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66925"/>
  <xr:revisionPtr revIDLastSave="0" documentId="13_ncr:1_{F2FFEADE-7A1B-41AD-8AE7-B8915C0429DC}" xr6:coauthVersionLast="47" xr6:coauthVersionMax="47" xr10:uidLastSave="{00000000-0000-0000-0000-000000000000}"/>
  <bookViews>
    <workbookView xWindow="21480" yWindow="-120" windowWidth="24240" windowHeight="13140" activeTab="1" xr2:uid="{00000000-000D-0000-FFFF-FFFF00000000}"/>
  </bookViews>
  <sheets>
    <sheet name="RESUMO" sheetId="2" r:id="rId1"/>
    <sheet name="PLANILHA ORCAMENTARIA" sheetId="1" r:id="rId2"/>
    <sheet name="MEMORIA DE CALCULO" sheetId="3" r:id="rId3"/>
    <sheet name="COMPOSICOES" sheetId="4" r:id="rId4"/>
    <sheet name="COMPOSICOES PROPRIAS" sheetId="5" r:id="rId5"/>
    <sheet name="CURVA ABC SERVICOS" sheetId="6" r:id="rId6"/>
    <sheet name="CRONOGRAMA" sheetId="7" r:id="rId7"/>
    <sheet name="BDI" sheetId="9" r:id="rId8"/>
    <sheet name="ENCARGOS SOCIAIS" sheetId="10" r:id="rId9"/>
  </sheets>
  <definedNames>
    <definedName name="JR_PAGE_ANCHOR_0_1">'PLANILHA ORCAMENTARIA'!$A$1</definedName>
    <definedName name="JR_PAGE_ANCHOR_1_1">RESUMO!$A$1</definedName>
    <definedName name="JR_PAGE_ANCHOR_2_1">'MEMORIA DE CALCULO'!$A$1</definedName>
    <definedName name="JR_PAGE_ANCHOR_3_1">COMPOSICOES!$A$1</definedName>
    <definedName name="JR_PAGE_ANCHOR_4_1">'COMPOSICOES PROPRIAS'!$A$1</definedName>
    <definedName name="JR_PAGE_ANCHOR_5_1">'CURVA ABC SERVICOS'!$A$1</definedName>
    <definedName name="JR_PAGE_ANCHOR_6_1">CRONOGRAMA!$A$1</definedName>
    <definedName name="JR_PAGE_ANCHOR_7_1">#REF!</definedName>
    <definedName name="JR_PAGE_ANCHOR_8_1">BDI!$A$1</definedName>
    <definedName name="JR_PAGE_ANCHOR_9_1">'ENCARGOS SOCIAIS'!$A$1</definedName>
    <definedName name="_xlnm.Print_Area" localSheetId="7">BDI!$A$1:$D$27</definedName>
    <definedName name="_xlnm.Print_Area" localSheetId="3">COMPOSICOES!$A$1:$K$22962</definedName>
    <definedName name="_xlnm.Print_Area" localSheetId="4">'COMPOSICOES PROPRIAS'!$A$1:$G$3354</definedName>
    <definedName name="_xlnm.Print_Area" localSheetId="5">'CURVA ABC SERVICOS'!$A$1:$K$32</definedName>
    <definedName name="_xlnm.Print_Area" localSheetId="8">'ENCARGOS SOCIAIS'!$A$1:$G$169</definedName>
    <definedName name="_xlnm.Print_Area" localSheetId="2">'MEMORIA DE CALCULO'!$A$1:$I$13046</definedName>
    <definedName name="_xlnm.Print_Area" localSheetId="0">RESUMO!$A$1:$E$98</definedName>
    <definedName name="_xlnm.Print_Titles" localSheetId="3">COMPOSICOES!$1:$2</definedName>
    <definedName name="_xlnm.Print_Titles" localSheetId="4">'COMPOSICOES PROPRIAS'!$1:$2</definedName>
    <definedName name="_xlnm.Print_Titles" localSheetId="8">'ENCARGOS SOCIAIS'!$1:$1</definedName>
    <definedName name="_xlnm.Print_Titles" localSheetId="2">'MEMORIA DE CALCULO'!$1:$1</definedName>
    <definedName name="_xlnm.Print_Titles" localSheetId="1">'PLANILHA ORCAMENTARIA'!$1:$3</definedName>
    <definedName name="_xlnm.Print_Titles" localSheetId="0">RESUMO!$1:$3</definedName>
    <definedName name="VALOR_TOTAL">'PLANILHA ORCAMENTARIA'!$J$1886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7" i="7" l="1"/>
  <c r="Y186" i="7"/>
  <c r="X186" i="7"/>
  <c r="W186" i="7"/>
  <c r="V186" i="7"/>
  <c r="U186" i="7"/>
  <c r="T186" i="7"/>
  <c r="S186" i="7"/>
  <c r="R186" i="7"/>
  <c r="Q186" i="7"/>
  <c r="P186" i="7"/>
  <c r="O186" i="7"/>
  <c r="N186" i="7"/>
  <c r="M186" i="7"/>
  <c r="L186" i="7"/>
  <c r="K186" i="7"/>
  <c r="J186" i="7"/>
  <c r="I186" i="7"/>
  <c r="H186" i="7"/>
  <c r="G186" i="7"/>
  <c r="F186" i="7"/>
  <c r="E186" i="7"/>
  <c r="D186" i="7"/>
  <c r="AA185" i="7"/>
  <c r="Y184" i="7"/>
  <c r="X184" i="7"/>
  <c r="W184" i="7"/>
  <c r="V184" i="7"/>
  <c r="U184" i="7"/>
  <c r="T184" i="7"/>
  <c r="S184" i="7"/>
  <c r="R184" i="7"/>
  <c r="Q184" i="7"/>
  <c r="P184" i="7"/>
  <c r="O184" i="7"/>
  <c r="N184" i="7"/>
  <c r="M184" i="7"/>
  <c r="L184" i="7"/>
  <c r="K184" i="7"/>
  <c r="J184" i="7"/>
  <c r="I184" i="7"/>
  <c r="H184" i="7"/>
  <c r="G184" i="7"/>
  <c r="F184" i="7"/>
  <c r="E184" i="7"/>
  <c r="D184" i="7"/>
  <c r="AA183" i="7"/>
  <c r="Z182" i="7"/>
  <c r="X182" i="7"/>
  <c r="W182" i="7"/>
  <c r="V182" i="7"/>
  <c r="U182" i="7"/>
  <c r="T182" i="7"/>
  <c r="S182" i="7"/>
  <c r="R182" i="7"/>
  <c r="Q182" i="7"/>
  <c r="P182" i="7"/>
  <c r="O182" i="7"/>
  <c r="N182" i="7"/>
  <c r="M182" i="7"/>
  <c r="L182" i="7"/>
  <c r="K182" i="7"/>
  <c r="J182" i="7"/>
  <c r="I182" i="7"/>
  <c r="H182" i="7"/>
  <c r="G182" i="7"/>
  <c r="F182" i="7"/>
  <c r="E182" i="7"/>
  <c r="D182" i="7"/>
  <c r="AA181" i="7"/>
  <c r="Z180" i="7"/>
  <c r="Y180" i="7"/>
  <c r="W180" i="7"/>
  <c r="V180" i="7"/>
  <c r="U180" i="7"/>
  <c r="T180" i="7"/>
  <c r="S180" i="7"/>
  <c r="R180" i="7"/>
  <c r="Q180" i="7"/>
  <c r="P180" i="7"/>
  <c r="O180" i="7"/>
  <c r="N180" i="7"/>
  <c r="M180" i="7"/>
  <c r="L180" i="7"/>
  <c r="K180" i="7"/>
  <c r="J180" i="7"/>
  <c r="I180" i="7"/>
  <c r="H180" i="7"/>
  <c r="G180" i="7"/>
  <c r="F180" i="7"/>
  <c r="E180" i="7"/>
  <c r="D180" i="7"/>
  <c r="AA179" i="7"/>
  <c r="Z178" i="7"/>
  <c r="Y178" i="7"/>
  <c r="W178" i="7"/>
  <c r="V178" i="7"/>
  <c r="U178" i="7"/>
  <c r="T178" i="7"/>
  <c r="S178" i="7"/>
  <c r="R178" i="7"/>
  <c r="Q178" i="7"/>
  <c r="P178" i="7"/>
  <c r="O178" i="7"/>
  <c r="N178" i="7"/>
  <c r="M178" i="7"/>
  <c r="L178" i="7"/>
  <c r="K178" i="7"/>
  <c r="J178" i="7"/>
  <c r="I178" i="7"/>
  <c r="H178" i="7"/>
  <c r="G178" i="7"/>
  <c r="F178" i="7"/>
  <c r="E178" i="7"/>
  <c r="D178" i="7"/>
  <c r="AA177" i="7"/>
  <c r="X178" i="7" s="1"/>
  <c r="Z176" i="7"/>
  <c r="Y176" i="7"/>
  <c r="W176" i="7"/>
  <c r="V176" i="7"/>
  <c r="U176" i="7"/>
  <c r="T176" i="7"/>
  <c r="S176" i="7"/>
  <c r="R176" i="7"/>
  <c r="Q176" i="7"/>
  <c r="P176" i="7"/>
  <c r="O176" i="7"/>
  <c r="N176" i="7"/>
  <c r="M176" i="7"/>
  <c r="L176" i="7"/>
  <c r="K176" i="7"/>
  <c r="J176" i="7"/>
  <c r="I176" i="7"/>
  <c r="H176" i="7"/>
  <c r="G176" i="7"/>
  <c r="F176" i="7"/>
  <c r="E176" i="7"/>
  <c r="D176" i="7"/>
  <c r="AA175" i="7"/>
  <c r="Z174" i="7"/>
  <c r="Y174" i="7"/>
  <c r="W174" i="7"/>
  <c r="V174" i="7"/>
  <c r="U174" i="7"/>
  <c r="T174" i="7"/>
  <c r="S174" i="7"/>
  <c r="R174" i="7"/>
  <c r="Q174" i="7"/>
  <c r="P174" i="7"/>
  <c r="O174" i="7"/>
  <c r="N174" i="7"/>
  <c r="M174" i="7"/>
  <c r="L174" i="7"/>
  <c r="K174" i="7"/>
  <c r="J174" i="7"/>
  <c r="I174" i="7"/>
  <c r="H174" i="7"/>
  <c r="G174" i="7"/>
  <c r="F174" i="7"/>
  <c r="E174" i="7"/>
  <c r="D174" i="7"/>
  <c r="AA173" i="7"/>
  <c r="Z172" i="7"/>
  <c r="Y172" i="7"/>
  <c r="W172" i="7"/>
  <c r="V172" i="7"/>
  <c r="U172" i="7"/>
  <c r="T172" i="7"/>
  <c r="S172" i="7"/>
  <c r="R172" i="7"/>
  <c r="Q172" i="7"/>
  <c r="P172" i="7"/>
  <c r="O172" i="7"/>
  <c r="N172" i="7"/>
  <c r="M172" i="7"/>
  <c r="L172" i="7"/>
  <c r="K172" i="7"/>
  <c r="J172" i="7"/>
  <c r="I172" i="7"/>
  <c r="H172" i="7"/>
  <c r="G172" i="7"/>
  <c r="F172" i="7"/>
  <c r="E172" i="7"/>
  <c r="D172" i="7"/>
  <c r="AA171" i="7"/>
  <c r="Z170" i="7"/>
  <c r="Y170" i="7"/>
  <c r="W170" i="7"/>
  <c r="V170" i="7"/>
  <c r="U170" i="7"/>
  <c r="T170" i="7"/>
  <c r="S170" i="7"/>
  <c r="R170" i="7"/>
  <c r="Q170" i="7"/>
  <c r="P170" i="7"/>
  <c r="O170" i="7"/>
  <c r="N170" i="7"/>
  <c r="M170" i="7"/>
  <c r="L170" i="7"/>
  <c r="K170" i="7"/>
  <c r="J170" i="7"/>
  <c r="I170" i="7"/>
  <c r="H170" i="7"/>
  <c r="G170" i="7"/>
  <c r="F170" i="7"/>
  <c r="E170" i="7"/>
  <c r="D170" i="7"/>
  <c r="AA169" i="7"/>
  <c r="Z168" i="7"/>
  <c r="Y168" i="7"/>
  <c r="W168" i="7"/>
  <c r="V168" i="7"/>
  <c r="U168" i="7"/>
  <c r="T168" i="7"/>
  <c r="S168" i="7"/>
  <c r="R168" i="7"/>
  <c r="Q168" i="7"/>
  <c r="P168" i="7"/>
  <c r="O168" i="7"/>
  <c r="N168" i="7"/>
  <c r="M168" i="7"/>
  <c r="L168" i="7"/>
  <c r="K168" i="7"/>
  <c r="J168" i="7"/>
  <c r="I168" i="7"/>
  <c r="H168" i="7"/>
  <c r="G168" i="7"/>
  <c r="F168" i="7"/>
  <c r="E168" i="7"/>
  <c r="D168" i="7"/>
  <c r="AA167" i="7"/>
  <c r="Z166" i="7"/>
  <c r="Y166" i="7"/>
  <c r="X166" i="7"/>
  <c r="V166" i="7"/>
  <c r="U166" i="7"/>
  <c r="T166" i="7"/>
  <c r="S166" i="7"/>
  <c r="R166" i="7"/>
  <c r="Q166" i="7"/>
  <c r="P166" i="7"/>
  <c r="O166" i="7"/>
  <c r="N166" i="7"/>
  <c r="M166" i="7"/>
  <c r="L166" i="7"/>
  <c r="K166" i="7"/>
  <c r="J166" i="7"/>
  <c r="I166" i="7"/>
  <c r="H166" i="7"/>
  <c r="G166" i="7"/>
  <c r="F166" i="7"/>
  <c r="E166" i="7"/>
  <c r="D166" i="7"/>
  <c r="AA165" i="7"/>
  <c r="Z164" i="7"/>
  <c r="Y164" i="7"/>
  <c r="X164" i="7"/>
  <c r="V164" i="7"/>
  <c r="U164" i="7"/>
  <c r="T164" i="7"/>
  <c r="S164" i="7"/>
  <c r="R164" i="7"/>
  <c r="Q164" i="7"/>
  <c r="P164" i="7"/>
  <c r="O164" i="7"/>
  <c r="N164" i="7"/>
  <c r="M164" i="7"/>
  <c r="L164" i="7"/>
  <c r="K164" i="7"/>
  <c r="J164" i="7"/>
  <c r="I164" i="7"/>
  <c r="H164" i="7"/>
  <c r="G164" i="7"/>
  <c r="F164" i="7"/>
  <c r="E164" i="7"/>
  <c r="D164" i="7"/>
  <c r="AA163" i="7"/>
  <c r="Z162" i="7"/>
  <c r="Y162" i="7"/>
  <c r="X162" i="7"/>
  <c r="V162" i="7"/>
  <c r="U162" i="7"/>
  <c r="T162" i="7"/>
  <c r="S162" i="7"/>
  <c r="R162" i="7"/>
  <c r="Q162" i="7"/>
  <c r="P162" i="7"/>
  <c r="O162" i="7"/>
  <c r="N162" i="7"/>
  <c r="M162" i="7"/>
  <c r="L162" i="7"/>
  <c r="K162" i="7"/>
  <c r="J162" i="7"/>
  <c r="I162" i="7"/>
  <c r="H162" i="7"/>
  <c r="G162" i="7"/>
  <c r="F162" i="7"/>
  <c r="E162" i="7"/>
  <c r="D162" i="7"/>
  <c r="AA161" i="7"/>
  <c r="Z160" i="7"/>
  <c r="Y160" i="7"/>
  <c r="X160" i="7"/>
  <c r="V160" i="7"/>
  <c r="U160" i="7"/>
  <c r="T160" i="7"/>
  <c r="S160" i="7"/>
  <c r="R160" i="7"/>
  <c r="Q160" i="7"/>
  <c r="P160" i="7"/>
  <c r="O160" i="7"/>
  <c r="N160" i="7"/>
  <c r="M160" i="7"/>
  <c r="L160" i="7"/>
  <c r="K160" i="7"/>
  <c r="J160" i="7"/>
  <c r="I160" i="7"/>
  <c r="H160" i="7"/>
  <c r="G160" i="7"/>
  <c r="F160" i="7"/>
  <c r="E160" i="7"/>
  <c r="D160" i="7"/>
  <c r="AA159" i="7"/>
  <c r="Z158" i="7"/>
  <c r="Y158" i="7"/>
  <c r="X158" i="7"/>
  <c r="V158" i="7"/>
  <c r="U158" i="7"/>
  <c r="T158" i="7"/>
  <c r="S158" i="7"/>
  <c r="R158" i="7"/>
  <c r="Q158" i="7"/>
  <c r="P158" i="7"/>
  <c r="O158" i="7"/>
  <c r="N158" i="7"/>
  <c r="M158" i="7"/>
  <c r="L158" i="7"/>
  <c r="K158" i="7"/>
  <c r="J158" i="7"/>
  <c r="I158" i="7"/>
  <c r="H158" i="7"/>
  <c r="G158" i="7"/>
  <c r="F158" i="7"/>
  <c r="E158" i="7"/>
  <c r="D158" i="7"/>
  <c r="AA157" i="7"/>
  <c r="Z156" i="7"/>
  <c r="Y156" i="7"/>
  <c r="X156" i="7"/>
  <c r="V156" i="7"/>
  <c r="U156" i="7"/>
  <c r="T156" i="7"/>
  <c r="S156" i="7"/>
  <c r="R156" i="7"/>
  <c r="Q156" i="7"/>
  <c r="P156" i="7"/>
  <c r="O156" i="7"/>
  <c r="N156" i="7"/>
  <c r="M156" i="7"/>
  <c r="L156" i="7"/>
  <c r="K156" i="7"/>
  <c r="J156" i="7"/>
  <c r="I156" i="7"/>
  <c r="H156" i="7"/>
  <c r="G156" i="7"/>
  <c r="F156" i="7"/>
  <c r="E156" i="7"/>
  <c r="D156" i="7"/>
  <c r="AA155" i="7"/>
  <c r="Z154" i="7"/>
  <c r="Y154" i="7"/>
  <c r="X154" i="7"/>
  <c r="W154" i="7"/>
  <c r="U154" i="7"/>
  <c r="T154" i="7"/>
  <c r="S154" i="7"/>
  <c r="R154" i="7"/>
  <c r="Q154" i="7"/>
  <c r="P154" i="7"/>
  <c r="O154" i="7"/>
  <c r="N154" i="7"/>
  <c r="M154" i="7"/>
  <c r="L154" i="7"/>
  <c r="K154" i="7"/>
  <c r="J154" i="7"/>
  <c r="I154" i="7"/>
  <c r="H154" i="7"/>
  <c r="G154" i="7"/>
  <c r="F154" i="7"/>
  <c r="E154" i="7"/>
  <c r="D154" i="7"/>
  <c r="AA153" i="7"/>
  <c r="Z152" i="7"/>
  <c r="Y152" i="7"/>
  <c r="X152" i="7"/>
  <c r="W152" i="7"/>
  <c r="U152" i="7"/>
  <c r="T152" i="7"/>
  <c r="S152" i="7"/>
  <c r="R152" i="7"/>
  <c r="Q152" i="7"/>
  <c r="P152" i="7"/>
  <c r="O152" i="7"/>
  <c r="N152" i="7"/>
  <c r="M152" i="7"/>
  <c r="L152" i="7"/>
  <c r="K152" i="7"/>
  <c r="J152" i="7"/>
  <c r="I152" i="7"/>
  <c r="H152" i="7"/>
  <c r="G152" i="7"/>
  <c r="F152" i="7"/>
  <c r="E152" i="7"/>
  <c r="D152" i="7"/>
  <c r="AA152" i="7" s="1"/>
  <c r="AA151" i="7"/>
  <c r="V152" i="7" s="1"/>
  <c r="Z150" i="7"/>
  <c r="Y150" i="7"/>
  <c r="X150" i="7"/>
  <c r="W150" i="7"/>
  <c r="U150" i="7"/>
  <c r="T150" i="7"/>
  <c r="S150" i="7"/>
  <c r="R150" i="7"/>
  <c r="Q150" i="7"/>
  <c r="P150" i="7"/>
  <c r="O150" i="7"/>
  <c r="N150" i="7"/>
  <c r="M150" i="7"/>
  <c r="L150" i="7"/>
  <c r="K150" i="7"/>
  <c r="J150" i="7"/>
  <c r="I150" i="7"/>
  <c r="H150" i="7"/>
  <c r="G150" i="7"/>
  <c r="F150" i="7"/>
  <c r="E150" i="7"/>
  <c r="D150" i="7"/>
  <c r="AA149" i="7"/>
  <c r="Z148" i="7"/>
  <c r="Y148" i="7"/>
  <c r="X148" i="7"/>
  <c r="W148" i="7"/>
  <c r="U148" i="7"/>
  <c r="T148" i="7"/>
  <c r="S148" i="7"/>
  <c r="R148" i="7"/>
  <c r="Q148" i="7"/>
  <c r="P148" i="7"/>
  <c r="O148" i="7"/>
  <c r="N148" i="7"/>
  <c r="M148" i="7"/>
  <c r="L148" i="7"/>
  <c r="K148" i="7"/>
  <c r="J148" i="7"/>
  <c r="I148" i="7"/>
  <c r="H148" i="7"/>
  <c r="G148" i="7"/>
  <c r="F148" i="7"/>
  <c r="E148" i="7"/>
  <c r="D148" i="7"/>
  <c r="AA147" i="7"/>
  <c r="Z146" i="7"/>
  <c r="Y146" i="7"/>
  <c r="X146" i="7"/>
  <c r="W146" i="7"/>
  <c r="U146" i="7"/>
  <c r="T146" i="7"/>
  <c r="S146" i="7"/>
  <c r="R146" i="7"/>
  <c r="Q146" i="7"/>
  <c r="P146" i="7"/>
  <c r="O146" i="7"/>
  <c r="N146" i="7"/>
  <c r="M146" i="7"/>
  <c r="L146" i="7"/>
  <c r="K146" i="7"/>
  <c r="J146" i="7"/>
  <c r="I146" i="7"/>
  <c r="H146" i="7"/>
  <c r="G146" i="7"/>
  <c r="F146" i="7"/>
  <c r="E146" i="7"/>
  <c r="D146" i="7"/>
  <c r="AA145" i="7"/>
  <c r="Z144" i="7"/>
  <c r="Y144" i="7"/>
  <c r="X144" i="7"/>
  <c r="W144" i="7"/>
  <c r="V144" i="7"/>
  <c r="T144" i="7"/>
  <c r="S144" i="7"/>
  <c r="R144" i="7"/>
  <c r="Q144" i="7"/>
  <c r="P144" i="7"/>
  <c r="O144" i="7"/>
  <c r="N144" i="7"/>
  <c r="M144" i="7"/>
  <c r="L144" i="7"/>
  <c r="K144" i="7"/>
  <c r="J144" i="7"/>
  <c r="I144" i="7"/>
  <c r="H144" i="7"/>
  <c r="G144" i="7"/>
  <c r="F144" i="7"/>
  <c r="E144" i="7"/>
  <c r="D144" i="7"/>
  <c r="AA143" i="7"/>
  <c r="U144" i="7" s="1"/>
  <c r="Z142" i="7"/>
  <c r="Y142" i="7"/>
  <c r="X142" i="7"/>
  <c r="W142" i="7"/>
  <c r="V142" i="7"/>
  <c r="T142" i="7"/>
  <c r="S142" i="7"/>
  <c r="R142" i="7"/>
  <c r="Q142" i="7"/>
  <c r="P142" i="7"/>
  <c r="O142" i="7"/>
  <c r="N142" i="7"/>
  <c r="M142" i="7"/>
  <c r="L142" i="7"/>
  <c r="K142" i="7"/>
  <c r="J142" i="7"/>
  <c r="I142" i="7"/>
  <c r="H142" i="7"/>
  <c r="G142" i="7"/>
  <c r="F142" i="7"/>
  <c r="E142" i="7"/>
  <c r="D142" i="7"/>
  <c r="AA141" i="7"/>
  <c r="Z140" i="7"/>
  <c r="Y140" i="7"/>
  <c r="X140" i="7"/>
  <c r="W140" i="7"/>
  <c r="V140" i="7"/>
  <c r="T140" i="7"/>
  <c r="S140" i="7"/>
  <c r="R140" i="7"/>
  <c r="Q140" i="7"/>
  <c r="P140" i="7"/>
  <c r="O140" i="7"/>
  <c r="N140" i="7"/>
  <c r="M140" i="7"/>
  <c r="L140" i="7"/>
  <c r="K140" i="7"/>
  <c r="J140" i="7"/>
  <c r="I140" i="7"/>
  <c r="H140" i="7"/>
  <c r="G140" i="7"/>
  <c r="F140" i="7"/>
  <c r="E140" i="7"/>
  <c r="D140" i="7"/>
  <c r="AA139" i="7"/>
  <c r="Z138" i="7"/>
  <c r="Y138" i="7"/>
  <c r="X138" i="7"/>
  <c r="W138" i="7"/>
  <c r="V138" i="7"/>
  <c r="T138" i="7"/>
  <c r="S138" i="7"/>
  <c r="R138" i="7"/>
  <c r="Q138" i="7"/>
  <c r="P138" i="7"/>
  <c r="O138" i="7"/>
  <c r="N138" i="7"/>
  <c r="M138" i="7"/>
  <c r="L138" i="7"/>
  <c r="K138" i="7"/>
  <c r="J138" i="7"/>
  <c r="I138" i="7"/>
  <c r="H138" i="7"/>
  <c r="G138" i="7"/>
  <c r="F138" i="7"/>
  <c r="E138" i="7"/>
  <c r="D138" i="7"/>
  <c r="AA137" i="7"/>
  <c r="Z136" i="7"/>
  <c r="Y136" i="7"/>
  <c r="X136" i="7"/>
  <c r="W136" i="7"/>
  <c r="V136" i="7"/>
  <c r="U136" i="7"/>
  <c r="S136" i="7"/>
  <c r="R136" i="7"/>
  <c r="Q136" i="7"/>
  <c r="P136" i="7"/>
  <c r="O136" i="7"/>
  <c r="N136" i="7"/>
  <c r="M136" i="7"/>
  <c r="L136" i="7"/>
  <c r="K136" i="7"/>
  <c r="J136" i="7"/>
  <c r="I136" i="7"/>
  <c r="H136" i="7"/>
  <c r="G136" i="7"/>
  <c r="F136" i="7"/>
  <c r="E136" i="7"/>
  <c r="D136" i="7"/>
  <c r="AA135" i="7"/>
  <c r="Z134" i="7"/>
  <c r="Y134" i="7"/>
  <c r="X134" i="7"/>
  <c r="W134" i="7"/>
  <c r="V134" i="7"/>
  <c r="U134" i="7"/>
  <c r="S134" i="7"/>
  <c r="R134" i="7"/>
  <c r="Q134" i="7"/>
  <c r="P134" i="7"/>
  <c r="O134" i="7"/>
  <c r="N134" i="7"/>
  <c r="M134" i="7"/>
  <c r="L134" i="7"/>
  <c r="K134" i="7"/>
  <c r="J134" i="7"/>
  <c r="I134" i="7"/>
  <c r="H134" i="7"/>
  <c r="G134" i="7"/>
  <c r="F134" i="7"/>
  <c r="E134" i="7"/>
  <c r="D134" i="7"/>
  <c r="AA133" i="7"/>
  <c r="Z132" i="7"/>
  <c r="Y132" i="7"/>
  <c r="X132" i="7"/>
  <c r="W132" i="7"/>
  <c r="V132" i="7"/>
  <c r="U132" i="7"/>
  <c r="S132" i="7"/>
  <c r="R132" i="7"/>
  <c r="Q132" i="7"/>
  <c r="P132" i="7"/>
  <c r="O132" i="7"/>
  <c r="N132" i="7"/>
  <c r="M132" i="7"/>
  <c r="L132" i="7"/>
  <c r="K132" i="7"/>
  <c r="J132" i="7"/>
  <c r="I132" i="7"/>
  <c r="H132" i="7"/>
  <c r="G132" i="7"/>
  <c r="F132" i="7"/>
  <c r="E132" i="7"/>
  <c r="D132" i="7"/>
  <c r="AA131" i="7"/>
  <c r="Z130" i="7"/>
  <c r="Y130" i="7"/>
  <c r="X130" i="7"/>
  <c r="W130" i="7"/>
  <c r="V130" i="7"/>
  <c r="U130" i="7"/>
  <c r="S130" i="7"/>
  <c r="R130" i="7"/>
  <c r="Q130" i="7"/>
  <c r="P130" i="7"/>
  <c r="O130" i="7"/>
  <c r="N130" i="7"/>
  <c r="M130" i="7"/>
  <c r="L130" i="7"/>
  <c r="K130" i="7"/>
  <c r="J130" i="7"/>
  <c r="I130" i="7"/>
  <c r="H130" i="7"/>
  <c r="G130" i="7"/>
  <c r="F130" i="7"/>
  <c r="E130" i="7"/>
  <c r="D130" i="7"/>
  <c r="AA129" i="7"/>
  <c r="Z128" i="7"/>
  <c r="Y128" i="7"/>
  <c r="X128" i="7"/>
  <c r="W128" i="7"/>
  <c r="V128" i="7"/>
  <c r="U128" i="7"/>
  <c r="S128" i="7"/>
  <c r="R128" i="7"/>
  <c r="Q128" i="7"/>
  <c r="P128" i="7"/>
  <c r="O128" i="7"/>
  <c r="N128" i="7"/>
  <c r="M128" i="7"/>
  <c r="L128" i="7"/>
  <c r="K128" i="7"/>
  <c r="J128" i="7"/>
  <c r="I128" i="7"/>
  <c r="H128" i="7"/>
  <c r="G128" i="7"/>
  <c r="F128" i="7"/>
  <c r="E128" i="7"/>
  <c r="D128" i="7"/>
  <c r="AA127" i="7"/>
  <c r="T128" i="7" s="1"/>
  <c r="Z126" i="7"/>
  <c r="Y126" i="7"/>
  <c r="X126" i="7"/>
  <c r="W126" i="7"/>
  <c r="V126" i="7"/>
  <c r="U126" i="7"/>
  <c r="T126" i="7"/>
  <c r="R126" i="7"/>
  <c r="Q126" i="7"/>
  <c r="P126" i="7"/>
  <c r="O126" i="7"/>
  <c r="N126" i="7"/>
  <c r="M126" i="7"/>
  <c r="L126" i="7"/>
  <c r="K126" i="7"/>
  <c r="J126" i="7"/>
  <c r="I126" i="7"/>
  <c r="H126" i="7"/>
  <c r="G126" i="7"/>
  <c r="F126" i="7"/>
  <c r="E126" i="7"/>
  <c r="D126" i="7"/>
  <c r="AA125" i="7"/>
  <c r="Z124" i="7"/>
  <c r="Y124" i="7"/>
  <c r="X124" i="7"/>
  <c r="W124" i="7"/>
  <c r="V124" i="7"/>
  <c r="U124" i="7"/>
  <c r="T124" i="7"/>
  <c r="R124" i="7"/>
  <c r="Q124" i="7"/>
  <c r="P124" i="7"/>
  <c r="O124" i="7"/>
  <c r="N124" i="7"/>
  <c r="M124" i="7"/>
  <c r="L124" i="7"/>
  <c r="K124" i="7"/>
  <c r="J124" i="7"/>
  <c r="I124" i="7"/>
  <c r="H124" i="7"/>
  <c r="G124" i="7"/>
  <c r="F124" i="7"/>
  <c r="E124" i="7"/>
  <c r="S124" i="7" s="1"/>
  <c r="D124" i="7"/>
  <c r="AA123" i="7"/>
  <c r="Z122" i="7"/>
  <c r="Y122" i="7"/>
  <c r="X122" i="7"/>
  <c r="W122" i="7"/>
  <c r="V122" i="7"/>
  <c r="U122" i="7"/>
  <c r="T122" i="7"/>
  <c r="R122" i="7"/>
  <c r="Q122" i="7"/>
  <c r="P122" i="7"/>
  <c r="O122" i="7"/>
  <c r="N122" i="7"/>
  <c r="M122" i="7"/>
  <c r="L122" i="7"/>
  <c r="K122" i="7"/>
  <c r="J122" i="7"/>
  <c r="I122" i="7"/>
  <c r="H122" i="7"/>
  <c r="G122" i="7"/>
  <c r="F122" i="7"/>
  <c r="E122" i="7"/>
  <c r="D122" i="7"/>
  <c r="AA121" i="7"/>
  <c r="Z120" i="7"/>
  <c r="Y120" i="7"/>
  <c r="X120" i="7"/>
  <c r="W120" i="7"/>
  <c r="V120" i="7"/>
  <c r="U120" i="7"/>
  <c r="T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D120" i="7"/>
  <c r="AA119" i="7"/>
  <c r="Z118" i="7"/>
  <c r="Y118" i="7"/>
  <c r="X118" i="7"/>
  <c r="W118" i="7"/>
  <c r="V118" i="7"/>
  <c r="U118" i="7"/>
  <c r="T118" i="7"/>
  <c r="S118" i="7"/>
  <c r="Q118" i="7"/>
  <c r="P118" i="7"/>
  <c r="O118" i="7"/>
  <c r="N118" i="7"/>
  <c r="M118" i="7"/>
  <c r="L118" i="7"/>
  <c r="K118" i="7"/>
  <c r="J118" i="7"/>
  <c r="I118" i="7"/>
  <c r="H118" i="7"/>
  <c r="G118" i="7"/>
  <c r="F118" i="7"/>
  <c r="E118" i="7"/>
  <c r="D118" i="7"/>
  <c r="AA117" i="7"/>
  <c r="Z116" i="7"/>
  <c r="Y116" i="7"/>
  <c r="X116" i="7"/>
  <c r="W116" i="7"/>
  <c r="V116" i="7"/>
  <c r="U116" i="7"/>
  <c r="T116" i="7"/>
  <c r="S116" i="7"/>
  <c r="Q116" i="7"/>
  <c r="P116" i="7"/>
  <c r="O116" i="7"/>
  <c r="N116" i="7"/>
  <c r="M116" i="7"/>
  <c r="L116" i="7"/>
  <c r="K116" i="7"/>
  <c r="J116" i="7"/>
  <c r="I116" i="7"/>
  <c r="H116" i="7"/>
  <c r="G116" i="7"/>
  <c r="F116" i="7"/>
  <c r="E116" i="7"/>
  <c r="D116" i="7"/>
  <c r="AA115" i="7"/>
  <c r="Z114" i="7"/>
  <c r="Y114" i="7"/>
  <c r="X114" i="7"/>
  <c r="W114" i="7"/>
  <c r="V114" i="7"/>
  <c r="U114" i="7"/>
  <c r="T114" i="7"/>
  <c r="S114" i="7"/>
  <c r="Q114" i="7"/>
  <c r="P114" i="7"/>
  <c r="O114" i="7"/>
  <c r="N114" i="7"/>
  <c r="M114" i="7"/>
  <c r="L114" i="7"/>
  <c r="K114" i="7"/>
  <c r="J114" i="7"/>
  <c r="I114" i="7"/>
  <c r="H114" i="7"/>
  <c r="G114" i="7"/>
  <c r="F114" i="7"/>
  <c r="E114" i="7"/>
  <c r="D114" i="7"/>
  <c r="AA113" i="7"/>
  <c r="Z112" i="7"/>
  <c r="Y112" i="7"/>
  <c r="X112" i="7"/>
  <c r="W112" i="7"/>
  <c r="V112" i="7"/>
  <c r="U112" i="7"/>
  <c r="T112" i="7"/>
  <c r="S112" i="7"/>
  <c r="Q112" i="7"/>
  <c r="P112" i="7"/>
  <c r="O112" i="7"/>
  <c r="N112" i="7"/>
  <c r="M112" i="7"/>
  <c r="L112" i="7"/>
  <c r="K112" i="7"/>
  <c r="J112" i="7"/>
  <c r="I112" i="7"/>
  <c r="H112" i="7"/>
  <c r="G112" i="7"/>
  <c r="F112" i="7"/>
  <c r="E112" i="7"/>
  <c r="D112" i="7"/>
  <c r="AA111" i="7"/>
  <c r="Z110" i="7"/>
  <c r="Y110" i="7"/>
  <c r="X110" i="7"/>
  <c r="W110" i="7"/>
  <c r="V110" i="7"/>
  <c r="U110" i="7"/>
  <c r="T110" i="7"/>
  <c r="S110" i="7"/>
  <c r="R110" i="7"/>
  <c r="P110" i="7"/>
  <c r="O110" i="7"/>
  <c r="N110" i="7"/>
  <c r="M110" i="7"/>
  <c r="L110" i="7"/>
  <c r="K110" i="7"/>
  <c r="J110" i="7"/>
  <c r="I110" i="7"/>
  <c r="H110" i="7"/>
  <c r="G110" i="7"/>
  <c r="F110" i="7"/>
  <c r="E110" i="7"/>
  <c r="D110" i="7"/>
  <c r="AA109" i="7"/>
  <c r="Z108" i="7"/>
  <c r="Y108" i="7"/>
  <c r="X108" i="7"/>
  <c r="W108" i="7"/>
  <c r="V108" i="7"/>
  <c r="U108" i="7"/>
  <c r="T108" i="7"/>
  <c r="S108" i="7"/>
  <c r="R108" i="7"/>
  <c r="P108" i="7"/>
  <c r="O108" i="7"/>
  <c r="N108" i="7"/>
  <c r="M108" i="7"/>
  <c r="L108" i="7"/>
  <c r="K108" i="7"/>
  <c r="J108" i="7"/>
  <c r="I108" i="7"/>
  <c r="H108" i="7"/>
  <c r="G108" i="7"/>
  <c r="F108" i="7"/>
  <c r="E108" i="7"/>
  <c r="D108" i="7"/>
  <c r="AA107" i="7"/>
  <c r="Z106" i="7"/>
  <c r="Y106" i="7"/>
  <c r="X106" i="7"/>
  <c r="W106" i="7"/>
  <c r="V106" i="7"/>
  <c r="U106" i="7"/>
  <c r="T106" i="7"/>
  <c r="S106" i="7"/>
  <c r="R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D106" i="7"/>
  <c r="AA105" i="7"/>
  <c r="Z104" i="7"/>
  <c r="Y104" i="7"/>
  <c r="X104" i="7"/>
  <c r="W104" i="7"/>
  <c r="V104" i="7"/>
  <c r="U104" i="7"/>
  <c r="T104" i="7"/>
  <c r="S104" i="7"/>
  <c r="R104" i="7"/>
  <c r="P104" i="7"/>
  <c r="O104" i="7"/>
  <c r="N104" i="7"/>
  <c r="M104" i="7"/>
  <c r="L104" i="7"/>
  <c r="K104" i="7"/>
  <c r="J104" i="7"/>
  <c r="I104" i="7"/>
  <c r="H104" i="7"/>
  <c r="G104" i="7"/>
  <c r="F104" i="7"/>
  <c r="E104" i="7"/>
  <c r="D104" i="7"/>
  <c r="AA103" i="7"/>
  <c r="Q104" i="7" s="1"/>
  <c r="Z102" i="7"/>
  <c r="Y102" i="7"/>
  <c r="X102" i="7"/>
  <c r="W102" i="7"/>
  <c r="V102" i="7"/>
  <c r="U102" i="7"/>
  <c r="T102" i="7"/>
  <c r="S102" i="7"/>
  <c r="R102" i="7"/>
  <c r="Q102" i="7"/>
  <c r="O102" i="7"/>
  <c r="N102" i="7"/>
  <c r="M102" i="7"/>
  <c r="L102" i="7"/>
  <c r="K102" i="7"/>
  <c r="J102" i="7"/>
  <c r="I102" i="7"/>
  <c r="H102" i="7"/>
  <c r="G102" i="7"/>
  <c r="F102" i="7"/>
  <c r="E102" i="7"/>
  <c r="D102" i="7"/>
  <c r="AA101" i="7"/>
  <c r="Z100" i="7"/>
  <c r="Y100" i="7"/>
  <c r="X100" i="7"/>
  <c r="W100" i="7"/>
  <c r="V100" i="7"/>
  <c r="U100" i="7"/>
  <c r="T100" i="7"/>
  <c r="S100" i="7"/>
  <c r="R100" i="7"/>
  <c r="Q100" i="7"/>
  <c r="O100" i="7"/>
  <c r="N100" i="7"/>
  <c r="M100" i="7"/>
  <c r="L100" i="7"/>
  <c r="K100" i="7"/>
  <c r="J100" i="7"/>
  <c r="I100" i="7"/>
  <c r="H100" i="7"/>
  <c r="G100" i="7"/>
  <c r="F100" i="7"/>
  <c r="E100" i="7"/>
  <c r="D100" i="7"/>
  <c r="AA99" i="7"/>
  <c r="Z98" i="7"/>
  <c r="Y98" i="7"/>
  <c r="X98" i="7"/>
  <c r="W98" i="7"/>
  <c r="V98" i="7"/>
  <c r="U98" i="7"/>
  <c r="T98" i="7"/>
  <c r="S98" i="7"/>
  <c r="R98" i="7"/>
  <c r="Q98" i="7"/>
  <c r="O98" i="7"/>
  <c r="N98" i="7"/>
  <c r="M98" i="7"/>
  <c r="L98" i="7"/>
  <c r="K98" i="7"/>
  <c r="J98" i="7"/>
  <c r="I98" i="7"/>
  <c r="H98" i="7"/>
  <c r="G98" i="7"/>
  <c r="F98" i="7"/>
  <c r="E98" i="7"/>
  <c r="D98" i="7"/>
  <c r="AA97" i="7"/>
  <c r="Z96" i="7"/>
  <c r="Y96" i="7"/>
  <c r="X96" i="7"/>
  <c r="W96" i="7"/>
  <c r="V96" i="7"/>
  <c r="U96" i="7"/>
  <c r="T96" i="7"/>
  <c r="S96" i="7"/>
  <c r="R96" i="7"/>
  <c r="Q96" i="7"/>
  <c r="O96" i="7"/>
  <c r="N96" i="7"/>
  <c r="M96" i="7"/>
  <c r="L96" i="7"/>
  <c r="K96" i="7"/>
  <c r="J96" i="7"/>
  <c r="I96" i="7"/>
  <c r="H96" i="7"/>
  <c r="G96" i="7"/>
  <c r="F96" i="7"/>
  <c r="E96" i="7"/>
  <c r="D96" i="7"/>
  <c r="AA95" i="7"/>
  <c r="Z94" i="7"/>
  <c r="Y94" i="7"/>
  <c r="X94" i="7"/>
  <c r="W94" i="7"/>
  <c r="V94" i="7"/>
  <c r="U94" i="7"/>
  <c r="T94" i="7"/>
  <c r="S94" i="7"/>
  <c r="R94" i="7"/>
  <c r="Q94" i="7"/>
  <c r="P94" i="7"/>
  <c r="N94" i="7"/>
  <c r="M94" i="7"/>
  <c r="L94" i="7"/>
  <c r="K94" i="7"/>
  <c r="J94" i="7"/>
  <c r="I94" i="7"/>
  <c r="H94" i="7"/>
  <c r="G94" i="7"/>
  <c r="F94" i="7"/>
  <c r="E94" i="7"/>
  <c r="D94" i="7"/>
  <c r="AA93" i="7"/>
  <c r="Z92" i="7"/>
  <c r="Y92" i="7"/>
  <c r="X92" i="7"/>
  <c r="W92" i="7"/>
  <c r="V92" i="7"/>
  <c r="U92" i="7"/>
  <c r="T92" i="7"/>
  <c r="S92" i="7"/>
  <c r="R92" i="7"/>
  <c r="Q92" i="7"/>
  <c r="P92" i="7"/>
  <c r="N92" i="7"/>
  <c r="M92" i="7"/>
  <c r="L92" i="7"/>
  <c r="K92" i="7"/>
  <c r="J92" i="7"/>
  <c r="I92" i="7"/>
  <c r="H92" i="7"/>
  <c r="G92" i="7"/>
  <c r="F92" i="7"/>
  <c r="E92" i="7"/>
  <c r="D92" i="7"/>
  <c r="AA91" i="7"/>
  <c r="Z90" i="7"/>
  <c r="Y90" i="7"/>
  <c r="X90" i="7"/>
  <c r="W90" i="7"/>
  <c r="V90" i="7"/>
  <c r="U90" i="7"/>
  <c r="T90" i="7"/>
  <c r="S90" i="7"/>
  <c r="R90" i="7"/>
  <c r="Q90" i="7"/>
  <c r="P90" i="7"/>
  <c r="N90" i="7"/>
  <c r="M90" i="7"/>
  <c r="L90" i="7"/>
  <c r="K90" i="7"/>
  <c r="J90" i="7"/>
  <c r="I90" i="7"/>
  <c r="H90" i="7"/>
  <c r="G90" i="7"/>
  <c r="F90" i="7"/>
  <c r="E90" i="7"/>
  <c r="D90" i="7"/>
  <c r="AA89" i="7"/>
  <c r="Z88" i="7"/>
  <c r="Y88" i="7"/>
  <c r="X88" i="7"/>
  <c r="W88" i="7"/>
  <c r="V88" i="7"/>
  <c r="U88" i="7"/>
  <c r="T88" i="7"/>
  <c r="S88" i="7"/>
  <c r="R88" i="7"/>
  <c r="Q88" i="7"/>
  <c r="P88" i="7"/>
  <c r="N88" i="7"/>
  <c r="M88" i="7"/>
  <c r="L88" i="7"/>
  <c r="K88" i="7"/>
  <c r="J88" i="7"/>
  <c r="I88" i="7"/>
  <c r="H88" i="7"/>
  <c r="G88" i="7"/>
  <c r="F88" i="7"/>
  <c r="E88" i="7"/>
  <c r="D88" i="7"/>
  <c r="AA87" i="7"/>
  <c r="Z86" i="7"/>
  <c r="Y86" i="7"/>
  <c r="X86" i="7"/>
  <c r="W86" i="7"/>
  <c r="V86" i="7"/>
  <c r="U86" i="7"/>
  <c r="T86" i="7"/>
  <c r="S86" i="7"/>
  <c r="R86" i="7"/>
  <c r="Q86" i="7"/>
  <c r="P86" i="7"/>
  <c r="O86" i="7"/>
  <c r="M86" i="7"/>
  <c r="L86" i="7"/>
  <c r="K86" i="7"/>
  <c r="J86" i="7"/>
  <c r="I86" i="7"/>
  <c r="H86" i="7"/>
  <c r="G86" i="7"/>
  <c r="F86" i="7"/>
  <c r="E86" i="7"/>
  <c r="D86" i="7"/>
  <c r="AA85" i="7"/>
  <c r="Z84" i="7"/>
  <c r="Y84" i="7"/>
  <c r="X84" i="7"/>
  <c r="W84" i="7"/>
  <c r="V84" i="7"/>
  <c r="U84" i="7"/>
  <c r="T84" i="7"/>
  <c r="S84" i="7"/>
  <c r="R84" i="7"/>
  <c r="Q84" i="7"/>
  <c r="P84" i="7"/>
  <c r="O84" i="7"/>
  <c r="M84" i="7"/>
  <c r="L84" i="7"/>
  <c r="K84" i="7"/>
  <c r="J84" i="7"/>
  <c r="I84" i="7"/>
  <c r="H84" i="7"/>
  <c r="G84" i="7"/>
  <c r="F84" i="7"/>
  <c r="E84" i="7"/>
  <c r="D84" i="7"/>
  <c r="AA83" i="7"/>
  <c r="Z82" i="7"/>
  <c r="Y82" i="7"/>
  <c r="X82" i="7"/>
  <c r="W82" i="7"/>
  <c r="V82" i="7"/>
  <c r="U82" i="7"/>
  <c r="T82" i="7"/>
  <c r="S82" i="7"/>
  <c r="R82" i="7"/>
  <c r="Q82" i="7"/>
  <c r="P82" i="7"/>
  <c r="O82" i="7"/>
  <c r="M82" i="7"/>
  <c r="L82" i="7"/>
  <c r="K82" i="7"/>
  <c r="J82" i="7"/>
  <c r="I82" i="7"/>
  <c r="H82" i="7"/>
  <c r="G82" i="7"/>
  <c r="F82" i="7"/>
  <c r="E82" i="7"/>
  <c r="D82" i="7"/>
  <c r="AA81" i="7"/>
  <c r="Z80" i="7"/>
  <c r="Y80" i="7"/>
  <c r="X80" i="7"/>
  <c r="W80" i="7"/>
  <c r="V80" i="7"/>
  <c r="U80" i="7"/>
  <c r="T80" i="7"/>
  <c r="S80" i="7"/>
  <c r="R80" i="7"/>
  <c r="Q80" i="7"/>
  <c r="P80" i="7"/>
  <c r="O80" i="7"/>
  <c r="M80" i="7"/>
  <c r="L80" i="7"/>
  <c r="K80" i="7"/>
  <c r="J80" i="7"/>
  <c r="I80" i="7"/>
  <c r="H80" i="7"/>
  <c r="G80" i="7"/>
  <c r="F80" i="7"/>
  <c r="E80" i="7"/>
  <c r="D80" i="7"/>
  <c r="AA79" i="7"/>
  <c r="N80" i="7" s="1"/>
  <c r="Z78" i="7"/>
  <c r="Y78" i="7"/>
  <c r="X78" i="7"/>
  <c r="W78" i="7"/>
  <c r="V78" i="7"/>
  <c r="U78" i="7"/>
  <c r="T78" i="7"/>
  <c r="S78" i="7"/>
  <c r="R78" i="7"/>
  <c r="Q78" i="7"/>
  <c r="P78" i="7"/>
  <c r="O78" i="7"/>
  <c r="N78" i="7"/>
  <c r="L78" i="7"/>
  <c r="K78" i="7"/>
  <c r="J78" i="7"/>
  <c r="I78" i="7"/>
  <c r="H78" i="7"/>
  <c r="G78" i="7"/>
  <c r="F78" i="7"/>
  <c r="E78" i="7"/>
  <c r="D78" i="7"/>
  <c r="AA77" i="7"/>
  <c r="Z76" i="7"/>
  <c r="Y76" i="7"/>
  <c r="X76" i="7"/>
  <c r="W76" i="7"/>
  <c r="V76" i="7"/>
  <c r="U76" i="7"/>
  <c r="T76" i="7"/>
  <c r="S76" i="7"/>
  <c r="R76" i="7"/>
  <c r="Q76" i="7"/>
  <c r="P76" i="7"/>
  <c r="O76" i="7"/>
  <c r="N76" i="7"/>
  <c r="L76" i="7"/>
  <c r="K76" i="7"/>
  <c r="J76" i="7"/>
  <c r="I76" i="7"/>
  <c r="H76" i="7"/>
  <c r="G76" i="7"/>
  <c r="F76" i="7"/>
  <c r="E76" i="7"/>
  <c r="M76" i="7" s="1"/>
  <c r="D76" i="7"/>
  <c r="AA75" i="7"/>
  <c r="Z74" i="7"/>
  <c r="Y74" i="7"/>
  <c r="X74" i="7"/>
  <c r="W74" i="7"/>
  <c r="V74" i="7"/>
  <c r="U74" i="7"/>
  <c r="T74" i="7"/>
  <c r="S74" i="7"/>
  <c r="R74" i="7"/>
  <c r="Q74" i="7"/>
  <c r="P74" i="7"/>
  <c r="O74" i="7"/>
  <c r="N74" i="7"/>
  <c r="L74" i="7"/>
  <c r="K74" i="7"/>
  <c r="J74" i="7"/>
  <c r="I74" i="7"/>
  <c r="H74" i="7"/>
  <c r="G74" i="7"/>
  <c r="F74" i="7"/>
  <c r="E74" i="7"/>
  <c r="D74" i="7"/>
  <c r="AA73" i="7"/>
  <c r="Z72" i="7"/>
  <c r="Y72" i="7"/>
  <c r="X72" i="7"/>
  <c r="W72" i="7"/>
  <c r="V72" i="7"/>
  <c r="U72" i="7"/>
  <c r="T72" i="7"/>
  <c r="S72" i="7"/>
  <c r="R72" i="7"/>
  <c r="Q72" i="7"/>
  <c r="P72" i="7"/>
  <c r="O72" i="7"/>
  <c r="N72" i="7"/>
  <c r="L72" i="7"/>
  <c r="K72" i="7"/>
  <c r="J72" i="7"/>
  <c r="I72" i="7"/>
  <c r="H72" i="7"/>
  <c r="G72" i="7"/>
  <c r="F72" i="7"/>
  <c r="E72" i="7"/>
  <c r="D72" i="7"/>
  <c r="AA71" i="7"/>
  <c r="Z70" i="7"/>
  <c r="Y70" i="7"/>
  <c r="X70" i="7"/>
  <c r="W70" i="7"/>
  <c r="V70" i="7"/>
  <c r="U70" i="7"/>
  <c r="T70" i="7"/>
  <c r="S70" i="7"/>
  <c r="R70" i="7"/>
  <c r="Q70" i="7"/>
  <c r="P70" i="7"/>
  <c r="O70" i="7"/>
  <c r="N70" i="7"/>
  <c r="L70" i="7"/>
  <c r="K70" i="7"/>
  <c r="J70" i="7"/>
  <c r="I70" i="7"/>
  <c r="H70" i="7"/>
  <c r="G70" i="7"/>
  <c r="F70" i="7"/>
  <c r="E70" i="7"/>
  <c r="D70" i="7"/>
  <c r="AA69" i="7"/>
  <c r="Z68" i="7"/>
  <c r="Y68" i="7"/>
  <c r="X68" i="7"/>
  <c r="W68" i="7"/>
  <c r="V68" i="7"/>
  <c r="U68" i="7"/>
  <c r="T68" i="7"/>
  <c r="S68" i="7"/>
  <c r="R68" i="7"/>
  <c r="Q68" i="7"/>
  <c r="P68" i="7"/>
  <c r="O68" i="7"/>
  <c r="N68" i="7"/>
  <c r="M68" i="7"/>
  <c r="K68" i="7"/>
  <c r="J68" i="7"/>
  <c r="I68" i="7"/>
  <c r="H68" i="7"/>
  <c r="G68" i="7"/>
  <c r="F68" i="7"/>
  <c r="E68" i="7"/>
  <c r="D68" i="7"/>
  <c r="AA67" i="7"/>
  <c r="Z66" i="7"/>
  <c r="Y66" i="7"/>
  <c r="X66" i="7"/>
  <c r="W66" i="7"/>
  <c r="V66" i="7"/>
  <c r="U66" i="7"/>
  <c r="T66" i="7"/>
  <c r="S66" i="7"/>
  <c r="R66" i="7"/>
  <c r="Q66" i="7"/>
  <c r="P66" i="7"/>
  <c r="O66" i="7"/>
  <c r="N66" i="7"/>
  <c r="M66" i="7"/>
  <c r="K66" i="7"/>
  <c r="J66" i="7"/>
  <c r="I66" i="7"/>
  <c r="H66" i="7"/>
  <c r="G66" i="7"/>
  <c r="F66" i="7"/>
  <c r="E66" i="7"/>
  <c r="D66" i="7"/>
  <c r="AA65" i="7"/>
  <c r="Z64" i="7"/>
  <c r="Y64" i="7"/>
  <c r="X64" i="7"/>
  <c r="W64" i="7"/>
  <c r="V64" i="7"/>
  <c r="U64" i="7"/>
  <c r="T64" i="7"/>
  <c r="S64" i="7"/>
  <c r="R64" i="7"/>
  <c r="Q64" i="7"/>
  <c r="P64" i="7"/>
  <c r="O64" i="7"/>
  <c r="N64" i="7"/>
  <c r="M64" i="7"/>
  <c r="K64" i="7"/>
  <c r="J64" i="7"/>
  <c r="I64" i="7"/>
  <c r="H64" i="7"/>
  <c r="G64" i="7"/>
  <c r="F64" i="7"/>
  <c r="E64" i="7"/>
  <c r="D64" i="7"/>
  <c r="AA63" i="7"/>
  <c r="L64" i="7" s="1"/>
  <c r="Z62" i="7"/>
  <c r="Y62" i="7"/>
  <c r="X62" i="7"/>
  <c r="W62" i="7"/>
  <c r="V62" i="7"/>
  <c r="U62" i="7"/>
  <c r="T62" i="7"/>
  <c r="S62" i="7"/>
  <c r="R62" i="7"/>
  <c r="Q62" i="7"/>
  <c r="P62" i="7"/>
  <c r="O62" i="7"/>
  <c r="N62" i="7"/>
  <c r="M62" i="7"/>
  <c r="K62" i="7"/>
  <c r="J62" i="7"/>
  <c r="I62" i="7"/>
  <c r="H62" i="7"/>
  <c r="G62" i="7"/>
  <c r="F62" i="7"/>
  <c r="E62" i="7"/>
  <c r="D62" i="7"/>
  <c r="AA61" i="7"/>
  <c r="Z60" i="7"/>
  <c r="Y60" i="7"/>
  <c r="X60" i="7"/>
  <c r="W60" i="7"/>
  <c r="V60" i="7"/>
  <c r="U60" i="7"/>
  <c r="T60" i="7"/>
  <c r="S60" i="7"/>
  <c r="R60" i="7"/>
  <c r="Q60" i="7"/>
  <c r="P60" i="7"/>
  <c r="O60" i="7"/>
  <c r="N60" i="7"/>
  <c r="M60" i="7"/>
  <c r="L60" i="7"/>
  <c r="J60" i="7"/>
  <c r="I60" i="7"/>
  <c r="H60" i="7"/>
  <c r="G60" i="7"/>
  <c r="F60" i="7"/>
  <c r="E60" i="7"/>
  <c r="D60" i="7"/>
  <c r="AA59" i="7"/>
  <c r="Z58" i="7"/>
  <c r="Y58" i="7"/>
  <c r="X58" i="7"/>
  <c r="W58" i="7"/>
  <c r="V58" i="7"/>
  <c r="U58" i="7"/>
  <c r="T58" i="7"/>
  <c r="S58" i="7"/>
  <c r="R58" i="7"/>
  <c r="Q58" i="7"/>
  <c r="P58" i="7"/>
  <c r="O58" i="7"/>
  <c r="N58" i="7"/>
  <c r="M58" i="7"/>
  <c r="L58" i="7"/>
  <c r="J58" i="7"/>
  <c r="I58" i="7"/>
  <c r="H58" i="7"/>
  <c r="G58" i="7"/>
  <c r="F58" i="7"/>
  <c r="E58" i="7"/>
  <c r="D58" i="7"/>
  <c r="AA57" i="7"/>
  <c r="Z56" i="7"/>
  <c r="Y56" i="7"/>
  <c r="X56" i="7"/>
  <c r="W56" i="7"/>
  <c r="V56" i="7"/>
  <c r="U56" i="7"/>
  <c r="T56" i="7"/>
  <c r="S56" i="7"/>
  <c r="R56" i="7"/>
  <c r="Q56" i="7"/>
  <c r="P56" i="7"/>
  <c r="O56" i="7"/>
  <c r="N56" i="7"/>
  <c r="M56" i="7"/>
  <c r="L56" i="7"/>
  <c r="J56" i="7"/>
  <c r="I56" i="7"/>
  <c r="H56" i="7"/>
  <c r="G56" i="7"/>
  <c r="F56" i="7"/>
  <c r="E56" i="7"/>
  <c r="D56" i="7"/>
  <c r="AA55" i="7"/>
  <c r="K56" i="7" s="1"/>
  <c r="Z54" i="7"/>
  <c r="Y54" i="7"/>
  <c r="X54" i="7"/>
  <c r="W54" i="7"/>
  <c r="V54" i="7"/>
  <c r="U54" i="7"/>
  <c r="T54" i="7"/>
  <c r="S54" i="7"/>
  <c r="R54" i="7"/>
  <c r="Q54" i="7"/>
  <c r="P54" i="7"/>
  <c r="O54" i="7"/>
  <c r="N54" i="7"/>
  <c r="M54" i="7"/>
  <c r="L54" i="7"/>
  <c r="J54" i="7"/>
  <c r="I54" i="7"/>
  <c r="H54" i="7"/>
  <c r="G54" i="7"/>
  <c r="F54" i="7"/>
  <c r="E54" i="7"/>
  <c r="D54" i="7"/>
  <c r="AA53" i="7"/>
  <c r="Z52" i="7"/>
  <c r="Y52" i="7"/>
  <c r="X52" i="7"/>
  <c r="W52" i="7"/>
  <c r="V52" i="7"/>
  <c r="U52" i="7"/>
  <c r="T52" i="7"/>
  <c r="S52" i="7"/>
  <c r="R52" i="7"/>
  <c r="Q52" i="7"/>
  <c r="P52" i="7"/>
  <c r="O52" i="7"/>
  <c r="N52" i="7"/>
  <c r="M52" i="7"/>
  <c r="L52" i="7"/>
  <c r="J52" i="7"/>
  <c r="I52" i="7"/>
  <c r="H52" i="7"/>
  <c r="G52" i="7"/>
  <c r="F52" i="7"/>
  <c r="E52" i="7"/>
  <c r="K52" i="7" s="1"/>
  <c r="D52" i="7"/>
  <c r="AA51" i="7"/>
  <c r="Z50" i="7"/>
  <c r="Y50" i="7"/>
  <c r="X50" i="7"/>
  <c r="W50" i="7"/>
  <c r="V50" i="7"/>
  <c r="U50" i="7"/>
  <c r="T50" i="7"/>
  <c r="S50" i="7"/>
  <c r="R50" i="7"/>
  <c r="Q50" i="7"/>
  <c r="P50" i="7"/>
  <c r="O50" i="7"/>
  <c r="N50" i="7"/>
  <c r="M50" i="7"/>
  <c r="L50" i="7"/>
  <c r="K50" i="7"/>
  <c r="I50" i="7"/>
  <c r="H50" i="7"/>
  <c r="G50" i="7"/>
  <c r="F50" i="7"/>
  <c r="E50" i="7"/>
  <c r="D50" i="7"/>
  <c r="AA49" i="7"/>
  <c r="Z48" i="7"/>
  <c r="Y48" i="7"/>
  <c r="X48" i="7"/>
  <c r="W48" i="7"/>
  <c r="V48" i="7"/>
  <c r="U48" i="7"/>
  <c r="T48" i="7"/>
  <c r="S48" i="7"/>
  <c r="R48" i="7"/>
  <c r="Q48" i="7"/>
  <c r="P48" i="7"/>
  <c r="O48" i="7"/>
  <c r="N48" i="7"/>
  <c r="M48" i="7"/>
  <c r="L48" i="7"/>
  <c r="K48" i="7"/>
  <c r="I48" i="7"/>
  <c r="H48" i="7"/>
  <c r="G48" i="7"/>
  <c r="F48" i="7"/>
  <c r="E48" i="7"/>
  <c r="D48" i="7"/>
  <c r="AA47" i="7"/>
  <c r="J48" i="7" s="1"/>
  <c r="Z46" i="7"/>
  <c r="Y46" i="7"/>
  <c r="X46" i="7"/>
  <c r="W46" i="7"/>
  <c r="V46" i="7"/>
  <c r="U46" i="7"/>
  <c r="T46" i="7"/>
  <c r="S46" i="7"/>
  <c r="R46" i="7"/>
  <c r="Q46" i="7"/>
  <c r="P46" i="7"/>
  <c r="O46" i="7"/>
  <c r="N46" i="7"/>
  <c r="M46" i="7"/>
  <c r="L46" i="7"/>
  <c r="K46" i="7"/>
  <c r="I46" i="7"/>
  <c r="H46" i="7"/>
  <c r="G46" i="7"/>
  <c r="F46" i="7"/>
  <c r="E46" i="7"/>
  <c r="D46" i="7"/>
  <c r="AA45" i="7"/>
  <c r="Z44" i="7"/>
  <c r="Y44" i="7"/>
  <c r="X44" i="7"/>
  <c r="W44" i="7"/>
  <c r="V44" i="7"/>
  <c r="U44" i="7"/>
  <c r="T44" i="7"/>
  <c r="S44" i="7"/>
  <c r="R44" i="7"/>
  <c r="Q44" i="7"/>
  <c r="P44" i="7"/>
  <c r="O44" i="7"/>
  <c r="N44" i="7"/>
  <c r="M44" i="7"/>
  <c r="L44" i="7"/>
  <c r="K44" i="7"/>
  <c r="J44" i="7"/>
  <c r="I44" i="7"/>
  <c r="G44" i="7"/>
  <c r="F44" i="7"/>
  <c r="E44" i="7"/>
  <c r="D44" i="7"/>
  <c r="AA43" i="7"/>
  <c r="Z42" i="7"/>
  <c r="Y42" i="7"/>
  <c r="X42" i="7"/>
  <c r="W42" i="7"/>
  <c r="V42" i="7"/>
  <c r="U42" i="7"/>
  <c r="T42" i="7"/>
  <c r="S42" i="7"/>
  <c r="R42" i="7"/>
  <c r="Q42" i="7"/>
  <c r="P42" i="7"/>
  <c r="O42" i="7"/>
  <c r="N42" i="7"/>
  <c r="M42" i="7"/>
  <c r="L42" i="7"/>
  <c r="K42" i="7"/>
  <c r="J42" i="7"/>
  <c r="I42" i="7"/>
  <c r="G42" i="7"/>
  <c r="F42" i="7"/>
  <c r="E42" i="7"/>
  <c r="D42" i="7"/>
  <c r="AA41" i="7"/>
  <c r="Z40" i="7"/>
  <c r="Y40" i="7"/>
  <c r="X40" i="7"/>
  <c r="W40" i="7"/>
  <c r="V40" i="7"/>
  <c r="U40" i="7"/>
  <c r="T40" i="7"/>
  <c r="S40" i="7"/>
  <c r="R40" i="7"/>
  <c r="Q40" i="7"/>
  <c r="P40" i="7"/>
  <c r="O40" i="7"/>
  <c r="N40" i="7"/>
  <c r="M40" i="7"/>
  <c r="L40" i="7"/>
  <c r="K40" i="7"/>
  <c r="J40" i="7"/>
  <c r="I40" i="7"/>
  <c r="G40" i="7"/>
  <c r="F40" i="7"/>
  <c r="E40" i="7"/>
  <c r="D40" i="7"/>
  <c r="AA39" i="7"/>
  <c r="Z38" i="7"/>
  <c r="Y38" i="7"/>
  <c r="X38" i="7"/>
  <c r="W38" i="7"/>
  <c r="V38" i="7"/>
  <c r="U38" i="7"/>
  <c r="T38" i="7"/>
  <c r="S38" i="7"/>
  <c r="R38" i="7"/>
  <c r="Q38" i="7"/>
  <c r="P38" i="7"/>
  <c r="O38" i="7"/>
  <c r="N38" i="7"/>
  <c r="M38" i="7"/>
  <c r="L38" i="7"/>
  <c r="K38" i="7"/>
  <c r="J38" i="7"/>
  <c r="I38" i="7"/>
  <c r="G38" i="7"/>
  <c r="F38" i="7"/>
  <c r="E38" i="7"/>
  <c r="D38" i="7"/>
  <c r="AA37" i="7"/>
  <c r="H38" i="7" s="1"/>
  <c r="Z36" i="7"/>
  <c r="Y36" i="7"/>
  <c r="X36" i="7"/>
  <c r="W36" i="7"/>
  <c r="V36" i="7"/>
  <c r="U36" i="7"/>
  <c r="T36" i="7"/>
  <c r="S36" i="7"/>
  <c r="R36" i="7"/>
  <c r="Q36" i="7"/>
  <c r="P36" i="7"/>
  <c r="O36" i="7"/>
  <c r="N36" i="7"/>
  <c r="M36" i="7"/>
  <c r="L36" i="7"/>
  <c r="K36" i="7"/>
  <c r="J36" i="7"/>
  <c r="I36" i="7"/>
  <c r="H36" i="7"/>
  <c r="F36" i="7"/>
  <c r="E36" i="7"/>
  <c r="D36" i="7"/>
  <c r="AA35" i="7"/>
  <c r="Z34" i="7"/>
  <c r="Y34" i="7"/>
  <c r="X34" i="7"/>
  <c r="W34" i="7"/>
  <c r="V34" i="7"/>
  <c r="U34" i="7"/>
  <c r="T34" i="7"/>
  <c r="S34" i="7"/>
  <c r="R34" i="7"/>
  <c r="Q34" i="7"/>
  <c r="P34" i="7"/>
  <c r="O34" i="7"/>
  <c r="N34" i="7"/>
  <c r="M34" i="7"/>
  <c r="L34" i="7"/>
  <c r="K34" i="7"/>
  <c r="J34" i="7"/>
  <c r="I34" i="7"/>
  <c r="H34" i="7"/>
  <c r="F34" i="7"/>
  <c r="E34" i="7"/>
  <c r="D34" i="7"/>
  <c r="AA33" i="7"/>
  <c r="Z32" i="7"/>
  <c r="Y32" i="7"/>
  <c r="X32" i="7"/>
  <c r="W32" i="7"/>
  <c r="V32" i="7"/>
  <c r="U32" i="7"/>
  <c r="T32" i="7"/>
  <c r="S32" i="7"/>
  <c r="R32" i="7"/>
  <c r="Q32" i="7"/>
  <c r="P32" i="7"/>
  <c r="O32" i="7"/>
  <c r="N32" i="7"/>
  <c r="M32" i="7"/>
  <c r="L32" i="7"/>
  <c r="K32" i="7"/>
  <c r="J32" i="7"/>
  <c r="I32" i="7"/>
  <c r="H32" i="7"/>
  <c r="F32" i="7"/>
  <c r="E32" i="7"/>
  <c r="D32" i="7"/>
  <c r="AA31" i="7"/>
  <c r="Z30" i="7"/>
  <c r="Y30" i="7"/>
  <c r="X30" i="7"/>
  <c r="W30" i="7"/>
  <c r="V30" i="7"/>
  <c r="U30" i="7"/>
  <c r="T30" i="7"/>
  <c r="S30" i="7"/>
  <c r="R30" i="7"/>
  <c r="Q30" i="7"/>
  <c r="P30" i="7"/>
  <c r="O30" i="7"/>
  <c r="N30" i="7"/>
  <c r="M30" i="7"/>
  <c r="L30" i="7"/>
  <c r="K30" i="7"/>
  <c r="J30" i="7"/>
  <c r="I30" i="7"/>
  <c r="H30" i="7"/>
  <c r="F30" i="7"/>
  <c r="E30" i="7"/>
  <c r="D30" i="7"/>
  <c r="AA29" i="7"/>
  <c r="Z28" i="7"/>
  <c r="Y28" i="7"/>
  <c r="X28" i="7"/>
  <c r="W28" i="7"/>
  <c r="V28" i="7"/>
  <c r="U28" i="7"/>
  <c r="T28" i="7"/>
  <c r="S28" i="7"/>
  <c r="R28" i="7"/>
  <c r="Q28" i="7"/>
  <c r="P28" i="7"/>
  <c r="O28" i="7"/>
  <c r="N28" i="7"/>
  <c r="M28" i="7"/>
  <c r="L28" i="7"/>
  <c r="K28" i="7"/>
  <c r="J28" i="7"/>
  <c r="I28" i="7"/>
  <c r="H28" i="7"/>
  <c r="G28" i="7"/>
  <c r="E28" i="7"/>
  <c r="F28" i="7" s="1"/>
  <c r="D28" i="7"/>
  <c r="AA27" i="7"/>
  <c r="Z26" i="7"/>
  <c r="Y26" i="7"/>
  <c r="X26" i="7"/>
  <c r="W26" i="7"/>
  <c r="V26" i="7"/>
  <c r="U26" i="7"/>
  <c r="T26" i="7"/>
  <c r="S26" i="7"/>
  <c r="R26" i="7"/>
  <c r="Q26" i="7"/>
  <c r="P26" i="7"/>
  <c r="O26" i="7"/>
  <c r="N26" i="7"/>
  <c r="M26" i="7"/>
  <c r="L26" i="7"/>
  <c r="K26" i="7"/>
  <c r="J26" i="7"/>
  <c r="I26" i="7"/>
  <c r="H26" i="7"/>
  <c r="G26" i="7"/>
  <c r="F26" i="7"/>
  <c r="AA26" i="7" s="1"/>
  <c r="E26" i="7"/>
  <c r="D26" i="7"/>
  <c r="AA25" i="7"/>
  <c r="Z24" i="7"/>
  <c r="Y24" i="7"/>
  <c r="X24" i="7"/>
  <c r="W24" i="7"/>
  <c r="V24" i="7"/>
  <c r="U24" i="7"/>
  <c r="T24" i="7"/>
  <c r="S24" i="7"/>
  <c r="R24" i="7"/>
  <c r="Q24" i="7"/>
  <c r="P24" i="7"/>
  <c r="O24" i="7"/>
  <c r="N24" i="7"/>
  <c r="M24" i="7"/>
  <c r="L24" i="7"/>
  <c r="K24" i="7"/>
  <c r="J24" i="7"/>
  <c r="I24" i="7"/>
  <c r="H24" i="7"/>
  <c r="G24" i="7"/>
  <c r="E24" i="7"/>
  <c r="D24" i="7"/>
  <c r="AA23" i="7"/>
  <c r="Z22" i="7"/>
  <c r="Y22" i="7"/>
  <c r="X22" i="7"/>
  <c r="W22" i="7"/>
  <c r="V22" i="7"/>
  <c r="U22" i="7"/>
  <c r="T22" i="7"/>
  <c r="S22" i="7"/>
  <c r="R22" i="7"/>
  <c r="Q22" i="7"/>
  <c r="P22" i="7"/>
  <c r="O22" i="7"/>
  <c r="N22" i="7"/>
  <c r="M22" i="7"/>
  <c r="L22" i="7"/>
  <c r="K22" i="7"/>
  <c r="J22" i="7"/>
  <c r="I22" i="7"/>
  <c r="H22" i="7"/>
  <c r="G22" i="7"/>
  <c r="E22" i="7"/>
  <c r="D22" i="7"/>
  <c r="AA21" i="7"/>
  <c r="Z20" i="7"/>
  <c r="Y20" i="7"/>
  <c r="X20" i="7"/>
  <c r="W20" i="7"/>
  <c r="V20" i="7"/>
  <c r="U20" i="7"/>
  <c r="T20" i="7"/>
  <c r="S20" i="7"/>
  <c r="R20" i="7"/>
  <c r="Q20" i="7"/>
  <c r="P20" i="7"/>
  <c r="O20" i="7"/>
  <c r="N20" i="7"/>
  <c r="M20" i="7"/>
  <c r="L20" i="7"/>
  <c r="K20" i="7"/>
  <c r="J20" i="7"/>
  <c r="I20" i="7"/>
  <c r="H20" i="7"/>
  <c r="G20" i="7"/>
  <c r="F20" i="7"/>
  <c r="D20" i="7"/>
  <c r="AA19" i="7"/>
  <c r="E20" i="7" s="1"/>
  <c r="AA20" i="7" s="1"/>
  <c r="Z18" i="7"/>
  <c r="Y18" i="7"/>
  <c r="X18" i="7"/>
  <c r="W18" i="7"/>
  <c r="V18" i="7"/>
  <c r="U18" i="7"/>
  <c r="T18" i="7"/>
  <c r="S18" i="7"/>
  <c r="R18" i="7"/>
  <c r="Q18" i="7"/>
  <c r="P18" i="7"/>
  <c r="O18" i="7"/>
  <c r="N18" i="7"/>
  <c r="M18" i="7"/>
  <c r="L18" i="7"/>
  <c r="K18" i="7"/>
  <c r="J18" i="7"/>
  <c r="I18" i="7"/>
  <c r="H18" i="7"/>
  <c r="G18" i="7"/>
  <c r="F18" i="7"/>
  <c r="D18" i="7"/>
  <c r="AA17" i="7"/>
  <c r="Z16" i="7"/>
  <c r="Y16" i="7"/>
  <c r="X16" i="7"/>
  <c r="W16" i="7"/>
  <c r="V16" i="7"/>
  <c r="U16" i="7"/>
  <c r="T16" i="7"/>
  <c r="S16" i="7"/>
  <c r="R16" i="7"/>
  <c r="Q16" i="7"/>
  <c r="P16" i="7"/>
  <c r="O16" i="7"/>
  <c r="N16" i="7"/>
  <c r="M16" i="7"/>
  <c r="L16" i="7"/>
  <c r="K16" i="7"/>
  <c r="J16" i="7"/>
  <c r="I16" i="7"/>
  <c r="H16" i="7"/>
  <c r="G16" i="7"/>
  <c r="F16" i="7"/>
  <c r="D16" i="7"/>
  <c r="AA15" i="7"/>
  <c r="E16" i="7" s="1"/>
  <c r="Z14" i="7"/>
  <c r="Y14" i="7"/>
  <c r="X14" i="7"/>
  <c r="W14" i="7"/>
  <c r="V14" i="7"/>
  <c r="U14" i="7"/>
  <c r="T14" i="7"/>
  <c r="S14" i="7"/>
  <c r="R14" i="7"/>
  <c r="Q14" i="7"/>
  <c r="P14" i="7"/>
  <c r="O14" i="7"/>
  <c r="N14" i="7"/>
  <c r="M14" i="7"/>
  <c r="L14" i="7"/>
  <c r="K14" i="7"/>
  <c r="J14" i="7"/>
  <c r="I14" i="7"/>
  <c r="H14" i="7"/>
  <c r="G14" i="7"/>
  <c r="F14" i="7"/>
  <c r="D14" i="7"/>
  <c r="AA13" i="7"/>
  <c r="Z12" i="7"/>
  <c r="Y12" i="7"/>
  <c r="X12" i="7"/>
  <c r="W12" i="7"/>
  <c r="V12" i="7"/>
  <c r="U12" i="7"/>
  <c r="T12" i="7"/>
  <c r="S12" i="7"/>
  <c r="R12" i="7"/>
  <c r="Q12" i="7"/>
  <c r="P12" i="7"/>
  <c r="O12" i="7"/>
  <c r="N12" i="7"/>
  <c r="M12" i="7"/>
  <c r="L12" i="7"/>
  <c r="K12" i="7"/>
  <c r="J12" i="7"/>
  <c r="I12" i="7"/>
  <c r="H12" i="7"/>
  <c r="G12" i="7"/>
  <c r="F12" i="7"/>
  <c r="E12" i="7"/>
  <c r="D12" i="7"/>
  <c r="AA11" i="7"/>
  <c r="Z10" i="7"/>
  <c r="Y10" i="7"/>
  <c r="X10" i="7"/>
  <c r="W10" i="7"/>
  <c r="V10" i="7"/>
  <c r="U10" i="7"/>
  <c r="T10" i="7"/>
  <c r="S10" i="7"/>
  <c r="R10" i="7"/>
  <c r="Q10" i="7"/>
  <c r="P10" i="7"/>
  <c r="O10" i="7"/>
  <c r="N10" i="7"/>
  <c r="M10" i="7"/>
  <c r="L10" i="7"/>
  <c r="K10" i="7"/>
  <c r="J10" i="7"/>
  <c r="I10" i="7"/>
  <c r="H10" i="7"/>
  <c r="G10" i="7"/>
  <c r="F10" i="7"/>
  <c r="E10" i="7"/>
  <c r="D10" i="7"/>
  <c r="AA9" i="7"/>
  <c r="Z8" i="7"/>
  <c r="Y8" i="7"/>
  <c r="X8" i="7"/>
  <c r="W8" i="7"/>
  <c r="V8" i="7"/>
  <c r="U8" i="7"/>
  <c r="T8" i="7"/>
  <c r="S8" i="7"/>
  <c r="R8" i="7"/>
  <c r="Q8" i="7"/>
  <c r="P8" i="7"/>
  <c r="O8" i="7"/>
  <c r="N8" i="7"/>
  <c r="M8" i="7"/>
  <c r="L8" i="7"/>
  <c r="K8" i="7"/>
  <c r="J8" i="7"/>
  <c r="I8" i="7"/>
  <c r="H8" i="7"/>
  <c r="G8" i="7"/>
  <c r="F8" i="7"/>
  <c r="E8" i="7"/>
  <c r="D8" i="7"/>
  <c r="AA7" i="7"/>
  <c r="S6" i="7"/>
  <c r="L6" i="7"/>
  <c r="I6" i="7"/>
  <c r="F6" i="7"/>
  <c r="D6" i="7"/>
  <c r="AA5" i="7"/>
  <c r="W6" i="7" s="1"/>
  <c r="Z4" i="7"/>
  <c r="Y4" i="7"/>
  <c r="X4" i="7"/>
  <c r="W4" i="7"/>
  <c r="V4" i="7"/>
  <c r="U4" i="7"/>
  <c r="T4" i="7"/>
  <c r="S4" i="7"/>
  <c r="R4" i="7"/>
  <c r="Q4" i="7"/>
  <c r="P4" i="7"/>
  <c r="O4" i="7"/>
  <c r="N4" i="7"/>
  <c r="M4" i="7"/>
  <c r="L4" i="7"/>
  <c r="K4" i="7"/>
  <c r="J4" i="7"/>
  <c r="I4" i="7"/>
  <c r="H4" i="7"/>
  <c r="G4" i="7"/>
  <c r="F4" i="7"/>
  <c r="E4" i="7"/>
  <c r="D4" i="7"/>
  <c r="AA3" i="7"/>
  <c r="H30" i="6"/>
  <c r="H29" i="6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H8" i="6"/>
  <c r="H7" i="6"/>
  <c r="H6" i="6"/>
  <c r="H5" i="6"/>
  <c r="H4" i="6"/>
  <c r="G3352" i="5"/>
  <c r="G3353" i="5" s="1"/>
  <c r="G3349" i="5"/>
  <c r="G3350" i="5" s="1"/>
  <c r="G3346" i="5"/>
  <c r="G3345" i="5"/>
  <c r="G3344" i="5"/>
  <c r="G3343" i="5"/>
  <c r="G3347" i="5" s="1"/>
  <c r="G3340" i="5"/>
  <c r="G3341" i="5" s="1"/>
  <c r="G3337" i="5"/>
  <c r="G3338" i="5" s="1"/>
  <c r="G3354" i="5" s="1"/>
  <c r="G3331" i="5"/>
  <c r="G3330" i="5"/>
  <c r="G3327" i="5"/>
  <c r="G3326" i="5"/>
  <c r="G3325" i="5"/>
  <c r="G3328" i="5" s="1"/>
  <c r="G3322" i="5"/>
  <c r="G3321" i="5"/>
  <c r="G3320" i="5"/>
  <c r="G3319" i="5"/>
  <c r="G3318" i="5"/>
  <c r="G3317" i="5"/>
  <c r="G3323" i="5" s="1"/>
  <c r="G3311" i="5"/>
  <c r="G3312" i="5" s="1"/>
  <c r="G3313" i="5" s="1"/>
  <c r="G3305" i="5"/>
  <c r="G3304" i="5"/>
  <c r="G3301" i="5"/>
  <c r="G3300" i="5"/>
  <c r="G3302" i="5" s="1"/>
  <c r="G3295" i="5"/>
  <c r="G3294" i="5"/>
  <c r="G3293" i="5"/>
  <c r="G3290" i="5"/>
  <c r="G3289" i="5"/>
  <c r="G3288" i="5"/>
  <c r="G3285" i="5"/>
  <c r="G3284" i="5"/>
  <c r="G3283" i="5"/>
  <c r="G3282" i="5"/>
  <c r="G3281" i="5"/>
  <c r="G3280" i="5"/>
  <c r="G3274" i="5"/>
  <c r="G3275" i="5" s="1"/>
  <c r="G3276" i="5" s="1"/>
  <c r="G3268" i="5"/>
  <c r="G3267" i="5"/>
  <c r="G3269" i="5" s="1"/>
  <c r="G3264" i="5"/>
  <c r="G3263" i="5"/>
  <c r="G3265" i="5" s="1"/>
  <c r="G3257" i="5"/>
  <c r="G3256" i="5"/>
  <c r="G3253" i="5"/>
  <c r="G3252" i="5"/>
  <c r="G3251" i="5"/>
  <c r="G3248" i="5"/>
  <c r="G3247" i="5"/>
  <c r="G3246" i="5"/>
  <c r="G3245" i="5"/>
  <c r="G3244" i="5"/>
  <c r="G3243" i="5"/>
  <c r="G3237" i="5"/>
  <c r="G3238" i="5" s="1"/>
  <c r="G3239" i="5" s="1"/>
  <c r="G3231" i="5"/>
  <c r="G3230" i="5"/>
  <c r="G3232" i="5" s="1"/>
  <c r="G3227" i="5"/>
  <c r="G3226" i="5"/>
  <c r="G3228" i="5" s="1"/>
  <c r="G3220" i="5"/>
  <c r="G3219" i="5"/>
  <c r="G3221" i="5" s="1"/>
  <c r="G3216" i="5"/>
  <c r="G3215" i="5"/>
  <c r="G3214" i="5"/>
  <c r="G3211" i="5"/>
  <c r="G3210" i="5"/>
  <c r="G3209" i="5"/>
  <c r="G3208" i="5"/>
  <c r="G3207" i="5"/>
  <c r="G3206" i="5"/>
  <c r="G3200" i="5"/>
  <c r="G3201" i="5" s="1"/>
  <c r="G3202" i="5" s="1"/>
  <c r="G3195" i="5"/>
  <c r="G3194" i="5"/>
  <c r="G3193" i="5"/>
  <c r="G3190" i="5"/>
  <c r="G3189" i="5"/>
  <c r="G3183" i="5"/>
  <c r="G3182" i="5"/>
  <c r="G3184" i="5" s="1"/>
  <c r="G3179" i="5"/>
  <c r="G3178" i="5"/>
  <c r="G3177" i="5"/>
  <c r="G3180" i="5" s="1"/>
  <c r="G3174" i="5"/>
  <c r="G3173" i="5"/>
  <c r="G3172" i="5"/>
  <c r="G3171" i="5"/>
  <c r="G3170" i="5"/>
  <c r="G3169" i="5"/>
  <c r="G3163" i="5"/>
  <c r="G3164" i="5" s="1"/>
  <c r="G3165" i="5" s="1"/>
  <c r="G3157" i="5"/>
  <c r="G3156" i="5"/>
  <c r="G3153" i="5"/>
  <c r="G3152" i="5"/>
  <c r="G3154" i="5" s="1"/>
  <c r="G3146" i="5"/>
  <c r="G3145" i="5"/>
  <c r="G3142" i="5"/>
  <c r="G3141" i="5"/>
  <c r="G3140" i="5"/>
  <c r="G3137" i="5"/>
  <c r="G3136" i="5"/>
  <c r="G3135" i="5"/>
  <c r="G3134" i="5"/>
  <c r="G3133" i="5"/>
  <c r="G3132" i="5"/>
  <c r="G3126" i="5"/>
  <c r="G3127" i="5" s="1"/>
  <c r="G3128" i="5" s="1"/>
  <c r="G3120" i="5"/>
  <c r="G3119" i="5"/>
  <c r="G3116" i="5"/>
  <c r="G3115" i="5"/>
  <c r="G3109" i="5"/>
  <c r="G3110" i="5" s="1"/>
  <c r="G3108" i="5"/>
  <c r="G3105" i="5"/>
  <c r="G3104" i="5"/>
  <c r="G3103" i="5"/>
  <c r="G3106" i="5" s="1"/>
  <c r="G3100" i="5"/>
  <c r="G3099" i="5"/>
  <c r="G3098" i="5"/>
  <c r="G3097" i="5"/>
  <c r="G3096" i="5"/>
  <c r="G3095" i="5"/>
  <c r="G3090" i="5"/>
  <c r="G3091" i="5" s="1"/>
  <c r="G3089" i="5"/>
  <c r="G3083" i="5"/>
  <c r="G3082" i="5"/>
  <c r="G3080" i="5"/>
  <c r="G3079" i="5"/>
  <c r="G3078" i="5"/>
  <c r="G3072" i="5"/>
  <c r="G3073" i="5" s="1"/>
  <c r="G3071" i="5"/>
  <c r="G3068" i="5"/>
  <c r="G3067" i="5"/>
  <c r="G3066" i="5"/>
  <c r="G3069" i="5" s="1"/>
  <c r="G3063" i="5"/>
  <c r="G3062" i="5"/>
  <c r="G3061" i="5"/>
  <c r="G3060" i="5"/>
  <c r="G3059" i="5"/>
  <c r="G3058" i="5"/>
  <c r="G3053" i="5"/>
  <c r="G3054" i="5" s="1"/>
  <c r="G3052" i="5"/>
  <c r="G3046" i="5"/>
  <c r="G3045" i="5"/>
  <c r="G3047" i="5" s="1"/>
  <c r="G3042" i="5"/>
  <c r="G3041" i="5"/>
  <c r="G3035" i="5"/>
  <c r="G3034" i="5"/>
  <c r="G3036" i="5" s="1"/>
  <c r="G3031" i="5"/>
  <c r="G3030" i="5"/>
  <c r="G3029" i="5"/>
  <c r="G3026" i="5"/>
  <c r="G3025" i="5"/>
  <c r="G3024" i="5"/>
  <c r="G3023" i="5"/>
  <c r="G3022" i="5"/>
  <c r="G3021" i="5"/>
  <c r="G3027" i="5" s="1"/>
  <c r="G3015" i="5"/>
  <c r="G3016" i="5" s="1"/>
  <c r="G3017" i="5" s="1"/>
  <c r="G3009" i="5"/>
  <c r="G3008" i="5"/>
  <c r="G3005" i="5"/>
  <c r="G3004" i="5"/>
  <c r="G2998" i="5"/>
  <c r="G2997" i="5"/>
  <c r="G2999" i="5" s="1"/>
  <c r="G2994" i="5"/>
  <c r="G2993" i="5"/>
  <c r="G2992" i="5"/>
  <c r="G2995" i="5" s="1"/>
  <c r="G2989" i="5"/>
  <c r="G2988" i="5"/>
  <c r="G2987" i="5"/>
  <c r="G2986" i="5"/>
  <c r="G2985" i="5"/>
  <c r="G2984" i="5"/>
  <c r="G2978" i="5"/>
  <c r="G2979" i="5" s="1"/>
  <c r="G2980" i="5" s="1"/>
  <c r="G2973" i="5"/>
  <c r="G2972" i="5"/>
  <c r="G2971" i="5"/>
  <c r="G2968" i="5"/>
  <c r="G2967" i="5"/>
  <c r="G2961" i="5"/>
  <c r="G2960" i="5"/>
  <c r="G2962" i="5" s="1"/>
  <c r="G2957" i="5"/>
  <c r="G2956" i="5"/>
  <c r="G2958" i="5" s="1"/>
  <c r="G2955" i="5"/>
  <c r="G2952" i="5"/>
  <c r="G2951" i="5"/>
  <c r="G2950" i="5"/>
  <c r="G2949" i="5"/>
  <c r="G2948" i="5"/>
  <c r="G2947" i="5"/>
  <c r="G2941" i="5"/>
  <c r="G2942" i="5" s="1"/>
  <c r="G2943" i="5" s="1"/>
  <c r="G2935" i="5"/>
  <c r="G2934" i="5"/>
  <c r="G2936" i="5" s="1"/>
  <c r="G2931" i="5"/>
  <c r="G2930" i="5"/>
  <c r="G2932" i="5" s="1"/>
  <c r="G2924" i="5"/>
  <c r="G2923" i="5"/>
  <c r="G2920" i="5"/>
  <c r="G2919" i="5"/>
  <c r="G2918" i="5"/>
  <c r="G2915" i="5"/>
  <c r="G2914" i="5"/>
  <c r="G2913" i="5"/>
  <c r="G2912" i="5"/>
  <c r="G2911" i="5"/>
  <c r="G2910" i="5"/>
  <c r="G2904" i="5"/>
  <c r="G2905" i="5" s="1"/>
  <c r="G2906" i="5" s="1"/>
  <c r="G2898" i="5"/>
  <c r="G2897" i="5"/>
  <c r="G2894" i="5"/>
  <c r="G2893" i="5"/>
  <c r="G2887" i="5"/>
  <c r="G2888" i="5" s="1"/>
  <c r="G2886" i="5"/>
  <c r="G2883" i="5"/>
  <c r="G2882" i="5"/>
  <c r="G2881" i="5"/>
  <c r="G2884" i="5" s="1"/>
  <c r="G2878" i="5"/>
  <c r="G2877" i="5"/>
  <c r="G2876" i="5"/>
  <c r="G2875" i="5"/>
  <c r="G2874" i="5"/>
  <c r="G2873" i="5"/>
  <c r="G2867" i="5"/>
  <c r="G2868" i="5" s="1"/>
  <c r="G2869" i="5" s="1"/>
  <c r="G2861" i="5"/>
  <c r="G2860" i="5"/>
  <c r="G2862" i="5" s="1"/>
  <c r="G2858" i="5"/>
  <c r="G2857" i="5"/>
  <c r="G2856" i="5"/>
  <c r="G2850" i="5"/>
  <c r="G2849" i="5"/>
  <c r="G2851" i="5" s="1"/>
  <c r="G2846" i="5"/>
  <c r="G2845" i="5"/>
  <c r="G2844" i="5"/>
  <c r="G2847" i="5" s="1"/>
  <c r="G2841" i="5"/>
  <c r="G2840" i="5"/>
  <c r="G2839" i="5"/>
  <c r="G2838" i="5"/>
  <c r="G2837" i="5"/>
  <c r="G2836" i="5"/>
  <c r="G2830" i="5"/>
  <c r="G2831" i="5" s="1"/>
  <c r="G2832" i="5" s="1"/>
  <c r="G2824" i="5"/>
  <c r="G2823" i="5"/>
  <c r="G2825" i="5" s="1"/>
  <c r="G2820" i="5"/>
  <c r="G2819" i="5"/>
  <c r="G2821" i="5" s="1"/>
  <c r="G2826" i="5" s="1"/>
  <c r="G2813" i="5"/>
  <c r="G2812" i="5"/>
  <c r="G2809" i="5"/>
  <c r="G2808" i="5"/>
  <c r="G2807" i="5"/>
  <c r="G2804" i="5"/>
  <c r="G2803" i="5"/>
  <c r="G2802" i="5"/>
  <c r="G2801" i="5"/>
  <c r="G2800" i="5"/>
  <c r="G2799" i="5"/>
  <c r="G2793" i="5"/>
  <c r="G2794" i="5" s="1"/>
  <c r="G2795" i="5" s="1"/>
  <c r="G2787" i="5"/>
  <c r="G2786" i="5"/>
  <c r="G2783" i="5"/>
  <c r="G2782" i="5"/>
  <c r="G2776" i="5"/>
  <c r="G2777" i="5" s="1"/>
  <c r="G2775" i="5"/>
  <c r="G2772" i="5"/>
  <c r="G2771" i="5"/>
  <c r="G2770" i="5"/>
  <c r="G2767" i="5"/>
  <c r="G2766" i="5"/>
  <c r="G2765" i="5"/>
  <c r="G2764" i="5"/>
  <c r="G2763" i="5"/>
  <c r="G2762" i="5"/>
  <c r="G2768" i="5" s="1"/>
  <c r="G2756" i="5"/>
  <c r="G2757" i="5" s="1"/>
  <c r="G2758" i="5" s="1"/>
  <c r="G2750" i="5"/>
  <c r="G2749" i="5"/>
  <c r="G2751" i="5" s="1"/>
  <c r="G2746" i="5"/>
  <c r="G2745" i="5"/>
  <c r="G2747" i="5" s="1"/>
  <c r="G2752" i="5" s="1"/>
  <c r="G2739" i="5"/>
  <c r="G2738" i="5"/>
  <c r="G2740" i="5" s="1"/>
  <c r="G2735" i="5"/>
  <c r="G2734" i="5"/>
  <c r="G2733" i="5"/>
  <c r="G2736" i="5" s="1"/>
  <c r="G2730" i="5"/>
  <c r="G2729" i="5"/>
  <c r="G2728" i="5"/>
  <c r="G2727" i="5"/>
  <c r="G2726" i="5"/>
  <c r="G2725" i="5"/>
  <c r="G2719" i="5"/>
  <c r="G2720" i="5" s="1"/>
  <c r="G2721" i="5" s="1"/>
  <c r="G2713" i="5"/>
  <c r="G2712" i="5"/>
  <c r="G2714" i="5" s="1"/>
  <c r="G2709" i="5"/>
  <c r="G2708" i="5"/>
  <c r="G2710" i="5" s="1"/>
  <c r="G2715" i="5" s="1"/>
  <c r="G2702" i="5"/>
  <c r="G2701" i="5"/>
  <c r="G2698" i="5"/>
  <c r="G2697" i="5"/>
  <c r="G2696" i="5"/>
  <c r="G2699" i="5" s="1"/>
  <c r="G2693" i="5"/>
  <c r="G2692" i="5"/>
  <c r="G2691" i="5"/>
  <c r="G2690" i="5"/>
  <c r="G2689" i="5"/>
  <c r="G2688" i="5"/>
  <c r="G2683" i="5"/>
  <c r="G2684" i="5" s="1"/>
  <c r="G2682" i="5"/>
  <c r="G2676" i="5"/>
  <c r="G2675" i="5"/>
  <c r="G2677" i="5" s="1"/>
  <c r="G2673" i="5"/>
  <c r="G2672" i="5"/>
  <c r="G2671" i="5"/>
  <c r="G2665" i="5"/>
  <c r="G2664" i="5"/>
  <c r="G2666" i="5" s="1"/>
  <c r="G2661" i="5"/>
  <c r="G2660" i="5"/>
  <c r="G2659" i="5"/>
  <c r="G2662" i="5" s="1"/>
  <c r="G2656" i="5"/>
  <c r="G2655" i="5"/>
  <c r="G2654" i="5"/>
  <c r="G2653" i="5"/>
  <c r="G2652" i="5"/>
  <c r="G2651" i="5"/>
  <c r="G2646" i="5"/>
  <c r="G2647" i="5" s="1"/>
  <c r="G2645" i="5"/>
  <c r="G2639" i="5"/>
  <c r="G2638" i="5"/>
  <c r="G2636" i="5"/>
  <c r="G2635" i="5"/>
  <c r="G2634" i="5"/>
  <c r="G2628" i="5"/>
  <c r="G2627" i="5"/>
  <c r="G2624" i="5"/>
  <c r="G2623" i="5"/>
  <c r="G2622" i="5"/>
  <c r="G2625" i="5" s="1"/>
  <c r="G2619" i="5"/>
  <c r="G2618" i="5"/>
  <c r="G2617" i="5"/>
  <c r="G2616" i="5"/>
  <c r="G2615" i="5"/>
  <c r="G2614" i="5"/>
  <c r="G2608" i="5"/>
  <c r="G2609" i="5" s="1"/>
  <c r="G2610" i="5" s="1"/>
  <c r="G2602" i="5"/>
  <c r="G2601" i="5"/>
  <c r="G2603" i="5" s="1"/>
  <c r="G2598" i="5"/>
  <c r="G2597" i="5"/>
  <c r="G2599" i="5" s="1"/>
  <c r="G2591" i="5"/>
  <c r="G2590" i="5"/>
  <c r="G2592" i="5" s="1"/>
  <c r="G2587" i="5"/>
  <c r="G2586" i="5"/>
  <c r="G2585" i="5"/>
  <c r="G2582" i="5"/>
  <c r="G2581" i="5"/>
  <c r="G2580" i="5"/>
  <c r="G2579" i="5"/>
  <c r="G2578" i="5"/>
  <c r="G2577" i="5"/>
  <c r="G2571" i="5"/>
  <c r="G2572" i="5" s="1"/>
  <c r="G2573" i="5" s="1"/>
  <c r="G2565" i="5"/>
  <c r="G2564" i="5"/>
  <c r="G2566" i="5" s="1"/>
  <c r="G2561" i="5"/>
  <c r="G2560" i="5"/>
  <c r="G2554" i="5"/>
  <c r="G2553" i="5"/>
  <c r="G2555" i="5" s="1"/>
  <c r="G2550" i="5"/>
  <c r="G2549" i="5"/>
  <c r="G2548" i="5"/>
  <c r="G2545" i="5"/>
  <c r="G2544" i="5"/>
  <c r="G2543" i="5"/>
  <c r="G2542" i="5"/>
  <c r="G2541" i="5"/>
  <c r="G2540" i="5"/>
  <c r="G2534" i="5"/>
  <c r="G2535" i="5" s="1"/>
  <c r="G2536" i="5" s="1"/>
  <c r="G2529" i="5"/>
  <c r="G2528" i="5"/>
  <c r="G2527" i="5"/>
  <c r="G2524" i="5"/>
  <c r="G2523" i="5"/>
  <c r="G2525" i="5" s="1"/>
  <c r="G2530" i="5" s="1"/>
  <c r="G2517" i="5"/>
  <c r="G2516" i="5"/>
  <c r="G2518" i="5" s="1"/>
  <c r="G2513" i="5"/>
  <c r="G2512" i="5"/>
  <c r="G2511" i="5"/>
  <c r="G2508" i="5"/>
  <c r="G2507" i="5"/>
  <c r="G2506" i="5"/>
  <c r="G2505" i="5"/>
  <c r="G2504" i="5"/>
  <c r="G2503" i="5"/>
  <c r="G2497" i="5"/>
  <c r="G2498" i="5" s="1"/>
  <c r="G2499" i="5" s="1"/>
  <c r="G2491" i="5"/>
  <c r="G2490" i="5"/>
  <c r="G2492" i="5" s="1"/>
  <c r="G2487" i="5"/>
  <c r="G2486" i="5"/>
  <c r="G2480" i="5"/>
  <c r="G2479" i="5"/>
  <c r="G2476" i="5"/>
  <c r="G2475" i="5"/>
  <c r="G2474" i="5"/>
  <c r="G2471" i="5"/>
  <c r="G2470" i="5"/>
  <c r="G2469" i="5"/>
  <c r="G2468" i="5"/>
  <c r="G2467" i="5"/>
  <c r="G2466" i="5"/>
  <c r="G2460" i="5"/>
  <c r="G2461" i="5" s="1"/>
  <c r="G2462" i="5" s="1"/>
  <c r="G2454" i="5"/>
  <c r="G2453" i="5"/>
  <c r="G2455" i="5" s="1"/>
  <c r="G2450" i="5"/>
  <c r="G2449" i="5"/>
  <c r="G2451" i="5" s="1"/>
  <c r="G2456" i="5" s="1"/>
  <c r="G2443" i="5"/>
  <c r="G2442" i="5"/>
  <c r="G2440" i="5"/>
  <c r="G2439" i="5"/>
  <c r="G2438" i="5"/>
  <c r="G2437" i="5"/>
  <c r="G2434" i="5"/>
  <c r="G2433" i="5"/>
  <c r="G2432" i="5"/>
  <c r="G2431" i="5"/>
  <c r="G2430" i="5"/>
  <c r="G2429" i="5"/>
  <c r="G2423" i="5"/>
  <c r="G2424" i="5" s="1"/>
  <c r="G2425" i="5" s="1"/>
  <c r="G2417" i="5"/>
  <c r="G2416" i="5"/>
  <c r="G2413" i="5"/>
  <c r="G2412" i="5"/>
  <c r="G2414" i="5" s="1"/>
  <c r="G2406" i="5"/>
  <c r="G2405" i="5"/>
  <c r="G2407" i="5" s="1"/>
  <c r="G2402" i="5"/>
  <c r="G2401" i="5"/>
  <c r="G2400" i="5"/>
  <c r="G2397" i="5"/>
  <c r="G2396" i="5"/>
  <c r="G2395" i="5"/>
  <c r="G2394" i="5"/>
  <c r="G2393" i="5"/>
  <c r="G2392" i="5"/>
  <c r="G2386" i="5"/>
  <c r="G2387" i="5" s="1"/>
  <c r="G2388" i="5" s="1"/>
  <c r="G2380" i="5"/>
  <c r="G2379" i="5"/>
  <c r="G2376" i="5"/>
  <c r="G2375" i="5"/>
  <c r="G2377" i="5" s="1"/>
  <c r="G2369" i="5"/>
  <c r="G2370" i="5" s="1"/>
  <c r="G2368" i="5"/>
  <c r="G2365" i="5"/>
  <c r="G2364" i="5"/>
  <c r="G2363" i="5"/>
  <c r="G2360" i="5"/>
  <c r="G2359" i="5"/>
  <c r="G2358" i="5"/>
  <c r="G2357" i="5"/>
  <c r="G2356" i="5"/>
  <c r="G2355" i="5"/>
  <c r="G2361" i="5" s="1"/>
  <c r="G2349" i="5"/>
  <c r="G2350" i="5" s="1"/>
  <c r="G2351" i="5" s="1"/>
  <c r="G2344" i="5"/>
  <c r="G2343" i="5"/>
  <c r="G2342" i="5"/>
  <c r="G2339" i="5"/>
  <c r="G2338" i="5"/>
  <c r="G2340" i="5" s="1"/>
  <c r="G2345" i="5" s="1"/>
  <c r="G2333" i="5"/>
  <c r="G2332" i="5"/>
  <c r="G2331" i="5"/>
  <c r="G2328" i="5"/>
  <c r="G2327" i="5"/>
  <c r="G2326" i="5"/>
  <c r="G2323" i="5"/>
  <c r="G2322" i="5"/>
  <c r="G2321" i="5"/>
  <c r="G2320" i="5"/>
  <c r="G2319" i="5"/>
  <c r="G2318" i="5"/>
  <c r="G2312" i="5"/>
  <c r="G2313" i="5" s="1"/>
  <c r="G2314" i="5" s="1"/>
  <c r="G2306" i="5"/>
  <c r="G2305" i="5"/>
  <c r="G2307" i="5" s="1"/>
  <c r="G2302" i="5"/>
  <c r="G2301" i="5"/>
  <c r="G2295" i="5"/>
  <c r="G2294" i="5"/>
  <c r="G2296" i="5" s="1"/>
  <c r="G2291" i="5"/>
  <c r="G2290" i="5"/>
  <c r="G2289" i="5"/>
  <c r="G2286" i="5"/>
  <c r="G2285" i="5"/>
  <c r="G2284" i="5"/>
  <c r="G2283" i="5"/>
  <c r="G2282" i="5"/>
  <c r="G2281" i="5"/>
  <c r="G2275" i="5"/>
  <c r="G2276" i="5" s="1"/>
  <c r="G2277" i="5" s="1"/>
  <c r="G2270" i="5"/>
  <c r="G2269" i="5"/>
  <c r="G2268" i="5"/>
  <c r="G2265" i="5"/>
  <c r="G2264" i="5"/>
  <c r="G2258" i="5"/>
  <c r="G2257" i="5"/>
  <c r="G2259" i="5" s="1"/>
  <c r="G2254" i="5"/>
  <c r="G2253" i="5"/>
  <c r="G2252" i="5"/>
  <c r="G2249" i="5"/>
  <c r="G2248" i="5"/>
  <c r="G2247" i="5"/>
  <c r="G2246" i="5"/>
  <c r="G2245" i="5"/>
  <c r="G2244" i="5"/>
  <c r="G2239" i="5"/>
  <c r="G2240" i="5" s="1"/>
  <c r="G2238" i="5"/>
  <c r="G2232" i="5"/>
  <c r="G2231" i="5"/>
  <c r="G2233" i="5" s="1"/>
  <c r="G2228" i="5"/>
  <c r="G2227" i="5"/>
  <c r="G2221" i="5"/>
  <c r="G2220" i="5"/>
  <c r="G2218" i="5"/>
  <c r="G2217" i="5"/>
  <c r="G2216" i="5"/>
  <c r="G2215" i="5"/>
  <c r="G2212" i="5"/>
  <c r="G2211" i="5"/>
  <c r="G2210" i="5"/>
  <c r="G2209" i="5"/>
  <c r="G2208" i="5"/>
  <c r="G2207" i="5"/>
  <c r="G2201" i="5"/>
  <c r="G2202" i="5" s="1"/>
  <c r="G2203" i="5" s="1"/>
  <c r="G2195" i="5"/>
  <c r="G2194" i="5"/>
  <c r="G2191" i="5"/>
  <c r="G2190" i="5"/>
  <c r="G2192" i="5" s="1"/>
  <c r="G2184" i="5"/>
  <c r="G2183" i="5"/>
  <c r="G2180" i="5"/>
  <c r="G2179" i="5"/>
  <c r="G2178" i="5"/>
  <c r="G2181" i="5" s="1"/>
  <c r="G2175" i="5"/>
  <c r="G2174" i="5"/>
  <c r="G2173" i="5"/>
  <c r="G2172" i="5"/>
  <c r="G2171" i="5"/>
  <c r="G2170" i="5"/>
  <c r="G2176" i="5" s="1"/>
  <c r="G2164" i="5"/>
  <c r="G2165" i="5" s="1"/>
  <c r="G2166" i="5" s="1"/>
  <c r="G2158" i="5"/>
  <c r="G2157" i="5"/>
  <c r="G2159" i="5" s="1"/>
  <c r="G2154" i="5"/>
  <c r="G2153" i="5"/>
  <c r="G2155" i="5" s="1"/>
  <c r="G2147" i="5"/>
  <c r="G2146" i="5"/>
  <c r="G2143" i="5"/>
  <c r="G2142" i="5"/>
  <c r="G2141" i="5"/>
  <c r="G2144" i="5" s="1"/>
  <c r="G2138" i="5"/>
  <c r="G2137" i="5"/>
  <c r="G2136" i="5"/>
  <c r="G2135" i="5"/>
  <c r="G2134" i="5"/>
  <c r="G2133" i="5"/>
  <c r="G2128" i="5"/>
  <c r="G2129" i="5" s="1"/>
  <c r="G2127" i="5"/>
  <c r="G2121" i="5"/>
  <c r="G2120" i="5"/>
  <c r="G2117" i="5"/>
  <c r="G2116" i="5"/>
  <c r="G2110" i="5"/>
  <c r="G2109" i="5"/>
  <c r="G2111" i="5" s="1"/>
  <c r="G2106" i="5"/>
  <c r="G2105" i="5"/>
  <c r="G2104" i="5"/>
  <c r="G2101" i="5"/>
  <c r="G2100" i="5"/>
  <c r="G2099" i="5"/>
  <c r="G2098" i="5"/>
  <c r="G2097" i="5"/>
  <c r="G2096" i="5"/>
  <c r="G2090" i="5"/>
  <c r="G2091" i="5" s="1"/>
  <c r="G2092" i="5" s="1"/>
  <c r="G2084" i="5"/>
  <c r="G2083" i="5"/>
  <c r="G2080" i="5"/>
  <c r="G2079" i="5"/>
  <c r="G2081" i="5" s="1"/>
  <c r="G2073" i="5"/>
  <c r="G2072" i="5"/>
  <c r="G2074" i="5" s="1"/>
  <c r="G2069" i="5"/>
  <c r="G2068" i="5"/>
  <c r="G2067" i="5"/>
  <c r="G2070" i="5" s="1"/>
  <c r="G2064" i="5"/>
  <c r="G2063" i="5"/>
  <c r="G2062" i="5"/>
  <c r="G2061" i="5"/>
  <c r="G2060" i="5"/>
  <c r="G2059" i="5"/>
  <c r="G2053" i="5"/>
  <c r="G2054" i="5" s="1"/>
  <c r="G2055" i="5" s="1"/>
  <c r="G2047" i="5"/>
  <c r="G2046" i="5"/>
  <c r="G2048" i="5" s="1"/>
  <c r="G2044" i="5"/>
  <c r="G2043" i="5"/>
  <c r="G2042" i="5"/>
  <c r="G2036" i="5"/>
  <c r="G2035" i="5"/>
  <c r="G2037" i="5" s="1"/>
  <c r="G2032" i="5"/>
  <c r="G2031" i="5"/>
  <c r="G2030" i="5"/>
  <c r="G2033" i="5" s="1"/>
  <c r="G2027" i="5"/>
  <c r="G2026" i="5"/>
  <c r="G2025" i="5"/>
  <c r="G2024" i="5"/>
  <c r="G2023" i="5"/>
  <c r="G2022" i="5"/>
  <c r="G2016" i="5"/>
  <c r="G2017" i="5" s="1"/>
  <c r="G2018" i="5" s="1"/>
  <c r="G2010" i="5"/>
  <c r="G2009" i="5"/>
  <c r="G2006" i="5"/>
  <c r="G2005" i="5"/>
  <c r="G2007" i="5" s="1"/>
  <c r="G1999" i="5"/>
  <c r="G1998" i="5"/>
  <c r="G1995" i="5"/>
  <c r="G1994" i="5"/>
  <c r="G1993" i="5"/>
  <c r="G1990" i="5"/>
  <c r="G1989" i="5"/>
  <c r="G1988" i="5"/>
  <c r="G1987" i="5"/>
  <c r="G1986" i="5"/>
  <c r="G1985" i="5"/>
  <c r="G1979" i="5"/>
  <c r="G1980" i="5" s="1"/>
  <c r="G1981" i="5" s="1"/>
  <c r="G1973" i="5"/>
  <c r="G1972" i="5"/>
  <c r="G1974" i="5" s="1"/>
  <c r="G1969" i="5"/>
  <c r="G1968" i="5"/>
  <c r="G1962" i="5"/>
  <c r="G1961" i="5"/>
  <c r="G1963" i="5" s="1"/>
  <c r="G1958" i="5"/>
  <c r="G1957" i="5"/>
  <c r="G1956" i="5"/>
  <c r="G1953" i="5"/>
  <c r="G1952" i="5"/>
  <c r="G1951" i="5"/>
  <c r="G1950" i="5"/>
  <c r="G1949" i="5"/>
  <c r="G1948" i="5"/>
  <c r="G1954" i="5" s="1"/>
  <c r="G1942" i="5"/>
  <c r="G1943" i="5" s="1"/>
  <c r="G1944" i="5" s="1"/>
  <c r="G1936" i="5"/>
  <c r="G1935" i="5"/>
  <c r="G1932" i="5"/>
  <c r="G1931" i="5"/>
  <c r="G1933" i="5" s="1"/>
  <c r="G1925" i="5"/>
  <c r="G1924" i="5"/>
  <c r="G1926" i="5" s="1"/>
  <c r="G1921" i="5"/>
  <c r="G1920" i="5"/>
  <c r="G1919" i="5"/>
  <c r="G1916" i="5"/>
  <c r="G1915" i="5"/>
  <c r="G1914" i="5"/>
  <c r="G1913" i="5"/>
  <c r="G1912" i="5"/>
  <c r="G1911" i="5"/>
  <c r="G1917" i="5" s="1"/>
  <c r="G1905" i="5"/>
  <c r="G1906" i="5" s="1"/>
  <c r="G1907" i="5" s="1"/>
  <c r="G1899" i="5"/>
  <c r="G1898" i="5"/>
  <c r="G1900" i="5" s="1"/>
  <c r="G1895" i="5"/>
  <c r="G1894" i="5"/>
  <c r="G1896" i="5" s="1"/>
  <c r="G1888" i="5"/>
  <c r="G1887" i="5"/>
  <c r="G1884" i="5"/>
  <c r="G1883" i="5"/>
  <c r="G1882" i="5"/>
  <c r="G1879" i="5"/>
  <c r="G1878" i="5"/>
  <c r="G1877" i="5"/>
  <c r="G1876" i="5"/>
  <c r="G1875" i="5"/>
  <c r="G1874" i="5"/>
  <c r="G1868" i="5"/>
  <c r="G1869" i="5" s="1"/>
  <c r="G1870" i="5" s="1"/>
  <c r="G1862" i="5"/>
  <c r="G1861" i="5"/>
  <c r="G1858" i="5"/>
  <c r="G1857" i="5"/>
  <c r="G1859" i="5" s="1"/>
  <c r="G1851" i="5"/>
  <c r="G1850" i="5"/>
  <c r="G1852" i="5" s="1"/>
  <c r="G1847" i="5"/>
  <c r="G1846" i="5"/>
  <c r="G1845" i="5"/>
  <c r="G1848" i="5" s="1"/>
  <c r="G1842" i="5"/>
  <c r="G1841" i="5"/>
  <c r="G1840" i="5"/>
  <c r="G1839" i="5"/>
  <c r="G1838" i="5"/>
  <c r="G1837" i="5"/>
  <c r="G1831" i="5"/>
  <c r="G1832" i="5" s="1"/>
  <c r="G1833" i="5" s="1"/>
  <c r="G1826" i="5"/>
  <c r="G1825" i="5"/>
  <c r="G1824" i="5"/>
  <c r="G1821" i="5"/>
  <c r="G1820" i="5"/>
  <c r="G1822" i="5" s="1"/>
  <c r="G1827" i="5" s="1"/>
  <c r="G1814" i="5"/>
  <c r="G1813" i="5"/>
  <c r="G1815" i="5" s="1"/>
  <c r="G1810" i="5"/>
  <c r="G1809" i="5"/>
  <c r="G1808" i="5"/>
  <c r="G1811" i="5" s="1"/>
  <c r="G1805" i="5"/>
  <c r="G1804" i="5"/>
  <c r="G1803" i="5"/>
  <c r="G1802" i="5"/>
  <c r="G1801" i="5"/>
  <c r="G1800" i="5"/>
  <c r="G1806" i="5" s="1"/>
  <c r="G1794" i="5"/>
  <c r="G1795" i="5" s="1"/>
  <c r="G1796" i="5" s="1"/>
  <c r="G1788" i="5"/>
  <c r="G1787" i="5"/>
  <c r="G1789" i="5" s="1"/>
  <c r="G1784" i="5"/>
  <c r="G1783" i="5"/>
  <c r="G1785" i="5" s="1"/>
  <c r="G1790" i="5" s="1"/>
  <c r="G1777" i="5"/>
  <c r="G1776" i="5"/>
  <c r="G1773" i="5"/>
  <c r="G1772" i="5"/>
  <c r="G1771" i="5"/>
  <c r="G1768" i="5"/>
  <c r="G1767" i="5"/>
  <c r="G1766" i="5"/>
  <c r="G1765" i="5"/>
  <c r="G1764" i="5"/>
  <c r="G1763" i="5"/>
  <c r="G1757" i="5"/>
  <c r="G1758" i="5" s="1"/>
  <c r="G1759" i="5" s="1"/>
  <c r="G1751" i="5"/>
  <c r="G1750" i="5"/>
  <c r="G1747" i="5"/>
  <c r="G1748" i="5" s="1"/>
  <c r="G1746" i="5"/>
  <c r="G1740" i="5"/>
  <c r="G1739" i="5"/>
  <c r="G1736" i="5"/>
  <c r="G1735" i="5"/>
  <c r="G1737" i="5" s="1"/>
  <c r="G1734" i="5"/>
  <c r="G1731" i="5"/>
  <c r="G1730" i="5"/>
  <c r="G1729" i="5"/>
  <c r="G1728" i="5"/>
  <c r="G1727" i="5"/>
  <c r="G1726" i="5"/>
  <c r="G1721" i="5"/>
  <c r="G1722" i="5" s="1"/>
  <c r="G1720" i="5"/>
  <c r="G1714" i="5"/>
  <c r="G1713" i="5"/>
  <c r="G1711" i="5"/>
  <c r="G1710" i="5"/>
  <c r="G1709" i="5"/>
  <c r="G1703" i="5"/>
  <c r="G1704" i="5" s="1"/>
  <c r="G1702" i="5"/>
  <c r="G1699" i="5"/>
  <c r="G1698" i="5"/>
  <c r="G1697" i="5"/>
  <c r="G1700" i="5" s="1"/>
  <c r="G1694" i="5"/>
  <c r="G1693" i="5"/>
  <c r="G1692" i="5"/>
  <c r="G1691" i="5"/>
  <c r="G1690" i="5"/>
  <c r="G1689" i="5"/>
  <c r="G1684" i="5"/>
  <c r="G1685" i="5" s="1"/>
  <c r="G1683" i="5"/>
  <c r="G1677" i="5"/>
  <c r="G1676" i="5"/>
  <c r="G1678" i="5" s="1"/>
  <c r="G1673" i="5"/>
  <c r="G1672" i="5"/>
  <c r="G1674" i="5" s="1"/>
  <c r="G1666" i="5"/>
  <c r="G1665" i="5"/>
  <c r="G1662" i="5"/>
  <c r="G1661" i="5"/>
  <c r="G1660" i="5"/>
  <c r="G1657" i="5"/>
  <c r="G1656" i="5"/>
  <c r="G1655" i="5"/>
  <c r="G1654" i="5"/>
  <c r="G1653" i="5"/>
  <c r="G1652" i="5"/>
  <c r="G1646" i="5"/>
  <c r="G1647" i="5" s="1"/>
  <c r="G1648" i="5" s="1"/>
  <c r="G1640" i="5"/>
  <c r="G1639" i="5"/>
  <c r="G1636" i="5"/>
  <c r="G1635" i="5"/>
  <c r="G1637" i="5" s="1"/>
  <c r="G1629" i="5"/>
  <c r="G1628" i="5"/>
  <c r="G1630" i="5" s="1"/>
  <c r="G1625" i="5"/>
  <c r="G1624" i="5"/>
  <c r="G1623" i="5"/>
  <c r="G1626" i="5" s="1"/>
  <c r="G1620" i="5"/>
  <c r="G1619" i="5"/>
  <c r="G1618" i="5"/>
  <c r="G1617" i="5"/>
  <c r="G1616" i="5"/>
  <c r="G1615" i="5"/>
  <c r="G1609" i="5"/>
  <c r="G1610" i="5" s="1"/>
  <c r="G1611" i="5" s="1"/>
  <c r="G1604" i="5"/>
  <c r="G1603" i="5"/>
  <c r="G1602" i="5"/>
  <c r="G1599" i="5"/>
  <c r="G1598" i="5"/>
  <c r="G1600" i="5" s="1"/>
  <c r="G1605" i="5" s="1"/>
  <c r="G1592" i="5"/>
  <c r="G1591" i="5"/>
  <c r="G1593" i="5" s="1"/>
  <c r="G1588" i="5"/>
  <c r="G1587" i="5"/>
  <c r="G1586" i="5"/>
  <c r="G1589" i="5" s="1"/>
  <c r="G1583" i="5"/>
  <c r="G1582" i="5"/>
  <c r="G1581" i="5"/>
  <c r="G1580" i="5"/>
  <c r="G1579" i="5"/>
  <c r="G1578" i="5"/>
  <c r="G1584" i="5" s="1"/>
  <c r="G1572" i="5"/>
  <c r="G1573" i="5" s="1"/>
  <c r="G1574" i="5" s="1"/>
  <c r="G1566" i="5"/>
  <c r="G1565" i="5"/>
  <c r="G1567" i="5" s="1"/>
  <c r="G1562" i="5"/>
  <c r="G1561" i="5"/>
  <c r="G1563" i="5" s="1"/>
  <c r="G1568" i="5" s="1"/>
  <c r="G1555" i="5"/>
  <c r="G1554" i="5"/>
  <c r="G1551" i="5"/>
  <c r="G1550" i="5"/>
  <c r="G1549" i="5"/>
  <c r="G1546" i="5"/>
  <c r="G1545" i="5"/>
  <c r="G1544" i="5"/>
  <c r="G1543" i="5"/>
  <c r="G1542" i="5"/>
  <c r="G1541" i="5"/>
  <c r="G1535" i="5"/>
  <c r="G1536" i="5" s="1"/>
  <c r="G1537" i="5" s="1"/>
  <c r="G1529" i="5"/>
  <c r="G1528" i="5"/>
  <c r="G1525" i="5"/>
  <c r="G1526" i="5" s="1"/>
  <c r="G1524" i="5"/>
  <c r="G1518" i="5"/>
  <c r="G1517" i="5"/>
  <c r="G1514" i="5"/>
  <c r="G1513" i="5"/>
  <c r="G1515" i="5" s="1"/>
  <c r="G1512" i="5"/>
  <c r="G1509" i="5"/>
  <c r="G1508" i="5"/>
  <c r="G1507" i="5"/>
  <c r="G1506" i="5"/>
  <c r="G1505" i="5"/>
  <c r="G1504" i="5"/>
  <c r="G1499" i="5"/>
  <c r="G1500" i="5" s="1"/>
  <c r="G1498" i="5"/>
  <c r="G1492" i="5"/>
  <c r="G1491" i="5"/>
  <c r="G1489" i="5"/>
  <c r="G1488" i="5"/>
  <c r="G1487" i="5"/>
  <c r="G1482" i="5"/>
  <c r="G1481" i="5"/>
  <c r="G1480" i="5"/>
  <c r="G1477" i="5"/>
  <c r="G1476" i="5"/>
  <c r="G1475" i="5"/>
  <c r="G1472" i="5"/>
  <c r="G1471" i="5"/>
  <c r="G1470" i="5"/>
  <c r="G1469" i="5"/>
  <c r="G1468" i="5"/>
  <c r="G1467" i="5"/>
  <c r="G1463" i="5"/>
  <c r="G1462" i="5"/>
  <c r="G1461" i="5"/>
  <c r="G1455" i="5"/>
  <c r="G1454" i="5"/>
  <c r="G1456" i="5" s="1"/>
  <c r="G1451" i="5"/>
  <c r="G1450" i="5"/>
  <c r="G1452" i="5" s="1"/>
  <c r="G1444" i="5"/>
  <c r="G1445" i="5" s="1"/>
  <c r="G1443" i="5"/>
  <c r="G1440" i="5"/>
  <c r="G1439" i="5"/>
  <c r="G1438" i="5"/>
  <c r="G1441" i="5" s="1"/>
  <c r="G1435" i="5"/>
  <c r="G1434" i="5"/>
  <c r="G1433" i="5"/>
  <c r="G1432" i="5"/>
  <c r="G1431" i="5"/>
  <c r="G1430" i="5"/>
  <c r="G1424" i="5"/>
  <c r="G1425" i="5" s="1"/>
  <c r="G1426" i="5" s="1"/>
  <c r="G1418" i="5"/>
  <c r="G1419" i="5" s="1"/>
  <c r="G1417" i="5"/>
  <c r="G1414" i="5"/>
  <c r="G1413" i="5"/>
  <c r="G1415" i="5" s="1"/>
  <c r="G1408" i="5"/>
  <c r="G1407" i="5"/>
  <c r="G1406" i="5"/>
  <c r="G1403" i="5"/>
  <c r="G1402" i="5"/>
  <c r="G1401" i="5"/>
  <c r="G1398" i="5"/>
  <c r="G1397" i="5"/>
  <c r="G1396" i="5"/>
  <c r="G1395" i="5"/>
  <c r="G1394" i="5"/>
  <c r="G1393" i="5"/>
  <c r="G1387" i="5"/>
  <c r="G1388" i="5" s="1"/>
  <c r="G1389" i="5" s="1"/>
  <c r="G1382" i="5"/>
  <c r="G1381" i="5"/>
  <c r="G1380" i="5"/>
  <c r="G1377" i="5"/>
  <c r="G1376" i="5"/>
  <c r="G1370" i="5"/>
  <c r="G1369" i="5"/>
  <c r="G1371" i="5" s="1"/>
  <c r="G1367" i="5"/>
  <c r="G1366" i="5"/>
  <c r="G1365" i="5"/>
  <c r="G1364" i="5"/>
  <c r="G1361" i="5"/>
  <c r="G1360" i="5"/>
  <c r="G1359" i="5"/>
  <c r="G1358" i="5"/>
  <c r="G1357" i="5"/>
  <c r="G1356" i="5"/>
  <c r="G1350" i="5"/>
  <c r="G1351" i="5" s="1"/>
  <c r="G1352" i="5" s="1"/>
  <c r="G1344" i="5"/>
  <c r="G1343" i="5"/>
  <c r="G1340" i="5"/>
  <c r="G1339" i="5"/>
  <c r="G1341" i="5" s="1"/>
  <c r="G1333" i="5"/>
  <c r="G1332" i="5"/>
  <c r="G1329" i="5"/>
  <c r="G1328" i="5"/>
  <c r="G1327" i="5"/>
  <c r="G1324" i="5"/>
  <c r="G1323" i="5"/>
  <c r="G1322" i="5"/>
  <c r="G1321" i="5"/>
  <c r="G1320" i="5"/>
  <c r="G1319" i="5"/>
  <c r="G1313" i="5"/>
  <c r="G1314" i="5" s="1"/>
  <c r="G1315" i="5" s="1"/>
  <c r="G1307" i="5"/>
  <c r="G1306" i="5"/>
  <c r="G1303" i="5"/>
  <c r="G1302" i="5"/>
  <c r="G1296" i="5"/>
  <c r="G1295" i="5"/>
  <c r="G1292" i="5"/>
  <c r="G1291" i="5"/>
  <c r="G1290" i="5"/>
  <c r="G1287" i="5"/>
  <c r="G1286" i="5"/>
  <c r="G1285" i="5"/>
  <c r="G1284" i="5"/>
  <c r="G1283" i="5"/>
  <c r="G1282" i="5"/>
  <c r="G1288" i="5" s="1"/>
  <c r="G1277" i="5"/>
  <c r="G1278" i="5" s="1"/>
  <c r="G1276" i="5"/>
  <c r="G1270" i="5"/>
  <c r="G1269" i="5"/>
  <c r="G1271" i="5" s="1"/>
  <c r="G1267" i="5"/>
  <c r="G1266" i="5"/>
  <c r="G1265" i="5"/>
  <c r="G1260" i="5"/>
  <c r="G1259" i="5"/>
  <c r="G1258" i="5"/>
  <c r="G1255" i="5"/>
  <c r="G1254" i="5"/>
  <c r="G1253" i="5"/>
  <c r="G1250" i="5"/>
  <c r="G1249" i="5"/>
  <c r="G1248" i="5"/>
  <c r="G1247" i="5"/>
  <c r="G1246" i="5"/>
  <c r="G1245" i="5"/>
  <c r="G1239" i="5"/>
  <c r="G1240" i="5" s="1"/>
  <c r="G1241" i="5" s="1"/>
  <c r="G1234" i="5"/>
  <c r="G1233" i="5"/>
  <c r="G1232" i="5"/>
  <c r="G1229" i="5"/>
  <c r="G1228" i="5"/>
  <c r="G1222" i="5"/>
  <c r="G1221" i="5"/>
  <c r="G1218" i="5"/>
  <c r="G1217" i="5"/>
  <c r="G1216" i="5"/>
  <c r="G1213" i="5"/>
  <c r="G1212" i="5"/>
  <c r="G1211" i="5"/>
  <c r="G1210" i="5"/>
  <c r="G1209" i="5"/>
  <c r="G1208" i="5"/>
  <c r="G1214" i="5" s="1"/>
  <c r="G1202" i="5"/>
  <c r="G1203" i="5" s="1"/>
  <c r="G1204" i="5" s="1"/>
  <c r="G1196" i="5"/>
  <c r="G1195" i="5"/>
  <c r="G1192" i="5"/>
  <c r="G1191" i="5"/>
  <c r="G1185" i="5"/>
  <c r="G1184" i="5"/>
  <c r="G1186" i="5" s="1"/>
  <c r="G1181" i="5"/>
  <c r="G1180" i="5"/>
  <c r="G1179" i="5"/>
  <c r="G1176" i="5"/>
  <c r="G1175" i="5"/>
  <c r="G1174" i="5"/>
  <c r="G1173" i="5"/>
  <c r="G1172" i="5"/>
  <c r="G1171" i="5"/>
  <c r="G1165" i="5"/>
  <c r="G1166" i="5" s="1"/>
  <c r="G1167" i="5" s="1"/>
  <c r="G1159" i="5"/>
  <c r="G1158" i="5"/>
  <c r="G1160" i="5" s="1"/>
  <c r="G1155" i="5"/>
  <c r="G1154" i="5"/>
  <c r="G1156" i="5" s="1"/>
  <c r="G1148" i="5"/>
  <c r="G1147" i="5"/>
  <c r="G1144" i="5"/>
  <c r="G1143" i="5"/>
  <c r="G1142" i="5"/>
  <c r="G1139" i="5"/>
  <c r="G1138" i="5"/>
  <c r="G1137" i="5"/>
  <c r="G1136" i="5"/>
  <c r="G1135" i="5"/>
  <c r="G1134" i="5"/>
  <c r="G1129" i="5"/>
  <c r="G1130" i="5" s="1"/>
  <c r="G1128" i="5"/>
  <c r="G1122" i="5"/>
  <c r="G1121" i="5"/>
  <c r="G1123" i="5" s="1"/>
  <c r="G1119" i="5"/>
  <c r="G1124" i="5" s="1"/>
  <c r="G1118" i="5"/>
  <c r="G1117" i="5"/>
  <c r="G1111" i="5"/>
  <c r="G1110" i="5"/>
  <c r="G1112" i="5" s="1"/>
  <c r="G1107" i="5"/>
  <c r="G1108" i="5" s="1"/>
  <c r="G1106" i="5"/>
  <c r="G1105" i="5"/>
  <c r="G1102" i="5"/>
  <c r="G1101" i="5"/>
  <c r="G1100" i="5"/>
  <c r="G1099" i="5"/>
  <c r="G1098" i="5"/>
  <c r="G1097" i="5"/>
  <c r="G1091" i="5"/>
  <c r="G1092" i="5" s="1"/>
  <c r="G1093" i="5" s="1"/>
  <c r="G1085" i="5"/>
  <c r="G1084" i="5"/>
  <c r="G1081" i="5"/>
  <c r="G1080" i="5"/>
  <c r="G1074" i="5"/>
  <c r="G1073" i="5"/>
  <c r="G1070" i="5"/>
  <c r="G1069" i="5"/>
  <c r="G1068" i="5"/>
  <c r="G1071" i="5" s="1"/>
  <c r="G1065" i="5"/>
  <c r="G1064" i="5"/>
  <c r="G1063" i="5"/>
  <c r="G1062" i="5"/>
  <c r="G1061" i="5"/>
  <c r="G1060" i="5"/>
  <c r="G1055" i="5"/>
  <c r="G1056" i="5" s="1"/>
  <c r="G1054" i="5"/>
  <c r="G1048" i="5"/>
  <c r="G1047" i="5"/>
  <c r="G1049" i="5" s="1"/>
  <c r="G1045" i="5"/>
  <c r="G1050" i="5" s="1"/>
  <c r="G1044" i="5"/>
  <c r="G1043" i="5"/>
  <c r="G1037" i="5"/>
  <c r="G1036" i="5"/>
  <c r="G1038" i="5" s="1"/>
  <c r="G1033" i="5"/>
  <c r="G1032" i="5"/>
  <c r="G1031" i="5"/>
  <c r="G1034" i="5" s="1"/>
  <c r="G1028" i="5"/>
  <c r="G1027" i="5"/>
  <c r="G1026" i="5"/>
  <c r="G1025" i="5"/>
  <c r="G1024" i="5"/>
  <c r="G1023" i="5"/>
  <c r="G1018" i="5"/>
  <c r="G1019" i="5" s="1"/>
  <c r="G1017" i="5"/>
  <c r="G1011" i="5"/>
  <c r="G1010" i="5"/>
  <c r="G1012" i="5" s="1"/>
  <c r="G1007" i="5"/>
  <c r="G1006" i="5"/>
  <c r="G1000" i="5"/>
  <c r="G999" i="5"/>
  <c r="G996" i="5"/>
  <c r="G995" i="5"/>
  <c r="G994" i="5"/>
  <c r="G991" i="5"/>
  <c r="G990" i="5"/>
  <c r="G989" i="5"/>
  <c r="G988" i="5"/>
  <c r="G987" i="5"/>
  <c r="G986" i="5"/>
  <c r="G980" i="5"/>
  <c r="G981" i="5" s="1"/>
  <c r="G982" i="5" s="1"/>
  <c r="G974" i="5"/>
  <c r="G973" i="5"/>
  <c r="G970" i="5"/>
  <c r="G969" i="5"/>
  <c r="G963" i="5"/>
  <c r="G962" i="5"/>
  <c r="G964" i="5" s="1"/>
  <c r="G959" i="5"/>
  <c r="G958" i="5"/>
  <c r="G957" i="5"/>
  <c r="G960" i="5" s="1"/>
  <c r="G954" i="5"/>
  <c r="G953" i="5"/>
  <c r="G952" i="5"/>
  <c r="G951" i="5"/>
  <c r="G950" i="5"/>
  <c r="G949" i="5"/>
  <c r="G943" i="5"/>
  <c r="G944" i="5" s="1"/>
  <c r="G945" i="5" s="1"/>
  <c r="G937" i="5"/>
  <c r="G938" i="5" s="1"/>
  <c r="G936" i="5"/>
  <c r="G933" i="5"/>
  <c r="G932" i="5"/>
  <c r="G934" i="5" s="1"/>
  <c r="G926" i="5"/>
  <c r="G925" i="5"/>
  <c r="G922" i="5"/>
  <c r="G921" i="5"/>
  <c r="G920" i="5"/>
  <c r="G917" i="5"/>
  <c r="G916" i="5"/>
  <c r="G915" i="5"/>
  <c r="G914" i="5"/>
  <c r="G913" i="5"/>
  <c r="G912" i="5"/>
  <c r="G906" i="5"/>
  <c r="G907" i="5" s="1"/>
  <c r="G908" i="5" s="1"/>
  <c r="G900" i="5"/>
  <c r="G899" i="5"/>
  <c r="G896" i="5"/>
  <c r="G897" i="5" s="1"/>
  <c r="G895" i="5"/>
  <c r="G889" i="5"/>
  <c r="G888" i="5"/>
  <c r="G890" i="5" s="1"/>
  <c r="G885" i="5"/>
  <c r="G886" i="5" s="1"/>
  <c r="G884" i="5"/>
  <c r="G883" i="5"/>
  <c r="G880" i="5"/>
  <c r="G879" i="5"/>
  <c r="G878" i="5"/>
  <c r="G877" i="5"/>
  <c r="G876" i="5"/>
  <c r="G875" i="5"/>
  <c r="G881" i="5" s="1"/>
  <c r="G871" i="5"/>
  <c r="G869" i="5"/>
  <c r="G870" i="5" s="1"/>
  <c r="G863" i="5"/>
  <c r="G862" i="5"/>
  <c r="G864" i="5" s="1"/>
  <c r="G859" i="5"/>
  <c r="G860" i="5" s="1"/>
  <c r="G858" i="5"/>
  <c r="G852" i="5"/>
  <c r="G851" i="5"/>
  <c r="G848" i="5"/>
  <c r="G847" i="5"/>
  <c r="G846" i="5"/>
  <c r="G849" i="5" s="1"/>
  <c r="G843" i="5"/>
  <c r="G842" i="5"/>
  <c r="G841" i="5"/>
  <c r="G840" i="5"/>
  <c r="G839" i="5"/>
  <c r="G838" i="5"/>
  <c r="G832" i="5"/>
  <c r="G833" i="5" s="1"/>
  <c r="G834" i="5" s="1"/>
  <c r="G826" i="5"/>
  <c r="G825" i="5"/>
  <c r="G827" i="5" s="1"/>
  <c r="G822" i="5"/>
  <c r="G823" i="5" s="1"/>
  <c r="G821" i="5"/>
  <c r="G815" i="5"/>
  <c r="G814" i="5"/>
  <c r="G811" i="5"/>
  <c r="G810" i="5"/>
  <c r="G809" i="5"/>
  <c r="G806" i="5"/>
  <c r="G805" i="5"/>
  <c r="G804" i="5"/>
  <c r="G803" i="5"/>
  <c r="G802" i="5"/>
  <c r="G801" i="5"/>
  <c r="G796" i="5"/>
  <c r="G797" i="5" s="1"/>
  <c r="G795" i="5"/>
  <c r="G789" i="5"/>
  <c r="G788" i="5"/>
  <c r="G790" i="5" s="1"/>
  <c r="G785" i="5"/>
  <c r="G784" i="5"/>
  <c r="G778" i="5"/>
  <c r="G777" i="5"/>
  <c r="G774" i="5"/>
  <c r="G773" i="5"/>
  <c r="G772" i="5"/>
  <c r="G769" i="5"/>
  <c r="G768" i="5"/>
  <c r="G767" i="5"/>
  <c r="G766" i="5"/>
  <c r="G765" i="5"/>
  <c r="G764" i="5"/>
  <c r="G758" i="5"/>
  <c r="G759" i="5" s="1"/>
  <c r="G760" i="5" s="1"/>
  <c r="G752" i="5"/>
  <c r="G751" i="5"/>
  <c r="G748" i="5"/>
  <c r="G747" i="5"/>
  <c r="G741" i="5"/>
  <c r="G740" i="5"/>
  <c r="G742" i="5" s="1"/>
  <c r="G737" i="5"/>
  <c r="G736" i="5"/>
  <c r="G735" i="5"/>
  <c r="G738" i="5" s="1"/>
  <c r="G732" i="5"/>
  <c r="G731" i="5"/>
  <c r="G730" i="5"/>
  <c r="G729" i="5"/>
  <c r="G728" i="5"/>
  <c r="G727" i="5"/>
  <c r="G721" i="5"/>
  <c r="G722" i="5" s="1"/>
  <c r="G723" i="5" s="1"/>
  <c r="G715" i="5"/>
  <c r="G716" i="5" s="1"/>
  <c r="G714" i="5"/>
  <c r="G711" i="5"/>
  <c r="G710" i="5"/>
  <c r="G712" i="5" s="1"/>
  <c r="G705" i="5"/>
  <c r="G704" i="5"/>
  <c r="G703" i="5"/>
  <c r="G700" i="5"/>
  <c r="G701" i="5" s="1"/>
  <c r="G699" i="5"/>
  <c r="G698" i="5"/>
  <c r="G695" i="5"/>
  <c r="G694" i="5"/>
  <c r="G693" i="5"/>
  <c r="G692" i="5"/>
  <c r="G691" i="5"/>
  <c r="G690" i="5"/>
  <c r="G685" i="5"/>
  <c r="G686" i="5" s="1"/>
  <c r="G684" i="5"/>
  <c r="G678" i="5"/>
  <c r="G677" i="5"/>
  <c r="G674" i="5"/>
  <c r="G673" i="5"/>
  <c r="G675" i="5" s="1"/>
  <c r="G667" i="5"/>
  <c r="G666" i="5"/>
  <c r="G663" i="5"/>
  <c r="G662" i="5"/>
  <c r="G661" i="5"/>
  <c r="G658" i="5"/>
  <c r="G657" i="5"/>
  <c r="G656" i="5"/>
  <c r="G655" i="5"/>
  <c r="G654" i="5"/>
  <c r="G653" i="5"/>
  <c r="G647" i="5"/>
  <c r="G648" i="5" s="1"/>
  <c r="G649" i="5" s="1"/>
  <c r="G641" i="5"/>
  <c r="G640" i="5"/>
  <c r="G637" i="5"/>
  <c r="G636" i="5"/>
  <c r="G630" i="5"/>
  <c r="G629" i="5"/>
  <c r="G626" i="5"/>
  <c r="G625" i="5"/>
  <c r="G627" i="5" s="1"/>
  <c r="G624" i="5"/>
  <c r="G621" i="5"/>
  <c r="G620" i="5"/>
  <c r="G619" i="5"/>
  <c r="G618" i="5"/>
  <c r="G617" i="5"/>
  <c r="G616" i="5"/>
  <c r="G611" i="5"/>
  <c r="G612" i="5" s="1"/>
  <c r="G610" i="5"/>
  <c r="G604" i="5"/>
  <c r="G603" i="5"/>
  <c r="G601" i="5"/>
  <c r="G600" i="5"/>
  <c r="G599" i="5"/>
  <c r="G593" i="5"/>
  <c r="G594" i="5" s="1"/>
  <c r="G592" i="5"/>
  <c r="G589" i="5"/>
  <c r="G588" i="5"/>
  <c r="G587" i="5"/>
  <c r="G590" i="5" s="1"/>
  <c r="G584" i="5"/>
  <c r="G583" i="5"/>
  <c r="G582" i="5"/>
  <c r="G581" i="5"/>
  <c r="G580" i="5"/>
  <c r="G579" i="5"/>
  <c r="G574" i="5"/>
  <c r="G575" i="5" s="1"/>
  <c r="G573" i="5"/>
  <c r="G567" i="5"/>
  <c r="G566" i="5"/>
  <c r="G568" i="5" s="1"/>
  <c r="G563" i="5"/>
  <c r="G562" i="5"/>
  <c r="G556" i="5"/>
  <c r="G555" i="5"/>
  <c r="G552" i="5"/>
  <c r="G551" i="5"/>
  <c r="G550" i="5"/>
  <c r="G547" i="5"/>
  <c r="G546" i="5"/>
  <c r="G545" i="5"/>
  <c r="G544" i="5"/>
  <c r="G543" i="5"/>
  <c r="G542" i="5"/>
  <c r="G548" i="5" s="1"/>
  <c r="G536" i="5"/>
  <c r="G537" i="5" s="1"/>
  <c r="G538" i="5" s="1"/>
  <c r="G530" i="5"/>
  <c r="G529" i="5"/>
  <c r="G526" i="5"/>
  <c r="G525" i="5"/>
  <c r="G519" i="5"/>
  <c r="G518" i="5"/>
  <c r="G520" i="5" s="1"/>
  <c r="G515" i="5"/>
  <c r="G514" i="5"/>
  <c r="G513" i="5"/>
  <c r="G510" i="5"/>
  <c r="G509" i="5"/>
  <c r="G508" i="5"/>
  <c r="G507" i="5"/>
  <c r="G506" i="5"/>
  <c r="G505" i="5"/>
  <c r="G499" i="5"/>
  <c r="G500" i="5" s="1"/>
  <c r="G501" i="5" s="1"/>
  <c r="G493" i="5"/>
  <c r="G494" i="5" s="1"/>
  <c r="G492" i="5"/>
  <c r="G489" i="5"/>
  <c r="G488" i="5"/>
  <c r="G482" i="5"/>
  <c r="G481" i="5"/>
  <c r="G478" i="5"/>
  <c r="G477" i="5"/>
  <c r="G479" i="5" s="1"/>
  <c r="G476" i="5"/>
  <c r="G473" i="5"/>
  <c r="G472" i="5"/>
  <c r="G471" i="5"/>
  <c r="G470" i="5"/>
  <c r="G469" i="5"/>
  <c r="G468" i="5"/>
  <c r="G463" i="5"/>
  <c r="G464" i="5" s="1"/>
  <c r="G462" i="5"/>
  <c r="G456" i="5"/>
  <c r="G455" i="5"/>
  <c r="G457" i="5" s="1"/>
  <c r="G452" i="5"/>
  <c r="G451" i="5"/>
  <c r="G445" i="5"/>
  <c r="G444" i="5"/>
  <c r="G446" i="5" s="1"/>
  <c r="G442" i="5"/>
  <c r="G441" i="5"/>
  <c r="G440" i="5"/>
  <c r="G439" i="5"/>
  <c r="G436" i="5"/>
  <c r="G435" i="5"/>
  <c r="G434" i="5"/>
  <c r="G433" i="5"/>
  <c r="G432" i="5"/>
  <c r="G431" i="5"/>
  <c r="G425" i="5"/>
  <c r="G426" i="5" s="1"/>
  <c r="G427" i="5" s="1"/>
  <c r="G419" i="5"/>
  <c r="G418" i="5"/>
  <c r="G415" i="5"/>
  <c r="G414" i="5"/>
  <c r="G416" i="5" s="1"/>
  <c r="G408" i="5"/>
  <c r="G407" i="5"/>
  <c r="G409" i="5" s="1"/>
  <c r="G404" i="5"/>
  <c r="G403" i="5"/>
  <c r="G402" i="5"/>
  <c r="G399" i="5"/>
  <c r="G398" i="5"/>
  <c r="G397" i="5"/>
  <c r="G396" i="5"/>
  <c r="G395" i="5"/>
  <c r="G394" i="5"/>
  <c r="G400" i="5" s="1"/>
  <c r="G388" i="5"/>
  <c r="G389" i="5" s="1"/>
  <c r="G390" i="5" s="1"/>
  <c r="G382" i="5"/>
  <c r="G381" i="5"/>
  <c r="G383" i="5" s="1"/>
  <c r="G378" i="5"/>
  <c r="G377" i="5"/>
  <c r="G379" i="5" s="1"/>
  <c r="G371" i="5"/>
  <c r="G372" i="5" s="1"/>
  <c r="G370" i="5"/>
  <c r="G367" i="5"/>
  <c r="G366" i="5"/>
  <c r="G365" i="5"/>
  <c r="G368" i="5" s="1"/>
  <c r="G362" i="5"/>
  <c r="G361" i="5"/>
  <c r="G360" i="5"/>
  <c r="G359" i="5"/>
  <c r="G358" i="5"/>
  <c r="G357" i="5"/>
  <c r="G351" i="5"/>
  <c r="G352" i="5" s="1"/>
  <c r="G353" i="5" s="1"/>
  <c r="G346" i="5"/>
  <c r="G345" i="5"/>
  <c r="G344" i="5"/>
  <c r="G341" i="5"/>
  <c r="G340" i="5"/>
  <c r="G342" i="5" s="1"/>
  <c r="G347" i="5" s="1"/>
  <c r="G334" i="5"/>
  <c r="G333" i="5"/>
  <c r="G335" i="5" s="1"/>
  <c r="G330" i="5"/>
  <c r="G329" i="5"/>
  <c r="G328" i="5"/>
  <c r="G325" i="5"/>
  <c r="G324" i="5"/>
  <c r="G323" i="5"/>
  <c r="G322" i="5"/>
  <c r="G321" i="5"/>
  <c r="G320" i="5"/>
  <c r="G314" i="5"/>
  <c r="G315" i="5" s="1"/>
  <c r="G316" i="5" s="1"/>
  <c r="G308" i="5"/>
  <c r="G307" i="5"/>
  <c r="G309" i="5" s="1"/>
  <c r="G304" i="5"/>
  <c r="G303" i="5"/>
  <c r="G297" i="5"/>
  <c r="G296" i="5"/>
  <c r="G298" i="5" s="1"/>
  <c r="G293" i="5"/>
  <c r="G294" i="5" s="1"/>
  <c r="G292" i="5"/>
  <c r="G291" i="5"/>
  <c r="G288" i="5"/>
  <c r="G287" i="5"/>
  <c r="G286" i="5"/>
  <c r="G285" i="5"/>
  <c r="G284" i="5"/>
  <c r="G283" i="5"/>
  <c r="G289" i="5" s="1"/>
  <c r="G277" i="5"/>
  <c r="G278" i="5" s="1"/>
  <c r="G279" i="5" s="1"/>
  <c r="G271" i="5"/>
  <c r="G270" i="5"/>
  <c r="G272" i="5" s="1"/>
  <c r="G267" i="5"/>
  <c r="G266" i="5"/>
  <c r="G268" i="5" s="1"/>
  <c r="G273" i="5" s="1"/>
  <c r="G260" i="5"/>
  <c r="G259" i="5"/>
  <c r="G256" i="5"/>
  <c r="G255" i="5"/>
  <c r="G254" i="5"/>
  <c r="G251" i="5"/>
  <c r="G250" i="5"/>
  <c r="G249" i="5"/>
  <c r="G248" i="5"/>
  <c r="G247" i="5"/>
  <c r="G246" i="5"/>
  <c r="G242" i="5"/>
  <c r="G241" i="5"/>
  <c r="G240" i="5"/>
  <c r="G234" i="5"/>
  <c r="G233" i="5"/>
  <c r="G235" i="5" s="1"/>
  <c r="G230" i="5"/>
  <c r="G229" i="5"/>
  <c r="G223" i="5"/>
  <c r="G222" i="5"/>
  <c r="G219" i="5"/>
  <c r="G218" i="5"/>
  <c r="G217" i="5"/>
  <c r="G220" i="5" s="1"/>
  <c r="G214" i="5"/>
  <c r="G213" i="5"/>
  <c r="G212" i="5"/>
  <c r="G211" i="5"/>
  <c r="G210" i="5"/>
  <c r="G209" i="5"/>
  <c r="G203" i="5"/>
  <c r="G204" i="5" s="1"/>
  <c r="G205" i="5" s="1"/>
  <c r="G197" i="5"/>
  <c r="G196" i="5"/>
  <c r="G193" i="5"/>
  <c r="G192" i="5"/>
  <c r="G186" i="5"/>
  <c r="G187" i="5" s="1"/>
  <c r="G185" i="5"/>
  <c r="G182" i="5"/>
  <c r="G181" i="5"/>
  <c r="G180" i="5"/>
  <c r="G183" i="5" s="1"/>
  <c r="G177" i="5"/>
  <c r="G176" i="5"/>
  <c r="G175" i="5"/>
  <c r="G174" i="5"/>
  <c r="G173" i="5"/>
  <c r="G172" i="5"/>
  <c r="G166" i="5"/>
  <c r="G167" i="5" s="1"/>
  <c r="G168" i="5" s="1"/>
  <c r="G161" i="5"/>
  <c r="G160" i="5"/>
  <c r="G159" i="5"/>
  <c r="G156" i="5"/>
  <c r="G155" i="5"/>
  <c r="G157" i="5" s="1"/>
  <c r="G162" i="5" s="1"/>
  <c r="G149" i="5"/>
  <c r="G148" i="5"/>
  <c r="G145" i="5"/>
  <c r="G144" i="5"/>
  <c r="G146" i="5" s="1"/>
  <c r="G143" i="5"/>
  <c r="G140" i="5"/>
  <c r="G139" i="5"/>
  <c r="G138" i="5"/>
  <c r="G137" i="5"/>
  <c r="G136" i="5"/>
  <c r="G135" i="5"/>
  <c r="G129" i="5"/>
  <c r="G130" i="5" s="1"/>
  <c r="G131" i="5" s="1"/>
  <c r="G123" i="5"/>
  <c r="G122" i="5"/>
  <c r="G119" i="5"/>
  <c r="G118" i="5"/>
  <c r="G120" i="5" s="1"/>
  <c r="G112" i="5"/>
  <c r="G111" i="5"/>
  <c r="G108" i="5"/>
  <c r="G107" i="5"/>
  <c r="G106" i="5"/>
  <c r="G103" i="5"/>
  <c r="G102" i="5"/>
  <c r="G101" i="5"/>
  <c r="G100" i="5"/>
  <c r="G99" i="5"/>
  <c r="G98" i="5"/>
  <c r="G92" i="5"/>
  <c r="G93" i="5" s="1"/>
  <c r="G94" i="5" s="1"/>
  <c r="G86" i="5"/>
  <c r="G85" i="5"/>
  <c r="G82" i="5"/>
  <c r="G81" i="5"/>
  <c r="G75" i="5"/>
  <c r="G74" i="5"/>
  <c r="G71" i="5"/>
  <c r="G72" i="5" s="1"/>
  <c r="G70" i="5"/>
  <c r="G69" i="5"/>
  <c r="G66" i="5"/>
  <c r="G65" i="5"/>
  <c r="G64" i="5"/>
  <c r="G63" i="5"/>
  <c r="G62" i="5"/>
  <c r="G61" i="5"/>
  <c r="G67" i="5" s="1"/>
  <c r="G56" i="5"/>
  <c r="G57" i="5" s="1"/>
  <c r="G55" i="5"/>
  <c r="G49" i="5"/>
  <c r="G48" i="5"/>
  <c r="G50" i="5" s="1"/>
  <c r="G45" i="5"/>
  <c r="G44" i="5"/>
  <c r="G46" i="5" s="1"/>
  <c r="G51" i="5" s="1"/>
  <c r="G38" i="5"/>
  <c r="G37" i="5"/>
  <c r="G31" i="5"/>
  <c r="G30" i="5"/>
  <c r="G32" i="5" s="1"/>
  <c r="G27" i="5"/>
  <c r="G28" i="5" s="1"/>
  <c r="G33" i="5" s="1"/>
  <c r="G21" i="5"/>
  <c r="G22" i="5" s="1"/>
  <c r="G18" i="5"/>
  <c r="G19" i="5" s="1"/>
  <c r="G12" i="5"/>
  <c r="G11" i="5"/>
  <c r="G13" i="5" s="1"/>
  <c r="G8" i="5"/>
  <c r="G7" i="5"/>
  <c r="G6" i="5"/>
  <c r="G5" i="5"/>
  <c r="G9" i="5" s="1"/>
  <c r="K22960" i="4"/>
  <c r="K22961" i="4" s="1"/>
  <c r="K22957" i="4"/>
  <c r="K22958" i="4" s="1"/>
  <c r="K22954" i="4"/>
  <c r="K22953" i="4"/>
  <c r="K22952" i="4"/>
  <c r="K22951" i="4"/>
  <c r="K22948" i="4"/>
  <c r="K22949" i="4" s="1"/>
  <c r="K22945" i="4"/>
  <c r="K22946" i="4" s="1"/>
  <c r="K22935" i="4"/>
  <c r="K22934" i="4"/>
  <c r="K22933" i="4"/>
  <c r="K22936" i="4" s="1"/>
  <c r="K22930" i="4"/>
  <c r="K22931" i="4" s="1"/>
  <c r="K22923" i="4"/>
  <c r="K22922" i="4"/>
  <c r="K22919" i="4"/>
  <c r="K22920" i="4" s="1"/>
  <c r="K22912" i="4"/>
  <c r="K22913" i="4" s="1"/>
  <c r="K22908" i="4"/>
  <c r="K22909" i="4" s="1"/>
  <c r="K22905" i="4"/>
  <c r="K22904" i="4"/>
  <c r="K22903" i="4"/>
  <c r="K22902" i="4"/>
  <c r="K22896" i="4"/>
  <c r="K22895" i="4"/>
  <c r="K22897" i="4" s="1"/>
  <c r="K22893" i="4"/>
  <c r="K22892" i="4"/>
  <c r="K22891" i="4"/>
  <c r="K22890" i="4"/>
  <c r="K22884" i="4"/>
  <c r="K22885" i="4" s="1"/>
  <c r="K22881" i="4"/>
  <c r="K22880" i="4"/>
  <c r="K22877" i="4"/>
  <c r="K22876" i="4"/>
  <c r="K22878" i="4" s="1"/>
  <c r="K22870" i="4"/>
  <c r="K22869" i="4"/>
  <c r="K22871" i="4" s="1"/>
  <c r="K22866" i="4"/>
  <c r="K22865" i="4"/>
  <c r="K22864" i="4"/>
  <c r="K22861" i="4"/>
  <c r="K22860" i="4"/>
  <c r="K22859" i="4"/>
  <c r="K22858" i="4"/>
  <c r="K22857" i="4"/>
  <c r="K22856" i="4"/>
  <c r="K22862" i="4" s="1"/>
  <c r="K22850" i="4"/>
  <c r="K22851" i="4" s="1"/>
  <c r="K22849" i="4"/>
  <c r="K22846" i="4"/>
  <c r="K22845" i="4"/>
  <c r="K22847" i="4" s="1"/>
  <c r="K22842" i="4"/>
  <c r="K22841" i="4"/>
  <c r="K22840" i="4"/>
  <c r="K22843" i="4" s="1"/>
  <c r="K22837" i="4"/>
  <c r="K22836" i="4"/>
  <c r="K22835" i="4"/>
  <c r="K22834" i="4"/>
  <c r="K22828" i="4"/>
  <c r="K22827" i="4"/>
  <c r="K22824" i="4"/>
  <c r="K22825" i="4" s="1"/>
  <c r="K22818" i="4"/>
  <c r="K22819" i="4" s="1"/>
  <c r="K22815" i="4"/>
  <c r="K22816" i="4" s="1"/>
  <c r="K22814" i="4"/>
  <c r="K22811" i="4"/>
  <c r="K22810" i="4"/>
  <c r="K22812" i="4" s="1"/>
  <c r="K22820" i="4" s="1"/>
  <c r="K22805" i="4"/>
  <c r="K22804" i="4"/>
  <c r="K22801" i="4"/>
  <c r="K22800" i="4"/>
  <c r="K22799" i="4"/>
  <c r="K22798" i="4"/>
  <c r="K22797" i="4"/>
  <c r="K22796" i="4"/>
  <c r="K22802" i="4" s="1"/>
  <c r="K22806" i="4" s="1"/>
  <c r="K22789" i="4"/>
  <c r="K22790" i="4" s="1"/>
  <c r="K22785" i="4"/>
  <c r="K22786" i="4" s="1"/>
  <c r="K22782" i="4"/>
  <c r="K22783" i="4" s="1"/>
  <c r="K22776" i="4"/>
  <c r="K22775" i="4"/>
  <c r="K22772" i="4"/>
  <c r="K22771" i="4"/>
  <c r="K22770" i="4"/>
  <c r="K22769" i="4"/>
  <c r="K22762" i="4"/>
  <c r="K22761" i="4"/>
  <c r="K22763" i="4" s="1"/>
  <c r="K22764" i="4" s="1"/>
  <c r="K22756" i="4"/>
  <c r="K22757" i="4" s="1"/>
  <c r="K22755" i="4"/>
  <c r="K22749" i="4"/>
  <c r="K22748" i="4"/>
  <c r="K22742" i="4"/>
  <c r="K22741" i="4"/>
  <c r="K22735" i="4"/>
  <c r="K22734" i="4"/>
  <c r="K22733" i="4"/>
  <c r="K22732" i="4"/>
  <c r="K22726" i="4"/>
  <c r="K22725" i="4"/>
  <c r="K22727" i="4" s="1"/>
  <c r="K22722" i="4"/>
  <c r="K22721" i="4"/>
  <c r="K22720" i="4"/>
  <c r="K22719" i="4"/>
  <c r="K22723" i="4" s="1"/>
  <c r="K22714" i="4"/>
  <c r="K22713" i="4"/>
  <c r="K22710" i="4"/>
  <c r="K22711" i="4" s="1"/>
  <c r="K22715" i="4" s="1"/>
  <c r="K22709" i="4"/>
  <c r="K22703" i="4"/>
  <c r="K22704" i="4" s="1"/>
  <c r="K22701" i="4"/>
  <c r="K22700" i="4"/>
  <c r="K22699" i="4"/>
  <c r="K22693" i="4"/>
  <c r="K22694" i="4" s="1"/>
  <c r="K22692" i="4"/>
  <c r="K22689" i="4"/>
  <c r="K22688" i="4"/>
  <c r="K22678" i="4"/>
  <c r="K22677" i="4"/>
  <c r="K22676" i="4"/>
  <c r="K22673" i="4"/>
  <c r="K22674" i="4" s="1"/>
  <c r="K22666" i="4"/>
  <c r="K22665" i="4"/>
  <c r="K22662" i="4"/>
  <c r="K22663" i="4" s="1"/>
  <c r="K22656" i="4"/>
  <c r="K22655" i="4"/>
  <c r="K22651" i="4"/>
  <c r="K22652" i="4" s="1"/>
  <c r="K22648" i="4"/>
  <c r="K22647" i="4"/>
  <c r="K22646" i="4"/>
  <c r="K22645" i="4"/>
  <c r="K22649" i="4" s="1"/>
  <c r="K22657" i="4" s="1"/>
  <c r="K22658" i="4" s="1"/>
  <c r="K22639" i="4"/>
  <c r="K22638" i="4"/>
  <c r="K22635" i="4"/>
  <c r="K22634" i="4"/>
  <c r="K22633" i="4"/>
  <c r="K22627" i="4"/>
  <c r="K22628" i="4" s="1"/>
  <c r="K22625" i="4"/>
  <c r="K22624" i="4"/>
  <c r="K22623" i="4"/>
  <c r="K22620" i="4"/>
  <c r="K22619" i="4"/>
  <c r="K22621" i="4" s="1"/>
  <c r="K22629" i="4" s="1"/>
  <c r="K22613" i="4"/>
  <c r="K22612" i="4"/>
  <c r="K22614" i="4" s="1"/>
  <c r="K22610" i="4"/>
  <c r="K22609" i="4"/>
  <c r="K22608" i="4"/>
  <c r="K22607" i="4"/>
  <c r="K22604" i="4"/>
  <c r="K22603" i="4"/>
  <c r="K22602" i="4"/>
  <c r="K22601" i="4"/>
  <c r="K22600" i="4"/>
  <c r="K22599" i="4"/>
  <c r="K22593" i="4"/>
  <c r="K22592" i="4"/>
  <c r="K22594" i="4" s="1"/>
  <c r="K22589" i="4"/>
  <c r="K22588" i="4"/>
  <c r="K22585" i="4"/>
  <c r="K22586" i="4" s="1"/>
  <c r="K22584" i="4"/>
  <c r="K22583" i="4"/>
  <c r="K22580" i="4"/>
  <c r="K22579" i="4"/>
  <c r="K22578" i="4"/>
  <c r="K22577" i="4"/>
  <c r="K22571" i="4"/>
  <c r="K22570" i="4"/>
  <c r="K22572" i="4" s="1"/>
  <c r="K22567" i="4"/>
  <c r="K22568" i="4" s="1"/>
  <c r="K22561" i="4"/>
  <c r="K22562" i="4" s="1"/>
  <c r="K22558" i="4"/>
  <c r="K22559" i="4" s="1"/>
  <c r="K22557" i="4"/>
  <c r="K22554" i="4"/>
  <c r="K22553" i="4"/>
  <c r="K22555" i="4" s="1"/>
  <c r="K22547" i="4"/>
  <c r="K22548" i="4" s="1"/>
  <c r="K22544" i="4"/>
  <c r="K22543" i="4"/>
  <c r="K22542" i="4"/>
  <c r="K22541" i="4"/>
  <c r="K22540" i="4"/>
  <c r="K22539" i="4"/>
  <c r="K22532" i="4"/>
  <c r="K22533" i="4" s="1"/>
  <c r="K22529" i="4"/>
  <c r="K22528" i="4"/>
  <c r="K22525" i="4"/>
  <c r="K22526" i="4" s="1"/>
  <c r="K22518" i="4"/>
  <c r="K22519" i="4" s="1"/>
  <c r="K22515" i="4"/>
  <c r="K22514" i="4"/>
  <c r="K22513" i="4"/>
  <c r="K22512" i="4"/>
  <c r="K22505" i="4"/>
  <c r="K22504" i="4"/>
  <c r="K22499" i="4"/>
  <c r="K22500" i="4" s="1"/>
  <c r="K22498" i="4"/>
  <c r="K22492" i="4"/>
  <c r="K22491" i="4"/>
  <c r="K22493" i="4" s="1"/>
  <c r="K22494" i="4" s="1"/>
  <c r="K22485" i="4"/>
  <c r="K22484" i="4"/>
  <c r="K22478" i="4"/>
  <c r="K22477" i="4"/>
  <c r="K22476" i="4"/>
  <c r="K22475" i="4"/>
  <c r="K22469" i="4"/>
  <c r="K22470" i="4" s="1"/>
  <c r="K22468" i="4"/>
  <c r="K22465" i="4"/>
  <c r="K22464" i="4"/>
  <c r="K22463" i="4"/>
  <c r="K22462" i="4"/>
  <c r="K22456" i="4"/>
  <c r="K22457" i="4" s="1"/>
  <c r="K22453" i="4"/>
  <c r="K22452" i="4"/>
  <c r="K22446" i="4"/>
  <c r="K22447" i="4" s="1"/>
  <c r="K22443" i="4"/>
  <c r="K22442" i="4"/>
  <c r="K22436" i="4"/>
  <c r="K22435" i="4"/>
  <c r="K22432" i="4"/>
  <c r="K22431" i="4"/>
  <c r="K22433" i="4" s="1"/>
  <c r="K22421" i="4"/>
  <c r="K22420" i="4"/>
  <c r="K22419" i="4"/>
  <c r="K22422" i="4" s="1"/>
  <c r="K22416" i="4"/>
  <c r="K22417" i="4" s="1"/>
  <c r="K22409" i="4"/>
  <c r="K22408" i="4"/>
  <c r="K22405" i="4"/>
  <c r="K22406" i="4" s="1"/>
  <c r="K22398" i="4"/>
  <c r="K22399" i="4" s="1"/>
  <c r="K22394" i="4"/>
  <c r="K22395" i="4" s="1"/>
  <c r="K22391" i="4"/>
  <c r="K22390" i="4"/>
  <c r="K22389" i="4"/>
  <c r="K22388" i="4"/>
  <c r="K22382" i="4"/>
  <c r="K22381" i="4"/>
  <c r="K22383" i="4" s="1"/>
  <c r="K22379" i="4"/>
  <c r="K22378" i="4"/>
  <c r="K22377" i="4"/>
  <c r="K22376" i="4"/>
  <c r="K22370" i="4"/>
  <c r="K22371" i="4" s="1"/>
  <c r="K22367" i="4"/>
  <c r="K22368" i="4" s="1"/>
  <c r="K22366" i="4"/>
  <c r="K22363" i="4"/>
  <c r="K22362" i="4"/>
  <c r="K22364" i="4" s="1"/>
  <c r="K22356" i="4"/>
  <c r="K22355" i="4"/>
  <c r="K22357" i="4" s="1"/>
  <c r="K22352" i="4"/>
  <c r="K22351" i="4"/>
  <c r="K22350" i="4"/>
  <c r="K22347" i="4"/>
  <c r="K22346" i="4"/>
  <c r="K22345" i="4"/>
  <c r="K22344" i="4"/>
  <c r="K22343" i="4"/>
  <c r="K22342" i="4"/>
  <c r="K22348" i="4" s="1"/>
  <c r="K22336" i="4"/>
  <c r="K22335" i="4"/>
  <c r="K22332" i="4"/>
  <c r="K22333" i="4" s="1"/>
  <c r="K22331" i="4"/>
  <c r="K22328" i="4"/>
  <c r="K22327" i="4"/>
  <c r="K22326" i="4"/>
  <c r="K22329" i="4" s="1"/>
  <c r="K22323" i="4"/>
  <c r="K22322" i="4"/>
  <c r="K22321" i="4"/>
  <c r="K22320" i="4"/>
  <c r="K22324" i="4" s="1"/>
  <c r="K22314" i="4"/>
  <c r="K22313" i="4"/>
  <c r="K22310" i="4"/>
  <c r="K22311" i="4" s="1"/>
  <c r="K22304" i="4"/>
  <c r="K22305" i="4" s="1"/>
  <c r="K22301" i="4"/>
  <c r="K22300" i="4"/>
  <c r="K22302" i="4" s="1"/>
  <c r="K22298" i="4"/>
  <c r="K22306" i="4" s="1"/>
  <c r="K22297" i="4"/>
  <c r="K22296" i="4"/>
  <c r="K22290" i="4"/>
  <c r="K22291" i="4" s="1"/>
  <c r="K22287" i="4"/>
  <c r="K22286" i="4"/>
  <c r="K22285" i="4"/>
  <c r="K22284" i="4"/>
  <c r="K22283" i="4"/>
  <c r="K22282" i="4"/>
  <c r="K22275" i="4"/>
  <c r="K22276" i="4" s="1"/>
  <c r="K22271" i="4"/>
  <c r="K22272" i="4" s="1"/>
  <c r="K22268" i="4"/>
  <c r="K22269" i="4" s="1"/>
  <c r="K22261" i="4"/>
  <c r="K22262" i="4" s="1"/>
  <c r="K22258" i="4"/>
  <c r="K22257" i="4"/>
  <c r="K22256" i="4"/>
  <c r="K22255" i="4"/>
  <c r="K22248" i="4"/>
  <c r="K22247" i="4"/>
  <c r="K22241" i="4"/>
  <c r="K22242" i="4" s="1"/>
  <c r="K22243" i="4" s="1"/>
  <c r="K22235" i="4"/>
  <c r="K22234" i="4"/>
  <c r="K22228" i="4"/>
  <c r="K22227" i="4"/>
  <c r="K22229" i="4" s="1"/>
  <c r="K22230" i="4" s="1"/>
  <c r="K22221" i="4"/>
  <c r="K22222" i="4" s="1"/>
  <c r="K22223" i="4" s="1"/>
  <c r="K22220" i="4"/>
  <c r="K22219" i="4"/>
  <c r="K22218" i="4"/>
  <c r="K22212" i="4"/>
  <c r="K22213" i="4" s="1"/>
  <c r="K22211" i="4"/>
  <c r="K22208" i="4"/>
  <c r="K22207" i="4"/>
  <c r="K22206" i="4"/>
  <c r="K22205" i="4"/>
  <c r="K22199" i="4"/>
  <c r="K22200" i="4" s="1"/>
  <c r="K22196" i="4"/>
  <c r="K22197" i="4" s="1"/>
  <c r="K22201" i="4" s="1"/>
  <c r="K22195" i="4"/>
  <c r="K22189" i="4"/>
  <c r="K22190" i="4" s="1"/>
  <c r="K22186" i="4"/>
  <c r="K22187" i="4" s="1"/>
  <c r="K22191" i="4" s="1"/>
  <c r="K22185" i="4"/>
  <c r="K22179" i="4"/>
  <c r="K22178" i="4"/>
  <c r="K22180" i="4" s="1"/>
  <c r="K22175" i="4"/>
  <c r="K22176" i="4" s="1"/>
  <c r="K22174" i="4"/>
  <c r="K22164" i="4"/>
  <c r="K22165" i="4" s="1"/>
  <c r="K22163" i="4"/>
  <c r="K22162" i="4"/>
  <c r="K22159" i="4"/>
  <c r="K22160" i="4" s="1"/>
  <c r="K22166" i="4" s="1"/>
  <c r="K22168" i="4" s="1"/>
  <c r="K22169" i="4" s="1"/>
  <c r="K22170" i="4" s="1"/>
  <c r="K22152" i="4"/>
  <c r="K22151" i="4"/>
  <c r="K22148" i="4"/>
  <c r="K22149" i="4" s="1"/>
  <c r="K22141" i="4"/>
  <c r="K22142" i="4" s="1"/>
  <c r="K22137" i="4"/>
  <c r="K22138" i="4" s="1"/>
  <c r="K22134" i="4"/>
  <c r="K22133" i="4"/>
  <c r="K22132" i="4"/>
  <c r="K22131" i="4"/>
  <c r="K22126" i="4"/>
  <c r="K22125" i="4"/>
  <c r="K22124" i="4"/>
  <c r="K22121" i="4"/>
  <c r="K22120" i="4"/>
  <c r="K22119" i="4"/>
  <c r="K22113" i="4"/>
  <c r="K22114" i="4" s="1"/>
  <c r="K22110" i="4"/>
  <c r="K22111" i="4" s="1"/>
  <c r="K22109" i="4"/>
  <c r="K22106" i="4"/>
  <c r="K22105" i="4"/>
  <c r="K22107" i="4" s="1"/>
  <c r="K22099" i="4"/>
  <c r="K22100" i="4" s="1"/>
  <c r="K22098" i="4"/>
  <c r="K22095" i="4"/>
  <c r="K22094" i="4"/>
  <c r="K22093" i="4"/>
  <c r="K22096" i="4" s="1"/>
  <c r="K22090" i="4"/>
  <c r="K22089" i="4"/>
  <c r="K22088" i="4"/>
  <c r="K22087" i="4"/>
  <c r="K22086" i="4"/>
  <c r="K22085" i="4"/>
  <c r="K22079" i="4"/>
  <c r="K22078" i="4"/>
  <c r="K22080" i="4" s="1"/>
  <c r="K22075" i="4"/>
  <c r="K22074" i="4"/>
  <c r="K22071" i="4"/>
  <c r="K22070" i="4"/>
  <c r="K22069" i="4"/>
  <c r="K22066" i="4"/>
  <c r="K22065" i="4"/>
  <c r="K22064" i="4"/>
  <c r="K22063" i="4"/>
  <c r="K22057" i="4"/>
  <c r="K22056" i="4"/>
  <c r="K22058" i="4" s="1"/>
  <c r="K22053" i="4"/>
  <c r="K22054" i="4" s="1"/>
  <c r="K22047" i="4"/>
  <c r="K22048" i="4" s="1"/>
  <c r="K22044" i="4"/>
  <c r="K22043" i="4"/>
  <c r="K22040" i="4"/>
  <c r="K22039" i="4"/>
  <c r="K22041" i="4" s="1"/>
  <c r="K22033" i="4"/>
  <c r="K22034" i="4" s="1"/>
  <c r="K22030" i="4"/>
  <c r="K22029" i="4"/>
  <c r="K22028" i="4"/>
  <c r="K22027" i="4"/>
  <c r="K22026" i="4"/>
  <c r="K22025" i="4"/>
  <c r="K22018" i="4"/>
  <c r="K22019" i="4" s="1"/>
  <c r="K22015" i="4"/>
  <c r="K22014" i="4"/>
  <c r="K22011" i="4"/>
  <c r="K22012" i="4" s="1"/>
  <c r="K22004" i="4"/>
  <c r="K22005" i="4" s="1"/>
  <c r="K22001" i="4"/>
  <c r="K22000" i="4"/>
  <c r="K21999" i="4"/>
  <c r="K21998" i="4"/>
  <c r="K21991" i="4"/>
  <c r="K21990" i="4"/>
  <c r="K21984" i="4"/>
  <c r="K21985" i="4" s="1"/>
  <c r="K21986" i="4" s="1"/>
  <c r="K21978" i="4"/>
  <c r="K21977" i="4"/>
  <c r="K21971" i="4"/>
  <c r="K21970" i="4"/>
  <c r="K21972" i="4" s="1"/>
  <c r="K21973" i="4" s="1"/>
  <c r="K21964" i="4"/>
  <c r="K21963" i="4"/>
  <c r="K21962" i="4"/>
  <c r="K21961" i="4"/>
  <c r="K21955" i="4"/>
  <c r="K21954" i="4"/>
  <c r="K21956" i="4" s="1"/>
  <c r="K21951" i="4"/>
  <c r="K21950" i="4"/>
  <c r="K21949" i="4"/>
  <c r="K21948" i="4"/>
  <c r="K21952" i="4" s="1"/>
  <c r="K21957" i="4" s="1"/>
  <c r="K21942" i="4"/>
  <c r="K21943" i="4" s="1"/>
  <c r="K21939" i="4"/>
  <c r="K21938" i="4"/>
  <c r="K21932" i="4"/>
  <c r="K21933" i="4" s="1"/>
  <c r="K21929" i="4"/>
  <c r="K21928" i="4"/>
  <c r="K21922" i="4"/>
  <c r="K21921" i="4"/>
  <c r="K21923" i="4" s="1"/>
  <c r="K21918" i="4"/>
  <c r="K21917" i="4"/>
  <c r="K21919" i="4" s="1"/>
  <c r="K21907" i="4"/>
  <c r="K21906" i="4"/>
  <c r="K21905" i="4"/>
  <c r="K21902" i="4"/>
  <c r="K21903" i="4" s="1"/>
  <c r="K21896" i="4"/>
  <c r="K21895" i="4"/>
  <c r="K21894" i="4"/>
  <c r="K21891" i="4"/>
  <c r="K21892" i="4" s="1"/>
  <c r="K21884" i="4"/>
  <c r="K21885" i="4" s="1"/>
  <c r="K21880" i="4"/>
  <c r="K21881" i="4" s="1"/>
  <c r="K21877" i="4"/>
  <c r="K21876" i="4"/>
  <c r="K21875" i="4"/>
  <c r="K21874" i="4"/>
  <c r="K21868" i="4"/>
  <c r="K21867" i="4"/>
  <c r="K21869" i="4" s="1"/>
  <c r="K21864" i="4"/>
  <c r="K21863" i="4"/>
  <c r="K21862" i="4"/>
  <c r="K21856" i="4"/>
  <c r="K21857" i="4" s="1"/>
  <c r="K21853" i="4"/>
  <c r="K21852" i="4"/>
  <c r="K21849" i="4"/>
  <c r="K21850" i="4" s="1"/>
  <c r="K21848" i="4"/>
  <c r="K21842" i="4"/>
  <c r="K21841" i="4"/>
  <c r="K21843" i="4" s="1"/>
  <c r="K21838" i="4"/>
  <c r="K21837" i="4"/>
  <c r="K21836" i="4"/>
  <c r="K21839" i="4" s="1"/>
  <c r="K21833" i="4"/>
  <c r="K21832" i="4"/>
  <c r="K21831" i="4"/>
  <c r="K21830" i="4"/>
  <c r="K21829" i="4"/>
  <c r="K21828" i="4"/>
  <c r="K21822" i="4"/>
  <c r="K21821" i="4"/>
  <c r="K21823" i="4" s="1"/>
  <c r="K21818" i="4"/>
  <c r="K21817" i="4"/>
  <c r="K21814" i="4"/>
  <c r="K21813" i="4"/>
  <c r="K21812" i="4"/>
  <c r="K21815" i="4" s="1"/>
  <c r="K21809" i="4"/>
  <c r="K21808" i="4"/>
  <c r="K21807" i="4"/>
  <c r="K21806" i="4"/>
  <c r="K21800" i="4"/>
  <c r="K21799" i="4"/>
  <c r="K21796" i="4"/>
  <c r="K21797" i="4" s="1"/>
  <c r="K21790" i="4"/>
  <c r="K21791" i="4" s="1"/>
  <c r="K21787" i="4"/>
  <c r="K21786" i="4"/>
  <c r="K21788" i="4" s="1"/>
  <c r="K21784" i="4"/>
  <c r="K21792" i="4" s="1"/>
  <c r="K21783" i="4"/>
  <c r="K21782" i="4"/>
  <c r="K21776" i="4"/>
  <c r="K21777" i="4" s="1"/>
  <c r="K21773" i="4"/>
  <c r="K21772" i="4"/>
  <c r="K21771" i="4"/>
  <c r="K21770" i="4"/>
  <c r="K21769" i="4"/>
  <c r="K21768" i="4"/>
  <c r="K21761" i="4"/>
  <c r="K21762" i="4" s="1"/>
  <c r="K21757" i="4"/>
  <c r="K21758" i="4" s="1"/>
  <c r="K21754" i="4"/>
  <c r="K21755" i="4" s="1"/>
  <c r="K21747" i="4"/>
  <c r="K21748" i="4" s="1"/>
  <c r="K21744" i="4"/>
  <c r="K21743" i="4"/>
  <c r="K21742" i="4"/>
  <c r="K21741" i="4"/>
  <c r="K21745" i="4" s="1"/>
  <c r="K21749" i="4" s="1"/>
  <c r="K21751" i="4" s="1"/>
  <c r="K21752" i="4" s="1"/>
  <c r="K21734" i="4"/>
  <c r="K21733" i="4"/>
  <c r="K21735" i="4" s="1"/>
  <c r="K21736" i="4" s="1"/>
  <c r="K21728" i="4"/>
  <c r="K21729" i="4" s="1"/>
  <c r="K21727" i="4"/>
  <c r="K21721" i="4"/>
  <c r="K21720" i="4"/>
  <c r="K21722" i="4" s="1"/>
  <c r="K21723" i="4" s="1"/>
  <c r="K21716" i="4"/>
  <c r="K21714" i="4"/>
  <c r="K21713" i="4"/>
  <c r="K21715" i="4" s="1"/>
  <c r="K21707" i="4"/>
  <c r="K21706" i="4"/>
  <c r="K21705" i="4"/>
  <c r="K21704" i="4"/>
  <c r="K21698" i="4"/>
  <c r="K21697" i="4"/>
  <c r="K21694" i="4"/>
  <c r="K21693" i="4"/>
  <c r="K21692" i="4"/>
  <c r="K21691" i="4"/>
  <c r="K21695" i="4" s="1"/>
  <c r="K21685" i="4"/>
  <c r="K21686" i="4" s="1"/>
  <c r="K21682" i="4"/>
  <c r="K21681" i="4"/>
  <c r="K21683" i="4" s="1"/>
  <c r="K21675" i="4"/>
  <c r="K21676" i="4" s="1"/>
  <c r="K21672" i="4"/>
  <c r="K21671" i="4"/>
  <c r="K21673" i="4" s="1"/>
  <c r="K21665" i="4"/>
  <c r="K21664" i="4"/>
  <c r="K21666" i="4" s="1"/>
  <c r="K21661" i="4"/>
  <c r="K21662" i="4" s="1"/>
  <c r="K21667" i="4" s="1"/>
  <c r="K21660" i="4"/>
  <c r="K21650" i="4"/>
  <c r="K21649" i="4"/>
  <c r="K21648" i="4"/>
  <c r="K21645" i="4"/>
  <c r="K21646" i="4" s="1"/>
  <c r="K21638" i="4"/>
  <c r="K21637" i="4"/>
  <c r="K21634" i="4"/>
  <c r="K21635" i="4" s="1"/>
  <c r="K21627" i="4"/>
  <c r="K21628" i="4" s="1"/>
  <c r="K21623" i="4"/>
  <c r="K21624" i="4" s="1"/>
  <c r="K21620" i="4"/>
  <c r="K21619" i="4"/>
  <c r="K21621" i="4" s="1"/>
  <c r="K21629" i="4" s="1"/>
  <c r="K21630" i="4" s="1"/>
  <c r="K21618" i="4"/>
  <c r="K21617" i="4"/>
  <c r="K21611" i="4"/>
  <c r="K21610" i="4"/>
  <c r="K21612" i="4" s="1"/>
  <c r="K21607" i="4"/>
  <c r="K21606" i="4"/>
  <c r="K21605" i="4"/>
  <c r="K21608" i="4" s="1"/>
  <c r="K21600" i="4"/>
  <c r="K21599" i="4"/>
  <c r="K21596" i="4"/>
  <c r="K21595" i="4"/>
  <c r="K21597" i="4" s="1"/>
  <c r="K21592" i="4"/>
  <c r="K21593" i="4" s="1"/>
  <c r="K21601" i="4" s="1"/>
  <c r="K21591" i="4"/>
  <c r="K21585" i="4"/>
  <c r="K21584" i="4"/>
  <c r="K21586" i="4" s="1"/>
  <c r="K21582" i="4"/>
  <c r="K21581" i="4"/>
  <c r="K21580" i="4"/>
  <c r="K21579" i="4"/>
  <c r="K21576" i="4"/>
  <c r="K21575" i="4"/>
  <c r="K21574" i="4"/>
  <c r="K21573" i="4"/>
  <c r="K21572" i="4"/>
  <c r="K21571" i="4"/>
  <c r="K21565" i="4"/>
  <c r="K21564" i="4"/>
  <c r="K21566" i="4" s="1"/>
  <c r="K21561" i="4"/>
  <c r="K21560" i="4"/>
  <c r="K21562" i="4" s="1"/>
  <c r="K21557" i="4"/>
  <c r="K21558" i="4" s="1"/>
  <c r="K21556" i="4"/>
  <c r="K21555" i="4"/>
  <c r="K21552" i="4"/>
  <c r="K21551" i="4"/>
  <c r="K21553" i="4" s="1"/>
  <c r="K21550" i="4"/>
  <c r="K21549" i="4"/>
  <c r="K21543" i="4"/>
  <c r="K21542" i="4"/>
  <c r="K21544" i="4" s="1"/>
  <c r="K21539" i="4"/>
  <c r="K21540" i="4" s="1"/>
  <c r="K21533" i="4"/>
  <c r="K21534" i="4" s="1"/>
  <c r="K21531" i="4"/>
  <c r="K21530" i="4"/>
  <c r="K21529" i="4"/>
  <c r="K21526" i="4"/>
  <c r="K21525" i="4"/>
  <c r="K21527" i="4" s="1"/>
  <c r="K21535" i="4" s="1"/>
  <c r="K21519" i="4"/>
  <c r="K21520" i="4" s="1"/>
  <c r="K21516" i="4"/>
  <c r="K21515" i="4"/>
  <c r="K21514" i="4"/>
  <c r="K21513" i="4"/>
  <c r="K21512" i="4"/>
  <c r="K21511" i="4"/>
  <c r="K21517" i="4" s="1"/>
  <c r="K21521" i="4" s="1"/>
  <c r="K21504" i="4"/>
  <c r="K21505" i="4" s="1"/>
  <c r="K21500" i="4"/>
  <c r="K21501" i="4" s="1"/>
  <c r="K21497" i="4"/>
  <c r="K21498" i="4" s="1"/>
  <c r="K21490" i="4"/>
  <c r="K21491" i="4" s="1"/>
  <c r="K21487" i="4"/>
  <c r="K21486" i="4"/>
  <c r="K21485" i="4"/>
  <c r="K21484" i="4"/>
  <c r="K21477" i="4"/>
  <c r="K21476" i="4"/>
  <c r="K21470" i="4"/>
  <c r="K21471" i="4" s="1"/>
  <c r="K21472" i="4" s="1"/>
  <c r="K21464" i="4"/>
  <c r="K21463" i="4"/>
  <c r="K21465" i="4" s="1"/>
  <c r="K21466" i="4" s="1"/>
  <c r="K21457" i="4"/>
  <c r="K21456" i="4"/>
  <c r="K21458" i="4" s="1"/>
  <c r="K21459" i="4" s="1"/>
  <c r="K21450" i="4"/>
  <c r="K21449" i="4"/>
  <c r="K21448" i="4"/>
  <c r="K21447" i="4"/>
  <c r="K21441" i="4"/>
  <c r="K21440" i="4"/>
  <c r="K21442" i="4" s="1"/>
  <c r="K21437" i="4"/>
  <c r="K21436" i="4"/>
  <c r="K21435" i="4"/>
  <c r="K21434" i="4"/>
  <c r="K21428" i="4"/>
  <c r="K21429" i="4" s="1"/>
  <c r="K21425" i="4"/>
  <c r="K21424" i="4"/>
  <c r="K21426" i="4" s="1"/>
  <c r="K21418" i="4"/>
  <c r="K21419" i="4" s="1"/>
  <c r="K21415" i="4"/>
  <c r="K21414" i="4"/>
  <c r="K21416" i="4" s="1"/>
  <c r="K21408" i="4"/>
  <c r="K21409" i="4" s="1"/>
  <c r="K21407" i="4"/>
  <c r="K21404" i="4"/>
  <c r="K21403" i="4"/>
  <c r="K21405" i="4" s="1"/>
  <c r="K21410" i="4" s="1"/>
  <c r="K21393" i="4"/>
  <c r="K21392" i="4"/>
  <c r="K21391" i="4"/>
  <c r="K21394" i="4" s="1"/>
  <c r="K21388" i="4"/>
  <c r="K21389" i="4" s="1"/>
  <c r="K21395" i="4" s="1"/>
  <c r="K21397" i="4" s="1"/>
  <c r="K21398" i="4" s="1"/>
  <c r="K21399" i="4" s="1"/>
  <c r="K21381" i="4"/>
  <c r="K21380" i="4"/>
  <c r="K21377" i="4"/>
  <c r="K21378" i="4" s="1"/>
  <c r="K21370" i="4"/>
  <c r="K21371" i="4" s="1"/>
  <c r="K21366" i="4"/>
  <c r="K21367" i="4" s="1"/>
  <c r="K21363" i="4"/>
  <c r="K21362" i="4"/>
  <c r="K21361" i="4"/>
  <c r="K21360" i="4"/>
  <c r="K21354" i="4"/>
  <c r="K21353" i="4"/>
  <c r="K21355" i="4" s="1"/>
  <c r="K21351" i="4"/>
  <c r="K21356" i="4" s="1"/>
  <c r="K21350" i="4"/>
  <c r="K21349" i="4"/>
  <c r="K21348" i="4"/>
  <c r="K21342" i="4"/>
  <c r="K21343" i="4" s="1"/>
  <c r="K21339" i="4"/>
  <c r="K21340" i="4" s="1"/>
  <c r="K21338" i="4"/>
  <c r="K21335" i="4"/>
  <c r="K21334" i="4"/>
  <c r="K21336" i="4" s="1"/>
  <c r="K21344" i="4" s="1"/>
  <c r="K21328" i="4"/>
  <c r="K21327" i="4"/>
  <c r="K21324" i="4"/>
  <c r="K21323" i="4"/>
  <c r="K21322" i="4"/>
  <c r="K21319" i="4"/>
  <c r="K21318" i="4"/>
  <c r="K21317" i="4"/>
  <c r="K21316" i="4"/>
  <c r="K21315" i="4"/>
  <c r="K21314" i="4"/>
  <c r="K21308" i="4"/>
  <c r="K21309" i="4" s="1"/>
  <c r="K21307" i="4"/>
  <c r="K21304" i="4"/>
  <c r="K21303" i="4"/>
  <c r="K21305" i="4" s="1"/>
  <c r="K21300" i="4"/>
  <c r="K21301" i="4" s="1"/>
  <c r="K21299" i="4"/>
  <c r="K21298" i="4"/>
  <c r="K21295" i="4"/>
  <c r="K21294" i="4"/>
  <c r="K21293" i="4"/>
  <c r="K21292" i="4"/>
  <c r="K21286" i="4"/>
  <c r="K21285" i="4"/>
  <c r="K21287" i="4" s="1"/>
  <c r="K21282" i="4"/>
  <c r="K21283" i="4" s="1"/>
  <c r="K21276" i="4"/>
  <c r="K21277" i="4" s="1"/>
  <c r="K21273" i="4"/>
  <c r="K21274" i="4" s="1"/>
  <c r="K21272" i="4"/>
  <c r="K21269" i="4"/>
  <c r="K21268" i="4"/>
  <c r="K21270" i="4" s="1"/>
  <c r="K21263" i="4"/>
  <c r="K21262" i="4"/>
  <c r="K21259" i="4"/>
  <c r="K21258" i="4"/>
  <c r="K21257" i="4"/>
  <c r="K21256" i="4"/>
  <c r="K21255" i="4"/>
  <c r="K21254" i="4"/>
  <c r="K21247" i="4"/>
  <c r="K21248" i="4" s="1"/>
  <c r="K21243" i="4"/>
  <c r="K21244" i="4" s="1"/>
  <c r="K21240" i="4"/>
  <c r="K21241" i="4" s="1"/>
  <c r="K21234" i="4"/>
  <c r="K21233" i="4"/>
  <c r="K21230" i="4"/>
  <c r="K21229" i="4"/>
  <c r="K21228" i="4"/>
  <c r="K21227" i="4"/>
  <c r="K21220" i="4"/>
  <c r="K21219" i="4"/>
  <c r="K21221" i="4" s="1"/>
  <c r="K21222" i="4" s="1"/>
  <c r="K21215" i="4"/>
  <c r="K21213" i="4"/>
  <c r="K21214" i="4" s="1"/>
  <c r="K21207" i="4"/>
  <c r="K21206" i="4"/>
  <c r="K21200" i="4"/>
  <c r="K21199" i="4"/>
  <c r="K21201" i="4" s="1"/>
  <c r="K21202" i="4" s="1"/>
  <c r="K21193" i="4"/>
  <c r="K21192" i="4"/>
  <c r="K21191" i="4"/>
  <c r="K21190" i="4"/>
  <c r="K21184" i="4"/>
  <c r="K21185" i="4" s="1"/>
  <c r="K21183" i="4"/>
  <c r="K21180" i="4"/>
  <c r="K21179" i="4"/>
  <c r="K21178" i="4"/>
  <c r="K21177" i="4"/>
  <c r="K21171" i="4"/>
  <c r="K21172" i="4" s="1"/>
  <c r="K21168" i="4"/>
  <c r="K21169" i="4" s="1"/>
  <c r="K21167" i="4"/>
  <c r="K21161" i="4"/>
  <c r="K21162" i="4" s="1"/>
  <c r="K21158" i="4"/>
  <c r="K21159" i="4" s="1"/>
  <c r="K21163" i="4" s="1"/>
  <c r="K21157" i="4"/>
  <c r="K21151" i="4"/>
  <c r="K21150" i="4"/>
  <c r="K21152" i="4" s="1"/>
  <c r="K21147" i="4"/>
  <c r="K21148" i="4" s="1"/>
  <c r="K21146" i="4"/>
  <c r="K21136" i="4"/>
  <c r="K21135" i="4"/>
  <c r="K21134" i="4"/>
  <c r="K21137" i="4" s="1"/>
  <c r="K21131" i="4"/>
  <c r="K21132" i="4" s="1"/>
  <c r="K21124" i="4"/>
  <c r="K21123" i="4"/>
  <c r="K21125" i="4" s="1"/>
  <c r="K21120" i="4"/>
  <c r="K21121" i="4" s="1"/>
  <c r="K21113" i="4"/>
  <c r="K21114" i="4" s="1"/>
  <c r="K21110" i="4"/>
  <c r="K21109" i="4"/>
  <c r="K21106" i="4"/>
  <c r="K21105" i="4"/>
  <c r="K21104" i="4"/>
  <c r="K21103" i="4"/>
  <c r="K21097" i="4"/>
  <c r="K21096" i="4"/>
  <c r="K21098" i="4" s="1"/>
  <c r="K21093" i="4"/>
  <c r="K21094" i="4" s="1"/>
  <c r="K21099" i="4" s="1"/>
  <c r="K21092" i="4"/>
  <c r="K21091" i="4"/>
  <c r="K21085" i="4"/>
  <c r="K21086" i="4" s="1"/>
  <c r="K21083" i="4"/>
  <c r="K21082" i="4"/>
  <c r="K21081" i="4"/>
  <c r="K21078" i="4"/>
  <c r="K21077" i="4"/>
  <c r="K21079" i="4" s="1"/>
  <c r="K21087" i="4" s="1"/>
  <c r="K21071" i="4"/>
  <c r="K21070" i="4"/>
  <c r="K21072" i="4" s="1"/>
  <c r="K21067" i="4"/>
  <c r="K21066" i="4"/>
  <c r="K21065" i="4"/>
  <c r="K21062" i="4"/>
  <c r="K21061" i="4"/>
  <c r="K21060" i="4"/>
  <c r="K21059" i="4"/>
  <c r="K21058" i="4"/>
  <c r="K21057" i="4"/>
  <c r="K21063" i="4" s="1"/>
  <c r="K21051" i="4"/>
  <c r="K21050" i="4"/>
  <c r="K21052" i="4" s="1"/>
  <c r="K21047" i="4"/>
  <c r="K21048" i="4" s="1"/>
  <c r="K21046" i="4"/>
  <c r="K21043" i="4"/>
  <c r="K21042" i="4"/>
  <c r="K21041" i="4"/>
  <c r="K21038" i="4"/>
  <c r="K21037" i="4"/>
  <c r="K21036" i="4"/>
  <c r="K21035" i="4"/>
  <c r="K21039" i="4" s="1"/>
  <c r="K21029" i="4"/>
  <c r="K21028" i="4"/>
  <c r="K21030" i="4" s="1"/>
  <c r="K21025" i="4"/>
  <c r="K21026" i="4" s="1"/>
  <c r="K21031" i="4" s="1"/>
  <c r="K21019" i="4"/>
  <c r="K21020" i="4" s="1"/>
  <c r="K21016" i="4"/>
  <c r="K21015" i="4"/>
  <c r="K21017" i="4" s="1"/>
  <c r="K21012" i="4"/>
  <c r="K21011" i="4"/>
  <c r="K21013" i="4" s="1"/>
  <c r="K21005" i="4"/>
  <c r="K21006" i="4" s="1"/>
  <c r="K21002" i="4"/>
  <c r="K21001" i="4"/>
  <c r="K21000" i="4"/>
  <c r="K20999" i="4"/>
  <c r="K20998" i="4"/>
  <c r="K20997" i="4"/>
  <c r="K20990" i="4"/>
  <c r="K20991" i="4" s="1"/>
  <c r="K20986" i="4"/>
  <c r="K20987" i="4" s="1"/>
  <c r="K20983" i="4"/>
  <c r="K20984" i="4" s="1"/>
  <c r="K20976" i="4"/>
  <c r="K20977" i="4" s="1"/>
  <c r="K20973" i="4"/>
  <c r="K20972" i="4"/>
  <c r="K20971" i="4"/>
  <c r="K20970" i="4"/>
  <c r="K20974" i="4" s="1"/>
  <c r="K20978" i="4" s="1"/>
  <c r="K20980" i="4" s="1"/>
  <c r="K20963" i="4"/>
  <c r="K20962" i="4"/>
  <c r="K20964" i="4" s="1"/>
  <c r="K20965" i="4" s="1"/>
  <c r="K20957" i="4"/>
  <c r="K20958" i="4" s="1"/>
  <c r="K20956" i="4"/>
  <c r="K20950" i="4"/>
  <c r="K20949" i="4"/>
  <c r="K20951" i="4" s="1"/>
  <c r="K20952" i="4" s="1"/>
  <c r="K20943" i="4"/>
  <c r="K20942" i="4"/>
  <c r="K20936" i="4"/>
  <c r="K20935" i="4"/>
  <c r="K20934" i="4"/>
  <c r="K20933" i="4"/>
  <c r="K20937" i="4" s="1"/>
  <c r="K20938" i="4" s="1"/>
  <c r="K20927" i="4"/>
  <c r="K20928" i="4" s="1"/>
  <c r="K20926" i="4"/>
  <c r="K20923" i="4"/>
  <c r="K20922" i="4"/>
  <c r="K20921" i="4"/>
  <c r="K20920" i="4"/>
  <c r="K20914" i="4"/>
  <c r="K20915" i="4" s="1"/>
  <c r="K20911" i="4"/>
  <c r="K20910" i="4"/>
  <c r="K20904" i="4"/>
  <c r="K20905" i="4" s="1"/>
  <c r="K20901" i="4"/>
  <c r="K20900" i="4"/>
  <c r="K20894" i="4"/>
  <c r="K20893" i="4"/>
  <c r="K20890" i="4"/>
  <c r="K20889" i="4"/>
  <c r="K20891" i="4" s="1"/>
  <c r="K20879" i="4"/>
  <c r="K20878" i="4"/>
  <c r="K20877" i="4"/>
  <c r="K20880" i="4" s="1"/>
  <c r="K20874" i="4"/>
  <c r="K20875" i="4" s="1"/>
  <c r="K20881" i="4" s="1"/>
  <c r="K20883" i="4" s="1"/>
  <c r="K20884" i="4" s="1"/>
  <c r="K20885" i="4" s="1"/>
  <c r="K20867" i="4"/>
  <c r="K20866" i="4"/>
  <c r="K20868" i="4" s="1"/>
  <c r="K20863" i="4"/>
  <c r="K20864" i="4" s="1"/>
  <c r="K20869" i="4" s="1"/>
  <c r="K20856" i="4"/>
  <c r="K20857" i="4" s="1"/>
  <c r="K20852" i="4"/>
  <c r="K20853" i="4" s="1"/>
  <c r="K20849" i="4"/>
  <c r="K20848" i="4"/>
  <c r="K20847" i="4"/>
  <c r="K20846" i="4"/>
  <c r="K20840" i="4"/>
  <c r="K20839" i="4"/>
  <c r="K20841" i="4" s="1"/>
  <c r="K20836" i="4"/>
  <c r="K20835" i="4"/>
  <c r="K20834" i="4"/>
  <c r="K20828" i="4"/>
  <c r="K20829" i="4" s="1"/>
  <c r="K20825" i="4"/>
  <c r="K20826" i="4" s="1"/>
  <c r="K20824" i="4"/>
  <c r="K20821" i="4"/>
  <c r="K20820" i="4"/>
  <c r="K20822" i="4" s="1"/>
  <c r="K20815" i="4"/>
  <c r="K20814" i="4"/>
  <c r="K20813" i="4"/>
  <c r="K20810" i="4"/>
  <c r="K20809" i="4"/>
  <c r="K20808" i="4"/>
  <c r="K20805" i="4"/>
  <c r="K20804" i="4"/>
  <c r="K20803" i="4"/>
  <c r="K20802" i="4"/>
  <c r="K20801" i="4"/>
  <c r="K20800" i="4"/>
  <c r="K20794" i="4"/>
  <c r="K20793" i="4"/>
  <c r="K20790" i="4"/>
  <c r="K20789" i="4"/>
  <c r="K20791" i="4" s="1"/>
  <c r="K20786" i="4"/>
  <c r="K20785" i="4"/>
  <c r="K20784" i="4"/>
  <c r="K20787" i="4" s="1"/>
  <c r="K20781" i="4"/>
  <c r="K20780" i="4"/>
  <c r="K20779" i="4"/>
  <c r="K20778" i="4"/>
  <c r="K20772" i="4"/>
  <c r="K20771" i="4"/>
  <c r="K20768" i="4"/>
  <c r="K20769" i="4" s="1"/>
  <c r="K20762" i="4"/>
  <c r="K20763" i="4" s="1"/>
  <c r="K20759" i="4"/>
  <c r="K20758" i="4"/>
  <c r="K20756" i="4"/>
  <c r="K20755" i="4"/>
  <c r="K20754" i="4"/>
  <c r="K20748" i="4"/>
  <c r="K20749" i="4" s="1"/>
  <c r="K20745" i="4"/>
  <c r="K20744" i="4"/>
  <c r="K20743" i="4"/>
  <c r="K20742" i="4"/>
  <c r="K20741" i="4"/>
  <c r="K20740" i="4"/>
  <c r="K20733" i="4"/>
  <c r="K20734" i="4" s="1"/>
  <c r="K20729" i="4"/>
  <c r="K20730" i="4" s="1"/>
  <c r="K20726" i="4"/>
  <c r="K20727" i="4" s="1"/>
  <c r="K20720" i="4"/>
  <c r="K20719" i="4"/>
  <c r="K20716" i="4"/>
  <c r="K20715" i="4"/>
  <c r="K20714" i="4"/>
  <c r="K20713" i="4"/>
  <c r="K20706" i="4"/>
  <c r="K20705" i="4"/>
  <c r="K20707" i="4" s="1"/>
  <c r="K20708" i="4" s="1"/>
  <c r="K20700" i="4"/>
  <c r="K20701" i="4" s="1"/>
  <c r="K20699" i="4"/>
  <c r="K20693" i="4"/>
  <c r="K20692" i="4"/>
  <c r="K20694" i="4" s="1"/>
  <c r="K20695" i="4" s="1"/>
  <c r="K20688" i="4"/>
  <c r="K20686" i="4"/>
  <c r="K20685" i="4"/>
  <c r="K20687" i="4" s="1"/>
  <c r="K20679" i="4"/>
  <c r="K20680" i="4" s="1"/>
  <c r="K20681" i="4" s="1"/>
  <c r="K20678" i="4"/>
  <c r="K20677" i="4"/>
  <c r="K20676" i="4"/>
  <c r="K20670" i="4"/>
  <c r="K20671" i="4" s="1"/>
  <c r="K20669" i="4"/>
  <c r="K20666" i="4"/>
  <c r="K20665" i="4"/>
  <c r="K20664" i="4"/>
  <c r="K20663" i="4"/>
  <c r="K20657" i="4"/>
  <c r="K20658" i="4" s="1"/>
  <c r="K20654" i="4"/>
  <c r="K20653" i="4"/>
  <c r="K20655" i="4" s="1"/>
  <c r="K20647" i="4"/>
  <c r="K20648" i="4" s="1"/>
  <c r="K20644" i="4"/>
  <c r="K20643" i="4"/>
  <c r="K20645" i="4" s="1"/>
  <c r="K20637" i="4"/>
  <c r="K20636" i="4"/>
  <c r="K20633" i="4"/>
  <c r="K20632" i="4"/>
  <c r="K20623" i="4"/>
  <c r="K20622" i="4"/>
  <c r="K20621" i="4"/>
  <c r="K20620" i="4"/>
  <c r="K20617" i="4"/>
  <c r="K20618" i="4" s="1"/>
  <c r="K20624" i="4" s="1"/>
  <c r="K20626" i="4" s="1"/>
  <c r="K20627" i="4" s="1"/>
  <c r="K20628" i="4" s="1"/>
  <c r="K20610" i="4"/>
  <c r="K20609" i="4"/>
  <c r="K20606" i="4"/>
  <c r="K20607" i="4" s="1"/>
  <c r="K20599" i="4"/>
  <c r="K20600" i="4" s="1"/>
  <c r="K20595" i="4"/>
  <c r="K20596" i="4" s="1"/>
  <c r="K20592" i="4"/>
  <c r="K20591" i="4"/>
  <c r="K20590" i="4"/>
  <c r="K20589" i="4"/>
  <c r="K20583" i="4"/>
  <c r="K20584" i="4" s="1"/>
  <c r="K20582" i="4"/>
  <c r="K20579" i="4"/>
  <c r="K20578" i="4"/>
  <c r="K20577" i="4"/>
  <c r="K20580" i="4" s="1"/>
  <c r="K20585" i="4" s="1"/>
  <c r="K20571" i="4"/>
  <c r="K20572" i="4" s="1"/>
  <c r="K20568" i="4"/>
  <c r="K20567" i="4"/>
  <c r="K20569" i="4" s="1"/>
  <c r="K20564" i="4"/>
  <c r="K20563" i="4"/>
  <c r="K20557" i="4"/>
  <c r="K20556" i="4"/>
  <c r="K20553" i="4"/>
  <c r="K20552" i="4"/>
  <c r="K20551" i="4"/>
  <c r="K20548" i="4"/>
  <c r="K20547" i="4"/>
  <c r="K20546" i="4"/>
  <c r="K20545" i="4"/>
  <c r="K20544" i="4"/>
  <c r="K20543" i="4"/>
  <c r="K20549" i="4" s="1"/>
  <c r="K20537" i="4"/>
  <c r="K20536" i="4"/>
  <c r="K20533" i="4"/>
  <c r="K20532" i="4"/>
  <c r="K20529" i="4"/>
  <c r="K20528" i="4"/>
  <c r="K20527" i="4"/>
  <c r="K20530" i="4" s="1"/>
  <c r="K20524" i="4"/>
  <c r="K20523" i="4"/>
  <c r="K20522" i="4"/>
  <c r="K20521" i="4"/>
  <c r="K20525" i="4" s="1"/>
  <c r="K20515" i="4"/>
  <c r="K20514" i="4"/>
  <c r="K20516" i="4" s="1"/>
  <c r="K20511" i="4"/>
  <c r="K20512" i="4" s="1"/>
  <c r="K20506" i="4"/>
  <c r="K20505" i="4"/>
  <c r="K20502" i="4"/>
  <c r="K20501" i="4"/>
  <c r="K20503" i="4" s="1"/>
  <c r="K20498" i="4"/>
  <c r="K20497" i="4"/>
  <c r="K20499" i="4" s="1"/>
  <c r="K20507" i="4" s="1"/>
  <c r="K20491" i="4"/>
  <c r="K20492" i="4" s="1"/>
  <c r="K20488" i="4"/>
  <c r="K20487" i="4"/>
  <c r="K20486" i="4"/>
  <c r="K20485" i="4"/>
  <c r="K20484" i="4"/>
  <c r="K20483" i="4"/>
  <c r="K20476" i="4"/>
  <c r="K20477" i="4" s="1"/>
  <c r="K20472" i="4"/>
  <c r="K20473" i="4" s="1"/>
  <c r="K20470" i="4"/>
  <c r="K20469" i="4"/>
  <c r="K20462" i="4"/>
  <c r="K20463" i="4" s="1"/>
  <c r="K20459" i="4"/>
  <c r="K20458" i="4"/>
  <c r="K20457" i="4"/>
  <c r="K20456" i="4"/>
  <c r="K20449" i="4"/>
  <c r="K20448" i="4"/>
  <c r="K20442" i="4"/>
  <c r="K20443" i="4" s="1"/>
  <c r="K20444" i="4" s="1"/>
  <c r="K20436" i="4"/>
  <c r="K20435" i="4"/>
  <c r="K20437" i="4" s="1"/>
  <c r="K20438" i="4" s="1"/>
  <c r="K20429" i="4"/>
  <c r="K20428" i="4"/>
  <c r="K20430" i="4" s="1"/>
  <c r="K20431" i="4" s="1"/>
  <c r="K20422" i="4"/>
  <c r="K20421" i="4"/>
  <c r="K20420" i="4"/>
  <c r="K20419" i="4"/>
  <c r="K20413" i="4"/>
  <c r="K20412" i="4"/>
  <c r="K20409" i="4"/>
  <c r="K20408" i="4"/>
  <c r="K20407" i="4"/>
  <c r="K20406" i="4"/>
  <c r="K20400" i="4"/>
  <c r="K20401" i="4" s="1"/>
  <c r="K20397" i="4"/>
  <c r="K20396" i="4"/>
  <c r="K20390" i="4"/>
  <c r="K20391" i="4" s="1"/>
  <c r="K20387" i="4"/>
  <c r="K20386" i="4"/>
  <c r="K20380" i="4"/>
  <c r="K20379" i="4"/>
  <c r="K20381" i="4" s="1"/>
  <c r="K20376" i="4"/>
  <c r="K20375" i="4"/>
  <c r="K20365" i="4"/>
  <c r="K20364" i="4"/>
  <c r="K20363" i="4"/>
  <c r="K20360" i="4"/>
  <c r="K20361" i="4" s="1"/>
  <c r="K20353" i="4"/>
  <c r="K20354" i="4" s="1"/>
  <c r="K20352" i="4"/>
  <c r="K20349" i="4"/>
  <c r="K20350" i="4" s="1"/>
  <c r="K20342" i="4"/>
  <c r="K20343" i="4" s="1"/>
  <c r="K20338" i="4"/>
  <c r="K20339" i="4" s="1"/>
  <c r="K20335" i="4"/>
  <c r="K20334" i="4"/>
  <c r="K20333" i="4"/>
  <c r="K20332" i="4"/>
  <c r="K20326" i="4"/>
  <c r="K20325" i="4"/>
  <c r="K20327" i="4" s="1"/>
  <c r="K20322" i="4"/>
  <c r="K20321" i="4"/>
  <c r="K20320" i="4"/>
  <c r="K20314" i="4"/>
  <c r="K20315" i="4" s="1"/>
  <c r="K20311" i="4"/>
  <c r="K20310" i="4"/>
  <c r="K20307" i="4"/>
  <c r="K20306" i="4"/>
  <c r="K20308" i="4" s="1"/>
  <c r="K20300" i="4"/>
  <c r="K20299" i="4"/>
  <c r="K20296" i="4"/>
  <c r="K20295" i="4"/>
  <c r="K20294" i="4"/>
  <c r="K20291" i="4"/>
  <c r="K20290" i="4"/>
  <c r="K20289" i="4"/>
  <c r="K20288" i="4"/>
  <c r="K20287" i="4"/>
  <c r="K20286" i="4"/>
  <c r="K20280" i="4"/>
  <c r="K20279" i="4"/>
  <c r="K20276" i="4"/>
  <c r="K20275" i="4"/>
  <c r="K20277" i="4" s="1"/>
  <c r="K20272" i="4"/>
  <c r="K20271" i="4"/>
  <c r="K20270" i="4"/>
  <c r="K20267" i="4"/>
  <c r="K20266" i="4"/>
  <c r="K20265" i="4"/>
  <c r="K20264" i="4"/>
  <c r="K20259" i="4"/>
  <c r="K20260" i="4" s="1"/>
  <c r="K20258" i="4"/>
  <c r="K20257" i="4"/>
  <c r="K20254" i="4"/>
  <c r="K20255" i="4" s="1"/>
  <c r="K20248" i="4"/>
  <c r="K20249" i="4" s="1"/>
  <c r="K20245" i="4"/>
  <c r="K20244" i="4"/>
  <c r="K20246" i="4" s="1"/>
  <c r="K20241" i="4"/>
  <c r="K20240" i="4"/>
  <c r="K20234" i="4"/>
  <c r="K20235" i="4" s="1"/>
  <c r="K20231" i="4"/>
  <c r="K20230" i="4"/>
  <c r="K20229" i="4"/>
  <c r="K20228" i="4"/>
  <c r="K20227" i="4"/>
  <c r="K20226" i="4"/>
  <c r="K20219" i="4"/>
  <c r="K20220" i="4" s="1"/>
  <c r="K20215" i="4"/>
  <c r="K20216" i="4" s="1"/>
  <c r="K20212" i="4"/>
  <c r="K20213" i="4" s="1"/>
  <c r="K20205" i="4"/>
  <c r="K20206" i="4" s="1"/>
  <c r="K20202" i="4"/>
  <c r="K20201" i="4"/>
  <c r="K20200" i="4"/>
  <c r="K20199" i="4"/>
  <c r="K20203" i="4" s="1"/>
  <c r="K20193" i="4"/>
  <c r="K20194" i="4" s="1"/>
  <c r="K20192" i="4"/>
  <c r="K20191" i="4"/>
  <c r="K20185" i="4"/>
  <c r="K20186" i="4" s="1"/>
  <c r="K20187" i="4" s="1"/>
  <c r="K20179" i="4"/>
  <c r="K20178" i="4"/>
  <c r="K20172" i="4"/>
  <c r="K20173" i="4" s="1"/>
  <c r="K20174" i="4" s="1"/>
  <c r="K20171" i="4"/>
  <c r="K20165" i="4"/>
  <c r="K20164" i="4"/>
  <c r="K20163" i="4"/>
  <c r="K20162" i="4"/>
  <c r="K20156" i="4"/>
  <c r="K20155" i="4"/>
  <c r="K20157" i="4" s="1"/>
  <c r="K20152" i="4"/>
  <c r="K20151" i="4"/>
  <c r="K20150" i="4"/>
  <c r="K20149" i="4"/>
  <c r="K20153" i="4" s="1"/>
  <c r="K20158" i="4" s="1"/>
  <c r="K20144" i="4"/>
  <c r="K20143" i="4"/>
  <c r="K20140" i="4"/>
  <c r="K20139" i="4"/>
  <c r="K20141" i="4" s="1"/>
  <c r="K20145" i="4" s="1"/>
  <c r="K20134" i="4"/>
  <c r="K20133" i="4"/>
  <c r="K20130" i="4"/>
  <c r="K20129" i="4"/>
  <c r="K20131" i="4" s="1"/>
  <c r="K20135" i="4" s="1"/>
  <c r="K20123" i="4"/>
  <c r="K20122" i="4"/>
  <c r="K20124" i="4" s="1"/>
  <c r="K20119" i="4"/>
  <c r="K20118" i="4"/>
  <c r="K20108" i="4"/>
  <c r="K20107" i="4"/>
  <c r="K20106" i="4"/>
  <c r="K20103" i="4"/>
  <c r="K20104" i="4" s="1"/>
  <c r="K20096" i="4"/>
  <c r="K20095" i="4"/>
  <c r="K20092" i="4"/>
  <c r="K20093" i="4" s="1"/>
  <c r="K20085" i="4"/>
  <c r="K20086" i="4" s="1"/>
  <c r="K20081" i="4"/>
  <c r="K20082" i="4" s="1"/>
  <c r="K20078" i="4"/>
  <c r="K20077" i="4"/>
  <c r="K20076" i="4"/>
  <c r="K20075" i="4"/>
  <c r="K20069" i="4"/>
  <c r="K20068" i="4"/>
  <c r="K20070" i="4" s="1"/>
  <c r="K20065" i="4"/>
  <c r="K20064" i="4"/>
  <c r="K20063" i="4"/>
  <c r="K20057" i="4"/>
  <c r="K20058" i="4" s="1"/>
  <c r="K20054" i="4"/>
  <c r="K20053" i="4"/>
  <c r="K20050" i="4"/>
  <c r="K20049" i="4"/>
  <c r="K20043" i="4"/>
  <c r="K20042" i="4"/>
  <c r="K20039" i="4"/>
  <c r="K20040" i="4" s="1"/>
  <c r="K20038" i="4"/>
  <c r="K20037" i="4"/>
  <c r="K20034" i="4"/>
  <c r="K20033" i="4"/>
  <c r="K20032" i="4"/>
  <c r="K20031" i="4"/>
  <c r="K20030" i="4"/>
  <c r="K20029" i="4"/>
  <c r="K20035" i="4" s="1"/>
  <c r="K20023" i="4"/>
  <c r="K20022" i="4"/>
  <c r="K20024" i="4" s="1"/>
  <c r="K20019" i="4"/>
  <c r="K20018" i="4"/>
  <c r="K20015" i="4"/>
  <c r="K20014" i="4"/>
  <c r="K20013" i="4"/>
  <c r="K20016" i="4" s="1"/>
  <c r="K20010" i="4"/>
  <c r="K20009" i="4"/>
  <c r="K20008" i="4"/>
  <c r="K20007" i="4"/>
  <c r="K20001" i="4"/>
  <c r="K20000" i="4"/>
  <c r="K20002" i="4" s="1"/>
  <c r="K19997" i="4"/>
  <c r="K19998" i="4" s="1"/>
  <c r="K19991" i="4"/>
  <c r="K19992" i="4" s="1"/>
  <c r="K19989" i="4"/>
  <c r="K19988" i="4"/>
  <c r="K19987" i="4"/>
  <c r="K19984" i="4"/>
  <c r="K19983" i="4"/>
  <c r="K19977" i="4"/>
  <c r="K19978" i="4" s="1"/>
  <c r="K19974" i="4"/>
  <c r="K19973" i="4"/>
  <c r="K19972" i="4"/>
  <c r="K19971" i="4"/>
  <c r="K19970" i="4"/>
  <c r="K19969" i="4"/>
  <c r="K19963" i="4"/>
  <c r="K19962" i="4"/>
  <c r="K19958" i="4"/>
  <c r="K19959" i="4" s="1"/>
  <c r="K19956" i="4"/>
  <c r="K19955" i="4"/>
  <c r="K19948" i="4"/>
  <c r="K19949" i="4" s="1"/>
  <c r="K19945" i="4"/>
  <c r="K19944" i="4"/>
  <c r="K19943" i="4"/>
  <c r="K19942" i="4"/>
  <c r="K19935" i="4"/>
  <c r="K19934" i="4"/>
  <c r="K19928" i="4"/>
  <c r="K19929" i="4" s="1"/>
  <c r="K19930" i="4" s="1"/>
  <c r="K19922" i="4"/>
  <c r="K19923" i="4" s="1"/>
  <c r="K19924" i="4" s="1"/>
  <c r="K19921" i="4"/>
  <c r="K19915" i="4"/>
  <c r="K19914" i="4"/>
  <c r="K19916" i="4" s="1"/>
  <c r="K19917" i="4" s="1"/>
  <c r="K19908" i="4"/>
  <c r="K19907" i="4"/>
  <c r="K19906" i="4"/>
  <c r="K19905" i="4"/>
  <c r="K19899" i="4"/>
  <c r="K19898" i="4"/>
  <c r="K19895" i="4"/>
  <c r="K19894" i="4"/>
  <c r="K19893" i="4"/>
  <c r="K19892" i="4"/>
  <c r="K19896" i="4" s="1"/>
  <c r="K19887" i="4"/>
  <c r="K19886" i="4"/>
  <c r="K19883" i="4"/>
  <c r="K19882" i="4"/>
  <c r="K19884" i="4" s="1"/>
  <c r="K19877" i="4"/>
  <c r="K19876" i="4"/>
  <c r="K19873" i="4"/>
  <c r="K19872" i="4"/>
  <c r="K19874" i="4" s="1"/>
  <c r="K19866" i="4"/>
  <c r="K19865" i="4"/>
  <c r="K19862" i="4"/>
  <c r="K19861" i="4"/>
  <c r="K19851" i="4"/>
  <c r="K19850" i="4"/>
  <c r="K19849" i="4"/>
  <c r="K19846" i="4"/>
  <c r="K19847" i="4" s="1"/>
  <c r="K19839" i="4"/>
  <c r="K19838" i="4"/>
  <c r="K19835" i="4"/>
  <c r="K19836" i="4" s="1"/>
  <c r="K19828" i="4"/>
  <c r="K19829" i="4" s="1"/>
  <c r="K19824" i="4"/>
  <c r="K19825" i="4" s="1"/>
  <c r="K19821" i="4"/>
  <c r="K19820" i="4"/>
  <c r="K19819" i="4"/>
  <c r="K19818" i="4"/>
  <c r="K19813" i="4"/>
  <c r="K19812" i="4"/>
  <c r="K19811" i="4"/>
  <c r="K19808" i="4"/>
  <c r="K19809" i="4" s="1"/>
  <c r="K19814" i="4" s="1"/>
  <c r="K19807" i="4"/>
  <c r="K19806" i="4"/>
  <c r="K19800" i="4"/>
  <c r="K19801" i="4" s="1"/>
  <c r="K19798" i="4"/>
  <c r="K19797" i="4"/>
  <c r="K19796" i="4"/>
  <c r="K19793" i="4"/>
  <c r="K19792" i="4"/>
  <c r="K19794" i="4" s="1"/>
  <c r="K19786" i="4"/>
  <c r="K19787" i="4" s="1"/>
  <c r="K19785" i="4"/>
  <c r="K19782" i="4"/>
  <c r="K19781" i="4"/>
  <c r="K19780" i="4"/>
  <c r="K19777" i="4"/>
  <c r="K19776" i="4"/>
  <c r="K19775" i="4"/>
  <c r="K19774" i="4"/>
  <c r="K19773" i="4"/>
  <c r="K19772" i="4"/>
  <c r="K19766" i="4"/>
  <c r="K19765" i="4"/>
  <c r="K19762" i="4"/>
  <c r="K19761" i="4"/>
  <c r="K19758" i="4"/>
  <c r="K19757" i="4"/>
  <c r="K19756" i="4"/>
  <c r="K19753" i="4"/>
  <c r="K19752" i="4"/>
  <c r="K19751" i="4"/>
  <c r="K19750" i="4"/>
  <c r="K19744" i="4"/>
  <c r="K19745" i="4" s="1"/>
  <c r="K19743" i="4"/>
  <c r="K19740" i="4"/>
  <c r="K19741" i="4" s="1"/>
  <c r="K19735" i="4"/>
  <c r="K19734" i="4"/>
  <c r="K19731" i="4"/>
  <c r="K19730" i="4"/>
  <c r="K19732" i="4" s="1"/>
  <c r="K19727" i="4"/>
  <c r="K19726" i="4"/>
  <c r="K19720" i="4"/>
  <c r="K19721" i="4" s="1"/>
  <c r="K19717" i="4"/>
  <c r="K19716" i="4"/>
  <c r="K19715" i="4"/>
  <c r="K19714" i="4"/>
  <c r="K19713" i="4"/>
  <c r="K19712" i="4"/>
  <c r="K19705" i="4"/>
  <c r="K19706" i="4" s="1"/>
  <c r="K19701" i="4"/>
  <c r="K19702" i="4" s="1"/>
  <c r="K19699" i="4"/>
  <c r="K19698" i="4"/>
  <c r="K19691" i="4"/>
  <c r="K19692" i="4" s="1"/>
  <c r="K19688" i="4"/>
  <c r="K19687" i="4"/>
  <c r="K19686" i="4"/>
  <c r="K19685" i="4"/>
  <c r="K19678" i="4"/>
  <c r="K19677" i="4"/>
  <c r="K19671" i="4"/>
  <c r="K19672" i="4" s="1"/>
  <c r="K19673" i="4" s="1"/>
  <c r="K19665" i="4"/>
  <c r="K19664" i="4"/>
  <c r="K19666" i="4" s="1"/>
  <c r="K19667" i="4" s="1"/>
  <c r="K19658" i="4"/>
  <c r="K19657" i="4"/>
  <c r="K19659" i="4" s="1"/>
  <c r="K19660" i="4" s="1"/>
  <c r="K19651" i="4"/>
  <c r="K19650" i="4"/>
  <c r="K19649" i="4"/>
  <c r="K19648" i="4"/>
  <c r="K19652" i="4" s="1"/>
  <c r="K19653" i="4" s="1"/>
  <c r="K19642" i="4"/>
  <c r="K19641" i="4"/>
  <c r="K19643" i="4" s="1"/>
  <c r="K19638" i="4"/>
  <c r="K19637" i="4"/>
  <c r="K19636" i="4"/>
  <c r="K19635" i="4"/>
  <c r="K19639" i="4" s="1"/>
  <c r="K19644" i="4" s="1"/>
  <c r="K19630" i="4"/>
  <c r="K19629" i="4"/>
  <c r="K19626" i="4"/>
  <c r="K19627" i="4" s="1"/>
  <c r="K19631" i="4" s="1"/>
  <c r="K19625" i="4"/>
  <c r="K19619" i="4"/>
  <c r="K19620" i="4" s="1"/>
  <c r="K19617" i="4"/>
  <c r="K19621" i="4" s="1"/>
  <c r="K19616" i="4"/>
  <c r="K19615" i="4"/>
  <c r="K19609" i="4"/>
  <c r="K19608" i="4"/>
  <c r="K19610" i="4" s="1"/>
  <c r="K19605" i="4"/>
  <c r="K19604" i="4"/>
  <c r="K19606" i="4" s="1"/>
  <c r="K19594" i="4"/>
  <c r="K19595" i="4" s="1"/>
  <c r="K19593" i="4"/>
  <c r="K19592" i="4"/>
  <c r="K19589" i="4"/>
  <c r="K19590" i="4" s="1"/>
  <c r="K19596" i="4" s="1"/>
  <c r="K19598" i="4" s="1"/>
  <c r="K19599" i="4" s="1"/>
  <c r="K19600" i="4" s="1"/>
  <c r="K19582" i="4"/>
  <c r="K19581" i="4"/>
  <c r="K19583" i="4" s="1"/>
  <c r="K19579" i="4"/>
  <c r="K19584" i="4" s="1"/>
  <c r="K19578" i="4"/>
  <c r="K19571" i="4"/>
  <c r="K19572" i="4" s="1"/>
  <c r="K19567" i="4"/>
  <c r="K19568" i="4" s="1"/>
  <c r="K19564" i="4"/>
  <c r="K19563" i="4"/>
  <c r="K19562" i="4"/>
  <c r="K19561" i="4"/>
  <c r="K19565" i="4" s="1"/>
  <c r="K19573" i="4" s="1"/>
  <c r="K19574" i="4" s="1"/>
  <c r="K19555" i="4"/>
  <c r="K19556" i="4" s="1"/>
  <c r="K19554" i="4"/>
  <c r="K19551" i="4"/>
  <c r="K19550" i="4"/>
  <c r="K19549" i="4"/>
  <c r="K19543" i="4"/>
  <c r="K19544" i="4" s="1"/>
  <c r="K19540" i="4"/>
  <c r="K19541" i="4" s="1"/>
  <c r="K19539" i="4"/>
  <c r="K19536" i="4"/>
  <c r="K19535" i="4"/>
  <c r="K19537" i="4" s="1"/>
  <c r="K19529" i="4"/>
  <c r="K19528" i="4"/>
  <c r="K19530" i="4" s="1"/>
  <c r="K19525" i="4"/>
  <c r="K19524" i="4"/>
  <c r="K19523" i="4"/>
  <c r="K19520" i="4"/>
  <c r="K19519" i="4"/>
  <c r="K19518" i="4"/>
  <c r="K19517" i="4"/>
  <c r="K19516" i="4"/>
  <c r="K19515" i="4"/>
  <c r="K19521" i="4" s="1"/>
  <c r="K19509" i="4"/>
  <c r="K19508" i="4"/>
  <c r="K19505" i="4"/>
  <c r="K19506" i="4" s="1"/>
  <c r="K19504" i="4"/>
  <c r="K19501" i="4"/>
  <c r="K19500" i="4"/>
  <c r="K19499" i="4"/>
  <c r="K19502" i="4" s="1"/>
  <c r="K19496" i="4"/>
  <c r="K19495" i="4"/>
  <c r="K19494" i="4"/>
  <c r="K19493" i="4"/>
  <c r="K19497" i="4" s="1"/>
  <c r="K19487" i="4"/>
  <c r="K19488" i="4" s="1"/>
  <c r="K19486" i="4"/>
  <c r="K19483" i="4"/>
  <c r="K19484" i="4" s="1"/>
  <c r="K19477" i="4"/>
  <c r="K19478" i="4" s="1"/>
  <c r="K19474" i="4"/>
  <c r="K19473" i="4"/>
  <c r="K19470" i="4"/>
  <c r="K19471" i="4" s="1"/>
  <c r="K19469" i="4"/>
  <c r="K19463" i="4"/>
  <c r="K19464" i="4" s="1"/>
  <c r="K19460" i="4"/>
  <c r="K19459" i="4"/>
  <c r="K19458" i="4"/>
  <c r="K19457" i="4"/>
  <c r="K19456" i="4"/>
  <c r="K19455" i="4"/>
  <c r="K19461" i="4" s="1"/>
  <c r="K19465" i="4" s="1"/>
  <c r="K19448" i="4"/>
  <c r="K19449" i="4" s="1"/>
  <c r="K19444" i="4"/>
  <c r="K19445" i="4" s="1"/>
  <c r="K19441" i="4"/>
  <c r="K19442" i="4" s="1"/>
  <c r="K19435" i="4"/>
  <c r="K19434" i="4"/>
  <c r="K19431" i="4"/>
  <c r="K19430" i="4"/>
  <c r="K19429" i="4"/>
  <c r="K19428" i="4"/>
  <c r="K19421" i="4"/>
  <c r="K19422" i="4" s="1"/>
  <c r="K19423" i="4" s="1"/>
  <c r="K19420" i="4"/>
  <c r="K19414" i="4"/>
  <c r="K19415" i="4" s="1"/>
  <c r="K19416" i="4" s="1"/>
  <c r="K19408" i="4"/>
  <c r="K19407" i="4"/>
  <c r="K19401" i="4"/>
  <c r="K19400" i="4"/>
  <c r="K19394" i="4"/>
  <c r="K19393" i="4"/>
  <c r="K19392" i="4"/>
  <c r="K19391" i="4"/>
  <c r="K19395" i="4" s="1"/>
  <c r="K19396" i="4" s="1"/>
  <c r="K19385" i="4"/>
  <c r="K19384" i="4"/>
  <c r="K19386" i="4" s="1"/>
  <c r="K19381" i="4"/>
  <c r="K19380" i="4"/>
  <c r="K19379" i="4"/>
  <c r="K19378" i="4"/>
  <c r="K19382" i="4" s="1"/>
  <c r="K19387" i="4" s="1"/>
  <c r="K19373" i="4"/>
  <c r="K19372" i="4"/>
  <c r="K19369" i="4"/>
  <c r="K19368" i="4"/>
  <c r="K19370" i="4" s="1"/>
  <c r="K19374" i="4" s="1"/>
  <c r="K19363" i="4"/>
  <c r="K19362" i="4"/>
  <c r="K19359" i="4"/>
  <c r="K19358" i="4"/>
  <c r="K19360" i="4" s="1"/>
  <c r="K19364" i="4" s="1"/>
  <c r="K19352" i="4"/>
  <c r="K19353" i="4" s="1"/>
  <c r="K19351" i="4"/>
  <c r="K19348" i="4"/>
  <c r="K19349" i="4" s="1"/>
  <c r="K19354" i="4" s="1"/>
  <c r="K19347" i="4"/>
  <c r="K19337" i="4"/>
  <c r="K19336" i="4"/>
  <c r="K19335" i="4"/>
  <c r="K19338" i="4" s="1"/>
  <c r="K19332" i="4"/>
  <c r="K19333" i="4" s="1"/>
  <c r="K19325" i="4"/>
  <c r="K19324" i="4"/>
  <c r="K19326" i="4" s="1"/>
  <c r="K19321" i="4"/>
  <c r="K19322" i="4" s="1"/>
  <c r="K19314" i="4"/>
  <c r="K19315" i="4" s="1"/>
  <c r="K19310" i="4"/>
  <c r="K19311" i="4" s="1"/>
  <c r="K19307" i="4"/>
  <c r="K19306" i="4"/>
  <c r="K19305" i="4"/>
  <c r="K19304" i="4"/>
  <c r="K19308" i="4" s="1"/>
  <c r="K19316" i="4" s="1"/>
  <c r="K19317" i="4" s="1"/>
  <c r="K19298" i="4"/>
  <c r="K19297" i="4"/>
  <c r="K19299" i="4" s="1"/>
  <c r="K19294" i="4"/>
  <c r="K19293" i="4"/>
  <c r="K19292" i="4"/>
  <c r="K19286" i="4"/>
  <c r="K19287" i="4" s="1"/>
  <c r="K19283" i="4"/>
  <c r="K19282" i="4"/>
  <c r="K19279" i="4"/>
  <c r="K19278" i="4"/>
  <c r="K19280" i="4" s="1"/>
  <c r="K19273" i="4"/>
  <c r="K19272" i="4"/>
  <c r="K19271" i="4"/>
  <c r="K19268" i="4"/>
  <c r="K19267" i="4"/>
  <c r="K19266" i="4"/>
  <c r="K19263" i="4"/>
  <c r="K19262" i="4"/>
  <c r="K19261" i="4"/>
  <c r="K19260" i="4"/>
  <c r="K19259" i="4"/>
  <c r="K19258" i="4"/>
  <c r="K19252" i="4"/>
  <c r="K19253" i="4" s="1"/>
  <c r="K19251" i="4"/>
  <c r="K19248" i="4"/>
  <c r="K19247" i="4"/>
  <c r="K19249" i="4" s="1"/>
  <c r="K19244" i="4"/>
  <c r="K19243" i="4"/>
  <c r="K19242" i="4"/>
  <c r="K19245" i="4" s="1"/>
  <c r="K19239" i="4"/>
  <c r="K19238" i="4"/>
  <c r="K19237" i="4"/>
  <c r="K19236" i="4"/>
  <c r="K19240" i="4" s="1"/>
  <c r="K19254" i="4" s="1"/>
  <c r="K19230" i="4"/>
  <c r="K19229" i="4"/>
  <c r="K19231" i="4" s="1"/>
  <c r="K19227" i="4"/>
  <c r="K19232" i="4" s="1"/>
  <c r="K19226" i="4"/>
  <c r="K19220" i="4"/>
  <c r="K19221" i="4" s="1"/>
  <c r="K19217" i="4"/>
  <c r="K19216" i="4"/>
  <c r="K19213" i="4"/>
  <c r="K19214" i="4" s="1"/>
  <c r="K19212" i="4"/>
  <c r="K19206" i="4"/>
  <c r="K19207" i="4" s="1"/>
  <c r="K19203" i="4"/>
  <c r="K19202" i="4"/>
  <c r="K19201" i="4"/>
  <c r="K19200" i="4"/>
  <c r="K19199" i="4"/>
  <c r="K19198" i="4"/>
  <c r="K19191" i="4"/>
  <c r="K19192" i="4" s="1"/>
  <c r="K19187" i="4"/>
  <c r="K19188" i="4" s="1"/>
  <c r="K19185" i="4"/>
  <c r="K19184" i="4"/>
  <c r="K19177" i="4"/>
  <c r="K19178" i="4" s="1"/>
  <c r="K19174" i="4"/>
  <c r="K19173" i="4"/>
  <c r="K19172" i="4"/>
  <c r="K19171" i="4"/>
  <c r="K19164" i="4"/>
  <c r="K19163" i="4"/>
  <c r="K19157" i="4"/>
  <c r="K19158" i="4" s="1"/>
  <c r="K19159" i="4" s="1"/>
  <c r="K19151" i="4"/>
  <c r="K19150" i="4"/>
  <c r="K19144" i="4"/>
  <c r="K19145" i="4" s="1"/>
  <c r="K19146" i="4" s="1"/>
  <c r="K19143" i="4"/>
  <c r="K19137" i="4"/>
  <c r="K19136" i="4"/>
  <c r="K19135" i="4"/>
  <c r="K19134" i="4"/>
  <c r="K19128" i="4"/>
  <c r="K19127" i="4"/>
  <c r="K19129" i="4" s="1"/>
  <c r="K19124" i="4"/>
  <c r="K19123" i="4"/>
  <c r="K19122" i="4"/>
  <c r="K19121" i="4"/>
  <c r="K19115" i="4"/>
  <c r="K19116" i="4" s="1"/>
  <c r="K19112" i="4"/>
  <c r="K19111" i="4"/>
  <c r="K19105" i="4"/>
  <c r="K19106" i="4" s="1"/>
  <c r="K19102" i="4"/>
  <c r="K19101" i="4"/>
  <c r="K19095" i="4"/>
  <c r="K19094" i="4"/>
  <c r="K19096" i="4" s="1"/>
  <c r="K19091" i="4"/>
  <c r="K19090" i="4"/>
  <c r="K19080" i="4"/>
  <c r="K19079" i="4"/>
  <c r="K19078" i="4"/>
  <c r="K19081" i="4" s="1"/>
  <c r="K19075" i="4"/>
  <c r="K19076" i="4" s="1"/>
  <c r="K19082" i="4" s="1"/>
  <c r="K19084" i="4" s="1"/>
  <c r="K19085" i="4" s="1"/>
  <c r="K19086" i="4" s="1"/>
  <c r="K19068" i="4"/>
  <c r="K19067" i="4"/>
  <c r="K19069" i="4" s="1"/>
  <c r="K19065" i="4"/>
  <c r="K19070" i="4" s="1"/>
  <c r="K19064" i="4"/>
  <c r="K19057" i="4"/>
  <c r="K19058" i="4" s="1"/>
  <c r="K19053" i="4"/>
  <c r="K19054" i="4" s="1"/>
  <c r="K19050" i="4"/>
  <c r="K19049" i="4"/>
  <c r="K19048" i="4"/>
  <c r="K19047" i="4"/>
  <c r="K19051" i="4" s="1"/>
  <c r="K19041" i="4"/>
  <c r="K19040" i="4"/>
  <c r="K19042" i="4" s="1"/>
  <c r="K19037" i="4"/>
  <c r="K19036" i="4"/>
  <c r="K19035" i="4"/>
  <c r="K19029" i="4"/>
  <c r="K19030" i="4" s="1"/>
  <c r="K19026" i="4"/>
  <c r="K19025" i="4"/>
  <c r="K19022" i="4"/>
  <c r="K19021" i="4"/>
  <c r="K19023" i="4" s="1"/>
  <c r="K19015" i="4"/>
  <c r="K19014" i="4"/>
  <c r="K19011" i="4"/>
  <c r="K19010" i="4"/>
  <c r="K19009" i="4"/>
  <c r="K19006" i="4"/>
  <c r="K19005" i="4"/>
  <c r="K19004" i="4"/>
  <c r="K19003" i="4"/>
  <c r="K19002" i="4"/>
  <c r="K19001" i="4"/>
  <c r="K18995" i="4"/>
  <c r="K18994" i="4"/>
  <c r="K18991" i="4"/>
  <c r="K18990" i="4"/>
  <c r="K18992" i="4" s="1"/>
  <c r="K18987" i="4"/>
  <c r="K18986" i="4"/>
  <c r="K18985" i="4"/>
  <c r="K18982" i="4"/>
  <c r="K18981" i="4"/>
  <c r="K18980" i="4"/>
  <c r="K18979" i="4"/>
  <c r="K18983" i="4" s="1"/>
  <c r="K18974" i="4"/>
  <c r="K18973" i="4"/>
  <c r="K18972" i="4"/>
  <c r="K18969" i="4"/>
  <c r="K18970" i="4" s="1"/>
  <c r="K18975" i="4" s="1"/>
  <c r="K18964" i="4"/>
  <c r="K18963" i="4"/>
  <c r="K18960" i="4"/>
  <c r="K18959" i="4"/>
  <c r="K18961" i="4" s="1"/>
  <c r="K18956" i="4"/>
  <c r="K18955" i="4"/>
  <c r="K18949" i="4"/>
  <c r="K18950" i="4" s="1"/>
  <c r="K18946" i="4"/>
  <c r="K18945" i="4"/>
  <c r="K18944" i="4"/>
  <c r="K18943" i="4"/>
  <c r="K18942" i="4"/>
  <c r="K18941" i="4"/>
  <c r="K18934" i="4"/>
  <c r="K18935" i="4" s="1"/>
  <c r="K18931" i="4"/>
  <c r="K18930" i="4"/>
  <c r="K18927" i="4"/>
  <c r="K18928" i="4" s="1"/>
  <c r="K18920" i="4"/>
  <c r="K18921" i="4" s="1"/>
  <c r="K18917" i="4"/>
  <c r="K18916" i="4"/>
  <c r="K18915" i="4"/>
  <c r="K18914" i="4"/>
  <c r="K18918" i="4" s="1"/>
  <c r="K18922" i="4" s="1"/>
  <c r="K18924" i="4" s="1"/>
  <c r="K18907" i="4"/>
  <c r="K18908" i="4" s="1"/>
  <c r="K18909" i="4" s="1"/>
  <c r="K18906" i="4"/>
  <c r="K18900" i="4"/>
  <c r="K18901" i="4" s="1"/>
  <c r="K18902" i="4" s="1"/>
  <c r="K18894" i="4"/>
  <c r="K18893" i="4"/>
  <c r="K18895" i="4" s="1"/>
  <c r="K18896" i="4" s="1"/>
  <c r="K18887" i="4"/>
  <c r="K18886" i="4"/>
  <c r="K18888" i="4" s="1"/>
  <c r="K18889" i="4" s="1"/>
  <c r="K18880" i="4"/>
  <c r="K18879" i="4"/>
  <c r="K18878" i="4"/>
  <c r="K18877" i="4"/>
  <c r="K18871" i="4"/>
  <c r="K18870" i="4"/>
  <c r="K18867" i="4"/>
  <c r="K18866" i="4"/>
  <c r="K18865" i="4"/>
  <c r="K18864" i="4"/>
  <c r="K18868" i="4" s="1"/>
  <c r="K18859" i="4"/>
  <c r="K18858" i="4"/>
  <c r="K18855" i="4"/>
  <c r="K18854" i="4"/>
  <c r="K18856" i="4" s="1"/>
  <c r="K18848" i="4"/>
  <c r="K18849" i="4" s="1"/>
  <c r="K18846" i="4"/>
  <c r="K18845" i="4"/>
  <c r="K18844" i="4"/>
  <c r="K18838" i="4"/>
  <c r="K18839" i="4" s="1"/>
  <c r="K18837" i="4"/>
  <c r="K18834" i="4"/>
  <c r="K18833" i="4"/>
  <c r="K18835" i="4" s="1"/>
  <c r="K18823" i="4"/>
  <c r="K18822" i="4"/>
  <c r="K18821" i="4"/>
  <c r="K18818" i="4"/>
  <c r="K18819" i="4" s="1"/>
  <c r="K18811" i="4"/>
  <c r="K18810" i="4"/>
  <c r="K18812" i="4" s="1"/>
  <c r="K18808" i="4"/>
  <c r="K18813" i="4" s="1"/>
  <c r="K18807" i="4"/>
  <c r="K18800" i="4"/>
  <c r="K18801" i="4" s="1"/>
  <c r="K18796" i="4"/>
  <c r="K18797" i="4" s="1"/>
  <c r="K18793" i="4"/>
  <c r="K18792" i="4"/>
  <c r="K18791" i="4"/>
  <c r="K18790" i="4"/>
  <c r="K18794" i="4" s="1"/>
  <c r="K18784" i="4"/>
  <c r="K18783" i="4"/>
  <c r="K18780" i="4"/>
  <c r="K18779" i="4"/>
  <c r="K18781" i="4" s="1"/>
  <c r="K18778" i="4"/>
  <c r="K18772" i="4"/>
  <c r="K18773" i="4" s="1"/>
  <c r="K18769" i="4"/>
  <c r="K18770" i="4" s="1"/>
  <c r="K18768" i="4"/>
  <c r="K18765" i="4"/>
  <c r="K18764" i="4"/>
  <c r="K18766" i="4" s="1"/>
  <c r="K18758" i="4"/>
  <c r="K18757" i="4"/>
  <c r="K18754" i="4"/>
  <c r="K18755" i="4" s="1"/>
  <c r="K18753" i="4"/>
  <c r="K18752" i="4"/>
  <c r="K18749" i="4"/>
  <c r="K18748" i="4"/>
  <c r="K18747" i="4"/>
  <c r="K18746" i="4"/>
  <c r="K18745" i="4"/>
  <c r="K18744" i="4"/>
  <c r="K18750" i="4" s="1"/>
  <c r="K18738" i="4"/>
  <c r="K18737" i="4"/>
  <c r="K18739" i="4" s="1"/>
  <c r="K18734" i="4"/>
  <c r="K18733" i="4"/>
  <c r="K18730" i="4"/>
  <c r="K18729" i="4"/>
  <c r="K18728" i="4"/>
  <c r="K18725" i="4"/>
  <c r="K18724" i="4"/>
  <c r="K18723" i="4"/>
  <c r="K18722" i="4"/>
  <c r="K18716" i="4"/>
  <c r="K18715" i="4"/>
  <c r="K18717" i="4" s="1"/>
  <c r="K18713" i="4"/>
  <c r="K18718" i="4" s="1"/>
  <c r="K18712" i="4"/>
  <c r="K18706" i="4"/>
  <c r="K18707" i="4" s="1"/>
  <c r="K18703" i="4"/>
  <c r="K18704" i="4" s="1"/>
  <c r="K18702" i="4"/>
  <c r="K18699" i="4"/>
  <c r="K18698" i="4"/>
  <c r="K18700" i="4" s="1"/>
  <c r="K18692" i="4"/>
  <c r="K18693" i="4" s="1"/>
  <c r="K18689" i="4"/>
  <c r="K18688" i="4"/>
  <c r="K18687" i="4"/>
  <c r="K18686" i="4"/>
  <c r="K18685" i="4"/>
  <c r="K18684" i="4"/>
  <c r="K18677" i="4"/>
  <c r="K18678" i="4" s="1"/>
  <c r="K18674" i="4"/>
  <c r="K18673" i="4"/>
  <c r="K18670" i="4"/>
  <c r="K18671" i="4" s="1"/>
  <c r="K18664" i="4"/>
  <c r="K18663" i="4"/>
  <c r="K18660" i="4"/>
  <c r="K18659" i="4"/>
  <c r="K18658" i="4"/>
  <c r="K18657" i="4"/>
  <c r="K18661" i="4" s="1"/>
  <c r="K18665" i="4" s="1"/>
  <c r="K18667" i="4" s="1"/>
  <c r="K18650" i="4"/>
  <c r="K18651" i="4" s="1"/>
  <c r="K18652" i="4" s="1"/>
  <c r="K18649" i="4"/>
  <c r="K18643" i="4"/>
  <c r="K18644" i="4" s="1"/>
  <c r="K18645" i="4" s="1"/>
  <c r="K18637" i="4"/>
  <c r="K18636" i="4"/>
  <c r="K18638" i="4" s="1"/>
  <c r="K18639" i="4" s="1"/>
  <c r="K18630" i="4"/>
  <c r="K18629" i="4"/>
  <c r="K18623" i="4"/>
  <c r="K18622" i="4"/>
  <c r="K18621" i="4"/>
  <c r="K18620" i="4"/>
  <c r="K18614" i="4"/>
  <c r="K18615" i="4" s="1"/>
  <c r="K18613" i="4"/>
  <c r="K18610" i="4"/>
  <c r="K18609" i="4"/>
  <c r="K18608" i="4"/>
  <c r="K18607" i="4"/>
  <c r="K18611" i="4" s="1"/>
  <c r="K18616" i="4" s="1"/>
  <c r="K18601" i="4"/>
  <c r="K18602" i="4" s="1"/>
  <c r="K18598" i="4"/>
  <c r="K18597" i="4"/>
  <c r="K18599" i="4" s="1"/>
  <c r="K18603" i="4" s="1"/>
  <c r="K18592" i="4"/>
  <c r="K18591" i="4"/>
  <c r="K18588" i="4"/>
  <c r="K18587" i="4"/>
  <c r="K18582" i="4"/>
  <c r="K18581" i="4"/>
  <c r="K18580" i="4"/>
  <c r="K18577" i="4"/>
  <c r="K18576" i="4"/>
  <c r="K18566" i="4"/>
  <c r="K18565" i="4"/>
  <c r="K18564" i="4"/>
  <c r="K18567" i="4" s="1"/>
  <c r="K18561" i="4"/>
  <c r="K18562" i="4" s="1"/>
  <c r="K18568" i="4" s="1"/>
  <c r="K18570" i="4" s="1"/>
  <c r="K18571" i="4" s="1"/>
  <c r="K18572" i="4" s="1"/>
  <c r="K18554" i="4"/>
  <c r="K18553" i="4"/>
  <c r="K18550" i="4"/>
  <c r="K18551" i="4" s="1"/>
  <c r="K18544" i="4"/>
  <c r="K18543" i="4"/>
  <c r="K18539" i="4"/>
  <c r="K18540" i="4" s="1"/>
  <c r="K18536" i="4"/>
  <c r="K18535" i="4"/>
  <c r="K18534" i="4"/>
  <c r="K18533" i="4"/>
  <c r="K18527" i="4"/>
  <c r="K18526" i="4"/>
  <c r="K18528" i="4" s="1"/>
  <c r="K18523" i="4"/>
  <c r="K18522" i="4"/>
  <c r="K18521" i="4"/>
  <c r="K18524" i="4" s="1"/>
  <c r="K18516" i="4"/>
  <c r="K18515" i="4"/>
  <c r="K18512" i="4"/>
  <c r="K18511" i="4"/>
  <c r="K18513" i="4" s="1"/>
  <c r="K18508" i="4"/>
  <c r="K18507" i="4"/>
  <c r="K18501" i="4"/>
  <c r="K18502" i="4" s="1"/>
  <c r="K18500" i="4"/>
  <c r="K18497" i="4"/>
  <c r="K18496" i="4"/>
  <c r="K18495" i="4"/>
  <c r="K18498" i="4" s="1"/>
  <c r="K18492" i="4"/>
  <c r="K18491" i="4"/>
  <c r="K18490" i="4"/>
  <c r="K18489" i="4"/>
  <c r="K18488" i="4"/>
  <c r="K18487" i="4"/>
  <c r="K18482" i="4"/>
  <c r="K18481" i="4"/>
  <c r="K18480" i="4"/>
  <c r="K18477" i="4"/>
  <c r="K18478" i="4" s="1"/>
  <c r="K18476" i="4"/>
  <c r="K18473" i="4"/>
  <c r="K18472" i="4"/>
  <c r="K18471" i="4"/>
  <c r="K18474" i="4" s="1"/>
  <c r="K18468" i="4"/>
  <c r="K18467" i="4"/>
  <c r="K18466" i="4"/>
  <c r="K18465" i="4"/>
  <c r="K18459" i="4"/>
  <c r="K18458" i="4"/>
  <c r="K18460" i="4" s="1"/>
  <c r="K18456" i="4"/>
  <c r="K18461" i="4" s="1"/>
  <c r="K18455" i="4"/>
  <c r="K18449" i="4"/>
  <c r="K18450" i="4" s="1"/>
  <c r="K18447" i="4"/>
  <c r="K18446" i="4"/>
  <c r="K18445" i="4"/>
  <c r="K18442" i="4"/>
  <c r="K18443" i="4" s="1"/>
  <c r="K18441" i="4"/>
  <c r="K18435" i="4"/>
  <c r="K18436" i="4" s="1"/>
  <c r="K18432" i="4"/>
  <c r="K18431" i="4"/>
  <c r="K18430" i="4"/>
  <c r="K18429" i="4"/>
  <c r="K18428" i="4"/>
  <c r="K18427" i="4"/>
  <c r="K18420" i="4"/>
  <c r="K18421" i="4" s="1"/>
  <c r="K18417" i="4"/>
  <c r="K18416" i="4"/>
  <c r="K18413" i="4"/>
  <c r="K18414" i="4" s="1"/>
  <c r="K18407" i="4"/>
  <c r="K18406" i="4"/>
  <c r="K18403" i="4"/>
  <c r="K18402" i="4"/>
  <c r="K18401" i="4"/>
  <c r="K18400" i="4"/>
  <c r="K18393" i="4"/>
  <c r="K18392" i="4"/>
  <c r="K18394" i="4" s="1"/>
  <c r="K18395" i="4" s="1"/>
  <c r="K18388" i="4"/>
  <c r="K18387" i="4"/>
  <c r="K18386" i="4"/>
  <c r="K18380" i="4"/>
  <c r="K18381" i="4" s="1"/>
  <c r="K18382" i="4" s="1"/>
  <c r="K18379" i="4"/>
  <c r="K18373" i="4"/>
  <c r="K18372" i="4"/>
  <c r="K18374" i="4" s="1"/>
  <c r="K18375" i="4" s="1"/>
  <c r="K18366" i="4"/>
  <c r="K18365" i="4"/>
  <c r="K18364" i="4"/>
  <c r="K18363" i="4"/>
  <c r="K18358" i="4"/>
  <c r="K18357" i="4"/>
  <c r="K18356" i="4"/>
  <c r="K18353" i="4"/>
  <c r="K18352" i="4"/>
  <c r="K18351" i="4"/>
  <c r="K18350" i="4"/>
  <c r="K18344" i="4"/>
  <c r="K18345" i="4" s="1"/>
  <c r="K18342" i="4"/>
  <c r="K18346" i="4" s="1"/>
  <c r="K18341" i="4"/>
  <c r="K18340" i="4"/>
  <c r="K18334" i="4"/>
  <c r="K18335" i="4" s="1"/>
  <c r="K18332" i="4"/>
  <c r="K18331" i="4"/>
  <c r="K18330" i="4"/>
  <c r="K18324" i="4"/>
  <c r="K18323" i="4"/>
  <c r="K18325" i="4" s="1"/>
  <c r="K18320" i="4"/>
  <c r="K18319" i="4"/>
  <c r="K18321" i="4" s="1"/>
  <c r="K18326" i="4" s="1"/>
  <c r="K18309" i="4"/>
  <c r="K18308" i="4"/>
  <c r="K18307" i="4"/>
  <c r="K18304" i="4"/>
  <c r="K18305" i="4" s="1"/>
  <c r="K18297" i="4"/>
  <c r="K18296" i="4"/>
  <c r="K18293" i="4"/>
  <c r="K18294" i="4" s="1"/>
  <c r="K18286" i="4"/>
  <c r="K18287" i="4" s="1"/>
  <c r="K18282" i="4"/>
  <c r="K18283" i="4" s="1"/>
  <c r="K18279" i="4"/>
  <c r="K18278" i="4"/>
  <c r="K18277" i="4"/>
  <c r="K18276" i="4"/>
  <c r="K18271" i="4"/>
  <c r="K18270" i="4"/>
  <c r="K18269" i="4"/>
  <c r="K18266" i="4"/>
  <c r="K18267" i="4" s="1"/>
  <c r="K18272" i="4" s="1"/>
  <c r="K18265" i="4"/>
  <c r="K18264" i="4"/>
  <c r="K18258" i="4"/>
  <c r="K18259" i="4" s="1"/>
  <c r="K18256" i="4"/>
  <c r="K18255" i="4"/>
  <c r="K18254" i="4"/>
  <c r="K18251" i="4"/>
  <c r="K18250" i="4"/>
  <c r="K18252" i="4" s="1"/>
  <c r="K18244" i="4"/>
  <c r="K18243" i="4"/>
  <c r="K18245" i="4" s="1"/>
  <c r="K18240" i="4"/>
  <c r="K18239" i="4"/>
  <c r="K18238" i="4"/>
  <c r="K18235" i="4"/>
  <c r="K18234" i="4"/>
  <c r="K18233" i="4"/>
  <c r="K18232" i="4"/>
  <c r="K18231" i="4"/>
  <c r="K18230" i="4"/>
  <c r="K18224" i="4"/>
  <c r="K18223" i="4"/>
  <c r="K18220" i="4"/>
  <c r="K18221" i="4" s="1"/>
  <c r="K18219" i="4"/>
  <c r="K18216" i="4"/>
  <c r="K18215" i="4"/>
  <c r="K18214" i="4"/>
  <c r="K18217" i="4" s="1"/>
  <c r="K18211" i="4"/>
  <c r="K18210" i="4"/>
  <c r="K18209" i="4"/>
  <c r="K18208" i="4"/>
  <c r="K18212" i="4" s="1"/>
  <c r="K18202" i="4"/>
  <c r="K18201" i="4"/>
  <c r="K18203" i="4" s="1"/>
  <c r="K18199" i="4"/>
  <c r="K18198" i="4"/>
  <c r="K18192" i="4"/>
  <c r="K18193" i="4" s="1"/>
  <c r="K18189" i="4"/>
  <c r="K18188" i="4"/>
  <c r="K18190" i="4" s="1"/>
  <c r="K18185" i="4"/>
  <c r="K18184" i="4"/>
  <c r="K18186" i="4" s="1"/>
  <c r="K18194" i="4" s="1"/>
  <c r="K18179" i="4"/>
  <c r="K18178" i="4"/>
  <c r="K18175" i="4"/>
  <c r="K18174" i="4"/>
  <c r="K18173" i="4"/>
  <c r="K18172" i="4"/>
  <c r="K18171" i="4"/>
  <c r="K18170" i="4"/>
  <c r="K18163" i="4"/>
  <c r="K18164" i="4" s="1"/>
  <c r="K18160" i="4"/>
  <c r="K18159" i="4"/>
  <c r="K18156" i="4"/>
  <c r="K18157" i="4" s="1"/>
  <c r="K18150" i="4"/>
  <c r="K18149" i="4"/>
  <c r="K18146" i="4"/>
  <c r="K18145" i="4"/>
  <c r="K18144" i="4"/>
  <c r="K18143" i="4"/>
  <c r="K18136" i="4"/>
  <c r="K18135" i="4"/>
  <c r="K18137" i="4" s="1"/>
  <c r="K18138" i="4" s="1"/>
  <c r="K18131" i="4"/>
  <c r="K18130" i="4"/>
  <c r="K18129" i="4"/>
  <c r="K18123" i="4"/>
  <c r="K18122" i="4"/>
  <c r="K18124" i="4" s="1"/>
  <c r="K18125" i="4" s="1"/>
  <c r="K18116" i="4"/>
  <c r="K18117" i="4" s="1"/>
  <c r="K18118" i="4" s="1"/>
  <c r="K18115" i="4"/>
  <c r="K18109" i="4"/>
  <c r="K18108" i="4"/>
  <c r="K18107" i="4"/>
  <c r="K18106" i="4"/>
  <c r="K18110" i="4" s="1"/>
  <c r="K18111" i="4" s="1"/>
  <c r="K18100" i="4"/>
  <c r="K18099" i="4"/>
  <c r="K18101" i="4" s="1"/>
  <c r="K18096" i="4"/>
  <c r="K18095" i="4"/>
  <c r="K18094" i="4"/>
  <c r="K18093" i="4"/>
  <c r="K18088" i="4"/>
  <c r="K18087" i="4"/>
  <c r="K18084" i="4"/>
  <c r="K18083" i="4"/>
  <c r="K18085" i="4" s="1"/>
  <c r="K18089" i="4" s="1"/>
  <c r="K18077" i="4"/>
  <c r="K18078" i="4" s="1"/>
  <c r="K18074" i="4"/>
  <c r="K18073" i="4"/>
  <c r="K18075" i="4" s="1"/>
  <c r="K18079" i="4" s="1"/>
  <c r="K18067" i="4"/>
  <c r="K18066" i="4"/>
  <c r="K18063" i="4"/>
  <c r="K18064" i="4" s="1"/>
  <c r="K18062" i="4"/>
  <c r="K18052" i="4"/>
  <c r="K18053" i="4" s="1"/>
  <c r="K18051" i="4"/>
  <c r="K18050" i="4"/>
  <c r="K18047" i="4"/>
  <c r="K18048" i="4" s="1"/>
  <c r="K18054" i="4" s="1"/>
  <c r="K18056" i="4" s="1"/>
  <c r="K18057" i="4" s="1"/>
  <c r="K18058" i="4" s="1"/>
  <c r="K18040" i="4"/>
  <c r="K18039" i="4"/>
  <c r="K18041" i="4" s="1"/>
  <c r="K18037" i="4"/>
  <c r="K18042" i="4" s="1"/>
  <c r="K18036" i="4"/>
  <c r="K18029" i="4"/>
  <c r="K18030" i="4" s="1"/>
  <c r="K18025" i="4"/>
  <c r="K18026" i="4" s="1"/>
  <c r="K18022" i="4"/>
  <c r="K18021" i="4"/>
  <c r="K18020" i="4"/>
  <c r="K18019" i="4"/>
  <c r="K18023" i="4" s="1"/>
  <c r="K18013" i="4"/>
  <c r="K18012" i="4"/>
  <c r="K18014" i="4" s="1"/>
  <c r="K18009" i="4"/>
  <c r="K18008" i="4"/>
  <c r="K18007" i="4"/>
  <c r="K18001" i="4"/>
  <c r="K18002" i="4" s="1"/>
  <c r="K17999" i="4"/>
  <c r="K17998" i="4"/>
  <c r="K17997" i="4"/>
  <c r="K17994" i="4"/>
  <c r="K17993" i="4"/>
  <c r="K17995" i="4" s="1"/>
  <c r="K17987" i="4"/>
  <c r="K17986" i="4"/>
  <c r="K17988" i="4" s="1"/>
  <c r="K17983" i="4"/>
  <c r="K17982" i="4"/>
  <c r="K17981" i="4"/>
  <c r="K17978" i="4"/>
  <c r="K17977" i="4"/>
  <c r="K17976" i="4"/>
  <c r="K17975" i="4"/>
  <c r="K17974" i="4"/>
  <c r="K17973" i="4"/>
  <c r="K17979" i="4" s="1"/>
  <c r="K17967" i="4"/>
  <c r="K17966" i="4"/>
  <c r="K17963" i="4"/>
  <c r="K17964" i="4" s="1"/>
  <c r="K17962" i="4"/>
  <c r="K17959" i="4"/>
  <c r="K17958" i="4"/>
  <c r="K17957" i="4"/>
  <c r="K17954" i="4"/>
  <c r="K17953" i="4"/>
  <c r="K17952" i="4"/>
  <c r="K17951" i="4"/>
  <c r="K17955" i="4" s="1"/>
  <c r="K17945" i="4"/>
  <c r="K17944" i="4"/>
  <c r="K17946" i="4" s="1"/>
  <c r="K17941" i="4"/>
  <c r="K17942" i="4" s="1"/>
  <c r="K17936" i="4"/>
  <c r="K17935" i="4"/>
  <c r="K17932" i="4"/>
  <c r="K17931" i="4"/>
  <c r="K17933" i="4" s="1"/>
  <c r="K17928" i="4"/>
  <c r="K17927" i="4"/>
  <c r="K17929" i="4" s="1"/>
  <c r="K17937" i="4" s="1"/>
  <c r="K17921" i="4"/>
  <c r="K17922" i="4" s="1"/>
  <c r="K17918" i="4"/>
  <c r="K17917" i="4"/>
  <c r="K17916" i="4"/>
  <c r="K17915" i="4"/>
  <c r="K17914" i="4"/>
  <c r="K17913" i="4"/>
  <c r="K17906" i="4"/>
  <c r="K17907" i="4" s="1"/>
  <c r="K17903" i="4"/>
  <c r="K17902" i="4"/>
  <c r="K17899" i="4"/>
  <c r="K17900" i="4" s="1"/>
  <c r="K17892" i="4"/>
  <c r="K17893" i="4" s="1"/>
  <c r="K17889" i="4"/>
  <c r="K17888" i="4"/>
  <c r="K17887" i="4"/>
  <c r="K17886" i="4"/>
  <c r="K17890" i="4" s="1"/>
  <c r="K17894" i="4" s="1"/>
  <c r="K17896" i="4" s="1"/>
  <c r="K17879" i="4"/>
  <c r="K17878" i="4"/>
  <c r="K17880" i="4" s="1"/>
  <c r="K17881" i="4" s="1"/>
  <c r="K17873" i="4"/>
  <c r="K17874" i="4" s="1"/>
  <c r="K17872" i="4"/>
  <c r="K17866" i="4"/>
  <c r="K17865" i="4"/>
  <c r="K17867" i="4" s="1"/>
  <c r="K17868" i="4" s="1"/>
  <c r="K17861" i="4"/>
  <c r="K17859" i="4"/>
  <c r="K17858" i="4"/>
  <c r="K17860" i="4" s="1"/>
  <c r="K17852" i="4"/>
  <c r="K17851" i="4"/>
  <c r="K17850" i="4"/>
  <c r="K17849" i="4"/>
  <c r="K17853" i="4" s="1"/>
  <c r="K17854" i="4" s="1"/>
  <c r="K17843" i="4"/>
  <c r="K17842" i="4"/>
  <c r="K17844" i="4" s="1"/>
  <c r="K17839" i="4"/>
  <c r="K17838" i="4"/>
  <c r="K17837" i="4"/>
  <c r="K17836" i="4"/>
  <c r="K17830" i="4"/>
  <c r="K17831" i="4" s="1"/>
  <c r="K17827" i="4"/>
  <c r="K17826" i="4"/>
  <c r="K17828" i="4" s="1"/>
  <c r="K17820" i="4"/>
  <c r="K17821" i="4" s="1"/>
  <c r="K17817" i="4"/>
  <c r="K17816" i="4"/>
  <c r="K17810" i="4"/>
  <c r="K17809" i="4"/>
  <c r="K17811" i="4" s="1"/>
  <c r="K17807" i="4"/>
  <c r="K17812" i="4" s="1"/>
  <c r="K17806" i="4"/>
  <c r="K17805" i="4"/>
  <c r="K17796" i="4"/>
  <c r="K17795" i="4"/>
  <c r="K17794" i="4"/>
  <c r="K17793" i="4"/>
  <c r="K17790" i="4"/>
  <c r="K17791" i="4" s="1"/>
  <c r="K17797" i="4" s="1"/>
  <c r="K17799" i="4" s="1"/>
  <c r="K17800" i="4" s="1"/>
  <c r="K17801" i="4" s="1"/>
  <c r="K17783" i="4"/>
  <c r="K17782" i="4"/>
  <c r="K17784" i="4" s="1"/>
  <c r="K17779" i="4"/>
  <c r="K17780" i="4" s="1"/>
  <c r="K17785" i="4" s="1"/>
  <c r="K17772" i="4"/>
  <c r="K17773" i="4" s="1"/>
  <c r="K17768" i="4"/>
  <c r="K17769" i="4" s="1"/>
  <c r="K17765" i="4"/>
  <c r="K17764" i="4"/>
  <c r="K17763" i="4"/>
  <c r="K17762" i="4"/>
  <c r="K17756" i="4"/>
  <c r="K17757" i="4" s="1"/>
  <c r="K17755" i="4"/>
  <c r="K17752" i="4"/>
  <c r="K17751" i="4"/>
  <c r="K17750" i="4"/>
  <c r="K17744" i="4"/>
  <c r="K17745" i="4" s="1"/>
  <c r="K17741" i="4"/>
  <c r="K17740" i="4"/>
  <c r="K17742" i="4" s="1"/>
  <c r="K17737" i="4"/>
  <c r="K17736" i="4"/>
  <c r="K17730" i="4"/>
  <c r="K17729" i="4"/>
  <c r="K17731" i="4" s="1"/>
  <c r="K17726" i="4"/>
  <c r="K17725" i="4"/>
  <c r="K17724" i="4"/>
  <c r="K17727" i="4" s="1"/>
  <c r="K17721" i="4"/>
  <c r="K17720" i="4"/>
  <c r="K17719" i="4"/>
  <c r="K17718" i="4"/>
  <c r="K17717" i="4"/>
  <c r="K17716" i="4"/>
  <c r="K17710" i="4"/>
  <c r="K17709" i="4"/>
  <c r="K17711" i="4" s="1"/>
  <c r="K17707" i="4"/>
  <c r="K17706" i="4"/>
  <c r="K17705" i="4"/>
  <c r="K17702" i="4"/>
  <c r="K17701" i="4"/>
  <c r="K17700" i="4"/>
  <c r="K17697" i="4"/>
  <c r="K17696" i="4"/>
  <c r="K17695" i="4"/>
  <c r="K17694" i="4"/>
  <c r="K17689" i="4"/>
  <c r="K17688" i="4"/>
  <c r="K17687" i="4"/>
  <c r="K17684" i="4"/>
  <c r="K17685" i="4" s="1"/>
  <c r="K17679" i="4"/>
  <c r="K17678" i="4"/>
  <c r="K17675" i="4"/>
  <c r="K17674" i="4"/>
  <c r="K17676" i="4" s="1"/>
  <c r="K17671" i="4"/>
  <c r="K17670" i="4"/>
  <c r="K17672" i="4" s="1"/>
  <c r="K17665" i="4"/>
  <c r="K17664" i="4"/>
  <c r="K17661" i="4"/>
  <c r="K17660" i="4"/>
  <c r="K17659" i="4"/>
  <c r="K17658" i="4"/>
  <c r="K17657" i="4"/>
  <c r="K17656" i="4"/>
  <c r="K17649" i="4"/>
  <c r="K17650" i="4" s="1"/>
  <c r="K17645" i="4"/>
  <c r="K17646" i="4" s="1"/>
  <c r="K17642" i="4"/>
  <c r="K17643" i="4" s="1"/>
  <c r="K17636" i="4"/>
  <c r="K17635" i="4"/>
  <c r="K17632" i="4"/>
  <c r="K17631" i="4"/>
  <c r="K17630" i="4"/>
  <c r="K17629" i="4"/>
  <c r="K17622" i="4"/>
  <c r="K17621" i="4"/>
  <c r="K17623" i="4" s="1"/>
  <c r="K17624" i="4" s="1"/>
  <c r="K17616" i="4"/>
  <c r="K17617" i="4" s="1"/>
  <c r="K17615" i="4"/>
  <c r="K17609" i="4"/>
  <c r="K17608" i="4"/>
  <c r="K17610" i="4" s="1"/>
  <c r="K17611" i="4" s="1"/>
  <c r="K17604" i="4"/>
  <c r="K17602" i="4"/>
  <c r="K17601" i="4"/>
  <c r="K17603" i="4" s="1"/>
  <c r="K17595" i="4"/>
  <c r="K17594" i="4"/>
  <c r="K17593" i="4"/>
  <c r="K17592" i="4"/>
  <c r="K17586" i="4"/>
  <c r="K17585" i="4"/>
  <c r="K17582" i="4"/>
  <c r="K17581" i="4"/>
  <c r="K17580" i="4"/>
  <c r="K17579" i="4"/>
  <c r="K17573" i="4"/>
  <c r="K17574" i="4" s="1"/>
  <c r="K17570" i="4"/>
  <c r="K17569" i="4"/>
  <c r="K17563" i="4"/>
  <c r="K17564" i="4" s="1"/>
  <c r="K17560" i="4"/>
  <c r="K17559" i="4"/>
  <c r="K17561" i="4" s="1"/>
  <c r="K17553" i="4"/>
  <c r="K17552" i="4"/>
  <c r="K17549" i="4"/>
  <c r="K17548" i="4"/>
  <c r="K17550" i="4" s="1"/>
  <c r="K17538" i="4"/>
  <c r="K17537" i="4"/>
  <c r="K17536" i="4"/>
  <c r="K17539" i="4" s="1"/>
  <c r="K17533" i="4"/>
  <c r="K17534" i="4" s="1"/>
  <c r="K17527" i="4"/>
  <c r="K17526" i="4"/>
  <c r="K17525" i="4"/>
  <c r="K17522" i="4"/>
  <c r="K17523" i="4" s="1"/>
  <c r="K17515" i="4"/>
  <c r="K17516" i="4" s="1"/>
  <c r="K17511" i="4"/>
  <c r="K17512" i="4" s="1"/>
  <c r="K17508" i="4"/>
  <c r="K17507" i="4"/>
  <c r="K17506" i="4"/>
  <c r="K17505" i="4"/>
  <c r="K17509" i="4" s="1"/>
  <c r="K17517" i="4" s="1"/>
  <c r="K17518" i="4" s="1"/>
  <c r="K17499" i="4"/>
  <c r="K17498" i="4"/>
  <c r="K17500" i="4" s="1"/>
  <c r="K17495" i="4"/>
  <c r="K17494" i="4"/>
  <c r="K17493" i="4"/>
  <c r="K17496" i="4" s="1"/>
  <c r="K17487" i="4"/>
  <c r="K17488" i="4" s="1"/>
  <c r="K17484" i="4"/>
  <c r="K17483" i="4"/>
  <c r="K17485" i="4" s="1"/>
  <c r="K17480" i="4"/>
  <c r="K17481" i="4" s="1"/>
  <c r="K17479" i="4"/>
  <c r="K17473" i="4"/>
  <c r="K17472" i="4"/>
  <c r="K17474" i="4" s="1"/>
  <c r="K17469" i="4"/>
  <c r="K17468" i="4"/>
  <c r="K17467" i="4"/>
  <c r="K17464" i="4"/>
  <c r="K17463" i="4"/>
  <c r="K17462" i="4"/>
  <c r="K17461" i="4"/>
  <c r="K17460" i="4"/>
  <c r="K17459" i="4"/>
  <c r="K17465" i="4" s="1"/>
  <c r="K17453" i="4"/>
  <c r="K17452" i="4"/>
  <c r="K17454" i="4" s="1"/>
  <c r="K17449" i="4"/>
  <c r="K17448" i="4"/>
  <c r="K17450" i="4" s="1"/>
  <c r="K17445" i="4"/>
  <c r="K17444" i="4"/>
  <c r="K17443" i="4"/>
  <c r="K17446" i="4" s="1"/>
  <c r="K17440" i="4"/>
  <c r="K17439" i="4"/>
  <c r="K17438" i="4"/>
  <c r="K17437" i="4"/>
  <c r="K17441" i="4" s="1"/>
  <c r="K17431" i="4"/>
  <c r="K17430" i="4"/>
  <c r="K17432" i="4" s="1"/>
  <c r="K17427" i="4"/>
  <c r="K17428" i="4" s="1"/>
  <c r="K17433" i="4" s="1"/>
  <c r="K17421" i="4"/>
  <c r="K17422" i="4" s="1"/>
  <c r="K17418" i="4"/>
  <c r="K17417" i="4"/>
  <c r="K17419" i="4" s="1"/>
  <c r="K17414" i="4"/>
  <c r="K17413" i="4"/>
  <c r="K17415" i="4" s="1"/>
  <c r="K17407" i="4"/>
  <c r="K17408" i="4" s="1"/>
  <c r="K17404" i="4"/>
  <c r="K17403" i="4"/>
  <c r="K17402" i="4"/>
  <c r="K17401" i="4"/>
  <c r="K17400" i="4"/>
  <c r="K17399" i="4"/>
  <c r="K17392" i="4"/>
  <c r="K17393" i="4" s="1"/>
  <c r="K17388" i="4"/>
  <c r="K17389" i="4" s="1"/>
  <c r="K17385" i="4"/>
  <c r="K17386" i="4" s="1"/>
  <c r="K17378" i="4"/>
  <c r="K17379" i="4" s="1"/>
  <c r="K17375" i="4"/>
  <c r="K17374" i="4"/>
  <c r="K17373" i="4"/>
  <c r="K17372" i="4"/>
  <c r="K17376" i="4" s="1"/>
  <c r="K17380" i="4" s="1"/>
  <c r="K17382" i="4" s="1"/>
  <c r="K17365" i="4"/>
  <c r="K17364" i="4"/>
  <c r="K17366" i="4" s="1"/>
  <c r="K17367" i="4" s="1"/>
  <c r="K17358" i="4"/>
  <c r="K17359" i="4" s="1"/>
  <c r="K17360" i="4" s="1"/>
  <c r="K17352" i="4"/>
  <c r="K17351" i="4"/>
  <c r="K17353" i="4" s="1"/>
  <c r="K17354" i="4" s="1"/>
  <c r="K17346" i="4"/>
  <c r="K17347" i="4" s="1"/>
  <c r="K17345" i="4"/>
  <c r="K17344" i="4"/>
  <c r="K17338" i="4"/>
  <c r="K17337" i="4"/>
  <c r="K17336" i="4"/>
  <c r="K17335" i="4"/>
  <c r="K17329" i="4"/>
  <c r="K17328" i="4"/>
  <c r="K17330" i="4" s="1"/>
  <c r="K17325" i="4"/>
  <c r="K17324" i="4"/>
  <c r="K17323" i="4"/>
  <c r="K17322" i="4"/>
  <c r="K17326" i="4" s="1"/>
  <c r="K17331" i="4" s="1"/>
  <c r="K17316" i="4"/>
  <c r="K17317" i="4" s="1"/>
  <c r="K17313" i="4"/>
  <c r="K17312" i="4"/>
  <c r="K17314" i="4" s="1"/>
  <c r="K17306" i="4"/>
  <c r="K17307" i="4" s="1"/>
  <c r="K17303" i="4"/>
  <c r="K17302" i="4"/>
  <c r="K17296" i="4"/>
  <c r="K17295" i="4"/>
  <c r="K17297" i="4" s="1"/>
  <c r="K17292" i="4"/>
  <c r="K17291" i="4"/>
  <c r="K17293" i="4" s="1"/>
  <c r="K17281" i="4"/>
  <c r="K17280" i="4"/>
  <c r="K17279" i="4"/>
  <c r="K17276" i="4"/>
  <c r="K17277" i="4" s="1"/>
  <c r="K17269" i="4"/>
  <c r="K17270" i="4" s="1"/>
  <c r="K17268" i="4"/>
  <c r="K17265" i="4"/>
  <c r="K17266" i="4" s="1"/>
  <c r="K17258" i="4"/>
  <c r="K17259" i="4" s="1"/>
  <c r="K17254" i="4"/>
  <c r="K17255" i="4" s="1"/>
  <c r="K17251" i="4"/>
  <c r="K17250" i="4"/>
  <c r="K17249" i="4"/>
  <c r="K17248" i="4"/>
  <c r="K17242" i="4"/>
  <c r="K17241" i="4"/>
  <c r="K17243" i="4" s="1"/>
  <c r="K17238" i="4"/>
  <c r="K17237" i="4"/>
  <c r="K17236" i="4"/>
  <c r="K17230" i="4"/>
  <c r="K17231" i="4" s="1"/>
  <c r="K17227" i="4"/>
  <c r="K17226" i="4"/>
  <c r="K17223" i="4"/>
  <c r="K17224" i="4" s="1"/>
  <c r="K17222" i="4"/>
  <c r="K17216" i="4"/>
  <c r="K17215" i="4"/>
  <c r="K17217" i="4" s="1"/>
  <c r="K17213" i="4"/>
  <c r="K17212" i="4"/>
  <c r="K17211" i="4"/>
  <c r="K17210" i="4"/>
  <c r="K17207" i="4"/>
  <c r="K17206" i="4"/>
  <c r="K17205" i="4"/>
  <c r="K17204" i="4"/>
  <c r="K17203" i="4"/>
  <c r="K17202" i="4"/>
  <c r="K17196" i="4"/>
  <c r="K17195" i="4"/>
  <c r="K17197" i="4" s="1"/>
  <c r="K17192" i="4"/>
  <c r="K17191" i="4"/>
  <c r="K17193" i="4" s="1"/>
  <c r="K17188" i="4"/>
  <c r="K17189" i="4" s="1"/>
  <c r="K17187" i="4"/>
  <c r="K17186" i="4"/>
  <c r="K17183" i="4"/>
  <c r="K17182" i="4"/>
  <c r="K17181" i="4"/>
  <c r="K17180" i="4"/>
  <c r="K17174" i="4"/>
  <c r="K17173" i="4"/>
  <c r="K17175" i="4" s="1"/>
  <c r="K17170" i="4"/>
  <c r="K17171" i="4" s="1"/>
  <c r="K17164" i="4"/>
  <c r="K17165" i="4" s="1"/>
  <c r="K17162" i="4"/>
  <c r="K17161" i="4"/>
  <c r="K17160" i="4"/>
  <c r="K17157" i="4"/>
  <c r="K17156" i="4"/>
  <c r="K17158" i="4" s="1"/>
  <c r="K17150" i="4"/>
  <c r="K17151" i="4" s="1"/>
  <c r="K17147" i="4"/>
  <c r="K17146" i="4"/>
  <c r="K17145" i="4"/>
  <c r="K17144" i="4"/>
  <c r="K17143" i="4"/>
  <c r="K17142" i="4"/>
  <c r="K17135" i="4"/>
  <c r="K17136" i="4" s="1"/>
  <c r="K17131" i="4"/>
  <c r="K17132" i="4" s="1"/>
  <c r="K17128" i="4"/>
  <c r="K17129" i="4" s="1"/>
  <c r="K17121" i="4"/>
  <c r="K17122" i="4" s="1"/>
  <c r="K17118" i="4"/>
  <c r="K17119" i="4" s="1"/>
  <c r="K17117" i="4"/>
  <c r="K17116" i="4"/>
  <c r="K17115" i="4"/>
  <c r="K17109" i="4"/>
  <c r="K17110" i="4" s="1"/>
  <c r="K17108" i="4"/>
  <c r="K17107" i="4"/>
  <c r="K17102" i="4"/>
  <c r="K17103" i="4" s="1"/>
  <c r="K17101" i="4"/>
  <c r="K17095" i="4"/>
  <c r="K17096" i="4" s="1"/>
  <c r="K17097" i="4" s="1"/>
  <c r="K17094" i="4"/>
  <c r="K17088" i="4"/>
  <c r="K17087" i="4"/>
  <c r="K17089" i="4" s="1"/>
  <c r="K17090" i="4" s="1"/>
  <c r="K17081" i="4"/>
  <c r="K17080" i="4"/>
  <c r="K17079" i="4"/>
  <c r="K17078" i="4"/>
  <c r="K17072" i="4"/>
  <c r="K17073" i="4" s="1"/>
  <c r="K17071" i="4"/>
  <c r="K17068" i="4"/>
  <c r="K17067" i="4"/>
  <c r="K17066" i="4"/>
  <c r="K17065" i="4"/>
  <c r="K17069" i="4" s="1"/>
  <c r="K17074" i="4" s="1"/>
  <c r="K17059" i="4"/>
  <c r="K17060" i="4" s="1"/>
  <c r="K17057" i="4"/>
  <c r="K17056" i="4"/>
  <c r="K17055" i="4"/>
  <c r="K17049" i="4"/>
  <c r="K17050" i="4" s="1"/>
  <c r="K17046" i="4"/>
  <c r="K17045" i="4"/>
  <c r="K17039" i="4"/>
  <c r="K17038" i="4"/>
  <c r="K17035" i="4"/>
  <c r="K17036" i="4" s="1"/>
  <c r="K17034" i="4"/>
  <c r="K17024" i="4"/>
  <c r="K17023" i="4"/>
  <c r="K17022" i="4"/>
  <c r="K17025" i="4" s="1"/>
  <c r="K17019" i="4"/>
  <c r="K17020" i="4" s="1"/>
  <c r="K17012" i="4"/>
  <c r="K17011" i="4"/>
  <c r="K17013" i="4" s="1"/>
  <c r="K17008" i="4"/>
  <c r="K17009" i="4" s="1"/>
  <c r="K17014" i="4" s="1"/>
  <c r="K17001" i="4"/>
  <c r="K17002" i="4" s="1"/>
  <c r="K16997" i="4"/>
  <c r="K16998" i="4" s="1"/>
  <c r="K16994" i="4"/>
  <c r="K16993" i="4"/>
  <c r="K16992" i="4"/>
  <c r="K16991" i="4"/>
  <c r="K16985" i="4"/>
  <c r="K16984" i="4"/>
  <c r="K16986" i="4" s="1"/>
  <c r="K16981" i="4"/>
  <c r="K16980" i="4"/>
  <c r="K16979" i="4"/>
  <c r="K16982" i="4" s="1"/>
  <c r="K16973" i="4"/>
  <c r="K16974" i="4" s="1"/>
  <c r="K16970" i="4"/>
  <c r="K16969" i="4"/>
  <c r="K16971" i="4" s="1"/>
  <c r="K16966" i="4"/>
  <c r="K16965" i="4"/>
  <c r="K16959" i="4"/>
  <c r="K16958" i="4"/>
  <c r="K16960" i="4" s="1"/>
  <c r="K16955" i="4"/>
  <c r="K16954" i="4"/>
  <c r="K16953" i="4"/>
  <c r="K16950" i="4"/>
  <c r="K16949" i="4"/>
  <c r="K16948" i="4"/>
  <c r="K16947" i="4"/>
  <c r="K16946" i="4"/>
  <c r="K16945" i="4"/>
  <c r="K16939" i="4"/>
  <c r="K16938" i="4"/>
  <c r="K16940" i="4" s="1"/>
  <c r="K16935" i="4"/>
  <c r="K16934" i="4"/>
  <c r="K16936" i="4" s="1"/>
  <c r="K16932" i="4"/>
  <c r="K16931" i="4"/>
  <c r="K16930" i="4"/>
  <c r="K16929" i="4"/>
  <c r="K16926" i="4"/>
  <c r="K16925" i="4"/>
  <c r="K16924" i="4"/>
  <c r="K16923" i="4"/>
  <c r="K16917" i="4"/>
  <c r="K16916" i="4"/>
  <c r="K16913" i="4"/>
  <c r="K16914" i="4" s="1"/>
  <c r="K16908" i="4"/>
  <c r="K16907" i="4"/>
  <c r="K16904" i="4"/>
  <c r="K16903" i="4"/>
  <c r="K16901" i="4"/>
  <c r="K16900" i="4"/>
  <c r="K16899" i="4"/>
  <c r="K16893" i="4"/>
  <c r="K16894" i="4" s="1"/>
  <c r="K16890" i="4"/>
  <c r="K16889" i="4"/>
  <c r="K16888" i="4"/>
  <c r="K16887" i="4"/>
  <c r="K16886" i="4"/>
  <c r="K16885" i="4"/>
  <c r="K16878" i="4"/>
  <c r="K16879" i="4" s="1"/>
  <c r="K16875" i="4"/>
  <c r="K16874" i="4"/>
  <c r="K16871" i="4"/>
  <c r="K16872" i="4" s="1"/>
  <c r="K16865" i="4"/>
  <c r="K16864" i="4"/>
  <c r="K16861" i="4"/>
  <c r="K16860" i="4"/>
  <c r="K16859" i="4"/>
  <c r="K16858" i="4"/>
  <c r="K16851" i="4"/>
  <c r="K16850" i="4"/>
  <c r="K16852" i="4" s="1"/>
  <c r="K16853" i="4" s="1"/>
  <c r="K16846" i="4"/>
  <c r="K16845" i="4"/>
  <c r="K16844" i="4"/>
  <c r="K16838" i="4"/>
  <c r="K16839" i="4" s="1"/>
  <c r="K16840" i="4" s="1"/>
  <c r="K16837" i="4"/>
  <c r="K16831" i="4"/>
  <c r="K16830" i="4"/>
  <c r="K16832" i="4" s="1"/>
  <c r="K16833" i="4" s="1"/>
  <c r="K16824" i="4"/>
  <c r="K16823" i="4"/>
  <c r="K16822" i="4"/>
  <c r="K16821" i="4"/>
  <c r="K16825" i="4" s="1"/>
  <c r="K16826" i="4" s="1"/>
  <c r="K16815" i="4"/>
  <c r="K16814" i="4"/>
  <c r="K16816" i="4" s="1"/>
  <c r="K16811" i="4"/>
  <c r="K16810" i="4"/>
  <c r="K16809" i="4"/>
  <c r="K16808" i="4"/>
  <c r="K16802" i="4"/>
  <c r="K16803" i="4" s="1"/>
  <c r="K16799" i="4"/>
  <c r="K16798" i="4"/>
  <c r="K16800" i="4" s="1"/>
  <c r="K16792" i="4"/>
  <c r="K16793" i="4" s="1"/>
  <c r="K16789" i="4"/>
  <c r="K16788" i="4"/>
  <c r="K16790" i="4" s="1"/>
  <c r="K16782" i="4"/>
  <c r="K16781" i="4"/>
  <c r="K16778" i="4"/>
  <c r="K16777" i="4"/>
  <c r="K16767" i="4"/>
  <c r="K16766" i="4"/>
  <c r="K16765" i="4"/>
  <c r="K16762" i="4"/>
  <c r="K16763" i="4" s="1"/>
  <c r="K16755" i="4"/>
  <c r="K16754" i="4"/>
  <c r="K16751" i="4"/>
  <c r="K16752" i="4" s="1"/>
  <c r="K16744" i="4"/>
  <c r="K16745" i="4" s="1"/>
  <c r="K16740" i="4"/>
  <c r="K16741" i="4" s="1"/>
  <c r="K16737" i="4"/>
  <c r="K16736" i="4"/>
  <c r="K16735" i="4"/>
  <c r="K16734" i="4"/>
  <c r="K16728" i="4"/>
  <c r="K16727" i="4"/>
  <c r="K16729" i="4" s="1"/>
  <c r="K16724" i="4"/>
  <c r="K16723" i="4"/>
  <c r="K16722" i="4"/>
  <c r="K16725" i="4" s="1"/>
  <c r="K16716" i="4"/>
  <c r="K16717" i="4" s="1"/>
  <c r="K16713" i="4"/>
  <c r="K16712" i="4"/>
  <c r="K16714" i="4" s="1"/>
  <c r="K16709" i="4"/>
  <c r="K16708" i="4"/>
  <c r="K16710" i="4" s="1"/>
  <c r="K16718" i="4" s="1"/>
  <c r="K16702" i="4"/>
  <c r="K16701" i="4"/>
  <c r="K16703" i="4" s="1"/>
  <c r="K16698" i="4"/>
  <c r="K16697" i="4"/>
  <c r="K16696" i="4"/>
  <c r="K16693" i="4"/>
  <c r="K16692" i="4"/>
  <c r="K16691" i="4"/>
  <c r="K16690" i="4"/>
  <c r="K16689" i="4"/>
  <c r="K16688" i="4"/>
  <c r="K16682" i="4"/>
  <c r="K16683" i="4" s="1"/>
  <c r="K16681" i="4"/>
  <c r="K16678" i="4"/>
  <c r="K16677" i="4"/>
  <c r="K16679" i="4" s="1"/>
  <c r="K16674" i="4"/>
  <c r="K16675" i="4" s="1"/>
  <c r="K16673" i="4"/>
  <c r="K16672" i="4"/>
  <c r="K16669" i="4"/>
  <c r="K16668" i="4"/>
  <c r="K16667" i="4"/>
  <c r="K16666" i="4"/>
  <c r="K16660" i="4"/>
  <c r="K16659" i="4"/>
  <c r="K16661" i="4" s="1"/>
  <c r="K16656" i="4"/>
  <c r="K16657" i="4" s="1"/>
  <c r="K16650" i="4"/>
  <c r="K16651" i="4" s="1"/>
  <c r="K16647" i="4"/>
  <c r="K16648" i="4" s="1"/>
  <c r="K16646" i="4"/>
  <c r="K16643" i="4"/>
  <c r="K16642" i="4"/>
  <c r="K16644" i="4" s="1"/>
  <c r="K16637" i="4"/>
  <c r="K16636" i="4"/>
  <c r="K16633" i="4"/>
  <c r="K16632" i="4"/>
  <c r="K16631" i="4"/>
  <c r="K16630" i="4"/>
  <c r="K16629" i="4"/>
  <c r="K16628" i="4"/>
  <c r="K16621" i="4"/>
  <c r="K16622" i="4" s="1"/>
  <c r="K16617" i="4"/>
  <c r="K16618" i="4" s="1"/>
  <c r="K16614" i="4"/>
  <c r="K16615" i="4" s="1"/>
  <c r="K16607" i="4"/>
  <c r="K16608" i="4" s="1"/>
  <c r="K16604" i="4"/>
  <c r="K16603" i="4"/>
  <c r="K16602" i="4"/>
  <c r="K16601" i="4"/>
  <c r="K16594" i="4"/>
  <c r="K16593" i="4"/>
  <c r="K16587" i="4"/>
  <c r="K16588" i="4" s="1"/>
  <c r="K16589" i="4" s="1"/>
  <c r="K16581" i="4"/>
  <c r="K16580" i="4"/>
  <c r="K16574" i="4"/>
  <c r="K16573" i="4"/>
  <c r="K16575" i="4" s="1"/>
  <c r="K16576" i="4" s="1"/>
  <c r="K16567" i="4"/>
  <c r="K16566" i="4"/>
  <c r="K16565" i="4"/>
  <c r="K16564" i="4"/>
  <c r="K16558" i="4"/>
  <c r="K16557" i="4"/>
  <c r="K16559" i="4" s="1"/>
  <c r="K16554" i="4"/>
  <c r="K16553" i="4"/>
  <c r="K16552" i="4"/>
  <c r="K16551" i="4"/>
  <c r="K16545" i="4"/>
  <c r="K16546" i="4" s="1"/>
  <c r="K16542" i="4"/>
  <c r="K16541" i="4"/>
  <c r="K16543" i="4" s="1"/>
  <c r="K16547" i="4" s="1"/>
  <c r="K16535" i="4"/>
  <c r="K16536" i="4" s="1"/>
  <c r="K16532" i="4"/>
  <c r="K16531" i="4"/>
  <c r="K16533" i="4" s="1"/>
  <c r="K16525" i="4"/>
  <c r="K16524" i="4"/>
  <c r="K16526" i="4" s="1"/>
  <c r="K16521" i="4"/>
  <c r="K16520" i="4"/>
  <c r="K16522" i="4" s="1"/>
  <c r="K16510" i="4"/>
  <c r="K16509" i="4"/>
  <c r="K16508" i="4"/>
  <c r="K16511" i="4" s="1"/>
  <c r="K16506" i="4"/>
  <c r="K16505" i="4"/>
  <c r="K16498" i="4"/>
  <c r="K16497" i="4"/>
  <c r="K16499" i="4" s="1"/>
  <c r="K16495" i="4"/>
  <c r="K16500" i="4" s="1"/>
  <c r="K16494" i="4"/>
  <c r="K16487" i="4"/>
  <c r="K16488" i="4" s="1"/>
  <c r="K16483" i="4"/>
  <c r="K16484" i="4" s="1"/>
  <c r="K16480" i="4"/>
  <c r="K16479" i="4"/>
  <c r="K16478" i="4"/>
  <c r="K16477" i="4"/>
  <c r="K16481" i="4" s="1"/>
  <c r="K16489" i="4" s="1"/>
  <c r="K16490" i="4" s="1"/>
  <c r="K16471" i="4"/>
  <c r="K16470" i="4"/>
  <c r="K16472" i="4" s="1"/>
  <c r="K16467" i="4"/>
  <c r="K16466" i="4"/>
  <c r="K16465" i="4"/>
  <c r="K16459" i="4"/>
  <c r="K16460" i="4" s="1"/>
  <c r="K16456" i="4"/>
  <c r="K16457" i="4" s="1"/>
  <c r="K16455" i="4"/>
  <c r="K16452" i="4"/>
  <c r="K16451" i="4"/>
  <c r="K16453" i="4" s="1"/>
  <c r="K16445" i="4"/>
  <c r="K16444" i="4"/>
  <c r="K16441" i="4"/>
  <c r="K16440" i="4"/>
  <c r="K16439" i="4"/>
  <c r="K16436" i="4"/>
  <c r="K16435" i="4"/>
  <c r="K16434" i="4"/>
  <c r="K16433" i="4"/>
  <c r="K16432" i="4"/>
  <c r="K16431" i="4"/>
  <c r="K16425" i="4"/>
  <c r="K16424" i="4"/>
  <c r="K16426" i="4" s="1"/>
  <c r="K16421" i="4"/>
  <c r="K16420" i="4"/>
  <c r="K16422" i="4" s="1"/>
  <c r="K16417" i="4"/>
  <c r="K16416" i="4"/>
  <c r="K16418" i="4" s="1"/>
  <c r="K16415" i="4"/>
  <c r="K16412" i="4"/>
  <c r="K16411" i="4"/>
  <c r="K16410" i="4"/>
  <c r="K16409" i="4"/>
  <c r="K16403" i="4"/>
  <c r="K16402" i="4"/>
  <c r="K16404" i="4" s="1"/>
  <c r="K16399" i="4"/>
  <c r="K16400" i="4" s="1"/>
  <c r="K16393" i="4"/>
  <c r="K16394" i="4" s="1"/>
  <c r="K16390" i="4"/>
  <c r="K16389" i="4"/>
  <c r="K16391" i="4" s="1"/>
  <c r="K16386" i="4"/>
  <c r="K16385" i="4"/>
  <c r="K16379" i="4"/>
  <c r="K16380" i="4" s="1"/>
  <c r="K16376" i="4"/>
  <c r="K16375" i="4"/>
  <c r="K16374" i="4"/>
  <c r="K16373" i="4"/>
  <c r="K16372" i="4"/>
  <c r="K16371" i="4"/>
  <c r="K16377" i="4" s="1"/>
  <c r="K16381" i="4" s="1"/>
  <c r="K16364" i="4"/>
  <c r="K16365" i="4" s="1"/>
  <c r="K16360" i="4"/>
  <c r="K16361" i="4" s="1"/>
  <c r="K16357" i="4"/>
  <c r="K16358" i="4" s="1"/>
  <c r="K16350" i="4"/>
  <c r="K16351" i="4" s="1"/>
  <c r="K16347" i="4"/>
  <c r="K16346" i="4"/>
  <c r="K16345" i="4"/>
  <c r="K16348" i="4" s="1"/>
  <c r="K16344" i="4"/>
  <c r="K16337" i="4"/>
  <c r="K16336" i="4"/>
  <c r="K16338" i="4" s="1"/>
  <c r="K16339" i="4" s="1"/>
  <c r="K16330" i="4"/>
  <c r="K16331" i="4" s="1"/>
  <c r="K16332" i="4" s="1"/>
  <c r="K16324" i="4"/>
  <c r="K16323" i="4"/>
  <c r="K16317" i="4"/>
  <c r="K16316" i="4"/>
  <c r="K16318" i="4" s="1"/>
  <c r="K16319" i="4" s="1"/>
  <c r="K16310" i="4"/>
  <c r="K16309" i="4"/>
  <c r="K16308" i="4"/>
  <c r="K16307" i="4"/>
  <c r="K16301" i="4"/>
  <c r="K16300" i="4"/>
  <c r="K16302" i="4" s="1"/>
  <c r="K16297" i="4"/>
  <c r="K16296" i="4"/>
  <c r="K16295" i="4"/>
  <c r="K16294" i="4"/>
  <c r="K16288" i="4"/>
  <c r="K16289" i="4" s="1"/>
  <c r="K16285" i="4"/>
  <c r="K16284" i="4"/>
  <c r="K16278" i="4"/>
  <c r="K16279" i="4" s="1"/>
  <c r="K16275" i="4"/>
  <c r="K16276" i="4" s="1"/>
  <c r="K16274" i="4"/>
  <c r="K16268" i="4"/>
  <c r="K16267" i="4"/>
  <c r="K16269" i="4" s="1"/>
  <c r="K16264" i="4"/>
  <c r="K16263" i="4"/>
  <c r="K16265" i="4" s="1"/>
  <c r="K16253" i="4"/>
  <c r="K16252" i="4"/>
  <c r="K16251" i="4"/>
  <c r="K16248" i="4"/>
  <c r="K16249" i="4" s="1"/>
  <c r="K16241" i="4"/>
  <c r="K16240" i="4"/>
  <c r="K16237" i="4"/>
  <c r="K16238" i="4" s="1"/>
  <c r="K16230" i="4"/>
  <c r="K16231" i="4" s="1"/>
  <c r="K16226" i="4"/>
  <c r="K16227" i="4" s="1"/>
  <c r="K16223" i="4"/>
  <c r="K16222" i="4"/>
  <c r="K16221" i="4"/>
  <c r="K16220" i="4"/>
  <c r="K16224" i="4" s="1"/>
  <c r="K16214" i="4"/>
  <c r="K16213" i="4"/>
  <c r="K16215" i="4" s="1"/>
  <c r="K16210" i="4"/>
  <c r="K16209" i="4"/>
  <c r="K16211" i="4" s="1"/>
  <c r="K16208" i="4"/>
  <c r="K16202" i="4"/>
  <c r="K16203" i="4" s="1"/>
  <c r="K16199" i="4"/>
  <c r="K16198" i="4"/>
  <c r="K16195" i="4"/>
  <c r="K16194" i="4"/>
  <c r="K16196" i="4" s="1"/>
  <c r="K16188" i="4"/>
  <c r="K16189" i="4" s="1"/>
  <c r="K16187" i="4"/>
  <c r="K16184" i="4"/>
  <c r="K16183" i="4"/>
  <c r="K16182" i="4"/>
  <c r="K16185" i="4" s="1"/>
  <c r="K16179" i="4"/>
  <c r="K16178" i="4"/>
  <c r="K16177" i="4"/>
  <c r="K16176" i="4"/>
  <c r="K16175" i="4"/>
  <c r="K16174" i="4"/>
  <c r="K16168" i="4"/>
  <c r="K16167" i="4"/>
  <c r="K16169" i="4" s="1"/>
  <c r="K16164" i="4"/>
  <c r="K16163" i="4"/>
  <c r="K16165" i="4" s="1"/>
  <c r="K16160" i="4"/>
  <c r="K16159" i="4"/>
  <c r="K16158" i="4"/>
  <c r="K16155" i="4"/>
  <c r="K16154" i="4"/>
  <c r="K16153" i="4"/>
  <c r="K16152" i="4"/>
  <c r="K16146" i="4"/>
  <c r="K16145" i="4"/>
  <c r="K16147" i="4" s="1"/>
  <c r="K16142" i="4"/>
  <c r="K16143" i="4" s="1"/>
  <c r="K16136" i="4"/>
  <c r="K16137" i="4" s="1"/>
  <c r="K16133" i="4"/>
  <c r="K16132" i="4"/>
  <c r="K16134" i="4" s="1"/>
  <c r="K16129" i="4"/>
  <c r="K16128" i="4"/>
  <c r="K16130" i="4" s="1"/>
  <c r="K16122" i="4"/>
  <c r="K16123" i="4" s="1"/>
  <c r="K16119" i="4"/>
  <c r="K16118" i="4"/>
  <c r="K16117" i="4"/>
  <c r="K16116" i="4"/>
  <c r="K16115" i="4"/>
  <c r="K16114" i="4"/>
  <c r="K16107" i="4"/>
  <c r="K16108" i="4" s="1"/>
  <c r="K16103" i="4"/>
  <c r="K16104" i="4" s="1"/>
  <c r="K16100" i="4"/>
  <c r="K16101" i="4" s="1"/>
  <c r="K16093" i="4"/>
  <c r="K16094" i="4" s="1"/>
  <c r="K16090" i="4"/>
  <c r="K16089" i="4"/>
  <c r="K16088" i="4"/>
  <c r="K16087" i="4"/>
  <c r="K16080" i="4"/>
  <c r="K16079" i="4"/>
  <c r="K16073" i="4"/>
  <c r="K16074" i="4" s="1"/>
  <c r="K16075" i="4" s="1"/>
  <c r="K16067" i="4"/>
  <c r="K16066" i="4"/>
  <c r="K16060" i="4"/>
  <c r="K16059" i="4"/>
  <c r="K16061" i="4" s="1"/>
  <c r="K16062" i="4" s="1"/>
  <c r="K16053" i="4"/>
  <c r="K16054" i="4" s="1"/>
  <c r="K16055" i="4" s="1"/>
  <c r="K16052" i="4"/>
  <c r="K16051" i="4"/>
  <c r="K16050" i="4"/>
  <c r="K16044" i="4"/>
  <c r="K16045" i="4" s="1"/>
  <c r="K16043" i="4"/>
  <c r="K16040" i="4"/>
  <c r="K16039" i="4"/>
  <c r="K16038" i="4"/>
  <c r="K16037" i="4"/>
  <c r="K16031" i="4"/>
  <c r="K16032" i="4" s="1"/>
  <c r="K16028" i="4"/>
  <c r="K16027" i="4"/>
  <c r="K16029" i="4" s="1"/>
  <c r="K16021" i="4"/>
  <c r="K16022" i="4" s="1"/>
  <c r="K16018" i="4"/>
  <c r="K16017" i="4"/>
  <c r="K16019" i="4" s="1"/>
  <c r="K16011" i="4"/>
  <c r="K16010" i="4"/>
  <c r="K16007" i="4"/>
  <c r="K16006" i="4"/>
  <c r="K15997" i="4"/>
  <c r="K15996" i="4"/>
  <c r="K15995" i="4"/>
  <c r="K15994" i="4"/>
  <c r="K15991" i="4"/>
  <c r="K15992" i="4" s="1"/>
  <c r="K15998" i="4" s="1"/>
  <c r="K16000" i="4" s="1"/>
  <c r="K16001" i="4" s="1"/>
  <c r="K16002" i="4" s="1"/>
  <c r="K15984" i="4"/>
  <c r="K15983" i="4"/>
  <c r="K15980" i="4"/>
  <c r="K15981" i="4" s="1"/>
  <c r="K15973" i="4"/>
  <c r="K15974" i="4" s="1"/>
  <c r="K15969" i="4"/>
  <c r="K15970" i="4" s="1"/>
  <c r="K15966" i="4"/>
  <c r="K15965" i="4"/>
  <c r="K15964" i="4"/>
  <c r="K15963" i="4"/>
  <c r="K15957" i="4"/>
  <c r="K15958" i="4" s="1"/>
  <c r="K15956" i="4"/>
  <c r="K15953" i="4"/>
  <c r="K15952" i="4"/>
  <c r="K15951" i="4"/>
  <c r="K15954" i="4" s="1"/>
  <c r="K15959" i="4" s="1"/>
  <c r="K15945" i="4"/>
  <c r="K15946" i="4" s="1"/>
  <c r="K15942" i="4"/>
  <c r="K15941" i="4"/>
  <c r="K15943" i="4" s="1"/>
  <c r="K15938" i="4"/>
  <c r="K15937" i="4"/>
  <c r="K15931" i="4"/>
  <c r="K15930" i="4"/>
  <c r="K15927" i="4"/>
  <c r="K15926" i="4"/>
  <c r="K15925" i="4"/>
  <c r="K15922" i="4"/>
  <c r="K15921" i="4"/>
  <c r="K15920" i="4"/>
  <c r="K15919" i="4"/>
  <c r="K15918" i="4"/>
  <c r="K15917" i="4"/>
  <c r="K15923" i="4" s="1"/>
  <c r="K15911" i="4"/>
  <c r="K15910" i="4"/>
  <c r="K15907" i="4"/>
  <c r="K15906" i="4"/>
  <c r="K15903" i="4"/>
  <c r="K15902" i="4"/>
  <c r="K15901" i="4"/>
  <c r="K15904" i="4" s="1"/>
  <c r="K15898" i="4"/>
  <c r="K15897" i="4"/>
  <c r="K15896" i="4"/>
  <c r="K15895" i="4"/>
  <c r="K15899" i="4" s="1"/>
  <c r="K15889" i="4"/>
  <c r="K15888" i="4"/>
  <c r="K15890" i="4" s="1"/>
  <c r="K15885" i="4"/>
  <c r="K15886" i="4" s="1"/>
  <c r="K15880" i="4"/>
  <c r="K15879" i="4"/>
  <c r="K15876" i="4"/>
  <c r="K15875" i="4"/>
  <c r="K15877" i="4" s="1"/>
  <c r="K15872" i="4"/>
  <c r="K15873" i="4" s="1"/>
  <c r="K15871" i="4"/>
  <c r="K15865" i="4"/>
  <c r="K15866" i="4" s="1"/>
  <c r="K15862" i="4"/>
  <c r="K15861" i="4"/>
  <c r="K15860" i="4"/>
  <c r="K15859" i="4"/>
  <c r="K15858" i="4"/>
  <c r="K15857" i="4"/>
  <c r="K15850" i="4"/>
  <c r="K15851" i="4" s="1"/>
  <c r="K15846" i="4"/>
  <c r="K15847" i="4" s="1"/>
  <c r="K15844" i="4"/>
  <c r="K15843" i="4"/>
  <c r="K15836" i="4"/>
  <c r="K15837" i="4" s="1"/>
  <c r="K15833" i="4"/>
  <c r="K15832" i="4"/>
  <c r="K15831" i="4"/>
  <c r="K15830" i="4"/>
  <c r="K15823" i="4"/>
  <c r="K15822" i="4"/>
  <c r="K15824" i="4" s="1"/>
  <c r="K15825" i="4" s="1"/>
  <c r="K15816" i="4"/>
  <c r="K15817" i="4" s="1"/>
  <c r="K15818" i="4" s="1"/>
  <c r="K15810" i="4"/>
  <c r="K15809" i="4"/>
  <c r="K15811" i="4" s="1"/>
  <c r="K15812" i="4" s="1"/>
  <c r="K15804" i="4"/>
  <c r="K15805" i="4" s="1"/>
  <c r="K15803" i="4"/>
  <c r="K15802" i="4"/>
  <c r="K15796" i="4"/>
  <c r="K15795" i="4"/>
  <c r="K15797" i="4" s="1"/>
  <c r="K15798" i="4" s="1"/>
  <c r="K15794" i="4"/>
  <c r="K15793" i="4"/>
  <c r="K15787" i="4"/>
  <c r="K15786" i="4"/>
  <c r="K15788" i="4" s="1"/>
  <c r="K15783" i="4"/>
  <c r="K15782" i="4"/>
  <c r="K15781" i="4"/>
  <c r="K15780" i="4"/>
  <c r="K15784" i="4" s="1"/>
  <c r="K15789" i="4" s="1"/>
  <c r="K15774" i="4"/>
  <c r="K15775" i="4" s="1"/>
  <c r="K15771" i="4"/>
  <c r="K15770" i="4"/>
  <c r="K15772" i="4" s="1"/>
  <c r="K15764" i="4"/>
  <c r="K15765" i="4" s="1"/>
  <c r="K15761" i="4"/>
  <c r="K15760" i="4"/>
  <c r="K15762" i="4" s="1"/>
  <c r="K15754" i="4"/>
  <c r="K15753" i="4"/>
  <c r="K15755" i="4" s="1"/>
  <c r="K15750" i="4"/>
  <c r="K15749" i="4"/>
  <c r="K15751" i="4" s="1"/>
  <c r="K15739" i="4"/>
  <c r="K15738" i="4"/>
  <c r="K15737" i="4"/>
  <c r="K15734" i="4"/>
  <c r="K15735" i="4" s="1"/>
  <c r="K15727" i="4"/>
  <c r="K15728" i="4" s="1"/>
  <c r="K15726" i="4"/>
  <c r="K15723" i="4"/>
  <c r="K15724" i="4" s="1"/>
  <c r="K15716" i="4"/>
  <c r="K15717" i="4" s="1"/>
  <c r="K15712" i="4"/>
  <c r="K15713" i="4" s="1"/>
  <c r="K15709" i="4"/>
  <c r="K15708" i="4"/>
  <c r="K15707" i="4"/>
  <c r="K15706" i="4"/>
  <c r="K15700" i="4"/>
  <c r="K15699" i="4"/>
  <c r="K15696" i="4"/>
  <c r="K15695" i="4"/>
  <c r="K15694" i="4"/>
  <c r="K15688" i="4"/>
  <c r="K15689" i="4" s="1"/>
  <c r="K15685" i="4"/>
  <c r="K15684" i="4"/>
  <c r="K15686" i="4" s="1"/>
  <c r="K15681" i="4"/>
  <c r="K15680" i="4"/>
  <c r="K15682" i="4" s="1"/>
  <c r="K15674" i="4"/>
  <c r="K15673" i="4"/>
  <c r="K15670" i="4"/>
  <c r="K15669" i="4"/>
  <c r="K15668" i="4"/>
  <c r="K15671" i="4" s="1"/>
  <c r="K15665" i="4"/>
  <c r="K15664" i="4"/>
  <c r="K15663" i="4"/>
  <c r="K15662" i="4"/>
  <c r="K15661" i="4"/>
  <c r="K15660" i="4"/>
  <c r="K15654" i="4"/>
  <c r="K15653" i="4"/>
  <c r="K15655" i="4" s="1"/>
  <c r="K15650" i="4"/>
  <c r="K15649" i="4"/>
  <c r="K15651" i="4" s="1"/>
  <c r="K15646" i="4"/>
  <c r="K15645" i="4"/>
  <c r="K15644" i="4"/>
  <c r="K15641" i="4"/>
  <c r="K15640" i="4"/>
  <c r="K15639" i="4"/>
  <c r="K15638" i="4"/>
  <c r="K15632" i="4"/>
  <c r="K15631" i="4"/>
  <c r="K15628" i="4"/>
  <c r="K15629" i="4" s="1"/>
  <c r="K15622" i="4"/>
  <c r="K15623" i="4" s="1"/>
  <c r="K15619" i="4"/>
  <c r="K15618" i="4"/>
  <c r="K15620" i="4" s="1"/>
  <c r="K15615" i="4"/>
  <c r="K15614" i="4"/>
  <c r="K15608" i="4"/>
  <c r="K15609" i="4" s="1"/>
  <c r="K15605" i="4"/>
  <c r="K15604" i="4"/>
  <c r="K15603" i="4"/>
  <c r="K15602" i="4"/>
  <c r="K15601" i="4"/>
  <c r="K15600" i="4"/>
  <c r="K15606" i="4" s="1"/>
  <c r="K15610" i="4" s="1"/>
  <c r="K15593" i="4"/>
  <c r="K15594" i="4" s="1"/>
  <c r="K15589" i="4"/>
  <c r="K15590" i="4" s="1"/>
  <c r="K15586" i="4"/>
  <c r="K15587" i="4" s="1"/>
  <c r="K15579" i="4"/>
  <c r="K15580" i="4" s="1"/>
  <c r="K15576" i="4"/>
  <c r="K15575" i="4"/>
  <c r="K15574" i="4"/>
  <c r="K15573" i="4"/>
  <c r="K15566" i="4"/>
  <c r="K15565" i="4"/>
  <c r="K15567" i="4" s="1"/>
  <c r="K15568" i="4" s="1"/>
  <c r="K15559" i="4"/>
  <c r="K15560" i="4" s="1"/>
  <c r="K15561" i="4" s="1"/>
  <c r="K15553" i="4"/>
  <c r="K15552" i="4"/>
  <c r="K15554" i="4" s="1"/>
  <c r="K15555" i="4" s="1"/>
  <c r="K15546" i="4"/>
  <c r="K15547" i="4" s="1"/>
  <c r="K15548" i="4" s="1"/>
  <c r="K15545" i="4"/>
  <c r="K15539" i="4"/>
  <c r="K15538" i="4"/>
  <c r="K15537" i="4"/>
  <c r="K15540" i="4" s="1"/>
  <c r="K15541" i="4" s="1"/>
  <c r="K15536" i="4"/>
  <c r="K15530" i="4"/>
  <c r="K15529" i="4"/>
  <c r="K15531" i="4" s="1"/>
  <c r="K15526" i="4"/>
  <c r="K15525" i="4"/>
  <c r="K15524" i="4"/>
  <c r="K15523" i="4"/>
  <c r="K15527" i="4" s="1"/>
  <c r="K15517" i="4"/>
  <c r="K15518" i="4" s="1"/>
  <c r="K15514" i="4"/>
  <c r="K15513" i="4"/>
  <c r="K15515" i="4" s="1"/>
  <c r="K15507" i="4"/>
  <c r="K15508" i="4" s="1"/>
  <c r="K15504" i="4"/>
  <c r="K15503" i="4"/>
  <c r="K15505" i="4" s="1"/>
  <c r="K15497" i="4"/>
  <c r="K15496" i="4"/>
  <c r="K15498" i="4" s="1"/>
  <c r="K15493" i="4"/>
  <c r="K15492" i="4"/>
  <c r="K15482" i="4"/>
  <c r="K15481" i="4"/>
  <c r="K15480" i="4"/>
  <c r="K15477" i="4"/>
  <c r="K15478" i="4" s="1"/>
  <c r="K15470" i="4"/>
  <c r="K15469" i="4"/>
  <c r="K15466" i="4"/>
  <c r="K15467" i="4" s="1"/>
  <c r="K15459" i="4"/>
  <c r="K15460" i="4" s="1"/>
  <c r="K15455" i="4"/>
  <c r="K15456" i="4" s="1"/>
  <c r="K15452" i="4"/>
  <c r="K15451" i="4"/>
  <c r="K15450" i="4"/>
  <c r="K15449" i="4"/>
  <c r="K15443" i="4"/>
  <c r="K15442" i="4"/>
  <c r="K15439" i="4"/>
  <c r="K15438" i="4"/>
  <c r="K15437" i="4"/>
  <c r="K15440" i="4" s="1"/>
  <c r="K15431" i="4"/>
  <c r="K15432" i="4" s="1"/>
  <c r="K15428" i="4"/>
  <c r="K15427" i="4"/>
  <c r="K15429" i="4" s="1"/>
  <c r="K15424" i="4"/>
  <c r="K15423" i="4"/>
  <c r="K15417" i="4"/>
  <c r="K15416" i="4"/>
  <c r="K15418" i="4" s="1"/>
  <c r="K15413" i="4"/>
  <c r="K15412" i="4"/>
  <c r="K15411" i="4"/>
  <c r="K15414" i="4" s="1"/>
  <c r="K15408" i="4"/>
  <c r="K15407" i="4"/>
  <c r="K15406" i="4"/>
  <c r="K15405" i="4"/>
  <c r="K15404" i="4"/>
  <c r="K15403" i="4"/>
  <c r="K15397" i="4"/>
  <c r="K15398" i="4" s="1"/>
  <c r="K15396" i="4"/>
  <c r="K15393" i="4"/>
  <c r="K15392" i="4"/>
  <c r="K15394" i="4" s="1"/>
  <c r="K15390" i="4"/>
  <c r="K15389" i="4"/>
  <c r="K15388" i="4"/>
  <c r="K15387" i="4"/>
  <c r="K15384" i="4"/>
  <c r="K15383" i="4"/>
  <c r="K15382" i="4"/>
  <c r="K15381" i="4"/>
  <c r="K15375" i="4"/>
  <c r="K15374" i="4"/>
  <c r="K15371" i="4"/>
  <c r="K15372" i="4" s="1"/>
  <c r="K15365" i="4"/>
  <c r="K15366" i="4" s="1"/>
  <c r="K15362" i="4"/>
  <c r="K15361" i="4"/>
  <c r="K15363" i="4" s="1"/>
  <c r="K15358" i="4"/>
  <c r="K15357" i="4"/>
  <c r="K15351" i="4"/>
  <c r="K15352" i="4" s="1"/>
  <c r="K15348" i="4"/>
  <c r="K15347" i="4"/>
  <c r="K15346" i="4"/>
  <c r="K15345" i="4"/>
  <c r="K15344" i="4"/>
  <c r="K15343" i="4"/>
  <c r="K15336" i="4"/>
  <c r="K15337" i="4" s="1"/>
  <c r="K15332" i="4"/>
  <c r="K15333" i="4" s="1"/>
  <c r="K15329" i="4"/>
  <c r="K15330" i="4" s="1"/>
  <c r="K15322" i="4"/>
  <c r="K15323" i="4" s="1"/>
  <c r="K15319" i="4"/>
  <c r="K15318" i="4"/>
  <c r="K15317" i="4"/>
  <c r="K15316" i="4"/>
  <c r="K15309" i="4"/>
  <c r="K15308" i="4"/>
  <c r="K15302" i="4"/>
  <c r="K15303" i="4" s="1"/>
  <c r="K15304" i="4" s="1"/>
  <c r="K15296" i="4"/>
  <c r="K15295" i="4"/>
  <c r="K15297" i="4" s="1"/>
  <c r="K15298" i="4" s="1"/>
  <c r="K15289" i="4"/>
  <c r="K15288" i="4"/>
  <c r="K15282" i="4"/>
  <c r="K15281" i="4"/>
  <c r="K15280" i="4"/>
  <c r="K15279" i="4"/>
  <c r="K15273" i="4"/>
  <c r="K15272" i="4"/>
  <c r="K15274" i="4" s="1"/>
  <c r="K15269" i="4"/>
  <c r="K15268" i="4"/>
  <c r="K15267" i="4"/>
  <c r="K15266" i="4"/>
  <c r="K15260" i="4"/>
  <c r="K15261" i="4" s="1"/>
  <c r="K15257" i="4"/>
  <c r="K15256" i="4"/>
  <c r="K15258" i="4" s="1"/>
  <c r="K15262" i="4" s="1"/>
  <c r="K15250" i="4"/>
  <c r="K15251" i="4" s="1"/>
  <c r="K15247" i="4"/>
  <c r="K15246" i="4"/>
  <c r="K15240" i="4"/>
  <c r="K15239" i="4"/>
  <c r="K15236" i="4"/>
  <c r="K15235" i="4"/>
  <c r="K15237" i="4" s="1"/>
  <c r="K15225" i="4"/>
  <c r="K15224" i="4"/>
  <c r="K15223" i="4"/>
  <c r="K15220" i="4"/>
  <c r="K15221" i="4" s="1"/>
  <c r="K15213" i="4"/>
  <c r="K15212" i="4"/>
  <c r="K15214" i="4" s="1"/>
  <c r="K15209" i="4"/>
  <c r="K15210" i="4" s="1"/>
  <c r="K15202" i="4"/>
  <c r="K15203" i="4" s="1"/>
  <c r="K15198" i="4"/>
  <c r="K15199" i="4" s="1"/>
  <c r="K15195" i="4"/>
  <c r="K15194" i="4"/>
  <c r="K15193" i="4"/>
  <c r="K15192" i="4"/>
  <c r="K15186" i="4"/>
  <c r="K15185" i="4"/>
  <c r="K15182" i="4"/>
  <c r="K15181" i="4"/>
  <c r="K15183" i="4" s="1"/>
  <c r="K15180" i="4"/>
  <c r="K15174" i="4"/>
  <c r="K15175" i="4" s="1"/>
  <c r="K15171" i="4"/>
  <c r="K15170" i="4"/>
  <c r="K15172" i="4" s="1"/>
  <c r="K15167" i="4"/>
  <c r="K15166" i="4"/>
  <c r="K15168" i="4" s="1"/>
  <c r="K15160" i="4"/>
  <c r="K15159" i="4"/>
  <c r="K15161" i="4" s="1"/>
  <c r="K15156" i="4"/>
  <c r="K15155" i="4"/>
  <c r="K15154" i="4"/>
  <c r="K15151" i="4"/>
  <c r="K15150" i="4"/>
  <c r="K15149" i="4"/>
  <c r="K15148" i="4"/>
  <c r="K15147" i="4"/>
  <c r="K15146" i="4"/>
  <c r="K15140" i="4"/>
  <c r="K15139" i="4"/>
  <c r="K15136" i="4"/>
  <c r="K15135" i="4"/>
  <c r="K15132" i="4"/>
  <c r="K15131" i="4"/>
  <c r="K15130" i="4"/>
  <c r="K15127" i="4"/>
  <c r="K15126" i="4"/>
  <c r="K15125" i="4"/>
  <c r="K15124" i="4"/>
  <c r="K15118" i="4"/>
  <c r="K15117" i="4"/>
  <c r="K15119" i="4" s="1"/>
  <c r="K15114" i="4"/>
  <c r="K15115" i="4" s="1"/>
  <c r="K15108" i="4"/>
  <c r="K15109" i="4" s="1"/>
  <c r="K15105" i="4"/>
  <c r="K15104" i="4"/>
  <c r="K15101" i="4"/>
  <c r="K15100" i="4"/>
  <c r="K15094" i="4"/>
  <c r="K15095" i="4" s="1"/>
  <c r="K15091" i="4"/>
  <c r="K15090" i="4"/>
  <c r="K15089" i="4"/>
  <c r="K15088" i="4"/>
  <c r="K15087" i="4"/>
  <c r="K15086" i="4"/>
  <c r="K15079" i="4"/>
  <c r="K15080" i="4" s="1"/>
  <c r="K15075" i="4"/>
  <c r="K15076" i="4" s="1"/>
  <c r="K15072" i="4"/>
  <c r="K15073" i="4" s="1"/>
  <c r="K15065" i="4"/>
  <c r="K15066" i="4" s="1"/>
  <c r="K15062" i="4"/>
  <c r="K15061" i="4"/>
  <c r="K15063" i="4" s="1"/>
  <c r="K15060" i="4"/>
  <c r="K15059" i="4"/>
  <c r="K15052" i="4"/>
  <c r="K15051" i="4"/>
  <c r="K15053" i="4" s="1"/>
  <c r="K15054" i="4" s="1"/>
  <c r="K15045" i="4"/>
  <c r="K15046" i="4" s="1"/>
  <c r="K15047" i="4" s="1"/>
  <c r="K15039" i="4"/>
  <c r="K15038" i="4"/>
  <c r="K15032" i="4"/>
  <c r="K15031" i="4"/>
  <c r="K15025" i="4"/>
  <c r="K15024" i="4"/>
  <c r="K15023" i="4"/>
  <c r="K15022" i="4"/>
  <c r="K15016" i="4"/>
  <c r="K15015" i="4"/>
  <c r="K15017" i="4" s="1"/>
  <c r="K15012" i="4"/>
  <c r="K15011" i="4"/>
  <c r="K15010" i="4"/>
  <c r="K15009" i="4"/>
  <c r="K15003" i="4"/>
  <c r="K15004" i="4" s="1"/>
  <c r="K15000" i="4"/>
  <c r="K14999" i="4"/>
  <c r="K15001" i="4" s="1"/>
  <c r="K15005" i="4" s="1"/>
  <c r="K14993" i="4"/>
  <c r="K14994" i="4" s="1"/>
  <c r="K14990" i="4"/>
  <c r="K14989" i="4"/>
  <c r="K14991" i="4" s="1"/>
  <c r="K14995" i="4" s="1"/>
  <c r="K14983" i="4"/>
  <c r="K14982" i="4"/>
  <c r="K14979" i="4"/>
  <c r="K14978" i="4"/>
  <c r="K14980" i="4" s="1"/>
  <c r="K14968" i="4"/>
  <c r="K14967" i="4"/>
  <c r="K14966" i="4"/>
  <c r="K14969" i="4" s="1"/>
  <c r="K14963" i="4"/>
  <c r="K14964" i="4" s="1"/>
  <c r="K14970" i="4" s="1"/>
  <c r="K14972" i="4" s="1"/>
  <c r="K14973" i="4" s="1"/>
  <c r="K14974" i="4" s="1"/>
  <c r="K14956" i="4"/>
  <c r="K14955" i="4"/>
  <c r="K14957" i="4" s="1"/>
  <c r="K14952" i="4"/>
  <c r="K14953" i="4" s="1"/>
  <c r="K14958" i="4" s="1"/>
  <c r="K14945" i="4"/>
  <c r="K14946" i="4" s="1"/>
  <c r="K14942" i="4"/>
  <c r="K14941" i="4"/>
  <c r="K14938" i="4"/>
  <c r="K14937" i="4"/>
  <c r="K14936" i="4"/>
  <c r="K14935" i="4"/>
  <c r="K14929" i="4"/>
  <c r="K14928" i="4"/>
  <c r="K14930" i="4" s="1"/>
  <c r="K14925" i="4"/>
  <c r="K14926" i="4" s="1"/>
  <c r="K14931" i="4" s="1"/>
  <c r="K14924" i="4"/>
  <c r="K14923" i="4"/>
  <c r="K14917" i="4"/>
  <c r="K14918" i="4" s="1"/>
  <c r="K14915" i="4"/>
  <c r="K14914" i="4"/>
  <c r="K14913" i="4"/>
  <c r="K14910" i="4"/>
  <c r="K14909" i="4"/>
  <c r="K14911" i="4" s="1"/>
  <c r="K14903" i="4"/>
  <c r="K14902" i="4"/>
  <c r="K14904" i="4" s="1"/>
  <c r="K14899" i="4"/>
  <c r="K14898" i="4"/>
  <c r="K14897" i="4"/>
  <c r="K14894" i="4"/>
  <c r="K14893" i="4"/>
  <c r="K14892" i="4"/>
  <c r="K14891" i="4"/>
  <c r="K14890" i="4"/>
  <c r="K14889" i="4"/>
  <c r="K14883" i="4"/>
  <c r="K14882" i="4"/>
  <c r="K14879" i="4"/>
  <c r="K14878" i="4"/>
  <c r="K14880" i="4" s="1"/>
  <c r="K14875" i="4"/>
  <c r="K14874" i="4"/>
  <c r="K14873" i="4"/>
  <c r="K14870" i="4"/>
  <c r="K14869" i="4"/>
  <c r="K14868" i="4"/>
  <c r="K14867" i="4"/>
  <c r="K14861" i="4"/>
  <c r="K14860" i="4"/>
  <c r="K14862" i="4" s="1"/>
  <c r="K14857" i="4"/>
  <c r="K14858" i="4" s="1"/>
  <c r="K14851" i="4"/>
  <c r="K14852" i="4" s="1"/>
  <c r="K14848" i="4"/>
  <c r="K14847" i="4"/>
  <c r="K14844" i="4"/>
  <c r="K14843" i="4"/>
  <c r="K14845" i="4" s="1"/>
  <c r="K14837" i="4"/>
  <c r="K14838" i="4" s="1"/>
  <c r="K14834" i="4"/>
  <c r="K14833" i="4"/>
  <c r="K14832" i="4"/>
  <c r="K14831" i="4"/>
  <c r="K14830" i="4"/>
  <c r="K14829" i="4"/>
  <c r="K14822" i="4"/>
  <c r="K14823" i="4" s="1"/>
  <c r="K14819" i="4"/>
  <c r="K14818" i="4"/>
  <c r="K14815" i="4"/>
  <c r="K14816" i="4" s="1"/>
  <c r="K14808" i="4"/>
  <c r="K14809" i="4" s="1"/>
  <c r="K14805" i="4"/>
  <c r="K14804" i="4"/>
  <c r="K14803" i="4"/>
  <c r="K14802" i="4"/>
  <c r="K14795" i="4"/>
  <c r="K14794" i="4"/>
  <c r="K14788" i="4"/>
  <c r="K14789" i="4" s="1"/>
  <c r="K14790" i="4" s="1"/>
  <c r="K14782" i="4"/>
  <c r="K14781" i="4"/>
  <c r="K14775" i="4"/>
  <c r="K14774" i="4"/>
  <c r="K14776" i="4" s="1"/>
  <c r="K14777" i="4" s="1"/>
  <c r="K14768" i="4"/>
  <c r="K14767" i="4"/>
  <c r="K14766" i="4"/>
  <c r="K14765" i="4"/>
  <c r="K14760" i="4"/>
  <c r="K14759" i="4"/>
  <c r="K14758" i="4"/>
  <c r="K14755" i="4"/>
  <c r="K14754" i="4"/>
  <c r="K14753" i="4"/>
  <c r="K14752" i="4"/>
  <c r="K14746" i="4"/>
  <c r="K14747" i="4" s="1"/>
  <c r="K14743" i="4"/>
  <c r="K14744" i="4" s="1"/>
  <c r="K14748" i="4" s="1"/>
  <c r="K14742" i="4"/>
  <c r="K14736" i="4"/>
  <c r="K14737" i="4" s="1"/>
  <c r="K14733" i="4"/>
  <c r="K14732" i="4"/>
  <c r="K14726" i="4"/>
  <c r="K14725" i="4"/>
  <c r="K14727" i="4" s="1"/>
  <c r="K14722" i="4"/>
  <c r="K14723" i="4" s="1"/>
  <c r="K14728" i="4" s="1"/>
  <c r="K14721" i="4"/>
  <c r="K14711" i="4"/>
  <c r="K14710" i="4"/>
  <c r="K14709" i="4"/>
  <c r="K14712" i="4" s="1"/>
  <c r="K14706" i="4"/>
  <c r="K14707" i="4" s="1"/>
  <c r="K14713" i="4" s="1"/>
  <c r="K14715" i="4" s="1"/>
  <c r="K14716" i="4" s="1"/>
  <c r="K14717" i="4" s="1"/>
  <c r="K14699" i="4"/>
  <c r="K14698" i="4"/>
  <c r="K14700" i="4" s="1"/>
  <c r="K14695" i="4"/>
  <c r="K14696" i="4" s="1"/>
  <c r="K14688" i="4"/>
  <c r="K14689" i="4" s="1"/>
  <c r="K14684" i="4"/>
  <c r="K14685" i="4" s="1"/>
  <c r="K14681" i="4"/>
  <c r="K14680" i="4"/>
  <c r="K14679" i="4"/>
  <c r="K14678" i="4"/>
  <c r="K14672" i="4"/>
  <c r="K14671" i="4"/>
  <c r="K14668" i="4"/>
  <c r="K14667" i="4"/>
  <c r="K14666" i="4"/>
  <c r="K14660" i="4"/>
  <c r="K14661" i="4" s="1"/>
  <c r="K14657" i="4"/>
  <c r="K14656" i="4"/>
  <c r="K14658" i="4" s="1"/>
  <c r="K14653" i="4"/>
  <c r="K14652" i="4"/>
  <c r="K14654" i="4" s="1"/>
  <c r="K14646" i="4"/>
  <c r="K14647" i="4" s="1"/>
  <c r="K14645" i="4"/>
  <c r="K14642" i="4"/>
  <c r="K14641" i="4"/>
  <c r="K14640" i="4"/>
  <c r="K14637" i="4"/>
  <c r="K14636" i="4"/>
  <c r="K14635" i="4"/>
  <c r="K14634" i="4"/>
  <c r="K14633" i="4"/>
  <c r="K14632" i="4"/>
  <c r="K14626" i="4"/>
  <c r="K14625" i="4"/>
  <c r="K14627" i="4" s="1"/>
  <c r="K14622" i="4"/>
  <c r="K14621" i="4"/>
  <c r="K14623" i="4" s="1"/>
  <c r="K14618" i="4"/>
  <c r="K14617" i="4"/>
  <c r="K14616" i="4"/>
  <c r="K14613" i="4"/>
  <c r="K14612" i="4"/>
  <c r="K14611" i="4"/>
  <c r="K14610" i="4"/>
  <c r="K14604" i="4"/>
  <c r="K14603" i="4"/>
  <c r="K14600" i="4"/>
  <c r="K14601" i="4" s="1"/>
  <c r="K14594" i="4"/>
  <c r="K14595" i="4" s="1"/>
  <c r="K14591" i="4"/>
  <c r="K14590" i="4"/>
  <c r="K14592" i="4" s="1"/>
  <c r="K14587" i="4"/>
  <c r="K14588" i="4" s="1"/>
  <c r="K14586" i="4"/>
  <c r="K14580" i="4"/>
  <c r="K14581" i="4" s="1"/>
  <c r="K14577" i="4"/>
  <c r="K14576" i="4"/>
  <c r="K14575" i="4"/>
  <c r="K14574" i="4"/>
  <c r="K14573" i="4"/>
  <c r="K14572" i="4"/>
  <c r="K14578" i="4" s="1"/>
  <c r="K14582" i="4" s="1"/>
  <c r="K14565" i="4"/>
  <c r="K14566" i="4" s="1"/>
  <c r="K14561" i="4"/>
  <c r="K14562" i="4" s="1"/>
  <c r="K14558" i="4"/>
  <c r="K14559" i="4" s="1"/>
  <c r="K14552" i="4"/>
  <c r="K14551" i="4"/>
  <c r="K14548" i="4"/>
  <c r="K14547" i="4"/>
  <c r="K14546" i="4"/>
  <c r="K14545" i="4"/>
  <c r="K14538" i="4"/>
  <c r="K14537" i="4"/>
  <c r="K14539" i="4" s="1"/>
  <c r="K14540" i="4" s="1"/>
  <c r="K14532" i="4"/>
  <c r="K14533" i="4" s="1"/>
  <c r="K14531" i="4"/>
  <c r="K14525" i="4"/>
  <c r="K14524" i="4"/>
  <c r="K14526" i="4" s="1"/>
  <c r="K14527" i="4" s="1"/>
  <c r="K14518" i="4"/>
  <c r="K14517" i="4"/>
  <c r="K14511" i="4"/>
  <c r="K14510" i="4"/>
  <c r="K14509" i="4"/>
  <c r="K14508" i="4"/>
  <c r="K14512" i="4" s="1"/>
  <c r="K14513" i="4" s="1"/>
  <c r="K14502" i="4"/>
  <c r="K14501" i="4"/>
  <c r="K14498" i="4"/>
  <c r="K14497" i="4"/>
  <c r="K14496" i="4"/>
  <c r="K14495" i="4"/>
  <c r="K14499" i="4" s="1"/>
  <c r="K14489" i="4"/>
  <c r="K14490" i="4" s="1"/>
  <c r="K14486" i="4"/>
  <c r="K14485" i="4"/>
  <c r="K14487" i="4" s="1"/>
  <c r="K14479" i="4"/>
  <c r="K14480" i="4" s="1"/>
  <c r="K14476" i="4"/>
  <c r="K14475" i="4"/>
  <c r="K14477" i="4" s="1"/>
  <c r="K14469" i="4"/>
  <c r="K14468" i="4"/>
  <c r="K14470" i="4" s="1"/>
  <c r="K14465" i="4"/>
  <c r="K14464" i="4"/>
  <c r="K14466" i="4" s="1"/>
  <c r="K14471" i="4" s="1"/>
  <c r="K14455" i="4"/>
  <c r="K14454" i="4"/>
  <c r="K14453" i="4"/>
  <c r="K14452" i="4"/>
  <c r="K14449" i="4"/>
  <c r="K14450" i="4" s="1"/>
  <c r="K14442" i="4"/>
  <c r="K14441" i="4"/>
  <c r="K14443" i="4" s="1"/>
  <c r="K14438" i="4"/>
  <c r="K14439" i="4" s="1"/>
  <c r="K14444" i="4" s="1"/>
  <c r="K14431" i="4"/>
  <c r="K14432" i="4" s="1"/>
  <c r="K14427" i="4"/>
  <c r="K14428" i="4" s="1"/>
  <c r="K14424" i="4"/>
  <c r="K14423" i="4"/>
  <c r="K14422" i="4"/>
  <c r="K14421" i="4"/>
  <c r="K14415" i="4"/>
  <c r="K14416" i="4" s="1"/>
  <c r="K14414" i="4"/>
  <c r="K14411" i="4"/>
  <c r="K14410" i="4"/>
  <c r="K14409" i="4"/>
  <c r="K14412" i="4" s="1"/>
  <c r="K14417" i="4" s="1"/>
  <c r="K14403" i="4"/>
  <c r="K14404" i="4" s="1"/>
  <c r="K14400" i="4"/>
  <c r="K14399" i="4"/>
  <c r="K14401" i="4" s="1"/>
  <c r="K14396" i="4"/>
  <c r="K14395" i="4"/>
  <c r="K14389" i="4"/>
  <c r="K14388" i="4"/>
  <c r="K14385" i="4"/>
  <c r="K14384" i="4"/>
  <c r="K14383" i="4"/>
  <c r="K14380" i="4"/>
  <c r="K14379" i="4"/>
  <c r="K14378" i="4"/>
  <c r="K14377" i="4"/>
  <c r="K14376" i="4"/>
  <c r="K14375" i="4"/>
  <c r="K14381" i="4" s="1"/>
  <c r="K14369" i="4"/>
  <c r="K14368" i="4"/>
  <c r="K14370" i="4" s="1"/>
  <c r="K14365" i="4"/>
  <c r="K14366" i="4" s="1"/>
  <c r="K14364" i="4"/>
  <c r="K14361" i="4"/>
  <c r="K14360" i="4"/>
  <c r="K14359" i="4"/>
  <c r="K14362" i="4" s="1"/>
  <c r="K14356" i="4"/>
  <c r="K14355" i="4"/>
  <c r="K14354" i="4"/>
  <c r="K14353" i="4"/>
  <c r="K14347" i="4"/>
  <c r="K14346" i="4"/>
  <c r="K14348" i="4" s="1"/>
  <c r="K14343" i="4"/>
  <c r="K14344" i="4" s="1"/>
  <c r="K14337" i="4"/>
  <c r="K14338" i="4" s="1"/>
  <c r="K14334" i="4"/>
  <c r="K14333" i="4"/>
  <c r="K14330" i="4"/>
  <c r="K14329" i="4"/>
  <c r="K14323" i="4"/>
  <c r="K14324" i="4" s="1"/>
  <c r="K14320" i="4"/>
  <c r="K14319" i="4"/>
  <c r="K14318" i="4"/>
  <c r="K14317" i="4"/>
  <c r="K14316" i="4"/>
  <c r="K14315" i="4"/>
  <c r="K14308" i="4"/>
  <c r="K14309" i="4" s="1"/>
  <c r="K14304" i="4"/>
  <c r="K14305" i="4" s="1"/>
  <c r="K14301" i="4"/>
  <c r="K14302" i="4" s="1"/>
  <c r="K14294" i="4"/>
  <c r="K14295" i="4" s="1"/>
  <c r="K14291" i="4"/>
  <c r="K14290" i="4"/>
  <c r="K14289" i="4"/>
  <c r="K14288" i="4"/>
  <c r="K14281" i="4"/>
  <c r="K14280" i="4"/>
  <c r="K14274" i="4"/>
  <c r="K14275" i="4" s="1"/>
  <c r="K14276" i="4" s="1"/>
  <c r="K14268" i="4"/>
  <c r="K14267" i="4"/>
  <c r="K14261" i="4"/>
  <c r="K14260" i="4"/>
  <c r="K14262" i="4" s="1"/>
  <c r="K14263" i="4" s="1"/>
  <c r="K14254" i="4"/>
  <c r="K14253" i="4"/>
  <c r="K14252" i="4"/>
  <c r="K14251" i="4"/>
  <c r="K14245" i="4"/>
  <c r="K14244" i="4"/>
  <c r="K14241" i="4"/>
  <c r="K14240" i="4"/>
  <c r="K14239" i="4"/>
  <c r="K14238" i="4"/>
  <c r="K14232" i="4"/>
  <c r="K14233" i="4" s="1"/>
  <c r="K14229" i="4"/>
  <c r="K14228" i="4"/>
  <c r="K14222" i="4"/>
  <c r="K14223" i="4" s="1"/>
  <c r="K14219" i="4"/>
  <c r="K14218" i="4"/>
  <c r="K14212" i="4"/>
  <c r="K14211" i="4"/>
  <c r="K14213" i="4" s="1"/>
  <c r="K14208" i="4"/>
  <c r="K14207" i="4"/>
  <c r="K14197" i="4"/>
  <c r="K14196" i="4"/>
  <c r="K14195" i="4"/>
  <c r="K14192" i="4"/>
  <c r="K14193" i="4" s="1"/>
  <c r="K14185" i="4"/>
  <c r="K14186" i="4" s="1"/>
  <c r="K14184" i="4"/>
  <c r="K14181" i="4"/>
  <c r="K14182" i="4" s="1"/>
  <c r="K14187" i="4" s="1"/>
  <c r="K14174" i="4"/>
  <c r="K14175" i="4" s="1"/>
  <c r="K14170" i="4"/>
  <c r="K14171" i="4" s="1"/>
  <c r="K14167" i="4"/>
  <c r="K14166" i="4"/>
  <c r="K14165" i="4"/>
  <c r="K14164" i="4"/>
  <c r="K14158" i="4"/>
  <c r="K14157" i="4"/>
  <c r="K14159" i="4" s="1"/>
  <c r="K14154" i="4"/>
  <c r="K14153" i="4"/>
  <c r="K14152" i="4"/>
  <c r="K14146" i="4"/>
  <c r="K14147" i="4" s="1"/>
  <c r="K14143" i="4"/>
  <c r="K14142" i="4"/>
  <c r="K14139" i="4"/>
  <c r="K14138" i="4"/>
  <c r="K14140" i="4" s="1"/>
  <c r="K14132" i="4"/>
  <c r="K14131" i="4"/>
  <c r="K14128" i="4"/>
  <c r="K14127" i="4"/>
  <c r="K14126" i="4"/>
  <c r="K14123" i="4"/>
  <c r="K14122" i="4"/>
  <c r="K14121" i="4"/>
  <c r="K14120" i="4"/>
  <c r="K14119" i="4"/>
  <c r="K14118" i="4"/>
  <c r="K14112" i="4"/>
  <c r="K14111" i="4"/>
  <c r="K14108" i="4"/>
  <c r="K14107" i="4"/>
  <c r="K14104" i="4"/>
  <c r="K14103" i="4"/>
  <c r="K14102" i="4"/>
  <c r="K14099" i="4"/>
  <c r="K14098" i="4"/>
  <c r="K14097" i="4"/>
  <c r="K14096" i="4"/>
  <c r="K14090" i="4"/>
  <c r="K14089" i="4"/>
  <c r="K14086" i="4"/>
  <c r="K14087" i="4" s="1"/>
  <c r="K14080" i="4"/>
  <c r="K14081" i="4" s="1"/>
  <c r="K14077" i="4"/>
  <c r="K14076" i="4"/>
  <c r="K14073" i="4"/>
  <c r="K14072" i="4"/>
  <c r="K14066" i="4"/>
  <c r="K14067" i="4" s="1"/>
  <c r="K14063" i="4"/>
  <c r="K14062" i="4"/>
  <c r="K14061" i="4"/>
  <c r="K14060" i="4"/>
  <c r="K14059" i="4"/>
  <c r="K14058" i="4"/>
  <c r="K14051" i="4"/>
  <c r="K14052" i="4" s="1"/>
  <c r="K14047" i="4"/>
  <c r="K14048" i="4" s="1"/>
  <c r="K14044" i="4"/>
  <c r="K14045" i="4" s="1"/>
  <c r="K14037" i="4"/>
  <c r="K14038" i="4" s="1"/>
  <c r="K14034" i="4"/>
  <c r="K14033" i="4"/>
  <c r="K14032" i="4"/>
  <c r="K14031" i="4"/>
  <c r="K14035" i="4" s="1"/>
  <c r="K14039" i="4" s="1"/>
  <c r="K14041" i="4" s="1"/>
  <c r="K14042" i="4" s="1"/>
  <c r="K14025" i="4"/>
  <c r="K14026" i="4" s="1"/>
  <c r="K14024" i="4"/>
  <c r="K14023" i="4"/>
  <c r="K14017" i="4"/>
  <c r="K14018" i="4" s="1"/>
  <c r="K14019" i="4" s="1"/>
  <c r="K14011" i="4"/>
  <c r="K14010" i="4"/>
  <c r="K14004" i="4"/>
  <c r="K14003" i="4"/>
  <c r="K13997" i="4"/>
  <c r="K13996" i="4"/>
  <c r="K13995" i="4"/>
  <c r="K13994" i="4"/>
  <c r="K13988" i="4"/>
  <c r="K13987" i="4"/>
  <c r="K13984" i="4"/>
  <c r="K13983" i="4"/>
  <c r="K13982" i="4"/>
  <c r="K13981" i="4"/>
  <c r="K13985" i="4" s="1"/>
  <c r="K13976" i="4"/>
  <c r="K13977" i="4" s="1"/>
  <c r="K13975" i="4"/>
  <c r="K13972" i="4"/>
  <c r="K13971" i="4"/>
  <c r="K13973" i="4" s="1"/>
  <c r="K13965" i="4"/>
  <c r="K13966" i="4" s="1"/>
  <c r="K13962" i="4"/>
  <c r="K13961" i="4"/>
  <c r="K13963" i="4" s="1"/>
  <c r="K13967" i="4" s="1"/>
  <c r="K13955" i="4"/>
  <c r="K13954" i="4"/>
  <c r="K13956" i="4" s="1"/>
  <c r="K13951" i="4"/>
  <c r="K13950" i="4"/>
  <c r="K13940" i="4"/>
  <c r="K13939" i="4"/>
  <c r="K13938" i="4"/>
  <c r="K13935" i="4"/>
  <c r="K13936" i="4" s="1"/>
  <c r="K13928" i="4"/>
  <c r="K13927" i="4"/>
  <c r="K13924" i="4"/>
  <c r="K13925" i="4" s="1"/>
  <c r="K13917" i="4"/>
  <c r="K13918" i="4" s="1"/>
  <c r="K13913" i="4"/>
  <c r="K13914" i="4" s="1"/>
  <c r="K13910" i="4"/>
  <c r="K13909" i="4"/>
  <c r="K13908" i="4"/>
  <c r="K13907" i="4"/>
  <c r="K13901" i="4"/>
  <c r="K13900" i="4"/>
  <c r="K13897" i="4"/>
  <c r="K13896" i="4"/>
  <c r="K13895" i="4"/>
  <c r="K13898" i="4" s="1"/>
  <c r="K13889" i="4"/>
  <c r="K13890" i="4" s="1"/>
  <c r="K13886" i="4"/>
  <c r="K13885" i="4"/>
  <c r="K13887" i="4" s="1"/>
  <c r="K13882" i="4"/>
  <c r="K13881" i="4"/>
  <c r="K13883" i="4" s="1"/>
  <c r="K13875" i="4"/>
  <c r="K13874" i="4"/>
  <c r="K13871" i="4"/>
  <c r="K13870" i="4"/>
  <c r="K13869" i="4"/>
  <c r="K13872" i="4" s="1"/>
  <c r="K13866" i="4"/>
  <c r="K13865" i="4"/>
  <c r="K13864" i="4"/>
  <c r="K13863" i="4"/>
  <c r="K13862" i="4"/>
  <c r="K13861" i="4"/>
  <c r="K13856" i="4"/>
  <c r="K13855" i="4"/>
  <c r="K13854" i="4"/>
  <c r="K13851" i="4"/>
  <c r="K13850" i="4"/>
  <c r="K13852" i="4" s="1"/>
  <c r="K13847" i="4"/>
  <c r="K13846" i="4"/>
  <c r="K13845" i="4"/>
  <c r="K13848" i="4" s="1"/>
  <c r="K13842" i="4"/>
  <c r="K13841" i="4"/>
  <c r="K13840" i="4"/>
  <c r="K13839" i="4"/>
  <c r="K13833" i="4"/>
  <c r="K13832" i="4"/>
  <c r="K13834" i="4" s="1"/>
  <c r="K13829" i="4"/>
  <c r="K13830" i="4" s="1"/>
  <c r="K13823" i="4"/>
  <c r="K13824" i="4" s="1"/>
  <c r="K13820" i="4"/>
  <c r="K13819" i="4"/>
  <c r="K13821" i="4" s="1"/>
  <c r="K13816" i="4"/>
  <c r="K13815" i="4"/>
  <c r="K13817" i="4" s="1"/>
  <c r="K13809" i="4"/>
  <c r="K13810" i="4" s="1"/>
  <c r="K13806" i="4"/>
  <c r="K13805" i="4"/>
  <c r="K13804" i="4"/>
  <c r="K13803" i="4"/>
  <c r="K13802" i="4"/>
  <c r="K13801" i="4"/>
  <c r="K13794" i="4"/>
  <c r="K13795" i="4" s="1"/>
  <c r="K13790" i="4"/>
  <c r="K13791" i="4" s="1"/>
  <c r="K13787" i="4"/>
  <c r="K13788" i="4" s="1"/>
  <c r="K13780" i="4"/>
  <c r="K13781" i="4" s="1"/>
  <c r="K13777" i="4"/>
  <c r="K13778" i="4" s="1"/>
  <c r="K13782" i="4" s="1"/>
  <c r="K13784" i="4" s="1"/>
  <c r="K13776" i="4"/>
  <c r="K13775" i="4"/>
  <c r="K13774" i="4"/>
  <c r="K13768" i="4"/>
  <c r="K13769" i="4" s="1"/>
  <c r="K13767" i="4"/>
  <c r="K13766" i="4"/>
  <c r="K13760" i="4"/>
  <c r="K13761" i="4" s="1"/>
  <c r="K13762" i="4" s="1"/>
  <c r="K13754" i="4"/>
  <c r="K13753" i="4"/>
  <c r="K13755" i="4" s="1"/>
  <c r="K13756" i="4" s="1"/>
  <c r="K13747" i="4"/>
  <c r="K13746" i="4"/>
  <c r="K13740" i="4"/>
  <c r="K13739" i="4"/>
  <c r="K13738" i="4"/>
  <c r="K13737" i="4"/>
  <c r="K13731" i="4"/>
  <c r="K13730" i="4"/>
  <c r="K13732" i="4" s="1"/>
  <c r="K13727" i="4"/>
  <c r="K13726" i="4"/>
  <c r="K13725" i="4"/>
  <c r="K13724" i="4"/>
  <c r="K13728" i="4" s="1"/>
  <c r="K13733" i="4" s="1"/>
  <c r="K13718" i="4"/>
  <c r="K13719" i="4" s="1"/>
  <c r="K13715" i="4"/>
  <c r="K13714" i="4"/>
  <c r="K13716" i="4" s="1"/>
  <c r="K13708" i="4"/>
  <c r="K13709" i="4" s="1"/>
  <c r="K13705" i="4"/>
  <c r="K13704" i="4"/>
  <c r="K13706" i="4" s="1"/>
  <c r="K13698" i="4"/>
  <c r="K13697" i="4"/>
  <c r="K13694" i="4"/>
  <c r="K13693" i="4"/>
  <c r="K13695" i="4" s="1"/>
  <c r="K13683" i="4"/>
  <c r="K13682" i="4"/>
  <c r="K13681" i="4"/>
  <c r="K13678" i="4"/>
  <c r="K13679" i="4" s="1"/>
  <c r="K13671" i="4"/>
  <c r="K13670" i="4"/>
  <c r="K13667" i="4"/>
  <c r="K13668" i="4" s="1"/>
  <c r="K13660" i="4"/>
  <c r="K13661" i="4" s="1"/>
  <c r="K13656" i="4"/>
  <c r="K13657" i="4" s="1"/>
  <c r="K13653" i="4"/>
  <c r="K13652" i="4"/>
  <c r="K13651" i="4"/>
  <c r="K13650" i="4"/>
  <c r="K13644" i="4"/>
  <c r="K13643" i="4"/>
  <c r="K13640" i="4"/>
  <c r="K13639" i="4"/>
  <c r="K13641" i="4" s="1"/>
  <c r="K13638" i="4"/>
  <c r="K13632" i="4"/>
  <c r="K13633" i="4" s="1"/>
  <c r="K13629" i="4"/>
  <c r="K13628" i="4"/>
  <c r="K13625" i="4"/>
  <c r="K13624" i="4"/>
  <c r="K13626" i="4" s="1"/>
  <c r="K13618" i="4"/>
  <c r="K13617" i="4"/>
  <c r="K13614" i="4"/>
  <c r="K13613" i="4"/>
  <c r="K13612" i="4"/>
  <c r="K13609" i="4"/>
  <c r="K13608" i="4"/>
  <c r="K13607" i="4"/>
  <c r="K13606" i="4"/>
  <c r="K13605" i="4"/>
  <c r="K13604" i="4"/>
  <c r="K13598" i="4"/>
  <c r="K13597" i="4"/>
  <c r="K13594" i="4"/>
  <c r="K13593" i="4"/>
  <c r="K13590" i="4"/>
  <c r="K13591" i="4" s="1"/>
  <c r="K13589" i="4"/>
  <c r="K13588" i="4"/>
  <c r="K13585" i="4"/>
  <c r="K13584" i="4"/>
  <c r="K13583" i="4"/>
  <c r="K13582" i="4"/>
  <c r="K13586" i="4" s="1"/>
  <c r="K13577" i="4"/>
  <c r="K13576" i="4"/>
  <c r="K13575" i="4"/>
  <c r="K13572" i="4"/>
  <c r="K13573" i="4" s="1"/>
  <c r="K13567" i="4"/>
  <c r="K13566" i="4"/>
  <c r="K13563" i="4"/>
  <c r="K13562" i="4"/>
  <c r="K13564" i="4" s="1"/>
  <c r="K13559" i="4"/>
  <c r="K13558" i="4"/>
  <c r="K13552" i="4"/>
  <c r="K13553" i="4" s="1"/>
  <c r="K13549" i="4"/>
  <c r="K13548" i="4"/>
  <c r="K13547" i="4"/>
  <c r="K13546" i="4"/>
  <c r="K13545" i="4"/>
  <c r="K13544" i="4"/>
  <c r="K13537" i="4"/>
  <c r="K13538" i="4" s="1"/>
  <c r="K13534" i="4"/>
  <c r="K13533" i="4"/>
  <c r="K13530" i="4"/>
  <c r="K13531" i="4" s="1"/>
  <c r="K13523" i="4"/>
  <c r="K13524" i="4" s="1"/>
  <c r="K13520" i="4"/>
  <c r="K13519" i="4"/>
  <c r="K13518" i="4"/>
  <c r="K13517" i="4"/>
  <c r="K13510" i="4"/>
  <c r="K13511" i="4" s="1"/>
  <c r="K13512" i="4" s="1"/>
  <c r="K13509" i="4"/>
  <c r="K13503" i="4"/>
  <c r="K13504" i="4" s="1"/>
  <c r="K13505" i="4" s="1"/>
  <c r="K13498" i="4"/>
  <c r="K13499" i="4" s="1"/>
  <c r="K13497" i="4"/>
  <c r="K13496" i="4"/>
  <c r="K13490" i="4"/>
  <c r="K13491" i="4" s="1"/>
  <c r="K13492" i="4" s="1"/>
  <c r="K13489" i="4"/>
  <c r="K13483" i="4"/>
  <c r="K13482" i="4"/>
  <c r="K13481" i="4"/>
  <c r="K13480" i="4"/>
  <c r="K13474" i="4"/>
  <c r="K13473" i="4"/>
  <c r="K13475" i="4" s="1"/>
  <c r="K13470" i="4"/>
  <c r="K13469" i="4"/>
  <c r="K13468" i="4"/>
  <c r="K13467" i="4"/>
  <c r="K13461" i="4"/>
  <c r="K13462" i="4" s="1"/>
  <c r="K13458" i="4"/>
  <c r="K13457" i="4"/>
  <c r="K13451" i="4"/>
  <c r="K13452" i="4" s="1"/>
  <c r="K13448" i="4"/>
  <c r="K13447" i="4"/>
  <c r="K13441" i="4"/>
  <c r="K13440" i="4"/>
  <c r="K13437" i="4"/>
  <c r="K13436" i="4"/>
  <c r="K13426" i="4"/>
  <c r="K13425" i="4"/>
  <c r="K13424" i="4"/>
  <c r="K13427" i="4" s="1"/>
  <c r="K13421" i="4"/>
  <c r="K13422" i="4" s="1"/>
  <c r="K13414" i="4"/>
  <c r="K13413" i="4"/>
  <c r="K13415" i="4" s="1"/>
  <c r="K13410" i="4"/>
  <c r="K13411" i="4" s="1"/>
  <c r="K13403" i="4"/>
  <c r="K13404" i="4" s="1"/>
  <c r="K13399" i="4"/>
  <c r="K13400" i="4" s="1"/>
  <c r="K13396" i="4"/>
  <c r="K13395" i="4"/>
  <c r="K13394" i="4"/>
  <c r="K13393" i="4"/>
  <c r="K13387" i="4"/>
  <c r="K13386" i="4"/>
  <c r="K13383" i="4"/>
  <c r="K13382" i="4"/>
  <c r="K13381" i="4"/>
  <c r="K13384" i="4" s="1"/>
  <c r="K13375" i="4"/>
  <c r="K13376" i="4" s="1"/>
  <c r="K13372" i="4"/>
  <c r="K13371" i="4"/>
  <c r="K13373" i="4" s="1"/>
  <c r="K13368" i="4"/>
  <c r="K13367" i="4"/>
  <c r="K13369" i="4" s="1"/>
  <c r="K13377" i="4" s="1"/>
  <c r="K13361" i="4"/>
  <c r="K13360" i="4"/>
  <c r="K13357" i="4"/>
  <c r="K13356" i="4"/>
  <c r="K13355" i="4"/>
  <c r="K13358" i="4" s="1"/>
  <c r="K13352" i="4"/>
  <c r="K13351" i="4"/>
  <c r="K13350" i="4"/>
  <c r="K13349" i="4"/>
  <c r="K13348" i="4"/>
  <c r="K13347" i="4"/>
  <c r="K13341" i="4"/>
  <c r="K13340" i="4"/>
  <c r="K13337" i="4"/>
  <c r="K13336" i="4"/>
  <c r="K13333" i="4"/>
  <c r="K13332" i="4"/>
  <c r="K13331" i="4"/>
  <c r="K13328" i="4"/>
  <c r="K13327" i="4"/>
  <c r="K13326" i="4"/>
  <c r="K13329" i="4" s="1"/>
  <c r="K13325" i="4"/>
  <c r="K13319" i="4"/>
  <c r="K13318" i="4"/>
  <c r="K13320" i="4" s="1"/>
  <c r="K13316" i="4"/>
  <c r="K13315" i="4"/>
  <c r="K13309" i="4"/>
  <c r="K13310" i="4" s="1"/>
  <c r="K13306" i="4"/>
  <c r="K13305" i="4"/>
  <c r="K13302" i="4"/>
  <c r="K13301" i="4"/>
  <c r="K13295" i="4"/>
  <c r="K13296" i="4" s="1"/>
  <c r="K13292" i="4"/>
  <c r="K13291" i="4"/>
  <c r="K13290" i="4"/>
  <c r="K13289" i="4"/>
  <c r="K13288" i="4"/>
  <c r="K13287" i="4"/>
  <c r="K13280" i="4"/>
  <c r="K13281" i="4" s="1"/>
  <c r="K13276" i="4"/>
  <c r="K13277" i="4" s="1"/>
  <c r="K13273" i="4"/>
  <c r="K13274" i="4" s="1"/>
  <c r="K13266" i="4"/>
  <c r="K13267" i="4" s="1"/>
  <c r="K13263" i="4"/>
  <c r="K13262" i="4"/>
  <c r="K13261" i="4"/>
  <c r="K13260" i="4"/>
  <c r="K13264" i="4" s="1"/>
  <c r="K13268" i="4" s="1"/>
  <c r="K13270" i="4" s="1"/>
  <c r="K13253" i="4"/>
  <c r="K13252" i="4"/>
  <c r="K13254" i="4" s="1"/>
  <c r="K13255" i="4" s="1"/>
  <c r="K13247" i="4"/>
  <c r="K13248" i="4" s="1"/>
  <c r="K13246" i="4"/>
  <c r="K13240" i="4"/>
  <c r="K13239" i="4"/>
  <c r="K13233" i="4"/>
  <c r="K13232" i="4"/>
  <c r="K13226" i="4"/>
  <c r="K13225" i="4"/>
  <c r="K13224" i="4"/>
  <c r="K13223" i="4"/>
  <c r="K13217" i="4"/>
  <c r="K13216" i="4"/>
  <c r="K13218" i="4" s="1"/>
  <c r="K13213" i="4"/>
  <c r="K13212" i="4"/>
  <c r="K13211" i="4"/>
  <c r="K13210" i="4"/>
  <c r="K13214" i="4" s="1"/>
  <c r="K13204" i="4"/>
  <c r="K13205" i="4" s="1"/>
  <c r="K13201" i="4"/>
  <c r="K13202" i="4" s="1"/>
  <c r="K13206" i="4" s="1"/>
  <c r="K13200" i="4"/>
  <c r="K13194" i="4"/>
  <c r="K13195" i="4" s="1"/>
  <c r="K13192" i="4"/>
  <c r="K13196" i="4" s="1"/>
  <c r="K13191" i="4"/>
  <c r="K13190" i="4"/>
  <c r="K13184" i="4"/>
  <c r="K13185" i="4" s="1"/>
  <c r="K13183" i="4"/>
  <c r="K13180" i="4"/>
  <c r="K13179" i="4"/>
  <c r="K13181" i="4" s="1"/>
  <c r="K13169" i="4"/>
  <c r="K13168" i="4"/>
  <c r="K13167" i="4"/>
  <c r="K13164" i="4"/>
  <c r="K13165" i="4" s="1"/>
  <c r="K13157" i="4"/>
  <c r="K13156" i="4"/>
  <c r="K13153" i="4"/>
  <c r="K13154" i="4" s="1"/>
  <c r="K13146" i="4"/>
  <c r="K13147" i="4" s="1"/>
  <c r="K13142" i="4"/>
  <c r="K13143" i="4" s="1"/>
  <c r="K13139" i="4"/>
  <c r="K13138" i="4"/>
  <c r="K13137" i="4"/>
  <c r="K13136" i="4"/>
  <c r="K13140" i="4" s="1"/>
  <c r="K13130" i="4"/>
  <c r="K13129" i="4"/>
  <c r="K13131" i="4" s="1"/>
  <c r="K13126" i="4"/>
  <c r="K13125" i="4"/>
  <c r="K13124" i="4"/>
  <c r="K13118" i="4"/>
  <c r="K13119" i="4" s="1"/>
  <c r="K13116" i="4"/>
  <c r="K13115" i="4"/>
  <c r="K13114" i="4"/>
  <c r="K13111" i="4"/>
  <c r="K13110" i="4"/>
  <c r="K13112" i="4" s="1"/>
  <c r="K13104" i="4"/>
  <c r="K13103" i="4"/>
  <c r="K13105" i="4" s="1"/>
  <c r="K13100" i="4"/>
  <c r="K13101" i="4" s="1"/>
  <c r="K13099" i="4"/>
  <c r="K13098" i="4"/>
  <c r="K13095" i="4"/>
  <c r="K13094" i="4"/>
  <c r="K13093" i="4"/>
  <c r="K13092" i="4"/>
  <c r="K13091" i="4"/>
  <c r="K13090" i="4"/>
  <c r="K13096" i="4" s="1"/>
  <c r="K13106" i="4" s="1"/>
  <c r="K13084" i="4"/>
  <c r="K13083" i="4"/>
  <c r="K13085" i="4" s="1"/>
  <c r="K13080" i="4"/>
  <c r="K13079" i="4"/>
  <c r="K13076" i="4"/>
  <c r="K13075" i="4"/>
  <c r="K13074" i="4"/>
  <c r="K13071" i="4"/>
  <c r="K13070" i="4"/>
  <c r="K13069" i="4"/>
  <c r="K13068" i="4"/>
  <c r="K13072" i="4" s="1"/>
  <c r="K13062" i="4"/>
  <c r="K13061" i="4"/>
  <c r="K13063" i="4" s="1"/>
  <c r="K13058" i="4"/>
  <c r="K13059" i="4" s="1"/>
  <c r="K13053" i="4"/>
  <c r="K13052" i="4"/>
  <c r="K13049" i="4"/>
  <c r="K13048" i="4"/>
  <c r="K13050" i="4" s="1"/>
  <c r="K13045" i="4"/>
  <c r="K13044" i="4"/>
  <c r="K13038" i="4"/>
  <c r="K13039" i="4" s="1"/>
  <c r="K13035" i="4"/>
  <c r="K13034" i="4"/>
  <c r="K13033" i="4"/>
  <c r="K13032" i="4"/>
  <c r="K13031" i="4"/>
  <c r="K13030" i="4"/>
  <c r="K13036" i="4" s="1"/>
  <c r="K13040" i="4" s="1"/>
  <c r="K13023" i="4"/>
  <c r="K13024" i="4" s="1"/>
  <c r="K13019" i="4"/>
  <c r="K13020" i="4" s="1"/>
  <c r="K13016" i="4"/>
  <c r="K13017" i="4" s="1"/>
  <c r="K13009" i="4"/>
  <c r="K13010" i="4" s="1"/>
  <c r="K13006" i="4"/>
  <c r="K13005" i="4"/>
  <c r="K13004" i="4"/>
  <c r="K13003" i="4"/>
  <c r="K12996" i="4"/>
  <c r="K12995" i="4"/>
  <c r="K12989" i="4"/>
  <c r="K12990" i="4" s="1"/>
  <c r="K12991" i="4" s="1"/>
  <c r="K12983" i="4"/>
  <c r="K12982" i="4"/>
  <c r="K12984" i="4" s="1"/>
  <c r="K12985" i="4" s="1"/>
  <c r="K12976" i="4"/>
  <c r="K12975" i="4"/>
  <c r="K12977" i="4" s="1"/>
  <c r="K12978" i="4" s="1"/>
  <c r="K12969" i="4"/>
  <c r="K12968" i="4"/>
  <c r="K12967" i="4"/>
  <c r="K12966" i="4"/>
  <c r="K12961" i="4"/>
  <c r="K12960" i="4"/>
  <c r="K12959" i="4"/>
  <c r="K12956" i="4"/>
  <c r="K12955" i="4"/>
  <c r="K12954" i="4"/>
  <c r="K12953" i="4"/>
  <c r="K12947" i="4"/>
  <c r="K12948" i="4" s="1"/>
  <c r="K12944" i="4"/>
  <c r="K12945" i="4" s="1"/>
  <c r="K12943" i="4"/>
  <c r="K12937" i="4"/>
  <c r="K12938" i="4" s="1"/>
  <c r="K12934" i="4"/>
  <c r="K12933" i="4"/>
  <c r="K12927" i="4"/>
  <c r="K12926" i="4"/>
  <c r="K12928" i="4" s="1"/>
  <c r="K12923" i="4"/>
  <c r="K12924" i="4" s="1"/>
  <c r="K12929" i="4" s="1"/>
  <c r="K12922" i="4"/>
  <c r="K12912" i="4"/>
  <c r="K12911" i="4"/>
  <c r="K12910" i="4"/>
  <c r="K12913" i="4" s="1"/>
  <c r="K12907" i="4"/>
  <c r="K12908" i="4" s="1"/>
  <c r="K12900" i="4"/>
  <c r="K12899" i="4"/>
  <c r="K12901" i="4" s="1"/>
  <c r="K12896" i="4"/>
  <c r="K12897" i="4" s="1"/>
  <c r="K12902" i="4" s="1"/>
  <c r="K12889" i="4"/>
  <c r="K12890" i="4" s="1"/>
  <c r="K12885" i="4"/>
  <c r="K12886" i="4" s="1"/>
  <c r="K12882" i="4"/>
  <c r="K12881" i="4"/>
  <c r="K12880" i="4"/>
  <c r="K12879" i="4"/>
  <c r="K12873" i="4"/>
  <c r="K12872" i="4"/>
  <c r="K12874" i="4" s="1"/>
  <c r="K12869" i="4"/>
  <c r="K12868" i="4"/>
  <c r="K12867" i="4"/>
  <c r="K12861" i="4"/>
  <c r="K12862" i="4" s="1"/>
  <c r="K12858" i="4"/>
  <c r="K12857" i="4"/>
  <c r="K12854" i="4"/>
  <c r="K12853" i="4"/>
  <c r="K12855" i="4" s="1"/>
  <c r="K12847" i="4"/>
  <c r="K12846" i="4"/>
  <c r="K12848" i="4" s="1"/>
  <c r="K12843" i="4"/>
  <c r="K12842" i="4"/>
  <c r="K12841" i="4"/>
  <c r="K12838" i="4"/>
  <c r="K12837" i="4"/>
  <c r="K12836" i="4"/>
  <c r="K12835" i="4"/>
  <c r="K12834" i="4"/>
  <c r="K12833" i="4"/>
  <c r="K12839" i="4" s="1"/>
  <c r="K12827" i="4"/>
  <c r="K12826" i="4"/>
  <c r="K12828" i="4" s="1"/>
  <c r="K12823" i="4"/>
  <c r="K12824" i="4" s="1"/>
  <c r="K12822" i="4"/>
  <c r="K12819" i="4"/>
  <c r="K12818" i="4"/>
  <c r="K12817" i="4"/>
  <c r="K12820" i="4" s="1"/>
  <c r="K12814" i="4"/>
  <c r="K12813" i="4"/>
  <c r="K12812" i="4"/>
  <c r="K12811" i="4"/>
  <c r="K12815" i="4" s="1"/>
  <c r="K12805" i="4"/>
  <c r="K12804" i="4"/>
  <c r="K12806" i="4" s="1"/>
  <c r="K12801" i="4"/>
  <c r="K12802" i="4" s="1"/>
  <c r="K12807" i="4" s="1"/>
  <c r="K12795" i="4"/>
  <c r="K12796" i="4" s="1"/>
  <c r="K12792" i="4"/>
  <c r="K12791" i="4"/>
  <c r="K12793" i="4" s="1"/>
  <c r="K12789" i="4"/>
  <c r="K12788" i="4"/>
  <c r="K12787" i="4"/>
  <c r="K12781" i="4"/>
  <c r="K12782" i="4" s="1"/>
  <c r="K12778" i="4"/>
  <c r="K12777" i="4"/>
  <c r="K12776" i="4"/>
  <c r="K12775" i="4"/>
  <c r="K12774" i="4"/>
  <c r="K12773" i="4"/>
  <c r="K12766" i="4"/>
  <c r="K12767" i="4" s="1"/>
  <c r="K12762" i="4"/>
  <c r="K12763" i="4" s="1"/>
  <c r="K12759" i="4"/>
  <c r="K12760" i="4" s="1"/>
  <c r="K12752" i="4"/>
  <c r="K12753" i="4" s="1"/>
  <c r="K12749" i="4"/>
  <c r="K12748" i="4"/>
  <c r="K12747" i="4"/>
  <c r="K12746" i="4"/>
  <c r="K12739" i="4"/>
  <c r="K12738" i="4"/>
  <c r="K12732" i="4"/>
  <c r="K12733" i="4" s="1"/>
  <c r="K12734" i="4" s="1"/>
  <c r="K12726" i="4"/>
  <c r="K12725" i="4"/>
  <c r="K12719" i="4"/>
  <c r="K12718" i="4"/>
  <c r="K12720" i="4" s="1"/>
  <c r="K12721" i="4" s="1"/>
  <c r="K12712" i="4"/>
  <c r="K12711" i="4"/>
  <c r="K12710" i="4"/>
  <c r="K12709" i="4"/>
  <c r="K12703" i="4"/>
  <c r="K12704" i="4" s="1"/>
  <c r="K12702" i="4"/>
  <c r="K12699" i="4"/>
  <c r="K12698" i="4"/>
  <c r="K12697" i="4"/>
  <c r="K12696" i="4"/>
  <c r="K12690" i="4"/>
  <c r="K12691" i="4" s="1"/>
  <c r="K12687" i="4"/>
  <c r="K12686" i="4"/>
  <c r="K12680" i="4"/>
  <c r="K12681" i="4" s="1"/>
  <c r="K12677" i="4"/>
  <c r="K12676" i="4"/>
  <c r="K12670" i="4"/>
  <c r="K12669" i="4"/>
  <c r="K12671" i="4" s="1"/>
  <c r="K12666" i="4"/>
  <c r="K12667" i="4" s="1"/>
  <c r="K12672" i="4" s="1"/>
  <c r="K12665" i="4"/>
  <c r="K12655" i="4"/>
  <c r="K12654" i="4"/>
  <c r="K12653" i="4"/>
  <c r="K12650" i="4"/>
  <c r="K12651" i="4" s="1"/>
  <c r="K12643" i="4"/>
  <c r="K12642" i="4"/>
  <c r="K12639" i="4"/>
  <c r="K12640" i="4" s="1"/>
  <c r="K12633" i="4"/>
  <c r="K12632" i="4"/>
  <c r="K12628" i="4"/>
  <c r="K12629" i="4" s="1"/>
  <c r="K12625" i="4"/>
  <c r="K12624" i="4"/>
  <c r="K12623" i="4"/>
  <c r="K12622" i="4"/>
  <c r="K12626" i="4" s="1"/>
  <c r="K12634" i="4" s="1"/>
  <c r="K12635" i="4" s="1"/>
  <c r="K12616" i="4"/>
  <c r="K12615" i="4"/>
  <c r="K12617" i="4" s="1"/>
  <c r="K12612" i="4"/>
  <c r="K12611" i="4"/>
  <c r="K12610" i="4"/>
  <c r="K12604" i="4"/>
  <c r="K12605" i="4" s="1"/>
  <c r="K12601" i="4"/>
  <c r="K12600" i="4"/>
  <c r="K12597" i="4"/>
  <c r="K12596" i="4"/>
  <c r="K12598" i="4" s="1"/>
  <c r="K12590" i="4"/>
  <c r="K12591" i="4" s="1"/>
  <c r="K12589" i="4"/>
  <c r="K12586" i="4"/>
  <c r="K12585" i="4"/>
  <c r="K12587" i="4" s="1"/>
  <c r="K12584" i="4"/>
  <c r="K12581" i="4"/>
  <c r="K12580" i="4"/>
  <c r="K12579" i="4"/>
  <c r="K12578" i="4"/>
  <c r="K12577" i="4"/>
  <c r="K12576" i="4"/>
  <c r="K12570" i="4"/>
  <c r="K12569" i="4"/>
  <c r="K12566" i="4"/>
  <c r="K12565" i="4"/>
  <c r="K12562" i="4"/>
  <c r="K12561" i="4"/>
  <c r="K12560" i="4"/>
  <c r="K12557" i="4"/>
  <c r="K12556" i="4"/>
  <c r="K12555" i="4"/>
  <c r="K12554" i="4"/>
  <c r="K12549" i="4"/>
  <c r="K12548" i="4"/>
  <c r="K12547" i="4"/>
  <c r="K12544" i="4"/>
  <c r="K12545" i="4" s="1"/>
  <c r="K12539" i="4"/>
  <c r="K12538" i="4"/>
  <c r="K12535" i="4"/>
  <c r="K12534" i="4"/>
  <c r="K12536" i="4" s="1"/>
  <c r="K12531" i="4"/>
  <c r="K12532" i="4" s="1"/>
  <c r="K12530" i="4"/>
  <c r="K12524" i="4"/>
  <c r="K12525" i="4" s="1"/>
  <c r="K12521" i="4"/>
  <c r="K12520" i="4"/>
  <c r="K12519" i="4"/>
  <c r="K12518" i="4"/>
  <c r="K12517" i="4"/>
  <c r="K12516" i="4"/>
  <c r="K12522" i="4" s="1"/>
  <c r="K12526" i="4" s="1"/>
  <c r="K12510" i="4"/>
  <c r="K12509" i="4"/>
  <c r="K12505" i="4"/>
  <c r="K12506" i="4" s="1"/>
  <c r="K12503" i="4"/>
  <c r="K12502" i="4"/>
  <c r="K12495" i="4"/>
  <c r="K12496" i="4" s="1"/>
  <c r="K12492" i="4"/>
  <c r="K12491" i="4"/>
  <c r="K12490" i="4"/>
  <c r="K12489" i="4"/>
  <c r="K12482" i="4"/>
  <c r="K12481" i="4"/>
  <c r="K12475" i="4"/>
  <c r="K12476" i="4" s="1"/>
  <c r="K12477" i="4" s="1"/>
  <c r="K12469" i="4"/>
  <c r="K12468" i="4"/>
  <c r="K12470" i="4" s="1"/>
  <c r="K12471" i="4" s="1"/>
  <c r="K12462" i="4"/>
  <c r="K12461" i="4"/>
  <c r="K12463" i="4" s="1"/>
  <c r="K12464" i="4" s="1"/>
  <c r="K12455" i="4"/>
  <c r="K12454" i="4"/>
  <c r="K12453" i="4"/>
  <c r="K12452" i="4"/>
  <c r="K12446" i="4"/>
  <c r="K12445" i="4"/>
  <c r="K12442" i="4"/>
  <c r="K12441" i="4"/>
  <c r="K12440" i="4"/>
  <c r="K12439" i="4"/>
  <c r="K12433" i="4"/>
  <c r="K12434" i="4" s="1"/>
  <c r="K12430" i="4"/>
  <c r="K12429" i="4"/>
  <c r="K12431" i="4" s="1"/>
  <c r="K12423" i="4"/>
  <c r="K12424" i="4" s="1"/>
  <c r="K12420" i="4"/>
  <c r="K12419" i="4"/>
  <c r="K12421" i="4" s="1"/>
  <c r="K12413" i="4"/>
  <c r="K12412" i="4"/>
  <c r="K12409" i="4"/>
  <c r="K12408" i="4"/>
  <c r="K12410" i="4" s="1"/>
  <c r="K12398" i="4"/>
  <c r="K12397" i="4"/>
  <c r="K12396" i="4"/>
  <c r="K12393" i="4"/>
  <c r="K12394" i="4" s="1"/>
  <c r="K12387" i="4"/>
  <c r="K12386" i="4"/>
  <c r="K12385" i="4"/>
  <c r="K12382" i="4"/>
  <c r="K12383" i="4" s="1"/>
  <c r="K12375" i="4"/>
  <c r="K12376" i="4" s="1"/>
  <c r="K12371" i="4"/>
  <c r="K12372" i="4" s="1"/>
  <c r="K12368" i="4"/>
  <c r="K12367" i="4"/>
  <c r="K12366" i="4"/>
  <c r="K12369" i="4" s="1"/>
  <c r="K12365" i="4"/>
  <c r="K12359" i="4"/>
  <c r="K12358" i="4"/>
  <c r="K12355" i="4"/>
  <c r="K12354" i="4"/>
  <c r="K12353" i="4"/>
  <c r="K12347" i="4"/>
  <c r="K12348" i="4" s="1"/>
  <c r="K12344" i="4"/>
  <c r="K12343" i="4"/>
  <c r="K12340" i="4"/>
  <c r="K12339" i="4"/>
  <c r="K12341" i="4" s="1"/>
  <c r="K12333" i="4"/>
  <c r="K12332" i="4"/>
  <c r="K12334" i="4" s="1"/>
  <c r="K12329" i="4"/>
  <c r="K12328" i="4"/>
  <c r="K12327" i="4"/>
  <c r="K12324" i="4"/>
  <c r="K12323" i="4"/>
  <c r="K12322" i="4"/>
  <c r="K12321" i="4"/>
  <c r="K12320" i="4"/>
  <c r="K12319" i="4"/>
  <c r="K12325" i="4" s="1"/>
  <c r="K12313" i="4"/>
  <c r="K12312" i="4"/>
  <c r="K12309" i="4"/>
  <c r="K12308" i="4"/>
  <c r="K12310" i="4" s="1"/>
  <c r="K12305" i="4"/>
  <c r="K12304" i="4"/>
  <c r="K12303" i="4"/>
  <c r="K12306" i="4" s="1"/>
  <c r="K12300" i="4"/>
  <c r="K12299" i="4"/>
  <c r="K12298" i="4"/>
  <c r="K12297" i="4"/>
  <c r="K12291" i="4"/>
  <c r="K12292" i="4" s="1"/>
  <c r="K12293" i="4" s="1"/>
  <c r="K12290" i="4"/>
  <c r="K12287" i="4"/>
  <c r="K12288" i="4" s="1"/>
  <c r="K12281" i="4"/>
  <c r="K12282" i="4" s="1"/>
  <c r="K12278" i="4"/>
  <c r="K12277" i="4"/>
  <c r="K12274" i="4"/>
  <c r="K12273" i="4"/>
  <c r="K12275" i="4" s="1"/>
  <c r="K12267" i="4"/>
  <c r="K12268" i="4" s="1"/>
  <c r="K12264" i="4"/>
  <c r="K12263" i="4"/>
  <c r="K12262" i="4"/>
  <c r="K12261" i="4"/>
  <c r="K12260" i="4"/>
  <c r="K12259" i="4"/>
  <c r="K12265" i="4" s="1"/>
  <c r="K12252" i="4"/>
  <c r="K12253" i="4" s="1"/>
  <c r="K12248" i="4"/>
  <c r="K12249" i="4" s="1"/>
  <c r="K12245" i="4"/>
  <c r="K12246" i="4" s="1"/>
  <c r="K12239" i="4"/>
  <c r="K12238" i="4"/>
  <c r="K12235" i="4"/>
  <c r="K12234" i="4"/>
  <c r="K12233" i="4"/>
  <c r="K12232" i="4"/>
  <c r="K12225" i="4"/>
  <c r="K12226" i="4" s="1"/>
  <c r="K12227" i="4" s="1"/>
  <c r="K12224" i="4"/>
  <c r="K12218" i="4"/>
  <c r="K12219" i="4" s="1"/>
  <c r="K12220" i="4" s="1"/>
  <c r="K12212" i="4"/>
  <c r="K12211" i="4"/>
  <c r="K12205" i="4"/>
  <c r="K12204" i="4"/>
  <c r="K12198" i="4"/>
  <c r="K12197" i="4"/>
  <c r="K12196" i="4"/>
  <c r="K12195" i="4"/>
  <c r="K12189" i="4"/>
  <c r="K12190" i="4" s="1"/>
  <c r="K12188" i="4"/>
  <c r="K12185" i="4"/>
  <c r="K12184" i="4"/>
  <c r="K12183" i="4"/>
  <c r="K12182" i="4"/>
  <c r="K12186" i="4" s="1"/>
  <c r="K12191" i="4" s="1"/>
  <c r="K12176" i="4"/>
  <c r="K12177" i="4" s="1"/>
  <c r="K12173" i="4"/>
  <c r="K12172" i="4"/>
  <c r="K12166" i="4"/>
  <c r="K12167" i="4" s="1"/>
  <c r="K12163" i="4"/>
  <c r="K12162" i="4"/>
  <c r="K12156" i="4"/>
  <c r="K12157" i="4" s="1"/>
  <c r="K12155" i="4"/>
  <c r="K12152" i="4"/>
  <c r="K12151" i="4"/>
  <c r="K12142" i="4"/>
  <c r="K12141" i="4"/>
  <c r="K12140" i="4"/>
  <c r="K12139" i="4"/>
  <c r="K12137" i="4"/>
  <c r="K12143" i="4" s="1"/>
  <c r="K12145" i="4" s="1"/>
  <c r="K12146" i="4" s="1"/>
  <c r="K12147" i="4" s="1"/>
  <c r="K12136" i="4"/>
  <c r="K12129" i="4"/>
  <c r="K12128" i="4"/>
  <c r="K12126" i="4"/>
  <c r="K12125" i="4"/>
  <c r="K12118" i="4"/>
  <c r="K12119" i="4" s="1"/>
  <c r="K12115" i="4"/>
  <c r="K12114" i="4"/>
  <c r="K12111" i="4"/>
  <c r="K12110" i="4"/>
  <c r="K12109" i="4"/>
  <c r="K12108" i="4"/>
  <c r="K12102" i="4"/>
  <c r="K12101" i="4"/>
  <c r="K12103" i="4" s="1"/>
  <c r="K12098" i="4"/>
  <c r="K12097" i="4"/>
  <c r="K12096" i="4"/>
  <c r="K12090" i="4"/>
  <c r="K12091" i="4" s="1"/>
  <c r="K12087" i="4"/>
  <c r="K12086" i="4"/>
  <c r="K12088" i="4" s="1"/>
  <c r="K12083" i="4"/>
  <c r="K12082" i="4"/>
  <c r="K12076" i="4"/>
  <c r="K12077" i="4" s="1"/>
  <c r="K12075" i="4"/>
  <c r="K12072" i="4"/>
  <c r="K12073" i="4" s="1"/>
  <c r="K12071" i="4"/>
  <c r="K12070" i="4"/>
  <c r="K12067" i="4"/>
  <c r="K12066" i="4"/>
  <c r="K12065" i="4"/>
  <c r="K12064" i="4"/>
  <c r="K12063" i="4"/>
  <c r="K12062" i="4"/>
  <c r="K12068" i="4" s="1"/>
  <c r="K12056" i="4"/>
  <c r="K12055" i="4"/>
  <c r="K12057" i="4" s="1"/>
  <c r="K12052" i="4"/>
  <c r="K12053" i="4" s="1"/>
  <c r="K12051" i="4"/>
  <c r="K12048" i="4"/>
  <c r="K12047" i="4"/>
  <c r="K12046" i="4"/>
  <c r="K12043" i="4"/>
  <c r="K12042" i="4"/>
  <c r="K12041" i="4"/>
  <c r="K12040" i="4"/>
  <c r="K12034" i="4"/>
  <c r="K12033" i="4"/>
  <c r="K12035" i="4" s="1"/>
  <c r="K12030" i="4"/>
  <c r="K12031" i="4" s="1"/>
  <c r="K12036" i="4" s="1"/>
  <c r="K12024" i="4"/>
  <c r="K12025" i="4" s="1"/>
  <c r="K12021" i="4"/>
  <c r="K12020" i="4"/>
  <c r="K12022" i="4" s="1"/>
  <c r="K12017" i="4"/>
  <c r="K12016" i="4"/>
  <c r="K12018" i="4" s="1"/>
  <c r="K12010" i="4"/>
  <c r="K12011" i="4" s="1"/>
  <c r="K12007" i="4"/>
  <c r="K12006" i="4"/>
  <c r="K12005" i="4"/>
  <c r="K12004" i="4"/>
  <c r="K12003" i="4"/>
  <c r="K12002" i="4"/>
  <c r="K11995" i="4"/>
  <c r="K11996" i="4" s="1"/>
  <c r="K11992" i="4"/>
  <c r="K11991" i="4"/>
  <c r="K11988" i="4"/>
  <c r="K11989" i="4" s="1"/>
  <c r="K11981" i="4"/>
  <c r="K11982" i="4" s="1"/>
  <c r="K11978" i="4"/>
  <c r="K11977" i="4"/>
  <c r="K11976" i="4"/>
  <c r="K11975" i="4"/>
  <c r="K11979" i="4" s="1"/>
  <c r="K11983" i="4" s="1"/>
  <c r="K11985" i="4" s="1"/>
  <c r="K11968" i="4"/>
  <c r="K11969" i="4" s="1"/>
  <c r="K11970" i="4" s="1"/>
  <c r="K11967" i="4"/>
  <c r="K11961" i="4"/>
  <c r="K11962" i="4" s="1"/>
  <c r="K11963" i="4" s="1"/>
  <c r="K11955" i="4"/>
  <c r="K11954" i="4"/>
  <c r="K11948" i="4"/>
  <c r="K11947" i="4"/>
  <c r="K11949" i="4" s="1"/>
  <c r="K11950" i="4" s="1"/>
  <c r="K11941" i="4"/>
  <c r="K11940" i="4"/>
  <c r="K11939" i="4"/>
  <c r="K11938" i="4"/>
  <c r="K11933" i="4"/>
  <c r="K11932" i="4"/>
  <c r="K11931" i="4"/>
  <c r="K11928" i="4"/>
  <c r="K11927" i="4"/>
  <c r="K11926" i="4"/>
  <c r="K11925" i="4"/>
  <c r="K11919" i="4"/>
  <c r="K11920" i="4" s="1"/>
  <c r="K11916" i="4"/>
  <c r="K11915" i="4"/>
  <c r="K11909" i="4"/>
  <c r="K11910" i="4" s="1"/>
  <c r="K11906" i="4"/>
  <c r="K11905" i="4"/>
  <c r="K11907" i="4" s="1"/>
  <c r="K11911" i="4" s="1"/>
  <c r="K11899" i="4"/>
  <c r="K11900" i="4" s="1"/>
  <c r="K11898" i="4"/>
  <c r="K11895" i="4"/>
  <c r="K11896" i="4" s="1"/>
  <c r="K11894" i="4"/>
  <c r="K11884" i="4"/>
  <c r="K11883" i="4"/>
  <c r="K11882" i="4"/>
  <c r="K11885" i="4" s="1"/>
  <c r="K11879" i="4"/>
  <c r="K11880" i="4" s="1"/>
  <c r="K11872" i="4"/>
  <c r="K11871" i="4"/>
  <c r="K11873" i="4" s="1"/>
  <c r="K11868" i="4"/>
  <c r="K11869" i="4" s="1"/>
  <c r="K11874" i="4" s="1"/>
  <c r="K11861" i="4"/>
  <c r="K11862" i="4" s="1"/>
  <c r="K11857" i="4"/>
  <c r="K11858" i="4" s="1"/>
  <c r="K11854" i="4"/>
  <c r="K11853" i="4"/>
  <c r="K11852" i="4"/>
  <c r="K11851" i="4"/>
  <c r="K11845" i="4"/>
  <c r="K11844" i="4"/>
  <c r="K11841" i="4"/>
  <c r="K11840" i="4"/>
  <c r="K11839" i="4"/>
  <c r="K11842" i="4" s="1"/>
  <c r="K11833" i="4"/>
  <c r="K11834" i="4" s="1"/>
  <c r="K11830" i="4"/>
  <c r="K11829" i="4"/>
  <c r="K11831" i="4" s="1"/>
  <c r="K11826" i="4"/>
  <c r="K11825" i="4"/>
  <c r="K11819" i="4"/>
  <c r="K11818" i="4"/>
  <c r="K11820" i="4" s="1"/>
  <c r="K11815" i="4"/>
  <c r="K11814" i="4"/>
  <c r="K11813" i="4"/>
  <c r="K11816" i="4" s="1"/>
  <c r="K11810" i="4"/>
  <c r="K11809" i="4"/>
  <c r="K11808" i="4"/>
  <c r="K11807" i="4"/>
  <c r="K11806" i="4"/>
  <c r="K11805" i="4"/>
  <c r="K11799" i="4"/>
  <c r="K11798" i="4"/>
  <c r="K11796" i="4"/>
  <c r="K11795" i="4"/>
  <c r="K11794" i="4"/>
  <c r="K11791" i="4"/>
  <c r="K11790" i="4"/>
  <c r="K11789" i="4"/>
  <c r="K11786" i="4"/>
  <c r="K11785" i="4"/>
  <c r="K11784" i="4"/>
  <c r="K11787" i="4" s="1"/>
  <c r="K11783" i="4"/>
  <c r="K11777" i="4"/>
  <c r="K11776" i="4"/>
  <c r="K11774" i="4"/>
  <c r="K11773" i="4"/>
  <c r="K11767" i="4"/>
  <c r="K11768" i="4" s="1"/>
  <c r="K11764" i="4"/>
  <c r="K11763" i="4"/>
  <c r="K11765" i="4" s="1"/>
  <c r="K11760" i="4"/>
  <c r="K11759" i="4"/>
  <c r="K11761" i="4" s="1"/>
  <c r="K11754" i="4"/>
  <c r="K11753" i="4"/>
  <c r="K11750" i="4"/>
  <c r="K11749" i="4"/>
  <c r="K11748" i="4"/>
  <c r="K11747" i="4"/>
  <c r="K11746" i="4"/>
  <c r="K11745" i="4"/>
  <c r="K11751" i="4" s="1"/>
  <c r="K11755" i="4" s="1"/>
  <c r="K11738" i="4"/>
  <c r="K11739" i="4" s="1"/>
  <c r="K11734" i="4"/>
  <c r="K11735" i="4" s="1"/>
  <c r="K11731" i="4"/>
  <c r="K11732" i="4" s="1"/>
  <c r="K11725" i="4"/>
  <c r="K11724" i="4"/>
  <c r="K11721" i="4"/>
  <c r="K11720" i="4"/>
  <c r="K11719" i="4"/>
  <c r="K11718" i="4"/>
  <c r="K11711" i="4"/>
  <c r="K11710" i="4"/>
  <c r="K11705" i="4"/>
  <c r="K11706" i="4" s="1"/>
  <c r="K11704" i="4"/>
  <c r="K11698" i="4"/>
  <c r="K11697" i="4"/>
  <c r="K11691" i="4"/>
  <c r="K11690" i="4"/>
  <c r="K11684" i="4"/>
  <c r="K11683" i="4"/>
  <c r="K11682" i="4"/>
  <c r="K11681" i="4"/>
  <c r="K11675" i="4"/>
  <c r="K11674" i="4"/>
  <c r="K11671" i="4"/>
  <c r="K11670" i="4"/>
  <c r="K11669" i="4"/>
  <c r="K11668" i="4"/>
  <c r="K11663" i="4"/>
  <c r="K11662" i="4"/>
  <c r="K11659" i="4"/>
  <c r="K11658" i="4"/>
  <c r="K11660" i="4" s="1"/>
  <c r="K11653" i="4"/>
  <c r="K11652" i="4"/>
  <c r="K11649" i="4"/>
  <c r="K11648" i="4"/>
  <c r="K11642" i="4"/>
  <c r="K11641" i="4"/>
  <c r="K11643" i="4" s="1"/>
  <c r="K11638" i="4"/>
  <c r="K11637" i="4"/>
  <c r="K11627" i="4"/>
  <c r="K11626" i="4"/>
  <c r="K11625" i="4"/>
  <c r="K11628" i="4" s="1"/>
  <c r="K11622" i="4"/>
  <c r="K11623" i="4" s="1"/>
  <c r="K11629" i="4" s="1"/>
  <c r="K11631" i="4" s="1"/>
  <c r="K11632" i="4" s="1"/>
  <c r="K11633" i="4" s="1"/>
  <c r="K11615" i="4"/>
  <c r="K11614" i="4"/>
  <c r="K11611" i="4"/>
  <c r="K11612" i="4" s="1"/>
  <c r="K11605" i="4"/>
  <c r="K11604" i="4"/>
  <c r="K11600" i="4"/>
  <c r="K11601" i="4" s="1"/>
  <c r="K11597" i="4"/>
  <c r="K11596" i="4"/>
  <c r="K11595" i="4"/>
  <c r="K11594" i="4"/>
  <c r="K11598" i="4" s="1"/>
  <c r="K11588" i="4"/>
  <c r="K11587" i="4"/>
  <c r="K11589" i="4" s="1"/>
  <c r="K11584" i="4"/>
  <c r="K11583" i="4"/>
  <c r="K11582" i="4"/>
  <c r="K11576" i="4"/>
  <c r="K11577" i="4" s="1"/>
  <c r="K11573" i="4"/>
  <c r="K11572" i="4"/>
  <c r="K11574" i="4" s="1"/>
  <c r="K11569" i="4"/>
  <c r="K11568" i="4"/>
  <c r="K11562" i="4"/>
  <c r="K11561" i="4"/>
  <c r="K11563" i="4" s="1"/>
  <c r="K11558" i="4"/>
  <c r="K11557" i="4"/>
  <c r="K11556" i="4"/>
  <c r="K11553" i="4"/>
  <c r="K11552" i="4"/>
  <c r="K11551" i="4"/>
  <c r="K11550" i="4"/>
  <c r="K11549" i="4"/>
  <c r="K11548" i="4"/>
  <c r="K11554" i="4" s="1"/>
  <c r="K11542" i="4"/>
  <c r="K11541" i="4"/>
  <c r="K11538" i="4"/>
  <c r="K11537" i="4"/>
  <c r="K11539" i="4" s="1"/>
  <c r="K11534" i="4"/>
  <c r="K11533" i="4"/>
  <c r="K11532" i="4"/>
  <c r="K11529" i="4"/>
  <c r="K11528" i="4"/>
  <c r="K11527" i="4"/>
  <c r="K11526" i="4"/>
  <c r="K11521" i="4"/>
  <c r="K11520" i="4"/>
  <c r="K11519" i="4"/>
  <c r="K11516" i="4"/>
  <c r="K11517" i="4" s="1"/>
  <c r="K11511" i="4"/>
  <c r="K11510" i="4"/>
  <c r="K11507" i="4"/>
  <c r="K11506" i="4"/>
  <c r="K11508" i="4" s="1"/>
  <c r="K11503" i="4"/>
  <c r="K11502" i="4"/>
  <c r="K11496" i="4"/>
  <c r="K11497" i="4" s="1"/>
  <c r="K11493" i="4"/>
  <c r="K11492" i="4"/>
  <c r="K11491" i="4"/>
  <c r="K11490" i="4"/>
  <c r="K11489" i="4"/>
  <c r="K11488" i="4"/>
  <c r="K11494" i="4" s="1"/>
  <c r="K11498" i="4" s="1"/>
  <c r="K11481" i="4"/>
  <c r="K11482" i="4" s="1"/>
  <c r="K11477" i="4"/>
  <c r="K11478" i="4" s="1"/>
  <c r="K11475" i="4"/>
  <c r="K11474" i="4"/>
  <c r="K11467" i="4"/>
  <c r="K11468" i="4" s="1"/>
  <c r="K11464" i="4"/>
  <c r="K11463" i="4"/>
  <c r="K11462" i="4"/>
  <c r="K11461" i="4"/>
  <c r="K11454" i="4"/>
  <c r="K11453" i="4"/>
  <c r="K11455" i="4" s="1"/>
  <c r="K11456" i="4" s="1"/>
  <c r="K11447" i="4"/>
  <c r="K11448" i="4" s="1"/>
  <c r="K11449" i="4" s="1"/>
  <c r="K11441" i="4"/>
  <c r="K11440" i="4"/>
  <c r="K11442" i="4" s="1"/>
  <c r="K11443" i="4" s="1"/>
  <c r="K11435" i="4"/>
  <c r="K11436" i="4" s="1"/>
  <c r="K11434" i="4"/>
  <c r="K11433" i="4"/>
  <c r="K11427" i="4"/>
  <c r="K11426" i="4"/>
  <c r="K11425" i="4"/>
  <c r="K11424" i="4"/>
  <c r="K11428" i="4" s="1"/>
  <c r="K11429" i="4" s="1"/>
  <c r="K11419" i="4"/>
  <c r="K11418" i="4"/>
  <c r="K11417" i="4"/>
  <c r="K11414" i="4"/>
  <c r="K11413" i="4"/>
  <c r="K11412" i="4"/>
  <c r="K11411" i="4"/>
  <c r="K11405" i="4"/>
  <c r="K11406" i="4" s="1"/>
  <c r="K11402" i="4"/>
  <c r="K11401" i="4"/>
  <c r="K11395" i="4"/>
  <c r="K11396" i="4" s="1"/>
  <c r="K11392" i="4"/>
  <c r="K11391" i="4"/>
  <c r="K11393" i="4" s="1"/>
  <c r="K11385" i="4"/>
  <c r="K11384" i="4"/>
  <c r="K11381" i="4"/>
  <c r="K11382" i="4" s="1"/>
  <c r="K11380" i="4"/>
  <c r="K11370" i="4"/>
  <c r="K11369" i="4"/>
  <c r="K11368" i="4"/>
  <c r="K11371" i="4" s="1"/>
  <c r="K11365" i="4"/>
  <c r="K11366" i="4" s="1"/>
  <c r="K11358" i="4"/>
  <c r="K11357" i="4"/>
  <c r="K11359" i="4" s="1"/>
  <c r="K11354" i="4"/>
  <c r="K11355" i="4" s="1"/>
  <c r="K11347" i="4"/>
  <c r="K11348" i="4" s="1"/>
  <c r="K11343" i="4"/>
  <c r="K11344" i="4" s="1"/>
  <c r="K11340" i="4"/>
  <c r="K11339" i="4"/>
  <c r="K11338" i="4"/>
  <c r="K11337" i="4"/>
  <c r="K11331" i="4"/>
  <c r="K11330" i="4"/>
  <c r="K11327" i="4"/>
  <c r="K11326" i="4"/>
  <c r="K11325" i="4"/>
  <c r="K11319" i="4"/>
  <c r="K11320" i="4" s="1"/>
  <c r="K11316" i="4"/>
  <c r="K11315" i="4"/>
  <c r="K11317" i="4" s="1"/>
  <c r="K11313" i="4"/>
  <c r="K11312" i="4"/>
  <c r="K11311" i="4"/>
  <c r="K11305" i="4"/>
  <c r="K11304" i="4"/>
  <c r="K11306" i="4" s="1"/>
  <c r="K11301" i="4"/>
  <c r="K11300" i="4"/>
  <c r="K11299" i="4"/>
  <c r="K11302" i="4" s="1"/>
  <c r="K11296" i="4"/>
  <c r="K11295" i="4"/>
  <c r="K11294" i="4"/>
  <c r="K11293" i="4"/>
  <c r="K11292" i="4"/>
  <c r="K11291" i="4"/>
  <c r="K11285" i="4"/>
  <c r="K11284" i="4"/>
  <c r="K11286" i="4" s="1"/>
  <c r="K11281" i="4"/>
  <c r="K11280" i="4"/>
  <c r="K11282" i="4" s="1"/>
  <c r="K11277" i="4"/>
  <c r="K11276" i="4"/>
  <c r="K11275" i="4"/>
  <c r="K11272" i="4"/>
  <c r="K11271" i="4"/>
  <c r="K11270" i="4"/>
  <c r="K11269" i="4"/>
  <c r="K11263" i="4"/>
  <c r="K11262" i="4"/>
  <c r="K11264" i="4" s="1"/>
  <c r="K11259" i="4"/>
  <c r="K11260" i="4" s="1"/>
  <c r="K11253" i="4"/>
  <c r="K11254" i="4" s="1"/>
  <c r="K11250" i="4"/>
  <c r="K11249" i="4"/>
  <c r="K11246" i="4"/>
  <c r="K11245" i="4"/>
  <c r="K11247" i="4" s="1"/>
  <c r="K11239" i="4"/>
  <c r="K11240" i="4" s="1"/>
  <c r="K11236" i="4"/>
  <c r="K11235" i="4"/>
  <c r="K11234" i="4"/>
  <c r="K11233" i="4"/>
  <c r="K11232" i="4"/>
  <c r="K11231" i="4"/>
  <c r="K11237" i="4" s="1"/>
  <c r="K11224" i="4"/>
  <c r="K11225" i="4" s="1"/>
  <c r="K11220" i="4"/>
  <c r="K11221" i="4" s="1"/>
  <c r="K11217" i="4"/>
  <c r="K11218" i="4" s="1"/>
  <c r="K11211" i="4"/>
  <c r="K11210" i="4"/>
  <c r="K11207" i="4"/>
  <c r="K11206" i="4"/>
  <c r="K11205" i="4"/>
  <c r="K11204" i="4"/>
  <c r="K11197" i="4"/>
  <c r="K11196" i="4"/>
  <c r="K11198" i="4" s="1"/>
  <c r="K11199" i="4" s="1"/>
  <c r="K11191" i="4"/>
  <c r="K11192" i="4" s="1"/>
  <c r="K11190" i="4"/>
  <c r="K11184" i="4"/>
  <c r="K11183" i="4"/>
  <c r="K11185" i="4" s="1"/>
  <c r="K11186" i="4" s="1"/>
  <c r="K11177" i="4"/>
  <c r="K11176" i="4"/>
  <c r="K11170" i="4"/>
  <c r="K11169" i="4"/>
  <c r="K11168" i="4"/>
  <c r="K11167" i="4"/>
  <c r="K11161" i="4"/>
  <c r="K11160" i="4"/>
  <c r="K11157" i="4"/>
  <c r="K11156" i="4"/>
  <c r="K11155" i="4"/>
  <c r="K11154" i="4"/>
  <c r="K11158" i="4" s="1"/>
  <c r="K11148" i="4"/>
  <c r="K11149" i="4" s="1"/>
  <c r="K11145" i="4"/>
  <c r="K11144" i="4"/>
  <c r="K11146" i="4" s="1"/>
  <c r="K11138" i="4"/>
  <c r="K11139" i="4" s="1"/>
  <c r="K11135" i="4"/>
  <c r="K11134" i="4"/>
  <c r="K11136" i="4" s="1"/>
  <c r="K11128" i="4"/>
  <c r="K11127" i="4"/>
  <c r="K11129" i="4" s="1"/>
  <c r="K11124" i="4"/>
  <c r="K11123" i="4"/>
  <c r="K11113" i="4"/>
  <c r="K11112" i="4"/>
  <c r="K11111" i="4"/>
  <c r="K11109" i="4"/>
  <c r="K11108" i="4"/>
  <c r="K11101" i="4"/>
  <c r="K11100" i="4"/>
  <c r="K11102" i="4" s="1"/>
  <c r="K11097" i="4"/>
  <c r="K11098" i="4" s="1"/>
  <c r="K11103" i="4" s="1"/>
  <c r="K11090" i="4"/>
  <c r="K11091" i="4" s="1"/>
  <c r="K11086" i="4"/>
  <c r="K11087" i="4" s="1"/>
  <c r="K11083" i="4"/>
  <c r="K11082" i="4"/>
  <c r="K11081" i="4"/>
  <c r="K11080" i="4"/>
  <c r="K11075" i="4"/>
  <c r="K11074" i="4"/>
  <c r="K11073" i="4"/>
  <c r="K11070" i="4"/>
  <c r="K11069" i="4"/>
  <c r="K11068" i="4"/>
  <c r="K11062" i="4"/>
  <c r="K11063" i="4" s="1"/>
  <c r="K11059" i="4"/>
  <c r="K11058" i="4"/>
  <c r="K11060" i="4" s="1"/>
  <c r="K11055" i="4"/>
  <c r="K11054" i="4"/>
  <c r="K11056" i="4" s="1"/>
  <c r="K11048" i="4"/>
  <c r="K11047" i="4"/>
  <c r="K11044" i="4"/>
  <c r="K11043" i="4"/>
  <c r="K11042" i="4"/>
  <c r="K11045" i="4" s="1"/>
  <c r="K11039" i="4"/>
  <c r="K11038" i="4"/>
  <c r="K11037" i="4"/>
  <c r="K11036" i="4"/>
  <c r="K11035" i="4"/>
  <c r="K11034" i="4"/>
  <c r="K11028" i="4"/>
  <c r="K11027" i="4"/>
  <c r="K11029" i="4" s="1"/>
  <c r="K11024" i="4"/>
  <c r="K11025" i="4" s="1"/>
  <c r="K11023" i="4"/>
  <c r="K11020" i="4"/>
  <c r="K11019" i="4"/>
  <c r="K11018" i="4"/>
  <c r="K11021" i="4" s="1"/>
  <c r="K11015" i="4"/>
  <c r="K11014" i="4"/>
  <c r="K11013" i="4"/>
  <c r="K11012" i="4"/>
  <c r="K11016" i="4" s="1"/>
  <c r="K11030" i="4" s="1"/>
  <c r="K11006" i="4"/>
  <c r="K11005" i="4"/>
  <c r="K11007" i="4" s="1"/>
  <c r="K11002" i="4"/>
  <c r="K11003" i="4" s="1"/>
  <c r="K10996" i="4"/>
  <c r="K10997" i="4" s="1"/>
  <c r="K10993" i="4"/>
  <c r="K10992" i="4"/>
  <c r="K10994" i="4" s="1"/>
  <c r="K10989" i="4"/>
  <c r="K10988" i="4"/>
  <c r="K10982" i="4"/>
  <c r="K10983" i="4" s="1"/>
  <c r="K10979" i="4"/>
  <c r="K10978" i="4"/>
  <c r="K10977" i="4"/>
  <c r="K10976" i="4"/>
  <c r="K10975" i="4"/>
  <c r="K10974" i="4"/>
  <c r="K10967" i="4"/>
  <c r="K10968" i="4" s="1"/>
  <c r="K10963" i="4"/>
  <c r="K10964" i="4" s="1"/>
  <c r="K10960" i="4"/>
  <c r="K10961" i="4" s="1"/>
  <c r="K10953" i="4"/>
  <c r="K10954" i="4" s="1"/>
  <c r="K10950" i="4"/>
  <c r="K10949" i="4"/>
  <c r="K10948" i="4"/>
  <c r="K10947" i="4"/>
  <c r="K10940" i="4"/>
  <c r="K10939" i="4"/>
  <c r="K10933" i="4"/>
  <c r="K10934" i="4" s="1"/>
  <c r="K10935" i="4" s="1"/>
  <c r="K10927" i="4"/>
  <c r="K10926" i="4"/>
  <c r="K10928" i="4" s="1"/>
  <c r="K10929" i="4" s="1"/>
  <c r="K10920" i="4"/>
  <c r="K10919" i="4"/>
  <c r="K10921" i="4" s="1"/>
  <c r="K10922" i="4" s="1"/>
  <c r="K10913" i="4"/>
  <c r="K10912" i="4"/>
  <c r="K10911" i="4"/>
  <c r="K10910" i="4"/>
  <c r="K10914" i="4" s="1"/>
  <c r="K10915" i="4" s="1"/>
  <c r="K10904" i="4"/>
  <c r="K10903" i="4"/>
  <c r="K10905" i="4" s="1"/>
  <c r="K10900" i="4"/>
  <c r="K10899" i="4"/>
  <c r="K10898" i="4"/>
  <c r="K10897" i="4"/>
  <c r="K10892" i="4"/>
  <c r="K10891" i="4"/>
  <c r="K10888" i="4"/>
  <c r="K10887" i="4"/>
  <c r="K10881" i="4"/>
  <c r="K10882" i="4" s="1"/>
  <c r="K10878" i="4"/>
  <c r="K10877" i="4"/>
  <c r="K10871" i="4"/>
  <c r="K10870" i="4"/>
  <c r="K10872" i="4" s="1"/>
  <c r="K10867" i="4"/>
  <c r="K10866" i="4"/>
  <c r="K10868" i="4" s="1"/>
  <c r="K10873" i="4" s="1"/>
  <c r="K10856" i="4"/>
  <c r="K10857" i="4" s="1"/>
  <c r="K10855" i="4"/>
  <c r="K10854" i="4"/>
  <c r="K10851" i="4"/>
  <c r="K10852" i="4" s="1"/>
  <c r="K10845" i="4"/>
  <c r="K10844" i="4"/>
  <c r="K10843" i="4"/>
  <c r="K10840" i="4"/>
  <c r="K10841" i="4" s="1"/>
  <c r="K10846" i="4" s="1"/>
  <c r="K10833" i="4"/>
  <c r="K10834" i="4" s="1"/>
  <c r="K10829" i="4"/>
  <c r="K10830" i="4" s="1"/>
  <c r="K10826" i="4"/>
  <c r="K10825" i="4"/>
  <c r="K10824" i="4"/>
  <c r="K10823" i="4"/>
  <c r="K10817" i="4"/>
  <c r="K10816" i="4"/>
  <c r="K10813" i="4"/>
  <c r="K10812" i="4"/>
  <c r="K10811" i="4"/>
  <c r="K10805" i="4"/>
  <c r="K10806" i="4" s="1"/>
  <c r="K10802" i="4"/>
  <c r="K10803" i="4" s="1"/>
  <c r="K10801" i="4"/>
  <c r="K10798" i="4"/>
  <c r="K10797" i="4"/>
  <c r="K10799" i="4" s="1"/>
  <c r="K10791" i="4"/>
  <c r="K10790" i="4"/>
  <c r="K10792" i="4" s="1"/>
  <c r="K10787" i="4"/>
  <c r="K10786" i="4"/>
  <c r="K10785" i="4"/>
  <c r="K10782" i="4"/>
  <c r="K10781" i="4"/>
  <c r="K10780" i="4"/>
  <c r="K10779" i="4"/>
  <c r="K10778" i="4"/>
  <c r="K10777" i="4"/>
  <c r="K10783" i="4" s="1"/>
  <c r="K10771" i="4"/>
  <c r="K10770" i="4"/>
  <c r="K10772" i="4" s="1"/>
  <c r="K10767" i="4"/>
  <c r="K10768" i="4" s="1"/>
  <c r="K10766" i="4"/>
  <c r="K10763" i="4"/>
  <c r="K10762" i="4"/>
  <c r="K10761" i="4"/>
  <c r="K10764" i="4" s="1"/>
  <c r="K10758" i="4"/>
  <c r="K10757" i="4"/>
  <c r="K10756" i="4"/>
  <c r="K10755" i="4"/>
  <c r="K10759" i="4" s="1"/>
  <c r="K10749" i="4"/>
  <c r="K10748" i="4"/>
  <c r="K10745" i="4"/>
  <c r="K10746" i="4" s="1"/>
  <c r="K10739" i="4"/>
  <c r="K10740" i="4" s="1"/>
  <c r="K10736" i="4"/>
  <c r="K10735" i="4"/>
  <c r="K10737" i="4" s="1"/>
  <c r="K10732" i="4"/>
  <c r="K10733" i="4" s="1"/>
  <c r="K10741" i="4" s="1"/>
  <c r="K10731" i="4"/>
  <c r="K10725" i="4"/>
  <c r="K10726" i="4" s="1"/>
  <c r="K10722" i="4"/>
  <c r="K10721" i="4"/>
  <c r="K10720" i="4"/>
  <c r="K10719" i="4"/>
  <c r="K10718" i="4"/>
  <c r="K10717" i="4"/>
  <c r="K10723" i="4" s="1"/>
  <c r="K10727" i="4" s="1"/>
  <c r="K10710" i="4"/>
  <c r="K10711" i="4" s="1"/>
  <c r="K10706" i="4"/>
  <c r="K10707" i="4" s="1"/>
  <c r="K10703" i="4"/>
  <c r="K10704" i="4" s="1"/>
  <c r="K10697" i="4"/>
  <c r="K10696" i="4"/>
  <c r="K10693" i="4"/>
  <c r="K10692" i="4"/>
  <c r="K10691" i="4"/>
  <c r="K10690" i="4"/>
  <c r="K10683" i="4"/>
  <c r="K10682" i="4"/>
  <c r="K10684" i="4" s="1"/>
  <c r="K10685" i="4" s="1"/>
  <c r="K10676" i="4"/>
  <c r="K10677" i="4" s="1"/>
  <c r="K10678" i="4" s="1"/>
  <c r="K10670" i="4"/>
  <c r="K10669" i="4"/>
  <c r="K10671" i="4" s="1"/>
  <c r="K10672" i="4" s="1"/>
  <c r="K10663" i="4"/>
  <c r="K10662" i="4"/>
  <c r="K10664" i="4" s="1"/>
  <c r="K10665" i="4" s="1"/>
  <c r="K10656" i="4"/>
  <c r="K10655" i="4"/>
  <c r="K10654" i="4"/>
  <c r="K10653" i="4"/>
  <c r="K10647" i="4"/>
  <c r="K10646" i="4"/>
  <c r="K10643" i="4"/>
  <c r="K10642" i="4"/>
  <c r="K10641" i="4"/>
  <c r="K10640" i="4"/>
  <c r="K10644" i="4" s="1"/>
  <c r="K10634" i="4"/>
  <c r="K10635" i="4" s="1"/>
  <c r="K10631" i="4"/>
  <c r="K10630" i="4"/>
  <c r="K10632" i="4" s="1"/>
  <c r="K10624" i="4"/>
  <c r="K10625" i="4" s="1"/>
  <c r="K10621" i="4"/>
  <c r="K10620" i="4"/>
  <c r="K10622" i="4" s="1"/>
  <c r="K10614" i="4"/>
  <c r="K10613" i="4"/>
  <c r="K10615" i="4" s="1"/>
  <c r="K10610" i="4"/>
  <c r="K10611" i="4" s="1"/>
  <c r="K10609" i="4"/>
  <c r="K10599" i="4"/>
  <c r="K10598" i="4"/>
  <c r="K10600" i="4" s="1"/>
  <c r="K10597" i="4"/>
  <c r="K10594" i="4"/>
  <c r="K10595" i="4" s="1"/>
  <c r="K10587" i="4"/>
  <c r="K10586" i="4"/>
  <c r="K10588" i="4" s="1"/>
  <c r="K10583" i="4"/>
  <c r="K10584" i="4" s="1"/>
  <c r="K10576" i="4"/>
  <c r="K10577" i="4" s="1"/>
  <c r="K10572" i="4"/>
  <c r="K10573" i="4" s="1"/>
  <c r="K10569" i="4"/>
  <c r="K10568" i="4"/>
  <c r="K10567" i="4"/>
  <c r="K10566" i="4"/>
  <c r="K10570" i="4" s="1"/>
  <c r="K10578" i="4" s="1"/>
  <c r="K10579" i="4" s="1"/>
  <c r="K10560" i="4"/>
  <c r="K10559" i="4"/>
  <c r="K10561" i="4" s="1"/>
  <c r="K10556" i="4"/>
  <c r="K10555" i="4"/>
  <c r="K10554" i="4"/>
  <c r="K10557" i="4" s="1"/>
  <c r="K10549" i="4"/>
  <c r="K10548" i="4"/>
  <c r="K10545" i="4"/>
  <c r="K10544" i="4"/>
  <c r="K10546" i="4" s="1"/>
  <c r="K10541" i="4"/>
  <c r="K10540" i="4"/>
  <c r="K10534" i="4"/>
  <c r="K10533" i="4"/>
  <c r="K10531" i="4"/>
  <c r="K10530" i="4"/>
  <c r="K10529" i="4"/>
  <c r="K10528" i="4"/>
  <c r="K10525" i="4"/>
  <c r="K10524" i="4"/>
  <c r="K10523" i="4"/>
  <c r="K10522" i="4"/>
  <c r="K10521" i="4"/>
  <c r="K10520" i="4"/>
  <c r="K10514" i="4"/>
  <c r="K10513" i="4"/>
  <c r="K10515" i="4" s="1"/>
  <c r="K10510" i="4"/>
  <c r="K10509" i="4"/>
  <c r="K10506" i="4"/>
  <c r="K10507" i="4" s="1"/>
  <c r="K10505" i="4"/>
  <c r="K10504" i="4"/>
  <c r="K10501" i="4"/>
  <c r="K10500" i="4"/>
  <c r="K10499" i="4"/>
  <c r="K10498" i="4"/>
  <c r="K10502" i="4" s="1"/>
  <c r="K10493" i="4"/>
  <c r="K10492" i="4"/>
  <c r="K10491" i="4"/>
  <c r="K10488" i="4"/>
  <c r="K10489" i="4" s="1"/>
  <c r="K10483" i="4"/>
  <c r="K10482" i="4"/>
  <c r="K10479" i="4"/>
  <c r="K10478" i="4"/>
  <c r="K10480" i="4" s="1"/>
  <c r="K10475" i="4"/>
  <c r="K10476" i="4" s="1"/>
  <c r="K10474" i="4"/>
  <c r="K10468" i="4"/>
  <c r="K10469" i="4" s="1"/>
  <c r="K10465" i="4"/>
  <c r="K10464" i="4"/>
  <c r="K10463" i="4"/>
  <c r="K10462" i="4"/>
  <c r="K10461" i="4"/>
  <c r="K10460" i="4"/>
  <c r="K10453" i="4"/>
  <c r="K10454" i="4" s="1"/>
  <c r="K10449" i="4"/>
  <c r="K10450" i="4" s="1"/>
  <c r="K10447" i="4"/>
  <c r="K10446" i="4"/>
  <c r="K10439" i="4"/>
  <c r="K10440" i="4" s="1"/>
  <c r="K10436" i="4"/>
  <c r="K10435" i="4"/>
  <c r="K10434" i="4"/>
  <c r="K10433" i="4"/>
  <c r="K10426" i="4"/>
  <c r="K10425" i="4"/>
  <c r="K10419" i="4"/>
  <c r="K10420" i="4" s="1"/>
  <c r="K10421" i="4" s="1"/>
  <c r="K10413" i="4"/>
  <c r="K10414" i="4" s="1"/>
  <c r="K10415" i="4" s="1"/>
  <c r="K10412" i="4"/>
  <c r="K10406" i="4"/>
  <c r="K10405" i="4"/>
  <c r="K10407" i="4" s="1"/>
  <c r="K10408" i="4" s="1"/>
  <c r="K10399" i="4"/>
  <c r="K10398" i="4"/>
  <c r="K10397" i="4"/>
  <c r="K10396" i="4"/>
  <c r="K10400" i="4" s="1"/>
  <c r="K10401" i="4" s="1"/>
  <c r="K10390" i="4"/>
  <c r="K10389" i="4"/>
  <c r="K10386" i="4"/>
  <c r="K10385" i="4"/>
  <c r="K10384" i="4"/>
  <c r="K10383" i="4"/>
  <c r="K10377" i="4"/>
  <c r="K10378" i="4" s="1"/>
  <c r="K10374" i="4"/>
  <c r="K10373" i="4"/>
  <c r="K10367" i="4"/>
  <c r="K10368" i="4" s="1"/>
  <c r="K10364" i="4"/>
  <c r="K10363" i="4"/>
  <c r="K10365" i="4" s="1"/>
  <c r="K10357" i="4"/>
  <c r="K10356" i="4"/>
  <c r="K10353" i="4"/>
  <c r="K10352" i="4"/>
  <c r="K10354" i="4" s="1"/>
  <c r="K10342" i="4"/>
  <c r="K10341" i="4"/>
  <c r="K10340" i="4"/>
  <c r="K10343" i="4" s="1"/>
  <c r="K10337" i="4"/>
  <c r="K10338" i="4" s="1"/>
  <c r="K10330" i="4"/>
  <c r="K10329" i="4"/>
  <c r="K10331" i="4" s="1"/>
  <c r="K10326" i="4"/>
  <c r="K10327" i="4" s="1"/>
  <c r="K10319" i="4"/>
  <c r="K10320" i="4" s="1"/>
  <c r="K10315" i="4"/>
  <c r="K10316" i="4" s="1"/>
  <c r="K10312" i="4"/>
  <c r="K10311" i="4"/>
  <c r="K10310" i="4"/>
  <c r="K10309" i="4"/>
  <c r="K10303" i="4"/>
  <c r="K10302" i="4"/>
  <c r="K10299" i="4"/>
  <c r="K10298" i="4"/>
  <c r="K10297" i="4"/>
  <c r="K10300" i="4" s="1"/>
  <c r="K10291" i="4"/>
  <c r="K10292" i="4" s="1"/>
  <c r="K10288" i="4"/>
  <c r="K10287" i="4"/>
  <c r="K10289" i="4" s="1"/>
  <c r="K10285" i="4"/>
  <c r="K10293" i="4" s="1"/>
  <c r="K10284" i="4"/>
  <c r="K10283" i="4"/>
  <c r="K10277" i="4"/>
  <c r="K10276" i="4"/>
  <c r="K10278" i="4" s="1"/>
  <c r="K10273" i="4"/>
  <c r="K10272" i="4"/>
  <c r="K10271" i="4"/>
  <c r="K10274" i="4" s="1"/>
  <c r="K10268" i="4"/>
  <c r="K10267" i="4"/>
  <c r="K10266" i="4"/>
  <c r="K10265" i="4"/>
  <c r="K10264" i="4"/>
  <c r="K10263" i="4"/>
  <c r="K10257" i="4"/>
  <c r="K10256" i="4"/>
  <c r="K10258" i="4" s="1"/>
  <c r="K10253" i="4"/>
  <c r="K10252" i="4"/>
  <c r="K10249" i="4"/>
  <c r="K10248" i="4"/>
  <c r="K10247" i="4"/>
  <c r="K10250" i="4" s="1"/>
  <c r="K10244" i="4"/>
  <c r="K10243" i="4"/>
  <c r="K10242" i="4"/>
  <c r="K10241" i="4"/>
  <c r="K10235" i="4"/>
  <c r="K10236" i="4" s="1"/>
  <c r="K10234" i="4"/>
  <c r="K10231" i="4"/>
  <c r="K10232" i="4" s="1"/>
  <c r="K10225" i="4"/>
  <c r="K10226" i="4" s="1"/>
  <c r="K10222" i="4"/>
  <c r="K10221" i="4"/>
  <c r="K10223" i="4" s="1"/>
  <c r="K10218" i="4"/>
  <c r="K10217" i="4"/>
  <c r="K10211" i="4"/>
  <c r="K10212" i="4" s="1"/>
  <c r="K10208" i="4"/>
  <c r="K10207" i="4"/>
  <c r="K10206" i="4"/>
  <c r="K10205" i="4"/>
  <c r="K10204" i="4"/>
  <c r="K10203" i="4"/>
  <c r="K10196" i="4"/>
  <c r="K10197" i="4" s="1"/>
  <c r="K10192" i="4"/>
  <c r="K10193" i="4" s="1"/>
  <c r="K10189" i="4"/>
  <c r="K10190" i="4" s="1"/>
  <c r="K10182" i="4"/>
  <c r="K10183" i="4" s="1"/>
  <c r="K10179" i="4"/>
  <c r="K10178" i="4"/>
  <c r="K10177" i="4"/>
  <c r="K10176" i="4"/>
  <c r="K10180" i="4" s="1"/>
  <c r="K10169" i="4"/>
  <c r="K10168" i="4"/>
  <c r="K10170" i="4" s="1"/>
  <c r="K10171" i="4" s="1"/>
  <c r="K10162" i="4"/>
  <c r="K10163" i="4" s="1"/>
  <c r="K10164" i="4" s="1"/>
  <c r="K10156" i="4"/>
  <c r="K10155" i="4"/>
  <c r="K10157" i="4" s="1"/>
  <c r="K10158" i="4" s="1"/>
  <c r="K10149" i="4"/>
  <c r="K10150" i="4" s="1"/>
  <c r="K10151" i="4" s="1"/>
  <c r="K10148" i="4"/>
  <c r="K10142" i="4"/>
  <c r="K10141" i="4"/>
  <c r="K10140" i="4"/>
  <c r="K10139" i="4"/>
  <c r="K10133" i="4"/>
  <c r="K10132" i="4"/>
  <c r="K10134" i="4" s="1"/>
  <c r="K10129" i="4"/>
  <c r="K10128" i="4"/>
  <c r="K10127" i="4"/>
  <c r="K10126" i="4"/>
  <c r="K10130" i="4" s="1"/>
  <c r="K10135" i="4" s="1"/>
  <c r="K10120" i="4"/>
  <c r="K10121" i="4" s="1"/>
  <c r="K10118" i="4"/>
  <c r="K10117" i="4"/>
  <c r="K10116" i="4"/>
  <c r="K10110" i="4"/>
  <c r="K10111" i="4" s="1"/>
  <c r="K10107" i="4"/>
  <c r="K10106" i="4"/>
  <c r="K10108" i="4" s="1"/>
  <c r="K10112" i="4" s="1"/>
  <c r="K10101" i="4"/>
  <c r="K10100" i="4"/>
  <c r="K10099" i="4"/>
  <c r="K10096" i="4"/>
  <c r="K10095" i="4"/>
  <c r="K10097" i="4" s="1"/>
  <c r="K10102" i="4" s="1"/>
  <c r="K10085" i="4"/>
  <c r="K10084" i="4"/>
  <c r="K10083" i="4"/>
  <c r="K10081" i="4"/>
  <c r="K10080" i="4"/>
  <c r="K10073" i="4"/>
  <c r="K10072" i="4"/>
  <c r="K10070" i="4"/>
  <c r="K10069" i="4"/>
  <c r="K10062" i="4"/>
  <c r="K10063" i="4" s="1"/>
  <c r="K10059" i="4"/>
  <c r="K10058" i="4"/>
  <c r="K10055" i="4"/>
  <c r="K10054" i="4"/>
  <c r="K10053" i="4"/>
  <c r="K10052" i="4"/>
  <c r="K10046" i="4"/>
  <c r="K10045" i="4"/>
  <c r="K10047" i="4" s="1"/>
  <c r="K10042" i="4"/>
  <c r="K10041" i="4"/>
  <c r="K10040" i="4"/>
  <c r="K10034" i="4"/>
  <c r="K10035" i="4" s="1"/>
  <c r="K10031" i="4"/>
  <c r="K10030" i="4"/>
  <c r="K10032" i="4" s="1"/>
  <c r="K10027" i="4"/>
  <c r="K10028" i="4" s="1"/>
  <c r="K10026" i="4"/>
  <c r="K10020" i="4"/>
  <c r="K10019" i="4"/>
  <c r="K10021" i="4" s="1"/>
  <c r="K10017" i="4"/>
  <c r="K10016" i="4"/>
  <c r="K10015" i="4"/>
  <c r="K10014" i="4"/>
  <c r="K10011" i="4"/>
  <c r="K10010" i="4"/>
  <c r="K10009" i="4"/>
  <c r="K10008" i="4"/>
  <c r="K10007" i="4"/>
  <c r="K10006" i="4"/>
  <c r="K10000" i="4"/>
  <c r="K9999" i="4"/>
  <c r="K10001" i="4" s="1"/>
  <c r="K9996" i="4"/>
  <c r="K9995" i="4"/>
  <c r="K9992" i="4"/>
  <c r="K9991" i="4"/>
  <c r="K9990" i="4"/>
  <c r="K9993" i="4" s="1"/>
  <c r="K9987" i="4"/>
  <c r="K9986" i="4"/>
  <c r="K9985" i="4"/>
  <c r="K9984" i="4"/>
  <c r="K9978" i="4"/>
  <c r="K9977" i="4"/>
  <c r="K9979" i="4" s="1"/>
  <c r="K9974" i="4"/>
  <c r="K9975" i="4" s="1"/>
  <c r="K9968" i="4"/>
  <c r="K9969" i="4" s="1"/>
  <c r="K9965" i="4"/>
  <c r="K9964" i="4"/>
  <c r="K9966" i="4" s="1"/>
  <c r="K9961" i="4"/>
  <c r="K9960" i="4"/>
  <c r="K9954" i="4"/>
  <c r="K9955" i="4" s="1"/>
  <c r="K9951" i="4"/>
  <c r="K9950" i="4"/>
  <c r="K9949" i="4"/>
  <c r="K9948" i="4"/>
  <c r="K9947" i="4"/>
  <c r="K9946" i="4"/>
  <c r="K9939" i="4"/>
  <c r="K9940" i="4" s="1"/>
  <c r="K9935" i="4"/>
  <c r="K9936" i="4" s="1"/>
  <c r="K9932" i="4"/>
  <c r="K9933" i="4" s="1"/>
  <c r="K9925" i="4"/>
  <c r="K9926" i="4" s="1"/>
  <c r="K9922" i="4"/>
  <c r="K9921" i="4"/>
  <c r="K9920" i="4"/>
  <c r="K9919" i="4"/>
  <c r="K9912" i="4"/>
  <c r="K9911" i="4"/>
  <c r="K9913" i="4" s="1"/>
  <c r="K9914" i="4" s="1"/>
  <c r="K9905" i="4"/>
  <c r="K9906" i="4" s="1"/>
  <c r="K9907" i="4" s="1"/>
  <c r="K9899" i="4"/>
  <c r="K9898" i="4"/>
  <c r="K9900" i="4" s="1"/>
  <c r="K9901" i="4" s="1"/>
  <c r="K9892" i="4"/>
  <c r="K9891" i="4"/>
  <c r="K9893" i="4" s="1"/>
  <c r="K9894" i="4" s="1"/>
  <c r="K9885" i="4"/>
  <c r="K9884" i="4"/>
  <c r="K9883" i="4"/>
  <c r="K9882" i="4"/>
  <c r="K9886" i="4" s="1"/>
  <c r="K9887" i="4" s="1"/>
  <c r="K9876" i="4"/>
  <c r="K9875" i="4"/>
  <c r="K9877" i="4" s="1"/>
  <c r="K9872" i="4"/>
  <c r="K9871" i="4"/>
  <c r="K9870" i="4"/>
  <c r="K9869" i="4"/>
  <c r="K9863" i="4"/>
  <c r="K9864" i="4" s="1"/>
  <c r="K9860" i="4"/>
  <c r="K9859" i="4"/>
  <c r="K9861" i="4" s="1"/>
  <c r="K9865" i="4" s="1"/>
  <c r="K9853" i="4"/>
  <c r="K9854" i="4" s="1"/>
  <c r="K9850" i="4"/>
  <c r="K9849" i="4"/>
  <c r="K9843" i="4"/>
  <c r="K9842" i="4"/>
  <c r="K9844" i="4" s="1"/>
  <c r="K9839" i="4"/>
  <c r="K9838" i="4"/>
  <c r="K9840" i="4" s="1"/>
  <c r="K9845" i="4" s="1"/>
  <c r="K9828" i="4"/>
  <c r="K9827" i="4"/>
  <c r="K9826" i="4"/>
  <c r="K9823" i="4"/>
  <c r="K9824" i="4" s="1"/>
  <c r="K9816" i="4"/>
  <c r="K9815" i="4"/>
  <c r="K9812" i="4"/>
  <c r="K9813" i="4" s="1"/>
  <c r="K9805" i="4"/>
  <c r="K9806" i="4" s="1"/>
  <c r="K9801" i="4"/>
  <c r="K9802" i="4" s="1"/>
  <c r="K9798" i="4"/>
  <c r="K9797" i="4"/>
  <c r="K9796" i="4"/>
  <c r="K9795" i="4"/>
  <c r="K9799" i="4" s="1"/>
  <c r="K9789" i="4"/>
  <c r="K9788" i="4"/>
  <c r="K9790" i="4" s="1"/>
  <c r="K9785" i="4"/>
  <c r="K9784" i="4"/>
  <c r="K9783" i="4"/>
  <c r="K9786" i="4" s="1"/>
  <c r="K9791" i="4" s="1"/>
  <c r="K9777" i="4"/>
  <c r="K9778" i="4" s="1"/>
  <c r="K9774" i="4"/>
  <c r="K9775" i="4" s="1"/>
  <c r="K9773" i="4"/>
  <c r="K9770" i="4"/>
  <c r="K9769" i="4"/>
  <c r="K9771" i="4" s="1"/>
  <c r="K9764" i="4"/>
  <c r="K9763" i="4"/>
  <c r="K9762" i="4"/>
  <c r="K9759" i="4"/>
  <c r="K9758" i="4"/>
  <c r="K9757" i="4"/>
  <c r="K9760" i="4" s="1"/>
  <c r="K9754" i="4"/>
  <c r="K9753" i="4"/>
  <c r="K9752" i="4"/>
  <c r="K9751" i="4"/>
  <c r="K9750" i="4"/>
  <c r="K9749" i="4"/>
  <c r="K9755" i="4" s="1"/>
  <c r="K9743" i="4"/>
  <c r="K9742" i="4"/>
  <c r="K9744" i="4" s="1"/>
  <c r="K9740" i="4"/>
  <c r="K9739" i="4"/>
  <c r="K9738" i="4"/>
  <c r="K9735" i="4"/>
  <c r="K9734" i="4"/>
  <c r="K9733" i="4"/>
  <c r="K9736" i="4" s="1"/>
  <c r="K9730" i="4"/>
  <c r="K9729" i="4"/>
  <c r="K9728" i="4"/>
  <c r="K9727" i="4"/>
  <c r="K9721" i="4"/>
  <c r="K9720" i="4"/>
  <c r="K9722" i="4" s="1"/>
  <c r="K9717" i="4"/>
  <c r="K9718" i="4" s="1"/>
  <c r="K9723" i="4" s="1"/>
  <c r="K9711" i="4"/>
  <c r="K9712" i="4" s="1"/>
  <c r="K9708" i="4"/>
  <c r="K9707" i="4"/>
  <c r="K9709" i="4" s="1"/>
  <c r="K9704" i="4"/>
  <c r="K9705" i="4" s="1"/>
  <c r="K9703" i="4"/>
  <c r="K9698" i="4"/>
  <c r="K9697" i="4"/>
  <c r="K9694" i="4"/>
  <c r="K9693" i="4"/>
  <c r="K9692" i="4"/>
  <c r="K9691" i="4"/>
  <c r="K9690" i="4"/>
  <c r="K9689" i="4"/>
  <c r="K9683" i="4"/>
  <c r="K9682" i="4"/>
  <c r="K9678" i="4"/>
  <c r="K9679" i="4" s="1"/>
  <c r="K9675" i="4"/>
  <c r="K9676" i="4" s="1"/>
  <c r="K9668" i="4"/>
  <c r="K9669" i="4" s="1"/>
  <c r="K9665" i="4"/>
  <c r="K9664" i="4"/>
  <c r="K9663" i="4"/>
  <c r="K9662" i="4"/>
  <c r="K9655" i="4"/>
  <c r="K9654" i="4"/>
  <c r="K9648" i="4"/>
  <c r="K9649" i="4" s="1"/>
  <c r="K9650" i="4" s="1"/>
  <c r="K9642" i="4"/>
  <c r="K9641" i="4"/>
  <c r="K9643" i="4" s="1"/>
  <c r="K9644" i="4" s="1"/>
  <c r="K9635" i="4"/>
  <c r="K9634" i="4"/>
  <c r="K9628" i="4"/>
  <c r="K9627" i="4"/>
  <c r="K9626" i="4"/>
  <c r="K9625" i="4"/>
  <c r="K9619" i="4"/>
  <c r="K9618" i="4"/>
  <c r="K9615" i="4"/>
  <c r="K9614" i="4"/>
  <c r="K9613" i="4"/>
  <c r="K9612" i="4"/>
  <c r="K9606" i="4"/>
  <c r="K9607" i="4" s="1"/>
  <c r="K9603" i="4"/>
  <c r="K9602" i="4"/>
  <c r="K9604" i="4" s="1"/>
  <c r="K9608" i="4" s="1"/>
  <c r="K9596" i="4"/>
  <c r="K9597" i="4" s="1"/>
  <c r="K9593" i="4"/>
  <c r="K9592" i="4"/>
  <c r="K9594" i="4" s="1"/>
  <c r="K9598" i="4" s="1"/>
  <c r="K9586" i="4"/>
  <c r="K9585" i="4"/>
  <c r="K9582" i="4"/>
  <c r="K9581" i="4"/>
  <c r="K9571" i="4"/>
  <c r="K9570" i="4"/>
  <c r="K9569" i="4"/>
  <c r="K9566" i="4"/>
  <c r="K9567" i="4" s="1"/>
  <c r="K9559" i="4"/>
  <c r="K9558" i="4"/>
  <c r="K9560" i="4" s="1"/>
  <c r="K9555" i="4"/>
  <c r="K9556" i="4" s="1"/>
  <c r="K9561" i="4" s="1"/>
  <c r="K9548" i="4"/>
  <c r="K9549" i="4" s="1"/>
  <c r="K9545" i="4"/>
  <c r="K9544" i="4"/>
  <c r="K9541" i="4"/>
  <c r="K9540" i="4"/>
  <c r="K9539" i="4"/>
  <c r="K9538" i="4"/>
  <c r="K9533" i="4"/>
  <c r="K9532" i="4"/>
  <c r="K9531" i="4"/>
  <c r="K9528" i="4"/>
  <c r="K9527" i="4"/>
  <c r="K9526" i="4"/>
  <c r="K9529" i="4" s="1"/>
  <c r="K9534" i="4" s="1"/>
  <c r="K9520" i="4"/>
  <c r="K9521" i="4" s="1"/>
  <c r="K9518" i="4"/>
  <c r="K9517" i="4"/>
  <c r="K9516" i="4"/>
  <c r="K9513" i="4"/>
  <c r="K9512" i="4"/>
  <c r="K9514" i="4" s="1"/>
  <c r="K9506" i="4"/>
  <c r="K9505" i="4"/>
  <c r="K9507" i="4" s="1"/>
  <c r="K9502" i="4"/>
  <c r="K9501" i="4"/>
  <c r="K9500" i="4"/>
  <c r="K9497" i="4"/>
  <c r="K9496" i="4"/>
  <c r="K9495" i="4"/>
  <c r="K9494" i="4"/>
  <c r="K9493" i="4"/>
  <c r="K9492" i="4"/>
  <c r="K9498" i="4" s="1"/>
  <c r="K9486" i="4"/>
  <c r="K9485" i="4"/>
  <c r="K9487" i="4" s="1"/>
  <c r="K9482" i="4"/>
  <c r="K9481" i="4"/>
  <c r="K9483" i="4" s="1"/>
  <c r="K9478" i="4"/>
  <c r="K9477" i="4"/>
  <c r="K9476" i="4"/>
  <c r="K9479" i="4" s="1"/>
  <c r="K9473" i="4"/>
  <c r="K9472" i="4"/>
  <c r="K9471" i="4"/>
  <c r="K9470" i="4"/>
  <c r="K9474" i="4" s="1"/>
  <c r="K9464" i="4"/>
  <c r="K9463" i="4"/>
  <c r="K9465" i="4" s="1"/>
  <c r="K9461" i="4"/>
  <c r="K9460" i="4"/>
  <c r="K9454" i="4"/>
  <c r="K9455" i="4" s="1"/>
  <c r="K9451" i="4"/>
  <c r="K9450" i="4"/>
  <c r="K9447" i="4"/>
  <c r="K9446" i="4"/>
  <c r="K9448" i="4" s="1"/>
  <c r="K9440" i="4"/>
  <c r="K9441" i="4" s="1"/>
  <c r="K9437" i="4"/>
  <c r="K9436" i="4"/>
  <c r="K9435" i="4"/>
  <c r="K9434" i="4"/>
  <c r="K9433" i="4"/>
  <c r="K9432" i="4"/>
  <c r="K9438" i="4" s="1"/>
  <c r="K9425" i="4"/>
  <c r="K9426" i="4" s="1"/>
  <c r="K9421" i="4"/>
  <c r="K9422" i="4" s="1"/>
  <c r="K9419" i="4"/>
  <c r="K9418" i="4"/>
  <c r="K9411" i="4"/>
  <c r="K9412" i="4" s="1"/>
  <c r="K9408" i="4"/>
  <c r="K9407" i="4"/>
  <c r="K9406" i="4"/>
  <c r="K9405" i="4"/>
  <c r="K9398" i="4"/>
  <c r="K9397" i="4"/>
  <c r="K9391" i="4"/>
  <c r="K9392" i="4" s="1"/>
  <c r="K9393" i="4" s="1"/>
  <c r="K9385" i="4"/>
  <c r="K9384" i="4"/>
  <c r="K9379" i="4"/>
  <c r="K9380" i="4" s="1"/>
  <c r="K9378" i="4"/>
  <c r="K9377" i="4"/>
  <c r="K9371" i="4"/>
  <c r="K9370" i="4"/>
  <c r="K9369" i="4"/>
  <c r="K9368" i="4"/>
  <c r="K9372" i="4" s="1"/>
  <c r="K9373" i="4" s="1"/>
  <c r="K9363" i="4"/>
  <c r="K9362" i="4"/>
  <c r="K9361" i="4"/>
  <c r="K9358" i="4"/>
  <c r="K9357" i="4"/>
  <c r="K9356" i="4"/>
  <c r="K9355" i="4"/>
  <c r="K9349" i="4"/>
  <c r="K9350" i="4" s="1"/>
  <c r="K9346" i="4"/>
  <c r="K9345" i="4"/>
  <c r="K9347" i="4" s="1"/>
  <c r="K9351" i="4" s="1"/>
  <c r="K9339" i="4"/>
  <c r="K9340" i="4" s="1"/>
  <c r="K9336" i="4"/>
  <c r="K9335" i="4"/>
  <c r="K9337" i="4" s="1"/>
  <c r="K9341" i="4" s="1"/>
  <c r="K9329" i="4"/>
  <c r="K9328" i="4"/>
  <c r="K9325" i="4"/>
  <c r="K9324" i="4"/>
  <c r="K9326" i="4" s="1"/>
  <c r="K9314" i="4"/>
  <c r="K9313" i="4"/>
  <c r="K9312" i="4"/>
  <c r="K9315" i="4" s="1"/>
  <c r="K9309" i="4"/>
  <c r="K9310" i="4" s="1"/>
  <c r="K9316" i="4" s="1"/>
  <c r="K9318" i="4" s="1"/>
  <c r="K9319" i="4" s="1"/>
  <c r="K9320" i="4" s="1"/>
  <c r="K9302" i="4"/>
  <c r="K9303" i="4" s="1"/>
  <c r="K9301" i="4"/>
  <c r="K9298" i="4"/>
  <c r="K9299" i="4" s="1"/>
  <c r="K9304" i="4" s="1"/>
  <c r="K9291" i="4"/>
  <c r="K9292" i="4" s="1"/>
  <c r="K9287" i="4"/>
  <c r="K9288" i="4" s="1"/>
  <c r="K9284" i="4"/>
  <c r="K9283" i="4"/>
  <c r="K9282" i="4"/>
  <c r="K9281" i="4"/>
  <c r="K9275" i="4"/>
  <c r="K9274" i="4"/>
  <c r="K9276" i="4" s="1"/>
  <c r="K9271" i="4"/>
  <c r="K9270" i="4"/>
  <c r="K9269" i="4"/>
  <c r="K9272" i="4" s="1"/>
  <c r="K9263" i="4"/>
  <c r="K9264" i="4" s="1"/>
  <c r="K9260" i="4"/>
  <c r="K9259" i="4"/>
  <c r="K9261" i="4" s="1"/>
  <c r="K9256" i="4"/>
  <c r="K9255" i="4"/>
  <c r="K9257" i="4" s="1"/>
  <c r="K9265" i="4" s="1"/>
  <c r="K9250" i="4"/>
  <c r="K9249" i="4"/>
  <c r="K9248" i="4"/>
  <c r="K9245" i="4"/>
  <c r="K9244" i="4"/>
  <c r="K9243" i="4"/>
  <c r="K9240" i="4"/>
  <c r="K9239" i="4"/>
  <c r="K9238" i="4"/>
  <c r="K9237" i="4"/>
  <c r="K9236" i="4"/>
  <c r="K9235" i="4"/>
  <c r="K9229" i="4"/>
  <c r="K9228" i="4"/>
  <c r="K9225" i="4"/>
  <c r="K9224" i="4"/>
  <c r="K9226" i="4" s="1"/>
  <c r="K9221" i="4"/>
  <c r="K9220" i="4"/>
  <c r="K9219" i="4"/>
  <c r="K9222" i="4" s="1"/>
  <c r="K9216" i="4"/>
  <c r="K9215" i="4"/>
  <c r="K9214" i="4"/>
  <c r="K9213" i="4"/>
  <c r="K9208" i="4"/>
  <c r="K9207" i="4"/>
  <c r="K9206" i="4"/>
  <c r="K9203" i="4"/>
  <c r="K9204" i="4" s="1"/>
  <c r="K9198" i="4"/>
  <c r="K9197" i="4"/>
  <c r="K9194" i="4"/>
  <c r="K9193" i="4"/>
  <c r="K9195" i="4" s="1"/>
  <c r="K9191" i="4"/>
  <c r="K9199" i="4" s="1"/>
  <c r="K9190" i="4"/>
  <c r="K9189" i="4"/>
  <c r="K9183" i="4"/>
  <c r="K9184" i="4" s="1"/>
  <c r="K9180" i="4"/>
  <c r="K9179" i="4"/>
  <c r="K9178" i="4"/>
  <c r="K9177" i="4"/>
  <c r="K9176" i="4"/>
  <c r="K9175" i="4"/>
  <c r="K9168" i="4"/>
  <c r="K9169" i="4" s="1"/>
  <c r="K9164" i="4"/>
  <c r="K9165" i="4" s="1"/>
  <c r="K9161" i="4"/>
  <c r="K9162" i="4" s="1"/>
  <c r="K9154" i="4"/>
  <c r="K9155" i="4" s="1"/>
  <c r="K9151" i="4"/>
  <c r="K9150" i="4"/>
  <c r="K9149" i="4"/>
  <c r="K9148" i="4"/>
  <c r="K9142" i="4"/>
  <c r="K9143" i="4" s="1"/>
  <c r="K9141" i="4"/>
  <c r="K9140" i="4"/>
  <c r="K9135" i="4"/>
  <c r="K9136" i="4" s="1"/>
  <c r="K9134" i="4"/>
  <c r="K9128" i="4"/>
  <c r="K9127" i="4"/>
  <c r="K9129" i="4" s="1"/>
  <c r="K9130" i="4" s="1"/>
  <c r="K9121" i="4"/>
  <c r="K9122" i="4" s="1"/>
  <c r="K9123" i="4" s="1"/>
  <c r="K9120" i="4"/>
  <c r="K9114" i="4"/>
  <c r="K9113" i="4"/>
  <c r="K9112" i="4"/>
  <c r="K9111" i="4"/>
  <c r="K9115" i="4" s="1"/>
  <c r="K9116" i="4" s="1"/>
  <c r="K9105" i="4"/>
  <c r="K9104" i="4"/>
  <c r="K9106" i="4" s="1"/>
  <c r="K9101" i="4"/>
  <c r="K9100" i="4"/>
  <c r="K9099" i="4"/>
  <c r="K9098" i="4"/>
  <c r="K9092" i="4"/>
  <c r="K9093" i="4" s="1"/>
  <c r="K9089" i="4"/>
  <c r="K9088" i="4"/>
  <c r="K9082" i="4"/>
  <c r="K9083" i="4" s="1"/>
  <c r="K9079" i="4"/>
  <c r="K9078" i="4"/>
  <c r="K9072" i="4"/>
  <c r="K9071" i="4"/>
  <c r="K9073" i="4" s="1"/>
  <c r="K9068" i="4"/>
  <c r="K9067" i="4"/>
  <c r="K9069" i="4" s="1"/>
  <c r="K9057" i="4"/>
  <c r="K9056" i="4"/>
  <c r="K9055" i="4"/>
  <c r="K9058" i="4" s="1"/>
  <c r="K9052" i="4"/>
  <c r="K9053" i="4" s="1"/>
  <c r="K9045" i="4"/>
  <c r="K9044" i="4"/>
  <c r="K9046" i="4" s="1"/>
  <c r="K9041" i="4"/>
  <c r="K9042" i="4" s="1"/>
  <c r="K9035" i="4"/>
  <c r="K9034" i="4"/>
  <c r="K9030" i="4"/>
  <c r="K9031" i="4" s="1"/>
  <c r="K9027" i="4"/>
  <c r="K9026" i="4"/>
  <c r="K9025" i="4"/>
  <c r="K9024" i="4"/>
  <c r="K9028" i="4" s="1"/>
  <c r="K9018" i="4"/>
  <c r="K9017" i="4"/>
  <c r="K9019" i="4" s="1"/>
  <c r="K9014" i="4"/>
  <c r="K9013" i="4"/>
  <c r="K9012" i="4"/>
  <c r="K9006" i="4"/>
  <c r="K9007" i="4" s="1"/>
  <c r="K9003" i="4"/>
  <c r="K9002" i="4"/>
  <c r="K9004" i="4" s="1"/>
  <c r="K8999" i="4"/>
  <c r="K9000" i="4" s="1"/>
  <c r="K9008" i="4" s="1"/>
  <c r="K8998" i="4"/>
  <c r="K8992" i="4"/>
  <c r="K8991" i="4"/>
  <c r="K8993" i="4" s="1"/>
  <c r="K8988" i="4"/>
  <c r="K8987" i="4"/>
  <c r="K8986" i="4"/>
  <c r="K8989" i="4" s="1"/>
  <c r="K8983" i="4"/>
  <c r="K8982" i="4"/>
  <c r="K8981" i="4"/>
  <c r="K8980" i="4"/>
  <c r="K8979" i="4"/>
  <c r="K8978" i="4"/>
  <c r="K8972" i="4"/>
  <c r="K8971" i="4"/>
  <c r="K8973" i="4" s="1"/>
  <c r="K8968" i="4"/>
  <c r="K8967" i="4"/>
  <c r="K8969" i="4" s="1"/>
  <c r="K8964" i="4"/>
  <c r="K8963" i="4"/>
  <c r="K8962" i="4"/>
  <c r="K8959" i="4"/>
  <c r="K8958" i="4"/>
  <c r="K8957" i="4"/>
  <c r="K8956" i="4"/>
  <c r="K8960" i="4" s="1"/>
  <c r="K8951" i="4"/>
  <c r="K8950" i="4"/>
  <c r="K8949" i="4"/>
  <c r="K8946" i="4"/>
  <c r="K8947" i="4" s="1"/>
  <c r="K8941" i="4"/>
  <c r="K8940" i="4"/>
  <c r="K8937" i="4"/>
  <c r="K8936" i="4"/>
  <c r="K8938" i="4" s="1"/>
  <c r="K8933" i="4"/>
  <c r="K8932" i="4"/>
  <c r="K8934" i="4" s="1"/>
  <c r="K8926" i="4"/>
  <c r="K8927" i="4" s="1"/>
  <c r="K8923" i="4"/>
  <c r="K8922" i="4"/>
  <c r="K8921" i="4"/>
  <c r="K8920" i="4"/>
  <c r="K8919" i="4"/>
  <c r="K8918" i="4"/>
  <c r="K8911" i="4"/>
  <c r="K8912" i="4" s="1"/>
  <c r="K8907" i="4"/>
  <c r="K8908" i="4" s="1"/>
  <c r="K8904" i="4"/>
  <c r="K8905" i="4" s="1"/>
  <c r="K8898" i="4"/>
  <c r="K8897" i="4"/>
  <c r="K8894" i="4"/>
  <c r="K8893" i="4"/>
  <c r="K8892" i="4"/>
  <c r="K8891" i="4"/>
  <c r="K8884" i="4"/>
  <c r="K8883" i="4"/>
  <c r="K8885" i="4" s="1"/>
  <c r="K8886" i="4" s="1"/>
  <c r="K8877" i="4"/>
  <c r="K8878" i="4" s="1"/>
  <c r="K8879" i="4" s="1"/>
  <c r="K8871" i="4"/>
  <c r="K8870" i="4"/>
  <c r="K8864" i="4"/>
  <c r="K8863" i="4"/>
  <c r="K8865" i="4" s="1"/>
  <c r="K8866" i="4" s="1"/>
  <c r="K8857" i="4"/>
  <c r="K8856" i="4"/>
  <c r="K8855" i="4"/>
  <c r="K8854" i="4"/>
  <c r="K8848" i="4"/>
  <c r="K8847" i="4"/>
  <c r="K8849" i="4" s="1"/>
  <c r="K8844" i="4"/>
  <c r="K8843" i="4"/>
  <c r="K8842" i="4"/>
  <c r="K8841" i="4"/>
  <c r="K8835" i="4"/>
  <c r="K8836" i="4" s="1"/>
  <c r="K8832" i="4"/>
  <c r="K8831" i="4"/>
  <c r="K8825" i="4"/>
  <c r="K8826" i="4" s="1"/>
  <c r="K8822" i="4"/>
  <c r="K8821" i="4"/>
  <c r="K8823" i="4" s="1"/>
  <c r="K8827" i="4" s="1"/>
  <c r="K8815" i="4"/>
  <c r="K8814" i="4"/>
  <c r="K8811" i="4"/>
  <c r="K8810" i="4"/>
  <c r="K8812" i="4" s="1"/>
  <c r="K8800" i="4"/>
  <c r="K8799" i="4"/>
  <c r="K8798" i="4"/>
  <c r="K8801" i="4" s="1"/>
  <c r="K8795" i="4"/>
  <c r="K8796" i="4" s="1"/>
  <c r="K8788" i="4"/>
  <c r="K8787" i="4"/>
  <c r="K8789" i="4" s="1"/>
  <c r="K8784" i="4"/>
  <c r="K8785" i="4" s="1"/>
  <c r="K8777" i="4"/>
  <c r="K8778" i="4" s="1"/>
  <c r="K8773" i="4"/>
  <c r="K8774" i="4" s="1"/>
  <c r="K8770" i="4"/>
  <c r="K8769" i="4"/>
  <c r="K8768" i="4"/>
  <c r="K8767" i="4"/>
  <c r="K8771" i="4" s="1"/>
  <c r="K8761" i="4"/>
  <c r="K8760" i="4"/>
  <c r="K8762" i="4" s="1"/>
  <c r="K8757" i="4"/>
  <c r="K8756" i="4"/>
  <c r="K8755" i="4"/>
  <c r="K8749" i="4"/>
  <c r="K8750" i="4" s="1"/>
  <c r="K8746" i="4"/>
  <c r="K8745" i="4"/>
  <c r="K8742" i="4"/>
  <c r="K8741" i="4"/>
  <c r="K8743" i="4" s="1"/>
  <c r="K8735" i="4"/>
  <c r="K8734" i="4"/>
  <c r="K8731" i="4"/>
  <c r="K8730" i="4"/>
  <c r="K8729" i="4"/>
  <c r="K8726" i="4"/>
  <c r="K8725" i="4"/>
  <c r="K8724" i="4"/>
  <c r="K8723" i="4"/>
  <c r="K8722" i="4"/>
  <c r="K8721" i="4"/>
  <c r="K8727" i="4" s="1"/>
  <c r="K8715" i="4"/>
  <c r="K8716" i="4" s="1"/>
  <c r="K8714" i="4"/>
  <c r="K8711" i="4"/>
  <c r="K8710" i="4"/>
  <c r="K8712" i="4" s="1"/>
  <c r="K8707" i="4"/>
  <c r="K8706" i="4"/>
  <c r="K8705" i="4"/>
  <c r="K8702" i="4"/>
  <c r="K8701" i="4"/>
  <c r="K8700" i="4"/>
  <c r="K8699" i="4"/>
  <c r="K8703" i="4" s="1"/>
  <c r="K8693" i="4"/>
  <c r="K8692" i="4"/>
  <c r="K8694" i="4" s="1"/>
  <c r="K8689" i="4"/>
  <c r="K8690" i="4" s="1"/>
  <c r="K8695" i="4" s="1"/>
  <c r="K8683" i="4"/>
  <c r="K8684" i="4" s="1"/>
  <c r="K8680" i="4"/>
  <c r="K8679" i="4"/>
  <c r="K8681" i="4" s="1"/>
  <c r="K8676" i="4"/>
  <c r="K8675" i="4"/>
  <c r="K8677" i="4" s="1"/>
  <c r="K8669" i="4"/>
  <c r="K8670" i="4" s="1"/>
  <c r="K8666" i="4"/>
  <c r="K8665" i="4"/>
  <c r="K8664" i="4"/>
  <c r="K8663" i="4"/>
  <c r="K8662" i="4"/>
  <c r="K8661" i="4"/>
  <c r="K8667" i="4" s="1"/>
  <c r="K8654" i="4"/>
  <c r="K8655" i="4" s="1"/>
  <c r="K8650" i="4"/>
  <c r="K8651" i="4" s="1"/>
  <c r="K8647" i="4"/>
  <c r="K8648" i="4" s="1"/>
  <c r="K8640" i="4"/>
  <c r="K8641" i="4" s="1"/>
  <c r="K8637" i="4"/>
  <c r="K8636" i="4"/>
  <c r="K8635" i="4"/>
  <c r="K8634" i="4"/>
  <c r="K8638" i="4" s="1"/>
  <c r="K8628" i="4"/>
  <c r="K8629" i="4" s="1"/>
  <c r="K8627" i="4"/>
  <c r="K8626" i="4"/>
  <c r="K8620" i="4"/>
  <c r="K8621" i="4" s="1"/>
  <c r="K8622" i="4" s="1"/>
  <c r="K8614" i="4"/>
  <c r="K8613" i="4"/>
  <c r="K8607" i="4"/>
  <c r="K8606" i="4"/>
  <c r="K8608" i="4" s="1"/>
  <c r="K8609" i="4" s="1"/>
  <c r="K8600" i="4"/>
  <c r="K8599" i="4"/>
  <c r="K8598" i="4"/>
  <c r="K8597" i="4"/>
  <c r="K8591" i="4"/>
  <c r="K8590" i="4"/>
  <c r="K8587" i="4"/>
  <c r="K8586" i="4"/>
  <c r="K8585" i="4"/>
  <c r="K8584" i="4"/>
  <c r="K8588" i="4" s="1"/>
  <c r="K8578" i="4"/>
  <c r="K8579" i="4" s="1"/>
  <c r="K8575" i="4"/>
  <c r="K8574" i="4"/>
  <c r="K8576" i="4" s="1"/>
  <c r="K8568" i="4"/>
  <c r="K8569" i="4" s="1"/>
  <c r="K8565" i="4"/>
  <c r="K8564" i="4"/>
  <c r="K8566" i="4" s="1"/>
  <c r="K8570" i="4" s="1"/>
  <c r="K8558" i="4"/>
  <c r="K8557" i="4"/>
  <c r="K8559" i="4" s="1"/>
  <c r="K8554" i="4"/>
  <c r="K8553" i="4"/>
  <c r="K8555" i="4" s="1"/>
  <c r="K8560" i="4" s="1"/>
  <c r="K8543" i="4"/>
  <c r="K8542" i="4"/>
  <c r="K8541" i="4"/>
  <c r="K8538" i="4"/>
  <c r="K8539" i="4" s="1"/>
  <c r="K8531" i="4"/>
  <c r="K8530" i="4"/>
  <c r="K8532" i="4" s="1"/>
  <c r="K8527" i="4"/>
  <c r="K8528" i="4" s="1"/>
  <c r="K8520" i="4"/>
  <c r="K8521" i="4" s="1"/>
  <c r="K8516" i="4"/>
  <c r="K8517" i="4" s="1"/>
  <c r="K8513" i="4"/>
  <c r="K8512" i="4"/>
  <c r="K8511" i="4"/>
  <c r="K8510" i="4"/>
  <c r="K8504" i="4"/>
  <c r="K8503" i="4"/>
  <c r="K8500" i="4"/>
  <c r="K8499" i="4"/>
  <c r="K8498" i="4"/>
  <c r="K8501" i="4" s="1"/>
  <c r="K8492" i="4"/>
  <c r="K8493" i="4" s="1"/>
  <c r="K8489" i="4"/>
  <c r="K8488" i="4"/>
  <c r="K8485" i="4"/>
  <c r="K8484" i="4"/>
  <c r="K8486" i="4" s="1"/>
  <c r="K8478" i="4"/>
  <c r="K8477" i="4"/>
  <c r="K8474" i="4"/>
  <c r="K8475" i="4" s="1"/>
  <c r="K8473" i="4"/>
  <c r="K8472" i="4"/>
  <c r="K8469" i="4"/>
  <c r="K8468" i="4"/>
  <c r="K8467" i="4"/>
  <c r="K8466" i="4"/>
  <c r="K8465" i="4"/>
  <c r="K8464" i="4"/>
  <c r="K8458" i="4"/>
  <c r="K8457" i="4"/>
  <c r="K8459" i="4" s="1"/>
  <c r="K8454" i="4"/>
  <c r="K8453" i="4"/>
  <c r="K8450" i="4"/>
  <c r="K8449" i="4"/>
  <c r="K8448" i="4"/>
  <c r="K8451" i="4" s="1"/>
  <c r="K8445" i="4"/>
  <c r="K8444" i="4"/>
  <c r="K8443" i="4"/>
  <c r="K8442" i="4"/>
  <c r="K8436" i="4"/>
  <c r="K8435" i="4"/>
  <c r="K8437" i="4" s="1"/>
  <c r="K8433" i="4"/>
  <c r="K8432" i="4"/>
  <c r="K8426" i="4"/>
  <c r="K8427" i="4" s="1"/>
  <c r="K8423" i="4"/>
  <c r="K8422" i="4"/>
  <c r="K8424" i="4" s="1"/>
  <c r="K8419" i="4"/>
  <c r="K8418" i="4"/>
  <c r="K8420" i="4" s="1"/>
  <c r="K8412" i="4"/>
  <c r="K8413" i="4" s="1"/>
  <c r="K8409" i="4"/>
  <c r="K8408" i="4"/>
  <c r="K8407" i="4"/>
  <c r="K8406" i="4"/>
  <c r="K8405" i="4"/>
  <c r="K8404" i="4"/>
  <c r="K8397" i="4"/>
  <c r="K8398" i="4" s="1"/>
  <c r="K8393" i="4"/>
  <c r="K8394" i="4" s="1"/>
  <c r="K8390" i="4"/>
  <c r="K8391" i="4" s="1"/>
  <c r="K8383" i="4"/>
  <c r="K8384" i="4" s="1"/>
  <c r="K8380" i="4"/>
  <c r="K8379" i="4"/>
  <c r="K8378" i="4"/>
  <c r="K8377" i="4"/>
  <c r="K8381" i="4" s="1"/>
  <c r="K8370" i="4"/>
  <c r="K8369" i="4"/>
  <c r="K8371" i="4" s="1"/>
  <c r="K8372" i="4" s="1"/>
  <c r="K8363" i="4"/>
  <c r="K8364" i="4" s="1"/>
  <c r="K8365" i="4" s="1"/>
  <c r="K8357" i="4"/>
  <c r="K8356" i="4"/>
  <c r="K8358" i="4" s="1"/>
  <c r="K8359" i="4" s="1"/>
  <c r="K8350" i="4"/>
  <c r="K8349" i="4"/>
  <c r="K8343" i="4"/>
  <c r="K8342" i="4"/>
  <c r="K8341" i="4"/>
  <c r="K8340" i="4"/>
  <c r="K8334" i="4"/>
  <c r="K8333" i="4"/>
  <c r="K8330" i="4"/>
  <c r="K8329" i="4"/>
  <c r="K8328" i="4"/>
  <c r="K8327" i="4"/>
  <c r="K8331" i="4" s="1"/>
  <c r="K8321" i="4"/>
  <c r="K8322" i="4" s="1"/>
  <c r="K8318" i="4"/>
  <c r="K8317" i="4"/>
  <c r="K8311" i="4"/>
  <c r="K8312" i="4" s="1"/>
  <c r="K8308" i="4"/>
  <c r="K8307" i="4"/>
  <c r="K8301" i="4"/>
  <c r="K8300" i="4"/>
  <c r="K8302" i="4" s="1"/>
  <c r="K8297" i="4"/>
  <c r="K8296" i="4"/>
  <c r="K8286" i="4"/>
  <c r="K8285" i="4"/>
  <c r="K8284" i="4"/>
  <c r="K8281" i="4"/>
  <c r="K8282" i="4" s="1"/>
  <c r="K8274" i="4"/>
  <c r="K8273" i="4"/>
  <c r="K8270" i="4"/>
  <c r="K8271" i="4" s="1"/>
  <c r="K8263" i="4"/>
  <c r="K8264" i="4" s="1"/>
  <c r="K8259" i="4"/>
  <c r="K8260" i="4" s="1"/>
  <c r="K8256" i="4"/>
  <c r="K8255" i="4"/>
  <c r="K8254" i="4"/>
  <c r="K8253" i="4"/>
  <c r="K8247" i="4"/>
  <c r="K8246" i="4"/>
  <c r="K8243" i="4"/>
  <c r="K8244" i="4" s="1"/>
  <c r="K8242" i="4"/>
  <c r="K8241" i="4"/>
  <c r="K8235" i="4"/>
  <c r="K8236" i="4" s="1"/>
  <c r="K8232" i="4"/>
  <c r="K8231" i="4"/>
  <c r="K8233" i="4" s="1"/>
  <c r="K8228" i="4"/>
  <c r="K8227" i="4"/>
  <c r="K8229" i="4" s="1"/>
  <c r="K8221" i="4"/>
  <c r="K8220" i="4"/>
  <c r="K8222" i="4" s="1"/>
  <c r="K8217" i="4"/>
  <c r="K8216" i="4"/>
  <c r="K8215" i="4"/>
  <c r="K8218" i="4" s="1"/>
  <c r="K8212" i="4"/>
  <c r="K8211" i="4"/>
  <c r="K8210" i="4"/>
  <c r="K8209" i="4"/>
  <c r="K8208" i="4"/>
  <c r="K8207" i="4"/>
  <c r="K8201" i="4"/>
  <c r="K8200" i="4"/>
  <c r="K8202" i="4" s="1"/>
  <c r="K8197" i="4"/>
  <c r="K8196" i="4"/>
  <c r="K8193" i="4"/>
  <c r="K8192" i="4"/>
  <c r="K8191" i="4"/>
  <c r="K8194" i="4" s="1"/>
  <c r="K8188" i="4"/>
  <c r="K8187" i="4"/>
  <c r="K8186" i="4"/>
  <c r="K8185" i="4"/>
  <c r="K8179" i="4"/>
  <c r="K8178" i="4"/>
  <c r="K8180" i="4" s="1"/>
  <c r="K8175" i="4"/>
  <c r="K8176" i="4" s="1"/>
  <c r="K8181" i="4" s="1"/>
  <c r="K8169" i="4"/>
  <c r="K8170" i="4" s="1"/>
  <c r="K8166" i="4"/>
  <c r="K8165" i="4"/>
  <c r="K8167" i="4" s="1"/>
  <c r="K8162" i="4"/>
  <c r="K8161" i="4"/>
  <c r="K8163" i="4" s="1"/>
  <c r="K8155" i="4"/>
  <c r="K8156" i="4" s="1"/>
  <c r="K8152" i="4"/>
  <c r="K8151" i="4"/>
  <c r="K8150" i="4"/>
  <c r="K8149" i="4"/>
  <c r="K8148" i="4"/>
  <c r="K8147" i="4"/>
  <c r="K8140" i="4"/>
  <c r="K8141" i="4" s="1"/>
  <c r="K8136" i="4"/>
  <c r="K8137" i="4" s="1"/>
  <c r="K8133" i="4"/>
  <c r="K8134" i="4" s="1"/>
  <c r="K8126" i="4"/>
  <c r="K8127" i="4" s="1"/>
  <c r="K8123" i="4"/>
  <c r="K8122" i="4"/>
  <c r="K8121" i="4"/>
  <c r="K8120" i="4"/>
  <c r="K8113" i="4"/>
  <c r="K8112" i="4"/>
  <c r="K8106" i="4"/>
  <c r="K8107" i="4" s="1"/>
  <c r="K8108" i="4" s="1"/>
  <c r="K8100" i="4"/>
  <c r="K8099" i="4"/>
  <c r="K8101" i="4" s="1"/>
  <c r="K8102" i="4" s="1"/>
  <c r="K8093" i="4"/>
  <c r="K8092" i="4"/>
  <c r="K8086" i="4"/>
  <c r="K8085" i="4"/>
  <c r="K8084" i="4"/>
  <c r="K8083" i="4"/>
  <c r="K8077" i="4"/>
  <c r="K8076" i="4"/>
  <c r="K8073" i="4"/>
  <c r="K8072" i="4"/>
  <c r="K8071" i="4"/>
  <c r="K8070" i="4"/>
  <c r="K8074" i="4" s="1"/>
  <c r="K8064" i="4"/>
  <c r="K8065" i="4" s="1"/>
  <c r="K8061" i="4"/>
  <c r="K8060" i="4"/>
  <c r="K8062" i="4" s="1"/>
  <c r="K8054" i="4"/>
  <c r="K8055" i="4" s="1"/>
  <c r="K8051" i="4"/>
  <c r="K8050" i="4"/>
  <c r="K8052" i="4" s="1"/>
  <c r="K8056" i="4" s="1"/>
  <c r="K8044" i="4"/>
  <c r="K8043" i="4"/>
  <c r="K8040" i="4"/>
  <c r="K8039" i="4"/>
  <c r="K8029" i="4"/>
  <c r="K8028" i="4"/>
  <c r="K8027" i="4"/>
  <c r="K8030" i="4" s="1"/>
  <c r="K8025" i="4"/>
  <c r="K8031" i="4" s="1"/>
  <c r="K8033" i="4" s="1"/>
  <c r="K8034" i="4" s="1"/>
  <c r="K8035" i="4" s="1"/>
  <c r="K8024" i="4"/>
  <c r="K8017" i="4"/>
  <c r="K8016" i="4"/>
  <c r="K8018" i="4" s="1"/>
  <c r="K8014" i="4"/>
  <c r="K8019" i="4" s="1"/>
  <c r="K8013" i="4"/>
  <c r="K8006" i="4"/>
  <c r="K8007" i="4" s="1"/>
  <c r="K8002" i="4"/>
  <c r="K8003" i="4" s="1"/>
  <c r="K7999" i="4"/>
  <c r="K7998" i="4"/>
  <c r="K7997" i="4"/>
  <c r="K7996" i="4"/>
  <c r="K8000" i="4" s="1"/>
  <c r="K7990" i="4"/>
  <c r="K7989" i="4"/>
  <c r="K7991" i="4" s="1"/>
  <c r="K7986" i="4"/>
  <c r="K7985" i="4"/>
  <c r="K7984" i="4"/>
  <c r="K7987" i="4" s="1"/>
  <c r="K7978" i="4"/>
  <c r="K7979" i="4" s="1"/>
  <c r="K7976" i="4"/>
  <c r="K7975" i="4"/>
  <c r="K7974" i="4"/>
  <c r="K7971" i="4"/>
  <c r="K7970" i="4"/>
  <c r="K7972" i="4" s="1"/>
  <c r="K7964" i="4"/>
  <c r="K7963" i="4"/>
  <c r="K7965" i="4" s="1"/>
  <c r="K7960" i="4"/>
  <c r="K7959" i="4"/>
  <c r="K7958" i="4"/>
  <c r="K7955" i="4"/>
  <c r="K7954" i="4"/>
  <c r="K7953" i="4"/>
  <c r="K7952" i="4"/>
  <c r="K7951" i="4"/>
  <c r="K7950" i="4"/>
  <c r="K7956" i="4" s="1"/>
  <c r="K7944" i="4"/>
  <c r="K7943" i="4"/>
  <c r="K7945" i="4" s="1"/>
  <c r="K7940" i="4"/>
  <c r="K7939" i="4"/>
  <c r="K7941" i="4" s="1"/>
  <c r="K7936" i="4"/>
  <c r="K7935" i="4"/>
  <c r="K7934" i="4"/>
  <c r="K7937" i="4" s="1"/>
  <c r="K7931" i="4"/>
  <c r="K7930" i="4"/>
  <c r="K7929" i="4"/>
  <c r="K7928" i="4"/>
  <c r="K7932" i="4" s="1"/>
  <c r="K7922" i="4"/>
  <c r="K7921" i="4"/>
  <c r="K7923" i="4" s="1"/>
  <c r="K7918" i="4"/>
  <c r="K7919" i="4" s="1"/>
  <c r="K7912" i="4"/>
  <c r="K7913" i="4" s="1"/>
  <c r="K7909" i="4"/>
  <c r="K7908" i="4"/>
  <c r="K7910" i="4" s="1"/>
  <c r="K7905" i="4"/>
  <c r="K7904" i="4"/>
  <c r="K7906" i="4" s="1"/>
  <c r="K7898" i="4"/>
  <c r="K7899" i="4" s="1"/>
  <c r="K7895" i="4"/>
  <c r="K7894" i="4"/>
  <c r="K7893" i="4"/>
  <c r="K7892" i="4"/>
  <c r="K7891" i="4"/>
  <c r="K7890" i="4"/>
  <c r="K7883" i="4"/>
  <c r="K7884" i="4" s="1"/>
  <c r="K7879" i="4"/>
  <c r="K7880" i="4" s="1"/>
  <c r="K7876" i="4"/>
  <c r="K7877" i="4" s="1"/>
  <c r="K7869" i="4"/>
  <c r="K7870" i="4" s="1"/>
  <c r="K7866" i="4"/>
  <c r="K7865" i="4"/>
  <c r="K7864" i="4"/>
  <c r="K7863" i="4"/>
  <c r="K7856" i="4"/>
  <c r="K7855" i="4"/>
  <c r="K7849" i="4"/>
  <c r="K7850" i="4" s="1"/>
  <c r="K7851" i="4" s="1"/>
  <c r="K7843" i="4"/>
  <c r="K7842" i="4"/>
  <c r="K7844" i="4" s="1"/>
  <c r="K7845" i="4" s="1"/>
  <c r="K7837" i="4"/>
  <c r="K7838" i="4" s="1"/>
  <c r="K7836" i="4"/>
  <c r="K7835" i="4"/>
  <c r="K7829" i="4"/>
  <c r="K7828" i="4"/>
  <c r="K7827" i="4"/>
  <c r="K7826" i="4"/>
  <c r="K7820" i="4"/>
  <c r="K7819" i="4"/>
  <c r="K7821" i="4" s="1"/>
  <c r="K7816" i="4"/>
  <c r="K7815" i="4"/>
  <c r="K7814" i="4"/>
  <c r="K7813" i="4"/>
  <c r="K7817" i="4" s="1"/>
  <c r="K7807" i="4"/>
  <c r="K7808" i="4" s="1"/>
  <c r="K7804" i="4"/>
  <c r="K7803" i="4"/>
  <c r="K7805" i="4" s="1"/>
  <c r="K7797" i="4"/>
  <c r="K7798" i="4" s="1"/>
  <c r="K7794" i="4"/>
  <c r="K7793" i="4"/>
  <c r="K7795" i="4" s="1"/>
  <c r="K7787" i="4"/>
  <c r="K7786" i="4"/>
  <c r="K7783" i="4"/>
  <c r="K7782" i="4"/>
  <c r="K7784" i="4" s="1"/>
  <c r="K7772" i="4"/>
  <c r="K7771" i="4"/>
  <c r="K7770" i="4"/>
  <c r="K7767" i="4"/>
  <c r="K7768" i="4" s="1"/>
  <c r="K7760" i="4"/>
  <c r="K7759" i="4"/>
  <c r="K7761" i="4" s="1"/>
  <c r="K7756" i="4"/>
  <c r="K7757" i="4" s="1"/>
  <c r="K7749" i="4"/>
  <c r="K7750" i="4" s="1"/>
  <c r="K7745" i="4"/>
  <c r="K7746" i="4" s="1"/>
  <c r="K7742" i="4"/>
  <c r="K7741" i="4"/>
  <c r="K7740" i="4"/>
  <c r="K7739" i="4"/>
  <c r="K7733" i="4"/>
  <c r="K7732" i="4"/>
  <c r="K7729" i="4"/>
  <c r="K7728" i="4"/>
  <c r="K7727" i="4"/>
  <c r="K7721" i="4"/>
  <c r="K7722" i="4" s="1"/>
  <c r="K7718" i="4"/>
  <c r="K7717" i="4"/>
  <c r="K7719" i="4" s="1"/>
  <c r="K7714" i="4"/>
  <c r="K7713" i="4"/>
  <c r="K7715" i="4" s="1"/>
  <c r="K7707" i="4"/>
  <c r="K7706" i="4"/>
  <c r="K7703" i="4"/>
  <c r="K7702" i="4"/>
  <c r="K7701" i="4"/>
  <c r="K7704" i="4" s="1"/>
  <c r="K7698" i="4"/>
  <c r="K7697" i="4"/>
  <c r="K7696" i="4"/>
  <c r="K7695" i="4"/>
  <c r="K7694" i="4"/>
  <c r="K7693" i="4"/>
  <c r="K7699" i="4" s="1"/>
  <c r="K7687" i="4"/>
  <c r="K7686" i="4"/>
  <c r="K7683" i="4"/>
  <c r="K7682" i="4"/>
  <c r="K7684" i="4" s="1"/>
  <c r="K7679" i="4"/>
  <c r="K7678" i="4"/>
  <c r="K7677" i="4"/>
  <c r="K7674" i="4"/>
  <c r="K7675" i="4" s="1"/>
  <c r="K7673" i="4"/>
  <c r="K7672" i="4"/>
  <c r="K7671" i="4"/>
  <c r="K7665" i="4"/>
  <c r="K7666" i="4" s="1"/>
  <c r="K7664" i="4"/>
  <c r="K7661" i="4"/>
  <c r="K7662" i="4" s="1"/>
  <c r="K7655" i="4"/>
  <c r="K7656" i="4" s="1"/>
  <c r="K7652" i="4"/>
  <c r="K7651" i="4"/>
  <c r="K7648" i="4"/>
  <c r="K7647" i="4"/>
  <c r="K7649" i="4" s="1"/>
  <c r="K7641" i="4"/>
  <c r="K7642" i="4" s="1"/>
  <c r="K7638" i="4"/>
  <c r="K7637" i="4"/>
  <c r="K7636" i="4"/>
  <c r="K7635" i="4"/>
  <c r="K7634" i="4"/>
  <c r="K7633" i="4"/>
  <c r="K7639" i="4" s="1"/>
  <c r="K7626" i="4"/>
  <c r="K7627" i="4" s="1"/>
  <c r="K7622" i="4"/>
  <c r="K7623" i="4" s="1"/>
  <c r="K7619" i="4"/>
  <c r="K7620" i="4" s="1"/>
  <c r="K7612" i="4"/>
  <c r="K7613" i="4" s="1"/>
  <c r="K7609" i="4"/>
  <c r="K7608" i="4"/>
  <c r="K7607" i="4"/>
  <c r="K7606" i="4"/>
  <c r="K7610" i="4" s="1"/>
  <c r="K7614" i="4" s="1"/>
  <c r="K7616" i="4" s="1"/>
  <c r="K7599" i="4"/>
  <c r="K7598" i="4"/>
  <c r="K7600" i="4" s="1"/>
  <c r="K7601" i="4" s="1"/>
  <c r="K7592" i="4"/>
  <c r="K7593" i="4" s="1"/>
  <c r="K7594" i="4" s="1"/>
  <c r="K7586" i="4"/>
  <c r="K7585" i="4"/>
  <c r="K7579" i="4"/>
  <c r="K7580" i="4" s="1"/>
  <c r="K7581" i="4" s="1"/>
  <c r="K7578" i="4"/>
  <c r="K7572" i="4"/>
  <c r="K7571" i="4"/>
  <c r="K7570" i="4"/>
  <c r="K7569" i="4"/>
  <c r="K7563" i="4"/>
  <c r="K7562" i="4"/>
  <c r="K7564" i="4" s="1"/>
  <c r="K7559" i="4"/>
  <c r="K7558" i="4"/>
  <c r="K7557" i="4"/>
  <c r="K7556" i="4"/>
  <c r="K7560" i="4" s="1"/>
  <c r="K7565" i="4" s="1"/>
  <c r="K7550" i="4"/>
  <c r="K7551" i="4" s="1"/>
  <c r="K7552" i="4" s="1"/>
  <c r="K7547" i="4"/>
  <c r="K7546" i="4"/>
  <c r="K7548" i="4" s="1"/>
  <c r="K7540" i="4"/>
  <c r="K7541" i="4" s="1"/>
  <c r="K7542" i="4" s="1"/>
  <c r="K7538" i="4"/>
  <c r="K7537" i="4"/>
  <c r="K7536" i="4"/>
  <c r="K7530" i="4"/>
  <c r="K7529" i="4"/>
  <c r="K7531" i="4" s="1"/>
  <c r="K7526" i="4"/>
  <c r="K7525" i="4"/>
  <c r="K7527" i="4" s="1"/>
  <c r="K7515" i="4"/>
  <c r="K7514" i="4"/>
  <c r="K7513" i="4"/>
  <c r="K7510" i="4"/>
  <c r="K7511" i="4" s="1"/>
  <c r="K7503" i="4"/>
  <c r="K7504" i="4" s="1"/>
  <c r="K7502" i="4"/>
  <c r="K7499" i="4"/>
  <c r="K7500" i="4" s="1"/>
  <c r="K7505" i="4" s="1"/>
  <c r="K7492" i="4"/>
  <c r="K7493" i="4" s="1"/>
  <c r="K7488" i="4"/>
  <c r="K7489" i="4" s="1"/>
  <c r="K7485" i="4"/>
  <c r="K7484" i="4"/>
  <c r="K7483" i="4"/>
  <c r="K7482" i="4"/>
  <c r="K7486" i="4" s="1"/>
  <c r="K7476" i="4"/>
  <c r="K7475" i="4"/>
  <c r="K7477" i="4" s="1"/>
  <c r="K7472" i="4"/>
  <c r="K7471" i="4"/>
  <c r="K7470" i="4"/>
  <c r="K7465" i="4"/>
  <c r="K7464" i="4"/>
  <c r="K7462" i="4"/>
  <c r="K7461" i="4"/>
  <c r="K7460" i="4"/>
  <c r="K7457" i="4"/>
  <c r="K7456" i="4"/>
  <c r="K7450" i="4"/>
  <c r="K7449" i="4"/>
  <c r="K7446" i="4"/>
  <c r="K7445" i="4"/>
  <c r="K7444" i="4"/>
  <c r="K7447" i="4" s="1"/>
  <c r="K7441" i="4"/>
  <c r="K7440" i="4"/>
  <c r="K7439" i="4"/>
  <c r="K7438" i="4"/>
  <c r="K7437" i="4"/>
  <c r="K7436" i="4"/>
  <c r="K7442" i="4" s="1"/>
  <c r="K7430" i="4"/>
  <c r="K7429" i="4"/>
  <c r="K7431" i="4" s="1"/>
  <c r="K7426" i="4"/>
  <c r="K7425" i="4"/>
  <c r="K7422" i="4"/>
  <c r="K7421" i="4"/>
  <c r="K7420" i="4"/>
  <c r="K7423" i="4" s="1"/>
  <c r="K7417" i="4"/>
  <c r="K7416" i="4"/>
  <c r="K7415" i="4"/>
  <c r="K7414" i="4"/>
  <c r="K7408" i="4"/>
  <c r="K7407" i="4"/>
  <c r="K7409" i="4" s="1"/>
  <c r="K7404" i="4"/>
  <c r="K7405" i="4" s="1"/>
  <c r="K7398" i="4"/>
  <c r="K7399" i="4" s="1"/>
  <c r="K7395" i="4"/>
  <c r="K7394" i="4"/>
  <c r="K7396" i="4" s="1"/>
  <c r="K7391" i="4"/>
  <c r="K7390" i="4"/>
  <c r="K7384" i="4"/>
  <c r="K7385" i="4" s="1"/>
  <c r="K7381" i="4"/>
  <c r="K7380" i="4"/>
  <c r="K7379" i="4"/>
  <c r="K7378" i="4"/>
  <c r="K7377" i="4"/>
  <c r="K7376" i="4"/>
  <c r="K7369" i="4"/>
  <c r="K7370" i="4" s="1"/>
  <c r="K7366" i="4"/>
  <c r="K7365" i="4"/>
  <c r="K7362" i="4"/>
  <c r="K7363" i="4" s="1"/>
  <c r="K7355" i="4"/>
  <c r="K7356" i="4" s="1"/>
  <c r="K7352" i="4"/>
  <c r="K7353" i="4" s="1"/>
  <c r="K7357" i="4" s="1"/>
  <c r="K7359" i="4" s="1"/>
  <c r="K7351" i="4"/>
  <c r="K7350" i="4"/>
  <c r="K7349" i="4"/>
  <c r="K7342" i="4"/>
  <c r="K7343" i="4" s="1"/>
  <c r="K7344" i="4" s="1"/>
  <c r="K7341" i="4"/>
  <c r="K7335" i="4"/>
  <c r="K7336" i="4" s="1"/>
  <c r="K7337" i="4" s="1"/>
  <c r="K7329" i="4"/>
  <c r="K7328" i="4"/>
  <c r="K7330" i="4" s="1"/>
  <c r="K7331" i="4" s="1"/>
  <c r="K7322" i="4"/>
  <c r="K7321" i="4"/>
  <c r="K7323" i="4" s="1"/>
  <c r="K7324" i="4" s="1"/>
  <c r="K7315" i="4"/>
  <c r="K7314" i="4"/>
  <c r="K7313" i="4"/>
  <c r="K7312" i="4"/>
  <c r="K7307" i="4"/>
  <c r="K7306" i="4"/>
  <c r="K7305" i="4"/>
  <c r="K7302" i="4"/>
  <c r="K7301" i="4"/>
  <c r="K7300" i="4"/>
  <c r="K7299" i="4"/>
  <c r="K7293" i="4"/>
  <c r="K7294" i="4" s="1"/>
  <c r="K7290" i="4"/>
  <c r="K7291" i="4" s="1"/>
  <c r="K7295" i="4" s="1"/>
  <c r="K7289" i="4"/>
  <c r="K7283" i="4"/>
  <c r="K7284" i="4" s="1"/>
  <c r="K7280" i="4"/>
  <c r="K7279" i="4"/>
  <c r="K7281" i="4" s="1"/>
  <c r="K7273" i="4"/>
  <c r="K7274" i="4" s="1"/>
  <c r="K7272" i="4"/>
  <c r="K7269" i="4"/>
  <c r="K7268" i="4"/>
  <c r="K7270" i="4" s="1"/>
  <c r="K7258" i="4"/>
  <c r="K7257" i="4"/>
  <c r="K7256" i="4"/>
  <c r="K7259" i="4" s="1"/>
  <c r="K7253" i="4"/>
  <c r="K7254" i="4" s="1"/>
  <c r="K7246" i="4"/>
  <c r="K7245" i="4"/>
  <c r="K7247" i="4" s="1"/>
  <c r="K7242" i="4"/>
  <c r="K7243" i="4" s="1"/>
  <c r="K7235" i="4"/>
  <c r="K7236" i="4" s="1"/>
  <c r="K7231" i="4"/>
  <c r="K7232" i="4" s="1"/>
  <c r="K7228" i="4"/>
  <c r="K7227" i="4"/>
  <c r="K7226" i="4"/>
  <c r="K7225" i="4"/>
  <c r="K7219" i="4"/>
  <c r="K7218" i="4"/>
  <c r="K7220" i="4" s="1"/>
  <c r="K7215" i="4"/>
  <c r="K7214" i="4"/>
  <c r="K7213" i="4"/>
  <c r="K7216" i="4" s="1"/>
  <c r="K7207" i="4"/>
  <c r="K7208" i="4" s="1"/>
  <c r="K7204" i="4"/>
  <c r="K7203" i="4"/>
  <c r="K7205" i="4" s="1"/>
  <c r="K7200" i="4"/>
  <c r="K7199" i="4"/>
  <c r="K7193" i="4"/>
  <c r="K7192" i="4"/>
  <c r="K7194" i="4" s="1"/>
  <c r="K7189" i="4"/>
  <c r="K7190" i="4" s="1"/>
  <c r="K7188" i="4"/>
  <c r="K7187" i="4"/>
  <c r="K7184" i="4"/>
  <c r="K7183" i="4"/>
  <c r="K7182" i="4"/>
  <c r="K7181" i="4"/>
  <c r="K7180" i="4"/>
  <c r="K7179" i="4"/>
  <c r="K7173" i="4"/>
  <c r="K7172" i="4"/>
  <c r="K7170" i="4"/>
  <c r="K7169" i="4"/>
  <c r="K7168" i="4"/>
  <c r="K7165" i="4"/>
  <c r="K7164" i="4"/>
  <c r="K7163" i="4"/>
  <c r="K7160" i="4"/>
  <c r="K7159" i="4"/>
  <c r="K7158" i="4"/>
  <c r="K7157" i="4"/>
  <c r="K7151" i="4"/>
  <c r="K7150" i="4"/>
  <c r="K7152" i="4" s="1"/>
  <c r="K7147" i="4"/>
  <c r="K7148" i="4" s="1"/>
  <c r="K7153" i="4" s="1"/>
  <c r="K7141" i="4"/>
  <c r="K7142" i="4" s="1"/>
  <c r="K7138" i="4"/>
  <c r="K7137" i="4"/>
  <c r="K7134" i="4"/>
  <c r="K7133" i="4"/>
  <c r="K7135" i="4" s="1"/>
  <c r="K7127" i="4"/>
  <c r="K7128" i="4" s="1"/>
  <c r="K7124" i="4"/>
  <c r="K7123" i="4"/>
  <c r="K7122" i="4"/>
  <c r="K7121" i="4"/>
  <c r="K7120" i="4"/>
  <c r="K7119" i="4"/>
  <c r="K7125" i="4" s="1"/>
  <c r="K7112" i="4"/>
  <c r="K7113" i="4" s="1"/>
  <c r="K7108" i="4"/>
  <c r="K7109" i="4" s="1"/>
  <c r="K7105" i="4"/>
  <c r="K7106" i="4" s="1"/>
  <c r="K7099" i="4"/>
  <c r="K7098" i="4"/>
  <c r="K7095" i="4"/>
  <c r="K7094" i="4"/>
  <c r="K7093" i="4"/>
  <c r="K7092" i="4"/>
  <c r="K7096" i="4" s="1"/>
  <c r="K7100" i="4" s="1"/>
  <c r="K7102" i="4" s="1"/>
  <c r="K7085" i="4"/>
  <c r="K7084" i="4"/>
  <c r="K7086" i="4" s="1"/>
  <c r="K7087" i="4" s="1"/>
  <c r="K7078" i="4"/>
  <c r="K7079" i="4" s="1"/>
  <c r="K7080" i="4" s="1"/>
  <c r="K7072" i="4"/>
  <c r="K7071" i="4"/>
  <c r="K7065" i="4"/>
  <c r="K7064" i="4"/>
  <c r="K7066" i="4" s="1"/>
  <c r="K7067" i="4" s="1"/>
  <c r="K7058" i="4"/>
  <c r="K7057" i="4"/>
  <c r="K7056" i="4"/>
  <c r="K7055" i="4"/>
  <c r="K7059" i="4" s="1"/>
  <c r="K7060" i="4" s="1"/>
  <c r="K7049" i="4"/>
  <c r="K7048" i="4"/>
  <c r="K7045" i="4"/>
  <c r="K7044" i="4"/>
  <c r="K7043" i="4"/>
  <c r="K7042" i="4"/>
  <c r="K7036" i="4"/>
  <c r="K7037" i="4" s="1"/>
  <c r="K7033" i="4"/>
  <c r="K7032" i="4"/>
  <c r="K7034" i="4" s="1"/>
  <c r="K7038" i="4" s="1"/>
  <c r="K7026" i="4"/>
  <c r="K7027" i="4" s="1"/>
  <c r="K7023" i="4"/>
  <c r="K7022" i="4"/>
  <c r="K7024" i="4" s="1"/>
  <c r="K7028" i="4" s="1"/>
  <c r="K7016" i="4"/>
  <c r="K7015" i="4"/>
  <c r="K7017" i="4" s="1"/>
  <c r="K7012" i="4"/>
  <c r="K7013" i="4" s="1"/>
  <c r="K7018" i="4" s="1"/>
  <c r="K7011" i="4"/>
  <c r="K7001" i="4"/>
  <c r="K7000" i="4"/>
  <c r="K6999" i="4"/>
  <c r="K7002" i="4" s="1"/>
  <c r="K6997" i="4"/>
  <c r="K6996" i="4"/>
  <c r="K6989" i="4"/>
  <c r="K6988" i="4"/>
  <c r="K6990" i="4" s="1"/>
  <c r="K6986" i="4"/>
  <c r="K6985" i="4"/>
  <c r="K6978" i="4"/>
  <c r="K6979" i="4" s="1"/>
  <c r="K6975" i="4"/>
  <c r="K6974" i="4"/>
  <c r="K6971" i="4"/>
  <c r="K6970" i="4"/>
  <c r="K6969" i="4"/>
  <c r="K6968" i="4"/>
  <c r="K6962" i="4"/>
  <c r="K6961" i="4"/>
  <c r="K6963" i="4" s="1"/>
  <c r="K6958" i="4"/>
  <c r="K6959" i="4" s="1"/>
  <c r="K6957" i="4"/>
  <c r="K6956" i="4"/>
  <c r="K6950" i="4"/>
  <c r="K6951" i="4" s="1"/>
  <c r="K6948" i="4"/>
  <c r="K6947" i="4"/>
  <c r="K6946" i="4"/>
  <c r="K6943" i="4"/>
  <c r="K6942" i="4"/>
  <c r="K6944" i="4" s="1"/>
  <c r="K6936" i="4"/>
  <c r="K6935" i="4"/>
  <c r="K6932" i="4"/>
  <c r="K6931" i="4"/>
  <c r="K6930" i="4"/>
  <c r="K6927" i="4"/>
  <c r="K6926" i="4"/>
  <c r="K6925" i="4"/>
  <c r="K6924" i="4"/>
  <c r="K6923" i="4"/>
  <c r="K6922" i="4"/>
  <c r="K6916" i="4"/>
  <c r="K6915" i="4"/>
  <c r="K6912" i="4"/>
  <c r="K6911" i="4"/>
  <c r="K6908" i="4"/>
  <c r="K6907" i="4"/>
  <c r="K6906" i="4"/>
  <c r="K6903" i="4"/>
  <c r="K6902" i="4"/>
  <c r="K6901" i="4"/>
  <c r="K6900" i="4"/>
  <c r="K6894" i="4"/>
  <c r="K6895" i="4" s="1"/>
  <c r="K6893" i="4"/>
  <c r="K6890" i="4"/>
  <c r="K6891" i="4" s="1"/>
  <c r="K6884" i="4"/>
  <c r="K6885" i="4" s="1"/>
  <c r="K6881" i="4"/>
  <c r="K6880" i="4"/>
  <c r="K6882" i="4" s="1"/>
  <c r="K6877" i="4"/>
  <c r="K6876" i="4"/>
  <c r="K6878" i="4" s="1"/>
  <c r="K6886" i="4" s="1"/>
  <c r="K6870" i="4"/>
  <c r="K6871" i="4" s="1"/>
  <c r="K6867" i="4"/>
  <c r="K6866" i="4"/>
  <c r="K6865" i="4"/>
  <c r="K6864" i="4"/>
  <c r="K6863" i="4"/>
  <c r="K6862" i="4"/>
  <c r="K6855" i="4"/>
  <c r="K6856" i="4" s="1"/>
  <c r="K6851" i="4"/>
  <c r="K6852" i="4" s="1"/>
  <c r="K6848" i="4"/>
  <c r="K6849" i="4" s="1"/>
  <c r="K6841" i="4"/>
  <c r="K6842" i="4" s="1"/>
  <c r="K6838" i="4"/>
  <c r="K6837" i="4"/>
  <c r="K6836" i="4"/>
  <c r="K6835" i="4"/>
  <c r="K6828" i="4"/>
  <c r="K6827" i="4"/>
  <c r="K6821" i="4"/>
  <c r="K6822" i="4" s="1"/>
  <c r="K6823" i="4" s="1"/>
  <c r="K6815" i="4"/>
  <c r="K6814" i="4"/>
  <c r="K6816" i="4" s="1"/>
  <c r="K6817" i="4" s="1"/>
  <c r="K6808" i="4"/>
  <c r="K6807" i="4"/>
  <c r="K6809" i="4" s="1"/>
  <c r="K6810" i="4" s="1"/>
  <c r="K6801" i="4"/>
  <c r="K6800" i="4"/>
  <c r="K6799" i="4"/>
  <c r="K6798" i="4"/>
  <c r="K6802" i="4" s="1"/>
  <c r="K6803" i="4" s="1"/>
  <c r="K6792" i="4"/>
  <c r="K6791" i="4"/>
  <c r="K6793" i="4" s="1"/>
  <c r="K6788" i="4"/>
  <c r="K6787" i="4"/>
  <c r="K6786" i="4"/>
  <c r="K6785" i="4"/>
  <c r="K6779" i="4"/>
  <c r="K6780" i="4" s="1"/>
  <c r="K6776" i="4"/>
  <c r="K6775" i="4"/>
  <c r="K6769" i="4"/>
  <c r="K6770" i="4" s="1"/>
  <c r="K6766" i="4"/>
  <c r="K6767" i="4" s="1"/>
  <c r="K6771" i="4" s="1"/>
  <c r="K6765" i="4"/>
  <c r="K6759" i="4"/>
  <c r="K6758" i="4"/>
  <c r="K6760" i="4" s="1"/>
  <c r="K6756" i="4"/>
  <c r="K6755" i="4"/>
  <c r="K6754" i="4"/>
  <c r="K6744" i="4"/>
  <c r="K6743" i="4"/>
  <c r="K6742" i="4"/>
  <c r="K6739" i="4"/>
  <c r="K6740" i="4" s="1"/>
  <c r="K6732" i="4"/>
  <c r="K6733" i="4" s="1"/>
  <c r="K6731" i="4"/>
  <c r="K6728" i="4"/>
  <c r="K6729" i="4" s="1"/>
  <c r="K6721" i="4"/>
  <c r="K6722" i="4" s="1"/>
  <c r="K6717" i="4"/>
  <c r="K6718" i="4" s="1"/>
  <c r="K6714" i="4"/>
  <c r="K6713" i="4"/>
  <c r="K6712" i="4"/>
  <c r="K6711" i="4"/>
  <c r="K6715" i="4" s="1"/>
  <c r="K6705" i="4"/>
  <c r="K6704" i="4"/>
  <c r="K6701" i="4"/>
  <c r="K6700" i="4"/>
  <c r="K6699" i="4"/>
  <c r="K6693" i="4"/>
  <c r="K6694" i="4" s="1"/>
  <c r="K6690" i="4"/>
  <c r="K6689" i="4"/>
  <c r="K6686" i="4"/>
  <c r="K6685" i="4"/>
  <c r="K6687" i="4" s="1"/>
  <c r="K6680" i="4"/>
  <c r="K6679" i="4"/>
  <c r="K6678" i="4"/>
  <c r="K6675" i="4"/>
  <c r="K6674" i="4"/>
  <c r="K6673" i="4"/>
  <c r="K6670" i="4"/>
  <c r="K6669" i="4"/>
  <c r="K6668" i="4"/>
  <c r="K6667" i="4"/>
  <c r="K6666" i="4"/>
  <c r="K6665" i="4"/>
  <c r="K6659" i="4"/>
  <c r="K6658" i="4"/>
  <c r="K6655" i="4"/>
  <c r="K6654" i="4"/>
  <c r="K6656" i="4" s="1"/>
  <c r="K6651" i="4"/>
  <c r="K6650" i="4"/>
  <c r="K6649" i="4"/>
  <c r="K6652" i="4" s="1"/>
  <c r="K6646" i="4"/>
  <c r="K6645" i="4"/>
  <c r="K6644" i="4"/>
  <c r="K6643" i="4"/>
  <c r="K6637" i="4"/>
  <c r="K6636" i="4"/>
  <c r="K6633" i="4"/>
  <c r="K6634" i="4" s="1"/>
  <c r="K6627" i="4"/>
  <c r="K6628" i="4" s="1"/>
  <c r="K6624" i="4"/>
  <c r="K6623" i="4"/>
  <c r="K6620" i="4"/>
  <c r="K6619" i="4"/>
  <c r="K6621" i="4" s="1"/>
  <c r="K6613" i="4"/>
  <c r="K6614" i="4" s="1"/>
  <c r="K6610" i="4"/>
  <c r="K6609" i="4"/>
  <c r="K6608" i="4"/>
  <c r="K6607" i="4"/>
  <c r="K6606" i="4"/>
  <c r="K6605" i="4"/>
  <c r="K6598" i="4"/>
  <c r="K6599" i="4" s="1"/>
  <c r="K6594" i="4"/>
  <c r="K6595" i="4" s="1"/>
  <c r="K6591" i="4"/>
  <c r="K6592" i="4" s="1"/>
  <c r="K6584" i="4"/>
  <c r="K6585" i="4" s="1"/>
  <c r="K6581" i="4"/>
  <c r="K6580" i="4"/>
  <c r="K6579" i="4"/>
  <c r="K6578" i="4"/>
  <c r="K6582" i="4" s="1"/>
  <c r="K6571" i="4"/>
  <c r="K6570" i="4"/>
  <c r="K6572" i="4" s="1"/>
  <c r="K6573" i="4" s="1"/>
  <c r="K6565" i="4"/>
  <c r="K6566" i="4" s="1"/>
  <c r="K6564" i="4"/>
  <c r="K6558" i="4"/>
  <c r="K6557" i="4"/>
  <c r="K6559" i="4" s="1"/>
  <c r="K6560" i="4" s="1"/>
  <c r="K6553" i="4"/>
  <c r="K6551" i="4"/>
  <c r="K6550" i="4"/>
  <c r="K6552" i="4" s="1"/>
  <c r="K6544" i="4"/>
  <c r="K6543" i="4"/>
  <c r="K6542" i="4"/>
  <c r="K6541" i="4"/>
  <c r="K6535" i="4"/>
  <c r="K6534" i="4"/>
  <c r="K6531" i="4"/>
  <c r="K6530" i="4"/>
  <c r="K6529" i="4"/>
  <c r="K6528" i="4"/>
  <c r="K6532" i="4" s="1"/>
  <c r="K6522" i="4"/>
  <c r="K6523" i="4" s="1"/>
  <c r="K6519" i="4"/>
  <c r="K6518" i="4"/>
  <c r="K6520" i="4" s="1"/>
  <c r="K6512" i="4"/>
  <c r="K6513" i="4" s="1"/>
  <c r="K6509" i="4"/>
  <c r="K6508" i="4"/>
  <c r="K6510" i="4" s="1"/>
  <c r="K6502" i="4"/>
  <c r="K6501" i="4"/>
  <c r="K6503" i="4" s="1"/>
  <c r="K6498" i="4"/>
  <c r="K6499" i="4" s="1"/>
  <c r="K6497" i="4"/>
  <c r="K6487" i="4"/>
  <c r="K6486" i="4"/>
  <c r="K6488" i="4" s="1"/>
  <c r="K6485" i="4"/>
  <c r="K6482" i="4"/>
  <c r="K6483" i="4" s="1"/>
  <c r="K6475" i="4"/>
  <c r="K6474" i="4"/>
  <c r="K6471" i="4"/>
  <c r="K6472" i="4" s="1"/>
  <c r="K6464" i="4"/>
  <c r="K6465" i="4" s="1"/>
  <c r="K6460" i="4"/>
  <c r="K6461" i="4" s="1"/>
  <c r="K6457" i="4"/>
  <c r="K6456" i="4"/>
  <c r="K6455" i="4"/>
  <c r="K6454" i="4"/>
  <c r="K6458" i="4" s="1"/>
  <c r="K6466" i="4" s="1"/>
  <c r="K6467" i="4" s="1"/>
  <c r="K6448" i="4"/>
  <c r="K6449" i="4" s="1"/>
  <c r="K6447" i="4"/>
  <c r="K6444" i="4"/>
  <c r="K6443" i="4"/>
  <c r="K6442" i="4"/>
  <c r="K6445" i="4" s="1"/>
  <c r="K6436" i="4"/>
  <c r="K6437" i="4" s="1"/>
  <c r="K6433" i="4"/>
  <c r="K6432" i="4"/>
  <c r="K6434" i="4" s="1"/>
  <c r="K6429" i="4"/>
  <c r="K6428" i="4"/>
  <c r="K6430" i="4" s="1"/>
  <c r="K6422" i="4"/>
  <c r="K6421" i="4"/>
  <c r="K6418" i="4"/>
  <c r="K6417" i="4"/>
  <c r="K6416" i="4"/>
  <c r="K6419" i="4" s="1"/>
  <c r="K6413" i="4"/>
  <c r="K6412" i="4"/>
  <c r="K6411" i="4"/>
  <c r="K6410" i="4"/>
  <c r="K6409" i="4"/>
  <c r="K6408" i="4"/>
  <c r="K6402" i="4"/>
  <c r="K6403" i="4" s="1"/>
  <c r="K6401" i="4"/>
  <c r="K6398" i="4"/>
  <c r="K6397" i="4"/>
  <c r="K6395" i="4"/>
  <c r="K6394" i="4"/>
  <c r="K6393" i="4"/>
  <c r="K6392" i="4"/>
  <c r="K6389" i="4"/>
  <c r="K6388" i="4"/>
  <c r="K6387" i="4"/>
  <c r="K6386" i="4"/>
  <c r="K6390" i="4" s="1"/>
  <c r="K6380" i="4"/>
  <c r="K6379" i="4"/>
  <c r="K6381" i="4" s="1"/>
  <c r="K6382" i="4" s="1"/>
  <c r="K6377" i="4"/>
  <c r="K6376" i="4"/>
  <c r="K6370" i="4"/>
  <c r="K6371" i="4" s="1"/>
  <c r="K6368" i="4"/>
  <c r="K6367" i="4"/>
  <c r="K6366" i="4"/>
  <c r="K6363" i="4"/>
  <c r="K6362" i="4"/>
  <c r="K6356" i="4"/>
  <c r="K6357" i="4" s="1"/>
  <c r="K6353" i="4"/>
  <c r="K6352" i="4"/>
  <c r="K6351" i="4"/>
  <c r="K6350" i="4"/>
  <c r="K6349" i="4"/>
  <c r="K6348" i="4"/>
  <c r="K6341" i="4"/>
  <c r="K6342" i="4" s="1"/>
  <c r="K6337" i="4"/>
  <c r="K6338" i="4" s="1"/>
  <c r="K6335" i="4"/>
  <c r="K6334" i="4"/>
  <c r="K6327" i="4"/>
  <c r="K6328" i="4" s="1"/>
  <c r="K6324" i="4"/>
  <c r="K6323" i="4"/>
  <c r="K6322" i="4"/>
  <c r="K6321" i="4"/>
  <c r="K6314" i="4"/>
  <c r="K6315" i="4" s="1"/>
  <c r="K6316" i="4" s="1"/>
  <c r="K6308" i="4"/>
  <c r="K6307" i="4"/>
  <c r="K6301" i="4"/>
  <c r="K6300" i="4"/>
  <c r="K6302" i="4" s="1"/>
  <c r="K6303" i="4" s="1"/>
  <c r="K6294" i="4"/>
  <c r="K6293" i="4"/>
  <c r="K6295" i="4" s="1"/>
  <c r="K6296" i="4" s="1"/>
  <c r="K6287" i="4"/>
  <c r="K6286" i="4"/>
  <c r="K6285" i="4"/>
  <c r="K6284" i="4"/>
  <c r="K6278" i="4"/>
  <c r="K6277" i="4"/>
  <c r="K6274" i="4"/>
  <c r="K6273" i="4"/>
  <c r="K6272" i="4"/>
  <c r="K6271" i="4"/>
  <c r="K6265" i="4"/>
  <c r="K6266" i="4" s="1"/>
  <c r="K6262" i="4"/>
  <c r="K6261" i="4"/>
  <c r="K6263" i="4" s="1"/>
  <c r="K6267" i="4" s="1"/>
  <c r="K6255" i="4"/>
  <c r="K6256" i="4" s="1"/>
  <c r="K6252" i="4"/>
  <c r="K6251" i="4"/>
  <c r="K6253" i="4" s="1"/>
  <c r="K6245" i="4"/>
  <c r="K6244" i="4"/>
  <c r="K6241" i="4"/>
  <c r="K6240" i="4"/>
  <c r="K6242" i="4" s="1"/>
  <c r="K6230" i="4"/>
  <c r="K6229" i="4"/>
  <c r="K6228" i="4"/>
  <c r="K6225" i="4"/>
  <c r="K6226" i="4" s="1"/>
  <c r="K6218" i="4"/>
  <c r="K6217" i="4"/>
  <c r="K6219" i="4" s="1"/>
  <c r="K6220" i="4" s="1"/>
  <c r="K6215" i="4"/>
  <c r="K6214" i="4"/>
  <c r="K6207" i="4"/>
  <c r="K6208" i="4" s="1"/>
  <c r="K6203" i="4"/>
  <c r="K6204" i="4" s="1"/>
  <c r="K6200" i="4"/>
  <c r="K6199" i="4"/>
  <c r="K6198" i="4"/>
  <c r="K6197" i="4"/>
  <c r="K6191" i="4"/>
  <c r="K6190" i="4"/>
  <c r="K6187" i="4"/>
  <c r="K6186" i="4"/>
  <c r="K6185" i="4"/>
  <c r="K6188" i="4" s="1"/>
  <c r="K6179" i="4"/>
  <c r="K6180" i="4" s="1"/>
  <c r="K6176" i="4"/>
  <c r="K6175" i="4"/>
  <c r="K6172" i="4"/>
  <c r="K6171" i="4"/>
  <c r="K6173" i="4" s="1"/>
  <c r="K6165" i="4"/>
  <c r="K6164" i="4"/>
  <c r="K6166" i="4" s="1"/>
  <c r="K6161" i="4"/>
  <c r="K6160" i="4"/>
  <c r="K6159" i="4"/>
  <c r="K6156" i="4"/>
  <c r="K6155" i="4"/>
  <c r="K6154" i="4"/>
  <c r="K6153" i="4"/>
  <c r="K6152" i="4"/>
  <c r="K6151" i="4"/>
  <c r="K6145" i="4"/>
  <c r="K6144" i="4"/>
  <c r="K6141" i="4"/>
  <c r="K6140" i="4"/>
  <c r="K6137" i="4"/>
  <c r="K6136" i="4"/>
  <c r="K6135" i="4"/>
  <c r="K6132" i="4"/>
  <c r="K6131" i="4"/>
  <c r="K6130" i="4"/>
  <c r="K6129" i="4"/>
  <c r="K6123" i="4"/>
  <c r="K6122" i="4"/>
  <c r="K6119" i="4"/>
  <c r="K6120" i="4" s="1"/>
  <c r="K6113" i="4"/>
  <c r="K6114" i="4" s="1"/>
  <c r="K6110" i="4"/>
  <c r="K6109" i="4"/>
  <c r="K6106" i="4"/>
  <c r="K6105" i="4"/>
  <c r="K6100" i="4"/>
  <c r="K6099" i="4"/>
  <c r="K6096" i="4"/>
  <c r="K6095" i="4"/>
  <c r="K6094" i="4"/>
  <c r="K6093" i="4"/>
  <c r="K6092" i="4"/>
  <c r="K6091" i="4"/>
  <c r="K6084" i="4"/>
  <c r="K6085" i="4" s="1"/>
  <c r="K6080" i="4"/>
  <c r="K6081" i="4" s="1"/>
  <c r="K6077" i="4"/>
  <c r="K6078" i="4" s="1"/>
  <c r="K6070" i="4"/>
  <c r="K6071" i="4" s="1"/>
  <c r="K6067" i="4"/>
  <c r="K6066" i="4"/>
  <c r="K6065" i="4"/>
  <c r="K6064" i="4"/>
  <c r="K6068" i="4" s="1"/>
  <c r="K6057" i="4"/>
  <c r="K6056" i="4"/>
  <c r="K6058" i="4" s="1"/>
  <c r="K6059" i="4" s="1"/>
  <c r="K6050" i="4"/>
  <c r="K6051" i="4" s="1"/>
  <c r="K6052" i="4" s="1"/>
  <c r="K6044" i="4"/>
  <c r="K6043" i="4"/>
  <c r="K6037" i="4"/>
  <c r="K6038" i="4" s="1"/>
  <c r="K6039" i="4" s="1"/>
  <c r="K6036" i="4"/>
  <c r="K6030" i="4"/>
  <c r="K6029" i="4"/>
  <c r="K6028" i="4"/>
  <c r="K6031" i="4" s="1"/>
  <c r="K6032" i="4" s="1"/>
  <c r="K6027" i="4"/>
  <c r="K6021" i="4"/>
  <c r="K6020" i="4"/>
  <c r="K6017" i="4"/>
  <c r="K6016" i="4"/>
  <c r="K6015" i="4"/>
  <c r="K6014" i="4"/>
  <c r="K6018" i="4" s="1"/>
  <c r="K6008" i="4"/>
  <c r="K6009" i="4" s="1"/>
  <c r="K6005" i="4"/>
  <c r="K6006" i="4" s="1"/>
  <c r="K6004" i="4"/>
  <c r="K5999" i="4"/>
  <c r="K5998" i="4"/>
  <c r="K5996" i="4"/>
  <c r="K6000" i="4" s="1"/>
  <c r="K5995" i="4"/>
  <c r="K5994" i="4"/>
  <c r="K5988" i="4"/>
  <c r="K5989" i="4" s="1"/>
  <c r="K5987" i="4"/>
  <c r="K5984" i="4"/>
  <c r="K5983" i="4"/>
  <c r="K5973" i="4"/>
  <c r="K5972" i="4"/>
  <c r="K5971" i="4"/>
  <c r="K5968" i="4"/>
  <c r="K5969" i="4" s="1"/>
  <c r="K5961" i="4"/>
  <c r="K5960" i="4"/>
  <c r="K5957" i="4"/>
  <c r="K5958" i="4" s="1"/>
  <c r="K5950" i="4"/>
  <c r="K5951" i="4" s="1"/>
  <c r="K5946" i="4"/>
  <c r="K5947" i="4" s="1"/>
  <c r="K5943" i="4"/>
  <c r="K5942" i="4"/>
  <c r="K5941" i="4"/>
  <c r="K5940" i="4"/>
  <c r="K5934" i="4"/>
  <c r="K5933" i="4"/>
  <c r="K5935" i="4" s="1"/>
  <c r="K5930" i="4"/>
  <c r="K5929" i="4"/>
  <c r="K5931" i="4" s="1"/>
  <c r="K5928" i="4"/>
  <c r="K5923" i="4"/>
  <c r="K5922" i="4"/>
  <c r="K5920" i="4"/>
  <c r="K5919" i="4"/>
  <c r="K5918" i="4"/>
  <c r="K5915" i="4"/>
  <c r="K5914" i="4"/>
  <c r="K5908" i="4"/>
  <c r="K5907" i="4"/>
  <c r="K5909" i="4" s="1"/>
  <c r="K5904" i="4"/>
  <c r="K5903" i="4"/>
  <c r="K5902" i="4"/>
  <c r="K5905" i="4" s="1"/>
  <c r="K5899" i="4"/>
  <c r="K5898" i="4"/>
  <c r="K5897" i="4"/>
  <c r="K5896" i="4"/>
  <c r="K5895" i="4"/>
  <c r="K5894" i="4"/>
  <c r="K5900" i="4" s="1"/>
  <c r="K5888" i="4"/>
  <c r="K5887" i="4"/>
  <c r="K5889" i="4" s="1"/>
  <c r="K5884" i="4"/>
  <c r="K5883" i="4"/>
  <c r="K5880" i="4"/>
  <c r="K5879" i="4"/>
  <c r="K5881" i="4" s="1"/>
  <c r="K5878" i="4"/>
  <c r="K5875" i="4"/>
  <c r="K5874" i="4"/>
  <c r="K5873" i="4"/>
  <c r="K5872" i="4"/>
  <c r="K5866" i="4"/>
  <c r="K5865" i="4"/>
  <c r="K5862" i="4"/>
  <c r="K5863" i="4" s="1"/>
  <c r="K5856" i="4"/>
  <c r="K5857" i="4" s="1"/>
  <c r="K5853" i="4"/>
  <c r="K5852" i="4"/>
  <c r="K5854" i="4" s="1"/>
  <c r="K5849" i="4"/>
  <c r="K5848" i="4"/>
  <c r="K5850" i="4" s="1"/>
  <c r="K5842" i="4"/>
  <c r="K5843" i="4" s="1"/>
  <c r="K5839" i="4"/>
  <c r="K5838" i="4"/>
  <c r="K5837" i="4"/>
  <c r="K5836" i="4"/>
  <c r="K5835" i="4"/>
  <c r="K5834" i="4"/>
  <c r="K5828" i="4"/>
  <c r="K5827" i="4"/>
  <c r="K5824" i="4"/>
  <c r="K5823" i="4"/>
  <c r="K5820" i="4"/>
  <c r="K5821" i="4" s="1"/>
  <c r="K5814" i="4"/>
  <c r="K5813" i="4"/>
  <c r="K5810" i="4"/>
  <c r="K5809" i="4"/>
  <c r="K5808" i="4"/>
  <c r="K5811" i="4" s="1"/>
  <c r="K5815" i="4" s="1"/>
  <c r="K5817" i="4" s="1"/>
  <c r="K5807" i="4"/>
  <c r="K5800" i="4"/>
  <c r="K5801" i="4" s="1"/>
  <c r="K5802" i="4" s="1"/>
  <c r="K5799" i="4"/>
  <c r="K5793" i="4"/>
  <c r="K5794" i="4" s="1"/>
  <c r="K5795" i="4" s="1"/>
  <c r="K5787" i="4"/>
  <c r="K5788" i="4" s="1"/>
  <c r="K5789" i="4" s="1"/>
  <c r="K5786" i="4"/>
  <c r="K5780" i="4"/>
  <c r="K5779" i="4"/>
  <c r="K5773" i="4"/>
  <c r="K5772" i="4"/>
  <c r="K5771" i="4"/>
  <c r="K5770" i="4"/>
  <c r="K5774" i="4" s="1"/>
  <c r="K5775" i="4" s="1"/>
  <c r="K5764" i="4"/>
  <c r="K5763" i="4"/>
  <c r="K5765" i="4" s="1"/>
  <c r="K5760" i="4"/>
  <c r="K5759" i="4"/>
  <c r="K5758" i="4"/>
  <c r="K5757" i="4"/>
  <c r="K5751" i="4"/>
  <c r="K5752" i="4" s="1"/>
  <c r="K5748" i="4"/>
  <c r="K5747" i="4"/>
  <c r="K5741" i="4"/>
  <c r="K5742" i="4" s="1"/>
  <c r="K5738" i="4"/>
  <c r="K5737" i="4"/>
  <c r="K5731" i="4"/>
  <c r="K5732" i="4" s="1"/>
  <c r="K5730" i="4"/>
  <c r="K5728" i="4"/>
  <c r="K5727" i="4"/>
  <c r="K5726" i="4"/>
  <c r="K5716" i="4"/>
  <c r="K5715" i="4"/>
  <c r="K5714" i="4"/>
  <c r="K5711" i="4"/>
  <c r="K5712" i="4" s="1"/>
  <c r="K5704" i="4"/>
  <c r="K5703" i="4"/>
  <c r="K5700" i="4"/>
  <c r="K5701" i="4" s="1"/>
  <c r="K5693" i="4"/>
  <c r="K5694" i="4" s="1"/>
  <c r="K5689" i="4"/>
  <c r="K5690" i="4" s="1"/>
  <c r="K5686" i="4"/>
  <c r="K5685" i="4"/>
  <c r="K5684" i="4"/>
  <c r="K5683" i="4"/>
  <c r="K5687" i="4" s="1"/>
  <c r="K5695" i="4" s="1"/>
  <c r="K5696" i="4" s="1"/>
  <c r="K5677" i="4"/>
  <c r="K5676" i="4"/>
  <c r="K5678" i="4" s="1"/>
  <c r="K5673" i="4"/>
  <c r="K5672" i="4"/>
  <c r="K5674" i="4" s="1"/>
  <c r="K5679" i="4" s="1"/>
  <c r="K5671" i="4"/>
  <c r="K5665" i="4"/>
  <c r="K5666" i="4" s="1"/>
  <c r="K5662" i="4"/>
  <c r="K5661" i="4"/>
  <c r="K5658" i="4"/>
  <c r="K5657" i="4"/>
  <c r="K5659" i="4" s="1"/>
  <c r="K5651" i="4"/>
  <c r="K5652" i="4" s="1"/>
  <c r="K5650" i="4"/>
  <c r="K5647" i="4"/>
  <c r="K5646" i="4"/>
  <c r="K5645" i="4"/>
  <c r="K5648" i="4" s="1"/>
  <c r="K5642" i="4"/>
  <c r="K5641" i="4"/>
  <c r="K5640" i="4"/>
  <c r="K5639" i="4"/>
  <c r="K5638" i="4"/>
  <c r="K5637" i="4"/>
  <c r="K5631" i="4"/>
  <c r="K5630" i="4"/>
  <c r="K5627" i="4"/>
  <c r="K5626" i="4"/>
  <c r="K5628" i="4" s="1"/>
  <c r="K5623" i="4"/>
  <c r="K5622" i="4"/>
  <c r="K5621" i="4"/>
  <c r="K5618" i="4"/>
  <c r="K5617" i="4"/>
  <c r="K5616" i="4"/>
  <c r="K5615" i="4"/>
  <c r="K5609" i="4"/>
  <c r="K5608" i="4"/>
  <c r="K5610" i="4" s="1"/>
  <c r="K5605" i="4"/>
  <c r="K5606" i="4" s="1"/>
  <c r="K5611" i="4" s="1"/>
  <c r="K5599" i="4"/>
  <c r="K5600" i="4" s="1"/>
  <c r="K5596" i="4"/>
  <c r="K5595" i="4"/>
  <c r="K5592" i="4"/>
  <c r="K5593" i="4" s="1"/>
  <c r="K5591" i="4"/>
  <c r="K5586" i="4"/>
  <c r="K5585" i="4"/>
  <c r="K5582" i="4"/>
  <c r="K5581" i="4"/>
  <c r="K5580" i="4"/>
  <c r="K5579" i="4"/>
  <c r="K5578" i="4"/>
  <c r="K5577" i="4"/>
  <c r="K5570" i="4"/>
  <c r="K5571" i="4" s="1"/>
  <c r="K5566" i="4"/>
  <c r="K5567" i="4" s="1"/>
  <c r="K5563" i="4"/>
  <c r="K5564" i="4" s="1"/>
  <c r="K5556" i="4"/>
  <c r="K5557" i="4" s="1"/>
  <c r="K5553" i="4"/>
  <c r="K5552" i="4"/>
  <c r="K5551" i="4"/>
  <c r="K5550" i="4"/>
  <c r="K5543" i="4"/>
  <c r="K5542" i="4"/>
  <c r="K5544" i="4" s="1"/>
  <c r="K5545" i="4" s="1"/>
  <c r="K5536" i="4"/>
  <c r="K5537" i="4" s="1"/>
  <c r="K5538" i="4" s="1"/>
  <c r="K5530" i="4"/>
  <c r="K5529" i="4"/>
  <c r="K5523" i="4"/>
  <c r="K5522" i="4"/>
  <c r="K5516" i="4"/>
  <c r="K5515" i="4"/>
  <c r="K5514" i="4"/>
  <c r="K5513" i="4"/>
  <c r="K5507" i="4"/>
  <c r="K5506" i="4"/>
  <c r="K5503" i="4"/>
  <c r="K5502" i="4"/>
  <c r="K5501" i="4"/>
  <c r="K5500" i="4"/>
  <c r="K5494" i="4"/>
  <c r="K5495" i="4" s="1"/>
  <c r="K5491" i="4"/>
  <c r="K5492" i="4" s="1"/>
  <c r="K5496" i="4" s="1"/>
  <c r="K5490" i="4"/>
  <c r="K5484" i="4"/>
  <c r="K5485" i="4" s="1"/>
  <c r="K5481" i="4"/>
  <c r="K5480" i="4"/>
  <c r="K5482" i="4" s="1"/>
  <c r="K5486" i="4" s="1"/>
  <c r="K5474" i="4"/>
  <c r="K5473" i="4"/>
  <c r="K5475" i="4" s="1"/>
  <c r="K5470" i="4"/>
  <c r="K5469" i="4"/>
  <c r="K5459" i="4"/>
  <c r="K5458" i="4"/>
  <c r="K5457" i="4"/>
  <c r="K5460" i="4" s="1"/>
  <c r="K5454" i="4"/>
  <c r="K5455" i="4" s="1"/>
  <c r="K5447" i="4"/>
  <c r="K5446" i="4"/>
  <c r="K5444" i="4"/>
  <c r="K5443" i="4"/>
  <c r="K5436" i="4"/>
  <c r="K5437" i="4" s="1"/>
  <c r="K5432" i="4"/>
  <c r="K5433" i="4" s="1"/>
  <c r="K5429" i="4"/>
  <c r="K5428" i="4"/>
  <c r="K5427" i="4"/>
  <c r="K5426" i="4"/>
  <c r="K5430" i="4" s="1"/>
  <c r="K5421" i="4"/>
  <c r="K5420" i="4"/>
  <c r="K5419" i="4"/>
  <c r="K5416" i="4"/>
  <c r="K5415" i="4"/>
  <c r="K5414" i="4"/>
  <c r="K5408" i="4"/>
  <c r="K5409" i="4" s="1"/>
  <c r="K5405" i="4"/>
  <c r="K5404" i="4"/>
  <c r="K5406" i="4" s="1"/>
  <c r="K5401" i="4"/>
  <c r="K5400" i="4"/>
  <c r="K5402" i="4" s="1"/>
  <c r="K5394" i="4"/>
  <c r="K5393" i="4"/>
  <c r="K5390" i="4"/>
  <c r="K5389" i="4"/>
  <c r="K5388" i="4"/>
  <c r="K5385" i="4"/>
  <c r="K5384" i="4"/>
  <c r="K5383" i="4"/>
  <c r="K5382" i="4"/>
  <c r="K5381" i="4"/>
  <c r="K5380" i="4"/>
  <c r="K5374" i="4"/>
  <c r="K5373" i="4"/>
  <c r="K5370" i="4"/>
  <c r="K5371" i="4" s="1"/>
  <c r="K5369" i="4"/>
  <c r="K5366" i="4"/>
  <c r="K5365" i="4"/>
  <c r="K5364" i="4"/>
  <c r="K5367" i="4" s="1"/>
  <c r="K5361" i="4"/>
  <c r="K5360" i="4"/>
  <c r="K5359" i="4"/>
  <c r="K5358" i="4"/>
  <c r="K5362" i="4" s="1"/>
  <c r="K5352" i="4"/>
  <c r="K5351" i="4"/>
  <c r="K5353" i="4" s="1"/>
  <c r="K5348" i="4"/>
  <c r="K5349" i="4" s="1"/>
  <c r="K5342" i="4"/>
  <c r="K5343" i="4" s="1"/>
  <c r="K5339" i="4"/>
  <c r="K5338" i="4"/>
  <c r="K5340" i="4" s="1"/>
  <c r="K5335" i="4"/>
  <c r="K5334" i="4"/>
  <c r="K5336" i="4" s="1"/>
  <c r="K5328" i="4"/>
  <c r="K5329" i="4" s="1"/>
  <c r="K5325" i="4"/>
  <c r="K5324" i="4"/>
  <c r="K5323" i="4"/>
  <c r="K5322" i="4"/>
  <c r="K5321" i="4"/>
  <c r="K5320" i="4"/>
  <c r="K5313" i="4"/>
  <c r="K5314" i="4" s="1"/>
  <c r="K5309" i="4"/>
  <c r="K5310" i="4" s="1"/>
  <c r="K5306" i="4"/>
  <c r="K5307" i="4" s="1"/>
  <c r="K5299" i="4"/>
  <c r="K5300" i="4" s="1"/>
  <c r="K5296" i="4"/>
  <c r="K5295" i="4"/>
  <c r="K5294" i="4"/>
  <c r="K5293" i="4"/>
  <c r="K5288" i="4"/>
  <c r="K5286" i="4"/>
  <c r="K5285" i="4"/>
  <c r="K5287" i="4" s="1"/>
  <c r="K5279" i="4"/>
  <c r="K5280" i="4" s="1"/>
  <c r="K5281" i="4" s="1"/>
  <c r="K5273" i="4"/>
  <c r="K5272" i="4"/>
  <c r="K5266" i="4"/>
  <c r="K5265" i="4"/>
  <c r="K5267" i="4" s="1"/>
  <c r="K5268" i="4" s="1"/>
  <c r="K5259" i="4"/>
  <c r="K5258" i="4"/>
  <c r="K5257" i="4"/>
  <c r="K5256" i="4"/>
  <c r="K5260" i="4" s="1"/>
  <c r="K5261" i="4" s="1"/>
  <c r="K5250" i="4"/>
  <c r="K5249" i="4"/>
  <c r="K5251" i="4" s="1"/>
  <c r="K5246" i="4"/>
  <c r="K5245" i="4"/>
  <c r="K5244" i="4"/>
  <c r="K5243" i="4"/>
  <c r="K5247" i="4" s="1"/>
  <c r="K5237" i="4"/>
  <c r="K5238" i="4" s="1"/>
  <c r="K5234" i="4"/>
  <c r="K5233" i="4"/>
  <c r="K5227" i="4"/>
  <c r="K5228" i="4" s="1"/>
  <c r="K5224" i="4"/>
  <c r="K5225" i="4" s="1"/>
  <c r="K5229" i="4" s="1"/>
  <c r="K5223" i="4"/>
  <c r="K5217" i="4"/>
  <c r="K5216" i="4"/>
  <c r="K5213" i="4"/>
  <c r="K5212" i="4"/>
  <c r="K5214" i="4" s="1"/>
  <c r="K5202" i="4"/>
  <c r="K5201" i="4"/>
  <c r="K5200" i="4"/>
  <c r="K5197" i="4"/>
  <c r="K5198" i="4" s="1"/>
  <c r="K5190" i="4"/>
  <c r="K5189" i="4"/>
  <c r="K5191" i="4" s="1"/>
  <c r="K5187" i="4"/>
  <c r="K5186" i="4"/>
  <c r="K5185" i="4"/>
  <c r="K5184" i="4"/>
  <c r="K5177" i="4"/>
  <c r="K5178" i="4" s="1"/>
  <c r="K5173" i="4"/>
  <c r="K5174" i="4" s="1"/>
  <c r="K5170" i="4"/>
  <c r="K5169" i="4"/>
  <c r="K5168" i="4"/>
  <c r="K5167" i="4"/>
  <c r="K5161" i="4"/>
  <c r="K5160" i="4"/>
  <c r="K5162" i="4" s="1"/>
  <c r="K5157" i="4"/>
  <c r="K5156" i="4"/>
  <c r="K5155" i="4"/>
  <c r="K5158" i="4" s="1"/>
  <c r="K5163" i="4" s="1"/>
  <c r="K5149" i="4"/>
  <c r="K5150" i="4" s="1"/>
  <c r="K5146" i="4"/>
  <c r="K5145" i="4"/>
  <c r="K5142" i="4"/>
  <c r="K5141" i="4"/>
  <c r="K5143" i="4" s="1"/>
  <c r="K5135" i="4"/>
  <c r="K5136" i="4" s="1"/>
  <c r="K5134" i="4"/>
  <c r="K5131" i="4"/>
  <c r="K5130" i="4"/>
  <c r="K5129" i="4"/>
  <c r="K5132" i="4" s="1"/>
  <c r="K5126" i="4"/>
  <c r="K5125" i="4"/>
  <c r="K5124" i="4"/>
  <c r="K5123" i="4"/>
  <c r="K5122" i="4"/>
  <c r="K5121" i="4"/>
  <c r="K5115" i="4"/>
  <c r="K5114" i="4"/>
  <c r="K5111" i="4"/>
  <c r="K5110" i="4"/>
  <c r="K5112" i="4" s="1"/>
  <c r="K5107" i="4"/>
  <c r="K5106" i="4"/>
  <c r="K5105" i="4"/>
  <c r="K5102" i="4"/>
  <c r="K5101" i="4"/>
  <c r="K5100" i="4"/>
  <c r="K5099" i="4"/>
  <c r="K5093" i="4"/>
  <c r="K5092" i="4"/>
  <c r="K5094" i="4" s="1"/>
  <c r="K5089" i="4"/>
  <c r="K5090" i="4" s="1"/>
  <c r="K5095" i="4" s="1"/>
  <c r="K5083" i="4"/>
  <c r="K5084" i="4" s="1"/>
  <c r="K5080" i="4"/>
  <c r="K5081" i="4" s="1"/>
  <c r="K5079" i="4"/>
  <c r="K5076" i="4"/>
  <c r="K5075" i="4"/>
  <c r="K5077" i="4" s="1"/>
  <c r="K5069" i="4"/>
  <c r="K5070" i="4" s="1"/>
  <c r="K5066" i="4"/>
  <c r="K5065" i="4"/>
  <c r="K5064" i="4"/>
  <c r="K5063" i="4"/>
  <c r="K5062" i="4"/>
  <c r="K5061" i="4"/>
  <c r="K5067" i="4" s="1"/>
  <c r="K5054" i="4"/>
  <c r="K5055" i="4" s="1"/>
  <c r="K5050" i="4"/>
  <c r="K5051" i="4" s="1"/>
  <c r="K5047" i="4"/>
  <c r="K5048" i="4" s="1"/>
  <c r="K5040" i="4"/>
  <c r="K5041" i="4" s="1"/>
  <c r="K5037" i="4"/>
  <c r="K5036" i="4"/>
  <c r="K5035" i="4"/>
  <c r="K5034" i="4"/>
  <c r="K5027" i="4"/>
  <c r="K5026" i="4"/>
  <c r="K5020" i="4"/>
  <c r="K5021" i="4" s="1"/>
  <c r="K5022" i="4" s="1"/>
  <c r="K5014" i="4"/>
  <c r="K5015" i="4" s="1"/>
  <c r="K5016" i="4" s="1"/>
  <c r="K5013" i="4"/>
  <c r="K5007" i="4"/>
  <c r="K5006" i="4"/>
  <c r="K5008" i="4" s="1"/>
  <c r="K5009" i="4" s="1"/>
  <c r="K5000" i="4"/>
  <c r="K4999" i="4"/>
  <c r="K4998" i="4"/>
  <c r="K4997" i="4"/>
  <c r="K5001" i="4" s="1"/>
  <c r="K5002" i="4" s="1"/>
  <c r="K4991" i="4"/>
  <c r="K4990" i="4"/>
  <c r="K4987" i="4"/>
  <c r="K4986" i="4"/>
  <c r="K4985" i="4"/>
  <c r="K4984" i="4"/>
  <c r="K4978" i="4"/>
  <c r="K4979" i="4" s="1"/>
  <c r="K4975" i="4"/>
  <c r="K4974" i="4"/>
  <c r="K4968" i="4"/>
  <c r="K4969" i="4" s="1"/>
  <c r="K4965" i="4"/>
  <c r="K4966" i="4" s="1"/>
  <c r="K4970" i="4" s="1"/>
  <c r="K4964" i="4"/>
  <c r="K4958" i="4"/>
  <c r="K4957" i="4"/>
  <c r="K4954" i="4"/>
  <c r="K4953" i="4"/>
  <c r="K4943" i="4"/>
  <c r="K4942" i="4"/>
  <c r="K4941" i="4"/>
  <c r="K4944" i="4" s="1"/>
  <c r="K4938" i="4"/>
  <c r="K4939" i="4" s="1"/>
  <c r="K4945" i="4" s="1"/>
  <c r="K4947" i="4" s="1"/>
  <c r="K4948" i="4" s="1"/>
  <c r="K4949" i="4" s="1"/>
  <c r="K4931" i="4"/>
  <c r="K4930" i="4"/>
  <c r="K4932" i="4" s="1"/>
  <c r="K4927" i="4"/>
  <c r="K4928" i="4" s="1"/>
  <c r="K4933" i="4" s="1"/>
  <c r="K4920" i="4"/>
  <c r="K4921" i="4" s="1"/>
  <c r="K4917" i="4"/>
  <c r="K4916" i="4"/>
  <c r="K4913" i="4"/>
  <c r="K4912" i="4"/>
  <c r="K4911" i="4"/>
  <c r="K4910" i="4"/>
  <c r="K4914" i="4" s="1"/>
  <c r="K4922" i="4" s="1"/>
  <c r="K4923" i="4" s="1"/>
  <c r="K4904" i="4"/>
  <c r="K4905" i="4" s="1"/>
  <c r="K4903" i="4"/>
  <c r="K4900" i="4"/>
  <c r="K4899" i="4"/>
  <c r="K4898" i="4"/>
  <c r="K4901" i="4" s="1"/>
  <c r="K4892" i="4"/>
  <c r="K4893" i="4" s="1"/>
  <c r="K4889" i="4"/>
  <c r="K4888" i="4"/>
  <c r="K4890" i="4" s="1"/>
  <c r="K4885" i="4"/>
  <c r="K4884" i="4"/>
  <c r="K4886" i="4" s="1"/>
  <c r="K4878" i="4"/>
  <c r="K4877" i="4"/>
  <c r="K4874" i="4"/>
  <c r="K4873" i="4"/>
  <c r="K4872" i="4"/>
  <c r="K4869" i="4"/>
  <c r="K4868" i="4"/>
  <c r="K4867" i="4"/>
  <c r="K4866" i="4"/>
  <c r="K4865" i="4"/>
  <c r="K4864" i="4"/>
  <c r="K4858" i="4"/>
  <c r="K4857" i="4"/>
  <c r="K4854" i="4"/>
  <c r="K4853" i="4"/>
  <c r="K4850" i="4"/>
  <c r="K4849" i="4"/>
  <c r="K4848" i="4"/>
  <c r="K4851" i="4" s="1"/>
  <c r="K4845" i="4"/>
  <c r="K4844" i="4"/>
  <c r="K4843" i="4"/>
  <c r="K4842" i="4"/>
  <c r="K4846" i="4" s="1"/>
  <c r="K4836" i="4"/>
  <c r="K4835" i="4"/>
  <c r="K4837" i="4" s="1"/>
  <c r="K4833" i="4"/>
  <c r="K4832" i="4"/>
  <c r="K4826" i="4"/>
  <c r="K4827" i="4" s="1"/>
  <c r="K4823" i="4"/>
  <c r="K4822" i="4"/>
  <c r="K4819" i="4"/>
  <c r="K4818" i="4"/>
  <c r="K4812" i="4"/>
  <c r="K4813" i="4" s="1"/>
  <c r="K4809" i="4"/>
  <c r="K4808" i="4"/>
  <c r="K4807" i="4"/>
  <c r="K4806" i="4"/>
  <c r="K4805" i="4"/>
  <c r="K4804" i="4"/>
  <c r="K4797" i="4"/>
  <c r="K4798" i="4" s="1"/>
  <c r="K4794" i="4"/>
  <c r="K4793" i="4"/>
  <c r="K4790" i="4"/>
  <c r="K4791" i="4" s="1"/>
  <c r="K4783" i="4"/>
  <c r="K4784" i="4" s="1"/>
  <c r="K4780" i="4"/>
  <c r="K4779" i="4"/>
  <c r="K4778" i="4"/>
  <c r="K4777" i="4"/>
  <c r="K4770" i="4"/>
  <c r="K4769" i="4"/>
  <c r="K4771" i="4" s="1"/>
  <c r="K4772" i="4" s="1"/>
  <c r="K4763" i="4"/>
  <c r="K4764" i="4" s="1"/>
  <c r="K4765" i="4" s="1"/>
  <c r="K4757" i="4"/>
  <c r="K4756" i="4"/>
  <c r="K4758" i="4" s="1"/>
  <c r="K4759" i="4" s="1"/>
  <c r="K4750" i="4"/>
  <c r="K4751" i="4" s="1"/>
  <c r="K4752" i="4" s="1"/>
  <c r="K4749" i="4"/>
  <c r="K4743" i="4"/>
  <c r="K4742" i="4"/>
  <c r="K4744" i="4" s="1"/>
  <c r="K4745" i="4" s="1"/>
  <c r="K4741" i="4"/>
  <c r="K4740" i="4"/>
  <c r="K4734" i="4"/>
  <c r="K4733" i="4"/>
  <c r="K4735" i="4" s="1"/>
  <c r="K4730" i="4"/>
  <c r="K4729" i="4"/>
  <c r="K4728" i="4"/>
  <c r="K4727" i="4"/>
  <c r="K4721" i="4"/>
  <c r="K4722" i="4" s="1"/>
  <c r="K4718" i="4"/>
  <c r="K4717" i="4"/>
  <c r="K4711" i="4"/>
  <c r="K4712" i="4" s="1"/>
  <c r="K4708" i="4"/>
  <c r="K4707" i="4"/>
  <c r="K4709" i="4" s="1"/>
  <c r="K4713" i="4" s="1"/>
  <c r="K4702" i="4"/>
  <c r="K4701" i="4"/>
  <c r="K4700" i="4"/>
  <c r="K4697" i="4"/>
  <c r="K4696" i="4"/>
  <c r="K4686" i="4"/>
  <c r="K4685" i="4"/>
  <c r="K4684" i="4"/>
  <c r="K4687" i="4" s="1"/>
  <c r="K4681" i="4"/>
  <c r="K4682" i="4" s="1"/>
  <c r="K4674" i="4"/>
  <c r="K4673" i="4"/>
  <c r="K4675" i="4" s="1"/>
  <c r="K4676" i="4" s="1"/>
  <c r="K4670" i="4"/>
  <c r="K4671" i="4" s="1"/>
  <c r="K4663" i="4"/>
  <c r="K4664" i="4" s="1"/>
  <c r="K4659" i="4"/>
  <c r="K4660" i="4" s="1"/>
  <c r="K4656" i="4"/>
  <c r="K4655" i="4"/>
  <c r="K4654" i="4"/>
  <c r="K4653" i="4"/>
  <c r="K4657" i="4" s="1"/>
  <c r="K4647" i="4"/>
  <c r="K4646" i="4"/>
  <c r="K4648" i="4" s="1"/>
  <c r="K4643" i="4"/>
  <c r="K4642" i="4"/>
  <c r="K4641" i="4"/>
  <c r="K4644" i="4" s="1"/>
  <c r="K4636" i="4"/>
  <c r="K4635" i="4"/>
  <c r="K4632" i="4"/>
  <c r="K4631" i="4"/>
  <c r="K4633" i="4" s="1"/>
  <c r="K4628" i="4"/>
  <c r="K4627" i="4"/>
  <c r="K4621" i="4"/>
  <c r="K4620" i="4"/>
  <c r="K4617" i="4"/>
  <c r="K4616" i="4"/>
  <c r="K4615" i="4"/>
  <c r="K4612" i="4"/>
  <c r="K4611" i="4"/>
  <c r="K4610" i="4"/>
  <c r="K4609" i="4"/>
  <c r="K4608" i="4"/>
  <c r="K4607" i="4"/>
  <c r="K4613" i="4" s="1"/>
  <c r="K4601" i="4"/>
  <c r="K4600" i="4"/>
  <c r="K4602" i="4" s="1"/>
  <c r="K4597" i="4"/>
  <c r="K4598" i="4" s="1"/>
  <c r="K4596" i="4"/>
  <c r="K4593" i="4"/>
  <c r="K4592" i="4"/>
  <c r="K4591" i="4"/>
  <c r="K4594" i="4" s="1"/>
  <c r="K4588" i="4"/>
  <c r="K4587" i="4"/>
  <c r="K4586" i="4"/>
  <c r="K4585" i="4"/>
  <c r="K4589" i="4" s="1"/>
  <c r="K4579" i="4"/>
  <c r="K4578" i="4"/>
  <c r="K4580" i="4" s="1"/>
  <c r="K4575" i="4"/>
  <c r="K4576" i="4" s="1"/>
  <c r="K4569" i="4"/>
  <c r="K4570" i="4" s="1"/>
  <c r="K4566" i="4"/>
  <c r="K4565" i="4"/>
  <c r="K4567" i="4" s="1"/>
  <c r="K4562" i="4"/>
  <c r="K4563" i="4" s="1"/>
  <c r="K4561" i="4"/>
  <c r="K4555" i="4"/>
  <c r="K4556" i="4" s="1"/>
  <c r="K4552" i="4"/>
  <c r="K4551" i="4"/>
  <c r="K4550" i="4"/>
  <c r="K4549" i="4"/>
  <c r="K4548" i="4"/>
  <c r="K4547" i="4"/>
  <c r="K4540" i="4"/>
  <c r="K4541" i="4" s="1"/>
  <c r="K4536" i="4"/>
  <c r="K4537" i="4" s="1"/>
  <c r="K4533" i="4"/>
  <c r="K4534" i="4" s="1"/>
  <c r="K4526" i="4"/>
  <c r="K4527" i="4" s="1"/>
  <c r="K4523" i="4"/>
  <c r="K4522" i="4"/>
  <c r="K4521" i="4"/>
  <c r="K4520" i="4"/>
  <c r="K4513" i="4"/>
  <c r="K4512" i="4"/>
  <c r="K4506" i="4"/>
  <c r="K4507" i="4" s="1"/>
  <c r="K4508" i="4" s="1"/>
  <c r="K4500" i="4"/>
  <c r="K4501" i="4" s="1"/>
  <c r="K4502" i="4" s="1"/>
  <c r="K4499" i="4"/>
  <c r="K4493" i="4"/>
  <c r="K4492" i="4"/>
  <c r="K4494" i="4" s="1"/>
  <c r="K4495" i="4" s="1"/>
  <c r="K4486" i="4"/>
  <c r="K4485" i="4"/>
  <c r="K4484" i="4"/>
  <c r="K4483" i="4"/>
  <c r="K4487" i="4" s="1"/>
  <c r="K4488" i="4" s="1"/>
  <c r="K4477" i="4"/>
  <c r="K4476" i="4"/>
  <c r="K4478" i="4" s="1"/>
  <c r="K4473" i="4"/>
  <c r="K4472" i="4"/>
  <c r="K4471" i="4"/>
  <c r="K4470" i="4"/>
  <c r="K4464" i="4"/>
  <c r="K4465" i="4" s="1"/>
  <c r="K4461" i="4"/>
  <c r="K4460" i="4"/>
  <c r="K4454" i="4"/>
  <c r="K4455" i="4" s="1"/>
  <c r="K4451" i="4"/>
  <c r="K4450" i="4"/>
  <c r="K4452" i="4" s="1"/>
  <c r="K4456" i="4" s="1"/>
  <c r="K4444" i="4"/>
  <c r="K4443" i="4"/>
  <c r="K4445" i="4" s="1"/>
  <c r="K4440" i="4"/>
  <c r="K4439" i="4"/>
  <c r="K4441" i="4" s="1"/>
  <c r="K4446" i="4" s="1"/>
  <c r="K4429" i="4"/>
  <c r="K4428" i="4"/>
  <c r="K4427" i="4"/>
  <c r="K4425" i="4"/>
  <c r="K4424" i="4"/>
  <c r="K4417" i="4"/>
  <c r="K4416" i="4"/>
  <c r="K4418" i="4" s="1"/>
  <c r="K4419" i="4" s="1"/>
  <c r="K4413" i="4"/>
  <c r="K4414" i="4" s="1"/>
  <c r="K4406" i="4"/>
  <c r="K4407" i="4" s="1"/>
  <c r="K4402" i="4"/>
  <c r="K4403" i="4" s="1"/>
  <c r="K4399" i="4"/>
  <c r="K4398" i="4"/>
  <c r="K4397" i="4"/>
  <c r="K4396" i="4"/>
  <c r="K4390" i="4"/>
  <c r="K4389" i="4"/>
  <c r="K4386" i="4"/>
  <c r="K4385" i="4"/>
  <c r="K4384" i="4"/>
  <c r="K4387" i="4" s="1"/>
  <c r="K4378" i="4"/>
  <c r="K4379" i="4" s="1"/>
  <c r="K4375" i="4"/>
  <c r="K4374" i="4"/>
  <c r="K4376" i="4" s="1"/>
  <c r="K4371" i="4"/>
  <c r="K4372" i="4" s="1"/>
  <c r="K4370" i="4"/>
  <c r="K4364" i="4"/>
  <c r="K4363" i="4"/>
  <c r="K4365" i="4" s="1"/>
  <c r="K4360" i="4"/>
  <c r="K4359" i="4"/>
  <c r="K4358" i="4"/>
  <c r="K4355" i="4"/>
  <c r="K4354" i="4"/>
  <c r="K4353" i="4"/>
  <c r="K4352" i="4"/>
  <c r="K4351" i="4"/>
  <c r="K4350" i="4"/>
  <c r="K4356" i="4" s="1"/>
  <c r="K4344" i="4"/>
  <c r="K4343" i="4"/>
  <c r="K4345" i="4" s="1"/>
  <c r="K4340" i="4"/>
  <c r="K4339" i="4"/>
  <c r="K4341" i="4" s="1"/>
  <c r="K4336" i="4"/>
  <c r="K4335" i="4"/>
  <c r="K4334" i="4"/>
  <c r="K4337" i="4" s="1"/>
  <c r="K4331" i="4"/>
  <c r="K4332" i="4" s="1"/>
  <c r="K4330" i="4"/>
  <c r="K4329" i="4"/>
  <c r="K4328" i="4"/>
  <c r="K4322" i="4"/>
  <c r="K4323" i="4" s="1"/>
  <c r="K4321" i="4"/>
  <c r="K4318" i="4"/>
  <c r="K4319" i="4" s="1"/>
  <c r="K4312" i="4"/>
  <c r="K4313" i="4" s="1"/>
  <c r="K4309" i="4"/>
  <c r="K4308" i="4"/>
  <c r="K4310" i="4" s="1"/>
  <c r="K4305" i="4"/>
  <c r="K4304" i="4"/>
  <c r="K4306" i="4" s="1"/>
  <c r="K4298" i="4"/>
  <c r="K4299" i="4" s="1"/>
  <c r="K4295" i="4"/>
  <c r="K4294" i="4"/>
  <c r="K4293" i="4"/>
  <c r="K4292" i="4"/>
  <c r="K4291" i="4"/>
  <c r="K4290" i="4"/>
  <c r="K4283" i="4"/>
  <c r="K4284" i="4" s="1"/>
  <c r="K4279" i="4"/>
  <c r="K4280" i="4" s="1"/>
  <c r="K4276" i="4"/>
  <c r="K4277" i="4" s="1"/>
  <c r="K4269" i="4"/>
  <c r="K4270" i="4" s="1"/>
  <c r="K4266" i="4"/>
  <c r="K4265" i="4"/>
  <c r="K4264" i="4"/>
  <c r="K4263" i="4"/>
  <c r="K4267" i="4" s="1"/>
  <c r="K4271" i="4" s="1"/>
  <c r="K4273" i="4" s="1"/>
  <c r="K4274" i="4" s="1"/>
  <c r="K4256" i="4"/>
  <c r="K4257" i="4" s="1"/>
  <c r="K4258" i="4" s="1"/>
  <c r="K4255" i="4"/>
  <c r="K4249" i="4"/>
  <c r="K4250" i="4" s="1"/>
  <c r="K4251" i="4" s="1"/>
  <c r="K4243" i="4"/>
  <c r="K4242" i="4"/>
  <c r="K4236" i="4"/>
  <c r="K4235" i="4"/>
  <c r="K4229" i="4"/>
  <c r="K4228" i="4"/>
  <c r="K4227" i="4"/>
  <c r="K4226" i="4"/>
  <c r="K4220" i="4"/>
  <c r="K4219" i="4"/>
  <c r="K4216" i="4"/>
  <c r="K4215" i="4"/>
  <c r="K4214" i="4"/>
  <c r="K4213" i="4"/>
  <c r="K4217" i="4" s="1"/>
  <c r="K4207" i="4"/>
  <c r="K4208" i="4" s="1"/>
  <c r="K4204" i="4"/>
  <c r="K4203" i="4"/>
  <c r="K4205" i="4" s="1"/>
  <c r="K4198" i="4"/>
  <c r="K4197" i="4"/>
  <c r="K4194" i="4"/>
  <c r="K4193" i="4"/>
  <c r="K4195" i="4" s="1"/>
  <c r="K4187" i="4"/>
  <c r="K4186" i="4"/>
  <c r="K4188" i="4" s="1"/>
  <c r="K4183" i="4"/>
  <c r="K4182" i="4"/>
  <c r="K4172" i="4"/>
  <c r="K4171" i="4"/>
  <c r="K4170" i="4"/>
  <c r="K4167" i="4"/>
  <c r="K4168" i="4" s="1"/>
  <c r="K4160" i="4"/>
  <c r="K4159" i="4"/>
  <c r="K4156" i="4"/>
  <c r="K4157" i="4" s="1"/>
  <c r="K4149" i="4"/>
  <c r="K4150" i="4" s="1"/>
  <c r="K4145" i="4"/>
  <c r="K4146" i="4" s="1"/>
  <c r="K4142" i="4"/>
  <c r="K4141" i="4"/>
  <c r="K4140" i="4"/>
  <c r="K4139" i="4"/>
  <c r="K4133" i="4"/>
  <c r="K4132" i="4"/>
  <c r="K4134" i="4" s="1"/>
  <c r="K4129" i="4"/>
  <c r="K4128" i="4"/>
  <c r="K4127" i="4"/>
  <c r="K4122" i="4"/>
  <c r="K4121" i="4"/>
  <c r="K4118" i="4"/>
  <c r="K4117" i="4"/>
  <c r="K4119" i="4" s="1"/>
  <c r="K4114" i="4"/>
  <c r="K4113" i="4"/>
  <c r="K4107" i="4"/>
  <c r="K4106" i="4"/>
  <c r="K4108" i="4" s="1"/>
  <c r="K4103" i="4"/>
  <c r="K4102" i="4"/>
  <c r="K4101" i="4"/>
  <c r="K4104" i="4" s="1"/>
  <c r="K4098" i="4"/>
  <c r="K4097" i="4"/>
  <c r="K4096" i="4"/>
  <c r="K4095" i="4"/>
  <c r="K4094" i="4"/>
  <c r="K4093" i="4"/>
  <c r="K4087" i="4"/>
  <c r="K4088" i="4" s="1"/>
  <c r="K4086" i="4"/>
  <c r="K4083" i="4"/>
  <c r="K4082" i="4"/>
  <c r="K4084" i="4" s="1"/>
  <c r="K4080" i="4"/>
  <c r="K4079" i="4"/>
  <c r="K4078" i="4"/>
  <c r="K4077" i="4"/>
  <c r="K4074" i="4"/>
  <c r="K4073" i="4"/>
  <c r="K4072" i="4"/>
  <c r="K4071" i="4"/>
  <c r="K4065" i="4"/>
  <c r="K4064" i="4"/>
  <c r="K4061" i="4"/>
  <c r="K4062" i="4" s="1"/>
  <c r="K4055" i="4"/>
  <c r="K4056" i="4" s="1"/>
  <c r="K4053" i="4"/>
  <c r="K4052" i="4"/>
  <c r="K4051" i="4"/>
  <c r="K4048" i="4"/>
  <c r="K4047" i="4"/>
  <c r="K4049" i="4" s="1"/>
  <c r="K4041" i="4"/>
  <c r="K4042" i="4" s="1"/>
  <c r="K4038" i="4"/>
  <c r="K4037" i="4"/>
  <c r="K4036" i="4"/>
  <c r="K4035" i="4"/>
  <c r="K4034" i="4"/>
  <c r="K4033" i="4"/>
  <c r="K4027" i="4"/>
  <c r="K4026" i="4"/>
  <c r="K4022" i="4"/>
  <c r="K4023" i="4" s="1"/>
  <c r="K4019" i="4"/>
  <c r="K4020" i="4" s="1"/>
  <c r="K4012" i="4"/>
  <c r="K4013" i="4" s="1"/>
  <c r="K4009" i="4"/>
  <c r="K4008" i="4"/>
  <c r="K4007" i="4"/>
  <c r="K4006" i="4"/>
  <c r="K3999" i="4"/>
  <c r="K3998" i="4"/>
  <c r="K3992" i="4"/>
  <c r="K3993" i="4" s="1"/>
  <c r="K3994" i="4" s="1"/>
  <c r="K3987" i="4"/>
  <c r="K3988" i="4" s="1"/>
  <c r="K3986" i="4"/>
  <c r="K3985" i="4"/>
  <c r="K3979" i="4"/>
  <c r="K3978" i="4"/>
  <c r="K3980" i="4" s="1"/>
  <c r="K3981" i="4" s="1"/>
  <c r="K3972" i="4"/>
  <c r="K3971" i="4"/>
  <c r="K3970" i="4"/>
  <c r="K3969" i="4"/>
  <c r="K3973" i="4" s="1"/>
  <c r="K3974" i="4" s="1"/>
  <c r="K3963" i="4"/>
  <c r="K3962" i="4"/>
  <c r="K3964" i="4" s="1"/>
  <c r="K3959" i="4"/>
  <c r="K3960" i="4" s="1"/>
  <c r="K3958" i="4"/>
  <c r="K3957" i="4"/>
  <c r="K3956" i="4"/>
  <c r="K3950" i="4"/>
  <c r="K3951" i="4" s="1"/>
  <c r="K3947" i="4"/>
  <c r="K3946" i="4"/>
  <c r="K3948" i="4" s="1"/>
  <c r="K3940" i="4"/>
  <c r="K3941" i="4" s="1"/>
  <c r="K3937" i="4"/>
  <c r="K3936" i="4"/>
  <c r="K3930" i="4"/>
  <c r="K3929" i="4"/>
  <c r="K3927" i="4"/>
  <c r="K3926" i="4"/>
  <c r="K3925" i="4"/>
  <c r="K3915" i="4"/>
  <c r="K3914" i="4"/>
  <c r="K3913" i="4"/>
  <c r="K3910" i="4"/>
  <c r="K3911" i="4" s="1"/>
  <c r="K3903" i="4"/>
  <c r="K3902" i="4"/>
  <c r="K3904" i="4" s="1"/>
  <c r="K3899" i="4"/>
  <c r="K3900" i="4" s="1"/>
  <c r="K3892" i="4"/>
  <c r="K3893" i="4" s="1"/>
  <c r="K3888" i="4"/>
  <c r="K3889" i="4" s="1"/>
  <c r="K3885" i="4"/>
  <c r="K3884" i="4"/>
  <c r="K3883" i="4"/>
  <c r="K3882" i="4"/>
  <c r="K3876" i="4"/>
  <c r="K3875" i="4"/>
  <c r="K3872" i="4"/>
  <c r="K3871" i="4"/>
  <c r="K3873" i="4" s="1"/>
  <c r="K3870" i="4"/>
  <c r="K3864" i="4"/>
  <c r="K3865" i="4" s="1"/>
  <c r="K3861" i="4"/>
  <c r="K3860" i="4"/>
  <c r="K3862" i="4" s="1"/>
  <c r="K3857" i="4"/>
  <c r="K3856" i="4"/>
  <c r="K3858" i="4" s="1"/>
  <c r="K3850" i="4"/>
  <c r="K3851" i="4" s="1"/>
  <c r="K3849" i="4"/>
  <c r="K3846" i="4"/>
  <c r="K3845" i="4"/>
  <c r="K3844" i="4"/>
  <c r="K3841" i="4"/>
  <c r="K3840" i="4"/>
  <c r="K3839" i="4"/>
  <c r="K3838" i="4"/>
  <c r="K3837" i="4"/>
  <c r="K3836" i="4"/>
  <c r="K3830" i="4"/>
  <c r="K3829" i="4"/>
  <c r="K3826" i="4"/>
  <c r="K3825" i="4"/>
  <c r="K3827" i="4" s="1"/>
  <c r="K3822" i="4"/>
  <c r="K3823" i="4" s="1"/>
  <c r="K3821" i="4"/>
  <c r="K3820" i="4"/>
  <c r="K3817" i="4"/>
  <c r="K3816" i="4"/>
  <c r="K3815" i="4"/>
  <c r="K3814" i="4"/>
  <c r="K3808" i="4"/>
  <c r="K3807" i="4"/>
  <c r="K3809" i="4" s="1"/>
  <c r="K3804" i="4"/>
  <c r="K3805" i="4" s="1"/>
  <c r="K3798" i="4"/>
  <c r="K3799" i="4" s="1"/>
  <c r="K3795" i="4"/>
  <c r="K3794" i="4"/>
  <c r="K3791" i="4"/>
  <c r="K3792" i="4" s="1"/>
  <c r="K3790" i="4"/>
  <c r="K3784" i="4"/>
  <c r="K3785" i="4" s="1"/>
  <c r="K3781" i="4"/>
  <c r="K3780" i="4"/>
  <c r="K3779" i="4"/>
  <c r="K3778" i="4"/>
  <c r="K3777" i="4"/>
  <c r="K3776" i="4"/>
  <c r="K3769" i="4"/>
  <c r="K3770" i="4" s="1"/>
  <c r="K3765" i="4"/>
  <c r="K3766" i="4" s="1"/>
  <c r="K3763" i="4"/>
  <c r="K3762" i="4"/>
  <c r="K3755" i="4"/>
  <c r="K3756" i="4" s="1"/>
  <c r="K3752" i="4"/>
  <c r="K3751" i="4"/>
  <c r="K3750" i="4"/>
  <c r="K3749" i="4"/>
  <c r="K3742" i="4"/>
  <c r="K3741" i="4"/>
  <c r="K3735" i="4"/>
  <c r="K3736" i="4" s="1"/>
  <c r="K3737" i="4" s="1"/>
  <c r="K3729" i="4"/>
  <c r="K3730" i="4" s="1"/>
  <c r="K3731" i="4" s="1"/>
  <c r="K3728" i="4"/>
  <c r="K3722" i="4"/>
  <c r="K3721" i="4"/>
  <c r="K3723" i="4" s="1"/>
  <c r="K3724" i="4" s="1"/>
  <c r="K3715" i="4"/>
  <c r="K3714" i="4"/>
  <c r="K3713" i="4"/>
  <c r="K3712" i="4"/>
  <c r="K3706" i="4"/>
  <c r="K3705" i="4"/>
  <c r="K3702" i="4"/>
  <c r="K3701" i="4"/>
  <c r="K3700" i="4"/>
  <c r="K3699" i="4"/>
  <c r="K3693" i="4"/>
  <c r="K3694" i="4" s="1"/>
  <c r="K3690" i="4"/>
  <c r="K3691" i="4" s="1"/>
  <c r="K3689" i="4"/>
  <c r="K3683" i="4"/>
  <c r="K3684" i="4" s="1"/>
  <c r="K3680" i="4"/>
  <c r="K3681" i="4" s="1"/>
  <c r="K3685" i="4" s="1"/>
  <c r="K3679" i="4"/>
  <c r="K3673" i="4"/>
  <c r="K3672" i="4"/>
  <c r="K3674" i="4" s="1"/>
  <c r="K3669" i="4"/>
  <c r="K3668" i="4"/>
  <c r="K3658" i="4"/>
  <c r="K3657" i="4"/>
  <c r="K3656" i="4"/>
  <c r="K3659" i="4" s="1"/>
  <c r="K3653" i="4"/>
  <c r="K3654" i="4" s="1"/>
  <c r="K3646" i="4"/>
  <c r="K3645" i="4"/>
  <c r="K3647" i="4" s="1"/>
  <c r="K3642" i="4"/>
  <c r="K3643" i="4" s="1"/>
  <c r="K3648" i="4" s="1"/>
  <c r="K3635" i="4"/>
  <c r="K3636" i="4" s="1"/>
  <c r="K3632" i="4"/>
  <c r="K3631" i="4"/>
  <c r="K3628" i="4"/>
  <c r="K3627" i="4"/>
  <c r="K3626" i="4"/>
  <c r="K3625" i="4"/>
  <c r="K3619" i="4"/>
  <c r="K3618" i="4"/>
  <c r="K3620" i="4" s="1"/>
  <c r="K3615" i="4"/>
  <c r="K3614" i="4"/>
  <c r="K3613" i="4"/>
  <c r="K3607" i="4"/>
  <c r="K3608" i="4" s="1"/>
  <c r="K3604" i="4"/>
  <c r="K3603" i="4"/>
  <c r="K3605" i="4" s="1"/>
  <c r="K3600" i="4"/>
  <c r="K3599" i="4"/>
  <c r="K3593" i="4"/>
  <c r="K3592" i="4"/>
  <c r="K3594" i="4" s="1"/>
  <c r="K3589" i="4"/>
  <c r="K3588" i="4"/>
  <c r="K3587" i="4"/>
  <c r="K3584" i="4"/>
  <c r="K3583" i="4"/>
  <c r="K3582" i="4"/>
  <c r="K3581" i="4"/>
  <c r="K3580" i="4"/>
  <c r="K3579" i="4"/>
  <c r="K3585" i="4" s="1"/>
  <c r="K3573" i="4"/>
  <c r="K3572" i="4"/>
  <c r="K3574" i="4" s="1"/>
  <c r="K3569" i="4"/>
  <c r="K3568" i="4"/>
  <c r="K3570" i="4" s="1"/>
  <c r="K3565" i="4"/>
  <c r="K3564" i="4"/>
  <c r="K3563" i="4"/>
  <c r="K3566" i="4" s="1"/>
  <c r="K3560" i="4"/>
  <c r="K3559" i="4"/>
  <c r="K3558" i="4"/>
  <c r="K3557" i="4"/>
  <c r="K3552" i="4"/>
  <c r="K3551" i="4"/>
  <c r="K3550" i="4"/>
  <c r="K3547" i="4"/>
  <c r="K3548" i="4" s="1"/>
  <c r="K3542" i="4"/>
  <c r="K3541" i="4"/>
  <c r="K3538" i="4"/>
  <c r="K3537" i="4"/>
  <c r="K3539" i="4" s="1"/>
  <c r="K3534" i="4"/>
  <c r="K3533" i="4"/>
  <c r="K3527" i="4"/>
  <c r="K3528" i="4" s="1"/>
  <c r="K3524" i="4"/>
  <c r="K3523" i="4"/>
  <c r="K3522" i="4"/>
  <c r="K3521" i="4"/>
  <c r="K3520" i="4"/>
  <c r="K3519" i="4"/>
  <c r="K3525" i="4" s="1"/>
  <c r="K3529" i="4" s="1"/>
  <c r="K3512" i="4"/>
  <c r="K3513" i="4" s="1"/>
  <c r="K3508" i="4"/>
  <c r="K3509" i="4" s="1"/>
  <c r="K3506" i="4"/>
  <c r="K3505" i="4"/>
  <c r="K3498" i="4"/>
  <c r="K3499" i="4" s="1"/>
  <c r="K3495" i="4"/>
  <c r="K3494" i="4"/>
  <c r="K3493" i="4"/>
  <c r="K3492" i="4"/>
  <c r="K3485" i="4"/>
  <c r="K3484" i="4"/>
  <c r="K3486" i="4" s="1"/>
  <c r="K3487" i="4" s="1"/>
  <c r="K3478" i="4"/>
  <c r="K3479" i="4" s="1"/>
  <c r="K3480" i="4" s="1"/>
  <c r="K3472" i="4"/>
  <c r="K3471" i="4"/>
  <c r="K3473" i="4" s="1"/>
  <c r="K3474" i="4" s="1"/>
  <c r="K3466" i="4"/>
  <c r="K3467" i="4" s="1"/>
  <c r="K3465" i="4"/>
  <c r="K3464" i="4"/>
  <c r="K3458" i="4"/>
  <c r="K3457" i="4"/>
  <c r="K3456" i="4"/>
  <c r="K3455" i="4"/>
  <c r="K3459" i="4" s="1"/>
  <c r="K3460" i="4" s="1"/>
  <c r="K3450" i="4"/>
  <c r="K3449" i="4"/>
  <c r="K3448" i="4"/>
  <c r="K3445" i="4"/>
  <c r="K3444" i="4"/>
  <c r="K3443" i="4"/>
  <c r="K3442" i="4"/>
  <c r="K3436" i="4"/>
  <c r="K3437" i="4" s="1"/>
  <c r="K3433" i="4"/>
  <c r="K3432" i="4"/>
  <c r="K3426" i="4"/>
  <c r="K3427" i="4" s="1"/>
  <c r="K3423" i="4"/>
  <c r="K3422" i="4"/>
  <c r="K3416" i="4"/>
  <c r="K3415" i="4"/>
  <c r="K3417" i="4" s="1"/>
  <c r="K3412" i="4"/>
  <c r="K3411" i="4"/>
  <c r="K3413" i="4" s="1"/>
  <c r="K3418" i="4" s="1"/>
  <c r="K3401" i="4"/>
  <c r="K3400" i="4"/>
  <c r="K3399" i="4"/>
  <c r="K3396" i="4"/>
  <c r="K3397" i="4" s="1"/>
  <c r="K3390" i="4"/>
  <c r="K3389" i="4"/>
  <c r="K3388" i="4"/>
  <c r="K3385" i="4"/>
  <c r="K3386" i="4" s="1"/>
  <c r="K3379" i="4"/>
  <c r="K3378" i="4"/>
  <c r="K3374" i="4"/>
  <c r="K3375" i="4" s="1"/>
  <c r="K3371" i="4"/>
  <c r="K3370" i="4"/>
  <c r="K3369" i="4"/>
  <c r="K3368" i="4"/>
  <c r="K3362" i="4"/>
  <c r="K3361" i="4"/>
  <c r="K3363" i="4" s="1"/>
  <c r="K3358" i="4"/>
  <c r="K3357" i="4"/>
  <c r="K3356" i="4"/>
  <c r="K3359" i="4" s="1"/>
  <c r="K3351" i="4"/>
  <c r="K3350" i="4"/>
  <c r="K3347" i="4"/>
  <c r="K3346" i="4"/>
  <c r="K3344" i="4"/>
  <c r="K3343" i="4"/>
  <c r="K3342" i="4"/>
  <c r="K3336" i="4"/>
  <c r="K3337" i="4" s="1"/>
  <c r="K3335" i="4"/>
  <c r="K3332" i="4"/>
  <c r="K3331" i="4"/>
  <c r="K3330" i="4"/>
  <c r="K3333" i="4" s="1"/>
  <c r="K3327" i="4"/>
  <c r="K3326" i="4"/>
  <c r="K3325" i="4"/>
  <c r="K3324" i="4"/>
  <c r="K3323" i="4"/>
  <c r="K3322" i="4"/>
  <c r="K3316" i="4"/>
  <c r="K3315" i="4"/>
  <c r="K3317" i="4" s="1"/>
  <c r="K3312" i="4"/>
  <c r="K3311" i="4"/>
  <c r="K3313" i="4" s="1"/>
  <c r="K3308" i="4"/>
  <c r="K3307" i="4"/>
  <c r="K3306" i="4"/>
  <c r="K3303" i="4"/>
  <c r="K3302" i="4"/>
  <c r="K3301" i="4"/>
  <c r="K3300" i="4"/>
  <c r="K3294" i="4"/>
  <c r="K3293" i="4"/>
  <c r="K3290" i="4"/>
  <c r="K3291" i="4" s="1"/>
  <c r="K3284" i="4"/>
  <c r="K3285" i="4" s="1"/>
  <c r="K3281" i="4"/>
  <c r="K3280" i="4"/>
  <c r="K3282" i="4" s="1"/>
  <c r="K3277" i="4"/>
  <c r="K3278" i="4" s="1"/>
  <c r="K3286" i="4" s="1"/>
  <c r="K3276" i="4"/>
  <c r="K3270" i="4"/>
  <c r="K3271" i="4" s="1"/>
  <c r="K3267" i="4"/>
  <c r="K3266" i="4"/>
  <c r="K3265" i="4"/>
  <c r="K3264" i="4"/>
  <c r="K3263" i="4"/>
  <c r="K3262" i="4"/>
  <c r="K3268" i="4" s="1"/>
  <c r="K3272" i="4" s="1"/>
  <c r="K3255" i="4"/>
  <c r="K3256" i="4" s="1"/>
  <c r="K3251" i="4"/>
  <c r="K3252" i="4" s="1"/>
  <c r="K3248" i="4"/>
  <c r="K3249" i="4" s="1"/>
  <c r="K3241" i="4"/>
  <c r="K3242" i="4" s="1"/>
  <c r="K3238" i="4"/>
  <c r="K3237" i="4"/>
  <c r="K3236" i="4"/>
  <c r="K3235" i="4"/>
  <c r="K3228" i="4"/>
  <c r="K3229" i="4" s="1"/>
  <c r="K3230" i="4" s="1"/>
  <c r="K3227" i="4"/>
  <c r="K3221" i="4"/>
  <c r="K3222" i="4" s="1"/>
  <c r="K3223" i="4" s="1"/>
  <c r="K3215" i="4"/>
  <c r="K3214" i="4"/>
  <c r="K3208" i="4"/>
  <c r="K3207" i="4"/>
  <c r="K3209" i="4" s="1"/>
  <c r="K3210" i="4" s="1"/>
  <c r="K3201" i="4"/>
  <c r="K3200" i="4"/>
  <c r="K3199" i="4"/>
  <c r="K3198" i="4"/>
  <c r="K3192" i="4"/>
  <c r="K3191" i="4"/>
  <c r="K3188" i="4"/>
  <c r="K3187" i="4"/>
  <c r="K3186" i="4"/>
  <c r="K3185" i="4"/>
  <c r="K3179" i="4"/>
  <c r="K3180" i="4" s="1"/>
  <c r="K3176" i="4"/>
  <c r="K3175" i="4"/>
  <c r="K3177" i="4" s="1"/>
  <c r="K3169" i="4"/>
  <c r="K3170" i="4" s="1"/>
  <c r="K3166" i="4"/>
  <c r="K3165" i="4"/>
  <c r="K3167" i="4" s="1"/>
  <c r="K3159" i="4"/>
  <c r="K3160" i="4" s="1"/>
  <c r="K3158" i="4"/>
  <c r="K3155" i="4"/>
  <c r="K3154" i="4"/>
  <c r="K3145" i="4"/>
  <c r="K3144" i="4"/>
  <c r="K3143" i="4"/>
  <c r="K3142" i="4"/>
  <c r="K3139" i="4"/>
  <c r="K3140" i="4" s="1"/>
  <c r="K3146" i="4" s="1"/>
  <c r="K3148" i="4" s="1"/>
  <c r="K3149" i="4" s="1"/>
  <c r="K3150" i="4" s="1"/>
  <c r="K3132" i="4"/>
  <c r="K3131" i="4"/>
  <c r="K3133" i="4" s="1"/>
  <c r="K3128" i="4"/>
  <c r="K3129" i="4" s="1"/>
  <c r="K3134" i="4" s="1"/>
  <c r="K3121" i="4"/>
  <c r="K3122" i="4" s="1"/>
  <c r="K3117" i="4"/>
  <c r="K3118" i="4" s="1"/>
  <c r="K3114" i="4"/>
  <c r="K3113" i="4"/>
  <c r="K3112" i="4"/>
  <c r="K3111" i="4"/>
  <c r="K3115" i="4" s="1"/>
  <c r="K3105" i="4"/>
  <c r="K3104" i="4"/>
  <c r="K3106" i="4" s="1"/>
  <c r="K3101" i="4"/>
  <c r="K3100" i="4"/>
  <c r="K3099" i="4"/>
  <c r="K3093" i="4"/>
  <c r="K3094" i="4" s="1"/>
  <c r="K3090" i="4"/>
  <c r="K3089" i="4"/>
  <c r="K3091" i="4" s="1"/>
  <c r="K3086" i="4"/>
  <c r="K3085" i="4"/>
  <c r="K3087" i="4" s="1"/>
  <c r="K3079" i="4"/>
  <c r="K3078" i="4"/>
  <c r="K3075" i="4"/>
  <c r="K3074" i="4"/>
  <c r="K3073" i="4"/>
  <c r="K3070" i="4"/>
  <c r="K3069" i="4"/>
  <c r="K3068" i="4"/>
  <c r="K3067" i="4"/>
  <c r="K3066" i="4"/>
  <c r="K3065" i="4"/>
  <c r="K3059" i="4"/>
  <c r="K3060" i="4" s="1"/>
  <c r="K3058" i="4"/>
  <c r="K3055" i="4"/>
  <c r="K3054" i="4"/>
  <c r="K3051" i="4"/>
  <c r="K3050" i="4"/>
  <c r="K3049" i="4"/>
  <c r="K3046" i="4"/>
  <c r="K3045" i="4"/>
  <c r="K3044" i="4"/>
  <c r="K3043" i="4"/>
  <c r="K3047" i="4" s="1"/>
  <c r="K3038" i="4"/>
  <c r="K3037" i="4"/>
  <c r="K3036" i="4"/>
  <c r="K3033" i="4"/>
  <c r="K3034" i="4" s="1"/>
  <c r="K3027" i="4"/>
  <c r="K3028" i="4" s="1"/>
  <c r="K3024" i="4"/>
  <c r="K3023" i="4"/>
  <c r="K3020" i="4"/>
  <c r="K3019" i="4"/>
  <c r="K3013" i="4"/>
  <c r="K3014" i="4" s="1"/>
  <c r="K3010" i="4"/>
  <c r="K3009" i="4"/>
  <c r="K3008" i="4"/>
  <c r="K3007" i="4"/>
  <c r="K3006" i="4"/>
  <c r="K3005" i="4"/>
  <c r="K2998" i="4"/>
  <c r="K2999" i="4" s="1"/>
  <c r="K2994" i="4"/>
  <c r="K2995" i="4" s="1"/>
  <c r="K2991" i="4"/>
  <c r="K2992" i="4" s="1"/>
  <c r="K2984" i="4"/>
  <c r="K2985" i="4" s="1"/>
  <c r="K2981" i="4"/>
  <c r="K2980" i="4"/>
  <c r="K2979" i="4"/>
  <c r="K2978" i="4"/>
  <c r="K2973" i="4"/>
  <c r="K2971" i="4"/>
  <c r="K2970" i="4"/>
  <c r="K2972" i="4" s="1"/>
  <c r="K2964" i="4"/>
  <c r="K2965" i="4" s="1"/>
  <c r="K2966" i="4" s="1"/>
  <c r="K2958" i="4"/>
  <c r="K2959" i="4" s="1"/>
  <c r="K2960" i="4" s="1"/>
  <c r="K2957" i="4"/>
  <c r="K2951" i="4"/>
  <c r="K2950" i="4"/>
  <c r="K2952" i="4" s="1"/>
  <c r="K2953" i="4" s="1"/>
  <c r="K2944" i="4"/>
  <c r="K2943" i="4"/>
  <c r="K2942" i="4"/>
  <c r="K2941" i="4"/>
  <c r="K2935" i="4"/>
  <c r="K2934" i="4"/>
  <c r="K2936" i="4" s="1"/>
  <c r="K2931" i="4"/>
  <c r="K2930" i="4"/>
  <c r="K2929" i="4"/>
  <c r="K2928" i="4"/>
  <c r="K2922" i="4"/>
  <c r="K2923" i="4" s="1"/>
  <c r="K2919" i="4"/>
  <c r="K2918" i="4"/>
  <c r="K2912" i="4"/>
  <c r="K2913" i="4" s="1"/>
  <c r="K2909" i="4"/>
  <c r="K2908" i="4"/>
  <c r="K2902" i="4"/>
  <c r="K2901" i="4"/>
  <c r="K2903" i="4" s="1"/>
  <c r="K2898" i="4"/>
  <c r="K2897" i="4"/>
  <c r="K2899" i="4" s="1"/>
  <c r="K2904" i="4" s="1"/>
  <c r="K2887" i="4"/>
  <c r="K2886" i="4"/>
  <c r="K2885" i="4"/>
  <c r="K2882" i="4"/>
  <c r="K2883" i="4" s="1"/>
  <c r="K2876" i="4"/>
  <c r="K2875" i="4"/>
  <c r="K2874" i="4"/>
  <c r="K2871" i="4"/>
  <c r="K2872" i="4" s="1"/>
  <c r="K2864" i="4"/>
  <c r="K2865" i="4" s="1"/>
  <c r="K2860" i="4"/>
  <c r="K2861" i="4" s="1"/>
  <c r="K2857" i="4"/>
  <c r="K2858" i="4" s="1"/>
  <c r="K2856" i="4"/>
  <c r="K2855" i="4"/>
  <c r="K2854" i="4"/>
  <c r="K2848" i="4"/>
  <c r="K2849" i="4" s="1"/>
  <c r="K2847" i="4"/>
  <c r="K2844" i="4"/>
  <c r="K2843" i="4"/>
  <c r="K2842" i="4"/>
  <c r="K2845" i="4" s="1"/>
  <c r="K2850" i="4" s="1"/>
  <c r="K2836" i="4"/>
  <c r="K2837" i="4" s="1"/>
  <c r="K2833" i="4"/>
  <c r="K2832" i="4"/>
  <c r="K2834" i="4" s="1"/>
  <c r="K2830" i="4"/>
  <c r="K2838" i="4" s="1"/>
  <c r="K2829" i="4"/>
  <c r="K2828" i="4"/>
  <c r="K2822" i="4"/>
  <c r="K2821" i="4"/>
  <c r="K2823" i="4" s="1"/>
  <c r="K2818" i="4"/>
  <c r="K2817" i="4"/>
  <c r="K2816" i="4"/>
  <c r="K2819" i="4" s="1"/>
  <c r="K2813" i="4"/>
  <c r="K2812" i="4"/>
  <c r="K2811" i="4"/>
  <c r="K2810" i="4"/>
  <c r="K2809" i="4"/>
  <c r="K2808" i="4"/>
  <c r="K2802" i="4"/>
  <c r="K2801" i="4"/>
  <c r="K2803" i="4" s="1"/>
  <c r="K2798" i="4"/>
  <c r="K2797" i="4"/>
  <c r="K2794" i="4"/>
  <c r="K2793" i="4"/>
  <c r="K2792" i="4"/>
  <c r="K2795" i="4" s="1"/>
  <c r="K2789" i="4"/>
  <c r="K2788" i="4"/>
  <c r="K2787" i="4"/>
  <c r="K2786" i="4"/>
  <c r="K2780" i="4"/>
  <c r="K2779" i="4"/>
  <c r="K2776" i="4"/>
  <c r="K2777" i="4" s="1"/>
  <c r="K2770" i="4"/>
  <c r="K2771" i="4" s="1"/>
  <c r="K2767" i="4"/>
  <c r="K2766" i="4"/>
  <c r="K2768" i="4" s="1"/>
  <c r="K2763" i="4"/>
  <c r="K2762" i="4"/>
  <c r="K2756" i="4"/>
  <c r="K2757" i="4" s="1"/>
  <c r="K2753" i="4"/>
  <c r="K2752" i="4"/>
  <c r="K2751" i="4"/>
  <c r="K2750" i="4"/>
  <c r="K2749" i="4"/>
  <c r="K2748" i="4"/>
  <c r="K2741" i="4"/>
  <c r="K2742" i="4" s="1"/>
  <c r="K2737" i="4"/>
  <c r="K2738" i="4" s="1"/>
  <c r="K2734" i="4"/>
  <c r="K2735" i="4" s="1"/>
  <c r="K2727" i="4"/>
  <c r="K2728" i="4" s="1"/>
  <c r="K2724" i="4"/>
  <c r="K2723" i="4"/>
  <c r="K2722" i="4"/>
  <c r="K2721" i="4"/>
  <c r="K2725" i="4" s="1"/>
  <c r="K2715" i="4"/>
  <c r="K2716" i="4" s="1"/>
  <c r="K2714" i="4"/>
  <c r="K2713" i="4"/>
  <c r="K2707" i="4"/>
  <c r="K2708" i="4" s="1"/>
  <c r="K2709" i="4" s="1"/>
  <c r="K2703" i="4"/>
  <c r="K2701" i="4"/>
  <c r="K2700" i="4"/>
  <c r="K2702" i="4" s="1"/>
  <c r="K2694" i="4"/>
  <c r="K2693" i="4"/>
  <c r="K2687" i="4"/>
  <c r="K2686" i="4"/>
  <c r="K2685" i="4"/>
  <c r="K2684" i="4"/>
  <c r="K2678" i="4"/>
  <c r="K2677" i="4"/>
  <c r="K2679" i="4" s="1"/>
  <c r="K2674" i="4"/>
  <c r="K2673" i="4"/>
  <c r="K2672" i="4"/>
  <c r="K2671" i="4"/>
  <c r="K2675" i="4" s="1"/>
  <c r="K2680" i="4" s="1"/>
  <c r="K2666" i="4"/>
  <c r="K2665" i="4"/>
  <c r="K2662" i="4"/>
  <c r="K2661" i="4"/>
  <c r="K2663" i="4" s="1"/>
  <c r="K2655" i="4"/>
  <c r="K2656" i="4" s="1"/>
  <c r="K2652" i="4"/>
  <c r="K2653" i="4" s="1"/>
  <c r="K2651" i="4"/>
  <c r="K2645" i="4"/>
  <c r="K2644" i="4"/>
  <c r="K2646" i="4" s="1"/>
  <c r="K2641" i="4"/>
  <c r="K2640" i="4"/>
  <c r="K2642" i="4" s="1"/>
  <c r="K2630" i="4"/>
  <c r="K2629" i="4"/>
  <c r="K2628" i="4"/>
  <c r="K2625" i="4"/>
  <c r="K2626" i="4" s="1"/>
  <c r="K2618" i="4"/>
  <c r="K2619" i="4" s="1"/>
  <c r="K2617" i="4"/>
  <c r="K2614" i="4"/>
  <c r="K2615" i="4" s="1"/>
  <c r="K2607" i="4"/>
  <c r="K2608" i="4" s="1"/>
  <c r="K2603" i="4"/>
  <c r="K2604" i="4" s="1"/>
  <c r="K2600" i="4"/>
  <c r="K2599" i="4"/>
  <c r="K2598" i="4"/>
  <c r="K2597" i="4"/>
  <c r="K2591" i="4"/>
  <c r="K2590" i="4"/>
  <c r="K2592" i="4" s="1"/>
  <c r="K2587" i="4"/>
  <c r="K2586" i="4"/>
  <c r="K2585" i="4"/>
  <c r="K2579" i="4"/>
  <c r="K2580" i="4" s="1"/>
  <c r="K2576" i="4"/>
  <c r="K2575" i="4"/>
  <c r="K2572" i="4"/>
  <c r="K2571" i="4"/>
  <c r="K2565" i="4"/>
  <c r="K2564" i="4"/>
  <c r="K2566" i="4" s="1"/>
  <c r="K2561" i="4"/>
  <c r="K2562" i="4" s="1"/>
  <c r="K2560" i="4"/>
  <c r="K2559" i="4"/>
  <c r="K2556" i="4"/>
  <c r="K2555" i="4"/>
  <c r="K2554" i="4"/>
  <c r="K2553" i="4"/>
  <c r="K2552" i="4"/>
  <c r="K2551" i="4"/>
  <c r="K2557" i="4" s="1"/>
  <c r="K2545" i="4"/>
  <c r="K2544" i="4"/>
  <c r="K2546" i="4" s="1"/>
  <c r="K2541" i="4"/>
  <c r="K2540" i="4"/>
  <c r="K2537" i="4"/>
  <c r="K2536" i="4"/>
  <c r="K2538" i="4" s="1"/>
  <c r="K2535" i="4"/>
  <c r="K2532" i="4"/>
  <c r="K2531" i="4"/>
  <c r="K2530" i="4"/>
  <c r="K2529" i="4"/>
  <c r="K2523" i="4"/>
  <c r="K2522" i="4"/>
  <c r="K2524" i="4" s="1"/>
  <c r="K2519" i="4"/>
  <c r="K2520" i="4" s="1"/>
  <c r="K2513" i="4"/>
  <c r="K2514" i="4" s="1"/>
  <c r="K2510" i="4"/>
  <c r="K2509" i="4"/>
  <c r="K2511" i="4" s="1"/>
  <c r="K2506" i="4"/>
  <c r="K2505" i="4"/>
  <c r="K2507" i="4" s="1"/>
  <c r="K2499" i="4"/>
  <c r="K2500" i="4" s="1"/>
  <c r="K2496" i="4"/>
  <c r="K2495" i="4"/>
  <c r="K2494" i="4"/>
  <c r="K2493" i="4"/>
  <c r="K2492" i="4"/>
  <c r="K2491" i="4"/>
  <c r="K2484" i="4"/>
  <c r="K2485" i="4" s="1"/>
  <c r="K2481" i="4"/>
  <c r="K2480" i="4"/>
  <c r="K2477" i="4"/>
  <c r="K2478" i="4" s="1"/>
  <c r="K2470" i="4"/>
  <c r="K2471" i="4" s="1"/>
  <c r="K2467" i="4"/>
  <c r="K2466" i="4"/>
  <c r="K2465" i="4"/>
  <c r="K2464" i="4"/>
  <c r="K2457" i="4"/>
  <c r="K2456" i="4"/>
  <c r="K2451" i="4"/>
  <c r="K2452" i="4" s="1"/>
  <c r="K2450" i="4"/>
  <c r="K2444" i="4"/>
  <c r="K2443" i="4"/>
  <c r="K2445" i="4" s="1"/>
  <c r="K2446" i="4" s="1"/>
  <c r="K2437" i="4"/>
  <c r="K2436" i="4"/>
  <c r="K2438" i="4" s="1"/>
  <c r="K2439" i="4" s="1"/>
  <c r="K2430" i="4"/>
  <c r="K2429" i="4"/>
  <c r="K2428" i="4"/>
  <c r="K2427" i="4"/>
  <c r="K2421" i="4"/>
  <c r="K2422" i="4" s="1"/>
  <c r="K2420" i="4"/>
  <c r="K2417" i="4"/>
  <c r="K2416" i="4"/>
  <c r="K2415" i="4"/>
  <c r="K2414" i="4"/>
  <c r="K2408" i="4"/>
  <c r="K2409" i="4" s="1"/>
  <c r="K2405" i="4"/>
  <c r="K2404" i="4"/>
  <c r="K2406" i="4" s="1"/>
  <c r="K2398" i="4"/>
  <c r="K2399" i="4" s="1"/>
  <c r="K2395" i="4"/>
  <c r="K2394" i="4"/>
  <c r="K2396" i="4" s="1"/>
  <c r="K2400" i="4" s="1"/>
  <c r="K2388" i="4"/>
  <c r="K2389" i="4" s="1"/>
  <c r="K2387" i="4"/>
  <c r="K2384" i="4"/>
  <c r="K2383" i="4"/>
  <c r="K2373" i="4"/>
  <c r="K2372" i="4"/>
  <c r="K2371" i="4"/>
  <c r="K2368" i="4"/>
  <c r="K2369" i="4" s="1"/>
  <c r="K2361" i="4"/>
  <c r="K2360" i="4"/>
  <c r="K2357" i="4"/>
  <c r="K2358" i="4" s="1"/>
  <c r="K2350" i="4"/>
  <c r="K2351" i="4" s="1"/>
  <c r="K2346" i="4"/>
  <c r="K2347" i="4" s="1"/>
  <c r="K2343" i="4"/>
  <c r="K2342" i="4"/>
  <c r="K2341" i="4"/>
  <c r="K2340" i="4"/>
  <c r="K2344" i="4" s="1"/>
  <c r="K2352" i="4" s="1"/>
  <c r="K2353" i="4" s="1"/>
  <c r="K2334" i="4"/>
  <c r="K2333" i="4"/>
  <c r="K2335" i="4" s="1"/>
  <c r="K2330" i="4"/>
  <c r="K2331" i="4" s="1"/>
  <c r="K2329" i="4"/>
  <c r="K2328" i="4"/>
  <c r="K2322" i="4"/>
  <c r="K2323" i="4" s="1"/>
  <c r="K2319" i="4"/>
  <c r="K2318" i="4"/>
  <c r="K2315" i="4"/>
  <c r="K2314" i="4"/>
  <c r="K2316" i="4" s="1"/>
  <c r="K2309" i="4"/>
  <c r="K2308" i="4"/>
  <c r="K2307" i="4"/>
  <c r="K2304" i="4"/>
  <c r="K2303" i="4"/>
  <c r="K2302" i="4"/>
  <c r="K2299" i="4"/>
  <c r="K2298" i="4"/>
  <c r="K2297" i="4"/>
  <c r="K2296" i="4"/>
  <c r="K2295" i="4"/>
  <c r="K2294" i="4"/>
  <c r="K2288" i="4"/>
  <c r="K2289" i="4" s="1"/>
  <c r="K2287" i="4"/>
  <c r="K2284" i="4"/>
  <c r="K2283" i="4"/>
  <c r="K2285" i="4" s="1"/>
  <c r="K2280" i="4"/>
  <c r="K2279" i="4"/>
  <c r="K2278" i="4"/>
  <c r="K2275" i="4"/>
  <c r="K2274" i="4"/>
  <c r="K2273" i="4"/>
  <c r="K2272" i="4"/>
  <c r="K2266" i="4"/>
  <c r="K2265" i="4"/>
  <c r="K2262" i="4"/>
  <c r="K2263" i="4" s="1"/>
  <c r="K2256" i="4"/>
  <c r="K2257" i="4" s="1"/>
  <c r="K2253" i="4"/>
  <c r="K2252" i="4"/>
  <c r="K2249" i="4"/>
  <c r="K2248" i="4"/>
  <c r="K2250" i="4" s="1"/>
  <c r="K2242" i="4"/>
  <c r="K2243" i="4" s="1"/>
  <c r="K2239" i="4"/>
  <c r="K2238" i="4"/>
  <c r="K2237" i="4"/>
  <c r="K2236" i="4"/>
  <c r="K2235" i="4"/>
  <c r="K2234" i="4"/>
  <c r="K2227" i="4"/>
  <c r="K2228" i="4" s="1"/>
  <c r="K2223" i="4"/>
  <c r="K2224" i="4" s="1"/>
  <c r="K2220" i="4"/>
  <c r="K2221" i="4" s="1"/>
  <c r="K2214" i="4"/>
  <c r="K2213" i="4"/>
  <c r="K2210" i="4"/>
  <c r="K2209" i="4"/>
  <c r="K2208" i="4"/>
  <c r="K2207" i="4"/>
  <c r="K2200" i="4"/>
  <c r="K2199" i="4"/>
  <c r="K2201" i="4" s="1"/>
  <c r="K2202" i="4" s="1"/>
  <c r="K2194" i="4"/>
  <c r="K2195" i="4" s="1"/>
  <c r="K2193" i="4"/>
  <c r="K2187" i="4"/>
  <c r="K2186" i="4"/>
  <c r="K2180" i="4"/>
  <c r="K2179" i="4"/>
  <c r="K2173" i="4"/>
  <c r="K2172" i="4"/>
  <c r="K2171" i="4"/>
  <c r="K2170" i="4"/>
  <c r="K2164" i="4"/>
  <c r="K2163" i="4"/>
  <c r="K2165" i="4" s="1"/>
  <c r="K2160" i="4"/>
  <c r="K2159" i="4"/>
  <c r="K2158" i="4"/>
  <c r="K2157" i="4"/>
  <c r="K2151" i="4"/>
  <c r="K2152" i="4" s="1"/>
  <c r="K2148" i="4"/>
  <c r="K2147" i="4"/>
  <c r="K2149" i="4" s="1"/>
  <c r="K2153" i="4" s="1"/>
  <c r="K2141" i="4"/>
  <c r="K2142" i="4" s="1"/>
  <c r="K2138" i="4"/>
  <c r="K2137" i="4"/>
  <c r="K2139" i="4" s="1"/>
  <c r="K2131" i="4"/>
  <c r="K2130" i="4"/>
  <c r="K2127" i="4"/>
  <c r="K2126" i="4"/>
  <c r="K2116" i="4"/>
  <c r="K2115" i="4"/>
  <c r="K2114" i="4"/>
  <c r="K2111" i="4"/>
  <c r="K2112" i="4" s="1"/>
  <c r="K2104" i="4"/>
  <c r="K2103" i="4"/>
  <c r="K2105" i="4" s="1"/>
  <c r="K2100" i="4"/>
  <c r="K2101" i="4" s="1"/>
  <c r="K2106" i="4" s="1"/>
  <c r="K2093" i="4"/>
  <c r="K2094" i="4" s="1"/>
  <c r="K2089" i="4"/>
  <c r="K2090" i="4" s="1"/>
  <c r="K2086" i="4"/>
  <c r="K2085" i="4"/>
  <c r="K2084" i="4"/>
  <c r="K2083" i="4"/>
  <c r="K2077" i="4"/>
  <c r="K2076" i="4"/>
  <c r="K2073" i="4"/>
  <c r="K2072" i="4"/>
  <c r="K2071" i="4"/>
  <c r="K2065" i="4"/>
  <c r="K2066" i="4" s="1"/>
  <c r="K2062" i="4"/>
  <c r="K2061" i="4"/>
  <c r="K2063" i="4" s="1"/>
  <c r="K2058" i="4"/>
  <c r="K2057" i="4"/>
  <c r="K2059" i="4" s="1"/>
  <c r="K2051" i="4"/>
  <c r="K2052" i="4" s="1"/>
  <c r="K2050" i="4"/>
  <c r="K2047" i="4"/>
  <c r="K2046" i="4"/>
  <c r="K2045" i="4"/>
  <c r="K2042" i="4"/>
  <c r="K2041" i="4"/>
  <c r="K2040" i="4"/>
  <c r="K2039" i="4"/>
  <c r="K2038" i="4"/>
  <c r="K2037" i="4"/>
  <c r="K2031" i="4"/>
  <c r="K2030" i="4"/>
  <c r="K2027" i="4"/>
  <c r="K2026" i="4"/>
  <c r="K2028" i="4" s="1"/>
  <c r="K2023" i="4"/>
  <c r="K2022" i="4"/>
  <c r="K2021" i="4"/>
  <c r="K2018" i="4"/>
  <c r="K2017" i="4"/>
  <c r="K2016" i="4"/>
  <c r="K2015" i="4"/>
  <c r="K2009" i="4"/>
  <c r="K2008" i="4"/>
  <c r="K2005" i="4"/>
  <c r="K2006" i="4" s="1"/>
  <c r="K1999" i="4"/>
  <c r="K2000" i="4" s="1"/>
  <c r="K1996" i="4"/>
  <c r="K1995" i="4"/>
  <c r="K1992" i="4"/>
  <c r="K1991" i="4"/>
  <c r="K1993" i="4" s="1"/>
  <c r="K1986" i="4"/>
  <c r="K1985" i="4"/>
  <c r="K1982" i="4"/>
  <c r="K1981" i="4"/>
  <c r="K1980" i="4"/>
  <c r="K1979" i="4"/>
  <c r="K1978" i="4"/>
  <c r="K1977" i="4"/>
  <c r="K1970" i="4"/>
  <c r="K1971" i="4" s="1"/>
  <c r="K1966" i="4"/>
  <c r="K1967" i="4" s="1"/>
  <c r="K1963" i="4"/>
  <c r="K1964" i="4" s="1"/>
  <c r="K1957" i="4"/>
  <c r="K1956" i="4"/>
  <c r="K1953" i="4"/>
  <c r="K1952" i="4"/>
  <c r="K1951" i="4"/>
  <c r="K1950" i="4"/>
  <c r="K1943" i="4"/>
  <c r="K1942" i="4"/>
  <c r="K1944" i="4" s="1"/>
  <c r="K1945" i="4" s="1"/>
  <c r="K1936" i="4"/>
  <c r="K1937" i="4" s="1"/>
  <c r="K1938" i="4" s="1"/>
  <c r="K1930" i="4"/>
  <c r="K1929" i="4"/>
  <c r="K1931" i="4" s="1"/>
  <c r="K1932" i="4" s="1"/>
  <c r="K1923" i="4"/>
  <c r="K1922" i="4"/>
  <c r="K1924" i="4" s="1"/>
  <c r="K1925" i="4" s="1"/>
  <c r="K1916" i="4"/>
  <c r="K1915" i="4"/>
  <c r="K1914" i="4"/>
  <c r="K1913" i="4"/>
  <c r="K1917" i="4" s="1"/>
  <c r="K1918" i="4" s="1"/>
  <c r="K1907" i="4"/>
  <c r="K1906" i="4"/>
  <c r="K1908" i="4" s="1"/>
  <c r="K1903" i="4"/>
  <c r="K1902" i="4"/>
  <c r="K1901" i="4"/>
  <c r="K1900" i="4"/>
  <c r="K1894" i="4"/>
  <c r="K1895" i="4" s="1"/>
  <c r="K1891" i="4"/>
  <c r="K1890" i="4"/>
  <c r="K1884" i="4"/>
  <c r="K1885" i="4" s="1"/>
  <c r="K1882" i="4"/>
  <c r="K1881" i="4"/>
  <c r="K1880" i="4"/>
  <c r="K1874" i="4"/>
  <c r="K1873" i="4"/>
  <c r="K1875" i="4" s="1"/>
  <c r="K1870" i="4"/>
  <c r="K1869" i="4"/>
  <c r="K1871" i="4" s="1"/>
  <c r="K1876" i="4" s="1"/>
  <c r="K1860" i="4"/>
  <c r="K1859" i="4"/>
  <c r="K1858" i="4"/>
  <c r="K1857" i="4"/>
  <c r="K1854" i="4"/>
  <c r="K1855" i="4" s="1"/>
  <c r="K1861" i="4" s="1"/>
  <c r="K1863" i="4" s="1"/>
  <c r="K1864" i="4" s="1"/>
  <c r="K1865" i="4" s="1"/>
  <c r="K1847" i="4"/>
  <c r="K1846" i="4"/>
  <c r="K1848" i="4" s="1"/>
  <c r="K1843" i="4"/>
  <c r="K1844" i="4" s="1"/>
  <c r="K1836" i="4"/>
  <c r="K1837" i="4" s="1"/>
  <c r="K1832" i="4"/>
  <c r="K1833" i="4" s="1"/>
  <c r="K1829" i="4"/>
  <c r="K1828" i="4"/>
  <c r="K1827" i="4"/>
  <c r="K1826" i="4"/>
  <c r="K1820" i="4"/>
  <c r="K1821" i="4" s="1"/>
  <c r="K1819" i="4"/>
  <c r="K1816" i="4"/>
  <c r="K1815" i="4"/>
  <c r="K1817" i="4" s="1"/>
  <c r="K1814" i="4"/>
  <c r="K1808" i="4"/>
  <c r="K1809" i="4" s="1"/>
  <c r="K1805" i="4"/>
  <c r="K1804" i="4"/>
  <c r="K1806" i="4" s="1"/>
  <c r="K1801" i="4"/>
  <c r="K1800" i="4"/>
  <c r="K1802" i="4" s="1"/>
  <c r="K1794" i="4"/>
  <c r="K1795" i="4" s="1"/>
  <c r="K1793" i="4"/>
  <c r="K1790" i="4"/>
  <c r="K1789" i="4"/>
  <c r="K1788" i="4"/>
  <c r="K1791" i="4" s="1"/>
  <c r="K1785" i="4"/>
  <c r="K1784" i="4"/>
  <c r="K1783" i="4"/>
  <c r="K1782" i="4"/>
  <c r="K1781" i="4"/>
  <c r="K1780" i="4"/>
  <c r="K1774" i="4"/>
  <c r="K1773" i="4"/>
  <c r="K1775" i="4" s="1"/>
  <c r="K1770" i="4"/>
  <c r="K1769" i="4"/>
  <c r="K1771" i="4" s="1"/>
  <c r="K1766" i="4"/>
  <c r="K1765" i="4"/>
  <c r="K1764" i="4"/>
  <c r="K1761" i="4"/>
  <c r="K1760" i="4"/>
  <c r="K1759" i="4"/>
  <c r="K1758" i="4"/>
  <c r="K1752" i="4"/>
  <c r="K1753" i="4" s="1"/>
  <c r="K1751" i="4"/>
  <c r="K1749" i="4"/>
  <c r="K1748" i="4"/>
  <c r="K1743" i="4"/>
  <c r="K1742" i="4"/>
  <c r="K1739" i="4"/>
  <c r="K1738" i="4"/>
  <c r="K1735" i="4"/>
  <c r="K1736" i="4" s="1"/>
  <c r="K1734" i="4"/>
  <c r="K1728" i="4"/>
  <c r="K1729" i="4" s="1"/>
  <c r="K1725" i="4"/>
  <c r="K1724" i="4"/>
  <c r="K1723" i="4"/>
  <c r="K1722" i="4"/>
  <c r="K1721" i="4"/>
  <c r="K1720" i="4"/>
  <c r="K1713" i="4"/>
  <c r="K1714" i="4" s="1"/>
  <c r="K1709" i="4"/>
  <c r="K1710" i="4" s="1"/>
  <c r="K1707" i="4"/>
  <c r="K1706" i="4"/>
  <c r="K1699" i="4"/>
  <c r="K1700" i="4" s="1"/>
  <c r="K1696" i="4"/>
  <c r="K1695" i="4"/>
  <c r="K1694" i="4"/>
  <c r="K1693" i="4"/>
  <c r="K1686" i="4"/>
  <c r="K1685" i="4"/>
  <c r="K1687" i="4" s="1"/>
  <c r="K1688" i="4" s="1"/>
  <c r="K1679" i="4"/>
  <c r="K1680" i="4" s="1"/>
  <c r="K1681" i="4" s="1"/>
  <c r="K1673" i="4"/>
  <c r="K1672" i="4"/>
  <c r="K1667" i="4"/>
  <c r="K1668" i="4" s="1"/>
  <c r="K1666" i="4"/>
  <c r="K1665" i="4"/>
  <c r="K1659" i="4"/>
  <c r="K1658" i="4"/>
  <c r="K1660" i="4" s="1"/>
  <c r="K1661" i="4" s="1"/>
  <c r="K1657" i="4"/>
  <c r="K1656" i="4"/>
  <c r="K1650" i="4"/>
  <c r="K1649" i="4"/>
  <c r="K1651" i="4" s="1"/>
  <c r="K1646" i="4"/>
  <c r="K1645" i="4"/>
  <c r="K1644" i="4"/>
  <c r="K1643" i="4"/>
  <c r="K1647" i="4" s="1"/>
  <c r="K1652" i="4" s="1"/>
  <c r="K1637" i="4"/>
  <c r="K1638" i="4" s="1"/>
  <c r="K1634" i="4"/>
  <c r="K1633" i="4"/>
  <c r="K1635" i="4" s="1"/>
  <c r="K1639" i="4" s="1"/>
  <c r="K1627" i="4"/>
  <c r="K1628" i="4" s="1"/>
  <c r="K1624" i="4"/>
  <c r="K1623" i="4"/>
  <c r="K1625" i="4" s="1"/>
  <c r="K1629" i="4" s="1"/>
  <c r="K1617" i="4"/>
  <c r="K1616" i="4"/>
  <c r="K1618" i="4" s="1"/>
  <c r="K1613" i="4"/>
  <c r="K1612" i="4"/>
  <c r="K1614" i="4" s="1"/>
  <c r="K1619" i="4" s="1"/>
  <c r="K1602" i="4"/>
  <c r="K1601" i="4"/>
  <c r="K1600" i="4"/>
  <c r="K1598" i="4"/>
  <c r="K1597" i="4"/>
  <c r="K1590" i="4"/>
  <c r="K1589" i="4"/>
  <c r="K1591" i="4" s="1"/>
  <c r="K1586" i="4"/>
  <c r="K1587" i="4" s="1"/>
  <c r="K1592" i="4" s="1"/>
  <c r="K1579" i="4"/>
  <c r="K1580" i="4" s="1"/>
  <c r="K1576" i="4"/>
  <c r="K1575" i="4"/>
  <c r="K1572" i="4"/>
  <c r="K1571" i="4"/>
  <c r="K1570" i="4"/>
  <c r="K1569" i="4"/>
  <c r="K1563" i="4"/>
  <c r="K1564" i="4" s="1"/>
  <c r="K1560" i="4"/>
  <c r="K1559" i="4"/>
  <c r="K1561" i="4" s="1"/>
  <c r="K1556" i="4"/>
  <c r="K1555" i="4"/>
  <c r="K1557" i="4" s="1"/>
  <c r="K1549" i="4"/>
  <c r="K1548" i="4"/>
  <c r="K1550" i="4" s="1"/>
  <c r="K1545" i="4"/>
  <c r="K1544" i="4"/>
  <c r="K1543" i="4"/>
  <c r="K1537" i="4"/>
  <c r="K1536" i="4"/>
  <c r="K1533" i="4"/>
  <c r="K1532" i="4"/>
  <c r="K1531" i="4"/>
  <c r="K1534" i="4" s="1"/>
  <c r="K1528" i="4"/>
  <c r="K1527" i="4"/>
  <c r="K1526" i="4"/>
  <c r="K1525" i="4"/>
  <c r="K1524" i="4"/>
  <c r="K1523" i="4"/>
  <c r="K1517" i="4"/>
  <c r="K1516" i="4"/>
  <c r="K1518" i="4" s="1"/>
  <c r="K1513" i="4"/>
  <c r="K1512" i="4"/>
  <c r="K1514" i="4" s="1"/>
  <c r="K1509" i="4"/>
  <c r="K1508" i="4"/>
  <c r="K1507" i="4"/>
  <c r="K1504" i="4"/>
  <c r="K1503" i="4"/>
  <c r="K1502" i="4"/>
  <c r="K1501" i="4"/>
  <c r="K1495" i="4"/>
  <c r="K1494" i="4"/>
  <c r="K1491" i="4"/>
  <c r="K1492" i="4" s="1"/>
  <c r="K1485" i="4"/>
  <c r="K1486" i="4" s="1"/>
  <c r="K1482" i="4"/>
  <c r="K1481" i="4"/>
  <c r="K1483" i="4" s="1"/>
  <c r="K1478" i="4"/>
  <c r="K1477" i="4"/>
  <c r="K1471" i="4"/>
  <c r="K1472" i="4" s="1"/>
  <c r="K1468" i="4"/>
  <c r="K1467" i="4"/>
  <c r="K1466" i="4"/>
  <c r="K1465" i="4"/>
  <c r="K1464" i="4"/>
  <c r="K1463" i="4"/>
  <c r="K1469" i="4" s="1"/>
  <c r="K1473" i="4" s="1"/>
  <c r="K1456" i="4"/>
  <c r="K1457" i="4" s="1"/>
  <c r="K1452" i="4"/>
  <c r="K1453" i="4" s="1"/>
  <c r="K1449" i="4"/>
  <c r="K1450" i="4" s="1"/>
  <c r="K1442" i="4"/>
  <c r="K1443" i="4" s="1"/>
  <c r="K1439" i="4"/>
  <c r="K1438" i="4"/>
  <c r="K1437" i="4"/>
  <c r="K1440" i="4" s="1"/>
  <c r="K1444" i="4" s="1"/>
  <c r="K1446" i="4" s="1"/>
  <c r="K1436" i="4"/>
  <c r="K1429" i="4"/>
  <c r="K1428" i="4"/>
  <c r="K1430" i="4" s="1"/>
  <c r="K1431" i="4" s="1"/>
  <c r="K1422" i="4"/>
  <c r="K1423" i="4" s="1"/>
  <c r="K1424" i="4" s="1"/>
  <c r="K1416" i="4"/>
  <c r="K1415" i="4"/>
  <c r="K1417" i="4" s="1"/>
  <c r="K1418" i="4" s="1"/>
  <c r="K1409" i="4"/>
  <c r="K1410" i="4" s="1"/>
  <c r="K1411" i="4" s="1"/>
  <c r="K1408" i="4"/>
  <c r="K1402" i="4"/>
  <c r="K1401" i="4"/>
  <c r="K1400" i="4"/>
  <c r="K1399" i="4"/>
  <c r="K1403" i="4" s="1"/>
  <c r="K1404" i="4" s="1"/>
  <c r="K1393" i="4"/>
  <c r="K1394" i="4" s="1"/>
  <c r="K1392" i="4"/>
  <c r="K1389" i="4"/>
  <c r="K1388" i="4"/>
  <c r="K1387" i="4"/>
  <c r="K1390" i="4" s="1"/>
  <c r="K1386" i="4"/>
  <c r="K1380" i="4"/>
  <c r="K1381" i="4" s="1"/>
  <c r="K1377" i="4"/>
  <c r="K1376" i="4"/>
  <c r="K1370" i="4"/>
  <c r="K1371" i="4" s="1"/>
  <c r="K1367" i="4"/>
  <c r="K1366" i="4"/>
  <c r="K1360" i="4"/>
  <c r="K1359" i="4"/>
  <c r="K1361" i="4" s="1"/>
  <c r="K1356" i="4"/>
  <c r="K1355" i="4"/>
  <c r="K1357" i="4" s="1"/>
  <c r="K1345" i="4"/>
  <c r="K1344" i="4"/>
  <c r="K1343" i="4"/>
  <c r="K1340" i="4"/>
  <c r="K1341" i="4" s="1"/>
  <c r="K1333" i="4"/>
  <c r="K1334" i="4" s="1"/>
  <c r="K1332" i="4"/>
  <c r="K1329" i="4"/>
  <c r="K1330" i="4" s="1"/>
  <c r="K1322" i="4"/>
  <c r="K1323" i="4" s="1"/>
  <c r="K1318" i="4"/>
  <c r="K1319" i="4" s="1"/>
  <c r="K1315" i="4"/>
  <c r="K1314" i="4"/>
  <c r="K1313" i="4"/>
  <c r="K1312" i="4"/>
  <c r="K1306" i="4"/>
  <c r="K1307" i="4" s="1"/>
  <c r="K1303" i="4"/>
  <c r="K1304" i="4" s="1"/>
  <c r="K1302" i="4"/>
  <c r="K1299" i="4"/>
  <c r="K1298" i="4"/>
  <c r="K1300" i="4" s="1"/>
  <c r="K1292" i="4"/>
  <c r="K1291" i="4"/>
  <c r="K1293" i="4" s="1"/>
  <c r="K1288" i="4"/>
  <c r="K1287" i="4"/>
  <c r="K1289" i="4" s="1"/>
  <c r="K1294" i="4" s="1"/>
  <c r="K1286" i="4"/>
  <c r="K1280" i="4"/>
  <c r="K1279" i="4"/>
  <c r="K1281" i="4" s="1"/>
  <c r="K1276" i="4"/>
  <c r="K1275" i="4"/>
  <c r="K1274" i="4"/>
  <c r="K1277" i="4" s="1"/>
  <c r="K1271" i="4"/>
  <c r="K1270" i="4"/>
  <c r="K1269" i="4"/>
  <c r="K1268" i="4"/>
  <c r="K1267" i="4"/>
  <c r="K1266" i="4"/>
  <c r="K1260" i="4"/>
  <c r="K1259" i="4"/>
  <c r="K1261" i="4" s="1"/>
  <c r="K1256" i="4"/>
  <c r="K1255" i="4"/>
  <c r="K1257" i="4" s="1"/>
  <c r="K1252" i="4"/>
  <c r="K1251" i="4"/>
  <c r="K1250" i="4"/>
  <c r="K1247" i="4"/>
  <c r="K1246" i="4"/>
  <c r="K1248" i="4" s="1"/>
  <c r="K1245" i="4"/>
  <c r="K1244" i="4"/>
  <c r="K1238" i="4"/>
  <c r="K1237" i="4"/>
  <c r="K1239" i="4" s="1"/>
  <c r="K1234" i="4"/>
  <c r="K1235" i="4" s="1"/>
  <c r="K1228" i="4"/>
  <c r="K1229" i="4" s="1"/>
  <c r="K1225" i="4"/>
  <c r="K1226" i="4" s="1"/>
  <c r="K1224" i="4"/>
  <c r="K1221" i="4"/>
  <c r="K1220" i="4"/>
  <c r="K1222" i="4" s="1"/>
  <c r="K1214" i="4"/>
  <c r="K1215" i="4" s="1"/>
  <c r="K1211" i="4"/>
  <c r="K1210" i="4"/>
  <c r="K1209" i="4"/>
  <c r="K1208" i="4"/>
  <c r="K1207" i="4"/>
  <c r="K1206" i="4"/>
  <c r="K1200" i="4"/>
  <c r="K1199" i="4"/>
  <c r="K1195" i="4"/>
  <c r="K1196" i="4" s="1"/>
  <c r="K1192" i="4"/>
  <c r="K1193" i="4" s="1"/>
  <c r="K1186" i="4"/>
  <c r="K1185" i="4"/>
  <c r="K1182" i="4"/>
  <c r="K1181" i="4"/>
  <c r="K1180" i="4"/>
  <c r="K1179" i="4"/>
  <c r="K1172" i="4"/>
  <c r="K1171" i="4"/>
  <c r="K1166" i="4"/>
  <c r="K1167" i="4" s="1"/>
  <c r="K1165" i="4"/>
  <c r="K1159" i="4"/>
  <c r="K1158" i="4"/>
  <c r="K1160" i="4" s="1"/>
  <c r="K1161" i="4" s="1"/>
  <c r="K1152" i="4"/>
  <c r="K1151" i="4"/>
  <c r="K1153" i="4" s="1"/>
  <c r="K1154" i="4" s="1"/>
  <c r="K1145" i="4"/>
  <c r="K1144" i="4"/>
  <c r="K1143" i="4"/>
  <c r="K1142" i="4"/>
  <c r="K1136" i="4"/>
  <c r="K1135" i="4"/>
  <c r="K1137" i="4" s="1"/>
  <c r="K1132" i="4"/>
  <c r="K1131" i="4"/>
  <c r="K1130" i="4"/>
  <c r="K1129" i="4"/>
  <c r="K1133" i="4" s="1"/>
  <c r="K1138" i="4" s="1"/>
  <c r="K1123" i="4"/>
  <c r="K1124" i="4" s="1"/>
  <c r="K1120" i="4"/>
  <c r="K1119" i="4"/>
  <c r="K1121" i="4" s="1"/>
  <c r="K1113" i="4"/>
  <c r="K1114" i="4" s="1"/>
  <c r="K1110" i="4"/>
  <c r="K1109" i="4"/>
  <c r="K1111" i="4" s="1"/>
  <c r="K1103" i="4"/>
  <c r="K1102" i="4"/>
  <c r="K1099" i="4"/>
  <c r="K1098" i="4"/>
  <c r="K1088" i="4"/>
  <c r="K1089" i="4" s="1"/>
  <c r="K1087" i="4"/>
  <c r="K1086" i="4"/>
  <c r="K1083" i="4"/>
  <c r="K1084" i="4" s="1"/>
  <c r="K1076" i="4"/>
  <c r="K1075" i="4"/>
  <c r="K1072" i="4"/>
  <c r="K1073" i="4" s="1"/>
  <c r="K1065" i="4"/>
  <c r="K1066" i="4" s="1"/>
  <c r="K1061" i="4"/>
  <c r="K1062" i="4" s="1"/>
  <c r="K1058" i="4"/>
  <c r="K1057" i="4"/>
  <c r="K1056" i="4"/>
  <c r="K1055" i="4"/>
  <c r="K1059" i="4" s="1"/>
  <c r="K1049" i="4"/>
  <c r="K1050" i="4" s="1"/>
  <c r="K1046" i="4"/>
  <c r="K1047" i="4" s="1"/>
  <c r="K1045" i="4"/>
  <c r="K1042" i="4"/>
  <c r="K1041" i="4"/>
  <c r="K1036" i="4"/>
  <c r="K1035" i="4"/>
  <c r="K1034" i="4"/>
  <c r="K1031" i="4"/>
  <c r="K1032" i="4" s="1"/>
  <c r="K1037" i="4" s="1"/>
  <c r="K1030" i="4"/>
  <c r="K1029" i="4"/>
  <c r="K1023" i="4"/>
  <c r="K1022" i="4"/>
  <c r="K1019" i="4"/>
  <c r="K1018" i="4"/>
  <c r="K1017" i="4"/>
  <c r="K1014" i="4"/>
  <c r="K1013" i="4"/>
  <c r="K1012" i="4"/>
  <c r="K1011" i="4"/>
  <c r="K1010" i="4"/>
  <c r="K1009" i="4"/>
  <c r="K1003" i="4"/>
  <c r="K1002" i="4"/>
  <c r="K999" i="4"/>
  <c r="K998" i="4"/>
  <c r="K995" i="4"/>
  <c r="K994" i="4"/>
  <c r="K993" i="4"/>
  <c r="K990" i="4"/>
  <c r="K989" i="4"/>
  <c r="K988" i="4"/>
  <c r="K987" i="4"/>
  <c r="K991" i="4" s="1"/>
  <c r="K981" i="4"/>
  <c r="K980" i="4"/>
  <c r="K982" i="4" s="1"/>
  <c r="K977" i="4"/>
  <c r="K978" i="4" s="1"/>
  <c r="K983" i="4" s="1"/>
  <c r="K971" i="4"/>
  <c r="K972" i="4" s="1"/>
  <c r="K968" i="4"/>
  <c r="K967" i="4"/>
  <c r="K964" i="4"/>
  <c r="K963" i="4"/>
  <c r="K965" i="4" s="1"/>
  <c r="K957" i="4"/>
  <c r="K958" i="4" s="1"/>
  <c r="K954" i="4"/>
  <c r="K953" i="4"/>
  <c r="K952" i="4"/>
  <c r="K951" i="4"/>
  <c r="K950" i="4"/>
  <c r="K949" i="4"/>
  <c r="K955" i="4" s="1"/>
  <c r="K942" i="4"/>
  <c r="K943" i="4" s="1"/>
  <c r="K938" i="4"/>
  <c r="K939" i="4" s="1"/>
  <c r="K936" i="4"/>
  <c r="K935" i="4"/>
  <c r="K928" i="4"/>
  <c r="K929" i="4" s="1"/>
  <c r="K925" i="4"/>
  <c r="K924" i="4"/>
  <c r="K923" i="4"/>
  <c r="K922" i="4"/>
  <c r="K915" i="4"/>
  <c r="K914" i="4"/>
  <c r="K916" i="4" s="1"/>
  <c r="K917" i="4" s="1"/>
  <c r="K908" i="4"/>
  <c r="K909" i="4" s="1"/>
  <c r="K910" i="4" s="1"/>
  <c r="K902" i="4"/>
  <c r="K901" i="4"/>
  <c r="K896" i="4"/>
  <c r="K897" i="4" s="1"/>
  <c r="K895" i="4"/>
  <c r="K894" i="4"/>
  <c r="K888" i="4"/>
  <c r="K887" i="4"/>
  <c r="K886" i="4"/>
  <c r="K885" i="4"/>
  <c r="K879" i="4"/>
  <c r="K878" i="4"/>
  <c r="K880" i="4" s="1"/>
  <c r="K875" i="4"/>
  <c r="K874" i="4"/>
  <c r="K873" i="4"/>
  <c r="K872" i="4"/>
  <c r="K876" i="4" s="1"/>
  <c r="K881" i="4" s="1"/>
  <c r="K866" i="4"/>
  <c r="K867" i="4" s="1"/>
  <c r="K863" i="4"/>
  <c r="K862" i="4"/>
  <c r="K864" i="4" s="1"/>
  <c r="K856" i="4"/>
  <c r="K857" i="4" s="1"/>
  <c r="K853" i="4"/>
  <c r="K852" i="4"/>
  <c r="K854" i="4" s="1"/>
  <c r="K846" i="4"/>
  <c r="K845" i="4"/>
  <c r="K847" i="4" s="1"/>
  <c r="K842" i="4"/>
  <c r="K841" i="4"/>
  <c r="K843" i="4" s="1"/>
  <c r="K848" i="4" s="1"/>
  <c r="K831" i="4"/>
  <c r="K830" i="4"/>
  <c r="K829" i="4"/>
  <c r="K832" i="4" s="1"/>
  <c r="K827" i="4"/>
  <c r="K833" i="4" s="1"/>
  <c r="K835" i="4" s="1"/>
  <c r="K836" i="4" s="1"/>
  <c r="K837" i="4" s="1"/>
  <c r="K826" i="4"/>
  <c r="K819" i="4"/>
  <c r="K818" i="4"/>
  <c r="K820" i="4" s="1"/>
  <c r="K815" i="4"/>
  <c r="K816" i="4" s="1"/>
  <c r="K808" i="4"/>
  <c r="K809" i="4" s="1"/>
  <c r="K805" i="4"/>
  <c r="K804" i="4"/>
  <c r="K801" i="4"/>
  <c r="K800" i="4"/>
  <c r="K799" i="4"/>
  <c r="K798" i="4"/>
  <c r="K792" i="4"/>
  <c r="K793" i="4" s="1"/>
  <c r="K789" i="4"/>
  <c r="K788" i="4"/>
  <c r="K790" i="4" s="1"/>
  <c r="K785" i="4"/>
  <c r="K784" i="4"/>
  <c r="K786" i="4" s="1"/>
  <c r="K778" i="4"/>
  <c r="K777" i="4"/>
  <c r="K774" i="4"/>
  <c r="K773" i="4"/>
  <c r="K772" i="4"/>
  <c r="K775" i="4" s="1"/>
  <c r="K766" i="4"/>
  <c r="K765" i="4"/>
  <c r="K762" i="4"/>
  <c r="K761" i="4"/>
  <c r="K760" i="4"/>
  <c r="K763" i="4" s="1"/>
  <c r="K757" i="4"/>
  <c r="K756" i="4"/>
  <c r="K755" i="4"/>
  <c r="K754" i="4"/>
  <c r="K753" i="4"/>
  <c r="K752" i="4"/>
  <c r="K746" i="4"/>
  <c r="K745" i="4"/>
  <c r="K747" i="4" s="1"/>
  <c r="K742" i="4"/>
  <c r="K741" i="4"/>
  <c r="K743" i="4" s="1"/>
  <c r="K738" i="4"/>
  <c r="K737" i="4"/>
  <c r="K736" i="4"/>
  <c r="K733" i="4"/>
  <c r="K732" i="4"/>
  <c r="K731" i="4"/>
  <c r="K730" i="4"/>
  <c r="K724" i="4"/>
  <c r="K723" i="4"/>
  <c r="K725" i="4" s="1"/>
  <c r="K720" i="4"/>
  <c r="K721" i="4" s="1"/>
  <c r="K726" i="4" s="1"/>
  <c r="K714" i="4"/>
  <c r="K715" i="4" s="1"/>
  <c r="K711" i="4"/>
  <c r="K710" i="4"/>
  <c r="K712" i="4" s="1"/>
  <c r="K707" i="4"/>
  <c r="K706" i="4"/>
  <c r="K700" i="4"/>
  <c r="K701" i="4" s="1"/>
  <c r="K697" i="4"/>
  <c r="K696" i="4"/>
  <c r="K695" i="4"/>
  <c r="K694" i="4"/>
  <c r="K693" i="4"/>
  <c r="K692" i="4"/>
  <c r="K698" i="4" s="1"/>
  <c r="K702" i="4" s="1"/>
  <c r="K685" i="4"/>
  <c r="K686" i="4" s="1"/>
  <c r="K681" i="4"/>
  <c r="K682" i="4" s="1"/>
  <c r="K678" i="4"/>
  <c r="K679" i="4" s="1"/>
  <c r="K671" i="4"/>
  <c r="K672" i="4" s="1"/>
  <c r="K668" i="4"/>
  <c r="K667" i="4"/>
  <c r="K666" i="4"/>
  <c r="K665" i="4"/>
  <c r="K669" i="4" s="1"/>
  <c r="K673" i="4" s="1"/>
  <c r="K675" i="4" s="1"/>
  <c r="K659" i="4"/>
  <c r="K660" i="4" s="1"/>
  <c r="K658" i="4"/>
  <c r="K657" i="4"/>
  <c r="K652" i="4"/>
  <c r="K653" i="4" s="1"/>
  <c r="K651" i="4"/>
  <c r="K645" i="4"/>
  <c r="K644" i="4"/>
  <c r="K646" i="4" s="1"/>
  <c r="K647" i="4" s="1"/>
  <c r="K638" i="4"/>
  <c r="K637" i="4"/>
  <c r="K631" i="4"/>
  <c r="K630" i="4"/>
  <c r="K629" i="4"/>
  <c r="K632" i="4" s="1"/>
  <c r="K633" i="4" s="1"/>
  <c r="K628" i="4"/>
  <c r="K622" i="4"/>
  <c r="K621" i="4"/>
  <c r="K623" i="4" s="1"/>
  <c r="K618" i="4"/>
  <c r="K617" i="4"/>
  <c r="K616" i="4"/>
  <c r="K615" i="4"/>
  <c r="K619" i="4" s="1"/>
  <c r="K624" i="4" s="1"/>
  <c r="K609" i="4"/>
  <c r="K610" i="4" s="1"/>
  <c r="K606" i="4"/>
  <c r="K607" i="4" s="1"/>
  <c r="K605" i="4"/>
  <c r="K599" i="4"/>
  <c r="K600" i="4" s="1"/>
  <c r="K596" i="4"/>
  <c r="K597" i="4" s="1"/>
  <c r="K595" i="4"/>
  <c r="K589" i="4"/>
  <c r="K588" i="4"/>
  <c r="K590" i="4" s="1"/>
  <c r="K585" i="4"/>
  <c r="K584" i="4"/>
  <c r="K586" i="4" s="1"/>
  <c r="K591" i="4" s="1"/>
  <c r="K574" i="4"/>
  <c r="K573" i="4"/>
  <c r="K572" i="4"/>
  <c r="K569" i="4"/>
  <c r="K570" i="4" s="1"/>
  <c r="K562" i="4"/>
  <c r="K561" i="4"/>
  <c r="K558" i="4"/>
  <c r="K559" i="4" s="1"/>
  <c r="K551" i="4"/>
  <c r="K552" i="4" s="1"/>
  <c r="K547" i="4"/>
  <c r="K548" i="4" s="1"/>
  <c r="K544" i="4"/>
  <c r="K543" i="4"/>
  <c r="K542" i="4"/>
  <c r="K541" i="4"/>
  <c r="K535" i="4"/>
  <c r="K536" i="4" s="1"/>
  <c r="K532" i="4"/>
  <c r="K533" i="4" s="1"/>
  <c r="K531" i="4"/>
  <c r="K528" i="4"/>
  <c r="K527" i="4"/>
  <c r="K529" i="4" s="1"/>
  <c r="K521" i="4"/>
  <c r="K520" i="4"/>
  <c r="K522" i="4" s="1"/>
  <c r="K517" i="4"/>
  <c r="K516" i="4"/>
  <c r="K515" i="4"/>
  <c r="K509" i="4"/>
  <c r="K508" i="4"/>
  <c r="K510" i="4" s="1"/>
  <c r="K505" i="4"/>
  <c r="K504" i="4"/>
  <c r="K503" i="4"/>
  <c r="K506" i="4" s="1"/>
  <c r="K500" i="4"/>
  <c r="K499" i="4"/>
  <c r="K498" i="4"/>
  <c r="K497" i="4"/>
  <c r="K496" i="4"/>
  <c r="K495" i="4"/>
  <c r="K489" i="4"/>
  <c r="K490" i="4" s="1"/>
  <c r="K488" i="4"/>
  <c r="K485" i="4"/>
  <c r="K484" i="4"/>
  <c r="K486" i="4" s="1"/>
  <c r="K481" i="4"/>
  <c r="K480" i="4"/>
  <c r="K479" i="4"/>
  <c r="K482" i="4" s="1"/>
  <c r="K476" i="4"/>
  <c r="K475" i="4"/>
  <c r="K474" i="4"/>
  <c r="K473" i="4"/>
  <c r="K477" i="4" s="1"/>
  <c r="K467" i="4"/>
  <c r="K466" i="4"/>
  <c r="K468" i="4" s="1"/>
  <c r="K463" i="4"/>
  <c r="K464" i="4" s="1"/>
  <c r="K469" i="4" s="1"/>
  <c r="K457" i="4"/>
  <c r="K458" i="4" s="1"/>
  <c r="K454" i="4"/>
  <c r="K453" i="4"/>
  <c r="K455" i="4" s="1"/>
  <c r="K451" i="4"/>
  <c r="K450" i="4"/>
  <c r="K449" i="4"/>
  <c r="K443" i="4"/>
  <c r="K444" i="4" s="1"/>
  <c r="K440" i="4"/>
  <c r="K439" i="4"/>
  <c r="K438" i="4"/>
  <c r="K437" i="4"/>
  <c r="K436" i="4"/>
  <c r="K435" i="4"/>
  <c r="K428" i="4"/>
  <c r="K429" i="4" s="1"/>
  <c r="K424" i="4"/>
  <c r="K425" i="4" s="1"/>
  <c r="K421" i="4"/>
  <c r="K422" i="4" s="1"/>
  <c r="K414" i="4"/>
  <c r="K415" i="4" s="1"/>
  <c r="K411" i="4"/>
  <c r="K410" i="4"/>
  <c r="K409" i="4"/>
  <c r="K408" i="4"/>
  <c r="K401" i="4"/>
  <c r="K400" i="4"/>
  <c r="K394" i="4"/>
  <c r="K395" i="4" s="1"/>
  <c r="K396" i="4" s="1"/>
  <c r="K389" i="4"/>
  <c r="K390" i="4" s="1"/>
  <c r="K388" i="4"/>
  <c r="K387" i="4"/>
  <c r="K381" i="4"/>
  <c r="K380" i="4"/>
  <c r="K382" i="4" s="1"/>
  <c r="K383" i="4" s="1"/>
  <c r="K374" i="4"/>
  <c r="K373" i="4"/>
  <c r="K372" i="4"/>
  <c r="K371" i="4"/>
  <c r="K375" i="4" s="1"/>
  <c r="K376" i="4" s="1"/>
  <c r="K365" i="4"/>
  <c r="K364" i="4"/>
  <c r="K361" i="4"/>
  <c r="K360" i="4"/>
  <c r="K359" i="4"/>
  <c r="K358" i="4"/>
  <c r="K352" i="4"/>
  <c r="K353" i="4" s="1"/>
  <c r="K349" i="4"/>
  <c r="K348" i="4"/>
  <c r="K342" i="4"/>
  <c r="K343" i="4" s="1"/>
  <c r="K339" i="4"/>
  <c r="K338" i="4"/>
  <c r="K340" i="4" s="1"/>
  <c r="K344" i="4" s="1"/>
  <c r="K332" i="4"/>
  <c r="K331" i="4"/>
  <c r="K333" i="4" s="1"/>
  <c r="K328" i="4"/>
  <c r="K327" i="4"/>
  <c r="K317" i="4"/>
  <c r="K316" i="4"/>
  <c r="K315" i="4"/>
  <c r="K318" i="4" s="1"/>
  <c r="K312" i="4"/>
  <c r="K313" i="4" s="1"/>
  <c r="K319" i="4" s="1"/>
  <c r="K321" i="4" s="1"/>
  <c r="K322" i="4" s="1"/>
  <c r="K323" i="4" s="1"/>
  <c r="K305" i="4"/>
  <c r="K304" i="4"/>
  <c r="K306" i="4" s="1"/>
  <c r="K301" i="4"/>
  <c r="K302" i="4" s="1"/>
  <c r="K307" i="4" s="1"/>
  <c r="K294" i="4"/>
  <c r="K295" i="4" s="1"/>
  <c r="K290" i="4"/>
  <c r="K291" i="4" s="1"/>
  <c r="K287" i="4"/>
  <c r="K286" i="4"/>
  <c r="K285" i="4"/>
  <c r="K288" i="4" s="1"/>
  <c r="K284" i="4"/>
  <c r="K278" i="4"/>
  <c r="K279" i="4" s="1"/>
  <c r="K275" i="4"/>
  <c r="K274" i="4"/>
  <c r="K271" i="4"/>
  <c r="K270" i="4"/>
  <c r="K265" i="4"/>
  <c r="K264" i="4"/>
  <c r="K263" i="4"/>
  <c r="K260" i="4"/>
  <c r="K259" i="4"/>
  <c r="K258" i="4"/>
  <c r="K252" i="4"/>
  <c r="K251" i="4"/>
  <c r="K248" i="4"/>
  <c r="K247" i="4"/>
  <c r="K246" i="4"/>
  <c r="K243" i="4"/>
  <c r="K242" i="4"/>
  <c r="K241" i="4"/>
  <c r="K240" i="4"/>
  <c r="K239" i="4"/>
  <c r="K238" i="4"/>
  <c r="K244" i="4" s="1"/>
  <c r="K232" i="4"/>
  <c r="K231" i="4"/>
  <c r="K233" i="4" s="1"/>
  <c r="K228" i="4"/>
  <c r="K227" i="4"/>
  <c r="K224" i="4"/>
  <c r="K223" i="4"/>
  <c r="K222" i="4"/>
  <c r="K225" i="4" s="1"/>
  <c r="K219" i="4"/>
  <c r="K218" i="4"/>
  <c r="K217" i="4"/>
  <c r="K216" i="4"/>
  <c r="K211" i="4"/>
  <c r="K210" i="4"/>
  <c r="K209" i="4"/>
  <c r="K206" i="4"/>
  <c r="K207" i="4" s="1"/>
  <c r="K212" i="4" s="1"/>
  <c r="K200" i="4"/>
  <c r="K201" i="4" s="1"/>
  <c r="K197" i="4"/>
  <c r="K196" i="4"/>
  <c r="K198" i="4" s="1"/>
  <c r="K193" i="4"/>
  <c r="K192" i="4"/>
  <c r="K186" i="4"/>
  <c r="K187" i="4" s="1"/>
  <c r="K183" i="4"/>
  <c r="K182" i="4"/>
  <c r="K181" i="4"/>
  <c r="K180" i="4"/>
  <c r="K179" i="4"/>
  <c r="K178" i="4"/>
  <c r="K171" i="4"/>
  <c r="K172" i="4" s="1"/>
  <c r="K167" i="4"/>
  <c r="K168" i="4" s="1"/>
  <c r="K164" i="4"/>
  <c r="K165" i="4" s="1"/>
  <c r="K157" i="4"/>
  <c r="K158" i="4" s="1"/>
  <c r="K154" i="4"/>
  <c r="K153" i="4"/>
  <c r="K152" i="4"/>
  <c r="K151" i="4"/>
  <c r="K144" i="4"/>
  <c r="K143" i="4"/>
  <c r="K137" i="4"/>
  <c r="K138" i="4" s="1"/>
  <c r="K139" i="4" s="1"/>
  <c r="K131" i="4"/>
  <c r="K130" i="4"/>
  <c r="K132" i="4" s="1"/>
  <c r="K133" i="4" s="1"/>
  <c r="K124" i="4"/>
  <c r="K123" i="4"/>
  <c r="K125" i="4" s="1"/>
  <c r="K126" i="4" s="1"/>
  <c r="K117" i="4"/>
  <c r="K116" i="4"/>
  <c r="K115" i="4"/>
  <c r="K114" i="4"/>
  <c r="K108" i="4"/>
  <c r="K107" i="4"/>
  <c r="K104" i="4"/>
  <c r="K103" i="4"/>
  <c r="K102" i="4"/>
  <c r="K101" i="4"/>
  <c r="K95" i="4"/>
  <c r="K96" i="4" s="1"/>
  <c r="K92" i="4"/>
  <c r="K93" i="4" s="1"/>
  <c r="K91" i="4"/>
  <c r="K85" i="4"/>
  <c r="K86" i="4" s="1"/>
  <c r="K82" i="4"/>
  <c r="K83" i="4" s="1"/>
  <c r="K81" i="4"/>
  <c r="K75" i="4"/>
  <c r="K74" i="4"/>
  <c r="K76" i="4" s="1"/>
  <c r="K71" i="4"/>
  <c r="K70" i="4"/>
  <c r="K64" i="4"/>
  <c r="K63" i="4"/>
  <c r="K65" i="4" s="1"/>
  <c r="K66" i="4" s="1"/>
  <c r="K58" i="4"/>
  <c r="K57" i="4"/>
  <c r="K56" i="4"/>
  <c r="K53" i="4"/>
  <c r="K54" i="4" s="1"/>
  <c r="K59" i="4" s="1"/>
  <c r="K47" i="4"/>
  <c r="K46" i="4"/>
  <c r="K48" i="4" s="1"/>
  <c r="K49" i="4" s="1"/>
  <c r="K40" i="4"/>
  <c r="K39" i="4"/>
  <c r="K38" i="4"/>
  <c r="K37" i="4"/>
  <c r="K36" i="4"/>
  <c r="K41" i="4" s="1"/>
  <c r="K33" i="4"/>
  <c r="K34" i="4" s="1"/>
  <c r="K27" i="4"/>
  <c r="K28" i="4" s="1"/>
  <c r="K24" i="4"/>
  <c r="K25" i="4" s="1"/>
  <c r="K18" i="4"/>
  <c r="K19" i="4" s="1"/>
  <c r="K20" i="4" s="1"/>
  <c r="K12" i="4"/>
  <c r="K13" i="4" s="1"/>
  <c r="K11" i="4"/>
  <c r="K8" i="4"/>
  <c r="K7" i="4"/>
  <c r="K6" i="4"/>
  <c r="K9" i="4" s="1"/>
  <c r="K5" i="4"/>
  <c r="K821" i="4" l="1"/>
  <c r="K1362" i="4"/>
  <c r="K2657" i="4"/>
  <c r="K1308" i="4"/>
  <c r="K3123" i="4"/>
  <c r="K3124" i="4" s="1"/>
  <c r="K4581" i="4"/>
  <c r="K1822" i="4"/>
  <c r="K4209" i="4"/>
  <c r="K14" i="4"/>
  <c r="K491" i="4"/>
  <c r="K601" i="4"/>
  <c r="K611" i="4"/>
  <c r="K959" i="4"/>
  <c r="K1395" i="4"/>
  <c r="K1744" i="4"/>
  <c r="K2667" i="4"/>
  <c r="K2866" i="4"/>
  <c r="K2867" i="4" s="1"/>
  <c r="K2877" i="4"/>
  <c r="K3039" i="4"/>
  <c r="K3965" i="4"/>
  <c r="K4199" i="4"/>
  <c r="K4380" i="4"/>
  <c r="K4571" i="4"/>
  <c r="K4906" i="4"/>
  <c r="K5071" i="4"/>
  <c r="K5085" i="4"/>
  <c r="K5192" i="4"/>
  <c r="K5252" i="4"/>
  <c r="K5354" i="4"/>
  <c r="K5910" i="4"/>
  <c r="K6450" i="4"/>
  <c r="K6504" i="4"/>
  <c r="K6514" i="4"/>
  <c r="K6524" i="4"/>
  <c r="K6586" i="4"/>
  <c r="K6588" i="4" s="1"/>
  <c r="K118" i="4"/>
  <c r="K119" i="4" s="1"/>
  <c r="K155" i="4"/>
  <c r="K159" i="4" s="1"/>
  <c r="K161" i="4" s="1"/>
  <c r="K229" i="4"/>
  <c r="K329" i="4"/>
  <c r="K412" i="4"/>
  <c r="K416" i="4" s="1"/>
  <c r="K418" i="4" s="1"/>
  <c r="K779" i="4"/>
  <c r="K1024" i="4"/>
  <c r="K1090" i="4"/>
  <c r="K1092" i="4" s="1"/>
  <c r="K1093" i="4" s="1"/>
  <c r="K1094" i="4" s="1"/>
  <c r="K1104" i="4"/>
  <c r="K1212" i="4"/>
  <c r="K1216" i="4" s="1"/>
  <c r="K1316" i="4"/>
  <c r="K1324" i="4" s="1"/>
  <c r="K1325" i="4" s="1"/>
  <c r="K1674" i="4"/>
  <c r="K1675" i="4" s="1"/>
  <c r="K1740" i="4"/>
  <c r="K2010" i="4"/>
  <c r="K2276" i="4"/>
  <c r="K2305" i="4"/>
  <c r="K2573" i="4"/>
  <c r="K2688" i="4"/>
  <c r="K2689" i="4" s="1"/>
  <c r="K2695" i="4"/>
  <c r="K2696" i="4" s="1"/>
  <c r="K2888" i="4"/>
  <c r="K2889" i="4" s="1"/>
  <c r="K2891" i="4" s="1"/>
  <c r="K2892" i="4" s="1"/>
  <c r="K2893" i="4" s="1"/>
  <c r="K2982" i="4"/>
  <c r="K2986" i="4" s="1"/>
  <c r="K2988" i="4" s="1"/>
  <c r="K3025" i="4"/>
  <c r="K3071" i="4"/>
  <c r="K3364" i="4"/>
  <c r="K3391" i="4"/>
  <c r="K3553" i="4"/>
  <c r="K3561" i="4"/>
  <c r="K3575" i="4" s="1"/>
  <c r="K3716" i="4"/>
  <c r="K3717" i="4" s="1"/>
  <c r="K3753" i="4"/>
  <c r="K3757" i="4" s="1"/>
  <c r="K3759" i="4" s="1"/>
  <c r="K3831" i="4"/>
  <c r="K4000" i="4"/>
  <c r="K4001" i="4" s="1"/>
  <c r="K4010" i="4"/>
  <c r="K4014" i="4" s="1"/>
  <c r="K4016" i="4" s="1"/>
  <c r="K4161" i="4"/>
  <c r="K4162" i="4" s="1"/>
  <c r="K4346" i="4"/>
  <c r="K4392" i="4"/>
  <c r="K4391" i="4"/>
  <c r="K4400" i="4"/>
  <c r="K4408" i="4" s="1"/>
  <c r="K4409" i="4" s="1"/>
  <c r="K4524" i="4"/>
  <c r="K4649" i="4"/>
  <c r="K4698" i="4"/>
  <c r="K4703" i="4" s="1"/>
  <c r="K4719" i="4"/>
  <c r="K4723" i="4" s="1"/>
  <c r="K4781" i="4"/>
  <c r="K4785" i="4" s="1"/>
  <c r="K4787" i="4" s="1"/>
  <c r="K4879" i="4"/>
  <c r="K5116" i="4"/>
  <c r="K5147" i="4"/>
  <c r="K5203" i="4"/>
  <c r="K5235" i="4"/>
  <c r="K5239" i="4" s="1"/>
  <c r="K5375" i="4"/>
  <c r="K5376" i="4" s="1"/>
  <c r="K5395" i="4"/>
  <c r="K5471" i="4"/>
  <c r="K5476" i="4" s="1"/>
  <c r="K5524" i="4"/>
  <c r="K5525" i="4" s="1"/>
  <c r="K5531" i="4"/>
  <c r="K5532" i="4" s="1"/>
  <c r="K5632" i="4"/>
  <c r="K5781" i="4"/>
  <c r="K5782" i="4" s="1"/>
  <c r="K5867" i="4"/>
  <c r="K5916" i="4"/>
  <c r="K5985" i="4"/>
  <c r="K6022" i="4"/>
  <c r="K6045" i="4"/>
  <c r="K6046" i="4" s="1"/>
  <c r="K6097" i="4"/>
  <c r="K6101" i="4" s="1"/>
  <c r="K6107" i="4"/>
  <c r="K6124" i="4"/>
  <c r="K6142" i="4"/>
  <c r="K6201" i="4"/>
  <c r="K6209" i="4" s="1"/>
  <c r="K6210" i="4" s="1"/>
  <c r="K6288" i="4"/>
  <c r="K6289" i="4" s="1"/>
  <c r="K6364" i="4"/>
  <c r="K6423" i="4"/>
  <c r="K6536" i="4"/>
  <c r="K6611" i="4"/>
  <c r="K6615" i="4" s="1"/>
  <c r="K6647" i="4"/>
  <c r="K6671" i="4"/>
  <c r="K6691" i="4"/>
  <c r="K6695" i="4" s="1"/>
  <c r="K6745" i="4"/>
  <c r="K6789" i="4"/>
  <c r="K6794" i="4" s="1"/>
  <c r="K184" i="4"/>
  <c r="K188" i="4" s="1"/>
  <c r="K220" i="4"/>
  <c r="K249" i="4"/>
  <c r="K253" i="4"/>
  <c r="K272" i="4"/>
  <c r="K362" i="4"/>
  <c r="K501" i="4"/>
  <c r="K511" i="4" s="1"/>
  <c r="K575" i="4"/>
  <c r="K758" i="4"/>
  <c r="K889" i="4"/>
  <c r="K890" i="4" s="1"/>
  <c r="K903" i="4"/>
  <c r="K904" i="4" s="1"/>
  <c r="K926" i="4"/>
  <c r="K930" i="4" s="1"/>
  <c r="K932" i="4" s="1"/>
  <c r="K996" i="4"/>
  <c r="K1004" i="4"/>
  <c r="K1043" i="4"/>
  <c r="K1051" i="4" s="1"/>
  <c r="K1115" i="4"/>
  <c r="K1146" i="4"/>
  <c r="K1147" i="4" s="1"/>
  <c r="K1173" i="4"/>
  <c r="K1174" i="4" s="1"/>
  <c r="K1253" i="4"/>
  <c r="K1262" i="4" s="1"/>
  <c r="K1335" i="4"/>
  <c r="K1496" i="4"/>
  <c r="K1497" i="4" s="1"/>
  <c r="K1529" i="4"/>
  <c r="K1697" i="4"/>
  <c r="K1701" i="4" s="1"/>
  <c r="K1703" i="4" s="1"/>
  <c r="K1754" i="4"/>
  <c r="K1767" i="4"/>
  <c r="K1786" i="4"/>
  <c r="K1796" i="4" s="1"/>
  <c r="K2019" i="4"/>
  <c r="K2074" i="4"/>
  <c r="K2079" i="4" s="1"/>
  <c r="K2117" i="4"/>
  <c r="K2128" i="4"/>
  <c r="K2188" i="4"/>
  <c r="K2189" i="4" s="1"/>
  <c r="K2363" i="4"/>
  <c r="K2374" i="4"/>
  <c r="K2385" i="4"/>
  <c r="K2418" i="4"/>
  <c r="K2423" i="4" s="1"/>
  <c r="K2431" i="4"/>
  <c r="K2432" i="4" s="1"/>
  <c r="K2647" i="4"/>
  <c r="K2932" i="4"/>
  <c r="K2937" i="4" s="1"/>
  <c r="K3052" i="4"/>
  <c r="K3056" i="4"/>
  <c r="K3102" i="4"/>
  <c r="K3107" i="4" s="1"/>
  <c r="K3156" i="4"/>
  <c r="K3161" i="4" s="1"/>
  <c r="K3171" i="4"/>
  <c r="K3181" i="4"/>
  <c r="K3189" i="4"/>
  <c r="K3239" i="4"/>
  <c r="K3243" i="4" s="1"/>
  <c r="K3245" i="4" s="1"/>
  <c r="K3304" i="4"/>
  <c r="K3309" i="4"/>
  <c r="K3348" i="4"/>
  <c r="K3372" i="4"/>
  <c r="K3380" i="4" s="1"/>
  <c r="K3381" i="4" s="1"/>
  <c r="K3842" i="4"/>
  <c r="K3847" i="4"/>
  <c r="K3866" i="4"/>
  <c r="K3886" i="4"/>
  <c r="K3894" i="4" s="1"/>
  <c r="K3895" i="4" s="1"/>
  <c r="K3931" i="4"/>
  <c r="K4099" i="4"/>
  <c r="K4130" i="4"/>
  <c r="K4135" i="4" s="1"/>
  <c r="K4230" i="4"/>
  <c r="K4231" i="4" s="1"/>
  <c r="K4237" i="4"/>
  <c r="K4238" i="4" s="1"/>
  <c r="K4361" i="4"/>
  <c r="K4366" i="4" s="1"/>
  <c r="K4474" i="4"/>
  <c r="K4479" i="4" s="1"/>
  <c r="K4618" i="4"/>
  <c r="K4623" i="4" s="1"/>
  <c r="K4622" i="4"/>
  <c r="K4810" i="4"/>
  <c r="K4814" i="4" s="1"/>
  <c r="K4988" i="4"/>
  <c r="K5108" i="4"/>
  <c r="K5127" i="4"/>
  <c r="K5344" i="4"/>
  <c r="K5619" i="4"/>
  <c r="K5643" i="4"/>
  <c r="K5653" i="4" s="1"/>
  <c r="K5717" i="4"/>
  <c r="K5718" i="4" s="1"/>
  <c r="K5720" i="4" s="1"/>
  <c r="K5721" i="4" s="1"/>
  <c r="K5722" i="4" s="1"/>
  <c r="K5761" i="4"/>
  <c r="K5766" i="4" s="1"/>
  <c r="K5974" i="4"/>
  <c r="K6138" i="4"/>
  <c r="K6325" i="4"/>
  <c r="K6399" i="4"/>
  <c r="K6404" i="4" s="1"/>
  <c r="K6414" i="4"/>
  <c r="K6424" i="4" s="1"/>
  <c r="K6438" i="4"/>
  <c r="K6489" i="4"/>
  <c r="K6491" i="4" s="1"/>
  <c r="K6492" i="4" s="1"/>
  <c r="K6493" i="4" s="1"/>
  <c r="K6734" i="4"/>
  <c r="K6746" i="4"/>
  <c r="K6748" i="4" s="1"/>
  <c r="K6749" i="4" s="1"/>
  <c r="K6750" i="4" s="1"/>
  <c r="K6868" i="4"/>
  <c r="K6872" i="4" s="1"/>
  <c r="K42" i="4"/>
  <c r="K72" i="4"/>
  <c r="K105" i="4"/>
  <c r="K110" i="4" s="1"/>
  <c r="K109" i="4"/>
  <c r="K145" i="4"/>
  <c r="K146" i="4" s="1"/>
  <c r="K194" i="4"/>
  <c r="K261" i="4"/>
  <c r="K266" i="4" s="1"/>
  <c r="K276" i="4"/>
  <c r="K350" i="4"/>
  <c r="K366" i="4"/>
  <c r="K402" i="4"/>
  <c r="K403" i="4" s="1"/>
  <c r="K441" i="4"/>
  <c r="K445" i="4" s="1"/>
  <c r="K518" i="4"/>
  <c r="K523" i="4" s="1"/>
  <c r="K545" i="4"/>
  <c r="K553" i="4" s="1"/>
  <c r="K554" i="4" s="1"/>
  <c r="K563" i="4"/>
  <c r="K564" i="4" s="1"/>
  <c r="K639" i="4"/>
  <c r="K640" i="4" s="1"/>
  <c r="K708" i="4"/>
  <c r="K734" i="4"/>
  <c r="K739" i="4"/>
  <c r="K767" i="4"/>
  <c r="K802" i="4"/>
  <c r="K810" i="4" s="1"/>
  <c r="K811" i="4" s="1"/>
  <c r="K858" i="4"/>
  <c r="K868" i="4"/>
  <c r="K969" i="4"/>
  <c r="K973" i="4" s="1"/>
  <c r="K1000" i="4"/>
  <c r="K1015" i="4"/>
  <c r="K1020" i="4"/>
  <c r="K1077" i="4"/>
  <c r="K1078" i="4" s="1"/>
  <c r="K1100" i="4"/>
  <c r="K1183" i="4"/>
  <c r="K1187" i="4" s="1"/>
  <c r="K1189" i="4" s="1"/>
  <c r="K1240" i="4"/>
  <c r="K1272" i="4"/>
  <c r="K1282" i="4" s="1"/>
  <c r="K1346" i="4"/>
  <c r="K1368" i="4"/>
  <c r="K1372" i="4" s="1"/>
  <c r="K1378" i="4"/>
  <c r="K1382" i="4" s="1"/>
  <c r="K1479" i="4"/>
  <c r="K1505" i="4"/>
  <c r="K1510" i="4"/>
  <c r="K1538" i="4"/>
  <c r="K1546" i="4"/>
  <c r="K1573" i="4"/>
  <c r="K1581" i="4" s="1"/>
  <c r="K1582" i="4" s="1"/>
  <c r="K1603" i="4"/>
  <c r="K1604" i="4" s="1"/>
  <c r="K1606" i="4" s="1"/>
  <c r="K1607" i="4" s="1"/>
  <c r="K1608" i="4" s="1"/>
  <c r="K1726" i="4"/>
  <c r="K1730" i="4" s="1"/>
  <c r="K1762" i="4"/>
  <c r="K1830" i="4"/>
  <c r="K1892" i="4"/>
  <c r="K1896" i="4" s="1"/>
  <c r="K1997" i="4"/>
  <c r="K2078" i="4"/>
  <c r="K2132" i="4"/>
  <c r="K2174" i="4"/>
  <c r="K2175" i="4" s="1"/>
  <c r="K2181" i="4"/>
  <c r="K2182" i="4" s="1"/>
  <c r="K2254" i="4"/>
  <c r="K2258" i="4" s="1"/>
  <c r="K2267" i="4"/>
  <c r="K2268" i="4" s="1"/>
  <c r="K2281" i="4"/>
  <c r="K2320" i="4"/>
  <c r="K2362" i="4"/>
  <c r="K2458" i="4"/>
  <c r="K2459" i="4" s="1"/>
  <c r="K2468" i="4"/>
  <c r="K2472" i="4" s="1"/>
  <c r="K2474" i="4" s="1"/>
  <c r="K2542" i="4"/>
  <c r="K2577" i="4"/>
  <c r="K2588" i="4"/>
  <c r="K2754" i="4"/>
  <c r="K2758" i="4" s="1"/>
  <c r="K2764" i="4"/>
  <c r="K2772" i="4" s="1"/>
  <c r="K2781" i="4"/>
  <c r="K2782" i="4" s="1"/>
  <c r="K2790" i="4"/>
  <c r="K2799" i="4"/>
  <c r="K2814" i="4"/>
  <c r="K2910" i="4"/>
  <c r="K2914" i="4" s="1"/>
  <c r="K2920" i="4"/>
  <c r="K2924" i="4" s="1"/>
  <c r="K3021" i="4"/>
  <c r="K3029" i="4" s="1"/>
  <c r="K3076" i="4"/>
  <c r="K3080" i="4"/>
  <c r="K3193" i="4"/>
  <c r="K3202" i="4"/>
  <c r="K3203" i="4" s="1"/>
  <c r="K3216" i="4"/>
  <c r="K3217" i="4" s="1"/>
  <c r="K3295" i="4"/>
  <c r="K3296" i="4" s="1"/>
  <c r="K3402" i="4"/>
  <c r="K3403" i="4" s="1"/>
  <c r="K3405" i="4" s="1"/>
  <c r="K3406" i="4" s="1"/>
  <c r="K3407" i="4" s="1"/>
  <c r="K3424" i="4"/>
  <c r="K3428" i="4" s="1"/>
  <c r="K3434" i="4"/>
  <c r="K3438" i="4" s="1"/>
  <c r="K3446" i="4"/>
  <c r="K3451" i="4" s="1"/>
  <c r="K3496" i="4"/>
  <c r="K3500" i="4" s="1"/>
  <c r="K3502" i="4" s="1"/>
  <c r="K3535" i="4"/>
  <c r="K3601" i="4"/>
  <c r="K3616" i="4"/>
  <c r="K3621" i="4" s="1"/>
  <c r="K3629" i="4"/>
  <c r="K3670" i="4"/>
  <c r="K3707" i="4"/>
  <c r="K3743" i="4"/>
  <c r="K3744" i="4" s="1"/>
  <c r="K3782" i="4"/>
  <c r="K3796" i="4"/>
  <c r="K3818" i="4"/>
  <c r="K3877" i="4"/>
  <c r="K3916" i="4"/>
  <c r="K3938" i="4"/>
  <c r="K3942" i="4" s="1"/>
  <c r="K4066" i="4"/>
  <c r="K4115" i="4"/>
  <c r="K4123" i="4" s="1"/>
  <c r="K4184" i="4"/>
  <c r="K4189" i="4" s="1"/>
  <c r="K4221" i="4"/>
  <c r="K4222" i="4" s="1"/>
  <c r="K4244" i="4"/>
  <c r="K4245" i="4" s="1"/>
  <c r="K4430" i="4"/>
  <c r="K4462" i="4"/>
  <c r="K4466" i="4" s="1"/>
  <c r="K4514" i="4"/>
  <c r="K4515" i="4" s="1"/>
  <c r="K4629" i="4"/>
  <c r="K4688" i="4"/>
  <c r="K4690" i="4" s="1"/>
  <c r="K4691" i="4" s="1"/>
  <c r="K4692" i="4" s="1"/>
  <c r="K4824" i="4"/>
  <c r="K4870" i="4"/>
  <c r="K4955" i="4"/>
  <c r="K4976" i="4"/>
  <c r="K4980" i="4" s="1"/>
  <c r="K5218" i="4"/>
  <c r="K5219" i="4" s="1"/>
  <c r="K5274" i="4"/>
  <c r="K5275" i="4" s="1"/>
  <c r="K5448" i="4"/>
  <c r="K5449" i="4" s="1"/>
  <c r="K5508" i="4"/>
  <c r="K5583" i="4"/>
  <c r="K5587" i="4" s="1"/>
  <c r="K5597" i="4"/>
  <c r="K5601" i="4" s="1"/>
  <c r="K5705" i="4"/>
  <c r="K5706" i="4" s="1"/>
  <c r="K5840" i="4"/>
  <c r="K5844" i="4" s="1"/>
  <c r="K5876" i="4"/>
  <c r="K5885" i="4"/>
  <c r="K5962" i="4"/>
  <c r="K6111" i="4"/>
  <c r="K6133" i="4"/>
  <c r="K6146" i="4"/>
  <c r="K6162" i="4"/>
  <c r="K6177" i="4"/>
  <c r="K6181" i="4" s="1"/>
  <c r="K6192" i="4"/>
  <c r="K6246" i="4"/>
  <c r="K6247" i="4" s="1"/>
  <c r="K6257" i="4"/>
  <c r="K6275" i="4"/>
  <c r="K6279" i="4"/>
  <c r="K6309" i="4"/>
  <c r="K6310" i="4" s="1"/>
  <c r="K6476" i="4"/>
  <c r="K6477" i="4" s="1"/>
  <c r="K6625" i="4"/>
  <c r="K6638" i="4"/>
  <c r="K6660" i="4"/>
  <c r="K6676" i="4"/>
  <c r="K6702" i="4"/>
  <c r="K6706" i="4"/>
  <c r="K6777" i="4"/>
  <c r="K6781" i="4" s="1"/>
  <c r="K6829" i="4"/>
  <c r="K6830" i="4" s="1"/>
  <c r="K8580" i="4"/>
  <c r="K8942" i="4"/>
  <c r="K9074" i="4"/>
  <c r="K9713" i="4"/>
  <c r="K6896" i="4"/>
  <c r="K6904" i="4"/>
  <c r="K6909" i="4"/>
  <c r="K6913" i="4"/>
  <c r="K7494" i="4"/>
  <c r="K7495" i="4" s="1"/>
  <c r="K7643" i="4"/>
  <c r="K7762" i="4"/>
  <c r="K7830" i="4"/>
  <c r="K7831" i="4" s="1"/>
  <c r="K7857" i="4"/>
  <c r="K7858" i="4" s="1"/>
  <c r="K8041" i="4"/>
  <c r="K8078" i="4"/>
  <c r="K8198" i="4"/>
  <c r="K8248" i="4"/>
  <c r="K8298" i="4"/>
  <c r="K8671" i="4"/>
  <c r="K8685" i="4"/>
  <c r="K8708" i="4"/>
  <c r="K8736" i="4"/>
  <c r="K8758" i="4"/>
  <c r="K8763" i="4" s="1"/>
  <c r="K8845" i="4"/>
  <c r="K8850" i="4" s="1"/>
  <c r="K8952" i="4"/>
  <c r="K9152" i="4"/>
  <c r="K9156" i="4" s="1"/>
  <c r="K9158" i="4" s="1"/>
  <c r="K9209" i="4"/>
  <c r="K9217" i="4"/>
  <c r="K9241" i="4"/>
  <c r="K9359" i="4"/>
  <c r="K9364" i="4" s="1"/>
  <c r="K9409" i="4"/>
  <c r="K9413" i="4" s="1"/>
  <c r="K9415" i="4" s="1"/>
  <c r="K9542" i="4"/>
  <c r="K9550" i="4" s="1"/>
  <c r="K9551" i="4" s="1"/>
  <c r="K9616" i="4"/>
  <c r="K9666" i="4"/>
  <c r="K9670" i="4" s="1"/>
  <c r="K9672" i="4" s="1"/>
  <c r="K9923" i="4"/>
  <c r="K9927" i="4" s="1"/>
  <c r="K9929" i="4" s="1"/>
  <c r="K9962" i="4"/>
  <c r="K9970" i="4" s="1"/>
  <c r="K10245" i="4"/>
  <c r="K10304" i="4"/>
  <c r="K10437" i="4"/>
  <c r="K10441" i="4" s="1"/>
  <c r="K10443" i="4" s="1"/>
  <c r="K10494" i="4"/>
  <c r="K10562" i="4"/>
  <c r="K10648" i="4"/>
  <c r="K10901" i="4"/>
  <c r="K10906" i="4" s="1"/>
  <c r="K10951" i="4"/>
  <c r="K10955" i="4" s="1"/>
  <c r="K10957" i="4" s="1"/>
  <c r="K11049" i="4"/>
  <c r="K11084" i="4"/>
  <c r="K11092" i="4" s="1"/>
  <c r="K11093" i="4" s="1"/>
  <c r="K11125" i="4"/>
  <c r="K11162" i="4"/>
  <c r="K11328" i="4"/>
  <c r="K11341" i="4"/>
  <c r="K11349" i="4" s="1"/>
  <c r="K11350" i="4" s="1"/>
  <c r="K11522" i="4"/>
  <c r="K11530" i="4"/>
  <c r="K14596" i="4"/>
  <c r="K15891" i="4"/>
  <c r="K15967" i="4"/>
  <c r="K6839" i="4"/>
  <c r="K6843" i="4" s="1"/>
  <c r="K6845" i="4" s="1"/>
  <c r="K6917" i="4"/>
  <c r="K6933" i="4"/>
  <c r="K6937" i="4"/>
  <c r="K7129" i="4"/>
  <c r="K7139" i="4"/>
  <c r="K7143" i="4" s="1"/>
  <c r="K7166" i="4"/>
  <c r="K7303" i="4"/>
  <c r="K7308" i="4" s="1"/>
  <c r="K7316" i="4"/>
  <c r="K7317" i="4" s="1"/>
  <c r="K7458" i="4"/>
  <c r="K7466" i="4" s="1"/>
  <c r="K7532" i="4"/>
  <c r="K7680" i="4"/>
  <c r="K7708" i="4"/>
  <c r="K7730" i="4"/>
  <c r="K7734" i="4"/>
  <c r="K7743" i="4"/>
  <c r="K7867" i="4"/>
  <c r="K8087" i="4"/>
  <c r="K8088" i="4" s="1"/>
  <c r="K8094" i="4"/>
  <c r="K8095" i="4" s="1"/>
  <c r="K8114" i="4"/>
  <c r="K8115" i="4" s="1"/>
  <c r="K8213" i="4"/>
  <c r="K8309" i="4"/>
  <c r="K8313" i="4" s="1"/>
  <c r="K8319" i="4"/>
  <c r="K8323" i="4" s="1"/>
  <c r="K8410" i="4"/>
  <c r="K8414" i="4" s="1"/>
  <c r="K8479" i="4"/>
  <c r="K8544" i="4"/>
  <c r="K8732" i="4"/>
  <c r="K8747" i="4"/>
  <c r="K8751" i="4" s="1"/>
  <c r="K8790" i="4"/>
  <c r="K8802" i="4"/>
  <c r="K8804" i="4" s="1"/>
  <c r="K8805" i="4" s="1"/>
  <c r="K8806" i="4" s="1"/>
  <c r="K8816" i="4"/>
  <c r="K8817" i="4" s="1"/>
  <c r="K8833" i="4"/>
  <c r="K8924" i="4"/>
  <c r="K8928" i="4" s="1"/>
  <c r="K8965" i="4"/>
  <c r="K8974" i="4" s="1"/>
  <c r="K9015" i="4"/>
  <c r="K9020" i="4" s="1"/>
  <c r="K9285" i="4"/>
  <c r="K9293" i="4" s="1"/>
  <c r="K9294" i="4" s="1"/>
  <c r="K9386" i="4"/>
  <c r="K9387" i="4" s="1"/>
  <c r="K9503" i="4"/>
  <c r="K9572" i="4"/>
  <c r="K9573" i="4" s="1"/>
  <c r="K9575" i="4" s="1"/>
  <c r="K9576" i="4" s="1"/>
  <c r="K9577" i="4" s="1"/>
  <c r="K9583" i="4"/>
  <c r="K9620" i="4"/>
  <c r="K9731" i="4"/>
  <c r="K9745" i="4" s="1"/>
  <c r="K9829" i="4"/>
  <c r="K9830" i="4" s="1"/>
  <c r="K9832" i="4" s="1"/>
  <c r="K9833" i="4" s="1"/>
  <c r="K9834" i="4" s="1"/>
  <c r="K9873" i="4"/>
  <c r="K9878" i="4" s="1"/>
  <c r="K9952" i="4"/>
  <c r="K9956" i="4" s="1"/>
  <c r="K9988" i="4"/>
  <c r="K9997" i="4"/>
  <c r="K10043" i="4"/>
  <c r="K10074" i="4"/>
  <c r="K10086" i="4"/>
  <c r="K10358" i="4"/>
  <c r="K10387" i="4"/>
  <c r="K10391" i="4"/>
  <c r="K10535" i="4"/>
  <c r="K10601" i="4"/>
  <c r="K10603" i="4" s="1"/>
  <c r="K10604" i="4" s="1"/>
  <c r="K10605" i="4" s="1"/>
  <c r="K10788" i="4"/>
  <c r="K10814" i="4"/>
  <c r="K10818" i="4"/>
  <c r="K10889" i="4"/>
  <c r="K10893" i="4" s="1"/>
  <c r="K11114" i="4"/>
  <c r="K11171" i="4"/>
  <c r="K11172" i="4" s="1"/>
  <c r="K11178" i="4"/>
  <c r="K11179" i="4" s="1"/>
  <c r="K11273" i="4"/>
  <c r="K11287" i="4" s="1"/>
  <c r="K11278" i="4"/>
  <c r="K11297" i="4"/>
  <c r="K11307" i="4" s="1"/>
  <c r="K11386" i="4"/>
  <c r="K11415" i="4"/>
  <c r="K11420" i="4" s="1"/>
  <c r="K11535" i="4"/>
  <c r="K11543" i="4"/>
  <c r="K11585" i="4"/>
  <c r="K11590" i="4" s="1"/>
  <c r="K11616" i="4"/>
  <c r="K11617" i="4" s="1"/>
  <c r="K11685" i="4"/>
  <c r="K11686" i="4" s="1"/>
  <c r="K11692" i="4"/>
  <c r="K11693" i="4" s="1"/>
  <c r="K11722" i="4"/>
  <c r="K11726" i="4" s="1"/>
  <c r="K11728" i="4" s="1"/>
  <c r="K12049" i="4"/>
  <c r="K12236" i="4"/>
  <c r="K12240" i="4" s="1"/>
  <c r="K12242" i="4" s="1"/>
  <c r="K12558" i="4"/>
  <c r="K12656" i="4"/>
  <c r="K12657" i="4" s="1"/>
  <c r="K12659" i="4" s="1"/>
  <c r="K12660" i="4" s="1"/>
  <c r="K12661" i="4" s="1"/>
  <c r="K12970" i="4"/>
  <c r="K12971" i="4" s="1"/>
  <c r="K13148" i="4"/>
  <c r="K13149" i="4" s="1"/>
  <c r="K13891" i="4"/>
  <c r="K14357" i="4"/>
  <c r="K14371" i="4" s="1"/>
  <c r="K14425" i="4"/>
  <c r="K14433" i="4" s="1"/>
  <c r="K14434" i="4" s="1"/>
  <c r="K14769" i="4"/>
  <c r="K14770" i="4" s="1"/>
  <c r="K14863" i="4"/>
  <c r="K6964" i="4"/>
  <c r="K6972" i="4"/>
  <c r="K6980" i="4" s="1"/>
  <c r="K6981" i="4" s="1"/>
  <c r="K6991" i="4"/>
  <c r="K7046" i="4"/>
  <c r="K7174" i="4"/>
  <c r="K7229" i="4"/>
  <c r="K7392" i="4"/>
  <c r="K7451" i="4"/>
  <c r="K7452" i="4" s="1"/>
  <c r="K7587" i="4"/>
  <c r="K7588" i="4" s="1"/>
  <c r="K8008" i="4"/>
  <c r="K8009" i="4" s="1"/>
  <c r="K8171" i="4"/>
  <c r="K8237" i="4"/>
  <c r="K8257" i="4"/>
  <c r="K8265" i="4" s="1"/>
  <c r="K8266" i="4" s="1"/>
  <c r="K8275" i="4"/>
  <c r="K8276" i="4" s="1"/>
  <c r="K8335" i="4"/>
  <c r="K8336" i="4" s="1"/>
  <c r="K8446" i="4"/>
  <c r="K8460" i="4" s="1"/>
  <c r="K8455" i="4"/>
  <c r="K8490" i="4"/>
  <c r="K8494" i="4" s="1"/>
  <c r="K8505" i="4"/>
  <c r="K8506" i="4" s="1"/>
  <c r="K8592" i="4"/>
  <c r="K8593" i="4" s="1"/>
  <c r="K8858" i="4"/>
  <c r="K8859" i="4" s="1"/>
  <c r="K8872" i="4"/>
  <c r="K8873" i="4" s="1"/>
  <c r="K8895" i="4"/>
  <c r="K8899" i="4" s="1"/>
  <c r="K8901" i="4" s="1"/>
  <c r="K8984" i="4"/>
  <c r="K8994" i="4" s="1"/>
  <c r="K9080" i="4"/>
  <c r="K9084" i="4" s="1"/>
  <c r="K9090" i="4"/>
  <c r="K9094" i="4" s="1"/>
  <c r="K9102" i="4"/>
  <c r="K9107" i="4" s="1"/>
  <c r="K9181" i="4"/>
  <c r="K9185" i="4" s="1"/>
  <c r="K9230" i="4"/>
  <c r="K9246" i="4"/>
  <c r="K9330" i="4"/>
  <c r="K9331" i="4" s="1"/>
  <c r="K9399" i="4"/>
  <c r="K9400" i="4" s="1"/>
  <c r="K9452" i="4"/>
  <c r="K9587" i="4"/>
  <c r="K9629" i="4"/>
  <c r="K9630" i="4" s="1"/>
  <c r="K9636" i="4"/>
  <c r="K9637" i="4" s="1"/>
  <c r="K9656" i="4"/>
  <c r="K9657" i="4" s="1"/>
  <c r="K9695" i="4"/>
  <c r="K9699" i="4" s="1"/>
  <c r="K9817" i="4"/>
  <c r="K9851" i="4"/>
  <c r="K9855" i="4" s="1"/>
  <c r="K9980" i="4"/>
  <c r="K10012" i="4"/>
  <c r="K10056" i="4"/>
  <c r="K10064" i="4" s="1"/>
  <c r="K10065" i="4" s="1"/>
  <c r="K10143" i="4"/>
  <c r="K10144" i="4" s="1"/>
  <c r="K10209" i="4"/>
  <c r="K10213" i="4" s="1"/>
  <c r="K10219" i="4"/>
  <c r="K10254" i="4"/>
  <c r="K10269" i="4"/>
  <c r="K10279" i="4" s="1"/>
  <c r="K10313" i="4"/>
  <c r="K10321" i="4" s="1"/>
  <c r="K10322" i="4" s="1"/>
  <c r="K10375" i="4"/>
  <c r="K10427" i="4"/>
  <c r="K10428" i="4" s="1"/>
  <c r="K10466" i="4"/>
  <c r="K10470" i="4" s="1"/>
  <c r="K10484" i="4"/>
  <c r="K10511" i="4"/>
  <c r="K10516" i="4" s="1"/>
  <c r="K10526" i="4"/>
  <c r="K10536" i="4" s="1"/>
  <c r="K10542" i="4"/>
  <c r="K10550" i="4" s="1"/>
  <c r="K10589" i="4"/>
  <c r="K10657" i="4"/>
  <c r="K10658" i="4" s="1"/>
  <c r="K10694" i="4"/>
  <c r="K10698" i="4" s="1"/>
  <c r="K10700" i="4" s="1"/>
  <c r="K10750" i="4"/>
  <c r="K10827" i="4"/>
  <c r="K10835" i="4" s="1"/>
  <c r="K10836" i="4" s="1"/>
  <c r="K10879" i="4"/>
  <c r="K10883" i="4" s="1"/>
  <c r="K10941" i="4"/>
  <c r="K10942" i="4" s="1"/>
  <c r="K10980" i="4"/>
  <c r="K10984" i="4" s="1"/>
  <c r="K10990" i="4"/>
  <c r="K10998" i="4" s="1"/>
  <c r="K11040" i="4"/>
  <c r="K11050" i="4" s="1"/>
  <c r="K11071" i="4"/>
  <c r="K11076" i="4" s="1"/>
  <c r="K11208" i="4"/>
  <c r="K11212" i="4" s="1"/>
  <c r="K11214" i="4" s="1"/>
  <c r="K11251" i="4"/>
  <c r="K11332" i="4"/>
  <c r="K11360" i="4"/>
  <c r="K11403" i="4"/>
  <c r="K11465" i="4"/>
  <c r="K11504" i="4"/>
  <c r="K11512" i="4" s="1"/>
  <c r="K11559" i="4"/>
  <c r="K11570" i="4"/>
  <c r="K11578" i="4" s="1"/>
  <c r="K11769" i="4"/>
  <c r="K12269" i="4"/>
  <c r="K13120" i="4"/>
  <c r="K14456" i="4"/>
  <c r="K14458" i="4" s="1"/>
  <c r="K14459" i="4" s="1"/>
  <c r="K14460" i="4" s="1"/>
  <c r="K15577" i="4"/>
  <c r="K15581" i="4" s="1"/>
  <c r="K15583" i="4" s="1"/>
  <c r="K15584" i="4" s="1"/>
  <c r="K6928" i="4"/>
  <c r="K7050" i="4"/>
  <c r="K7073" i="4"/>
  <c r="K7074" i="4" s="1"/>
  <c r="K7161" i="4"/>
  <c r="K7175" i="4" s="1"/>
  <c r="K7185" i="4"/>
  <c r="K7195" i="4" s="1"/>
  <c r="K7201" i="4"/>
  <c r="K7382" i="4"/>
  <c r="K7386" i="4" s="1"/>
  <c r="K7418" i="4"/>
  <c r="K7427" i="4"/>
  <c r="K7473" i="4"/>
  <c r="K7478" i="4" s="1"/>
  <c r="K7516" i="4"/>
  <c r="K7517" i="4" s="1"/>
  <c r="K7519" i="4" s="1"/>
  <c r="K7520" i="4" s="1"/>
  <c r="K7521" i="4" s="1"/>
  <c r="K7573" i="4"/>
  <c r="K7574" i="4" s="1"/>
  <c r="K7653" i="4"/>
  <c r="K7688" i="4"/>
  <c r="K7773" i="4"/>
  <c r="K7774" i="4" s="1"/>
  <c r="K7776" i="4" s="1"/>
  <c r="K7777" i="4" s="1"/>
  <c r="K7778" i="4" s="1"/>
  <c r="K7788" i="4"/>
  <c r="K7924" i="4"/>
  <c r="K8533" i="4"/>
  <c r="K8615" i="4"/>
  <c r="K8616" i="4" s="1"/>
  <c r="K9047" i="4"/>
  <c r="K9059" i="4"/>
  <c r="K9061" i="4" s="1"/>
  <c r="K9062" i="4" s="1"/>
  <c r="K9063" i="4" s="1"/>
  <c r="K9277" i="4"/>
  <c r="K9442" i="4"/>
  <c r="K9466" i="4"/>
  <c r="K9488" i="4"/>
  <c r="K9508" i="4"/>
  <c r="K9765" i="4"/>
  <c r="K10036" i="4"/>
  <c r="K10122" i="4"/>
  <c r="K10332" i="4"/>
  <c r="K10359" i="4"/>
  <c r="K10616" i="4"/>
  <c r="K10626" i="4"/>
  <c r="K10636" i="4"/>
  <c r="K10773" i="4"/>
  <c r="K10793" i="4"/>
  <c r="K11008" i="4"/>
  <c r="K11140" i="4"/>
  <c r="K11163" i="4"/>
  <c r="K11241" i="4"/>
  <c r="K11265" i="4"/>
  <c r="K11606" i="4"/>
  <c r="K11607" i="4" s="1"/>
  <c r="K11639" i="4"/>
  <c r="K11650" i="4"/>
  <c r="K11654" i="4" s="1"/>
  <c r="K11664" i="4"/>
  <c r="K11846" i="4"/>
  <c r="K11847" i="4" s="1"/>
  <c r="K11942" i="4"/>
  <c r="K11943" i="4" s="1"/>
  <c r="K12084" i="4"/>
  <c r="K12092" i="4" s="1"/>
  <c r="K12112" i="4"/>
  <c r="K12120" i="4" s="1"/>
  <c r="K12121" i="4" s="1"/>
  <c r="K12301" i="4"/>
  <c r="K12388" i="4"/>
  <c r="K12493" i="4"/>
  <c r="K12550" i="4"/>
  <c r="K12582" i="4"/>
  <c r="K12750" i="4"/>
  <c r="K12754" i="4" s="1"/>
  <c r="K12756" i="4" s="1"/>
  <c r="K12935" i="4"/>
  <c r="K12939" i="4" s="1"/>
  <c r="K13077" i="4"/>
  <c r="K13186" i="4"/>
  <c r="K13307" i="4"/>
  <c r="K13342" i="4"/>
  <c r="K13521" i="4"/>
  <c r="K13525" i="4" s="1"/>
  <c r="K13527" i="4" s="1"/>
  <c r="K13578" i="4"/>
  <c r="K13599" i="4"/>
  <c r="K13699" i="4"/>
  <c r="K13998" i="4"/>
  <c r="K13999" i="4" s="1"/>
  <c r="K14005" i="4"/>
  <c r="K14006" i="4" s="1"/>
  <c r="K14091" i="4"/>
  <c r="K14100" i="4"/>
  <c r="K14124" i="4"/>
  <c r="K14292" i="4"/>
  <c r="K14503" i="4"/>
  <c r="K14669" i="4"/>
  <c r="K14682" i="4"/>
  <c r="K14734" i="4"/>
  <c r="K14738" i="4" s="1"/>
  <c r="K15128" i="4"/>
  <c r="K15241" i="4"/>
  <c r="K15310" i="4"/>
  <c r="K15311" i="4" s="1"/>
  <c r="K15320" i="4"/>
  <c r="K15324" i="4" s="1"/>
  <c r="K15326" i="4" s="1"/>
  <c r="K15483" i="4"/>
  <c r="K15740" i="4"/>
  <c r="K15908" i="4"/>
  <c r="K16091" i="4"/>
  <c r="K16095" i="4" s="1"/>
  <c r="K16097" i="4" s="1"/>
  <c r="K18529" i="4"/>
  <c r="K18774" i="4"/>
  <c r="K18860" i="4"/>
  <c r="K19888" i="4"/>
  <c r="K20268" i="4"/>
  <c r="K11672" i="4"/>
  <c r="K11676" i="4"/>
  <c r="K11699" i="4"/>
  <c r="K11700" i="4" s="1"/>
  <c r="K11712" i="4"/>
  <c r="K11713" i="4" s="1"/>
  <c r="K11778" i="4"/>
  <c r="K11800" i="4"/>
  <c r="K11929" i="4"/>
  <c r="K11934" i="4" s="1"/>
  <c r="K12026" i="4"/>
  <c r="K12099" i="4"/>
  <c r="K12104" i="4" s="1"/>
  <c r="K12130" i="4"/>
  <c r="K12131" i="4" s="1"/>
  <c r="K12153" i="4"/>
  <c r="K12158" i="4" s="1"/>
  <c r="K12164" i="4"/>
  <c r="K12168" i="4" s="1"/>
  <c r="K12174" i="4"/>
  <c r="K12178" i="4" s="1"/>
  <c r="K12199" i="4"/>
  <c r="K12200" i="4" s="1"/>
  <c r="K12206" i="4"/>
  <c r="K12207" i="4" s="1"/>
  <c r="K12279" i="4"/>
  <c r="K12283" i="4" s="1"/>
  <c r="K12314" i="4"/>
  <c r="K12330" i="4"/>
  <c r="K12335" i="4" s="1"/>
  <c r="K12360" i="4"/>
  <c r="K12399" i="4"/>
  <c r="K12400" i="4" s="1"/>
  <c r="K12402" i="4" s="1"/>
  <c r="K12403" i="4" s="1"/>
  <c r="K12404" i="4" s="1"/>
  <c r="K12567" i="4"/>
  <c r="K12602" i="4"/>
  <c r="K12613" i="4"/>
  <c r="K12618" i="4" s="1"/>
  <c r="K12713" i="4"/>
  <c r="K12714" i="4" s="1"/>
  <c r="K12779" i="4"/>
  <c r="K12783" i="4" s="1"/>
  <c r="K12844" i="4"/>
  <c r="K12849" i="4" s="1"/>
  <c r="K12870" i="4"/>
  <c r="K12883" i="4"/>
  <c r="K13007" i="4"/>
  <c r="K13158" i="4"/>
  <c r="K13241" i="4"/>
  <c r="K13242" i="4" s="1"/>
  <c r="K13293" i="4"/>
  <c r="K13297" i="4" s="1"/>
  <c r="K13303" i="4"/>
  <c r="K13338" i="4"/>
  <c r="K13353" i="4"/>
  <c r="K13397" i="4"/>
  <c r="K13442" i="4"/>
  <c r="K13459" i="4"/>
  <c r="K13463" i="4" s="1"/>
  <c r="K13471" i="4"/>
  <c r="K13560" i="4"/>
  <c r="K13568" i="4" s="1"/>
  <c r="K13610" i="4"/>
  <c r="K13615" i="4"/>
  <c r="K13807" i="4"/>
  <c r="K13811" i="4" s="1"/>
  <c r="K13835" i="4"/>
  <c r="K13843" i="4"/>
  <c r="K13857" i="4" s="1"/>
  <c r="K13929" i="4"/>
  <c r="K13989" i="4"/>
  <c r="K13990" i="4" s="1"/>
  <c r="K14012" i="4"/>
  <c r="K14013" i="4" s="1"/>
  <c r="K14064" i="4"/>
  <c r="K14068" i="4" s="1"/>
  <c r="K14105" i="4"/>
  <c r="K14133" i="4"/>
  <c r="K14155" i="4"/>
  <c r="K14198" i="4"/>
  <c r="K14230" i="4"/>
  <c r="K14234" i="4" s="1"/>
  <c r="K14242" i="4"/>
  <c r="K14321" i="4"/>
  <c r="K14325" i="4" s="1"/>
  <c r="K14331" i="4"/>
  <c r="K14386" i="4"/>
  <c r="K14390" i="4"/>
  <c r="K14481" i="4"/>
  <c r="K14614" i="4"/>
  <c r="K14662" i="4"/>
  <c r="K14806" i="4"/>
  <c r="K14810" i="4" s="1"/>
  <c r="K14812" i="4" s="1"/>
  <c r="K14984" i="4"/>
  <c r="K15013" i="4"/>
  <c r="K15018" i="4" s="1"/>
  <c r="K15026" i="4"/>
  <c r="K15027" i="4" s="1"/>
  <c r="K15040" i="4"/>
  <c r="K15041" i="4" s="1"/>
  <c r="K15106" i="4"/>
  <c r="K15133" i="4"/>
  <c r="K15141" i="4"/>
  <c r="K15196" i="4"/>
  <c r="K15204" i="4" s="1"/>
  <c r="K15205" i="4" s="1"/>
  <c r="K15242" i="4"/>
  <c r="K15248" i="4"/>
  <c r="K15283" i="4"/>
  <c r="K15284" i="4" s="1"/>
  <c r="K15290" i="4"/>
  <c r="K15291" i="4" s="1"/>
  <c r="K15471" i="4"/>
  <c r="K15633" i="4"/>
  <c r="K15634" i="4" s="1"/>
  <c r="K15642" i="4"/>
  <c r="K15666" i="4"/>
  <c r="K15729" i="4"/>
  <c r="K15741" i="4"/>
  <c r="K15743" i="4" s="1"/>
  <c r="K15744" i="4" s="1"/>
  <c r="K15745" i="4" s="1"/>
  <c r="K15766" i="4"/>
  <c r="K15834" i="4"/>
  <c r="K15838" i="4" s="1"/>
  <c r="K15840" i="4" s="1"/>
  <c r="K15912" i="4"/>
  <c r="K15928" i="4"/>
  <c r="K15932" i="4"/>
  <c r="K15985" i="4"/>
  <c r="K16008" i="4"/>
  <c r="K16270" i="4"/>
  <c r="K16311" i="4"/>
  <c r="K16312" i="4" s="1"/>
  <c r="K16738" i="4"/>
  <c r="K17298" i="4"/>
  <c r="K17318" i="4"/>
  <c r="K17528" i="4"/>
  <c r="K17680" i="4"/>
  <c r="K17690" i="4"/>
  <c r="K17698" i="4"/>
  <c r="K17947" i="4"/>
  <c r="K11792" i="4"/>
  <c r="K11811" i="4"/>
  <c r="K11821" i="4" s="1"/>
  <c r="K11827" i="4"/>
  <c r="K11855" i="4"/>
  <c r="K11886" i="4"/>
  <c r="K11888" i="4" s="1"/>
  <c r="K11889" i="4" s="1"/>
  <c r="K11890" i="4" s="1"/>
  <c r="K11917" i="4"/>
  <c r="K11956" i="4"/>
  <c r="K11957" i="4" s="1"/>
  <c r="K12008" i="4"/>
  <c r="K12012" i="4" s="1"/>
  <c r="K12044" i="4"/>
  <c r="K12058" i="4" s="1"/>
  <c r="K12213" i="4"/>
  <c r="K12214" i="4" s="1"/>
  <c r="K12345" i="4"/>
  <c r="K12356" i="4"/>
  <c r="K12361" i="4" s="1"/>
  <c r="K12414" i="4"/>
  <c r="K12415" i="4" s="1"/>
  <c r="K12443" i="4"/>
  <c r="K12447" i="4"/>
  <c r="K12456" i="4"/>
  <c r="K12457" i="4" s="1"/>
  <c r="K12483" i="4"/>
  <c r="K12484" i="4" s="1"/>
  <c r="K12563" i="4"/>
  <c r="K12571" i="4"/>
  <c r="K12644" i="4"/>
  <c r="K12645" i="4" s="1"/>
  <c r="K12678" i="4"/>
  <c r="K12682" i="4" s="1"/>
  <c r="K12688" i="4"/>
  <c r="K12692" i="4" s="1"/>
  <c r="K12700" i="4"/>
  <c r="K12705" i="4" s="1"/>
  <c r="K12727" i="4"/>
  <c r="K12728" i="4" s="1"/>
  <c r="K12740" i="4"/>
  <c r="K12741" i="4" s="1"/>
  <c r="K12859" i="4"/>
  <c r="K12914" i="4"/>
  <c r="K12916" i="4" s="1"/>
  <c r="K12917" i="4" s="1"/>
  <c r="K12918" i="4" s="1"/>
  <c r="K12957" i="4"/>
  <c r="K12962" i="4" s="1"/>
  <c r="K12997" i="4"/>
  <c r="K12998" i="4" s="1"/>
  <c r="K13046" i="4"/>
  <c r="K13081" i="4"/>
  <c r="K13127" i="4"/>
  <c r="K13132" i="4" s="1"/>
  <c r="K13170" i="4"/>
  <c r="K13171" i="4" s="1"/>
  <c r="K13173" i="4" s="1"/>
  <c r="K13174" i="4" s="1"/>
  <c r="K13175" i="4" s="1"/>
  <c r="K13227" i="4"/>
  <c r="K13228" i="4" s="1"/>
  <c r="K13234" i="4"/>
  <c r="K13235" i="4" s="1"/>
  <c r="K13334" i="4"/>
  <c r="K13362" i="4"/>
  <c r="K13388" i="4"/>
  <c r="K13389" i="4" s="1"/>
  <c r="K13416" i="4"/>
  <c r="K13438" i="4"/>
  <c r="K13443" i="4" s="1"/>
  <c r="K13449" i="4"/>
  <c r="K13453" i="4" s="1"/>
  <c r="K13484" i="4"/>
  <c r="K13485" i="4" s="1"/>
  <c r="K13550" i="4"/>
  <c r="K13554" i="4" s="1"/>
  <c r="K13619" i="4"/>
  <c r="K13630" i="4"/>
  <c r="K13634" i="4" s="1"/>
  <c r="K13645" i="4"/>
  <c r="K13684" i="4"/>
  <c r="K13876" i="4"/>
  <c r="K13902" i="4"/>
  <c r="K13903" i="4" s="1"/>
  <c r="K13952" i="4"/>
  <c r="K13957" i="4" s="1"/>
  <c r="K14078" i="4"/>
  <c r="K14113" i="4"/>
  <c r="K14129" i="4"/>
  <c r="K14144" i="4"/>
  <c r="K14148" i="4" s="1"/>
  <c r="K14168" i="4"/>
  <c r="K14176" i="4" s="1"/>
  <c r="K14177" i="4" s="1"/>
  <c r="K14209" i="4"/>
  <c r="K14214" i="4" s="1"/>
  <c r="K14220" i="4"/>
  <c r="K14224" i="4" s="1"/>
  <c r="K14269" i="4"/>
  <c r="K14270" i="4" s="1"/>
  <c r="K14282" i="4"/>
  <c r="K14283" i="4" s="1"/>
  <c r="K14335" i="4"/>
  <c r="K14349" i="4"/>
  <c r="K14397" i="4"/>
  <c r="K14519" i="4"/>
  <c r="K14520" i="4" s="1"/>
  <c r="K14605" i="4"/>
  <c r="K14606" i="4" s="1"/>
  <c r="K14673" i="4"/>
  <c r="K14701" i="4"/>
  <c r="K14756" i="4"/>
  <c r="K14761" i="4" s="1"/>
  <c r="K14796" i="4"/>
  <c r="K14797" i="4" s="1"/>
  <c r="K14849" i="4"/>
  <c r="K14853" i="4" s="1"/>
  <c r="K14876" i="4"/>
  <c r="K14884" i="4"/>
  <c r="K14939" i="4"/>
  <c r="K15033" i="4"/>
  <c r="K15034" i="4" s="1"/>
  <c r="K15092" i="4"/>
  <c r="K15096" i="4" s="1"/>
  <c r="K15102" i="4"/>
  <c r="K15137" i="4"/>
  <c r="K15152" i="4"/>
  <c r="K15157" i="4"/>
  <c r="K15187" i="4"/>
  <c r="K15188" i="4" s="1"/>
  <c r="K15226" i="4"/>
  <c r="K15227" i="4" s="1"/>
  <c r="K15229" i="4" s="1"/>
  <c r="K15230" i="4" s="1"/>
  <c r="K15231" i="4" s="1"/>
  <c r="K15270" i="4"/>
  <c r="K15275" i="4" s="1"/>
  <c r="K15359" i="4"/>
  <c r="K15367" i="4" s="1"/>
  <c r="K15376" i="4"/>
  <c r="K15377" i="4" s="1"/>
  <c r="K15385" i="4"/>
  <c r="K15399" i="4" s="1"/>
  <c r="K15425" i="4"/>
  <c r="K15444" i="4"/>
  <c r="K15453" i="4"/>
  <c r="K15484" i="4"/>
  <c r="K15486" i="4" s="1"/>
  <c r="K15487" i="4" s="1"/>
  <c r="K15488" i="4" s="1"/>
  <c r="K15494" i="4"/>
  <c r="K15499" i="4" s="1"/>
  <c r="K15616" i="4"/>
  <c r="K15624" i="4" s="1"/>
  <c r="K15647" i="4"/>
  <c r="K15675" i="4"/>
  <c r="K15697" i="4"/>
  <c r="K15701" i="4"/>
  <c r="K15710" i="4"/>
  <c r="K15863" i="4"/>
  <c r="K15867" i="4" s="1"/>
  <c r="K15881" i="4"/>
  <c r="K15939" i="4"/>
  <c r="K16012" i="4"/>
  <c r="K16041" i="4"/>
  <c r="K16068" i="4"/>
  <c r="K16069" i="4" s="1"/>
  <c r="K16081" i="4"/>
  <c r="K16082" i="4" s="1"/>
  <c r="K16662" i="4"/>
  <c r="K16794" i="4"/>
  <c r="K17123" i="4"/>
  <c r="K17125" i="4" s="1"/>
  <c r="K17489" i="4"/>
  <c r="K17766" i="4"/>
  <c r="K18204" i="4"/>
  <c r="K18451" i="4"/>
  <c r="K18731" i="4"/>
  <c r="K18802" i="4"/>
  <c r="K18803" i="4" s="1"/>
  <c r="K18850" i="4"/>
  <c r="K19611" i="4"/>
  <c r="K19746" i="4"/>
  <c r="K20366" i="4"/>
  <c r="K20517" i="4"/>
  <c r="K16200" i="4"/>
  <c r="K16298" i="4"/>
  <c r="K16303" i="4" s="1"/>
  <c r="K16442" i="4"/>
  <c r="K16461" i="4"/>
  <c r="K16468" i="4"/>
  <c r="K16582" i="4"/>
  <c r="K16583" i="4" s="1"/>
  <c r="K16634" i="4"/>
  <c r="K16638" i="4" s="1"/>
  <c r="K16652" i="4"/>
  <c r="K16694" i="4"/>
  <c r="K16699" i="4"/>
  <c r="K16730" i="4"/>
  <c r="K16812" i="4"/>
  <c r="K16817" i="4" s="1"/>
  <c r="K17082" i="4"/>
  <c r="K17083" i="4" s="1"/>
  <c r="K17304" i="4"/>
  <c r="K17308" i="4" s="1"/>
  <c r="K17596" i="4"/>
  <c r="K17597" i="4" s="1"/>
  <c r="K17662" i="4"/>
  <c r="K17666" i="4" s="1"/>
  <c r="K17840" i="4"/>
  <c r="K17845" i="4" s="1"/>
  <c r="K18176" i="4"/>
  <c r="K18180" i="4" s="1"/>
  <c r="K18367" i="4"/>
  <c r="K18368" i="4" s="1"/>
  <c r="K18493" i="4"/>
  <c r="K18503" i="4" s="1"/>
  <c r="K18578" i="4"/>
  <c r="K18583" i="4" s="1"/>
  <c r="K18840" i="4"/>
  <c r="K18881" i="4"/>
  <c r="K18882" i="4" s="1"/>
  <c r="K19007" i="4"/>
  <c r="K19125" i="4"/>
  <c r="K19130" i="4" s="1"/>
  <c r="K19175" i="4"/>
  <c r="K19179" i="4" s="1"/>
  <c r="K19181" i="4" s="1"/>
  <c r="K19264" i="4"/>
  <c r="K19402" i="4"/>
  <c r="K19403" i="4" s="1"/>
  <c r="K19689" i="4"/>
  <c r="K19693" i="4" s="1"/>
  <c r="K19695" i="4" s="1"/>
  <c r="K19778" i="4"/>
  <c r="K19822" i="4"/>
  <c r="K19830" i="4" s="1"/>
  <c r="K19831" i="4" s="1"/>
  <c r="K19878" i="4"/>
  <c r="K19936" i="4"/>
  <c r="K19937" i="4" s="1"/>
  <c r="K19946" i="4"/>
  <c r="K19950" i="4" s="1"/>
  <c r="K19952" i="4" s="1"/>
  <c r="K20011" i="4"/>
  <c r="K20051" i="4"/>
  <c r="K20097" i="4"/>
  <c r="K20292" i="4"/>
  <c r="K20460" i="4"/>
  <c r="K20534" i="4"/>
  <c r="K16120" i="4"/>
  <c r="K16124" i="4" s="1"/>
  <c r="K16156" i="4"/>
  <c r="K16161" i="4"/>
  <c r="K16180" i="4"/>
  <c r="K16190" i="4" s="1"/>
  <c r="K16254" i="4"/>
  <c r="K16255" i="4" s="1"/>
  <c r="K16257" i="4" s="1"/>
  <c r="K16258" i="4" s="1"/>
  <c r="K16259" i="4" s="1"/>
  <c r="K16286" i="4"/>
  <c r="K16325" i="4"/>
  <c r="K16326" i="4" s="1"/>
  <c r="K16437" i="4"/>
  <c r="K16555" i="4"/>
  <c r="K16568" i="4"/>
  <c r="K16569" i="4" s="1"/>
  <c r="K16768" i="4"/>
  <c r="K16769" i="4" s="1"/>
  <c r="K16771" i="4" s="1"/>
  <c r="K16772" i="4" s="1"/>
  <c r="K16773" i="4" s="1"/>
  <c r="K16779" i="4"/>
  <c r="K16891" i="4"/>
  <c r="K16895" i="4" s="1"/>
  <c r="K16905" i="4"/>
  <c r="K16995" i="4"/>
  <c r="K17040" i="4"/>
  <c r="K17184" i="4"/>
  <c r="K17198" i="4" s="1"/>
  <c r="K17271" i="4"/>
  <c r="K17339" i="4"/>
  <c r="K17340" i="4" s="1"/>
  <c r="K17423" i="4"/>
  <c r="K17470" i="4"/>
  <c r="K17475" i="4" s="1"/>
  <c r="K17554" i="4"/>
  <c r="K17555" i="4" s="1"/>
  <c r="K17832" i="4"/>
  <c r="K17919" i="4"/>
  <c r="K17923" i="4" s="1"/>
  <c r="K17968" i="4"/>
  <c r="K17984" i="4"/>
  <c r="K17989" i="4" s="1"/>
  <c r="K18010" i="4"/>
  <c r="K18015" i="4" s="1"/>
  <c r="K18068" i="4"/>
  <c r="K18225" i="4"/>
  <c r="K18298" i="4"/>
  <c r="K18299" i="4" s="1"/>
  <c r="K18310" i="4"/>
  <c r="K18509" i="4"/>
  <c r="K18517" i="4" s="1"/>
  <c r="K18537" i="4"/>
  <c r="K18555" i="4"/>
  <c r="K18556" i="4" s="1"/>
  <c r="K18589" i="4"/>
  <c r="K18593" i="4" s="1"/>
  <c r="K18624" i="4"/>
  <c r="K18625" i="4" s="1"/>
  <c r="K18631" i="4"/>
  <c r="K18632" i="4" s="1"/>
  <c r="K18690" i="4"/>
  <c r="K18694" i="4" s="1"/>
  <c r="K18759" i="4"/>
  <c r="K18760" i="4" s="1"/>
  <c r="K18785" i="4"/>
  <c r="K18786" i="4" s="1"/>
  <c r="K18824" i="4"/>
  <c r="K18825" i="4" s="1"/>
  <c r="K18827" i="4" s="1"/>
  <c r="K18828" i="4" s="1"/>
  <c r="K18829" i="4" s="1"/>
  <c r="K18947" i="4"/>
  <c r="K18951" i="4" s="1"/>
  <c r="K18957" i="4"/>
  <c r="K18965" i="4" s="1"/>
  <c r="K18988" i="4"/>
  <c r="K18997" i="4" s="1"/>
  <c r="K19016" i="4"/>
  <c r="K19038" i="4"/>
  <c r="K19043" i="4" s="1"/>
  <c r="K19113" i="4"/>
  <c r="K19117" i="4" s="1"/>
  <c r="K19218" i="4"/>
  <c r="K19222" i="4" s="1"/>
  <c r="K19295" i="4"/>
  <c r="K19300" i="4" s="1"/>
  <c r="K19339" i="4"/>
  <c r="K19341" i="4" s="1"/>
  <c r="K19342" i="4" s="1"/>
  <c r="K19343" i="4" s="1"/>
  <c r="K19409" i="4"/>
  <c r="K19410" i="4" s="1"/>
  <c r="K19432" i="4"/>
  <c r="K19436" i="4" s="1"/>
  <c r="K19438" i="4" s="1"/>
  <c r="K19475" i="4"/>
  <c r="K19479" i="4" s="1"/>
  <c r="K19510" i="4"/>
  <c r="K19511" i="4" s="1"/>
  <c r="K19526" i="4"/>
  <c r="K19531" i="4" s="1"/>
  <c r="K19754" i="4"/>
  <c r="K19759" i="4"/>
  <c r="K19763" i="4"/>
  <c r="K19840" i="4"/>
  <c r="K19841" i="4" s="1"/>
  <c r="K19852" i="4"/>
  <c r="K19863" i="4"/>
  <c r="K20044" i="4"/>
  <c r="K20045" i="4" s="1"/>
  <c r="K20055" i="4"/>
  <c r="K20066" i="4"/>
  <c r="K20079" i="4"/>
  <c r="K20087" i="4" s="1"/>
  <c r="K20088" i="4" s="1"/>
  <c r="K20120" i="4"/>
  <c r="K20125" i="4" s="1"/>
  <c r="K20180" i="4"/>
  <c r="K20181" i="4" s="1"/>
  <c r="K20273" i="4"/>
  <c r="K20301" i="4"/>
  <c r="K20323" i="4"/>
  <c r="K20328" i="4" s="1"/>
  <c r="K20355" i="4"/>
  <c r="K20367" i="4"/>
  <c r="K20369" i="4" s="1"/>
  <c r="K20370" i="4" s="1"/>
  <c r="K20371" i="4" s="1"/>
  <c r="K20410" i="4"/>
  <c r="K20414" i="4"/>
  <c r="K20489" i="4"/>
  <c r="K20493" i="4" s="1"/>
  <c r="K20538" i="4"/>
  <c r="K20554" i="4"/>
  <c r="K20559" i="4" s="1"/>
  <c r="K20558" i="4"/>
  <c r="K20593" i="4"/>
  <c r="K20638" i="4"/>
  <c r="K20667" i="4"/>
  <c r="K20672" i="4" s="1"/>
  <c r="K20746" i="4"/>
  <c r="K20750" i="4" s="1"/>
  <c r="K21567" i="4"/>
  <c r="K21687" i="4"/>
  <c r="K16148" i="4"/>
  <c r="K16242" i="4"/>
  <c r="K16243" i="4" s="1"/>
  <c r="K16387" i="4"/>
  <c r="K16395" i="4" s="1"/>
  <c r="K16413" i="4"/>
  <c r="K16446" i="4"/>
  <c r="K16595" i="4"/>
  <c r="K16596" i="4" s="1"/>
  <c r="K16605" i="4"/>
  <c r="K16670" i="4"/>
  <c r="K16756" i="4"/>
  <c r="K16757" i="4" s="1"/>
  <c r="K16783" i="4"/>
  <c r="K16862" i="4"/>
  <c r="K16866" i="4" s="1"/>
  <c r="K16868" i="4" s="1"/>
  <c r="K16918" i="4"/>
  <c r="K16919" i="4" s="1"/>
  <c r="K16951" i="4"/>
  <c r="K16956" i="4"/>
  <c r="K16967" i="4"/>
  <c r="K17026" i="4"/>
  <c r="K17028" i="4" s="1"/>
  <c r="K17029" i="4" s="1"/>
  <c r="K17030" i="4" s="1"/>
  <c r="K17047" i="4"/>
  <c r="K17228" i="4"/>
  <c r="K17232" i="4" s="1"/>
  <c r="K17239" i="4"/>
  <c r="K17244" i="4" s="1"/>
  <c r="K17282" i="4"/>
  <c r="K17571" i="4"/>
  <c r="K17575" i="4" s="1"/>
  <c r="K17583" i="4"/>
  <c r="K17588" i="4" s="1"/>
  <c r="K17587" i="4"/>
  <c r="K17633" i="4"/>
  <c r="K17703" i="4"/>
  <c r="K17722" i="4"/>
  <c r="K17732" i="4" s="1"/>
  <c r="K17738" i="4"/>
  <c r="K17746" i="4" s="1"/>
  <c r="K17818" i="4"/>
  <c r="K17822" i="4" s="1"/>
  <c r="K18404" i="4"/>
  <c r="K18408" i="4" s="1"/>
  <c r="K18410" i="4" s="1"/>
  <c r="K18469" i="4"/>
  <c r="K18483" i="4" s="1"/>
  <c r="K18726" i="4"/>
  <c r="K18735" i="4"/>
  <c r="K18872" i="4"/>
  <c r="K18873" i="4" s="1"/>
  <c r="K18996" i="4"/>
  <c r="K19012" i="4"/>
  <c r="K19027" i="4"/>
  <c r="K19092" i="4"/>
  <c r="K19097" i="4" s="1"/>
  <c r="K19103" i="4"/>
  <c r="K19107" i="4" s="1"/>
  <c r="K19138" i="4"/>
  <c r="K19139" i="4" s="1"/>
  <c r="K19152" i="4"/>
  <c r="K19153" i="4" s="1"/>
  <c r="K19165" i="4"/>
  <c r="K19166" i="4" s="1"/>
  <c r="K19204" i="4"/>
  <c r="K19208" i="4" s="1"/>
  <c r="K19269" i="4"/>
  <c r="K19284" i="4"/>
  <c r="K19552" i="4"/>
  <c r="K19679" i="4"/>
  <c r="K19680" i="4" s="1"/>
  <c r="K19718" i="4"/>
  <c r="K19722" i="4" s="1"/>
  <c r="K19728" i="4"/>
  <c r="K19736" i="4" s="1"/>
  <c r="K19767" i="4"/>
  <c r="K19783" i="4"/>
  <c r="K19867" i="4"/>
  <c r="K19900" i="4"/>
  <c r="K20003" i="4"/>
  <c r="K20232" i="4"/>
  <c r="K20236" i="4" s="1"/>
  <c r="K20281" i="4"/>
  <c r="K20297" i="4"/>
  <c r="K20312" i="4"/>
  <c r="K20316" i="4" s="1"/>
  <c r="K20336" i="4"/>
  <c r="K20344" i="4" s="1"/>
  <c r="K20345" i="4" s="1"/>
  <c r="K20388" i="4"/>
  <c r="K20392" i="4" s="1"/>
  <c r="K20398" i="4"/>
  <c r="K20402" i="4" s="1"/>
  <c r="K20450" i="4"/>
  <c r="K20451" i="4" s="1"/>
  <c r="K20565" i="4"/>
  <c r="K21677" i="4"/>
  <c r="K21924" i="4"/>
  <c r="K21965" i="4"/>
  <c r="K21966" i="4" s="1"/>
  <c r="K22705" i="4"/>
  <c r="K20782" i="4"/>
  <c r="K20806" i="4"/>
  <c r="K20830" i="4"/>
  <c r="K20912" i="4"/>
  <c r="K21003" i="4"/>
  <c r="K21007" i="4" s="1"/>
  <c r="K21044" i="4"/>
  <c r="K21053" i="4" s="1"/>
  <c r="K21181" i="4"/>
  <c r="K21186" i="4" s="1"/>
  <c r="K21208" i="4"/>
  <c r="K21209" i="4" s="1"/>
  <c r="K21231" i="4"/>
  <c r="K21235" i="4" s="1"/>
  <c r="K21237" i="4" s="1"/>
  <c r="K21260" i="4"/>
  <c r="K21264" i="4" s="1"/>
  <c r="K21278" i="4"/>
  <c r="K21320" i="4"/>
  <c r="K21325" i="4"/>
  <c r="K21478" i="4"/>
  <c r="K21479" i="4" s="1"/>
  <c r="K21488" i="4"/>
  <c r="K21613" i="4"/>
  <c r="K21639" i="4"/>
  <c r="K21640" i="4" s="1"/>
  <c r="K21651" i="4"/>
  <c r="K21652" i="4" s="1"/>
  <c r="K21654" i="4" s="1"/>
  <c r="K21655" i="4" s="1"/>
  <c r="K21656" i="4" s="1"/>
  <c r="K21699" i="4"/>
  <c r="K21700" i="4" s="1"/>
  <c r="K21897" i="4"/>
  <c r="K21909" i="4"/>
  <c r="K21911" i="4" s="1"/>
  <c r="K21912" i="4" s="1"/>
  <c r="K21913" i="4" s="1"/>
  <c r="K22135" i="4"/>
  <c r="K22454" i="4"/>
  <c r="K22458" i="4" s="1"/>
  <c r="K22563" i="4"/>
  <c r="K22636" i="4"/>
  <c r="K22641" i="4" s="1"/>
  <c r="K22773" i="4"/>
  <c r="K22777" i="4" s="1"/>
  <c r="K22779" i="4" s="1"/>
  <c r="K22838" i="4"/>
  <c r="G83" i="5"/>
  <c r="G104" i="5"/>
  <c r="G109" i="5"/>
  <c r="G141" i="5"/>
  <c r="G198" i="5"/>
  <c r="G224" i="5"/>
  <c r="G252" i="5"/>
  <c r="G622" i="5"/>
  <c r="G717" i="5"/>
  <c r="G923" i="5"/>
  <c r="G939" i="5"/>
  <c r="K20649" i="4"/>
  <c r="K20760" i="4"/>
  <c r="K20764" i="4" s="1"/>
  <c r="K20902" i="4"/>
  <c r="K21194" i="4"/>
  <c r="K21195" i="4" s="1"/>
  <c r="K21296" i="4"/>
  <c r="K21329" i="4"/>
  <c r="K21382" i="4"/>
  <c r="K21451" i="4"/>
  <c r="K21452" i="4" s="1"/>
  <c r="K21708" i="4"/>
  <c r="K21709" i="4" s="1"/>
  <c r="K21774" i="4"/>
  <c r="K21778" i="4" s="1"/>
  <c r="K21801" i="4"/>
  <c r="K21802" i="4" s="1"/>
  <c r="K21865" i="4"/>
  <c r="K21870" i="4" s="1"/>
  <c r="K21908" i="4"/>
  <c r="K21992" i="4"/>
  <c r="K21993" i="4" s="1"/>
  <c r="K22031" i="4"/>
  <c r="K22035" i="4" s="1"/>
  <c r="K22091" i="4"/>
  <c r="K22101" i="4" s="1"/>
  <c r="K22153" i="4"/>
  <c r="K22154" i="4" s="1"/>
  <c r="K22288" i="4"/>
  <c r="K22292" i="4" s="1"/>
  <c r="K22315" i="4"/>
  <c r="K22337" i="4"/>
  <c r="K22353" i="4"/>
  <c r="K22358" i="4" s="1"/>
  <c r="K22410" i="4"/>
  <c r="K22411" i="4" s="1"/>
  <c r="K22444" i="4"/>
  <c r="K22448" i="4" s="1"/>
  <c r="K22479" i="4"/>
  <c r="K22480" i="4" s="1"/>
  <c r="K22486" i="4"/>
  <c r="K22487" i="4" s="1"/>
  <c r="K22545" i="4"/>
  <c r="K22549" i="4" s="1"/>
  <c r="K22581" i="4"/>
  <c r="K22595" i="4" s="1"/>
  <c r="K22590" i="4"/>
  <c r="K22640" i="4"/>
  <c r="K22667" i="4"/>
  <c r="K22668" i="4" s="1"/>
  <c r="K22679" i="4"/>
  <c r="K22690" i="4"/>
  <c r="K22695" i="4" s="1"/>
  <c r="K22750" i="4"/>
  <c r="K22751" i="4" s="1"/>
  <c r="K22867" i="4"/>
  <c r="K22872" i="4" s="1"/>
  <c r="K22882" i="4"/>
  <c r="K22924" i="4"/>
  <c r="K22925" i="4" s="1"/>
  <c r="K22955" i="4"/>
  <c r="K22962" i="4" s="1"/>
  <c r="G305" i="5"/>
  <c r="G310" i="5" s="1"/>
  <c r="G326" i="5"/>
  <c r="G336" i="5" s="1"/>
  <c r="G331" i="5"/>
  <c r="G531" i="5"/>
  <c r="G557" i="5"/>
  <c r="G638" i="5"/>
  <c r="G664" i="5"/>
  <c r="G749" i="5"/>
  <c r="G786" i="5"/>
  <c r="G791" i="5" s="1"/>
  <c r="G816" i="5"/>
  <c r="G1145" i="5"/>
  <c r="K20611" i="4"/>
  <c r="K20612" i="4" s="1"/>
  <c r="K20634" i="4"/>
  <c r="K20639" i="4" s="1"/>
  <c r="K20717" i="4"/>
  <c r="K20773" i="4"/>
  <c r="K20774" i="4" s="1"/>
  <c r="K20795" i="4"/>
  <c r="K20811" i="4"/>
  <c r="K20837" i="4"/>
  <c r="K20842" i="4" s="1"/>
  <c r="K20850" i="4"/>
  <c r="K20858" i="4" s="1"/>
  <c r="K20859" i="4" s="1"/>
  <c r="K20895" i="4"/>
  <c r="K20896" i="4" s="1"/>
  <c r="K20924" i="4"/>
  <c r="K20929" i="4" s="1"/>
  <c r="K20944" i="4"/>
  <c r="K20945" i="4" s="1"/>
  <c r="K21068" i="4"/>
  <c r="K21073" i="4" s="1"/>
  <c r="K21107" i="4"/>
  <c r="K21115" i="4" s="1"/>
  <c r="K21116" i="4" s="1"/>
  <c r="K21364" i="4"/>
  <c r="K21372" i="4" s="1"/>
  <c r="K21373" i="4" s="1"/>
  <c r="K21420" i="4"/>
  <c r="K21430" i="4"/>
  <c r="K21438" i="4"/>
  <c r="K21577" i="4"/>
  <c r="K21587" i="4" s="1"/>
  <c r="K21819" i="4"/>
  <c r="K21834" i="4"/>
  <c r="K21844" i="4" s="1"/>
  <c r="K21878" i="4"/>
  <c r="K21886" i="4" s="1"/>
  <c r="K21887" i="4" s="1"/>
  <c r="K21979" i="4"/>
  <c r="K21980" i="4" s="1"/>
  <c r="K22045" i="4"/>
  <c r="K22059" i="4"/>
  <c r="K22067" i="4"/>
  <c r="K22072" i="4"/>
  <c r="K22076" i="4"/>
  <c r="K22122" i="4"/>
  <c r="K22127" i="4" s="1"/>
  <c r="K22209" i="4"/>
  <c r="K22214" i="4" s="1"/>
  <c r="K22249" i="4"/>
  <c r="K22250" i="4" s="1"/>
  <c r="K22392" i="4"/>
  <c r="K22437" i="4"/>
  <c r="K22466" i="4"/>
  <c r="K22471" i="4" s="1"/>
  <c r="K22605" i="4"/>
  <c r="K22615" i="4" s="1"/>
  <c r="K22736" i="4"/>
  <c r="K22737" i="4" s="1"/>
  <c r="K22743" i="4"/>
  <c r="K22744" i="4" s="1"/>
  <c r="K22829" i="4"/>
  <c r="K22830" i="4" s="1"/>
  <c r="K22906" i="4"/>
  <c r="G39" i="5"/>
  <c r="G40" i="5" s="1"/>
  <c r="G215" i="5"/>
  <c r="G257" i="5"/>
  <c r="G363" i="5"/>
  <c r="G373" i="5" s="1"/>
  <c r="G384" i="5"/>
  <c r="G405" i="5"/>
  <c r="G410" i="5" s="1"/>
  <c r="G679" i="5"/>
  <c r="G680" i="5" s="1"/>
  <c r="G733" i="5"/>
  <c r="G743" i="5" s="1"/>
  <c r="G770" i="5"/>
  <c r="G812" i="5"/>
  <c r="G992" i="5"/>
  <c r="G1293" i="5"/>
  <c r="G1298" i="5" s="1"/>
  <c r="G844" i="5"/>
  <c r="G901" i="5"/>
  <c r="G902" i="5" s="1"/>
  <c r="G918" i="5"/>
  <c r="G975" i="5"/>
  <c r="G1001" i="5"/>
  <c r="G1082" i="5"/>
  <c r="G1197" i="5"/>
  <c r="G1219" i="5"/>
  <c r="G1224" i="5" s="1"/>
  <c r="G1223" i="5"/>
  <c r="G1297" i="5"/>
  <c r="G1308" i="5"/>
  <c r="G1334" i="5"/>
  <c r="G1436" i="5"/>
  <c r="G1446" i="5" s="1"/>
  <c r="G1519" i="5"/>
  <c r="G1530" i="5"/>
  <c r="G1556" i="5"/>
  <c r="G1658" i="5"/>
  <c r="G1741" i="5"/>
  <c r="G1752" i="5"/>
  <c r="G1778" i="5"/>
  <c r="G1880" i="5"/>
  <c r="G1937" i="5"/>
  <c r="G2011" i="5"/>
  <c r="G2012" i="5" s="1"/>
  <c r="G2102" i="5"/>
  <c r="G2118" i="5"/>
  <c r="G2148" i="5"/>
  <c r="G2213" i="5"/>
  <c r="G2229" i="5"/>
  <c r="G2234" i="5" s="1"/>
  <c r="G2398" i="5"/>
  <c r="G2435" i="5"/>
  <c r="G2481" i="5"/>
  <c r="G2514" i="5"/>
  <c r="G2562" i="5"/>
  <c r="G2567" i="5" s="1"/>
  <c r="G2620" i="5"/>
  <c r="G2703" i="5"/>
  <c r="G2925" i="5"/>
  <c r="G3043" i="5"/>
  <c r="G3121" i="5"/>
  <c r="G3147" i="5"/>
  <c r="G3158" i="5"/>
  <c r="G3159" i="5" s="1"/>
  <c r="G3291" i="5"/>
  <c r="G3332" i="5"/>
  <c r="J6" i="7"/>
  <c r="R6" i="7"/>
  <c r="Y6" i="7"/>
  <c r="N82" i="7"/>
  <c r="T130" i="7"/>
  <c r="G76" i="5"/>
  <c r="G77" i="5" s="1"/>
  <c r="G87" i="5"/>
  <c r="G113" i="5"/>
  <c r="G124" i="5"/>
  <c r="G150" i="5"/>
  <c r="G178" i="5"/>
  <c r="G188" i="5" s="1"/>
  <c r="G194" i="5"/>
  <c r="G231" i="5"/>
  <c r="G236" i="5" s="1"/>
  <c r="G261" i="5"/>
  <c r="G420" i="5"/>
  <c r="G421" i="5" s="1"/>
  <c r="G437" i="5"/>
  <c r="G447" i="5" s="1"/>
  <c r="G453" i="5"/>
  <c r="G458" i="5" s="1"/>
  <c r="G483" i="5"/>
  <c r="G527" i="5"/>
  <c r="G532" i="5" s="1"/>
  <c r="G564" i="5"/>
  <c r="G631" i="5"/>
  <c r="G642" i="5"/>
  <c r="G668" i="5"/>
  <c r="G753" i="5"/>
  <c r="G775" i="5"/>
  <c r="G779" i="5"/>
  <c r="G865" i="5"/>
  <c r="G927" i="5"/>
  <c r="G955" i="5"/>
  <c r="G971" i="5"/>
  <c r="G1008" i="5"/>
  <c r="G1086" i="5"/>
  <c r="G1103" i="5"/>
  <c r="G1113" i="5" s="1"/>
  <c r="G1149" i="5"/>
  <c r="G1177" i="5"/>
  <c r="G1193" i="5"/>
  <c r="G1198" i="5" s="1"/>
  <c r="G1230" i="5"/>
  <c r="G1235" i="5" s="1"/>
  <c r="G1256" i="5"/>
  <c r="G1345" i="5"/>
  <c r="G1346" i="5" s="1"/>
  <c r="G1362" i="5"/>
  <c r="G1372" i="5" s="1"/>
  <c r="G1378" i="5"/>
  <c r="G1383" i="5" s="1"/>
  <c r="G1404" i="5"/>
  <c r="G1478" i="5"/>
  <c r="G1594" i="5"/>
  <c r="G1816" i="5"/>
  <c r="G2049" i="5"/>
  <c r="G2863" i="5"/>
  <c r="G2937" i="5"/>
  <c r="G3333" i="5"/>
  <c r="E14" i="7"/>
  <c r="G36" i="7"/>
  <c r="AA36" i="7" s="1"/>
  <c r="K54" i="7"/>
  <c r="O94" i="7"/>
  <c r="U142" i="7"/>
  <c r="X176" i="7"/>
  <c r="G1493" i="5"/>
  <c r="G1510" i="5"/>
  <c r="G1520" i="5" s="1"/>
  <c r="G1641" i="5"/>
  <c r="G1663" i="5"/>
  <c r="G1667" i="5"/>
  <c r="G1715" i="5"/>
  <c r="G1732" i="5"/>
  <c r="G1742" i="5" s="1"/>
  <c r="G1863" i="5"/>
  <c r="G1885" i="5"/>
  <c r="G1889" i="5"/>
  <c r="G1970" i="5"/>
  <c r="G1975" i="5" s="1"/>
  <c r="G1991" i="5"/>
  <c r="G1996" i="5"/>
  <c r="G2085" i="5"/>
  <c r="G2086" i="5" s="1"/>
  <c r="G2122" i="5"/>
  <c r="G2255" i="5"/>
  <c r="G2266" i="5"/>
  <c r="G2271" i="5" s="1"/>
  <c r="G2292" i="5"/>
  <c r="G2403" i="5"/>
  <c r="G2444" i="5"/>
  <c r="G2488" i="5"/>
  <c r="G2493" i="5" s="1"/>
  <c r="G2551" i="5"/>
  <c r="G2588" i="5"/>
  <c r="G2640" i="5"/>
  <c r="G2694" i="5"/>
  <c r="G2704" i="5" s="1"/>
  <c r="G2814" i="5"/>
  <c r="G2953" i="5"/>
  <c r="G2969" i="5"/>
  <c r="G2974" i="5" s="1"/>
  <c r="G3101" i="5"/>
  <c r="G3111" i="5" s="1"/>
  <c r="G3191" i="5"/>
  <c r="G3196" i="5" s="1"/>
  <c r="G3306" i="5"/>
  <c r="G6" i="7"/>
  <c r="M6" i="7"/>
  <c r="V6" i="7"/>
  <c r="AA10" i="7"/>
  <c r="F24" i="7"/>
  <c r="AA24" i="7" s="1"/>
  <c r="AA48" i="7"/>
  <c r="AA56" i="7"/>
  <c r="L68" i="7"/>
  <c r="AA68" i="7" s="1"/>
  <c r="N84" i="7"/>
  <c r="O92" i="7"/>
  <c r="P100" i="7"/>
  <c r="Q108" i="7"/>
  <c r="R116" i="7"/>
  <c r="AA128" i="7"/>
  <c r="T136" i="7"/>
  <c r="U140" i="7"/>
  <c r="W158" i="7"/>
  <c r="G1066" i="5"/>
  <c r="G1140" i="5"/>
  <c r="G1150" i="5" s="1"/>
  <c r="G1161" i="5"/>
  <c r="G1182" i="5"/>
  <c r="G1251" i="5"/>
  <c r="G1261" i="5" s="1"/>
  <c r="G1304" i="5"/>
  <c r="G1325" i="5"/>
  <c r="G1330" i="5"/>
  <c r="G1399" i="5"/>
  <c r="G1409" i="5" s="1"/>
  <c r="G1420" i="5"/>
  <c r="G1457" i="5"/>
  <c r="G1473" i="5"/>
  <c r="G1483" i="5" s="1"/>
  <c r="G1547" i="5"/>
  <c r="G1557" i="5" s="1"/>
  <c r="G1552" i="5"/>
  <c r="G1621" i="5"/>
  <c r="G1631" i="5" s="1"/>
  <c r="G1642" i="5"/>
  <c r="G1679" i="5"/>
  <c r="G1695" i="5"/>
  <c r="G1705" i="5" s="1"/>
  <c r="G1769" i="5"/>
  <c r="G1774" i="5"/>
  <c r="G1843" i="5"/>
  <c r="G1853" i="5" s="1"/>
  <c r="G1864" i="5"/>
  <c r="G1901" i="5"/>
  <c r="G1922" i="5"/>
  <c r="G1927" i="5" s="1"/>
  <c r="G1959" i="5"/>
  <c r="G1964" i="5" s="1"/>
  <c r="G2139" i="5"/>
  <c r="G2149" i="5" s="1"/>
  <c r="G2185" i="5"/>
  <c r="G2186" i="5" s="1"/>
  <c r="G2287" i="5"/>
  <c r="G2303" i="5"/>
  <c r="G2308" i="5" s="1"/>
  <c r="G2366" i="5"/>
  <c r="G2371" i="5" s="1"/>
  <c r="G2381" i="5"/>
  <c r="G2418" i="5"/>
  <c r="G2472" i="5"/>
  <c r="G2477" i="5"/>
  <c r="G2773" i="5"/>
  <c r="G2778" i="5" s="1"/>
  <c r="G2879" i="5"/>
  <c r="G2889" i="5" s="1"/>
  <c r="G2916" i="5"/>
  <c r="G3064" i="5"/>
  <c r="G3074" i="5" s="1"/>
  <c r="G3084" i="5"/>
  <c r="P6" i="7"/>
  <c r="X6" i="7"/>
  <c r="AA8" i="7"/>
  <c r="AA12" i="7"/>
  <c r="G32" i="7"/>
  <c r="AA32" i="7" s="1"/>
  <c r="H42" i="7"/>
  <c r="J50" i="7"/>
  <c r="AA76" i="7"/>
  <c r="AA80" i="7"/>
  <c r="O90" i="7"/>
  <c r="AA116" i="7"/>
  <c r="S122" i="7"/>
  <c r="AA124" i="7"/>
  <c r="U138" i="7"/>
  <c r="W156" i="7"/>
  <c r="W160" i="7"/>
  <c r="W164" i="7"/>
  <c r="AA164" i="7" s="1"/>
  <c r="Z184" i="7"/>
  <c r="AA184" i="7" s="1"/>
  <c r="K933" i="4"/>
  <c r="K944" i="4" s="1"/>
  <c r="K945" i="4" s="1"/>
  <c r="K1458" i="4"/>
  <c r="K1459" i="4" s="1"/>
  <c r="K1447" i="4"/>
  <c r="K1704" i="4"/>
  <c r="K1715" i="4" s="1"/>
  <c r="K1716" i="4" s="1"/>
  <c r="K419" i="4"/>
  <c r="K430" i="4" s="1"/>
  <c r="K431" i="4" s="1"/>
  <c r="K676" i="4"/>
  <c r="K687" i="4" s="1"/>
  <c r="K688" i="4" s="1"/>
  <c r="K1190" i="4"/>
  <c r="K1201" i="4" s="1"/>
  <c r="K1202" i="4" s="1"/>
  <c r="K254" i="4"/>
  <c r="K296" i="4"/>
  <c r="K297" i="4" s="1"/>
  <c r="K459" i="4"/>
  <c r="K537" i="4"/>
  <c r="K794" i="4"/>
  <c r="K1230" i="4"/>
  <c r="K1565" i="4"/>
  <c r="K97" i="4"/>
  <c r="K334" i="4"/>
  <c r="K354" i="4"/>
  <c r="K716" i="4"/>
  <c r="K780" i="4"/>
  <c r="K1005" i="4"/>
  <c r="K1067" i="4"/>
  <c r="K1068" i="4" s="1"/>
  <c r="K1105" i="4"/>
  <c r="K1125" i="4"/>
  <c r="K1347" i="4"/>
  <c r="K1349" i="4" s="1"/>
  <c r="K1350" i="4" s="1"/>
  <c r="K1351" i="4" s="1"/>
  <c r="K1487" i="4"/>
  <c r="K3760" i="4"/>
  <c r="K3771" i="4" s="1"/>
  <c r="K3772" i="4" s="1"/>
  <c r="K234" i="4"/>
  <c r="K768" i="4"/>
  <c r="K1539" i="4"/>
  <c r="K1810" i="4"/>
  <c r="K29" i="4"/>
  <c r="K77" i="4"/>
  <c r="K87" i="4"/>
  <c r="K162" i="4"/>
  <c r="K173" i="4" s="1"/>
  <c r="K174" i="4" s="1"/>
  <c r="K202" i="4"/>
  <c r="K576" i="4"/>
  <c r="K578" i="4" s="1"/>
  <c r="K579" i="4" s="1"/>
  <c r="K580" i="4" s="1"/>
  <c r="K748" i="4"/>
  <c r="K1025" i="4"/>
  <c r="K1519" i="4"/>
  <c r="K1551" i="4"/>
  <c r="K1776" i="4"/>
  <c r="K1838" i="4"/>
  <c r="K1839" i="4" s="1"/>
  <c r="K3503" i="4"/>
  <c r="K3514" i="4" s="1"/>
  <c r="K3515" i="4" s="1"/>
  <c r="K3257" i="4"/>
  <c r="K3258" i="4" s="1"/>
  <c r="K3246" i="4"/>
  <c r="K4285" i="4"/>
  <c r="K4286" i="4" s="1"/>
  <c r="K7103" i="4"/>
  <c r="K7114" i="4" s="1"/>
  <c r="K7115" i="4" s="1"/>
  <c r="K7360" i="4"/>
  <c r="K7371" i="4" s="1"/>
  <c r="K7372" i="4" s="1"/>
  <c r="K2043" i="4"/>
  <c r="K2053" i="4" s="1"/>
  <c r="K2048" i="4"/>
  <c r="K2290" i="4"/>
  <c r="K2300" i="4"/>
  <c r="K2310" i="4" s="1"/>
  <c r="K2324" i="4"/>
  <c r="K3061" i="4"/>
  <c r="K3352" i="4"/>
  <c r="K3832" i="4"/>
  <c r="K4296" i="4"/>
  <c r="K4300" i="4" s="1"/>
  <c r="K4431" i="4"/>
  <c r="K4433" i="4" s="1"/>
  <c r="K4434" i="4" s="1"/>
  <c r="K4435" i="4" s="1"/>
  <c r="K4553" i="4"/>
  <c r="K4557" i="4" s="1"/>
  <c r="K4603" i="4"/>
  <c r="K1954" i="4"/>
  <c r="K1958" i="4" s="1"/>
  <c r="K1960" i="4" s="1"/>
  <c r="K1983" i="4"/>
  <c r="K1987" i="4" s="1"/>
  <c r="K2067" i="4"/>
  <c r="K2087" i="4"/>
  <c r="K2095" i="4" s="1"/>
  <c r="K2096" i="4" s="1"/>
  <c r="K2118" i="4"/>
  <c r="K2120" i="4" s="1"/>
  <c r="K2121" i="4" s="1"/>
  <c r="K2122" i="4" s="1"/>
  <c r="K2143" i="4"/>
  <c r="K2161" i="4"/>
  <c r="K2166" i="4" s="1"/>
  <c r="K2240" i="4"/>
  <c r="K2244" i="4" s="1"/>
  <c r="K2533" i="4"/>
  <c r="K2547" i="4" s="1"/>
  <c r="K2601" i="4"/>
  <c r="K2609" i="4" s="1"/>
  <c r="K2610" i="4" s="1"/>
  <c r="K2631" i="4"/>
  <c r="K2632" i="4" s="1"/>
  <c r="K2634" i="4" s="1"/>
  <c r="K2635" i="4" s="1"/>
  <c r="K2636" i="4" s="1"/>
  <c r="K3011" i="4"/>
  <c r="K3015" i="4" s="1"/>
  <c r="K3543" i="4"/>
  <c r="K3695" i="4"/>
  <c r="K3878" i="4"/>
  <c r="K3917" i="4"/>
  <c r="K3919" i="4" s="1"/>
  <c r="K3920" i="4" s="1"/>
  <c r="K3921" i="4" s="1"/>
  <c r="K4075" i="4"/>
  <c r="K4089" i="4" s="1"/>
  <c r="K4528" i="4"/>
  <c r="K4530" i="4" s="1"/>
  <c r="K4665" i="4"/>
  <c r="K4666" i="4" s="1"/>
  <c r="K4788" i="4"/>
  <c r="K4799" i="4" s="1"/>
  <c r="K4800" i="4" s="1"/>
  <c r="K5386" i="4"/>
  <c r="K5829" i="4"/>
  <c r="K5830" i="4" s="1"/>
  <c r="K5818" i="4"/>
  <c r="K1849" i="4"/>
  <c r="K1886" i="4"/>
  <c r="K1904" i="4"/>
  <c r="K1909" i="4" s="1"/>
  <c r="K2133" i="4"/>
  <c r="K2336" i="4"/>
  <c r="K2375" i="4"/>
  <c r="K2377" i="4" s="1"/>
  <c r="K2378" i="4" s="1"/>
  <c r="K2379" i="4" s="1"/>
  <c r="K2390" i="4"/>
  <c r="K2410" i="4"/>
  <c r="K2475" i="4"/>
  <c r="K2486" i="4" s="1"/>
  <c r="K2487" i="4" s="1"/>
  <c r="K2497" i="4"/>
  <c r="K2501" i="4" s="1"/>
  <c r="K2567" i="4"/>
  <c r="K2620" i="4"/>
  <c r="K2729" i="4"/>
  <c r="K2731" i="4" s="1"/>
  <c r="K2824" i="4"/>
  <c r="K2945" i="4"/>
  <c r="K2946" i="4" s="1"/>
  <c r="K3095" i="4"/>
  <c r="K3800" i="4"/>
  <c r="K3810" i="4"/>
  <c r="K3932" i="4"/>
  <c r="K3952" i="4"/>
  <c r="K4017" i="4"/>
  <c r="K4028" i="4" s="1"/>
  <c r="K4029" i="4" s="1"/>
  <c r="K4039" i="4"/>
  <c r="K4043" i="4" s="1"/>
  <c r="K4109" i="4"/>
  <c r="K4143" i="4"/>
  <c r="K4151" i="4" s="1"/>
  <c r="K4152" i="4" s="1"/>
  <c r="K4314" i="4"/>
  <c r="K4324" i="4"/>
  <c r="K5137" i="4"/>
  <c r="K2001" i="4"/>
  <c r="K2011" i="4"/>
  <c r="K2211" i="4"/>
  <c r="K2215" i="4" s="1"/>
  <c r="K2217" i="4" s="1"/>
  <c r="K2581" i="4"/>
  <c r="K2593" i="4"/>
  <c r="K2989" i="4"/>
  <c r="K3000" i="4" s="1"/>
  <c r="K3001" i="4" s="1"/>
  <c r="K3675" i="4"/>
  <c r="K3703" i="4"/>
  <c r="K3708" i="4" s="1"/>
  <c r="K4637" i="4"/>
  <c r="K2024" i="4"/>
  <c r="K2032" i="4"/>
  <c r="K2515" i="4"/>
  <c r="K2525" i="4"/>
  <c r="K3328" i="4"/>
  <c r="K3338" i="4" s="1"/>
  <c r="K3590" i="4"/>
  <c r="K3595" i="4" s="1"/>
  <c r="K3609" i="4"/>
  <c r="K3637" i="4"/>
  <c r="K3638" i="4" s="1"/>
  <c r="K3660" i="4"/>
  <c r="K3662" i="4" s="1"/>
  <c r="K3663" i="4" s="1"/>
  <c r="K3664" i="4" s="1"/>
  <c r="K3786" i="4"/>
  <c r="K3905" i="4"/>
  <c r="K4057" i="4"/>
  <c r="K4067" i="4"/>
  <c r="K4173" i="4"/>
  <c r="K4174" i="4" s="1"/>
  <c r="K4176" i="4" s="1"/>
  <c r="K4177" i="4" s="1"/>
  <c r="K4178" i="4" s="1"/>
  <c r="K5204" i="4"/>
  <c r="K5206" i="4" s="1"/>
  <c r="K5207" i="4" s="1"/>
  <c r="K5208" i="4" s="1"/>
  <c r="K5151" i="4"/>
  <c r="K6354" i="4"/>
  <c r="K6358" i="4" s="1"/>
  <c r="K6537" i="4"/>
  <c r="K6846" i="4"/>
  <c r="K6857" i="4" s="1"/>
  <c r="K6858" i="4" s="1"/>
  <c r="K7617" i="4"/>
  <c r="K7628" i="4" s="1"/>
  <c r="K7629" i="4" s="1"/>
  <c r="K4820" i="4"/>
  <c r="K4828" i="4" s="1"/>
  <c r="K4875" i="4"/>
  <c r="K4880" i="4" s="1"/>
  <c r="K4894" i="4"/>
  <c r="K5171" i="4"/>
  <c r="K5179" i="4" s="1"/>
  <c r="K5180" i="4" s="1"/>
  <c r="K5461" i="4"/>
  <c r="K5463" i="4" s="1"/>
  <c r="K5464" i="4" s="1"/>
  <c r="K5465" i="4" s="1"/>
  <c r="K5504" i="4"/>
  <c r="K5509" i="4" s="1"/>
  <c r="K5663" i="4"/>
  <c r="K5667" i="4" s="1"/>
  <c r="K5739" i="4"/>
  <c r="K5743" i="4" s="1"/>
  <c r="K5944" i="4"/>
  <c r="K5952" i="4" s="1"/>
  <c r="K5953" i="4" s="1"/>
  <c r="K5990" i="4"/>
  <c r="K6010" i="4"/>
  <c r="K6115" i="4"/>
  <c r="K6125" i="4"/>
  <c r="K6193" i="4"/>
  <c r="K6231" i="4"/>
  <c r="K6232" i="4" s="1"/>
  <c r="K6234" i="4" s="1"/>
  <c r="K6235" i="4" s="1"/>
  <c r="K6236" i="4" s="1"/>
  <c r="K6329" i="4"/>
  <c r="K6331" i="4" s="1"/>
  <c r="K6545" i="4"/>
  <c r="K6546" i="4" s="1"/>
  <c r="K6639" i="4"/>
  <c r="K6761" i="4"/>
  <c r="K6952" i="4"/>
  <c r="K7003" i="4"/>
  <c r="K7005" i="4" s="1"/>
  <c r="K7006" i="4" s="1"/>
  <c r="K7007" i="4" s="1"/>
  <c r="K7237" i="4"/>
  <c r="K7238" i="4" s="1"/>
  <c r="K7248" i="4"/>
  <c r="K7285" i="4"/>
  <c r="K7400" i="4"/>
  <c r="K7410" i="4"/>
  <c r="K7657" i="4"/>
  <c r="K7667" i="4"/>
  <c r="K7689" i="4"/>
  <c r="K7799" i="4"/>
  <c r="K7822" i="4"/>
  <c r="K4838" i="4"/>
  <c r="K4855" i="4"/>
  <c r="K4959" i="4"/>
  <c r="K4960" i="4" s="1"/>
  <c r="K5028" i="4"/>
  <c r="K5029" i="4" s="1"/>
  <c r="K5438" i="4"/>
  <c r="K5439" i="4" s="1"/>
  <c r="K5517" i="4"/>
  <c r="K5518" i="4" s="1"/>
  <c r="K5858" i="4"/>
  <c r="K5868" i="4"/>
  <c r="K5924" i="4"/>
  <c r="K5975" i="4"/>
  <c r="K5977" i="4" s="1"/>
  <c r="K5978" i="4" s="1"/>
  <c r="K5979" i="4" s="1"/>
  <c r="K6023" i="4"/>
  <c r="K6589" i="4"/>
  <c r="K6600" i="4" s="1"/>
  <c r="K6601" i="4" s="1"/>
  <c r="K6938" i="4"/>
  <c r="K7209" i="4"/>
  <c r="K7735" i="4"/>
  <c r="K7871" i="4"/>
  <c r="K7873" i="4" s="1"/>
  <c r="K5103" i="4"/>
  <c r="K5117" i="4" s="1"/>
  <c r="K5624" i="4"/>
  <c r="K5633" i="4" s="1"/>
  <c r="K5936" i="4"/>
  <c r="K6372" i="4"/>
  <c r="K6629" i="4"/>
  <c r="K6723" i="4"/>
  <c r="K6724" i="4" s="1"/>
  <c r="K6918" i="4"/>
  <c r="K7709" i="4"/>
  <c r="K7789" i="4"/>
  <c r="K4731" i="4"/>
  <c r="K4736" i="4" s="1"/>
  <c r="K4859" i="4"/>
  <c r="K4992" i="4"/>
  <c r="K4993" i="4" s="1"/>
  <c r="K5038" i="4"/>
  <c r="K5042" i="4" s="1"/>
  <c r="K5044" i="4" s="1"/>
  <c r="K5297" i="4"/>
  <c r="K5301" i="4" s="1"/>
  <c r="K5303" i="4" s="1"/>
  <c r="K5326" i="4"/>
  <c r="K5330" i="4" s="1"/>
  <c r="K5391" i="4"/>
  <c r="K5410" i="4"/>
  <c r="K5417" i="4"/>
  <c r="K5422" i="4" s="1"/>
  <c r="K5554" i="4"/>
  <c r="K5558" i="4" s="1"/>
  <c r="K5560" i="4" s="1"/>
  <c r="K5733" i="4"/>
  <c r="K5749" i="4"/>
  <c r="K5753" i="4" s="1"/>
  <c r="K5963" i="4"/>
  <c r="K6072" i="4"/>
  <c r="K6074" i="4" s="1"/>
  <c r="K6157" i="4"/>
  <c r="K6167" i="4" s="1"/>
  <c r="K6661" i="4"/>
  <c r="K6707" i="4"/>
  <c r="K7221" i="4"/>
  <c r="K7260" i="4"/>
  <c r="K7262" i="4" s="1"/>
  <c r="K7263" i="4" s="1"/>
  <c r="K7264" i="4" s="1"/>
  <c r="K7275" i="4"/>
  <c r="K7432" i="4"/>
  <c r="K7723" i="4"/>
  <c r="K7751" i="4"/>
  <c r="K7752" i="4" s="1"/>
  <c r="K7809" i="4"/>
  <c r="K9159" i="4"/>
  <c r="K9170" i="4" s="1"/>
  <c r="K9171" i="4" s="1"/>
  <c r="K9416" i="4"/>
  <c r="K9427" i="4" s="1"/>
  <c r="K9428" i="4" s="1"/>
  <c r="K9930" i="4"/>
  <c r="K9941" i="4" s="1"/>
  <c r="K9942" i="4" s="1"/>
  <c r="K10444" i="4"/>
  <c r="K10455" i="4" s="1"/>
  <c r="K10456" i="4" s="1"/>
  <c r="K10701" i="4"/>
  <c r="K10712" i="4" s="1"/>
  <c r="K10713" i="4" s="1"/>
  <c r="K8079" i="4"/>
  <c r="K9522" i="4"/>
  <c r="K7946" i="4"/>
  <c r="K7961" i="4"/>
  <c r="K7966" i="4" s="1"/>
  <c r="K7980" i="4"/>
  <c r="K8046" i="4"/>
  <c r="K8428" i="4"/>
  <c r="K8470" i="4"/>
  <c r="K8480" i="4" s="1"/>
  <c r="K8779" i="4"/>
  <c r="K8780" i="4" s="1"/>
  <c r="K9673" i="4"/>
  <c r="K9684" i="4" s="1"/>
  <c r="K9685" i="4" s="1"/>
  <c r="K10022" i="4"/>
  <c r="K10259" i="4"/>
  <c r="K10305" i="4"/>
  <c r="K10379" i="4"/>
  <c r="K7896" i="4"/>
  <c r="K7900" i="4" s="1"/>
  <c r="K8045" i="4"/>
  <c r="K8153" i="4"/>
  <c r="K8157" i="4" s="1"/>
  <c r="K8249" i="4"/>
  <c r="K8303" i="4"/>
  <c r="K8351" i="4"/>
  <c r="K8352" i="4" s="1"/>
  <c r="K8438" i="4"/>
  <c r="K8601" i="4"/>
  <c r="K8602" i="4" s="1"/>
  <c r="K8642" i="4"/>
  <c r="K8644" i="4" s="1"/>
  <c r="K8717" i="4"/>
  <c r="K8837" i="4"/>
  <c r="K9456" i="4"/>
  <c r="K9807" i="4"/>
  <c r="K9808" i="4" s="1"/>
  <c r="K9818" i="4"/>
  <c r="K10048" i="4"/>
  <c r="K10087" i="4"/>
  <c r="K10089" i="4" s="1"/>
  <c r="K10090" i="4" s="1"/>
  <c r="K10091" i="4" s="1"/>
  <c r="K10184" i="4"/>
  <c r="K10186" i="4" s="1"/>
  <c r="K10344" i="4"/>
  <c r="K10346" i="4" s="1"/>
  <c r="K10347" i="4" s="1"/>
  <c r="K10348" i="4" s="1"/>
  <c r="K10807" i="4"/>
  <c r="K8189" i="4"/>
  <c r="K8203" i="4" s="1"/>
  <c r="K8514" i="4"/>
  <c r="K8522" i="4" s="1"/>
  <c r="K8523" i="4" s="1"/>
  <c r="K8902" i="4"/>
  <c r="K8913" i="4" s="1"/>
  <c r="K8914" i="4" s="1"/>
  <c r="K9779" i="4"/>
  <c r="K10227" i="4"/>
  <c r="K10237" i="4"/>
  <c r="K10751" i="4"/>
  <c r="K10858" i="4"/>
  <c r="K10860" i="4" s="1"/>
  <c r="K10861" i="4" s="1"/>
  <c r="K10862" i="4" s="1"/>
  <c r="K10958" i="4"/>
  <c r="K10969" i="4" s="1"/>
  <c r="K10970" i="4" s="1"/>
  <c r="K7914" i="4"/>
  <c r="K7992" i="4"/>
  <c r="K8066" i="4"/>
  <c r="K8124" i="4"/>
  <c r="K8128" i="4" s="1"/>
  <c r="K8130" i="4" s="1"/>
  <c r="K8223" i="4"/>
  <c r="K8287" i="4"/>
  <c r="K8288" i="4" s="1"/>
  <c r="K8290" i="4" s="1"/>
  <c r="K8291" i="4" s="1"/>
  <c r="K8292" i="4" s="1"/>
  <c r="K8344" i="4"/>
  <c r="K8345" i="4" s="1"/>
  <c r="K8385" i="4"/>
  <c r="K8387" i="4" s="1"/>
  <c r="K8545" i="4"/>
  <c r="K8547" i="4" s="1"/>
  <c r="K8548" i="4" s="1"/>
  <c r="K8549" i="4" s="1"/>
  <c r="K8737" i="4"/>
  <c r="K9036" i="4"/>
  <c r="K9037" i="4" s="1"/>
  <c r="K10075" i="4"/>
  <c r="K10369" i="4"/>
  <c r="K10649" i="4"/>
  <c r="K11064" i="4"/>
  <c r="K11130" i="4"/>
  <c r="K12592" i="4"/>
  <c r="K12757" i="4"/>
  <c r="K12768" i="4" s="1"/>
  <c r="K12769" i="4" s="1"/>
  <c r="K13528" i="4"/>
  <c r="K13539" i="4" s="1"/>
  <c r="K13540" i="4" s="1"/>
  <c r="K11321" i="4"/>
  <c r="K11986" i="4"/>
  <c r="K11997" i="4" s="1"/>
  <c r="K11998" i="4" s="1"/>
  <c r="K12797" i="4"/>
  <c r="K12891" i="4"/>
  <c r="K12892" i="4" s="1"/>
  <c r="K13271" i="4"/>
  <c r="K13282" i="4"/>
  <c r="K13283" i="4" s="1"/>
  <c r="K13343" i="4"/>
  <c r="K11150" i="4"/>
  <c r="K11215" i="4"/>
  <c r="K11226" i="4" s="1"/>
  <c r="K11227" i="4" s="1"/>
  <c r="K11372" i="4"/>
  <c r="K11374" i="4" s="1"/>
  <c r="K11375" i="4" s="1"/>
  <c r="K11376" i="4" s="1"/>
  <c r="K11387" i="4"/>
  <c r="K11407" i="4"/>
  <c r="K11469" i="4"/>
  <c r="K11471" i="4" s="1"/>
  <c r="K11835" i="4"/>
  <c r="K11863" i="4"/>
  <c r="K11864" i="4" s="1"/>
  <c r="K12425" i="4"/>
  <c r="K12448" i="4"/>
  <c r="K12497" i="4"/>
  <c r="K12499" i="4" s="1"/>
  <c r="K13054" i="4"/>
  <c r="K13064" i="4"/>
  <c r="K13159" i="4"/>
  <c r="K13428" i="4"/>
  <c r="K13430" i="4" s="1"/>
  <c r="K13431" i="4" s="1"/>
  <c r="K13432" i="4" s="1"/>
  <c r="K11255" i="4"/>
  <c r="K11564" i="4"/>
  <c r="K11644" i="4"/>
  <c r="K11801" i="4"/>
  <c r="K12377" i="4"/>
  <c r="K12378" i="4" s="1"/>
  <c r="K12540" i="4"/>
  <c r="K12829" i="4"/>
  <c r="K12863" i="4"/>
  <c r="K12875" i="4"/>
  <c r="K13011" i="4"/>
  <c r="K13013" i="4" s="1"/>
  <c r="K13311" i="4"/>
  <c r="K13321" i="4"/>
  <c r="K13785" i="4"/>
  <c r="K13796" i="4"/>
  <c r="K13797" i="4" s="1"/>
  <c r="K14391" i="4"/>
  <c r="K14813" i="4"/>
  <c r="K14824" i="4" s="1"/>
  <c r="K14825" i="4" s="1"/>
  <c r="K11115" i="4"/>
  <c r="K11117" i="4" s="1"/>
  <c r="K11118" i="4" s="1"/>
  <c r="K11119" i="4" s="1"/>
  <c r="K11901" i="4"/>
  <c r="K11921" i="4"/>
  <c r="K11397" i="4"/>
  <c r="K11729" i="4"/>
  <c r="K11740" i="4"/>
  <c r="K11741" i="4" s="1"/>
  <c r="K11779" i="4"/>
  <c r="K12078" i="4"/>
  <c r="K12243" i="4"/>
  <c r="K12254" i="4" s="1"/>
  <c r="K12255" i="4" s="1"/>
  <c r="K12349" i="4"/>
  <c r="K12435" i="4"/>
  <c r="K12606" i="4"/>
  <c r="K12949" i="4"/>
  <c r="K13086" i="4"/>
  <c r="K13219" i="4"/>
  <c r="K13363" i="4"/>
  <c r="K13405" i="4"/>
  <c r="K13406" i="4" s="1"/>
  <c r="K13476" i="4"/>
  <c r="K13620" i="4"/>
  <c r="K13710" i="4"/>
  <c r="K14690" i="4"/>
  <c r="K14691" i="4" s="1"/>
  <c r="K16880" i="4"/>
  <c r="K16881" i="4" s="1"/>
  <c r="K16869" i="4"/>
  <c r="K13685" i="4"/>
  <c r="K13687" i="4" s="1"/>
  <c r="K13688" i="4" s="1"/>
  <c r="K13689" i="4" s="1"/>
  <c r="K13700" i="4"/>
  <c r="K13748" i="4"/>
  <c r="K13749" i="4" s="1"/>
  <c r="K14199" i="4"/>
  <c r="K14201" i="4" s="1"/>
  <c r="K14202" i="4" s="1"/>
  <c r="K14203" i="4" s="1"/>
  <c r="K14504" i="4"/>
  <c r="K15142" i="4"/>
  <c r="K15349" i="4"/>
  <c r="K15353" i="4" s="1"/>
  <c r="K15841" i="4"/>
  <c r="K15852" i="4" s="1"/>
  <c r="K15853" i="4" s="1"/>
  <c r="K15913" i="4"/>
  <c r="K16232" i="4"/>
  <c r="K16233" i="4" s="1"/>
  <c r="K13825" i="4"/>
  <c r="K13867" i="4"/>
  <c r="K13877" i="4" s="1"/>
  <c r="K14053" i="4"/>
  <c r="K14054" i="4" s="1"/>
  <c r="K14405" i="4"/>
  <c r="K14895" i="4"/>
  <c r="K14919" i="4"/>
  <c r="K14947" i="4"/>
  <c r="K14948" i="4" s="1"/>
  <c r="K14985" i="4"/>
  <c r="K15327" i="4"/>
  <c r="K15338" i="4" s="1"/>
  <c r="K15339" i="4" s="1"/>
  <c r="K15519" i="4"/>
  <c r="K15702" i="4"/>
  <c r="K15947" i="4"/>
  <c r="K15986" i="4"/>
  <c r="K16023" i="4"/>
  <c r="K16046" i="4"/>
  <c r="K16098" i="4"/>
  <c r="K16109" i="4" s="1"/>
  <c r="K16110" i="4" s="1"/>
  <c r="K16138" i="4"/>
  <c r="K16280" i="4"/>
  <c r="K16427" i="4"/>
  <c r="K16473" i="4"/>
  <c r="K16704" i="4"/>
  <c r="K13654" i="4"/>
  <c r="K13662" i="4" s="1"/>
  <c r="K13663" i="4" s="1"/>
  <c r="K13741" i="4"/>
  <c r="K13742" i="4" s="1"/>
  <c r="K14255" i="4"/>
  <c r="K14256" i="4" s="1"/>
  <c r="K14619" i="4"/>
  <c r="K14871" i="4"/>
  <c r="K14885" i="4" s="1"/>
  <c r="K14900" i="4"/>
  <c r="K15110" i="4"/>
  <c r="K15120" i="4"/>
  <c r="K15215" i="4"/>
  <c r="K15252" i="4"/>
  <c r="K15409" i="4"/>
  <c r="K15419" i="4" s="1"/>
  <c r="K15445" i="4"/>
  <c r="K15472" i="4"/>
  <c r="K15676" i="4"/>
  <c r="K15756" i="4"/>
  <c r="K15933" i="4"/>
  <c r="K16170" i="4"/>
  <c r="K16204" i="4"/>
  <c r="K16216" i="4"/>
  <c r="K16352" i="4"/>
  <c r="K16354" i="4" s="1"/>
  <c r="K16527" i="4"/>
  <c r="K16537" i="4"/>
  <c r="K17126" i="4"/>
  <c r="K17137" i="4" s="1"/>
  <c r="K17138" i="4" s="1"/>
  <c r="K17897" i="4"/>
  <c r="K17908" i="4" s="1"/>
  <c r="K17909" i="4" s="1"/>
  <c r="K13673" i="4"/>
  <c r="K13720" i="4"/>
  <c r="K14296" i="4"/>
  <c r="K14298" i="4" s="1"/>
  <c r="K14491" i="4"/>
  <c r="K14835" i="4"/>
  <c r="K14839" i="4" s="1"/>
  <c r="K15176" i="4"/>
  <c r="K15433" i="4"/>
  <c r="K15461" i="4"/>
  <c r="K15462" i="4" s="1"/>
  <c r="K15509" i="4"/>
  <c r="K15532" i="4"/>
  <c r="K15690" i="4"/>
  <c r="K15718" i="4"/>
  <c r="K15719" i="4" s="1"/>
  <c r="K15776" i="4"/>
  <c r="K16609" i="4"/>
  <c r="K16611" i="4" s="1"/>
  <c r="K16684" i="4"/>
  <c r="K13595" i="4"/>
  <c r="K13600" i="4" s="1"/>
  <c r="K13646" i="4"/>
  <c r="K13672" i="4"/>
  <c r="K13911" i="4"/>
  <c r="K13919" i="4" s="1"/>
  <c r="K13920" i="4" s="1"/>
  <c r="K13930" i="4"/>
  <c r="K13941" i="4"/>
  <c r="K13942" i="4" s="1"/>
  <c r="K13944" i="4" s="1"/>
  <c r="K13945" i="4" s="1"/>
  <c r="K13946" i="4" s="1"/>
  <c r="K14074" i="4"/>
  <c r="K14082" i="4" s="1"/>
  <c r="K14092" i="4"/>
  <c r="K14109" i="4"/>
  <c r="K14114" i="4" s="1"/>
  <c r="K14160" i="4"/>
  <c r="K14246" i="4"/>
  <c r="K14247" i="4" s="1"/>
  <c r="K14549" i="4"/>
  <c r="K14553" i="4" s="1"/>
  <c r="K14555" i="4" s="1"/>
  <c r="K14628" i="4"/>
  <c r="K14638" i="4"/>
  <c r="K14648" i="4" s="1"/>
  <c r="K14643" i="4"/>
  <c r="K14783" i="4"/>
  <c r="K14784" i="4" s="1"/>
  <c r="K15067" i="4"/>
  <c r="K15069" i="4" s="1"/>
  <c r="K15162" i="4"/>
  <c r="K15595" i="4"/>
  <c r="K15596" i="4" s="1"/>
  <c r="K15975" i="4"/>
  <c r="K15976" i="4" s="1"/>
  <c r="K16013" i="4"/>
  <c r="K16033" i="4"/>
  <c r="K16290" i="4"/>
  <c r="K16405" i="4"/>
  <c r="K16512" i="4"/>
  <c r="K16514" i="4" s="1"/>
  <c r="K16515" i="4" s="1"/>
  <c r="K16516" i="4" s="1"/>
  <c r="K16560" i="4"/>
  <c r="K18925" i="4"/>
  <c r="K18936" i="4" s="1"/>
  <c r="K18937" i="4" s="1"/>
  <c r="K19696" i="4"/>
  <c r="K19707" i="4" s="1"/>
  <c r="K19708" i="4" s="1"/>
  <c r="K16909" i="4"/>
  <c r="K16961" i="4"/>
  <c r="K17041" i="4"/>
  <c r="K16746" i="4"/>
  <c r="K16747" i="4" s="1"/>
  <c r="K16975" i="4"/>
  <c r="K17003" i="4"/>
  <c r="K17004" i="4" s="1"/>
  <c r="K17148" i="4"/>
  <c r="K17152" i="4" s="1"/>
  <c r="K17455" i="4"/>
  <c r="K17540" i="4"/>
  <c r="K17542" i="4" s="1"/>
  <c r="K17543" i="4" s="1"/>
  <c r="K17544" i="4" s="1"/>
  <c r="K17637" i="4"/>
  <c r="K17639" i="4" s="1"/>
  <c r="K18003" i="4"/>
  <c r="K18031" i="4"/>
  <c r="K18032" i="4" s="1"/>
  <c r="K18411" i="4"/>
  <c r="K18422" i="4" s="1"/>
  <c r="K18423" i="4" s="1"/>
  <c r="K18708" i="4"/>
  <c r="K19182" i="4"/>
  <c r="K19193" i="4" s="1"/>
  <c r="K19194" i="4" s="1"/>
  <c r="K19557" i="4"/>
  <c r="K19953" i="4"/>
  <c r="K19964" i="4" s="1"/>
  <c r="K19965" i="4" s="1"/>
  <c r="K17383" i="4"/>
  <c r="K17394" i="4" s="1"/>
  <c r="K17395" i="4" s="1"/>
  <c r="K18433" i="4"/>
  <c r="K18437" i="4" s="1"/>
  <c r="K18545" i="4"/>
  <c r="K18546" i="4" s="1"/>
  <c r="K19031" i="4"/>
  <c r="K19545" i="4"/>
  <c r="K19802" i="4"/>
  <c r="K17166" i="4"/>
  <c r="K17208" i="4"/>
  <c r="K17218" i="4" s="1"/>
  <c r="K17501" i="4"/>
  <c r="K17774" i="4"/>
  <c r="K17775" i="4" s="1"/>
  <c r="K18147" i="4"/>
  <c r="K18151" i="4" s="1"/>
  <c r="K18153" i="4" s="1"/>
  <c r="K18226" i="4"/>
  <c r="K18236" i="4"/>
  <c r="K18241" i="4"/>
  <c r="K18260" i="4"/>
  <c r="K19288" i="4"/>
  <c r="K19327" i="4"/>
  <c r="K19489" i="4"/>
  <c r="K19788" i="4"/>
  <c r="K19853" i="4"/>
  <c r="K19855" i="4" s="1"/>
  <c r="K19856" i="4" s="1"/>
  <c r="K19857" i="4" s="1"/>
  <c r="K16804" i="4"/>
  <c r="K16927" i="4"/>
  <c r="K16941" i="4" s="1"/>
  <c r="K16987" i="4"/>
  <c r="K17051" i="4"/>
  <c r="K17061" i="4"/>
  <c r="K17176" i="4"/>
  <c r="K17252" i="4"/>
  <c r="K17260" i="4" s="1"/>
  <c r="K17261" i="4" s="1"/>
  <c r="K17283" i="4"/>
  <c r="K17285" i="4" s="1"/>
  <c r="K17286" i="4" s="1"/>
  <c r="K17287" i="4" s="1"/>
  <c r="K17405" i="4"/>
  <c r="K17409" i="4" s="1"/>
  <c r="K17565" i="4"/>
  <c r="K17753" i="4"/>
  <c r="K17758" i="4" s="1"/>
  <c r="K17960" i="4"/>
  <c r="K17969" i="4" s="1"/>
  <c r="K18069" i="4"/>
  <c r="K18097" i="4"/>
  <c r="K18102" i="4" s="1"/>
  <c r="K18280" i="4"/>
  <c r="K18288" i="4" s="1"/>
  <c r="K18289" i="4" s="1"/>
  <c r="K18311" i="4"/>
  <c r="K18313" i="4" s="1"/>
  <c r="K18314" i="4" s="1"/>
  <c r="K18315" i="4" s="1"/>
  <c r="K18336" i="4"/>
  <c r="K18354" i="4"/>
  <c r="K18359" i="4" s="1"/>
  <c r="K18668" i="4"/>
  <c r="K18679" i="4" s="1"/>
  <c r="K18680" i="4" s="1"/>
  <c r="K19059" i="4"/>
  <c r="K19060" i="4" s="1"/>
  <c r="K19439" i="4"/>
  <c r="K19450" i="4" s="1"/>
  <c r="K19451" i="4" s="1"/>
  <c r="K19768" i="4"/>
  <c r="K20981" i="4"/>
  <c r="K20992" i="4" s="1"/>
  <c r="K20993" i="4" s="1"/>
  <c r="K20020" i="4"/>
  <c r="K20025" i="4" s="1"/>
  <c r="K20098" i="4"/>
  <c r="K20109" i="4"/>
  <c r="K20423" i="4"/>
  <c r="K20424" i="4" s="1"/>
  <c r="K20601" i="4"/>
  <c r="K20602" i="4" s="1"/>
  <c r="K20721" i="4"/>
  <c r="K20723" i="4" s="1"/>
  <c r="K20916" i="4"/>
  <c r="K21126" i="4"/>
  <c r="K21173" i="4"/>
  <c r="K21238" i="4"/>
  <c r="K21249" i="4" s="1"/>
  <c r="K21250" i="4" s="1"/>
  <c r="K21330" i="4"/>
  <c r="K21545" i="4"/>
  <c r="K19909" i="4"/>
  <c r="K19910" i="4" s="1"/>
  <c r="K20242" i="4"/>
  <c r="K20250" i="4" s="1"/>
  <c r="K20464" i="4"/>
  <c r="K20466" i="4" s="1"/>
  <c r="K20539" i="4"/>
  <c r="K21310" i="4"/>
  <c r="K19975" i="4"/>
  <c r="K19979" i="4" s="1"/>
  <c r="K20659" i="4"/>
  <c r="K21443" i="4"/>
  <c r="K21492" i="4"/>
  <c r="K21494" i="4" s="1"/>
  <c r="K20071" i="4"/>
  <c r="K20166" i="4"/>
  <c r="K20167" i="4" s="1"/>
  <c r="K20207" i="4"/>
  <c r="K20209" i="4" s="1"/>
  <c r="K20377" i="4"/>
  <c r="K20382" i="4" s="1"/>
  <c r="K20573" i="4"/>
  <c r="K20906" i="4"/>
  <c r="K21021" i="4"/>
  <c r="K21153" i="4"/>
  <c r="K19901" i="4"/>
  <c r="K19985" i="4"/>
  <c r="K19993" i="4" s="1"/>
  <c r="K20110" i="4"/>
  <c r="K20112" i="4" s="1"/>
  <c r="K20113" i="4" s="1"/>
  <c r="K20114" i="4" s="1"/>
  <c r="K21138" i="4"/>
  <c r="K21140" i="4" s="1"/>
  <c r="K21141" i="4" s="1"/>
  <c r="K21142" i="4" s="1"/>
  <c r="K21288" i="4"/>
  <c r="K21383" i="4"/>
  <c r="K21763" i="4"/>
  <c r="K21764" i="4" s="1"/>
  <c r="K22400" i="4"/>
  <c r="K22401" i="4" s="1"/>
  <c r="K22914" i="4"/>
  <c r="K22915" i="4" s="1"/>
  <c r="K22115" i="4"/>
  <c r="K22143" i="4"/>
  <c r="K22144" i="4" s="1"/>
  <c r="K22338" i="4"/>
  <c r="K22372" i="4"/>
  <c r="K22886" i="4"/>
  <c r="G225" i="5"/>
  <c r="G299" i="5"/>
  <c r="K21854" i="4"/>
  <c r="K21858" i="4" s="1"/>
  <c r="K21940" i="4"/>
  <c r="K21944" i="4" s="1"/>
  <c r="K22081" i="4"/>
  <c r="K22181" i="4"/>
  <c r="K22506" i="4"/>
  <c r="K22507" i="4" s="1"/>
  <c r="K22780" i="4"/>
  <c r="K22791" i="4" s="1"/>
  <c r="K22792" i="4" s="1"/>
  <c r="K22852" i="4"/>
  <c r="G199" i="5"/>
  <c r="K22236" i="4"/>
  <c r="K22237" i="4" s="1"/>
  <c r="K22259" i="4"/>
  <c r="K22263" i="4" s="1"/>
  <c r="K22265" i="4" s="1"/>
  <c r="K22384" i="4"/>
  <c r="K22423" i="4"/>
  <c r="K22425" i="4" s="1"/>
  <c r="K22426" i="4" s="1"/>
  <c r="K22427" i="4" s="1"/>
  <c r="K22728" i="4"/>
  <c r="K22898" i="4"/>
  <c r="K22937" i="4"/>
  <c r="K22939" i="4" s="1"/>
  <c r="K22940" i="4" s="1"/>
  <c r="K22941" i="4" s="1"/>
  <c r="G151" i="5"/>
  <c r="K21810" i="4"/>
  <c r="K21824" i="4" s="1"/>
  <c r="K21930" i="4"/>
  <c r="K21934" i="4" s="1"/>
  <c r="K22002" i="4"/>
  <c r="K22006" i="4" s="1"/>
  <c r="K22008" i="4" s="1"/>
  <c r="K22049" i="4"/>
  <c r="K22316" i="4"/>
  <c r="K22438" i="4"/>
  <c r="K22516" i="4"/>
  <c r="K22520" i="4" s="1"/>
  <c r="K22522" i="4" s="1"/>
  <c r="K22573" i="4"/>
  <c r="K22680" i="4"/>
  <c r="K22682" i="4" s="1"/>
  <c r="K22683" i="4" s="1"/>
  <c r="K22684" i="4" s="1"/>
  <c r="G14" i="5"/>
  <c r="G23" i="5"/>
  <c r="G125" i="5"/>
  <c r="G585" i="5"/>
  <c r="G595" i="5" s="1"/>
  <c r="G965" i="5"/>
  <c r="G997" i="5"/>
  <c r="G1002" i="5" s="1"/>
  <c r="G1013" i="5"/>
  <c r="G1272" i="5"/>
  <c r="G1309" i="5"/>
  <c r="G1494" i="5"/>
  <c r="G1531" i="5"/>
  <c r="G1716" i="5"/>
  <c r="G1753" i="5"/>
  <c r="G474" i="5"/>
  <c r="G484" i="5" s="1"/>
  <c r="G606" i="5"/>
  <c r="G659" i="5"/>
  <c r="G669" i="5" s="1"/>
  <c r="G807" i="5"/>
  <c r="G817" i="5" s="1"/>
  <c r="G853" i="5"/>
  <c r="G854" i="5" s="1"/>
  <c r="G490" i="5"/>
  <c r="G495" i="5" s="1"/>
  <c r="G511" i="5"/>
  <c r="G516" i="5"/>
  <c r="G605" i="5"/>
  <c r="G643" i="5"/>
  <c r="G696" i="5"/>
  <c r="G706" i="5" s="1"/>
  <c r="G1029" i="5"/>
  <c r="G1039" i="5" s="1"/>
  <c r="G1075" i="5"/>
  <c r="G1076" i="5" s="1"/>
  <c r="G553" i="5"/>
  <c r="G558" i="5" s="1"/>
  <c r="G569" i="5"/>
  <c r="G828" i="5"/>
  <c r="G891" i="5"/>
  <c r="G1890" i="5"/>
  <c r="G2123" i="5"/>
  <c r="G2297" i="5"/>
  <c r="G2065" i="5"/>
  <c r="G2075" i="5" s="1"/>
  <c r="G2160" i="5"/>
  <c r="G2196" i="5"/>
  <c r="G2197" i="5" s="1"/>
  <c r="G2382" i="5"/>
  <c r="G2641" i="5"/>
  <c r="G2657" i="5"/>
  <c r="G2667" i="5" s="1"/>
  <c r="G2963" i="5"/>
  <c r="AA140" i="7"/>
  <c r="G2482" i="5"/>
  <c r="J46" i="7"/>
  <c r="AA46" i="7" s="1"/>
  <c r="AA176" i="7"/>
  <c r="G2028" i="5"/>
  <c r="G2038" i="5" s="1"/>
  <c r="G2583" i="5"/>
  <c r="G2593" i="5" s="1"/>
  <c r="G2629" i="5"/>
  <c r="G2630" i="5" s="1"/>
  <c r="G2678" i="5"/>
  <c r="G2000" i="5"/>
  <c r="G2001" i="5" s="1"/>
  <c r="G2250" i="5"/>
  <c r="G2260" i="5" s="1"/>
  <c r="G2107" i="5"/>
  <c r="G2112" i="5" s="1"/>
  <c r="G2222" i="5"/>
  <c r="G2223" i="5" s="1"/>
  <c r="G2324" i="5"/>
  <c r="G2329" i="5"/>
  <c r="G2419" i="5"/>
  <c r="G2509" i="5"/>
  <c r="G2519" i="5" s="1"/>
  <c r="G2604" i="5"/>
  <c r="G2805" i="5"/>
  <c r="G3249" i="5"/>
  <c r="I187" i="7"/>
  <c r="AA160" i="7"/>
  <c r="G1938" i="5"/>
  <c r="G2546" i="5"/>
  <c r="G2556" i="5" s="1"/>
  <c r="G3233" i="5"/>
  <c r="AA92" i="7"/>
  <c r="AA104" i="7"/>
  <c r="G3286" i="5"/>
  <c r="G3296" i="5" s="1"/>
  <c r="AA42" i="7"/>
  <c r="L66" i="7"/>
  <c r="AA66" i="7" s="1"/>
  <c r="P102" i="7"/>
  <c r="AA102" i="7" s="1"/>
  <c r="R118" i="7"/>
  <c r="AA138" i="7"/>
  <c r="AA142" i="7"/>
  <c r="AA178" i="7"/>
  <c r="G2731" i="5"/>
  <c r="G2741" i="5" s="1"/>
  <c r="G2784" i="5"/>
  <c r="G2842" i="5"/>
  <c r="G2852" i="5" s="1"/>
  <c r="G2895" i="5"/>
  <c r="G2990" i="5"/>
  <c r="G3000" i="5" s="1"/>
  <c r="G3085" i="5"/>
  <c r="G3117" i="5"/>
  <c r="G3122" i="5" s="1"/>
  <c r="G3138" i="5"/>
  <c r="G3143" i="5"/>
  <c r="G3258" i="5"/>
  <c r="D187" i="7"/>
  <c r="D188" i="7" s="1"/>
  <c r="G34" i="7"/>
  <c r="AA34" i="7" s="1"/>
  <c r="AA50" i="7"/>
  <c r="K60" i="7"/>
  <c r="AA60" i="7" s="1"/>
  <c r="AA64" i="7"/>
  <c r="M72" i="7"/>
  <c r="AA72" i="7" s="1"/>
  <c r="AA82" i="7"/>
  <c r="P98" i="7"/>
  <c r="AA98" i="7" s="1"/>
  <c r="AA100" i="7"/>
  <c r="AA118" i="7"/>
  <c r="AA136" i="7"/>
  <c r="X172" i="7"/>
  <c r="X174" i="7"/>
  <c r="AA174" i="7"/>
  <c r="Z186" i="7"/>
  <c r="G2921" i="5"/>
  <c r="G2926" i="5" s="1"/>
  <c r="G3006" i="5"/>
  <c r="G3175" i="5"/>
  <c r="G3185" i="5" s="1"/>
  <c r="G3307" i="5"/>
  <c r="G30" i="7"/>
  <c r="AA30" i="7" s="1"/>
  <c r="H40" i="7"/>
  <c r="AA40" i="7" s="1"/>
  <c r="M78" i="7"/>
  <c r="AA78" i="7" s="1"/>
  <c r="N86" i="7"/>
  <c r="AA86" i="7"/>
  <c r="P96" i="7"/>
  <c r="AA96" i="7" s="1"/>
  <c r="AA108" i="7"/>
  <c r="R112" i="7"/>
  <c r="R114" i="7"/>
  <c r="AA114" i="7" s="1"/>
  <c r="AA122" i="7"/>
  <c r="T132" i="7"/>
  <c r="AA132" i="7" s="1"/>
  <c r="AA144" i="7"/>
  <c r="V148" i="7"/>
  <c r="AA148" i="7" s="1"/>
  <c r="V150" i="7"/>
  <c r="AA150" i="7" s="1"/>
  <c r="V154" i="7"/>
  <c r="AA154" i="7" s="1"/>
  <c r="AA158" i="7"/>
  <c r="X168" i="7"/>
  <c r="AA168" i="7" s="1"/>
  <c r="AA172" i="7"/>
  <c r="AA186" i="7"/>
  <c r="G2788" i="5"/>
  <c r="G2810" i="5"/>
  <c r="G2899" i="5"/>
  <c r="G3032" i="5"/>
  <c r="G3037" i="5" s="1"/>
  <c r="G3048" i="5"/>
  <c r="G3212" i="5"/>
  <c r="G3217" i="5"/>
  <c r="AA28" i="7"/>
  <c r="AA38" i="7"/>
  <c r="L62" i="7"/>
  <c r="L187" i="7" s="1"/>
  <c r="M74" i="7"/>
  <c r="AA74" i="7" s="1"/>
  <c r="Q110" i="7"/>
  <c r="AA110" i="7" s="1"/>
  <c r="AA112" i="7"/>
  <c r="S120" i="7"/>
  <c r="AA120" i="7" s="1"/>
  <c r="AA130" i="7"/>
  <c r="V146" i="7"/>
  <c r="Y182" i="7"/>
  <c r="AA182" i="7" s="1"/>
  <c r="G3010" i="5"/>
  <c r="G3254" i="5"/>
  <c r="G3270" i="5"/>
  <c r="G187" i="7"/>
  <c r="AA14" i="7"/>
  <c r="AA16" i="7"/>
  <c r="E18" i="7"/>
  <c r="AA18" i="7"/>
  <c r="F22" i="7"/>
  <c r="F187" i="7" s="1"/>
  <c r="H44" i="7"/>
  <c r="AA44" i="7" s="1"/>
  <c r="AA52" i="7"/>
  <c r="AA54" i="7"/>
  <c r="M70" i="7"/>
  <c r="M187" i="7" s="1"/>
  <c r="AA84" i="7"/>
  <c r="O88" i="7"/>
  <c r="AA88" i="7" s="1"/>
  <c r="AA90" i="7"/>
  <c r="AA94" i="7"/>
  <c r="AA126" i="7"/>
  <c r="S126" i="7"/>
  <c r="T134" i="7"/>
  <c r="AA134" i="7" s="1"/>
  <c r="AA156" i="7"/>
  <c r="W162" i="7"/>
  <c r="W187" i="7" s="1"/>
  <c r="X170" i="7"/>
  <c r="AA170" i="7" s="1"/>
  <c r="X180" i="7"/>
  <c r="AA180" i="7" s="1"/>
  <c r="K58" i="7"/>
  <c r="AA58" i="7" s="1"/>
  <c r="Q106" i="7"/>
  <c r="AA106" i="7" s="1"/>
  <c r="W166" i="7"/>
  <c r="AA166" i="7" s="1"/>
  <c r="AA4" i="7"/>
  <c r="H6" i="7"/>
  <c r="H187" i="7" s="1"/>
  <c r="N6" i="7"/>
  <c r="N187" i="7" s="1"/>
  <c r="T6" i="7"/>
  <c r="O6" i="7"/>
  <c r="O187" i="7" s="1"/>
  <c r="U6" i="7"/>
  <c r="U187" i="7" s="1"/>
  <c r="E6" i="7"/>
  <c r="E187" i="7" s="1"/>
  <c r="E188" i="7" s="1"/>
  <c r="K6" i="7"/>
  <c r="Q6" i="7"/>
  <c r="Q187" i="7" s="1"/>
  <c r="G780" i="5" l="1"/>
  <c r="G632" i="5"/>
  <c r="G88" i="5"/>
  <c r="K20816" i="4"/>
  <c r="K16784" i="4"/>
  <c r="K20302" i="4"/>
  <c r="K12315" i="4"/>
  <c r="K7051" i="4"/>
  <c r="K11544" i="4"/>
  <c r="K9621" i="4"/>
  <c r="K9251" i="4"/>
  <c r="K367" i="4"/>
  <c r="K187" i="7"/>
  <c r="T187" i="7"/>
  <c r="G2815" i="5"/>
  <c r="AA162" i="7"/>
  <c r="G928" i="5"/>
  <c r="K20796" i="4"/>
  <c r="K16447" i="4"/>
  <c r="K14339" i="4"/>
  <c r="K11677" i="4"/>
  <c r="K12572" i="4"/>
  <c r="K10002" i="4"/>
  <c r="K9231" i="4"/>
  <c r="K3852" i="4"/>
  <c r="K3318" i="4"/>
  <c r="K280" i="4"/>
  <c r="K3081" i="4"/>
  <c r="Z6" i="7"/>
  <c r="Z187" i="7" s="1"/>
  <c r="V187" i="7"/>
  <c r="R187" i="7"/>
  <c r="G2334" i="5"/>
  <c r="K4860" i="4"/>
  <c r="K2033" i="4"/>
  <c r="G1187" i="5"/>
  <c r="G2445" i="5"/>
  <c r="G1087" i="5"/>
  <c r="G262" i="5"/>
  <c r="K20059" i="4"/>
  <c r="K19017" i="4"/>
  <c r="K14134" i="4"/>
  <c r="K10819" i="4"/>
  <c r="K6147" i="4"/>
  <c r="K5890" i="4"/>
  <c r="K2804" i="4"/>
  <c r="F188" i="7"/>
  <c r="X187" i="7"/>
  <c r="P187" i="7"/>
  <c r="G1779" i="5"/>
  <c r="G1335" i="5"/>
  <c r="G976" i="5"/>
  <c r="G2408" i="5"/>
  <c r="G1668" i="5"/>
  <c r="G754" i="5"/>
  <c r="G114" i="5"/>
  <c r="K18740" i="4"/>
  <c r="K20415" i="4"/>
  <c r="K19868" i="4"/>
  <c r="K19274" i="4"/>
  <c r="K17712" i="4"/>
  <c r="K15656" i="4"/>
  <c r="K20282" i="4"/>
  <c r="K14674" i="4"/>
  <c r="K10392" i="4"/>
  <c r="K9588" i="4"/>
  <c r="K11333" i="4"/>
  <c r="K6280" i="4"/>
  <c r="K3194" i="4"/>
  <c r="K6681" i="4"/>
  <c r="I25" i="6"/>
  <c r="I20" i="6"/>
  <c r="I7" i="6"/>
  <c r="I22" i="6"/>
  <c r="I17" i="6"/>
  <c r="I4" i="6"/>
  <c r="J4" i="6" s="1"/>
  <c r="K4" i="6" s="1"/>
  <c r="I19" i="6"/>
  <c r="I14" i="6"/>
  <c r="I29" i="6"/>
  <c r="I16" i="6"/>
  <c r="I11" i="6"/>
  <c r="I26" i="6"/>
  <c r="I13" i="6"/>
  <c r="I8" i="6"/>
  <c r="I28" i="6"/>
  <c r="I23" i="6"/>
  <c r="I10" i="6"/>
  <c r="I5" i="6"/>
  <c r="I27" i="6"/>
  <c r="I12" i="6"/>
  <c r="I6" i="6"/>
  <c r="I30" i="6"/>
  <c r="I18" i="6"/>
  <c r="I24" i="6"/>
  <c r="I15" i="6"/>
  <c r="I21" i="6"/>
  <c r="I9" i="6"/>
  <c r="K22523" i="4"/>
  <c r="K22534" i="4" s="1"/>
  <c r="K22535" i="4" s="1"/>
  <c r="K15070" i="4"/>
  <c r="K15081" i="4" s="1"/>
  <c r="K15082" i="4" s="1"/>
  <c r="K16623" i="4"/>
  <c r="K16624" i="4" s="1"/>
  <c r="K16612" i="4"/>
  <c r="K8388" i="4"/>
  <c r="K8399" i="4" s="1"/>
  <c r="K8400" i="4" s="1"/>
  <c r="K8645" i="4"/>
  <c r="K8656" i="4" s="1"/>
  <c r="K8657" i="4" s="1"/>
  <c r="K5315" i="4"/>
  <c r="K5316" i="4" s="1"/>
  <c r="K5304" i="4"/>
  <c r="AA146" i="7"/>
  <c r="G3222" i="5"/>
  <c r="J187" i="7"/>
  <c r="G3148" i="5"/>
  <c r="G2789" i="5"/>
  <c r="AA70" i="7"/>
  <c r="G521" i="5"/>
  <c r="K22266" i="4"/>
  <c r="K22277" i="4" s="1"/>
  <c r="K22278" i="4" s="1"/>
  <c r="K20210" i="4"/>
  <c r="K20221" i="4"/>
  <c r="K20222" i="4" s="1"/>
  <c r="K18154" i="4"/>
  <c r="K18165" i="4" s="1"/>
  <c r="K18166" i="4" s="1"/>
  <c r="K5561" i="4"/>
  <c r="K5572" i="4" s="1"/>
  <c r="K5573" i="4" s="1"/>
  <c r="K5045" i="4"/>
  <c r="K5056" i="4" s="1"/>
  <c r="K5057" i="4" s="1"/>
  <c r="K2732" i="4"/>
  <c r="K2743" i="4" s="1"/>
  <c r="K2744" i="4" s="1"/>
  <c r="Y187" i="7"/>
  <c r="AA62" i="7"/>
  <c r="K20724" i="4"/>
  <c r="K20735" i="4" s="1"/>
  <c r="K20736" i="4" s="1"/>
  <c r="K16355" i="4"/>
  <c r="K16366" i="4" s="1"/>
  <c r="K16367" i="4" s="1"/>
  <c r="K11472" i="4"/>
  <c r="K11483" i="4" s="1"/>
  <c r="K11484" i="4" s="1"/>
  <c r="K7874" i="4"/>
  <c r="K7885" i="4" s="1"/>
  <c r="K7886" i="4" s="1"/>
  <c r="K2218" i="4"/>
  <c r="K2229" i="4" s="1"/>
  <c r="K2230" i="4" s="1"/>
  <c r="K1961" i="4"/>
  <c r="K1972" i="4" s="1"/>
  <c r="K1973" i="4" s="1"/>
  <c r="AA22" i="7"/>
  <c r="S187" i="7"/>
  <c r="G3011" i="5"/>
  <c r="G3259" i="5"/>
  <c r="K12500" i="4"/>
  <c r="K12511" i="4" s="1"/>
  <c r="K12512" i="4" s="1"/>
  <c r="K6075" i="4"/>
  <c r="K6086" i="4"/>
  <c r="K6087" i="4" s="1"/>
  <c r="K4531" i="4"/>
  <c r="K4542" i="4" s="1"/>
  <c r="K4543" i="4" s="1"/>
  <c r="K22009" i="4"/>
  <c r="K22020" i="4" s="1"/>
  <c r="K22021" i="4" s="1"/>
  <c r="K21495" i="4"/>
  <c r="K21506" i="4" s="1"/>
  <c r="K21507" i="4" s="1"/>
  <c r="K20467" i="4"/>
  <c r="K20478" i="4" s="1"/>
  <c r="K20479" i="4" s="1"/>
  <c r="K14905" i="4"/>
  <c r="K8131" i="4"/>
  <c r="K8142" i="4" s="1"/>
  <c r="K8143" i="4" s="1"/>
  <c r="K10187" i="4"/>
  <c r="K10198" i="4" s="1"/>
  <c r="K10199" i="4" s="1"/>
  <c r="K6343" i="4"/>
  <c r="K6344" i="4" s="1"/>
  <c r="K6332" i="4"/>
  <c r="K5396" i="4"/>
  <c r="AA6" i="7"/>
  <c r="G188" i="7"/>
  <c r="H188" i="7" s="1"/>
  <c r="I188" i="7" s="1"/>
  <c r="G2900" i="5"/>
  <c r="K18246" i="4"/>
  <c r="K17640" i="4"/>
  <c r="K17651" i="4" s="1"/>
  <c r="K17652" i="4" s="1"/>
  <c r="K14556" i="4"/>
  <c r="K14567" i="4" s="1"/>
  <c r="K14568" i="4" s="1"/>
  <c r="K14299" i="4"/>
  <c r="K14310" i="4" s="1"/>
  <c r="K14311" i="4" s="1"/>
  <c r="K13014" i="4"/>
  <c r="K13025" i="4" s="1"/>
  <c r="K13026" i="4" s="1"/>
  <c r="J5" i="6" l="1"/>
  <c r="K5" i="6" s="1"/>
  <c r="J188" i="7"/>
  <c r="K188" i="7" s="1"/>
  <c r="L188" i="7" s="1"/>
  <c r="M188" i="7" s="1"/>
  <c r="N188" i="7" s="1"/>
  <c r="O188" i="7" s="1"/>
  <c r="P188" i="7" s="1"/>
  <c r="Q188" i="7" s="1"/>
  <c r="R188" i="7" s="1"/>
  <c r="S188" i="7" s="1"/>
  <c r="T188" i="7" s="1"/>
  <c r="U188" i="7" s="1"/>
  <c r="V188" i="7" s="1"/>
  <c r="W188" i="7" s="1"/>
  <c r="X188" i="7" s="1"/>
  <c r="Y188" i="7" s="1"/>
  <c r="Z188" i="7" s="1"/>
  <c r="AA187" i="7" s="1"/>
  <c r="J6" i="6" l="1"/>
  <c r="K6" i="6" s="1"/>
  <c r="J7" i="6"/>
  <c r="K7" i="6" l="1"/>
  <c r="J8" i="6"/>
  <c r="K8" i="6" l="1"/>
  <c r="J9" i="6"/>
  <c r="K9" i="6" l="1"/>
  <c r="J10" i="6"/>
  <c r="K10" i="6" l="1"/>
  <c r="J11" i="6"/>
  <c r="K11" i="6" l="1"/>
  <c r="J12" i="6"/>
  <c r="K12" i="6" l="1"/>
  <c r="J13" i="6"/>
  <c r="K13" i="6" l="1"/>
  <c r="J14" i="6"/>
  <c r="K14" i="6" l="1"/>
  <c r="J15" i="6"/>
  <c r="K15" i="6" l="1"/>
  <c r="J16" i="6"/>
  <c r="K16" i="6" l="1"/>
  <c r="J17" i="6"/>
  <c r="K17" i="6" l="1"/>
  <c r="J18" i="6"/>
  <c r="K18" i="6" l="1"/>
  <c r="J19" i="6"/>
  <c r="K19" i="6" l="1"/>
  <c r="J20" i="6"/>
  <c r="K20" i="6" l="1"/>
  <c r="J21" i="6"/>
  <c r="K21" i="6" l="1"/>
  <c r="J22" i="6"/>
  <c r="K22" i="6" l="1"/>
  <c r="J23" i="6"/>
  <c r="K23" i="6" l="1"/>
  <c r="J24" i="6"/>
  <c r="K24" i="6" l="1"/>
  <c r="J25" i="6"/>
  <c r="K25" i="6" l="1"/>
  <c r="J26" i="6"/>
  <c r="J27" i="6" l="1"/>
  <c r="K26" i="6"/>
  <c r="K27" i="6" l="1"/>
  <c r="J28" i="6"/>
  <c r="K28" i="6" l="1"/>
  <c r="J29" i="6"/>
  <c r="J30" i="6" l="1"/>
  <c r="K29" i="6"/>
  <c r="K30" i="6" l="1"/>
</calcChain>
</file>

<file path=xl/sharedStrings.xml><?xml version="1.0" encoding="utf-8"?>
<sst xmlns="http://schemas.openxmlformats.org/spreadsheetml/2006/main" count="98992" uniqueCount="5243">
  <si>
    <t>ITEM</t>
  </si>
  <si>
    <t>CÓDIGO</t>
  </si>
  <si>
    <t>DESCRIÇÃO</t>
  </si>
  <si>
    <t>FONTE</t>
  </si>
  <si>
    <t>UNID</t>
  </si>
  <si>
    <t>QUANTIDADE</t>
  </si>
  <si>
    <t>PREÇO UNITÁRIO R$</t>
  </si>
  <si>
    <t>PREÇO TOTAL R$</t>
  </si>
  <si>
    <t>SEM BDI</t>
  </si>
  <si>
    <t>COM BDI</t>
  </si>
  <si>
    <t>1</t>
  </si>
  <si>
    <t>SERVIÇOS PRELIMINARES</t>
  </si>
  <si>
    <t>1.1</t>
  </si>
  <si>
    <t>COMP.690</t>
  </si>
  <si>
    <t>PLACA DE OBRA PADRÃO</t>
  </si>
  <si>
    <t>PRÓPRIA</t>
  </si>
  <si>
    <t>M2</t>
  </si>
  <si>
    <t>1.2</t>
  </si>
  <si>
    <t>00010775</t>
  </si>
  <si>
    <t>LOCACAO DE CONTAINER 2,30 X 6,00 M, ALT. 2,50 M, COM 1 SANITARIO, PARA ESCRITORIO, COMPLETO, SEM DIVISORIAS INTERNAS (NAO INCLUI MOBILIZACAO/DESMOBILIZACAO)</t>
  </si>
  <si>
    <t>SINAPI</t>
  </si>
  <si>
    <t>MES</t>
  </si>
  <si>
    <t>1.3</t>
  </si>
  <si>
    <t>INFRA-NOVACAP-01</t>
  </si>
  <si>
    <t>MOBILIZAÇÃO E DESMOBILIZAÇÃO DE CONTAINER, INCLUSIVE CARGA, DESCARGA ETRANSPORTE EM CAMINHÃO CARROCERIA COM GUINDAUTO (MUNCK), EXCLUSIVELOCAÇÃO DO CONTAINER</t>
  </si>
  <si>
    <t>INFRAESTRUTURA</t>
  </si>
  <si>
    <t>UN</t>
  </si>
  <si>
    <t>1.4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</si>
  <si>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</si>
  <si>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</si>
  <si>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CHP</t>
  </si>
  <si>
    <t>1.5</t>
  </si>
  <si>
    <t>101008</t>
  </si>
  <si>
    <t>CARGA DE ÁGUA EM CAMINHÃO PIPA 10 M³. AF_07/2020</t>
  </si>
  <si>
    <t>M3</t>
  </si>
  <si>
    <t>1.6</t>
  </si>
  <si>
    <t>INF-180925</t>
  </si>
  <si>
    <t>ENSAIO DE CONTROLE TECNOLÓGICO DO CONCRETO</t>
  </si>
  <si>
    <t>2</t>
  </si>
  <si>
    <t>ADMINISTRAÇÃO DA OBRA</t>
  </si>
  <si>
    <t>2.1</t>
  </si>
  <si>
    <t>INFRA-NOVACAP-02</t>
  </si>
  <si>
    <t>%</t>
  </si>
  <si>
    <t>3</t>
  </si>
  <si>
    <t>QUADRA 01 - G/H</t>
  </si>
  <si>
    <t>3.1</t>
  </si>
  <si>
    <t>INF-20251118</t>
  </si>
  <si>
    <t>LOCAÇÃO PLANIMÉTRICA DE LINHA</t>
  </si>
  <si>
    <t>m</t>
  </si>
  <si>
    <t>3.2</t>
  </si>
  <si>
    <t>98525</t>
  </si>
  <si>
    <t>LIMPEZA MECANIZADA DE CAMADA VEGETAL, VEGETAÇÃO E PEQUENAS ÁRVORES (DIÂMETRO DE TRONCO MENOR QUE 0,20 M), COM TRATOR DE ESTEIRAS. AF_03/2024</t>
  </si>
  <si>
    <t>3.3</t>
  </si>
  <si>
    <t>101114</t>
  </si>
  <si>
    <t>ESCAVAÇÃO HORIZONTAL EM SOLO DE 1A CATEGORIA COM TRATOR DE ESTEIRAS (100HP/LÂMINA: 2,19M3). AF_07/2020</t>
  </si>
  <si>
    <t>3.4</t>
  </si>
  <si>
    <t>104790</t>
  </si>
  <si>
    <t>DEMOLIÇÃO DE PISO DE CONCRETO SIMPLES, DE FORMA MECANIZADA COM MARTELETE, SEM REAPROVEITAMENTO. AF_09/2023</t>
  </si>
  <si>
    <t>3.5</t>
  </si>
  <si>
    <t>100992</t>
  </si>
  <si>
    <t>CARGA, MANOBRA E DESCARGA DE SOLOS E MATERIAIS GRANULARES EM CAMINHÃO BASCULANTE 18 M³ - CARGA COM PÁ CARREGADEIRA (CAÇAMBA DE 1,7 A 2,8 M³ / 128 HP) E DESCARGA LIVRE (UNIDADE: T). AF_07/2020</t>
  </si>
  <si>
    <t>T</t>
  </si>
  <si>
    <t>3.6</t>
  </si>
  <si>
    <t>95880</t>
  </si>
  <si>
    <t>TRANSPORTE COM CAMINHÃO BASCULANTE DE 18 M³, EM VIA URBANA PAVIMENTADA, DMT ATÉ 30 KM (UNIDADE: TXKM). AF_07/2020</t>
  </si>
  <si>
    <t>TXKM</t>
  </si>
  <si>
    <t>3.7</t>
  </si>
  <si>
    <t>95430</t>
  </si>
  <si>
    <t>TRANSPORTE COM CAMINHÃO BASCULANTE DE 18 M³, EM VIA URBANA PAVIMENTADA, ADICIONAL PARA DMT EXCEDENTE A 30 KM (UNIDADE: TXKM). AF_07/2020</t>
  </si>
  <si>
    <t>3.8</t>
  </si>
  <si>
    <t>RCC-NS</t>
  </si>
  <si>
    <t>Disposição final de resíduos da construção civil - nãosegregados</t>
  </si>
  <si>
    <t>3.9</t>
  </si>
  <si>
    <t>3.10</t>
  </si>
  <si>
    <t>4011276</t>
  </si>
  <si>
    <t>Base ou sub-base de brita graduada com brita comercial - 100% Proctor modificado</t>
  </si>
  <si>
    <t>SICRO NOVO</t>
  </si>
  <si>
    <t>m³</t>
  </si>
  <si>
    <t>3.11</t>
  </si>
  <si>
    <t>100577</t>
  </si>
  <si>
    <t>REGULARIZAÇÃO E COMPACTAÇÃO DE SUBLEITO DE SOLO PREDOMINANTEMENTE ARENOSO, PARA OBRAS DE CONSTRUÇÃO DE PAVIMENTOS. AF_09/2024</t>
  </si>
  <si>
    <t>3.12</t>
  </si>
  <si>
    <t>94273</t>
  </si>
  <si>
    <t>ASSENTAMENTO DE GUIA (MEIO-FIO) EM TRECHO RETO, CONFECCIONADA EM CONCRETO PRÉ-FABRICADO, DIMENSÕES 100X15X13X30 CM (COMPRIMENTO X BASE INFERIOR X BASE SUPERIOR X ALTURA). AF_01/2024</t>
  </si>
  <si>
    <t>M</t>
  </si>
  <si>
    <t>3.13</t>
  </si>
  <si>
    <t>102498</t>
  </si>
  <si>
    <t>PINTURA DE MEIO-FIO COM TINTA BRANCA A BASE DE CAL (CAIAÇÃO). AF_05/2021</t>
  </si>
  <si>
    <t>3.14</t>
  </si>
  <si>
    <t>105003</t>
  </si>
  <si>
    <t>RAMPA DE ACESSIBILIDADE EM CONCRETO MOLDADO IN LOCO, EM CALÇADA PRÉ EXISTENTE COM LARGURA MAIOR OU IGUAL À 3,00 M, FCK 25MPA, COM PISO PODOTÁTIL. AF_03/2024</t>
  </si>
  <si>
    <t>3.15</t>
  </si>
  <si>
    <t>INF-251111</t>
  </si>
  <si>
    <t>EXECUÇÃO DE PASSEIO (CALÇADA) OU PISO DE CONCRETO COM CONCRETO MOLDADO IN LOCO, USINADO, ACABAMENTO CONVENCIONAL, ESPESSURA 15 CM, ARMADO.</t>
  </si>
  <si>
    <t>3.16</t>
  </si>
  <si>
    <t>104658</t>
  </si>
  <si>
    <t>PISO PODOTÁTIL DE ALERTA OU DIRECIONAL, DE CONCRETO, ASSENTADO SOBRE ARGAMASSA. AF_03/2024</t>
  </si>
  <si>
    <t>3.17</t>
  </si>
  <si>
    <t>103310</t>
  </si>
  <si>
    <t>INSTALAÇÃO DE LIXEIRA METÁLICA DUPLA, CAPACIDADE DE 60 L, EM TUBO DE AÇO CARBONO E CESTOS EM CHAPA DE AÇO COM PINTURA ELETROSTÁTICA, SOBRE SOLO. AF_11/2021</t>
  </si>
  <si>
    <t>3.18</t>
  </si>
  <si>
    <t>5213368</t>
  </si>
  <si>
    <t>Balizador de concreto - areia e brita comerciais - fornecimento e implantação</t>
  </si>
  <si>
    <t>un</t>
  </si>
  <si>
    <t>3.19</t>
  </si>
  <si>
    <t>98504</t>
  </si>
  <si>
    <t>PLANTIO DE GRAMA BATATAIS EM PLACAS. AF_07/2024</t>
  </si>
  <si>
    <t>3.20</t>
  </si>
  <si>
    <t>S03641</t>
  </si>
  <si>
    <t>Acabamento de superfície de piso de concreto com polimento mecânico com acabadora simples - Rev 02</t>
  </si>
  <si>
    <t>ORSE</t>
  </si>
  <si>
    <t>m2</t>
  </si>
  <si>
    <t>4</t>
  </si>
  <si>
    <t>QUADRA 01 - H/I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</si>
  <si>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</si>
  <si>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</si>
  <si>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</si>
  <si>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</si>
  <si>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</si>
  <si>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</si>
  <si>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</si>
  <si>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</si>
  <si>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</si>
  <si>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</si>
  <si>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</si>
  <si>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</si>
  <si>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</si>
  <si>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</si>
  <si>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</si>
  <si>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</si>
  <si>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</si>
  <si>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</si>
  <si>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</si>
  <si>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</si>
  <si>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5</t>
  </si>
  <si>
    <t>QUADRA 01 - I/J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</si>
  <si>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</si>
  <si>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</si>
  <si>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</si>
  <si>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</si>
  <si>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</si>
  <si>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</si>
  <si>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</si>
  <si>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</si>
  <si>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</si>
  <si>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</si>
  <si>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</si>
  <si>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</si>
  <si>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</si>
  <si>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</si>
  <si>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</si>
  <si>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>5.16</t>
  </si>
  <si>
    <t>5.17</t>
  </si>
  <si>
    <t>5.18</t>
  </si>
  <si>
    <t>5.19</t>
  </si>
  <si>
    <t>5.20</t>
  </si>
  <si>
    <t>6</t>
  </si>
  <si>
    <t>QUADRA 02 - I/J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</si>
  <si>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</si>
  <si>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</si>
  <si>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</si>
  <si>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</si>
  <si>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</si>
  <si>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</si>
  <si>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</si>
  <si>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</si>
  <si>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</si>
  <si>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</si>
  <si>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</si>
  <si>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</si>
  <si>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6.13</t>
  </si>
  <si>
    <t>6.14</t>
  </si>
  <si>
    <t>6.15</t>
  </si>
  <si>
    <t>6.16</t>
  </si>
  <si>
    <t>6.17</t>
  </si>
  <si>
    <t>6.18</t>
  </si>
  <si>
    <t>6.19</t>
  </si>
  <si>
    <t>6.20</t>
  </si>
  <si>
    <t>7</t>
  </si>
  <si>
    <t>QUADRA 02 - A/B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</si>
  <si>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</si>
  <si>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</si>
  <si>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</si>
  <si>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</si>
  <si>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</si>
  <si>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</si>
  <si>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</si>
  <si>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</si>
  <si>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</si>
  <si>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</si>
  <si>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</si>
  <si>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</si>
  <si>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</si>
  <si>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</si>
  <si>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7.15</t>
  </si>
  <si>
    <t>7.16</t>
  </si>
  <si>
    <t>7.17</t>
  </si>
  <si>
    <t>7.18</t>
  </si>
  <si>
    <t>7.19</t>
  </si>
  <si>
    <t>7.20</t>
  </si>
  <si>
    <t>8</t>
  </si>
  <si>
    <t>QUADRA 02 - B/C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</si>
  <si>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</si>
  <si>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</si>
  <si>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</si>
  <si>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</si>
  <si>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</si>
  <si>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</si>
  <si>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</si>
  <si>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</si>
  <si>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</si>
  <si>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</si>
  <si>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8.11</t>
  </si>
  <si>
    <t>8.12</t>
  </si>
  <si>
    <t>8.13</t>
  </si>
  <si>
    <t>8.14</t>
  </si>
  <si>
    <t>8.15</t>
  </si>
  <si>
    <t>8.16</t>
  </si>
  <si>
    <t>8.17</t>
  </si>
  <si>
    <t>8.18</t>
  </si>
  <si>
    <t>8.19</t>
  </si>
  <si>
    <t>8.20</t>
  </si>
  <si>
    <t>9</t>
  </si>
  <si>
    <t>QUADRA 02 - C/D</t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</si>
  <si>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</si>
  <si>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</si>
  <si>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</si>
  <si>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</si>
  <si>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</si>
  <si>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</si>
  <si>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</si>
  <si>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</si>
  <si>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</si>
  <si>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>9.10</t>
  </si>
  <si>
    <t>9.11</t>
  </si>
  <si>
    <t>9.12</t>
  </si>
  <si>
    <t>9.13</t>
  </si>
  <si>
    <t>9.14</t>
  </si>
  <si>
    <t>9.15</t>
  </si>
  <si>
    <t>9.16</t>
  </si>
  <si>
    <t>9.17</t>
  </si>
  <si>
    <t>9.18</t>
  </si>
  <si>
    <t>9.19</t>
  </si>
  <si>
    <t>9.20</t>
  </si>
  <si>
    <t>10</t>
  </si>
  <si>
    <t>QUADRA 02 - D/E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</si>
  <si>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</si>
  <si>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</si>
  <si>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</si>
  <si>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</si>
  <si>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</si>
  <si>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</si>
  <si>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</si>
  <si>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</si>
  <si>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</si>
  <si>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10.10</t>
  </si>
  <si>
    <t>10.11</t>
  </si>
  <si>
    <t>10.12</t>
  </si>
  <si>
    <t>10.13</t>
  </si>
  <si>
    <t>10.14</t>
  </si>
  <si>
    <t>10.15</t>
  </si>
  <si>
    <t>10.16</t>
  </si>
  <si>
    <t>10.17</t>
  </si>
  <si>
    <t>10.18</t>
  </si>
  <si>
    <t>10.19</t>
  </si>
  <si>
    <t>10.20</t>
  </si>
  <si>
    <t>11</t>
  </si>
  <si>
    <t>QUADRA 02 - F/G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</si>
  <si>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</si>
  <si>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</si>
  <si>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</si>
  <si>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</si>
  <si>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</si>
  <si>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</si>
  <si>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</si>
  <si>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</si>
  <si>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</si>
  <si>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</si>
  <si>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</si>
  <si>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11.12</t>
  </si>
  <si>
    <t>11.13</t>
  </si>
  <si>
    <t>11.14</t>
  </si>
  <si>
    <t>11.15</t>
  </si>
  <si>
    <t>11.16</t>
  </si>
  <si>
    <t>11.17</t>
  </si>
  <si>
    <t>11.18</t>
  </si>
  <si>
    <t>11.19</t>
  </si>
  <si>
    <t>11.20</t>
  </si>
  <si>
    <t>12</t>
  </si>
  <si>
    <t>QUADRA 02 - G/H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</si>
  <si>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</si>
  <si>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</si>
  <si>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</si>
  <si>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</si>
  <si>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</si>
  <si>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</si>
  <si>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</si>
  <si>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</si>
  <si>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</si>
  <si>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12.10</t>
  </si>
  <si>
    <t>12.11</t>
  </si>
  <si>
    <t>12.12</t>
  </si>
  <si>
    <t>12.13</t>
  </si>
  <si>
    <t>12.14</t>
  </si>
  <si>
    <t>12.15</t>
  </si>
  <si>
    <t>12.16</t>
  </si>
  <si>
    <t>12.17</t>
  </si>
  <si>
    <t>12.18</t>
  </si>
  <si>
    <t>12.19</t>
  </si>
  <si>
    <t>12.20</t>
  </si>
  <si>
    <t>13</t>
  </si>
  <si>
    <t>QUADRA 02 - H/I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</si>
  <si>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</si>
  <si>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</si>
  <si>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</si>
  <si>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</si>
  <si>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</si>
  <si>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</si>
  <si>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</si>
  <si>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</si>
  <si>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</si>
  <si>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</si>
  <si>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</si>
  <si>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</si>
  <si>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13.13</t>
  </si>
  <si>
    <t>13.14</t>
  </si>
  <si>
    <t>13.15</t>
  </si>
  <si>
    <t>13.16</t>
  </si>
  <si>
    <t>13.17</t>
  </si>
  <si>
    <t>13.18</t>
  </si>
  <si>
    <t>13.19</t>
  </si>
  <si>
    <t>13.20</t>
  </si>
  <si>
    <t>14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</si>
  <si>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</si>
  <si>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</si>
  <si>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</si>
  <si>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</si>
  <si>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</si>
  <si>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</si>
  <si>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</si>
  <si>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</si>
  <si>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</si>
  <si>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</si>
  <si>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</si>
  <si>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</si>
  <si>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14.13</t>
  </si>
  <si>
    <t>14.14</t>
  </si>
  <si>
    <t>14.15</t>
  </si>
  <si>
    <t>14.16</t>
  </si>
  <si>
    <t>14.17</t>
  </si>
  <si>
    <t>14.18</t>
  </si>
  <si>
    <t>14.19</t>
  </si>
  <si>
    <t>14.20</t>
  </si>
  <si>
    <t>15</t>
  </si>
  <si>
    <t>QUADRA 03 - A/B</t>
  </si>
  <si>
    <t>15.1</t>
  </si>
  <si>
    <t>15.2</t>
  </si>
  <si>
    <t>15.3</t>
  </si>
  <si>
    <t>15.4</t>
  </si>
  <si>
    <t>15.5</t>
  </si>
  <si>
    <t>15.6</t>
  </si>
  <si>
    <t>15.7</t>
  </si>
  <si>
    <t>15.8</t>
  </si>
  <si>
    <t>15.9</t>
  </si>
  <si>
    <t>15.10</t>
  </si>
  <si>
    <t>15.11</t>
  </si>
  <si>
    <t>15.12</t>
  </si>
  <si>
    <t>15.13</t>
  </si>
  <si>
    <t>15.14</t>
  </si>
  <si>
    <t>15.15</t>
  </si>
  <si>
    <t>15.16</t>
  </si>
  <si>
    <t>15.17</t>
  </si>
  <si>
    <t>15.18</t>
  </si>
  <si>
    <t>15.19</t>
  </si>
  <si>
    <t>15.20</t>
  </si>
  <si>
    <t>16</t>
  </si>
  <si>
    <t>QUADRA 03 - B/C</t>
  </si>
  <si>
    <t>16.1</t>
  </si>
  <si>
    <t>16.2</t>
  </si>
  <si>
    <t>16.3</t>
  </si>
  <si>
    <t>16.4</t>
  </si>
  <si>
    <t>16.5</t>
  </si>
  <si>
    <t>16.6</t>
  </si>
  <si>
    <t>16.7</t>
  </si>
  <si>
    <t>16.8</t>
  </si>
  <si>
    <t>16.9</t>
  </si>
  <si>
    <t>16.10</t>
  </si>
  <si>
    <t>16.11</t>
  </si>
  <si>
    <t>16.12</t>
  </si>
  <si>
    <t>16.13</t>
  </si>
  <si>
    <t>16.14</t>
  </si>
  <si>
    <t>16.15</t>
  </si>
  <si>
    <t>16.16</t>
  </si>
  <si>
    <t>16.17</t>
  </si>
  <si>
    <t>16.18</t>
  </si>
  <si>
    <t>16.19</t>
  </si>
  <si>
    <t>16.20</t>
  </si>
  <si>
    <t>17</t>
  </si>
  <si>
    <t>QUADRA 03 - C/D</t>
  </si>
  <si>
    <t>17.1</t>
  </si>
  <si>
    <t>17.2</t>
  </si>
  <si>
    <t>17.3</t>
  </si>
  <si>
    <t>17.4</t>
  </si>
  <si>
    <t>17.5</t>
  </si>
  <si>
    <t>17.6</t>
  </si>
  <si>
    <t>17.7</t>
  </si>
  <si>
    <t>17.8</t>
  </si>
  <si>
    <t>17.9</t>
  </si>
  <si>
    <t>17.10</t>
  </si>
  <si>
    <t>17.11</t>
  </si>
  <si>
    <t>17.12</t>
  </si>
  <si>
    <t>17.13</t>
  </si>
  <si>
    <t>17.14</t>
  </si>
  <si>
    <t>17.15</t>
  </si>
  <si>
    <t>17.16</t>
  </si>
  <si>
    <t>17.17</t>
  </si>
  <si>
    <t>17.18</t>
  </si>
  <si>
    <t>17.19</t>
  </si>
  <si>
    <t>17.20</t>
  </si>
  <si>
    <t>18</t>
  </si>
  <si>
    <t>QUADRA 04 - C/D</t>
  </si>
  <si>
    <t>18.1</t>
  </si>
  <si>
    <t>18.2</t>
  </si>
  <si>
    <t>18.3</t>
  </si>
  <si>
    <t>18.4</t>
  </si>
  <si>
    <t>18.5</t>
  </si>
  <si>
    <t>18.6</t>
  </si>
  <si>
    <t>18.7</t>
  </si>
  <si>
    <t>18.8</t>
  </si>
  <si>
    <t>18.9</t>
  </si>
  <si>
    <t>18.10</t>
  </si>
  <si>
    <t>18.11</t>
  </si>
  <si>
    <t>18.12</t>
  </si>
  <si>
    <t>18.13</t>
  </si>
  <si>
    <t>18.14</t>
  </si>
  <si>
    <t>18.15</t>
  </si>
  <si>
    <t>18.16</t>
  </si>
  <si>
    <t>18.17</t>
  </si>
  <si>
    <t>18.18</t>
  </si>
  <si>
    <t>18.19</t>
  </si>
  <si>
    <t>18.20</t>
  </si>
  <si>
    <t>19</t>
  </si>
  <si>
    <t>QUADRA 04 - F/G</t>
  </si>
  <si>
    <t>19.1</t>
  </si>
  <si>
    <t>19.2</t>
  </si>
  <si>
    <t>19.3</t>
  </si>
  <si>
    <t>19.4</t>
  </si>
  <si>
    <t>19.5</t>
  </si>
  <si>
    <t>19.6</t>
  </si>
  <si>
    <t>19.7</t>
  </si>
  <si>
    <t>19.8</t>
  </si>
  <si>
    <t>19.9</t>
  </si>
  <si>
    <t>19.10</t>
  </si>
  <si>
    <t>19.11</t>
  </si>
  <si>
    <t>19.12</t>
  </si>
  <si>
    <t>19.13</t>
  </si>
  <si>
    <t>19.14</t>
  </si>
  <si>
    <t>19.15</t>
  </si>
  <si>
    <t>19.16</t>
  </si>
  <si>
    <t>19.17</t>
  </si>
  <si>
    <t>19.18</t>
  </si>
  <si>
    <t>19.19</t>
  </si>
  <si>
    <t>19.20</t>
  </si>
  <si>
    <t>20</t>
  </si>
  <si>
    <t>QUADRA 04 - G/H</t>
  </si>
  <si>
    <t>20.1</t>
  </si>
  <si>
    <t>20.2</t>
  </si>
  <si>
    <t>20.3</t>
  </si>
  <si>
    <t>20.4</t>
  </si>
  <si>
    <t>20.5</t>
  </si>
  <si>
    <t>20.6</t>
  </si>
  <si>
    <t>20.7</t>
  </si>
  <si>
    <t>20.8</t>
  </si>
  <si>
    <t>20.9</t>
  </si>
  <si>
    <t>20.10</t>
  </si>
  <si>
    <t>20.11</t>
  </si>
  <si>
    <t>20.12</t>
  </si>
  <si>
    <t>20.13</t>
  </si>
  <si>
    <t>20.14</t>
  </si>
  <si>
    <t>20.15</t>
  </si>
  <si>
    <t>20.16</t>
  </si>
  <si>
    <t>20.17</t>
  </si>
  <si>
    <t>20.18</t>
  </si>
  <si>
    <t>20.19</t>
  </si>
  <si>
    <t>20.20</t>
  </si>
  <si>
    <t>21</t>
  </si>
  <si>
    <t>QUADRA 04 - H/I</t>
  </si>
  <si>
    <t>21.1</t>
  </si>
  <si>
    <t>21.2</t>
  </si>
  <si>
    <t>21.3</t>
  </si>
  <si>
    <t>21.4</t>
  </si>
  <si>
    <t>21.5</t>
  </si>
  <si>
    <t>21.6</t>
  </si>
  <si>
    <t>21.7</t>
  </si>
  <si>
    <t>21.8</t>
  </si>
  <si>
    <t>21.9</t>
  </si>
  <si>
    <t>21.10</t>
  </si>
  <si>
    <t>21.11</t>
  </si>
  <si>
    <t>21.12</t>
  </si>
  <si>
    <t>21.13</t>
  </si>
  <si>
    <t>21.14</t>
  </si>
  <si>
    <t>21.15</t>
  </si>
  <si>
    <t>21.16</t>
  </si>
  <si>
    <t>21.17</t>
  </si>
  <si>
    <t>21.18</t>
  </si>
  <si>
    <t>21.19</t>
  </si>
  <si>
    <t>21.20</t>
  </si>
  <si>
    <t>22</t>
  </si>
  <si>
    <t>QUADRA 04 - I/J</t>
  </si>
  <si>
    <t>22.1</t>
  </si>
  <si>
    <t>22.2</t>
  </si>
  <si>
    <t>22.3</t>
  </si>
  <si>
    <t>22.4</t>
  </si>
  <si>
    <t>22.5</t>
  </si>
  <si>
    <t>22.6</t>
  </si>
  <si>
    <t>22.7</t>
  </si>
  <si>
    <t>22.8</t>
  </si>
  <si>
    <t>22.9</t>
  </si>
  <si>
    <t>22.10</t>
  </si>
  <si>
    <t>22.11</t>
  </si>
  <si>
    <t>22.12</t>
  </si>
  <si>
    <t>22.13</t>
  </si>
  <si>
    <t>22.14</t>
  </si>
  <si>
    <t>22.15</t>
  </si>
  <si>
    <t>22.16</t>
  </si>
  <si>
    <t>22.17</t>
  </si>
  <si>
    <t>22.18</t>
  </si>
  <si>
    <t>22.19</t>
  </si>
  <si>
    <t>22.20</t>
  </si>
  <si>
    <t>23</t>
  </si>
  <si>
    <t>QUADRA 05 - A/B</t>
  </si>
  <si>
    <t>23.1</t>
  </si>
  <si>
    <t>23.2</t>
  </si>
  <si>
    <t>23.3</t>
  </si>
  <si>
    <t>23.4</t>
  </si>
  <si>
    <t>23.5</t>
  </si>
  <si>
    <t>23.6</t>
  </si>
  <si>
    <t>23.7</t>
  </si>
  <si>
    <t>23.8</t>
  </si>
  <si>
    <t>23.9</t>
  </si>
  <si>
    <t>23.10</t>
  </si>
  <si>
    <t>23.11</t>
  </si>
  <si>
    <t>23.12</t>
  </si>
  <si>
    <t>23.13</t>
  </si>
  <si>
    <t>23.14</t>
  </si>
  <si>
    <t>23.15</t>
  </si>
  <si>
    <t>23.16</t>
  </si>
  <si>
    <t>23.17</t>
  </si>
  <si>
    <t>23.18</t>
  </si>
  <si>
    <t>23.19</t>
  </si>
  <si>
    <t>23.20</t>
  </si>
  <si>
    <t>24</t>
  </si>
  <si>
    <t>QUADRA 05 - B/C</t>
  </si>
  <si>
    <t>24.1</t>
  </si>
  <si>
    <t>24.2</t>
  </si>
  <si>
    <t>24.3</t>
  </si>
  <si>
    <t>24.4</t>
  </si>
  <si>
    <t>24.5</t>
  </si>
  <si>
    <t>24.6</t>
  </si>
  <si>
    <t>24.7</t>
  </si>
  <si>
    <t>24.8</t>
  </si>
  <si>
    <t>24.9</t>
  </si>
  <si>
    <t>24.10</t>
  </si>
  <si>
    <t>24.11</t>
  </si>
  <si>
    <t>24.12</t>
  </si>
  <si>
    <t>24.13</t>
  </si>
  <si>
    <t>24.14</t>
  </si>
  <si>
    <t>24.15</t>
  </si>
  <si>
    <t>24.16</t>
  </si>
  <si>
    <t>24.17</t>
  </si>
  <si>
    <t>24.18</t>
  </si>
  <si>
    <t>24.19</t>
  </si>
  <si>
    <t>24.20</t>
  </si>
  <si>
    <t>25</t>
  </si>
  <si>
    <t>QUADRA 05 - C/D</t>
  </si>
  <si>
    <t>25.1</t>
  </si>
  <si>
    <t>25.2</t>
  </si>
  <si>
    <t>25.3</t>
  </si>
  <si>
    <t>25.4</t>
  </si>
  <si>
    <t>25.5</t>
  </si>
  <si>
    <t>25.6</t>
  </si>
  <si>
    <t>25.7</t>
  </si>
  <si>
    <t>25.8</t>
  </si>
  <si>
    <t>25.9</t>
  </si>
  <si>
    <t>25.10</t>
  </si>
  <si>
    <t>25.11</t>
  </si>
  <si>
    <t>25.12</t>
  </si>
  <si>
    <t>25.13</t>
  </si>
  <si>
    <t>25.14</t>
  </si>
  <si>
    <t>25.15</t>
  </si>
  <si>
    <t>25.16</t>
  </si>
  <si>
    <t>25.17</t>
  </si>
  <si>
    <t>25.18</t>
  </si>
  <si>
    <t>25.19</t>
  </si>
  <si>
    <t>25.20</t>
  </si>
  <si>
    <t>26</t>
  </si>
  <si>
    <t>QUADRA 05 - CI/B</t>
  </si>
  <si>
    <t>26.1</t>
  </si>
  <si>
    <t>26.2</t>
  </si>
  <si>
    <t>26.3</t>
  </si>
  <si>
    <t>26.4</t>
  </si>
  <si>
    <t>26.5</t>
  </si>
  <si>
    <t>26.6</t>
  </si>
  <si>
    <t>26.7</t>
  </si>
  <si>
    <t>26.8</t>
  </si>
  <si>
    <t>26.9</t>
  </si>
  <si>
    <t>26.10</t>
  </si>
  <si>
    <t>26.11</t>
  </si>
  <si>
    <t>26.12</t>
  </si>
  <si>
    <t>26.13</t>
  </si>
  <si>
    <t>26.14</t>
  </si>
  <si>
    <t>26.15</t>
  </si>
  <si>
    <t>26.16</t>
  </si>
  <si>
    <t>26.17</t>
  </si>
  <si>
    <t>26.18</t>
  </si>
  <si>
    <t>26.19</t>
  </si>
  <si>
    <t>26.20</t>
  </si>
  <si>
    <t>27</t>
  </si>
  <si>
    <t>QUADRA 05 - D/E</t>
  </si>
  <si>
    <t>27.1</t>
  </si>
  <si>
    <t>27.2</t>
  </si>
  <si>
    <t>27.3</t>
  </si>
  <si>
    <t>27.4</t>
  </si>
  <si>
    <t>27.5</t>
  </si>
  <si>
    <t>27.6</t>
  </si>
  <si>
    <t>27.7</t>
  </si>
  <si>
    <t>27.8</t>
  </si>
  <si>
    <t>27.9</t>
  </si>
  <si>
    <t>27.10</t>
  </si>
  <si>
    <t>27.11</t>
  </si>
  <si>
    <t>27.12</t>
  </si>
  <si>
    <t>27.13</t>
  </si>
  <si>
    <t>27.14</t>
  </si>
  <si>
    <t>27.15</t>
  </si>
  <si>
    <t>27.16</t>
  </si>
  <si>
    <t>27.17</t>
  </si>
  <si>
    <t>27.18</t>
  </si>
  <si>
    <t>27.19</t>
  </si>
  <si>
    <t>27.20</t>
  </si>
  <si>
    <t>28</t>
  </si>
  <si>
    <t>QUADRA 05 - F/G</t>
  </si>
  <si>
    <t>28.1</t>
  </si>
  <si>
    <t>28.2</t>
  </si>
  <si>
    <t>28.3</t>
  </si>
  <si>
    <t>28.4</t>
  </si>
  <si>
    <t>28.5</t>
  </si>
  <si>
    <t>28.6</t>
  </si>
  <si>
    <t>28.7</t>
  </si>
  <si>
    <t>28.8</t>
  </si>
  <si>
    <t>28.9</t>
  </si>
  <si>
    <t>28.10</t>
  </si>
  <si>
    <t>28.11</t>
  </si>
  <si>
    <t>28.12</t>
  </si>
  <si>
    <t>28.13</t>
  </si>
  <si>
    <t>28.14</t>
  </si>
  <si>
    <t>28.15</t>
  </si>
  <si>
    <t>28.16</t>
  </si>
  <si>
    <t>28.17</t>
  </si>
  <si>
    <t>28.18</t>
  </si>
  <si>
    <t>28.19</t>
  </si>
  <si>
    <t>28.20</t>
  </si>
  <si>
    <t>29</t>
  </si>
  <si>
    <t>QUADRA 05 - G/H</t>
  </si>
  <si>
    <t>29.1</t>
  </si>
  <si>
    <t>29.2</t>
  </si>
  <si>
    <t>29.3</t>
  </si>
  <si>
    <t>29.4</t>
  </si>
  <si>
    <t>29.5</t>
  </si>
  <si>
    <t>29.6</t>
  </si>
  <si>
    <t>29.7</t>
  </si>
  <si>
    <t>29.8</t>
  </si>
  <si>
    <t>29.9</t>
  </si>
  <si>
    <t>29.10</t>
  </si>
  <si>
    <t>29.11</t>
  </si>
  <si>
    <t>29.12</t>
  </si>
  <si>
    <t>29.13</t>
  </si>
  <si>
    <t>29.14</t>
  </si>
  <si>
    <t>29.15</t>
  </si>
  <si>
    <t>29.16</t>
  </si>
  <si>
    <t>29.17</t>
  </si>
  <si>
    <t>29.18</t>
  </si>
  <si>
    <t>29.19</t>
  </si>
  <si>
    <t>29.20</t>
  </si>
  <si>
    <t>30</t>
  </si>
  <si>
    <t>QUADRA 05 - H/I</t>
  </si>
  <si>
    <t>30.1</t>
  </si>
  <si>
    <t>30.2</t>
  </si>
  <si>
    <t>30.3</t>
  </si>
  <si>
    <t>30.4</t>
  </si>
  <si>
    <t>30.5</t>
  </si>
  <si>
    <t>30.6</t>
  </si>
  <si>
    <t>30.7</t>
  </si>
  <si>
    <t>30.8</t>
  </si>
  <si>
    <t>30.9</t>
  </si>
  <si>
    <t>30.10</t>
  </si>
  <si>
    <t>30.11</t>
  </si>
  <si>
    <t>30.12</t>
  </si>
  <si>
    <t>30.13</t>
  </si>
  <si>
    <t>30.14</t>
  </si>
  <si>
    <t>30.15</t>
  </si>
  <si>
    <t>30.16</t>
  </si>
  <si>
    <t>30.17</t>
  </si>
  <si>
    <t>30.18</t>
  </si>
  <si>
    <t>30.19</t>
  </si>
  <si>
    <t>30.20</t>
  </si>
  <si>
    <t>31</t>
  </si>
  <si>
    <t>QUADRA 05 - PRAÇA 3</t>
  </si>
  <si>
    <t>31.1</t>
  </si>
  <si>
    <t>31.2</t>
  </si>
  <si>
    <t>31.3</t>
  </si>
  <si>
    <t>31.4</t>
  </si>
  <si>
    <t>31.5</t>
  </si>
  <si>
    <t>31.6</t>
  </si>
  <si>
    <t>31.7</t>
  </si>
  <si>
    <t>31.8</t>
  </si>
  <si>
    <t>31.9</t>
  </si>
  <si>
    <t>31.10</t>
  </si>
  <si>
    <t>31.11</t>
  </si>
  <si>
    <t>31.12</t>
  </si>
  <si>
    <t>31.13</t>
  </si>
  <si>
    <t>31.14</t>
  </si>
  <si>
    <t>31.15</t>
  </si>
  <si>
    <t>31.16</t>
  </si>
  <si>
    <t>31.17</t>
  </si>
  <si>
    <t>31.18</t>
  </si>
  <si>
    <t>31.19</t>
  </si>
  <si>
    <t>31.20</t>
  </si>
  <si>
    <t>32</t>
  </si>
  <si>
    <t>QUADRA 06 - B/C</t>
  </si>
  <si>
    <t>32.1</t>
  </si>
  <si>
    <t>32.2</t>
  </si>
  <si>
    <t>32.3</t>
  </si>
  <si>
    <t>32.4</t>
  </si>
  <si>
    <t>32.5</t>
  </si>
  <si>
    <t>32.6</t>
  </si>
  <si>
    <t>32.7</t>
  </si>
  <si>
    <t>32.8</t>
  </si>
  <si>
    <t>32.9</t>
  </si>
  <si>
    <t>32.10</t>
  </si>
  <si>
    <t>32.11</t>
  </si>
  <si>
    <t>32.12</t>
  </si>
  <si>
    <t>32.13</t>
  </si>
  <si>
    <t>32.14</t>
  </si>
  <si>
    <t>32.15</t>
  </si>
  <si>
    <t>32.16</t>
  </si>
  <si>
    <t>32.17</t>
  </si>
  <si>
    <t>32.18</t>
  </si>
  <si>
    <t>32.19</t>
  </si>
  <si>
    <t>32.20</t>
  </si>
  <si>
    <t>33</t>
  </si>
  <si>
    <t>QUADRA 06 - D/E</t>
  </si>
  <si>
    <t>33.1</t>
  </si>
  <si>
    <t>33.2</t>
  </si>
  <si>
    <t>33.3</t>
  </si>
  <si>
    <t>33.4</t>
  </si>
  <si>
    <t>33.5</t>
  </si>
  <si>
    <t>33.6</t>
  </si>
  <si>
    <t>33.7</t>
  </si>
  <si>
    <t>33.8</t>
  </si>
  <si>
    <t>33.9</t>
  </si>
  <si>
    <t>33.10</t>
  </si>
  <si>
    <t>33.11</t>
  </si>
  <si>
    <t>33.12</t>
  </si>
  <si>
    <t>33.13</t>
  </si>
  <si>
    <t>33.14</t>
  </si>
  <si>
    <t>33.15</t>
  </si>
  <si>
    <t>33.16</t>
  </si>
  <si>
    <t>33.17</t>
  </si>
  <si>
    <t>33.18</t>
  </si>
  <si>
    <t>33.19</t>
  </si>
  <si>
    <t>33.20</t>
  </si>
  <si>
    <t>34</t>
  </si>
  <si>
    <t>QUADRA 06 - F/G</t>
  </si>
  <si>
    <t>34.1</t>
  </si>
  <si>
    <t>34.2</t>
  </si>
  <si>
    <t>34.3</t>
  </si>
  <si>
    <t>34.4</t>
  </si>
  <si>
    <t>34.5</t>
  </si>
  <si>
    <t>34.6</t>
  </si>
  <si>
    <t>34.7</t>
  </si>
  <si>
    <t>34.8</t>
  </si>
  <si>
    <t>34.9</t>
  </si>
  <si>
    <t>34.10</t>
  </si>
  <si>
    <t>34.11</t>
  </si>
  <si>
    <t>34.12</t>
  </si>
  <si>
    <t>34.13</t>
  </si>
  <si>
    <t>34.14</t>
  </si>
  <si>
    <t>34.15</t>
  </si>
  <si>
    <t>34.16</t>
  </si>
  <si>
    <t>34.17</t>
  </si>
  <si>
    <t>34.18</t>
  </si>
  <si>
    <t>34.19</t>
  </si>
  <si>
    <t>34.20</t>
  </si>
  <si>
    <t>35</t>
  </si>
  <si>
    <t>QUADRA 06 - G/H</t>
  </si>
  <si>
    <t>35.1</t>
  </si>
  <si>
    <t>35.2</t>
  </si>
  <si>
    <t>35.3</t>
  </si>
  <si>
    <t>35.4</t>
  </si>
  <si>
    <t>35.5</t>
  </si>
  <si>
    <t>35.6</t>
  </si>
  <si>
    <t>35.7</t>
  </si>
  <si>
    <t>35.8</t>
  </si>
  <si>
    <t>35.9</t>
  </si>
  <si>
    <t>35.10</t>
  </si>
  <si>
    <t>35.11</t>
  </si>
  <si>
    <t>35.12</t>
  </si>
  <si>
    <t>35.13</t>
  </si>
  <si>
    <t>35.14</t>
  </si>
  <si>
    <t>35.15</t>
  </si>
  <si>
    <t>35.16</t>
  </si>
  <si>
    <t>35.17</t>
  </si>
  <si>
    <t>35.18</t>
  </si>
  <si>
    <t>35.19</t>
  </si>
  <si>
    <t>35.20</t>
  </si>
  <si>
    <t>36</t>
  </si>
  <si>
    <t>QUADRA 06 - I/J</t>
  </si>
  <si>
    <t>36.1</t>
  </si>
  <si>
    <t>36.2</t>
  </si>
  <si>
    <t>36.3</t>
  </si>
  <si>
    <t>36.4</t>
  </si>
  <si>
    <t>36.5</t>
  </si>
  <si>
    <t>36.6</t>
  </si>
  <si>
    <t>36.7</t>
  </si>
  <si>
    <t>36.8</t>
  </si>
  <si>
    <t>36.9</t>
  </si>
  <si>
    <t>36.10</t>
  </si>
  <si>
    <t>36.11</t>
  </si>
  <si>
    <t>36.12</t>
  </si>
  <si>
    <t>36.13</t>
  </si>
  <si>
    <t>36.14</t>
  </si>
  <si>
    <t>36.15</t>
  </si>
  <si>
    <t>36.16</t>
  </si>
  <si>
    <t>36.17</t>
  </si>
  <si>
    <t>36.18</t>
  </si>
  <si>
    <t>36.19</t>
  </si>
  <si>
    <t>36.20</t>
  </si>
  <si>
    <t>37</t>
  </si>
  <si>
    <t>QUADRA 07 - A/B</t>
  </si>
  <si>
    <t>37.1</t>
  </si>
  <si>
    <t>37.2</t>
  </si>
  <si>
    <t>37.3</t>
  </si>
  <si>
    <t>37.4</t>
  </si>
  <si>
    <t>37.5</t>
  </si>
  <si>
    <t>37.6</t>
  </si>
  <si>
    <t>37.7</t>
  </si>
  <si>
    <t>37.8</t>
  </si>
  <si>
    <t>37.9</t>
  </si>
  <si>
    <t>37.10</t>
  </si>
  <si>
    <t>37.11</t>
  </si>
  <si>
    <t>37.12</t>
  </si>
  <si>
    <t>37.13</t>
  </si>
  <si>
    <t>37.14</t>
  </si>
  <si>
    <t>37.15</t>
  </si>
  <si>
    <t>37.16</t>
  </si>
  <si>
    <t>37.17</t>
  </si>
  <si>
    <t>37.18</t>
  </si>
  <si>
    <t>37.19</t>
  </si>
  <si>
    <t>37.20</t>
  </si>
  <si>
    <t>38</t>
  </si>
  <si>
    <t>QUADRA 07 - C/D</t>
  </si>
  <si>
    <t>38.1</t>
  </si>
  <si>
    <t>38.2</t>
  </si>
  <si>
    <t>38.3</t>
  </si>
  <si>
    <t>38.4</t>
  </si>
  <si>
    <t>38.5</t>
  </si>
  <si>
    <t>38.6</t>
  </si>
  <si>
    <t>38.7</t>
  </si>
  <si>
    <t>38.8</t>
  </si>
  <si>
    <t>38.9</t>
  </si>
  <si>
    <t>38.10</t>
  </si>
  <si>
    <t>38.11</t>
  </si>
  <si>
    <t>38.12</t>
  </si>
  <si>
    <t>38.13</t>
  </si>
  <si>
    <t>38.14</t>
  </si>
  <si>
    <t>38.15</t>
  </si>
  <si>
    <t>38.16</t>
  </si>
  <si>
    <t>38.17</t>
  </si>
  <si>
    <t>38.18</t>
  </si>
  <si>
    <t>38.19</t>
  </si>
  <si>
    <t>38.20</t>
  </si>
  <si>
    <t>39</t>
  </si>
  <si>
    <t>QUADRA 07 - F/G</t>
  </si>
  <si>
    <t>39.1</t>
  </si>
  <si>
    <t>39.2</t>
  </si>
  <si>
    <t>39.3</t>
  </si>
  <si>
    <t>39.4</t>
  </si>
  <si>
    <t>39.5</t>
  </si>
  <si>
    <t>39.6</t>
  </si>
  <si>
    <t>39.7</t>
  </si>
  <si>
    <t>39.8</t>
  </si>
  <si>
    <t>39.9</t>
  </si>
  <si>
    <t>39.10</t>
  </si>
  <si>
    <t>39.11</t>
  </si>
  <si>
    <t>39.12</t>
  </si>
  <si>
    <t>39.13</t>
  </si>
  <si>
    <t>39.14</t>
  </si>
  <si>
    <t>39.15</t>
  </si>
  <si>
    <t>39.16</t>
  </si>
  <si>
    <t>39.17</t>
  </si>
  <si>
    <t>39.18</t>
  </si>
  <si>
    <t>39.19</t>
  </si>
  <si>
    <t>39.20</t>
  </si>
  <si>
    <t>40</t>
  </si>
  <si>
    <t>QUADRA 07 - G/H</t>
  </si>
  <si>
    <t>40.1</t>
  </si>
  <si>
    <t>40.2</t>
  </si>
  <si>
    <t>40.3</t>
  </si>
  <si>
    <t>40.4</t>
  </si>
  <si>
    <t>40.5</t>
  </si>
  <si>
    <t>40.6</t>
  </si>
  <si>
    <t>40.7</t>
  </si>
  <si>
    <t>40.8</t>
  </si>
  <si>
    <t>40.9</t>
  </si>
  <si>
    <t>40.10</t>
  </si>
  <si>
    <t>40.11</t>
  </si>
  <si>
    <t>40.12</t>
  </si>
  <si>
    <t>40.13</t>
  </si>
  <si>
    <t>40.14</t>
  </si>
  <si>
    <t>40.15</t>
  </si>
  <si>
    <t>40.16</t>
  </si>
  <si>
    <t>40.17</t>
  </si>
  <si>
    <t>40.18</t>
  </si>
  <si>
    <t>40.19</t>
  </si>
  <si>
    <t>40.20</t>
  </si>
  <si>
    <t>41</t>
  </si>
  <si>
    <t>QUADRA 07 - H/I</t>
  </si>
  <si>
    <t>41.1</t>
  </si>
  <si>
    <t>41.2</t>
  </si>
  <si>
    <t>41.3</t>
  </si>
  <si>
    <t>41.4</t>
  </si>
  <si>
    <t>41.5</t>
  </si>
  <si>
    <t>41.6</t>
  </si>
  <si>
    <t>41.7</t>
  </si>
  <si>
    <t>41.8</t>
  </si>
  <si>
    <t>41.9</t>
  </si>
  <si>
    <t>41.10</t>
  </si>
  <si>
    <t>41.11</t>
  </si>
  <si>
    <t>41.12</t>
  </si>
  <si>
    <t>41.13</t>
  </si>
  <si>
    <t>41.14</t>
  </si>
  <si>
    <t>41.15</t>
  </si>
  <si>
    <t>41.16</t>
  </si>
  <si>
    <t>41.17</t>
  </si>
  <si>
    <t>41.18</t>
  </si>
  <si>
    <t>41.19</t>
  </si>
  <si>
    <t>41.20</t>
  </si>
  <si>
    <t>42</t>
  </si>
  <si>
    <t>QUADRA 08 - A/B</t>
  </si>
  <si>
    <t>42.1</t>
  </si>
  <si>
    <t>42.2</t>
  </si>
  <si>
    <t>42.3</t>
  </si>
  <si>
    <t>42.4</t>
  </si>
  <si>
    <t>42.5</t>
  </si>
  <si>
    <t>42.6</t>
  </si>
  <si>
    <t>42.7</t>
  </si>
  <si>
    <t>42.8</t>
  </si>
  <si>
    <t>42.9</t>
  </si>
  <si>
    <t>42.10</t>
  </si>
  <si>
    <t>42.11</t>
  </si>
  <si>
    <t>42.12</t>
  </si>
  <si>
    <t>42.13</t>
  </si>
  <si>
    <t>42.14</t>
  </si>
  <si>
    <t>42.15</t>
  </si>
  <si>
    <t>42.16</t>
  </si>
  <si>
    <t>42.17</t>
  </si>
  <si>
    <t>42.18</t>
  </si>
  <si>
    <t>42.19</t>
  </si>
  <si>
    <t>42.20</t>
  </si>
  <si>
    <t>43</t>
  </si>
  <si>
    <t>QUADRA 08 - B/C</t>
  </si>
  <si>
    <t>43.1</t>
  </si>
  <si>
    <t>43.2</t>
  </si>
  <si>
    <t>43.3</t>
  </si>
  <si>
    <t>43.4</t>
  </si>
  <si>
    <t>43.5</t>
  </si>
  <si>
    <t>43.6</t>
  </si>
  <si>
    <t>43.7</t>
  </si>
  <si>
    <t>43.8</t>
  </si>
  <si>
    <t>43.9</t>
  </si>
  <si>
    <t>43.10</t>
  </si>
  <si>
    <t>43.11</t>
  </si>
  <si>
    <t>43.12</t>
  </si>
  <si>
    <t>43.13</t>
  </si>
  <si>
    <t>43.14</t>
  </si>
  <si>
    <t>43.15</t>
  </si>
  <si>
    <t>43.16</t>
  </si>
  <si>
    <t>43.17</t>
  </si>
  <si>
    <t>43.18</t>
  </si>
  <si>
    <t>43.19</t>
  </si>
  <si>
    <t>43.20</t>
  </si>
  <si>
    <t>44</t>
  </si>
  <si>
    <t>QUADRA 08 - C/D</t>
  </si>
  <si>
    <t>44.1</t>
  </si>
  <si>
    <t>44.2</t>
  </si>
  <si>
    <t>44.3</t>
  </si>
  <si>
    <t>44.4</t>
  </si>
  <si>
    <t>44.5</t>
  </si>
  <si>
    <t>44.6</t>
  </si>
  <si>
    <t>44.7</t>
  </si>
  <si>
    <t>44.8</t>
  </si>
  <si>
    <t>44.9</t>
  </si>
  <si>
    <t>44.10</t>
  </si>
  <si>
    <t>44.11</t>
  </si>
  <si>
    <t>44.12</t>
  </si>
  <si>
    <t>44.13</t>
  </si>
  <si>
    <t>44.14</t>
  </si>
  <si>
    <t>44.15</t>
  </si>
  <si>
    <t>44.16</t>
  </si>
  <si>
    <t>44.17</t>
  </si>
  <si>
    <t>44.18</t>
  </si>
  <si>
    <t>44.19</t>
  </si>
  <si>
    <t>44.20</t>
  </si>
  <si>
    <t>45</t>
  </si>
  <si>
    <t>QUADRA 08 - E/D</t>
  </si>
  <si>
    <t>45.1</t>
  </si>
  <si>
    <t>45.2</t>
  </si>
  <si>
    <t>45.3</t>
  </si>
  <si>
    <t>45.4</t>
  </si>
  <si>
    <t>45.5</t>
  </si>
  <si>
    <t>45.6</t>
  </si>
  <si>
    <t>45.7</t>
  </si>
  <si>
    <t>45.8</t>
  </si>
  <si>
    <t>45.9</t>
  </si>
  <si>
    <t>45.10</t>
  </si>
  <si>
    <t>45.11</t>
  </si>
  <si>
    <t>45.12</t>
  </si>
  <si>
    <t>45.13</t>
  </si>
  <si>
    <t>45.14</t>
  </si>
  <si>
    <t>45.15</t>
  </si>
  <si>
    <t>45.16</t>
  </si>
  <si>
    <t>45.17</t>
  </si>
  <si>
    <t>45.18</t>
  </si>
  <si>
    <t>45.19</t>
  </si>
  <si>
    <t>45.20</t>
  </si>
  <si>
    <t>46</t>
  </si>
  <si>
    <t>QUADRA 08 - F/G</t>
  </si>
  <si>
    <t>46.1</t>
  </si>
  <si>
    <t>46.2</t>
  </si>
  <si>
    <t>46.3</t>
  </si>
  <si>
    <t>46.4</t>
  </si>
  <si>
    <t>46.5</t>
  </si>
  <si>
    <t>46.6</t>
  </si>
  <si>
    <t>46.7</t>
  </si>
  <si>
    <t>46.8</t>
  </si>
  <si>
    <t>46.9</t>
  </si>
  <si>
    <t>46.10</t>
  </si>
  <si>
    <t>46.11</t>
  </si>
  <si>
    <t>46.12</t>
  </si>
  <si>
    <t>46.13</t>
  </si>
  <si>
    <t>46.14</t>
  </si>
  <si>
    <t>46.15</t>
  </si>
  <si>
    <t>46.16</t>
  </si>
  <si>
    <t>46.17</t>
  </si>
  <si>
    <t>46.18</t>
  </si>
  <si>
    <t>46.19</t>
  </si>
  <si>
    <t>46.20</t>
  </si>
  <si>
    <t>47</t>
  </si>
  <si>
    <t>QUADRA 08 - G/H</t>
  </si>
  <si>
    <t>47.1</t>
  </si>
  <si>
    <t>47.2</t>
  </si>
  <si>
    <t>47.3</t>
  </si>
  <si>
    <t>47.4</t>
  </si>
  <si>
    <t>47.5</t>
  </si>
  <si>
    <t>47.6</t>
  </si>
  <si>
    <t>47.7</t>
  </si>
  <si>
    <t>47.8</t>
  </si>
  <si>
    <t>47.9</t>
  </si>
  <si>
    <t>47.10</t>
  </si>
  <si>
    <t>47.11</t>
  </si>
  <si>
    <t>47.12</t>
  </si>
  <si>
    <t>47.13</t>
  </si>
  <si>
    <t>47.14</t>
  </si>
  <si>
    <t>47.15</t>
  </si>
  <si>
    <t>47.16</t>
  </si>
  <si>
    <t>47.17</t>
  </si>
  <si>
    <t>47.18</t>
  </si>
  <si>
    <t>47.19</t>
  </si>
  <si>
    <t>47.20</t>
  </si>
  <si>
    <t>48</t>
  </si>
  <si>
    <t>QUADRA 08 - H/I</t>
  </si>
  <si>
    <t>48.1</t>
  </si>
  <si>
    <t>48.2</t>
  </si>
  <si>
    <t>48.3</t>
  </si>
  <si>
    <t>48.4</t>
  </si>
  <si>
    <t>48.5</t>
  </si>
  <si>
    <t>48.6</t>
  </si>
  <si>
    <t>48.7</t>
  </si>
  <si>
    <t>48.8</t>
  </si>
  <si>
    <t>48.9</t>
  </si>
  <si>
    <t>48.10</t>
  </si>
  <si>
    <t>48.11</t>
  </si>
  <si>
    <t>48.12</t>
  </si>
  <si>
    <t>48.13</t>
  </si>
  <si>
    <t>48.14</t>
  </si>
  <si>
    <t>48.15</t>
  </si>
  <si>
    <t>48.16</t>
  </si>
  <si>
    <t>48.17</t>
  </si>
  <si>
    <t>48.18</t>
  </si>
  <si>
    <t>48.19</t>
  </si>
  <si>
    <t>48.20</t>
  </si>
  <si>
    <t>49</t>
  </si>
  <si>
    <t>QUADRA 09 - A/B</t>
  </si>
  <si>
    <t>49.1</t>
  </si>
  <si>
    <t>49.2</t>
  </si>
  <si>
    <t>49.3</t>
  </si>
  <si>
    <t>49.4</t>
  </si>
  <si>
    <t>49.5</t>
  </si>
  <si>
    <t>49.6</t>
  </si>
  <si>
    <t>49.7</t>
  </si>
  <si>
    <t>49.8</t>
  </si>
  <si>
    <t>49.9</t>
  </si>
  <si>
    <t>49.10</t>
  </si>
  <si>
    <t>49.11</t>
  </si>
  <si>
    <t>49.12</t>
  </si>
  <si>
    <t>49.13</t>
  </si>
  <si>
    <t>49.14</t>
  </si>
  <si>
    <t>49.15</t>
  </si>
  <si>
    <t>49.16</t>
  </si>
  <si>
    <t>49.17</t>
  </si>
  <si>
    <t>49.18</t>
  </si>
  <si>
    <t>49.19</t>
  </si>
  <si>
    <t>49.20</t>
  </si>
  <si>
    <t>50</t>
  </si>
  <si>
    <t>QUADRA 09 - B/C</t>
  </si>
  <si>
    <t>50.1</t>
  </si>
  <si>
    <t>50.2</t>
  </si>
  <si>
    <t>50.3</t>
  </si>
  <si>
    <t>50.4</t>
  </si>
  <si>
    <t>50.5</t>
  </si>
  <si>
    <t>50.6</t>
  </si>
  <si>
    <t>50.7</t>
  </si>
  <si>
    <t>50.8</t>
  </si>
  <si>
    <t>50.9</t>
  </si>
  <si>
    <t>50.10</t>
  </si>
  <si>
    <t>50.11</t>
  </si>
  <si>
    <t>50.12</t>
  </si>
  <si>
    <t>50.13</t>
  </si>
  <si>
    <t>50.14</t>
  </si>
  <si>
    <t>50.15</t>
  </si>
  <si>
    <t>50.16</t>
  </si>
  <si>
    <t>50.17</t>
  </si>
  <si>
    <t>50.18</t>
  </si>
  <si>
    <t>50.19</t>
  </si>
  <si>
    <t>50.20</t>
  </si>
  <si>
    <t>51</t>
  </si>
  <si>
    <t>QUADRA 09 - C/D</t>
  </si>
  <si>
    <t>51.1</t>
  </si>
  <si>
    <t>51.2</t>
  </si>
  <si>
    <t>51.3</t>
  </si>
  <si>
    <t>51.4</t>
  </si>
  <si>
    <t>51.5</t>
  </si>
  <si>
    <t>51.6</t>
  </si>
  <si>
    <t>51.7</t>
  </si>
  <si>
    <t>51.8</t>
  </si>
  <si>
    <t>51.9</t>
  </si>
  <si>
    <t>51.10</t>
  </si>
  <si>
    <t>51.11</t>
  </si>
  <si>
    <t>51.12</t>
  </si>
  <si>
    <t>51.13</t>
  </si>
  <si>
    <t>51.14</t>
  </si>
  <si>
    <t>51.15</t>
  </si>
  <si>
    <t>51.16</t>
  </si>
  <si>
    <t>51.17</t>
  </si>
  <si>
    <t>51.18</t>
  </si>
  <si>
    <t>51.19</t>
  </si>
  <si>
    <t>51.20</t>
  </si>
  <si>
    <t>52</t>
  </si>
  <si>
    <t>QUADRA 09 - E/D</t>
  </si>
  <si>
    <t>52.1</t>
  </si>
  <si>
    <t>52.2</t>
  </si>
  <si>
    <t>52.3</t>
  </si>
  <si>
    <t>52.4</t>
  </si>
  <si>
    <t>52.5</t>
  </si>
  <si>
    <t>52.6</t>
  </si>
  <si>
    <t>52.7</t>
  </si>
  <si>
    <t>52.8</t>
  </si>
  <si>
    <t>52.9</t>
  </si>
  <si>
    <t>52.10</t>
  </si>
  <si>
    <t>52.11</t>
  </si>
  <si>
    <t>52.12</t>
  </si>
  <si>
    <t>52.13</t>
  </si>
  <si>
    <t>52.14</t>
  </si>
  <si>
    <t>52.15</t>
  </si>
  <si>
    <t>52.16</t>
  </si>
  <si>
    <t>52.17</t>
  </si>
  <si>
    <t>52.18</t>
  </si>
  <si>
    <t>52.19</t>
  </si>
  <si>
    <t>52.20</t>
  </si>
  <si>
    <t>53</t>
  </si>
  <si>
    <t>QUADRA 09 - F/G</t>
  </si>
  <si>
    <t>53.1</t>
  </si>
  <si>
    <t>53.2</t>
  </si>
  <si>
    <t>53.3</t>
  </si>
  <si>
    <t>53.4</t>
  </si>
  <si>
    <t>53.5</t>
  </si>
  <si>
    <t>53.6</t>
  </si>
  <si>
    <t>53.7</t>
  </si>
  <si>
    <t>53.8</t>
  </si>
  <si>
    <t>53.9</t>
  </si>
  <si>
    <t>53.10</t>
  </si>
  <si>
    <t>53.11</t>
  </si>
  <si>
    <t>53.12</t>
  </si>
  <si>
    <t>53.13</t>
  </si>
  <si>
    <t>53.14</t>
  </si>
  <si>
    <t>53.15</t>
  </si>
  <si>
    <t>53.16</t>
  </si>
  <si>
    <t>53.17</t>
  </si>
  <si>
    <t>53.18</t>
  </si>
  <si>
    <t>53.19</t>
  </si>
  <si>
    <t>53.20</t>
  </si>
  <si>
    <t>54</t>
  </si>
  <si>
    <t>QUADRA 09 - G/H</t>
  </si>
  <si>
    <t>54.1</t>
  </si>
  <si>
    <t>54.2</t>
  </si>
  <si>
    <t>54.3</t>
  </si>
  <si>
    <t>54.4</t>
  </si>
  <si>
    <t>54.5</t>
  </si>
  <si>
    <t>54.6</t>
  </si>
  <si>
    <t>54.7</t>
  </si>
  <si>
    <t>54.8</t>
  </si>
  <si>
    <t>54.9</t>
  </si>
  <si>
    <t>54.10</t>
  </si>
  <si>
    <t>54.11</t>
  </si>
  <si>
    <t>54.12</t>
  </si>
  <si>
    <t>54.13</t>
  </si>
  <si>
    <t>54.14</t>
  </si>
  <si>
    <t>54.15</t>
  </si>
  <si>
    <t>54.16</t>
  </si>
  <si>
    <t>54.17</t>
  </si>
  <si>
    <t>54.18</t>
  </si>
  <si>
    <t>54.19</t>
  </si>
  <si>
    <t>54.20</t>
  </si>
  <si>
    <t>55</t>
  </si>
  <si>
    <t>QUADRA 09 - H/I</t>
  </si>
  <si>
    <t>55.1</t>
  </si>
  <si>
    <t>55.2</t>
  </si>
  <si>
    <t>55.3</t>
  </si>
  <si>
    <t>55.4</t>
  </si>
  <si>
    <t>55.5</t>
  </si>
  <si>
    <t>55.6</t>
  </si>
  <si>
    <t>55.7</t>
  </si>
  <si>
    <t>55.8</t>
  </si>
  <si>
    <t>55.9</t>
  </si>
  <si>
    <t>55.10</t>
  </si>
  <si>
    <t>55.11</t>
  </si>
  <si>
    <t>55.12</t>
  </si>
  <si>
    <t>55.13</t>
  </si>
  <si>
    <t>55.14</t>
  </si>
  <si>
    <t>55.15</t>
  </si>
  <si>
    <t>55.16</t>
  </si>
  <si>
    <t>55.17</t>
  </si>
  <si>
    <t>55.18</t>
  </si>
  <si>
    <t>55.19</t>
  </si>
  <si>
    <t>55.20</t>
  </si>
  <si>
    <t>56</t>
  </si>
  <si>
    <t>QUADRA 09 - I/J</t>
  </si>
  <si>
    <t>56.1</t>
  </si>
  <si>
    <t>56.2</t>
  </si>
  <si>
    <t>56.3</t>
  </si>
  <si>
    <t>56.4</t>
  </si>
  <si>
    <t>56.5</t>
  </si>
  <si>
    <t>56.6</t>
  </si>
  <si>
    <t>56.7</t>
  </si>
  <si>
    <t>56.8</t>
  </si>
  <si>
    <t>56.9</t>
  </si>
  <si>
    <t>56.10</t>
  </si>
  <si>
    <t>56.11</t>
  </si>
  <si>
    <t>56.12</t>
  </si>
  <si>
    <t>56.13</t>
  </si>
  <si>
    <t>56.14</t>
  </si>
  <si>
    <t>56.15</t>
  </si>
  <si>
    <t>56.16</t>
  </si>
  <si>
    <t>56.17</t>
  </si>
  <si>
    <t>56.18</t>
  </si>
  <si>
    <t>56.19</t>
  </si>
  <si>
    <t>56.20</t>
  </si>
  <si>
    <t>57</t>
  </si>
  <si>
    <t>QUADRA 10 - A/B</t>
  </si>
  <si>
    <t>57.1</t>
  </si>
  <si>
    <t>57.2</t>
  </si>
  <si>
    <t>57.3</t>
  </si>
  <si>
    <t>57.4</t>
  </si>
  <si>
    <t>57.5</t>
  </si>
  <si>
    <t>57.6</t>
  </si>
  <si>
    <t>57.7</t>
  </si>
  <si>
    <t>57.8</t>
  </si>
  <si>
    <t>57.9</t>
  </si>
  <si>
    <t>57.10</t>
  </si>
  <si>
    <t>57.11</t>
  </si>
  <si>
    <t>57.12</t>
  </si>
  <si>
    <t>57.13</t>
  </si>
  <si>
    <t>57.14</t>
  </si>
  <si>
    <t>57.15</t>
  </si>
  <si>
    <t>57.16</t>
  </si>
  <si>
    <t>57.17</t>
  </si>
  <si>
    <t>57.18</t>
  </si>
  <si>
    <t>57.19</t>
  </si>
  <si>
    <t>57.20</t>
  </si>
  <si>
    <t>58</t>
  </si>
  <si>
    <t>QUADRA 10 - B/C</t>
  </si>
  <si>
    <t>58.1</t>
  </si>
  <si>
    <t>58.2</t>
  </si>
  <si>
    <t>58.3</t>
  </si>
  <si>
    <t>58.4</t>
  </si>
  <si>
    <t>58.5</t>
  </si>
  <si>
    <t>58.6</t>
  </si>
  <si>
    <t>58.7</t>
  </si>
  <si>
    <t>58.8</t>
  </si>
  <si>
    <t>58.9</t>
  </si>
  <si>
    <t>58.10</t>
  </si>
  <si>
    <t>58.11</t>
  </si>
  <si>
    <t>58.12</t>
  </si>
  <si>
    <t>58.13</t>
  </si>
  <si>
    <t>58.14</t>
  </si>
  <si>
    <t>58.15</t>
  </si>
  <si>
    <t>58.16</t>
  </si>
  <si>
    <t>58.17</t>
  </si>
  <si>
    <t>58.18</t>
  </si>
  <si>
    <t>58.19</t>
  </si>
  <si>
    <t>58.20</t>
  </si>
  <si>
    <t>59</t>
  </si>
  <si>
    <t>QUADRA 10 - C/D</t>
  </si>
  <si>
    <t>59.1</t>
  </si>
  <si>
    <t>59.2</t>
  </si>
  <si>
    <t>59.3</t>
  </si>
  <si>
    <t>59.4</t>
  </si>
  <si>
    <t>59.5</t>
  </si>
  <si>
    <t>59.6</t>
  </si>
  <si>
    <t>59.7</t>
  </si>
  <si>
    <t>59.8</t>
  </si>
  <si>
    <t>59.9</t>
  </si>
  <si>
    <t>59.10</t>
  </si>
  <si>
    <t>59.11</t>
  </si>
  <si>
    <t>59.12</t>
  </si>
  <si>
    <t>59.13</t>
  </si>
  <si>
    <t>59.14</t>
  </si>
  <si>
    <t>59.15</t>
  </si>
  <si>
    <t>59.16</t>
  </si>
  <si>
    <t>59.17</t>
  </si>
  <si>
    <t>59.18</t>
  </si>
  <si>
    <t>59.19</t>
  </si>
  <si>
    <t>59.20</t>
  </si>
  <si>
    <t>60</t>
  </si>
  <si>
    <t>QUADRA 10 - CI/F</t>
  </si>
  <si>
    <t>60.1</t>
  </si>
  <si>
    <t>60.2</t>
  </si>
  <si>
    <t>60.3</t>
  </si>
  <si>
    <t>60.4</t>
  </si>
  <si>
    <t>60.5</t>
  </si>
  <si>
    <t>60.6</t>
  </si>
  <si>
    <t>60.7</t>
  </si>
  <si>
    <t>60.8</t>
  </si>
  <si>
    <t>60.9</t>
  </si>
  <si>
    <t>60.10</t>
  </si>
  <si>
    <t>60.11</t>
  </si>
  <si>
    <t>60.12</t>
  </si>
  <si>
    <t>60.13</t>
  </si>
  <si>
    <t>60.14</t>
  </si>
  <si>
    <t>60.15</t>
  </si>
  <si>
    <t>60.16</t>
  </si>
  <si>
    <t>60.17</t>
  </si>
  <si>
    <t>60.18</t>
  </si>
  <si>
    <t>60.19</t>
  </si>
  <si>
    <t>60.20</t>
  </si>
  <si>
    <t>61</t>
  </si>
  <si>
    <t>QUADRA 10 - D/E</t>
  </si>
  <si>
    <t>61.1</t>
  </si>
  <si>
    <t>61.2</t>
  </si>
  <si>
    <t>61.3</t>
  </si>
  <si>
    <t>61.4</t>
  </si>
  <si>
    <t>61.5</t>
  </si>
  <si>
    <t>61.6</t>
  </si>
  <si>
    <t>61.7</t>
  </si>
  <si>
    <t>61.8</t>
  </si>
  <si>
    <t>61.9</t>
  </si>
  <si>
    <t>61.10</t>
  </si>
  <si>
    <t>61.11</t>
  </si>
  <si>
    <t>61.12</t>
  </si>
  <si>
    <t>61.13</t>
  </si>
  <si>
    <t>61.14</t>
  </si>
  <si>
    <t>61.15</t>
  </si>
  <si>
    <t>61.16</t>
  </si>
  <si>
    <t>61.17</t>
  </si>
  <si>
    <t>61.18</t>
  </si>
  <si>
    <t>61.19</t>
  </si>
  <si>
    <t>61.20</t>
  </si>
  <si>
    <t>62</t>
  </si>
  <si>
    <t>QUADRA 10 - H/I</t>
  </si>
  <si>
    <t>62.1</t>
  </si>
  <si>
    <t>62.2</t>
  </si>
  <si>
    <t>62.3</t>
  </si>
  <si>
    <t>62.4</t>
  </si>
  <si>
    <t>62.5</t>
  </si>
  <si>
    <t>62.6</t>
  </si>
  <si>
    <t>62.7</t>
  </si>
  <si>
    <t>62.8</t>
  </si>
  <si>
    <t>62.9</t>
  </si>
  <si>
    <t>62.10</t>
  </si>
  <si>
    <t>62.11</t>
  </si>
  <si>
    <t>62.12</t>
  </si>
  <si>
    <t>62.13</t>
  </si>
  <si>
    <t>62.14</t>
  </si>
  <si>
    <t>62.15</t>
  </si>
  <si>
    <t>62.16</t>
  </si>
  <si>
    <t>62.17</t>
  </si>
  <si>
    <t>62.18</t>
  </si>
  <si>
    <t>62.19</t>
  </si>
  <si>
    <t>62.20</t>
  </si>
  <si>
    <t>63</t>
  </si>
  <si>
    <t>QUADRA 10 - I/J</t>
  </si>
  <si>
    <t>63.1</t>
  </si>
  <si>
    <t>63.2</t>
  </si>
  <si>
    <t>63.3</t>
  </si>
  <si>
    <t>63.4</t>
  </si>
  <si>
    <t>63.5</t>
  </si>
  <si>
    <t>63.6</t>
  </si>
  <si>
    <t>63.7</t>
  </si>
  <si>
    <t>63.8</t>
  </si>
  <si>
    <t>63.9</t>
  </si>
  <si>
    <t>63.10</t>
  </si>
  <si>
    <t>63.11</t>
  </si>
  <si>
    <t>63.12</t>
  </si>
  <si>
    <t>63.13</t>
  </si>
  <si>
    <t>63.14</t>
  </si>
  <si>
    <t>63.15</t>
  </si>
  <si>
    <t>63.16</t>
  </si>
  <si>
    <t>63.17</t>
  </si>
  <si>
    <t>63.18</t>
  </si>
  <si>
    <t>63.19</t>
  </si>
  <si>
    <t>63.20</t>
  </si>
  <si>
    <t>64</t>
  </si>
  <si>
    <t>QUADRA 10 - G/H</t>
  </si>
  <si>
    <t>64.1</t>
  </si>
  <si>
    <t>64.2</t>
  </si>
  <si>
    <t>64.3</t>
  </si>
  <si>
    <t>64.4</t>
  </si>
  <si>
    <t>64.5</t>
  </si>
  <si>
    <t>64.6</t>
  </si>
  <si>
    <t>64.7</t>
  </si>
  <si>
    <t>64.8</t>
  </si>
  <si>
    <t>64.9</t>
  </si>
  <si>
    <t>64.10</t>
  </si>
  <si>
    <t>64.11</t>
  </si>
  <si>
    <t>64.12</t>
  </si>
  <si>
    <t>64.13</t>
  </si>
  <si>
    <t>64.14</t>
  </si>
  <si>
    <t>64.15</t>
  </si>
  <si>
    <t>64.16</t>
  </si>
  <si>
    <t>64.17</t>
  </si>
  <si>
    <t>64.18</t>
  </si>
  <si>
    <t>64.19</t>
  </si>
  <si>
    <t>64.20</t>
  </si>
  <si>
    <t>65</t>
  </si>
  <si>
    <t>QUADRA 11 - A/B</t>
  </si>
  <si>
    <t>65.1</t>
  </si>
  <si>
    <t>65.2</t>
  </si>
  <si>
    <t>65.3</t>
  </si>
  <si>
    <t>65.4</t>
  </si>
  <si>
    <t>65.5</t>
  </si>
  <si>
    <t>65.6</t>
  </si>
  <si>
    <t>65.7</t>
  </si>
  <si>
    <t>65.8</t>
  </si>
  <si>
    <t>65.9</t>
  </si>
  <si>
    <t>65.10</t>
  </si>
  <si>
    <t>65.11</t>
  </si>
  <si>
    <t>65.12</t>
  </si>
  <si>
    <t>65.13</t>
  </si>
  <si>
    <t>65.14</t>
  </si>
  <si>
    <t>65.15</t>
  </si>
  <si>
    <t>65.16</t>
  </si>
  <si>
    <t>65.17</t>
  </si>
  <si>
    <t>65.18</t>
  </si>
  <si>
    <t>65.19</t>
  </si>
  <si>
    <t>65.20</t>
  </si>
  <si>
    <t>66</t>
  </si>
  <si>
    <t>QUADRA 11 - B/C</t>
  </si>
  <si>
    <t>66.1</t>
  </si>
  <si>
    <t>66.2</t>
  </si>
  <si>
    <t>66.3</t>
  </si>
  <si>
    <t>66.4</t>
  </si>
  <si>
    <t>66.5</t>
  </si>
  <si>
    <t>66.6</t>
  </si>
  <si>
    <t>66.7</t>
  </si>
  <si>
    <t>66.8</t>
  </si>
  <si>
    <t>66.9</t>
  </si>
  <si>
    <t>66.10</t>
  </si>
  <si>
    <t>66.11</t>
  </si>
  <si>
    <t>66.12</t>
  </si>
  <si>
    <t>66.13</t>
  </si>
  <si>
    <t>66.14</t>
  </si>
  <si>
    <t>66.15</t>
  </si>
  <si>
    <t>66.16</t>
  </si>
  <si>
    <t>66.17</t>
  </si>
  <si>
    <t>66.18</t>
  </si>
  <si>
    <t>66.19</t>
  </si>
  <si>
    <t>66.20</t>
  </si>
  <si>
    <t>67</t>
  </si>
  <si>
    <t>QUADRA 11 - C/D</t>
  </si>
  <si>
    <t>67.1</t>
  </si>
  <si>
    <t>67.2</t>
  </si>
  <si>
    <t>67.3</t>
  </si>
  <si>
    <t>67.4</t>
  </si>
  <si>
    <t>67.5</t>
  </si>
  <si>
    <t>67.6</t>
  </si>
  <si>
    <t>67.7</t>
  </si>
  <si>
    <t>67.8</t>
  </si>
  <si>
    <t>67.9</t>
  </si>
  <si>
    <t>67.10</t>
  </si>
  <si>
    <t>67.11</t>
  </si>
  <si>
    <t>67.12</t>
  </si>
  <si>
    <t>67.13</t>
  </si>
  <si>
    <t>67.14</t>
  </si>
  <si>
    <t>67.15</t>
  </si>
  <si>
    <t>67.16</t>
  </si>
  <si>
    <t>67.17</t>
  </si>
  <si>
    <t>67.18</t>
  </si>
  <si>
    <t>67.19</t>
  </si>
  <si>
    <t>67.20</t>
  </si>
  <si>
    <t>68</t>
  </si>
  <si>
    <t>QUADRA 11 - D/E</t>
  </si>
  <si>
    <t>68.1</t>
  </si>
  <si>
    <t>68.2</t>
  </si>
  <si>
    <t>68.3</t>
  </si>
  <si>
    <t>68.4</t>
  </si>
  <si>
    <t>68.5</t>
  </si>
  <si>
    <t>68.6</t>
  </si>
  <si>
    <t>68.7</t>
  </si>
  <si>
    <t>68.8</t>
  </si>
  <si>
    <t>68.9</t>
  </si>
  <si>
    <t>68.10</t>
  </si>
  <si>
    <t>68.11</t>
  </si>
  <si>
    <t>68.12</t>
  </si>
  <si>
    <t>68.13</t>
  </si>
  <si>
    <t>68.14</t>
  </si>
  <si>
    <t>68.15</t>
  </si>
  <si>
    <t>68.16</t>
  </si>
  <si>
    <t>68.17</t>
  </si>
  <si>
    <t>68.18</t>
  </si>
  <si>
    <t>68.19</t>
  </si>
  <si>
    <t>68.20</t>
  </si>
  <si>
    <t>69</t>
  </si>
  <si>
    <t>QUADRA 11 - F/G</t>
  </si>
  <si>
    <t>69.1</t>
  </si>
  <si>
    <t>69.2</t>
  </si>
  <si>
    <t>69.3</t>
  </si>
  <si>
    <t>69.4</t>
  </si>
  <si>
    <t>69.5</t>
  </si>
  <si>
    <t>69.6</t>
  </si>
  <si>
    <t>69.7</t>
  </si>
  <si>
    <t>69.8</t>
  </si>
  <si>
    <t>69.9</t>
  </si>
  <si>
    <t>69.10</t>
  </si>
  <si>
    <t>69.11</t>
  </si>
  <si>
    <t>69.12</t>
  </si>
  <si>
    <t>69.13</t>
  </si>
  <si>
    <t>69.14</t>
  </si>
  <si>
    <t>69.15</t>
  </si>
  <si>
    <t>69.16</t>
  </si>
  <si>
    <t>69.17</t>
  </si>
  <si>
    <t>69.18</t>
  </si>
  <si>
    <t>69.19</t>
  </si>
  <si>
    <t>69.20</t>
  </si>
  <si>
    <t>70</t>
  </si>
  <si>
    <t>QUADRA 11 - G/H</t>
  </si>
  <si>
    <t>70.1</t>
  </si>
  <si>
    <t>70.2</t>
  </si>
  <si>
    <t>70.3</t>
  </si>
  <si>
    <t>70.4</t>
  </si>
  <si>
    <t>70.5</t>
  </si>
  <si>
    <t>70.6</t>
  </si>
  <si>
    <t>70.7</t>
  </si>
  <si>
    <t>70.8</t>
  </si>
  <si>
    <t>70.9</t>
  </si>
  <si>
    <t>70.10</t>
  </si>
  <si>
    <t>70.11</t>
  </si>
  <si>
    <t>70.12</t>
  </si>
  <si>
    <t>70.13</t>
  </si>
  <si>
    <t>70.14</t>
  </si>
  <si>
    <t>70.15</t>
  </si>
  <si>
    <t>70.16</t>
  </si>
  <si>
    <t>70.17</t>
  </si>
  <si>
    <t>70.18</t>
  </si>
  <si>
    <t>70.19</t>
  </si>
  <si>
    <t>70.20</t>
  </si>
  <si>
    <t>71</t>
  </si>
  <si>
    <t>QUADRA 11 - H/I</t>
  </si>
  <si>
    <t>71.1</t>
  </si>
  <si>
    <t>71.2</t>
  </si>
  <si>
    <t>71.3</t>
  </si>
  <si>
    <t>71.4</t>
  </si>
  <si>
    <t>71.5</t>
  </si>
  <si>
    <t>71.6</t>
  </si>
  <si>
    <t>71.7</t>
  </si>
  <si>
    <t>71.8</t>
  </si>
  <si>
    <t>71.9</t>
  </si>
  <si>
    <t>71.10</t>
  </si>
  <si>
    <t>71.11</t>
  </si>
  <si>
    <t>71.12</t>
  </si>
  <si>
    <t>71.13</t>
  </si>
  <si>
    <t>71.14</t>
  </si>
  <si>
    <t>71.15</t>
  </si>
  <si>
    <t>71.16</t>
  </si>
  <si>
    <t>71.17</t>
  </si>
  <si>
    <t>71.18</t>
  </si>
  <si>
    <t>71.19</t>
  </si>
  <si>
    <t>71.20</t>
  </si>
  <si>
    <t>72</t>
  </si>
  <si>
    <t>QUADRA 12 - A/B</t>
  </si>
  <si>
    <t>72.1</t>
  </si>
  <si>
    <t>72.2</t>
  </si>
  <si>
    <t>72.3</t>
  </si>
  <si>
    <t>72.4</t>
  </si>
  <si>
    <t>72.5</t>
  </si>
  <si>
    <t>72.6</t>
  </si>
  <si>
    <t>72.7</t>
  </si>
  <si>
    <t>72.8</t>
  </si>
  <si>
    <t>72.9</t>
  </si>
  <si>
    <t>72.10</t>
  </si>
  <si>
    <t>72.11</t>
  </si>
  <si>
    <t>72.12</t>
  </si>
  <si>
    <t>72.13</t>
  </si>
  <si>
    <t>72.14</t>
  </si>
  <si>
    <t>72.15</t>
  </si>
  <si>
    <t>72.16</t>
  </si>
  <si>
    <t>72.17</t>
  </si>
  <si>
    <t>72.18</t>
  </si>
  <si>
    <t>72.19</t>
  </si>
  <si>
    <t>72.20</t>
  </si>
  <si>
    <t>73</t>
  </si>
  <si>
    <t>QUADRA 12 - C/D</t>
  </si>
  <si>
    <t>73.1</t>
  </si>
  <si>
    <t>73.2</t>
  </si>
  <si>
    <t>73.3</t>
  </si>
  <si>
    <t>73.4</t>
  </si>
  <si>
    <t>73.5</t>
  </si>
  <si>
    <t>73.6</t>
  </si>
  <si>
    <t>73.7</t>
  </si>
  <si>
    <t>73.8</t>
  </si>
  <si>
    <t>73.9</t>
  </si>
  <si>
    <t>73.10</t>
  </si>
  <si>
    <t>73.11</t>
  </si>
  <si>
    <t>73.12</t>
  </si>
  <si>
    <t>73.13</t>
  </si>
  <si>
    <t>73.14</t>
  </si>
  <si>
    <t>73.15</t>
  </si>
  <si>
    <t>73.16</t>
  </si>
  <si>
    <t>73.17</t>
  </si>
  <si>
    <t>73.18</t>
  </si>
  <si>
    <t>73.19</t>
  </si>
  <si>
    <t>73.20</t>
  </si>
  <si>
    <t>74</t>
  </si>
  <si>
    <t>QUADRA 12 - F/G</t>
  </si>
  <si>
    <t>74.1</t>
  </si>
  <si>
    <t>74.2</t>
  </si>
  <si>
    <t>74.3</t>
  </si>
  <si>
    <t>74.4</t>
  </si>
  <si>
    <t>74.5</t>
  </si>
  <si>
    <t>74.6</t>
  </si>
  <si>
    <t>74.7</t>
  </si>
  <si>
    <t>74.8</t>
  </si>
  <si>
    <t>74.9</t>
  </si>
  <si>
    <t>74.10</t>
  </si>
  <si>
    <t>74.11</t>
  </si>
  <si>
    <t>74.12</t>
  </si>
  <si>
    <t>74.13</t>
  </si>
  <si>
    <t>74.14</t>
  </si>
  <si>
    <t>74.15</t>
  </si>
  <si>
    <t>74.16</t>
  </si>
  <si>
    <t>74.17</t>
  </si>
  <si>
    <t>74.18</t>
  </si>
  <si>
    <t>74.19</t>
  </si>
  <si>
    <t>74.20</t>
  </si>
  <si>
    <t>75</t>
  </si>
  <si>
    <t>QUADRA 12 - G/H</t>
  </si>
  <si>
    <t>75.1</t>
  </si>
  <si>
    <t>75.2</t>
  </si>
  <si>
    <t>75.3</t>
  </si>
  <si>
    <t>75.4</t>
  </si>
  <si>
    <t>75.5</t>
  </si>
  <si>
    <t>75.6</t>
  </si>
  <si>
    <t>75.7</t>
  </si>
  <si>
    <t>75.8</t>
  </si>
  <si>
    <t>75.9</t>
  </si>
  <si>
    <t>75.10</t>
  </si>
  <si>
    <t>75.11</t>
  </si>
  <si>
    <t>75.12</t>
  </si>
  <si>
    <t>75.13</t>
  </si>
  <si>
    <t>75.14</t>
  </si>
  <si>
    <t>75.15</t>
  </si>
  <si>
    <t>75.16</t>
  </si>
  <si>
    <t>75.17</t>
  </si>
  <si>
    <t>75.18</t>
  </si>
  <si>
    <t>75.19</t>
  </si>
  <si>
    <t>75.20</t>
  </si>
  <si>
    <t>76</t>
  </si>
  <si>
    <t>QUADRA 12 - H/I</t>
  </si>
  <si>
    <t>76.1</t>
  </si>
  <si>
    <t>76.2</t>
  </si>
  <si>
    <t>76.3</t>
  </si>
  <si>
    <t>76.4</t>
  </si>
  <si>
    <t>76.5</t>
  </si>
  <si>
    <t>76.6</t>
  </si>
  <si>
    <t>76.7</t>
  </si>
  <si>
    <t>76.8</t>
  </si>
  <si>
    <t>76.9</t>
  </si>
  <si>
    <t>76.10</t>
  </si>
  <si>
    <t>76.11</t>
  </si>
  <si>
    <t>76.12</t>
  </si>
  <si>
    <t>76.13</t>
  </si>
  <si>
    <t>76.14</t>
  </si>
  <si>
    <t>76.15</t>
  </si>
  <si>
    <t>76.16</t>
  </si>
  <si>
    <t>76.17</t>
  </si>
  <si>
    <t>76.18</t>
  </si>
  <si>
    <t>76.19</t>
  </si>
  <si>
    <t>76.20</t>
  </si>
  <si>
    <t>77</t>
  </si>
  <si>
    <t>QUADRA 12 - I/J</t>
  </si>
  <si>
    <t>77.1</t>
  </si>
  <si>
    <t>77.2</t>
  </si>
  <si>
    <t>77.3</t>
  </si>
  <si>
    <t>77.4</t>
  </si>
  <si>
    <t>77.5</t>
  </si>
  <si>
    <t>77.6</t>
  </si>
  <si>
    <t>77.7</t>
  </si>
  <si>
    <t>77.8</t>
  </si>
  <si>
    <t>77.9</t>
  </si>
  <si>
    <t>77.10</t>
  </si>
  <si>
    <t>77.11</t>
  </si>
  <si>
    <t>77.12</t>
  </si>
  <si>
    <t>77.13</t>
  </si>
  <si>
    <t>77.14</t>
  </si>
  <si>
    <t>77.15</t>
  </si>
  <si>
    <t>77.16</t>
  </si>
  <si>
    <t>77.17</t>
  </si>
  <si>
    <t>77.18</t>
  </si>
  <si>
    <t>77.19</t>
  </si>
  <si>
    <t>77.20</t>
  </si>
  <si>
    <t>78</t>
  </si>
  <si>
    <t>RUA 04</t>
  </si>
  <si>
    <t>78.1</t>
  </si>
  <si>
    <t>78.2</t>
  </si>
  <si>
    <t>78.3</t>
  </si>
  <si>
    <t>78.4</t>
  </si>
  <si>
    <t>78.5</t>
  </si>
  <si>
    <t>78.6</t>
  </si>
  <si>
    <t>78.7</t>
  </si>
  <si>
    <t>78.8</t>
  </si>
  <si>
    <t>78.9</t>
  </si>
  <si>
    <t>78.10</t>
  </si>
  <si>
    <t>78.11</t>
  </si>
  <si>
    <t>78.12</t>
  </si>
  <si>
    <t>78.13</t>
  </si>
  <si>
    <t>78.14</t>
  </si>
  <si>
    <t>78.15</t>
  </si>
  <si>
    <t>78.16</t>
  </si>
  <si>
    <t>78.17</t>
  </si>
  <si>
    <t>78.18</t>
  </si>
  <si>
    <t>78.19</t>
  </si>
  <si>
    <t>78.20</t>
  </si>
  <si>
    <t>79</t>
  </si>
  <si>
    <t>RUA 29</t>
  </si>
  <si>
    <t>79.1</t>
  </si>
  <si>
    <t>79.2</t>
  </si>
  <si>
    <t>79.3</t>
  </si>
  <si>
    <t>79.4</t>
  </si>
  <si>
    <t>79.5</t>
  </si>
  <si>
    <t>79.6</t>
  </si>
  <si>
    <t>79.7</t>
  </si>
  <si>
    <t>79.8</t>
  </si>
  <si>
    <t>79.9</t>
  </si>
  <si>
    <t>79.10</t>
  </si>
  <si>
    <t>79.11</t>
  </si>
  <si>
    <t>79.12</t>
  </si>
  <si>
    <t>79.13</t>
  </si>
  <si>
    <t>79.14</t>
  </si>
  <si>
    <t>79.15</t>
  </si>
  <si>
    <t>79.16</t>
  </si>
  <si>
    <t>79.17</t>
  </si>
  <si>
    <t>79.18</t>
  </si>
  <si>
    <t>79.19</t>
  </si>
  <si>
    <t>79.20</t>
  </si>
  <si>
    <t>80</t>
  </si>
  <si>
    <t>RUA 42</t>
  </si>
  <si>
    <t>80.1</t>
  </si>
  <si>
    <t>80.2</t>
  </si>
  <si>
    <t>80.3</t>
  </si>
  <si>
    <t>80.4</t>
  </si>
  <si>
    <t>80.5</t>
  </si>
  <si>
    <t>80.6</t>
  </si>
  <si>
    <t>80.7</t>
  </si>
  <si>
    <t>80.8</t>
  </si>
  <si>
    <t>80.9</t>
  </si>
  <si>
    <t>80.10</t>
  </si>
  <si>
    <t>80.11</t>
  </si>
  <si>
    <t>80.12</t>
  </si>
  <si>
    <t>80.13</t>
  </si>
  <si>
    <t>80.14</t>
  </si>
  <si>
    <t>80.15</t>
  </si>
  <si>
    <t>80.16</t>
  </si>
  <si>
    <t>80.17</t>
  </si>
  <si>
    <t>80.18</t>
  </si>
  <si>
    <t>80.19</t>
  </si>
  <si>
    <t>80.20</t>
  </si>
  <si>
    <t>81</t>
  </si>
  <si>
    <t>RUA 47</t>
  </si>
  <si>
    <t>81.1</t>
  </si>
  <si>
    <t>81.2</t>
  </si>
  <si>
    <t>81.3</t>
  </si>
  <si>
    <t>81.4</t>
  </si>
  <si>
    <t>81.5</t>
  </si>
  <si>
    <t>81.6</t>
  </si>
  <si>
    <t>81.7</t>
  </si>
  <si>
    <t>81.8</t>
  </si>
  <si>
    <t>81.9</t>
  </si>
  <si>
    <t>81.10</t>
  </si>
  <si>
    <t>81.11</t>
  </si>
  <si>
    <t>81.12</t>
  </si>
  <si>
    <t>81.13</t>
  </si>
  <si>
    <t>81.14</t>
  </si>
  <si>
    <t>81.15</t>
  </si>
  <si>
    <t>81.16</t>
  </si>
  <si>
    <t>81.17</t>
  </si>
  <si>
    <t>81.18</t>
  </si>
  <si>
    <t>81.19</t>
  </si>
  <si>
    <t>81.20</t>
  </si>
  <si>
    <t>82</t>
  </si>
  <si>
    <t>RUA 60</t>
  </si>
  <si>
    <t>82.1</t>
  </si>
  <si>
    <t>82.2</t>
  </si>
  <si>
    <t>82.3</t>
  </si>
  <si>
    <t>82.4</t>
  </si>
  <si>
    <t>82.5</t>
  </si>
  <si>
    <t>82.6</t>
  </si>
  <si>
    <t>82.7</t>
  </si>
  <si>
    <t>82.8</t>
  </si>
  <si>
    <t>82.9</t>
  </si>
  <si>
    <t>82.10</t>
  </si>
  <si>
    <t>82.11</t>
  </si>
  <si>
    <t>82.12</t>
  </si>
  <si>
    <t>82.13</t>
  </si>
  <si>
    <t>82.14</t>
  </si>
  <si>
    <t>82.15</t>
  </si>
  <si>
    <t>82.16</t>
  </si>
  <si>
    <t>82.17</t>
  </si>
  <si>
    <t>82.18</t>
  </si>
  <si>
    <t>82.19</t>
  </si>
  <si>
    <t>82.20</t>
  </si>
  <si>
    <t>83</t>
  </si>
  <si>
    <t>RUA 61</t>
  </si>
  <si>
    <t>83.1</t>
  </si>
  <si>
    <t>83.2</t>
  </si>
  <si>
    <t>83.3</t>
  </si>
  <si>
    <t>83.4</t>
  </si>
  <si>
    <t>83.5</t>
  </si>
  <si>
    <t>83.6</t>
  </si>
  <si>
    <t>83.7</t>
  </si>
  <si>
    <t>83.8</t>
  </si>
  <si>
    <t>83.9</t>
  </si>
  <si>
    <t>83.10</t>
  </si>
  <si>
    <t>83.11</t>
  </si>
  <si>
    <t>83.12</t>
  </si>
  <si>
    <t>83.13</t>
  </si>
  <si>
    <t>83.14</t>
  </si>
  <si>
    <t>83.15</t>
  </si>
  <si>
    <t>83.16</t>
  </si>
  <si>
    <t>83.17</t>
  </si>
  <si>
    <t>83.18</t>
  </si>
  <si>
    <t>83.19</t>
  </si>
  <si>
    <t>83.20</t>
  </si>
  <si>
    <t>84</t>
  </si>
  <si>
    <t>RUA 62</t>
  </si>
  <si>
    <t>84.1</t>
  </si>
  <si>
    <t>84.2</t>
  </si>
  <si>
    <t>84.3</t>
  </si>
  <si>
    <t>84.4</t>
  </si>
  <si>
    <t>84.5</t>
  </si>
  <si>
    <t>84.6</t>
  </si>
  <si>
    <t>84.7</t>
  </si>
  <si>
    <t>84.8</t>
  </si>
  <si>
    <t>84.9</t>
  </si>
  <si>
    <t>84.10</t>
  </si>
  <si>
    <t>84.11</t>
  </si>
  <si>
    <t>84.12</t>
  </si>
  <si>
    <t>84.13</t>
  </si>
  <si>
    <t>84.14</t>
  </si>
  <si>
    <t>84.15</t>
  </si>
  <si>
    <t>84.16</t>
  </si>
  <si>
    <t>84.17</t>
  </si>
  <si>
    <t>84.18</t>
  </si>
  <si>
    <t>84.19</t>
  </si>
  <si>
    <t>84.20</t>
  </si>
  <si>
    <t>85</t>
  </si>
  <si>
    <t>RUA 71</t>
  </si>
  <si>
    <t>85.1</t>
  </si>
  <si>
    <t>85.2</t>
  </si>
  <si>
    <t>85.3</t>
  </si>
  <si>
    <t>85.4</t>
  </si>
  <si>
    <t>85.5</t>
  </si>
  <si>
    <t>85.6</t>
  </si>
  <si>
    <t>85.7</t>
  </si>
  <si>
    <t>85.8</t>
  </si>
  <si>
    <t>85.9</t>
  </si>
  <si>
    <t>85.10</t>
  </si>
  <si>
    <t>85.11</t>
  </si>
  <si>
    <t>85.12</t>
  </si>
  <si>
    <t>85.13</t>
  </si>
  <si>
    <t>85.14</t>
  </si>
  <si>
    <t>85.15</t>
  </si>
  <si>
    <t>85.16</t>
  </si>
  <si>
    <t>85.17</t>
  </si>
  <si>
    <t>85.18</t>
  </si>
  <si>
    <t>85.19</t>
  </si>
  <si>
    <t>85.20</t>
  </si>
  <si>
    <t>86</t>
  </si>
  <si>
    <t>RUA 73</t>
  </si>
  <si>
    <t>86.1</t>
  </si>
  <si>
    <t>86.2</t>
  </si>
  <si>
    <t>86.3</t>
  </si>
  <si>
    <t>86.4</t>
  </si>
  <si>
    <t>86.5</t>
  </si>
  <si>
    <t>86.6</t>
  </si>
  <si>
    <t>86.7</t>
  </si>
  <si>
    <t>86.8</t>
  </si>
  <si>
    <t>86.9</t>
  </si>
  <si>
    <t>86.10</t>
  </si>
  <si>
    <t>86.11</t>
  </si>
  <si>
    <t>86.12</t>
  </si>
  <si>
    <t>86.13</t>
  </si>
  <si>
    <t>86.14</t>
  </si>
  <si>
    <t>86.15</t>
  </si>
  <si>
    <t>86.16</t>
  </si>
  <si>
    <t>86.17</t>
  </si>
  <si>
    <t>86.18</t>
  </si>
  <si>
    <t>86.19</t>
  </si>
  <si>
    <t>86.20</t>
  </si>
  <si>
    <t>87</t>
  </si>
  <si>
    <t>RUA 85</t>
  </si>
  <si>
    <t>87.1</t>
  </si>
  <si>
    <t>87.2</t>
  </si>
  <si>
    <t>87.3</t>
  </si>
  <si>
    <t>87.4</t>
  </si>
  <si>
    <t>87.5</t>
  </si>
  <si>
    <t>87.6</t>
  </si>
  <si>
    <t>87.7</t>
  </si>
  <si>
    <t>87.8</t>
  </si>
  <si>
    <t>87.9</t>
  </si>
  <si>
    <t>87.10</t>
  </si>
  <si>
    <t>87.11</t>
  </si>
  <si>
    <t>87.12</t>
  </si>
  <si>
    <t>87.13</t>
  </si>
  <si>
    <t>87.14</t>
  </si>
  <si>
    <t>87.15</t>
  </si>
  <si>
    <t>87.16</t>
  </si>
  <si>
    <t>87.17</t>
  </si>
  <si>
    <t>87.18</t>
  </si>
  <si>
    <t>87.19</t>
  </si>
  <si>
    <t>87.20</t>
  </si>
  <si>
    <t>88</t>
  </si>
  <si>
    <t>RUA 80</t>
  </si>
  <si>
    <t>88.1</t>
  </si>
  <si>
    <t>88.2</t>
  </si>
  <si>
    <t>88.3</t>
  </si>
  <si>
    <t>88.4</t>
  </si>
  <si>
    <t>88.5</t>
  </si>
  <si>
    <t>88.6</t>
  </si>
  <si>
    <t>88.7</t>
  </si>
  <si>
    <t>88.8</t>
  </si>
  <si>
    <t>88.9</t>
  </si>
  <si>
    <t>88.10</t>
  </si>
  <si>
    <t>88.11</t>
  </si>
  <si>
    <t>88.12</t>
  </si>
  <si>
    <t>88.13</t>
  </si>
  <si>
    <t>88.14</t>
  </si>
  <si>
    <t>88.15</t>
  </si>
  <si>
    <t>88.16</t>
  </si>
  <si>
    <t>88.17</t>
  </si>
  <si>
    <t>88.18</t>
  </si>
  <si>
    <t>88.19</t>
  </si>
  <si>
    <t>88.20</t>
  </si>
  <si>
    <t>89</t>
  </si>
  <si>
    <t>RUA 111</t>
  </si>
  <si>
    <t>89.1</t>
  </si>
  <si>
    <t>89.2</t>
  </si>
  <si>
    <t>89.3</t>
  </si>
  <si>
    <t>89.4</t>
  </si>
  <si>
    <t>89.5</t>
  </si>
  <si>
    <t>89.6</t>
  </si>
  <si>
    <t>89.7</t>
  </si>
  <si>
    <t>89.8</t>
  </si>
  <si>
    <t>89.9</t>
  </si>
  <si>
    <t>89.10</t>
  </si>
  <si>
    <t>89.11</t>
  </si>
  <si>
    <t>89.12</t>
  </si>
  <si>
    <t>89.13</t>
  </si>
  <si>
    <t>89.14</t>
  </si>
  <si>
    <t>89.15</t>
  </si>
  <si>
    <t>89.16</t>
  </si>
  <si>
    <t>89.17</t>
  </si>
  <si>
    <t>89.18</t>
  </si>
  <si>
    <t>89.19</t>
  </si>
  <si>
    <t>89.20</t>
  </si>
  <si>
    <t>90</t>
  </si>
  <si>
    <t>RUAS 87, 88 E 89</t>
  </si>
  <si>
    <t>90.1</t>
  </si>
  <si>
    <t>90.2</t>
  </si>
  <si>
    <t>90.3</t>
  </si>
  <si>
    <t>90.4</t>
  </si>
  <si>
    <t>90.5</t>
  </si>
  <si>
    <t>90.6</t>
  </si>
  <si>
    <t>90.7</t>
  </si>
  <si>
    <t>90.8</t>
  </si>
  <si>
    <t>90.9</t>
  </si>
  <si>
    <t>90.10</t>
  </si>
  <si>
    <t>90.11</t>
  </si>
  <si>
    <t>90.12</t>
  </si>
  <si>
    <t>90.13</t>
  </si>
  <si>
    <t>90.14</t>
  </si>
  <si>
    <t>90.15</t>
  </si>
  <si>
    <t>90.16</t>
  </si>
  <si>
    <t>90.17</t>
  </si>
  <si>
    <t>90.18</t>
  </si>
  <si>
    <t>90.19</t>
  </si>
  <si>
    <t>90.20</t>
  </si>
  <si>
    <t>91</t>
  </si>
  <si>
    <t>RUAS 100, 101 E 102</t>
  </si>
  <si>
    <t>91.1</t>
  </si>
  <si>
    <t>91.2</t>
  </si>
  <si>
    <t>91.3</t>
  </si>
  <si>
    <t>91.4</t>
  </si>
  <si>
    <t>91.5</t>
  </si>
  <si>
    <t>91.6</t>
  </si>
  <si>
    <t>91.7</t>
  </si>
  <si>
    <t>91.8</t>
  </si>
  <si>
    <t>91.9</t>
  </si>
  <si>
    <t>91.10</t>
  </si>
  <si>
    <t>91.11</t>
  </si>
  <si>
    <t>91.12</t>
  </si>
  <si>
    <t>91.13</t>
  </si>
  <si>
    <t>91.14</t>
  </si>
  <si>
    <t>91.15</t>
  </si>
  <si>
    <t>91.16</t>
  </si>
  <si>
    <t>91.17</t>
  </si>
  <si>
    <t>91.18</t>
  </si>
  <si>
    <t>91.19</t>
  </si>
  <si>
    <t>91.20</t>
  </si>
  <si>
    <t>92</t>
  </si>
  <si>
    <t>SERVIÇOS FINAIS</t>
  </si>
  <si>
    <t>92.1</t>
  </si>
  <si>
    <t>INF-170925</t>
  </si>
  <si>
    <t>RELATÓRIO FINAL DE OBRAS OU SERVIÇOS DE ENGENHARIA, INCLUINDO DESENHOS TAMANHO A-1, REGISTROS FOTOGRÁICO E SERVIÇOS COM FOTOS ACOMPANHADAS DE LEGENDAS .</t>
  </si>
  <si>
    <t>VALOR BDI TOTAL:</t>
  </si>
  <si>
    <t>VALOR ORÇAMENTO:</t>
  </si>
  <si>
    <t>VALOR TOTAL:</t>
  </si>
  <si>
    <t>1.1. COMP.690 PLACA DE OBRA PADRÃO (M2)</t>
  </si>
  <si>
    <t>H</t>
  </si>
  <si>
    <t>L</t>
  </si>
  <si>
    <t>Q</t>
  </si>
  <si>
    <t>QTD</t>
  </si>
  <si>
    <t>H*L*Q</t>
  </si>
  <si>
    <t>1.2. 00010775 LOCACAO DE CONTAINER 2,30 X 6,00 M, ALT. 2,50 M, COM 1 SANITARIO, PARA ESCRITORIO, COMPLETO, SEM DIVISORIAS INTERNAS (NAO INCLUI MOBILIZACAO/DESMOBILIZACAO) (MES)</t>
  </si>
  <si>
    <t>M*Q</t>
  </si>
  <si>
    <t>1.3. INFRA-NOVACAP-01 MOBILIZAÇÃO E DESMOBILIZAÇÃO DE CONTAINER, INCLUSIVE CARGA, DESCARGA ETRANSPORTE EM CAMINHÃO CARROCERIA COM GUINDAUTO (MUNCK), EXCLUSIVELOCAÇÃO DO CONTAINER (UN)</t>
  </si>
  <si>
    <t>1.4. 5901 CAMINHÃO PIPA 10.000 L TRUCADO, PESO BRUTO TOTAL 23.000 KG, CARGA ÚTIL MÁXIMA 15.935 KG, DISTÂNCIA ENTRE EIXOS 4,8 M, POTÊNCIA 230 CV, INCLUSIVE TANQUE DE AÇO PARA TRANSPORTE DE ÁGUA - CHP DIURNO. AF_06/2014 (CHP)</t>
  </si>
  <si>
    <t>D</t>
  </si>
  <si>
    <t>2 horas trabalhada em cada 22dias  dos 22 meses</t>
  </si>
  <si>
    <t>=Q*H*D*M</t>
  </si>
  <si>
    <t>1.5. 101008 CARGA DE ÁGUA EM CAMINHÃO PIPA 10 M³. AF_07/2020 (M3)</t>
  </si>
  <si>
    <t>C</t>
  </si>
  <si>
    <t>Q*D*C*M</t>
  </si>
  <si>
    <t>1.6. INF-180925 ENSAIO DE CONTROLE TECNOLÓGICO DO CONCRETO (UN)</t>
  </si>
  <si>
    <t>Á ser realizado em cada frente de obra de calçadas</t>
  </si>
  <si>
    <t>3.1. INF-20251118 LOCAÇÃO PLANIMÉTRICA DE LINHA (m)</t>
  </si>
  <si>
    <t>Comprimento da calçada</t>
  </si>
  <si>
    <t>3.2. 98525 LIMPEZA MECANIZADA DE CAMADA VEGETAL, VEGETAÇÃO E PEQUENAS ÁRVORES (DIÂMETRO DE TRONCO MENOR QUE 0,20 M), COM TRATOR DE ESTEIRAS. AF_03/2024 (M2)</t>
  </si>
  <si>
    <t>A</t>
  </si>
  <si>
    <t>Área de intervenção</t>
  </si>
  <si>
    <t>3.3. 101114 ESCAVAÇÃO HORIZONTAL EM SOLO DE 1A CATEGORIA COM TRATOR DE ESTEIRAS (100HP/LÂMINA: 2,19M3). AF_07/2020 (M3)</t>
  </si>
  <si>
    <t>E</t>
  </si>
  <si>
    <t>PARA O ACERTO ONDE SERÁ EXECUTADA A CALÇADA</t>
  </si>
  <si>
    <t>A*E</t>
  </si>
  <si>
    <t>3.4. 104790 DEMOLIÇÃO DE PISO DE CONCRETO SIMPLES, DE FORMA MECANIZADA COM MARTELETE, SEM REAPROVEITAMENTO. AF_09/2023 (M3)</t>
  </si>
  <si>
    <t>Demolição de calçadas e meio fios existentes para a instalação das rampas</t>
  </si>
  <si>
    <t>A*E*Q</t>
  </si>
  <si>
    <t>3.5. 100992 CARGA, MANOBRA E DESCARGA DE SOLOS E MATERIAIS GRANULARES EM CAMINHÃO BASCULANTE 18 M³ - CARGA COM PÁ CARREGADEIRA (CAÇAMBA DE 1,7 A 2,8 M³ / 128 HP) E DESCARGA LIVRE (UNIDADE: T). AF_07/2020 (T)</t>
  </si>
  <si>
    <t>P</t>
  </si>
  <si>
    <t>LIMPEZA DA CAMADA VEGETAL</t>
  </si>
  <si>
    <t>A*H*Q*P</t>
  </si>
  <si>
    <t>SOLO ESCAVADO PARA REGULARIZAÇÃO</t>
  </si>
  <si>
    <t>MATERIAL DEMOLIDA PARA A CONSTRUÇÃO DAS RAMPAS</t>
  </si>
  <si>
    <t>3.6. 95880 TRANSPORTE COM CAMINHÃO BASCULANTE DE 18 M³, EM VIA URBANA PAVIMENTADA, DMT ATÉ 30 KM (UNIDADE: TXKM). AF_07/2020 (TXKM)</t>
  </si>
  <si>
    <t>DMT</t>
  </si>
  <si>
    <t>A*H*Q*P*DMT</t>
  </si>
  <si>
    <t>3.7. 95430 TRANSPORTE COM CAMINHÃO BASCULANTE DE 18 M³, EM VIA URBANA PAVIMENTADA, ADICIONAL PARA DMT EXCEDENTE A 30 KM (UNIDADE: TXKM). AF_07/2020 (TXKM)</t>
  </si>
  <si>
    <t>3.8. RCC-NS Disposição final de resíduos da construção civil - nãosegregados (T)</t>
  </si>
  <si>
    <t>REFERENTE Á LIMPEZA DA CAMADA VEGETAL</t>
  </si>
  <si>
    <t>A*H*P</t>
  </si>
  <si>
    <t>3.9. 95880 TRANSPORTE COM CAMINHÃO BASCULANTE DE 18 M³, EM VIA URBANA PAVIMENTADA, DMT ATÉ 30 KM (UNIDADE: TXKM). AF_07/2020 (TXKM)</t>
  </si>
  <si>
    <t>TRANSPORTE DA BRITA PARA O ACERTO ONDE SERÁ EXECUTADA A CALÇADA</t>
  </si>
  <si>
    <t>A*E*DMT*P</t>
  </si>
  <si>
    <t>3.10. 4011276 Base ou sub-base de brita graduada com brita comercial - 100% Proctor modificado (m³)</t>
  </si>
  <si>
    <t>3.11. 100577 REGULARIZAÇÃO E COMPACTAÇÃO DE SUBLEITO DE SOLO PREDOMINANTEMENTE ARENOSO, PARA OBRAS DE CONSTRUÇÃO DE PAVIMENTOS. AF_09/2024 (M2)</t>
  </si>
  <si>
    <t>3.12. 94273 ASSENTAMENTO DE GUIA (MEIO-FIO) EM TRECHO RETO, CONFECCIONADA EM CONCRETO PRÉ-FABRICADO, DIMENSÕES 100X15X13X30 CM (COMPRIMENTO X BASE INFERIOR X BASE SUPERIOR X ALTURA). AF_01/2024 (M)</t>
  </si>
  <si>
    <t>C*Q</t>
  </si>
  <si>
    <t>3.13. 102498 PINTURA DE MEIO-FIO COM TINTA BRANCA A BASE DE CAL (CAIAÇÃO). AF_05/2021 (M)</t>
  </si>
  <si>
    <t>3.14. 105003 RAMPA DE ACESSIBILIDADE EM CONCRETO MOLDADO IN LOCO, EM CALÇADA PRÉ EXISTENTE COM LARGURA MAIOR OU IGUAL À 3,00 M, FCK 25MPA, COM PISO PODOTÁTIL. AF_03/2024 (UN)</t>
  </si>
  <si>
    <t>3.15. INF-251111 EXECUÇÃO DE PASSEIO (CALÇADA) OU PISO DE CONCRETO COM CONCRETO MOLDADO IN LOCO, USINADO, ACABAMENTO CONVENCIONAL, ESPESSURA 15 CM, ARMADO. (M2)</t>
  </si>
  <si>
    <t>ÁREA DA CALÇADA</t>
  </si>
  <si>
    <t>3.16. 104658 PISO PODOTÁTIL DE ALERTA OU DIRECIONAL, DE CONCRETO, ASSENTADO SOBRE ARGAMASSA. AF_03/2024 (M2)</t>
  </si>
  <si>
    <t>Área de 01 piso podotátil: 0,4 x 0,4 = 0,16m²</t>
  </si>
  <si>
    <t>A*Q</t>
  </si>
  <si>
    <t>3.17. 103310 INSTALAÇÃO DE LIXEIRA METÁLICA DUPLA, CAPACIDADE DE 60 L, EM TUBO DE AÇO CARBONO E CESTOS EM CHAPA DE AÇO COM PINTURA ELETROSTÁTICA, SOBRE SOLO. AF_11/2021 (UN)</t>
  </si>
  <si>
    <t>3.18. 5213368 Balizador de concreto - areia e brita comerciais - fornecimento e implantação (un)</t>
  </si>
  <si>
    <t>3.19. 98504 PLANTIO DE GRAMA BATATAIS EM PLACAS. AF_07/2024 (M2)</t>
  </si>
  <si>
    <t>LADO ESQUERDO</t>
  </si>
  <si>
    <t>3.20. S03641 Acabamento de superfície de piso de concreto com polimento mecânico com acabadora simples - Rev 02 (m2)</t>
  </si>
  <si>
    <t>4.1. INF-20251118 LOCAÇÃO PLANIMÉTRICA DE LINHA (m)</t>
  </si>
  <si>
    <t>4.2. 98525 LIMPEZA MECANIZADA DE CAMADA VEGETAL, VEGETAÇÃO E PEQUENAS ÁRVORES (DIÂMETRO DE TRONCO MENOR QUE 0,20 M), COM TRATOR DE ESTEIRAS. AF_03/2024 (M2)</t>
  </si>
  <si>
    <t>4.3. 101114 ESCAVAÇÃO HORIZONTAL EM SOLO DE 1A CATEGORIA COM TRATOR DE ESTEIRAS (100HP/LÂMINA: 2,19M3). AF_07/2020 (M3)</t>
  </si>
  <si>
    <t>4.4. 104790 DEMOLIÇÃO DE PISO DE CONCRETO SIMPLES, DE FORMA MECANIZADA COM MARTELETE, SEM REAPROVEITAMENTO. AF_09/2023 (M3)</t>
  </si>
  <si>
    <t>4.5. 100992 CARGA, MANOBRA E DESCARGA DE SOLOS E MATERIAIS GRANULARES EM CAMINHÃO BASCULANTE 18 M³ - CARGA COM PÁ CARREGADEIRA (CAÇAMBA DE 1,7 A 2,8 M³ / 128 HP) E DESCARGA LIVRE (UNIDADE: T). AF_07/2020 (T)</t>
  </si>
  <si>
    <t>4.6. 95880 TRANSPORTE COM CAMINHÃO BASCULANTE DE 18 M³, EM VIA URBANA PAVIMENTADA, DMT ATÉ 30 KM (UNIDADE: TXKM). AF_07/2020 (TXKM)</t>
  </si>
  <si>
    <t>4.7. 95430 TRANSPORTE COM CAMINHÃO BASCULANTE DE 18 M³, EM VIA URBANA PAVIMENTADA, ADICIONAL PARA DMT EXCEDENTE A 30 KM (UNIDADE: TXKM). AF_07/2020 (TXKM)</t>
  </si>
  <si>
    <t>4.8. RCC-NS Disposição final de resíduos da construção civil - nãosegregados (T)</t>
  </si>
  <si>
    <t>4.9. 95880 TRANSPORTE COM CAMINHÃO BASCULANTE DE 18 M³, EM VIA URBANA PAVIMENTADA, DMT ATÉ 30 KM (UNIDADE: TXKM). AF_07/2020 (TXKM)</t>
  </si>
  <si>
    <t>A*E*P*DMT</t>
  </si>
  <si>
    <t>4.10. 4011276 Base ou sub-base de brita graduada com brita comercial - 100% Proctor modificado (m³)</t>
  </si>
  <si>
    <t>4.11. 100577 REGULARIZAÇÃO E COMPACTAÇÃO DE SUBLEITO DE SOLO PREDOMINANTEMENTE ARENOSO, PARA OBRAS DE CONSTRUÇÃO DE PAVIMENTOS. AF_09/2024 (M2)</t>
  </si>
  <si>
    <t>4.12. 94273 ASSENTAMENTO DE GUIA (MEIO-FIO) EM TRECHO RETO, CONFECCIONADA EM CONCRETO PRÉ-FABRICADO, DIMENSÕES 100X15X13X30 CM (COMPRIMENTO X BASE INFERIOR X BASE SUPERIOR X ALTURA). AF_01/2024 (M)</t>
  </si>
  <si>
    <t>4.13. 102498 PINTURA DE MEIO-FIO COM TINTA BRANCA A BASE DE CAL (CAIAÇÃO). AF_05/2021 (M)</t>
  </si>
  <si>
    <t>4.14. 105003 RAMPA DE ACESSIBILIDADE EM CONCRETO MOLDADO IN LOCO, EM CALÇADA PRÉ EXISTENTE COM LARGURA MAIOR OU IGUAL À 3,00 M, FCK 25MPA, COM PISO PODOTÁTIL. AF_03/2024 (UN)</t>
  </si>
  <si>
    <t>4.15. INF-251111 EXECUÇÃO DE PASSEIO (CALÇADA) OU PISO DE CONCRETO COM CONCRETO MOLDADO IN LOCO, USINADO, ACABAMENTO CONVENCIONAL, ESPESSURA 15 CM, ARMADO. (M2)</t>
  </si>
  <si>
    <t>4.16. 104658 PISO PODOTÁTIL DE ALERTA OU DIRECIONAL, DE CONCRETO, ASSENTADO SOBRE ARGAMASSA. AF_03/2024 (M2)</t>
  </si>
  <si>
    <t>4.17. 103310 INSTALAÇÃO DE LIXEIRA METÁLICA DUPLA, CAPACIDADE DE 60 L, EM TUBO DE AÇO CARBONO E CESTOS EM CHAPA DE AÇO COM PINTURA ELETROSTÁTICA, SOBRE SOLO. AF_11/2021 (UN)</t>
  </si>
  <si>
    <t>4.18. 5213368 Balizador de concreto - areia e brita comerciais - fornecimento e implantação (un)</t>
  </si>
  <si>
    <t>4.19. 98504 PLANTIO DE GRAMA BATATAIS EM PLACAS. AF_07/2024 (M2)</t>
  </si>
  <si>
    <t>Faixa de 0,90 cm de largura</t>
  </si>
  <si>
    <t>4.20. S03641 Acabamento de superfície de piso de concreto com polimento mecânico com acabadora simples - Rev 02 (m2)</t>
  </si>
  <si>
    <t>5.1. INF-20251118 LOCAÇÃO PLANIMÉTRICA DE LINHA (m)</t>
  </si>
  <si>
    <t>5.2. 98525 LIMPEZA MECANIZADA DE CAMADA VEGETAL, VEGETAÇÃO E PEQUENAS ÁRVORES (DIÂMETRO DE TRONCO MENOR QUE 0,20 M), COM TRATOR DE ESTEIRAS. AF_03/2024 (M2)</t>
  </si>
  <si>
    <t>5.3. 101114 ESCAVAÇÃO HORIZONTAL EM SOLO DE 1A CATEGORIA COM TRATOR DE ESTEIRAS (100HP/LÂMINA: 2,19M3). AF_07/2020 (M3)</t>
  </si>
  <si>
    <t>5.4. 104790 DEMOLIÇÃO DE PISO DE CONCRETO SIMPLES, DE FORMA MECANIZADA COM MARTELETE, SEM REAPROVEITAMENTO. AF_09/2023 (M3)</t>
  </si>
  <si>
    <t>5.5. 100992 CARGA, MANOBRA E DESCARGA DE SOLOS E MATERIAIS GRANULARES EM CAMINHÃO BASCULANTE 18 M³ - CARGA COM PÁ CARREGADEIRA (CAÇAMBA DE 1,7 A 2,8 M³ / 128 HP) E DESCARGA LIVRE (UNIDADE: T). AF_07/2020 (T)</t>
  </si>
  <si>
    <t>5.6. 95880 TRANSPORTE COM CAMINHÃO BASCULANTE DE 18 M³, EM VIA URBANA PAVIMENTADA, DMT ATÉ 30 KM (UNIDADE: TXKM). AF_07/2020 (TXKM)</t>
  </si>
  <si>
    <t>5.7. 95430 TRANSPORTE COM CAMINHÃO BASCULANTE DE 18 M³, EM VIA URBANA PAVIMENTADA, ADICIONAL PARA DMT EXCEDENTE A 30 KM (UNIDADE: TXKM). AF_07/2020 (TXKM)</t>
  </si>
  <si>
    <t>5.8. RCC-NS Disposição final de resíduos da construção civil - nãosegregados (T)</t>
  </si>
  <si>
    <t>5.9. 95880 TRANSPORTE COM CAMINHÃO BASCULANTE DE 18 M³, EM VIA URBANA PAVIMENTADA, DMT ATÉ 30 KM (UNIDADE: TXKM). AF_07/2020 (TXKM)</t>
  </si>
  <si>
    <t>5.10. 4011276 Base ou sub-base de brita graduada com brita comercial - 100% Proctor modificado (m³)</t>
  </si>
  <si>
    <t>5.11. 100577 REGULARIZAÇÃO E COMPACTAÇÃO DE SUBLEITO DE SOLO PREDOMINANTEMENTE ARENOSO, PARA OBRAS DE CONSTRUÇÃO DE PAVIMENTOS. AF_09/2024 (M2)</t>
  </si>
  <si>
    <t>5.12. 94273 ASSENTAMENTO DE GUIA (MEIO-FIO) EM TRECHO RETO, CONFECCIONADA EM CONCRETO PRÉ-FABRICADO, DIMENSÕES 100X15X13X30 CM (COMPRIMENTO X BASE INFERIOR X BASE SUPERIOR X ALTURA). AF_01/2024 (M)</t>
  </si>
  <si>
    <t>5.13. 102498 PINTURA DE MEIO-FIO COM TINTA BRANCA A BASE DE CAL (CAIAÇÃO). AF_05/2021 (M)</t>
  </si>
  <si>
    <t>5.14. 105003 RAMPA DE ACESSIBILIDADE EM CONCRETO MOLDADO IN LOCO, EM CALÇADA PRÉ EXISTENTE COM LARGURA MAIOR OU IGUAL À 3,00 M, FCK 25MPA, COM PISO PODOTÁTIL. AF_03/2024 (UN)</t>
  </si>
  <si>
    <t>5.15. INF-251111 EXECUÇÃO DE PASSEIO (CALÇADA) OU PISO DE CONCRETO COM CONCRETO MOLDADO IN LOCO, USINADO, ACABAMENTO CONVENCIONAL, ESPESSURA 15 CM, ARMADO. (M2)</t>
  </si>
  <si>
    <t>5.16. 104658 PISO PODOTÁTIL DE ALERTA OU DIRECIONAL, DE CONCRETO, ASSENTADO SOBRE ARGAMASSA. AF_03/2024 (M2)</t>
  </si>
  <si>
    <t>5.17. 103310 INSTALAÇÃO DE LIXEIRA METÁLICA DUPLA, CAPACIDADE DE 60 L, EM TUBO DE AÇO CARBONO E CESTOS EM CHAPA DE AÇO COM PINTURA ELETROSTÁTICA, SOBRE SOLO. AF_11/2021 (UN)</t>
  </si>
  <si>
    <t>5.18. 5213368 Balizador de concreto - areia e brita comerciais - fornecimento e implantação (un)</t>
  </si>
  <si>
    <t>5.19. 98504 PLANTIO DE GRAMA BATATAIS EM PLACAS. AF_07/2024 (M2)</t>
  </si>
  <si>
    <t>5.20. S03641 Acabamento de superfície de piso de concreto com polimento mecânico com acabadora simples - Rev 02 (m2)</t>
  </si>
  <si>
    <t>6.1. INF-20251118 LOCAÇÃO PLANIMÉTRICA DE LINHA (m)</t>
  </si>
  <si>
    <t>6.2. 98525 LIMPEZA MECANIZADA DE CAMADA VEGETAL, VEGETAÇÃO E PEQUENAS ÁRVORES (DIÂMETRO DE TRONCO MENOR QUE 0,20 M), COM TRATOR DE ESTEIRAS. AF_03/2024 (M2)</t>
  </si>
  <si>
    <t>6.3. 101114 ESCAVAÇÃO HORIZONTAL EM SOLO DE 1A CATEGORIA COM TRATOR DE ESTEIRAS (100HP/LÂMINA: 2,19M3). AF_07/2020 (M3)</t>
  </si>
  <si>
    <t>6.4. 104790 DEMOLIÇÃO DE PISO DE CONCRETO SIMPLES, DE FORMA MECANIZADA COM MARTELETE, SEM REAPROVEITAMENTO. AF_09/2023 (M3)</t>
  </si>
  <si>
    <t>6.5. 100992 CARGA, MANOBRA E DESCARGA DE SOLOS E MATERIAIS GRANULARES EM CAMINHÃO BASCULANTE 18 M³ - CARGA COM PÁ CARREGADEIRA (CAÇAMBA DE 1,7 A 2,8 M³ / 128 HP) E DESCARGA LIVRE (UNIDADE: T). AF_07/2020 (T)</t>
  </si>
  <si>
    <t>6.6. 95880 TRANSPORTE COM CAMINHÃO BASCULANTE DE 18 M³, EM VIA URBANA PAVIMENTADA, DMT ATÉ 30 KM (UNIDADE: TXKM). AF_07/2020 (TXKM)</t>
  </si>
  <si>
    <t>6.7. 95430 TRANSPORTE COM CAMINHÃO BASCULANTE DE 18 M³, EM VIA URBANA PAVIMENTADA, ADICIONAL PARA DMT EXCEDENTE A 30 KM (UNIDADE: TXKM). AF_07/2020 (TXKM)</t>
  </si>
  <si>
    <t>6.8. RCC-NS Disposição final de resíduos da construção civil - nãosegregados (T)</t>
  </si>
  <si>
    <t>6.9. 95880 TRANSPORTE COM CAMINHÃO BASCULANTE DE 18 M³, EM VIA URBANA PAVIMENTADA, DMT ATÉ 30 KM (UNIDADE: TXKM). AF_07/2020 (TXKM)</t>
  </si>
  <si>
    <t>6.10. 4011276 Base ou sub-base de brita graduada com brita comercial - 100% Proctor modificado (m³)</t>
  </si>
  <si>
    <t>6.11. 100577 REGULARIZAÇÃO E COMPACTAÇÃO DE SUBLEITO DE SOLO PREDOMINANTEMENTE ARENOSO, PARA OBRAS DE CONSTRUÇÃO DE PAVIMENTOS. AF_09/2024 (M2)</t>
  </si>
  <si>
    <t>ACERTO ONDE SERÁ EXECUTADA A CALÇADA</t>
  </si>
  <si>
    <t>6.12. 94273 ASSENTAMENTO DE GUIA (MEIO-FIO) EM TRECHO RETO, CONFECCIONADA EM CONCRETO PRÉ-FABRICADO, DIMENSÕES 100X15X13X30 CM (COMPRIMENTO X BASE INFERIOR X BASE SUPERIOR X ALTURA). AF_01/2024 (M)</t>
  </si>
  <si>
    <t>6.13. 102498 PINTURA DE MEIO-FIO COM TINTA BRANCA A BASE DE CAL (CAIAÇÃO). AF_05/2021 (M)</t>
  </si>
  <si>
    <t>6.14. 105003 RAMPA DE ACESSIBILIDADE EM CONCRETO MOLDADO IN LOCO, EM CALÇADA PRÉ EXISTENTE COM LARGURA MAIOR OU IGUAL À 3,00 M, FCK 25MPA, COM PISO PODOTÁTIL. AF_03/2024 (UN)</t>
  </si>
  <si>
    <t>6.15. INF-251111 EXECUÇÃO DE PASSEIO (CALÇADA) OU PISO DE CONCRETO COM CONCRETO MOLDADO IN LOCO, USINADO, ACABAMENTO CONVENCIONAL, ESPESSURA 15 CM, ARMADO. (M2)</t>
  </si>
  <si>
    <t>6.16. 104658 PISO PODOTÁTIL DE ALERTA OU DIRECIONAL, DE CONCRETO, ASSENTADO SOBRE ARGAMASSA. AF_03/2024 (M2)</t>
  </si>
  <si>
    <t>6.17. 103310 INSTALAÇÃO DE LIXEIRA METÁLICA DUPLA, CAPACIDADE DE 60 L, EM TUBO DE AÇO CARBONO E CESTOS EM CHAPA DE AÇO COM PINTURA ELETROSTÁTICA, SOBRE SOLO. AF_11/2021 (UN)</t>
  </si>
  <si>
    <t>6.18. 5213368 Balizador de concreto - areia e brita comerciais - fornecimento e implantação (un)</t>
  </si>
  <si>
    <t>6.19. 98504 PLANTIO DE GRAMA BATATAIS EM PLACAS. AF_07/2024 (M2)</t>
  </si>
  <si>
    <t>6.20. S03641 Acabamento de superfície de piso de concreto com polimento mecânico com acabadora simples - Rev 02 (m2)</t>
  </si>
  <si>
    <t>7.1. INF-20251118 LOCAÇÃO PLANIMÉTRICA DE LINHA (m)</t>
  </si>
  <si>
    <t>7.2. 98525 LIMPEZA MECANIZADA DE CAMADA VEGETAL, VEGETAÇÃO E PEQUENAS ÁRVORES (DIÂMETRO DE TRONCO MENOR QUE 0,20 M), COM TRATOR DE ESTEIRAS. AF_03/2024 (M2)</t>
  </si>
  <si>
    <t>7.3. 101114 ESCAVAÇÃO HORIZONTAL EM SOLO DE 1A CATEGORIA COM TRATOR DE ESTEIRAS (100HP/LÂMINA: 2,19M3). AF_07/2020 (M3)</t>
  </si>
  <si>
    <t>7.4. 104790 DEMOLIÇÃO DE PISO DE CONCRETO SIMPLES, DE FORMA MECANIZADA COM MARTELETE, SEM REAPROVEITAMENTO. AF_09/2023 (M3)</t>
  </si>
  <si>
    <t>7.5. 100992 CARGA, MANOBRA E DESCARGA DE SOLOS E MATERIAIS GRANULARES EM CAMINHÃO BASCULANTE 18 M³ - CARGA COM PÁ CARREGADEIRA (CAÇAMBA DE 1,7 A 2,8 M³ / 128 HP) E DESCARGA LIVRE (UNIDADE: T). AF_07/2020 (T)</t>
  </si>
  <si>
    <t>7.6. 95880 TRANSPORTE COM CAMINHÃO BASCULANTE DE 18 M³, EM VIA URBANA PAVIMENTADA, DMT ATÉ 30 KM (UNIDADE: TXKM). AF_07/2020 (TXKM)</t>
  </si>
  <si>
    <t>A*H*Q*DMT*P</t>
  </si>
  <si>
    <t>7.7. 95430 TRANSPORTE COM CAMINHÃO BASCULANTE DE 18 M³, EM VIA URBANA PAVIMENTADA, ADICIONAL PARA DMT EXCEDENTE A 30 KM (UNIDADE: TXKM). AF_07/2020 (TXKM)</t>
  </si>
  <si>
    <t>7.8. RCC-NS Disposição final de resíduos da construção civil - nãosegregados (T)</t>
  </si>
  <si>
    <t>7.9. 95880 TRANSPORTE COM CAMINHÃO BASCULANTE DE 18 M³, EM VIA URBANA PAVIMENTADA, DMT ATÉ 30 KM (UNIDADE: TXKM). AF_07/2020 (TXKM)</t>
  </si>
  <si>
    <t>7.10. 4011276 Base ou sub-base de brita graduada com brita comercial - 100% Proctor modificado (m³)</t>
  </si>
  <si>
    <t>7.11. 100577 REGULARIZAÇÃO E COMPACTAÇÃO DE SUBLEITO DE SOLO PREDOMINANTEMENTE ARENOSO, PARA OBRAS DE CONSTRUÇÃO DE PAVIMENTOS. AF_09/2024 (M2)</t>
  </si>
  <si>
    <t>7.12. 94273 ASSENTAMENTO DE GUIA (MEIO-FIO) EM TRECHO RETO, CONFECCIONADA EM CONCRETO PRÉ-FABRICADO, DIMENSÕES 100X15X13X30 CM (COMPRIMENTO X BASE INFERIOR X BASE SUPERIOR X ALTURA). AF_01/2024 (M)</t>
  </si>
  <si>
    <t>7.13. 102498 PINTURA DE MEIO-FIO COM TINTA BRANCA A BASE DE CAL (CAIAÇÃO). AF_05/2021 (M)</t>
  </si>
  <si>
    <t>7.14. 105003 RAMPA DE ACESSIBILIDADE EM CONCRETO MOLDADO IN LOCO, EM CALÇADA PRÉ EXISTENTE COM LARGURA MAIOR OU IGUAL À 3,00 M, FCK 25MPA, COM PISO PODOTÁTIL. AF_03/2024 (UN)</t>
  </si>
  <si>
    <t>7.15. INF-251111 EXECUÇÃO DE PASSEIO (CALÇADA) OU PISO DE CONCRETO COM CONCRETO MOLDADO IN LOCO, USINADO, ACABAMENTO CONVENCIONAL, ESPESSURA 15 CM, ARMADO. (M2)</t>
  </si>
  <si>
    <t>7.16. 104658 PISO PODOTÁTIL DE ALERTA OU DIRECIONAL, DE CONCRETO, ASSENTADO SOBRE ARGAMASSA. AF_03/2024 (M2)</t>
  </si>
  <si>
    <t>7.17. 103310 INSTALAÇÃO DE LIXEIRA METÁLICA DUPLA, CAPACIDADE DE 60 L, EM TUBO DE AÇO CARBONO E CESTOS EM CHAPA DE AÇO COM PINTURA ELETROSTÁTICA, SOBRE SOLO. AF_11/2021 (UN)</t>
  </si>
  <si>
    <t>7.18. 5213368 Balizador de concreto - areia e brita comerciais - fornecimento e implantação (un)</t>
  </si>
  <si>
    <t>7.19. 98504 PLANTIO DE GRAMA BATATAIS EM PLACAS. AF_07/2024 (M2)</t>
  </si>
  <si>
    <t>7.20. S03641 Acabamento de superfície de piso de concreto com polimento mecânico com acabadora simples - Rev 02 (m2)</t>
  </si>
  <si>
    <t>8.1. INF-20251118 LOCAÇÃO PLANIMÉTRICA DE LINHA (m)</t>
  </si>
  <si>
    <t>8.2. 98525 LIMPEZA MECANIZADA DE CAMADA VEGETAL, VEGETAÇÃO E PEQUENAS ÁRVORES (DIÂMETRO DE TRONCO MENOR QUE 0,20 M), COM TRATOR DE ESTEIRAS. AF_03/2024 (M2)</t>
  </si>
  <si>
    <t>8.3. 101114 ESCAVAÇÃO HORIZONTAL EM SOLO DE 1A CATEGORIA COM TRATOR DE ESTEIRAS (100HP/LÂMINA: 2,19M3). AF_07/2020 (M3)</t>
  </si>
  <si>
    <t>8.4. 104790 DEMOLIÇÃO DE PISO DE CONCRETO SIMPLES, DE FORMA MECANIZADA COM MARTELETE, SEM REAPROVEITAMENTO. AF_09/2023 (M3)</t>
  </si>
  <si>
    <t>8.5. 100992 CARGA, MANOBRA E DESCARGA DE SOLOS E MATERIAIS GRANULARES EM CAMINHÃO BASCULANTE 18 M³ - CARGA COM PÁ CARREGADEIRA (CAÇAMBA DE 1,7 A 2,8 M³ / 128 HP) E DESCARGA LIVRE (UNIDADE: T). AF_07/2020 (T)</t>
  </si>
  <si>
    <t>8.6. 95880 TRANSPORTE COM CAMINHÃO BASCULANTE DE 18 M³, EM VIA URBANA PAVIMENTADA, DMT ATÉ 30 KM (UNIDADE: TXKM). AF_07/2020 (TXKM)</t>
  </si>
  <si>
    <t>8.7. 95430 TRANSPORTE COM CAMINHÃO BASCULANTE DE 18 M³, EM VIA URBANA PAVIMENTADA, ADICIONAL PARA DMT EXCEDENTE A 30 KM (UNIDADE: TXKM). AF_07/2020 (TXKM)</t>
  </si>
  <si>
    <t>8.8. RCC-NS Disposição final de resíduos da construção civil - nãosegregados (T)</t>
  </si>
  <si>
    <t>8.9. 95880 TRANSPORTE COM CAMINHÃO BASCULANTE DE 18 M³, EM VIA URBANA PAVIMENTADA, DMT ATÉ 30 KM (UNIDADE: TXKM). AF_07/2020 (TXKM)</t>
  </si>
  <si>
    <t>8.10. 4011276 Base ou sub-base de brita graduada com brita comercial - 100% Proctor modificado (m³)</t>
  </si>
  <si>
    <t>8.11. 100577 REGULARIZAÇÃO E COMPACTAÇÃO DE SUBLEITO DE SOLO PREDOMINANTEMENTE ARENOSO, PARA OBRAS DE CONSTRUÇÃO DE PAVIMENTOS. AF_09/2024 (M2)</t>
  </si>
  <si>
    <t>8.12. 94273 ASSENTAMENTO DE GUIA (MEIO-FIO) EM TRECHO RETO, CONFECCIONADA EM CONCRETO PRÉ-FABRICADO, DIMENSÕES 100X15X13X30 CM (COMPRIMENTO X BASE INFERIOR X BASE SUPERIOR X ALTURA). AF_01/2024 (M)</t>
  </si>
  <si>
    <t>8.13. 102498 PINTURA DE MEIO-FIO COM TINTA BRANCA A BASE DE CAL (CAIAÇÃO). AF_05/2021 (M)</t>
  </si>
  <si>
    <t>8.14. 105003 RAMPA DE ACESSIBILIDADE EM CONCRETO MOLDADO IN LOCO, EM CALÇADA PRÉ EXISTENTE COM LARGURA MAIOR OU IGUAL À 3,00 M, FCK 25MPA, COM PISO PODOTÁTIL. AF_03/2024 (UN)</t>
  </si>
  <si>
    <t>8.15. INF-251111 EXECUÇÃO DE PASSEIO (CALÇADA) OU PISO DE CONCRETO COM CONCRETO MOLDADO IN LOCO, USINADO, ACABAMENTO CONVENCIONAL, ESPESSURA 15 CM, ARMADO. (M2)</t>
  </si>
  <si>
    <t>8.16. 104658 PISO PODOTÁTIL DE ALERTA OU DIRECIONAL, DE CONCRETO, ASSENTADO SOBRE ARGAMASSA. AF_03/2024 (M2)</t>
  </si>
  <si>
    <t>8.17. 103310 INSTALAÇÃO DE LIXEIRA METÁLICA DUPLA, CAPACIDADE DE 60 L, EM TUBO DE AÇO CARBONO E CESTOS EM CHAPA DE AÇO COM PINTURA ELETROSTÁTICA, SOBRE SOLO. AF_11/2021 (UN)</t>
  </si>
  <si>
    <t>G</t>
  </si>
  <si>
    <t>Quantidade de 4 lixeiras em cada grupo</t>
  </si>
  <si>
    <t>Q*G</t>
  </si>
  <si>
    <t>8.18. 5213368 Balizador de concreto - areia e brita comerciais - fornecimento e implantação (un)</t>
  </si>
  <si>
    <t>8.19. 98504 PLANTIO DE GRAMA BATATAIS EM PLACAS. AF_07/2024 (M2)</t>
  </si>
  <si>
    <t>8.20. S03641 Acabamento de superfície de piso de concreto com polimento mecânico com acabadora simples - Rev 02 (m2)</t>
  </si>
  <si>
    <t>9.1. INF-20251118 LOCAÇÃO PLANIMÉTRICA DE LINHA (m)</t>
  </si>
  <si>
    <t>9.2. 98525 LIMPEZA MECANIZADA DE CAMADA VEGETAL, VEGETAÇÃO E PEQUENAS ÁRVORES (DIÂMETRO DE TRONCO MENOR QUE 0,20 M), COM TRATOR DE ESTEIRAS. AF_03/2024 (M2)</t>
  </si>
  <si>
    <t>9.3. 101114 ESCAVAÇÃO HORIZONTAL EM SOLO DE 1A CATEGORIA COM TRATOR DE ESTEIRAS (100HP/LÂMINA: 2,19M3). AF_07/2020 (M3)</t>
  </si>
  <si>
    <t>9.4. 104790 DEMOLIÇÃO DE PISO DE CONCRETO SIMPLES, DE FORMA MECANIZADA COM MARTELETE, SEM REAPROVEITAMENTO. AF_09/2023 (M3)</t>
  </si>
  <si>
    <t>9.5. 100992 CARGA, MANOBRA E DESCARGA DE SOLOS E MATERIAIS GRANULARES EM CAMINHÃO BASCULANTE 18 M³ - CARGA COM PÁ CARREGADEIRA (CAÇAMBA DE 1,7 A 2,8 M³ / 128 HP) E DESCARGA LIVRE (UNIDADE: T). AF_07/2020 (T)</t>
  </si>
  <si>
    <t>9.6. 95880 TRANSPORTE COM CAMINHÃO BASCULANTE DE 18 M³, EM VIA URBANA PAVIMENTADA, DMT ATÉ 30 KM (UNIDADE: TXKM). AF_07/2020 (TXKM)</t>
  </si>
  <si>
    <t>9.7. 95430 TRANSPORTE COM CAMINHÃO BASCULANTE DE 18 M³, EM VIA URBANA PAVIMENTADA, ADICIONAL PARA DMT EXCEDENTE A 30 KM (UNIDADE: TXKM). AF_07/2020 (TXKM)</t>
  </si>
  <si>
    <t>9.8. RCC-NS Disposição final de resíduos da construção civil - nãosegregados (T)</t>
  </si>
  <si>
    <t>9.9. 95880 TRANSPORTE COM CAMINHÃO BASCULANTE DE 18 M³, EM VIA URBANA PAVIMENTADA, DMT ATÉ 30 KM (UNIDADE: TXKM). AF_07/2020 (TXKM)</t>
  </si>
  <si>
    <t>9.10. 4011276 Base ou sub-base de brita graduada com brita comercial - 100% Proctor modificado (m³)</t>
  </si>
  <si>
    <t>9.11. 100577 REGULARIZAÇÃO E COMPACTAÇÃO DE SUBLEITO DE SOLO PREDOMINANTEMENTE ARENOSO, PARA OBRAS DE CONSTRUÇÃO DE PAVIMENTOS. AF_09/2024 (M2)</t>
  </si>
  <si>
    <t>9.12. 94273 ASSENTAMENTO DE GUIA (MEIO-FIO) EM TRECHO RETO, CONFECCIONADA EM CONCRETO PRÉ-FABRICADO, DIMENSÕES 100X15X13X30 CM (COMPRIMENTO X BASE INFERIOR X BASE SUPERIOR X ALTURA). AF_01/2024 (M)</t>
  </si>
  <si>
    <t>9.13. 102498 PINTURA DE MEIO-FIO COM TINTA BRANCA A BASE DE CAL (CAIAÇÃO). AF_05/2021 (M)</t>
  </si>
  <si>
    <t>9.14. 105003 RAMPA DE ACESSIBILIDADE EM CONCRETO MOLDADO IN LOCO, EM CALÇADA PRÉ EXISTENTE COM LARGURA MAIOR OU IGUAL À 3,00 M, FCK 25MPA, COM PISO PODOTÁTIL. AF_03/2024 (UN)</t>
  </si>
  <si>
    <t>9.15. INF-251111 EXECUÇÃO DE PASSEIO (CALÇADA) OU PISO DE CONCRETO COM CONCRETO MOLDADO IN LOCO, USINADO, ACABAMENTO CONVENCIONAL, ESPESSURA 15 CM, ARMADO. (M2)</t>
  </si>
  <si>
    <t>9.16. 103310 INSTALAÇÃO DE LIXEIRA METÁLICA DUPLA, CAPACIDADE DE 60 L, EM TUBO DE AÇO CARBONO E CESTOS EM CHAPA DE AÇO COM PINTURA ELETROSTÁTICA, SOBRE SOLO. AF_11/2021 (UN)</t>
  </si>
  <si>
    <t>9.17. 104658 PISO PODOTÁTIL DE ALERTA OU DIRECIONAL, DE CONCRETO, ASSENTADO SOBRE ARGAMASSA. AF_03/2024 (M2)</t>
  </si>
  <si>
    <t>9.18. 5213368 Balizador de concreto - areia e brita comerciais - fornecimento e implantação (un)</t>
  </si>
  <si>
    <t>9.19. 98504 PLANTIO DE GRAMA BATATAIS EM PLACAS. AF_07/2024 (M2)</t>
  </si>
  <si>
    <t>9.20. S03641 Acabamento de superfície de piso de concreto com polimento mecânico com acabadora simples - Rev 02 (m2)</t>
  </si>
  <si>
    <t>10.1. INF-20251118 LOCAÇÃO PLANIMÉTRICA DE LINHA (m)</t>
  </si>
  <si>
    <t>10.2. 98525 LIMPEZA MECANIZADA DE CAMADA VEGETAL, VEGETAÇÃO E PEQUENAS ÁRVORES (DIÂMETRO DE TRONCO MENOR QUE 0,20 M), COM TRATOR DE ESTEIRAS. AF_03/2024 (M2)</t>
  </si>
  <si>
    <t>10.3. 101114 ESCAVAÇÃO HORIZONTAL EM SOLO DE 1A CATEGORIA COM TRATOR DE ESTEIRAS (100HP/LÂMINA: 2,19M3). AF_07/2020 (M3)</t>
  </si>
  <si>
    <t>10.4. 104790 DEMOLIÇÃO DE PISO DE CONCRETO SIMPLES, DE FORMA MECANIZADA COM MARTELETE, SEM REAPROVEITAMENTO. AF_09/2023 (M3)</t>
  </si>
  <si>
    <t>10.5. 100992 CARGA, MANOBRA E DESCARGA DE SOLOS E MATERIAIS GRANULARES EM CAMINHÃO BASCULANTE 18 M³ - CARGA COM PÁ CARREGADEIRA (CAÇAMBA DE 1,7 A 2,8 M³ / 128 HP) E DESCARGA LIVRE (UNIDADE: T). AF_07/2020 (T)</t>
  </si>
  <si>
    <t>10.6. 95880 TRANSPORTE COM CAMINHÃO BASCULANTE DE 18 M³, EM VIA URBANA PAVIMENTADA, DMT ATÉ 30 KM (UNIDADE: TXKM). AF_07/2020 (TXKM)</t>
  </si>
  <si>
    <t>10.7. 95430 TRANSPORTE COM CAMINHÃO BASCULANTE DE 18 M³, EM VIA URBANA PAVIMENTADA, ADICIONAL PARA DMT EXCEDENTE A 30 KM (UNIDADE: TXKM). AF_07/2020 (TXKM)</t>
  </si>
  <si>
    <t>10.8. RCC-NS Disposição final de resíduos da construção civil - nãosegregados (T)</t>
  </si>
  <si>
    <t>10.9. 95880 TRANSPORTE COM CAMINHÃO BASCULANTE DE 18 M³, EM VIA URBANA PAVIMENTADA, DMT ATÉ 30 KM (UNIDADE: TXKM). AF_07/2020 (TXKM)</t>
  </si>
  <si>
    <t>10.10. 4011276 Base ou sub-base de brita graduada com brita comercial - 100% Proctor modificado (m³)</t>
  </si>
  <si>
    <t>10.11. 100577 REGULARIZAÇÃO E COMPACTAÇÃO DE SUBLEITO DE SOLO PREDOMINANTEMENTE ARENOSO, PARA OBRAS DE CONSTRUÇÃO DE PAVIMENTOS. AF_09/2024 (M2)</t>
  </si>
  <si>
    <t>10.12. 94273 ASSENTAMENTO DE GUIA (MEIO-FIO) EM TRECHO RETO, CONFECCIONADA EM CONCRETO PRÉ-FABRICADO, DIMENSÕES 100X15X13X30 CM (COMPRIMENTO X BASE INFERIOR X BASE SUPERIOR X ALTURA). AF_01/2024 (M)</t>
  </si>
  <si>
    <t>10.13. 102498 PINTURA DE MEIO-FIO COM TINTA BRANCA A BASE DE CAL (CAIAÇÃO). AF_05/2021 (M)</t>
  </si>
  <si>
    <t>10.14. 105003 RAMPA DE ACESSIBILIDADE EM CONCRETO MOLDADO IN LOCO, EM CALÇADA PRÉ EXISTENTE COM LARGURA MAIOR OU IGUAL À 3,00 M, FCK 25MPA, COM PISO PODOTÁTIL. AF_03/2024 (UN)</t>
  </si>
  <si>
    <t>10.15. INF-251111 EXECUÇÃO DE PASSEIO (CALÇADA) OU PISO DE CONCRETO COM CONCRETO MOLDADO IN LOCO, USINADO, ACABAMENTO CONVENCIONAL, ESPESSURA 15 CM, ARMADO. (M2)</t>
  </si>
  <si>
    <t>10.16. 103310 INSTALAÇÃO DE LIXEIRA METÁLICA DUPLA, CAPACIDADE DE 60 L, EM TUBO DE AÇO CARBONO E CESTOS EM CHAPA DE AÇO COM PINTURA ELETROSTÁTICA, SOBRE SOLO. AF_11/2021 (UN)</t>
  </si>
  <si>
    <t>10.17. 104658 PISO PODOTÁTIL DE ALERTA OU DIRECIONAL, DE CONCRETO, ASSENTADO SOBRE ARGAMASSA. AF_03/2024 (M2)</t>
  </si>
  <si>
    <t>10.18. 5213368 Balizador de concreto - areia e brita comerciais - fornecimento e implantação (un)</t>
  </si>
  <si>
    <t>10.19. 98504 PLANTIO DE GRAMA BATATAIS EM PLACAS. AF_07/2024 (M2)</t>
  </si>
  <si>
    <t>10.20. S03641 Acabamento de superfície de piso de concreto com polimento mecânico com acabadora simples - Rev 02 (m2)</t>
  </si>
  <si>
    <t>11.1. INF-20251118 LOCAÇÃO PLANIMÉTRICA DE LINHA (m)</t>
  </si>
  <si>
    <t>11.2. 98525 LIMPEZA MECANIZADA DE CAMADA VEGETAL, VEGETAÇÃO E PEQUENAS ÁRVORES (DIÂMETRO DE TRONCO MENOR QUE 0,20 M), COM TRATOR DE ESTEIRAS. AF_03/2024 (M2)</t>
  </si>
  <si>
    <t>11.3. 101114 ESCAVAÇÃO HORIZONTAL EM SOLO DE 1A CATEGORIA COM TRATOR DE ESTEIRAS (100HP/LÂMINA: 2,19M3). AF_07/2020 (M3)</t>
  </si>
  <si>
    <t>11.4. 104790 DEMOLIÇÃO DE PISO DE CONCRETO SIMPLES, DE FORMA MECANIZADA COM MARTELETE, SEM REAPROVEITAMENTO. AF_09/2023 (M3)</t>
  </si>
  <si>
    <t>11.5. 100992 CARGA, MANOBRA E DESCARGA DE SOLOS E MATERIAIS GRANULARES EM CAMINHÃO BASCULANTE 18 M³ - CARGA COM PÁ CARREGADEIRA (CAÇAMBA DE 1,7 A 2,8 M³ / 128 HP) E DESCARGA LIVRE (UNIDADE: T). AF_07/2020 (T)</t>
  </si>
  <si>
    <t>11.6. 95880 TRANSPORTE COM CAMINHÃO BASCULANTE DE 18 M³, EM VIA URBANA PAVIMENTADA, DMT ATÉ 30 KM (UNIDADE: TXKM). AF_07/2020 (TXKM)</t>
  </si>
  <si>
    <t>11.7. 95430 TRANSPORTE COM CAMINHÃO BASCULANTE DE 18 M³, EM VIA URBANA PAVIMENTADA, ADICIONAL PARA DMT EXCEDENTE A 30 KM (UNIDADE: TXKM). AF_07/2020 (TXKM)</t>
  </si>
  <si>
    <t>11.8. RCC-NS Disposição final de resíduos da construção civil - nãosegregados (T)</t>
  </si>
  <si>
    <t>11.9. 95880 TRANSPORTE COM CAMINHÃO BASCULANTE DE 18 M³, EM VIA URBANA PAVIMENTADA, DMT ATÉ 30 KM (UNIDADE: TXKM). AF_07/2020 (TXKM)</t>
  </si>
  <si>
    <t>11.10. 4011276 Base ou sub-base de brita graduada com brita comercial - 100% Proctor modificado (m³)</t>
  </si>
  <si>
    <t>11.11. 100577 REGULARIZAÇÃO E COMPACTAÇÃO DE SUBLEITO DE SOLO PREDOMINANTEMENTE ARENOSO, PARA OBRAS DE CONSTRUÇÃO DE PAVIMENTOS. AF_09/2024 (M2)</t>
  </si>
  <si>
    <t>11.12. 94273 ASSENTAMENTO DE GUIA (MEIO-FIO) EM TRECHO RETO, CONFECCIONADA EM CONCRETO PRÉ-FABRICADO, DIMENSÕES 100X15X13X30 CM (COMPRIMENTO X BASE INFERIOR X BASE SUPERIOR X ALTURA). AF_01/2024 (M)</t>
  </si>
  <si>
    <t>11.13. 102498 PINTURA DE MEIO-FIO COM TINTA BRANCA A BASE DE CAL (CAIAÇÃO). AF_05/2021 (M)</t>
  </si>
  <si>
    <t>11.14. 105003 RAMPA DE ACESSIBILIDADE EM CONCRETO MOLDADO IN LOCO, EM CALÇADA PRÉ EXISTENTE COM LARGURA MAIOR OU IGUAL À 3,00 M, FCK 25MPA, COM PISO PODOTÁTIL. AF_03/2024 (UN)</t>
  </si>
  <si>
    <t>11.15. INF-251111 EXECUÇÃO DE PASSEIO (CALÇADA) OU PISO DE CONCRETO COM CONCRETO MOLDADO IN LOCO, USINADO, ACABAMENTO CONVENCIONAL, ESPESSURA 15 CM, ARMADO. (M2)</t>
  </si>
  <si>
    <t>11.16. 103310 INSTALAÇÃO DE LIXEIRA METÁLICA DUPLA, CAPACIDADE DE 60 L, EM TUBO DE AÇO CARBONO E CESTOS EM CHAPA DE AÇO COM PINTURA ELETROSTÁTICA, SOBRE SOLO. AF_11/2021 (UN)</t>
  </si>
  <si>
    <t>11.17. 104658 PISO PODOTÁTIL DE ALERTA OU DIRECIONAL, DE CONCRETO, ASSENTADO SOBRE ARGAMASSA. AF_03/2024 (M2)</t>
  </si>
  <si>
    <t>11.18. 5213368 Balizador de concreto - areia e brita comerciais - fornecimento e implantação (un)</t>
  </si>
  <si>
    <t>11.19. 98504 PLANTIO DE GRAMA BATATAIS EM PLACAS. AF_07/2024 (M2)</t>
  </si>
  <si>
    <t>11.20. S03641 Acabamento de superfície de piso de concreto com polimento mecânico com acabadora simples - Rev 02 (m2)</t>
  </si>
  <si>
    <t>12.1. INF-20251118 LOCAÇÃO PLANIMÉTRICA DE LINHA (m)</t>
  </si>
  <si>
    <t>12.2. 98525 LIMPEZA MECANIZADA DE CAMADA VEGETAL, VEGETAÇÃO E PEQUENAS ÁRVORES (DIÂMETRO DE TRONCO MENOR QUE 0,20 M), COM TRATOR DE ESTEIRAS. AF_03/2024 (M2)</t>
  </si>
  <si>
    <t>12.3. 101114 ESCAVAÇÃO HORIZONTAL EM SOLO DE 1A CATEGORIA COM TRATOR DE ESTEIRAS (100HP/LÂMINA: 2,19M3). AF_07/2020 (M3)</t>
  </si>
  <si>
    <t>12.4. 104790 DEMOLIÇÃO DE PISO DE CONCRETO SIMPLES, DE FORMA MECANIZADA COM MARTELETE, SEM REAPROVEITAMENTO. AF_09/2023 (M3)</t>
  </si>
  <si>
    <t>12.5. 100992 CARGA, MANOBRA E DESCARGA DE SOLOS E MATERIAIS GRANULARES EM CAMINHÃO BASCULANTE 18 M³ - CARGA COM PÁ CARREGADEIRA (CAÇAMBA DE 1,7 A 2,8 M³ / 128 HP) E DESCARGA LIVRE (UNIDADE: T). AF_07/2020 (T)</t>
  </si>
  <si>
    <t>12.6. 95880 TRANSPORTE COM CAMINHÃO BASCULANTE DE 18 M³, EM VIA URBANA PAVIMENTADA, DMT ATÉ 30 KM (UNIDADE: TXKM). AF_07/2020 (TXKM)</t>
  </si>
  <si>
    <t>12.7. 95430 TRANSPORTE COM CAMINHÃO BASCULANTE DE 18 M³, EM VIA URBANA PAVIMENTADA, ADICIONAL PARA DMT EXCEDENTE A 30 KM (UNIDADE: TXKM). AF_07/2020 (TXKM)</t>
  </si>
  <si>
    <t>12.8. RCC-NS Disposição final de resíduos da construção civil - nãosegregados (T)</t>
  </si>
  <si>
    <t>12.9. 95880 TRANSPORTE COM CAMINHÃO BASCULANTE DE 18 M³, EM VIA URBANA PAVIMENTADA, DMT ATÉ 30 KM (UNIDADE: TXKM). AF_07/2020 (TXKM)</t>
  </si>
  <si>
    <t>12.10. 4011276 Base ou sub-base de brita graduada com brita comercial - 100% Proctor modificado (m³)</t>
  </si>
  <si>
    <t>12.11. 100577 REGULARIZAÇÃO E COMPACTAÇÃO DE SUBLEITO DE SOLO PREDOMINANTEMENTE ARENOSO, PARA OBRAS DE CONSTRUÇÃO DE PAVIMENTOS. AF_09/2024 (M2)</t>
  </si>
  <si>
    <t>12.12. 94273 ASSENTAMENTO DE GUIA (MEIO-FIO) EM TRECHO RETO, CONFECCIONADA EM CONCRETO PRÉ-FABRICADO, DIMENSÕES 100X15X13X30 CM (COMPRIMENTO X BASE INFERIOR X BASE SUPERIOR X ALTURA). AF_01/2024 (M)</t>
  </si>
  <si>
    <t>12.13. 102498 PINTURA DE MEIO-FIO COM TINTA BRANCA A BASE DE CAL (CAIAÇÃO). AF_05/2021 (M)</t>
  </si>
  <si>
    <t>12.14. 105003 RAMPA DE ACESSIBILIDADE EM CONCRETO MOLDADO IN LOCO, EM CALÇADA PRÉ EXISTENTE COM LARGURA MAIOR OU IGUAL À 3,00 M, FCK 25MPA, COM PISO PODOTÁTIL. AF_03/2024 (UN)</t>
  </si>
  <si>
    <t>12.15. INF-251111 EXECUÇÃO DE PASSEIO (CALÇADA) OU PISO DE CONCRETO COM CONCRETO MOLDADO IN LOCO, USINADO, ACABAMENTO CONVENCIONAL, ESPESSURA 15 CM, ARMADO. (M2)</t>
  </si>
  <si>
    <t>12.16. 103310 INSTALAÇÃO DE LIXEIRA METÁLICA DUPLA, CAPACIDADE DE 60 L, EM TUBO DE AÇO CARBONO E CESTOS EM CHAPA DE AÇO COM PINTURA ELETROSTÁTICA, SOBRE SOLO. AF_11/2021 (UN)</t>
  </si>
  <si>
    <t>12.17. 104658 PISO PODOTÁTIL DE ALERTA OU DIRECIONAL, DE CONCRETO, ASSENTADO SOBRE ARGAMASSA. AF_03/2024 (M2)</t>
  </si>
  <si>
    <t>12.18. 5213368 Balizador de concreto - areia e brita comerciais - fornecimento e implantação (un)</t>
  </si>
  <si>
    <t>12.19. 98504 PLANTIO DE GRAMA BATATAIS EM PLACAS. AF_07/2024 (M2)</t>
  </si>
  <si>
    <t>12.20. S03641 Acabamento de superfície de piso de concreto com polimento mecânico com acabadora simples - Rev 02 (m2)</t>
  </si>
  <si>
    <t>13.1. INF-20251118 LOCAÇÃO PLANIMÉTRICA DE LINHA (m)</t>
  </si>
  <si>
    <t>13.2. 98525 LIMPEZA MECANIZADA DE CAMADA VEGETAL, VEGETAÇÃO E PEQUENAS ÁRVORES (DIÂMETRO DE TRONCO MENOR QUE 0,20 M), COM TRATOR DE ESTEIRAS. AF_03/2024 (M2)</t>
  </si>
  <si>
    <t>13.3. 101114 ESCAVAÇÃO HORIZONTAL EM SOLO DE 1A CATEGORIA COM TRATOR DE ESTEIRAS (100HP/LÂMINA: 2,19M3). AF_07/2020 (M3)</t>
  </si>
  <si>
    <t>13.4. 104790 DEMOLIÇÃO DE PISO DE CONCRETO SIMPLES, DE FORMA MECANIZADA COM MARTELETE, SEM REAPROVEITAMENTO. AF_09/2023 (M3)</t>
  </si>
  <si>
    <t>13.5. 100992 CARGA, MANOBRA E DESCARGA DE SOLOS E MATERIAIS GRANULARES EM CAMINHÃO BASCULANTE 18 M³ - CARGA COM PÁ CARREGADEIRA (CAÇAMBA DE 1,7 A 2,8 M³ / 128 HP) E DESCARGA LIVRE (UNIDADE: T). AF_07/2020 (T)</t>
  </si>
  <si>
    <t>13.6. 95880 TRANSPORTE COM CAMINHÃO BASCULANTE DE 18 M³, EM VIA URBANA PAVIMENTADA, DMT ATÉ 30 KM (UNIDADE: TXKM). AF_07/2020 (TXKM)</t>
  </si>
  <si>
    <t>13.7. 95430 TRANSPORTE COM CAMINHÃO BASCULANTE DE 18 M³, EM VIA URBANA PAVIMENTADA, ADICIONAL PARA DMT EXCEDENTE A 30 KM (UNIDADE: TXKM). AF_07/2020 (TXKM)</t>
  </si>
  <si>
    <t>13.8. RCC-NS Disposição final de resíduos da construção civil - nãosegregados (T)</t>
  </si>
  <si>
    <t>13.9. 95880 TRANSPORTE COM CAMINHÃO BASCULANTE DE 18 M³, EM VIA URBANA PAVIMENTADA, DMT ATÉ 30 KM (UNIDADE: TXKM). AF_07/2020 (TXKM)</t>
  </si>
  <si>
    <t>13.10. 4011276 Base ou sub-base de brita graduada com brita comercial - 100% Proctor modificado (m³)</t>
  </si>
  <si>
    <t>13.11. 100577 REGULARIZAÇÃO E COMPACTAÇÃO DE SUBLEITO DE SOLO PREDOMINANTEMENTE ARENOSO, PARA OBRAS DE CONSTRUÇÃO DE PAVIMENTOS. AF_09/2024 (M2)</t>
  </si>
  <si>
    <t>13.12. 94273 ASSENTAMENTO DE GUIA (MEIO-FIO) EM TRECHO RETO, CONFECCIONADA EM CONCRETO PRÉ-FABRICADO, DIMENSÕES 100X15X13X30 CM (COMPRIMENTO X BASE INFERIOR X BASE SUPERIOR X ALTURA). AF_01/2024 (M)</t>
  </si>
  <si>
    <t>13.13. 102498 PINTURA DE MEIO-FIO COM TINTA BRANCA A BASE DE CAL (CAIAÇÃO). AF_05/2021 (M)</t>
  </si>
  <si>
    <t>13.14. 105003 RAMPA DE ACESSIBILIDADE EM CONCRETO MOLDADO IN LOCO, EM CALÇADA PRÉ EXISTENTE COM LARGURA MAIOR OU IGUAL À 3,00 M, FCK 25MPA, COM PISO PODOTÁTIL. AF_03/2024 (UN)</t>
  </si>
  <si>
    <t>13.15. INF-251111 EXECUÇÃO DE PASSEIO (CALÇADA) OU PISO DE CONCRETO COM CONCRETO MOLDADO IN LOCO, USINADO, ACABAMENTO CONVENCIONAL, ESPESSURA 15 CM, ARMADO. (M2)</t>
  </si>
  <si>
    <t>13.16. 103310 INSTALAÇÃO DE LIXEIRA METÁLICA DUPLA, CAPACIDADE DE 60 L, EM TUBO DE AÇO CARBONO E CESTOS EM CHAPA DE AÇO COM PINTURA ELETROSTÁTICA, SOBRE SOLO. AF_11/2021 (UN)</t>
  </si>
  <si>
    <t>13.17. 104658 PISO PODOTÁTIL DE ALERTA OU DIRECIONAL, DE CONCRETO, ASSENTADO SOBRE ARGAMASSA. AF_03/2024 (M2)</t>
  </si>
  <si>
    <t>13.18. 5213368 Balizador de concreto - areia e brita comerciais - fornecimento e implantação (un)</t>
  </si>
  <si>
    <t>13.19. 98504 PLANTIO DE GRAMA BATATAIS EM PLACAS. AF_07/2024 (M2)</t>
  </si>
  <si>
    <t>13.20. S03641 Acabamento de superfície de piso de concreto com polimento mecânico com acabadora simples - Rev 02 (m2)</t>
  </si>
  <si>
    <t>14.1. INF-20251118 LOCAÇÃO PLANIMÉTRICA DE LINHA (m)</t>
  </si>
  <si>
    <t>14.2. 98525 LIMPEZA MECANIZADA DE CAMADA VEGETAL, VEGETAÇÃO E PEQUENAS ÁRVORES (DIÂMETRO DE TRONCO MENOR QUE 0,20 M), COM TRATOR DE ESTEIRAS. AF_03/2024 (M2)</t>
  </si>
  <si>
    <t>14.3. 101114 ESCAVAÇÃO HORIZONTAL EM SOLO DE 1A CATEGORIA COM TRATOR DE ESTEIRAS (100HP/LÂMINA: 2,19M3). AF_07/2020 (M3)</t>
  </si>
  <si>
    <t>14.4. 104790 DEMOLIÇÃO DE PISO DE CONCRETO SIMPLES, DE FORMA MECANIZADA COM MARTELETE, SEM REAPROVEITAMENTO. AF_09/2023 (M3)</t>
  </si>
  <si>
    <t>14.5. 100992 CARGA, MANOBRA E DESCARGA DE SOLOS E MATERIAIS GRANULARES EM CAMINHÃO BASCULANTE 18 M³ - CARGA COM PÁ CARREGADEIRA (CAÇAMBA DE 1,7 A 2,8 M³ / 128 HP) E DESCARGA LIVRE (UNIDADE: T). AF_07/2020 (T)</t>
  </si>
  <si>
    <t>14.6. 95880 TRANSPORTE COM CAMINHÃO BASCULANTE DE 18 M³, EM VIA URBANA PAVIMENTADA, DMT ATÉ 30 KM (UNIDADE: TXKM). AF_07/2020 (TXKM)</t>
  </si>
  <si>
    <t>14.7. 95430 TRANSPORTE COM CAMINHÃO BASCULANTE DE 18 M³, EM VIA URBANA PAVIMENTADA, ADICIONAL PARA DMT EXCEDENTE A 30 KM (UNIDADE: TXKM). AF_07/2020 (TXKM)</t>
  </si>
  <si>
    <t>14.8. RCC-NS Disposição final de resíduos da construção civil - nãosegregados (T)</t>
  </si>
  <si>
    <t>14.9. 95880 TRANSPORTE COM CAMINHÃO BASCULANTE DE 18 M³, EM VIA URBANA PAVIMENTADA, DMT ATÉ 30 KM (UNIDADE: TXKM). AF_07/2020 (TXKM)</t>
  </si>
  <si>
    <t>14.10. 4011276 Base ou sub-base de brita graduada com brita comercial - 100% Proctor modificado (m³)</t>
  </si>
  <si>
    <t>14.11. 100577 REGULARIZAÇÃO E COMPACTAÇÃO DE SUBLEITO DE SOLO PREDOMINANTEMENTE ARENOSO, PARA OBRAS DE CONSTRUÇÃO DE PAVIMENTOS. AF_09/2024 (M2)</t>
  </si>
  <si>
    <t>14.12. 94273 ASSENTAMENTO DE GUIA (MEIO-FIO) EM TRECHO RETO, CONFECCIONADA EM CONCRETO PRÉ-FABRICADO, DIMENSÕES 100X15X13X30 CM (COMPRIMENTO X BASE INFERIOR X BASE SUPERIOR X ALTURA). AF_01/2024 (M)</t>
  </si>
  <si>
    <t>14.13. 102498 PINTURA DE MEIO-FIO COM TINTA BRANCA A BASE DE CAL (CAIAÇÃO). AF_05/2021 (M)</t>
  </si>
  <si>
    <t>14.14. 105003 RAMPA DE ACESSIBILIDADE EM CONCRETO MOLDADO IN LOCO, EM CALÇADA PRÉ EXISTENTE COM LARGURA MAIOR OU IGUAL À 3,00 M, FCK 25MPA, COM PISO PODOTÁTIL. AF_03/2024 (UN)</t>
  </si>
  <si>
    <t>14.15. INF-251111 EXECUÇÃO DE PASSEIO (CALÇADA) OU PISO DE CONCRETO COM CONCRETO MOLDADO IN LOCO, USINADO, ACABAMENTO CONVENCIONAL, ESPESSURA 15 CM, ARMADO. (M2)</t>
  </si>
  <si>
    <t>14.16. 103310 INSTALAÇÃO DE LIXEIRA METÁLICA DUPLA, CAPACIDADE DE 60 L, EM TUBO DE AÇO CARBONO E CESTOS EM CHAPA DE AÇO COM PINTURA ELETROSTÁTICA, SOBRE SOLO. AF_11/2021 (UN)</t>
  </si>
  <si>
    <t>14.17. 104658 PISO PODOTÁTIL DE ALERTA OU DIRECIONAL, DE CONCRETO, ASSENTADO SOBRE ARGAMASSA. AF_03/2024 (M2)</t>
  </si>
  <si>
    <t>14.18. 5213368 Balizador de concreto - areia e brita comerciais - fornecimento e implantação (un)</t>
  </si>
  <si>
    <t>14.19. 98504 PLANTIO DE GRAMA BATATAIS EM PLACAS. AF_07/2024 (M2)</t>
  </si>
  <si>
    <t>14.20. S03641 Acabamento de superfície de piso de concreto com polimento mecânico com acabadora simples - Rev 02 (m2)</t>
  </si>
  <si>
    <t>15.1. INF-20251118 LOCAÇÃO PLANIMÉTRICA DE LINHA (m)</t>
  </si>
  <si>
    <t>15.2. 98525 LIMPEZA MECANIZADA DE CAMADA VEGETAL, VEGETAÇÃO E PEQUENAS ÁRVORES (DIÂMETRO DE TRONCO MENOR QUE 0,20 M), COM TRATOR DE ESTEIRAS. AF_03/2024 (M2)</t>
  </si>
  <si>
    <t>15.3. 101114 ESCAVAÇÃO HORIZONTAL EM SOLO DE 1A CATEGORIA COM TRATOR DE ESTEIRAS (100HP/LÂMINA: 2,19M3). AF_07/2020 (M3)</t>
  </si>
  <si>
    <t>15.4. 104790 DEMOLIÇÃO DE PISO DE CONCRETO SIMPLES, DE FORMA MECANIZADA COM MARTELETE, SEM REAPROVEITAMENTO. AF_09/2023 (M3)</t>
  </si>
  <si>
    <t>15.5. 100992 CARGA, MANOBRA E DESCARGA DE SOLOS E MATERIAIS GRANULARES EM CAMINHÃO BASCULANTE 18 M³ - CARGA COM PÁ CARREGADEIRA (CAÇAMBA DE 1,7 A 2,8 M³ / 128 HP) E DESCARGA LIVRE (UNIDADE: T). AF_07/2020 (T)</t>
  </si>
  <si>
    <t>15.6. 95880 TRANSPORTE COM CAMINHÃO BASCULANTE DE 18 M³, EM VIA URBANA PAVIMENTADA, DMT ATÉ 30 KM (UNIDADE: TXKM). AF_07/2020 (TXKM)</t>
  </si>
  <si>
    <t>15.7. 95430 TRANSPORTE COM CAMINHÃO BASCULANTE DE 18 M³, EM VIA URBANA PAVIMENTADA, ADICIONAL PARA DMT EXCEDENTE A 30 KM (UNIDADE: TXKM). AF_07/2020 (TXKM)</t>
  </si>
  <si>
    <t>15.8. RCC-NS Disposição final de resíduos da construção civil - nãosegregados (T)</t>
  </si>
  <si>
    <t>15.9. 95880 TRANSPORTE COM CAMINHÃO BASCULANTE DE 18 M³, EM VIA URBANA PAVIMENTADA, DMT ATÉ 30 KM (UNIDADE: TXKM). AF_07/2020 (TXKM)</t>
  </si>
  <si>
    <t>15.10. 4011276 Base ou sub-base de brita graduada com brita comercial - 100% Proctor modificado (m³)</t>
  </si>
  <si>
    <t>15.11. 100577 REGULARIZAÇÃO E COMPACTAÇÃO DE SUBLEITO DE SOLO PREDOMINANTEMENTE ARENOSO, PARA OBRAS DE CONSTRUÇÃO DE PAVIMENTOS. AF_09/2024 (M2)</t>
  </si>
  <si>
    <t>15.12. 94273 ASSENTAMENTO DE GUIA (MEIO-FIO) EM TRECHO RETO, CONFECCIONADA EM CONCRETO PRÉ-FABRICADO, DIMENSÕES 100X15X13X30 CM (COMPRIMENTO X BASE INFERIOR X BASE SUPERIOR X ALTURA). AF_01/2024 (M)</t>
  </si>
  <si>
    <t>15.13. 102498 PINTURA DE MEIO-FIO COM TINTA BRANCA A BASE DE CAL (CAIAÇÃO). AF_05/2021 (M)</t>
  </si>
  <si>
    <t>15.14. 105003 RAMPA DE ACESSIBILIDADE EM CONCRETO MOLDADO IN LOCO, EM CALÇADA PRÉ EXISTENTE COM LARGURA MAIOR OU IGUAL À 3,00 M, FCK 25MPA, COM PISO PODOTÁTIL. AF_03/2024 (UN)</t>
  </si>
  <si>
    <t>15.15. INF-251111 EXECUÇÃO DE PASSEIO (CALÇADA) OU PISO DE CONCRETO COM CONCRETO MOLDADO IN LOCO, USINADO, ACABAMENTO CONVENCIONAL, ESPESSURA 15 CM, ARMADO. (M2)</t>
  </si>
  <si>
    <t>15.16. 103310 INSTALAÇÃO DE LIXEIRA METÁLICA DUPLA, CAPACIDADE DE 60 L, EM TUBO DE AÇO CARBONO E CESTOS EM CHAPA DE AÇO COM PINTURA ELETROSTÁTICA, SOBRE SOLO. AF_11/2021 (UN)</t>
  </si>
  <si>
    <t>15.17. 104658 PISO PODOTÁTIL DE ALERTA OU DIRECIONAL, DE CONCRETO, ASSENTADO SOBRE ARGAMASSA. AF_03/2024 (M2)</t>
  </si>
  <si>
    <t>15.18. 5213368 Balizador de concreto - areia e brita comerciais - fornecimento e implantação (un)</t>
  </si>
  <si>
    <t>15.19. 98504 PLANTIO DE GRAMA BATATAIS EM PLACAS. AF_07/2024 (M2)</t>
  </si>
  <si>
    <t>15.20. S03641 Acabamento de superfície de piso de concreto com polimento mecânico com acabadora simples - Rev 02 (m2)</t>
  </si>
  <si>
    <t>16.1. INF-20251118 LOCAÇÃO PLANIMÉTRICA DE LINHA (m)</t>
  </si>
  <si>
    <t>16.2. 98525 LIMPEZA MECANIZADA DE CAMADA VEGETAL, VEGETAÇÃO E PEQUENAS ÁRVORES (DIÂMETRO DE TRONCO MENOR QUE 0,20 M), COM TRATOR DE ESTEIRAS. AF_03/2024 (M2)</t>
  </si>
  <si>
    <t>16.3. 101114 ESCAVAÇÃO HORIZONTAL EM SOLO DE 1A CATEGORIA COM TRATOR DE ESTEIRAS (100HP/LÂMINA: 2,19M3). AF_07/2020 (M3)</t>
  </si>
  <si>
    <t>16.4. 104790 DEMOLIÇÃO DE PISO DE CONCRETO SIMPLES, DE FORMA MECANIZADA COM MARTELETE, SEM REAPROVEITAMENTO. AF_09/2023 (M3)</t>
  </si>
  <si>
    <t>16.5. 100992 CARGA, MANOBRA E DESCARGA DE SOLOS E MATERIAIS GRANULARES EM CAMINHÃO BASCULANTE 18 M³ - CARGA COM PÁ CARREGADEIRA (CAÇAMBA DE 1,7 A 2,8 M³ / 128 HP) E DESCARGA LIVRE (UNIDADE: T). AF_07/2020 (T)</t>
  </si>
  <si>
    <t>16.6. 95880 TRANSPORTE COM CAMINHÃO BASCULANTE DE 18 M³, EM VIA URBANA PAVIMENTADA, DMT ATÉ 30 KM (UNIDADE: TXKM). AF_07/2020 (TXKM)</t>
  </si>
  <si>
    <t>16.7. 95430 TRANSPORTE COM CAMINHÃO BASCULANTE DE 18 M³, EM VIA URBANA PAVIMENTADA, ADICIONAL PARA DMT EXCEDENTE A 30 KM (UNIDADE: TXKM). AF_07/2020 (TXKM)</t>
  </si>
  <si>
    <t>16.8. RCC-NS Disposição final de resíduos da construção civil - nãosegregados (T)</t>
  </si>
  <si>
    <t>16.9. 95880 TRANSPORTE COM CAMINHÃO BASCULANTE DE 18 M³, EM VIA URBANA PAVIMENTADA, DMT ATÉ 30 KM (UNIDADE: TXKM). AF_07/2020 (TXKM)</t>
  </si>
  <si>
    <t>16.10. 4011276 Base ou sub-base de brita graduada com brita comercial - 100% Proctor modificado (m³)</t>
  </si>
  <si>
    <t>16.11. 100577 REGULARIZAÇÃO E COMPACTAÇÃO DE SUBLEITO DE SOLO PREDOMINANTEMENTE ARENOSO, PARA OBRAS DE CONSTRUÇÃO DE PAVIMENTOS. AF_09/2024 (M2)</t>
  </si>
  <si>
    <t>16.12. 94273 ASSENTAMENTO DE GUIA (MEIO-FIO) EM TRECHO RETO, CONFECCIONADA EM CONCRETO PRÉ-FABRICADO, DIMENSÕES 100X15X13X30 CM (COMPRIMENTO X BASE INFERIOR X BASE SUPERIOR X ALTURA). AF_01/2024 (M)</t>
  </si>
  <si>
    <t>16.13. 102498 PINTURA DE MEIO-FIO COM TINTA BRANCA A BASE DE CAL (CAIAÇÃO). AF_05/2021 (M)</t>
  </si>
  <si>
    <t>16.14. 105003 RAMPA DE ACESSIBILIDADE EM CONCRETO MOLDADO IN LOCO, EM CALÇADA PRÉ EXISTENTE COM LARGURA MAIOR OU IGUAL À 3,00 M, FCK 25MPA, COM PISO PODOTÁTIL. AF_03/2024 (UN)</t>
  </si>
  <si>
    <t>16.15. INF-251111 EXECUÇÃO DE PASSEIO (CALÇADA) OU PISO DE CONCRETO COM CONCRETO MOLDADO IN LOCO, USINADO, ACABAMENTO CONVENCIONAL, ESPESSURA 15 CM, ARMADO. (M2)</t>
  </si>
  <si>
    <t>16.16. 103310 INSTALAÇÃO DE LIXEIRA METÁLICA DUPLA, CAPACIDADE DE 60 L, EM TUBO DE AÇO CARBONO E CESTOS EM CHAPA DE AÇO COM PINTURA ELETROSTÁTICA, SOBRE SOLO. AF_11/2021 (UN)</t>
  </si>
  <si>
    <t>16.17. 104658 PISO PODOTÁTIL DE ALERTA OU DIRECIONAL, DE CONCRETO, ASSENTADO SOBRE ARGAMASSA. AF_03/2024 (M2)</t>
  </si>
  <si>
    <t>16.18. 5213368 Balizador de concreto - areia e brita comerciais - fornecimento e implantação (un)</t>
  </si>
  <si>
    <t>16.19. 98504 PLANTIO DE GRAMA BATATAIS EM PLACAS. AF_07/2024 (M2)</t>
  </si>
  <si>
    <t>16.20. S03641 Acabamento de superfície de piso de concreto com polimento mecânico com acabadora simples - Rev 02 (m2)</t>
  </si>
  <si>
    <t>17.1. INF-20251118 LOCAÇÃO PLANIMÉTRICA DE LINHA (m)</t>
  </si>
  <si>
    <t>17.2. 98525 LIMPEZA MECANIZADA DE CAMADA VEGETAL, VEGETAÇÃO E PEQUENAS ÁRVORES (DIÂMETRO DE TRONCO MENOR QUE 0,20 M), COM TRATOR DE ESTEIRAS. AF_03/2024 (M2)</t>
  </si>
  <si>
    <t>17.3. 101114 ESCAVAÇÃO HORIZONTAL EM SOLO DE 1A CATEGORIA COM TRATOR DE ESTEIRAS (100HP/LÂMINA: 2,19M3). AF_07/2020 (M3)</t>
  </si>
  <si>
    <t>17.4. 104790 DEMOLIÇÃO DE PISO DE CONCRETO SIMPLES, DE FORMA MECANIZADA COM MARTELETE, SEM REAPROVEITAMENTO. AF_09/2023 (M3)</t>
  </si>
  <si>
    <t>17.5. 100992 CARGA, MANOBRA E DESCARGA DE SOLOS E MATERIAIS GRANULARES EM CAMINHÃO BASCULANTE 18 M³ - CARGA COM PÁ CARREGADEIRA (CAÇAMBA DE 1,7 A 2,8 M³ / 128 HP) E DESCARGA LIVRE (UNIDADE: T). AF_07/2020 (T)</t>
  </si>
  <si>
    <t>17.6. 95880 TRANSPORTE COM CAMINHÃO BASCULANTE DE 18 M³, EM VIA URBANA PAVIMENTADA, DMT ATÉ 30 KM (UNIDADE: TXKM). AF_07/2020 (TXKM)</t>
  </si>
  <si>
    <t>17.7. 95430 TRANSPORTE COM CAMINHÃO BASCULANTE DE 18 M³, EM VIA URBANA PAVIMENTADA, ADICIONAL PARA DMT EXCEDENTE A 30 KM (UNIDADE: TXKM). AF_07/2020 (TXKM)</t>
  </si>
  <si>
    <t>17.8. RCC-NS Disposição final de resíduos da construção civil - nãosegregados (T)</t>
  </si>
  <si>
    <t>17.9. 95880 TRANSPORTE COM CAMINHÃO BASCULANTE DE 18 M³, EM VIA URBANA PAVIMENTADA, DMT ATÉ 30 KM (UNIDADE: TXKM). AF_07/2020 (TXKM)</t>
  </si>
  <si>
    <t>17.10. 4011276 Base ou sub-base de brita graduada com brita comercial - 100% Proctor modificado (m³)</t>
  </si>
  <si>
    <t>17.11. 100577 REGULARIZAÇÃO E COMPACTAÇÃO DE SUBLEITO DE SOLO PREDOMINANTEMENTE ARENOSO, PARA OBRAS DE CONSTRUÇÃO DE PAVIMENTOS. AF_09/2024 (M2)</t>
  </si>
  <si>
    <t>17.12. 94273 ASSENTAMENTO DE GUIA (MEIO-FIO) EM TRECHO RETO, CONFECCIONADA EM CONCRETO PRÉ-FABRICADO, DIMENSÕES 100X15X13X30 CM (COMPRIMENTO X BASE INFERIOR X BASE SUPERIOR X ALTURA). AF_01/2024 (M)</t>
  </si>
  <si>
    <t>17.13. 102498 PINTURA DE MEIO-FIO COM TINTA BRANCA A BASE DE CAL (CAIAÇÃO). AF_05/2021 (M)</t>
  </si>
  <si>
    <t>17.14. 105003 RAMPA DE ACESSIBILIDADE EM CONCRETO MOLDADO IN LOCO, EM CALÇADA PRÉ EXISTENTE COM LARGURA MAIOR OU IGUAL À 3,00 M, FCK 25MPA, COM PISO PODOTÁTIL. AF_03/2024 (UN)</t>
  </si>
  <si>
    <t>17.15. INF-251111 EXECUÇÃO DE PASSEIO (CALÇADA) OU PISO DE CONCRETO COM CONCRETO MOLDADO IN LOCO, USINADO, ACABAMENTO CONVENCIONAL, ESPESSURA 15 CM, ARMADO. (M2)</t>
  </si>
  <si>
    <t>17.16. 103310 INSTALAÇÃO DE LIXEIRA METÁLICA DUPLA, CAPACIDADE DE 60 L, EM TUBO DE AÇO CARBONO E CESTOS EM CHAPA DE AÇO COM PINTURA ELETROSTÁTICA, SOBRE SOLO. AF_11/2021 (UN)</t>
  </si>
  <si>
    <t>17.17. 104658 PISO PODOTÁTIL DE ALERTA OU DIRECIONAL, DE CONCRETO, ASSENTADO SOBRE ARGAMASSA. AF_03/2024 (M2)</t>
  </si>
  <si>
    <t>17.18. 5213368 Balizador de concreto - areia e brita comerciais - fornecimento e implantação (un)</t>
  </si>
  <si>
    <t>17.19. 98504 PLANTIO DE GRAMA BATATAIS EM PLACAS. AF_07/2024 (M2)</t>
  </si>
  <si>
    <t>17.20. S03641 Acabamento de superfície de piso de concreto com polimento mecânico com acabadora simples - Rev 02 (m2)</t>
  </si>
  <si>
    <t>18.1. INF-20251118 LOCAÇÃO PLANIMÉTRICA DE LINHA (m)</t>
  </si>
  <si>
    <t>18.2. 98525 LIMPEZA MECANIZADA DE CAMADA VEGETAL, VEGETAÇÃO E PEQUENAS ÁRVORES (DIÂMETRO DE TRONCO MENOR QUE 0,20 M), COM TRATOR DE ESTEIRAS. AF_03/2024 (M2)</t>
  </si>
  <si>
    <t>18.3. 101114 ESCAVAÇÃO HORIZONTAL EM SOLO DE 1A CATEGORIA COM TRATOR DE ESTEIRAS (100HP/LÂMINA: 2,19M3). AF_07/2020 (M3)</t>
  </si>
  <si>
    <t>18.4. 104790 DEMOLIÇÃO DE PISO DE CONCRETO SIMPLES, DE FORMA MECANIZADA COM MARTELETE, SEM REAPROVEITAMENTO. AF_09/2023 (M3)</t>
  </si>
  <si>
    <t>18.5. 100992 CARGA, MANOBRA E DESCARGA DE SOLOS E MATERIAIS GRANULARES EM CAMINHÃO BASCULANTE 18 M³ - CARGA COM PÁ CARREGADEIRA (CAÇAMBA DE 1,7 A 2,8 M³ / 128 HP) E DESCARGA LIVRE (UNIDADE: T). AF_07/2020 (T)</t>
  </si>
  <si>
    <t>18.6. 95880 TRANSPORTE COM CAMINHÃO BASCULANTE DE 18 M³, EM VIA URBANA PAVIMENTADA, DMT ATÉ 30 KM (UNIDADE: TXKM). AF_07/2020 (TXKM)</t>
  </si>
  <si>
    <t>18.7. 95430 TRANSPORTE COM CAMINHÃO BASCULANTE DE 18 M³, EM VIA URBANA PAVIMENTADA, ADICIONAL PARA DMT EXCEDENTE A 30 KM (UNIDADE: TXKM). AF_07/2020 (TXKM)</t>
  </si>
  <si>
    <t>18.8. RCC-NS Disposição final de resíduos da construção civil - nãosegregados (T)</t>
  </si>
  <si>
    <t>18.9. 95880 TRANSPORTE COM CAMINHÃO BASCULANTE DE 18 M³, EM VIA URBANA PAVIMENTADA, DMT ATÉ 30 KM (UNIDADE: TXKM). AF_07/2020 (TXKM)</t>
  </si>
  <si>
    <t>18.10. 4011276 Base ou sub-base de brita graduada com brita comercial - 100% Proctor modificado (m³)</t>
  </si>
  <si>
    <t>18.11. 100577 REGULARIZAÇÃO E COMPACTAÇÃO DE SUBLEITO DE SOLO PREDOMINANTEMENTE ARENOSO, PARA OBRAS DE CONSTRUÇÃO DE PAVIMENTOS. AF_09/2024 (M2)</t>
  </si>
  <si>
    <t>18.12. 94273 ASSENTAMENTO DE GUIA (MEIO-FIO) EM TRECHO RETO, CONFECCIONADA EM CONCRETO PRÉ-FABRICADO, DIMENSÕES 100X15X13X30 CM (COMPRIMENTO X BASE INFERIOR X BASE SUPERIOR X ALTURA). AF_01/2024 (M)</t>
  </si>
  <si>
    <t>18.13. 102498 PINTURA DE MEIO-FIO COM TINTA BRANCA A BASE DE CAL (CAIAÇÃO). AF_05/2021 (M)</t>
  </si>
  <si>
    <t>18.14. 105003 RAMPA DE ACESSIBILIDADE EM CONCRETO MOLDADO IN LOCO, EM CALÇADA PRÉ EXISTENTE COM LARGURA MAIOR OU IGUAL À 3,00 M, FCK 25MPA, COM PISO PODOTÁTIL. AF_03/2024 (UN)</t>
  </si>
  <si>
    <t>18.15. INF-251111 EXECUÇÃO DE PASSEIO (CALÇADA) OU PISO DE CONCRETO COM CONCRETO MOLDADO IN LOCO, USINADO, ACABAMENTO CONVENCIONAL, ESPESSURA 15 CM, ARMADO. (M2)</t>
  </si>
  <si>
    <t>18.16. 103310 INSTALAÇÃO DE LIXEIRA METÁLICA DUPLA, CAPACIDADE DE 60 L, EM TUBO DE AÇO CARBONO E CESTOS EM CHAPA DE AÇO COM PINTURA ELETROSTÁTICA, SOBRE SOLO. AF_11/2021 (UN)</t>
  </si>
  <si>
    <t>18.17. 104658 PISO PODOTÁTIL DE ALERTA OU DIRECIONAL, DE CONCRETO, ASSENTADO SOBRE ARGAMASSA. AF_03/2024 (M2)</t>
  </si>
  <si>
    <t>18.18. 5213368 Balizador de concreto - areia e brita comerciais - fornecimento e implantação (un)</t>
  </si>
  <si>
    <t>18.19. 98504 PLANTIO DE GRAMA BATATAIS EM PLACAS. AF_07/2024 (M2)</t>
  </si>
  <si>
    <t>18.20. S03641 Acabamento de superfície de piso de concreto com polimento mecânico com acabadora simples - Rev 02 (m2)</t>
  </si>
  <si>
    <t>19.1. INF-20251118 LOCAÇÃO PLANIMÉTRICA DE LINHA (m)</t>
  </si>
  <si>
    <t>19.2. 98525 LIMPEZA MECANIZADA DE CAMADA VEGETAL, VEGETAÇÃO E PEQUENAS ÁRVORES (DIÂMETRO DE TRONCO MENOR QUE 0,20 M), COM TRATOR DE ESTEIRAS. AF_03/2024 (M2)</t>
  </si>
  <si>
    <t>19.3. 101114 ESCAVAÇÃO HORIZONTAL EM SOLO DE 1A CATEGORIA COM TRATOR DE ESTEIRAS (100HP/LÂMINA: 2,19M3). AF_07/2020 (M3)</t>
  </si>
  <si>
    <t>19.4. 104790 DEMOLIÇÃO DE PISO DE CONCRETO SIMPLES, DE FORMA MECANIZADA COM MARTELETE, SEM REAPROVEITAMENTO. AF_09/2023 (M3)</t>
  </si>
  <si>
    <t>19.5. 100992 CARGA, MANOBRA E DESCARGA DE SOLOS E MATERIAIS GRANULARES EM CAMINHÃO BASCULANTE 18 M³ - CARGA COM PÁ CARREGADEIRA (CAÇAMBA DE 1,7 A 2,8 M³ / 128 HP) E DESCARGA LIVRE (UNIDADE: T). AF_07/2020 (T)</t>
  </si>
  <si>
    <t>19.6. 95880 TRANSPORTE COM CAMINHÃO BASCULANTE DE 18 M³, EM VIA URBANA PAVIMENTADA, DMT ATÉ 30 KM (UNIDADE: TXKM). AF_07/2020 (TXKM)</t>
  </si>
  <si>
    <t>19.7. 95430 TRANSPORTE COM CAMINHÃO BASCULANTE DE 18 M³, EM VIA URBANA PAVIMENTADA, ADICIONAL PARA DMT EXCEDENTE A 30 KM (UNIDADE: TXKM). AF_07/2020 (TXKM)</t>
  </si>
  <si>
    <t>19.8. RCC-NS Disposição final de resíduos da construção civil - nãosegregados (T)</t>
  </si>
  <si>
    <t>19.9. 95880 TRANSPORTE COM CAMINHÃO BASCULANTE DE 18 M³, EM VIA URBANA PAVIMENTADA, DMT ATÉ 30 KM (UNIDADE: TXKM). AF_07/2020 (TXKM)</t>
  </si>
  <si>
    <t>19.10. 4011276 Base ou sub-base de brita graduada com brita comercial - 100% Proctor modificado (m³)</t>
  </si>
  <si>
    <t>19.11. 100577 REGULARIZAÇÃO E COMPACTAÇÃO DE SUBLEITO DE SOLO PREDOMINANTEMENTE ARENOSO, PARA OBRAS DE CONSTRUÇÃO DE PAVIMENTOS. AF_09/2024 (M2)</t>
  </si>
  <si>
    <t>19.12. 94273 ASSENTAMENTO DE GUIA (MEIO-FIO) EM TRECHO RETO, CONFECCIONADA EM CONCRETO PRÉ-FABRICADO, DIMENSÕES 100X15X13X30 CM (COMPRIMENTO X BASE INFERIOR X BASE SUPERIOR X ALTURA). AF_01/2024 (M)</t>
  </si>
  <si>
    <t>19.13. 102498 PINTURA DE MEIO-FIO COM TINTA BRANCA A BASE DE CAL (CAIAÇÃO). AF_05/2021 (M)</t>
  </si>
  <si>
    <t>19.14. 105003 RAMPA DE ACESSIBILIDADE EM CONCRETO MOLDADO IN LOCO, EM CALÇADA PRÉ EXISTENTE COM LARGURA MAIOR OU IGUAL À 3,00 M, FCK 25MPA, COM PISO PODOTÁTIL. AF_03/2024 (UN)</t>
  </si>
  <si>
    <t>19.15. INF-251111 EXECUÇÃO DE PASSEIO (CALÇADA) OU PISO DE CONCRETO COM CONCRETO MOLDADO IN LOCO, USINADO, ACABAMENTO CONVENCIONAL, ESPESSURA 15 CM, ARMADO. (M2)</t>
  </si>
  <si>
    <t>19.16. 103310 INSTALAÇÃO DE LIXEIRA METÁLICA DUPLA, CAPACIDADE DE 60 L, EM TUBO DE AÇO CARBONO E CESTOS EM CHAPA DE AÇO COM PINTURA ELETROSTÁTICA, SOBRE SOLO. AF_11/2021 (UN)</t>
  </si>
  <si>
    <t>19.17. 104658 PISO PODOTÁTIL DE ALERTA OU DIRECIONAL, DE CONCRETO, ASSENTADO SOBRE ARGAMASSA. AF_03/2024 (M2)</t>
  </si>
  <si>
    <t>19.18. 5213368 Balizador de concreto - areia e brita comerciais - fornecimento e implantação (un)</t>
  </si>
  <si>
    <t>19.19. 98504 PLANTIO DE GRAMA BATATAIS EM PLACAS. AF_07/2024 (M2)</t>
  </si>
  <si>
    <t>19.20. S03641 Acabamento de superfície de piso de concreto com polimento mecânico com acabadora simples - Rev 02 (m2)</t>
  </si>
  <si>
    <t>20.1. INF-20251118 LOCAÇÃO PLANIMÉTRICA DE LINHA (m)</t>
  </si>
  <si>
    <t>20.2. 98525 LIMPEZA MECANIZADA DE CAMADA VEGETAL, VEGETAÇÃO E PEQUENAS ÁRVORES (DIÂMETRO DE TRONCO MENOR QUE 0,20 M), COM TRATOR DE ESTEIRAS. AF_03/2024 (M2)</t>
  </si>
  <si>
    <t>20.3. 101114 ESCAVAÇÃO HORIZONTAL EM SOLO DE 1A CATEGORIA COM TRATOR DE ESTEIRAS (100HP/LÂMINA: 2,19M3). AF_07/2020 (M3)</t>
  </si>
  <si>
    <t>20.4. 104790 DEMOLIÇÃO DE PISO DE CONCRETO SIMPLES, DE FORMA MECANIZADA COM MARTELETE, SEM REAPROVEITAMENTO. AF_09/2023 (M3)</t>
  </si>
  <si>
    <t>20.5. 100992 CARGA, MANOBRA E DESCARGA DE SOLOS E MATERIAIS GRANULARES EM CAMINHÃO BASCULANTE 18 M³ - CARGA COM PÁ CARREGADEIRA (CAÇAMBA DE 1,7 A 2,8 M³ / 128 HP) E DESCARGA LIVRE (UNIDADE: T). AF_07/2020 (T)</t>
  </si>
  <si>
    <t>20.6. 95880 TRANSPORTE COM CAMINHÃO BASCULANTE DE 18 M³, EM VIA URBANA PAVIMENTADA, DMT ATÉ 30 KM (UNIDADE: TXKM). AF_07/2020 (TXKM)</t>
  </si>
  <si>
    <t>20.7. 95430 TRANSPORTE COM CAMINHÃO BASCULANTE DE 18 M³, EM VIA URBANA PAVIMENTADA, ADICIONAL PARA DMT EXCEDENTE A 30 KM (UNIDADE: TXKM). AF_07/2020 (TXKM)</t>
  </si>
  <si>
    <t>20.8. RCC-NS Disposição final de resíduos da construção civil - nãosegregados (T)</t>
  </si>
  <si>
    <t>20.9. 95880 TRANSPORTE COM CAMINHÃO BASCULANTE DE 18 M³, EM VIA URBANA PAVIMENTADA, DMT ATÉ 30 KM (UNIDADE: TXKM). AF_07/2020 (TXKM)</t>
  </si>
  <si>
    <t>20.10. 4011276 Base ou sub-base de brita graduada com brita comercial - 100% Proctor modificado (m³)</t>
  </si>
  <si>
    <t>20.11. 100577 REGULARIZAÇÃO E COMPACTAÇÃO DE SUBLEITO DE SOLO PREDOMINANTEMENTE ARENOSO, PARA OBRAS DE CONSTRUÇÃO DE PAVIMENTOS. AF_09/2024 (M2)</t>
  </si>
  <si>
    <t>20.12. 94273 ASSENTAMENTO DE GUIA (MEIO-FIO) EM TRECHO RETO, CONFECCIONADA EM CONCRETO PRÉ-FABRICADO, DIMENSÕES 100X15X13X30 CM (COMPRIMENTO X BASE INFERIOR X BASE SUPERIOR X ALTURA). AF_01/2024 (M)</t>
  </si>
  <si>
    <t>20.13. 102498 PINTURA DE MEIO-FIO COM TINTA BRANCA A BASE DE CAL (CAIAÇÃO). AF_05/2021 (M)</t>
  </si>
  <si>
    <t>20.14. 105003 RAMPA DE ACESSIBILIDADE EM CONCRETO MOLDADO IN LOCO, EM CALÇADA PRÉ EXISTENTE COM LARGURA MAIOR OU IGUAL À 3,00 M, FCK 25MPA, COM PISO PODOTÁTIL. AF_03/2024 (UN)</t>
  </si>
  <si>
    <t>20.15. INF-251111 EXECUÇÃO DE PASSEIO (CALÇADA) OU PISO DE CONCRETO COM CONCRETO MOLDADO IN LOCO, USINADO, ACABAMENTO CONVENCIONAL, ESPESSURA 15 CM, ARMADO. (M2)</t>
  </si>
  <si>
    <t>20.16. 103310 INSTALAÇÃO DE LIXEIRA METÁLICA DUPLA, CAPACIDADE DE 60 L, EM TUBO DE AÇO CARBONO E CESTOS EM CHAPA DE AÇO COM PINTURA ELETROSTÁTICA, SOBRE SOLO. AF_11/2021 (UN)</t>
  </si>
  <si>
    <t>20.17. 104658 PISO PODOTÁTIL DE ALERTA OU DIRECIONAL, DE CONCRETO, ASSENTADO SOBRE ARGAMASSA. AF_03/2024 (M2)</t>
  </si>
  <si>
    <t>20.18. 5213368 Balizador de concreto - areia e brita comerciais - fornecimento e implantação (un)</t>
  </si>
  <si>
    <t>20.19. 98504 PLANTIO DE GRAMA BATATAIS EM PLACAS. AF_07/2024 (M2)</t>
  </si>
  <si>
    <t>20.20. S03641 Acabamento de superfície de piso de concreto com polimento mecânico com acabadora simples - Rev 02 (m2)</t>
  </si>
  <si>
    <t>21.1. INF-20251118 LOCAÇÃO PLANIMÉTRICA DE LINHA (m)</t>
  </si>
  <si>
    <t>21.2. 98525 LIMPEZA MECANIZADA DE CAMADA VEGETAL, VEGETAÇÃO E PEQUENAS ÁRVORES (DIÂMETRO DE TRONCO MENOR QUE 0,20 M), COM TRATOR DE ESTEIRAS. AF_03/2024 (M2)</t>
  </si>
  <si>
    <t>21.3. 101114 ESCAVAÇÃO HORIZONTAL EM SOLO DE 1A CATEGORIA COM TRATOR DE ESTEIRAS (100HP/LÂMINA: 2,19M3). AF_07/2020 (M3)</t>
  </si>
  <si>
    <t>21.4. 104790 DEMOLIÇÃO DE PISO DE CONCRETO SIMPLES, DE FORMA MECANIZADA COM MARTELETE, SEM REAPROVEITAMENTO. AF_09/2023 (M3)</t>
  </si>
  <si>
    <t>21.5. 100992 CARGA, MANOBRA E DESCARGA DE SOLOS E MATERIAIS GRANULARES EM CAMINHÃO BASCULANTE 18 M³ - CARGA COM PÁ CARREGADEIRA (CAÇAMBA DE 1,7 A 2,8 M³ / 128 HP) E DESCARGA LIVRE (UNIDADE: T). AF_07/2020 (T)</t>
  </si>
  <si>
    <t>21.6. 95880 TRANSPORTE COM CAMINHÃO BASCULANTE DE 18 M³, EM VIA URBANA PAVIMENTADA, DMT ATÉ 30 KM (UNIDADE: TXKM). AF_07/2020 (TXKM)</t>
  </si>
  <si>
    <t>21.7. 95430 TRANSPORTE COM CAMINHÃO BASCULANTE DE 18 M³, EM VIA URBANA PAVIMENTADA, ADICIONAL PARA DMT EXCEDENTE A 30 KM (UNIDADE: TXKM). AF_07/2020 (TXKM)</t>
  </si>
  <si>
    <t>21.8. RCC-NS Disposição final de resíduos da construção civil - nãosegregados (T)</t>
  </si>
  <si>
    <t>21.9. 95880 TRANSPORTE COM CAMINHÃO BASCULANTE DE 18 M³, EM VIA URBANA PAVIMENTADA, DMT ATÉ 30 KM (UNIDADE: TXKM). AF_07/2020 (TXKM)</t>
  </si>
  <si>
    <t>21.10. 4011276 Base ou sub-base de brita graduada com brita comercial - 100% Proctor modificado (m³)</t>
  </si>
  <si>
    <t>21.11. 100577 REGULARIZAÇÃO E COMPACTAÇÃO DE SUBLEITO DE SOLO PREDOMINANTEMENTE ARENOSO, PARA OBRAS DE CONSTRUÇÃO DE PAVIMENTOS. AF_09/2024 (M2)</t>
  </si>
  <si>
    <t>21.12. 94273 ASSENTAMENTO DE GUIA (MEIO-FIO) EM TRECHO RETO, CONFECCIONADA EM CONCRETO PRÉ-FABRICADO, DIMENSÕES 100X15X13X30 CM (COMPRIMENTO X BASE INFERIOR X BASE SUPERIOR X ALTURA). AF_01/2024 (M)</t>
  </si>
  <si>
    <t>21.13. 102498 PINTURA DE MEIO-FIO COM TINTA BRANCA A BASE DE CAL (CAIAÇÃO). AF_05/2021 (M)</t>
  </si>
  <si>
    <t>21.14. 105003 RAMPA DE ACESSIBILIDADE EM CONCRETO MOLDADO IN LOCO, EM CALÇADA PRÉ EXISTENTE COM LARGURA MAIOR OU IGUAL À 3,00 M, FCK 25MPA, COM PISO PODOTÁTIL. AF_03/2024 (UN)</t>
  </si>
  <si>
    <t>21.15. INF-251111 EXECUÇÃO DE PASSEIO (CALÇADA) OU PISO DE CONCRETO COM CONCRETO MOLDADO IN LOCO, USINADO, ACABAMENTO CONVENCIONAL, ESPESSURA 15 CM, ARMADO. (M2)</t>
  </si>
  <si>
    <t>21.16. 103310 INSTALAÇÃO DE LIXEIRA METÁLICA DUPLA, CAPACIDADE DE 60 L, EM TUBO DE AÇO CARBONO E CESTOS EM CHAPA DE AÇO COM PINTURA ELETROSTÁTICA, SOBRE SOLO. AF_11/2021 (UN)</t>
  </si>
  <si>
    <t>21.17. 104658 PISO PODOTÁTIL DE ALERTA OU DIRECIONAL, DE CONCRETO, ASSENTADO SOBRE ARGAMASSA. AF_03/2024 (M2)</t>
  </si>
  <si>
    <t>21.18. 5213368 Balizador de concreto - areia e brita comerciais - fornecimento e implantação (un)</t>
  </si>
  <si>
    <t>21.19. 98504 PLANTIO DE GRAMA BATATAIS EM PLACAS. AF_07/2024 (M2)</t>
  </si>
  <si>
    <t>21.20. S03641 Acabamento de superfície de piso de concreto com polimento mecânico com acabadora simples - Rev 02 (m2)</t>
  </si>
  <si>
    <t>22.1. INF-20251118 LOCAÇÃO PLANIMÉTRICA DE LINHA (m)</t>
  </si>
  <si>
    <t>22.2. 98525 LIMPEZA MECANIZADA DE CAMADA VEGETAL, VEGETAÇÃO E PEQUENAS ÁRVORES (DIÂMETRO DE TRONCO MENOR QUE 0,20 M), COM TRATOR DE ESTEIRAS. AF_03/2024 (M2)</t>
  </si>
  <si>
    <t>22.3. 101114 ESCAVAÇÃO HORIZONTAL EM SOLO DE 1A CATEGORIA COM TRATOR DE ESTEIRAS (100HP/LÂMINA: 2,19M3). AF_07/2020 (M3)</t>
  </si>
  <si>
    <t>22.4. 104790 DEMOLIÇÃO DE PISO DE CONCRETO SIMPLES, DE FORMA MECANIZADA COM MARTELETE, SEM REAPROVEITAMENTO. AF_09/2023 (M3)</t>
  </si>
  <si>
    <t>22.5. 100992 CARGA, MANOBRA E DESCARGA DE SOLOS E MATERIAIS GRANULARES EM CAMINHÃO BASCULANTE 18 M³ - CARGA COM PÁ CARREGADEIRA (CAÇAMBA DE 1,7 A 2,8 M³ / 128 HP) E DESCARGA LIVRE (UNIDADE: T). AF_07/2020 (T)</t>
  </si>
  <si>
    <t>22.6. 95880 TRANSPORTE COM CAMINHÃO BASCULANTE DE 18 M³, EM VIA URBANA PAVIMENTADA, DMT ATÉ 30 KM (UNIDADE: TXKM). AF_07/2020 (TXKM)</t>
  </si>
  <si>
    <t>22.7. 95430 TRANSPORTE COM CAMINHÃO BASCULANTE DE 18 M³, EM VIA URBANA PAVIMENTADA, ADICIONAL PARA DMT EXCEDENTE A 30 KM (UNIDADE: TXKM). AF_07/2020 (TXKM)</t>
  </si>
  <si>
    <t>22.8. RCC-NS Disposição final de resíduos da construção civil - nãosegregados (T)</t>
  </si>
  <si>
    <t>22.9. 95880 TRANSPORTE COM CAMINHÃO BASCULANTE DE 18 M³, EM VIA URBANA PAVIMENTADA, DMT ATÉ 30 KM (UNIDADE: TXKM). AF_07/2020 (TXKM)</t>
  </si>
  <si>
    <t>22.10. 4011276 Base ou sub-base de brita graduada com brita comercial - 100% Proctor modificado (m³)</t>
  </si>
  <si>
    <t>22.11. 100577 REGULARIZAÇÃO E COMPACTAÇÃO DE SUBLEITO DE SOLO PREDOMINANTEMENTE ARENOSO, PARA OBRAS DE CONSTRUÇÃO DE PAVIMENTOS. AF_09/2024 (M2)</t>
  </si>
  <si>
    <t>22.12. 94273 ASSENTAMENTO DE GUIA (MEIO-FIO) EM TRECHO RETO, CONFECCIONADA EM CONCRETO PRÉ-FABRICADO, DIMENSÕES 100X15X13X30 CM (COMPRIMENTO X BASE INFERIOR X BASE SUPERIOR X ALTURA). AF_01/2024 (M)</t>
  </si>
  <si>
    <t>22.13. 98504 PLANTIO DE GRAMA BATATAIS EM PLACAS. AF_07/2024 (M2)</t>
  </si>
  <si>
    <t>22.14. 105003 RAMPA DE ACESSIBILIDADE EM CONCRETO MOLDADO IN LOCO, EM CALÇADA PRÉ EXISTENTE COM LARGURA MAIOR OU IGUAL À 3,00 M, FCK 25MPA, COM PISO PODOTÁTIL. AF_03/2024 (UN)</t>
  </si>
  <si>
    <t>22.15. INF-251111 EXECUÇÃO DE PASSEIO (CALÇADA) OU PISO DE CONCRETO COM CONCRETO MOLDADO IN LOCO, USINADO, ACABAMENTO CONVENCIONAL, ESPESSURA 15 CM, ARMADO. (M2)</t>
  </si>
  <si>
    <t>22.16. 103310 INSTALAÇÃO DE LIXEIRA METÁLICA DUPLA, CAPACIDADE DE 60 L, EM TUBO DE AÇO CARBONO E CESTOS EM CHAPA DE AÇO COM PINTURA ELETROSTÁTICA, SOBRE SOLO. AF_11/2021 (UN)</t>
  </si>
  <si>
    <t>22.17. 104658 PISO PODOTÁTIL DE ALERTA OU DIRECIONAL, DE CONCRETO, ASSENTADO SOBRE ARGAMASSA. AF_03/2024 (M2)</t>
  </si>
  <si>
    <t>22.18. 5213368 Balizador de concreto - areia e brita comerciais - fornecimento e implantação (un)</t>
  </si>
  <si>
    <t>22.19. 104658 PISO PODOTÁTIL DE ALERTA OU DIRECIONAL, DE CONCRETO, ASSENTADO SOBRE ARGAMASSA. AF_03/2024 (M2)</t>
  </si>
  <si>
    <t>22.20. S03641 Acabamento de superfície de piso de concreto com polimento mecânico com acabadora simples - Rev 02 (m2)</t>
  </si>
  <si>
    <t>23.1. INF-20251118 LOCAÇÃO PLANIMÉTRICA DE LINHA (m)</t>
  </si>
  <si>
    <t>23.2. 98525 LIMPEZA MECANIZADA DE CAMADA VEGETAL, VEGETAÇÃO E PEQUENAS ÁRVORES (DIÂMETRO DE TRONCO MENOR QUE 0,20 M), COM TRATOR DE ESTEIRAS. AF_03/2024 (M2)</t>
  </si>
  <si>
    <t>23.3. 101114 ESCAVAÇÃO HORIZONTAL EM SOLO DE 1A CATEGORIA COM TRATOR DE ESTEIRAS (100HP/LÂMINA: 2,19M3). AF_07/2020 (M3)</t>
  </si>
  <si>
    <t>23.4. 104790 DEMOLIÇÃO DE PISO DE CONCRETO SIMPLES, DE FORMA MECANIZADA COM MARTELETE, SEM REAPROVEITAMENTO. AF_09/2023 (M3)</t>
  </si>
  <si>
    <t>23.5. 100992 CARGA, MANOBRA E DESCARGA DE SOLOS E MATERIAIS GRANULARES EM CAMINHÃO BASCULANTE 18 M³ - CARGA COM PÁ CARREGADEIRA (CAÇAMBA DE 1,7 A 2,8 M³ / 128 HP) E DESCARGA LIVRE (UNIDADE: T). AF_07/2020 (T)</t>
  </si>
  <si>
    <t>23.6. 95880 TRANSPORTE COM CAMINHÃO BASCULANTE DE 18 M³, EM VIA URBANA PAVIMENTADA, DMT ATÉ 30 KM (UNIDADE: TXKM). AF_07/2020 (TXKM)</t>
  </si>
  <si>
    <t>23.7. 95430 TRANSPORTE COM CAMINHÃO BASCULANTE DE 18 M³, EM VIA URBANA PAVIMENTADA, ADICIONAL PARA DMT EXCEDENTE A 30 KM (UNIDADE: TXKM). AF_07/2020 (TXKM)</t>
  </si>
  <si>
    <t>23.8. RCC-NS Disposição final de resíduos da construção civil - nãosegregados (T)</t>
  </si>
  <si>
    <t>23.9. 95880 TRANSPORTE COM CAMINHÃO BASCULANTE DE 18 M³, EM VIA URBANA PAVIMENTADA, DMT ATÉ 30 KM (UNIDADE: TXKM). AF_07/2020 (TXKM)</t>
  </si>
  <si>
    <t>23.10. 4011276 Base ou sub-base de brita graduada com brita comercial - 100% Proctor modificado (m³)</t>
  </si>
  <si>
    <t>23.11. 100577 REGULARIZAÇÃO E COMPACTAÇÃO DE SUBLEITO DE SOLO PREDOMINANTEMENTE ARENOSO, PARA OBRAS DE CONSTRUÇÃO DE PAVIMENTOS. AF_09/2024 (M2)</t>
  </si>
  <si>
    <t>23.12. 94273 ASSENTAMENTO DE GUIA (MEIO-FIO) EM TRECHO RETO, CONFECCIONADA EM CONCRETO PRÉ-FABRICADO, DIMENSÕES 100X15X13X30 CM (COMPRIMENTO X BASE INFERIOR X BASE SUPERIOR X ALTURA). AF_01/2024 (M)</t>
  </si>
  <si>
    <t>23.13. 102498 PINTURA DE MEIO-FIO COM TINTA BRANCA A BASE DE CAL (CAIAÇÃO). AF_05/2021 (M)</t>
  </si>
  <si>
    <t>23.14. 105003 RAMPA DE ACESSIBILIDADE EM CONCRETO MOLDADO IN LOCO, EM CALÇADA PRÉ EXISTENTE COM LARGURA MAIOR OU IGUAL À 3,00 M, FCK 25MPA, COM PISO PODOTÁTIL. AF_03/2024 (UN)</t>
  </si>
  <si>
    <t>23.15. INF-251111 EXECUÇÃO DE PASSEIO (CALÇADA) OU PISO DE CONCRETO COM CONCRETO MOLDADO IN LOCO, USINADO, ACABAMENTO CONVENCIONAL, ESPESSURA 15 CM, ARMADO. (M2)</t>
  </si>
  <si>
    <t>23.16. 103310 INSTALAÇÃO DE LIXEIRA METÁLICA DUPLA, CAPACIDADE DE 60 L, EM TUBO DE AÇO CARBONO E CESTOS EM CHAPA DE AÇO COM PINTURA ELETROSTÁTICA, SOBRE SOLO. AF_11/2021 (UN)</t>
  </si>
  <si>
    <t>23.17. 104658 PISO PODOTÁTIL DE ALERTA OU DIRECIONAL, DE CONCRETO, ASSENTADO SOBRE ARGAMASSA. AF_03/2024 (M2)</t>
  </si>
  <si>
    <t>23.18. 5213368 Balizador de concreto - areia e brita comerciais - fornecimento e implantação (un)</t>
  </si>
  <si>
    <t>23.19. 98504 PLANTIO DE GRAMA BATATAIS EM PLACAS. AF_07/2024 (M2)</t>
  </si>
  <si>
    <t>23.20. S03641 Acabamento de superfície de piso de concreto com polimento mecânico com acabadora simples - Rev 02 (m2)</t>
  </si>
  <si>
    <t>24.1. INF-20251118 LOCAÇÃO PLANIMÉTRICA DE LINHA (m)</t>
  </si>
  <si>
    <t>24.2. 98525 LIMPEZA MECANIZADA DE CAMADA VEGETAL, VEGETAÇÃO E PEQUENAS ÁRVORES (DIÂMETRO DE TRONCO MENOR QUE 0,20 M), COM TRATOR DE ESTEIRAS. AF_03/2024 (M2)</t>
  </si>
  <si>
    <t>24.3. 101114 ESCAVAÇÃO HORIZONTAL EM SOLO DE 1A CATEGORIA COM TRATOR DE ESTEIRAS (100HP/LÂMINA: 2,19M3). AF_07/2020 (M3)</t>
  </si>
  <si>
    <t>24.4. 104790 DEMOLIÇÃO DE PISO DE CONCRETO SIMPLES, DE FORMA MECANIZADA COM MARTELETE, SEM REAPROVEITAMENTO. AF_09/2023 (M3)</t>
  </si>
  <si>
    <t>24.5. 100992 CARGA, MANOBRA E DESCARGA DE SOLOS E MATERIAIS GRANULARES EM CAMINHÃO BASCULANTE 18 M³ - CARGA COM PÁ CARREGADEIRA (CAÇAMBA DE 1,7 A 2,8 M³ / 128 HP) E DESCARGA LIVRE (UNIDADE: T). AF_07/2020 (T)</t>
  </si>
  <si>
    <t>24.6. 95880 TRANSPORTE COM CAMINHÃO BASCULANTE DE 18 M³, EM VIA URBANA PAVIMENTADA, DMT ATÉ 30 KM (UNIDADE: TXKM). AF_07/2020 (TXKM)</t>
  </si>
  <si>
    <t>24.7. 95430 TRANSPORTE COM CAMINHÃO BASCULANTE DE 18 M³, EM VIA URBANA PAVIMENTADA, ADICIONAL PARA DMT EXCEDENTE A 30 KM (UNIDADE: TXKM). AF_07/2020 (TXKM)</t>
  </si>
  <si>
    <t>24.8. RCC-NS Disposição final de resíduos da construção civil - nãosegregados (T)</t>
  </si>
  <si>
    <t>24.9. 95880 TRANSPORTE COM CAMINHÃO BASCULANTE DE 18 M³, EM VIA URBANA PAVIMENTADA, DMT ATÉ 30 KM (UNIDADE: TXKM). AF_07/2020 (TXKM)</t>
  </si>
  <si>
    <t>24.10. 4011276 Base ou sub-base de brita graduada com brita comercial - 100% Proctor modificado (m³)</t>
  </si>
  <si>
    <t>24.11. 100577 REGULARIZAÇÃO E COMPACTAÇÃO DE SUBLEITO DE SOLO PREDOMINANTEMENTE ARENOSO, PARA OBRAS DE CONSTRUÇÃO DE PAVIMENTOS. AF_09/2024 (M2)</t>
  </si>
  <si>
    <t>24.12. 94273 ASSENTAMENTO DE GUIA (MEIO-FIO) EM TRECHO RETO, CONFECCIONADA EM CONCRETO PRÉ-FABRICADO, DIMENSÕES 100X15X13X30 CM (COMPRIMENTO X BASE INFERIOR X BASE SUPERIOR X ALTURA). AF_01/2024 (M)</t>
  </si>
  <si>
    <t>24.13. 102498 PINTURA DE MEIO-FIO COM TINTA BRANCA A BASE DE CAL (CAIAÇÃO). AF_05/2021 (M)</t>
  </si>
  <si>
    <t>24.14. 105003 RAMPA DE ACESSIBILIDADE EM CONCRETO MOLDADO IN LOCO, EM CALÇADA PRÉ EXISTENTE COM LARGURA MAIOR OU IGUAL À 3,00 M, FCK 25MPA, COM PISO PODOTÁTIL. AF_03/2024 (UN)</t>
  </si>
  <si>
    <t>24.15. INF-251111 EXECUÇÃO DE PASSEIO (CALÇADA) OU PISO DE CONCRETO COM CONCRETO MOLDADO IN LOCO, USINADO, ACABAMENTO CONVENCIONAL, ESPESSURA 15 CM, ARMADO. (M2)</t>
  </si>
  <si>
    <t>24.16. 103310 INSTALAÇÃO DE LIXEIRA METÁLICA DUPLA, CAPACIDADE DE 60 L, EM TUBO DE AÇO CARBONO E CESTOS EM CHAPA DE AÇO COM PINTURA ELETROSTÁTICA, SOBRE SOLO. AF_11/2021 (UN)</t>
  </si>
  <si>
    <t>24.17. 104658 PISO PODOTÁTIL DE ALERTA OU DIRECIONAL, DE CONCRETO, ASSENTADO SOBRE ARGAMASSA. AF_03/2024 (M2)</t>
  </si>
  <si>
    <t>24.18. 5213368 Balizador de concreto - areia e brita comerciais - fornecimento e implantação (un)</t>
  </si>
  <si>
    <t>24.19. 98504 PLANTIO DE GRAMA BATATAIS EM PLACAS. AF_07/2024 (M2)</t>
  </si>
  <si>
    <t>24.20. S03641 Acabamento de superfície de piso de concreto com polimento mecânico com acabadora simples - Rev 02 (m2)</t>
  </si>
  <si>
    <t>25.1. INF-20251118 LOCAÇÃO PLANIMÉTRICA DE LINHA (m)</t>
  </si>
  <si>
    <t>25.2. 98525 LIMPEZA MECANIZADA DE CAMADA VEGETAL, VEGETAÇÃO E PEQUENAS ÁRVORES (DIÂMETRO DE TRONCO MENOR QUE 0,20 M), COM TRATOR DE ESTEIRAS. AF_03/2024 (M2)</t>
  </si>
  <si>
    <t>25.3. 101114 ESCAVAÇÃO HORIZONTAL EM SOLO DE 1A CATEGORIA COM TRATOR DE ESTEIRAS (100HP/LÂMINA: 2,19M3). AF_07/2020 (M3)</t>
  </si>
  <si>
    <t>25.4. 104790 DEMOLIÇÃO DE PISO DE CONCRETO SIMPLES, DE FORMA MECANIZADA COM MARTELETE, SEM REAPROVEITAMENTO. AF_09/2023 (M3)</t>
  </si>
  <si>
    <t>25.5. 100992 CARGA, MANOBRA E DESCARGA DE SOLOS E MATERIAIS GRANULARES EM CAMINHÃO BASCULANTE 18 M³ - CARGA COM PÁ CARREGADEIRA (CAÇAMBA DE 1,7 A 2,8 M³ / 128 HP) E DESCARGA LIVRE (UNIDADE: T). AF_07/2020 (T)</t>
  </si>
  <si>
    <t>25.6. 95880 TRANSPORTE COM CAMINHÃO BASCULANTE DE 18 M³, EM VIA URBANA PAVIMENTADA, DMT ATÉ 30 KM (UNIDADE: TXKM). AF_07/2020 (TXKM)</t>
  </si>
  <si>
    <t>25.7. 95430 TRANSPORTE COM CAMINHÃO BASCULANTE DE 18 M³, EM VIA URBANA PAVIMENTADA, ADICIONAL PARA DMT EXCEDENTE A 30 KM (UNIDADE: TXKM). AF_07/2020 (TXKM)</t>
  </si>
  <si>
    <t>25.8. RCC-NS Disposição final de resíduos da construção civil - nãosegregados (T)</t>
  </si>
  <si>
    <t>25.9. 95880 TRANSPORTE COM CAMINHÃO BASCULANTE DE 18 M³, EM VIA URBANA PAVIMENTADA, DMT ATÉ 30 KM (UNIDADE: TXKM). AF_07/2020 (TXKM)</t>
  </si>
  <si>
    <t>25.10. 4011276 Base ou sub-base de brita graduada com brita comercial - 100% Proctor modificado (m³)</t>
  </si>
  <si>
    <t>25.11. 100577 REGULARIZAÇÃO E COMPACTAÇÃO DE SUBLEITO DE SOLO PREDOMINANTEMENTE ARENOSO, PARA OBRAS DE CONSTRUÇÃO DE PAVIMENTOS. AF_09/2024 (M2)</t>
  </si>
  <si>
    <t>25.12. 94273 ASSENTAMENTO DE GUIA (MEIO-FIO) EM TRECHO RETO, CONFECCIONADA EM CONCRETO PRÉ-FABRICADO, DIMENSÕES 100X15X13X30 CM (COMPRIMENTO X BASE INFERIOR X BASE SUPERIOR X ALTURA). AF_01/2024 (M)</t>
  </si>
  <si>
    <t>25.13. 102498 PINTURA DE MEIO-FIO COM TINTA BRANCA A BASE DE CAL (CAIAÇÃO). AF_05/2021 (M)</t>
  </si>
  <si>
    <t>25.14. 105003 RAMPA DE ACESSIBILIDADE EM CONCRETO MOLDADO IN LOCO, EM CALÇADA PRÉ EXISTENTE COM LARGURA MAIOR OU IGUAL À 3,00 M, FCK 25MPA, COM PISO PODOTÁTIL. AF_03/2024 (UN)</t>
  </si>
  <si>
    <t>25.15. INF-251111 EXECUÇÃO DE PASSEIO (CALÇADA) OU PISO DE CONCRETO COM CONCRETO MOLDADO IN LOCO, USINADO, ACABAMENTO CONVENCIONAL, ESPESSURA 15 CM, ARMADO. (M2)</t>
  </si>
  <si>
    <t>25.16. 103310 INSTALAÇÃO DE LIXEIRA METÁLICA DUPLA, CAPACIDADE DE 60 L, EM TUBO DE AÇO CARBONO E CESTOS EM CHAPA DE AÇO COM PINTURA ELETROSTÁTICA, SOBRE SOLO. AF_11/2021 (UN)</t>
  </si>
  <si>
    <t>25.17. 104658 PISO PODOTÁTIL DE ALERTA OU DIRECIONAL, DE CONCRETO, ASSENTADO SOBRE ARGAMASSA. AF_03/2024 (M2)</t>
  </si>
  <si>
    <t>25.18. 5213368 Balizador de concreto - areia e brita comerciais - fornecimento e implantação (un)</t>
  </si>
  <si>
    <t>25.19. 98504 PLANTIO DE GRAMA BATATAIS EM PLACAS. AF_07/2024 (M2)</t>
  </si>
  <si>
    <t>25.20. S03641 Acabamento de superfície de piso de concreto com polimento mecânico com acabadora simples - Rev 02 (m2)</t>
  </si>
  <si>
    <t>26.1. INF-20251118 LOCAÇÃO PLANIMÉTRICA DE LINHA (m)</t>
  </si>
  <si>
    <t>26.2. 98525 LIMPEZA MECANIZADA DE CAMADA VEGETAL, VEGETAÇÃO E PEQUENAS ÁRVORES (DIÂMETRO DE TRONCO MENOR QUE 0,20 M), COM TRATOR DE ESTEIRAS. AF_03/2024 (M2)</t>
  </si>
  <si>
    <t>26.3. 101114 ESCAVAÇÃO HORIZONTAL EM SOLO DE 1A CATEGORIA COM TRATOR DE ESTEIRAS (100HP/LÂMINA: 2,19M3). AF_07/2020 (M3)</t>
  </si>
  <si>
    <t>26.4. 104790 DEMOLIÇÃO DE PISO DE CONCRETO SIMPLES, DE FORMA MECANIZADA COM MARTELETE, SEM REAPROVEITAMENTO. AF_09/2023 (M3)</t>
  </si>
  <si>
    <t>26.5. 100992 CARGA, MANOBRA E DESCARGA DE SOLOS E MATERIAIS GRANULARES EM CAMINHÃO BASCULANTE 18 M³ - CARGA COM PÁ CARREGADEIRA (CAÇAMBA DE 1,7 A 2,8 M³ / 128 HP) E DESCARGA LIVRE (UNIDADE: T). AF_07/2020 (T)</t>
  </si>
  <si>
    <t>26.6. 95880 TRANSPORTE COM CAMINHÃO BASCULANTE DE 18 M³, EM VIA URBANA PAVIMENTADA, DMT ATÉ 30 KM (UNIDADE: TXKM). AF_07/2020 (TXKM)</t>
  </si>
  <si>
    <t>26.7. 95430 TRANSPORTE COM CAMINHÃO BASCULANTE DE 18 M³, EM VIA URBANA PAVIMENTADA, ADICIONAL PARA DMT EXCEDENTE A 30 KM (UNIDADE: TXKM). AF_07/2020 (TXKM)</t>
  </si>
  <si>
    <t>26.8. RCC-NS Disposição final de resíduos da construção civil - nãosegregados (T)</t>
  </si>
  <si>
    <t>26.9. 95880 TRANSPORTE COM CAMINHÃO BASCULANTE DE 18 M³, EM VIA URBANA PAVIMENTADA, DMT ATÉ 30 KM (UNIDADE: TXKM). AF_07/2020 (TXKM)</t>
  </si>
  <si>
    <t>26.10. 4011276 Base ou sub-base de brita graduada com brita comercial - 100% Proctor modificado (m³)</t>
  </si>
  <si>
    <t>26.11. 100577 REGULARIZAÇÃO E COMPACTAÇÃO DE SUBLEITO DE SOLO PREDOMINANTEMENTE ARENOSO, PARA OBRAS DE CONSTRUÇÃO DE PAVIMENTOS. AF_09/2024 (M2)</t>
  </si>
  <si>
    <t>26.12. 94273 ASSENTAMENTO DE GUIA (MEIO-FIO) EM TRECHO RETO, CONFECCIONADA EM CONCRETO PRÉ-FABRICADO, DIMENSÕES 100X15X13X30 CM (COMPRIMENTO X BASE INFERIOR X BASE SUPERIOR X ALTURA). AF_01/2024 (M)</t>
  </si>
  <si>
    <t>26.13. 102498 PINTURA DE MEIO-FIO COM TINTA BRANCA A BASE DE CAL (CAIAÇÃO). AF_05/2021 (M)</t>
  </si>
  <si>
    <t>26.14. 105003 RAMPA DE ACESSIBILIDADE EM CONCRETO MOLDADO IN LOCO, EM CALÇADA PRÉ EXISTENTE COM LARGURA MAIOR OU IGUAL À 3,00 M, FCK 25MPA, COM PISO PODOTÁTIL. AF_03/2024 (UN)</t>
  </si>
  <si>
    <t>26.15. INF-251111 EXECUÇÃO DE PASSEIO (CALÇADA) OU PISO DE CONCRETO COM CONCRETO MOLDADO IN LOCO, USINADO, ACABAMENTO CONVENCIONAL, ESPESSURA 15 CM, ARMADO. (M2)</t>
  </si>
  <si>
    <t>26.16. 103310 INSTALAÇÃO DE LIXEIRA METÁLICA DUPLA, CAPACIDADE DE 60 L, EM TUBO DE AÇO CARBONO E CESTOS EM CHAPA DE AÇO COM PINTURA ELETROSTÁTICA, SOBRE SOLO. AF_11/2021 (UN)</t>
  </si>
  <si>
    <t>26.17. 104658 PISO PODOTÁTIL DE ALERTA OU DIRECIONAL, DE CONCRETO, ASSENTADO SOBRE ARGAMASSA. AF_03/2024 (M2)</t>
  </si>
  <si>
    <t>26.18. 5213368 Balizador de concreto - areia e brita comerciais - fornecimento e implantação (un)</t>
  </si>
  <si>
    <t>26.19. 98504 PLANTIO DE GRAMA BATATAIS EM PLACAS. AF_07/2024 (M2)</t>
  </si>
  <si>
    <t>26.20. S03641 Acabamento de superfície de piso de concreto com polimento mecânico com acabadora simples - Rev 02 (m2)</t>
  </si>
  <si>
    <t>27.1. INF-20251118 LOCAÇÃO PLANIMÉTRICA DE LINHA (m)</t>
  </si>
  <si>
    <t>27.2. 98525 LIMPEZA MECANIZADA DE CAMADA VEGETAL, VEGETAÇÃO E PEQUENAS ÁRVORES (DIÂMETRO DE TRONCO MENOR QUE 0,20 M), COM TRATOR DE ESTEIRAS. AF_03/2024 (M2)</t>
  </si>
  <si>
    <t>27.3. 101114 ESCAVAÇÃO HORIZONTAL EM SOLO DE 1A CATEGORIA COM TRATOR DE ESTEIRAS (100HP/LÂMINA: 2,19M3). AF_07/2020 (M3)</t>
  </si>
  <si>
    <t>27.4. 104790 DEMOLIÇÃO DE PISO DE CONCRETO SIMPLES, DE FORMA MECANIZADA COM MARTELETE, SEM REAPROVEITAMENTO. AF_09/2023 (M3)</t>
  </si>
  <si>
    <t>27.5. 100992 CARGA, MANOBRA E DESCARGA DE SOLOS E MATERIAIS GRANULARES EM CAMINHÃO BASCULANTE 18 M³ - CARGA COM PÁ CARREGADEIRA (CAÇAMBA DE 1,7 A 2,8 M³ / 128 HP) E DESCARGA LIVRE (UNIDADE: T). AF_07/2020 (T)</t>
  </si>
  <si>
    <t>27.6. 95880 TRANSPORTE COM CAMINHÃO BASCULANTE DE 18 M³, EM VIA URBANA PAVIMENTADA, DMT ATÉ 30 KM (UNIDADE: TXKM). AF_07/2020 (TXKM)</t>
  </si>
  <si>
    <t>27.7. 95880 TRANSPORTE COM CAMINHÃO BASCULANTE DE 18 M³, EM VIA URBANA PAVIMENTADA, DMT ATÉ 30 KM (UNIDADE: TXKM). AF_07/2020 (TXKM)</t>
  </si>
  <si>
    <t>27.8. 95880 TRANSPORTE COM CAMINHÃO BASCULANTE DE 18 M³, EM VIA URBANA PAVIMENTADA, DMT ATÉ 30 KM (UNIDADE: TXKM). AF_07/2020 (TXKM)</t>
  </si>
  <si>
    <t>27.9. RCC-NS Disposição final de resíduos da construção civil - nãosegregados (T)</t>
  </si>
  <si>
    <t>27.10. 4011276 Base ou sub-base de brita graduada com brita comercial - 100% Proctor modificado (m³)</t>
  </si>
  <si>
    <t>27.11. 100577 REGULARIZAÇÃO E COMPACTAÇÃO DE SUBLEITO DE SOLO PREDOMINANTEMENTE ARENOSO, PARA OBRAS DE CONSTRUÇÃO DE PAVIMENTOS. AF_09/2024 (M2)</t>
  </si>
  <si>
    <t>27.12. 94273 ASSENTAMENTO DE GUIA (MEIO-FIO) EM TRECHO RETO, CONFECCIONADA EM CONCRETO PRÉ-FABRICADO, DIMENSÕES 100X15X13X30 CM (COMPRIMENTO X BASE INFERIOR X BASE SUPERIOR X ALTURA). AF_01/2024 (M)</t>
  </si>
  <si>
    <t>27.13. 102498 PINTURA DE MEIO-FIO COM TINTA BRANCA A BASE DE CAL (CAIAÇÃO). AF_05/2021 (M)</t>
  </si>
  <si>
    <t>27.14. 105003 RAMPA DE ACESSIBILIDADE EM CONCRETO MOLDADO IN LOCO, EM CALÇADA PRÉ EXISTENTE COM LARGURA MAIOR OU IGUAL À 3,00 M, FCK 25MPA, COM PISO PODOTÁTIL. AF_03/2024 (UN)</t>
  </si>
  <si>
    <t>27.15. INF-251111 EXECUÇÃO DE PASSEIO (CALÇADA) OU PISO DE CONCRETO COM CONCRETO MOLDADO IN LOCO, USINADO, ACABAMENTO CONVENCIONAL, ESPESSURA 15 CM, ARMADO. (M2)</t>
  </si>
  <si>
    <t>27.16. 103310 INSTALAÇÃO DE LIXEIRA METÁLICA DUPLA, CAPACIDADE DE 60 L, EM TUBO DE AÇO CARBONO E CESTOS EM CHAPA DE AÇO COM PINTURA ELETROSTÁTICA, SOBRE SOLO. AF_11/2021 (UN)</t>
  </si>
  <si>
    <t>27.17. 104658 PISO PODOTÁTIL DE ALERTA OU DIRECIONAL, DE CONCRETO, ASSENTADO SOBRE ARGAMASSA. AF_03/2024 (M2)</t>
  </si>
  <si>
    <t>27.18. 5213368 Balizador de concreto - areia e brita comerciais - fornecimento e implantação (un)</t>
  </si>
  <si>
    <t>27.19. 98504 PLANTIO DE GRAMA BATATAIS EM PLACAS. AF_07/2024 (M2)</t>
  </si>
  <si>
    <t>27.20. S03641 Acabamento de superfície de piso de concreto com polimento mecânico com acabadora simples - Rev 02 (m2)</t>
  </si>
  <si>
    <t>28.1. INF-20251118 LOCAÇÃO PLANIMÉTRICA DE LINHA (m)</t>
  </si>
  <si>
    <t>28.2. 98525 LIMPEZA MECANIZADA DE CAMADA VEGETAL, VEGETAÇÃO E PEQUENAS ÁRVORES (DIÂMETRO DE TRONCO MENOR QUE 0,20 M), COM TRATOR DE ESTEIRAS. AF_03/2024 (M2)</t>
  </si>
  <si>
    <t>28.3. 101114 ESCAVAÇÃO HORIZONTAL EM SOLO DE 1A CATEGORIA COM TRATOR DE ESTEIRAS (100HP/LÂMINA: 2,19M3). AF_07/2020 (M3)</t>
  </si>
  <si>
    <t>28.4. 104790 DEMOLIÇÃO DE PISO DE CONCRETO SIMPLES, DE FORMA MECANIZADA COM MARTELETE, SEM REAPROVEITAMENTO. AF_09/2023 (M3)</t>
  </si>
  <si>
    <t>28.5. 100992 CARGA, MANOBRA E DESCARGA DE SOLOS E MATERIAIS GRANULARES EM CAMINHÃO BASCULANTE 18 M³ - CARGA COM PÁ CARREGADEIRA (CAÇAMBA DE 1,7 A 2,8 M³ / 128 HP) E DESCARGA LIVRE (UNIDADE: T). AF_07/2020 (T)</t>
  </si>
  <si>
    <t>28.6. 95880 TRANSPORTE COM CAMINHÃO BASCULANTE DE 18 M³, EM VIA URBANA PAVIMENTADA, DMT ATÉ 30 KM (UNIDADE: TXKM). AF_07/2020 (TXKM)</t>
  </si>
  <si>
    <t>28.7. 95430 TRANSPORTE COM CAMINHÃO BASCULANTE DE 18 M³, EM VIA URBANA PAVIMENTADA, ADICIONAL PARA DMT EXCEDENTE A 30 KM (UNIDADE: TXKM). AF_07/2020 (TXKM)</t>
  </si>
  <si>
    <t>28.8. RCC-NS Disposição final de resíduos da construção civil - nãosegregados (T)</t>
  </si>
  <si>
    <t>28.9. 95880 TRANSPORTE COM CAMINHÃO BASCULANTE DE 18 M³, EM VIA URBANA PAVIMENTADA, DMT ATÉ 30 KM (UNIDADE: TXKM). AF_07/2020 (TXKM)</t>
  </si>
  <si>
    <t>28.10. 4011276 Base ou sub-base de brita graduada com brita comercial - 100% Proctor modificado (m³)</t>
  </si>
  <si>
    <t>28.11. 100577 REGULARIZAÇÃO E COMPACTAÇÃO DE SUBLEITO DE SOLO PREDOMINANTEMENTE ARENOSO, PARA OBRAS DE CONSTRUÇÃO DE PAVIMENTOS. AF_09/2024 (M2)</t>
  </si>
  <si>
    <t>28.12. 94273 ASSENTAMENTO DE GUIA (MEIO-FIO) EM TRECHO RETO, CONFECCIONADA EM CONCRETO PRÉ-FABRICADO, DIMENSÕES 100X15X13X30 CM (COMPRIMENTO X BASE INFERIOR X BASE SUPERIOR X ALTURA). AF_01/2024 (M)</t>
  </si>
  <si>
    <t>28.13. 102498 PINTURA DE MEIO-FIO COM TINTA BRANCA A BASE DE CAL (CAIAÇÃO). AF_05/2021 (M)</t>
  </si>
  <si>
    <t>28.14. 105003 RAMPA DE ACESSIBILIDADE EM CONCRETO MOLDADO IN LOCO, EM CALÇADA PRÉ EXISTENTE COM LARGURA MAIOR OU IGUAL À 3,00 M, FCK 25MPA, COM PISO PODOTÁTIL. AF_03/2024 (UN)</t>
  </si>
  <si>
    <t>28.15. INF-251111 EXECUÇÃO DE PASSEIO (CALÇADA) OU PISO DE CONCRETO COM CONCRETO MOLDADO IN LOCO, USINADO, ACABAMENTO CONVENCIONAL, ESPESSURA 15 CM, ARMADO. (M2)</t>
  </si>
  <si>
    <t>28.16. 103310 INSTALAÇÃO DE LIXEIRA METÁLICA DUPLA, CAPACIDADE DE 60 L, EM TUBO DE AÇO CARBONO E CESTOS EM CHAPA DE AÇO COM PINTURA ELETROSTÁTICA, SOBRE SOLO. AF_11/2021 (UN)</t>
  </si>
  <si>
    <t>28.17. 104658 PISO PODOTÁTIL DE ALERTA OU DIRECIONAL, DE CONCRETO, ASSENTADO SOBRE ARGAMASSA. AF_03/2024 (M2)</t>
  </si>
  <si>
    <t>28.18. 5213368 Balizador de concreto - areia e brita comerciais - fornecimento e implantação (un)</t>
  </si>
  <si>
    <t>28.19. 98504 PLANTIO DE GRAMA BATATAIS EM PLACAS. AF_07/2024 (M2)</t>
  </si>
  <si>
    <t>28.20. S03641 Acabamento de superfície de piso de concreto com polimento mecânico com acabadora simples - Rev 02 (m2)</t>
  </si>
  <si>
    <t>29.1. INF-20251118 LOCAÇÃO PLANIMÉTRICA DE LINHA (m)</t>
  </si>
  <si>
    <t>29.2. 98525 LIMPEZA MECANIZADA DE CAMADA VEGETAL, VEGETAÇÃO E PEQUENAS ÁRVORES (DIÂMETRO DE TRONCO MENOR QUE 0,20 M), COM TRATOR DE ESTEIRAS. AF_03/2024 (M2)</t>
  </si>
  <si>
    <t>29.3. 101114 ESCAVAÇÃO HORIZONTAL EM SOLO DE 1A CATEGORIA COM TRATOR DE ESTEIRAS (100HP/LÂMINA: 2,19M3). AF_07/2020 (M3)</t>
  </si>
  <si>
    <t>29.4. 104790 DEMOLIÇÃO DE PISO DE CONCRETO SIMPLES, DE FORMA MECANIZADA COM MARTELETE, SEM REAPROVEITAMENTO. AF_09/2023 (M3)</t>
  </si>
  <si>
    <t>29.5. 100992 CARGA, MANOBRA E DESCARGA DE SOLOS E MATERIAIS GRANULARES EM CAMINHÃO BASCULANTE 18 M³ - CARGA COM PÁ CARREGADEIRA (CAÇAMBA DE 1,7 A 2,8 M³ / 128 HP) E DESCARGA LIVRE (UNIDADE: T). AF_07/2020 (T)</t>
  </si>
  <si>
    <t>29.6. 95880 TRANSPORTE COM CAMINHÃO BASCULANTE DE 18 M³, EM VIA URBANA PAVIMENTADA, DMT ATÉ 30 KM (UNIDADE: TXKM). AF_07/2020 (TXKM)</t>
  </si>
  <si>
    <t>29.7. 95430 TRANSPORTE COM CAMINHÃO BASCULANTE DE 18 M³, EM VIA URBANA PAVIMENTADA, ADICIONAL PARA DMT EXCEDENTE A 30 KM (UNIDADE: TXKM). AF_07/2020 (TXKM)</t>
  </si>
  <si>
    <t>29.8. RCC-NS Disposição final de resíduos da construção civil - nãosegregados (T)</t>
  </si>
  <si>
    <t>29.9. 95880 TRANSPORTE COM CAMINHÃO BASCULANTE DE 18 M³, EM VIA URBANA PAVIMENTADA, DMT ATÉ 30 KM (UNIDADE: TXKM). AF_07/2020 (TXKM)</t>
  </si>
  <si>
    <t>29.10. 4011276 Base ou sub-base de brita graduada com brita comercial - 100% Proctor modificado (m³)</t>
  </si>
  <si>
    <t>29.11. 100577 REGULARIZAÇÃO E COMPACTAÇÃO DE SUBLEITO DE SOLO PREDOMINANTEMENTE ARENOSO, PARA OBRAS DE CONSTRUÇÃO DE PAVIMENTOS. AF_09/2024 (M2)</t>
  </si>
  <si>
    <t>29.12. 94273 ASSENTAMENTO DE GUIA (MEIO-FIO) EM TRECHO RETO, CONFECCIONADA EM CONCRETO PRÉ-FABRICADO, DIMENSÕES 100X15X13X30 CM (COMPRIMENTO X BASE INFERIOR X BASE SUPERIOR X ALTURA). AF_01/2024 (M)</t>
  </si>
  <si>
    <t>29.13. 102498 PINTURA DE MEIO-FIO COM TINTA BRANCA A BASE DE CAL (CAIAÇÃO). AF_05/2021 (M)</t>
  </si>
  <si>
    <t>29.14. 105003 RAMPA DE ACESSIBILIDADE EM CONCRETO MOLDADO IN LOCO, EM CALÇADA PRÉ EXISTENTE COM LARGURA MAIOR OU IGUAL À 3,00 M, FCK 25MPA, COM PISO PODOTÁTIL. AF_03/2024 (UN)</t>
  </si>
  <si>
    <t>29.15. INF-251111 EXECUÇÃO DE PASSEIO (CALÇADA) OU PISO DE CONCRETO COM CONCRETO MOLDADO IN LOCO, USINADO, ACABAMENTO CONVENCIONAL, ESPESSURA 15 CM, ARMADO. (M2)</t>
  </si>
  <si>
    <t>29.16. 103310 INSTALAÇÃO DE LIXEIRA METÁLICA DUPLA, CAPACIDADE DE 60 L, EM TUBO DE AÇO CARBONO E CESTOS EM CHAPA DE AÇO COM PINTURA ELETROSTÁTICA, SOBRE SOLO. AF_11/2021 (UN)</t>
  </si>
  <si>
    <t>29.17. 104658 PISO PODOTÁTIL DE ALERTA OU DIRECIONAL, DE CONCRETO, ASSENTADO SOBRE ARGAMASSA. AF_03/2024 (M2)</t>
  </si>
  <si>
    <t>29.18. 5213368 Balizador de concreto - areia e brita comerciais - fornecimento e implantação (un)</t>
  </si>
  <si>
    <t>29.19. 98504 PLANTIO DE GRAMA BATATAIS EM PLACAS. AF_07/2024 (M2)</t>
  </si>
  <si>
    <t>29.20. S03641 Acabamento de superfície de piso de concreto com polimento mecânico com acabadora simples - Rev 02 (m2)</t>
  </si>
  <si>
    <t>30.1. INF-20251118 LOCAÇÃO PLANIMÉTRICA DE LINHA (m)</t>
  </si>
  <si>
    <t>30.2. 98525 LIMPEZA MECANIZADA DE CAMADA VEGETAL, VEGETAÇÃO E PEQUENAS ÁRVORES (DIÂMETRO DE TRONCO MENOR QUE 0,20 M), COM TRATOR DE ESTEIRAS. AF_03/2024 (M2)</t>
  </si>
  <si>
    <t>30.3. 101114 ESCAVAÇÃO HORIZONTAL EM SOLO DE 1A CATEGORIA COM TRATOR DE ESTEIRAS (100HP/LÂMINA: 2,19M3). AF_07/2020 (M3)</t>
  </si>
  <si>
    <t>30.4. 104790 DEMOLIÇÃO DE PISO DE CONCRETO SIMPLES, DE FORMA MECANIZADA COM MARTELETE, SEM REAPROVEITAMENTO. AF_09/2023 (M3)</t>
  </si>
  <si>
    <t>30.5. 100992 CARGA, MANOBRA E DESCARGA DE SOLOS E MATERIAIS GRANULARES EM CAMINHÃO BASCULANTE 18 M³ - CARGA COM PÁ CARREGADEIRA (CAÇAMBA DE 1,7 A 2,8 M³ / 128 HP) E DESCARGA LIVRE (UNIDADE: T). AF_07/2020 (T)</t>
  </si>
  <si>
    <t>30.6. 95880 TRANSPORTE COM CAMINHÃO BASCULANTE DE 18 M³, EM VIA URBANA PAVIMENTADA, DMT ATÉ 30 KM (UNIDADE: TXKM). AF_07/2020 (TXKM)</t>
  </si>
  <si>
    <t>30.7. 95430 TRANSPORTE COM CAMINHÃO BASCULANTE DE 18 M³, EM VIA URBANA PAVIMENTADA, ADICIONAL PARA DMT EXCEDENTE A 30 KM (UNIDADE: TXKM). AF_07/2020 (TXKM)</t>
  </si>
  <si>
    <t>30.8. RCC-NS Disposição final de resíduos da construção civil - nãosegregados (T)</t>
  </si>
  <si>
    <t>30.9. 95880 TRANSPORTE COM CAMINHÃO BASCULANTE DE 18 M³, EM VIA URBANA PAVIMENTADA, DMT ATÉ 30 KM (UNIDADE: TXKM). AF_07/2020 (TXKM)</t>
  </si>
  <si>
    <t>30.10. 4011276 Base ou sub-base de brita graduada com brita comercial - 100% Proctor modificado (m³)</t>
  </si>
  <si>
    <t>30.11. 100577 REGULARIZAÇÃO E COMPACTAÇÃO DE SUBLEITO DE SOLO PREDOMINANTEMENTE ARENOSO, PARA OBRAS DE CONSTRUÇÃO DE PAVIMENTOS. AF_09/2024 (M2)</t>
  </si>
  <si>
    <t>30.12. 94273 ASSENTAMENTO DE GUIA (MEIO-FIO) EM TRECHO RETO, CONFECCIONADA EM CONCRETO PRÉ-FABRICADO, DIMENSÕES 100X15X13X30 CM (COMPRIMENTO X BASE INFERIOR X BASE SUPERIOR X ALTURA). AF_01/2024 (M)</t>
  </si>
  <si>
    <t>30.13. 102498 PINTURA DE MEIO-FIO COM TINTA BRANCA A BASE DE CAL (CAIAÇÃO). AF_05/2021 (M)</t>
  </si>
  <si>
    <t>30.14. 105003 RAMPA DE ACESSIBILIDADE EM CONCRETO MOLDADO IN LOCO, EM CALÇADA PRÉ EXISTENTE COM LARGURA MAIOR OU IGUAL À 3,00 M, FCK 25MPA, COM PISO PODOTÁTIL. AF_03/2024 (UN)</t>
  </si>
  <si>
    <t>30.15. INF-251111 EXECUÇÃO DE PASSEIO (CALÇADA) OU PISO DE CONCRETO COM CONCRETO MOLDADO IN LOCO, USINADO, ACABAMENTO CONVENCIONAL, ESPESSURA 15 CM, ARMADO. (M2)</t>
  </si>
  <si>
    <t>30.16. 103310 INSTALAÇÃO DE LIXEIRA METÁLICA DUPLA, CAPACIDADE DE 60 L, EM TUBO DE AÇO CARBONO E CESTOS EM CHAPA DE AÇO COM PINTURA ELETROSTÁTICA, SOBRE SOLO. AF_11/2021 (UN)</t>
  </si>
  <si>
    <t>30.17. 104658 PISO PODOTÁTIL DE ALERTA OU DIRECIONAL, DE CONCRETO, ASSENTADO SOBRE ARGAMASSA. AF_03/2024 (M2)</t>
  </si>
  <si>
    <t>30.18. 5213368 Balizador de concreto - areia e brita comerciais - fornecimento e implantação (un)</t>
  </si>
  <si>
    <t>30.19. 98504 PLANTIO DE GRAMA BATATAIS EM PLACAS. AF_07/2024 (M2)</t>
  </si>
  <si>
    <t>30.20. S03641 Acabamento de superfície de piso de concreto com polimento mecânico com acabadora simples - Rev 02 (m2)</t>
  </si>
  <si>
    <t>31.1. INF-20251118 LOCAÇÃO PLANIMÉTRICA DE LINHA (m)</t>
  </si>
  <si>
    <t>31.2. 98525 LIMPEZA MECANIZADA DE CAMADA VEGETAL, VEGETAÇÃO E PEQUENAS ÁRVORES (DIÂMETRO DE TRONCO MENOR QUE 0,20 M), COM TRATOR DE ESTEIRAS. AF_03/2024 (M2)</t>
  </si>
  <si>
    <t>31.3. 101114 ESCAVAÇÃO HORIZONTAL EM SOLO DE 1A CATEGORIA COM TRATOR DE ESTEIRAS (100HP/LÂMINA: 2,19M3). AF_07/2020 (M3)</t>
  </si>
  <si>
    <t>31.4. 104790 DEMOLIÇÃO DE PISO DE CONCRETO SIMPLES, DE FORMA MECANIZADA COM MARTELETE, SEM REAPROVEITAMENTO. AF_09/2023 (M3)</t>
  </si>
  <si>
    <t>31.5. 100992 CARGA, MANOBRA E DESCARGA DE SOLOS E MATERIAIS GRANULARES EM CAMINHÃO BASCULANTE 18 M³ - CARGA COM PÁ CARREGADEIRA (CAÇAMBA DE 1,7 A 2,8 M³ / 128 HP) E DESCARGA LIVRE (UNIDADE: T). AF_07/2020 (T)</t>
  </si>
  <si>
    <t>31.6. 95880 TRANSPORTE COM CAMINHÃO BASCULANTE DE 18 M³, EM VIA URBANA PAVIMENTADA, DMT ATÉ 30 KM (UNIDADE: TXKM). AF_07/2020 (TXKM)</t>
  </si>
  <si>
    <t>31.7. 95430 TRANSPORTE COM CAMINHÃO BASCULANTE DE 18 M³, EM VIA URBANA PAVIMENTADA, ADICIONAL PARA DMT EXCEDENTE A 30 KM (UNIDADE: TXKM). AF_07/2020 (TXKM)</t>
  </si>
  <si>
    <t>31.8. RCC-NS Disposição final de resíduos da construção civil - nãosegregados (T)</t>
  </si>
  <si>
    <t>31.9. 95880 TRANSPORTE COM CAMINHÃO BASCULANTE DE 18 M³, EM VIA URBANA PAVIMENTADA, DMT ATÉ 30 KM (UNIDADE: TXKM). AF_07/2020 (TXKM)</t>
  </si>
  <si>
    <t>31.10. 4011276 Base ou sub-base de brita graduada com brita comercial - 100% Proctor modificado (m³)</t>
  </si>
  <si>
    <t>31.11. 100577 REGULARIZAÇÃO E COMPACTAÇÃO DE SUBLEITO DE SOLO PREDOMINANTEMENTE ARENOSO, PARA OBRAS DE CONSTRUÇÃO DE PAVIMENTOS. AF_09/2024 (M2)</t>
  </si>
  <si>
    <t>31.12. 94273 ASSENTAMENTO DE GUIA (MEIO-FIO) EM TRECHO RETO, CONFECCIONADA EM CONCRETO PRÉ-FABRICADO, DIMENSÕES 100X15X13X30 CM (COMPRIMENTO X BASE INFERIOR X BASE SUPERIOR X ALTURA). AF_01/2024 (M)</t>
  </si>
  <si>
    <t>31.13. 102498 PINTURA DE MEIO-FIO COM TINTA BRANCA A BASE DE CAL (CAIAÇÃO). AF_05/2021 (M)</t>
  </si>
  <si>
    <t>31.14. 105003 RAMPA DE ACESSIBILIDADE EM CONCRETO MOLDADO IN LOCO, EM CALÇADA PRÉ EXISTENTE COM LARGURA MAIOR OU IGUAL À 3,00 M, FCK 25MPA, COM PISO PODOTÁTIL. AF_03/2024 (UN)</t>
  </si>
  <si>
    <t>31.15. INF-251111 EXECUÇÃO DE PASSEIO (CALÇADA) OU PISO DE CONCRETO COM CONCRETO MOLDADO IN LOCO, USINADO, ACABAMENTO CONVENCIONAL, ESPESSURA 15 CM, ARMADO. (M2)</t>
  </si>
  <si>
    <t>31.16. 103310 INSTALAÇÃO DE LIXEIRA METÁLICA DUPLA, CAPACIDADE DE 60 L, EM TUBO DE AÇO CARBONO E CESTOS EM CHAPA DE AÇO COM PINTURA ELETROSTÁTICA, SOBRE SOLO. AF_11/2021 (UN)</t>
  </si>
  <si>
    <t>31.17. 104658 PISO PODOTÁTIL DE ALERTA OU DIRECIONAL, DE CONCRETO, ASSENTADO SOBRE ARGAMASSA. AF_03/2024 (M2)</t>
  </si>
  <si>
    <t>31.18. 5213368 Balizador de concreto - areia e brita comerciais - fornecimento e implantação (un)</t>
  </si>
  <si>
    <t>31.19. 98504 PLANTIO DE GRAMA BATATAIS EM PLACAS. AF_07/2024 (M2)</t>
  </si>
  <si>
    <t>31.20. S03641 Acabamento de superfície de piso de concreto com polimento mecânico com acabadora simples - Rev 02 (m2)</t>
  </si>
  <si>
    <t>32.1. INF-20251118 LOCAÇÃO PLANIMÉTRICA DE LINHA (m)</t>
  </si>
  <si>
    <t>32.2. 98525 LIMPEZA MECANIZADA DE CAMADA VEGETAL, VEGETAÇÃO E PEQUENAS ÁRVORES (DIÂMETRO DE TRONCO MENOR QUE 0,20 M), COM TRATOR DE ESTEIRAS. AF_03/2024 (M2)</t>
  </si>
  <si>
    <t>32.3. 101114 ESCAVAÇÃO HORIZONTAL EM SOLO DE 1A CATEGORIA COM TRATOR DE ESTEIRAS (100HP/LÂMINA: 2,19M3). AF_07/2020 (M3)</t>
  </si>
  <si>
    <t>32.4. 104790 DEMOLIÇÃO DE PISO DE CONCRETO SIMPLES, DE FORMA MECANIZADA COM MARTELETE, SEM REAPROVEITAMENTO. AF_09/2023 (M3)</t>
  </si>
  <si>
    <t>32.5. 100992 CARGA, MANOBRA E DESCARGA DE SOLOS E MATERIAIS GRANULARES EM CAMINHÃO BASCULANTE 18 M³ - CARGA COM PÁ CARREGADEIRA (CAÇAMBA DE 1,7 A 2,8 M³ / 128 HP) E DESCARGA LIVRE (UNIDADE: T). AF_07/2020 (T)</t>
  </si>
  <si>
    <t>32.6. 95880 TRANSPORTE COM CAMINHÃO BASCULANTE DE 18 M³, EM VIA URBANA PAVIMENTADA, DMT ATÉ 30 KM (UNIDADE: TXKM). AF_07/2020 (TXKM)</t>
  </si>
  <si>
    <t>32.7. 95430 TRANSPORTE COM CAMINHÃO BASCULANTE DE 18 M³, EM VIA URBANA PAVIMENTADA, ADICIONAL PARA DMT EXCEDENTE A 30 KM (UNIDADE: TXKM). AF_07/2020 (TXKM)</t>
  </si>
  <si>
    <t>32.8. RCC-NS Disposição final de resíduos da construção civil - nãosegregados (T)</t>
  </si>
  <si>
    <t>32.9. 95880 TRANSPORTE COM CAMINHÃO BASCULANTE DE 18 M³, EM VIA URBANA PAVIMENTADA, DMT ATÉ 30 KM (UNIDADE: TXKM). AF_07/2020 (TXKM)</t>
  </si>
  <si>
    <t>32.10. 4011276 Base ou sub-base de brita graduada com brita comercial - 100% Proctor modificado (m³)</t>
  </si>
  <si>
    <t>32.11. 100577 REGULARIZAÇÃO E COMPACTAÇÃO DE SUBLEITO DE SOLO PREDOMINANTEMENTE ARENOSO, PARA OBRAS DE CONSTRUÇÃO DE PAVIMENTOS. AF_09/2024 (M2)</t>
  </si>
  <si>
    <t>32.12. 94273 ASSENTAMENTO DE GUIA (MEIO-FIO) EM TRECHO RETO, CONFECCIONADA EM CONCRETO PRÉ-FABRICADO, DIMENSÕES 100X15X13X30 CM (COMPRIMENTO X BASE INFERIOR X BASE SUPERIOR X ALTURA). AF_01/2024 (M)</t>
  </si>
  <si>
    <t>32.13. 102498 PINTURA DE MEIO-FIO COM TINTA BRANCA A BASE DE CAL (CAIAÇÃO). AF_05/2021 (M)</t>
  </si>
  <si>
    <t>32.14. 105003 RAMPA DE ACESSIBILIDADE EM CONCRETO MOLDADO IN LOCO, EM CALÇADA PRÉ EXISTENTE COM LARGURA MAIOR OU IGUAL À 3,00 M, FCK 25MPA, COM PISO PODOTÁTIL. AF_03/2024 (UN)</t>
  </si>
  <si>
    <t>32.15. INF-251111 EXECUÇÃO DE PASSEIO (CALÇADA) OU PISO DE CONCRETO COM CONCRETO MOLDADO IN LOCO, USINADO, ACABAMENTO CONVENCIONAL, ESPESSURA 15 CM, ARMADO. (M2)</t>
  </si>
  <si>
    <t>32.16. 103310 INSTALAÇÃO DE LIXEIRA METÁLICA DUPLA, CAPACIDADE DE 60 L, EM TUBO DE AÇO CARBONO E CESTOS EM CHAPA DE AÇO COM PINTURA ELETROSTÁTICA, SOBRE SOLO. AF_11/2021 (UN)</t>
  </si>
  <si>
    <t>32.17. 104658 PISO PODOTÁTIL DE ALERTA OU DIRECIONAL, DE CONCRETO, ASSENTADO SOBRE ARGAMASSA. AF_03/2024 (M2)</t>
  </si>
  <si>
    <t>32.18. 5213368 Balizador de concreto - areia e brita comerciais - fornecimento e implantação (un)</t>
  </si>
  <si>
    <t>32.19. 98504 PLANTIO DE GRAMA BATATAIS EM PLACAS. AF_07/2024 (M2)</t>
  </si>
  <si>
    <t>32.20. S03641 Acabamento de superfície de piso de concreto com polimento mecânico com acabadora simples - Rev 02 (m2)</t>
  </si>
  <si>
    <t>33.1. INF-20251118 LOCAÇÃO PLANIMÉTRICA DE LINHA (m)</t>
  </si>
  <si>
    <t>33.2. 98525 LIMPEZA MECANIZADA DE CAMADA VEGETAL, VEGETAÇÃO E PEQUENAS ÁRVORES (DIÂMETRO DE TRONCO MENOR QUE 0,20 M), COM TRATOR DE ESTEIRAS. AF_03/2024 (M2)</t>
  </si>
  <si>
    <t>33.3. 101114 ESCAVAÇÃO HORIZONTAL EM SOLO DE 1A CATEGORIA COM TRATOR DE ESTEIRAS (100HP/LÂMINA: 2,19M3). AF_07/2020 (M3)</t>
  </si>
  <si>
    <t>33.4. 104790 DEMOLIÇÃO DE PISO DE CONCRETO SIMPLES, DE FORMA MECANIZADA COM MARTELETE, SEM REAPROVEITAMENTO. AF_09/2023 (M3)</t>
  </si>
  <si>
    <t>33.5. 100992 CARGA, MANOBRA E DESCARGA DE SOLOS E MATERIAIS GRANULARES EM CAMINHÃO BASCULANTE 18 M³ - CARGA COM PÁ CARREGADEIRA (CAÇAMBA DE 1,7 A 2,8 M³ / 128 HP) E DESCARGA LIVRE (UNIDADE: T). AF_07/2020 (T)</t>
  </si>
  <si>
    <t>33.6. 95880 TRANSPORTE COM CAMINHÃO BASCULANTE DE 18 M³, EM VIA URBANA PAVIMENTADA, DMT ATÉ 30 KM (UNIDADE: TXKM). AF_07/2020 (TXKM)</t>
  </si>
  <si>
    <t>33.7. 95430 TRANSPORTE COM CAMINHÃO BASCULANTE DE 18 M³, EM VIA URBANA PAVIMENTADA, ADICIONAL PARA DMT EXCEDENTE A 30 KM (UNIDADE: TXKM). AF_07/2020 (TXKM)</t>
  </si>
  <si>
    <t>33.8. RCC-NS Disposição final de resíduos da construção civil - nãosegregados (T)</t>
  </si>
  <si>
    <t>33.9. 95880 TRANSPORTE COM CAMINHÃO BASCULANTE DE 18 M³, EM VIA URBANA PAVIMENTADA, DMT ATÉ 30 KM (UNIDADE: TXKM). AF_07/2020 (TXKM)</t>
  </si>
  <si>
    <t>33.10. 4011276 Base ou sub-base de brita graduada com brita comercial - 100% Proctor modificado (m³)</t>
  </si>
  <si>
    <t>33.11. 100577 REGULARIZAÇÃO E COMPACTAÇÃO DE SUBLEITO DE SOLO PREDOMINANTEMENTE ARENOSO, PARA OBRAS DE CONSTRUÇÃO DE PAVIMENTOS. AF_09/2024 (M2)</t>
  </si>
  <si>
    <t>33.12. 94273 ASSENTAMENTO DE GUIA (MEIO-FIO) EM TRECHO RETO, CONFECCIONADA EM CONCRETO PRÉ-FABRICADO, DIMENSÕES 100X15X13X30 CM (COMPRIMENTO X BASE INFERIOR X BASE SUPERIOR X ALTURA). AF_01/2024 (M)</t>
  </si>
  <si>
    <t>33.13. 102498 PINTURA DE MEIO-FIO COM TINTA BRANCA A BASE DE CAL (CAIAÇÃO). AF_05/2021 (M)</t>
  </si>
  <si>
    <t>33.14. 105003 RAMPA DE ACESSIBILIDADE EM CONCRETO MOLDADO IN LOCO, EM CALÇADA PRÉ EXISTENTE COM LARGURA MAIOR OU IGUAL À 3,00 M, FCK 25MPA, COM PISO PODOTÁTIL. AF_03/2024 (UN)</t>
  </si>
  <si>
    <t>33.15. INF-251111 EXECUÇÃO DE PASSEIO (CALÇADA) OU PISO DE CONCRETO COM CONCRETO MOLDADO IN LOCO, USINADO, ACABAMENTO CONVENCIONAL, ESPESSURA 15 CM, ARMADO. (M2)</t>
  </si>
  <si>
    <t>33.16. 103310 INSTALAÇÃO DE LIXEIRA METÁLICA DUPLA, CAPACIDADE DE 60 L, EM TUBO DE AÇO CARBONO E CESTOS EM CHAPA DE AÇO COM PINTURA ELETROSTÁTICA, SOBRE SOLO. AF_11/2021 (UN)</t>
  </si>
  <si>
    <t>33.17. 104658 PISO PODOTÁTIL DE ALERTA OU DIRECIONAL, DE CONCRETO, ASSENTADO SOBRE ARGAMASSA. AF_03/2024 (M2)</t>
  </si>
  <si>
    <t>33.18. 5213368 Balizador de concreto - areia e brita comerciais - fornecimento e implantação (un)</t>
  </si>
  <si>
    <t>33.19. 98504 PLANTIO DE GRAMA BATATAIS EM PLACAS. AF_07/2024 (M2)</t>
  </si>
  <si>
    <t>33.20. S03641 Acabamento de superfície de piso de concreto com polimento mecânico com acabadora simples - Rev 02 (m2)</t>
  </si>
  <si>
    <t>34.1. INF-20251118 LOCAÇÃO PLANIMÉTRICA DE LINHA (m)</t>
  </si>
  <si>
    <t>34.2. 98525 LIMPEZA MECANIZADA DE CAMADA VEGETAL, VEGETAÇÃO E PEQUENAS ÁRVORES (DIÂMETRO DE TRONCO MENOR QUE 0,20 M), COM TRATOR DE ESTEIRAS. AF_03/2024 (M2)</t>
  </si>
  <si>
    <t>34.3. 101114 ESCAVAÇÃO HORIZONTAL EM SOLO DE 1A CATEGORIA COM TRATOR DE ESTEIRAS (100HP/LÂMINA: 2,19M3). AF_07/2020 (M3)</t>
  </si>
  <si>
    <t>34.4. 104790 DEMOLIÇÃO DE PISO DE CONCRETO SIMPLES, DE FORMA MECANIZADA COM MARTELETE, SEM REAPROVEITAMENTO. AF_09/2023 (M3)</t>
  </si>
  <si>
    <t>Demolição para a instalação das rampas</t>
  </si>
  <si>
    <t>34.5. 100992 CARGA, MANOBRA E DESCARGA DE SOLOS E MATERIAIS GRANULARES EM CAMINHÃO BASCULANTE 18 M³ - CARGA COM PÁ CARREGADEIRA (CAÇAMBA DE 1,7 A 2,8 M³ / 128 HP) E DESCARGA LIVRE (UNIDADE: T). AF_07/2020 (T)</t>
  </si>
  <si>
    <t>A*H*Q</t>
  </si>
  <si>
    <t>34.6. 95880 TRANSPORTE COM CAMINHÃO BASCULANTE DE 18 M³, EM VIA URBANA PAVIMENTADA, DMT ATÉ 30 KM (UNIDADE: TXKM). AF_07/2020 (TXKM)</t>
  </si>
  <si>
    <t>A*H*Q*DMT</t>
  </si>
  <si>
    <t>34.7. 95430 TRANSPORTE COM CAMINHÃO BASCULANTE DE 18 M³, EM VIA URBANA PAVIMENTADA, ADICIONAL PARA DMT EXCEDENTE A 30 KM (UNIDADE: TXKM). AF_07/2020 (TXKM)</t>
  </si>
  <si>
    <t>34.8. RCC-NS Disposição final de resíduos da construção civil - nãosegregados (T)</t>
  </si>
  <si>
    <t>A*H*D</t>
  </si>
  <si>
    <t>34.9. 95880 TRANSPORTE COM CAMINHÃO BASCULANTE DE 18 M³, EM VIA URBANA PAVIMENTADA, DMT ATÉ 30 KM (UNIDADE: TXKM). AF_07/2020 (TXKM)</t>
  </si>
  <si>
    <t>A*E*DMT</t>
  </si>
  <si>
    <t>34.10. 4011276 Base ou sub-base de brita graduada com brita comercial - 100% Proctor modificado (m³)</t>
  </si>
  <si>
    <t>34.11. 100577 REGULARIZAÇÃO E COMPACTAÇÃO DE SUBLEITO DE SOLO PREDOMINANTEMENTE ARENOSO, PARA OBRAS DE CONSTRUÇÃO DE PAVIMENTOS. AF_09/2024 (M2)</t>
  </si>
  <si>
    <t>34.12. 94273 ASSENTAMENTO DE GUIA (MEIO-FIO) EM TRECHO RETO, CONFECCIONADA EM CONCRETO PRÉ-FABRICADO, DIMENSÕES 100X15X13X30 CM (COMPRIMENTO X BASE INFERIOR X BASE SUPERIOR X ALTURA). AF_01/2024 (M)</t>
  </si>
  <si>
    <t>34.13. 102498 PINTURA DE MEIO-FIO COM TINTA BRANCA A BASE DE CAL (CAIAÇÃO). AF_05/2021 (M)</t>
  </si>
  <si>
    <t>34.14. 105003 RAMPA DE ACESSIBILIDADE EM CONCRETO MOLDADO IN LOCO, EM CALÇADA PRÉ EXISTENTE COM LARGURA MAIOR OU IGUAL À 3,00 M, FCK 25MPA, COM PISO PODOTÁTIL. AF_03/2024 (UN)</t>
  </si>
  <si>
    <t>34.15. INF-251111 EXECUÇÃO DE PASSEIO (CALÇADA) OU PISO DE CONCRETO COM CONCRETO MOLDADO IN LOCO, USINADO, ACABAMENTO CONVENCIONAL, ESPESSURA 15 CM, ARMADO. (M2)</t>
  </si>
  <si>
    <t>34.16. 103310 INSTALAÇÃO DE LIXEIRA METÁLICA DUPLA, CAPACIDADE DE 60 L, EM TUBO DE AÇO CARBONO E CESTOS EM CHAPA DE AÇO COM PINTURA ELETROSTÁTICA, SOBRE SOLO. AF_11/2021 (UN)</t>
  </si>
  <si>
    <t>34.17. 104658 PISO PODOTÁTIL DE ALERTA OU DIRECIONAL, DE CONCRETO, ASSENTADO SOBRE ARGAMASSA. AF_03/2024 (M2)</t>
  </si>
  <si>
    <t>34.18. 5213368 Balizador de concreto - areia e brita comerciais - fornecimento e implantação (un)</t>
  </si>
  <si>
    <t>34.19. 98504 PLANTIO DE GRAMA BATATAIS EM PLACAS. AF_07/2024 (M2)</t>
  </si>
  <si>
    <t>34.20. S03641 Acabamento de superfície de piso de concreto com polimento mecânico com acabadora simples - Rev 02 (m2)</t>
  </si>
  <si>
    <t>35.1. INF-20251118 LOCAÇÃO PLANIMÉTRICA DE LINHA (m)</t>
  </si>
  <si>
    <t>35.2. 98525 LIMPEZA MECANIZADA DE CAMADA VEGETAL, VEGETAÇÃO E PEQUENAS ÁRVORES (DIÂMETRO DE TRONCO MENOR QUE 0,20 M), COM TRATOR DE ESTEIRAS. AF_03/2024 (M2)</t>
  </si>
  <si>
    <t>35.3. 101114 ESCAVAÇÃO HORIZONTAL EM SOLO DE 1A CATEGORIA COM TRATOR DE ESTEIRAS (100HP/LÂMINA: 2,19M3). AF_07/2020 (M3)</t>
  </si>
  <si>
    <t>35.4. 104790 DEMOLIÇÃO DE PISO DE CONCRETO SIMPLES, DE FORMA MECANIZADA COM MARTELETE, SEM REAPROVEITAMENTO. AF_09/2023 (M3)</t>
  </si>
  <si>
    <t>35.5. 100992 CARGA, MANOBRA E DESCARGA DE SOLOS E MATERIAIS GRANULARES EM CAMINHÃO BASCULANTE 18 M³ - CARGA COM PÁ CARREGADEIRA (CAÇAMBA DE 1,7 A 2,8 M³ / 128 HP) E DESCARGA LIVRE (UNIDADE: T). AF_07/2020 (T)</t>
  </si>
  <si>
    <t>35.6. 95880 TRANSPORTE COM CAMINHÃO BASCULANTE DE 18 M³, EM VIA URBANA PAVIMENTADA, DMT ATÉ 30 KM (UNIDADE: TXKM). AF_07/2020 (TXKM)</t>
  </si>
  <si>
    <t>35.7. 95430 TRANSPORTE COM CAMINHÃO BASCULANTE DE 18 M³, EM VIA URBANA PAVIMENTADA, ADICIONAL PARA DMT EXCEDENTE A 30 KM (UNIDADE: TXKM). AF_07/2020 (TXKM)</t>
  </si>
  <si>
    <t>35.8. RCC-NS Disposição final de resíduos da construção civil - nãosegregados (T)</t>
  </si>
  <si>
    <t>35.9. 95880 TRANSPORTE COM CAMINHÃO BASCULANTE DE 18 M³, EM VIA URBANA PAVIMENTADA, DMT ATÉ 30 KM (UNIDADE: TXKM). AF_07/2020 (TXKM)</t>
  </si>
  <si>
    <t>35.10. 4011276 Base ou sub-base de brita graduada com brita comercial - 100% Proctor modificado (m³)</t>
  </si>
  <si>
    <t>35.11. 100577 REGULARIZAÇÃO E COMPACTAÇÃO DE SUBLEITO DE SOLO PREDOMINANTEMENTE ARENOSO, PARA OBRAS DE CONSTRUÇÃO DE PAVIMENTOS. AF_09/2024 (M2)</t>
  </si>
  <si>
    <t>35.12. 94273 ASSENTAMENTO DE GUIA (MEIO-FIO) EM TRECHO RETO, CONFECCIONADA EM CONCRETO PRÉ-FABRICADO, DIMENSÕES 100X15X13X30 CM (COMPRIMENTO X BASE INFERIOR X BASE SUPERIOR X ALTURA). AF_01/2024 (M)</t>
  </si>
  <si>
    <t>35.13. 102498 PINTURA DE MEIO-FIO COM TINTA BRANCA A BASE DE CAL (CAIAÇÃO). AF_05/2021 (M)</t>
  </si>
  <si>
    <t>35.14. 105003 RAMPA DE ACESSIBILIDADE EM CONCRETO MOLDADO IN LOCO, EM CALÇADA PRÉ EXISTENTE COM LARGURA MAIOR OU IGUAL À 3,00 M, FCK 25MPA, COM PISO PODOTÁTIL. AF_03/2024 (UN)</t>
  </si>
  <si>
    <t>35.15. INF-251111 EXECUÇÃO DE PASSEIO (CALÇADA) OU PISO DE CONCRETO COM CONCRETO MOLDADO IN LOCO, USINADO, ACABAMENTO CONVENCIONAL, ESPESSURA 15 CM, ARMADO. (M2)</t>
  </si>
  <si>
    <t>35.16. 103310 INSTALAÇÃO DE LIXEIRA METÁLICA DUPLA, CAPACIDADE DE 60 L, EM TUBO DE AÇO CARBONO E CESTOS EM CHAPA DE AÇO COM PINTURA ELETROSTÁTICA, SOBRE SOLO. AF_11/2021 (UN)</t>
  </si>
  <si>
    <t>35.17. 104658 PISO PODOTÁTIL DE ALERTA OU DIRECIONAL, DE CONCRETO, ASSENTADO SOBRE ARGAMASSA. AF_03/2024 (M2)</t>
  </si>
  <si>
    <t>35.18. 5213368 Balizador de concreto - areia e brita comerciais - fornecimento e implantação (un)</t>
  </si>
  <si>
    <t>35.19. 98504 PLANTIO DE GRAMA BATATAIS EM PLACAS. AF_07/2024 (M2)</t>
  </si>
  <si>
    <t>35.20. S03641 Acabamento de superfície de piso de concreto com polimento mecânico com acabadora simples - Rev 02 (m2)</t>
  </si>
  <si>
    <t>36.1. INF-20251118 LOCAÇÃO PLANIMÉTRICA DE LINHA (m)</t>
  </si>
  <si>
    <t>36.2. 98525 LIMPEZA MECANIZADA DE CAMADA VEGETAL, VEGETAÇÃO E PEQUENAS ÁRVORES (DIÂMETRO DE TRONCO MENOR QUE 0,20 M), COM TRATOR DE ESTEIRAS. AF_03/2024 (M2)</t>
  </si>
  <si>
    <t>36.3. 101114 ESCAVAÇÃO HORIZONTAL EM SOLO DE 1A CATEGORIA COM TRATOR DE ESTEIRAS (100HP/LÂMINA: 2,19M3). AF_07/2020 (M3)</t>
  </si>
  <si>
    <t>36.4. 104790 DEMOLIÇÃO DE PISO DE CONCRETO SIMPLES, DE FORMA MECANIZADA COM MARTELETE, SEM REAPROVEITAMENTO. AF_09/2023 (M3)</t>
  </si>
  <si>
    <t>36.5. 100992 CARGA, MANOBRA E DESCARGA DE SOLOS E MATERIAIS GRANULARES EM CAMINHÃO BASCULANTE 18 M³ - CARGA COM PÁ CARREGADEIRA (CAÇAMBA DE 1,7 A 2,8 M³ / 128 HP) E DESCARGA LIVRE (UNIDADE: T). AF_07/2020 (T)</t>
  </si>
  <si>
    <t>36.6. 95880 TRANSPORTE COM CAMINHÃO BASCULANTE DE 18 M³, EM VIA URBANA PAVIMENTADA, DMT ATÉ 30 KM (UNIDADE: TXKM). AF_07/2020 (TXKM)</t>
  </si>
  <si>
    <t>36.7. 95430 TRANSPORTE COM CAMINHÃO BASCULANTE DE 18 M³, EM VIA URBANA PAVIMENTADA, ADICIONAL PARA DMT EXCEDENTE A 30 KM (UNIDADE: TXKM). AF_07/2020 (TXKM)</t>
  </si>
  <si>
    <t>36.8. RCC-NS Disposição final de resíduos da construção civil - nãosegregados (T)</t>
  </si>
  <si>
    <t>36.9. 95880 TRANSPORTE COM CAMINHÃO BASCULANTE DE 18 M³, EM VIA URBANA PAVIMENTADA, DMT ATÉ 30 KM (UNIDADE: TXKM). AF_07/2020 (TXKM)</t>
  </si>
  <si>
    <t>36.10. 4011276 Base ou sub-base de brita graduada com brita comercial - 100% Proctor modificado (m³)</t>
  </si>
  <si>
    <t>36.11. 100577 REGULARIZAÇÃO E COMPACTAÇÃO DE SUBLEITO DE SOLO PREDOMINANTEMENTE ARENOSO, PARA OBRAS DE CONSTRUÇÃO DE PAVIMENTOS. AF_09/2024 (M2)</t>
  </si>
  <si>
    <t>36.12. 94273 ASSENTAMENTO DE GUIA (MEIO-FIO) EM TRECHO RETO, CONFECCIONADA EM CONCRETO PRÉ-FABRICADO, DIMENSÕES 100X15X13X30 CM (COMPRIMENTO X BASE INFERIOR X BASE SUPERIOR X ALTURA). AF_01/2024 (M)</t>
  </si>
  <si>
    <t>36.13. 102498 PINTURA DE MEIO-FIO COM TINTA BRANCA A BASE DE CAL (CAIAÇÃO). AF_05/2021 (M)</t>
  </si>
  <si>
    <t>36.14. 105003 RAMPA DE ACESSIBILIDADE EM CONCRETO MOLDADO IN LOCO, EM CALÇADA PRÉ EXISTENTE COM LARGURA MAIOR OU IGUAL À 3,00 M, FCK 25MPA, COM PISO PODOTÁTIL. AF_03/2024 (UN)</t>
  </si>
  <si>
    <t>36.15. INF-251111 EXECUÇÃO DE PASSEIO (CALÇADA) OU PISO DE CONCRETO COM CONCRETO MOLDADO IN LOCO, USINADO, ACABAMENTO CONVENCIONAL, ESPESSURA 15 CM, ARMADO. (M2)</t>
  </si>
  <si>
    <t>36.16. 103310 INSTALAÇÃO DE LIXEIRA METÁLICA DUPLA, CAPACIDADE DE 60 L, EM TUBO DE AÇO CARBONO E CESTOS EM CHAPA DE AÇO COM PINTURA ELETROSTÁTICA, SOBRE SOLO. AF_11/2021 (UN)</t>
  </si>
  <si>
    <t>36.17. 104658 PISO PODOTÁTIL DE ALERTA OU DIRECIONAL, DE CONCRETO, ASSENTADO SOBRE ARGAMASSA. AF_03/2024 (M2)</t>
  </si>
  <si>
    <t>36.18. 5213368 Balizador de concreto - areia e brita comerciais - fornecimento e implantação (un)</t>
  </si>
  <si>
    <t>36.19. 98504 PLANTIO DE GRAMA BATATAIS EM PLACAS. AF_07/2024 (M2)</t>
  </si>
  <si>
    <t>36.20. S03641 Acabamento de superfície de piso de concreto com polimento mecânico com acabadora simples - Rev 02 (m2)</t>
  </si>
  <si>
    <t>37.1. INF-20251118 LOCAÇÃO PLANIMÉTRICA DE LINHA (m)</t>
  </si>
  <si>
    <t>37.2. 98525 LIMPEZA MECANIZADA DE CAMADA VEGETAL, VEGETAÇÃO E PEQUENAS ÁRVORES (DIÂMETRO DE TRONCO MENOR QUE 0,20 M), COM TRATOR DE ESTEIRAS. AF_03/2024 (M2)</t>
  </si>
  <si>
    <t>37.3. 101114 ESCAVAÇÃO HORIZONTAL EM SOLO DE 1A CATEGORIA COM TRATOR DE ESTEIRAS (100HP/LÂMINA: 2,19M3). AF_07/2020 (M3)</t>
  </si>
  <si>
    <t>37.4. 104790 DEMOLIÇÃO DE PISO DE CONCRETO SIMPLES, DE FORMA MECANIZADA COM MARTELETE, SEM REAPROVEITAMENTO. AF_09/2023 (M3)</t>
  </si>
  <si>
    <t>37.5. 100992 CARGA, MANOBRA E DESCARGA DE SOLOS E MATERIAIS GRANULARES EM CAMINHÃO BASCULANTE 18 M³ - CARGA COM PÁ CARREGADEIRA (CAÇAMBA DE 1,7 A 2,8 M³ / 128 HP) E DESCARGA LIVRE (UNIDADE: T). AF_07/2020 (T)</t>
  </si>
  <si>
    <t>37.6. 95880 TRANSPORTE COM CAMINHÃO BASCULANTE DE 18 M³, EM VIA URBANA PAVIMENTADA, DMT ATÉ 30 KM (UNIDADE: TXKM). AF_07/2020 (TXKM)</t>
  </si>
  <si>
    <t>37.7. 95430 TRANSPORTE COM CAMINHÃO BASCULANTE DE 18 M³, EM VIA URBANA PAVIMENTADA, ADICIONAL PARA DMT EXCEDENTE A 30 KM (UNIDADE: TXKM). AF_07/2020 (TXKM)</t>
  </si>
  <si>
    <t>37.8. RCC-NS Disposição final de resíduos da construção civil - nãosegregados (T)</t>
  </si>
  <si>
    <t>37.9. 95880 TRANSPORTE COM CAMINHÃO BASCULANTE DE 18 M³, EM VIA URBANA PAVIMENTADA, DMT ATÉ 30 KM (UNIDADE: TXKM). AF_07/2020 (TXKM)</t>
  </si>
  <si>
    <t>37.10. 4011276 Base ou sub-base de brita graduada com brita comercial - 100% Proctor modificado (m³)</t>
  </si>
  <si>
    <t>37.11. 100577 REGULARIZAÇÃO E COMPACTAÇÃO DE SUBLEITO DE SOLO PREDOMINANTEMENTE ARENOSO, PARA OBRAS DE CONSTRUÇÃO DE PAVIMENTOS. AF_09/2024 (M2)</t>
  </si>
  <si>
    <t>37.12. 94273 ASSENTAMENTO DE GUIA (MEIO-FIO) EM TRECHO RETO, CONFECCIONADA EM CONCRETO PRÉ-FABRICADO, DIMENSÕES 100X15X13X30 CM (COMPRIMENTO X BASE INFERIOR X BASE SUPERIOR X ALTURA). AF_01/2024 (M)</t>
  </si>
  <si>
    <t>37.13. 102498 PINTURA DE MEIO-FIO COM TINTA BRANCA A BASE DE CAL (CAIAÇÃO). AF_05/2021 (M)</t>
  </si>
  <si>
    <t>37.14. 105003 RAMPA DE ACESSIBILIDADE EM CONCRETO MOLDADO IN LOCO, EM CALÇADA PRÉ EXISTENTE COM LARGURA MAIOR OU IGUAL À 3,00 M, FCK 25MPA, COM PISO PODOTÁTIL. AF_03/2024 (UN)</t>
  </si>
  <si>
    <t>37.15. INF-251111 EXECUÇÃO DE PASSEIO (CALÇADA) OU PISO DE CONCRETO COM CONCRETO MOLDADO IN LOCO, USINADO, ACABAMENTO CONVENCIONAL, ESPESSURA 15 CM, ARMADO. (M2)</t>
  </si>
  <si>
    <t>37.16. 103310 INSTALAÇÃO DE LIXEIRA METÁLICA DUPLA, CAPACIDADE DE 60 L, EM TUBO DE AÇO CARBONO E CESTOS EM CHAPA DE AÇO COM PINTURA ELETROSTÁTICA, SOBRE SOLO. AF_11/2021 (UN)</t>
  </si>
  <si>
    <t>37.17. 104658 PISO PODOTÁTIL DE ALERTA OU DIRECIONAL, DE CONCRETO, ASSENTADO SOBRE ARGAMASSA. AF_03/2024 (M2)</t>
  </si>
  <si>
    <t>37.18. 5213368 Balizador de concreto - areia e brita comerciais - fornecimento e implantação (un)</t>
  </si>
  <si>
    <t>37.19. 98504 PLANTIO DE GRAMA BATATAIS EM PLACAS. AF_07/2024 (M2)</t>
  </si>
  <si>
    <t>37.20. S03641 Acabamento de superfície de piso de concreto com polimento mecânico com acabadora simples - Rev 02 (m2)</t>
  </si>
  <si>
    <t>38.1. INF-20251118 LOCAÇÃO PLANIMÉTRICA DE LINHA (m)</t>
  </si>
  <si>
    <t>38.2. 98525 LIMPEZA MECANIZADA DE CAMADA VEGETAL, VEGETAÇÃO E PEQUENAS ÁRVORES (DIÂMETRO DE TRONCO MENOR QUE 0,20 M), COM TRATOR DE ESTEIRAS. AF_03/2024 (M2)</t>
  </si>
  <si>
    <t>38.3. 101114 ESCAVAÇÃO HORIZONTAL EM SOLO DE 1A CATEGORIA COM TRATOR DE ESTEIRAS (100HP/LÂMINA: 2,19M3). AF_07/2020 (M3)</t>
  </si>
  <si>
    <t>38.4. 104790 DEMOLIÇÃO DE PISO DE CONCRETO SIMPLES, DE FORMA MECANIZADA COM MARTELETE, SEM REAPROVEITAMENTO. AF_09/2023 (M3)</t>
  </si>
  <si>
    <t>38.5. 100992 CARGA, MANOBRA E DESCARGA DE SOLOS E MATERIAIS GRANULARES EM CAMINHÃO BASCULANTE 18 M³ - CARGA COM PÁ CARREGADEIRA (CAÇAMBA DE 1,7 A 2,8 M³ / 128 HP) E DESCARGA LIVRE (UNIDADE: T). AF_07/2020 (T)</t>
  </si>
  <si>
    <t>38.6. 95880 TRANSPORTE COM CAMINHÃO BASCULANTE DE 18 M³, EM VIA URBANA PAVIMENTADA, DMT ATÉ 30 KM (UNIDADE: TXKM). AF_07/2020 (TXKM)</t>
  </si>
  <si>
    <t>38.7. 95430 TRANSPORTE COM CAMINHÃO BASCULANTE DE 18 M³, EM VIA URBANA PAVIMENTADA, ADICIONAL PARA DMT EXCEDENTE A 30 KM (UNIDADE: TXKM). AF_07/2020 (TXKM)</t>
  </si>
  <si>
    <t>38.8. RCC-NS Disposição final de resíduos da construção civil - nãosegregados (T)</t>
  </si>
  <si>
    <t>38.9. 95880 TRANSPORTE COM CAMINHÃO BASCULANTE DE 18 M³, EM VIA URBANA PAVIMENTADA, DMT ATÉ 30 KM (UNIDADE: TXKM). AF_07/2020 (TXKM)</t>
  </si>
  <si>
    <t>38.10. 4011276 Base ou sub-base de brita graduada com brita comercial - 100% Proctor modificado (m³)</t>
  </si>
  <si>
    <t>38.11. 100577 REGULARIZAÇÃO E COMPACTAÇÃO DE SUBLEITO DE SOLO PREDOMINANTEMENTE ARENOSO, PARA OBRAS DE CONSTRUÇÃO DE PAVIMENTOS. AF_09/2024 (M2)</t>
  </si>
  <si>
    <t>38.12. 94273 ASSENTAMENTO DE GUIA (MEIO-FIO) EM TRECHO RETO, CONFECCIONADA EM CONCRETO PRÉ-FABRICADO, DIMENSÕES 100X15X13X30 CM (COMPRIMENTO X BASE INFERIOR X BASE SUPERIOR X ALTURA). AF_01/2024 (M)</t>
  </si>
  <si>
    <t>38.13. 102498 PINTURA DE MEIO-FIO COM TINTA BRANCA A BASE DE CAL (CAIAÇÃO). AF_05/2021 (M)</t>
  </si>
  <si>
    <t>38.14. 105003 RAMPA DE ACESSIBILIDADE EM CONCRETO MOLDADO IN LOCO, EM CALÇADA PRÉ EXISTENTE COM LARGURA MAIOR OU IGUAL À 3,00 M, FCK 25MPA, COM PISO PODOTÁTIL. AF_03/2024 (UN)</t>
  </si>
  <si>
    <t>38.15. INF-251111 EXECUÇÃO DE PASSEIO (CALÇADA) OU PISO DE CONCRETO COM CONCRETO MOLDADO IN LOCO, USINADO, ACABAMENTO CONVENCIONAL, ESPESSURA 15 CM, ARMADO. (M2)</t>
  </si>
  <si>
    <t>38.16. 103310 INSTALAÇÃO DE LIXEIRA METÁLICA DUPLA, CAPACIDADE DE 60 L, EM TUBO DE AÇO CARBONO E CESTOS EM CHAPA DE AÇO COM PINTURA ELETROSTÁTICA, SOBRE SOLO. AF_11/2021 (UN)</t>
  </si>
  <si>
    <t>38.17. 104658 PISO PODOTÁTIL DE ALERTA OU DIRECIONAL, DE CONCRETO, ASSENTADO SOBRE ARGAMASSA. AF_03/2024 (M2)</t>
  </si>
  <si>
    <t>38.18. 5213368 Balizador de concreto - areia e brita comerciais - fornecimento e implantação (un)</t>
  </si>
  <si>
    <t>38.19. 98504 PLANTIO DE GRAMA BATATAIS EM PLACAS. AF_07/2024 (M2)</t>
  </si>
  <si>
    <t>38.20. S03641 Acabamento de superfície de piso de concreto com polimento mecânico com acabadora simples - Rev 02 (m2)</t>
  </si>
  <si>
    <t>39.1. INF-20251118 LOCAÇÃO PLANIMÉTRICA DE LINHA (m)</t>
  </si>
  <si>
    <t>39.2. 98525 LIMPEZA MECANIZADA DE CAMADA VEGETAL, VEGETAÇÃO E PEQUENAS ÁRVORES (DIÂMETRO DE TRONCO MENOR QUE 0,20 M), COM TRATOR DE ESTEIRAS. AF_03/2024 (M2)</t>
  </si>
  <si>
    <t>39.3. 101114 ESCAVAÇÃO HORIZONTAL EM SOLO DE 1A CATEGORIA COM TRATOR DE ESTEIRAS (100HP/LÂMINA: 2,19M3). AF_07/2020 (M3)</t>
  </si>
  <si>
    <t>39.4. 104790 DEMOLIÇÃO DE PISO DE CONCRETO SIMPLES, DE FORMA MECANIZADA COM MARTELETE, SEM REAPROVEITAMENTO. AF_09/2023 (M3)</t>
  </si>
  <si>
    <t>39.5. 100992 CARGA, MANOBRA E DESCARGA DE SOLOS E MATERIAIS GRANULARES EM CAMINHÃO BASCULANTE 18 M³ - CARGA COM PÁ CARREGADEIRA (CAÇAMBA DE 1,7 A 2,8 M³ / 128 HP) E DESCARGA LIVRE (UNIDADE: T). AF_07/2020 (T)</t>
  </si>
  <si>
    <t>39.6. 95880 TRANSPORTE COM CAMINHÃO BASCULANTE DE 18 M³, EM VIA URBANA PAVIMENTADA, DMT ATÉ 30 KM (UNIDADE: TXKM). AF_07/2020 (TXKM)</t>
  </si>
  <si>
    <t>39.7. 95430 TRANSPORTE COM CAMINHÃO BASCULANTE DE 18 M³, EM VIA URBANA PAVIMENTADA, ADICIONAL PARA DMT EXCEDENTE A 30 KM (UNIDADE: TXKM). AF_07/2020 (TXKM)</t>
  </si>
  <si>
    <t>39.8. RCC-NS Disposição final de resíduos da construção civil - nãosegregados (T)</t>
  </si>
  <si>
    <t>39.9. 95880 TRANSPORTE COM CAMINHÃO BASCULANTE DE 18 M³, EM VIA URBANA PAVIMENTADA, DMT ATÉ 30 KM (UNIDADE: TXKM). AF_07/2020 (TXKM)</t>
  </si>
  <si>
    <t>39.10. 4011276 Base ou sub-base de brita graduada com brita comercial - 100% Proctor modificado (m³)</t>
  </si>
  <si>
    <t>39.11. 100577 REGULARIZAÇÃO E COMPACTAÇÃO DE SUBLEITO DE SOLO PREDOMINANTEMENTE ARENOSO, PARA OBRAS DE CONSTRUÇÃO DE PAVIMENTOS. AF_09/2024 (M2)</t>
  </si>
  <si>
    <t>39.12. 94273 ASSENTAMENTO DE GUIA (MEIO-FIO) EM TRECHO RETO, CONFECCIONADA EM CONCRETO PRÉ-FABRICADO, DIMENSÕES 100X15X13X30 CM (COMPRIMENTO X BASE INFERIOR X BASE SUPERIOR X ALTURA). AF_01/2024 (M)</t>
  </si>
  <si>
    <t>39.13. 102498 PINTURA DE MEIO-FIO COM TINTA BRANCA A BASE DE CAL (CAIAÇÃO). AF_05/2021 (M)</t>
  </si>
  <si>
    <t>39.14. 105003 RAMPA DE ACESSIBILIDADE EM CONCRETO MOLDADO IN LOCO, EM CALÇADA PRÉ EXISTENTE COM LARGURA MAIOR OU IGUAL À 3,00 M, FCK 25MPA, COM PISO PODOTÁTIL. AF_03/2024 (UN)</t>
  </si>
  <si>
    <t>39.15. INF-251111 EXECUÇÃO DE PASSEIO (CALÇADA) OU PISO DE CONCRETO COM CONCRETO MOLDADO IN LOCO, USINADO, ACABAMENTO CONVENCIONAL, ESPESSURA 15 CM, ARMADO. (M2)</t>
  </si>
  <si>
    <t>39.16. 103310 INSTALAÇÃO DE LIXEIRA METÁLICA DUPLA, CAPACIDADE DE 60 L, EM TUBO DE AÇO CARBONO E CESTOS EM CHAPA DE AÇO COM PINTURA ELETROSTÁTICA, SOBRE SOLO. AF_11/2021 (UN)</t>
  </si>
  <si>
    <t>39.17. 104658 PISO PODOTÁTIL DE ALERTA OU DIRECIONAL, DE CONCRETO, ASSENTADO SOBRE ARGAMASSA. AF_03/2024 (M2)</t>
  </si>
  <si>
    <t>39.18. 5213368 Balizador de concreto - areia e brita comerciais - fornecimento e implantação (un)</t>
  </si>
  <si>
    <t>39.19. 98504 PLANTIO DE GRAMA BATATAIS EM PLACAS. AF_07/2024 (M2)</t>
  </si>
  <si>
    <t>39.20. S03641 Acabamento de superfície de piso de concreto com polimento mecânico com acabadora simples - Rev 02 (m2)</t>
  </si>
  <si>
    <t>40.1. INF-20251118 LOCAÇÃO PLANIMÉTRICA DE LINHA (m)</t>
  </si>
  <si>
    <t>40.2. 98525 LIMPEZA MECANIZADA DE CAMADA VEGETAL, VEGETAÇÃO E PEQUENAS ÁRVORES (DIÂMETRO DE TRONCO MENOR QUE 0,20 M), COM TRATOR DE ESTEIRAS. AF_03/2024 (M2)</t>
  </si>
  <si>
    <t>40.3. 101114 ESCAVAÇÃO HORIZONTAL EM SOLO DE 1A CATEGORIA COM TRATOR DE ESTEIRAS (100HP/LÂMINA: 2,19M3). AF_07/2020 (M3)</t>
  </si>
  <si>
    <t>40.4. 104790 DEMOLIÇÃO DE PISO DE CONCRETO SIMPLES, DE FORMA MECANIZADA COM MARTELETE, SEM REAPROVEITAMENTO. AF_09/2023 (M3)</t>
  </si>
  <si>
    <t>40.5. 100992 CARGA, MANOBRA E DESCARGA DE SOLOS E MATERIAIS GRANULARES EM CAMINHÃO BASCULANTE 18 M³ - CARGA COM PÁ CARREGADEIRA (CAÇAMBA DE 1,7 A 2,8 M³ / 128 HP) E DESCARGA LIVRE (UNIDADE: T). AF_07/2020 (T)</t>
  </si>
  <si>
    <t>40.6. 95880 TRANSPORTE COM CAMINHÃO BASCULANTE DE 18 M³, EM VIA URBANA PAVIMENTADA, DMT ATÉ 30 KM (UNIDADE: TXKM). AF_07/2020 (TXKM)</t>
  </si>
  <si>
    <t>40.7. 95430 TRANSPORTE COM CAMINHÃO BASCULANTE DE 18 M³, EM VIA URBANA PAVIMENTADA, ADICIONAL PARA DMT EXCEDENTE A 30 KM (UNIDADE: TXKM). AF_07/2020 (TXKM)</t>
  </si>
  <si>
    <t>40.8. RCC-NS Disposição final de resíduos da construção civil - nãosegregados (T)</t>
  </si>
  <si>
    <t>40.9. 95880 TRANSPORTE COM CAMINHÃO BASCULANTE DE 18 M³, EM VIA URBANA PAVIMENTADA, DMT ATÉ 30 KM (UNIDADE: TXKM). AF_07/2020 (TXKM)</t>
  </si>
  <si>
    <t>40.10. 4011276 Base ou sub-base de brita graduada com brita comercial - 100% Proctor modificado (m³)</t>
  </si>
  <si>
    <t>40.11. 100577 REGULARIZAÇÃO E COMPACTAÇÃO DE SUBLEITO DE SOLO PREDOMINANTEMENTE ARENOSO, PARA OBRAS DE CONSTRUÇÃO DE PAVIMENTOS. AF_09/2024 (M2)</t>
  </si>
  <si>
    <t>40.12. 94273 ASSENTAMENTO DE GUIA (MEIO-FIO) EM TRECHO RETO, CONFECCIONADA EM CONCRETO PRÉ-FABRICADO, DIMENSÕES 100X15X13X30 CM (COMPRIMENTO X BASE INFERIOR X BASE SUPERIOR X ALTURA). AF_01/2024 (M)</t>
  </si>
  <si>
    <t>40.13. 102498 PINTURA DE MEIO-FIO COM TINTA BRANCA A BASE DE CAL (CAIAÇÃO). AF_05/2021 (M)</t>
  </si>
  <si>
    <t>40.14. 105003 RAMPA DE ACESSIBILIDADE EM CONCRETO MOLDADO IN LOCO, EM CALÇADA PRÉ EXISTENTE COM LARGURA MAIOR OU IGUAL À 3,00 M, FCK 25MPA, COM PISO PODOTÁTIL. AF_03/2024 (UN)</t>
  </si>
  <si>
    <t>40.15. INF-251111 EXECUÇÃO DE PASSEIO (CALÇADA) OU PISO DE CONCRETO COM CONCRETO MOLDADO IN LOCO, USINADO, ACABAMENTO CONVENCIONAL, ESPESSURA 15 CM, ARMADO. (M2)</t>
  </si>
  <si>
    <t>40.16. 103310 INSTALAÇÃO DE LIXEIRA METÁLICA DUPLA, CAPACIDADE DE 60 L, EM TUBO DE AÇO CARBONO E CESTOS EM CHAPA DE AÇO COM PINTURA ELETROSTÁTICA, SOBRE SOLO. AF_11/2021 (UN)</t>
  </si>
  <si>
    <t>40.17. 104658 PISO PODOTÁTIL DE ALERTA OU DIRECIONAL, DE CONCRETO, ASSENTADO SOBRE ARGAMASSA. AF_03/2024 (M2)</t>
  </si>
  <si>
    <t>40.18. 5213368 Balizador de concreto - areia e brita comerciais - fornecimento e implantação (un)</t>
  </si>
  <si>
    <t>40.19. 98504 PLANTIO DE GRAMA BATATAIS EM PLACAS. AF_07/2024 (M2)</t>
  </si>
  <si>
    <t>40.20. S03641 Acabamento de superfície de piso de concreto com polimento mecânico com acabadora simples - Rev 02 (m2)</t>
  </si>
  <si>
    <t>41.1. INF-20251118 LOCAÇÃO PLANIMÉTRICA DE LINHA (m)</t>
  </si>
  <si>
    <t>41.2. 98525 LIMPEZA MECANIZADA DE CAMADA VEGETAL, VEGETAÇÃO E PEQUENAS ÁRVORES (DIÂMETRO DE TRONCO MENOR QUE 0,20 M), COM TRATOR DE ESTEIRAS. AF_03/2024 (M2)</t>
  </si>
  <si>
    <t>41.3. 101114 ESCAVAÇÃO HORIZONTAL EM SOLO DE 1A CATEGORIA COM TRATOR DE ESTEIRAS (100HP/LÂMINA: 2,19M3). AF_07/2020 (M3)</t>
  </si>
  <si>
    <t>41.4. 104790 DEMOLIÇÃO DE PISO DE CONCRETO SIMPLES, DE FORMA MECANIZADA COM MARTELETE, SEM REAPROVEITAMENTO. AF_09/2023 (M3)</t>
  </si>
  <si>
    <t>41.5. 100992 CARGA, MANOBRA E DESCARGA DE SOLOS E MATERIAIS GRANULARES EM CAMINHÃO BASCULANTE 18 M³ - CARGA COM PÁ CARREGADEIRA (CAÇAMBA DE 1,7 A 2,8 M³ / 128 HP) E DESCARGA LIVRE (UNIDADE: T). AF_07/2020 (T)</t>
  </si>
  <si>
    <t>41.6. 95880 TRANSPORTE COM CAMINHÃO BASCULANTE DE 18 M³, EM VIA URBANA PAVIMENTADA, DMT ATÉ 30 KM (UNIDADE: TXKM). AF_07/2020 (TXKM)</t>
  </si>
  <si>
    <t>41.7. 95430 TRANSPORTE COM CAMINHÃO BASCULANTE DE 18 M³, EM VIA URBANA PAVIMENTADA, ADICIONAL PARA DMT EXCEDENTE A 30 KM (UNIDADE: TXKM). AF_07/2020 (TXKM)</t>
  </si>
  <si>
    <t>41.8. RCC-NS Disposição final de resíduos da construção civil - nãosegregados (T)</t>
  </si>
  <si>
    <t>41.9. 95880 TRANSPORTE COM CAMINHÃO BASCULANTE DE 18 M³, EM VIA URBANA PAVIMENTADA, DMT ATÉ 30 KM (UNIDADE: TXKM). AF_07/2020 (TXKM)</t>
  </si>
  <si>
    <t>41.10. 4011276 Base ou sub-base de brita graduada com brita comercial - 100% Proctor modificado (m³)</t>
  </si>
  <si>
    <t>41.11. 100577 REGULARIZAÇÃO E COMPACTAÇÃO DE SUBLEITO DE SOLO PREDOMINANTEMENTE ARENOSO, PARA OBRAS DE CONSTRUÇÃO DE PAVIMENTOS. AF_09/2024 (M2)</t>
  </si>
  <si>
    <t>41.12. 94273 ASSENTAMENTO DE GUIA (MEIO-FIO) EM TRECHO RETO, CONFECCIONADA EM CONCRETO PRÉ-FABRICADO, DIMENSÕES 100X15X13X30 CM (COMPRIMENTO X BASE INFERIOR X BASE SUPERIOR X ALTURA). AF_01/2024 (M)</t>
  </si>
  <si>
    <t>41.13. 102498 PINTURA DE MEIO-FIO COM TINTA BRANCA A BASE DE CAL (CAIAÇÃO). AF_05/2021 (M)</t>
  </si>
  <si>
    <t>41.14. 105003 RAMPA DE ACESSIBILIDADE EM CONCRETO MOLDADO IN LOCO, EM CALÇADA PRÉ EXISTENTE COM LARGURA MAIOR OU IGUAL À 3,00 M, FCK 25MPA, COM PISO PODOTÁTIL. AF_03/2024 (UN)</t>
  </si>
  <si>
    <t>41.15. INF-251111 EXECUÇÃO DE PASSEIO (CALÇADA) OU PISO DE CONCRETO COM CONCRETO MOLDADO IN LOCO, USINADO, ACABAMENTO CONVENCIONAL, ESPESSURA 15 CM, ARMADO. (M2)</t>
  </si>
  <si>
    <t>41.16. 103310 INSTALAÇÃO DE LIXEIRA METÁLICA DUPLA, CAPACIDADE DE 60 L, EM TUBO DE AÇO CARBONO E CESTOS EM CHAPA DE AÇO COM PINTURA ELETROSTÁTICA, SOBRE SOLO. AF_11/2021 (UN)</t>
  </si>
  <si>
    <t>41.17. 104658 PISO PODOTÁTIL DE ALERTA OU DIRECIONAL, DE CONCRETO, ASSENTADO SOBRE ARGAMASSA. AF_03/2024 (M2)</t>
  </si>
  <si>
    <t>41.18. 5213368 Balizador de concreto - areia e brita comerciais - fornecimento e implantação (un)</t>
  </si>
  <si>
    <t>41.19. 98504 PLANTIO DE GRAMA BATATAIS EM PLACAS. AF_07/2024 (M2)</t>
  </si>
  <si>
    <t>41.20. S03641 Acabamento de superfície de piso de concreto com polimento mecânico com acabadora simples - Rev 02 (m2)</t>
  </si>
  <si>
    <t>42.1. INF-20251118 LOCAÇÃO PLANIMÉTRICA DE LINHA (m)</t>
  </si>
  <si>
    <t>42.2. 98525 LIMPEZA MECANIZADA DE CAMADA VEGETAL, VEGETAÇÃO E PEQUENAS ÁRVORES (DIÂMETRO DE TRONCO MENOR QUE 0,20 M), COM TRATOR DE ESTEIRAS. AF_03/2024 (M2)</t>
  </si>
  <si>
    <t>42.3. 101114 ESCAVAÇÃO HORIZONTAL EM SOLO DE 1A CATEGORIA COM TRATOR DE ESTEIRAS (100HP/LÂMINA: 2,19M3). AF_07/2020 (M3)</t>
  </si>
  <si>
    <t>42.4. 104790 DEMOLIÇÃO DE PISO DE CONCRETO SIMPLES, DE FORMA MECANIZADA COM MARTELETE, SEM REAPROVEITAMENTO. AF_09/2023 (M3)</t>
  </si>
  <si>
    <t>42.5. 100992 CARGA, MANOBRA E DESCARGA DE SOLOS E MATERIAIS GRANULARES EM CAMINHÃO BASCULANTE 18 M³ - CARGA COM PÁ CARREGADEIRA (CAÇAMBA DE 1,7 A 2,8 M³ / 128 HP) E DESCARGA LIVRE (UNIDADE: T). AF_07/2020 (T)</t>
  </si>
  <si>
    <t>42.6. 95880 TRANSPORTE COM CAMINHÃO BASCULANTE DE 18 M³, EM VIA URBANA PAVIMENTADA, DMT ATÉ 30 KM (UNIDADE: TXKM). AF_07/2020 (TXKM)</t>
  </si>
  <si>
    <t>42.7. 95430 TRANSPORTE COM CAMINHÃO BASCULANTE DE 18 M³, EM VIA URBANA PAVIMENTADA, ADICIONAL PARA DMT EXCEDENTE A 30 KM (UNIDADE: TXKM). AF_07/2020 (TXKM)</t>
  </si>
  <si>
    <t>42.8. RCC-NS Disposição final de resíduos da construção civil - nãosegregados (T)</t>
  </si>
  <si>
    <t>42.9. 95880 TRANSPORTE COM CAMINHÃO BASCULANTE DE 18 M³, EM VIA URBANA PAVIMENTADA, DMT ATÉ 30 KM (UNIDADE: TXKM). AF_07/2020 (TXKM)</t>
  </si>
  <si>
    <t>42.10. 4011276 Base ou sub-base de brita graduada com brita comercial - 100% Proctor modificado (m³)</t>
  </si>
  <si>
    <t>42.11. 100577 REGULARIZAÇÃO E COMPACTAÇÃO DE SUBLEITO DE SOLO PREDOMINANTEMENTE ARENOSO, PARA OBRAS DE CONSTRUÇÃO DE PAVIMENTOS. AF_09/2024 (M2)</t>
  </si>
  <si>
    <t>42.12. 94273 ASSENTAMENTO DE GUIA (MEIO-FIO) EM TRECHO RETO, CONFECCIONADA EM CONCRETO PRÉ-FABRICADO, DIMENSÕES 100X15X13X30 CM (COMPRIMENTO X BASE INFERIOR X BASE SUPERIOR X ALTURA). AF_01/2024 (M)</t>
  </si>
  <si>
    <t>42.13. 102498 PINTURA DE MEIO-FIO COM TINTA BRANCA A BASE DE CAL (CAIAÇÃO). AF_05/2021 (M)</t>
  </si>
  <si>
    <t>42.14. 105003 RAMPA DE ACESSIBILIDADE EM CONCRETO MOLDADO IN LOCO, EM CALÇADA PRÉ EXISTENTE COM LARGURA MAIOR OU IGUAL À 3,00 M, FCK 25MPA, COM PISO PODOTÁTIL. AF_03/2024 (UN)</t>
  </si>
  <si>
    <t>42.15. INF-251111 EXECUÇÃO DE PASSEIO (CALÇADA) OU PISO DE CONCRETO COM CONCRETO MOLDADO IN LOCO, USINADO, ACABAMENTO CONVENCIONAL, ESPESSURA 15 CM, ARMADO. (M2)</t>
  </si>
  <si>
    <t>42.16. 103310 INSTALAÇÃO DE LIXEIRA METÁLICA DUPLA, CAPACIDADE DE 60 L, EM TUBO DE AÇO CARBONO E CESTOS EM CHAPA DE AÇO COM PINTURA ELETROSTÁTICA, SOBRE SOLO. AF_11/2021 (UN)</t>
  </si>
  <si>
    <t>42.17. 104658 PISO PODOTÁTIL DE ALERTA OU DIRECIONAL, DE CONCRETO, ASSENTADO SOBRE ARGAMASSA. AF_03/2024 (M2)</t>
  </si>
  <si>
    <t>42.18. 5213368 Balizador de concreto - areia e brita comerciais - fornecimento e implantação (un)</t>
  </si>
  <si>
    <t>42.19. 98504 PLANTIO DE GRAMA BATATAIS EM PLACAS. AF_07/2024 (M2)</t>
  </si>
  <si>
    <t>42.20. S03641 Acabamento de superfície de piso de concreto com polimento mecânico com acabadora simples - Rev 02 (m2)</t>
  </si>
  <si>
    <t>43.1. INF-20251118 LOCAÇÃO PLANIMÉTRICA DE LINHA (m)</t>
  </si>
  <si>
    <t>43.2. 98525 LIMPEZA MECANIZADA DE CAMADA VEGETAL, VEGETAÇÃO E PEQUENAS ÁRVORES (DIÂMETRO DE TRONCO MENOR QUE 0,20 M), COM TRATOR DE ESTEIRAS. AF_03/2024 (M2)</t>
  </si>
  <si>
    <t>43.3. 101114 ESCAVAÇÃO HORIZONTAL EM SOLO DE 1A CATEGORIA COM TRATOR DE ESTEIRAS (100HP/LÂMINA: 2,19M3). AF_07/2020 (M3)</t>
  </si>
  <si>
    <t>43.4. 104790 DEMOLIÇÃO DE PISO DE CONCRETO SIMPLES, DE FORMA MECANIZADA COM MARTELETE, SEM REAPROVEITAMENTO. AF_09/2023 (M3)</t>
  </si>
  <si>
    <t>43.5. 100992 CARGA, MANOBRA E DESCARGA DE SOLOS E MATERIAIS GRANULARES EM CAMINHÃO BASCULANTE 18 M³ - CARGA COM PÁ CARREGADEIRA (CAÇAMBA DE 1,7 A 2,8 M³ / 128 HP) E DESCARGA LIVRE (UNIDADE: T). AF_07/2020 (T)</t>
  </si>
  <si>
    <t>43.6. 95880 TRANSPORTE COM CAMINHÃO BASCULANTE DE 18 M³, EM VIA URBANA PAVIMENTADA, DMT ATÉ 30 KM (UNIDADE: TXKM). AF_07/2020 (TXKM)</t>
  </si>
  <si>
    <t>43.7. 95430 TRANSPORTE COM CAMINHÃO BASCULANTE DE 18 M³, EM VIA URBANA PAVIMENTADA, ADICIONAL PARA DMT EXCEDENTE A 30 KM (UNIDADE: TXKM). AF_07/2020 (TXKM)</t>
  </si>
  <si>
    <t>43.8. RCC-NS Disposição final de resíduos da construção civil - nãosegregados (T)</t>
  </si>
  <si>
    <t>43.9. 95880 TRANSPORTE COM CAMINHÃO BASCULANTE DE 18 M³, EM VIA URBANA PAVIMENTADA, DMT ATÉ 30 KM (UNIDADE: TXKM). AF_07/2020 (TXKM)</t>
  </si>
  <si>
    <t>43.10. 4011276 Base ou sub-base de brita graduada com brita comercial - 100% Proctor modificado (m³)</t>
  </si>
  <si>
    <t>43.11. 100577 REGULARIZAÇÃO E COMPACTAÇÃO DE SUBLEITO DE SOLO PREDOMINANTEMENTE ARENOSO, PARA OBRAS DE CONSTRUÇÃO DE PAVIMENTOS. AF_09/2024 (M2)</t>
  </si>
  <si>
    <t>43.12. 94273 ASSENTAMENTO DE GUIA (MEIO-FIO) EM TRECHO RETO, CONFECCIONADA EM CONCRETO PRÉ-FABRICADO, DIMENSÕES 100X15X13X30 CM (COMPRIMENTO X BASE INFERIOR X BASE SUPERIOR X ALTURA). AF_01/2024 (M)</t>
  </si>
  <si>
    <t>43.13. 102498 PINTURA DE MEIO-FIO COM TINTA BRANCA A BASE DE CAL (CAIAÇÃO). AF_05/2021 (M)</t>
  </si>
  <si>
    <t>43.14. 105003 RAMPA DE ACESSIBILIDADE EM CONCRETO MOLDADO IN LOCO, EM CALÇADA PRÉ EXISTENTE COM LARGURA MAIOR OU IGUAL À 3,00 M, FCK 25MPA, COM PISO PODOTÁTIL. AF_03/2024 (UN)</t>
  </si>
  <si>
    <t>43.15. INF-251111 EXECUÇÃO DE PASSEIO (CALÇADA) OU PISO DE CONCRETO COM CONCRETO MOLDADO IN LOCO, USINADO, ACABAMENTO CONVENCIONAL, ESPESSURA 15 CM, ARMADO. (M2)</t>
  </si>
  <si>
    <t>43.16. 103310 INSTALAÇÃO DE LIXEIRA METÁLICA DUPLA, CAPACIDADE DE 60 L, EM TUBO DE AÇO CARBONO E CESTOS EM CHAPA DE AÇO COM PINTURA ELETROSTÁTICA, SOBRE SOLO. AF_11/2021 (UN)</t>
  </si>
  <si>
    <t>43.17. 104658 PISO PODOTÁTIL DE ALERTA OU DIRECIONAL, DE CONCRETO, ASSENTADO SOBRE ARGAMASSA. AF_03/2024 (M2)</t>
  </si>
  <si>
    <t>43.18. 5213368 Balizador de concreto - areia e brita comerciais - fornecimento e implantação (un)</t>
  </si>
  <si>
    <t>43.19. 98504 PLANTIO DE GRAMA BATATAIS EM PLACAS. AF_07/2024 (M2)</t>
  </si>
  <si>
    <t>43.20. S03641 Acabamento de superfície de piso de concreto com polimento mecânico com acabadora simples - Rev 02 (m2)</t>
  </si>
  <si>
    <t>44.1. INF-20251118 LOCAÇÃO PLANIMÉTRICA DE LINHA (m)</t>
  </si>
  <si>
    <t>44.2. 98525 LIMPEZA MECANIZADA DE CAMADA VEGETAL, VEGETAÇÃO E PEQUENAS ÁRVORES (DIÂMETRO DE TRONCO MENOR QUE 0,20 M), COM TRATOR DE ESTEIRAS. AF_03/2024 (M2)</t>
  </si>
  <si>
    <t>44.3. 101114 ESCAVAÇÃO HORIZONTAL EM SOLO DE 1A CATEGORIA COM TRATOR DE ESTEIRAS (100HP/LÂMINA: 2,19M3). AF_07/2020 (M3)</t>
  </si>
  <si>
    <t>44.4. 104790 DEMOLIÇÃO DE PISO DE CONCRETO SIMPLES, DE FORMA MECANIZADA COM MARTELETE, SEM REAPROVEITAMENTO. AF_09/2023 (M3)</t>
  </si>
  <si>
    <t>44.5. 100992 CARGA, MANOBRA E DESCARGA DE SOLOS E MATERIAIS GRANULARES EM CAMINHÃO BASCULANTE 18 M³ - CARGA COM PÁ CARREGADEIRA (CAÇAMBA DE 1,7 A 2,8 M³ / 128 HP) E DESCARGA LIVRE (UNIDADE: T). AF_07/2020 (T)</t>
  </si>
  <si>
    <t>44.6. 95880 TRANSPORTE COM CAMINHÃO BASCULANTE DE 18 M³, EM VIA URBANA PAVIMENTADA, DMT ATÉ 30 KM (UNIDADE: TXKM). AF_07/2020 (TXKM)</t>
  </si>
  <si>
    <t>44.7. 95430 TRANSPORTE COM CAMINHÃO BASCULANTE DE 18 M³, EM VIA URBANA PAVIMENTADA, ADICIONAL PARA DMT EXCEDENTE A 30 KM (UNIDADE: TXKM). AF_07/2020 (TXKM)</t>
  </si>
  <si>
    <t>44.8. RCC-NS Disposição final de resíduos da construção civil - nãosegregados (T)</t>
  </si>
  <si>
    <t>44.9. 95880 TRANSPORTE COM CAMINHÃO BASCULANTE DE 18 M³, EM VIA URBANA PAVIMENTADA, DMT ATÉ 30 KM (UNIDADE: TXKM). AF_07/2020 (TXKM)</t>
  </si>
  <si>
    <t>44.10. 4011276 Base ou sub-base de brita graduada com brita comercial - 100% Proctor modificado (m³)</t>
  </si>
  <si>
    <t>44.11. 100577 REGULARIZAÇÃO E COMPACTAÇÃO DE SUBLEITO DE SOLO PREDOMINANTEMENTE ARENOSO, PARA OBRAS DE CONSTRUÇÃO DE PAVIMENTOS. AF_09/2024 (M2)</t>
  </si>
  <si>
    <t>44.12. 94273 ASSENTAMENTO DE GUIA (MEIO-FIO) EM TRECHO RETO, CONFECCIONADA EM CONCRETO PRÉ-FABRICADO, DIMENSÕES 100X15X13X30 CM (COMPRIMENTO X BASE INFERIOR X BASE SUPERIOR X ALTURA). AF_01/2024 (M)</t>
  </si>
  <si>
    <t>44.13. 102498 PINTURA DE MEIO-FIO COM TINTA BRANCA A BASE DE CAL (CAIAÇÃO). AF_05/2021 (M)</t>
  </si>
  <si>
    <t>44.14. 105003 RAMPA DE ACESSIBILIDADE EM CONCRETO MOLDADO IN LOCO, EM CALÇADA PRÉ EXISTENTE COM LARGURA MAIOR OU IGUAL À 3,00 M, FCK 25MPA, COM PISO PODOTÁTIL. AF_03/2024 (UN)</t>
  </si>
  <si>
    <t>44.15. INF-251111 EXECUÇÃO DE PASSEIO (CALÇADA) OU PISO DE CONCRETO COM CONCRETO MOLDADO IN LOCO, USINADO, ACABAMENTO CONVENCIONAL, ESPESSURA 15 CM, ARMADO. (M2)</t>
  </si>
  <si>
    <t>44.16. 103310 INSTALAÇÃO DE LIXEIRA METÁLICA DUPLA, CAPACIDADE DE 60 L, EM TUBO DE AÇO CARBONO E CESTOS EM CHAPA DE AÇO COM PINTURA ELETROSTÁTICA, SOBRE SOLO. AF_11/2021 (UN)</t>
  </si>
  <si>
    <t>44.17. 104658 PISO PODOTÁTIL DE ALERTA OU DIRECIONAL, DE CONCRETO, ASSENTADO SOBRE ARGAMASSA. AF_03/2024 (M2)</t>
  </si>
  <si>
    <t>44.18. 5213368 Balizador de concreto - areia e brita comerciais - fornecimento e implantação (un)</t>
  </si>
  <si>
    <t>44.19. 98504 PLANTIO DE GRAMA BATATAIS EM PLACAS. AF_07/2024 (M2)</t>
  </si>
  <si>
    <t>44.20. S03641 Acabamento de superfície de piso de concreto com polimento mecânico com acabadora simples - Rev 02 (m2)</t>
  </si>
  <si>
    <t>45.1. INF-20251118 LOCAÇÃO PLANIMÉTRICA DE LINHA (m)</t>
  </si>
  <si>
    <t>45.2. 98525 LIMPEZA MECANIZADA DE CAMADA VEGETAL, VEGETAÇÃO E PEQUENAS ÁRVORES (DIÂMETRO DE TRONCO MENOR QUE 0,20 M), COM TRATOR DE ESTEIRAS. AF_03/2024 (M2)</t>
  </si>
  <si>
    <t>45.3. 101114 ESCAVAÇÃO HORIZONTAL EM SOLO DE 1A CATEGORIA COM TRATOR DE ESTEIRAS (100HP/LÂMINA: 2,19M3). AF_07/2020 (M3)</t>
  </si>
  <si>
    <t>45.4. 104790 DEMOLIÇÃO DE PISO DE CONCRETO SIMPLES, DE FORMA MECANIZADA COM MARTELETE, SEM REAPROVEITAMENTO. AF_09/2023 (M3)</t>
  </si>
  <si>
    <t>45.5. 100992 CARGA, MANOBRA E DESCARGA DE SOLOS E MATERIAIS GRANULARES EM CAMINHÃO BASCULANTE 18 M³ - CARGA COM PÁ CARREGADEIRA (CAÇAMBA DE 1,7 A 2,8 M³ / 128 HP) E DESCARGA LIVRE (UNIDADE: T). AF_07/2020 (T)</t>
  </si>
  <si>
    <t>45.6. 95880 TRANSPORTE COM CAMINHÃO BASCULANTE DE 18 M³, EM VIA URBANA PAVIMENTADA, DMT ATÉ 30 KM (UNIDADE: TXKM). AF_07/2020 (TXKM)</t>
  </si>
  <si>
    <t>45.7. 95430 TRANSPORTE COM CAMINHÃO BASCULANTE DE 18 M³, EM VIA URBANA PAVIMENTADA, ADICIONAL PARA DMT EXCEDENTE A 30 KM (UNIDADE: TXKM). AF_07/2020 (TXKM)</t>
  </si>
  <si>
    <t>45.8. RCC-NS Disposição final de resíduos da construção civil - nãosegregados (T)</t>
  </si>
  <si>
    <t>45.9. 95880 TRANSPORTE COM CAMINHÃO BASCULANTE DE 18 M³, EM VIA URBANA PAVIMENTADA, DMT ATÉ 30 KM (UNIDADE: TXKM). AF_07/2020 (TXKM)</t>
  </si>
  <si>
    <t>45.10. 4011276 Base ou sub-base de brita graduada com brita comercial - 100% Proctor modificado (m³)</t>
  </si>
  <si>
    <t>45.11. 100577 REGULARIZAÇÃO E COMPACTAÇÃO DE SUBLEITO DE SOLO PREDOMINANTEMENTE ARENOSO, PARA OBRAS DE CONSTRUÇÃO DE PAVIMENTOS. AF_09/2024 (M2)</t>
  </si>
  <si>
    <t>45.12. 94273 ASSENTAMENTO DE GUIA (MEIO-FIO) EM TRECHO RETO, CONFECCIONADA EM CONCRETO PRÉ-FABRICADO, DIMENSÕES 100X15X13X30 CM (COMPRIMENTO X BASE INFERIOR X BASE SUPERIOR X ALTURA). AF_01/2024 (M)</t>
  </si>
  <si>
    <t>45.13. 102498 PINTURA DE MEIO-FIO COM TINTA BRANCA A BASE DE CAL (CAIAÇÃO). AF_05/2021 (M)</t>
  </si>
  <si>
    <t>45.14. 105003 RAMPA DE ACESSIBILIDADE EM CONCRETO MOLDADO IN LOCO, EM CALÇADA PRÉ EXISTENTE COM LARGURA MAIOR OU IGUAL À 3,00 M, FCK 25MPA, COM PISO PODOTÁTIL. AF_03/2024 (UN)</t>
  </si>
  <si>
    <t>45.15. INF-251111 EXECUÇÃO DE PASSEIO (CALÇADA) OU PISO DE CONCRETO COM CONCRETO MOLDADO IN LOCO, USINADO, ACABAMENTO CONVENCIONAL, ESPESSURA 15 CM, ARMADO. (M2)</t>
  </si>
  <si>
    <t>45.16. 103310 INSTALAÇÃO DE LIXEIRA METÁLICA DUPLA, CAPACIDADE DE 60 L, EM TUBO DE AÇO CARBONO E CESTOS EM CHAPA DE AÇO COM PINTURA ELETROSTÁTICA, SOBRE SOLO. AF_11/2021 (UN)</t>
  </si>
  <si>
    <t>45.17. 104658 PISO PODOTÁTIL DE ALERTA OU DIRECIONAL, DE CONCRETO, ASSENTADO SOBRE ARGAMASSA. AF_03/2024 (M2)</t>
  </si>
  <si>
    <t>45.18. 5213368 Balizador de concreto - areia e brita comerciais - fornecimento e implantação (un)</t>
  </si>
  <si>
    <t>45.19. 98504 PLANTIO DE GRAMA BATATAIS EM PLACAS. AF_07/2024 (M2)</t>
  </si>
  <si>
    <t>45.20. S03641 Acabamento de superfície de piso de concreto com polimento mecânico com acabadora simples - Rev 02 (m2)</t>
  </si>
  <si>
    <t>46.1. INF-20251118 LOCAÇÃO PLANIMÉTRICA DE LINHA (m)</t>
  </si>
  <si>
    <t>46.2. 98525 LIMPEZA MECANIZADA DE CAMADA VEGETAL, VEGETAÇÃO E PEQUENAS ÁRVORES (DIÂMETRO DE TRONCO MENOR QUE 0,20 M), COM TRATOR DE ESTEIRAS. AF_03/2024 (M2)</t>
  </si>
  <si>
    <t>46.3. 101114 ESCAVAÇÃO HORIZONTAL EM SOLO DE 1A CATEGORIA COM TRATOR DE ESTEIRAS (100HP/LÂMINA: 2,19M3). AF_07/2020 (M3)</t>
  </si>
  <si>
    <t>46.4. 104790 DEMOLIÇÃO DE PISO DE CONCRETO SIMPLES, DE FORMA MECANIZADA COM MARTELETE, SEM REAPROVEITAMENTO. AF_09/2023 (M3)</t>
  </si>
  <si>
    <t>46.5. 100992 CARGA, MANOBRA E DESCARGA DE SOLOS E MATERIAIS GRANULARES EM CAMINHÃO BASCULANTE 18 M³ - CARGA COM PÁ CARREGADEIRA (CAÇAMBA DE 1,7 A 2,8 M³ / 128 HP) E DESCARGA LIVRE (UNIDADE: T). AF_07/2020 (T)</t>
  </si>
  <si>
    <t>46.6. 95880 TRANSPORTE COM CAMINHÃO BASCULANTE DE 18 M³, EM VIA URBANA PAVIMENTADA, DMT ATÉ 30 KM (UNIDADE: TXKM). AF_07/2020 (TXKM)</t>
  </si>
  <si>
    <t>46.7. 95430 TRANSPORTE COM CAMINHÃO BASCULANTE DE 18 M³, EM VIA URBANA PAVIMENTADA, ADICIONAL PARA DMT EXCEDENTE A 30 KM (UNIDADE: TXKM). AF_07/2020 (TXKM)</t>
  </si>
  <si>
    <t>46.8. RCC-NS Disposição final de resíduos da construção civil - nãosegregados (T)</t>
  </si>
  <si>
    <t>46.9. 95880 TRANSPORTE COM CAMINHÃO BASCULANTE DE 18 M³, EM VIA URBANA PAVIMENTADA, DMT ATÉ 30 KM (UNIDADE: TXKM). AF_07/2020 (TXKM)</t>
  </si>
  <si>
    <t>46.10. 4011276 Base ou sub-base de brita graduada com brita comercial - 100% Proctor modificado (m³)</t>
  </si>
  <si>
    <t>46.11. 100577 REGULARIZAÇÃO E COMPACTAÇÃO DE SUBLEITO DE SOLO PREDOMINANTEMENTE ARENOSO, PARA OBRAS DE CONSTRUÇÃO DE PAVIMENTOS. AF_09/2024 (M2)</t>
  </si>
  <si>
    <t>46.12. 94273 ASSENTAMENTO DE GUIA (MEIO-FIO) EM TRECHO RETO, CONFECCIONADA EM CONCRETO PRÉ-FABRICADO, DIMENSÕES 100X15X13X30 CM (COMPRIMENTO X BASE INFERIOR X BASE SUPERIOR X ALTURA). AF_01/2024 (M)</t>
  </si>
  <si>
    <t>46.13. 102498 PINTURA DE MEIO-FIO COM TINTA BRANCA A BASE DE CAL (CAIAÇÃO). AF_05/2021 (M)</t>
  </si>
  <si>
    <t>46.14. 105003 RAMPA DE ACESSIBILIDADE EM CONCRETO MOLDADO IN LOCO, EM CALÇADA PRÉ EXISTENTE COM LARGURA MAIOR OU IGUAL À 3,00 M, FCK 25MPA, COM PISO PODOTÁTIL. AF_03/2024 (UN)</t>
  </si>
  <si>
    <t>46.15. INF-251111 EXECUÇÃO DE PASSEIO (CALÇADA) OU PISO DE CONCRETO COM CONCRETO MOLDADO IN LOCO, USINADO, ACABAMENTO CONVENCIONAL, ESPESSURA 15 CM, ARMADO. (M2)</t>
  </si>
  <si>
    <t>46.16. 103310 INSTALAÇÃO DE LIXEIRA METÁLICA DUPLA, CAPACIDADE DE 60 L, EM TUBO DE AÇO CARBONO E CESTOS EM CHAPA DE AÇO COM PINTURA ELETROSTÁTICA, SOBRE SOLO. AF_11/2021 (UN)</t>
  </si>
  <si>
    <t>46.17. 104658 PISO PODOTÁTIL DE ALERTA OU DIRECIONAL, DE CONCRETO, ASSENTADO SOBRE ARGAMASSA. AF_03/2024 (M2)</t>
  </si>
  <si>
    <t>46.18. 5213368 Balizador de concreto - areia e brita comerciais - fornecimento e implantação (un)</t>
  </si>
  <si>
    <t>46.19. 98504 PLANTIO DE GRAMA BATATAIS EM PLACAS. AF_07/2024 (M2)</t>
  </si>
  <si>
    <t>46.20. S03641 Acabamento de superfície de piso de concreto com polimento mecânico com acabadora simples - Rev 02 (m2)</t>
  </si>
  <si>
    <t>47.1. INF-20251118 LOCAÇÃO PLANIMÉTRICA DE LINHA (m)</t>
  </si>
  <si>
    <t>47.2. 98525 LIMPEZA MECANIZADA DE CAMADA VEGETAL, VEGETAÇÃO E PEQUENAS ÁRVORES (DIÂMETRO DE TRONCO MENOR QUE 0,20 M), COM TRATOR DE ESTEIRAS. AF_03/2024 (M2)</t>
  </si>
  <si>
    <t>47.3. 101114 ESCAVAÇÃO HORIZONTAL EM SOLO DE 1A CATEGORIA COM TRATOR DE ESTEIRAS (100HP/LÂMINA: 2,19M3). AF_07/2020 (M3)</t>
  </si>
  <si>
    <t>47.4. 104790 DEMOLIÇÃO DE PISO DE CONCRETO SIMPLES, DE FORMA MECANIZADA COM MARTELETE, SEM REAPROVEITAMENTO. AF_09/2023 (M3)</t>
  </si>
  <si>
    <t>47.5. 100992 CARGA, MANOBRA E DESCARGA DE SOLOS E MATERIAIS GRANULARES EM CAMINHÃO BASCULANTE 18 M³ - CARGA COM PÁ CARREGADEIRA (CAÇAMBA DE 1,7 A 2,8 M³ / 128 HP) E DESCARGA LIVRE (UNIDADE: T). AF_07/2020 (T)</t>
  </si>
  <si>
    <t>47.6. 95880 TRANSPORTE COM CAMINHÃO BASCULANTE DE 18 M³, EM VIA URBANA PAVIMENTADA, DMT ATÉ 30 KM (UNIDADE: TXKM). AF_07/2020 (TXKM)</t>
  </si>
  <si>
    <t>47.7. 95430 TRANSPORTE COM CAMINHÃO BASCULANTE DE 18 M³, EM VIA URBANA PAVIMENTADA, ADICIONAL PARA DMT EXCEDENTE A 30 KM (UNIDADE: TXKM). AF_07/2020 (TXKM)</t>
  </si>
  <si>
    <t>47.8. RCC-NS Disposição final de resíduos da construção civil - nãosegregados (T)</t>
  </si>
  <si>
    <t>47.9. 95880 TRANSPORTE COM CAMINHÃO BASCULANTE DE 18 M³, EM VIA URBANA PAVIMENTADA, DMT ATÉ 30 KM (UNIDADE: TXKM). AF_07/2020 (TXKM)</t>
  </si>
  <si>
    <t>47.10. 4011276 Base ou sub-base de brita graduada com brita comercial - 100% Proctor modificado (m³)</t>
  </si>
  <si>
    <t>47.11. 100577 REGULARIZAÇÃO E COMPACTAÇÃO DE SUBLEITO DE SOLO PREDOMINANTEMENTE ARENOSO, PARA OBRAS DE CONSTRUÇÃO DE PAVIMENTOS. AF_09/2024 (M2)</t>
  </si>
  <si>
    <t>47.12. 94273 ASSENTAMENTO DE GUIA (MEIO-FIO) EM TRECHO RETO, CONFECCIONADA EM CONCRETO PRÉ-FABRICADO, DIMENSÕES 100X15X13X30 CM (COMPRIMENTO X BASE INFERIOR X BASE SUPERIOR X ALTURA). AF_01/2024 (M)</t>
  </si>
  <si>
    <t>47.13. 102498 PINTURA DE MEIO-FIO COM TINTA BRANCA A BASE DE CAL (CAIAÇÃO). AF_05/2021 (M)</t>
  </si>
  <si>
    <t>47.14. 105003 RAMPA DE ACESSIBILIDADE EM CONCRETO MOLDADO IN LOCO, EM CALÇADA PRÉ EXISTENTE COM LARGURA MAIOR OU IGUAL À 3,00 M, FCK 25MPA, COM PISO PODOTÁTIL. AF_03/2024 (UN)</t>
  </si>
  <si>
    <t>47.15. INF-251111 EXECUÇÃO DE PASSEIO (CALÇADA) OU PISO DE CONCRETO COM CONCRETO MOLDADO IN LOCO, USINADO, ACABAMENTO CONVENCIONAL, ESPESSURA 15 CM, ARMADO. (M2)</t>
  </si>
  <si>
    <t>47.16. 103310 INSTALAÇÃO DE LIXEIRA METÁLICA DUPLA, CAPACIDADE DE 60 L, EM TUBO DE AÇO CARBONO E CESTOS EM CHAPA DE AÇO COM PINTURA ELETROSTÁTICA, SOBRE SOLO. AF_11/2021 (UN)</t>
  </si>
  <si>
    <t>47.17. 104658 PISO PODOTÁTIL DE ALERTA OU DIRECIONAL, DE CONCRETO, ASSENTADO SOBRE ARGAMASSA. AF_03/2024 (M2)</t>
  </si>
  <si>
    <t>47.18. 5213368 Balizador de concreto - areia e brita comerciais - fornecimento e implantação (un)</t>
  </si>
  <si>
    <t>47.19. 98504 PLANTIO DE GRAMA BATATAIS EM PLACAS. AF_07/2024 (M2)</t>
  </si>
  <si>
    <t>47.20. S03641 Acabamento de superfície de piso de concreto com polimento mecânico com acabadora simples - Rev 02 (m2)</t>
  </si>
  <si>
    <t>48.1. INF-20251118 LOCAÇÃO PLANIMÉTRICA DE LINHA (m)</t>
  </si>
  <si>
    <t>48.2. 98525 LIMPEZA MECANIZADA DE CAMADA VEGETAL, VEGETAÇÃO E PEQUENAS ÁRVORES (DIÂMETRO DE TRONCO MENOR QUE 0,20 M), COM TRATOR DE ESTEIRAS. AF_03/2024 (M2)</t>
  </si>
  <si>
    <t>48.3. 101114 ESCAVAÇÃO HORIZONTAL EM SOLO DE 1A CATEGORIA COM TRATOR DE ESTEIRAS (100HP/LÂMINA: 2,19M3). AF_07/2020 (M3)</t>
  </si>
  <si>
    <t>48.4. 104790 DEMOLIÇÃO DE PISO DE CONCRETO SIMPLES, DE FORMA MECANIZADA COM MARTELETE, SEM REAPROVEITAMENTO. AF_09/2023 (M3)</t>
  </si>
  <si>
    <t>48.5. 100992 CARGA, MANOBRA E DESCARGA DE SOLOS E MATERIAIS GRANULARES EM CAMINHÃO BASCULANTE 18 M³ - CARGA COM PÁ CARREGADEIRA (CAÇAMBA DE 1,7 A 2,8 M³ / 128 HP) E DESCARGA LIVRE (UNIDADE: T). AF_07/2020 (T)</t>
  </si>
  <si>
    <t>48.6. 95880 TRANSPORTE COM CAMINHÃO BASCULANTE DE 18 M³, EM VIA URBANA PAVIMENTADA, DMT ATÉ 30 KM (UNIDADE: TXKM). AF_07/2020 (TXKM)</t>
  </si>
  <si>
    <t>48.7. 95430 TRANSPORTE COM CAMINHÃO BASCULANTE DE 18 M³, EM VIA URBANA PAVIMENTADA, ADICIONAL PARA DMT EXCEDENTE A 30 KM (UNIDADE: TXKM). AF_07/2020 (TXKM)</t>
  </si>
  <si>
    <t>48.8. RCC-NS Disposição final de resíduos da construção civil - nãosegregados (T)</t>
  </si>
  <si>
    <t>48.9. 95880 TRANSPORTE COM CAMINHÃO BASCULANTE DE 18 M³, EM VIA URBANA PAVIMENTADA, DMT ATÉ 30 KM (UNIDADE: TXKM). AF_07/2020 (TXKM)</t>
  </si>
  <si>
    <t>48.10. 4011276 Base ou sub-base de brita graduada com brita comercial - 100% Proctor modificado (m³)</t>
  </si>
  <si>
    <t>48.11. 100577 REGULARIZAÇÃO E COMPACTAÇÃO DE SUBLEITO DE SOLO PREDOMINANTEMENTE ARENOSO, PARA OBRAS DE CONSTRUÇÃO DE PAVIMENTOS. AF_09/2024 (M2)</t>
  </si>
  <si>
    <t>48.12. 94273 ASSENTAMENTO DE GUIA (MEIO-FIO) EM TRECHO RETO, CONFECCIONADA EM CONCRETO PRÉ-FABRICADO, DIMENSÕES 100X15X13X30 CM (COMPRIMENTO X BASE INFERIOR X BASE SUPERIOR X ALTURA). AF_01/2024 (M)</t>
  </si>
  <si>
    <t>48.13. 102498 PINTURA DE MEIO-FIO COM TINTA BRANCA A BASE DE CAL (CAIAÇÃO). AF_05/2021 (M)</t>
  </si>
  <si>
    <t>48.14. 105003 RAMPA DE ACESSIBILIDADE EM CONCRETO MOLDADO IN LOCO, EM CALÇADA PRÉ EXISTENTE COM LARGURA MAIOR OU IGUAL À 3,00 M, FCK 25MPA, COM PISO PODOTÁTIL. AF_03/2024 (UN)</t>
  </si>
  <si>
    <t>48.15. INF-251111 EXECUÇÃO DE PASSEIO (CALÇADA) OU PISO DE CONCRETO COM CONCRETO MOLDADO IN LOCO, USINADO, ACABAMENTO CONVENCIONAL, ESPESSURA 15 CM, ARMADO. (M2)</t>
  </si>
  <si>
    <t>48.16. 103310 INSTALAÇÃO DE LIXEIRA METÁLICA DUPLA, CAPACIDADE DE 60 L, EM TUBO DE AÇO CARBONO E CESTOS EM CHAPA DE AÇO COM PINTURA ELETROSTÁTICA, SOBRE SOLO. AF_11/2021 (UN)</t>
  </si>
  <si>
    <t>48.17. 104658 PISO PODOTÁTIL DE ALERTA OU DIRECIONAL, DE CONCRETO, ASSENTADO SOBRE ARGAMASSA. AF_03/2024 (M2)</t>
  </si>
  <si>
    <t>48.18. 5213368 Balizador de concreto - areia e brita comerciais - fornecimento e implantação (un)</t>
  </si>
  <si>
    <t>48.19. 98504 PLANTIO DE GRAMA BATATAIS EM PLACAS. AF_07/2024 (M2)</t>
  </si>
  <si>
    <t>48.20. S03641 Acabamento de superfície de piso de concreto com polimento mecânico com acabadora simples - Rev 02 (m2)</t>
  </si>
  <si>
    <t>49.1. INF-20251118 LOCAÇÃO PLANIMÉTRICA DE LINHA (m)</t>
  </si>
  <si>
    <t>49.2. 98525 LIMPEZA MECANIZADA DE CAMADA VEGETAL, VEGETAÇÃO E PEQUENAS ÁRVORES (DIÂMETRO DE TRONCO MENOR QUE 0,20 M), COM TRATOR DE ESTEIRAS. AF_03/2024 (M2)</t>
  </si>
  <si>
    <t>49.3. 101114 ESCAVAÇÃO HORIZONTAL EM SOLO DE 1A CATEGORIA COM TRATOR DE ESTEIRAS (100HP/LÂMINA: 2,19M3). AF_07/2020 (M3)</t>
  </si>
  <si>
    <t>49.4. 104790 DEMOLIÇÃO DE PISO DE CONCRETO SIMPLES, DE FORMA MECANIZADA COM MARTELETE, SEM REAPROVEITAMENTO. AF_09/2023 (M3)</t>
  </si>
  <si>
    <t>49.5. 100992 CARGA, MANOBRA E DESCARGA DE SOLOS E MATERIAIS GRANULARES EM CAMINHÃO BASCULANTE 18 M³ - CARGA COM PÁ CARREGADEIRA (CAÇAMBA DE 1,7 A 2,8 M³ / 128 HP) E DESCARGA LIVRE (UNIDADE: T). AF_07/2020 (T)</t>
  </si>
  <si>
    <t>49.6. 95880 TRANSPORTE COM CAMINHÃO BASCULANTE DE 18 M³, EM VIA URBANA PAVIMENTADA, DMT ATÉ 30 KM (UNIDADE: TXKM). AF_07/2020 (TXKM)</t>
  </si>
  <si>
    <t>49.7. 95430 TRANSPORTE COM CAMINHÃO BASCULANTE DE 18 M³, EM VIA URBANA PAVIMENTADA, ADICIONAL PARA DMT EXCEDENTE A 30 KM (UNIDADE: TXKM). AF_07/2020 (TXKM)</t>
  </si>
  <si>
    <t>49.8. RCC-NS Disposição final de resíduos da construção civil - nãosegregados (T)</t>
  </si>
  <si>
    <t>49.9. 95880 TRANSPORTE COM CAMINHÃO BASCULANTE DE 18 M³, EM VIA URBANA PAVIMENTADA, DMT ATÉ 30 KM (UNIDADE: TXKM). AF_07/2020 (TXKM)</t>
  </si>
  <si>
    <t>49.10. 4011276 Base ou sub-base de brita graduada com brita comercial - 100% Proctor modificado (m³)</t>
  </si>
  <si>
    <t>49.11. 100577 REGULARIZAÇÃO E COMPACTAÇÃO DE SUBLEITO DE SOLO PREDOMINANTEMENTE ARENOSO, PARA OBRAS DE CONSTRUÇÃO DE PAVIMENTOS. AF_09/2024 (M2)</t>
  </si>
  <si>
    <t>49.12. 94273 ASSENTAMENTO DE GUIA (MEIO-FIO) EM TRECHO RETO, CONFECCIONADA EM CONCRETO PRÉ-FABRICADO, DIMENSÕES 100X15X13X30 CM (COMPRIMENTO X BASE INFERIOR X BASE SUPERIOR X ALTURA). AF_01/2024 (M)</t>
  </si>
  <si>
    <t>49.13. 102498 PINTURA DE MEIO-FIO COM TINTA BRANCA A BASE DE CAL (CAIAÇÃO). AF_05/2021 (M)</t>
  </si>
  <si>
    <t>49.14. 105003 RAMPA DE ACESSIBILIDADE EM CONCRETO MOLDADO IN LOCO, EM CALÇADA PRÉ EXISTENTE COM LARGURA MAIOR OU IGUAL À 3,00 M, FCK 25MPA, COM PISO PODOTÁTIL. AF_03/2024 (UN)</t>
  </si>
  <si>
    <t>49.15. INF-251111 EXECUÇÃO DE PASSEIO (CALÇADA) OU PISO DE CONCRETO COM CONCRETO MOLDADO IN LOCO, USINADO, ACABAMENTO CONVENCIONAL, ESPESSURA 15 CM, ARMADO. (M2)</t>
  </si>
  <si>
    <t>49.16. 103310 INSTALAÇÃO DE LIXEIRA METÁLICA DUPLA, CAPACIDADE DE 60 L, EM TUBO DE AÇO CARBONO E CESTOS EM CHAPA DE AÇO COM PINTURA ELETROSTÁTICA, SOBRE SOLO. AF_11/2021 (UN)</t>
  </si>
  <si>
    <t>49.17. 104658 PISO PODOTÁTIL DE ALERTA OU DIRECIONAL, DE CONCRETO, ASSENTADO SOBRE ARGAMASSA. AF_03/2024 (M2)</t>
  </si>
  <si>
    <t>49.18. 5213368 Balizador de concreto - areia e brita comerciais - fornecimento e implantação (un)</t>
  </si>
  <si>
    <t>49.19. 98504 PLANTIO DE GRAMA BATATAIS EM PLACAS. AF_07/2024 (M2)</t>
  </si>
  <si>
    <t>49.20. S03641 Acabamento de superfície de piso de concreto com polimento mecânico com acabadora simples - Rev 02 (m2)</t>
  </si>
  <si>
    <t>50.1. INF-20251118 LOCAÇÃO PLANIMÉTRICA DE LINHA (m)</t>
  </si>
  <si>
    <t>50.2. 98525 LIMPEZA MECANIZADA DE CAMADA VEGETAL, VEGETAÇÃO E PEQUENAS ÁRVORES (DIÂMETRO DE TRONCO MENOR QUE 0,20 M), COM TRATOR DE ESTEIRAS. AF_03/2024 (M2)</t>
  </si>
  <si>
    <t>50.3. 101114 ESCAVAÇÃO HORIZONTAL EM SOLO DE 1A CATEGORIA COM TRATOR DE ESTEIRAS (100HP/LÂMINA: 2,19M3). AF_07/2020 (M3)</t>
  </si>
  <si>
    <t>50.4. 104790 DEMOLIÇÃO DE PISO DE CONCRETO SIMPLES, DE FORMA MECANIZADA COM MARTELETE, SEM REAPROVEITAMENTO. AF_09/2023 (M3)</t>
  </si>
  <si>
    <t>50.5. 100992 CARGA, MANOBRA E DESCARGA DE SOLOS E MATERIAIS GRANULARES EM CAMINHÃO BASCULANTE 18 M³ - CARGA COM PÁ CARREGADEIRA (CAÇAMBA DE 1,7 A 2,8 M³ / 128 HP) E DESCARGA LIVRE (UNIDADE: T). AF_07/2020 (T)</t>
  </si>
  <si>
    <t>50.6. 95880 TRANSPORTE COM CAMINHÃO BASCULANTE DE 18 M³, EM VIA URBANA PAVIMENTADA, DMT ATÉ 30 KM (UNIDADE: TXKM). AF_07/2020 (TXKM)</t>
  </si>
  <si>
    <t>50.7. 95430 TRANSPORTE COM CAMINHÃO BASCULANTE DE 18 M³, EM VIA URBANA PAVIMENTADA, ADICIONAL PARA DMT EXCEDENTE A 30 KM (UNIDADE: TXKM). AF_07/2020 (TXKM)</t>
  </si>
  <si>
    <t>50.8. RCC-NS Disposição final de resíduos da construção civil - nãosegregados (T)</t>
  </si>
  <si>
    <t>50.9. 95880 TRANSPORTE COM CAMINHÃO BASCULANTE DE 18 M³, EM VIA URBANA PAVIMENTADA, DMT ATÉ 30 KM (UNIDADE: TXKM). AF_07/2020 (TXKM)</t>
  </si>
  <si>
    <t>50.10. 4011276 Base ou sub-base de brita graduada com brita comercial - 100% Proctor modificado (m³)</t>
  </si>
  <si>
    <t>50.11. 100577 REGULARIZAÇÃO E COMPACTAÇÃO DE SUBLEITO DE SOLO PREDOMINANTEMENTE ARENOSO, PARA OBRAS DE CONSTRUÇÃO DE PAVIMENTOS. AF_09/2024 (M2)</t>
  </si>
  <si>
    <t>50.12. 94273 ASSENTAMENTO DE GUIA (MEIO-FIO) EM TRECHO RETO, CONFECCIONADA EM CONCRETO PRÉ-FABRICADO, DIMENSÕES 100X15X13X30 CM (COMPRIMENTO X BASE INFERIOR X BASE SUPERIOR X ALTURA). AF_01/2024 (M)</t>
  </si>
  <si>
    <t>50.13. 102498 PINTURA DE MEIO-FIO COM TINTA BRANCA A BASE DE CAL (CAIAÇÃO). AF_05/2021 (M)</t>
  </si>
  <si>
    <t>50.14. 105003 RAMPA DE ACESSIBILIDADE EM CONCRETO MOLDADO IN LOCO, EM CALÇADA PRÉ EXISTENTE COM LARGURA MAIOR OU IGUAL À 3,00 M, FCK 25MPA, COM PISO PODOTÁTIL. AF_03/2024 (UN)</t>
  </si>
  <si>
    <t>50.15. INF-251111 EXECUÇÃO DE PASSEIO (CALÇADA) OU PISO DE CONCRETO COM CONCRETO MOLDADO IN LOCO, USINADO, ACABAMENTO CONVENCIONAL, ESPESSURA 15 CM, ARMADO. (M2)</t>
  </si>
  <si>
    <t>50.16. 103310 INSTALAÇÃO DE LIXEIRA METÁLICA DUPLA, CAPACIDADE DE 60 L, EM TUBO DE AÇO CARBONO E CESTOS EM CHAPA DE AÇO COM PINTURA ELETROSTÁTICA, SOBRE SOLO. AF_11/2021 (UN)</t>
  </si>
  <si>
    <t>50.17. 104658 PISO PODOTÁTIL DE ALERTA OU DIRECIONAL, DE CONCRETO, ASSENTADO SOBRE ARGAMASSA. AF_03/2024 (M2)</t>
  </si>
  <si>
    <t>50.18. 5213368 Balizador de concreto - areia e brita comerciais - fornecimento e implantação (un)</t>
  </si>
  <si>
    <t>50.19. 98504 PLANTIO DE GRAMA BATATAIS EM PLACAS. AF_07/2024 (M2)</t>
  </si>
  <si>
    <t>50.20. S03641 Acabamento de superfície de piso de concreto com polimento mecânico com acabadora simples - Rev 02 (m2)</t>
  </si>
  <si>
    <t>51.1. INF-20251118 LOCAÇÃO PLANIMÉTRICA DE LINHA (m)</t>
  </si>
  <si>
    <t>51.2. 98525 LIMPEZA MECANIZADA DE CAMADA VEGETAL, VEGETAÇÃO E PEQUENAS ÁRVORES (DIÂMETRO DE TRONCO MENOR QUE 0,20 M), COM TRATOR DE ESTEIRAS. AF_03/2024 (M2)</t>
  </si>
  <si>
    <t>51.3. 101114 ESCAVAÇÃO HORIZONTAL EM SOLO DE 1A CATEGORIA COM TRATOR DE ESTEIRAS (100HP/LÂMINA: 2,19M3). AF_07/2020 (M3)</t>
  </si>
  <si>
    <t>51.4. 104790 DEMOLIÇÃO DE PISO DE CONCRETO SIMPLES, DE FORMA MECANIZADA COM MARTELETE, SEM REAPROVEITAMENTO. AF_09/2023 (M3)</t>
  </si>
  <si>
    <t>51.5. 100992 CARGA, MANOBRA E DESCARGA DE SOLOS E MATERIAIS GRANULARES EM CAMINHÃO BASCULANTE 18 M³ - CARGA COM PÁ CARREGADEIRA (CAÇAMBA DE 1,7 A 2,8 M³ / 128 HP) E DESCARGA LIVRE (UNIDADE: T). AF_07/2020 (T)</t>
  </si>
  <si>
    <t>51.6. 95880 TRANSPORTE COM CAMINHÃO BASCULANTE DE 18 M³, EM VIA URBANA PAVIMENTADA, DMT ATÉ 30 KM (UNIDADE: TXKM). AF_07/2020 (TXKM)</t>
  </si>
  <si>
    <t>51.7. 95430 TRANSPORTE COM CAMINHÃO BASCULANTE DE 18 M³, EM VIA URBANA PAVIMENTADA, ADICIONAL PARA DMT EXCEDENTE A 30 KM (UNIDADE: TXKM). AF_07/2020 (TXKM)</t>
  </si>
  <si>
    <t>51.8. RCC-NS Disposição final de resíduos da construção civil - nãosegregados (T)</t>
  </si>
  <si>
    <t>51.9. 95880 TRANSPORTE COM CAMINHÃO BASCULANTE DE 18 M³, EM VIA URBANA PAVIMENTADA, DMT ATÉ 30 KM (UNIDADE: TXKM). AF_07/2020 (TXKM)</t>
  </si>
  <si>
    <t>51.10. 4011276 Base ou sub-base de brita graduada com brita comercial - 100% Proctor modificado (m³)</t>
  </si>
  <si>
    <t>51.11. 100577 REGULARIZAÇÃO E COMPACTAÇÃO DE SUBLEITO DE SOLO PREDOMINANTEMENTE ARENOSO, PARA OBRAS DE CONSTRUÇÃO DE PAVIMENTOS. AF_09/2024 (M2)</t>
  </si>
  <si>
    <t>51.12. 94273 ASSENTAMENTO DE GUIA (MEIO-FIO) EM TRECHO RETO, CONFECCIONADA EM CONCRETO PRÉ-FABRICADO, DIMENSÕES 100X15X13X30 CM (COMPRIMENTO X BASE INFERIOR X BASE SUPERIOR X ALTURA). AF_01/2024 (M)</t>
  </si>
  <si>
    <t>51.13. 102498 PINTURA DE MEIO-FIO COM TINTA BRANCA A BASE DE CAL (CAIAÇÃO). AF_05/2021 (M)</t>
  </si>
  <si>
    <t>51.14. 105003 RAMPA DE ACESSIBILIDADE EM CONCRETO MOLDADO IN LOCO, EM CALÇADA PRÉ EXISTENTE COM LARGURA MAIOR OU IGUAL À 3,00 M, FCK 25MPA, COM PISO PODOTÁTIL. AF_03/2024 (UN)</t>
  </si>
  <si>
    <t>51.15. INF-251111 EXECUÇÃO DE PASSEIO (CALÇADA) OU PISO DE CONCRETO COM CONCRETO MOLDADO IN LOCO, USINADO, ACABAMENTO CONVENCIONAL, ESPESSURA 15 CM, ARMADO. (M2)</t>
  </si>
  <si>
    <t>51.16. 103310 INSTALAÇÃO DE LIXEIRA METÁLICA DUPLA, CAPACIDADE DE 60 L, EM TUBO DE AÇO CARBONO E CESTOS EM CHAPA DE AÇO COM PINTURA ELETROSTÁTICA, SOBRE SOLO. AF_11/2021 (UN)</t>
  </si>
  <si>
    <t>51.17. 104658 PISO PODOTÁTIL DE ALERTA OU DIRECIONAL, DE CONCRETO, ASSENTADO SOBRE ARGAMASSA. AF_03/2024 (M2)</t>
  </si>
  <si>
    <t>51.18. 5213368 Balizador de concreto - areia e brita comerciais - fornecimento e implantação (un)</t>
  </si>
  <si>
    <t>51.19. 98504 PLANTIO DE GRAMA BATATAIS EM PLACAS. AF_07/2024 (M2)</t>
  </si>
  <si>
    <t>51.20. S03641 Acabamento de superfície de piso de concreto com polimento mecânico com acabadora simples - Rev 02 (m2)</t>
  </si>
  <si>
    <t>52.1. INF-20251118 LOCAÇÃO PLANIMÉTRICA DE LINHA (m)</t>
  </si>
  <si>
    <t>52.2. 98525 LIMPEZA MECANIZADA DE CAMADA VEGETAL, VEGETAÇÃO E PEQUENAS ÁRVORES (DIÂMETRO DE TRONCO MENOR QUE 0,20 M), COM TRATOR DE ESTEIRAS. AF_03/2024 (M2)</t>
  </si>
  <si>
    <t>52.3. 101114 ESCAVAÇÃO HORIZONTAL EM SOLO DE 1A CATEGORIA COM TRATOR DE ESTEIRAS (100HP/LÂMINA: 2,19M3). AF_07/2020 (M3)</t>
  </si>
  <si>
    <t>52.4. 104790 DEMOLIÇÃO DE PISO DE CONCRETO SIMPLES, DE FORMA MECANIZADA COM MARTELETE, SEM REAPROVEITAMENTO. AF_09/2023 (M3)</t>
  </si>
  <si>
    <t>52.5. 100992 CARGA, MANOBRA E DESCARGA DE SOLOS E MATERIAIS GRANULARES EM CAMINHÃO BASCULANTE 18 M³ - CARGA COM PÁ CARREGADEIRA (CAÇAMBA DE 1,7 A 2,8 M³ / 128 HP) E DESCARGA LIVRE (UNIDADE: T). AF_07/2020 (T)</t>
  </si>
  <si>
    <t>52.6. 95880 TRANSPORTE COM CAMINHÃO BASCULANTE DE 18 M³, EM VIA URBANA PAVIMENTADA, DMT ATÉ 30 KM (UNIDADE: TXKM). AF_07/2020 (TXKM)</t>
  </si>
  <si>
    <t>52.7. 95430 TRANSPORTE COM CAMINHÃO BASCULANTE DE 18 M³, EM VIA URBANA PAVIMENTADA, ADICIONAL PARA DMT EXCEDENTE A 30 KM (UNIDADE: TXKM). AF_07/2020 (TXKM)</t>
  </si>
  <si>
    <t>52.8. RCC-NS Disposição final de resíduos da construção civil - nãosegregados (T)</t>
  </si>
  <si>
    <t>52.9. 95880 TRANSPORTE COM CAMINHÃO BASCULANTE DE 18 M³, EM VIA URBANA PAVIMENTADA, DMT ATÉ 30 KM (UNIDADE: TXKM). AF_07/2020 (TXKM)</t>
  </si>
  <si>
    <t>52.10. 4011276 Base ou sub-base de brita graduada com brita comercial - 100% Proctor modificado (m³)</t>
  </si>
  <si>
    <t>52.11. 100577 REGULARIZAÇÃO E COMPACTAÇÃO DE SUBLEITO DE SOLO PREDOMINANTEMENTE ARENOSO, PARA OBRAS DE CONSTRUÇÃO DE PAVIMENTOS. AF_09/2024 (M2)</t>
  </si>
  <si>
    <t>52.12. 94273 ASSENTAMENTO DE GUIA (MEIO-FIO) EM TRECHO RETO, CONFECCIONADA EM CONCRETO PRÉ-FABRICADO, DIMENSÕES 100X15X13X30 CM (COMPRIMENTO X BASE INFERIOR X BASE SUPERIOR X ALTURA). AF_01/2024 (M)</t>
  </si>
  <si>
    <t>52.13. 102498 PINTURA DE MEIO-FIO COM TINTA BRANCA A BASE DE CAL (CAIAÇÃO). AF_05/2021 (M)</t>
  </si>
  <si>
    <t>52.14. 105003 RAMPA DE ACESSIBILIDADE EM CONCRETO MOLDADO IN LOCO, EM CALÇADA PRÉ EXISTENTE COM LARGURA MAIOR OU IGUAL À 3,00 M, FCK 25MPA, COM PISO PODOTÁTIL. AF_03/2024 (UN)</t>
  </si>
  <si>
    <t>52.15. INF-251111 EXECUÇÃO DE PASSEIO (CALÇADA) OU PISO DE CONCRETO COM CONCRETO MOLDADO IN LOCO, USINADO, ACABAMENTO CONVENCIONAL, ESPESSURA 15 CM, ARMADO. (M2)</t>
  </si>
  <si>
    <t>52.16. 103310 INSTALAÇÃO DE LIXEIRA METÁLICA DUPLA, CAPACIDADE DE 60 L, EM TUBO DE AÇO CARBONO E CESTOS EM CHAPA DE AÇO COM PINTURA ELETROSTÁTICA, SOBRE SOLO. AF_11/2021 (UN)</t>
  </si>
  <si>
    <t>52.17. 104658 PISO PODOTÁTIL DE ALERTA OU DIRECIONAL, DE CONCRETO, ASSENTADO SOBRE ARGAMASSA. AF_03/2024 (M2)</t>
  </si>
  <si>
    <t>52.18. 5213368 Balizador de concreto - areia e brita comerciais - fornecimento e implantação (un)</t>
  </si>
  <si>
    <t>52.19. 98504 PLANTIO DE GRAMA BATATAIS EM PLACAS. AF_07/2024 (M2)</t>
  </si>
  <si>
    <t>52.20. S03641 Acabamento de superfície de piso de concreto com polimento mecânico com acabadora simples - Rev 02 (m2)</t>
  </si>
  <si>
    <t>53.1. INF-20251118 LOCAÇÃO PLANIMÉTRICA DE LINHA (m)</t>
  </si>
  <si>
    <t>53.2. 98525 LIMPEZA MECANIZADA DE CAMADA VEGETAL, VEGETAÇÃO E PEQUENAS ÁRVORES (DIÂMETRO DE TRONCO MENOR QUE 0,20 M), COM TRATOR DE ESTEIRAS. AF_03/2024 (M2)</t>
  </si>
  <si>
    <t>53.3. 101114 ESCAVAÇÃO HORIZONTAL EM SOLO DE 1A CATEGORIA COM TRATOR DE ESTEIRAS (100HP/LÂMINA: 2,19M3). AF_07/2020 (M3)</t>
  </si>
  <si>
    <t>53.4. 104790 DEMOLIÇÃO DE PISO DE CONCRETO SIMPLES, DE FORMA MECANIZADA COM MARTELETE, SEM REAPROVEITAMENTO. AF_09/2023 (M3)</t>
  </si>
  <si>
    <t>53.5. 100992 CARGA, MANOBRA E DESCARGA DE SOLOS E MATERIAIS GRANULARES EM CAMINHÃO BASCULANTE 18 M³ - CARGA COM PÁ CARREGADEIRA (CAÇAMBA DE 1,7 A 2,8 M³ / 128 HP) E DESCARGA LIVRE (UNIDADE: T). AF_07/2020 (T)</t>
  </si>
  <si>
    <t>53.6. 95880 TRANSPORTE COM CAMINHÃO BASCULANTE DE 18 M³, EM VIA URBANA PAVIMENTADA, DMT ATÉ 30 KM (UNIDADE: TXKM). AF_07/2020 (TXKM)</t>
  </si>
  <si>
    <t>53.7. 95430 TRANSPORTE COM CAMINHÃO BASCULANTE DE 18 M³, EM VIA URBANA PAVIMENTADA, ADICIONAL PARA DMT EXCEDENTE A 30 KM (UNIDADE: TXKM). AF_07/2020 (TXKM)</t>
  </si>
  <si>
    <t>53.8. RCC-NS Disposição final de resíduos da construção civil - nãosegregados (T)</t>
  </si>
  <si>
    <t>53.9. 95880 TRANSPORTE COM CAMINHÃO BASCULANTE DE 18 M³, EM VIA URBANA PAVIMENTADA, DMT ATÉ 30 KM (UNIDADE: TXKM). AF_07/2020 (TXKM)</t>
  </si>
  <si>
    <t>53.10. 4011276 Base ou sub-base de brita graduada com brita comercial - 100% Proctor modificado (m³)</t>
  </si>
  <si>
    <t>53.11. 100577 REGULARIZAÇÃO E COMPACTAÇÃO DE SUBLEITO DE SOLO PREDOMINANTEMENTE ARENOSO, PARA OBRAS DE CONSTRUÇÃO DE PAVIMENTOS. AF_09/2024 (M2)</t>
  </si>
  <si>
    <t>53.12. 94273 ASSENTAMENTO DE GUIA (MEIO-FIO) EM TRECHO RETO, CONFECCIONADA EM CONCRETO PRÉ-FABRICADO, DIMENSÕES 100X15X13X30 CM (COMPRIMENTO X BASE INFERIOR X BASE SUPERIOR X ALTURA). AF_01/2024 (M)</t>
  </si>
  <si>
    <t>53.13. 102498 PINTURA DE MEIO-FIO COM TINTA BRANCA A BASE DE CAL (CAIAÇÃO). AF_05/2021 (M)</t>
  </si>
  <si>
    <t>53.14. 105003 RAMPA DE ACESSIBILIDADE EM CONCRETO MOLDADO IN LOCO, EM CALÇADA PRÉ EXISTENTE COM LARGURA MAIOR OU IGUAL À 3,00 M, FCK 25MPA, COM PISO PODOTÁTIL. AF_03/2024 (UN)</t>
  </si>
  <si>
    <t>53.15. INF-251111 EXECUÇÃO DE PASSEIO (CALÇADA) OU PISO DE CONCRETO COM CONCRETO MOLDADO IN LOCO, USINADO, ACABAMENTO CONVENCIONAL, ESPESSURA 15 CM, ARMADO. (M2)</t>
  </si>
  <si>
    <t>53.16. 103310 INSTALAÇÃO DE LIXEIRA METÁLICA DUPLA, CAPACIDADE DE 60 L, EM TUBO DE AÇO CARBONO E CESTOS EM CHAPA DE AÇO COM PINTURA ELETROSTÁTICA, SOBRE SOLO. AF_11/2021 (UN)</t>
  </si>
  <si>
    <t>53.17. 104658 PISO PODOTÁTIL DE ALERTA OU DIRECIONAL, DE CONCRETO, ASSENTADO SOBRE ARGAMASSA. AF_03/2024 (M2)</t>
  </si>
  <si>
    <t>53.18. 5213368 Balizador de concreto - areia e brita comerciais - fornecimento e implantação (un)</t>
  </si>
  <si>
    <t>53.19. 98504 PLANTIO DE GRAMA BATATAIS EM PLACAS. AF_07/2024 (M2)</t>
  </si>
  <si>
    <t>53.20. S03641 Acabamento de superfície de piso de concreto com polimento mecânico com acabadora simples - Rev 02 (m2)</t>
  </si>
  <si>
    <t>54.1. INF-20251118 LOCAÇÃO PLANIMÉTRICA DE LINHA (m)</t>
  </si>
  <si>
    <t>54.2. 98525 LIMPEZA MECANIZADA DE CAMADA VEGETAL, VEGETAÇÃO E PEQUENAS ÁRVORES (DIÂMETRO DE TRONCO MENOR QUE 0,20 M), COM TRATOR DE ESTEIRAS. AF_03/2024 (M2)</t>
  </si>
  <si>
    <t>54.3. 101114 ESCAVAÇÃO HORIZONTAL EM SOLO DE 1A CATEGORIA COM TRATOR DE ESTEIRAS (100HP/LÂMINA: 2,19M3). AF_07/2020 (M3)</t>
  </si>
  <si>
    <t>54.4. 104790 DEMOLIÇÃO DE PISO DE CONCRETO SIMPLES, DE FORMA MECANIZADA COM MARTELETE, SEM REAPROVEITAMENTO. AF_09/2023 (M3)</t>
  </si>
  <si>
    <t>54.5. 100992 CARGA, MANOBRA E DESCARGA DE SOLOS E MATERIAIS GRANULARES EM CAMINHÃO BASCULANTE 18 M³ - CARGA COM PÁ CARREGADEIRA (CAÇAMBA DE 1,7 A 2,8 M³ / 128 HP) E DESCARGA LIVRE (UNIDADE: T). AF_07/2020 (T)</t>
  </si>
  <si>
    <t>54.6. 95880 TRANSPORTE COM CAMINHÃO BASCULANTE DE 18 M³, EM VIA URBANA PAVIMENTADA, DMT ATÉ 30 KM (UNIDADE: TXKM). AF_07/2020 (TXKM)</t>
  </si>
  <si>
    <t>54.7. 95430 TRANSPORTE COM CAMINHÃO BASCULANTE DE 18 M³, EM VIA URBANA PAVIMENTADA, ADICIONAL PARA DMT EXCEDENTE A 30 KM (UNIDADE: TXKM). AF_07/2020 (TXKM)</t>
  </si>
  <si>
    <t>54.8. RCC-NS Disposição final de resíduos da construção civil - nãosegregados (T)</t>
  </si>
  <si>
    <t>54.9. 95880 TRANSPORTE COM CAMINHÃO BASCULANTE DE 18 M³, EM VIA URBANA PAVIMENTADA, DMT ATÉ 30 KM (UNIDADE: TXKM). AF_07/2020 (TXKM)</t>
  </si>
  <si>
    <t>54.10. 4011276 Base ou sub-base de brita graduada com brita comercial - 100% Proctor modificado (m³)</t>
  </si>
  <si>
    <t>54.11. 100577 REGULARIZAÇÃO E COMPACTAÇÃO DE SUBLEITO DE SOLO PREDOMINANTEMENTE ARENOSO, PARA OBRAS DE CONSTRUÇÃO DE PAVIMENTOS. AF_09/2024 (M2)</t>
  </si>
  <si>
    <t>54.12. 94273 ASSENTAMENTO DE GUIA (MEIO-FIO) EM TRECHO RETO, CONFECCIONADA EM CONCRETO PRÉ-FABRICADO, DIMENSÕES 100X15X13X30 CM (COMPRIMENTO X BASE INFERIOR X BASE SUPERIOR X ALTURA). AF_01/2024 (M)</t>
  </si>
  <si>
    <t>54.13. 102498 PINTURA DE MEIO-FIO COM TINTA BRANCA A BASE DE CAL (CAIAÇÃO). AF_05/2021 (M)</t>
  </si>
  <si>
    <t>54.14. 105003 RAMPA DE ACESSIBILIDADE EM CONCRETO MOLDADO IN LOCO, EM CALÇADA PRÉ EXISTENTE COM LARGURA MAIOR OU IGUAL À 3,00 M, FCK 25MPA, COM PISO PODOTÁTIL. AF_03/2024 (UN)</t>
  </si>
  <si>
    <t>54.15. INF-251111 EXECUÇÃO DE PASSEIO (CALÇADA) OU PISO DE CONCRETO COM CONCRETO MOLDADO IN LOCO, USINADO, ACABAMENTO CONVENCIONAL, ESPESSURA 15 CM, ARMADO. (M2)</t>
  </si>
  <si>
    <t>54.16. 103310 INSTALAÇÃO DE LIXEIRA METÁLICA DUPLA, CAPACIDADE DE 60 L, EM TUBO DE AÇO CARBONO E CESTOS EM CHAPA DE AÇO COM PINTURA ELETROSTÁTICA, SOBRE SOLO. AF_11/2021 (UN)</t>
  </si>
  <si>
    <t>54.17. 104658 PISO PODOTÁTIL DE ALERTA OU DIRECIONAL, DE CONCRETO, ASSENTADO SOBRE ARGAMASSA. AF_03/2024 (M2)</t>
  </si>
  <si>
    <t>54.18. 5213368 Balizador de concreto - areia e brita comerciais - fornecimento e implantação (un)</t>
  </si>
  <si>
    <t>54.19. 98504 PLANTIO DE GRAMA BATATAIS EM PLACAS. AF_07/2024 (M2)</t>
  </si>
  <si>
    <t>54.20. S03641 Acabamento de superfície de piso de concreto com polimento mecânico com acabadora simples - Rev 02 (m2)</t>
  </si>
  <si>
    <t>55.1. INF-20251118 LOCAÇÃO PLANIMÉTRICA DE LINHA (m)</t>
  </si>
  <si>
    <t>55.2. 98525 LIMPEZA MECANIZADA DE CAMADA VEGETAL, VEGETAÇÃO E PEQUENAS ÁRVORES (DIÂMETRO DE TRONCO MENOR QUE 0,20 M), COM TRATOR DE ESTEIRAS. AF_03/2024 (M2)</t>
  </si>
  <si>
    <t>55.3. 101114 ESCAVAÇÃO HORIZONTAL EM SOLO DE 1A CATEGORIA COM TRATOR DE ESTEIRAS (100HP/LÂMINA: 2,19M3). AF_07/2020 (M3)</t>
  </si>
  <si>
    <t>55.4. 104790 DEMOLIÇÃO DE PISO DE CONCRETO SIMPLES, DE FORMA MECANIZADA COM MARTELETE, SEM REAPROVEITAMENTO. AF_09/2023 (M3)</t>
  </si>
  <si>
    <t>55.5. 100992 CARGA, MANOBRA E DESCARGA DE SOLOS E MATERIAIS GRANULARES EM CAMINHÃO BASCULANTE 18 M³ - CARGA COM PÁ CARREGADEIRA (CAÇAMBA DE 1,7 A 2,8 M³ / 128 HP) E DESCARGA LIVRE (UNIDADE: T). AF_07/2020 (T)</t>
  </si>
  <si>
    <t>55.6. 95880 TRANSPORTE COM CAMINHÃO BASCULANTE DE 18 M³, EM VIA URBANA PAVIMENTADA, DMT ATÉ 30 KM (UNIDADE: TXKM). AF_07/2020 (TXKM)</t>
  </si>
  <si>
    <t>55.7. 95430 TRANSPORTE COM CAMINHÃO BASCULANTE DE 18 M³, EM VIA URBANA PAVIMENTADA, ADICIONAL PARA DMT EXCEDENTE A 30 KM (UNIDADE: TXKM). AF_07/2020 (TXKM)</t>
  </si>
  <si>
    <t>55.8. RCC-NS Disposição final de resíduos da construção civil - nãosegregados (T)</t>
  </si>
  <si>
    <t>55.9. 95880 TRANSPORTE COM CAMINHÃO BASCULANTE DE 18 M³, EM VIA URBANA PAVIMENTADA, DMT ATÉ 30 KM (UNIDADE: TXKM). AF_07/2020 (TXKM)</t>
  </si>
  <si>
    <t>55.10. 4011276 Base ou sub-base de brita graduada com brita comercial - 100% Proctor modificado (m³)</t>
  </si>
  <si>
    <t>55.11. 100577 REGULARIZAÇÃO E COMPACTAÇÃO DE SUBLEITO DE SOLO PREDOMINANTEMENTE ARENOSO, PARA OBRAS DE CONSTRUÇÃO DE PAVIMENTOS. AF_09/2024 (M2)</t>
  </si>
  <si>
    <t>55.12. 94273 ASSENTAMENTO DE GUIA (MEIO-FIO) EM TRECHO RETO, CONFECCIONADA EM CONCRETO PRÉ-FABRICADO, DIMENSÕES 100X15X13X30 CM (COMPRIMENTO X BASE INFERIOR X BASE SUPERIOR X ALTURA). AF_01/2024 (M)</t>
  </si>
  <si>
    <t>55.13. 102498 PINTURA DE MEIO-FIO COM TINTA BRANCA A BASE DE CAL (CAIAÇÃO). AF_05/2021 (M)</t>
  </si>
  <si>
    <t>55.14. 105003 RAMPA DE ACESSIBILIDADE EM CONCRETO MOLDADO IN LOCO, EM CALÇADA PRÉ EXISTENTE COM LARGURA MAIOR OU IGUAL À 3,00 M, FCK 25MPA, COM PISO PODOTÁTIL. AF_03/2024 (UN)</t>
  </si>
  <si>
    <t>55.15. INF-251111 EXECUÇÃO DE PASSEIO (CALÇADA) OU PISO DE CONCRETO COM CONCRETO MOLDADO IN LOCO, USINADO, ACABAMENTO CONVENCIONAL, ESPESSURA 15 CM, ARMADO. (M2)</t>
  </si>
  <si>
    <t>55.16. 103310 INSTALAÇÃO DE LIXEIRA METÁLICA DUPLA, CAPACIDADE DE 60 L, EM TUBO DE AÇO CARBONO E CESTOS EM CHAPA DE AÇO COM PINTURA ELETROSTÁTICA, SOBRE SOLO. AF_11/2021 (UN)</t>
  </si>
  <si>
    <t>55.17. 104658 PISO PODOTÁTIL DE ALERTA OU DIRECIONAL, DE CONCRETO, ASSENTADO SOBRE ARGAMASSA. AF_03/2024 (M2)</t>
  </si>
  <si>
    <t>55.18. 5213368 Balizador de concreto - areia e brita comerciais - fornecimento e implantação (un)</t>
  </si>
  <si>
    <t>55.19. 98504 PLANTIO DE GRAMA BATATAIS EM PLACAS. AF_07/2024 (M2)</t>
  </si>
  <si>
    <t>55.20. S03641 Acabamento de superfície de piso de concreto com polimento mecânico com acabadora simples - Rev 02 (m2)</t>
  </si>
  <si>
    <t>56.1. INF-20251118 LOCAÇÃO PLANIMÉTRICA DE LINHA (m)</t>
  </si>
  <si>
    <t>56.2. 98525 LIMPEZA MECANIZADA DE CAMADA VEGETAL, VEGETAÇÃO E PEQUENAS ÁRVORES (DIÂMETRO DE TRONCO MENOR QUE 0,20 M), COM TRATOR DE ESTEIRAS. AF_03/2024 (M2)</t>
  </si>
  <si>
    <t>56.3. 101114 ESCAVAÇÃO HORIZONTAL EM SOLO DE 1A CATEGORIA COM TRATOR DE ESTEIRAS (100HP/LÂMINA: 2,19M3). AF_07/2020 (M3)</t>
  </si>
  <si>
    <t>56.4. 104790 DEMOLIÇÃO DE PISO DE CONCRETO SIMPLES, DE FORMA MECANIZADA COM MARTELETE, SEM REAPROVEITAMENTO. AF_09/2023 (M3)</t>
  </si>
  <si>
    <t>56.5. 100992 CARGA, MANOBRA E DESCARGA DE SOLOS E MATERIAIS GRANULARES EM CAMINHÃO BASCULANTE 18 M³ - CARGA COM PÁ CARREGADEIRA (CAÇAMBA DE 1,7 A 2,8 M³ / 128 HP) E DESCARGA LIVRE (UNIDADE: T). AF_07/2020 (T)</t>
  </si>
  <si>
    <t>56.6. 95880 TRANSPORTE COM CAMINHÃO BASCULANTE DE 18 M³, EM VIA URBANA PAVIMENTADA, DMT ATÉ 30 KM (UNIDADE: TXKM). AF_07/2020 (TXKM)</t>
  </si>
  <si>
    <t>56.7. 95430 TRANSPORTE COM CAMINHÃO BASCULANTE DE 18 M³, EM VIA URBANA PAVIMENTADA, ADICIONAL PARA DMT EXCEDENTE A 30 KM (UNIDADE: TXKM). AF_07/2020 (TXKM)</t>
  </si>
  <si>
    <t>56.8. RCC-NS Disposição final de resíduos da construção civil - nãosegregados (T)</t>
  </si>
  <si>
    <t>56.9. 95880 TRANSPORTE COM CAMINHÃO BASCULANTE DE 18 M³, EM VIA URBANA PAVIMENTADA, DMT ATÉ 30 KM (UNIDADE: TXKM). AF_07/2020 (TXKM)</t>
  </si>
  <si>
    <t>56.10. 4011276 Base ou sub-base de brita graduada com brita comercial - 100% Proctor modificado (m³)</t>
  </si>
  <si>
    <t>56.11. 100577 REGULARIZAÇÃO E COMPACTAÇÃO DE SUBLEITO DE SOLO PREDOMINANTEMENTE ARENOSO, PARA OBRAS DE CONSTRUÇÃO DE PAVIMENTOS. AF_09/2024 (M2)</t>
  </si>
  <si>
    <t>56.12. 94273 ASSENTAMENTO DE GUIA (MEIO-FIO) EM TRECHO RETO, CONFECCIONADA EM CONCRETO PRÉ-FABRICADO, DIMENSÕES 100X15X13X30 CM (COMPRIMENTO X BASE INFERIOR X BASE SUPERIOR X ALTURA). AF_01/2024 (M)</t>
  </si>
  <si>
    <t>56.13. 102498 PINTURA DE MEIO-FIO COM TINTA BRANCA A BASE DE CAL (CAIAÇÃO). AF_05/2021 (M)</t>
  </si>
  <si>
    <t>56.14. 105003 RAMPA DE ACESSIBILIDADE EM CONCRETO MOLDADO IN LOCO, EM CALÇADA PRÉ EXISTENTE COM LARGURA MAIOR OU IGUAL À 3,00 M, FCK 25MPA, COM PISO PODOTÁTIL. AF_03/2024 (UN)</t>
  </si>
  <si>
    <t>56.15. INF-251111 EXECUÇÃO DE PASSEIO (CALÇADA) OU PISO DE CONCRETO COM CONCRETO MOLDADO IN LOCO, USINADO, ACABAMENTO CONVENCIONAL, ESPESSURA 15 CM, ARMADO. (M2)</t>
  </si>
  <si>
    <t>56.16. 103310 INSTALAÇÃO DE LIXEIRA METÁLICA DUPLA, CAPACIDADE DE 60 L, EM TUBO DE AÇO CARBONO E CESTOS EM CHAPA DE AÇO COM PINTURA ELETROSTÁTICA, SOBRE SOLO. AF_11/2021 (UN)</t>
  </si>
  <si>
    <t>56.17. 104658 PISO PODOTÁTIL DE ALERTA OU DIRECIONAL, DE CONCRETO, ASSENTADO SOBRE ARGAMASSA. AF_03/2024 (M2)</t>
  </si>
  <si>
    <t>56.18. 5213368 Balizador de concreto - areia e brita comerciais - fornecimento e implantação (un)</t>
  </si>
  <si>
    <t>56.19. 98504 PLANTIO DE GRAMA BATATAIS EM PLACAS. AF_07/2024 (M2)</t>
  </si>
  <si>
    <t>56.20. S03641 Acabamento de superfície de piso de concreto com polimento mecânico com acabadora simples - Rev 02 (m2)</t>
  </si>
  <si>
    <t>57.1. INF-20251118 LOCAÇÃO PLANIMÉTRICA DE LINHA (m)</t>
  </si>
  <si>
    <t>57.2. 98525 LIMPEZA MECANIZADA DE CAMADA VEGETAL, VEGETAÇÃO E PEQUENAS ÁRVORES (DIÂMETRO DE TRONCO MENOR QUE 0,20 M), COM TRATOR DE ESTEIRAS. AF_03/2024 (M2)</t>
  </si>
  <si>
    <t>57.3. 101114 ESCAVAÇÃO HORIZONTAL EM SOLO DE 1A CATEGORIA COM TRATOR DE ESTEIRAS (100HP/LÂMINA: 2,19M3). AF_07/2020 (M3)</t>
  </si>
  <si>
    <t>57.4. 104790 DEMOLIÇÃO DE PISO DE CONCRETO SIMPLES, DE FORMA MECANIZADA COM MARTELETE, SEM REAPROVEITAMENTO. AF_09/2023 (M3)</t>
  </si>
  <si>
    <t>57.5. 100992 CARGA, MANOBRA E DESCARGA DE SOLOS E MATERIAIS GRANULARES EM CAMINHÃO BASCULANTE 18 M³ - CARGA COM PÁ CARREGADEIRA (CAÇAMBA DE 1,7 A 2,8 M³ / 128 HP) E DESCARGA LIVRE (UNIDADE: T). AF_07/2020 (T)</t>
  </si>
  <si>
    <t>57.6. 95880 TRANSPORTE COM CAMINHÃO BASCULANTE DE 18 M³, EM VIA URBANA PAVIMENTADA, DMT ATÉ 30 KM (UNIDADE: TXKM). AF_07/2020 (TXKM)</t>
  </si>
  <si>
    <t>57.7. 95430 TRANSPORTE COM CAMINHÃO BASCULANTE DE 18 M³, EM VIA URBANA PAVIMENTADA, ADICIONAL PARA DMT EXCEDENTE A 30 KM (UNIDADE: TXKM). AF_07/2020 (TXKM)</t>
  </si>
  <si>
    <t>57.8. RCC-NS Disposição final de resíduos da construção civil - nãosegregados (T)</t>
  </si>
  <si>
    <t>57.9. 95880 TRANSPORTE COM CAMINHÃO BASCULANTE DE 18 M³, EM VIA URBANA PAVIMENTADA, DMT ATÉ 30 KM (UNIDADE: TXKM). AF_07/2020 (TXKM)</t>
  </si>
  <si>
    <t>57.10. 4011276 Base ou sub-base de brita graduada com brita comercial - 100% Proctor modificado (m³)</t>
  </si>
  <si>
    <t>57.11. 100577 REGULARIZAÇÃO E COMPACTAÇÃO DE SUBLEITO DE SOLO PREDOMINANTEMENTE ARENOSO, PARA OBRAS DE CONSTRUÇÃO DE PAVIMENTOS. AF_09/2024 (M2)</t>
  </si>
  <si>
    <t>57.12. 94273 ASSENTAMENTO DE GUIA (MEIO-FIO) EM TRECHO RETO, CONFECCIONADA EM CONCRETO PRÉ-FABRICADO, DIMENSÕES 100X15X13X30 CM (COMPRIMENTO X BASE INFERIOR X BASE SUPERIOR X ALTURA). AF_01/2024 (M)</t>
  </si>
  <si>
    <t>57.13. 102498 PINTURA DE MEIO-FIO COM TINTA BRANCA A BASE DE CAL (CAIAÇÃO). AF_05/2021 (M)</t>
  </si>
  <si>
    <t>57.14. 105003 RAMPA DE ACESSIBILIDADE EM CONCRETO MOLDADO IN LOCO, EM CALÇADA PRÉ EXISTENTE COM LARGURA MAIOR OU IGUAL À 3,00 M, FCK 25MPA, COM PISO PODOTÁTIL. AF_03/2024 (UN)</t>
  </si>
  <si>
    <t>57.15. INF-251111 EXECUÇÃO DE PASSEIO (CALÇADA) OU PISO DE CONCRETO COM CONCRETO MOLDADO IN LOCO, USINADO, ACABAMENTO CONVENCIONAL, ESPESSURA 15 CM, ARMADO. (M2)</t>
  </si>
  <si>
    <t>57.16. 103310 INSTALAÇÃO DE LIXEIRA METÁLICA DUPLA, CAPACIDADE DE 60 L, EM TUBO DE AÇO CARBONO E CESTOS EM CHAPA DE AÇO COM PINTURA ELETROSTÁTICA, SOBRE SOLO. AF_11/2021 (UN)</t>
  </si>
  <si>
    <t>57.17. 104658 PISO PODOTÁTIL DE ALERTA OU DIRECIONAL, DE CONCRETO, ASSENTADO SOBRE ARGAMASSA. AF_03/2024 (M2)</t>
  </si>
  <si>
    <t>57.18. 5213368 Balizador de concreto - areia e brita comerciais - fornecimento e implantação (un)</t>
  </si>
  <si>
    <t>57.19. 98504 PLANTIO DE GRAMA BATATAIS EM PLACAS. AF_07/2024 (M2)</t>
  </si>
  <si>
    <t>57.20. S03641 Acabamento de superfície de piso de concreto com polimento mecânico com acabadora simples - Rev 02 (m2)</t>
  </si>
  <si>
    <t>58.1. INF-20251118 LOCAÇÃO PLANIMÉTRICA DE LINHA (m)</t>
  </si>
  <si>
    <t>58.2. 98525 LIMPEZA MECANIZADA DE CAMADA VEGETAL, VEGETAÇÃO E PEQUENAS ÁRVORES (DIÂMETRO DE TRONCO MENOR QUE 0,20 M), COM TRATOR DE ESTEIRAS. AF_03/2024 (M2)</t>
  </si>
  <si>
    <t>58.3. 101114 ESCAVAÇÃO HORIZONTAL EM SOLO DE 1A CATEGORIA COM TRATOR DE ESTEIRAS (100HP/LÂMINA: 2,19M3). AF_07/2020 (M3)</t>
  </si>
  <si>
    <t>58.4. 104790 DEMOLIÇÃO DE PISO DE CONCRETO SIMPLES, DE FORMA MECANIZADA COM MARTELETE, SEM REAPROVEITAMENTO. AF_09/2023 (M3)</t>
  </si>
  <si>
    <t>58.5. 100992 CARGA, MANOBRA E DESCARGA DE SOLOS E MATERIAIS GRANULARES EM CAMINHÃO BASCULANTE 18 M³ - CARGA COM PÁ CARREGADEIRA (CAÇAMBA DE 1,7 A 2,8 M³ / 128 HP) E DESCARGA LIVRE (UNIDADE: T). AF_07/2020 (T)</t>
  </si>
  <si>
    <t>58.6. 95880 TRANSPORTE COM CAMINHÃO BASCULANTE DE 18 M³, EM VIA URBANA PAVIMENTADA, DMT ATÉ 30 KM (UNIDADE: TXKM). AF_07/2020 (TXKM)</t>
  </si>
  <si>
    <t>58.7. 95430 TRANSPORTE COM CAMINHÃO BASCULANTE DE 18 M³, EM VIA URBANA PAVIMENTADA, ADICIONAL PARA DMT EXCEDENTE A 30 KM (UNIDADE: TXKM). AF_07/2020 (TXKM)</t>
  </si>
  <si>
    <t>58.8. RCC-NS Disposição final de resíduos da construção civil - nãosegregados (T)</t>
  </si>
  <si>
    <t>58.9. 95880 TRANSPORTE COM CAMINHÃO BASCULANTE DE 18 M³, EM VIA URBANA PAVIMENTADA, DMT ATÉ 30 KM (UNIDADE: TXKM). AF_07/2020 (TXKM)</t>
  </si>
  <si>
    <t>58.10. 4011276 Base ou sub-base de brita graduada com brita comercial - 100% Proctor modificado (m³)</t>
  </si>
  <si>
    <t>58.11. 100577 REGULARIZAÇÃO E COMPACTAÇÃO DE SUBLEITO DE SOLO PREDOMINANTEMENTE ARENOSO, PARA OBRAS DE CONSTRUÇÃO DE PAVIMENTOS. AF_09/2024 (M2)</t>
  </si>
  <si>
    <t>58.12. 94273 ASSENTAMENTO DE GUIA (MEIO-FIO) EM TRECHO RETO, CONFECCIONADA EM CONCRETO PRÉ-FABRICADO, DIMENSÕES 100X15X13X30 CM (COMPRIMENTO X BASE INFERIOR X BASE SUPERIOR X ALTURA). AF_01/2024 (M)</t>
  </si>
  <si>
    <t>58.13. 102498 PINTURA DE MEIO-FIO COM TINTA BRANCA A BASE DE CAL (CAIAÇÃO). AF_05/2021 (M)</t>
  </si>
  <si>
    <t>58.14. 105003 RAMPA DE ACESSIBILIDADE EM CONCRETO MOLDADO IN LOCO, EM CALÇADA PRÉ EXISTENTE COM LARGURA MAIOR OU IGUAL À 3,00 M, FCK 25MPA, COM PISO PODOTÁTIL. AF_03/2024 (UN)</t>
  </si>
  <si>
    <t>58.15. INF-251111 EXECUÇÃO DE PASSEIO (CALÇADA) OU PISO DE CONCRETO COM CONCRETO MOLDADO IN LOCO, USINADO, ACABAMENTO CONVENCIONAL, ESPESSURA 15 CM, ARMADO. (M2)</t>
  </si>
  <si>
    <t>58.16. 103310 INSTALAÇÃO DE LIXEIRA METÁLICA DUPLA, CAPACIDADE DE 60 L, EM TUBO DE AÇO CARBONO E CESTOS EM CHAPA DE AÇO COM PINTURA ELETROSTÁTICA, SOBRE SOLO. AF_11/2021 (UN)</t>
  </si>
  <si>
    <t>58.17. 104658 PISO PODOTÁTIL DE ALERTA OU DIRECIONAL, DE CONCRETO, ASSENTADO SOBRE ARGAMASSA. AF_03/2024 (M2)</t>
  </si>
  <si>
    <t>58.18. 5213368 Balizador de concreto - areia e brita comerciais - fornecimento e implantação (un)</t>
  </si>
  <si>
    <t>58.19. 98504 PLANTIO DE GRAMA BATATAIS EM PLACAS. AF_07/2024 (M2)</t>
  </si>
  <si>
    <t>58.20. S03641 Acabamento de superfície de piso de concreto com polimento mecânico com acabadora simples - Rev 02 (m2)</t>
  </si>
  <si>
    <t>59.1. INF-20251118 LOCAÇÃO PLANIMÉTRICA DE LINHA (m)</t>
  </si>
  <si>
    <t>59.2. 98525 LIMPEZA MECANIZADA DE CAMADA VEGETAL, VEGETAÇÃO E PEQUENAS ÁRVORES (DIÂMETRO DE TRONCO MENOR QUE 0,20 M), COM TRATOR DE ESTEIRAS. AF_03/2024 (M2)</t>
  </si>
  <si>
    <t>59.3. 101114 ESCAVAÇÃO HORIZONTAL EM SOLO DE 1A CATEGORIA COM TRATOR DE ESTEIRAS (100HP/LÂMINA: 2,19M3). AF_07/2020 (M3)</t>
  </si>
  <si>
    <t>59.4. 104790 DEMOLIÇÃO DE PISO DE CONCRETO SIMPLES, DE FORMA MECANIZADA COM MARTELETE, SEM REAPROVEITAMENTO. AF_09/2023 (M3)</t>
  </si>
  <si>
    <t>59.5. 100992 CARGA, MANOBRA E DESCARGA DE SOLOS E MATERIAIS GRANULARES EM CAMINHÃO BASCULANTE 18 M³ - CARGA COM PÁ CARREGADEIRA (CAÇAMBA DE 1,7 A 2,8 M³ / 128 HP) E DESCARGA LIVRE (UNIDADE: T). AF_07/2020 (T)</t>
  </si>
  <si>
    <t>59.6. 95880 TRANSPORTE COM CAMINHÃO BASCULANTE DE 18 M³, EM VIA URBANA PAVIMENTADA, DMT ATÉ 30 KM (UNIDADE: TXKM). AF_07/2020 (TXKM)</t>
  </si>
  <si>
    <t>59.7. 95430 TRANSPORTE COM CAMINHÃO BASCULANTE DE 18 M³, EM VIA URBANA PAVIMENTADA, ADICIONAL PARA DMT EXCEDENTE A 30 KM (UNIDADE: TXKM). AF_07/2020 (TXKM)</t>
  </si>
  <si>
    <t>59.8. RCC-NS Disposição final de resíduos da construção civil - nãosegregados (T)</t>
  </si>
  <si>
    <t>59.9. 95880 TRANSPORTE COM CAMINHÃO BASCULANTE DE 18 M³, EM VIA URBANA PAVIMENTADA, DMT ATÉ 30 KM (UNIDADE: TXKM). AF_07/2020 (TXKM)</t>
  </si>
  <si>
    <t>59.10. 4011276 Base ou sub-base de brita graduada com brita comercial - 100% Proctor modificado (m³)</t>
  </si>
  <si>
    <t>59.11. 100577 REGULARIZAÇÃO E COMPACTAÇÃO DE SUBLEITO DE SOLO PREDOMINANTEMENTE ARENOSO, PARA OBRAS DE CONSTRUÇÃO DE PAVIMENTOS. AF_09/2024 (M2)</t>
  </si>
  <si>
    <t>59.12. 94273 ASSENTAMENTO DE GUIA (MEIO-FIO) EM TRECHO RETO, CONFECCIONADA EM CONCRETO PRÉ-FABRICADO, DIMENSÕES 100X15X13X30 CM (COMPRIMENTO X BASE INFERIOR X BASE SUPERIOR X ALTURA). AF_01/2024 (M)</t>
  </si>
  <si>
    <t>59.13. 102498 PINTURA DE MEIO-FIO COM TINTA BRANCA A BASE DE CAL (CAIAÇÃO). AF_05/2021 (M)</t>
  </si>
  <si>
    <t>59.14. 105003 RAMPA DE ACESSIBILIDADE EM CONCRETO MOLDADO IN LOCO, EM CALÇADA PRÉ EXISTENTE COM LARGURA MAIOR OU IGUAL À 3,00 M, FCK 25MPA, COM PISO PODOTÁTIL. AF_03/2024 (UN)</t>
  </si>
  <si>
    <t>59.15. INF-251111 EXECUÇÃO DE PASSEIO (CALÇADA) OU PISO DE CONCRETO COM CONCRETO MOLDADO IN LOCO, USINADO, ACABAMENTO CONVENCIONAL, ESPESSURA 15 CM, ARMADO. (M2)</t>
  </si>
  <si>
    <t>59.16. 103310 INSTALAÇÃO DE LIXEIRA METÁLICA DUPLA, CAPACIDADE DE 60 L, EM TUBO DE AÇO CARBONO E CESTOS EM CHAPA DE AÇO COM PINTURA ELETROSTÁTICA, SOBRE SOLO. AF_11/2021 (UN)</t>
  </si>
  <si>
    <t>59.17. 104658 PISO PODOTÁTIL DE ALERTA OU DIRECIONAL, DE CONCRETO, ASSENTADO SOBRE ARGAMASSA. AF_03/2024 (M2)</t>
  </si>
  <si>
    <t>59.18. 5213368 Balizador de concreto - areia e brita comerciais - fornecimento e implantação (un)</t>
  </si>
  <si>
    <t>59.19. 98504 PLANTIO DE GRAMA BATATAIS EM PLACAS. AF_07/2024 (M2)</t>
  </si>
  <si>
    <t>59.20. S03641 Acabamento de superfície de piso de concreto com polimento mecânico com acabadora simples - Rev 02 (m2)</t>
  </si>
  <si>
    <t>60.1. INF-20251118 LOCAÇÃO PLANIMÉTRICA DE LINHA (m)</t>
  </si>
  <si>
    <t>60.2. 98525 LIMPEZA MECANIZADA DE CAMADA VEGETAL, VEGETAÇÃO E PEQUENAS ÁRVORES (DIÂMETRO DE TRONCO MENOR QUE 0,20 M), COM TRATOR DE ESTEIRAS. AF_03/2024 (M2)</t>
  </si>
  <si>
    <t>60.3. 101114 ESCAVAÇÃO HORIZONTAL EM SOLO DE 1A CATEGORIA COM TRATOR DE ESTEIRAS (100HP/LÂMINA: 2,19M3). AF_07/2020 (M3)</t>
  </si>
  <si>
    <t>60.4. 104790 DEMOLIÇÃO DE PISO DE CONCRETO SIMPLES, DE FORMA MECANIZADA COM MARTELETE, SEM REAPROVEITAMENTO. AF_09/2023 (M3)</t>
  </si>
  <si>
    <t>60.5. 100992 CARGA, MANOBRA E DESCARGA DE SOLOS E MATERIAIS GRANULARES EM CAMINHÃO BASCULANTE 18 M³ - CARGA COM PÁ CARREGADEIRA (CAÇAMBA DE 1,7 A 2,8 M³ / 128 HP) E DESCARGA LIVRE (UNIDADE: T). AF_07/2020 (T)</t>
  </si>
  <si>
    <t>60.6. 95880 TRANSPORTE COM CAMINHÃO BASCULANTE DE 18 M³, EM VIA URBANA PAVIMENTADA, DMT ATÉ 30 KM (UNIDADE: TXKM). AF_07/2020 (TXKM)</t>
  </si>
  <si>
    <t>60.7. 95430 TRANSPORTE COM CAMINHÃO BASCULANTE DE 18 M³, EM VIA URBANA PAVIMENTADA, ADICIONAL PARA DMT EXCEDENTE A 30 KM (UNIDADE: TXKM). AF_07/2020 (TXKM)</t>
  </si>
  <si>
    <t>60.8. RCC-NS Disposição final de resíduos da construção civil - nãosegregados (T)</t>
  </si>
  <si>
    <t>60.9. 95880 TRANSPORTE COM CAMINHÃO BASCULANTE DE 18 M³, EM VIA URBANA PAVIMENTADA, DMT ATÉ 30 KM (UNIDADE: TXKM). AF_07/2020 (TXKM)</t>
  </si>
  <si>
    <t>60.10. 4011276 Base ou sub-base de brita graduada com brita comercial - 100% Proctor modificado (m³)</t>
  </si>
  <si>
    <t>60.11. 100577 REGULARIZAÇÃO E COMPACTAÇÃO DE SUBLEITO DE SOLO PREDOMINANTEMENTE ARENOSO, PARA OBRAS DE CONSTRUÇÃO DE PAVIMENTOS. AF_09/2024 (M2)</t>
  </si>
  <si>
    <t>60.12. 94273 ASSENTAMENTO DE GUIA (MEIO-FIO) EM TRECHO RETO, CONFECCIONADA EM CONCRETO PRÉ-FABRICADO, DIMENSÕES 100X15X13X30 CM (COMPRIMENTO X BASE INFERIOR X BASE SUPERIOR X ALTURA). AF_01/2024 (M)</t>
  </si>
  <si>
    <t>60.13. 102498 PINTURA DE MEIO-FIO COM TINTA BRANCA A BASE DE CAL (CAIAÇÃO). AF_05/2021 (M)</t>
  </si>
  <si>
    <t>60.14. 105003 RAMPA DE ACESSIBILIDADE EM CONCRETO MOLDADO IN LOCO, EM CALÇADA PRÉ EXISTENTE COM LARGURA MAIOR OU IGUAL À 3,00 M, FCK 25MPA, COM PISO PODOTÁTIL. AF_03/2024 (UN)</t>
  </si>
  <si>
    <t>60.15. INF-251111 EXECUÇÃO DE PASSEIO (CALÇADA) OU PISO DE CONCRETO COM CONCRETO MOLDADO IN LOCO, USINADO, ACABAMENTO CONVENCIONAL, ESPESSURA 15 CM, ARMADO. (M2)</t>
  </si>
  <si>
    <t>60.16. 103310 INSTALAÇÃO DE LIXEIRA METÁLICA DUPLA, CAPACIDADE DE 60 L, EM TUBO DE AÇO CARBONO E CESTOS EM CHAPA DE AÇO COM PINTURA ELETROSTÁTICA, SOBRE SOLO. AF_11/2021 (UN)</t>
  </si>
  <si>
    <t>60.17. 104658 PISO PODOTÁTIL DE ALERTA OU DIRECIONAL, DE CONCRETO, ASSENTADO SOBRE ARGAMASSA. AF_03/2024 (M2)</t>
  </si>
  <si>
    <t>60.18. 5213368 Balizador de concreto - areia e brita comerciais - fornecimento e implantação (un)</t>
  </si>
  <si>
    <t>60.19. 98504 PLANTIO DE GRAMA BATATAIS EM PLACAS. AF_07/2024 (M2)</t>
  </si>
  <si>
    <t>60.20. S03641 Acabamento de superfície de piso de concreto com polimento mecânico com acabadora simples - Rev 02 (m2)</t>
  </si>
  <si>
    <t>61.1. INF-20251118 LOCAÇÃO PLANIMÉTRICA DE LINHA (m)</t>
  </si>
  <si>
    <t>61.2. 98525 LIMPEZA MECANIZADA DE CAMADA VEGETAL, VEGETAÇÃO E PEQUENAS ÁRVORES (DIÂMETRO DE TRONCO MENOR QUE 0,20 M), COM TRATOR DE ESTEIRAS. AF_03/2024 (M2)</t>
  </si>
  <si>
    <t>61.3. 101114 ESCAVAÇÃO HORIZONTAL EM SOLO DE 1A CATEGORIA COM TRATOR DE ESTEIRAS (100HP/LÂMINA: 2,19M3). AF_07/2020 (M3)</t>
  </si>
  <si>
    <t>61.4. 104790 DEMOLIÇÃO DE PISO DE CONCRETO SIMPLES, DE FORMA MECANIZADA COM MARTELETE, SEM REAPROVEITAMENTO. AF_09/2023 (M3)</t>
  </si>
  <si>
    <t>61.5. 100992 CARGA, MANOBRA E DESCARGA DE SOLOS E MATERIAIS GRANULARES EM CAMINHÃO BASCULANTE 18 M³ - CARGA COM PÁ CARREGADEIRA (CAÇAMBA DE 1,7 A 2,8 M³ / 128 HP) E DESCARGA LIVRE (UNIDADE: T). AF_07/2020 (T)</t>
  </si>
  <si>
    <t>61.6. 95880 TRANSPORTE COM CAMINHÃO BASCULANTE DE 18 M³, EM VIA URBANA PAVIMENTADA, DMT ATÉ 30 KM (UNIDADE: TXKM). AF_07/2020 (TXKM)</t>
  </si>
  <si>
    <t>61.7. 95430 TRANSPORTE COM CAMINHÃO BASCULANTE DE 18 M³, EM VIA URBANA PAVIMENTADA, ADICIONAL PARA DMT EXCEDENTE A 30 KM (UNIDADE: TXKM). AF_07/2020 (TXKM)</t>
  </si>
  <si>
    <t>61.8. RCC-NS Disposição final de resíduos da construção civil - nãosegregados (T)</t>
  </si>
  <si>
    <t>61.9. 95880 TRANSPORTE COM CAMINHÃO BASCULANTE DE 18 M³, EM VIA URBANA PAVIMENTADA, DMT ATÉ 30 KM (UNIDADE: TXKM). AF_07/2020 (TXKM)</t>
  </si>
  <si>
    <t>61.10. 4011276 Base ou sub-base de brita graduada com brita comercial - 100% Proctor modificado (m³)</t>
  </si>
  <si>
    <t>61.11. 100577 REGULARIZAÇÃO E COMPACTAÇÃO DE SUBLEITO DE SOLO PREDOMINANTEMENTE ARENOSO, PARA OBRAS DE CONSTRUÇÃO DE PAVIMENTOS. AF_09/2024 (M2)</t>
  </si>
  <si>
    <t>61.12. 94273 ASSENTAMENTO DE GUIA (MEIO-FIO) EM TRECHO RETO, CONFECCIONADA EM CONCRETO PRÉ-FABRICADO, DIMENSÕES 100X15X13X30 CM (COMPRIMENTO X BASE INFERIOR X BASE SUPERIOR X ALTURA). AF_01/2024 (M)</t>
  </si>
  <si>
    <t>61.13. 102498 PINTURA DE MEIO-FIO COM TINTA BRANCA A BASE DE CAL (CAIAÇÃO). AF_05/2021 (M)</t>
  </si>
  <si>
    <t>61.14. 105003 RAMPA DE ACESSIBILIDADE EM CONCRETO MOLDADO IN LOCO, EM CALÇADA PRÉ EXISTENTE COM LARGURA MAIOR OU IGUAL À 3,00 M, FCK 25MPA, COM PISO PODOTÁTIL. AF_03/2024 (UN)</t>
  </si>
  <si>
    <t>61.15. INF-251111 EXECUÇÃO DE PASSEIO (CALÇADA) OU PISO DE CONCRETO COM CONCRETO MOLDADO IN LOCO, USINADO, ACABAMENTO CONVENCIONAL, ESPESSURA 15 CM, ARMADO. (M2)</t>
  </si>
  <si>
    <t>61.16. 103310 INSTALAÇÃO DE LIXEIRA METÁLICA DUPLA, CAPACIDADE DE 60 L, EM TUBO DE AÇO CARBONO E CESTOS EM CHAPA DE AÇO COM PINTURA ELETROSTÁTICA, SOBRE SOLO. AF_11/2021 (UN)</t>
  </si>
  <si>
    <t>61.17. 104658 PISO PODOTÁTIL DE ALERTA OU DIRECIONAL, DE CONCRETO, ASSENTADO SOBRE ARGAMASSA. AF_03/2024 (M2)</t>
  </si>
  <si>
    <t>61.18. 5213368 Balizador de concreto - areia e brita comerciais - fornecimento e implantação (un)</t>
  </si>
  <si>
    <t>61.19. 98504 PLANTIO DE GRAMA BATATAIS EM PLACAS. AF_07/2024 (M2)</t>
  </si>
  <si>
    <t>61.20. S03641 Acabamento de superfície de piso de concreto com polimento mecânico com acabadora simples - Rev 02 (m2)</t>
  </si>
  <si>
    <t>62.1. INF-20251118 LOCAÇÃO PLANIMÉTRICA DE LINHA (m)</t>
  </si>
  <si>
    <t>62.2. 98525 LIMPEZA MECANIZADA DE CAMADA VEGETAL, VEGETAÇÃO E PEQUENAS ÁRVORES (DIÂMETRO DE TRONCO MENOR QUE 0,20 M), COM TRATOR DE ESTEIRAS. AF_03/2024 (M2)</t>
  </si>
  <si>
    <t>62.3. 101114 ESCAVAÇÃO HORIZONTAL EM SOLO DE 1A CATEGORIA COM TRATOR DE ESTEIRAS (100HP/LÂMINA: 2,19M3). AF_07/2020 (M3)</t>
  </si>
  <si>
    <t>62.4. 104790 DEMOLIÇÃO DE PISO DE CONCRETO SIMPLES, DE FORMA MECANIZADA COM MARTELETE, SEM REAPROVEITAMENTO. AF_09/2023 (M3)</t>
  </si>
  <si>
    <t>62.5. 100992 CARGA, MANOBRA E DESCARGA DE SOLOS E MATERIAIS GRANULARES EM CAMINHÃO BASCULANTE 18 M³ - CARGA COM PÁ CARREGADEIRA (CAÇAMBA DE 1,7 A 2,8 M³ / 128 HP) E DESCARGA LIVRE (UNIDADE: T). AF_07/2020 (T)</t>
  </si>
  <si>
    <t>62.6. 95880 TRANSPORTE COM CAMINHÃO BASCULANTE DE 18 M³, EM VIA URBANA PAVIMENTADA, DMT ATÉ 30 KM (UNIDADE: TXKM). AF_07/2020 (TXKM)</t>
  </si>
  <si>
    <t>62.7. 95430 TRANSPORTE COM CAMINHÃO BASCULANTE DE 18 M³, EM VIA URBANA PAVIMENTADA, ADICIONAL PARA DMT EXCEDENTE A 30 KM (UNIDADE: TXKM). AF_07/2020 (TXKM)</t>
  </si>
  <si>
    <t>62.8. RCC-NS Disposição final de resíduos da construção civil - nãosegregados (T)</t>
  </si>
  <si>
    <t>62.9. 95880 TRANSPORTE COM CAMINHÃO BASCULANTE DE 18 M³, EM VIA URBANA PAVIMENTADA, DMT ATÉ 30 KM (UNIDADE: TXKM). AF_07/2020 (TXKM)</t>
  </si>
  <si>
    <t>62.10. 4011276 Base ou sub-base de brita graduada com brita comercial - 100% Proctor modificado (m³)</t>
  </si>
  <si>
    <t>62.11. 100577 REGULARIZAÇÃO E COMPACTAÇÃO DE SUBLEITO DE SOLO PREDOMINANTEMENTE ARENOSO, PARA OBRAS DE CONSTRUÇÃO DE PAVIMENTOS. AF_09/2024 (M2)</t>
  </si>
  <si>
    <t>62.12. 94273 ASSENTAMENTO DE GUIA (MEIO-FIO) EM TRECHO RETO, CONFECCIONADA EM CONCRETO PRÉ-FABRICADO, DIMENSÕES 100X15X13X30 CM (COMPRIMENTO X BASE INFERIOR X BASE SUPERIOR X ALTURA). AF_01/2024 (M)</t>
  </si>
  <si>
    <t>62.13. 102498 PINTURA DE MEIO-FIO COM TINTA BRANCA A BASE DE CAL (CAIAÇÃO). AF_05/2021 (M)</t>
  </si>
  <si>
    <t>62.14. 105003 RAMPA DE ACESSIBILIDADE EM CONCRETO MOLDADO IN LOCO, EM CALÇADA PRÉ EXISTENTE COM LARGURA MAIOR OU IGUAL À 3,00 M, FCK 25MPA, COM PISO PODOTÁTIL. AF_03/2024 (UN)</t>
  </si>
  <si>
    <t>62.15. INF-251111 EXECUÇÃO DE PASSEIO (CALÇADA) OU PISO DE CONCRETO COM CONCRETO MOLDADO IN LOCO, USINADO, ACABAMENTO CONVENCIONAL, ESPESSURA 15 CM, ARMADO. (M2)</t>
  </si>
  <si>
    <t>62.16. 103310 INSTALAÇÃO DE LIXEIRA METÁLICA DUPLA, CAPACIDADE DE 60 L, EM TUBO DE AÇO CARBONO E CESTOS EM CHAPA DE AÇO COM PINTURA ELETROSTÁTICA, SOBRE SOLO. AF_11/2021 (UN)</t>
  </si>
  <si>
    <t>62.17. 104658 PISO PODOTÁTIL DE ALERTA OU DIRECIONAL, DE CONCRETO, ASSENTADO SOBRE ARGAMASSA. AF_03/2024 (M2)</t>
  </si>
  <si>
    <t>62.18. 5213368 Balizador de concreto - areia e brita comerciais - fornecimento e implantação (un)</t>
  </si>
  <si>
    <t>62.19. 98504 PLANTIO DE GRAMA BATATAIS EM PLACAS. AF_07/2024 (M2)</t>
  </si>
  <si>
    <t>62.20. S03641 Acabamento de superfície de piso de concreto com polimento mecânico com acabadora simples - Rev 02 (m2)</t>
  </si>
  <si>
    <t>63.1. INF-20251118 LOCAÇÃO PLANIMÉTRICA DE LINHA (m)</t>
  </si>
  <si>
    <t>63.2. 98525 LIMPEZA MECANIZADA DE CAMADA VEGETAL, VEGETAÇÃO E PEQUENAS ÁRVORES (DIÂMETRO DE TRONCO MENOR QUE 0,20 M), COM TRATOR DE ESTEIRAS. AF_03/2024 (M2)</t>
  </si>
  <si>
    <t>63.3. 101114 ESCAVAÇÃO HORIZONTAL EM SOLO DE 1A CATEGORIA COM TRATOR DE ESTEIRAS (100HP/LÂMINA: 2,19M3). AF_07/2020 (M3)</t>
  </si>
  <si>
    <t>63.4. 104790 DEMOLIÇÃO DE PISO DE CONCRETO SIMPLES, DE FORMA MECANIZADA COM MARTELETE, SEM REAPROVEITAMENTO. AF_09/2023 (M3)</t>
  </si>
  <si>
    <t>63.5. 100992 CARGA, MANOBRA E DESCARGA DE SOLOS E MATERIAIS GRANULARES EM CAMINHÃO BASCULANTE 18 M³ - CARGA COM PÁ CARREGADEIRA (CAÇAMBA DE 1,7 A 2,8 M³ / 128 HP) E DESCARGA LIVRE (UNIDADE: T). AF_07/2020 (T)</t>
  </si>
  <si>
    <t>63.6. 95880 TRANSPORTE COM CAMINHÃO BASCULANTE DE 18 M³, EM VIA URBANA PAVIMENTADA, DMT ATÉ 30 KM (UNIDADE: TXKM). AF_07/2020 (TXKM)</t>
  </si>
  <si>
    <t>63.7. 95430 TRANSPORTE COM CAMINHÃO BASCULANTE DE 18 M³, EM VIA URBANA PAVIMENTADA, ADICIONAL PARA DMT EXCEDENTE A 30 KM (UNIDADE: TXKM). AF_07/2020 (TXKM)</t>
  </si>
  <si>
    <t>63.8. RCC-NS Disposição final de resíduos da construção civil - nãosegregados (T)</t>
  </si>
  <si>
    <t>63.9. 95880 TRANSPORTE COM CAMINHÃO BASCULANTE DE 18 M³, EM VIA URBANA PAVIMENTADA, DMT ATÉ 30 KM (UNIDADE: TXKM). AF_07/2020 (TXKM)</t>
  </si>
  <si>
    <t>63.10. 4011276 Base ou sub-base de brita graduada com brita comercial - 100% Proctor modificado (m³)</t>
  </si>
  <si>
    <t>63.11. 100577 REGULARIZAÇÃO E COMPACTAÇÃO DE SUBLEITO DE SOLO PREDOMINANTEMENTE ARENOSO, PARA OBRAS DE CONSTRUÇÃO DE PAVIMENTOS. AF_09/2024 (M2)</t>
  </si>
  <si>
    <t>63.12. 94273 ASSENTAMENTO DE GUIA (MEIO-FIO) EM TRECHO RETO, CONFECCIONADA EM CONCRETO PRÉ-FABRICADO, DIMENSÕES 100X15X13X30 CM (COMPRIMENTO X BASE INFERIOR X BASE SUPERIOR X ALTURA). AF_01/2024 (M)</t>
  </si>
  <si>
    <t>63.13. 102498 PINTURA DE MEIO-FIO COM TINTA BRANCA A BASE DE CAL (CAIAÇÃO). AF_05/2021 (M)</t>
  </si>
  <si>
    <t>63.14. 105003 RAMPA DE ACESSIBILIDADE EM CONCRETO MOLDADO IN LOCO, EM CALÇADA PRÉ EXISTENTE COM LARGURA MAIOR OU IGUAL À 3,00 M, FCK 25MPA, COM PISO PODOTÁTIL. AF_03/2024 (UN)</t>
  </si>
  <si>
    <t>63.15. INF-251111 EXECUÇÃO DE PASSEIO (CALÇADA) OU PISO DE CONCRETO COM CONCRETO MOLDADO IN LOCO, USINADO, ACABAMENTO CONVENCIONAL, ESPESSURA 15 CM, ARMADO. (M2)</t>
  </si>
  <si>
    <t>63.16. 103310 INSTALAÇÃO DE LIXEIRA METÁLICA DUPLA, CAPACIDADE DE 60 L, EM TUBO DE AÇO CARBONO E CESTOS EM CHAPA DE AÇO COM PINTURA ELETROSTÁTICA, SOBRE SOLO. AF_11/2021 (UN)</t>
  </si>
  <si>
    <t>63.17. 104658 PISO PODOTÁTIL DE ALERTA OU DIRECIONAL, DE CONCRETO, ASSENTADO SOBRE ARGAMASSA. AF_03/2024 (M2)</t>
  </si>
  <si>
    <t>63.18. 5213368 Balizador de concreto - areia e brita comerciais - fornecimento e implantação (un)</t>
  </si>
  <si>
    <t>63.19. 98504 PLANTIO DE GRAMA BATATAIS EM PLACAS. AF_07/2024 (M2)</t>
  </si>
  <si>
    <t>63.20. S03641 Acabamento de superfície de piso de concreto com polimento mecânico com acabadora simples - Rev 02 (m2)</t>
  </si>
  <si>
    <t>64.1. INF-20251118 LOCAÇÃO PLANIMÉTRICA DE LINHA (m)</t>
  </si>
  <si>
    <t>64.2. 98525 LIMPEZA MECANIZADA DE CAMADA VEGETAL, VEGETAÇÃO E PEQUENAS ÁRVORES (DIÂMETRO DE TRONCO MENOR QUE 0,20 M), COM TRATOR DE ESTEIRAS. AF_03/2024 (M2)</t>
  </si>
  <si>
    <t>64.3. 101114 ESCAVAÇÃO HORIZONTAL EM SOLO DE 1A CATEGORIA COM TRATOR DE ESTEIRAS (100HP/LÂMINA: 2,19M3). AF_07/2020 (M3)</t>
  </si>
  <si>
    <t>64.4. 104790 DEMOLIÇÃO DE PISO DE CONCRETO SIMPLES, DE FORMA MECANIZADA COM MARTELETE, SEM REAPROVEITAMENTO. AF_09/2023 (M3)</t>
  </si>
  <si>
    <t>64.5. 100992 CARGA, MANOBRA E DESCARGA DE SOLOS E MATERIAIS GRANULARES EM CAMINHÃO BASCULANTE 18 M³ - CARGA COM PÁ CARREGADEIRA (CAÇAMBA DE 1,7 A 2,8 M³ / 128 HP) E DESCARGA LIVRE (UNIDADE: T). AF_07/2020 (T)</t>
  </si>
  <si>
    <t>64.6. 95880 TRANSPORTE COM CAMINHÃO BASCULANTE DE 18 M³, EM VIA URBANA PAVIMENTADA, DMT ATÉ 30 KM (UNIDADE: TXKM). AF_07/2020 (TXKM)</t>
  </si>
  <si>
    <t>64.7. 95430 TRANSPORTE COM CAMINHÃO BASCULANTE DE 18 M³, EM VIA URBANA PAVIMENTADA, ADICIONAL PARA DMT EXCEDENTE A 30 KM (UNIDADE: TXKM). AF_07/2020 (TXKM)</t>
  </si>
  <si>
    <t>64.8. RCC-NS Disposição final de resíduos da construção civil - nãosegregados (T)</t>
  </si>
  <si>
    <t>64.9. 95880 TRANSPORTE COM CAMINHÃO BASCULANTE DE 18 M³, EM VIA URBANA PAVIMENTADA, DMT ATÉ 30 KM (UNIDADE: TXKM). AF_07/2020 (TXKM)</t>
  </si>
  <si>
    <t>64.10. 4011276 Base ou sub-base de brita graduada com brita comercial - 100% Proctor modificado (m³)</t>
  </si>
  <si>
    <t>64.11. 100577 REGULARIZAÇÃO E COMPACTAÇÃO DE SUBLEITO DE SOLO PREDOMINANTEMENTE ARENOSO, PARA OBRAS DE CONSTRUÇÃO DE PAVIMENTOS. AF_09/2024 (M2)</t>
  </si>
  <si>
    <t>64.12. 94273 ASSENTAMENTO DE GUIA (MEIO-FIO) EM TRECHO RETO, CONFECCIONADA EM CONCRETO PRÉ-FABRICADO, DIMENSÕES 100X15X13X30 CM (COMPRIMENTO X BASE INFERIOR X BASE SUPERIOR X ALTURA). AF_01/2024 (M)</t>
  </si>
  <si>
    <t>64.13. 102498 PINTURA DE MEIO-FIO COM TINTA BRANCA A BASE DE CAL (CAIAÇÃO). AF_05/2021 (M)</t>
  </si>
  <si>
    <t>64.14. 105003 RAMPA DE ACESSIBILIDADE EM CONCRETO MOLDADO IN LOCO, EM CALÇADA PRÉ EXISTENTE COM LARGURA MAIOR OU IGUAL À 3,00 M, FCK 25MPA, COM PISO PODOTÁTIL. AF_03/2024 (UN)</t>
  </si>
  <si>
    <t>64.15. INF-251111 EXECUÇÃO DE PASSEIO (CALÇADA) OU PISO DE CONCRETO COM CONCRETO MOLDADO IN LOCO, USINADO, ACABAMENTO CONVENCIONAL, ESPESSURA 15 CM, ARMADO. (M2)</t>
  </si>
  <si>
    <t>64.16. 103310 INSTALAÇÃO DE LIXEIRA METÁLICA DUPLA, CAPACIDADE DE 60 L, EM TUBO DE AÇO CARBONO E CESTOS EM CHAPA DE AÇO COM PINTURA ELETROSTÁTICA, SOBRE SOLO. AF_11/2021 (UN)</t>
  </si>
  <si>
    <t>64.17. 104658 PISO PODOTÁTIL DE ALERTA OU DIRECIONAL, DE CONCRETO, ASSENTADO SOBRE ARGAMASSA. AF_03/2024 (M2)</t>
  </si>
  <si>
    <t>64.18. 5213368 Balizador de concreto - areia e brita comerciais - fornecimento e implantação (un)</t>
  </si>
  <si>
    <t>64.19. 98504 PLANTIO DE GRAMA BATATAIS EM PLACAS. AF_07/2024 (M2)</t>
  </si>
  <si>
    <t>64.20. S03641 Acabamento de superfície de piso de concreto com polimento mecânico com acabadora simples - Rev 02 (m2)</t>
  </si>
  <si>
    <t>65.1. INF-20251118 LOCAÇÃO PLANIMÉTRICA DE LINHA (m)</t>
  </si>
  <si>
    <t>65.2. 98525 LIMPEZA MECANIZADA DE CAMADA VEGETAL, VEGETAÇÃO E PEQUENAS ÁRVORES (DIÂMETRO DE TRONCO MENOR QUE 0,20 M), COM TRATOR DE ESTEIRAS. AF_03/2024 (M2)</t>
  </si>
  <si>
    <t>65.3. 101114 ESCAVAÇÃO HORIZONTAL EM SOLO DE 1A CATEGORIA COM TRATOR DE ESTEIRAS (100HP/LÂMINA: 2,19M3). AF_07/2020 (M3)</t>
  </si>
  <si>
    <t>65.4. 104790 DEMOLIÇÃO DE PISO DE CONCRETO SIMPLES, DE FORMA MECANIZADA COM MARTELETE, SEM REAPROVEITAMENTO. AF_09/2023 (M3)</t>
  </si>
  <si>
    <t>65.5. 100992 CARGA, MANOBRA E DESCARGA DE SOLOS E MATERIAIS GRANULARES EM CAMINHÃO BASCULANTE 18 M³ - CARGA COM PÁ CARREGADEIRA (CAÇAMBA DE 1,7 A 2,8 M³ / 128 HP) E DESCARGA LIVRE (UNIDADE: T). AF_07/2020 (T)</t>
  </si>
  <si>
    <t>65.6. 95880 TRANSPORTE COM CAMINHÃO BASCULANTE DE 18 M³, EM VIA URBANA PAVIMENTADA, DMT ATÉ 30 KM (UNIDADE: TXKM). AF_07/2020 (TXKM)</t>
  </si>
  <si>
    <t>65.7. 95430 TRANSPORTE COM CAMINHÃO BASCULANTE DE 18 M³, EM VIA URBANA PAVIMENTADA, ADICIONAL PARA DMT EXCEDENTE A 30 KM (UNIDADE: TXKM). AF_07/2020 (TXKM)</t>
  </si>
  <si>
    <t>65.8. RCC-NS Disposição final de resíduos da construção civil - nãosegregados (T)</t>
  </si>
  <si>
    <t>65.9. 95880 TRANSPORTE COM CAMINHÃO BASCULANTE DE 18 M³, EM VIA URBANA PAVIMENTADA, DMT ATÉ 30 KM (UNIDADE: TXKM). AF_07/2020 (TXKM)</t>
  </si>
  <si>
    <t>65.10. 4011276 Base ou sub-base de brita graduada com brita comercial - 100% Proctor modificado (m³)</t>
  </si>
  <si>
    <t>65.11. 100577 REGULARIZAÇÃO E COMPACTAÇÃO DE SUBLEITO DE SOLO PREDOMINANTEMENTE ARENOSO, PARA OBRAS DE CONSTRUÇÃO DE PAVIMENTOS. AF_09/2024 (M2)</t>
  </si>
  <si>
    <t>65.12. 94273 ASSENTAMENTO DE GUIA (MEIO-FIO) EM TRECHO RETO, CONFECCIONADA EM CONCRETO PRÉ-FABRICADO, DIMENSÕES 100X15X13X30 CM (COMPRIMENTO X BASE INFERIOR X BASE SUPERIOR X ALTURA). AF_01/2024 (M)</t>
  </si>
  <si>
    <t>65.13. 102498 PINTURA DE MEIO-FIO COM TINTA BRANCA A BASE DE CAL (CAIAÇÃO). AF_05/2021 (M)</t>
  </si>
  <si>
    <t>65.14. 105003 RAMPA DE ACESSIBILIDADE EM CONCRETO MOLDADO IN LOCO, EM CALÇADA PRÉ EXISTENTE COM LARGURA MAIOR OU IGUAL À 3,00 M, FCK 25MPA, COM PISO PODOTÁTIL. AF_03/2024 (UN)</t>
  </si>
  <si>
    <t>65.15. INF-251111 EXECUÇÃO DE PASSEIO (CALÇADA) OU PISO DE CONCRETO COM CONCRETO MOLDADO IN LOCO, USINADO, ACABAMENTO CONVENCIONAL, ESPESSURA 15 CM, ARMADO. (M2)</t>
  </si>
  <si>
    <t>65.16. 103310 INSTALAÇÃO DE LIXEIRA METÁLICA DUPLA, CAPACIDADE DE 60 L, EM TUBO DE AÇO CARBONO E CESTOS EM CHAPA DE AÇO COM PINTURA ELETROSTÁTICA, SOBRE SOLO. AF_11/2021 (UN)</t>
  </si>
  <si>
    <t>65.17. 104658 PISO PODOTÁTIL DE ALERTA OU DIRECIONAL, DE CONCRETO, ASSENTADO SOBRE ARGAMASSA. AF_03/2024 (M2)</t>
  </si>
  <si>
    <t>65.18. 5213368 Balizador de concreto - areia e brita comerciais - fornecimento e implantação (un)</t>
  </si>
  <si>
    <t>65.19. 98504 PLANTIO DE GRAMA BATATAIS EM PLACAS. AF_07/2024 (M2)</t>
  </si>
  <si>
    <t>65.20. S03641 Acabamento de superfície de piso de concreto com polimento mecânico com acabadora simples - Rev 02 (m2)</t>
  </si>
  <si>
    <t>66.1. INF-20251118 LOCAÇÃO PLANIMÉTRICA DE LINHA (m)</t>
  </si>
  <si>
    <t>66.2. 98525 LIMPEZA MECANIZADA DE CAMADA VEGETAL, VEGETAÇÃO E PEQUENAS ÁRVORES (DIÂMETRO DE TRONCO MENOR QUE 0,20 M), COM TRATOR DE ESTEIRAS. AF_03/2024 (M2)</t>
  </si>
  <si>
    <t>66.3. 101114 ESCAVAÇÃO HORIZONTAL EM SOLO DE 1A CATEGORIA COM TRATOR DE ESTEIRAS (100HP/LÂMINA: 2,19M3). AF_07/2020 (M3)</t>
  </si>
  <si>
    <t>66.4. 104790 DEMOLIÇÃO DE PISO DE CONCRETO SIMPLES, DE FORMA MECANIZADA COM MARTELETE, SEM REAPROVEITAMENTO. AF_09/2023 (M3)</t>
  </si>
  <si>
    <t>66.5. 100992 CARGA, MANOBRA E DESCARGA DE SOLOS E MATERIAIS GRANULARES EM CAMINHÃO BASCULANTE 18 M³ - CARGA COM PÁ CARREGADEIRA (CAÇAMBA DE 1,7 A 2,8 M³ / 128 HP) E DESCARGA LIVRE (UNIDADE: T). AF_07/2020 (T)</t>
  </si>
  <si>
    <t>66.6. 95880 TRANSPORTE COM CAMINHÃO BASCULANTE DE 18 M³, EM VIA URBANA PAVIMENTADA, DMT ATÉ 30 KM (UNIDADE: TXKM). AF_07/2020 (TXKM)</t>
  </si>
  <si>
    <t>66.7. 95430 TRANSPORTE COM CAMINHÃO BASCULANTE DE 18 M³, EM VIA URBANA PAVIMENTADA, ADICIONAL PARA DMT EXCEDENTE A 30 KM (UNIDADE: TXKM). AF_07/2020 (TXKM)</t>
  </si>
  <si>
    <t>66.8. RCC-NS Disposição final de resíduos da construção civil - nãosegregados (T)</t>
  </si>
  <si>
    <t>66.9. 95880 TRANSPORTE COM CAMINHÃO BASCULANTE DE 18 M³, EM VIA URBANA PAVIMENTADA, DMT ATÉ 30 KM (UNIDADE: TXKM). AF_07/2020 (TXKM)</t>
  </si>
  <si>
    <t>66.10. 4011276 Base ou sub-base de brita graduada com brita comercial - 100% Proctor modificado (m³)</t>
  </si>
  <si>
    <t>66.11. 100577 REGULARIZAÇÃO E COMPACTAÇÃO DE SUBLEITO DE SOLO PREDOMINANTEMENTE ARENOSO, PARA OBRAS DE CONSTRUÇÃO DE PAVIMENTOS. AF_09/2024 (M2)</t>
  </si>
  <si>
    <t>66.12. 94273 ASSENTAMENTO DE GUIA (MEIO-FIO) EM TRECHO RETO, CONFECCIONADA EM CONCRETO PRÉ-FABRICADO, DIMENSÕES 100X15X13X30 CM (COMPRIMENTO X BASE INFERIOR X BASE SUPERIOR X ALTURA). AF_01/2024 (M)</t>
  </si>
  <si>
    <t>66.13. 102498 PINTURA DE MEIO-FIO COM TINTA BRANCA A BASE DE CAL (CAIAÇÃO). AF_05/2021 (M)</t>
  </si>
  <si>
    <t>66.14. 105003 RAMPA DE ACESSIBILIDADE EM CONCRETO MOLDADO IN LOCO, EM CALÇADA PRÉ EXISTENTE COM LARGURA MAIOR OU IGUAL À 3,00 M, FCK 25MPA, COM PISO PODOTÁTIL. AF_03/2024 (UN)</t>
  </si>
  <si>
    <t>66.15. INF-251111 EXECUÇÃO DE PASSEIO (CALÇADA) OU PISO DE CONCRETO COM CONCRETO MOLDADO IN LOCO, USINADO, ACABAMENTO CONVENCIONAL, ESPESSURA 15 CM, ARMADO. (M2)</t>
  </si>
  <si>
    <t>66.16. 103310 INSTALAÇÃO DE LIXEIRA METÁLICA DUPLA, CAPACIDADE DE 60 L, EM TUBO DE AÇO CARBONO E CESTOS EM CHAPA DE AÇO COM PINTURA ELETROSTÁTICA, SOBRE SOLO. AF_11/2021 (UN)</t>
  </si>
  <si>
    <t>66.17. 104658 PISO PODOTÁTIL DE ALERTA OU DIRECIONAL, DE CONCRETO, ASSENTADO SOBRE ARGAMASSA. AF_03/2024 (M2)</t>
  </si>
  <si>
    <t>66.18. 5213368 Balizador de concreto - areia e brita comerciais - fornecimento e implantação (un)</t>
  </si>
  <si>
    <t>66.19. 98504 PLANTIO DE GRAMA BATATAIS EM PLACAS. AF_07/2024 (M2)</t>
  </si>
  <si>
    <t>66.20. S03641 Acabamento de superfície de piso de concreto com polimento mecânico com acabadora simples - Rev 02 (m2)</t>
  </si>
  <si>
    <t>67.1. INF-20251118 LOCAÇÃO PLANIMÉTRICA DE LINHA (m)</t>
  </si>
  <si>
    <t>67.2. 98525 LIMPEZA MECANIZADA DE CAMADA VEGETAL, VEGETAÇÃO E PEQUENAS ÁRVORES (DIÂMETRO DE TRONCO MENOR QUE 0,20 M), COM TRATOR DE ESTEIRAS. AF_03/2024 (M2)</t>
  </si>
  <si>
    <t>67.3. 101114 ESCAVAÇÃO HORIZONTAL EM SOLO DE 1A CATEGORIA COM TRATOR DE ESTEIRAS (100HP/LÂMINA: 2,19M3). AF_07/2020 (M3)</t>
  </si>
  <si>
    <t>67.4. 104790 DEMOLIÇÃO DE PISO DE CONCRETO SIMPLES, DE FORMA MECANIZADA COM MARTELETE, SEM REAPROVEITAMENTO. AF_09/2023 (M3)</t>
  </si>
  <si>
    <t>67.5. 100992 CARGA, MANOBRA E DESCARGA DE SOLOS E MATERIAIS GRANULARES EM CAMINHÃO BASCULANTE 18 M³ - CARGA COM PÁ CARREGADEIRA (CAÇAMBA DE 1,7 A 2,8 M³ / 128 HP) E DESCARGA LIVRE (UNIDADE: T). AF_07/2020 (T)</t>
  </si>
  <si>
    <t>67.6. 95880 TRANSPORTE COM CAMINHÃO BASCULANTE DE 18 M³, EM VIA URBANA PAVIMENTADA, DMT ATÉ 30 KM (UNIDADE: TXKM). AF_07/2020 (TXKM)</t>
  </si>
  <si>
    <t>67.7. 95430 TRANSPORTE COM CAMINHÃO BASCULANTE DE 18 M³, EM VIA URBANA PAVIMENTADA, ADICIONAL PARA DMT EXCEDENTE A 30 KM (UNIDADE: TXKM). AF_07/2020 (TXKM)</t>
  </si>
  <si>
    <t>67.8. RCC-NS Disposição final de resíduos da construção civil - nãosegregados (T)</t>
  </si>
  <si>
    <t>67.9. 95880 TRANSPORTE COM CAMINHÃO BASCULANTE DE 18 M³, EM VIA URBANA PAVIMENTADA, DMT ATÉ 30 KM (UNIDADE: TXKM). AF_07/2020 (TXKM)</t>
  </si>
  <si>
    <t>67.10. 4011276 Base ou sub-base de brita graduada com brita comercial - 100% Proctor modificado (m³)</t>
  </si>
  <si>
    <t>67.11. 100577 REGULARIZAÇÃO E COMPACTAÇÃO DE SUBLEITO DE SOLO PREDOMINANTEMENTE ARENOSO, PARA OBRAS DE CONSTRUÇÃO DE PAVIMENTOS. AF_09/2024 (M2)</t>
  </si>
  <si>
    <t>67.12. 94273 ASSENTAMENTO DE GUIA (MEIO-FIO) EM TRECHO RETO, CONFECCIONADA EM CONCRETO PRÉ-FABRICADO, DIMENSÕES 100X15X13X30 CM (COMPRIMENTO X BASE INFERIOR X BASE SUPERIOR X ALTURA). AF_01/2024 (M)</t>
  </si>
  <si>
    <t>67.13. 102498 PINTURA DE MEIO-FIO COM TINTA BRANCA A BASE DE CAL (CAIAÇÃO). AF_05/2021 (M)</t>
  </si>
  <si>
    <t>67.14. 105003 RAMPA DE ACESSIBILIDADE EM CONCRETO MOLDADO IN LOCO, EM CALÇADA PRÉ EXISTENTE COM LARGURA MAIOR OU IGUAL À 3,00 M, FCK 25MPA, COM PISO PODOTÁTIL. AF_03/2024 (UN)</t>
  </si>
  <si>
    <t>67.15. INF-251111 EXECUÇÃO DE PASSEIO (CALÇADA) OU PISO DE CONCRETO COM CONCRETO MOLDADO IN LOCO, USINADO, ACABAMENTO CONVENCIONAL, ESPESSURA 15 CM, ARMADO. (M2)</t>
  </si>
  <si>
    <t>67.16. 103310 INSTALAÇÃO DE LIXEIRA METÁLICA DUPLA, CAPACIDADE DE 60 L, EM TUBO DE AÇO CARBONO E CESTOS EM CHAPA DE AÇO COM PINTURA ELETROSTÁTICA, SOBRE SOLO. AF_11/2021 (UN)</t>
  </si>
  <si>
    <t>67.17. 104658 PISO PODOTÁTIL DE ALERTA OU DIRECIONAL, DE CONCRETO, ASSENTADO SOBRE ARGAMASSA. AF_03/2024 (M2)</t>
  </si>
  <si>
    <t>67.18. 5213368 Balizador de concreto - areia e brita comerciais - fornecimento e implantação (un)</t>
  </si>
  <si>
    <t>67.19. 98504 PLANTIO DE GRAMA BATATAIS EM PLACAS. AF_07/2024 (M2)</t>
  </si>
  <si>
    <t>67.20. S03641 Acabamento de superfície de piso de concreto com polimento mecânico com acabadora simples - Rev 02 (m2)</t>
  </si>
  <si>
    <t>68.1. INF-20251118 LOCAÇÃO PLANIMÉTRICA DE LINHA (m)</t>
  </si>
  <si>
    <t>68.2. 98525 LIMPEZA MECANIZADA DE CAMADA VEGETAL, VEGETAÇÃO E PEQUENAS ÁRVORES (DIÂMETRO DE TRONCO MENOR QUE 0,20 M), COM TRATOR DE ESTEIRAS. AF_03/2024 (M2)</t>
  </si>
  <si>
    <t>68.3. 101114 ESCAVAÇÃO HORIZONTAL EM SOLO DE 1A CATEGORIA COM TRATOR DE ESTEIRAS (100HP/LÂMINA: 2,19M3). AF_07/2020 (M3)</t>
  </si>
  <si>
    <t>68.4. 104790 DEMOLIÇÃO DE PISO DE CONCRETO SIMPLES, DE FORMA MECANIZADA COM MARTELETE, SEM REAPROVEITAMENTO. AF_09/2023 (M3)</t>
  </si>
  <si>
    <t>68.5. 100992 CARGA, MANOBRA E DESCARGA DE SOLOS E MATERIAIS GRANULARES EM CAMINHÃO BASCULANTE 18 M³ - CARGA COM PÁ CARREGADEIRA (CAÇAMBA DE 1,7 A 2,8 M³ / 128 HP) E DESCARGA LIVRE (UNIDADE: T). AF_07/2020 (T)</t>
  </si>
  <si>
    <t>68.6. 95880 TRANSPORTE COM CAMINHÃO BASCULANTE DE 18 M³, EM VIA URBANA PAVIMENTADA, DMT ATÉ 30 KM (UNIDADE: TXKM). AF_07/2020 (TXKM)</t>
  </si>
  <si>
    <t>68.7. 95430 TRANSPORTE COM CAMINHÃO BASCULANTE DE 18 M³, EM VIA URBANA PAVIMENTADA, ADICIONAL PARA DMT EXCEDENTE A 30 KM (UNIDADE: TXKM). AF_07/2020 (TXKM)</t>
  </si>
  <si>
    <t>68.8. RCC-NS Disposição final de resíduos da construção civil - nãosegregados (T)</t>
  </si>
  <si>
    <t>68.9. 95880 TRANSPORTE COM CAMINHÃO BASCULANTE DE 18 M³, EM VIA URBANA PAVIMENTADA, DMT ATÉ 30 KM (UNIDADE: TXKM). AF_07/2020 (TXKM)</t>
  </si>
  <si>
    <t>68.10. 4011276 Base ou sub-base de brita graduada com brita comercial - 100% Proctor modificado (m³)</t>
  </si>
  <si>
    <t>68.11. 100577 REGULARIZAÇÃO E COMPACTAÇÃO DE SUBLEITO DE SOLO PREDOMINANTEMENTE ARENOSO, PARA OBRAS DE CONSTRUÇÃO DE PAVIMENTOS. AF_09/2024 (M2)</t>
  </si>
  <si>
    <t>68.12. 94273 ASSENTAMENTO DE GUIA (MEIO-FIO) EM TRECHO RETO, CONFECCIONADA EM CONCRETO PRÉ-FABRICADO, DIMENSÕES 100X15X13X30 CM (COMPRIMENTO X BASE INFERIOR X BASE SUPERIOR X ALTURA). AF_01/2024 (M)</t>
  </si>
  <si>
    <t>68.13. 102498 PINTURA DE MEIO-FIO COM TINTA BRANCA A BASE DE CAL (CAIAÇÃO). AF_05/2021 (M)</t>
  </si>
  <si>
    <t>68.14. 105003 RAMPA DE ACESSIBILIDADE EM CONCRETO MOLDADO IN LOCO, EM CALÇADA PRÉ EXISTENTE COM LARGURA MAIOR OU IGUAL À 3,00 M, FCK 25MPA, COM PISO PODOTÁTIL. AF_03/2024 (UN)</t>
  </si>
  <si>
    <t>68.15. INF-251111 EXECUÇÃO DE PASSEIO (CALÇADA) OU PISO DE CONCRETO COM CONCRETO MOLDADO IN LOCO, USINADO, ACABAMENTO CONVENCIONAL, ESPESSURA 15 CM, ARMADO. (M2)</t>
  </si>
  <si>
    <t>68.16. 103310 INSTALAÇÃO DE LIXEIRA METÁLICA DUPLA, CAPACIDADE DE 60 L, EM TUBO DE AÇO CARBONO E CESTOS EM CHAPA DE AÇO COM PINTURA ELETROSTÁTICA, SOBRE SOLO. AF_11/2021 (UN)</t>
  </si>
  <si>
    <t>68.17. 104658 PISO PODOTÁTIL DE ALERTA OU DIRECIONAL, DE CONCRETO, ASSENTADO SOBRE ARGAMASSA. AF_03/2024 (M2)</t>
  </si>
  <si>
    <t>68.18. 5213368 Balizador de concreto - areia e brita comerciais - fornecimento e implantação (un)</t>
  </si>
  <si>
    <t>68.19. 98504 PLANTIO DE GRAMA BATATAIS EM PLACAS. AF_07/2024 (M2)</t>
  </si>
  <si>
    <t>68.20. S03641 Acabamento de superfície de piso de concreto com polimento mecânico com acabadora simples - Rev 02 (m2)</t>
  </si>
  <si>
    <t>69.1. INF-20251118 LOCAÇÃO PLANIMÉTRICA DE LINHA (m)</t>
  </si>
  <si>
    <t>69.2. 98525 LIMPEZA MECANIZADA DE CAMADA VEGETAL, VEGETAÇÃO E PEQUENAS ÁRVORES (DIÂMETRO DE TRONCO MENOR QUE 0,20 M), COM TRATOR DE ESTEIRAS. AF_03/2024 (M2)</t>
  </si>
  <si>
    <t>69.3. 101114 ESCAVAÇÃO HORIZONTAL EM SOLO DE 1A CATEGORIA COM TRATOR DE ESTEIRAS (100HP/LÂMINA: 2,19M3). AF_07/2020 (M3)</t>
  </si>
  <si>
    <t>69.4. 104790 DEMOLIÇÃO DE PISO DE CONCRETO SIMPLES, DE FORMA MECANIZADA COM MARTELETE, SEM REAPROVEITAMENTO. AF_09/2023 (M3)</t>
  </si>
  <si>
    <t>69.5. 100992 CARGA, MANOBRA E DESCARGA DE SOLOS E MATERIAIS GRANULARES EM CAMINHÃO BASCULANTE 18 M³ - CARGA COM PÁ CARREGADEIRA (CAÇAMBA DE 1,7 A 2,8 M³ / 128 HP) E DESCARGA LIVRE (UNIDADE: T). AF_07/2020 (T)</t>
  </si>
  <si>
    <t>69.6. 95880 TRANSPORTE COM CAMINHÃO BASCULANTE DE 18 M³, EM VIA URBANA PAVIMENTADA, DMT ATÉ 30 KM (UNIDADE: TXKM). AF_07/2020 (TXKM)</t>
  </si>
  <si>
    <t>69.7. 95430 TRANSPORTE COM CAMINHÃO BASCULANTE DE 18 M³, EM VIA URBANA PAVIMENTADA, ADICIONAL PARA DMT EXCEDENTE A 30 KM (UNIDADE: TXKM). AF_07/2020 (TXKM)</t>
  </si>
  <si>
    <t>69.8. RCC-NS Disposição final de resíduos da construção civil - nãosegregados (T)</t>
  </si>
  <si>
    <t>69.9. 95880 TRANSPORTE COM CAMINHÃO BASCULANTE DE 18 M³, EM VIA URBANA PAVIMENTADA, DMT ATÉ 30 KM (UNIDADE: TXKM). AF_07/2020 (TXKM)</t>
  </si>
  <si>
    <t>69.10. 4011276 Base ou sub-base de brita graduada com brita comercial - 100% Proctor modificado (m³)</t>
  </si>
  <si>
    <t>69.11. 100577 REGULARIZAÇÃO E COMPACTAÇÃO DE SUBLEITO DE SOLO PREDOMINANTEMENTE ARENOSO, PARA OBRAS DE CONSTRUÇÃO DE PAVIMENTOS. AF_09/2024 (M2)</t>
  </si>
  <si>
    <t>69.12. 94273 ASSENTAMENTO DE GUIA (MEIO-FIO) EM TRECHO RETO, CONFECCIONADA EM CONCRETO PRÉ-FABRICADO, DIMENSÕES 100X15X13X30 CM (COMPRIMENTO X BASE INFERIOR X BASE SUPERIOR X ALTURA). AF_01/2024 (M)</t>
  </si>
  <si>
    <t>69.13. 102498 PINTURA DE MEIO-FIO COM TINTA BRANCA A BASE DE CAL (CAIAÇÃO). AF_05/2021 (M)</t>
  </si>
  <si>
    <t>69.14. 105003 RAMPA DE ACESSIBILIDADE EM CONCRETO MOLDADO IN LOCO, EM CALÇADA PRÉ EXISTENTE COM LARGURA MAIOR OU IGUAL À 3,00 M, FCK 25MPA, COM PISO PODOTÁTIL. AF_03/2024 (UN)</t>
  </si>
  <si>
    <t>69.15. INF-251111 EXECUÇÃO DE PASSEIO (CALÇADA) OU PISO DE CONCRETO COM CONCRETO MOLDADO IN LOCO, USINADO, ACABAMENTO CONVENCIONAL, ESPESSURA 15 CM, ARMADO. (M2)</t>
  </si>
  <si>
    <t>69.16. 103310 INSTALAÇÃO DE LIXEIRA METÁLICA DUPLA, CAPACIDADE DE 60 L, EM TUBO DE AÇO CARBONO E CESTOS EM CHAPA DE AÇO COM PINTURA ELETROSTÁTICA, SOBRE SOLO. AF_11/2021 (UN)</t>
  </si>
  <si>
    <t>69.17. 104658 PISO PODOTÁTIL DE ALERTA OU DIRECIONAL, DE CONCRETO, ASSENTADO SOBRE ARGAMASSA. AF_03/2024 (M2)</t>
  </si>
  <si>
    <t>69.18. 5213368 Balizador de concreto - areia e brita comerciais - fornecimento e implantação (un)</t>
  </si>
  <si>
    <t>69.19. 98504 PLANTIO DE GRAMA BATATAIS EM PLACAS. AF_07/2024 (M2)</t>
  </si>
  <si>
    <t>69.20. S03641 Acabamento de superfície de piso de concreto com polimento mecânico com acabadora simples - Rev 02 (m2)</t>
  </si>
  <si>
    <t>70.1. INF-20251118 LOCAÇÃO PLANIMÉTRICA DE LINHA (m)</t>
  </si>
  <si>
    <t>70.2. 98525 LIMPEZA MECANIZADA DE CAMADA VEGETAL, VEGETAÇÃO E PEQUENAS ÁRVORES (DIÂMETRO DE TRONCO MENOR QUE 0,20 M), COM TRATOR DE ESTEIRAS. AF_03/2024 (M2)</t>
  </si>
  <si>
    <t>70.3. 101114 ESCAVAÇÃO HORIZONTAL EM SOLO DE 1A CATEGORIA COM TRATOR DE ESTEIRAS (100HP/LÂMINA: 2,19M3). AF_07/2020 (M3)</t>
  </si>
  <si>
    <t>70.4. 104790 DEMOLIÇÃO DE PISO DE CONCRETO SIMPLES, DE FORMA MECANIZADA COM MARTELETE, SEM REAPROVEITAMENTO. AF_09/2023 (M3)</t>
  </si>
  <si>
    <t>70.5. 100992 CARGA, MANOBRA E DESCARGA DE SOLOS E MATERIAIS GRANULARES EM CAMINHÃO BASCULANTE 18 M³ - CARGA COM PÁ CARREGADEIRA (CAÇAMBA DE 1,7 A 2,8 M³ / 128 HP) E DESCARGA LIVRE (UNIDADE: T). AF_07/2020 (T)</t>
  </si>
  <si>
    <t>70.6. 95880 TRANSPORTE COM CAMINHÃO BASCULANTE DE 18 M³, EM VIA URBANA PAVIMENTADA, DMT ATÉ 30 KM (UNIDADE: TXKM). AF_07/2020 (TXKM)</t>
  </si>
  <si>
    <t>70.7. 95430 TRANSPORTE COM CAMINHÃO BASCULANTE DE 18 M³, EM VIA URBANA PAVIMENTADA, ADICIONAL PARA DMT EXCEDENTE A 30 KM (UNIDADE: TXKM). AF_07/2020 (TXKM)</t>
  </si>
  <si>
    <t>70.8. RCC-NS Disposição final de resíduos da construção civil - nãosegregados (T)</t>
  </si>
  <si>
    <t>70.9. 95880 TRANSPORTE COM CAMINHÃO BASCULANTE DE 18 M³, EM VIA URBANA PAVIMENTADA, DMT ATÉ 30 KM (UNIDADE: TXKM). AF_07/2020 (TXKM)</t>
  </si>
  <si>
    <t>70.10. 4011276 Base ou sub-base de brita graduada com brita comercial - 100% Proctor modificado (m³)</t>
  </si>
  <si>
    <t>70.11. 100577 REGULARIZAÇÃO E COMPACTAÇÃO DE SUBLEITO DE SOLO PREDOMINANTEMENTE ARENOSO, PARA OBRAS DE CONSTRUÇÃO DE PAVIMENTOS. AF_09/2024 (M2)</t>
  </si>
  <si>
    <t>70.12. 94273 ASSENTAMENTO DE GUIA (MEIO-FIO) EM TRECHO RETO, CONFECCIONADA EM CONCRETO PRÉ-FABRICADO, DIMENSÕES 100X15X13X30 CM (COMPRIMENTO X BASE INFERIOR X BASE SUPERIOR X ALTURA). AF_01/2024 (M)</t>
  </si>
  <si>
    <t>70.13. 102498 PINTURA DE MEIO-FIO COM TINTA BRANCA A BASE DE CAL (CAIAÇÃO). AF_05/2021 (M)</t>
  </si>
  <si>
    <t>70.14. 105003 RAMPA DE ACESSIBILIDADE EM CONCRETO MOLDADO IN LOCO, EM CALÇADA PRÉ EXISTENTE COM LARGURA MAIOR OU IGUAL À 3,00 M, FCK 25MPA, COM PISO PODOTÁTIL. AF_03/2024 (UN)</t>
  </si>
  <si>
    <t>70.15. INF-251111 EXECUÇÃO DE PASSEIO (CALÇADA) OU PISO DE CONCRETO COM CONCRETO MOLDADO IN LOCO, USINADO, ACABAMENTO CONVENCIONAL, ESPESSURA 15 CM, ARMADO. (M2)</t>
  </si>
  <si>
    <t>70.16. 103310 INSTALAÇÃO DE LIXEIRA METÁLICA DUPLA, CAPACIDADE DE 60 L, EM TUBO DE AÇO CARBONO E CESTOS EM CHAPA DE AÇO COM PINTURA ELETROSTÁTICA, SOBRE SOLO. AF_11/2021 (UN)</t>
  </si>
  <si>
    <t>70.17. 104658 PISO PODOTÁTIL DE ALERTA OU DIRECIONAL, DE CONCRETO, ASSENTADO SOBRE ARGAMASSA. AF_03/2024 (M2)</t>
  </si>
  <si>
    <t>70.18. 5213368 Balizador de concreto - areia e brita comerciais - fornecimento e implantação (un)</t>
  </si>
  <si>
    <t>70.19. 98504 PLANTIO DE GRAMA BATATAIS EM PLACAS. AF_07/2024 (M2)</t>
  </si>
  <si>
    <t>70.20. S03641 Acabamento de superfície de piso de concreto com polimento mecânico com acabadora simples - Rev 02 (m2)</t>
  </si>
  <si>
    <t>71.1. INF-20251118 LOCAÇÃO PLANIMÉTRICA DE LINHA (m)</t>
  </si>
  <si>
    <t>71.2. 98525 LIMPEZA MECANIZADA DE CAMADA VEGETAL, VEGETAÇÃO E PEQUENAS ÁRVORES (DIÂMETRO DE TRONCO MENOR QUE 0,20 M), COM TRATOR DE ESTEIRAS. AF_03/2024 (M2)</t>
  </si>
  <si>
    <t>71.3. 101114 ESCAVAÇÃO HORIZONTAL EM SOLO DE 1A CATEGORIA COM TRATOR DE ESTEIRAS (100HP/LÂMINA: 2,19M3). AF_07/2020 (M3)</t>
  </si>
  <si>
    <t>71.4. 104790 DEMOLIÇÃO DE PISO DE CONCRETO SIMPLES, DE FORMA MECANIZADA COM MARTELETE, SEM REAPROVEITAMENTO. AF_09/2023 (M3)</t>
  </si>
  <si>
    <t>71.5. 100992 CARGA, MANOBRA E DESCARGA DE SOLOS E MATERIAIS GRANULARES EM CAMINHÃO BASCULANTE 18 M³ - CARGA COM PÁ CARREGADEIRA (CAÇAMBA DE 1,7 A 2,8 M³ / 128 HP) E DESCARGA LIVRE (UNIDADE: T). AF_07/2020 (T)</t>
  </si>
  <si>
    <t>71.6. 95880 TRANSPORTE COM CAMINHÃO BASCULANTE DE 18 M³, EM VIA URBANA PAVIMENTADA, DMT ATÉ 30 KM (UNIDADE: TXKM). AF_07/2020 (TXKM)</t>
  </si>
  <si>
    <t>71.7. 95430 TRANSPORTE COM CAMINHÃO BASCULANTE DE 18 M³, EM VIA URBANA PAVIMENTADA, ADICIONAL PARA DMT EXCEDENTE A 30 KM (UNIDADE: TXKM). AF_07/2020 (TXKM)</t>
  </si>
  <si>
    <t>71.8. RCC-NS Disposição final de resíduos da construção civil - nãosegregados (T)</t>
  </si>
  <si>
    <t>71.9. 95880 TRANSPORTE COM CAMINHÃO BASCULANTE DE 18 M³, EM VIA URBANA PAVIMENTADA, DMT ATÉ 30 KM (UNIDADE: TXKM). AF_07/2020 (TXKM)</t>
  </si>
  <si>
    <t>71.10. 4011276 Base ou sub-base de brita graduada com brita comercial - 100% Proctor modificado (m³)</t>
  </si>
  <si>
    <t>71.11. 100577 REGULARIZAÇÃO E COMPACTAÇÃO DE SUBLEITO DE SOLO PREDOMINANTEMENTE ARENOSO, PARA OBRAS DE CONSTRUÇÃO DE PAVIMENTOS. AF_09/2024 (M2)</t>
  </si>
  <si>
    <t>71.12. 94273 ASSENTAMENTO DE GUIA (MEIO-FIO) EM TRECHO RETO, CONFECCIONADA EM CONCRETO PRÉ-FABRICADO, DIMENSÕES 100X15X13X30 CM (COMPRIMENTO X BASE INFERIOR X BASE SUPERIOR X ALTURA). AF_01/2024 (M)</t>
  </si>
  <si>
    <t>71.13. 102498 PINTURA DE MEIO-FIO COM TINTA BRANCA A BASE DE CAL (CAIAÇÃO). AF_05/2021 (M)</t>
  </si>
  <si>
    <t>71.14. 105003 RAMPA DE ACESSIBILIDADE EM CONCRETO MOLDADO IN LOCO, EM CALÇADA PRÉ EXISTENTE COM LARGURA MAIOR OU IGUAL À 3,00 M, FCK 25MPA, COM PISO PODOTÁTIL. AF_03/2024 (UN)</t>
  </si>
  <si>
    <t>71.15. INF-251111 EXECUÇÃO DE PASSEIO (CALÇADA) OU PISO DE CONCRETO COM CONCRETO MOLDADO IN LOCO, USINADO, ACABAMENTO CONVENCIONAL, ESPESSURA 15 CM, ARMADO. (M2)</t>
  </si>
  <si>
    <t>71.16. 103310 INSTALAÇÃO DE LIXEIRA METÁLICA DUPLA, CAPACIDADE DE 60 L, EM TUBO DE AÇO CARBONO E CESTOS EM CHAPA DE AÇO COM PINTURA ELETROSTÁTICA, SOBRE SOLO. AF_11/2021 (UN)</t>
  </si>
  <si>
    <t>71.17. 104658 PISO PODOTÁTIL DE ALERTA OU DIRECIONAL, DE CONCRETO, ASSENTADO SOBRE ARGAMASSA. AF_03/2024 (M2)</t>
  </si>
  <si>
    <t>71.18. 5213368 Balizador de concreto - areia e brita comerciais - fornecimento e implantação (un)</t>
  </si>
  <si>
    <t>71.19. 98504 PLANTIO DE GRAMA BATATAIS EM PLACAS. AF_07/2024 (M2)</t>
  </si>
  <si>
    <t>Faixa de 0,90 de grama</t>
  </si>
  <si>
    <t>71.20. S03641 Acabamento de superfície de piso de concreto com polimento mecânico com acabadora simples - Rev 02 (m2)</t>
  </si>
  <si>
    <t>72.1. INF-20251118 LOCAÇÃO PLANIMÉTRICA DE LINHA (m)</t>
  </si>
  <si>
    <t>72.2. 98525 LIMPEZA MECANIZADA DE CAMADA VEGETAL, VEGETAÇÃO E PEQUENAS ÁRVORES (DIÂMETRO DE TRONCO MENOR QUE 0,20 M), COM TRATOR DE ESTEIRAS. AF_03/2024 (M2)</t>
  </si>
  <si>
    <t>72.3. 101114 ESCAVAÇÃO HORIZONTAL EM SOLO DE 1A CATEGORIA COM TRATOR DE ESTEIRAS (100HP/LÂMINA: 2,19M3). AF_07/2020 (M3)</t>
  </si>
  <si>
    <t>72.4. 104790 DEMOLIÇÃO DE PISO DE CONCRETO SIMPLES, DE FORMA MECANIZADA COM MARTELETE, SEM REAPROVEITAMENTO. AF_09/2023 (M3)</t>
  </si>
  <si>
    <t>72.5. 100992 CARGA, MANOBRA E DESCARGA DE SOLOS E MATERIAIS GRANULARES EM CAMINHÃO BASCULANTE 18 M³ - CARGA COM PÁ CARREGADEIRA (CAÇAMBA DE 1,7 A 2,8 M³ / 128 HP) E DESCARGA LIVRE (UNIDADE: T). AF_07/2020 (T)</t>
  </si>
  <si>
    <t>72.6. 95880 TRANSPORTE COM CAMINHÃO BASCULANTE DE 18 M³, EM VIA URBANA PAVIMENTADA, DMT ATÉ 30 KM (UNIDADE: TXKM). AF_07/2020 (TXKM)</t>
  </si>
  <si>
    <t>72.7. 95430 TRANSPORTE COM CAMINHÃO BASCULANTE DE 18 M³, EM VIA URBANA PAVIMENTADA, ADICIONAL PARA DMT EXCEDENTE A 30 KM (UNIDADE: TXKM). AF_07/2020 (TXKM)</t>
  </si>
  <si>
    <t>72.8. RCC-NS Disposição final de resíduos da construção civil - nãosegregados (T)</t>
  </si>
  <si>
    <t>72.9. 95880 TRANSPORTE COM CAMINHÃO BASCULANTE DE 18 M³, EM VIA URBANA PAVIMENTADA, DMT ATÉ 30 KM (UNIDADE: TXKM). AF_07/2020 (TXKM)</t>
  </si>
  <si>
    <t>72.10. 4011276 Base ou sub-base de brita graduada com brita comercial - 100% Proctor modificado (m³)</t>
  </si>
  <si>
    <t>72.11. 100577 REGULARIZAÇÃO E COMPACTAÇÃO DE SUBLEITO DE SOLO PREDOMINANTEMENTE ARENOSO, PARA OBRAS DE CONSTRUÇÃO DE PAVIMENTOS. AF_09/2024 (M2)</t>
  </si>
  <si>
    <t>72.12. 94273 ASSENTAMENTO DE GUIA (MEIO-FIO) EM TRECHO RETO, CONFECCIONADA EM CONCRETO PRÉ-FABRICADO, DIMENSÕES 100X15X13X30 CM (COMPRIMENTO X BASE INFERIOR X BASE SUPERIOR X ALTURA). AF_01/2024 (M)</t>
  </si>
  <si>
    <t>72.13. 102498 PINTURA DE MEIO-FIO COM TINTA BRANCA A BASE DE CAL (CAIAÇÃO). AF_05/2021 (M)</t>
  </si>
  <si>
    <t>72.14. 105003 RAMPA DE ACESSIBILIDADE EM CONCRETO MOLDADO IN LOCO, EM CALÇADA PRÉ EXISTENTE COM LARGURA MAIOR OU IGUAL À 3,00 M, FCK 25MPA, COM PISO PODOTÁTIL. AF_03/2024 (UN)</t>
  </si>
  <si>
    <t>72.15. INF-251111 EXECUÇÃO DE PASSEIO (CALÇADA) OU PISO DE CONCRETO COM CONCRETO MOLDADO IN LOCO, USINADO, ACABAMENTO CONVENCIONAL, ESPESSURA 15 CM, ARMADO. (M2)</t>
  </si>
  <si>
    <t>72.16. 103310 INSTALAÇÃO DE LIXEIRA METÁLICA DUPLA, CAPACIDADE DE 60 L, EM TUBO DE AÇO CARBONO E CESTOS EM CHAPA DE AÇO COM PINTURA ELETROSTÁTICA, SOBRE SOLO. AF_11/2021 (UN)</t>
  </si>
  <si>
    <t>72.17. 104658 PISO PODOTÁTIL DE ALERTA OU DIRECIONAL, DE CONCRETO, ASSENTADO SOBRE ARGAMASSA. AF_03/2024 (M2)</t>
  </si>
  <si>
    <t>72.18. 5213368 Balizador de concreto - areia e brita comerciais - fornecimento e implantação (un)</t>
  </si>
  <si>
    <t>72.19. 98504 PLANTIO DE GRAMA BATATAIS EM PLACAS. AF_07/2024 (M2)</t>
  </si>
  <si>
    <t>72.20. S03641 Acabamento de superfície de piso de concreto com polimento mecânico com acabadora simples - Rev 02 (m2)</t>
  </si>
  <si>
    <t>73.1. INF-20251118 LOCAÇÃO PLANIMÉTRICA DE LINHA (m)</t>
  </si>
  <si>
    <t>73.2. 98525 LIMPEZA MECANIZADA DE CAMADA VEGETAL, VEGETAÇÃO E PEQUENAS ÁRVORES (DIÂMETRO DE TRONCO MENOR QUE 0,20 M), COM TRATOR DE ESTEIRAS. AF_03/2024 (M2)</t>
  </si>
  <si>
    <t>73.3. 101114 ESCAVAÇÃO HORIZONTAL EM SOLO DE 1A CATEGORIA COM TRATOR DE ESTEIRAS (100HP/LÂMINA: 2,19M3). AF_07/2020 (M3)</t>
  </si>
  <si>
    <t>73.4. 104790 DEMOLIÇÃO DE PISO DE CONCRETO SIMPLES, DE FORMA MECANIZADA COM MARTELETE, SEM REAPROVEITAMENTO. AF_09/2023 (M3)</t>
  </si>
  <si>
    <t>73.5. 100992 CARGA, MANOBRA E DESCARGA DE SOLOS E MATERIAIS GRANULARES EM CAMINHÃO BASCULANTE 18 M³ - CARGA COM PÁ CARREGADEIRA (CAÇAMBA DE 1,7 A 2,8 M³ / 128 HP) E DESCARGA LIVRE (UNIDADE: T). AF_07/2020 (T)</t>
  </si>
  <si>
    <t>73.6. 95880 TRANSPORTE COM CAMINHÃO BASCULANTE DE 18 M³, EM VIA URBANA PAVIMENTADA, DMT ATÉ 30 KM (UNIDADE: TXKM). AF_07/2020 (TXKM)</t>
  </si>
  <si>
    <t>73.7. 95430 TRANSPORTE COM CAMINHÃO BASCULANTE DE 18 M³, EM VIA URBANA PAVIMENTADA, ADICIONAL PARA DMT EXCEDENTE A 30 KM (UNIDADE: TXKM). AF_07/2020 (TXKM)</t>
  </si>
  <si>
    <t>73.8. RCC-NS Disposição final de resíduos da construção civil - nãosegregados (T)</t>
  </si>
  <si>
    <t>73.9. 95880 TRANSPORTE COM CAMINHÃO BASCULANTE DE 18 M³, EM VIA URBANA PAVIMENTADA, DMT ATÉ 30 KM (UNIDADE: TXKM). AF_07/2020 (TXKM)</t>
  </si>
  <si>
    <t>73.10. 4011276 Base ou sub-base de brita graduada com brita comercial - 100% Proctor modificado (m³)</t>
  </si>
  <si>
    <t>73.11. 100577 REGULARIZAÇÃO E COMPACTAÇÃO DE SUBLEITO DE SOLO PREDOMINANTEMENTE ARENOSO, PARA OBRAS DE CONSTRUÇÃO DE PAVIMENTOS. AF_09/2024 (M2)</t>
  </si>
  <si>
    <t>73.12. 94273 ASSENTAMENTO DE GUIA (MEIO-FIO) EM TRECHO RETO, CONFECCIONADA EM CONCRETO PRÉ-FABRICADO, DIMENSÕES 100X15X13X30 CM (COMPRIMENTO X BASE INFERIOR X BASE SUPERIOR X ALTURA). AF_01/2024 (M)</t>
  </si>
  <si>
    <t>73.13. 102498 PINTURA DE MEIO-FIO COM TINTA BRANCA A BASE DE CAL (CAIAÇÃO). AF_05/2021 (M)</t>
  </si>
  <si>
    <t>73.14. 105003 RAMPA DE ACESSIBILIDADE EM CONCRETO MOLDADO IN LOCO, EM CALÇADA PRÉ EXISTENTE COM LARGURA MAIOR OU IGUAL À 3,00 M, FCK 25MPA, COM PISO PODOTÁTIL. AF_03/2024 (UN)</t>
  </si>
  <si>
    <t>73.15. INF-251111 EXECUÇÃO DE PASSEIO (CALÇADA) OU PISO DE CONCRETO COM CONCRETO MOLDADO IN LOCO, USINADO, ACABAMENTO CONVENCIONAL, ESPESSURA 15 CM, ARMADO. (M2)</t>
  </si>
  <si>
    <t>73.16. 103310 INSTALAÇÃO DE LIXEIRA METÁLICA DUPLA, CAPACIDADE DE 60 L, EM TUBO DE AÇO CARBONO E CESTOS EM CHAPA DE AÇO COM PINTURA ELETROSTÁTICA, SOBRE SOLO. AF_11/2021 (UN)</t>
  </si>
  <si>
    <t>73.17. 104658 PISO PODOTÁTIL DE ALERTA OU DIRECIONAL, DE CONCRETO, ASSENTADO SOBRE ARGAMASSA. AF_03/2024 (M2)</t>
  </si>
  <si>
    <t>73.18. 5213368 Balizador de concreto - areia e brita comerciais - fornecimento e implantação (un)</t>
  </si>
  <si>
    <t>73.19. 98504 PLANTIO DE GRAMA BATATAIS EM PLACAS. AF_07/2024 (M2)</t>
  </si>
  <si>
    <t>73.20. S03641 Acabamento de superfície de piso de concreto com polimento mecânico com acabadora simples - Rev 02 (m2)</t>
  </si>
  <si>
    <t>74.1. INF-20251118 LOCAÇÃO PLANIMÉTRICA DE LINHA (m)</t>
  </si>
  <si>
    <t>74.2. 98525 LIMPEZA MECANIZADA DE CAMADA VEGETAL, VEGETAÇÃO E PEQUENAS ÁRVORES (DIÂMETRO DE TRONCO MENOR QUE 0,20 M), COM TRATOR DE ESTEIRAS. AF_03/2024 (M2)</t>
  </si>
  <si>
    <t>74.3. 101114 ESCAVAÇÃO HORIZONTAL EM SOLO DE 1A CATEGORIA COM TRATOR DE ESTEIRAS (100HP/LÂMINA: 2,19M3). AF_07/2020 (M3)</t>
  </si>
  <si>
    <t>74.4. 104790 DEMOLIÇÃO DE PISO DE CONCRETO SIMPLES, DE FORMA MECANIZADA COM MARTELETE, SEM REAPROVEITAMENTO. AF_09/2023 (M3)</t>
  </si>
  <si>
    <t>74.5. 100992 CARGA, MANOBRA E DESCARGA DE SOLOS E MATERIAIS GRANULARES EM CAMINHÃO BASCULANTE 18 M³ - CARGA COM PÁ CARREGADEIRA (CAÇAMBA DE 1,7 A 2,8 M³ / 128 HP) E DESCARGA LIVRE (UNIDADE: T). AF_07/2020 (T)</t>
  </si>
  <si>
    <t>74.6. 95880 TRANSPORTE COM CAMINHÃO BASCULANTE DE 18 M³, EM VIA URBANA PAVIMENTADA, DMT ATÉ 30 KM (UNIDADE: TXKM). AF_07/2020 (TXKM)</t>
  </si>
  <si>
    <t>74.7. 95430 TRANSPORTE COM CAMINHÃO BASCULANTE DE 18 M³, EM VIA URBANA PAVIMENTADA, ADICIONAL PARA DMT EXCEDENTE A 30 KM (UNIDADE: TXKM). AF_07/2020 (TXKM)</t>
  </si>
  <si>
    <t>74.8. RCC-NS Disposição final de resíduos da construção civil - nãosegregados (T)</t>
  </si>
  <si>
    <t>74.9. 95880 TRANSPORTE COM CAMINHÃO BASCULANTE DE 18 M³, EM VIA URBANA PAVIMENTADA, DMT ATÉ 30 KM (UNIDADE: TXKM). AF_07/2020 (TXKM)</t>
  </si>
  <si>
    <t>74.10. 4011276 Base ou sub-base de brita graduada com brita comercial - 100% Proctor modificado (m³)</t>
  </si>
  <si>
    <t>74.11. 100577 REGULARIZAÇÃO E COMPACTAÇÃO DE SUBLEITO DE SOLO PREDOMINANTEMENTE ARENOSO, PARA OBRAS DE CONSTRUÇÃO DE PAVIMENTOS. AF_09/2024 (M2)</t>
  </si>
  <si>
    <t>74.12. 94273 ASSENTAMENTO DE GUIA (MEIO-FIO) EM TRECHO RETO, CONFECCIONADA EM CONCRETO PRÉ-FABRICADO, DIMENSÕES 100X15X13X30 CM (COMPRIMENTO X BASE INFERIOR X BASE SUPERIOR X ALTURA). AF_01/2024 (M)</t>
  </si>
  <si>
    <t>74.13. 102498 PINTURA DE MEIO-FIO COM TINTA BRANCA A BASE DE CAL (CAIAÇÃO). AF_05/2021 (M)</t>
  </si>
  <si>
    <t>74.14. 105003 RAMPA DE ACESSIBILIDADE EM CONCRETO MOLDADO IN LOCO, EM CALÇADA PRÉ EXISTENTE COM LARGURA MAIOR OU IGUAL À 3,00 M, FCK 25MPA, COM PISO PODOTÁTIL. AF_03/2024 (UN)</t>
  </si>
  <si>
    <t>74.15. INF-251111 EXECUÇÃO DE PASSEIO (CALÇADA) OU PISO DE CONCRETO COM CONCRETO MOLDADO IN LOCO, USINADO, ACABAMENTO CONVENCIONAL, ESPESSURA 15 CM, ARMADO. (M2)</t>
  </si>
  <si>
    <t>74.16. 103310 INSTALAÇÃO DE LIXEIRA METÁLICA DUPLA, CAPACIDADE DE 60 L, EM TUBO DE AÇO CARBONO E CESTOS EM CHAPA DE AÇO COM PINTURA ELETROSTÁTICA, SOBRE SOLO. AF_11/2021 (UN)</t>
  </si>
  <si>
    <t>74.17. 104658 PISO PODOTÁTIL DE ALERTA OU DIRECIONAL, DE CONCRETO, ASSENTADO SOBRE ARGAMASSA. AF_03/2024 (M2)</t>
  </si>
  <si>
    <t>74.18. 5213368 Balizador de concreto - areia e brita comerciais - fornecimento e implantação (un)</t>
  </si>
  <si>
    <t>74.19. 98504 PLANTIO DE GRAMA BATATAIS EM PLACAS. AF_07/2024 (M2)</t>
  </si>
  <si>
    <t>74.20. S03641 Acabamento de superfície de piso de concreto com polimento mecânico com acabadora simples - Rev 02 (m2)</t>
  </si>
  <si>
    <t>75.1. INF-20251118 LOCAÇÃO PLANIMÉTRICA DE LINHA (m)</t>
  </si>
  <si>
    <t>75.2. 98525 LIMPEZA MECANIZADA DE CAMADA VEGETAL, VEGETAÇÃO E PEQUENAS ÁRVORES (DIÂMETRO DE TRONCO MENOR QUE 0,20 M), COM TRATOR DE ESTEIRAS. AF_03/2024 (M2)</t>
  </si>
  <si>
    <t>75.3. 101114 ESCAVAÇÃO HORIZONTAL EM SOLO DE 1A CATEGORIA COM TRATOR DE ESTEIRAS (100HP/LÂMINA: 2,19M3). AF_07/2020 (M3)</t>
  </si>
  <si>
    <t>75.4. 104790 DEMOLIÇÃO DE PISO DE CONCRETO SIMPLES, DE FORMA MECANIZADA COM MARTELETE, SEM REAPROVEITAMENTO. AF_09/2023 (M3)</t>
  </si>
  <si>
    <t>75.5. 100992 CARGA, MANOBRA E DESCARGA DE SOLOS E MATERIAIS GRANULARES EM CAMINHÃO BASCULANTE 18 M³ - CARGA COM PÁ CARREGADEIRA (CAÇAMBA DE 1,7 A 2,8 M³ / 128 HP) E DESCARGA LIVRE (UNIDADE: T). AF_07/2020 (T)</t>
  </si>
  <si>
    <t>75.6. 95880 TRANSPORTE COM CAMINHÃO BASCULANTE DE 18 M³, EM VIA URBANA PAVIMENTADA, DMT ATÉ 30 KM (UNIDADE: TXKM). AF_07/2020 (TXKM)</t>
  </si>
  <si>
    <t>75.7. 95430 TRANSPORTE COM CAMINHÃO BASCULANTE DE 18 M³, EM VIA URBANA PAVIMENTADA, ADICIONAL PARA DMT EXCEDENTE A 30 KM (UNIDADE: TXKM). AF_07/2020 (TXKM)</t>
  </si>
  <si>
    <t>75.8. RCC-NS Disposição final de resíduos da construção civil - nãosegregados (T)</t>
  </si>
  <si>
    <t>75.9. 95880 TRANSPORTE COM CAMINHÃO BASCULANTE DE 18 M³, EM VIA URBANA PAVIMENTADA, DMT ATÉ 30 KM (UNIDADE: TXKM). AF_07/2020 (TXKM)</t>
  </si>
  <si>
    <t>75.10. 4011276 Base ou sub-base de brita graduada com brita comercial - 100% Proctor modificado (m³)</t>
  </si>
  <si>
    <t>75.11. 100577 REGULARIZAÇÃO E COMPACTAÇÃO DE SUBLEITO DE SOLO PREDOMINANTEMENTE ARENOSO, PARA OBRAS DE CONSTRUÇÃO DE PAVIMENTOS. AF_09/2024 (M2)</t>
  </si>
  <si>
    <t>75.12. 94273 ASSENTAMENTO DE GUIA (MEIO-FIO) EM TRECHO RETO, CONFECCIONADA EM CONCRETO PRÉ-FABRICADO, DIMENSÕES 100X15X13X30 CM (COMPRIMENTO X BASE INFERIOR X BASE SUPERIOR X ALTURA). AF_01/2024 (M)</t>
  </si>
  <si>
    <t>75.13. 102498 PINTURA DE MEIO-FIO COM TINTA BRANCA A BASE DE CAL (CAIAÇÃO). AF_05/2021 (M)</t>
  </si>
  <si>
    <t>75.14. 105003 RAMPA DE ACESSIBILIDADE EM CONCRETO MOLDADO IN LOCO, EM CALÇADA PRÉ EXISTENTE COM LARGURA MAIOR OU IGUAL À 3,00 M, FCK 25MPA, COM PISO PODOTÁTIL. AF_03/2024 (UN)</t>
  </si>
  <si>
    <t>75.15. INF-251111 EXECUÇÃO DE PASSEIO (CALÇADA) OU PISO DE CONCRETO COM CONCRETO MOLDADO IN LOCO, USINADO, ACABAMENTO CONVENCIONAL, ESPESSURA 15 CM, ARMADO. (M2)</t>
  </si>
  <si>
    <t>75.16. 103310 INSTALAÇÃO DE LIXEIRA METÁLICA DUPLA, CAPACIDADE DE 60 L, EM TUBO DE AÇO CARBONO E CESTOS EM CHAPA DE AÇO COM PINTURA ELETROSTÁTICA, SOBRE SOLO. AF_11/2021 (UN)</t>
  </si>
  <si>
    <t>75.17. 104658 PISO PODOTÁTIL DE ALERTA OU DIRECIONAL, DE CONCRETO, ASSENTADO SOBRE ARGAMASSA. AF_03/2024 (M2)</t>
  </si>
  <si>
    <t>75.18. 5213368 Balizador de concreto - areia e brita comerciais - fornecimento e implantação (un)</t>
  </si>
  <si>
    <t>75.19. 98504 PLANTIO DE GRAMA BATATAIS EM PLACAS. AF_07/2024 (M2)</t>
  </si>
  <si>
    <t>75.20. S03641 Acabamento de superfície de piso de concreto com polimento mecânico com acabadora simples - Rev 02 (m2)</t>
  </si>
  <si>
    <t>76.1. INF-20251118 LOCAÇÃO PLANIMÉTRICA DE LINHA (m)</t>
  </si>
  <si>
    <t>76.2. 98525 LIMPEZA MECANIZADA DE CAMADA VEGETAL, VEGETAÇÃO E PEQUENAS ÁRVORES (DIÂMETRO DE TRONCO MENOR QUE 0,20 M), COM TRATOR DE ESTEIRAS. AF_03/2024 (M2)</t>
  </si>
  <si>
    <t>76.3. 101114 ESCAVAÇÃO HORIZONTAL EM SOLO DE 1A CATEGORIA COM TRATOR DE ESTEIRAS (100HP/LÂMINA: 2,19M3). AF_07/2020 (M3)</t>
  </si>
  <si>
    <t>76.4. 104790 DEMOLIÇÃO DE PISO DE CONCRETO SIMPLES, DE FORMA MECANIZADA COM MARTELETE, SEM REAPROVEITAMENTO. AF_09/2023 (M3)</t>
  </si>
  <si>
    <t>76.5. 100992 CARGA, MANOBRA E DESCARGA DE SOLOS E MATERIAIS GRANULARES EM CAMINHÃO BASCULANTE 18 M³ - CARGA COM PÁ CARREGADEIRA (CAÇAMBA DE 1,7 A 2,8 M³ / 128 HP) E DESCARGA LIVRE (UNIDADE: T). AF_07/2020 (T)</t>
  </si>
  <si>
    <t>76.6. 95880 TRANSPORTE COM CAMINHÃO BASCULANTE DE 18 M³, EM VIA URBANA PAVIMENTADA, DMT ATÉ 30 KM (UNIDADE: TXKM). AF_07/2020 (TXKM)</t>
  </si>
  <si>
    <t>76.7. 95430 TRANSPORTE COM CAMINHÃO BASCULANTE DE 18 M³, EM VIA URBANA PAVIMENTADA, ADICIONAL PARA DMT EXCEDENTE A 30 KM (UNIDADE: TXKM). AF_07/2020 (TXKM)</t>
  </si>
  <si>
    <t>76.8. RCC-NS Disposição final de resíduos da construção civil - nãosegregados (T)</t>
  </si>
  <si>
    <t>76.9. 95880 TRANSPORTE COM CAMINHÃO BASCULANTE DE 18 M³, EM VIA URBANA PAVIMENTADA, DMT ATÉ 30 KM (UNIDADE: TXKM). AF_07/2020 (TXKM)</t>
  </si>
  <si>
    <t>76.10. 4011276 Base ou sub-base de brita graduada com brita comercial - 100% Proctor modificado (m³)</t>
  </si>
  <si>
    <t>76.11. 100577 REGULARIZAÇÃO E COMPACTAÇÃO DE SUBLEITO DE SOLO PREDOMINANTEMENTE ARENOSO, PARA OBRAS DE CONSTRUÇÃO DE PAVIMENTOS. AF_09/2024 (M2)</t>
  </si>
  <si>
    <t>76.12. 94273 ASSENTAMENTO DE GUIA (MEIO-FIO) EM TRECHO RETO, CONFECCIONADA EM CONCRETO PRÉ-FABRICADO, DIMENSÕES 100X15X13X30 CM (COMPRIMENTO X BASE INFERIOR X BASE SUPERIOR X ALTURA). AF_01/2024 (M)</t>
  </si>
  <si>
    <t>76.13. 102498 PINTURA DE MEIO-FIO COM TINTA BRANCA A BASE DE CAL (CAIAÇÃO). AF_05/2021 (M)</t>
  </si>
  <si>
    <t>76.14. 105003 RAMPA DE ACESSIBILIDADE EM CONCRETO MOLDADO IN LOCO, EM CALÇADA PRÉ EXISTENTE COM LARGURA MAIOR OU IGUAL À 3,00 M, FCK 25MPA, COM PISO PODOTÁTIL. AF_03/2024 (UN)</t>
  </si>
  <si>
    <t>76.15. INF-251111 EXECUÇÃO DE PASSEIO (CALÇADA) OU PISO DE CONCRETO COM CONCRETO MOLDADO IN LOCO, USINADO, ACABAMENTO CONVENCIONAL, ESPESSURA 15 CM, ARMADO. (M2)</t>
  </si>
  <si>
    <t>76.16. 103310 INSTALAÇÃO DE LIXEIRA METÁLICA DUPLA, CAPACIDADE DE 60 L, EM TUBO DE AÇO CARBONO E CESTOS EM CHAPA DE AÇO COM PINTURA ELETROSTÁTICA, SOBRE SOLO. AF_11/2021 (UN)</t>
  </si>
  <si>
    <t>76.17. 104658 PISO PODOTÁTIL DE ALERTA OU DIRECIONAL, DE CONCRETO, ASSENTADO SOBRE ARGAMASSA. AF_03/2024 (M2)</t>
  </si>
  <si>
    <t>76.18. 5213368 Balizador de concreto - areia e brita comerciais - fornecimento e implantação (un)</t>
  </si>
  <si>
    <t>76.19. 98504 PLANTIO DE GRAMA BATATAIS EM PLACAS. AF_07/2024 (M2)</t>
  </si>
  <si>
    <t>76.20. S03641 Acabamento de superfície de piso de concreto com polimento mecânico com acabadora simples - Rev 02 (m2)</t>
  </si>
  <si>
    <t>77.1. INF-20251118 LOCAÇÃO PLANIMÉTRICA DE LINHA (m)</t>
  </si>
  <si>
    <t>77.2. 98525 LIMPEZA MECANIZADA DE CAMADA VEGETAL, VEGETAÇÃO E PEQUENAS ÁRVORES (DIÂMETRO DE TRONCO MENOR QUE 0,20 M), COM TRATOR DE ESTEIRAS. AF_03/2024 (M2)</t>
  </si>
  <si>
    <t>77.3. 101114 ESCAVAÇÃO HORIZONTAL EM SOLO DE 1A CATEGORIA COM TRATOR DE ESTEIRAS (100HP/LÂMINA: 2,19M3). AF_07/2020 (M3)</t>
  </si>
  <si>
    <t>77.4. 104790 DEMOLIÇÃO DE PISO DE CONCRETO SIMPLES, DE FORMA MECANIZADA COM MARTELETE, SEM REAPROVEITAMENTO. AF_09/2023 (M3)</t>
  </si>
  <si>
    <t>77.5. 100992 CARGA, MANOBRA E DESCARGA DE SOLOS E MATERIAIS GRANULARES EM CAMINHÃO BASCULANTE 18 M³ - CARGA COM PÁ CARREGADEIRA (CAÇAMBA DE 1,7 A 2,8 M³ / 128 HP) E DESCARGA LIVRE (UNIDADE: T). AF_07/2020 (T)</t>
  </si>
  <si>
    <t>77.6. 95880 TRANSPORTE COM CAMINHÃO BASCULANTE DE 18 M³, EM VIA URBANA PAVIMENTADA, DMT ATÉ 30 KM (UNIDADE: TXKM). AF_07/2020 (TXKM)</t>
  </si>
  <si>
    <t>77.7. 95430 TRANSPORTE COM CAMINHÃO BASCULANTE DE 18 M³, EM VIA URBANA PAVIMENTADA, ADICIONAL PARA DMT EXCEDENTE A 30 KM (UNIDADE: TXKM). AF_07/2020 (TXKM)</t>
  </si>
  <si>
    <t>77.8. RCC-NS Disposição final de resíduos da construção civil - nãosegregados (T)</t>
  </si>
  <si>
    <t>77.9. 95880 TRANSPORTE COM CAMINHÃO BASCULANTE DE 18 M³, EM VIA URBANA PAVIMENTADA, DMT ATÉ 30 KM (UNIDADE: TXKM). AF_07/2020 (TXKM)</t>
  </si>
  <si>
    <t>77.10. 4011276 Base ou sub-base de brita graduada com brita comercial - 100% Proctor modificado (m³)</t>
  </si>
  <si>
    <t>77.11. 100577 REGULARIZAÇÃO E COMPACTAÇÃO DE SUBLEITO DE SOLO PREDOMINANTEMENTE ARENOSO, PARA OBRAS DE CONSTRUÇÃO DE PAVIMENTOS. AF_09/2024 (M2)</t>
  </si>
  <si>
    <t>77.12. 94273 ASSENTAMENTO DE GUIA (MEIO-FIO) EM TRECHO RETO, CONFECCIONADA EM CONCRETO PRÉ-FABRICADO, DIMENSÕES 100X15X13X30 CM (COMPRIMENTO X BASE INFERIOR X BASE SUPERIOR X ALTURA). AF_01/2024 (M)</t>
  </si>
  <si>
    <t>77.13. 102498 PINTURA DE MEIO-FIO COM TINTA BRANCA A BASE DE CAL (CAIAÇÃO). AF_05/2021 (M)</t>
  </si>
  <si>
    <t>77.14. 105003 RAMPA DE ACESSIBILIDADE EM CONCRETO MOLDADO IN LOCO, EM CALÇADA PRÉ EXISTENTE COM LARGURA MAIOR OU IGUAL À 3,00 M, FCK 25MPA, COM PISO PODOTÁTIL. AF_03/2024 (UN)</t>
  </si>
  <si>
    <t>77.15. INF-251111 EXECUÇÃO DE PASSEIO (CALÇADA) OU PISO DE CONCRETO COM CONCRETO MOLDADO IN LOCO, USINADO, ACABAMENTO CONVENCIONAL, ESPESSURA 15 CM, ARMADO. (M2)</t>
  </si>
  <si>
    <t>77.16. 103310 INSTALAÇÃO DE LIXEIRA METÁLICA DUPLA, CAPACIDADE DE 60 L, EM TUBO DE AÇO CARBONO E CESTOS EM CHAPA DE AÇO COM PINTURA ELETROSTÁTICA, SOBRE SOLO. AF_11/2021 (UN)</t>
  </si>
  <si>
    <t>77.17. 104658 PISO PODOTÁTIL DE ALERTA OU DIRECIONAL, DE CONCRETO, ASSENTADO SOBRE ARGAMASSA. AF_03/2024 (M2)</t>
  </si>
  <si>
    <t>77.18. 5213368 Balizador de concreto - areia e brita comerciais - fornecimento e implantação (un)</t>
  </si>
  <si>
    <t>77.19. 98504 PLANTIO DE GRAMA BATATAIS EM PLACAS. AF_07/2024 (M2)</t>
  </si>
  <si>
    <t>77.20. S03641 Acabamento de superfície de piso de concreto com polimento mecânico com acabadora simples - Rev 02 (m2)</t>
  </si>
  <si>
    <t>78.1. INF-20251118 LOCAÇÃO PLANIMÉTRICA DE LINHA (m)</t>
  </si>
  <si>
    <t>78.2. 98525 LIMPEZA MECANIZADA DE CAMADA VEGETAL, VEGETAÇÃO E PEQUENAS ÁRVORES (DIÂMETRO DE TRONCO MENOR QUE 0,20 M), COM TRATOR DE ESTEIRAS. AF_03/2024 (M2)</t>
  </si>
  <si>
    <t>78.3. 101114 ESCAVAÇÃO HORIZONTAL EM SOLO DE 1A CATEGORIA COM TRATOR DE ESTEIRAS (100HP/LÂMINA: 2,19M3). AF_07/2020 (M3)</t>
  </si>
  <si>
    <t>78.4. 104790 DEMOLIÇÃO DE PISO DE CONCRETO SIMPLES, DE FORMA MECANIZADA COM MARTELETE, SEM REAPROVEITAMENTO. AF_09/2023 (M3)</t>
  </si>
  <si>
    <t>78.5. 100992 CARGA, MANOBRA E DESCARGA DE SOLOS E MATERIAIS GRANULARES EM CAMINHÃO BASCULANTE 18 M³ - CARGA COM PÁ CARREGADEIRA (CAÇAMBA DE 1,7 A 2,8 M³ / 128 HP) E DESCARGA LIVRE (UNIDADE: T). AF_07/2020 (T)</t>
  </si>
  <si>
    <t>78.6. 95880 TRANSPORTE COM CAMINHÃO BASCULANTE DE 18 M³, EM VIA URBANA PAVIMENTADA, DMT ATÉ 30 KM (UNIDADE: TXKM). AF_07/2020 (TXKM)</t>
  </si>
  <si>
    <t>78.7. 95430 TRANSPORTE COM CAMINHÃO BASCULANTE DE 18 M³, EM VIA URBANA PAVIMENTADA, ADICIONAL PARA DMT EXCEDENTE A 30 KM (UNIDADE: TXKM). AF_07/2020 (TXKM)</t>
  </si>
  <si>
    <t>78.8. RCC-NS Disposição final de resíduos da construção civil - nãosegregados (T)</t>
  </si>
  <si>
    <t>78.9. 95880 TRANSPORTE COM CAMINHÃO BASCULANTE DE 18 M³, EM VIA URBANA PAVIMENTADA, DMT ATÉ 30 KM (UNIDADE: TXKM). AF_07/2020 (TXKM)</t>
  </si>
  <si>
    <t>78.10. 4011276 Base ou sub-base de brita graduada com brita comercial - 100% Proctor modificado (m³)</t>
  </si>
  <si>
    <t>78.11. 100577 REGULARIZAÇÃO E COMPACTAÇÃO DE SUBLEITO DE SOLO PREDOMINANTEMENTE ARENOSO, PARA OBRAS DE CONSTRUÇÃO DE PAVIMENTOS. AF_09/2024 (M2)</t>
  </si>
  <si>
    <t>78.12. 94273 ASSENTAMENTO DE GUIA (MEIO-FIO) EM TRECHO RETO, CONFECCIONADA EM CONCRETO PRÉ-FABRICADO, DIMENSÕES 100X15X13X30 CM (COMPRIMENTO X BASE INFERIOR X BASE SUPERIOR X ALTURA). AF_01/2024 (M)</t>
  </si>
  <si>
    <t>78.13. 102498 PINTURA DE MEIO-FIO COM TINTA BRANCA A BASE DE CAL (CAIAÇÃO). AF_05/2021 (M)</t>
  </si>
  <si>
    <t>78.14. 105003 RAMPA DE ACESSIBILIDADE EM CONCRETO MOLDADO IN LOCO, EM CALÇADA PRÉ EXISTENTE COM LARGURA MAIOR OU IGUAL À 3,00 M, FCK 25MPA, COM PISO PODOTÁTIL. AF_03/2024 (UN)</t>
  </si>
  <si>
    <t>78.15. INF-251111 EXECUÇÃO DE PASSEIO (CALÇADA) OU PISO DE CONCRETO COM CONCRETO MOLDADO IN LOCO, USINADO, ACABAMENTO CONVENCIONAL, ESPESSURA 15 CM, ARMADO. (M2)</t>
  </si>
  <si>
    <t>78.16. 103310 INSTALAÇÃO DE LIXEIRA METÁLICA DUPLA, CAPACIDADE DE 60 L, EM TUBO DE AÇO CARBONO E CESTOS EM CHAPA DE AÇO COM PINTURA ELETROSTÁTICA, SOBRE SOLO. AF_11/2021 (UN)</t>
  </si>
  <si>
    <t>78.17. 104658 PISO PODOTÁTIL DE ALERTA OU DIRECIONAL, DE CONCRETO, ASSENTADO SOBRE ARGAMASSA. AF_03/2024 (M2)</t>
  </si>
  <si>
    <t>78.18. 5213368 Balizador de concreto - areia e brita comerciais - fornecimento e implantação (un)</t>
  </si>
  <si>
    <t>78.19. 98504 PLANTIO DE GRAMA BATATAIS EM PLACAS. AF_07/2024 (M2)</t>
  </si>
  <si>
    <t>78.20. S03641 Acabamento de superfície de piso de concreto com polimento mecânico com acabadora simples - Rev 02 (m2)</t>
  </si>
  <si>
    <t>79.1. INF-20251118 LOCAÇÃO PLANIMÉTRICA DE LINHA (m)</t>
  </si>
  <si>
    <t>79.2. 98525 LIMPEZA MECANIZADA DE CAMADA VEGETAL, VEGETAÇÃO E PEQUENAS ÁRVORES (DIÂMETRO DE TRONCO MENOR QUE 0,20 M), COM TRATOR DE ESTEIRAS. AF_03/2024 (M2)</t>
  </si>
  <si>
    <t>79.3. 101114 ESCAVAÇÃO HORIZONTAL EM SOLO DE 1A CATEGORIA COM TRATOR DE ESTEIRAS (100HP/LÂMINA: 2,19M3). AF_07/2020 (M3)</t>
  </si>
  <si>
    <t>79.4. 104790 DEMOLIÇÃO DE PISO DE CONCRETO SIMPLES, DE FORMA MECANIZADA COM MARTELETE, SEM REAPROVEITAMENTO. AF_09/2023 (M3)</t>
  </si>
  <si>
    <t>79.5. 100992 CARGA, MANOBRA E DESCARGA DE SOLOS E MATERIAIS GRANULARES EM CAMINHÃO BASCULANTE 18 M³ - CARGA COM PÁ CARREGADEIRA (CAÇAMBA DE 1,7 A 2,8 M³ / 128 HP) E DESCARGA LIVRE (UNIDADE: T). AF_07/2020 (T)</t>
  </si>
  <si>
    <t>79.6. 95880 TRANSPORTE COM CAMINHÃO BASCULANTE DE 18 M³, EM VIA URBANA PAVIMENTADA, DMT ATÉ 30 KM (UNIDADE: TXKM). AF_07/2020 (TXKM)</t>
  </si>
  <si>
    <t>79.7. 95430 TRANSPORTE COM CAMINHÃO BASCULANTE DE 18 M³, EM VIA URBANA PAVIMENTADA, ADICIONAL PARA DMT EXCEDENTE A 30 KM (UNIDADE: TXKM). AF_07/2020 (TXKM)</t>
  </si>
  <si>
    <t>79.8. RCC-NS Disposição final de resíduos da construção civil - nãosegregados (T)</t>
  </si>
  <si>
    <t>79.9. 95880 TRANSPORTE COM CAMINHÃO BASCULANTE DE 18 M³, EM VIA URBANA PAVIMENTADA, DMT ATÉ 30 KM (UNIDADE: TXKM). AF_07/2020 (TXKM)</t>
  </si>
  <si>
    <t>79.10. 4011276 Base ou sub-base de brita graduada com brita comercial - 100% Proctor modificado (m³)</t>
  </si>
  <si>
    <t>79.11. 100577 REGULARIZAÇÃO E COMPACTAÇÃO DE SUBLEITO DE SOLO PREDOMINANTEMENTE ARENOSO, PARA OBRAS DE CONSTRUÇÃO DE PAVIMENTOS. AF_09/2024 (M2)</t>
  </si>
  <si>
    <t>79.12. 94273 ASSENTAMENTO DE GUIA (MEIO-FIO) EM TRECHO RETO, CONFECCIONADA EM CONCRETO PRÉ-FABRICADO, DIMENSÕES 100X15X13X30 CM (COMPRIMENTO X BASE INFERIOR X BASE SUPERIOR X ALTURA). AF_01/2024 (M)</t>
  </si>
  <si>
    <t>79.13. 102498 PINTURA DE MEIO-FIO COM TINTA BRANCA A BASE DE CAL (CAIAÇÃO). AF_05/2021 (M)</t>
  </si>
  <si>
    <t>79.14. 105003 RAMPA DE ACESSIBILIDADE EM CONCRETO MOLDADO IN LOCO, EM CALÇADA PRÉ EXISTENTE COM LARGURA MAIOR OU IGUAL À 3,00 M, FCK 25MPA, COM PISO PODOTÁTIL. AF_03/2024 (UN)</t>
  </si>
  <si>
    <t>79.15. INF-251111 EXECUÇÃO DE PASSEIO (CALÇADA) OU PISO DE CONCRETO COM CONCRETO MOLDADO IN LOCO, USINADO, ACABAMENTO CONVENCIONAL, ESPESSURA 15 CM, ARMADO. (M2)</t>
  </si>
  <si>
    <t>79.16. 103310 INSTALAÇÃO DE LIXEIRA METÁLICA DUPLA, CAPACIDADE DE 60 L, EM TUBO DE AÇO CARBONO E CESTOS EM CHAPA DE AÇO COM PINTURA ELETROSTÁTICA, SOBRE SOLO. AF_11/2021 (UN)</t>
  </si>
  <si>
    <t>79.17. 104658 PISO PODOTÁTIL DE ALERTA OU DIRECIONAL, DE CONCRETO, ASSENTADO SOBRE ARGAMASSA. AF_03/2024 (M2)</t>
  </si>
  <si>
    <t>79.18. 5213368 Balizador de concreto - areia e brita comerciais - fornecimento e implantação (un)</t>
  </si>
  <si>
    <t>79.19. 98504 PLANTIO DE GRAMA BATATAIS EM PLACAS. AF_07/2024 (M2)</t>
  </si>
  <si>
    <t>79.20. S03641 Acabamento de superfície de piso de concreto com polimento mecânico com acabadora simples - Rev 02 (m2)</t>
  </si>
  <si>
    <t>80.1. INF-20251118 LOCAÇÃO PLANIMÉTRICA DE LINHA (m)</t>
  </si>
  <si>
    <t>80.2. 98525 LIMPEZA MECANIZADA DE CAMADA VEGETAL, VEGETAÇÃO E PEQUENAS ÁRVORES (DIÂMETRO DE TRONCO MENOR QUE 0,20 M), COM TRATOR DE ESTEIRAS. AF_03/2024 (M2)</t>
  </si>
  <si>
    <t>80.3. 101114 ESCAVAÇÃO HORIZONTAL EM SOLO DE 1A CATEGORIA COM TRATOR DE ESTEIRAS (100HP/LÂMINA: 2,19M3). AF_07/2020 (M3)</t>
  </si>
  <si>
    <t>80.4. 104790 DEMOLIÇÃO DE PISO DE CONCRETO SIMPLES, DE FORMA MECANIZADA COM MARTELETE, SEM REAPROVEITAMENTO. AF_09/2023 (M3)</t>
  </si>
  <si>
    <t>80.5. 100992 CARGA, MANOBRA E DESCARGA DE SOLOS E MATERIAIS GRANULARES EM CAMINHÃO BASCULANTE 18 M³ - CARGA COM PÁ CARREGADEIRA (CAÇAMBA DE 1,7 A 2,8 M³ / 128 HP) E DESCARGA LIVRE (UNIDADE: T). AF_07/2020 (T)</t>
  </si>
  <si>
    <t>80.6. 95880 TRANSPORTE COM CAMINHÃO BASCULANTE DE 18 M³, EM VIA URBANA PAVIMENTADA, DMT ATÉ 30 KM (UNIDADE: TXKM). AF_07/2020 (TXKM)</t>
  </si>
  <si>
    <t>80.7. 95430 TRANSPORTE COM CAMINHÃO BASCULANTE DE 18 M³, EM VIA URBANA PAVIMENTADA, ADICIONAL PARA DMT EXCEDENTE A 30 KM (UNIDADE: TXKM). AF_07/2020 (TXKM)</t>
  </si>
  <si>
    <t>80.8. RCC-NS Disposição final de resíduos da construção civil - nãosegregados (T)</t>
  </si>
  <si>
    <t>80.9. 95880 TRANSPORTE COM CAMINHÃO BASCULANTE DE 18 M³, EM VIA URBANA PAVIMENTADA, DMT ATÉ 30 KM (UNIDADE: TXKM). AF_07/2020 (TXKM)</t>
  </si>
  <si>
    <t>80.10. 4011276 Base ou sub-base de brita graduada com brita comercial - 100% Proctor modificado (m³)</t>
  </si>
  <si>
    <t>80.11. 100577 REGULARIZAÇÃO E COMPACTAÇÃO DE SUBLEITO DE SOLO PREDOMINANTEMENTE ARENOSO, PARA OBRAS DE CONSTRUÇÃO DE PAVIMENTOS. AF_09/2024 (M2)</t>
  </si>
  <si>
    <t>80.12. 94273 ASSENTAMENTO DE GUIA (MEIO-FIO) EM TRECHO RETO, CONFECCIONADA EM CONCRETO PRÉ-FABRICADO, DIMENSÕES 100X15X13X30 CM (COMPRIMENTO X BASE INFERIOR X BASE SUPERIOR X ALTURA). AF_01/2024 (M)</t>
  </si>
  <si>
    <t>80.13. 102498 PINTURA DE MEIO-FIO COM TINTA BRANCA A BASE DE CAL (CAIAÇÃO). AF_05/2021 (M)</t>
  </si>
  <si>
    <t>80.14. 105003 RAMPA DE ACESSIBILIDADE EM CONCRETO MOLDADO IN LOCO, EM CALÇADA PRÉ EXISTENTE COM LARGURA MAIOR OU IGUAL À 3,00 M, FCK 25MPA, COM PISO PODOTÁTIL. AF_03/2024 (UN)</t>
  </si>
  <si>
    <t>80.15. INF-251111 EXECUÇÃO DE PASSEIO (CALÇADA) OU PISO DE CONCRETO COM CONCRETO MOLDADO IN LOCO, USINADO, ACABAMENTO CONVENCIONAL, ESPESSURA 15 CM, ARMADO. (M2)</t>
  </si>
  <si>
    <t>80.16. 103310 INSTALAÇÃO DE LIXEIRA METÁLICA DUPLA, CAPACIDADE DE 60 L, EM TUBO DE AÇO CARBONO E CESTOS EM CHAPA DE AÇO COM PINTURA ELETROSTÁTICA, SOBRE SOLO. AF_11/2021 (UN)</t>
  </si>
  <si>
    <t>80.17. 104658 PISO PODOTÁTIL DE ALERTA OU DIRECIONAL, DE CONCRETO, ASSENTADO SOBRE ARGAMASSA. AF_03/2024 (M2)</t>
  </si>
  <si>
    <t>80.18. 5213368 Balizador de concreto - areia e brita comerciais - fornecimento e implantação (un)</t>
  </si>
  <si>
    <t>80.19. 98504 PLANTIO DE GRAMA BATATAIS EM PLACAS. AF_07/2024 (M2)</t>
  </si>
  <si>
    <t>80.20. S03641 Acabamento de superfície de piso de concreto com polimento mecânico com acabadora simples - Rev 02 (m2)</t>
  </si>
  <si>
    <t>81.1. INF-20251118 LOCAÇÃO PLANIMÉTRICA DE LINHA (m)</t>
  </si>
  <si>
    <t>81.2. 98525 LIMPEZA MECANIZADA DE CAMADA VEGETAL, VEGETAÇÃO E PEQUENAS ÁRVORES (DIÂMETRO DE TRONCO MENOR QUE 0,20 M), COM TRATOR DE ESTEIRAS. AF_03/2024 (M2)</t>
  </si>
  <si>
    <t>81.3. 101114 ESCAVAÇÃO HORIZONTAL EM SOLO DE 1A CATEGORIA COM TRATOR DE ESTEIRAS (100HP/LÂMINA: 2,19M3). AF_07/2020 (M3)</t>
  </si>
  <si>
    <t>81.4. 104790 DEMOLIÇÃO DE PISO DE CONCRETO SIMPLES, DE FORMA MECANIZADA COM MARTELETE, SEM REAPROVEITAMENTO. AF_09/2023 (M3)</t>
  </si>
  <si>
    <t>81.5. 100992 CARGA, MANOBRA E DESCARGA DE SOLOS E MATERIAIS GRANULARES EM CAMINHÃO BASCULANTE 18 M³ - CARGA COM PÁ CARREGADEIRA (CAÇAMBA DE 1,7 A 2,8 M³ / 128 HP) E DESCARGA LIVRE (UNIDADE: T). AF_07/2020 (T)</t>
  </si>
  <si>
    <t>81.6. 95880 TRANSPORTE COM CAMINHÃO BASCULANTE DE 18 M³, EM VIA URBANA PAVIMENTADA, DMT ATÉ 30 KM (UNIDADE: TXKM). AF_07/2020 (TXKM)</t>
  </si>
  <si>
    <t>81.7. 95430 TRANSPORTE COM CAMINHÃO BASCULANTE DE 18 M³, EM VIA URBANA PAVIMENTADA, ADICIONAL PARA DMT EXCEDENTE A 30 KM (UNIDADE: TXKM). AF_07/2020 (TXKM)</t>
  </si>
  <si>
    <t>81.8. RCC-NS Disposição final de resíduos da construção civil - nãosegregados (T)</t>
  </si>
  <si>
    <t>81.9. 95880 TRANSPORTE COM CAMINHÃO BASCULANTE DE 18 M³, EM VIA URBANA PAVIMENTADA, DMT ATÉ 30 KM (UNIDADE: TXKM). AF_07/2020 (TXKM)</t>
  </si>
  <si>
    <t>81.10. 4011276 Base ou sub-base de brita graduada com brita comercial - 100% Proctor modificado (m³)</t>
  </si>
  <si>
    <t>81.11. 100577 REGULARIZAÇÃO E COMPACTAÇÃO DE SUBLEITO DE SOLO PREDOMINANTEMENTE ARENOSO, PARA OBRAS DE CONSTRUÇÃO DE PAVIMENTOS. AF_09/2024 (M2)</t>
  </si>
  <si>
    <t>81.12. 94273 ASSENTAMENTO DE GUIA (MEIO-FIO) EM TRECHO RETO, CONFECCIONADA EM CONCRETO PRÉ-FABRICADO, DIMENSÕES 100X15X13X30 CM (COMPRIMENTO X BASE INFERIOR X BASE SUPERIOR X ALTURA). AF_01/2024 (M)</t>
  </si>
  <si>
    <t>81.13. 102498 PINTURA DE MEIO-FIO COM TINTA BRANCA A BASE DE CAL (CAIAÇÃO). AF_05/2021 (M)</t>
  </si>
  <si>
    <t>81.14. 105003 RAMPA DE ACESSIBILIDADE EM CONCRETO MOLDADO IN LOCO, EM CALÇADA PRÉ EXISTENTE COM LARGURA MAIOR OU IGUAL À 3,00 M, FCK 25MPA, COM PISO PODOTÁTIL. AF_03/2024 (UN)</t>
  </si>
  <si>
    <t>81.15. INF-251111 EXECUÇÃO DE PASSEIO (CALÇADA) OU PISO DE CONCRETO COM CONCRETO MOLDADO IN LOCO, USINADO, ACABAMENTO CONVENCIONAL, ESPESSURA 15 CM, ARMADO. (M2)</t>
  </si>
  <si>
    <t>81.16. 103310 INSTALAÇÃO DE LIXEIRA METÁLICA DUPLA, CAPACIDADE DE 60 L, EM TUBO DE AÇO CARBONO E CESTOS EM CHAPA DE AÇO COM PINTURA ELETROSTÁTICA, SOBRE SOLO. AF_11/2021 (UN)</t>
  </si>
  <si>
    <t>81.17. 104658 PISO PODOTÁTIL DE ALERTA OU DIRECIONAL, DE CONCRETO, ASSENTADO SOBRE ARGAMASSA. AF_03/2024 (M2)</t>
  </si>
  <si>
    <t>81.18. 5213368 Balizador de concreto - areia e brita comerciais - fornecimento e implantação (un)</t>
  </si>
  <si>
    <t>81.19. 98504 PLANTIO DE GRAMA BATATAIS EM PLACAS. AF_07/2024 (M2)</t>
  </si>
  <si>
    <t>81.20. S03641 Acabamento de superfície de piso de concreto com polimento mecânico com acabadora simples - Rev 02 (m2)</t>
  </si>
  <si>
    <t>82.1. INF-20251118 LOCAÇÃO PLANIMÉTRICA DE LINHA (m)</t>
  </si>
  <si>
    <t>82.2. 98525 LIMPEZA MECANIZADA DE CAMADA VEGETAL, VEGETAÇÃO E PEQUENAS ÁRVORES (DIÂMETRO DE TRONCO MENOR QUE 0,20 M), COM TRATOR DE ESTEIRAS. AF_03/2024 (M2)</t>
  </si>
  <si>
    <t>82.3. 101114 ESCAVAÇÃO HORIZONTAL EM SOLO DE 1A CATEGORIA COM TRATOR DE ESTEIRAS (100HP/LÂMINA: 2,19M3). AF_07/2020 (M3)</t>
  </si>
  <si>
    <t>82.4. 104790 DEMOLIÇÃO DE PISO DE CONCRETO SIMPLES, DE FORMA MECANIZADA COM MARTELETE, SEM REAPROVEITAMENTO. AF_09/2023 (M3)</t>
  </si>
  <si>
    <t>82.5. 100992 CARGA, MANOBRA E DESCARGA DE SOLOS E MATERIAIS GRANULARES EM CAMINHÃO BASCULANTE 18 M³ - CARGA COM PÁ CARREGADEIRA (CAÇAMBA DE 1,7 A 2,8 M³ / 128 HP) E DESCARGA LIVRE (UNIDADE: T). AF_07/2020 (T)</t>
  </si>
  <si>
    <t>82.6. 95880 TRANSPORTE COM CAMINHÃO BASCULANTE DE 18 M³, EM VIA URBANA PAVIMENTADA, DMT ATÉ 30 KM (UNIDADE: TXKM). AF_07/2020 (TXKM)</t>
  </si>
  <si>
    <t>82.7. 95430 TRANSPORTE COM CAMINHÃO BASCULANTE DE 18 M³, EM VIA URBANA PAVIMENTADA, ADICIONAL PARA DMT EXCEDENTE A 30 KM (UNIDADE: TXKM). AF_07/2020 (TXKM)</t>
  </si>
  <si>
    <t>82.8. RCC-NS Disposição final de resíduos da construção civil - nãosegregados (T)</t>
  </si>
  <si>
    <t>82.9. 95880 TRANSPORTE COM CAMINHÃO BASCULANTE DE 18 M³, EM VIA URBANA PAVIMENTADA, DMT ATÉ 30 KM (UNIDADE: TXKM). AF_07/2020 (TXKM)</t>
  </si>
  <si>
    <t>82.10. 4011276 Base ou sub-base de brita graduada com brita comercial - 100% Proctor modificado (m³)</t>
  </si>
  <si>
    <t>82.11. 100577 REGULARIZAÇÃO E COMPACTAÇÃO DE SUBLEITO DE SOLO PREDOMINANTEMENTE ARENOSO, PARA OBRAS DE CONSTRUÇÃO DE PAVIMENTOS. AF_09/2024 (M2)</t>
  </si>
  <si>
    <t>82.12. 94273 ASSENTAMENTO DE GUIA (MEIO-FIO) EM TRECHO RETO, CONFECCIONADA EM CONCRETO PRÉ-FABRICADO, DIMENSÕES 100X15X13X30 CM (COMPRIMENTO X BASE INFERIOR X BASE SUPERIOR X ALTURA). AF_01/2024 (M)</t>
  </si>
  <si>
    <t>82.13. 102498 PINTURA DE MEIO-FIO COM TINTA BRANCA A BASE DE CAL (CAIAÇÃO). AF_05/2021 (M)</t>
  </si>
  <si>
    <t>82.14. 105003 RAMPA DE ACESSIBILIDADE EM CONCRETO MOLDADO IN LOCO, EM CALÇADA PRÉ EXISTENTE COM LARGURA MAIOR OU IGUAL À 3,00 M, FCK 25MPA, COM PISO PODOTÁTIL. AF_03/2024 (UN)</t>
  </si>
  <si>
    <t>82.15. INF-251111 EXECUÇÃO DE PASSEIO (CALÇADA) OU PISO DE CONCRETO COM CONCRETO MOLDADO IN LOCO, USINADO, ACABAMENTO CONVENCIONAL, ESPESSURA 15 CM, ARMADO. (M2)</t>
  </si>
  <si>
    <t>82.16. 103310 INSTALAÇÃO DE LIXEIRA METÁLICA DUPLA, CAPACIDADE DE 60 L, EM TUBO DE AÇO CARBONO E CESTOS EM CHAPA DE AÇO COM PINTURA ELETROSTÁTICA, SOBRE SOLO. AF_11/2021 (UN)</t>
  </si>
  <si>
    <t>82.17. 104658 PISO PODOTÁTIL DE ALERTA OU DIRECIONAL, DE CONCRETO, ASSENTADO SOBRE ARGAMASSA. AF_03/2024 (M2)</t>
  </si>
  <si>
    <t>82.18. 5213368 Balizador de concreto - areia e brita comerciais - fornecimento e implantação (un)</t>
  </si>
  <si>
    <t>82.19. 98504 PLANTIO DE GRAMA BATATAIS EM PLACAS. AF_07/2024 (M2)</t>
  </si>
  <si>
    <t>82.20. S03641 Acabamento de superfície de piso de concreto com polimento mecânico com acabadora simples - Rev 02 (m2)</t>
  </si>
  <si>
    <t>83.1. INF-20251118 LOCAÇÃO PLANIMÉTRICA DE LINHA (m)</t>
  </si>
  <si>
    <t>83.2. 98525 LIMPEZA MECANIZADA DE CAMADA VEGETAL, VEGETAÇÃO E PEQUENAS ÁRVORES (DIÂMETRO DE TRONCO MENOR QUE 0,20 M), COM TRATOR DE ESTEIRAS. AF_03/2024 (M2)</t>
  </si>
  <si>
    <t>83.3. 101114 ESCAVAÇÃO HORIZONTAL EM SOLO DE 1A CATEGORIA COM TRATOR DE ESTEIRAS (100HP/LÂMINA: 2,19M3). AF_07/2020 (M3)</t>
  </si>
  <si>
    <t>83.4. 104790 DEMOLIÇÃO DE PISO DE CONCRETO SIMPLES, DE FORMA MECANIZADA COM MARTELETE, SEM REAPROVEITAMENTO. AF_09/2023 (M3)</t>
  </si>
  <si>
    <t>83.5. 100992 CARGA, MANOBRA E DESCARGA DE SOLOS E MATERIAIS GRANULARES EM CAMINHÃO BASCULANTE 18 M³ - CARGA COM PÁ CARREGADEIRA (CAÇAMBA DE 1,7 A 2,8 M³ / 128 HP) E DESCARGA LIVRE (UNIDADE: T). AF_07/2020 (T)</t>
  </si>
  <si>
    <t>83.6. 95880 TRANSPORTE COM CAMINHÃO BASCULANTE DE 18 M³, EM VIA URBANA PAVIMENTADA, DMT ATÉ 30 KM (UNIDADE: TXKM). AF_07/2020 (TXKM)</t>
  </si>
  <si>
    <t>83.7. 95430 TRANSPORTE COM CAMINHÃO BASCULANTE DE 18 M³, EM VIA URBANA PAVIMENTADA, ADICIONAL PARA DMT EXCEDENTE A 30 KM (UNIDADE: TXKM). AF_07/2020 (TXKM)</t>
  </si>
  <si>
    <t>83.8. RCC-NS Disposição final de resíduos da construção civil - nãosegregados (T)</t>
  </si>
  <si>
    <t>83.9. 95880 TRANSPORTE COM CAMINHÃO BASCULANTE DE 18 M³, EM VIA URBANA PAVIMENTADA, DMT ATÉ 30 KM (UNIDADE: TXKM). AF_07/2020 (TXKM)</t>
  </si>
  <si>
    <t>83.10. 4011276 Base ou sub-base de brita graduada com brita comercial - 100% Proctor modificado (m³)</t>
  </si>
  <si>
    <t>83.11. 100577 REGULARIZAÇÃO E COMPACTAÇÃO DE SUBLEITO DE SOLO PREDOMINANTEMENTE ARENOSO, PARA OBRAS DE CONSTRUÇÃO DE PAVIMENTOS. AF_09/2024 (M2)</t>
  </si>
  <si>
    <t>83.12. 94273 ASSENTAMENTO DE GUIA (MEIO-FIO) EM TRECHO RETO, CONFECCIONADA EM CONCRETO PRÉ-FABRICADO, DIMENSÕES 100X15X13X30 CM (COMPRIMENTO X BASE INFERIOR X BASE SUPERIOR X ALTURA). AF_01/2024 (M)</t>
  </si>
  <si>
    <t>83.13. 102498 PINTURA DE MEIO-FIO COM TINTA BRANCA A BASE DE CAL (CAIAÇÃO). AF_05/2021 (M)</t>
  </si>
  <si>
    <t>83.14. 105003 RAMPA DE ACESSIBILIDADE EM CONCRETO MOLDADO IN LOCO, EM CALÇADA PRÉ EXISTENTE COM LARGURA MAIOR OU IGUAL À 3,00 M, FCK 25MPA, COM PISO PODOTÁTIL. AF_03/2024 (UN)</t>
  </si>
  <si>
    <t>83.15. INF-251111 EXECUÇÃO DE PASSEIO (CALÇADA) OU PISO DE CONCRETO COM CONCRETO MOLDADO IN LOCO, USINADO, ACABAMENTO CONVENCIONAL, ESPESSURA 15 CM, ARMADO. (M2)</t>
  </si>
  <si>
    <t>83.16. 103310 INSTALAÇÃO DE LIXEIRA METÁLICA DUPLA, CAPACIDADE DE 60 L, EM TUBO DE AÇO CARBONO E CESTOS EM CHAPA DE AÇO COM PINTURA ELETROSTÁTICA, SOBRE SOLO. AF_11/2021 (UN)</t>
  </si>
  <si>
    <t>83.17. 104658 PISO PODOTÁTIL DE ALERTA OU DIRECIONAL, DE CONCRETO, ASSENTADO SOBRE ARGAMASSA. AF_03/2024 (M2)</t>
  </si>
  <si>
    <t>83.18. 5213368 Balizador de concreto - areia e brita comerciais - fornecimento e implantação (un)</t>
  </si>
  <si>
    <t>83.19. 98504 PLANTIO DE GRAMA BATATAIS EM PLACAS. AF_07/2024 (M2)</t>
  </si>
  <si>
    <t>83.20. S03641 Acabamento de superfície de piso de concreto com polimento mecânico com acabadora simples - Rev 02 (m2)</t>
  </si>
  <si>
    <t>84.1. INF-20251118 LOCAÇÃO PLANIMÉTRICA DE LINHA (m)</t>
  </si>
  <si>
    <t>84.2. 98525 LIMPEZA MECANIZADA DE CAMADA VEGETAL, VEGETAÇÃO E PEQUENAS ÁRVORES (DIÂMETRO DE TRONCO MENOR QUE 0,20 M), COM TRATOR DE ESTEIRAS. AF_03/2024 (M2)</t>
  </si>
  <si>
    <t>84.3. 101114 ESCAVAÇÃO HORIZONTAL EM SOLO DE 1A CATEGORIA COM TRATOR DE ESTEIRAS (100HP/LÂMINA: 2,19M3). AF_07/2020 (M3)</t>
  </si>
  <si>
    <t>84.4. 104790 DEMOLIÇÃO DE PISO DE CONCRETO SIMPLES, DE FORMA MECANIZADA COM MARTELETE, SEM REAPROVEITAMENTO. AF_09/2023 (M3)</t>
  </si>
  <si>
    <t>84.5. 100992 CARGA, MANOBRA E DESCARGA DE SOLOS E MATERIAIS GRANULARES EM CAMINHÃO BASCULANTE 18 M³ - CARGA COM PÁ CARREGADEIRA (CAÇAMBA DE 1,7 A 2,8 M³ / 128 HP) E DESCARGA LIVRE (UNIDADE: T). AF_07/2020 (T)</t>
  </si>
  <si>
    <t>84.6. 95880 TRANSPORTE COM CAMINHÃO BASCULANTE DE 18 M³, EM VIA URBANA PAVIMENTADA, DMT ATÉ 30 KM (UNIDADE: TXKM). AF_07/2020 (TXKM)</t>
  </si>
  <si>
    <t>84.7. 95430 TRANSPORTE COM CAMINHÃO BASCULANTE DE 18 M³, EM VIA URBANA PAVIMENTADA, ADICIONAL PARA DMT EXCEDENTE A 30 KM (UNIDADE: TXKM). AF_07/2020 (TXKM)</t>
  </si>
  <si>
    <t>84.8. RCC-NS Disposição final de resíduos da construção civil - nãosegregados (T)</t>
  </si>
  <si>
    <t>84.9. 95880 TRANSPORTE COM CAMINHÃO BASCULANTE DE 18 M³, EM VIA URBANA PAVIMENTADA, DMT ATÉ 30 KM (UNIDADE: TXKM). AF_07/2020 (TXKM)</t>
  </si>
  <si>
    <t>84.10. 4011276 Base ou sub-base de brita graduada com brita comercial - 100% Proctor modificado (m³)</t>
  </si>
  <si>
    <t>84.11. 100577 REGULARIZAÇÃO E COMPACTAÇÃO DE SUBLEITO DE SOLO PREDOMINANTEMENTE ARENOSO, PARA OBRAS DE CONSTRUÇÃO DE PAVIMENTOS. AF_09/2024 (M2)</t>
  </si>
  <si>
    <t>84.12. 94273 ASSENTAMENTO DE GUIA (MEIO-FIO) EM TRECHO RETO, CONFECCIONADA EM CONCRETO PRÉ-FABRICADO, DIMENSÕES 100X15X13X30 CM (COMPRIMENTO X BASE INFERIOR X BASE SUPERIOR X ALTURA). AF_01/2024 (M)</t>
  </si>
  <si>
    <t>84.13. 102498 PINTURA DE MEIO-FIO COM TINTA BRANCA A BASE DE CAL (CAIAÇÃO). AF_05/2021 (M)</t>
  </si>
  <si>
    <t>84.14. 105003 RAMPA DE ACESSIBILIDADE EM CONCRETO MOLDADO IN LOCO, EM CALÇADA PRÉ EXISTENTE COM LARGURA MAIOR OU IGUAL À 3,00 M, FCK 25MPA, COM PISO PODOTÁTIL. AF_03/2024 (UN)</t>
  </si>
  <si>
    <t>84.15. INF-251111 EXECUÇÃO DE PASSEIO (CALÇADA) OU PISO DE CONCRETO COM CONCRETO MOLDADO IN LOCO, USINADO, ACABAMENTO CONVENCIONAL, ESPESSURA 15 CM, ARMADO. (M2)</t>
  </si>
  <si>
    <t>84.16. 103310 INSTALAÇÃO DE LIXEIRA METÁLICA DUPLA, CAPACIDADE DE 60 L, EM TUBO DE AÇO CARBONO E CESTOS EM CHAPA DE AÇO COM PINTURA ELETROSTÁTICA, SOBRE SOLO. AF_11/2021 (UN)</t>
  </si>
  <si>
    <t>84.17. 104658 PISO PODOTÁTIL DE ALERTA OU DIRECIONAL, DE CONCRETO, ASSENTADO SOBRE ARGAMASSA. AF_03/2024 (M2)</t>
  </si>
  <si>
    <t>84.18. 5213368 Balizador de concreto - areia e brita comerciais - fornecimento e implantação (un)</t>
  </si>
  <si>
    <t>84.19. 98504 PLANTIO DE GRAMA BATATAIS EM PLACAS. AF_07/2024 (M2)</t>
  </si>
  <si>
    <t>84.20. S03641 Acabamento de superfície de piso de concreto com polimento mecânico com acabadora simples - Rev 02 (m2)</t>
  </si>
  <si>
    <t>85.1. INF-20251118 LOCAÇÃO PLANIMÉTRICA DE LINHA (m)</t>
  </si>
  <si>
    <t>85.2. 98525 LIMPEZA MECANIZADA DE CAMADA VEGETAL, VEGETAÇÃO E PEQUENAS ÁRVORES (DIÂMETRO DE TRONCO MENOR QUE 0,20 M), COM TRATOR DE ESTEIRAS. AF_03/2024 (M2)</t>
  </si>
  <si>
    <t>85.3. 101114 ESCAVAÇÃO HORIZONTAL EM SOLO DE 1A CATEGORIA COM TRATOR DE ESTEIRAS (100HP/LÂMINA: 2,19M3). AF_07/2020 (M3)</t>
  </si>
  <si>
    <t>85.4. 104790 DEMOLIÇÃO DE PISO DE CONCRETO SIMPLES, DE FORMA MECANIZADA COM MARTELETE, SEM REAPROVEITAMENTO. AF_09/2023 (M3)</t>
  </si>
  <si>
    <t>85.5. 100992 CARGA, MANOBRA E DESCARGA DE SOLOS E MATERIAIS GRANULARES EM CAMINHÃO BASCULANTE 18 M³ - CARGA COM PÁ CARREGADEIRA (CAÇAMBA DE 1,7 A 2,8 M³ / 128 HP) E DESCARGA LIVRE (UNIDADE: T). AF_07/2020 (T)</t>
  </si>
  <si>
    <t>85.6. 95880 TRANSPORTE COM CAMINHÃO BASCULANTE DE 18 M³, EM VIA URBANA PAVIMENTADA, DMT ATÉ 30 KM (UNIDADE: TXKM). AF_07/2020 (TXKM)</t>
  </si>
  <si>
    <t>85.7. 95430 TRANSPORTE COM CAMINHÃO BASCULANTE DE 18 M³, EM VIA URBANA PAVIMENTADA, ADICIONAL PARA DMT EXCEDENTE A 30 KM (UNIDADE: TXKM). AF_07/2020 (TXKM)</t>
  </si>
  <si>
    <t>85.8. RCC-NS Disposição final de resíduos da construção civil - nãosegregados (T)</t>
  </si>
  <si>
    <t>85.9. 95880 TRANSPORTE COM CAMINHÃO BASCULANTE DE 18 M³, EM VIA URBANA PAVIMENTADA, DMT ATÉ 30 KM (UNIDADE: TXKM). AF_07/2020 (TXKM)</t>
  </si>
  <si>
    <t>85.10. 4011276 Base ou sub-base de brita graduada com brita comercial - 100% Proctor modificado (m³)</t>
  </si>
  <si>
    <t>85.11. 100577 REGULARIZAÇÃO E COMPACTAÇÃO DE SUBLEITO DE SOLO PREDOMINANTEMENTE ARENOSO, PARA OBRAS DE CONSTRUÇÃO DE PAVIMENTOS. AF_09/2024 (M2)</t>
  </si>
  <si>
    <t>85.12. 94273 ASSENTAMENTO DE GUIA (MEIO-FIO) EM TRECHO RETO, CONFECCIONADA EM CONCRETO PRÉ-FABRICADO, DIMENSÕES 100X15X13X30 CM (COMPRIMENTO X BASE INFERIOR X BASE SUPERIOR X ALTURA). AF_01/2024 (M)</t>
  </si>
  <si>
    <t>85.13. 102498 PINTURA DE MEIO-FIO COM TINTA BRANCA A BASE DE CAL (CAIAÇÃO). AF_05/2021 (M)</t>
  </si>
  <si>
    <t>85.14. 105003 RAMPA DE ACESSIBILIDADE EM CONCRETO MOLDADO IN LOCO, EM CALÇADA PRÉ EXISTENTE COM LARGURA MAIOR OU IGUAL À 3,00 M, FCK 25MPA, COM PISO PODOTÁTIL. AF_03/2024 (UN)</t>
  </si>
  <si>
    <t>85.15. INF-251111 EXECUÇÃO DE PASSEIO (CALÇADA) OU PISO DE CONCRETO COM CONCRETO MOLDADO IN LOCO, USINADO, ACABAMENTO CONVENCIONAL, ESPESSURA 15 CM, ARMADO. (M2)</t>
  </si>
  <si>
    <t>85.16. 103310 INSTALAÇÃO DE LIXEIRA METÁLICA DUPLA, CAPACIDADE DE 60 L, EM TUBO DE AÇO CARBONO E CESTOS EM CHAPA DE AÇO COM PINTURA ELETROSTÁTICA, SOBRE SOLO. AF_11/2021 (UN)</t>
  </si>
  <si>
    <t>85.17. 104658 PISO PODOTÁTIL DE ALERTA OU DIRECIONAL, DE CONCRETO, ASSENTADO SOBRE ARGAMASSA. AF_03/2024 (M2)</t>
  </si>
  <si>
    <t>85.18. 5213368 Balizador de concreto - areia e brita comerciais - fornecimento e implantação (un)</t>
  </si>
  <si>
    <t>85.19. 98504 PLANTIO DE GRAMA BATATAIS EM PLACAS. AF_07/2024 (M2)</t>
  </si>
  <si>
    <t>85.20. S03641 Acabamento de superfície de piso de concreto com polimento mecânico com acabadora simples - Rev 02 (m2)</t>
  </si>
  <si>
    <t>86.1. INF-20251118 LOCAÇÃO PLANIMÉTRICA DE LINHA (m)</t>
  </si>
  <si>
    <t>86.2. 98525 LIMPEZA MECANIZADA DE CAMADA VEGETAL, VEGETAÇÃO E PEQUENAS ÁRVORES (DIÂMETRO DE TRONCO MENOR QUE 0,20 M), COM TRATOR DE ESTEIRAS. AF_03/2024 (M2)</t>
  </si>
  <si>
    <t>86.3. 101114 ESCAVAÇÃO HORIZONTAL EM SOLO DE 1A CATEGORIA COM TRATOR DE ESTEIRAS (100HP/LÂMINA: 2,19M3). AF_07/2020 (M3)</t>
  </si>
  <si>
    <t>86.4. 104790 DEMOLIÇÃO DE PISO DE CONCRETO SIMPLES, DE FORMA MECANIZADA COM MARTELETE, SEM REAPROVEITAMENTO. AF_09/2023 (M3)</t>
  </si>
  <si>
    <t>86.5. 100992 CARGA, MANOBRA E DESCARGA DE SOLOS E MATERIAIS GRANULARES EM CAMINHÃO BASCULANTE 18 M³ - CARGA COM PÁ CARREGADEIRA (CAÇAMBA DE 1,7 A 2,8 M³ / 128 HP) E DESCARGA LIVRE (UNIDADE: T). AF_07/2020 (T)</t>
  </si>
  <si>
    <t>86.6. 95880 TRANSPORTE COM CAMINHÃO BASCULANTE DE 18 M³, EM VIA URBANA PAVIMENTADA, DMT ATÉ 30 KM (UNIDADE: TXKM). AF_07/2020 (TXKM)</t>
  </si>
  <si>
    <t>86.7. 95430 TRANSPORTE COM CAMINHÃO BASCULANTE DE 18 M³, EM VIA URBANA PAVIMENTADA, ADICIONAL PARA DMT EXCEDENTE A 30 KM (UNIDADE: TXKM). AF_07/2020 (TXKM)</t>
  </si>
  <si>
    <t>86.8. RCC-NS Disposição final de resíduos da construção civil - nãosegregados (T)</t>
  </si>
  <si>
    <t>86.9. 95880 TRANSPORTE COM CAMINHÃO BASCULANTE DE 18 M³, EM VIA URBANA PAVIMENTADA, DMT ATÉ 30 KM (UNIDADE: TXKM). AF_07/2020 (TXKM)</t>
  </si>
  <si>
    <t>86.10. 4011276 Base ou sub-base de brita graduada com brita comercial - 100% Proctor modificado (m³)</t>
  </si>
  <si>
    <t>86.11. 100577 REGULARIZAÇÃO E COMPACTAÇÃO DE SUBLEITO DE SOLO PREDOMINANTEMENTE ARENOSO, PARA OBRAS DE CONSTRUÇÃO DE PAVIMENTOS. AF_09/2024 (M2)</t>
  </si>
  <si>
    <t>86.12. 94273 ASSENTAMENTO DE GUIA (MEIO-FIO) EM TRECHO RETO, CONFECCIONADA EM CONCRETO PRÉ-FABRICADO, DIMENSÕES 100X15X13X30 CM (COMPRIMENTO X BASE INFERIOR X BASE SUPERIOR X ALTURA). AF_01/2024 (M)</t>
  </si>
  <si>
    <t>86.13. 102498 PINTURA DE MEIO-FIO COM TINTA BRANCA A BASE DE CAL (CAIAÇÃO). AF_05/2021 (M)</t>
  </si>
  <si>
    <t>86.14. 105003 RAMPA DE ACESSIBILIDADE EM CONCRETO MOLDADO IN LOCO, EM CALÇADA PRÉ EXISTENTE COM LARGURA MAIOR OU IGUAL À 3,00 M, FCK 25MPA, COM PISO PODOTÁTIL. AF_03/2024 (UN)</t>
  </si>
  <si>
    <t>86.15. INF-251111 EXECUÇÃO DE PASSEIO (CALÇADA) OU PISO DE CONCRETO COM CONCRETO MOLDADO IN LOCO, USINADO, ACABAMENTO CONVENCIONAL, ESPESSURA 15 CM, ARMADO. (M2)</t>
  </si>
  <si>
    <t>86.16. 103310 INSTALAÇÃO DE LIXEIRA METÁLICA DUPLA, CAPACIDADE DE 60 L, EM TUBO DE AÇO CARBONO E CESTOS EM CHAPA DE AÇO COM PINTURA ELETROSTÁTICA, SOBRE SOLO. AF_11/2021 (UN)</t>
  </si>
  <si>
    <t>86.17. 104658 PISO PODOTÁTIL DE ALERTA OU DIRECIONAL, DE CONCRETO, ASSENTADO SOBRE ARGAMASSA. AF_03/2024 (M2)</t>
  </si>
  <si>
    <t>86.18. 5213368 Balizador de concreto - areia e brita comerciais - fornecimento e implantação (un)</t>
  </si>
  <si>
    <t>86.19. 98504 PLANTIO DE GRAMA BATATAIS EM PLACAS. AF_07/2024 (M2)</t>
  </si>
  <si>
    <t>86.20. S03641 Acabamento de superfície de piso de concreto com polimento mecânico com acabadora simples - Rev 02 (m2)</t>
  </si>
  <si>
    <t>87.1. INF-20251118 LOCAÇÃO PLANIMÉTRICA DE LINHA (m)</t>
  </si>
  <si>
    <t>87.2. 98525 LIMPEZA MECANIZADA DE CAMADA VEGETAL, VEGETAÇÃO E PEQUENAS ÁRVORES (DIÂMETRO DE TRONCO MENOR QUE 0,20 M), COM TRATOR DE ESTEIRAS. AF_03/2024 (M2)</t>
  </si>
  <si>
    <t>87.3. 101114 ESCAVAÇÃO HORIZONTAL EM SOLO DE 1A CATEGORIA COM TRATOR DE ESTEIRAS (100HP/LÂMINA: 2,19M3). AF_07/2020 (M3)</t>
  </si>
  <si>
    <t>87.4. 104790 DEMOLIÇÃO DE PISO DE CONCRETO SIMPLES, DE FORMA MECANIZADA COM MARTELETE, SEM REAPROVEITAMENTO. AF_09/2023 (M3)</t>
  </si>
  <si>
    <t>87.5. 100992 CARGA, MANOBRA E DESCARGA DE SOLOS E MATERIAIS GRANULARES EM CAMINHÃO BASCULANTE 18 M³ - CARGA COM PÁ CARREGADEIRA (CAÇAMBA DE 1,7 A 2,8 M³ / 128 HP) E DESCARGA LIVRE (UNIDADE: T). AF_07/2020 (T)</t>
  </si>
  <si>
    <t>87.6. 95880 TRANSPORTE COM CAMINHÃO BASCULANTE DE 18 M³, EM VIA URBANA PAVIMENTADA, DMT ATÉ 30 KM (UNIDADE: TXKM). AF_07/2020 (TXKM)</t>
  </si>
  <si>
    <t>87.7. 95430 TRANSPORTE COM CAMINHÃO BASCULANTE DE 18 M³, EM VIA URBANA PAVIMENTADA, ADICIONAL PARA DMT EXCEDENTE A 30 KM (UNIDADE: TXKM). AF_07/2020 (TXKM)</t>
  </si>
  <si>
    <t>87.8. RCC-NS Disposição final de resíduos da construção civil - nãosegregados (T)</t>
  </si>
  <si>
    <t>87.9. 95880 TRANSPORTE COM CAMINHÃO BASCULANTE DE 18 M³, EM VIA URBANA PAVIMENTADA, DMT ATÉ 30 KM (UNIDADE: TXKM). AF_07/2020 (TXKM)</t>
  </si>
  <si>
    <t>87.10. 4011276 Base ou sub-base de brita graduada com brita comercial - 100% Proctor modificado (m³)</t>
  </si>
  <si>
    <t>87.11. 100577 REGULARIZAÇÃO E COMPACTAÇÃO DE SUBLEITO DE SOLO PREDOMINANTEMENTE ARENOSO, PARA OBRAS DE CONSTRUÇÃO DE PAVIMENTOS. AF_09/2024 (M2)</t>
  </si>
  <si>
    <t>87.12. 94273 ASSENTAMENTO DE GUIA (MEIO-FIO) EM TRECHO RETO, CONFECCIONADA EM CONCRETO PRÉ-FABRICADO, DIMENSÕES 100X15X13X30 CM (COMPRIMENTO X BASE INFERIOR X BASE SUPERIOR X ALTURA). AF_01/2024 (M)</t>
  </si>
  <si>
    <t>87.13. 102498 PINTURA DE MEIO-FIO COM TINTA BRANCA A BASE DE CAL (CAIAÇÃO). AF_05/2021 (M)</t>
  </si>
  <si>
    <t>87.14. 105003 RAMPA DE ACESSIBILIDADE EM CONCRETO MOLDADO IN LOCO, EM CALÇADA PRÉ EXISTENTE COM LARGURA MAIOR OU IGUAL À 3,00 M, FCK 25MPA, COM PISO PODOTÁTIL. AF_03/2024 (UN)</t>
  </si>
  <si>
    <t>87.15. INF-251111 EXECUÇÃO DE PASSEIO (CALÇADA) OU PISO DE CONCRETO COM CONCRETO MOLDADO IN LOCO, USINADO, ACABAMENTO CONVENCIONAL, ESPESSURA 15 CM, ARMADO. (M2)</t>
  </si>
  <si>
    <t>87.16. 103310 INSTALAÇÃO DE LIXEIRA METÁLICA DUPLA, CAPACIDADE DE 60 L, EM TUBO DE AÇO CARBONO E CESTOS EM CHAPA DE AÇO COM PINTURA ELETROSTÁTICA, SOBRE SOLO. AF_11/2021 (UN)</t>
  </si>
  <si>
    <t>87.17. 104658 PISO PODOTÁTIL DE ALERTA OU DIRECIONAL, DE CONCRETO, ASSENTADO SOBRE ARGAMASSA. AF_03/2024 (M2)</t>
  </si>
  <si>
    <t>87.18. 5213368 Balizador de concreto - areia e brita comerciais - fornecimento e implantação (un)</t>
  </si>
  <si>
    <t>87.19. 98504 PLANTIO DE GRAMA BATATAIS EM PLACAS. AF_07/2024 (M2)</t>
  </si>
  <si>
    <t>87.20. S03641 Acabamento de superfície de piso de concreto com polimento mecânico com acabadora simples - Rev 02 (m2)</t>
  </si>
  <si>
    <t>88.1. INF-20251118 LOCAÇÃO PLANIMÉTRICA DE LINHA (m)</t>
  </si>
  <si>
    <t>88.2. 98525 LIMPEZA MECANIZADA DE CAMADA VEGETAL, VEGETAÇÃO E PEQUENAS ÁRVORES (DIÂMETRO DE TRONCO MENOR QUE 0,20 M), COM TRATOR DE ESTEIRAS. AF_03/2024 (M2)</t>
  </si>
  <si>
    <t>88.3. 101114 ESCAVAÇÃO HORIZONTAL EM SOLO DE 1A CATEGORIA COM TRATOR DE ESTEIRAS (100HP/LÂMINA: 2,19M3). AF_07/2020 (M3)</t>
  </si>
  <si>
    <t>88.4. 104790 DEMOLIÇÃO DE PISO DE CONCRETO SIMPLES, DE FORMA MECANIZADA COM MARTELETE, SEM REAPROVEITAMENTO. AF_09/2023 (M3)</t>
  </si>
  <si>
    <t>88.5. 100992 CARGA, MANOBRA E DESCARGA DE SOLOS E MATERIAIS GRANULARES EM CAMINHÃO BASCULANTE 18 M³ - CARGA COM PÁ CARREGADEIRA (CAÇAMBA DE 1,7 A 2,8 M³ / 128 HP) E DESCARGA LIVRE (UNIDADE: T). AF_07/2020 (T)</t>
  </si>
  <si>
    <t>88.6. 95880 TRANSPORTE COM CAMINHÃO BASCULANTE DE 18 M³, EM VIA URBANA PAVIMENTADA, DMT ATÉ 30 KM (UNIDADE: TXKM). AF_07/2020 (TXKM)</t>
  </si>
  <si>
    <t>88.7. 95430 TRANSPORTE COM CAMINHÃO BASCULANTE DE 18 M³, EM VIA URBANA PAVIMENTADA, ADICIONAL PARA DMT EXCEDENTE A 30 KM (UNIDADE: TXKM). AF_07/2020 (TXKM)</t>
  </si>
  <si>
    <t>88.8. RCC-NS Disposição final de resíduos da construção civil - nãosegregados (T)</t>
  </si>
  <si>
    <t>88.9. 95880 TRANSPORTE COM CAMINHÃO BASCULANTE DE 18 M³, EM VIA URBANA PAVIMENTADA, DMT ATÉ 30 KM (UNIDADE: TXKM). AF_07/2020 (TXKM)</t>
  </si>
  <si>
    <t>88.10. 4011276 Base ou sub-base de brita graduada com brita comercial - 100% Proctor modificado (m³)</t>
  </si>
  <si>
    <t>88.11. 100577 REGULARIZAÇÃO E COMPACTAÇÃO DE SUBLEITO DE SOLO PREDOMINANTEMENTE ARENOSO, PARA OBRAS DE CONSTRUÇÃO DE PAVIMENTOS. AF_09/2024 (M2)</t>
  </si>
  <si>
    <t>88.12. 94273 ASSENTAMENTO DE GUIA (MEIO-FIO) EM TRECHO RETO, CONFECCIONADA EM CONCRETO PRÉ-FABRICADO, DIMENSÕES 100X15X13X30 CM (COMPRIMENTO X BASE INFERIOR X BASE SUPERIOR X ALTURA). AF_01/2024 (M)</t>
  </si>
  <si>
    <t>88.13. 102498 PINTURA DE MEIO-FIO COM TINTA BRANCA A BASE DE CAL (CAIAÇÃO). AF_05/2021 (M)</t>
  </si>
  <si>
    <t>88.14. 105003 RAMPA DE ACESSIBILIDADE EM CONCRETO MOLDADO IN LOCO, EM CALÇADA PRÉ EXISTENTE COM LARGURA MAIOR OU IGUAL À 3,00 M, FCK 25MPA, COM PISO PODOTÁTIL. AF_03/2024 (UN)</t>
  </si>
  <si>
    <t>88.15. INF-251111 EXECUÇÃO DE PASSEIO (CALÇADA) OU PISO DE CONCRETO COM CONCRETO MOLDADO IN LOCO, USINADO, ACABAMENTO CONVENCIONAL, ESPESSURA 15 CM, ARMADO. (M2)</t>
  </si>
  <si>
    <t>88.16. 103310 INSTALAÇÃO DE LIXEIRA METÁLICA DUPLA, CAPACIDADE DE 60 L, EM TUBO DE AÇO CARBONO E CESTOS EM CHAPA DE AÇO COM PINTURA ELETROSTÁTICA, SOBRE SOLO. AF_11/2021 (UN)</t>
  </si>
  <si>
    <t>88.17. 104658 PISO PODOTÁTIL DE ALERTA OU DIRECIONAL, DE CONCRETO, ASSENTADO SOBRE ARGAMASSA. AF_03/2024 (M2)</t>
  </si>
  <si>
    <t>88.18. 5213368 Balizador de concreto - areia e brita comerciais - fornecimento e implantação (un)</t>
  </si>
  <si>
    <t>88.19. 98504 PLANTIO DE GRAMA BATATAIS EM PLACAS. AF_07/2024 (M2)</t>
  </si>
  <si>
    <t>88.20. S03641 Acabamento de superfície de piso de concreto com polimento mecânico com acabadora simples - Rev 02 (m2)</t>
  </si>
  <si>
    <t>89.1. INF-20251118 LOCAÇÃO PLANIMÉTRICA DE LINHA (m)</t>
  </si>
  <si>
    <t>89.2. 98525 LIMPEZA MECANIZADA DE CAMADA VEGETAL, VEGETAÇÃO E PEQUENAS ÁRVORES (DIÂMETRO DE TRONCO MENOR QUE 0,20 M), COM TRATOR DE ESTEIRAS. AF_03/2024 (M2)</t>
  </si>
  <si>
    <t>89.3. 101114 ESCAVAÇÃO HORIZONTAL EM SOLO DE 1A CATEGORIA COM TRATOR DE ESTEIRAS (100HP/LÂMINA: 2,19M3). AF_07/2020 (M3)</t>
  </si>
  <si>
    <t>89.4. 104790 DEMOLIÇÃO DE PISO DE CONCRETO SIMPLES, DE FORMA MECANIZADA COM MARTELETE, SEM REAPROVEITAMENTO. AF_09/2023 (M3)</t>
  </si>
  <si>
    <t>89.5. 100992 CARGA, MANOBRA E DESCARGA DE SOLOS E MATERIAIS GRANULARES EM CAMINHÃO BASCULANTE 18 M³ - CARGA COM PÁ CARREGADEIRA (CAÇAMBA DE 1,7 A 2,8 M³ / 128 HP) E DESCARGA LIVRE (UNIDADE: T). AF_07/2020 (T)</t>
  </si>
  <si>
    <t>89.6. 95880 TRANSPORTE COM CAMINHÃO BASCULANTE DE 18 M³, EM VIA URBANA PAVIMENTADA, DMT ATÉ 30 KM (UNIDADE: TXKM). AF_07/2020 (TXKM)</t>
  </si>
  <si>
    <t>89.7. 95430 TRANSPORTE COM CAMINHÃO BASCULANTE DE 18 M³, EM VIA URBANA PAVIMENTADA, ADICIONAL PARA DMT EXCEDENTE A 30 KM (UNIDADE: TXKM). AF_07/2020 (TXKM)</t>
  </si>
  <si>
    <t>89.8. RCC-NS Disposição final de resíduos da construção civil - nãosegregados (T)</t>
  </si>
  <si>
    <t>89.9. 95880 TRANSPORTE COM CAMINHÃO BASCULANTE DE 18 M³, EM VIA URBANA PAVIMENTADA, DMT ATÉ 30 KM (UNIDADE: TXKM). AF_07/2020 (TXKM)</t>
  </si>
  <si>
    <t>89.10. 4011276 Base ou sub-base de brita graduada com brita comercial - 100% Proctor modificado (m³)</t>
  </si>
  <si>
    <t>89.11. 100577 REGULARIZAÇÃO E COMPACTAÇÃO DE SUBLEITO DE SOLO PREDOMINANTEMENTE ARENOSO, PARA OBRAS DE CONSTRUÇÃO DE PAVIMENTOS. AF_09/2024 (M2)</t>
  </si>
  <si>
    <t>89.12. 94273 ASSENTAMENTO DE GUIA (MEIO-FIO) EM TRECHO RETO, CONFECCIONADA EM CONCRETO PRÉ-FABRICADO, DIMENSÕES 100X15X13X30 CM (COMPRIMENTO X BASE INFERIOR X BASE SUPERIOR X ALTURA). AF_01/2024 (M)</t>
  </si>
  <si>
    <t>89.13. 102498 PINTURA DE MEIO-FIO COM TINTA BRANCA A BASE DE CAL (CAIAÇÃO). AF_05/2021 (M)</t>
  </si>
  <si>
    <t>89.14. 105003 RAMPA DE ACESSIBILIDADE EM CONCRETO MOLDADO IN LOCO, EM CALÇADA PRÉ EXISTENTE COM LARGURA MAIOR OU IGUAL À 3,00 M, FCK 25MPA, COM PISO PODOTÁTIL. AF_03/2024 (UN)</t>
  </si>
  <si>
    <t>89.15. INF-251111 EXECUÇÃO DE PASSEIO (CALÇADA) OU PISO DE CONCRETO COM CONCRETO MOLDADO IN LOCO, USINADO, ACABAMENTO CONVENCIONAL, ESPESSURA 15 CM, ARMADO. (M2)</t>
  </si>
  <si>
    <t>89.16. 103310 INSTALAÇÃO DE LIXEIRA METÁLICA DUPLA, CAPACIDADE DE 60 L, EM TUBO DE AÇO CARBONO E CESTOS EM CHAPA DE AÇO COM PINTURA ELETROSTÁTICA, SOBRE SOLO. AF_11/2021 (UN)</t>
  </si>
  <si>
    <t>89.17. 104658 PISO PODOTÁTIL DE ALERTA OU DIRECIONAL, DE CONCRETO, ASSENTADO SOBRE ARGAMASSA. AF_03/2024 (M2)</t>
  </si>
  <si>
    <t>89.18. 5213368 Balizador de concreto - areia e brita comerciais - fornecimento e implantação (un)</t>
  </si>
  <si>
    <t>89.19. 98504 PLANTIO DE GRAMA BATATAIS EM PLACAS. AF_07/2024 (M2)</t>
  </si>
  <si>
    <t>89.20. S03641 Acabamento de superfície de piso de concreto com polimento mecânico com acabadora simples - Rev 02 (m2)</t>
  </si>
  <si>
    <t>90.1. INF-20251118 LOCAÇÃO PLANIMÉTRICA DE LINHA (m)</t>
  </si>
  <si>
    <t>90.2. 98525 LIMPEZA MECANIZADA DE CAMADA VEGETAL, VEGETAÇÃO E PEQUENAS ÁRVORES (DIÂMETRO DE TRONCO MENOR QUE 0,20 M), COM TRATOR DE ESTEIRAS. AF_03/2024 (M2)</t>
  </si>
  <si>
    <t>90.3. 101114 ESCAVAÇÃO HORIZONTAL EM SOLO DE 1A CATEGORIA COM TRATOR DE ESTEIRAS (100HP/LÂMINA: 2,19M3). AF_07/2020 (M3)</t>
  </si>
  <si>
    <t>90.4. 104790 DEMOLIÇÃO DE PISO DE CONCRETO SIMPLES, DE FORMA MECANIZADA COM MARTELETE, SEM REAPROVEITAMENTO. AF_09/2023 (M3)</t>
  </si>
  <si>
    <t>90.5. 100992 CARGA, MANOBRA E DESCARGA DE SOLOS E MATERIAIS GRANULARES EM CAMINHÃO BASCULANTE 18 M³ - CARGA COM PÁ CARREGADEIRA (CAÇAMBA DE 1,7 A 2,8 M³ / 128 HP) E DESCARGA LIVRE (UNIDADE: T). AF_07/2020 (T)</t>
  </si>
  <si>
    <t>90.6. 95880 TRANSPORTE COM CAMINHÃO BASCULANTE DE 18 M³, EM VIA URBANA PAVIMENTADA, DMT ATÉ 30 KM (UNIDADE: TXKM). AF_07/2020 (TXKM)</t>
  </si>
  <si>
    <t>90.7. 95430 TRANSPORTE COM CAMINHÃO BASCULANTE DE 18 M³, EM VIA URBANA PAVIMENTADA, ADICIONAL PARA DMT EXCEDENTE A 30 KM (UNIDADE: TXKM). AF_07/2020 (TXKM)</t>
  </si>
  <si>
    <t>90.8. RCC-NS Disposição final de resíduos da construção civil - nãosegregados (T)</t>
  </si>
  <si>
    <t>90.9. 95880 TRANSPORTE COM CAMINHÃO BASCULANTE DE 18 M³, EM VIA URBANA PAVIMENTADA, DMT ATÉ 30 KM (UNIDADE: TXKM). AF_07/2020 (TXKM)</t>
  </si>
  <si>
    <t>90.10. 4011276 Base ou sub-base de brita graduada com brita comercial - 100% Proctor modificado (m³)</t>
  </si>
  <si>
    <t>90.11. 100577 REGULARIZAÇÃO E COMPACTAÇÃO DE SUBLEITO DE SOLO PREDOMINANTEMENTE ARENOSO, PARA OBRAS DE CONSTRUÇÃO DE PAVIMENTOS. AF_09/2024 (M2)</t>
  </si>
  <si>
    <t>90.12. 94273 ASSENTAMENTO DE GUIA (MEIO-FIO) EM TRECHO RETO, CONFECCIONADA EM CONCRETO PRÉ-FABRICADO, DIMENSÕES 100X15X13X30 CM (COMPRIMENTO X BASE INFERIOR X BASE SUPERIOR X ALTURA). AF_01/2024 (M)</t>
  </si>
  <si>
    <t>90.13. 102498 PINTURA DE MEIO-FIO COM TINTA BRANCA A BASE DE CAL (CAIAÇÃO). AF_05/2021 (M)</t>
  </si>
  <si>
    <t>90.14. 105003 RAMPA DE ACESSIBILIDADE EM CONCRETO MOLDADO IN LOCO, EM CALÇADA PRÉ EXISTENTE COM LARGURA MAIOR OU IGUAL À 3,00 M, FCK 25MPA, COM PISO PODOTÁTIL. AF_03/2024 (UN)</t>
  </si>
  <si>
    <t>90.15. INF-251111 EXECUÇÃO DE PASSEIO (CALÇADA) OU PISO DE CONCRETO COM CONCRETO MOLDADO IN LOCO, USINADO, ACABAMENTO CONVENCIONAL, ESPESSURA 15 CM, ARMADO. (M2)</t>
  </si>
  <si>
    <t>90.16. 103310 INSTALAÇÃO DE LIXEIRA METÁLICA DUPLA, CAPACIDADE DE 60 L, EM TUBO DE AÇO CARBONO E CESTOS EM CHAPA DE AÇO COM PINTURA ELETROSTÁTICA, SOBRE SOLO. AF_11/2021 (UN)</t>
  </si>
  <si>
    <t>90.17. 104658 PISO PODOTÁTIL DE ALERTA OU DIRECIONAL, DE CONCRETO, ASSENTADO SOBRE ARGAMASSA. AF_03/2024 (M2)</t>
  </si>
  <si>
    <t>90.18. 5213368 Balizador de concreto - areia e brita comerciais - fornecimento e implantação (un)</t>
  </si>
  <si>
    <t>90.19. 98504 PLANTIO DE GRAMA BATATAIS EM PLACAS. AF_07/2024 (M2)</t>
  </si>
  <si>
    <t>90.20. S03641 Acabamento de superfície de piso de concreto com polimento mecânico com acabadora simples - Rev 02 (m2)</t>
  </si>
  <si>
    <t>91.1. INF-20251118 LOCAÇÃO PLANIMÉTRICA DE LINHA (m)</t>
  </si>
  <si>
    <t>91.2. 98525 LIMPEZA MECANIZADA DE CAMADA VEGETAL, VEGETAÇÃO E PEQUENAS ÁRVORES (DIÂMETRO DE TRONCO MENOR QUE 0,20 M), COM TRATOR DE ESTEIRAS. AF_03/2024 (M2)</t>
  </si>
  <si>
    <t>91.3. 101114 ESCAVAÇÃO HORIZONTAL EM SOLO DE 1A CATEGORIA COM TRATOR DE ESTEIRAS (100HP/LÂMINA: 2,19M3). AF_07/2020 (M3)</t>
  </si>
  <si>
    <t>91.4. 104790 DEMOLIÇÃO DE PISO DE CONCRETO SIMPLES, DE FORMA MECANIZADA COM MARTELETE, SEM REAPROVEITAMENTO. AF_09/2023 (M3)</t>
  </si>
  <si>
    <t>91.5. 100992 CARGA, MANOBRA E DESCARGA DE SOLOS E MATERIAIS GRANULARES EM CAMINHÃO BASCULANTE 18 M³ - CARGA COM PÁ CARREGADEIRA (CAÇAMBA DE 1,7 A 2,8 M³ / 128 HP) E DESCARGA LIVRE (UNIDADE: T). AF_07/2020 (T)</t>
  </si>
  <si>
    <t>91.6. 95880 TRANSPORTE COM CAMINHÃO BASCULANTE DE 18 M³, EM VIA URBANA PAVIMENTADA, DMT ATÉ 30 KM (UNIDADE: TXKM). AF_07/2020 (TXKM)</t>
  </si>
  <si>
    <t>91.7. 95430 TRANSPORTE COM CAMINHÃO BASCULANTE DE 18 M³, EM VIA URBANA PAVIMENTADA, ADICIONAL PARA DMT EXCEDENTE A 30 KM (UNIDADE: TXKM). AF_07/2020 (TXKM)</t>
  </si>
  <si>
    <t>91.8. RCC-NS Disposição final de resíduos da construção civil - nãosegregados (T)</t>
  </si>
  <si>
    <t>91.9. 95880 TRANSPORTE COM CAMINHÃO BASCULANTE DE 18 M³, EM VIA URBANA PAVIMENTADA, DMT ATÉ 30 KM (UNIDADE: TXKM). AF_07/2020 (TXKM)</t>
  </si>
  <si>
    <t>91.10. 4011276 Base ou sub-base de brita graduada com brita comercial - 100% Proctor modificado (m³)</t>
  </si>
  <si>
    <t>91.11. 100577 REGULARIZAÇÃO E COMPACTAÇÃO DE SUBLEITO DE SOLO PREDOMINANTEMENTE ARENOSO, PARA OBRAS DE CONSTRUÇÃO DE PAVIMENTOS. AF_09/2024 (M2)</t>
  </si>
  <si>
    <t>91.12. 94273 ASSENTAMENTO DE GUIA (MEIO-FIO) EM TRECHO RETO, CONFECCIONADA EM CONCRETO PRÉ-FABRICADO, DIMENSÕES 100X15X13X30 CM (COMPRIMENTO X BASE INFERIOR X BASE SUPERIOR X ALTURA). AF_01/2024 (M)</t>
  </si>
  <si>
    <t>91.13. 102498 PINTURA DE MEIO-FIO COM TINTA BRANCA A BASE DE CAL (CAIAÇÃO). AF_05/2021 (M)</t>
  </si>
  <si>
    <t>91.14. 105003 RAMPA DE ACESSIBILIDADE EM CONCRETO MOLDADO IN LOCO, EM CALÇADA PRÉ EXISTENTE COM LARGURA MAIOR OU IGUAL À 3,00 M, FCK 25MPA, COM PISO PODOTÁTIL. AF_03/2024 (UN)</t>
  </si>
  <si>
    <t>91.15. INF-251111 EXECUÇÃO DE PASSEIO (CALÇADA) OU PISO DE CONCRETO COM CONCRETO MOLDADO IN LOCO, USINADO, ACABAMENTO CONVENCIONAL, ESPESSURA 15 CM, ARMADO. (M2)</t>
  </si>
  <si>
    <t>91.16. 103310 INSTALAÇÃO DE LIXEIRA METÁLICA DUPLA, CAPACIDADE DE 60 L, EM TUBO DE AÇO CARBONO E CESTOS EM CHAPA DE AÇO COM PINTURA ELETROSTÁTICA, SOBRE SOLO. AF_11/2021 (UN)</t>
  </si>
  <si>
    <t>91.17. 104658 PISO PODOTÁTIL DE ALERTA OU DIRECIONAL, DE CONCRETO, ASSENTADO SOBRE ARGAMASSA. AF_03/2024 (M2)</t>
  </si>
  <si>
    <t>91.18. 5213368 Balizador de concreto - areia e brita comerciais - fornecimento e implantação (un)</t>
  </si>
  <si>
    <t>91.19. 98504 PLANTIO DE GRAMA BATATAIS EM PLACAS. AF_07/2024 (M2)</t>
  </si>
  <si>
    <t>Área da faixa de grama</t>
  </si>
  <si>
    <t>91.20. S03641 Acabamento de superfície de piso de concreto com polimento mecânico com acabadora simples - Rev 02 (m2)</t>
  </si>
  <si>
    <t>92.1. INF-170925 RELATÓRIO FINAL DE OBRAS OU SERVIÇOS DE ENGENHARIA, INCLUINDO DESENHOS TAMANHO A-1, REGISTROS FOTOGRÁICO E SERVIÇOS COM FOTOS ACOMPANHADAS DE LEGENDAS . (UN)</t>
  </si>
  <si>
    <t>Relatório As Built</t>
  </si>
  <si>
    <t>Material</t>
  </si>
  <si>
    <t>COEFICIENTE</t>
  </si>
  <si>
    <t>PREÇO UNITÁRIO</t>
  </si>
  <si>
    <t>TOTAL</t>
  </si>
  <si>
    <t>00004430</t>
  </si>
  <si>
    <t>CAIBRO NAO APARELHADO *5 X 6* CM, EM MACARANDUBA/MASSARANDUBA, ANGELIM OU EQUIVALENTE DA REGIAO - BRUTA</t>
  </si>
  <si>
    <t>00004813</t>
  </si>
  <si>
    <t>PLACA DE OBRA (PARA CONSTRUCAO CIVIL) EM CHAPA GALVANIZADA *N. 22*, ADESIVADA, DE *2,4 X 1,2* M (SEM POSTES PARA FIXACAO)</t>
  </si>
  <si>
    <t>00005075</t>
  </si>
  <si>
    <t>PREGO DE ACO POLIDO COM CABECA 18 X 30 (2 3/4 X 10)</t>
  </si>
  <si>
    <t>KG</t>
  </si>
  <si>
    <t>00004512</t>
  </si>
  <si>
    <t>SARRAFO *2,5 X 5* CM EM PINUS, MISTA OU EQUIVALENTE DA REGIAO - BRUTA</t>
  </si>
  <si>
    <t>TOTAL Material:</t>
  </si>
  <si>
    <t>Mão de Obra com Encargos Complementares</t>
  </si>
  <si>
    <t>88262</t>
  </si>
  <si>
    <t>CARPINTEIRO DE FORMAS COM ENCARGOS COMPLEMENTARES</t>
  </si>
  <si>
    <t>88316</t>
  </si>
  <si>
    <t>SERVENTE COM ENCARGOS COMPLEMENTARES</t>
  </si>
  <si>
    <t>TOTAL Mão de Obra com Encargos Complementares:</t>
  </si>
  <si>
    <t>VALOR:</t>
  </si>
  <si>
    <t>Equipamento</t>
  </si>
  <si>
    <t>TOTAL Equipamento:</t>
  </si>
  <si>
    <t>Equipamento Custo Horário</t>
  </si>
  <si>
    <t>93402</t>
  </si>
  <si>
    <t>GUINDAUTO HIDRÁULICO, CAPACIDADE MÁXIMA DE CARGA 3300 KG, MOMENTO MÁXIMO DE CARGA 5,8 TM, ALCANCE MÁXIMO HORIZONTAL 7,60 M, INCLUSIVE CAMINHÃO TOCO PBT 16.000 KG, POTÊNCIA DE 189 CV - CHP DIURNO. AF_03/2016</t>
  </si>
  <si>
    <t>TOTAL Equipamento Custo Horário:</t>
  </si>
  <si>
    <t>88282</t>
  </si>
  <si>
    <t>MOTORISTA DE CAMINHÃO COM ENCARGOS COMPLEMENTARES</t>
  </si>
  <si>
    <t>Serviço</t>
  </si>
  <si>
    <t>91396</t>
  </si>
  <si>
    <t>CAMINHÃO PIPA 10.000 L TRUCADO, PESO BRUTO TOTAL 23.000 KG, CARGA ÚTIL MÁXIMA 15.935 KG, DISTÂNCIA ENTRE EIXOS 4,8 M, POTÊNCIA 230 CV, INCLUSIVE TANQUE DE AÇO PARA TRANSPORTE DE ÁGUA - DEPRECIAÇÃO. AF_06/2014</t>
  </si>
  <si>
    <t>91398</t>
  </si>
  <si>
    <t>CAMINHÃO PIPA 10.000 L TRUCADO, PESO BRUTO TOTAL 23.000 KG, CARGA ÚTIL MÁXIMA 15.935 KG, DISTÂNCIA ENTRE EIXOS 4,8 M, POTÊNCIA 230 CV, INCLUSIVE TANQUE DE AÇO PARA TRANSPORTE DE ÁGUA - IMPOSTOS E SEGUROS. AF_06/2014</t>
  </si>
  <si>
    <t>91397</t>
  </si>
  <si>
    <t>CAMINHÃO PIPA 10.000 L TRUCADO, PESO BRUTO TOTAL 23.000 KG, CARGA ÚTIL MÁXIMA 15.935 KG, DISTÂNCIA ENTRE EIXOS 4,8 M, POTÊNCIA 230 CV, INCLUSIVE TANQUE DE AÇO PARA TRANSPORTE DE ÁGUA - JUROS. AF_06/2014</t>
  </si>
  <si>
    <t>5763</t>
  </si>
  <si>
    <t>CAMINHÃO PIPA 10.000 L TRUCADO, PESO BRUTO TOTAL 23.000 KG, CARGA ÚTIL MÁXIMA 15.935 KG, DISTÂNCIA ENTRE EIXOS 4,8 M, POTÊNCIA 230 CV, INCLUSIVE TANQUE DE AÇO PARA TRANSPORTE DE ÁGUA - MANUTENÇÃO. AF_06/2014</t>
  </si>
  <si>
    <t>53831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</si>
  <si>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</si>
  <si>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>TOTAL Serviço: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</si>
  <si>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</si>
  <si>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</si>
  <si>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CHI</t>
  </si>
  <si>
    <t>Mão de Obra</t>
  </si>
  <si>
    <t>I11966</t>
  </si>
  <si>
    <t>Laboratório de Concreto</t>
  </si>
  <si>
    <t>h</t>
  </si>
  <si>
    <t>TOTAL Mão de Obra:</t>
  </si>
  <si>
    <t>S88249S</t>
  </si>
  <si>
    <t>Auxiliar de laboratório com encargos complementares</t>
  </si>
  <si>
    <t>S88321S</t>
  </si>
  <si>
    <t>Técnico de laboratório com encargos complementares</t>
  </si>
  <si>
    <t>2.1. INFRA-NOVACAP-02 ADMINISTRAÇÃO DA OBRA (%)</t>
  </si>
  <si>
    <t>93572</t>
  </si>
  <si>
    <t>ENCARREGADO GERAL DE OBRAS COM ENCARGOS COMPLEMENTARES</t>
  </si>
  <si>
    <t>93567</t>
  </si>
  <si>
    <t>ENGENHEIRO CIVIL DE OBRA PLENO COM ENCARGOS COMPLEMENTARES</t>
  </si>
  <si>
    <t>D00281</t>
  </si>
  <si>
    <t>Pernamanca 3" x 2" 4 m - madeira branca Material</t>
  </si>
  <si>
    <t>SEDOP</t>
  </si>
  <si>
    <t>Dz</t>
  </si>
  <si>
    <t>00005068</t>
  </si>
  <si>
    <t>PREGO DE ACO POLIDO COM CABECA 17 X 21 (2 X 11)</t>
  </si>
  <si>
    <t>89031</t>
  </si>
  <si>
    <t>TRATOR DE ESTEIRAS, POTÊNCIA 100 HP, PESO OPERACIONAL 9,4 T, COM LÂMINA 2,19 M3 - CHI DIURNO. AF_06/2014</t>
  </si>
  <si>
    <t>89032</t>
  </si>
  <si>
    <t>TRATOR DE ESTEIRAS, POTÊNCIA 100 HP, PESO OPERACIONAL 9,4 T, COM LÂMINA 2,19 M3 - CHP DIURNO. AF_06/2014</t>
  </si>
  <si>
    <t>88441</t>
  </si>
  <si>
    <t>JARDINEIRO COM ENCARGOS COMPLEMENTARES</t>
  </si>
  <si>
    <t>90965</t>
  </si>
  <si>
    <t>COMPRESSOR DE AR REBOCÁVEL, VAZÃO 89 PCM, PRESSÃO EFETIVA DE TRABALHO 102 PSI, MOTOR DIESEL, POTÊNCIA 20 CV - CHI DIURNO. AF_06/2015</t>
  </si>
  <si>
    <t>90964</t>
  </si>
  <si>
    <t>COMPRESSOR DE AR REBOCÁVEL, VAZÃO 89 PCM, PRESSÃO EFETIVA DE TRABALHO 102 PSI, MOTOR DIESEL, POTÊNCIA 20 CV - CHP DIURNO. AF_06/2015</t>
  </si>
  <si>
    <t>5952</t>
  </si>
  <si>
    <t>MARTELETE OU ROMPEDOR PNEUMÁTICO MANUAL, 28 KG, COM SILENCIADOR - CHI DIURNO. AF_07/2016</t>
  </si>
  <si>
    <t>5795</t>
  </si>
  <si>
    <t>MARTELETE OU ROMPEDOR PNEUMÁTICO MANUAL, 28 KG, COM SILENCIADOR - CHP DIURNO. AF_07/2016</t>
  </si>
  <si>
    <t>88309</t>
  </si>
  <si>
    <t>PEDREIRO COM ENCARGOS COMPLEMENTARES</t>
  </si>
  <si>
    <t>89884</t>
  </si>
  <si>
    <t>CAMINHÃO BASCULANTE 18 M3, COM CAVALO MECÂNICO DE CAPACIDADE MÁXIMA DE TRAÇÃO COMBINADO DE 45000 KG, POTÊNCIA 330 CV, INCLUSIVE SEMIREBOQUE COM CAÇAMBA METÁLICA - CHI DIURNO. AF_12/2014</t>
  </si>
  <si>
    <t>89883</t>
  </si>
  <si>
    <t>CAMINHÃO BASCULANTE 18 M3, COM CAVALO MECÂNICO DE CAPACIDADE MÁXIMA DE TRAÇÃO COMBINADO DE 45000 KG, POTÊNCIA 330 CV, INCLUSIVE SEMIREBOQUE COM CAÇAMBA METÁLICA - CHP DIURNO. AF_12/2014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</si>
  <si>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</si>
  <si>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</si>
  <si>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</si>
  <si>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</si>
  <si>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Impostos</t>
  </si>
  <si>
    <t>Disposição final de resíduos da construção civil - não segregados</t>
  </si>
  <si>
    <t>TOTAL Impostos:</t>
  </si>
  <si>
    <t>EQUIPAMENTOS</t>
  </si>
  <si>
    <t>QUANT</t>
  </si>
  <si>
    <t>UTILIZAÇÃO</t>
  </si>
  <si>
    <t>CUSTO OPERACIONAL</t>
  </si>
  <si>
    <t>CUSTO HORÁRIO</t>
  </si>
  <si>
    <t>PROD</t>
  </si>
  <si>
    <t>IMPR</t>
  </si>
  <si>
    <t>E9571</t>
  </si>
  <si>
    <t>Caminhão tanque com capacidade de 10.000 l - 188 kW</t>
  </si>
  <si>
    <t>E9514</t>
  </si>
  <si>
    <t>Distribuidor de agregados sobre pneus autopropelido - 130 kW</t>
  </si>
  <si>
    <t>E9762</t>
  </si>
  <si>
    <t>Rolo compactador de pneus autopropelido de 27 t - 85 kW</t>
  </si>
  <si>
    <t>E9530</t>
  </si>
  <si>
    <t>Rolo compactador liso vibratório autopropelido por pneus de 11 t - 97 kW</t>
  </si>
  <si>
    <t>TOTAL EQUIPAMENTOS:</t>
  </si>
  <si>
    <t>MÃO DE OBRA</t>
  </si>
  <si>
    <t>CONSUMO</t>
  </si>
  <si>
    <t>SALÁRIO HORA</t>
  </si>
  <si>
    <t>P9824</t>
  </si>
  <si>
    <t>Servente</t>
  </si>
  <si>
    <t>TOTAL MÃO DE OBRA:</t>
  </si>
  <si>
    <t>Custo Horário da Execução:</t>
  </si>
  <si>
    <t>Produção da Equipe:</t>
  </si>
  <si>
    <t>Custo Unitário da Execução:</t>
  </si>
  <si>
    <t>Custo do FIC (0,00746):</t>
  </si>
  <si>
    <t>SERVIÇOS</t>
  </si>
  <si>
    <t>CUSTO UNITÁRIO</t>
  </si>
  <si>
    <t>6416040</t>
  </si>
  <si>
    <t>Usinagem de brita graduada com brita comercial em usina de 300 t/h</t>
  </si>
  <si>
    <t>TOTAL SERVIÇOS:</t>
  </si>
  <si>
    <t>TRANSPORTE - TEMPO FIXO</t>
  </si>
  <si>
    <t>UNIDADE</t>
  </si>
  <si>
    <t>CODIGO</t>
  </si>
  <si>
    <t>Usinagem de brita graduada com brita comercial em usina de 300 t/h (Caminhão basculante com capacidade de 10 m³ - 210 kW)</t>
  </si>
  <si>
    <t>t</t>
  </si>
  <si>
    <t>5914652</t>
  </si>
  <si>
    <t>TRANSPORTE - TEMPO FIXO:</t>
  </si>
  <si>
    <t>MOMENTO DE TRANSPORTE</t>
  </si>
  <si>
    <t>UND</t>
  </si>
  <si>
    <t>LN</t>
  </si>
  <si>
    <t>RP</t>
  </si>
  <si>
    <t>R$</t>
  </si>
  <si>
    <t>tkm</t>
  </si>
  <si>
    <t>MOMENTO DE TRANSPORTE:</t>
  </si>
  <si>
    <t>Custo Direto Total: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</si>
  <si>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</si>
  <si>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</si>
  <si>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</si>
  <si>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</si>
  <si>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96464</t>
  </si>
  <si>
    <t>ROLO COMPACTADOR DE PNEUS, ESTÁTICO, PRESSÃO VARIÁVEL, POTÊNCIA 110 HP, PESO SEM/COM LASTRO 10,8/27 T, LARGURA DE ROLAGEM 2,30 M - CHI DIURNO. AF_06/2017</t>
  </si>
  <si>
    <t>96463</t>
  </si>
  <si>
    <t>ROLO COMPACTADOR DE PNEUS, ESTÁTICO, PRESSÃO VARIÁVEL, POTÊNCIA 110 HP, PESO SEM/COM LASTRO 10,8/27 T, LARGURA DE ROLAGEM 2,30 M - CHP DIURNO. AF_06/2017</t>
  </si>
  <si>
    <t>00000370</t>
  </si>
  <si>
    <t>AREIA MEDIA - POSTO JAZIDA/FORNECEDOR (RETIRADO NA JAZIDA, SEM TRANSPORTE)</t>
  </si>
  <si>
    <t>00004059</t>
  </si>
  <si>
    <t>MEIO-FIO OU GUIA DE CONCRETO, PRE-MOLDADO, COMP 1 M, *30 X 12/15* CM (H X L1/L2)</t>
  </si>
  <si>
    <t>88629</t>
  </si>
  <si>
    <t>ARGAMASSA TRAÇO 1:3 (EM VOLUME DE CIMENTO E AREIA MÉDIA ÚMIDA), PREPARO MANUAL. AF_08/2019</t>
  </si>
  <si>
    <t>00011161</t>
  </si>
  <si>
    <t>CAL HIDRATADA PARA PINTURA</t>
  </si>
  <si>
    <t>88310</t>
  </si>
  <si>
    <t>PINTOR COM ENCARGOS COMPLEMENTARES</t>
  </si>
  <si>
    <t>00004718</t>
  </si>
  <si>
    <t>PEDRA BRITADA N. 2 (19 A 38 MM) POSTO PEDREIRA/FORNECEDOR, SEM FRETE</t>
  </si>
  <si>
    <t>00004509</t>
  </si>
  <si>
    <t>SARRAFO *2,5 X 10* CM EM PINUS, MISTA OU EQUIVALENTE DA REGIAO - BRUTA</t>
  </si>
  <si>
    <t>94965</t>
  </si>
  <si>
    <t>CONCRETO FCK = 25MPA, TRAÇO 1:2,3:2,7 (EM MASSA SECA DE CIMENTO/ AREIA MÉDIA/ BRITA 1) - PREPARO MECÂNICO COM BETONEIRA 400 L. AF_05/2021</t>
  </si>
  <si>
    <t>00034493</t>
  </si>
  <si>
    <t>CONCRETO USINADO BOMBEAVEL, CLASSE DE RESISTENCIA C25, COM BRITA 0 E 1, SLUMP = 100 +/- 20 MM, EXCLUI SERVICO DE BOMBEAMENTO (NBR 8953)</t>
  </si>
  <si>
    <t>00002692</t>
  </si>
  <si>
    <t>DESMOLDANTE PROTETOR PARA FORMAS DE MADEIRA, DE BASE OLEOSA EMULSIONADA EM AGUA</t>
  </si>
  <si>
    <t>00004517</t>
  </si>
  <si>
    <t>SARRAFO *2,5 X 7,5* CM EM PINUS, MISTA OU EQUIVALENTE DA REGIAO - BRUTA</t>
  </si>
  <si>
    <t>00007156</t>
  </si>
  <si>
    <t>TELA DE ACO SOLDADA NERVURADA, CA-60, Q-196, (3,11 KG/M2), DIAMETRO DO FIO = 5,0 MM, LARGURA = 2,45 M, ESPACAMENTO DA MALHA = 10 X 10 CM</t>
  </si>
  <si>
    <t>97116</t>
  </si>
  <si>
    <t>BARRAS DE TRANSFERÊNCIA, AÇO CA-25 DE 16,0 MM, PARA EXECUÇÃO DE PAVIMENTO DE CONCRETO - FORNECIMENTO E INSTALAÇÃO. AF_04/2022</t>
  </si>
  <si>
    <t>04.15.29</t>
  </si>
  <si>
    <t>ESPAÇADOR DE AÇO CA-50 6,3MM H=5CM TIPO CARANGUEJO PARA PISO DE CONCRETO ARMADO</t>
  </si>
  <si>
    <t>SUDECAP</t>
  </si>
  <si>
    <t>00034353</t>
  </si>
  <si>
    <t>ARGAMASSA COLANTE AC II</t>
  </si>
  <si>
    <t>00036178</t>
  </si>
  <si>
    <t>PISO TATIL / PODOTATIL, LADRILHO HIDRAULICO/CONCRETO, *40 X 40* CM, E= 2,5* CM, PADRAO TATIL ALERTA OU DIRECIONAL, COR NATURAL</t>
  </si>
  <si>
    <t>00034357</t>
  </si>
  <si>
    <t>REJUNTE CIMENTICIO, QUALQUER COR</t>
  </si>
  <si>
    <t>00042440</t>
  </si>
  <si>
    <t>LIXEIRA DUPLA, COM CAPACIDADE VOLUMETRICA DE 60L*, FABRICADA EM TUBO DE ACO CARBONO, CESTOS EM CHAPA DE ACO E PINTURA NO PROCESSO ELETROSTATICO - PARA ACADEMIA AO AR LIVRE / ACADEMIA DA TERCEIRA IDADE - ATI</t>
  </si>
  <si>
    <t>00004721</t>
  </si>
  <si>
    <t>PEDRA BRITADA N. 1 (9,5 A 19 MM) POSTO PEDREIRA/FORNECEDOR, SEM FRETE</t>
  </si>
  <si>
    <t>102486</t>
  </si>
  <si>
    <t>CONCRETO FCK = 15MPA, TRAÇO 1:3,4:3,4 (EM MASSA SECA DE CIMENTO/ AREIA MÉDIA/ SEIXO ROLADO) - PREPARO MANUAL. AF_05/2021</t>
  </si>
  <si>
    <t>4805755</t>
  </si>
  <si>
    <t>Apiloamento manual</t>
  </si>
  <si>
    <t>1106057</t>
  </si>
  <si>
    <t>Concreto magro - confecção em betoneira e lançamento manual - areia e brita comerciais</t>
  </si>
  <si>
    <t>4805750</t>
  </si>
  <si>
    <t>Escavação manual em material de 1ª categoria na profundidade de até 1 m</t>
  </si>
  <si>
    <t>5216116</t>
  </si>
  <si>
    <t>Fabricação de balizador de concreto - seção circular de 10 cm - areia e brita comerciais</t>
  </si>
  <si>
    <t>Fabricação de balizador de concreto - seção circular de 10 cm - areia e brita comerciais (Caminhão carroceria com capacidade de 15 t - 188 kW)</t>
  </si>
  <si>
    <t>5914655</t>
  </si>
  <si>
    <t>00003324</t>
  </si>
  <si>
    <t>GRAMA BATATAIS EM PLACAS, SEM PLANTIO</t>
  </si>
  <si>
    <t>I02871</t>
  </si>
  <si>
    <t>Aluguel de máquina acabadora de superfície de concreto (trifásica) com 1 jogo de pás e disco de acabamento</t>
  </si>
  <si>
    <t>S10549</t>
  </si>
  <si>
    <t>Encargos Complementares - Servente</t>
  </si>
  <si>
    <t>I12950</t>
  </si>
  <si>
    <t>Operador de equipamento leve - SICRO</t>
  </si>
  <si>
    <t>I06111S</t>
  </si>
  <si>
    <t>Servente de obras (horista)</t>
  </si>
  <si>
    <t>COTAÇÃO / ADMINISTRAÇÃO LOCAL DE OBRA (C/ ENCARGOS)</t>
  </si>
  <si>
    <t>I8612</t>
  </si>
  <si>
    <t>PLOTTER</t>
  </si>
  <si>
    <t>SEINFRA</t>
  </si>
  <si>
    <t>UNxMÊ</t>
  </si>
  <si>
    <t>TOTAL COTAÇÃO / ADMINISTRAÇÃO LOCAL DE OBRA (C/ ENCARGOS):</t>
  </si>
  <si>
    <t>I0731</t>
  </si>
  <si>
    <t>COMPUTADOR PENTIUM (CHP)</t>
  </si>
  <si>
    <t>00000532</t>
  </si>
  <si>
    <t>AUXILIAR TECNICO / ASSISTENTE DE ENGENHARIA (HORISTA)</t>
  </si>
  <si>
    <t>I6034</t>
  </si>
  <si>
    <t>DIGITADOR</t>
  </si>
  <si>
    <t>00002706</t>
  </si>
  <si>
    <t>ENGENHEIRO CIVIL DE OBRA JUNIOR (HORISTA)</t>
  </si>
  <si>
    <t>I2384</t>
  </si>
  <si>
    <t>OPERADOR DE COMPUTADOR</t>
  </si>
  <si>
    <t>90775</t>
  </si>
  <si>
    <t>DESENHISTA PROJETISTA COM ENCARGOS COMPLEMENTARES</t>
  </si>
  <si>
    <t>I11984</t>
  </si>
  <si>
    <t>Encadernações</t>
  </si>
  <si>
    <t>COMP.690 PLACA DE OBRA PADRÃO (M2)</t>
  </si>
  <si>
    <t>INFRA-NOVACAP-01 MOBILIZAÇÃO E DESMOBILIZAÇÃO DE CONTAINER, INCLUSIVE CARGA, DESCARGA E TRANSPORTE EM CAMINHÃO CARROCERIA COM GUINDAUTO (MUNCK), EXCLUSIVE LOCAÇÃO DO CONTAINER (UN)</t>
  </si>
  <si>
    <t>INF-180925 ENSAIO DE CONTROLE TECNOLÓGICO DO CONCRETO (UN)</t>
  </si>
  <si>
    <t>INFRA-NOVACAP-02 ADMINISTRAÇÃO DA OBRA (%)</t>
  </si>
  <si>
    <t>INF-20251118 LOCAÇÃO PLANIMÉTRICA DE LINHA (m)</t>
  </si>
  <si>
    <t>RCC-NS Disposição final de resíduos da construção civil - não segregados (T)</t>
  </si>
  <si>
    <t>INF-251111 EXECUÇÃO DE PASSEIO (CALÇADA) OU PISO DE CONCRETO COM CONCRETO MOLDADO IN LOCO, USINADO, ACABAMENTO CONVENCIONAL, ESPESSURA 15 CM, ARMADO. (M2)</t>
  </si>
  <si>
    <t>INF-170925 RELATÓRIO FINAL DE OBRAS OU SERVIÇOS DE ENGENHARIA, INCLUINDO DESENHOS TAMANHO A-1, REGISTROS FOTOGRÁICO E SERVIÇOS COM FOTOS ACOMPANHADAS DE LEGENDAS . (UN)</t>
  </si>
  <si>
    <t xml:space="preserve">
</t>
  </si>
  <si>
    <t>TIPO</t>
  </si>
  <si>
    <t>PREÇO TOTAL</t>
  </si>
  <si>
    <t>ACUMUL. %</t>
  </si>
  <si>
    <t>CL</t>
  </si>
  <si>
    <t>Valor total do Orçamento:</t>
  </si>
  <si>
    <t>VALOR (R$)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</si>
  <si>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</si>
  <si>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</si>
  <si>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</si>
  <si>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</si>
  <si>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</si>
  <si>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</si>
  <si>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</si>
  <si>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</si>
  <si>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</si>
  <si>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</si>
  <si>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</si>
  <si>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</si>
  <si>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MÊS 13</t>
  </si>
  <si>
    <t>MÊS 14</t>
  </si>
  <si>
    <t>MÊS 15</t>
  </si>
  <si>
    <t>MÊS 16</t>
  </si>
  <si>
    <t>MÊS 17</t>
  </si>
  <si>
    <t>MÊS 18</t>
  </si>
  <si>
    <t>MÊS 19</t>
  </si>
  <si>
    <t>MÊS 20</t>
  </si>
  <si>
    <t>MÊS 21</t>
  </si>
  <si>
    <t>MÊS 22</t>
  </si>
  <si>
    <t>Total parcela</t>
  </si>
  <si>
    <t>COD</t>
  </si>
  <si>
    <t>DESPESAS INDIRETAS</t>
  </si>
  <si>
    <t>AC</t>
  </si>
  <si>
    <t>ADMINISTRAÇÃO CENTRAL</t>
  </si>
  <si>
    <t>DF</t>
  </si>
  <si>
    <t>DESPESAS FINANCEIRAS</t>
  </si>
  <si>
    <t>R</t>
  </si>
  <si>
    <t>RISCOS</t>
  </si>
  <si>
    <t>BENEFÍCIO</t>
  </si>
  <si>
    <t>S + G</t>
  </si>
  <si>
    <t>GARANTIA/SEGUROS</t>
  </si>
  <si>
    <t>LUCRO</t>
  </si>
  <si>
    <t>I</t>
  </si>
  <si>
    <t>IMPOSTOS</t>
  </si>
  <si>
    <t>PIS</t>
  </si>
  <si>
    <t>COFINS</t>
  </si>
  <si>
    <t>ISS</t>
  </si>
  <si>
    <t xml:space="preserve">CPRB ( 3,6%, Apenas quando tiver desoneração INSS) </t>
  </si>
  <si>
    <t>BDI = 18,56%</t>
  </si>
  <si>
    <t>HORISTA %</t>
  </si>
  <si>
    <t>MENSALISTA %</t>
  </si>
  <si>
    <t>GRUPO A</t>
  </si>
  <si>
    <t>A1</t>
  </si>
  <si>
    <t xml:space="preserve">INSS </t>
  </si>
  <si>
    <t>A2</t>
  </si>
  <si>
    <t xml:space="preserve">SESI </t>
  </si>
  <si>
    <t>A3</t>
  </si>
  <si>
    <t xml:space="preserve">SENAI </t>
  </si>
  <si>
    <t>A4</t>
  </si>
  <si>
    <t xml:space="preserve">INCRA </t>
  </si>
  <si>
    <t>A5</t>
  </si>
  <si>
    <t xml:space="preserve">SEBRAE </t>
  </si>
  <si>
    <t>A6</t>
  </si>
  <si>
    <t xml:space="preserve">Salário Educação </t>
  </si>
  <si>
    <t>A7</t>
  </si>
  <si>
    <t xml:space="preserve">Seguro Contra Acidentes de Trabalho </t>
  </si>
  <si>
    <t>A8</t>
  </si>
  <si>
    <t xml:space="preserve">FGTS </t>
  </si>
  <si>
    <t>A9</t>
  </si>
  <si>
    <t xml:space="preserve">SECONCI </t>
  </si>
  <si>
    <t>B</t>
  </si>
  <si>
    <t>GRUPO B</t>
  </si>
  <si>
    <t>B1</t>
  </si>
  <si>
    <t xml:space="preserve">Repouso Semanal Remunerado </t>
  </si>
  <si>
    <t>B2</t>
  </si>
  <si>
    <t xml:space="preserve">Feriados </t>
  </si>
  <si>
    <t>B3</t>
  </si>
  <si>
    <t xml:space="preserve">Auxílio - Enfermidade </t>
  </si>
  <si>
    <t>B4</t>
  </si>
  <si>
    <t xml:space="preserve">13º Salário </t>
  </si>
  <si>
    <t>B5</t>
  </si>
  <si>
    <t xml:space="preserve">Licença Paternidade </t>
  </si>
  <si>
    <t>B6</t>
  </si>
  <si>
    <t xml:space="preserve">Faltas Justificadas </t>
  </si>
  <si>
    <t>B7</t>
  </si>
  <si>
    <t xml:space="preserve">Dias de Chuvas </t>
  </si>
  <si>
    <t>B8</t>
  </si>
  <si>
    <t xml:space="preserve">Auxílio Acidente de Trabalho </t>
  </si>
  <si>
    <t>B9</t>
  </si>
  <si>
    <t xml:space="preserve">Férias Gozadas </t>
  </si>
  <si>
    <t>B10</t>
  </si>
  <si>
    <t xml:space="preserve">Salário Maternidade </t>
  </si>
  <si>
    <t>GRUPO C</t>
  </si>
  <si>
    <t>C1</t>
  </si>
  <si>
    <t xml:space="preserve">Aviso Prévio Indenizado </t>
  </si>
  <si>
    <t>C2</t>
  </si>
  <si>
    <t xml:space="preserve">Aviso Prévio Trabalhado </t>
  </si>
  <si>
    <t>C3</t>
  </si>
  <si>
    <t xml:space="preserve">Férias Indenizadas </t>
  </si>
  <si>
    <t>C4</t>
  </si>
  <si>
    <t xml:space="preserve">Depósito Rescisão Sem Justa Causa </t>
  </si>
  <si>
    <t>C5</t>
  </si>
  <si>
    <t xml:space="preserve">Indenização Adicional </t>
  </si>
  <si>
    <t>GRUPO D</t>
  </si>
  <si>
    <t>D1</t>
  </si>
  <si>
    <t xml:space="preserve">Reincidência de Grupo A sobre Grupo B </t>
  </si>
  <si>
    <t>D2</t>
  </si>
  <si>
    <t xml:space="preserve">Reincidência de Grupo A sobre Aviso Prévio Trabalhado e Reincidência do FGTS sobre Aviso Prévio Indenizado </t>
  </si>
  <si>
    <t>A + B + C + D =</t>
  </si>
  <si>
    <t xml:space="preserve">Auxíl io - Enfermidade </t>
  </si>
  <si>
    <t xml:space="preserve">Auxíl io Acidente de Trabalho </t>
  </si>
  <si>
    <t>TOTAL DA MEMÓRIA DE CÁLCULO: 12,00</t>
  </si>
  <si>
    <t>TOTAL DA MEMÓRIA DE CÁLCULO: 21,00</t>
  </si>
  <si>
    <t>TOTAL DA MEMÓRIA DE CÁLCULO: 1,00</t>
  </si>
  <si>
    <t>TOTAL DA MEMÓRIA DE CÁLCULO: 968,00</t>
  </si>
  <si>
    <t>TOTAL DA MEMÓRIA DE CÁLCULO: 4840,00</t>
  </si>
  <si>
    <t>TOTAL DA MEMÓRIA DE CÁLCULO: 89,00</t>
  </si>
  <si>
    <t>TOTAL DA MEMÓRIA DE CÁLCULO: 197,71</t>
  </si>
  <si>
    <t>TOTAL DA MEMÓRIA DE CÁLCULO: 4499,91</t>
  </si>
  <si>
    <t>TOTAL DA MEMÓRIA DE CÁLCULO: 91,10</t>
  </si>
  <si>
    <t>TOTAL DA MEMÓRIA DE CÁLCULO: 1,84</t>
  </si>
  <si>
    <t>TOTAL DA MEMÓRIA DE CÁLCULO: 814,41</t>
  </si>
  <si>
    <t>TOTAL DA MEMÓRIA DE CÁLCULO: 24432,08</t>
  </si>
  <si>
    <t>TOTAL DA MEMÓRIA DE CÁLCULO: 9772,83</t>
  </si>
  <si>
    <t>TOTAL DA MEMÓRIA DE CÁLCULO: 674,99</t>
  </si>
  <si>
    <t>TOTAL DA MEMÓRIA DE CÁLCULO: 4058,68</t>
  </si>
  <si>
    <t>TOTAL DA MEMÓRIA DE CÁLCULO: 911,04</t>
  </si>
  <si>
    <t>TOTAL DA MEMÓRIA DE CÁLCULO: 661,34</t>
  </si>
  <si>
    <t>TOTAL DA MEMÓRIA DE CÁLCULO: 4,00</t>
  </si>
  <si>
    <t>TOTAL DA MEMÓRIA DE CÁLCULO: 14,88</t>
  </si>
  <si>
    <t>TOTAL DA MEMÓRIA DE CÁLCULO: 2,00</t>
  </si>
  <si>
    <t>TOTAL DA MEMÓRIA DE CÁLCULO: 8,00</t>
  </si>
  <si>
    <t>TOTAL DA MEMÓRIA DE CÁLCULO: 381,16</t>
  </si>
  <si>
    <t>TOTAL DA MEMÓRIA DE CÁLCULO: 199,90</t>
  </si>
  <si>
    <t>TOTAL DA MEMÓRIA DE CÁLCULO: 4409,00</t>
  </si>
  <si>
    <t>TOTAL DA MEMÓRIA DE CÁLCULO: 89,61</t>
  </si>
  <si>
    <t>TOTAL DA MEMÓRIA DE CÁLCULO: 798,52</t>
  </si>
  <si>
    <t>TOTAL DA MEMÓRIA DE CÁLCULO: 23955,71</t>
  </si>
  <si>
    <t>TOTAL DA MEMÓRIA DE CÁLCULO: 9582,28</t>
  </si>
  <si>
    <t>TOTAL DA MEMÓRIA DE CÁLCULO: 661,35</t>
  </si>
  <si>
    <t>TOTAL DA MEMÓRIA DE CÁLCULO: 3992,08</t>
  </si>
  <si>
    <t>TOTAL DA MEMÓRIA DE CÁLCULO: 896,09</t>
  </si>
  <si>
    <t>TOTAL DA MEMÓRIA DE CÁLCULO: 636,28</t>
  </si>
  <si>
    <t>TOTAL DA MEMÓRIA DE CÁLCULO: 378,66</t>
  </si>
  <si>
    <t>TOTAL DA MEMÓRIA DE CÁLCULO: 200,24</t>
  </si>
  <si>
    <t>TOTAL DA MEMÓRIA DE CÁLCULO: 4276,91</t>
  </si>
  <si>
    <t>TOTAL DA MEMÓRIA DE CÁLCULO: 90,02</t>
  </si>
  <si>
    <t>TOTAL DA MEMÓRIA DE CÁLCULO: 779,33</t>
  </si>
  <si>
    <t>TOTAL DA MEMÓRIA DE CÁLCULO: 21354,42</t>
  </si>
  <si>
    <t>TOTAL DA MEMÓRIA DE CÁLCULO: 9351,97</t>
  </si>
  <si>
    <t>TOTAL DA MEMÓRIA DE CÁLCULO: 641,54</t>
  </si>
  <si>
    <t>TOTAL DA MEMÓRIA DE CÁLCULO: 4010,52</t>
  </si>
  <si>
    <t>TOTAL DA MEMÓRIA DE CÁLCULO: 900,23</t>
  </si>
  <si>
    <t>TOTAL DA MEMÓRIA DE CÁLCULO: 714,28</t>
  </si>
  <si>
    <t>TOTAL DA MEMÓRIA DE CÁLCULO: 377,71</t>
  </si>
  <si>
    <t>TOTAL DA MEMÓRIA DE CÁLCULO: 196,89</t>
  </si>
  <si>
    <t>TOTAL DA MEMÓRIA DE CÁLCULO: 5006,86</t>
  </si>
  <si>
    <t>TOTAL DA MEMÓRIA DE CÁLCULO: 59,04</t>
  </si>
  <si>
    <t>TOTAL DA MEMÓRIA DE CÁLCULO: 1,38</t>
  </si>
  <si>
    <t>TOTAL DA MEMÓRIA DE CÁLCULO: 881,08</t>
  </si>
  <si>
    <t>TOTAL DA MEMÓRIA DE CÁLCULO: 24512,63</t>
  </si>
  <si>
    <t>TOTAL DA MEMÓRIA DE CÁLCULO: 10572,91</t>
  </si>
  <si>
    <t>TOTAL DA MEMÓRIA DE CÁLCULO: 751,03</t>
  </si>
  <si>
    <t>TOTAL DA MEMÓRIA DE CÁLCULO: 2533,94</t>
  </si>
  <si>
    <t>TOTAL DA MEMÓRIA DE CÁLCULO: 85,32</t>
  </si>
  <si>
    <t>TOTAL DA MEMÓRIA DE CÁLCULO: 853,18</t>
  </si>
  <si>
    <t>TOTAL DA MEMÓRIA DE CÁLCULO: 602,53</t>
  </si>
  <si>
    <t>TOTAL DA MEMÓRIA DE CÁLCULO: 581,08</t>
  </si>
  <si>
    <t>TOTAL DA MEMÓRIA DE CÁLCULO: 3,00</t>
  </si>
  <si>
    <t>TOTAL DA MEMÓRIA DE CÁLCULO: 11,04</t>
  </si>
  <si>
    <t>TOTAL DA MEMÓRIA DE CÁLCULO: 357,12</t>
  </si>
  <si>
    <t>TOTAL DA MEMÓRIA DE CÁLCULO: 208,43</t>
  </si>
  <si>
    <t>TOTAL DA MEMÓRIA DE CÁLCULO: 4881,58</t>
  </si>
  <si>
    <t>TOTAL DA MEMÓRIA DE CÁLCULO: 86,04</t>
  </si>
  <si>
    <t>TOTAL DA MEMÓRIA DE CÁLCULO: 864,06</t>
  </si>
  <si>
    <t>TOTAL DA MEMÓRIA DE CÁLCULO: 23985,81</t>
  </si>
  <si>
    <t>TOTAL DA MEMÓRIA DE CÁLCULO: 10368,68</t>
  </si>
  <si>
    <t>TOTAL DA MEMÓRIA DE CÁLCULO: 732,24</t>
  </si>
  <si>
    <t>TOTAL DA MEMÓRIA DE CÁLCULO: 3833,08</t>
  </si>
  <si>
    <t>TOTAL DA MEMÓRIA DE CÁLCULO: 860,40</t>
  </si>
  <si>
    <t>TOTAL DA MEMÓRIA DE CÁLCULO: 619,08</t>
  </si>
  <si>
    <t>TOTAL DA MEMÓRIA DE CÁLCULO: 13,12</t>
  </si>
  <si>
    <t>TOTAL DA MEMÓRIA DE CÁLCULO: 376,54</t>
  </si>
  <si>
    <t>TOTAL DA MEMÓRIA DE CÁLCULO: 203,86</t>
  </si>
  <si>
    <t>TOTAL DA MEMÓRIA DE CÁLCULO: 5327,16</t>
  </si>
  <si>
    <t>TOTAL DA MEMÓRIA DE CÁLCULO: 95,47</t>
  </si>
  <si>
    <t>TOTAL DA MEMÓRIA DE CÁLCULO: 1,72</t>
  </si>
  <si>
    <t>TOTAL DA MEMÓRIA DE CÁLCULO: 945,04</t>
  </si>
  <si>
    <t>TOTAL DA MEMÓRIA DE CÁLCULO: 26203,19</t>
  </si>
  <si>
    <t>TOTAL DA MEMÓRIA DE CÁLCULO: 11340,54</t>
  </si>
  <si>
    <t>TOTAL DA MEMÓRIA DE CÁLCULO: 799,07</t>
  </si>
  <si>
    <t>TOTAL DA MEMÓRIA DE CÁLCULO: 4253,37</t>
  </si>
  <si>
    <t>TOTAL DA MEMÓRIA DE CÁLCULO: 954,74</t>
  </si>
  <si>
    <t>TOTAL DA MEMÓRIA DE CÁLCULO: 706,81</t>
  </si>
  <si>
    <t>TOTAL DA MEMÓRIA DE CÁLCULO: 15,84</t>
  </si>
  <si>
    <t>TOTAL DA MEMÓRIA DE CÁLCULO: 386,37</t>
  </si>
  <si>
    <t>TOTAL DA MEMÓRIA DE CÁLCULO: 203,94</t>
  </si>
  <si>
    <t>TOTAL DA MEMÓRIA DE CÁLCULO: 5366,35</t>
  </si>
  <si>
    <t>TOTAL DA MEMÓRIA DE CÁLCULO: 95,94</t>
  </si>
  <si>
    <t>TOTAL DA MEMÓRIA DE CÁLCULO: 951,61</t>
  </si>
  <si>
    <t>TOTAL DA MEMÓRIA DE CÁLCULO: 26389,94</t>
  </si>
  <si>
    <t>TOTAL DA MEMÓRIA DE CÁLCULO: 11419,40</t>
  </si>
  <si>
    <t>TOTAL DA MEMÓRIA DE CÁLCULO: 804,95</t>
  </si>
  <si>
    <t>TOTAL DA MEMÓRIA DE CÁLCULO: 4273,95</t>
  </si>
  <si>
    <t>TOTAL DA MEMÓRIA DE CÁLCULO: 959,36</t>
  </si>
  <si>
    <t>TOTAL DA MEMÓRIA DE CÁLCULO: 691,99</t>
  </si>
  <si>
    <t>TOTAL DA MEMÓRIA DE CÁLCULO: 385,60</t>
  </si>
  <si>
    <t>TOTAL DA MEMÓRIA DE CÁLCULO: 197,79</t>
  </si>
  <si>
    <t>TOTAL DA MEMÓRIA DE CÁLCULO: 4642,53</t>
  </si>
  <si>
    <t>TOTAL DA MEMÓRIA DE CÁLCULO: 61,76</t>
  </si>
  <si>
    <t>TOTAL DA MEMÓRIA DE CÁLCULO: 1,29</t>
  </si>
  <si>
    <t>TOTAL DA MEMÓRIA DE CÁLCULO: 830,59</t>
  </si>
  <si>
    <t>TOTAL DA MEMÓRIA DE CÁLCULO: 22935,65</t>
  </si>
  <si>
    <t>TOTAL DA MEMÓRIA DE CÁLCULO: 9967,12</t>
  </si>
  <si>
    <t>TOTAL DA MEMÓRIA DE CÁLCULO: 696,38</t>
  </si>
  <si>
    <t>TOTAL DA MEMÓRIA DE CÁLCULO: 3924,68</t>
  </si>
  <si>
    <t>TOTAL DA MEMÓRIA DE CÁLCULO: 88,10</t>
  </si>
  <si>
    <t>TOTAL DA MEMÓRIA DE CÁLCULO: 880,96</t>
  </si>
  <si>
    <t>TOTAL DA MEMÓRIA DE CÁLCULO: 599,05</t>
  </si>
  <si>
    <t>TOTAL DA MEMÓRIA DE CÁLCULO: 621,17</t>
  </si>
  <si>
    <t>TOTAL DA MEMÓRIA DE CÁLCULO: 351,53</t>
  </si>
  <si>
    <t>TOTAL DA MEMÓRIA DE CÁLCULO: 201,40</t>
  </si>
  <si>
    <t>TOTAL DA MEMÓRIA DE CÁLCULO: 3828,95</t>
  </si>
  <si>
    <t>TOTAL DA MEMÓRIA DE CÁLCULO: 88,35</t>
  </si>
  <si>
    <t>TOTAL DA MEMÓRIA DE CÁLCULO: 708,94</t>
  </si>
  <si>
    <t>TOTAL DA MEMÓRIA DE CÁLCULO: 19280,32</t>
  </si>
  <si>
    <t>TOTAL DA MEMÓRIA DE CÁLCULO: 8507,30</t>
  </si>
  <si>
    <t>TOTAL DA MEMÓRIA DE CÁLCULO: 574,34</t>
  </si>
  <si>
    <t>TOTAL DA MEMÓRIA DE CÁLCULO: 3936,13</t>
  </si>
  <si>
    <t>TOTAL DA MEMÓRIA DE CÁLCULO: 883,53</t>
  </si>
  <si>
    <t>TOTAL DA MEMÓRIA DE CÁLCULO: 618,56</t>
  </si>
  <si>
    <t>TOTAL DA MEMÓRIA DE CÁLCULO: 362,65</t>
  </si>
  <si>
    <t>TOTAL DA MEMÓRIA DE CÁLCULO: 201,02</t>
  </si>
  <si>
    <t>TOTAL DA MEMÓRIA DE CÁLCULO: 3741,56</t>
  </si>
  <si>
    <t>TOTAL DA MEMÓRIA DE CÁLCULO: 92,85</t>
  </si>
  <si>
    <t>TOTAL DA MEMÓRIA DE CÁLCULO: 702,58</t>
  </si>
  <si>
    <t>TOTAL DA MEMÓRIA DE CÁLCULO: 18988,27</t>
  </si>
  <si>
    <t>TOTAL DA MEMÓRIA DE CÁLCULO: 8430,97</t>
  </si>
  <si>
    <t>TOTAL DA MEMÓRIA DE CÁLCULO: 561,23</t>
  </si>
  <si>
    <t>TOTAL DA MEMÓRIA DE CÁLCULO: 4136,51</t>
  </si>
  <si>
    <t>TOTAL DA MEMÓRIA DE CÁLCULO: 928,51</t>
  </si>
  <si>
    <t>TOTAL DA MEMÓRIA DE CÁLCULO: 665,39</t>
  </si>
  <si>
    <t>TOTAL DA MEMÓRIA DE CÁLCULO: 380,36</t>
  </si>
  <si>
    <t>TOTAL DA MEMÓRIA DE CÁLCULO: 201,77</t>
  </si>
  <si>
    <t>TOTAL DA MEMÓRIA DE CÁLCULO: 3873,03</t>
  </si>
  <si>
    <t>TOTAL DA MEMÓRIA DE CÁLCULO: 94,33</t>
  </si>
  <si>
    <t>TOTAL DA MEMÓRIA DE CÁLCULO: 725,20</t>
  </si>
  <si>
    <t>TOTAL DA MEMÓRIA DE CÁLCULO: 19633,80</t>
  </si>
  <si>
    <t>TOTAL DA MEMÓRIA DE CÁLCULO: 8702,46</t>
  </si>
  <si>
    <t>TOTAL DA MEMÓRIA DE CÁLCULO: 580,95</t>
  </si>
  <si>
    <t>TOTAL DA MEMÓRIA DE CÁLCULO: 4202,27</t>
  </si>
  <si>
    <t>TOTAL DA MEMÓRIA DE CÁLCULO: 943,27</t>
  </si>
  <si>
    <t>TOTAL DA MEMÓRIA DE CÁLCULO: 787,51</t>
  </si>
  <si>
    <t>TOTAL DA MEMÓRIA DE CÁLCULO: 381,46</t>
  </si>
  <si>
    <t>TOTAL DA MEMÓRIA DE CÁLCULO: 203,77</t>
  </si>
  <si>
    <t>TOTAL DA MEMÓRIA DE CÁLCULO: 4478,45</t>
  </si>
  <si>
    <t>TOTAL DA MEMÓRIA DE CÁLCULO: 90,43</t>
  </si>
  <si>
    <t>TOTAL DA MEMÓRIA DE CÁLCULO: 809,49</t>
  </si>
  <si>
    <t>TOTAL DA MEMÓRIA DE CÁLCULO: 22249,87</t>
  </si>
  <si>
    <t>TOTAL DA MEMÓRIA DE CÁLCULO: 9713,84</t>
  </si>
  <si>
    <t>TOTAL DA MEMÓRIA DE CÁLCULO: 671,77</t>
  </si>
  <si>
    <t>TOTAL DA MEMÓRIA DE CÁLCULO: 4028,79</t>
  </si>
  <si>
    <t>TOTAL DA MEMÓRIA DE CÁLCULO: 904,33</t>
  </si>
  <si>
    <t>TOTAL DA MEMÓRIA DE CÁLCULO: 616,49</t>
  </si>
  <si>
    <t>TOTAL DA MEMÓRIA DE CÁLCULO: 367,34</t>
  </si>
  <si>
    <t>TOTAL DA MEMÓRIA DE CÁLCULO: 204,21</t>
  </si>
  <si>
    <t>TOTAL DA MEMÓRIA DE CÁLCULO: 5510,02</t>
  </si>
  <si>
    <t>TOTAL DA MEMÓRIA DE CÁLCULO: 104,81</t>
  </si>
  <si>
    <t>TOTAL DA MEMÓRIA DE CÁLCULO: 986,48</t>
  </si>
  <si>
    <t>TOTAL DA MEMÓRIA DE CÁLCULO: 27236,12</t>
  </si>
  <si>
    <t>TOTAL DA MEMÓRIA DE CÁLCULO: 11837,74</t>
  </si>
  <si>
    <t>TOTAL DA MEMÓRIA DE CÁLCULO: 826,50</t>
  </si>
  <si>
    <t>TOTAL DA MEMÓRIA DE CÁLCULO: 4669,29</t>
  </si>
  <si>
    <t>TOTAL DA MEMÓRIA DE CÁLCULO: 1048,10</t>
  </si>
  <si>
    <t>TOTAL DA MEMÓRIA DE CÁLCULO: 891,70</t>
  </si>
  <si>
    <t>TOTAL DA MEMÓRIA DE CÁLCULO: 404,37</t>
  </si>
  <si>
    <t>TOTAL DA MEMÓRIA DE CÁLCULO: 203,75</t>
  </si>
  <si>
    <t>TOTAL DA MEMÓRIA DE CÁLCULO: 5060,07</t>
  </si>
  <si>
    <t>TOTAL DA MEMÓRIA DE CÁLCULO: 94,38</t>
  </si>
  <si>
    <t>TOTAL DA MEMÓRIA DE CÁLCULO: 903,34</t>
  </si>
  <si>
    <t>TOTAL DA MEMÓRIA DE CÁLCULO: 24976,69</t>
  </si>
  <si>
    <t>TOTAL DA MEMÓRIA DE CÁLCULO: 10840,11</t>
  </si>
  <si>
    <t>TOTAL DA MEMÓRIA DE CÁLCULO: 759,01</t>
  </si>
  <si>
    <t>TOTAL DA MEMÓRIA DE CÁLCULO: 4204,67</t>
  </si>
  <si>
    <t>TOTAL DA MEMÓRIA DE CÁLCULO: 943,81</t>
  </si>
  <si>
    <t>TOTAL DA MEMÓRIA DE CÁLCULO: 768,79</t>
  </si>
  <si>
    <t>TOTAL DA MEMÓRIA DE CÁLCULO: 384,96</t>
  </si>
  <si>
    <t>TOTAL DA MEMÓRIA DE CÁLCULO: 202,91</t>
  </si>
  <si>
    <t>TOTAL DA MEMÓRIA DE CÁLCULO: 5393,60</t>
  </si>
  <si>
    <t>TOTAL DA MEMÓRIA DE CÁLCULO: 94,98</t>
  </si>
  <si>
    <t>TOTAL DA MEMÓRIA DE CÁLCULO: 954,26</t>
  </si>
  <si>
    <t>TOTAL DA MEMÓRIA DE CÁLCULO: 26490,94</t>
  </si>
  <si>
    <t>TOTAL DA MEMÓRIA DE CÁLCULO: 11451,15</t>
  </si>
  <si>
    <t>TOTAL DA MEMÓRIA DE CÁLCULO: 809,04</t>
  </si>
  <si>
    <t>TOTAL DA MEMÓRIA DE CÁLCULO: 4231,14</t>
  </si>
  <si>
    <t>TOTAL DA MEMÓRIA DE CÁLCULO: 949,75</t>
  </si>
  <si>
    <t>TOTAL DA MEMÓRIA DE CÁLCULO: 781,70</t>
  </si>
  <si>
    <t>TOTAL DA MEMÓRIA DE CÁLCULO: 382,36</t>
  </si>
  <si>
    <t>TOTAL DA MEMÓRIA DE CÁLCULO: 203,57</t>
  </si>
  <si>
    <t>TOTAL DA MEMÓRIA DE CÁLCULO: 3792,42</t>
  </si>
  <si>
    <t>TOTAL DA MEMÓRIA DE CÁLCULO: 94,71</t>
  </si>
  <si>
    <t>TOTAL DA MEMÓRIA DE CÁLCULO: 713,69</t>
  </si>
  <si>
    <t>TOTAL DA MEMÓRIA DE CÁLCULO: 19279,76</t>
  </si>
  <si>
    <t>TOTAL DA MEMÓRIA DE CÁLCULO: 8564,33</t>
  </si>
  <si>
    <t>TOTAL DA MEMÓRIA DE CÁLCULO: 568,86</t>
  </si>
  <si>
    <t>TOTAL DA MEMÓRIA DE CÁLCULO: 4219,51</t>
  </si>
  <si>
    <t>TOTAL DA MEMÓRIA DE CÁLCULO: 947,14</t>
  </si>
  <si>
    <t>TOTAL DA MEMÓRIA DE CÁLCULO: 785,81</t>
  </si>
  <si>
    <t>TOTAL DA MEMÓRIA DE CÁLCULO: 384,81</t>
  </si>
  <si>
    <t>TOTAL DA MEMÓRIA DE CÁLCULO: 207,03</t>
  </si>
  <si>
    <t>TOTAL DA MEMÓRIA DE CÁLCULO: 4969,99</t>
  </si>
  <si>
    <t>TOTAL DA MEMÓRIA DE CÁLCULO: 98,50</t>
  </si>
  <si>
    <t>TOTAL DA MEMÓRIA DE CÁLCULO: 896,01</t>
  </si>
  <si>
    <t>TOTAL DA MEMÓRIA DE CÁLCULO: 24664,06</t>
  </si>
  <si>
    <t>TOTAL DA MEMÓRIA DE CÁLCULO: 10752,14</t>
  </si>
  <si>
    <t>TOTAL DA MEMÓRIA DE CÁLCULO: 745,50</t>
  </si>
  <si>
    <t>TOTAL DA MEMÓRIA DE CÁLCULO: 4388,26</t>
  </si>
  <si>
    <t>TOTAL DA MEMÓRIA DE CÁLCULO: 985,02</t>
  </si>
  <si>
    <t>TOTAL DA MEMÓRIA DE CÁLCULO: 711,90</t>
  </si>
  <si>
    <t>TOTAL DA MEMÓRIA DE CÁLCULO: 411,77</t>
  </si>
  <si>
    <t>TOTAL DA MEMÓRIA DE CÁLCULO: 205,51</t>
  </si>
  <si>
    <t>TOTAL DA MEMÓRIA DE CÁLCULO: 4855,25</t>
  </si>
  <si>
    <t>TOTAL DA MEMÓRIA DE CÁLCULO: 98,38</t>
  </si>
  <si>
    <t>TOTAL DA MEMÓRIA DE CÁLCULO: 878,62</t>
  </si>
  <si>
    <t>TOTAL DA MEMÓRIA DE CÁLCULO: 24145,05</t>
  </si>
  <si>
    <t>TOTAL DA MEMÓRIA DE CÁLCULO: 10543,46</t>
  </si>
  <si>
    <t>TOTAL DA MEMÓRIA DE CÁLCULO: 728,29</t>
  </si>
  <si>
    <t>TOTAL DA MEMÓRIA DE CÁLCULO: 4382,96</t>
  </si>
  <si>
    <t>TOTAL DA MEMÓRIA DE CÁLCULO: 983,83</t>
  </si>
  <si>
    <t>TOTAL DA MEMÓRIA DE CÁLCULO: 833,33</t>
  </si>
  <si>
    <t>TOTAL DA MEMÓRIA DE CÁLCULO: 387,57</t>
  </si>
  <si>
    <t>TOTAL DA MEMÓRIA DE CÁLCULO: 205,46</t>
  </si>
  <si>
    <t>TOTAL DA MEMÓRIA DE CÁLCULO: 4842,38</t>
  </si>
  <si>
    <t>TOTAL DA MEMÓRIA DE CÁLCULO: 97,37</t>
  </si>
  <si>
    <t>TOTAL DA MEMÓRIA DE CÁLCULO: 875,17</t>
  </si>
  <si>
    <t>TOTAL DA MEMÓRIA DE CÁLCULO: 24064,27</t>
  </si>
  <si>
    <t>TOTAL DA MEMÓRIA DE CÁLCULO: 10502,01</t>
  </si>
  <si>
    <t>TOTAL DA MEMÓRIA DE CÁLCULO: 726,36</t>
  </si>
  <si>
    <t>TOTAL DA MEMÓRIA DE CÁLCULO: 4337,70</t>
  </si>
  <si>
    <t>TOTAL DA MEMÓRIA DE CÁLCULO: 973,67</t>
  </si>
  <si>
    <t>TOTAL DA MEMÓRIA DE CÁLCULO: 702,97</t>
  </si>
  <si>
    <t>TOTAL DA MEMÓRIA DE CÁLCULO: 388,90</t>
  </si>
  <si>
    <t>TOTAL DA MEMÓRIA DE CÁLCULO: 205,31</t>
  </si>
  <si>
    <t>TOTAL DA MEMÓRIA DE CÁLCULO: 4411,68</t>
  </si>
  <si>
    <t>TOTAL DA MEMÓRIA DE CÁLCULO: 91,32</t>
  </si>
  <si>
    <t>TOTAL DA MEMÓRIA DE CÁLCULO: 800,79</t>
  </si>
  <si>
    <t>TOTAL DA MEMÓRIA DE CÁLCULO: 21969,27</t>
  </si>
  <si>
    <t>TOTAL DA MEMÓRIA DE CÁLCULO: 9609,55</t>
  </si>
  <si>
    <t>TOTAL DA MEMÓRIA DE CÁLCULO: 661,75</t>
  </si>
  <si>
    <t>TOTAL DA MEMÓRIA DE CÁLCULO: 4068,13</t>
  </si>
  <si>
    <t>TOTAL DA MEMÓRIA DE CÁLCULO: 913,16</t>
  </si>
  <si>
    <t>TOTAL DA MEMÓRIA DE CÁLCULO: 744,75</t>
  </si>
  <si>
    <t>TOTAL DA MEMÓRIA DE CÁLCULO: 379,74</t>
  </si>
  <si>
    <t>TOTAL DA MEMÓRIA DE CÁLCULO: 215,61</t>
  </si>
  <si>
    <t>TOTAL DA MEMÓRIA DE CÁLCULO: 5939,35</t>
  </si>
  <si>
    <t>TOTAL DA MEMÓRIA DE CÁLCULO: 108,75</t>
  </si>
  <si>
    <t>TOTAL DA MEMÓRIA DE CÁLCULO: 2,58</t>
  </si>
  <si>
    <t>TOTAL DA MEMÓRIA DE CÁLCULO: 1058,16</t>
  </si>
  <si>
    <t>TOTAL DA MEMÓRIA DE CÁLCULO: 29298,13</t>
  </si>
  <si>
    <t>TOTAL DA MEMÓRIA DE CÁLCULO: 12697,99</t>
  </si>
  <si>
    <t>TOTAL DA MEMÓRIA DE CÁLCULO: 890,90</t>
  </si>
  <si>
    <t>TOTAL DA MEMÓRIA DE CÁLCULO: 4844,77</t>
  </si>
  <si>
    <t>TOTAL DA MEMÓRIA DE CÁLCULO: 1087,49</t>
  </si>
  <si>
    <t>TOTAL DA MEMÓRIA DE CÁLCULO: 802,73</t>
  </si>
  <si>
    <t>TOTAL DA MEMÓRIA DE CÁLCULO: 6,00</t>
  </si>
  <si>
    <t>TOTAL DA MEMÓRIA DE CÁLCULO: 19,52</t>
  </si>
  <si>
    <t>TOTAL DA MEMÓRIA DE CÁLCULO: 510,09</t>
  </si>
  <si>
    <t>TOTAL DA MEMÓRIA DE CÁLCULO: 217,50</t>
  </si>
  <si>
    <t>TOTAL DA MEMÓRIA DE CÁLCULO: 5214,58</t>
  </si>
  <si>
    <t>TOTAL DA MEMÓRIA DE CÁLCULO: 101,40</t>
  </si>
  <si>
    <t>TOTAL DA MEMÓRIA DE CÁLCULO: 938,43</t>
  </si>
  <si>
    <t>TOTAL DA MEMÓRIA DE CÁLCULO: 25871,24</t>
  </si>
  <si>
    <t>TOTAL DA MEMÓRIA DE CÁLCULO: 11261,07</t>
  </si>
  <si>
    <t>TOTAL DA MEMÓRIA DE CÁLCULO: 782,19</t>
  </si>
  <si>
    <t>TOTAL DA MEMÓRIA DE CÁLCULO: 4517,24</t>
  </si>
  <si>
    <t>TOTAL DA MEMÓRIA DE CÁLCULO: 1013,97</t>
  </si>
  <si>
    <t>TOTAL DA MEMÓRIA DE CÁLCULO: 724,63</t>
  </si>
  <si>
    <t>TOTAL DA MEMÓRIA DE CÁLCULO: 449,05</t>
  </si>
  <si>
    <t>TOTAL DA MEMÓRIA DE CÁLCULO: 211,78</t>
  </si>
  <si>
    <t>TOTAL DA MEMÓRIA DE CÁLCULO: 5298,70</t>
  </si>
  <si>
    <t>TOTAL DA MEMÓRIA DE CÁLCULO: 99,38</t>
  </si>
  <si>
    <t>TOTAL DA MEMÓRIA DE CÁLCULO: 948,02</t>
  </si>
  <si>
    <t>TOTAL DA MEMÓRIA DE CÁLCULO: 26204,42</t>
  </si>
  <si>
    <t>TOTAL DA MEMÓRIA DE CÁLCULO: 11376,20</t>
  </si>
  <si>
    <t>TOTAL DA MEMÓRIA DE CÁLCULO: 794,81</t>
  </si>
  <si>
    <t>TOTAL DA MEMÓRIA DE CÁLCULO: 4427,42</t>
  </si>
  <si>
    <t>TOTAL DA MEMÓRIA DE CÁLCULO: 993,81</t>
  </si>
  <si>
    <t>TOTAL DA MEMÓRIA DE CÁLCULO: 725,70</t>
  </si>
  <si>
    <t>TOTAL DA MEMÓRIA DE CÁLCULO: 424,59</t>
  </si>
  <si>
    <t>TOTAL DA MEMÓRIA DE CÁLCULO: 67,88</t>
  </si>
  <si>
    <t>TOTAL DA MEMÓRIA DE CÁLCULO: 2005,87</t>
  </si>
  <si>
    <t>TOTAL DA MEMÓRIA DE CÁLCULO: 20,29</t>
  </si>
  <si>
    <t>TOTAL DA MEMÓRIA DE CÁLCULO: 0,86</t>
  </si>
  <si>
    <t>TOTAL DA MEMÓRIA DE CÁLCULO: 332,69</t>
  </si>
  <si>
    <t>TOTAL DA MEMÓRIA DE CÁLCULO: 9524,26</t>
  </si>
  <si>
    <t>TOTAL DA MEMÓRIA DE CÁLCULO: 3992,28</t>
  </si>
  <si>
    <t>TOTAL DA MEMÓRIA DE CÁLCULO: 300,88</t>
  </si>
  <si>
    <t>TOTAL DA MEMÓRIA DE CÁLCULO: 903,74</t>
  </si>
  <si>
    <t>TOTAL DA MEMÓRIA DE CÁLCULO: 202,86</t>
  </si>
  <si>
    <t>TOTAL DA MEMÓRIA DE CÁLCULO: 144,96</t>
  </si>
  <si>
    <t>TOTAL DA MEMÓRIA DE CÁLCULO: 3,20</t>
  </si>
  <si>
    <t>TOTAL DA MEMÓRIA DE CÁLCULO: 122,33</t>
  </si>
  <si>
    <t>TOTAL DA MEMÓRIA DE CÁLCULO: 214,56</t>
  </si>
  <si>
    <t>TOTAL DA MEMÓRIA DE CÁLCULO: 4899,72</t>
  </si>
  <si>
    <t>TOTAL DA MEMÓRIA DE CÁLCULO: 872,14</t>
  </si>
  <si>
    <t>TOTAL DA MEMÓRIA DE CÁLCULO: 24147,86</t>
  </si>
  <si>
    <t>TOTAL DA MEMÓRIA DE CÁLCULO: 10465,67</t>
  </si>
  <si>
    <t>TOTAL DA MEMÓRIA DE CÁLCULO: 9659,15</t>
  </si>
  <si>
    <t>TOTAL DA MEMÓRIA DE CÁLCULO: 734,96</t>
  </si>
  <si>
    <t>TOTAL DA MEMÓRIA DE CÁLCULO: 896,14</t>
  </si>
  <si>
    <t>TOTAL DA MEMÓRIA DE CÁLCULO: 654,28</t>
  </si>
  <si>
    <t>TOTAL DA MEMÓRIA DE CÁLCULO: 15,68</t>
  </si>
  <si>
    <t>TOTAL DA MEMÓRIA DE CÁLCULO: 403,36</t>
  </si>
  <si>
    <t>TOTAL DA MEMÓRIA DE CÁLCULO: 201,16</t>
  </si>
  <si>
    <t>TOTAL DA MEMÓRIA DE CÁLCULO: 110,83</t>
  </si>
  <si>
    <t>TOTAL DA MEMÓRIA DE CÁLCULO: 914,51</t>
  </si>
  <si>
    <t>TOTAL DA MEMÓRIA DE CÁLCULO: 24941,46</t>
  </si>
  <si>
    <t>TOTAL DA MEMÓRIA DE CÁLCULO: 10974,06</t>
  </si>
  <si>
    <t>TOTAL DA MEMÓRIA DE CÁLCULO: 4937,52</t>
  </si>
  <si>
    <t>TOTAL DA MEMÓRIA DE CÁLCULO: 1108,31</t>
  </si>
  <si>
    <t>TOTAL DA MEMÓRIA DE CÁLCULO: 840,11</t>
  </si>
  <si>
    <t>TOTAL DA MEMÓRIA DE CÁLCULO: 395,61</t>
  </si>
  <si>
    <t>TOTAL DA MEMÓRIA DE CÁLCULO: 199,36</t>
  </si>
  <si>
    <t>TOTAL DA MEMÓRIA DE CÁLCULO: 4969,16</t>
  </si>
  <si>
    <t>TOTAL DA MEMÓRIA DE CÁLCULO: 101,16</t>
  </si>
  <si>
    <t>TOTAL DA MEMÓRIA DE CÁLCULO: 900,01</t>
  </si>
  <si>
    <t>TOTAL DA MEMÓRIA DE CÁLCULO: 24723,95</t>
  </si>
  <si>
    <t>TOTAL DA MEMÓRIA DE CÁLCULO: 10800,05</t>
  </si>
  <si>
    <t>TOTAL DA MEMÓRIA DE CÁLCULO: 4506,86</t>
  </si>
  <si>
    <t>TOTAL DA MEMÓRIA DE CÁLCULO: 1011,64</t>
  </si>
  <si>
    <t>TOTAL DA MEMÓRIA DE CÁLCULO: 753,47</t>
  </si>
  <si>
    <t>TOTAL DA MEMÓRIA DE CÁLCULO: 376,89</t>
  </si>
  <si>
    <t>TOTAL DA MEMÓRIA DE CÁLCULO: 199,39</t>
  </si>
  <si>
    <t>TOTAL DA MEMÓRIA DE CÁLCULO: 4471,92</t>
  </si>
  <si>
    <t>TOTAL DA MEMÓRIA DE CÁLCULO: 101,98</t>
  </si>
  <si>
    <t>TOTAL DA MEMÓRIA DE CÁLCULO: 826,52</t>
  </si>
  <si>
    <t>TOTAL DA MEMÓRIA DE CÁLCULO: 22500,95</t>
  </si>
  <si>
    <t>TOTAL DA MEMÓRIA DE CÁLCULO: 9918,18</t>
  </si>
  <si>
    <t>TOTAL DA MEMÓRIA DE CÁLCULO: 670,79</t>
  </si>
  <si>
    <t>TOTAL DA MEMÓRIA DE CÁLCULO: 4543,12</t>
  </si>
  <si>
    <t>TOTAL DA MEMÓRIA DE CÁLCULO: 1019,78</t>
  </si>
  <si>
    <t>TOTAL DA MEMÓRIA DE CÁLCULO: 762,05</t>
  </si>
  <si>
    <t>TOTAL DA MEMÓRIA DE CÁLCULO: 376,98</t>
  </si>
  <si>
    <t>TOTAL DA MEMÓRIA DE CÁLCULO: 199,64</t>
  </si>
  <si>
    <t>TOTAL DA MEMÓRIA DE CÁLCULO: 60,81</t>
  </si>
  <si>
    <t>TOTAL DA MEMÓRIA DE CÁLCULO: 764,07</t>
  </si>
  <si>
    <t>TOTAL DA MEMÓRIA DE CÁLCULO: 21553,94</t>
  </si>
  <si>
    <t>TOTAL DA MEMÓRIA DE CÁLCULO: 9168,86</t>
  </si>
  <si>
    <t>TOTAL DA MEMÓRIA DE CÁLCULO: 2709,04</t>
  </si>
  <si>
    <t>TOTAL DA MEMÓRIA DE CÁLCULO: 608,09</t>
  </si>
  <si>
    <t>TOTAL DA MEMÓRIA DE CÁLCULO: 611,66</t>
  </si>
  <si>
    <t>TOTAL DA MEMÓRIA DE CÁLCULO: 352,09</t>
  </si>
  <si>
    <t>TOTAL DA MEMÓRIA DE CÁLCULO: 202,24</t>
  </si>
  <si>
    <t>TOTAL DA MEMÓRIA DE CÁLCULO: 3326,35</t>
  </si>
  <si>
    <t>TOTAL DA MEMÓRIA DE CÁLCULO: 112,20</t>
  </si>
  <si>
    <t>TOTAL DA MEMÓRIA DE CÁLCULO: 670,01</t>
  </si>
  <si>
    <t>TOTAL DA MEMÓRIA DE CÁLCULO: 17575,90</t>
  </si>
  <si>
    <t>TOTAL DA MEMÓRIA DE CÁLCULO: 8040,17</t>
  </si>
  <si>
    <t>TOTAL DA MEMÓRIA DE CÁLCULO: 498,95</t>
  </si>
  <si>
    <t>TOTAL DA MEMÓRIA DE CÁLCULO: 2499,28</t>
  </si>
  <si>
    <t>TOTAL DA MEMÓRIA DE CÁLCULO: 1122,01</t>
  </si>
  <si>
    <t>TOTAL DA MEMÓRIA DE CÁLCULO: 861,44</t>
  </si>
  <si>
    <t>TOTAL DA MEMÓRIA DE CÁLCULO: 355,23</t>
  </si>
  <si>
    <t>TOTAL DA MEMÓRIA DE CÁLCULO: 200,37</t>
  </si>
  <si>
    <t>TOTAL DA MEMÓRIA DE CÁLCULO: 4968,24</t>
  </si>
  <si>
    <t>TOTAL DA MEMÓRIA DE CÁLCULO: 71,39</t>
  </si>
  <si>
    <t>TOTAL DA MEMÓRIA DE CÁLCULO: 854,40</t>
  </si>
  <si>
    <t>TOTAL DA MEMÓRIA DE CÁLCULO: 24025,48</t>
  </si>
  <si>
    <t>TOTAL DA MEMÓRIA DE CÁLCULO: 10252,71</t>
  </si>
  <si>
    <t>TOTAL DA MEMÓRIA DE CÁLCULO: 745,24</t>
  </si>
  <si>
    <t>TOTAL DA MEMÓRIA DE CÁLCULO: 3180,47</t>
  </si>
  <si>
    <t>TOTAL DA MEMÓRIA DE CÁLCULO: 713,91</t>
  </si>
  <si>
    <t>TOTAL DA MEMÓRIA DE CÁLCULO: 720,09</t>
  </si>
  <si>
    <t>TOTAL DA MEMÓRIA DE CÁLCULO: 361,46</t>
  </si>
  <si>
    <t>TOTAL DA MEMÓRIA DE CÁLCULO: 2017,21</t>
  </si>
  <si>
    <t>TOTAL DA MEMÓRIA DE CÁLCULO: 5076,68</t>
  </si>
  <si>
    <t>TOTAL DA MEMÓRIA DE CÁLCULO: 90,62</t>
  </si>
  <si>
    <t>TOTAL DA MEMÓRIA DE CÁLCULO: 599,67</t>
  </si>
  <si>
    <t>TOTAL DA MEMÓRIA DE CÁLCULO: 16630,70</t>
  </si>
  <si>
    <t>TOTAL DA MEMÓRIA DE CÁLCULO: 7195,98</t>
  </si>
  <si>
    <t>TOTAL DA MEMÓRIA DE CÁLCULO: 761,50</t>
  </si>
  <si>
    <t>TOTAL DA MEMÓRIA DE CÁLCULO: 2691,32</t>
  </si>
  <si>
    <t>TOTAL DA MEMÓRIA DE CÁLCULO: 906,17</t>
  </si>
  <si>
    <t>TOTAL DA MEMÓRIA DE CÁLCULO: 617,57</t>
  </si>
  <si>
    <t>TOTAL DA MEMÓRIA DE CÁLCULO: 404,02</t>
  </si>
  <si>
    <t>TOTAL DA MEMÓRIA DE CÁLCULO: 219,23</t>
  </si>
  <si>
    <t>TOTAL DA MEMÓRIA DE CÁLCULO: 5432,37</t>
  </si>
  <si>
    <t>TOTAL DA MEMÓRIA DE CÁLCULO: 89,97</t>
  </si>
  <si>
    <t>TOTAL DA MEMÓRIA DE CÁLCULO: 952,57</t>
  </si>
  <si>
    <t>TOTAL DA MEMÓRIA DE CÁLCULO: 26552,71</t>
  </si>
  <si>
    <t>TOTAL DA MEMÓRIA DE CÁLCULO: 11430,78</t>
  </si>
  <si>
    <t>TOTAL DA MEMÓRIA DE CÁLCULO: 814,86</t>
  </si>
  <si>
    <t>TOTAL DA MEMÓRIA DE CÁLCULO: 4007,99</t>
  </si>
  <si>
    <t>TOTAL DA MEMÓRIA DE CÁLCULO: 899,66</t>
  </si>
  <si>
    <t>TOTAL DA MEMÓRIA DE CÁLCULO: 612,92</t>
  </si>
  <si>
    <t>TOTAL DA MEMÓRIA DE CÁLCULO: 11,36</t>
  </si>
  <si>
    <t>TOTAL DA MEMÓRIA DE CÁLCULO: 421,24</t>
  </si>
  <si>
    <t>TOTAL DA MEMÓRIA DE CÁLCULO: 199,68</t>
  </si>
  <si>
    <t>TOTAL DA MEMÓRIA DE CÁLCULO: 4872,66</t>
  </si>
  <si>
    <t>TOTAL DA MEMÓRIA DE CÁLCULO: 81,72</t>
  </si>
  <si>
    <t>TOTAL DA MEMÓRIA DE CÁLCULO: 855,55</t>
  </si>
  <si>
    <t>TOTAL DA MEMÓRIA DE CÁLCULO: 23827,73</t>
  </si>
  <si>
    <t>TOTAL DA MEMÓRIA DE CÁLCULO: 6844,37</t>
  </si>
  <si>
    <t>TOTAL DA MEMÓRIA DE CÁLCULO: 730,90</t>
  </si>
  <si>
    <t>TOTAL DA MEMÓRIA DE CÁLCULO: 3640,54</t>
  </si>
  <si>
    <t>TOTAL DA MEMÓRIA DE CÁLCULO: 817,18</t>
  </si>
  <si>
    <t>TOTAL DA MEMÓRIA DE CÁLCULO: 555,14</t>
  </si>
  <si>
    <t>TOTAL DA MEMÓRIA DE CÁLCULO: 376,92</t>
  </si>
  <si>
    <t>TOTAL DA MEMÓRIA DE CÁLCULO: 909,94</t>
  </si>
  <si>
    <t>TOTAL DA MEMÓRIA DE CÁLCULO: 4490,77</t>
  </si>
  <si>
    <t>TOTAL DA MEMÓRIA DE CÁLCULO: 90,99</t>
  </si>
  <si>
    <t>TOTAL DA MEMÓRIA DE CÁLCULO: 812,18</t>
  </si>
  <si>
    <t>TOTAL DA MEMÓRIA DE CÁLCULO: 22317,94</t>
  </si>
  <si>
    <t>TOTAL DA MEMÓRIA DE CÁLCULO: 9746,12</t>
  </si>
  <si>
    <t>TOTAL DA MEMÓRIA DE CÁLCULO: 673,62</t>
  </si>
  <si>
    <t>TOTAL DA MEMÓRIA DE CÁLCULO: 2826,43</t>
  </si>
  <si>
    <t>TOTAL DA MEMÓRIA DE CÁLCULO: 638,00</t>
  </si>
  <si>
    <t>TOTAL DA MEMÓRIA DE CÁLCULO: 14,24</t>
  </si>
  <si>
    <t>TOTAL DA MEMÓRIA DE CÁLCULO: 385,42</t>
  </si>
  <si>
    <t>TOTAL DA MEMÓRIA DE CÁLCULO: 206,47</t>
  </si>
  <si>
    <t>TOTAL DA MEMÓRIA DE CÁLCULO: 4800,60</t>
  </si>
  <si>
    <t>TOTAL DA MEMÓRIA DE CÁLCULO: 91,39</t>
  </si>
  <si>
    <t>TOTAL DA MEMÓRIA DE CÁLCULO: 859,94</t>
  </si>
  <si>
    <t>TOTAL DA MEMÓRIA DE CÁLCULO: 23741,80</t>
  </si>
  <si>
    <t>TOTAL DA MEMÓRIA DE CÁLCULO: 10319,24</t>
  </si>
  <si>
    <t>TOTAL DA MEMÓRIA DE CÁLCULO: 4071,47</t>
  </si>
  <si>
    <t>TOTAL DA MEMÓRIA DE CÁLCULO: 913,91</t>
  </si>
  <si>
    <t>TOTAL DA MEMÓRIA DE CÁLCULO: 642,27</t>
  </si>
  <si>
    <t>TOTAL DA MEMÓRIA DE CÁLCULO: 387,67</t>
  </si>
  <si>
    <t>TOTAL DA MEMÓRIA DE CÁLCULO: 206,14</t>
  </si>
  <si>
    <t>TOTAL DA MEMÓRIA DE CÁLCULO: 4333,37</t>
  </si>
  <si>
    <t>TOTAL DA MEMÓRIA DE CÁLCULO: 794,27</t>
  </si>
  <si>
    <t>TOTAL DA MEMÓRIA DE CÁLCULO: 21705,40</t>
  </si>
  <si>
    <t>TOTAL DA MEMÓRIA DE CÁLCULO: 9531,13</t>
  </si>
  <si>
    <t>TOTAL DA MEMÓRIA DE CÁLCULO: 650,01</t>
  </si>
  <si>
    <t>TOTAL DA MEMÓRIA DE CÁLCULO: 4202,40</t>
  </si>
  <si>
    <t>TOTAL DA MEMÓRIA DE CÁLCULO: 943,30</t>
  </si>
  <si>
    <t>TOTAL DA MEMÓRIA DE CÁLCULO: 739,00</t>
  </si>
  <si>
    <t>TOTAL DA MEMÓRIA DE CÁLCULO: 400,24</t>
  </si>
  <si>
    <t>TOTAL DA MEMÓRIA DE CÁLCULO: 201,74</t>
  </si>
  <si>
    <t>TOTAL DA MEMÓRIA DE CÁLCULO: 5001,69</t>
  </si>
  <si>
    <t>TOTAL DA MEMÓRIA DE CÁLCULO: 90,01</t>
  </si>
  <si>
    <t>TOTAL DA MEMÓRIA DE CÁLCULO: 888,02</t>
  </si>
  <si>
    <t>TOTAL DA MEMÓRIA DE CÁLCULO: 24615,57</t>
  </si>
  <si>
    <t>TOTAL DA MEMÓRIA DE CÁLCULO: 10656,29</t>
  </si>
  <si>
    <t>TOTAL DA MEMÓRIA DE CÁLCULO: 750,25</t>
  </si>
  <si>
    <t>TOTAL DA MEMÓRIA DE CÁLCULO: 4009,81</t>
  </si>
  <si>
    <t>TOTAL DA MEMÓRIA DE CÁLCULO: 900,07</t>
  </si>
  <si>
    <t>TOTAL DA MEMÓRIA DE CÁLCULO: 797,41</t>
  </si>
  <si>
    <t>TOTAL DA MEMÓRIA DE CÁLCULO: 381,52</t>
  </si>
  <si>
    <t>TOTAL DA MEMÓRIA DE CÁLCULO: 202,06</t>
  </si>
  <si>
    <t>TOTAL DA MEMÓRIA DE CÁLCULO: 4669,57</t>
  </si>
  <si>
    <t>TOTAL DA MEMÓRIA DE CÁLCULO: 87,11</t>
  </si>
  <si>
    <t>TOTAL DA MEMÓRIA DE CÁLCULO: 833,86</t>
  </si>
  <si>
    <t>TOTAL DA MEMÓRIA DE CÁLCULO: 23055,73</t>
  </si>
  <si>
    <t>TOTAL DA MEMÓRIA DE CÁLCULO: 10006,24</t>
  </si>
  <si>
    <t>TOTAL DA MEMÓRIA DE CÁLCULO: 700,44</t>
  </si>
  <si>
    <t>TOTAL DA MEMÓRIA DE CÁLCULO: 3880,53</t>
  </si>
  <si>
    <t>TOTAL DA MEMÓRIA DE CÁLCULO: 871,05</t>
  </si>
  <si>
    <t>TOTAL DA MEMÓRIA DE CÁLCULO: 666,50</t>
  </si>
  <si>
    <t>TOTAL DA MEMÓRIA DE CÁLCULO: 382,19</t>
  </si>
  <si>
    <t>TOTAL DA MEMÓRIA DE CÁLCULO: 205,07</t>
  </si>
  <si>
    <t>TOTAL DA MEMÓRIA DE CÁLCULO: 4653,58</t>
  </si>
  <si>
    <t>TOTAL DA MEMÓRIA DE CÁLCULO: 83,76</t>
  </si>
  <si>
    <t>TOTAL DA MEMÓRIA DE CÁLCULO: 826,44</t>
  </si>
  <si>
    <t>TOTAL DA MEMÓRIA DE CÁLCULO: 22908,58</t>
  </si>
  <si>
    <t>TOTAL DA MEMÓRIA DE CÁLCULO: 9917,29</t>
  </si>
  <si>
    <t>TOTAL DA MEMÓRIA DE CÁLCULO: 698,04</t>
  </si>
  <si>
    <t>TOTAL DA MEMÓRIA DE CÁLCULO: 3731,64</t>
  </si>
  <si>
    <t>TOTAL DA MEMÓRIA DE CÁLCULO: 837,63</t>
  </si>
  <si>
    <t>TOTAL DA MEMÓRIA DE CÁLCULO: 642,93</t>
  </si>
  <si>
    <t>TOTAL DA MEMÓRIA DE CÁLCULO: 11,84</t>
  </si>
  <si>
    <t>TOTAL DA MEMÓRIA DE CÁLCULO: 206,85</t>
  </si>
  <si>
    <t>TOTAL DA MEMÓRIA DE CÁLCULO: 4916,52</t>
  </si>
  <si>
    <t>TOTAL DA MEMÓRIA DE CÁLCULO: 84,56</t>
  </si>
  <si>
    <t>TOTAL DA MEMÓRIA DE CÁLCULO: 867,08</t>
  </si>
  <si>
    <t>TOTAL DA MEMÓRIA DE CÁLCULO: 24109,76</t>
  </si>
  <si>
    <t>TOTAL DA MEMÓRIA DE CÁLCULO: 10404,96</t>
  </si>
  <si>
    <t>TOTAL DA MEMÓRIA DE CÁLCULO: 737,48</t>
  </si>
  <si>
    <t>TOTAL DA MEMÓRIA DE CÁLCULO: 3767,19</t>
  </si>
  <si>
    <t>TOTAL DA MEMÓRIA DE CÁLCULO: 845,61</t>
  </si>
  <si>
    <t>TOTAL DA MEMÓRIA DE CÁLCULO: 694,60</t>
  </si>
  <si>
    <t>TOTAL DA MEMÓRIA DE CÁLCULO: 393,01</t>
  </si>
  <si>
    <t>TOTAL DA MEMÓRIA DE CÁLCULO: 206,08</t>
  </si>
  <si>
    <t>TOTAL DA MEMÓRIA DE CÁLCULO: 4161,97</t>
  </si>
  <si>
    <t>TOTAL DA MEMÓRIA DE CÁLCULO: 84,11</t>
  </si>
  <si>
    <t>TOTAL DA MEMÓRIA DE CÁLCULO: 753,22</t>
  </si>
  <si>
    <t>TOTAL DA MEMÓRIA DE CÁLCULO: 20704,06</t>
  </si>
  <si>
    <t>TOTAL DA MEMÓRIA DE CÁLCULO: 9038,58</t>
  </si>
  <si>
    <t>TOTAL DA MEMÓRIA DE CÁLCULO: 624,30</t>
  </si>
  <si>
    <t>TOTAL DA MEMÓRIA DE CÁLCULO: 3746,92</t>
  </si>
  <si>
    <t>TOTAL DA MEMÓRIA DE CÁLCULO: 841,06</t>
  </si>
  <si>
    <t>TOTAL DA MEMÓRIA DE CÁLCULO: 628,67</t>
  </si>
  <si>
    <t>TOTAL DA MEMÓRIA DE CÁLCULO: 387,83</t>
  </si>
  <si>
    <t>TOTAL DA MEMÓRIA DE CÁLCULO: 206,79</t>
  </si>
  <si>
    <t>TOTAL DA MEMÓRIA DE CÁLCULO: 3919,92</t>
  </si>
  <si>
    <t>TOTAL DA MEMÓRIA DE CÁLCULO: 85,34</t>
  </si>
  <si>
    <t>TOTAL DA MEMÓRIA DE CÁLCULO: 2,15</t>
  </si>
  <si>
    <t>TOTAL DA MEMÓRIA DE CÁLCULO: 719,45</t>
  </si>
  <si>
    <t>TOTAL DA MEMÓRIA DE CÁLCULO: 19663,25</t>
  </si>
  <si>
    <t>TOTAL DA MEMÓRIA DE CÁLCULO: 8633,34</t>
  </si>
  <si>
    <t>TOTAL DA MEMÓRIA DE CÁLCULO: 587,99</t>
  </si>
  <si>
    <t>TOTAL DA MEMÓRIA DE CÁLCULO: 3801,81</t>
  </si>
  <si>
    <t>TOTAL DA MEMÓRIA DE CÁLCULO: 853,38</t>
  </si>
  <si>
    <t>TOTAL DA MEMÓRIA DE CÁLCULO: 650,51</t>
  </si>
  <si>
    <t>TOTAL DA MEMÓRIA DE CÁLCULO: 5,00</t>
  </si>
  <si>
    <t>TOTAL DA MEMÓRIA DE CÁLCULO: 381,64</t>
  </si>
  <si>
    <t>TOTAL DA MEMÓRIA DE CÁLCULO: 209,06</t>
  </si>
  <si>
    <t>TOTAL DA MEMÓRIA DE CÁLCULO: 3483,96</t>
  </si>
  <si>
    <t>TOTAL DA MEMÓRIA DE CÁLCULO: 85,39</t>
  </si>
  <si>
    <t>TOTAL DA MEMÓRIA DE CÁLCULO: 653,44</t>
  </si>
  <si>
    <t>TOTAL DA MEMÓRIA DE CÁLCULO: 17681,92</t>
  </si>
  <si>
    <t>TOTAL DA MEMÓRIA DE CÁLCULO: 7841,29</t>
  </si>
  <si>
    <t>TOTAL DA MEMÓRIA DE CÁLCULO: 522,59</t>
  </si>
  <si>
    <t>TOTAL DA MEMÓRIA DE CÁLCULO: 3804,17</t>
  </si>
  <si>
    <t>TOTAL DA MEMÓRIA DE CÁLCULO: 853,91</t>
  </si>
  <si>
    <t>TOTAL DA MEMÓRIA DE CÁLCULO: 1161,20</t>
  </si>
  <si>
    <t>TOTAL DA MEMÓRIA DE CÁLCULO: 415,74</t>
  </si>
  <si>
    <t>TOTAL DA MEMÓRIA DE CÁLCULO: 209,07</t>
  </si>
  <si>
    <t>TOTAL DA MEMÓRIA DE CÁLCULO: 2458,73</t>
  </si>
  <si>
    <t>TOTAL DA MEMÓRIA DE CÁLCULO: 84,27</t>
  </si>
  <si>
    <t>TOTAL DA MEMÓRIA DE CÁLCULO: 497,28</t>
  </si>
  <si>
    <t>TOTAL DA MEMÓRIA DE CÁLCULO: 13022,40</t>
  </si>
  <si>
    <t>TOTAL DA MEMÓRIA DE CÁLCULO: 5967,36</t>
  </si>
  <si>
    <t>TOTAL DA MEMÓRIA DE CÁLCULO: 368,81</t>
  </si>
  <si>
    <t>TOTAL DA MEMÓRIA DE CÁLCULO: 3754,09</t>
  </si>
  <si>
    <t>TOTAL DA MEMÓRIA DE CÁLCULO: 842,67</t>
  </si>
  <si>
    <t>TOTAL DA MEMÓRIA DE CÁLCULO: 648,28</t>
  </si>
  <si>
    <t>TOTAL DA MEMÓRIA DE CÁLCULO: 370,22</t>
  </si>
  <si>
    <t>TOTAL DA MEMÓRIA DE CÁLCULO: 209,77</t>
  </si>
  <si>
    <t>TOTAL DA MEMÓRIA DE CÁLCULO: 4672,32</t>
  </si>
  <si>
    <t>TOTAL DA MEMÓRIA DE CÁLCULO: 88,53</t>
  </si>
  <si>
    <t>TOTAL DA MEMÓRIA DE CÁLCULO: 836,40</t>
  </si>
  <si>
    <t>TOTAL DA MEMÓRIA DE CÁLCULO: 23100,08</t>
  </si>
  <si>
    <t>TOTAL DA MEMÓRIA DE CÁLCULO: 10036,77</t>
  </si>
  <si>
    <t>TOTAL DA MEMÓRIA DE CÁLCULO: 700,85</t>
  </si>
  <si>
    <t>TOTAL DA MEMÓRIA DE CÁLCULO: 3943,83</t>
  </si>
  <si>
    <t>TOTAL DA MEMÓRIA DE CÁLCULO: 885,26</t>
  </si>
  <si>
    <t>TOTAL DA MEMÓRIA DE CÁLCULO: 611,45</t>
  </si>
  <si>
    <t>TOTAL DA MEMÓRIA DE CÁLCULO: 392,43</t>
  </si>
  <si>
    <t>TOTAL DA MEMÓRIA DE CÁLCULO: 200,72</t>
  </si>
  <si>
    <t>TOTAL DA MEMÓRIA DE CÁLCULO: 4479,65</t>
  </si>
  <si>
    <t>TOTAL DA MEMÓRIA DE CÁLCULO: 91,24</t>
  </si>
  <si>
    <t>TOTAL DA MEMÓRIA DE CÁLCULO: 811,57</t>
  </si>
  <si>
    <t>TOTAL DA MEMÓRIA DE CÁLCULO: 22294,06</t>
  </si>
  <si>
    <t>TOTAL DA MEMÓRIA DE CÁLCULO: 9738,76</t>
  </si>
  <si>
    <t>TOTAL DA MEMÓRIA DE CÁLCULO: 671,95</t>
  </si>
  <si>
    <t>TOTAL DA MEMÓRIA DE CÁLCULO: 4064,61</t>
  </si>
  <si>
    <t>TOTAL DA MEMÓRIA DE CÁLCULO: 912,37</t>
  </si>
  <si>
    <t>TOTAL DA MEMÓRIA DE CÁLCULO: 713,57</t>
  </si>
  <si>
    <t>TOTAL DA MEMÓRIA DE CÁLCULO: 396,31</t>
  </si>
  <si>
    <t>TOTAL DA MEMÓRIA DE CÁLCULO: 200,01</t>
  </si>
  <si>
    <t>TOTAL DA MEMÓRIA DE CÁLCULO: 4901,60</t>
  </si>
  <si>
    <t>TOTAL DA MEMÓRIA DE CÁLCULO: 90,20</t>
  </si>
  <si>
    <t>TOTAL DA MEMÓRIA DE CÁLCULO: 873,30</t>
  </si>
  <si>
    <t>TOTAL DA MEMÓRIA DE CÁLCULO: 24169,57</t>
  </si>
  <si>
    <t>TOTAL DA MEMÓRIA DE CÁLCULO: 10479,65</t>
  </si>
  <si>
    <t>TOTAL DA MEMÓRIA DE CÁLCULO: 735,24</t>
  </si>
  <si>
    <t>TOTAL DA MEMÓRIA DE CÁLCULO: 4018,54</t>
  </si>
  <si>
    <t>TOTAL DA MEMÓRIA DE CÁLCULO: 902,03</t>
  </si>
  <si>
    <t>TOTAL DA MEMÓRIA DE CÁLCULO: 708,03</t>
  </si>
  <si>
    <t>TOTAL DA MEMÓRIA DE CÁLCULO: 374,46</t>
  </si>
  <si>
    <t>TOTAL DA MEMÓRIA DE CÁLCULO: 199,94</t>
  </si>
  <si>
    <t>TOTAL DA MEMÓRIA DE CÁLCULO: 4676,49</t>
  </si>
  <si>
    <t>TOTAL DA MEMÓRIA DE CÁLCULO: 88,83</t>
  </si>
  <si>
    <t>TOTAL DA MEMÓRIA DE CÁLCULO: 837,48</t>
  </si>
  <si>
    <t>TOTAL DA MEMÓRIA DE CÁLCULO: 23125,69</t>
  </si>
  <si>
    <t>TOTAL DA MEMÓRIA DE CÁLCULO: 10049,74</t>
  </si>
  <si>
    <t>TOTAL DA MEMÓRIA DE CÁLCULO: 701,47</t>
  </si>
  <si>
    <t>TOTAL DA MEMÓRIA DE CÁLCULO: 3957,38</t>
  </si>
  <si>
    <t>TOTAL DA MEMÓRIA DE CÁLCULO: 888,30</t>
  </si>
  <si>
    <t>TOTAL DA MEMÓRIA DE CÁLCULO: 686,00</t>
  </si>
  <si>
    <t>TOTAL DA MEMÓRIA DE CÁLCULO: 375,15</t>
  </si>
  <si>
    <t>TOTAL DA MEMÓRIA DE CÁLCULO: 200,16</t>
  </si>
  <si>
    <t>TOTAL DA MEMÓRIA DE CÁLCULO: 4411,16</t>
  </si>
  <si>
    <t>TOTAL DA MEMÓRIA DE CÁLCULO: 102,03</t>
  </si>
  <si>
    <t>TOTAL DA MEMÓRIA DE CÁLCULO: 816,79</t>
  </si>
  <si>
    <t>TOTAL DA MEMÓRIA DE CÁLCULO: 22208,02</t>
  </si>
  <si>
    <t>TOTAL DA MEMÓRIA DE CÁLCULO: 9801,49</t>
  </si>
  <si>
    <t>TOTAL DA MEMÓRIA DE CÁLCULO: 661,67</t>
  </si>
  <si>
    <t>TOTAL DA MEMÓRIA DE CÁLCULO: 4545,48</t>
  </si>
  <si>
    <t>TOTAL DA MEMÓRIA DE CÁLCULO: 1020,31</t>
  </si>
  <si>
    <t>TOTAL DA MEMÓRIA DE CÁLCULO: 760,81</t>
  </si>
  <si>
    <t>TOTAL DA MEMÓRIA DE CÁLCULO: 366,97</t>
  </si>
  <si>
    <t>TOTAL DA MEMÓRIA DE CÁLCULO: 203,11</t>
  </si>
  <si>
    <t>TOTAL DA MEMÓRIA DE CÁLCULO: 5242,60</t>
  </si>
  <si>
    <t>TOTAL DA MEMÓRIA DE CÁLCULO: 96,24</t>
  </si>
  <si>
    <t>TOTAL DA MEMÓRIA DE CÁLCULO: 933,50</t>
  </si>
  <si>
    <t>TOTAL DA MEMÓRIA DE CÁLCULO: 25839,81</t>
  </si>
  <si>
    <t>TOTAL DA MEMÓRIA DE CÁLCULO: 11202,05</t>
  </si>
  <si>
    <t>TOTAL DA MEMÓRIA DE CÁLCULO: 786,39</t>
  </si>
  <si>
    <t>TOTAL DA MEMÓRIA DE CÁLCULO: 4287,31</t>
  </si>
  <si>
    <t>TOTAL DA MEMÓRIA DE CÁLCULO: 962,36</t>
  </si>
  <si>
    <t>TOTAL DA MEMÓRIA DE CÁLCULO: 797,53</t>
  </si>
  <si>
    <t>TOTAL DA MEMÓRIA DE CÁLCULO: 402,80</t>
  </si>
  <si>
    <t>TOTAL DA MEMÓRIA DE CÁLCULO: 203,64</t>
  </si>
  <si>
    <t>TOTAL DA MEMÓRIA DE CÁLCULO: 5138,71</t>
  </si>
  <si>
    <t>TOTAL DA MEMÓRIA DE CÁLCULO: 91,67</t>
  </si>
  <si>
    <t>TOTAL DA MEMÓRIA DE CÁLCULO: 911,07</t>
  </si>
  <si>
    <t>TOTAL DA MEMÓRIA DE CÁLCULO: 25269,51</t>
  </si>
  <si>
    <t>TOTAL DA MEMÓRIA DE CÁLCULO: 10932,81</t>
  </si>
  <si>
    <t>TOTAL DA MEMÓRIA DE CÁLCULO: 770,81</t>
  </si>
  <si>
    <t>TOTAL DA MEMÓRIA DE CÁLCULO: 4083,76</t>
  </si>
  <si>
    <t>TOTAL DA MEMÓRIA DE CÁLCULO: 916,67</t>
  </si>
  <si>
    <t>TOTAL DA MEMÓRIA DE CÁLCULO: 768,02</t>
  </si>
  <si>
    <t>TOTAL DA MEMÓRIA DE CÁLCULO: 380,27</t>
  </si>
  <si>
    <t>TOTAL DA MEMÓRIA DE CÁLCULO: 202,60</t>
  </si>
  <si>
    <t>TOTAL DA MEMÓRIA DE CÁLCULO: 4899,93</t>
  </si>
  <si>
    <t>TOTAL DA MEMÓRIA DE CÁLCULO: 91,35</t>
  </si>
  <si>
    <t>TOTAL DA MEMÓRIA DE CÁLCULO: 874,77</t>
  </si>
  <si>
    <t>TOTAL DA MEMÓRIA DE CÁLCULO: 24187,84</t>
  </si>
  <si>
    <t>TOTAL DA MEMÓRIA DE CÁLCULO: 10497,27</t>
  </si>
  <si>
    <t>TOTAL DA MEMÓRIA DE CÁLCULO: 734,99</t>
  </si>
  <si>
    <t>TOTAL DA MEMÓRIA DE CÁLCULO: 4069,60</t>
  </si>
  <si>
    <t>TOTAL DA MEMÓRIA DE CÁLCULO: 913,49</t>
  </si>
  <si>
    <t>TOTAL DA MEMÓRIA DE CÁLCULO: 738,42</t>
  </si>
  <si>
    <t>TOTAL DA MEMÓRIA DE CÁLCULO: 377,41</t>
  </si>
  <si>
    <t>TOTAL DA MEMÓRIA DE CÁLCULO: 203,48</t>
  </si>
  <si>
    <t>TOTAL DA MEMÓRIA DE CÁLCULO: 4965,03</t>
  </si>
  <si>
    <t>TOTAL DA MEMÓRIA DE CÁLCULO: 91,79</t>
  </si>
  <si>
    <t>TOTAL DA MEMÓRIA DE CÁLCULO: 884,51</t>
  </si>
  <si>
    <t>TOTAL DA MEMÓRIA DE CÁLCULO: 24470,02</t>
  </si>
  <si>
    <t>TOTAL DA MEMÓRIA DE CÁLCULO: 10614,11</t>
  </si>
  <si>
    <t>TOTAL DA MEMÓRIA DE CÁLCULO: 4089,24</t>
  </si>
  <si>
    <t>TOTAL DA MEMÓRIA DE CÁLCULO: 917,90</t>
  </si>
  <si>
    <t>TOTAL DA MEMÓRIA DE CÁLCULO: 745,10</t>
  </si>
  <si>
    <t>TOTAL DA MEMÓRIA DE CÁLCULO: 360,16</t>
  </si>
  <si>
    <t>TOTAL DA MEMÓRIA DE CÁLCULO: 204,96</t>
  </si>
  <si>
    <t>TOTAL DA MEMÓRIA DE CÁLCULO: 4447,40</t>
  </si>
  <si>
    <t>TOTAL DA MEMÓRIA DE CÁLCULO: 90,64</t>
  </si>
  <si>
    <t>TOTAL DA MEMÓRIA DE CÁLCULO: 805,82</t>
  </si>
  <si>
    <t>TOTAL DA MEMÓRIA DE CÁLCULO: 22135,41</t>
  </si>
  <si>
    <t>TOTAL DA MEMÓRIA DE CÁLCULO: 9669,89</t>
  </si>
  <si>
    <t>TOTAL DA MEMÓRIA DE CÁLCULO: 667,11</t>
  </si>
  <si>
    <t>TOTAL DA MEMÓRIA DE CÁLCULO: 4037,83</t>
  </si>
  <si>
    <t>TOTAL DA MEMÓRIA DE CÁLCULO: 906,36</t>
  </si>
  <si>
    <t>TOTAL DA MEMÓRIA DE CÁLCULO: 750,66</t>
  </si>
  <si>
    <t>TOTAL DA MEMÓRIA DE CÁLCULO: 410,98</t>
  </si>
  <si>
    <t>TOTAL DA MEMÓRIA DE CÁLCULO: 205,55</t>
  </si>
  <si>
    <t>TOTAL DA MEMÓRIA DE CÁLCULO: 5012,23</t>
  </si>
  <si>
    <t>TOTAL DA MEMÓRIA DE CÁLCULO: 90,85</t>
  </si>
  <si>
    <t>TOTAL DA MEMÓRIA DE CÁLCULO: 890,86</t>
  </si>
  <si>
    <t>TOTAL DA MEMÓRIA DE CÁLCULO: 24681,94</t>
  </si>
  <si>
    <t>TOTAL DA MEMÓRIA DE CÁLCULO: 10690,41</t>
  </si>
  <si>
    <t>TOTAL DA MEMÓRIA DE CÁLCULO: 751,83</t>
  </si>
  <si>
    <t>TOTAL DA MEMÓRIA DE CÁLCULO: 4047,32</t>
  </si>
  <si>
    <t>TOTAL DA MEMÓRIA DE CÁLCULO: 908,49</t>
  </si>
  <si>
    <t>TOTAL DA MEMÓRIA DE CÁLCULO: 869,67</t>
  </si>
  <si>
    <t>TOTAL DA MEMÓRIA DE CÁLCULO: 383,81</t>
  </si>
  <si>
    <t>TOTAL DA MEMÓRIA DE CÁLCULO: 204,24</t>
  </si>
  <si>
    <t>TOTAL DA MEMÓRIA DE CÁLCULO: 4733,29</t>
  </si>
  <si>
    <t>TOTAL DA MEMÓRIA DE CÁLCULO: 92,46</t>
  </si>
  <si>
    <t>TOTAL DA MEMÓRIA DE CÁLCULO: 851,44</t>
  </si>
  <si>
    <t>TOTAL DA MEMÓRIA DE CÁLCULO: 23462,96</t>
  </si>
  <si>
    <t>TOTAL DA MEMÓRIA DE CÁLCULO: 10217,32</t>
  </si>
  <si>
    <t>TOTAL DA MEMÓRIA DE CÁLCULO: 709,99</t>
  </si>
  <si>
    <t>TOTAL DA MEMÓRIA DE CÁLCULO: 4119,09</t>
  </si>
  <si>
    <t>TOTAL DA MEMÓRIA DE CÁLCULO: 924,60</t>
  </si>
  <si>
    <t>TOTAL DA MEMÓRIA DE CÁLCULO: 762,37</t>
  </si>
  <si>
    <t>TOTAL DA MEMÓRIA DE CÁLCULO: 11,52</t>
  </si>
  <si>
    <t>TOTAL DA MEMÓRIA DE CÁLCULO: 386,49</t>
  </si>
  <si>
    <t>TOTAL DA MEMÓRIA DE CÁLCULO: 199,86</t>
  </si>
  <si>
    <t>TOTAL DA MEMÓRIA DE CÁLCULO: 4925,31</t>
  </si>
  <si>
    <t>TOTAL DA MEMÓRIA DE CÁLCULO: 82,17</t>
  </si>
  <si>
    <t>TOTAL DA MEMÓRIA DE CÁLCULO: 864,82</t>
  </si>
  <si>
    <t>TOTAL DA MEMÓRIA DE CÁLCULO: 24095,55</t>
  </si>
  <si>
    <t>TOTAL DA MEMÓRIA DE CÁLCULO: 10377,76</t>
  </si>
  <si>
    <t>TOTAL DA MEMÓRIA DE CÁLCULO: 738,80</t>
  </si>
  <si>
    <t>TOTAL DA MEMÓRIA DE CÁLCULO: 3660,72</t>
  </si>
  <si>
    <t>TOTAL DA MEMÓRIA DE CÁLCULO: 821,71</t>
  </si>
  <si>
    <t>TOTAL DA MEMÓRIA DE CÁLCULO: 629,42</t>
  </si>
  <si>
    <t>TOTAL DA MEMÓRIA DE CÁLCULO: 398,00</t>
  </si>
  <si>
    <t>TOTAL DA MEMÓRIA DE CÁLCULO: 204,90</t>
  </si>
  <si>
    <t>TOTAL DA MEMÓRIA DE CÁLCULO: 3881,03</t>
  </si>
  <si>
    <t>TOTAL DA MEMÓRIA DE CÁLCULO: 96,14</t>
  </si>
  <si>
    <t>TOTAL DA MEMÓRIA DE CÁLCULO: 728,43</t>
  </si>
  <si>
    <t>TOTAL DA MEMÓRIA DE CÁLCULO: 19689,85</t>
  </si>
  <si>
    <t>TOTAL DA MEMÓRIA DE CÁLCULO: 8741,17</t>
  </si>
  <si>
    <t>TOTAL DA MEMÓRIA DE CÁLCULO: 582,15</t>
  </si>
  <si>
    <t>TOTAL DA MEMÓRIA DE CÁLCULO: 4282,95</t>
  </si>
  <si>
    <t>TOTAL DA MEMÓRIA DE CÁLCULO: 961,38</t>
  </si>
  <si>
    <t>TOTAL DA MEMÓRIA DE CÁLCULO: 803,25</t>
  </si>
  <si>
    <t>TOTAL DA MEMÓRIA DE CÁLCULO: 375,18</t>
  </si>
  <si>
    <t>TOTAL DA MEMÓRIA DE CÁLCULO: 199,59</t>
  </si>
  <si>
    <t>TOTAL DA MEMÓRIA DE CÁLCULO: 4217,88</t>
  </si>
  <si>
    <t>TOTAL DA MEMÓRIA DE CÁLCULO: 80,80</t>
  </si>
  <si>
    <t>TOTAL DA MEMÓRIA DE CÁLCULO: 756,64</t>
  </si>
  <si>
    <t>TOTAL DA MEMÓRIA DE CÁLCULO: 20881,22</t>
  </si>
  <si>
    <t>TOTAL DA MEMÓRIA DE CÁLCULO: 9079,66</t>
  </si>
  <si>
    <t>TOTAL DA MEMÓRIA DE CÁLCULO: 632,68</t>
  </si>
  <si>
    <t>TOTAL DA MEMÓRIA DE CÁLCULO: 3599,55</t>
  </si>
  <si>
    <t>TOTAL DA MEMÓRIA DE CÁLCULO: 807,98</t>
  </si>
  <si>
    <t>TOTAL DA MEMÓRIA DE CÁLCULO: 602,14</t>
  </si>
  <si>
    <t>TOTAL DA MEMÓRIA DE CÁLCULO: 232,43</t>
  </si>
  <si>
    <t>TOTAL DA MEMÓRIA DE CÁLCULO: 378,70</t>
  </si>
  <si>
    <t>TOTAL DA MEMÓRIA DE CÁLCULO: 198,91</t>
  </si>
  <si>
    <t>TOTAL DA MEMÓRIA DE CÁLCULO: 4224,09</t>
  </si>
  <si>
    <t>TOTAL DA MEMÓRIA DE CÁLCULO: 80,31</t>
  </si>
  <si>
    <t>TOTAL DA MEMÓRIA DE CÁLCULO: 756,14</t>
  </si>
  <si>
    <t>TOTAL DA MEMÓRIA DE CÁLCULO: 20877,42</t>
  </si>
  <si>
    <t>TOTAL DA MEMÓRIA DE CÁLCULO: 9073,73</t>
  </si>
  <si>
    <t>TOTAL DA MEMÓRIA DE CÁLCULO: 633,61</t>
  </si>
  <si>
    <t>TOTAL DA MEMÓRIA DE CÁLCULO: 3577,68</t>
  </si>
  <si>
    <t>TOTAL DA MEMÓRIA DE CÁLCULO: 803,07</t>
  </si>
  <si>
    <t>TOTAL DA MEMÓRIA DE CÁLCULO: 615,80</t>
  </si>
  <si>
    <t>TOTAL DA MEMÓRIA DE CÁLCULO: 354,03</t>
  </si>
  <si>
    <t>TOTAL DA MEMÓRIA DE CÁLCULO: 200,54</t>
  </si>
  <si>
    <t>TOTAL DA MEMÓRIA DE CÁLCULO: 4363,55</t>
  </si>
  <si>
    <t>TOTAL DA MEMÓRIA DE CÁLCULO: 85,42</t>
  </si>
  <si>
    <t>TOTAL DA MEMÓRIA DE CÁLCULO: 785,42</t>
  </si>
  <si>
    <t>TOTAL DA MEMÓRIA DE CÁLCULO: 21640,66</t>
  </si>
  <si>
    <t>TOTAL DA MEMÓRIA DE CÁLCULO: 9425,02</t>
  </si>
  <si>
    <t>TOTAL DA MEMÓRIA DE CÁLCULO: 654,53</t>
  </si>
  <si>
    <t>TOTAL DA MEMÓRIA DE CÁLCULO: 3805,33</t>
  </si>
  <si>
    <t>TOTAL DA MEMÓRIA DE CÁLCULO: 854,17</t>
  </si>
  <si>
    <t>TOTAL DA MEMÓRIA DE CÁLCULO: 770,05</t>
  </si>
  <si>
    <t>TOTAL DA MEMÓRIA DE CÁLCULO: 377,73</t>
  </si>
  <si>
    <t>TOTAL DA MEMÓRIA DE CÁLCULO: 202,45</t>
  </si>
  <si>
    <t>TOTAL DA MEMÓRIA DE CÁLCULO: 5323,31</t>
  </si>
  <si>
    <t>TOTAL DA MEMÓRIA DE CÁLCULO: 88,31</t>
  </si>
  <si>
    <t>TOTAL DA MEMÓRIA DE CÁLCULO: 932,35</t>
  </si>
  <si>
    <t>TOTAL DA MEMÓRIA DE CÁLCULO: 25983,28</t>
  </si>
  <si>
    <t>TOTAL DA MEMÓRIA DE CÁLCULO: 11188,10</t>
  </si>
  <si>
    <t>TOTAL DA MEMÓRIA DE CÁLCULO: 798,50</t>
  </si>
  <si>
    <t>TOTAL DA MEMÓRIA DE CÁLCULO: 3934,21</t>
  </si>
  <si>
    <t>TOTAL DA MEMÓRIA DE CÁLCULO: 883,10</t>
  </si>
  <si>
    <t>TOTAL DA MEMÓRIA DE CÁLCULO: 731,11</t>
  </si>
  <si>
    <t>TOTAL DA MEMÓRIA DE CÁLCULO: 358,65</t>
  </si>
  <si>
    <t>TOTAL DA MEMÓRIA DE CÁLCULO: 202,33</t>
  </si>
  <si>
    <t>TOTAL DA MEMÓRIA DE CÁLCULO: 4702,16</t>
  </si>
  <si>
    <t>TOTAL DA MEMÓRIA DE CÁLCULO: 95,84</t>
  </si>
  <si>
    <t>TOTAL DA MEMÓRIA DE CÁLCULO: 851,84</t>
  </si>
  <si>
    <t>TOTAL DA MEMÓRIA DE CÁLCULO: 23398,99</t>
  </si>
  <si>
    <t>TOTAL DA MEMÓRIA DE CÁLCULO: 10222,18</t>
  </si>
  <si>
    <t>TOTAL DA MEMÓRIA DE CÁLCULO: 705,32</t>
  </si>
  <si>
    <t>TOTAL DA MEMÓRIA DE CÁLCULO: 4269,81</t>
  </si>
  <si>
    <t>TOTAL DA MEMÓRIA DE CÁLCULO: 958,43</t>
  </si>
  <si>
    <t>TOTAL DA MEMÓRIA DE CÁLCULO: 796,36</t>
  </si>
  <si>
    <t>TOTAL DA MEMÓRIA DE CÁLCULO: 377,21</t>
  </si>
  <si>
    <t>TOTAL DA MEMÓRIA DE CÁLCULO: 90,80</t>
  </si>
  <si>
    <t>TOTAL DA MEMÓRIA DE CÁLCULO: 840,43</t>
  </si>
  <si>
    <t>TOTAL DA MEMÓRIA DE CÁLCULO: 23170,01</t>
  </si>
  <si>
    <t>TOTAL DA MEMÓRIA DE CÁLCULO: 10085,20</t>
  </si>
  <si>
    <t>TOTAL DA MEMÓRIA DE CÁLCULO: 4045,14</t>
  </si>
  <si>
    <t>TOTAL DA MEMÓRIA DE CÁLCULO: 908,00</t>
  </si>
  <si>
    <t>TOTAL DA MEMÓRIA DE CÁLCULO: 746,00</t>
  </si>
  <si>
    <t>TOTAL DA MEMÓRIA DE CÁLCULO: 377,91</t>
  </si>
  <si>
    <t>TOTAL DA MEMÓRIA DE CÁLCULO: 202,57</t>
  </si>
  <si>
    <t>TOTAL DA MEMÓRIA DE CÁLCULO: 91,85</t>
  </si>
  <si>
    <t>TOTAL DA MEMÓRIA DE CÁLCULO: 801,52</t>
  </si>
  <si>
    <t>TOTAL DA MEMÓRIA DE CÁLCULO: 21978,95</t>
  </si>
  <si>
    <t>TOTAL DA MEMÓRIA DE CÁLCULO: 9618,23</t>
  </si>
  <si>
    <t>TOTAL DA MEMÓRIA DE CÁLCULO: 4091,92</t>
  </si>
  <si>
    <t>TOTAL DA MEMÓRIA DE CÁLCULO: 918,50</t>
  </si>
  <si>
    <t>TOTAL DA MEMÓRIA DE CÁLCULO: 779,54</t>
  </si>
  <si>
    <t>TOTAL DA MEMÓRIA DE CÁLCULO: 361,62</t>
  </si>
  <si>
    <t>TOTAL DA MEMÓRIA DE CÁLCULO: 213,43</t>
  </si>
  <si>
    <t>TOTAL DA MEMÓRIA DE CÁLCULO: 938,22</t>
  </si>
  <si>
    <t>TOTAL DA MEMÓRIA DE CÁLCULO: 25910,55</t>
  </si>
  <si>
    <t>TOTAL DA MEMÓRIA DE CÁLCULO: 11258,64</t>
  </si>
  <si>
    <t>TOTAL DA MEMÓRIA DE CÁLCULO: 4427,38</t>
  </si>
  <si>
    <t>TOTAL DA MEMÓRIA DE CÁLCULO: 993,80</t>
  </si>
  <si>
    <t>TOTAL DA MEMÓRIA DE CÁLCULO: 713,90</t>
  </si>
  <si>
    <t>TOTAL DA MEMÓRIA DE CÁLCULO: 419,56</t>
  </si>
  <si>
    <t>TOTAL DA MEMÓRIA DE CÁLCULO: 218,42</t>
  </si>
  <si>
    <t>TOTAL DA MEMÓRIA DE CÁLCULO: 93,54</t>
  </si>
  <si>
    <t>TOTAL DA MEMÓRIA DE CÁLCULO: 913,88</t>
  </si>
  <si>
    <t>TOTAL DA MEMÓRIA DE CÁLCULO: 25311,61</t>
  </si>
  <si>
    <t>TOTAL DA MEMÓRIA DE CÁLCULO: 10966,48</t>
  </si>
  <si>
    <t>TOTAL DA MEMÓRIA DE CÁLCULO: 4167,12</t>
  </si>
  <si>
    <t>TOTAL DA MEMÓRIA DE CÁLCULO: 935,38</t>
  </si>
  <si>
    <t>TOTAL DA MEMÓRIA DE CÁLCULO: 647,67</t>
  </si>
  <si>
    <t>TOTAL DA MEMÓRIA DE CÁLCULO: 407,05</t>
  </si>
  <si>
    <t>TOTAL DA MEMÓRIA DE CÁLCULO: 217,78</t>
  </si>
  <si>
    <t>TOTAL DA MEMÓRIA DE CÁLCULO: 5081,54</t>
  </si>
  <si>
    <t>TOTAL DA MEMÓRIA DE CÁLCULO: 91,41</t>
  </si>
  <si>
    <t>TOTAL DA MEMÓRIA DE CÁLCULO: 902,10</t>
  </si>
  <si>
    <t>TOTAL DA MEMÓRIA DE CÁLCULO: 24183,71</t>
  </si>
  <si>
    <t>TOTAL DA MEMÓRIA DE CÁLCULO: 10825,20</t>
  </si>
  <si>
    <t>TOTAL DA MEMÓRIA DE CÁLCULO: 762,23</t>
  </si>
  <si>
    <t>TOTAL DA MEMÓRIA DE CÁLCULO: 4072,14</t>
  </si>
  <si>
    <t>TOTAL DA MEMÓRIA DE CÁLCULO: 914,06</t>
  </si>
  <si>
    <t>TOTAL DA MEMÓRIA DE CÁLCULO: 784,51</t>
  </si>
  <si>
    <t>TOTAL DA MEMÓRIA DE CÁLCULO: 337,67</t>
  </si>
  <si>
    <t>TOTAL DA MEMÓRIA DE CÁLCULO: 148,59</t>
  </si>
  <si>
    <t>TOTAL DA MEMÓRIA DE CÁLCULO: 3692,71</t>
  </si>
  <si>
    <t>TOTAL DA MEMÓRIA DE CÁLCULO: 65,98</t>
  </si>
  <si>
    <t>TOTAL DA MEMÓRIA DE CÁLCULO: 654,27</t>
  </si>
  <si>
    <t>TOTAL DA MEMÓRIA DE CÁLCULO: 17549,38</t>
  </si>
  <si>
    <t>TOTAL DA MEMÓRIA DE CÁLCULO: 7851,15</t>
  </si>
  <si>
    <t>TOTAL DA MEMÓRIA DE CÁLCULO: 553,91</t>
  </si>
  <si>
    <t>TOTAL DA MEMÓRIA DE CÁLCULO: 2939,59</t>
  </si>
  <si>
    <t>TOTAL DA MEMÓRIA DE CÁLCULO: 659,84</t>
  </si>
  <si>
    <t>TOTAL DA MEMÓRIA DE CÁLCULO: 479,92</t>
  </si>
  <si>
    <t>TOTAL DA MEMÓRIA DE CÁLCULO: 6,72</t>
  </si>
  <si>
    <t>TOTAL DA MEMÓRIA DE CÁLCULO: 258,55</t>
  </si>
  <si>
    <t>TOTAL DA MEMÓRIA DE CÁLCULO: 200,76</t>
  </si>
  <si>
    <t>TOTAL DA MEMÓRIA DE CÁLCULO: 5122,82</t>
  </si>
  <si>
    <t>TOTAL DA MEMÓRIA DE CÁLCULO: 104,60</t>
  </si>
  <si>
    <t>TOTAL DA MEMÓRIA DE CÁLCULO: 928,08</t>
  </si>
  <si>
    <t>TOTAL DA MEMÓRIA DE CÁLCULO: 24547,63</t>
  </si>
  <si>
    <t>TOTAL DA MEMÓRIA DE CÁLCULO: 11137,05</t>
  </si>
  <si>
    <t>TOTAL DA MEMÓRIA DE CÁLCULO: 768,42</t>
  </si>
  <si>
    <t>TOTAL DA MEMÓRIA DE CÁLCULO: 4660,06</t>
  </si>
  <si>
    <t>TOTAL DA MEMÓRIA DE CÁLCULO: 1046,03</t>
  </si>
  <si>
    <t>TOTAL DA MEMÓRIA DE CÁLCULO: 699,60</t>
  </si>
  <si>
    <t>TOTAL DA MEMÓRIA DE CÁLCULO: 18,08</t>
  </si>
  <si>
    <t>TOTAL DA MEMÓRIA DE CÁLCULO: 373,04</t>
  </si>
  <si>
    <t>TOTAL DA MEMÓRIA DE CÁLCULO: 208,63</t>
  </si>
  <si>
    <t>TOTAL DA MEMÓRIA DE CÁLCULO: 4596,42</t>
  </si>
  <si>
    <t>TOTAL DA MEMÓRIA DE CÁLCULO: 93,13</t>
  </si>
  <si>
    <t>TOTAL DA MEMÓRIA DE CÁLCULO: 831,23</t>
  </si>
  <si>
    <t>TOTAL DA MEMÓRIA DE CÁLCULO: 22003,27</t>
  </si>
  <si>
    <t>TOTAL DA MEMÓRIA DE CÁLCULO: 9974,78</t>
  </si>
  <si>
    <t>TOTAL DA MEMÓRIA DE CÁLCULO: 689,46</t>
  </si>
  <si>
    <t>TOTAL DA MEMÓRIA DE CÁLCULO: 4149,03</t>
  </si>
  <si>
    <t>TOTAL DA MEMÓRIA DE CÁLCULO: 931,32</t>
  </si>
  <si>
    <t>TOTAL DA MEMÓRIA DE CÁLCULO: 658,20</t>
  </si>
  <si>
    <t>TOTAL DA MEMÓRIA DE CÁLCULO: 9,28</t>
  </si>
  <si>
    <t>TOTAL DA MEMÓRIA DE CÁLCULO: 423,27</t>
  </si>
  <si>
    <t>TOTAL DA MEMÓRIA DE CÁLCULO: 204,72</t>
  </si>
  <si>
    <t>TOTAL DA MEMÓRIA DE CÁLCULO: 4869,34</t>
  </si>
  <si>
    <t>TOTAL DA MEMÓRIA DE CÁLCULO: 89,20</t>
  </si>
  <si>
    <t>TOTAL DA MEMÓRIA DE CÁLCULO: 866,96</t>
  </si>
  <si>
    <t>TOTAL DA MEMÓRIA DE CÁLCULO: 23199,03</t>
  </si>
  <si>
    <t>TOTAL DA MEMÓRIA DE CÁLCULO: 10403,53</t>
  </si>
  <si>
    <t>TOTAL DA MEMÓRIA DE CÁLCULO: 730,40</t>
  </si>
  <si>
    <t>TOTAL DA MEMÓRIA DE CÁLCULO: 3973,86</t>
  </si>
  <si>
    <t>TOTAL DA MEMÓRIA DE CÁLCULO: 892,00</t>
  </si>
  <si>
    <t>TOTAL DA MEMÓRIA DE CÁLCULO: 624,96</t>
  </si>
  <si>
    <t>TOTAL DA MEMÓRIA DE CÁLCULO: 391,32</t>
  </si>
  <si>
    <t>TOTAL DA MEMÓRIA DE CÁLCULO: 205,21</t>
  </si>
  <si>
    <t>TOTAL DA MEMÓRIA DE CÁLCULO: 4921,93</t>
  </si>
  <si>
    <t>TOTAL DA MEMÓRIA DE CÁLCULO: 84,51</t>
  </si>
  <si>
    <t>TOTAL DA MEMÓRIA DE CÁLCULO: 866,43</t>
  </si>
  <si>
    <t>TOTAL DA MEMÓRIA DE CÁLCULO: 23330,96</t>
  </si>
  <si>
    <t>TOTAL DA MEMÓRIA DE CÁLCULO: 10397,19</t>
  </si>
  <si>
    <t>TOTAL DA MEMÓRIA DE CÁLCULO: 738,29</t>
  </si>
  <si>
    <t>TOTAL DA MEMÓRIA DE CÁLCULO: 3764,88</t>
  </si>
  <si>
    <t>TOTAL DA MEMÓRIA DE CÁLCULO: 845,09</t>
  </si>
  <si>
    <t>TOTAL DA MEMÓRIA DE CÁLCULO: 577,38</t>
  </si>
  <si>
    <t>TOTAL DA MEMÓRIA DE CÁLCULO: 361,15</t>
  </si>
  <si>
    <t>TOTAL DA MEMÓRIA DE CÁLCULO: 203,14</t>
  </si>
  <si>
    <t>TOTAL DA MEMÓRIA DE CÁLCULO: 4649,34</t>
  </si>
  <si>
    <t>TOTAL DA MEMÓRIA DE CÁLCULO: 87,49</t>
  </si>
  <si>
    <t>TOTAL DA MEMÓRIA DE CÁLCULO: 830,01</t>
  </si>
  <si>
    <t>TOTAL DA MEMÓRIA DE CÁLCULO: 22144,52</t>
  </si>
  <si>
    <t>TOTAL DA MEMÓRIA DE CÁLCULO: 9960,15</t>
  </si>
  <si>
    <t>TOTAL DA MEMÓRIA DE CÁLCULO: 697,40</t>
  </si>
  <si>
    <t>TOTAL DA MEMÓRIA DE CÁLCULO: 3897,59</t>
  </si>
  <si>
    <t>TOTAL DA MEMÓRIA DE CÁLCULO: 874,88</t>
  </si>
  <si>
    <t>TOTAL DA MEMÓRIA DE CÁLCULO: 618,50</t>
  </si>
  <si>
    <t>TOTAL DA MEMÓRIA DE CÁLCULO: 357,55</t>
  </si>
  <si>
    <t>TOTAL DA MEMÓRIA DE CÁLCULO: 81,48</t>
  </si>
  <si>
    <t>TOTAL DA MEMÓRIA DE CÁLCULO: 2047,16</t>
  </si>
  <si>
    <t>TOTAL DA MEMÓRIA DE CÁLCULO: 33,57</t>
  </si>
  <si>
    <t>TOTAL DA MEMÓRIA DE CÁLCULO: 358,81</t>
  </si>
  <si>
    <t>TOTAL DA MEMÓRIA DE CÁLCULO: 9706,83</t>
  </si>
  <si>
    <t>TOTAL DA MEMÓRIA DE CÁLCULO: 4305,73</t>
  </si>
  <si>
    <t>TOTAL DA MEMÓRIA DE CÁLCULO: 307,07</t>
  </si>
  <si>
    <t>TOTAL DA MEMÓRIA DE CÁLCULO: 1495,59</t>
  </si>
  <si>
    <t>TOTAL DA MEMÓRIA DE CÁLCULO: 335,71</t>
  </si>
  <si>
    <t>TOTAL DA MEMÓRIA DE CÁLCULO: 258,49</t>
  </si>
  <si>
    <t>TOTAL DA MEMÓRIA DE CÁLCULO: 138,62</t>
  </si>
  <si>
    <t>TOTAL DA MEMÓRIA DE CÁLCULO: 39,84</t>
  </si>
  <si>
    <t>TOTAL DA MEMÓRIA DE CÁLCULO: 333,11</t>
  </si>
  <si>
    <t>TOTAL DA MEMÓRIA DE CÁLCULO: 21,70</t>
  </si>
  <si>
    <t>TOTAL DA MEMÓRIA DE CÁLCULO: 83,90</t>
  </si>
  <si>
    <t>TOTAL DA MEMÓRIA DE CÁLCULO: 1833,32</t>
  </si>
  <si>
    <t>TOTAL DA MEMÓRIA DE CÁLCULO: 1006,72</t>
  </si>
  <si>
    <t>TOTAL DA MEMÓRIA DE CÁLCULO: 49,97</t>
  </si>
  <si>
    <t>TOTAL DA MEMÓRIA DE CÁLCULO: 966,65</t>
  </si>
  <si>
    <t>TOTAL DA MEMÓRIA DE CÁLCULO: 216,98</t>
  </si>
  <si>
    <t>TOTAL DA MEMÓRIA DE CÁLCULO: 190,09</t>
  </si>
  <si>
    <t>TOTAL DA MEMÓRIA DE CÁLCULO: 63,80</t>
  </si>
  <si>
    <t>TOTAL DA MEMÓRIA DE CÁLCULO: 201,95</t>
  </si>
  <si>
    <t>TOTAL DA MEMÓRIA DE CÁLCULO: 3235,31</t>
  </si>
  <si>
    <t>TOTAL DA MEMÓRIA DE CÁLCULO: 106,56</t>
  </si>
  <si>
    <t>TOTAL DA MEMÓRIA DE CÁLCULO: 648,60</t>
  </si>
  <si>
    <t>TOTAL DA MEMÓRIA DE CÁLCULO: 16101,01</t>
  </si>
  <si>
    <t>TOTAL DA MEMÓRIA DE CÁLCULO: 7783,11</t>
  </si>
  <si>
    <t>TOTAL DA MEMÓRIA DE CÁLCULO: 485,30</t>
  </si>
  <si>
    <t>TOTAL DA MEMÓRIA DE CÁLCULO: 4747,43</t>
  </si>
  <si>
    <t>TOTAL DA MEMÓRIA DE CÁLCULO: 1065,64</t>
  </si>
  <si>
    <t>TOTAL DA MEMÓRIA DE CÁLCULO: 861,99</t>
  </si>
  <si>
    <t>TOTAL DA MEMÓRIA DE CÁLCULO: 19,68</t>
  </si>
  <si>
    <t>TOTAL DA MEMÓRIA DE CÁLCULO: 474,51</t>
  </si>
  <si>
    <t>TOTAL DA MEMÓRIA DE CÁLCULO: 171,43</t>
  </si>
  <si>
    <t>TOTAL DA MEMÓRIA DE CÁLCULO: 2652,21</t>
  </si>
  <si>
    <t>TOTAL DA MEMÓRIA DE CÁLCULO: 96,32</t>
  </si>
  <si>
    <t>TOTAL DA MEMÓRIA DE CÁLCULO: 545,07</t>
  </si>
  <si>
    <t>TOTAL DA MEMÓRIA DE CÁLCULO: 13318,07</t>
  </si>
  <si>
    <t>TOTAL DA MEMÓRIA DE CÁLCULO: 6540,86</t>
  </si>
  <si>
    <t>TOTAL DA MEMÓRIA DE CÁLCULO: 397,83</t>
  </si>
  <si>
    <t>TOTAL DA MEMÓRIA DE CÁLCULO: 4291,06</t>
  </si>
  <si>
    <t>TOTAL DA MEMÓRIA DE CÁLCULO: 963,20</t>
  </si>
  <si>
    <t>TOTAL DA MEMÓRIA DE CÁLCULO: 712,58</t>
  </si>
  <si>
    <t>TOTAL DA MEMÓRIA DE CÁLCULO: 15,36</t>
  </si>
  <si>
    <t>TOTAL DA MEMÓRIA DE CÁLCULO: 191,70</t>
  </si>
  <si>
    <t>TOTAL DA MEMÓRIA DE CÁLCULO: 145,57</t>
  </si>
  <si>
    <t>TOTAL DA MEMÓRIA DE CÁLCULO: 1269,56</t>
  </si>
  <si>
    <t>TOTAL DA MEMÓRIA DE CÁLCULO: 63,39</t>
  </si>
  <si>
    <t>TOTAL DA MEMÓRIA DE CÁLCULO: 288,27</t>
  </si>
  <si>
    <t>TOTAL DA MEMÓRIA DE CÁLCULO: 6651,56</t>
  </si>
  <si>
    <t>TOTAL DA MEMÓRIA DE CÁLCULO: 3459,31</t>
  </si>
  <si>
    <t>TOTAL DA MEMÓRIA DE CÁLCULO: 190,43</t>
  </si>
  <si>
    <t>TOTAL DA MEMÓRIA DE CÁLCULO: 2823,94</t>
  </si>
  <si>
    <t>TOTAL DA MEMÓRIA DE CÁLCULO: 633,88</t>
  </si>
  <si>
    <t>TOTAL DA MEMÓRIA DE CÁLCULO: 463,01</t>
  </si>
  <si>
    <t>TOTAL DA MEMÓRIA DE CÁLCULO: 12,80</t>
  </si>
  <si>
    <t>TOTAL DA MEMÓRIA DE CÁLCULO: 293,85</t>
  </si>
  <si>
    <t>TOTAL DA MEMÓRIA DE CÁLCULO: 145,29</t>
  </si>
  <si>
    <t>TOTAL DA MEMÓRIA DE CÁLCULO: 1196,73</t>
  </si>
  <si>
    <t>TOTAL DA MEMÓRIA DE CÁLCULO: 61,50</t>
  </si>
  <si>
    <t>TOTAL DA MEMÓRIA DE CÁLCULO: 274,53</t>
  </si>
  <si>
    <t>TOTAL DA MEMÓRIA DE CÁLCULO: 6298,39</t>
  </si>
  <si>
    <t>TOTAL DA MEMÓRIA DE CÁLCULO: 3294,30</t>
  </si>
  <si>
    <t>TOTAL DA MEMÓRIA DE CÁLCULO: 179,51</t>
  </si>
  <si>
    <t>TOTAL DA MEMÓRIA DE CÁLCULO: 2740,00</t>
  </si>
  <si>
    <t>TOTAL DA MEMÓRIA DE CÁLCULO: 615,04</t>
  </si>
  <si>
    <t>TOTAL DA MEMÓRIA DE CÁLCULO: 439,03</t>
  </si>
  <si>
    <t>TOTAL DA MEMÓRIA DE CÁLCULO: 280,45</t>
  </si>
  <si>
    <t>TOTAL DA MEMÓRIA DE CÁLCULO: 67,80</t>
  </si>
  <si>
    <t>TOTAL DA MEMÓRIA DE CÁLCULO: 667,69</t>
  </si>
  <si>
    <t>TOTAL DA MEMÓRIA DE CÁLCULO: 46,98</t>
  </si>
  <si>
    <t>TOTAL DA MEMÓRIA DE CÁLCULO: 172,00</t>
  </si>
  <si>
    <t>TOTAL DA MEMÓRIA DE CÁLCULO: 3680,20</t>
  </si>
  <si>
    <t>TOTAL DA MEMÓRIA DE CÁLCULO: 2063,99</t>
  </si>
  <si>
    <t>TOTAL DA MEMÓRIA DE CÁLCULO: 100,15</t>
  </si>
  <si>
    <t>TOTAL DA MEMÓRIA DE CÁLCULO: 2092,83</t>
  </si>
  <si>
    <t>TOTAL DA MEMÓRIA DE CÁLCULO: 469,77</t>
  </si>
  <si>
    <t>TOTAL DA MEMÓRIA DE CÁLCULO: 405,99</t>
  </si>
  <si>
    <t>TOTAL DA MEMÓRIA DE CÁLCULO: 114,07</t>
  </si>
  <si>
    <t>TOTAL DA MEMÓRIA DE CÁLCULO: 90,05</t>
  </si>
  <si>
    <t>TOTAL DA MEMÓRIA DE CÁLCULO: 1593,82</t>
  </si>
  <si>
    <t>TOTAL DA MEMÓRIA DE CÁLCULO: 37,63</t>
  </si>
  <si>
    <t>TOTAL DA MEMÓRIA DE CÁLCULO: 157,97</t>
  </si>
  <si>
    <t>TOTAL DA MEMÓRIA DE CÁLCULO: 8906,85</t>
  </si>
  <si>
    <t>TOTAL DA MEMÓRIA DE CÁLCULO: 3562,74</t>
  </si>
  <si>
    <t>TOTAL DA MEMÓRIA DE CÁLCULO: 239,07</t>
  </si>
  <si>
    <t>TOTAL DA MEMÓRIA DE CÁLCULO: 1676,33</t>
  </si>
  <si>
    <t>TOTAL DA MEMÓRIA DE CÁLCULO: 376,28</t>
  </si>
  <si>
    <t>TOTAL DA MEMÓRIA DE CÁLCULO: 285,76</t>
  </si>
  <si>
    <t>TOTAL DA MEMÓRIA DE CÁLCULO: 154,04</t>
  </si>
  <si>
    <t>TOTAL DA MEMÓRIA DE CÁLCULO: 78,04</t>
  </si>
  <si>
    <t>TOTAL DA MEMÓRIA DE CÁLCULO: 890,02</t>
  </si>
  <si>
    <t>TOTAL DA MEMÓRIA DE CÁLCULO: 31,55</t>
  </si>
  <si>
    <t>TOTAL DA MEMÓRIA DE CÁLCULO: 0,43</t>
  </si>
  <si>
    <t>TOTAL DA MEMÓRIA DE CÁLCULO: 181,51</t>
  </si>
  <si>
    <t>TOTAL DA MEMÓRIA DE CÁLCULO: 5445,36</t>
  </si>
  <si>
    <t>TOTAL DA MEMÓRIA DE CÁLCULO: 2178,15</t>
  </si>
  <si>
    <t>TOTAL DA MEMÓRIA DE CÁLCULO: 133,50</t>
  </si>
  <si>
    <t>TOTAL DA MEMÓRIA DE CÁLCULO: 1405,37</t>
  </si>
  <si>
    <t>TOTAL DA MEMÓRIA DE CÁLCULO: 315,46</t>
  </si>
  <si>
    <t>TOTAL DA MEMÓRIA DE CÁLCULO: 222,76</t>
  </si>
  <si>
    <t>TOTAL DA MEMÓRIA DE CÁLCULO: 136,46</t>
  </si>
  <si>
    <t>TOTAL DA MEMÓRIA DE CÁLCULO: 69,43</t>
  </si>
  <si>
    <t>TOTAL DA MEMÓRIA DE CÁLCULO: 1472,08</t>
  </si>
  <si>
    <t>TOTAL DA MEMÓRIA DE CÁLCULO: 40,66</t>
  </si>
  <si>
    <t>TOTAL DA MEMÓRIA DE CÁLCULO: 283,19</t>
  </si>
  <si>
    <t>TOTAL DA MEMÓRIA DE CÁLCULO: 8495,64</t>
  </si>
  <si>
    <t>TOTAL DA MEMÓRIA DE CÁLCULO: 3398,25</t>
  </si>
  <si>
    <t>TOTAL DA MEMÓRIA DE CÁLCULO: 220,81</t>
  </si>
  <si>
    <t>TOTAL DA MEMÓRIA DE CÁLCULO: 1811,58</t>
  </si>
  <si>
    <t>TOTAL DA MEMÓRIA DE CÁLCULO: 406,64</t>
  </si>
  <si>
    <t>TOTAL DA MEMÓRIA DE CÁLCULO: 347,86</t>
  </si>
  <si>
    <t>TOTAL DA MEMÓRIA DE CÁLCULO: 116,95</t>
  </si>
  <si>
    <t>TOTAL DA MEMÓRIA DE CÁLCULO: 173,95</t>
  </si>
  <si>
    <t>TOTAL DA MEMÓRIA DE CÁLCULO: 3582,66</t>
  </si>
  <si>
    <t>TOTAL DA MEMÓRIA DE CÁLCULO: 90,84</t>
  </si>
  <si>
    <t>TOTAL DA MEMÓRIA DE CÁLCULO: 675,73</t>
  </si>
  <si>
    <t>TOTAL DA MEMÓRIA DE CÁLCULO: 20271,96</t>
  </si>
  <si>
    <t>TOTAL DA MEMÓRIA DE CÁLCULO: 8108,79</t>
  </si>
  <si>
    <t>TOTAL DA MEMÓRIA DE CÁLCULO: 537,40</t>
  </si>
  <si>
    <t>TOTAL DA MEMÓRIA DE CÁLCULO: 4047,01</t>
  </si>
  <si>
    <t>TOTAL DA MEMÓRIA DE CÁLCULO: 908,42</t>
  </si>
  <si>
    <t>TOTAL DA MEMÓRIA DE CÁLCULO: 621,37</t>
  </si>
  <si>
    <t>TOTAL DA MEMÓRIA DE CÁLCULO: 371,75</t>
  </si>
  <si>
    <t>TOTAL DA MEMÓRIA DE CÁLCULO: 87,97</t>
  </si>
  <si>
    <t>TOTAL DA MEMÓRIA DE CÁLCULO: 1247,82</t>
  </si>
  <si>
    <t>TOTAL DA MEMÓRIA DE CÁLCULO: 36,31</t>
  </si>
  <si>
    <t>TOTAL DA MEMÓRIA DE CÁLCULO: 243,01</t>
  </si>
  <si>
    <t>TOTAL DA MEMÓRIA DE CÁLCULO: 6146,71</t>
  </si>
  <si>
    <t>TOTAL DA MEMÓRIA DE CÁLCULO: 2916,13</t>
  </si>
  <si>
    <t>TOTAL DA MEMÓRIA DE CÁLCULO: 187,17</t>
  </si>
  <si>
    <t>TOTAL DA MEMÓRIA DE CÁLCULO: 1617,39</t>
  </si>
  <si>
    <t>TOTAL DA MEMÓRIA DE CÁLCULO: 363,05</t>
  </si>
  <si>
    <t>TOTAL DA MEMÓRIA DE CÁLCULO: 275,74</t>
  </si>
  <si>
    <t>TOTAL DA MEMÓRIA DE CÁLCULO: 150,29</t>
  </si>
  <si>
    <t>TOTAL DA MEMÓRIA DE CÁLCULO: 437,40</t>
  </si>
  <si>
    <t>TOTAL DA MEMÓRIA DE CÁLCULO: 7132,14</t>
  </si>
  <si>
    <t>TOTAL DA MEMÓRIA DE CÁLCULO: 53,64</t>
  </si>
  <si>
    <t>TOTAL DA MEMÓRIA DE CÁLCULO: 1154,41</t>
  </si>
  <si>
    <t>TOTAL DA MEMÓRIA DE CÁLCULO: 34632,43</t>
  </si>
  <si>
    <t>TOTAL DA MEMÓRIA DE CÁLCULO: 13852,97</t>
  </si>
  <si>
    <t>TOTAL DA MEMÓRIA DE CÁLCULO: 1069,82</t>
  </si>
  <si>
    <t>TOTAL DA MEMÓRIA DE CÁLCULO: 2389,46</t>
  </si>
  <si>
    <t>TOTAL DA MEMÓRIA DE CÁLCULO: 178,79</t>
  </si>
  <si>
    <t>TOTAL DA MEMÓRIA DE CÁLCULO: 1787,85</t>
  </si>
  <si>
    <t>TOTAL DA MEMÓRIA DE CÁLCULO: 1282,78</t>
  </si>
  <si>
    <t>TOTAL DA MEMÓRIA DE CÁLCULO: 27,36</t>
  </si>
  <si>
    <t>TOTAL DA MEMÓRIA DE CÁLCULO: 48,00</t>
  </si>
  <si>
    <t>TOTAL DA MEMÓRIA DE CÁLCULO: 721,47</t>
  </si>
  <si>
    <t>TOTAL DA MEMÓRIA DE CÁLCULO: 445,81</t>
  </si>
  <si>
    <t>TOTAL DA MEMÓRIA DE CÁLCULO: 7046,13</t>
  </si>
  <si>
    <t>TOTAL DA MEMÓRIA DE CÁLCULO: 188,02</t>
  </si>
  <si>
    <t>TOTAL DA MEMÓRIA DE CÁLCULO: 1343,09</t>
  </si>
  <si>
    <t>TOTAL DA MEMÓRIA DE CÁLCULO: 40292,78</t>
  </si>
  <si>
    <t>TOTAL DA MEMÓRIA DE CÁLCULO: 16117,11</t>
  </si>
  <si>
    <t>TOTAL DA MEMÓRIA DE CÁLCULO: 1056,92</t>
  </si>
  <si>
    <t>TOTAL DA MEMÓRIA DE CÁLCULO: 8376,38</t>
  </si>
  <si>
    <t>TOTAL DA MEMÓRIA DE CÁLCULO: 1880,22</t>
  </si>
  <si>
    <t>TOTAL DA MEMÓRIA DE CÁLCULO: 1340,02</t>
  </si>
  <si>
    <t>TOTAL DA MEMÓRIA DE CÁLCULO: 23,04</t>
  </si>
  <si>
    <t>TOTAL DA MEMÓRIA DE CÁLCULO: 24,00</t>
  </si>
  <si>
    <t>TOTAL DA MEMÓRIA DE CÁLCULO: 754,62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</si>
</sst>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R\$\ #,##0.00"/>
    <numFmt numFmtId="165" formatCode="#,##0.00000000"/>
    <numFmt numFmtId="166" formatCode="#,##0.00000"/>
    <numFmt numFmtId="167" formatCode="#,##0.0000"/>
    <numFmt numFmtId="168" formatCode="\R\$\ #,##0.0000"/>
    <numFmt numFmtId="169" formatCode="#,##0.00%"/>
    <numFmt numFmtId="170" formatCode="###,###,##0.00"/>
  </numFmts>
  <fonts count="17" x14ac:knownFonts="1">
    <font>
      <sz val="11"/>
      <color theme="1"/>
      <name val="Calibri"/>
      <family val="2"/>
      <scheme val="minor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b/>
      <sz val="5"/>
      <color rgb="FF000000"/>
      <name val="Arial"/>
      <family val="2"/>
    </font>
    <font>
      <b/>
      <i/>
      <sz val="9"/>
      <color rgb="FF000000"/>
      <name val="SansSerif"/>
      <family val="2"/>
    </font>
    <font>
      <b/>
      <sz val="6"/>
      <color rgb="FF000000"/>
      <name val="SansSerif"/>
      <family val="2"/>
    </font>
    <font>
      <sz val="6"/>
      <color rgb="FF000000"/>
      <name val="SansSerif"/>
      <family val="2"/>
    </font>
    <font>
      <sz val="9"/>
      <color rgb="FF000000"/>
      <name val="SansSerif"/>
      <family val="2"/>
    </font>
    <font>
      <b/>
      <sz val="7"/>
      <color rgb="FF000000"/>
      <name val="Arial"/>
      <family val="2"/>
    </font>
    <font>
      <b/>
      <sz val="5"/>
      <color rgb="FF000000"/>
      <name val="SansSerif"/>
      <family val="2"/>
    </font>
    <font>
      <sz val="4.5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SansSerif"/>
      <family val="2"/>
    </font>
    <font>
      <sz val="5"/>
      <color rgb="FF000000"/>
      <name val="Arial"/>
      <family val="2"/>
    </font>
    <font>
      <b/>
      <sz val="6.5"/>
      <color rgb="FF000000"/>
      <name val="Arial"/>
      <family val="2"/>
    </font>
    <font>
      <sz val="5.5"/>
      <color rgb="FF000000"/>
      <name val="Arial"/>
      <family val="2"/>
    </font>
    <font>
      <b/>
      <sz val="9"/>
      <color rgb="FF000000"/>
      <name val="Arial"/>
      <family val="2"/>
    </font>
  </fonts>
  <fills count="107">
    <fill>
      <patternFill patternType="none"/>
    </fill>
    <fill>
      <patternFill patternType="gray125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0C0C0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2" borderId="1" xfId="0" applyFill="1" applyBorder="1" applyAlignment="1" applyProtection="1">
      <alignment wrapText="1"/>
      <protection locked="0"/>
    </xf>
    <xf numFmtId="0" fontId="1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left" vertical="center" wrapText="1"/>
    </xf>
    <xf numFmtId="164" fontId="1" fillId="5" borderId="2" xfId="0" applyNumberFormat="1" applyFont="1" applyFill="1" applyBorder="1" applyAlignment="1">
      <alignment horizontal="right" vertical="center" wrapText="1"/>
    </xf>
    <xf numFmtId="0" fontId="2" fillId="6" borderId="2" xfId="0" applyFont="1" applyFill="1" applyBorder="1" applyAlignment="1">
      <alignment horizontal="left" vertical="center" wrapText="1"/>
    </xf>
    <xf numFmtId="0" fontId="2" fillId="7" borderId="2" xfId="0" applyFont="1" applyFill="1" applyBorder="1" applyAlignment="1">
      <alignment horizontal="center" vertical="center" wrapText="1"/>
    </xf>
    <xf numFmtId="4" fontId="2" fillId="8" borderId="2" xfId="0" applyNumberFormat="1" applyFont="1" applyFill="1" applyBorder="1" applyAlignment="1">
      <alignment horizontal="right" vertical="center" wrapText="1"/>
    </xf>
    <xf numFmtId="164" fontId="2" fillId="9" borderId="2" xfId="0" applyNumberFormat="1" applyFont="1" applyFill="1" applyBorder="1" applyAlignment="1">
      <alignment horizontal="right" vertical="center" wrapText="1"/>
    </xf>
    <xf numFmtId="0" fontId="0" fillId="10" borderId="0" xfId="0" applyFill="1" applyAlignment="1" applyProtection="1">
      <alignment wrapText="1"/>
      <protection locked="0"/>
    </xf>
    <xf numFmtId="0" fontId="1" fillId="13" borderId="1" xfId="0" applyFont="1" applyFill="1" applyBorder="1" applyAlignment="1">
      <alignment horizontal="left" vertical="center" wrapText="1"/>
    </xf>
    <xf numFmtId="164" fontId="1" fillId="14" borderId="1" xfId="0" applyNumberFormat="1" applyFont="1" applyFill="1" applyBorder="1" applyAlignment="1">
      <alignment horizontal="right" vertical="center" wrapText="1"/>
    </xf>
    <xf numFmtId="4" fontId="1" fillId="15" borderId="1" xfId="0" applyNumberFormat="1" applyFont="1" applyFill="1" applyBorder="1" applyAlignment="1">
      <alignment horizontal="right" vertical="center" wrapText="1"/>
    </xf>
    <xf numFmtId="0" fontId="3" fillId="16" borderId="1" xfId="0" applyFont="1" applyFill="1" applyBorder="1" applyAlignment="1">
      <alignment horizontal="right" vertical="center" wrapText="1"/>
    </xf>
    <xf numFmtId="0" fontId="5" fillId="19" borderId="2" xfId="0" applyFont="1" applyFill="1" applyBorder="1" applyAlignment="1">
      <alignment horizontal="center" vertical="center" wrapText="1"/>
    </xf>
    <xf numFmtId="0" fontId="6" fillId="20" borderId="3" xfId="0" applyFont="1" applyFill="1" applyBorder="1" applyAlignment="1">
      <alignment horizontal="left" vertical="top" wrapText="1"/>
    </xf>
    <xf numFmtId="0" fontId="6" fillId="21" borderId="4" xfId="0" applyFont="1" applyFill="1" applyBorder="1" applyAlignment="1">
      <alignment horizontal="left" vertical="top" wrapText="1"/>
    </xf>
    <xf numFmtId="4" fontId="6" fillId="22" borderId="4" xfId="0" applyNumberFormat="1" applyFont="1" applyFill="1" applyBorder="1" applyAlignment="1">
      <alignment horizontal="right" vertical="top" wrapText="1"/>
    </xf>
    <xf numFmtId="4" fontId="5" fillId="23" borderId="4" xfId="0" applyNumberFormat="1" applyFont="1" applyFill="1" applyBorder="1" applyAlignment="1">
      <alignment horizontal="right" vertical="top" wrapText="1"/>
    </xf>
    <xf numFmtId="0" fontId="6" fillId="24" borderId="5" xfId="0" applyFont="1" applyFill="1" applyBorder="1" applyAlignment="1">
      <alignment horizontal="left" vertical="top" wrapText="1"/>
    </xf>
    <xf numFmtId="0" fontId="6" fillId="25" borderId="6" xfId="0" applyFont="1" applyFill="1" applyBorder="1" applyAlignment="1">
      <alignment horizontal="left" vertical="top" wrapText="1"/>
    </xf>
    <xf numFmtId="0" fontId="0" fillId="26" borderId="2" xfId="0" applyFill="1" applyBorder="1" applyAlignment="1" applyProtection="1">
      <alignment wrapText="1"/>
      <protection locked="0"/>
    </xf>
    <xf numFmtId="4" fontId="5" fillId="27" borderId="2" xfId="0" applyNumberFormat="1" applyFont="1" applyFill="1" applyBorder="1" applyAlignment="1">
      <alignment horizontal="right" vertical="center" wrapText="1"/>
    </xf>
    <xf numFmtId="0" fontId="3" fillId="32" borderId="2" xfId="0" applyFont="1" applyFill="1" applyBorder="1" applyAlignment="1">
      <alignment horizontal="center" vertical="center" wrapText="1"/>
    </xf>
    <xf numFmtId="0" fontId="6" fillId="33" borderId="2" xfId="0" applyFont="1" applyFill="1" applyBorder="1" applyAlignment="1">
      <alignment horizontal="center" vertical="top" wrapText="1"/>
    </xf>
    <xf numFmtId="0" fontId="6" fillId="34" borderId="2" xfId="0" applyFont="1" applyFill="1" applyBorder="1" applyAlignment="1">
      <alignment horizontal="justify" vertical="top" wrapText="1"/>
    </xf>
    <xf numFmtId="4" fontId="6" fillId="35" borderId="2" xfId="0" applyNumberFormat="1" applyFont="1" applyFill="1" applyBorder="1" applyAlignment="1">
      <alignment horizontal="right" vertical="top" wrapText="1"/>
    </xf>
    <xf numFmtId="164" fontId="6" fillId="36" borderId="2" xfId="0" applyNumberFormat="1" applyFont="1" applyFill="1" applyBorder="1" applyAlignment="1">
      <alignment horizontal="right" vertical="top" wrapText="1"/>
    </xf>
    <xf numFmtId="164" fontId="9" fillId="38" borderId="2" xfId="0" applyNumberFormat="1" applyFont="1" applyFill="1" applyBorder="1" applyAlignment="1">
      <alignment horizontal="right" vertical="top" wrapText="1"/>
    </xf>
    <xf numFmtId="4" fontId="1" fillId="40" borderId="2" xfId="0" applyNumberFormat="1" applyFont="1" applyFill="1" applyBorder="1" applyAlignment="1">
      <alignment horizontal="right" vertical="center" wrapText="1"/>
    </xf>
    <xf numFmtId="165" fontId="6" fillId="41" borderId="2" xfId="0" applyNumberFormat="1" applyFont="1" applyFill="1" applyBorder="1" applyAlignment="1">
      <alignment horizontal="right" vertical="top" wrapText="1"/>
    </xf>
    <xf numFmtId="166" fontId="2" fillId="44" borderId="2" xfId="0" applyNumberFormat="1" applyFont="1" applyFill="1" applyBorder="1" applyAlignment="1">
      <alignment horizontal="center" vertical="center" wrapText="1"/>
    </xf>
    <xf numFmtId="167" fontId="2" fillId="45" borderId="2" xfId="0" applyNumberFormat="1" applyFont="1" applyFill="1" applyBorder="1" applyAlignment="1">
      <alignment horizontal="center" vertical="center" wrapText="1"/>
    </xf>
    <xf numFmtId="168" fontId="2" fillId="46" borderId="2" xfId="0" applyNumberFormat="1" applyFont="1" applyFill="1" applyBorder="1" applyAlignment="1">
      <alignment horizontal="right" vertical="center" wrapText="1"/>
    </xf>
    <xf numFmtId="168" fontId="1" fillId="47" borderId="2" xfId="0" applyNumberFormat="1" applyFont="1" applyFill="1" applyBorder="1" applyAlignment="1">
      <alignment horizontal="right" vertical="center" wrapText="1"/>
    </xf>
    <xf numFmtId="167" fontId="2" fillId="50" borderId="2" xfId="0" applyNumberFormat="1" applyFont="1" applyFill="1" applyBorder="1" applyAlignment="1">
      <alignment horizontal="right" vertical="center" wrapText="1"/>
    </xf>
    <xf numFmtId="167" fontId="1" fillId="51" borderId="2" xfId="0" applyNumberFormat="1" applyFont="1" applyFill="1" applyBorder="1" applyAlignment="1">
      <alignment horizontal="right" vertical="center" wrapText="1"/>
    </xf>
    <xf numFmtId="166" fontId="2" fillId="52" borderId="2" xfId="0" applyNumberFormat="1" applyFont="1" applyFill="1" applyBorder="1" applyAlignment="1">
      <alignment horizontal="right" vertical="center" wrapText="1"/>
    </xf>
    <xf numFmtId="0" fontId="2" fillId="53" borderId="2" xfId="0" applyFont="1" applyFill="1" applyBorder="1" applyAlignment="1">
      <alignment horizontal="center" vertical="top" wrapText="1"/>
    </xf>
    <xf numFmtId="0" fontId="2" fillId="54" borderId="2" xfId="0" applyFont="1" applyFill="1" applyBorder="1" applyAlignment="1">
      <alignment horizontal="left" vertical="top" wrapText="1"/>
    </xf>
    <xf numFmtId="166" fontId="2" fillId="55" borderId="2" xfId="0" applyNumberFormat="1" applyFont="1" applyFill="1" applyBorder="1" applyAlignment="1">
      <alignment horizontal="center" vertical="top" wrapText="1"/>
    </xf>
    <xf numFmtId="168" fontId="2" fillId="56" borderId="2" xfId="0" applyNumberFormat="1" applyFont="1" applyFill="1" applyBorder="1" applyAlignment="1">
      <alignment horizontal="right" vertical="top" wrapText="1"/>
    </xf>
    <xf numFmtId="4" fontId="2" fillId="57" borderId="2" xfId="0" applyNumberFormat="1" applyFont="1" applyFill="1" applyBorder="1" applyAlignment="1">
      <alignment horizontal="right" vertical="top" wrapText="1"/>
    </xf>
    <xf numFmtId="168" fontId="10" fillId="58" borderId="2" xfId="0" applyNumberFormat="1" applyFont="1" applyFill="1" applyBorder="1" applyAlignment="1">
      <alignment horizontal="right" vertical="top" wrapText="1"/>
    </xf>
    <xf numFmtId="165" fontId="2" fillId="59" borderId="2" xfId="0" applyNumberFormat="1" applyFont="1" applyFill="1" applyBorder="1" applyAlignment="1">
      <alignment horizontal="center" vertical="center" wrapText="1"/>
    </xf>
    <xf numFmtId="0" fontId="1" fillId="61" borderId="2" xfId="0" applyFont="1" applyFill="1" applyBorder="1" applyAlignment="1">
      <alignment horizontal="center" vertical="center" wrapText="1"/>
    </xf>
    <xf numFmtId="0" fontId="1" fillId="62" borderId="2" xfId="0" applyFont="1" applyFill="1" applyBorder="1" applyAlignment="1">
      <alignment horizontal="left" vertical="center" wrapText="1"/>
    </xf>
    <xf numFmtId="0" fontId="2" fillId="63" borderId="1" xfId="0" applyFont="1" applyFill="1" applyBorder="1" applyAlignment="1">
      <alignment horizontal="center" vertical="top" wrapText="1"/>
    </xf>
    <xf numFmtId="0" fontId="2" fillId="64" borderId="1" xfId="0" applyFont="1" applyFill="1" applyBorder="1" applyAlignment="1">
      <alignment horizontal="left" vertical="top" wrapText="1"/>
    </xf>
    <xf numFmtId="4" fontId="2" fillId="65" borderId="1" xfId="0" applyNumberFormat="1" applyFont="1" applyFill="1" applyBorder="1" applyAlignment="1">
      <alignment horizontal="right" vertical="top" wrapText="1"/>
    </xf>
    <xf numFmtId="164" fontId="2" fillId="66" borderId="1" xfId="0" applyNumberFormat="1" applyFont="1" applyFill="1" applyBorder="1" applyAlignment="1">
      <alignment horizontal="right" vertical="top" wrapText="1"/>
    </xf>
    <xf numFmtId="4" fontId="2" fillId="67" borderId="1" xfId="0" applyNumberFormat="1" applyFont="1" applyFill="1" applyBorder="1" applyAlignment="1">
      <alignment horizontal="center" vertical="top" wrapText="1"/>
    </xf>
    <xf numFmtId="0" fontId="7" fillId="69" borderId="2" xfId="0" applyFont="1" applyFill="1" applyBorder="1" applyAlignment="1">
      <alignment horizontal="center" vertical="center" wrapText="1"/>
    </xf>
    <xf numFmtId="0" fontId="12" fillId="70" borderId="2" xfId="0" applyFont="1" applyFill="1" applyBorder="1" applyAlignment="1">
      <alignment horizontal="center" vertical="center" wrapText="1"/>
    </xf>
    <xf numFmtId="169" fontId="13" fillId="74" borderId="4" xfId="0" applyNumberFormat="1" applyFont="1" applyFill="1" applyBorder="1" applyAlignment="1">
      <alignment horizontal="right" vertical="center" wrapText="1"/>
    </xf>
    <xf numFmtId="0" fontId="0" fillId="75" borderId="4" xfId="0" applyFill="1" applyBorder="1" applyAlignment="1" applyProtection="1">
      <alignment wrapText="1"/>
      <protection locked="0"/>
    </xf>
    <xf numFmtId="0" fontId="0" fillId="76" borderId="3" xfId="0" applyFill="1" applyBorder="1" applyAlignment="1" applyProtection="1">
      <alignment wrapText="1"/>
      <protection locked="0"/>
    </xf>
    <xf numFmtId="0" fontId="0" fillId="77" borderId="7" xfId="0" applyFill="1" applyBorder="1" applyAlignment="1" applyProtection="1">
      <alignment wrapText="1"/>
      <protection locked="0"/>
    </xf>
    <xf numFmtId="169" fontId="3" fillId="78" borderId="4" xfId="0" applyNumberFormat="1" applyFont="1" applyFill="1" applyBorder="1" applyAlignment="1">
      <alignment horizontal="right" vertical="center" wrapText="1"/>
    </xf>
    <xf numFmtId="164" fontId="11" fillId="79" borderId="2" xfId="0" applyNumberFormat="1" applyFont="1" applyFill="1" applyBorder="1" applyAlignment="1">
      <alignment horizontal="right" vertical="center" wrapText="1"/>
    </xf>
    <xf numFmtId="0" fontId="0" fillId="80" borderId="8" xfId="0" applyFill="1" applyBorder="1" applyAlignment="1" applyProtection="1">
      <alignment wrapText="1"/>
      <protection locked="0"/>
    </xf>
    <xf numFmtId="0" fontId="0" fillId="81" borderId="9" xfId="0" applyFill="1" applyBorder="1" applyAlignment="1" applyProtection="1">
      <alignment wrapText="1"/>
      <protection locked="0"/>
    </xf>
    <xf numFmtId="0" fontId="0" fillId="82" borderId="10" xfId="0" applyFill="1" applyBorder="1" applyAlignment="1" applyProtection="1">
      <alignment wrapText="1"/>
      <protection locked="0"/>
    </xf>
    <xf numFmtId="164" fontId="8" fillId="83" borderId="2" xfId="0" applyNumberFormat="1" applyFont="1" applyFill="1" applyBorder="1" applyAlignment="1">
      <alignment horizontal="right" vertical="center" wrapText="1"/>
    </xf>
    <xf numFmtId="164" fontId="14" fillId="84" borderId="2" xfId="0" applyNumberFormat="1" applyFont="1" applyFill="1" applyBorder="1" applyAlignment="1">
      <alignment horizontal="right" vertical="center" wrapText="1"/>
    </xf>
    <xf numFmtId="0" fontId="0" fillId="85" borderId="3" xfId="0" applyFill="1" applyBorder="1" applyAlignment="1" applyProtection="1">
      <alignment wrapText="1"/>
      <protection locked="0"/>
    </xf>
    <xf numFmtId="0" fontId="0" fillId="86" borderId="11" xfId="0" applyFill="1" applyBorder="1" applyAlignment="1" applyProtection="1">
      <alignment wrapText="1"/>
      <protection locked="0"/>
    </xf>
    <xf numFmtId="164" fontId="2" fillId="88" borderId="4" xfId="0" applyNumberFormat="1" applyFont="1" applyFill="1" applyBorder="1" applyAlignment="1">
      <alignment horizontal="right" vertical="center" wrapText="1"/>
    </xf>
    <xf numFmtId="164" fontId="11" fillId="89" borderId="4" xfId="0" applyNumberFormat="1" applyFont="1" applyFill="1" applyBorder="1" applyAlignment="1">
      <alignment horizontal="right" vertical="center" wrapText="1"/>
    </xf>
    <xf numFmtId="0" fontId="0" fillId="90" borderId="9" xfId="0" applyFill="1" applyBorder="1" applyAlignment="1" applyProtection="1">
      <alignment wrapText="1"/>
      <protection locked="0"/>
    </xf>
    <xf numFmtId="0" fontId="0" fillId="91" borderId="12" xfId="0" applyFill="1" applyBorder="1" applyAlignment="1" applyProtection="1">
      <alignment wrapText="1"/>
      <protection locked="0"/>
    </xf>
    <xf numFmtId="164" fontId="2" fillId="92" borderId="2" xfId="0" applyNumberFormat="1" applyFont="1" applyFill="1" applyBorder="1" applyAlignment="1">
      <alignment horizontal="right" vertical="center" wrapText="1"/>
    </xf>
    <xf numFmtId="164" fontId="15" fillId="93" borderId="2" xfId="0" applyNumberFormat="1" applyFont="1" applyFill="1" applyBorder="1" applyAlignment="1">
      <alignment horizontal="right" vertical="center" wrapText="1"/>
    </xf>
    <xf numFmtId="0" fontId="8" fillId="94" borderId="2" xfId="0" applyFont="1" applyFill="1" applyBorder="1" applyAlignment="1">
      <alignment horizontal="center" vertical="center" wrapText="1"/>
    </xf>
    <xf numFmtId="0" fontId="8" fillId="95" borderId="2" xfId="0" applyFont="1" applyFill="1" applyBorder="1" applyAlignment="1">
      <alignment horizontal="left" vertical="top" wrapText="1"/>
    </xf>
    <xf numFmtId="0" fontId="11" fillId="96" borderId="2" xfId="0" applyFont="1" applyFill="1" applyBorder="1" applyAlignment="1">
      <alignment horizontal="center" vertical="top" wrapText="1"/>
    </xf>
    <xf numFmtId="0" fontId="11" fillId="97" borderId="2" xfId="0" applyFont="1" applyFill="1" applyBorder="1" applyAlignment="1">
      <alignment horizontal="left" vertical="top" wrapText="1"/>
    </xf>
    <xf numFmtId="4" fontId="11" fillId="98" borderId="2" xfId="0" applyNumberFormat="1" applyFont="1" applyFill="1" applyBorder="1" applyAlignment="1">
      <alignment horizontal="right" vertical="top" wrapText="1"/>
    </xf>
    <xf numFmtId="0" fontId="8" fillId="99" borderId="2" xfId="0" applyFont="1" applyFill="1" applyBorder="1" applyAlignment="1">
      <alignment horizontal="right" vertical="center" wrapText="1"/>
    </xf>
    <xf numFmtId="4" fontId="8" fillId="100" borderId="2" xfId="0" applyNumberFormat="1" applyFont="1" applyFill="1" applyBorder="1" applyAlignment="1">
      <alignment horizontal="right" vertical="top" wrapText="1"/>
    </xf>
    <xf numFmtId="0" fontId="8" fillId="101" borderId="2" xfId="0" applyFont="1" applyFill="1" applyBorder="1" applyAlignment="1">
      <alignment horizontal="center" vertical="top" wrapText="1"/>
    </xf>
    <xf numFmtId="0" fontId="16" fillId="105" borderId="1" xfId="0" applyFont="1" applyFill="1" applyBorder="1" applyAlignment="1">
      <alignment horizontal="right" vertical="center" wrapText="1"/>
    </xf>
    <xf numFmtId="0" fontId="1" fillId="13" borderId="1" xfId="0" applyFont="1" applyFill="1" applyBorder="1" applyAlignment="1">
      <alignment horizontal="left" vertical="center" wrapText="1"/>
    </xf>
    <xf numFmtId="0" fontId="0" fillId="12" borderId="1" xfId="0" applyFill="1" applyBorder="1" applyAlignment="1" applyProtection="1">
      <alignment wrapText="1"/>
      <protection locked="0"/>
    </xf>
    <xf numFmtId="0" fontId="1" fillId="4" borderId="2" xfId="0" applyFont="1" applyFill="1" applyBorder="1" applyAlignment="1">
      <alignment horizontal="left" vertical="center" wrapText="1"/>
    </xf>
    <xf numFmtId="0" fontId="3" fillId="11" borderId="2" xfId="0" applyFont="1" applyFill="1" applyBorder="1" applyAlignment="1">
      <alignment horizontal="right" vertical="center" wrapText="1"/>
    </xf>
    <xf numFmtId="0" fontId="0" fillId="2" borderId="1" xfId="0" applyFill="1" applyBorder="1" applyAlignment="1" applyProtection="1">
      <alignment wrapText="1"/>
      <protection locked="0"/>
    </xf>
    <xf numFmtId="0" fontId="1" fillId="3" borderId="2" xfId="0" applyFont="1" applyFill="1" applyBorder="1" applyAlignment="1">
      <alignment horizontal="center" vertical="center" wrapText="1"/>
    </xf>
    <xf numFmtId="0" fontId="4" fillId="17" borderId="1" xfId="0" applyFont="1" applyFill="1" applyBorder="1" applyAlignment="1">
      <alignment horizontal="left" vertical="top" wrapText="1"/>
    </xf>
    <xf numFmtId="0" fontId="5" fillId="18" borderId="1" xfId="0" applyFont="1" applyFill="1" applyBorder="1" applyAlignment="1">
      <alignment horizontal="left" vertical="center" wrapText="1"/>
    </xf>
    <xf numFmtId="0" fontId="5" fillId="28" borderId="1" xfId="0" applyFont="1" applyFill="1" applyBorder="1" applyAlignment="1">
      <alignment horizontal="left" vertical="top" wrapText="1"/>
    </xf>
    <xf numFmtId="0" fontId="9" fillId="37" borderId="2" xfId="0" applyFont="1" applyFill="1" applyBorder="1" applyAlignment="1">
      <alignment horizontal="right" vertical="top" wrapText="1"/>
    </xf>
    <xf numFmtId="0" fontId="1" fillId="39" borderId="2" xfId="0" applyFont="1" applyFill="1" applyBorder="1" applyAlignment="1">
      <alignment horizontal="right" vertical="center" wrapText="1"/>
    </xf>
    <xf numFmtId="0" fontId="9" fillId="31" borderId="2" xfId="0" applyFont="1" applyFill="1" applyBorder="1" applyAlignment="1">
      <alignment horizontal="left" vertical="center" wrapText="1"/>
    </xf>
    <xf numFmtId="0" fontId="3" fillId="32" borderId="2" xfId="0" applyFont="1" applyFill="1" applyBorder="1" applyAlignment="1">
      <alignment horizontal="center" vertical="center" wrapText="1"/>
    </xf>
    <xf numFmtId="0" fontId="6" fillId="34" borderId="2" xfId="0" applyFont="1" applyFill="1" applyBorder="1" applyAlignment="1">
      <alignment horizontal="justify" vertical="top" wrapText="1"/>
    </xf>
    <xf numFmtId="0" fontId="6" fillId="33" borderId="2" xfId="0" applyFont="1" applyFill="1" applyBorder="1" applyAlignment="1">
      <alignment horizontal="center" vertical="top" wrapText="1"/>
    </xf>
    <xf numFmtId="165" fontId="6" fillId="41" borderId="2" xfId="0" applyNumberFormat="1" applyFont="1" applyFill="1" applyBorder="1" applyAlignment="1">
      <alignment horizontal="right" vertical="top" wrapText="1"/>
    </xf>
    <xf numFmtId="164" fontId="6" fillId="36" borderId="2" xfId="0" applyNumberFormat="1" applyFont="1" applyFill="1" applyBorder="1" applyAlignment="1">
      <alignment horizontal="right" vertical="top" wrapText="1"/>
    </xf>
    <xf numFmtId="0" fontId="8" fillId="30" borderId="2" xfId="0" applyFont="1" applyFill="1" applyBorder="1" applyAlignment="1">
      <alignment horizontal="left" vertical="center" wrapText="1"/>
    </xf>
    <xf numFmtId="0" fontId="7" fillId="29" borderId="1" xfId="0" applyFont="1" applyFill="1" applyBorder="1" applyAlignment="1">
      <alignment horizontal="left" vertical="top" wrapText="1"/>
    </xf>
    <xf numFmtId="0" fontId="2" fillId="49" borderId="5" xfId="0" applyFont="1" applyFill="1" applyBorder="1" applyAlignment="1">
      <alignment horizontal="left" vertical="center" wrapText="1"/>
    </xf>
    <xf numFmtId="165" fontId="2" fillId="59" borderId="2" xfId="0" applyNumberFormat="1" applyFont="1" applyFill="1" applyBorder="1" applyAlignment="1">
      <alignment horizontal="center" vertical="center" wrapText="1"/>
    </xf>
    <xf numFmtId="4" fontId="2" fillId="8" borderId="2" xfId="0" applyNumberFormat="1" applyFont="1" applyFill="1" applyBorder="1" applyAlignment="1">
      <alignment horizontal="right" vertical="center" wrapText="1"/>
    </xf>
    <xf numFmtId="0" fontId="2" fillId="6" borderId="2" xfId="0" applyFont="1" applyFill="1" applyBorder="1" applyAlignment="1">
      <alignment horizontal="left" vertical="center" wrapText="1"/>
    </xf>
    <xf numFmtId="168" fontId="2" fillId="46" borderId="2" xfId="0" applyNumberFormat="1" applyFont="1" applyFill="1" applyBorder="1" applyAlignment="1">
      <alignment horizontal="right" vertical="center" wrapText="1"/>
    </xf>
    <xf numFmtId="0" fontId="1" fillId="48" borderId="2" xfId="0" applyFont="1" applyFill="1" applyBorder="1" applyAlignment="1">
      <alignment horizontal="left" vertical="center" wrapText="1"/>
    </xf>
    <xf numFmtId="0" fontId="1" fillId="42" borderId="3" xfId="0" applyFont="1" applyFill="1" applyBorder="1" applyAlignment="1">
      <alignment horizontal="left" vertical="center" wrapText="1"/>
    </xf>
    <xf numFmtId="0" fontId="3" fillId="43" borderId="4" xfId="0" applyFont="1" applyFill="1" applyBorder="1" applyAlignment="1">
      <alignment horizontal="center" vertical="center" wrapText="1"/>
    </xf>
    <xf numFmtId="0" fontId="2" fillId="54" borderId="2" xfId="0" applyFont="1" applyFill="1" applyBorder="1" applyAlignment="1">
      <alignment horizontal="left" vertical="top" wrapText="1"/>
    </xf>
    <xf numFmtId="0" fontId="2" fillId="53" borderId="2" xfId="0" applyFont="1" applyFill="1" applyBorder="1" applyAlignment="1">
      <alignment horizontal="center" vertical="top" wrapText="1"/>
    </xf>
    <xf numFmtId="166" fontId="2" fillId="55" borderId="2" xfId="0" applyNumberFormat="1" applyFont="1" applyFill="1" applyBorder="1" applyAlignment="1">
      <alignment horizontal="center" vertical="top" wrapText="1"/>
    </xf>
    <xf numFmtId="168" fontId="2" fillId="56" borderId="2" xfId="0" applyNumberFormat="1" applyFont="1" applyFill="1" applyBorder="1" applyAlignment="1">
      <alignment horizontal="right" vertical="top" wrapText="1"/>
    </xf>
    <xf numFmtId="166" fontId="2" fillId="52" borderId="2" xfId="0" applyNumberFormat="1" applyFont="1" applyFill="1" applyBorder="1" applyAlignment="1">
      <alignment horizontal="right" vertical="center" wrapText="1"/>
    </xf>
    <xf numFmtId="166" fontId="2" fillId="44" borderId="2" xfId="0" applyNumberFormat="1" applyFont="1" applyFill="1" applyBorder="1" applyAlignment="1">
      <alignment horizontal="center" vertical="center" wrapText="1"/>
    </xf>
    <xf numFmtId="167" fontId="2" fillId="50" borderId="2" xfId="0" applyNumberFormat="1" applyFont="1" applyFill="1" applyBorder="1" applyAlignment="1">
      <alignment horizontal="right" vertical="center" wrapText="1"/>
    </xf>
    <xf numFmtId="4" fontId="6" fillId="35" borderId="2" xfId="0" applyNumberFormat="1" applyFont="1" applyFill="1" applyBorder="1" applyAlignment="1">
      <alignment horizontal="right" vertical="top" wrapText="1"/>
    </xf>
    <xf numFmtId="0" fontId="8" fillId="60" borderId="1" xfId="0" applyFont="1" applyFill="1" applyBorder="1" applyAlignment="1">
      <alignment horizontal="right" vertical="center" wrapText="1"/>
    </xf>
    <xf numFmtId="164" fontId="11" fillId="68" borderId="1" xfId="0" applyNumberFormat="1" applyFont="1" applyFill="1" applyBorder="1" applyAlignment="1">
      <alignment horizontal="right" vertical="center" wrapText="1"/>
    </xf>
    <xf numFmtId="164" fontId="11" fillId="79" borderId="2" xfId="0" applyNumberFormat="1" applyFont="1" applyFill="1" applyBorder="1" applyAlignment="1">
      <alignment horizontal="right" vertical="center" wrapText="1"/>
    </xf>
    <xf numFmtId="164" fontId="2" fillId="92" borderId="2" xfId="0" applyNumberFormat="1" applyFont="1" applyFill="1" applyBorder="1" applyAlignment="1">
      <alignment horizontal="right" vertical="center" wrapText="1"/>
    </xf>
    <xf numFmtId="0" fontId="12" fillId="71" borderId="2" xfId="0" applyFont="1" applyFill="1" applyBorder="1" applyAlignment="1">
      <alignment horizontal="left" vertical="center" wrapText="1"/>
    </xf>
    <xf numFmtId="0" fontId="11" fillId="72" borderId="2" xfId="0" applyFont="1" applyFill="1" applyBorder="1" applyAlignment="1">
      <alignment horizontal="left" vertical="center" wrapText="1"/>
    </xf>
    <xf numFmtId="164" fontId="11" fillId="73" borderId="2" xfId="0" applyNumberFormat="1" applyFont="1" applyFill="1" applyBorder="1" applyAlignment="1">
      <alignment horizontal="right" vertical="center" wrapText="1"/>
    </xf>
    <xf numFmtId="164" fontId="6" fillId="87" borderId="6" xfId="0" applyNumberFormat="1" applyFont="1" applyFill="1" applyBorder="1" applyAlignment="1">
      <alignment horizontal="right" vertical="center" wrapText="1"/>
    </xf>
    <xf numFmtId="164" fontId="2" fillId="88" borderId="4" xfId="0" applyNumberFormat="1" applyFont="1" applyFill="1" applyBorder="1" applyAlignment="1">
      <alignment horizontal="right" vertical="center" wrapText="1"/>
    </xf>
    <xf numFmtId="169" fontId="13" fillId="74" borderId="4" xfId="0" applyNumberFormat="1" applyFont="1" applyFill="1" applyBorder="1" applyAlignment="1">
      <alignment horizontal="right" vertical="center" wrapText="1"/>
    </xf>
    <xf numFmtId="0" fontId="7" fillId="69" borderId="2" xfId="0" applyFont="1" applyFill="1" applyBorder="1" applyAlignment="1">
      <alignment horizontal="center" vertical="center" wrapText="1"/>
    </xf>
    <xf numFmtId="0" fontId="16" fillId="102" borderId="1" xfId="0" applyFont="1" applyFill="1" applyBorder="1" applyAlignment="1">
      <alignment horizontal="left" vertical="center" wrapText="1"/>
    </xf>
    <xf numFmtId="4" fontId="8" fillId="100" borderId="2" xfId="0" applyNumberFormat="1" applyFont="1" applyFill="1" applyBorder="1" applyAlignment="1">
      <alignment horizontal="right" vertical="top" wrapText="1"/>
    </xf>
    <xf numFmtId="4" fontId="16" fillId="106" borderId="1" xfId="0" applyNumberFormat="1" applyFont="1" applyFill="1" applyBorder="1" applyAlignment="1">
      <alignment horizontal="right" vertical="center" wrapText="1"/>
    </xf>
    <xf numFmtId="170" fontId="11" fillId="104" borderId="2" xfId="0" applyNumberFormat="1" applyFont="1" applyFill="1" applyBorder="1" applyAlignment="1">
      <alignment horizontal="right" vertical="top" wrapText="1"/>
    </xf>
    <xf numFmtId="4" fontId="11" fillId="98" borderId="2" xfId="0" applyNumberFormat="1" applyFont="1" applyFill="1" applyBorder="1" applyAlignment="1">
      <alignment horizontal="right" vertical="top" wrapText="1"/>
    </xf>
    <xf numFmtId="0" fontId="1" fillId="10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9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409575</xdr:colOff>
      <xdr:row>3</xdr:row>
      <xdr:rowOff>0</xdr:rowOff>
    </xdr:to>
    <xdr:pic>
      <xdr:nvPicPr>
        <xdr:cNvPr id="2024531167" name="Picture">
          <a:extLst>
            <a:ext uri="{FF2B5EF4-FFF2-40B4-BE49-F238E27FC236}">
              <a16:creationId xmlns:a16="http://schemas.microsoft.com/office/drawing/2014/main" id="{00000000-0008-0000-0100-0000DFE4AB78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828675</xdr:colOff>
      <xdr:row>1</xdr:row>
      <xdr:rowOff>0</xdr:rowOff>
    </xdr:to>
    <xdr:pic>
      <xdr:nvPicPr>
        <xdr:cNvPr id="58409912" name="Picture">
          <a:extLst>
            <a:ext uri="{FF2B5EF4-FFF2-40B4-BE49-F238E27FC236}">
              <a16:creationId xmlns:a16="http://schemas.microsoft.com/office/drawing/2014/main" id="{00000000-0008-0000-0000-0000B8437B03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0</xdr:colOff>
      <xdr:row>1</xdr:row>
      <xdr:rowOff>0</xdr:rowOff>
    </xdr:to>
    <xdr:pic>
      <xdr:nvPicPr>
        <xdr:cNvPr id="154684915" name="Picture">
          <a:extLst>
            <a:ext uri="{FF2B5EF4-FFF2-40B4-BE49-F238E27FC236}">
              <a16:creationId xmlns:a16="http://schemas.microsoft.com/office/drawing/2014/main" id="{00000000-0008-0000-0200-0000F34D3809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7642412" cy="154641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1762484784" name="Picture">
          <a:extLst>
            <a:ext uri="{FF2B5EF4-FFF2-40B4-BE49-F238E27FC236}">
              <a16:creationId xmlns:a16="http://schemas.microsoft.com/office/drawing/2014/main" id="{00000000-0008-0000-0300-000030620D69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1540288092" name="Picture">
          <a:extLst>
            <a:ext uri="{FF2B5EF4-FFF2-40B4-BE49-F238E27FC236}">
              <a16:creationId xmlns:a16="http://schemas.microsoft.com/office/drawing/2014/main" id="{00000000-0008-0000-0400-00005CEECE5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2077620508" name="Picture">
          <a:extLst>
            <a:ext uri="{FF2B5EF4-FFF2-40B4-BE49-F238E27FC236}">
              <a16:creationId xmlns:a16="http://schemas.microsoft.com/office/drawing/2014/main" id="{00000000-0008-0000-0500-00001CF9D57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1526252498" name="Picture">
          <a:extLst>
            <a:ext uri="{FF2B5EF4-FFF2-40B4-BE49-F238E27FC236}">
              <a16:creationId xmlns:a16="http://schemas.microsoft.com/office/drawing/2014/main" id="{00000000-0008-0000-0600-0000D2C3F85A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0</xdr:colOff>
      <xdr:row>1</xdr:row>
      <xdr:rowOff>0</xdr:rowOff>
    </xdr:to>
    <xdr:pic>
      <xdr:nvPicPr>
        <xdr:cNvPr id="1784162321" name="Picture">
          <a:extLst>
            <a:ext uri="{FF2B5EF4-FFF2-40B4-BE49-F238E27FC236}">
              <a16:creationId xmlns:a16="http://schemas.microsoft.com/office/drawing/2014/main" id="{00000000-0008-0000-0800-00001128586A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3</xdr:col>
      <xdr:colOff>0</xdr:colOff>
      <xdr:row>26</xdr:row>
      <xdr:rowOff>0</xdr:rowOff>
    </xdr:to>
    <xdr:pic>
      <xdr:nvPicPr>
        <xdr:cNvPr id="1536622262" name="Picture">
          <a:extLst>
            <a:ext uri="{FF2B5EF4-FFF2-40B4-BE49-F238E27FC236}">
              <a16:creationId xmlns:a16="http://schemas.microsoft.com/office/drawing/2014/main" id="{00000000-0008-0000-0800-0000B6FE965B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2121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2075445175" name="Picture">
          <a:extLst>
            <a:ext uri="{FF2B5EF4-FFF2-40B4-BE49-F238E27FC236}">
              <a16:creationId xmlns:a16="http://schemas.microsoft.com/office/drawing/2014/main" id="{00000000-0008-0000-0900-0000B7C7B47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E98"/>
  <sheetViews>
    <sheetView view="pageBreakPreview" topLeftCell="A90" zoomScaleNormal="100" zoomScaleSheetLayoutView="100" workbookViewId="0">
      <selection activeCell="D92" sqref="D92"/>
    </sheetView>
  </sheetViews>
  <sheetFormatPr defaultRowHeight="15" x14ac:dyDescent="0.25"/>
  <cols>
    <col min="1" max="1" width="9.28515625" customWidth="1"/>
    <col min="2" max="2" width="62.42578125" customWidth="1"/>
    <col min="3" max="3" width="22.85546875" customWidth="1"/>
    <col min="4" max="4" width="14.5703125" customWidth="1"/>
    <col min="5" max="5" width="8.28515625" customWidth="1"/>
  </cols>
  <sheetData>
    <row r="1" spans="1:5" ht="44.1" customHeight="1" x14ac:dyDescent="0.25">
      <c r="A1" s="83"/>
      <c r="B1" s="83"/>
      <c r="C1" s="83"/>
      <c r="D1" s="83"/>
      <c r="E1" s="83"/>
    </row>
    <row r="2" spans="1:5" ht="21.95" customHeight="1" x14ac:dyDescent="0.25">
      <c r="A2" s="83"/>
      <c r="B2" s="83"/>
      <c r="C2" s="83"/>
      <c r="D2" s="83"/>
      <c r="E2" s="83"/>
    </row>
    <row r="3" spans="1:5" ht="56.1" customHeight="1" x14ac:dyDescent="0.25">
      <c r="A3" s="83"/>
      <c r="B3" s="83"/>
      <c r="C3" s="83"/>
      <c r="D3" s="83"/>
      <c r="E3" s="83"/>
    </row>
    <row r="4" spans="1:5" ht="20.100000000000001" customHeight="1" x14ac:dyDescent="0.25">
      <c r="A4" s="10" t="s">
        <v>10</v>
      </c>
      <c r="B4" s="82" t="s">
        <v>11</v>
      </c>
      <c r="C4" s="82"/>
      <c r="D4" s="11">
        <v>501195.67</v>
      </c>
      <c r="E4" s="12">
        <v>1.6052319254734777</v>
      </c>
    </row>
    <row r="5" spans="1:5" ht="20.100000000000001" customHeight="1" x14ac:dyDescent="0.25">
      <c r="A5" s="10" t="s">
        <v>38</v>
      </c>
      <c r="B5" s="82" t="s">
        <v>39</v>
      </c>
      <c r="C5" s="82"/>
      <c r="D5" s="11">
        <v>1353888</v>
      </c>
      <c r="E5" s="12">
        <v>4.336239060316375</v>
      </c>
    </row>
    <row r="6" spans="1:5" ht="20.100000000000001" customHeight="1" x14ac:dyDescent="0.25">
      <c r="A6" s="10" t="s">
        <v>43</v>
      </c>
      <c r="B6" s="82" t="s">
        <v>44</v>
      </c>
      <c r="C6" s="82"/>
      <c r="D6" s="11">
        <v>343307.87</v>
      </c>
      <c r="E6" s="12">
        <v>1.0995481129960647</v>
      </c>
    </row>
    <row r="7" spans="1:5" ht="20.100000000000001" customHeight="1" x14ac:dyDescent="0.25">
      <c r="A7" s="10" t="s">
        <v>112</v>
      </c>
      <c r="B7" s="82" t="s">
        <v>113</v>
      </c>
      <c r="C7" s="82"/>
      <c r="D7" s="11">
        <v>336884.38</v>
      </c>
      <c r="E7" s="12">
        <v>1.078974928034272</v>
      </c>
    </row>
    <row r="8" spans="1:5" ht="20.100000000000001" customHeight="1" x14ac:dyDescent="0.25">
      <c r="A8" s="10" t="s">
        <v>134</v>
      </c>
      <c r="B8" s="82" t="s">
        <v>135</v>
      </c>
      <c r="C8" s="82"/>
      <c r="D8" s="11">
        <v>337570.58</v>
      </c>
      <c r="E8" s="12">
        <v>1.0811726927261736</v>
      </c>
    </row>
    <row r="9" spans="1:5" ht="20.100000000000001" customHeight="1" x14ac:dyDescent="0.25">
      <c r="A9" s="10" t="s">
        <v>156</v>
      </c>
      <c r="B9" s="82" t="s">
        <v>157</v>
      </c>
      <c r="C9" s="82"/>
      <c r="D9" s="11">
        <v>325521.84999999998</v>
      </c>
      <c r="E9" s="12">
        <v>1.0425829617785576</v>
      </c>
    </row>
    <row r="10" spans="1:5" ht="20.100000000000001" customHeight="1" x14ac:dyDescent="0.25">
      <c r="A10" s="10" t="s">
        <v>178</v>
      </c>
      <c r="B10" s="82" t="s">
        <v>179</v>
      </c>
      <c r="C10" s="82"/>
      <c r="D10" s="11">
        <v>330986.14</v>
      </c>
      <c r="E10" s="12">
        <v>1.0600840163228746</v>
      </c>
    </row>
    <row r="11" spans="1:5" ht="20.100000000000001" customHeight="1" x14ac:dyDescent="0.25">
      <c r="A11" s="10" t="s">
        <v>200</v>
      </c>
      <c r="B11" s="82" t="s">
        <v>201</v>
      </c>
      <c r="C11" s="82"/>
      <c r="D11" s="11">
        <v>365594.76</v>
      </c>
      <c r="E11" s="12">
        <v>1.1709286725039225</v>
      </c>
    </row>
    <row r="12" spans="1:5" ht="20.100000000000001" customHeight="1" x14ac:dyDescent="0.25">
      <c r="A12" s="10" t="s">
        <v>222</v>
      </c>
      <c r="B12" s="82" t="s">
        <v>223</v>
      </c>
      <c r="C12" s="82"/>
      <c r="D12" s="11">
        <v>366149.05</v>
      </c>
      <c r="E12" s="12">
        <v>1.1727039552073237</v>
      </c>
    </row>
    <row r="13" spans="1:5" ht="20.100000000000001" customHeight="1" x14ac:dyDescent="0.25">
      <c r="A13" s="10" t="s">
        <v>244</v>
      </c>
      <c r="B13" s="82" t="s">
        <v>245</v>
      </c>
      <c r="C13" s="82"/>
      <c r="D13" s="11">
        <v>328382.27</v>
      </c>
      <c r="E13" s="12">
        <v>1.0517443288435662</v>
      </c>
    </row>
    <row r="14" spans="1:5" ht="20.100000000000001" customHeight="1" x14ac:dyDescent="0.25">
      <c r="A14" s="10" t="s">
        <v>266</v>
      </c>
      <c r="B14" s="82" t="s">
        <v>267</v>
      </c>
      <c r="C14" s="82"/>
      <c r="D14" s="11">
        <v>318614.71000000002</v>
      </c>
      <c r="E14" s="12">
        <v>1.0204607402483621</v>
      </c>
    </row>
    <row r="15" spans="1:5" ht="20.100000000000001" customHeight="1" x14ac:dyDescent="0.25">
      <c r="A15" s="10" t="s">
        <v>288</v>
      </c>
      <c r="B15" s="82" t="s">
        <v>289</v>
      </c>
      <c r="C15" s="82"/>
      <c r="D15" s="11">
        <v>331854.81</v>
      </c>
      <c r="E15" s="12">
        <v>1.0628661968167743</v>
      </c>
    </row>
    <row r="16" spans="1:5" ht="20.100000000000001" customHeight="1" x14ac:dyDescent="0.25">
      <c r="A16" s="10" t="s">
        <v>310</v>
      </c>
      <c r="B16" s="82" t="s">
        <v>311</v>
      </c>
      <c r="C16" s="82"/>
      <c r="D16" s="11">
        <v>346221.85</v>
      </c>
      <c r="E16" s="12">
        <v>1.1088810222891381</v>
      </c>
    </row>
    <row r="17" spans="1:5" ht="20.100000000000001" customHeight="1" x14ac:dyDescent="0.25">
      <c r="A17" s="10" t="s">
        <v>332</v>
      </c>
      <c r="B17" s="82" t="s">
        <v>157</v>
      </c>
      <c r="C17" s="82"/>
      <c r="D17" s="11">
        <v>332942.89</v>
      </c>
      <c r="E17" s="12">
        <v>1.0663511047240379</v>
      </c>
    </row>
    <row r="18" spans="1:5" ht="20.100000000000001" customHeight="1" x14ac:dyDescent="0.25">
      <c r="A18" s="10" t="s">
        <v>353</v>
      </c>
      <c r="B18" s="82" t="s">
        <v>354</v>
      </c>
      <c r="C18" s="82"/>
      <c r="D18" s="11">
        <v>401381.52</v>
      </c>
      <c r="E18" s="12">
        <v>1.2855466811975276</v>
      </c>
    </row>
    <row r="19" spans="1:5" ht="20.100000000000001" customHeight="1" x14ac:dyDescent="0.25">
      <c r="A19" s="10" t="s">
        <v>375</v>
      </c>
      <c r="B19" s="82" t="s">
        <v>376</v>
      </c>
      <c r="C19" s="82"/>
      <c r="D19" s="11">
        <v>362613.73</v>
      </c>
      <c r="E19" s="12">
        <v>1.1613810151452819</v>
      </c>
    </row>
    <row r="20" spans="1:5" ht="20.100000000000001" customHeight="1" x14ac:dyDescent="0.25">
      <c r="A20" s="10" t="s">
        <v>397</v>
      </c>
      <c r="B20" s="82" t="s">
        <v>398</v>
      </c>
      <c r="C20" s="82"/>
      <c r="D20" s="11">
        <v>369588.31</v>
      </c>
      <c r="E20" s="12">
        <v>1.1837192338349383</v>
      </c>
    </row>
    <row r="21" spans="1:5" ht="20.100000000000001" customHeight="1" x14ac:dyDescent="0.25">
      <c r="A21" s="10" t="s">
        <v>419</v>
      </c>
      <c r="B21" s="82" t="s">
        <v>420</v>
      </c>
      <c r="C21" s="82"/>
      <c r="D21" s="11">
        <v>345924.48</v>
      </c>
      <c r="E21" s="12">
        <v>1.1079286042092333</v>
      </c>
    </row>
    <row r="22" spans="1:5" ht="20.100000000000001" customHeight="1" x14ac:dyDescent="0.25">
      <c r="A22" s="10" t="s">
        <v>441</v>
      </c>
      <c r="B22" s="82" t="s">
        <v>442</v>
      </c>
      <c r="C22" s="82"/>
      <c r="D22" s="11">
        <v>368118.41</v>
      </c>
      <c r="E22" s="12">
        <v>1.179011430977716</v>
      </c>
    </row>
    <row r="23" spans="1:5" ht="20.100000000000001" customHeight="1" x14ac:dyDescent="0.25">
      <c r="A23" s="10" t="s">
        <v>463</v>
      </c>
      <c r="B23" s="82" t="s">
        <v>464</v>
      </c>
      <c r="C23" s="82"/>
      <c r="D23" s="11">
        <v>372931.69</v>
      </c>
      <c r="E23" s="12">
        <v>1.1944274275329994</v>
      </c>
    </row>
    <row r="24" spans="1:5" ht="20.100000000000001" customHeight="1" x14ac:dyDescent="0.25">
      <c r="A24" s="10" t="s">
        <v>485</v>
      </c>
      <c r="B24" s="82" t="s">
        <v>486</v>
      </c>
      <c r="C24" s="82"/>
      <c r="D24" s="11">
        <v>362593.84</v>
      </c>
      <c r="E24" s="12">
        <v>1.1613173113567046</v>
      </c>
    </row>
    <row r="25" spans="1:5" ht="20.100000000000001" customHeight="1" x14ac:dyDescent="0.25">
      <c r="A25" s="10" t="s">
        <v>507</v>
      </c>
      <c r="B25" s="82" t="s">
        <v>508</v>
      </c>
      <c r="C25" s="82"/>
      <c r="D25" s="11">
        <v>427289.11</v>
      </c>
      <c r="E25" s="12">
        <v>1.3685236362459967</v>
      </c>
    </row>
    <row r="26" spans="1:5" ht="20.100000000000001" customHeight="1" x14ac:dyDescent="0.25">
      <c r="A26" s="10" t="s">
        <v>529</v>
      </c>
      <c r="B26" s="82" t="s">
        <v>530</v>
      </c>
      <c r="C26" s="82"/>
      <c r="D26" s="11">
        <v>418033.79</v>
      </c>
      <c r="E26" s="12">
        <v>1.3388806524100165</v>
      </c>
    </row>
    <row r="27" spans="1:5" ht="20.100000000000001" customHeight="1" x14ac:dyDescent="0.25">
      <c r="A27" s="10" t="s">
        <v>551</v>
      </c>
      <c r="B27" s="82" t="s">
        <v>552</v>
      </c>
      <c r="C27" s="82"/>
      <c r="D27" s="11">
        <v>384319.51</v>
      </c>
      <c r="E27" s="12">
        <v>1.2309003927235116</v>
      </c>
    </row>
    <row r="28" spans="1:5" ht="20.100000000000001" customHeight="1" x14ac:dyDescent="0.25">
      <c r="A28" s="10" t="s">
        <v>573</v>
      </c>
      <c r="B28" s="82" t="s">
        <v>574</v>
      </c>
      <c r="C28" s="82"/>
      <c r="D28" s="11">
        <v>380365.97</v>
      </c>
      <c r="E28" s="12">
        <v>1.2182379756147674</v>
      </c>
    </row>
    <row r="29" spans="1:5" ht="20.100000000000001" customHeight="1" x14ac:dyDescent="0.25">
      <c r="A29" s="10" t="s">
        <v>595</v>
      </c>
      <c r="B29" s="82" t="s">
        <v>596</v>
      </c>
      <c r="C29" s="82"/>
      <c r="D29" s="11">
        <v>95455.73</v>
      </c>
      <c r="E29" s="12">
        <v>0.30572607553727749</v>
      </c>
    </row>
    <row r="30" spans="1:5" ht="20.100000000000001" customHeight="1" x14ac:dyDescent="0.25">
      <c r="A30" s="10" t="s">
        <v>617</v>
      </c>
      <c r="B30" s="82" t="s">
        <v>618</v>
      </c>
      <c r="C30" s="82"/>
      <c r="D30" s="11">
        <v>360893.62</v>
      </c>
      <c r="E30" s="12">
        <v>1.1558718384851441</v>
      </c>
    </row>
    <row r="31" spans="1:5" ht="20.100000000000001" customHeight="1" x14ac:dyDescent="0.25">
      <c r="A31" s="10" t="s">
        <v>639</v>
      </c>
      <c r="B31" s="82" t="s">
        <v>640</v>
      </c>
      <c r="C31" s="82"/>
      <c r="D31" s="11">
        <v>404357.13</v>
      </c>
      <c r="E31" s="12">
        <v>1.2950769793538506</v>
      </c>
    </row>
    <row r="32" spans="1:5" ht="20.100000000000001" customHeight="1" x14ac:dyDescent="0.25">
      <c r="A32" s="10" t="s">
        <v>661</v>
      </c>
      <c r="B32" s="82" t="s">
        <v>662</v>
      </c>
      <c r="C32" s="82"/>
      <c r="D32" s="11">
        <v>376316.14</v>
      </c>
      <c r="E32" s="12">
        <v>1.2052671604264793</v>
      </c>
    </row>
    <row r="33" spans="1:5" ht="20.100000000000001" customHeight="1" x14ac:dyDescent="0.25">
      <c r="A33" s="10" t="s">
        <v>683</v>
      </c>
      <c r="B33" s="82" t="s">
        <v>684</v>
      </c>
      <c r="C33" s="82"/>
      <c r="D33" s="11">
        <v>371278.97</v>
      </c>
      <c r="E33" s="12">
        <v>1.1891340878920793</v>
      </c>
    </row>
    <row r="34" spans="1:5" ht="20.100000000000001" customHeight="1" x14ac:dyDescent="0.25">
      <c r="A34" s="10" t="s">
        <v>705</v>
      </c>
      <c r="B34" s="82" t="s">
        <v>706</v>
      </c>
      <c r="C34" s="82"/>
      <c r="D34" s="11">
        <v>262753.3</v>
      </c>
      <c r="E34" s="12">
        <v>0.84154754506061535</v>
      </c>
    </row>
    <row r="35" spans="1:5" ht="20.100000000000001" customHeight="1" x14ac:dyDescent="0.25">
      <c r="A35" s="10" t="s">
        <v>727</v>
      </c>
      <c r="B35" s="82" t="s">
        <v>728</v>
      </c>
      <c r="C35" s="82"/>
      <c r="D35" s="11">
        <v>380340.15</v>
      </c>
      <c r="E35" s="12">
        <v>1.2181552791933965</v>
      </c>
    </row>
    <row r="36" spans="1:5" ht="20.100000000000001" customHeight="1" x14ac:dyDescent="0.25">
      <c r="A36" s="10" t="s">
        <v>749</v>
      </c>
      <c r="B36" s="82" t="s">
        <v>750</v>
      </c>
      <c r="C36" s="82"/>
      <c r="D36" s="11">
        <v>301486.69</v>
      </c>
      <c r="E36" s="12">
        <v>0.96560303462582886</v>
      </c>
    </row>
    <row r="37" spans="1:5" ht="20.100000000000001" customHeight="1" x14ac:dyDescent="0.25">
      <c r="A37" s="10" t="s">
        <v>771</v>
      </c>
      <c r="B37" s="82" t="s">
        <v>772</v>
      </c>
      <c r="C37" s="82"/>
      <c r="D37" s="11">
        <v>330216.59000000003</v>
      </c>
      <c r="E37" s="12">
        <v>1.0576192978462602</v>
      </c>
    </row>
    <row r="38" spans="1:5" ht="20.100000000000001" customHeight="1" x14ac:dyDescent="0.25">
      <c r="A38" s="10" t="s">
        <v>793</v>
      </c>
      <c r="B38" s="82" t="s">
        <v>794</v>
      </c>
      <c r="C38" s="82"/>
      <c r="D38" s="11">
        <v>348414.53</v>
      </c>
      <c r="E38" s="12">
        <v>1.1159037484398793</v>
      </c>
    </row>
    <row r="39" spans="1:5" ht="20.100000000000001" customHeight="1" x14ac:dyDescent="0.25">
      <c r="A39" s="10" t="s">
        <v>815</v>
      </c>
      <c r="B39" s="82" t="s">
        <v>816</v>
      </c>
      <c r="C39" s="82"/>
      <c r="D39" s="11">
        <v>312871.12</v>
      </c>
      <c r="E39" s="12">
        <v>1.0020651423078806</v>
      </c>
    </row>
    <row r="40" spans="1:5" ht="20.100000000000001" customHeight="1" x14ac:dyDescent="0.25">
      <c r="A40" s="10" t="s">
        <v>837</v>
      </c>
      <c r="B40" s="82" t="s">
        <v>838</v>
      </c>
      <c r="C40" s="82"/>
      <c r="D40" s="11">
        <v>337179.14</v>
      </c>
      <c r="E40" s="12">
        <v>1.079918986793504</v>
      </c>
    </row>
    <row r="41" spans="1:5" ht="20.100000000000001" customHeight="1" x14ac:dyDescent="0.25">
      <c r="A41" s="10" t="s">
        <v>859</v>
      </c>
      <c r="B41" s="82" t="s">
        <v>860</v>
      </c>
      <c r="C41" s="82"/>
      <c r="D41" s="11">
        <v>344315.04</v>
      </c>
      <c r="E41" s="12">
        <v>1.1027738819624626</v>
      </c>
    </row>
    <row r="42" spans="1:5" ht="20.100000000000001" customHeight="1" x14ac:dyDescent="0.25">
      <c r="A42" s="10" t="s">
        <v>881</v>
      </c>
      <c r="B42" s="82" t="s">
        <v>882</v>
      </c>
      <c r="C42" s="82"/>
      <c r="D42" s="11">
        <v>350434.81</v>
      </c>
      <c r="E42" s="12">
        <v>1.1223743110335178</v>
      </c>
    </row>
    <row r="43" spans="1:5" ht="20.100000000000001" customHeight="1" x14ac:dyDescent="0.25">
      <c r="A43" s="10" t="s">
        <v>903</v>
      </c>
      <c r="B43" s="82" t="s">
        <v>904</v>
      </c>
      <c r="C43" s="82"/>
      <c r="D43" s="11">
        <v>353139.34</v>
      </c>
      <c r="E43" s="12">
        <v>1.1310363928495892</v>
      </c>
    </row>
    <row r="44" spans="1:5" ht="20.100000000000001" customHeight="1" x14ac:dyDescent="0.25">
      <c r="A44" s="10" t="s">
        <v>925</v>
      </c>
      <c r="B44" s="82" t="s">
        <v>926</v>
      </c>
      <c r="C44" s="82"/>
      <c r="D44" s="11">
        <v>333677.05</v>
      </c>
      <c r="E44" s="12">
        <v>1.0687024759368131</v>
      </c>
    </row>
    <row r="45" spans="1:5" ht="20.100000000000001" customHeight="1" x14ac:dyDescent="0.25">
      <c r="A45" s="10" t="s">
        <v>947</v>
      </c>
      <c r="B45" s="82" t="s">
        <v>948</v>
      </c>
      <c r="C45" s="82"/>
      <c r="D45" s="11">
        <v>315973.3</v>
      </c>
      <c r="E45" s="12">
        <v>1.0120008194747747</v>
      </c>
    </row>
    <row r="46" spans="1:5" ht="20.100000000000001" customHeight="1" x14ac:dyDescent="0.25">
      <c r="A46" s="10" t="s">
        <v>969</v>
      </c>
      <c r="B46" s="82" t="s">
        <v>970</v>
      </c>
      <c r="C46" s="82"/>
      <c r="D46" s="11">
        <v>332855.21000000002</v>
      </c>
      <c r="E46" s="12">
        <v>1.0660702827943003</v>
      </c>
    </row>
    <row r="47" spans="1:5" ht="20.100000000000001" customHeight="1" x14ac:dyDescent="0.25">
      <c r="A47" s="10" t="s">
        <v>991</v>
      </c>
      <c r="B47" s="82" t="s">
        <v>992</v>
      </c>
      <c r="C47" s="82"/>
      <c r="D47" s="11">
        <v>316737.18</v>
      </c>
      <c r="E47" s="12">
        <v>1.014447378047858</v>
      </c>
    </row>
    <row r="48" spans="1:5" ht="20.100000000000001" customHeight="1" x14ac:dyDescent="0.25">
      <c r="A48" s="10" t="s">
        <v>1013</v>
      </c>
      <c r="B48" s="82" t="s">
        <v>1014</v>
      </c>
      <c r="C48" s="82"/>
      <c r="D48" s="11">
        <v>318503.13</v>
      </c>
      <c r="E48" s="12">
        <v>1.0201033712825758</v>
      </c>
    </row>
    <row r="49" spans="1:5" ht="20.100000000000001" customHeight="1" x14ac:dyDescent="0.25">
      <c r="A49" s="10" t="s">
        <v>1035</v>
      </c>
      <c r="B49" s="82" t="s">
        <v>1036</v>
      </c>
      <c r="C49" s="82"/>
      <c r="D49" s="11">
        <v>342284.55</v>
      </c>
      <c r="E49" s="12">
        <v>1.096270618731249</v>
      </c>
    </row>
    <row r="50" spans="1:5" ht="20.100000000000001" customHeight="1" x14ac:dyDescent="0.25">
      <c r="A50" s="10" t="s">
        <v>1057</v>
      </c>
      <c r="B50" s="82" t="s">
        <v>1058</v>
      </c>
      <c r="C50" s="82"/>
      <c r="D50" s="11">
        <v>291008.58</v>
      </c>
      <c r="E50" s="12">
        <v>0.93204369304048973</v>
      </c>
    </row>
    <row r="51" spans="1:5" ht="20.100000000000001" customHeight="1" x14ac:dyDescent="0.25">
      <c r="A51" s="10" t="s">
        <v>1079</v>
      </c>
      <c r="B51" s="82" t="s">
        <v>1080</v>
      </c>
      <c r="C51" s="82"/>
      <c r="D51" s="11">
        <v>333990.05</v>
      </c>
      <c r="E51" s="12">
        <v>1.0697049538566106</v>
      </c>
    </row>
    <row r="52" spans="1:5" ht="20.100000000000001" customHeight="1" x14ac:dyDescent="0.25">
      <c r="A52" s="10" t="s">
        <v>1101</v>
      </c>
      <c r="B52" s="82" t="s">
        <v>1102</v>
      </c>
      <c r="C52" s="82"/>
      <c r="D52" s="11">
        <v>343695.97</v>
      </c>
      <c r="E52" s="12">
        <v>1.1007911215605166</v>
      </c>
    </row>
    <row r="53" spans="1:5" ht="20.100000000000001" customHeight="1" x14ac:dyDescent="0.25">
      <c r="A53" s="10" t="s">
        <v>1123</v>
      </c>
      <c r="B53" s="82" t="s">
        <v>1124</v>
      </c>
      <c r="C53" s="82"/>
      <c r="D53" s="11">
        <v>346644.53</v>
      </c>
      <c r="E53" s="12">
        <v>1.1102347838454965</v>
      </c>
    </row>
    <row r="54" spans="1:5" ht="20.100000000000001" customHeight="1" x14ac:dyDescent="0.25">
      <c r="A54" s="10" t="s">
        <v>1145</v>
      </c>
      <c r="B54" s="82" t="s">
        <v>1146</v>
      </c>
      <c r="C54" s="82"/>
      <c r="D54" s="11">
        <v>338838.91</v>
      </c>
      <c r="E54" s="12">
        <v>1.0852349062086557</v>
      </c>
    </row>
    <row r="55" spans="1:5" ht="20.100000000000001" customHeight="1" x14ac:dyDescent="0.25">
      <c r="A55" s="10" t="s">
        <v>1167</v>
      </c>
      <c r="B55" s="82" t="s">
        <v>1168</v>
      </c>
      <c r="C55" s="82"/>
      <c r="D55" s="11">
        <v>367776.78</v>
      </c>
      <c r="E55" s="12">
        <v>1.1779172567549032</v>
      </c>
    </row>
    <row r="56" spans="1:5" ht="20.100000000000001" customHeight="1" x14ac:dyDescent="0.25">
      <c r="A56" s="10" t="s">
        <v>1189</v>
      </c>
      <c r="B56" s="82" t="s">
        <v>1190</v>
      </c>
      <c r="C56" s="82"/>
      <c r="D56" s="11">
        <v>371706.03</v>
      </c>
      <c r="E56" s="12">
        <v>1.1905018777337049</v>
      </c>
    </row>
    <row r="57" spans="1:5" ht="20.100000000000001" customHeight="1" x14ac:dyDescent="0.25">
      <c r="A57" s="10" t="s">
        <v>1211</v>
      </c>
      <c r="B57" s="82" t="s">
        <v>1212</v>
      </c>
      <c r="C57" s="82"/>
      <c r="D57" s="11">
        <v>357254.25</v>
      </c>
      <c r="E57" s="12">
        <v>1.1442156465778788</v>
      </c>
    </row>
    <row r="58" spans="1:5" ht="20.100000000000001" customHeight="1" x14ac:dyDescent="0.25">
      <c r="A58" s="10" t="s">
        <v>1233</v>
      </c>
      <c r="B58" s="82" t="s">
        <v>1234</v>
      </c>
      <c r="C58" s="82"/>
      <c r="D58" s="11">
        <v>351194.63</v>
      </c>
      <c r="E58" s="12">
        <v>1.1248078662188874</v>
      </c>
    </row>
    <row r="59" spans="1:5" ht="20.100000000000001" customHeight="1" x14ac:dyDescent="0.25">
      <c r="A59" s="10" t="s">
        <v>1255</v>
      </c>
      <c r="B59" s="82" t="s">
        <v>1256</v>
      </c>
      <c r="C59" s="82"/>
      <c r="D59" s="11">
        <v>350765.38</v>
      </c>
      <c r="E59" s="12">
        <v>1.123433062234628</v>
      </c>
    </row>
    <row r="60" spans="1:5" ht="20.100000000000001" customHeight="1" x14ac:dyDescent="0.25">
      <c r="A60" s="10" t="s">
        <v>1277</v>
      </c>
      <c r="B60" s="82" t="s">
        <v>1278</v>
      </c>
      <c r="C60" s="82"/>
      <c r="D60" s="11">
        <v>343607.25</v>
      </c>
      <c r="E60" s="12">
        <v>1.1005069687137294</v>
      </c>
    </row>
    <row r="61" spans="1:5" ht="20.100000000000001" customHeight="1" x14ac:dyDescent="0.25">
      <c r="A61" s="10" t="s">
        <v>1299</v>
      </c>
      <c r="B61" s="82" t="s">
        <v>1300</v>
      </c>
      <c r="C61" s="82"/>
      <c r="D61" s="11">
        <v>359278.07</v>
      </c>
      <c r="E61" s="12">
        <v>1.1506975471007062</v>
      </c>
    </row>
    <row r="62" spans="1:5" ht="20.100000000000001" customHeight="1" x14ac:dyDescent="0.25">
      <c r="A62" s="10" t="s">
        <v>1321</v>
      </c>
      <c r="B62" s="82" t="s">
        <v>1322</v>
      </c>
      <c r="C62" s="82"/>
      <c r="D62" s="11">
        <v>352287.52</v>
      </c>
      <c r="E62" s="12">
        <v>1.1283081796175063</v>
      </c>
    </row>
    <row r="63" spans="1:5" ht="20.100000000000001" customHeight="1" x14ac:dyDescent="0.25">
      <c r="A63" s="10" t="s">
        <v>1343</v>
      </c>
      <c r="B63" s="82" t="s">
        <v>1344</v>
      </c>
      <c r="C63" s="82"/>
      <c r="D63" s="11">
        <v>323189.90000000002</v>
      </c>
      <c r="E63" s="12">
        <v>1.0351141809955795</v>
      </c>
    </row>
    <row r="64" spans="1:5" ht="20.100000000000001" customHeight="1" x14ac:dyDescent="0.25">
      <c r="A64" s="10" t="s">
        <v>1365</v>
      </c>
      <c r="B64" s="82" t="s">
        <v>1366</v>
      </c>
      <c r="C64" s="82"/>
      <c r="D64" s="11">
        <v>348945.09</v>
      </c>
      <c r="E64" s="12">
        <v>1.1176030285840579</v>
      </c>
    </row>
    <row r="65" spans="1:5" ht="20.100000000000001" customHeight="1" x14ac:dyDescent="0.25">
      <c r="A65" s="10" t="s">
        <v>1387</v>
      </c>
      <c r="B65" s="82" t="s">
        <v>1388</v>
      </c>
      <c r="C65" s="82"/>
      <c r="D65" s="11">
        <v>313265.37</v>
      </c>
      <c r="E65" s="12">
        <v>1.0033278481221943</v>
      </c>
    </row>
    <row r="66" spans="1:5" ht="20.100000000000001" customHeight="1" x14ac:dyDescent="0.25">
      <c r="A66" s="10" t="s">
        <v>1409</v>
      </c>
      <c r="B66" s="82" t="s">
        <v>1410</v>
      </c>
      <c r="C66" s="82"/>
      <c r="D66" s="11">
        <v>305157.75</v>
      </c>
      <c r="E66" s="12">
        <v>0.97736072341896763</v>
      </c>
    </row>
    <row r="67" spans="1:5" ht="20.100000000000001" customHeight="1" x14ac:dyDescent="0.25">
      <c r="A67" s="10" t="s">
        <v>1431</v>
      </c>
      <c r="B67" s="82" t="s">
        <v>1432</v>
      </c>
      <c r="C67" s="82"/>
      <c r="D67" s="11">
        <v>330982.84999999998</v>
      </c>
      <c r="E67" s="12">
        <v>1.0600734790948996</v>
      </c>
    </row>
    <row r="68" spans="1:5" ht="20.100000000000001" customHeight="1" x14ac:dyDescent="0.25">
      <c r="A68" s="10" t="s">
        <v>1453</v>
      </c>
      <c r="B68" s="82" t="s">
        <v>1454</v>
      </c>
      <c r="C68" s="82"/>
      <c r="D68" s="11">
        <v>345297.24</v>
      </c>
      <c r="E68" s="12">
        <v>1.1059196768916171</v>
      </c>
    </row>
    <row r="69" spans="1:5" ht="20.100000000000001" customHeight="1" x14ac:dyDescent="0.25">
      <c r="A69" s="10" t="s">
        <v>1475</v>
      </c>
      <c r="B69" s="82" t="s">
        <v>1476</v>
      </c>
      <c r="C69" s="82"/>
      <c r="D69" s="11">
        <v>362310.45</v>
      </c>
      <c r="E69" s="12">
        <v>1.1604096684886807</v>
      </c>
    </row>
    <row r="70" spans="1:5" ht="20.100000000000001" customHeight="1" x14ac:dyDescent="0.25">
      <c r="A70" s="10" t="s">
        <v>1497</v>
      </c>
      <c r="B70" s="82" t="s">
        <v>1498</v>
      </c>
      <c r="C70" s="82"/>
      <c r="D70" s="11">
        <v>347110.28</v>
      </c>
      <c r="E70" s="12">
        <v>1.1117264902069843</v>
      </c>
    </row>
    <row r="71" spans="1:5" ht="20.100000000000001" customHeight="1" x14ac:dyDescent="0.25">
      <c r="A71" s="10" t="s">
        <v>1519</v>
      </c>
      <c r="B71" s="82" t="s">
        <v>1520</v>
      </c>
      <c r="C71" s="82"/>
      <c r="D71" s="11">
        <v>344916.42</v>
      </c>
      <c r="E71" s="12">
        <v>1.1046999847465135</v>
      </c>
    </row>
    <row r="72" spans="1:5" ht="20.100000000000001" customHeight="1" x14ac:dyDescent="0.25">
      <c r="A72" s="10" t="s">
        <v>1541</v>
      </c>
      <c r="B72" s="82" t="s">
        <v>1542</v>
      </c>
      <c r="C72" s="82"/>
      <c r="D72" s="11">
        <v>374451.18</v>
      </c>
      <c r="E72" s="12">
        <v>1.19929405748301</v>
      </c>
    </row>
    <row r="73" spans="1:5" ht="20.100000000000001" customHeight="1" x14ac:dyDescent="0.25">
      <c r="A73" s="10" t="s">
        <v>1563</v>
      </c>
      <c r="B73" s="82" t="s">
        <v>1564</v>
      </c>
      <c r="C73" s="82"/>
      <c r="D73" s="11">
        <v>354331.44</v>
      </c>
      <c r="E73" s="12">
        <v>1.1348544565179304</v>
      </c>
    </row>
    <row r="74" spans="1:5" ht="20.100000000000001" customHeight="1" x14ac:dyDescent="0.25">
      <c r="A74" s="10" t="s">
        <v>1585</v>
      </c>
      <c r="B74" s="82" t="s">
        <v>1586</v>
      </c>
      <c r="C74" s="82"/>
      <c r="D74" s="11">
        <v>355722.39</v>
      </c>
      <c r="E74" s="12">
        <v>1.1393093979318045</v>
      </c>
    </row>
    <row r="75" spans="1:5" ht="20.100000000000001" customHeight="1" x14ac:dyDescent="0.25">
      <c r="A75" s="10" t="s">
        <v>1607</v>
      </c>
      <c r="B75" s="82" t="s">
        <v>1608</v>
      </c>
      <c r="C75" s="82"/>
      <c r="D75" s="11">
        <v>250140.01</v>
      </c>
      <c r="E75" s="12">
        <v>0.80114963860373134</v>
      </c>
    </row>
    <row r="76" spans="1:5" ht="20.100000000000001" customHeight="1" x14ac:dyDescent="0.25">
      <c r="A76" s="10" t="s">
        <v>1629</v>
      </c>
      <c r="B76" s="82" t="s">
        <v>1630</v>
      </c>
      <c r="C76" s="82"/>
      <c r="D76" s="11">
        <v>382383.33</v>
      </c>
      <c r="E76" s="12">
        <v>1.2246991860182277</v>
      </c>
    </row>
    <row r="77" spans="1:5" ht="20.100000000000001" customHeight="1" x14ac:dyDescent="0.25">
      <c r="A77" s="10" t="s">
        <v>1651</v>
      </c>
      <c r="B77" s="82" t="s">
        <v>1652</v>
      </c>
      <c r="C77" s="82"/>
      <c r="D77" s="11">
        <v>343020.21</v>
      </c>
      <c r="E77" s="12">
        <v>1.0986267941513077</v>
      </c>
    </row>
    <row r="78" spans="1:5" ht="20.100000000000001" customHeight="1" x14ac:dyDescent="0.25">
      <c r="A78" s="10" t="s">
        <v>1673</v>
      </c>
      <c r="B78" s="82" t="s">
        <v>1674</v>
      </c>
      <c r="C78" s="82"/>
      <c r="D78" s="11">
        <v>337881.47</v>
      </c>
      <c r="E78" s="12">
        <v>1.0821684127277258</v>
      </c>
    </row>
    <row r="79" spans="1:5" ht="20.100000000000001" customHeight="1" x14ac:dyDescent="0.25">
      <c r="A79" s="10" t="s">
        <v>1695</v>
      </c>
      <c r="B79" s="82" t="s">
        <v>1696</v>
      </c>
      <c r="C79" s="82"/>
      <c r="D79" s="11">
        <v>319356.79999999999</v>
      </c>
      <c r="E79" s="12">
        <v>1.022837509703642</v>
      </c>
    </row>
    <row r="80" spans="1:5" ht="20.100000000000001" customHeight="1" x14ac:dyDescent="0.25">
      <c r="A80" s="10" t="s">
        <v>1717</v>
      </c>
      <c r="B80" s="82" t="s">
        <v>1718</v>
      </c>
      <c r="C80" s="82"/>
      <c r="D80" s="11">
        <v>324709.14</v>
      </c>
      <c r="E80" s="12">
        <v>1.0399800102443764</v>
      </c>
    </row>
    <row r="81" spans="1:5" ht="20.100000000000001" customHeight="1" x14ac:dyDescent="0.25">
      <c r="A81" s="10" t="s">
        <v>1739</v>
      </c>
      <c r="B81" s="82" t="s">
        <v>1740</v>
      </c>
      <c r="C81" s="82"/>
      <c r="D81" s="11">
        <v>134667.44</v>
      </c>
      <c r="E81" s="12">
        <v>0.43131353072101369</v>
      </c>
    </row>
    <row r="82" spans="1:5" ht="20.100000000000001" customHeight="1" x14ac:dyDescent="0.25">
      <c r="A82" s="10" t="s">
        <v>1761</v>
      </c>
      <c r="B82" s="82" t="s">
        <v>1762</v>
      </c>
      <c r="C82" s="82"/>
      <c r="D82" s="11">
        <v>76245.86</v>
      </c>
      <c r="E82" s="12">
        <v>0.2442006106261477</v>
      </c>
    </row>
    <row r="83" spans="1:5" ht="20.100000000000001" customHeight="1" x14ac:dyDescent="0.25">
      <c r="A83" s="10" t="s">
        <v>1783</v>
      </c>
      <c r="B83" s="82" t="s">
        <v>1784</v>
      </c>
      <c r="C83" s="82"/>
      <c r="D83" s="11">
        <v>373297.35</v>
      </c>
      <c r="E83" s="12">
        <v>1.195598565156492</v>
      </c>
    </row>
    <row r="84" spans="1:5" ht="20.100000000000001" customHeight="1" x14ac:dyDescent="0.25">
      <c r="A84" s="10" t="s">
        <v>1805</v>
      </c>
      <c r="B84" s="82" t="s">
        <v>1806</v>
      </c>
      <c r="C84" s="82"/>
      <c r="D84" s="11">
        <v>323570.39</v>
      </c>
      <c r="E84" s="12">
        <v>1.0363328162150804</v>
      </c>
    </row>
    <row r="85" spans="1:5" ht="20.100000000000001" customHeight="1" x14ac:dyDescent="0.25">
      <c r="A85" s="10" t="s">
        <v>1827</v>
      </c>
      <c r="B85" s="82" t="s">
        <v>1828</v>
      </c>
      <c r="C85" s="82"/>
      <c r="D85" s="11">
        <v>213044.51</v>
      </c>
      <c r="E85" s="12">
        <v>0.6823399910834298</v>
      </c>
    </row>
    <row r="86" spans="1:5" ht="20.100000000000001" customHeight="1" x14ac:dyDescent="0.25">
      <c r="A86" s="10" t="s">
        <v>1849</v>
      </c>
      <c r="B86" s="82" t="s">
        <v>1850</v>
      </c>
      <c r="C86" s="82"/>
      <c r="D86" s="11">
        <v>205679.46</v>
      </c>
      <c r="E86" s="12">
        <v>0.65875117318181364</v>
      </c>
    </row>
    <row r="87" spans="1:5" ht="20.100000000000001" customHeight="1" x14ac:dyDescent="0.25">
      <c r="A87" s="10" t="s">
        <v>1871</v>
      </c>
      <c r="B87" s="82" t="s">
        <v>1872</v>
      </c>
      <c r="C87" s="82"/>
      <c r="D87" s="11">
        <v>154097.70000000001</v>
      </c>
      <c r="E87" s="12">
        <v>0.49354486179426554</v>
      </c>
    </row>
    <row r="88" spans="1:5" ht="20.100000000000001" customHeight="1" x14ac:dyDescent="0.25">
      <c r="A88" s="10" t="s">
        <v>1893</v>
      </c>
      <c r="B88" s="82" t="s">
        <v>1894</v>
      </c>
      <c r="C88" s="82"/>
      <c r="D88" s="11">
        <v>140324.24</v>
      </c>
      <c r="E88" s="12">
        <v>0.44943115722807897</v>
      </c>
    </row>
    <row r="89" spans="1:5" ht="20.100000000000001" customHeight="1" x14ac:dyDescent="0.25">
      <c r="A89" s="10" t="s">
        <v>1915</v>
      </c>
      <c r="B89" s="82" t="s">
        <v>1916</v>
      </c>
      <c r="C89" s="82"/>
      <c r="D89" s="11">
        <v>110039.39</v>
      </c>
      <c r="E89" s="12">
        <v>0.35243469259745791</v>
      </c>
    </row>
    <row r="90" spans="1:5" ht="20.100000000000001" customHeight="1" x14ac:dyDescent="0.25">
      <c r="A90" s="10" t="s">
        <v>1937</v>
      </c>
      <c r="B90" s="82" t="s">
        <v>1938</v>
      </c>
      <c r="C90" s="82"/>
      <c r="D90" s="11">
        <v>149598.07</v>
      </c>
      <c r="E90" s="12">
        <v>0.4791334249819359</v>
      </c>
    </row>
    <row r="91" spans="1:5" ht="20.100000000000001" customHeight="1" x14ac:dyDescent="0.25">
      <c r="A91" s="10" t="s">
        <v>1959</v>
      </c>
      <c r="B91" s="82" t="s">
        <v>1960</v>
      </c>
      <c r="C91" s="82"/>
      <c r="D91" s="11">
        <v>324467.94</v>
      </c>
      <c r="E91" s="12">
        <v>1.0392074937132096</v>
      </c>
    </row>
    <row r="92" spans="1:5" ht="20.100000000000001" customHeight="1" x14ac:dyDescent="0.25">
      <c r="A92" s="10" t="s">
        <v>1981</v>
      </c>
      <c r="B92" s="82" t="s">
        <v>1982</v>
      </c>
      <c r="C92" s="82"/>
      <c r="D92" s="11">
        <v>132239.9</v>
      </c>
      <c r="E92" s="12">
        <v>0.42353859382189024</v>
      </c>
    </row>
    <row r="93" spans="1:5" ht="20.100000000000001" customHeight="1" x14ac:dyDescent="0.25">
      <c r="A93" s="10" t="s">
        <v>2003</v>
      </c>
      <c r="B93" s="82" t="s">
        <v>2004</v>
      </c>
      <c r="C93" s="82"/>
      <c r="D93" s="11">
        <v>637591.67000000004</v>
      </c>
      <c r="E93" s="12">
        <v>2.042081696555659</v>
      </c>
    </row>
    <row r="94" spans="1:5" ht="20.100000000000001" customHeight="1" x14ac:dyDescent="0.25">
      <c r="A94" s="10" t="s">
        <v>2025</v>
      </c>
      <c r="B94" s="82" t="s">
        <v>2026</v>
      </c>
      <c r="C94" s="82"/>
      <c r="D94" s="11">
        <v>671511.21</v>
      </c>
      <c r="E94" s="12">
        <v>2.1507193639668212</v>
      </c>
    </row>
    <row r="95" spans="1:5" ht="20.100000000000001" customHeight="1" x14ac:dyDescent="0.25">
      <c r="A95" s="10" t="s">
        <v>2047</v>
      </c>
      <c r="B95" s="82" t="s">
        <v>2048</v>
      </c>
      <c r="C95" s="82"/>
      <c r="D95" s="11">
        <v>3280.51</v>
      </c>
      <c r="E95" s="12">
        <v>1.0506833356790569E-2</v>
      </c>
    </row>
    <row r="96" spans="1:5" ht="15" customHeight="1" x14ac:dyDescent="0.25">
      <c r="A96" s="9"/>
      <c r="B96" s="9"/>
      <c r="C96" s="13" t="s">
        <v>2052</v>
      </c>
      <c r="D96" s="11">
        <v>4879320.32</v>
      </c>
      <c r="E96" s="12">
        <v>99.999999999999972</v>
      </c>
    </row>
    <row r="97" spans="1:5" ht="15" customHeight="1" x14ac:dyDescent="0.25">
      <c r="A97" s="9"/>
      <c r="B97" s="9"/>
      <c r="C97" s="13" t="s">
        <v>2053</v>
      </c>
      <c r="D97" s="11">
        <v>26343312.5</v>
      </c>
      <c r="E97" s="9"/>
    </row>
    <row r="98" spans="1:5" ht="15" customHeight="1" x14ac:dyDescent="0.25">
      <c r="A98" s="9"/>
      <c r="B98" s="9"/>
      <c r="C98" s="13" t="s">
        <v>2054</v>
      </c>
      <c r="D98" s="11">
        <v>31222632.82</v>
      </c>
      <c r="E98" s="9"/>
    </row>
  </sheetData>
  <mergeCells count="93">
    <mergeCell ref="A1:E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93:C93"/>
    <mergeCell ref="B94:C94"/>
    <mergeCell ref="B95:C95"/>
    <mergeCell ref="B88:C88"/>
    <mergeCell ref="B89:C89"/>
    <mergeCell ref="B90:C90"/>
    <mergeCell ref="B91:C91"/>
    <mergeCell ref="B92:C92"/>
  </mergeCells>
  <pageMargins left="0.51181102362204722" right="0.51181102362204722" top="0.51181102362204722" bottom="0.51181102362204722" header="0" footer="0"/>
  <pageSetup paperSize="9" scale="77" orientation="portrait" r:id="rId1"/>
  <headerFooter>
    <oddFooter>&amp;R&amp;G</oddFooter>
  </headerFooter>
  <colBreaks count="1" manualBreakCount="1">
    <brk id="5" max="1048575" man="1"/>
  </colBreaks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J1886"/>
  <sheetViews>
    <sheetView tabSelected="1" view="pageBreakPreview" zoomScale="85" zoomScaleNormal="100" zoomScaleSheetLayoutView="85" workbookViewId="0">
      <selection activeCell="H8" sqref="H8"/>
    </sheetView>
  </sheetViews>
  <sheetFormatPr defaultRowHeight="15" x14ac:dyDescent="0.25"/>
  <cols>
    <col min="1" max="1" width="9.28515625" customWidth="1"/>
    <col min="2" max="2" width="13.42578125" customWidth="1"/>
    <col min="3" max="3" width="59.7109375" bestFit="1"/>
    <col min="4" max="4" width="12.42578125" customWidth="1"/>
    <col min="5" max="5" width="9.28515625" customWidth="1"/>
    <col min="6" max="9" width="12.42578125" customWidth="1"/>
    <col min="10" max="10" width="15.140625" customWidth="1"/>
  </cols>
  <sheetData>
    <row r="1" spans="1:10" ht="129" customHeight="1" x14ac:dyDescent="0.25">
      <c r="A1" s="86"/>
      <c r="B1" s="86"/>
      <c r="C1" s="86"/>
      <c r="D1" s="86"/>
      <c r="E1" s="86"/>
      <c r="F1" s="86"/>
      <c r="G1" s="86"/>
      <c r="H1" s="86"/>
      <c r="I1" s="86"/>
      <c r="J1" s="86"/>
    </row>
    <row r="2" spans="1:10" ht="12" customHeight="1" x14ac:dyDescent="0.25">
      <c r="A2" s="87" t="s">
        <v>0</v>
      </c>
      <c r="B2" s="87" t="s">
        <v>1</v>
      </c>
      <c r="C2" s="87" t="s">
        <v>2</v>
      </c>
      <c r="D2" s="87" t="s">
        <v>3</v>
      </c>
      <c r="E2" s="87" t="s">
        <v>4</v>
      </c>
      <c r="F2" s="87" t="s">
        <v>5</v>
      </c>
      <c r="G2" s="87" t="s">
        <v>6</v>
      </c>
      <c r="H2" s="87"/>
      <c r="I2" s="87" t="s">
        <v>7</v>
      </c>
      <c r="J2" s="87"/>
    </row>
    <row r="3" spans="1:10" ht="9.9499999999999993" customHeight="1" x14ac:dyDescent="0.25">
      <c r="A3" s="87"/>
      <c r="B3" s="87"/>
      <c r="C3" s="87"/>
      <c r="D3" s="87"/>
      <c r="E3" s="87"/>
      <c r="F3" s="87"/>
      <c r="G3" s="2" t="s">
        <v>8</v>
      </c>
      <c r="H3" s="2" t="s">
        <v>9</v>
      </c>
      <c r="I3" s="2" t="s">
        <v>8</v>
      </c>
      <c r="J3" s="2" t="s">
        <v>9</v>
      </c>
    </row>
    <row r="4" spans="1:10" ht="20.100000000000001" customHeight="1" x14ac:dyDescent="0.25">
      <c r="A4" s="3" t="s">
        <v>10</v>
      </c>
      <c r="B4" s="84" t="s">
        <v>11</v>
      </c>
      <c r="C4" s="84"/>
      <c r="D4" s="84"/>
      <c r="E4" s="84"/>
      <c r="F4" s="84"/>
      <c r="G4" s="84">
        <v>422739.06</v>
      </c>
      <c r="H4" s="84"/>
      <c r="I4" s="4">
        <v>422739.06</v>
      </c>
      <c r="J4" s="4">
        <v>501195.67</v>
      </c>
    </row>
    <row r="5" spans="1:10" x14ac:dyDescent="0.25">
      <c r="A5" s="5" t="s">
        <v>12</v>
      </c>
      <c r="B5" s="6" t="s">
        <v>13</v>
      </c>
      <c r="C5" s="5" t="s">
        <v>14</v>
      </c>
      <c r="D5" s="6" t="s">
        <v>15</v>
      </c>
      <c r="E5" s="6" t="s">
        <v>16</v>
      </c>
      <c r="F5" s="7">
        <v>12</v>
      </c>
      <c r="G5" s="8">
        <v>539.89</v>
      </c>
      <c r="H5" s="8">
        <v>640.09</v>
      </c>
      <c r="I5" s="8">
        <v>6478.68</v>
      </c>
      <c r="J5" s="8">
        <v>7681.08</v>
      </c>
    </row>
    <row r="6" spans="1:10" ht="16.5" x14ac:dyDescent="0.25">
      <c r="A6" s="5" t="s">
        <v>17</v>
      </c>
      <c r="B6" s="6" t="s">
        <v>18</v>
      </c>
      <c r="C6" s="5" t="s">
        <v>19</v>
      </c>
      <c r="D6" s="6" t="s">
        <v>20</v>
      </c>
      <c r="E6" s="6" t="s">
        <v>21</v>
      </c>
      <c r="F6" s="7">
        <v>21</v>
      </c>
      <c r="G6" s="8">
        <v>1650</v>
      </c>
      <c r="H6" s="8">
        <v>1956.24</v>
      </c>
      <c r="I6" s="8">
        <v>34650</v>
      </c>
      <c r="J6" s="8">
        <v>41081.040000000001</v>
      </c>
    </row>
    <row r="7" spans="1:10" ht="16.5" x14ac:dyDescent="0.25">
      <c r="A7" s="5" t="s">
        <v>22</v>
      </c>
      <c r="B7" s="6" t="s">
        <v>23</v>
      </c>
      <c r="C7" s="5" t="s">
        <v>24</v>
      </c>
      <c r="D7" s="6" t="s">
        <v>25</v>
      </c>
      <c r="E7" s="6" t="s">
        <v>26</v>
      </c>
      <c r="F7" s="7">
        <v>1</v>
      </c>
      <c r="G7" s="8">
        <v>1582.82</v>
      </c>
      <c r="H7" s="8">
        <v>1876.59</v>
      </c>
      <c r="I7" s="8">
        <v>1582.82</v>
      </c>
      <c r="J7" s="8">
        <v>1876.59</v>
      </c>
    </row>
    <row r="8" spans="1:10" ht="24.75" x14ac:dyDescent="0.25">
      <c r="A8" s="5" t="s">
        <v>27</v>
      </c>
      <c r="B8" s="6" t="s">
        <v>28</v>
      </c>
      <c r="C8" s="5" t="s">
        <v>29</v>
      </c>
      <c r="D8" s="6" t="s">
        <v>20</v>
      </c>
      <c r="E8" s="6" t="s">
        <v>30</v>
      </c>
      <c r="F8" s="7">
        <v>968</v>
      </c>
      <c r="G8" s="8">
        <v>322.67</v>
      </c>
      <c r="H8" s="8">
        <v>382.56</v>
      </c>
      <c r="I8" s="8">
        <v>312344.56</v>
      </c>
      <c r="J8" s="8">
        <v>370318.08000000002</v>
      </c>
    </row>
    <row r="9" spans="1:10" x14ac:dyDescent="0.25">
      <c r="A9" s="5" t="s">
        <v>31</v>
      </c>
      <c r="B9" s="6" t="s">
        <v>32</v>
      </c>
      <c r="C9" s="5" t="s">
        <v>33</v>
      </c>
      <c r="D9" s="6" t="s">
        <v>20</v>
      </c>
      <c r="E9" s="6" t="s">
        <v>34</v>
      </c>
      <c r="F9" s="7">
        <v>4840</v>
      </c>
      <c r="G9" s="8">
        <v>5.61</v>
      </c>
      <c r="H9" s="8">
        <v>6.65</v>
      </c>
      <c r="I9" s="8">
        <v>27152.400000000001</v>
      </c>
      <c r="J9" s="8">
        <v>32186</v>
      </c>
    </row>
    <row r="10" spans="1:10" x14ac:dyDescent="0.25">
      <c r="A10" s="5" t="s">
        <v>35</v>
      </c>
      <c r="B10" s="6" t="s">
        <v>36</v>
      </c>
      <c r="C10" s="5" t="s">
        <v>37</v>
      </c>
      <c r="D10" s="6" t="s">
        <v>25</v>
      </c>
      <c r="E10" s="6" t="s">
        <v>26</v>
      </c>
      <c r="F10" s="7">
        <v>89</v>
      </c>
      <c r="G10" s="8">
        <v>455.4</v>
      </c>
      <c r="H10" s="8">
        <v>539.91999999999996</v>
      </c>
      <c r="I10" s="8">
        <v>40530.6</v>
      </c>
      <c r="J10" s="8">
        <v>48052.88</v>
      </c>
    </row>
    <row r="11" spans="1:10" ht="20.100000000000001" customHeight="1" x14ac:dyDescent="0.25">
      <c r="A11" s="3" t="s">
        <v>38</v>
      </c>
      <c r="B11" s="84" t="s">
        <v>39</v>
      </c>
      <c r="C11" s="84"/>
      <c r="D11" s="84"/>
      <c r="E11" s="84"/>
      <c r="F11" s="84"/>
      <c r="G11" s="84">
        <v>1141943</v>
      </c>
      <c r="H11" s="84"/>
      <c r="I11" s="4">
        <v>1141943</v>
      </c>
      <c r="J11" s="4">
        <v>1353888</v>
      </c>
    </row>
    <row r="12" spans="1:10" x14ac:dyDescent="0.25">
      <c r="A12" s="5" t="s">
        <v>40</v>
      </c>
      <c r="B12" s="6" t="s">
        <v>41</v>
      </c>
      <c r="C12" s="5" t="s">
        <v>39</v>
      </c>
      <c r="D12" s="6" t="s">
        <v>25</v>
      </c>
      <c r="E12" s="6" t="s">
        <v>42</v>
      </c>
      <c r="F12" s="7">
        <v>100</v>
      </c>
      <c r="G12" s="8">
        <v>11419.43</v>
      </c>
      <c r="H12" s="8">
        <v>13538.88</v>
      </c>
      <c r="I12" s="8">
        <v>1141943</v>
      </c>
      <c r="J12" s="8">
        <v>1353888</v>
      </c>
    </row>
    <row r="13" spans="1:10" ht="20.100000000000001" customHeight="1" x14ac:dyDescent="0.25">
      <c r="A13" s="3" t="s">
        <v>43</v>
      </c>
      <c r="B13" s="84" t="s">
        <v>44</v>
      </c>
      <c r="C13" s="84"/>
      <c r="D13" s="84"/>
      <c r="E13" s="84"/>
      <c r="F13" s="84"/>
      <c r="G13" s="84">
        <v>289670.37000000005</v>
      </c>
      <c r="H13" s="84"/>
      <c r="I13" s="4">
        <v>289670.37</v>
      </c>
      <c r="J13" s="4">
        <v>343307.87</v>
      </c>
    </row>
    <row r="14" spans="1:10" x14ac:dyDescent="0.25">
      <c r="A14" s="5" t="s">
        <v>45</v>
      </c>
      <c r="B14" s="6" t="s">
        <v>46</v>
      </c>
      <c r="C14" s="5" t="s">
        <v>47</v>
      </c>
      <c r="D14" s="6" t="s">
        <v>25</v>
      </c>
      <c r="E14" s="6" t="s">
        <v>48</v>
      </c>
      <c r="F14" s="7">
        <v>197.71</v>
      </c>
      <c r="G14" s="8">
        <v>2.68</v>
      </c>
      <c r="H14" s="8">
        <v>3.18</v>
      </c>
      <c r="I14" s="8">
        <v>529.86</v>
      </c>
      <c r="J14" s="8">
        <v>628.72</v>
      </c>
    </row>
    <row r="15" spans="1:10" ht="16.5" x14ac:dyDescent="0.25">
      <c r="A15" s="5" t="s">
        <v>49</v>
      </c>
      <c r="B15" s="6" t="s">
        <v>50</v>
      </c>
      <c r="C15" s="5" t="s">
        <v>51</v>
      </c>
      <c r="D15" s="6" t="s">
        <v>20</v>
      </c>
      <c r="E15" s="6" t="s">
        <v>16</v>
      </c>
      <c r="F15" s="7">
        <v>4499.91</v>
      </c>
      <c r="G15" s="8">
        <v>0.67</v>
      </c>
      <c r="H15" s="8">
        <v>0.79</v>
      </c>
      <c r="I15" s="8">
        <v>3014.94</v>
      </c>
      <c r="J15" s="8">
        <v>3554.93</v>
      </c>
    </row>
    <row r="16" spans="1:10" ht="16.5" x14ac:dyDescent="0.25">
      <c r="A16" s="5" t="s">
        <v>52</v>
      </c>
      <c r="B16" s="6" t="s">
        <v>53</v>
      </c>
      <c r="C16" s="5" t="s">
        <v>54</v>
      </c>
      <c r="D16" s="6" t="s">
        <v>20</v>
      </c>
      <c r="E16" s="6" t="s">
        <v>34</v>
      </c>
      <c r="F16" s="7">
        <v>91.1</v>
      </c>
      <c r="G16" s="8">
        <v>4.5199999999999996</v>
      </c>
      <c r="H16" s="8">
        <v>5.36</v>
      </c>
      <c r="I16" s="8">
        <v>411.77</v>
      </c>
      <c r="J16" s="8">
        <v>488.3</v>
      </c>
    </row>
    <row r="17" spans="1:10" ht="16.5" x14ac:dyDescent="0.25">
      <c r="A17" s="5" t="s">
        <v>55</v>
      </c>
      <c r="B17" s="6" t="s">
        <v>56</v>
      </c>
      <c r="C17" s="5" t="s">
        <v>57</v>
      </c>
      <c r="D17" s="6" t="s">
        <v>20</v>
      </c>
      <c r="E17" s="6" t="s">
        <v>34</v>
      </c>
      <c r="F17" s="7">
        <v>1.84</v>
      </c>
      <c r="G17" s="8">
        <v>114.41</v>
      </c>
      <c r="H17" s="8">
        <v>135.63999999999999</v>
      </c>
      <c r="I17" s="8">
        <v>210.51</v>
      </c>
      <c r="J17" s="8">
        <v>249.58</v>
      </c>
    </row>
    <row r="18" spans="1:10" ht="24.75" x14ac:dyDescent="0.25">
      <c r="A18" s="5" t="s">
        <v>58</v>
      </c>
      <c r="B18" s="6" t="s">
        <v>59</v>
      </c>
      <c r="C18" s="5" t="s">
        <v>60</v>
      </c>
      <c r="D18" s="6" t="s">
        <v>20</v>
      </c>
      <c r="E18" s="6" t="s">
        <v>61</v>
      </c>
      <c r="F18" s="7">
        <v>814.41</v>
      </c>
      <c r="G18" s="8">
        <v>5.66</v>
      </c>
      <c r="H18" s="8">
        <v>6.71</v>
      </c>
      <c r="I18" s="8">
        <v>4609.5600000000004</v>
      </c>
      <c r="J18" s="8">
        <v>5464.69</v>
      </c>
    </row>
    <row r="19" spans="1:10" ht="16.5" x14ac:dyDescent="0.25">
      <c r="A19" s="5" t="s">
        <v>62</v>
      </c>
      <c r="B19" s="6" t="s">
        <v>63</v>
      </c>
      <c r="C19" s="5" t="s">
        <v>64</v>
      </c>
      <c r="D19" s="6" t="s">
        <v>20</v>
      </c>
      <c r="E19" s="6" t="s">
        <v>65</v>
      </c>
      <c r="F19" s="7">
        <v>24432.080000000002</v>
      </c>
      <c r="G19" s="8">
        <v>1.26</v>
      </c>
      <c r="H19" s="8">
        <v>1.49</v>
      </c>
      <c r="I19" s="8">
        <v>30784.42</v>
      </c>
      <c r="J19" s="8">
        <v>36403.800000000003</v>
      </c>
    </row>
    <row r="20" spans="1:10" ht="16.5" x14ac:dyDescent="0.25">
      <c r="A20" s="5" t="s">
        <v>66</v>
      </c>
      <c r="B20" s="6" t="s">
        <v>67</v>
      </c>
      <c r="C20" s="5" t="s">
        <v>68</v>
      </c>
      <c r="D20" s="6" t="s">
        <v>20</v>
      </c>
      <c r="E20" s="6" t="s">
        <v>65</v>
      </c>
      <c r="F20" s="7">
        <v>9772.83</v>
      </c>
      <c r="G20" s="8">
        <v>0.48</v>
      </c>
      <c r="H20" s="8">
        <v>0.56999999999999995</v>
      </c>
      <c r="I20" s="8">
        <v>4690.96</v>
      </c>
      <c r="J20" s="8">
        <v>5570.51</v>
      </c>
    </row>
    <row r="21" spans="1:10" x14ac:dyDescent="0.25">
      <c r="A21" s="5" t="s">
        <v>69</v>
      </c>
      <c r="B21" s="6" t="s">
        <v>70</v>
      </c>
      <c r="C21" s="5" t="s">
        <v>71</v>
      </c>
      <c r="D21" s="6" t="s">
        <v>25</v>
      </c>
      <c r="E21" s="6" t="s">
        <v>61</v>
      </c>
      <c r="F21" s="7">
        <v>674.99</v>
      </c>
      <c r="G21" s="8">
        <v>28.42</v>
      </c>
      <c r="H21" s="8">
        <v>33.69</v>
      </c>
      <c r="I21" s="8">
        <v>19183.22</v>
      </c>
      <c r="J21" s="8">
        <v>22740.41</v>
      </c>
    </row>
    <row r="22" spans="1:10" ht="16.5" x14ac:dyDescent="0.25">
      <c r="A22" s="5" t="s">
        <v>72</v>
      </c>
      <c r="B22" s="6" t="s">
        <v>63</v>
      </c>
      <c r="C22" s="5" t="s">
        <v>64</v>
      </c>
      <c r="D22" s="6" t="s">
        <v>20</v>
      </c>
      <c r="E22" s="6" t="s">
        <v>65</v>
      </c>
      <c r="F22" s="7">
        <v>4058.68</v>
      </c>
      <c r="G22" s="8">
        <v>1.26</v>
      </c>
      <c r="H22" s="8">
        <v>1.49</v>
      </c>
      <c r="I22" s="8">
        <v>5113.9399999999996</v>
      </c>
      <c r="J22" s="8">
        <v>6047.43</v>
      </c>
    </row>
    <row r="23" spans="1:10" x14ac:dyDescent="0.25">
      <c r="A23" s="5" t="s">
        <v>73</v>
      </c>
      <c r="B23" s="6" t="s">
        <v>74</v>
      </c>
      <c r="C23" s="5" t="s">
        <v>75</v>
      </c>
      <c r="D23" s="6" t="s">
        <v>76</v>
      </c>
      <c r="E23" s="6" t="s">
        <v>77</v>
      </c>
      <c r="F23" s="7">
        <v>91.1</v>
      </c>
      <c r="G23" s="8">
        <v>212.84</v>
      </c>
      <c r="H23" s="8">
        <v>252.34</v>
      </c>
      <c r="I23" s="8">
        <v>19389.72</v>
      </c>
      <c r="J23" s="8">
        <v>22988.17</v>
      </c>
    </row>
    <row r="24" spans="1:10" ht="16.5" x14ac:dyDescent="0.25">
      <c r="A24" s="5" t="s">
        <v>78</v>
      </c>
      <c r="B24" s="6" t="s">
        <v>79</v>
      </c>
      <c r="C24" s="5" t="s">
        <v>80</v>
      </c>
      <c r="D24" s="6" t="s">
        <v>20</v>
      </c>
      <c r="E24" s="6" t="s">
        <v>16</v>
      </c>
      <c r="F24" s="7">
        <v>911.04</v>
      </c>
      <c r="G24" s="8">
        <v>1.48</v>
      </c>
      <c r="H24" s="8">
        <v>1.75</v>
      </c>
      <c r="I24" s="8">
        <v>1348.34</v>
      </c>
      <c r="J24" s="8">
        <v>1594.32</v>
      </c>
    </row>
    <row r="25" spans="1:10" ht="24.75" x14ac:dyDescent="0.25">
      <c r="A25" s="5" t="s">
        <v>81</v>
      </c>
      <c r="B25" s="6" t="s">
        <v>82</v>
      </c>
      <c r="C25" s="5" t="s">
        <v>83</v>
      </c>
      <c r="D25" s="6" t="s">
        <v>20</v>
      </c>
      <c r="E25" s="6" t="s">
        <v>84</v>
      </c>
      <c r="F25" s="7">
        <v>661.34</v>
      </c>
      <c r="G25" s="8">
        <v>48.51</v>
      </c>
      <c r="H25" s="8">
        <v>57.51</v>
      </c>
      <c r="I25" s="8">
        <v>32081.599999999999</v>
      </c>
      <c r="J25" s="8">
        <v>38033.660000000003</v>
      </c>
    </row>
    <row r="26" spans="1:10" x14ac:dyDescent="0.25">
      <c r="A26" s="5" t="s">
        <v>85</v>
      </c>
      <c r="B26" s="6" t="s">
        <v>86</v>
      </c>
      <c r="C26" s="5" t="s">
        <v>87</v>
      </c>
      <c r="D26" s="6" t="s">
        <v>20</v>
      </c>
      <c r="E26" s="6" t="s">
        <v>84</v>
      </c>
      <c r="F26" s="7">
        <v>661.34</v>
      </c>
      <c r="G26" s="8">
        <v>1.93</v>
      </c>
      <c r="H26" s="8">
        <v>2.29</v>
      </c>
      <c r="I26" s="8">
        <v>1276.3900000000001</v>
      </c>
      <c r="J26" s="8">
        <v>1514.47</v>
      </c>
    </row>
    <row r="27" spans="1:10" ht="16.5" x14ac:dyDescent="0.25">
      <c r="A27" s="5" t="s">
        <v>88</v>
      </c>
      <c r="B27" s="6" t="s">
        <v>89</v>
      </c>
      <c r="C27" s="5" t="s">
        <v>90</v>
      </c>
      <c r="D27" s="6" t="s">
        <v>20</v>
      </c>
      <c r="E27" s="6" t="s">
        <v>26</v>
      </c>
      <c r="F27" s="7">
        <v>4</v>
      </c>
      <c r="G27" s="8">
        <v>1316.71</v>
      </c>
      <c r="H27" s="8">
        <v>1561.09</v>
      </c>
      <c r="I27" s="8">
        <v>5266.84</v>
      </c>
      <c r="J27" s="8">
        <v>6244.36</v>
      </c>
    </row>
    <row r="28" spans="1:10" ht="16.5" x14ac:dyDescent="0.25">
      <c r="A28" s="5" t="s">
        <v>91</v>
      </c>
      <c r="B28" s="6" t="s">
        <v>92</v>
      </c>
      <c r="C28" s="5" t="s">
        <v>93</v>
      </c>
      <c r="D28" s="6" t="s">
        <v>25</v>
      </c>
      <c r="E28" s="6" t="s">
        <v>16</v>
      </c>
      <c r="F28" s="7">
        <v>911.04</v>
      </c>
      <c r="G28" s="8">
        <v>160.55000000000001</v>
      </c>
      <c r="H28" s="8">
        <v>190.35</v>
      </c>
      <c r="I28" s="8">
        <v>146267.47</v>
      </c>
      <c r="J28" s="8">
        <v>173416.46</v>
      </c>
    </row>
    <row r="29" spans="1:10" ht="16.5" x14ac:dyDescent="0.25">
      <c r="A29" s="5" t="s">
        <v>94</v>
      </c>
      <c r="B29" s="6" t="s">
        <v>95</v>
      </c>
      <c r="C29" s="5" t="s">
        <v>96</v>
      </c>
      <c r="D29" s="6" t="s">
        <v>20</v>
      </c>
      <c r="E29" s="6" t="s">
        <v>16</v>
      </c>
      <c r="F29" s="7">
        <v>14.88</v>
      </c>
      <c r="G29" s="8">
        <v>176.85</v>
      </c>
      <c r="H29" s="8">
        <v>209.67</v>
      </c>
      <c r="I29" s="8">
        <v>2631.53</v>
      </c>
      <c r="J29" s="8">
        <v>3119.89</v>
      </c>
    </row>
    <row r="30" spans="1:10" ht="16.5" x14ac:dyDescent="0.25">
      <c r="A30" s="5" t="s">
        <v>97</v>
      </c>
      <c r="B30" s="6" t="s">
        <v>98</v>
      </c>
      <c r="C30" s="5" t="s">
        <v>99</v>
      </c>
      <c r="D30" s="6" t="s">
        <v>20</v>
      </c>
      <c r="E30" s="6" t="s">
        <v>26</v>
      </c>
      <c r="F30" s="7">
        <v>2</v>
      </c>
      <c r="G30" s="8">
        <v>1299.47</v>
      </c>
      <c r="H30" s="8">
        <v>1540.65</v>
      </c>
      <c r="I30" s="8">
        <v>2598.94</v>
      </c>
      <c r="J30" s="8">
        <v>3081.3</v>
      </c>
    </row>
    <row r="31" spans="1:10" x14ac:dyDescent="0.25">
      <c r="A31" s="5" t="s">
        <v>100</v>
      </c>
      <c r="B31" s="6" t="s">
        <v>101</v>
      </c>
      <c r="C31" s="5" t="s">
        <v>102</v>
      </c>
      <c r="D31" s="6" t="s">
        <v>76</v>
      </c>
      <c r="E31" s="6" t="s">
        <v>103</v>
      </c>
      <c r="F31" s="7">
        <v>8</v>
      </c>
      <c r="G31" s="8">
        <v>19.79</v>
      </c>
      <c r="H31" s="8">
        <v>23.46</v>
      </c>
      <c r="I31" s="8">
        <v>158.32</v>
      </c>
      <c r="J31" s="8">
        <v>187.68</v>
      </c>
    </row>
    <row r="32" spans="1:10" x14ac:dyDescent="0.25">
      <c r="A32" s="5" t="s">
        <v>104</v>
      </c>
      <c r="B32" s="6" t="s">
        <v>105</v>
      </c>
      <c r="C32" s="5" t="s">
        <v>106</v>
      </c>
      <c r="D32" s="6" t="s">
        <v>20</v>
      </c>
      <c r="E32" s="6" t="s">
        <v>16</v>
      </c>
      <c r="F32" s="7">
        <v>381.16</v>
      </c>
      <c r="G32" s="8">
        <v>17.11</v>
      </c>
      <c r="H32" s="8">
        <v>20.29</v>
      </c>
      <c r="I32" s="8">
        <v>6521.65</v>
      </c>
      <c r="J32" s="8">
        <v>7733.74</v>
      </c>
    </row>
    <row r="33" spans="1:10" x14ac:dyDescent="0.25">
      <c r="A33" s="5" t="s">
        <v>107</v>
      </c>
      <c r="B33" s="6" t="s">
        <v>108</v>
      </c>
      <c r="C33" s="5" t="s">
        <v>109</v>
      </c>
      <c r="D33" s="6" t="s">
        <v>110</v>
      </c>
      <c r="E33" s="6" t="s">
        <v>111</v>
      </c>
      <c r="F33" s="7">
        <v>911.04</v>
      </c>
      <c r="G33" s="8">
        <v>3.93</v>
      </c>
      <c r="H33" s="8">
        <v>4.66</v>
      </c>
      <c r="I33" s="8">
        <v>3580.39</v>
      </c>
      <c r="J33" s="8">
        <v>4245.45</v>
      </c>
    </row>
    <row r="34" spans="1:10" ht="20.100000000000001" customHeight="1" x14ac:dyDescent="0.25">
      <c r="A34" s="3" t="s">
        <v>112</v>
      </c>
      <c r="B34" s="84" t="s">
        <v>113</v>
      </c>
      <c r="C34" s="84"/>
      <c r="D34" s="84"/>
      <c r="E34" s="84"/>
      <c r="F34" s="84"/>
      <c r="G34" s="84">
        <v>284250.34000000003</v>
      </c>
      <c r="H34" s="84"/>
      <c r="I34" s="4">
        <v>284250.34000000003</v>
      </c>
      <c r="J34" s="4">
        <v>336884.38</v>
      </c>
    </row>
    <row r="35" spans="1:10" x14ac:dyDescent="0.25">
      <c r="A35" s="5" t="s">
        <v>114</v>
      </c>
      <c r="B35" s="6" t="s">
        <v>46</v>
      </c>
      <c r="C35" s="5" t="s">
        <v>47</v>
      </c>
      <c r="D35" s="6" t="s">
        <v>25</v>
      </c>
      <c r="E35" s="6" t="s">
        <v>48</v>
      </c>
      <c r="F35" s="7">
        <v>199.9</v>
      </c>
      <c r="G35" s="8">
        <v>2.68</v>
      </c>
      <c r="H35" s="8">
        <v>3.18</v>
      </c>
      <c r="I35" s="8">
        <v>535.73</v>
      </c>
      <c r="J35" s="8">
        <v>635.67999999999995</v>
      </c>
    </row>
    <row r="36" spans="1:10" ht="16.5" x14ac:dyDescent="0.25">
      <c r="A36" s="5" t="s">
        <v>115</v>
      </c>
      <c r="B36" s="6" t="s">
        <v>50</v>
      </c>
      <c r="C36" s="5" t="s">
        <v>51</v>
      </c>
      <c r="D36" s="6" t="s">
        <v>20</v>
      </c>
      <c r="E36" s="6" t="s">
        <v>16</v>
      </c>
      <c r="F36" s="7">
        <v>4409</v>
      </c>
      <c r="G36" s="8">
        <v>0.67</v>
      </c>
      <c r="H36" s="8">
        <v>0.79</v>
      </c>
      <c r="I36" s="8">
        <v>2954.03</v>
      </c>
      <c r="J36" s="8">
        <v>3483.11</v>
      </c>
    </row>
    <row r="37" spans="1:10" ht="16.5" x14ac:dyDescent="0.25">
      <c r="A37" s="5" t="s">
        <v>116</v>
      </c>
      <c r="B37" s="6" t="s">
        <v>53</v>
      </c>
      <c r="C37" s="5" t="s">
        <v>54</v>
      </c>
      <c r="D37" s="6" t="s">
        <v>20</v>
      </c>
      <c r="E37" s="6" t="s">
        <v>34</v>
      </c>
      <c r="F37" s="7">
        <v>89.61</v>
      </c>
      <c r="G37" s="8">
        <v>4.5199999999999996</v>
      </c>
      <c r="H37" s="8">
        <v>5.36</v>
      </c>
      <c r="I37" s="8">
        <v>405.04</v>
      </c>
      <c r="J37" s="8">
        <v>480.31</v>
      </c>
    </row>
    <row r="38" spans="1:10" ht="16.5" x14ac:dyDescent="0.25">
      <c r="A38" s="5" t="s">
        <v>117</v>
      </c>
      <c r="B38" s="6" t="s">
        <v>56</v>
      </c>
      <c r="C38" s="5" t="s">
        <v>57</v>
      </c>
      <c r="D38" s="6" t="s">
        <v>20</v>
      </c>
      <c r="E38" s="6" t="s">
        <v>34</v>
      </c>
      <c r="F38" s="7">
        <v>1.84</v>
      </c>
      <c r="G38" s="8">
        <v>114.41</v>
      </c>
      <c r="H38" s="8">
        <v>135.63999999999999</v>
      </c>
      <c r="I38" s="8">
        <v>210.51</v>
      </c>
      <c r="J38" s="8">
        <v>249.58</v>
      </c>
    </row>
    <row r="39" spans="1:10" ht="24.75" x14ac:dyDescent="0.25">
      <c r="A39" s="5" t="s">
        <v>118</v>
      </c>
      <c r="B39" s="6" t="s">
        <v>59</v>
      </c>
      <c r="C39" s="5" t="s">
        <v>60</v>
      </c>
      <c r="D39" s="6" t="s">
        <v>20</v>
      </c>
      <c r="E39" s="6" t="s">
        <v>61</v>
      </c>
      <c r="F39" s="7">
        <v>798.52</v>
      </c>
      <c r="G39" s="8">
        <v>5.66</v>
      </c>
      <c r="H39" s="8">
        <v>6.71</v>
      </c>
      <c r="I39" s="8">
        <v>4519.62</v>
      </c>
      <c r="J39" s="8">
        <v>5358.07</v>
      </c>
    </row>
    <row r="40" spans="1:10" ht="16.5" x14ac:dyDescent="0.25">
      <c r="A40" s="5" t="s">
        <v>119</v>
      </c>
      <c r="B40" s="6" t="s">
        <v>63</v>
      </c>
      <c r="C40" s="5" t="s">
        <v>64</v>
      </c>
      <c r="D40" s="6" t="s">
        <v>20</v>
      </c>
      <c r="E40" s="6" t="s">
        <v>65</v>
      </c>
      <c r="F40" s="7">
        <v>23955.71</v>
      </c>
      <c r="G40" s="8">
        <v>1.26</v>
      </c>
      <c r="H40" s="8">
        <v>1.49</v>
      </c>
      <c r="I40" s="8">
        <v>30184.19</v>
      </c>
      <c r="J40" s="8">
        <v>35694.01</v>
      </c>
    </row>
    <row r="41" spans="1:10" ht="16.5" x14ac:dyDescent="0.25">
      <c r="A41" s="5" t="s">
        <v>120</v>
      </c>
      <c r="B41" s="6" t="s">
        <v>67</v>
      </c>
      <c r="C41" s="5" t="s">
        <v>68</v>
      </c>
      <c r="D41" s="6" t="s">
        <v>20</v>
      </c>
      <c r="E41" s="6" t="s">
        <v>65</v>
      </c>
      <c r="F41" s="7">
        <v>9582.2800000000007</v>
      </c>
      <c r="G41" s="8">
        <v>0.48</v>
      </c>
      <c r="H41" s="8">
        <v>0.56999999999999995</v>
      </c>
      <c r="I41" s="8">
        <v>4599.49</v>
      </c>
      <c r="J41" s="8">
        <v>5461.9</v>
      </c>
    </row>
    <row r="42" spans="1:10" x14ac:dyDescent="0.25">
      <c r="A42" s="5" t="s">
        <v>121</v>
      </c>
      <c r="B42" s="6" t="s">
        <v>70</v>
      </c>
      <c r="C42" s="5" t="s">
        <v>71</v>
      </c>
      <c r="D42" s="6" t="s">
        <v>25</v>
      </c>
      <c r="E42" s="6" t="s">
        <v>61</v>
      </c>
      <c r="F42" s="7">
        <v>661.35</v>
      </c>
      <c r="G42" s="8">
        <v>28.42</v>
      </c>
      <c r="H42" s="8">
        <v>33.69</v>
      </c>
      <c r="I42" s="8">
        <v>18795.57</v>
      </c>
      <c r="J42" s="8">
        <v>22280.880000000001</v>
      </c>
    </row>
    <row r="43" spans="1:10" ht="16.5" x14ac:dyDescent="0.25">
      <c r="A43" s="5" t="s">
        <v>122</v>
      </c>
      <c r="B43" s="6" t="s">
        <v>63</v>
      </c>
      <c r="C43" s="5" t="s">
        <v>64</v>
      </c>
      <c r="D43" s="6" t="s">
        <v>20</v>
      </c>
      <c r="E43" s="6" t="s">
        <v>65</v>
      </c>
      <c r="F43" s="7">
        <v>3992.08</v>
      </c>
      <c r="G43" s="8">
        <v>1.26</v>
      </c>
      <c r="H43" s="8">
        <v>1.49</v>
      </c>
      <c r="I43" s="8">
        <v>5030.0200000000004</v>
      </c>
      <c r="J43" s="8">
        <v>5948.2</v>
      </c>
    </row>
    <row r="44" spans="1:10" x14ac:dyDescent="0.25">
      <c r="A44" s="5" t="s">
        <v>123</v>
      </c>
      <c r="B44" s="6" t="s">
        <v>74</v>
      </c>
      <c r="C44" s="5" t="s">
        <v>75</v>
      </c>
      <c r="D44" s="6" t="s">
        <v>76</v>
      </c>
      <c r="E44" s="6" t="s">
        <v>77</v>
      </c>
      <c r="F44" s="7">
        <v>89.61</v>
      </c>
      <c r="G44" s="8">
        <v>212.84</v>
      </c>
      <c r="H44" s="8">
        <v>252.34</v>
      </c>
      <c r="I44" s="8">
        <v>19072.59</v>
      </c>
      <c r="J44" s="8">
        <v>22612.19</v>
      </c>
    </row>
    <row r="45" spans="1:10" ht="16.5" x14ac:dyDescent="0.25">
      <c r="A45" s="5" t="s">
        <v>124</v>
      </c>
      <c r="B45" s="6" t="s">
        <v>79</v>
      </c>
      <c r="C45" s="5" t="s">
        <v>80</v>
      </c>
      <c r="D45" s="6" t="s">
        <v>20</v>
      </c>
      <c r="E45" s="6" t="s">
        <v>16</v>
      </c>
      <c r="F45" s="7">
        <v>896.09</v>
      </c>
      <c r="G45" s="8">
        <v>1.48</v>
      </c>
      <c r="H45" s="8">
        <v>1.75</v>
      </c>
      <c r="I45" s="8">
        <v>1326.21</v>
      </c>
      <c r="J45" s="8">
        <v>1568.16</v>
      </c>
    </row>
    <row r="46" spans="1:10" ht="24.75" x14ac:dyDescent="0.25">
      <c r="A46" s="5" t="s">
        <v>125</v>
      </c>
      <c r="B46" s="6" t="s">
        <v>82</v>
      </c>
      <c r="C46" s="5" t="s">
        <v>83</v>
      </c>
      <c r="D46" s="6" t="s">
        <v>20</v>
      </c>
      <c r="E46" s="6" t="s">
        <v>84</v>
      </c>
      <c r="F46" s="7">
        <v>636.28</v>
      </c>
      <c r="G46" s="8">
        <v>48.51</v>
      </c>
      <c r="H46" s="8">
        <v>57.51</v>
      </c>
      <c r="I46" s="8">
        <v>30865.94</v>
      </c>
      <c r="J46" s="8">
        <v>36592.46</v>
      </c>
    </row>
    <row r="47" spans="1:10" x14ac:dyDescent="0.25">
      <c r="A47" s="5" t="s">
        <v>126</v>
      </c>
      <c r="B47" s="6" t="s">
        <v>86</v>
      </c>
      <c r="C47" s="5" t="s">
        <v>87</v>
      </c>
      <c r="D47" s="6" t="s">
        <v>20</v>
      </c>
      <c r="E47" s="6" t="s">
        <v>84</v>
      </c>
      <c r="F47" s="7">
        <v>636.28</v>
      </c>
      <c r="G47" s="8">
        <v>1.93</v>
      </c>
      <c r="H47" s="8">
        <v>2.29</v>
      </c>
      <c r="I47" s="8">
        <v>1228.02</v>
      </c>
      <c r="J47" s="8">
        <v>1457.08</v>
      </c>
    </row>
    <row r="48" spans="1:10" ht="16.5" x14ac:dyDescent="0.25">
      <c r="A48" s="5" t="s">
        <v>127</v>
      </c>
      <c r="B48" s="6" t="s">
        <v>89</v>
      </c>
      <c r="C48" s="5" t="s">
        <v>90</v>
      </c>
      <c r="D48" s="6" t="s">
        <v>20</v>
      </c>
      <c r="E48" s="6" t="s">
        <v>26</v>
      </c>
      <c r="F48" s="7">
        <v>4</v>
      </c>
      <c r="G48" s="8">
        <v>1316.71</v>
      </c>
      <c r="H48" s="8">
        <v>1561.09</v>
      </c>
      <c r="I48" s="8">
        <v>5266.84</v>
      </c>
      <c r="J48" s="8">
        <v>6244.36</v>
      </c>
    </row>
    <row r="49" spans="1:10" ht="16.5" x14ac:dyDescent="0.25">
      <c r="A49" s="5" t="s">
        <v>128</v>
      </c>
      <c r="B49" s="6" t="s">
        <v>92</v>
      </c>
      <c r="C49" s="5" t="s">
        <v>93</v>
      </c>
      <c r="D49" s="6" t="s">
        <v>25</v>
      </c>
      <c r="E49" s="6" t="s">
        <v>16</v>
      </c>
      <c r="F49" s="7">
        <v>896.09</v>
      </c>
      <c r="G49" s="8">
        <v>160.55000000000001</v>
      </c>
      <c r="H49" s="8">
        <v>190.35</v>
      </c>
      <c r="I49" s="8">
        <v>143867.25</v>
      </c>
      <c r="J49" s="8">
        <v>170570.73</v>
      </c>
    </row>
    <row r="50" spans="1:10" ht="16.5" x14ac:dyDescent="0.25">
      <c r="A50" s="5" t="s">
        <v>129</v>
      </c>
      <c r="B50" s="6" t="s">
        <v>95</v>
      </c>
      <c r="C50" s="5" t="s">
        <v>96</v>
      </c>
      <c r="D50" s="6" t="s">
        <v>20</v>
      </c>
      <c r="E50" s="6" t="s">
        <v>16</v>
      </c>
      <c r="F50" s="7">
        <v>14.88</v>
      </c>
      <c r="G50" s="8">
        <v>176.85</v>
      </c>
      <c r="H50" s="8">
        <v>209.67</v>
      </c>
      <c r="I50" s="8">
        <v>2631.53</v>
      </c>
      <c r="J50" s="8">
        <v>3119.89</v>
      </c>
    </row>
    <row r="51" spans="1:10" ht="16.5" x14ac:dyDescent="0.25">
      <c r="A51" s="5" t="s">
        <v>130</v>
      </c>
      <c r="B51" s="6" t="s">
        <v>98</v>
      </c>
      <c r="C51" s="5" t="s">
        <v>99</v>
      </c>
      <c r="D51" s="6" t="s">
        <v>20</v>
      </c>
      <c r="E51" s="6" t="s">
        <v>26</v>
      </c>
      <c r="F51" s="7">
        <v>2</v>
      </c>
      <c r="G51" s="8">
        <v>1299.47</v>
      </c>
      <c r="H51" s="8">
        <v>1540.65</v>
      </c>
      <c r="I51" s="8">
        <v>2598.94</v>
      </c>
      <c r="J51" s="8">
        <v>3081.3</v>
      </c>
    </row>
    <row r="52" spans="1:10" x14ac:dyDescent="0.25">
      <c r="A52" s="5" t="s">
        <v>131</v>
      </c>
      <c r="B52" s="6" t="s">
        <v>101</v>
      </c>
      <c r="C52" s="5" t="s">
        <v>102</v>
      </c>
      <c r="D52" s="6" t="s">
        <v>76</v>
      </c>
      <c r="E52" s="6" t="s">
        <v>103</v>
      </c>
      <c r="F52" s="7">
        <v>8</v>
      </c>
      <c r="G52" s="8">
        <v>19.79</v>
      </c>
      <c r="H52" s="8">
        <v>23.46</v>
      </c>
      <c r="I52" s="8">
        <v>158.32</v>
      </c>
      <c r="J52" s="8">
        <v>187.68</v>
      </c>
    </row>
    <row r="53" spans="1:10" x14ac:dyDescent="0.25">
      <c r="A53" s="5" t="s">
        <v>132</v>
      </c>
      <c r="B53" s="6" t="s">
        <v>105</v>
      </c>
      <c r="C53" s="5" t="s">
        <v>106</v>
      </c>
      <c r="D53" s="6" t="s">
        <v>20</v>
      </c>
      <c r="E53" s="6" t="s">
        <v>16</v>
      </c>
      <c r="F53" s="7">
        <v>378.66</v>
      </c>
      <c r="G53" s="8">
        <v>17.11</v>
      </c>
      <c r="H53" s="8">
        <v>20.29</v>
      </c>
      <c r="I53" s="8">
        <v>6478.87</v>
      </c>
      <c r="J53" s="8">
        <v>7683.01</v>
      </c>
    </row>
    <row r="54" spans="1:10" x14ac:dyDescent="0.25">
      <c r="A54" s="5" t="s">
        <v>133</v>
      </c>
      <c r="B54" s="6" t="s">
        <v>108</v>
      </c>
      <c r="C54" s="5" t="s">
        <v>109</v>
      </c>
      <c r="D54" s="6" t="s">
        <v>110</v>
      </c>
      <c r="E54" s="6" t="s">
        <v>111</v>
      </c>
      <c r="F54" s="7">
        <v>896.09</v>
      </c>
      <c r="G54" s="8">
        <v>3.93</v>
      </c>
      <c r="H54" s="8">
        <v>4.66</v>
      </c>
      <c r="I54" s="8">
        <v>3521.63</v>
      </c>
      <c r="J54" s="8">
        <v>4175.78</v>
      </c>
    </row>
    <row r="55" spans="1:10" ht="20.100000000000001" customHeight="1" x14ac:dyDescent="0.25">
      <c r="A55" s="3" t="s">
        <v>134</v>
      </c>
      <c r="B55" s="84" t="s">
        <v>135</v>
      </c>
      <c r="C55" s="84"/>
      <c r="D55" s="84"/>
      <c r="E55" s="84"/>
      <c r="F55" s="84"/>
      <c r="G55" s="84">
        <v>284820.49000000005</v>
      </c>
      <c r="H55" s="84"/>
      <c r="I55" s="4">
        <v>284820.49</v>
      </c>
      <c r="J55" s="4">
        <v>337570.58</v>
      </c>
    </row>
    <row r="56" spans="1:10" x14ac:dyDescent="0.25">
      <c r="A56" s="5" t="s">
        <v>136</v>
      </c>
      <c r="B56" s="6" t="s">
        <v>46</v>
      </c>
      <c r="C56" s="5" t="s">
        <v>47</v>
      </c>
      <c r="D56" s="6" t="s">
        <v>25</v>
      </c>
      <c r="E56" s="6" t="s">
        <v>48</v>
      </c>
      <c r="F56" s="7">
        <v>200.24</v>
      </c>
      <c r="G56" s="8">
        <v>2.68</v>
      </c>
      <c r="H56" s="8">
        <v>3.18</v>
      </c>
      <c r="I56" s="8">
        <v>536.64</v>
      </c>
      <c r="J56" s="8">
        <v>636.76</v>
      </c>
    </row>
    <row r="57" spans="1:10" ht="16.5" x14ac:dyDescent="0.25">
      <c r="A57" s="5" t="s">
        <v>137</v>
      </c>
      <c r="B57" s="6" t="s">
        <v>50</v>
      </c>
      <c r="C57" s="5" t="s">
        <v>51</v>
      </c>
      <c r="D57" s="6" t="s">
        <v>20</v>
      </c>
      <c r="E57" s="6" t="s">
        <v>16</v>
      </c>
      <c r="F57" s="7">
        <v>4276.91</v>
      </c>
      <c r="G57" s="8">
        <v>0.67</v>
      </c>
      <c r="H57" s="8">
        <v>0.79</v>
      </c>
      <c r="I57" s="8">
        <v>2865.53</v>
      </c>
      <c r="J57" s="8">
        <v>3378.76</v>
      </c>
    </row>
    <row r="58" spans="1:10" ht="16.5" x14ac:dyDescent="0.25">
      <c r="A58" s="5" t="s">
        <v>138</v>
      </c>
      <c r="B58" s="6" t="s">
        <v>53</v>
      </c>
      <c r="C58" s="5" t="s">
        <v>54</v>
      </c>
      <c r="D58" s="6" t="s">
        <v>20</v>
      </c>
      <c r="E58" s="6" t="s">
        <v>34</v>
      </c>
      <c r="F58" s="7">
        <v>90.02</v>
      </c>
      <c r="G58" s="8">
        <v>4.5199999999999996</v>
      </c>
      <c r="H58" s="8">
        <v>5.36</v>
      </c>
      <c r="I58" s="8">
        <v>406.89</v>
      </c>
      <c r="J58" s="8">
        <v>482.51</v>
      </c>
    </row>
    <row r="59" spans="1:10" ht="16.5" x14ac:dyDescent="0.25">
      <c r="A59" s="5" t="s">
        <v>139</v>
      </c>
      <c r="B59" s="6" t="s">
        <v>56</v>
      </c>
      <c r="C59" s="5" t="s">
        <v>57</v>
      </c>
      <c r="D59" s="6" t="s">
        <v>20</v>
      </c>
      <c r="E59" s="6" t="s">
        <v>34</v>
      </c>
      <c r="F59" s="7">
        <v>1.84</v>
      </c>
      <c r="G59" s="8">
        <v>114.41</v>
      </c>
      <c r="H59" s="8">
        <v>135.63999999999999</v>
      </c>
      <c r="I59" s="8">
        <v>210.51</v>
      </c>
      <c r="J59" s="8">
        <v>249.58</v>
      </c>
    </row>
    <row r="60" spans="1:10" ht="24.75" x14ac:dyDescent="0.25">
      <c r="A60" s="5" t="s">
        <v>140</v>
      </c>
      <c r="B60" s="6" t="s">
        <v>59</v>
      </c>
      <c r="C60" s="5" t="s">
        <v>60</v>
      </c>
      <c r="D60" s="6" t="s">
        <v>20</v>
      </c>
      <c r="E60" s="6" t="s">
        <v>61</v>
      </c>
      <c r="F60" s="7">
        <v>779.33</v>
      </c>
      <c r="G60" s="8">
        <v>5.66</v>
      </c>
      <c r="H60" s="8">
        <v>6.71</v>
      </c>
      <c r="I60" s="8">
        <v>4411.01</v>
      </c>
      <c r="J60" s="8">
        <v>5229.3</v>
      </c>
    </row>
    <row r="61" spans="1:10" ht="16.5" x14ac:dyDescent="0.25">
      <c r="A61" s="5" t="s">
        <v>141</v>
      </c>
      <c r="B61" s="6" t="s">
        <v>63</v>
      </c>
      <c r="C61" s="5" t="s">
        <v>64</v>
      </c>
      <c r="D61" s="6" t="s">
        <v>20</v>
      </c>
      <c r="E61" s="6" t="s">
        <v>65</v>
      </c>
      <c r="F61" s="7">
        <v>21354.42</v>
      </c>
      <c r="G61" s="8">
        <v>1.26</v>
      </c>
      <c r="H61" s="8">
        <v>1.49</v>
      </c>
      <c r="I61" s="8">
        <v>26906.57</v>
      </c>
      <c r="J61" s="8">
        <v>31818.09</v>
      </c>
    </row>
    <row r="62" spans="1:10" ht="16.5" x14ac:dyDescent="0.25">
      <c r="A62" s="5" t="s">
        <v>142</v>
      </c>
      <c r="B62" s="6" t="s">
        <v>67</v>
      </c>
      <c r="C62" s="5" t="s">
        <v>68</v>
      </c>
      <c r="D62" s="6" t="s">
        <v>20</v>
      </c>
      <c r="E62" s="6" t="s">
        <v>65</v>
      </c>
      <c r="F62" s="7">
        <v>9351.9699999999993</v>
      </c>
      <c r="G62" s="8">
        <v>0.48</v>
      </c>
      <c r="H62" s="8">
        <v>0.56999999999999995</v>
      </c>
      <c r="I62" s="8">
        <v>4488.95</v>
      </c>
      <c r="J62" s="8">
        <v>5330.62</v>
      </c>
    </row>
    <row r="63" spans="1:10" x14ac:dyDescent="0.25">
      <c r="A63" s="5" t="s">
        <v>143</v>
      </c>
      <c r="B63" s="6" t="s">
        <v>70</v>
      </c>
      <c r="C63" s="5" t="s">
        <v>71</v>
      </c>
      <c r="D63" s="6" t="s">
        <v>25</v>
      </c>
      <c r="E63" s="6" t="s">
        <v>61</v>
      </c>
      <c r="F63" s="7">
        <v>641.54</v>
      </c>
      <c r="G63" s="8">
        <v>28.42</v>
      </c>
      <c r="H63" s="8">
        <v>33.69</v>
      </c>
      <c r="I63" s="8">
        <v>18232.57</v>
      </c>
      <c r="J63" s="8">
        <v>21613.48</v>
      </c>
    </row>
    <row r="64" spans="1:10" ht="16.5" x14ac:dyDescent="0.25">
      <c r="A64" s="5" t="s">
        <v>144</v>
      </c>
      <c r="B64" s="6" t="s">
        <v>63</v>
      </c>
      <c r="C64" s="5" t="s">
        <v>64</v>
      </c>
      <c r="D64" s="6" t="s">
        <v>20</v>
      </c>
      <c r="E64" s="6" t="s">
        <v>65</v>
      </c>
      <c r="F64" s="7">
        <v>4010.52</v>
      </c>
      <c r="G64" s="8">
        <v>1.26</v>
      </c>
      <c r="H64" s="8">
        <v>1.49</v>
      </c>
      <c r="I64" s="8">
        <v>5053.26</v>
      </c>
      <c r="J64" s="8">
        <v>5975.67</v>
      </c>
    </row>
    <row r="65" spans="1:10" x14ac:dyDescent="0.25">
      <c r="A65" s="5" t="s">
        <v>145</v>
      </c>
      <c r="B65" s="6" t="s">
        <v>74</v>
      </c>
      <c r="C65" s="5" t="s">
        <v>75</v>
      </c>
      <c r="D65" s="6" t="s">
        <v>76</v>
      </c>
      <c r="E65" s="6" t="s">
        <v>77</v>
      </c>
      <c r="F65" s="7">
        <v>90.02</v>
      </c>
      <c r="G65" s="8">
        <v>212.84</v>
      </c>
      <c r="H65" s="8">
        <v>252.34</v>
      </c>
      <c r="I65" s="8">
        <v>19159.86</v>
      </c>
      <c r="J65" s="8">
        <v>22715.65</v>
      </c>
    </row>
    <row r="66" spans="1:10" ht="16.5" x14ac:dyDescent="0.25">
      <c r="A66" s="5" t="s">
        <v>146</v>
      </c>
      <c r="B66" s="6" t="s">
        <v>79</v>
      </c>
      <c r="C66" s="5" t="s">
        <v>80</v>
      </c>
      <c r="D66" s="6" t="s">
        <v>20</v>
      </c>
      <c r="E66" s="6" t="s">
        <v>16</v>
      </c>
      <c r="F66" s="7">
        <v>900.23</v>
      </c>
      <c r="G66" s="8">
        <v>1.48</v>
      </c>
      <c r="H66" s="8">
        <v>1.75</v>
      </c>
      <c r="I66" s="8">
        <v>1332.34</v>
      </c>
      <c r="J66" s="8">
        <v>1575.4</v>
      </c>
    </row>
    <row r="67" spans="1:10" ht="24.75" x14ac:dyDescent="0.25">
      <c r="A67" s="5" t="s">
        <v>147</v>
      </c>
      <c r="B67" s="6" t="s">
        <v>82</v>
      </c>
      <c r="C67" s="5" t="s">
        <v>83</v>
      </c>
      <c r="D67" s="6" t="s">
        <v>20</v>
      </c>
      <c r="E67" s="6" t="s">
        <v>84</v>
      </c>
      <c r="F67" s="7">
        <v>714.28</v>
      </c>
      <c r="G67" s="8">
        <v>48.51</v>
      </c>
      <c r="H67" s="8">
        <v>57.51</v>
      </c>
      <c r="I67" s="8">
        <v>34649.72</v>
      </c>
      <c r="J67" s="8">
        <v>41078.239999999998</v>
      </c>
    </row>
    <row r="68" spans="1:10" x14ac:dyDescent="0.25">
      <c r="A68" s="5" t="s">
        <v>148</v>
      </c>
      <c r="B68" s="6" t="s">
        <v>86</v>
      </c>
      <c r="C68" s="5" t="s">
        <v>87</v>
      </c>
      <c r="D68" s="6" t="s">
        <v>20</v>
      </c>
      <c r="E68" s="6" t="s">
        <v>84</v>
      </c>
      <c r="F68" s="7">
        <v>714.28</v>
      </c>
      <c r="G68" s="8">
        <v>1.93</v>
      </c>
      <c r="H68" s="8">
        <v>2.29</v>
      </c>
      <c r="I68" s="8">
        <v>1378.56</v>
      </c>
      <c r="J68" s="8">
        <v>1635.7</v>
      </c>
    </row>
    <row r="69" spans="1:10" ht="16.5" x14ac:dyDescent="0.25">
      <c r="A69" s="5" t="s">
        <v>149</v>
      </c>
      <c r="B69" s="6" t="s">
        <v>89</v>
      </c>
      <c r="C69" s="5" t="s">
        <v>90</v>
      </c>
      <c r="D69" s="6" t="s">
        <v>20</v>
      </c>
      <c r="E69" s="6" t="s">
        <v>26</v>
      </c>
      <c r="F69" s="7">
        <v>4</v>
      </c>
      <c r="G69" s="8">
        <v>1316.71</v>
      </c>
      <c r="H69" s="8">
        <v>1561.09</v>
      </c>
      <c r="I69" s="8">
        <v>5266.84</v>
      </c>
      <c r="J69" s="8">
        <v>6244.36</v>
      </c>
    </row>
    <row r="70" spans="1:10" ht="16.5" x14ac:dyDescent="0.25">
      <c r="A70" s="5" t="s">
        <v>150</v>
      </c>
      <c r="B70" s="6" t="s">
        <v>92</v>
      </c>
      <c r="C70" s="5" t="s">
        <v>93</v>
      </c>
      <c r="D70" s="6" t="s">
        <v>25</v>
      </c>
      <c r="E70" s="6" t="s">
        <v>16</v>
      </c>
      <c r="F70" s="7">
        <v>900.23</v>
      </c>
      <c r="G70" s="8">
        <v>160.55000000000001</v>
      </c>
      <c r="H70" s="8">
        <v>190.35</v>
      </c>
      <c r="I70" s="8">
        <v>144531.93</v>
      </c>
      <c r="J70" s="8">
        <v>171358.78</v>
      </c>
    </row>
    <row r="71" spans="1:10" ht="16.5" x14ac:dyDescent="0.25">
      <c r="A71" s="5" t="s">
        <v>151</v>
      </c>
      <c r="B71" s="6" t="s">
        <v>95</v>
      </c>
      <c r="C71" s="5" t="s">
        <v>96</v>
      </c>
      <c r="D71" s="6" t="s">
        <v>20</v>
      </c>
      <c r="E71" s="6" t="s">
        <v>16</v>
      </c>
      <c r="F71" s="7">
        <v>14.88</v>
      </c>
      <c r="G71" s="8">
        <v>176.85</v>
      </c>
      <c r="H71" s="8">
        <v>209.67</v>
      </c>
      <c r="I71" s="8">
        <v>2631.53</v>
      </c>
      <c r="J71" s="8">
        <v>3119.89</v>
      </c>
    </row>
    <row r="72" spans="1:10" ht="16.5" x14ac:dyDescent="0.25">
      <c r="A72" s="5" t="s">
        <v>152</v>
      </c>
      <c r="B72" s="6" t="s">
        <v>98</v>
      </c>
      <c r="C72" s="5" t="s">
        <v>99</v>
      </c>
      <c r="D72" s="6" t="s">
        <v>20</v>
      </c>
      <c r="E72" s="6" t="s">
        <v>26</v>
      </c>
      <c r="F72" s="7">
        <v>2</v>
      </c>
      <c r="G72" s="8">
        <v>1299.47</v>
      </c>
      <c r="H72" s="8">
        <v>1540.65</v>
      </c>
      <c r="I72" s="8">
        <v>2598.94</v>
      </c>
      <c r="J72" s="8">
        <v>3081.3</v>
      </c>
    </row>
    <row r="73" spans="1:10" x14ac:dyDescent="0.25">
      <c r="A73" s="5" t="s">
        <v>153</v>
      </c>
      <c r="B73" s="6" t="s">
        <v>101</v>
      </c>
      <c r="C73" s="5" t="s">
        <v>102</v>
      </c>
      <c r="D73" s="6" t="s">
        <v>76</v>
      </c>
      <c r="E73" s="6" t="s">
        <v>103</v>
      </c>
      <c r="F73" s="7">
        <v>8</v>
      </c>
      <c r="G73" s="8">
        <v>19.79</v>
      </c>
      <c r="H73" s="8">
        <v>23.46</v>
      </c>
      <c r="I73" s="8">
        <v>158.32</v>
      </c>
      <c r="J73" s="8">
        <v>187.68</v>
      </c>
    </row>
    <row r="74" spans="1:10" x14ac:dyDescent="0.25">
      <c r="A74" s="5" t="s">
        <v>154</v>
      </c>
      <c r="B74" s="6" t="s">
        <v>105</v>
      </c>
      <c r="C74" s="5" t="s">
        <v>106</v>
      </c>
      <c r="D74" s="6" t="s">
        <v>20</v>
      </c>
      <c r="E74" s="6" t="s">
        <v>16</v>
      </c>
      <c r="F74" s="7">
        <v>377.71</v>
      </c>
      <c r="G74" s="8">
        <v>17.11</v>
      </c>
      <c r="H74" s="8">
        <v>20.29</v>
      </c>
      <c r="I74" s="8">
        <v>6462.62</v>
      </c>
      <c r="J74" s="8">
        <v>7663.74</v>
      </c>
    </row>
    <row r="75" spans="1:10" x14ac:dyDescent="0.25">
      <c r="A75" s="5" t="s">
        <v>155</v>
      </c>
      <c r="B75" s="6" t="s">
        <v>108</v>
      </c>
      <c r="C75" s="5" t="s">
        <v>109</v>
      </c>
      <c r="D75" s="6" t="s">
        <v>110</v>
      </c>
      <c r="E75" s="6" t="s">
        <v>111</v>
      </c>
      <c r="F75" s="7">
        <v>900.23</v>
      </c>
      <c r="G75" s="8">
        <v>3.93</v>
      </c>
      <c r="H75" s="8">
        <v>4.66</v>
      </c>
      <c r="I75" s="8">
        <v>3537.9</v>
      </c>
      <c r="J75" s="8">
        <v>4195.07</v>
      </c>
    </row>
    <row r="76" spans="1:10" ht="20.100000000000001" customHeight="1" x14ac:dyDescent="0.25">
      <c r="A76" s="3" t="s">
        <v>156</v>
      </c>
      <c r="B76" s="84" t="s">
        <v>157</v>
      </c>
      <c r="C76" s="84"/>
      <c r="D76" s="84"/>
      <c r="E76" s="84"/>
      <c r="F76" s="84"/>
      <c r="G76" s="84">
        <v>274665.48</v>
      </c>
      <c r="H76" s="84"/>
      <c r="I76" s="4">
        <v>274665.48</v>
      </c>
      <c r="J76" s="4">
        <v>325521.84999999998</v>
      </c>
    </row>
    <row r="77" spans="1:10" x14ac:dyDescent="0.25">
      <c r="A77" s="5" t="s">
        <v>158</v>
      </c>
      <c r="B77" s="6" t="s">
        <v>46</v>
      </c>
      <c r="C77" s="5" t="s">
        <v>47</v>
      </c>
      <c r="D77" s="6" t="s">
        <v>25</v>
      </c>
      <c r="E77" s="6" t="s">
        <v>48</v>
      </c>
      <c r="F77" s="7">
        <v>196.89</v>
      </c>
      <c r="G77" s="8">
        <v>2.68</v>
      </c>
      <c r="H77" s="8">
        <v>3.18</v>
      </c>
      <c r="I77" s="8">
        <v>527.66999999999996</v>
      </c>
      <c r="J77" s="8">
        <v>626.11</v>
      </c>
    </row>
    <row r="78" spans="1:10" ht="16.5" x14ac:dyDescent="0.25">
      <c r="A78" s="5" t="s">
        <v>159</v>
      </c>
      <c r="B78" s="6" t="s">
        <v>50</v>
      </c>
      <c r="C78" s="5" t="s">
        <v>51</v>
      </c>
      <c r="D78" s="6" t="s">
        <v>20</v>
      </c>
      <c r="E78" s="6" t="s">
        <v>16</v>
      </c>
      <c r="F78" s="7">
        <v>5006.8599999999997</v>
      </c>
      <c r="G78" s="8">
        <v>0.67</v>
      </c>
      <c r="H78" s="8">
        <v>0.79</v>
      </c>
      <c r="I78" s="8">
        <v>3354.6</v>
      </c>
      <c r="J78" s="8">
        <v>3955.42</v>
      </c>
    </row>
    <row r="79" spans="1:10" ht="16.5" x14ac:dyDescent="0.25">
      <c r="A79" s="5" t="s">
        <v>160</v>
      </c>
      <c r="B79" s="6" t="s">
        <v>53</v>
      </c>
      <c r="C79" s="5" t="s">
        <v>54</v>
      </c>
      <c r="D79" s="6" t="s">
        <v>20</v>
      </c>
      <c r="E79" s="6" t="s">
        <v>34</v>
      </c>
      <c r="F79" s="7">
        <v>59.04</v>
      </c>
      <c r="G79" s="8">
        <v>4.5199999999999996</v>
      </c>
      <c r="H79" s="8">
        <v>5.36</v>
      </c>
      <c r="I79" s="8">
        <v>266.86</v>
      </c>
      <c r="J79" s="8">
        <v>316.45</v>
      </c>
    </row>
    <row r="80" spans="1:10" ht="16.5" x14ac:dyDescent="0.25">
      <c r="A80" s="5" t="s">
        <v>161</v>
      </c>
      <c r="B80" s="6" t="s">
        <v>56</v>
      </c>
      <c r="C80" s="5" t="s">
        <v>57</v>
      </c>
      <c r="D80" s="6" t="s">
        <v>20</v>
      </c>
      <c r="E80" s="6" t="s">
        <v>34</v>
      </c>
      <c r="F80" s="7">
        <v>1.38</v>
      </c>
      <c r="G80" s="8">
        <v>114.41</v>
      </c>
      <c r="H80" s="8">
        <v>135.63999999999999</v>
      </c>
      <c r="I80" s="8">
        <v>157.88999999999999</v>
      </c>
      <c r="J80" s="8">
        <v>187.18</v>
      </c>
    </row>
    <row r="81" spans="1:10" ht="24.75" x14ac:dyDescent="0.25">
      <c r="A81" s="5" t="s">
        <v>162</v>
      </c>
      <c r="B81" s="6" t="s">
        <v>59</v>
      </c>
      <c r="C81" s="5" t="s">
        <v>60</v>
      </c>
      <c r="D81" s="6" t="s">
        <v>20</v>
      </c>
      <c r="E81" s="6" t="s">
        <v>61</v>
      </c>
      <c r="F81" s="7">
        <v>881.08</v>
      </c>
      <c r="G81" s="8">
        <v>5.66</v>
      </c>
      <c r="H81" s="8">
        <v>6.71</v>
      </c>
      <c r="I81" s="8">
        <v>4986.91</v>
      </c>
      <c r="J81" s="8">
        <v>5912.05</v>
      </c>
    </row>
    <row r="82" spans="1:10" ht="16.5" x14ac:dyDescent="0.25">
      <c r="A82" s="5" t="s">
        <v>163</v>
      </c>
      <c r="B82" s="6" t="s">
        <v>63</v>
      </c>
      <c r="C82" s="5" t="s">
        <v>64</v>
      </c>
      <c r="D82" s="6" t="s">
        <v>20</v>
      </c>
      <c r="E82" s="6" t="s">
        <v>65</v>
      </c>
      <c r="F82" s="7">
        <v>24512.63</v>
      </c>
      <c r="G82" s="8">
        <v>1.26</v>
      </c>
      <c r="H82" s="8">
        <v>1.49</v>
      </c>
      <c r="I82" s="8">
        <v>30885.91</v>
      </c>
      <c r="J82" s="8">
        <v>36523.82</v>
      </c>
    </row>
    <row r="83" spans="1:10" ht="16.5" x14ac:dyDescent="0.25">
      <c r="A83" s="5" t="s">
        <v>164</v>
      </c>
      <c r="B83" s="6" t="s">
        <v>67</v>
      </c>
      <c r="C83" s="5" t="s">
        <v>68</v>
      </c>
      <c r="D83" s="6" t="s">
        <v>20</v>
      </c>
      <c r="E83" s="6" t="s">
        <v>65</v>
      </c>
      <c r="F83" s="7">
        <v>10572.91</v>
      </c>
      <c r="G83" s="8">
        <v>0.48</v>
      </c>
      <c r="H83" s="8">
        <v>0.56999999999999995</v>
      </c>
      <c r="I83" s="8">
        <v>5075</v>
      </c>
      <c r="J83" s="8">
        <v>6026.56</v>
      </c>
    </row>
    <row r="84" spans="1:10" x14ac:dyDescent="0.25">
      <c r="A84" s="5" t="s">
        <v>165</v>
      </c>
      <c r="B84" s="6" t="s">
        <v>70</v>
      </c>
      <c r="C84" s="5" t="s">
        <v>71</v>
      </c>
      <c r="D84" s="6" t="s">
        <v>25</v>
      </c>
      <c r="E84" s="6" t="s">
        <v>61</v>
      </c>
      <c r="F84" s="7">
        <v>751.03</v>
      </c>
      <c r="G84" s="8">
        <v>28.42</v>
      </c>
      <c r="H84" s="8">
        <v>33.69</v>
      </c>
      <c r="I84" s="8">
        <v>21344.27</v>
      </c>
      <c r="J84" s="8">
        <v>25302.2</v>
      </c>
    </row>
    <row r="85" spans="1:10" ht="16.5" x14ac:dyDescent="0.25">
      <c r="A85" s="5" t="s">
        <v>166</v>
      </c>
      <c r="B85" s="6" t="s">
        <v>63</v>
      </c>
      <c r="C85" s="5" t="s">
        <v>64</v>
      </c>
      <c r="D85" s="6" t="s">
        <v>20</v>
      </c>
      <c r="E85" s="6" t="s">
        <v>65</v>
      </c>
      <c r="F85" s="7">
        <v>2533.94</v>
      </c>
      <c r="G85" s="8">
        <v>1.26</v>
      </c>
      <c r="H85" s="8">
        <v>1.49</v>
      </c>
      <c r="I85" s="8">
        <v>3192.76</v>
      </c>
      <c r="J85" s="8">
        <v>3775.57</v>
      </c>
    </row>
    <row r="86" spans="1:10" x14ac:dyDescent="0.25">
      <c r="A86" s="5" t="s">
        <v>167</v>
      </c>
      <c r="B86" s="6" t="s">
        <v>74</v>
      </c>
      <c r="C86" s="5" t="s">
        <v>75</v>
      </c>
      <c r="D86" s="6" t="s">
        <v>76</v>
      </c>
      <c r="E86" s="6" t="s">
        <v>77</v>
      </c>
      <c r="F86" s="7">
        <v>85.32</v>
      </c>
      <c r="G86" s="8">
        <v>212.84</v>
      </c>
      <c r="H86" s="8">
        <v>252.34</v>
      </c>
      <c r="I86" s="8">
        <v>18159.509999999998</v>
      </c>
      <c r="J86" s="8">
        <v>21529.65</v>
      </c>
    </row>
    <row r="87" spans="1:10" ht="16.5" x14ac:dyDescent="0.25">
      <c r="A87" s="5" t="s">
        <v>168</v>
      </c>
      <c r="B87" s="6" t="s">
        <v>79</v>
      </c>
      <c r="C87" s="5" t="s">
        <v>80</v>
      </c>
      <c r="D87" s="6" t="s">
        <v>20</v>
      </c>
      <c r="E87" s="6" t="s">
        <v>16</v>
      </c>
      <c r="F87" s="7">
        <v>853.18</v>
      </c>
      <c r="G87" s="8">
        <v>1.48</v>
      </c>
      <c r="H87" s="8">
        <v>1.75</v>
      </c>
      <c r="I87" s="8">
        <v>1262.71</v>
      </c>
      <c r="J87" s="8">
        <v>1493.07</v>
      </c>
    </row>
    <row r="88" spans="1:10" ht="24.75" x14ac:dyDescent="0.25">
      <c r="A88" s="5" t="s">
        <v>169</v>
      </c>
      <c r="B88" s="6" t="s">
        <v>82</v>
      </c>
      <c r="C88" s="5" t="s">
        <v>83</v>
      </c>
      <c r="D88" s="6" t="s">
        <v>20</v>
      </c>
      <c r="E88" s="6" t="s">
        <v>84</v>
      </c>
      <c r="F88" s="7">
        <v>602.53</v>
      </c>
      <c r="G88" s="8">
        <v>48.51</v>
      </c>
      <c r="H88" s="8">
        <v>57.51</v>
      </c>
      <c r="I88" s="8">
        <v>29228.73</v>
      </c>
      <c r="J88" s="8">
        <v>34651.5</v>
      </c>
    </row>
    <row r="89" spans="1:10" x14ac:dyDescent="0.25">
      <c r="A89" s="5" t="s">
        <v>170</v>
      </c>
      <c r="B89" s="6" t="s">
        <v>86</v>
      </c>
      <c r="C89" s="5" t="s">
        <v>87</v>
      </c>
      <c r="D89" s="6" t="s">
        <v>20</v>
      </c>
      <c r="E89" s="6" t="s">
        <v>84</v>
      </c>
      <c r="F89" s="7">
        <v>581.08000000000004</v>
      </c>
      <c r="G89" s="8">
        <v>1.93</v>
      </c>
      <c r="H89" s="8">
        <v>2.29</v>
      </c>
      <c r="I89" s="8">
        <v>1121.48</v>
      </c>
      <c r="J89" s="8">
        <v>1330.67</v>
      </c>
    </row>
    <row r="90" spans="1:10" ht="16.5" x14ac:dyDescent="0.25">
      <c r="A90" s="5" t="s">
        <v>171</v>
      </c>
      <c r="B90" s="6" t="s">
        <v>89</v>
      </c>
      <c r="C90" s="5" t="s">
        <v>90</v>
      </c>
      <c r="D90" s="6" t="s">
        <v>20</v>
      </c>
      <c r="E90" s="6" t="s">
        <v>26</v>
      </c>
      <c r="F90" s="7">
        <v>3</v>
      </c>
      <c r="G90" s="8">
        <v>1316.71</v>
      </c>
      <c r="H90" s="8">
        <v>1561.09</v>
      </c>
      <c r="I90" s="8">
        <v>3950.13</v>
      </c>
      <c r="J90" s="8">
        <v>4683.2700000000004</v>
      </c>
    </row>
    <row r="91" spans="1:10" ht="16.5" x14ac:dyDescent="0.25">
      <c r="A91" s="5" t="s">
        <v>172</v>
      </c>
      <c r="B91" s="6" t="s">
        <v>92</v>
      </c>
      <c r="C91" s="5" t="s">
        <v>93</v>
      </c>
      <c r="D91" s="6" t="s">
        <v>25</v>
      </c>
      <c r="E91" s="6" t="s">
        <v>16</v>
      </c>
      <c r="F91" s="7">
        <v>853.18</v>
      </c>
      <c r="G91" s="8">
        <v>160.55000000000001</v>
      </c>
      <c r="H91" s="8">
        <v>190.35</v>
      </c>
      <c r="I91" s="8">
        <v>136978.04999999999</v>
      </c>
      <c r="J91" s="8">
        <v>162402.81</v>
      </c>
    </row>
    <row r="92" spans="1:10" ht="16.5" x14ac:dyDescent="0.25">
      <c r="A92" s="5" t="s">
        <v>173</v>
      </c>
      <c r="B92" s="6" t="s">
        <v>95</v>
      </c>
      <c r="C92" s="5" t="s">
        <v>96</v>
      </c>
      <c r="D92" s="6" t="s">
        <v>20</v>
      </c>
      <c r="E92" s="6" t="s">
        <v>16</v>
      </c>
      <c r="F92" s="7">
        <v>11.04</v>
      </c>
      <c r="G92" s="8">
        <v>176.85</v>
      </c>
      <c r="H92" s="8">
        <v>209.67</v>
      </c>
      <c r="I92" s="8">
        <v>1952.42</v>
      </c>
      <c r="J92" s="8">
        <v>2314.7600000000002</v>
      </c>
    </row>
    <row r="93" spans="1:10" ht="16.5" x14ac:dyDescent="0.25">
      <c r="A93" s="5" t="s">
        <v>174</v>
      </c>
      <c r="B93" s="6" t="s">
        <v>98</v>
      </c>
      <c r="C93" s="5" t="s">
        <v>99</v>
      </c>
      <c r="D93" s="6" t="s">
        <v>20</v>
      </c>
      <c r="E93" s="6" t="s">
        <v>26</v>
      </c>
      <c r="F93" s="7">
        <v>2</v>
      </c>
      <c r="G93" s="8">
        <v>1299.47</v>
      </c>
      <c r="H93" s="8">
        <v>1540.65</v>
      </c>
      <c r="I93" s="8">
        <v>2598.94</v>
      </c>
      <c r="J93" s="8">
        <v>3081.3</v>
      </c>
    </row>
    <row r="94" spans="1:10" x14ac:dyDescent="0.25">
      <c r="A94" s="5" t="s">
        <v>175</v>
      </c>
      <c r="B94" s="6" t="s">
        <v>101</v>
      </c>
      <c r="C94" s="5" t="s">
        <v>102</v>
      </c>
      <c r="D94" s="6" t="s">
        <v>76</v>
      </c>
      <c r="E94" s="6" t="s">
        <v>103</v>
      </c>
      <c r="F94" s="7">
        <v>8</v>
      </c>
      <c r="G94" s="8">
        <v>19.79</v>
      </c>
      <c r="H94" s="8">
        <v>23.46</v>
      </c>
      <c r="I94" s="8">
        <v>158.32</v>
      </c>
      <c r="J94" s="8">
        <v>187.68</v>
      </c>
    </row>
    <row r="95" spans="1:10" x14ac:dyDescent="0.25">
      <c r="A95" s="5" t="s">
        <v>176</v>
      </c>
      <c r="B95" s="6" t="s">
        <v>105</v>
      </c>
      <c r="C95" s="5" t="s">
        <v>106</v>
      </c>
      <c r="D95" s="6" t="s">
        <v>20</v>
      </c>
      <c r="E95" s="6" t="s">
        <v>16</v>
      </c>
      <c r="F95" s="7">
        <v>357.12</v>
      </c>
      <c r="G95" s="8">
        <v>17.11</v>
      </c>
      <c r="H95" s="8">
        <v>20.29</v>
      </c>
      <c r="I95" s="8">
        <v>6110.32</v>
      </c>
      <c r="J95" s="8">
        <v>7245.96</v>
      </c>
    </row>
    <row r="96" spans="1:10" x14ac:dyDescent="0.25">
      <c r="A96" s="5" t="s">
        <v>177</v>
      </c>
      <c r="B96" s="6" t="s">
        <v>108</v>
      </c>
      <c r="C96" s="5" t="s">
        <v>109</v>
      </c>
      <c r="D96" s="6" t="s">
        <v>110</v>
      </c>
      <c r="E96" s="6" t="s">
        <v>111</v>
      </c>
      <c r="F96" s="7">
        <v>853.18</v>
      </c>
      <c r="G96" s="8">
        <v>3.93</v>
      </c>
      <c r="H96" s="8">
        <v>4.66</v>
      </c>
      <c r="I96" s="8">
        <v>3353</v>
      </c>
      <c r="J96" s="8">
        <v>3975.82</v>
      </c>
    </row>
    <row r="97" spans="1:10" ht="20.100000000000001" customHeight="1" x14ac:dyDescent="0.25">
      <c r="A97" s="3" t="s">
        <v>178</v>
      </c>
      <c r="B97" s="84" t="s">
        <v>179</v>
      </c>
      <c r="C97" s="84"/>
      <c r="D97" s="84"/>
      <c r="E97" s="84"/>
      <c r="F97" s="84"/>
      <c r="G97" s="84">
        <v>279276.36</v>
      </c>
      <c r="H97" s="84"/>
      <c r="I97" s="4">
        <v>279276.36</v>
      </c>
      <c r="J97" s="4">
        <v>330986.14</v>
      </c>
    </row>
    <row r="98" spans="1:10" x14ac:dyDescent="0.25">
      <c r="A98" s="5" t="s">
        <v>180</v>
      </c>
      <c r="B98" s="6" t="s">
        <v>46</v>
      </c>
      <c r="C98" s="5" t="s">
        <v>47</v>
      </c>
      <c r="D98" s="6" t="s">
        <v>25</v>
      </c>
      <c r="E98" s="6" t="s">
        <v>48</v>
      </c>
      <c r="F98" s="7">
        <v>208.43</v>
      </c>
      <c r="G98" s="8">
        <v>2.68</v>
      </c>
      <c r="H98" s="8">
        <v>3.18</v>
      </c>
      <c r="I98" s="8">
        <v>558.59</v>
      </c>
      <c r="J98" s="8">
        <v>662.81</v>
      </c>
    </row>
    <row r="99" spans="1:10" ht="16.5" x14ac:dyDescent="0.25">
      <c r="A99" s="5" t="s">
        <v>181</v>
      </c>
      <c r="B99" s="6" t="s">
        <v>50</v>
      </c>
      <c r="C99" s="5" t="s">
        <v>51</v>
      </c>
      <c r="D99" s="6" t="s">
        <v>20</v>
      </c>
      <c r="E99" s="6" t="s">
        <v>16</v>
      </c>
      <c r="F99" s="7">
        <v>4881.58</v>
      </c>
      <c r="G99" s="8">
        <v>0.67</v>
      </c>
      <c r="H99" s="8">
        <v>0.79</v>
      </c>
      <c r="I99" s="8">
        <v>3270.66</v>
      </c>
      <c r="J99" s="8">
        <v>3856.45</v>
      </c>
    </row>
    <row r="100" spans="1:10" ht="16.5" x14ac:dyDescent="0.25">
      <c r="A100" s="5" t="s">
        <v>182</v>
      </c>
      <c r="B100" s="6" t="s">
        <v>53</v>
      </c>
      <c r="C100" s="5" t="s">
        <v>54</v>
      </c>
      <c r="D100" s="6" t="s">
        <v>20</v>
      </c>
      <c r="E100" s="6" t="s">
        <v>34</v>
      </c>
      <c r="F100" s="7">
        <v>86.04</v>
      </c>
      <c r="G100" s="8">
        <v>4.5199999999999996</v>
      </c>
      <c r="H100" s="8">
        <v>5.36</v>
      </c>
      <c r="I100" s="8">
        <v>388.9</v>
      </c>
      <c r="J100" s="8">
        <v>461.17</v>
      </c>
    </row>
    <row r="101" spans="1:10" ht="16.5" x14ac:dyDescent="0.25">
      <c r="A101" s="5" t="s">
        <v>183</v>
      </c>
      <c r="B101" s="6" t="s">
        <v>56</v>
      </c>
      <c r="C101" s="5" t="s">
        <v>57</v>
      </c>
      <c r="D101" s="6" t="s">
        <v>20</v>
      </c>
      <c r="E101" s="6" t="s">
        <v>34</v>
      </c>
      <c r="F101" s="7">
        <v>1.84</v>
      </c>
      <c r="G101" s="8">
        <v>114.41</v>
      </c>
      <c r="H101" s="8">
        <v>135.63999999999999</v>
      </c>
      <c r="I101" s="8">
        <v>210.51</v>
      </c>
      <c r="J101" s="8">
        <v>249.58</v>
      </c>
    </row>
    <row r="102" spans="1:10" ht="24.75" x14ac:dyDescent="0.25">
      <c r="A102" s="5" t="s">
        <v>184</v>
      </c>
      <c r="B102" s="6" t="s">
        <v>59</v>
      </c>
      <c r="C102" s="5" t="s">
        <v>60</v>
      </c>
      <c r="D102" s="6" t="s">
        <v>20</v>
      </c>
      <c r="E102" s="6" t="s">
        <v>61</v>
      </c>
      <c r="F102" s="7">
        <v>864.06</v>
      </c>
      <c r="G102" s="8">
        <v>5.66</v>
      </c>
      <c r="H102" s="8">
        <v>6.71</v>
      </c>
      <c r="I102" s="8">
        <v>4890.58</v>
      </c>
      <c r="J102" s="8">
        <v>5797.84</v>
      </c>
    </row>
    <row r="103" spans="1:10" ht="16.5" x14ac:dyDescent="0.25">
      <c r="A103" s="5" t="s">
        <v>185</v>
      </c>
      <c r="B103" s="6" t="s">
        <v>63</v>
      </c>
      <c r="C103" s="5" t="s">
        <v>64</v>
      </c>
      <c r="D103" s="6" t="s">
        <v>20</v>
      </c>
      <c r="E103" s="6" t="s">
        <v>65</v>
      </c>
      <c r="F103" s="7">
        <v>23985.81</v>
      </c>
      <c r="G103" s="8">
        <v>1.26</v>
      </c>
      <c r="H103" s="8">
        <v>1.49</v>
      </c>
      <c r="I103" s="8">
        <v>30222.12</v>
      </c>
      <c r="J103" s="8">
        <v>35738.86</v>
      </c>
    </row>
    <row r="104" spans="1:10" ht="16.5" x14ac:dyDescent="0.25">
      <c r="A104" s="5" t="s">
        <v>186</v>
      </c>
      <c r="B104" s="6" t="s">
        <v>67</v>
      </c>
      <c r="C104" s="5" t="s">
        <v>68</v>
      </c>
      <c r="D104" s="6" t="s">
        <v>20</v>
      </c>
      <c r="E104" s="6" t="s">
        <v>65</v>
      </c>
      <c r="F104" s="7">
        <v>10368.68</v>
      </c>
      <c r="G104" s="8">
        <v>0.48</v>
      </c>
      <c r="H104" s="8">
        <v>0.56999999999999995</v>
      </c>
      <c r="I104" s="8">
        <v>4976.97</v>
      </c>
      <c r="J104" s="8">
        <v>5910.15</v>
      </c>
    </row>
    <row r="105" spans="1:10" x14ac:dyDescent="0.25">
      <c r="A105" s="5" t="s">
        <v>187</v>
      </c>
      <c r="B105" s="6" t="s">
        <v>70</v>
      </c>
      <c r="C105" s="5" t="s">
        <v>71</v>
      </c>
      <c r="D105" s="6" t="s">
        <v>25</v>
      </c>
      <c r="E105" s="6" t="s">
        <v>61</v>
      </c>
      <c r="F105" s="7">
        <v>732.24</v>
      </c>
      <c r="G105" s="8">
        <v>28.42</v>
      </c>
      <c r="H105" s="8">
        <v>33.69</v>
      </c>
      <c r="I105" s="8">
        <v>20810.259999999998</v>
      </c>
      <c r="J105" s="8">
        <v>24669.17</v>
      </c>
    </row>
    <row r="106" spans="1:10" ht="16.5" x14ac:dyDescent="0.25">
      <c r="A106" s="5" t="s">
        <v>188</v>
      </c>
      <c r="B106" s="6" t="s">
        <v>63</v>
      </c>
      <c r="C106" s="5" t="s">
        <v>64</v>
      </c>
      <c r="D106" s="6" t="s">
        <v>20</v>
      </c>
      <c r="E106" s="6" t="s">
        <v>65</v>
      </c>
      <c r="F106" s="7">
        <v>3833.08</v>
      </c>
      <c r="G106" s="8">
        <v>1.26</v>
      </c>
      <c r="H106" s="8">
        <v>1.49</v>
      </c>
      <c r="I106" s="8">
        <v>4829.68</v>
      </c>
      <c r="J106" s="8">
        <v>5711.29</v>
      </c>
    </row>
    <row r="107" spans="1:10" x14ac:dyDescent="0.25">
      <c r="A107" s="5" t="s">
        <v>189</v>
      </c>
      <c r="B107" s="6" t="s">
        <v>74</v>
      </c>
      <c r="C107" s="5" t="s">
        <v>75</v>
      </c>
      <c r="D107" s="6" t="s">
        <v>76</v>
      </c>
      <c r="E107" s="6" t="s">
        <v>77</v>
      </c>
      <c r="F107" s="7">
        <v>86.04</v>
      </c>
      <c r="G107" s="8">
        <v>212.84</v>
      </c>
      <c r="H107" s="8">
        <v>252.34</v>
      </c>
      <c r="I107" s="8">
        <v>18312.75</v>
      </c>
      <c r="J107" s="8">
        <v>21711.33</v>
      </c>
    </row>
    <row r="108" spans="1:10" ht="16.5" x14ac:dyDescent="0.25">
      <c r="A108" s="5" t="s">
        <v>190</v>
      </c>
      <c r="B108" s="6" t="s">
        <v>79</v>
      </c>
      <c r="C108" s="5" t="s">
        <v>80</v>
      </c>
      <c r="D108" s="6" t="s">
        <v>20</v>
      </c>
      <c r="E108" s="6" t="s">
        <v>16</v>
      </c>
      <c r="F108" s="7">
        <v>860.4</v>
      </c>
      <c r="G108" s="8">
        <v>1.48</v>
      </c>
      <c r="H108" s="8">
        <v>1.75</v>
      </c>
      <c r="I108" s="8">
        <v>1273.3900000000001</v>
      </c>
      <c r="J108" s="8">
        <v>1505.7</v>
      </c>
    </row>
    <row r="109" spans="1:10" ht="24.75" x14ac:dyDescent="0.25">
      <c r="A109" s="5" t="s">
        <v>191</v>
      </c>
      <c r="B109" s="6" t="s">
        <v>82</v>
      </c>
      <c r="C109" s="5" t="s">
        <v>83</v>
      </c>
      <c r="D109" s="6" t="s">
        <v>20</v>
      </c>
      <c r="E109" s="6" t="s">
        <v>84</v>
      </c>
      <c r="F109" s="7">
        <v>619.08000000000004</v>
      </c>
      <c r="G109" s="8">
        <v>48.51</v>
      </c>
      <c r="H109" s="8">
        <v>57.51</v>
      </c>
      <c r="I109" s="8">
        <v>30031.57</v>
      </c>
      <c r="J109" s="8">
        <v>35603.29</v>
      </c>
    </row>
    <row r="110" spans="1:10" x14ac:dyDescent="0.25">
      <c r="A110" s="5" t="s">
        <v>192</v>
      </c>
      <c r="B110" s="6" t="s">
        <v>86</v>
      </c>
      <c r="C110" s="5" t="s">
        <v>87</v>
      </c>
      <c r="D110" s="6" t="s">
        <v>20</v>
      </c>
      <c r="E110" s="6" t="s">
        <v>84</v>
      </c>
      <c r="F110" s="7">
        <v>619.08000000000004</v>
      </c>
      <c r="G110" s="8">
        <v>1.93</v>
      </c>
      <c r="H110" s="8">
        <v>2.29</v>
      </c>
      <c r="I110" s="8">
        <v>1194.82</v>
      </c>
      <c r="J110" s="8">
        <v>1417.69</v>
      </c>
    </row>
    <row r="111" spans="1:10" ht="16.5" x14ac:dyDescent="0.25">
      <c r="A111" s="5" t="s">
        <v>193</v>
      </c>
      <c r="B111" s="6" t="s">
        <v>89</v>
      </c>
      <c r="C111" s="5" t="s">
        <v>90</v>
      </c>
      <c r="D111" s="6" t="s">
        <v>20</v>
      </c>
      <c r="E111" s="6" t="s">
        <v>26</v>
      </c>
      <c r="F111" s="7">
        <v>4</v>
      </c>
      <c r="G111" s="8">
        <v>1316.71</v>
      </c>
      <c r="H111" s="8">
        <v>1561.09</v>
      </c>
      <c r="I111" s="8">
        <v>5266.84</v>
      </c>
      <c r="J111" s="8">
        <v>6244.36</v>
      </c>
    </row>
    <row r="112" spans="1:10" ht="16.5" x14ac:dyDescent="0.25">
      <c r="A112" s="5" t="s">
        <v>194</v>
      </c>
      <c r="B112" s="6" t="s">
        <v>92</v>
      </c>
      <c r="C112" s="5" t="s">
        <v>93</v>
      </c>
      <c r="D112" s="6" t="s">
        <v>25</v>
      </c>
      <c r="E112" s="6" t="s">
        <v>16</v>
      </c>
      <c r="F112" s="7">
        <v>860.4</v>
      </c>
      <c r="G112" s="8">
        <v>160.55000000000001</v>
      </c>
      <c r="H112" s="8">
        <v>190.35</v>
      </c>
      <c r="I112" s="8">
        <v>138137.22</v>
      </c>
      <c r="J112" s="8">
        <v>163777.14000000001</v>
      </c>
    </row>
    <row r="113" spans="1:10" ht="16.5" x14ac:dyDescent="0.25">
      <c r="A113" s="5" t="s">
        <v>195</v>
      </c>
      <c r="B113" s="6" t="s">
        <v>95</v>
      </c>
      <c r="C113" s="5" t="s">
        <v>96</v>
      </c>
      <c r="D113" s="6" t="s">
        <v>20</v>
      </c>
      <c r="E113" s="6" t="s">
        <v>16</v>
      </c>
      <c r="F113" s="7">
        <v>13.12</v>
      </c>
      <c r="G113" s="8">
        <v>176.85</v>
      </c>
      <c r="H113" s="8">
        <v>209.67</v>
      </c>
      <c r="I113" s="8">
        <v>2320.27</v>
      </c>
      <c r="J113" s="8">
        <v>2750.87</v>
      </c>
    </row>
    <row r="114" spans="1:10" ht="16.5" x14ac:dyDescent="0.25">
      <c r="A114" s="5" t="s">
        <v>196</v>
      </c>
      <c r="B114" s="6" t="s">
        <v>98</v>
      </c>
      <c r="C114" s="5" t="s">
        <v>99</v>
      </c>
      <c r="D114" s="6" t="s">
        <v>20</v>
      </c>
      <c r="E114" s="6" t="s">
        <v>26</v>
      </c>
      <c r="F114" s="7">
        <v>2</v>
      </c>
      <c r="G114" s="8">
        <v>1299.47</v>
      </c>
      <c r="H114" s="8">
        <v>1540.65</v>
      </c>
      <c r="I114" s="8">
        <v>2598.94</v>
      </c>
      <c r="J114" s="8">
        <v>3081.3</v>
      </c>
    </row>
    <row r="115" spans="1:10" x14ac:dyDescent="0.25">
      <c r="A115" s="5" t="s">
        <v>197</v>
      </c>
      <c r="B115" s="6" t="s">
        <v>101</v>
      </c>
      <c r="C115" s="5" t="s">
        <v>102</v>
      </c>
      <c r="D115" s="6" t="s">
        <v>76</v>
      </c>
      <c r="E115" s="6" t="s">
        <v>103</v>
      </c>
      <c r="F115" s="7">
        <v>8</v>
      </c>
      <c r="G115" s="8">
        <v>19.79</v>
      </c>
      <c r="H115" s="8">
        <v>23.46</v>
      </c>
      <c r="I115" s="8">
        <v>158.32</v>
      </c>
      <c r="J115" s="8">
        <v>187.68</v>
      </c>
    </row>
    <row r="116" spans="1:10" x14ac:dyDescent="0.25">
      <c r="A116" s="5" t="s">
        <v>198</v>
      </c>
      <c r="B116" s="6" t="s">
        <v>105</v>
      </c>
      <c r="C116" s="5" t="s">
        <v>106</v>
      </c>
      <c r="D116" s="6" t="s">
        <v>20</v>
      </c>
      <c r="E116" s="6" t="s">
        <v>16</v>
      </c>
      <c r="F116" s="7">
        <v>376.54</v>
      </c>
      <c r="G116" s="8">
        <v>17.11</v>
      </c>
      <c r="H116" s="8">
        <v>20.29</v>
      </c>
      <c r="I116" s="8">
        <v>6442.6</v>
      </c>
      <c r="J116" s="8">
        <v>7640</v>
      </c>
    </row>
    <row r="117" spans="1:10" x14ac:dyDescent="0.25">
      <c r="A117" s="5" t="s">
        <v>199</v>
      </c>
      <c r="B117" s="6" t="s">
        <v>108</v>
      </c>
      <c r="C117" s="5" t="s">
        <v>109</v>
      </c>
      <c r="D117" s="6" t="s">
        <v>110</v>
      </c>
      <c r="E117" s="6" t="s">
        <v>111</v>
      </c>
      <c r="F117" s="7">
        <v>860.4</v>
      </c>
      <c r="G117" s="8">
        <v>3.93</v>
      </c>
      <c r="H117" s="8">
        <v>4.66</v>
      </c>
      <c r="I117" s="8">
        <v>3381.37</v>
      </c>
      <c r="J117" s="8">
        <v>4009.46</v>
      </c>
    </row>
    <row r="118" spans="1:10" ht="20.100000000000001" customHeight="1" x14ac:dyDescent="0.25">
      <c r="A118" s="3" t="s">
        <v>200</v>
      </c>
      <c r="B118" s="84" t="s">
        <v>201</v>
      </c>
      <c r="C118" s="84"/>
      <c r="D118" s="84"/>
      <c r="E118" s="84"/>
      <c r="F118" s="84"/>
      <c r="G118" s="84">
        <v>308477.25</v>
      </c>
      <c r="H118" s="84"/>
      <c r="I118" s="4">
        <v>308477.25</v>
      </c>
      <c r="J118" s="4">
        <v>365594.76</v>
      </c>
    </row>
    <row r="119" spans="1:10" x14ac:dyDescent="0.25">
      <c r="A119" s="5" t="s">
        <v>202</v>
      </c>
      <c r="B119" s="6" t="s">
        <v>46</v>
      </c>
      <c r="C119" s="5" t="s">
        <v>47</v>
      </c>
      <c r="D119" s="6" t="s">
        <v>25</v>
      </c>
      <c r="E119" s="6" t="s">
        <v>48</v>
      </c>
      <c r="F119" s="7">
        <v>203.86</v>
      </c>
      <c r="G119" s="8">
        <v>2.68</v>
      </c>
      <c r="H119" s="8">
        <v>3.18</v>
      </c>
      <c r="I119" s="8">
        <v>546.34</v>
      </c>
      <c r="J119" s="8">
        <v>648.27</v>
      </c>
    </row>
    <row r="120" spans="1:10" ht="16.5" x14ac:dyDescent="0.25">
      <c r="A120" s="5" t="s">
        <v>203</v>
      </c>
      <c r="B120" s="6" t="s">
        <v>50</v>
      </c>
      <c r="C120" s="5" t="s">
        <v>51</v>
      </c>
      <c r="D120" s="6" t="s">
        <v>20</v>
      </c>
      <c r="E120" s="6" t="s">
        <v>16</v>
      </c>
      <c r="F120" s="7">
        <v>5327.16</v>
      </c>
      <c r="G120" s="8">
        <v>0.67</v>
      </c>
      <c r="H120" s="8">
        <v>0.79</v>
      </c>
      <c r="I120" s="8">
        <v>3569.2</v>
      </c>
      <c r="J120" s="8">
        <v>4208.46</v>
      </c>
    </row>
    <row r="121" spans="1:10" ht="16.5" x14ac:dyDescent="0.25">
      <c r="A121" s="5" t="s">
        <v>204</v>
      </c>
      <c r="B121" s="6" t="s">
        <v>53</v>
      </c>
      <c r="C121" s="5" t="s">
        <v>54</v>
      </c>
      <c r="D121" s="6" t="s">
        <v>20</v>
      </c>
      <c r="E121" s="6" t="s">
        <v>34</v>
      </c>
      <c r="F121" s="7">
        <v>95.47</v>
      </c>
      <c r="G121" s="8">
        <v>4.5199999999999996</v>
      </c>
      <c r="H121" s="8">
        <v>5.36</v>
      </c>
      <c r="I121" s="8">
        <v>431.52</v>
      </c>
      <c r="J121" s="8">
        <v>511.72</v>
      </c>
    </row>
    <row r="122" spans="1:10" ht="16.5" x14ac:dyDescent="0.25">
      <c r="A122" s="5" t="s">
        <v>205</v>
      </c>
      <c r="B122" s="6" t="s">
        <v>56</v>
      </c>
      <c r="C122" s="5" t="s">
        <v>57</v>
      </c>
      <c r="D122" s="6" t="s">
        <v>20</v>
      </c>
      <c r="E122" s="6" t="s">
        <v>34</v>
      </c>
      <c r="F122" s="7">
        <v>1.72</v>
      </c>
      <c r="G122" s="8">
        <v>114.41</v>
      </c>
      <c r="H122" s="8">
        <v>135.63999999999999</v>
      </c>
      <c r="I122" s="8">
        <v>196.79</v>
      </c>
      <c r="J122" s="8">
        <v>233.3</v>
      </c>
    </row>
    <row r="123" spans="1:10" ht="24.75" x14ac:dyDescent="0.25">
      <c r="A123" s="5" t="s">
        <v>206</v>
      </c>
      <c r="B123" s="6" t="s">
        <v>59</v>
      </c>
      <c r="C123" s="5" t="s">
        <v>60</v>
      </c>
      <c r="D123" s="6" t="s">
        <v>20</v>
      </c>
      <c r="E123" s="6" t="s">
        <v>61</v>
      </c>
      <c r="F123" s="7">
        <v>945.04</v>
      </c>
      <c r="G123" s="8">
        <v>5.66</v>
      </c>
      <c r="H123" s="8">
        <v>6.71</v>
      </c>
      <c r="I123" s="8">
        <v>5348.93</v>
      </c>
      <c r="J123" s="8">
        <v>6341.22</v>
      </c>
    </row>
    <row r="124" spans="1:10" ht="16.5" x14ac:dyDescent="0.25">
      <c r="A124" s="5" t="s">
        <v>207</v>
      </c>
      <c r="B124" s="6" t="s">
        <v>63</v>
      </c>
      <c r="C124" s="5" t="s">
        <v>64</v>
      </c>
      <c r="D124" s="6" t="s">
        <v>20</v>
      </c>
      <c r="E124" s="6" t="s">
        <v>65</v>
      </c>
      <c r="F124" s="7">
        <v>26203.19</v>
      </c>
      <c r="G124" s="8">
        <v>1.26</v>
      </c>
      <c r="H124" s="8">
        <v>1.49</v>
      </c>
      <c r="I124" s="8">
        <v>33016.019999999997</v>
      </c>
      <c r="J124" s="8">
        <v>39042.75</v>
      </c>
    </row>
    <row r="125" spans="1:10" ht="16.5" x14ac:dyDescent="0.25">
      <c r="A125" s="5" t="s">
        <v>208</v>
      </c>
      <c r="B125" s="6" t="s">
        <v>67</v>
      </c>
      <c r="C125" s="5" t="s">
        <v>68</v>
      </c>
      <c r="D125" s="6" t="s">
        <v>20</v>
      </c>
      <c r="E125" s="6" t="s">
        <v>65</v>
      </c>
      <c r="F125" s="7">
        <v>11340.54</v>
      </c>
      <c r="G125" s="8">
        <v>0.48</v>
      </c>
      <c r="H125" s="8">
        <v>0.56999999999999995</v>
      </c>
      <c r="I125" s="8">
        <v>5443.46</v>
      </c>
      <c r="J125" s="8">
        <v>6464.11</v>
      </c>
    </row>
    <row r="126" spans="1:10" x14ac:dyDescent="0.25">
      <c r="A126" s="5" t="s">
        <v>209</v>
      </c>
      <c r="B126" s="6" t="s">
        <v>70</v>
      </c>
      <c r="C126" s="5" t="s">
        <v>71</v>
      </c>
      <c r="D126" s="6" t="s">
        <v>25</v>
      </c>
      <c r="E126" s="6" t="s">
        <v>61</v>
      </c>
      <c r="F126" s="7">
        <v>799.07</v>
      </c>
      <c r="G126" s="8">
        <v>28.42</v>
      </c>
      <c r="H126" s="8">
        <v>33.69</v>
      </c>
      <c r="I126" s="8">
        <v>22709.57</v>
      </c>
      <c r="J126" s="8">
        <v>26920.67</v>
      </c>
    </row>
    <row r="127" spans="1:10" ht="16.5" x14ac:dyDescent="0.25">
      <c r="A127" s="5" t="s">
        <v>210</v>
      </c>
      <c r="B127" s="6" t="s">
        <v>63</v>
      </c>
      <c r="C127" s="5" t="s">
        <v>64</v>
      </c>
      <c r="D127" s="6" t="s">
        <v>20</v>
      </c>
      <c r="E127" s="6" t="s">
        <v>65</v>
      </c>
      <c r="F127" s="7">
        <v>4253.37</v>
      </c>
      <c r="G127" s="8">
        <v>1.26</v>
      </c>
      <c r="H127" s="8">
        <v>1.49</v>
      </c>
      <c r="I127" s="8">
        <v>5359.25</v>
      </c>
      <c r="J127" s="8">
        <v>6337.52</v>
      </c>
    </row>
    <row r="128" spans="1:10" x14ac:dyDescent="0.25">
      <c r="A128" s="5" t="s">
        <v>211</v>
      </c>
      <c r="B128" s="6" t="s">
        <v>74</v>
      </c>
      <c r="C128" s="5" t="s">
        <v>75</v>
      </c>
      <c r="D128" s="6" t="s">
        <v>76</v>
      </c>
      <c r="E128" s="6" t="s">
        <v>77</v>
      </c>
      <c r="F128" s="7">
        <v>95.47</v>
      </c>
      <c r="G128" s="8">
        <v>212.84</v>
      </c>
      <c r="H128" s="8">
        <v>252.34</v>
      </c>
      <c r="I128" s="8">
        <v>20319.830000000002</v>
      </c>
      <c r="J128" s="8">
        <v>24090.9</v>
      </c>
    </row>
    <row r="129" spans="1:10" ht="16.5" x14ac:dyDescent="0.25">
      <c r="A129" s="5" t="s">
        <v>212</v>
      </c>
      <c r="B129" s="6" t="s">
        <v>79</v>
      </c>
      <c r="C129" s="5" t="s">
        <v>80</v>
      </c>
      <c r="D129" s="6" t="s">
        <v>20</v>
      </c>
      <c r="E129" s="6" t="s">
        <v>16</v>
      </c>
      <c r="F129" s="7">
        <v>954.74</v>
      </c>
      <c r="G129" s="8">
        <v>1.48</v>
      </c>
      <c r="H129" s="8">
        <v>1.75</v>
      </c>
      <c r="I129" s="8">
        <v>1413.02</v>
      </c>
      <c r="J129" s="8">
        <v>1670.8</v>
      </c>
    </row>
    <row r="130" spans="1:10" ht="24.75" x14ac:dyDescent="0.25">
      <c r="A130" s="5" t="s">
        <v>213</v>
      </c>
      <c r="B130" s="6" t="s">
        <v>82</v>
      </c>
      <c r="C130" s="5" t="s">
        <v>83</v>
      </c>
      <c r="D130" s="6" t="s">
        <v>20</v>
      </c>
      <c r="E130" s="6" t="s">
        <v>84</v>
      </c>
      <c r="F130" s="7">
        <v>706.81</v>
      </c>
      <c r="G130" s="8">
        <v>48.51</v>
      </c>
      <c r="H130" s="8">
        <v>57.51</v>
      </c>
      <c r="I130" s="8">
        <v>34287.35</v>
      </c>
      <c r="J130" s="8">
        <v>40648.639999999999</v>
      </c>
    </row>
    <row r="131" spans="1:10" x14ac:dyDescent="0.25">
      <c r="A131" s="5" t="s">
        <v>214</v>
      </c>
      <c r="B131" s="6" t="s">
        <v>86</v>
      </c>
      <c r="C131" s="5" t="s">
        <v>87</v>
      </c>
      <c r="D131" s="6" t="s">
        <v>20</v>
      </c>
      <c r="E131" s="6" t="s">
        <v>84</v>
      </c>
      <c r="F131" s="7">
        <v>706.81</v>
      </c>
      <c r="G131" s="8">
        <v>1.93</v>
      </c>
      <c r="H131" s="8">
        <v>2.29</v>
      </c>
      <c r="I131" s="8">
        <v>1364.14</v>
      </c>
      <c r="J131" s="8">
        <v>1618.59</v>
      </c>
    </row>
    <row r="132" spans="1:10" ht="16.5" x14ac:dyDescent="0.25">
      <c r="A132" s="5" t="s">
        <v>215</v>
      </c>
      <c r="B132" s="6" t="s">
        <v>89</v>
      </c>
      <c r="C132" s="5" t="s">
        <v>90</v>
      </c>
      <c r="D132" s="6" t="s">
        <v>20</v>
      </c>
      <c r="E132" s="6" t="s">
        <v>26</v>
      </c>
      <c r="F132" s="7">
        <v>4</v>
      </c>
      <c r="G132" s="8">
        <v>1316.71</v>
      </c>
      <c r="H132" s="8">
        <v>1561.09</v>
      </c>
      <c r="I132" s="8">
        <v>5266.84</v>
      </c>
      <c r="J132" s="8">
        <v>6244.36</v>
      </c>
    </row>
    <row r="133" spans="1:10" ht="16.5" x14ac:dyDescent="0.25">
      <c r="A133" s="5" t="s">
        <v>216</v>
      </c>
      <c r="B133" s="6" t="s">
        <v>92</v>
      </c>
      <c r="C133" s="5" t="s">
        <v>93</v>
      </c>
      <c r="D133" s="6" t="s">
        <v>25</v>
      </c>
      <c r="E133" s="6" t="s">
        <v>16</v>
      </c>
      <c r="F133" s="7">
        <v>954.74</v>
      </c>
      <c r="G133" s="8">
        <v>160.55000000000001</v>
      </c>
      <c r="H133" s="8">
        <v>190.35</v>
      </c>
      <c r="I133" s="8">
        <v>153283.51</v>
      </c>
      <c r="J133" s="8">
        <v>181734.76</v>
      </c>
    </row>
    <row r="134" spans="1:10" ht="16.5" x14ac:dyDescent="0.25">
      <c r="A134" s="5" t="s">
        <v>217</v>
      </c>
      <c r="B134" s="6" t="s">
        <v>95</v>
      </c>
      <c r="C134" s="5" t="s">
        <v>96</v>
      </c>
      <c r="D134" s="6" t="s">
        <v>20</v>
      </c>
      <c r="E134" s="6" t="s">
        <v>16</v>
      </c>
      <c r="F134" s="7">
        <v>15.84</v>
      </c>
      <c r="G134" s="8">
        <v>176.85</v>
      </c>
      <c r="H134" s="8">
        <v>209.67</v>
      </c>
      <c r="I134" s="8">
        <v>2801.3</v>
      </c>
      <c r="J134" s="8">
        <v>3321.17</v>
      </c>
    </row>
    <row r="135" spans="1:10" ht="16.5" x14ac:dyDescent="0.25">
      <c r="A135" s="5" t="s">
        <v>218</v>
      </c>
      <c r="B135" s="6" t="s">
        <v>98</v>
      </c>
      <c r="C135" s="5" t="s">
        <v>99</v>
      </c>
      <c r="D135" s="6" t="s">
        <v>20</v>
      </c>
      <c r="E135" s="6" t="s">
        <v>26</v>
      </c>
      <c r="F135" s="7">
        <v>2</v>
      </c>
      <c r="G135" s="8">
        <v>1299.47</v>
      </c>
      <c r="H135" s="8">
        <v>1540.65</v>
      </c>
      <c r="I135" s="8">
        <v>2598.94</v>
      </c>
      <c r="J135" s="8">
        <v>3081.3</v>
      </c>
    </row>
    <row r="136" spans="1:10" x14ac:dyDescent="0.25">
      <c r="A136" s="5" t="s">
        <v>219</v>
      </c>
      <c r="B136" s="6" t="s">
        <v>101</v>
      </c>
      <c r="C136" s="5" t="s">
        <v>102</v>
      </c>
      <c r="D136" s="6" t="s">
        <v>76</v>
      </c>
      <c r="E136" s="6" t="s">
        <v>103</v>
      </c>
      <c r="F136" s="7">
        <v>8</v>
      </c>
      <c r="G136" s="8">
        <v>19.79</v>
      </c>
      <c r="H136" s="8">
        <v>23.46</v>
      </c>
      <c r="I136" s="8">
        <v>158.32</v>
      </c>
      <c r="J136" s="8">
        <v>187.68</v>
      </c>
    </row>
    <row r="137" spans="1:10" x14ac:dyDescent="0.25">
      <c r="A137" s="5" t="s">
        <v>220</v>
      </c>
      <c r="B137" s="6" t="s">
        <v>105</v>
      </c>
      <c r="C137" s="5" t="s">
        <v>106</v>
      </c>
      <c r="D137" s="6" t="s">
        <v>20</v>
      </c>
      <c r="E137" s="6" t="s">
        <v>16</v>
      </c>
      <c r="F137" s="7">
        <v>386.37</v>
      </c>
      <c r="G137" s="8">
        <v>17.11</v>
      </c>
      <c r="H137" s="8">
        <v>20.29</v>
      </c>
      <c r="I137" s="8">
        <v>6610.79</v>
      </c>
      <c r="J137" s="8">
        <v>7839.45</v>
      </c>
    </row>
    <row r="138" spans="1:10" x14ac:dyDescent="0.25">
      <c r="A138" s="5" t="s">
        <v>221</v>
      </c>
      <c r="B138" s="6" t="s">
        <v>108</v>
      </c>
      <c r="C138" s="5" t="s">
        <v>109</v>
      </c>
      <c r="D138" s="6" t="s">
        <v>110</v>
      </c>
      <c r="E138" s="6" t="s">
        <v>111</v>
      </c>
      <c r="F138" s="7">
        <v>954.74</v>
      </c>
      <c r="G138" s="8">
        <v>3.93</v>
      </c>
      <c r="H138" s="8">
        <v>4.66</v>
      </c>
      <c r="I138" s="8">
        <v>3752.13</v>
      </c>
      <c r="J138" s="8">
        <v>4449.09</v>
      </c>
    </row>
    <row r="139" spans="1:10" ht="20.100000000000001" customHeight="1" x14ac:dyDescent="0.25">
      <c r="A139" s="3" t="s">
        <v>222</v>
      </c>
      <c r="B139" s="84" t="s">
        <v>223</v>
      </c>
      <c r="C139" s="84"/>
      <c r="D139" s="84"/>
      <c r="E139" s="84"/>
      <c r="F139" s="84"/>
      <c r="G139" s="84">
        <v>308945.52</v>
      </c>
      <c r="H139" s="84"/>
      <c r="I139" s="4">
        <v>308945.52</v>
      </c>
      <c r="J139" s="4">
        <v>366149.05</v>
      </c>
    </row>
    <row r="140" spans="1:10" x14ac:dyDescent="0.25">
      <c r="A140" s="5" t="s">
        <v>224</v>
      </c>
      <c r="B140" s="6" t="s">
        <v>46</v>
      </c>
      <c r="C140" s="5" t="s">
        <v>47</v>
      </c>
      <c r="D140" s="6" t="s">
        <v>25</v>
      </c>
      <c r="E140" s="6" t="s">
        <v>48</v>
      </c>
      <c r="F140" s="7">
        <v>203.94</v>
      </c>
      <c r="G140" s="8">
        <v>2.68</v>
      </c>
      <c r="H140" s="8">
        <v>3.18</v>
      </c>
      <c r="I140" s="8">
        <v>546.55999999999995</v>
      </c>
      <c r="J140" s="8">
        <v>648.53</v>
      </c>
    </row>
    <row r="141" spans="1:10" ht="16.5" x14ac:dyDescent="0.25">
      <c r="A141" s="5" t="s">
        <v>225</v>
      </c>
      <c r="B141" s="6" t="s">
        <v>50</v>
      </c>
      <c r="C141" s="5" t="s">
        <v>51</v>
      </c>
      <c r="D141" s="6" t="s">
        <v>20</v>
      </c>
      <c r="E141" s="6" t="s">
        <v>16</v>
      </c>
      <c r="F141" s="7">
        <v>5366.35</v>
      </c>
      <c r="G141" s="8">
        <v>0.67</v>
      </c>
      <c r="H141" s="8">
        <v>0.79</v>
      </c>
      <c r="I141" s="8">
        <v>3595.45</v>
      </c>
      <c r="J141" s="8">
        <v>4239.42</v>
      </c>
    </row>
    <row r="142" spans="1:10" ht="16.5" x14ac:dyDescent="0.25">
      <c r="A142" s="5" t="s">
        <v>226</v>
      </c>
      <c r="B142" s="6" t="s">
        <v>53</v>
      </c>
      <c r="C142" s="5" t="s">
        <v>54</v>
      </c>
      <c r="D142" s="6" t="s">
        <v>20</v>
      </c>
      <c r="E142" s="6" t="s">
        <v>34</v>
      </c>
      <c r="F142" s="7">
        <v>95.94</v>
      </c>
      <c r="G142" s="8">
        <v>4.5199999999999996</v>
      </c>
      <c r="H142" s="8">
        <v>5.36</v>
      </c>
      <c r="I142" s="8">
        <v>433.65</v>
      </c>
      <c r="J142" s="8">
        <v>514.24</v>
      </c>
    </row>
    <row r="143" spans="1:10" ht="16.5" x14ac:dyDescent="0.25">
      <c r="A143" s="5" t="s">
        <v>227</v>
      </c>
      <c r="B143" s="6" t="s">
        <v>56</v>
      </c>
      <c r="C143" s="5" t="s">
        <v>57</v>
      </c>
      <c r="D143" s="6" t="s">
        <v>20</v>
      </c>
      <c r="E143" s="6" t="s">
        <v>34</v>
      </c>
      <c r="F143" s="7">
        <v>1.72</v>
      </c>
      <c r="G143" s="8">
        <v>114.41</v>
      </c>
      <c r="H143" s="8">
        <v>135.63999999999999</v>
      </c>
      <c r="I143" s="8">
        <v>196.79</v>
      </c>
      <c r="J143" s="8">
        <v>233.3</v>
      </c>
    </row>
    <row r="144" spans="1:10" ht="24.75" x14ac:dyDescent="0.25">
      <c r="A144" s="5" t="s">
        <v>228</v>
      </c>
      <c r="B144" s="6" t="s">
        <v>59</v>
      </c>
      <c r="C144" s="5" t="s">
        <v>60</v>
      </c>
      <c r="D144" s="6" t="s">
        <v>20</v>
      </c>
      <c r="E144" s="6" t="s">
        <v>61</v>
      </c>
      <c r="F144" s="7">
        <v>951.61</v>
      </c>
      <c r="G144" s="8">
        <v>5.66</v>
      </c>
      <c r="H144" s="8">
        <v>6.71</v>
      </c>
      <c r="I144" s="8">
        <v>5386.11</v>
      </c>
      <c r="J144" s="8">
        <v>6385.3</v>
      </c>
    </row>
    <row r="145" spans="1:10" ht="16.5" x14ac:dyDescent="0.25">
      <c r="A145" s="5" t="s">
        <v>229</v>
      </c>
      <c r="B145" s="6" t="s">
        <v>63</v>
      </c>
      <c r="C145" s="5" t="s">
        <v>64</v>
      </c>
      <c r="D145" s="6" t="s">
        <v>20</v>
      </c>
      <c r="E145" s="6" t="s">
        <v>65</v>
      </c>
      <c r="F145" s="7">
        <v>26389.94</v>
      </c>
      <c r="G145" s="8">
        <v>1.26</v>
      </c>
      <c r="H145" s="8">
        <v>1.49</v>
      </c>
      <c r="I145" s="8">
        <v>33251.32</v>
      </c>
      <c r="J145" s="8">
        <v>39321.01</v>
      </c>
    </row>
    <row r="146" spans="1:10" ht="16.5" x14ac:dyDescent="0.25">
      <c r="A146" s="5" t="s">
        <v>230</v>
      </c>
      <c r="B146" s="6" t="s">
        <v>67</v>
      </c>
      <c r="C146" s="5" t="s">
        <v>68</v>
      </c>
      <c r="D146" s="6" t="s">
        <v>20</v>
      </c>
      <c r="E146" s="6" t="s">
        <v>65</v>
      </c>
      <c r="F146" s="7">
        <v>11419.4</v>
      </c>
      <c r="G146" s="8">
        <v>0.48</v>
      </c>
      <c r="H146" s="8">
        <v>0.56999999999999995</v>
      </c>
      <c r="I146" s="8">
        <v>5481.31</v>
      </c>
      <c r="J146" s="8">
        <v>6509.06</v>
      </c>
    </row>
    <row r="147" spans="1:10" x14ac:dyDescent="0.25">
      <c r="A147" s="5" t="s">
        <v>231</v>
      </c>
      <c r="B147" s="6" t="s">
        <v>70</v>
      </c>
      <c r="C147" s="5" t="s">
        <v>71</v>
      </c>
      <c r="D147" s="6" t="s">
        <v>25</v>
      </c>
      <c r="E147" s="6" t="s">
        <v>61</v>
      </c>
      <c r="F147" s="7">
        <v>804.95</v>
      </c>
      <c r="G147" s="8">
        <v>28.42</v>
      </c>
      <c r="H147" s="8">
        <v>33.69</v>
      </c>
      <c r="I147" s="8">
        <v>22876.68</v>
      </c>
      <c r="J147" s="8">
        <v>27118.77</v>
      </c>
    </row>
    <row r="148" spans="1:10" ht="16.5" x14ac:dyDescent="0.25">
      <c r="A148" s="5" t="s">
        <v>232</v>
      </c>
      <c r="B148" s="6" t="s">
        <v>63</v>
      </c>
      <c r="C148" s="5" t="s">
        <v>64</v>
      </c>
      <c r="D148" s="6" t="s">
        <v>20</v>
      </c>
      <c r="E148" s="6" t="s">
        <v>65</v>
      </c>
      <c r="F148" s="7">
        <v>4273.95</v>
      </c>
      <c r="G148" s="8">
        <v>1.26</v>
      </c>
      <c r="H148" s="8">
        <v>1.49</v>
      </c>
      <c r="I148" s="8">
        <v>5385.18</v>
      </c>
      <c r="J148" s="8">
        <v>6368.19</v>
      </c>
    </row>
    <row r="149" spans="1:10" x14ac:dyDescent="0.25">
      <c r="A149" s="5" t="s">
        <v>233</v>
      </c>
      <c r="B149" s="6" t="s">
        <v>74</v>
      </c>
      <c r="C149" s="5" t="s">
        <v>75</v>
      </c>
      <c r="D149" s="6" t="s">
        <v>76</v>
      </c>
      <c r="E149" s="6" t="s">
        <v>77</v>
      </c>
      <c r="F149" s="7">
        <v>95.94</v>
      </c>
      <c r="G149" s="8">
        <v>212.84</v>
      </c>
      <c r="H149" s="8">
        <v>252.34</v>
      </c>
      <c r="I149" s="8">
        <v>20419.87</v>
      </c>
      <c r="J149" s="8">
        <v>24209.5</v>
      </c>
    </row>
    <row r="150" spans="1:10" ht="16.5" x14ac:dyDescent="0.25">
      <c r="A150" s="5" t="s">
        <v>234</v>
      </c>
      <c r="B150" s="6" t="s">
        <v>79</v>
      </c>
      <c r="C150" s="5" t="s">
        <v>80</v>
      </c>
      <c r="D150" s="6" t="s">
        <v>20</v>
      </c>
      <c r="E150" s="6" t="s">
        <v>16</v>
      </c>
      <c r="F150" s="7">
        <v>959.36</v>
      </c>
      <c r="G150" s="8">
        <v>1.48</v>
      </c>
      <c r="H150" s="8">
        <v>1.75</v>
      </c>
      <c r="I150" s="8">
        <v>1419.85</v>
      </c>
      <c r="J150" s="8">
        <v>1678.88</v>
      </c>
    </row>
    <row r="151" spans="1:10" ht="24.75" x14ac:dyDescent="0.25">
      <c r="A151" s="5" t="s">
        <v>235</v>
      </c>
      <c r="B151" s="6" t="s">
        <v>82</v>
      </c>
      <c r="C151" s="5" t="s">
        <v>83</v>
      </c>
      <c r="D151" s="6" t="s">
        <v>20</v>
      </c>
      <c r="E151" s="6" t="s">
        <v>84</v>
      </c>
      <c r="F151" s="7">
        <v>691.99</v>
      </c>
      <c r="G151" s="8">
        <v>48.51</v>
      </c>
      <c r="H151" s="8">
        <v>57.51</v>
      </c>
      <c r="I151" s="8">
        <v>33568.43</v>
      </c>
      <c r="J151" s="8">
        <v>39796.339999999997</v>
      </c>
    </row>
    <row r="152" spans="1:10" x14ac:dyDescent="0.25">
      <c r="A152" s="5" t="s">
        <v>236</v>
      </c>
      <c r="B152" s="6" t="s">
        <v>86</v>
      </c>
      <c r="C152" s="5" t="s">
        <v>87</v>
      </c>
      <c r="D152" s="6" t="s">
        <v>20</v>
      </c>
      <c r="E152" s="6" t="s">
        <v>84</v>
      </c>
      <c r="F152" s="7">
        <v>691.99</v>
      </c>
      <c r="G152" s="8">
        <v>1.93</v>
      </c>
      <c r="H152" s="8">
        <v>2.29</v>
      </c>
      <c r="I152" s="8">
        <v>1335.54</v>
      </c>
      <c r="J152" s="8">
        <v>1584.66</v>
      </c>
    </row>
    <row r="153" spans="1:10" ht="16.5" x14ac:dyDescent="0.25">
      <c r="A153" s="5" t="s">
        <v>237</v>
      </c>
      <c r="B153" s="6" t="s">
        <v>89</v>
      </c>
      <c r="C153" s="5" t="s">
        <v>90</v>
      </c>
      <c r="D153" s="6" t="s">
        <v>20</v>
      </c>
      <c r="E153" s="6" t="s">
        <v>26</v>
      </c>
      <c r="F153" s="7">
        <v>4</v>
      </c>
      <c r="G153" s="8">
        <v>1316.71</v>
      </c>
      <c r="H153" s="8">
        <v>1561.09</v>
      </c>
      <c r="I153" s="8">
        <v>5266.84</v>
      </c>
      <c r="J153" s="8">
        <v>6244.36</v>
      </c>
    </row>
    <row r="154" spans="1:10" ht="16.5" x14ac:dyDescent="0.25">
      <c r="A154" s="5" t="s">
        <v>238</v>
      </c>
      <c r="B154" s="6" t="s">
        <v>92</v>
      </c>
      <c r="C154" s="5" t="s">
        <v>93</v>
      </c>
      <c r="D154" s="6" t="s">
        <v>25</v>
      </c>
      <c r="E154" s="6" t="s">
        <v>16</v>
      </c>
      <c r="F154" s="7">
        <v>959.36</v>
      </c>
      <c r="G154" s="8">
        <v>160.55000000000001</v>
      </c>
      <c r="H154" s="8">
        <v>190.35</v>
      </c>
      <c r="I154" s="8">
        <v>154025.25</v>
      </c>
      <c r="J154" s="8">
        <v>182614.18</v>
      </c>
    </row>
    <row r="155" spans="1:10" ht="16.5" x14ac:dyDescent="0.25">
      <c r="A155" s="5" t="s">
        <v>239</v>
      </c>
      <c r="B155" s="6" t="s">
        <v>98</v>
      </c>
      <c r="C155" s="5" t="s">
        <v>99</v>
      </c>
      <c r="D155" s="6" t="s">
        <v>20</v>
      </c>
      <c r="E155" s="6" t="s">
        <v>26</v>
      </c>
      <c r="F155" s="7">
        <v>2</v>
      </c>
      <c r="G155" s="8">
        <v>1299.47</v>
      </c>
      <c r="H155" s="8">
        <v>1540.65</v>
      </c>
      <c r="I155" s="8">
        <v>2598.94</v>
      </c>
      <c r="J155" s="8">
        <v>3081.3</v>
      </c>
    </row>
    <row r="156" spans="1:10" ht="16.5" x14ac:dyDescent="0.25">
      <c r="A156" s="5" t="s">
        <v>240</v>
      </c>
      <c r="B156" s="6" t="s">
        <v>95</v>
      </c>
      <c r="C156" s="5" t="s">
        <v>96</v>
      </c>
      <c r="D156" s="6" t="s">
        <v>20</v>
      </c>
      <c r="E156" s="6" t="s">
        <v>16</v>
      </c>
      <c r="F156" s="7">
        <v>14.88</v>
      </c>
      <c r="G156" s="8">
        <v>176.85</v>
      </c>
      <c r="H156" s="8">
        <v>209.67</v>
      </c>
      <c r="I156" s="8">
        <v>2631.53</v>
      </c>
      <c r="J156" s="8">
        <v>3119.89</v>
      </c>
    </row>
    <row r="157" spans="1:10" x14ac:dyDescent="0.25">
      <c r="A157" s="5" t="s">
        <v>241</v>
      </c>
      <c r="B157" s="6" t="s">
        <v>101</v>
      </c>
      <c r="C157" s="5" t="s">
        <v>102</v>
      </c>
      <c r="D157" s="6" t="s">
        <v>76</v>
      </c>
      <c r="E157" s="6" t="s">
        <v>103</v>
      </c>
      <c r="F157" s="7">
        <v>8</v>
      </c>
      <c r="G157" s="8">
        <v>19.79</v>
      </c>
      <c r="H157" s="8">
        <v>23.46</v>
      </c>
      <c r="I157" s="8">
        <v>158.32</v>
      </c>
      <c r="J157" s="8">
        <v>187.68</v>
      </c>
    </row>
    <row r="158" spans="1:10" x14ac:dyDescent="0.25">
      <c r="A158" s="5" t="s">
        <v>242</v>
      </c>
      <c r="B158" s="6" t="s">
        <v>105</v>
      </c>
      <c r="C158" s="5" t="s">
        <v>106</v>
      </c>
      <c r="D158" s="6" t="s">
        <v>20</v>
      </c>
      <c r="E158" s="6" t="s">
        <v>16</v>
      </c>
      <c r="F158" s="7">
        <v>385.6</v>
      </c>
      <c r="G158" s="8">
        <v>17.11</v>
      </c>
      <c r="H158" s="8">
        <v>20.29</v>
      </c>
      <c r="I158" s="8">
        <v>6597.62</v>
      </c>
      <c r="J158" s="8">
        <v>7823.82</v>
      </c>
    </row>
    <row r="159" spans="1:10" x14ac:dyDescent="0.25">
      <c r="A159" s="5" t="s">
        <v>243</v>
      </c>
      <c r="B159" s="6" t="s">
        <v>108</v>
      </c>
      <c r="C159" s="5" t="s">
        <v>109</v>
      </c>
      <c r="D159" s="6" t="s">
        <v>110</v>
      </c>
      <c r="E159" s="6" t="s">
        <v>111</v>
      </c>
      <c r="F159" s="7">
        <v>959.36</v>
      </c>
      <c r="G159" s="8">
        <v>3.93</v>
      </c>
      <c r="H159" s="8">
        <v>4.66</v>
      </c>
      <c r="I159" s="8">
        <v>3770.28</v>
      </c>
      <c r="J159" s="8">
        <v>4470.62</v>
      </c>
    </row>
    <row r="160" spans="1:10" ht="20.100000000000001" customHeight="1" x14ac:dyDescent="0.25">
      <c r="A160" s="3" t="s">
        <v>244</v>
      </c>
      <c r="B160" s="84" t="s">
        <v>245</v>
      </c>
      <c r="C160" s="84"/>
      <c r="D160" s="84"/>
      <c r="E160" s="84"/>
      <c r="F160" s="84"/>
      <c r="G160" s="84">
        <v>277076.42</v>
      </c>
      <c r="H160" s="84"/>
      <c r="I160" s="4">
        <v>277076.42</v>
      </c>
      <c r="J160" s="4">
        <v>328382.27</v>
      </c>
    </row>
    <row r="161" spans="1:10" x14ac:dyDescent="0.25">
      <c r="A161" s="5" t="s">
        <v>246</v>
      </c>
      <c r="B161" s="6" t="s">
        <v>46</v>
      </c>
      <c r="C161" s="5" t="s">
        <v>47</v>
      </c>
      <c r="D161" s="6" t="s">
        <v>25</v>
      </c>
      <c r="E161" s="6" t="s">
        <v>48</v>
      </c>
      <c r="F161" s="7">
        <v>197.79</v>
      </c>
      <c r="G161" s="8">
        <v>2.68</v>
      </c>
      <c r="H161" s="8">
        <v>3.18</v>
      </c>
      <c r="I161" s="8">
        <v>530.08000000000004</v>
      </c>
      <c r="J161" s="8">
        <v>628.97</v>
      </c>
    </row>
    <row r="162" spans="1:10" ht="16.5" x14ac:dyDescent="0.25">
      <c r="A162" s="5" t="s">
        <v>247</v>
      </c>
      <c r="B162" s="6" t="s">
        <v>50</v>
      </c>
      <c r="C162" s="5" t="s">
        <v>51</v>
      </c>
      <c r="D162" s="6" t="s">
        <v>20</v>
      </c>
      <c r="E162" s="6" t="s">
        <v>16</v>
      </c>
      <c r="F162" s="7">
        <v>4642.53</v>
      </c>
      <c r="G162" s="8">
        <v>0.67</v>
      </c>
      <c r="H162" s="8">
        <v>0.79</v>
      </c>
      <c r="I162" s="8">
        <v>3110.5</v>
      </c>
      <c r="J162" s="8">
        <v>3667.6</v>
      </c>
    </row>
    <row r="163" spans="1:10" ht="16.5" x14ac:dyDescent="0.25">
      <c r="A163" s="5" t="s">
        <v>248</v>
      </c>
      <c r="B163" s="6" t="s">
        <v>53</v>
      </c>
      <c r="C163" s="5" t="s">
        <v>54</v>
      </c>
      <c r="D163" s="6" t="s">
        <v>20</v>
      </c>
      <c r="E163" s="6" t="s">
        <v>34</v>
      </c>
      <c r="F163" s="7">
        <v>61.76</v>
      </c>
      <c r="G163" s="8">
        <v>4.5199999999999996</v>
      </c>
      <c r="H163" s="8">
        <v>5.36</v>
      </c>
      <c r="I163" s="8">
        <v>279.16000000000003</v>
      </c>
      <c r="J163" s="8">
        <v>331.03</v>
      </c>
    </row>
    <row r="164" spans="1:10" ht="16.5" x14ac:dyDescent="0.25">
      <c r="A164" s="5" t="s">
        <v>249</v>
      </c>
      <c r="B164" s="6" t="s">
        <v>56</v>
      </c>
      <c r="C164" s="5" t="s">
        <v>57</v>
      </c>
      <c r="D164" s="6" t="s">
        <v>20</v>
      </c>
      <c r="E164" s="6" t="s">
        <v>34</v>
      </c>
      <c r="F164" s="7">
        <v>1.29</v>
      </c>
      <c r="G164" s="8">
        <v>114.41</v>
      </c>
      <c r="H164" s="8">
        <v>135.63999999999999</v>
      </c>
      <c r="I164" s="8">
        <v>147.59</v>
      </c>
      <c r="J164" s="8">
        <v>174.98</v>
      </c>
    </row>
    <row r="165" spans="1:10" ht="24.75" x14ac:dyDescent="0.25">
      <c r="A165" s="5" t="s">
        <v>250</v>
      </c>
      <c r="B165" s="6" t="s">
        <v>59</v>
      </c>
      <c r="C165" s="5" t="s">
        <v>60</v>
      </c>
      <c r="D165" s="6" t="s">
        <v>20</v>
      </c>
      <c r="E165" s="6" t="s">
        <v>61</v>
      </c>
      <c r="F165" s="7">
        <v>830.59</v>
      </c>
      <c r="G165" s="8">
        <v>5.66</v>
      </c>
      <c r="H165" s="8">
        <v>6.71</v>
      </c>
      <c r="I165" s="8">
        <v>4701.1400000000003</v>
      </c>
      <c r="J165" s="8">
        <v>5573.26</v>
      </c>
    </row>
    <row r="166" spans="1:10" ht="16.5" x14ac:dyDescent="0.25">
      <c r="A166" s="5" t="s">
        <v>251</v>
      </c>
      <c r="B166" s="6" t="s">
        <v>63</v>
      </c>
      <c r="C166" s="5" t="s">
        <v>64</v>
      </c>
      <c r="D166" s="6" t="s">
        <v>20</v>
      </c>
      <c r="E166" s="6" t="s">
        <v>65</v>
      </c>
      <c r="F166" s="7">
        <v>22935.65</v>
      </c>
      <c r="G166" s="8">
        <v>1.26</v>
      </c>
      <c r="H166" s="8">
        <v>1.49</v>
      </c>
      <c r="I166" s="8">
        <v>28898.92</v>
      </c>
      <c r="J166" s="8">
        <v>34174.120000000003</v>
      </c>
    </row>
    <row r="167" spans="1:10" ht="16.5" x14ac:dyDescent="0.25">
      <c r="A167" s="5" t="s">
        <v>252</v>
      </c>
      <c r="B167" s="6" t="s">
        <v>67</v>
      </c>
      <c r="C167" s="5" t="s">
        <v>68</v>
      </c>
      <c r="D167" s="6" t="s">
        <v>20</v>
      </c>
      <c r="E167" s="6" t="s">
        <v>65</v>
      </c>
      <c r="F167" s="7">
        <v>9967.1200000000008</v>
      </c>
      <c r="G167" s="8">
        <v>0.48</v>
      </c>
      <c r="H167" s="8">
        <v>0.56999999999999995</v>
      </c>
      <c r="I167" s="8">
        <v>4784.22</v>
      </c>
      <c r="J167" s="8">
        <v>5681.26</v>
      </c>
    </row>
    <row r="168" spans="1:10" x14ac:dyDescent="0.25">
      <c r="A168" s="5" t="s">
        <v>253</v>
      </c>
      <c r="B168" s="6" t="s">
        <v>70</v>
      </c>
      <c r="C168" s="5" t="s">
        <v>71</v>
      </c>
      <c r="D168" s="6" t="s">
        <v>25</v>
      </c>
      <c r="E168" s="6" t="s">
        <v>61</v>
      </c>
      <c r="F168" s="7">
        <v>696.38</v>
      </c>
      <c r="G168" s="8">
        <v>28.42</v>
      </c>
      <c r="H168" s="8">
        <v>33.69</v>
      </c>
      <c r="I168" s="8">
        <v>19791.12</v>
      </c>
      <c r="J168" s="8">
        <v>23461.040000000001</v>
      </c>
    </row>
    <row r="169" spans="1:10" ht="16.5" x14ac:dyDescent="0.25">
      <c r="A169" s="5" t="s">
        <v>254</v>
      </c>
      <c r="B169" s="6" t="s">
        <v>63</v>
      </c>
      <c r="C169" s="5" t="s">
        <v>64</v>
      </c>
      <c r="D169" s="6" t="s">
        <v>20</v>
      </c>
      <c r="E169" s="6" t="s">
        <v>65</v>
      </c>
      <c r="F169" s="7">
        <v>3924.68</v>
      </c>
      <c r="G169" s="8">
        <v>1.26</v>
      </c>
      <c r="H169" s="8">
        <v>1.49</v>
      </c>
      <c r="I169" s="8">
        <v>4945.1000000000004</v>
      </c>
      <c r="J169" s="8">
        <v>5847.77</v>
      </c>
    </row>
    <row r="170" spans="1:10" x14ac:dyDescent="0.25">
      <c r="A170" s="5" t="s">
        <v>255</v>
      </c>
      <c r="B170" s="6" t="s">
        <v>74</v>
      </c>
      <c r="C170" s="5" t="s">
        <v>75</v>
      </c>
      <c r="D170" s="6" t="s">
        <v>76</v>
      </c>
      <c r="E170" s="6" t="s">
        <v>77</v>
      </c>
      <c r="F170" s="7">
        <v>88.1</v>
      </c>
      <c r="G170" s="8">
        <v>212.84</v>
      </c>
      <c r="H170" s="8">
        <v>252.34</v>
      </c>
      <c r="I170" s="8">
        <v>18751.2</v>
      </c>
      <c r="J170" s="8">
        <v>22231.15</v>
      </c>
    </row>
    <row r="171" spans="1:10" ht="16.5" x14ac:dyDescent="0.25">
      <c r="A171" s="5" t="s">
        <v>256</v>
      </c>
      <c r="B171" s="6" t="s">
        <v>79</v>
      </c>
      <c r="C171" s="5" t="s">
        <v>80</v>
      </c>
      <c r="D171" s="6" t="s">
        <v>20</v>
      </c>
      <c r="E171" s="6" t="s">
        <v>16</v>
      </c>
      <c r="F171" s="7">
        <v>880.96</v>
      </c>
      <c r="G171" s="8">
        <v>1.48</v>
      </c>
      <c r="H171" s="8">
        <v>1.75</v>
      </c>
      <c r="I171" s="8">
        <v>1303.82</v>
      </c>
      <c r="J171" s="8">
        <v>1541.68</v>
      </c>
    </row>
    <row r="172" spans="1:10" ht="24.75" x14ac:dyDescent="0.25">
      <c r="A172" s="5" t="s">
        <v>257</v>
      </c>
      <c r="B172" s="6" t="s">
        <v>82</v>
      </c>
      <c r="C172" s="5" t="s">
        <v>83</v>
      </c>
      <c r="D172" s="6" t="s">
        <v>20</v>
      </c>
      <c r="E172" s="6" t="s">
        <v>84</v>
      </c>
      <c r="F172" s="7">
        <v>599.04999999999995</v>
      </c>
      <c r="G172" s="8">
        <v>48.51</v>
      </c>
      <c r="H172" s="8">
        <v>57.51</v>
      </c>
      <c r="I172" s="8">
        <v>29059.919999999998</v>
      </c>
      <c r="J172" s="8">
        <v>34451.370000000003</v>
      </c>
    </row>
    <row r="173" spans="1:10" x14ac:dyDescent="0.25">
      <c r="A173" s="5" t="s">
        <v>258</v>
      </c>
      <c r="B173" s="6" t="s">
        <v>86</v>
      </c>
      <c r="C173" s="5" t="s">
        <v>87</v>
      </c>
      <c r="D173" s="6" t="s">
        <v>20</v>
      </c>
      <c r="E173" s="6" t="s">
        <v>84</v>
      </c>
      <c r="F173" s="7">
        <v>621.16999999999996</v>
      </c>
      <c r="G173" s="8">
        <v>1.93</v>
      </c>
      <c r="H173" s="8">
        <v>2.29</v>
      </c>
      <c r="I173" s="8">
        <v>1198.8599999999999</v>
      </c>
      <c r="J173" s="8">
        <v>1422.48</v>
      </c>
    </row>
    <row r="174" spans="1:10" ht="16.5" x14ac:dyDescent="0.25">
      <c r="A174" s="5" t="s">
        <v>259</v>
      </c>
      <c r="B174" s="6" t="s">
        <v>89</v>
      </c>
      <c r="C174" s="5" t="s">
        <v>90</v>
      </c>
      <c r="D174" s="6" t="s">
        <v>20</v>
      </c>
      <c r="E174" s="6" t="s">
        <v>26</v>
      </c>
      <c r="F174" s="7">
        <v>3</v>
      </c>
      <c r="G174" s="8">
        <v>1316.71</v>
      </c>
      <c r="H174" s="8">
        <v>1561.09</v>
      </c>
      <c r="I174" s="8">
        <v>3950.13</v>
      </c>
      <c r="J174" s="8">
        <v>4683.2700000000004</v>
      </c>
    </row>
    <row r="175" spans="1:10" ht="16.5" x14ac:dyDescent="0.25">
      <c r="A175" s="5" t="s">
        <v>260</v>
      </c>
      <c r="B175" s="6" t="s">
        <v>92</v>
      </c>
      <c r="C175" s="5" t="s">
        <v>93</v>
      </c>
      <c r="D175" s="6" t="s">
        <v>25</v>
      </c>
      <c r="E175" s="6" t="s">
        <v>16</v>
      </c>
      <c r="F175" s="7">
        <v>880.96</v>
      </c>
      <c r="G175" s="8">
        <v>160.55000000000001</v>
      </c>
      <c r="H175" s="8">
        <v>190.35</v>
      </c>
      <c r="I175" s="8">
        <v>141438.13</v>
      </c>
      <c r="J175" s="8">
        <v>167690.74</v>
      </c>
    </row>
    <row r="176" spans="1:10" ht="16.5" x14ac:dyDescent="0.25">
      <c r="A176" s="5" t="s">
        <v>261</v>
      </c>
      <c r="B176" s="6" t="s">
        <v>98</v>
      </c>
      <c r="C176" s="5" t="s">
        <v>99</v>
      </c>
      <c r="D176" s="6" t="s">
        <v>20</v>
      </c>
      <c r="E176" s="6" t="s">
        <v>26</v>
      </c>
      <c r="F176" s="7">
        <v>2</v>
      </c>
      <c r="G176" s="8">
        <v>1299.47</v>
      </c>
      <c r="H176" s="8">
        <v>1540.65</v>
      </c>
      <c r="I176" s="8">
        <v>2598.94</v>
      </c>
      <c r="J176" s="8">
        <v>3081.3</v>
      </c>
    </row>
    <row r="177" spans="1:10" ht="16.5" x14ac:dyDescent="0.25">
      <c r="A177" s="5" t="s">
        <v>262</v>
      </c>
      <c r="B177" s="6" t="s">
        <v>95</v>
      </c>
      <c r="C177" s="5" t="s">
        <v>96</v>
      </c>
      <c r="D177" s="6" t="s">
        <v>20</v>
      </c>
      <c r="E177" s="6" t="s">
        <v>16</v>
      </c>
      <c r="F177" s="7">
        <v>11.04</v>
      </c>
      <c r="G177" s="8">
        <v>176.85</v>
      </c>
      <c r="H177" s="8">
        <v>209.67</v>
      </c>
      <c r="I177" s="8">
        <v>1952.42</v>
      </c>
      <c r="J177" s="8">
        <v>2314.7600000000002</v>
      </c>
    </row>
    <row r="178" spans="1:10" x14ac:dyDescent="0.25">
      <c r="A178" s="5" t="s">
        <v>263</v>
      </c>
      <c r="B178" s="6" t="s">
        <v>101</v>
      </c>
      <c r="C178" s="5" t="s">
        <v>102</v>
      </c>
      <c r="D178" s="6" t="s">
        <v>76</v>
      </c>
      <c r="E178" s="6" t="s">
        <v>103</v>
      </c>
      <c r="F178" s="7">
        <v>8</v>
      </c>
      <c r="G178" s="8">
        <v>19.79</v>
      </c>
      <c r="H178" s="8">
        <v>23.46</v>
      </c>
      <c r="I178" s="8">
        <v>158.32</v>
      </c>
      <c r="J178" s="8">
        <v>187.68</v>
      </c>
    </row>
    <row r="179" spans="1:10" x14ac:dyDescent="0.25">
      <c r="A179" s="5" t="s">
        <v>264</v>
      </c>
      <c r="B179" s="6" t="s">
        <v>105</v>
      </c>
      <c r="C179" s="5" t="s">
        <v>106</v>
      </c>
      <c r="D179" s="6" t="s">
        <v>20</v>
      </c>
      <c r="E179" s="6" t="s">
        <v>16</v>
      </c>
      <c r="F179" s="7">
        <v>351.53</v>
      </c>
      <c r="G179" s="8">
        <v>17.11</v>
      </c>
      <c r="H179" s="8">
        <v>20.29</v>
      </c>
      <c r="I179" s="8">
        <v>6014.68</v>
      </c>
      <c r="J179" s="8">
        <v>7132.54</v>
      </c>
    </row>
    <row r="180" spans="1:10" x14ac:dyDescent="0.25">
      <c r="A180" s="5" t="s">
        <v>265</v>
      </c>
      <c r="B180" s="6" t="s">
        <v>108</v>
      </c>
      <c r="C180" s="5" t="s">
        <v>109</v>
      </c>
      <c r="D180" s="6" t="s">
        <v>110</v>
      </c>
      <c r="E180" s="6" t="s">
        <v>111</v>
      </c>
      <c r="F180" s="7">
        <v>880.96</v>
      </c>
      <c r="G180" s="8">
        <v>3.93</v>
      </c>
      <c r="H180" s="8">
        <v>4.66</v>
      </c>
      <c r="I180" s="8">
        <v>3462.17</v>
      </c>
      <c r="J180" s="8">
        <v>4105.2700000000004</v>
      </c>
    </row>
    <row r="181" spans="1:10" ht="20.100000000000001" customHeight="1" x14ac:dyDescent="0.25">
      <c r="A181" s="3" t="s">
        <v>266</v>
      </c>
      <c r="B181" s="84" t="s">
        <v>267</v>
      </c>
      <c r="C181" s="84"/>
      <c r="D181" s="84"/>
      <c r="E181" s="84"/>
      <c r="F181" s="84"/>
      <c r="G181" s="84">
        <v>268823.60000000003</v>
      </c>
      <c r="H181" s="84"/>
      <c r="I181" s="4">
        <v>268823.59999999998</v>
      </c>
      <c r="J181" s="4">
        <v>318614.71000000002</v>
      </c>
    </row>
    <row r="182" spans="1:10" x14ac:dyDescent="0.25">
      <c r="A182" s="5" t="s">
        <v>268</v>
      </c>
      <c r="B182" s="6" t="s">
        <v>46</v>
      </c>
      <c r="C182" s="5" t="s">
        <v>47</v>
      </c>
      <c r="D182" s="6" t="s">
        <v>25</v>
      </c>
      <c r="E182" s="6" t="s">
        <v>48</v>
      </c>
      <c r="F182" s="7">
        <v>201.4</v>
      </c>
      <c r="G182" s="8">
        <v>2.68</v>
      </c>
      <c r="H182" s="8">
        <v>3.18</v>
      </c>
      <c r="I182" s="8">
        <v>539.75</v>
      </c>
      <c r="J182" s="8">
        <v>640.45000000000005</v>
      </c>
    </row>
    <row r="183" spans="1:10" ht="16.5" x14ac:dyDescent="0.25">
      <c r="A183" s="5" t="s">
        <v>269</v>
      </c>
      <c r="B183" s="6" t="s">
        <v>50</v>
      </c>
      <c r="C183" s="5" t="s">
        <v>51</v>
      </c>
      <c r="D183" s="6" t="s">
        <v>20</v>
      </c>
      <c r="E183" s="6" t="s">
        <v>16</v>
      </c>
      <c r="F183" s="7">
        <v>3828.95</v>
      </c>
      <c r="G183" s="8">
        <v>0.67</v>
      </c>
      <c r="H183" s="8">
        <v>0.79</v>
      </c>
      <c r="I183" s="8">
        <v>2565.4</v>
      </c>
      <c r="J183" s="8">
        <v>3024.87</v>
      </c>
    </row>
    <row r="184" spans="1:10" ht="16.5" x14ac:dyDescent="0.25">
      <c r="A184" s="5" t="s">
        <v>270</v>
      </c>
      <c r="B184" s="6" t="s">
        <v>53</v>
      </c>
      <c r="C184" s="5" t="s">
        <v>54</v>
      </c>
      <c r="D184" s="6" t="s">
        <v>20</v>
      </c>
      <c r="E184" s="6" t="s">
        <v>34</v>
      </c>
      <c r="F184" s="7">
        <v>88.35</v>
      </c>
      <c r="G184" s="8">
        <v>4.5199999999999996</v>
      </c>
      <c r="H184" s="8">
        <v>5.36</v>
      </c>
      <c r="I184" s="8">
        <v>399.34</v>
      </c>
      <c r="J184" s="8">
        <v>473.56</v>
      </c>
    </row>
    <row r="185" spans="1:10" ht="16.5" x14ac:dyDescent="0.25">
      <c r="A185" s="5" t="s">
        <v>271</v>
      </c>
      <c r="B185" s="6" t="s">
        <v>56</v>
      </c>
      <c r="C185" s="5" t="s">
        <v>57</v>
      </c>
      <c r="D185" s="6" t="s">
        <v>20</v>
      </c>
      <c r="E185" s="6" t="s">
        <v>34</v>
      </c>
      <c r="F185" s="7">
        <v>1.29</v>
      </c>
      <c r="G185" s="8">
        <v>114.41</v>
      </c>
      <c r="H185" s="8">
        <v>135.63999999999999</v>
      </c>
      <c r="I185" s="8">
        <v>147.59</v>
      </c>
      <c r="J185" s="8">
        <v>174.98</v>
      </c>
    </row>
    <row r="186" spans="1:10" ht="24.75" x14ac:dyDescent="0.25">
      <c r="A186" s="5" t="s">
        <v>272</v>
      </c>
      <c r="B186" s="6" t="s">
        <v>59</v>
      </c>
      <c r="C186" s="5" t="s">
        <v>60</v>
      </c>
      <c r="D186" s="6" t="s">
        <v>20</v>
      </c>
      <c r="E186" s="6" t="s">
        <v>61</v>
      </c>
      <c r="F186" s="7">
        <v>708.94</v>
      </c>
      <c r="G186" s="8">
        <v>5.66</v>
      </c>
      <c r="H186" s="8">
        <v>6.71</v>
      </c>
      <c r="I186" s="8">
        <v>4012.6</v>
      </c>
      <c r="J186" s="8">
        <v>4756.99</v>
      </c>
    </row>
    <row r="187" spans="1:10" ht="16.5" x14ac:dyDescent="0.25">
      <c r="A187" s="5" t="s">
        <v>273</v>
      </c>
      <c r="B187" s="6" t="s">
        <v>63</v>
      </c>
      <c r="C187" s="5" t="s">
        <v>64</v>
      </c>
      <c r="D187" s="6" t="s">
        <v>20</v>
      </c>
      <c r="E187" s="6" t="s">
        <v>65</v>
      </c>
      <c r="F187" s="7">
        <v>19280.32</v>
      </c>
      <c r="G187" s="8">
        <v>1.26</v>
      </c>
      <c r="H187" s="8">
        <v>1.49</v>
      </c>
      <c r="I187" s="8">
        <v>24293.200000000001</v>
      </c>
      <c r="J187" s="8">
        <v>28727.68</v>
      </c>
    </row>
    <row r="188" spans="1:10" ht="16.5" x14ac:dyDescent="0.25">
      <c r="A188" s="5" t="s">
        <v>274</v>
      </c>
      <c r="B188" s="6" t="s">
        <v>67</v>
      </c>
      <c r="C188" s="5" t="s">
        <v>68</v>
      </c>
      <c r="D188" s="6" t="s">
        <v>20</v>
      </c>
      <c r="E188" s="6" t="s">
        <v>65</v>
      </c>
      <c r="F188" s="7">
        <v>8507.2999999999993</v>
      </c>
      <c r="G188" s="8">
        <v>0.48</v>
      </c>
      <c r="H188" s="8">
        <v>0.56999999999999995</v>
      </c>
      <c r="I188" s="8">
        <v>4083.5</v>
      </c>
      <c r="J188" s="8">
        <v>4849.16</v>
      </c>
    </row>
    <row r="189" spans="1:10" x14ac:dyDescent="0.25">
      <c r="A189" s="5" t="s">
        <v>275</v>
      </c>
      <c r="B189" s="6" t="s">
        <v>70</v>
      </c>
      <c r="C189" s="5" t="s">
        <v>71</v>
      </c>
      <c r="D189" s="6" t="s">
        <v>25</v>
      </c>
      <c r="E189" s="6" t="s">
        <v>61</v>
      </c>
      <c r="F189" s="7">
        <v>574.34</v>
      </c>
      <c r="G189" s="8">
        <v>28.42</v>
      </c>
      <c r="H189" s="8">
        <v>33.69</v>
      </c>
      <c r="I189" s="8">
        <v>16322.74</v>
      </c>
      <c r="J189" s="8">
        <v>19349.509999999998</v>
      </c>
    </row>
    <row r="190" spans="1:10" ht="16.5" x14ac:dyDescent="0.25">
      <c r="A190" s="5" t="s">
        <v>276</v>
      </c>
      <c r="B190" s="6" t="s">
        <v>63</v>
      </c>
      <c r="C190" s="5" t="s">
        <v>64</v>
      </c>
      <c r="D190" s="6" t="s">
        <v>20</v>
      </c>
      <c r="E190" s="6" t="s">
        <v>65</v>
      </c>
      <c r="F190" s="7">
        <v>3936.13</v>
      </c>
      <c r="G190" s="8">
        <v>1.26</v>
      </c>
      <c r="H190" s="8">
        <v>1.49</v>
      </c>
      <c r="I190" s="8">
        <v>4959.5200000000004</v>
      </c>
      <c r="J190" s="8">
        <v>5864.83</v>
      </c>
    </row>
    <row r="191" spans="1:10" x14ac:dyDescent="0.25">
      <c r="A191" s="5" t="s">
        <v>277</v>
      </c>
      <c r="B191" s="6" t="s">
        <v>74</v>
      </c>
      <c r="C191" s="5" t="s">
        <v>75</v>
      </c>
      <c r="D191" s="6" t="s">
        <v>76</v>
      </c>
      <c r="E191" s="6" t="s">
        <v>77</v>
      </c>
      <c r="F191" s="7">
        <v>88.35</v>
      </c>
      <c r="G191" s="8">
        <v>212.84</v>
      </c>
      <c r="H191" s="8">
        <v>252.34</v>
      </c>
      <c r="I191" s="8">
        <v>18804.41</v>
      </c>
      <c r="J191" s="8">
        <v>22294.240000000002</v>
      </c>
    </row>
    <row r="192" spans="1:10" ht="16.5" x14ac:dyDescent="0.25">
      <c r="A192" s="5" t="s">
        <v>278</v>
      </c>
      <c r="B192" s="6" t="s">
        <v>79</v>
      </c>
      <c r="C192" s="5" t="s">
        <v>80</v>
      </c>
      <c r="D192" s="6" t="s">
        <v>20</v>
      </c>
      <c r="E192" s="6" t="s">
        <v>16</v>
      </c>
      <c r="F192" s="7">
        <v>883.53</v>
      </c>
      <c r="G192" s="8">
        <v>1.48</v>
      </c>
      <c r="H192" s="8">
        <v>1.75</v>
      </c>
      <c r="I192" s="8">
        <v>1307.6199999999999</v>
      </c>
      <c r="J192" s="8">
        <v>1546.18</v>
      </c>
    </row>
    <row r="193" spans="1:10" ht="24.75" x14ac:dyDescent="0.25">
      <c r="A193" s="5" t="s">
        <v>279</v>
      </c>
      <c r="B193" s="6" t="s">
        <v>82</v>
      </c>
      <c r="C193" s="5" t="s">
        <v>83</v>
      </c>
      <c r="D193" s="6" t="s">
        <v>20</v>
      </c>
      <c r="E193" s="6" t="s">
        <v>84</v>
      </c>
      <c r="F193" s="7">
        <v>618.55999999999995</v>
      </c>
      <c r="G193" s="8">
        <v>48.51</v>
      </c>
      <c r="H193" s="8">
        <v>57.51</v>
      </c>
      <c r="I193" s="8">
        <v>30006.35</v>
      </c>
      <c r="J193" s="8">
        <v>35573.39</v>
      </c>
    </row>
    <row r="194" spans="1:10" x14ac:dyDescent="0.25">
      <c r="A194" s="5" t="s">
        <v>280</v>
      </c>
      <c r="B194" s="6" t="s">
        <v>86</v>
      </c>
      <c r="C194" s="5" t="s">
        <v>87</v>
      </c>
      <c r="D194" s="6" t="s">
        <v>20</v>
      </c>
      <c r="E194" s="6" t="s">
        <v>84</v>
      </c>
      <c r="F194" s="7">
        <v>618.55999999999995</v>
      </c>
      <c r="G194" s="8">
        <v>1.93</v>
      </c>
      <c r="H194" s="8">
        <v>2.29</v>
      </c>
      <c r="I194" s="8">
        <v>1193.82</v>
      </c>
      <c r="J194" s="8">
        <v>1416.5</v>
      </c>
    </row>
    <row r="195" spans="1:10" ht="16.5" x14ac:dyDescent="0.25">
      <c r="A195" s="5" t="s">
        <v>281</v>
      </c>
      <c r="B195" s="6" t="s">
        <v>89</v>
      </c>
      <c r="C195" s="5" t="s">
        <v>90</v>
      </c>
      <c r="D195" s="6" t="s">
        <v>20</v>
      </c>
      <c r="E195" s="6" t="s">
        <v>26</v>
      </c>
      <c r="F195" s="7">
        <v>3</v>
      </c>
      <c r="G195" s="8">
        <v>1316.71</v>
      </c>
      <c r="H195" s="8">
        <v>1561.09</v>
      </c>
      <c r="I195" s="8">
        <v>3950.13</v>
      </c>
      <c r="J195" s="8">
        <v>4683.2700000000004</v>
      </c>
    </row>
    <row r="196" spans="1:10" ht="16.5" x14ac:dyDescent="0.25">
      <c r="A196" s="5" t="s">
        <v>282</v>
      </c>
      <c r="B196" s="6" t="s">
        <v>92</v>
      </c>
      <c r="C196" s="5" t="s">
        <v>93</v>
      </c>
      <c r="D196" s="6" t="s">
        <v>25</v>
      </c>
      <c r="E196" s="6" t="s">
        <v>16</v>
      </c>
      <c r="F196" s="7">
        <v>883.53</v>
      </c>
      <c r="G196" s="8">
        <v>160.55000000000001</v>
      </c>
      <c r="H196" s="8">
        <v>190.35</v>
      </c>
      <c r="I196" s="8">
        <v>141850.74</v>
      </c>
      <c r="J196" s="8">
        <v>168179.94</v>
      </c>
    </row>
    <row r="197" spans="1:10" ht="16.5" x14ac:dyDescent="0.25">
      <c r="A197" s="5" t="s">
        <v>283</v>
      </c>
      <c r="B197" s="6" t="s">
        <v>98</v>
      </c>
      <c r="C197" s="5" t="s">
        <v>99</v>
      </c>
      <c r="D197" s="6" t="s">
        <v>20</v>
      </c>
      <c r="E197" s="6" t="s">
        <v>26</v>
      </c>
      <c r="F197" s="7">
        <v>2</v>
      </c>
      <c r="G197" s="8">
        <v>1299.47</v>
      </c>
      <c r="H197" s="8">
        <v>1540.65</v>
      </c>
      <c r="I197" s="8">
        <v>2598.94</v>
      </c>
      <c r="J197" s="8">
        <v>3081.3</v>
      </c>
    </row>
    <row r="198" spans="1:10" ht="16.5" x14ac:dyDescent="0.25">
      <c r="A198" s="5" t="s">
        <v>284</v>
      </c>
      <c r="B198" s="6" t="s">
        <v>95</v>
      </c>
      <c r="C198" s="5" t="s">
        <v>96</v>
      </c>
      <c r="D198" s="6" t="s">
        <v>20</v>
      </c>
      <c r="E198" s="6" t="s">
        <v>16</v>
      </c>
      <c r="F198" s="7">
        <v>11.04</v>
      </c>
      <c r="G198" s="8">
        <v>176.85</v>
      </c>
      <c r="H198" s="8">
        <v>209.67</v>
      </c>
      <c r="I198" s="8">
        <v>1952.42</v>
      </c>
      <c r="J198" s="8">
        <v>2314.7600000000002</v>
      </c>
    </row>
    <row r="199" spans="1:10" x14ac:dyDescent="0.25">
      <c r="A199" s="5" t="s">
        <v>285</v>
      </c>
      <c r="B199" s="6" t="s">
        <v>101</v>
      </c>
      <c r="C199" s="5" t="s">
        <v>102</v>
      </c>
      <c r="D199" s="6" t="s">
        <v>76</v>
      </c>
      <c r="E199" s="6" t="s">
        <v>103</v>
      </c>
      <c r="F199" s="7">
        <v>8</v>
      </c>
      <c r="G199" s="8">
        <v>19.79</v>
      </c>
      <c r="H199" s="8">
        <v>23.46</v>
      </c>
      <c r="I199" s="8">
        <v>158.32</v>
      </c>
      <c r="J199" s="8">
        <v>187.68</v>
      </c>
    </row>
    <row r="200" spans="1:10" x14ac:dyDescent="0.25">
      <c r="A200" s="5" t="s">
        <v>286</v>
      </c>
      <c r="B200" s="6" t="s">
        <v>105</v>
      </c>
      <c r="C200" s="5" t="s">
        <v>106</v>
      </c>
      <c r="D200" s="6" t="s">
        <v>20</v>
      </c>
      <c r="E200" s="6" t="s">
        <v>16</v>
      </c>
      <c r="F200" s="7">
        <v>362.65</v>
      </c>
      <c r="G200" s="8">
        <v>17.11</v>
      </c>
      <c r="H200" s="8">
        <v>20.29</v>
      </c>
      <c r="I200" s="8">
        <v>6204.94</v>
      </c>
      <c r="J200" s="8">
        <v>7358.17</v>
      </c>
    </row>
    <row r="201" spans="1:10" x14ac:dyDescent="0.25">
      <c r="A201" s="5" t="s">
        <v>287</v>
      </c>
      <c r="B201" s="6" t="s">
        <v>108</v>
      </c>
      <c r="C201" s="5" t="s">
        <v>109</v>
      </c>
      <c r="D201" s="6" t="s">
        <v>110</v>
      </c>
      <c r="E201" s="6" t="s">
        <v>111</v>
      </c>
      <c r="F201" s="7">
        <v>883.53</v>
      </c>
      <c r="G201" s="8">
        <v>3.93</v>
      </c>
      <c r="H201" s="8">
        <v>4.66</v>
      </c>
      <c r="I201" s="8">
        <v>3472.27</v>
      </c>
      <c r="J201" s="8">
        <v>4117.25</v>
      </c>
    </row>
    <row r="202" spans="1:10" ht="20.100000000000001" customHeight="1" x14ac:dyDescent="0.25">
      <c r="A202" s="3" t="s">
        <v>288</v>
      </c>
      <c r="B202" s="84" t="s">
        <v>289</v>
      </c>
      <c r="C202" s="84"/>
      <c r="D202" s="84"/>
      <c r="E202" s="84"/>
      <c r="F202" s="84"/>
      <c r="G202" s="84">
        <v>279990.55000000005</v>
      </c>
      <c r="H202" s="84"/>
      <c r="I202" s="4">
        <v>279990.55</v>
      </c>
      <c r="J202" s="4">
        <v>331854.81</v>
      </c>
    </row>
    <row r="203" spans="1:10" x14ac:dyDescent="0.25">
      <c r="A203" s="5" t="s">
        <v>290</v>
      </c>
      <c r="B203" s="6" t="s">
        <v>46</v>
      </c>
      <c r="C203" s="5" t="s">
        <v>47</v>
      </c>
      <c r="D203" s="6" t="s">
        <v>25</v>
      </c>
      <c r="E203" s="6" t="s">
        <v>48</v>
      </c>
      <c r="F203" s="7">
        <v>201.02</v>
      </c>
      <c r="G203" s="8">
        <v>2.68</v>
      </c>
      <c r="H203" s="8">
        <v>3.18</v>
      </c>
      <c r="I203" s="8">
        <v>538.73</v>
      </c>
      <c r="J203" s="8">
        <v>639.24</v>
      </c>
    </row>
    <row r="204" spans="1:10" ht="16.5" x14ac:dyDescent="0.25">
      <c r="A204" s="5" t="s">
        <v>291</v>
      </c>
      <c r="B204" s="6" t="s">
        <v>50</v>
      </c>
      <c r="C204" s="5" t="s">
        <v>51</v>
      </c>
      <c r="D204" s="6" t="s">
        <v>20</v>
      </c>
      <c r="E204" s="6" t="s">
        <v>16</v>
      </c>
      <c r="F204" s="7">
        <v>3741.56</v>
      </c>
      <c r="G204" s="8">
        <v>0.67</v>
      </c>
      <c r="H204" s="8">
        <v>0.79</v>
      </c>
      <c r="I204" s="8">
        <v>2506.85</v>
      </c>
      <c r="J204" s="8">
        <v>2955.83</v>
      </c>
    </row>
    <row r="205" spans="1:10" ht="16.5" x14ac:dyDescent="0.25">
      <c r="A205" s="5" t="s">
        <v>292</v>
      </c>
      <c r="B205" s="6" t="s">
        <v>53</v>
      </c>
      <c r="C205" s="5" t="s">
        <v>54</v>
      </c>
      <c r="D205" s="6" t="s">
        <v>20</v>
      </c>
      <c r="E205" s="6" t="s">
        <v>34</v>
      </c>
      <c r="F205" s="7">
        <v>92.85</v>
      </c>
      <c r="G205" s="8">
        <v>4.5199999999999996</v>
      </c>
      <c r="H205" s="8">
        <v>5.36</v>
      </c>
      <c r="I205" s="8">
        <v>419.68</v>
      </c>
      <c r="J205" s="8">
        <v>497.68</v>
      </c>
    </row>
    <row r="206" spans="1:10" ht="16.5" x14ac:dyDescent="0.25">
      <c r="A206" s="5" t="s">
        <v>293</v>
      </c>
      <c r="B206" s="6" t="s">
        <v>56</v>
      </c>
      <c r="C206" s="5" t="s">
        <v>57</v>
      </c>
      <c r="D206" s="6" t="s">
        <v>20</v>
      </c>
      <c r="E206" s="6" t="s">
        <v>34</v>
      </c>
      <c r="F206" s="7">
        <v>1.29</v>
      </c>
      <c r="G206" s="8">
        <v>114.41</v>
      </c>
      <c r="H206" s="8">
        <v>135.63999999999999</v>
      </c>
      <c r="I206" s="8">
        <v>147.59</v>
      </c>
      <c r="J206" s="8">
        <v>174.98</v>
      </c>
    </row>
    <row r="207" spans="1:10" ht="24.75" x14ac:dyDescent="0.25">
      <c r="A207" s="5" t="s">
        <v>294</v>
      </c>
      <c r="B207" s="6" t="s">
        <v>59</v>
      </c>
      <c r="C207" s="5" t="s">
        <v>60</v>
      </c>
      <c r="D207" s="6" t="s">
        <v>20</v>
      </c>
      <c r="E207" s="6" t="s">
        <v>61</v>
      </c>
      <c r="F207" s="7">
        <v>702.58</v>
      </c>
      <c r="G207" s="8">
        <v>5.66</v>
      </c>
      <c r="H207" s="8">
        <v>6.71</v>
      </c>
      <c r="I207" s="8">
        <v>3976.6</v>
      </c>
      <c r="J207" s="8">
        <v>4714.3100000000004</v>
      </c>
    </row>
    <row r="208" spans="1:10" ht="16.5" x14ac:dyDescent="0.25">
      <c r="A208" s="5" t="s">
        <v>295</v>
      </c>
      <c r="B208" s="6" t="s">
        <v>63</v>
      </c>
      <c r="C208" s="5" t="s">
        <v>64</v>
      </c>
      <c r="D208" s="6" t="s">
        <v>20</v>
      </c>
      <c r="E208" s="6" t="s">
        <v>65</v>
      </c>
      <c r="F208" s="7">
        <v>18988.27</v>
      </c>
      <c r="G208" s="8">
        <v>1.26</v>
      </c>
      <c r="H208" s="8">
        <v>1.49</v>
      </c>
      <c r="I208" s="8">
        <v>23925.22</v>
      </c>
      <c r="J208" s="8">
        <v>28292.52</v>
      </c>
    </row>
    <row r="209" spans="1:10" ht="16.5" x14ac:dyDescent="0.25">
      <c r="A209" s="5" t="s">
        <v>296</v>
      </c>
      <c r="B209" s="6" t="s">
        <v>67</v>
      </c>
      <c r="C209" s="5" t="s">
        <v>68</v>
      </c>
      <c r="D209" s="6" t="s">
        <v>20</v>
      </c>
      <c r="E209" s="6" t="s">
        <v>65</v>
      </c>
      <c r="F209" s="7">
        <v>8430.9699999999993</v>
      </c>
      <c r="G209" s="8">
        <v>0.48</v>
      </c>
      <c r="H209" s="8">
        <v>0.56999999999999995</v>
      </c>
      <c r="I209" s="8">
        <v>4046.87</v>
      </c>
      <c r="J209" s="8">
        <v>4805.6499999999996</v>
      </c>
    </row>
    <row r="210" spans="1:10" x14ac:dyDescent="0.25">
      <c r="A210" s="5" t="s">
        <v>297</v>
      </c>
      <c r="B210" s="6" t="s">
        <v>70</v>
      </c>
      <c r="C210" s="5" t="s">
        <v>71</v>
      </c>
      <c r="D210" s="6" t="s">
        <v>25</v>
      </c>
      <c r="E210" s="6" t="s">
        <v>61</v>
      </c>
      <c r="F210" s="7">
        <v>561.23</v>
      </c>
      <c r="G210" s="8">
        <v>28.42</v>
      </c>
      <c r="H210" s="8">
        <v>33.69</v>
      </c>
      <c r="I210" s="8">
        <v>15950.16</v>
      </c>
      <c r="J210" s="8">
        <v>18907.84</v>
      </c>
    </row>
    <row r="211" spans="1:10" ht="16.5" x14ac:dyDescent="0.25">
      <c r="A211" s="5" t="s">
        <v>298</v>
      </c>
      <c r="B211" s="6" t="s">
        <v>63</v>
      </c>
      <c r="C211" s="5" t="s">
        <v>64</v>
      </c>
      <c r="D211" s="6" t="s">
        <v>20</v>
      </c>
      <c r="E211" s="6" t="s">
        <v>65</v>
      </c>
      <c r="F211" s="7">
        <v>4136.51</v>
      </c>
      <c r="G211" s="8">
        <v>1.26</v>
      </c>
      <c r="H211" s="8">
        <v>1.49</v>
      </c>
      <c r="I211" s="8">
        <v>5212</v>
      </c>
      <c r="J211" s="8">
        <v>6163.4</v>
      </c>
    </row>
    <row r="212" spans="1:10" x14ac:dyDescent="0.25">
      <c r="A212" s="5" t="s">
        <v>299</v>
      </c>
      <c r="B212" s="6" t="s">
        <v>74</v>
      </c>
      <c r="C212" s="5" t="s">
        <v>75</v>
      </c>
      <c r="D212" s="6" t="s">
        <v>76</v>
      </c>
      <c r="E212" s="6" t="s">
        <v>77</v>
      </c>
      <c r="F212" s="7">
        <v>92.85</v>
      </c>
      <c r="G212" s="8">
        <v>212.84</v>
      </c>
      <c r="H212" s="8">
        <v>252.34</v>
      </c>
      <c r="I212" s="8">
        <v>19762.189999999999</v>
      </c>
      <c r="J212" s="8">
        <v>23429.77</v>
      </c>
    </row>
    <row r="213" spans="1:10" ht="16.5" x14ac:dyDescent="0.25">
      <c r="A213" s="5" t="s">
        <v>300</v>
      </c>
      <c r="B213" s="6" t="s">
        <v>79</v>
      </c>
      <c r="C213" s="5" t="s">
        <v>80</v>
      </c>
      <c r="D213" s="6" t="s">
        <v>20</v>
      </c>
      <c r="E213" s="6" t="s">
        <v>16</v>
      </c>
      <c r="F213" s="7">
        <v>928.51</v>
      </c>
      <c r="G213" s="8">
        <v>1.48</v>
      </c>
      <c r="H213" s="8">
        <v>1.75</v>
      </c>
      <c r="I213" s="8">
        <v>1374.19</v>
      </c>
      <c r="J213" s="8">
        <v>1624.89</v>
      </c>
    </row>
    <row r="214" spans="1:10" ht="24.75" x14ac:dyDescent="0.25">
      <c r="A214" s="5" t="s">
        <v>301</v>
      </c>
      <c r="B214" s="6" t="s">
        <v>82</v>
      </c>
      <c r="C214" s="5" t="s">
        <v>83</v>
      </c>
      <c r="D214" s="6" t="s">
        <v>20</v>
      </c>
      <c r="E214" s="6" t="s">
        <v>84</v>
      </c>
      <c r="F214" s="7">
        <v>665.39</v>
      </c>
      <c r="G214" s="8">
        <v>48.51</v>
      </c>
      <c r="H214" s="8">
        <v>57.51</v>
      </c>
      <c r="I214" s="8">
        <v>32278.07</v>
      </c>
      <c r="J214" s="8">
        <v>38266.58</v>
      </c>
    </row>
    <row r="215" spans="1:10" x14ac:dyDescent="0.25">
      <c r="A215" s="5" t="s">
        <v>302</v>
      </c>
      <c r="B215" s="6" t="s">
        <v>86</v>
      </c>
      <c r="C215" s="5" t="s">
        <v>87</v>
      </c>
      <c r="D215" s="6" t="s">
        <v>20</v>
      </c>
      <c r="E215" s="6" t="s">
        <v>84</v>
      </c>
      <c r="F215" s="7">
        <v>665.39</v>
      </c>
      <c r="G215" s="8">
        <v>1.93</v>
      </c>
      <c r="H215" s="8">
        <v>2.29</v>
      </c>
      <c r="I215" s="8">
        <v>1284.2</v>
      </c>
      <c r="J215" s="8">
        <v>1523.74</v>
      </c>
    </row>
    <row r="216" spans="1:10" ht="16.5" x14ac:dyDescent="0.25">
      <c r="A216" s="5" t="s">
        <v>303</v>
      </c>
      <c r="B216" s="6" t="s">
        <v>89</v>
      </c>
      <c r="C216" s="5" t="s">
        <v>90</v>
      </c>
      <c r="D216" s="6" t="s">
        <v>20</v>
      </c>
      <c r="E216" s="6" t="s">
        <v>26</v>
      </c>
      <c r="F216" s="7">
        <v>3</v>
      </c>
      <c r="G216" s="8">
        <v>1316.71</v>
      </c>
      <c r="H216" s="8">
        <v>1561.09</v>
      </c>
      <c r="I216" s="8">
        <v>3950.13</v>
      </c>
      <c r="J216" s="8">
        <v>4683.2700000000004</v>
      </c>
    </row>
    <row r="217" spans="1:10" ht="16.5" x14ac:dyDescent="0.25">
      <c r="A217" s="5" t="s">
        <v>304</v>
      </c>
      <c r="B217" s="6" t="s">
        <v>92</v>
      </c>
      <c r="C217" s="5" t="s">
        <v>93</v>
      </c>
      <c r="D217" s="6" t="s">
        <v>25</v>
      </c>
      <c r="E217" s="6" t="s">
        <v>16</v>
      </c>
      <c r="F217" s="7">
        <v>928.51</v>
      </c>
      <c r="G217" s="8">
        <v>160.55000000000001</v>
      </c>
      <c r="H217" s="8">
        <v>190.35</v>
      </c>
      <c r="I217" s="8">
        <v>149072.28</v>
      </c>
      <c r="J217" s="8">
        <v>176741.88</v>
      </c>
    </row>
    <row r="218" spans="1:10" ht="16.5" x14ac:dyDescent="0.25">
      <c r="A218" s="5" t="s">
        <v>305</v>
      </c>
      <c r="B218" s="6" t="s">
        <v>98</v>
      </c>
      <c r="C218" s="5" t="s">
        <v>99</v>
      </c>
      <c r="D218" s="6" t="s">
        <v>20</v>
      </c>
      <c r="E218" s="6" t="s">
        <v>26</v>
      </c>
      <c r="F218" s="7">
        <v>2</v>
      </c>
      <c r="G218" s="8">
        <v>1299.47</v>
      </c>
      <c r="H218" s="8">
        <v>1540.65</v>
      </c>
      <c r="I218" s="8">
        <v>2598.94</v>
      </c>
      <c r="J218" s="8">
        <v>3081.3</v>
      </c>
    </row>
    <row r="219" spans="1:10" ht="16.5" x14ac:dyDescent="0.25">
      <c r="A219" s="5" t="s">
        <v>306</v>
      </c>
      <c r="B219" s="6" t="s">
        <v>95</v>
      </c>
      <c r="C219" s="5" t="s">
        <v>96</v>
      </c>
      <c r="D219" s="6" t="s">
        <v>20</v>
      </c>
      <c r="E219" s="6" t="s">
        <v>16</v>
      </c>
      <c r="F219" s="7">
        <v>14.88</v>
      </c>
      <c r="G219" s="8">
        <v>176.85</v>
      </c>
      <c r="H219" s="8">
        <v>209.67</v>
      </c>
      <c r="I219" s="8">
        <v>2631.53</v>
      </c>
      <c r="J219" s="8">
        <v>3119.89</v>
      </c>
    </row>
    <row r="220" spans="1:10" x14ac:dyDescent="0.25">
      <c r="A220" s="5" t="s">
        <v>307</v>
      </c>
      <c r="B220" s="6" t="s">
        <v>101</v>
      </c>
      <c r="C220" s="5" t="s">
        <v>102</v>
      </c>
      <c r="D220" s="6" t="s">
        <v>76</v>
      </c>
      <c r="E220" s="6" t="s">
        <v>103</v>
      </c>
      <c r="F220" s="7">
        <v>8</v>
      </c>
      <c r="G220" s="8">
        <v>19.79</v>
      </c>
      <c r="H220" s="8">
        <v>23.46</v>
      </c>
      <c r="I220" s="8">
        <v>158.32</v>
      </c>
      <c r="J220" s="8">
        <v>187.68</v>
      </c>
    </row>
    <row r="221" spans="1:10" x14ac:dyDescent="0.25">
      <c r="A221" s="5" t="s">
        <v>308</v>
      </c>
      <c r="B221" s="6" t="s">
        <v>105</v>
      </c>
      <c r="C221" s="5" t="s">
        <v>106</v>
      </c>
      <c r="D221" s="6" t="s">
        <v>20</v>
      </c>
      <c r="E221" s="6" t="s">
        <v>16</v>
      </c>
      <c r="F221" s="7">
        <v>380.36</v>
      </c>
      <c r="G221" s="8">
        <v>17.11</v>
      </c>
      <c r="H221" s="8">
        <v>20.29</v>
      </c>
      <c r="I221" s="8">
        <v>6507.96</v>
      </c>
      <c r="J221" s="8">
        <v>7717.5</v>
      </c>
    </row>
    <row r="222" spans="1:10" x14ac:dyDescent="0.25">
      <c r="A222" s="5" t="s">
        <v>309</v>
      </c>
      <c r="B222" s="6" t="s">
        <v>108</v>
      </c>
      <c r="C222" s="5" t="s">
        <v>109</v>
      </c>
      <c r="D222" s="6" t="s">
        <v>110</v>
      </c>
      <c r="E222" s="6" t="s">
        <v>111</v>
      </c>
      <c r="F222" s="7">
        <v>928.51</v>
      </c>
      <c r="G222" s="8">
        <v>3.93</v>
      </c>
      <c r="H222" s="8">
        <v>4.66</v>
      </c>
      <c r="I222" s="8">
        <v>3649.04</v>
      </c>
      <c r="J222" s="8">
        <v>4326.8599999999997</v>
      </c>
    </row>
    <row r="223" spans="1:10" ht="20.100000000000001" customHeight="1" x14ac:dyDescent="0.25">
      <c r="A223" s="3" t="s">
        <v>310</v>
      </c>
      <c r="B223" s="84" t="s">
        <v>311</v>
      </c>
      <c r="C223" s="84"/>
      <c r="D223" s="84"/>
      <c r="E223" s="84"/>
      <c r="F223" s="84"/>
      <c r="G223" s="84">
        <v>292111.39000000007</v>
      </c>
      <c r="H223" s="84"/>
      <c r="I223" s="4">
        <v>292111.39</v>
      </c>
      <c r="J223" s="4">
        <v>346221.85</v>
      </c>
    </row>
    <row r="224" spans="1:10" x14ac:dyDescent="0.25">
      <c r="A224" s="5" t="s">
        <v>312</v>
      </c>
      <c r="B224" s="6" t="s">
        <v>46</v>
      </c>
      <c r="C224" s="5" t="s">
        <v>47</v>
      </c>
      <c r="D224" s="6" t="s">
        <v>25</v>
      </c>
      <c r="E224" s="6" t="s">
        <v>48</v>
      </c>
      <c r="F224" s="7">
        <v>201.77</v>
      </c>
      <c r="G224" s="8">
        <v>2.68</v>
      </c>
      <c r="H224" s="8">
        <v>3.18</v>
      </c>
      <c r="I224" s="8">
        <v>540.74</v>
      </c>
      <c r="J224" s="8">
        <v>641.63</v>
      </c>
    </row>
    <row r="225" spans="1:10" ht="16.5" x14ac:dyDescent="0.25">
      <c r="A225" s="5" t="s">
        <v>313</v>
      </c>
      <c r="B225" s="6" t="s">
        <v>50</v>
      </c>
      <c r="C225" s="5" t="s">
        <v>51</v>
      </c>
      <c r="D225" s="6" t="s">
        <v>20</v>
      </c>
      <c r="E225" s="6" t="s">
        <v>16</v>
      </c>
      <c r="F225" s="7">
        <v>3873.03</v>
      </c>
      <c r="G225" s="8">
        <v>0.67</v>
      </c>
      <c r="H225" s="8">
        <v>0.79</v>
      </c>
      <c r="I225" s="8">
        <v>2594.9299999999998</v>
      </c>
      <c r="J225" s="8">
        <v>3059.69</v>
      </c>
    </row>
    <row r="226" spans="1:10" ht="16.5" x14ac:dyDescent="0.25">
      <c r="A226" s="5" t="s">
        <v>314</v>
      </c>
      <c r="B226" s="6" t="s">
        <v>53</v>
      </c>
      <c r="C226" s="5" t="s">
        <v>54</v>
      </c>
      <c r="D226" s="6" t="s">
        <v>20</v>
      </c>
      <c r="E226" s="6" t="s">
        <v>34</v>
      </c>
      <c r="F226" s="7">
        <v>94.33</v>
      </c>
      <c r="G226" s="8">
        <v>4.5199999999999996</v>
      </c>
      <c r="H226" s="8">
        <v>5.36</v>
      </c>
      <c r="I226" s="8">
        <v>426.37</v>
      </c>
      <c r="J226" s="8">
        <v>505.61</v>
      </c>
    </row>
    <row r="227" spans="1:10" ht="16.5" x14ac:dyDescent="0.25">
      <c r="A227" s="5" t="s">
        <v>315</v>
      </c>
      <c r="B227" s="6" t="s">
        <v>56</v>
      </c>
      <c r="C227" s="5" t="s">
        <v>57</v>
      </c>
      <c r="D227" s="6" t="s">
        <v>20</v>
      </c>
      <c r="E227" s="6" t="s">
        <v>34</v>
      </c>
      <c r="F227" s="7">
        <v>1.72</v>
      </c>
      <c r="G227" s="8">
        <v>114.41</v>
      </c>
      <c r="H227" s="8">
        <v>135.63999999999999</v>
      </c>
      <c r="I227" s="8">
        <v>196.79</v>
      </c>
      <c r="J227" s="8">
        <v>233.3</v>
      </c>
    </row>
    <row r="228" spans="1:10" ht="24.75" x14ac:dyDescent="0.25">
      <c r="A228" s="5" t="s">
        <v>316</v>
      </c>
      <c r="B228" s="6" t="s">
        <v>59</v>
      </c>
      <c r="C228" s="5" t="s">
        <v>60</v>
      </c>
      <c r="D228" s="6" t="s">
        <v>20</v>
      </c>
      <c r="E228" s="6" t="s">
        <v>61</v>
      </c>
      <c r="F228" s="7">
        <v>725.2</v>
      </c>
      <c r="G228" s="8">
        <v>5.66</v>
      </c>
      <c r="H228" s="8">
        <v>6.71</v>
      </c>
      <c r="I228" s="8">
        <v>4104.63</v>
      </c>
      <c r="J228" s="8">
        <v>4866.09</v>
      </c>
    </row>
    <row r="229" spans="1:10" ht="16.5" x14ac:dyDescent="0.25">
      <c r="A229" s="5" t="s">
        <v>317</v>
      </c>
      <c r="B229" s="6" t="s">
        <v>63</v>
      </c>
      <c r="C229" s="5" t="s">
        <v>64</v>
      </c>
      <c r="D229" s="6" t="s">
        <v>20</v>
      </c>
      <c r="E229" s="6" t="s">
        <v>65</v>
      </c>
      <c r="F229" s="7">
        <v>19633.8</v>
      </c>
      <c r="G229" s="8">
        <v>1.26</v>
      </c>
      <c r="H229" s="8">
        <v>1.49</v>
      </c>
      <c r="I229" s="8">
        <v>24738.59</v>
      </c>
      <c r="J229" s="8">
        <v>29254.36</v>
      </c>
    </row>
    <row r="230" spans="1:10" ht="16.5" x14ac:dyDescent="0.25">
      <c r="A230" s="5" t="s">
        <v>318</v>
      </c>
      <c r="B230" s="6" t="s">
        <v>67</v>
      </c>
      <c r="C230" s="5" t="s">
        <v>68</v>
      </c>
      <c r="D230" s="6" t="s">
        <v>20</v>
      </c>
      <c r="E230" s="6" t="s">
        <v>65</v>
      </c>
      <c r="F230" s="7">
        <v>8702.4599999999991</v>
      </c>
      <c r="G230" s="8">
        <v>0.48</v>
      </c>
      <c r="H230" s="8">
        <v>0.56999999999999995</v>
      </c>
      <c r="I230" s="8">
        <v>4177.18</v>
      </c>
      <c r="J230" s="8">
        <v>4960.3999999999996</v>
      </c>
    </row>
    <row r="231" spans="1:10" x14ac:dyDescent="0.25">
      <c r="A231" s="5" t="s">
        <v>319</v>
      </c>
      <c r="B231" s="6" t="s">
        <v>70</v>
      </c>
      <c r="C231" s="5" t="s">
        <v>71</v>
      </c>
      <c r="D231" s="6" t="s">
        <v>25</v>
      </c>
      <c r="E231" s="6" t="s">
        <v>61</v>
      </c>
      <c r="F231" s="7">
        <v>580.95000000000005</v>
      </c>
      <c r="G231" s="8">
        <v>28.42</v>
      </c>
      <c r="H231" s="8">
        <v>33.69</v>
      </c>
      <c r="I231" s="8">
        <v>16510.599999999999</v>
      </c>
      <c r="J231" s="8">
        <v>19572.21</v>
      </c>
    </row>
    <row r="232" spans="1:10" ht="16.5" x14ac:dyDescent="0.25">
      <c r="A232" s="5" t="s">
        <v>320</v>
      </c>
      <c r="B232" s="6" t="s">
        <v>63</v>
      </c>
      <c r="C232" s="5" t="s">
        <v>64</v>
      </c>
      <c r="D232" s="6" t="s">
        <v>20</v>
      </c>
      <c r="E232" s="6" t="s">
        <v>65</v>
      </c>
      <c r="F232" s="7">
        <v>4202.2700000000004</v>
      </c>
      <c r="G232" s="8">
        <v>1.26</v>
      </c>
      <c r="H232" s="8">
        <v>1.49</v>
      </c>
      <c r="I232" s="8">
        <v>5294.86</v>
      </c>
      <c r="J232" s="8">
        <v>6261.38</v>
      </c>
    </row>
    <row r="233" spans="1:10" x14ac:dyDescent="0.25">
      <c r="A233" s="5" t="s">
        <v>321</v>
      </c>
      <c r="B233" s="6" t="s">
        <v>74</v>
      </c>
      <c r="C233" s="5" t="s">
        <v>75</v>
      </c>
      <c r="D233" s="6" t="s">
        <v>76</v>
      </c>
      <c r="E233" s="6" t="s">
        <v>77</v>
      </c>
      <c r="F233" s="7">
        <v>94.33</v>
      </c>
      <c r="G233" s="8">
        <v>212.84</v>
      </c>
      <c r="H233" s="8">
        <v>252.34</v>
      </c>
      <c r="I233" s="8">
        <v>20077.2</v>
      </c>
      <c r="J233" s="8">
        <v>23803.23</v>
      </c>
    </row>
    <row r="234" spans="1:10" ht="16.5" x14ac:dyDescent="0.25">
      <c r="A234" s="5" t="s">
        <v>322</v>
      </c>
      <c r="B234" s="6" t="s">
        <v>79</v>
      </c>
      <c r="C234" s="5" t="s">
        <v>80</v>
      </c>
      <c r="D234" s="6" t="s">
        <v>20</v>
      </c>
      <c r="E234" s="6" t="s">
        <v>16</v>
      </c>
      <c r="F234" s="7">
        <v>943.27</v>
      </c>
      <c r="G234" s="8">
        <v>1.48</v>
      </c>
      <c r="H234" s="8">
        <v>1.75</v>
      </c>
      <c r="I234" s="8">
        <v>1396.04</v>
      </c>
      <c r="J234" s="8">
        <v>1650.72</v>
      </c>
    </row>
    <row r="235" spans="1:10" ht="24.75" x14ac:dyDescent="0.25">
      <c r="A235" s="5" t="s">
        <v>323</v>
      </c>
      <c r="B235" s="6" t="s">
        <v>82</v>
      </c>
      <c r="C235" s="5" t="s">
        <v>83</v>
      </c>
      <c r="D235" s="6" t="s">
        <v>20</v>
      </c>
      <c r="E235" s="6" t="s">
        <v>84</v>
      </c>
      <c r="F235" s="7">
        <v>787.51</v>
      </c>
      <c r="G235" s="8">
        <v>48.51</v>
      </c>
      <c r="H235" s="8">
        <v>57.51</v>
      </c>
      <c r="I235" s="8">
        <v>38202.11</v>
      </c>
      <c r="J235" s="8">
        <v>45289.7</v>
      </c>
    </row>
    <row r="236" spans="1:10" x14ac:dyDescent="0.25">
      <c r="A236" s="5" t="s">
        <v>324</v>
      </c>
      <c r="B236" s="6" t="s">
        <v>86</v>
      </c>
      <c r="C236" s="5" t="s">
        <v>87</v>
      </c>
      <c r="D236" s="6" t="s">
        <v>20</v>
      </c>
      <c r="E236" s="6" t="s">
        <v>84</v>
      </c>
      <c r="F236" s="7">
        <v>787.51</v>
      </c>
      <c r="G236" s="8">
        <v>1.93</v>
      </c>
      <c r="H236" s="8">
        <v>2.29</v>
      </c>
      <c r="I236" s="8">
        <v>1519.89</v>
      </c>
      <c r="J236" s="8">
        <v>1803.4</v>
      </c>
    </row>
    <row r="237" spans="1:10" ht="16.5" x14ac:dyDescent="0.25">
      <c r="A237" s="5" t="s">
        <v>325</v>
      </c>
      <c r="B237" s="6" t="s">
        <v>89</v>
      </c>
      <c r="C237" s="5" t="s">
        <v>90</v>
      </c>
      <c r="D237" s="6" t="s">
        <v>20</v>
      </c>
      <c r="E237" s="6" t="s">
        <v>26</v>
      </c>
      <c r="F237" s="7">
        <v>4</v>
      </c>
      <c r="G237" s="8">
        <v>1316.71</v>
      </c>
      <c r="H237" s="8">
        <v>1561.09</v>
      </c>
      <c r="I237" s="8">
        <v>5266.84</v>
      </c>
      <c r="J237" s="8">
        <v>6244.36</v>
      </c>
    </row>
    <row r="238" spans="1:10" ht="16.5" x14ac:dyDescent="0.25">
      <c r="A238" s="5" t="s">
        <v>326</v>
      </c>
      <c r="B238" s="6" t="s">
        <v>92</v>
      </c>
      <c r="C238" s="5" t="s">
        <v>93</v>
      </c>
      <c r="D238" s="6" t="s">
        <v>25</v>
      </c>
      <c r="E238" s="6" t="s">
        <v>16</v>
      </c>
      <c r="F238" s="7">
        <v>943.27</v>
      </c>
      <c r="G238" s="8">
        <v>160.55000000000001</v>
      </c>
      <c r="H238" s="8">
        <v>190.35</v>
      </c>
      <c r="I238" s="8">
        <v>151442</v>
      </c>
      <c r="J238" s="8">
        <v>179551.44</v>
      </c>
    </row>
    <row r="239" spans="1:10" ht="16.5" x14ac:dyDescent="0.25">
      <c r="A239" s="5" t="s">
        <v>327</v>
      </c>
      <c r="B239" s="6" t="s">
        <v>98</v>
      </c>
      <c r="C239" s="5" t="s">
        <v>99</v>
      </c>
      <c r="D239" s="6" t="s">
        <v>20</v>
      </c>
      <c r="E239" s="6" t="s">
        <v>26</v>
      </c>
      <c r="F239" s="7">
        <v>2</v>
      </c>
      <c r="G239" s="8">
        <v>1299.47</v>
      </c>
      <c r="H239" s="8">
        <v>1540.65</v>
      </c>
      <c r="I239" s="8">
        <v>2598.94</v>
      </c>
      <c r="J239" s="8">
        <v>3081.3</v>
      </c>
    </row>
    <row r="240" spans="1:10" ht="16.5" x14ac:dyDescent="0.25">
      <c r="A240" s="5" t="s">
        <v>328</v>
      </c>
      <c r="B240" s="6" t="s">
        <v>95</v>
      </c>
      <c r="C240" s="5" t="s">
        <v>96</v>
      </c>
      <c r="D240" s="6" t="s">
        <v>20</v>
      </c>
      <c r="E240" s="6" t="s">
        <v>16</v>
      </c>
      <c r="F240" s="7">
        <v>14.88</v>
      </c>
      <c r="G240" s="8">
        <v>176.85</v>
      </c>
      <c r="H240" s="8">
        <v>209.67</v>
      </c>
      <c r="I240" s="8">
        <v>2631.53</v>
      </c>
      <c r="J240" s="8">
        <v>3119.89</v>
      </c>
    </row>
    <row r="241" spans="1:10" x14ac:dyDescent="0.25">
      <c r="A241" s="5" t="s">
        <v>329</v>
      </c>
      <c r="B241" s="6" t="s">
        <v>101</v>
      </c>
      <c r="C241" s="5" t="s">
        <v>102</v>
      </c>
      <c r="D241" s="6" t="s">
        <v>76</v>
      </c>
      <c r="E241" s="6" t="s">
        <v>103</v>
      </c>
      <c r="F241" s="7">
        <v>8</v>
      </c>
      <c r="G241" s="8">
        <v>19.79</v>
      </c>
      <c r="H241" s="8">
        <v>23.46</v>
      </c>
      <c r="I241" s="8">
        <v>158.32</v>
      </c>
      <c r="J241" s="8">
        <v>187.68</v>
      </c>
    </row>
    <row r="242" spans="1:10" x14ac:dyDescent="0.25">
      <c r="A242" s="5" t="s">
        <v>330</v>
      </c>
      <c r="B242" s="6" t="s">
        <v>105</v>
      </c>
      <c r="C242" s="5" t="s">
        <v>106</v>
      </c>
      <c r="D242" s="6" t="s">
        <v>20</v>
      </c>
      <c r="E242" s="6" t="s">
        <v>16</v>
      </c>
      <c r="F242" s="7">
        <v>381.46</v>
      </c>
      <c r="G242" s="8">
        <v>17.11</v>
      </c>
      <c r="H242" s="8">
        <v>20.29</v>
      </c>
      <c r="I242" s="8">
        <v>6526.78</v>
      </c>
      <c r="J242" s="8">
        <v>7739.82</v>
      </c>
    </row>
    <row r="243" spans="1:10" x14ac:dyDescent="0.25">
      <c r="A243" s="5" t="s">
        <v>331</v>
      </c>
      <c r="B243" s="6" t="s">
        <v>108</v>
      </c>
      <c r="C243" s="5" t="s">
        <v>109</v>
      </c>
      <c r="D243" s="6" t="s">
        <v>110</v>
      </c>
      <c r="E243" s="6" t="s">
        <v>111</v>
      </c>
      <c r="F243" s="7">
        <v>943.27</v>
      </c>
      <c r="G243" s="8">
        <v>3.93</v>
      </c>
      <c r="H243" s="8">
        <v>4.66</v>
      </c>
      <c r="I243" s="8">
        <v>3707.05</v>
      </c>
      <c r="J243" s="8">
        <v>4395.6400000000003</v>
      </c>
    </row>
    <row r="244" spans="1:10" ht="20.100000000000001" customHeight="1" x14ac:dyDescent="0.25">
      <c r="A244" s="3" t="s">
        <v>332</v>
      </c>
      <c r="B244" s="84" t="s">
        <v>157</v>
      </c>
      <c r="C244" s="84"/>
      <c r="D244" s="84"/>
      <c r="E244" s="84"/>
      <c r="F244" s="84"/>
      <c r="G244" s="84">
        <v>280920.65000000002</v>
      </c>
      <c r="H244" s="84"/>
      <c r="I244" s="4">
        <v>280920.65000000002</v>
      </c>
      <c r="J244" s="4">
        <v>332942.89</v>
      </c>
    </row>
    <row r="245" spans="1:10" x14ac:dyDescent="0.25">
      <c r="A245" s="5" t="s">
        <v>333</v>
      </c>
      <c r="B245" s="6" t="s">
        <v>46</v>
      </c>
      <c r="C245" s="5" t="s">
        <v>47</v>
      </c>
      <c r="D245" s="6" t="s">
        <v>25</v>
      </c>
      <c r="E245" s="6" t="s">
        <v>48</v>
      </c>
      <c r="F245" s="7">
        <v>203.77</v>
      </c>
      <c r="G245" s="8">
        <v>2.68</v>
      </c>
      <c r="H245" s="8">
        <v>3.18</v>
      </c>
      <c r="I245" s="8">
        <v>546.1</v>
      </c>
      <c r="J245" s="8">
        <v>647.99</v>
      </c>
    </row>
    <row r="246" spans="1:10" ht="16.5" x14ac:dyDescent="0.25">
      <c r="A246" s="5" t="s">
        <v>334</v>
      </c>
      <c r="B246" s="6" t="s">
        <v>50</v>
      </c>
      <c r="C246" s="5" t="s">
        <v>51</v>
      </c>
      <c r="D246" s="6" t="s">
        <v>20</v>
      </c>
      <c r="E246" s="6" t="s">
        <v>16</v>
      </c>
      <c r="F246" s="7">
        <v>4478.45</v>
      </c>
      <c r="G246" s="8">
        <v>0.67</v>
      </c>
      <c r="H246" s="8">
        <v>0.79</v>
      </c>
      <c r="I246" s="8">
        <v>3000.56</v>
      </c>
      <c r="J246" s="8">
        <v>3537.98</v>
      </c>
    </row>
    <row r="247" spans="1:10" ht="16.5" x14ac:dyDescent="0.25">
      <c r="A247" s="5" t="s">
        <v>335</v>
      </c>
      <c r="B247" s="6" t="s">
        <v>53</v>
      </c>
      <c r="C247" s="5" t="s">
        <v>54</v>
      </c>
      <c r="D247" s="6" t="s">
        <v>20</v>
      </c>
      <c r="E247" s="6" t="s">
        <v>34</v>
      </c>
      <c r="F247" s="7">
        <v>90.43</v>
      </c>
      <c r="G247" s="8">
        <v>4.5199999999999996</v>
      </c>
      <c r="H247" s="8">
        <v>5.36</v>
      </c>
      <c r="I247" s="8">
        <v>408.74</v>
      </c>
      <c r="J247" s="8">
        <v>484.7</v>
      </c>
    </row>
    <row r="248" spans="1:10" ht="16.5" x14ac:dyDescent="0.25">
      <c r="A248" s="5" t="s">
        <v>336</v>
      </c>
      <c r="B248" s="6" t="s">
        <v>56</v>
      </c>
      <c r="C248" s="5" t="s">
        <v>57</v>
      </c>
      <c r="D248" s="6" t="s">
        <v>20</v>
      </c>
      <c r="E248" s="6" t="s">
        <v>34</v>
      </c>
      <c r="F248" s="7">
        <v>1.29</v>
      </c>
      <c r="G248" s="8">
        <v>114.41</v>
      </c>
      <c r="H248" s="8">
        <v>135.63999999999999</v>
      </c>
      <c r="I248" s="8">
        <v>147.59</v>
      </c>
      <c r="J248" s="8">
        <v>174.98</v>
      </c>
    </row>
    <row r="249" spans="1:10" ht="24.75" x14ac:dyDescent="0.25">
      <c r="A249" s="5" t="s">
        <v>337</v>
      </c>
      <c r="B249" s="6" t="s">
        <v>59</v>
      </c>
      <c r="C249" s="5" t="s">
        <v>60</v>
      </c>
      <c r="D249" s="6" t="s">
        <v>20</v>
      </c>
      <c r="E249" s="6" t="s">
        <v>61</v>
      </c>
      <c r="F249" s="7">
        <v>809.49</v>
      </c>
      <c r="G249" s="8">
        <v>5.66</v>
      </c>
      <c r="H249" s="8">
        <v>6.71</v>
      </c>
      <c r="I249" s="8">
        <v>4581.71</v>
      </c>
      <c r="J249" s="8">
        <v>5431.68</v>
      </c>
    </row>
    <row r="250" spans="1:10" ht="16.5" x14ac:dyDescent="0.25">
      <c r="A250" s="5" t="s">
        <v>338</v>
      </c>
      <c r="B250" s="6" t="s">
        <v>63</v>
      </c>
      <c r="C250" s="5" t="s">
        <v>64</v>
      </c>
      <c r="D250" s="6" t="s">
        <v>20</v>
      </c>
      <c r="E250" s="6" t="s">
        <v>65</v>
      </c>
      <c r="F250" s="7">
        <v>22249.87</v>
      </c>
      <c r="G250" s="8">
        <v>1.26</v>
      </c>
      <c r="H250" s="8">
        <v>1.49</v>
      </c>
      <c r="I250" s="8">
        <v>28034.84</v>
      </c>
      <c r="J250" s="8">
        <v>33152.31</v>
      </c>
    </row>
    <row r="251" spans="1:10" ht="16.5" x14ac:dyDescent="0.25">
      <c r="A251" s="5" t="s">
        <v>339</v>
      </c>
      <c r="B251" s="6" t="s">
        <v>67</v>
      </c>
      <c r="C251" s="5" t="s">
        <v>68</v>
      </c>
      <c r="D251" s="6" t="s">
        <v>20</v>
      </c>
      <c r="E251" s="6" t="s">
        <v>65</v>
      </c>
      <c r="F251" s="7">
        <v>9713.84</v>
      </c>
      <c r="G251" s="8">
        <v>0.48</v>
      </c>
      <c r="H251" s="8">
        <v>0.56999999999999995</v>
      </c>
      <c r="I251" s="8">
        <v>4662.6400000000003</v>
      </c>
      <c r="J251" s="8">
        <v>5536.89</v>
      </c>
    </row>
    <row r="252" spans="1:10" x14ac:dyDescent="0.25">
      <c r="A252" s="5" t="s">
        <v>340</v>
      </c>
      <c r="B252" s="6" t="s">
        <v>70</v>
      </c>
      <c r="C252" s="5" t="s">
        <v>71</v>
      </c>
      <c r="D252" s="6" t="s">
        <v>25</v>
      </c>
      <c r="E252" s="6" t="s">
        <v>61</v>
      </c>
      <c r="F252" s="7">
        <v>671.77</v>
      </c>
      <c r="G252" s="8">
        <v>28.42</v>
      </c>
      <c r="H252" s="8">
        <v>33.69</v>
      </c>
      <c r="I252" s="8">
        <v>19091.7</v>
      </c>
      <c r="J252" s="8">
        <v>22631.93</v>
      </c>
    </row>
    <row r="253" spans="1:10" ht="16.5" x14ac:dyDescent="0.25">
      <c r="A253" s="5" t="s">
        <v>341</v>
      </c>
      <c r="B253" s="6" t="s">
        <v>63</v>
      </c>
      <c r="C253" s="5" t="s">
        <v>64</v>
      </c>
      <c r="D253" s="6" t="s">
        <v>20</v>
      </c>
      <c r="E253" s="6" t="s">
        <v>65</v>
      </c>
      <c r="F253" s="7">
        <v>4028.79</v>
      </c>
      <c r="G253" s="8">
        <v>1.26</v>
      </c>
      <c r="H253" s="8">
        <v>1.49</v>
      </c>
      <c r="I253" s="8">
        <v>5076.28</v>
      </c>
      <c r="J253" s="8">
        <v>6002.9</v>
      </c>
    </row>
    <row r="254" spans="1:10" x14ac:dyDescent="0.25">
      <c r="A254" s="5" t="s">
        <v>342</v>
      </c>
      <c r="B254" s="6" t="s">
        <v>74</v>
      </c>
      <c r="C254" s="5" t="s">
        <v>75</v>
      </c>
      <c r="D254" s="6" t="s">
        <v>76</v>
      </c>
      <c r="E254" s="6" t="s">
        <v>77</v>
      </c>
      <c r="F254" s="7">
        <v>90.43</v>
      </c>
      <c r="G254" s="8">
        <v>212.84</v>
      </c>
      <c r="H254" s="8">
        <v>252.34</v>
      </c>
      <c r="I254" s="8">
        <v>19247.12</v>
      </c>
      <c r="J254" s="8">
        <v>22819.11</v>
      </c>
    </row>
    <row r="255" spans="1:10" ht="16.5" x14ac:dyDescent="0.25">
      <c r="A255" s="5" t="s">
        <v>343</v>
      </c>
      <c r="B255" s="6" t="s">
        <v>79</v>
      </c>
      <c r="C255" s="5" t="s">
        <v>80</v>
      </c>
      <c r="D255" s="6" t="s">
        <v>20</v>
      </c>
      <c r="E255" s="6" t="s">
        <v>16</v>
      </c>
      <c r="F255" s="7">
        <v>904.33</v>
      </c>
      <c r="G255" s="8">
        <v>1.48</v>
      </c>
      <c r="H255" s="8">
        <v>1.75</v>
      </c>
      <c r="I255" s="8">
        <v>1338.41</v>
      </c>
      <c r="J255" s="8">
        <v>1582.58</v>
      </c>
    </row>
    <row r="256" spans="1:10" ht="24.75" x14ac:dyDescent="0.25">
      <c r="A256" s="5" t="s">
        <v>344</v>
      </c>
      <c r="B256" s="6" t="s">
        <v>82</v>
      </c>
      <c r="C256" s="5" t="s">
        <v>83</v>
      </c>
      <c r="D256" s="6" t="s">
        <v>20</v>
      </c>
      <c r="E256" s="6" t="s">
        <v>84</v>
      </c>
      <c r="F256" s="7">
        <v>616.49</v>
      </c>
      <c r="G256" s="8">
        <v>48.51</v>
      </c>
      <c r="H256" s="8">
        <v>57.51</v>
      </c>
      <c r="I256" s="8">
        <v>29905.93</v>
      </c>
      <c r="J256" s="8">
        <v>35454.339999999997</v>
      </c>
    </row>
    <row r="257" spans="1:10" x14ac:dyDescent="0.25">
      <c r="A257" s="5" t="s">
        <v>345</v>
      </c>
      <c r="B257" s="6" t="s">
        <v>86</v>
      </c>
      <c r="C257" s="5" t="s">
        <v>87</v>
      </c>
      <c r="D257" s="6" t="s">
        <v>20</v>
      </c>
      <c r="E257" s="6" t="s">
        <v>84</v>
      </c>
      <c r="F257" s="7">
        <v>616.49</v>
      </c>
      <c r="G257" s="8">
        <v>1.93</v>
      </c>
      <c r="H257" s="8">
        <v>2.29</v>
      </c>
      <c r="I257" s="8">
        <v>1189.83</v>
      </c>
      <c r="J257" s="8">
        <v>1411.76</v>
      </c>
    </row>
    <row r="258" spans="1:10" ht="16.5" x14ac:dyDescent="0.25">
      <c r="A258" s="5" t="s">
        <v>346</v>
      </c>
      <c r="B258" s="6" t="s">
        <v>89</v>
      </c>
      <c r="C258" s="5" t="s">
        <v>90</v>
      </c>
      <c r="D258" s="6" t="s">
        <v>20</v>
      </c>
      <c r="E258" s="6" t="s">
        <v>26</v>
      </c>
      <c r="F258" s="7">
        <v>3</v>
      </c>
      <c r="G258" s="8">
        <v>1316.71</v>
      </c>
      <c r="H258" s="8">
        <v>1561.09</v>
      </c>
      <c r="I258" s="8">
        <v>3950.13</v>
      </c>
      <c r="J258" s="8">
        <v>4683.2700000000004</v>
      </c>
    </row>
    <row r="259" spans="1:10" ht="16.5" x14ac:dyDescent="0.25">
      <c r="A259" s="5" t="s">
        <v>347</v>
      </c>
      <c r="B259" s="6" t="s">
        <v>92</v>
      </c>
      <c r="C259" s="5" t="s">
        <v>93</v>
      </c>
      <c r="D259" s="6" t="s">
        <v>25</v>
      </c>
      <c r="E259" s="6" t="s">
        <v>16</v>
      </c>
      <c r="F259" s="7">
        <v>904.33</v>
      </c>
      <c r="G259" s="8">
        <v>160.55000000000001</v>
      </c>
      <c r="H259" s="8">
        <v>190.35</v>
      </c>
      <c r="I259" s="8">
        <v>145190.18</v>
      </c>
      <c r="J259" s="8">
        <v>172139.22</v>
      </c>
    </row>
    <row r="260" spans="1:10" ht="16.5" x14ac:dyDescent="0.25">
      <c r="A260" s="5" t="s">
        <v>348</v>
      </c>
      <c r="B260" s="6" t="s">
        <v>98</v>
      </c>
      <c r="C260" s="5" t="s">
        <v>99</v>
      </c>
      <c r="D260" s="6" t="s">
        <v>20</v>
      </c>
      <c r="E260" s="6" t="s">
        <v>26</v>
      </c>
      <c r="F260" s="7">
        <v>2</v>
      </c>
      <c r="G260" s="8">
        <v>1299.47</v>
      </c>
      <c r="H260" s="8">
        <v>1540.65</v>
      </c>
      <c r="I260" s="8">
        <v>2598.94</v>
      </c>
      <c r="J260" s="8">
        <v>3081.3</v>
      </c>
    </row>
    <row r="261" spans="1:10" ht="16.5" x14ac:dyDescent="0.25">
      <c r="A261" s="5" t="s">
        <v>349</v>
      </c>
      <c r="B261" s="6" t="s">
        <v>95</v>
      </c>
      <c r="C261" s="5" t="s">
        <v>96</v>
      </c>
      <c r="D261" s="6" t="s">
        <v>20</v>
      </c>
      <c r="E261" s="6" t="s">
        <v>16</v>
      </c>
      <c r="F261" s="7">
        <v>11.04</v>
      </c>
      <c r="G261" s="8">
        <v>176.85</v>
      </c>
      <c r="H261" s="8">
        <v>209.67</v>
      </c>
      <c r="I261" s="8">
        <v>1952.42</v>
      </c>
      <c r="J261" s="8">
        <v>2314.7600000000002</v>
      </c>
    </row>
    <row r="262" spans="1:10" x14ac:dyDescent="0.25">
      <c r="A262" s="5" t="s">
        <v>350</v>
      </c>
      <c r="B262" s="6" t="s">
        <v>101</v>
      </c>
      <c r="C262" s="5" t="s">
        <v>102</v>
      </c>
      <c r="D262" s="6" t="s">
        <v>76</v>
      </c>
      <c r="E262" s="6" t="s">
        <v>103</v>
      </c>
      <c r="F262" s="7">
        <v>8</v>
      </c>
      <c r="G262" s="8">
        <v>19.79</v>
      </c>
      <c r="H262" s="8">
        <v>23.46</v>
      </c>
      <c r="I262" s="8">
        <v>158.32</v>
      </c>
      <c r="J262" s="8">
        <v>187.68</v>
      </c>
    </row>
    <row r="263" spans="1:10" x14ac:dyDescent="0.25">
      <c r="A263" s="5" t="s">
        <v>351</v>
      </c>
      <c r="B263" s="6" t="s">
        <v>105</v>
      </c>
      <c r="C263" s="5" t="s">
        <v>106</v>
      </c>
      <c r="D263" s="6" t="s">
        <v>20</v>
      </c>
      <c r="E263" s="6" t="s">
        <v>16</v>
      </c>
      <c r="F263" s="7">
        <v>367.34</v>
      </c>
      <c r="G263" s="8">
        <v>17.11</v>
      </c>
      <c r="H263" s="8">
        <v>20.29</v>
      </c>
      <c r="I263" s="8">
        <v>6285.19</v>
      </c>
      <c r="J263" s="8">
        <v>7453.33</v>
      </c>
    </row>
    <row r="264" spans="1:10" x14ac:dyDescent="0.25">
      <c r="A264" s="5" t="s">
        <v>352</v>
      </c>
      <c r="B264" s="6" t="s">
        <v>108</v>
      </c>
      <c r="C264" s="5" t="s">
        <v>109</v>
      </c>
      <c r="D264" s="6" t="s">
        <v>110</v>
      </c>
      <c r="E264" s="6" t="s">
        <v>111</v>
      </c>
      <c r="F264" s="7">
        <v>904.33</v>
      </c>
      <c r="G264" s="8">
        <v>3.93</v>
      </c>
      <c r="H264" s="8">
        <v>4.66</v>
      </c>
      <c r="I264" s="8">
        <v>3554.02</v>
      </c>
      <c r="J264" s="8">
        <v>4214.18</v>
      </c>
    </row>
    <row r="265" spans="1:10" ht="20.100000000000001" customHeight="1" x14ac:dyDescent="0.25">
      <c r="A265" s="3" t="s">
        <v>353</v>
      </c>
      <c r="B265" s="84" t="s">
        <v>354</v>
      </c>
      <c r="C265" s="84"/>
      <c r="D265" s="84"/>
      <c r="E265" s="84"/>
      <c r="F265" s="84"/>
      <c r="G265" s="84">
        <v>338667.26000000013</v>
      </c>
      <c r="H265" s="84"/>
      <c r="I265" s="4">
        <v>338667.26</v>
      </c>
      <c r="J265" s="4">
        <v>401381.52</v>
      </c>
    </row>
    <row r="266" spans="1:10" x14ac:dyDescent="0.25">
      <c r="A266" s="5" t="s">
        <v>355</v>
      </c>
      <c r="B266" s="6" t="s">
        <v>46</v>
      </c>
      <c r="C266" s="5" t="s">
        <v>47</v>
      </c>
      <c r="D266" s="6" t="s">
        <v>25</v>
      </c>
      <c r="E266" s="6" t="s">
        <v>48</v>
      </c>
      <c r="F266" s="7">
        <v>204.21</v>
      </c>
      <c r="G266" s="8">
        <v>2.68</v>
      </c>
      <c r="H266" s="8">
        <v>3.18</v>
      </c>
      <c r="I266" s="8">
        <v>547.28</v>
      </c>
      <c r="J266" s="8">
        <v>649.39</v>
      </c>
    </row>
    <row r="267" spans="1:10" ht="16.5" x14ac:dyDescent="0.25">
      <c r="A267" s="5" t="s">
        <v>356</v>
      </c>
      <c r="B267" s="6" t="s">
        <v>50</v>
      </c>
      <c r="C267" s="5" t="s">
        <v>51</v>
      </c>
      <c r="D267" s="6" t="s">
        <v>20</v>
      </c>
      <c r="E267" s="6" t="s">
        <v>16</v>
      </c>
      <c r="F267" s="7">
        <v>5510.02</v>
      </c>
      <c r="G267" s="8">
        <v>0.67</v>
      </c>
      <c r="H267" s="8">
        <v>0.79</v>
      </c>
      <c r="I267" s="8">
        <v>3691.71</v>
      </c>
      <c r="J267" s="8">
        <v>4352.92</v>
      </c>
    </row>
    <row r="268" spans="1:10" ht="16.5" x14ac:dyDescent="0.25">
      <c r="A268" s="5" t="s">
        <v>357</v>
      </c>
      <c r="B268" s="6" t="s">
        <v>53</v>
      </c>
      <c r="C268" s="5" t="s">
        <v>54</v>
      </c>
      <c r="D268" s="6" t="s">
        <v>20</v>
      </c>
      <c r="E268" s="6" t="s">
        <v>34</v>
      </c>
      <c r="F268" s="7">
        <v>104.81</v>
      </c>
      <c r="G268" s="8">
        <v>4.5199999999999996</v>
      </c>
      <c r="H268" s="8">
        <v>5.36</v>
      </c>
      <c r="I268" s="8">
        <v>473.74</v>
      </c>
      <c r="J268" s="8">
        <v>561.78</v>
      </c>
    </row>
    <row r="269" spans="1:10" ht="16.5" x14ac:dyDescent="0.25">
      <c r="A269" s="5" t="s">
        <v>358</v>
      </c>
      <c r="B269" s="6" t="s">
        <v>56</v>
      </c>
      <c r="C269" s="5" t="s">
        <v>57</v>
      </c>
      <c r="D269" s="6" t="s">
        <v>20</v>
      </c>
      <c r="E269" s="6" t="s">
        <v>34</v>
      </c>
      <c r="F269" s="7">
        <v>1.72</v>
      </c>
      <c r="G269" s="8">
        <v>114.41</v>
      </c>
      <c r="H269" s="8">
        <v>135.63999999999999</v>
      </c>
      <c r="I269" s="8">
        <v>196.79</v>
      </c>
      <c r="J269" s="8">
        <v>233.3</v>
      </c>
    </row>
    <row r="270" spans="1:10" ht="24.75" x14ac:dyDescent="0.25">
      <c r="A270" s="5" t="s">
        <v>359</v>
      </c>
      <c r="B270" s="6" t="s">
        <v>59</v>
      </c>
      <c r="C270" s="5" t="s">
        <v>60</v>
      </c>
      <c r="D270" s="6" t="s">
        <v>20</v>
      </c>
      <c r="E270" s="6" t="s">
        <v>61</v>
      </c>
      <c r="F270" s="7">
        <v>986.48</v>
      </c>
      <c r="G270" s="8">
        <v>5.66</v>
      </c>
      <c r="H270" s="8">
        <v>6.71</v>
      </c>
      <c r="I270" s="8">
        <v>5583.48</v>
      </c>
      <c r="J270" s="8">
        <v>6619.28</v>
      </c>
    </row>
    <row r="271" spans="1:10" ht="16.5" x14ac:dyDescent="0.25">
      <c r="A271" s="5" t="s">
        <v>360</v>
      </c>
      <c r="B271" s="6" t="s">
        <v>63</v>
      </c>
      <c r="C271" s="5" t="s">
        <v>64</v>
      </c>
      <c r="D271" s="6" t="s">
        <v>20</v>
      </c>
      <c r="E271" s="6" t="s">
        <v>65</v>
      </c>
      <c r="F271" s="7">
        <v>27236.12</v>
      </c>
      <c r="G271" s="8">
        <v>1.26</v>
      </c>
      <c r="H271" s="8">
        <v>1.49</v>
      </c>
      <c r="I271" s="8">
        <v>34317.51</v>
      </c>
      <c r="J271" s="8">
        <v>40581.82</v>
      </c>
    </row>
    <row r="272" spans="1:10" ht="16.5" x14ac:dyDescent="0.25">
      <c r="A272" s="5" t="s">
        <v>361</v>
      </c>
      <c r="B272" s="6" t="s">
        <v>67</v>
      </c>
      <c r="C272" s="5" t="s">
        <v>68</v>
      </c>
      <c r="D272" s="6" t="s">
        <v>20</v>
      </c>
      <c r="E272" s="6" t="s">
        <v>65</v>
      </c>
      <c r="F272" s="7">
        <v>11837.74</v>
      </c>
      <c r="G272" s="8">
        <v>0.48</v>
      </c>
      <c r="H272" s="8">
        <v>0.56999999999999995</v>
      </c>
      <c r="I272" s="8">
        <v>5682.12</v>
      </c>
      <c r="J272" s="8">
        <v>6747.51</v>
      </c>
    </row>
    <row r="273" spans="1:10" x14ac:dyDescent="0.25">
      <c r="A273" s="5" t="s">
        <v>362</v>
      </c>
      <c r="B273" s="6" t="s">
        <v>70</v>
      </c>
      <c r="C273" s="5" t="s">
        <v>71</v>
      </c>
      <c r="D273" s="6" t="s">
        <v>25</v>
      </c>
      <c r="E273" s="6" t="s">
        <v>61</v>
      </c>
      <c r="F273" s="7">
        <v>826.5</v>
      </c>
      <c r="G273" s="8">
        <v>28.42</v>
      </c>
      <c r="H273" s="8">
        <v>33.69</v>
      </c>
      <c r="I273" s="8">
        <v>23489.13</v>
      </c>
      <c r="J273" s="8">
        <v>27844.79</v>
      </c>
    </row>
    <row r="274" spans="1:10" ht="16.5" x14ac:dyDescent="0.25">
      <c r="A274" s="5" t="s">
        <v>363</v>
      </c>
      <c r="B274" s="6" t="s">
        <v>63</v>
      </c>
      <c r="C274" s="5" t="s">
        <v>64</v>
      </c>
      <c r="D274" s="6" t="s">
        <v>20</v>
      </c>
      <c r="E274" s="6" t="s">
        <v>65</v>
      </c>
      <c r="F274" s="7">
        <v>4669.29</v>
      </c>
      <c r="G274" s="8">
        <v>1.26</v>
      </c>
      <c r="H274" s="8">
        <v>1.49</v>
      </c>
      <c r="I274" s="8">
        <v>5883.31</v>
      </c>
      <c r="J274" s="8">
        <v>6957.24</v>
      </c>
    </row>
    <row r="275" spans="1:10" x14ac:dyDescent="0.25">
      <c r="A275" s="5" t="s">
        <v>364</v>
      </c>
      <c r="B275" s="6" t="s">
        <v>74</v>
      </c>
      <c r="C275" s="5" t="s">
        <v>75</v>
      </c>
      <c r="D275" s="6" t="s">
        <v>76</v>
      </c>
      <c r="E275" s="6" t="s">
        <v>77</v>
      </c>
      <c r="F275" s="7">
        <v>104.81</v>
      </c>
      <c r="G275" s="8">
        <v>212.84</v>
      </c>
      <c r="H275" s="8">
        <v>252.34</v>
      </c>
      <c r="I275" s="8">
        <v>22307.759999999998</v>
      </c>
      <c r="J275" s="8">
        <v>26447.759999999998</v>
      </c>
    </row>
    <row r="276" spans="1:10" ht="16.5" x14ac:dyDescent="0.25">
      <c r="A276" s="5" t="s">
        <v>365</v>
      </c>
      <c r="B276" s="6" t="s">
        <v>79</v>
      </c>
      <c r="C276" s="5" t="s">
        <v>80</v>
      </c>
      <c r="D276" s="6" t="s">
        <v>20</v>
      </c>
      <c r="E276" s="6" t="s">
        <v>16</v>
      </c>
      <c r="F276" s="7">
        <v>1048.0999999999999</v>
      </c>
      <c r="G276" s="8">
        <v>1.48</v>
      </c>
      <c r="H276" s="8">
        <v>1.75</v>
      </c>
      <c r="I276" s="8">
        <v>1551.19</v>
      </c>
      <c r="J276" s="8">
        <v>1834.18</v>
      </c>
    </row>
    <row r="277" spans="1:10" ht="24.75" x14ac:dyDescent="0.25">
      <c r="A277" s="5" t="s">
        <v>366</v>
      </c>
      <c r="B277" s="6" t="s">
        <v>82</v>
      </c>
      <c r="C277" s="5" t="s">
        <v>83</v>
      </c>
      <c r="D277" s="6" t="s">
        <v>20</v>
      </c>
      <c r="E277" s="6" t="s">
        <v>84</v>
      </c>
      <c r="F277" s="7">
        <v>891.7</v>
      </c>
      <c r="G277" s="8">
        <v>48.51</v>
      </c>
      <c r="H277" s="8">
        <v>57.51</v>
      </c>
      <c r="I277" s="8">
        <v>43256.37</v>
      </c>
      <c r="J277" s="8">
        <v>51281.67</v>
      </c>
    </row>
    <row r="278" spans="1:10" x14ac:dyDescent="0.25">
      <c r="A278" s="5" t="s">
        <v>367</v>
      </c>
      <c r="B278" s="6" t="s">
        <v>86</v>
      </c>
      <c r="C278" s="5" t="s">
        <v>87</v>
      </c>
      <c r="D278" s="6" t="s">
        <v>20</v>
      </c>
      <c r="E278" s="6" t="s">
        <v>84</v>
      </c>
      <c r="F278" s="7">
        <v>891.7</v>
      </c>
      <c r="G278" s="8">
        <v>1.93</v>
      </c>
      <c r="H278" s="8">
        <v>2.29</v>
      </c>
      <c r="I278" s="8">
        <v>1720.98</v>
      </c>
      <c r="J278" s="8">
        <v>2041.99</v>
      </c>
    </row>
    <row r="279" spans="1:10" ht="16.5" x14ac:dyDescent="0.25">
      <c r="A279" s="5" t="s">
        <v>368</v>
      </c>
      <c r="B279" s="6" t="s">
        <v>89</v>
      </c>
      <c r="C279" s="5" t="s">
        <v>90</v>
      </c>
      <c r="D279" s="6" t="s">
        <v>20</v>
      </c>
      <c r="E279" s="6" t="s">
        <v>26</v>
      </c>
      <c r="F279" s="7">
        <v>4</v>
      </c>
      <c r="G279" s="8">
        <v>1316.71</v>
      </c>
      <c r="H279" s="8">
        <v>1561.09</v>
      </c>
      <c r="I279" s="8">
        <v>5266.84</v>
      </c>
      <c r="J279" s="8">
        <v>6244.36</v>
      </c>
    </row>
    <row r="280" spans="1:10" ht="16.5" x14ac:dyDescent="0.25">
      <c r="A280" s="5" t="s">
        <v>369</v>
      </c>
      <c r="B280" s="6" t="s">
        <v>92</v>
      </c>
      <c r="C280" s="5" t="s">
        <v>93</v>
      </c>
      <c r="D280" s="6" t="s">
        <v>25</v>
      </c>
      <c r="E280" s="6" t="s">
        <v>16</v>
      </c>
      <c r="F280" s="7">
        <v>1048.0999999999999</v>
      </c>
      <c r="G280" s="8">
        <v>160.55000000000001</v>
      </c>
      <c r="H280" s="8">
        <v>190.35</v>
      </c>
      <c r="I280" s="8">
        <v>168272.46</v>
      </c>
      <c r="J280" s="8">
        <v>199505.84</v>
      </c>
    </row>
    <row r="281" spans="1:10" ht="16.5" x14ac:dyDescent="0.25">
      <c r="A281" s="5" t="s">
        <v>370</v>
      </c>
      <c r="B281" s="6" t="s">
        <v>98</v>
      </c>
      <c r="C281" s="5" t="s">
        <v>99</v>
      </c>
      <c r="D281" s="6" t="s">
        <v>20</v>
      </c>
      <c r="E281" s="6" t="s">
        <v>26</v>
      </c>
      <c r="F281" s="7">
        <v>2</v>
      </c>
      <c r="G281" s="8">
        <v>1299.47</v>
      </c>
      <c r="H281" s="8">
        <v>1540.65</v>
      </c>
      <c r="I281" s="8">
        <v>2598.94</v>
      </c>
      <c r="J281" s="8">
        <v>3081.3</v>
      </c>
    </row>
    <row r="282" spans="1:10" ht="16.5" x14ac:dyDescent="0.25">
      <c r="A282" s="5" t="s">
        <v>371</v>
      </c>
      <c r="B282" s="6" t="s">
        <v>95</v>
      </c>
      <c r="C282" s="5" t="s">
        <v>96</v>
      </c>
      <c r="D282" s="6" t="s">
        <v>20</v>
      </c>
      <c r="E282" s="6" t="s">
        <v>16</v>
      </c>
      <c r="F282" s="7">
        <v>14.88</v>
      </c>
      <c r="G282" s="8">
        <v>176.85</v>
      </c>
      <c r="H282" s="8">
        <v>209.67</v>
      </c>
      <c r="I282" s="8">
        <v>2631.53</v>
      </c>
      <c r="J282" s="8">
        <v>3119.89</v>
      </c>
    </row>
    <row r="283" spans="1:10" x14ac:dyDescent="0.25">
      <c r="A283" s="5" t="s">
        <v>372</v>
      </c>
      <c r="B283" s="6" t="s">
        <v>101</v>
      </c>
      <c r="C283" s="5" t="s">
        <v>102</v>
      </c>
      <c r="D283" s="6" t="s">
        <v>76</v>
      </c>
      <c r="E283" s="6" t="s">
        <v>103</v>
      </c>
      <c r="F283" s="7">
        <v>8</v>
      </c>
      <c r="G283" s="8">
        <v>19.79</v>
      </c>
      <c r="H283" s="8">
        <v>23.46</v>
      </c>
      <c r="I283" s="8">
        <v>158.32</v>
      </c>
      <c r="J283" s="8">
        <v>187.68</v>
      </c>
    </row>
    <row r="284" spans="1:10" x14ac:dyDescent="0.25">
      <c r="A284" s="5" t="s">
        <v>373</v>
      </c>
      <c r="B284" s="6" t="s">
        <v>105</v>
      </c>
      <c r="C284" s="5" t="s">
        <v>106</v>
      </c>
      <c r="D284" s="6" t="s">
        <v>20</v>
      </c>
      <c r="E284" s="6" t="s">
        <v>16</v>
      </c>
      <c r="F284" s="7">
        <v>404.37</v>
      </c>
      <c r="G284" s="8">
        <v>17.11</v>
      </c>
      <c r="H284" s="8">
        <v>20.29</v>
      </c>
      <c r="I284" s="8">
        <v>6918.77</v>
      </c>
      <c r="J284" s="8">
        <v>8204.67</v>
      </c>
    </row>
    <row r="285" spans="1:10" x14ac:dyDescent="0.25">
      <c r="A285" s="5" t="s">
        <v>374</v>
      </c>
      <c r="B285" s="6" t="s">
        <v>108</v>
      </c>
      <c r="C285" s="5" t="s">
        <v>109</v>
      </c>
      <c r="D285" s="6" t="s">
        <v>110</v>
      </c>
      <c r="E285" s="6" t="s">
        <v>111</v>
      </c>
      <c r="F285" s="7">
        <v>1048.0999999999999</v>
      </c>
      <c r="G285" s="8">
        <v>3.93</v>
      </c>
      <c r="H285" s="8">
        <v>4.66</v>
      </c>
      <c r="I285" s="8">
        <v>4119.03</v>
      </c>
      <c r="J285" s="8">
        <v>4884.1499999999996</v>
      </c>
    </row>
    <row r="286" spans="1:10" ht="20.100000000000001" customHeight="1" x14ac:dyDescent="0.25">
      <c r="A286" s="3" t="s">
        <v>375</v>
      </c>
      <c r="B286" s="84" t="s">
        <v>376</v>
      </c>
      <c r="C286" s="84"/>
      <c r="D286" s="84"/>
      <c r="E286" s="84"/>
      <c r="F286" s="84"/>
      <c r="G286" s="84">
        <v>305958.02</v>
      </c>
      <c r="H286" s="84"/>
      <c r="I286" s="4">
        <v>305958.02</v>
      </c>
      <c r="J286" s="4">
        <v>362613.73</v>
      </c>
    </row>
    <row r="287" spans="1:10" x14ac:dyDescent="0.25">
      <c r="A287" s="5" t="s">
        <v>377</v>
      </c>
      <c r="B287" s="6" t="s">
        <v>46</v>
      </c>
      <c r="C287" s="5" t="s">
        <v>47</v>
      </c>
      <c r="D287" s="6" t="s">
        <v>25</v>
      </c>
      <c r="E287" s="6" t="s">
        <v>48</v>
      </c>
      <c r="F287" s="7">
        <v>203.75</v>
      </c>
      <c r="G287" s="8">
        <v>2.68</v>
      </c>
      <c r="H287" s="8">
        <v>3.18</v>
      </c>
      <c r="I287" s="8">
        <v>546.04999999999995</v>
      </c>
      <c r="J287" s="8">
        <v>647.92999999999995</v>
      </c>
    </row>
    <row r="288" spans="1:10" ht="16.5" x14ac:dyDescent="0.25">
      <c r="A288" s="5" t="s">
        <v>378</v>
      </c>
      <c r="B288" s="6" t="s">
        <v>50</v>
      </c>
      <c r="C288" s="5" t="s">
        <v>51</v>
      </c>
      <c r="D288" s="6" t="s">
        <v>20</v>
      </c>
      <c r="E288" s="6" t="s">
        <v>16</v>
      </c>
      <c r="F288" s="7">
        <v>5060.07</v>
      </c>
      <c r="G288" s="8">
        <v>0.67</v>
      </c>
      <c r="H288" s="8">
        <v>0.79</v>
      </c>
      <c r="I288" s="8">
        <v>3390.25</v>
      </c>
      <c r="J288" s="8">
        <v>3997.46</v>
      </c>
    </row>
    <row r="289" spans="1:10" ht="16.5" x14ac:dyDescent="0.25">
      <c r="A289" s="5" t="s">
        <v>379</v>
      </c>
      <c r="B289" s="6" t="s">
        <v>53</v>
      </c>
      <c r="C289" s="5" t="s">
        <v>54</v>
      </c>
      <c r="D289" s="6" t="s">
        <v>20</v>
      </c>
      <c r="E289" s="6" t="s">
        <v>34</v>
      </c>
      <c r="F289" s="7">
        <v>94.38</v>
      </c>
      <c r="G289" s="8">
        <v>4.5199999999999996</v>
      </c>
      <c r="H289" s="8">
        <v>5.36</v>
      </c>
      <c r="I289" s="8">
        <v>426.6</v>
      </c>
      <c r="J289" s="8">
        <v>505.88</v>
      </c>
    </row>
    <row r="290" spans="1:10" ht="16.5" x14ac:dyDescent="0.25">
      <c r="A290" s="5" t="s">
        <v>380</v>
      </c>
      <c r="B290" s="6" t="s">
        <v>56</v>
      </c>
      <c r="C290" s="5" t="s">
        <v>57</v>
      </c>
      <c r="D290" s="6" t="s">
        <v>20</v>
      </c>
      <c r="E290" s="6" t="s">
        <v>34</v>
      </c>
      <c r="F290" s="7">
        <v>1.72</v>
      </c>
      <c r="G290" s="8">
        <v>114.41</v>
      </c>
      <c r="H290" s="8">
        <v>135.63999999999999</v>
      </c>
      <c r="I290" s="8">
        <v>196.79</v>
      </c>
      <c r="J290" s="8">
        <v>233.3</v>
      </c>
    </row>
    <row r="291" spans="1:10" ht="24.75" x14ac:dyDescent="0.25">
      <c r="A291" s="5" t="s">
        <v>381</v>
      </c>
      <c r="B291" s="6" t="s">
        <v>59</v>
      </c>
      <c r="C291" s="5" t="s">
        <v>60</v>
      </c>
      <c r="D291" s="6" t="s">
        <v>20</v>
      </c>
      <c r="E291" s="6" t="s">
        <v>61</v>
      </c>
      <c r="F291" s="7">
        <v>903.34</v>
      </c>
      <c r="G291" s="8">
        <v>5.66</v>
      </c>
      <c r="H291" s="8">
        <v>6.71</v>
      </c>
      <c r="I291" s="8">
        <v>5112.8999999999996</v>
      </c>
      <c r="J291" s="8">
        <v>6061.41</v>
      </c>
    </row>
    <row r="292" spans="1:10" ht="16.5" x14ac:dyDescent="0.25">
      <c r="A292" s="5" t="s">
        <v>382</v>
      </c>
      <c r="B292" s="6" t="s">
        <v>63</v>
      </c>
      <c r="C292" s="5" t="s">
        <v>64</v>
      </c>
      <c r="D292" s="6" t="s">
        <v>20</v>
      </c>
      <c r="E292" s="6" t="s">
        <v>65</v>
      </c>
      <c r="F292" s="7">
        <v>24976.69</v>
      </c>
      <c r="G292" s="8">
        <v>1.26</v>
      </c>
      <c r="H292" s="8">
        <v>1.49</v>
      </c>
      <c r="I292" s="8">
        <v>31470.63</v>
      </c>
      <c r="J292" s="8">
        <v>37215.269999999997</v>
      </c>
    </row>
    <row r="293" spans="1:10" ht="16.5" x14ac:dyDescent="0.25">
      <c r="A293" s="5" t="s">
        <v>383</v>
      </c>
      <c r="B293" s="6" t="s">
        <v>67</v>
      </c>
      <c r="C293" s="5" t="s">
        <v>68</v>
      </c>
      <c r="D293" s="6" t="s">
        <v>20</v>
      </c>
      <c r="E293" s="6" t="s">
        <v>65</v>
      </c>
      <c r="F293" s="7">
        <v>10840.11</v>
      </c>
      <c r="G293" s="8">
        <v>0.48</v>
      </c>
      <c r="H293" s="8">
        <v>0.56999999999999995</v>
      </c>
      <c r="I293" s="8">
        <v>5203.25</v>
      </c>
      <c r="J293" s="8">
        <v>6178.86</v>
      </c>
    </row>
    <row r="294" spans="1:10" x14ac:dyDescent="0.25">
      <c r="A294" s="5" t="s">
        <v>384</v>
      </c>
      <c r="B294" s="6" t="s">
        <v>70</v>
      </c>
      <c r="C294" s="5" t="s">
        <v>71</v>
      </c>
      <c r="D294" s="6" t="s">
        <v>25</v>
      </c>
      <c r="E294" s="6" t="s">
        <v>61</v>
      </c>
      <c r="F294" s="7">
        <v>759.01</v>
      </c>
      <c r="G294" s="8">
        <v>28.42</v>
      </c>
      <c r="H294" s="8">
        <v>33.69</v>
      </c>
      <c r="I294" s="8">
        <v>21571.06</v>
      </c>
      <c r="J294" s="8">
        <v>25571.05</v>
      </c>
    </row>
    <row r="295" spans="1:10" ht="16.5" x14ac:dyDescent="0.25">
      <c r="A295" s="5" t="s">
        <v>385</v>
      </c>
      <c r="B295" s="6" t="s">
        <v>63</v>
      </c>
      <c r="C295" s="5" t="s">
        <v>64</v>
      </c>
      <c r="D295" s="6" t="s">
        <v>20</v>
      </c>
      <c r="E295" s="6" t="s">
        <v>65</v>
      </c>
      <c r="F295" s="7">
        <v>4204.67</v>
      </c>
      <c r="G295" s="8">
        <v>1.26</v>
      </c>
      <c r="H295" s="8">
        <v>1.49</v>
      </c>
      <c r="I295" s="8">
        <v>5297.88</v>
      </c>
      <c r="J295" s="8">
        <v>6264.96</v>
      </c>
    </row>
    <row r="296" spans="1:10" x14ac:dyDescent="0.25">
      <c r="A296" s="5" t="s">
        <v>386</v>
      </c>
      <c r="B296" s="6" t="s">
        <v>74</v>
      </c>
      <c r="C296" s="5" t="s">
        <v>75</v>
      </c>
      <c r="D296" s="6" t="s">
        <v>76</v>
      </c>
      <c r="E296" s="6" t="s">
        <v>77</v>
      </c>
      <c r="F296" s="7">
        <v>94.38</v>
      </c>
      <c r="G296" s="8">
        <v>212.84</v>
      </c>
      <c r="H296" s="8">
        <v>252.34</v>
      </c>
      <c r="I296" s="8">
        <v>20087.84</v>
      </c>
      <c r="J296" s="8">
        <v>23815.85</v>
      </c>
    </row>
    <row r="297" spans="1:10" ht="16.5" x14ac:dyDescent="0.25">
      <c r="A297" s="5" t="s">
        <v>387</v>
      </c>
      <c r="B297" s="6" t="s">
        <v>79</v>
      </c>
      <c r="C297" s="5" t="s">
        <v>80</v>
      </c>
      <c r="D297" s="6" t="s">
        <v>20</v>
      </c>
      <c r="E297" s="6" t="s">
        <v>16</v>
      </c>
      <c r="F297" s="7">
        <v>943.81</v>
      </c>
      <c r="G297" s="8">
        <v>1.48</v>
      </c>
      <c r="H297" s="8">
        <v>1.75</v>
      </c>
      <c r="I297" s="8">
        <v>1396.84</v>
      </c>
      <c r="J297" s="8">
        <v>1651.67</v>
      </c>
    </row>
    <row r="298" spans="1:10" ht="24.75" x14ac:dyDescent="0.25">
      <c r="A298" s="5" t="s">
        <v>388</v>
      </c>
      <c r="B298" s="6" t="s">
        <v>82</v>
      </c>
      <c r="C298" s="5" t="s">
        <v>83</v>
      </c>
      <c r="D298" s="6" t="s">
        <v>20</v>
      </c>
      <c r="E298" s="6" t="s">
        <v>84</v>
      </c>
      <c r="F298" s="7">
        <v>768.79</v>
      </c>
      <c r="G298" s="8">
        <v>48.51</v>
      </c>
      <c r="H298" s="8">
        <v>57.51</v>
      </c>
      <c r="I298" s="8">
        <v>37294</v>
      </c>
      <c r="J298" s="8">
        <v>44213.11</v>
      </c>
    </row>
    <row r="299" spans="1:10" x14ac:dyDescent="0.25">
      <c r="A299" s="5" t="s">
        <v>389</v>
      </c>
      <c r="B299" s="6" t="s">
        <v>86</v>
      </c>
      <c r="C299" s="5" t="s">
        <v>87</v>
      </c>
      <c r="D299" s="6" t="s">
        <v>20</v>
      </c>
      <c r="E299" s="6" t="s">
        <v>84</v>
      </c>
      <c r="F299" s="7">
        <v>768.79</v>
      </c>
      <c r="G299" s="8">
        <v>1.93</v>
      </c>
      <c r="H299" s="8">
        <v>2.29</v>
      </c>
      <c r="I299" s="8">
        <v>1483.76</v>
      </c>
      <c r="J299" s="8">
        <v>1760.53</v>
      </c>
    </row>
    <row r="300" spans="1:10" ht="16.5" x14ac:dyDescent="0.25">
      <c r="A300" s="5" t="s">
        <v>390</v>
      </c>
      <c r="B300" s="6" t="s">
        <v>89</v>
      </c>
      <c r="C300" s="5" t="s">
        <v>90</v>
      </c>
      <c r="D300" s="6" t="s">
        <v>20</v>
      </c>
      <c r="E300" s="6" t="s">
        <v>26</v>
      </c>
      <c r="F300" s="7">
        <v>4</v>
      </c>
      <c r="G300" s="8">
        <v>1316.71</v>
      </c>
      <c r="H300" s="8">
        <v>1561.09</v>
      </c>
      <c r="I300" s="8">
        <v>5266.84</v>
      </c>
      <c r="J300" s="8">
        <v>6244.36</v>
      </c>
    </row>
    <row r="301" spans="1:10" ht="16.5" x14ac:dyDescent="0.25">
      <c r="A301" s="5" t="s">
        <v>391</v>
      </c>
      <c r="B301" s="6" t="s">
        <v>92</v>
      </c>
      <c r="C301" s="5" t="s">
        <v>93</v>
      </c>
      <c r="D301" s="6" t="s">
        <v>25</v>
      </c>
      <c r="E301" s="6" t="s">
        <v>16</v>
      </c>
      <c r="F301" s="7">
        <v>943.81</v>
      </c>
      <c r="G301" s="8">
        <v>160.55000000000001</v>
      </c>
      <c r="H301" s="8">
        <v>190.35</v>
      </c>
      <c r="I301" s="8">
        <v>151528.70000000001</v>
      </c>
      <c r="J301" s="8">
        <v>179654.23</v>
      </c>
    </row>
    <row r="302" spans="1:10" ht="16.5" x14ac:dyDescent="0.25">
      <c r="A302" s="5" t="s">
        <v>392</v>
      </c>
      <c r="B302" s="6" t="s">
        <v>98</v>
      </c>
      <c r="C302" s="5" t="s">
        <v>99</v>
      </c>
      <c r="D302" s="6" t="s">
        <v>20</v>
      </c>
      <c r="E302" s="6" t="s">
        <v>26</v>
      </c>
      <c r="F302" s="7">
        <v>2</v>
      </c>
      <c r="G302" s="8">
        <v>1299.47</v>
      </c>
      <c r="H302" s="8">
        <v>1540.65</v>
      </c>
      <c r="I302" s="8">
        <v>2598.94</v>
      </c>
      <c r="J302" s="8">
        <v>3081.3</v>
      </c>
    </row>
    <row r="303" spans="1:10" ht="16.5" x14ac:dyDescent="0.25">
      <c r="A303" s="5" t="s">
        <v>393</v>
      </c>
      <c r="B303" s="6" t="s">
        <v>95</v>
      </c>
      <c r="C303" s="5" t="s">
        <v>96</v>
      </c>
      <c r="D303" s="6" t="s">
        <v>20</v>
      </c>
      <c r="E303" s="6" t="s">
        <v>16</v>
      </c>
      <c r="F303" s="7">
        <v>14.88</v>
      </c>
      <c r="G303" s="8">
        <v>176.85</v>
      </c>
      <c r="H303" s="8">
        <v>209.67</v>
      </c>
      <c r="I303" s="8">
        <v>2631.53</v>
      </c>
      <c r="J303" s="8">
        <v>3119.89</v>
      </c>
    </row>
    <row r="304" spans="1:10" x14ac:dyDescent="0.25">
      <c r="A304" s="5" t="s">
        <v>394</v>
      </c>
      <c r="B304" s="6" t="s">
        <v>101</v>
      </c>
      <c r="C304" s="5" t="s">
        <v>102</v>
      </c>
      <c r="D304" s="6" t="s">
        <v>76</v>
      </c>
      <c r="E304" s="6" t="s">
        <v>103</v>
      </c>
      <c r="F304" s="7">
        <v>8</v>
      </c>
      <c r="G304" s="8">
        <v>19.79</v>
      </c>
      <c r="H304" s="8">
        <v>23.46</v>
      </c>
      <c r="I304" s="8">
        <v>158.32</v>
      </c>
      <c r="J304" s="8">
        <v>187.68</v>
      </c>
    </row>
    <row r="305" spans="1:10" x14ac:dyDescent="0.25">
      <c r="A305" s="5" t="s">
        <v>395</v>
      </c>
      <c r="B305" s="6" t="s">
        <v>105</v>
      </c>
      <c r="C305" s="5" t="s">
        <v>106</v>
      </c>
      <c r="D305" s="6" t="s">
        <v>20</v>
      </c>
      <c r="E305" s="6" t="s">
        <v>16</v>
      </c>
      <c r="F305" s="7">
        <v>384.96</v>
      </c>
      <c r="G305" s="8">
        <v>17.11</v>
      </c>
      <c r="H305" s="8">
        <v>20.29</v>
      </c>
      <c r="I305" s="8">
        <v>6586.67</v>
      </c>
      <c r="J305" s="8">
        <v>7810.84</v>
      </c>
    </row>
    <row r="306" spans="1:10" x14ac:dyDescent="0.25">
      <c r="A306" s="5" t="s">
        <v>396</v>
      </c>
      <c r="B306" s="6" t="s">
        <v>108</v>
      </c>
      <c r="C306" s="5" t="s">
        <v>109</v>
      </c>
      <c r="D306" s="6" t="s">
        <v>110</v>
      </c>
      <c r="E306" s="6" t="s">
        <v>111</v>
      </c>
      <c r="F306" s="7">
        <v>943.81</v>
      </c>
      <c r="G306" s="8">
        <v>3.93</v>
      </c>
      <c r="H306" s="8">
        <v>4.66</v>
      </c>
      <c r="I306" s="8">
        <v>3709.17</v>
      </c>
      <c r="J306" s="8">
        <v>4398.1499999999996</v>
      </c>
    </row>
    <row r="307" spans="1:10" ht="20.100000000000001" customHeight="1" x14ac:dyDescent="0.25">
      <c r="A307" s="3" t="s">
        <v>397</v>
      </c>
      <c r="B307" s="84" t="s">
        <v>398</v>
      </c>
      <c r="C307" s="84"/>
      <c r="D307" s="84"/>
      <c r="E307" s="84"/>
      <c r="F307" s="84"/>
      <c r="G307" s="84">
        <v>311846.82</v>
      </c>
      <c r="H307" s="84"/>
      <c r="I307" s="4">
        <v>311846.82</v>
      </c>
      <c r="J307" s="4">
        <v>369588.31</v>
      </c>
    </row>
    <row r="308" spans="1:10" x14ac:dyDescent="0.25">
      <c r="A308" s="5" t="s">
        <v>399</v>
      </c>
      <c r="B308" s="6" t="s">
        <v>46</v>
      </c>
      <c r="C308" s="5" t="s">
        <v>47</v>
      </c>
      <c r="D308" s="6" t="s">
        <v>25</v>
      </c>
      <c r="E308" s="6" t="s">
        <v>48</v>
      </c>
      <c r="F308" s="7">
        <v>202.91</v>
      </c>
      <c r="G308" s="8">
        <v>2.68</v>
      </c>
      <c r="H308" s="8">
        <v>3.18</v>
      </c>
      <c r="I308" s="8">
        <v>543.79999999999995</v>
      </c>
      <c r="J308" s="8">
        <v>645.25</v>
      </c>
    </row>
    <row r="309" spans="1:10" ht="16.5" x14ac:dyDescent="0.25">
      <c r="A309" s="5" t="s">
        <v>400</v>
      </c>
      <c r="B309" s="6" t="s">
        <v>50</v>
      </c>
      <c r="C309" s="5" t="s">
        <v>51</v>
      </c>
      <c r="D309" s="6" t="s">
        <v>20</v>
      </c>
      <c r="E309" s="6" t="s">
        <v>16</v>
      </c>
      <c r="F309" s="7">
        <v>5393.6</v>
      </c>
      <c r="G309" s="8">
        <v>0.67</v>
      </c>
      <c r="H309" s="8">
        <v>0.79</v>
      </c>
      <c r="I309" s="8">
        <v>3613.71</v>
      </c>
      <c r="J309" s="8">
        <v>4260.9399999999996</v>
      </c>
    </row>
    <row r="310" spans="1:10" ht="16.5" x14ac:dyDescent="0.25">
      <c r="A310" s="5" t="s">
        <v>401</v>
      </c>
      <c r="B310" s="6" t="s">
        <v>53</v>
      </c>
      <c r="C310" s="5" t="s">
        <v>54</v>
      </c>
      <c r="D310" s="6" t="s">
        <v>20</v>
      </c>
      <c r="E310" s="6" t="s">
        <v>34</v>
      </c>
      <c r="F310" s="7">
        <v>94.98</v>
      </c>
      <c r="G310" s="8">
        <v>4.5199999999999996</v>
      </c>
      <c r="H310" s="8">
        <v>5.36</v>
      </c>
      <c r="I310" s="8">
        <v>429.31</v>
      </c>
      <c r="J310" s="8">
        <v>509.09</v>
      </c>
    </row>
    <row r="311" spans="1:10" ht="16.5" x14ac:dyDescent="0.25">
      <c r="A311" s="5" t="s">
        <v>402</v>
      </c>
      <c r="B311" s="6" t="s">
        <v>56</v>
      </c>
      <c r="C311" s="5" t="s">
        <v>57</v>
      </c>
      <c r="D311" s="6" t="s">
        <v>20</v>
      </c>
      <c r="E311" s="6" t="s">
        <v>34</v>
      </c>
      <c r="F311" s="7">
        <v>1.72</v>
      </c>
      <c r="G311" s="8">
        <v>114.41</v>
      </c>
      <c r="H311" s="8">
        <v>135.63999999999999</v>
      </c>
      <c r="I311" s="8">
        <v>196.79</v>
      </c>
      <c r="J311" s="8">
        <v>233.3</v>
      </c>
    </row>
    <row r="312" spans="1:10" ht="24.75" x14ac:dyDescent="0.25">
      <c r="A312" s="5" t="s">
        <v>403</v>
      </c>
      <c r="B312" s="6" t="s">
        <v>59</v>
      </c>
      <c r="C312" s="5" t="s">
        <v>60</v>
      </c>
      <c r="D312" s="6" t="s">
        <v>20</v>
      </c>
      <c r="E312" s="6" t="s">
        <v>61</v>
      </c>
      <c r="F312" s="7">
        <v>954.26</v>
      </c>
      <c r="G312" s="8">
        <v>5.66</v>
      </c>
      <c r="H312" s="8">
        <v>6.71</v>
      </c>
      <c r="I312" s="8">
        <v>5401.11</v>
      </c>
      <c r="J312" s="8">
        <v>6403.08</v>
      </c>
    </row>
    <row r="313" spans="1:10" ht="16.5" x14ac:dyDescent="0.25">
      <c r="A313" s="5" t="s">
        <v>404</v>
      </c>
      <c r="B313" s="6" t="s">
        <v>63</v>
      </c>
      <c r="C313" s="5" t="s">
        <v>64</v>
      </c>
      <c r="D313" s="6" t="s">
        <v>20</v>
      </c>
      <c r="E313" s="6" t="s">
        <v>65</v>
      </c>
      <c r="F313" s="7">
        <v>26490.94</v>
      </c>
      <c r="G313" s="8">
        <v>1.26</v>
      </c>
      <c r="H313" s="8">
        <v>1.49</v>
      </c>
      <c r="I313" s="8">
        <v>33378.58</v>
      </c>
      <c r="J313" s="8">
        <v>39471.5</v>
      </c>
    </row>
    <row r="314" spans="1:10" ht="16.5" x14ac:dyDescent="0.25">
      <c r="A314" s="5" t="s">
        <v>405</v>
      </c>
      <c r="B314" s="6" t="s">
        <v>67</v>
      </c>
      <c r="C314" s="5" t="s">
        <v>68</v>
      </c>
      <c r="D314" s="6" t="s">
        <v>20</v>
      </c>
      <c r="E314" s="6" t="s">
        <v>65</v>
      </c>
      <c r="F314" s="7">
        <v>11451.15</v>
      </c>
      <c r="G314" s="8">
        <v>0.48</v>
      </c>
      <c r="H314" s="8">
        <v>0.56999999999999995</v>
      </c>
      <c r="I314" s="8">
        <v>5496.55</v>
      </c>
      <c r="J314" s="8">
        <v>6527.16</v>
      </c>
    </row>
    <row r="315" spans="1:10" x14ac:dyDescent="0.25">
      <c r="A315" s="5" t="s">
        <v>406</v>
      </c>
      <c r="B315" s="6" t="s">
        <v>70</v>
      </c>
      <c r="C315" s="5" t="s">
        <v>71</v>
      </c>
      <c r="D315" s="6" t="s">
        <v>25</v>
      </c>
      <c r="E315" s="6" t="s">
        <v>61</v>
      </c>
      <c r="F315" s="7">
        <v>809.04</v>
      </c>
      <c r="G315" s="8">
        <v>28.42</v>
      </c>
      <c r="H315" s="8">
        <v>33.69</v>
      </c>
      <c r="I315" s="8">
        <v>22992.92</v>
      </c>
      <c r="J315" s="8">
        <v>27256.560000000001</v>
      </c>
    </row>
    <row r="316" spans="1:10" ht="16.5" x14ac:dyDescent="0.25">
      <c r="A316" s="5" t="s">
        <v>407</v>
      </c>
      <c r="B316" s="6" t="s">
        <v>63</v>
      </c>
      <c r="C316" s="5" t="s">
        <v>64</v>
      </c>
      <c r="D316" s="6" t="s">
        <v>20</v>
      </c>
      <c r="E316" s="6" t="s">
        <v>65</v>
      </c>
      <c r="F316" s="7">
        <v>4231.1400000000003</v>
      </c>
      <c r="G316" s="8">
        <v>1.26</v>
      </c>
      <c r="H316" s="8">
        <v>1.49</v>
      </c>
      <c r="I316" s="8">
        <v>5331.24</v>
      </c>
      <c r="J316" s="8">
        <v>6304.4</v>
      </c>
    </row>
    <row r="317" spans="1:10" x14ac:dyDescent="0.25">
      <c r="A317" s="5" t="s">
        <v>408</v>
      </c>
      <c r="B317" s="6" t="s">
        <v>74</v>
      </c>
      <c r="C317" s="5" t="s">
        <v>75</v>
      </c>
      <c r="D317" s="6" t="s">
        <v>76</v>
      </c>
      <c r="E317" s="6" t="s">
        <v>77</v>
      </c>
      <c r="F317" s="7">
        <v>94.98</v>
      </c>
      <c r="G317" s="8">
        <v>212.84</v>
      </c>
      <c r="H317" s="8">
        <v>252.34</v>
      </c>
      <c r="I317" s="8">
        <v>20215.54</v>
      </c>
      <c r="J317" s="8">
        <v>23967.25</v>
      </c>
    </row>
    <row r="318" spans="1:10" ht="16.5" x14ac:dyDescent="0.25">
      <c r="A318" s="5" t="s">
        <v>409</v>
      </c>
      <c r="B318" s="6" t="s">
        <v>79</v>
      </c>
      <c r="C318" s="5" t="s">
        <v>80</v>
      </c>
      <c r="D318" s="6" t="s">
        <v>20</v>
      </c>
      <c r="E318" s="6" t="s">
        <v>16</v>
      </c>
      <c r="F318" s="7">
        <v>949.75</v>
      </c>
      <c r="G318" s="8">
        <v>1.48</v>
      </c>
      <c r="H318" s="8">
        <v>1.75</v>
      </c>
      <c r="I318" s="8">
        <v>1405.63</v>
      </c>
      <c r="J318" s="8">
        <v>1662.06</v>
      </c>
    </row>
    <row r="319" spans="1:10" ht="24.75" x14ac:dyDescent="0.25">
      <c r="A319" s="5" t="s">
        <v>410</v>
      </c>
      <c r="B319" s="6" t="s">
        <v>82</v>
      </c>
      <c r="C319" s="5" t="s">
        <v>83</v>
      </c>
      <c r="D319" s="6" t="s">
        <v>20</v>
      </c>
      <c r="E319" s="6" t="s">
        <v>84</v>
      </c>
      <c r="F319" s="7">
        <v>781.7</v>
      </c>
      <c r="G319" s="8">
        <v>48.51</v>
      </c>
      <c r="H319" s="8">
        <v>57.51</v>
      </c>
      <c r="I319" s="8">
        <v>37920.269999999997</v>
      </c>
      <c r="J319" s="8">
        <v>44955.57</v>
      </c>
    </row>
    <row r="320" spans="1:10" x14ac:dyDescent="0.25">
      <c r="A320" s="5" t="s">
        <v>411</v>
      </c>
      <c r="B320" s="6" t="s">
        <v>86</v>
      </c>
      <c r="C320" s="5" t="s">
        <v>87</v>
      </c>
      <c r="D320" s="6" t="s">
        <v>20</v>
      </c>
      <c r="E320" s="6" t="s">
        <v>84</v>
      </c>
      <c r="F320" s="7">
        <v>781.7</v>
      </c>
      <c r="G320" s="8">
        <v>1.93</v>
      </c>
      <c r="H320" s="8">
        <v>2.29</v>
      </c>
      <c r="I320" s="8">
        <v>1508.68</v>
      </c>
      <c r="J320" s="8">
        <v>1790.09</v>
      </c>
    </row>
    <row r="321" spans="1:10" ht="16.5" x14ac:dyDescent="0.25">
      <c r="A321" s="5" t="s">
        <v>412</v>
      </c>
      <c r="B321" s="6" t="s">
        <v>89</v>
      </c>
      <c r="C321" s="5" t="s">
        <v>90</v>
      </c>
      <c r="D321" s="6" t="s">
        <v>20</v>
      </c>
      <c r="E321" s="6" t="s">
        <v>26</v>
      </c>
      <c r="F321" s="7">
        <v>4</v>
      </c>
      <c r="G321" s="8">
        <v>1316.71</v>
      </c>
      <c r="H321" s="8">
        <v>1561.09</v>
      </c>
      <c r="I321" s="8">
        <v>5266.84</v>
      </c>
      <c r="J321" s="8">
        <v>6244.36</v>
      </c>
    </row>
    <row r="322" spans="1:10" ht="16.5" x14ac:dyDescent="0.25">
      <c r="A322" s="5" t="s">
        <v>413</v>
      </c>
      <c r="B322" s="6" t="s">
        <v>92</v>
      </c>
      <c r="C322" s="5" t="s">
        <v>93</v>
      </c>
      <c r="D322" s="6" t="s">
        <v>25</v>
      </c>
      <c r="E322" s="6" t="s">
        <v>16</v>
      </c>
      <c r="F322" s="7">
        <v>949.75</v>
      </c>
      <c r="G322" s="8">
        <v>160.55000000000001</v>
      </c>
      <c r="H322" s="8">
        <v>190.35</v>
      </c>
      <c r="I322" s="8">
        <v>152482.35999999999</v>
      </c>
      <c r="J322" s="8">
        <v>180784.91</v>
      </c>
    </row>
    <row r="323" spans="1:10" ht="16.5" x14ac:dyDescent="0.25">
      <c r="A323" s="5" t="s">
        <v>414</v>
      </c>
      <c r="B323" s="6" t="s">
        <v>98</v>
      </c>
      <c r="C323" s="5" t="s">
        <v>99</v>
      </c>
      <c r="D323" s="6" t="s">
        <v>20</v>
      </c>
      <c r="E323" s="6" t="s">
        <v>26</v>
      </c>
      <c r="F323" s="7">
        <v>2</v>
      </c>
      <c r="G323" s="8">
        <v>1299.47</v>
      </c>
      <c r="H323" s="8">
        <v>1540.65</v>
      </c>
      <c r="I323" s="8">
        <v>2598.94</v>
      </c>
      <c r="J323" s="8">
        <v>3081.3</v>
      </c>
    </row>
    <row r="324" spans="1:10" ht="16.5" x14ac:dyDescent="0.25">
      <c r="A324" s="5" t="s">
        <v>415</v>
      </c>
      <c r="B324" s="6" t="s">
        <v>95</v>
      </c>
      <c r="C324" s="5" t="s">
        <v>96</v>
      </c>
      <c r="D324" s="6" t="s">
        <v>20</v>
      </c>
      <c r="E324" s="6" t="s">
        <v>16</v>
      </c>
      <c r="F324" s="7">
        <v>14.88</v>
      </c>
      <c r="G324" s="8">
        <v>176.85</v>
      </c>
      <c r="H324" s="8">
        <v>209.67</v>
      </c>
      <c r="I324" s="8">
        <v>2631.53</v>
      </c>
      <c r="J324" s="8">
        <v>3119.89</v>
      </c>
    </row>
    <row r="325" spans="1:10" x14ac:dyDescent="0.25">
      <c r="A325" s="5" t="s">
        <v>416</v>
      </c>
      <c r="B325" s="6" t="s">
        <v>101</v>
      </c>
      <c r="C325" s="5" t="s">
        <v>102</v>
      </c>
      <c r="D325" s="6" t="s">
        <v>76</v>
      </c>
      <c r="E325" s="6" t="s">
        <v>103</v>
      </c>
      <c r="F325" s="7">
        <v>8</v>
      </c>
      <c r="G325" s="8">
        <v>19.79</v>
      </c>
      <c r="H325" s="8">
        <v>23.46</v>
      </c>
      <c r="I325" s="8">
        <v>158.32</v>
      </c>
      <c r="J325" s="8">
        <v>187.68</v>
      </c>
    </row>
    <row r="326" spans="1:10" x14ac:dyDescent="0.25">
      <c r="A326" s="5" t="s">
        <v>417</v>
      </c>
      <c r="B326" s="6" t="s">
        <v>105</v>
      </c>
      <c r="C326" s="5" t="s">
        <v>106</v>
      </c>
      <c r="D326" s="6" t="s">
        <v>20</v>
      </c>
      <c r="E326" s="6" t="s">
        <v>16</v>
      </c>
      <c r="F326" s="7">
        <v>382.36</v>
      </c>
      <c r="G326" s="8">
        <v>17.11</v>
      </c>
      <c r="H326" s="8">
        <v>20.29</v>
      </c>
      <c r="I326" s="8">
        <v>6542.18</v>
      </c>
      <c r="J326" s="8">
        <v>7758.08</v>
      </c>
    </row>
    <row r="327" spans="1:10" x14ac:dyDescent="0.25">
      <c r="A327" s="5" t="s">
        <v>418</v>
      </c>
      <c r="B327" s="6" t="s">
        <v>108</v>
      </c>
      <c r="C327" s="5" t="s">
        <v>109</v>
      </c>
      <c r="D327" s="6" t="s">
        <v>110</v>
      </c>
      <c r="E327" s="6" t="s">
        <v>111</v>
      </c>
      <c r="F327" s="7">
        <v>949.75</v>
      </c>
      <c r="G327" s="8">
        <v>3.93</v>
      </c>
      <c r="H327" s="8">
        <v>4.66</v>
      </c>
      <c r="I327" s="8">
        <v>3732.52</v>
      </c>
      <c r="J327" s="8">
        <v>4425.84</v>
      </c>
    </row>
    <row r="328" spans="1:10" ht="20.100000000000001" customHeight="1" x14ac:dyDescent="0.25">
      <c r="A328" s="3" t="s">
        <v>419</v>
      </c>
      <c r="B328" s="84" t="s">
        <v>420</v>
      </c>
      <c r="C328" s="84"/>
      <c r="D328" s="84"/>
      <c r="E328" s="84"/>
      <c r="F328" s="84"/>
      <c r="G328" s="84">
        <v>291859.24</v>
      </c>
      <c r="H328" s="84"/>
      <c r="I328" s="4">
        <v>291859.24</v>
      </c>
      <c r="J328" s="4">
        <v>345924.48</v>
      </c>
    </row>
    <row r="329" spans="1:10" x14ac:dyDescent="0.25">
      <c r="A329" s="5" t="s">
        <v>421</v>
      </c>
      <c r="B329" s="6" t="s">
        <v>46</v>
      </c>
      <c r="C329" s="5" t="s">
        <v>47</v>
      </c>
      <c r="D329" s="6" t="s">
        <v>25</v>
      </c>
      <c r="E329" s="6" t="s">
        <v>48</v>
      </c>
      <c r="F329" s="7">
        <v>203.57</v>
      </c>
      <c r="G329" s="8">
        <v>2.68</v>
      </c>
      <c r="H329" s="8">
        <v>3.18</v>
      </c>
      <c r="I329" s="8">
        <v>545.57000000000005</v>
      </c>
      <c r="J329" s="8">
        <v>647.35</v>
      </c>
    </row>
    <row r="330" spans="1:10" ht="16.5" x14ac:dyDescent="0.25">
      <c r="A330" s="5" t="s">
        <v>422</v>
      </c>
      <c r="B330" s="6" t="s">
        <v>50</v>
      </c>
      <c r="C330" s="5" t="s">
        <v>51</v>
      </c>
      <c r="D330" s="6" t="s">
        <v>20</v>
      </c>
      <c r="E330" s="6" t="s">
        <v>16</v>
      </c>
      <c r="F330" s="7">
        <v>3792.42</v>
      </c>
      <c r="G330" s="8">
        <v>0.67</v>
      </c>
      <c r="H330" s="8">
        <v>0.79</v>
      </c>
      <c r="I330" s="8">
        <v>2540.92</v>
      </c>
      <c r="J330" s="8">
        <v>2996.01</v>
      </c>
    </row>
    <row r="331" spans="1:10" ht="16.5" x14ac:dyDescent="0.25">
      <c r="A331" s="5" t="s">
        <v>423</v>
      </c>
      <c r="B331" s="6" t="s">
        <v>53</v>
      </c>
      <c r="C331" s="5" t="s">
        <v>54</v>
      </c>
      <c r="D331" s="6" t="s">
        <v>20</v>
      </c>
      <c r="E331" s="6" t="s">
        <v>34</v>
      </c>
      <c r="F331" s="7">
        <v>94.71</v>
      </c>
      <c r="G331" s="8">
        <v>4.5199999999999996</v>
      </c>
      <c r="H331" s="8">
        <v>5.36</v>
      </c>
      <c r="I331" s="8">
        <v>428.09</v>
      </c>
      <c r="J331" s="8">
        <v>507.65</v>
      </c>
    </row>
    <row r="332" spans="1:10" ht="16.5" x14ac:dyDescent="0.25">
      <c r="A332" s="5" t="s">
        <v>424</v>
      </c>
      <c r="B332" s="6" t="s">
        <v>56</v>
      </c>
      <c r="C332" s="5" t="s">
        <v>57</v>
      </c>
      <c r="D332" s="6" t="s">
        <v>20</v>
      </c>
      <c r="E332" s="6" t="s">
        <v>34</v>
      </c>
      <c r="F332" s="7">
        <v>1.72</v>
      </c>
      <c r="G332" s="8">
        <v>114.41</v>
      </c>
      <c r="H332" s="8">
        <v>135.63999999999999</v>
      </c>
      <c r="I332" s="8">
        <v>196.79</v>
      </c>
      <c r="J332" s="8">
        <v>233.3</v>
      </c>
    </row>
    <row r="333" spans="1:10" ht="24.75" x14ac:dyDescent="0.25">
      <c r="A333" s="5" t="s">
        <v>425</v>
      </c>
      <c r="B333" s="6" t="s">
        <v>59</v>
      </c>
      <c r="C333" s="5" t="s">
        <v>60</v>
      </c>
      <c r="D333" s="6" t="s">
        <v>20</v>
      </c>
      <c r="E333" s="6" t="s">
        <v>61</v>
      </c>
      <c r="F333" s="7">
        <v>713.69</v>
      </c>
      <c r="G333" s="8">
        <v>5.66</v>
      </c>
      <c r="H333" s="8">
        <v>6.71</v>
      </c>
      <c r="I333" s="8">
        <v>4039.49</v>
      </c>
      <c r="J333" s="8">
        <v>4788.8599999999997</v>
      </c>
    </row>
    <row r="334" spans="1:10" ht="16.5" x14ac:dyDescent="0.25">
      <c r="A334" s="5" t="s">
        <v>426</v>
      </c>
      <c r="B334" s="6" t="s">
        <v>63</v>
      </c>
      <c r="C334" s="5" t="s">
        <v>64</v>
      </c>
      <c r="D334" s="6" t="s">
        <v>20</v>
      </c>
      <c r="E334" s="6" t="s">
        <v>65</v>
      </c>
      <c r="F334" s="7">
        <v>19279.759999999998</v>
      </c>
      <c r="G334" s="8">
        <v>1.26</v>
      </c>
      <c r="H334" s="8">
        <v>1.49</v>
      </c>
      <c r="I334" s="8">
        <v>24292.5</v>
      </c>
      <c r="J334" s="8">
        <v>28726.84</v>
      </c>
    </row>
    <row r="335" spans="1:10" ht="16.5" x14ac:dyDescent="0.25">
      <c r="A335" s="5" t="s">
        <v>427</v>
      </c>
      <c r="B335" s="6" t="s">
        <v>67</v>
      </c>
      <c r="C335" s="5" t="s">
        <v>68</v>
      </c>
      <c r="D335" s="6" t="s">
        <v>20</v>
      </c>
      <c r="E335" s="6" t="s">
        <v>65</v>
      </c>
      <c r="F335" s="7">
        <v>8564.33</v>
      </c>
      <c r="G335" s="8">
        <v>0.48</v>
      </c>
      <c r="H335" s="8">
        <v>0.56999999999999995</v>
      </c>
      <c r="I335" s="8">
        <v>4110.88</v>
      </c>
      <c r="J335" s="8">
        <v>4881.67</v>
      </c>
    </row>
    <row r="336" spans="1:10" x14ac:dyDescent="0.25">
      <c r="A336" s="5" t="s">
        <v>428</v>
      </c>
      <c r="B336" s="6" t="s">
        <v>70</v>
      </c>
      <c r="C336" s="5" t="s">
        <v>71</v>
      </c>
      <c r="D336" s="6" t="s">
        <v>25</v>
      </c>
      <c r="E336" s="6" t="s">
        <v>61</v>
      </c>
      <c r="F336" s="7">
        <v>568.86</v>
      </c>
      <c r="G336" s="8">
        <v>28.42</v>
      </c>
      <c r="H336" s="8">
        <v>33.69</v>
      </c>
      <c r="I336" s="8">
        <v>16167</v>
      </c>
      <c r="J336" s="8">
        <v>19164.89</v>
      </c>
    </row>
    <row r="337" spans="1:10" ht="16.5" x14ac:dyDescent="0.25">
      <c r="A337" s="5" t="s">
        <v>429</v>
      </c>
      <c r="B337" s="6" t="s">
        <v>63</v>
      </c>
      <c r="C337" s="5" t="s">
        <v>64</v>
      </c>
      <c r="D337" s="6" t="s">
        <v>20</v>
      </c>
      <c r="E337" s="6" t="s">
        <v>65</v>
      </c>
      <c r="F337" s="7">
        <v>4219.51</v>
      </c>
      <c r="G337" s="8">
        <v>1.26</v>
      </c>
      <c r="H337" s="8">
        <v>1.49</v>
      </c>
      <c r="I337" s="8">
        <v>5316.58</v>
      </c>
      <c r="J337" s="8">
        <v>6287.07</v>
      </c>
    </row>
    <row r="338" spans="1:10" x14ac:dyDescent="0.25">
      <c r="A338" s="5" t="s">
        <v>430</v>
      </c>
      <c r="B338" s="6" t="s">
        <v>74</v>
      </c>
      <c r="C338" s="5" t="s">
        <v>75</v>
      </c>
      <c r="D338" s="6" t="s">
        <v>76</v>
      </c>
      <c r="E338" s="6" t="s">
        <v>77</v>
      </c>
      <c r="F338" s="7">
        <v>94.71</v>
      </c>
      <c r="G338" s="8">
        <v>212.84</v>
      </c>
      <c r="H338" s="8">
        <v>252.34</v>
      </c>
      <c r="I338" s="8">
        <v>20158.080000000002</v>
      </c>
      <c r="J338" s="8">
        <v>23899.119999999999</v>
      </c>
    </row>
    <row r="339" spans="1:10" ht="16.5" x14ac:dyDescent="0.25">
      <c r="A339" s="5" t="s">
        <v>431</v>
      </c>
      <c r="B339" s="6" t="s">
        <v>79</v>
      </c>
      <c r="C339" s="5" t="s">
        <v>80</v>
      </c>
      <c r="D339" s="6" t="s">
        <v>20</v>
      </c>
      <c r="E339" s="6" t="s">
        <v>16</v>
      </c>
      <c r="F339" s="7">
        <v>947.14</v>
      </c>
      <c r="G339" s="8">
        <v>1.48</v>
      </c>
      <c r="H339" s="8">
        <v>1.75</v>
      </c>
      <c r="I339" s="8">
        <v>1401.77</v>
      </c>
      <c r="J339" s="8">
        <v>1657.5</v>
      </c>
    </row>
    <row r="340" spans="1:10" ht="24.75" x14ac:dyDescent="0.25">
      <c r="A340" s="5" t="s">
        <v>432</v>
      </c>
      <c r="B340" s="6" t="s">
        <v>82</v>
      </c>
      <c r="C340" s="5" t="s">
        <v>83</v>
      </c>
      <c r="D340" s="6" t="s">
        <v>20</v>
      </c>
      <c r="E340" s="6" t="s">
        <v>84</v>
      </c>
      <c r="F340" s="7">
        <v>785.81</v>
      </c>
      <c r="G340" s="8">
        <v>48.51</v>
      </c>
      <c r="H340" s="8">
        <v>57.51</v>
      </c>
      <c r="I340" s="8">
        <v>38119.64</v>
      </c>
      <c r="J340" s="8">
        <v>45191.93</v>
      </c>
    </row>
    <row r="341" spans="1:10" x14ac:dyDescent="0.25">
      <c r="A341" s="5" t="s">
        <v>433</v>
      </c>
      <c r="B341" s="6" t="s">
        <v>86</v>
      </c>
      <c r="C341" s="5" t="s">
        <v>87</v>
      </c>
      <c r="D341" s="6" t="s">
        <v>20</v>
      </c>
      <c r="E341" s="6" t="s">
        <v>84</v>
      </c>
      <c r="F341" s="7">
        <v>785.81</v>
      </c>
      <c r="G341" s="8">
        <v>1.93</v>
      </c>
      <c r="H341" s="8">
        <v>2.29</v>
      </c>
      <c r="I341" s="8">
        <v>1516.61</v>
      </c>
      <c r="J341" s="8">
        <v>1799.5</v>
      </c>
    </row>
    <row r="342" spans="1:10" ht="16.5" x14ac:dyDescent="0.25">
      <c r="A342" s="5" t="s">
        <v>434</v>
      </c>
      <c r="B342" s="6" t="s">
        <v>89</v>
      </c>
      <c r="C342" s="5" t="s">
        <v>90</v>
      </c>
      <c r="D342" s="6" t="s">
        <v>20</v>
      </c>
      <c r="E342" s="6" t="s">
        <v>26</v>
      </c>
      <c r="F342" s="7">
        <v>4</v>
      </c>
      <c r="G342" s="8">
        <v>1316.71</v>
      </c>
      <c r="H342" s="8">
        <v>1561.09</v>
      </c>
      <c r="I342" s="8">
        <v>5266.84</v>
      </c>
      <c r="J342" s="8">
        <v>6244.36</v>
      </c>
    </row>
    <row r="343" spans="1:10" ht="16.5" x14ac:dyDescent="0.25">
      <c r="A343" s="5" t="s">
        <v>435</v>
      </c>
      <c r="B343" s="6" t="s">
        <v>92</v>
      </c>
      <c r="C343" s="5" t="s">
        <v>93</v>
      </c>
      <c r="D343" s="6" t="s">
        <v>25</v>
      </c>
      <c r="E343" s="6" t="s">
        <v>16</v>
      </c>
      <c r="F343" s="7">
        <v>947.14</v>
      </c>
      <c r="G343" s="8">
        <v>160.55000000000001</v>
      </c>
      <c r="H343" s="8">
        <v>190.35</v>
      </c>
      <c r="I343" s="8">
        <v>152063.32999999999</v>
      </c>
      <c r="J343" s="8">
        <v>180288.1</v>
      </c>
    </row>
    <row r="344" spans="1:10" ht="16.5" x14ac:dyDescent="0.25">
      <c r="A344" s="5" t="s">
        <v>436</v>
      </c>
      <c r="B344" s="6" t="s">
        <v>98</v>
      </c>
      <c r="C344" s="5" t="s">
        <v>99</v>
      </c>
      <c r="D344" s="6" t="s">
        <v>20</v>
      </c>
      <c r="E344" s="6" t="s">
        <v>26</v>
      </c>
      <c r="F344" s="7">
        <v>2</v>
      </c>
      <c r="G344" s="8">
        <v>1299.47</v>
      </c>
      <c r="H344" s="8">
        <v>1540.65</v>
      </c>
      <c r="I344" s="8">
        <v>2598.94</v>
      </c>
      <c r="J344" s="8">
        <v>3081.3</v>
      </c>
    </row>
    <row r="345" spans="1:10" ht="16.5" x14ac:dyDescent="0.25">
      <c r="A345" s="5" t="s">
        <v>437</v>
      </c>
      <c r="B345" s="6" t="s">
        <v>95</v>
      </c>
      <c r="C345" s="5" t="s">
        <v>96</v>
      </c>
      <c r="D345" s="6" t="s">
        <v>20</v>
      </c>
      <c r="E345" s="6" t="s">
        <v>16</v>
      </c>
      <c r="F345" s="7">
        <v>14.88</v>
      </c>
      <c r="G345" s="8">
        <v>176.85</v>
      </c>
      <c r="H345" s="8">
        <v>209.67</v>
      </c>
      <c r="I345" s="8">
        <v>2631.53</v>
      </c>
      <c r="J345" s="8">
        <v>3119.89</v>
      </c>
    </row>
    <row r="346" spans="1:10" x14ac:dyDescent="0.25">
      <c r="A346" s="5" t="s">
        <v>438</v>
      </c>
      <c r="B346" s="6" t="s">
        <v>101</v>
      </c>
      <c r="C346" s="5" t="s">
        <v>102</v>
      </c>
      <c r="D346" s="6" t="s">
        <v>76</v>
      </c>
      <c r="E346" s="6" t="s">
        <v>103</v>
      </c>
      <c r="F346" s="7">
        <v>8</v>
      </c>
      <c r="G346" s="8">
        <v>19.79</v>
      </c>
      <c r="H346" s="8">
        <v>23.46</v>
      </c>
      <c r="I346" s="8">
        <v>158.32</v>
      </c>
      <c r="J346" s="8">
        <v>187.68</v>
      </c>
    </row>
    <row r="347" spans="1:10" x14ac:dyDescent="0.25">
      <c r="A347" s="5" t="s">
        <v>439</v>
      </c>
      <c r="B347" s="6" t="s">
        <v>105</v>
      </c>
      <c r="C347" s="5" t="s">
        <v>106</v>
      </c>
      <c r="D347" s="6" t="s">
        <v>20</v>
      </c>
      <c r="E347" s="6" t="s">
        <v>16</v>
      </c>
      <c r="F347" s="7">
        <v>384.81</v>
      </c>
      <c r="G347" s="8">
        <v>17.11</v>
      </c>
      <c r="H347" s="8">
        <v>20.29</v>
      </c>
      <c r="I347" s="8">
        <v>6584.1</v>
      </c>
      <c r="J347" s="8">
        <v>7807.79</v>
      </c>
    </row>
    <row r="348" spans="1:10" x14ac:dyDescent="0.25">
      <c r="A348" s="5" t="s">
        <v>440</v>
      </c>
      <c r="B348" s="6" t="s">
        <v>108</v>
      </c>
      <c r="C348" s="5" t="s">
        <v>109</v>
      </c>
      <c r="D348" s="6" t="s">
        <v>110</v>
      </c>
      <c r="E348" s="6" t="s">
        <v>111</v>
      </c>
      <c r="F348" s="7">
        <v>947.14</v>
      </c>
      <c r="G348" s="8">
        <v>3.93</v>
      </c>
      <c r="H348" s="8">
        <v>4.66</v>
      </c>
      <c r="I348" s="8">
        <v>3722.26</v>
      </c>
      <c r="J348" s="8">
        <v>4413.67</v>
      </c>
    </row>
    <row r="349" spans="1:10" ht="20.100000000000001" customHeight="1" x14ac:dyDescent="0.25">
      <c r="A349" s="3" t="s">
        <v>441</v>
      </c>
      <c r="B349" s="84" t="s">
        <v>442</v>
      </c>
      <c r="C349" s="84"/>
      <c r="D349" s="84"/>
      <c r="E349" s="84"/>
      <c r="F349" s="84"/>
      <c r="G349" s="84">
        <v>310600.14</v>
      </c>
      <c r="H349" s="84"/>
      <c r="I349" s="4">
        <v>310600.14</v>
      </c>
      <c r="J349" s="4">
        <v>368118.41</v>
      </c>
    </row>
    <row r="350" spans="1:10" x14ac:dyDescent="0.25">
      <c r="A350" s="5" t="s">
        <v>443</v>
      </c>
      <c r="B350" s="6" t="s">
        <v>46</v>
      </c>
      <c r="C350" s="5" t="s">
        <v>47</v>
      </c>
      <c r="D350" s="6" t="s">
        <v>25</v>
      </c>
      <c r="E350" s="6" t="s">
        <v>48</v>
      </c>
      <c r="F350" s="7">
        <v>207.03</v>
      </c>
      <c r="G350" s="8">
        <v>2.68</v>
      </c>
      <c r="H350" s="8">
        <v>3.18</v>
      </c>
      <c r="I350" s="8">
        <v>554.84</v>
      </c>
      <c r="J350" s="8">
        <v>658.36</v>
      </c>
    </row>
    <row r="351" spans="1:10" ht="16.5" x14ac:dyDescent="0.25">
      <c r="A351" s="5" t="s">
        <v>444</v>
      </c>
      <c r="B351" s="6" t="s">
        <v>50</v>
      </c>
      <c r="C351" s="5" t="s">
        <v>51</v>
      </c>
      <c r="D351" s="6" t="s">
        <v>20</v>
      </c>
      <c r="E351" s="6" t="s">
        <v>16</v>
      </c>
      <c r="F351" s="7">
        <v>4969.99</v>
      </c>
      <c r="G351" s="8">
        <v>0.67</v>
      </c>
      <c r="H351" s="8">
        <v>0.79</v>
      </c>
      <c r="I351" s="8">
        <v>3329.89</v>
      </c>
      <c r="J351" s="8">
        <v>3926.29</v>
      </c>
    </row>
    <row r="352" spans="1:10" ht="16.5" x14ac:dyDescent="0.25">
      <c r="A352" s="5" t="s">
        <v>445</v>
      </c>
      <c r="B352" s="6" t="s">
        <v>53</v>
      </c>
      <c r="C352" s="5" t="s">
        <v>54</v>
      </c>
      <c r="D352" s="6" t="s">
        <v>20</v>
      </c>
      <c r="E352" s="6" t="s">
        <v>34</v>
      </c>
      <c r="F352" s="7">
        <v>98.5</v>
      </c>
      <c r="G352" s="8">
        <v>4.5199999999999996</v>
      </c>
      <c r="H352" s="8">
        <v>5.36</v>
      </c>
      <c r="I352" s="8">
        <v>445.22</v>
      </c>
      <c r="J352" s="8">
        <v>527.96</v>
      </c>
    </row>
    <row r="353" spans="1:10" ht="16.5" x14ac:dyDescent="0.25">
      <c r="A353" s="5" t="s">
        <v>446</v>
      </c>
      <c r="B353" s="6" t="s">
        <v>56</v>
      </c>
      <c r="C353" s="5" t="s">
        <v>57</v>
      </c>
      <c r="D353" s="6" t="s">
        <v>20</v>
      </c>
      <c r="E353" s="6" t="s">
        <v>34</v>
      </c>
      <c r="F353" s="7">
        <v>1.72</v>
      </c>
      <c r="G353" s="8">
        <v>114.41</v>
      </c>
      <c r="H353" s="8">
        <v>135.63999999999999</v>
      </c>
      <c r="I353" s="8">
        <v>196.79</v>
      </c>
      <c r="J353" s="8">
        <v>233.3</v>
      </c>
    </row>
    <row r="354" spans="1:10" ht="24.75" x14ac:dyDescent="0.25">
      <c r="A354" s="5" t="s">
        <v>447</v>
      </c>
      <c r="B354" s="6" t="s">
        <v>59</v>
      </c>
      <c r="C354" s="5" t="s">
        <v>60</v>
      </c>
      <c r="D354" s="6" t="s">
        <v>20</v>
      </c>
      <c r="E354" s="6" t="s">
        <v>61</v>
      </c>
      <c r="F354" s="7">
        <v>896.01</v>
      </c>
      <c r="G354" s="8">
        <v>5.66</v>
      </c>
      <c r="H354" s="8">
        <v>6.71</v>
      </c>
      <c r="I354" s="8">
        <v>5071.42</v>
      </c>
      <c r="J354" s="8">
        <v>6012.23</v>
      </c>
    </row>
    <row r="355" spans="1:10" ht="16.5" x14ac:dyDescent="0.25">
      <c r="A355" s="5" t="s">
        <v>448</v>
      </c>
      <c r="B355" s="6" t="s">
        <v>63</v>
      </c>
      <c r="C355" s="5" t="s">
        <v>64</v>
      </c>
      <c r="D355" s="6" t="s">
        <v>20</v>
      </c>
      <c r="E355" s="6" t="s">
        <v>65</v>
      </c>
      <c r="F355" s="7">
        <v>24664.06</v>
      </c>
      <c r="G355" s="8">
        <v>1.26</v>
      </c>
      <c r="H355" s="8">
        <v>1.49</v>
      </c>
      <c r="I355" s="8">
        <v>31076.720000000001</v>
      </c>
      <c r="J355" s="8">
        <v>36749.449999999997</v>
      </c>
    </row>
    <row r="356" spans="1:10" ht="16.5" x14ac:dyDescent="0.25">
      <c r="A356" s="5" t="s">
        <v>449</v>
      </c>
      <c r="B356" s="6" t="s">
        <v>67</v>
      </c>
      <c r="C356" s="5" t="s">
        <v>68</v>
      </c>
      <c r="D356" s="6" t="s">
        <v>20</v>
      </c>
      <c r="E356" s="6" t="s">
        <v>65</v>
      </c>
      <c r="F356" s="7">
        <v>10752.14</v>
      </c>
      <c r="G356" s="8">
        <v>0.48</v>
      </c>
      <c r="H356" s="8">
        <v>0.56999999999999995</v>
      </c>
      <c r="I356" s="8">
        <v>5161.03</v>
      </c>
      <c r="J356" s="8">
        <v>6128.72</v>
      </c>
    </row>
    <row r="357" spans="1:10" x14ac:dyDescent="0.25">
      <c r="A357" s="5" t="s">
        <v>450</v>
      </c>
      <c r="B357" s="6" t="s">
        <v>70</v>
      </c>
      <c r="C357" s="5" t="s">
        <v>71</v>
      </c>
      <c r="D357" s="6" t="s">
        <v>25</v>
      </c>
      <c r="E357" s="6" t="s">
        <v>61</v>
      </c>
      <c r="F357" s="7">
        <v>745.5</v>
      </c>
      <c r="G357" s="8">
        <v>28.42</v>
      </c>
      <c r="H357" s="8">
        <v>33.69</v>
      </c>
      <c r="I357" s="8">
        <v>21187.11</v>
      </c>
      <c r="J357" s="8">
        <v>25115.9</v>
      </c>
    </row>
    <row r="358" spans="1:10" ht="16.5" x14ac:dyDescent="0.25">
      <c r="A358" s="5" t="s">
        <v>451</v>
      </c>
      <c r="B358" s="6" t="s">
        <v>63</v>
      </c>
      <c r="C358" s="5" t="s">
        <v>64</v>
      </c>
      <c r="D358" s="6" t="s">
        <v>20</v>
      </c>
      <c r="E358" s="6" t="s">
        <v>65</v>
      </c>
      <c r="F358" s="7">
        <v>4388.26</v>
      </c>
      <c r="G358" s="8">
        <v>1.26</v>
      </c>
      <c r="H358" s="8">
        <v>1.49</v>
      </c>
      <c r="I358" s="8">
        <v>5529.21</v>
      </c>
      <c r="J358" s="8">
        <v>6538.51</v>
      </c>
    </row>
    <row r="359" spans="1:10" x14ac:dyDescent="0.25">
      <c r="A359" s="5" t="s">
        <v>452</v>
      </c>
      <c r="B359" s="6" t="s">
        <v>74</v>
      </c>
      <c r="C359" s="5" t="s">
        <v>75</v>
      </c>
      <c r="D359" s="6" t="s">
        <v>76</v>
      </c>
      <c r="E359" s="6" t="s">
        <v>77</v>
      </c>
      <c r="F359" s="7">
        <v>98.5</v>
      </c>
      <c r="G359" s="8">
        <v>212.84</v>
      </c>
      <c r="H359" s="8">
        <v>252.34</v>
      </c>
      <c r="I359" s="8">
        <v>20964.740000000002</v>
      </c>
      <c r="J359" s="8">
        <v>24855.49</v>
      </c>
    </row>
    <row r="360" spans="1:10" ht="16.5" x14ac:dyDescent="0.25">
      <c r="A360" s="5" t="s">
        <v>453</v>
      </c>
      <c r="B360" s="6" t="s">
        <v>79</v>
      </c>
      <c r="C360" s="5" t="s">
        <v>80</v>
      </c>
      <c r="D360" s="6" t="s">
        <v>20</v>
      </c>
      <c r="E360" s="6" t="s">
        <v>16</v>
      </c>
      <c r="F360" s="7">
        <v>985.02</v>
      </c>
      <c r="G360" s="8">
        <v>1.48</v>
      </c>
      <c r="H360" s="8">
        <v>1.75</v>
      </c>
      <c r="I360" s="8">
        <v>1457.83</v>
      </c>
      <c r="J360" s="8">
        <v>1723.79</v>
      </c>
    </row>
    <row r="361" spans="1:10" ht="24.75" x14ac:dyDescent="0.25">
      <c r="A361" s="5" t="s">
        <v>454</v>
      </c>
      <c r="B361" s="6" t="s">
        <v>82</v>
      </c>
      <c r="C361" s="5" t="s">
        <v>83</v>
      </c>
      <c r="D361" s="6" t="s">
        <v>20</v>
      </c>
      <c r="E361" s="6" t="s">
        <v>84</v>
      </c>
      <c r="F361" s="7">
        <v>711.9</v>
      </c>
      <c r="G361" s="8">
        <v>48.51</v>
      </c>
      <c r="H361" s="8">
        <v>57.51</v>
      </c>
      <c r="I361" s="8">
        <v>34534.269999999997</v>
      </c>
      <c r="J361" s="8">
        <v>40941.370000000003</v>
      </c>
    </row>
    <row r="362" spans="1:10" x14ac:dyDescent="0.25">
      <c r="A362" s="5" t="s">
        <v>455</v>
      </c>
      <c r="B362" s="6" t="s">
        <v>86</v>
      </c>
      <c r="C362" s="5" t="s">
        <v>87</v>
      </c>
      <c r="D362" s="6" t="s">
        <v>20</v>
      </c>
      <c r="E362" s="6" t="s">
        <v>84</v>
      </c>
      <c r="F362" s="7">
        <v>711.9</v>
      </c>
      <c r="G362" s="8">
        <v>1.93</v>
      </c>
      <c r="H362" s="8">
        <v>2.29</v>
      </c>
      <c r="I362" s="8">
        <v>1373.97</v>
      </c>
      <c r="J362" s="8">
        <v>1630.25</v>
      </c>
    </row>
    <row r="363" spans="1:10" ht="16.5" x14ac:dyDescent="0.25">
      <c r="A363" s="5" t="s">
        <v>456</v>
      </c>
      <c r="B363" s="6" t="s">
        <v>89</v>
      </c>
      <c r="C363" s="5" t="s">
        <v>90</v>
      </c>
      <c r="D363" s="6" t="s">
        <v>20</v>
      </c>
      <c r="E363" s="6" t="s">
        <v>26</v>
      </c>
      <c r="F363" s="7">
        <v>4</v>
      </c>
      <c r="G363" s="8">
        <v>1316.71</v>
      </c>
      <c r="H363" s="8">
        <v>1561.09</v>
      </c>
      <c r="I363" s="8">
        <v>5266.84</v>
      </c>
      <c r="J363" s="8">
        <v>6244.36</v>
      </c>
    </row>
    <row r="364" spans="1:10" ht="16.5" x14ac:dyDescent="0.25">
      <c r="A364" s="5" t="s">
        <v>457</v>
      </c>
      <c r="B364" s="6" t="s">
        <v>92</v>
      </c>
      <c r="C364" s="5" t="s">
        <v>93</v>
      </c>
      <c r="D364" s="6" t="s">
        <v>25</v>
      </c>
      <c r="E364" s="6" t="s">
        <v>16</v>
      </c>
      <c r="F364" s="7">
        <v>985.02</v>
      </c>
      <c r="G364" s="8">
        <v>160.55000000000001</v>
      </c>
      <c r="H364" s="8">
        <v>190.35</v>
      </c>
      <c r="I364" s="8">
        <v>158144.95999999999</v>
      </c>
      <c r="J364" s="8">
        <v>187498.56</v>
      </c>
    </row>
    <row r="365" spans="1:10" ht="16.5" x14ac:dyDescent="0.25">
      <c r="A365" s="5" t="s">
        <v>458</v>
      </c>
      <c r="B365" s="6" t="s">
        <v>98</v>
      </c>
      <c r="C365" s="5" t="s">
        <v>99</v>
      </c>
      <c r="D365" s="6" t="s">
        <v>20</v>
      </c>
      <c r="E365" s="6" t="s">
        <v>26</v>
      </c>
      <c r="F365" s="7">
        <v>2</v>
      </c>
      <c r="G365" s="8">
        <v>1299.47</v>
      </c>
      <c r="H365" s="8">
        <v>1540.65</v>
      </c>
      <c r="I365" s="8">
        <v>2598.94</v>
      </c>
      <c r="J365" s="8">
        <v>3081.3</v>
      </c>
    </row>
    <row r="366" spans="1:10" ht="16.5" x14ac:dyDescent="0.25">
      <c r="A366" s="5" t="s">
        <v>459</v>
      </c>
      <c r="B366" s="6" t="s">
        <v>95</v>
      </c>
      <c r="C366" s="5" t="s">
        <v>96</v>
      </c>
      <c r="D366" s="6" t="s">
        <v>20</v>
      </c>
      <c r="E366" s="6" t="s">
        <v>16</v>
      </c>
      <c r="F366" s="7">
        <v>14.88</v>
      </c>
      <c r="G366" s="8">
        <v>176.85</v>
      </c>
      <c r="H366" s="8">
        <v>209.67</v>
      </c>
      <c r="I366" s="8">
        <v>2631.53</v>
      </c>
      <c r="J366" s="8">
        <v>3119.89</v>
      </c>
    </row>
    <row r="367" spans="1:10" x14ac:dyDescent="0.25">
      <c r="A367" s="5" t="s">
        <v>460</v>
      </c>
      <c r="B367" s="6" t="s">
        <v>101</v>
      </c>
      <c r="C367" s="5" t="s">
        <v>102</v>
      </c>
      <c r="D367" s="6" t="s">
        <v>76</v>
      </c>
      <c r="E367" s="6" t="s">
        <v>103</v>
      </c>
      <c r="F367" s="7">
        <v>8</v>
      </c>
      <c r="G367" s="8">
        <v>19.79</v>
      </c>
      <c r="H367" s="8">
        <v>23.46</v>
      </c>
      <c r="I367" s="8">
        <v>158.32</v>
      </c>
      <c r="J367" s="8">
        <v>187.68</v>
      </c>
    </row>
    <row r="368" spans="1:10" x14ac:dyDescent="0.25">
      <c r="A368" s="5" t="s">
        <v>461</v>
      </c>
      <c r="B368" s="6" t="s">
        <v>105</v>
      </c>
      <c r="C368" s="5" t="s">
        <v>106</v>
      </c>
      <c r="D368" s="6" t="s">
        <v>20</v>
      </c>
      <c r="E368" s="6" t="s">
        <v>16</v>
      </c>
      <c r="F368" s="7">
        <v>411.77</v>
      </c>
      <c r="G368" s="8">
        <v>17.11</v>
      </c>
      <c r="H368" s="8">
        <v>20.29</v>
      </c>
      <c r="I368" s="8">
        <v>7045.38</v>
      </c>
      <c r="J368" s="8">
        <v>8354.81</v>
      </c>
    </row>
    <row r="369" spans="1:10" x14ac:dyDescent="0.25">
      <c r="A369" s="5" t="s">
        <v>462</v>
      </c>
      <c r="B369" s="6" t="s">
        <v>108</v>
      </c>
      <c r="C369" s="5" t="s">
        <v>109</v>
      </c>
      <c r="D369" s="6" t="s">
        <v>110</v>
      </c>
      <c r="E369" s="6" t="s">
        <v>111</v>
      </c>
      <c r="F369" s="7">
        <v>985.02</v>
      </c>
      <c r="G369" s="8">
        <v>3.93</v>
      </c>
      <c r="H369" s="8">
        <v>4.66</v>
      </c>
      <c r="I369" s="8">
        <v>3871.13</v>
      </c>
      <c r="J369" s="8">
        <v>4590.1899999999996</v>
      </c>
    </row>
    <row r="370" spans="1:10" ht="20.100000000000001" customHeight="1" x14ac:dyDescent="0.25">
      <c r="A370" s="3" t="s">
        <v>463</v>
      </c>
      <c r="B370" s="84" t="s">
        <v>464</v>
      </c>
      <c r="C370" s="84"/>
      <c r="D370" s="84"/>
      <c r="E370" s="84"/>
      <c r="F370" s="84"/>
      <c r="G370" s="84">
        <v>314658.15000000002</v>
      </c>
      <c r="H370" s="84"/>
      <c r="I370" s="4">
        <v>314658.15000000002</v>
      </c>
      <c r="J370" s="4">
        <v>372931.69</v>
      </c>
    </row>
    <row r="371" spans="1:10" x14ac:dyDescent="0.25">
      <c r="A371" s="5" t="s">
        <v>465</v>
      </c>
      <c r="B371" s="6" t="s">
        <v>46</v>
      </c>
      <c r="C371" s="5" t="s">
        <v>47</v>
      </c>
      <c r="D371" s="6" t="s">
        <v>25</v>
      </c>
      <c r="E371" s="6" t="s">
        <v>48</v>
      </c>
      <c r="F371" s="7">
        <v>205.51</v>
      </c>
      <c r="G371" s="8">
        <v>2.68</v>
      </c>
      <c r="H371" s="8">
        <v>3.18</v>
      </c>
      <c r="I371" s="8">
        <v>550.77</v>
      </c>
      <c r="J371" s="8">
        <v>653.52</v>
      </c>
    </row>
    <row r="372" spans="1:10" ht="16.5" x14ac:dyDescent="0.25">
      <c r="A372" s="5" t="s">
        <v>466</v>
      </c>
      <c r="B372" s="6" t="s">
        <v>50</v>
      </c>
      <c r="C372" s="5" t="s">
        <v>51</v>
      </c>
      <c r="D372" s="6" t="s">
        <v>20</v>
      </c>
      <c r="E372" s="6" t="s">
        <v>16</v>
      </c>
      <c r="F372" s="7">
        <v>4855.25</v>
      </c>
      <c r="G372" s="8">
        <v>0.67</v>
      </c>
      <c r="H372" s="8">
        <v>0.79</v>
      </c>
      <c r="I372" s="8">
        <v>3253.02</v>
      </c>
      <c r="J372" s="8">
        <v>3835.65</v>
      </c>
    </row>
    <row r="373" spans="1:10" ht="16.5" x14ac:dyDescent="0.25">
      <c r="A373" s="5" t="s">
        <v>467</v>
      </c>
      <c r="B373" s="6" t="s">
        <v>53</v>
      </c>
      <c r="C373" s="5" t="s">
        <v>54</v>
      </c>
      <c r="D373" s="6" t="s">
        <v>20</v>
      </c>
      <c r="E373" s="6" t="s">
        <v>34</v>
      </c>
      <c r="F373" s="7">
        <v>98.38</v>
      </c>
      <c r="G373" s="8">
        <v>4.5199999999999996</v>
      </c>
      <c r="H373" s="8">
        <v>5.36</v>
      </c>
      <c r="I373" s="8">
        <v>444.68</v>
      </c>
      <c r="J373" s="8">
        <v>527.32000000000005</v>
      </c>
    </row>
    <row r="374" spans="1:10" ht="16.5" x14ac:dyDescent="0.25">
      <c r="A374" s="5" t="s">
        <v>468</v>
      </c>
      <c r="B374" s="6" t="s">
        <v>56</v>
      </c>
      <c r="C374" s="5" t="s">
        <v>57</v>
      </c>
      <c r="D374" s="6" t="s">
        <v>20</v>
      </c>
      <c r="E374" s="6" t="s">
        <v>34</v>
      </c>
      <c r="F374" s="7">
        <v>1.72</v>
      </c>
      <c r="G374" s="8">
        <v>114.41</v>
      </c>
      <c r="H374" s="8">
        <v>135.63999999999999</v>
      </c>
      <c r="I374" s="8">
        <v>196.79</v>
      </c>
      <c r="J374" s="8">
        <v>233.3</v>
      </c>
    </row>
    <row r="375" spans="1:10" ht="24.75" x14ac:dyDescent="0.25">
      <c r="A375" s="5" t="s">
        <v>469</v>
      </c>
      <c r="B375" s="6" t="s">
        <v>59</v>
      </c>
      <c r="C375" s="5" t="s">
        <v>60</v>
      </c>
      <c r="D375" s="6" t="s">
        <v>20</v>
      </c>
      <c r="E375" s="6" t="s">
        <v>61</v>
      </c>
      <c r="F375" s="7">
        <v>878.62</v>
      </c>
      <c r="G375" s="8">
        <v>5.66</v>
      </c>
      <c r="H375" s="8">
        <v>6.71</v>
      </c>
      <c r="I375" s="8">
        <v>4972.99</v>
      </c>
      <c r="J375" s="8">
        <v>5895.54</v>
      </c>
    </row>
    <row r="376" spans="1:10" ht="16.5" x14ac:dyDescent="0.25">
      <c r="A376" s="5" t="s">
        <v>470</v>
      </c>
      <c r="B376" s="6" t="s">
        <v>63</v>
      </c>
      <c r="C376" s="5" t="s">
        <v>64</v>
      </c>
      <c r="D376" s="6" t="s">
        <v>20</v>
      </c>
      <c r="E376" s="6" t="s">
        <v>65</v>
      </c>
      <c r="F376" s="7">
        <v>24145.05</v>
      </c>
      <c r="G376" s="8">
        <v>1.26</v>
      </c>
      <c r="H376" s="8">
        <v>1.49</v>
      </c>
      <c r="I376" s="8">
        <v>30422.76</v>
      </c>
      <c r="J376" s="8">
        <v>35976.120000000003</v>
      </c>
    </row>
    <row r="377" spans="1:10" ht="16.5" x14ac:dyDescent="0.25">
      <c r="A377" s="5" t="s">
        <v>471</v>
      </c>
      <c r="B377" s="6" t="s">
        <v>67</v>
      </c>
      <c r="C377" s="5" t="s">
        <v>68</v>
      </c>
      <c r="D377" s="6" t="s">
        <v>20</v>
      </c>
      <c r="E377" s="6" t="s">
        <v>65</v>
      </c>
      <c r="F377" s="7">
        <v>10543.46</v>
      </c>
      <c r="G377" s="8">
        <v>0.48</v>
      </c>
      <c r="H377" s="8">
        <v>0.56999999999999995</v>
      </c>
      <c r="I377" s="8">
        <v>5060.8599999999997</v>
      </c>
      <c r="J377" s="8">
        <v>6009.77</v>
      </c>
    </row>
    <row r="378" spans="1:10" x14ac:dyDescent="0.25">
      <c r="A378" s="5" t="s">
        <v>472</v>
      </c>
      <c r="B378" s="6" t="s">
        <v>70</v>
      </c>
      <c r="C378" s="5" t="s">
        <v>71</v>
      </c>
      <c r="D378" s="6" t="s">
        <v>25</v>
      </c>
      <c r="E378" s="6" t="s">
        <v>61</v>
      </c>
      <c r="F378" s="7">
        <v>728.29</v>
      </c>
      <c r="G378" s="8">
        <v>28.42</v>
      </c>
      <c r="H378" s="8">
        <v>33.69</v>
      </c>
      <c r="I378" s="8">
        <v>20698</v>
      </c>
      <c r="J378" s="8">
        <v>24536.09</v>
      </c>
    </row>
    <row r="379" spans="1:10" ht="16.5" x14ac:dyDescent="0.25">
      <c r="A379" s="5" t="s">
        <v>473</v>
      </c>
      <c r="B379" s="6" t="s">
        <v>63</v>
      </c>
      <c r="C379" s="5" t="s">
        <v>64</v>
      </c>
      <c r="D379" s="6" t="s">
        <v>20</v>
      </c>
      <c r="E379" s="6" t="s">
        <v>65</v>
      </c>
      <c r="F379" s="7">
        <v>4382.96</v>
      </c>
      <c r="G379" s="8">
        <v>1.26</v>
      </c>
      <c r="H379" s="8">
        <v>1.49</v>
      </c>
      <c r="I379" s="8">
        <v>5522.53</v>
      </c>
      <c r="J379" s="8">
        <v>6530.61</v>
      </c>
    </row>
    <row r="380" spans="1:10" x14ac:dyDescent="0.25">
      <c r="A380" s="5" t="s">
        <v>474</v>
      </c>
      <c r="B380" s="6" t="s">
        <v>74</v>
      </c>
      <c r="C380" s="5" t="s">
        <v>75</v>
      </c>
      <c r="D380" s="6" t="s">
        <v>76</v>
      </c>
      <c r="E380" s="6" t="s">
        <v>77</v>
      </c>
      <c r="F380" s="7">
        <v>98.38</v>
      </c>
      <c r="G380" s="8">
        <v>212.84</v>
      </c>
      <c r="H380" s="8">
        <v>252.34</v>
      </c>
      <c r="I380" s="8">
        <v>20939.2</v>
      </c>
      <c r="J380" s="8">
        <v>24825.21</v>
      </c>
    </row>
    <row r="381" spans="1:10" ht="16.5" x14ac:dyDescent="0.25">
      <c r="A381" s="5" t="s">
        <v>475</v>
      </c>
      <c r="B381" s="6" t="s">
        <v>79</v>
      </c>
      <c r="C381" s="5" t="s">
        <v>80</v>
      </c>
      <c r="D381" s="6" t="s">
        <v>20</v>
      </c>
      <c r="E381" s="6" t="s">
        <v>16</v>
      </c>
      <c r="F381" s="7">
        <v>983.83</v>
      </c>
      <c r="G381" s="8">
        <v>1.48</v>
      </c>
      <c r="H381" s="8">
        <v>1.75</v>
      </c>
      <c r="I381" s="8">
        <v>1456.07</v>
      </c>
      <c r="J381" s="8">
        <v>1721.7</v>
      </c>
    </row>
    <row r="382" spans="1:10" ht="24.75" x14ac:dyDescent="0.25">
      <c r="A382" s="5" t="s">
        <v>476</v>
      </c>
      <c r="B382" s="6" t="s">
        <v>82</v>
      </c>
      <c r="C382" s="5" t="s">
        <v>83</v>
      </c>
      <c r="D382" s="6" t="s">
        <v>20</v>
      </c>
      <c r="E382" s="6" t="s">
        <v>84</v>
      </c>
      <c r="F382" s="7">
        <v>833.33</v>
      </c>
      <c r="G382" s="8">
        <v>48.51</v>
      </c>
      <c r="H382" s="8">
        <v>57.51</v>
      </c>
      <c r="I382" s="8">
        <v>40424.839999999997</v>
      </c>
      <c r="J382" s="8">
        <v>47924.81</v>
      </c>
    </row>
    <row r="383" spans="1:10" x14ac:dyDescent="0.25">
      <c r="A383" s="5" t="s">
        <v>477</v>
      </c>
      <c r="B383" s="6" t="s">
        <v>86</v>
      </c>
      <c r="C383" s="5" t="s">
        <v>87</v>
      </c>
      <c r="D383" s="6" t="s">
        <v>20</v>
      </c>
      <c r="E383" s="6" t="s">
        <v>84</v>
      </c>
      <c r="F383" s="7">
        <v>833.33</v>
      </c>
      <c r="G383" s="8">
        <v>1.93</v>
      </c>
      <c r="H383" s="8">
        <v>2.29</v>
      </c>
      <c r="I383" s="8">
        <v>1608.33</v>
      </c>
      <c r="J383" s="8">
        <v>1908.33</v>
      </c>
    </row>
    <row r="384" spans="1:10" ht="16.5" x14ac:dyDescent="0.25">
      <c r="A384" s="5" t="s">
        <v>478</v>
      </c>
      <c r="B384" s="6" t="s">
        <v>89</v>
      </c>
      <c r="C384" s="5" t="s">
        <v>90</v>
      </c>
      <c r="D384" s="6" t="s">
        <v>20</v>
      </c>
      <c r="E384" s="6" t="s">
        <v>26</v>
      </c>
      <c r="F384" s="7">
        <v>4</v>
      </c>
      <c r="G384" s="8">
        <v>1316.71</v>
      </c>
      <c r="H384" s="8">
        <v>1561.09</v>
      </c>
      <c r="I384" s="8">
        <v>5266.84</v>
      </c>
      <c r="J384" s="8">
        <v>6244.36</v>
      </c>
    </row>
    <row r="385" spans="1:10" ht="16.5" x14ac:dyDescent="0.25">
      <c r="A385" s="5" t="s">
        <v>479</v>
      </c>
      <c r="B385" s="6" t="s">
        <v>92</v>
      </c>
      <c r="C385" s="5" t="s">
        <v>93</v>
      </c>
      <c r="D385" s="6" t="s">
        <v>25</v>
      </c>
      <c r="E385" s="6" t="s">
        <v>16</v>
      </c>
      <c r="F385" s="7">
        <v>983.83</v>
      </c>
      <c r="G385" s="8">
        <v>160.55000000000001</v>
      </c>
      <c r="H385" s="8">
        <v>190.35</v>
      </c>
      <c r="I385" s="8">
        <v>157953.91</v>
      </c>
      <c r="J385" s="8">
        <v>187272.04</v>
      </c>
    </row>
    <row r="386" spans="1:10" ht="16.5" x14ac:dyDescent="0.25">
      <c r="A386" s="5" t="s">
        <v>480</v>
      </c>
      <c r="B386" s="6" t="s">
        <v>98</v>
      </c>
      <c r="C386" s="5" t="s">
        <v>99</v>
      </c>
      <c r="D386" s="6" t="s">
        <v>20</v>
      </c>
      <c r="E386" s="6" t="s">
        <v>26</v>
      </c>
      <c r="F386" s="7">
        <v>2</v>
      </c>
      <c r="G386" s="8">
        <v>1299.47</v>
      </c>
      <c r="H386" s="8">
        <v>1540.65</v>
      </c>
      <c r="I386" s="8">
        <v>2598.94</v>
      </c>
      <c r="J386" s="8">
        <v>3081.3</v>
      </c>
    </row>
    <row r="387" spans="1:10" ht="16.5" x14ac:dyDescent="0.25">
      <c r="A387" s="5" t="s">
        <v>481</v>
      </c>
      <c r="B387" s="6" t="s">
        <v>95</v>
      </c>
      <c r="C387" s="5" t="s">
        <v>96</v>
      </c>
      <c r="D387" s="6" t="s">
        <v>20</v>
      </c>
      <c r="E387" s="6" t="s">
        <v>16</v>
      </c>
      <c r="F387" s="7">
        <v>14.88</v>
      </c>
      <c r="G387" s="8">
        <v>176.85</v>
      </c>
      <c r="H387" s="8">
        <v>209.67</v>
      </c>
      <c r="I387" s="8">
        <v>2631.53</v>
      </c>
      <c r="J387" s="8">
        <v>3119.89</v>
      </c>
    </row>
    <row r="388" spans="1:10" x14ac:dyDescent="0.25">
      <c r="A388" s="5" t="s">
        <v>482</v>
      </c>
      <c r="B388" s="6" t="s">
        <v>101</v>
      </c>
      <c r="C388" s="5" t="s">
        <v>102</v>
      </c>
      <c r="D388" s="6" t="s">
        <v>76</v>
      </c>
      <c r="E388" s="6" t="s">
        <v>103</v>
      </c>
      <c r="F388" s="7">
        <v>8</v>
      </c>
      <c r="G388" s="8">
        <v>19.79</v>
      </c>
      <c r="H388" s="8">
        <v>23.46</v>
      </c>
      <c r="I388" s="8">
        <v>158.32</v>
      </c>
      <c r="J388" s="8">
        <v>187.68</v>
      </c>
    </row>
    <row r="389" spans="1:10" x14ac:dyDescent="0.25">
      <c r="A389" s="5" t="s">
        <v>483</v>
      </c>
      <c r="B389" s="6" t="s">
        <v>105</v>
      </c>
      <c r="C389" s="5" t="s">
        <v>106</v>
      </c>
      <c r="D389" s="6" t="s">
        <v>20</v>
      </c>
      <c r="E389" s="6" t="s">
        <v>16</v>
      </c>
      <c r="F389" s="7">
        <v>387.57</v>
      </c>
      <c r="G389" s="8">
        <v>17.11</v>
      </c>
      <c r="H389" s="8">
        <v>20.29</v>
      </c>
      <c r="I389" s="8">
        <v>6631.32</v>
      </c>
      <c r="J389" s="8">
        <v>7863.8</v>
      </c>
    </row>
    <row r="390" spans="1:10" x14ac:dyDescent="0.25">
      <c r="A390" s="5" t="s">
        <v>484</v>
      </c>
      <c r="B390" s="6" t="s">
        <v>108</v>
      </c>
      <c r="C390" s="5" t="s">
        <v>109</v>
      </c>
      <c r="D390" s="6" t="s">
        <v>110</v>
      </c>
      <c r="E390" s="6" t="s">
        <v>111</v>
      </c>
      <c r="F390" s="7">
        <v>983.83</v>
      </c>
      <c r="G390" s="8">
        <v>3.93</v>
      </c>
      <c r="H390" s="8">
        <v>4.66</v>
      </c>
      <c r="I390" s="8">
        <v>3866.45</v>
      </c>
      <c r="J390" s="8">
        <v>4584.6499999999996</v>
      </c>
    </row>
    <row r="391" spans="1:10" ht="20.100000000000001" customHeight="1" x14ac:dyDescent="0.25">
      <c r="A391" s="3" t="s">
        <v>485</v>
      </c>
      <c r="B391" s="84" t="s">
        <v>486</v>
      </c>
      <c r="C391" s="84"/>
      <c r="D391" s="84"/>
      <c r="E391" s="84"/>
      <c r="F391" s="84"/>
      <c r="G391" s="84">
        <v>305937.98000000004</v>
      </c>
      <c r="H391" s="84"/>
      <c r="I391" s="4">
        <v>305937.98</v>
      </c>
      <c r="J391" s="4">
        <v>362593.84</v>
      </c>
    </row>
    <row r="392" spans="1:10" x14ac:dyDescent="0.25">
      <c r="A392" s="5" t="s">
        <v>487</v>
      </c>
      <c r="B392" s="6" t="s">
        <v>46</v>
      </c>
      <c r="C392" s="5" t="s">
        <v>47</v>
      </c>
      <c r="D392" s="6" t="s">
        <v>25</v>
      </c>
      <c r="E392" s="6" t="s">
        <v>48</v>
      </c>
      <c r="F392" s="7">
        <v>205.46</v>
      </c>
      <c r="G392" s="8">
        <v>2.68</v>
      </c>
      <c r="H392" s="8">
        <v>3.18</v>
      </c>
      <c r="I392" s="8">
        <v>550.63</v>
      </c>
      <c r="J392" s="8">
        <v>653.36</v>
      </c>
    </row>
    <row r="393" spans="1:10" ht="16.5" x14ac:dyDescent="0.25">
      <c r="A393" s="5" t="s">
        <v>488</v>
      </c>
      <c r="B393" s="6" t="s">
        <v>50</v>
      </c>
      <c r="C393" s="5" t="s">
        <v>51</v>
      </c>
      <c r="D393" s="6" t="s">
        <v>20</v>
      </c>
      <c r="E393" s="6" t="s">
        <v>16</v>
      </c>
      <c r="F393" s="7">
        <v>4842.38</v>
      </c>
      <c r="G393" s="8">
        <v>0.67</v>
      </c>
      <c r="H393" s="8">
        <v>0.79</v>
      </c>
      <c r="I393" s="8">
        <v>3244.39</v>
      </c>
      <c r="J393" s="8">
        <v>3825.48</v>
      </c>
    </row>
    <row r="394" spans="1:10" ht="16.5" x14ac:dyDescent="0.25">
      <c r="A394" s="5" t="s">
        <v>489</v>
      </c>
      <c r="B394" s="6" t="s">
        <v>53</v>
      </c>
      <c r="C394" s="5" t="s">
        <v>54</v>
      </c>
      <c r="D394" s="6" t="s">
        <v>20</v>
      </c>
      <c r="E394" s="6" t="s">
        <v>34</v>
      </c>
      <c r="F394" s="7">
        <v>97.37</v>
      </c>
      <c r="G394" s="8">
        <v>4.5199999999999996</v>
      </c>
      <c r="H394" s="8">
        <v>5.36</v>
      </c>
      <c r="I394" s="8">
        <v>440.11</v>
      </c>
      <c r="J394" s="8">
        <v>521.9</v>
      </c>
    </row>
    <row r="395" spans="1:10" ht="16.5" x14ac:dyDescent="0.25">
      <c r="A395" s="5" t="s">
        <v>490</v>
      </c>
      <c r="B395" s="6" t="s">
        <v>56</v>
      </c>
      <c r="C395" s="5" t="s">
        <v>57</v>
      </c>
      <c r="D395" s="6" t="s">
        <v>20</v>
      </c>
      <c r="E395" s="6" t="s">
        <v>34</v>
      </c>
      <c r="F395" s="7">
        <v>1.72</v>
      </c>
      <c r="G395" s="8">
        <v>114.41</v>
      </c>
      <c r="H395" s="8">
        <v>135.63999999999999</v>
      </c>
      <c r="I395" s="8">
        <v>196.79</v>
      </c>
      <c r="J395" s="8">
        <v>233.3</v>
      </c>
    </row>
    <row r="396" spans="1:10" ht="24.75" x14ac:dyDescent="0.25">
      <c r="A396" s="5" t="s">
        <v>491</v>
      </c>
      <c r="B396" s="6" t="s">
        <v>59</v>
      </c>
      <c r="C396" s="5" t="s">
        <v>60</v>
      </c>
      <c r="D396" s="6" t="s">
        <v>20</v>
      </c>
      <c r="E396" s="6" t="s">
        <v>61</v>
      </c>
      <c r="F396" s="7">
        <v>875.17</v>
      </c>
      <c r="G396" s="8">
        <v>5.66</v>
      </c>
      <c r="H396" s="8">
        <v>6.71</v>
      </c>
      <c r="I396" s="8">
        <v>4953.46</v>
      </c>
      <c r="J396" s="8">
        <v>5872.39</v>
      </c>
    </row>
    <row r="397" spans="1:10" ht="16.5" x14ac:dyDescent="0.25">
      <c r="A397" s="5" t="s">
        <v>492</v>
      </c>
      <c r="B397" s="6" t="s">
        <v>63</v>
      </c>
      <c r="C397" s="5" t="s">
        <v>64</v>
      </c>
      <c r="D397" s="6" t="s">
        <v>20</v>
      </c>
      <c r="E397" s="6" t="s">
        <v>65</v>
      </c>
      <c r="F397" s="7">
        <v>24064.27</v>
      </c>
      <c r="G397" s="8">
        <v>1.26</v>
      </c>
      <c r="H397" s="8">
        <v>1.49</v>
      </c>
      <c r="I397" s="8">
        <v>30320.98</v>
      </c>
      <c r="J397" s="8">
        <v>35855.760000000002</v>
      </c>
    </row>
    <row r="398" spans="1:10" ht="16.5" x14ac:dyDescent="0.25">
      <c r="A398" s="5" t="s">
        <v>493</v>
      </c>
      <c r="B398" s="6" t="s">
        <v>67</v>
      </c>
      <c r="C398" s="5" t="s">
        <v>68</v>
      </c>
      <c r="D398" s="6" t="s">
        <v>20</v>
      </c>
      <c r="E398" s="6" t="s">
        <v>65</v>
      </c>
      <c r="F398" s="7">
        <v>10502.01</v>
      </c>
      <c r="G398" s="8">
        <v>0.48</v>
      </c>
      <c r="H398" s="8">
        <v>0.56999999999999995</v>
      </c>
      <c r="I398" s="8">
        <v>5040.96</v>
      </c>
      <c r="J398" s="8">
        <v>5986.15</v>
      </c>
    </row>
    <row r="399" spans="1:10" x14ac:dyDescent="0.25">
      <c r="A399" s="5" t="s">
        <v>494</v>
      </c>
      <c r="B399" s="6" t="s">
        <v>70</v>
      </c>
      <c r="C399" s="5" t="s">
        <v>71</v>
      </c>
      <c r="D399" s="6" t="s">
        <v>25</v>
      </c>
      <c r="E399" s="6" t="s">
        <v>61</v>
      </c>
      <c r="F399" s="7">
        <v>726.36</v>
      </c>
      <c r="G399" s="8">
        <v>28.42</v>
      </c>
      <c r="H399" s="8">
        <v>33.69</v>
      </c>
      <c r="I399" s="8">
        <v>20643.150000000001</v>
      </c>
      <c r="J399" s="8">
        <v>24471.07</v>
      </c>
    </row>
    <row r="400" spans="1:10" ht="16.5" x14ac:dyDescent="0.25">
      <c r="A400" s="5" t="s">
        <v>495</v>
      </c>
      <c r="B400" s="6" t="s">
        <v>63</v>
      </c>
      <c r="C400" s="5" t="s">
        <v>64</v>
      </c>
      <c r="D400" s="6" t="s">
        <v>20</v>
      </c>
      <c r="E400" s="6" t="s">
        <v>65</v>
      </c>
      <c r="F400" s="7">
        <v>4337.7</v>
      </c>
      <c r="G400" s="8">
        <v>1.26</v>
      </c>
      <c r="H400" s="8">
        <v>1.49</v>
      </c>
      <c r="I400" s="8">
        <v>5465.5</v>
      </c>
      <c r="J400" s="8">
        <v>6463.17</v>
      </c>
    </row>
    <row r="401" spans="1:10" x14ac:dyDescent="0.25">
      <c r="A401" s="5" t="s">
        <v>496</v>
      </c>
      <c r="B401" s="6" t="s">
        <v>74</v>
      </c>
      <c r="C401" s="5" t="s">
        <v>75</v>
      </c>
      <c r="D401" s="6" t="s">
        <v>76</v>
      </c>
      <c r="E401" s="6" t="s">
        <v>77</v>
      </c>
      <c r="F401" s="7">
        <v>97.37</v>
      </c>
      <c r="G401" s="8">
        <v>212.84</v>
      </c>
      <c r="H401" s="8">
        <v>252.34</v>
      </c>
      <c r="I401" s="8">
        <v>20724.23</v>
      </c>
      <c r="J401" s="8">
        <v>24570.35</v>
      </c>
    </row>
    <row r="402" spans="1:10" ht="16.5" x14ac:dyDescent="0.25">
      <c r="A402" s="5" t="s">
        <v>497</v>
      </c>
      <c r="B402" s="6" t="s">
        <v>79</v>
      </c>
      <c r="C402" s="5" t="s">
        <v>80</v>
      </c>
      <c r="D402" s="6" t="s">
        <v>20</v>
      </c>
      <c r="E402" s="6" t="s">
        <v>16</v>
      </c>
      <c r="F402" s="7">
        <v>973.67</v>
      </c>
      <c r="G402" s="8">
        <v>1.48</v>
      </c>
      <c r="H402" s="8">
        <v>1.75</v>
      </c>
      <c r="I402" s="8">
        <v>1441.03</v>
      </c>
      <c r="J402" s="8">
        <v>1703.92</v>
      </c>
    </row>
    <row r="403" spans="1:10" ht="24.75" x14ac:dyDescent="0.25">
      <c r="A403" s="5" t="s">
        <v>498</v>
      </c>
      <c r="B403" s="6" t="s">
        <v>82</v>
      </c>
      <c r="C403" s="5" t="s">
        <v>83</v>
      </c>
      <c r="D403" s="6" t="s">
        <v>20</v>
      </c>
      <c r="E403" s="6" t="s">
        <v>84</v>
      </c>
      <c r="F403" s="7">
        <v>702.97</v>
      </c>
      <c r="G403" s="8">
        <v>48.51</v>
      </c>
      <c r="H403" s="8">
        <v>57.51</v>
      </c>
      <c r="I403" s="8">
        <v>34101.07</v>
      </c>
      <c r="J403" s="8">
        <v>40427.800000000003</v>
      </c>
    </row>
    <row r="404" spans="1:10" x14ac:dyDescent="0.25">
      <c r="A404" s="5" t="s">
        <v>499</v>
      </c>
      <c r="B404" s="6" t="s">
        <v>86</v>
      </c>
      <c r="C404" s="5" t="s">
        <v>87</v>
      </c>
      <c r="D404" s="6" t="s">
        <v>20</v>
      </c>
      <c r="E404" s="6" t="s">
        <v>84</v>
      </c>
      <c r="F404" s="7">
        <v>702.97</v>
      </c>
      <c r="G404" s="8">
        <v>1.93</v>
      </c>
      <c r="H404" s="8">
        <v>2.29</v>
      </c>
      <c r="I404" s="8">
        <v>1356.73</v>
      </c>
      <c r="J404" s="8">
        <v>1609.8</v>
      </c>
    </row>
    <row r="405" spans="1:10" ht="16.5" x14ac:dyDescent="0.25">
      <c r="A405" s="5" t="s">
        <v>500</v>
      </c>
      <c r="B405" s="6" t="s">
        <v>89</v>
      </c>
      <c r="C405" s="5" t="s">
        <v>90</v>
      </c>
      <c r="D405" s="6" t="s">
        <v>20</v>
      </c>
      <c r="E405" s="6" t="s">
        <v>26</v>
      </c>
      <c r="F405" s="7">
        <v>4</v>
      </c>
      <c r="G405" s="8">
        <v>1316.71</v>
      </c>
      <c r="H405" s="8">
        <v>1561.09</v>
      </c>
      <c r="I405" s="8">
        <v>5266.84</v>
      </c>
      <c r="J405" s="8">
        <v>6244.36</v>
      </c>
    </row>
    <row r="406" spans="1:10" ht="16.5" x14ac:dyDescent="0.25">
      <c r="A406" s="5" t="s">
        <v>501</v>
      </c>
      <c r="B406" s="6" t="s">
        <v>92</v>
      </c>
      <c r="C406" s="5" t="s">
        <v>93</v>
      </c>
      <c r="D406" s="6" t="s">
        <v>25</v>
      </c>
      <c r="E406" s="6" t="s">
        <v>16</v>
      </c>
      <c r="F406" s="7">
        <v>973.67</v>
      </c>
      <c r="G406" s="8">
        <v>160.55000000000001</v>
      </c>
      <c r="H406" s="8">
        <v>190.35</v>
      </c>
      <c r="I406" s="8">
        <v>156322.72</v>
      </c>
      <c r="J406" s="8">
        <v>185338.08</v>
      </c>
    </row>
    <row r="407" spans="1:10" ht="16.5" x14ac:dyDescent="0.25">
      <c r="A407" s="5" t="s">
        <v>502</v>
      </c>
      <c r="B407" s="6" t="s">
        <v>98</v>
      </c>
      <c r="C407" s="5" t="s">
        <v>99</v>
      </c>
      <c r="D407" s="6" t="s">
        <v>20</v>
      </c>
      <c r="E407" s="6" t="s">
        <v>26</v>
      </c>
      <c r="F407" s="7">
        <v>2</v>
      </c>
      <c r="G407" s="8">
        <v>1299.47</v>
      </c>
      <c r="H407" s="8">
        <v>1540.65</v>
      </c>
      <c r="I407" s="8">
        <v>2598.94</v>
      </c>
      <c r="J407" s="8">
        <v>3081.3</v>
      </c>
    </row>
    <row r="408" spans="1:10" ht="16.5" x14ac:dyDescent="0.25">
      <c r="A408" s="5" t="s">
        <v>503</v>
      </c>
      <c r="B408" s="6" t="s">
        <v>95</v>
      </c>
      <c r="C408" s="5" t="s">
        <v>96</v>
      </c>
      <c r="D408" s="6" t="s">
        <v>20</v>
      </c>
      <c r="E408" s="6" t="s">
        <v>16</v>
      </c>
      <c r="F408" s="7">
        <v>14.88</v>
      </c>
      <c r="G408" s="8">
        <v>176.85</v>
      </c>
      <c r="H408" s="8">
        <v>209.67</v>
      </c>
      <c r="I408" s="8">
        <v>2631.53</v>
      </c>
      <c r="J408" s="8">
        <v>3119.89</v>
      </c>
    </row>
    <row r="409" spans="1:10" x14ac:dyDescent="0.25">
      <c r="A409" s="5" t="s">
        <v>504</v>
      </c>
      <c r="B409" s="6" t="s">
        <v>101</v>
      </c>
      <c r="C409" s="5" t="s">
        <v>102</v>
      </c>
      <c r="D409" s="6" t="s">
        <v>76</v>
      </c>
      <c r="E409" s="6" t="s">
        <v>103</v>
      </c>
      <c r="F409" s="7">
        <v>8</v>
      </c>
      <c r="G409" s="8">
        <v>19.79</v>
      </c>
      <c r="H409" s="8">
        <v>23.46</v>
      </c>
      <c r="I409" s="8">
        <v>158.32</v>
      </c>
      <c r="J409" s="8">
        <v>187.68</v>
      </c>
    </row>
    <row r="410" spans="1:10" x14ac:dyDescent="0.25">
      <c r="A410" s="5" t="s">
        <v>505</v>
      </c>
      <c r="B410" s="6" t="s">
        <v>105</v>
      </c>
      <c r="C410" s="5" t="s">
        <v>106</v>
      </c>
      <c r="D410" s="6" t="s">
        <v>20</v>
      </c>
      <c r="E410" s="6" t="s">
        <v>16</v>
      </c>
      <c r="F410" s="7">
        <v>388.9</v>
      </c>
      <c r="G410" s="8">
        <v>17.11</v>
      </c>
      <c r="H410" s="8">
        <v>20.29</v>
      </c>
      <c r="I410" s="8">
        <v>6654.08</v>
      </c>
      <c r="J410" s="8">
        <v>7890.78</v>
      </c>
    </row>
    <row r="411" spans="1:10" x14ac:dyDescent="0.25">
      <c r="A411" s="5" t="s">
        <v>506</v>
      </c>
      <c r="B411" s="6" t="s">
        <v>108</v>
      </c>
      <c r="C411" s="5" t="s">
        <v>109</v>
      </c>
      <c r="D411" s="6" t="s">
        <v>110</v>
      </c>
      <c r="E411" s="6" t="s">
        <v>111</v>
      </c>
      <c r="F411" s="7">
        <v>973.67</v>
      </c>
      <c r="G411" s="8">
        <v>3.93</v>
      </c>
      <c r="H411" s="8">
        <v>4.66</v>
      </c>
      <c r="I411" s="8">
        <v>3826.52</v>
      </c>
      <c r="J411" s="8">
        <v>4537.3</v>
      </c>
    </row>
    <row r="412" spans="1:10" ht="20.100000000000001" customHeight="1" x14ac:dyDescent="0.25">
      <c r="A412" s="3" t="s">
        <v>507</v>
      </c>
      <c r="B412" s="84" t="s">
        <v>508</v>
      </c>
      <c r="C412" s="84"/>
      <c r="D412" s="84"/>
      <c r="E412" s="84"/>
      <c r="F412" s="84"/>
      <c r="G412" s="84">
        <v>360497.44</v>
      </c>
      <c r="H412" s="84"/>
      <c r="I412" s="4">
        <v>360497.44</v>
      </c>
      <c r="J412" s="4">
        <v>427289.11</v>
      </c>
    </row>
    <row r="413" spans="1:10" x14ac:dyDescent="0.25">
      <c r="A413" s="5" t="s">
        <v>509</v>
      </c>
      <c r="B413" s="6" t="s">
        <v>46</v>
      </c>
      <c r="C413" s="5" t="s">
        <v>47</v>
      </c>
      <c r="D413" s="6" t="s">
        <v>25</v>
      </c>
      <c r="E413" s="6" t="s">
        <v>48</v>
      </c>
      <c r="F413" s="7">
        <v>205.31</v>
      </c>
      <c r="G413" s="8">
        <v>2.68</v>
      </c>
      <c r="H413" s="8">
        <v>3.18</v>
      </c>
      <c r="I413" s="8">
        <v>550.23</v>
      </c>
      <c r="J413" s="8">
        <v>652.89</v>
      </c>
    </row>
    <row r="414" spans="1:10" ht="16.5" x14ac:dyDescent="0.25">
      <c r="A414" s="5" t="s">
        <v>510</v>
      </c>
      <c r="B414" s="6" t="s">
        <v>50</v>
      </c>
      <c r="C414" s="5" t="s">
        <v>51</v>
      </c>
      <c r="D414" s="6" t="s">
        <v>20</v>
      </c>
      <c r="E414" s="6" t="s">
        <v>16</v>
      </c>
      <c r="F414" s="7">
        <v>4411.68</v>
      </c>
      <c r="G414" s="8">
        <v>0.67</v>
      </c>
      <c r="H414" s="8">
        <v>0.79</v>
      </c>
      <c r="I414" s="8">
        <v>2955.83</v>
      </c>
      <c r="J414" s="8">
        <v>3485.23</v>
      </c>
    </row>
    <row r="415" spans="1:10" ht="16.5" x14ac:dyDescent="0.25">
      <c r="A415" s="5" t="s">
        <v>511</v>
      </c>
      <c r="B415" s="6" t="s">
        <v>53</v>
      </c>
      <c r="C415" s="5" t="s">
        <v>54</v>
      </c>
      <c r="D415" s="6" t="s">
        <v>20</v>
      </c>
      <c r="E415" s="6" t="s">
        <v>34</v>
      </c>
      <c r="F415" s="7">
        <v>91.32</v>
      </c>
      <c r="G415" s="8">
        <v>4.5199999999999996</v>
      </c>
      <c r="H415" s="8">
        <v>5.36</v>
      </c>
      <c r="I415" s="8">
        <v>412.77</v>
      </c>
      <c r="J415" s="8">
        <v>489.48</v>
      </c>
    </row>
    <row r="416" spans="1:10" ht="16.5" x14ac:dyDescent="0.25">
      <c r="A416" s="5" t="s">
        <v>512</v>
      </c>
      <c r="B416" s="6" t="s">
        <v>56</v>
      </c>
      <c r="C416" s="5" t="s">
        <v>57</v>
      </c>
      <c r="D416" s="6" t="s">
        <v>20</v>
      </c>
      <c r="E416" s="6" t="s">
        <v>34</v>
      </c>
      <c r="F416" s="7">
        <v>1.29</v>
      </c>
      <c r="G416" s="8">
        <v>114.41</v>
      </c>
      <c r="H416" s="8">
        <v>135.63999999999999</v>
      </c>
      <c r="I416" s="8">
        <v>147.59</v>
      </c>
      <c r="J416" s="8">
        <v>174.98</v>
      </c>
    </row>
    <row r="417" spans="1:10" ht="24.75" x14ac:dyDescent="0.25">
      <c r="A417" s="5" t="s">
        <v>513</v>
      </c>
      <c r="B417" s="6" t="s">
        <v>59</v>
      </c>
      <c r="C417" s="5" t="s">
        <v>60</v>
      </c>
      <c r="D417" s="6" t="s">
        <v>20</v>
      </c>
      <c r="E417" s="6" t="s">
        <v>61</v>
      </c>
      <c r="F417" s="7">
        <v>800.79</v>
      </c>
      <c r="G417" s="8">
        <v>5.66</v>
      </c>
      <c r="H417" s="8">
        <v>6.71</v>
      </c>
      <c r="I417" s="8">
        <v>4532.47</v>
      </c>
      <c r="J417" s="8">
        <v>5373.3</v>
      </c>
    </row>
    <row r="418" spans="1:10" ht="16.5" x14ac:dyDescent="0.25">
      <c r="A418" s="5" t="s">
        <v>514</v>
      </c>
      <c r="B418" s="6" t="s">
        <v>63</v>
      </c>
      <c r="C418" s="5" t="s">
        <v>64</v>
      </c>
      <c r="D418" s="6" t="s">
        <v>20</v>
      </c>
      <c r="E418" s="6" t="s">
        <v>65</v>
      </c>
      <c r="F418" s="7">
        <v>21969.27</v>
      </c>
      <c r="G418" s="8">
        <v>1.26</v>
      </c>
      <c r="H418" s="8">
        <v>1.49</v>
      </c>
      <c r="I418" s="8">
        <v>27681.279999999999</v>
      </c>
      <c r="J418" s="8">
        <v>32734.21</v>
      </c>
    </row>
    <row r="419" spans="1:10" ht="16.5" x14ac:dyDescent="0.25">
      <c r="A419" s="5" t="s">
        <v>515</v>
      </c>
      <c r="B419" s="6" t="s">
        <v>67</v>
      </c>
      <c r="C419" s="5" t="s">
        <v>68</v>
      </c>
      <c r="D419" s="6" t="s">
        <v>20</v>
      </c>
      <c r="E419" s="6" t="s">
        <v>65</v>
      </c>
      <c r="F419" s="7">
        <v>9609.5499999999993</v>
      </c>
      <c r="G419" s="8">
        <v>0.48</v>
      </c>
      <c r="H419" s="8">
        <v>0.56999999999999995</v>
      </c>
      <c r="I419" s="8">
        <v>4612.58</v>
      </c>
      <c r="J419" s="8">
        <v>5477.44</v>
      </c>
    </row>
    <row r="420" spans="1:10" x14ac:dyDescent="0.25">
      <c r="A420" s="5" t="s">
        <v>516</v>
      </c>
      <c r="B420" s="6" t="s">
        <v>70</v>
      </c>
      <c r="C420" s="5" t="s">
        <v>71</v>
      </c>
      <c r="D420" s="6" t="s">
        <v>25</v>
      </c>
      <c r="E420" s="6" t="s">
        <v>61</v>
      </c>
      <c r="F420" s="7">
        <v>661.75</v>
      </c>
      <c r="G420" s="8">
        <v>28.42</v>
      </c>
      <c r="H420" s="8">
        <v>33.69</v>
      </c>
      <c r="I420" s="8">
        <v>18806.939999999999</v>
      </c>
      <c r="J420" s="8">
        <v>22294.36</v>
      </c>
    </row>
    <row r="421" spans="1:10" ht="16.5" x14ac:dyDescent="0.25">
      <c r="A421" s="5" t="s">
        <v>517</v>
      </c>
      <c r="B421" s="6" t="s">
        <v>63</v>
      </c>
      <c r="C421" s="5" t="s">
        <v>64</v>
      </c>
      <c r="D421" s="6" t="s">
        <v>20</v>
      </c>
      <c r="E421" s="6" t="s">
        <v>65</v>
      </c>
      <c r="F421" s="7">
        <v>4068.13</v>
      </c>
      <c r="G421" s="8">
        <v>1.26</v>
      </c>
      <c r="H421" s="8">
        <v>1.49</v>
      </c>
      <c r="I421" s="8">
        <v>5125.84</v>
      </c>
      <c r="J421" s="8">
        <v>6061.51</v>
      </c>
    </row>
    <row r="422" spans="1:10" x14ac:dyDescent="0.25">
      <c r="A422" s="5" t="s">
        <v>518</v>
      </c>
      <c r="B422" s="6" t="s">
        <v>74</v>
      </c>
      <c r="C422" s="5" t="s">
        <v>75</v>
      </c>
      <c r="D422" s="6" t="s">
        <v>76</v>
      </c>
      <c r="E422" s="6" t="s">
        <v>77</v>
      </c>
      <c r="F422" s="7">
        <v>91.32</v>
      </c>
      <c r="G422" s="8">
        <v>212.84</v>
      </c>
      <c r="H422" s="8">
        <v>252.34</v>
      </c>
      <c r="I422" s="8">
        <v>19436.55</v>
      </c>
      <c r="J422" s="8">
        <v>23043.69</v>
      </c>
    </row>
    <row r="423" spans="1:10" ht="16.5" x14ac:dyDescent="0.25">
      <c r="A423" s="5" t="s">
        <v>519</v>
      </c>
      <c r="B423" s="6" t="s">
        <v>79</v>
      </c>
      <c r="C423" s="5" t="s">
        <v>80</v>
      </c>
      <c r="D423" s="6" t="s">
        <v>20</v>
      </c>
      <c r="E423" s="6" t="s">
        <v>16</v>
      </c>
      <c r="F423" s="7">
        <v>913.16</v>
      </c>
      <c r="G423" s="8">
        <v>1.48</v>
      </c>
      <c r="H423" s="8">
        <v>1.75</v>
      </c>
      <c r="I423" s="8">
        <v>1351.48</v>
      </c>
      <c r="J423" s="8">
        <v>1598.03</v>
      </c>
    </row>
    <row r="424" spans="1:10" ht="24.75" x14ac:dyDescent="0.25">
      <c r="A424" s="5" t="s">
        <v>520</v>
      </c>
      <c r="B424" s="6" t="s">
        <v>82</v>
      </c>
      <c r="C424" s="5" t="s">
        <v>83</v>
      </c>
      <c r="D424" s="6" t="s">
        <v>20</v>
      </c>
      <c r="E424" s="6" t="s">
        <v>84</v>
      </c>
      <c r="F424" s="7">
        <v>744.75</v>
      </c>
      <c r="G424" s="8">
        <v>48.51</v>
      </c>
      <c r="H424" s="8">
        <v>57.51</v>
      </c>
      <c r="I424" s="8">
        <v>36127.82</v>
      </c>
      <c r="J424" s="8">
        <v>42830.57</v>
      </c>
    </row>
    <row r="425" spans="1:10" x14ac:dyDescent="0.25">
      <c r="A425" s="5" t="s">
        <v>521</v>
      </c>
      <c r="B425" s="6" t="s">
        <v>105</v>
      </c>
      <c r="C425" s="5" t="s">
        <v>106</v>
      </c>
      <c r="D425" s="6" t="s">
        <v>20</v>
      </c>
      <c r="E425" s="6" t="s">
        <v>16</v>
      </c>
      <c r="F425" s="7">
        <v>744.75</v>
      </c>
      <c r="G425" s="8">
        <v>17.11</v>
      </c>
      <c r="H425" s="8">
        <v>20.29</v>
      </c>
      <c r="I425" s="8">
        <v>12742.67</v>
      </c>
      <c r="J425" s="8">
        <v>15110.98</v>
      </c>
    </row>
    <row r="426" spans="1:10" ht="16.5" x14ac:dyDescent="0.25">
      <c r="A426" s="5" t="s">
        <v>522</v>
      </c>
      <c r="B426" s="6" t="s">
        <v>89</v>
      </c>
      <c r="C426" s="5" t="s">
        <v>90</v>
      </c>
      <c r="D426" s="6" t="s">
        <v>20</v>
      </c>
      <c r="E426" s="6" t="s">
        <v>26</v>
      </c>
      <c r="F426" s="7">
        <v>3</v>
      </c>
      <c r="G426" s="8">
        <v>1316.71</v>
      </c>
      <c r="H426" s="8">
        <v>1561.09</v>
      </c>
      <c r="I426" s="8">
        <v>3950.13</v>
      </c>
      <c r="J426" s="8">
        <v>4683.2700000000004</v>
      </c>
    </row>
    <row r="427" spans="1:10" ht="16.5" x14ac:dyDescent="0.25">
      <c r="A427" s="5" t="s">
        <v>523</v>
      </c>
      <c r="B427" s="6" t="s">
        <v>92</v>
      </c>
      <c r="C427" s="5" t="s">
        <v>93</v>
      </c>
      <c r="D427" s="6" t="s">
        <v>25</v>
      </c>
      <c r="E427" s="6" t="s">
        <v>16</v>
      </c>
      <c r="F427" s="7">
        <v>913.16</v>
      </c>
      <c r="G427" s="8">
        <v>160.55000000000001</v>
      </c>
      <c r="H427" s="8">
        <v>190.35</v>
      </c>
      <c r="I427" s="8">
        <v>146607.84</v>
      </c>
      <c r="J427" s="8">
        <v>173820.01</v>
      </c>
    </row>
    <row r="428" spans="1:10" ht="16.5" x14ac:dyDescent="0.25">
      <c r="A428" s="5" t="s">
        <v>524</v>
      </c>
      <c r="B428" s="6" t="s">
        <v>98</v>
      </c>
      <c r="C428" s="5" t="s">
        <v>99</v>
      </c>
      <c r="D428" s="6" t="s">
        <v>20</v>
      </c>
      <c r="E428" s="6" t="s">
        <v>26</v>
      </c>
      <c r="F428" s="7">
        <v>2</v>
      </c>
      <c r="G428" s="8">
        <v>1299.47</v>
      </c>
      <c r="H428" s="8">
        <v>1540.65</v>
      </c>
      <c r="I428" s="8">
        <v>2598.94</v>
      </c>
      <c r="J428" s="8">
        <v>3081.3</v>
      </c>
    </row>
    <row r="429" spans="1:10" ht="16.5" x14ac:dyDescent="0.25">
      <c r="A429" s="5" t="s">
        <v>525</v>
      </c>
      <c r="B429" s="6" t="s">
        <v>95</v>
      </c>
      <c r="C429" s="5" t="s">
        <v>96</v>
      </c>
      <c r="D429" s="6" t="s">
        <v>20</v>
      </c>
      <c r="E429" s="6" t="s">
        <v>16</v>
      </c>
      <c r="F429" s="7">
        <v>11.04</v>
      </c>
      <c r="G429" s="8">
        <v>176.85</v>
      </c>
      <c r="H429" s="8">
        <v>209.67</v>
      </c>
      <c r="I429" s="8">
        <v>1952.42</v>
      </c>
      <c r="J429" s="8">
        <v>2314.7600000000002</v>
      </c>
    </row>
    <row r="430" spans="1:10" x14ac:dyDescent="0.25">
      <c r="A430" s="5" t="s">
        <v>526</v>
      </c>
      <c r="B430" s="6" t="s">
        <v>101</v>
      </c>
      <c r="C430" s="5" t="s">
        <v>102</v>
      </c>
      <c r="D430" s="6" t="s">
        <v>76</v>
      </c>
      <c r="E430" s="6" t="s">
        <v>103</v>
      </c>
      <c r="F430" s="7">
        <v>8</v>
      </c>
      <c r="G430" s="8">
        <v>19.79</v>
      </c>
      <c r="H430" s="8">
        <v>23.46</v>
      </c>
      <c r="I430" s="8">
        <v>158.32</v>
      </c>
      <c r="J430" s="8">
        <v>187.68</v>
      </c>
    </row>
    <row r="431" spans="1:10" ht="16.5" x14ac:dyDescent="0.25">
      <c r="A431" s="5" t="s">
        <v>527</v>
      </c>
      <c r="B431" s="6" t="s">
        <v>95</v>
      </c>
      <c r="C431" s="5" t="s">
        <v>96</v>
      </c>
      <c r="D431" s="6" t="s">
        <v>20</v>
      </c>
      <c r="E431" s="6" t="s">
        <v>16</v>
      </c>
      <c r="F431" s="7">
        <v>379.74</v>
      </c>
      <c r="G431" s="8">
        <v>176.85</v>
      </c>
      <c r="H431" s="8">
        <v>209.67</v>
      </c>
      <c r="I431" s="8">
        <v>67157.02</v>
      </c>
      <c r="J431" s="8">
        <v>79620.09</v>
      </c>
    </row>
    <row r="432" spans="1:10" x14ac:dyDescent="0.25">
      <c r="A432" s="5" t="s">
        <v>528</v>
      </c>
      <c r="B432" s="6" t="s">
        <v>108</v>
      </c>
      <c r="C432" s="5" t="s">
        <v>109</v>
      </c>
      <c r="D432" s="6" t="s">
        <v>110</v>
      </c>
      <c r="E432" s="6" t="s">
        <v>111</v>
      </c>
      <c r="F432" s="7">
        <v>913.16</v>
      </c>
      <c r="G432" s="8">
        <v>3.93</v>
      </c>
      <c r="H432" s="8">
        <v>4.66</v>
      </c>
      <c r="I432" s="8">
        <v>3588.72</v>
      </c>
      <c r="J432" s="8">
        <v>4255.33</v>
      </c>
    </row>
    <row r="433" spans="1:10" ht="20.100000000000001" customHeight="1" x14ac:dyDescent="0.25">
      <c r="A433" s="3" t="s">
        <v>529</v>
      </c>
      <c r="B433" s="84" t="s">
        <v>530</v>
      </c>
      <c r="C433" s="84"/>
      <c r="D433" s="84"/>
      <c r="E433" s="84"/>
      <c r="F433" s="84"/>
      <c r="G433" s="84">
        <v>352720.75000000006</v>
      </c>
      <c r="H433" s="84"/>
      <c r="I433" s="4">
        <v>352720.75</v>
      </c>
      <c r="J433" s="4">
        <v>418033.79</v>
      </c>
    </row>
    <row r="434" spans="1:10" x14ac:dyDescent="0.25">
      <c r="A434" s="5" t="s">
        <v>531</v>
      </c>
      <c r="B434" s="6" t="s">
        <v>46</v>
      </c>
      <c r="C434" s="5" t="s">
        <v>47</v>
      </c>
      <c r="D434" s="6" t="s">
        <v>25</v>
      </c>
      <c r="E434" s="6" t="s">
        <v>48</v>
      </c>
      <c r="F434" s="7">
        <v>215.61</v>
      </c>
      <c r="G434" s="8">
        <v>2.68</v>
      </c>
      <c r="H434" s="8">
        <v>3.18</v>
      </c>
      <c r="I434" s="8">
        <v>577.83000000000004</v>
      </c>
      <c r="J434" s="8">
        <v>685.64</v>
      </c>
    </row>
    <row r="435" spans="1:10" ht="16.5" x14ac:dyDescent="0.25">
      <c r="A435" s="5" t="s">
        <v>532</v>
      </c>
      <c r="B435" s="6" t="s">
        <v>50</v>
      </c>
      <c r="C435" s="5" t="s">
        <v>51</v>
      </c>
      <c r="D435" s="6" t="s">
        <v>20</v>
      </c>
      <c r="E435" s="6" t="s">
        <v>16</v>
      </c>
      <c r="F435" s="7">
        <v>5939.35</v>
      </c>
      <c r="G435" s="8">
        <v>0.67</v>
      </c>
      <c r="H435" s="8">
        <v>0.79</v>
      </c>
      <c r="I435" s="8">
        <v>3979.36</v>
      </c>
      <c r="J435" s="8">
        <v>4692.09</v>
      </c>
    </row>
    <row r="436" spans="1:10" ht="16.5" x14ac:dyDescent="0.25">
      <c r="A436" s="5" t="s">
        <v>533</v>
      </c>
      <c r="B436" s="6" t="s">
        <v>53</v>
      </c>
      <c r="C436" s="5" t="s">
        <v>54</v>
      </c>
      <c r="D436" s="6" t="s">
        <v>20</v>
      </c>
      <c r="E436" s="6" t="s">
        <v>34</v>
      </c>
      <c r="F436" s="7">
        <v>108.75</v>
      </c>
      <c r="G436" s="8">
        <v>4.5199999999999996</v>
      </c>
      <c r="H436" s="8">
        <v>5.36</v>
      </c>
      <c r="I436" s="8">
        <v>491.55</v>
      </c>
      <c r="J436" s="8">
        <v>582.9</v>
      </c>
    </row>
    <row r="437" spans="1:10" ht="16.5" x14ac:dyDescent="0.25">
      <c r="A437" s="5" t="s">
        <v>534</v>
      </c>
      <c r="B437" s="6" t="s">
        <v>56</v>
      </c>
      <c r="C437" s="5" t="s">
        <v>57</v>
      </c>
      <c r="D437" s="6" t="s">
        <v>20</v>
      </c>
      <c r="E437" s="6" t="s">
        <v>34</v>
      </c>
      <c r="F437" s="7">
        <v>2.58</v>
      </c>
      <c r="G437" s="8">
        <v>114.41</v>
      </c>
      <c r="H437" s="8">
        <v>135.63999999999999</v>
      </c>
      <c r="I437" s="8">
        <v>295.18</v>
      </c>
      <c r="J437" s="8">
        <v>349.95</v>
      </c>
    </row>
    <row r="438" spans="1:10" ht="24.75" x14ac:dyDescent="0.25">
      <c r="A438" s="5" t="s">
        <v>535</v>
      </c>
      <c r="B438" s="6" t="s">
        <v>59</v>
      </c>
      <c r="C438" s="5" t="s">
        <v>60</v>
      </c>
      <c r="D438" s="6" t="s">
        <v>20</v>
      </c>
      <c r="E438" s="6" t="s">
        <v>61</v>
      </c>
      <c r="F438" s="7">
        <v>1058.1600000000001</v>
      </c>
      <c r="G438" s="8">
        <v>5.66</v>
      </c>
      <c r="H438" s="8">
        <v>6.71</v>
      </c>
      <c r="I438" s="8">
        <v>5989.19</v>
      </c>
      <c r="J438" s="8">
        <v>7100.25</v>
      </c>
    </row>
    <row r="439" spans="1:10" ht="16.5" x14ac:dyDescent="0.25">
      <c r="A439" s="5" t="s">
        <v>536</v>
      </c>
      <c r="B439" s="6" t="s">
        <v>63</v>
      </c>
      <c r="C439" s="5" t="s">
        <v>64</v>
      </c>
      <c r="D439" s="6" t="s">
        <v>20</v>
      </c>
      <c r="E439" s="6" t="s">
        <v>65</v>
      </c>
      <c r="F439" s="7">
        <v>29298.13</v>
      </c>
      <c r="G439" s="8">
        <v>1.26</v>
      </c>
      <c r="H439" s="8">
        <v>1.49</v>
      </c>
      <c r="I439" s="8">
        <v>36915.64</v>
      </c>
      <c r="J439" s="8">
        <v>43654.21</v>
      </c>
    </row>
    <row r="440" spans="1:10" ht="16.5" x14ac:dyDescent="0.25">
      <c r="A440" s="5" t="s">
        <v>537</v>
      </c>
      <c r="B440" s="6" t="s">
        <v>67</v>
      </c>
      <c r="C440" s="5" t="s">
        <v>68</v>
      </c>
      <c r="D440" s="6" t="s">
        <v>20</v>
      </c>
      <c r="E440" s="6" t="s">
        <v>65</v>
      </c>
      <c r="F440" s="7">
        <v>12697.99</v>
      </c>
      <c r="G440" s="8">
        <v>0.48</v>
      </c>
      <c r="H440" s="8">
        <v>0.56999999999999995</v>
      </c>
      <c r="I440" s="8">
        <v>6095.04</v>
      </c>
      <c r="J440" s="8">
        <v>7237.85</v>
      </c>
    </row>
    <row r="441" spans="1:10" x14ac:dyDescent="0.25">
      <c r="A441" s="5" t="s">
        <v>538</v>
      </c>
      <c r="B441" s="6" t="s">
        <v>70</v>
      </c>
      <c r="C441" s="5" t="s">
        <v>71</v>
      </c>
      <c r="D441" s="6" t="s">
        <v>25</v>
      </c>
      <c r="E441" s="6" t="s">
        <v>61</v>
      </c>
      <c r="F441" s="7">
        <v>890.9</v>
      </c>
      <c r="G441" s="8">
        <v>28.42</v>
      </c>
      <c r="H441" s="8">
        <v>33.69</v>
      </c>
      <c r="I441" s="8">
        <v>25319.38</v>
      </c>
      <c r="J441" s="8">
        <v>30014.42</v>
      </c>
    </row>
    <row r="442" spans="1:10" ht="16.5" x14ac:dyDescent="0.25">
      <c r="A442" s="5" t="s">
        <v>539</v>
      </c>
      <c r="B442" s="6" t="s">
        <v>63</v>
      </c>
      <c r="C442" s="5" t="s">
        <v>64</v>
      </c>
      <c r="D442" s="6" t="s">
        <v>20</v>
      </c>
      <c r="E442" s="6" t="s">
        <v>65</v>
      </c>
      <c r="F442" s="7">
        <v>4844.7700000000004</v>
      </c>
      <c r="G442" s="8">
        <v>1.26</v>
      </c>
      <c r="H442" s="8">
        <v>1.49</v>
      </c>
      <c r="I442" s="8">
        <v>6104.41</v>
      </c>
      <c r="J442" s="8">
        <v>7218.71</v>
      </c>
    </row>
    <row r="443" spans="1:10" x14ac:dyDescent="0.25">
      <c r="A443" s="5" t="s">
        <v>540</v>
      </c>
      <c r="B443" s="6" t="s">
        <v>74</v>
      </c>
      <c r="C443" s="5" t="s">
        <v>75</v>
      </c>
      <c r="D443" s="6" t="s">
        <v>76</v>
      </c>
      <c r="E443" s="6" t="s">
        <v>77</v>
      </c>
      <c r="F443" s="7">
        <v>108.75</v>
      </c>
      <c r="G443" s="8">
        <v>212.84</v>
      </c>
      <c r="H443" s="8">
        <v>252.34</v>
      </c>
      <c r="I443" s="8">
        <v>23146.35</v>
      </c>
      <c r="J443" s="8">
        <v>27441.98</v>
      </c>
    </row>
    <row r="444" spans="1:10" ht="16.5" x14ac:dyDescent="0.25">
      <c r="A444" s="5" t="s">
        <v>541</v>
      </c>
      <c r="B444" s="6" t="s">
        <v>79</v>
      </c>
      <c r="C444" s="5" t="s">
        <v>80</v>
      </c>
      <c r="D444" s="6" t="s">
        <v>20</v>
      </c>
      <c r="E444" s="6" t="s">
        <v>16</v>
      </c>
      <c r="F444" s="7">
        <v>1087.49</v>
      </c>
      <c r="G444" s="8">
        <v>1.48</v>
      </c>
      <c r="H444" s="8">
        <v>1.75</v>
      </c>
      <c r="I444" s="8">
        <v>1609.49</v>
      </c>
      <c r="J444" s="8">
        <v>1903.11</v>
      </c>
    </row>
    <row r="445" spans="1:10" ht="24.75" x14ac:dyDescent="0.25">
      <c r="A445" s="5" t="s">
        <v>542</v>
      </c>
      <c r="B445" s="6" t="s">
        <v>82</v>
      </c>
      <c r="C445" s="5" t="s">
        <v>83</v>
      </c>
      <c r="D445" s="6" t="s">
        <v>20</v>
      </c>
      <c r="E445" s="6" t="s">
        <v>84</v>
      </c>
      <c r="F445" s="7">
        <v>802.73</v>
      </c>
      <c r="G445" s="8">
        <v>48.51</v>
      </c>
      <c r="H445" s="8">
        <v>57.51</v>
      </c>
      <c r="I445" s="8">
        <v>38940.43</v>
      </c>
      <c r="J445" s="8">
        <v>46165</v>
      </c>
    </row>
    <row r="446" spans="1:10" x14ac:dyDescent="0.25">
      <c r="A446" s="5" t="s">
        <v>543</v>
      </c>
      <c r="B446" s="6" t="s">
        <v>86</v>
      </c>
      <c r="C446" s="5" t="s">
        <v>87</v>
      </c>
      <c r="D446" s="6" t="s">
        <v>20</v>
      </c>
      <c r="E446" s="6" t="s">
        <v>84</v>
      </c>
      <c r="F446" s="7">
        <v>802.73</v>
      </c>
      <c r="G446" s="8">
        <v>1.93</v>
      </c>
      <c r="H446" s="8">
        <v>2.29</v>
      </c>
      <c r="I446" s="8">
        <v>1549.27</v>
      </c>
      <c r="J446" s="8">
        <v>1838.25</v>
      </c>
    </row>
    <row r="447" spans="1:10" ht="16.5" x14ac:dyDescent="0.25">
      <c r="A447" s="5" t="s">
        <v>544</v>
      </c>
      <c r="B447" s="6" t="s">
        <v>89</v>
      </c>
      <c r="C447" s="5" t="s">
        <v>90</v>
      </c>
      <c r="D447" s="6" t="s">
        <v>20</v>
      </c>
      <c r="E447" s="6" t="s">
        <v>26</v>
      </c>
      <c r="F447" s="7">
        <v>6</v>
      </c>
      <c r="G447" s="8">
        <v>1316.71</v>
      </c>
      <c r="H447" s="8">
        <v>1561.09</v>
      </c>
      <c r="I447" s="8">
        <v>7900.26</v>
      </c>
      <c r="J447" s="8">
        <v>9366.5400000000009</v>
      </c>
    </row>
    <row r="448" spans="1:10" ht="16.5" x14ac:dyDescent="0.25">
      <c r="A448" s="5" t="s">
        <v>545</v>
      </c>
      <c r="B448" s="6" t="s">
        <v>92</v>
      </c>
      <c r="C448" s="5" t="s">
        <v>93</v>
      </c>
      <c r="D448" s="6" t="s">
        <v>25</v>
      </c>
      <c r="E448" s="6" t="s">
        <v>16</v>
      </c>
      <c r="F448" s="7">
        <v>1087.49</v>
      </c>
      <c r="G448" s="8">
        <v>160.55000000000001</v>
      </c>
      <c r="H448" s="8">
        <v>190.35</v>
      </c>
      <c r="I448" s="8">
        <v>174596.52</v>
      </c>
      <c r="J448" s="8">
        <v>207003.72</v>
      </c>
    </row>
    <row r="449" spans="1:10" ht="16.5" x14ac:dyDescent="0.25">
      <c r="A449" s="5" t="s">
        <v>546</v>
      </c>
      <c r="B449" s="6" t="s">
        <v>98</v>
      </c>
      <c r="C449" s="5" t="s">
        <v>99</v>
      </c>
      <c r="D449" s="6" t="s">
        <v>20</v>
      </c>
      <c r="E449" s="6" t="s">
        <v>26</v>
      </c>
      <c r="F449" s="7">
        <v>2</v>
      </c>
      <c r="G449" s="8">
        <v>1299.47</v>
      </c>
      <c r="H449" s="8">
        <v>1540.65</v>
      </c>
      <c r="I449" s="8">
        <v>2598.94</v>
      </c>
      <c r="J449" s="8">
        <v>3081.3</v>
      </c>
    </row>
    <row r="450" spans="1:10" ht="16.5" x14ac:dyDescent="0.25">
      <c r="A450" s="5" t="s">
        <v>547</v>
      </c>
      <c r="B450" s="6" t="s">
        <v>95</v>
      </c>
      <c r="C450" s="5" t="s">
        <v>96</v>
      </c>
      <c r="D450" s="6" t="s">
        <v>20</v>
      </c>
      <c r="E450" s="6" t="s">
        <v>16</v>
      </c>
      <c r="F450" s="7">
        <v>19.52</v>
      </c>
      <c r="G450" s="8">
        <v>176.85</v>
      </c>
      <c r="H450" s="8">
        <v>209.67</v>
      </c>
      <c r="I450" s="8">
        <v>3452.11</v>
      </c>
      <c r="J450" s="8">
        <v>4092.76</v>
      </c>
    </row>
    <row r="451" spans="1:10" x14ac:dyDescent="0.25">
      <c r="A451" s="5" t="s">
        <v>548</v>
      </c>
      <c r="B451" s="6" t="s">
        <v>101</v>
      </c>
      <c r="C451" s="5" t="s">
        <v>102</v>
      </c>
      <c r="D451" s="6" t="s">
        <v>76</v>
      </c>
      <c r="E451" s="6" t="s">
        <v>103</v>
      </c>
      <c r="F451" s="7">
        <v>8</v>
      </c>
      <c r="G451" s="8">
        <v>19.79</v>
      </c>
      <c r="H451" s="8">
        <v>23.46</v>
      </c>
      <c r="I451" s="8">
        <v>158.32</v>
      </c>
      <c r="J451" s="8">
        <v>187.68</v>
      </c>
    </row>
    <row r="452" spans="1:10" x14ac:dyDescent="0.25">
      <c r="A452" s="5" t="s">
        <v>549</v>
      </c>
      <c r="B452" s="6" t="s">
        <v>105</v>
      </c>
      <c r="C452" s="5" t="s">
        <v>106</v>
      </c>
      <c r="D452" s="6" t="s">
        <v>20</v>
      </c>
      <c r="E452" s="6" t="s">
        <v>16</v>
      </c>
      <c r="F452" s="7">
        <v>510.09</v>
      </c>
      <c r="G452" s="8">
        <v>17.11</v>
      </c>
      <c r="H452" s="8">
        <v>20.29</v>
      </c>
      <c r="I452" s="8">
        <v>8727.64</v>
      </c>
      <c r="J452" s="8">
        <v>10349.73</v>
      </c>
    </row>
    <row r="453" spans="1:10" x14ac:dyDescent="0.25">
      <c r="A453" s="5" t="s">
        <v>550</v>
      </c>
      <c r="B453" s="6" t="s">
        <v>108</v>
      </c>
      <c r="C453" s="5" t="s">
        <v>109</v>
      </c>
      <c r="D453" s="6" t="s">
        <v>110</v>
      </c>
      <c r="E453" s="6" t="s">
        <v>111</v>
      </c>
      <c r="F453" s="7">
        <v>1087.49</v>
      </c>
      <c r="G453" s="8">
        <v>3.93</v>
      </c>
      <c r="H453" s="8">
        <v>4.66</v>
      </c>
      <c r="I453" s="8">
        <v>4273.84</v>
      </c>
      <c r="J453" s="8">
        <v>5067.7</v>
      </c>
    </row>
    <row r="454" spans="1:10" ht="20.100000000000001" customHeight="1" x14ac:dyDescent="0.25">
      <c r="A454" s="3" t="s">
        <v>551</v>
      </c>
      <c r="B454" s="84" t="s">
        <v>552</v>
      </c>
      <c r="C454" s="84"/>
      <c r="D454" s="84"/>
      <c r="E454" s="84"/>
      <c r="F454" s="84"/>
      <c r="G454" s="84">
        <v>324269.98</v>
      </c>
      <c r="H454" s="84"/>
      <c r="I454" s="4">
        <v>324269.98</v>
      </c>
      <c r="J454" s="4">
        <v>384319.51</v>
      </c>
    </row>
    <row r="455" spans="1:10" x14ac:dyDescent="0.25">
      <c r="A455" s="5" t="s">
        <v>553</v>
      </c>
      <c r="B455" s="6" t="s">
        <v>46</v>
      </c>
      <c r="C455" s="5" t="s">
        <v>47</v>
      </c>
      <c r="D455" s="6" t="s">
        <v>25</v>
      </c>
      <c r="E455" s="6" t="s">
        <v>48</v>
      </c>
      <c r="F455" s="7">
        <v>217.5</v>
      </c>
      <c r="G455" s="8">
        <v>2.68</v>
      </c>
      <c r="H455" s="8">
        <v>3.18</v>
      </c>
      <c r="I455" s="8">
        <v>582.9</v>
      </c>
      <c r="J455" s="8">
        <v>691.65</v>
      </c>
    </row>
    <row r="456" spans="1:10" ht="16.5" x14ac:dyDescent="0.25">
      <c r="A456" s="5" t="s">
        <v>554</v>
      </c>
      <c r="B456" s="6" t="s">
        <v>50</v>
      </c>
      <c r="C456" s="5" t="s">
        <v>51</v>
      </c>
      <c r="D456" s="6" t="s">
        <v>20</v>
      </c>
      <c r="E456" s="6" t="s">
        <v>16</v>
      </c>
      <c r="F456" s="7">
        <v>5214.58</v>
      </c>
      <c r="G456" s="8">
        <v>0.67</v>
      </c>
      <c r="H456" s="8">
        <v>0.79</v>
      </c>
      <c r="I456" s="8">
        <v>3493.77</v>
      </c>
      <c r="J456" s="8">
        <v>4119.5200000000004</v>
      </c>
    </row>
    <row r="457" spans="1:10" ht="16.5" x14ac:dyDescent="0.25">
      <c r="A457" s="5" t="s">
        <v>555</v>
      </c>
      <c r="B457" s="6" t="s">
        <v>53</v>
      </c>
      <c r="C457" s="5" t="s">
        <v>54</v>
      </c>
      <c r="D457" s="6" t="s">
        <v>20</v>
      </c>
      <c r="E457" s="6" t="s">
        <v>34</v>
      </c>
      <c r="F457" s="7">
        <v>101.4</v>
      </c>
      <c r="G457" s="8">
        <v>4.5199999999999996</v>
      </c>
      <c r="H457" s="8">
        <v>5.36</v>
      </c>
      <c r="I457" s="8">
        <v>458.33</v>
      </c>
      <c r="J457" s="8">
        <v>543.5</v>
      </c>
    </row>
    <row r="458" spans="1:10" ht="16.5" x14ac:dyDescent="0.25">
      <c r="A458" s="5" t="s">
        <v>556</v>
      </c>
      <c r="B458" s="6" t="s">
        <v>56</v>
      </c>
      <c r="C458" s="5" t="s">
        <v>57</v>
      </c>
      <c r="D458" s="6" t="s">
        <v>20</v>
      </c>
      <c r="E458" s="6" t="s">
        <v>34</v>
      </c>
      <c r="F458" s="7">
        <v>2.58</v>
      </c>
      <c r="G458" s="8">
        <v>114.41</v>
      </c>
      <c r="H458" s="8">
        <v>135.63999999999999</v>
      </c>
      <c r="I458" s="8">
        <v>295.18</v>
      </c>
      <c r="J458" s="8">
        <v>349.95</v>
      </c>
    </row>
    <row r="459" spans="1:10" ht="24.75" x14ac:dyDescent="0.25">
      <c r="A459" s="5" t="s">
        <v>557</v>
      </c>
      <c r="B459" s="6" t="s">
        <v>59</v>
      </c>
      <c r="C459" s="5" t="s">
        <v>60</v>
      </c>
      <c r="D459" s="6" t="s">
        <v>20</v>
      </c>
      <c r="E459" s="6" t="s">
        <v>61</v>
      </c>
      <c r="F459" s="7">
        <v>938.43</v>
      </c>
      <c r="G459" s="8">
        <v>5.66</v>
      </c>
      <c r="H459" s="8">
        <v>6.71</v>
      </c>
      <c r="I459" s="8">
        <v>5311.51</v>
      </c>
      <c r="J459" s="8">
        <v>6296.87</v>
      </c>
    </row>
    <row r="460" spans="1:10" ht="16.5" x14ac:dyDescent="0.25">
      <c r="A460" s="5" t="s">
        <v>558</v>
      </c>
      <c r="B460" s="6" t="s">
        <v>63</v>
      </c>
      <c r="C460" s="5" t="s">
        <v>64</v>
      </c>
      <c r="D460" s="6" t="s">
        <v>20</v>
      </c>
      <c r="E460" s="6" t="s">
        <v>65</v>
      </c>
      <c r="F460" s="7">
        <v>25871.24</v>
      </c>
      <c r="G460" s="8">
        <v>1.26</v>
      </c>
      <c r="H460" s="8">
        <v>1.49</v>
      </c>
      <c r="I460" s="8">
        <v>32597.759999999998</v>
      </c>
      <c r="J460" s="8">
        <v>38548.15</v>
      </c>
    </row>
    <row r="461" spans="1:10" ht="16.5" x14ac:dyDescent="0.25">
      <c r="A461" s="5" t="s">
        <v>559</v>
      </c>
      <c r="B461" s="6" t="s">
        <v>67</v>
      </c>
      <c r="C461" s="5" t="s">
        <v>68</v>
      </c>
      <c r="D461" s="6" t="s">
        <v>20</v>
      </c>
      <c r="E461" s="6" t="s">
        <v>65</v>
      </c>
      <c r="F461" s="7">
        <v>11261.07</v>
      </c>
      <c r="G461" s="8">
        <v>0.48</v>
      </c>
      <c r="H461" s="8">
        <v>0.56999999999999995</v>
      </c>
      <c r="I461" s="8">
        <v>5405.31</v>
      </c>
      <c r="J461" s="8">
        <v>6418.81</v>
      </c>
    </row>
    <row r="462" spans="1:10" x14ac:dyDescent="0.25">
      <c r="A462" s="5" t="s">
        <v>560</v>
      </c>
      <c r="B462" s="6" t="s">
        <v>70</v>
      </c>
      <c r="C462" s="5" t="s">
        <v>71</v>
      </c>
      <c r="D462" s="6" t="s">
        <v>25</v>
      </c>
      <c r="E462" s="6" t="s">
        <v>61</v>
      </c>
      <c r="F462" s="7">
        <v>782.19</v>
      </c>
      <c r="G462" s="8">
        <v>28.42</v>
      </c>
      <c r="H462" s="8">
        <v>33.69</v>
      </c>
      <c r="I462" s="8">
        <v>22229.84</v>
      </c>
      <c r="J462" s="8">
        <v>26351.98</v>
      </c>
    </row>
    <row r="463" spans="1:10" ht="16.5" x14ac:dyDescent="0.25">
      <c r="A463" s="5" t="s">
        <v>561</v>
      </c>
      <c r="B463" s="6" t="s">
        <v>63</v>
      </c>
      <c r="C463" s="5" t="s">
        <v>64</v>
      </c>
      <c r="D463" s="6" t="s">
        <v>20</v>
      </c>
      <c r="E463" s="6" t="s">
        <v>65</v>
      </c>
      <c r="F463" s="7">
        <v>4517.24</v>
      </c>
      <c r="G463" s="8">
        <v>1.26</v>
      </c>
      <c r="H463" s="8">
        <v>1.49</v>
      </c>
      <c r="I463" s="8">
        <v>5691.72</v>
      </c>
      <c r="J463" s="8">
        <v>6730.69</v>
      </c>
    </row>
    <row r="464" spans="1:10" x14ac:dyDescent="0.25">
      <c r="A464" s="5" t="s">
        <v>562</v>
      </c>
      <c r="B464" s="6" t="s">
        <v>74</v>
      </c>
      <c r="C464" s="5" t="s">
        <v>75</v>
      </c>
      <c r="D464" s="6" t="s">
        <v>76</v>
      </c>
      <c r="E464" s="6" t="s">
        <v>77</v>
      </c>
      <c r="F464" s="7">
        <v>101.4</v>
      </c>
      <c r="G464" s="8">
        <v>212.84</v>
      </c>
      <c r="H464" s="8">
        <v>252.34</v>
      </c>
      <c r="I464" s="8">
        <v>21581.98</v>
      </c>
      <c r="J464" s="8">
        <v>25587.279999999999</v>
      </c>
    </row>
    <row r="465" spans="1:10" ht="16.5" x14ac:dyDescent="0.25">
      <c r="A465" s="5" t="s">
        <v>563</v>
      </c>
      <c r="B465" s="6" t="s">
        <v>79</v>
      </c>
      <c r="C465" s="5" t="s">
        <v>80</v>
      </c>
      <c r="D465" s="6" t="s">
        <v>20</v>
      </c>
      <c r="E465" s="6" t="s">
        <v>16</v>
      </c>
      <c r="F465" s="7">
        <v>1013.97</v>
      </c>
      <c r="G465" s="8">
        <v>1.48</v>
      </c>
      <c r="H465" s="8">
        <v>1.75</v>
      </c>
      <c r="I465" s="8">
        <v>1500.68</v>
      </c>
      <c r="J465" s="8">
        <v>1774.45</v>
      </c>
    </row>
    <row r="466" spans="1:10" ht="24.75" x14ac:dyDescent="0.25">
      <c r="A466" s="5" t="s">
        <v>564</v>
      </c>
      <c r="B466" s="6" t="s">
        <v>82</v>
      </c>
      <c r="C466" s="5" t="s">
        <v>83</v>
      </c>
      <c r="D466" s="6" t="s">
        <v>20</v>
      </c>
      <c r="E466" s="6" t="s">
        <v>84</v>
      </c>
      <c r="F466" s="7">
        <v>724.63</v>
      </c>
      <c r="G466" s="8">
        <v>48.51</v>
      </c>
      <c r="H466" s="8">
        <v>57.51</v>
      </c>
      <c r="I466" s="8">
        <v>35151.800000000003</v>
      </c>
      <c r="J466" s="8">
        <v>41673.47</v>
      </c>
    </row>
    <row r="467" spans="1:10" x14ac:dyDescent="0.25">
      <c r="A467" s="5" t="s">
        <v>565</v>
      </c>
      <c r="B467" s="6" t="s">
        <v>86</v>
      </c>
      <c r="C467" s="5" t="s">
        <v>87</v>
      </c>
      <c r="D467" s="6" t="s">
        <v>20</v>
      </c>
      <c r="E467" s="6" t="s">
        <v>84</v>
      </c>
      <c r="F467" s="7">
        <v>724.63</v>
      </c>
      <c r="G467" s="8">
        <v>1.93</v>
      </c>
      <c r="H467" s="8">
        <v>2.29</v>
      </c>
      <c r="I467" s="8">
        <v>1398.54</v>
      </c>
      <c r="J467" s="8">
        <v>1659.4</v>
      </c>
    </row>
    <row r="468" spans="1:10" ht="16.5" x14ac:dyDescent="0.25">
      <c r="A468" s="5" t="s">
        <v>566</v>
      </c>
      <c r="B468" s="6" t="s">
        <v>89</v>
      </c>
      <c r="C468" s="5" t="s">
        <v>90</v>
      </c>
      <c r="D468" s="6" t="s">
        <v>20</v>
      </c>
      <c r="E468" s="6" t="s">
        <v>26</v>
      </c>
      <c r="F468" s="7">
        <v>6</v>
      </c>
      <c r="G468" s="8">
        <v>1316.71</v>
      </c>
      <c r="H468" s="8">
        <v>1561.09</v>
      </c>
      <c r="I468" s="8">
        <v>7900.26</v>
      </c>
      <c r="J468" s="8">
        <v>9366.5400000000009</v>
      </c>
    </row>
    <row r="469" spans="1:10" ht="16.5" x14ac:dyDescent="0.25">
      <c r="A469" s="5" t="s">
        <v>567</v>
      </c>
      <c r="B469" s="6" t="s">
        <v>92</v>
      </c>
      <c r="C469" s="5" t="s">
        <v>93</v>
      </c>
      <c r="D469" s="6" t="s">
        <v>25</v>
      </c>
      <c r="E469" s="6" t="s">
        <v>16</v>
      </c>
      <c r="F469" s="7">
        <v>1013.97</v>
      </c>
      <c r="G469" s="8">
        <v>160.55000000000001</v>
      </c>
      <c r="H469" s="8">
        <v>190.35</v>
      </c>
      <c r="I469" s="8">
        <v>162792.88</v>
      </c>
      <c r="J469" s="8">
        <v>193009.19</v>
      </c>
    </row>
    <row r="470" spans="1:10" ht="16.5" x14ac:dyDescent="0.25">
      <c r="A470" s="5" t="s">
        <v>568</v>
      </c>
      <c r="B470" s="6" t="s">
        <v>98</v>
      </c>
      <c r="C470" s="5" t="s">
        <v>99</v>
      </c>
      <c r="D470" s="6" t="s">
        <v>20</v>
      </c>
      <c r="E470" s="6" t="s">
        <v>26</v>
      </c>
      <c r="F470" s="7">
        <v>2</v>
      </c>
      <c r="G470" s="8">
        <v>1299.47</v>
      </c>
      <c r="H470" s="8">
        <v>1540.65</v>
      </c>
      <c r="I470" s="8">
        <v>2598.94</v>
      </c>
      <c r="J470" s="8">
        <v>3081.3</v>
      </c>
    </row>
    <row r="471" spans="1:10" ht="16.5" x14ac:dyDescent="0.25">
      <c r="A471" s="5" t="s">
        <v>569</v>
      </c>
      <c r="B471" s="6" t="s">
        <v>95</v>
      </c>
      <c r="C471" s="5" t="s">
        <v>96</v>
      </c>
      <c r="D471" s="6" t="s">
        <v>20</v>
      </c>
      <c r="E471" s="6" t="s">
        <v>16</v>
      </c>
      <c r="F471" s="7">
        <v>19.52</v>
      </c>
      <c r="G471" s="8">
        <v>176.85</v>
      </c>
      <c r="H471" s="8">
        <v>209.67</v>
      </c>
      <c r="I471" s="8">
        <v>3452.11</v>
      </c>
      <c r="J471" s="8">
        <v>4092.76</v>
      </c>
    </row>
    <row r="472" spans="1:10" x14ac:dyDescent="0.25">
      <c r="A472" s="5" t="s">
        <v>570</v>
      </c>
      <c r="B472" s="6" t="s">
        <v>101</v>
      </c>
      <c r="C472" s="5" t="s">
        <v>102</v>
      </c>
      <c r="D472" s="6" t="s">
        <v>76</v>
      </c>
      <c r="E472" s="6" t="s">
        <v>103</v>
      </c>
      <c r="F472" s="7">
        <v>8</v>
      </c>
      <c r="G472" s="8">
        <v>19.79</v>
      </c>
      <c r="H472" s="8">
        <v>23.46</v>
      </c>
      <c r="I472" s="8">
        <v>158.32</v>
      </c>
      <c r="J472" s="8">
        <v>187.68</v>
      </c>
    </row>
    <row r="473" spans="1:10" x14ac:dyDescent="0.25">
      <c r="A473" s="5" t="s">
        <v>571</v>
      </c>
      <c r="B473" s="6" t="s">
        <v>105</v>
      </c>
      <c r="C473" s="5" t="s">
        <v>106</v>
      </c>
      <c r="D473" s="6" t="s">
        <v>20</v>
      </c>
      <c r="E473" s="6" t="s">
        <v>16</v>
      </c>
      <c r="F473" s="7">
        <v>449.05</v>
      </c>
      <c r="G473" s="8">
        <v>17.11</v>
      </c>
      <c r="H473" s="8">
        <v>20.29</v>
      </c>
      <c r="I473" s="8">
        <v>7683.25</v>
      </c>
      <c r="J473" s="8">
        <v>9111.2199999999993</v>
      </c>
    </row>
    <row r="474" spans="1:10" x14ac:dyDescent="0.25">
      <c r="A474" s="5" t="s">
        <v>572</v>
      </c>
      <c r="B474" s="6" t="s">
        <v>108</v>
      </c>
      <c r="C474" s="5" t="s">
        <v>109</v>
      </c>
      <c r="D474" s="6" t="s">
        <v>110</v>
      </c>
      <c r="E474" s="6" t="s">
        <v>111</v>
      </c>
      <c r="F474" s="7">
        <v>1013.97</v>
      </c>
      <c r="G474" s="8">
        <v>3.93</v>
      </c>
      <c r="H474" s="8">
        <v>4.66</v>
      </c>
      <c r="I474" s="8">
        <v>3984.9</v>
      </c>
      <c r="J474" s="8">
        <v>4725.1000000000004</v>
      </c>
    </row>
    <row r="475" spans="1:10" ht="20.100000000000001" customHeight="1" x14ac:dyDescent="0.25">
      <c r="A475" s="3" t="s">
        <v>573</v>
      </c>
      <c r="B475" s="84" t="s">
        <v>574</v>
      </c>
      <c r="C475" s="84"/>
      <c r="D475" s="84"/>
      <c r="E475" s="84"/>
      <c r="F475" s="84"/>
      <c r="G475" s="84">
        <v>320936.49</v>
      </c>
      <c r="H475" s="84"/>
      <c r="I475" s="4">
        <v>320936.49</v>
      </c>
      <c r="J475" s="4">
        <v>380365.97</v>
      </c>
    </row>
    <row r="476" spans="1:10" x14ac:dyDescent="0.25">
      <c r="A476" s="5" t="s">
        <v>575</v>
      </c>
      <c r="B476" s="6" t="s">
        <v>46</v>
      </c>
      <c r="C476" s="5" t="s">
        <v>47</v>
      </c>
      <c r="D476" s="6" t="s">
        <v>25</v>
      </c>
      <c r="E476" s="6" t="s">
        <v>48</v>
      </c>
      <c r="F476" s="7">
        <v>211.78</v>
      </c>
      <c r="G476" s="8">
        <v>2.68</v>
      </c>
      <c r="H476" s="8">
        <v>3.18</v>
      </c>
      <c r="I476" s="8">
        <v>567.57000000000005</v>
      </c>
      <c r="J476" s="8">
        <v>673.46</v>
      </c>
    </row>
    <row r="477" spans="1:10" ht="16.5" x14ac:dyDescent="0.25">
      <c r="A477" s="5" t="s">
        <v>576</v>
      </c>
      <c r="B477" s="6" t="s">
        <v>50</v>
      </c>
      <c r="C477" s="5" t="s">
        <v>51</v>
      </c>
      <c r="D477" s="6" t="s">
        <v>20</v>
      </c>
      <c r="E477" s="6" t="s">
        <v>16</v>
      </c>
      <c r="F477" s="7">
        <v>5298.7</v>
      </c>
      <c r="G477" s="8">
        <v>0.67</v>
      </c>
      <c r="H477" s="8">
        <v>0.79</v>
      </c>
      <c r="I477" s="8">
        <v>3550.13</v>
      </c>
      <c r="J477" s="8">
        <v>4185.97</v>
      </c>
    </row>
    <row r="478" spans="1:10" ht="16.5" x14ac:dyDescent="0.25">
      <c r="A478" s="5" t="s">
        <v>577</v>
      </c>
      <c r="B478" s="6" t="s">
        <v>53</v>
      </c>
      <c r="C478" s="5" t="s">
        <v>54</v>
      </c>
      <c r="D478" s="6" t="s">
        <v>20</v>
      </c>
      <c r="E478" s="6" t="s">
        <v>34</v>
      </c>
      <c r="F478" s="7">
        <v>99.38</v>
      </c>
      <c r="G478" s="8">
        <v>4.5199999999999996</v>
      </c>
      <c r="H478" s="8">
        <v>5.36</v>
      </c>
      <c r="I478" s="8">
        <v>449.2</v>
      </c>
      <c r="J478" s="8">
        <v>532.67999999999995</v>
      </c>
    </row>
    <row r="479" spans="1:10" ht="16.5" x14ac:dyDescent="0.25">
      <c r="A479" s="5" t="s">
        <v>578</v>
      </c>
      <c r="B479" s="6" t="s">
        <v>56</v>
      </c>
      <c r="C479" s="5" t="s">
        <v>57</v>
      </c>
      <c r="D479" s="6" t="s">
        <v>20</v>
      </c>
      <c r="E479" s="6" t="s">
        <v>34</v>
      </c>
      <c r="F479" s="7">
        <v>2.58</v>
      </c>
      <c r="G479" s="8">
        <v>114.41</v>
      </c>
      <c r="H479" s="8">
        <v>135.63999999999999</v>
      </c>
      <c r="I479" s="8">
        <v>295.18</v>
      </c>
      <c r="J479" s="8">
        <v>349.95</v>
      </c>
    </row>
    <row r="480" spans="1:10" ht="24.75" x14ac:dyDescent="0.25">
      <c r="A480" s="5" t="s">
        <v>579</v>
      </c>
      <c r="B480" s="6" t="s">
        <v>59</v>
      </c>
      <c r="C480" s="5" t="s">
        <v>60</v>
      </c>
      <c r="D480" s="6" t="s">
        <v>20</v>
      </c>
      <c r="E480" s="6" t="s">
        <v>61</v>
      </c>
      <c r="F480" s="7">
        <v>948.02</v>
      </c>
      <c r="G480" s="8">
        <v>5.66</v>
      </c>
      <c r="H480" s="8">
        <v>6.71</v>
      </c>
      <c r="I480" s="8">
        <v>5365.79</v>
      </c>
      <c r="J480" s="8">
        <v>6361.21</v>
      </c>
    </row>
    <row r="481" spans="1:10" ht="16.5" x14ac:dyDescent="0.25">
      <c r="A481" s="5" t="s">
        <v>580</v>
      </c>
      <c r="B481" s="6" t="s">
        <v>63</v>
      </c>
      <c r="C481" s="5" t="s">
        <v>64</v>
      </c>
      <c r="D481" s="6" t="s">
        <v>20</v>
      </c>
      <c r="E481" s="6" t="s">
        <v>65</v>
      </c>
      <c r="F481" s="7">
        <v>26204.42</v>
      </c>
      <c r="G481" s="8">
        <v>1.26</v>
      </c>
      <c r="H481" s="8">
        <v>1.49</v>
      </c>
      <c r="I481" s="8">
        <v>33017.57</v>
      </c>
      <c r="J481" s="8">
        <v>39044.589999999997</v>
      </c>
    </row>
    <row r="482" spans="1:10" ht="16.5" x14ac:dyDescent="0.25">
      <c r="A482" s="5" t="s">
        <v>581</v>
      </c>
      <c r="B482" s="6" t="s">
        <v>67</v>
      </c>
      <c r="C482" s="5" t="s">
        <v>68</v>
      </c>
      <c r="D482" s="6" t="s">
        <v>20</v>
      </c>
      <c r="E482" s="6" t="s">
        <v>65</v>
      </c>
      <c r="F482" s="7">
        <v>11376.2</v>
      </c>
      <c r="G482" s="8">
        <v>0.48</v>
      </c>
      <c r="H482" s="8">
        <v>0.56999999999999995</v>
      </c>
      <c r="I482" s="8">
        <v>5460.58</v>
      </c>
      <c r="J482" s="8">
        <v>6484.43</v>
      </c>
    </row>
    <row r="483" spans="1:10" x14ac:dyDescent="0.25">
      <c r="A483" s="5" t="s">
        <v>582</v>
      </c>
      <c r="B483" s="6" t="s">
        <v>70</v>
      </c>
      <c r="C483" s="5" t="s">
        <v>71</v>
      </c>
      <c r="D483" s="6" t="s">
        <v>25</v>
      </c>
      <c r="E483" s="6" t="s">
        <v>61</v>
      </c>
      <c r="F483" s="7">
        <v>794.81</v>
      </c>
      <c r="G483" s="8">
        <v>28.42</v>
      </c>
      <c r="H483" s="8">
        <v>33.69</v>
      </c>
      <c r="I483" s="8">
        <v>22588.5</v>
      </c>
      <c r="J483" s="8">
        <v>26777.15</v>
      </c>
    </row>
    <row r="484" spans="1:10" ht="16.5" x14ac:dyDescent="0.25">
      <c r="A484" s="5" t="s">
        <v>583</v>
      </c>
      <c r="B484" s="6" t="s">
        <v>63</v>
      </c>
      <c r="C484" s="5" t="s">
        <v>64</v>
      </c>
      <c r="D484" s="6" t="s">
        <v>20</v>
      </c>
      <c r="E484" s="6" t="s">
        <v>65</v>
      </c>
      <c r="F484" s="7">
        <v>4427.42</v>
      </c>
      <c r="G484" s="8">
        <v>1.26</v>
      </c>
      <c r="H484" s="8">
        <v>1.49</v>
      </c>
      <c r="I484" s="8">
        <v>5578.55</v>
      </c>
      <c r="J484" s="8">
        <v>6596.86</v>
      </c>
    </row>
    <row r="485" spans="1:10" x14ac:dyDescent="0.25">
      <c r="A485" s="5" t="s">
        <v>584</v>
      </c>
      <c r="B485" s="6" t="s">
        <v>74</v>
      </c>
      <c r="C485" s="5" t="s">
        <v>75</v>
      </c>
      <c r="D485" s="6" t="s">
        <v>76</v>
      </c>
      <c r="E485" s="6" t="s">
        <v>77</v>
      </c>
      <c r="F485" s="7">
        <v>99.38</v>
      </c>
      <c r="G485" s="8">
        <v>212.84</v>
      </c>
      <c r="H485" s="8">
        <v>252.34</v>
      </c>
      <c r="I485" s="8">
        <v>21152.04</v>
      </c>
      <c r="J485" s="8">
        <v>25077.55</v>
      </c>
    </row>
    <row r="486" spans="1:10" ht="16.5" x14ac:dyDescent="0.25">
      <c r="A486" s="5" t="s">
        <v>585</v>
      </c>
      <c r="B486" s="6" t="s">
        <v>79</v>
      </c>
      <c r="C486" s="5" t="s">
        <v>80</v>
      </c>
      <c r="D486" s="6" t="s">
        <v>20</v>
      </c>
      <c r="E486" s="6" t="s">
        <v>16</v>
      </c>
      <c r="F486" s="7">
        <v>993.81</v>
      </c>
      <c r="G486" s="8">
        <v>1.48</v>
      </c>
      <c r="H486" s="8">
        <v>1.75</v>
      </c>
      <c r="I486" s="8">
        <v>1470.84</v>
      </c>
      <c r="J486" s="8">
        <v>1739.17</v>
      </c>
    </row>
    <row r="487" spans="1:10" ht="24.75" x14ac:dyDescent="0.25">
      <c r="A487" s="5" t="s">
        <v>586</v>
      </c>
      <c r="B487" s="6" t="s">
        <v>82</v>
      </c>
      <c r="C487" s="5" t="s">
        <v>83</v>
      </c>
      <c r="D487" s="6" t="s">
        <v>20</v>
      </c>
      <c r="E487" s="6" t="s">
        <v>84</v>
      </c>
      <c r="F487" s="7">
        <v>725.7</v>
      </c>
      <c r="G487" s="8">
        <v>48.51</v>
      </c>
      <c r="H487" s="8">
        <v>57.51</v>
      </c>
      <c r="I487" s="8">
        <v>35203.71</v>
      </c>
      <c r="J487" s="8">
        <v>41735.01</v>
      </c>
    </row>
    <row r="488" spans="1:10" x14ac:dyDescent="0.25">
      <c r="A488" s="5" t="s">
        <v>587</v>
      </c>
      <c r="B488" s="6" t="s">
        <v>86</v>
      </c>
      <c r="C488" s="5" t="s">
        <v>87</v>
      </c>
      <c r="D488" s="6" t="s">
        <v>20</v>
      </c>
      <c r="E488" s="6" t="s">
        <v>84</v>
      </c>
      <c r="F488" s="7">
        <v>725.7</v>
      </c>
      <c r="G488" s="8">
        <v>1.93</v>
      </c>
      <c r="H488" s="8">
        <v>2.29</v>
      </c>
      <c r="I488" s="8">
        <v>1400.6</v>
      </c>
      <c r="J488" s="8">
        <v>1661.85</v>
      </c>
    </row>
    <row r="489" spans="1:10" ht="16.5" x14ac:dyDescent="0.25">
      <c r="A489" s="5" t="s">
        <v>588</v>
      </c>
      <c r="B489" s="6" t="s">
        <v>89</v>
      </c>
      <c r="C489" s="5" t="s">
        <v>90</v>
      </c>
      <c r="D489" s="6" t="s">
        <v>20</v>
      </c>
      <c r="E489" s="6" t="s">
        <v>26</v>
      </c>
      <c r="F489" s="7">
        <v>6</v>
      </c>
      <c r="G489" s="8">
        <v>1316.71</v>
      </c>
      <c r="H489" s="8">
        <v>1561.09</v>
      </c>
      <c r="I489" s="8">
        <v>7900.26</v>
      </c>
      <c r="J489" s="8">
        <v>9366.5400000000009</v>
      </c>
    </row>
    <row r="490" spans="1:10" ht="16.5" x14ac:dyDescent="0.25">
      <c r="A490" s="5" t="s">
        <v>589</v>
      </c>
      <c r="B490" s="6" t="s">
        <v>92</v>
      </c>
      <c r="C490" s="5" t="s">
        <v>93</v>
      </c>
      <c r="D490" s="6" t="s">
        <v>25</v>
      </c>
      <c r="E490" s="6" t="s">
        <v>16</v>
      </c>
      <c r="F490" s="7">
        <v>993.81</v>
      </c>
      <c r="G490" s="8">
        <v>160.55000000000001</v>
      </c>
      <c r="H490" s="8">
        <v>190.35</v>
      </c>
      <c r="I490" s="8">
        <v>159556.20000000001</v>
      </c>
      <c r="J490" s="8">
        <v>189171.73</v>
      </c>
    </row>
    <row r="491" spans="1:10" ht="16.5" x14ac:dyDescent="0.25">
      <c r="A491" s="5" t="s">
        <v>590</v>
      </c>
      <c r="B491" s="6" t="s">
        <v>98</v>
      </c>
      <c r="C491" s="5" t="s">
        <v>99</v>
      </c>
      <c r="D491" s="6" t="s">
        <v>20</v>
      </c>
      <c r="E491" s="6" t="s">
        <v>26</v>
      </c>
      <c r="F491" s="7">
        <v>2</v>
      </c>
      <c r="G491" s="8">
        <v>1299.47</v>
      </c>
      <c r="H491" s="8">
        <v>1540.65</v>
      </c>
      <c r="I491" s="8">
        <v>2598.94</v>
      </c>
      <c r="J491" s="8">
        <v>3081.3</v>
      </c>
    </row>
    <row r="492" spans="1:10" ht="16.5" x14ac:dyDescent="0.25">
      <c r="A492" s="5" t="s">
        <v>591</v>
      </c>
      <c r="B492" s="6" t="s">
        <v>95</v>
      </c>
      <c r="C492" s="5" t="s">
        <v>96</v>
      </c>
      <c r="D492" s="6" t="s">
        <v>20</v>
      </c>
      <c r="E492" s="6" t="s">
        <v>16</v>
      </c>
      <c r="F492" s="7">
        <v>19.52</v>
      </c>
      <c r="G492" s="8">
        <v>176.85</v>
      </c>
      <c r="H492" s="8">
        <v>209.67</v>
      </c>
      <c r="I492" s="8">
        <v>3452.11</v>
      </c>
      <c r="J492" s="8">
        <v>4092.76</v>
      </c>
    </row>
    <row r="493" spans="1:10" x14ac:dyDescent="0.25">
      <c r="A493" s="5" t="s">
        <v>592</v>
      </c>
      <c r="B493" s="6" t="s">
        <v>101</v>
      </c>
      <c r="C493" s="5" t="s">
        <v>102</v>
      </c>
      <c r="D493" s="6" t="s">
        <v>76</v>
      </c>
      <c r="E493" s="6" t="s">
        <v>103</v>
      </c>
      <c r="F493" s="7">
        <v>8</v>
      </c>
      <c r="G493" s="8">
        <v>19.79</v>
      </c>
      <c r="H493" s="8">
        <v>23.46</v>
      </c>
      <c r="I493" s="8">
        <v>158.32</v>
      </c>
      <c r="J493" s="8">
        <v>187.68</v>
      </c>
    </row>
    <row r="494" spans="1:10" x14ac:dyDescent="0.25">
      <c r="A494" s="5" t="s">
        <v>593</v>
      </c>
      <c r="B494" s="6" t="s">
        <v>105</v>
      </c>
      <c r="C494" s="5" t="s">
        <v>106</v>
      </c>
      <c r="D494" s="6" t="s">
        <v>20</v>
      </c>
      <c r="E494" s="6" t="s">
        <v>16</v>
      </c>
      <c r="F494" s="7">
        <v>424.59</v>
      </c>
      <c r="G494" s="8">
        <v>17.11</v>
      </c>
      <c r="H494" s="8">
        <v>20.29</v>
      </c>
      <c r="I494" s="8">
        <v>7264.73</v>
      </c>
      <c r="J494" s="8">
        <v>8614.93</v>
      </c>
    </row>
    <row r="495" spans="1:10" x14ac:dyDescent="0.25">
      <c r="A495" s="5" t="s">
        <v>594</v>
      </c>
      <c r="B495" s="6" t="s">
        <v>108</v>
      </c>
      <c r="C495" s="5" t="s">
        <v>109</v>
      </c>
      <c r="D495" s="6" t="s">
        <v>110</v>
      </c>
      <c r="E495" s="6" t="s">
        <v>111</v>
      </c>
      <c r="F495" s="7">
        <v>993.81</v>
      </c>
      <c r="G495" s="8">
        <v>3.93</v>
      </c>
      <c r="H495" s="8">
        <v>4.66</v>
      </c>
      <c r="I495" s="8">
        <v>3905.67</v>
      </c>
      <c r="J495" s="8">
        <v>4631.1499999999996</v>
      </c>
    </row>
    <row r="496" spans="1:10" ht="20.100000000000001" customHeight="1" x14ac:dyDescent="0.25">
      <c r="A496" s="3" t="s">
        <v>595</v>
      </c>
      <c r="B496" s="84" t="s">
        <v>596</v>
      </c>
      <c r="C496" s="84"/>
      <c r="D496" s="84"/>
      <c r="E496" s="84"/>
      <c r="F496" s="84"/>
      <c r="G496" s="84">
        <v>80552.170000000013</v>
      </c>
      <c r="H496" s="84"/>
      <c r="I496" s="4">
        <v>80552.17</v>
      </c>
      <c r="J496" s="4">
        <v>95455.73</v>
      </c>
    </row>
    <row r="497" spans="1:10" x14ac:dyDescent="0.25">
      <c r="A497" s="5" t="s">
        <v>597</v>
      </c>
      <c r="B497" s="6" t="s">
        <v>46</v>
      </c>
      <c r="C497" s="5" t="s">
        <v>47</v>
      </c>
      <c r="D497" s="6" t="s">
        <v>25</v>
      </c>
      <c r="E497" s="6" t="s">
        <v>48</v>
      </c>
      <c r="F497" s="7">
        <v>67.88</v>
      </c>
      <c r="G497" s="8">
        <v>2.68</v>
      </c>
      <c r="H497" s="8">
        <v>3.18</v>
      </c>
      <c r="I497" s="8">
        <v>181.92</v>
      </c>
      <c r="J497" s="8">
        <v>215.86</v>
      </c>
    </row>
    <row r="498" spans="1:10" ht="16.5" x14ac:dyDescent="0.25">
      <c r="A498" s="5" t="s">
        <v>598</v>
      </c>
      <c r="B498" s="6" t="s">
        <v>50</v>
      </c>
      <c r="C498" s="5" t="s">
        <v>51</v>
      </c>
      <c r="D498" s="6" t="s">
        <v>20</v>
      </c>
      <c r="E498" s="6" t="s">
        <v>16</v>
      </c>
      <c r="F498" s="7">
        <v>2005.87</v>
      </c>
      <c r="G498" s="8">
        <v>0.67</v>
      </c>
      <c r="H498" s="8">
        <v>0.79</v>
      </c>
      <c r="I498" s="8">
        <v>1343.93</v>
      </c>
      <c r="J498" s="8">
        <v>1584.64</v>
      </c>
    </row>
    <row r="499" spans="1:10" ht="16.5" x14ac:dyDescent="0.25">
      <c r="A499" s="5" t="s">
        <v>599</v>
      </c>
      <c r="B499" s="6" t="s">
        <v>53</v>
      </c>
      <c r="C499" s="5" t="s">
        <v>54</v>
      </c>
      <c r="D499" s="6" t="s">
        <v>20</v>
      </c>
      <c r="E499" s="6" t="s">
        <v>34</v>
      </c>
      <c r="F499" s="7">
        <v>20.29</v>
      </c>
      <c r="G499" s="8">
        <v>4.5199999999999996</v>
      </c>
      <c r="H499" s="8">
        <v>5.36</v>
      </c>
      <c r="I499" s="8">
        <v>91.71</v>
      </c>
      <c r="J499" s="8">
        <v>108.75</v>
      </c>
    </row>
    <row r="500" spans="1:10" ht="16.5" x14ac:dyDescent="0.25">
      <c r="A500" s="5" t="s">
        <v>600</v>
      </c>
      <c r="B500" s="6" t="s">
        <v>56</v>
      </c>
      <c r="C500" s="5" t="s">
        <v>57</v>
      </c>
      <c r="D500" s="6" t="s">
        <v>20</v>
      </c>
      <c r="E500" s="6" t="s">
        <v>34</v>
      </c>
      <c r="F500" s="7">
        <v>0.86</v>
      </c>
      <c r="G500" s="8">
        <v>114.41</v>
      </c>
      <c r="H500" s="8">
        <v>135.63999999999999</v>
      </c>
      <c r="I500" s="8">
        <v>98.39</v>
      </c>
      <c r="J500" s="8">
        <v>116.65</v>
      </c>
    </row>
    <row r="501" spans="1:10" ht="24.75" x14ac:dyDescent="0.25">
      <c r="A501" s="5" t="s">
        <v>601</v>
      </c>
      <c r="B501" s="6" t="s">
        <v>59</v>
      </c>
      <c r="C501" s="5" t="s">
        <v>60</v>
      </c>
      <c r="D501" s="6" t="s">
        <v>20</v>
      </c>
      <c r="E501" s="6" t="s">
        <v>61</v>
      </c>
      <c r="F501" s="7">
        <v>332.69</v>
      </c>
      <c r="G501" s="8">
        <v>5.66</v>
      </c>
      <c r="H501" s="8">
        <v>6.71</v>
      </c>
      <c r="I501" s="8">
        <v>1883.03</v>
      </c>
      <c r="J501" s="8">
        <v>2232.35</v>
      </c>
    </row>
    <row r="502" spans="1:10" ht="16.5" x14ac:dyDescent="0.25">
      <c r="A502" s="5" t="s">
        <v>602</v>
      </c>
      <c r="B502" s="6" t="s">
        <v>63</v>
      </c>
      <c r="C502" s="5" t="s">
        <v>64</v>
      </c>
      <c r="D502" s="6" t="s">
        <v>20</v>
      </c>
      <c r="E502" s="6" t="s">
        <v>65</v>
      </c>
      <c r="F502" s="7">
        <v>9524.26</v>
      </c>
      <c r="G502" s="8">
        <v>1.26</v>
      </c>
      <c r="H502" s="8">
        <v>1.49</v>
      </c>
      <c r="I502" s="8">
        <v>12000.57</v>
      </c>
      <c r="J502" s="8">
        <v>14191.15</v>
      </c>
    </row>
    <row r="503" spans="1:10" ht="16.5" x14ac:dyDescent="0.25">
      <c r="A503" s="5" t="s">
        <v>603</v>
      </c>
      <c r="B503" s="6" t="s">
        <v>67</v>
      </c>
      <c r="C503" s="5" t="s">
        <v>68</v>
      </c>
      <c r="D503" s="6" t="s">
        <v>20</v>
      </c>
      <c r="E503" s="6" t="s">
        <v>65</v>
      </c>
      <c r="F503" s="7">
        <v>3992.28</v>
      </c>
      <c r="G503" s="8">
        <v>0.48</v>
      </c>
      <c r="H503" s="8">
        <v>0.56999999999999995</v>
      </c>
      <c r="I503" s="8">
        <v>1916.29</v>
      </c>
      <c r="J503" s="8">
        <v>2275.6</v>
      </c>
    </row>
    <row r="504" spans="1:10" x14ac:dyDescent="0.25">
      <c r="A504" s="5" t="s">
        <v>604</v>
      </c>
      <c r="B504" s="6" t="s">
        <v>70</v>
      </c>
      <c r="C504" s="5" t="s">
        <v>71</v>
      </c>
      <c r="D504" s="6" t="s">
        <v>25</v>
      </c>
      <c r="E504" s="6" t="s">
        <v>61</v>
      </c>
      <c r="F504" s="7">
        <v>300.88</v>
      </c>
      <c r="G504" s="8">
        <v>28.42</v>
      </c>
      <c r="H504" s="8">
        <v>33.69</v>
      </c>
      <c r="I504" s="8">
        <v>8551.01</v>
      </c>
      <c r="J504" s="8">
        <v>10136.65</v>
      </c>
    </row>
    <row r="505" spans="1:10" ht="16.5" x14ac:dyDescent="0.25">
      <c r="A505" s="5" t="s">
        <v>605</v>
      </c>
      <c r="B505" s="6" t="s">
        <v>63</v>
      </c>
      <c r="C505" s="5" t="s">
        <v>64</v>
      </c>
      <c r="D505" s="6" t="s">
        <v>20</v>
      </c>
      <c r="E505" s="6" t="s">
        <v>65</v>
      </c>
      <c r="F505" s="7">
        <v>903.74</v>
      </c>
      <c r="G505" s="8">
        <v>1.26</v>
      </c>
      <c r="H505" s="8">
        <v>1.49</v>
      </c>
      <c r="I505" s="8">
        <v>1138.71</v>
      </c>
      <c r="J505" s="8">
        <v>1346.57</v>
      </c>
    </row>
    <row r="506" spans="1:10" x14ac:dyDescent="0.25">
      <c r="A506" s="5" t="s">
        <v>606</v>
      </c>
      <c r="B506" s="6" t="s">
        <v>74</v>
      </c>
      <c r="C506" s="5" t="s">
        <v>75</v>
      </c>
      <c r="D506" s="6" t="s">
        <v>76</v>
      </c>
      <c r="E506" s="6" t="s">
        <v>77</v>
      </c>
      <c r="F506" s="7">
        <v>20.29</v>
      </c>
      <c r="G506" s="8">
        <v>212.84</v>
      </c>
      <c r="H506" s="8">
        <v>252.34</v>
      </c>
      <c r="I506" s="8">
        <v>4318.5200000000004</v>
      </c>
      <c r="J506" s="8">
        <v>5119.9799999999996</v>
      </c>
    </row>
    <row r="507" spans="1:10" ht="16.5" x14ac:dyDescent="0.25">
      <c r="A507" s="5" t="s">
        <v>607</v>
      </c>
      <c r="B507" s="6" t="s">
        <v>79</v>
      </c>
      <c r="C507" s="5" t="s">
        <v>80</v>
      </c>
      <c r="D507" s="6" t="s">
        <v>20</v>
      </c>
      <c r="E507" s="6" t="s">
        <v>16</v>
      </c>
      <c r="F507" s="7">
        <v>202.86</v>
      </c>
      <c r="G507" s="8">
        <v>1.48</v>
      </c>
      <c r="H507" s="8">
        <v>1.75</v>
      </c>
      <c r="I507" s="8">
        <v>300.23</v>
      </c>
      <c r="J507" s="8">
        <v>355.01</v>
      </c>
    </row>
    <row r="508" spans="1:10" ht="24.75" x14ac:dyDescent="0.25">
      <c r="A508" s="5" t="s">
        <v>608</v>
      </c>
      <c r="B508" s="6" t="s">
        <v>82</v>
      </c>
      <c r="C508" s="5" t="s">
        <v>83</v>
      </c>
      <c r="D508" s="6" t="s">
        <v>20</v>
      </c>
      <c r="E508" s="6" t="s">
        <v>84</v>
      </c>
      <c r="F508" s="7">
        <v>144.96</v>
      </c>
      <c r="G508" s="8">
        <v>48.51</v>
      </c>
      <c r="H508" s="8">
        <v>57.51</v>
      </c>
      <c r="I508" s="8">
        <v>7032.01</v>
      </c>
      <c r="J508" s="8">
        <v>8336.65</v>
      </c>
    </row>
    <row r="509" spans="1:10" x14ac:dyDescent="0.25">
      <c r="A509" s="5" t="s">
        <v>609</v>
      </c>
      <c r="B509" s="6" t="s">
        <v>86</v>
      </c>
      <c r="C509" s="5" t="s">
        <v>87</v>
      </c>
      <c r="D509" s="6" t="s">
        <v>20</v>
      </c>
      <c r="E509" s="6" t="s">
        <v>84</v>
      </c>
      <c r="F509" s="7">
        <v>144.96</v>
      </c>
      <c r="G509" s="8">
        <v>1.93</v>
      </c>
      <c r="H509" s="8">
        <v>2.29</v>
      </c>
      <c r="I509" s="8">
        <v>279.77</v>
      </c>
      <c r="J509" s="8">
        <v>331.96</v>
      </c>
    </row>
    <row r="510" spans="1:10" ht="16.5" x14ac:dyDescent="0.25">
      <c r="A510" s="5" t="s">
        <v>610</v>
      </c>
      <c r="B510" s="6" t="s">
        <v>89</v>
      </c>
      <c r="C510" s="5" t="s">
        <v>90</v>
      </c>
      <c r="D510" s="6" t="s">
        <v>20</v>
      </c>
      <c r="E510" s="6" t="s">
        <v>26</v>
      </c>
      <c r="F510" s="7">
        <v>2</v>
      </c>
      <c r="G510" s="8">
        <v>1316.71</v>
      </c>
      <c r="H510" s="8">
        <v>1561.09</v>
      </c>
      <c r="I510" s="8">
        <v>2633.42</v>
      </c>
      <c r="J510" s="8">
        <v>3122.18</v>
      </c>
    </row>
    <row r="511" spans="1:10" ht="16.5" x14ac:dyDescent="0.25">
      <c r="A511" s="5" t="s">
        <v>611</v>
      </c>
      <c r="B511" s="6" t="s">
        <v>92</v>
      </c>
      <c r="C511" s="5" t="s">
        <v>93</v>
      </c>
      <c r="D511" s="6" t="s">
        <v>25</v>
      </c>
      <c r="E511" s="6" t="s">
        <v>16</v>
      </c>
      <c r="F511" s="7">
        <v>202.86</v>
      </c>
      <c r="G511" s="8">
        <v>160.55000000000001</v>
      </c>
      <c r="H511" s="8">
        <v>190.35</v>
      </c>
      <c r="I511" s="8">
        <v>32569.17</v>
      </c>
      <c r="J511" s="8">
        <v>38614.400000000001</v>
      </c>
    </row>
    <row r="512" spans="1:10" ht="16.5" x14ac:dyDescent="0.25">
      <c r="A512" s="5" t="s">
        <v>612</v>
      </c>
      <c r="B512" s="6" t="s">
        <v>98</v>
      </c>
      <c r="C512" s="5" t="s">
        <v>99</v>
      </c>
      <c r="D512" s="6" t="s">
        <v>20</v>
      </c>
      <c r="E512" s="6" t="s">
        <v>26</v>
      </c>
      <c r="F512" s="7">
        <v>2</v>
      </c>
      <c r="G512" s="8">
        <v>1299.47</v>
      </c>
      <c r="H512" s="8">
        <v>1540.65</v>
      </c>
      <c r="I512" s="8">
        <v>2598.94</v>
      </c>
      <c r="J512" s="8">
        <v>3081.3</v>
      </c>
    </row>
    <row r="513" spans="1:10" ht="16.5" x14ac:dyDescent="0.25">
      <c r="A513" s="5" t="s">
        <v>613</v>
      </c>
      <c r="B513" s="6" t="s">
        <v>95</v>
      </c>
      <c r="C513" s="5" t="s">
        <v>96</v>
      </c>
      <c r="D513" s="6" t="s">
        <v>20</v>
      </c>
      <c r="E513" s="6" t="s">
        <v>16</v>
      </c>
      <c r="F513" s="7">
        <v>3.2</v>
      </c>
      <c r="G513" s="8">
        <v>176.85</v>
      </c>
      <c r="H513" s="8">
        <v>209.67</v>
      </c>
      <c r="I513" s="8">
        <v>565.91999999999996</v>
      </c>
      <c r="J513" s="8">
        <v>670.94</v>
      </c>
    </row>
    <row r="514" spans="1:10" x14ac:dyDescent="0.25">
      <c r="A514" s="5" t="s">
        <v>614</v>
      </c>
      <c r="B514" s="6" t="s">
        <v>101</v>
      </c>
      <c r="C514" s="5" t="s">
        <v>102</v>
      </c>
      <c r="D514" s="6" t="s">
        <v>76</v>
      </c>
      <c r="E514" s="6" t="s">
        <v>103</v>
      </c>
      <c r="F514" s="7">
        <v>8</v>
      </c>
      <c r="G514" s="8">
        <v>19.79</v>
      </c>
      <c r="H514" s="8">
        <v>23.46</v>
      </c>
      <c r="I514" s="8">
        <v>158.32</v>
      </c>
      <c r="J514" s="8">
        <v>187.68</v>
      </c>
    </row>
    <row r="515" spans="1:10" x14ac:dyDescent="0.25">
      <c r="A515" s="5" t="s">
        <v>615</v>
      </c>
      <c r="B515" s="6" t="s">
        <v>105</v>
      </c>
      <c r="C515" s="5" t="s">
        <v>106</v>
      </c>
      <c r="D515" s="6" t="s">
        <v>20</v>
      </c>
      <c r="E515" s="6" t="s">
        <v>16</v>
      </c>
      <c r="F515" s="7">
        <v>122.33</v>
      </c>
      <c r="G515" s="8">
        <v>17.11</v>
      </c>
      <c r="H515" s="8">
        <v>20.29</v>
      </c>
      <c r="I515" s="8">
        <v>2093.0700000000002</v>
      </c>
      <c r="J515" s="8">
        <v>2482.08</v>
      </c>
    </row>
    <row r="516" spans="1:10" x14ac:dyDescent="0.25">
      <c r="A516" s="5" t="s">
        <v>616</v>
      </c>
      <c r="B516" s="6" t="s">
        <v>108</v>
      </c>
      <c r="C516" s="5" t="s">
        <v>109</v>
      </c>
      <c r="D516" s="6" t="s">
        <v>110</v>
      </c>
      <c r="E516" s="6" t="s">
        <v>111</v>
      </c>
      <c r="F516" s="7">
        <v>202.86</v>
      </c>
      <c r="G516" s="8">
        <v>3.93</v>
      </c>
      <c r="H516" s="8">
        <v>4.66</v>
      </c>
      <c r="I516" s="8">
        <v>797.24</v>
      </c>
      <c r="J516" s="8">
        <v>945.33</v>
      </c>
    </row>
    <row r="517" spans="1:10" ht="20.100000000000001" customHeight="1" x14ac:dyDescent="0.25">
      <c r="A517" s="3" t="s">
        <v>617</v>
      </c>
      <c r="B517" s="84" t="s">
        <v>618</v>
      </c>
      <c r="C517" s="84"/>
      <c r="D517" s="84"/>
      <c r="E517" s="84"/>
      <c r="F517" s="84"/>
      <c r="G517" s="84">
        <v>304563.57</v>
      </c>
      <c r="H517" s="84"/>
      <c r="I517" s="4">
        <v>304563.57</v>
      </c>
      <c r="J517" s="4">
        <v>360893.62</v>
      </c>
    </row>
    <row r="518" spans="1:10" x14ac:dyDescent="0.25">
      <c r="A518" s="5" t="s">
        <v>619</v>
      </c>
      <c r="B518" s="6" t="s">
        <v>46</v>
      </c>
      <c r="C518" s="5" t="s">
        <v>47</v>
      </c>
      <c r="D518" s="6" t="s">
        <v>25</v>
      </c>
      <c r="E518" s="6" t="s">
        <v>48</v>
      </c>
      <c r="F518" s="7">
        <v>214.56</v>
      </c>
      <c r="G518" s="8">
        <v>2.68</v>
      </c>
      <c r="H518" s="8">
        <v>3.18</v>
      </c>
      <c r="I518" s="8">
        <v>575.02</v>
      </c>
      <c r="J518" s="8">
        <v>682.3</v>
      </c>
    </row>
    <row r="519" spans="1:10" ht="16.5" x14ac:dyDescent="0.25">
      <c r="A519" s="5" t="s">
        <v>620</v>
      </c>
      <c r="B519" s="6" t="s">
        <v>50</v>
      </c>
      <c r="C519" s="5" t="s">
        <v>51</v>
      </c>
      <c r="D519" s="6" t="s">
        <v>20</v>
      </c>
      <c r="E519" s="6" t="s">
        <v>16</v>
      </c>
      <c r="F519" s="7">
        <v>4899.72</v>
      </c>
      <c r="G519" s="8">
        <v>0.67</v>
      </c>
      <c r="H519" s="8">
        <v>0.79</v>
      </c>
      <c r="I519" s="8">
        <v>3282.81</v>
      </c>
      <c r="J519" s="8">
        <v>3870.78</v>
      </c>
    </row>
    <row r="520" spans="1:10" ht="16.5" x14ac:dyDescent="0.25">
      <c r="A520" s="5" t="s">
        <v>621</v>
      </c>
      <c r="B520" s="6" t="s">
        <v>53</v>
      </c>
      <c r="C520" s="5" t="s">
        <v>54</v>
      </c>
      <c r="D520" s="6" t="s">
        <v>20</v>
      </c>
      <c r="E520" s="6" t="s">
        <v>34</v>
      </c>
      <c r="F520" s="7">
        <v>89.61</v>
      </c>
      <c r="G520" s="8">
        <v>4.5199999999999996</v>
      </c>
      <c r="H520" s="8">
        <v>5.36</v>
      </c>
      <c r="I520" s="8">
        <v>405.04</v>
      </c>
      <c r="J520" s="8">
        <v>480.31</v>
      </c>
    </row>
    <row r="521" spans="1:10" ht="16.5" x14ac:dyDescent="0.25">
      <c r="A521" s="5" t="s">
        <v>622</v>
      </c>
      <c r="B521" s="6" t="s">
        <v>56</v>
      </c>
      <c r="C521" s="5" t="s">
        <v>57</v>
      </c>
      <c r="D521" s="6" t="s">
        <v>20</v>
      </c>
      <c r="E521" s="6" t="s">
        <v>34</v>
      </c>
      <c r="F521" s="7">
        <v>1.72</v>
      </c>
      <c r="G521" s="8">
        <v>114.41</v>
      </c>
      <c r="H521" s="8">
        <v>135.63999999999999</v>
      </c>
      <c r="I521" s="8">
        <v>196.79</v>
      </c>
      <c r="J521" s="8">
        <v>233.3</v>
      </c>
    </row>
    <row r="522" spans="1:10" ht="24.75" x14ac:dyDescent="0.25">
      <c r="A522" s="5" t="s">
        <v>623</v>
      </c>
      <c r="B522" s="6" t="s">
        <v>59</v>
      </c>
      <c r="C522" s="5" t="s">
        <v>60</v>
      </c>
      <c r="D522" s="6" t="s">
        <v>20</v>
      </c>
      <c r="E522" s="6" t="s">
        <v>61</v>
      </c>
      <c r="F522" s="7">
        <v>872.14</v>
      </c>
      <c r="G522" s="8">
        <v>5.66</v>
      </c>
      <c r="H522" s="8">
        <v>6.71</v>
      </c>
      <c r="I522" s="8">
        <v>4936.3100000000004</v>
      </c>
      <c r="J522" s="8">
        <v>5852.06</v>
      </c>
    </row>
    <row r="523" spans="1:10" ht="16.5" x14ac:dyDescent="0.25">
      <c r="A523" s="5" t="s">
        <v>624</v>
      </c>
      <c r="B523" s="6" t="s">
        <v>63</v>
      </c>
      <c r="C523" s="5" t="s">
        <v>64</v>
      </c>
      <c r="D523" s="6" t="s">
        <v>20</v>
      </c>
      <c r="E523" s="6" t="s">
        <v>65</v>
      </c>
      <c r="F523" s="7">
        <v>24147.86</v>
      </c>
      <c r="G523" s="8">
        <v>1.26</v>
      </c>
      <c r="H523" s="8">
        <v>1.49</v>
      </c>
      <c r="I523" s="8">
        <v>30426.3</v>
      </c>
      <c r="J523" s="8">
        <v>35980.31</v>
      </c>
    </row>
    <row r="524" spans="1:10" ht="16.5" x14ac:dyDescent="0.25">
      <c r="A524" s="5" t="s">
        <v>625</v>
      </c>
      <c r="B524" s="6" t="s">
        <v>63</v>
      </c>
      <c r="C524" s="5" t="s">
        <v>64</v>
      </c>
      <c r="D524" s="6" t="s">
        <v>20</v>
      </c>
      <c r="E524" s="6" t="s">
        <v>65</v>
      </c>
      <c r="F524" s="7">
        <v>10465.67</v>
      </c>
      <c r="G524" s="8">
        <v>1.26</v>
      </c>
      <c r="H524" s="8">
        <v>1.49</v>
      </c>
      <c r="I524" s="8">
        <v>13186.74</v>
      </c>
      <c r="J524" s="8">
        <v>15593.85</v>
      </c>
    </row>
    <row r="525" spans="1:10" ht="16.5" x14ac:dyDescent="0.25">
      <c r="A525" s="5" t="s">
        <v>626</v>
      </c>
      <c r="B525" s="6" t="s">
        <v>63</v>
      </c>
      <c r="C525" s="5" t="s">
        <v>64</v>
      </c>
      <c r="D525" s="6" t="s">
        <v>20</v>
      </c>
      <c r="E525" s="6" t="s">
        <v>65</v>
      </c>
      <c r="F525" s="7">
        <v>9659.15</v>
      </c>
      <c r="G525" s="8">
        <v>1.26</v>
      </c>
      <c r="H525" s="8">
        <v>1.49</v>
      </c>
      <c r="I525" s="8">
        <v>12170.53</v>
      </c>
      <c r="J525" s="8">
        <v>14392.13</v>
      </c>
    </row>
    <row r="526" spans="1:10" x14ac:dyDescent="0.25">
      <c r="A526" s="5" t="s">
        <v>627</v>
      </c>
      <c r="B526" s="6" t="s">
        <v>70</v>
      </c>
      <c r="C526" s="5" t="s">
        <v>71</v>
      </c>
      <c r="D526" s="6" t="s">
        <v>25</v>
      </c>
      <c r="E526" s="6" t="s">
        <v>61</v>
      </c>
      <c r="F526" s="7">
        <v>734.96</v>
      </c>
      <c r="G526" s="8">
        <v>28.42</v>
      </c>
      <c r="H526" s="8">
        <v>33.69</v>
      </c>
      <c r="I526" s="8">
        <v>20887.560000000001</v>
      </c>
      <c r="J526" s="8">
        <v>24760.799999999999</v>
      </c>
    </row>
    <row r="527" spans="1:10" x14ac:dyDescent="0.25">
      <c r="A527" s="5" t="s">
        <v>628</v>
      </c>
      <c r="B527" s="6" t="s">
        <v>74</v>
      </c>
      <c r="C527" s="5" t="s">
        <v>75</v>
      </c>
      <c r="D527" s="6" t="s">
        <v>76</v>
      </c>
      <c r="E527" s="6" t="s">
        <v>77</v>
      </c>
      <c r="F527" s="7">
        <v>89.61</v>
      </c>
      <c r="G527" s="8">
        <v>212.84</v>
      </c>
      <c r="H527" s="8">
        <v>252.34</v>
      </c>
      <c r="I527" s="8">
        <v>19072.59</v>
      </c>
      <c r="J527" s="8">
        <v>22612.19</v>
      </c>
    </row>
    <row r="528" spans="1:10" ht="16.5" x14ac:dyDescent="0.25">
      <c r="A528" s="5" t="s">
        <v>629</v>
      </c>
      <c r="B528" s="6" t="s">
        <v>79</v>
      </c>
      <c r="C528" s="5" t="s">
        <v>80</v>
      </c>
      <c r="D528" s="6" t="s">
        <v>20</v>
      </c>
      <c r="E528" s="6" t="s">
        <v>16</v>
      </c>
      <c r="F528" s="7">
        <v>896.14</v>
      </c>
      <c r="G528" s="8">
        <v>1.48</v>
      </c>
      <c r="H528" s="8">
        <v>1.75</v>
      </c>
      <c r="I528" s="8">
        <v>1326.29</v>
      </c>
      <c r="J528" s="8">
        <v>1568.25</v>
      </c>
    </row>
    <row r="529" spans="1:10" ht="24.75" x14ac:dyDescent="0.25">
      <c r="A529" s="5" t="s">
        <v>630</v>
      </c>
      <c r="B529" s="6" t="s">
        <v>82</v>
      </c>
      <c r="C529" s="5" t="s">
        <v>83</v>
      </c>
      <c r="D529" s="6" t="s">
        <v>20</v>
      </c>
      <c r="E529" s="6" t="s">
        <v>84</v>
      </c>
      <c r="F529" s="7">
        <v>654.28</v>
      </c>
      <c r="G529" s="8">
        <v>48.51</v>
      </c>
      <c r="H529" s="8">
        <v>57.51</v>
      </c>
      <c r="I529" s="8">
        <v>31739.119999999999</v>
      </c>
      <c r="J529" s="8">
        <v>37627.64</v>
      </c>
    </row>
    <row r="530" spans="1:10" x14ac:dyDescent="0.25">
      <c r="A530" s="5" t="s">
        <v>631</v>
      </c>
      <c r="B530" s="6" t="s">
        <v>86</v>
      </c>
      <c r="C530" s="5" t="s">
        <v>87</v>
      </c>
      <c r="D530" s="6" t="s">
        <v>20</v>
      </c>
      <c r="E530" s="6" t="s">
        <v>84</v>
      </c>
      <c r="F530" s="7">
        <v>654.28</v>
      </c>
      <c r="G530" s="8">
        <v>1.93</v>
      </c>
      <c r="H530" s="8">
        <v>2.29</v>
      </c>
      <c r="I530" s="8">
        <v>1262.76</v>
      </c>
      <c r="J530" s="8">
        <v>1498.3</v>
      </c>
    </row>
    <row r="531" spans="1:10" ht="16.5" x14ac:dyDescent="0.25">
      <c r="A531" s="5" t="s">
        <v>632</v>
      </c>
      <c r="B531" s="6" t="s">
        <v>89</v>
      </c>
      <c r="C531" s="5" t="s">
        <v>90</v>
      </c>
      <c r="D531" s="6" t="s">
        <v>20</v>
      </c>
      <c r="E531" s="6" t="s">
        <v>26</v>
      </c>
      <c r="F531" s="7">
        <v>4</v>
      </c>
      <c r="G531" s="8">
        <v>1316.71</v>
      </c>
      <c r="H531" s="8">
        <v>1561.09</v>
      </c>
      <c r="I531" s="8">
        <v>5266.84</v>
      </c>
      <c r="J531" s="8">
        <v>6244.36</v>
      </c>
    </row>
    <row r="532" spans="1:10" ht="16.5" x14ac:dyDescent="0.25">
      <c r="A532" s="5" t="s">
        <v>633</v>
      </c>
      <c r="B532" s="6" t="s">
        <v>92</v>
      </c>
      <c r="C532" s="5" t="s">
        <v>93</v>
      </c>
      <c r="D532" s="6" t="s">
        <v>25</v>
      </c>
      <c r="E532" s="6" t="s">
        <v>16</v>
      </c>
      <c r="F532" s="7">
        <v>896.14</v>
      </c>
      <c r="G532" s="8">
        <v>160.55000000000001</v>
      </c>
      <c r="H532" s="8">
        <v>190.35</v>
      </c>
      <c r="I532" s="8">
        <v>143875.28</v>
      </c>
      <c r="J532" s="8">
        <v>170580.25</v>
      </c>
    </row>
    <row r="533" spans="1:10" ht="16.5" x14ac:dyDescent="0.25">
      <c r="A533" s="5" t="s">
        <v>634</v>
      </c>
      <c r="B533" s="6" t="s">
        <v>98</v>
      </c>
      <c r="C533" s="5" t="s">
        <v>99</v>
      </c>
      <c r="D533" s="6" t="s">
        <v>20</v>
      </c>
      <c r="E533" s="6" t="s">
        <v>26</v>
      </c>
      <c r="F533" s="7">
        <v>2</v>
      </c>
      <c r="G533" s="8">
        <v>1299.47</v>
      </c>
      <c r="H533" s="8">
        <v>1540.65</v>
      </c>
      <c r="I533" s="8">
        <v>2598.94</v>
      </c>
      <c r="J533" s="8">
        <v>3081.3</v>
      </c>
    </row>
    <row r="534" spans="1:10" ht="16.5" x14ac:dyDescent="0.25">
      <c r="A534" s="5" t="s">
        <v>635</v>
      </c>
      <c r="B534" s="6" t="s">
        <v>95</v>
      </c>
      <c r="C534" s="5" t="s">
        <v>96</v>
      </c>
      <c r="D534" s="6" t="s">
        <v>20</v>
      </c>
      <c r="E534" s="6" t="s">
        <v>16</v>
      </c>
      <c r="F534" s="7">
        <v>15.68</v>
      </c>
      <c r="G534" s="8">
        <v>176.85</v>
      </c>
      <c r="H534" s="8">
        <v>209.67</v>
      </c>
      <c r="I534" s="8">
        <v>2773.01</v>
      </c>
      <c r="J534" s="8">
        <v>3287.63</v>
      </c>
    </row>
    <row r="535" spans="1:10" x14ac:dyDescent="0.25">
      <c r="A535" s="5" t="s">
        <v>636</v>
      </c>
      <c r="B535" s="6" t="s">
        <v>101</v>
      </c>
      <c r="C535" s="5" t="s">
        <v>102</v>
      </c>
      <c r="D535" s="6" t="s">
        <v>76</v>
      </c>
      <c r="E535" s="6" t="s">
        <v>103</v>
      </c>
      <c r="F535" s="7">
        <v>8</v>
      </c>
      <c r="G535" s="8">
        <v>19.79</v>
      </c>
      <c r="H535" s="8">
        <v>23.46</v>
      </c>
      <c r="I535" s="8">
        <v>158.32</v>
      </c>
      <c r="J535" s="8">
        <v>187.68</v>
      </c>
    </row>
    <row r="536" spans="1:10" x14ac:dyDescent="0.25">
      <c r="A536" s="5" t="s">
        <v>637</v>
      </c>
      <c r="B536" s="6" t="s">
        <v>105</v>
      </c>
      <c r="C536" s="5" t="s">
        <v>106</v>
      </c>
      <c r="D536" s="6" t="s">
        <v>20</v>
      </c>
      <c r="E536" s="6" t="s">
        <v>16</v>
      </c>
      <c r="F536" s="7">
        <v>403.36</v>
      </c>
      <c r="G536" s="8">
        <v>17.11</v>
      </c>
      <c r="H536" s="8">
        <v>20.29</v>
      </c>
      <c r="I536" s="8">
        <v>6901.49</v>
      </c>
      <c r="J536" s="8">
        <v>8184.17</v>
      </c>
    </row>
    <row r="537" spans="1:10" x14ac:dyDescent="0.25">
      <c r="A537" s="5" t="s">
        <v>638</v>
      </c>
      <c r="B537" s="6" t="s">
        <v>108</v>
      </c>
      <c r="C537" s="5" t="s">
        <v>109</v>
      </c>
      <c r="D537" s="6" t="s">
        <v>110</v>
      </c>
      <c r="E537" s="6" t="s">
        <v>111</v>
      </c>
      <c r="F537" s="7">
        <v>896.14</v>
      </c>
      <c r="G537" s="8">
        <v>3.93</v>
      </c>
      <c r="H537" s="8">
        <v>4.66</v>
      </c>
      <c r="I537" s="8">
        <v>3521.83</v>
      </c>
      <c r="J537" s="8">
        <v>4176.01</v>
      </c>
    </row>
    <row r="538" spans="1:10" ht="20.100000000000001" customHeight="1" x14ac:dyDescent="0.25">
      <c r="A538" s="3" t="s">
        <v>639</v>
      </c>
      <c r="B538" s="84" t="s">
        <v>640</v>
      </c>
      <c r="C538" s="84"/>
      <c r="D538" s="84"/>
      <c r="E538" s="84"/>
      <c r="F538" s="84"/>
      <c r="G538" s="84">
        <v>341168.91000000003</v>
      </c>
      <c r="H538" s="84"/>
      <c r="I538" s="4">
        <v>341168.91</v>
      </c>
      <c r="J538" s="4">
        <v>404357.13</v>
      </c>
    </row>
    <row r="539" spans="1:10" x14ac:dyDescent="0.25">
      <c r="A539" s="5" t="s">
        <v>641</v>
      </c>
      <c r="B539" s="6" t="s">
        <v>46</v>
      </c>
      <c r="C539" s="5" t="s">
        <v>47</v>
      </c>
      <c r="D539" s="6" t="s">
        <v>25</v>
      </c>
      <c r="E539" s="6" t="s">
        <v>48</v>
      </c>
      <c r="F539" s="7">
        <v>201.16</v>
      </c>
      <c r="G539" s="8">
        <v>2.68</v>
      </c>
      <c r="H539" s="8">
        <v>3.18</v>
      </c>
      <c r="I539" s="8">
        <v>539.11</v>
      </c>
      <c r="J539" s="8">
        <v>639.69000000000005</v>
      </c>
    </row>
    <row r="540" spans="1:10" ht="16.5" x14ac:dyDescent="0.25">
      <c r="A540" s="5" t="s">
        <v>642</v>
      </c>
      <c r="B540" s="6" t="s">
        <v>50</v>
      </c>
      <c r="C540" s="5" t="s">
        <v>51</v>
      </c>
      <c r="D540" s="6" t="s">
        <v>20</v>
      </c>
      <c r="E540" s="6" t="s">
        <v>16</v>
      </c>
      <c r="F540" s="7">
        <v>4969.99</v>
      </c>
      <c r="G540" s="8">
        <v>0.67</v>
      </c>
      <c r="H540" s="8">
        <v>0.79</v>
      </c>
      <c r="I540" s="8">
        <v>3329.89</v>
      </c>
      <c r="J540" s="8">
        <v>3926.29</v>
      </c>
    </row>
    <row r="541" spans="1:10" ht="16.5" x14ac:dyDescent="0.25">
      <c r="A541" s="5" t="s">
        <v>643</v>
      </c>
      <c r="B541" s="6" t="s">
        <v>53</v>
      </c>
      <c r="C541" s="5" t="s">
        <v>54</v>
      </c>
      <c r="D541" s="6" t="s">
        <v>20</v>
      </c>
      <c r="E541" s="6" t="s">
        <v>34</v>
      </c>
      <c r="F541" s="7">
        <v>110.83</v>
      </c>
      <c r="G541" s="8">
        <v>4.5199999999999996</v>
      </c>
      <c r="H541" s="8">
        <v>5.36</v>
      </c>
      <c r="I541" s="8">
        <v>500.95</v>
      </c>
      <c r="J541" s="8">
        <v>594.04999999999995</v>
      </c>
    </row>
    <row r="542" spans="1:10" ht="16.5" x14ac:dyDescent="0.25">
      <c r="A542" s="5" t="s">
        <v>644</v>
      </c>
      <c r="B542" s="6" t="s">
        <v>56</v>
      </c>
      <c r="C542" s="5" t="s">
        <v>57</v>
      </c>
      <c r="D542" s="6" t="s">
        <v>20</v>
      </c>
      <c r="E542" s="6" t="s">
        <v>34</v>
      </c>
      <c r="F542" s="7">
        <v>1.72</v>
      </c>
      <c r="G542" s="8">
        <v>114.41</v>
      </c>
      <c r="H542" s="8">
        <v>135.63999999999999</v>
      </c>
      <c r="I542" s="8">
        <v>196.79</v>
      </c>
      <c r="J542" s="8">
        <v>233.3</v>
      </c>
    </row>
    <row r="543" spans="1:10" ht="24.75" x14ac:dyDescent="0.25">
      <c r="A543" s="5" t="s">
        <v>645</v>
      </c>
      <c r="B543" s="6" t="s">
        <v>59</v>
      </c>
      <c r="C543" s="5" t="s">
        <v>60</v>
      </c>
      <c r="D543" s="6" t="s">
        <v>20</v>
      </c>
      <c r="E543" s="6" t="s">
        <v>61</v>
      </c>
      <c r="F543" s="7">
        <v>914.51</v>
      </c>
      <c r="G543" s="8">
        <v>5.66</v>
      </c>
      <c r="H543" s="8">
        <v>6.71</v>
      </c>
      <c r="I543" s="8">
        <v>5176.13</v>
      </c>
      <c r="J543" s="8">
        <v>6136.36</v>
      </c>
    </row>
    <row r="544" spans="1:10" ht="16.5" x14ac:dyDescent="0.25">
      <c r="A544" s="5" t="s">
        <v>646</v>
      </c>
      <c r="B544" s="6" t="s">
        <v>63</v>
      </c>
      <c r="C544" s="5" t="s">
        <v>64</v>
      </c>
      <c r="D544" s="6" t="s">
        <v>20</v>
      </c>
      <c r="E544" s="6" t="s">
        <v>65</v>
      </c>
      <c r="F544" s="7">
        <v>24941.46</v>
      </c>
      <c r="G544" s="8">
        <v>1.26</v>
      </c>
      <c r="H544" s="8">
        <v>1.49</v>
      </c>
      <c r="I544" s="8">
        <v>31426.240000000002</v>
      </c>
      <c r="J544" s="8">
        <v>37162.78</v>
      </c>
    </row>
    <row r="545" spans="1:10" ht="16.5" x14ac:dyDescent="0.25">
      <c r="A545" s="5" t="s">
        <v>647</v>
      </c>
      <c r="B545" s="6" t="s">
        <v>67</v>
      </c>
      <c r="C545" s="5" t="s">
        <v>68</v>
      </c>
      <c r="D545" s="6" t="s">
        <v>20</v>
      </c>
      <c r="E545" s="6" t="s">
        <v>65</v>
      </c>
      <c r="F545" s="7">
        <v>10974.06</v>
      </c>
      <c r="G545" s="8">
        <v>0.48</v>
      </c>
      <c r="H545" s="8">
        <v>0.56999999999999995</v>
      </c>
      <c r="I545" s="8">
        <v>5267.55</v>
      </c>
      <c r="J545" s="8">
        <v>6255.21</v>
      </c>
    </row>
    <row r="546" spans="1:10" x14ac:dyDescent="0.25">
      <c r="A546" s="5" t="s">
        <v>648</v>
      </c>
      <c r="B546" s="6" t="s">
        <v>70</v>
      </c>
      <c r="C546" s="5" t="s">
        <v>71</v>
      </c>
      <c r="D546" s="6" t="s">
        <v>25</v>
      </c>
      <c r="E546" s="6" t="s">
        <v>61</v>
      </c>
      <c r="F546" s="7">
        <v>745.5</v>
      </c>
      <c r="G546" s="8">
        <v>28.42</v>
      </c>
      <c r="H546" s="8">
        <v>33.69</v>
      </c>
      <c r="I546" s="8">
        <v>21187.11</v>
      </c>
      <c r="J546" s="8">
        <v>25115.9</v>
      </c>
    </row>
    <row r="547" spans="1:10" ht="16.5" x14ac:dyDescent="0.25">
      <c r="A547" s="5" t="s">
        <v>649</v>
      </c>
      <c r="B547" s="6" t="s">
        <v>63</v>
      </c>
      <c r="C547" s="5" t="s">
        <v>64</v>
      </c>
      <c r="D547" s="6" t="s">
        <v>20</v>
      </c>
      <c r="E547" s="6" t="s">
        <v>65</v>
      </c>
      <c r="F547" s="7">
        <v>4937.5200000000004</v>
      </c>
      <c r="G547" s="8">
        <v>1.26</v>
      </c>
      <c r="H547" s="8">
        <v>1.49</v>
      </c>
      <c r="I547" s="8">
        <v>6221.28</v>
      </c>
      <c r="J547" s="8">
        <v>7356.9</v>
      </c>
    </row>
    <row r="548" spans="1:10" x14ac:dyDescent="0.25">
      <c r="A548" s="5" t="s">
        <v>650</v>
      </c>
      <c r="B548" s="6" t="s">
        <v>74</v>
      </c>
      <c r="C548" s="5" t="s">
        <v>75</v>
      </c>
      <c r="D548" s="6" t="s">
        <v>76</v>
      </c>
      <c r="E548" s="6" t="s">
        <v>77</v>
      </c>
      <c r="F548" s="7">
        <v>110.83</v>
      </c>
      <c r="G548" s="8">
        <v>212.84</v>
      </c>
      <c r="H548" s="8">
        <v>252.34</v>
      </c>
      <c r="I548" s="8">
        <v>23589.06</v>
      </c>
      <c r="J548" s="8">
        <v>27966.84</v>
      </c>
    </row>
    <row r="549" spans="1:10" ht="16.5" x14ac:dyDescent="0.25">
      <c r="A549" s="5" t="s">
        <v>651</v>
      </c>
      <c r="B549" s="6" t="s">
        <v>79</v>
      </c>
      <c r="C549" s="5" t="s">
        <v>80</v>
      </c>
      <c r="D549" s="6" t="s">
        <v>20</v>
      </c>
      <c r="E549" s="6" t="s">
        <v>16</v>
      </c>
      <c r="F549" s="7">
        <v>1108.31</v>
      </c>
      <c r="G549" s="8">
        <v>1.48</v>
      </c>
      <c r="H549" s="8">
        <v>1.75</v>
      </c>
      <c r="I549" s="8">
        <v>1640.3</v>
      </c>
      <c r="J549" s="8">
        <v>1939.54</v>
      </c>
    </row>
    <row r="550" spans="1:10" ht="24.75" x14ac:dyDescent="0.25">
      <c r="A550" s="5" t="s">
        <v>652</v>
      </c>
      <c r="B550" s="6" t="s">
        <v>82</v>
      </c>
      <c r="C550" s="5" t="s">
        <v>83</v>
      </c>
      <c r="D550" s="6" t="s">
        <v>20</v>
      </c>
      <c r="E550" s="6" t="s">
        <v>84</v>
      </c>
      <c r="F550" s="7">
        <v>840.11</v>
      </c>
      <c r="G550" s="8">
        <v>48.51</v>
      </c>
      <c r="H550" s="8">
        <v>57.51</v>
      </c>
      <c r="I550" s="8">
        <v>40753.74</v>
      </c>
      <c r="J550" s="8">
        <v>48314.73</v>
      </c>
    </row>
    <row r="551" spans="1:10" x14ac:dyDescent="0.25">
      <c r="A551" s="5" t="s">
        <v>653</v>
      </c>
      <c r="B551" s="6" t="s">
        <v>86</v>
      </c>
      <c r="C551" s="5" t="s">
        <v>87</v>
      </c>
      <c r="D551" s="6" t="s">
        <v>20</v>
      </c>
      <c r="E551" s="6" t="s">
        <v>84</v>
      </c>
      <c r="F551" s="7">
        <v>840.11</v>
      </c>
      <c r="G551" s="8">
        <v>1.93</v>
      </c>
      <c r="H551" s="8">
        <v>2.29</v>
      </c>
      <c r="I551" s="8">
        <v>1621.41</v>
      </c>
      <c r="J551" s="8">
        <v>1923.85</v>
      </c>
    </row>
    <row r="552" spans="1:10" ht="16.5" x14ac:dyDescent="0.25">
      <c r="A552" s="5" t="s">
        <v>654</v>
      </c>
      <c r="B552" s="6" t="s">
        <v>89</v>
      </c>
      <c r="C552" s="5" t="s">
        <v>90</v>
      </c>
      <c r="D552" s="6" t="s">
        <v>20</v>
      </c>
      <c r="E552" s="6" t="s">
        <v>26</v>
      </c>
      <c r="F552" s="7">
        <v>4</v>
      </c>
      <c r="G552" s="8">
        <v>1316.71</v>
      </c>
      <c r="H552" s="8">
        <v>1561.09</v>
      </c>
      <c r="I552" s="8">
        <v>5266.84</v>
      </c>
      <c r="J552" s="8">
        <v>6244.36</v>
      </c>
    </row>
    <row r="553" spans="1:10" ht="16.5" x14ac:dyDescent="0.25">
      <c r="A553" s="5" t="s">
        <v>655</v>
      </c>
      <c r="B553" s="6" t="s">
        <v>92</v>
      </c>
      <c r="C553" s="5" t="s">
        <v>93</v>
      </c>
      <c r="D553" s="6" t="s">
        <v>25</v>
      </c>
      <c r="E553" s="6" t="s">
        <v>16</v>
      </c>
      <c r="F553" s="7">
        <v>1108.31</v>
      </c>
      <c r="G553" s="8">
        <v>160.55000000000001</v>
      </c>
      <c r="H553" s="8">
        <v>190.35</v>
      </c>
      <c r="I553" s="8">
        <v>177939.17</v>
      </c>
      <c r="J553" s="8">
        <v>210966.81</v>
      </c>
    </row>
    <row r="554" spans="1:10" ht="16.5" x14ac:dyDescent="0.25">
      <c r="A554" s="5" t="s">
        <v>656</v>
      </c>
      <c r="B554" s="6" t="s">
        <v>98</v>
      </c>
      <c r="C554" s="5" t="s">
        <v>99</v>
      </c>
      <c r="D554" s="6" t="s">
        <v>20</v>
      </c>
      <c r="E554" s="6" t="s">
        <v>26</v>
      </c>
      <c r="F554" s="7">
        <v>2</v>
      </c>
      <c r="G554" s="8">
        <v>1299.47</v>
      </c>
      <c r="H554" s="8">
        <v>1540.65</v>
      </c>
      <c r="I554" s="8">
        <v>2598.94</v>
      </c>
      <c r="J554" s="8">
        <v>3081.3</v>
      </c>
    </row>
    <row r="555" spans="1:10" ht="16.5" x14ac:dyDescent="0.25">
      <c r="A555" s="5" t="s">
        <v>657</v>
      </c>
      <c r="B555" s="6" t="s">
        <v>95</v>
      </c>
      <c r="C555" s="5" t="s">
        <v>96</v>
      </c>
      <c r="D555" s="6" t="s">
        <v>20</v>
      </c>
      <c r="E555" s="6" t="s">
        <v>16</v>
      </c>
      <c r="F555" s="7">
        <v>14.88</v>
      </c>
      <c r="G555" s="8">
        <v>176.85</v>
      </c>
      <c r="H555" s="8">
        <v>209.67</v>
      </c>
      <c r="I555" s="8">
        <v>2631.53</v>
      </c>
      <c r="J555" s="8">
        <v>3119.89</v>
      </c>
    </row>
    <row r="556" spans="1:10" x14ac:dyDescent="0.25">
      <c r="A556" s="5" t="s">
        <v>658</v>
      </c>
      <c r="B556" s="6" t="s">
        <v>101</v>
      </c>
      <c r="C556" s="5" t="s">
        <v>102</v>
      </c>
      <c r="D556" s="6" t="s">
        <v>76</v>
      </c>
      <c r="E556" s="6" t="s">
        <v>103</v>
      </c>
      <c r="F556" s="7">
        <v>8</v>
      </c>
      <c r="G556" s="8">
        <v>19.79</v>
      </c>
      <c r="H556" s="8">
        <v>23.46</v>
      </c>
      <c r="I556" s="8">
        <v>158.32</v>
      </c>
      <c r="J556" s="8">
        <v>187.68</v>
      </c>
    </row>
    <row r="557" spans="1:10" x14ac:dyDescent="0.25">
      <c r="A557" s="5" t="s">
        <v>659</v>
      </c>
      <c r="B557" s="6" t="s">
        <v>105</v>
      </c>
      <c r="C557" s="5" t="s">
        <v>106</v>
      </c>
      <c r="D557" s="6" t="s">
        <v>20</v>
      </c>
      <c r="E557" s="6" t="s">
        <v>16</v>
      </c>
      <c r="F557" s="7">
        <v>395.61</v>
      </c>
      <c r="G557" s="8">
        <v>17.11</v>
      </c>
      <c r="H557" s="8">
        <v>20.29</v>
      </c>
      <c r="I557" s="8">
        <v>6768.89</v>
      </c>
      <c r="J557" s="8">
        <v>8026.93</v>
      </c>
    </row>
    <row r="558" spans="1:10" x14ac:dyDescent="0.25">
      <c r="A558" s="5" t="s">
        <v>660</v>
      </c>
      <c r="B558" s="6" t="s">
        <v>108</v>
      </c>
      <c r="C558" s="5" t="s">
        <v>109</v>
      </c>
      <c r="D558" s="6" t="s">
        <v>110</v>
      </c>
      <c r="E558" s="6" t="s">
        <v>111</v>
      </c>
      <c r="F558" s="7">
        <v>1108.31</v>
      </c>
      <c r="G558" s="8">
        <v>3.93</v>
      </c>
      <c r="H558" s="8">
        <v>4.66</v>
      </c>
      <c r="I558" s="8">
        <v>4355.66</v>
      </c>
      <c r="J558" s="8">
        <v>5164.72</v>
      </c>
    </row>
    <row r="559" spans="1:10" ht="20.100000000000001" customHeight="1" x14ac:dyDescent="0.25">
      <c r="A559" s="3" t="s">
        <v>661</v>
      </c>
      <c r="B559" s="84" t="s">
        <v>662</v>
      </c>
      <c r="C559" s="84"/>
      <c r="D559" s="84"/>
      <c r="E559" s="84"/>
      <c r="F559" s="84"/>
      <c r="G559" s="84">
        <v>317515.34999999998</v>
      </c>
      <c r="H559" s="84"/>
      <c r="I559" s="4">
        <v>317515.34999999998</v>
      </c>
      <c r="J559" s="4">
        <v>376316.14</v>
      </c>
    </row>
    <row r="560" spans="1:10" x14ac:dyDescent="0.25">
      <c r="A560" s="5" t="s">
        <v>663</v>
      </c>
      <c r="B560" s="6" t="s">
        <v>46</v>
      </c>
      <c r="C560" s="5" t="s">
        <v>47</v>
      </c>
      <c r="D560" s="6" t="s">
        <v>25</v>
      </c>
      <c r="E560" s="6" t="s">
        <v>48</v>
      </c>
      <c r="F560" s="7">
        <v>199.36</v>
      </c>
      <c r="G560" s="8">
        <v>2.68</v>
      </c>
      <c r="H560" s="8">
        <v>3.18</v>
      </c>
      <c r="I560" s="8">
        <v>534.28</v>
      </c>
      <c r="J560" s="8">
        <v>633.96</v>
      </c>
    </row>
    <row r="561" spans="1:10" ht="16.5" x14ac:dyDescent="0.25">
      <c r="A561" s="5" t="s">
        <v>664</v>
      </c>
      <c r="B561" s="6" t="s">
        <v>50</v>
      </c>
      <c r="C561" s="5" t="s">
        <v>51</v>
      </c>
      <c r="D561" s="6" t="s">
        <v>20</v>
      </c>
      <c r="E561" s="6" t="s">
        <v>16</v>
      </c>
      <c r="F561" s="7">
        <v>4969.16</v>
      </c>
      <c r="G561" s="8">
        <v>0.67</v>
      </c>
      <c r="H561" s="8">
        <v>0.79</v>
      </c>
      <c r="I561" s="8">
        <v>3329.34</v>
      </c>
      <c r="J561" s="8">
        <v>3925.64</v>
      </c>
    </row>
    <row r="562" spans="1:10" ht="16.5" x14ac:dyDescent="0.25">
      <c r="A562" s="5" t="s">
        <v>665</v>
      </c>
      <c r="B562" s="6" t="s">
        <v>53</v>
      </c>
      <c r="C562" s="5" t="s">
        <v>54</v>
      </c>
      <c r="D562" s="6" t="s">
        <v>20</v>
      </c>
      <c r="E562" s="6" t="s">
        <v>34</v>
      </c>
      <c r="F562" s="7">
        <v>101.16</v>
      </c>
      <c r="G562" s="8">
        <v>4.5199999999999996</v>
      </c>
      <c r="H562" s="8">
        <v>5.36</v>
      </c>
      <c r="I562" s="8">
        <v>457.24</v>
      </c>
      <c r="J562" s="8">
        <v>542.22</v>
      </c>
    </row>
    <row r="563" spans="1:10" ht="16.5" x14ac:dyDescent="0.25">
      <c r="A563" s="5" t="s">
        <v>666</v>
      </c>
      <c r="B563" s="6" t="s">
        <v>56</v>
      </c>
      <c r="C563" s="5" t="s">
        <v>57</v>
      </c>
      <c r="D563" s="6" t="s">
        <v>20</v>
      </c>
      <c r="E563" s="6" t="s">
        <v>34</v>
      </c>
      <c r="F563" s="7">
        <v>1.72</v>
      </c>
      <c r="G563" s="8">
        <v>114.41</v>
      </c>
      <c r="H563" s="8">
        <v>135.63999999999999</v>
      </c>
      <c r="I563" s="8">
        <v>196.79</v>
      </c>
      <c r="J563" s="8">
        <v>233.3</v>
      </c>
    </row>
    <row r="564" spans="1:10" ht="24.75" x14ac:dyDescent="0.25">
      <c r="A564" s="5" t="s">
        <v>667</v>
      </c>
      <c r="B564" s="6" t="s">
        <v>59</v>
      </c>
      <c r="C564" s="5" t="s">
        <v>60</v>
      </c>
      <c r="D564" s="6" t="s">
        <v>20</v>
      </c>
      <c r="E564" s="6" t="s">
        <v>61</v>
      </c>
      <c r="F564" s="7">
        <v>900.01</v>
      </c>
      <c r="G564" s="8">
        <v>5.66</v>
      </c>
      <c r="H564" s="8">
        <v>6.71</v>
      </c>
      <c r="I564" s="8">
        <v>5094.0600000000004</v>
      </c>
      <c r="J564" s="8">
        <v>6039.07</v>
      </c>
    </row>
    <row r="565" spans="1:10" ht="16.5" x14ac:dyDescent="0.25">
      <c r="A565" s="5" t="s">
        <v>668</v>
      </c>
      <c r="B565" s="6" t="s">
        <v>63</v>
      </c>
      <c r="C565" s="5" t="s">
        <v>64</v>
      </c>
      <c r="D565" s="6" t="s">
        <v>20</v>
      </c>
      <c r="E565" s="6" t="s">
        <v>65</v>
      </c>
      <c r="F565" s="7">
        <v>24723.95</v>
      </c>
      <c r="G565" s="8">
        <v>1.26</v>
      </c>
      <c r="H565" s="8">
        <v>1.49</v>
      </c>
      <c r="I565" s="8">
        <v>31152.18</v>
      </c>
      <c r="J565" s="8">
        <v>36838.69</v>
      </c>
    </row>
    <row r="566" spans="1:10" ht="16.5" x14ac:dyDescent="0.25">
      <c r="A566" s="5" t="s">
        <v>669</v>
      </c>
      <c r="B566" s="6" t="s">
        <v>67</v>
      </c>
      <c r="C566" s="5" t="s">
        <v>68</v>
      </c>
      <c r="D566" s="6" t="s">
        <v>20</v>
      </c>
      <c r="E566" s="6" t="s">
        <v>65</v>
      </c>
      <c r="F566" s="7">
        <v>10800.05</v>
      </c>
      <c r="G566" s="8">
        <v>0.48</v>
      </c>
      <c r="H566" s="8">
        <v>0.56999999999999995</v>
      </c>
      <c r="I566" s="8">
        <v>5184.0200000000004</v>
      </c>
      <c r="J566" s="8">
        <v>6156.03</v>
      </c>
    </row>
    <row r="567" spans="1:10" x14ac:dyDescent="0.25">
      <c r="A567" s="5" t="s">
        <v>670</v>
      </c>
      <c r="B567" s="6" t="s">
        <v>70</v>
      </c>
      <c r="C567" s="5" t="s">
        <v>71</v>
      </c>
      <c r="D567" s="6" t="s">
        <v>25</v>
      </c>
      <c r="E567" s="6" t="s">
        <v>61</v>
      </c>
      <c r="F567" s="7">
        <v>745.5</v>
      </c>
      <c r="G567" s="8">
        <v>28.42</v>
      </c>
      <c r="H567" s="8">
        <v>33.69</v>
      </c>
      <c r="I567" s="8">
        <v>21187.11</v>
      </c>
      <c r="J567" s="8">
        <v>25115.9</v>
      </c>
    </row>
    <row r="568" spans="1:10" ht="16.5" x14ac:dyDescent="0.25">
      <c r="A568" s="5" t="s">
        <v>671</v>
      </c>
      <c r="B568" s="6" t="s">
        <v>63</v>
      </c>
      <c r="C568" s="5" t="s">
        <v>64</v>
      </c>
      <c r="D568" s="6" t="s">
        <v>20</v>
      </c>
      <c r="E568" s="6" t="s">
        <v>65</v>
      </c>
      <c r="F568" s="7">
        <v>4506.8599999999997</v>
      </c>
      <c r="G568" s="8">
        <v>1.26</v>
      </c>
      <c r="H568" s="8">
        <v>1.49</v>
      </c>
      <c r="I568" s="8">
        <v>5678.64</v>
      </c>
      <c r="J568" s="8">
        <v>6715.22</v>
      </c>
    </row>
    <row r="569" spans="1:10" x14ac:dyDescent="0.25">
      <c r="A569" s="5" t="s">
        <v>672</v>
      </c>
      <c r="B569" s="6" t="s">
        <v>74</v>
      </c>
      <c r="C569" s="5" t="s">
        <v>75</v>
      </c>
      <c r="D569" s="6" t="s">
        <v>76</v>
      </c>
      <c r="E569" s="6" t="s">
        <v>77</v>
      </c>
      <c r="F569" s="7">
        <v>101.16</v>
      </c>
      <c r="G569" s="8">
        <v>212.84</v>
      </c>
      <c r="H569" s="8">
        <v>252.34</v>
      </c>
      <c r="I569" s="8">
        <v>21530.89</v>
      </c>
      <c r="J569" s="8">
        <v>25526.71</v>
      </c>
    </row>
    <row r="570" spans="1:10" ht="16.5" x14ac:dyDescent="0.25">
      <c r="A570" s="5" t="s">
        <v>673</v>
      </c>
      <c r="B570" s="6" t="s">
        <v>79</v>
      </c>
      <c r="C570" s="5" t="s">
        <v>80</v>
      </c>
      <c r="D570" s="6" t="s">
        <v>20</v>
      </c>
      <c r="E570" s="6" t="s">
        <v>16</v>
      </c>
      <c r="F570" s="7">
        <v>1011.64</v>
      </c>
      <c r="G570" s="8">
        <v>1.48</v>
      </c>
      <c r="H570" s="8">
        <v>1.75</v>
      </c>
      <c r="I570" s="8">
        <v>1497.23</v>
      </c>
      <c r="J570" s="8">
        <v>1770.37</v>
      </c>
    </row>
    <row r="571" spans="1:10" ht="24.75" x14ac:dyDescent="0.25">
      <c r="A571" s="5" t="s">
        <v>674</v>
      </c>
      <c r="B571" s="6" t="s">
        <v>82</v>
      </c>
      <c r="C571" s="5" t="s">
        <v>83</v>
      </c>
      <c r="D571" s="6" t="s">
        <v>20</v>
      </c>
      <c r="E571" s="6" t="s">
        <v>84</v>
      </c>
      <c r="F571" s="7">
        <v>753.47</v>
      </c>
      <c r="G571" s="8">
        <v>48.51</v>
      </c>
      <c r="H571" s="8">
        <v>57.51</v>
      </c>
      <c r="I571" s="8">
        <v>36550.83</v>
      </c>
      <c r="J571" s="8">
        <v>43332.06</v>
      </c>
    </row>
    <row r="572" spans="1:10" x14ac:dyDescent="0.25">
      <c r="A572" s="5" t="s">
        <v>675</v>
      </c>
      <c r="B572" s="6" t="s">
        <v>86</v>
      </c>
      <c r="C572" s="5" t="s">
        <v>87</v>
      </c>
      <c r="D572" s="6" t="s">
        <v>20</v>
      </c>
      <c r="E572" s="6" t="s">
        <v>84</v>
      </c>
      <c r="F572" s="7">
        <v>753.47</v>
      </c>
      <c r="G572" s="8">
        <v>1.93</v>
      </c>
      <c r="H572" s="8">
        <v>2.29</v>
      </c>
      <c r="I572" s="8">
        <v>1454.2</v>
      </c>
      <c r="J572" s="8">
        <v>1725.45</v>
      </c>
    </row>
    <row r="573" spans="1:10" ht="16.5" x14ac:dyDescent="0.25">
      <c r="A573" s="5" t="s">
        <v>676</v>
      </c>
      <c r="B573" s="6" t="s">
        <v>89</v>
      </c>
      <c r="C573" s="5" t="s">
        <v>90</v>
      </c>
      <c r="D573" s="6" t="s">
        <v>20</v>
      </c>
      <c r="E573" s="6" t="s">
        <v>26</v>
      </c>
      <c r="F573" s="7">
        <v>4</v>
      </c>
      <c r="G573" s="8">
        <v>1316.71</v>
      </c>
      <c r="H573" s="8">
        <v>1561.09</v>
      </c>
      <c r="I573" s="8">
        <v>5266.84</v>
      </c>
      <c r="J573" s="8">
        <v>6244.36</v>
      </c>
    </row>
    <row r="574" spans="1:10" ht="16.5" x14ac:dyDescent="0.25">
      <c r="A574" s="5" t="s">
        <v>677</v>
      </c>
      <c r="B574" s="6" t="s">
        <v>92</v>
      </c>
      <c r="C574" s="5" t="s">
        <v>93</v>
      </c>
      <c r="D574" s="6" t="s">
        <v>25</v>
      </c>
      <c r="E574" s="6" t="s">
        <v>16</v>
      </c>
      <c r="F574" s="7">
        <v>1011.64</v>
      </c>
      <c r="G574" s="8">
        <v>160.55000000000001</v>
      </c>
      <c r="H574" s="8">
        <v>190.35</v>
      </c>
      <c r="I574" s="8">
        <v>162418.79999999999</v>
      </c>
      <c r="J574" s="8">
        <v>192565.67</v>
      </c>
    </row>
    <row r="575" spans="1:10" ht="16.5" x14ac:dyDescent="0.25">
      <c r="A575" s="5" t="s">
        <v>678</v>
      </c>
      <c r="B575" s="6" t="s">
        <v>98</v>
      </c>
      <c r="C575" s="5" t="s">
        <v>99</v>
      </c>
      <c r="D575" s="6" t="s">
        <v>20</v>
      </c>
      <c r="E575" s="6" t="s">
        <v>26</v>
      </c>
      <c r="F575" s="7">
        <v>2</v>
      </c>
      <c r="G575" s="8">
        <v>1299.47</v>
      </c>
      <c r="H575" s="8">
        <v>1540.65</v>
      </c>
      <c r="I575" s="8">
        <v>2598.94</v>
      </c>
      <c r="J575" s="8">
        <v>3081.3</v>
      </c>
    </row>
    <row r="576" spans="1:10" ht="16.5" x14ac:dyDescent="0.25">
      <c r="A576" s="5" t="s">
        <v>679</v>
      </c>
      <c r="B576" s="6" t="s">
        <v>95</v>
      </c>
      <c r="C576" s="5" t="s">
        <v>96</v>
      </c>
      <c r="D576" s="6" t="s">
        <v>20</v>
      </c>
      <c r="E576" s="6" t="s">
        <v>16</v>
      </c>
      <c r="F576" s="7">
        <v>15.84</v>
      </c>
      <c r="G576" s="8">
        <v>176.85</v>
      </c>
      <c r="H576" s="8">
        <v>209.67</v>
      </c>
      <c r="I576" s="8">
        <v>2801.3</v>
      </c>
      <c r="J576" s="8">
        <v>3321.17</v>
      </c>
    </row>
    <row r="577" spans="1:10" x14ac:dyDescent="0.25">
      <c r="A577" s="5" t="s">
        <v>680</v>
      </c>
      <c r="B577" s="6" t="s">
        <v>101</v>
      </c>
      <c r="C577" s="5" t="s">
        <v>102</v>
      </c>
      <c r="D577" s="6" t="s">
        <v>76</v>
      </c>
      <c r="E577" s="6" t="s">
        <v>103</v>
      </c>
      <c r="F577" s="7">
        <v>8</v>
      </c>
      <c r="G577" s="8">
        <v>19.79</v>
      </c>
      <c r="H577" s="8">
        <v>23.46</v>
      </c>
      <c r="I577" s="8">
        <v>158.32</v>
      </c>
      <c r="J577" s="8">
        <v>187.68</v>
      </c>
    </row>
    <row r="578" spans="1:10" x14ac:dyDescent="0.25">
      <c r="A578" s="5" t="s">
        <v>681</v>
      </c>
      <c r="B578" s="6" t="s">
        <v>105</v>
      </c>
      <c r="C578" s="5" t="s">
        <v>106</v>
      </c>
      <c r="D578" s="6" t="s">
        <v>20</v>
      </c>
      <c r="E578" s="6" t="s">
        <v>16</v>
      </c>
      <c r="F578" s="7">
        <v>376.89</v>
      </c>
      <c r="G578" s="8">
        <v>17.11</v>
      </c>
      <c r="H578" s="8">
        <v>20.29</v>
      </c>
      <c r="I578" s="8">
        <v>6448.59</v>
      </c>
      <c r="J578" s="8">
        <v>7647.1</v>
      </c>
    </row>
    <row r="579" spans="1:10" x14ac:dyDescent="0.25">
      <c r="A579" s="5" t="s">
        <v>682</v>
      </c>
      <c r="B579" s="6" t="s">
        <v>108</v>
      </c>
      <c r="C579" s="5" t="s">
        <v>109</v>
      </c>
      <c r="D579" s="6" t="s">
        <v>110</v>
      </c>
      <c r="E579" s="6" t="s">
        <v>111</v>
      </c>
      <c r="F579" s="7">
        <v>1011.64</v>
      </c>
      <c r="G579" s="8">
        <v>3.93</v>
      </c>
      <c r="H579" s="8">
        <v>4.66</v>
      </c>
      <c r="I579" s="8">
        <v>3975.75</v>
      </c>
      <c r="J579" s="8">
        <v>4714.24</v>
      </c>
    </row>
    <row r="580" spans="1:10" ht="20.100000000000001" customHeight="1" x14ac:dyDescent="0.25">
      <c r="A580" s="3" t="s">
        <v>683</v>
      </c>
      <c r="B580" s="84" t="s">
        <v>684</v>
      </c>
      <c r="C580" s="84"/>
      <c r="D580" s="84"/>
      <c r="E580" s="84"/>
      <c r="F580" s="84"/>
      <c r="G580" s="84">
        <v>313258.19000000006</v>
      </c>
      <c r="H580" s="84"/>
      <c r="I580" s="4">
        <v>313258.19</v>
      </c>
      <c r="J580" s="4">
        <v>371278.97</v>
      </c>
    </row>
    <row r="581" spans="1:10" x14ac:dyDescent="0.25">
      <c r="A581" s="5" t="s">
        <v>685</v>
      </c>
      <c r="B581" s="6" t="s">
        <v>46</v>
      </c>
      <c r="C581" s="5" t="s">
        <v>47</v>
      </c>
      <c r="D581" s="6" t="s">
        <v>25</v>
      </c>
      <c r="E581" s="6" t="s">
        <v>48</v>
      </c>
      <c r="F581" s="7">
        <v>199.39</v>
      </c>
      <c r="G581" s="8">
        <v>2.68</v>
      </c>
      <c r="H581" s="8">
        <v>3.18</v>
      </c>
      <c r="I581" s="8">
        <v>534.37</v>
      </c>
      <c r="J581" s="8">
        <v>634.05999999999995</v>
      </c>
    </row>
    <row r="582" spans="1:10" ht="16.5" x14ac:dyDescent="0.25">
      <c r="A582" s="5" t="s">
        <v>686</v>
      </c>
      <c r="B582" s="6" t="s">
        <v>50</v>
      </c>
      <c r="C582" s="5" t="s">
        <v>51</v>
      </c>
      <c r="D582" s="6" t="s">
        <v>20</v>
      </c>
      <c r="E582" s="6" t="s">
        <v>16</v>
      </c>
      <c r="F582" s="7">
        <v>4471.92</v>
      </c>
      <c r="G582" s="8">
        <v>0.67</v>
      </c>
      <c r="H582" s="8">
        <v>0.79</v>
      </c>
      <c r="I582" s="8">
        <v>2996.19</v>
      </c>
      <c r="J582" s="8">
        <v>3532.82</v>
      </c>
    </row>
    <row r="583" spans="1:10" ht="16.5" x14ac:dyDescent="0.25">
      <c r="A583" s="5" t="s">
        <v>687</v>
      </c>
      <c r="B583" s="6" t="s">
        <v>53</v>
      </c>
      <c r="C583" s="5" t="s">
        <v>54</v>
      </c>
      <c r="D583" s="6" t="s">
        <v>20</v>
      </c>
      <c r="E583" s="6" t="s">
        <v>34</v>
      </c>
      <c r="F583" s="7">
        <v>101.98</v>
      </c>
      <c r="G583" s="8">
        <v>4.5199999999999996</v>
      </c>
      <c r="H583" s="8">
        <v>5.36</v>
      </c>
      <c r="I583" s="8">
        <v>460.95</v>
      </c>
      <c r="J583" s="8">
        <v>546.61</v>
      </c>
    </row>
    <row r="584" spans="1:10" ht="16.5" x14ac:dyDescent="0.25">
      <c r="A584" s="5" t="s">
        <v>688</v>
      </c>
      <c r="B584" s="6" t="s">
        <v>56</v>
      </c>
      <c r="C584" s="5" t="s">
        <v>57</v>
      </c>
      <c r="D584" s="6" t="s">
        <v>20</v>
      </c>
      <c r="E584" s="6" t="s">
        <v>34</v>
      </c>
      <c r="F584" s="7">
        <v>1.72</v>
      </c>
      <c r="G584" s="8">
        <v>114.41</v>
      </c>
      <c r="H584" s="8">
        <v>135.63999999999999</v>
      </c>
      <c r="I584" s="8">
        <v>196.79</v>
      </c>
      <c r="J584" s="8">
        <v>233.3</v>
      </c>
    </row>
    <row r="585" spans="1:10" ht="24.75" x14ac:dyDescent="0.25">
      <c r="A585" s="5" t="s">
        <v>689</v>
      </c>
      <c r="B585" s="6" t="s">
        <v>59</v>
      </c>
      <c r="C585" s="5" t="s">
        <v>60</v>
      </c>
      <c r="D585" s="6" t="s">
        <v>20</v>
      </c>
      <c r="E585" s="6" t="s">
        <v>61</v>
      </c>
      <c r="F585" s="7">
        <v>826.52</v>
      </c>
      <c r="G585" s="8">
        <v>5.66</v>
      </c>
      <c r="H585" s="8">
        <v>6.71</v>
      </c>
      <c r="I585" s="8">
        <v>4678.1000000000004</v>
      </c>
      <c r="J585" s="8">
        <v>5545.95</v>
      </c>
    </row>
    <row r="586" spans="1:10" ht="16.5" x14ac:dyDescent="0.25">
      <c r="A586" s="5" t="s">
        <v>690</v>
      </c>
      <c r="B586" s="6" t="s">
        <v>63</v>
      </c>
      <c r="C586" s="5" t="s">
        <v>64</v>
      </c>
      <c r="D586" s="6" t="s">
        <v>20</v>
      </c>
      <c r="E586" s="6" t="s">
        <v>65</v>
      </c>
      <c r="F586" s="7">
        <v>22500.95</v>
      </c>
      <c r="G586" s="8">
        <v>1.26</v>
      </c>
      <c r="H586" s="8">
        <v>1.49</v>
      </c>
      <c r="I586" s="8">
        <v>28351.200000000001</v>
      </c>
      <c r="J586" s="8">
        <v>33526.42</v>
      </c>
    </row>
    <row r="587" spans="1:10" ht="16.5" x14ac:dyDescent="0.25">
      <c r="A587" s="5" t="s">
        <v>691</v>
      </c>
      <c r="B587" s="6" t="s">
        <v>67</v>
      </c>
      <c r="C587" s="5" t="s">
        <v>68</v>
      </c>
      <c r="D587" s="6" t="s">
        <v>20</v>
      </c>
      <c r="E587" s="6" t="s">
        <v>65</v>
      </c>
      <c r="F587" s="7">
        <v>9918.18</v>
      </c>
      <c r="G587" s="8">
        <v>0.48</v>
      </c>
      <c r="H587" s="8">
        <v>0.56999999999999995</v>
      </c>
      <c r="I587" s="8">
        <v>4760.7299999999996</v>
      </c>
      <c r="J587" s="8">
        <v>5653.36</v>
      </c>
    </row>
    <row r="588" spans="1:10" x14ac:dyDescent="0.25">
      <c r="A588" s="5" t="s">
        <v>692</v>
      </c>
      <c r="B588" s="6" t="s">
        <v>70</v>
      </c>
      <c r="C588" s="5" t="s">
        <v>71</v>
      </c>
      <c r="D588" s="6" t="s">
        <v>25</v>
      </c>
      <c r="E588" s="6" t="s">
        <v>61</v>
      </c>
      <c r="F588" s="7">
        <v>670.79</v>
      </c>
      <c r="G588" s="8">
        <v>28.42</v>
      </c>
      <c r="H588" s="8">
        <v>33.69</v>
      </c>
      <c r="I588" s="8">
        <v>19063.849999999999</v>
      </c>
      <c r="J588" s="8">
        <v>22598.92</v>
      </c>
    </row>
    <row r="589" spans="1:10" ht="16.5" x14ac:dyDescent="0.25">
      <c r="A589" s="5" t="s">
        <v>693</v>
      </c>
      <c r="B589" s="6" t="s">
        <v>63</v>
      </c>
      <c r="C589" s="5" t="s">
        <v>64</v>
      </c>
      <c r="D589" s="6" t="s">
        <v>20</v>
      </c>
      <c r="E589" s="6" t="s">
        <v>65</v>
      </c>
      <c r="F589" s="7">
        <v>4543.12</v>
      </c>
      <c r="G589" s="8">
        <v>1.26</v>
      </c>
      <c r="H589" s="8">
        <v>1.49</v>
      </c>
      <c r="I589" s="8">
        <v>5724.33</v>
      </c>
      <c r="J589" s="8">
        <v>6769.25</v>
      </c>
    </row>
    <row r="590" spans="1:10" x14ac:dyDescent="0.25">
      <c r="A590" s="5" t="s">
        <v>694</v>
      </c>
      <c r="B590" s="6" t="s">
        <v>74</v>
      </c>
      <c r="C590" s="5" t="s">
        <v>75</v>
      </c>
      <c r="D590" s="6" t="s">
        <v>76</v>
      </c>
      <c r="E590" s="6" t="s">
        <v>77</v>
      </c>
      <c r="F590" s="7">
        <v>101.98</v>
      </c>
      <c r="G590" s="8">
        <v>212.84</v>
      </c>
      <c r="H590" s="8">
        <v>252.34</v>
      </c>
      <c r="I590" s="8">
        <v>21705.42</v>
      </c>
      <c r="J590" s="8">
        <v>25733.63</v>
      </c>
    </row>
    <row r="591" spans="1:10" ht="16.5" x14ac:dyDescent="0.25">
      <c r="A591" s="5" t="s">
        <v>695</v>
      </c>
      <c r="B591" s="6" t="s">
        <v>79</v>
      </c>
      <c r="C591" s="5" t="s">
        <v>80</v>
      </c>
      <c r="D591" s="6" t="s">
        <v>20</v>
      </c>
      <c r="E591" s="6" t="s">
        <v>16</v>
      </c>
      <c r="F591" s="7">
        <v>1019.78</v>
      </c>
      <c r="G591" s="8">
        <v>1.48</v>
      </c>
      <c r="H591" s="8">
        <v>1.75</v>
      </c>
      <c r="I591" s="8">
        <v>1509.27</v>
      </c>
      <c r="J591" s="8">
        <v>1784.62</v>
      </c>
    </row>
    <row r="592" spans="1:10" ht="24.75" x14ac:dyDescent="0.25">
      <c r="A592" s="5" t="s">
        <v>696</v>
      </c>
      <c r="B592" s="6" t="s">
        <v>82</v>
      </c>
      <c r="C592" s="5" t="s">
        <v>83</v>
      </c>
      <c r="D592" s="6" t="s">
        <v>20</v>
      </c>
      <c r="E592" s="6" t="s">
        <v>84</v>
      </c>
      <c r="F592" s="7">
        <v>762.05</v>
      </c>
      <c r="G592" s="8">
        <v>48.51</v>
      </c>
      <c r="H592" s="8">
        <v>57.51</v>
      </c>
      <c r="I592" s="8">
        <v>36967.050000000003</v>
      </c>
      <c r="J592" s="8">
        <v>43825.5</v>
      </c>
    </row>
    <row r="593" spans="1:10" x14ac:dyDescent="0.25">
      <c r="A593" s="5" t="s">
        <v>697</v>
      </c>
      <c r="B593" s="6" t="s">
        <v>86</v>
      </c>
      <c r="C593" s="5" t="s">
        <v>87</v>
      </c>
      <c r="D593" s="6" t="s">
        <v>20</v>
      </c>
      <c r="E593" s="6" t="s">
        <v>84</v>
      </c>
      <c r="F593" s="7">
        <v>762.05</v>
      </c>
      <c r="G593" s="8">
        <v>1.93</v>
      </c>
      <c r="H593" s="8">
        <v>2.29</v>
      </c>
      <c r="I593" s="8">
        <v>1470.76</v>
      </c>
      <c r="J593" s="8">
        <v>1745.09</v>
      </c>
    </row>
    <row r="594" spans="1:10" ht="16.5" x14ac:dyDescent="0.25">
      <c r="A594" s="5" t="s">
        <v>698</v>
      </c>
      <c r="B594" s="6" t="s">
        <v>89</v>
      </c>
      <c r="C594" s="5" t="s">
        <v>90</v>
      </c>
      <c r="D594" s="6" t="s">
        <v>20</v>
      </c>
      <c r="E594" s="6" t="s">
        <v>26</v>
      </c>
      <c r="F594" s="7">
        <v>4</v>
      </c>
      <c r="G594" s="8">
        <v>1316.71</v>
      </c>
      <c r="H594" s="8">
        <v>1561.09</v>
      </c>
      <c r="I594" s="8">
        <v>5266.84</v>
      </c>
      <c r="J594" s="8">
        <v>6244.36</v>
      </c>
    </row>
    <row r="595" spans="1:10" ht="16.5" x14ac:dyDescent="0.25">
      <c r="A595" s="5" t="s">
        <v>699</v>
      </c>
      <c r="B595" s="6" t="s">
        <v>92</v>
      </c>
      <c r="C595" s="5" t="s">
        <v>93</v>
      </c>
      <c r="D595" s="6" t="s">
        <v>25</v>
      </c>
      <c r="E595" s="6" t="s">
        <v>16</v>
      </c>
      <c r="F595" s="7">
        <v>1019.78</v>
      </c>
      <c r="G595" s="8">
        <v>160.55000000000001</v>
      </c>
      <c r="H595" s="8">
        <v>190.35</v>
      </c>
      <c r="I595" s="8">
        <v>163725.68</v>
      </c>
      <c r="J595" s="8">
        <v>194115.12</v>
      </c>
    </row>
    <row r="596" spans="1:10" ht="16.5" x14ac:dyDescent="0.25">
      <c r="A596" s="5" t="s">
        <v>700</v>
      </c>
      <c r="B596" s="6" t="s">
        <v>98</v>
      </c>
      <c r="C596" s="5" t="s">
        <v>99</v>
      </c>
      <c r="D596" s="6" t="s">
        <v>20</v>
      </c>
      <c r="E596" s="6" t="s">
        <v>26</v>
      </c>
      <c r="F596" s="7">
        <v>2</v>
      </c>
      <c r="G596" s="8">
        <v>1299.47</v>
      </c>
      <c r="H596" s="8">
        <v>1540.65</v>
      </c>
      <c r="I596" s="8">
        <v>2598.94</v>
      </c>
      <c r="J596" s="8">
        <v>3081.3</v>
      </c>
    </row>
    <row r="597" spans="1:10" ht="16.5" x14ac:dyDescent="0.25">
      <c r="A597" s="5" t="s">
        <v>701</v>
      </c>
      <c r="B597" s="6" t="s">
        <v>95</v>
      </c>
      <c r="C597" s="5" t="s">
        <v>96</v>
      </c>
      <c r="D597" s="6" t="s">
        <v>20</v>
      </c>
      <c r="E597" s="6" t="s">
        <v>16</v>
      </c>
      <c r="F597" s="7">
        <v>14.88</v>
      </c>
      <c r="G597" s="8">
        <v>176.85</v>
      </c>
      <c r="H597" s="8">
        <v>209.67</v>
      </c>
      <c r="I597" s="8">
        <v>2631.53</v>
      </c>
      <c r="J597" s="8">
        <v>3119.89</v>
      </c>
    </row>
    <row r="598" spans="1:10" x14ac:dyDescent="0.25">
      <c r="A598" s="5" t="s">
        <v>702</v>
      </c>
      <c r="B598" s="6" t="s">
        <v>101</v>
      </c>
      <c r="C598" s="5" t="s">
        <v>102</v>
      </c>
      <c r="D598" s="6" t="s">
        <v>76</v>
      </c>
      <c r="E598" s="6" t="s">
        <v>103</v>
      </c>
      <c r="F598" s="7">
        <v>8</v>
      </c>
      <c r="G598" s="8">
        <v>19.79</v>
      </c>
      <c r="H598" s="8">
        <v>23.46</v>
      </c>
      <c r="I598" s="8">
        <v>158.32</v>
      </c>
      <c r="J598" s="8">
        <v>187.68</v>
      </c>
    </row>
    <row r="599" spans="1:10" x14ac:dyDescent="0.25">
      <c r="A599" s="5" t="s">
        <v>703</v>
      </c>
      <c r="B599" s="6" t="s">
        <v>105</v>
      </c>
      <c r="C599" s="5" t="s">
        <v>106</v>
      </c>
      <c r="D599" s="6" t="s">
        <v>20</v>
      </c>
      <c r="E599" s="6" t="s">
        <v>16</v>
      </c>
      <c r="F599" s="7">
        <v>376.98</v>
      </c>
      <c r="G599" s="8">
        <v>17.11</v>
      </c>
      <c r="H599" s="8">
        <v>20.29</v>
      </c>
      <c r="I599" s="8">
        <v>6450.13</v>
      </c>
      <c r="J599" s="8">
        <v>7648.92</v>
      </c>
    </row>
    <row r="600" spans="1:10" x14ac:dyDescent="0.25">
      <c r="A600" s="5" t="s">
        <v>704</v>
      </c>
      <c r="B600" s="6" t="s">
        <v>108</v>
      </c>
      <c r="C600" s="5" t="s">
        <v>109</v>
      </c>
      <c r="D600" s="6" t="s">
        <v>110</v>
      </c>
      <c r="E600" s="6" t="s">
        <v>111</v>
      </c>
      <c r="F600" s="7">
        <v>1019.78</v>
      </c>
      <c r="G600" s="8">
        <v>3.93</v>
      </c>
      <c r="H600" s="8">
        <v>4.66</v>
      </c>
      <c r="I600" s="8">
        <v>4007.74</v>
      </c>
      <c r="J600" s="8">
        <v>4752.17</v>
      </c>
    </row>
    <row r="601" spans="1:10" ht="20.100000000000001" customHeight="1" x14ac:dyDescent="0.25">
      <c r="A601" s="3" t="s">
        <v>705</v>
      </c>
      <c r="B601" s="84" t="s">
        <v>706</v>
      </c>
      <c r="C601" s="84"/>
      <c r="D601" s="84"/>
      <c r="E601" s="84"/>
      <c r="F601" s="84"/>
      <c r="G601" s="84">
        <v>221712.18000000005</v>
      </c>
      <c r="H601" s="84"/>
      <c r="I601" s="4">
        <v>221712.18</v>
      </c>
      <c r="J601" s="4">
        <v>262753.3</v>
      </c>
    </row>
    <row r="602" spans="1:10" x14ac:dyDescent="0.25">
      <c r="A602" s="5" t="s">
        <v>707</v>
      </c>
      <c r="B602" s="6" t="s">
        <v>46</v>
      </c>
      <c r="C602" s="5" t="s">
        <v>47</v>
      </c>
      <c r="D602" s="6" t="s">
        <v>25</v>
      </c>
      <c r="E602" s="6" t="s">
        <v>48</v>
      </c>
      <c r="F602" s="7">
        <v>199.64</v>
      </c>
      <c r="G602" s="8">
        <v>2.68</v>
      </c>
      <c r="H602" s="8">
        <v>3.18</v>
      </c>
      <c r="I602" s="8">
        <v>535.04</v>
      </c>
      <c r="J602" s="8">
        <v>634.86</v>
      </c>
    </row>
    <row r="603" spans="1:10" ht="16.5" x14ac:dyDescent="0.25">
      <c r="A603" s="5" t="s">
        <v>708</v>
      </c>
      <c r="B603" s="6" t="s">
        <v>50</v>
      </c>
      <c r="C603" s="5" t="s">
        <v>51</v>
      </c>
      <c r="D603" s="6" t="s">
        <v>20</v>
      </c>
      <c r="E603" s="6" t="s">
        <v>16</v>
      </c>
      <c r="F603" s="7">
        <v>4471.92</v>
      </c>
      <c r="G603" s="8">
        <v>0.67</v>
      </c>
      <c r="H603" s="8">
        <v>0.79</v>
      </c>
      <c r="I603" s="8">
        <v>2996.19</v>
      </c>
      <c r="J603" s="8">
        <v>3532.82</v>
      </c>
    </row>
    <row r="604" spans="1:10" ht="16.5" x14ac:dyDescent="0.25">
      <c r="A604" s="5" t="s">
        <v>709</v>
      </c>
      <c r="B604" s="6" t="s">
        <v>53</v>
      </c>
      <c r="C604" s="5" t="s">
        <v>54</v>
      </c>
      <c r="D604" s="6" t="s">
        <v>20</v>
      </c>
      <c r="E604" s="6" t="s">
        <v>34</v>
      </c>
      <c r="F604" s="7">
        <v>60.81</v>
      </c>
      <c r="G604" s="8">
        <v>4.5199999999999996</v>
      </c>
      <c r="H604" s="8">
        <v>5.36</v>
      </c>
      <c r="I604" s="8">
        <v>274.86</v>
      </c>
      <c r="J604" s="8">
        <v>325.94</v>
      </c>
    </row>
    <row r="605" spans="1:10" ht="16.5" x14ac:dyDescent="0.25">
      <c r="A605" s="5" t="s">
        <v>710</v>
      </c>
      <c r="B605" s="6" t="s">
        <v>56</v>
      </c>
      <c r="C605" s="5" t="s">
        <v>57</v>
      </c>
      <c r="D605" s="6" t="s">
        <v>20</v>
      </c>
      <c r="E605" s="6" t="s">
        <v>34</v>
      </c>
      <c r="F605" s="7">
        <v>1.29</v>
      </c>
      <c r="G605" s="8">
        <v>114.41</v>
      </c>
      <c r="H605" s="8">
        <v>135.63999999999999</v>
      </c>
      <c r="I605" s="8">
        <v>147.59</v>
      </c>
      <c r="J605" s="8">
        <v>174.98</v>
      </c>
    </row>
    <row r="606" spans="1:10" ht="24.75" x14ac:dyDescent="0.25">
      <c r="A606" s="5" t="s">
        <v>711</v>
      </c>
      <c r="B606" s="6" t="s">
        <v>59</v>
      </c>
      <c r="C606" s="5" t="s">
        <v>60</v>
      </c>
      <c r="D606" s="6" t="s">
        <v>20</v>
      </c>
      <c r="E606" s="6" t="s">
        <v>61</v>
      </c>
      <c r="F606" s="7">
        <v>764.07</v>
      </c>
      <c r="G606" s="8">
        <v>5.66</v>
      </c>
      <c r="H606" s="8">
        <v>6.71</v>
      </c>
      <c r="I606" s="8">
        <v>4324.6400000000003</v>
      </c>
      <c r="J606" s="8">
        <v>5126.91</v>
      </c>
    </row>
    <row r="607" spans="1:10" ht="16.5" x14ac:dyDescent="0.25">
      <c r="A607" s="5" t="s">
        <v>712</v>
      </c>
      <c r="B607" s="6" t="s">
        <v>63</v>
      </c>
      <c r="C607" s="5" t="s">
        <v>64</v>
      </c>
      <c r="D607" s="6" t="s">
        <v>20</v>
      </c>
      <c r="E607" s="6" t="s">
        <v>65</v>
      </c>
      <c r="F607" s="7">
        <v>21553.94</v>
      </c>
      <c r="G607" s="8">
        <v>1.26</v>
      </c>
      <c r="H607" s="8">
        <v>1.49</v>
      </c>
      <c r="I607" s="8">
        <v>27157.96</v>
      </c>
      <c r="J607" s="8">
        <v>32115.37</v>
      </c>
    </row>
    <row r="608" spans="1:10" ht="16.5" x14ac:dyDescent="0.25">
      <c r="A608" s="5" t="s">
        <v>713</v>
      </c>
      <c r="B608" s="6" t="s">
        <v>67</v>
      </c>
      <c r="C608" s="5" t="s">
        <v>68</v>
      </c>
      <c r="D608" s="6" t="s">
        <v>20</v>
      </c>
      <c r="E608" s="6" t="s">
        <v>65</v>
      </c>
      <c r="F608" s="7">
        <v>9168.86</v>
      </c>
      <c r="G608" s="8">
        <v>0.48</v>
      </c>
      <c r="H608" s="8">
        <v>0.56999999999999995</v>
      </c>
      <c r="I608" s="8">
        <v>4401.05</v>
      </c>
      <c r="J608" s="8">
        <v>5226.25</v>
      </c>
    </row>
    <row r="609" spans="1:10" x14ac:dyDescent="0.25">
      <c r="A609" s="5" t="s">
        <v>714</v>
      </c>
      <c r="B609" s="6" t="s">
        <v>70</v>
      </c>
      <c r="C609" s="5" t="s">
        <v>71</v>
      </c>
      <c r="D609" s="6" t="s">
        <v>25</v>
      </c>
      <c r="E609" s="6" t="s">
        <v>61</v>
      </c>
      <c r="F609" s="7">
        <v>670.79</v>
      </c>
      <c r="G609" s="8">
        <v>28.42</v>
      </c>
      <c r="H609" s="8">
        <v>33.69</v>
      </c>
      <c r="I609" s="8">
        <v>19063.849999999999</v>
      </c>
      <c r="J609" s="8">
        <v>22598.92</v>
      </c>
    </row>
    <row r="610" spans="1:10" ht="16.5" x14ac:dyDescent="0.25">
      <c r="A610" s="5" t="s">
        <v>715</v>
      </c>
      <c r="B610" s="6" t="s">
        <v>63</v>
      </c>
      <c r="C610" s="5" t="s">
        <v>64</v>
      </c>
      <c r="D610" s="6" t="s">
        <v>20</v>
      </c>
      <c r="E610" s="6" t="s">
        <v>65</v>
      </c>
      <c r="F610" s="7">
        <v>2709.04</v>
      </c>
      <c r="G610" s="8">
        <v>1.26</v>
      </c>
      <c r="H610" s="8">
        <v>1.49</v>
      </c>
      <c r="I610" s="8">
        <v>3413.39</v>
      </c>
      <c r="J610" s="8">
        <v>4036.47</v>
      </c>
    </row>
    <row r="611" spans="1:10" x14ac:dyDescent="0.25">
      <c r="A611" s="5" t="s">
        <v>716</v>
      </c>
      <c r="B611" s="6" t="s">
        <v>74</v>
      </c>
      <c r="C611" s="5" t="s">
        <v>75</v>
      </c>
      <c r="D611" s="6" t="s">
        <v>76</v>
      </c>
      <c r="E611" s="6" t="s">
        <v>77</v>
      </c>
      <c r="F611" s="7">
        <v>60.81</v>
      </c>
      <c r="G611" s="8">
        <v>212.84</v>
      </c>
      <c r="H611" s="8">
        <v>252.34</v>
      </c>
      <c r="I611" s="8">
        <v>12942.8</v>
      </c>
      <c r="J611" s="8">
        <v>15344.8</v>
      </c>
    </row>
    <row r="612" spans="1:10" ht="16.5" x14ac:dyDescent="0.25">
      <c r="A612" s="5" t="s">
        <v>717</v>
      </c>
      <c r="B612" s="6" t="s">
        <v>79</v>
      </c>
      <c r="C612" s="5" t="s">
        <v>80</v>
      </c>
      <c r="D612" s="6" t="s">
        <v>20</v>
      </c>
      <c r="E612" s="6" t="s">
        <v>16</v>
      </c>
      <c r="F612" s="7">
        <v>608.09</v>
      </c>
      <c r="G612" s="8">
        <v>1.48</v>
      </c>
      <c r="H612" s="8">
        <v>1.75</v>
      </c>
      <c r="I612" s="8">
        <v>899.97</v>
      </c>
      <c r="J612" s="8">
        <v>1064.1600000000001</v>
      </c>
    </row>
    <row r="613" spans="1:10" ht="24.75" x14ac:dyDescent="0.25">
      <c r="A613" s="5" t="s">
        <v>718</v>
      </c>
      <c r="B613" s="6" t="s">
        <v>82</v>
      </c>
      <c r="C613" s="5" t="s">
        <v>83</v>
      </c>
      <c r="D613" s="6" t="s">
        <v>20</v>
      </c>
      <c r="E613" s="6" t="s">
        <v>84</v>
      </c>
      <c r="F613" s="7">
        <v>611.66</v>
      </c>
      <c r="G613" s="8">
        <v>48.51</v>
      </c>
      <c r="H613" s="8">
        <v>57.51</v>
      </c>
      <c r="I613" s="8">
        <v>29671.63</v>
      </c>
      <c r="J613" s="8">
        <v>35176.57</v>
      </c>
    </row>
    <row r="614" spans="1:10" x14ac:dyDescent="0.25">
      <c r="A614" s="5" t="s">
        <v>719</v>
      </c>
      <c r="B614" s="6" t="s">
        <v>86</v>
      </c>
      <c r="C614" s="5" t="s">
        <v>87</v>
      </c>
      <c r="D614" s="6" t="s">
        <v>20</v>
      </c>
      <c r="E614" s="6" t="s">
        <v>84</v>
      </c>
      <c r="F614" s="7">
        <v>611.66</v>
      </c>
      <c r="G614" s="8">
        <v>1.93</v>
      </c>
      <c r="H614" s="8">
        <v>2.29</v>
      </c>
      <c r="I614" s="8">
        <v>1180.5</v>
      </c>
      <c r="J614" s="8">
        <v>1400.7</v>
      </c>
    </row>
    <row r="615" spans="1:10" ht="16.5" x14ac:dyDescent="0.25">
      <c r="A615" s="5" t="s">
        <v>720</v>
      </c>
      <c r="B615" s="6" t="s">
        <v>89</v>
      </c>
      <c r="C615" s="5" t="s">
        <v>90</v>
      </c>
      <c r="D615" s="6" t="s">
        <v>20</v>
      </c>
      <c r="E615" s="6" t="s">
        <v>26</v>
      </c>
      <c r="F615" s="7">
        <v>3</v>
      </c>
      <c r="G615" s="8">
        <v>1316.71</v>
      </c>
      <c r="H615" s="8">
        <v>1561.09</v>
      </c>
      <c r="I615" s="8">
        <v>3950.13</v>
      </c>
      <c r="J615" s="8">
        <v>4683.2700000000004</v>
      </c>
    </row>
    <row r="616" spans="1:10" ht="16.5" x14ac:dyDescent="0.25">
      <c r="A616" s="5" t="s">
        <v>721</v>
      </c>
      <c r="B616" s="6" t="s">
        <v>92</v>
      </c>
      <c r="C616" s="5" t="s">
        <v>93</v>
      </c>
      <c r="D616" s="6" t="s">
        <v>25</v>
      </c>
      <c r="E616" s="6" t="s">
        <v>16</v>
      </c>
      <c r="F616" s="7">
        <v>608.09</v>
      </c>
      <c r="G616" s="8">
        <v>160.55000000000001</v>
      </c>
      <c r="H616" s="8">
        <v>190.35</v>
      </c>
      <c r="I616" s="8">
        <v>97628.85</v>
      </c>
      <c r="J616" s="8">
        <v>115749.93</v>
      </c>
    </row>
    <row r="617" spans="1:10" ht="16.5" x14ac:dyDescent="0.25">
      <c r="A617" s="5" t="s">
        <v>722</v>
      </c>
      <c r="B617" s="6" t="s">
        <v>98</v>
      </c>
      <c r="C617" s="5" t="s">
        <v>99</v>
      </c>
      <c r="D617" s="6" t="s">
        <v>20</v>
      </c>
      <c r="E617" s="6" t="s">
        <v>26</v>
      </c>
      <c r="F617" s="7">
        <v>2</v>
      </c>
      <c r="G617" s="8">
        <v>1299.47</v>
      </c>
      <c r="H617" s="8">
        <v>1540.65</v>
      </c>
      <c r="I617" s="8">
        <v>2598.94</v>
      </c>
      <c r="J617" s="8">
        <v>3081.3</v>
      </c>
    </row>
    <row r="618" spans="1:10" ht="16.5" x14ac:dyDescent="0.25">
      <c r="A618" s="5" t="s">
        <v>723</v>
      </c>
      <c r="B618" s="6" t="s">
        <v>95</v>
      </c>
      <c r="C618" s="5" t="s">
        <v>96</v>
      </c>
      <c r="D618" s="6" t="s">
        <v>20</v>
      </c>
      <c r="E618" s="6" t="s">
        <v>16</v>
      </c>
      <c r="F618" s="7">
        <v>11.04</v>
      </c>
      <c r="G618" s="8">
        <v>176.85</v>
      </c>
      <c r="H618" s="8">
        <v>209.67</v>
      </c>
      <c r="I618" s="8">
        <v>1952.42</v>
      </c>
      <c r="J618" s="8">
        <v>2314.7600000000002</v>
      </c>
    </row>
    <row r="619" spans="1:10" x14ac:dyDescent="0.25">
      <c r="A619" s="5" t="s">
        <v>724</v>
      </c>
      <c r="B619" s="6" t="s">
        <v>101</v>
      </c>
      <c r="C619" s="5" t="s">
        <v>102</v>
      </c>
      <c r="D619" s="6" t="s">
        <v>76</v>
      </c>
      <c r="E619" s="6" t="s">
        <v>103</v>
      </c>
      <c r="F619" s="7">
        <v>8</v>
      </c>
      <c r="G619" s="8">
        <v>19.79</v>
      </c>
      <c r="H619" s="8">
        <v>23.46</v>
      </c>
      <c r="I619" s="8">
        <v>158.32</v>
      </c>
      <c r="J619" s="8">
        <v>187.68</v>
      </c>
    </row>
    <row r="620" spans="1:10" x14ac:dyDescent="0.25">
      <c r="A620" s="5" t="s">
        <v>725</v>
      </c>
      <c r="B620" s="6" t="s">
        <v>105</v>
      </c>
      <c r="C620" s="5" t="s">
        <v>106</v>
      </c>
      <c r="D620" s="6" t="s">
        <v>20</v>
      </c>
      <c r="E620" s="6" t="s">
        <v>16</v>
      </c>
      <c r="F620" s="7">
        <v>352.09</v>
      </c>
      <c r="G620" s="8">
        <v>17.11</v>
      </c>
      <c r="H620" s="8">
        <v>20.29</v>
      </c>
      <c r="I620" s="8">
        <v>6024.26</v>
      </c>
      <c r="J620" s="8">
        <v>7143.91</v>
      </c>
    </row>
    <row r="621" spans="1:10" x14ac:dyDescent="0.25">
      <c r="A621" s="5" t="s">
        <v>726</v>
      </c>
      <c r="B621" s="6" t="s">
        <v>108</v>
      </c>
      <c r="C621" s="5" t="s">
        <v>109</v>
      </c>
      <c r="D621" s="6" t="s">
        <v>110</v>
      </c>
      <c r="E621" s="6" t="s">
        <v>111</v>
      </c>
      <c r="F621" s="7">
        <v>608.09</v>
      </c>
      <c r="G621" s="8">
        <v>3.93</v>
      </c>
      <c r="H621" s="8">
        <v>4.66</v>
      </c>
      <c r="I621" s="8">
        <v>2389.79</v>
      </c>
      <c r="J621" s="8">
        <v>2833.7</v>
      </c>
    </row>
    <row r="622" spans="1:10" ht="20.100000000000001" customHeight="1" x14ac:dyDescent="0.25">
      <c r="A622" s="3" t="s">
        <v>727</v>
      </c>
      <c r="B622" s="84" t="s">
        <v>728</v>
      </c>
      <c r="C622" s="84"/>
      <c r="D622" s="84"/>
      <c r="E622" s="84"/>
      <c r="F622" s="84"/>
      <c r="G622" s="84">
        <v>320875.08</v>
      </c>
      <c r="H622" s="84"/>
      <c r="I622" s="4">
        <v>320875.08</v>
      </c>
      <c r="J622" s="4">
        <v>380340.15</v>
      </c>
    </row>
    <row r="623" spans="1:10" x14ac:dyDescent="0.25">
      <c r="A623" s="5" t="s">
        <v>729</v>
      </c>
      <c r="B623" s="6" t="s">
        <v>46</v>
      </c>
      <c r="C623" s="5" t="s">
        <v>47</v>
      </c>
      <c r="D623" s="6" t="s">
        <v>25</v>
      </c>
      <c r="E623" s="6" t="s">
        <v>48</v>
      </c>
      <c r="F623" s="7">
        <v>202.24</v>
      </c>
      <c r="G623" s="8">
        <v>2.68</v>
      </c>
      <c r="H623" s="8">
        <v>3.18</v>
      </c>
      <c r="I623" s="8">
        <v>542</v>
      </c>
      <c r="J623" s="8">
        <v>643.12</v>
      </c>
    </row>
    <row r="624" spans="1:10" ht="16.5" x14ac:dyDescent="0.25">
      <c r="A624" s="5" t="s">
        <v>730</v>
      </c>
      <c r="B624" s="6" t="s">
        <v>50</v>
      </c>
      <c r="C624" s="5" t="s">
        <v>51</v>
      </c>
      <c r="D624" s="6" t="s">
        <v>20</v>
      </c>
      <c r="E624" s="6" t="s">
        <v>16</v>
      </c>
      <c r="F624" s="7">
        <v>3326.35</v>
      </c>
      <c r="G624" s="8">
        <v>0.67</v>
      </c>
      <c r="H624" s="8">
        <v>0.79</v>
      </c>
      <c r="I624" s="8">
        <v>2228.65</v>
      </c>
      <c r="J624" s="8">
        <v>2627.82</v>
      </c>
    </row>
    <row r="625" spans="1:10" ht="16.5" x14ac:dyDescent="0.25">
      <c r="A625" s="5" t="s">
        <v>731</v>
      </c>
      <c r="B625" s="6" t="s">
        <v>53</v>
      </c>
      <c r="C625" s="5" t="s">
        <v>54</v>
      </c>
      <c r="D625" s="6" t="s">
        <v>20</v>
      </c>
      <c r="E625" s="6" t="s">
        <v>34</v>
      </c>
      <c r="F625" s="7">
        <v>112.2</v>
      </c>
      <c r="G625" s="8">
        <v>4.5199999999999996</v>
      </c>
      <c r="H625" s="8">
        <v>5.36</v>
      </c>
      <c r="I625" s="8">
        <v>507.14</v>
      </c>
      <c r="J625" s="8">
        <v>601.39</v>
      </c>
    </row>
    <row r="626" spans="1:10" ht="16.5" x14ac:dyDescent="0.25">
      <c r="A626" s="5" t="s">
        <v>732</v>
      </c>
      <c r="B626" s="6" t="s">
        <v>56</v>
      </c>
      <c r="C626" s="5" t="s">
        <v>57</v>
      </c>
      <c r="D626" s="6" t="s">
        <v>20</v>
      </c>
      <c r="E626" s="6" t="s">
        <v>34</v>
      </c>
      <c r="F626" s="7">
        <v>1.72</v>
      </c>
      <c r="G626" s="8">
        <v>114.41</v>
      </c>
      <c r="H626" s="8">
        <v>135.63999999999999</v>
      </c>
      <c r="I626" s="8">
        <v>196.79</v>
      </c>
      <c r="J626" s="8">
        <v>233.3</v>
      </c>
    </row>
    <row r="627" spans="1:10" ht="24.75" x14ac:dyDescent="0.25">
      <c r="A627" s="5" t="s">
        <v>733</v>
      </c>
      <c r="B627" s="6" t="s">
        <v>59</v>
      </c>
      <c r="C627" s="5" t="s">
        <v>60</v>
      </c>
      <c r="D627" s="6" t="s">
        <v>20</v>
      </c>
      <c r="E627" s="6" t="s">
        <v>61</v>
      </c>
      <c r="F627" s="7">
        <v>670.01</v>
      </c>
      <c r="G627" s="8">
        <v>5.66</v>
      </c>
      <c r="H627" s="8">
        <v>6.71</v>
      </c>
      <c r="I627" s="8">
        <v>3792.26</v>
      </c>
      <c r="J627" s="8">
        <v>4495.7700000000004</v>
      </c>
    </row>
    <row r="628" spans="1:10" ht="16.5" x14ac:dyDescent="0.25">
      <c r="A628" s="5" t="s">
        <v>734</v>
      </c>
      <c r="B628" s="6" t="s">
        <v>63</v>
      </c>
      <c r="C628" s="5" t="s">
        <v>64</v>
      </c>
      <c r="D628" s="6" t="s">
        <v>20</v>
      </c>
      <c r="E628" s="6" t="s">
        <v>65</v>
      </c>
      <c r="F628" s="7">
        <v>17575.900000000001</v>
      </c>
      <c r="G628" s="8">
        <v>1.26</v>
      </c>
      <c r="H628" s="8">
        <v>1.49</v>
      </c>
      <c r="I628" s="8">
        <v>22145.63</v>
      </c>
      <c r="J628" s="8">
        <v>26188.09</v>
      </c>
    </row>
    <row r="629" spans="1:10" ht="16.5" x14ac:dyDescent="0.25">
      <c r="A629" s="5" t="s">
        <v>735</v>
      </c>
      <c r="B629" s="6" t="s">
        <v>67</v>
      </c>
      <c r="C629" s="5" t="s">
        <v>68</v>
      </c>
      <c r="D629" s="6" t="s">
        <v>20</v>
      </c>
      <c r="E629" s="6" t="s">
        <v>65</v>
      </c>
      <c r="F629" s="7">
        <v>8040.17</v>
      </c>
      <c r="G629" s="8">
        <v>0.48</v>
      </c>
      <c r="H629" s="8">
        <v>0.56999999999999995</v>
      </c>
      <c r="I629" s="8">
        <v>3859.28</v>
      </c>
      <c r="J629" s="8">
        <v>4582.8999999999996</v>
      </c>
    </row>
    <row r="630" spans="1:10" x14ac:dyDescent="0.25">
      <c r="A630" s="5" t="s">
        <v>736</v>
      </c>
      <c r="B630" s="6" t="s">
        <v>70</v>
      </c>
      <c r="C630" s="5" t="s">
        <v>71</v>
      </c>
      <c r="D630" s="6" t="s">
        <v>25</v>
      </c>
      <c r="E630" s="6" t="s">
        <v>61</v>
      </c>
      <c r="F630" s="7">
        <v>498.95</v>
      </c>
      <c r="G630" s="8">
        <v>28.42</v>
      </c>
      <c r="H630" s="8">
        <v>33.69</v>
      </c>
      <c r="I630" s="8">
        <v>14180.16</v>
      </c>
      <c r="J630" s="8">
        <v>16809.63</v>
      </c>
    </row>
    <row r="631" spans="1:10" ht="16.5" x14ac:dyDescent="0.25">
      <c r="A631" s="5" t="s">
        <v>737</v>
      </c>
      <c r="B631" s="6" t="s">
        <v>63</v>
      </c>
      <c r="C631" s="5" t="s">
        <v>64</v>
      </c>
      <c r="D631" s="6" t="s">
        <v>20</v>
      </c>
      <c r="E631" s="6" t="s">
        <v>65</v>
      </c>
      <c r="F631" s="7">
        <v>2499.2800000000002</v>
      </c>
      <c r="G631" s="8">
        <v>1.26</v>
      </c>
      <c r="H631" s="8">
        <v>1.49</v>
      </c>
      <c r="I631" s="8">
        <v>3149.09</v>
      </c>
      <c r="J631" s="8">
        <v>3723.93</v>
      </c>
    </row>
    <row r="632" spans="1:10" x14ac:dyDescent="0.25">
      <c r="A632" s="5" t="s">
        <v>738</v>
      </c>
      <c r="B632" s="6" t="s">
        <v>74</v>
      </c>
      <c r="C632" s="5" t="s">
        <v>75</v>
      </c>
      <c r="D632" s="6" t="s">
        <v>76</v>
      </c>
      <c r="E632" s="6" t="s">
        <v>77</v>
      </c>
      <c r="F632" s="7">
        <v>112.2</v>
      </c>
      <c r="G632" s="8">
        <v>212.84</v>
      </c>
      <c r="H632" s="8">
        <v>252.34</v>
      </c>
      <c r="I632" s="8">
        <v>23880.65</v>
      </c>
      <c r="J632" s="8">
        <v>28312.55</v>
      </c>
    </row>
    <row r="633" spans="1:10" ht="16.5" x14ac:dyDescent="0.25">
      <c r="A633" s="5" t="s">
        <v>739</v>
      </c>
      <c r="B633" s="6" t="s">
        <v>79</v>
      </c>
      <c r="C633" s="5" t="s">
        <v>80</v>
      </c>
      <c r="D633" s="6" t="s">
        <v>20</v>
      </c>
      <c r="E633" s="6" t="s">
        <v>16</v>
      </c>
      <c r="F633" s="7">
        <v>1122.01</v>
      </c>
      <c r="G633" s="8">
        <v>1.48</v>
      </c>
      <c r="H633" s="8">
        <v>1.75</v>
      </c>
      <c r="I633" s="8">
        <v>1660.57</v>
      </c>
      <c r="J633" s="8">
        <v>1963.52</v>
      </c>
    </row>
    <row r="634" spans="1:10" ht="24.75" x14ac:dyDescent="0.25">
      <c r="A634" s="5" t="s">
        <v>740</v>
      </c>
      <c r="B634" s="6" t="s">
        <v>82</v>
      </c>
      <c r="C634" s="5" t="s">
        <v>83</v>
      </c>
      <c r="D634" s="6" t="s">
        <v>20</v>
      </c>
      <c r="E634" s="6" t="s">
        <v>84</v>
      </c>
      <c r="F634" s="7">
        <v>861.44</v>
      </c>
      <c r="G634" s="8">
        <v>48.51</v>
      </c>
      <c r="H634" s="8">
        <v>57.51</v>
      </c>
      <c r="I634" s="8">
        <v>41788.449999999997</v>
      </c>
      <c r="J634" s="8">
        <v>49541.41</v>
      </c>
    </row>
    <row r="635" spans="1:10" x14ac:dyDescent="0.25">
      <c r="A635" s="5" t="s">
        <v>741</v>
      </c>
      <c r="B635" s="6" t="s">
        <v>86</v>
      </c>
      <c r="C635" s="5" t="s">
        <v>87</v>
      </c>
      <c r="D635" s="6" t="s">
        <v>20</v>
      </c>
      <c r="E635" s="6" t="s">
        <v>84</v>
      </c>
      <c r="F635" s="7">
        <v>861.44</v>
      </c>
      <c r="G635" s="8">
        <v>1.93</v>
      </c>
      <c r="H635" s="8">
        <v>2.29</v>
      </c>
      <c r="I635" s="8">
        <v>1662.58</v>
      </c>
      <c r="J635" s="8">
        <v>1972.7</v>
      </c>
    </row>
    <row r="636" spans="1:10" ht="16.5" x14ac:dyDescent="0.25">
      <c r="A636" s="5" t="s">
        <v>742</v>
      </c>
      <c r="B636" s="6" t="s">
        <v>89</v>
      </c>
      <c r="C636" s="5" t="s">
        <v>90</v>
      </c>
      <c r="D636" s="6" t="s">
        <v>20</v>
      </c>
      <c r="E636" s="6" t="s">
        <v>26</v>
      </c>
      <c r="F636" s="7">
        <v>4</v>
      </c>
      <c r="G636" s="8">
        <v>1316.71</v>
      </c>
      <c r="H636" s="8">
        <v>1561.09</v>
      </c>
      <c r="I636" s="8">
        <v>5266.84</v>
      </c>
      <c r="J636" s="8">
        <v>6244.36</v>
      </c>
    </row>
    <row r="637" spans="1:10" ht="16.5" x14ac:dyDescent="0.25">
      <c r="A637" s="5" t="s">
        <v>743</v>
      </c>
      <c r="B637" s="6" t="s">
        <v>92</v>
      </c>
      <c r="C637" s="5" t="s">
        <v>93</v>
      </c>
      <c r="D637" s="6" t="s">
        <v>25</v>
      </c>
      <c r="E637" s="6" t="s">
        <v>16</v>
      </c>
      <c r="F637" s="7">
        <v>1122.01</v>
      </c>
      <c r="G637" s="8">
        <v>160.55000000000001</v>
      </c>
      <c r="H637" s="8">
        <v>190.35</v>
      </c>
      <c r="I637" s="8">
        <v>180138.71</v>
      </c>
      <c r="J637" s="8">
        <v>213574.6</v>
      </c>
    </row>
    <row r="638" spans="1:10" ht="16.5" x14ac:dyDescent="0.25">
      <c r="A638" s="5" t="s">
        <v>744</v>
      </c>
      <c r="B638" s="6" t="s">
        <v>98</v>
      </c>
      <c r="C638" s="5" t="s">
        <v>99</v>
      </c>
      <c r="D638" s="6" t="s">
        <v>20</v>
      </c>
      <c r="E638" s="6" t="s">
        <v>26</v>
      </c>
      <c r="F638" s="7">
        <v>2</v>
      </c>
      <c r="G638" s="8">
        <v>1299.47</v>
      </c>
      <c r="H638" s="8">
        <v>1540.65</v>
      </c>
      <c r="I638" s="8">
        <v>2598.94</v>
      </c>
      <c r="J638" s="8">
        <v>3081.3</v>
      </c>
    </row>
    <row r="639" spans="1:10" ht="16.5" x14ac:dyDescent="0.25">
      <c r="A639" s="5" t="s">
        <v>745</v>
      </c>
      <c r="B639" s="6" t="s">
        <v>95</v>
      </c>
      <c r="C639" s="5" t="s">
        <v>96</v>
      </c>
      <c r="D639" s="6" t="s">
        <v>20</v>
      </c>
      <c r="E639" s="6" t="s">
        <v>16</v>
      </c>
      <c r="F639" s="7">
        <v>14.88</v>
      </c>
      <c r="G639" s="8">
        <v>176.85</v>
      </c>
      <c r="H639" s="8">
        <v>209.67</v>
      </c>
      <c r="I639" s="8">
        <v>2631.53</v>
      </c>
      <c r="J639" s="8">
        <v>3119.89</v>
      </c>
    </row>
    <row r="640" spans="1:10" x14ac:dyDescent="0.25">
      <c r="A640" s="5" t="s">
        <v>746</v>
      </c>
      <c r="B640" s="6" t="s">
        <v>101</v>
      </c>
      <c r="C640" s="5" t="s">
        <v>102</v>
      </c>
      <c r="D640" s="6" t="s">
        <v>76</v>
      </c>
      <c r="E640" s="6" t="s">
        <v>103</v>
      </c>
      <c r="F640" s="7">
        <v>8</v>
      </c>
      <c r="G640" s="8">
        <v>19.79</v>
      </c>
      <c r="H640" s="8">
        <v>23.46</v>
      </c>
      <c r="I640" s="8">
        <v>158.32</v>
      </c>
      <c r="J640" s="8">
        <v>187.68</v>
      </c>
    </row>
    <row r="641" spans="1:10" x14ac:dyDescent="0.25">
      <c r="A641" s="5" t="s">
        <v>747</v>
      </c>
      <c r="B641" s="6" t="s">
        <v>105</v>
      </c>
      <c r="C641" s="5" t="s">
        <v>106</v>
      </c>
      <c r="D641" s="6" t="s">
        <v>20</v>
      </c>
      <c r="E641" s="6" t="s">
        <v>16</v>
      </c>
      <c r="F641" s="7">
        <v>355.23</v>
      </c>
      <c r="G641" s="8">
        <v>17.11</v>
      </c>
      <c r="H641" s="8">
        <v>20.29</v>
      </c>
      <c r="I641" s="8">
        <v>6077.99</v>
      </c>
      <c r="J641" s="8">
        <v>7207.62</v>
      </c>
    </row>
    <row r="642" spans="1:10" x14ac:dyDescent="0.25">
      <c r="A642" s="5" t="s">
        <v>748</v>
      </c>
      <c r="B642" s="6" t="s">
        <v>108</v>
      </c>
      <c r="C642" s="5" t="s">
        <v>109</v>
      </c>
      <c r="D642" s="6" t="s">
        <v>110</v>
      </c>
      <c r="E642" s="6" t="s">
        <v>111</v>
      </c>
      <c r="F642" s="7">
        <v>1122.01</v>
      </c>
      <c r="G642" s="8">
        <v>3.93</v>
      </c>
      <c r="H642" s="8">
        <v>4.66</v>
      </c>
      <c r="I642" s="8">
        <v>4409.5</v>
      </c>
      <c r="J642" s="8">
        <v>5228.57</v>
      </c>
    </row>
    <row r="643" spans="1:10" ht="20.100000000000001" customHeight="1" x14ac:dyDescent="0.25">
      <c r="A643" s="3" t="s">
        <v>749</v>
      </c>
      <c r="B643" s="84" t="s">
        <v>750</v>
      </c>
      <c r="C643" s="84"/>
      <c r="D643" s="84"/>
      <c r="E643" s="84"/>
      <c r="F643" s="84"/>
      <c r="G643" s="84">
        <v>254393.28</v>
      </c>
      <c r="H643" s="84"/>
      <c r="I643" s="4">
        <v>254393.28</v>
      </c>
      <c r="J643" s="4">
        <v>301486.69</v>
      </c>
    </row>
    <row r="644" spans="1:10" x14ac:dyDescent="0.25">
      <c r="A644" s="5" t="s">
        <v>751</v>
      </c>
      <c r="B644" s="6" t="s">
        <v>46</v>
      </c>
      <c r="C644" s="5" t="s">
        <v>47</v>
      </c>
      <c r="D644" s="6" t="s">
        <v>25</v>
      </c>
      <c r="E644" s="6" t="s">
        <v>48</v>
      </c>
      <c r="F644" s="7">
        <v>200.37</v>
      </c>
      <c r="G644" s="8">
        <v>2.68</v>
      </c>
      <c r="H644" s="8">
        <v>3.18</v>
      </c>
      <c r="I644" s="8">
        <v>536.99</v>
      </c>
      <c r="J644" s="8">
        <v>637.17999999999995</v>
      </c>
    </row>
    <row r="645" spans="1:10" ht="16.5" x14ac:dyDescent="0.25">
      <c r="A645" s="5" t="s">
        <v>752</v>
      </c>
      <c r="B645" s="6" t="s">
        <v>50</v>
      </c>
      <c r="C645" s="5" t="s">
        <v>51</v>
      </c>
      <c r="D645" s="6" t="s">
        <v>20</v>
      </c>
      <c r="E645" s="6" t="s">
        <v>16</v>
      </c>
      <c r="F645" s="7">
        <v>4968.24</v>
      </c>
      <c r="G645" s="8">
        <v>0.67</v>
      </c>
      <c r="H645" s="8">
        <v>0.79</v>
      </c>
      <c r="I645" s="8">
        <v>3328.72</v>
      </c>
      <c r="J645" s="8">
        <v>3924.91</v>
      </c>
    </row>
    <row r="646" spans="1:10" ht="16.5" x14ac:dyDescent="0.25">
      <c r="A646" s="5" t="s">
        <v>753</v>
      </c>
      <c r="B646" s="6" t="s">
        <v>53</v>
      </c>
      <c r="C646" s="5" t="s">
        <v>54</v>
      </c>
      <c r="D646" s="6" t="s">
        <v>20</v>
      </c>
      <c r="E646" s="6" t="s">
        <v>34</v>
      </c>
      <c r="F646" s="7">
        <v>71.39</v>
      </c>
      <c r="G646" s="8">
        <v>4.5199999999999996</v>
      </c>
      <c r="H646" s="8">
        <v>5.36</v>
      </c>
      <c r="I646" s="8">
        <v>322.68</v>
      </c>
      <c r="J646" s="8">
        <v>382.65</v>
      </c>
    </row>
    <row r="647" spans="1:10" ht="16.5" x14ac:dyDescent="0.25">
      <c r="A647" s="5" t="s">
        <v>754</v>
      </c>
      <c r="B647" s="6" t="s">
        <v>56</v>
      </c>
      <c r="C647" s="5" t="s">
        <v>57</v>
      </c>
      <c r="D647" s="6" t="s">
        <v>20</v>
      </c>
      <c r="E647" s="6" t="s">
        <v>34</v>
      </c>
      <c r="F647" s="7">
        <v>1.29</v>
      </c>
      <c r="G647" s="8">
        <v>114.41</v>
      </c>
      <c r="H647" s="8">
        <v>135.63999999999999</v>
      </c>
      <c r="I647" s="8">
        <v>147.59</v>
      </c>
      <c r="J647" s="8">
        <v>174.98</v>
      </c>
    </row>
    <row r="648" spans="1:10" ht="24.75" x14ac:dyDescent="0.25">
      <c r="A648" s="5" t="s">
        <v>755</v>
      </c>
      <c r="B648" s="6" t="s">
        <v>59</v>
      </c>
      <c r="C648" s="5" t="s">
        <v>60</v>
      </c>
      <c r="D648" s="6" t="s">
        <v>20</v>
      </c>
      <c r="E648" s="6" t="s">
        <v>61</v>
      </c>
      <c r="F648" s="7">
        <v>854.4</v>
      </c>
      <c r="G648" s="8">
        <v>5.66</v>
      </c>
      <c r="H648" s="8">
        <v>6.71</v>
      </c>
      <c r="I648" s="8">
        <v>4835.8999999999996</v>
      </c>
      <c r="J648" s="8">
        <v>5733.02</v>
      </c>
    </row>
    <row r="649" spans="1:10" ht="16.5" x14ac:dyDescent="0.25">
      <c r="A649" s="5" t="s">
        <v>756</v>
      </c>
      <c r="B649" s="6" t="s">
        <v>63</v>
      </c>
      <c r="C649" s="5" t="s">
        <v>64</v>
      </c>
      <c r="D649" s="6" t="s">
        <v>20</v>
      </c>
      <c r="E649" s="6" t="s">
        <v>65</v>
      </c>
      <c r="F649" s="7">
        <v>24025.48</v>
      </c>
      <c r="G649" s="8">
        <v>1.26</v>
      </c>
      <c r="H649" s="8">
        <v>1.49</v>
      </c>
      <c r="I649" s="8">
        <v>30272.1</v>
      </c>
      <c r="J649" s="8">
        <v>35797.97</v>
      </c>
    </row>
    <row r="650" spans="1:10" ht="16.5" x14ac:dyDescent="0.25">
      <c r="A650" s="5" t="s">
        <v>757</v>
      </c>
      <c r="B650" s="6" t="s">
        <v>67</v>
      </c>
      <c r="C650" s="5" t="s">
        <v>68</v>
      </c>
      <c r="D650" s="6" t="s">
        <v>20</v>
      </c>
      <c r="E650" s="6" t="s">
        <v>65</v>
      </c>
      <c r="F650" s="7">
        <v>10252.709999999999</v>
      </c>
      <c r="G650" s="8">
        <v>0.48</v>
      </c>
      <c r="H650" s="8">
        <v>0.56999999999999995</v>
      </c>
      <c r="I650" s="8">
        <v>4921.3</v>
      </c>
      <c r="J650" s="8">
        <v>5844.04</v>
      </c>
    </row>
    <row r="651" spans="1:10" x14ac:dyDescent="0.25">
      <c r="A651" s="5" t="s">
        <v>758</v>
      </c>
      <c r="B651" s="6" t="s">
        <v>70</v>
      </c>
      <c r="C651" s="5" t="s">
        <v>71</v>
      </c>
      <c r="D651" s="6" t="s">
        <v>25</v>
      </c>
      <c r="E651" s="6" t="s">
        <v>61</v>
      </c>
      <c r="F651" s="7">
        <v>745.24</v>
      </c>
      <c r="G651" s="8">
        <v>28.42</v>
      </c>
      <c r="H651" s="8">
        <v>33.69</v>
      </c>
      <c r="I651" s="8">
        <v>21179.72</v>
      </c>
      <c r="J651" s="8">
        <v>25107.14</v>
      </c>
    </row>
    <row r="652" spans="1:10" ht="16.5" x14ac:dyDescent="0.25">
      <c r="A652" s="5" t="s">
        <v>759</v>
      </c>
      <c r="B652" s="6" t="s">
        <v>63</v>
      </c>
      <c r="C652" s="5" t="s">
        <v>64</v>
      </c>
      <c r="D652" s="6" t="s">
        <v>20</v>
      </c>
      <c r="E652" s="6" t="s">
        <v>65</v>
      </c>
      <c r="F652" s="7">
        <v>3180.47</v>
      </c>
      <c r="G652" s="8">
        <v>1.26</v>
      </c>
      <c r="H652" s="8">
        <v>1.49</v>
      </c>
      <c r="I652" s="8">
        <v>4007.39</v>
      </c>
      <c r="J652" s="8">
        <v>4738.8999999999996</v>
      </c>
    </row>
    <row r="653" spans="1:10" x14ac:dyDescent="0.25">
      <c r="A653" s="5" t="s">
        <v>760</v>
      </c>
      <c r="B653" s="6" t="s">
        <v>74</v>
      </c>
      <c r="C653" s="5" t="s">
        <v>75</v>
      </c>
      <c r="D653" s="6" t="s">
        <v>76</v>
      </c>
      <c r="E653" s="6" t="s">
        <v>77</v>
      </c>
      <c r="F653" s="7">
        <v>71.39</v>
      </c>
      <c r="G653" s="8">
        <v>212.84</v>
      </c>
      <c r="H653" s="8">
        <v>252.34</v>
      </c>
      <c r="I653" s="8">
        <v>15194.65</v>
      </c>
      <c r="J653" s="8">
        <v>18014.55</v>
      </c>
    </row>
    <row r="654" spans="1:10" ht="16.5" x14ac:dyDescent="0.25">
      <c r="A654" s="5" t="s">
        <v>761</v>
      </c>
      <c r="B654" s="6" t="s">
        <v>79</v>
      </c>
      <c r="C654" s="5" t="s">
        <v>80</v>
      </c>
      <c r="D654" s="6" t="s">
        <v>20</v>
      </c>
      <c r="E654" s="6" t="s">
        <v>16</v>
      </c>
      <c r="F654" s="7">
        <v>713.91</v>
      </c>
      <c r="G654" s="8">
        <v>1.48</v>
      </c>
      <c r="H654" s="8">
        <v>1.75</v>
      </c>
      <c r="I654" s="8">
        <v>1056.5899999999999</v>
      </c>
      <c r="J654" s="8">
        <v>1249.3399999999999</v>
      </c>
    </row>
    <row r="655" spans="1:10" ht="24.75" x14ac:dyDescent="0.25">
      <c r="A655" s="5" t="s">
        <v>762</v>
      </c>
      <c r="B655" s="6" t="s">
        <v>82</v>
      </c>
      <c r="C655" s="5" t="s">
        <v>83</v>
      </c>
      <c r="D655" s="6" t="s">
        <v>20</v>
      </c>
      <c r="E655" s="6" t="s">
        <v>84</v>
      </c>
      <c r="F655" s="7">
        <v>720.09</v>
      </c>
      <c r="G655" s="8">
        <v>48.51</v>
      </c>
      <c r="H655" s="8">
        <v>57.51</v>
      </c>
      <c r="I655" s="8">
        <v>34931.57</v>
      </c>
      <c r="J655" s="8">
        <v>41412.379999999997</v>
      </c>
    </row>
    <row r="656" spans="1:10" x14ac:dyDescent="0.25">
      <c r="A656" s="5" t="s">
        <v>763</v>
      </c>
      <c r="B656" s="6" t="s">
        <v>86</v>
      </c>
      <c r="C656" s="5" t="s">
        <v>87</v>
      </c>
      <c r="D656" s="6" t="s">
        <v>20</v>
      </c>
      <c r="E656" s="6" t="s">
        <v>84</v>
      </c>
      <c r="F656" s="7">
        <v>720.09</v>
      </c>
      <c r="G656" s="8">
        <v>1.93</v>
      </c>
      <c r="H656" s="8">
        <v>2.29</v>
      </c>
      <c r="I656" s="8">
        <v>1389.77</v>
      </c>
      <c r="J656" s="8">
        <v>1649.01</v>
      </c>
    </row>
    <row r="657" spans="1:10" ht="16.5" x14ac:dyDescent="0.25">
      <c r="A657" s="5" t="s">
        <v>764</v>
      </c>
      <c r="B657" s="6" t="s">
        <v>89</v>
      </c>
      <c r="C657" s="5" t="s">
        <v>90</v>
      </c>
      <c r="D657" s="6" t="s">
        <v>20</v>
      </c>
      <c r="E657" s="6" t="s">
        <v>26</v>
      </c>
      <c r="F657" s="7">
        <v>3</v>
      </c>
      <c r="G657" s="8">
        <v>1316.71</v>
      </c>
      <c r="H657" s="8">
        <v>1561.09</v>
      </c>
      <c r="I657" s="8">
        <v>3950.13</v>
      </c>
      <c r="J657" s="8">
        <v>4683.2700000000004</v>
      </c>
    </row>
    <row r="658" spans="1:10" ht="16.5" x14ac:dyDescent="0.25">
      <c r="A658" s="5" t="s">
        <v>765</v>
      </c>
      <c r="B658" s="6" t="s">
        <v>92</v>
      </c>
      <c r="C658" s="5" t="s">
        <v>93</v>
      </c>
      <c r="D658" s="6" t="s">
        <v>25</v>
      </c>
      <c r="E658" s="6" t="s">
        <v>16</v>
      </c>
      <c r="F658" s="7">
        <v>713.91</v>
      </c>
      <c r="G658" s="8">
        <v>160.55000000000001</v>
      </c>
      <c r="H658" s="8">
        <v>190.35</v>
      </c>
      <c r="I658" s="8">
        <v>114618.25</v>
      </c>
      <c r="J658" s="8">
        <v>135892.76999999999</v>
      </c>
    </row>
    <row r="659" spans="1:10" ht="16.5" x14ac:dyDescent="0.25">
      <c r="A659" s="5" t="s">
        <v>766</v>
      </c>
      <c r="B659" s="6" t="s">
        <v>98</v>
      </c>
      <c r="C659" s="5" t="s">
        <v>99</v>
      </c>
      <c r="D659" s="6" t="s">
        <v>20</v>
      </c>
      <c r="E659" s="6" t="s">
        <v>26</v>
      </c>
      <c r="F659" s="7">
        <v>2</v>
      </c>
      <c r="G659" s="8">
        <v>1299.47</v>
      </c>
      <c r="H659" s="8">
        <v>1540.65</v>
      </c>
      <c r="I659" s="8">
        <v>2598.94</v>
      </c>
      <c r="J659" s="8">
        <v>3081.3</v>
      </c>
    </row>
    <row r="660" spans="1:10" ht="16.5" x14ac:dyDescent="0.25">
      <c r="A660" s="5" t="s">
        <v>767</v>
      </c>
      <c r="B660" s="6" t="s">
        <v>95</v>
      </c>
      <c r="C660" s="5" t="s">
        <v>96</v>
      </c>
      <c r="D660" s="6" t="s">
        <v>20</v>
      </c>
      <c r="E660" s="6" t="s">
        <v>16</v>
      </c>
      <c r="F660" s="7">
        <v>11.04</v>
      </c>
      <c r="G660" s="8">
        <v>176.85</v>
      </c>
      <c r="H660" s="8">
        <v>209.67</v>
      </c>
      <c r="I660" s="8">
        <v>1952.42</v>
      </c>
      <c r="J660" s="8">
        <v>2314.7600000000002</v>
      </c>
    </row>
    <row r="661" spans="1:10" x14ac:dyDescent="0.25">
      <c r="A661" s="5" t="s">
        <v>768</v>
      </c>
      <c r="B661" s="6" t="s">
        <v>101</v>
      </c>
      <c r="C661" s="5" t="s">
        <v>102</v>
      </c>
      <c r="D661" s="6" t="s">
        <v>76</v>
      </c>
      <c r="E661" s="6" t="s">
        <v>103</v>
      </c>
      <c r="F661" s="7">
        <v>8</v>
      </c>
      <c r="G661" s="8">
        <v>19.79</v>
      </c>
      <c r="H661" s="8">
        <v>23.46</v>
      </c>
      <c r="I661" s="8">
        <v>158.32</v>
      </c>
      <c r="J661" s="8">
        <v>187.68</v>
      </c>
    </row>
    <row r="662" spans="1:10" x14ac:dyDescent="0.25">
      <c r="A662" s="5" t="s">
        <v>769</v>
      </c>
      <c r="B662" s="6" t="s">
        <v>105</v>
      </c>
      <c r="C662" s="5" t="s">
        <v>106</v>
      </c>
      <c r="D662" s="6" t="s">
        <v>20</v>
      </c>
      <c r="E662" s="6" t="s">
        <v>16</v>
      </c>
      <c r="F662" s="7">
        <v>361.46</v>
      </c>
      <c r="G662" s="8">
        <v>17.11</v>
      </c>
      <c r="H662" s="8">
        <v>20.29</v>
      </c>
      <c r="I662" s="8">
        <v>6184.58</v>
      </c>
      <c r="J662" s="8">
        <v>7334.02</v>
      </c>
    </row>
    <row r="663" spans="1:10" x14ac:dyDescent="0.25">
      <c r="A663" s="5" t="s">
        <v>770</v>
      </c>
      <c r="B663" s="6" t="s">
        <v>108</v>
      </c>
      <c r="C663" s="5" t="s">
        <v>109</v>
      </c>
      <c r="D663" s="6" t="s">
        <v>110</v>
      </c>
      <c r="E663" s="6" t="s">
        <v>111</v>
      </c>
      <c r="F663" s="7">
        <v>713.91</v>
      </c>
      <c r="G663" s="8">
        <v>3.93</v>
      </c>
      <c r="H663" s="8">
        <v>4.66</v>
      </c>
      <c r="I663" s="8">
        <v>2805.67</v>
      </c>
      <c r="J663" s="8">
        <v>3326.82</v>
      </c>
    </row>
    <row r="664" spans="1:10" ht="20.100000000000001" customHeight="1" x14ac:dyDescent="0.25">
      <c r="A664" s="3" t="s">
        <v>771</v>
      </c>
      <c r="B664" s="84" t="s">
        <v>772</v>
      </c>
      <c r="C664" s="84"/>
      <c r="D664" s="84"/>
      <c r="E664" s="84"/>
      <c r="F664" s="84"/>
      <c r="G664" s="84">
        <v>278598.81</v>
      </c>
      <c r="H664" s="84"/>
      <c r="I664" s="4">
        <v>278598.81</v>
      </c>
      <c r="J664" s="4">
        <v>330216.59000000003</v>
      </c>
    </row>
    <row r="665" spans="1:10" x14ac:dyDescent="0.25">
      <c r="A665" s="5" t="s">
        <v>773</v>
      </c>
      <c r="B665" s="6" t="s">
        <v>46</v>
      </c>
      <c r="C665" s="5" t="s">
        <v>47</v>
      </c>
      <c r="D665" s="6" t="s">
        <v>25</v>
      </c>
      <c r="E665" s="6" t="s">
        <v>48</v>
      </c>
      <c r="F665" s="7">
        <v>2017.21</v>
      </c>
      <c r="G665" s="8">
        <v>2.68</v>
      </c>
      <c r="H665" s="8">
        <v>3.18</v>
      </c>
      <c r="I665" s="8">
        <v>5406.12</v>
      </c>
      <c r="J665" s="8">
        <v>6414.73</v>
      </c>
    </row>
    <row r="666" spans="1:10" ht="16.5" x14ac:dyDescent="0.25">
      <c r="A666" s="5" t="s">
        <v>774</v>
      </c>
      <c r="B666" s="6" t="s">
        <v>50</v>
      </c>
      <c r="C666" s="5" t="s">
        <v>51</v>
      </c>
      <c r="D666" s="6" t="s">
        <v>20</v>
      </c>
      <c r="E666" s="6" t="s">
        <v>16</v>
      </c>
      <c r="F666" s="7">
        <v>5076.68</v>
      </c>
      <c r="G666" s="8">
        <v>0.67</v>
      </c>
      <c r="H666" s="8">
        <v>0.79</v>
      </c>
      <c r="I666" s="8">
        <v>3401.38</v>
      </c>
      <c r="J666" s="8">
        <v>4010.58</v>
      </c>
    </row>
    <row r="667" spans="1:10" ht="16.5" x14ac:dyDescent="0.25">
      <c r="A667" s="5" t="s">
        <v>775</v>
      </c>
      <c r="B667" s="6" t="s">
        <v>53</v>
      </c>
      <c r="C667" s="5" t="s">
        <v>54</v>
      </c>
      <c r="D667" s="6" t="s">
        <v>20</v>
      </c>
      <c r="E667" s="6" t="s">
        <v>34</v>
      </c>
      <c r="F667" s="7">
        <v>90.62</v>
      </c>
      <c r="G667" s="8">
        <v>4.5199999999999996</v>
      </c>
      <c r="H667" s="8">
        <v>5.36</v>
      </c>
      <c r="I667" s="8">
        <v>409.6</v>
      </c>
      <c r="J667" s="8">
        <v>485.72</v>
      </c>
    </row>
    <row r="668" spans="1:10" ht="16.5" x14ac:dyDescent="0.25">
      <c r="A668" s="5" t="s">
        <v>776</v>
      </c>
      <c r="B668" s="6" t="s">
        <v>56</v>
      </c>
      <c r="C668" s="5" t="s">
        <v>57</v>
      </c>
      <c r="D668" s="6" t="s">
        <v>20</v>
      </c>
      <c r="E668" s="6" t="s">
        <v>34</v>
      </c>
      <c r="F668" s="7">
        <v>1.29</v>
      </c>
      <c r="G668" s="8">
        <v>114.41</v>
      </c>
      <c r="H668" s="8">
        <v>135.63999999999999</v>
      </c>
      <c r="I668" s="8">
        <v>147.59</v>
      </c>
      <c r="J668" s="8">
        <v>174.98</v>
      </c>
    </row>
    <row r="669" spans="1:10" ht="24.75" x14ac:dyDescent="0.25">
      <c r="A669" s="5" t="s">
        <v>777</v>
      </c>
      <c r="B669" s="6" t="s">
        <v>59</v>
      </c>
      <c r="C669" s="5" t="s">
        <v>60</v>
      </c>
      <c r="D669" s="6" t="s">
        <v>20</v>
      </c>
      <c r="E669" s="6" t="s">
        <v>61</v>
      </c>
      <c r="F669" s="7">
        <v>599.66999999999996</v>
      </c>
      <c r="G669" s="8">
        <v>5.66</v>
      </c>
      <c r="H669" s="8">
        <v>6.71</v>
      </c>
      <c r="I669" s="8">
        <v>3394.13</v>
      </c>
      <c r="J669" s="8">
        <v>4023.79</v>
      </c>
    </row>
    <row r="670" spans="1:10" ht="16.5" x14ac:dyDescent="0.25">
      <c r="A670" s="5" t="s">
        <v>778</v>
      </c>
      <c r="B670" s="6" t="s">
        <v>63</v>
      </c>
      <c r="C670" s="5" t="s">
        <v>64</v>
      </c>
      <c r="D670" s="6" t="s">
        <v>20</v>
      </c>
      <c r="E670" s="6" t="s">
        <v>65</v>
      </c>
      <c r="F670" s="7">
        <v>16630.7</v>
      </c>
      <c r="G670" s="8">
        <v>1.26</v>
      </c>
      <c r="H670" s="8">
        <v>1.49</v>
      </c>
      <c r="I670" s="8">
        <v>20954.68</v>
      </c>
      <c r="J670" s="8">
        <v>24779.74</v>
      </c>
    </row>
    <row r="671" spans="1:10" ht="16.5" x14ac:dyDescent="0.25">
      <c r="A671" s="5" t="s">
        <v>779</v>
      </c>
      <c r="B671" s="6" t="s">
        <v>67</v>
      </c>
      <c r="C671" s="5" t="s">
        <v>68</v>
      </c>
      <c r="D671" s="6" t="s">
        <v>20</v>
      </c>
      <c r="E671" s="6" t="s">
        <v>65</v>
      </c>
      <c r="F671" s="7">
        <v>7195.98</v>
      </c>
      <c r="G671" s="8">
        <v>0.48</v>
      </c>
      <c r="H671" s="8">
        <v>0.56999999999999995</v>
      </c>
      <c r="I671" s="8">
        <v>3454.07</v>
      </c>
      <c r="J671" s="8">
        <v>4101.71</v>
      </c>
    </row>
    <row r="672" spans="1:10" x14ac:dyDescent="0.25">
      <c r="A672" s="5" t="s">
        <v>780</v>
      </c>
      <c r="B672" s="6" t="s">
        <v>70</v>
      </c>
      <c r="C672" s="5" t="s">
        <v>71</v>
      </c>
      <c r="D672" s="6" t="s">
        <v>25</v>
      </c>
      <c r="E672" s="6" t="s">
        <v>61</v>
      </c>
      <c r="F672" s="7">
        <v>761.5</v>
      </c>
      <c r="G672" s="8">
        <v>28.42</v>
      </c>
      <c r="H672" s="8">
        <v>33.69</v>
      </c>
      <c r="I672" s="8">
        <v>21641.83</v>
      </c>
      <c r="J672" s="8">
        <v>25654.94</v>
      </c>
    </row>
    <row r="673" spans="1:10" ht="16.5" x14ac:dyDescent="0.25">
      <c r="A673" s="5" t="s">
        <v>781</v>
      </c>
      <c r="B673" s="6" t="s">
        <v>63</v>
      </c>
      <c r="C673" s="5" t="s">
        <v>64</v>
      </c>
      <c r="D673" s="6" t="s">
        <v>20</v>
      </c>
      <c r="E673" s="6" t="s">
        <v>65</v>
      </c>
      <c r="F673" s="7">
        <v>2691.32</v>
      </c>
      <c r="G673" s="8">
        <v>1.26</v>
      </c>
      <c r="H673" s="8">
        <v>1.49</v>
      </c>
      <c r="I673" s="8">
        <v>3391.06</v>
      </c>
      <c r="J673" s="8">
        <v>4010.07</v>
      </c>
    </row>
    <row r="674" spans="1:10" x14ac:dyDescent="0.25">
      <c r="A674" s="5" t="s">
        <v>782</v>
      </c>
      <c r="B674" s="6" t="s">
        <v>74</v>
      </c>
      <c r="C674" s="5" t="s">
        <v>75</v>
      </c>
      <c r="D674" s="6" t="s">
        <v>76</v>
      </c>
      <c r="E674" s="6" t="s">
        <v>77</v>
      </c>
      <c r="F674" s="7">
        <v>90.62</v>
      </c>
      <c r="G674" s="8">
        <v>212.84</v>
      </c>
      <c r="H674" s="8">
        <v>252.34</v>
      </c>
      <c r="I674" s="8">
        <v>19287.560000000001</v>
      </c>
      <c r="J674" s="8">
        <v>22867.05</v>
      </c>
    </row>
    <row r="675" spans="1:10" ht="16.5" x14ac:dyDescent="0.25">
      <c r="A675" s="5" t="s">
        <v>783</v>
      </c>
      <c r="B675" s="6" t="s">
        <v>79</v>
      </c>
      <c r="C675" s="5" t="s">
        <v>80</v>
      </c>
      <c r="D675" s="6" t="s">
        <v>20</v>
      </c>
      <c r="E675" s="6" t="s">
        <v>16</v>
      </c>
      <c r="F675" s="7">
        <v>906.17</v>
      </c>
      <c r="G675" s="8">
        <v>1.48</v>
      </c>
      <c r="H675" s="8">
        <v>1.75</v>
      </c>
      <c r="I675" s="8">
        <v>1341.13</v>
      </c>
      <c r="J675" s="8">
        <v>1585.8</v>
      </c>
    </row>
    <row r="676" spans="1:10" ht="24.75" x14ac:dyDescent="0.25">
      <c r="A676" s="5" t="s">
        <v>784</v>
      </c>
      <c r="B676" s="6" t="s">
        <v>82</v>
      </c>
      <c r="C676" s="5" t="s">
        <v>83</v>
      </c>
      <c r="D676" s="6" t="s">
        <v>20</v>
      </c>
      <c r="E676" s="6" t="s">
        <v>84</v>
      </c>
      <c r="F676" s="7">
        <v>617.57000000000005</v>
      </c>
      <c r="G676" s="8">
        <v>48.51</v>
      </c>
      <c r="H676" s="8">
        <v>57.51</v>
      </c>
      <c r="I676" s="8">
        <v>29958.32</v>
      </c>
      <c r="J676" s="8">
        <v>35516.449999999997</v>
      </c>
    </row>
    <row r="677" spans="1:10" x14ac:dyDescent="0.25">
      <c r="A677" s="5" t="s">
        <v>785</v>
      </c>
      <c r="B677" s="6" t="s">
        <v>86</v>
      </c>
      <c r="C677" s="5" t="s">
        <v>87</v>
      </c>
      <c r="D677" s="6" t="s">
        <v>20</v>
      </c>
      <c r="E677" s="6" t="s">
        <v>84</v>
      </c>
      <c r="F677" s="7">
        <v>617.57000000000005</v>
      </c>
      <c r="G677" s="8">
        <v>1.93</v>
      </c>
      <c r="H677" s="8">
        <v>2.29</v>
      </c>
      <c r="I677" s="8">
        <v>1191.9100000000001</v>
      </c>
      <c r="J677" s="8">
        <v>1414.24</v>
      </c>
    </row>
    <row r="678" spans="1:10" ht="16.5" x14ac:dyDescent="0.25">
      <c r="A678" s="5" t="s">
        <v>786</v>
      </c>
      <c r="B678" s="6" t="s">
        <v>89</v>
      </c>
      <c r="C678" s="5" t="s">
        <v>90</v>
      </c>
      <c r="D678" s="6" t="s">
        <v>20</v>
      </c>
      <c r="E678" s="6" t="s">
        <v>26</v>
      </c>
      <c r="F678" s="7">
        <v>3</v>
      </c>
      <c r="G678" s="8">
        <v>1316.71</v>
      </c>
      <c r="H678" s="8">
        <v>1561.09</v>
      </c>
      <c r="I678" s="8">
        <v>3950.13</v>
      </c>
      <c r="J678" s="8">
        <v>4683.2700000000004</v>
      </c>
    </row>
    <row r="679" spans="1:10" ht="16.5" x14ac:dyDescent="0.25">
      <c r="A679" s="5" t="s">
        <v>787</v>
      </c>
      <c r="B679" s="6" t="s">
        <v>92</v>
      </c>
      <c r="C679" s="5" t="s">
        <v>93</v>
      </c>
      <c r="D679" s="6" t="s">
        <v>25</v>
      </c>
      <c r="E679" s="6" t="s">
        <v>16</v>
      </c>
      <c r="F679" s="7">
        <v>906.17</v>
      </c>
      <c r="G679" s="8">
        <v>160.55000000000001</v>
      </c>
      <c r="H679" s="8">
        <v>190.35</v>
      </c>
      <c r="I679" s="8">
        <v>145485.59</v>
      </c>
      <c r="J679" s="8">
        <v>172489.46</v>
      </c>
    </row>
    <row r="680" spans="1:10" ht="16.5" x14ac:dyDescent="0.25">
      <c r="A680" s="5" t="s">
        <v>788</v>
      </c>
      <c r="B680" s="6" t="s">
        <v>98</v>
      </c>
      <c r="C680" s="5" t="s">
        <v>99</v>
      </c>
      <c r="D680" s="6" t="s">
        <v>20</v>
      </c>
      <c r="E680" s="6" t="s">
        <v>26</v>
      </c>
      <c r="F680" s="7">
        <v>2</v>
      </c>
      <c r="G680" s="8">
        <v>1299.47</v>
      </c>
      <c r="H680" s="8">
        <v>1540.65</v>
      </c>
      <c r="I680" s="8">
        <v>2598.94</v>
      </c>
      <c r="J680" s="8">
        <v>3081.3</v>
      </c>
    </row>
    <row r="681" spans="1:10" ht="16.5" x14ac:dyDescent="0.25">
      <c r="A681" s="5" t="s">
        <v>789</v>
      </c>
      <c r="B681" s="6" t="s">
        <v>95</v>
      </c>
      <c r="C681" s="5" t="s">
        <v>96</v>
      </c>
      <c r="D681" s="6" t="s">
        <v>20</v>
      </c>
      <c r="E681" s="6" t="s">
        <v>16</v>
      </c>
      <c r="F681" s="7">
        <v>11.04</v>
      </c>
      <c r="G681" s="8">
        <v>176.85</v>
      </c>
      <c r="H681" s="8">
        <v>209.67</v>
      </c>
      <c r="I681" s="8">
        <v>1952.42</v>
      </c>
      <c r="J681" s="8">
        <v>2314.7600000000002</v>
      </c>
    </row>
    <row r="682" spans="1:10" x14ac:dyDescent="0.25">
      <c r="A682" s="5" t="s">
        <v>790</v>
      </c>
      <c r="B682" s="6" t="s">
        <v>101</v>
      </c>
      <c r="C682" s="5" t="s">
        <v>102</v>
      </c>
      <c r="D682" s="6" t="s">
        <v>76</v>
      </c>
      <c r="E682" s="6" t="s">
        <v>103</v>
      </c>
      <c r="F682" s="7">
        <v>8</v>
      </c>
      <c r="G682" s="8">
        <v>19.79</v>
      </c>
      <c r="H682" s="8">
        <v>23.46</v>
      </c>
      <c r="I682" s="8">
        <v>158.32</v>
      </c>
      <c r="J682" s="8">
        <v>187.68</v>
      </c>
    </row>
    <row r="683" spans="1:10" x14ac:dyDescent="0.25">
      <c r="A683" s="5" t="s">
        <v>791</v>
      </c>
      <c r="B683" s="6" t="s">
        <v>105</v>
      </c>
      <c r="C683" s="5" t="s">
        <v>106</v>
      </c>
      <c r="D683" s="6" t="s">
        <v>20</v>
      </c>
      <c r="E683" s="6" t="s">
        <v>16</v>
      </c>
      <c r="F683" s="7">
        <v>404.02</v>
      </c>
      <c r="G683" s="8">
        <v>17.11</v>
      </c>
      <c r="H683" s="8">
        <v>20.29</v>
      </c>
      <c r="I683" s="8">
        <v>6912.78</v>
      </c>
      <c r="J683" s="8">
        <v>8197.57</v>
      </c>
    </row>
    <row r="684" spans="1:10" x14ac:dyDescent="0.25">
      <c r="A684" s="5" t="s">
        <v>792</v>
      </c>
      <c r="B684" s="6" t="s">
        <v>108</v>
      </c>
      <c r="C684" s="5" t="s">
        <v>109</v>
      </c>
      <c r="D684" s="6" t="s">
        <v>110</v>
      </c>
      <c r="E684" s="6" t="s">
        <v>111</v>
      </c>
      <c r="F684" s="7">
        <v>906.17</v>
      </c>
      <c r="G684" s="8">
        <v>3.93</v>
      </c>
      <c r="H684" s="8">
        <v>4.66</v>
      </c>
      <c r="I684" s="8">
        <v>3561.25</v>
      </c>
      <c r="J684" s="8">
        <v>4222.75</v>
      </c>
    </row>
    <row r="685" spans="1:10" ht="20.100000000000001" customHeight="1" x14ac:dyDescent="0.25">
      <c r="A685" s="3" t="s">
        <v>793</v>
      </c>
      <c r="B685" s="84" t="s">
        <v>794</v>
      </c>
      <c r="C685" s="84"/>
      <c r="D685" s="84"/>
      <c r="E685" s="84"/>
      <c r="F685" s="84"/>
      <c r="G685" s="84">
        <v>293986.81</v>
      </c>
      <c r="H685" s="84"/>
      <c r="I685" s="4">
        <v>293986.81</v>
      </c>
      <c r="J685" s="4">
        <v>348414.53</v>
      </c>
    </row>
    <row r="686" spans="1:10" x14ac:dyDescent="0.25">
      <c r="A686" s="5" t="s">
        <v>795</v>
      </c>
      <c r="B686" s="6" t="s">
        <v>46</v>
      </c>
      <c r="C686" s="5" t="s">
        <v>47</v>
      </c>
      <c r="D686" s="6" t="s">
        <v>25</v>
      </c>
      <c r="E686" s="6" t="s">
        <v>48</v>
      </c>
      <c r="F686" s="7">
        <v>219.23</v>
      </c>
      <c r="G686" s="8">
        <v>2.68</v>
      </c>
      <c r="H686" s="8">
        <v>3.18</v>
      </c>
      <c r="I686" s="8">
        <v>587.54</v>
      </c>
      <c r="J686" s="8">
        <v>697.15</v>
      </c>
    </row>
    <row r="687" spans="1:10" ht="16.5" x14ac:dyDescent="0.25">
      <c r="A687" s="5" t="s">
        <v>796</v>
      </c>
      <c r="B687" s="6" t="s">
        <v>50</v>
      </c>
      <c r="C687" s="5" t="s">
        <v>51</v>
      </c>
      <c r="D687" s="6" t="s">
        <v>20</v>
      </c>
      <c r="E687" s="6" t="s">
        <v>16</v>
      </c>
      <c r="F687" s="7">
        <v>5432.37</v>
      </c>
      <c r="G687" s="8">
        <v>0.67</v>
      </c>
      <c r="H687" s="8">
        <v>0.79</v>
      </c>
      <c r="I687" s="8">
        <v>3639.69</v>
      </c>
      <c r="J687" s="8">
        <v>4291.57</v>
      </c>
    </row>
    <row r="688" spans="1:10" ht="16.5" x14ac:dyDescent="0.25">
      <c r="A688" s="5" t="s">
        <v>797</v>
      </c>
      <c r="B688" s="6" t="s">
        <v>53</v>
      </c>
      <c r="C688" s="5" t="s">
        <v>54</v>
      </c>
      <c r="D688" s="6" t="s">
        <v>20</v>
      </c>
      <c r="E688" s="6" t="s">
        <v>34</v>
      </c>
      <c r="F688" s="7">
        <v>89.97</v>
      </c>
      <c r="G688" s="8">
        <v>4.5199999999999996</v>
      </c>
      <c r="H688" s="8">
        <v>5.36</v>
      </c>
      <c r="I688" s="8">
        <v>406.66</v>
      </c>
      <c r="J688" s="8">
        <v>482.24</v>
      </c>
    </row>
    <row r="689" spans="1:10" ht="16.5" x14ac:dyDescent="0.25">
      <c r="A689" s="5" t="s">
        <v>798</v>
      </c>
      <c r="B689" s="6" t="s">
        <v>56</v>
      </c>
      <c r="C689" s="5" t="s">
        <v>57</v>
      </c>
      <c r="D689" s="6" t="s">
        <v>20</v>
      </c>
      <c r="E689" s="6" t="s">
        <v>34</v>
      </c>
      <c r="F689" s="7">
        <v>1.72</v>
      </c>
      <c r="G689" s="8">
        <v>114.41</v>
      </c>
      <c r="H689" s="8">
        <v>135.63999999999999</v>
      </c>
      <c r="I689" s="8">
        <v>196.79</v>
      </c>
      <c r="J689" s="8">
        <v>233.3</v>
      </c>
    </row>
    <row r="690" spans="1:10" ht="24.75" x14ac:dyDescent="0.25">
      <c r="A690" s="5" t="s">
        <v>799</v>
      </c>
      <c r="B690" s="6" t="s">
        <v>59</v>
      </c>
      <c r="C690" s="5" t="s">
        <v>60</v>
      </c>
      <c r="D690" s="6" t="s">
        <v>20</v>
      </c>
      <c r="E690" s="6" t="s">
        <v>61</v>
      </c>
      <c r="F690" s="7">
        <v>952.57</v>
      </c>
      <c r="G690" s="8">
        <v>5.66</v>
      </c>
      <c r="H690" s="8">
        <v>6.71</v>
      </c>
      <c r="I690" s="8">
        <v>5391.55</v>
      </c>
      <c r="J690" s="8">
        <v>6391.74</v>
      </c>
    </row>
    <row r="691" spans="1:10" ht="16.5" x14ac:dyDescent="0.25">
      <c r="A691" s="5" t="s">
        <v>800</v>
      </c>
      <c r="B691" s="6" t="s">
        <v>63</v>
      </c>
      <c r="C691" s="5" t="s">
        <v>64</v>
      </c>
      <c r="D691" s="6" t="s">
        <v>20</v>
      </c>
      <c r="E691" s="6" t="s">
        <v>65</v>
      </c>
      <c r="F691" s="7">
        <v>26552.71</v>
      </c>
      <c r="G691" s="8">
        <v>1.26</v>
      </c>
      <c r="H691" s="8">
        <v>1.49</v>
      </c>
      <c r="I691" s="8">
        <v>33456.410000000003</v>
      </c>
      <c r="J691" s="8">
        <v>39563.54</v>
      </c>
    </row>
    <row r="692" spans="1:10" ht="16.5" x14ac:dyDescent="0.25">
      <c r="A692" s="5" t="s">
        <v>801</v>
      </c>
      <c r="B692" s="6" t="s">
        <v>67</v>
      </c>
      <c r="C692" s="5" t="s">
        <v>68</v>
      </c>
      <c r="D692" s="6" t="s">
        <v>20</v>
      </c>
      <c r="E692" s="6" t="s">
        <v>65</v>
      </c>
      <c r="F692" s="7">
        <v>11430.78</v>
      </c>
      <c r="G692" s="8">
        <v>0.48</v>
      </c>
      <c r="H692" s="8">
        <v>0.56999999999999995</v>
      </c>
      <c r="I692" s="8">
        <v>5486.77</v>
      </c>
      <c r="J692" s="8">
        <v>6515.54</v>
      </c>
    </row>
    <row r="693" spans="1:10" x14ac:dyDescent="0.25">
      <c r="A693" s="5" t="s">
        <v>802</v>
      </c>
      <c r="B693" s="6" t="s">
        <v>70</v>
      </c>
      <c r="C693" s="5" t="s">
        <v>71</v>
      </c>
      <c r="D693" s="6" t="s">
        <v>25</v>
      </c>
      <c r="E693" s="6" t="s">
        <v>61</v>
      </c>
      <c r="F693" s="7">
        <v>814.86</v>
      </c>
      <c r="G693" s="8">
        <v>28.42</v>
      </c>
      <c r="H693" s="8">
        <v>33.69</v>
      </c>
      <c r="I693" s="8">
        <v>23158.32</v>
      </c>
      <c r="J693" s="8">
        <v>27452.63</v>
      </c>
    </row>
    <row r="694" spans="1:10" ht="16.5" x14ac:dyDescent="0.25">
      <c r="A694" s="5" t="s">
        <v>803</v>
      </c>
      <c r="B694" s="6" t="s">
        <v>63</v>
      </c>
      <c r="C694" s="5" t="s">
        <v>64</v>
      </c>
      <c r="D694" s="6" t="s">
        <v>20</v>
      </c>
      <c r="E694" s="6" t="s">
        <v>65</v>
      </c>
      <c r="F694" s="7">
        <v>4007.99</v>
      </c>
      <c r="G694" s="8">
        <v>1.26</v>
      </c>
      <c r="H694" s="8">
        <v>1.49</v>
      </c>
      <c r="I694" s="8">
        <v>5050.07</v>
      </c>
      <c r="J694" s="8">
        <v>5971.91</v>
      </c>
    </row>
    <row r="695" spans="1:10" x14ac:dyDescent="0.25">
      <c r="A695" s="5" t="s">
        <v>804</v>
      </c>
      <c r="B695" s="6" t="s">
        <v>74</v>
      </c>
      <c r="C695" s="5" t="s">
        <v>75</v>
      </c>
      <c r="D695" s="6" t="s">
        <v>76</v>
      </c>
      <c r="E695" s="6" t="s">
        <v>77</v>
      </c>
      <c r="F695" s="7">
        <v>89.97</v>
      </c>
      <c r="G695" s="8">
        <v>212.84</v>
      </c>
      <c r="H695" s="8">
        <v>252.34</v>
      </c>
      <c r="I695" s="8">
        <v>19149.21</v>
      </c>
      <c r="J695" s="8">
        <v>22703.03</v>
      </c>
    </row>
    <row r="696" spans="1:10" ht="16.5" x14ac:dyDescent="0.25">
      <c r="A696" s="5" t="s">
        <v>805</v>
      </c>
      <c r="B696" s="6" t="s">
        <v>79</v>
      </c>
      <c r="C696" s="5" t="s">
        <v>80</v>
      </c>
      <c r="D696" s="6" t="s">
        <v>20</v>
      </c>
      <c r="E696" s="6" t="s">
        <v>16</v>
      </c>
      <c r="F696" s="7">
        <v>899.66</v>
      </c>
      <c r="G696" s="8">
        <v>1.48</v>
      </c>
      <c r="H696" s="8">
        <v>1.75</v>
      </c>
      <c r="I696" s="8">
        <v>1331.5</v>
      </c>
      <c r="J696" s="8">
        <v>1574.41</v>
      </c>
    </row>
    <row r="697" spans="1:10" ht="24.75" x14ac:dyDescent="0.25">
      <c r="A697" s="5" t="s">
        <v>806</v>
      </c>
      <c r="B697" s="6" t="s">
        <v>82</v>
      </c>
      <c r="C697" s="5" t="s">
        <v>83</v>
      </c>
      <c r="D697" s="6" t="s">
        <v>20</v>
      </c>
      <c r="E697" s="6" t="s">
        <v>84</v>
      </c>
      <c r="F697" s="7">
        <v>612.91999999999996</v>
      </c>
      <c r="G697" s="8">
        <v>48.51</v>
      </c>
      <c r="H697" s="8">
        <v>57.51</v>
      </c>
      <c r="I697" s="8">
        <v>29732.75</v>
      </c>
      <c r="J697" s="8">
        <v>35249.03</v>
      </c>
    </row>
    <row r="698" spans="1:10" x14ac:dyDescent="0.25">
      <c r="A698" s="5" t="s">
        <v>807</v>
      </c>
      <c r="B698" s="6" t="s">
        <v>86</v>
      </c>
      <c r="C698" s="5" t="s">
        <v>87</v>
      </c>
      <c r="D698" s="6" t="s">
        <v>20</v>
      </c>
      <c r="E698" s="6" t="s">
        <v>84</v>
      </c>
      <c r="F698" s="7">
        <v>612.91999999999996</v>
      </c>
      <c r="G698" s="8">
        <v>1.93</v>
      </c>
      <c r="H698" s="8">
        <v>2.29</v>
      </c>
      <c r="I698" s="8">
        <v>1182.94</v>
      </c>
      <c r="J698" s="8">
        <v>1403.59</v>
      </c>
    </row>
    <row r="699" spans="1:10" ht="16.5" x14ac:dyDescent="0.25">
      <c r="A699" s="5" t="s">
        <v>808</v>
      </c>
      <c r="B699" s="6" t="s">
        <v>89</v>
      </c>
      <c r="C699" s="5" t="s">
        <v>90</v>
      </c>
      <c r="D699" s="6" t="s">
        <v>20</v>
      </c>
      <c r="E699" s="6" t="s">
        <v>26</v>
      </c>
      <c r="F699" s="7">
        <v>4</v>
      </c>
      <c r="G699" s="8">
        <v>1316.71</v>
      </c>
      <c r="H699" s="8">
        <v>1561.09</v>
      </c>
      <c r="I699" s="8">
        <v>5266.84</v>
      </c>
      <c r="J699" s="8">
        <v>6244.36</v>
      </c>
    </row>
    <row r="700" spans="1:10" ht="16.5" x14ac:dyDescent="0.25">
      <c r="A700" s="5" t="s">
        <v>809</v>
      </c>
      <c r="B700" s="6" t="s">
        <v>92</v>
      </c>
      <c r="C700" s="5" t="s">
        <v>93</v>
      </c>
      <c r="D700" s="6" t="s">
        <v>25</v>
      </c>
      <c r="E700" s="6" t="s">
        <v>16</v>
      </c>
      <c r="F700" s="7">
        <v>899.66</v>
      </c>
      <c r="G700" s="8">
        <v>160.55000000000001</v>
      </c>
      <c r="H700" s="8">
        <v>190.35</v>
      </c>
      <c r="I700" s="8">
        <v>144440.41</v>
      </c>
      <c r="J700" s="8">
        <v>171250.28</v>
      </c>
    </row>
    <row r="701" spans="1:10" ht="16.5" x14ac:dyDescent="0.25">
      <c r="A701" s="5" t="s">
        <v>810</v>
      </c>
      <c r="B701" s="6" t="s">
        <v>98</v>
      </c>
      <c r="C701" s="5" t="s">
        <v>99</v>
      </c>
      <c r="D701" s="6" t="s">
        <v>20</v>
      </c>
      <c r="E701" s="6" t="s">
        <v>26</v>
      </c>
      <c r="F701" s="7">
        <v>2</v>
      </c>
      <c r="G701" s="8">
        <v>1299.47</v>
      </c>
      <c r="H701" s="8">
        <v>1540.65</v>
      </c>
      <c r="I701" s="8">
        <v>2598.94</v>
      </c>
      <c r="J701" s="8">
        <v>3081.3</v>
      </c>
    </row>
    <row r="702" spans="1:10" ht="16.5" x14ac:dyDescent="0.25">
      <c r="A702" s="5" t="s">
        <v>811</v>
      </c>
      <c r="B702" s="6" t="s">
        <v>95</v>
      </c>
      <c r="C702" s="5" t="s">
        <v>96</v>
      </c>
      <c r="D702" s="6" t="s">
        <v>20</v>
      </c>
      <c r="E702" s="6" t="s">
        <v>16</v>
      </c>
      <c r="F702" s="7">
        <v>11.36</v>
      </c>
      <c r="G702" s="8">
        <v>176.85</v>
      </c>
      <c r="H702" s="8">
        <v>209.67</v>
      </c>
      <c r="I702" s="8">
        <v>2009.02</v>
      </c>
      <c r="J702" s="8">
        <v>2381.85</v>
      </c>
    </row>
    <row r="703" spans="1:10" x14ac:dyDescent="0.25">
      <c r="A703" s="5" t="s">
        <v>812</v>
      </c>
      <c r="B703" s="6" t="s">
        <v>101</v>
      </c>
      <c r="C703" s="5" t="s">
        <v>102</v>
      </c>
      <c r="D703" s="6" t="s">
        <v>76</v>
      </c>
      <c r="E703" s="6" t="s">
        <v>103</v>
      </c>
      <c r="F703" s="7">
        <v>8</v>
      </c>
      <c r="G703" s="8">
        <v>19.79</v>
      </c>
      <c r="H703" s="8">
        <v>23.46</v>
      </c>
      <c r="I703" s="8">
        <v>158.32</v>
      </c>
      <c r="J703" s="8">
        <v>187.68</v>
      </c>
    </row>
    <row r="704" spans="1:10" x14ac:dyDescent="0.25">
      <c r="A704" s="5" t="s">
        <v>813</v>
      </c>
      <c r="B704" s="6" t="s">
        <v>105</v>
      </c>
      <c r="C704" s="5" t="s">
        <v>106</v>
      </c>
      <c r="D704" s="6" t="s">
        <v>20</v>
      </c>
      <c r="E704" s="6" t="s">
        <v>16</v>
      </c>
      <c r="F704" s="7">
        <v>421.24</v>
      </c>
      <c r="G704" s="8">
        <v>17.11</v>
      </c>
      <c r="H704" s="8">
        <v>20.29</v>
      </c>
      <c r="I704" s="8">
        <v>7207.42</v>
      </c>
      <c r="J704" s="8">
        <v>8546.9599999999991</v>
      </c>
    </row>
    <row r="705" spans="1:10" x14ac:dyDescent="0.25">
      <c r="A705" s="5" t="s">
        <v>814</v>
      </c>
      <c r="B705" s="6" t="s">
        <v>108</v>
      </c>
      <c r="C705" s="5" t="s">
        <v>109</v>
      </c>
      <c r="D705" s="6" t="s">
        <v>110</v>
      </c>
      <c r="E705" s="6" t="s">
        <v>111</v>
      </c>
      <c r="F705" s="7">
        <v>899.66</v>
      </c>
      <c r="G705" s="8">
        <v>3.93</v>
      </c>
      <c r="H705" s="8">
        <v>4.66</v>
      </c>
      <c r="I705" s="8">
        <v>3535.66</v>
      </c>
      <c r="J705" s="8">
        <v>4192.42</v>
      </c>
    </row>
    <row r="706" spans="1:10" ht="20.100000000000001" customHeight="1" x14ac:dyDescent="0.25">
      <c r="A706" s="3" t="s">
        <v>815</v>
      </c>
      <c r="B706" s="84" t="s">
        <v>816</v>
      </c>
      <c r="C706" s="84"/>
      <c r="D706" s="84"/>
      <c r="E706" s="84"/>
      <c r="F706" s="84"/>
      <c r="G706" s="84">
        <v>263998.54000000004</v>
      </c>
      <c r="H706" s="84"/>
      <c r="I706" s="4">
        <v>263998.53999999998</v>
      </c>
      <c r="J706" s="4">
        <v>312871.12</v>
      </c>
    </row>
    <row r="707" spans="1:10" x14ac:dyDescent="0.25">
      <c r="A707" s="5" t="s">
        <v>817</v>
      </c>
      <c r="B707" s="6" t="s">
        <v>46</v>
      </c>
      <c r="C707" s="5" t="s">
        <v>47</v>
      </c>
      <c r="D707" s="6" t="s">
        <v>25</v>
      </c>
      <c r="E707" s="6" t="s">
        <v>48</v>
      </c>
      <c r="F707" s="7">
        <v>199.68</v>
      </c>
      <c r="G707" s="8">
        <v>2.68</v>
      </c>
      <c r="H707" s="8">
        <v>3.18</v>
      </c>
      <c r="I707" s="8">
        <v>535.14</v>
      </c>
      <c r="J707" s="8">
        <v>634.98</v>
      </c>
    </row>
    <row r="708" spans="1:10" ht="16.5" x14ac:dyDescent="0.25">
      <c r="A708" s="5" t="s">
        <v>818</v>
      </c>
      <c r="B708" s="6" t="s">
        <v>50</v>
      </c>
      <c r="C708" s="5" t="s">
        <v>51</v>
      </c>
      <c r="D708" s="6" t="s">
        <v>20</v>
      </c>
      <c r="E708" s="6" t="s">
        <v>16</v>
      </c>
      <c r="F708" s="7">
        <v>4872.66</v>
      </c>
      <c r="G708" s="8">
        <v>0.67</v>
      </c>
      <c r="H708" s="8">
        <v>0.79</v>
      </c>
      <c r="I708" s="8">
        <v>3264.68</v>
      </c>
      <c r="J708" s="8">
        <v>3849.4</v>
      </c>
    </row>
    <row r="709" spans="1:10" ht="16.5" x14ac:dyDescent="0.25">
      <c r="A709" s="5" t="s">
        <v>819</v>
      </c>
      <c r="B709" s="6" t="s">
        <v>53</v>
      </c>
      <c r="C709" s="5" t="s">
        <v>54</v>
      </c>
      <c r="D709" s="6" t="s">
        <v>20</v>
      </c>
      <c r="E709" s="6" t="s">
        <v>34</v>
      </c>
      <c r="F709" s="7">
        <v>81.72</v>
      </c>
      <c r="G709" s="8">
        <v>4.5199999999999996</v>
      </c>
      <c r="H709" s="8">
        <v>5.36</v>
      </c>
      <c r="I709" s="8">
        <v>369.37</v>
      </c>
      <c r="J709" s="8">
        <v>438.02</v>
      </c>
    </row>
    <row r="710" spans="1:10" ht="16.5" x14ac:dyDescent="0.25">
      <c r="A710" s="5" t="s">
        <v>820</v>
      </c>
      <c r="B710" s="6" t="s">
        <v>56</v>
      </c>
      <c r="C710" s="5" t="s">
        <v>57</v>
      </c>
      <c r="D710" s="6" t="s">
        <v>20</v>
      </c>
      <c r="E710" s="6" t="s">
        <v>34</v>
      </c>
      <c r="F710" s="7">
        <v>1.72</v>
      </c>
      <c r="G710" s="8">
        <v>114.41</v>
      </c>
      <c r="H710" s="8">
        <v>135.63999999999999</v>
      </c>
      <c r="I710" s="8">
        <v>196.79</v>
      </c>
      <c r="J710" s="8">
        <v>233.3</v>
      </c>
    </row>
    <row r="711" spans="1:10" ht="24.75" x14ac:dyDescent="0.25">
      <c r="A711" s="5" t="s">
        <v>821</v>
      </c>
      <c r="B711" s="6" t="s">
        <v>59</v>
      </c>
      <c r="C711" s="5" t="s">
        <v>60</v>
      </c>
      <c r="D711" s="6" t="s">
        <v>20</v>
      </c>
      <c r="E711" s="6" t="s">
        <v>61</v>
      </c>
      <c r="F711" s="7">
        <v>855.55</v>
      </c>
      <c r="G711" s="8">
        <v>5.66</v>
      </c>
      <c r="H711" s="8">
        <v>6.71</v>
      </c>
      <c r="I711" s="8">
        <v>4842.41</v>
      </c>
      <c r="J711" s="8">
        <v>5740.74</v>
      </c>
    </row>
    <row r="712" spans="1:10" ht="16.5" x14ac:dyDescent="0.25">
      <c r="A712" s="5" t="s">
        <v>822</v>
      </c>
      <c r="B712" s="6" t="s">
        <v>63</v>
      </c>
      <c r="C712" s="5" t="s">
        <v>64</v>
      </c>
      <c r="D712" s="6" t="s">
        <v>20</v>
      </c>
      <c r="E712" s="6" t="s">
        <v>65</v>
      </c>
      <c r="F712" s="7">
        <v>23827.73</v>
      </c>
      <c r="G712" s="8">
        <v>1.26</v>
      </c>
      <c r="H712" s="8">
        <v>1.49</v>
      </c>
      <c r="I712" s="8">
        <v>30022.94</v>
      </c>
      <c r="J712" s="8">
        <v>35503.32</v>
      </c>
    </row>
    <row r="713" spans="1:10" ht="16.5" x14ac:dyDescent="0.25">
      <c r="A713" s="5" t="s">
        <v>823</v>
      </c>
      <c r="B713" s="6" t="s">
        <v>67</v>
      </c>
      <c r="C713" s="5" t="s">
        <v>68</v>
      </c>
      <c r="D713" s="6" t="s">
        <v>20</v>
      </c>
      <c r="E713" s="6" t="s">
        <v>65</v>
      </c>
      <c r="F713" s="7">
        <v>6844.37</v>
      </c>
      <c r="G713" s="8">
        <v>0.48</v>
      </c>
      <c r="H713" s="8">
        <v>0.56999999999999995</v>
      </c>
      <c r="I713" s="8">
        <v>3285.3</v>
      </c>
      <c r="J713" s="8">
        <v>3901.29</v>
      </c>
    </row>
    <row r="714" spans="1:10" x14ac:dyDescent="0.25">
      <c r="A714" s="5" t="s">
        <v>824</v>
      </c>
      <c r="B714" s="6" t="s">
        <v>70</v>
      </c>
      <c r="C714" s="5" t="s">
        <v>71</v>
      </c>
      <c r="D714" s="6" t="s">
        <v>25</v>
      </c>
      <c r="E714" s="6" t="s">
        <v>61</v>
      </c>
      <c r="F714" s="7">
        <v>730.9</v>
      </c>
      <c r="G714" s="8">
        <v>28.42</v>
      </c>
      <c r="H714" s="8">
        <v>33.69</v>
      </c>
      <c r="I714" s="8">
        <v>20772.18</v>
      </c>
      <c r="J714" s="8">
        <v>24624.02</v>
      </c>
    </row>
    <row r="715" spans="1:10" ht="16.5" x14ac:dyDescent="0.25">
      <c r="A715" s="5" t="s">
        <v>825</v>
      </c>
      <c r="B715" s="6" t="s">
        <v>63</v>
      </c>
      <c r="C715" s="5" t="s">
        <v>64</v>
      </c>
      <c r="D715" s="6" t="s">
        <v>20</v>
      </c>
      <c r="E715" s="6" t="s">
        <v>65</v>
      </c>
      <c r="F715" s="7">
        <v>3640.54</v>
      </c>
      <c r="G715" s="8">
        <v>1.26</v>
      </c>
      <c r="H715" s="8">
        <v>1.49</v>
      </c>
      <c r="I715" s="8">
        <v>4587.08</v>
      </c>
      <c r="J715" s="8">
        <v>5424.4</v>
      </c>
    </row>
    <row r="716" spans="1:10" x14ac:dyDescent="0.25">
      <c r="A716" s="5" t="s">
        <v>826</v>
      </c>
      <c r="B716" s="6" t="s">
        <v>74</v>
      </c>
      <c r="C716" s="5" t="s">
        <v>75</v>
      </c>
      <c r="D716" s="6" t="s">
        <v>76</v>
      </c>
      <c r="E716" s="6" t="s">
        <v>77</v>
      </c>
      <c r="F716" s="7">
        <v>81.72</v>
      </c>
      <c r="G716" s="8">
        <v>212.84</v>
      </c>
      <c r="H716" s="8">
        <v>252.34</v>
      </c>
      <c r="I716" s="8">
        <v>17393.28</v>
      </c>
      <c r="J716" s="8">
        <v>20621.22</v>
      </c>
    </row>
    <row r="717" spans="1:10" ht="16.5" x14ac:dyDescent="0.25">
      <c r="A717" s="5" t="s">
        <v>827</v>
      </c>
      <c r="B717" s="6" t="s">
        <v>79</v>
      </c>
      <c r="C717" s="5" t="s">
        <v>80</v>
      </c>
      <c r="D717" s="6" t="s">
        <v>20</v>
      </c>
      <c r="E717" s="6" t="s">
        <v>16</v>
      </c>
      <c r="F717" s="7">
        <v>817.18</v>
      </c>
      <c r="G717" s="8">
        <v>1.48</v>
      </c>
      <c r="H717" s="8">
        <v>1.75</v>
      </c>
      <c r="I717" s="8">
        <v>1209.43</v>
      </c>
      <c r="J717" s="8">
        <v>1430.07</v>
      </c>
    </row>
    <row r="718" spans="1:10" ht="24.75" x14ac:dyDescent="0.25">
      <c r="A718" s="5" t="s">
        <v>828</v>
      </c>
      <c r="B718" s="6" t="s">
        <v>82</v>
      </c>
      <c r="C718" s="5" t="s">
        <v>83</v>
      </c>
      <c r="D718" s="6" t="s">
        <v>20</v>
      </c>
      <c r="E718" s="6" t="s">
        <v>84</v>
      </c>
      <c r="F718" s="7">
        <v>555.14</v>
      </c>
      <c r="G718" s="8">
        <v>48.51</v>
      </c>
      <c r="H718" s="8">
        <v>57.51</v>
      </c>
      <c r="I718" s="8">
        <v>26929.84</v>
      </c>
      <c r="J718" s="8">
        <v>31926.1</v>
      </c>
    </row>
    <row r="719" spans="1:10" x14ac:dyDescent="0.25">
      <c r="A719" s="5" t="s">
        <v>829</v>
      </c>
      <c r="B719" s="6" t="s">
        <v>86</v>
      </c>
      <c r="C719" s="5" t="s">
        <v>87</v>
      </c>
      <c r="D719" s="6" t="s">
        <v>20</v>
      </c>
      <c r="E719" s="6" t="s">
        <v>84</v>
      </c>
      <c r="F719" s="7">
        <v>555.14</v>
      </c>
      <c r="G719" s="8">
        <v>1.93</v>
      </c>
      <c r="H719" s="8">
        <v>2.29</v>
      </c>
      <c r="I719" s="8">
        <v>1071.42</v>
      </c>
      <c r="J719" s="8">
        <v>1271.27</v>
      </c>
    </row>
    <row r="720" spans="1:10" ht="16.5" x14ac:dyDescent="0.25">
      <c r="A720" s="5" t="s">
        <v>830</v>
      </c>
      <c r="B720" s="6" t="s">
        <v>89</v>
      </c>
      <c r="C720" s="5" t="s">
        <v>90</v>
      </c>
      <c r="D720" s="6" t="s">
        <v>20</v>
      </c>
      <c r="E720" s="6" t="s">
        <v>26</v>
      </c>
      <c r="F720" s="7">
        <v>3</v>
      </c>
      <c r="G720" s="8">
        <v>1316.71</v>
      </c>
      <c r="H720" s="8">
        <v>1561.09</v>
      </c>
      <c r="I720" s="8">
        <v>3950.13</v>
      </c>
      <c r="J720" s="8">
        <v>4683.2700000000004</v>
      </c>
    </row>
    <row r="721" spans="1:10" ht="16.5" x14ac:dyDescent="0.25">
      <c r="A721" s="5" t="s">
        <v>831</v>
      </c>
      <c r="B721" s="6" t="s">
        <v>92</v>
      </c>
      <c r="C721" s="5" t="s">
        <v>93</v>
      </c>
      <c r="D721" s="6" t="s">
        <v>25</v>
      </c>
      <c r="E721" s="6" t="s">
        <v>16</v>
      </c>
      <c r="F721" s="7">
        <v>817.18</v>
      </c>
      <c r="G721" s="8">
        <v>160.55000000000001</v>
      </c>
      <c r="H721" s="8">
        <v>190.35</v>
      </c>
      <c r="I721" s="8">
        <v>131198.25</v>
      </c>
      <c r="J721" s="8">
        <v>155550.21</v>
      </c>
    </row>
    <row r="722" spans="1:10" ht="16.5" x14ac:dyDescent="0.25">
      <c r="A722" s="5" t="s">
        <v>832</v>
      </c>
      <c r="B722" s="6" t="s">
        <v>98</v>
      </c>
      <c r="C722" s="5" t="s">
        <v>99</v>
      </c>
      <c r="D722" s="6" t="s">
        <v>20</v>
      </c>
      <c r="E722" s="6" t="s">
        <v>26</v>
      </c>
      <c r="F722" s="7">
        <v>2</v>
      </c>
      <c r="G722" s="8">
        <v>1299.47</v>
      </c>
      <c r="H722" s="8">
        <v>1540.65</v>
      </c>
      <c r="I722" s="8">
        <v>2598.94</v>
      </c>
      <c r="J722" s="8">
        <v>3081.3</v>
      </c>
    </row>
    <row r="723" spans="1:10" ht="16.5" x14ac:dyDescent="0.25">
      <c r="A723" s="5" t="s">
        <v>833</v>
      </c>
      <c r="B723" s="6" t="s">
        <v>95</v>
      </c>
      <c r="C723" s="5" t="s">
        <v>96</v>
      </c>
      <c r="D723" s="6" t="s">
        <v>20</v>
      </c>
      <c r="E723" s="6" t="s">
        <v>16</v>
      </c>
      <c r="F723" s="7">
        <v>11.04</v>
      </c>
      <c r="G723" s="8">
        <v>176.85</v>
      </c>
      <c r="H723" s="8">
        <v>209.67</v>
      </c>
      <c r="I723" s="8">
        <v>1952.42</v>
      </c>
      <c r="J723" s="8">
        <v>2314.7600000000002</v>
      </c>
    </row>
    <row r="724" spans="1:10" x14ac:dyDescent="0.25">
      <c r="A724" s="5" t="s">
        <v>834</v>
      </c>
      <c r="B724" s="6" t="s">
        <v>101</v>
      </c>
      <c r="C724" s="5" t="s">
        <v>102</v>
      </c>
      <c r="D724" s="6" t="s">
        <v>76</v>
      </c>
      <c r="E724" s="6" t="s">
        <v>103</v>
      </c>
      <c r="F724" s="7">
        <v>8</v>
      </c>
      <c r="G724" s="8">
        <v>19.79</v>
      </c>
      <c r="H724" s="8">
        <v>23.46</v>
      </c>
      <c r="I724" s="8">
        <v>158.32</v>
      </c>
      <c r="J724" s="8">
        <v>187.68</v>
      </c>
    </row>
    <row r="725" spans="1:10" x14ac:dyDescent="0.25">
      <c r="A725" s="5" t="s">
        <v>835</v>
      </c>
      <c r="B725" s="6" t="s">
        <v>105</v>
      </c>
      <c r="C725" s="5" t="s">
        <v>106</v>
      </c>
      <c r="D725" s="6" t="s">
        <v>20</v>
      </c>
      <c r="E725" s="6" t="s">
        <v>16</v>
      </c>
      <c r="F725" s="7">
        <v>376.92</v>
      </c>
      <c r="G725" s="8">
        <v>17.11</v>
      </c>
      <c r="H725" s="8">
        <v>20.29</v>
      </c>
      <c r="I725" s="8">
        <v>6449.1</v>
      </c>
      <c r="J725" s="8">
        <v>7647.71</v>
      </c>
    </row>
    <row r="726" spans="1:10" x14ac:dyDescent="0.25">
      <c r="A726" s="5" t="s">
        <v>836</v>
      </c>
      <c r="B726" s="6" t="s">
        <v>108</v>
      </c>
      <c r="C726" s="5" t="s">
        <v>109</v>
      </c>
      <c r="D726" s="6" t="s">
        <v>110</v>
      </c>
      <c r="E726" s="6" t="s">
        <v>111</v>
      </c>
      <c r="F726" s="7">
        <v>817.18</v>
      </c>
      <c r="G726" s="8">
        <v>3.93</v>
      </c>
      <c r="H726" s="8">
        <v>4.66</v>
      </c>
      <c r="I726" s="8">
        <v>3211.52</v>
      </c>
      <c r="J726" s="8">
        <v>3808.06</v>
      </c>
    </row>
    <row r="727" spans="1:10" ht="20.100000000000001" customHeight="1" x14ac:dyDescent="0.25">
      <c r="A727" s="3" t="s">
        <v>837</v>
      </c>
      <c r="B727" s="84" t="s">
        <v>838</v>
      </c>
      <c r="C727" s="84"/>
      <c r="D727" s="84"/>
      <c r="E727" s="84"/>
      <c r="F727" s="84"/>
      <c r="G727" s="84">
        <v>284488.52</v>
      </c>
      <c r="H727" s="84"/>
      <c r="I727" s="4">
        <v>284488.52</v>
      </c>
      <c r="J727" s="4">
        <v>337179.14</v>
      </c>
    </row>
    <row r="728" spans="1:10" x14ac:dyDescent="0.25">
      <c r="A728" s="5" t="s">
        <v>839</v>
      </c>
      <c r="B728" s="6" t="s">
        <v>46</v>
      </c>
      <c r="C728" s="5" t="s">
        <v>47</v>
      </c>
      <c r="D728" s="6" t="s">
        <v>25</v>
      </c>
      <c r="E728" s="6" t="s">
        <v>48</v>
      </c>
      <c r="F728" s="7">
        <v>909.94</v>
      </c>
      <c r="G728" s="8">
        <v>2.68</v>
      </c>
      <c r="H728" s="8">
        <v>3.18</v>
      </c>
      <c r="I728" s="8">
        <v>2438.64</v>
      </c>
      <c r="J728" s="8">
        <v>2893.61</v>
      </c>
    </row>
    <row r="729" spans="1:10" ht="16.5" x14ac:dyDescent="0.25">
      <c r="A729" s="5" t="s">
        <v>840</v>
      </c>
      <c r="B729" s="6" t="s">
        <v>50</v>
      </c>
      <c r="C729" s="5" t="s">
        <v>51</v>
      </c>
      <c r="D729" s="6" t="s">
        <v>20</v>
      </c>
      <c r="E729" s="6" t="s">
        <v>16</v>
      </c>
      <c r="F729" s="7">
        <v>4490.7700000000004</v>
      </c>
      <c r="G729" s="8">
        <v>0.67</v>
      </c>
      <c r="H729" s="8">
        <v>0.79</v>
      </c>
      <c r="I729" s="8">
        <v>3008.82</v>
      </c>
      <c r="J729" s="8">
        <v>3547.71</v>
      </c>
    </row>
    <row r="730" spans="1:10" ht="16.5" x14ac:dyDescent="0.25">
      <c r="A730" s="5" t="s">
        <v>841</v>
      </c>
      <c r="B730" s="6" t="s">
        <v>53</v>
      </c>
      <c r="C730" s="5" t="s">
        <v>54</v>
      </c>
      <c r="D730" s="6" t="s">
        <v>20</v>
      </c>
      <c r="E730" s="6" t="s">
        <v>34</v>
      </c>
      <c r="F730" s="7">
        <v>90.99</v>
      </c>
      <c r="G730" s="8">
        <v>4.5199999999999996</v>
      </c>
      <c r="H730" s="8">
        <v>5.36</v>
      </c>
      <c r="I730" s="8">
        <v>411.27</v>
      </c>
      <c r="J730" s="8">
        <v>487.71</v>
      </c>
    </row>
    <row r="731" spans="1:10" ht="16.5" x14ac:dyDescent="0.25">
      <c r="A731" s="5" t="s">
        <v>842</v>
      </c>
      <c r="B731" s="6" t="s">
        <v>56</v>
      </c>
      <c r="C731" s="5" t="s">
        <v>57</v>
      </c>
      <c r="D731" s="6" t="s">
        <v>20</v>
      </c>
      <c r="E731" s="6" t="s">
        <v>34</v>
      </c>
      <c r="F731" s="7">
        <v>1.29</v>
      </c>
      <c r="G731" s="8">
        <v>114.41</v>
      </c>
      <c r="H731" s="8">
        <v>135.63999999999999</v>
      </c>
      <c r="I731" s="8">
        <v>147.59</v>
      </c>
      <c r="J731" s="8">
        <v>174.98</v>
      </c>
    </row>
    <row r="732" spans="1:10" ht="24.75" x14ac:dyDescent="0.25">
      <c r="A732" s="5" t="s">
        <v>843</v>
      </c>
      <c r="B732" s="6" t="s">
        <v>59</v>
      </c>
      <c r="C732" s="5" t="s">
        <v>60</v>
      </c>
      <c r="D732" s="6" t="s">
        <v>20</v>
      </c>
      <c r="E732" s="6" t="s">
        <v>61</v>
      </c>
      <c r="F732" s="7">
        <v>812.18</v>
      </c>
      <c r="G732" s="8">
        <v>5.66</v>
      </c>
      <c r="H732" s="8">
        <v>6.71</v>
      </c>
      <c r="I732" s="8">
        <v>4596.9399999999996</v>
      </c>
      <c r="J732" s="8">
        <v>5449.73</v>
      </c>
    </row>
    <row r="733" spans="1:10" ht="16.5" x14ac:dyDescent="0.25">
      <c r="A733" s="5" t="s">
        <v>844</v>
      </c>
      <c r="B733" s="6" t="s">
        <v>63</v>
      </c>
      <c r="C733" s="5" t="s">
        <v>64</v>
      </c>
      <c r="D733" s="6" t="s">
        <v>20</v>
      </c>
      <c r="E733" s="6" t="s">
        <v>65</v>
      </c>
      <c r="F733" s="7">
        <v>22317.94</v>
      </c>
      <c r="G733" s="8">
        <v>1.26</v>
      </c>
      <c r="H733" s="8">
        <v>1.49</v>
      </c>
      <c r="I733" s="8">
        <v>28120.6</v>
      </c>
      <c r="J733" s="8">
        <v>33253.730000000003</v>
      </c>
    </row>
    <row r="734" spans="1:10" ht="16.5" x14ac:dyDescent="0.25">
      <c r="A734" s="5" t="s">
        <v>845</v>
      </c>
      <c r="B734" s="6" t="s">
        <v>67</v>
      </c>
      <c r="C734" s="5" t="s">
        <v>68</v>
      </c>
      <c r="D734" s="6" t="s">
        <v>20</v>
      </c>
      <c r="E734" s="6" t="s">
        <v>65</v>
      </c>
      <c r="F734" s="7">
        <v>9746.1200000000008</v>
      </c>
      <c r="G734" s="8">
        <v>0.48</v>
      </c>
      <c r="H734" s="8">
        <v>0.56999999999999995</v>
      </c>
      <c r="I734" s="8">
        <v>4678.1400000000003</v>
      </c>
      <c r="J734" s="8">
        <v>5555.29</v>
      </c>
    </row>
    <row r="735" spans="1:10" x14ac:dyDescent="0.25">
      <c r="A735" s="5" t="s">
        <v>846</v>
      </c>
      <c r="B735" s="6" t="s">
        <v>70</v>
      </c>
      <c r="C735" s="5" t="s">
        <v>71</v>
      </c>
      <c r="D735" s="6" t="s">
        <v>25</v>
      </c>
      <c r="E735" s="6" t="s">
        <v>61</v>
      </c>
      <c r="F735" s="7">
        <v>673.62</v>
      </c>
      <c r="G735" s="8">
        <v>28.42</v>
      </c>
      <c r="H735" s="8">
        <v>33.69</v>
      </c>
      <c r="I735" s="8">
        <v>19144.28</v>
      </c>
      <c r="J735" s="8">
        <v>22694.26</v>
      </c>
    </row>
    <row r="736" spans="1:10" ht="16.5" x14ac:dyDescent="0.25">
      <c r="A736" s="5" t="s">
        <v>847</v>
      </c>
      <c r="B736" s="6" t="s">
        <v>63</v>
      </c>
      <c r="C736" s="5" t="s">
        <v>64</v>
      </c>
      <c r="D736" s="6" t="s">
        <v>20</v>
      </c>
      <c r="E736" s="6" t="s">
        <v>65</v>
      </c>
      <c r="F736" s="7">
        <v>2826.43</v>
      </c>
      <c r="G736" s="8">
        <v>1.26</v>
      </c>
      <c r="H736" s="8">
        <v>1.49</v>
      </c>
      <c r="I736" s="8">
        <v>3561.3</v>
      </c>
      <c r="J736" s="8">
        <v>4211.38</v>
      </c>
    </row>
    <row r="737" spans="1:10" x14ac:dyDescent="0.25">
      <c r="A737" s="5" t="s">
        <v>848</v>
      </c>
      <c r="B737" s="6" t="s">
        <v>74</v>
      </c>
      <c r="C737" s="5" t="s">
        <v>75</v>
      </c>
      <c r="D737" s="6" t="s">
        <v>76</v>
      </c>
      <c r="E737" s="6" t="s">
        <v>77</v>
      </c>
      <c r="F737" s="7">
        <v>90.99</v>
      </c>
      <c r="G737" s="8">
        <v>212.84</v>
      </c>
      <c r="H737" s="8">
        <v>252.34</v>
      </c>
      <c r="I737" s="8">
        <v>19366.310000000001</v>
      </c>
      <c r="J737" s="8">
        <v>22960.42</v>
      </c>
    </row>
    <row r="738" spans="1:10" ht="16.5" x14ac:dyDescent="0.25">
      <c r="A738" s="5" t="s">
        <v>849</v>
      </c>
      <c r="B738" s="6" t="s">
        <v>79</v>
      </c>
      <c r="C738" s="5" t="s">
        <v>80</v>
      </c>
      <c r="D738" s="6" t="s">
        <v>20</v>
      </c>
      <c r="E738" s="6" t="s">
        <v>16</v>
      </c>
      <c r="F738" s="7">
        <v>909.94</v>
      </c>
      <c r="G738" s="8">
        <v>1.48</v>
      </c>
      <c r="H738" s="8">
        <v>1.75</v>
      </c>
      <c r="I738" s="8">
        <v>1346.71</v>
      </c>
      <c r="J738" s="8">
        <v>1592.4</v>
      </c>
    </row>
    <row r="739" spans="1:10" ht="24.75" x14ac:dyDescent="0.25">
      <c r="A739" s="5" t="s">
        <v>850</v>
      </c>
      <c r="B739" s="6" t="s">
        <v>82</v>
      </c>
      <c r="C739" s="5" t="s">
        <v>83</v>
      </c>
      <c r="D739" s="6" t="s">
        <v>20</v>
      </c>
      <c r="E739" s="6" t="s">
        <v>84</v>
      </c>
      <c r="F739" s="7">
        <v>638</v>
      </c>
      <c r="G739" s="8">
        <v>48.51</v>
      </c>
      <c r="H739" s="8">
        <v>57.51</v>
      </c>
      <c r="I739" s="8">
        <v>30949.38</v>
      </c>
      <c r="J739" s="8">
        <v>36691.379999999997</v>
      </c>
    </row>
    <row r="740" spans="1:10" x14ac:dyDescent="0.25">
      <c r="A740" s="5" t="s">
        <v>851</v>
      </c>
      <c r="B740" s="6" t="s">
        <v>86</v>
      </c>
      <c r="C740" s="5" t="s">
        <v>87</v>
      </c>
      <c r="D740" s="6" t="s">
        <v>20</v>
      </c>
      <c r="E740" s="6" t="s">
        <v>84</v>
      </c>
      <c r="F740" s="7">
        <v>638</v>
      </c>
      <c r="G740" s="8">
        <v>1.93</v>
      </c>
      <c r="H740" s="8">
        <v>2.29</v>
      </c>
      <c r="I740" s="8">
        <v>1231.3399999999999</v>
      </c>
      <c r="J740" s="8">
        <v>1461.02</v>
      </c>
    </row>
    <row r="741" spans="1:10" ht="16.5" x14ac:dyDescent="0.25">
      <c r="A741" s="5" t="s">
        <v>852</v>
      </c>
      <c r="B741" s="6" t="s">
        <v>89</v>
      </c>
      <c r="C741" s="5" t="s">
        <v>90</v>
      </c>
      <c r="D741" s="6" t="s">
        <v>20</v>
      </c>
      <c r="E741" s="6" t="s">
        <v>26</v>
      </c>
      <c r="F741" s="7">
        <v>3</v>
      </c>
      <c r="G741" s="8">
        <v>1316.71</v>
      </c>
      <c r="H741" s="8">
        <v>1561.09</v>
      </c>
      <c r="I741" s="8">
        <v>3950.13</v>
      </c>
      <c r="J741" s="8">
        <v>4683.2700000000004</v>
      </c>
    </row>
    <row r="742" spans="1:10" ht="16.5" x14ac:dyDescent="0.25">
      <c r="A742" s="5" t="s">
        <v>853</v>
      </c>
      <c r="B742" s="6" t="s">
        <v>92</v>
      </c>
      <c r="C742" s="5" t="s">
        <v>93</v>
      </c>
      <c r="D742" s="6" t="s">
        <v>25</v>
      </c>
      <c r="E742" s="6" t="s">
        <v>16</v>
      </c>
      <c r="F742" s="7">
        <v>909.94</v>
      </c>
      <c r="G742" s="8">
        <v>160.55000000000001</v>
      </c>
      <c r="H742" s="8">
        <v>190.35</v>
      </c>
      <c r="I742" s="8">
        <v>146090.87</v>
      </c>
      <c r="J742" s="8">
        <v>173207.08</v>
      </c>
    </row>
    <row r="743" spans="1:10" ht="16.5" x14ac:dyDescent="0.25">
      <c r="A743" s="5" t="s">
        <v>854</v>
      </c>
      <c r="B743" s="6" t="s">
        <v>98</v>
      </c>
      <c r="C743" s="5" t="s">
        <v>99</v>
      </c>
      <c r="D743" s="6" t="s">
        <v>20</v>
      </c>
      <c r="E743" s="6" t="s">
        <v>26</v>
      </c>
      <c r="F743" s="7">
        <v>2</v>
      </c>
      <c r="G743" s="8">
        <v>1299.47</v>
      </c>
      <c r="H743" s="8">
        <v>1540.65</v>
      </c>
      <c r="I743" s="8">
        <v>2598.94</v>
      </c>
      <c r="J743" s="8">
        <v>3081.3</v>
      </c>
    </row>
    <row r="744" spans="1:10" ht="16.5" x14ac:dyDescent="0.25">
      <c r="A744" s="5" t="s">
        <v>855</v>
      </c>
      <c r="B744" s="6" t="s">
        <v>95</v>
      </c>
      <c r="C744" s="5" t="s">
        <v>96</v>
      </c>
      <c r="D744" s="6" t="s">
        <v>20</v>
      </c>
      <c r="E744" s="6" t="s">
        <v>16</v>
      </c>
      <c r="F744" s="7">
        <v>14.24</v>
      </c>
      <c r="G744" s="8">
        <v>176.85</v>
      </c>
      <c r="H744" s="8">
        <v>209.67</v>
      </c>
      <c r="I744" s="8">
        <v>2518.34</v>
      </c>
      <c r="J744" s="8">
        <v>2985.7</v>
      </c>
    </row>
    <row r="745" spans="1:10" x14ac:dyDescent="0.25">
      <c r="A745" s="5" t="s">
        <v>856</v>
      </c>
      <c r="B745" s="6" t="s">
        <v>101</v>
      </c>
      <c r="C745" s="5" t="s">
        <v>102</v>
      </c>
      <c r="D745" s="6" t="s">
        <v>76</v>
      </c>
      <c r="E745" s="6" t="s">
        <v>103</v>
      </c>
      <c r="F745" s="7">
        <v>8</v>
      </c>
      <c r="G745" s="8">
        <v>19.79</v>
      </c>
      <c r="H745" s="8">
        <v>23.46</v>
      </c>
      <c r="I745" s="8">
        <v>158.32</v>
      </c>
      <c r="J745" s="8">
        <v>187.68</v>
      </c>
    </row>
    <row r="746" spans="1:10" x14ac:dyDescent="0.25">
      <c r="A746" s="5" t="s">
        <v>857</v>
      </c>
      <c r="B746" s="6" t="s">
        <v>105</v>
      </c>
      <c r="C746" s="5" t="s">
        <v>106</v>
      </c>
      <c r="D746" s="6" t="s">
        <v>20</v>
      </c>
      <c r="E746" s="6" t="s">
        <v>16</v>
      </c>
      <c r="F746" s="7">
        <v>385.42</v>
      </c>
      <c r="G746" s="8">
        <v>17.11</v>
      </c>
      <c r="H746" s="8">
        <v>20.29</v>
      </c>
      <c r="I746" s="8">
        <v>6594.54</v>
      </c>
      <c r="J746" s="8">
        <v>7820.17</v>
      </c>
    </row>
    <row r="747" spans="1:10" x14ac:dyDescent="0.25">
      <c r="A747" s="5" t="s">
        <v>858</v>
      </c>
      <c r="B747" s="6" t="s">
        <v>108</v>
      </c>
      <c r="C747" s="5" t="s">
        <v>109</v>
      </c>
      <c r="D747" s="6" t="s">
        <v>110</v>
      </c>
      <c r="E747" s="6" t="s">
        <v>111</v>
      </c>
      <c r="F747" s="7">
        <v>909.94</v>
      </c>
      <c r="G747" s="8">
        <v>3.93</v>
      </c>
      <c r="H747" s="8">
        <v>4.66</v>
      </c>
      <c r="I747" s="8">
        <v>3576.06</v>
      </c>
      <c r="J747" s="8">
        <v>4240.32</v>
      </c>
    </row>
    <row r="748" spans="1:10" ht="20.100000000000001" customHeight="1" x14ac:dyDescent="0.25">
      <c r="A748" s="3" t="s">
        <v>859</v>
      </c>
      <c r="B748" s="84" t="s">
        <v>860</v>
      </c>
      <c r="C748" s="84"/>
      <c r="D748" s="84"/>
      <c r="E748" s="84"/>
      <c r="F748" s="84"/>
      <c r="G748" s="84">
        <v>290518.51000000007</v>
      </c>
      <c r="H748" s="84"/>
      <c r="I748" s="4">
        <v>290518.51</v>
      </c>
      <c r="J748" s="4">
        <v>344315.04</v>
      </c>
    </row>
    <row r="749" spans="1:10" x14ac:dyDescent="0.25">
      <c r="A749" s="5" t="s">
        <v>861</v>
      </c>
      <c r="B749" s="6" t="s">
        <v>46</v>
      </c>
      <c r="C749" s="5" t="s">
        <v>47</v>
      </c>
      <c r="D749" s="6" t="s">
        <v>25</v>
      </c>
      <c r="E749" s="6" t="s">
        <v>48</v>
      </c>
      <c r="F749" s="7">
        <v>206.47</v>
      </c>
      <c r="G749" s="8">
        <v>2.68</v>
      </c>
      <c r="H749" s="8">
        <v>3.18</v>
      </c>
      <c r="I749" s="8">
        <v>553.34</v>
      </c>
      <c r="J749" s="8">
        <v>656.57</v>
      </c>
    </row>
    <row r="750" spans="1:10" ht="16.5" x14ac:dyDescent="0.25">
      <c r="A750" s="5" t="s">
        <v>862</v>
      </c>
      <c r="B750" s="6" t="s">
        <v>50</v>
      </c>
      <c r="C750" s="5" t="s">
        <v>51</v>
      </c>
      <c r="D750" s="6" t="s">
        <v>20</v>
      </c>
      <c r="E750" s="6" t="s">
        <v>16</v>
      </c>
      <c r="F750" s="7">
        <v>4800.6000000000004</v>
      </c>
      <c r="G750" s="8">
        <v>0.67</v>
      </c>
      <c r="H750" s="8">
        <v>0.79</v>
      </c>
      <c r="I750" s="8">
        <v>3216.4</v>
      </c>
      <c r="J750" s="8">
        <v>3792.47</v>
      </c>
    </row>
    <row r="751" spans="1:10" ht="16.5" x14ac:dyDescent="0.25">
      <c r="A751" s="5" t="s">
        <v>863</v>
      </c>
      <c r="B751" s="6" t="s">
        <v>53</v>
      </c>
      <c r="C751" s="5" t="s">
        <v>54</v>
      </c>
      <c r="D751" s="6" t="s">
        <v>20</v>
      </c>
      <c r="E751" s="6" t="s">
        <v>34</v>
      </c>
      <c r="F751" s="7">
        <v>91.39</v>
      </c>
      <c r="G751" s="8">
        <v>4.5199999999999996</v>
      </c>
      <c r="H751" s="8">
        <v>5.36</v>
      </c>
      <c r="I751" s="8">
        <v>413.08</v>
      </c>
      <c r="J751" s="8">
        <v>489.85</v>
      </c>
    </row>
    <row r="752" spans="1:10" ht="16.5" x14ac:dyDescent="0.25">
      <c r="A752" s="5" t="s">
        <v>864</v>
      </c>
      <c r="B752" s="6" t="s">
        <v>56</v>
      </c>
      <c r="C752" s="5" t="s">
        <v>57</v>
      </c>
      <c r="D752" s="6" t="s">
        <v>20</v>
      </c>
      <c r="E752" s="6" t="s">
        <v>34</v>
      </c>
      <c r="F752" s="7">
        <v>1.72</v>
      </c>
      <c r="G752" s="8">
        <v>114.41</v>
      </c>
      <c r="H752" s="8">
        <v>135.63999999999999</v>
      </c>
      <c r="I752" s="8">
        <v>196.79</v>
      </c>
      <c r="J752" s="8">
        <v>233.3</v>
      </c>
    </row>
    <row r="753" spans="1:10" ht="24.75" x14ac:dyDescent="0.25">
      <c r="A753" s="5" t="s">
        <v>865</v>
      </c>
      <c r="B753" s="6" t="s">
        <v>59</v>
      </c>
      <c r="C753" s="5" t="s">
        <v>60</v>
      </c>
      <c r="D753" s="6" t="s">
        <v>20</v>
      </c>
      <c r="E753" s="6" t="s">
        <v>61</v>
      </c>
      <c r="F753" s="7">
        <v>859.94</v>
      </c>
      <c r="G753" s="8">
        <v>5.66</v>
      </c>
      <c r="H753" s="8">
        <v>6.71</v>
      </c>
      <c r="I753" s="8">
        <v>4867.26</v>
      </c>
      <c r="J753" s="8">
        <v>5770.2</v>
      </c>
    </row>
    <row r="754" spans="1:10" ht="16.5" x14ac:dyDescent="0.25">
      <c r="A754" s="5" t="s">
        <v>866</v>
      </c>
      <c r="B754" s="6" t="s">
        <v>63</v>
      </c>
      <c r="C754" s="5" t="s">
        <v>64</v>
      </c>
      <c r="D754" s="6" t="s">
        <v>20</v>
      </c>
      <c r="E754" s="6" t="s">
        <v>65</v>
      </c>
      <c r="F754" s="7">
        <v>23741.8</v>
      </c>
      <c r="G754" s="8">
        <v>1.26</v>
      </c>
      <c r="H754" s="8">
        <v>1.49</v>
      </c>
      <c r="I754" s="8">
        <v>29914.67</v>
      </c>
      <c r="J754" s="8">
        <v>35375.279999999999</v>
      </c>
    </row>
    <row r="755" spans="1:10" ht="16.5" x14ac:dyDescent="0.25">
      <c r="A755" s="5" t="s">
        <v>867</v>
      </c>
      <c r="B755" s="6" t="s">
        <v>67</v>
      </c>
      <c r="C755" s="5" t="s">
        <v>68</v>
      </c>
      <c r="D755" s="6" t="s">
        <v>20</v>
      </c>
      <c r="E755" s="6" t="s">
        <v>65</v>
      </c>
      <c r="F755" s="7">
        <v>10319.24</v>
      </c>
      <c r="G755" s="8">
        <v>0.48</v>
      </c>
      <c r="H755" s="8">
        <v>0.56999999999999995</v>
      </c>
      <c r="I755" s="8">
        <v>4953.24</v>
      </c>
      <c r="J755" s="8">
        <v>5881.97</v>
      </c>
    </row>
    <row r="756" spans="1:10" x14ac:dyDescent="0.25">
      <c r="A756" s="5" t="s">
        <v>868</v>
      </c>
      <c r="B756" s="6" t="s">
        <v>70</v>
      </c>
      <c r="C756" s="5" t="s">
        <v>71</v>
      </c>
      <c r="D756" s="6" t="s">
        <v>25</v>
      </c>
      <c r="E756" s="6" t="s">
        <v>61</v>
      </c>
      <c r="F756" s="7">
        <v>720.09</v>
      </c>
      <c r="G756" s="8">
        <v>28.42</v>
      </c>
      <c r="H756" s="8">
        <v>33.69</v>
      </c>
      <c r="I756" s="8">
        <v>20464.96</v>
      </c>
      <c r="J756" s="8">
        <v>24259.83</v>
      </c>
    </row>
    <row r="757" spans="1:10" ht="16.5" x14ac:dyDescent="0.25">
      <c r="A757" s="5" t="s">
        <v>869</v>
      </c>
      <c r="B757" s="6" t="s">
        <v>63</v>
      </c>
      <c r="C757" s="5" t="s">
        <v>64</v>
      </c>
      <c r="D757" s="6" t="s">
        <v>20</v>
      </c>
      <c r="E757" s="6" t="s">
        <v>65</v>
      </c>
      <c r="F757" s="7">
        <v>4071.47</v>
      </c>
      <c r="G757" s="8">
        <v>1.26</v>
      </c>
      <c r="H757" s="8">
        <v>1.49</v>
      </c>
      <c r="I757" s="8">
        <v>5130.05</v>
      </c>
      <c r="J757" s="8">
        <v>6066.49</v>
      </c>
    </row>
    <row r="758" spans="1:10" x14ac:dyDescent="0.25">
      <c r="A758" s="5" t="s">
        <v>870</v>
      </c>
      <c r="B758" s="6" t="s">
        <v>74</v>
      </c>
      <c r="C758" s="5" t="s">
        <v>75</v>
      </c>
      <c r="D758" s="6" t="s">
        <v>76</v>
      </c>
      <c r="E758" s="6" t="s">
        <v>77</v>
      </c>
      <c r="F758" s="7">
        <v>91.39</v>
      </c>
      <c r="G758" s="8">
        <v>212.84</v>
      </c>
      <c r="H758" s="8">
        <v>252.34</v>
      </c>
      <c r="I758" s="8">
        <v>19451.45</v>
      </c>
      <c r="J758" s="8">
        <v>23061.35</v>
      </c>
    </row>
    <row r="759" spans="1:10" ht="16.5" x14ac:dyDescent="0.25">
      <c r="A759" s="5" t="s">
        <v>871</v>
      </c>
      <c r="B759" s="6" t="s">
        <v>79</v>
      </c>
      <c r="C759" s="5" t="s">
        <v>80</v>
      </c>
      <c r="D759" s="6" t="s">
        <v>20</v>
      </c>
      <c r="E759" s="6" t="s">
        <v>16</v>
      </c>
      <c r="F759" s="7">
        <v>913.91</v>
      </c>
      <c r="G759" s="8">
        <v>1.48</v>
      </c>
      <c r="H759" s="8">
        <v>1.75</v>
      </c>
      <c r="I759" s="8">
        <v>1352.59</v>
      </c>
      <c r="J759" s="8">
        <v>1599.34</v>
      </c>
    </row>
    <row r="760" spans="1:10" ht="24.75" x14ac:dyDescent="0.25">
      <c r="A760" s="5" t="s">
        <v>872</v>
      </c>
      <c r="B760" s="6" t="s">
        <v>82</v>
      </c>
      <c r="C760" s="5" t="s">
        <v>83</v>
      </c>
      <c r="D760" s="6" t="s">
        <v>20</v>
      </c>
      <c r="E760" s="6" t="s">
        <v>84</v>
      </c>
      <c r="F760" s="7">
        <v>642.27</v>
      </c>
      <c r="G760" s="8">
        <v>48.51</v>
      </c>
      <c r="H760" s="8">
        <v>57.51</v>
      </c>
      <c r="I760" s="8">
        <v>31156.52</v>
      </c>
      <c r="J760" s="8">
        <v>36936.949999999997</v>
      </c>
    </row>
    <row r="761" spans="1:10" x14ac:dyDescent="0.25">
      <c r="A761" s="5" t="s">
        <v>873</v>
      </c>
      <c r="B761" s="6" t="s">
        <v>86</v>
      </c>
      <c r="C761" s="5" t="s">
        <v>87</v>
      </c>
      <c r="D761" s="6" t="s">
        <v>20</v>
      </c>
      <c r="E761" s="6" t="s">
        <v>84</v>
      </c>
      <c r="F761" s="7">
        <v>642.27</v>
      </c>
      <c r="G761" s="8">
        <v>1.93</v>
      </c>
      <c r="H761" s="8">
        <v>2.29</v>
      </c>
      <c r="I761" s="8">
        <v>1239.58</v>
      </c>
      <c r="J761" s="8">
        <v>1470.8</v>
      </c>
    </row>
    <row r="762" spans="1:10" ht="16.5" x14ac:dyDescent="0.25">
      <c r="A762" s="5" t="s">
        <v>874</v>
      </c>
      <c r="B762" s="6" t="s">
        <v>89</v>
      </c>
      <c r="C762" s="5" t="s">
        <v>90</v>
      </c>
      <c r="D762" s="6" t="s">
        <v>20</v>
      </c>
      <c r="E762" s="6" t="s">
        <v>26</v>
      </c>
      <c r="F762" s="7">
        <v>4</v>
      </c>
      <c r="G762" s="8">
        <v>1316.71</v>
      </c>
      <c r="H762" s="8">
        <v>1561.09</v>
      </c>
      <c r="I762" s="8">
        <v>5266.84</v>
      </c>
      <c r="J762" s="8">
        <v>6244.36</v>
      </c>
    </row>
    <row r="763" spans="1:10" ht="16.5" x14ac:dyDescent="0.25">
      <c r="A763" s="5" t="s">
        <v>875</v>
      </c>
      <c r="B763" s="6" t="s">
        <v>92</v>
      </c>
      <c r="C763" s="5" t="s">
        <v>93</v>
      </c>
      <c r="D763" s="6" t="s">
        <v>25</v>
      </c>
      <c r="E763" s="6" t="s">
        <v>16</v>
      </c>
      <c r="F763" s="7">
        <v>913.91</v>
      </c>
      <c r="G763" s="8">
        <v>160.55000000000001</v>
      </c>
      <c r="H763" s="8">
        <v>190.35</v>
      </c>
      <c r="I763" s="8">
        <v>146728.25</v>
      </c>
      <c r="J763" s="8">
        <v>173962.77</v>
      </c>
    </row>
    <row r="764" spans="1:10" ht="16.5" x14ac:dyDescent="0.25">
      <c r="A764" s="5" t="s">
        <v>876</v>
      </c>
      <c r="B764" s="6" t="s">
        <v>98</v>
      </c>
      <c r="C764" s="5" t="s">
        <v>99</v>
      </c>
      <c r="D764" s="6" t="s">
        <v>20</v>
      </c>
      <c r="E764" s="6" t="s">
        <v>26</v>
      </c>
      <c r="F764" s="7">
        <v>2</v>
      </c>
      <c r="G764" s="8">
        <v>1299.47</v>
      </c>
      <c r="H764" s="8">
        <v>1540.65</v>
      </c>
      <c r="I764" s="8">
        <v>2598.94</v>
      </c>
      <c r="J764" s="8">
        <v>3081.3</v>
      </c>
    </row>
    <row r="765" spans="1:10" ht="16.5" x14ac:dyDescent="0.25">
      <c r="A765" s="5" t="s">
        <v>877</v>
      </c>
      <c r="B765" s="6" t="s">
        <v>95</v>
      </c>
      <c r="C765" s="5" t="s">
        <v>96</v>
      </c>
      <c r="D765" s="6" t="s">
        <v>20</v>
      </c>
      <c r="E765" s="6" t="s">
        <v>16</v>
      </c>
      <c r="F765" s="7">
        <v>14.88</v>
      </c>
      <c r="G765" s="8">
        <v>176.85</v>
      </c>
      <c r="H765" s="8">
        <v>209.67</v>
      </c>
      <c r="I765" s="8">
        <v>2631.53</v>
      </c>
      <c r="J765" s="8">
        <v>3119.89</v>
      </c>
    </row>
    <row r="766" spans="1:10" x14ac:dyDescent="0.25">
      <c r="A766" s="5" t="s">
        <v>878</v>
      </c>
      <c r="B766" s="6" t="s">
        <v>101</v>
      </c>
      <c r="C766" s="5" t="s">
        <v>102</v>
      </c>
      <c r="D766" s="6" t="s">
        <v>76</v>
      </c>
      <c r="E766" s="6" t="s">
        <v>103</v>
      </c>
      <c r="F766" s="7">
        <v>8</v>
      </c>
      <c r="G766" s="8">
        <v>19.79</v>
      </c>
      <c r="H766" s="8">
        <v>23.46</v>
      </c>
      <c r="I766" s="8">
        <v>158.32</v>
      </c>
      <c r="J766" s="8">
        <v>187.68</v>
      </c>
    </row>
    <row r="767" spans="1:10" x14ac:dyDescent="0.25">
      <c r="A767" s="5" t="s">
        <v>879</v>
      </c>
      <c r="B767" s="6" t="s">
        <v>105</v>
      </c>
      <c r="C767" s="5" t="s">
        <v>106</v>
      </c>
      <c r="D767" s="6" t="s">
        <v>20</v>
      </c>
      <c r="E767" s="6" t="s">
        <v>16</v>
      </c>
      <c r="F767" s="7">
        <v>387.67</v>
      </c>
      <c r="G767" s="8">
        <v>17.11</v>
      </c>
      <c r="H767" s="8">
        <v>20.29</v>
      </c>
      <c r="I767" s="8">
        <v>6633.03</v>
      </c>
      <c r="J767" s="8">
        <v>7865.82</v>
      </c>
    </row>
    <row r="768" spans="1:10" x14ac:dyDescent="0.25">
      <c r="A768" s="5" t="s">
        <v>880</v>
      </c>
      <c r="B768" s="6" t="s">
        <v>108</v>
      </c>
      <c r="C768" s="5" t="s">
        <v>109</v>
      </c>
      <c r="D768" s="6" t="s">
        <v>110</v>
      </c>
      <c r="E768" s="6" t="s">
        <v>111</v>
      </c>
      <c r="F768" s="7">
        <v>913.91</v>
      </c>
      <c r="G768" s="8">
        <v>3.93</v>
      </c>
      <c r="H768" s="8">
        <v>4.66</v>
      </c>
      <c r="I768" s="8">
        <v>3591.67</v>
      </c>
      <c r="J768" s="8">
        <v>4258.82</v>
      </c>
    </row>
    <row r="769" spans="1:10" ht="20.100000000000001" customHeight="1" x14ac:dyDescent="0.25">
      <c r="A769" s="3" t="s">
        <v>881</v>
      </c>
      <c r="B769" s="84" t="s">
        <v>882</v>
      </c>
      <c r="C769" s="84"/>
      <c r="D769" s="84"/>
      <c r="E769" s="84"/>
      <c r="F769" s="84"/>
      <c r="G769" s="84">
        <v>295672.76</v>
      </c>
      <c r="H769" s="84"/>
      <c r="I769" s="4">
        <v>295672.76</v>
      </c>
      <c r="J769" s="4">
        <v>350434.81</v>
      </c>
    </row>
    <row r="770" spans="1:10" x14ac:dyDescent="0.25">
      <c r="A770" s="5" t="s">
        <v>883</v>
      </c>
      <c r="B770" s="6" t="s">
        <v>46</v>
      </c>
      <c r="C770" s="5" t="s">
        <v>47</v>
      </c>
      <c r="D770" s="6" t="s">
        <v>25</v>
      </c>
      <c r="E770" s="6" t="s">
        <v>48</v>
      </c>
      <c r="F770" s="7">
        <v>206.14</v>
      </c>
      <c r="G770" s="8">
        <v>2.68</v>
      </c>
      <c r="H770" s="8">
        <v>3.18</v>
      </c>
      <c r="I770" s="8">
        <v>552.46</v>
      </c>
      <c r="J770" s="8">
        <v>655.53</v>
      </c>
    </row>
    <row r="771" spans="1:10" ht="16.5" x14ac:dyDescent="0.25">
      <c r="A771" s="5" t="s">
        <v>884</v>
      </c>
      <c r="B771" s="6" t="s">
        <v>50</v>
      </c>
      <c r="C771" s="5" t="s">
        <v>51</v>
      </c>
      <c r="D771" s="6" t="s">
        <v>20</v>
      </c>
      <c r="E771" s="6" t="s">
        <v>16</v>
      </c>
      <c r="F771" s="7">
        <v>4333.37</v>
      </c>
      <c r="G771" s="8">
        <v>0.67</v>
      </c>
      <c r="H771" s="8">
        <v>0.79</v>
      </c>
      <c r="I771" s="8">
        <v>2903.36</v>
      </c>
      <c r="J771" s="8">
        <v>3423.36</v>
      </c>
    </row>
    <row r="772" spans="1:10" ht="16.5" x14ac:dyDescent="0.25">
      <c r="A772" s="5" t="s">
        <v>885</v>
      </c>
      <c r="B772" s="6" t="s">
        <v>53</v>
      </c>
      <c r="C772" s="5" t="s">
        <v>54</v>
      </c>
      <c r="D772" s="6" t="s">
        <v>20</v>
      </c>
      <c r="E772" s="6" t="s">
        <v>34</v>
      </c>
      <c r="F772" s="7">
        <v>94.33</v>
      </c>
      <c r="G772" s="8">
        <v>4.5199999999999996</v>
      </c>
      <c r="H772" s="8">
        <v>5.36</v>
      </c>
      <c r="I772" s="8">
        <v>426.37</v>
      </c>
      <c r="J772" s="8">
        <v>505.61</v>
      </c>
    </row>
    <row r="773" spans="1:10" ht="16.5" x14ac:dyDescent="0.25">
      <c r="A773" s="5" t="s">
        <v>886</v>
      </c>
      <c r="B773" s="6" t="s">
        <v>56</v>
      </c>
      <c r="C773" s="5" t="s">
        <v>57</v>
      </c>
      <c r="D773" s="6" t="s">
        <v>20</v>
      </c>
      <c r="E773" s="6" t="s">
        <v>34</v>
      </c>
      <c r="F773" s="7">
        <v>1.72</v>
      </c>
      <c r="G773" s="8">
        <v>114.41</v>
      </c>
      <c r="H773" s="8">
        <v>135.63999999999999</v>
      </c>
      <c r="I773" s="8">
        <v>196.79</v>
      </c>
      <c r="J773" s="8">
        <v>233.3</v>
      </c>
    </row>
    <row r="774" spans="1:10" ht="24.75" x14ac:dyDescent="0.25">
      <c r="A774" s="5" t="s">
        <v>887</v>
      </c>
      <c r="B774" s="6" t="s">
        <v>59</v>
      </c>
      <c r="C774" s="5" t="s">
        <v>60</v>
      </c>
      <c r="D774" s="6" t="s">
        <v>20</v>
      </c>
      <c r="E774" s="6" t="s">
        <v>61</v>
      </c>
      <c r="F774" s="7">
        <v>794.27</v>
      </c>
      <c r="G774" s="8">
        <v>5.66</v>
      </c>
      <c r="H774" s="8">
        <v>6.71</v>
      </c>
      <c r="I774" s="8">
        <v>4495.57</v>
      </c>
      <c r="J774" s="8">
        <v>5329.55</v>
      </c>
    </row>
    <row r="775" spans="1:10" ht="16.5" x14ac:dyDescent="0.25">
      <c r="A775" s="5" t="s">
        <v>888</v>
      </c>
      <c r="B775" s="6" t="s">
        <v>63</v>
      </c>
      <c r="C775" s="5" t="s">
        <v>64</v>
      </c>
      <c r="D775" s="6" t="s">
        <v>20</v>
      </c>
      <c r="E775" s="6" t="s">
        <v>65</v>
      </c>
      <c r="F775" s="7">
        <v>21705.4</v>
      </c>
      <c r="G775" s="8">
        <v>1.26</v>
      </c>
      <c r="H775" s="8">
        <v>1.49</v>
      </c>
      <c r="I775" s="8">
        <v>27348.799999999999</v>
      </c>
      <c r="J775" s="8">
        <v>32341.05</v>
      </c>
    </row>
    <row r="776" spans="1:10" ht="16.5" x14ac:dyDescent="0.25">
      <c r="A776" s="5" t="s">
        <v>889</v>
      </c>
      <c r="B776" s="6" t="s">
        <v>67</v>
      </c>
      <c r="C776" s="5" t="s">
        <v>68</v>
      </c>
      <c r="D776" s="6" t="s">
        <v>20</v>
      </c>
      <c r="E776" s="6" t="s">
        <v>65</v>
      </c>
      <c r="F776" s="7">
        <v>9531.1299999999992</v>
      </c>
      <c r="G776" s="8">
        <v>0.48</v>
      </c>
      <c r="H776" s="8">
        <v>0.56999999999999995</v>
      </c>
      <c r="I776" s="8">
        <v>4574.9399999999996</v>
      </c>
      <c r="J776" s="8">
        <v>5432.74</v>
      </c>
    </row>
    <row r="777" spans="1:10" x14ac:dyDescent="0.25">
      <c r="A777" s="5" t="s">
        <v>890</v>
      </c>
      <c r="B777" s="6" t="s">
        <v>70</v>
      </c>
      <c r="C777" s="5" t="s">
        <v>71</v>
      </c>
      <c r="D777" s="6" t="s">
        <v>25</v>
      </c>
      <c r="E777" s="6" t="s">
        <v>61</v>
      </c>
      <c r="F777" s="7">
        <v>650.01</v>
      </c>
      <c r="G777" s="8">
        <v>28.42</v>
      </c>
      <c r="H777" s="8">
        <v>33.69</v>
      </c>
      <c r="I777" s="8">
        <v>18473.28</v>
      </c>
      <c r="J777" s="8">
        <v>21898.84</v>
      </c>
    </row>
    <row r="778" spans="1:10" ht="16.5" x14ac:dyDescent="0.25">
      <c r="A778" s="5" t="s">
        <v>891</v>
      </c>
      <c r="B778" s="6" t="s">
        <v>63</v>
      </c>
      <c r="C778" s="5" t="s">
        <v>64</v>
      </c>
      <c r="D778" s="6" t="s">
        <v>20</v>
      </c>
      <c r="E778" s="6" t="s">
        <v>65</v>
      </c>
      <c r="F778" s="7">
        <v>4202.3999999999996</v>
      </c>
      <c r="G778" s="8">
        <v>1.26</v>
      </c>
      <c r="H778" s="8">
        <v>1.49</v>
      </c>
      <c r="I778" s="8">
        <v>5295.02</v>
      </c>
      <c r="J778" s="8">
        <v>6261.58</v>
      </c>
    </row>
    <row r="779" spans="1:10" x14ac:dyDescent="0.25">
      <c r="A779" s="5" t="s">
        <v>892</v>
      </c>
      <c r="B779" s="6" t="s">
        <v>74</v>
      </c>
      <c r="C779" s="5" t="s">
        <v>75</v>
      </c>
      <c r="D779" s="6" t="s">
        <v>76</v>
      </c>
      <c r="E779" s="6" t="s">
        <v>77</v>
      </c>
      <c r="F779" s="7">
        <v>94.33</v>
      </c>
      <c r="G779" s="8">
        <v>212.84</v>
      </c>
      <c r="H779" s="8">
        <v>252.34</v>
      </c>
      <c r="I779" s="8">
        <v>20077.2</v>
      </c>
      <c r="J779" s="8">
        <v>23803.23</v>
      </c>
    </row>
    <row r="780" spans="1:10" ht="16.5" x14ac:dyDescent="0.25">
      <c r="A780" s="5" t="s">
        <v>893</v>
      </c>
      <c r="B780" s="6" t="s">
        <v>79</v>
      </c>
      <c r="C780" s="5" t="s">
        <v>80</v>
      </c>
      <c r="D780" s="6" t="s">
        <v>20</v>
      </c>
      <c r="E780" s="6" t="s">
        <v>16</v>
      </c>
      <c r="F780" s="7">
        <v>943.3</v>
      </c>
      <c r="G780" s="8">
        <v>1.48</v>
      </c>
      <c r="H780" s="8">
        <v>1.75</v>
      </c>
      <c r="I780" s="8">
        <v>1396.08</v>
      </c>
      <c r="J780" s="8">
        <v>1650.78</v>
      </c>
    </row>
    <row r="781" spans="1:10" ht="24.75" x14ac:dyDescent="0.25">
      <c r="A781" s="5" t="s">
        <v>894</v>
      </c>
      <c r="B781" s="6" t="s">
        <v>82</v>
      </c>
      <c r="C781" s="5" t="s">
        <v>83</v>
      </c>
      <c r="D781" s="6" t="s">
        <v>20</v>
      </c>
      <c r="E781" s="6" t="s">
        <v>84</v>
      </c>
      <c r="F781" s="7">
        <v>739</v>
      </c>
      <c r="G781" s="8">
        <v>48.51</v>
      </c>
      <c r="H781" s="8">
        <v>57.51</v>
      </c>
      <c r="I781" s="8">
        <v>35848.89</v>
      </c>
      <c r="J781" s="8">
        <v>42499.89</v>
      </c>
    </row>
    <row r="782" spans="1:10" x14ac:dyDescent="0.25">
      <c r="A782" s="5" t="s">
        <v>895</v>
      </c>
      <c r="B782" s="6" t="s">
        <v>86</v>
      </c>
      <c r="C782" s="5" t="s">
        <v>87</v>
      </c>
      <c r="D782" s="6" t="s">
        <v>20</v>
      </c>
      <c r="E782" s="6" t="s">
        <v>84</v>
      </c>
      <c r="F782" s="7">
        <v>739</v>
      </c>
      <c r="G782" s="8">
        <v>1.93</v>
      </c>
      <c r="H782" s="8">
        <v>2.29</v>
      </c>
      <c r="I782" s="8">
        <v>1426.27</v>
      </c>
      <c r="J782" s="8">
        <v>1692.31</v>
      </c>
    </row>
    <row r="783" spans="1:10" ht="16.5" x14ac:dyDescent="0.25">
      <c r="A783" s="5" t="s">
        <v>896</v>
      </c>
      <c r="B783" s="6" t="s">
        <v>89</v>
      </c>
      <c r="C783" s="5" t="s">
        <v>90</v>
      </c>
      <c r="D783" s="6" t="s">
        <v>20</v>
      </c>
      <c r="E783" s="6" t="s">
        <v>26</v>
      </c>
      <c r="F783" s="7">
        <v>4</v>
      </c>
      <c r="G783" s="8">
        <v>1316.71</v>
      </c>
      <c r="H783" s="8">
        <v>1561.09</v>
      </c>
      <c r="I783" s="8">
        <v>5266.84</v>
      </c>
      <c r="J783" s="8">
        <v>6244.36</v>
      </c>
    </row>
    <row r="784" spans="1:10" ht="16.5" x14ac:dyDescent="0.25">
      <c r="A784" s="5" t="s">
        <v>897</v>
      </c>
      <c r="B784" s="6" t="s">
        <v>92</v>
      </c>
      <c r="C784" s="5" t="s">
        <v>93</v>
      </c>
      <c r="D784" s="6" t="s">
        <v>25</v>
      </c>
      <c r="E784" s="6" t="s">
        <v>16</v>
      </c>
      <c r="F784" s="7">
        <v>943.3</v>
      </c>
      <c r="G784" s="8">
        <v>160.55000000000001</v>
      </c>
      <c r="H784" s="8">
        <v>190.35</v>
      </c>
      <c r="I784" s="8">
        <v>151446.82</v>
      </c>
      <c r="J784" s="8">
        <v>179557.16</v>
      </c>
    </row>
    <row r="785" spans="1:10" ht="16.5" x14ac:dyDescent="0.25">
      <c r="A785" s="5" t="s">
        <v>898</v>
      </c>
      <c r="B785" s="6" t="s">
        <v>98</v>
      </c>
      <c r="C785" s="5" t="s">
        <v>99</v>
      </c>
      <c r="D785" s="6" t="s">
        <v>20</v>
      </c>
      <c r="E785" s="6" t="s">
        <v>26</v>
      </c>
      <c r="F785" s="7">
        <v>2</v>
      </c>
      <c r="G785" s="8">
        <v>1299.47</v>
      </c>
      <c r="H785" s="8">
        <v>1540.65</v>
      </c>
      <c r="I785" s="8">
        <v>2598.94</v>
      </c>
      <c r="J785" s="8">
        <v>3081.3</v>
      </c>
    </row>
    <row r="786" spans="1:10" ht="16.5" x14ac:dyDescent="0.25">
      <c r="A786" s="5" t="s">
        <v>899</v>
      </c>
      <c r="B786" s="6" t="s">
        <v>95</v>
      </c>
      <c r="C786" s="5" t="s">
        <v>96</v>
      </c>
      <c r="D786" s="6" t="s">
        <v>20</v>
      </c>
      <c r="E786" s="6" t="s">
        <v>16</v>
      </c>
      <c r="F786" s="7">
        <v>14.88</v>
      </c>
      <c r="G786" s="8">
        <v>176.85</v>
      </c>
      <c r="H786" s="8">
        <v>209.67</v>
      </c>
      <c r="I786" s="8">
        <v>2631.53</v>
      </c>
      <c r="J786" s="8">
        <v>3119.89</v>
      </c>
    </row>
    <row r="787" spans="1:10" x14ac:dyDescent="0.25">
      <c r="A787" s="5" t="s">
        <v>900</v>
      </c>
      <c r="B787" s="6" t="s">
        <v>101</v>
      </c>
      <c r="C787" s="5" t="s">
        <v>102</v>
      </c>
      <c r="D787" s="6" t="s">
        <v>76</v>
      </c>
      <c r="E787" s="6" t="s">
        <v>103</v>
      </c>
      <c r="F787" s="7">
        <v>8</v>
      </c>
      <c r="G787" s="8">
        <v>19.79</v>
      </c>
      <c r="H787" s="8">
        <v>23.46</v>
      </c>
      <c r="I787" s="8">
        <v>158.32</v>
      </c>
      <c r="J787" s="8">
        <v>187.68</v>
      </c>
    </row>
    <row r="788" spans="1:10" x14ac:dyDescent="0.25">
      <c r="A788" s="5" t="s">
        <v>901</v>
      </c>
      <c r="B788" s="6" t="s">
        <v>105</v>
      </c>
      <c r="C788" s="5" t="s">
        <v>106</v>
      </c>
      <c r="D788" s="6" t="s">
        <v>20</v>
      </c>
      <c r="E788" s="6" t="s">
        <v>16</v>
      </c>
      <c r="F788" s="7">
        <v>400.24</v>
      </c>
      <c r="G788" s="8">
        <v>17.11</v>
      </c>
      <c r="H788" s="8">
        <v>20.29</v>
      </c>
      <c r="I788" s="8">
        <v>6848.11</v>
      </c>
      <c r="J788" s="8">
        <v>8120.87</v>
      </c>
    </row>
    <row r="789" spans="1:10" x14ac:dyDescent="0.25">
      <c r="A789" s="5" t="s">
        <v>902</v>
      </c>
      <c r="B789" s="6" t="s">
        <v>108</v>
      </c>
      <c r="C789" s="5" t="s">
        <v>109</v>
      </c>
      <c r="D789" s="6" t="s">
        <v>110</v>
      </c>
      <c r="E789" s="6" t="s">
        <v>111</v>
      </c>
      <c r="F789" s="7">
        <v>943.3</v>
      </c>
      <c r="G789" s="8">
        <v>3.93</v>
      </c>
      <c r="H789" s="8">
        <v>4.66</v>
      </c>
      <c r="I789" s="8">
        <v>3707.17</v>
      </c>
      <c r="J789" s="8">
        <v>4395.78</v>
      </c>
    </row>
    <row r="790" spans="1:10" ht="20.100000000000001" customHeight="1" x14ac:dyDescent="0.25">
      <c r="A790" s="3" t="s">
        <v>903</v>
      </c>
      <c r="B790" s="84" t="s">
        <v>904</v>
      </c>
      <c r="C790" s="84"/>
      <c r="D790" s="84"/>
      <c r="E790" s="84"/>
      <c r="F790" s="84"/>
      <c r="G790" s="84">
        <v>297964.88000000006</v>
      </c>
      <c r="H790" s="84"/>
      <c r="I790" s="4">
        <v>297964.88</v>
      </c>
      <c r="J790" s="4">
        <v>353139.34</v>
      </c>
    </row>
    <row r="791" spans="1:10" x14ac:dyDescent="0.25">
      <c r="A791" s="5" t="s">
        <v>905</v>
      </c>
      <c r="B791" s="6" t="s">
        <v>46</v>
      </c>
      <c r="C791" s="5" t="s">
        <v>47</v>
      </c>
      <c r="D791" s="6" t="s">
        <v>25</v>
      </c>
      <c r="E791" s="6" t="s">
        <v>48</v>
      </c>
      <c r="F791" s="7">
        <v>201.74</v>
      </c>
      <c r="G791" s="8">
        <v>2.68</v>
      </c>
      <c r="H791" s="8">
        <v>3.18</v>
      </c>
      <c r="I791" s="8">
        <v>540.66</v>
      </c>
      <c r="J791" s="8">
        <v>641.53</v>
      </c>
    </row>
    <row r="792" spans="1:10" ht="16.5" x14ac:dyDescent="0.25">
      <c r="A792" s="5" t="s">
        <v>906</v>
      </c>
      <c r="B792" s="6" t="s">
        <v>50</v>
      </c>
      <c r="C792" s="5" t="s">
        <v>51</v>
      </c>
      <c r="D792" s="6" t="s">
        <v>20</v>
      </c>
      <c r="E792" s="6" t="s">
        <v>16</v>
      </c>
      <c r="F792" s="7">
        <v>5001.6899999999996</v>
      </c>
      <c r="G792" s="8">
        <v>0.67</v>
      </c>
      <c r="H792" s="8">
        <v>0.79</v>
      </c>
      <c r="I792" s="8">
        <v>3351.13</v>
      </c>
      <c r="J792" s="8">
        <v>3951.34</v>
      </c>
    </row>
    <row r="793" spans="1:10" ht="16.5" x14ac:dyDescent="0.25">
      <c r="A793" s="5" t="s">
        <v>907</v>
      </c>
      <c r="B793" s="6" t="s">
        <v>53</v>
      </c>
      <c r="C793" s="5" t="s">
        <v>54</v>
      </c>
      <c r="D793" s="6" t="s">
        <v>20</v>
      </c>
      <c r="E793" s="6" t="s">
        <v>34</v>
      </c>
      <c r="F793" s="7">
        <v>90.01</v>
      </c>
      <c r="G793" s="8">
        <v>4.5199999999999996</v>
      </c>
      <c r="H793" s="8">
        <v>5.36</v>
      </c>
      <c r="I793" s="8">
        <v>406.85</v>
      </c>
      <c r="J793" s="8">
        <v>482.45</v>
      </c>
    </row>
    <row r="794" spans="1:10" ht="16.5" x14ac:dyDescent="0.25">
      <c r="A794" s="5" t="s">
        <v>908</v>
      </c>
      <c r="B794" s="6" t="s">
        <v>56</v>
      </c>
      <c r="C794" s="5" t="s">
        <v>57</v>
      </c>
      <c r="D794" s="6" t="s">
        <v>20</v>
      </c>
      <c r="E794" s="6" t="s">
        <v>34</v>
      </c>
      <c r="F794" s="7">
        <v>1.72</v>
      </c>
      <c r="G794" s="8">
        <v>114.41</v>
      </c>
      <c r="H794" s="8">
        <v>135.63999999999999</v>
      </c>
      <c r="I794" s="8">
        <v>196.79</v>
      </c>
      <c r="J794" s="8">
        <v>233.3</v>
      </c>
    </row>
    <row r="795" spans="1:10" ht="24.75" x14ac:dyDescent="0.25">
      <c r="A795" s="5" t="s">
        <v>909</v>
      </c>
      <c r="B795" s="6" t="s">
        <v>59</v>
      </c>
      <c r="C795" s="5" t="s">
        <v>60</v>
      </c>
      <c r="D795" s="6" t="s">
        <v>20</v>
      </c>
      <c r="E795" s="6" t="s">
        <v>61</v>
      </c>
      <c r="F795" s="7">
        <v>888.02</v>
      </c>
      <c r="G795" s="8">
        <v>5.66</v>
      </c>
      <c r="H795" s="8">
        <v>6.71</v>
      </c>
      <c r="I795" s="8">
        <v>5026.1899999999996</v>
      </c>
      <c r="J795" s="8">
        <v>5958.61</v>
      </c>
    </row>
    <row r="796" spans="1:10" ht="16.5" x14ac:dyDescent="0.25">
      <c r="A796" s="5" t="s">
        <v>910</v>
      </c>
      <c r="B796" s="6" t="s">
        <v>63</v>
      </c>
      <c r="C796" s="5" t="s">
        <v>64</v>
      </c>
      <c r="D796" s="6" t="s">
        <v>20</v>
      </c>
      <c r="E796" s="6" t="s">
        <v>65</v>
      </c>
      <c r="F796" s="7">
        <v>24615.57</v>
      </c>
      <c r="G796" s="8">
        <v>1.26</v>
      </c>
      <c r="H796" s="8">
        <v>1.49</v>
      </c>
      <c r="I796" s="8">
        <v>31015.62</v>
      </c>
      <c r="J796" s="8">
        <v>36677.199999999997</v>
      </c>
    </row>
    <row r="797" spans="1:10" ht="16.5" x14ac:dyDescent="0.25">
      <c r="A797" s="5" t="s">
        <v>911</v>
      </c>
      <c r="B797" s="6" t="s">
        <v>67</v>
      </c>
      <c r="C797" s="5" t="s">
        <v>68</v>
      </c>
      <c r="D797" s="6" t="s">
        <v>20</v>
      </c>
      <c r="E797" s="6" t="s">
        <v>65</v>
      </c>
      <c r="F797" s="7">
        <v>10656.29</v>
      </c>
      <c r="G797" s="8">
        <v>0.48</v>
      </c>
      <c r="H797" s="8">
        <v>0.56999999999999995</v>
      </c>
      <c r="I797" s="8">
        <v>5115.0200000000004</v>
      </c>
      <c r="J797" s="8">
        <v>6074.09</v>
      </c>
    </row>
    <row r="798" spans="1:10" x14ac:dyDescent="0.25">
      <c r="A798" s="5" t="s">
        <v>912</v>
      </c>
      <c r="B798" s="6" t="s">
        <v>70</v>
      </c>
      <c r="C798" s="5" t="s">
        <v>71</v>
      </c>
      <c r="D798" s="6" t="s">
        <v>25</v>
      </c>
      <c r="E798" s="6" t="s">
        <v>61</v>
      </c>
      <c r="F798" s="7">
        <v>750.25</v>
      </c>
      <c r="G798" s="8">
        <v>28.42</v>
      </c>
      <c r="H798" s="8">
        <v>33.69</v>
      </c>
      <c r="I798" s="8">
        <v>21322.11</v>
      </c>
      <c r="J798" s="8">
        <v>25275.919999999998</v>
      </c>
    </row>
    <row r="799" spans="1:10" ht="16.5" x14ac:dyDescent="0.25">
      <c r="A799" s="5" t="s">
        <v>913</v>
      </c>
      <c r="B799" s="6" t="s">
        <v>63</v>
      </c>
      <c r="C799" s="5" t="s">
        <v>64</v>
      </c>
      <c r="D799" s="6" t="s">
        <v>20</v>
      </c>
      <c r="E799" s="6" t="s">
        <v>65</v>
      </c>
      <c r="F799" s="7">
        <v>4009.81</v>
      </c>
      <c r="G799" s="8">
        <v>1.26</v>
      </c>
      <c r="H799" s="8">
        <v>1.49</v>
      </c>
      <c r="I799" s="8">
        <v>5052.3599999999997</v>
      </c>
      <c r="J799" s="8">
        <v>5974.62</v>
      </c>
    </row>
    <row r="800" spans="1:10" x14ac:dyDescent="0.25">
      <c r="A800" s="5" t="s">
        <v>914</v>
      </c>
      <c r="B800" s="6" t="s">
        <v>74</v>
      </c>
      <c r="C800" s="5" t="s">
        <v>75</v>
      </c>
      <c r="D800" s="6" t="s">
        <v>76</v>
      </c>
      <c r="E800" s="6" t="s">
        <v>77</v>
      </c>
      <c r="F800" s="7">
        <v>90.01</v>
      </c>
      <c r="G800" s="8">
        <v>212.84</v>
      </c>
      <c r="H800" s="8">
        <v>252.34</v>
      </c>
      <c r="I800" s="8">
        <v>19157.73</v>
      </c>
      <c r="J800" s="8">
        <v>22713.119999999999</v>
      </c>
    </row>
    <row r="801" spans="1:10" ht="16.5" x14ac:dyDescent="0.25">
      <c r="A801" s="5" t="s">
        <v>915</v>
      </c>
      <c r="B801" s="6" t="s">
        <v>79</v>
      </c>
      <c r="C801" s="5" t="s">
        <v>80</v>
      </c>
      <c r="D801" s="6" t="s">
        <v>20</v>
      </c>
      <c r="E801" s="6" t="s">
        <v>16</v>
      </c>
      <c r="F801" s="7">
        <v>900.07</v>
      </c>
      <c r="G801" s="8">
        <v>1.48</v>
      </c>
      <c r="H801" s="8">
        <v>1.75</v>
      </c>
      <c r="I801" s="8">
        <v>1332.1</v>
      </c>
      <c r="J801" s="8">
        <v>1575.12</v>
      </c>
    </row>
    <row r="802" spans="1:10" ht="24.75" x14ac:dyDescent="0.25">
      <c r="A802" s="5" t="s">
        <v>916</v>
      </c>
      <c r="B802" s="6" t="s">
        <v>82</v>
      </c>
      <c r="C802" s="5" t="s">
        <v>83</v>
      </c>
      <c r="D802" s="6" t="s">
        <v>20</v>
      </c>
      <c r="E802" s="6" t="s">
        <v>84</v>
      </c>
      <c r="F802" s="7">
        <v>797.41</v>
      </c>
      <c r="G802" s="8">
        <v>48.51</v>
      </c>
      <c r="H802" s="8">
        <v>57.51</v>
      </c>
      <c r="I802" s="8">
        <v>38682.36</v>
      </c>
      <c r="J802" s="8">
        <v>45859.05</v>
      </c>
    </row>
    <row r="803" spans="1:10" x14ac:dyDescent="0.25">
      <c r="A803" s="5" t="s">
        <v>917</v>
      </c>
      <c r="B803" s="6" t="s">
        <v>86</v>
      </c>
      <c r="C803" s="5" t="s">
        <v>87</v>
      </c>
      <c r="D803" s="6" t="s">
        <v>20</v>
      </c>
      <c r="E803" s="6" t="s">
        <v>84</v>
      </c>
      <c r="F803" s="7">
        <v>797.41</v>
      </c>
      <c r="G803" s="8">
        <v>1.93</v>
      </c>
      <c r="H803" s="8">
        <v>2.29</v>
      </c>
      <c r="I803" s="8">
        <v>1539</v>
      </c>
      <c r="J803" s="8">
        <v>1826.07</v>
      </c>
    </row>
    <row r="804" spans="1:10" ht="16.5" x14ac:dyDescent="0.25">
      <c r="A804" s="5" t="s">
        <v>918</v>
      </c>
      <c r="B804" s="6" t="s">
        <v>89</v>
      </c>
      <c r="C804" s="5" t="s">
        <v>90</v>
      </c>
      <c r="D804" s="6" t="s">
        <v>20</v>
      </c>
      <c r="E804" s="6" t="s">
        <v>26</v>
      </c>
      <c r="F804" s="7">
        <v>4</v>
      </c>
      <c r="G804" s="8">
        <v>1316.71</v>
      </c>
      <c r="H804" s="8">
        <v>1561.09</v>
      </c>
      <c r="I804" s="8">
        <v>5266.84</v>
      </c>
      <c r="J804" s="8">
        <v>6244.36</v>
      </c>
    </row>
    <row r="805" spans="1:10" ht="16.5" x14ac:dyDescent="0.25">
      <c r="A805" s="5" t="s">
        <v>919</v>
      </c>
      <c r="B805" s="6" t="s">
        <v>92</v>
      </c>
      <c r="C805" s="5" t="s">
        <v>93</v>
      </c>
      <c r="D805" s="6" t="s">
        <v>25</v>
      </c>
      <c r="E805" s="6" t="s">
        <v>16</v>
      </c>
      <c r="F805" s="7">
        <v>900.07</v>
      </c>
      <c r="G805" s="8">
        <v>160.55000000000001</v>
      </c>
      <c r="H805" s="8">
        <v>190.35</v>
      </c>
      <c r="I805" s="8">
        <v>144506.23999999999</v>
      </c>
      <c r="J805" s="8">
        <v>171328.32</v>
      </c>
    </row>
    <row r="806" spans="1:10" ht="16.5" x14ac:dyDescent="0.25">
      <c r="A806" s="5" t="s">
        <v>920</v>
      </c>
      <c r="B806" s="6" t="s">
        <v>98</v>
      </c>
      <c r="C806" s="5" t="s">
        <v>99</v>
      </c>
      <c r="D806" s="6" t="s">
        <v>20</v>
      </c>
      <c r="E806" s="6" t="s">
        <v>26</v>
      </c>
      <c r="F806" s="7">
        <v>2</v>
      </c>
      <c r="G806" s="8">
        <v>1299.47</v>
      </c>
      <c r="H806" s="8">
        <v>1540.65</v>
      </c>
      <c r="I806" s="8">
        <v>2598.94</v>
      </c>
      <c r="J806" s="8">
        <v>3081.3</v>
      </c>
    </row>
    <row r="807" spans="1:10" ht="16.5" x14ac:dyDescent="0.25">
      <c r="A807" s="5" t="s">
        <v>921</v>
      </c>
      <c r="B807" s="6" t="s">
        <v>95</v>
      </c>
      <c r="C807" s="5" t="s">
        <v>96</v>
      </c>
      <c r="D807" s="6" t="s">
        <v>20</v>
      </c>
      <c r="E807" s="6" t="s">
        <v>16</v>
      </c>
      <c r="F807" s="7">
        <v>14.88</v>
      </c>
      <c r="G807" s="8">
        <v>176.85</v>
      </c>
      <c r="H807" s="8">
        <v>209.67</v>
      </c>
      <c r="I807" s="8">
        <v>2631.53</v>
      </c>
      <c r="J807" s="8">
        <v>3119.89</v>
      </c>
    </row>
    <row r="808" spans="1:10" x14ac:dyDescent="0.25">
      <c r="A808" s="5" t="s">
        <v>922</v>
      </c>
      <c r="B808" s="6" t="s">
        <v>101</v>
      </c>
      <c r="C808" s="5" t="s">
        <v>102</v>
      </c>
      <c r="D808" s="6" t="s">
        <v>76</v>
      </c>
      <c r="E808" s="6" t="s">
        <v>103</v>
      </c>
      <c r="F808" s="7">
        <v>8</v>
      </c>
      <c r="G808" s="8">
        <v>19.79</v>
      </c>
      <c r="H808" s="8">
        <v>23.46</v>
      </c>
      <c r="I808" s="8">
        <v>158.32</v>
      </c>
      <c r="J808" s="8">
        <v>187.68</v>
      </c>
    </row>
    <row r="809" spans="1:10" x14ac:dyDescent="0.25">
      <c r="A809" s="5" t="s">
        <v>923</v>
      </c>
      <c r="B809" s="6" t="s">
        <v>105</v>
      </c>
      <c r="C809" s="5" t="s">
        <v>106</v>
      </c>
      <c r="D809" s="6" t="s">
        <v>20</v>
      </c>
      <c r="E809" s="6" t="s">
        <v>16</v>
      </c>
      <c r="F809" s="7">
        <v>381.52</v>
      </c>
      <c r="G809" s="8">
        <v>17.11</v>
      </c>
      <c r="H809" s="8">
        <v>20.29</v>
      </c>
      <c r="I809" s="8">
        <v>6527.81</v>
      </c>
      <c r="J809" s="8">
        <v>7741.04</v>
      </c>
    </row>
    <row r="810" spans="1:10" x14ac:dyDescent="0.25">
      <c r="A810" s="5" t="s">
        <v>924</v>
      </c>
      <c r="B810" s="6" t="s">
        <v>108</v>
      </c>
      <c r="C810" s="5" t="s">
        <v>109</v>
      </c>
      <c r="D810" s="6" t="s">
        <v>110</v>
      </c>
      <c r="E810" s="6" t="s">
        <v>111</v>
      </c>
      <c r="F810" s="7">
        <v>900.07</v>
      </c>
      <c r="G810" s="8">
        <v>3.93</v>
      </c>
      <c r="H810" s="8">
        <v>4.66</v>
      </c>
      <c r="I810" s="8">
        <v>3537.28</v>
      </c>
      <c r="J810" s="8">
        <v>4194.33</v>
      </c>
    </row>
    <row r="811" spans="1:10" ht="20.100000000000001" customHeight="1" x14ac:dyDescent="0.25">
      <c r="A811" s="3" t="s">
        <v>925</v>
      </c>
      <c r="B811" s="84" t="s">
        <v>926</v>
      </c>
      <c r="C811" s="84"/>
      <c r="D811" s="84"/>
      <c r="E811" s="84"/>
      <c r="F811" s="84"/>
      <c r="G811" s="84">
        <v>281542.62</v>
      </c>
      <c r="H811" s="84"/>
      <c r="I811" s="4">
        <v>281542.62</v>
      </c>
      <c r="J811" s="4">
        <v>333677.05</v>
      </c>
    </row>
    <row r="812" spans="1:10" x14ac:dyDescent="0.25">
      <c r="A812" s="5" t="s">
        <v>927</v>
      </c>
      <c r="B812" s="6" t="s">
        <v>46</v>
      </c>
      <c r="C812" s="5" t="s">
        <v>47</v>
      </c>
      <c r="D812" s="6" t="s">
        <v>25</v>
      </c>
      <c r="E812" s="6" t="s">
        <v>48</v>
      </c>
      <c r="F812" s="7">
        <v>202.06</v>
      </c>
      <c r="G812" s="8">
        <v>2.68</v>
      </c>
      <c r="H812" s="8">
        <v>3.18</v>
      </c>
      <c r="I812" s="8">
        <v>541.52</v>
      </c>
      <c r="J812" s="8">
        <v>642.54999999999995</v>
      </c>
    </row>
    <row r="813" spans="1:10" ht="16.5" x14ac:dyDescent="0.25">
      <c r="A813" s="5" t="s">
        <v>928</v>
      </c>
      <c r="B813" s="6" t="s">
        <v>50</v>
      </c>
      <c r="C813" s="5" t="s">
        <v>51</v>
      </c>
      <c r="D813" s="6" t="s">
        <v>20</v>
      </c>
      <c r="E813" s="6" t="s">
        <v>16</v>
      </c>
      <c r="F813" s="7">
        <v>4669.57</v>
      </c>
      <c r="G813" s="8">
        <v>0.67</v>
      </c>
      <c r="H813" s="8">
        <v>0.79</v>
      </c>
      <c r="I813" s="8">
        <v>3128.61</v>
      </c>
      <c r="J813" s="8">
        <v>3688.96</v>
      </c>
    </row>
    <row r="814" spans="1:10" ht="16.5" x14ac:dyDescent="0.25">
      <c r="A814" s="5" t="s">
        <v>929</v>
      </c>
      <c r="B814" s="6" t="s">
        <v>53</v>
      </c>
      <c r="C814" s="5" t="s">
        <v>54</v>
      </c>
      <c r="D814" s="6" t="s">
        <v>20</v>
      </c>
      <c r="E814" s="6" t="s">
        <v>34</v>
      </c>
      <c r="F814" s="7">
        <v>87.11</v>
      </c>
      <c r="G814" s="8">
        <v>4.5199999999999996</v>
      </c>
      <c r="H814" s="8">
        <v>5.36</v>
      </c>
      <c r="I814" s="8">
        <v>393.74</v>
      </c>
      <c r="J814" s="8">
        <v>466.91</v>
      </c>
    </row>
    <row r="815" spans="1:10" ht="16.5" x14ac:dyDescent="0.25">
      <c r="A815" s="5" t="s">
        <v>930</v>
      </c>
      <c r="B815" s="6" t="s">
        <v>56</v>
      </c>
      <c r="C815" s="5" t="s">
        <v>57</v>
      </c>
      <c r="D815" s="6" t="s">
        <v>20</v>
      </c>
      <c r="E815" s="6" t="s">
        <v>34</v>
      </c>
      <c r="F815" s="7">
        <v>1.72</v>
      </c>
      <c r="G815" s="8">
        <v>114.41</v>
      </c>
      <c r="H815" s="8">
        <v>135.63999999999999</v>
      </c>
      <c r="I815" s="8">
        <v>196.79</v>
      </c>
      <c r="J815" s="8">
        <v>233.3</v>
      </c>
    </row>
    <row r="816" spans="1:10" ht="24.75" x14ac:dyDescent="0.25">
      <c r="A816" s="5" t="s">
        <v>931</v>
      </c>
      <c r="B816" s="6" t="s">
        <v>59</v>
      </c>
      <c r="C816" s="5" t="s">
        <v>60</v>
      </c>
      <c r="D816" s="6" t="s">
        <v>20</v>
      </c>
      <c r="E816" s="6" t="s">
        <v>61</v>
      </c>
      <c r="F816" s="7">
        <v>833.86</v>
      </c>
      <c r="G816" s="8">
        <v>5.66</v>
      </c>
      <c r="H816" s="8">
        <v>6.71</v>
      </c>
      <c r="I816" s="8">
        <v>4719.6499999999996</v>
      </c>
      <c r="J816" s="8">
        <v>5595.2</v>
      </c>
    </row>
    <row r="817" spans="1:10" ht="16.5" x14ac:dyDescent="0.25">
      <c r="A817" s="5" t="s">
        <v>932</v>
      </c>
      <c r="B817" s="6" t="s">
        <v>63</v>
      </c>
      <c r="C817" s="5" t="s">
        <v>64</v>
      </c>
      <c r="D817" s="6" t="s">
        <v>20</v>
      </c>
      <c r="E817" s="6" t="s">
        <v>65</v>
      </c>
      <c r="F817" s="7">
        <v>23055.73</v>
      </c>
      <c r="G817" s="8">
        <v>1.26</v>
      </c>
      <c r="H817" s="8">
        <v>1.49</v>
      </c>
      <c r="I817" s="8">
        <v>29050.22</v>
      </c>
      <c r="J817" s="8">
        <v>34353.040000000001</v>
      </c>
    </row>
    <row r="818" spans="1:10" ht="16.5" x14ac:dyDescent="0.25">
      <c r="A818" s="5" t="s">
        <v>933</v>
      </c>
      <c r="B818" s="6" t="s">
        <v>67</v>
      </c>
      <c r="C818" s="5" t="s">
        <v>68</v>
      </c>
      <c r="D818" s="6" t="s">
        <v>20</v>
      </c>
      <c r="E818" s="6" t="s">
        <v>65</v>
      </c>
      <c r="F818" s="7">
        <v>10006.24</v>
      </c>
      <c r="G818" s="8">
        <v>0.48</v>
      </c>
      <c r="H818" s="8">
        <v>0.56999999999999995</v>
      </c>
      <c r="I818" s="8">
        <v>4803</v>
      </c>
      <c r="J818" s="8">
        <v>5703.56</v>
      </c>
    </row>
    <row r="819" spans="1:10" x14ac:dyDescent="0.25">
      <c r="A819" s="5" t="s">
        <v>934</v>
      </c>
      <c r="B819" s="6" t="s">
        <v>70</v>
      </c>
      <c r="C819" s="5" t="s">
        <v>71</v>
      </c>
      <c r="D819" s="6" t="s">
        <v>25</v>
      </c>
      <c r="E819" s="6" t="s">
        <v>61</v>
      </c>
      <c r="F819" s="7">
        <v>700.44</v>
      </c>
      <c r="G819" s="8">
        <v>28.42</v>
      </c>
      <c r="H819" s="8">
        <v>33.69</v>
      </c>
      <c r="I819" s="8">
        <v>19906.5</v>
      </c>
      <c r="J819" s="8">
        <v>23597.82</v>
      </c>
    </row>
    <row r="820" spans="1:10" ht="16.5" x14ac:dyDescent="0.25">
      <c r="A820" s="5" t="s">
        <v>935</v>
      </c>
      <c r="B820" s="6" t="s">
        <v>63</v>
      </c>
      <c r="C820" s="5" t="s">
        <v>64</v>
      </c>
      <c r="D820" s="6" t="s">
        <v>20</v>
      </c>
      <c r="E820" s="6" t="s">
        <v>65</v>
      </c>
      <c r="F820" s="7">
        <v>3880.53</v>
      </c>
      <c r="G820" s="8">
        <v>1.26</v>
      </c>
      <c r="H820" s="8">
        <v>1.49</v>
      </c>
      <c r="I820" s="8">
        <v>4889.47</v>
      </c>
      <c r="J820" s="8">
        <v>5781.99</v>
      </c>
    </row>
    <row r="821" spans="1:10" x14ac:dyDescent="0.25">
      <c r="A821" s="5" t="s">
        <v>936</v>
      </c>
      <c r="B821" s="6" t="s">
        <v>74</v>
      </c>
      <c r="C821" s="5" t="s">
        <v>75</v>
      </c>
      <c r="D821" s="6" t="s">
        <v>76</v>
      </c>
      <c r="E821" s="6" t="s">
        <v>77</v>
      </c>
      <c r="F821" s="7">
        <v>87.11</v>
      </c>
      <c r="G821" s="8">
        <v>212.84</v>
      </c>
      <c r="H821" s="8">
        <v>252.34</v>
      </c>
      <c r="I821" s="8">
        <v>18540.490000000002</v>
      </c>
      <c r="J821" s="8">
        <v>21981.34</v>
      </c>
    </row>
    <row r="822" spans="1:10" ht="16.5" x14ac:dyDescent="0.25">
      <c r="A822" s="5" t="s">
        <v>937</v>
      </c>
      <c r="B822" s="6" t="s">
        <v>79</v>
      </c>
      <c r="C822" s="5" t="s">
        <v>80</v>
      </c>
      <c r="D822" s="6" t="s">
        <v>20</v>
      </c>
      <c r="E822" s="6" t="s">
        <v>16</v>
      </c>
      <c r="F822" s="7">
        <v>871.05</v>
      </c>
      <c r="G822" s="8">
        <v>1.48</v>
      </c>
      <c r="H822" s="8">
        <v>1.75</v>
      </c>
      <c r="I822" s="8">
        <v>1289.1500000000001</v>
      </c>
      <c r="J822" s="8">
        <v>1524.34</v>
      </c>
    </row>
    <row r="823" spans="1:10" ht="24.75" x14ac:dyDescent="0.25">
      <c r="A823" s="5" t="s">
        <v>938</v>
      </c>
      <c r="B823" s="6" t="s">
        <v>82</v>
      </c>
      <c r="C823" s="5" t="s">
        <v>83</v>
      </c>
      <c r="D823" s="6" t="s">
        <v>20</v>
      </c>
      <c r="E823" s="6" t="s">
        <v>84</v>
      </c>
      <c r="F823" s="7">
        <v>666.5</v>
      </c>
      <c r="G823" s="8">
        <v>48.51</v>
      </c>
      <c r="H823" s="8">
        <v>57.51</v>
      </c>
      <c r="I823" s="8">
        <v>32331.919999999998</v>
      </c>
      <c r="J823" s="8">
        <v>38330.42</v>
      </c>
    </row>
    <row r="824" spans="1:10" x14ac:dyDescent="0.25">
      <c r="A824" s="5" t="s">
        <v>939</v>
      </c>
      <c r="B824" s="6" t="s">
        <v>86</v>
      </c>
      <c r="C824" s="5" t="s">
        <v>87</v>
      </c>
      <c r="D824" s="6" t="s">
        <v>20</v>
      </c>
      <c r="E824" s="6" t="s">
        <v>84</v>
      </c>
      <c r="F824" s="7">
        <v>666.5</v>
      </c>
      <c r="G824" s="8">
        <v>1.93</v>
      </c>
      <c r="H824" s="8">
        <v>2.29</v>
      </c>
      <c r="I824" s="8">
        <v>1286.3499999999999</v>
      </c>
      <c r="J824" s="8">
        <v>1526.29</v>
      </c>
    </row>
    <row r="825" spans="1:10" ht="16.5" x14ac:dyDescent="0.25">
      <c r="A825" s="5" t="s">
        <v>940</v>
      </c>
      <c r="B825" s="6" t="s">
        <v>89</v>
      </c>
      <c r="C825" s="5" t="s">
        <v>90</v>
      </c>
      <c r="D825" s="6" t="s">
        <v>20</v>
      </c>
      <c r="E825" s="6" t="s">
        <v>26</v>
      </c>
      <c r="F825" s="7">
        <v>4</v>
      </c>
      <c r="G825" s="8">
        <v>1316.71</v>
      </c>
      <c r="H825" s="8">
        <v>1561.09</v>
      </c>
      <c r="I825" s="8">
        <v>5266.84</v>
      </c>
      <c r="J825" s="8">
        <v>6244.36</v>
      </c>
    </row>
    <row r="826" spans="1:10" ht="16.5" x14ac:dyDescent="0.25">
      <c r="A826" s="5" t="s">
        <v>941</v>
      </c>
      <c r="B826" s="6" t="s">
        <v>92</v>
      </c>
      <c r="C826" s="5" t="s">
        <v>93</v>
      </c>
      <c r="D826" s="6" t="s">
        <v>25</v>
      </c>
      <c r="E826" s="6" t="s">
        <v>16</v>
      </c>
      <c r="F826" s="7">
        <v>871.05</v>
      </c>
      <c r="G826" s="8">
        <v>160.55000000000001</v>
      </c>
      <c r="H826" s="8">
        <v>190.35</v>
      </c>
      <c r="I826" s="8">
        <v>139847.07999999999</v>
      </c>
      <c r="J826" s="8">
        <v>165804.37</v>
      </c>
    </row>
    <row r="827" spans="1:10" ht="16.5" x14ac:dyDescent="0.25">
      <c r="A827" s="5" t="s">
        <v>942</v>
      </c>
      <c r="B827" s="6" t="s">
        <v>98</v>
      </c>
      <c r="C827" s="5" t="s">
        <v>99</v>
      </c>
      <c r="D827" s="6" t="s">
        <v>20</v>
      </c>
      <c r="E827" s="6" t="s">
        <v>26</v>
      </c>
      <c r="F827" s="7">
        <v>2</v>
      </c>
      <c r="G827" s="8">
        <v>1299.47</v>
      </c>
      <c r="H827" s="8">
        <v>1540.65</v>
      </c>
      <c r="I827" s="8">
        <v>2598.94</v>
      </c>
      <c r="J827" s="8">
        <v>3081.3</v>
      </c>
    </row>
    <row r="828" spans="1:10" ht="16.5" x14ac:dyDescent="0.25">
      <c r="A828" s="5" t="s">
        <v>943</v>
      </c>
      <c r="B828" s="6" t="s">
        <v>95</v>
      </c>
      <c r="C828" s="5" t="s">
        <v>96</v>
      </c>
      <c r="D828" s="6" t="s">
        <v>20</v>
      </c>
      <c r="E828" s="6" t="s">
        <v>16</v>
      </c>
      <c r="F828" s="7">
        <v>14.88</v>
      </c>
      <c r="G828" s="8">
        <v>176.85</v>
      </c>
      <c r="H828" s="8">
        <v>209.67</v>
      </c>
      <c r="I828" s="8">
        <v>2631.53</v>
      </c>
      <c r="J828" s="8">
        <v>3119.89</v>
      </c>
    </row>
    <row r="829" spans="1:10" x14ac:dyDescent="0.25">
      <c r="A829" s="5" t="s">
        <v>944</v>
      </c>
      <c r="B829" s="6" t="s">
        <v>101</v>
      </c>
      <c r="C829" s="5" t="s">
        <v>102</v>
      </c>
      <c r="D829" s="6" t="s">
        <v>76</v>
      </c>
      <c r="E829" s="6" t="s">
        <v>103</v>
      </c>
      <c r="F829" s="7">
        <v>8</v>
      </c>
      <c r="G829" s="8">
        <v>19.79</v>
      </c>
      <c r="H829" s="8">
        <v>23.46</v>
      </c>
      <c r="I829" s="8">
        <v>158.32</v>
      </c>
      <c r="J829" s="8">
        <v>187.68</v>
      </c>
    </row>
    <row r="830" spans="1:10" x14ac:dyDescent="0.25">
      <c r="A830" s="5" t="s">
        <v>945</v>
      </c>
      <c r="B830" s="6" t="s">
        <v>105</v>
      </c>
      <c r="C830" s="5" t="s">
        <v>106</v>
      </c>
      <c r="D830" s="6" t="s">
        <v>20</v>
      </c>
      <c r="E830" s="6" t="s">
        <v>16</v>
      </c>
      <c r="F830" s="7">
        <v>382.19</v>
      </c>
      <c r="G830" s="8">
        <v>17.11</v>
      </c>
      <c r="H830" s="8">
        <v>20.29</v>
      </c>
      <c r="I830" s="8">
        <v>6539.27</v>
      </c>
      <c r="J830" s="8">
        <v>7754.64</v>
      </c>
    </row>
    <row r="831" spans="1:10" x14ac:dyDescent="0.25">
      <c r="A831" s="5" t="s">
        <v>946</v>
      </c>
      <c r="B831" s="6" t="s">
        <v>108</v>
      </c>
      <c r="C831" s="5" t="s">
        <v>109</v>
      </c>
      <c r="D831" s="6" t="s">
        <v>110</v>
      </c>
      <c r="E831" s="6" t="s">
        <v>111</v>
      </c>
      <c r="F831" s="7">
        <v>871.05</v>
      </c>
      <c r="G831" s="8">
        <v>3.93</v>
      </c>
      <c r="H831" s="8">
        <v>4.66</v>
      </c>
      <c r="I831" s="8">
        <v>3423.23</v>
      </c>
      <c r="J831" s="8">
        <v>4059.09</v>
      </c>
    </row>
    <row r="832" spans="1:10" ht="20.100000000000001" customHeight="1" x14ac:dyDescent="0.25">
      <c r="A832" s="3" t="s">
        <v>947</v>
      </c>
      <c r="B832" s="84" t="s">
        <v>948</v>
      </c>
      <c r="C832" s="84"/>
      <c r="D832" s="84"/>
      <c r="E832" s="84"/>
      <c r="F832" s="84"/>
      <c r="G832" s="84">
        <v>266610.63000000006</v>
      </c>
      <c r="H832" s="84"/>
      <c r="I832" s="4">
        <v>266610.63</v>
      </c>
      <c r="J832" s="4">
        <v>315973.3</v>
      </c>
    </row>
    <row r="833" spans="1:10" x14ac:dyDescent="0.25">
      <c r="A833" s="5" t="s">
        <v>949</v>
      </c>
      <c r="B833" s="6" t="s">
        <v>46</v>
      </c>
      <c r="C833" s="5" t="s">
        <v>47</v>
      </c>
      <c r="D833" s="6" t="s">
        <v>25</v>
      </c>
      <c r="E833" s="6" t="s">
        <v>48</v>
      </c>
      <c r="F833" s="7">
        <v>205.07</v>
      </c>
      <c r="G833" s="8">
        <v>2.68</v>
      </c>
      <c r="H833" s="8">
        <v>3.18</v>
      </c>
      <c r="I833" s="8">
        <v>549.59</v>
      </c>
      <c r="J833" s="8">
        <v>652.12</v>
      </c>
    </row>
    <row r="834" spans="1:10" ht="16.5" x14ac:dyDescent="0.25">
      <c r="A834" s="5" t="s">
        <v>950</v>
      </c>
      <c r="B834" s="6" t="s">
        <v>50</v>
      </c>
      <c r="C834" s="5" t="s">
        <v>51</v>
      </c>
      <c r="D834" s="6" t="s">
        <v>20</v>
      </c>
      <c r="E834" s="6" t="s">
        <v>16</v>
      </c>
      <c r="F834" s="7">
        <v>4653.58</v>
      </c>
      <c r="G834" s="8">
        <v>0.67</v>
      </c>
      <c r="H834" s="8">
        <v>0.79</v>
      </c>
      <c r="I834" s="8">
        <v>3117.9</v>
      </c>
      <c r="J834" s="8">
        <v>3676.33</v>
      </c>
    </row>
    <row r="835" spans="1:10" ht="16.5" x14ac:dyDescent="0.25">
      <c r="A835" s="5" t="s">
        <v>951</v>
      </c>
      <c r="B835" s="6" t="s">
        <v>53</v>
      </c>
      <c r="C835" s="5" t="s">
        <v>54</v>
      </c>
      <c r="D835" s="6" t="s">
        <v>20</v>
      </c>
      <c r="E835" s="6" t="s">
        <v>34</v>
      </c>
      <c r="F835" s="7">
        <v>83.76</v>
      </c>
      <c r="G835" s="8">
        <v>4.5199999999999996</v>
      </c>
      <c r="H835" s="8">
        <v>5.36</v>
      </c>
      <c r="I835" s="8">
        <v>378.6</v>
      </c>
      <c r="J835" s="8">
        <v>448.95</v>
      </c>
    </row>
    <row r="836" spans="1:10" ht="16.5" x14ac:dyDescent="0.25">
      <c r="A836" s="5" t="s">
        <v>952</v>
      </c>
      <c r="B836" s="6" t="s">
        <v>56</v>
      </c>
      <c r="C836" s="5" t="s">
        <v>57</v>
      </c>
      <c r="D836" s="6" t="s">
        <v>20</v>
      </c>
      <c r="E836" s="6" t="s">
        <v>34</v>
      </c>
      <c r="F836" s="7">
        <v>1.72</v>
      </c>
      <c r="G836" s="8">
        <v>114.41</v>
      </c>
      <c r="H836" s="8">
        <v>135.63999999999999</v>
      </c>
      <c r="I836" s="8">
        <v>196.79</v>
      </c>
      <c r="J836" s="8">
        <v>233.3</v>
      </c>
    </row>
    <row r="837" spans="1:10" ht="24.75" x14ac:dyDescent="0.25">
      <c r="A837" s="5" t="s">
        <v>953</v>
      </c>
      <c r="B837" s="6" t="s">
        <v>59</v>
      </c>
      <c r="C837" s="5" t="s">
        <v>60</v>
      </c>
      <c r="D837" s="6" t="s">
        <v>20</v>
      </c>
      <c r="E837" s="6" t="s">
        <v>61</v>
      </c>
      <c r="F837" s="7">
        <v>826.44</v>
      </c>
      <c r="G837" s="8">
        <v>5.66</v>
      </c>
      <c r="H837" s="8">
        <v>6.71</v>
      </c>
      <c r="I837" s="8">
        <v>4677.6499999999996</v>
      </c>
      <c r="J837" s="8">
        <v>5545.41</v>
      </c>
    </row>
    <row r="838" spans="1:10" ht="16.5" x14ac:dyDescent="0.25">
      <c r="A838" s="5" t="s">
        <v>954</v>
      </c>
      <c r="B838" s="6" t="s">
        <v>63</v>
      </c>
      <c r="C838" s="5" t="s">
        <v>64</v>
      </c>
      <c r="D838" s="6" t="s">
        <v>20</v>
      </c>
      <c r="E838" s="6" t="s">
        <v>65</v>
      </c>
      <c r="F838" s="7">
        <v>22908.58</v>
      </c>
      <c r="G838" s="8">
        <v>1.26</v>
      </c>
      <c r="H838" s="8">
        <v>1.49</v>
      </c>
      <c r="I838" s="8">
        <v>28864.81</v>
      </c>
      <c r="J838" s="8">
        <v>34133.78</v>
      </c>
    </row>
    <row r="839" spans="1:10" ht="16.5" x14ac:dyDescent="0.25">
      <c r="A839" s="5" t="s">
        <v>955</v>
      </c>
      <c r="B839" s="6" t="s">
        <v>67</v>
      </c>
      <c r="C839" s="5" t="s">
        <v>68</v>
      </c>
      <c r="D839" s="6" t="s">
        <v>20</v>
      </c>
      <c r="E839" s="6" t="s">
        <v>65</v>
      </c>
      <c r="F839" s="7">
        <v>9917.2900000000009</v>
      </c>
      <c r="G839" s="8">
        <v>0.48</v>
      </c>
      <c r="H839" s="8">
        <v>0.56999999999999995</v>
      </c>
      <c r="I839" s="8">
        <v>4760.3</v>
      </c>
      <c r="J839" s="8">
        <v>5652.86</v>
      </c>
    </row>
    <row r="840" spans="1:10" x14ac:dyDescent="0.25">
      <c r="A840" s="5" t="s">
        <v>956</v>
      </c>
      <c r="B840" s="6" t="s">
        <v>70</v>
      </c>
      <c r="C840" s="5" t="s">
        <v>71</v>
      </c>
      <c r="D840" s="6" t="s">
        <v>25</v>
      </c>
      <c r="E840" s="6" t="s">
        <v>61</v>
      </c>
      <c r="F840" s="7">
        <v>698.04</v>
      </c>
      <c r="G840" s="8">
        <v>28.42</v>
      </c>
      <c r="H840" s="8">
        <v>33.69</v>
      </c>
      <c r="I840" s="8">
        <v>19838.3</v>
      </c>
      <c r="J840" s="8">
        <v>23516.97</v>
      </c>
    </row>
    <row r="841" spans="1:10" ht="16.5" x14ac:dyDescent="0.25">
      <c r="A841" s="5" t="s">
        <v>957</v>
      </c>
      <c r="B841" s="6" t="s">
        <v>63</v>
      </c>
      <c r="C841" s="5" t="s">
        <v>64</v>
      </c>
      <c r="D841" s="6" t="s">
        <v>20</v>
      </c>
      <c r="E841" s="6" t="s">
        <v>65</v>
      </c>
      <c r="F841" s="7">
        <v>3731.64</v>
      </c>
      <c r="G841" s="8">
        <v>1.26</v>
      </c>
      <c r="H841" s="8">
        <v>1.49</v>
      </c>
      <c r="I841" s="8">
        <v>4701.87</v>
      </c>
      <c r="J841" s="8">
        <v>5560.14</v>
      </c>
    </row>
    <row r="842" spans="1:10" x14ac:dyDescent="0.25">
      <c r="A842" s="5" t="s">
        <v>958</v>
      </c>
      <c r="B842" s="6" t="s">
        <v>74</v>
      </c>
      <c r="C842" s="5" t="s">
        <v>75</v>
      </c>
      <c r="D842" s="6" t="s">
        <v>76</v>
      </c>
      <c r="E842" s="6" t="s">
        <v>77</v>
      </c>
      <c r="F842" s="7">
        <v>83.76</v>
      </c>
      <c r="G842" s="8">
        <v>212.84</v>
      </c>
      <c r="H842" s="8">
        <v>252.34</v>
      </c>
      <c r="I842" s="8">
        <v>17827.48</v>
      </c>
      <c r="J842" s="8">
        <v>21136</v>
      </c>
    </row>
    <row r="843" spans="1:10" ht="16.5" x14ac:dyDescent="0.25">
      <c r="A843" s="5" t="s">
        <v>959</v>
      </c>
      <c r="B843" s="6" t="s">
        <v>79</v>
      </c>
      <c r="C843" s="5" t="s">
        <v>80</v>
      </c>
      <c r="D843" s="6" t="s">
        <v>20</v>
      </c>
      <c r="E843" s="6" t="s">
        <v>16</v>
      </c>
      <c r="F843" s="7">
        <v>837.63</v>
      </c>
      <c r="G843" s="8">
        <v>1.48</v>
      </c>
      <c r="H843" s="8">
        <v>1.75</v>
      </c>
      <c r="I843" s="8">
        <v>1239.69</v>
      </c>
      <c r="J843" s="8">
        <v>1465.85</v>
      </c>
    </row>
    <row r="844" spans="1:10" ht="24.75" x14ac:dyDescent="0.25">
      <c r="A844" s="5" t="s">
        <v>960</v>
      </c>
      <c r="B844" s="6" t="s">
        <v>82</v>
      </c>
      <c r="C844" s="5" t="s">
        <v>83</v>
      </c>
      <c r="D844" s="6" t="s">
        <v>20</v>
      </c>
      <c r="E844" s="6" t="s">
        <v>84</v>
      </c>
      <c r="F844" s="7">
        <v>642.92999999999995</v>
      </c>
      <c r="G844" s="8">
        <v>48.51</v>
      </c>
      <c r="H844" s="8">
        <v>57.51</v>
      </c>
      <c r="I844" s="8">
        <v>31188.53</v>
      </c>
      <c r="J844" s="8">
        <v>36974.9</v>
      </c>
    </row>
    <row r="845" spans="1:10" x14ac:dyDescent="0.25">
      <c r="A845" s="5" t="s">
        <v>961</v>
      </c>
      <c r="B845" s="6" t="s">
        <v>86</v>
      </c>
      <c r="C845" s="5" t="s">
        <v>87</v>
      </c>
      <c r="D845" s="6" t="s">
        <v>20</v>
      </c>
      <c r="E845" s="6" t="s">
        <v>84</v>
      </c>
      <c r="F845" s="7">
        <v>642.92999999999995</v>
      </c>
      <c r="G845" s="8">
        <v>1.93</v>
      </c>
      <c r="H845" s="8">
        <v>2.29</v>
      </c>
      <c r="I845" s="8">
        <v>1240.8499999999999</v>
      </c>
      <c r="J845" s="8">
        <v>1472.31</v>
      </c>
    </row>
    <row r="846" spans="1:10" ht="16.5" x14ac:dyDescent="0.25">
      <c r="A846" s="5" t="s">
        <v>962</v>
      </c>
      <c r="B846" s="6" t="s">
        <v>89</v>
      </c>
      <c r="C846" s="5" t="s">
        <v>90</v>
      </c>
      <c r="D846" s="6" t="s">
        <v>20</v>
      </c>
      <c r="E846" s="6" t="s">
        <v>26</v>
      </c>
      <c r="F846" s="7">
        <v>4</v>
      </c>
      <c r="G846" s="8">
        <v>1316.71</v>
      </c>
      <c r="H846" s="8">
        <v>1561.09</v>
      </c>
      <c r="I846" s="8">
        <v>5266.84</v>
      </c>
      <c r="J846" s="8">
        <v>6244.36</v>
      </c>
    </row>
    <row r="847" spans="1:10" ht="16.5" x14ac:dyDescent="0.25">
      <c r="A847" s="5" t="s">
        <v>963</v>
      </c>
      <c r="B847" s="6" t="s">
        <v>92</v>
      </c>
      <c r="C847" s="5" t="s">
        <v>93</v>
      </c>
      <c r="D847" s="6" t="s">
        <v>25</v>
      </c>
      <c r="E847" s="6" t="s">
        <v>16</v>
      </c>
      <c r="F847" s="7">
        <v>837.63</v>
      </c>
      <c r="G847" s="8">
        <v>160.55000000000001</v>
      </c>
      <c r="H847" s="8">
        <v>190.35</v>
      </c>
      <c r="I847" s="8">
        <v>134481.5</v>
      </c>
      <c r="J847" s="8">
        <v>159442.87</v>
      </c>
    </row>
    <row r="848" spans="1:10" ht="16.5" x14ac:dyDescent="0.25">
      <c r="A848" s="5" t="s">
        <v>964</v>
      </c>
      <c r="B848" s="6" t="s">
        <v>98</v>
      </c>
      <c r="C848" s="5" t="s">
        <v>99</v>
      </c>
      <c r="D848" s="6" t="s">
        <v>20</v>
      </c>
      <c r="E848" s="6" t="s">
        <v>26</v>
      </c>
      <c r="F848" s="7">
        <v>2</v>
      </c>
      <c r="G848" s="8">
        <v>1299.47</v>
      </c>
      <c r="H848" s="8">
        <v>1540.65</v>
      </c>
      <c r="I848" s="8">
        <v>2598.94</v>
      </c>
      <c r="J848" s="8">
        <v>3081.3</v>
      </c>
    </row>
    <row r="849" spans="1:10" ht="16.5" x14ac:dyDescent="0.25">
      <c r="A849" s="5" t="s">
        <v>965</v>
      </c>
      <c r="B849" s="6" t="s">
        <v>95</v>
      </c>
      <c r="C849" s="5" t="s">
        <v>96</v>
      </c>
      <c r="D849" s="6" t="s">
        <v>20</v>
      </c>
      <c r="E849" s="6" t="s">
        <v>16</v>
      </c>
      <c r="F849" s="7">
        <v>11.84</v>
      </c>
      <c r="G849" s="8">
        <v>176.85</v>
      </c>
      <c r="H849" s="8">
        <v>209.67</v>
      </c>
      <c r="I849" s="8">
        <v>2093.9</v>
      </c>
      <c r="J849" s="8">
        <v>2482.4899999999998</v>
      </c>
    </row>
    <row r="850" spans="1:10" x14ac:dyDescent="0.25">
      <c r="A850" s="5" t="s">
        <v>966</v>
      </c>
      <c r="B850" s="6" t="s">
        <v>101</v>
      </c>
      <c r="C850" s="5" t="s">
        <v>102</v>
      </c>
      <c r="D850" s="6" t="s">
        <v>76</v>
      </c>
      <c r="E850" s="6" t="s">
        <v>103</v>
      </c>
      <c r="F850" s="7">
        <v>8</v>
      </c>
      <c r="G850" s="8">
        <v>19.79</v>
      </c>
      <c r="H850" s="8">
        <v>23.46</v>
      </c>
      <c r="I850" s="8">
        <v>158.32</v>
      </c>
      <c r="J850" s="8">
        <v>187.68</v>
      </c>
    </row>
    <row r="851" spans="1:10" x14ac:dyDescent="0.25">
      <c r="A851" s="5" t="s">
        <v>967</v>
      </c>
      <c r="B851" s="6" t="s">
        <v>105</v>
      </c>
      <c r="C851" s="5" t="s">
        <v>106</v>
      </c>
      <c r="D851" s="6" t="s">
        <v>20</v>
      </c>
      <c r="E851" s="6" t="s">
        <v>16</v>
      </c>
      <c r="F851" s="7">
        <v>8</v>
      </c>
      <c r="G851" s="8">
        <v>17.11</v>
      </c>
      <c r="H851" s="8">
        <v>20.29</v>
      </c>
      <c r="I851" s="8">
        <v>136.88</v>
      </c>
      <c r="J851" s="8">
        <v>162.32</v>
      </c>
    </row>
    <row r="852" spans="1:10" x14ac:dyDescent="0.25">
      <c r="A852" s="5" t="s">
        <v>968</v>
      </c>
      <c r="B852" s="6" t="s">
        <v>108</v>
      </c>
      <c r="C852" s="5" t="s">
        <v>109</v>
      </c>
      <c r="D852" s="6" t="s">
        <v>110</v>
      </c>
      <c r="E852" s="6" t="s">
        <v>111</v>
      </c>
      <c r="F852" s="7">
        <v>837.63</v>
      </c>
      <c r="G852" s="8">
        <v>3.93</v>
      </c>
      <c r="H852" s="8">
        <v>4.66</v>
      </c>
      <c r="I852" s="8">
        <v>3291.89</v>
      </c>
      <c r="J852" s="8">
        <v>3903.36</v>
      </c>
    </row>
    <row r="853" spans="1:10" ht="20.100000000000001" customHeight="1" x14ac:dyDescent="0.25">
      <c r="A853" s="3" t="s">
        <v>969</v>
      </c>
      <c r="B853" s="84" t="s">
        <v>970</v>
      </c>
      <c r="C853" s="84"/>
      <c r="D853" s="84"/>
      <c r="E853" s="84"/>
      <c r="F853" s="84"/>
      <c r="G853" s="84">
        <v>280853.21000000008</v>
      </c>
      <c r="H853" s="84"/>
      <c r="I853" s="4">
        <v>280853.21000000002</v>
      </c>
      <c r="J853" s="4">
        <v>332855.21000000002</v>
      </c>
    </row>
    <row r="854" spans="1:10" x14ac:dyDescent="0.25">
      <c r="A854" s="5" t="s">
        <v>971</v>
      </c>
      <c r="B854" s="6" t="s">
        <v>46</v>
      </c>
      <c r="C854" s="5" t="s">
        <v>47</v>
      </c>
      <c r="D854" s="6" t="s">
        <v>25</v>
      </c>
      <c r="E854" s="6" t="s">
        <v>48</v>
      </c>
      <c r="F854" s="7">
        <v>206.85</v>
      </c>
      <c r="G854" s="8">
        <v>2.68</v>
      </c>
      <c r="H854" s="8">
        <v>3.18</v>
      </c>
      <c r="I854" s="8">
        <v>554.36</v>
      </c>
      <c r="J854" s="8">
        <v>657.78</v>
      </c>
    </row>
    <row r="855" spans="1:10" ht="16.5" x14ac:dyDescent="0.25">
      <c r="A855" s="5" t="s">
        <v>972</v>
      </c>
      <c r="B855" s="6" t="s">
        <v>50</v>
      </c>
      <c r="C855" s="5" t="s">
        <v>51</v>
      </c>
      <c r="D855" s="6" t="s">
        <v>20</v>
      </c>
      <c r="E855" s="6" t="s">
        <v>16</v>
      </c>
      <c r="F855" s="7">
        <v>4916.5200000000004</v>
      </c>
      <c r="G855" s="8">
        <v>0.67</v>
      </c>
      <c r="H855" s="8">
        <v>0.79</v>
      </c>
      <c r="I855" s="8">
        <v>3294.07</v>
      </c>
      <c r="J855" s="8">
        <v>3884.05</v>
      </c>
    </row>
    <row r="856" spans="1:10" ht="16.5" x14ac:dyDescent="0.25">
      <c r="A856" s="5" t="s">
        <v>973</v>
      </c>
      <c r="B856" s="6" t="s">
        <v>53</v>
      </c>
      <c r="C856" s="5" t="s">
        <v>54</v>
      </c>
      <c r="D856" s="6" t="s">
        <v>20</v>
      </c>
      <c r="E856" s="6" t="s">
        <v>34</v>
      </c>
      <c r="F856" s="7">
        <v>84.56</v>
      </c>
      <c r="G856" s="8">
        <v>4.5199999999999996</v>
      </c>
      <c r="H856" s="8">
        <v>5.36</v>
      </c>
      <c r="I856" s="8">
        <v>382.21</v>
      </c>
      <c r="J856" s="8">
        <v>453.24</v>
      </c>
    </row>
    <row r="857" spans="1:10" ht="16.5" x14ac:dyDescent="0.25">
      <c r="A857" s="5" t="s">
        <v>974</v>
      </c>
      <c r="B857" s="6" t="s">
        <v>56</v>
      </c>
      <c r="C857" s="5" t="s">
        <v>57</v>
      </c>
      <c r="D857" s="6" t="s">
        <v>20</v>
      </c>
      <c r="E857" s="6" t="s">
        <v>34</v>
      </c>
      <c r="F857" s="7">
        <v>1.72</v>
      </c>
      <c r="G857" s="8">
        <v>114.41</v>
      </c>
      <c r="H857" s="8">
        <v>135.63999999999999</v>
      </c>
      <c r="I857" s="8">
        <v>196.79</v>
      </c>
      <c r="J857" s="8">
        <v>233.3</v>
      </c>
    </row>
    <row r="858" spans="1:10" ht="24.75" x14ac:dyDescent="0.25">
      <c r="A858" s="5" t="s">
        <v>975</v>
      </c>
      <c r="B858" s="6" t="s">
        <v>59</v>
      </c>
      <c r="C858" s="5" t="s">
        <v>60</v>
      </c>
      <c r="D858" s="6" t="s">
        <v>20</v>
      </c>
      <c r="E858" s="6" t="s">
        <v>61</v>
      </c>
      <c r="F858" s="7">
        <v>867.08</v>
      </c>
      <c r="G858" s="8">
        <v>5.66</v>
      </c>
      <c r="H858" s="8">
        <v>6.71</v>
      </c>
      <c r="I858" s="8">
        <v>4907.67</v>
      </c>
      <c r="J858" s="8">
        <v>5818.11</v>
      </c>
    </row>
    <row r="859" spans="1:10" ht="16.5" x14ac:dyDescent="0.25">
      <c r="A859" s="5" t="s">
        <v>976</v>
      </c>
      <c r="B859" s="6" t="s">
        <v>63</v>
      </c>
      <c r="C859" s="5" t="s">
        <v>64</v>
      </c>
      <c r="D859" s="6" t="s">
        <v>20</v>
      </c>
      <c r="E859" s="6" t="s">
        <v>65</v>
      </c>
      <c r="F859" s="7">
        <v>24109.759999999998</v>
      </c>
      <c r="G859" s="8">
        <v>1.26</v>
      </c>
      <c r="H859" s="8">
        <v>1.49</v>
      </c>
      <c r="I859" s="8">
        <v>30378.3</v>
      </c>
      <c r="J859" s="8">
        <v>35923.54</v>
      </c>
    </row>
    <row r="860" spans="1:10" ht="16.5" x14ac:dyDescent="0.25">
      <c r="A860" s="5" t="s">
        <v>977</v>
      </c>
      <c r="B860" s="6" t="s">
        <v>67</v>
      </c>
      <c r="C860" s="5" t="s">
        <v>68</v>
      </c>
      <c r="D860" s="6" t="s">
        <v>20</v>
      </c>
      <c r="E860" s="6" t="s">
        <v>65</v>
      </c>
      <c r="F860" s="7">
        <v>10404.959999999999</v>
      </c>
      <c r="G860" s="8">
        <v>0.48</v>
      </c>
      <c r="H860" s="8">
        <v>0.56999999999999995</v>
      </c>
      <c r="I860" s="8">
        <v>4994.38</v>
      </c>
      <c r="J860" s="8">
        <v>5930.83</v>
      </c>
    </row>
    <row r="861" spans="1:10" x14ac:dyDescent="0.25">
      <c r="A861" s="5" t="s">
        <v>978</v>
      </c>
      <c r="B861" s="6" t="s">
        <v>70</v>
      </c>
      <c r="C861" s="5" t="s">
        <v>71</v>
      </c>
      <c r="D861" s="6" t="s">
        <v>25</v>
      </c>
      <c r="E861" s="6" t="s">
        <v>61</v>
      </c>
      <c r="F861" s="7">
        <v>737.48</v>
      </c>
      <c r="G861" s="8">
        <v>28.42</v>
      </c>
      <c r="H861" s="8">
        <v>33.69</v>
      </c>
      <c r="I861" s="8">
        <v>20959.18</v>
      </c>
      <c r="J861" s="8">
        <v>24845.7</v>
      </c>
    </row>
    <row r="862" spans="1:10" ht="16.5" x14ac:dyDescent="0.25">
      <c r="A862" s="5" t="s">
        <v>979</v>
      </c>
      <c r="B862" s="6" t="s">
        <v>63</v>
      </c>
      <c r="C862" s="5" t="s">
        <v>64</v>
      </c>
      <c r="D862" s="6" t="s">
        <v>20</v>
      </c>
      <c r="E862" s="6" t="s">
        <v>65</v>
      </c>
      <c r="F862" s="7">
        <v>3767.19</v>
      </c>
      <c r="G862" s="8">
        <v>1.26</v>
      </c>
      <c r="H862" s="8">
        <v>1.49</v>
      </c>
      <c r="I862" s="8">
        <v>4746.66</v>
      </c>
      <c r="J862" s="8">
        <v>5613.11</v>
      </c>
    </row>
    <row r="863" spans="1:10" x14ac:dyDescent="0.25">
      <c r="A863" s="5" t="s">
        <v>980</v>
      </c>
      <c r="B863" s="6" t="s">
        <v>74</v>
      </c>
      <c r="C863" s="5" t="s">
        <v>75</v>
      </c>
      <c r="D863" s="6" t="s">
        <v>76</v>
      </c>
      <c r="E863" s="6" t="s">
        <v>77</v>
      </c>
      <c r="F863" s="7">
        <v>84.56</v>
      </c>
      <c r="G863" s="8">
        <v>212.84</v>
      </c>
      <c r="H863" s="8">
        <v>252.34</v>
      </c>
      <c r="I863" s="8">
        <v>17997.75</v>
      </c>
      <c r="J863" s="8">
        <v>21337.87</v>
      </c>
    </row>
    <row r="864" spans="1:10" ht="16.5" x14ac:dyDescent="0.25">
      <c r="A864" s="5" t="s">
        <v>981</v>
      </c>
      <c r="B864" s="6" t="s">
        <v>79</v>
      </c>
      <c r="C864" s="5" t="s">
        <v>80</v>
      </c>
      <c r="D864" s="6" t="s">
        <v>20</v>
      </c>
      <c r="E864" s="6" t="s">
        <v>16</v>
      </c>
      <c r="F864" s="7">
        <v>845.61</v>
      </c>
      <c r="G864" s="8">
        <v>1.48</v>
      </c>
      <c r="H864" s="8">
        <v>1.75</v>
      </c>
      <c r="I864" s="8">
        <v>1251.5</v>
      </c>
      <c r="J864" s="8">
        <v>1479.82</v>
      </c>
    </row>
    <row r="865" spans="1:10" ht="24.75" x14ac:dyDescent="0.25">
      <c r="A865" s="5" t="s">
        <v>982</v>
      </c>
      <c r="B865" s="6" t="s">
        <v>82</v>
      </c>
      <c r="C865" s="5" t="s">
        <v>83</v>
      </c>
      <c r="D865" s="6" t="s">
        <v>20</v>
      </c>
      <c r="E865" s="6" t="s">
        <v>84</v>
      </c>
      <c r="F865" s="7">
        <v>694.6</v>
      </c>
      <c r="G865" s="8">
        <v>48.51</v>
      </c>
      <c r="H865" s="8">
        <v>57.51</v>
      </c>
      <c r="I865" s="8">
        <v>33695.050000000003</v>
      </c>
      <c r="J865" s="8">
        <v>39946.449999999997</v>
      </c>
    </row>
    <row r="866" spans="1:10" x14ac:dyDescent="0.25">
      <c r="A866" s="5" t="s">
        <v>983</v>
      </c>
      <c r="B866" s="6" t="s">
        <v>86</v>
      </c>
      <c r="C866" s="5" t="s">
        <v>87</v>
      </c>
      <c r="D866" s="6" t="s">
        <v>20</v>
      </c>
      <c r="E866" s="6" t="s">
        <v>84</v>
      </c>
      <c r="F866" s="7">
        <v>694.6</v>
      </c>
      <c r="G866" s="8">
        <v>1.93</v>
      </c>
      <c r="H866" s="8">
        <v>2.29</v>
      </c>
      <c r="I866" s="8">
        <v>1340.58</v>
      </c>
      <c r="J866" s="8">
        <v>1590.63</v>
      </c>
    </row>
    <row r="867" spans="1:10" ht="16.5" x14ac:dyDescent="0.25">
      <c r="A867" s="5" t="s">
        <v>984</v>
      </c>
      <c r="B867" s="6" t="s">
        <v>89</v>
      </c>
      <c r="C867" s="5" t="s">
        <v>90</v>
      </c>
      <c r="D867" s="6" t="s">
        <v>20</v>
      </c>
      <c r="E867" s="6" t="s">
        <v>26</v>
      </c>
      <c r="F867" s="7">
        <v>4</v>
      </c>
      <c r="G867" s="8">
        <v>1316.71</v>
      </c>
      <c r="H867" s="8">
        <v>1561.09</v>
      </c>
      <c r="I867" s="8">
        <v>5266.84</v>
      </c>
      <c r="J867" s="8">
        <v>6244.36</v>
      </c>
    </row>
    <row r="868" spans="1:10" ht="16.5" x14ac:dyDescent="0.25">
      <c r="A868" s="5" t="s">
        <v>985</v>
      </c>
      <c r="B868" s="6" t="s">
        <v>92</v>
      </c>
      <c r="C868" s="5" t="s">
        <v>93</v>
      </c>
      <c r="D868" s="6" t="s">
        <v>25</v>
      </c>
      <c r="E868" s="6" t="s">
        <v>16</v>
      </c>
      <c r="F868" s="7">
        <v>845.61</v>
      </c>
      <c r="G868" s="8">
        <v>160.55000000000001</v>
      </c>
      <c r="H868" s="8">
        <v>190.35</v>
      </c>
      <c r="I868" s="8">
        <v>135762.69</v>
      </c>
      <c r="J868" s="8">
        <v>160961.85999999999</v>
      </c>
    </row>
    <row r="869" spans="1:10" ht="16.5" x14ac:dyDescent="0.25">
      <c r="A869" s="5" t="s">
        <v>986</v>
      </c>
      <c r="B869" s="6" t="s">
        <v>98</v>
      </c>
      <c r="C869" s="5" t="s">
        <v>99</v>
      </c>
      <c r="D869" s="6" t="s">
        <v>20</v>
      </c>
      <c r="E869" s="6" t="s">
        <v>26</v>
      </c>
      <c r="F869" s="7">
        <v>2</v>
      </c>
      <c r="G869" s="8">
        <v>1299.47</v>
      </c>
      <c r="H869" s="8">
        <v>1540.65</v>
      </c>
      <c r="I869" s="8">
        <v>2598.94</v>
      </c>
      <c r="J869" s="8">
        <v>3081.3</v>
      </c>
    </row>
    <row r="870" spans="1:10" ht="16.5" x14ac:dyDescent="0.25">
      <c r="A870" s="5" t="s">
        <v>987</v>
      </c>
      <c r="B870" s="6" t="s">
        <v>95</v>
      </c>
      <c r="C870" s="5" t="s">
        <v>96</v>
      </c>
      <c r="D870" s="6" t="s">
        <v>20</v>
      </c>
      <c r="E870" s="6" t="s">
        <v>16</v>
      </c>
      <c r="F870" s="7">
        <v>13.12</v>
      </c>
      <c r="G870" s="8">
        <v>176.85</v>
      </c>
      <c r="H870" s="8">
        <v>209.67</v>
      </c>
      <c r="I870" s="8">
        <v>2320.27</v>
      </c>
      <c r="J870" s="8">
        <v>2750.87</v>
      </c>
    </row>
    <row r="871" spans="1:10" x14ac:dyDescent="0.25">
      <c r="A871" s="5" t="s">
        <v>988</v>
      </c>
      <c r="B871" s="6" t="s">
        <v>101</v>
      </c>
      <c r="C871" s="5" t="s">
        <v>102</v>
      </c>
      <c r="D871" s="6" t="s">
        <v>76</v>
      </c>
      <c r="E871" s="6" t="s">
        <v>103</v>
      </c>
      <c r="F871" s="7">
        <v>8</v>
      </c>
      <c r="G871" s="8">
        <v>19.79</v>
      </c>
      <c r="H871" s="8">
        <v>23.46</v>
      </c>
      <c r="I871" s="8">
        <v>158.32</v>
      </c>
      <c r="J871" s="8">
        <v>187.68</v>
      </c>
    </row>
    <row r="872" spans="1:10" x14ac:dyDescent="0.25">
      <c r="A872" s="5" t="s">
        <v>989</v>
      </c>
      <c r="B872" s="6" t="s">
        <v>105</v>
      </c>
      <c r="C872" s="5" t="s">
        <v>106</v>
      </c>
      <c r="D872" s="6" t="s">
        <v>20</v>
      </c>
      <c r="E872" s="6" t="s">
        <v>16</v>
      </c>
      <c r="F872" s="7">
        <v>393.01</v>
      </c>
      <c r="G872" s="8">
        <v>17.11</v>
      </c>
      <c r="H872" s="8">
        <v>20.29</v>
      </c>
      <c r="I872" s="8">
        <v>6724.4</v>
      </c>
      <c r="J872" s="8">
        <v>7974.17</v>
      </c>
    </row>
    <row r="873" spans="1:10" x14ac:dyDescent="0.25">
      <c r="A873" s="5" t="s">
        <v>990</v>
      </c>
      <c r="B873" s="6" t="s">
        <v>108</v>
      </c>
      <c r="C873" s="5" t="s">
        <v>109</v>
      </c>
      <c r="D873" s="6" t="s">
        <v>110</v>
      </c>
      <c r="E873" s="6" t="s">
        <v>111</v>
      </c>
      <c r="F873" s="7">
        <v>845.61</v>
      </c>
      <c r="G873" s="8">
        <v>3.93</v>
      </c>
      <c r="H873" s="8">
        <v>4.66</v>
      </c>
      <c r="I873" s="8">
        <v>3323.25</v>
      </c>
      <c r="J873" s="8">
        <v>3940.54</v>
      </c>
    </row>
    <row r="874" spans="1:10" ht="20.100000000000001" customHeight="1" x14ac:dyDescent="0.25">
      <c r="A874" s="3" t="s">
        <v>991</v>
      </c>
      <c r="B874" s="84" t="s">
        <v>992</v>
      </c>
      <c r="C874" s="84"/>
      <c r="D874" s="84"/>
      <c r="E874" s="84"/>
      <c r="F874" s="84"/>
      <c r="G874" s="84">
        <v>267244.92</v>
      </c>
      <c r="H874" s="84"/>
      <c r="I874" s="4">
        <v>267244.92</v>
      </c>
      <c r="J874" s="4">
        <v>316737.18</v>
      </c>
    </row>
    <row r="875" spans="1:10" x14ac:dyDescent="0.25">
      <c r="A875" s="5" t="s">
        <v>993</v>
      </c>
      <c r="B875" s="6" t="s">
        <v>46</v>
      </c>
      <c r="C875" s="5" t="s">
        <v>47</v>
      </c>
      <c r="D875" s="6" t="s">
        <v>25</v>
      </c>
      <c r="E875" s="6" t="s">
        <v>48</v>
      </c>
      <c r="F875" s="7">
        <v>206.08</v>
      </c>
      <c r="G875" s="8">
        <v>2.68</v>
      </c>
      <c r="H875" s="8">
        <v>3.18</v>
      </c>
      <c r="I875" s="8">
        <v>552.29</v>
      </c>
      <c r="J875" s="8">
        <v>655.33000000000004</v>
      </c>
    </row>
    <row r="876" spans="1:10" ht="16.5" x14ac:dyDescent="0.25">
      <c r="A876" s="5" t="s">
        <v>994</v>
      </c>
      <c r="B876" s="6" t="s">
        <v>50</v>
      </c>
      <c r="C876" s="5" t="s">
        <v>51</v>
      </c>
      <c r="D876" s="6" t="s">
        <v>20</v>
      </c>
      <c r="E876" s="6" t="s">
        <v>16</v>
      </c>
      <c r="F876" s="7">
        <v>4161.97</v>
      </c>
      <c r="G876" s="8">
        <v>0.67</v>
      </c>
      <c r="H876" s="8">
        <v>0.79</v>
      </c>
      <c r="I876" s="8">
        <v>2788.52</v>
      </c>
      <c r="J876" s="8">
        <v>3287.96</v>
      </c>
    </row>
    <row r="877" spans="1:10" ht="16.5" x14ac:dyDescent="0.25">
      <c r="A877" s="5" t="s">
        <v>995</v>
      </c>
      <c r="B877" s="6" t="s">
        <v>53</v>
      </c>
      <c r="C877" s="5" t="s">
        <v>54</v>
      </c>
      <c r="D877" s="6" t="s">
        <v>20</v>
      </c>
      <c r="E877" s="6" t="s">
        <v>34</v>
      </c>
      <c r="F877" s="7">
        <v>84.11</v>
      </c>
      <c r="G877" s="8">
        <v>4.5199999999999996</v>
      </c>
      <c r="H877" s="8">
        <v>5.36</v>
      </c>
      <c r="I877" s="8">
        <v>380.18</v>
      </c>
      <c r="J877" s="8">
        <v>450.83</v>
      </c>
    </row>
    <row r="878" spans="1:10" ht="16.5" x14ac:dyDescent="0.25">
      <c r="A878" s="5" t="s">
        <v>996</v>
      </c>
      <c r="B878" s="6" t="s">
        <v>56</v>
      </c>
      <c r="C878" s="5" t="s">
        <v>57</v>
      </c>
      <c r="D878" s="6" t="s">
        <v>20</v>
      </c>
      <c r="E878" s="6" t="s">
        <v>34</v>
      </c>
      <c r="F878" s="7">
        <v>1.72</v>
      </c>
      <c r="G878" s="8">
        <v>114.41</v>
      </c>
      <c r="H878" s="8">
        <v>135.63999999999999</v>
      </c>
      <c r="I878" s="8">
        <v>196.79</v>
      </c>
      <c r="J878" s="8">
        <v>233.3</v>
      </c>
    </row>
    <row r="879" spans="1:10" ht="24.75" x14ac:dyDescent="0.25">
      <c r="A879" s="5" t="s">
        <v>997</v>
      </c>
      <c r="B879" s="6" t="s">
        <v>59</v>
      </c>
      <c r="C879" s="5" t="s">
        <v>60</v>
      </c>
      <c r="D879" s="6" t="s">
        <v>20</v>
      </c>
      <c r="E879" s="6" t="s">
        <v>61</v>
      </c>
      <c r="F879" s="7">
        <v>753.22</v>
      </c>
      <c r="G879" s="8">
        <v>5.66</v>
      </c>
      <c r="H879" s="8">
        <v>6.71</v>
      </c>
      <c r="I879" s="8">
        <v>4263.2299999999996</v>
      </c>
      <c r="J879" s="8">
        <v>5054.1099999999997</v>
      </c>
    </row>
    <row r="880" spans="1:10" ht="16.5" x14ac:dyDescent="0.25">
      <c r="A880" s="5" t="s">
        <v>998</v>
      </c>
      <c r="B880" s="6" t="s">
        <v>63</v>
      </c>
      <c r="C880" s="5" t="s">
        <v>64</v>
      </c>
      <c r="D880" s="6" t="s">
        <v>20</v>
      </c>
      <c r="E880" s="6" t="s">
        <v>65</v>
      </c>
      <c r="F880" s="7">
        <v>20704.060000000001</v>
      </c>
      <c r="G880" s="8">
        <v>1.26</v>
      </c>
      <c r="H880" s="8">
        <v>1.49</v>
      </c>
      <c r="I880" s="8">
        <v>26087.119999999999</v>
      </c>
      <c r="J880" s="8">
        <v>30849.05</v>
      </c>
    </row>
    <row r="881" spans="1:10" ht="16.5" x14ac:dyDescent="0.25">
      <c r="A881" s="5" t="s">
        <v>999</v>
      </c>
      <c r="B881" s="6" t="s">
        <v>67</v>
      </c>
      <c r="C881" s="5" t="s">
        <v>68</v>
      </c>
      <c r="D881" s="6" t="s">
        <v>20</v>
      </c>
      <c r="E881" s="6" t="s">
        <v>65</v>
      </c>
      <c r="F881" s="7">
        <v>9038.58</v>
      </c>
      <c r="G881" s="8">
        <v>0.48</v>
      </c>
      <c r="H881" s="8">
        <v>0.56999999999999995</v>
      </c>
      <c r="I881" s="8">
        <v>4338.5200000000004</v>
      </c>
      <c r="J881" s="8">
        <v>5151.99</v>
      </c>
    </row>
    <row r="882" spans="1:10" x14ac:dyDescent="0.25">
      <c r="A882" s="5" t="s">
        <v>1000</v>
      </c>
      <c r="B882" s="6" t="s">
        <v>70</v>
      </c>
      <c r="C882" s="5" t="s">
        <v>71</v>
      </c>
      <c r="D882" s="6" t="s">
        <v>25</v>
      </c>
      <c r="E882" s="6" t="s">
        <v>61</v>
      </c>
      <c r="F882" s="7">
        <v>624.29999999999995</v>
      </c>
      <c r="G882" s="8">
        <v>28.42</v>
      </c>
      <c r="H882" s="8">
        <v>33.69</v>
      </c>
      <c r="I882" s="8">
        <v>17742.61</v>
      </c>
      <c r="J882" s="8">
        <v>21032.67</v>
      </c>
    </row>
    <row r="883" spans="1:10" ht="16.5" x14ac:dyDescent="0.25">
      <c r="A883" s="5" t="s">
        <v>1001</v>
      </c>
      <c r="B883" s="6" t="s">
        <v>63</v>
      </c>
      <c r="C883" s="5" t="s">
        <v>64</v>
      </c>
      <c r="D883" s="6" t="s">
        <v>20</v>
      </c>
      <c r="E883" s="6" t="s">
        <v>65</v>
      </c>
      <c r="F883" s="7">
        <v>3746.92</v>
      </c>
      <c r="G883" s="8">
        <v>1.26</v>
      </c>
      <c r="H883" s="8">
        <v>1.49</v>
      </c>
      <c r="I883" s="8">
        <v>4721.12</v>
      </c>
      <c r="J883" s="8">
        <v>5582.91</v>
      </c>
    </row>
    <row r="884" spans="1:10" x14ac:dyDescent="0.25">
      <c r="A884" s="5" t="s">
        <v>1002</v>
      </c>
      <c r="B884" s="6" t="s">
        <v>74</v>
      </c>
      <c r="C884" s="5" t="s">
        <v>75</v>
      </c>
      <c r="D884" s="6" t="s">
        <v>76</v>
      </c>
      <c r="E884" s="6" t="s">
        <v>77</v>
      </c>
      <c r="F884" s="7">
        <v>84.11</v>
      </c>
      <c r="G884" s="8">
        <v>212.84</v>
      </c>
      <c r="H884" s="8">
        <v>252.34</v>
      </c>
      <c r="I884" s="8">
        <v>17901.97</v>
      </c>
      <c r="J884" s="8">
        <v>21224.32</v>
      </c>
    </row>
    <row r="885" spans="1:10" ht="16.5" x14ac:dyDescent="0.25">
      <c r="A885" s="5" t="s">
        <v>1003</v>
      </c>
      <c r="B885" s="6" t="s">
        <v>79</v>
      </c>
      <c r="C885" s="5" t="s">
        <v>80</v>
      </c>
      <c r="D885" s="6" t="s">
        <v>20</v>
      </c>
      <c r="E885" s="6" t="s">
        <v>16</v>
      </c>
      <c r="F885" s="7">
        <v>841.06</v>
      </c>
      <c r="G885" s="8">
        <v>1.48</v>
      </c>
      <c r="H885" s="8">
        <v>1.75</v>
      </c>
      <c r="I885" s="8">
        <v>1244.77</v>
      </c>
      <c r="J885" s="8">
        <v>1471.86</v>
      </c>
    </row>
    <row r="886" spans="1:10" ht="24.75" x14ac:dyDescent="0.25">
      <c r="A886" s="5" t="s">
        <v>1004</v>
      </c>
      <c r="B886" s="6" t="s">
        <v>82</v>
      </c>
      <c r="C886" s="5" t="s">
        <v>83</v>
      </c>
      <c r="D886" s="6" t="s">
        <v>20</v>
      </c>
      <c r="E886" s="6" t="s">
        <v>84</v>
      </c>
      <c r="F886" s="7">
        <v>628.66999999999996</v>
      </c>
      <c r="G886" s="8">
        <v>48.51</v>
      </c>
      <c r="H886" s="8">
        <v>57.51</v>
      </c>
      <c r="I886" s="8">
        <v>30496.78</v>
      </c>
      <c r="J886" s="8">
        <v>36154.81</v>
      </c>
    </row>
    <row r="887" spans="1:10" x14ac:dyDescent="0.25">
      <c r="A887" s="5" t="s">
        <v>1005</v>
      </c>
      <c r="B887" s="6" t="s">
        <v>86</v>
      </c>
      <c r="C887" s="5" t="s">
        <v>87</v>
      </c>
      <c r="D887" s="6" t="s">
        <v>20</v>
      </c>
      <c r="E887" s="6" t="s">
        <v>84</v>
      </c>
      <c r="F887" s="7">
        <v>628.66999999999996</v>
      </c>
      <c r="G887" s="8">
        <v>1.93</v>
      </c>
      <c r="H887" s="8">
        <v>2.29</v>
      </c>
      <c r="I887" s="8">
        <v>1213.33</v>
      </c>
      <c r="J887" s="8">
        <v>1439.65</v>
      </c>
    </row>
    <row r="888" spans="1:10" ht="16.5" x14ac:dyDescent="0.25">
      <c r="A888" s="5" t="s">
        <v>1006</v>
      </c>
      <c r="B888" s="6" t="s">
        <v>89</v>
      </c>
      <c r="C888" s="5" t="s">
        <v>90</v>
      </c>
      <c r="D888" s="6" t="s">
        <v>20</v>
      </c>
      <c r="E888" s="6" t="s">
        <v>26</v>
      </c>
      <c r="F888" s="7">
        <v>4</v>
      </c>
      <c r="G888" s="8">
        <v>1316.71</v>
      </c>
      <c r="H888" s="8">
        <v>1561.09</v>
      </c>
      <c r="I888" s="8">
        <v>5266.84</v>
      </c>
      <c r="J888" s="8">
        <v>6244.36</v>
      </c>
    </row>
    <row r="889" spans="1:10" ht="16.5" x14ac:dyDescent="0.25">
      <c r="A889" s="5" t="s">
        <v>1007</v>
      </c>
      <c r="B889" s="6" t="s">
        <v>92</v>
      </c>
      <c r="C889" s="5" t="s">
        <v>93</v>
      </c>
      <c r="D889" s="6" t="s">
        <v>25</v>
      </c>
      <c r="E889" s="6" t="s">
        <v>16</v>
      </c>
      <c r="F889" s="7">
        <v>841.06</v>
      </c>
      <c r="G889" s="8">
        <v>160.55000000000001</v>
      </c>
      <c r="H889" s="8">
        <v>190.35</v>
      </c>
      <c r="I889" s="8">
        <v>135032.18</v>
      </c>
      <c r="J889" s="8">
        <v>160095.76999999999</v>
      </c>
    </row>
    <row r="890" spans="1:10" ht="16.5" x14ac:dyDescent="0.25">
      <c r="A890" s="5" t="s">
        <v>1008</v>
      </c>
      <c r="B890" s="6" t="s">
        <v>98</v>
      </c>
      <c r="C890" s="5" t="s">
        <v>99</v>
      </c>
      <c r="D890" s="6" t="s">
        <v>20</v>
      </c>
      <c r="E890" s="6" t="s">
        <v>26</v>
      </c>
      <c r="F890" s="7">
        <v>2</v>
      </c>
      <c r="G890" s="8">
        <v>1299.47</v>
      </c>
      <c r="H890" s="8">
        <v>1540.65</v>
      </c>
      <c r="I890" s="8">
        <v>2598.94</v>
      </c>
      <c r="J890" s="8">
        <v>3081.3</v>
      </c>
    </row>
    <row r="891" spans="1:10" ht="16.5" x14ac:dyDescent="0.25">
      <c r="A891" s="5" t="s">
        <v>1009</v>
      </c>
      <c r="B891" s="6" t="s">
        <v>95</v>
      </c>
      <c r="C891" s="5" t="s">
        <v>96</v>
      </c>
      <c r="D891" s="6" t="s">
        <v>20</v>
      </c>
      <c r="E891" s="6" t="s">
        <v>16</v>
      </c>
      <c r="F891" s="7">
        <v>13.12</v>
      </c>
      <c r="G891" s="8">
        <v>176.85</v>
      </c>
      <c r="H891" s="8">
        <v>209.67</v>
      </c>
      <c r="I891" s="8">
        <v>2320.27</v>
      </c>
      <c r="J891" s="8">
        <v>2750.87</v>
      </c>
    </row>
    <row r="892" spans="1:10" x14ac:dyDescent="0.25">
      <c r="A892" s="5" t="s">
        <v>1010</v>
      </c>
      <c r="B892" s="6" t="s">
        <v>101</v>
      </c>
      <c r="C892" s="5" t="s">
        <v>102</v>
      </c>
      <c r="D892" s="6" t="s">
        <v>76</v>
      </c>
      <c r="E892" s="6" t="s">
        <v>103</v>
      </c>
      <c r="F892" s="7">
        <v>8</v>
      </c>
      <c r="G892" s="8">
        <v>19.79</v>
      </c>
      <c r="H892" s="8">
        <v>23.46</v>
      </c>
      <c r="I892" s="8">
        <v>158.32</v>
      </c>
      <c r="J892" s="8">
        <v>187.68</v>
      </c>
    </row>
    <row r="893" spans="1:10" x14ac:dyDescent="0.25">
      <c r="A893" s="5" t="s">
        <v>1011</v>
      </c>
      <c r="B893" s="6" t="s">
        <v>105</v>
      </c>
      <c r="C893" s="5" t="s">
        <v>106</v>
      </c>
      <c r="D893" s="6" t="s">
        <v>20</v>
      </c>
      <c r="E893" s="6" t="s">
        <v>16</v>
      </c>
      <c r="F893" s="7">
        <v>387.83</v>
      </c>
      <c r="G893" s="8">
        <v>17.11</v>
      </c>
      <c r="H893" s="8">
        <v>20.29</v>
      </c>
      <c r="I893" s="8">
        <v>6635.77</v>
      </c>
      <c r="J893" s="8">
        <v>7869.07</v>
      </c>
    </row>
    <row r="894" spans="1:10" x14ac:dyDescent="0.25">
      <c r="A894" s="5" t="s">
        <v>1012</v>
      </c>
      <c r="B894" s="6" t="s">
        <v>108</v>
      </c>
      <c r="C894" s="5" t="s">
        <v>109</v>
      </c>
      <c r="D894" s="6" t="s">
        <v>110</v>
      </c>
      <c r="E894" s="6" t="s">
        <v>111</v>
      </c>
      <c r="F894" s="7">
        <v>841.06</v>
      </c>
      <c r="G894" s="8">
        <v>3.93</v>
      </c>
      <c r="H894" s="8">
        <v>4.66</v>
      </c>
      <c r="I894" s="8">
        <v>3305.37</v>
      </c>
      <c r="J894" s="8">
        <v>3919.34</v>
      </c>
    </row>
    <row r="895" spans="1:10" ht="20.100000000000001" customHeight="1" x14ac:dyDescent="0.25">
      <c r="A895" s="3" t="s">
        <v>1013</v>
      </c>
      <c r="B895" s="84" t="s">
        <v>1014</v>
      </c>
      <c r="C895" s="84"/>
      <c r="D895" s="84"/>
      <c r="E895" s="84"/>
      <c r="F895" s="84"/>
      <c r="G895" s="84">
        <v>268730.54000000004</v>
      </c>
      <c r="H895" s="84"/>
      <c r="I895" s="4">
        <v>268730.53999999998</v>
      </c>
      <c r="J895" s="4">
        <v>318503.13</v>
      </c>
    </row>
    <row r="896" spans="1:10" x14ac:dyDescent="0.25">
      <c r="A896" s="5" t="s">
        <v>1015</v>
      </c>
      <c r="B896" s="6" t="s">
        <v>46</v>
      </c>
      <c r="C896" s="5" t="s">
        <v>47</v>
      </c>
      <c r="D896" s="6" t="s">
        <v>25</v>
      </c>
      <c r="E896" s="6" t="s">
        <v>48</v>
      </c>
      <c r="F896" s="7">
        <v>206.79</v>
      </c>
      <c r="G896" s="8">
        <v>2.68</v>
      </c>
      <c r="H896" s="8">
        <v>3.18</v>
      </c>
      <c r="I896" s="8">
        <v>554.20000000000005</v>
      </c>
      <c r="J896" s="8">
        <v>657.59</v>
      </c>
    </row>
    <row r="897" spans="1:10" ht="16.5" x14ac:dyDescent="0.25">
      <c r="A897" s="5" t="s">
        <v>1016</v>
      </c>
      <c r="B897" s="6" t="s">
        <v>50</v>
      </c>
      <c r="C897" s="5" t="s">
        <v>51</v>
      </c>
      <c r="D897" s="6" t="s">
        <v>20</v>
      </c>
      <c r="E897" s="6" t="s">
        <v>16</v>
      </c>
      <c r="F897" s="7">
        <v>3919.92</v>
      </c>
      <c r="G897" s="8">
        <v>0.67</v>
      </c>
      <c r="H897" s="8">
        <v>0.79</v>
      </c>
      <c r="I897" s="8">
        <v>2626.35</v>
      </c>
      <c r="J897" s="8">
        <v>3096.74</v>
      </c>
    </row>
    <row r="898" spans="1:10" ht="16.5" x14ac:dyDescent="0.25">
      <c r="A898" s="5" t="s">
        <v>1017</v>
      </c>
      <c r="B898" s="6" t="s">
        <v>53</v>
      </c>
      <c r="C898" s="5" t="s">
        <v>54</v>
      </c>
      <c r="D898" s="6" t="s">
        <v>20</v>
      </c>
      <c r="E898" s="6" t="s">
        <v>34</v>
      </c>
      <c r="F898" s="7">
        <v>85.34</v>
      </c>
      <c r="G898" s="8">
        <v>4.5199999999999996</v>
      </c>
      <c r="H898" s="8">
        <v>5.36</v>
      </c>
      <c r="I898" s="8">
        <v>385.74</v>
      </c>
      <c r="J898" s="8">
        <v>457.42</v>
      </c>
    </row>
    <row r="899" spans="1:10" ht="16.5" x14ac:dyDescent="0.25">
      <c r="A899" s="5" t="s">
        <v>1018</v>
      </c>
      <c r="B899" s="6" t="s">
        <v>56</v>
      </c>
      <c r="C899" s="5" t="s">
        <v>57</v>
      </c>
      <c r="D899" s="6" t="s">
        <v>20</v>
      </c>
      <c r="E899" s="6" t="s">
        <v>34</v>
      </c>
      <c r="F899" s="7">
        <v>2.15</v>
      </c>
      <c r="G899" s="8">
        <v>114.41</v>
      </c>
      <c r="H899" s="8">
        <v>135.63999999999999</v>
      </c>
      <c r="I899" s="8">
        <v>245.98</v>
      </c>
      <c r="J899" s="8">
        <v>291.63</v>
      </c>
    </row>
    <row r="900" spans="1:10" ht="24.75" x14ac:dyDescent="0.25">
      <c r="A900" s="5" t="s">
        <v>1019</v>
      </c>
      <c r="B900" s="6" t="s">
        <v>59</v>
      </c>
      <c r="C900" s="5" t="s">
        <v>60</v>
      </c>
      <c r="D900" s="6" t="s">
        <v>20</v>
      </c>
      <c r="E900" s="6" t="s">
        <v>61</v>
      </c>
      <c r="F900" s="7">
        <v>719.45</v>
      </c>
      <c r="G900" s="8">
        <v>5.66</v>
      </c>
      <c r="H900" s="8">
        <v>6.71</v>
      </c>
      <c r="I900" s="8">
        <v>4072.09</v>
      </c>
      <c r="J900" s="8">
        <v>4827.51</v>
      </c>
    </row>
    <row r="901" spans="1:10" ht="16.5" x14ac:dyDescent="0.25">
      <c r="A901" s="5" t="s">
        <v>1020</v>
      </c>
      <c r="B901" s="6" t="s">
        <v>63</v>
      </c>
      <c r="C901" s="5" t="s">
        <v>64</v>
      </c>
      <c r="D901" s="6" t="s">
        <v>20</v>
      </c>
      <c r="E901" s="6" t="s">
        <v>65</v>
      </c>
      <c r="F901" s="7">
        <v>19663.25</v>
      </c>
      <c r="G901" s="8">
        <v>1.26</v>
      </c>
      <c r="H901" s="8">
        <v>1.49</v>
      </c>
      <c r="I901" s="8">
        <v>24775.7</v>
      </c>
      <c r="J901" s="8">
        <v>29298.240000000002</v>
      </c>
    </row>
    <row r="902" spans="1:10" ht="16.5" x14ac:dyDescent="0.25">
      <c r="A902" s="5" t="s">
        <v>1021</v>
      </c>
      <c r="B902" s="6" t="s">
        <v>67</v>
      </c>
      <c r="C902" s="5" t="s">
        <v>68</v>
      </c>
      <c r="D902" s="6" t="s">
        <v>20</v>
      </c>
      <c r="E902" s="6" t="s">
        <v>65</v>
      </c>
      <c r="F902" s="7">
        <v>8633.34</v>
      </c>
      <c r="G902" s="8">
        <v>0.48</v>
      </c>
      <c r="H902" s="8">
        <v>0.56999999999999995</v>
      </c>
      <c r="I902" s="8">
        <v>4144</v>
      </c>
      <c r="J902" s="8">
        <v>4921</v>
      </c>
    </row>
    <row r="903" spans="1:10" x14ac:dyDescent="0.25">
      <c r="A903" s="5" t="s">
        <v>1022</v>
      </c>
      <c r="B903" s="6" t="s">
        <v>70</v>
      </c>
      <c r="C903" s="5" t="s">
        <v>71</v>
      </c>
      <c r="D903" s="6" t="s">
        <v>25</v>
      </c>
      <c r="E903" s="6" t="s">
        <v>61</v>
      </c>
      <c r="F903" s="7">
        <v>587.99</v>
      </c>
      <c r="G903" s="8">
        <v>28.42</v>
      </c>
      <c r="H903" s="8">
        <v>33.69</v>
      </c>
      <c r="I903" s="8">
        <v>16710.68</v>
      </c>
      <c r="J903" s="8">
        <v>19809.38</v>
      </c>
    </row>
    <row r="904" spans="1:10" ht="16.5" x14ac:dyDescent="0.25">
      <c r="A904" s="5" t="s">
        <v>1023</v>
      </c>
      <c r="B904" s="6" t="s">
        <v>63</v>
      </c>
      <c r="C904" s="5" t="s">
        <v>64</v>
      </c>
      <c r="D904" s="6" t="s">
        <v>20</v>
      </c>
      <c r="E904" s="6" t="s">
        <v>65</v>
      </c>
      <c r="F904" s="7">
        <v>3801.81</v>
      </c>
      <c r="G904" s="8">
        <v>1.26</v>
      </c>
      <c r="H904" s="8">
        <v>1.49</v>
      </c>
      <c r="I904" s="8">
        <v>4790.28</v>
      </c>
      <c r="J904" s="8">
        <v>5664.7</v>
      </c>
    </row>
    <row r="905" spans="1:10" x14ac:dyDescent="0.25">
      <c r="A905" s="5" t="s">
        <v>1024</v>
      </c>
      <c r="B905" s="6" t="s">
        <v>74</v>
      </c>
      <c r="C905" s="5" t="s">
        <v>75</v>
      </c>
      <c r="D905" s="6" t="s">
        <v>76</v>
      </c>
      <c r="E905" s="6" t="s">
        <v>77</v>
      </c>
      <c r="F905" s="7">
        <v>85.34</v>
      </c>
      <c r="G905" s="8">
        <v>212.84</v>
      </c>
      <c r="H905" s="8">
        <v>252.34</v>
      </c>
      <c r="I905" s="8">
        <v>18163.77</v>
      </c>
      <c r="J905" s="8">
        <v>21534.7</v>
      </c>
    </row>
    <row r="906" spans="1:10" ht="16.5" x14ac:dyDescent="0.25">
      <c r="A906" s="5" t="s">
        <v>1025</v>
      </c>
      <c r="B906" s="6" t="s">
        <v>79</v>
      </c>
      <c r="C906" s="5" t="s">
        <v>80</v>
      </c>
      <c r="D906" s="6" t="s">
        <v>20</v>
      </c>
      <c r="E906" s="6" t="s">
        <v>16</v>
      </c>
      <c r="F906" s="7">
        <v>853.38</v>
      </c>
      <c r="G906" s="8">
        <v>1.48</v>
      </c>
      <c r="H906" s="8">
        <v>1.75</v>
      </c>
      <c r="I906" s="8">
        <v>1263</v>
      </c>
      <c r="J906" s="8">
        <v>1493.42</v>
      </c>
    </row>
    <row r="907" spans="1:10" ht="24.75" x14ac:dyDescent="0.25">
      <c r="A907" s="5" t="s">
        <v>1026</v>
      </c>
      <c r="B907" s="6" t="s">
        <v>82</v>
      </c>
      <c r="C907" s="5" t="s">
        <v>83</v>
      </c>
      <c r="D907" s="6" t="s">
        <v>20</v>
      </c>
      <c r="E907" s="6" t="s">
        <v>84</v>
      </c>
      <c r="F907" s="7">
        <v>650.51</v>
      </c>
      <c r="G907" s="8">
        <v>48.51</v>
      </c>
      <c r="H907" s="8">
        <v>57.51</v>
      </c>
      <c r="I907" s="8">
        <v>31556.240000000002</v>
      </c>
      <c r="J907" s="8">
        <v>37410.83</v>
      </c>
    </row>
    <row r="908" spans="1:10" x14ac:dyDescent="0.25">
      <c r="A908" s="5" t="s">
        <v>1027</v>
      </c>
      <c r="B908" s="6" t="s">
        <v>86</v>
      </c>
      <c r="C908" s="5" t="s">
        <v>87</v>
      </c>
      <c r="D908" s="6" t="s">
        <v>20</v>
      </c>
      <c r="E908" s="6" t="s">
        <v>84</v>
      </c>
      <c r="F908" s="7">
        <v>650.51</v>
      </c>
      <c r="G908" s="8">
        <v>1.93</v>
      </c>
      <c r="H908" s="8">
        <v>2.29</v>
      </c>
      <c r="I908" s="8">
        <v>1255.48</v>
      </c>
      <c r="J908" s="8">
        <v>1489.67</v>
      </c>
    </row>
    <row r="909" spans="1:10" ht="16.5" x14ac:dyDescent="0.25">
      <c r="A909" s="5" t="s">
        <v>1028</v>
      </c>
      <c r="B909" s="6" t="s">
        <v>89</v>
      </c>
      <c r="C909" s="5" t="s">
        <v>90</v>
      </c>
      <c r="D909" s="6" t="s">
        <v>20</v>
      </c>
      <c r="E909" s="6" t="s">
        <v>26</v>
      </c>
      <c r="F909" s="7">
        <v>5</v>
      </c>
      <c r="G909" s="8">
        <v>1316.71</v>
      </c>
      <c r="H909" s="8">
        <v>1561.09</v>
      </c>
      <c r="I909" s="8">
        <v>6583.55</v>
      </c>
      <c r="J909" s="8">
        <v>7805.45</v>
      </c>
    </row>
    <row r="910" spans="1:10" ht="16.5" x14ac:dyDescent="0.25">
      <c r="A910" s="5" t="s">
        <v>1029</v>
      </c>
      <c r="B910" s="6" t="s">
        <v>92</v>
      </c>
      <c r="C910" s="5" t="s">
        <v>93</v>
      </c>
      <c r="D910" s="6" t="s">
        <v>25</v>
      </c>
      <c r="E910" s="6" t="s">
        <v>16</v>
      </c>
      <c r="F910" s="7">
        <v>853.38</v>
      </c>
      <c r="G910" s="8">
        <v>160.55000000000001</v>
      </c>
      <c r="H910" s="8">
        <v>190.35</v>
      </c>
      <c r="I910" s="8">
        <v>137010.16</v>
      </c>
      <c r="J910" s="8">
        <v>162440.88</v>
      </c>
    </row>
    <row r="911" spans="1:10" ht="16.5" x14ac:dyDescent="0.25">
      <c r="A911" s="5" t="s">
        <v>1030</v>
      </c>
      <c r="B911" s="6" t="s">
        <v>98</v>
      </c>
      <c r="C911" s="5" t="s">
        <v>99</v>
      </c>
      <c r="D911" s="6" t="s">
        <v>20</v>
      </c>
      <c r="E911" s="6" t="s">
        <v>26</v>
      </c>
      <c r="F911" s="7">
        <v>2</v>
      </c>
      <c r="G911" s="8">
        <v>1299.47</v>
      </c>
      <c r="H911" s="8">
        <v>1540.65</v>
      </c>
      <c r="I911" s="8">
        <v>2598.94</v>
      </c>
      <c r="J911" s="8">
        <v>3081.3</v>
      </c>
    </row>
    <row r="912" spans="1:10" ht="16.5" x14ac:dyDescent="0.25">
      <c r="A912" s="5" t="s">
        <v>1031</v>
      </c>
      <c r="B912" s="6" t="s">
        <v>95</v>
      </c>
      <c r="C912" s="5" t="s">
        <v>96</v>
      </c>
      <c r="D912" s="6" t="s">
        <v>20</v>
      </c>
      <c r="E912" s="6" t="s">
        <v>16</v>
      </c>
      <c r="F912" s="7">
        <v>11.04</v>
      </c>
      <c r="G912" s="8">
        <v>176.85</v>
      </c>
      <c r="H912" s="8">
        <v>209.67</v>
      </c>
      <c r="I912" s="8">
        <v>1952.42</v>
      </c>
      <c r="J912" s="8">
        <v>2314.7600000000002</v>
      </c>
    </row>
    <row r="913" spans="1:10" x14ac:dyDescent="0.25">
      <c r="A913" s="5" t="s">
        <v>1032</v>
      </c>
      <c r="B913" s="6" t="s">
        <v>101</v>
      </c>
      <c r="C913" s="5" t="s">
        <v>102</v>
      </c>
      <c r="D913" s="6" t="s">
        <v>76</v>
      </c>
      <c r="E913" s="6" t="s">
        <v>103</v>
      </c>
      <c r="F913" s="7">
        <v>8</v>
      </c>
      <c r="G913" s="8">
        <v>19.79</v>
      </c>
      <c r="H913" s="8">
        <v>23.46</v>
      </c>
      <c r="I913" s="8">
        <v>158.32</v>
      </c>
      <c r="J913" s="8">
        <v>187.68</v>
      </c>
    </row>
    <row r="914" spans="1:10" x14ac:dyDescent="0.25">
      <c r="A914" s="5" t="s">
        <v>1033</v>
      </c>
      <c r="B914" s="6" t="s">
        <v>105</v>
      </c>
      <c r="C914" s="5" t="s">
        <v>106</v>
      </c>
      <c r="D914" s="6" t="s">
        <v>20</v>
      </c>
      <c r="E914" s="6" t="s">
        <v>16</v>
      </c>
      <c r="F914" s="7">
        <v>381.64</v>
      </c>
      <c r="G914" s="8">
        <v>17.11</v>
      </c>
      <c r="H914" s="8">
        <v>20.29</v>
      </c>
      <c r="I914" s="8">
        <v>6529.86</v>
      </c>
      <c r="J914" s="8">
        <v>7743.48</v>
      </c>
    </row>
    <row r="915" spans="1:10" x14ac:dyDescent="0.25">
      <c r="A915" s="5" t="s">
        <v>1034</v>
      </c>
      <c r="B915" s="6" t="s">
        <v>108</v>
      </c>
      <c r="C915" s="5" t="s">
        <v>109</v>
      </c>
      <c r="D915" s="6" t="s">
        <v>110</v>
      </c>
      <c r="E915" s="6" t="s">
        <v>111</v>
      </c>
      <c r="F915" s="7">
        <v>853.38</v>
      </c>
      <c r="G915" s="8">
        <v>3.93</v>
      </c>
      <c r="H915" s="8">
        <v>4.66</v>
      </c>
      <c r="I915" s="8">
        <v>3353.78</v>
      </c>
      <c r="J915" s="8">
        <v>3976.75</v>
      </c>
    </row>
    <row r="916" spans="1:10" ht="20.100000000000001" customHeight="1" x14ac:dyDescent="0.25">
      <c r="A916" s="3" t="s">
        <v>1035</v>
      </c>
      <c r="B916" s="84" t="s">
        <v>1036</v>
      </c>
      <c r="C916" s="84"/>
      <c r="D916" s="84"/>
      <c r="E916" s="84"/>
      <c r="F916" s="84"/>
      <c r="G916" s="84">
        <v>288781.98000000004</v>
      </c>
      <c r="H916" s="84"/>
      <c r="I916" s="4">
        <v>288781.98</v>
      </c>
      <c r="J916" s="4">
        <v>342284.55</v>
      </c>
    </row>
    <row r="917" spans="1:10" x14ac:dyDescent="0.25">
      <c r="A917" s="5" t="s">
        <v>1037</v>
      </c>
      <c r="B917" s="6" t="s">
        <v>46</v>
      </c>
      <c r="C917" s="5" t="s">
        <v>47</v>
      </c>
      <c r="D917" s="6" t="s">
        <v>25</v>
      </c>
      <c r="E917" s="6" t="s">
        <v>48</v>
      </c>
      <c r="F917" s="7">
        <v>209.06</v>
      </c>
      <c r="G917" s="8">
        <v>2.68</v>
      </c>
      <c r="H917" s="8">
        <v>3.18</v>
      </c>
      <c r="I917" s="8">
        <v>560.28</v>
      </c>
      <c r="J917" s="8">
        <v>664.81</v>
      </c>
    </row>
    <row r="918" spans="1:10" ht="16.5" x14ac:dyDescent="0.25">
      <c r="A918" s="5" t="s">
        <v>1038</v>
      </c>
      <c r="B918" s="6" t="s">
        <v>50</v>
      </c>
      <c r="C918" s="5" t="s">
        <v>51</v>
      </c>
      <c r="D918" s="6" t="s">
        <v>20</v>
      </c>
      <c r="E918" s="6" t="s">
        <v>16</v>
      </c>
      <c r="F918" s="7">
        <v>3483.96</v>
      </c>
      <c r="G918" s="8">
        <v>0.67</v>
      </c>
      <c r="H918" s="8">
        <v>0.79</v>
      </c>
      <c r="I918" s="8">
        <v>2334.25</v>
      </c>
      <c r="J918" s="8">
        <v>2752.33</v>
      </c>
    </row>
    <row r="919" spans="1:10" ht="16.5" x14ac:dyDescent="0.25">
      <c r="A919" s="5" t="s">
        <v>1039</v>
      </c>
      <c r="B919" s="6" t="s">
        <v>53</v>
      </c>
      <c r="C919" s="5" t="s">
        <v>54</v>
      </c>
      <c r="D919" s="6" t="s">
        <v>20</v>
      </c>
      <c r="E919" s="6" t="s">
        <v>34</v>
      </c>
      <c r="F919" s="7">
        <v>85.39</v>
      </c>
      <c r="G919" s="8">
        <v>4.5199999999999996</v>
      </c>
      <c r="H919" s="8">
        <v>5.36</v>
      </c>
      <c r="I919" s="8">
        <v>385.96</v>
      </c>
      <c r="J919" s="8">
        <v>457.69</v>
      </c>
    </row>
    <row r="920" spans="1:10" ht="16.5" x14ac:dyDescent="0.25">
      <c r="A920" s="5" t="s">
        <v>1040</v>
      </c>
      <c r="B920" s="6" t="s">
        <v>56</v>
      </c>
      <c r="C920" s="5" t="s">
        <v>57</v>
      </c>
      <c r="D920" s="6" t="s">
        <v>20</v>
      </c>
      <c r="E920" s="6" t="s">
        <v>34</v>
      </c>
      <c r="F920" s="7">
        <v>1.72</v>
      </c>
      <c r="G920" s="8">
        <v>114.41</v>
      </c>
      <c r="H920" s="8">
        <v>135.63999999999999</v>
      </c>
      <c r="I920" s="8">
        <v>196.79</v>
      </c>
      <c r="J920" s="8">
        <v>233.3</v>
      </c>
    </row>
    <row r="921" spans="1:10" ht="24.75" x14ac:dyDescent="0.25">
      <c r="A921" s="5" t="s">
        <v>1041</v>
      </c>
      <c r="B921" s="6" t="s">
        <v>59</v>
      </c>
      <c r="C921" s="5" t="s">
        <v>60</v>
      </c>
      <c r="D921" s="6" t="s">
        <v>20</v>
      </c>
      <c r="E921" s="6" t="s">
        <v>61</v>
      </c>
      <c r="F921" s="7">
        <v>653.44000000000005</v>
      </c>
      <c r="G921" s="8">
        <v>5.66</v>
      </c>
      <c r="H921" s="8">
        <v>6.71</v>
      </c>
      <c r="I921" s="8">
        <v>3698.47</v>
      </c>
      <c r="J921" s="8">
        <v>4384.58</v>
      </c>
    </row>
    <row r="922" spans="1:10" ht="16.5" x14ac:dyDescent="0.25">
      <c r="A922" s="5" t="s">
        <v>1042</v>
      </c>
      <c r="B922" s="6" t="s">
        <v>63</v>
      </c>
      <c r="C922" s="5" t="s">
        <v>64</v>
      </c>
      <c r="D922" s="6" t="s">
        <v>20</v>
      </c>
      <c r="E922" s="6" t="s">
        <v>65</v>
      </c>
      <c r="F922" s="7">
        <v>17681.919999999998</v>
      </c>
      <c r="G922" s="8">
        <v>1.26</v>
      </c>
      <c r="H922" s="8">
        <v>1.49</v>
      </c>
      <c r="I922" s="8">
        <v>22279.22</v>
      </c>
      <c r="J922" s="8">
        <v>26346.06</v>
      </c>
    </row>
    <row r="923" spans="1:10" ht="16.5" x14ac:dyDescent="0.25">
      <c r="A923" s="5" t="s">
        <v>1043</v>
      </c>
      <c r="B923" s="6" t="s">
        <v>67</v>
      </c>
      <c r="C923" s="5" t="s">
        <v>68</v>
      </c>
      <c r="D923" s="6" t="s">
        <v>20</v>
      </c>
      <c r="E923" s="6" t="s">
        <v>65</v>
      </c>
      <c r="F923" s="7">
        <v>7841.29</v>
      </c>
      <c r="G923" s="8">
        <v>0.48</v>
      </c>
      <c r="H923" s="8">
        <v>0.56999999999999995</v>
      </c>
      <c r="I923" s="8">
        <v>3763.82</v>
      </c>
      <c r="J923" s="8">
        <v>4469.54</v>
      </c>
    </row>
    <row r="924" spans="1:10" x14ac:dyDescent="0.25">
      <c r="A924" s="5" t="s">
        <v>1044</v>
      </c>
      <c r="B924" s="6" t="s">
        <v>70</v>
      </c>
      <c r="C924" s="5" t="s">
        <v>71</v>
      </c>
      <c r="D924" s="6" t="s">
        <v>25</v>
      </c>
      <c r="E924" s="6" t="s">
        <v>61</v>
      </c>
      <c r="F924" s="7">
        <v>522.59</v>
      </c>
      <c r="G924" s="8">
        <v>28.42</v>
      </c>
      <c r="H924" s="8">
        <v>33.69</v>
      </c>
      <c r="I924" s="8">
        <v>14852.01</v>
      </c>
      <c r="J924" s="8">
        <v>17606.060000000001</v>
      </c>
    </row>
    <row r="925" spans="1:10" ht="16.5" x14ac:dyDescent="0.25">
      <c r="A925" s="5" t="s">
        <v>1045</v>
      </c>
      <c r="B925" s="6" t="s">
        <v>63</v>
      </c>
      <c r="C925" s="5" t="s">
        <v>64</v>
      </c>
      <c r="D925" s="6" t="s">
        <v>20</v>
      </c>
      <c r="E925" s="6" t="s">
        <v>65</v>
      </c>
      <c r="F925" s="7">
        <v>3804.17</v>
      </c>
      <c r="G925" s="8">
        <v>1.26</v>
      </c>
      <c r="H925" s="8">
        <v>1.49</v>
      </c>
      <c r="I925" s="8">
        <v>4793.25</v>
      </c>
      <c r="J925" s="8">
        <v>5668.21</v>
      </c>
    </row>
    <row r="926" spans="1:10" x14ac:dyDescent="0.25">
      <c r="A926" s="5" t="s">
        <v>1046</v>
      </c>
      <c r="B926" s="6" t="s">
        <v>74</v>
      </c>
      <c r="C926" s="5" t="s">
        <v>75</v>
      </c>
      <c r="D926" s="6" t="s">
        <v>76</v>
      </c>
      <c r="E926" s="6" t="s">
        <v>77</v>
      </c>
      <c r="F926" s="7">
        <v>85.39</v>
      </c>
      <c r="G926" s="8">
        <v>212.84</v>
      </c>
      <c r="H926" s="8">
        <v>252.34</v>
      </c>
      <c r="I926" s="8">
        <v>18174.41</v>
      </c>
      <c r="J926" s="8">
        <v>21547.31</v>
      </c>
    </row>
    <row r="927" spans="1:10" ht="16.5" x14ac:dyDescent="0.25">
      <c r="A927" s="5" t="s">
        <v>1047</v>
      </c>
      <c r="B927" s="6" t="s">
        <v>79</v>
      </c>
      <c r="C927" s="5" t="s">
        <v>80</v>
      </c>
      <c r="D927" s="6" t="s">
        <v>20</v>
      </c>
      <c r="E927" s="6" t="s">
        <v>16</v>
      </c>
      <c r="F927" s="7">
        <v>853.91</v>
      </c>
      <c r="G927" s="8">
        <v>1.48</v>
      </c>
      <c r="H927" s="8">
        <v>1.75</v>
      </c>
      <c r="I927" s="8">
        <v>1263.79</v>
      </c>
      <c r="J927" s="8">
        <v>1494.34</v>
      </c>
    </row>
    <row r="928" spans="1:10" ht="24.75" x14ac:dyDescent="0.25">
      <c r="A928" s="5" t="s">
        <v>1048</v>
      </c>
      <c r="B928" s="6" t="s">
        <v>82</v>
      </c>
      <c r="C928" s="5" t="s">
        <v>83</v>
      </c>
      <c r="D928" s="6" t="s">
        <v>20</v>
      </c>
      <c r="E928" s="6" t="s">
        <v>84</v>
      </c>
      <c r="F928" s="7">
        <v>1161.2</v>
      </c>
      <c r="G928" s="8">
        <v>48.51</v>
      </c>
      <c r="H928" s="8">
        <v>57.51</v>
      </c>
      <c r="I928" s="8">
        <v>56329.81</v>
      </c>
      <c r="J928" s="8">
        <v>66780.61</v>
      </c>
    </row>
    <row r="929" spans="1:10" x14ac:dyDescent="0.25">
      <c r="A929" s="5" t="s">
        <v>1049</v>
      </c>
      <c r="B929" s="6" t="s">
        <v>86</v>
      </c>
      <c r="C929" s="5" t="s">
        <v>87</v>
      </c>
      <c r="D929" s="6" t="s">
        <v>20</v>
      </c>
      <c r="E929" s="6" t="s">
        <v>84</v>
      </c>
      <c r="F929" s="7">
        <v>1161.2</v>
      </c>
      <c r="G929" s="8">
        <v>1.93</v>
      </c>
      <c r="H929" s="8">
        <v>2.29</v>
      </c>
      <c r="I929" s="8">
        <v>2241.12</v>
      </c>
      <c r="J929" s="8">
        <v>2659.15</v>
      </c>
    </row>
    <row r="930" spans="1:10" ht="16.5" x14ac:dyDescent="0.25">
      <c r="A930" s="5" t="s">
        <v>1050</v>
      </c>
      <c r="B930" s="6" t="s">
        <v>89</v>
      </c>
      <c r="C930" s="5" t="s">
        <v>90</v>
      </c>
      <c r="D930" s="6" t="s">
        <v>20</v>
      </c>
      <c r="E930" s="6" t="s">
        <v>26</v>
      </c>
      <c r="F930" s="7">
        <v>4</v>
      </c>
      <c r="G930" s="8">
        <v>1316.71</v>
      </c>
      <c r="H930" s="8">
        <v>1561.09</v>
      </c>
      <c r="I930" s="8">
        <v>5266.84</v>
      </c>
      <c r="J930" s="8">
        <v>6244.36</v>
      </c>
    </row>
    <row r="931" spans="1:10" ht="16.5" x14ac:dyDescent="0.25">
      <c r="A931" s="5" t="s">
        <v>1051</v>
      </c>
      <c r="B931" s="6" t="s">
        <v>92</v>
      </c>
      <c r="C931" s="5" t="s">
        <v>93</v>
      </c>
      <c r="D931" s="6" t="s">
        <v>25</v>
      </c>
      <c r="E931" s="6" t="s">
        <v>16</v>
      </c>
      <c r="F931" s="7">
        <v>853.91</v>
      </c>
      <c r="G931" s="8">
        <v>160.55000000000001</v>
      </c>
      <c r="H931" s="8">
        <v>190.35</v>
      </c>
      <c r="I931" s="8">
        <v>137095.25</v>
      </c>
      <c r="J931" s="8">
        <v>162541.76999999999</v>
      </c>
    </row>
    <row r="932" spans="1:10" ht="16.5" x14ac:dyDescent="0.25">
      <c r="A932" s="5" t="s">
        <v>1052</v>
      </c>
      <c r="B932" s="6" t="s">
        <v>98</v>
      </c>
      <c r="C932" s="5" t="s">
        <v>99</v>
      </c>
      <c r="D932" s="6" t="s">
        <v>20</v>
      </c>
      <c r="E932" s="6" t="s">
        <v>26</v>
      </c>
      <c r="F932" s="7">
        <v>2</v>
      </c>
      <c r="G932" s="8">
        <v>1299.47</v>
      </c>
      <c r="H932" s="8">
        <v>1540.65</v>
      </c>
      <c r="I932" s="8">
        <v>2598.94</v>
      </c>
      <c r="J932" s="8">
        <v>3081.3</v>
      </c>
    </row>
    <row r="933" spans="1:10" ht="16.5" x14ac:dyDescent="0.25">
      <c r="A933" s="5" t="s">
        <v>1053</v>
      </c>
      <c r="B933" s="6" t="s">
        <v>95</v>
      </c>
      <c r="C933" s="5" t="s">
        <v>96</v>
      </c>
      <c r="D933" s="6" t="s">
        <v>20</v>
      </c>
      <c r="E933" s="6" t="s">
        <v>16</v>
      </c>
      <c r="F933" s="7">
        <v>13.12</v>
      </c>
      <c r="G933" s="8">
        <v>176.85</v>
      </c>
      <c r="H933" s="8">
        <v>209.67</v>
      </c>
      <c r="I933" s="8">
        <v>2320.27</v>
      </c>
      <c r="J933" s="8">
        <v>2750.87</v>
      </c>
    </row>
    <row r="934" spans="1:10" x14ac:dyDescent="0.25">
      <c r="A934" s="5" t="s">
        <v>1054</v>
      </c>
      <c r="B934" s="6" t="s">
        <v>101</v>
      </c>
      <c r="C934" s="5" t="s">
        <v>102</v>
      </c>
      <c r="D934" s="6" t="s">
        <v>76</v>
      </c>
      <c r="E934" s="6" t="s">
        <v>103</v>
      </c>
      <c r="F934" s="7">
        <v>8</v>
      </c>
      <c r="G934" s="8">
        <v>19.79</v>
      </c>
      <c r="H934" s="8">
        <v>23.46</v>
      </c>
      <c r="I934" s="8">
        <v>158.32</v>
      </c>
      <c r="J934" s="8">
        <v>187.68</v>
      </c>
    </row>
    <row r="935" spans="1:10" x14ac:dyDescent="0.25">
      <c r="A935" s="5" t="s">
        <v>1055</v>
      </c>
      <c r="B935" s="6" t="s">
        <v>105</v>
      </c>
      <c r="C935" s="5" t="s">
        <v>106</v>
      </c>
      <c r="D935" s="6" t="s">
        <v>20</v>
      </c>
      <c r="E935" s="6" t="s">
        <v>16</v>
      </c>
      <c r="F935" s="7">
        <v>415.74</v>
      </c>
      <c r="G935" s="8">
        <v>17.11</v>
      </c>
      <c r="H935" s="8">
        <v>20.29</v>
      </c>
      <c r="I935" s="8">
        <v>7113.31</v>
      </c>
      <c r="J935" s="8">
        <v>8435.36</v>
      </c>
    </row>
    <row r="936" spans="1:10" x14ac:dyDescent="0.25">
      <c r="A936" s="5" t="s">
        <v>1056</v>
      </c>
      <c r="B936" s="6" t="s">
        <v>108</v>
      </c>
      <c r="C936" s="5" t="s">
        <v>109</v>
      </c>
      <c r="D936" s="6" t="s">
        <v>110</v>
      </c>
      <c r="E936" s="6" t="s">
        <v>111</v>
      </c>
      <c r="F936" s="7">
        <v>853.91</v>
      </c>
      <c r="G936" s="8">
        <v>3.93</v>
      </c>
      <c r="H936" s="8">
        <v>4.66</v>
      </c>
      <c r="I936" s="8">
        <v>3355.87</v>
      </c>
      <c r="J936" s="8">
        <v>3979.22</v>
      </c>
    </row>
    <row r="937" spans="1:10" ht="20.100000000000001" customHeight="1" x14ac:dyDescent="0.25">
      <c r="A937" s="3" t="s">
        <v>1057</v>
      </c>
      <c r="B937" s="84" t="s">
        <v>1058</v>
      </c>
      <c r="C937" s="84"/>
      <c r="D937" s="84"/>
      <c r="E937" s="84"/>
      <c r="F937" s="84"/>
      <c r="G937" s="84">
        <v>245514.08000000002</v>
      </c>
      <c r="H937" s="84"/>
      <c r="I937" s="4">
        <v>245514.08</v>
      </c>
      <c r="J937" s="4">
        <v>291008.58</v>
      </c>
    </row>
    <row r="938" spans="1:10" x14ac:dyDescent="0.25">
      <c r="A938" s="5" t="s">
        <v>1059</v>
      </c>
      <c r="B938" s="6" t="s">
        <v>46</v>
      </c>
      <c r="C938" s="5" t="s">
        <v>47</v>
      </c>
      <c r="D938" s="6" t="s">
        <v>25</v>
      </c>
      <c r="E938" s="6" t="s">
        <v>48</v>
      </c>
      <c r="F938" s="7">
        <v>209.07</v>
      </c>
      <c r="G938" s="8">
        <v>2.68</v>
      </c>
      <c r="H938" s="8">
        <v>3.18</v>
      </c>
      <c r="I938" s="8">
        <v>560.30999999999995</v>
      </c>
      <c r="J938" s="8">
        <v>664.84</v>
      </c>
    </row>
    <row r="939" spans="1:10" ht="16.5" x14ac:dyDescent="0.25">
      <c r="A939" s="5" t="s">
        <v>1060</v>
      </c>
      <c r="B939" s="6" t="s">
        <v>50</v>
      </c>
      <c r="C939" s="5" t="s">
        <v>51</v>
      </c>
      <c r="D939" s="6" t="s">
        <v>20</v>
      </c>
      <c r="E939" s="6" t="s">
        <v>16</v>
      </c>
      <c r="F939" s="7">
        <v>2458.73</v>
      </c>
      <c r="G939" s="8">
        <v>0.67</v>
      </c>
      <c r="H939" s="8">
        <v>0.79</v>
      </c>
      <c r="I939" s="8">
        <v>1647.35</v>
      </c>
      <c r="J939" s="8">
        <v>1942.4</v>
      </c>
    </row>
    <row r="940" spans="1:10" ht="16.5" x14ac:dyDescent="0.25">
      <c r="A940" s="5" t="s">
        <v>1061</v>
      </c>
      <c r="B940" s="6" t="s">
        <v>53</v>
      </c>
      <c r="C940" s="5" t="s">
        <v>54</v>
      </c>
      <c r="D940" s="6" t="s">
        <v>20</v>
      </c>
      <c r="E940" s="6" t="s">
        <v>34</v>
      </c>
      <c r="F940" s="7">
        <v>84.27</v>
      </c>
      <c r="G940" s="8">
        <v>4.5199999999999996</v>
      </c>
      <c r="H940" s="8">
        <v>5.36</v>
      </c>
      <c r="I940" s="8">
        <v>380.9</v>
      </c>
      <c r="J940" s="8">
        <v>451.69</v>
      </c>
    </row>
    <row r="941" spans="1:10" ht="16.5" x14ac:dyDescent="0.25">
      <c r="A941" s="5" t="s">
        <v>1062</v>
      </c>
      <c r="B941" s="6" t="s">
        <v>56</v>
      </c>
      <c r="C941" s="5" t="s">
        <v>57</v>
      </c>
      <c r="D941" s="6" t="s">
        <v>20</v>
      </c>
      <c r="E941" s="6" t="s">
        <v>34</v>
      </c>
      <c r="F941" s="7">
        <v>1.29</v>
      </c>
      <c r="G941" s="8">
        <v>114.41</v>
      </c>
      <c r="H941" s="8">
        <v>135.63999999999999</v>
      </c>
      <c r="I941" s="8">
        <v>147.59</v>
      </c>
      <c r="J941" s="8">
        <v>174.98</v>
      </c>
    </row>
    <row r="942" spans="1:10" ht="24.75" x14ac:dyDescent="0.25">
      <c r="A942" s="5" t="s">
        <v>1063</v>
      </c>
      <c r="B942" s="6" t="s">
        <v>59</v>
      </c>
      <c r="C942" s="5" t="s">
        <v>60</v>
      </c>
      <c r="D942" s="6" t="s">
        <v>20</v>
      </c>
      <c r="E942" s="6" t="s">
        <v>61</v>
      </c>
      <c r="F942" s="7">
        <v>497.28</v>
      </c>
      <c r="G942" s="8">
        <v>5.66</v>
      </c>
      <c r="H942" s="8">
        <v>6.71</v>
      </c>
      <c r="I942" s="8">
        <v>2814.6</v>
      </c>
      <c r="J942" s="8">
        <v>3336.75</v>
      </c>
    </row>
    <row r="943" spans="1:10" ht="16.5" x14ac:dyDescent="0.25">
      <c r="A943" s="5" t="s">
        <v>1064</v>
      </c>
      <c r="B943" s="6" t="s">
        <v>63</v>
      </c>
      <c r="C943" s="5" t="s">
        <v>64</v>
      </c>
      <c r="D943" s="6" t="s">
        <v>20</v>
      </c>
      <c r="E943" s="6" t="s">
        <v>65</v>
      </c>
      <c r="F943" s="7">
        <v>13022.4</v>
      </c>
      <c r="G943" s="8">
        <v>1.26</v>
      </c>
      <c r="H943" s="8">
        <v>1.49</v>
      </c>
      <c r="I943" s="8">
        <v>16408.22</v>
      </c>
      <c r="J943" s="8">
        <v>19403.38</v>
      </c>
    </row>
    <row r="944" spans="1:10" ht="16.5" x14ac:dyDescent="0.25">
      <c r="A944" s="5" t="s">
        <v>1065</v>
      </c>
      <c r="B944" s="6" t="s">
        <v>67</v>
      </c>
      <c r="C944" s="5" t="s">
        <v>68</v>
      </c>
      <c r="D944" s="6" t="s">
        <v>20</v>
      </c>
      <c r="E944" s="6" t="s">
        <v>65</v>
      </c>
      <c r="F944" s="7">
        <v>5967.36</v>
      </c>
      <c r="G944" s="8">
        <v>0.48</v>
      </c>
      <c r="H944" s="8">
        <v>0.56999999999999995</v>
      </c>
      <c r="I944" s="8">
        <v>2864.33</v>
      </c>
      <c r="J944" s="8">
        <v>3401.4</v>
      </c>
    </row>
    <row r="945" spans="1:10" x14ac:dyDescent="0.25">
      <c r="A945" s="5" t="s">
        <v>1066</v>
      </c>
      <c r="B945" s="6" t="s">
        <v>70</v>
      </c>
      <c r="C945" s="5" t="s">
        <v>71</v>
      </c>
      <c r="D945" s="6" t="s">
        <v>25</v>
      </c>
      <c r="E945" s="6" t="s">
        <v>61</v>
      </c>
      <c r="F945" s="7">
        <v>368.81</v>
      </c>
      <c r="G945" s="8">
        <v>28.42</v>
      </c>
      <c r="H945" s="8">
        <v>33.69</v>
      </c>
      <c r="I945" s="8">
        <v>10481.58</v>
      </c>
      <c r="J945" s="8">
        <v>12425.21</v>
      </c>
    </row>
    <row r="946" spans="1:10" ht="16.5" x14ac:dyDescent="0.25">
      <c r="A946" s="5" t="s">
        <v>1067</v>
      </c>
      <c r="B946" s="6" t="s">
        <v>63</v>
      </c>
      <c r="C946" s="5" t="s">
        <v>64</v>
      </c>
      <c r="D946" s="6" t="s">
        <v>20</v>
      </c>
      <c r="E946" s="6" t="s">
        <v>65</v>
      </c>
      <c r="F946" s="7">
        <v>3754.09</v>
      </c>
      <c r="G946" s="8">
        <v>1.26</v>
      </c>
      <c r="H946" s="8">
        <v>1.49</v>
      </c>
      <c r="I946" s="8">
        <v>4730.1499999999996</v>
      </c>
      <c r="J946" s="8">
        <v>5593.59</v>
      </c>
    </row>
    <row r="947" spans="1:10" x14ac:dyDescent="0.25">
      <c r="A947" s="5" t="s">
        <v>1068</v>
      </c>
      <c r="B947" s="6" t="s">
        <v>74</v>
      </c>
      <c r="C947" s="5" t="s">
        <v>75</v>
      </c>
      <c r="D947" s="6" t="s">
        <v>76</v>
      </c>
      <c r="E947" s="6" t="s">
        <v>77</v>
      </c>
      <c r="F947" s="7">
        <v>84.27</v>
      </c>
      <c r="G947" s="8">
        <v>212.84</v>
      </c>
      <c r="H947" s="8">
        <v>252.34</v>
      </c>
      <c r="I947" s="8">
        <v>17936.03</v>
      </c>
      <c r="J947" s="8">
        <v>21264.69</v>
      </c>
    </row>
    <row r="948" spans="1:10" ht="16.5" x14ac:dyDescent="0.25">
      <c r="A948" s="5" t="s">
        <v>1069</v>
      </c>
      <c r="B948" s="6" t="s">
        <v>79</v>
      </c>
      <c r="C948" s="5" t="s">
        <v>80</v>
      </c>
      <c r="D948" s="6" t="s">
        <v>20</v>
      </c>
      <c r="E948" s="6" t="s">
        <v>16</v>
      </c>
      <c r="F948" s="7">
        <v>842.67</v>
      </c>
      <c r="G948" s="8">
        <v>1.48</v>
      </c>
      <c r="H948" s="8">
        <v>1.75</v>
      </c>
      <c r="I948" s="8">
        <v>1247.1500000000001</v>
      </c>
      <c r="J948" s="8">
        <v>1474.67</v>
      </c>
    </row>
    <row r="949" spans="1:10" ht="24.75" x14ac:dyDescent="0.25">
      <c r="A949" s="5" t="s">
        <v>1070</v>
      </c>
      <c r="B949" s="6" t="s">
        <v>82</v>
      </c>
      <c r="C949" s="5" t="s">
        <v>83</v>
      </c>
      <c r="D949" s="6" t="s">
        <v>20</v>
      </c>
      <c r="E949" s="6" t="s">
        <v>84</v>
      </c>
      <c r="F949" s="7">
        <v>648.28</v>
      </c>
      <c r="G949" s="8">
        <v>48.51</v>
      </c>
      <c r="H949" s="8">
        <v>57.51</v>
      </c>
      <c r="I949" s="8">
        <v>31448.06</v>
      </c>
      <c r="J949" s="8">
        <v>37282.58</v>
      </c>
    </row>
    <row r="950" spans="1:10" x14ac:dyDescent="0.25">
      <c r="A950" s="5" t="s">
        <v>1071</v>
      </c>
      <c r="B950" s="6" t="s">
        <v>86</v>
      </c>
      <c r="C950" s="5" t="s">
        <v>87</v>
      </c>
      <c r="D950" s="6" t="s">
        <v>20</v>
      </c>
      <c r="E950" s="6" t="s">
        <v>84</v>
      </c>
      <c r="F950" s="7">
        <v>648.28</v>
      </c>
      <c r="G950" s="8">
        <v>1.93</v>
      </c>
      <c r="H950" s="8">
        <v>2.29</v>
      </c>
      <c r="I950" s="8">
        <v>1251.18</v>
      </c>
      <c r="J950" s="8">
        <v>1484.56</v>
      </c>
    </row>
    <row r="951" spans="1:10" ht="16.5" x14ac:dyDescent="0.25">
      <c r="A951" s="5" t="s">
        <v>1072</v>
      </c>
      <c r="B951" s="6" t="s">
        <v>89</v>
      </c>
      <c r="C951" s="5" t="s">
        <v>90</v>
      </c>
      <c r="D951" s="6" t="s">
        <v>20</v>
      </c>
      <c r="E951" s="6" t="s">
        <v>26</v>
      </c>
      <c r="F951" s="7">
        <v>3</v>
      </c>
      <c r="G951" s="8">
        <v>1316.71</v>
      </c>
      <c r="H951" s="8">
        <v>1561.09</v>
      </c>
      <c r="I951" s="8">
        <v>3950.13</v>
      </c>
      <c r="J951" s="8">
        <v>4683.2700000000004</v>
      </c>
    </row>
    <row r="952" spans="1:10" ht="16.5" x14ac:dyDescent="0.25">
      <c r="A952" s="5" t="s">
        <v>1073</v>
      </c>
      <c r="B952" s="6" t="s">
        <v>92</v>
      </c>
      <c r="C952" s="5" t="s">
        <v>93</v>
      </c>
      <c r="D952" s="6" t="s">
        <v>25</v>
      </c>
      <c r="E952" s="6" t="s">
        <v>16</v>
      </c>
      <c r="F952" s="7">
        <v>842.67</v>
      </c>
      <c r="G952" s="8">
        <v>160.55000000000001</v>
      </c>
      <c r="H952" s="8">
        <v>190.35</v>
      </c>
      <c r="I952" s="8">
        <v>135290.67000000001</v>
      </c>
      <c r="J952" s="8">
        <v>160402.23000000001</v>
      </c>
    </row>
    <row r="953" spans="1:10" ht="16.5" x14ac:dyDescent="0.25">
      <c r="A953" s="5" t="s">
        <v>1074</v>
      </c>
      <c r="B953" s="6" t="s">
        <v>98</v>
      </c>
      <c r="C953" s="5" t="s">
        <v>99</v>
      </c>
      <c r="D953" s="6" t="s">
        <v>20</v>
      </c>
      <c r="E953" s="6" t="s">
        <v>26</v>
      </c>
      <c r="F953" s="7">
        <v>2</v>
      </c>
      <c r="G953" s="8">
        <v>1299.47</v>
      </c>
      <c r="H953" s="8">
        <v>1540.65</v>
      </c>
      <c r="I953" s="8">
        <v>2598.94</v>
      </c>
      <c r="J953" s="8">
        <v>3081.3</v>
      </c>
    </row>
    <row r="954" spans="1:10" ht="16.5" x14ac:dyDescent="0.25">
      <c r="A954" s="5" t="s">
        <v>1075</v>
      </c>
      <c r="B954" s="6" t="s">
        <v>95</v>
      </c>
      <c r="C954" s="5" t="s">
        <v>96</v>
      </c>
      <c r="D954" s="6" t="s">
        <v>20</v>
      </c>
      <c r="E954" s="6" t="s">
        <v>16</v>
      </c>
      <c r="F954" s="7">
        <v>11.04</v>
      </c>
      <c r="G954" s="8">
        <v>176.85</v>
      </c>
      <c r="H954" s="8">
        <v>209.67</v>
      </c>
      <c r="I954" s="8">
        <v>1952.42</v>
      </c>
      <c r="J954" s="8">
        <v>2314.7600000000002</v>
      </c>
    </row>
    <row r="955" spans="1:10" x14ac:dyDescent="0.25">
      <c r="A955" s="5" t="s">
        <v>1076</v>
      </c>
      <c r="B955" s="6" t="s">
        <v>101</v>
      </c>
      <c r="C955" s="5" t="s">
        <v>102</v>
      </c>
      <c r="D955" s="6" t="s">
        <v>76</v>
      </c>
      <c r="E955" s="6" t="s">
        <v>103</v>
      </c>
      <c r="F955" s="7">
        <v>8</v>
      </c>
      <c r="G955" s="8">
        <v>19.79</v>
      </c>
      <c r="H955" s="8">
        <v>23.46</v>
      </c>
      <c r="I955" s="8">
        <v>158.32</v>
      </c>
      <c r="J955" s="8">
        <v>187.68</v>
      </c>
    </row>
    <row r="956" spans="1:10" x14ac:dyDescent="0.25">
      <c r="A956" s="5" t="s">
        <v>1077</v>
      </c>
      <c r="B956" s="6" t="s">
        <v>105</v>
      </c>
      <c r="C956" s="5" t="s">
        <v>106</v>
      </c>
      <c r="D956" s="6" t="s">
        <v>20</v>
      </c>
      <c r="E956" s="6" t="s">
        <v>16</v>
      </c>
      <c r="F956" s="7">
        <v>370.22</v>
      </c>
      <c r="G956" s="8">
        <v>17.11</v>
      </c>
      <c r="H956" s="8">
        <v>20.29</v>
      </c>
      <c r="I956" s="8">
        <v>6334.46</v>
      </c>
      <c r="J956" s="8">
        <v>7511.76</v>
      </c>
    </row>
    <row r="957" spans="1:10" x14ac:dyDescent="0.25">
      <c r="A957" s="5" t="s">
        <v>1078</v>
      </c>
      <c r="B957" s="6" t="s">
        <v>108</v>
      </c>
      <c r="C957" s="5" t="s">
        <v>109</v>
      </c>
      <c r="D957" s="6" t="s">
        <v>110</v>
      </c>
      <c r="E957" s="6" t="s">
        <v>111</v>
      </c>
      <c r="F957" s="7">
        <v>842.67</v>
      </c>
      <c r="G957" s="8">
        <v>3.93</v>
      </c>
      <c r="H957" s="8">
        <v>4.66</v>
      </c>
      <c r="I957" s="8">
        <v>3311.69</v>
      </c>
      <c r="J957" s="8">
        <v>3926.84</v>
      </c>
    </row>
    <row r="958" spans="1:10" ht="20.100000000000001" customHeight="1" x14ac:dyDescent="0.25">
      <c r="A958" s="3" t="s">
        <v>1079</v>
      </c>
      <c r="B958" s="84" t="s">
        <v>1080</v>
      </c>
      <c r="C958" s="84"/>
      <c r="D958" s="84"/>
      <c r="E958" s="84"/>
      <c r="F958" s="84"/>
      <c r="G958" s="84">
        <v>281806.86</v>
      </c>
      <c r="H958" s="84"/>
      <c r="I958" s="4">
        <v>281806.86</v>
      </c>
      <c r="J958" s="4">
        <v>333990.05</v>
      </c>
    </row>
    <row r="959" spans="1:10" x14ac:dyDescent="0.25">
      <c r="A959" s="5" t="s">
        <v>1081</v>
      </c>
      <c r="B959" s="6" t="s">
        <v>46</v>
      </c>
      <c r="C959" s="5" t="s">
        <v>47</v>
      </c>
      <c r="D959" s="6" t="s">
        <v>25</v>
      </c>
      <c r="E959" s="6" t="s">
        <v>48</v>
      </c>
      <c r="F959" s="7">
        <v>209.77</v>
      </c>
      <c r="G959" s="8">
        <v>2.68</v>
      </c>
      <c r="H959" s="8">
        <v>3.18</v>
      </c>
      <c r="I959" s="8">
        <v>562.17999999999995</v>
      </c>
      <c r="J959" s="8">
        <v>667.07</v>
      </c>
    </row>
    <row r="960" spans="1:10" ht="16.5" x14ac:dyDescent="0.25">
      <c r="A960" s="5" t="s">
        <v>1082</v>
      </c>
      <c r="B960" s="6" t="s">
        <v>50</v>
      </c>
      <c r="C960" s="5" t="s">
        <v>51</v>
      </c>
      <c r="D960" s="6" t="s">
        <v>20</v>
      </c>
      <c r="E960" s="6" t="s">
        <v>16</v>
      </c>
      <c r="F960" s="7">
        <v>4672.32</v>
      </c>
      <c r="G960" s="8">
        <v>0.67</v>
      </c>
      <c r="H960" s="8">
        <v>0.79</v>
      </c>
      <c r="I960" s="8">
        <v>3130.45</v>
      </c>
      <c r="J960" s="8">
        <v>3691.13</v>
      </c>
    </row>
    <row r="961" spans="1:10" ht="16.5" x14ac:dyDescent="0.25">
      <c r="A961" s="5" t="s">
        <v>1083</v>
      </c>
      <c r="B961" s="6" t="s">
        <v>53</v>
      </c>
      <c r="C961" s="5" t="s">
        <v>54</v>
      </c>
      <c r="D961" s="6" t="s">
        <v>20</v>
      </c>
      <c r="E961" s="6" t="s">
        <v>34</v>
      </c>
      <c r="F961" s="7">
        <v>88.53</v>
      </c>
      <c r="G961" s="8">
        <v>4.5199999999999996</v>
      </c>
      <c r="H961" s="8">
        <v>5.36</v>
      </c>
      <c r="I961" s="8">
        <v>400.16</v>
      </c>
      <c r="J961" s="8">
        <v>474.52</v>
      </c>
    </row>
    <row r="962" spans="1:10" ht="16.5" x14ac:dyDescent="0.25">
      <c r="A962" s="5" t="s">
        <v>1084</v>
      </c>
      <c r="B962" s="6" t="s">
        <v>56</v>
      </c>
      <c r="C962" s="5" t="s">
        <v>57</v>
      </c>
      <c r="D962" s="6" t="s">
        <v>20</v>
      </c>
      <c r="E962" s="6" t="s">
        <v>34</v>
      </c>
      <c r="F962" s="7">
        <v>1.72</v>
      </c>
      <c r="G962" s="8">
        <v>114.41</v>
      </c>
      <c r="H962" s="8">
        <v>135.63999999999999</v>
      </c>
      <c r="I962" s="8">
        <v>196.79</v>
      </c>
      <c r="J962" s="8">
        <v>233.3</v>
      </c>
    </row>
    <row r="963" spans="1:10" ht="24.75" x14ac:dyDescent="0.25">
      <c r="A963" s="5" t="s">
        <v>1085</v>
      </c>
      <c r="B963" s="6" t="s">
        <v>59</v>
      </c>
      <c r="C963" s="5" t="s">
        <v>60</v>
      </c>
      <c r="D963" s="6" t="s">
        <v>20</v>
      </c>
      <c r="E963" s="6" t="s">
        <v>61</v>
      </c>
      <c r="F963" s="7">
        <v>836.4</v>
      </c>
      <c r="G963" s="8">
        <v>5.66</v>
      </c>
      <c r="H963" s="8">
        <v>6.71</v>
      </c>
      <c r="I963" s="8">
        <v>4734.0200000000004</v>
      </c>
      <c r="J963" s="8">
        <v>5612.24</v>
      </c>
    </row>
    <row r="964" spans="1:10" ht="16.5" x14ac:dyDescent="0.25">
      <c r="A964" s="5" t="s">
        <v>1086</v>
      </c>
      <c r="B964" s="6" t="s">
        <v>63</v>
      </c>
      <c r="C964" s="5" t="s">
        <v>64</v>
      </c>
      <c r="D964" s="6" t="s">
        <v>20</v>
      </c>
      <c r="E964" s="6" t="s">
        <v>65</v>
      </c>
      <c r="F964" s="7">
        <v>23100.080000000002</v>
      </c>
      <c r="G964" s="8">
        <v>1.26</v>
      </c>
      <c r="H964" s="8">
        <v>1.49</v>
      </c>
      <c r="I964" s="8">
        <v>29106.1</v>
      </c>
      <c r="J964" s="8">
        <v>34419.120000000003</v>
      </c>
    </row>
    <row r="965" spans="1:10" ht="16.5" x14ac:dyDescent="0.25">
      <c r="A965" s="5" t="s">
        <v>1087</v>
      </c>
      <c r="B965" s="6" t="s">
        <v>67</v>
      </c>
      <c r="C965" s="5" t="s">
        <v>68</v>
      </c>
      <c r="D965" s="6" t="s">
        <v>20</v>
      </c>
      <c r="E965" s="6" t="s">
        <v>65</v>
      </c>
      <c r="F965" s="7">
        <v>10036.77</v>
      </c>
      <c r="G965" s="8">
        <v>0.48</v>
      </c>
      <c r="H965" s="8">
        <v>0.56999999999999995</v>
      </c>
      <c r="I965" s="8">
        <v>4817.6499999999996</v>
      </c>
      <c r="J965" s="8">
        <v>5720.96</v>
      </c>
    </row>
    <row r="966" spans="1:10" x14ac:dyDescent="0.25">
      <c r="A966" s="5" t="s">
        <v>1088</v>
      </c>
      <c r="B966" s="6" t="s">
        <v>70</v>
      </c>
      <c r="C966" s="5" t="s">
        <v>71</v>
      </c>
      <c r="D966" s="6" t="s">
        <v>25</v>
      </c>
      <c r="E966" s="6" t="s">
        <v>61</v>
      </c>
      <c r="F966" s="7">
        <v>700.85</v>
      </c>
      <c r="G966" s="8">
        <v>28.42</v>
      </c>
      <c r="H966" s="8">
        <v>33.69</v>
      </c>
      <c r="I966" s="8">
        <v>19918.16</v>
      </c>
      <c r="J966" s="8">
        <v>23611.64</v>
      </c>
    </row>
    <row r="967" spans="1:10" ht="16.5" x14ac:dyDescent="0.25">
      <c r="A967" s="5" t="s">
        <v>1089</v>
      </c>
      <c r="B967" s="6" t="s">
        <v>63</v>
      </c>
      <c r="C967" s="5" t="s">
        <v>64</v>
      </c>
      <c r="D967" s="6" t="s">
        <v>20</v>
      </c>
      <c r="E967" s="6" t="s">
        <v>65</v>
      </c>
      <c r="F967" s="7">
        <v>3943.83</v>
      </c>
      <c r="G967" s="8">
        <v>1.26</v>
      </c>
      <c r="H967" s="8">
        <v>1.49</v>
      </c>
      <c r="I967" s="8">
        <v>4969.2299999999996</v>
      </c>
      <c r="J967" s="8">
        <v>5876.31</v>
      </c>
    </row>
    <row r="968" spans="1:10" x14ac:dyDescent="0.25">
      <c r="A968" s="5" t="s">
        <v>1090</v>
      </c>
      <c r="B968" s="6" t="s">
        <v>74</v>
      </c>
      <c r="C968" s="5" t="s">
        <v>75</v>
      </c>
      <c r="D968" s="6" t="s">
        <v>76</v>
      </c>
      <c r="E968" s="6" t="s">
        <v>77</v>
      </c>
      <c r="F968" s="7">
        <v>88.53</v>
      </c>
      <c r="G968" s="8">
        <v>212.84</v>
      </c>
      <c r="H968" s="8">
        <v>252.34</v>
      </c>
      <c r="I968" s="8">
        <v>18842.73</v>
      </c>
      <c r="J968" s="8">
        <v>22339.66</v>
      </c>
    </row>
    <row r="969" spans="1:10" ht="16.5" x14ac:dyDescent="0.25">
      <c r="A969" s="5" t="s">
        <v>1091</v>
      </c>
      <c r="B969" s="6" t="s">
        <v>79</v>
      </c>
      <c r="C969" s="5" t="s">
        <v>80</v>
      </c>
      <c r="D969" s="6" t="s">
        <v>20</v>
      </c>
      <c r="E969" s="6" t="s">
        <v>16</v>
      </c>
      <c r="F969" s="7">
        <v>885.26</v>
      </c>
      <c r="G969" s="8">
        <v>1.48</v>
      </c>
      <c r="H969" s="8">
        <v>1.75</v>
      </c>
      <c r="I969" s="8">
        <v>1310.18</v>
      </c>
      <c r="J969" s="8">
        <v>1549.21</v>
      </c>
    </row>
    <row r="970" spans="1:10" ht="24.75" x14ac:dyDescent="0.25">
      <c r="A970" s="5" t="s">
        <v>1092</v>
      </c>
      <c r="B970" s="6" t="s">
        <v>82</v>
      </c>
      <c r="C970" s="5" t="s">
        <v>83</v>
      </c>
      <c r="D970" s="6" t="s">
        <v>20</v>
      </c>
      <c r="E970" s="6" t="s">
        <v>84</v>
      </c>
      <c r="F970" s="7">
        <v>611.45000000000005</v>
      </c>
      <c r="G970" s="8">
        <v>48.51</v>
      </c>
      <c r="H970" s="8">
        <v>57.51</v>
      </c>
      <c r="I970" s="8">
        <v>29661.439999999999</v>
      </c>
      <c r="J970" s="8">
        <v>35164.49</v>
      </c>
    </row>
    <row r="971" spans="1:10" x14ac:dyDescent="0.25">
      <c r="A971" s="5" t="s">
        <v>1093</v>
      </c>
      <c r="B971" s="6" t="s">
        <v>86</v>
      </c>
      <c r="C971" s="5" t="s">
        <v>87</v>
      </c>
      <c r="D971" s="6" t="s">
        <v>20</v>
      </c>
      <c r="E971" s="6" t="s">
        <v>84</v>
      </c>
      <c r="F971" s="7">
        <v>611.45000000000005</v>
      </c>
      <c r="G971" s="8">
        <v>1.93</v>
      </c>
      <c r="H971" s="8">
        <v>2.29</v>
      </c>
      <c r="I971" s="8">
        <v>1180.0999999999999</v>
      </c>
      <c r="J971" s="8">
        <v>1400.22</v>
      </c>
    </row>
    <row r="972" spans="1:10" ht="16.5" x14ac:dyDescent="0.25">
      <c r="A972" s="5" t="s">
        <v>1094</v>
      </c>
      <c r="B972" s="6" t="s">
        <v>89</v>
      </c>
      <c r="C972" s="5" t="s">
        <v>90</v>
      </c>
      <c r="D972" s="6" t="s">
        <v>20</v>
      </c>
      <c r="E972" s="6" t="s">
        <v>26</v>
      </c>
      <c r="F972" s="7">
        <v>4</v>
      </c>
      <c r="G972" s="8">
        <v>1316.71</v>
      </c>
      <c r="H972" s="8">
        <v>1561.09</v>
      </c>
      <c r="I972" s="8">
        <v>5266.84</v>
      </c>
      <c r="J972" s="8">
        <v>6244.36</v>
      </c>
    </row>
    <row r="973" spans="1:10" ht="16.5" x14ac:dyDescent="0.25">
      <c r="A973" s="5" t="s">
        <v>1095</v>
      </c>
      <c r="B973" s="6" t="s">
        <v>92</v>
      </c>
      <c r="C973" s="5" t="s">
        <v>93</v>
      </c>
      <c r="D973" s="6" t="s">
        <v>25</v>
      </c>
      <c r="E973" s="6" t="s">
        <v>16</v>
      </c>
      <c r="F973" s="7">
        <v>885.26</v>
      </c>
      <c r="G973" s="8">
        <v>160.55000000000001</v>
      </c>
      <c r="H973" s="8">
        <v>190.35</v>
      </c>
      <c r="I973" s="8">
        <v>142128.49</v>
      </c>
      <c r="J973" s="8">
        <v>168509.24</v>
      </c>
    </row>
    <row r="974" spans="1:10" ht="16.5" x14ac:dyDescent="0.25">
      <c r="A974" s="5" t="s">
        <v>1096</v>
      </c>
      <c r="B974" s="6" t="s">
        <v>98</v>
      </c>
      <c r="C974" s="5" t="s">
        <v>99</v>
      </c>
      <c r="D974" s="6" t="s">
        <v>20</v>
      </c>
      <c r="E974" s="6" t="s">
        <v>26</v>
      </c>
      <c r="F974" s="7">
        <v>2</v>
      </c>
      <c r="G974" s="8">
        <v>1299.47</v>
      </c>
      <c r="H974" s="8">
        <v>1540.65</v>
      </c>
      <c r="I974" s="8">
        <v>2598.94</v>
      </c>
      <c r="J974" s="8">
        <v>3081.3</v>
      </c>
    </row>
    <row r="975" spans="1:10" ht="16.5" x14ac:dyDescent="0.25">
      <c r="A975" s="5" t="s">
        <v>1097</v>
      </c>
      <c r="B975" s="6" t="s">
        <v>95</v>
      </c>
      <c r="C975" s="5" t="s">
        <v>96</v>
      </c>
      <c r="D975" s="6" t="s">
        <v>20</v>
      </c>
      <c r="E975" s="6" t="s">
        <v>16</v>
      </c>
      <c r="F975" s="7">
        <v>14.88</v>
      </c>
      <c r="G975" s="8">
        <v>176.85</v>
      </c>
      <c r="H975" s="8">
        <v>209.67</v>
      </c>
      <c r="I975" s="8">
        <v>2631.53</v>
      </c>
      <c r="J975" s="8">
        <v>3119.89</v>
      </c>
    </row>
    <row r="976" spans="1:10" x14ac:dyDescent="0.25">
      <c r="A976" s="5" t="s">
        <v>1098</v>
      </c>
      <c r="B976" s="6" t="s">
        <v>101</v>
      </c>
      <c r="C976" s="5" t="s">
        <v>102</v>
      </c>
      <c r="D976" s="6" t="s">
        <v>76</v>
      </c>
      <c r="E976" s="6" t="s">
        <v>103</v>
      </c>
      <c r="F976" s="7">
        <v>8</v>
      </c>
      <c r="G976" s="8">
        <v>19.79</v>
      </c>
      <c r="H976" s="8">
        <v>23.46</v>
      </c>
      <c r="I976" s="8">
        <v>158.32</v>
      </c>
      <c r="J976" s="8">
        <v>187.68</v>
      </c>
    </row>
    <row r="977" spans="1:10" x14ac:dyDescent="0.25">
      <c r="A977" s="5" t="s">
        <v>1099</v>
      </c>
      <c r="B977" s="6" t="s">
        <v>105</v>
      </c>
      <c r="C977" s="5" t="s">
        <v>106</v>
      </c>
      <c r="D977" s="6" t="s">
        <v>20</v>
      </c>
      <c r="E977" s="6" t="s">
        <v>16</v>
      </c>
      <c r="F977" s="7">
        <v>392.43</v>
      </c>
      <c r="G977" s="8">
        <v>17.11</v>
      </c>
      <c r="H977" s="8">
        <v>20.29</v>
      </c>
      <c r="I977" s="8">
        <v>6714.48</v>
      </c>
      <c r="J977" s="8">
        <v>7962.4</v>
      </c>
    </row>
    <row r="978" spans="1:10" x14ac:dyDescent="0.25">
      <c r="A978" s="5" t="s">
        <v>1100</v>
      </c>
      <c r="B978" s="6" t="s">
        <v>108</v>
      </c>
      <c r="C978" s="5" t="s">
        <v>109</v>
      </c>
      <c r="D978" s="6" t="s">
        <v>110</v>
      </c>
      <c r="E978" s="6" t="s">
        <v>111</v>
      </c>
      <c r="F978" s="7">
        <v>885.26</v>
      </c>
      <c r="G978" s="8">
        <v>3.93</v>
      </c>
      <c r="H978" s="8">
        <v>4.66</v>
      </c>
      <c r="I978" s="8">
        <v>3479.07</v>
      </c>
      <c r="J978" s="8">
        <v>4125.3100000000004</v>
      </c>
    </row>
    <row r="979" spans="1:10" ht="20.100000000000001" customHeight="1" x14ac:dyDescent="0.25">
      <c r="A979" s="3" t="s">
        <v>1101</v>
      </c>
      <c r="B979" s="84" t="s">
        <v>1102</v>
      </c>
      <c r="C979" s="84"/>
      <c r="D979" s="84"/>
      <c r="E979" s="84"/>
      <c r="F979" s="84"/>
      <c r="G979" s="84">
        <v>289990.73</v>
      </c>
      <c r="H979" s="84"/>
      <c r="I979" s="4">
        <v>289990.73</v>
      </c>
      <c r="J979" s="4">
        <v>343695.97</v>
      </c>
    </row>
    <row r="980" spans="1:10" x14ac:dyDescent="0.25">
      <c r="A980" s="5" t="s">
        <v>1103</v>
      </c>
      <c r="B980" s="6" t="s">
        <v>46</v>
      </c>
      <c r="C980" s="5" t="s">
        <v>47</v>
      </c>
      <c r="D980" s="6" t="s">
        <v>25</v>
      </c>
      <c r="E980" s="6" t="s">
        <v>48</v>
      </c>
      <c r="F980" s="7">
        <v>200.72</v>
      </c>
      <c r="G980" s="8">
        <v>2.68</v>
      </c>
      <c r="H980" s="8">
        <v>3.18</v>
      </c>
      <c r="I980" s="8">
        <v>537.92999999999995</v>
      </c>
      <c r="J980" s="8">
        <v>638.29</v>
      </c>
    </row>
    <row r="981" spans="1:10" ht="16.5" x14ac:dyDescent="0.25">
      <c r="A981" s="5" t="s">
        <v>1104</v>
      </c>
      <c r="B981" s="6" t="s">
        <v>50</v>
      </c>
      <c r="C981" s="5" t="s">
        <v>51</v>
      </c>
      <c r="D981" s="6" t="s">
        <v>20</v>
      </c>
      <c r="E981" s="6" t="s">
        <v>16</v>
      </c>
      <c r="F981" s="7">
        <v>4479.6499999999996</v>
      </c>
      <c r="G981" s="8">
        <v>0.67</v>
      </c>
      <c r="H981" s="8">
        <v>0.79</v>
      </c>
      <c r="I981" s="8">
        <v>3001.37</v>
      </c>
      <c r="J981" s="8">
        <v>3538.92</v>
      </c>
    </row>
    <row r="982" spans="1:10" ht="16.5" x14ac:dyDescent="0.25">
      <c r="A982" s="5" t="s">
        <v>1105</v>
      </c>
      <c r="B982" s="6" t="s">
        <v>53</v>
      </c>
      <c r="C982" s="5" t="s">
        <v>54</v>
      </c>
      <c r="D982" s="6" t="s">
        <v>20</v>
      </c>
      <c r="E982" s="6" t="s">
        <v>34</v>
      </c>
      <c r="F982" s="7">
        <v>91.24</v>
      </c>
      <c r="G982" s="8">
        <v>4.5199999999999996</v>
      </c>
      <c r="H982" s="8">
        <v>5.36</v>
      </c>
      <c r="I982" s="8">
        <v>412.4</v>
      </c>
      <c r="J982" s="8">
        <v>489.05</v>
      </c>
    </row>
    <row r="983" spans="1:10" ht="16.5" x14ac:dyDescent="0.25">
      <c r="A983" s="5" t="s">
        <v>1106</v>
      </c>
      <c r="B983" s="6" t="s">
        <v>56</v>
      </c>
      <c r="C983" s="5" t="s">
        <v>57</v>
      </c>
      <c r="D983" s="6" t="s">
        <v>20</v>
      </c>
      <c r="E983" s="6" t="s">
        <v>34</v>
      </c>
      <c r="F983" s="7">
        <v>1.72</v>
      </c>
      <c r="G983" s="8">
        <v>114.41</v>
      </c>
      <c r="H983" s="8">
        <v>135.63999999999999</v>
      </c>
      <c r="I983" s="8">
        <v>196.79</v>
      </c>
      <c r="J983" s="8">
        <v>233.3</v>
      </c>
    </row>
    <row r="984" spans="1:10" ht="24.75" x14ac:dyDescent="0.25">
      <c r="A984" s="5" t="s">
        <v>1107</v>
      </c>
      <c r="B984" s="6" t="s">
        <v>59</v>
      </c>
      <c r="C984" s="5" t="s">
        <v>60</v>
      </c>
      <c r="D984" s="6" t="s">
        <v>20</v>
      </c>
      <c r="E984" s="6" t="s">
        <v>61</v>
      </c>
      <c r="F984" s="7">
        <v>811.57</v>
      </c>
      <c r="G984" s="8">
        <v>5.66</v>
      </c>
      <c r="H984" s="8">
        <v>6.71</v>
      </c>
      <c r="I984" s="8">
        <v>4593.49</v>
      </c>
      <c r="J984" s="8">
        <v>5445.63</v>
      </c>
    </row>
    <row r="985" spans="1:10" ht="16.5" x14ac:dyDescent="0.25">
      <c r="A985" s="5" t="s">
        <v>1108</v>
      </c>
      <c r="B985" s="6" t="s">
        <v>63</v>
      </c>
      <c r="C985" s="5" t="s">
        <v>64</v>
      </c>
      <c r="D985" s="6" t="s">
        <v>20</v>
      </c>
      <c r="E985" s="6" t="s">
        <v>65</v>
      </c>
      <c r="F985" s="7">
        <v>22294.06</v>
      </c>
      <c r="G985" s="8">
        <v>1.26</v>
      </c>
      <c r="H985" s="8">
        <v>1.49</v>
      </c>
      <c r="I985" s="8">
        <v>28090.52</v>
      </c>
      <c r="J985" s="8">
        <v>33218.15</v>
      </c>
    </row>
    <row r="986" spans="1:10" ht="16.5" x14ac:dyDescent="0.25">
      <c r="A986" s="5" t="s">
        <v>1109</v>
      </c>
      <c r="B986" s="6" t="s">
        <v>67</v>
      </c>
      <c r="C986" s="5" t="s">
        <v>68</v>
      </c>
      <c r="D986" s="6" t="s">
        <v>20</v>
      </c>
      <c r="E986" s="6" t="s">
        <v>65</v>
      </c>
      <c r="F986" s="7">
        <v>9738.76</v>
      </c>
      <c r="G986" s="8">
        <v>0.48</v>
      </c>
      <c r="H986" s="8">
        <v>0.56999999999999995</v>
      </c>
      <c r="I986" s="8">
        <v>4674.6000000000004</v>
      </c>
      <c r="J986" s="8">
        <v>5551.09</v>
      </c>
    </row>
    <row r="987" spans="1:10" x14ac:dyDescent="0.25">
      <c r="A987" s="5" t="s">
        <v>1110</v>
      </c>
      <c r="B987" s="6" t="s">
        <v>70</v>
      </c>
      <c r="C987" s="5" t="s">
        <v>71</v>
      </c>
      <c r="D987" s="6" t="s">
        <v>25</v>
      </c>
      <c r="E987" s="6" t="s">
        <v>61</v>
      </c>
      <c r="F987" s="7">
        <v>671.95</v>
      </c>
      <c r="G987" s="8">
        <v>28.42</v>
      </c>
      <c r="H987" s="8">
        <v>33.69</v>
      </c>
      <c r="I987" s="8">
        <v>19096.82</v>
      </c>
      <c r="J987" s="8">
        <v>22638</v>
      </c>
    </row>
    <row r="988" spans="1:10" ht="16.5" x14ac:dyDescent="0.25">
      <c r="A988" s="5" t="s">
        <v>1111</v>
      </c>
      <c r="B988" s="6" t="s">
        <v>63</v>
      </c>
      <c r="C988" s="5" t="s">
        <v>64</v>
      </c>
      <c r="D988" s="6" t="s">
        <v>20</v>
      </c>
      <c r="E988" s="6" t="s">
        <v>65</v>
      </c>
      <c r="F988" s="7">
        <v>4064.61</v>
      </c>
      <c r="G988" s="8">
        <v>1.26</v>
      </c>
      <c r="H988" s="8">
        <v>1.49</v>
      </c>
      <c r="I988" s="8">
        <v>5121.41</v>
      </c>
      <c r="J988" s="8">
        <v>6056.27</v>
      </c>
    </row>
    <row r="989" spans="1:10" x14ac:dyDescent="0.25">
      <c r="A989" s="5" t="s">
        <v>1112</v>
      </c>
      <c r="B989" s="6" t="s">
        <v>74</v>
      </c>
      <c r="C989" s="5" t="s">
        <v>75</v>
      </c>
      <c r="D989" s="6" t="s">
        <v>76</v>
      </c>
      <c r="E989" s="6" t="s">
        <v>77</v>
      </c>
      <c r="F989" s="7">
        <v>91.24</v>
      </c>
      <c r="G989" s="8">
        <v>212.84</v>
      </c>
      <c r="H989" s="8">
        <v>252.34</v>
      </c>
      <c r="I989" s="8">
        <v>19419.52</v>
      </c>
      <c r="J989" s="8">
        <v>23023.5</v>
      </c>
    </row>
    <row r="990" spans="1:10" ht="16.5" x14ac:dyDescent="0.25">
      <c r="A990" s="5" t="s">
        <v>1113</v>
      </c>
      <c r="B990" s="6" t="s">
        <v>79</v>
      </c>
      <c r="C990" s="5" t="s">
        <v>80</v>
      </c>
      <c r="D990" s="6" t="s">
        <v>20</v>
      </c>
      <c r="E990" s="6" t="s">
        <v>16</v>
      </c>
      <c r="F990" s="7">
        <v>912.37</v>
      </c>
      <c r="G990" s="8">
        <v>1.48</v>
      </c>
      <c r="H990" s="8">
        <v>1.75</v>
      </c>
      <c r="I990" s="8">
        <v>1350.31</v>
      </c>
      <c r="J990" s="8">
        <v>1596.65</v>
      </c>
    </row>
    <row r="991" spans="1:10" ht="24.75" x14ac:dyDescent="0.25">
      <c r="A991" s="5" t="s">
        <v>1114</v>
      </c>
      <c r="B991" s="6" t="s">
        <v>82</v>
      </c>
      <c r="C991" s="5" t="s">
        <v>83</v>
      </c>
      <c r="D991" s="6" t="s">
        <v>20</v>
      </c>
      <c r="E991" s="6" t="s">
        <v>84</v>
      </c>
      <c r="F991" s="7">
        <v>713.57</v>
      </c>
      <c r="G991" s="8">
        <v>48.51</v>
      </c>
      <c r="H991" s="8">
        <v>57.51</v>
      </c>
      <c r="I991" s="8">
        <v>34615.279999999999</v>
      </c>
      <c r="J991" s="8">
        <v>41037.410000000003</v>
      </c>
    </row>
    <row r="992" spans="1:10" x14ac:dyDescent="0.25">
      <c r="A992" s="5" t="s">
        <v>1115</v>
      </c>
      <c r="B992" s="6" t="s">
        <v>86</v>
      </c>
      <c r="C992" s="5" t="s">
        <v>87</v>
      </c>
      <c r="D992" s="6" t="s">
        <v>20</v>
      </c>
      <c r="E992" s="6" t="s">
        <v>84</v>
      </c>
      <c r="F992" s="7">
        <v>713.57</v>
      </c>
      <c r="G992" s="8">
        <v>1.93</v>
      </c>
      <c r="H992" s="8">
        <v>2.29</v>
      </c>
      <c r="I992" s="8">
        <v>1377.19</v>
      </c>
      <c r="J992" s="8">
        <v>1634.08</v>
      </c>
    </row>
    <row r="993" spans="1:10" ht="16.5" x14ac:dyDescent="0.25">
      <c r="A993" s="5" t="s">
        <v>1116</v>
      </c>
      <c r="B993" s="6" t="s">
        <v>89</v>
      </c>
      <c r="C993" s="5" t="s">
        <v>90</v>
      </c>
      <c r="D993" s="6" t="s">
        <v>20</v>
      </c>
      <c r="E993" s="6" t="s">
        <v>26</v>
      </c>
      <c r="F993" s="7">
        <v>4</v>
      </c>
      <c r="G993" s="8">
        <v>1316.71</v>
      </c>
      <c r="H993" s="8">
        <v>1561.09</v>
      </c>
      <c r="I993" s="8">
        <v>5266.84</v>
      </c>
      <c r="J993" s="8">
        <v>6244.36</v>
      </c>
    </row>
    <row r="994" spans="1:10" ht="16.5" x14ac:dyDescent="0.25">
      <c r="A994" s="5" t="s">
        <v>1117</v>
      </c>
      <c r="B994" s="6" t="s">
        <v>92</v>
      </c>
      <c r="C994" s="5" t="s">
        <v>93</v>
      </c>
      <c r="D994" s="6" t="s">
        <v>25</v>
      </c>
      <c r="E994" s="6" t="s">
        <v>16</v>
      </c>
      <c r="F994" s="7">
        <v>912.37</v>
      </c>
      <c r="G994" s="8">
        <v>160.55000000000001</v>
      </c>
      <c r="H994" s="8">
        <v>190.35</v>
      </c>
      <c r="I994" s="8">
        <v>146481</v>
      </c>
      <c r="J994" s="8">
        <v>173669.63</v>
      </c>
    </row>
    <row r="995" spans="1:10" ht="16.5" x14ac:dyDescent="0.25">
      <c r="A995" s="5" t="s">
        <v>1118</v>
      </c>
      <c r="B995" s="6" t="s">
        <v>98</v>
      </c>
      <c r="C995" s="5" t="s">
        <v>99</v>
      </c>
      <c r="D995" s="6" t="s">
        <v>20</v>
      </c>
      <c r="E995" s="6" t="s">
        <v>26</v>
      </c>
      <c r="F995" s="7">
        <v>2</v>
      </c>
      <c r="G995" s="8">
        <v>1299.47</v>
      </c>
      <c r="H995" s="8">
        <v>1540.65</v>
      </c>
      <c r="I995" s="8">
        <v>2598.94</v>
      </c>
      <c r="J995" s="8">
        <v>3081.3</v>
      </c>
    </row>
    <row r="996" spans="1:10" ht="16.5" x14ac:dyDescent="0.25">
      <c r="A996" s="5" t="s">
        <v>1119</v>
      </c>
      <c r="B996" s="6" t="s">
        <v>95</v>
      </c>
      <c r="C996" s="5" t="s">
        <v>96</v>
      </c>
      <c r="D996" s="6" t="s">
        <v>20</v>
      </c>
      <c r="E996" s="6" t="s">
        <v>16</v>
      </c>
      <c r="F996" s="7">
        <v>14.88</v>
      </c>
      <c r="G996" s="8">
        <v>176.85</v>
      </c>
      <c r="H996" s="8">
        <v>209.67</v>
      </c>
      <c r="I996" s="8">
        <v>2631.53</v>
      </c>
      <c r="J996" s="8">
        <v>3119.89</v>
      </c>
    </row>
    <row r="997" spans="1:10" x14ac:dyDescent="0.25">
      <c r="A997" s="5" t="s">
        <v>1120</v>
      </c>
      <c r="B997" s="6" t="s">
        <v>101</v>
      </c>
      <c r="C997" s="5" t="s">
        <v>102</v>
      </c>
      <c r="D997" s="6" t="s">
        <v>76</v>
      </c>
      <c r="E997" s="6" t="s">
        <v>103</v>
      </c>
      <c r="F997" s="7">
        <v>8</v>
      </c>
      <c r="G997" s="8">
        <v>19.79</v>
      </c>
      <c r="H997" s="8">
        <v>23.46</v>
      </c>
      <c r="I997" s="8">
        <v>158.32</v>
      </c>
      <c r="J997" s="8">
        <v>187.68</v>
      </c>
    </row>
    <row r="998" spans="1:10" x14ac:dyDescent="0.25">
      <c r="A998" s="5" t="s">
        <v>1121</v>
      </c>
      <c r="B998" s="6" t="s">
        <v>105</v>
      </c>
      <c r="C998" s="5" t="s">
        <v>106</v>
      </c>
      <c r="D998" s="6" t="s">
        <v>20</v>
      </c>
      <c r="E998" s="6" t="s">
        <v>16</v>
      </c>
      <c r="F998" s="7">
        <v>396.31</v>
      </c>
      <c r="G998" s="8">
        <v>17.11</v>
      </c>
      <c r="H998" s="8">
        <v>20.29</v>
      </c>
      <c r="I998" s="8">
        <v>6780.86</v>
      </c>
      <c r="J998" s="8">
        <v>8041.13</v>
      </c>
    </row>
    <row r="999" spans="1:10" x14ac:dyDescent="0.25">
      <c r="A999" s="5" t="s">
        <v>1122</v>
      </c>
      <c r="B999" s="6" t="s">
        <v>108</v>
      </c>
      <c r="C999" s="5" t="s">
        <v>109</v>
      </c>
      <c r="D999" s="6" t="s">
        <v>110</v>
      </c>
      <c r="E999" s="6" t="s">
        <v>111</v>
      </c>
      <c r="F999" s="7">
        <v>912.37</v>
      </c>
      <c r="G999" s="8">
        <v>3.93</v>
      </c>
      <c r="H999" s="8">
        <v>4.66</v>
      </c>
      <c r="I999" s="8">
        <v>3585.61</v>
      </c>
      <c r="J999" s="8">
        <v>4251.6400000000003</v>
      </c>
    </row>
    <row r="1000" spans="1:10" ht="20.100000000000001" customHeight="1" x14ac:dyDescent="0.25">
      <c r="A1000" s="3" t="s">
        <v>1123</v>
      </c>
      <c r="B1000" s="84" t="s">
        <v>1124</v>
      </c>
      <c r="C1000" s="84"/>
      <c r="D1000" s="84"/>
      <c r="E1000" s="84"/>
      <c r="F1000" s="84"/>
      <c r="G1000" s="84">
        <v>292484.99000000005</v>
      </c>
      <c r="H1000" s="84"/>
      <c r="I1000" s="4">
        <v>292484.99</v>
      </c>
      <c r="J1000" s="4">
        <v>346644.53</v>
      </c>
    </row>
    <row r="1001" spans="1:10" x14ac:dyDescent="0.25">
      <c r="A1001" s="5" t="s">
        <v>1125</v>
      </c>
      <c r="B1001" s="6" t="s">
        <v>46</v>
      </c>
      <c r="C1001" s="5" t="s">
        <v>47</v>
      </c>
      <c r="D1001" s="6" t="s">
        <v>25</v>
      </c>
      <c r="E1001" s="6" t="s">
        <v>48</v>
      </c>
      <c r="F1001" s="7">
        <v>200.01</v>
      </c>
      <c r="G1001" s="8">
        <v>2.68</v>
      </c>
      <c r="H1001" s="8">
        <v>3.18</v>
      </c>
      <c r="I1001" s="8">
        <v>536.03</v>
      </c>
      <c r="J1001" s="8">
        <v>636.03</v>
      </c>
    </row>
    <row r="1002" spans="1:10" ht="16.5" x14ac:dyDescent="0.25">
      <c r="A1002" s="5" t="s">
        <v>1126</v>
      </c>
      <c r="B1002" s="6" t="s">
        <v>50</v>
      </c>
      <c r="C1002" s="5" t="s">
        <v>51</v>
      </c>
      <c r="D1002" s="6" t="s">
        <v>20</v>
      </c>
      <c r="E1002" s="6" t="s">
        <v>16</v>
      </c>
      <c r="F1002" s="7">
        <v>4901.6000000000004</v>
      </c>
      <c r="G1002" s="8">
        <v>0.67</v>
      </c>
      <c r="H1002" s="8">
        <v>0.79</v>
      </c>
      <c r="I1002" s="8">
        <v>3284.07</v>
      </c>
      <c r="J1002" s="8">
        <v>3872.26</v>
      </c>
    </row>
    <row r="1003" spans="1:10" ht="16.5" x14ac:dyDescent="0.25">
      <c r="A1003" s="5" t="s">
        <v>1127</v>
      </c>
      <c r="B1003" s="6" t="s">
        <v>53</v>
      </c>
      <c r="C1003" s="5" t="s">
        <v>54</v>
      </c>
      <c r="D1003" s="6" t="s">
        <v>20</v>
      </c>
      <c r="E1003" s="6" t="s">
        <v>34</v>
      </c>
      <c r="F1003" s="7">
        <v>90.2</v>
      </c>
      <c r="G1003" s="8">
        <v>4.5199999999999996</v>
      </c>
      <c r="H1003" s="8">
        <v>5.36</v>
      </c>
      <c r="I1003" s="8">
        <v>407.7</v>
      </c>
      <c r="J1003" s="8">
        <v>483.47</v>
      </c>
    </row>
    <row r="1004" spans="1:10" ht="16.5" x14ac:dyDescent="0.25">
      <c r="A1004" s="5" t="s">
        <v>1128</v>
      </c>
      <c r="B1004" s="6" t="s">
        <v>56</v>
      </c>
      <c r="C1004" s="5" t="s">
        <v>57</v>
      </c>
      <c r="D1004" s="6" t="s">
        <v>20</v>
      </c>
      <c r="E1004" s="6" t="s">
        <v>34</v>
      </c>
      <c r="F1004" s="7">
        <v>1.72</v>
      </c>
      <c r="G1004" s="8">
        <v>114.41</v>
      </c>
      <c r="H1004" s="8">
        <v>135.63999999999999</v>
      </c>
      <c r="I1004" s="8">
        <v>196.79</v>
      </c>
      <c r="J1004" s="8">
        <v>233.3</v>
      </c>
    </row>
    <row r="1005" spans="1:10" ht="24.75" x14ac:dyDescent="0.25">
      <c r="A1005" s="5" t="s">
        <v>1129</v>
      </c>
      <c r="B1005" s="6" t="s">
        <v>59</v>
      </c>
      <c r="C1005" s="5" t="s">
        <v>60</v>
      </c>
      <c r="D1005" s="6" t="s">
        <v>20</v>
      </c>
      <c r="E1005" s="6" t="s">
        <v>61</v>
      </c>
      <c r="F1005" s="7">
        <v>873.3</v>
      </c>
      <c r="G1005" s="8">
        <v>5.66</v>
      </c>
      <c r="H1005" s="8">
        <v>6.71</v>
      </c>
      <c r="I1005" s="8">
        <v>4942.88</v>
      </c>
      <c r="J1005" s="8">
        <v>5859.84</v>
      </c>
    </row>
    <row r="1006" spans="1:10" ht="16.5" x14ac:dyDescent="0.25">
      <c r="A1006" s="5" t="s">
        <v>1130</v>
      </c>
      <c r="B1006" s="6" t="s">
        <v>63</v>
      </c>
      <c r="C1006" s="5" t="s">
        <v>64</v>
      </c>
      <c r="D1006" s="6" t="s">
        <v>20</v>
      </c>
      <c r="E1006" s="6" t="s">
        <v>65</v>
      </c>
      <c r="F1006" s="7">
        <v>24169.57</v>
      </c>
      <c r="G1006" s="8">
        <v>1.26</v>
      </c>
      <c r="H1006" s="8">
        <v>1.49</v>
      </c>
      <c r="I1006" s="8">
        <v>30453.66</v>
      </c>
      <c r="J1006" s="8">
        <v>36012.660000000003</v>
      </c>
    </row>
    <row r="1007" spans="1:10" ht="16.5" x14ac:dyDescent="0.25">
      <c r="A1007" s="5" t="s">
        <v>1131</v>
      </c>
      <c r="B1007" s="6" t="s">
        <v>67</v>
      </c>
      <c r="C1007" s="5" t="s">
        <v>68</v>
      </c>
      <c r="D1007" s="6" t="s">
        <v>20</v>
      </c>
      <c r="E1007" s="6" t="s">
        <v>65</v>
      </c>
      <c r="F1007" s="7">
        <v>10479.65</v>
      </c>
      <c r="G1007" s="8">
        <v>0.48</v>
      </c>
      <c r="H1007" s="8">
        <v>0.56999999999999995</v>
      </c>
      <c r="I1007" s="8">
        <v>5030.2299999999996</v>
      </c>
      <c r="J1007" s="8">
        <v>5973.4</v>
      </c>
    </row>
    <row r="1008" spans="1:10" x14ac:dyDescent="0.25">
      <c r="A1008" s="5" t="s">
        <v>1132</v>
      </c>
      <c r="B1008" s="6" t="s">
        <v>70</v>
      </c>
      <c r="C1008" s="5" t="s">
        <v>71</v>
      </c>
      <c r="D1008" s="6" t="s">
        <v>25</v>
      </c>
      <c r="E1008" s="6" t="s">
        <v>61</v>
      </c>
      <c r="F1008" s="7">
        <v>735.24</v>
      </c>
      <c r="G1008" s="8">
        <v>28.42</v>
      </c>
      <c r="H1008" s="8">
        <v>33.69</v>
      </c>
      <c r="I1008" s="8">
        <v>20895.52</v>
      </c>
      <c r="J1008" s="8">
        <v>24770.240000000002</v>
      </c>
    </row>
    <row r="1009" spans="1:10" ht="16.5" x14ac:dyDescent="0.25">
      <c r="A1009" s="5" t="s">
        <v>1133</v>
      </c>
      <c r="B1009" s="6" t="s">
        <v>63</v>
      </c>
      <c r="C1009" s="5" t="s">
        <v>64</v>
      </c>
      <c r="D1009" s="6" t="s">
        <v>20</v>
      </c>
      <c r="E1009" s="6" t="s">
        <v>65</v>
      </c>
      <c r="F1009" s="7">
        <v>4018.54</v>
      </c>
      <c r="G1009" s="8">
        <v>1.26</v>
      </c>
      <c r="H1009" s="8">
        <v>1.49</v>
      </c>
      <c r="I1009" s="8">
        <v>5063.3599999999997</v>
      </c>
      <c r="J1009" s="8">
        <v>5987.62</v>
      </c>
    </row>
    <row r="1010" spans="1:10" x14ac:dyDescent="0.25">
      <c r="A1010" s="5" t="s">
        <v>1134</v>
      </c>
      <c r="B1010" s="6" t="s">
        <v>74</v>
      </c>
      <c r="C1010" s="5" t="s">
        <v>75</v>
      </c>
      <c r="D1010" s="6" t="s">
        <v>76</v>
      </c>
      <c r="E1010" s="6" t="s">
        <v>77</v>
      </c>
      <c r="F1010" s="7">
        <v>90.2</v>
      </c>
      <c r="G1010" s="8">
        <v>212.84</v>
      </c>
      <c r="H1010" s="8">
        <v>252.34</v>
      </c>
      <c r="I1010" s="8">
        <v>19198.169999999998</v>
      </c>
      <c r="J1010" s="8">
        <v>22761.07</v>
      </c>
    </row>
    <row r="1011" spans="1:10" ht="16.5" x14ac:dyDescent="0.25">
      <c r="A1011" s="5" t="s">
        <v>1135</v>
      </c>
      <c r="B1011" s="6" t="s">
        <v>79</v>
      </c>
      <c r="C1011" s="5" t="s">
        <v>80</v>
      </c>
      <c r="D1011" s="6" t="s">
        <v>20</v>
      </c>
      <c r="E1011" s="6" t="s">
        <v>16</v>
      </c>
      <c r="F1011" s="7">
        <v>902.03</v>
      </c>
      <c r="G1011" s="8">
        <v>1.48</v>
      </c>
      <c r="H1011" s="8">
        <v>1.75</v>
      </c>
      <c r="I1011" s="8">
        <v>1335</v>
      </c>
      <c r="J1011" s="8">
        <v>1578.55</v>
      </c>
    </row>
    <row r="1012" spans="1:10" ht="24.75" x14ac:dyDescent="0.25">
      <c r="A1012" s="5" t="s">
        <v>1136</v>
      </c>
      <c r="B1012" s="6" t="s">
        <v>82</v>
      </c>
      <c r="C1012" s="5" t="s">
        <v>83</v>
      </c>
      <c r="D1012" s="6" t="s">
        <v>20</v>
      </c>
      <c r="E1012" s="6" t="s">
        <v>84</v>
      </c>
      <c r="F1012" s="7">
        <v>708.03</v>
      </c>
      <c r="G1012" s="8">
        <v>48.51</v>
      </c>
      <c r="H1012" s="8">
        <v>57.51</v>
      </c>
      <c r="I1012" s="8">
        <v>34346.54</v>
      </c>
      <c r="J1012" s="8">
        <v>40718.81</v>
      </c>
    </row>
    <row r="1013" spans="1:10" x14ac:dyDescent="0.25">
      <c r="A1013" s="5" t="s">
        <v>1137</v>
      </c>
      <c r="B1013" s="6" t="s">
        <v>86</v>
      </c>
      <c r="C1013" s="5" t="s">
        <v>87</v>
      </c>
      <c r="D1013" s="6" t="s">
        <v>20</v>
      </c>
      <c r="E1013" s="6" t="s">
        <v>84</v>
      </c>
      <c r="F1013" s="7">
        <v>708.03</v>
      </c>
      <c r="G1013" s="8">
        <v>1.93</v>
      </c>
      <c r="H1013" s="8">
        <v>2.29</v>
      </c>
      <c r="I1013" s="8">
        <v>1366.5</v>
      </c>
      <c r="J1013" s="8">
        <v>1621.39</v>
      </c>
    </row>
    <row r="1014" spans="1:10" ht="16.5" x14ac:dyDescent="0.25">
      <c r="A1014" s="5" t="s">
        <v>1138</v>
      </c>
      <c r="B1014" s="6" t="s">
        <v>89</v>
      </c>
      <c r="C1014" s="5" t="s">
        <v>90</v>
      </c>
      <c r="D1014" s="6" t="s">
        <v>20</v>
      </c>
      <c r="E1014" s="6" t="s">
        <v>26</v>
      </c>
      <c r="F1014" s="7">
        <v>4</v>
      </c>
      <c r="G1014" s="8">
        <v>1316.71</v>
      </c>
      <c r="H1014" s="8">
        <v>1561.09</v>
      </c>
      <c r="I1014" s="8">
        <v>5266.84</v>
      </c>
      <c r="J1014" s="8">
        <v>6244.36</v>
      </c>
    </row>
    <row r="1015" spans="1:10" ht="16.5" x14ac:dyDescent="0.25">
      <c r="A1015" s="5" t="s">
        <v>1139</v>
      </c>
      <c r="B1015" s="6" t="s">
        <v>92</v>
      </c>
      <c r="C1015" s="5" t="s">
        <v>93</v>
      </c>
      <c r="D1015" s="6" t="s">
        <v>25</v>
      </c>
      <c r="E1015" s="6" t="s">
        <v>16</v>
      </c>
      <c r="F1015" s="7">
        <v>902.03</v>
      </c>
      <c r="G1015" s="8">
        <v>160.55000000000001</v>
      </c>
      <c r="H1015" s="8">
        <v>190.35</v>
      </c>
      <c r="I1015" s="8">
        <v>144820.92000000001</v>
      </c>
      <c r="J1015" s="8">
        <v>171701.41</v>
      </c>
    </row>
    <row r="1016" spans="1:10" ht="16.5" x14ac:dyDescent="0.25">
      <c r="A1016" s="5" t="s">
        <v>1140</v>
      </c>
      <c r="B1016" s="6" t="s">
        <v>98</v>
      </c>
      <c r="C1016" s="5" t="s">
        <v>99</v>
      </c>
      <c r="D1016" s="6" t="s">
        <v>20</v>
      </c>
      <c r="E1016" s="6" t="s">
        <v>26</v>
      </c>
      <c r="F1016" s="7">
        <v>2</v>
      </c>
      <c r="G1016" s="8">
        <v>1299.47</v>
      </c>
      <c r="H1016" s="8">
        <v>1540.65</v>
      </c>
      <c r="I1016" s="8">
        <v>2598.94</v>
      </c>
      <c r="J1016" s="8">
        <v>3081.3</v>
      </c>
    </row>
    <row r="1017" spans="1:10" ht="16.5" x14ac:dyDescent="0.25">
      <c r="A1017" s="5" t="s">
        <v>1141</v>
      </c>
      <c r="B1017" s="6" t="s">
        <v>95</v>
      </c>
      <c r="C1017" s="5" t="s">
        <v>96</v>
      </c>
      <c r="D1017" s="6" t="s">
        <v>20</v>
      </c>
      <c r="E1017" s="6" t="s">
        <v>16</v>
      </c>
      <c r="F1017" s="7">
        <v>14.88</v>
      </c>
      <c r="G1017" s="8">
        <v>176.85</v>
      </c>
      <c r="H1017" s="8">
        <v>209.67</v>
      </c>
      <c r="I1017" s="8">
        <v>2631.53</v>
      </c>
      <c r="J1017" s="8">
        <v>3119.89</v>
      </c>
    </row>
    <row r="1018" spans="1:10" x14ac:dyDescent="0.25">
      <c r="A1018" s="5" t="s">
        <v>1142</v>
      </c>
      <c r="B1018" s="6" t="s">
        <v>101</v>
      </c>
      <c r="C1018" s="5" t="s">
        <v>102</v>
      </c>
      <c r="D1018" s="6" t="s">
        <v>76</v>
      </c>
      <c r="E1018" s="6" t="s">
        <v>103</v>
      </c>
      <c r="F1018" s="7">
        <v>8</v>
      </c>
      <c r="G1018" s="8">
        <v>19.79</v>
      </c>
      <c r="H1018" s="8">
        <v>23.46</v>
      </c>
      <c r="I1018" s="8">
        <v>158.32</v>
      </c>
      <c r="J1018" s="8">
        <v>187.68</v>
      </c>
    </row>
    <row r="1019" spans="1:10" x14ac:dyDescent="0.25">
      <c r="A1019" s="5" t="s">
        <v>1143</v>
      </c>
      <c r="B1019" s="6" t="s">
        <v>105</v>
      </c>
      <c r="C1019" s="5" t="s">
        <v>106</v>
      </c>
      <c r="D1019" s="6" t="s">
        <v>20</v>
      </c>
      <c r="E1019" s="6" t="s">
        <v>16</v>
      </c>
      <c r="F1019" s="7">
        <v>374.46</v>
      </c>
      <c r="G1019" s="8">
        <v>17.11</v>
      </c>
      <c r="H1019" s="8">
        <v>20.29</v>
      </c>
      <c r="I1019" s="8">
        <v>6407.01</v>
      </c>
      <c r="J1019" s="8">
        <v>7597.79</v>
      </c>
    </row>
    <row r="1020" spans="1:10" x14ac:dyDescent="0.25">
      <c r="A1020" s="5" t="s">
        <v>1144</v>
      </c>
      <c r="B1020" s="6" t="s">
        <v>108</v>
      </c>
      <c r="C1020" s="5" t="s">
        <v>109</v>
      </c>
      <c r="D1020" s="6" t="s">
        <v>110</v>
      </c>
      <c r="E1020" s="6" t="s">
        <v>111</v>
      </c>
      <c r="F1020" s="7">
        <v>902.03</v>
      </c>
      <c r="G1020" s="8">
        <v>3.93</v>
      </c>
      <c r="H1020" s="8">
        <v>4.66</v>
      </c>
      <c r="I1020" s="8">
        <v>3544.98</v>
      </c>
      <c r="J1020" s="8">
        <v>4203.46</v>
      </c>
    </row>
    <row r="1021" spans="1:10" ht="20.100000000000001" customHeight="1" x14ac:dyDescent="0.25">
      <c r="A1021" s="3" t="s">
        <v>1145</v>
      </c>
      <c r="B1021" s="84" t="s">
        <v>1146</v>
      </c>
      <c r="C1021" s="84"/>
      <c r="D1021" s="84"/>
      <c r="E1021" s="84"/>
      <c r="F1021" s="84"/>
      <c r="G1021" s="84">
        <v>285897.00000000006</v>
      </c>
      <c r="H1021" s="84"/>
      <c r="I1021" s="4">
        <v>285897</v>
      </c>
      <c r="J1021" s="4">
        <v>338838.91</v>
      </c>
    </row>
    <row r="1022" spans="1:10" x14ac:dyDescent="0.25">
      <c r="A1022" s="5" t="s">
        <v>1147</v>
      </c>
      <c r="B1022" s="6" t="s">
        <v>46</v>
      </c>
      <c r="C1022" s="5" t="s">
        <v>47</v>
      </c>
      <c r="D1022" s="6" t="s">
        <v>25</v>
      </c>
      <c r="E1022" s="6" t="s">
        <v>48</v>
      </c>
      <c r="F1022" s="7">
        <v>199.94</v>
      </c>
      <c r="G1022" s="8">
        <v>2.68</v>
      </c>
      <c r="H1022" s="8">
        <v>3.18</v>
      </c>
      <c r="I1022" s="8">
        <v>535.84</v>
      </c>
      <c r="J1022" s="8">
        <v>635.80999999999995</v>
      </c>
    </row>
    <row r="1023" spans="1:10" ht="16.5" x14ac:dyDescent="0.25">
      <c r="A1023" s="5" t="s">
        <v>1148</v>
      </c>
      <c r="B1023" s="6" t="s">
        <v>50</v>
      </c>
      <c r="C1023" s="5" t="s">
        <v>51</v>
      </c>
      <c r="D1023" s="6" t="s">
        <v>20</v>
      </c>
      <c r="E1023" s="6" t="s">
        <v>16</v>
      </c>
      <c r="F1023" s="7">
        <v>4676.49</v>
      </c>
      <c r="G1023" s="8">
        <v>0.67</v>
      </c>
      <c r="H1023" s="8">
        <v>0.79</v>
      </c>
      <c r="I1023" s="8">
        <v>3133.25</v>
      </c>
      <c r="J1023" s="8">
        <v>3694.43</v>
      </c>
    </row>
    <row r="1024" spans="1:10" ht="16.5" x14ac:dyDescent="0.25">
      <c r="A1024" s="5" t="s">
        <v>1149</v>
      </c>
      <c r="B1024" s="6" t="s">
        <v>53</v>
      </c>
      <c r="C1024" s="5" t="s">
        <v>54</v>
      </c>
      <c r="D1024" s="6" t="s">
        <v>20</v>
      </c>
      <c r="E1024" s="6" t="s">
        <v>34</v>
      </c>
      <c r="F1024" s="7">
        <v>88.83</v>
      </c>
      <c r="G1024" s="8">
        <v>4.5199999999999996</v>
      </c>
      <c r="H1024" s="8">
        <v>5.36</v>
      </c>
      <c r="I1024" s="8">
        <v>401.51</v>
      </c>
      <c r="J1024" s="8">
        <v>476.13</v>
      </c>
    </row>
    <row r="1025" spans="1:10" ht="16.5" x14ac:dyDescent="0.25">
      <c r="A1025" s="5" t="s">
        <v>1150</v>
      </c>
      <c r="B1025" s="6" t="s">
        <v>56</v>
      </c>
      <c r="C1025" s="5" t="s">
        <v>57</v>
      </c>
      <c r="D1025" s="6" t="s">
        <v>20</v>
      </c>
      <c r="E1025" s="6" t="s">
        <v>34</v>
      </c>
      <c r="F1025" s="7">
        <v>1.72</v>
      </c>
      <c r="G1025" s="8">
        <v>114.41</v>
      </c>
      <c r="H1025" s="8">
        <v>135.63999999999999</v>
      </c>
      <c r="I1025" s="8">
        <v>196.79</v>
      </c>
      <c r="J1025" s="8">
        <v>233.3</v>
      </c>
    </row>
    <row r="1026" spans="1:10" ht="24.75" x14ac:dyDescent="0.25">
      <c r="A1026" s="5" t="s">
        <v>1151</v>
      </c>
      <c r="B1026" s="6" t="s">
        <v>59</v>
      </c>
      <c r="C1026" s="5" t="s">
        <v>60</v>
      </c>
      <c r="D1026" s="6" t="s">
        <v>20</v>
      </c>
      <c r="E1026" s="6" t="s">
        <v>61</v>
      </c>
      <c r="F1026" s="7">
        <v>837.48</v>
      </c>
      <c r="G1026" s="8">
        <v>5.66</v>
      </c>
      <c r="H1026" s="8">
        <v>6.71</v>
      </c>
      <c r="I1026" s="8">
        <v>4740.1400000000003</v>
      </c>
      <c r="J1026" s="8">
        <v>5619.49</v>
      </c>
    </row>
    <row r="1027" spans="1:10" ht="16.5" x14ac:dyDescent="0.25">
      <c r="A1027" s="5" t="s">
        <v>1152</v>
      </c>
      <c r="B1027" s="6" t="s">
        <v>63</v>
      </c>
      <c r="C1027" s="5" t="s">
        <v>64</v>
      </c>
      <c r="D1027" s="6" t="s">
        <v>20</v>
      </c>
      <c r="E1027" s="6" t="s">
        <v>65</v>
      </c>
      <c r="F1027" s="7">
        <v>23125.69</v>
      </c>
      <c r="G1027" s="8">
        <v>1.26</v>
      </c>
      <c r="H1027" s="8">
        <v>1.49</v>
      </c>
      <c r="I1027" s="8">
        <v>29138.37</v>
      </c>
      <c r="J1027" s="8">
        <v>34457.279999999999</v>
      </c>
    </row>
    <row r="1028" spans="1:10" ht="16.5" x14ac:dyDescent="0.25">
      <c r="A1028" s="5" t="s">
        <v>1153</v>
      </c>
      <c r="B1028" s="6" t="s">
        <v>67</v>
      </c>
      <c r="C1028" s="5" t="s">
        <v>68</v>
      </c>
      <c r="D1028" s="6" t="s">
        <v>20</v>
      </c>
      <c r="E1028" s="6" t="s">
        <v>65</v>
      </c>
      <c r="F1028" s="7">
        <v>10049.74</v>
      </c>
      <c r="G1028" s="8">
        <v>0.48</v>
      </c>
      <c r="H1028" s="8">
        <v>0.56999999999999995</v>
      </c>
      <c r="I1028" s="8">
        <v>4823.88</v>
      </c>
      <c r="J1028" s="8">
        <v>5728.35</v>
      </c>
    </row>
    <row r="1029" spans="1:10" x14ac:dyDescent="0.25">
      <c r="A1029" s="5" t="s">
        <v>1154</v>
      </c>
      <c r="B1029" s="6" t="s">
        <v>70</v>
      </c>
      <c r="C1029" s="5" t="s">
        <v>71</v>
      </c>
      <c r="D1029" s="6" t="s">
        <v>25</v>
      </c>
      <c r="E1029" s="6" t="s">
        <v>61</v>
      </c>
      <c r="F1029" s="7">
        <v>701.47</v>
      </c>
      <c r="G1029" s="8">
        <v>28.42</v>
      </c>
      <c r="H1029" s="8">
        <v>33.69</v>
      </c>
      <c r="I1029" s="8">
        <v>19935.78</v>
      </c>
      <c r="J1029" s="8">
        <v>23632.52</v>
      </c>
    </row>
    <row r="1030" spans="1:10" ht="16.5" x14ac:dyDescent="0.25">
      <c r="A1030" s="5" t="s">
        <v>1155</v>
      </c>
      <c r="B1030" s="6" t="s">
        <v>63</v>
      </c>
      <c r="C1030" s="5" t="s">
        <v>64</v>
      </c>
      <c r="D1030" s="6" t="s">
        <v>20</v>
      </c>
      <c r="E1030" s="6" t="s">
        <v>65</v>
      </c>
      <c r="F1030" s="7">
        <v>3957.38</v>
      </c>
      <c r="G1030" s="8">
        <v>1.26</v>
      </c>
      <c r="H1030" s="8">
        <v>1.49</v>
      </c>
      <c r="I1030" s="8">
        <v>4986.3</v>
      </c>
      <c r="J1030" s="8">
        <v>5896.5</v>
      </c>
    </row>
    <row r="1031" spans="1:10" x14ac:dyDescent="0.25">
      <c r="A1031" s="5" t="s">
        <v>1156</v>
      </c>
      <c r="B1031" s="6" t="s">
        <v>74</v>
      </c>
      <c r="C1031" s="5" t="s">
        <v>75</v>
      </c>
      <c r="D1031" s="6" t="s">
        <v>76</v>
      </c>
      <c r="E1031" s="6" t="s">
        <v>77</v>
      </c>
      <c r="F1031" s="7">
        <v>88.83</v>
      </c>
      <c r="G1031" s="8">
        <v>212.84</v>
      </c>
      <c r="H1031" s="8">
        <v>252.34</v>
      </c>
      <c r="I1031" s="8">
        <v>18906.580000000002</v>
      </c>
      <c r="J1031" s="8">
        <v>22415.360000000001</v>
      </c>
    </row>
    <row r="1032" spans="1:10" ht="16.5" x14ac:dyDescent="0.25">
      <c r="A1032" s="5" t="s">
        <v>1157</v>
      </c>
      <c r="B1032" s="6" t="s">
        <v>79</v>
      </c>
      <c r="C1032" s="5" t="s">
        <v>80</v>
      </c>
      <c r="D1032" s="6" t="s">
        <v>20</v>
      </c>
      <c r="E1032" s="6" t="s">
        <v>16</v>
      </c>
      <c r="F1032" s="7">
        <v>888.3</v>
      </c>
      <c r="G1032" s="8">
        <v>1.48</v>
      </c>
      <c r="H1032" s="8">
        <v>1.75</v>
      </c>
      <c r="I1032" s="8">
        <v>1314.68</v>
      </c>
      <c r="J1032" s="8">
        <v>1554.53</v>
      </c>
    </row>
    <row r="1033" spans="1:10" ht="24.75" x14ac:dyDescent="0.25">
      <c r="A1033" s="5" t="s">
        <v>1158</v>
      </c>
      <c r="B1033" s="6" t="s">
        <v>82</v>
      </c>
      <c r="C1033" s="5" t="s">
        <v>83</v>
      </c>
      <c r="D1033" s="6" t="s">
        <v>20</v>
      </c>
      <c r="E1033" s="6" t="s">
        <v>84</v>
      </c>
      <c r="F1033" s="7">
        <v>686</v>
      </c>
      <c r="G1033" s="8">
        <v>48.51</v>
      </c>
      <c r="H1033" s="8">
        <v>57.51</v>
      </c>
      <c r="I1033" s="8">
        <v>33277.86</v>
      </c>
      <c r="J1033" s="8">
        <v>39451.86</v>
      </c>
    </row>
    <row r="1034" spans="1:10" x14ac:dyDescent="0.25">
      <c r="A1034" s="5" t="s">
        <v>1159</v>
      </c>
      <c r="B1034" s="6" t="s">
        <v>86</v>
      </c>
      <c r="C1034" s="5" t="s">
        <v>87</v>
      </c>
      <c r="D1034" s="6" t="s">
        <v>20</v>
      </c>
      <c r="E1034" s="6" t="s">
        <v>84</v>
      </c>
      <c r="F1034" s="7">
        <v>686</v>
      </c>
      <c r="G1034" s="8">
        <v>1.93</v>
      </c>
      <c r="H1034" s="8">
        <v>2.29</v>
      </c>
      <c r="I1034" s="8">
        <v>1323.98</v>
      </c>
      <c r="J1034" s="8">
        <v>1570.94</v>
      </c>
    </row>
    <row r="1035" spans="1:10" ht="16.5" x14ac:dyDescent="0.25">
      <c r="A1035" s="5" t="s">
        <v>1160</v>
      </c>
      <c r="B1035" s="6" t="s">
        <v>89</v>
      </c>
      <c r="C1035" s="5" t="s">
        <v>90</v>
      </c>
      <c r="D1035" s="6" t="s">
        <v>20</v>
      </c>
      <c r="E1035" s="6" t="s">
        <v>26</v>
      </c>
      <c r="F1035" s="7">
        <v>4</v>
      </c>
      <c r="G1035" s="8">
        <v>1316.71</v>
      </c>
      <c r="H1035" s="8">
        <v>1561.09</v>
      </c>
      <c r="I1035" s="8">
        <v>5266.84</v>
      </c>
      <c r="J1035" s="8">
        <v>6244.36</v>
      </c>
    </row>
    <row r="1036" spans="1:10" ht="16.5" x14ac:dyDescent="0.25">
      <c r="A1036" s="5" t="s">
        <v>1161</v>
      </c>
      <c r="B1036" s="6" t="s">
        <v>92</v>
      </c>
      <c r="C1036" s="5" t="s">
        <v>93</v>
      </c>
      <c r="D1036" s="6" t="s">
        <v>25</v>
      </c>
      <c r="E1036" s="6" t="s">
        <v>16</v>
      </c>
      <c r="F1036" s="7">
        <v>888.3</v>
      </c>
      <c r="G1036" s="8">
        <v>160.55000000000001</v>
      </c>
      <c r="H1036" s="8">
        <v>190.35</v>
      </c>
      <c r="I1036" s="8">
        <v>142616.57</v>
      </c>
      <c r="J1036" s="8">
        <v>169087.91</v>
      </c>
    </row>
    <row r="1037" spans="1:10" ht="16.5" x14ac:dyDescent="0.25">
      <c r="A1037" s="5" t="s">
        <v>1162</v>
      </c>
      <c r="B1037" s="6" t="s">
        <v>98</v>
      </c>
      <c r="C1037" s="5" t="s">
        <v>99</v>
      </c>
      <c r="D1037" s="6" t="s">
        <v>20</v>
      </c>
      <c r="E1037" s="6" t="s">
        <v>26</v>
      </c>
      <c r="F1037" s="7">
        <v>2</v>
      </c>
      <c r="G1037" s="8">
        <v>1299.47</v>
      </c>
      <c r="H1037" s="8">
        <v>1540.65</v>
      </c>
      <c r="I1037" s="8">
        <v>2598.94</v>
      </c>
      <c r="J1037" s="8">
        <v>3081.3</v>
      </c>
    </row>
    <row r="1038" spans="1:10" ht="16.5" x14ac:dyDescent="0.25">
      <c r="A1038" s="5" t="s">
        <v>1163</v>
      </c>
      <c r="B1038" s="6" t="s">
        <v>95</v>
      </c>
      <c r="C1038" s="5" t="s">
        <v>96</v>
      </c>
      <c r="D1038" s="6" t="s">
        <v>20</v>
      </c>
      <c r="E1038" s="6" t="s">
        <v>16</v>
      </c>
      <c r="F1038" s="7">
        <v>14.88</v>
      </c>
      <c r="G1038" s="8">
        <v>176.85</v>
      </c>
      <c r="H1038" s="8">
        <v>209.67</v>
      </c>
      <c r="I1038" s="8">
        <v>2631.53</v>
      </c>
      <c r="J1038" s="8">
        <v>3119.89</v>
      </c>
    </row>
    <row r="1039" spans="1:10" x14ac:dyDescent="0.25">
      <c r="A1039" s="5" t="s">
        <v>1164</v>
      </c>
      <c r="B1039" s="6" t="s">
        <v>101</v>
      </c>
      <c r="C1039" s="5" t="s">
        <v>102</v>
      </c>
      <c r="D1039" s="6" t="s">
        <v>76</v>
      </c>
      <c r="E1039" s="6" t="s">
        <v>103</v>
      </c>
      <c r="F1039" s="7">
        <v>8</v>
      </c>
      <c r="G1039" s="8">
        <v>19.79</v>
      </c>
      <c r="H1039" s="8">
        <v>23.46</v>
      </c>
      <c r="I1039" s="8">
        <v>158.32</v>
      </c>
      <c r="J1039" s="8">
        <v>187.68</v>
      </c>
    </row>
    <row r="1040" spans="1:10" x14ac:dyDescent="0.25">
      <c r="A1040" s="5" t="s">
        <v>1165</v>
      </c>
      <c r="B1040" s="6" t="s">
        <v>105</v>
      </c>
      <c r="C1040" s="5" t="s">
        <v>106</v>
      </c>
      <c r="D1040" s="6" t="s">
        <v>20</v>
      </c>
      <c r="E1040" s="6" t="s">
        <v>16</v>
      </c>
      <c r="F1040" s="7">
        <v>375.15</v>
      </c>
      <c r="G1040" s="8">
        <v>17.11</v>
      </c>
      <c r="H1040" s="8">
        <v>20.29</v>
      </c>
      <c r="I1040" s="8">
        <v>6418.82</v>
      </c>
      <c r="J1040" s="8">
        <v>7611.79</v>
      </c>
    </row>
    <row r="1041" spans="1:10" x14ac:dyDescent="0.25">
      <c r="A1041" s="5" t="s">
        <v>1166</v>
      </c>
      <c r="B1041" s="6" t="s">
        <v>108</v>
      </c>
      <c r="C1041" s="5" t="s">
        <v>109</v>
      </c>
      <c r="D1041" s="6" t="s">
        <v>110</v>
      </c>
      <c r="E1041" s="6" t="s">
        <v>111</v>
      </c>
      <c r="F1041" s="7">
        <v>888.3</v>
      </c>
      <c r="G1041" s="8">
        <v>3.93</v>
      </c>
      <c r="H1041" s="8">
        <v>4.66</v>
      </c>
      <c r="I1041" s="8">
        <v>3491.02</v>
      </c>
      <c r="J1041" s="8">
        <v>4139.4799999999996</v>
      </c>
    </row>
    <row r="1042" spans="1:10" ht="20.100000000000001" customHeight="1" x14ac:dyDescent="0.25">
      <c r="A1042" s="3" t="s">
        <v>1167</v>
      </c>
      <c r="B1042" s="84" t="s">
        <v>1168</v>
      </c>
      <c r="C1042" s="84"/>
      <c r="D1042" s="84"/>
      <c r="E1042" s="84"/>
      <c r="F1042" s="84"/>
      <c r="G1042" s="84">
        <v>310303.14</v>
      </c>
      <c r="H1042" s="84"/>
      <c r="I1042" s="4">
        <v>310303.14</v>
      </c>
      <c r="J1042" s="4">
        <v>367776.78</v>
      </c>
    </row>
    <row r="1043" spans="1:10" x14ac:dyDescent="0.25">
      <c r="A1043" s="5" t="s">
        <v>1169</v>
      </c>
      <c r="B1043" s="6" t="s">
        <v>46</v>
      </c>
      <c r="C1043" s="5" t="s">
        <v>47</v>
      </c>
      <c r="D1043" s="6" t="s">
        <v>25</v>
      </c>
      <c r="E1043" s="6" t="s">
        <v>48</v>
      </c>
      <c r="F1043" s="7">
        <v>200.16</v>
      </c>
      <c r="G1043" s="8">
        <v>2.68</v>
      </c>
      <c r="H1043" s="8">
        <v>3.18</v>
      </c>
      <c r="I1043" s="8">
        <v>536.42999999999995</v>
      </c>
      <c r="J1043" s="8">
        <v>636.51</v>
      </c>
    </row>
    <row r="1044" spans="1:10" ht="16.5" x14ac:dyDescent="0.25">
      <c r="A1044" s="5" t="s">
        <v>1170</v>
      </c>
      <c r="B1044" s="6" t="s">
        <v>50</v>
      </c>
      <c r="C1044" s="5" t="s">
        <v>51</v>
      </c>
      <c r="D1044" s="6" t="s">
        <v>20</v>
      </c>
      <c r="E1044" s="6" t="s">
        <v>16</v>
      </c>
      <c r="F1044" s="7">
        <v>4411.16</v>
      </c>
      <c r="G1044" s="8">
        <v>0.67</v>
      </c>
      <c r="H1044" s="8">
        <v>0.79</v>
      </c>
      <c r="I1044" s="8">
        <v>2955.48</v>
      </c>
      <c r="J1044" s="8">
        <v>3484.82</v>
      </c>
    </row>
    <row r="1045" spans="1:10" ht="16.5" x14ac:dyDescent="0.25">
      <c r="A1045" s="5" t="s">
        <v>1171</v>
      </c>
      <c r="B1045" s="6" t="s">
        <v>53</v>
      </c>
      <c r="C1045" s="5" t="s">
        <v>54</v>
      </c>
      <c r="D1045" s="6" t="s">
        <v>20</v>
      </c>
      <c r="E1045" s="6" t="s">
        <v>34</v>
      </c>
      <c r="F1045" s="7">
        <v>102.03</v>
      </c>
      <c r="G1045" s="8">
        <v>4.5199999999999996</v>
      </c>
      <c r="H1045" s="8">
        <v>5.36</v>
      </c>
      <c r="I1045" s="8">
        <v>461.18</v>
      </c>
      <c r="J1045" s="8">
        <v>546.88</v>
      </c>
    </row>
    <row r="1046" spans="1:10" ht="16.5" x14ac:dyDescent="0.25">
      <c r="A1046" s="5" t="s">
        <v>1172</v>
      </c>
      <c r="B1046" s="6" t="s">
        <v>56</v>
      </c>
      <c r="C1046" s="5" t="s">
        <v>57</v>
      </c>
      <c r="D1046" s="6" t="s">
        <v>20</v>
      </c>
      <c r="E1046" s="6" t="s">
        <v>34</v>
      </c>
      <c r="F1046" s="7">
        <v>1.29</v>
      </c>
      <c r="G1046" s="8">
        <v>114.41</v>
      </c>
      <c r="H1046" s="8">
        <v>135.63999999999999</v>
      </c>
      <c r="I1046" s="8">
        <v>147.59</v>
      </c>
      <c r="J1046" s="8">
        <v>174.98</v>
      </c>
    </row>
    <row r="1047" spans="1:10" ht="24.75" x14ac:dyDescent="0.25">
      <c r="A1047" s="5" t="s">
        <v>1173</v>
      </c>
      <c r="B1047" s="6" t="s">
        <v>59</v>
      </c>
      <c r="C1047" s="5" t="s">
        <v>60</v>
      </c>
      <c r="D1047" s="6" t="s">
        <v>20</v>
      </c>
      <c r="E1047" s="6" t="s">
        <v>61</v>
      </c>
      <c r="F1047" s="7">
        <v>816.79</v>
      </c>
      <c r="G1047" s="8">
        <v>5.66</v>
      </c>
      <c r="H1047" s="8">
        <v>6.71</v>
      </c>
      <c r="I1047" s="8">
        <v>4623.03</v>
      </c>
      <c r="J1047" s="8">
        <v>5480.66</v>
      </c>
    </row>
    <row r="1048" spans="1:10" ht="16.5" x14ac:dyDescent="0.25">
      <c r="A1048" s="5" t="s">
        <v>1174</v>
      </c>
      <c r="B1048" s="6" t="s">
        <v>63</v>
      </c>
      <c r="C1048" s="5" t="s">
        <v>64</v>
      </c>
      <c r="D1048" s="6" t="s">
        <v>20</v>
      </c>
      <c r="E1048" s="6" t="s">
        <v>65</v>
      </c>
      <c r="F1048" s="7">
        <v>22208.02</v>
      </c>
      <c r="G1048" s="8">
        <v>1.26</v>
      </c>
      <c r="H1048" s="8">
        <v>1.49</v>
      </c>
      <c r="I1048" s="8">
        <v>27982.11</v>
      </c>
      <c r="J1048" s="8">
        <v>33089.949999999997</v>
      </c>
    </row>
    <row r="1049" spans="1:10" ht="16.5" x14ac:dyDescent="0.25">
      <c r="A1049" s="5" t="s">
        <v>1175</v>
      </c>
      <c r="B1049" s="6" t="s">
        <v>67</v>
      </c>
      <c r="C1049" s="5" t="s">
        <v>68</v>
      </c>
      <c r="D1049" s="6" t="s">
        <v>20</v>
      </c>
      <c r="E1049" s="6" t="s">
        <v>65</v>
      </c>
      <c r="F1049" s="7">
        <v>9801.49</v>
      </c>
      <c r="G1049" s="8">
        <v>0.48</v>
      </c>
      <c r="H1049" s="8">
        <v>0.56999999999999995</v>
      </c>
      <c r="I1049" s="8">
        <v>4704.72</v>
      </c>
      <c r="J1049" s="8">
        <v>5586.85</v>
      </c>
    </row>
    <row r="1050" spans="1:10" x14ac:dyDescent="0.25">
      <c r="A1050" s="5" t="s">
        <v>1176</v>
      </c>
      <c r="B1050" s="6" t="s">
        <v>70</v>
      </c>
      <c r="C1050" s="5" t="s">
        <v>71</v>
      </c>
      <c r="D1050" s="6" t="s">
        <v>25</v>
      </c>
      <c r="E1050" s="6" t="s">
        <v>61</v>
      </c>
      <c r="F1050" s="7">
        <v>661.67</v>
      </c>
      <c r="G1050" s="8">
        <v>28.42</v>
      </c>
      <c r="H1050" s="8">
        <v>33.69</v>
      </c>
      <c r="I1050" s="8">
        <v>18804.66</v>
      </c>
      <c r="J1050" s="8">
        <v>22291.66</v>
      </c>
    </row>
    <row r="1051" spans="1:10" ht="16.5" x14ac:dyDescent="0.25">
      <c r="A1051" s="5" t="s">
        <v>1177</v>
      </c>
      <c r="B1051" s="6" t="s">
        <v>63</v>
      </c>
      <c r="C1051" s="5" t="s">
        <v>64</v>
      </c>
      <c r="D1051" s="6" t="s">
        <v>20</v>
      </c>
      <c r="E1051" s="6" t="s">
        <v>65</v>
      </c>
      <c r="F1051" s="7">
        <v>4545.4799999999996</v>
      </c>
      <c r="G1051" s="8">
        <v>1.26</v>
      </c>
      <c r="H1051" s="8">
        <v>1.49</v>
      </c>
      <c r="I1051" s="8">
        <v>5727.3</v>
      </c>
      <c r="J1051" s="8">
        <v>6772.77</v>
      </c>
    </row>
    <row r="1052" spans="1:10" x14ac:dyDescent="0.25">
      <c r="A1052" s="5" t="s">
        <v>1178</v>
      </c>
      <c r="B1052" s="6" t="s">
        <v>74</v>
      </c>
      <c r="C1052" s="5" t="s">
        <v>75</v>
      </c>
      <c r="D1052" s="6" t="s">
        <v>76</v>
      </c>
      <c r="E1052" s="6" t="s">
        <v>77</v>
      </c>
      <c r="F1052" s="7">
        <v>102.03</v>
      </c>
      <c r="G1052" s="8">
        <v>212.84</v>
      </c>
      <c r="H1052" s="8">
        <v>252.34</v>
      </c>
      <c r="I1052" s="8">
        <v>21716.07</v>
      </c>
      <c r="J1052" s="8">
        <v>25746.25</v>
      </c>
    </row>
    <row r="1053" spans="1:10" ht="16.5" x14ac:dyDescent="0.25">
      <c r="A1053" s="5" t="s">
        <v>1179</v>
      </c>
      <c r="B1053" s="6" t="s">
        <v>79</v>
      </c>
      <c r="C1053" s="5" t="s">
        <v>80</v>
      </c>
      <c r="D1053" s="6" t="s">
        <v>20</v>
      </c>
      <c r="E1053" s="6" t="s">
        <v>16</v>
      </c>
      <c r="F1053" s="7">
        <v>1020.31</v>
      </c>
      <c r="G1053" s="8">
        <v>1.48</v>
      </c>
      <c r="H1053" s="8">
        <v>1.75</v>
      </c>
      <c r="I1053" s="8">
        <v>1510.06</v>
      </c>
      <c r="J1053" s="8">
        <v>1785.54</v>
      </c>
    </row>
    <row r="1054" spans="1:10" ht="24.75" x14ac:dyDescent="0.25">
      <c r="A1054" s="5" t="s">
        <v>1180</v>
      </c>
      <c r="B1054" s="6" t="s">
        <v>82</v>
      </c>
      <c r="C1054" s="5" t="s">
        <v>83</v>
      </c>
      <c r="D1054" s="6" t="s">
        <v>20</v>
      </c>
      <c r="E1054" s="6" t="s">
        <v>84</v>
      </c>
      <c r="F1054" s="7">
        <v>760.81</v>
      </c>
      <c r="G1054" s="8">
        <v>48.51</v>
      </c>
      <c r="H1054" s="8">
        <v>57.51</v>
      </c>
      <c r="I1054" s="8">
        <v>36906.89</v>
      </c>
      <c r="J1054" s="8">
        <v>43754.18</v>
      </c>
    </row>
    <row r="1055" spans="1:10" x14ac:dyDescent="0.25">
      <c r="A1055" s="5" t="s">
        <v>1181</v>
      </c>
      <c r="B1055" s="6" t="s">
        <v>86</v>
      </c>
      <c r="C1055" s="5" t="s">
        <v>87</v>
      </c>
      <c r="D1055" s="6" t="s">
        <v>20</v>
      </c>
      <c r="E1055" s="6" t="s">
        <v>84</v>
      </c>
      <c r="F1055" s="7">
        <v>760.81</v>
      </c>
      <c r="G1055" s="8">
        <v>1.93</v>
      </c>
      <c r="H1055" s="8">
        <v>2.29</v>
      </c>
      <c r="I1055" s="8">
        <v>1468.36</v>
      </c>
      <c r="J1055" s="8">
        <v>1742.25</v>
      </c>
    </row>
    <row r="1056" spans="1:10" ht="16.5" x14ac:dyDescent="0.25">
      <c r="A1056" s="5" t="s">
        <v>1182</v>
      </c>
      <c r="B1056" s="6" t="s">
        <v>89</v>
      </c>
      <c r="C1056" s="5" t="s">
        <v>90</v>
      </c>
      <c r="D1056" s="6" t="s">
        <v>20</v>
      </c>
      <c r="E1056" s="6" t="s">
        <v>26</v>
      </c>
      <c r="F1056" s="7">
        <v>3</v>
      </c>
      <c r="G1056" s="8">
        <v>1316.71</v>
      </c>
      <c r="H1056" s="8">
        <v>1561.09</v>
      </c>
      <c r="I1056" s="8">
        <v>3950.13</v>
      </c>
      <c r="J1056" s="8">
        <v>4683.2700000000004</v>
      </c>
    </row>
    <row r="1057" spans="1:10" ht="16.5" x14ac:dyDescent="0.25">
      <c r="A1057" s="5" t="s">
        <v>1183</v>
      </c>
      <c r="B1057" s="6" t="s">
        <v>92</v>
      </c>
      <c r="C1057" s="5" t="s">
        <v>93</v>
      </c>
      <c r="D1057" s="6" t="s">
        <v>25</v>
      </c>
      <c r="E1057" s="6" t="s">
        <v>16</v>
      </c>
      <c r="F1057" s="7">
        <v>1020.31</v>
      </c>
      <c r="G1057" s="8">
        <v>160.55000000000001</v>
      </c>
      <c r="H1057" s="8">
        <v>190.35</v>
      </c>
      <c r="I1057" s="8">
        <v>163810.76999999999</v>
      </c>
      <c r="J1057" s="8">
        <v>194216.01</v>
      </c>
    </row>
    <row r="1058" spans="1:10" ht="16.5" x14ac:dyDescent="0.25">
      <c r="A1058" s="5" t="s">
        <v>1184</v>
      </c>
      <c r="B1058" s="6" t="s">
        <v>98</v>
      </c>
      <c r="C1058" s="5" t="s">
        <v>99</v>
      </c>
      <c r="D1058" s="6" t="s">
        <v>20</v>
      </c>
      <c r="E1058" s="6" t="s">
        <v>26</v>
      </c>
      <c r="F1058" s="7">
        <v>2</v>
      </c>
      <c r="G1058" s="8">
        <v>1299.47</v>
      </c>
      <c r="H1058" s="8">
        <v>1540.65</v>
      </c>
      <c r="I1058" s="8">
        <v>2598.94</v>
      </c>
      <c r="J1058" s="8">
        <v>3081.3</v>
      </c>
    </row>
    <row r="1059" spans="1:10" ht="16.5" x14ac:dyDescent="0.25">
      <c r="A1059" s="5" t="s">
        <v>1185</v>
      </c>
      <c r="B1059" s="6" t="s">
        <v>95</v>
      </c>
      <c r="C1059" s="5" t="s">
        <v>96</v>
      </c>
      <c r="D1059" s="6" t="s">
        <v>20</v>
      </c>
      <c r="E1059" s="6" t="s">
        <v>16</v>
      </c>
      <c r="F1059" s="7">
        <v>11.04</v>
      </c>
      <c r="G1059" s="8">
        <v>176.85</v>
      </c>
      <c r="H1059" s="8">
        <v>209.67</v>
      </c>
      <c r="I1059" s="8">
        <v>1952.42</v>
      </c>
      <c r="J1059" s="8">
        <v>2314.7600000000002</v>
      </c>
    </row>
    <row r="1060" spans="1:10" x14ac:dyDescent="0.25">
      <c r="A1060" s="5" t="s">
        <v>1186</v>
      </c>
      <c r="B1060" s="6" t="s">
        <v>101</v>
      </c>
      <c r="C1060" s="5" t="s">
        <v>102</v>
      </c>
      <c r="D1060" s="6" t="s">
        <v>76</v>
      </c>
      <c r="E1060" s="6" t="s">
        <v>103</v>
      </c>
      <c r="F1060" s="7">
        <v>8</v>
      </c>
      <c r="G1060" s="8">
        <v>19.79</v>
      </c>
      <c r="H1060" s="8">
        <v>23.46</v>
      </c>
      <c r="I1060" s="8">
        <v>158.32</v>
      </c>
      <c r="J1060" s="8">
        <v>187.68</v>
      </c>
    </row>
    <row r="1061" spans="1:10" x14ac:dyDescent="0.25">
      <c r="A1061" s="5" t="s">
        <v>1187</v>
      </c>
      <c r="B1061" s="6" t="s">
        <v>105</v>
      </c>
      <c r="C1061" s="5" t="s">
        <v>106</v>
      </c>
      <c r="D1061" s="6" t="s">
        <v>20</v>
      </c>
      <c r="E1061" s="6" t="s">
        <v>16</v>
      </c>
      <c r="F1061" s="7">
        <v>366.97</v>
      </c>
      <c r="G1061" s="8">
        <v>17.11</v>
      </c>
      <c r="H1061" s="8">
        <v>20.29</v>
      </c>
      <c r="I1061" s="8">
        <v>6278.86</v>
      </c>
      <c r="J1061" s="8">
        <v>7445.82</v>
      </c>
    </row>
    <row r="1062" spans="1:10" x14ac:dyDescent="0.25">
      <c r="A1062" s="5" t="s">
        <v>1188</v>
      </c>
      <c r="B1062" s="6" t="s">
        <v>108</v>
      </c>
      <c r="C1062" s="5" t="s">
        <v>109</v>
      </c>
      <c r="D1062" s="6" t="s">
        <v>110</v>
      </c>
      <c r="E1062" s="6" t="s">
        <v>111</v>
      </c>
      <c r="F1062" s="7">
        <v>1020.31</v>
      </c>
      <c r="G1062" s="8">
        <v>3.93</v>
      </c>
      <c r="H1062" s="8">
        <v>4.66</v>
      </c>
      <c r="I1062" s="8">
        <v>4009.82</v>
      </c>
      <c r="J1062" s="8">
        <v>4754.6400000000003</v>
      </c>
    </row>
    <row r="1063" spans="1:10" ht="20.100000000000001" customHeight="1" x14ac:dyDescent="0.25">
      <c r="A1063" s="3" t="s">
        <v>1189</v>
      </c>
      <c r="B1063" s="84" t="s">
        <v>1190</v>
      </c>
      <c r="C1063" s="84"/>
      <c r="D1063" s="84"/>
      <c r="E1063" s="84"/>
      <c r="F1063" s="84"/>
      <c r="G1063" s="84">
        <v>313630.55000000005</v>
      </c>
      <c r="H1063" s="84"/>
      <c r="I1063" s="4">
        <v>313630.55</v>
      </c>
      <c r="J1063" s="4">
        <v>371706.03</v>
      </c>
    </row>
    <row r="1064" spans="1:10" x14ac:dyDescent="0.25">
      <c r="A1064" s="5" t="s">
        <v>1191</v>
      </c>
      <c r="B1064" s="6" t="s">
        <v>46</v>
      </c>
      <c r="C1064" s="5" t="s">
        <v>47</v>
      </c>
      <c r="D1064" s="6" t="s">
        <v>25</v>
      </c>
      <c r="E1064" s="6" t="s">
        <v>48</v>
      </c>
      <c r="F1064" s="7">
        <v>203.11</v>
      </c>
      <c r="G1064" s="8">
        <v>2.68</v>
      </c>
      <c r="H1064" s="8">
        <v>3.18</v>
      </c>
      <c r="I1064" s="8">
        <v>544.33000000000004</v>
      </c>
      <c r="J1064" s="8">
        <v>645.89</v>
      </c>
    </row>
    <row r="1065" spans="1:10" ht="16.5" x14ac:dyDescent="0.25">
      <c r="A1065" s="5" t="s">
        <v>1192</v>
      </c>
      <c r="B1065" s="6" t="s">
        <v>50</v>
      </c>
      <c r="C1065" s="5" t="s">
        <v>51</v>
      </c>
      <c r="D1065" s="6" t="s">
        <v>20</v>
      </c>
      <c r="E1065" s="6" t="s">
        <v>16</v>
      </c>
      <c r="F1065" s="7">
        <v>5242.6000000000004</v>
      </c>
      <c r="G1065" s="8">
        <v>0.67</v>
      </c>
      <c r="H1065" s="8">
        <v>0.79</v>
      </c>
      <c r="I1065" s="8">
        <v>3512.54</v>
      </c>
      <c r="J1065" s="8">
        <v>4141.6499999999996</v>
      </c>
    </row>
    <row r="1066" spans="1:10" ht="16.5" x14ac:dyDescent="0.25">
      <c r="A1066" s="5" t="s">
        <v>1193</v>
      </c>
      <c r="B1066" s="6" t="s">
        <v>53</v>
      </c>
      <c r="C1066" s="5" t="s">
        <v>54</v>
      </c>
      <c r="D1066" s="6" t="s">
        <v>20</v>
      </c>
      <c r="E1066" s="6" t="s">
        <v>34</v>
      </c>
      <c r="F1066" s="7">
        <v>96.24</v>
      </c>
      <c r="G1066" s="8">
        <v>4.5199999999999996</v>
      </c>
      <c r="H1066" s="8">
        <v>5.36</v>
      </c>
      <c r="I1066" s="8">
        <v>435</v>
      </c>
      <c r="J1066" s="8">
        <v>515.85</v>
      </c>
    </row>
    <row r="1067" spans="1:10" ht="16.5" x14ac:dyDescent="0.25">
      <c r="A1067" s="5" t="s">
        <v>1194</v>
      </c>
      <c r="B1067" s="6" t="s">
        <v>56</v>
      </c>
      <c r="C1067" s="5" t="s">
        <v>57</v>
      </c>
      <c r="D1067" s="6" t="s">
        <v>20</v>
      </c>
      <c r="E1067" s="6" t="s">
        <v>34</v>
      </c>
      <c r="F1067" s="7">
        <v>1.72</v>
      </c>
      <c r="G1067" s="8">
        <v>114.41</v>
      </c>
      <c r="H1067" s="8">
        <v>135.63999999999999</v>
      </c>
      <c r="I1067" s="8">
        <v>196.79</v>
      </c>
      <c r="J1067" s="8">
        <v>233.3</v>
      </c>
    </row>
    <row r="1068" spans="1:10" ht="24.75" x14ac:dyDescent="0.25">
      <c r="A1068" s="5" t="s">
        <v>1195</v>
      </c>
      <c r="B1068" s="6" t="s">
        <v>59</v>
      </c>
      <c r="C1068" s="5" t="s">
        <v>60</v>
      </c>
      <c r="D1068" s="6" t="s">
        <v>20</v>
      </c>
      <c r="E1068" s="6" t="s">
        <v>61</v>
      </c>
      <c r="F1068" s="7">
        <v>933.5</v>
      </c>
      <c r="G1068" s="8">
        <v>5.66</v>
      </c>
      <c r="H1068" s="8">
        <v>6.71</v>
      </c>
      <c r="I1068" s="8">
        <v>5283.61</v>
      </c>
      <c r="J1068" s="8">
        <v>6263.79</v>
      </c>
    </row>
    <row r="1069" spans="1:10" ht="16.5" x14ac:dyDescent="0.25">
      <c r="A1069" s="5" t="s">
        <v>1196</v>
      </c>
      <c r="B1069" s="6" t="s">
        <v>63</v>
      </c>
      <c r="C1069" s="5" t="s">
        <v>64</v>
      </c>
      <c r="D1069" s="6" t="s">
        <v>20</v>
      </c>
      <c r="E1069" s="6" t="s">
        <v>65</v>
      </c>
      <c r="F1069" s="7">
        <v>25839.81</v>
      </c>
      <c r="G1069" s="8">
        <v>1.26</v>
      </c>
      <c r="H1069" s="8">
        <v>1.49</v>
      </c>
      <c r="I1069" s="8">
        <v>32558.16</v>
      </c>
      <c r="J1069" s="8">
        <v>38501.32</v>
      </c>
    </row>
    <row r="1070" spans="1:10" ht="16.5" x14ac:dyDescent="0.25">
      <c r="A1070" s="5" t="s">
        <v>1197</v>
      </c>
      <c r="B1070" s="6" t="s">
        <v>67</v>
      </c>
      <c r="C1070" s="5" t="s">
        <v>68</v>
      </c>
      <c r="D1070" s="6" t="s">
        <v>20</v>
      </c>
      <c r="E1070" s="6" t="s">
        <v>65</v>
      </c>
      <c r="F1070" s="7">
        <v>11202.05</v>
      </c>
      <c r="G1070" s="8">
        <v>0.48</v>
      </c>
      <c r="H1070" s="8">
        <v>0.56999999999999995</v>
      </c>
      <c r="I1070" s="8">
        <v>5376.98</v>
      </c>
      <c r="J1070" s="8">
        <v>6385.17</v>
      </c>
    </row>
    <row r="1071" spans="1:10" x14ac:dyDescent="0.25">
      <c r="A1071" s="5" t="s">
        <v>1198</v>
      </c>
      <c r="B1071" s="6" t="s">
        <v>70</v>
      </c>
      <c r="C1071" s="5" t="s">
        <v>71</v>
      </c>
      <c r="D1071" s="6" t="s">
        <v>25</v>
      </c>
      <c r="E1071" s="6" t="s">
        <v>61</v>
      </c>
      <c r="F1071" s="7">
        <v>786.39</v>
      </c>
      <c r="G1071" s="8">
        <v>28.42</v>
      </c>
      <c r="H1071" s="8">
        <v>33.69</v>
      </c>
      <c r="I1071" s="8">
        <v>22349.200000000001</v>
      </c>
      <c r="J1071" s="8">
        <v>26493.48</v>
      </c>
    </row>
    <row r="1072" spans="1:10" ht="16.5" x14ac:dyDescent="0.25">
      <c r="A1072" s="5" t="s">
        <v>1199</v>
      </c>
      <c r="B1072" s="6" t="s">
        <v>63</v>
      </c>
      <c r="C1072" s="5" t="s">
        <v>64</v>
      </c>
      <c r="D1072" s="6" t="s">
        <v>20</v>
      </c>
      <c r="E1072" s="6" t="s">
        <v>65</v>
      </c>
      <c r="F1072" s="7">
        <v>4287.3100000000004</v>
      </c>
      <c r="G1072" s="8">
        <v>1.26</v>
      </c>
      <c r="H1072" s="8">
        <v>1.49</v>
      </c>
      <c r="I1072" s="8">
        <v>5402.01</v>
      </c>
      <c r="J1072" s="8">
        <v>6388.09</v>
      </c>
    </row>
    <row r="1073" spans="1:10" x14ac:dyDescent="0.25">
      <c r="A1073" s="5" t="s">
        <v>1200</v>
      </c>
      <c r="B1073" s="6" t="s">
        <v>74</v>
      </c>
      <c r="C1073" s="5" t="s">
        <v>75</v>
      </c>
      <c r="D1073" s="6" t="s">
        <v>76</v>
      </c>
      <c r="E1073" s="6" t="s">
        <v>77</v>
      </c>
      <c r="F1073" s="7">
        <v>96.24</v>
      </c>
      <c r="G1073" s="8">
        <v>212.84</v>
      </c>
      <c r="H1073" s="8">
        <v>252.34</v>
      </c>
      <c r="I1073" s="8">
        <v>20483.72</v>
      </c>
      <c r="J1073" s="8">
        <v>24285.200000000001</v>
      </c>
    </row>
    <row r="1074" spans="1:10" ht="16.5" x14ac:dyDescent="0.25">
      <c r="A1074" s="5" t="s">
        <v>1201</v>
      </c>
      <c r="B1074" s="6" t="s">
        <v>79</v>
      </c>
      <c r="C1074" s="5" t="s">
        <v>80</v>
      </c>
      <c r="D1074" s="6" t="s">
        <v>20</v>
      </c>
      <c r="E1074" s="6" t="s">
        <v>16</v>
      </c>
      <c r="F1074" s="7">
        <v>962.36</v>
      </c>
      <c r="G1074" s="8">
        <v>1.48</v>
      </c>
      <c r="H1074" s="8">
        <v>1.75</v>
      </c>
      <c r="I1074" s="8">
        <v>1424.29</v>
      </c>
      <c r="J1074" s="8">
        <v>1684.13</v>
      </c>
    </row>
    <row r="1075" spans="1:10" ht="24.75" x14ac:dyDescent="0.25">
      <c r="A1075" s="5" t="s">
        <v>1202</v>
      </c>
      <c r="B1075" s="6" t="s">
        <v>82</v>
      </c>
      <c r="C1075" s="5" t="s">
        <v>83</v>
      </c>
      <c r="D1075" s="6" t="s">
        <v>20</v>
      </c>
      <c r="E1075" s="6" t="s">
        <v>84</v>
      </c>
      <c r="F1075" s="7">
        <v>797.53</v>
      </c>
      <c r="G1075" s="8">
        <v>48.51</v>
      </c>
      <c r="H1075" s="8">
        <v>57.51</v>
      </c>
      <c r="I1075" s="8">
        <v>38688.18</v>
      </c>
      <c r="J1075" s="8">
        <v>45865.95</v>
      </c>
    </row>
    <row r="1076" spans="1:10" x14ac:dyDescent="0.25">
      <c r="A1076" s="5" t="s">
        <v>1203</v>
      </c>
      <c r="B1076" s="6" t="s">
        <v>86</v>
      </c>
      <c r="C1076" s="5" t="s">
        <v>87</v>
      </c>
      <c r="D1076" s="6" t="s">
        <v>20</v>
      </c>
      <c r="E1076" s="6" t="s">
        <v>84</v>
      </c>
      <c r="F1076" s="7">
        <v>797.53</v>
      </c>
      <c r="G1076" s="8">
        <v>1.93</v>
      </c>
      <c r="H1076" s="8">
        <v>2.29</v>
      </c>
      <c r="I1076" s="8">
        <v>1539.23</v>
      </c>
      <c r="J1076" s="8">
        <v>1826.34</v>
      </c>
    </row>
    <row r="1077" spans="1:10" ht="16.5" x14ac:dyDescent="0.25">
      <c r="A1077" s="5" t="s">
        <v>1204</v>
      </c>
      <c r="B1077" s="6" t="s">
        <v>89</v>
      </c>
      <c r="C1077" s="5" t="s">
        <v>90</v>
      </c>
      <c r="D1077" s="6" t="s">
        <v>20</v>
      </c>
      <c r="E1077" s="6" t="s">
        <v>26</v>
      </c>
      <c r="F1077" s="7">
        <v>4</v>
      </c>
      <c r="G1077" s="8">
        <v>1316.71</v>
      </c>
      <c r="H1077" s="8">
        <v>1561.09</v>
      </c>
      <c r="I1077" s="8">
        <v>5266.84</v>
      </c>
      <c r="J1077" s="8">
        <v>6244.36</v>
      </c>
    </row>
    <row r="1078" spans="1:10" ht="16.5" x14ac:dyDescent="0.25">
      <c r="A1078" s="5" t="s">
        <v>1205</v>
      </c>
      <c r="B1078" s="6" t="s">
        <v>92</v>
      </c>
      <c r="C1078" s="5" t="s">
        <v>93</v>
      </c>
      <c r="D1078" s="6" t="s">
        <v>25</v>
      </c>
      <c r="E1078" s="6" t="s">
        <v>16</v>
      </c>
      <c r="F1078" s="7">
        <v>962.36</v>
      </c>
      <c r="G1078" s="8">
        <v>160.55000000000001</v>
      </c>
      <c r="H1078" s="8">
        <v>190.35</v>
      </c>
      <c r="I1078" s="8">
        <v>154506.9</v>
      </c>
      <c r="J1078" s="8">
        <v>183185.23</v>
      </c>
    </row>
    <row r="1079" spans="1:10" ht="16.5" x14ac:dyDescent="0.25">
      <c r="A1079" s="5" t="s">
        <v>1206</v>
      </c>
      <c r="B1079" s="6" t="s">
        <v>98</v>
      </c>
      <c r="C1079" s="5" t="s">
        <v>99</v>
      </c>
      <c r="D1079" s="6" t="s">
        <v>20</v>
      </c>
      <c r="E1079" s="6" t="s">
        <v>26</v>
      </c>
      <c r="F1079" s="7">
        <v>2</v>
      </c>
      <c r="G1079" s="8">
        <v>1299.47</v>
      </c>
      <c r="H1079" s="8">
        <v>1540.65</v>
      </c>
      <c r="I1079" s="8">
        <v>2598.94</v>
      </c>
      <c r="J1079" s="8">
        <v>3081.3</v>
      </c>
    </row>
    <row r="1080" spans="1:10" ht="16.5" x14ac:dyDescent="0.25">
      <c r="A1080" s="5" t="s">
        <v>1207</v>
      </c>
      <c r="B1080" s="6" t="s">
        <v>95</v>
      </c>
      <c r="C1080" s="5" t="s">
        <v>96</v>
      </c>
      <c r="D1080" s="6" t="s">
        <v>20</v>
      </c>
      <c r="E1080" s="6" t="s">
        <v>16</v>
      </c>
      <c r="F1080" s="7">
        <v>14.88</v>
      </c>
      <c r="G1080" s="8">
        <v>176.85</v>
      </c>
      <c r="H1080" s="8">
        <v>209.67</v>
      </c>
      <c r="I1080" s="8">
        <v>2631.53</v>
      </c>
      <c r="J1080" s="8">
        <v>3119.89</v>
      </c>
    </row>
    <row r="1081" spans="1:10" x14ac:dyDescent="0.25">
      <c r="A1081" s="5" t="s">
        <v>1208</v>
      </c>
      <c r="B1081" s="6" t="s">
        <v>101</v>
      </c>
      <c r="C1081" s="5" t="s">
        <v>102</v>
      </c>
      <c r="D1081" s="6" t="s">
        <v>76</v>
      </c>
      <c r="E1081" s="6" t="s">
        <v>103</v>
      </c>
      <c r="F1081" s="7">
        <v>8</v>
      </c>
      <c r="G1081" s="8">
        <v>19.79</v>
      </c>
      <c r="H1081" s="8">
        <v>23.46</v>
      </c>
      <c r="I1081" s="8">
        <v>158.32</v>
      </c>
      <c r="J1081" s="8">
        <v>187.68</v>
      </c>
    </row>
    <row r="1082" spans="1:10" x14ac:dyDescent="0.25">
      <c r="A1082" s="5" t="s">
        <v>1209</v>
      </c>
      <c r="B1082" s="6" t="s">
        <v>105</v>
      </c>
      <c r="C1082" s="5" t="s">
        <v>106</v>
      </c>
      <c r="D1082" s="6" t="s">
        <v>20</v>
      </c>
      <c r="E1082" s="6" t="s">
        <v>16</v>
      </c>
      <c r="F1082" s="7">
        <v>402.8</v>
      </c>
      <c r="G1082" s="8">
        <v>17.11</v>
      </c>
      <c r="H1082" s="8">
        <v>20.29</v>
      </c>
      <c r="I1082" s="8">
        <v>6891.91</v>
      </c>
      <c r="J1082" s="8">
        <v>8172.81</v>
      </c>
    </row>
    <row r="1083" spans="1:10" x14ac:dyDescent="0.25">
      <c r="A1083" s="5" t="s">
        <v>1210</v>
      </c>
      <c r="B1083" s="6" t="s">
        <v>108</v>
      </c>
      <c r="C1083" s="5" t="s">
        <v>109</v>
      </c>
      <c r="D1083" s="6" t="s">
        <v>110</v>
      </c>
      <c r="E1083" s="6" t="s">
        <v>111</v>
      </c>
      <c r="F1083" s="7">
        <v>962.36</v>
      </c>
      <c r="G1083" s="8">
        <v>3.93</v>
      </c>
      <c r="H1083" s="8">
        <v>4.66</v>
      </c>
      <c r="I1083" s="8">
        <v>3782.07</v>
      </c>
      <c r="J1083" s="8">
        <v>4484.6000000000004</v>
      </c>
    </row>
    <row r="1084" spans="1:10" ht="20.100000000000001" customHeight="1" x14ac:dyDescent="0.25">
      <c r="A1084" s="3" t="s">
        <v>1211</v>
      </c>
      <c r="B1084" s="84" t="s">
        <v>1212</v>
      </c>
      <c r="C1084" s="84"/>
      <c r="D1084" s="84"/>
      <c r="E1084" s="84"/>
      <c r="F1084" s="84"/>
      <c r="G1084" s="84">
        <v>301438.36000000004</v>
      </c>
      <c r="H1084" s="84"/>
      <c r="I1084" s="4">
        <v>301438.36</v>
      </c>
      <c r="J1084" s="4">
        <v>357254.25</v>
      </c>
    </row>
    <row r="1085" spans="1:10" x14ac:dyDescent="0.25">
      <c r="A1085" s="5" t="s">
        <v>1213</v>
      </c>
      <c r="B1085" s="6" t="s">
        <v>46</v>
      </c>
      <c r="C1085" s="5" t="s">
        <v>47</v>
      </c>
      <c r="D1085" s="6" t="s">
        <v>25</v>
      </c>
      <c r="E1085" s="6" t="s">
        <v>48</v>
      </c>
      <c r="F1085" s="7">
        <v>203.64</v>
      </c>
      <c r="G1085" s="8">
        <v>2.68</v>
      </c>
      <c r="H1085" s="8">
        <v>3.18</v>
      </c>
      <c r="I1085" s="8">
        <v>545.76</v>
      </c>
      <c r="J1085" s="8">
        <v>647.58000000000004</v>
      </c>
    </row>
    <row r="1086" spans="1:10" ht="16.5" x14ac:dyDescent="0.25">
      <c r="A1086" s="5" t="s">
        <v>1214</v>
      </c>
      <c r="B1086" s="6" t="s">
        <v>50</v>
      </c>
      <c r="C1086" s="5" t="s">
        <v>51</v>
      </c>
      <c r="D1086" s="6" t="s">
        <v>20</v>
      </c>
      <c r="E1086" s="6" t="s">
        <v>16</v>
      </c>
      <c r="F1086" s="7">
        <v>5138.71</v>
      </c>
      <c r="G1086" s="8">
        <v>0.67</v>
      </c>
      <c r="H1086" s="8">
        <v>0.79</v>
      </c>
      <c r="I1086" s="8">
        <v>3442.94</v>
      </c>
      <c r="J1086" s="8">
        <v>4059.58</v>
      </c>
    </row>
    <row r="1087" spans="1:10" ht="16.5" x14ac:dyDescent="0.25">
      <c r="A1087" s="5" t="s">
        <v>1215</v>
      </c>
      <c r="B1087" s="6" t="s">
        <v>53</v>
      </c>
      <c r="C1087" s="5" t="s">
        <v>54</v>
      </c>
      <c r="D1087" s="6" t="s">
        <v>20</v>
      </c>
      <c r="E1087" s="6" t="s">
        <v>34</v>
      </c>
      <c r="F1087" s="7">
        <v>91.67</v>
      </c>
      <c r="G1087" s="8">
        <v>4.5199999999999996</v>
      </c>
      <c r="H1087" s="8">
        <v>5.36</v>
      </c>
      <c r="I1087" s="8">
        <v>414.35</v>
      </c>
      <c r="J1087" s="8">
        <v>491.35</v>
      </c>
    </row>
    <row r="1088" spans="1:10" ht="16.5" x14ac:dyDescent="0.25">
      <c r="A1088" s="5" t="s">
        <v>1216</v>
      </c>
      <c r="B1088" s="6" t="s">
        <v>56</v>
      </c>
      <c r="C1088" s="5" t="s">
        <v>57</v>
      </c>
      <c r="D1088" s="6" t="s">
        <v>20</v>
      </c>
      <c r="E1088" s="6" t="s">
        <v>34</v>
      </c>
      <c r="F1088" s="7">
        <v>1.72</v>
      </c>
      <c r="G1088" s="8">
        <v>114.41</v>
      </c>
      <c r="H1088" s="8">
        <v>135.63999999999999</v>
      </c>
      <c r="I1088" s="8">
        <v>196.79</v>
      </c>
      <c r="J1088" s="8">
        <v>233.3</v>
      </c>
    </row>
    <row r="1089" spans="1:10" ht="24.75" x14ac:dyDescent="0.25">
      <c r="A1089" s="5" t="s">
        <v>1217</v>
      </c>
      <c r="B1089" s="6" t="s">
        <v>59</v>
      </c>
      <c r="C1089" s="5" t="s">
        <v>60</v>
      </c>
      <c r="D1089" s="6" t="s">
        <v>20</v>
      </c>
      <c r="E1089" s="6" t="s">
        <v>61</v>
      </c>
      <c r="F1089" s="7">
        <v>911.07</v>
      </c>
      <c r="G1089" s="8">
        <v>5.66</v>
      </c>
      <c r="H1089" s="8">
        <v>6.71</v>
      </c>
      <c r="I1089" s="8">
        <v>5156.66</v>
      </c>
      <c r="J1089" s="8">
        <v>6113.28</v>
      </c>
    </row>
    <row r="1090" spans="1:10" ht="16.5" x14ac:dyDescent="0.25">
      <c r="A1090" s="5" t="s">
        <v>1218</v>
      </c>
      <c r="B1090" s="6" t="s">
        <v>63</v>
      </c>
      <c r="C1090" s="5" t="s">
        <v>64</v>
      </c>
      <c r="D1090" s="6" t="s">
        <v>20</v>
      </c>
      <c r="E1090" s="6" t="s">
        <v>65</v>
      </c>
      <c r="F1090" s="7">
        <v>25269.51</v>
      </c>
      <c r="G1090" s="8">
        <v>1.26</v>
      </c>
      <c r="H1090" s="8">
        <v>1.49</v>
      </c>
      <c r="I1090" s="8">
        <v>31839.58</v>
      </c>
      <c r="J1090" s="8">
        <v>37651.57</v>
      </c>
    </row>
    <row r="1091" spans="1:10" ht="16.5" x14ac:dyDescent="0.25">
      <c r="A1091" s="5" t="s">
        <v>1219</v>
      </c>
      <c r="B1091" s="6" t="s">
        <v>67</v>
      </c>
      <c r="C1091" s="5" t="s">
        <v>68</v>
      </c>
      <c r="D1091" s="6" t="s">
        <v>20</v>
      </c>
      <c r="E1091" s="6" t="s">
        <v>65</v>
      </c>
      <c r="F1091" s="7">
        <v>10932.81</v>
      </c>
      <c r="G1091" s="8">
        <v>0.48</v>
      </c>
      <c r="H1091" s="8">
        <v>0.56999999999999995</v>
      </c>
      <c r="I1091" s="8">
        <v>5247.75</v>
      </c>
      <c r="J1091" s="8">
        <v>6231.7</v>
      </c>
    </row>
    <row r="1092" spans="1:10" x14ac:dyDescent="0.25">
      <c r="A1092" s="5" t="s">
        <v>1220</v>
      </c>
      <c r="B1092" s="6" t="s">
        <v>70</v>
      </c>
      <c r="C1092" s="5" t="s">
        <v>71</v>
      </c>
      <c r="D1092" s="6" t="s">
        <v>25</v>
      </c>
      <c r="E1092" s="6" t="s">
        <v>61</v>
      </c>
      <c r="F1092" s="7">
        <v>770.81</v>
      </c>
      <c r="G1092" s="8">
        <v>28.42</v>
      </c>
      <c r="H1092" s="8">
        <v>33.69</v>
      </c>
      <c r="I1092" s="8">
        <v>21906.42</v>
      </c>
      <c r="J1092" s="8">
        <v>25968.59</v>
      </c>
    </row>
    <row r="1093" spans="1:10" ht="16.5" x14ac:dyDescent="0.25">
      <c r="A1093" s="5" t="s">
        <v>1221</v>
      </c>
      <c r="B1093" s="6" t="s">
        <v>63</v>
      </c>
      <c r="C1093" s="5" t="s">
        <v>64</v>
      </c>
      <c r="D1093" s="6" t="s">
        <v>20</v>
      </c>
      <c r="E1093" s="6" t="s">
        <v>65</v>
      </c>
      <c r="F1093" s="7">
        <v>4083.76</v>
      </c>
      <c r="G1093" s="8">
        <v>1.26</v>
      </c>
      <c r="H1093" s="8">
        <v>1.49</v>
      </c>
      <c r="I1093" s="8">
        <v>5145.54</v>
      </c>
      <c r="J1093" s="8">
        <v>6084.8</v>
      </c>
    </row>
    <row r="1094" spans="1:10" x14ac:dyDescent="0.25">
      <c r="A1094" s="5" t="s">
        <v>1222</v>
      </c>
      <c r="B1094" s="6" t="s">
        <v>74</v>
      </c>
      <c r="C1094" s="5" t="s">
        <v>75</v>
      </c>
      <c r="D1094" s="6" t="s">
        <v>76</v>
      </c>
      <c r="E1094" s="6" t="s">
        <v>77</v>
      </c>
      <c r="F1094" s="7">
        <v>91.67</v>
      </c>
      <c r="G1094" s="8">
        <v>212.84</v>
      </c>
      <c r="H1094" s="8">
        <v>252.34</v>
      </c>
      <c r="I1094" s="8">
        <v>19511.04</v>
      </c>
      <c r="J1094" s="8">
        <v>23132.01</v>
      </c>
    </row>
    <row r="1095" spans="1:10" ht="16.5" x14ac:dyDescent="0.25">
      <c r="A1095" s="5" t="s">
        <v>1223</v>
      </c>
      <c r="B1095" s="6" t="s">
        <v>79</v>
      </c>
      <c r="C1095" s="5" t="s">
        <v>80</v>
      </c>
      <c r="D1095" s="6" t="s">
        <v>20</v>
      </c>
      <c r="E1095" s="6" t="s">
        <v>16</v>
      </c>
      <c r="F1095" s="7">
        <v>916.67</v>
      </c>
      <c r="G1095" s="8">
        <v>1.48</v>
      </c>
      <c r="H1095" s="8">
        <v>1.75</v>
      </c>
      <c r="I1095" s="8">
        <v>1356.67</v>
      </c>
      <c r="J1095" s="8">
        <v>1604.17</v>
      </c>
    </row>
    <row r="1096" spans="1:10" ht="24.75" x14ac:dyDescent="0.25">
      <c r="A1096" s="5" t="s">
        <v>1224</v>
      </c>
      <c r="B1096" s="6" t="s">
        <v>82</v>
      </c>
      <c r="C1096" s="5" t="s">
        <v>83</v>
      </c>
      <c r="D1096" s="6" t="s">
        <v>20</v>
      </c>
      <c r="E1096" s="6" t="s">
        <v>84</v>
      </c>
      <c r="F1096" s="7">
        <v>768.02</v>
      </c>
      <c r="G1096" s="8">
        <v>48.51</v>
      </c>
      <c r="H1096" s="8">
        <v>57.51</v>
      </c>
      <c r="I1096" s="8">
        <v>37256.65</v>
      </c>
      <c r="J1096" s="8">
        <v>44168.83</v>
      </c>
    </row>
    <row r="1097" spans="1:10" x14ac:dyDescent="0.25">
      <c r="A1097" s="5" t="s">
        <v>1225</v>
      </c>
      <c r="B1097" s="6" t="s">
        <v>86</v>
      </c>
      <c r="C1097" s="5" t="s">
        <v>87</v>
      </c>
      <c r="D1097" s="6" t="s">
        <v>20</v>
      </c>
      <c r="E1097" s="6" t="s">
        <v>84</v>
      </c>
      <c r="F1097" s="7">
        <v>768.02</v>
      </c>
      <c r="G1097" s="8">
        <v>1.93</v>
      </c>
      <c r="H1097" s="8">
        <v>2.29</v>
      </c>
      <c r="I1097" s="8">
        <v>1482.28</v>
      </c>
      <c r="J1097" s="8">
        <v>1758.77</v>
      </c>
    </row>
    <row r="1098" spans="1:10" ht="16.5" x14ac:dyDescent="0.25">
      <c r="A1098" s="5" t="s">
        <v>1226</v>
      </c>
      <c r="B1098" s="6" t="s">
        <v>89</v>
      </c>
      <c r="C1098" s="5" t="s">
        <v>90</v>
      </c>
      <c r="D1098" s="6" t="s">
        <v>20</v>
      </c>
      <c r="E1098" s="6" t="s">
        <v>26</v>
      </c>
      <c r="F1098" s="7">
        <v>4</v>
      </c>
      <c r="G1098" s="8">
        <v>1316.71</v>
      </c>
      <c r="H1098" s="8">
        <v>1561.09</v>
      </c>
      <c r="I1098" s="8">
        <v>5266.84</v>
      </c>
      <c r="J1098" s="8">
        <v>6244.36</v>
      </c>
    </row>
    <row r="1099" spans="1:10" ht="16.5" x14ac:dyDescent="0.25">
      <c r="A1099" s="5" t="s">
        <v>1227</v>
      </c>
      <c r="B1099" s="6" t="s">
        <v>92</v>
      </c>
      <c r="C1099" s="5" t="s">
        <v>93</v>
      </c>
      <c r="D1099" s="6" t="s">
        <v>25</v>
      </c>
      <c r="E1099" s="6" t="s">
        <v>16</v>
      </c>
      <c r="F1099" s="7">
        <v>916.67</v>
      </c>
      <c r="G1099" s="8">
        <v>160.55000000000001</v>
      </c>
      <c r="H1099" s="8">
        <v>190.35</v>
      </c>
      <c r="I1099" s="8">
        <v>147171.37</v>
      </c>
      <c r="J1099" s="8">
        <v>174488.13</v>
      </c>
    </row>
    <row r="1100" spans="1:10" ht="16.5" x14ac:dyDescent="0.25">
      <c r="A1100" s="5" t="s">
        <v>1228</v>
      </c>
      <c r="B1100" s="6" t="s">
        <v>98</v>
      </c>
      <c r="C1100" s="5" t="s">
        <v>99</v>
      </c>
      <c r="D1100" s="6" t="s">
        <v>20</v>
      </c>
      <c r="E1100" s="6" t="s">
        <v>26</v>
      </c>
      <c r="F1100" s="7">
        <v>2</v>
      </c>
      <c r="G1100" s="8">
        <v>1299.47</v>
      </c>
      <c r="H1100" s="8">
        <v>1540.65</v>
      </c>
      <c r="I1100" s="8">
        <v>2598.94</v>
      </c>
      <c r="J1100" s="8">
        <v>3081.3</v>
      </c>
    </row>
    <row r="1101" spans="1:10" ht="16.5" x14ac:dyDescent="0.25">
      <c r="A1101" s="5" t="s">
        <v>1229</v>
      </c>
      <c r="B1101" s="6" t="s">
        <v>95</v>
      </c>
      <c r="C1101" s="5" t="s">
        <v>96</v>
      </c>
      <c r="D1101" s="6" t="s">
        <v>20</v>
      </c>
      <c r="E1101" s="6" t="s">
        <v>16</v>
      </c>
      <c r="F1101" s="7">
        <v>14.88</v>
      </c>
      <c r="G1101" s="8">
        <v>176.85</v>
      </c>
      <c r="H1101" s="8">
        <v>209.67</v>
      </c>
      <c r="I1101" s="8">
        <v>2631.53</v>
      </c>
      <c r="J1101" s="8">
        <v>3119.89</v>
      </c>
    </row>
    <row r="1102" spans="1:10" x14ac:dyDescent="0.25">
      <c r="A1102" s="5" t="s">
        <v>1230</v>
      </c>
      <c r="B1102" s="6" t="s">
        <v>101</v>
      </c>
      <c r="C1102" s="5" t="s">
        <v>102</v>
      </c>
      <c r="D1102" s="6" t="s">
        <v>76</v>
      </c>
      <c r="E1102" s="6" t="s">
        <v>103</v>
      </c>
      <c r="F1102" s="7">
        <v>8</v>
      </c>
      <c r="G1102" s="8">
        <v>19.79</v>
      </c>
      <c r="H1102" s="8">
        <v>23.46</v>
      </c>
      <c r="I1102" s="8">
        <v>158.32</v>
      </c>
      <c r="J1102" s="8">
        <v>187.68</v>
      </c>
    </row>
    <row r="1103" spans="1:10" x14ac:dyDescent="0.25">
      <c r="A1103" s="5" t="s">
        <v>1231</v>
      </c>
      <c r="B1103" s="6" t="s">
        <v>105</v>
      </c>
      <c r="C1103" s="5" t="s">
        <v>106</v>
      </c>
      <c r="D1103" s="6" t="s">
        <v>20</v>
      </c>
      <c r="E1103" s="6" t="s">
        <v>16</v>
      </c>
      <c r="F1103" s="7">
        <v>380.27</v>
      </c>
      <c r="G1103" s="8">
        <v>17.11</v>
      </c>
      <c r="H1103" s="8">
        <v>20.29</v>
      </c>
      <c r="I1103" s="8">
        <v>6506.42</v>
      </c>
      <c r="J1103" s="8">
        <v>7715.68</v>
      </c>
    </row>
    <row r="1104" spans="1:10" x14ac:dyDescent="0.25">
      <c r="A1104" s="5" t="s">
        <v>1232</v>
      </c>
      <c r="B1104" s="6" t="s">
        <v>108</v>
      </c>
      <c r="C1104" s="5" t="s">
        <v>109</v>
      </c>
      <c r="D1104" s="6" t="s">
        <v>110</v>
      </c>
      <c r="E1104" s="6" t="s">
        <v>111</v>
      </c>
      <c r="F1104" s="7">
        <v>916.67</v>
      </c>
      <c r="G1104" s="8">
        <v>3.93</v>
      </c>
      <c r="H1104" s="8">
        <v>4.66</v>
      </c>
      <c r="I1104" s="8">
        <v>3602.51</v>
      </c>
      <c r="J1104" s="8">
        <v>4271.68</v>
      </c>
    </row>
    <row r="1105" spans="1:10" ht="20.100000000000001" customHeight="1" x14ac:dyDescent="0.25">
      <c r="A1105" s="3" t="s">
        <v>1233</v>
      </c>
      <c r="B1105" s="84" t="s">
        <v>1234</v>
      </c>
      <c r="C1105" s="84"/>
      <c r="D1105" s="84"/>
      <c r="E1105" s="84"/>
      <c r="F1105" s="84"/>
      <c r="G1105" s="84">
        <v>296323.06000000006</v>
      </c>
      <c r="H1105" s="84"/>
      <c r="I1105" s="4">
        <v>296323.06</v>
      </c>
      <c r="J1105" s="4">
        <v>351194.63</v>
      </c>
    </row>
    <row r="1106" spans="1:10" x14ac:dyDescent="0.25">
      <c r="A1106" s="5" t="s">
        <v>1235</v>
      </c>
      <c r="B1106" s="6" t="s">
        <v>46</v>
      </c>
      <c r="C1106" s="5" t="s">
        <v>47</v>
      </c>
      <c r="D1106" s="6" t="s">
        <v>25</v>
      </c>
      <c r="E1106" s="6" t="s">
        <v>48</v>
      </c>
      <c r="F1106" s="7">
        <v>202.6</v>
      </c>
      <c r="G1106" s="8">
        <v>2.68</v>
      </c>
      <c r="H1106" s="8">
        <v>3.18</v>
      </c>
      <c r="I1106" s="8">
        <v>542.97</v>
      </c>
      <c r="J1106" s="8">
        <v>644.27</v>
      </c>
    </row>
    <row r="1107" spans="1:10" ht="16.5" x14ac:dyDescent="0.25">
      <c r="A1107" s="5" t="s">
        <v>1236</v>
      </c>
      <c r="B1107" s="6" t="s">
        <v>50</v>
      </c>
      <c r="C1107" s="5" t="s">
        <v>51</v>
      </c>
      <c r="D1107" s="6" t="s">
        <v>20</v>
      </c>
      <c r="E1107" s="6" t="s">
        <v>16</v>
      </c>
      <c r="F1107" s="7">
        <v>4899.93</v>
      </c>
      <c r="G1107" s="8">
        <v>0.67</v>
      </c>
      <c r="H1107" s="8">
        <v>0.79</v>
      </c>
      <c r="I1107" s="8">
        <v>3282.95</v>
      </c>
      <c r="J1107" s="8">
        <v>3870.94</v>
      </c>
    </row>
    <row r="1108" spans="1:10" ht="16.5" x14ac:dyDescent="0.25">
      <c r="A1108" s="5" t="s">
        <v>1237</v>
      </c>
      <c r="B1108" s="6" t="s">
        <v>53</v>
      </c>
      <c r="C1108" s="5" t="s">
        <v>54</v>
      </c>
      <c r="D1108" s="6" t="s">
        <v>20</v>
      </c>
      <c r="E1108" s="6" t="s">
        <v>34</v>
      </c>
      <c r="F1108" s="7">
        <v>91.35</v>
      </c>
      <c r="G1108" s="8">
        <v>4.5199999999999996</v>
      </c>
      <c r="H1108" s="8">
        <v>5.36</v>
      </c>
      <c r="I1108" s="8">
        <v>412.9</v>
      </c>
      <c r="J1108" s="8">
        <v>489.64</v>
      </c>
    </row>
    <row r="1109" spans="1:10" ht="16.5" x14ac:dyDescent="0.25">
      <c r="A1109" s="5" t="s">
        <v>1238</v>
      </c>
      <c r="B1109" s="6" t="s">
        <v>56</v>
      </c>
      <c r="C1109" s="5" t="s">
        <v>57</v>
      </c>
      <c r="D1109" s="6" t="s">
        <v>20</v>
      </c>
      <c r="E1109" s="6" t="s">
        <v>34</v>
      </c>
      <c r="F1109" s="7">
        <v>1.72</v>
      </c>
      <c r="G1109" s="8">
        <v>114.41</v>
      </c>
      <c r="H1109" s="8">
        <v>135.63999999999999</v>
      </c>
      <c r="I1109" s="8">
        <v>196.79</v>
      </c>
      <c r="J1109" s="8">
        <v>233.3</v>
      </c>
    </row>
    <row r="1110" spans="1:10" ht="24.75" x14ac:dyDescent="0.25">
      <c r="A1110" s="5" t="s">
        <v>1239</v>
      </c>
      <c r="B1110" s="6" t="s">
        <v>59</v>
      </c>
      <c r="C1110" s="5" t="s">
        <v>60</v>
      </c>
      <c r="D1110" s="6" t="s">
        <v>20</v>
      </c>
      <c r="E1110" s="6" t="s">
        <v>61</v>
      </c>
      <c r="F1110" s="7">
        <v>874.77</v>
      </c>
      <c r="G1110" s="8">
        <v>5.66</v>
      </c>
      <c r="H1110" s="8">
        <v>6.71</v>
      </c>
      <c r="I1110" s="8">
        <v>4951.2</v>
      </c>
      <c r="J1110" s="8">
        <v>5869.71</v>
      </c>
    </row>
    <row r="1111" spans="1:10" ht="16.5" x14ac:dyDescent="0.25">
      <c r="A1111" s="5" t="s">
        <v>1240</v>
      </c>
      <c r="B1111" s="6" t="s">
        <v>63</v>
      </c>
      <c r="C1111" s="5" t="s">
        <v>64</v>
      </c>
      <c r="D1111" s="6" t="s">
        <v>20</v>
      </c>
      <c r="E1111" s="6" t="s">
        <v>65</v>
      </c>
      <c r="F1111" s="7">
        <v>24187.84</v>
      </c>
      <c r="G1111" s="8">
        <v>1.26</v>
      </c>
      <c r="H1111" s="8">
        <v>1.49</v>
      </c>
      <c r="I1111" s="8">
        <v>30476.68</v>
      </c>
      <c r="J1111" s="8">
        <v>36039.879999999997</v>
      </c>
    </row>
    <row r="1112" spans="1:10" ht="16.5" x14ac:dyDescent="0.25">
      <c r="A1112" s="5" t="s">
        <v>1241</v>
      </c>
      <c r="B1112" s="6" t="s">
        <v>67</v>
      </c>
      <c r="C1112" s="5" t="s">
        <v>68</v>
      </c>
      <c r="D1112" s="6" t="s">
        <v>20</v>
      </c>
      <c r="E1112" s="6" t="s">
        <v>65</v>
      </c>
      <c r="F1112" s="7">
        <v>10497.27</v>
      </c>
      <c r="G1112" s="8">
        <v>0.48</v>
      </c>
      <c r="H1112" s="8">
        <v>0.56999999999999995</v>
      </c>
      <c r="I1112" s="8">
        <v>5038.6899999999996</v>
      </c>
      <c r="J1112" s="8">
        <v>5983.44</v>
      </c>
    </row>
    <row r="1113" spans="1:10" x14ac:dyDescent="0.25">
      <c r="A1113" s="5" t="s">
        <v>1242</v>
      </c>
      <c r="B1113" s="6" t="s">
        <v>70</v>
      </c>
      <c r="C1113" s="5" t="s">
        <v>71</v>
      </c>
      <c r="D1113" s="6" t="s">
        <v>25</v>
      </c>
      <c r="E1113" s="6" t="s">
        <v>61</v>
      </c>
      <c r="F1113" s="7">
        <v>734.99</v>
      </c>
      <c r="G1113" s="8">
        <v>28.42</v>
      </c>
      <c r="H1113" s="8">
        <v>33.69</v>
      </c>
      <c r="I1113" s="8">
        <v>20888.419999999998</v>
      </c>
      <c r="J1113" s="8">
        <v>24761.81</v>
      </c>
    </row>
    <row r="1114" spans="1:10" ht="16.5" x14ac:dyDescent="0.25">
      <c r="A1114" s="5" t="s">
        <v>1243</v>
      </c>
      <c r="B1114" s="6" t="s">
        <v>63</v>
      </c>
      <c r="C1114" s="5" t="s">
        <v>64</v>
      </c>
      <c r="D1114" s="6" t="s">
        <v>20</v>
      </c>
      <c r="E1114" s="6" t="s">
        <v>65</v>
      </c>
      <c r="F1114" s="7">
        <v>4069.6</v>
      </c>
      <c r="G1114" s="8">
        <v>1.26</v>
      </c>
      <c r="H1114" s="8">
        <v>1.49</v>
      </c>
      <c r="I1114" s="8">
        <v>5127.7</v>
      </c>
      <c r="J1114" s="8">
        <v>6063.7</v>
      </c>
    </row>
    <row r="1115" spans="1:10" x14ac:dyDescent="0.25">
      <c r="A1115" s="5" t="s">
        <v>1244</v>
      </c>
      <c r="B1115" s="6" t="s">
        <v>74</v>
      </c>
      <c r="C1115" s="5" t="s">
        <v>75</v>
      </c>
      <c r="D1115" s="6" t="s">
        <v>76</v>
      </c>
      <c r="E1115" s="6" t="s">
        <v>77</v>
      </c>
      <c r="F1115" s="7">
        <v>91.35</v>
      </c>
      <c r="G1115" s="8">
        <v>212.84</v>
      </c>
      <c r="H1115" s="8">
        <v>252.34</v>
      </c>
      <c r="I1115" s="8">
        <v>19442.93</v>
      </c>
      <c r="J1115" s="8">
        <v>23051.26</v>
      </c>
    </row>
    <row r="1116" spans="1:10" ht="16.5" x14ac:dyDescent="0.25">
      <c r="A1116" s="5" t="s">
        <v>1245</v>
      </c>
      <c r="B1116" s="6" t="s">
        <v>79</v>
      </c>
      <c r="C1116" s="5" t="s">
        <v>80</v>
      </c>
      <c r="D1116" s="6" t="s">
        <v>20</v>
      </c>
      <c r="E1116" s="6" t="s">
        <v>16</v>
      </c>
      <c r="F1116" s="7">
        <v>913.49</v>
      </c>
      <c r="G1116" s="8">
        <v>1.48</v>
      </c>
      <c r="H1116" s="8">
        <v>1.75</v>
      </c>
      <c r="I1116" s="8">
        <v>1351.97</v>
      </c>
      <c r="J1116" s="8">
        <v>1598.61</v>
      </c>
    </row>
    <row r="1117" spans="1:10" ht="24.75" x14ac:dyDescent="0.25">
      <c r="A1117" s="5" t="s">
        <v>1246</v>
      </c>
      <c r="B1117" s="6" t="s">
        <v>82</v>
      </c>
      <c r="C1117" s="5" t="s">
        <v>83</v>
      </c>
      <c r="D1117" s="6" t="s">
        <v>20</v>
      </c>
      <c r="E1117" s="6" t="s">
        <v>84</v>
      </c>
      <c r="F1117" s="7">
        <v>738.42</v>
      </c>
      <c r="G1117" s="8">
        <v>48.51</v>
      </c>
      <c r="H1117" s="8">
        <v>57.51</v>
      </c>
      <c r="I1117" s="8">
        <v>35820.75</v>
      </c>
      <c r="J1117" s="8">
        <v>42466.53</v>
      </c>
    </row>
    <row r="1118" spans="1:10" x14ac:dyDescent="0.25">
      <c r="A1118" s="5" t="s">
        <v>1247</v>
      </c>
      <c r="B1118" s="6" t="s">
        <v>86</v>
      </c>
      <c r="C1118" s="5" t="s">
        <v>87</v>
      </c>
      <c r="D1118" s="6" t="s">
        <v>20</v>
      </c>
      <c r="E1118" s="6" t="s">
        <v>84</v>
      </c>
      <c r="F1118" s="7">
        <v>738.42</v>
      </c>
      <c r="G1118" s="8">
        <v>1.93</v>
      </c>
      <c r="H1118" s="8">
        <v>2.29</v>
      </c>
      <c r="I1118" s="8">
        <v>1425.15</v>
      </c>
      <c r="J1118" s="8">
        <v>1690.98</v>
      </c>
    </row>
    <row r="1119" spans="1:10" ht="16.5" x14ac:dyDescent="0.25">
      <c r="A1119" s="5" t="s">
        <v>1248</v>
      </c>
      <c r="B1119" s="6" t="s">
        <v>89</v>
      </c>
      <c r="C1119" s="5" t="s">
        <v>90</v>
      </c>
      <c r="D1119" s="6" t="s">
        <v>20</v>
      </c>
      <c r="E1119" s="6" t="s">
        <v>26</v>
      </c>
      <c r="F1119" s="7">
        <v>4</v>
      </c>
      <c r="G1119" s="8">
        <v>1316.71</v>
      </c>
      <c r="H1119" s="8">
        <v>1561.09</v>
      </c>
      <c r="I1119" s="8">
        <v>5266.84</v>
      </c>
      <c r="J1119" s="8">
        <v>6244.36</v>
      </c>
    </row>
    <row r="1120" spans="1:10" ht="16.5" x14ac:dyDescent="0.25">
      <c r="A1120" s="5" t="s">
        <v>1249</v>
      </c>
      <c r="B1120" s="6" t="s">
        <v>92</v>
      </c>
      <c r="C1120" s="5" t="s">
        <v>93</v>
      </c>
      <c r="D1120" s="6" t="s">
        <v>25</v>
      </c>
      <c r="E1120" s="6" t="s">
        <v>16</v>
      </c>
      <c r="F1120" s="7">
        <v>913.49</v>
      </c>
      <c r="G1120" s="8">
        <v>160.55000000000001</v>
      </c>
      <c r="H1120" s="8">
        <v>190.35</v>
      </c>
      <c r="I1120" s="8">
        <v>146660.82</v>
      </c>
      <c r="J1120" s="8">
        <v>173882.82</v>
      </c>
    </row>
    <row r="1121" spans="1:10" ht="16.5" x14ac:dyDescent="0.25">
      <c r="A1121" s="5" t="s">
        <v>1250</v>
      </c>
      <c r="B1121" s="6" t="s">
        <v>98</v>
      </c>
      <c r="C1121" s="5" t="s">
        <v>99</v>
      </c>
      <c r="D1121" s="6" t="s">
        <v>20</v>
      </c>
      <c r="E1121" s="6" t="s">
        <v>26</v>
      </c>
      <c r="F1121" s="7">
        <v>2</v>
      </c>
      <c r="G1121" s="8">
        <v>1299.47</v>
      </c>
      <c r="H1121" s="8">
        <v>1540.65</v>
      </c>
      <c r="I1121" s="8">
        <v>2598.94</v>
      </c>
      <c r="J1121" s="8">
        <v>3081.3</v>
      </c>
    </row>
    <row r="1122" spans="1:10" ht="16.5" x14ac:dyDescent="0.25">
      <c r="A1122" s="5" t="s">
        <v>1251</v>
      </c>
      <c r="B1122" s="6" t="s">
        <v>95</v>
      </c>
      <c r="C1122" s="5" t="s">
        <v>96</v>
      </c>
      <c r="D1122" s="6" t="s">
        <v>20</v>
      </c>
      <c r="E1122" s="6" t="s">
        <v>16</v>
      </c>
      <c r="F1122" s="7">
        <v>14.88</v>
      </c>
      <c r="G1122" s="8">
        <v>176.85</v>
      </c>
      <c r="H1122" s="8">
        <v>209.67</v>
      </c>
      <c r="I1122" s="8">
        <v>2631.53</v>
      </c>
      <c r="J1122" s="8">
        <v>3119.89</v>
      </c>
    </row>
    <row r="1123" spans="1:10" x14ac:dyDescent="0.25">
      <c r="A1123" s="5" t="s">
        <v>1252</v>
      </c>
      <c r="B1123" s="6" t="s">
        <v>101</v>
      </c>
      <c r="C1123" s="5" t="s">
        <v>102</v>
      </c>
      <c r="D1123" s="6" t="s">
        <v>76</v>
      </c>
      <c r="E1123" s="6" t="s">
        <v>103</v>
      </c>
      <c r="F1123" s="7">
        <v>8</v>
      </c>
      <c r="G1123" s="8">
        <v>19.79</v>
      </c>
      <c r="H1123" s="8">
        <v>23.46</v>
      </c>
      <c r="I1123" s="8">
        <v>158.32</v>
      </c>
      <c r="J1123" s="8">
        <v>187.68</v>
      </c>
    </row>
    <row r="1124" spans="1:10" x14ac:dyDescent="0.25">
      <c r="A1124" s="5" t="s">
        <v>1253</v>
      </c>
      <c r="B1124" s="6" t="s">
        <v>105</v>
      </c>
      <c r="C1124" s="5" t="s">
        <v>106</v>
      </c>
      <c r="D1124" s="6" t="s">
        <v>20</v>
      </c>
      <c r="E1124" s="6" t="s">
        <v>16</v>
      </c>
      <c r="F1124" s="7">
        <v>377.41</v>
      </c>
      <c r="G1124" s="8">
        <v>17.11</v>
      </c>
      <c r="H1124" s="8">
        <v>20.29</v>
      </c>
      <c r="I1124" s="8">
        <v>6457.49</v>
      </c>
      <c r="J1124" s="8">
        <v>7657.65</v>
      </c>
    </row>
    <row r="1125" spans="1:10" x14ac:dyDescent="0.25">
      <c r="A1125" s="5" t="s">
        <v>1254</v>
      </c>
      <c r="B1125" s="6" t="s">
        <v>108</v>
      </c>
      <c r="C1125" s="5" t="s">
        <v>109</v>
      </c>
      <c r="D1125" s="6" t="s">
        <v>110</v>
      </c>
      <c r="E1125" s="6" t="s">
        <v>111</v>
      </c>
      <c r="F1125" s="7">
        <v>913.49</v>
      </c>
      <c r="G1125" s="8">
        <v>3.93</v>
      </c>
      <c r="H1125" s="8">
        <v>4.66</v>
      </c>
      <c r="I1125" s="8">
        <v>3590.02</v>
      </c>
      <c r="J1125" s="8">
        <v>4256.8599999999997</v>
      </c>
    </row>
    <row r="1126" spans="1:10" ht="20.100000000000001" customHeight="1" x14ac:dyDescent="0.25">
      <c r="A1126" s="3" t="s">
        <v>1255</v>
      </c>
      <c r="B1126" s="84" t="s">
        <v>1256</v>
      </c>
      <c r="C1126" s="84"/>
      <c r="D1126" s="84"/>
      <c r="E1126" s="84"/>
      <c r="F1126" s="84"/>
      <c r="G1126" s="84">
        <v>295962.21000000002</v>
      </c>
      <c r="H1126" s="84"/>
      <c r="I1126" s="4">
        <v>295962.21000000002</v>
      </c>
      <c r="J1126" s="4">
        <v>350765.38</v>
      </c>
    </row>
    <row r="1127" spans="1:10" x14ac:dyDescent="0.25">
      <c r="A1127" s="5" t="s">
        <v>1257</v>
      </c>
      <c r="B1127" s="6" t="s">
        <v>46</v>
      </c>
      <c r="C1127" s="5" t="s">
        <v>47</v>
      </c>
      <c r="D1127" s="6" t="s">
        <v>25</v>
      </c>
      <c r="E1127" s="6" t="s">
        <v>48</v>
      </c>
      <c r="F1127" s="7">
        <v>203.48</v>
      </c>
      <c r="G1127" s="8">
        <v>2.68</v>
      </c>
      <c r="H1127" s="8">
        <v>3.18</v>
      </c>
      <c r="I1127" s="8">
        <v>545.33000000000004</v>
      </c>
      <c r="J1127" s="8">
        <v>647.07000000000005</v>
      </c>
    </row>
    <row r="1128" spans="1:10" ht="16.5" x14ac:dyDescent="0.25">
      <c r="A1128" s="5" t="s">
        <v>1258</v>
      </c>
      <c r="B1128" s="6" t="s">
        <v>50</v>
      </c>
      <c r="C1128" s="5" t="s">
        <v>51</v>
      </c>
      <c r="D1128" s="6" t="s">
        <v>20</v>
      </c>
      <c r="E1128" s="6" t="s">
        <v>16</v>
      </c>
      <c r="F1128" s="7">
        <v>4965.03</v>
      </c>
      <c r="G1128" s="8">
        <v>0.67</v>
      </c>
      <c r="H1128" s="8">
        <v>0.79</v>
      </c>
      <c r="I1128" s="8">
        <v>3326.57</v>
      </c>
      <c r="J1128" s="8">
        <v>3922.37</v>
      </c>
    </row>
    <row r="1129" spans="1:10" ht="16.5" x14ac:dyDescent="0.25">
      <c r="A1129" s="5" t="s">
        <v>1259</v>
      </c>
      <c r="B1129" s="6" t="s">
        <v>53</v>
      </c>
      <c r="C1129" s="5" t="s">
        <v>54</v>
      </c>
      <c r="D1129" s="6" t="s">
        <v>20</v>
      </c>
      <c r="E1129" s="6" t="s">
        <v>34</v>
      </c>
      <c r="F1129" s="7">
        <v>91.79</v>
      </c>
      <c r="G1129" s="8">
        <v>4.5199999999999996</v>
      </c>
      <c r="H1129" s="8">
        <v>5.36</v>
      </c>
      <c r="I1129" s="8">
        <v>414.89</v>
      </c>
      <c r="J1129" s="8">
        <v>491.99</v>
      </c>
    </row>
    <row r="1130" spans="1:10" ht="16.5" x14ac:dyDescent="0.25">
      <c r="A1130" s="5" t="s">
        <v>1260</v>
      </c>
      <c r="B1130" s="6" t="s">
        <v>56</v>
      </c>
      <c r="C1130" s="5" t="s">
        <v>57</v>
      </c>
      <c r="D1130" s="6" t="s">
        <v>20</v>
      </c>
      <c r="E1130" s="6" t="s">
        <v>34</v>
      </c>
      <c r="F1130" s="7">
        <v>1.29</v>
      </c>
      <c r="G1130" s="8">
        <v>114.41</v>
      </c>
      <c r="H1130" s="8">
        <v>135.63999999999999</v>
      </c>
      <c r="I1130" s="8">
        <v>147.59</v>
      </c>
      <c r="J1130" s="8">
        <v>174.98</v>
      </c>
    </row>
    <row r="1131" spans="1:10" ht="24.75" x14ac:dyDescent="0.25">
      <c r="A1131" s="5" t="s">
        <v>1261</v>
      </c>
      <c r="B1131" s="6" t="s">
        <v>59</v>
      </c>
      <c r="C1131" s="5" t="s">
        <v>60</v>
      </c>
      <c r="D1131" s="6" t="s">
        <v>20</v>
      </c>
      <c r="E1131" s="6" t="s">
        <v>61</v>
      </c>
      <c r="F1131" s="7">
        <v>884.51</v>
      </c>
      <c r="G1131" s="8">
        <v>5.66</v>
      </c>
      <c r="H1131" s="8">
        <v>6.71</v>
      </c>
      <c r="I1131" s="8">
        <v>5006.33</v>
      </c>
      <c r="J1131" s="8">
        <v>5935.06</v>
      </c>
    </row>
    <row r="1132" spans="1:10" ht="16.5" x14ac:dyDescent="0.25">
      <c r="A1132" s="5" t="s">
        <v>1262</v>
      </c>
      <c r="B1132" s="6" t="s">
        <v>63</v>
      </c>
      <c r="C1132" s="5" t="s">
        <v>64</v>
      </c>
      <c r="D1132" s="6" t="s">
        <v>20</v>
      </c>
      <c r="E1132" s="6" t="s">
        <v>65</v>
      </c>
      <c r="F1132" s="7">
        <v>24470.02</v>
      </c>
      <c r="G1132" s="8">
        <v>1.26</v>
      </c>
      <c r="H1132" s="8">
        <v>1.49</v>
      </c>
      <c r="I1132" s="8">
        <v>30832.23</v>
      </c>
      <c r="J1132" s="8">
        <v>36460.33</v>
      </c>
    </row>
    <row r="1133" spans="1:10" ht="16.5" x14ac:dyDescent="0.25">
      <c r="A1133" s="5" t="s">
        <v>1263</v>
      </c>
      <c r="B1133" s="6" t="s">
        <v>67</v>
      </c>
      <c r="C1133" s="5" t="s">
        <v>68</v>
      </c>
      <c r="D1133" s="6" t="s">
        <v>20</v>
      </c>
      <c r="E1133" s="6" t="s">
        <v>65</v>
      </c>
      <c r="F1133" s="7">
        <v>10614.11</v>
      </c>
      <c r="G1133" s="8">
        <v>0.48</v>
      </c>
      <c r="H1133" s="8">
        <v>0.56999999999999995</v>
      </c>
      <c r="I1133" s="8">
        <v>5094.7700000000004</v>
      </c>
      <c r="J1133" s="8">
        <v>6050.04</v>
      </c>
    </row>
    <row r="1134" spans="1:10" x14ac:dyDescent="0.25">
      <c r="A1134" s="5" t="s">
        <v>1264</v>
      </c>
      <c r="B1134" s="6" t="s">
        <v>70</v>
      </c>
      <c r="C1134" s="5" t="s">
        <v>71</v>
      </c>
      <c r="D1134" s="6" t="s">
        <v>25</v>
      </c>
      <c r="E1134" s="6" t="s">
        <v>61</v>
      </c>
      <c r="F1134" s="7">
        <v>744.75</v>
      </c>
      <c r="G1134" s="8">
        <v>28.42</v>
      </c>
      <c r="H1134" s="8">
        <v>33.69</v>
      </c>
      <c r="I1134" s="8">
        <v>21165.8</v>
      </c>
      <c r="J1134" s="8">
        <v>25090.63</v>
      </c>
    </row>
    <row r="1135" spans="1:10" ht="16.5" x14ac:dyDescent="0.25">
      <c r="A1135" s="5" t="s">
        <v>1265</v>
      </c>
      <c r="B1135" s="6" t="s">
        <v>63</v>
      </c>
      <c r="C1135" s="5" t="s">
        <v>64</v>
      </c>
      <c r="D1135" s="6" t="s">
        <v>20</v>
      </c>
      <c r="E1135" s="6" t="s">
        <v>65</v>
      </c>
      <c r="F1135" s="7">
        <v>4089.24</v>
      </c>
      <c r="G1135" s="8">
        <v>1.26</v>
      </c>
      <c r="H1135" s="8">
        <v>1.49</v>
      </c>
      <c r="I1135" s="8">
        <v>5152.4399999999996</v>
      </c>
      <c r="J1135" s="8">
        <v>6092.97</v>
      </c>
    </row>
    <row r="1136" spans="1:10" x14ac:dyDescent="0.25">
      <c r="A1136" s="5" t="s">
        <v>1266</v>
      </c>
      <c r="B1136" s="6" t="s">
        <v>74</v>
      </c>
      <c r="C1136" s="5" t="s">
        <v>75</v>
      </c>
      <c r="D1136" s="6" t="s">
        <v>76</v>
      </c>
      <c r="E1136" s="6" t="s">
        <v>77</v>
      </c>
      <c r="F1136" s="7">
        <v>91.79</v>
      </c>
      <c r="G1136" s="8">
        <v>212.84</v>
      </c>
      <c r="H1136" s="8">
        <v>252.34</v>
      </c>
      <c r="I1136" s="8">
        <v>19536.580000000002</v>
      </c>
      <c r="J1136" s="8">
        <v>23162.29</v>
      </c>
    </row>
    <row r="1137" spans="1:10" ht="16.5" x14ac:dyDescent="0.25">
      <c r="A1137" s="5" t="s">
        <v>1267</v>
      </c>
      <c r="B1137" s="6" t="s">
        <v>79</v>
      </c>
      <c r="C1137" s="5" t="s">
        <v>80</v>
      </c>
      <c r="D1137" s="6" t="s">
        <v>20</v>
      </c>
      <c r="E1137" s="6" t="s">
        <v>16</v>
      </c>
      <c r="F1137" s="7">
        <v>917.9</v>
      </c>
      <c r="G1137" s="8">
        <v>1.48</v>
      </c>
      <c r="H1137" s="8">
        <v>1.75</v>
      </c>
      <c r="I1137" s="8">
        <v>1358.49</v>
      </c>
      <c r="J1137" s="8">
        <v>1606.33</v>
      </c>
    </row>
    <row r="1138" spans="1:10" ht="24.75" x14ac:dyDescent="0.25">
      <c r="A1138" s="5" t="s">
        <v>1268</v>
      </c>
      <c r="B1138" s="6" t="s">
        <v>82</v>
      </c>
      <c r="C1138" s="5" t="s">
        <v>83</v>
      </c>
      <c r="D1138" s="6" t="s">
        <v>20</v>
      </c>
      <c r="E1138" s="6" t="s">
        <v>84</v>
      </c>
      <c r="F1138" s="7">
        <v>745.1</v>
      </c>
      <c r="G1138" s="8">
        <v>48.51</v>
      </c>
      <c r="H1138" s="8">
        <v>57.51</v>
      </c>
      <c r="I1138" s="8">
        <v>36144.800000000003</v>
      </c>
      <c r="J1138" s="8">
        <v>42850.7</v>
      </c>
    </row>
    <row r="1139" spans="1:10" x14ac:dyDescent="0.25">
      <c r="A1139" s="5" t="s">
        <v>1269</v>
      </c>
      <c r="B1139" s="6" t="s">
        <v>86</v>
      </c>
      <c r="C1139" s="5" t="s">
        <v>87</v>
      </c>
      <c r="D1139" s="6" t="s">
        <v>20</v>
      </c>
      <c r="E1139" s="6" t="s">
        <v>84</v>
      </c>
      <c r="F1139" s="7">
        <v>745.1</v>
      </c>
      <c r="G1139" s="8">
        <v>1.93</v>
      </c>
      <c r="H1139" s="8">
        <v>2.29</v>
      </c>
      <c r="I1139" s="8">
        <v>1438.04</v>
      </c>
      <c r="J1139" s="8">
        <v>1706.28</v>
      </c>
    </row>
    <row r="1140" spans="1:10" ht="16.5" x14ac:dyDescent="0.25">
      <c r="A1140" s="5" t="s">
        <v>1270</v>
      </c>
      <c r="B1140" s="6" t="s">
        <v>89</v>
      </c>
      <c r="C1140" s="5" t="s">
        <v>90</v>
      </c>
      <c r="D1140" s="6" t="s">
        <v>20</v>
      </c>
      <c r="E1140" s="6" t="s">
        <v>26</v>
      </c>
      <c r="F1140" s="7">
        <v>3</v>
      </c>
      <c r="G1140" s="8">
        <v>1316.71</v>
      </c>
      <c r="H1140" s="8">
        <v>1561.09</v>
      </c>
      <c r="I1140" s="8">
        <v>3950.13</v>
      </c>
      <c r="J1140" s="8">
        <v>4683.2700000000004</v>
      </c>
    </row>
    <row r="1141" spans="1:10" ht="16.5" x14ac:dyDescent="0.25">
      <c r="A1141" s="5" t="s">
        <v>1271</v>
      </c>
      <c r="B1141" s="6" t="s">
        <v>92</v>
      </c>
      <c r="C1141" s="5" t="s">
        <v>93</v>
      </c>
      <c r="D1141" s="6" t="s">
        <v>25</v>
      </c>
      <c r="E1141" s="6" t="s">
        <v>16</v>
      </c>
      <c r="F1141" s="7">
        <v>917.9</v>
      </c>
      <c r="G1141" s="8">
        <v>160.55000000000001</v>
      </c>
      <c r="H1141" s="8">
        <v>190.35</v>
      </c>
      <c r="I1141" s="8">
        <v>147368.85</v>
      </c>
      <c r="J1141" s="8">
        <v>174722.27</v>
      </c>
    </row>
    <row r="1142" spans="1:10" ht="16.5" x14ac:dyDescent="0.25">
      <c r="A1142" s="5" t="s">
        <v>1272</v>
      </c>
      <c r="B1142" s="6" t="s">
        <v>98</v>
      </c>
      <c r="C1142" s="5" t="s">
        <v>99</v>
      </c>
      <c r="D1142" s="6" t="s">
        <v>20</v>
      </c>
      <c r="E1142" s="6" t="s">
        <v>26</v>
      </c>
      <c r="F1142" s="7">
        <v>2</v>
      </c>
      <c r="G1142" s="8">
        <v>1299.47</v>
      </c>
      <c r="H1142" s="8">
        <v>1540.65</v>
      </c>
      <c r="I1142" s="8">
        <v>2598.94</v>
      </c>
      <c r="J1142" s="8">
        <v>3081.3</v>
      </c>
    </row>
    <row r="1143" spans="1:10" ht="16.5" x14ac:dyDescent="0.25">
      <c r="A1143" s="5" t="s">
        <v>1273</v>
      </c>
      <c r="B1143" s="6" t="s">
        <v>95</v>
      </c>
      <c r="C1143" s="5" t="s">
        <v>96</v>
      </c>
      <c r="D1143" s="6" t="s">
        <v>20</v>
      </c>
      <c r="E1143" s="6" t="s">
        <v>16</v>
      </c>
      <c r="F1143" s="7">
        <v>11.04</v>
      </c>
      <c r="G1143" s="8">
        <v>176.85</v>
      </c>
      <c r="H1143" s="8">
        <v>209.67</v>
      </c>
      <c r="I1143" s="8">
        <v>1952.42</v>
      </c>
      <c r="J1143" s="8">
        <v>2314.7600000000002</v>
      </c>
    </row>
    <row r="1144" spans="1:10" x14ac:dyDescent="0.25">
      <c r="A1144" s="5" t="s">
        <v>1274</v>
      </c>
      <c r="B1144" s="6" t="s">
        <v>101</v>
      </c>
      <c r="C1144" s="5" t="s">
        <v>102</v>
      </c>
      <c r="D1144" s="6" t="s">
        <v>76</v>
      </c>
      <c r="E1144" s="6" t="s">
        <v>103</v>
      </c>
      <c r="F1144" s="7">
        <v>8</v>
      </c>
      <c r="G1144" s="8">
        <v>19.79</v>
      </c>
      <c r="H1144" s="8">
        <v>23.46</v>
      </c>
      <c r="I1144" s="8">
        <v>158.32</v>
      </c>
      <c r="J1144" s="8">
        <v>187.68</v>
      </c>
    </row>
    <row r="1145" spans="1:10" x14ac:dyDescent="0.25">
      <c r="A1145" s="5" t="s">
        <v>1275</v>
      </c>
      <c r="B1145" s="6" t="s">
        <v>105</v>
      </c>
      <c r="C1145" s="5" t="s">
        <v>106</v>
      </c>
      <c r="D1145" s="6" t="s">
        <v>20</v>
      </c>
      <c r="E1145" s="6" t="s">
        <v>16</v>
      </c>
      <c r="F1145" s="7">
        <v>360.16</v>
      </c>
      <c r="G1145" s="8">
        <v>17.11</v>
      </c>
      <c r="H1145" s="8">
        <v>20.29</v>
      </c>
      <c r="I1145" s="8">
        <v>6162.34</v>
      </c>
      <c r="J1145" s="8">
        <v>7307.65</v>
      </c>
    </row>
    <row r="1146" spans="1:10" x14ac:dyDescent="0.25">
      <c r="A1146" s="5" t="s">
        <v>1276</v>
      </c>
      <c r="B1146" s="6" t="s">
        <v>108</v>
      </c>
      <c r="C1146" s="5" t="s">
        <v>109</v>
      </c>
      <c r="D1146" s="6" t="s">
        <v>110</v>
      </c>
      <c r="E1146" s="6" t="s">
        <v>111</v>
      </c>
      <c r="F1146" s="7">
        <v>917.9</v>
      </c>
      <c r="G1146" s="8">
        <v>3.93</v>
      </c>
      <c r="H1146" s="8">
        <v>4.66</v>
      </c>
      <c r="I1146" s="8">
        <v>3607.35</v>
      </c>
      <c r="J1146" s="8">
        <v>4277.41</v>
      </c>
    </row>
    <row r="1147" spans="1:10" ht="20.100000000000001" customHeight="1" x14ac:dyDescent="0.25">
      <c r="A1147" s="3" t="s">
        <v>1277</v>
      </c>
      <c r="B1147" s="84" t="s">
        <v>1278</v>
      </c>
      <c r="C1147" s="84"/>
      <c r="D1147" s="84"/>
      <c r="E1147" s="84"/>
      <c r="F1147" s="84"/>
      <c r="G1147" s="84">
        <v>289915.18</v>
      </c>
      <c r="H1147" s="84"/>
      <c r="I1147" s="4">
        <v>289915.18</v>
      </c>
      <c r="J1147" s="4">
        <v>343607.25</v>
      </c>
    </row>
    <row r="1148" spans="1:10" x14ac:dyDescent="0.25">
      <c r="A1148" s="5" t="s">
        <v>1279</v>
      </c>
      <c r="B1148" s="6" t="s">
        <v>46</v>
      </c>
      <c r="C1148" s="5" t="s">
        <v>47</v>
      </c>
      <c r="D1148" s="6" t="s">
        <v>25</v>
      </c>
      <c r="E1148" s="6" t="s">
        <v>48</v>
      </c>
      <c r="F1148" s="7">
        <v>204.96</v>
      </c>
      <c r="G1148" s="8">
        <v>2.68</v>
      </c>
      <c r="H1148" s="8">
        <v>3.18</v>
      </c>
      <c r="I1148" s="8">
        <v>549.29</v>
      </c>
      <c r="J1148" s="8">
        <v>651.77</v>
      </c>
    </row>
    <row r="1149" spans="1:10" ht="16.5" x14ac:dyDescent="0.25">
      <c r="A1149" s="5" t="s">
        <v>1280</v>
      </c>
      <c r="B1149" s="6" t="s">
        <v>50</v>
      </c>
      <c r="C1149" s="5" t="s">
        <v>51</v>
      </c>
      <c r="D1149" s="6" t="s">
        <v>20</v>
      </c>
      <c r="E1149" s="6" t="s">
        <v>16</v>
      </c>
      <c r="F1149" s="7">
        <v>4447.3999999999996</v>
      </c>
      <c r="G1149" s="8">
        <v>0.67</v>
      </c>
      <c r="H1149" s="8">
        <v>0.79</v>
      </c>
      <c r="I1149" s="8">
        <v>2979.76</v>
      </c>
      <c r="J1149" s="8">
        <v>3513.45</v>
      </c>
    </row>
    <row r="1150" spans="1:10" ht="16.5" x14ac:dyDescent="0.25">
      <c r="A1150" s="5" t="s">
        <v>1281</v>
      </c>
      <c r="B1150" s="6" t="s">
        <v>53</v>
      </c>
      <c r="C1150" s="5" t="s">
        <v>54</v>
      </c>
      <c r="D1150" s="6" t="s">
        <v>20</v>
      </c>
      <c r="E1150" s="6" t="s">
        <v>34</v>
      </c>
      <c r="F1150" s="7">
        <v>90.64</v>
      </c>
      <c r="G1150" s="8">
        <v>4.5199999999999996</v>
      </c>
      <c r="H1150" s="8">
        <v>5.36</v>
      </c>
      <c r="I1150" s="8">
        <v>409.69</v>
      </c>
      <c r="J1150" s="8">
        <v>485.83</v>
      </c>
    </row>
    <row r="1151" spans="1:10" ht="16.5" x14ac:dyDescent="0.25">
      <c r="A1151" s="5" t="s">
        <v>1282</v>
      </c>
      <c r="B1151" s="6" t="s">
        <v>56</v>
      </c>
      <c r="C1151" s="5" t="s">
        <v>57</v>
      </c>
      <c r="D1151" s="6" t="s">
        <v>20</v>
      </c>
      <c r="E1151" s="6" t="s">
        <v>34</v>
      </c>
      <c r="F1151" s="7">
        <v>1.72</v>
      </c>
      <c r="G1151" s="8">
        <v>114.41</v>
      </c>
      <c r="H1151" s="8">
        <v>135.63999999999999</v>
      </c>
      <c r="I1151" s="8">
        <v>196.79</v>
      </c>
      <c r="J1151" s="8">
        <v>233.3</v>
      </c>
    </row>
    <row r="1152" spans="1:10" ht="24.75" x14ac:dyDescent="0.25">
      <c r="A1152" s="5" t="s">
        <v>1283</v>
      </c>
      <c r="B1152" s="6" t="s">
        <v>59</v>
      </c>
      <c r="C1152" s="5" t="s">
        <v>60</v>
      </c>
      <c r="D1152" s="6" t="s">
        <v>20</v>
      </c>
      <c r="E1152" s="6" t="s">
        <v>61</v>
      </c>
      <c r="F1152" s="7">
        <v>805.82</v>
      </c>
      <c r="G1152" s="8">
        <v>5.66</v>
      </c>
      <c r="H1152" s="8">
        <v>6.71</v>
      </c>
      <c r="I1152" s="8">
        <v>4560.9399999999996</v>
      </c>
      <c r="J1152" s="8">
        <v>5407.05</v>
      </c>
    </row>
    <row r="1153" spans="1:10" ht="16.5" x14ac:dyDescent="0.25">
      <c r="A1153" s="5" t="s">
        <v>1284</v>
      </c>
      <c r="B1153" s="6" t="s">
        <v>63</v>
      </c>
      <c r="C1153" s="5" t="s">
        <v>64</v>
      </c>
      <c r="D1153" s="6" t="s">
        <v>20</v>
      </c>
      <c r="E1153" s="6" t="s">
        <v>65</v>
      </c>
      <c r="F1153" s="7">
        <v>22135.41</v>
      </c>
      <c r="G1153" s="8">
        <v>1.26</v>
      </c>
      <c r="H1153" s="8">
        <v>1.49</v>
      </c>
      <c r="I1153" s="8">
        <v>27890.62</v>
      </c>
      <c r="J1153" s="8">
        <v>32981.760000000002</v>
      </c>
    </row>
    <row r="1154" spans="1:10" ht="16.5" x14ac:dyDescent="0.25">
      <c r="A1154" s="5" t="s">
        <v>1285</v>
      </c>
      <c r="B1154" s="6" t="s">
        <v>67</v>
      </c>
      <c r="C1154" s="5" t="s">
        <v>68</v>
      </c>
      <c r="D1154" s="6" t="s">
        <v>20</v>
      </c>
      <c r="E1154" s="6" t="s">
        <v>65</v>
      </c>
      <c r="F1154" s="7">
        <v>9669.89</v>
      </c>
      <c r="G1154" s="8">
        <v>0.48</v>
      </c>
      <c r="H1154" s="8">
        <v>0.56999999999999995</v>
      </c>
      <c r="I1154" s="8">
        <v>4641.55</v>
      </c>
      <c r="J1154" s="8">
        <v>5511.84</v>
      </c>
    </row>
    <row r="1155" spans="1:10" x14ac:dyDescent="0.25">
      <c r="A1155" s="5" t="s">
        <v>1286</v>
      </c>
      <c r="B1155" s="6" t="s">
        <v>70</v>
      </c>
      <c r="C1155" s="5" t="s">
        <v>71</v>
      </c>
      <c r="D1155" s="6" t="s">
        <v>25</v>
      </c>
      <c r="E1155" s="6" t="s">
        <v>61</v>
      </c>
      <c r="F1155" s="7">
        <v>667.11</v>
      </c>
      <c r="G1155" s="8">
        <v>28.42</v>
      </c>
      <c r="H1155" s="8">
        <v>33.69</v>
      </c>
      <c r="I1155" s="8">
        <v>18959.27</v>
      </c>
      <c r="J1155" s="8">
        <v>22474.94</v>
      </c>
    </row>
    <row r="1156" spans="1:10" ht="16.5" x14ac:dyDescent="0.25">
      <c r="A1156" s="5" t="s">
        <v>1287</v>
      </c>
      <c r="B1156" s="6" t="s">
        <v>63</v>
      </c>
      <c r="C1156" s="5" t="s">
        <v>64</v>
      </c>
      <c r="D1156" s="6" t="s">
        <v>20</v>
      </c>
      <c r="E1156" s="6" t="s">
        <v>65</v>
      </c>
      <c r="F1156" s="7">
        <v>4037.83</v>
      </c>
      <c r="G1156" s="8">
        <v>1.26</v>
      </c>
      <c r="H1156" s="8">
        <v>1.49</v>
      </c>
      <c r="I1156" s="8">
        <v>5087.67</v>
      </c>
      <c r="J1156" s="8">
        <v>6016.37</v>
      </c>
    </row>
    <row r="1157" spans="1:10" x14ac:dyDescent="0.25">
      <c r="A1157" s="5" t="s">
        <v>1288</v>
      </c>
      <c r="B1157" s="6" t="s">
        <v>74</v>
      </c>
      <c r="C1157" s="5" t="s">
        <v>75</v>
      </c>
      <c r="D1157" s="6" t="s">
        <v>76</v>
      </c>
      <c r="E1157" s="6" t="s">
        <v>77</v>
      </c>
      <c r="F1157" s="7">
        <v>90.64</v>
      </c>
      <c r="G1157" s="8">
        <v>212.84</v>
      </c>
      <c r="H1157" s="8">
        <v>252.34</v>
      </c>
      <c r="I1157" s="8">
        <v>19291.82</v>
      </c>
      <c r="J1157" s="8">
        <v>22872.1</v>
      </c>
    </row>
    <row r="1158" spans="1:10" ht="16.5" x14ac:dyDescent="0.25">
      <c r="A1158" s="5" t="s">
        <v>1289</v>
      </c>
      <c r="B1158" s="6" t="s">
        <v>79</v>
      </c>
      <c r="C1158" s="5" t="s">
        <v>80</v>
      </c>
      <c r="D1158" s="6" t="s">
        <v>20</v>
      </c>
      <c r="E1158" s="6" t="s">
        <v>16</v>
      </c>
      <c r="F1158" s="7">
        <v>906.36</v>
      </c>
      <c r="G1158" s="8">
        <v>1.48</v>
      </c>
      <c r="H1158" s="8">
        <v>1.75</v>
      </c>
      <c r="I1158" s="8">
        <v>1341.41</v>
      </c>
      <c r="J1158" s="8">
        <v>1586.13</v>
      </c>
    </row>
    <row r="1159" spans="1:10" ht="24.75" x14ac:dyDescent="0.25">
      <c r="A1159" s="5" t="s">
        <v>1290</v>
      </c>
      <c r="B1159" s="6" t="s">
        <v>82</v>
      </c>
      <c r="C1159" s="5" t="s">
        <v>83</v>
      </c>
      <c r="D1159" s="6" t="s">
        <v>20</v>
      </c>
      <c r="E1159" s="6" t="s">
        <v>84</v>
      </c>
      <c r="F1159" s="7">
        <v>750.66</v>
      </c>
      <c r="G1159" s="8">
        <v>48.51</v>
      </c>
      <c r="H1159" s="8">
        <v>57.51</v>
      </c>
      <c r="I1159" s="8">
        <v>36414.519999999997</v>
      </c>
      <c r="J1159" s="8">
        <v>43170.46</v>
      </c>
    </row>
    <row r="1160" spans="1:10" x14ac:dyDescent="0.25">
      <c r="A1160" s="5" t="s">
        <v>1291</v>
      </c>
      <c r="B1160" s="6" t="s">
        <v>86</v>
      </c>
      <c r="C1160" s="5" t="s">
        <v>87</v>
      </c>
      <c r="D1160" s="6" t="s">
        <v>20</v>
      </c>
      <c r="E1160" s="6" t="s">
        <v>84</v>
      </c>
      <c r="F1160" s="7">
        <v>750.66</v>
      </c>
      <c r="G1160" s="8">
        <v>1.93</v>
      </c>
      <c r="H1160" s="8">
        <v>2.29</v>
      </c>
      <c r="I1160" s="8">
        <v>1448.77</v>
      </c>
      <c r="J1160" s="8">
        <v>1719.01</v>
      </c>
    </row>
    <row r="1161" spans="1:10" ht="16.5" x14ac:dyDescent="0.25">
      <c r="A1161" s="5" t="s">
        <v>1292</v>
      </c>
      <c r="B1161" s="6" t="s">
        <v>89</v>
      </c>
      <c r="C1161" s="5" t="s">
        <v>90</v>
      </c>
      <c r="D1161" s="6" t="s">
        <v>20</v>
      </c>
      <c r="E1161" s="6" t="s">
        <v>26</v>
      </c>
      <c r="F1161" s="7">
        <v>4</v>
      </c>
      <c r="G1161" s="8">
        <v>1316.71</v>
      </c>
      <c r="H1161" s="8">
        <v>1561.09</v>
      </c>
      <c r="I1161" s="8">
        <v>5266.84</v>
      </c>
      <c r="J1161" s="8">
        <v>6244.36</v>
      </c>
    </row>
    <row r="1162" spans="1:10" ht="16.5" x14ac:dyDescent="0.25">
      <c r="A1162" s="5" t="s">
        <v>1293</v>
      </c>
      <c r="B1162" s="6" t="s">
        <v>92</v>
      </c>
      <c r="C1162" s="5" t="s">
        <v>93</v>
      </c>
      <c r="D1162" s="6" t="s">
        <v>25</v>
      </c>
      <c r="E1162" s="6" t="s">
        <v>16</v>
      </c>
      <c r="F1162" s="7">
        <v>906.36</v>
      </c>
      <c r="G1162" s="8">
        <v>160.55000000000001</v>
      </c>
      <c r="H1162" s="8">
        <v>190.35</v>
      </c>
      <c r="I1162" s="8">
        <v>145516.1</v>
      </c>
      <c r="J1162" s="8">
        <v>172525.63</v>
      </c>
    </row>
    <row r="1163" spans="1:10" ht="16.5" x14ac:dyDescent="0.25">
      <c r="A1163" s="5" t="s">
        <v>1294</v>
      </c>
      <c r="B1163" s="6" t="s">
        <v>98</v>
      </c>
      <c r="C1163" s="5" t="s">
        <v>99</v>
      </c>
      <c r="D1163" s="6" t="s">
        <v>20</v>
      </c>
      <c r="E1163" s="6" t="s">
        <v>26</v>
      </c>
      <c r="F1163" s="7">
        <v>2</v>
      </c>
      <c r="G1163" s="8">
        <v>1299.47</v>
      </c>
      <c r="H1163" s="8">
        <v>1540.65</v>
      </c>
      <c r="I1163" s="8">
        <v>2598.94</v>
      </c>
      <c r="J1163" s="8">
        <v>3081.3</v>
      </c>
    </row>
    <row r="1164" spans="1:10" ht="16.5" x14ac:dyDescent="0.25">
      <c r="A1164" s="5" t="s">
        <v>1295</v>
      </c>
      <c r="B1164" s="6" t="s">
        <v>95</v>
      </c>
      <c r="C1164" s="5" t="s">
        <v>96</v>
      </c>
      <c r="D1164" s="6" t="s">
        <v>20</v>
      </c>
      <c r="E1164" s="6" t="s">
        <v>16</v>
      </c>
      <c r="F1164" s="7">
        <v>11.36</v>
      </c>
      <c r="G1164" s="8">
        <v>176.85</v>
      </c>
      <c r="H1164" s="8">
        <v>209.67</v>
      </c>
      <c r="I1164" s="8">
        <v>2009.02</v>
      </c>
      <c r="J1164" s="8">
        <v>2381.85</v>
      </c>
    </row>
    <row r="1165" spans="1:10" x14ac:dyDescent="0.25">
      <c r="A1165" s="5" t="s">
        <v>1296</v>
      </c>
      <c r="B1165" s="6" t="s">
        <v>101</v>
      </c>
      <c r="C1165" s="5" t="s">
        <v>102</v>
      </c>
      <c r="D1165" s="6" t="s">
        <v>76</v>
      </c>
      <c r="E1165" s="6" t="s">
        <v>103</v>
      </c>
      <c r="F1165" s="7">
        <v>8</v>
      </c>
      <c r="G1165" s="8">
        <v>19.79</v>
      </c>
      <c r="H1165" s="8">
        <v>23.46</v>
      </c>
      <c r="I1165" s="8">
        <v>158.32</v>
      </c>
      <c r="J1165" s="8">
        <v>187.68</v>
      </c>
    </row>
    <row r="1166" spans="1:10" x14ac:dyDescent="0.25">
      <c r="A1166" s="5" t="s">
        <v>1297</v>
      </c>
      <c r="B1166" s="6" t="s">
        <v>105</v>
      </c>
      <c r="C1166" s="5" t="s">
        <v>106</v>
      </c>
      <c r="D1166" s="6" t="s">
        <v>20</v>
      </c>
      <c r="E1166" s="6" t="s">
        <v>16</v>
      </c>
      <c r="F1166" s="7">
        <v>410.98</v>
      </c>
      <c r="G1166" s="8">
        <v>17.11</v>
      </c>
      <c r="H1166" s="8">
        <v>20.29</v>
      </c>
      <c r="I1166" s="8">
        <v>7031.87</v>
      </c>
      <c r="J1166" s="8">
        <v>8338.7800000000007</v>
      </c>
    </row>
    <row r="1167" spans="1:10" x14ac:dyDescent="0.25">
      <c r="A1167" s="5" t="s">
        <v>1298</v>
      </c>
      <c r="B1167" s="6" t="s">
        <v>108</v>
      </c>
      <c r="C1167" s="5" t="s">
        <v>109</v>
      </c>
      <c r="D1167" s="6" t="s">
        <v>110</v>
      </c>
      <c r="E1167" s="6" t="s">
        <v>111</v>
      </c>
      <c r="F1167" s="7">
        <v>906.36</v>
      </c>
      <c r="G1167" s="8">
        <v>3.93</v>
      </c>
      <c r="H1167" s="8">
        <v>4.66</v>
      </c>
      <c r="I1167" s="8">
        <v>3561.99</v>
      </c>
      <c r="J1167" s="8">
        <v>4223.6400000000003</v>
      </c>
    </row>
    <row r="1168" spans="1:10" ht="20.100000000000001" customHeight="1" x14ac:dyDescent="0.25">
      <c r="A1168" s="3" t="s">
        <v>1299</v>
      </c>
      <c r="B1168" s="84" t="s">
        <v>1300</v>
      </c>
      <c r="C1168" s="84"/>
      <c r="D1168" s="84"/>
      <c r="E1168" s="84"/>
      <c r="F1168" s="84"/>
      <c r="G1168" s="84">
        <v>303143.06</v>
      </c>
      <c r="H1168" s="84"/>
      <c r="I1168" s="4">
        <v>303143.06</v>
      </c>
      <c r="J1168" s="4">
        <v>359278.07</v>
      </c>
    </row>
    <row r="1169" spans="1:10" x14ac:dyDescent="0.25">
      <c r="A1169" s="5" t="s">
        <v>1301</v>
      </c>
      <c r="B1169" s="6" t="s">
        <v>46</v>
      </c>
      <c r="C1169" s="5" t="s">
        <v>47</v>
      </c>
      <c r="D1169" s="6" t="s">
        <v>25</v>
      </c>
      <c r="E1169" s="6" t="s">
        <v>48</v>
      </c>
      <c r="F1169" s="7">
        <v>205.55</v>
      </c>
      <c r="G1169" s="8">
        <v>2.68</v>
      </c>
      <c r="H1169" s="8">
        <v>3.18</v>
      </c>
      <c r="I1169" s="8">
        <v>550.87</v>
      </c>
      <c r="J1169" s="8">
        <v>653.65</v>
      </c>
    </row>
    <row r="1170" spans="1:10" ht="16.5" x14ac:dyDescent="0.25">
      <c r="A1170" s="5" t="s">
        <v>1302</v>
      </c>
      <c r="B1170" s="6" t="s">
        <v>50</v>
      </c>
      <c r="C1170" s="5" t="s">
        <v>51</v>
      </c>
      <c r="D1170" s="6" t="s">
        <v>20</v>
      </c>
      <c r="E1170" s="6" t="s">
        <v>16</v>
      </c>
      <c r="F1170" s="7">
        <v>5012.2299999999996</v>
      </c>
      <c r="G1170" s="8">
        <v>0.67</v>
      </c>
      <c r="H1170" s="8">
        <v>0.79</v>
      </c>
      <c r="I1170" s="8">
        <v>3358.19</v>
      </c>
      <c r="J1170" s="8">
        <v>3959.66</v>
      </c>
    </row>
    <row r="1171" spans="1:10" ht="16.5" x14ac:dyDescent="0.25">
      <c r="A1171" s="5" t="s">
        <v>1303</v>
      </c>
      <c r="B1171" s="6" t="s">
        <v>53</v>
      </c>
      <c r="C1171" s="5" t="s">
        <v>54</v>
      </c>
      <c r="D1171" s="6" t="s">
        <v>20</v>
      </c>
      <c r="E1171" s="6" t="s">
        <v>34</v>
      </c>
      <c r="F1171" s="7">
        <v>90.85</v>
      </c>
      <c r="G1171" s="8">
        <v>4.5199999999999996</v>
      </c>
      <c r="H1171" s="8">
        <v>5.36</v>
      </c>
      <c r="I1171" s="8">
        <v>410.64</v>
      </c>
      <c r="J1171" s="8">
        <v>486.96</v>
      </c>
    </row>
    <row r="1172" spans="1:10" ht="16.5" x14ac:dyDescent="0.25">
      <c r="A1172" s="5" t="s">
        <v>1304</v>
      </c>
      <c r="B1172" s="6" t="s">
        <v>56</v>
      </c>
      <c r="C1172" s="5" t="s">
        <v>57</v>
      </c>
      <c r="D1172" s="6" t="s">
        <v>20</v>
      </c>
      <c r="E1172" s="6" t="s">
        <v>34</v>
      </c>
      <c r="F1172" s="7">
        <v>1.72</v>
      </c>
      <c r="G1172" s="8">
        <v>114.41</v>
      </c>
      <c r="H1172" s="8">
        <v>135.63999999999999</v>
      </c>
      <c r="I1172" s="8">
        <v>196.79</v>
      </c>
      <c r="J1172" s="8">
        <v>233.3</v>
      </c>
    </row>
    <row r="1173" spans="1:10" ht="24.75" x14ac:dyDescent="0.25">
      <c r="A1173" s="5" t="s">
        <v>1305</v>
      </c>
      <c r="B1173" s="6" t="s">
        <v>59</v>
      </c>
      <c r="C1173" s="5" t="s">
        <v>60</v>
      </c>
      <c r="D1173" s="6" t="s">
        <v>20</v>
      </c>
      <c r="E1173" s="6" t="s">
        <v>61</v>
      </c>
      <c r="F1173" s="7">
        <v>890.86</v>
      </c>
      <c r="G1173" s="8">
        <v>5.66</v>
      </c>
      <c r="H1173" s="8">
        <v>6.71</v>
      </c>
      <c r="I1173" s="8">
        <v>5042.2700000000004</v>
      </c>
      <c r="J1173" s="8">
        <v>5977.67</v>
      </c>
    </row>
    <row r="1174" spans="1:10" ht="16.5" x14ac:dyDescent="0.25">
      <c r="A1174" s="5" t="s">
        <v>1306</v>
      </c>
      <c r="B1174" s="6" t="s">
        <v>63</v>
      </c>
      <c r="C1174" s="5" t="s">
        <v>64</v>
      </c>
      <c r="D1174" s="6" t="s">
        <v>20</v>
      </c>
      <c r="E1174" s="6" t="s">
        <v>65</v>
      </c>
      <c r="F1174" s="7">
        <v>24681.94</v>
      </c>
      <c r="G1174" s="8">
        <v>1.26</v>
      </c>
      <c r="H1174" s="8">
        <v>1.49</v>
      </c>
      <c r="I1174" s="8">
        <v>31099.24</v>
      </c>
      <c r="J1174" s="8">
        <v>36776.089999999997</v>
      </c>
    </row>
    <row r="1175" spans="1:10" ht="16.5" x14ac:dyDescent="0.25">
      <c r="A1175" s="5" t="s">
        <v>1307</v>
      </c>
      <c r="B1175" s="6" t="s">
        <v>67</v>
      </c>
      <c r="C1175" s="5" t="s">
        <v>68</v>
      </c>
      <c r="D1175" s="6" t="s">
        <v>20</v>
      </c>
      <c r="E1175" s="6" t="s">
        <v>65</v>
      </c>
      <c r="F1175" s="7">
        <v>10690.41</v>
      </c>
      <c r="G1175" s="8">
        <v>0.48</v>
      </c>
      <c r="H1175" s="8">
        <v>0.56999999999999995</v>
      </c>
      <c r="I1175" s="8">
        <v>5131.3999999999996</v>
      </c>
      <c r="J1175" s="8">
        <v>6093.53</v>
      </c>
    </row>
    <row r="1176" spans="1:10" x14ac:dyDescent="0.25">
      <c r="A1176" s="5" t="s">
        <v>1308</v>
      </c>
      <c r="B1176" s="6" t="s">
        <v>70</v>
      </c>
      <c r="C1176" s="5" t="s">
        <v>71</v>
      </c>
      <c r="D1176" s="6" t="s">
        <v>25</v>
      </c>
      <c r="E1176" s="6" t="s">
        <v>61</v>
      </c>
      <c r="F1176" s="7">
        <v>751.83</v>
      </c>
      <c r="G1176" s="8">
        <v>28.42</v>
      </c>
      <c r="H1176" s="8">
        <v>33.69</v>
      </c>
      <c r="I1176" s="8">
        <v>21367.01</v>
      </c>
      <c r="J1176" s="8">
        <v>25329.15</v>
      </c>
    </row>
    <row r="1177" spans="1:10" ht="16.5" x14ac:dyDescent="0.25">
      <c r="A1177" s="5" t="s">
        <v>1309</v>
      </c>
      <c r="B1177" s="6" t="s">
        <v>63</v>
      </c>
      <c r="C1177" s="5" t="s">
        <v>64</v>
      </c>
      <c r="D1177" s="6" t="s">
        <v>20</v>
      </c>
      <c r="E1177" s="6" t="s">
        <v>65</v>
      </c>
      <c r="F1177" s="7">
        <v>4047.32</v>
      </c>
      <c r="G1177" s="8">
        <v>1.26</v>
      </c>
      <c r="H1177" s="8">
        <v>1.49</v>
      </c>
      <c r="I1177" s="8">
        <v>5099.62</v>
      </c>
      <c r="J1177" s="8">
        <v>6030.51</v>
      </c>
    </row>
    <row r="1178" spans="1:10" x14ac:dyDescent="0.25">
      <c r="A1178" s="5" t="s">
        <v>1310</v>
      </c>
      <c r="B1178" s="6" t="s">
        <v>74</v>
      </c>
      <c r="C1178" s="5" t="s">
        <v>75</v>
      </c>
      <c r="D1178" s="6" t="s">
        <v>76</v>
      </c>
      <c r="E1178" s="6" t="s">
        <v>77</v>
      </c>
      <c r="F1178" s="7">
        <v>90.85</v>
      </c>
      <c r="G1178" s="8">
        <v>212.84</v>
      </c>
      <c r="H1178" s="8">
        <v>252.34</v>
      </c>
      <c r="I1178" s="8">
        <v>19336.509999999998</v>
      </c>
      <c r="J1178" s="8">
        <v>22925.09</v>
      </c>
    </row>
    <row r="1179" spans="1:10" ht="16.5" x14ac:dyDescent="0.25">
      <c r="A1179" s="5" t="s">
        <v>1311</v>
      </c>
      <c r="B1179" s="6" t="s">
        <v>79</v>
      </c>
      <c r="C1179" s="5" t="s">
        <v>80</v>
      </c>
      <c r="D1179" s="6" t="s">
        <v>20</v>
      </c>
      <c r="E1179" s="6" t="s">
        <v>16</v>
      </c>
      <c r="F1179" s="7">
        <v>908.49</v>
      </c>
      <c r="G1179" s="8">
        <v>1.48</v>
      </c>
      <c r="H1179" s="8">
        <v>1.75</v>
      </c>
      <c r="I1179" s="8">
        <v>1344.57</v>
      </c>
      <c r="J1179" s="8">
        <v>1589.86</v>
      </c>
    </row>
    <row r="1180" spans="1:10" ht="24.75" x14ac:dyDescent="0.25">
      <c r="A1180" s="5" t="s">
        <v>1312</v>
      </c>
      <c r="B1180" s="6" t="s">
        <v>82</v>
      </c>
      <c r="C1180" s="5" t="s">
        <v>83</v>
      </c>
      <c r="D1180" s="6" t="s">
        <v>20</v>
      </c>
      <c r="E1180" s="6" t="s">
        <v>84</v>
      </c>
      <c r="F1180" s="7">
        <v>869.67</v>
      </c>
      <c r="G1180" s="8">
        <v>48.51</v>
      </c>
      <c r="H1180" s="8">
        <v>57.51</v>
      </c>
      <c r="I1180" s="8">
        <v>42187.69</v>
      </c>
      <c r="J1180" s="8">
        <v>50014.720000000001</v>
      </c>
    </row>
    <row r="1181" spans="1:10" x14ac:dyDescent="0.25">
      <c r="A1181" s="5" t="s">
        <v>1313</v>
      </c>
      <c r="B1181" s="6" t="s">
        <v>86</v>
      </c>
      <c r="C1181" s="5" t="s">
        <v>87</v>
      </c>
      <c r="D1181" s="6" t="s">
        <v>20</v>
      </c>
      <c r="E1181" s="6" t="s">
        <v>84</v>
      </c>
      <c r="F1181" s="7">
        <v>869.67</v>
      </c>
      <c r="G1181" s="8">
        <v>1.93</v>
      </c>
      <c r="H1181" s="8">
        <v>2.29</v>
      </c>
      <c r="I1181" s="8">
        <v>1678.46</v>
      </c>
      <c r="J1181" s="8">
        <v>1991.54</v>
      </c>
    </row>
    <row r="1182" spans="1:10" ht="16.5" x14ac:dyDescent="0.25">
      <c r="A1182" s="5" t="s">
        <v>1314</v>
      </c>
      <c r="B1182" s="6" t="s">
        <v>89</v>
      </c>
      <c r="C1182" s="5" t="s">
        <v>90</v>
      </c>
      <c r="D1182" s="6" t="s">
        <v>20</v>
      </c>
      <c r="E1182" s="6" t="s">
        <v>26</v>
      </c>
      <c r="F1182" s="7">
        <v>4</v>
      </c>
      <c r="G1182" s="8">
        <v>1316.71</v>
      </c>
      <c r="H1182" s="8">
        <v>1561.09</v>
      </c>
      <c r="I1182" s="8">
        <v>5266.84</v>
      </c>
      <c r="J1182" s="8">
        <v>6244.36</v>
      </c>
    </row>
    <row r="1183" spans="1:10" ht="16.5" x14ac:dyDescent="0.25">
      <c r="A1183" s="5" t="s">
        <v>1315</v>
      </c>
      <c r="B1183" s="6" t="s">
        <v>92</v>
      </c>
      <c r="C1183" s="5" t="s">
        <v>93</v>
      </c>
      <c r="D1183" s="6" t="s">
        <v>25</v>
      </c>
      <c r="E1183" s="6" t="s">
        <v>16</v>
      </c>
      <c r="F1183" s="7">
        <v>908.49</v>
      </c>
      <c r="G1183" s="8">
        <v>160.55000000000001</v>
      </c>
      <c r="H1183" s="8">
        <v>190.35</v>
      </c>
      <c r="I1183" s="8">
        <v>145858.07</v>
      </c>
      <c r="J1183" s="8">
        <v>172931.07</v>
      </c>
    </row>
    <row r="1184" spans="1:10" ht="16.5" x14ac:dyDescent="0.25">
      <c r="A1184" s="5" t="s">
        <v>1316</v>
      </c>
      <c r="B1184" s="6" t="s">
        <v>98</v>
      </c>
      <c r="C1184" s="5" t="s">
        <v>99</v>
      </c>
      <c r="D1184" s="6" t="s">
        <v>20</v>
      </c>
      <c r="E1184" s="6" t="s">
        <v>26</v>
      </c>
      <c r="F1184" s="7">
        <v>2</v>
      </c>
      <c r="G1184" s="8">
        <v>1299.47</v>
      </c>
      <c r="H1184" s="8">
        <v>1540.65</v>
      </c>
      <c r="I1184" s="8">
        <v>2598.94</v>
      </c>
      <c r="J1184" s="8">
        <v>3081.3</v>
      </c>
    </row>
    <row r="1185" spans="1:10" ht="16.5" x14ac:dyDescent="0.25">
      <c r="A1185" s="5" t="s">
        <v>1317</v>
      </c>
      <c r="B1185" s="6" t="s">
        <v>95</v>
      </c>
      <c r="C1185" s="5" t="s">
        <v>96</v>
      </c>
      <c r="D1185" s="6" t="s">
        <v>20</v>
      </c>
      <c r="E1185" s="6" t="s">
        <v>16</v>
      </c>
      <c r="F1185" s="7">
        <v>13.12</v>
      </c>
      <c r="G1185" s="8">
        <v>176.85</v>
      </c>
      <c r="H1185" s="8">
        <v>209.67</v>
      </c>
      <c r="I1185" s="8">
        <v>2320.27</v>
      </c>
      <c r="J1185" s="8">
        <v>2750.87</v>
      </c>
    </row>
    <row r="1186" spans="1:10" x14ac:dyDescent="0.25">
      <c r="A1186" s="5" t="s">
        <v>1318</v>
      </c>
      <c r="B1186" s="6" t="s">
        <v>101</v>
      </c>
      <c r="C1186" s="5" t="s">
        <v>102</v>
      </c>
      <c r="D1186" s="6" t="s">
        <v>76</v>
      </c>
      <c r="E1186" s="6" t="s">
        <v>103</v>
      </c>
      <c r="F1186" s="7">
        <v>8</v>
      </c>
      <c r="G1186" s="8">
        <v>19.79</v>
      </c>
      <c r="H1186" s="8">
        <v>23.46</v>
      </c>
      <c r="I1186" s="8">
        <v>158.32</v>
      </c>
      <c r="J1186" s="8">
        <v>187.68</v>
      </c>
    </row>
    <row r="1187" spans="1:10" x14ac:dyDescent="0.25">
      <c r="A1187" s="5" t="s">
        <v>1319</v>
      </c>
      <c r="B1187" s="6" t="s">
        <v>105</v>
      </c>
      <c r="C1187" s="5" t="s">
        <v>106</v>
      </c>
      <c r="D1187" s="6" t="s">
        <v>20</v>
      </c>
      <c r="E1187" s="6" t="s">
        <v>16</v>
      </c>
      <c r="F1187" s="7">
        <v>383.81</v>
      </c>
      <c r="G1187" s="8">
        <v>17.11</v>
      </c>
      <c r="H1187" s="8">
        <v>20.29</v>
      </c>
      <c r="I1187" s="8">
        <v>6566.99</v>
      </c>
      <c r="J1187" s="8">
        <v>7787.5</v>
      </c>
    </row>
    <row r="1188" spans="1:10" x14ac:dyDescent="0.25">
      <c r="A1188" s="5" t="s">
        <v>1320</v>
      </c>
      <c r="B1188" s="6" t="s">
        <v>108</v>
      </c>
      <c r="C1188" s="5" t="s">
        <v>109</v>
      </c>
      <c r="D1188" s="6" t="s">
        <v>110</v>
      </c>
      <c r="E1188" s="6" t="s">
        <v>111</v>
      </c>
      <c r="F1188" s="7">
        <v>908.49</v>
      </c>
      <c r="G1188" s="8">
        <v>3.93</v>
      </c>
      <c r="H1188" s="8">
        <v>4.66</v>
      </c>
      <c r="I1188" s="8">
        <v>3570.37</v>
      </c>
      <c r="J1188" s="8">
        <v>4233.5600000000004</v>
      </c>
    </row>
    <row r="1189" spans="1:10" ht="20.100000000000001" customHeight="1" x14ac:dyDescent="0.25">
      <c r="A1189" s="3" t="s">
        <v>1321</v>
      </c>
      <c r="B1189" s="84" t="s">
        <v>1322</v>
      </c>
      <c r="C1189" s="84"/>
      <c r="D1189" s="84"/>
      <c r="E1189" s="84"/>
      <c r="F1189" s="84"/>
      <c r="G1189" s="84">
        <v>297242.13000000006</v>
      </c>
      <c r="H1189" s="84"/>
      <c r="I1189" s="4">
        <v>297242.13</v>
      </c>
      <c r="J1189" s="4">
        <v>352287.52</v>
      </c>
    </row>
    <row r="1190" spans="1:10" x14ac:dyDescent="0.25">
      <c r="A1190" s="5" t="s">
        <v>1323</v>
      </c>
      <c r="B1190" s="6" t="s">
        <v>46</v>
      </c>
      <c r="C1190" s="5" t="s">
        <v>47</v>
      </c>
      <c r="D1190" s="6" t="s">
        <v>25</v>
      </c>
      <c r="E1190" s="6" t="s">
        <v>48</v>
      </c>
      <c r="F1190" s="7">
        <v>204.24</v>
      </c>
      <c r="G1190" s="8">
        <v>2.68</v>
      </c>
      <c r="H1190" s="8">
        <v>3.18</v>
      </c>
      <c r="I1190" s="8">
        <v>547.36</v>
      </c>
      <c r="J1190" s="8">
        <v>649.48</v>
      </c>
    </row>
    <row r="1191" spans="1:10" ht="16.5" x14ac:dyDescent="0.25">
      <c r="A1191" s="5" t="s">
        <v>1324</v>
      </c>
      <c r="B1191" s="6" t="s">
        <v>50</v>
      </c>
      <c r="C1191" s="5" t="s">
        <v>51</v>
      </c>
      <c r="D1191" s="6" t="s">
        <v>20</v>
      </c>
      <c r="E1191" s="6" t="s">
        <v>16</v>
      </c>
      <c r="F1191" s="7">
        <v>4733.29</v>
      </c>
      <c r="G1191" s="8">
        <v>0.67</v>
      </c>
      <c r="H1191" s="8">
        <v>0.79</v>
      </c>
      <c r="I1191" s="8">
        <v>3171.3</v>
      </c>
      <c r="J1191" s="8">
        <v>3739.3</v>
      </c>
    </row>
    <row r="1192" spans="1:10" ht="16.5" x14ac:dyDescent="0.25">
      <c r="A1192" s="5" t="s">
        <v>1325</v>
      </c>
      <c r="B1192" s="6" t="s">
        <v>53</v>
      </c>
      <c r="C1192" s="5" t="s">
        <v>54</v>
      </c>
      <c r="D1192" s="6" t="s">
        <v>20</v>
      </c>
      <c r="E1192" s="6" t="s">
        <v>34</v>
      </c>
      <c r="F1192" s="7">
        <v>92.46</v>
      </c>
      <c r="G1192" s="8">
        <v>4.5199999999999996</v>
      </c>
      <c r="H1192" s="8">
        <v>5.36</v>
      </c>
      <c r="I1192" s="8">
        <v>417.92</v>
      </c>
      <c r="J1192" s="8">
        <v>495.59</v>
      </c>
    </row>
    <row r="1193" spans="1:10" ht="16.5" x14ac:dyDescent="0.25">
      <c r="A1193" s="5" t="s">
        <v>1326</v>
      </c>
      <c r="B1193" s="6" t="s">
        <v>56</v>
      </c>
      <c r="C1193" s="5" t="s">
        <v>57</v>
      </c>
      <c r="D1193" s="6" t="s">
        <v>20</v>
      </c>
      <c r="E1193" s="6" t="s">
        <v>34</v>
      </c>
      <c r="F1193" s="7">
        <v>1.72</v>
      </c>
      <c r="G1193" s="8">
        <v>114.41</v>
      </c>
      <c r="H1193" s="8">
        <v>135.63999999999999</v>
      </c>
      <c r="I1193" s="8">
        <v>196.79</v>
      </c>
      <c r="J1193" s="8">
        <v>233.3</v>
      </c>
    </row>
    <row r="1194" spans="1:10" ht="24.75" x14ac:dyDescent="0.25">
      <c r="A1194" s="5" t="s">
        <v>1327</v>
      </c>
      <c r="B1194" s="6" t="s">
        <v>59</v>
      </c>
      <c r="C1194" s="5" t="s">
        <v>60</v>
      </c>
      <c r="D1194" s="6" t="s">
        <v>20</v>
      </c>
      <c r="E1194" s="6" t="s">
        <v>61</v>
      </c>
      <c r="F1194" s="7">
        <v>851.44</v>
      </c>
      <c r="G1194" s="8">
        <v>5.66</v>
      </c>
      <c r="H1194" s="8">
        <v>6.71</v>
      </c>
      <c r="I1194" s="8">
        <v>4819.1499999999996</v>
      </c>
      <c r="J1194" s="8">
        <v>5713.16</v>
      </c>
    </row>
    <row r="1195" spans="1:10" ht="16.5" x14ac:dyDescent="0.25">
      <c r="A1195" s="5" t="s">
        <v>1328</v>
      </c>
      <c r="B1195" s="6" t="s">
        <v>63</v>
      </c>
      <c r="C1195" s="5" t="s">
        <v>64</v>
      </c>
      <c r="D1195" s="6" t="s">
        <v>20</v>
      </c>
      <c r="E1195" s="6" t="s">
        <v>65</v>
      </c>
      <c r="F1195" s="7">
        <v>23462.959999999999</v>
      </c>
      <c r="G1195" s="8">
        <v>1.26</v>
      </c>
      <c r="H1195" s="8">
        <v>1.49</v>
      </c>
      <c r="I1195" s="8">
        <v>29563.33</v>
      </c>
      <c r="J1195" s="8">
        <v>34959.81</v>
      </c>
    </row>
    <row r="1196" spans="1:10" ht="16.5" x14ac:dyDescent="0.25">
      <c r="A1196" s="5" t="s">
        <v>1329</v>
      </c>
      <c r="B1196" s="6" t="s">
        <v>67</v>
      </c>
      <c r="C1196" s="5" t="s">
        <v>68</v>
      </c>
      <c r="D1196" s="6" t="s">
        <v>20</v>
      </c>
      <c r="E1196" s="6" t="s">
        <v>65</v>
      </c>
      <c r="F1196" s="7">
        <v>10217.32</v>
      </c>
      <c r="G1196" s="8">
        <v>0.48</v>
      </c>
      <c r="H1196" s="8">
        <v>0.56999999999999995</v>
      </c>
      <c r="I1196" s="8">
        <v>4904.3100000000004</v>
      </c>
      <c r="J1196" s="8">
        <v>5823.87</v>
      </c>
    </row>
    <row r="1197" spans="1:10" x14ac:dyDescent="0.25">
      <c r="A1197" s="5" t="s">
        <v>1330</v>
      </c>
      <c r="B1197" s="6" t="s">
        <v>70</v>
      </c>
      <c r="C1197" s="5" t="s">
        <v>71</v>
      </c>
      <c r="D1197" s="6" t="s">
        <v>25</v>
      </c>
      <c r="E1197" s="6" t="s">
        <v>61</v>
      </c>
      <c r="F1197" s="7">
        <v>709.99</v>
      </c>
      <c r="G1197" s="8">
        <v>28.42</v>
      </c>
      <c r="H1197" s="8">
        <v>33.69</v>
      </c>
      <c r="I1197" s="8">
        <v>20177.919999999998</v>
      </c>
      <c r="J1197" s="8">
        <v>23919.56</v>
      </c>
    </row>
    <row r="1198" spans="1:10" ht="16.5" x14ac:dyDescent="0.25">
      <c r="A1198" s="5" t="s">
        <v>1331</v>
      </c>
      <c r="B1198" s="6" t="s">
        <v>63</v>
      </c>
      <c r="C1198" s="5" t="s">
        <v>64</v>
      </c>
      <c r="D1198" s="6" t="s">
        <v>20</v>
      </c>
      <c r="E1198" s="6" t="s">
        <v>65</v>
      </c>
      <c r="F1198" s="7">
        <v>4119.09</v>
      </c>
      <c r="G1198" s="8">
        <v>1.26</v>
      </c>
      <c r="H1198" s="8">
        <v>1.49</v>
      </c>
      <c r="I1198" s="8">
        <v>5190.05</v>
      </c>
      <c r="J1198" s="8">
        <v>6137.44</v>
      </c>
    </row>
    <row r="1199" spans="1:10" x14ac:dyDescent="0.25">
      <c r="A1199" s="5" t="s">
        <v>1332</v>
      </c>
      <c r="B1199" s="6" t="s">
        <v>74</v>
      </c>
      <c r="C1199" s="5" t="s">
        <v>75</v>
      </c>
      <c r="D1199" s="6" t="s">
        <v>76</v>
      </c>
      <c r="E1199" s="6" t="s">
        <v>77</v>
      </c>
      <c r="F1199" s="7">
        <v>92.46</v>
      </c>
      <c r="G1199" s="8">
        <v>212.84</v>
      </c>
      <c r="H1199" s="8">
        <v>252.34</v>
      </c>
      <c r="I1199" s="8">
        <v>19679.189999999999</v>
      </c>
      <c r="J1199" s="8">
        <v>23331.360000000001</v>
      </c>
    </row>
    <row r="1200" spans="1:10" ht="16.5" x14ac:dyDescent="0.25">
      <c r="A1200" s="5" t="s">
        <v>1333</v>
      </c>
      <c r="B1200" s="6" t="s">
        <v>79</v>
      </c>
      <c r="C1200" s="5" t="s">
        <v>80</v>
      </c>
      <c r="D1200" s="6" t="s">
        <v>20</v>
      </c>
      <c r="E1200" s="6" t="s">
        <v>16</v>
      </c>
      <c r="F1200" s="7">
        <v>924.6</v>
      </c>
      <c r="G1200" s="8">
        <v>1.48</v>
      </c>
      <c r="H1200" s="8">
        <v>1.75</v>
      </c>
      <c r="I1200" s="8">
        <v>1368.41</v>
      </c>
      <c r="J1200" s="8">
        <v>1618.05</v>
      </c>
    </row>
    <row r="1201" spans="1:10" ht="24.75" x14ac:dyDescent="0.25">
      <c r="A1201" s="5" t="s">
        <v>1334</v>
      </c>
      <c r="B1201" s="6" t="s">
        <v>82</v>
      </c>
      <c r="C1201" s="5" t="s">
        <v>83</v>
      </c>
      <c r="D1201" s="6" t="s">
        <v>20</v>
      </c>
      <c r="E1201" s="6" t="s">
        <v>84</v>
      </c>
      <c r="F1201" s="7">
        <v>762.37</v>
      </c>
      <c r="G1201" s="8">
        <v>48.51</v>
      </c>
      <c r="H1201" s="8">
        <v>57.51</v>
      </c>
      <c r="I1201" s="8">
        <v>36982.57</v>
      </c>
      <c r="J1201" s="8">
        <v>43843.9</v>
      </c>
    </row>
    <row r="1202" spans="1:10" x14ac:dyDescent="0.25">
      <c r="A1202" s="5" t="s">
        <v>1335</v>
      </c>
      <c r="B1202" s="6" t="s">
        <v>86</v>
      </c>
      <c r="C1202" s="5" t="s">
        <v>87</v>
      </c>
      <c r="D1202" s="6" t="s">
        <v>20</v>
      </c>
      <c r="E1202" s="6" t="s">
        <v>84</v>
      </c>
      <c r="F1202" s="7">
        <v>762.37</v>
      </c>
      <c r="G1202" s="8">
        <v>1.93</v>
      </c>
      <c r="H1202" s="8">
        <v>2.29</v>
      </c>
      <c r="I1202" s="8">
        <v>1471.37</v>
      </c>
      <c r="J1202" s="8">
        <v>1745.83</v>
      </c>
    </row>
    <row r="1203" spans="1:10" ht="16.5" x14ac:dyDescent="0.25">
      <c r="A1203" s="5" t="s">
        <v>1336</v>
      </c>
      <c r="B1203" s="6" t="s">
        <v>89</v>
      </c>
      <c r="C1203" s="5" t="s">
        <v>90</v>
      </c>
      <c r="D1203" s="6" t="s">
        <v>20</v>
      </c>
      <c r="E1203" s="6" t="s">
        <v>26</v>
      </c>
      <c r="F1203" s="7">
        <v>4</v>
      </c>
      <c r="G1203" s="8">
        <v>1316.71</v>
      </c>
      <c r="H1203" s="8">
        <v>1561.09</v>
      </c>
      <c r="I1203" s="8">
        <v>5266.84</v>
      </c>
      <c r="J1203" s="8">
        <v>6244.36</v>
      </c>
    </row>
    <row r="1204" spans="1:10" ht="16.5" x14ac:dyDescent="0.25">
      <c r="A1204" s="5" t="s">
        <v>1337</v>
      </c>
      <c r="B1204" s="6" t="s">
        <v>92</v>
      </c>
      <c r="C1204" s="5" t="s">
        <v>93</v>
      </c>
      <c r="D1204" s="6" t="s">
        <v>25</v>
      </c>
      <c r="E1204" s="6" t="s">
        <v>16</v>
      </c>
      <c r="F1204" s="7">
        <v>924.6</v>
      </c>
      <c r="G1204" s="8">
        <v>160.55000000000001</v>
      </c>
      <c r="H1204" s="8">
        <v>190.35</v>
      </c>
      <c r="I1204" s="8">
        <v>148444.53</v>
      </c>
      <c r="J1204" s="8">
        <v>175997.61</v>
      </c>
    </row>
    <row r="1205" spans="1:10" ht="16.5" x14ac:dyDescent="0.25">
      <c r="A1205" s="5" t="s">
        <v>1338</v>
      </c>
      <c r="B1205" s="6" t="s">
        <v>98</v>
      </c>
      <c r="C1205" s="5" t="s">
        <v>99</v>
      </c>
      <c r="D1205" s="6" t="s">
        <v>20</v>
      </c>
      <c r="E1205" s="6" t="s">
        <v>26</v>
      </c>
      <c r="F1205" s="7">
        <v>2</v>
      </c>
      <c r="G1205" s="8">
        <v>1299.47</v>
      </c>
      <c r="H1205" s="8">
        <v>1540.65</v>
      </c>
      <c r="I1205" s="8">
        <v>2598.94</v>
      </c>
      <c r="J1205" s="8">
        <v>3081.3</v>
      </c>
    </row>
    <row r="1206" spans="1:10" ht="16.5" x14ac:dyDescent="0.25">
      <c r="A1206" s="5" t="s">
        <v>1339</v>
      </c>
      <c r="B1206" s="6" t="s">
        <v>95</v>
      </c>
      <c r="C1206" s="5" t="s">
        <v>96</v>
      </c>
      <c r="D1206" s="6" t="s">
        <v>20</v>
      </c>
      <c r="E1206" s="6" t="s">
        <v>16</v>
      </c>
      <c r="F1206" s="7">
        <v>11.52</v>
      </c>
      <c r="G1206" s="8">
        <v>176.85</v>
      </c>
      <c r="H1206" s="8">
        <v>209.67</v>
      </c>
      <c r="I1206" s="8">
        <v>2037.31</v>
      </c>
      <c r="J1206" s="8">
        <v>2415.4</v>
      </c>
    </row>
    <row r="1207" spans="1:10" x14ac:dyDescent="0.25">
      <c r="A1207" s="5" t="s">
        <v>1340</v>
      </c>
      <c r="B1207" s="6" t="s">
        <v>101</v>
      </c>
      <c r="C1207" s="5" t="s">
        <v>102</v>
      </c>
      <c r="D1207" s="6" t="s">
        <v>76</v>
      </c>
      <c r="E1207" s="6" t="s">
        <v>103</v>
      </c>
      <c r="F1207" s="7">
        <v>8</v>
      </c>
      <c r="G1207" s="8">
        <v>19.79</v>
      </c>
      <c r="H1207" s="8">
        <v>23.46</v>
      </c>
      <c r="I1207" s="8">
        <v>158.32</v>
      </c>
      <c r="J1207" s="8">
        <v>187.68</v>
      </c>
    </row>
    <row r="1208" spans="1:10" x14ac:dyDescent="0.25">
      <c r="A1208" s="5" t="s">
        <v>1341</v>
      </c>
      <c r="B1208" s="6" t="s">
        <v>105</v>
      </c>
      <c r="C1208" s="5" t="s">
        <v>106</v>
      </c>
      <c r="D1208" s="6" t="s">
        <v>20</v>
      </c>
      <c r="E1208" s="6" t="s">
        <v>16</v>
      </c>
      <c r="F1208" s="7">
        <v>386.49</v>
      </c>
      <c r="G1208" s="8">
        <v>17.11</v>
      </c>
      <c r="H1208" s="8">
        <v>20.29</v>
      </c>
      <c r="I1208" s="8">
        <v>6612.84</v>
      </c>
      <c r="J1208" s="8">
        <v>7841.88</v>
      </c>
    </row>
    <row r="1209" spans="1:10" x14ac:dyDescent="0.25">
      <c r="A1209" s="5" t="s">
        <v>1342</v>
      </c>
      <c r="B1209" s="6" t="s">
        <v>108</v>
      </c>
      <c r="C1209" s="5" t="s">
        <v>109</v>
      </c>
      <c r="D1209" s="6" t="s">
        <v>110</v>
      </c>
      <c r="E1209" s="6" t="s">
        <v>111</v>
      </c>
      <c r="F1209" s="7">
        <v>924.6</v>
      </c>
      <c r="G1209" s="8">
        <v>3.93</v>
      </c>
      <c r="H1209" s="8">
        <v>4.66</v>
      </c>
      <c r="I1209" s="8">
        <v>3633.68</v>
      </c>
      <c r="J1209" s="8">
        <v>4308.6400000000003</v>
      </c>
    </row>
    <row r="1210" spans="1:10" ht="20.100000000000001" customHeight="1" x14ac:dyDescent="0.25">
      <c r="A1210" s="3" t="s">
        <v>1343</v>
      </c>
      <c r="B1210" s="84" t="s">
        <v>1344</v>
      </c>
      <c r="C1210" s="84"/>
      <c r="D1210" s="84"/>
      <c r="E1210" s="84"/>
      <c r="F1210" s="84"/>
      <c r="G1210" s="84">
        <v>272700.47000000009</v>
      </c>
      <c r="H1210" s="84"/>
      <c r="I1210" s="4">
        <v>272700.46999999997</v>
      </c>
      <c r="J1210" s="4">
        <v>323189.90000000002</v>
      </c>
    </row>
    <row r="1211" spans="1:10" x14ac:dyDescent="0.25">
      <c r="A1211" s="5" t="s">
        <v>1345</v>
      </c>
      <c r="B1211" s="6" t="s">
        <v>46</v>
      </c>
      <c r="C1211" s="5" t="s">
        <v>47</v>
      </c>
      <c r="D1211" s="6" t="s">
        <v>25</v>
      </c>
      <c r="E1211" s="6" t="s">
        <v>48</v>
      </c>
      <c r="F1211" s="7">
        <v>199.86</v>
      </c>
      <c r="G1211" s="8">
        <v>2.68</v>
      </c>
      <c r="H1211" s="8">
        <v>3.18</v>
      </c>
      <c r="I1211" s="8">
        <v>535.62</v>
      </c>
      <c r="J1211" s="8">
        <v>635.54999999999995</v>
      </c>
    </row>
    <row r="1212" spans="1:10" ht="16.5" x14ac:dyDescent="0.25">
      <c r="A1212" s="5" t="s">
        <v>1346</v>
      </c>
      <c r="B1212" s="6" t="s">
        <v>50</v>
      </c>
      <c r="C1212" s="5" t="s">
        <v>51</v>
      </c>
      <c r="D1212" s="6" t="s">
        <v>20</v>
      </c>
      <c r="E1212" s="6" t="s">
        <v>16</v>
      </c>
      <c r="F1212" s="7">
        <v>4925.3100000000004</v>
      </c>
      <c r="G1212" s="8">
        <v>0.67</v>
      </c>
      <c r="H1212" s="8">
        <v>0.79</v>
      </c>
      <c r="I1212" s="8">
        <v>3299.96</v>
      </c>
      <c r="J1212" s="8">
        <v>3890.99</v>
      </c>
    </row>
    <row r="1213" spans="1:10" ht="16.5" x14ac:dyDescent="0.25">
      <c r="A1213" s="5" t="s">
        <v>1347</v>
      </c>
      <c r="B1213" s="6" t="s">
        <v>53</v>
      </c>
      <c r="C1213" s="5" t="s">
        <v>54</v>
      </c>
      <c r="D1213" s="6" t="s">
        <v>20</v>
      </c>
      <c r="E1213" s="6" t="s">
        <v>34</v>
      </c>
      <c r="F1213" s="7">
        <v>82.17</v>
      </c>
      <c r="G1213" s="8">
        <v>4.5199999999999996</v>
      </c>
      <c r="H1213" s="8">
        <v>5.36</v>
      </c>
      <c r="I1213" s="8">
        <v>371.41</v>
      </c>
      <c r="J1213" s="8">
        <v>440.43</v>
      </c>
    </row>
    <row r="1214" spans="1:10" ht="16.5" x14ac:dyDescent="0.25">
      <c r="A1214" s="5" t="s">
        <v>1348</v>
      </c>
      <c r="B1214" s="6" t="s">
        <v>56</v>
      </c>
      <c r="C1214" s="5" t="s">
        <v>57</v>
      </c>
      <c r="D1214" s="6" t="s">
        <v>20</v>
      </c>
      <c r="E1214" s="6" t="s">
        <v>34</v>
      </c>
      <c r="F1214" s="7">
        <v>1.72</v>
      </c>
      <c r="G1214" s="8">
        <v>114.41</v>
      </c>
      <c r="H1214" s="8">
        <v>135.63999999999999</v>
      </c>
      <c r="I1214" s="8">
        <v>196.79</v>
      </c>
      <c r="J1214" s="8">
        <v>233.3</v>
      </c>
    </row>
    <row r="1215" spans="1:10" ht="24.75" x14ac:dyDescent="0.25">
      <c r="A1215" s="5" t="s">
        <v>1349</v>
      </c>
      <c r="B1215" s="6" t="s">
        <v>59</v>
      </c>
      <c r="C1215" s="5" t="s">
        <v>60</v>
      </c>
      <c r="D1215" s="6" t="s">
        <v>20</v>
      </c>
      <c r="E1215" s="6" t="s">
        <v>61</v>
      </c>
      <c r="F1215" s="7">
        <v>864.82</v>
      </c>
      <c r="G1215" s="8">
        <v>5.66</v>
      </c>
      <c r="H1215" s="8">
        <v>6.71</v>
      </c>
      <c r="I1215" s="8">
        <v>4894.88</v>
      </c>
      <c r="J1215" s="8">
        <v>5802.94</v>
      </c>
    </row>
    <row r="1216" spans="1:10" ht="16.5" x14ac:dyDescent="0.25">
      <c r="A1216" s="5" t="s">
        <v>1350</v>
      </c>
      <c r="B1216" s="6" t="s">
        <v>63</v>
      </c>
      <c r="C1216" s="5" t="s">
        <v>64</v>
      </c>
      <c r="D1216" s="6" t="s">
        <v>20</v>
      </c>
      <c r="E1216" s="6" t="s">
        <v>65</v>
      </c>
      <c r="F1216" s="7">
        <v>24095.55</v>
      </c>
      <c r="G1216" s="8">
        <v>1.26</v>
      </c>
      <c r="H1216" s="8">
        <v>1.49</v>
      </c>
      <c r="I1216" s="8">
        <v>30360.39</v>
      </c>
      <c r="J1216" s="8">
        <v>35902.370000000003</v>
      </c>
    </row>
    <row r="1217" spans="1:10" ht="16.5" x14ac:dyDescent="0.25">
      <c r="A1217" s="5" t="s">
        <v>1351</v>
      </c>
      <c r="B1217" s="6" t="s">
        <v>67</v>
      </c>
      <c r="C1217" s="5" t="s">
        <v>68</v>
      </c>
      <c r="D1217" s="6" t="s">
        <v>20</v>
      </c>
      <c r="E1217" s="6" t="s">
        <v>65</v>
      </c>
      <c r="F1217" s="7">
        <v>10377.76</v>
      </c>
      <c r="G1217" s="8">
        <v>0.48</v>
      </c>
      <c r="H1217" s="8">
        <v>0.56999999999999995</v>
      </c>
      <c r="I1217" s="8">
        <v>4981.32</v>
      </c>
      <c r="J1217" s="8">
        <v>5915.32</v>
      </c>
    </row>
    <row r="1218" spans="1:10" x14ac:dyDescent="0.25">
      <c r="A1218" s="5" t="s">
        <v>1352</v>
      </c>
      <c r="B1218" s="6" t="s">
        <v>70</v>
      </c>
      <c r="C1218" s="5" t="s">
        <v>71</v>
      </c>
      <c r="D1218" s="6" t="s">
        <v>25</v>
      </c>
      <c r="E1218" s="6" t="s">
        <v>61</v>
      </c>
      <c r="F1218" s="7">
        <v>738.8</v>
      </c>
      <c r="G1218" s="8">
        <v>28.42</v>
      </c>
      <c r="H1218" s="8">
        <v>33.69</v>
      </c>
      <c r="I1218" s="8">
        <v>20996.7</v>
      </c>
      <c r="J1218" s="8">
        <v>24890.17</v>
      </c>
    </row>
    <row r="1219" spans="1:10" ht="16.5" x14ac:dyDescent="0.25">
      <c r="A1219" s="5" t="s">
        <v>1353</v>
      </c>
      <c r="B1219" s="6" t="s">
        <v>63</v>
      </c>
      <c r="C1219" s="5" t="s">
        <v>64</v>
      </c>
      <c r="D1219" s="6" t="s">
        <v>20</v>
      </c>
      <c r="E1219" s="6" t="s">
        <v>65</v>
      </c>
      <c r="F1219" s="7">
        <v>3660.72</v>
      </c>
      <c r="G1219" s="8">
        <v>1.26</v>
      </c>
      <c r="H1219" s="8">
        <v>1.49</v>
      </c>
      <c r="I1219" s="8">
        <v>4612.51</v>
      </c>
      <c r="J1219" s="8">
        <v>5454.47</v>
      </c>
    </row>
    <row r="1220" spans="1:10" x14ac:dyDescent="0.25">
      <c r="A1220" s="5" t="s">
        <v>1354</v>
      </c>
      <c r="B1220" s="6" t="s">
        <v>74</v>
      </c>
      <c r="C1220" s="5" t="s">
        <v>75</v>
      </c>
      <c r="D1220" s="6" t="s">
        <v>76</v>
      </c>
      <c r="E1220" s="6" t="s">
        <v>77</v>
      </c>
      <c r="F1220" s="7">
        <v>82.17</v>
      </c>
      <c r="G1220" s="8">
        <v>212.84</v>
      </c>
      <c r="H1220" s="8">
        <v>252.34</v>
      </c>
      <c r="I1220" s="8">
        <v>17489.060000000001</v>
      </c>
      <c r="J1220" s="8">
        <v>20734.78</v>
      </c>
    </row>
    <row r="1221" spans="1:10" ht="16.5" x14ac:dyDescent="0.25">
      <c r="A1221" s="5" t="s">
        <v>1355</v>
      </c>
      <c r="B1221" s="6" t="s">
        <v>79</v>
      </c>
      <c r="C1221" s="5" t="s">
        <v>80</v>
      </c>
      <c r="D1221" s="6" t="s">
        <v>20</v>
      </c>
      <c r="E1221" s="6" t="s">
        <v>16</v>
      </c>
      <c r="F1221" s="7">
        <v>821.71</v>
      </c>
      <c r="G1221" s="8">
        <v>1.48</v>
      </c>
      <c r="H1221" s="8">
        <v>1.75</v>
      </c>
      <c r="I1221" s="8">
        <v>1216.1300000000001</v>
      </c>
      <c r="J1221" s="8">
        <v>1437.99</v>
      </c>
    </row>
    <row r="1222" spans="1:10" ht="24.75" x14ac:dyDescent="0.25">
      <c r="A1222" s="5" t="s">
        <v>1356</v>
      </c>
      <c r="B1222" s="6" t="s">
        <v>82</v>
      </c>
      <c r="C1222" s="5" t="s">
        <v>83</v>
      </c>
      <c r="D1222" s="6" t="s">
        <v>20</v>
      </c>
      <c r="E1222" s="6" t="s">
        <v>84</v>
      </c>
      <c r="F1222" s="7">
        <v>629.41999999999996</v>
      </c>
      <c r="G1222" s="8">
        <v>48.51</v>
      </c>
      <c r="H1222" s="8">
        <v>57.51</v>
      </c>
      <c r="I1222" s="8">
        <v>30533.16</v>
      </c>
      <c r="J1222" s="8">
        <v>36197.94</v>
      </c>
    </row>
    <row r="1223" spans="1:10" x14ac:dyDescent="0.25">
      <c r="A1223" s="5" t="s">
        <v>1357</v>
      </c>
      <c r="B1223" s="6" t="s">
        <v>86</v>
      </c>
      <c r="C1223" s="5" t="s">
        <v>87</v>
      </c>
      <c r="D1223" s="6" t="s">
        <v>20</v>
      </c>
      <c r="E1223" s="6" t="s">
        <v>84</v>
      </c>
      <c r="F1223" s="7">
        <v>629.41999999999996</v>
      </c>
      <c r="G1223" s="8">
        <v>1.93</v>
      </c>
      <c r="H1223" s="8">
        <v>2.29</v>
      </c>
      <c r="I1223" s="8">
        <v>1214.78</v>
      </c>
      <c r="J1223" s="8">
        <v>1441.37</v>
      </c>
    </row>
    <row r="1224" spans="1:10" ht="16.5" x14ac:dyDescent="0.25">
      <c r="A1224" s="5" t="s">
        <v>1358</v>
      </c>
      <c r="B1224" s="6" t="s">
        <v>89</v>
      </c>
      <c r="C1224" s="5" t="s">
        <v>90</v>
      </c>
      <c r="D1224" s="6" t="s">
        <v>20</v>
      </c>
      <c r="E1224" s="6" t="s">
        <v>26</v>
      </c>
      <c r="F1224" s="7">
        <v>4</v>
      </c>
      <c r="G1224" s="8">
        <v>1316.71</v>
      </c>
      <c r="H1224" s="8">
        <v>1561.09</v>
      </c>
      <c r="I1224" s="8">
        <v>5266.84</v>
      </c>
      <c r="J1224" s="8">
        <v>6244.36</v>
      </c>
    </row>
    <row r="1225" spans="1:10" ht="16.5" x14ac:dyDescent="0.25">
      <c r="A1225" s="5" t="s">
        <v>1359</v>
      </c>
      <c r="B1225" s="6" t="s">
        <v>92</v>
      </c>
      <c r="C1225" s="5" t="s">
        <v>93</v>
      </c>
      <c r="D1225" s="6" t="s">
        <v>25</v>
      </c>
      <c r="E1225" s="6" t="s">
        <v>16</v>
      </c>
      <c r="F1225" s="7">
        <v>821.71</v>
      </c>
      <c r="G1225" s="8">
        <v>160.55000000000001</v>
      </c>
      <c r="H1225" s="8">
        <v>190.35</v>
      </c>
      <c r="I1225" s="8">
        <v>131925.54</v>
      </c>
      <c r="J1225" s="8">
        <v>156412.5</v>
      </c>
    </row>
    <row r="1226" spans="1:10" ht="16.5" x14ac:dyDescent="0.25">
      <c r="A1226" s="5" t="s">
        <v>1360</v>
      </c>
      <c r="B1226" s="6" t="s">
        <v>98</v>
      </c>
      <c r="C1226" s="5" t="s">
        <v>99</v>
      </c>
      <c r="D1226" s="6" t="s">
        <v>20</v>
      </c>
      <c r="E1226" s="6" t="s">
        <v>26</v>
      </c>
      <c r="F1226" s="7">
        <v>2</v>
      </c>
      <c r="G1226" s="8">
        <v>1299.47</v>
      </c>
      <c r="H1226" s="8">
        <v>1540.65</v>
      </c>
      <c r="I1226" s="8">
        <v>2598.94</v>
      </c>
      <c r="J1226" s="8">
        <v>3081.3</v>
      </c>
    </row>
    <row r="1227" spans="1:10" ht="16.5" x14ac:dyDescent="0.25">
      <c r="A1227" s="5" t="s">
        <v>1361</v>
      </c>
      <c r="B1227" s="6" t="s">
        <v>95</v>
      </c>
      <c r="C1227" s="5" t="s">
        <v>96</v>
      </c>
      <c r="D1227" s="6" t="s">
        <v>20</v>
      </c>
      <c r="E1227" s="6" t="s">
        <v>16</v>
      </c>
      <c r="F1227" s="7">
        <v>11.36</v>
      </c>
      <c r="G1227" s="8">
        <v>176.85</v>
      </c>
      <c r="H1227" s="8">
        <v>209.67</v>
      </c>
      <c r="I1227" s="8">
        <v>2009.02</v>
      </c>
      <c r="J1227" s="8">
        <v>2381.85</v>
      </c>
    </row>
    <row r="1228" spans="1:10" x14ac:dyDescent="0.25">
      <c r="A1228" s="5" t="s">
        <v>1362</v>
      </c>
      <c r="B1228" s="6" t="s">
        <v>101</v>
      </c>
      <c r="C1228" s="5" t="s">
        <v>102</v>
      </c>
      <c r="D1228" s="6" t="s">
        <v>76</v>
      </c>
      <c r="E1228" s="6" t="s">
        <v>103</v>
      </c>
      <c r="F1228" s="7">
        <v>8</v>
      </c>
      <c r="G1228" s="8">
        <v>19.79</v>
      </c>
      <c r="H1228" s="8">
        <v>23.46</v>
      </c>
      <c r="I1228" s="8">
        <v>158.32</v>
      </c>
      <c r="J1228" s="8">
        <v>187.68</v>
      </c>
    </row>
    <row r="1229" spans="1:10" x14ac:dyDescent="0.25">
      <c r="A1229" s="5" t="s">
        <v>1363</v>
      </c>
      <c r="B1229" s="6" t="s">
        <v>105</v>
      </c>
      <c r="C1229" s="5" t="s">
        <v>106</v>
      </c>
      <c r="D1229" s="6" t="s">
        <v>20</v>
      </c>
      <c r="E1229" s="6" t="s">
        <v>16</v>
      </c>
      <c r="F1229" s="7">
        <v>398</v>
      </c>
      <c r="G1229" s="8">
        <v>17.11</v>
      </c>
      <c r="H1229" s="8">
        <v>20.29</v>
      </c>
      <c r="I1229" s="8">
        <v>6809.78</v>
      </c>
      <c r="J1229" s="8">
        <v>8075.42</v>
      </c>
    </row>
    <row r="1230" spans="1:10" x14ac:dyDescent="0.25">
      <c r="A1230" s="5" t="s">
        <v>1364</v>
      </c>
      <c r="B1230" s="6" t="s">
        <v>108</v>
      </c>
      <c r="C1230" s="5" t="s">
        <v>109</v>
      </c>
      <c r="D1230" s="6" t="s">
        <v>110</v>
      </c>
      <c r="E1230" s="6" t="s">
        <v>111</v>
      </c>
      <c r="F1230" s="7">
        <v>821.71</v>
      </c>
      <c r="G1230" s="8">
        <v>3.93</v>
      </c>
      <c r="H1230" s="8">
        <v>4.66</v>
      </c>
      <c r="I1230" s="8">
        <v>3229.32</v>
      </c>
      <c r="J1230" s="8">
        <v>3829.17</v>
      </c>
    </row>
    <row r="1231" spans="1:10" ht="20.100000000000001" customHeight="1" x14ac:dyDescent="0.25">
      <c r="A1231" s="3" t="s">
        <v>1365</v>
      </c>
      <c r="B1231" s="84" t="s">
        <v>1366</v>
      </c>
      <c r="C1231" s="84"/>
      <c r="D1231" s="84"/>
      <c r="E1231" s="84"/>
      <c r="F1231" s="84"/>
      <c r="G1231" s="84">
        <v>294408.78999999998</v>
      </c>
      <c r="H1231" s="84"/>
      <c r="I1231" s="4">
        <v>294408.78999999998</v>
      </c>
      <c r="J1231" s="4">
        <v>348945.09</v>
      </c>
    </row>
    <row r="1232" spans="1:10" x14ac:dyDescent="0.25">
      <c r="A1232" s="5" t="s">
        <v>1367</v>
      </c>
      <c r="B1232" s="6" t="s">
        <v>46</v>
      </c>
      <c r="C1232" s="5" t="s">
        <v>47</v>
      </c>
      <c r="D1232" s="6" t="s">
        <v>25</v>
      </c>
      <c r="E1232" s="6" t="s">
        <v>48</v>
      </c>
      <c r="F1232" s="7">
        <v>204.9</v>
      </c>
      <c r="G1232" s="8">
        <v>2.68</v>
      </c>
      <c r="H1232" s="8">
        <v>3.18</v>
      </c>
      <c r="I1232" s="8">
        <v>549.13</v>
      </c>
      <c r="J1232" s="8">
        <v>651.58000000000004</v>
      </c>
    </row>
    <row r="1233" spans="1:10" ht="16.5" x14ac:dyDescent="0.25">
      <c r="A1233" s="5" t="s">
        <v>1368</v>
      </c>
      <c r="B1233" s="6" t="s">
        <v>50</v>
      </c>
      <c r="C1233" s="5" t="s">
        <v>51</v>
      </c>
      <c r="D1233" s="6" t="s">
        <v>20</v>
      </c>
      <c r="E1233" s="6" t="s">
        <v>16</v>
      </c>
      <c r="F1233" s="7">
        <v>3881.03</v>
      </c>
      <c r="G1233" s="8">
        <v>0.67</v>
      </c>
      <c r="H1233" s="8">
        <v>0.79</v>
      </c>
      <c r="I1233" s="8">
        <v>2600.29</v>
      </c>
      <c r="J1233" s="8">
        <v>3066.01</v>
      </c>
    </row>
    <row r="1234" spans="1:10" ht="16.5" x14ac:dyDescent="0.25">
      <c r="A1234" s="5" t="s">
        <v>1369</v>
      </c>
      <c r="B1234" s="6" t="s">
        <v>53</v>
      </c>
      <c r="C1234" s="5" t="s">
        <v>54</v>
      </c>
      <c r="D1234" s="6" t="s">
        <v>20</v>
      </c>
      <c r="E1234" s="6" t="s">
        <v>34</v>
      </c>
      <c r="F1234" s="7">
        <v>96.14</v>
      </c>
      <c r="G1234" s="8">
        <v>4.5199999999999996</v>
      </c>
      <c r="H1234" s="8">
        <v>5.36</v>
      </c>
      <c r="I1234" s="8">
        <v>434.55</v>
      </c>
      <c r="J1234" s="8">
        <v>515.30999999999995</v>
      </c>
    </row>
    <row r="1235" spans="1:10" ht="16.5" x14ac:dyDescent="0.25">
      <c r="A1235" s="5" t="s">
        <v>1370</v>
      </c>
      <c r="B1235" s="6" t="s">
        <v>56</v>
      </c>
      <c r="C1235" s="5" t="s">
        <v>57</v>
      </c>
      <c r="D1235" s="6" t="s">
        <v>20</v>
      </c>
      <c r="E1235" s="6" t="s">
        <v>34</v>
      </c>
      <c r="F1235" s="7">
        <v>1.29</v>
      </c>
      <c r="G1235" s="8">
        <v>114.41</v>
      </c>
      <c r="H1235" s="8">
        <v>135.63999999999999</v>
      </c>
      <c r="I1235" s="8">
        <v>147.59</v>
      </c>
      <c r="J1235" s="8">
        <v>174.98</v>
      </c>
    </row>
    <row r="1236" spans="1:10" ht="24.75" x14ac:dyDescent="0.25">
      <c r="A1236" s="5" t="s">
        <v>1371</v>
      </c>
      <c r="B1236" s="6" t="s">
        <v>59</v>
      </c>
      <c r="C1236" s="5" t="s">
        <v>60</v>
      </c>
      <c r="D1236" s="6" t="s">
        <v>20</v>
      </c>
      <c r="E1236" s="6" t="s">
        <v>61</v>
      </c>
      <c r="F1236" s="7">
        <v>728.43</v>
      </c>
      <c r="G1236" s="8">
        <v>5.66</v>
      </c>
      <c r="H1236" s="8">
        <v>6.71</v>
      </c>
      <c r="I1236" s="8">
        <v>4122.91</v>
      </c>
      <c r="J1236" s="8">
        <v>4887.7700000000004</v>
      </c>
    </row>
    <row r="1237" spans="1:10" ht="16.5" x14ac:dyDescent="0.25">
      <c r="A1237" s="5" t="s">
        <v>1372</v>
      </c>
      <c r="B1237" s="6" t="s">
        <v>63</v>
      </c>
      <c r="C1237" s="5" t="s">
        <v>64</v>
      </c>
      <c r="D1237" s="6" t="s">
        <v>20</v>
      </c>
      <c r="E1237" s="6" t="s">
        <v>65</v>
      </c>
      <c r="F1237" s="7">
        <v>19689.849999999999</v>
      </c>
      <c r="G1237" s="8">
        <v>1.26</v>
      </c>
      <c r="H1237" s="8">
        <v>1.49</v>
      </c>
      <c r="I1237" s="8">
        <v>24809.21</v>
      </c>
      <c r="J1237" s="8">
        <v>29337.88</v>
      </c>
    </row>
    <row r="1238" spans="1:10" ht="16.5" x14ac:dyDescent="0.25">
      <c r="A1238" s="5" t="s">
        <v>1373</v>
      </c>
      <c r="B1238" s="6" t="s">
        <v>67</v>
      </c>
      <c r="C1238" s="5" t="s">
        <v>68</v>
      </c>
      <c r="D1238" s="6" t="s">
        <v>20</v>
      </c>
      <c r="E1238" s="6" t="s">
        <v>65</v>
      </c>
      <c r="F1238" s="7">
        <v>8741.17</v>
      </c>
      <c r="G1238" s="8">
        <v>0.48</v>
      </c>
      <c r="H1238" s="8">
        <v>0.56999999999999995</v>
      </c>
      <c r="I1238" s="8">
        <v>4195.76</v>
      </c>
      <c r="J1238" s="8">
        <v>4982.47</v>
      </c>
    </row>
    <row r="1239" spans="1:10" x14ac:dyDescent="0.25">
      <c r="A1239" s="5" t="s">
        <v>1374</v>
      </c>
      <c r="B1239" s="6" t="s">
        <v>70</v>
      </c>
      <c r="C1239" s="5" t="s">
        <v>71</v>
      </c>
      <c r="D1239" s="6" t="s">
        <v>25</v>
      </c>
      <c r="E1239" s="6" t="s">
        <v>61</v>
      </c>
      <c r="F1239" s="7">
        <v>582.15</v>
      </c>
      <c r="G1239" s="8">
        <v>28.42</v>
      </c>
      <c r="H1239" s="8">
        <v>33.69</v>
      </c>
      <c r="I1239" s="8">
        <v>16544.7</v>
      </c>
      <c r="J1239" s="8">
        <v>19612.63</v>
      </c>
    </row>
    <row r="1240" spans="1:10" ht="16.5" x14ac:dyDescent="0.25">
      <c r="A1240" s="5" t="s">
        <v>1375</v>
      </c>
      <c r="B1240" s="6" t="s">
        <v>63</v>
      </c>
      <c r="C1240" s="5" t="s">
        <v>64</v>
      </c>
      <c r="D1240" s="6" t="s">
        <v>20</v>
      </c>
      <c r="E1240" s="6" t="s">
        <v>65</v>
      </c>
      <c r="F1240" s="7">
        <v>4282.95</v>
      </c>
      <c r="G1240" s="8">
        <v>1.26</v>
      </c>
      <c r="H1240" s="8">
        <v>1.49</v>
      </c>
      <c r="I1240" s="8">
        <v>5396.52</v>
      </c>
      <c r="J1240" s="8">
        <v>6381.6</v>
      </c>
    </row>
    <row r="1241" spans="1:10" x14ac:dyDescent="0.25">
      <c r="A1241" s="5" t="s">
        <v>1376</v>
      </c>
      <c r="B1241" s="6" t="s">
        <v>74</v>
      </c>
      <c r="C1241" s="5" t="s">
        <v>75</v>
      </c>
      <c r="D1241" s="6" t="s">
        <v>76</v>
      </c>
      <c r="E1241" s="6" t="s">
        <v>77</v>
      </c>
      <c r="F1241" s="7">
        <v>96.14</v>
      </c>
      <c r="G1241" s="8">
        <v>212.84</v>
      </c>
      <c r="H1241" s="8">
        <v>252.34</v>
      </c>
      <c r="I1241" s="8">
        <v>20462.439999999999</v>
      </c>
      <c r="J1241" s="8">
        <v>24259.97</v>
      </c>
    </row>
    <row r="1242" spans="1:10" ht="16.5" x14ac:dyDescent="0.25">
      <c r="A1242" s="5" t="s">
        <v>1377</v>
      </c>
      <c r="B1242" s="6" t="s">
        <v>79</v>
      </c>
      <c r="C1242" s="5" t="s">
        <v>80</v>
      </c>
      <c r="D1242" s="6" t="s">
        <v>20</v>
      </c>
      <c r="E1242" s="6" t="s">
        <v>16</v>
      </c>
      <c r="F1242" s="7">
        <v>961.38</v>
      </c>
      <c r="G1242" s="8">
        <v>1.48</v>
      </c>
      <c r="H1242" s="8">
        <v>1.75</v>
      </c>
      <c r="I1242" s="8">
        <v>1422.84</v>
      </c>
      <c r="J1242" s="8">
        <v>1682.42</v>
      </c>
    </row>
    <row r="1243" spans="1:10" ht="24.75" x14ac:dyDescent="0.25">
      <c r="A1243" s="5" t="s">
        <v>1378</v>
      </c>
      <c r="B1243" s="6" t="s">
        <v>82</v>
      </c>
      <c r="C1243" s="5" t="s">
        <v>83</v>
      </c>
      <c r="D1243" s="6" t="s">
        <v>20</v>
      </c>
      <c r="E1243" s="6" t="s">
        <v>84</v>
      </c>
      <c r="F1243" s="7">
        <v>803.25</v>
      </c>
      <c r="G1243" s="8">
        <v>48.51</v>
      </c>
      <c r="H1243" s="8">
        <v>57.51</v>
      </c>
      <c r="I1243" s="8">
        <v>38965.660000000003</v>
      </c>
      <c r="J1243" s="8">
        <v>46194.91</v>
      </c>
    </row>
    <row r="1244" spans="1:10" x14ac:dyDescent="0.25">
      <c r="A1244" s="5" t="s">
        <v>1379</v>
      </c>
      <c r="B1244" s="6" t="s">
        <v>86</v>
      </c>
      <c r="C1244" s="5" t="s">
        <v>87</v>
      </c>
      <c r="D1244" s="6" t="s">
        <v>20</v>
      </c>
      <c r="E1244" s="6" t="s">
        <v>84</v>
      </c>
      <c r="F1244" s="7">
        <v>803.25</v>
      </c>
      <c r="G1244" s="8">
        <v>1.93</v>
      </c>
      <c r="H1244" s="8">
        <v>2.29</v>
      </c>
      <c r="I1244" s="8">
        <v>1550.27</v>
      </c>
      <c r="J1244" s="8">
        <v>1839.44</v>
      </c>
    </row>
    <row r="1245" spans="1:10" ht="16.5" x14ac:dyDescent="0.25">
      <c r="A1245" s="5" t="s">
        <v>1380</v>
      </c>
      <c r="B1245" s="6" t="s">
        <v>89</v>
      </c>
      <c r="C1245" s="5" t="s">
        <v>90</v>
      </c>
      <c r="D1245" s="6" t="s">
        <v>20</v>
      </c>
      <c r="E1245" s="6" t="s">
        <v>26</v>
      </c>
      <c r="F1245" s="7">
        <v>3</v>
      </c>
      <c r="G1245" s="8">
        <v>1316.71</v>
      </c>
      <c r="H1245" s="8">
        <v>1561.09</v>
      </c>
      <c r="I1245" s="8">
        <v>3950.13</v>
      </c>
      <c r="J1245" s="8">
        <v>4683.2700000000004</v>
      </c>
    </row>
    <row r="1246" spans="1:10" ht="16.5" x14ac:dyDescent="0.25">
      <c r="A1246" s="5" t="s">
        <v>1381</v>
      </c>
      <c r="B1246" s="6" t="s">
        <v>92</v>
      </c>
      <c r="C1246" s="5" t="s">
        <v>93</v>
      </c>
      <c r="D1246" s="6" t="s">
        <v>25</v>
      </c>
      <c r="E1246" s="6" t="s">
        <v>16</v>
      </c>
      <c r="F1246" s="7">
        <v>961.38</v>
      </c>
      <c r="G1246" s="8">
        <v>160.55000000000001</v>
      </c>
      <c r="H1246" s="8">
        <v>190.35</v>
      </c>
      <c r="I1246" s="8">
        <v>154349.56</v>
      </c>
      <c r="J1246" s="8">
        <v>182998.68</v>
      </c>
    </row>
    <row r="1247" spans="1:10" ht="16.5" x14ac:dyDescent="0.25">
      <c r="A1247" s="5" t="s">
        <v>1382</v>
      </c>
      <c r="B1247" s="6" t="s">
        <v>98</v>
      </c>
      <c r="C1247" s="5" t="s">
        <v>99</v>
      </c>
      <c r="D1247" s="6" t="s">
        <v>20</v>
      </c>
      <c r="E1247" s="6" t="s">
        <v>26</v>
      </c>
      <c r="F1247" s="7">
        <v>2</v>
      </c>
      <c r="G1247" s="8">
        <v>1299.47</v>
      </c>
      <c r="H1247" s="8">
        <v>1540.65</v>
      </c>
      <c r="I1247" s="8">
        <v>2598.94</v>
      </c>
      <c r="J1247" s="8">
        <v>3081.3</v>
      </c>
    </row>
    <row r="1248" spans="1:10" ht="16.5" x14ac:dyDescent="0.25">
      <c r="A1248" s="5" t="s">
        <v>1383</v>
      </c>
      <c r="B1248" s="6" t="s">
        <v>95</v>
      </c>
      <c r="C1248" s="5" t="s">
        <v>96</v>
      </c>
      <c r="D1248" s="6" t="s">
        <v>20</v>
      </c>
      <c r="E1248" s="6" t="s">
        <v>16</v>
      </c>
      <c r="F1248" s="7">
        <v>11.04</v>
      </c>
      <c r="G1248" s="8">
        <v>176.85</v>
      </c>
      <c r="H1248" s="8">
        <v>209.67</v>
      </c>
      <c r="I1248" s="8">
        <v>1952.42</v>
      </c>
      <c r="J1248" s="8">
        <v>2314.7600000000002</v>
      </c>
    </row>
    <row r="1249" spans="1:10" x14ac:dyDescent="0.25">
      <c r="A1249" s="5" t="s">
        <v>1384</v>
      </c>
      <c r="B1249" s="6" t="s">
        <v>101</v>
      </c>
      <c r="C1249" s="5" t="s">
        <v>102</v>
      </c>
      <c r="D1249" s="6" t="s">
        <v>76</v>
      </c>
      <c r="E1249" s="6" t="s">
        <v>103</v>
      </c>
      <c r="F1249" s="7">
        <v>8</v>
      </c>
      <c r="G1249" s="8">
        <v>19.79</v>
      </c>
      <c r="H1249" s="8">
        <v>23.46</v>
      </c>
      <c r="I1249" s="8">
        <v>158.32</v>
      </c>
      <c r="J1249" s="8">
        <v>187.68</v>
      </c>
    </row>
    <row r="1250" spans="1:10" x14ac:dyDescent="0.25">
      <c r="A1250" s="5" t="s">
        <v>1385</v>
      </c>
      <c r="B1250" s="6" t="s">
        <v>105</v>
      </c>
      <c r="C1250" s="5" t="s">
        <v>106</v>
      </c>
      <c r="D1250" s="6" t="s">
        <v>20</v>
      </c>
      <c r="E1250" s="6" t="s">
        <v>16</v>
      </c>
      <c r="F1250" s="7">
        <v>375.18</v>
      </c>
      <c r="G1250" s="8">
        <v>17.11</v>
      </c>
      <c r="H1250" s="8">
        <v>20.29</v>
      </c>
      <c r="I1250" s="8">
        <v>6419.33</v>
      </c>
      <c r="J1250" s="8">
        <v>7612.4</v>
      </c>
    </row>
    <row r="1251" spans="1:10" x14ac:dyDescent="0.25">
      <c r="A1251" s="5" t="s">
        <v>1386</v>
      </c>
      <c r="B1251" s="6" t="s">
        <v>108</v>
      </c>
      <c r="C1251" s="5" t="s">
        <v>109</v>
      </c>
      <c r="D1251" s="6" t="s">
        <v>110</v>
      </c>
      <c r="E1251" s="6" t="s">
        <v>111</v>
      </c>
      <c r="F1251" s="7">
        <v>961.38</v>
      </c>
      <c r="G1251" s="8">
        <v>3.93</v>
      </c>
      <c r="H1251" s="8">
        <v>4.66</v>
      </c>
      <c r="I1251" s="8">
        <v>3778.22</v>
      </c>
      <c r="J1251" s="8">
        <v>4480.03</v>
      </c>
    </row>
    <row r="1252" spans="1:10" ht="20.100000000000001" customHeight="1" x14ac:dyDescent="0.25">
      <c r="A1252" s="3" t="s">
        <v>1387</v>
      </c>
      <c r="B1252" s="84" t="s">
        <v>1388</v>
      </c>
      <c r="C1252" s="84"/>
      <c r="D1252" s="84"/>
      <c r="E1252" s="84"/>
      <c r="F1252" s="84"/>
      <c r="G1252" s="84">
        <v>264317.42</v>
      </c>
      <c r="H1252" s="84"/>
      <c r="I1252" s="4">
        <v>264317.42</v>
      </c>
      <c r="J1252" s="4">
        <v>313265.37</v>
      </c>
    </row>
    <row r="1253" spans="1:10" x14ac:dyDescent="0.25">
      <c r="A1253" s="5" t="s">
        <v>1389</v>
      </c>
      <c r="B1253" s="6" t="s">
        <v>46</v>
      </c>
      <c r="C1253" s="5" t="s">
        <v>47</v>
      </c>
      <c r="D1253" s="6" t="s">
        <v>25</v>
      </c>
      <c r="E1253" s="6" t="s">
        <v>48</v>
      </c>
      <c r="F1253" s="7">
        <v>199.59</v>
      </c>
      <c r="G1253" s="8">
        <v>2.68</v>
      </c>
      <c r="H1253" s="8">
        <v>3.18</v>
      </c>
      <c r="I1253" s="8">
        <v>534.9</v>
      </c>
      <c r="J1253" s="8">
        <v>634.70000000000005</v>
      </c>
    </row>
    <row r="1254" spans="1:10" ht="16.5" x14ac:dyDescent="0.25">
      <c r="A1254" s="5" t="s">
        <v>1390</v>
      </c>
      <c r="B1254" s="6" t="s">
        <v>50</v>
      </c>
      <c r="C1254" s="5" t="s">
        <v>51</v>
      </c>
      <c r="D1254" s="6" t="s">
        <v>20</v>
      </c>
      <c r="E1254" s="6" t="s">
        <v>16</v>
      </c>
      <c r="F1254" s="7">
        <v>4217.88</v>
      </c>
      <c r="G1254" s="8">
        <v>0.67</v>
      </c>
      <c r="H1254" s="8">
        <v>0.79</v>
      </c>
      <c r="I1254" s="8">
        <v>2825.98</v>
      </c>
      <c r="J1254" s="8">
        <v>3332.13</v>
      </c>
    </row>
    <row r="1255" spans="1:10" ht="16.5" x14ac:dyDescent="0.25">
      <c r="A1255" s="5" t="s">
        <v>1391</v>
      </c>
      <c r="B1255" s="6" t="s">
        <v>53</v>
      </c>
      <c r="C1255" s="5" t="s">
        <v>54</v>
      </c>
      <c r="D1255" s="6" t="s">
        <v>20</v>
      </c>
      <c r="E1255" s="6" t="s">
        <v>34</v>
      </c>
      <c r="F1255" s="7">
        <v>80.8</v>
      </c>
      <c r="G1255" s="8">
        <v>4.5199999999999996</v>
      </c>
      <c r="H1255" s="8">
        <v>5.36</v>
      </c>
      <c r="I1255" s="8">
        <v>365.22</v>
      </c>
      <c r="J1255" s="8">
        <v>433.09</v>
      </c>
    </row>
    <row r="1256" spans="1:10" ht="16.5" x14ac:dyDescent="0.25">
      <c r="A1256" s="5" t="s">
        <v>1392</v>
      </c>
      <c r="B1256" s="6" t="s">
        <v>56</v>
      </c>
      <c r="C1256" s="5" t="s">
        <v>57</v>
      </c>
      <c r="D1256" s="6" t="s">
        <v>20</v>
      </c>
      <c r="E1256" s="6" t="s">
        <v>34</v>
      </c>
      <c r="F1256" s="7">
        <v>1.72</v>
      </c>
      <c r="G1256" s="8">
        <v>114.41</v>
      </c>
      <c r="H1256" s="8">
        <v>135.63999999999999</v>
      </c>
      <c r="I1256" s="8">
        <v>196.79</v>
      </c>
      <c r="J1256" s="8">
        <v>233.3</v>
      </c>
    </row>
    <row r="1257" spans="1:10" ht="24.75" x14ac:dyDescent="0.25">
      <c r="A1257" s="5" t="s">
        <v>1393</v>
      </c>
      <c r="B1257" s="6" t="s">
        <v>59</v>
      </c>
      <c r="C1257" s="5" t="s">
        <v>60</v>
      </c>
      <c r="D1257" s="6" t="s">
        <v>20</v>
      </c>
      <c r="E1257" s="6" t="s">
        <v>61</v>
      </c>
      <c r="F1257" s="7">
        <v>756.64</v>
      </c>
      <c r="G1257" s="8">
        <v>5.66</v>
      </c>
      <c r="H1257" s="8">
        <v>6.71</v>
      </c>
      <c r="I1257" s="8">
        <v>4282.58</v>
      </c>
      <c r="J1257" s="8">
        <v>5077.05</v>
      </c>
    </row>
    <row r="1258" spans="1:10" ht="16.5" x14ac:dyDescent="0.25">
      <c r="A1258" s="5" t="s">
        <v>1394</v>
      </c>
      <c r="B1258" s="6" t="s">
        <v>63</v>
      </c>
      <c r="C1258" s="5" t="s">
        <v>64</v>
      </c>
      <c r="D1258" s="6" t="s">
        <v>20</v>
      </c>
      <c r="E1258" s="6" t="s">
        <v>65</v>
      </c>
      <c r="F1258" s="7">
        <v>20881.22</v>
      </c>
      <c r="G1258" s="8">
        <v>1.26</v>
      </c>
      <c r="H1258" s="8">
        <v>1.49</v>
      </c>
      <c r="I1258" s="8">
        <v>26310.34</v>
      </c>
      <c r="J1258" s="8">
        <v>31113.02</v>
      </c>
    </row>
    <row r="1259" spans="1:10" ht="16.5" x14ac:dyDescent="0.25">
      <c r="A1259" s="5" t="s">
        <v>1395</v>
      </c>
      <c r="B1259" s="6" t="s">
        <v>67</v>
      </c>
      <c r="C1259" s="5" t="s">
        <v>68</v>
      </c>
      <c r="D1259" s="6" t="s">
        <v>20</v>
      </c>
      <c r="E1259" s="6" t="s">
        <v>65</v>
      </c>
      <c r="F1259" s="7">
        <v>9079.66</v>
      </c>
      <c r="G1259" s="8">
        <v>0.48</v>
      </c>
      <c r="H1259" s="8">
        <v>0.56999999999999995</v>
      </c>
      <c r="I1259" s="8">
        <v>4358.24</v>
      </c>
      <c r="J1259" s="8">
        <v>5175.41</v>
      </c>
    </row>
    <row r="1260" spans="1:10" x14ac:dyDescent="0.25">
      <c r="A1260" s="5" t="s">
        <v>1396</v>
      </c>
      <c r="B1260" s="6" t="s">
        <v>70</v>
      </c>
      <c r="C1260" s="5" t="s">
        <v>71</v>
      </c>
      <c r="D1260" s="6" t="s">
        <v>25</v>
      </c>
      <c r="E1260" s="6" t="s">
        <v>61</v>
      </c>
      <c r="F1260" s="7">
        <v>632.67999999999995</v>
      </c>
      <c r="G1260" s="8">
        <v>28.42</v>
      </c>
      <c r="H1260" s="8">
        <v>33.69</v>
      </c>
      <c r="I1260" s="8">
        <v>17980.77</v>
      </c>
      <c r="J1260" s="8">
        <v>21314.99</v>
      </c>
    </row>
    <row r="1261" spans="1:10" ht="16.5" x14ac:dyDescent="0.25">
      <c r="A1261" s="5" t="s">
        <v>1397</v>
      </c>
      <c r="B1261" s="6" t="s">
        <v>63</v>
      </c>
      <c r="C1261" s="5" t="s">
        <v>64</v>
      </c>
      <c r="D1261" s="6" t="s">
        <v>20</v>
      </c>
      <c r="E1261" s="6" t="s">
        <v>65</v>
      </c>
      <c r="F1261" s="7">
        <v>3599.55</v>
      </c>
      <c r="G1261" s="8">
        <v>1.26</v>
      </c>
      <c r="H1261" s="8">
        <v>1.49</v>
      </c>
      <c r="I1261" s="8">
        <v>4535.43</v>
      </c>
      <c r="J1261" s="8">
        <v>5363.33</v>
      </c>
    </row>
    <row r="1262" spans="1:10" x14ac:dyDescent="0.25">
      <c r="A1262" s="5" t="s">
        <v>1398</v>
      </c>
      <c r="B1262" s="6" t="s">
        <v>74</v>
      </c>
      <c r="C1262" s="5" t="s">
        <v>75</v>
      </c>
      <c r="D1262" s="6" t="s">
        <v>76</v>
      </c>
      <c r="E1262" s="6" t="s">
        <v>77</v>
      </c>
      <c r="F1262" s="7">
        <v>80.8</v>
      </c>
      <c r="G1262" s="8">
        <v>212.84</v>
      </c>
      <c r="H1262" s="8">
        <v>252.34</v>
      </c>
      <c r="I1262" s="8">
        <v>17197.47</v>
      </c>
      <c r="J1262" s="8">
        <v>20389.07</v>
      </c>
    </row>
    <row r="1263" spans="1:10" ht="16.5" x14ac:dyDescent="0.25">
      <c r="A1263" s="5" t="s">
        <v>1399</v>
      </c>
      <c r="B1263" s="6" t="s">
        <v>79</v>
      </c>
      <c r="C1263" s="5" t="s">
        <v>80</v>
      </c>
      <c r="D1263" s="6" t="s">
        <v>20</v>
      </c>
      <c r="E1263" s="6" t="s">
        <v>16</v>
      </c>
      <c r="F1263" s="7">
        <v>807.98</v>
      </c>
      <c r="G1263" s="8">
        <v>1.48</v>
      </c>
      <c r="H1263" s="8">
        <v>1.75</v>
      </c>
      <c r="I1263" s="8">
        <v>1195.81</v>
      </c>
      <c r="J1263" s="8">
        <v>1413.97</v>
      </c>
    </row>
    <row r="1264" spans="1:10" ht="24.75" x14ac:dyDescent="0.25">
      <c r="A1264" s="5" t="s">
        <v>1400</v>
      </c>
      <c r="B1264" s="6" t="s">
        <v>82</v>
      </c>
      <c r="C1264" s="5" t="s">
        <v>83</v>
      </c>
      <c r="D1264" s="6" t="s">
        <v>20</v>
      </c>
      <c r="E1264" s="6" t="s">
        <v>84</v>
      </c>
      <c r="F1264" s="7">
        <v>602.14</v>
      </c>
      <c r="G1264" s="8">
        <v>48.51</v>
      </c>
      <c r="H1264" s="8">
        <v>57.51</v>
      </c>
      <c r="I1264" s="8">
        <v>29209.81</v>
      </c>
      <c r="J1264" s="8">
        <v>34629.07</v>
      </c>
    </row>
    <row r="1265" spans="1:10" x14ac:dyDescent="0.25">
      <c r="A1265" s="5" t="s">
        <v>1401</v>
      </c>
      <c r="B1265" s="6" t="s">
        <v>86</v>
      </c>
      <c r="C1265" s="5" t="s">
        <v>87</v>
      </c>
      <c r="D1265" s="6" t="s">
        <v>20</v>
      </c>
      <c r="E1265" s="6" t="s">
        <v>84</v>
      </c>
      <c r="F1265" s="7">
        <v>602.14</v>
      </c>
      <c r="G1265" s="8">
        <v>1.93</v>
      </c>
      <c r="H1265" s="8">
        <v>2.29</v>
      </c>
      <c r="I1265" s="8">
        <v>1162.1300000000001</v>
      </c>
      <c r="J1265" s="8">
        <v>1378.9</v>
      </c>
    </row>
    <row r="1266" spans="1:10" ht="16.5" x14ac:dyDescent="0.25">
      <c r="A1266" s="5" t="s">
        <v>1402</v>
      </c>
      <c r="B1266" s="6" t="s">
        <v>89</v>
      </c>
      <c r="C1266" s="5" t="s">
        <v>90</v>
      </c>
      <c r="D1266" s="6" t="s">
        <v>20</v>
      </c>
      <c r="E1266" s="6" t="s">
        <v>26</v>
      </c>
      <c r="F1266" s="7">
        <v>4</v>
      </c>
      <c r="G1266" s="8">
        <v>1316.71</v>
      </c>
      <c r="H1266" s="8">
        <v>1561.09</v>
      </c>
      <c r="I1266" s="8">
        <v>5266.84</v>
      </c>
      <c r="J1266" s="8">
        <v>6244.36</v>
      </c>
    </row>
    <row r="1267" spans="1:10" ht="16.5" x14ac:dyDescent="0.25">
      <c r="A1267" s="5" t="s">
        <v>1403</v>
      </c>
      <c r="B1267" s="6" t="s">
        <v>92</v>
      </c>
      <c r="C1267" s="5" t="s">
        <v>93</v>
      </c>
      <c r="D1267" s="6" t="s">
        <v>25</v>
      </c>
      <c r="E1267" s="6" t="s">
        <v>16</v>
      </c>
      <c r="F1267" s="7">
        <v>807.98</v>
      </c>
      <c r="G1267" s="8">
        <v>160.55000000000001</v>
      </c>
      <c r="H1267" s="8">
        <v>190.35</v>
      </c>
      <c r="I1267" s="8">
        <v>129721.19</v>
      </c>
      <c r="J1267" s="8">
        <v>153798.99</v>
      </c>
    </row>
    <row r="1268" spans="1:10" ht="16.5" x14ac:dyDescent="0.25">
      <c r="A1268" s="5" t="s">
        <v>1404</v>
      </c>
      <c r="B1268" s="6" t="s">
        <v>98</v>
      </c>
      <c r="C1268" s="5" t="s">
        <v>99</v>
      </c>
      <c r="D1268" s="6" t="s">
        <v>20</v>
      </c>
      <c r="E1268" s="6" t="s">
        <v>26</v>
      </c>
      <c r="F1268" s="7">
        <v>2</v>
      </c>
      <c r="G1268" s="8">
        <v>1299.47</v>
      </c>
      <c r="H1268" s="8">
        <v>1540.65</v>
      </c>
      <c r="I1268" s="8">
        <v>2598.94</v>
      </c>
      <c r="J1268" s="8">
        <v>3081.3</v>
      </c>
    </row>
    <row r="1269" spans="1:10" ht="16.5" x14ac:dyDescent="0.25">
      <c r="A1269" s="5" t="s">
        <v>1405</v>
      </c>
      <c r="B1269" s="6" t="s">
        <v>95</v>
      </c>
      <c r="C1269" s="5" t="s">
        <v>96</v>
      </c>
      <c r="D1269" s="6" t="s">
        <v>20</v>
      </c>
      <c r="E1269" s="6" t="s">
        <v>16</v>
      </c>
      <c r="F1269" s="7">
        <v>13.12</v>
      </c>
      <c r="G1269" s="8">
        <v>176.85</v>
      </c>
      <c r="H1269" s="8">
        <v>209.67</v>
      </c>
      <c r="I1269" s="8">
        <v>2320.27</v>
      </c>
      <c r="J1269" s="8">
        <v>2750.87</v>
      </c>
    </row>
    <row r="1270" spans="1:10" x14ac:dyDescent="0.25">
      <c r="A1270" s="5" t="s">
        <v>1406</v>
      </c>
      <c r="B1270" s="6" t="s">
        <v>101</v>
      </c>
      <c r="C1270" s="5" t="s">
        <v>102</v>
      </c>
      <c r="D1270" s="6" t="s">
        <v>76</v>
      </c>
      <c r="E1270" s="6" t="s">
        <v>103</v>
      </c>
      <c r="F1270" s="7">
        <v>232.43</v>
      </c>
      <c r="G1270" s="8">
        <v>19.79</v>
      </c>
      <c r="H1270" s="8">
        <v>23.46</v>
      </c>
      <c r="I1270" s="8">
        <v>4599.79</v>
      </c>
      <c r="J1270" s="8">
        <v>5452.81</v>
      </c>
    </row>
    <row r="1271" spans="1:10" x14ac:dyDescent="0.25">
      <c r="A1271" s="5" t="s">
        <v>1407</v>
      </c>
      <c r="B1271" s="6" t="s">
        <v>105</v>
      </c>
      <c r="C1271" s="5" t="s">
        <v>106</v>
      </c>
      <c r="D1271" s="6" t="s">
        <v>20</v>
      </c>
      <c r="E1271" s="6" t="s">
        <v>16</v>
      </c>
      <c r="F1271" s="7">
        <v>378.7</v>
      </c>
      <c r="G1271" s="8">
        <v>17.11</v>
      </c>
      <c r="H1271" s="8">
        <v>20.29</v>
      </c>
      <c r="I1271" s="8">
        <v>6479.56</v>
      </c>
      <c r="J1271" s="8">
        <v>7683.82</v>
      </c>
    </row>
    <row r="1272" spans="1:10" x14ac:dyDescent="0.25">
      <c r="A1272" s="5" t="s">
        <v>1408</v>
      </c>
      <c r="B1272" s="6" t="s">
        <v>108</v>
      </c>
      <c r="C1272" s="5" t="s">
        <v>109</v>
      </c>
      <c r="D1272" s="6" t="s">
        <v>110</v>
      </c>
      <c r="E1272" s="6" t="s">
        <v>111</v>
      </c>
      <c r="F1272" s="7">
        <v>807.98</v>
      </c>
      <c r="G1272" s="8">
        <v>3.93</v>
      </c>
      <c r="H1272" s="8">
        <v>4.66</v>
      </c>
      <c r="I1272" s="8">
        <v>3175.36</v>
      </c>
      <c r="J1272" s="8">
        <v>3765.19</v>
      </c>
    </row>
    <row r="1273" spans="1:10" ht="20.100000000000001" customHeight="1" x14ac:dyDescent="0.25">
      <c r="A1273" s="3" t="s">
        <v>1409</v>
      </c>
      <c r="B1273" s="84" t="s">
        <v>1410</v>
      </c>
      <c r="C1273" s="84"/>
      <c r="D1273" s="84"/>
      <c r="E1273" s="84"/>
      <c r="F1273" s="84"/>
      <c r="G1273" s="84">
        <v>257478.47000000003</v>
      </c>
      <c r="H1273" s="84"/>
      <c r="I1273" s="4">
        <v>257478.47</v>
      </c>
      <c r="J1273" s="4">
        <v>305157.75</v>
      </c>
    </row>
    <row r="1274" spans="1:10" x14ac:dyDescent="0.25">
      <c r="A1274" s="5" t="s">
        <v>1411</v>
      </c>
      <c r="B1274" s="6" t="s">
        <v>46</v>
      </c>
      <c r="C1274" s="5" t="s">
        <v>47</v>
      </c>
      <c r="D1274" s="6" t="s">
        <v>25</v>
      </c>
      <c r="E1274" s="6" t="s">
        <v>48</v>
      </c>
      <c r="F1274" s="7">
        <v>198.91</v>
      </c>
      <c r="G1274" s="8">
        <v>2.68</v>
      </c>
      <c r="H1274" s="8">
        <v>3.18</v>
      </c>
      <c r="I1274" s="8">
        <v>533.08000000000004</v>
      </c>
      <c r="J1274" s="8">
        <v>632.53</v>
      </c>
    </row>
    <row r="1275" spans="1:10" ht="16.5" x14ac:dyDescent="0.25">
      <c r="A1275" s="5" t="s">
        <v>1412</v>
      </c>
      <c r="B1275" s="6" t="s">
        <v>50</v>
      </c>
      <c r="C1275" s="5" t="s">
        <v>51</v>
      </c>
      <c r="D1275" s="6" t="s">
        <v>20</v>
      </c>
      <c r="E1275" s="6" t="s">
        <v>16</v>
      </c>
      <c r="F1275" s="7">
        <v>4224.09</v>
      </c>
      <c r="G1275" s="8">
        <v>0.67</v>
      </c>
      <c r="H1275" s="8">
        <v>0.79</v>
      </c>
      <c r="I1275" s="8">
        <v>2830.14</v>
      </c>
      <c r="J1275" s="8">
        <v>3337.03</v>
      </c>
    </row>
    <row r="1276" spans="1:10" ht="16.5" x14ac:dyDescent="0.25">
      <c r="A1276" s="5" t="s">
        <v>1413</v>
      </c>
      <c r="B1276" s="6" t="s">
        <v>53</v>
      </c>
      <c r="C1276" s="5" t="s">
        <v>54</v>
      </c>
      <c r="D1276" s="6" t="s">
        <v>20</v>
      </c>
      <c r="E1276" s="6" t="s">
        <v>34</v>
      </c>
      <c r="F1276" s="7">
        <v>80.31</v>
      </c>
      <c r="G1276" s="8">
        <v>4.5199999999999996</v>
      </c>
      <c r="H1276" s="8">
        <v>5.36</v>
      </c>
      <c r="I1276" s="8">
        <v>363</v>
      </c>
      <c r="J1276" s="8">
        <v>430.46</v>
      </c>
    </row>
    <row r="1277" spans="1:10" ht="16.5" x14ac:dyDescent="0.25">
      <c r="A1277" s="5" t="s">
        <v>1414</v>
      </c>
      <c r="B1277" s="6" t="s">
        <v>56</v>
      </c>
      <c r="C1277" s="5" t="s">
        <v>57</v>
      </c>
      <c r="D1277" s="6" t="s">
        <v>20</v>
      </c>
      <c r="E1277" s="6" t="s">
        <v>34</v>
      </c>
      <c r="F1277" s="7">
        <v>1.29</v>
      </c>
      <c r="G1277" s="8">
        <v>114.41</v>
      </c>
      <c r="H1277" s="8">
        <v>135.63999999999999</v>
      </c>
      <c r="I1277" s="8">
        <v>147.59</v>
      </c>
      <c r="J1277" s="8">
        <v>174.98</v>
      </c>
    </row>
    <row r="1278" spans="1:10" ht="24.75" x14ac:dyDescent="0.25">
      <c r="A1278" s="5" t="s">
        <v>1415</v>
      </c>
      <c r="B1278" s="6" t="s">
        <v>59</v>
      </c>
      <c r="C1278" s="5" t="s">
        <v>60</v>
      </c>
      <c r="D1278" s="6" t="s">
        <v>20</v>
      </c>
      <c r="E1278" s="6" t="s">
        <v>61</v>
      </c>
      <c r="F1278" s="7">
        <v>756.14</v>
      </c>
      <c r="G1278" s="8">
        <v>5.66</v>
      </c>
      <c r="H1278" s="8">
        <v>6.71</v>
      </c>
      <c r="I1278" s="8">
        <v>4279.75</v>
      </c>
      <c r="J1278" s="8">
        <v>5073.7</v>
      </c>
    </row>
    <row r="1279" spans="1:10" ht="16.5" x14ac:dyDescent="0.25">
      <c r="A1279" s="5" t="s">
        <v>1416</v>
      </c>
      <c r="B1279" s="6" t="s">
        <v>63</v>
      </c>
      <c r="C1279" s="5" t="s">
        <v>64</v>
      </c>
      <c r="D1279" s="6" t="s">
        <v>20</v>
      </c>
      <c r="E1279" s="6" t="s">
        <v>65</v>
      </c>
      <c r="F1279" s="7">
        <v>20877.419999999998</v>
      </c>
      <c r="G1279" s="8">
        <v>1.26</v>
      </c>
      <c r="H1279" s="8">
        <v>1.49</v>
      </c>
      <c r="I1279" s="8">
        <v>26305.55</v>
      </c>
      <c r="J1279" s="8">
        <v>31107.360000000001</v>
      </c>
    </row>
    <row r="1280" spans="1:10" ht="16.5" x14ac:dyDescent="0.25">
      <c r="A1280" s="5" t="s">
        <v>1417</v>
      </c>
      <c r="B1280" s="6" t="s">
        <v>67</v>
      </c>
      <c r="C1280" s="5" t="s">
        <v>68</v>
      </c>
      <c r="D1280" s="6" t="s">
        <v>20</v>
      </c>
      <c r="E1280" s="6" t="s">
        <v>65</v>
      </c>
      <c r="F1280" s="7">
        <v>9073.73</v>
      </c>
      <c r="G1280" s="8">
        <v>0.48</v>
      </c>
      <c r="H1280" s="8">
        <v>0.56999999999999995</v>
      </c>
      <c r="I1280" s="8">
        <v>4355.3900000000003</v>
      </c>
      <c r="J1280" s="8">
        <v>5172.03</v>
      </c>
    </row>
    <row r="1281" spans="1:10" x14ac:dyDescent="0.25">
      <c r="A1281" s="5" t="s">
        <v>1418</v>
      </c>
      <c r="B1281" s="6" t="s">
        <v>70</v>
      </c>
      <c r="C1281" s="5" t="s">
        <v>71</v>
      </c>
      <c r="D1281" s="6" t="s">
        <v>25</v>
      </c>
      <c r="E1281" s="6" t="s">
        <v>61</v>
      </c>
      <c r="F1281" s="7">
        <v>633.61</v>
      </c>
      <c r="G1281" s="8">
        <v>28.42</v>
      </c>
      <c r="H1281" s="8">
        <v>33.69</v>
      </c>
      <c r="I1281" s="8">
        <v>18007.2</v>
      </c>
      <c r="J1281" s="8">
        <v>21346.32</v>
      </c>
    </row>
    <row r="1282" spans="1:10" ht="16.5" x14ac:dyDescent="0.25">
      <c r="A1282" s="5" t="s">
        <v>1419</v>
      </c>
      <c r="B1282" s="6" t="s">
        <v>63</v>
      </c>
      <c r="C1282" s="5" t="s">
        <v>64</v>
      </c>
      <c r="D1282" s="6" t="s">
        <v>20</v>
      </c>
      <c r="E1282" s="6" t="s">
        <v>65</v>
      </c>
      <c r="F1282" s="7">
        <v>3577.68</v>
      </c>
      <c r="G1282" s="8">
        <v>1.26</v>
      </c>
      <c r="H1282" s="8">
        <v>1.49</v>
      </c>
      <c r="I1282" s="8">
        <v>4507.88</v>
      </c>
      <c r="J1282" s="8">
        <v>5330.74</v>
      </c>
    </row>
    <row r="1283" spans="1:10" x14ac:dyDescent="0.25">
      <c r="A1283" s="5" t="s">
        <v>1420</v>
      </c>
      <c r="B1283" s="6" t="s">
        <v>74</v>
      </c>
      <c r="C1283" s="5" t="s">
        <v>75</v>
      </c>
      <c r="D1283" s="6" t="s">
        <v>76</v>
      </c>
      <c r="E1283" s="6" t="s">
        <v>77</v>
      </c>
      <c r="F1283" s="7">
        <v>80.31</v>
      </c>
      <c r="G1283" s="8">
        <v>212.84</v>
      </c>
      <c r="H1283" s="8">
        <v>252.34</v>
      </c>
      <c r="I1283" s="8">
        <v>17093.18</v>
      </c>
      <c r="J1283" s="8">
        <v>20265.43</v>
      </c>
    </row>
    <row r="1284" spans="1:10" ht="16.5" x14ac:dyDescent="0.25">
      <c r="A1284" s="5" t="s">
        <v>1421</v>
      </c>
      <c r="B1284" s="6" t="s">
        <v>79</v>
      </c>
      <c r="C1284" s="5" t="s">
        <v>80</v>
      </c>
      <c r="D1284" s="6" t="s">
        <v>20</v>
      </c>
      <c r="E1284" s="6" t="s">
        <v>16</v>
      </c>
      <c r="F1284" s="7">
        <v>803.07</v>
      </c>
      <c r="G1284" s="8">
        <v>1.48</v>
      </c>
      <c r="H1284" s="8">
        <v>1.75</v>
      </c>
      <c r="I1284" s="8">
        <v>1188.54</v>
      </c>
      <c r="J1284" s="8">
        <v>1405.37</v>
      </c>
    </row>
    <row r="1285" spans="1:10" ht="24.75" x14ac:dyDescent="0.25">
      <c r="A1285" s="5" t="s">
        <v>1422</v>
      </c>
      <c r="B1285" s="6" t="s">
        <v>82</v>
      </c>
      <c r="C1285" s="5" t="s">
        <v>83</v>
      </c>
      <c r="D1285" s="6" t="s">
        <v>20</v>
      </c>
      <c r="E1285" s="6" t="s">
        <v>84</v>
      </c>
      <c r="F1285" s="7">
        <v>615.79999999999995</v>
      </c>
      <c r="G1285" s="8">
        <v>48.51</v>
      </c>
      <c r="H1285" s="8">
        <v>57.51</v>
      </c>
      <c r="I1285" s="8">
        <v>29872.46</v>
      </c>
      <c r="J1285" s="8">
        <v>35414.660000000003</v>
      </c>
    </row>
    <row r="1286" spans="1:10" x14ac:dyDescent="0.25">
      <c r="A1286" s="5" t="s">
        <v>1423</v>
      </c>
      <c r="B1286" s="6" t="s">
        <v>86</v>
      </c>
      <c r="C1286" s="5" t="s">
        <v>87</v>
      </c>
      <c r="D1286" s="6" t="s">
        <v>20</v>
      </c>
      <c r="E1286" s="6" t="s">
        <v>84</v>
      </c>
      <c r="F1286" s="7">
        <v>615.79999999999995</v>
      </c>
      <c r="G1286" s="8">
        <v>1.93</v>
      </c>
      <c r="H1286" s="8">
        <v>2.29</v>
      </c>
      <c r="I1286" s="8">
        <v>1188.49</v>
      </c>
      <c r="J1286" s="8">
        <v>1410.18</v>
      </c>
    </row>
    <row r="1287" spans="1:10" ht="16.5" x14ac:dyDescent="0.25">
      <c r="A1287" s="5" t="s">
        <v>1424</v>
      </c>
      <c r="B1287" s="6" t="s">
        <v>89</v>
      </c>
      <c r="C1287" s="5" t="s">
        <v>90</v>
      </c>
      <c r="D1287" s="6" t="s">
        <v>20</v>
      </c>
      <c r="E1287" s="6" t="s">
        <v>26</v>
      </c>
      <c r="F1287" s="7">
        <v>3</v>
      </c>
      <c r="G1287" s="8">
        <v>1316.71</v>
      </c>
      <c r="H1287" s="8">
        <v>1561.09</v>
      </c>
      <c r="I1287" s="8">
        <v>3950.13</v>
      </c>
      <c r="J1287" s="8">
        <v>4683.2700000000004</v>
      </c>
    </row>
    <row r="1288" spans="1:10" ht="16.5" x14ac:dyDescent="0.25">
      <c r="A1288" s="5" t="s">
        <v>1425</v>
      </c>
      <c r="B1288" s="6" t="s">
        <v>92</v>
      </c>
      <c r="C1288" s="5" t="s">
        <v>93</v>
      </c>
      <c r="D1288" s="6" t="s">
        <v>25</v>
      </c>
      <c r="E1288" s="6" t="s">
        <v>16</v>
      </c>
      <c r="F1288" s="7">
        <v>803.07</v>
      </c>
      <c r="G1288" s="8">
        <v>160.55000000000001</v>
      </c>
      <c r="H1288" s="8">
        <v>190.35</v>
      </c>
      <c r="I1288" s="8">
        <v>128932.89</v>
      </c>
      <c r="J1288" s="8">
        <v>152864.37</v>
      </c>
    </row>
    <row r="1289" spans="1:10" ht="16.5" x14ac:dyDescent="0.25">
      <c r="A1289" s="5" t="s">
        <v>1426</v>
      </c>
      <c r="B1289" s="6" t="s">
        <v>98</v>
      </c>
      <c r="C1289" s="5" t="s">
        <v>99</v>
      </c>
      <c r="D1289" s="6" t="s">
        <v>20</v>
      </c>
      <c r="E1289" s="6" t="s">
        <v>26</v>
      </c>
      <c r="F1289" s="7">
        <v>2</v>
      </c>
      <c r="G1289" s="8">
        <v>1299.47</v>
      </c>
      <c r="H1289" s="8">
        <v>1540.65</v>
      </c>
      <c r="I1289" s="8">
        <v>2598.94</v>
      </c>
      <c r="J1289" s="8">
        <v>3081.3</v>
      </c>
    </row>
    <row r="1290" spans="1:10" ht="16.5" x14ac:dyDescent="0.25">
      <c r="A1290" s="5" t="s">
        <v>1427</v>
      </c>
      <c r="B1290" s="6" t="s">
        <v>95</v>
      </c>
      <c r="C1290" s="5" t="s">
        <v>96</v>
      </c>
      <c r="D1290" s="6" t="s">
        <v>20</v>
      </c>
      <c r="E1290" s="6" t="s">
        <v>16</v>
      </c>
      <c r="F1290" s="7">
        <v>11.04</v>
      </c>
      <c r="G1290" s="8">
        <v>176.85</v>
      </c>
      <c r="H1290" s="8">
        <v>209.67</v>
      </c>
      <c r="I1290" s="8">
        <v>1952.42</v>
      </c>
      <c r="J1290" s="8">
        <v>2314.7600000000002</v>
      </c>
    </row>
    <row r="1291" spans="1:10" x14ac:dyDescent="0.25">
      <c r="A1291" s="5" t="s">
        <v>1428</v>
      </c>
      <c r="B1291" s="6" t="s">
        <v>101</v>
      </c>
      <c r="C1291" s="5" t="s">
        <v>102</v>
      </c>
      <c r="D1291" s="6" t="s">
        <v>76</v>
      </c>
      <c r="E1291" s="6" t="s">
        <v>103</v>
      </c>
      <c r="F1291" s="7">
        <v>8</v>
      </c>
      <c r="G1291" s="8">
        <v>19.79</v>
      </c>
      <c r="H1291" s="8">
        <v>23.46</v>
      </c>
      <c r="I1291" s="8">
        <v>158.32</v>
      </c>
      <c r="J1291" s="8">
        <v>187.68</v>
      </c>
    </row>
    <row r="1292" spans="1:10" x14ac:dyDescent="0.25">
      <c r="A1292" s="5" t="s">
        <v>1429</v>
      </c>
      <c r="B1292" s="6" t="s">
        <v>105</v>
      </c>
      <c r="C1292" s="5" t="s">
        <v>106</v>
      </c>
      <c r="D1292" s="6" t="s">
        <v>20</v>
      </c>
      <c r="E1292" s="6" t="s">
        <v>16</v>
      </c>
      <c r="F1292" s="7">
        <v>354.03</v>
      </c>
      <c r="G1292" s="8">
        <v>17.11</v>
      </c>
      <c r="H1292" s="8">
        <v>20.29</v>
      </c>
      <c r="I1292" s="8">
        <v>6057.45</v>
      </c>
      <c r="J1292" s="8">
        <v>7183.27</v>
      </c>
    </row>
    <row r="1293" spans="1:10" x14ac:dyDescent="0.25">
      <c r="A1293" s="5" t="s">
        <v>1430</v>
      </c>
      <c r="B1293" s="6" t="s">
        <v>108</v>
      </c>
      <c r="C1293" s="5" t="s">
        <v>109</v>
      </c>
      <c r="D1293" s="6" t="s">
        <v>110</v>
      </c>
      <c r="E1293" s="6" t="s">
        <v>111</v>
      </c>
      <c r="F1293" s="7">
        <v>803.07</v>
      </c>
      <c r="G1293" s="8">
        <v>3.93</v>
      </c>
      <c r="H1293" s="8">
        <v>4.66</v>
      </c>
      <c r="I1293" s="8">
        <v>3156.07</v>
      </c>
      <c r="J1293" s="8">
        <v>3742.31</v>
      </c>
    </row>
    <row r="1294" spans="1:10" ht="20.100000000000001" customHeight="1" x14ac:dyDescent="0.25">
      <c r="A1294" s="3" t="s">
        <v>1431</v>
      </c>
      <c r="B1294" s="84" t="s">
        <v>1432</v>
      </c>
      <c r="C1294" s="84"/>
      <c r="D1294" s="84"/>
      <c r="E1294" s="84"/>
      <c r="F1294" s="84"/>
      <c r="G1294" s="84">
        <v>279264.60000000003</v>
      </c>
      <c r="H1294" s="84"/>
      <c r="I1294" s="4">
        <v>279264.59999999998</v>
      </c>
      <c r="J1294" s="4">
        <v>330982.84999999998</v>
      </c>
    </row>
    <row r="1295" spans="1:10" x14ac:dyDescent="0.25">
      <c r="A1295" s="5" t="s">
        <v>1433</v>
      </c>
      <c r="B1295" s="6" t="s">
        <v>46</v>
      </c>
      <c r="C1295" s="5" t="s">
        <v>47</v>
      </c>
      <c r="D1295" s="6" t="s">
        <v>25</v>
      </c>
      <c r="E1295" s="6" t="s">
        <v>48</v>
      </c>
      <c r="F1295" s="7">
        <v>200.54</v>
      </c>
      <c r="G1295" s="8">
        <v>2.68</v>
      </c>
      <c r="H1295" s="8">
        <v>3.18</v>
      </c>
      <c r="I1295" s="8">
        <v>537.45000000000005</v>
      </c>
      <c r="J1295" s="8">
        <v>637.72</v>
      </c>
    </row>
    <row r="1296" spans="1:10" ht="16.5" x14ac:dyDescent="0.25">
      <c r="A1296" s="5" t="s">
        <v>1434</v>
      </c>
      <c r="B1296" s="6" t="s">
        <v>50</v>
      </c>
      <c r="C1296" s="5" t="s">
        <v>51</v>
      </c>
      <c r="D1296" s="6" t="s">
        <v>20</v>
      </c>
      <c r="E1296" s="6" t="s">
        <v>16</v>
      </c>
      <c r="F1296" s="7">
        <v>4363.55</v>
      </c>
      <c r="G1296" s="8">
        <v>0.67</v>
      </c>
      <c r="H1296" s="8">
        <v>0.79</v>
      </c>
      <c r="I1296" s="8">
        <v>2923.58</v>
      </c>
      <c r="J1296" s="8">
        <v>3447.2</v>
      </c>
    </row>
    <row r="1297" spans="1:10" ht="16.5" x14ac:dyDescent="0.25">
      <c r="A1297" s="5" t="s">
        <v>1435</v>
      </c>
      <c r="B1297" s="6" t="s">
        <v>53</v>
      </c>
      <c r="C1297" s="5" t="s">
        <v>54</v>
      </c>
      <c r="D1297" s="6" t="s">
        <v>20</v>
      </c>
      <c r="E1297" s="6" t="s">
        <v>34</v>
      </c>
      <c r="F1297" s="7">
        <v>85.42</v>
      </c>
      <c r="G1297" s="8">
        <v>4.5199999999999996</v>
      </c>
      <c r="H1297" s="8">
        <v>5.36</v>
      </c>
      <c r="I1297" s="8">
        <v>386.1</v>
      </c>
      <c r="J1297" s="8">
        <v>457.85</v>
      </c>
    </row>
    <row r="1298" spans="1:10" ht="16.5" x14ac:dyDescent="0.25">
      <c r="A1298" s="5" t="s">
        <v>1436</v>
      </c>
      <c r="B1298" s="6" t="s">
        <v>56</v>
      </c>
      <c r="C1298" s="5" t="s">
        <v>57</v>
      </c>
      <c r="D1298" s="6" t="s">
        <v>20</v>
      </c>
      <c r="E1298" s="6" t="s">
        <v>34</v>
      </c>
      <c r="F1298" s="7">
        <v>1.72</v>
      </c>
      <c r="G1298" s="8">
        <v>114.41</v>
      </c>
      <c r="H1298" s="8">
        <v>135.63999999999999</v>
      </c>
      <c r="I1298" s="8">
        <v>196.79</v>
      </c>
      <c r="J1298" s="8">
        <v>233.3</v>
      </c>
    </row>
    <row r="1299" spans="1:10" ht="24.75" x14ac:dyDescent="0.25">
      <c r="A1299" s="5" t="s">
        <v>1437</v>
      </c>
      <c r="B1299" s="6" t="s">
        <v>59</v>
      </c>
      <c r="C1299" s="5" t="s">
        <v>60</v>
      </c>
      <c r="D1299" s="6" t="s">
        <v>20</v>
      </c>
      <c r="E1299" s="6" t="s">
        <v>61</v>
      </c>
      <c r="F1299" s="7">
        <v>785.42</v>
      </c>
      <c r="G1299" s="8">
        <v>5.66</v>
      </c>
      <c r="H1299" s="8">
        <v>6.71</v>
      </c>
      <c r="I1299" s="8">
        <v>4445.4799999999996</v>
      </c>
      <c r="J1299" s="8">
        <v>5270.17</v>
      </c>
    </row>
    <row r="1300" spans="1:10" ht="16.5" x14ac:dyDescent="0.25">
      <c r="A1300" s="5" t="s">
        <v>1438</v>
      </c>
      <c r="B1300" s="6" t="s">
        <v>63</v>
      </c>
      <c r="C1300" s="5" t="s">
        <v>64</v>
      </c>
      <c r="D1300" s="6" t="s">
        <v>20</v>
      </c>
      <c r="E1300" s="6" t="s">
        <v>65</v>
      </c>
      <c r="F1300" s="7">
        <v>21640.66</v>
      </c>
      <c r="G1300" s="8">
        <v>1.26</v>
      </c>
      <c r="H1300" s="8">
        <v>1.49</v>
      </c>
      <c r="I1300" s="8">
        <v>27267.23</v>
      </c>
      <c r="J1300" s="8">
        <v>32244.58</v>
      </c>
    </row>
    <row r="1301" spans="1:10" ht="16.5" x14ac:dyDescent="0.25">
      <c r="A1301" s="5" t="s">
        <v>1439</v>
      </c>
      <c r="B1301" s="6" t="s">
        <v>67</v>
      </c>
      <c r="C1301" s="5" t="s">
        <v>68</v>
      </c>
      <c r="D1301" s="6" t="s">
        <v>20</v>
      </c>
      <c r="E1301" s="6" t="s">
        <v>65</v>
      </c>
      <c r="F1301" s="7">
        <v>9425.02</v>
      </c>
      <c r="G1301" s="8">
        <v>0.48</v>
      </c>
      <c r="H1301" s="8">
        <v>0.56999999999999995</v>
      </c>
      <c r="I1301" s="8">
        <v>4524.01</v>
      </c>
      <c r="J1301" s="8">
        <v>5372.26</v>
      </c>
    </row>
    <row r="1302" spans="1:10" x14ac:dyDescent="0.25">
      <c r="A1302" s="5" t="s">
        <v>1440</v>
      </c>
      <c r="B1302" s="6" t="s">
        <v>70</v>
      </c>
      <c r="C1302" s="5" t="s">
        <v>71</v>
      </c>
      <c r="D1302" s="6" t="s">
        <v>25</v>
      </c>
      <c r="E1302" s="6" t="s">
        <v>61</v>
      </c>
      <c r="F1302" s="7">
        <v>654.53</v>
      </c>
      <c r="G1302" s="8">
        <v>28.42</v>
      </c>
      <c r="H1302" s="8">
        <v>33.69</v>
      </c>
      <c r="I1302" s="8">
        <v>18601.740000000002</v>
      </c>
      <c r="J1302" s="8">
        <v>22051.119999999999</v>
      </c>
    </row>
    <row r="1303" spans="1:10" ht="16.5" x14ac:dyDescent="0.25">
      <c r="A1303" s="5" t="s">
        <v>1441</v>
      </c>
      <c r="B1303" s="6" t="s">
        <v>63</v>
      </c>
      <c r="C1303" s="5" t="s">
        <v>64</v>
      </c>
      <c r="D1303" s="6" t="s">
        <v>20</v>
      </c>
      <c r="E1303" s="6" t="s">
        <v>65</v>
      </c>
      <c r="F1303" s="7">
        <v>3805.33</v>
      </c>
      <c r="G1303" s="8">
        <v>1.26</v>
      </c>
      <c r="H1303" s="8">
        <v>1.49</v>
      </c>
      <c r="I1303" s="8">
        <v>4794.72</v>
      </c>
      <c r="J1303" s="8">
        <v>5669.94</v>
      </c>
    </row>
    <row r="1304" spans="1:10" x14ac:dyDescent="0.25">
      <c r="A1304" s="5" t="s">
        <v>1442</v>
      </c>
      <c r="B1304" s="6" t="s">
        <v>74</v>
      </c>
      <c r="C1304" s="5" t="s">
        <v>75</v>
      </c>
      <c r="D1304" s="6" t="s">
        <v>76</v>
      </c>
      <c r="E1304" s="6" t="s">
        <v>77</v>
      </c>
      <c r="F1304" s="7">
        <v>85.42</v>
      </c>
      <c r="G1304" s="8">
        <v>212.84</v>
      </c>
      <c r="H1304" s="8">
        <v>252.34</v>
      </c>
      <c r="I1304" s="8">
        <v>18180.79</v>
      </c>
      <c r="J1304" s="8">
        <v>21554.880000000001</v>
      </c>
    </row>
    <row r="1305" spans="1:10" ht="16.5" x14ac:dyDescent="0.25">
      <c r="A1305" s="5" t="s">
        <v>1443</v>
      </c>
      <c r="B1305" s="6" t="s">
        <v>79</v>
      </c>
      <c r="C1305" s="5" t="s">
        <v>80</v>
      </c>
      <c r="D1305" s="6" t="s">
        <v>20</v>
      </c>
      <c r="E1305" s="6" t="s">
        <v>16</v>
      </c>
      <c r="F1305" s="7">
        <v>854.17</v>
      </c>
      <c r="G1305" s="8">
        <v>1.48</v>
      </c>
      <c r="H1305" s="8">
        <v>1.75</v>
      </c>
      <c r="I1305" s="8">
        <v>1264.17</v>
      </c>
      <c r="J1305" s="8">
        <v>1494.8</v>
      </c>
    </row>
    <row r="1306" spans="1:10" ht="24.75" x14ac:dyDescent="0.25">
      <c r="A1306" s="5" t="s">
        <v>1444</v>
      </c>
      <c r="B1306" s="6" t="s">
        <v>82</v>
      </c>
      <c r="C1306" s="5" t="s">
        <v>83</v>
      </c>
      <c r="D1306" s="6" t="s">
        <v>20</v>
      </c>
      <c r="E1306" s="6" t="s">
        <v>84</v>
      </c>
      <c r="F1306" s="7">
        <v>770.05</v>
      </c>
      <c r="G1306" s="8">
        <v>48.51</v>
      </c>
      <c r="H1306" s="8">
        <v>57.51</v>
      </c>
      <c r="I1306" s="8">
        <v>37355.129999999997</v>
      </c>
      <c r="J1306" s="8">
        <v>44285.58</v>
      </c>
    </row>
    <row r="1307" spans="1:10" x14ac:dyDescent="0.25">
      <c r="A1307" s="5" t="s">
        <v>1445</v>
      </c>
      <c r="B1307" s="6" t="s">
        <v>86</v>
      </c>
      <c r="C1307" s="5" t="s">
        <v>87</v>
      </c>
      <c r="D1307" s="6" t="s">
        <v>20</v>
      </c>
      <c r="E1307" s="6" t="s">
        <v>84</v>
      </c>
      <c r="F1307" s="7">
        <v>770.05</v>
      </c>
      <c r="G1307" s="8">
        <v>1.93</v>
      </c>
      <c r="H1307" s="8">
        <v>2.29</v>
      </c>
      <c r="I1307" s="8">
        <v>1486.2</v>
      </c>
      <c r="J1307" s="8">
        <v>1763.41</v>
      </c>
    </row>
    <row r="1308" spans="1:10" ht="16.5" x14ac:dyDescent="0.25">
      <c r="A1308" s="5" t="s">
        <v>1446</v>
      </c>
      <c r="B1308" s="6" t="s">
        <v>89</v>
      </c>
      <c r="C1308" s="5" t="s">
        <v>90</v>
      </c>
      <c r="D1308" s="6" t="s">
        <v>20</v>
      </c>
      <c r="E1308" s="6" t="s">
        <v>26</v>
      </c>
      <c r="F1308" s="7">
        <v>4</v>
      </c>
      <c r="G1308" s="8">
        <v>1316.71</v>
      </c>
      <c r="H1308" s="8">
        <v>1561.09</v>
      </c>
      <c r="I1308" s="8">
        <v>5266.84</v>
      </c>
      <c r="J1308" s="8">
        <v>6244.36</v>
      </c>
    </row>
    <row r="1309" spans="1:10" ht="16.5" x14ac:dyDescent="0.25">
      <c r="A1309" s="5" t="s">
        <v>1447</v>
      </c>
      <c r="B1309" s="6" t="s">
        <v>92</v>
      </c>
      <c r="C1309" s="5" t="s">
        <v>93</v>
      </c>
      <c r="D1309" s="6" t="s">
        <v>25</v>
      </c>
      <c r="E1309" s="6" t="s">
        <v>16</v>
      </c>
      <c r="F1309" s="7">
        <v>854.17</v>
      </c>
      <c r="G1309" s="8">
        <v>160.55000000000001</v>
      </c>
      <c r="H1309" s="8">
        <v>190.35</v>
      </c>
      <c r="I1309" s="8">
        <v>137136.99</v>
      </c>
      <c r="J1309" s="8">
        <v>162591.26</v>
      </c>
    </row>
    <row r="1310" spans="1:10" ht="16.5" x14ac:dyDescent="0.25">
      <c r="A1310" s="5" t="s">
        <v>1448</v>
      </c>
      <c r="B1310" s="6" t="s">
        <v>98</v>
      </c>
      <c r="C1310" s="5" t="s">
        <v>99</v>
      </c>
      <c r="D1310" s="6" t="s">
        <v>20</v>
      </c>
      <c r="E1310" s="6" t="s">
        <v>26</v>
      </c>
      <c r="F1310" s="7">
        <v>2</v>
      </c>
      <c r="G1310" s="8">
        <v>1299.47</v>
      </c>
      <c r="H1310" s="8">
        <v>1540.65</v>
      </c>
      <c r="I1310" s="8">
        <v>2598.94</v>
      </c>
      <c r="J1310" s="8">
        <v>3081.3</v>
      </c>
    </row>
    <row r="1311" spans="1:10" ht="16.5" x14ac:dyDescent="0.25">
      <c r="A1311" s="5" t="s">
        <v>1449</v>
      </c>
      <c r="B1311" s="6" t="s">
        <v>95</v>
      </c>
      <c r="C1311" s="5" t="s">
        <v>96</v>
      </c>
      <c r="D1311" s="6" t="s">
        <v>20</v>
      </c>
      <c r="E1311" s="6" t="s">
        <v>16</v>
      </c>
      <c r="F1311" s="7">
        <v>13.12</v>
      </c>
      <c r="G1311" s="8">
        <v>176.85</v>
      </c>
      <c r="H1311" s="8">
        <v>209.67</v>
      </c>
      <c r="I1311" s="8">
        <v>2320.27</v>
      </c>
      <c r="J1311" s="8">
        <v>2750.87</v>
      </c>
    </row>
    <row r="1312" spans="1:10" x14ac:dyDescent="0.25">
      <c r="A1312" s="5" t="s">
        <v>1450</v>
      </c>
      <c r="B1312" s="6" t="s">
        <v>101</v>
      </c>
      <c r="C1312" s="5" t="s">
        <v>102</v>
      </c>
      <c r="D1312" s="6" t="s">
        <v>76</v>
      </c>
      <c r="E1312" s="6" t="s">
        <v>103</v>
      </c>
      <c r="F1312" s="7">
        <v>8</v>
      </c>
      <c r="G1312" s="8">
        <v>19.79</v>
      </c>
      <c r="H1312" s="8">
        <v>23.46</v>
      </c>
      <c r="I1312" s="8">
        <v>158.32</v>
      </c>
      <c r="J1312" s="8">
        <v>187.68</v>
      </c>
    </row>
    <row r="1313" spans="1:10" x14ac:dyDescent="0.25">
      <c r="A1313" s="5" t="s">
        <v>1451</v>
      </c>
      <c r="B1313" s="6" t="s">
        <v>105</v>
      </c>
      <c r="C1313" s="5" t="s">
        <v>106</v>
      </c>
      <c r="D1313" s="6" t="s">
        <v>20</v>
      </c>
      <c r="E1313" s="6" t="s">
        <v>16</v>
      </c>
      <c r="F1313" s="7">
        <v>377.73</v>
      </c>
      <c r="G1313" s="8">
        <v>17.11</v>
      </c>
      <c r="H1313" s="8">
        <v>20.29</v>
      </c>
      <c r="I1313" s="8">
        <v>6462.96</v>
      </c>
      <c r="J1313" s="8">
        <v>7664.14</v>
      </c>
    </row>
    <row r="1314" spans="1:10" x14ac:dyDescent="0.25">
      <c r="A1314" s="5" t="s">
        <v>1452</v>
      </c>
      <c r="B1314" s="6" t="s">
        <v>108</v>
      </c>
      <c r="C1314" s="5" t="s">
        <v>109</v>
      </c>
      <c r="D1314" s="6" t="s">
        <v>110</v>
      </c>
      <c r="E1314" s="6" t="s">
        <v>111</v>
      </c>
      <c r="F1314" s="7">
        <v>854.17</v>
      </c>
      <c r="G1314" s="8">
        <v>3.93</v>
      </c>
      <c r="H1314" s="8">
        <v>4.66</v>
      </c>
      <c r="I1314" s="8">
        <v>3356.89</v>
      </c>
      <c r="J1314" s="8">
        <v>3980.43</v>
      </c>
    </row>
    <row r="1315" spans="1:10" ht="20.100000000000001" customHeight="1" x14ac:dyDescent="0.25">
      <c r="A1315" s="3" t="s">
        <v>1453</v>
      </c>
      <c r="B1315" s="84" t="s">
        <v>1454</v>
      </c>
      <c r="C1315" s="84"/>
      <c r="D1315" s="84"/>
      <c r="E1315" s="84"/>
      <c r="F1315" s="84"/>
      <c r="G1315" s="84">
        <v>291355.50000000006</v>
      </c>
      <c r="H1315" s="84"/>
      <c r="I1315" s="4">
        <v>291355.5</v>
      </c>
      <c r="J1315" s="4">
        <v>345297.24</v>
      </c>
    </row>
    <row r="1316" spans="1:10" x14ac:dyDescent="0.25">
      <c r="A1316" s="5" t="s">
        <v>1455</v>
      </c>
      <c r="B1316" s="6" t="s">
        <v>46</v>
      </c>
      <c r="C1316" s="5" t="s">
        <v>47</v>
      </c>
      <c r="D1316" s="6" t="s">
        <v>25</v>
      </c>
      <c r="E1316" s="6" t="s">
        <v>48</v>
      </c>
      <c r="F1316" s="7">
        <v>202.45</v>
      </c>
      <c r="G1316" s="8">
        <v>2.68</v>
      </c>
      <c r="H1316" s="8">
        <v>3.18</v>
      </c>
      <c r="I1316" s="8">
        <v>542.57000000000005</v>
      </c>
      <c r="J1316" s="8">
        <v>643.79</v>
      </c>
    </row>
    <row r="1317" spans="1:10" ht="16.5" x14ac:dyDescent="0.25">
      <c r="A1317" s="5" t="s">
        <v>1456</v>
      </c>
      <c r="B1317" s="6" t="s">
        <v>50</v>
      </c>
      <c r="C1317" s="5" t="s">
        <v>51</v>
      </c>
      <c r="D1317" s="6" t="s">
        <v>20</v>
      </c>
      <c r="E1317" s="6" t="s">
        <v>16</v>
      </c>
      <c r="F1317" s="7">
        <v>5323.31</v>
      </c>
      <c r="G1317" s="8">
        <v>0.67</v>
      </c>
      <c r="H1317" s="8">
        <v>0.79</v>
      </c>
      <c r="I1317" s="8">
        <v>3566.62</v>
      </c>
      <c r="J1317" s="8">
        <v>4205.41</v>
      </c>
    </row>
    <row r="1318" spans="1:10" ht="16.5" x14ac:dyDescent="0.25">
      <c r="A1318" s="5" t="s">
        <v>1457</v>
      </c>
      <c r="B1318" s="6" t="s">
        <v>53</v>
      </c>
      <c r="C1318" s="5" t="s">
        <v>54</v>
      </c>
      <c r="D1318" s="6" t="s">
        <v>20</v>
      </c>
      <c r="E1318" s="6" t="s">
        <v>34</v>
      </c>
      <c r="F1318" s="7">
        <v>88.31</v>
      </c>
      <c r="G1318" s="8">
        <v>4.5199999999999996</v>
      </c>
      <c r="H1318" s="8">
        <v>5.36</v>
      </c>
      <c r="I1318" s="8">
        <v>399.16</v>
      </c>
      <c r="J1318" s="8">
        <v>473.34</v>
      </c>
    </row>
    <row r="1319" spans="1:10" ht="16.5" x14ac:dyDescent="0.25">
      <c r="A1319" s="5" t="s">
        <v>1458</v>
      </c>
      <c r="B1319" s="6" t="s">
        <v>56</v>
      </c>
      <c r="C1319" s="5" t="s">
        <v>57</v>
      </c>
      <c r="D1319" s="6" t="s">
        <v>20</v>
      </c>
      <c r="E1319" s="6" t="s">
        <v>34</v>
      </c>
      <c r="F1319" s="7">
        <v>0.86</v>
      </c>
      <c r="G1319" s="8">
        <v>114.41</v>
      </c>
      <c r="H1319" s="8">
        <v>135.63999999999999</v>
      </c>
      <c r="I1319" s="8">
        <v>98.39</v>
      </c>
      <c r="J1319" s="8">
        <v>116.65</v>
      </c>
    </row>
    <row r="1320" spans="1:10" ht="24.75" x14ac:dyDescent="0.25">
      <c r="A1320" s="5" t="s">
        <v>1459</v>
      </c>
      <c r="B1320" s="6" t="s">
        <v>59</v>
      </c>
      <c r="C1320" s="5" t="s">
        <v>60</v>
      </c>
      <c r="D1320" s="6" t="s">
        <v>20</v>
      </c>
      <c r="E1320" s="6" t="s">
        <v>61</v>
      </c>
      <c r="F1320" s="7">
        <v>932.35</v>
      </c>
      <c r="G1320" s="8">
        <v>5.66</v>
      </c>
      <c r="H1320" s="8">
        <v>6.71</v>
      </c>
      <c r="I1320" s="8">
        <v>5277.1</v>
      </c>
      <c r="J1320" s="8">
        <v>6256.07</v>
      </c>
    </row>
    <row r="1321" spans="1:10" ht="16.5" x14ac:dyDescent="0.25">
      <c r="A1321" s="5" t="s">
        <v>1460</v>
      </c>
      <c r="B1321" s="6" t="s">
        <v>63</v>
      </c>
      <c r="C1321" s="5" t="s">
        <v>64</v>
      </c>
      <c r="D1321" s="6" t="s">
        <v>20</v>
      </c>
      <c r="E1321" s="6" t="s">
        <v>65</v>
      </c>
      <c r="F1321" s="7">
        <v>25983.279999999999</v>
      </c>
      <c r="G1321" s="8">
        <v>1.26</v>
      </c>
      <c r="H1321" s="8">
        <v>1.49</v>
      </c>
      <c r="I1321" s="8">
        <v>32738.93</v>
      </c>
      <c r="J1321" s="8">
        <v>38715.089999999997</v>
      </c>
    </row>
    <row r="1322" spans="1:10" ht="16.5" x14ac:dyDescent="0.25">
      <c r="A1322" s="5" t="s">
        <v>1461</v>
      </c>
      <c r="B1322" s="6" t="s">
        <v>67</v>
      </c>
      <c r="C1322" s="5" t="s">
        <v>68</v>
      </c>
      <c r="D1322" s="6" t="s">
        <v>20</v>
      </c>
      <c r="E1322" s="6" t="s">
        <v>65</v>
      </c>
      <c r="F1322" s="7">
        <v>11188.1</v>
      </c>
      <c r="G1322" s="8">
        <v>0.48</v>
      </c>
      <c r="H1322" s="8">
        <v>0.56999999999999995</v>
      </c>
      <c r="I1322" s="8">
        <v>5370.29</v>
      </c>
      <c r="J1322" s="8">
        <v>6377.22</v>
      </c>
    </row>
    <row r="1323" spans="1:10" x14ac:dyDescent="0.25">
      <c r="A1323" s="5" t="s">
        <v>1462</v>
      </c>
      <c r="B1323" s="6" t="s">
        <v>70</v>
      </c>
      <c r="C1323" s="5" t="s">
        <v>71</v>
      </c>
      <c r="D1323" s="6" t="s">
        <v>25</v>
      </c>
      <c r="E1323" s="6" t="s">
        <v>61</v>
      </c>
      <c r="F1323" s="7">
        <v>798.5</v>
      </c>
      <c r="G1323" s="8">
        <v>28.42</v>
      </c>
      <c r="H1323" s="8">
        <v>33.69</v>
      </c>
      <c r="I1323" s="8">
        <v>22693.37</v>
      </c>
      <c r="J1323" s="8">
        <v>26901.47</v>
      </c>
    </row>
    <row r="1324" spans="1:10" ht="16.5" x14ac:dyDescent="0.25">
      <c r="A1324" s="5" t="s">
        <v>1463</v>
      </c>
      <c r="B1324" s="6" t="s">
        <v>63</v>
      </c>
      <c r="C1324" s="5" t="s">
        <v>64</v>
      </c>
      <c r="D1324" s="6" t="s">
        <v>20</v>
      </c>
      <c r="E1324" s="6" t="s">
        <v>65</v>
      </c>
      <c r="F1324" s="7">
        <v>3934.21</v>
      </c>
      <c r="G1324" s="8">
        <v>1.26</v>
      </c>
      <c r="H1324" s="8">
        <v>1.49</v>
      </c>
      <c r="I1324" s="8">
        <v>4957.1000000000004</v>
      </c>
      <c r="J1324" s="8">
        <v>5861.97</v>
      </c>
    </row>
    <row r="1325" spans="1:10" x14ac:dyDescent="0.25">
      <c r="A1325" s="5" t="s">
        <v>1464</v>
      </c>
      <c r="B1325" s="6" t="s">
        <v>74</v>
      </c>
      <c r="C1325" s="5" t="s">
        <v>75</v>
      </c>
      <c r="D1325" s="6" t="s">
        <v>76</v>
      </c>
      <c r="E1325" s="6" t="s">
        <v>77</v>
      </c>
      <c r="F1325" s="7">
        <v>88.31</v>
      </c>
      <c r="G1325" s="8">
        <v>212.84</v>
      </c>
      <c r="H1325" s="8">
        <v>252.34</v>
      </c>
      <c r="I1325" s="8">
        <v>18795.900000000001</v>
      </c>
      <c r="J1325" s="8">
        <v>22284.15</v>
      </c>
    </row>
    <row r="1326" spans="1:10" ht="16.5" x14ac:dyDescent="0.25">
      <c r="A1326" s="5" t="s">
        <v>1465</v>
      </c>
      <c r="B1326" s="6" t="s">
        <v>79</v>
      </c>
      <c r="C1326" s="5" t="s">
        <v>80</v>
      </c>
      <c r="D1326" s="6" t="s">
        <v>20</v>
      </c>
      <c r="E1326" s="6" t="s">
        <v>16</v>
      </c>
      <c r="F1326" s="7">
        <v>883.1</v>
      </c>
      <c r="G1326" s="8">
        <v>1.48</v>
      </c>
      <c r="H1326" s="8">
        <v>1.75</v>
      </c>
      <c r="I1326" s="8">
        <v>1306.99</v>
      </c>
      <c r="J1326" s="8">
        <v>1545.43</v>
      </c>
    </row>
    <row r="1327" spans="1:10" ht="24.75" x14ac:dyDescent="0.25">
      <c r="A1327" s="5" t="s">
        <v>1466</v>
      </c>
      <c r="B1327" s="6" t="s">
        <v>82</v>
      </c>
      <c r="C1327" s="5" t="s">
        <v>83</v>
      </c>
      <c r="D1327" s="6" t="s">
        <v>20</v>
      </c>
      <c r="E1327" s="6" t="s">
        <v>84</v>
      </c>
      <c r="F1327" s="7">
        <v>731.11</v>
      </c>
      <c r="G1327" s="8">
        <v>48.51</v>
      </c>
      <c r="H1327" s="8">
        <v>57.51</v>
      </c>
      <c r="I1327" s="8">
        <v>35466.15</v>
      </c>
      <c r="J1327" s="8">
        <v>42046.14</v>
      </c>
    </row>
    <row r="1328" spans="1:10" x14ac:dyDescent="0.25">
      <c r="A1328" s="5" t="s">
        <v>1467</v>
      </c>
      <c r="B1328" s="6" t="s">
        <v>86</v>
      </c>
      <c r="C1328" s="5" t="s">
        <v>87</v>
      </c>
      <c r="D1328" s="6" t="s">
        <v>20</v>
      </c>
      <c r="E1328" s="6" t="s">
        <v>84</v>
      </c>
      <c r="F1328" s="7">
        <v>731.11</v>
      </c>
      <c r="G1328" s="8">
        <v>1.93</v>
      </c>
      <c r="H1328" s="8">
        <v>2.29</v>
      </c>
      <c r="I1328" s="8">
        <v>1411.04</v>
      </c>
      <c r="J1328" s="8">
        <v>1674.24</v>
      </c>
    </row>
    <row r="1329" spans="1:10" ht="16.5" x14ac:dyDescent="0.25">
      <c r="A1329" s="5" t="s">
        <v>1468</v>
      </c>
      <c r="B1329" s="6" t="s">
        <v>89</v>
      </c>
      <c r="C1329" s="5" t="s">
        <v>90</v>
      </c>
      <c r="D1329" s="6" t="s">
        <v>20</v>
      </c>
      <c r="E1329" s="6" t="s">
        <v>26</v>
      </c>
      <c r="F1329" s="7">
        <v>2</v>
      </c>
      <c r="G1329" s="8">
        <v>1316.71</v>
      </c>
      <c r="H1329" s="8">
        <v>1561.09</v>
      </c>
      <c r="I1329" s="8">
        <v>2633.42</v>
      </c>
      <c r="J1329" s="8">
        <v>3122.18</v>
      </c>
    </row>
    <row r="1330" spans="1:10" ht="16.5" x14ac:dyDescent="0.25">
      <c r="A1330" s="5" t="s">
        <v>1469</v>
      </c>
      <c r="B1330" s="6" t="s">
        <v>92</v>
      </c>
      <c r="C1330" s="5" t="s">
        <v>93</v>
      </c>
      <c r="D1330" s="6" t="s">
        <v>25</v>
      </c>
      <c r="E1330" s="6" t="s">
        <v>16</v>
      </c>
      <c r="F1330" s="7">
        <v>883.1</v>
      </c>
      <c r="G1330" s="8">
        <v>160.55000000000001</v>
      </c>
      <c r="H1330" s="8">
        <v>190.35</v>
      </c>
      <c r="I1330" s="8">
        <v>141781.71</v>
      </c>
      <c r="J1330" s="8">
        <v>168098.09</v>
      </c>
    </row>
    <row r="1331" spans="1:10" ht="16.5" x14ac:dyDescent="0.25">
      <c r="A1331" s="5" t="s">
        <v>1470</v>
      </c>
      <c r="B1331" s="6" t="s">
        <v>98</v>
      </c>
      <c r="C1331" s="5" t="s">
        <v>99</v>
      </c>
      <c r="D1331" s="6" t="s">
        <v>20</v>
      </c>
      <c r="E1331" s="6" t="s">
        <v>26</v>
      </c>
      <c r="F1331" s="7">
        <v>2</v>
      </c>
      <c r="G1331" s="8">
        <v>1299.47</v>
      </c>
      <c r="H1331" s="8">
        <v>1540.65</v>
      </c>
      <c r="I1331" s="8">
        <v>2598.94</v>
      </c>
      <c r="J1331" s="8">
        <v>3081.3</v>
      </c>
    </row>
    <row r="1332" spans="1:10" ht="16.5" x14ac:dyDescent="0.25">
      <c r="A1332" s="5" t="s">
        <v>1471</v>
      </c>
      <c r="B1332" s="6" t="s">
        <v>95</v>
      </c>
      <c r="C1332" s="5" t="s">
        <v>96</v>
      </c>
      <c r="D1332" s="6" t="s">
        <v>20</v>
      </c>
      <c r="E1332" s="6" t="s">
        <v>16</v>
      </c>
      <c r="F1332" s="7">
        <v>11.04</v>
      </c>
      <c r="G1332" s="8">
        <v>176.85</v>
      </c>
      <c r="H1332" s="8">
        <v>209.67</v>
      </c>
      <c r="I1332" s="8">
        <v>1952.42</v>
      </c>
      <c r="J1332" s="8">
        <v>2314.7600000000002</v>
      </c>
    </row>
    <row r="1333" spans="1:10" x14ac:dyDescent="0.25">
      <c r="A1333" s="5" t="s">
        <v>1472</v>
      </c>
      <c r="B1333" s="6" t="s">
        <v>101</v>
      </c>
      <c r="C1333" s="5" t="s">
        <v>102</v>
      </c>
      <c r="D1333" s="6" t="s">
        <v>76</v>
      </c>
      <c r="E1333" s="6" t="s">
        <v>103</v>
      </c>
      <c r="F1333" s="7">
        <v>8</v>
      </c>
      <c r="G1333" s="8">
        <v>19.79</v>
      </c>
      <c r="H1333" s="8">
        <v>23.46</v>
      </c>
      <c r="I1333" s="8">
        <v>158.32</v>
      </c>
      <c r="J1333" s="8">
        <v>187.68</v>
      </c>
    </row>
    <row r="1334" spans="1:10" x14ac:dyDescent="0.25">
      <c r="A1334" s="5" t="s">
        <v>1473</v>
      </c>
      <c r="B1334" s="6" t="s">
        <v>105</v>
      </c>
      <c r="C1334" s="5" t="s">
        <v>106</v>
      </c>
      <c r="D1334" s="6" t="s">
        <v>20</v>
      </c>
      <c r="E1334" s="6" t="s">
        <v>16</v>
      </c>
      <c r="F1334" s="7">
        <v>358.65</v>
      </c>
      <c r="G1334" s="8">
        <v>17.11</v>
      </c>
      <c r="H1334" s="8">
        <v>20.29</v>
      </c>
      <c r="I1334" s="8">
        <v>6136.5</v>
      </c>
      <c r="J1334" s="8">
        <v>7277.01</v>
      </c>
    </row>
    <row r="1335" spans="1:10" x14ac:dyDescent="0.25">
      <c r="A1335" s="5" t="s">
        <v>1474</v>
      </c>
      <c r="B1335" s="6" t="s">
        <v>108</v>
      </c>
      <c r="C1335" s="5" t="s">
        <v>109</v>
      </c>
      <c r="D1335" s="6" t="s">
        <v>110</v>
      </c>
      <c r="E1335" s="6" t="s">
        <v>111</v>
      </c>
      <c r="F1335" s="7">
        <v>883.1</v>
      </c>
      <c r="G1335" s="8">
        <v>3.93</v>
      </c>
      <c r="H1335" s="8">
        <v>4.66</v>
      </c>
      <c r="I1335" s="8">
        <v>3470.58</v>
      </c>
      <c r="J1335" s="8">
        <v>4115.25</v>
      </c>
    </row>
    <row r="1336" spans="1:10" ht="20.100000000000001" customHeight="1" x14ac:dyDescent="0.25">
      <c r="A1336" s="3" t="s">
        <v>1475</v>
      </c>
      <c r="B1336" s="84" t="s">
        <v>1476</v>
      </c>
      <c r="C1336" s="84"/>
      <c r="D1336" s="84"/>
      <c r="E1336" s="84"/>
      <c r="F1336" s="84"/>
      <c r="G1336" s="84">
        <v>305696.34000000003</v>
      </c>
      <c r="H1336" s="84"/>
      <c r="I1336" s="4">
        <v>305696.34000000003</v>
      </c>
      <c r="J1336" s="4">
        <v>362310.45</v>
      </c>
    </row>
    <row r="1337" spans="1:10" x14ac:dyDescent="0.25">
      <c r="A1337" s="5" t="s">
        <v>1477</v>
      </c>
      <c r="B1337" s="6" t="s">
        <v>46</v>
      </c>
      <c r="C1337" s="5" t="s">
        <v>47</v>
      </c>
      <c r="D1337" s="6" t="s">
        <v>25</v>
      </c>
      <c r="E1337" s="6" t="s">
        <v>48</v>
      </c>
      <c r="F1337" s="7">
        <v>202.33</v>
      </c>
      <c r="G1337" s="8">
        <v>2.68</v>
      </c>
      <c r="H1337" s="8">
        <v>3.18</v>
      </c>
      <c r="I1337" s="8">
        <v>542.24</v>
      </c>
      <c r="J1337" s="8">
        <v>643.41</v>
      </c>
    </row>
    <row r="1338" spans="1:10" ht="16.5" x14ac:dyDescent="0.25">
      <c r="A1338" s="5" t="s">
        <v>1478</v>
      </c>
      <c r="B1338" s="6" t="s">
        <v>50</v>
      </c>
      <c r="C1338" s="5" t="s">
        <v>51</v>
      </c>
      <c r="D1338" s="6" t="s">
        <v>20</v>
      </c>
      <c r="E1338" s="6" t="s">
        <v>16</v>
      </c>
      <c r="F1338" s="7">
        <v>4702.16</v>
      </c>
      <c r="G1338" s="8">
        <v>0.67</v>
      </c>
      <c r="H1338" s="8">
        <v>0.79</v>
      </c>
      <c r="I1338" s="8">
        <v>3150.45</v>
      </c>
      <c r="J1338" s="8">
        <v>3714.71</v>
      </c>
    </row>
    <row r="1339" spans="1:10" ht="16.5" x14ac:dyDescent="0.25">
      <c r="A1339" s="5" t="s">
        <v>1479</v>
      </c>
      <c r="B1339" s="6" t="s">
        <v>53</v>
      </c>
      <c r="C1339" s="5" t="s">
        <v>54</v>
      </c>
      <c r="D1339" s="6" t="s">
        <v>20</v>
      </c>
      <c r="E1339" s="6" t="s">
        <v>34</v>
      </c>
      <c r="F1339" s="7">
        <v>95.84</v>
      </c>
      <c r="G1339" s="8">
        <v>4.5199999999999996</v>
      </c>
      <c r="H1339" s="8">
        <v>5.36</v>
      </c>
      <c r="I1339" s="8">
        <v>433.2</v>
      </c>
      <c r="J1339" s="8">
        <v>513.70000000000005</v>
      </c>
    </row>
    <row r="1340" spans="1:10" ht="16.5" x14ac:dyDescent="0.25">
      <c r="A1340" s="5" t="s">
        <v>1480</v>
      </c>
      <c r="B1340" s="6" t="s">
        <v>56</v>
      </c>
      <c r="C1340" s="5" t="s">
        <v>57</v>
      </c>
      <c r="D1340" s="6" t="s">
        <v>20</v>
      </c>
      <c r="E1340" s="6" t="s">
        <v>34</v>
      </c>
      <c r="F1340" s="7">
        <v>1.72</v>
      </c>
      <c r="G1340" s="8">
        <v>114.41</v>
      </c>
      <c r="H1340" s="8">
        <v>135.63999999999999</v>
      </c>
      <c r="I1340" s="8">
        <v>196.79</v>
      </c>
      <c r="J1340" s="8">
        <v>233.3</v>
      </c>
    </row>
    <row r="1341" spans="1:10" ht="24.75" x14ac:dyDescent="0.25">
      <c r="A1341" s="5" t="s">
        <v>1481</v>
      </c>
      <c r="B1341" s="6" t="s">
        <v>59</v>
      </c>
      <c r="C1341" s="5" t="s">
        <v>60</v>
      </c>
      <c r="D1341" s="6" t="s">
        <v>20</v>
      </c>
      <c r="E1341" s="6" t="s">
        <v>61</v>
      </c>
      <c r="F1341" s="7">
        <v>851.84</v>
      </c>
      <c r="G1341" s="8">
        <v>5.66</v>
      </c>
      <c r="H1341" s="8">
        <v>6.71</v>
      </c>
      <c r="I1341" s="8">
        <v>4821.41</v>
      </c>
      <c r="J1341" s="8">
        <v>5715.85</v>
      </c>
    </row>
    <row r="1342" spans="1:10" ht="16.5" x14ac:dyDescent="0.25">
      <c r="A1342" s="5" t="s">
        <v>1482</v>
      </c>
      <c r="B1342" s="6" t="s">
        <v>63</v>
      </c>
      <c r="C1342" s="5" t="s">
        <v>64</v>
      </c>
      <c r="D1342" s="6" t="s">
        <v>20</v>
      </c>
      <c r="E1342" s="6" t="s">
        <v>65</v>
      </c>
      <c r="F1342" s="7">
        <v>23398.99</v>
      </c>
      <c r="G1342" s="8">
        <v>1.26</v>
      </c>
      <c r="H1342" s="8">
        <v>1.49</v>
      </c>
      <c r="I1342" s="8">
        <v>29482.73</v>
      </c>
      <c r="J1342" s="8">
        <v>34864.5</v>
      </c>
    </row>
    <row r="1343" spans="1:10" ht="16.5" x14ac:dyDescent="0.25">
      <c r="A1343" s="5" t="s">
        <v>1483</v>
      </c>
      <c r="B1343" s="6" t="s">
        <v>67</v>
      </c>
      <c r="C1343" s="5" t="s">
        <v>68</v>
      </c>
      <c r="D1343" s="6" t="s">
        <v>20</v>
      </c>
      <c r="E1343" s="6" t="s">
        <v>65</v>
      </c>
      <c r="F1343" s="7">
        <v>10222.18</v>
      </c>
      <c r="G1343" s="8">
        <v>0.48</v>
      </c>
      <c r="H1343" s="8">
        <v>0.56999999999999995</v>
      </c>
      <c r="I1343" s="8">
        <v>4906.6499999999996</v>
      </c>
      <c r="J1343" s="8">
        <v>5826.64</v>
      </c>
    </row>
    <row r="1344" spans="1:10" x14ac:dyDescent="0.25">
      <c r="A1344" s="5" t="s">
        <v>1484</v>
      </c>
      <c r="B1344" s="6" t="s">
        <v>70</v>
      </c>
      <c r="C1344" s="5" t="s">
        <v>71</v>
      </c>
      <c r="D1344" s="6" t="s">
        <v>25</v>
      </c>
      <c r="E1344" s="6" t="s">
        <v>61</v>
      </c>
      <c r="F1344" s="7">
        <v>705.32</v>
      </c>
      <c r="G1344" s="8">
        <v>28.42</v>
      </c>
      <c r="H1344" s="8">
        <v>33.69</v>
      </c>
      <c r="I1344" s="8">
        <v>20045.189999999999</v>
      </c>
      <c r="J1344" s="8">
        <v>23762.23</v>
      </c>
    </row>
    <row r="1345" spans="1:10" ht="16.5" x14ac:dyDescent="0.25">
      <c r="A1345" s="5" t="s">
        <v>1485</v>
      </c>
      <c r="B1345" s="6" t="s">
        <v>63</v>
      </c>
      <c r="C1345" s="5" t="s">
        <v>64</v>
      </c>
      <c r="D1345" s="6" t="s">
        <v>20</v>
      </c>
      <c r="E1345" s="6" t="s">
        <v>65</v>
      </c>
      <c r="F1345" s="7">
        <v>4269.8100000000004</v>
      </c>
      <c r="G1345" s="8">
        <v>1.26</v>
      </c>
      <c r="H1345" s="8">
        <v>1.49</v>
      </c>
      <c r="I1345" s="8">
        <v>5379.96</v>
      </c>
      <c r="J1345" s="8">
        <v>6362.02</v>
      </c>
    </row>
    <row r="1346" spans="1:10" x14ac:dyDescent="0.25">
      <c r="A1346" s="5" t="s">
        <v>1486</v>
      </c>
      <c r="B1346" s="6" t="s">
        <v>74</v>
      </c>
      <c r="C1346" s="5" t="s">
        <v>75</v>
      </c>
      <c r="D1346" s="6" t="s">
        <v>76</v>
      </c>
      <c r="E1346" s="6" t="s">
        <v>77</v>
      </c>
      <c r="F1346" s="7">
        <v>95.84</v>
      </c>
      <c r="G1346" s="8">
        <v>212.84</v>
      </c>
      <c r="H1346" s="8">
        <v>252.34</v>
      </c>
      <c r="I1346" s="8">
        <v>20398.59</v>
      </c>
      <c r="J1346" s="8">
        <v>24184.27</v>
      </c>
    </row>
    <row r="1347" spans="1:10" ht="16.5" x14ac:dyDescent="0.25">
      <c r="A1347" s="5" t="s">
        <v>1487</v>
      </c>
      <c r="B1347" s="6" t="s">
        <v>79</v>
      </c>
      <c r="C1347" s="5" t="s">
        <v>80</v>
      </c>
      <c r="D1347" s="6" t="s">
        <v>20</v>
      </c>
      <c r="E1347" s="6" t="s">
        <v>16</v>
      </c>
      <c r="F1347" s="7">
        <v>958.43</v>
      </c>
      <c r="G1347" s="8">
        <v>1.48</v>
      </c>
      <c r="H1347" s="8">
        <v>1.75</v>
      </c>
      <c r="I1347" s="8">
        <v>1418.48</v>
      </c>
      <c r="J1347" s="8">
        <v>1677.25</v>
      </c>
    </row>
    <row r="1348" spans="1:10" ht="24.75" x14ac:dyDescent="0.25">
      <c r="A1348" s="5" t="s">
        <v>1488</v>
      </c>
      <c r="B1348" s="6" t="s">
        <v>82</v>
      </c>
      <c r="C1348" s="5" t="s">
        <v>83</v>
      </c>
      <c r="D1348" s="6" t="s">
        <v>20</v>
      </c>
      <c r="E1348" s="6" t="s">
        <v>84</v>
      </c>
      <c r="F1348" s="7">
        <v>796.36</v>
      </c>
      <c r="G1348" s="8">
        <v>48.51</v>
      </c>
      <c r="H1348" s="8">
        <v>57.51</v>
      </c>
      <c r="I1348" s="8">
        <v>38631.42</v>
      </c>
      <c r="J1348" s="8">
        <v>45798.66</v>
      </c>
    </row>
    <row r="1349" spans="1:10" x14ac:dyDescent="0.25">
      <c r="A1349" s="5" t="s">
        <v>1489</v>
      </c>
      <c r="B1349" s="6" t="s">
        <v>86</v>
      </c>
      <c r="C1349" s="5" t="s">
        <v>87</v>
      </c>
      <c r="D1349" s="6" t="s">
        <v>20</v>
      </c>
      <c r="E1349" s="6" t="s">
        <v>84</v>
      </c>
      <c r="F1349" s="7">
        <v>796.36</v>
      </c>
      <c r="G1349" s="8">
        <v>1.93</v>
      </c>
      <c r="H1349" s="8">
        <v>2.29</v>
      </c>
      <c r="I1349" s="8">
        <v>1536.97</v>
      </c>
      <c r="J1349" s="8">
        <v>1823.66</v>
      </c>
    </row>
    <row r="1350" spans="1:10" ht="16.5" x14ac:dyDescent="0.25">
      <c r="A1350" s="5" t="s">
        <v>1490</v>
      </c>
      <c r="B1350" s="6" t="s">
        <v>89</v>
      </c>
      <c r="C1350" s="5" t="s">
        <v>90</v>
      </c>
      <c r="D1350" s="6" t="s">
        <v>20</v>
      </c>
      <c r="E1350" s="6" t="s">
        <v>26</v>
      </c>
      <c r="F1350" s="7">
        <v>4</v>
      </c>
      <c r="G1350" s="8">
        <v>1316.71</v>
      </c>
      <c r="H1350" s="8">
        <v>1561.09</v>
      </c>
      <c r="I1350" s="8">
        <v>5266.84</v>
      </c>
      <c r="J1350" s="8">
        <v>6244.36</v>
      </c>
    </row>
    <row r="1351" spans="1:10" ht="16.5" x14ac:dyDescent="0.25">
      <c r="A1351" s="5" t="s">
        <v>1491</v>
      </c>
      <c r="B1351" s="6" t="s">
        <v>92</v>
      </c>
      <c r="C1351" s="5" t="s">
        <v>93</v>
      </c>
      <c r="D1351" s="6" t="s">
        <v>25</v>
      </c>
      <c r="E1351" s="6" t="s">
        <v>16</v>
      </c>
      <c r="F1351" s="7">
        <v>958.43</v>
      </c>
      <c r="G1351" s="8">
        <v>160.55000000000001</v>
      </c>
      <c r="H1351" s="8">
        <v>190.35</v>
      </c>
      <c r="I1351" s="8">
        <v>153875.94</v>
      </c>
      <c r="J1351" s="8">
        <v>182437.15</v>
      </c>
    </row>
    <row r="1352" spans="1:10" ht="16.5" x14ac:dyDescent="0.25">
      <c r="A1352" s="5" t="s">
        <v>1492</v>
      </c>
      <c r="B1352" s="6" t="s">
        <v>98</v>
      </c>
      <c r="C1352" s="5" t="s">
        <v>99</v>
      </c>
      <c r="D1352" s="6" t="s">
        <v>20</v>
      </c>
      <c r="E1352" s="6" t="s">
        <v>26</v>
      </c>
      <c r="F1352" s="7">
        <v>2</v>
      </c>
      <c r="G1352" s="8">
        <v>1299.47</v>
      </c>
      <c r="H1352" s="8">
        <v>1540.65</v>
      </c>
      <c r="I1352" s="8">
        <v>2598.94</v>
      </c>
      <c r="J1352" s="8">
        <v>3081.3</v>
      </c>
    </row>
    <row r="1353" spans="1:10" ht="16.5" x14ac:dyDescent="0.25">
      <c r="A1353" s="5" t="s">
        <v>1493</v>
      </c>
      <c r="B1353" s="6" t="s">
        <v>95</v>
      </c>
      <c r="C1353" s="5" t="s">
        <v>96</v>
      </c>
      <c r="D1353" s="6" t="s">
        <v>20</v>
      </c>
      <c r="E1353" s="6" t="s">
        <v>16</v>
      </c>
      <c r="F1353" s="7">
        <v>14.88</v>
      </c>
      <c r="G1353" s="8">
        <v>176.85</v>
      </c>
      <c r="H1353" s="8">
        <v>209.67</v>
      </c>
      <c r="I1353" s="8">
        <v>2631.53</v>
      </c>
      <c r="J1353" s="8">
        <v>3119.89</v>
      </c>
    </row>
    <row r="1354" spans="1:10" x14ac:dyDescent="0.25">
      <c r="A1354" s="5" t="s">
        <v>1494</v>
      </c>
      <c r="B1354" s="6" t="s">
        <v>101</v>
      </c>
      <c r="C1354" s="5" t="s">
        <v>102</v>
      </c>
      <c r="D1354" s="6" t="s">
        <v>76</v>
      </c>
      <c r="E1354" s="6" t="s">
        <v>103</v>
      </c>
      <c r="F1354" s="7">
        <v>8</v>
      </c>
      <c r="G1354" s="8">
        <v>19.79</v>
      </c>
      <c r="H1354" s="8">
        <v>23.46</v>
      </c>
      <c r="I1354" s="8">
        <v>158.32</v>
      </c>
      <c r="J1354" s="8">
        <v>187.68</v>
      </c>
    </row>
    <row r="1355" spans="1:10" x14ac:dyDescent="0.25">
      <c r="A1355" s="5" t="s">
        <v>1495</v>
      </c>
      <c r="B1355" s="6" t="s">
        <v>105</v>
      </c>
      <c r="C1355" s="5" t="s">
        <v>106</v>
      </c>
      <c r="D1355" s="6" t="s">
        <v>20</v>
      </c>
      <c r="E1355" s="6" t="s">
        <v>16</v>
      </c>
      <c r="F1355" s="7">
        <v>377.21</v>
      </c>
      <c r="G1355" s="8">
        <v>17.11</v>
      </c>
      <c r="H1355" s="8">
        <v>20.29</v>
      </c>
      <c r="I1355" s="8">
        <v>6454.06</v>
      </c>
      <c r="J1355" s="8">
        <v>7653.59</v>
      </c>
    </row>
    <row r="1356" spans="1:10" x14ac:dyDescent="0.25">
      <c r="A1356" s="5" t="s">
        <v>1496</v>
      </c>
      <c r="B1356" s="6" t="s">
        <v>108</v>
      </c>
      <c r="C1356" s="5" t="s">
        <v>109</v>
      </c>
      <c r="D1356" s="6" t="s">
        <v>110</v>
      </c>
      <c r="E1356" s="6" t="s">
        <v>111</v>
      </c>
      <c r="F1356" s="7">
        <v>958.43</v>
      </c>
      <c r="G1356" s="8">
        <v>3.93</v>
      </c>
      <c r="H1356" s="8">
        <v>4.66</v>
      </c>
      <c r="I1356" s="8">
        <v>3766.63</v>
      </c>
      <c r="J1356" s="8">
        <v>4466.28</v>
      </c>
    </row>
    <row r="1357" spans="1:10" ht="20.100000000000001" customHeight="1" x14ac:dyDescent="0.25">
      <c r="A1357" s="3" t="s">
        <v>1497</v>
      </c>
      <c r="B1357" s="84" t="s">
        <v>1498</v>
      </c>
      <c r="C1357" s="84"/>
      <c r="D1357" s="84"/>
      <c r="E1357" s="84"/>
      <c r="F1357" s="84"/>
      <c r="G1357" s="84">
        <v>292874.04000000004</v>
      </c>
      <c r="H1357" s="84"/>
      <c r="I1357" s="4">
        <v>292874.03999999998</v>
      </c>
      <c r="J1357" s="4">
        <v>347110.28</v>
      </c>
    </row>
    <row r="1358" spans="1:10" x14ac:dyDescent="0.25">
      <c r="A1358" s="5" t="s">
        <v>1499</v>
      </c>
      <c r="B1358" s="6" t="s">
        <v>46</v>
      </c>
      <c r="C1358" s="5" t="s">
        <v>47</v>
      </c>
      <c r="D1358" s="6" t="s">
        <v>25</v>
      </c>
      <c r="E1358" s="6" t="s">
        <v>48</v>
      </c>
      <c r="F1358" s="7">
        <v>202.06</v>
      </c>
      <c r="G1358" s="8">
        <v>2.68</v>
      </c>
      <c r="H1358" s="8">
        <v>3.18</v>
      </c>
      <c r="I1358" s="8">
        <v>541.52</v>
      </c>
      <c r="J1358" s="8">
        <v>642.54999999999995</v>
      </c>
    </row>
    <row r="1359" spans="1:10" ht="16.5" x14ac:dyDescent="0.25">
      <c r="A1359" s="5" t="s">
        <v>1500</v>
      </c>
      <c r="B1359" s="6" t="s">
        <v>50</v>
      </c>
      <c r="C1359" s="5" t="s">
        <v>51</v>
      </c>
      <c r="D1359" s="6" t="s">
        <v>20</v>
      </c>
      <c r="E1359" s="6" t="s">
        <v>16</v>
      </c>
      <c r="F1359" s="7">
        <v>4676.49</v>
      </c>
      <c r="G1359" s="8">
        <v>0.67</v>
      </c>
      <c r="H1359" s="8">
        <v>0.79</v>
      </c>
      <c r="I1359" s="8">
        <v>3133.25</v>
      </c>
      <c r="J1359" s="8">
        <v>3694.43</v>
      </c>
    </row>
    <row r="1360" spans="1:10" ht="16.5" x14ac:dyDescent="0.25">
      <c r="A1360" s="5" t="s">
        <v>1501</v>
      </c>
      <c r="B1360" s="6" t="s">
        <v>53</v>
      </c>
      <c r="C1360" s="5" t="s">
        <v>54</v>
      </c>
      <c r="D1360" s="6" t="s">
        <v>20</v>
      </c>
      <c r="E1360" s="6" t="s">
        <v>34</v>
      </c>
      <c r="F1360" s="7">
        <v>90.8</v>
      </c>
      <c r="G1360" s="8">
        <v>4.5199999999999996</v>
      </c>
      <c r="H1360" s="8">
        <v>5.36</v>
      </c>
      <c r="I1360" s="8">
        <v>410.42</v>
      </c>
      <c r="J1360" s="8">
        <v>486.69</v>
      </c>
    </row>
    <row r="1361" spans="1:10" ht="16.5" x14ac:dyDescent="0.25">
      <c r="A1361" s="5" t="s">
        <v>1502</v>
      </c>
      <c r="B1361" s="6" t="s">
        <v>56</v>
      </c>
      <c r="C1361" s="5" t="s">
        <v>57</v>
      </c>
      <c r="D1361" s="6" t="s">
        <v>20</v>
      </c>
      <c r="E1361" s="6" t="s">
        <v>34</v>
      </c>
      <c r="F1361" s="7">
        <v>1.72</v>
      </c>
      <c r="G1361" s="8">
        <v>114.41</v>
      </c>
      <c r="H1361" s="8">
        <v>135.63999999999999</v>
      </c>
      <c r="I1361" s="8">
        <v>196.79</v>
      </c>
      <c r="J1361" s="8">
        <v>233.3</v>
      </c>
    </row>
    <row r="1362" spans="1:10" ht="24.75" x14ac:dyDescent="0.25">
      <c r="A1362" s="5" t="s">
        <v>1503</v>
      </c>
      <c r="B1362" s="6" t="s">
        <v>59</v>
      </c>
      <c r="C1362" s="5" t="s">
        <v>60</v>
      </c>
      <c r="D1362" s="6" t="s">
        <v>20</v>
      </c>
      <c r="E1362" s="6" t="s">
        <v>61</v>
      </c>
      <c r="F1362" s="7">
        <v>840.43</v>
      </c>
      <c r="G1362" s="8">
        <v>5.66</v>
      </c>
      <c r="H1362" s="8">
        <v>6.71</v>
      </c>
      <c r="I1362" s="8">
        <v>4756.83</v>
      </c>
      <c r="J1362" s="8">
        <v>5639.29</v>
      </c>
    </row>
    <row r="1363" spans="1:10" ht="16.5" x14ac:dyDescent="0.25">
      <c r="A1363" s="5" t="s">
        <v>1504</v>
      </c>
      <c r="B1363" s="6" t="s">
        <v>63</v>
      </c>
      <c r="C1363" s="5" t="s">
        <v>64</v>
      </c>
      <c r="D1363" s="6" t="s">
        <v>20</v>
      </c>
      <c r="E1363" s="6" t="s">
        <v>65</v>
      </c>
      <c r="F1363" s="7">
        <v>23170.01</v>
      </c>
      <c r="G1363" s="8">
        <v>1.26</v>
      </c>
      <c r="H1363" s="8">
        <v>1.49</v>
      </c>
      <c r="I1363" s="8">
        <v>29194.21</v>
      </c>
      <c r="J1363" s="8">
        <v>34523.31</v>
      </c>
    </row>
    <row r="1364" spans="1:10" ht="16.5" x14ac:dyDescent="0.25">
      <c r="A1364" s="5" t="s">
        <v>1505</v>
      </c>
      <c r="B1364" s="6" t="s">
        <v>67</v>
      </c>
      <c r="C1364" s="5" t="s">
        <v>68</v>
      </c>
      <c r="D1364" s="6" t="s">
        <v>20</v>
      </c>
      <c r="E1364" s="6" t="s">
        <v>65</v>
      </c>
      <c r="F1364" s="7">
        <v>10085.200000000001</v>
      </c>
      <c r="G1364" s="8">
        <v>0.48</v>
      </c>
      <c r="H1364" s="8">
        <v>0.56999999999999995</v>
      </c>
      <c r="I1364" s="8">
        <v>4840.8999999999996</v>
      </c>
      <c r="J1364" s="8">
        <v>5748.56</v>
      </c>
    </row>
    <row r="1365" spans="1:10" x14ac:dyDescent="0.25">
      <c r="A1365" s="5" t="s">
        <v>1506</v>
      </c>
      <c r="B1365" s="6" t="s">
        <v>70</v>
      </c>
      <c r="C1365" s="5" t="s">
        <v>71</v>
      </c>
      <c r="D1365" s="6" t="s">
        <v>25</v>
      </c>
      <c r="E1365" s="6" t="s">
        <v>61</v>
      </c>
      <c r="F1365" s="7">
        <v>701.47</v>
      </c>
      <c r="G1365" s="8">
        <v>28.42</v>
      </c>
      <c r="H1365" s="8">
        <v>33.69</v>
      </c>
      <c r="I1365" s="8">
        <v>19935.78</v>
      </c>
      <c r="J1365" s="8">
        <v>23632.52</v>
      </c>
    </row>
    <row r="1366" spans="1:10" ht="16.5" x14ac:dyDescent="0.25">
      <c r="A1366" s="5" t="s">
        <v>1507</v>
      </c>
      <c r="B1366" s="6" t="s">
        <v>63</v>
      </c>
      <c r="C1366" s="5" t="s">
        <v>64</v>
      </c>
      <c r="D1366" s="6" t="s">
        <v>20</v>
      </c>
      <c r="E1366" s="6" t="s">
        <v>65</v>
      </c>
      <c r="F1366" s="7">
        <v>4045.14</v>
      </c>
      <c r="G1366" s="8">
        <v>1.26</v>
      </c>
      <c r="H1366" s="8">
        <v>1.49</v>
      </c>
      <c r="I1366" s="8">
        <v>5096.88</v>
      </c>
      <c r="J1366" s="8">
        <v>6027.26</v>
      </c>
    </row>
    <row r="1367" spans="1:10" x14ac:dyDescent="0.25">
      <c r="A1367" s="5" t="s">
        <v>1508</v>
      </c>
      <c r="B1367" s="6" t="s">
        <v>74</v>
      </c>
      <c r="C1367" s="5" t="s">
        <v>75</v>
      </c>
      <c r="D1367" s="6" t="s">
        <v>76</v>
      </c>
      <c r="E1367" s="6" t="s">
        <v>77</v>
      </c>
      <c r="F1367" s="7">
        <v>90.8</v>
      </c>
      <c r="G1367" s="8">
        <v>212.84</v>
      </c>
      <c r="H1367" s="8">
        <v>252.34</v>
      </c>
      <c r="I1367" s="8">
        <v>19325.87</v>
      </c>
      <c r="J1367" s="8">
        <v>22912.47</v>
      </c>
    </row>
    <row r="1368" spans="1:10" ht="16.5" x14ac:dyDescent="0.25">
      <c r="A1368" s="5" t="s">
        <v>1509</v>
      </c>
      <c r="B1368" s="6" t="s">
        <v>79</v>
      </c>
      <c r="C1368" s="5" t="s">
        <v>80</v>
      </c>
      <c r="D1368" s="6" t="s">
        <v>20</v>
      </c>
      <c r="E1368" s="6" t="s">
        <v>16</v>
      </c>
      <c r="F1368" s="7">
        <v>908</v>
      </c>
      <c r="G1368" s="8">
        <v>1.48</v>
      </c>
      <c r="H1368" s="8">
        <v>1.75</v>
      </c>
      <c r="I1368" s="8">
        <v>1343.84</v>
      </c>
      <c r="J1368" s="8">
        <v>1589</v>
      </c>
    </row>
    <row r="1369" spans="1:10" ht="24.75" x14ac:dyDescent="0.25">
      <c r="A1369" s="5" t="s">
        <v>1510</v>
      </c>
      <c r="B1369" s="6" t="s">
        <v>82</v>
      </c>
      <c r="C1369" s="5" t="s">
        <v>83</v>
      </c>
      <c r="D1369" s="6" t="s">
        <v>20</v>
      </c>
      <c r="E1369" s="6" t="s">
        <v>84</v>
      </c>
      <c r="F1369" s="7">
        <v>746</v>
      </c>
      <c r="G1369" s="8">
        <v>48.51</v>
      </c>
      <c r="H1369" s="8">
        <v>57.51</v>
      </c>
      <c r="I1369" s="8">
        <v>36188.46</v>
      </c>
      <c r="J1369" s="8">
        <v>42902.46</v>
      </c>
    </row>
    <row r="1370" spans="1:10" x14ac:dyDescent="0.25">
      <c r="A1370" s="5" t="s">
        <v>1511</v>
      </c>
      <c r="B1370" s="6" t="s">
        <v>86</v>
      </c>
      <c r="C1370" s="5" t="s">
        <v>87</v>
      </c>
      <c r="D1370" s="6" t="s">
        <v>20</v>
      </c>
      <c r="E1370" s="6" t="s">
        <v>84</v>
      </c>
      <c r="F1370" s="7">
        <v>746</v>
      </c>
      <c r="G1370" s="8">
        <v>1.93</v>
      </c>
      <c r="H1370" s="8">
        <v>2.29</v>
      </c>
      <c r="I1370" s="8">
        <v>1439.78</v>
      </c>
      <c r="J1370" s="8">
        <v>1708.34</v>
      </c>
    </row>
    <row r="1371" spans="1:10" ht="16.5" x14ac:dyDescent="0.25">
      <c r="A1371" s="5" t="s">
        <v>1512</v>
      </c>
      <c r="B1371" s="6" t="s">
        <v>89</v>
      </c>
      <c r="C1371" s="5" t="s">
        <v>90</v>
      </c>
      <c r="D1371" s="6" t="s">
        <v>20</v>
      </c>
      <c r="E1371" s="6" t="s">
        <v>26</v>
      </c>
      <c r="F1371" s="7">
        <v>4</v>
      </c>
      <c r="G1371" s="8">
        <v>1316.71</v>
      </c>
      <c r="H1371" s="8">
        <v>1561.09</v>
      </c>
      <c r="I1371" s="8">
        <v>5266.84</v>
      </c>
      <c r="J1371" s="8">
        <v>6244.36</v>
      </c>
    </row>
    <row r="1372" spans="1:10" ht="16.5" x14ac:dyDescent="0.25">
      <c r="A1372" s="5" t="s">
        <v>1513</v>
      </c>
      <c r="B1372" s="6" t="s">
        <v>92</v>
      </c>
      <c r="C1372" s="5" t="s">
        <v>93</v>
      </c>
      <c r="D1372" s="6" t="s">
        <v>25</v>
      </c>
      <c r="E1372" s="6" t="s">
        <v>16</v>
      </c>
      <c r="F1372" s="7">
        <v>908</v>
      </c>
      <c r="G1372" s="8">
        <v>160.55000000000001</v>
      </c>
      <c r="H1372" s="8">
        <v>190.35</v>
      </c>
      <c r="I1372" s="8">
        <v>145779.4</v>
      </c>
      <c r="J1372" s="8">
        <v>172837.8</v>
      </c>
    </row>
    <row r="1373" spans="1:10" ht="16.5" x14ac:dyDescent="0.25">
      <c r="A1373" s="5" t="s">
        <v>1514</v>
      </c>
      <c r="B1373" s="6" t="s">
        <v>98</v>
      </c>
      <c r="C1373" s="5" t="s">
        <v>99</v>
      </c>
      <c r="D1373" s="6" t="s">
        <v>20</v>
      </c>
      <c r="E1373" s="6" t="s">
        <v>26</v>
      </c>
      <c r="F1373" s="7">
        <v>2</v>
      </c>
      <c r="G1373" s="8">
        <v>1299.47</v>
      </c>
      <c r="H1373" s="8">
        <v>1540.65</v>
      </c>
      <c r="I1373" s="8">
        <v>2598.94</v>
      </c>
      <c r="J1373" s="8">
        <v>3081.3</v>
      </c>
    </row>
    <row r="1374" spans="1:10" ht="16.5" x14ac:dyDescent="0.25">
      <c r="A1374" s="5" t="s">
        <v>1515</v>
      </c>
      <c r="B1374" s="6" t="s">
        <v>95</v>
      </c>
      <c r="C1374" s="5" t="s">
        <v>96</v>
      </c>
      <c r="D1374" s="6" t="s">
        <v>20</v>
      </c>
      <c r="E1374" s="6" t="s">
        <v>16</v>
      </c>
      <c r="F1374" s="7">
        <v>14.88</v>
      </c>
      <c r="G1374" s="8">
        <v>176.85</v>
      </c>
      <c r="H1374" s="8">
        <v>209.67</v>
      </c>
      <c r="I1374" s="8">
        <v>2631.53</v>
      </c>
      <c r="J1374" s="8">
        <v>3119.89</v>
      </c>
    </row>
    <row r="1375" spans="1:10" x14ac:dyDescent="0.25">
      <c r="A1375" s="5" t="s">
        <v>1516</v>
      </c>
      <c r="B1375" s="6" t="s">
        <v>101</v>
      </c>
      <c r="C1375" s="5" t="s">
        <v>102</v>
      </c>
      <c r="D1375" s="6" t="s">
        <v>76</v>
      </c>
      <c r="E1375" s="6" t="s">
        <v>103</v>
      </c>
      <c r="F1375" s="7">
        <v>8</v>
      </c>
      <c r="G1375" s="8">
        <v>19.79</v>
      </c>
      <c r="H1375" s="8">
        <v>23.46</v>
      </c>
      <c r="I1375" s="8">
        <v>158.32</v>
      </c>
      <c r="J1375" s="8">
        <v>187.68</v>
      </c>
    </row>
    <row r="1376" spans="1:10" x14ac:dyDescent="0.25">
      <c r="A1376" s="5" t="s">
        <v>1517</v>
      </c>
      <c r="B1376" s="6" t="s">
        <v>105</v>
      </c>
      <c r="C1376" s="5" t="s">
        <v>106</v>
      </c>
      <c r="D1376" s="6" t="s">
        <v>20</v>
      </c>
      <c r="E1376" s="6" t="s">
        <v>16</v>
      </c>
      <c r="F1376" s="7">
        <v>377.91</v>
      </c>
      <c r="G1376" s="8">
        <v>17.11</v>
      </c>
      <c r="H1376" s="8">
        <v>20.29</v>
      </c>
      <c r="I1376" s="8">
        <v>6466.04</v>
      </c>
      <c r="J1376" s="8">
        <v>7667.79</v>
      </c>
    </row>
    <row r="1377" spans="1:10" x14ac:dyDescent="0.25">
      <c r="A1377" s="5" t="s">
        <v>1518</v>
      </c>
      <c r="B1377" s="6" t="s">
        <v>108</v>
      </c>
      <c r="C1377" s="5" t="s">
        <v>109</v>
      </c>
      <c r="D1377" s="6" t="s">
        <v>110</v>
      </c>
      <c r="E1377" s="6" t="s">
        <v>111</v>
      </c>
      <c r="F1377" s="7">
        <v>908</v>
      </c>
      <c r="G1377" s="8">
        <v>3.93</v>
      </c>
      <c r="H1377" s="8">
        <v>4.66</v>
      </c>
      <c r="I1377" s="8">
        <v>3568.44</v>
      </c>
      <c r="J1377" s="8">
        <v>4231.28</v>
      </c>
    </row>
    <row r="1378" spans="1:10" ht="20.100000000000001" customHeight="1" x14ac:dyDescent="0.25">
      <c r="A1378" s="3" t="s">
        <v>1519</v>
      </c>
      <c r="B1378" s="84" t="s">
        <v>1520</v>
      </c>
      <c r="C1378" s="84"/>
      <c r="D1378" s="84"/>
      <c r="E1378" s="84"/>
      <c r="F1378" s="84"/>
      <c r="G1378" s="84">
        <v>291019.18</v>
      </c>
      <c r="H1378" s="84"/>
      <c r="I1378" s="4">
        <v>291019.18</v>
      </c>
      <c r="J1378" s="4">
        <v>344916.42</v>
      </c>
    </row>
    <row r="1379" spans="1:10" x14ac:dyDescent="0.25">
      <c r="A1379" s="5" t="s">
        <v>1521</v>
      </c>
      <c r="B1379" s="6" t="s">
        <v>46</v>
      </c>
      <c r="C1379" s="5" t="s">
        <v>47</v>
      </c>
      <c r="D1379" s="6" t="s">
        <v>25</v>
      </c>
      <c r="E1379" s="6" t="s">
        <v>48</v>
      </c>
      <c r="F1379" s="7">
        <v>202.57</v>
      </c>
      <c r="G1379" s="8">
        <v>2.68</v>
      </c>
      <c r="H1379" s="8">
        <v>3.18</v>
      </c>
      <c r="I1379" s="8">
        <v>542.89</v>
      </c>
      <c r="J1379" s="8">
        <v>644.16999999999996</v>
      </c>
    </row>
    <row r="1380" spans="1:10" ht="16.5" x14ac:dyDescent="0.25">
      <c r="A1380" s="5" t="s">
        <v>1522</v>
      </c>
      <c r="B1380" s="6" t="s">
        <v>50</v>
      </c>
      <c r="C1380" s="5" t="s">
        <v>51</v>
      </c>
      <c r="D1380" s="6" t="s">
        <v>20</v>
      </c>
      <c r="E1380" s="6" t="s">
        <v>16</v>
      </c>
      <c r="F1380" s="7">
        <v>4411.16</v>
      </c>
      <c r="G1380" s="8">
        <v>0.67</v>
      </c>
      <c r="H1380" s="8">
        <v>0.79</v>
      </c>
      <c r="I1380" s="8">
        <v>2955.48</v>
      </c>
      <c r="J1380" s="8">
        <v>3484.82</v>
      </c>
    </row>
    <row r="1381" spans="1:10" ht="16.5" x14ac:dyDescent="0.25">
      <c r="A1381" s="5" t="s">
        <v>1523</v>
      </c>
      <c r="B1381" s="6" t="s">
        <v>53</v>
      </c>
      <c r="C1381" s="5" t="s">
        <v>54</v>
      </c>
      <c r="D1381" s="6" t="s">
        <v>20</v>
      </c>
      <c r="E1381" s="6" t="s">
        <v>34</v>
      </c>
      <c r="F1381" s="7">
        <v>91.85</v>
      </c>
      <c r="G1381" s="8">
        <v>4.5199999999999996</v>
      </c>
      <c r="H1381" s="8">
        <v>5.36</v>
      </c>
      <c r="I1381" s="8">
        <v>415.16</v>
      </c>
      <c r="J1381" s="8">
        <v>492.32</v>
      </c>
    </row>
    <row r="1382" spans="1:10" ht="16.5" x14ac:dyDescent="0.25">
      <c r="A1382" s="5" t="s">
        <v>1524</v>
      </c>
      <c r="B1382" s="6" t="s">
        <v>56</v>
      </c>
      <c r="C1382" s="5" t="s">
        <v>57</v>
      </c>
      <c r="D1382" s="6" t="s">
        <v>20</v>
      </c>
      <c r="E1382" s="6" t="s">
        <v>34</v>
      </c>
      <c r="F1382" s="7">
        <v>1.29</v>
      </c>
      <c r="G1382" s="8">
        <v>114.41</v>
      </c>
      <c r="H1382" s="8">
        <v>135.63999999999999</v>
      </c>
      <c r="I1382" s="8">
        <v>147.59</v>
      </c>
      <c r="J1382" s="8">
        <v>174.98</v>
      </c>
    </row>
    <row r="1383" spans="1:10" ht="24.75" x14ac:dyDescent="0.25">
      <c r="A1383" s="5" t="s">
        <v>1525</v>
      </c>
      <c r="B1383" s="6" t="s">
        <v>59</v>
      </c>
      <c r="C1383" s="5" t="s">
        <v>60</v>
      </c>
      <c r="D1383" s="6" t="s">
        <v>20</v>
      </c>
      <c r="E1383" s="6" t="s">
        <v>61</v>
      </c>
      <c r="F1383" s="7">
        <v>801.52</v>
      </c>
      <c r="G1383" s="8">
        <v>5.66</v>
      </c>
      <c r="H1383" s="8">
        <v>6.71</v>
      </c>
      <c r="I1383" s="8">
        <v>4536.6000000000004</v>
      </c>
      <c r="J1383" s="8">
        <v>5378.2</v>
      </c>
    </row>
    <row r="1384" spans="1:10" ht="16.5" x14ac:dyDescent="0.25">
      <c r="A1384" s="5" t="s">
        <v>1526</v>
      </c>
      <c r="B1384" s="6" t="s">
        <v>63</v>
      </c>
      <c r="C1384" s="5" t="s">
        <v>64</v>
      </c>
      <c r="D1384" s="6" t="s">
        <v>20</v>
      </c>
      <c r="E1384" s="6" t="s">
        <v>65</v>
      </c>
      <c r="F1384" s="7">
        <v>21978.95</v>
      </c>
      <c r="G1384" s="8">
        <v>1.26</v>
      </c>
      <c r="H1384" s="8">
        <v>1.49</v>
      </c>
      <c r="I1384" s="8">
        <v>27693.48</v>
      </c>
      <c r="J1384" s="8">
        <v>32748.639999999999</v>
      </c>
    </row>
    <row r="1385" spans="1:10" ht="16.5" x14ac:dyDescent="0.25">
      <c r="A1385" s="5" t="s">
        <v>1527</v>
      </c>
      <c r="B1385" s="6" t="s">
        <v>67</v>
      </c>
      <c r="C1385" s="5" t="s">
        <v>68</v>
      </c>
      <c r="D1385" s="6" t="s">
        <v>20</v>
      </c>
      <c r="E1385" s="6" t="s">
        <v>65</v>
      </c>
      <c r="F1385" s="7">
        <v>9618.23</v>
      </c>
      <c r="G1385" s="8">
        <v>0.48</v>
      </c>
      <c r="H1385" s="8">
        <v>0.56999999999999995</v>
      </c>
      <c r="I1385" s="8">
        <v>4616.75</v>
      </c>
      <c r="J1385" s="8">
        <v>5482.39</v>
      </c>
    </row>
    <row r="1386" spans="1:10" x14ac:dyDescent="0.25">
      <c r="A1386" s="5" t="s">
        <v>1528</v>
      </c>
      <c r="B1386" s="6" t="s">
        <v>70</v>
      </c>
      <c r="C1386" s="5" t="s">
        <v>71</v>
      </c>
      <c r="D1386" s="6" t="s">
        <v>25</v>
      </c>
      <c r="E1386" s="6" t="s">
        <v>61</v>
      </c>
      <c r="F1386" s="7">
        <v>661.67</v>
      </c>
      <c r="G1386" s="8">
        <v>28.42</v>
      </c>
      <c r="H1386" s="8">
        <v>33.69</v>
      </c>
      <c r="I1386" s="8">
        <v>18804.66</v>
      </c>
      <c r="J1386" s="8">
        <v>22291.66</v>
      </c>
    </row>
    <row r="1387" spans="1:10" ht="16.5" x14ac:dyDescent="0.25">
      <c r="A1387" s="5" t="s">
        <v>1529</v>
      </c>
      <c r="B1387" s="6" t="s">
        <v>63</v>
      </c>
      <c r="C1387" s="5" t="s">
        <v>64</v>
      </c>
      <c r="D1387" s="6" t="s">
        <v>20</v>
      </c>
      <c r="E1387" s="6" t="s">
        <v>65</v>
      </c>
      <c r="F1387" s="7">
        <v>4091.92</v>
      </c>
      <c r="G1387" s="8">
        <v>1.26</v>
      </c>
      <c r="H1387" s="8">
        <v>1.49</v>
      </c>
      <c r="I1387" s="8">
        <v>5155.82</v>
      </c>
      <c r="J1387" s="8">
        <v>6096.96</v>
      </c>
    </row>
    <row r="1388" spans="1:10" x14ac:dyDescent="0.25">
      <c r="A1388" s="5" t="s">
        <v>1530</v>
      </c>
      <c r="B1388" s="6" t="s">
        <v>74</v>
      </c>
      <c r="C1388" s="5" t="s">
        <v>75</v>
      </c>
      <c r="D1388" s="6" t="s">
        <v>76</v>
      </c>
      <c r="E1388" s="6" t="s">
        <v>77</v>
      </c>
      <c r="F1388" s="7">
        <v>91.85</v>
      </c>
      <c r="G1388" s="8">
        <v>212.84</v>
      </c>
      <c r="H1388" s="8">
        <v>252.34</v>
      </c>
      <c r="I1388" s="8">
        <v>19549.349999999999</v>
      </c>
      <c r="J1388" s="8">
        <v>23177.43</v>
      </c>
    </row>
    <row r="1389" spans="1:10" ht="16.5" x14ac:dyDescent="0.25">
      <c r="A1389" s="5" t="s">
        <v>1531</v>
      </c>
      <c r="B1389" s="6" t="s">
        <v>79</v>
      </c>
      <c r="C1389" s="5" t="s">
        <v>80</v>
      </c>
      <c r="D1389" s="6" t="s">
        <v>20</v>
      </c>
      <c r="E1389" s="6" t="s">
        <v>16</v>
      </c>
      <c r="F1389" s="7">
        <v>918.5</v>
      </c>
      <c r="G1389" s="8">
        <v>1.48</v>
      </c>
      <c r="H1389" s="8">
        <v>1.75</v>
      </c>
      <c r="I1389" s="8">
        <v>1359.38</v>
      </c>
      <c r="J1389" s="8">
        <v>1607.38</v>
      </c>
    </row>
    <row r="1390" spans="1:10" ht="24.75" x14ac:dyDescent="0.25">
      <c r="A1390" s="5" t="s">
        <v>1532</v>
      </c>
      <c r="B1390" s="6" t="s">
        <v>82</v>
      </c>
      <c r="C1390" s="5" t="s">
        <v>83</v>
      </c>
      <c r="D1390" s="6" t="s">
        <v>20</v>
      </c>
      <c r="E1390" s="6" t="s">
        <v>84</v>
      </c>
      <c r="F1390" s="7">
        <v>779.54</v>
      </c>
      <c r="G1390" s="8">
        <v>48.51</v>
      </c>
      <c r="H1390" s="8">
        <v>57.51</v>
      </c>
      <c r="I1390" s="8">
        <v>37815.49</v>
      </c>
      <c r="J1390" s="8">
        <v>44831.35</v>
      </c>
    </row>
    <row r="1391" spans="1:10" x14ac:dyDescent="0.25">
      <c r="A1391" s="5" t="s">
        <v>1533</v>
      </c>
      <c r="B1391" s="6" t="s">
        <v>86</v>
      </c>
      <c r="C1391" s="5" t="s">
        <v>87</v>
      </c>
      <c r="D1391" s="6" t="s">
        <v>20</v>
      </c>
      <c r="E1391" s="6" t="s">
        <v>84</v>
      </c>
      <c r="F1391" s="7">
        <v>779.54</v>
      </c>
      <c r="G1391" s="8">
        <v>1.93</v>
      </c>
      <c r="H1391" s="8">
        <v>2.29</v>
      </c>
      <c r="I1391" s="8">
        <v>1504.51</v>
      </c>
      <c r="J1391" s="8">
        <v>1785.15</v>
      </c>
    </row>
    <row r="1392" spans="1:10" ht="16.5" x14ac:dyDescent="0.25">
      <c r="A1392" s="5" t="s">
        <v>1534</v>
      </c>
      <c r="B1392" s="6" t="s">
        <v>89</v>
      </c>
      <c r="C1392" s="5" t="s">
        <v>90</v>
      </c>
      <c r="D1392" s="6" t="s">
        <v>20</v>
      </c>
      <c r="E1392" s="6" t="s">
        <v>26</v>
      </c>
      <c r="F1392" s="7">
        <v>3</v>
      </c>
      <c r="G1392" s="8">
        <v>1316.71</v>
      </c>
      <c r="H1392" s="8">
        <v>1561.09</v>
      </c>
      <c r="I1392" s="8">
        <v>3950.13</v>
      </c>
      <c r="J1392" s="8">
        <v>4683.2700000000004</v>
      </c>
    </row>
    <row r="1393" spans="1:10" ht="16.5" x14ac:dyDescent="0.25">
      <c r="A1393" s="5" t="s">
        <v>1535</v>
      </c>
      <c r="B1393" s="6" t="s">
        <v>92</v>
      </c>
      <c r="C1393" s="5" t="s">
        <v>93</v>
      </c>
      <c r="D1393" s="6" t="s">
        <v>25</v>
      </c>
      <c r="E1393" s="6" t="s">
        <v>16</v>
      </c>
      <c r="F1393" s="7">
        <v>918.5</v>
      </c>
      <c r="G1393" s="8">
        <v>160.55000000000001</v>
      </c>
      <c r="H1393" s="8">
        <v>190.35</v>
      </c>
      <c r="I1393" s="8">
        <v>147465.18</v>
      </c>
      <c r="J1393" s="8">
        <v>174836.48000000001</v>
      </c>
    </row>
    <row r="1394" spans="1:10" ht="16.5" x14ac:dyDescent="0.25">
      <c r="A1394" s="5" t="s">
        <v>1536</v>
      </c>
      <c r="B1394" s="6" t="s">
        <v>98</v>
      </c>
      <c r="C1394" s="5" t="s">
        <v>99</v>
      </c>
      <c r="D1394" s="6" t="s">
        <v>20</v>
      </c>
      <c r="E1394" s="6" t="s">
        <v>26</v>
      </c>
      <c r="F1394" s="7">
        <v>2</v>
      </c>
      <c r="G1394" s="8">
        <v>1299.47</v>
      </c>
      <c r="H1394" s="8">
        <v>1540.65</v>
      </c>
      <c r="I1394" s="8">
        <v>2598.94</v>
      </c>
      <c r="J1394" s="8">
        <v>3081.3</v>
      </c>
    </row>
    <row r="1395" spans="1:10" ht="16.5" x14ac:dyDescent="0.25">
      <c r="A1395" s="5" t="s">
        <v>1537</v>
      </c>
      <c r="B1395" s="6" t="s">
        <v>95</v>
      </c>
      <c r="C1395" s="5" t="s">
        <v>96</v>
      </c>
      <c r="D1395" s="6" t="s">
        <v>20</v>
      </c>
      <c r="E1395" s="6" t="s">
        <v>16</v>
      </c>
      <c r="F1395" s="7">
        <v>11.04</v>
      </c>
      <c r="G1395" s="8">
        <v>176.85</v>
      </c>
      <c r="H1395" s="8">
        <v>209.67</v>
      </c>
      <c r="I1395" s="8">
        <v>1952.42</v>
      </c>
      <c r="J1395" s="8">
        <v>2314.7600000000002</v>
      </c>
    </row>
    <row r="1396" spans="1:10" x14ac:dyDescent="0.25">
      <c r="A1396" s="5" t="s">
        <v>1538</v>
      </c>
      <c r="B1396" s="6" t="s">
        <v>101</v>
      </c>
      <c r="C1396" s="5" t="s">
        <v>102</v>
      </c>
      <c r="D1396" s="6" t="s">
        <v>76</v>
      </c>
      <c r="E1396" s="6" t="s">
        <v>103</v>
      </c>
      <c r="F1396" s="7">
        <v>8</v>
      </c>
      <c r="G1396" s="8">
        <v>19.79</v>
      </c>
      <c r="H1396" s="8">
        <v>23.46</v>
      </c>
      <c r="I1396" s="8">
        <v>158.32</v>
      </c>
      <c r="J1396" s="8">
        <v>187.68</v>
      </c>
    </row>
    <row r="1397" spans="1:10" x14ac:dyDescent="0.25">
      <c r="A1397" s="5" t="s">
        <v>1539</v>
      </c>
      <c r="B1397" s="6" t="s">
        <v>105</v>
      </c>
      <c r="C1397" s="5" t="s">
        <v>106</v>
      </c>
      <c r="D1397" s="6" t="s">
        <v>20</v>
      </c>
      <c r="E1397" s="6" t="s">
        <v>16</v>
      </c>
      <c r="F1397" s="7">
        <v>361.62</v>
      </c>
      <c r="G1397" s="8">
        <v>17.11</v>
      </c>
      <c r="H1397" s="8">
        <v>20.29</v>
      </c>
      <c r="I1397" s="8">
        <v>6187.32</v>
      </c>
      <c r="J1397" s="8">
        <v>7337.27</v>
      </c>
    </row>
    <row r="1398" spans="1:10" x14ac:dyDescent="0.25">
      <c r="A1398" s="5" t="s">
        <v>1540</v>
      </c>
      <c r="B1398" s="6" t="s">
        <v>108</v>
      </c>
      <c r="C1398" s="5" t="s">
        <v>109</v>
      </c>
      <c r="D1398" s="6" t="s">
        <v>110</v>
      </c>
      <c r="E1398" s="6" t="s">
        <v>111</v>
      </c>
      <c r="F1398" s="7">
        <v>918.5</v>
      </c>
      <c r="G1398" s="8">
        <v>3.93</v>
      </c>
      <c r="H1398" s="8">
        <v>4.66</v>
      </c>
      <c r="I1398" s="8">
        <v>3609.71</v>
      </c>
      <c r="J1398" s="8">
        <v>4280.21</v>
      </c>
    </row>
    <row r="1399" spans="1:10" ht="20.100000000000001" customHeight="1" x14ac:dyDescent="0.25">
      <c r="A1399" s="3" t="s">
        <v>1541</v>
      </c>
      <c r="B1399" s="84" t="s">
        <v>1542</v>
      </c>
      <c r="C1399" s="84"/>
      <c r="D1399" s="84"/>
      <c r="E1399" s="84"/>
      <c r="F1399" s="84"/>
      <c r="G1399" s="84">
        <v>315946.49000000005</v>
      </c>
      <c r="H1399" s="84"/>
      <c r="I1399" s="4">
        <v>315946.49</v>
      </c>
      <c r="J1399" s="4">
        <v>374451.18</v>
      </c>
    </row>
    <row r="1400" spans="1:10" x14ac:dyDescent="0.25">
      <c r="A1400" s="5" t="s">
        <v>1543</v>
      </c>
      <c r="B1400" s="6" t="s">
        <v>46</v>
      </c>
      <c r="C1400" s="5" t="s">
        <v>47</v>
      </c>
      <c r="D1400" s="6" t="s">
        <v>25</v>
      </c>
      <c r="E1400" s="6" t="s">
        <v>48</v>
      </c>
      <c r="F1400" s="7">
        <v>213.43</v>
      </c>
      <c r="G1400" s="8">
        <v>2.68</v>
      </c>
      <c r="H1400" s="8">
        <v>3.18</v>
      </c>
      <c r="I1400" s="8">
        <v>571.99</v>
      </c>
      <c r="J1400" s="8">
        <v>678.71</v>
      </c>
    </row>
    <row r="1401" spans="1:10" ht="16.5" x14ac:dyDescent="0.25">
      <c r="A1401" s="5" t="s">
        <v>1544</v>
      </c>
      <c r="B1401" s="6" t="s">
        <v>50</v>
      </c>
      <c r="C1401" s="5" t="s">
        <v>51</v>
      </c>
      <c r="D1401" s="6" t="s">
        <v>20</v>
      </c>
      <c r="E1401" s="6" t="s">
        <v>16</v>
      </c>
      <c r="F1401" s="7">
        <v>5242.6000000000004</v>
      </c>
      <c r="G1401" s="8">
        <v>0.67</v>
      </c>
      <c r="H1401" s="8">
        <v>0.79</v>
      </c>
      <c r="I1401" s="8">
        <v>3512.54</v>
      </c>
      <c r="J1401" s="8">
        <v>4141.6499999999996</v>
      </c>
    </row>
    <row r="1402" spans="1:10" ht="16.5" x14ac:dyDescent="0.25">
      <c r="A1402" s="5" t="s">
        <v>1545</v>
      </c>
      <c r="B1402" s="6" t="s">
        <v>53</v>
      </c>
      <c r="C1402" s="5" t="s">
        <v>54</v>
      </c>
      <c r="D1402" s="6" t="s">
        <v>20</v>
      </c>
      <c r="E1402" s="6" t="s">
        <v>34</v>
      </c>
      <c r="F1402" s="7">
        <v>99.38</v>
      </c>
      <c r="G1402" s="8">
        <v>4.5199999999999996</v>
      </c>
      <c r="H1402" s="8">
        <v>5.36</v>
      </c>
      <c r="I1402" s="8">
        <v>449.2</v>
      </c>
      <c r="J1402" s="8">
        <v>532.67999999999995</v>
      </c>
    </row>
    <row r="1403" spans="1:10" ht="16.5" x14ac:dyDescent="0.25">
      <c r="A1403" s="5" t="s">
        <v>1546</v>
      </c>
      <c r="B1403" s="6" t="s">
        <v>56</v>
      </c>
      <c r="C1403" s="5" t="s">
        <v>57</v>
      </c>
      <c r="D1403" s="6" t="s">
        <v>20</v>
      </c>
      <c r="E1403" s="6" t="s">
        <v>34</v>
      </c>
      <c r="F1403" s="7">
        <v>1.72</v>
      </c>
      <c r="G1403" s="8">
        <v>114.41</v>
      </c>
      <c r="H1403" s="8">
        <v>135.63999999999999</v>
      </c>
      <c r="I1403" s="8">
        <v>196.79</v>
      </c>
      <c r="J1403" s="8">
        <v>233.3</v>
      </c>
    </row>
    <row r="1404" spans="1:10" ht="24.75" x14ac:dyDescent="0.25">
      <c r="A1404" s="5" t="s">
        <v>1547</v>
      </c>
      <c r="B1404" s="6" t="s">
        <v>59</v>
      </c>
      <c r="C1404" s="5" t="s">
        <v>60</v>
      </c>
      <c r="D1404" s="6" t="s">
        <v>20</v>
      </c>
      <c r="E1404" s="6" t="s">
        <v>61</v>
      </c>
      <c r="F1404" s="7">
        <v>938.22</v>
      </c>
      <c r="G1404" s="8">
        <v>5.66</v>
      </c>
      <c r="H1404" s="8">
        <v>6.71</v>
      </c>
      <c r="I1404" s="8">
        <v>5310.33</v>
      </c>
      <c r="J1404" s="8">
        <v>6295.46</v>
      </c>
    </row>
    <row r="1405" spans="1:10" ht="16.5" x14ac:dyDescent="0.25">
      <c r="A1405" s="5" t="s">
        <v>1548</v>
      </c>
      <c r="B1405" s="6" t="s">
        <v>63</v>
      </c>
      <c r="C1405" s="5" t="s">
        <v>64</v>
      </c>
      <c r="D1405" s="6" t="s">
        <v>20</v>
      </c>
      <c r="E1405" s="6" t="s">
        <v>65</v>
      </c>
      <c r="F1405" s="7">
        <v>25910.55</v>
      </c>
      <c r="G1405" s="8">
        <v>1.26</v>
      </c>
      <c r="H1405" s="8">
        <v>1.49</v>
      </c>
      <c r="I1405" s="8">
        <v>32647.29</v>
      </c>
      <c r="J1405" s="8">
        <v>38606.720000000001</v>
      </c>
    </row>
    <row r="1406" spans="1:10" ht="16.5" x14ac:dyDescent="0.25">
      <c r="A1406" s="5" t="s">
        <v>1549</v>
      </c>
      <c r="B1406" s="6" t="s">
        <v>67</v>
      </c>
      <c r="C1406" s="5" t="s">
        <v>68</v>
      </c>
      <c r="D1406" s="6" t="s">
        <v>20</v>
      </c>
      <c r="E1406" s="6" t="s">
        <v>65</v>
      </c>
      <c r="F1406" s="7">
        <v>11258.64</v>
      </c>
      <c r="G1406" s="8">
        <v>0.48</v>
      </c>
      <c r="H1406" s="8">
        <v>0.56999999999999995</v>
      </c>
      <c r="I1406" s="8">
        <v>5404.15</v>
      </c>
      <c r="J1406" s="8">
        <v>6417.42</v>
      </c>
    </row>
    <row r="1407" spans="1:10" x14ac:dyDescent="0.25">
      <c r="A1407" s="5" t="s">
        <v>1550</v>
      </c>
      <c r="B1407" s="6" t="s">
        <v>70</v>
      </c>
      <c r="C1407" s="5" t="s">
        <v>71</v>
      </c>
      <c r="D1407" s="6" t="s">
        <v>25</v>
      </c>
      <c r="E1407" s="6" t="s">
        <v>61</v>
      </c>
      <c r="F1407" s="7">
        <v>786.39</v>
      </c>
      <c r="G1407" s="8">
        <v>28.42</v>
      </c>
      <c r="H1407" s="8">
        <v>33.69</v>
      </c>
      <c r="I1407" s="8">
        <v>22349.200000000001</v>
      </c>
      <c r="J1407" s="8">
        <v>26493.48</v>
      </c>
    </row>
    <row r="1408" spans="1:10" ht="16.5" x14ac:dyDescent="0.25">
      <c r="A1408" s="5" t="s">
        <v>1551</v>
      </c>
      <c r="B1408" s="6" t="s">
        <v>63</v>
      </c>
      <c r="C1408" s="5" t="s">
        <v>64</v>
      </c>
      <c r="D1408" s="6" t="s">
        <v>20</v>
      </c>
      <c r="E1408" s="6" t="s">
        <v>65</v>
      </c>
      <c r="F1408" s="7">
        <v>4427.38</v>
      </c>
      <c r="G1408" s="8">
        <v>1.26</v>
      </c>
      <c r="H1408" s="8">
        <v>1.49</v>
      </c>
      <c r="I1408" s="8">
        <v>5578.5</v>
      </c>
      <c r="J1408" s="8">
        <v>6596.8</v>
      </c>
    </row>
    <row r="1409" spans="1:10" x14ac:dyDescent="0.25">
      <c r="A1409" s="5" t="s">
        <v>1552</v>
      </c>
      <c r="B1409" s="6" t="s">
        <v>74</v>
      </c>
      <c r="C1409" s="5" t="s">
        <v>75</v>
      </c>
      <c r="D1409" s="6" t="s">
        <v>76</v>
      </c>
      <c r="E1409" s="6" t="s">
        <v>77</v>
      </c>
      <c r="F1409" s="7">
        <v>99.38</v>
      </c>
      <c r="G1409" s="8">
        <v>212.84</v>
      </c>
      <c r="H1409" s="8">
        <v>252.34</v>
      </c>
      <c r="I1409" s="8">
        <v>21152.04</v>
      </c>
      <c r="J1409" s="8">
        <v>25077.55</v>
      </c>
    </row>
    <row r="1410" spans="1:10" ht="16.5" x14ac:dyDescent="0.25">
      <c r="A1410" s="5" t="s">
        <v>1553</v>
      </c>
      <c r="B1410" s="6" t="s">
        <v>79</v>
      </c>
      <c r="C1410" s="5" t="s">
        <v>80</v>
      </c>
      <c r="D1410" s="6" t="s">
        <v>20</v>
      </c>
      <c r="E1410" s="6" t="s">
        <v>16</v>
      </c>
      <c r="F1410" s="7">
        <v>993.8</v>
      </c>
      <c r="G1410" s="8">
        <v>1.48</v>
      </c>
      <c r="H1410" s="8">
        <v>1.75</v>
      </c>
      <c r="I1410" s="8">
        <v>1470.82</v>
      </c>
      <c r="J1410" s="8">
        <v>1739.15</v>
      </c>
    </row>
    <row r="1411" spans="1:10" ht="24.75" x14ac:dyDescent="0.25">
      <c r="A1411" s="5" t="s">
        <v>1554</v>
      </c>
      <c r="B1411" s="6" t="s">
        <v>82</v>
      </c>
      <c r="C1411" s="5" t="s">
        <v>83</v>
      </c>
      <c r="D1411" s="6" t="s">
        <v>20</v>
      </c>
      <c r="E1411" s="6" t="s">
        <v>84</v>
      </c>
      <c r="F1411" s="7">
        <v>713.9</v>
      </c>
      <c r="G1411" s="8">
        <v>48.51</v>
      </c>
      <c r="H1411" s="8">
        <v>57.51</v>
      </c>
      <c r="I1411" s="8">
        <v>34631.29</v>
      </c>
      <c r="J1411" s="8">
        <v>41056.39</v>
      </c>
    </row>
    <row r="1412" spans="1:10" x14ac:dyDescent="0.25">
      <c r="A1412" s="5" t="s">
        <v>1555</v>
      </c>
      <c r="B1412" s="6" t="s">
        <v>86</v>
      </c>
      <c r="C1412" s="5" t="s">
        <v>87</v>
      </c>
      <c r="D1412" s="6" t="s">
        <v>20</v>
      </c>
      <c r="E1412" s="6" t="s">
        <v>84</v>
      </c>
      <c r="F1412" s="7">
        <v>713.9</v>
      </c>
      <c r="G1412" s="8">
        <v>1.93</v>
      </c>
      <c r="H1412" s="8">
        <v>2.29</v>
      </c>
      <c r="I1412" s="8">
        <v>1377.83</v>
      </c>
      <c r="J1412" s="8">
        <v>1634.83</v>
      </c>
    </row>
    <row r="1413" spans="1:10" ht="16.5" x14ac:dyDescent="0.25">
      <c r="A1413" s="5" t="s">
        <v>1556</v>
      </c>
      <c r="B1413" s="6" t="s">
        <v>89</v>
      </c>
      <c r="C1413" s="5" t="s">
        <v>90</v>
      </c>
      <c r="D1413" s="6" t="s">
        <v>20</v>
      </c>
      <c r="E1413" s="6" t="s">
        <v>26</v>
      </c>
      <c r="F1413" s="7">
        <v>4</v>
      </c>
      <c r="G1413" s="8">
        <v>1316.71</v>
      </c>
      <c r="H1413" s="8">
        <v>1561.09</v>
      </c>
      <c r="I1413" s="8">
        <v>5266.84</v>
      </c>
      <c r="J1413" s="8">
        <v>6244.36</v>
      </c>
    </row>
    <row r="1414" spans="1:10" ht="16.5" x14ac:dyDescent="0.25">
      <c r="A1414" s="5" t="s">
        <v>1557</v>
      </c>
      <c r="B1414" s="6" t="s">
        <v>92</v>
      </c>
      <c r="C1414" s="5" t="s">
        <v>93</v>
      </c>
      <c r="D1414" s="6" t="s">
        <v>25</v>
      </c>
      <c r="E1414" s="6" t="s">
        <v>16</v>
      </c>
      <c r="F1414" s="7">
        <v>993.8</v>
      </c>
      <c r="G1414" s="8">
        <v>160.55000000000001</v>
      </c>
      <c r="H1414" s="8">
        <v>190.35</v>
      </c>
      <c r="I1414" s="8">
        <v>159554.59</v>
      </c>
      <c r="J1414" s="8">
        <v>189169.83</v>
      </c>
    </row>
    <row r="1415" spans="1:10" ht="16.5" x14ac:dyDescent="0.25">
      <c r="A1415" s="5" t="s">
        <v>1558</v>
      </c>
      <c r="B1415" s="6" t="s">
        <v>98</v>
      </c>
      <c r="C1415" s="5" t="s">
        <v>99</v>
      </c>
      <c r="D1415" s="6" t="s">
        <v>20</v>
      </c>
      <c r="E1415" s="6" t="s">
        <v>26</v>
      </c>
      <c r="F1415" s="7">
        <v>2</v>
      </c>
      <c r="G1415" s="8">
        <v>1299.47</v>
      </c>
      <c r="H1415" s="8">
        <v>1540.65</v>
      </c>
      <c r="I1415" s="8">
        <v>2598.94</v>
      </c>
      <c r="J1415" s="8">
        <v>3081.3</v>
      </c>
    </row>
    <row r="1416" spans="1:10" ht="16.5" x14ac:dyDescent="0.25">
      <c r="A1416" s="5" t="s">
        <v>1559</v>
      </c>
      <c r="B1416" s="6" t="s">
        <v>95</v>
      </c>
      <c r="C1416" s="5" t="s">
        <v>96</v>
      </c>
      <c r="D1416" s="6" t="s">
        <v>20</v>
      </c>
      <c r="E1416" s="6" t="s">
        <v>16</v>
      </c>
      <c r="F1416" s="7">
        <v>14.88</v>
      </c>
      <c r="G1416" s="8">
        <v>176.85</v>
      </c>
      <c r="H1416" s="8">
        <v>209.67</v>
      </c>
      <c r="I1416" s="8">
        <v>2631.53</v>
      </c>
      <c r="J1416" s="8">
        <v>3119.89</v>
      </c>
    </row>
    <row r="1417" spans="1:10" x14ac:dyDescent="0.25">
      <c r="A1417" s="5" t="s">
        <v>1560</v>
      </c>
      <c r="B1417" s="6" t="s">
        <v>101</v>
      </c>
      <c r="C1417" s="5" t="s">
        <v>102</v>
      </c>
      <c r="D1417" s="6" t="s">
        <v>76</v>
      </c>
      <c r="E1417" s="6" t="s">
        <v>103</v>
      </c>
      <c r="F1417" s="7">
        <v>8</v>
      </c>
      <c r="G1417" s="8">
        <v>19.79</v>
      </c>
      <c r="H1417" s="8">
        <v>23.46</v>
      </c>
      <c r="I1417" s="8">
        <v>158.32</v>
      </c>
      <c r="J1417" s="8">
        <v>187.68</v>
      </c>
    </row>
    <row r="1418" spans="1:10" x14ac:dyDescent="0.25">
      <c r="A1418" s="5" t="s">
        <v>1561</v>
      </c>
      <c r="B1418" s="6" t="s">
        <v>105</v>
      </c>
      <c r="C1418" s="5" t="s">
        <v>106</v>
      </c>
      <c r="D1418" s="6" t="s">
        <v>20</v>
      </c>
      <c r="E1418" s="6" t="s">
        <v>16</v>
      </c>
      <c r="F1418" s="7">
        <v>419.56</v>
      </c>
      <c r="G1418" s="8">
        <v>17.11</v>
      </c>
      <c r="H1418" s="8">
        <v>20.29</v>
      </c>
      <c r="I1418" s="8">
        <v>7178.67</v>
      </c>
      <c r="J1418" s="8">
        <v>8512.8700000000008</v>
      </c>
    </row>
    <row r="1419" spans="1:10" x14ac:dyDescent="0.25">
      <c r="A1419" s="5" t="s">
        <v>1562</v>
      </c>
      <c r="B1419" s="6" t="s">
        <v>108</v>
      </c>
      <c r="C1419" s="5" t="s">
        <v>109</v>
      </c>
      <c r="D1419" s="6" t="s">
        <v>110</v>
      </c>
      <c r="E1419" s="6" t="s">
        <v>111</v>
      </c>
      <c r="F1419" s="7">
        <v>993.8</v>
      </c>
      <c r="G1419" s="8">
        <v>3.93</v>
      </c>
      <c r="H1419" s="8">
        <v>4.66</v>
      </c>
      <c r="I1419" s="8">
        <v>3905.63</v>
      </c>
      <c r="J1419" s="8">
        <v>4631.1099999999997</v>
      </c>
    </row>
    <row r="1420" spans="1:10" ht="20.100000000000001" customHeight="1" x14ac:dyDescent="0.25">
      <c r="A1420" s="3" t="s">
        <v>1563</v>
      </c>
      <c r="B1420" s="84" t="s">
        <v>1564</v>
      </c>
      <c r="C1420" s="84"/>
      <c r="D1420" s="84"/>
      <c r="E1420" s="84"/>
      <c r="F1420" s="84"/>
      <c r="G1420" s="84">
        <v>298973.20999999996</v>
      </c>
      <c r="H1420" s="84"/>
      <c r="I1420" s="4">
        <v>298973.21000000002</v>
      </c>
      <c r="J1420" s="4">
        <v>354331.44</v>
      </c>
    </row>
    <row r="1421" spans="1:10" x14ac:dyDescent="0.25">
      <c r="A1421" s="5" t="s">
        <v>1565</v>
      </c>
      <c r="B1421" s="6" t="s">
        <v>46</v>
      </c>
      <c r="C1421" s="5" t="s">
        <v>47</v>
      </c>
      <c r="D1421" s="6" t="s">
        <v>25</v>
      </c>
      <c r="E1421" s="6" t="s">
        <v>48</v>
      </c>
      <c r="F1421" s="7">
        <v>218.42</v>
      </c>
      <c r="G1421" s="8">
        <v>2.68</v>
      </c>
      <c r="H1421" s="8">
        <v>3.18</v>
      </c>
      <c r="I1421" s="8">
        <v>585.37</v>
      </c>
      <c r="J1421" s="8">
        <v>694.58</v>
      </c>
    </row>
    <row r="1422" spans="1:10" ht="16.5" x14ac:dyDescent="0.25">
      <c r="A1422" s="5" t="s">
        <v>1566</v>
      </c>
      <c r="B1422" s="6" t="s">
        <v>50</v>
      </c>
      <c r="C1422" s="5" t="s">
        <v>51</v>
      </c>
      <c r="D1422" s="6" t="s">
        <v>20</v>
      </c>
      <c r="E1422" s="6" t="s">
        <v>16</v>
      </c>
      <c r="F1422" s="7">
        <v>5138.71</v>
      </c>
      <c r="G1422" s="8">
        <v>0.67</v>
      </c>
      <c r="H1422" s="8">
        <v>0.79</v>
      </c>
      <c r="I1422" s="8">
        <v>3442.94</v>
      </c>
      <c r="J1422" s="8">
        <v>4059.58</v>
      </c>
    </row>
    <row r="1423" spans="1:10" ht="16.5" x14ac:dyDescent="0.25">
      <c r="A1423" s="5" t="s">
        <v>1567</v>
      </c>
      <c r="B1423" s="6" t="s">
        <v>53</v>
      </c>
      <c r="C1423" s="5" t="s">
        <v>54</v>
      </c>
      <c r="D1423" s="6" t="s">
        <v>20</v>
      </c>
      <c r="E1423" s="6" t="s">
        <v>34</v>
      </c>
      <c r="F1423" s="7">
        <v>93.54</v>
      </c>
      <c r="G1423" s="8">
        <v>4.5199999999999996</v>
      </c>
      <c r="H1423" s="8">
        <v>5.36</v>
      </c>
      <c r="I1423" s="8">
        <v>422.8</v>
      </c>
      <c r="J1423" s="8">
        <v>501.37</v>
      </c>
    </row>
    <row r="1424" spans="1:10" ht="16.5" x14ac:dyDescent="0.25">
      <c r="A1424" s="5" t="s">
        <v>1568</v>
      </c>
      <c r="B1424" s="6" t="s">
        <v>56</v>
      </c>
      <c r="C1424" s="5" t="s">
        <v>57</v>
      </c>
      <c r="D1424" s="6" t="s">
        <v>20</v>
      </c>
      <c r="E1424" s="6" t="s">
        <v>34</v>
      </c>
      <c r="F1424" s="7">
        <v>1.72</v>
      </c>
      <c r="G1424" s="8">
        <v>114.41</v>
      </c>
      <c r="H1424" s="8">
        <v>135.63999999999999</v>
      </c>
      <c r="I1424" s="8">
        <v>196.79</v>
      </c>
      <c r="J1424" s="8">
        <v>233.3</v>
      </c>
    </row>
    <row r="1425" spans="1:10" ht="24.75" x14ac:dyDescent="0.25">
      <c r="A1425" s="5" t="s">
        <v>1569</v>
      </c>
      <c r="B1425" s="6" t="s">
        <v>59</v>
      </c>
      <c r="C1425" s="5" t="s">
        <v>60</v>
      </c>
      <c r="D1425" s="6" t="s">
        <v>20</v>
      </c>
      <c r="E1425" s="6" t="s">
        <v>61</v>
      </c>
      <c r="F1425" s="7">
        <v>913.88</v>
      </c>
      <c r="G1425" s="8">
        <v>5.66</v>
      </c>
      <c r="H1425" s="8">
        <v>6.71</v>
      </c>
      <c r="I1425" s="8">
        <v>5172.5600000000004</v>
      </c>
      <c r="J1425" s="8">
        <v>6132.13</v>
      </c>
    </row>
    <row r="1426" spans="1:10" ht="16.5" x14ac:dyDescent="0.25">
      <c r="A1426" s="5" t="s">
        <v>1570</v>
      </c>
      <c r="B1426" s="6" t="s">
        <v>63</v>
      </c>
      <c r="C1426" s="5" t="s">
        <v>64</v>
      </c>
      <c r="D1426" s="6" t="s">
        <v>20</v>
      </c>
      <c r="E1426" s="6" t="s">
        <v>65</v>
      </c>
      <c r="F1426" s="7">
        <v>25311.61</v>
      </c>
      <c r="G1426" s="8">
        <v>1.26</v>
      </c>
      <c r="H1426" s="8">
        <v>1.49</v>
      </c>
      <c r="I1426" s="8">
        <v>31892.63</v>
      </c>
      <c r="J1426" s="8">
        <v>37714.300000000003</v>
      </c>
    </row>
    <row r="1427" spans="1:10" ht="16.5" x14ac:dyDescent="0.25">
      <c r="A1427" s="5" t="s">
        <v>1571</v>
      </c>
      <c r="B1427" s="6" t="s">
        <v>67</v>
      </c>
      <c r="C1427" s="5" t="s">
        <v>68</v>
      </c>
      <c r="D1427" s="6" t="s">
        <v>20</v>
      </c>
      <c r="E1427" s="6" t="s">
        <v>65</v>
      </c>
      <c r="F1427" s="7">
        <v>10966.48</v>
      </c>
      <c r="G1427" s="8">
        <v>0.48</v>
      </c>
      <c r="H1427" s="8">
        <v>0.56999999999999995</v>
      </c>
      <c r="I1427" s="8">
        <v>5263.91</v>
      </c>
      <c r="J1427" s="8">
        <v>6250.89</v>
      </c>
    </row>
    <row r="1428" spans="1:10" x14ac:dyDescent="0.25">
      <c r="A1428" s="5" t="s">
        <v>1572</v>
      </c>
      <c r="B1428" s="6" t="s">
        <v>70</v>
      </c>
      <c r="C1428" s="5" t="s">
        <v>71</v>
      </c>
      <c r="D1428" s="6" t="s">
        <v>25</v>
      </c>
      <c r="E1428" s="6" t="s">
        <v>61</v>
      </c>
      <c r="F1428" s="7">
        <v>770.81</v>
      </c>
      <c r="G1428" s="8">
        <v>28.42</v>
      </c>
      <c r="H1428" s="8">
        <v>33.69</v>
      </c>
      <c r="I1428" s="8">
        <v>21906.42</v>
      </c>
      <c r="J1428" s="8">
        <v>25968.59</v>
      </c>
    </row>
    <row r="1429" spans="1:10" ht="16.5" x14ac:dyDescent="0.25">
      <c r="A1429" s="5" t="s">
        <v>1573</v>
      </c>
      <c r="B1429" s="6" t="s">
        <v>63</v>
      </c>
      <c r="C1429" s="5" t="s">
        <v>64</v>
      </c>
      <c r="D1429" s="6" t="s">
        <v>20</v>
      </c>
      <c r="E1429" s="6" t="s">
        <v>65</v>
      </c>
      <c r="F1429" s="7">
        <v>4167.12</v>
      </c>
      <c r="G1429" s="8">
        <v>1.26</v>
      </c>
      <c r="H1429" s="8">
        <v>1.49</v>
      </c>
      <c r="I1429" s="8">
        <v>5250.57</v>
      </c>
      <c r="J1429" s="8">
        <v>6209.01</v>
      </c>
    </row>
    <row r="1430" spans="1:10" x14ac:dyDescent="0.25">
      <c r="A1430" s="5" t="s">
        <v>1574</v>
      </c>
      <c r="B1430" s="6" t="s">
        <v>74</v>
      </c>
      <c r="C1430" s="5" t="s">
        <v>75</v>
      </c>
      <c r="D1430" s="6" t="s">
        <v>76</v>
      </c>
      <c r="E1430" s="6" t="s">
        <v>77</v>
      </c>
      <c r="F1430" s="7">
        <v>93.54</v>
      </c>
      <c r="G1430" s="8">
        <v>212.84</v>
      </c>
      <c r="H1430" s="8">
        <v>252.34</v>
      </c>
      <c r="I1430" s="8">
        <v>19909.05</v>
      </c>
      <c r="J1430" s="8">
        <v>23603.88</v>
      </c>
    </row>
    <row r="1431" spans="1:10" ht="16.5" x14ac:dyDescent="0.25">
      <c r="A1431" s="5" t="s">
        <v>1575</v>
      </c>
      <c r="B1431" s="6" t="s">
        <v>79</v>
      </c>
      <c r="C1431" s="5" t="s">
        <v>80</v>
      </c>
      <c r="D1431" s="6" t="s">
        <v>20</v>
      </c>
      <c r="E1431" s="6" t="s">
        <v>16</v>
      </c>
      <c r="F1431" s="7">
        <v>935.38</v>
      </c>
      <c r="G1431" s="8">
        <v>1.48</v>
      </c>
      <c r="H1431" s="8">
        <v>1.75</v>
      </c>
      <c r="I1431" s="8">
        <v>1384.36</v>
      </c>
      <c r="J1431" s="8">
        <v>1636.92</v>
      </c>
    </row>
    <row r="1432" spans="1:10" ht="24.75" x14ac:dyDescent="0.25">
      <c r="A1432" s="5" t="s">
        <v>1576</v>
      </c>
      <c r="B1432" s="6" t="s">
        <v>82</v>
      </c>
      <c r="C1432" s="5" t="s">
        <v>83</v>
      </c>
      <c r="D1432" s="6" t="s">
        <v>20</v>
      </c>
      <c r="E1432" s="6" t="s">
        <v>84</v>
      </c>
      <c r="F1432" s="7">
        <v>647.66999999999996</v>
      </c>
      <c r="G1432" s="8">
        <v>48.51</v>
      </c>
      <c r="H1432" s="8">
        <v>57.51</v>
      </c>
      <c r="I1432" s="8">
        <v>31418.47</v>
      </c>
      <c r="J1432" s="8">
        <v>37247.5</v>
      </c>
    </row>
    <row r="1433" spans="1:10" x14ac:dyDescent="0.25">
      <c r="A1433" s="5" t="s">
        <v>1577</v>
      </c>
      <c r="B1433" s="6" t="s">
        <v>86</v>
      </c>
      <c r="C1433" s="5" t="s">
        <v>87</v>
      </c>
      <c r="D1433" s="6" t="s">
        <v>20</v>
      </c>
      <c r="E1433" s="6" t="s">
        <v>84</v>
      </c>
      <c r="F1433" s="7">
        <v>647.66999999999996</v>
      </c>
      <c r="G1433" s="8">
        <v>1.93</v>
      </c>
      <c r="H1433" s="8">
        <v>2.29</v>
      </c>
      <c r="I1433" s="8">
        <v>1250</v>
      </c>
      <c r="J1433" s="8">
        <v>1483.16</v>
      </c>
    </row>
    <row r="1434" spans="1:10" ht="16.5" x14ac:dyDescent="0.25">
      <c r="A1434" s="5" t="s">
        <v>1578</v>
      </c>
      <c r="B1434" s="6" t="s">
        <v>89</v>
      </c>
      <c r="C1434" s="5" t="s">
        <v>90</v>
      </c>
      <c r="D1434" s="6" t="s">
        <v>20</v>
      </c>
      <c r="E1434" s="6" t="s">
        <v>26</v>
      </c>
      <c r="F1434" s="7">
        <v>4</v>
      </c>
      <c r="G1434" s="8">
        <v>1316.71</v>
      </c>
      <c r="H1434" s="8">
        <v>1561.09</v>
      </c>
      <c r="I1434" s="8">
        <v>5266.84</v>
      </c>
      <c r="J1434" s="8">
        <v>6244.36</v>
      </c>
    </row>
    <row r="1435" spans="1:10" ht="16.5" x14ac:dyDescent="0.25">
      <c r="A1435" s="5" t="s">
        <v>1579</v>
      </c>
      <c r="B1435" s="6" t="s">
        <v>92</v>
      </c>
      <c r="C1435" s="5" t="s">
        <v>93</v>
      </c>
      <c r="D1435" s="6" t="s">
        <v>25</v>
      </c>
      <c r="E1435" s="6" t="s">
        <v>16</v>
      </c>
      <c r="F1435" s="7">
        <v>935.38</v>
      </c>
      <c r="G1435" s="8">
        <v>160.55000000000001</v>
      </c>
      <c r="H1435" s="8">
        <v>190.35</v>
      </c>
      <c r="I1435" s="8">
        <v>150175.26</v>
      </c>
      <c r="J1435" s="8">
        <v>178049.58</v>
      </c>
    </row>
    <row r="1436" spans="1:10" ht="16.5" x14ac:dyDescent="0.25">
      <c r="A1436" s="5" t="s">
        <v>1580</v>
      </c>
      <c r="B1436" s="6" t="s">
        <v>98</v>
      </c>
      <c r="C1436" s="5" t="s">
        <v>99</v>
      </c>
      <c r="D1436" s="6" t="s">
        <v>20</v>
      </c>
      <c r="E1436" s="6" t="s">
        <v>26</v>
      </c>
      <c r="F1436" s="7">
        <v>2</v>
      </c>
      <c r="G1436" s="8">
        <v>1299.47</v>
      </c>
      <c r="H1436" s="8">
        <v>1540.65</v>
      </c>
      <c r="I1436" s="8">
        <v>2598.94</v>
      </c>
      <c r="J1436" s="8">
        <v>3081.3</v>
      </c>
    </row>
    <row r="1437" spans="1:10" ht="16.5" x14ac:dyDescent="0.25">
      <c r="A1437" s="5" t="s">
        <v>1581</v>
      </c>
      <c r="B1437" s="6" t="s">
        <v>95</v>
      </c>
      <c r="C1437" s="5" t="s">
        <v>96</v>
      </c>
      <c r="D1437" s="6" t="s">
        <v>20</v>
      </c>
      <c r="E1437" s="6" t="s">
        <v>16</v>
      </c>
      <c r="F1437" s="7">
        <v>11.52</v>
      </c>
      <c r="G1437" s="8">
        <v>176.85</v>
      </c>
      <c r="H1437" s="8">
        <v>209.67</v>
      </c>
      <c r="I1437" s="8">
        <v>2037.31</v>
      </c>
      <c r="J1437" s="8">
        <v>2415.4</v>
      </c>
    </row>
    <row r="1438" spans="1:10" x14ac:dyDescent="0.25">
      <c r="A1438" s="5" t="s">
        <v>1582</v>
      </c>
      <c r="B1438" s="6" t="s">
        <v>101</v>
      </c>
      <c r="C1438" s="5" t="s">
        <v>102</v>
      </c>
      <c r="D1438" s="6" t="s">
        <v>76</v>
      </c>
      <c r="E1438" s="6" t="s">
        <v>103</v>
      </c>
      <c r="F1438" s="7">
        <v>8</v>
      </c>
      <c r="G1438" s="8">
        <v>19.79</v>
      </c>
      <c r="H1438" s="8">
        <v>23.46</v>
      </c>
      <c r="I1438" s="8">
        <v>158.32</v>
      </c>
      <c r="J1438" s="8">
        <v>187.68</v>
      </c>
    </row>
    <row r="1439" spans="1:10" x14ac:dyDescent="0.25">
      <c r="A1439" s="5" t="s">
        <v>1583</v>
      </c>
      <c r="B1439" s="6" t="s">
        <v>105</v>
      </c>
      <c r="C1439" s="5" t="s">
        <v>106</v>
      </c>
      <c r="D1439" s="6" t="s">
        <v>20</v>
      </c>
      <c r="E1439" s="6" t="s">
        <v>16</v>
      </c>
      <c r="F1439" s="7">
        <v>407.05</v>
      </c>
      <c r="G1439" s="8">
        <v>17.11</v>
      </c>
      <c r="H1439" s="8">
        <v>20.29</v>
      </c>
      <c r="I1439" s="8">
        <v>6964.63</v>
      </c>
      <c r="J1439" s="8">
        <v>8259.0400000000009</v>
      </c>
    </row>
    <row r="1440" spans="1:10" x14ac:dyDescent="0.25">
      <c r="A1440" s="5" t="s">
        <v>1584</v>
      </c>
      <c r="B1440" s="6" t="s">
        <v>108</v>
      </c>
      <c r="C1440" s="5" t="s">
        <v>109</v>
      </c>
      <c r="D1440" s="6" t="s">
        <v>110</v>
      </c>
      <c r="E1440" s="6" t="s">
        <v>111</v>
      </c>
      <c r="F1440" s="7">
        <v>935.38</v>
      </c>
      <c r="G1440" s="8">
        <v>3.93</v>
      </c>
      <c r="H1440" s="8">
        <v>4.66</v>
      </c>
      <c r="I1440" s="8">
        <v>3676.04</v>
      </c>
      <c r="J1440" s="8">
        <v>4358.87</v>
      </c>
    </row>
    <row r="1441" spans="1:10" ht="20.100000000000001" customHeight="1" x14ac:dyDescent="0.25">
      <c r="A1441" s="3" t="s">
        <v>1585</v>
      </c>
      <c r="B1441" s="84" t="s">
        <v>1586</v>
      </c>
      <c r="C1441" s="84"/>
      <c r="D1441" s="84"/>
      <c r="E1441" s="84"/>
      <c r="F1441" s="84"/>
      <c r="G1441" s="84">
        <v>300142.7</v>
      </c>
      <c r="H1441" s="84"/>
      <c r="I1441" s="4">
        <v>300142.7</v>
      </c>
      <c r="J1441" s="4">
        <v>355722.39</v>
      </c>
    </row>
    <row r="1442" spans="1:10" x14ac:dyDescent="0.25">
      <c r="A1442" s="5" t="s">
        <v>1587</v>
      </c>
      <c r="B1442" s="6" t="s">
        <v>46</v>
      </c>
      <c r="C1442" s="5" t="s">
        <v>47</v>
      </c>
      <c r="D1442" s="6" t="s">
        <v>25</v>
      </c>
      <c r="E1442" s="6" t="s">
        <v>48</v>
      </c>
      <c r="F1442" s="7">
        <v>217.78</v>
      </c>
      <c r="G1442" s="8">
        <v>2.68</v>
      </c>
      <c r="H1442" s="8">
        <v>3.18</v>
      </c>
      <c r="I1442" s="8">
        <v>583.65</v>
      </c>
      <c r="J1442" s="8">
        <v>692.54</v>
      </c>
    </row>
    <row r="1443" spans="1:10" ht="16.5" x14ac:dyDescent="0.25">
      <c r="A1443" s="5" t="s">
        <v>1588</v>
      </c>
      <c r="B1443" s="6" t="s">
        <v>50</v>
      </c>
      <c r="C1443" s="5" t="s">
        <v>51</v>
      </c>
      <c r="D1443" s="6" t="s">
        <v>20</v>
      </c>
      <c r="E1443" s="6" t="s">
        <v>16</v>
      </c>
      <c r="F1443" s="7">
        <v>5081.54</v>
      </c>
      <c r="G1443" s="8">
        <v>0.67</v>
      </c>
      <c r="H1443" s="8">
        <v>0.79</v>
      </c>
      <c r="I1443" s="8">
        <v>3404.63</v>
      </c>
      <c r="J1443" s="8">
        <v>4014.42</v>
      </c>
    </row>
    <row r="1444" spans="1:10" ht="16.5" x14ac:dyDescent="0.25">
      <c r="A1444" s="5" t="s">
        <v>1589</v>
      </c>
      <c r="B1444" s="6" t="s">
        <v>53</v>
      </c>
      <c r="C1444" s="5" t="s">
        <v>54</v>
      </c>
      <c r="D1444" s="6" t="s">
        <v>20</v>
      </c>
      <c r="E1444" s="6" t="s">
        <v>34</v>
      </c>
      <c r="F1444" s="7">
        <v>91.41</v>
      </c>
      <c r="G1444" s="8">
        <v>4.5199999999999996</v>
      </c>
      <c r="H1444" s="8">
        <v>5.36</v>
      </c>
      <c r="I1444" s="8">
        <v>413.17</v>
      </c>
      <c r="J1444" s="8">
        <v>489.96</v>
      </c>
    </row>
    <row r="1445" spans="1:10" ht="16.5" x14ac:dyDescent="0.25">
      <c r="A1445" s="5" t="s">
        <v>1590</v>
      </c>
      <c r="B1445" s="6" t="s">
        <v>56</v>
      </c>
      <c r="C1445" s="5" t="s">
        <v>57</v>
      </c>
      <c r="D1445" s="6" t="s">
        <v>20</v>
      </c>
      <c r="E1445" s="6" t="s">
        <v>34</v>
      </c>
      <c r="F1445" s="7">
        <v>1.72</v>
      </c>
      <c r="G1445" s="8">
        <v>114.41</v>
      </c>
      <c r="H1445" s="8">
        <v>135.63999999999999</v>
      </c>
      <c r="I1445" s="8">
        <v>196.79</v>
      </c>
      <c r="J1445" s="8">
        <v>233.3</v>
      </c>
    </row>
    <row r="1446" spans="1:10" ht="24.75" x14ac:dyDescent="0.25">
      <c r="A1446" s="5" t="s">
        <v>1591</v>
      </c>
      <c r="B1446" s="6" t="s">
        <v>59</v>
      </c>
      <c r="C1446" s="5" t="s">
        <v>60</v>
      </c>
      <c r="D1446" s="6" t="s">
        <v>20</v>
      </c>
      <c r="E1446" s="6" t="s">
        <v>61</v>
      </c>
      <c r="F1446" s="7">
        <v>902.1</v>
      </c>
      <c r="G1446" s="8">
        <v>5.66</v>
      </c>
      <c r="H1446" s="8">
        <v>6.71</v>
      </c>
      <c r="I1446" s="8">
        <v>5105.8900000000003</v>
      </c>
      <c r="J1446" s="8">
        <v>6053.09</v>
      </c>
    </row>
    <row r="1447" spans="1:10" ht="16.5" x14ac:dyDescent="0.25">
      <c r="A1447" s="5" t="s">
        <v>1592</v>
      </c>
      <c r="B1447" s="6" t="s">
        <v>63</v>
      </c>
      <c r="C1447" s="5" t="s">
        <v>64</v>
      </c>
      <c r="D1447" s="6" t="s">
        <v>20</v>
      </c>
      <c r="E1447" s="6" t="s">
        <v>65</v>
      </c>
      <c r="F1447" s="7">
        <v>24183.71</v>
      </c>
      <c r="G1447" s="8">
        <v>1.26</v>
      </c>
      <c r="H1447" s="8">
        <v>1.49</v>
      </c>
      <c r="I1447" s="8">
        <v>30471.47</v>
      </c>
      <c r="J1447" s="8">
        <v>36033.730000000003</v>
      </c>
    </row>
    <row r="1448" spans="1:10" ht="16.5" x14ac:dyDescent="0.25">
      <c r="A1448" s="5" t="s">
        <v>1593</v>
      </c>
      <c r="B1448" s="6" t="s">
        <v>67</v>
      </c>
      <c r="C1448" s="5" t="s">
        <v>68</v>
      </c>
      <c r="D1448" s="6" t="s">
        <v>20</v>
      </c>
      <c r="E1448" s="6" t="s">
        <v>65</v>
      </c>
      <c r="F1448" s="7">
        <v>10825.2</v>
      </c>
      <c r="G1448" s="8">
        <v>0.48</v>
      </c>
      <c r="H1448" s="8">
        <v>0.56999999999999995</v>
      </c>
      <c r="I1448" s="8">
        <v>5196.1000000000004</v>
      </c>
      <c r="J1448" s="8">
        <v>6170.36</v>
      </c>
    </row>
    <row r="1449" spans="1:10" x14ac:dyDescent="0.25">
      <c r="A1449" s="5" t="s">
        <v>1594</v>
      </c>
      <c r="B1449" s="6" t="s">
        <v>70</v>
      </c>
      <c r="C1449" s="5" t="s">
        <v>71</v>
      </c>
      <c r="D1449" s="6" t="s">
        <v>25</v>
      </c>
      <c r="E1449" s="6" t="s">
        <v>61</v>
      </c>
      <c r="F1449" s="7">
        <v>762.23</v>
      </c>
      <c r="G1449" s="8">
        <v>28.42</v>
      </c>
      <c r="H1449" s="8">
        <v>33.69</v>
      </c>
      <c r="I1449" s="8">
        <v>21662.58</v>
      </c>
      <c r="J1449" s="8">
        <v>25679.53</v>
      </c>
    </row>
    <row r="1450" spans="1:10" ht="16.5" x14ac:dyDescent="0.25">
      <c r="A1450" s="5" t="s">
        <v>1595</v>
      </c>
      <c r="B1450" s="6" t="s">
        <v>63</v>
      </c>
      <c r="C1450" s="5" t="s">
        <v>64</v>
      </c>
      <c r="D1450" s="6" t="s">
        <v>20</v>
      </c>
      <c r="E1450" s="6" t="s">
        <v>65</v>
      </c>
      <c r="F1450" s="7">
        <v>4072.14</v>
      </c>
      <c r="G1450" s="8">
        <v>1.26</v>
      </c>
      <c r="H1450" s="8">
        <v>1.49</v>
      </c>
      <c r="I1450" s="8">
        <v>5130.8999999999996</v>
      </c>
      <c r="J1450" s="8">
        <v>6067.49</v>
      </c>
    </row>
    <row r="1451" spans="1:10" x14ac:dyDescent="0.25">
      <c r="A1451" s="5" t="s">
        <v>1596</v>
      </c>
      <c r="B1451" s="6" t="s">
        <v>74</v>
      </c>
      <c r="C1451" s="5" t="s">
        <v>75</v>
      </c>
      <c r="D1451" s="6" t="s">
        <v>76</v>
      </c>
      <c r="E1451" s="6" t="s">
        <v>77</v>
      </c>
      <c r="F1451" s="7">
        <v>91.41</v>
      </c>
      <c r="G1451" s="8">
        <v>212.84</v>
      </c>
      <c r="H1451" s="8">
        <v>252.34</v>
      </c>
      <c r="I1451" s="8">
        <v>19455.7</v>
      </c>
      <c r="J1451" s="8">
        <v>23066.400000000001</v>
      </c>
    </row>
    <row r="1452" spans="1:10" ht="16.5" x14ac:dyDescent="0.25">
      <c r="A1452" s="5" t="s">
        <v>1597</v>
      </c>
      <c r="B1452" s="6" t="s">
        <v>79</v>
      </c>
      <c r="C1452" s="5" t="s">
        <v>80</v>
      </c>
      <c r="D1452" s="6" t="s">
        <v>20</v>
      </c>
      <c r="E1452" s="6" t="s">
        <v>16</v>
      </c>
      <c r="F1452" s="7">
        <v>914.06</v>
      </c>
      <c r="G1452" s="8">
        <v>1.48</v>
      </c>
      <c r="H1452" s="8">
        <v>1.75</v>
      </c>
      <c r="I1452" s="8">
        <v>1352.81</v>
      </c>
      <c r="J1452" s="8">
        <v>1599.61</v>
      </c>
    </row>
    <row r="1453" spans="1:10" ht="24.75" x14ac:dyDescent="0.25">
      <c r="A1453" s="5" t="s">
        <v>1598</v>
      </c>
      <c r="B1453" s="6" t="s">
        <v>82</v>
      </c>
      <c r="C1453" s="5" t="s">
        <v>83</v>
      </c>
      <c r="D1453" s="6" t="s">
        <v>20</v>
      </c>
      <c r="E1453" s="6" t="s">
        <v>84</v>
      </c>
      <c r="F1453" s="7">
        <v>784.51</v>
      </c>
      <c r="G1453" s="8">
        <v>48.51</v>
      </c>
      <c r="H1453" s="8">
        <v>57.51</v>
      </c>
      <c r="I1453" s="8">
        <v>38056.58</v>
      </c>
      <c r="J1453" s="8">
        <v>45117.17</v>
      </c>
    </row>
    <row r="1454" spans="1:10" x14ac:dyDescent="0.25">
      <c r="A1454" s="5" t="s">
        <v>1599</v>
      </c>
      <c r="B1454" s="6" t="s">
        <v>86</v>
      </c>
      <c r="C1454" s="5" t="s">
        <v>87</v>
      </c>
      <c r="D1454" s="6" t="s">
        <v>20</v>
      </c>
      <c r="E1454" s="6" t="s">
        <v>84</v>
      </c>
      <c r="F1454" s="7">
        <v>784.51</v>
      </c>
      <c r="G1454" s="8">
        <v>1.93</v>
      </c>
      <c r="H1454" s="8">
        <v>2.29</v>
      </c>
      <c r="I1454" s="8">
        <v>1514.1</v>
      </c>
      <c r="J1454" s="8">
        <v>1796.53</v>
      </c>
    </row>
    <row r="1455" spans="1:10" ht="16.5" x14ac:dyDescent="0.25">
      <c r="A1455" s="5" t="s">
        <v>1600</v>
      </c>
      <c r="B1455" s="6" t="s">
        <v>89</v>
      </c>
      <c r="C1455" s="5" t="s">
        <v>90</v>
      </c>
      <c r="D1455" s="6" t="s">
        <v>20</v>
      </c>
      <c r="E1455" s="6" t="s">
        <v>26</v>
      </c>
      <c r="F1455" s="7">
        <v>4</v>
      </c>
      <c r="G1455" s="8">
        <v>1316.71</v>
      </c>
      <c r="H1455" s="8">
        <v>1561.09</v>
      </c>
      <c r="I1455" s="8">
        <v>5266.84</v>
      </c>
      <c r="J1455" s="8">
        <v>6244.36</v>
      </c>
    </row>
    <row r="1456" spans="1:10" ht="16.5" x14ac:dyDescent="0.25">
      <c r="A1456" s="5" t="s">
        <v>1601</v>
      </c>
      <c r="B1456" s="6" t="s">
        <v>92</v>
      </c>
      <c r="C1456" s="5" t="s">
        <v>93</v>
      </c>
      <c r="D1456" s="6" t="s">
        <v>25</v>
      </c>
      <c r="E1456" s="6" t="s">
        <v>16</v>
      </c>
      <c r="F1456" s="7">
        <v>914.06</v>
      </c>
      <c r="G1456" s="8">
        <v>160.55000000000001</v>
      </c>
      <c r="H1456" s="8">
        <v>190.35</v>
      </c>
      <c r="I1456" s="8">
        <v>146752.32999999999</v>
      </c>
      <c r="J1456" s="8">
        <v>173991.32</v>
      </c>
    </row>
    <row r="1457" spans="1:10" ht="16.5" x14ac:dyDescent="0.25">
      <c r="A1457" s="5" t="s">
        <v>1602</v>
      </c>
      <c r="B1457" s="6" t="s">
        <v>98</v>
      </c>
      <c r="C1457" s="5" t="s">
        <v>99</v>
      </c>
      <c r="D1457" s="6" t="s">
        <v>20</v>
      </c>
      <c r="E1457" s="6" t="s">
        <v>26</v>
      </c>
      <c r="F1457" s="7">
        <v>2</v>
      </c>
      <c r="G1457" s="8">
        <v>1299.47</v>
      </c>
      <c r="H1457" s="8">
        <v>1540.65</v>
      </c>
      <c r="I1457" s="8">
        <v>2598.94</v>
      </c>
      <c r="J1457" s="8">
        <v>3081.3</v>
      </c>
    </row>
    <row r="1458" spans="1:10" ht="16.5" x14ac:dyDescent="0.25">
      <c r="A1458" s="5" t="s">
        <v>1603</v>
      </c>
      <c r="B1458" s="6" t="s">
        <v>95</v>
      </c>
      <c r="C1458" s="5" t="s">
        <v>96</v>
      </c>
      <c r="D1458" s="6" t="s">
        <v>20</v>
      </c>
      <c r="E1458" s="6" t="s">
        <v>16</v>
      </c>
      <c r="F1458" s="7">
        <v>19.52</v>
      </c>
      <c r="G1458" s="8">
        <v>176.85</v>
      </c>
      <c r="H1458" s="8">
        <v>209.67</v>
      </c>
      <c r="I1458" s="8">
        <v>3452.11</v>
      </c>
      <c r="J1458" s="8">
        <v>4092.76</v>
      </c>
    </row>
    <row r="1459" spans="1:10" x14ac:dyDescent="0.25">
      <c r="A1459" s="5" t="s">
        <v>1604</v>
      </c>
      <c r="B1459" s="6" t="s">
        <v>101</v>
      </c>
      <c r="C1459" s="5" t="s">
        <v>102</v>
      </c>
      <c r="D1459" s="6" t="s">
        <v>76</v>
      </c>
      <c r="E1459" s="6" t="s">
        <v>103</v>
      </c>
      <c r="F1459" s="7">
        <v>8</v>
      </c>
      <c r="G1459" s="8">
        <v>19.79</v>
      </c>
      <c r="H1459" s="8">
        <v>23.46</v>
      </c>
      <c r="I1459" s="8">
        <v>158.32</v>
      </c>
      <c r="J1459" s="8">
        <v>187.68</v>
      </c>
    </row>
    <row r="1460" spans="1:10" x14ac:dyDescent="0.25">
      <c r="A1460" s="5" t="s">
        <v>1605</v>
      </c>
      <c r="B1460" s="6" t="s">
        <v>105</v>
      </c>
      <c r="C1460" s="5" t="s">
        <v>106</v>
      </c>
      <c r="D1460" s="6" t="s">
        <v>20</v>
      </c>
      <c r="E1460" s="6" t="s">
        <v>16</v>
      </c>
      <c r="F1460" s="7">
        <v>337.67</v>
      </c>
      <c r="G1460" s="8">
        <v>17.11</v>
      </c>
      <c r="H1460" s="8">
        <v>20.29</v>
      </c>
      <c r="I1460" s="8">
        <v>5777.53</v>
      </c>
      <c r="J1460" s="8">
        <v>6851.32</v>
      </c>
    </row>
    <row r="1461" spans="1:10" x14ac:dyDescent="0.25">
      <c r="A1461" s="5" t="s">
        <v>1606</v>
      </c>
      <c r="B1461" s="6" t="s">
        <v>108</v>
      </c>
      <c r="C1461" s="5" t="s">
        <v>109</v>
      </c>
      <c r="D1461" s="6" t="s">
        <v>110</v>
      </c>
      <c r="E1461" s="6" t="s">
        <v>111</v>
      </c>
      <c r="F1461" s="7">
        <v>914.06</v>
      </c>
      <c r="G1461" s="8">
        <v>3.93</v>
      </c>
      <c r="H1461" s="8">
        <v>4.66</v>
      </c>
      <c r="I1461" s="8">
        <v>3592.26</v>
      </c>
      <c r="J1461" s="8">
        <v>4259.5200000000004</v>
      </c>
    </row>
    <row r="1462" spans="1:10" ht="20.100000000000001" customHeight="1" x14ac:dyDescent="0.25">
      <c r="A1462" s="3" t="s">
        <v>1607</v>
      </c>
      <c r="B1462" s="84" t="s">
        <v>1608</v>
      </c>
      <c r="C1462" s="84"/>
      <c r="D1462" s="84"/>
      <c r="E1462" s="84"/>
      <c r="F1462" s="84"/>
      <c r="G1462" s="84">
        <v>211059.19</v>
      </c>
      <c r="H1462" s="84"/>
      <c r="I1462" s="4">
        <v>211059.19</v>
      </c>
      <c r="J1462" s="4">
        <v>250140.01</v>
      </c>
    </row>
    <row r="1463" spans="1:10" x14ac:dyDescent="0.25">
      <c r="A1463" s="5" t="s">
        <v>1609</v>
      </c>
      <c r="B1463" s="6" t="s">
        <v>46</v>
      </c>
      <c r="C1463" s="5" t="s">
        <v>47</v>
      </c>
      <c r="D1463" s="6" t="s">
        <v>25</v>
      </c>
      <c r="E1463" s="6" t="s">
        <v>48</v>
      </c>
      <c r="F1463" s="7">
        <v>148.59</v>
      </c>
      <c r="G1463" s="8">
        <v>2.68</v>
      </c>
      <c r="H1463" s="8">
        <v>3.18</v>
      </c>
      <c r="I1463" s="8">
        <v>398.22</v>
      </c>
      <c r="J1463" s="8">
        <v>472.52</v>
      </c>
    </row>
    <row r="1464" spans="1:10" ht="16.5" x14ac:dyDescent="0.25">
      <c r="A1464" s="5" t="s">
        <v>1610</v>
      </c>
      <c r="B1464" s="6" t="s">
        <v>50</v>
      </c>
      <c r="C1464" s="5" t="s">
        <v>51</v>
      </c>
      <c r="D1464" s="6" t="s">
        <v>20</v>
      </c>
      <c r="E1464" s="6" t="s">
        <v>16</v>
      </c>
      <c r="F1464" s="7">
        <v>3692.71</v>
      </c>
      <c r="G1464" s="8">
        <v>0.67</v>
      </c>
      <c r="H1464" s="8">
        <v>0.79</v>
      </c>
      <c r="I1464" s="8">
        <v>2474.12</v>
      </c>
      <c r="J1464" s="8">
        <v>2917.24</v>
      </c>
    </row>
    <row r="1465" spans="1:10" ht="16.5" x14ac:dyDescent="0.25">
      <c r="A1465" s="5" t="s">
        <v>1611</v>
      </c>
      <c r="B1465" s="6" t="s">
        <v>53</v>
      </c>
      <c r="C1465" s="5" t="s">
        <v>54</v>
      </c>
      <c r="D1465" s="6" t="s">
        <v>20</v>
      </c>
      <c r="E1465" s="6" t="s">
        <v>34</v>
      </c>
      <c r="F1465" s="7">
        <v>65.98</v>
      </c>
      <c r="G1465" s="8">
        <v>4.5199999999999996</v>
      </c>
      <c r="H1465" s="8">
        <v>5.36</v>
      </c>
      <c r="I1465" s="8">
        <v>298.23</v>
      </c>
      <c r="J1465" s="8">
        <v>353.65</v>
      </c>
    </row>
    <row r="1466" spans="1:10" ht="16.5" x14ac:dyDescent="0.25">
      <c r="A1466" s="5" t="s">
        <v>1612</v>
      </c>
      <c r="B1466" s="6" t="s">
        <v>56</v>
      </c>
      <c r="C1466" s="5" t="s">
        <v>57</v>
      </c>
      <c r="D1466" s="6" t="s">
        <v>20</v>
      </c>
      <c r="E1466" s="6" t="s">
        <v>34</v>
      </c>
      <c r="F1466" s="7">
        <v>0.86</v>
      </c>
      <c r="G1466" s="8">
        <v>114.41</v>
      </c>
      <c r="H1466" s="8">
        <v>135.63999999999999</v>
      </c>
      <c r="I1466" s="8">
        <v>98.39</v>
      </c>
      <c r="J1466" s="8">
        <v>116.65</v>
      </c>
    </row>
    <row r="1467" spans="1:10" ht="24.75" x14ac:dyDescent="0.25">
      <c r="A1467" s="5" t="s">
        <v>1613</v>
      </c>
      <c r="B1467" s="6" t="s">
        <v>59</v>
      </c>
      <c r="C1467" s="5" t="s">
        <v>60</v>
      </c>
      <c r="D1467" s="6" t="s">
        <v>20</v>
      </c>
      <c r="E1467" s="6" t="s">
        <v>61</v>
      </c>
      <c r="F1467" s="7">
        <v>654.27</v>
      </c>
      <c r="G1467" s="8">
        <v>5.66</v>
      </c>
      <c r="H1467" s="8">
        <v>6.71</v>
      </c>
      <c r="I1467" s="8">
        <v>3703.17</v>
      </c>
      <c r="J1467" s="8">
        <v>4390.1499999999996</v>
      </c>
    </row>
    <row r="1468" spans="1:10" ht="16.5" x14ac:dyDescent="0.25">
      <c r="A1468" s="5" t="s">
        <v>1614</v>
      </c>
      <c r="B1468" s="6" t="s">
        <v>63</v>
      </c>
      <c r="C1468" s="5" t="s">
        <v>64</v>
      </c>
      <c r="D1468" s="6" t="s">
        <v>20</v>
      </c>
      <c r="E1468" s="6" t="s">
        <v>65</v>
      </c>
      <c r="F1468" s="7">
        <v>17549.38</v>
      </c>
      <c r="G1468" s="8">
        <v>1.26</v>
      </c>
      <c r="H1468" s="8">
        <v>1.49</v>
      </c>
      <c r="I1468" s="8">
        <v>22112.22</v>
      </c>
      <c r="J1468" s="8">
        <v>26148.58</v>
      </c>
    </row>
    <row r="1469" spans="1:10" ht="16.5" x14ac:dyDescent="0.25">
      <c r="A1469" s="5" t="s">
        <v>1615</v>
      </c>
      <c r="B1469" s="6" t="s">
        <v>67</v>
      </c>
      <c r="C1469" s="5" t="s">
        <v>68</v>
      </c>
      <c r="D1469" s="6" t="s">
        <v>20</v>
      </c>
      <c r="E1469" s="6" t="s">
        <v>65</v>
      </c>
      <c r="F1469" s="7">
        <v>7851.15</v>
      </c>
      <c r="G1469" s="8">
        <v>0.48</v>
      </c>
      <c r="H1469" s="8">
        <v>0.56999999999999995</v>
      </c>
      <c r="I1469" s="8">
        <v>3768.55</v>
      </c>
      <c r="J1469" s="8">
        <v>4475.16</v>
      </c>
    </row>
    <row r="1470" spans="1:10" x14ac:dyDescent="0.25">
      <c r="A1470" s="5" t="s">
        <v>1616</v>
      </c>
      <c r="B1470" s="6" t="s">
        <v>70</v>
      </c>
      <c r="C1470" s="5" t="s">
        <v>71</v>
      </c>
      <c r="D1470" s="6" t="s">
        <v>25</v>
      </c>
      <c r="E1470" s="6" t="s">
        <v>61</v>
      </c>
      <c r="F1470" s="7">
        <v>553.91</v>
      </c>
      <c r="G1470" s="8">
        <v>28.42</v>
      </c>
      <c r="H1470" s="8">
        <v>33.69</v>
      </c>
      <c r="I1470" s="8">
        <v>15742.12</v>
      </c>
      <c r="J1470" s="8">
        <v>18661.23</v>
      </c>
    </row>
    <row r="1471" spans="1:10" ht="16.5" x14ac:dyDescent="0.25">
      <c r="A1471" s="5" t="s">
        <v>1617</v>
      </c>
      <c r="B1471" s="6" t="s">
        <v>63</v>
      </c>
      <c r="C1471" s="5" t="s">
        <v>64</v>
      </c>
      <c r="D1471" s="6" t="s">
        <v>20</v>
      </c>
      <c r="E1471" s="6" t="s">
        <v>65</v>
      </c>
      <c r="F1471" s="7">
        <v>2939.59</v>
      </c>
      <c r="G1471" s="8">
        <v>1.26</v>
      </c>
      <c r="H1471" s="8">
        <v>1.49</v>
      </c>
      <c r="I1471" s="8">
        <v>3703.88</v>
      </c>
      <c r="J1471" s="8">
        <v>4379.99</v>
      </c>
    </row>
    <row r="1472" spans="1:10" x14ac:dyDescent="0.25">
      <c r="A1472" s="5" t="s">
        <v>1618</v>
      </c>
      <c r="B1472" s="6" t="s">
        <v>74</v>
      </c>
      <c r="C1472" s="5" t="s">
        <v>75</v>
      </c>
      <c r="D1472" s="6" t="s">
        <v>76</v>
      </c>
      <c r="E1472" s="6" t="s">
        <v>77</v>
      </c>
      <c r="F1472" s="7">
        <v>65.98</v>
      </c>
      <c r="G1472" s="8">
        <v>212.84</v>
      </c>
      <c r="H1472" s="8">
        <v>252.34</v>
      </c>
      <c r="I1472" s="8">
        <v>14043.18</v>
      </c>
      <c r="J1472" s="8">
        <v>16649.39</v>
      </c>
    </row>
    <row r="1473" spans="1:10" ht="16.5" x14ac:dyDescent="0.25">
      <c r="A1473" s="5" t="s">
        <v>1619</v>
      </c>
      <c r="B1473" s="6" t="s">
        <v>79</v>
      </c>
      <c r="C1473" s="5" t="s">
        <v>80</v>
      </c>
      <c r="D1473" s="6" t="s">
        <v>20</v>
      </c>
      <c r="E1473" s="6" t="s">
        <v>16</v>
      </c>
      <c r="F1473" s="7">
        <v>659.84</v>
      </c>
      <c r="G1473" s="8">
        <v>1.48</v>
      </c>
      <c r="H1473" s="8">
        <v>1.75</v>
      </c>
      <c r="I1473" s="8">
        <v>976.56</v>
      </c>
      <c r="J1473" s="8">
        <v>1154.72</v>
      </c>
    </row>
    <row r="1474" spans="1:10" ht="24.75" x14ac:dyDescent="0.25">
      <c r="A1474" s="5" t="s">
        <v>1620</v>
      </c>
      <c r="B1474" s="6" t="s">
        <v>82</v>
      </c>
      <c r="C1474" s="5" t="s">
        <v>83</v>
      </c>
      <c r="D1474" s="6" t="s">
        <v>20</v>
      </c>
      <c r="E1474" s="6" t="s">
        <v>84</v>
      </c>
      <c r="F1474" s="7">
        <v>479.92</v>
      </c>
      <c r="G1474" s="8">
        <v>48.51</v>
      </c>
      <c r="H1474" s="8">
        <v>57.51</v>
      </c>
      <c r="I1474" s="8">
        <v>23280.92</v>
      </c>
      <c r="J1474" s="8">
        <v>27600.2</v>
      </c>
    </row>
    <row r="1475" spans="1:10" x14ac:dyDescent="0.25">
      <c r="A1475" s="5" t="s">
        <v>1621</v>
      </c>
      <c r="B1475" s="6" t="s">
        <v>86</v>
      </c>
      <c r="C1475" s="5" t="s">
        <v>87</v>
      </c>
      <c r="D1475" s="6" t="s">
        <v>20</v>
      </c>
      <c r="E1475" s="6" t="s">
        <v>84</v>
      </c>
      <c r="F1475" s="7">
        <v>479.92</v>
      </c>
      <c r="G1475" s="8">
        <v>1.93</v>
      </c>
      <c r="H1475" s="8">
        <v>2.29</v>
      </c>
      <c r="I1475" s="8">
        <v>926.25</v>
      </c>
      <c r="J1475" s="8">
        <v>1099.02</v>
      </c>
    </row>
    <row r="1476" spans="1:10" ht="16.5" x14ac:dyDescent="0.25">
      <c r="A1476" s="5" t="s">
        <v>1622</v>
      </c>
      <c r="B1476" s="6" t="s">
        <v>89</v>
      </c>
      <c r="C1476" s="5" t="s">
        <v>90</v>
      </c>
      <c r="D1476" s="6" t="s">
        <v>20</v>
      </c>
      <c r="E1476" s="6" t="s">
        <v>26</v>
      </c>
      <c r="F1476" s="7">
        <v>2</v>
      </c>
      <c r="G1476" s="8">
        <v>1316.71</v>
      </c>
      <c r="H1476" s="8">
        <v>1561.09</v>
      </c>
      <c r="I1476" s="8">
        <v>2633.42</v>
      </c>
      <c r="J1476" s="8">
        <v>3122.18</v>
      </c>
    </row>
    <row r="1477" spans="1:10" ht="16.5" x14ac:dyDescent="0.25">
      <c r="A1477" s="5" t="s">
        <v>1623</v>
      </c>
      <c r="B1477" s="6" t="s">
        <v>92</v>
      </c>
      <c r="C1477" s="5" t="s">
        <v>93</v>
      </c>
      <c r="D1477" s="6" t="s">
        <v>25</v>
      </c>
      <c r="E1477" s="6" t="s">
        <v>16</v>
      </c>
      <c r="F1477" s="7">
        <v>659.84</v>
      </c>
      <c r="G1477" s="8">
        <v>160.55000000000001</v>
      </c>
      <c r="H1477" s="8">
        <v>190.35</v>
      </c>
      <c r="I1477" s="8">
        <v>105937.31</v>
      </c>
      <c r="J1477" s="8">
        <v>125600.54</v>
      </c>
    </row>
    <row r="1478" spans="1:10" ht="16.5" x14ac:dyDescent="0.25">
      <c r="A1478" s="5" t="s">
        <v>1624</v>
      </c>
      <c r="B1478" s="6" t="s">
        <v>98</v>
      </c>
      <c r="C1478" s="5" t="s">
        <v>99</v>
      </c>
      <c r="D1478" s="6" t="s">
        <v>20</v>
      </c>
      <c r="E1478" s="6" t="s">
        <v>26</v>
      </c>
      <c r="F1478" s="7">
        <v>2</v>
      </c>
      <c r="G1478" s="8">
        <v>1299.47</v>
      </c>
      <c r="H1478" s="8">
        <v>1540.65</v>
      </c>
      <c r="I1478" s="8">
        <v>2598.94</v>
      </c>
      <c r="J1478" s="8">
        <v>3081.3</v>
      </c>
    </row>
    <row r="1479" spans="1:10" ht="16.5" x14ac:dyDescent="0.25">
      <c r="A1479" s="5" t="s">
        <v>1625</v>
      </c>
      <c r="B1479" s="6" t="s">
        <v>95</v>
      </c>
      <c r="C1479" s="5" t="s">
        <v>96</v>
      </c>
      <c r="D1479" s="6" t="s">
        <v>20</v>
      </c>
      <c r="E1479" s="6" t="s">
        <v>16</v>
      </c>
      <c r="F1479" s="7">
        <v>6.72</v>
      </c>
      <c r="G1479" s="8">
        <v>176.85</v>
      </c>
      <c r="H1479" s="8">
        <v>209.67</v>
      </c>
      <c r="I1479" s="8">
        <v>1188.43</v>
      </c>
      <c r="J1479" s="8">
        <v>1408.98</v>
      </c>
    </row>
    <row r="1480" spans="1:10" x14ac:dyDescent="0.25">
      <c r="A1480" s="5" t="s">
        <v>1626</v>
      </c>
      <c r="B1480" s="6" t="s">
        <v>101</v>
      </c>
      <c r="C1480" s="5" t="s">
        <v>102</v>
      </c>
      <c r="D1480" s="6" t="s">
        <v>76</v>
      </c>
      <c r="E1480" s="6" t="s">
        <v>103</v>
      </c>
      <c r="F1480" s="7">
        <v>8</v>
      </c>
      <c r="G1480" s="8">
        <v>19.79</v>
      </c>
      <c r="H1480" s="8">
        <v>23.46</v>
      </c>
      <c r="I1480" s="8">
        <v>158.32</v>
      </c>
      <c r="J1480" s="8">
        <v>187.68</v>
      </c>
    </row>
    <row r="1481" spans="1:10" x14ac:dyDescent="0.25">
      <c r="A1481" s="5" t="s">
        <v>1627</v>
      </c>
      <c r="B1481" s="6" t="s">
        <v>105</v>
      </c>
      <c r="C1481" s="5" t="s">
        <v>106</v>
      </c>
      <c r="D1481" s="6" t="s">
        <v>20</v>
      </c>
      <c r="E1481" s="6" t="s">
        <v>16</v>
      </c>
      <c r="F1481" s="7">
        <v>258.55</v>
      </c>
      <c r="G1481" s="8">
        <v>17.11</v>
      </c>
      <c r="H1481" s="8">
        <v>20.29</v>
      </c>
      <c r="I1481" s="8">
        <v>4423.79</v>
      </c>
      <c r="J1481" s="8">
        <v>5245.98</v>
      </c>
    </row>
    <row r="1482" spans="1:10" x14ac:dyDescent="0.25">
      <c r="A1482" s="5" t="s">
        <v>1628</v>
      </c>
      <c r="B1482" s="6" t="s">
        <v>108</v>
      </c>
      <c r="C1482" s="5" t="s">
        <v>109</v>
      </c>
      <c r="D1482" s="6" t="s">
        <v>110</v>
      </c>
      <c r="E1482" s="6" t="s">
        <v>111</v>
      </c>
      <c r="F1482" s="7">
        <v>659.84</v>
      </c>
      <c r="G1482" s="8">
        <v>3.93</v>
      </c>
      <c r="H1482" s="8">
        <v>4.66</v>
      </c>
      <c r="I1482" s="8">
        <v>2593.17</v>
      </c>
      <c r="J1482" s="8">
        <v>3074.85</v>
      </c>
    </row>
    <row r="1483" spans="1:10" ht="20.100000000000001" customHeight="1" x14ac:dyDescent="0.25">
      <c r="A1483" s="3" t="s">
        <v>1629</v>
      </c>
      <c r="B1483" s="84" t="s">
        <v>1630</v>
      </c>
      <c r="C1483" s="84"/>
      <c r="D1483" s="84"/>
      <c r="E1483" s="84"/>
      <c r="F1483" s="84"/>
      <c r="G1483" s="84">
        <v>322633.10000000009</v>
      </c>
      <c r="H1483" s="84"/>
      <c r="I1483" s="4">
        <v>322633.09999999998</v>
      </c>
      <c r="J1483" s="4">
        <v>382383.33</v>
      </c>
    </row>
    <row r="1484" spans="1:10" x14ac:dyDescent="0.25">
      <c r="A1484" s="5" t="s">
        <v>1631</v>
      </c>
      <c r="B1484" s="6" t="s">
        <v>46</v>
      </c>
      <c r="C1484" s="5" t="s">
        <v>47</v>
      </c>
      <c r="D1484" s="6" t="s">
        <v>25</v>
      </c>
      <c r="E1484" s="6" t="s">
        <v>48</v>
      </c>
      <c r="F1484" s="7">
        <v>200.76</v>
      </c>
      <c r="G1484" s="8">
        <v>2.68</v>
      </c>
      <c r="H1484" s="8">
        <v>3.18</v>
      </c>
      <c r="I1484" s="8">
        <v>538.04</v>
      </c>
      <c r="J1484" s="8">
        <v>638.41999999999996</v>
      </c>
    </row>
    <row r="1485" spans="1:10" ht="16.5" x14ac:dyDescent="0.25">
      <c r="A1485" s="5" t="s">
        <v>1632</v>
      </c>
      <c r="B1485" s="6" t="s">
        <v>50</v>
      </c>
      <c r="C1485" s="5" t="s">
        <v>51</v>
      </c>
      <c r="D1485" s="6" t="s">
        <v>20</v>
      </c>
      <c r="E1485" s="6" t="s">
        <v>16</v>
      </c>
      <c r="F1485" s="7">
        <v>5122.82</v>
      </c>
      <c r="G1485" s="8">
        <v>0.67</v>
      </c>
      <c r="H1485" s="8">
        <v>0.79</v>
      </c>
      <c r="I1485" s="8">
        <v>3432.29</v>
      </c>
      <c r="J1485" s="8">
        <v>4047.03</v>
      </c>
    </row>
    <row r="1486" spans="1:10" ht="16.5" x14ac:dyDescent="0.25">
      <c r="A1486" s="5" t="s">
        <v>1633</v>
      </c>
      <c r="B1486" s="6" t="s">
        <v>53</v>
      </c>
      <c r="C1486" s="5" t="s">
        <v>54</v>
      </c>
      <c r="D1486" s="6" t="s">
        <v>20</v>
      </c>
      <c r="E1486" s="6" t="s">
        <v>34</v>
      </c>
      <c r="F1486" s="7">
        <v>104.6</v>
      </c>
      <c r="G1486" s="8">
        <v>4.5199999999999996</v>
      </c>
      <c r="H1486" s="8">
        <v>5.36</v>
      </c>
      <c r="I1486" s="8">
        <v>472.79</v>
      </c>
      <c r="J1486" s="8">
        <v>560.66</v>
      </c>
    </row>
    <row r="1487" spans="1:10" ht="16.5" x14ac:dyDescent="0.25">
      <c r="A1487" s="5" t="s">
        <v>1634</v>
      </c>
      <c r="B1487" s="6" t="s">
        <v>56</v>
      </c>
      <c r="C1487" s="5" t="s">
        <v>57</v>
      </c>
      <c r="D1487" s="6" t="s">
        <v>20</v>
      </c>
      <c r="E1487" s="6" t="s">
        <v>34</v>
      </c>
      <c r="F1487" s="7">
        <v>1.72</v>
      </c>
      <c r="G1487" s="8">
        <v>114.41</v>
      </c>
      <c r="H1487" s="8">
        <v>135.63999999999999</v>
      </c>
      <c r="I1487" s="8">
        <v>196.79</v>
      </c>
      <c r="J1487" s="8">
        <v>233.3</v>
      </c>
    </row>
    <row r="1488" spans="1:10" ht="24.75" x14ac:dyDescent="0.25">
      <c r="A1488" s="5" t="s">
        <v>1635</v>
      </c>
      <c r="B1488" s="6" t="s">
        <v>59</v>
      </c>
      <c r="C1488" s="5" t="s">
        <v>60</v>
      </c>
      <c r="D1488" s="6" t="s">
        <v>20</v>
      </c>
      <c r="E1488" s="6" t="s">
        <v>61</v>
      </c>
      <c r="F1488" s="7">
        <v>928.08</v>
      </c>
      <c r="G1488" s="8">
        <v>5.66</v>
      </c>
      <c r="H1488" s="8">
        <v>6.71</v>
      </c>
      <c r="I1488" s="8">
        <v>5252.93</v>
      </c>
      <c r="J1488" s="8">
        <v>6227.42</v>
      </c>
    </row>
    <row r="1489" spans="1:10" ht="16.5" x14ac:dyDescent="0.25">
      <c r="A1489" s="5" t="s">
        <v>1636</v>
      </c>
      <c r="B1489" s="6" t="s">
        <v>63</v>
      </c>
      <c r="C1489" s="5" t="s">
        <v>64</v>
      </c>
      <c r="D1489" s="6" t="s">
        <v>20</v>
      </c>
      <c r="E1489" s="6" t="s">
        <v>65</v>
      </c>
      <c r="F1489" s="7">
        <v>24547.63</v>
      </c>
      <c r="G1489" s="8">
        <v>1.26</v>
      </c>
      <c r="H1489" s="8">
        <v>1.49</v>
      </c>
      <c r="I1489" s="8">
        <v>30930.01</v>
      </c>
      <c r="J1489" s="8">
        <v>36575.97</v>
      </c>
    </row>
    <row r="1490" spans="1:10" ht="16.5" x14ac:dyDescent="0.25">
      <c r="A1490" s="5" t="s">
        <v>1637</v>
      </c>
      <c r="B1490" s="6" t="s">
        <v>67</v>
      </c>
      <c r="C1490" s="5" t="s">
        <v>68</v>
      </c>
      <c r="D1490" s="6" t="s">
        <v>20</v>
      </c>
      <c r="E1490" s="6" t="s">
        <v>65</v>
      </c>
      <c r="F1490" s="7">
        <v>11137.05</v>
      </c>
      <c r="G1490" s="8">
        <v>0.48</v>
      </c>
      <c r="H1490" s="8">
        <v>0.56999999999999995</v>
      </c>
      <c r="I1490" s="8">
        <v>5345.78</v>
      </c>
      <c r="J1490" s="8">
        <v>6348.12</v>
      </c>
    </row>
    <row r="1491" spans="1:10" x14ac:dyDescent="0.25">
      <c r="A1491" s="5" t="s">
        <v>1638</v>
      </c>
      <c r="B1491" s="6" t="s">
        <v>70</v>
      </c>
      <c r="C1491" s="5" t="s">
        <v>71</v>
      </c>
      <c r="D1491" s="6" t="s">
        <v>25</v>
      </c>
      <c r="E1491" s="6" t="s">
        <v>61</v>
      </c>
      <c r="F1491" s="7">
        <v>768.42</v>
      </c>
      <c r="G1491" s="8">
        <v>28.42</v>
      </c>
      <c r="H1491" s="8">
        <v>33.69</v>
      </c>
      <c r="I1491" s="8">
        <v>21838.5</v>
      </c>
      <c r="J1491" s="8">
        <v>25888.07</v>
      </c>
    </row>
    <row r="1492" spans="1:10" ht="16.5" x14ac:dyDescent="0.25">
      <c r="A1492" s="5" t="s">
        <v>1639</v>
      </c>
      <c r="B1492" s="6" t="s">
        <v>63</v>
      </c>
      <c r="C1492" s="5" t="s">
        <v>64</v>
      </c>
      <c r="D1492" s="6" t="s">
        <v>20</v>
      </c>
      <c r="E1492" s="6" t="s">
        <v>65</v>
      </c>
      <c r="F1492" s="7">
        <v>4660.0600000000004</v>
      </c>
      <c r="G1492" s="8">
        <v>1.26</v>
      </c>
      <c r="H1492" s="8">
        <v>1.49</v>
      </c>
      <c r="I1492" s="8">
        <v>5871.68</v>
      </c>
      <c r="J1492" s="8">
        <v>6943.49</v>
      </c>
    </row>
    <row r="1493" spans="1:10" x14ac:dyDescent="0.25">
      <c r="A1493" s="5" t="s">
        <v>1640</v>
      </c>
      <c r="B1493" s="6" t="s">
        <v>74</v>
      </c>
      <c r="C1493" s="5" t="s">
        <v>75</v>
      </c>
      <c r="D1493" s="6" t="s">
        <v>76</v>
      </c>
      <c r="E1493" s="6" t="s">
        <v>77</v>
      </c>
      <c r="F1493" s="7">
        <v>104.6</v>
      </c>
      <c r="G1493" s="8">
        <v>212.84</v>
      </c>
      <c r="H1493" s="8">
        <v>252.34</v>
      </c>
      <c r="I1493" s="8">
        <v>22263.06</v>
      </c>
      <c r="J1493" s="8">
        <v>26394.76</v>
      </c>
    </row>
    <row r="1494" spans="1:10" ht="16.5" x14ac:dyDescent="0.25">
      <c r="A1494" s="5" t="s">
        <v>1641</v>
      </c>
      <c r="B1494" s="6" t="s">
        <v>79</v>
      </c>
      <c r="C1494" s="5" t="s">
        <v>80</v>
      </c>
      <c r="D1494" s="6" t="s">
        <v>20</v>
      </c>
      <c r="E1494" s="6" t="s">
        <v>16</v>
      </c>
      <c r="F1494" s="7">
        <v>1046.03</v>
      </c>
      <c r="G1494" s="8">
        <v>1.48</v>
      </c>
      <c r="H1494" s="8">
        <v>1.75</v>
      </c>
      <c r="I1494" s="8">
        <v>1548.12</v>
      </c>
      <c r="J1494" s="8">
        <v>1830.55</v>
      </c>
    </row>
    <row r="1495" spans="1:10" ht="24.75" x14ac:dyDescent="0.25">
      <c r="A1495" s="5" t="s">
        <v>1642</v>
      </c>
      <c r="B1495" s="6" t="s">
        <v>82</v>
      </c>
      <c r="C1495" s="5" t="s">
        <v>83</v>
      </c>
      <c r="D1495" s="6" t="s">
        <v>20</v>
      </c>
      <c r="E1495" s="6" t="s">
        <v>84</v>
      </c>
      <c r="F1495" s="7">
        <v>699.6</v>
      </c>
      <c r="G1495" s="8">
        <v>48.51</v>
      </c>
      <c r="H1495" s="8">
        <v>57.51</v>
      </c>
      <c r="I1495" s="8">
        <v>33937.599999999999</v>
      </c>
      <c r="J1495" s="8">
        <v>40234</v>
      </c>
    </row>
    <row r="1496" spans="1:10" x14ac:dyDescent="0.25">
      <c r="A1496" s="5" t="s">
        <v>1643</v>
      </c>
      <c r="B1496" s="6" t="s">
        <v>86</v>
      </c>
      <c r="C1496" s="5" t="s">
        <v>87</v>
      </c>
      <c r="D1496" s="6" t="s">
        <v>20</v>
      </c>
      <c r="E1496" s="6" t="s">
        <v>84</v>
      </c>
      <c r="F1496" s="7">
        <v>699.6</v>
      </c>
      <c r="G1496" s="8">
        <v>1.93</v>
      </c>
      <c r="H1496" s="8">
        <v>2.29</v>
      </c>
      <c r="I1496" s="8">
        <v>1350.23</v>
      </c>
      <c r="J1496" s="8">
        <v>1602.08</v>
      </c>
    </row>
    <row r="1497" spans="1:10" ht="16.5" x14ac:dyDescent="0.25">
      <c r="A1497" s="5" t="s">
        <v>1644</v>
      </c>
      <c r="B1497" s="6" t="s">
        <v>89</v>
      </c>
      <c r="C1497" s="5" t="s">
        <v>90</v>
      </c>
      <c r="D1497" s="6" t="s">
        <v>20</v>
      </c>
      <c r="E1497" s="6" t="s">
        <v>26</v>
      </c>
      <c r="F1497" s="7">
        <v>4</v>
      </c>
      <c r="G1497" s="8">
        <v>1316.71</v>
      </c>
      <c r="H1497" s="8">
        <v>1561.09</v>
      </c>
      <c r="I1497" s="8">
        <v>5266.84</v>
      </c>
      <c r="J1497" s="8">
        <v>6244.36</v>
      </c>
    </row>
    <row r="1498" spans="1:10" ht="16.5" x14ac:dyDescent="0.25">
      <c r="A1498" s="5" t="s">
        <v>1645</v>
      </c>
      <c r="B1498" s="6" t="s">
        <v>92</v>
      </c>
      <c r="C1498" s="5" t="s">
        <v>93</v>
      </c>
      <c r="D1498" s="6" t="s">
        <v>25</v>
      </c>
      <c r="E1498" s="6" t="s">
        <v>16</v>
      </c>
      <c r="F1498" s="7">
        <v>1046.03</v>
      </c>
      <c r="G1498" s="8">
        <v>160.55000000000001</v>
      </c>
      <c r="H1498" s="8">
        <v>190.35</v>
      </c>
      <c r="I1498" s="8">
        <v>167940.12</v>
      </c>
      <c r="J1498" s="8">
        <v>199111.81</v>
      </c>
    </row>
    <row r="1499" spans="1:10" ht="16.5" x14ac:dyDescent="0.25">
      <c r="A1499" s="5" t="s">
        <v>1646</v>
      </c>
      <c r="B1499" s="6" t="s">
        <v>98</v>
      </c>
      <c r="C1499" s="5" t="s">
        <v>99</v>
      </c>
      <c r="D1499" s="6" t="s">
        <v>20</v>
      </c>
      <c r="E1499" s="6" t="s">
        <v>26</v>
      </c>
      <c r="F1499" s="7">
        <v>2</v>
      </c>
      <c r="G1499" s="8">
        <v>1299.47</v>
      </c>
      <c r="H1499" s="8">
        <v>1540.65</v>
      </c>
      <c r="I1499" s="8">
        <v>2598.94</v>
      </c>
      <c r="J1499" s="8">
        <v>3081.3</v>
      </c>
    </row>
    <row r="1500" spans="1:10" ht="16.5" x14ac:dyDescent="0.25">
      <c r="A1500" s="5" t="s">
        <v>1647</v>
      </c>
      <c r="B1500" s="6" t="s">
        <v>95</v>
      </c>
      <c r="C1500" s="5" t="s">
        <v>96</v>
      </c>
      <c r="D1500" s="6" t="s">
        <v>20</v>
      </c>
      <c r="E1500" s="6" t="s">
        <v>16</v>
      </c>
      <c r="F1500" s="7">
        <v>18.079999999999998</v>
      </c>
      <c r="G1500" s="8">
        <v>176.85</v>
      </c>
      <c r="H1500" s="8">
        <v>209.67</v>
      </c>
      <c r="I1500" s="8">
        <v>3197.45</v>
      </c>
      <c r="J1500" s="8">
        <v>3790.83</v>
      </c>
    </row>
    <row r="1501" spans="1:10" x14ac:dyDescent="0.25">
      <c r="A1501" s="5" t="s">
        <v>1648</v>
      </c>
      <c r="B1501" s="6" t="s">
        <v>101</v>
      </c>
      <c r="C1501" s="5" t="s">
        <v>102</v>
      </c>
      <c r="D1501" s="6" t="s">
        <v>76</v>
      </c>
      <c r="E1501" s="6" t="s">
        <v>103</v>
      </c>
      <c r="F1501" s="7">
        <v>8</v>
      </c>
      <c r="G1501" s="8">
        <v>19.79</v>
      </c>
      <c r="H1501" s="8">
        <v>23.46</v>
      </c>
      <c r="I1501" s="8">
        <v>158.32</v>
      </c>
      <c r="J1501" s="8">
        <v>187.68</v>
      </c>
    </row>
    <row r="1502" spans="1:10" x14ac:dyDescent="0.25">
      <c r="A1502" s="5" t="s">
        <v>1649</v>
      </c>
      <c r="B1502" s="6" t="s">
        <v>105</v>
      </c>
      <c r="C1502" s="5" t="s">
        <v>106</v>
      </c>
      <c r="D1502" s="6" t="s">
        <v>20</v>
      </c>
      <c r="E1502" s="6" t="s">
        <v>16</v>
      </c>
      <c r="F1502" s="7">
        <v>373.04</v>
      </c>
      <c r="G1502" s="8">
        <v>17.11</v>
      </c>
      <c r="H1502" s="8">
        <v>20.29</v>
      </c>
      <c r="I1502" s="8">
        <v>6382.71</v>
      </c>
      <c r="J1502" s="8">
        <v>7568.98</v>
      </c>
    </row>
    <row r="1503" spans="1:10" x14ac:dyDescent="0.25">
      <c r="A1503" s="5" t="s">
        <v>1650</v>
      </c>
      <c r="B1503" s="6" t="s">
        <v>108</v>
      </c>
      <c r="C1503" s="5" t="s">
        <v>109</v>
      </c>
      <c r="D1503" s="6" t="s">
        <v>110</v>
      </c>
      <c r="E1503" s="6" t="s">
        <v>111</v>
      </c>
      <c r="F1503" s="7">
        <v>1046.03</v>
      </c>
      <c r="G1503" s="8">
        <v>3.93</v>
      </c>
      <c r="H1503" s="8">
        <v>4.66</v>
      </c>
      <c r="I1503" s="8">
        <v>4110.8999999999996</v>
      </c>
      <c r="J1503" s="8">
        <v>4874.5</v>
      </c>
    </row>
    <row r="1504" spans="1:10" ht="20.100000000000001" customHeight="1" x14ac:dyDescent="0.25">
      <c r="A1504" s="3" t="s">
        <v>1651</v>
      </c>
      <c r="B1504" s="84" t="s">
        <v>1652</v>
      </c>
      <c r="C1504" s="84"/>
      <c r="D1504" s="84"/>
      <c r="E1504" s="84"/>
      <c r="F1504" s="84"/>
      <c r="G1504" s="84">
        <v>289420.25000000006</v>
      </c>
      <c r="H1504" s="84"/>
      <c r="I1504" s="4">
        <v>289420.25</v>
      </c>
      <c r="J1504" s="4">
        <v>343020.21</v>
      </c>
    </row>
    <row r="1505" spans="1:10" x14ac:dyDescent="0.25">
      <c r="A1505" s="5" t="s">
        <v>1653</v>
      </c>
      <c r="B1505" s="6" t="s">
        <v>46</v>
      </c>
      <c r="C1505" s="5" t="s">
        <v>47</v>
      </c>
      <c r="D1505" s="6" t="s">
        <v>25</v>
      </c>
      <c r="E1505" s="6" t="s">
        <v>48</v>
      </c>
      <c r="F1505" s="7">
        <v>208.63</v>
      </c>
      <c r="G1505" s="8">
        <v>2.68</v>
      </c>
      <c r="H1505" s="8">
        <v>3.18</v>
      </c>
      <c r="I1505" s="8">
        <v>559.13</v>
      </c>
      <c r="J1505" s="8">
        <v>663.44</v>
      </c>
    </row>
    <row r="1506" spans="1:10" ht="16.5" x14ac:dyDescent="0.25">
      <c r="A1506" s="5" t="s">
        <v>1654</v>
      </c>
      <c r="B1506" s="6" t="s">
        <v>50</v>
      </c>
      <c r="C1506" s="5" t="s">
        <v>51</v>
      </c>
      <c r="D1506" s="6" t="s">
        <v>20</v>
      </c>
      <c r="E1506" s="6" t="s">
        <v>16</v>
      </c>
      <c r="F1506" s="7">
        <v>4596.42</v>
      </c>
      <c r="G1506" s="8">
        <v>0.67</v>
      </c>
      <c r="H1506" s="8">
        <v>0.79</v>
      </c>
      <c r="I1506" s="8">
        <v>3079.6</v>
      </c>
      <c r="J1506" s="8">
        <v>3631.17</v>
      </c>
    </row>
    <row r="1507" spans="1:10" ht="16.5" x14ac:dyDescent="0.25">
      <c r="A1507" s="5" t="s">
        <v>1655</v>
      </c>
      <c r="B1507" s="6" t="s">
        <v>53</v>
      </c>
      <c r="C1507" s="5" t="s">
        <v>54</v>
      </c>
      <c r="D1507" s="6" t="s">
        <v>20</v>
      </c>
      <c r="E1507" s="6" t="s">
        <v>34</v>
      </c>
      <c r="F1507" s="7">
        <v>93.13</v>
      </c>
      <c r="G1507" s="8">
        <v>4.5199999999999996</v>
      </c>
      <c r="H1507" s="8">
        <v>5.36</v>
      </c>
      <c r="I1507" s="8">
        <v>420.95</v>
      </c>
      <c r="J1507" s="8">
        <v>499.18</v>
      </c>
    </row>
    <row r="1508" spans="1:10" ht="16.5" x14ac:dyDescent="0.25">
      <c r="A1508" s="5" t="s">
        <v>1656</v>
      </c>
      <c r="B1508" s="6" t="s">
        <v>56</v>
      </c>
      <c r="C1508" s="5" t="s">
        <v>57</v>
      </c>
      <c r="D1508" s="6" t="s">
        <v>20</v>
      </c>
      <c r="E1508" s="6" t="s">
        <v>34</v>
      </c>
      <c r="F1508" s="7">
        <v>1.29</v>
      </c>
      <c r="G1508" s="8">
        <v>114.41</v>
      </c>
      <c r="H1508" s="8">
        <v>135.63999999999999</v>
      </c>
      <c r="I1508" s="8">
        <v>147.59</v>
      </c>
      <c r="J1508" s="8">
        <v>174.98</v>
      </c>
    </row>
    <row r="1509" spans="1:10" ht="24.75" x14ac:dyDescent="0.25">
      <c r="A1509" s="5" t="s">
        <v>1657</v>
      </c>
      <c r="B1509" s="6" t="s">
        <v>59</v>
      </c>
      <c r="C1509" s="5" t="s">
        <v>60</v>
      </c>
      <c r="D1509" s="6" t="s">
        <v>20</v>
      </c>
      <c r="E1509" s="6" t="s">
        <v>61</v>
      </c>
      <c r="F1509" s="7">
        <v>831.23</v>
      </c>
      <c r="G1509" s="8">
        <v>5.66</v>
      </c>
      <c r="H1509" s="8">
        <v>6.71</v>
      </c>
      <c r="I1509" s="8">
        <v>4704.76</v>
      </c>
      <c r="J1509" s="8">
        <v>5577.55</v>
      </c>
    </row>
    <row r="1510" spans="1:10" ht="16.5" x14ac:dyDescent="0.25">
      <c r="A1510" s="5" t="s">
        <v>1658</v>
      </c>
      <c r="B1510" s="6" t="s">
        <v>63</v>
      </c>
      <c r="C1510" s="5" t="s">
        <v>64</v>
      </c>
      <c r="D1510" s="6" t="s">
        <v>20</v>
      </c>
      <c r="E1510" s="6" t="s">
        <v>65</v>
      </c>
      <c r="F1510" s="7">
        <v>22003.27</v>
      </c>
      <c r="G1510" s="8">
        <v>1.26</v>
      </c>
      <c r="H1510" s="8">
        <v>1.49</v>
      </c>
      <c r="I1510" s="8">
        <v>27724.12</v>
      </c>
      <c r="J1510" s="8">
        <v>32784.870000000003</v>
      </c>
    </row>
    <row r="1511" spans="1:10" ht="16.5" x14ac:dyDescent="0.25">
      <c r="A1511" s="5" t="s">
        <v>1659</v>
      </c>
      <c r="B1511" s="6" t="s">
        <v>67</v>
      </c>
      <c r="C1511" s="5" t="s">
        <v>68</v>
      </c>
      <c r="D1511" s="6" t="s">
        <v>20</v>
      </c>
      <c r="E1511" s="6" t="s">
        <v>65</v>
      </c>
      <c r="F1511" s="7">
        <v>9974.7800000000007</v>
      </c>
      <c r="G1511" s="8">
        <v>0.48</v>
      </c>
      <c r="H1511" s="8">
        <v>0.56999999999999995</v>
      </c>
      <c r="I1511" s="8">
        <v>4787.8900000000003</v>
      </c>
      <c r="J1511" s="8">
        <v>5685.62</v>
      </c>
    </row>
    <row r="1512" spans="1:10" x14ac:dyDescent="0.25">
      <c r="A1512" s="5" t="s">
        <v>1660</v>
      </c>
      <c r="B1512" s="6" t="s">
        <v>70</v>
      </c>
      <c r="C1512" s="5" t="s">
        <v>71</v>
      </c>
      <c r="D1512" s="6" t="s">
        <v>25</v>
      </c>
      <c r="E1512" s="6" t="s">
        <v>61</v>
      </c>
      <c r="F1512" s="7">
        <v>689.46</v>
      </c>
      <c r="G1512" s="8">
        <v>28.42</v>
      </c>
      <c r="H1512" s="8">
        <v>33.69</v>
      </c>
      <c r="I1512" s="8">
        <v>19594.45</v>
      </c>
      <c r="J1512" s="8">
        <v>23227.91</v>
      </c>
    </row>
    <row r="1513" spans="1:10" ht="16.5" x14ac:dyDescent="0.25">
      <c r="A1513" s="5" t="s">
        <v>1661</v>
      </c>
      <c r="B1513" s="6" t="s">
        <v>63</v>
      </c>
      <c r="C1513" s="5" t="s">
        <v>64</v>
      </c>
      <c r="D1513" s="6" t="s">
        <v>20</v>
      </c>
      <c r="E1513" s="6" t="s">
        <v>65</v>
      </c>
      <c r="F1513" s="7">
        <v>4149.03</v>
      </c>
      <c r="G1513" s="8">
        <v>1.26</v>
      </c>
      <c r="H1513" s="8">
        <v>1.49</v>
      </c>
      <c r="I1513" s="8">
        <v>5227.78</v>
      </c>
      <c r="J1513" s="8">
        <v>6182.05</v>
      </c>
    </row>
    <row r="1514" spans="1:10" x14ac:dyDescent="0.25">
      <c r="A1514" s="5" t="s">
        <v>1662</v>
      </c>
      <c r="B1514" s="6" t="s">
        <v>74</v>
      </c>
      <c r="C1514" s="5" t="s">
        <v>75</v>
      </c>
      <c r="D1514" s="6" t="s">
        <v>76</v>
      </c>
      <c r="E1514" s="6" t="s">
        <v>77</v>
      </c>
      <c r="F1514" s="7">
        <v>93.13</v>
      </c>
      <c r="G1514" s="8">
        <v>212.84</v>
      </c>
      <c r="H1514" s="8">
        <v>252.34</v>
      </c>
      <c r="I1514" s="8">
        <v>19821.79</v>
      </c>
      <c r="J1514" s="8">
        <v>23500.42</v>
      </c>
    </row>
    <row r="1515" spans="1:10" ht="16.5" x14ac:dyDescent="0.25">
      <c r="A1515" s="5" t="s">
        <v>1663</v>
      </c>
      <c r="B1515" s="6" t="s">
        <v>79</v>
      </c>
      <c r="C1515" s="5" t="s">
        <v>80</v>
      </c>
      <c r="D1515" s="6" t="s">
        <v>20</v>
      </c>
      <c r="E1515" s="6" t="s">
        <v>16</v>
      </c>
      <c r="F1515" s="7">
        <v>931.32</v>
      </c>
      <c r="G1515" s="8">
        <v>1.48</v>
      </c>
      <c r="H1515" s="8">
        <v>1.75</v>
      </c>
      <c r="I1515" s="8">
        <v>1378.35</v>
      </c>
      <c r="J1515" s="8">
        <v>1629.81</v>
      </c>
    </row>
    <row r="1516" spans="1:10" ht="24.75" x14ac:dyDescent="0.25">
      <c r="A1516" s="5" t="s">
        <v>1664</v>
      </c>
      <c r="B1516" s="6" t="s">
        <v>82</v>
      </c>
      <c r="C1516" s="5" t="s">
        <v>83</v>
      </c>
      <c r="D1516" s="6" t="s">
        <v>20</v>
      </c>
      <c r="E1516" s="6" t="s">
        <v>84</v>
      </c>
      <c r="F1516" s="7">
        <v>658.2</v>
      </c>
      <c r="G1516" s="8">
        <v>48.51</v>
      </c>
      <c r="H1516" s="8">
        <v>57.51</v>
      </c>
      <c r="I1516" s="8">
        <v>31929.279999999999</v>
      </c>
      <c r="J1516" s="8">
        <v>37853.08</v>
      </c>
    </row>
    <row r="1517" spans="1:10" x14ac:dyDescent="0.25">
      <c r="A1517" s="5" t="s">
        <v>1665</v>
      </c>
      <c r="B1517" s="6" t="s">
        <v>86</v>
      </c>
      <c r="C1517" s="5" t="s">
        <v>87</v>
      </c>
      <c r="D1517" s="6" t="s">
        <v>20</v>
      </c>
      <c r="E1517" s="6" t="s">
        <v>84</v>
      </c>
      <c r="F1517" s="7">
        <v>658.2</v>
      </c>
      <c r="G1517" s="8">
        <v>1.93</v>
      </c>
      <c r="H1517" s="8">
        <v>2.29</v>
      </c>
      <c r="I1517" s="8">
        <v>1270.33</v>
      </c>
      <c r="J1517" s="8">
        <v>1507.28</v>
      </c>
    </row>
    <row r="1518" spans="1:10" ht="16.5" x14ac:dyDescent="0.25">
      <c r="A1518" s="5" t="s">
        <v>1666</v>
      </c>
      <c r="B1518" s="6" t="s">
        <v>89</v>
      </c>
      <c r="C1518" s="5" t="s">
        <v>90</v>
      </c>
      <c r="D1518" s="6" t="s">
        <v>20</v>
      </c>
      <c r="E1518" s="6" t="s">
        <v>26</v>
      </c>
      <c r="F1518" s="7">
        <v>3</v>
      </c>
      <c r="G1518" s="8">
        <v>1316.71</v>
      </c>
      <c r="H1518" s="8">
        <v>1561.09</v>
      </c>
      <c r="I1518" s="8">
        <v>3950.13</v>
      </c>
      <c r="J1518" s="8">
        <v>4683.2700000000004</v>
      </c>
    </row>
    <row r="1519" spans="1:10" ht="16.5" x14ac:dyDescent="0.25">
      <c r="A1519" s="5" t="s">
        <v>1667</v>
      </c>
      <c r="B1519" s="6" t="s">
        <v>92</v>
      </c>
      <c r="C1519" s="5" t="s">
        <v>93</v>
      </c>
      <c r="D1519" s="6" t="s">
        <v>25</v>
      </c>
      <c r="E1519" s="6" t="s">
        <v>16</v>
      </c>
      <c r="F1519" s="7">
        <v>931.32</v>
      </c>
      <c r="G1519" s="8">
        <v>160.55000000000001</v>
      </c>
      <c r="H1519" s="8">
        <v>190.35</v>
      </c>
      <c r="I1519" s="8">
        <v>149523.43</v>
      </c>
      <c r="J1519" s="8">
        <v>177276.76</v>
      </c>
    </row>
    <row r="1520" spans="1:10" ht="16.5" x14ac:dyDescent="0.25">
      <c r="A1520" s="5" t="s">
        <v>1668</v>
      </c>
      <c r="B1520" s="6" t="s">
        <v>98</v>
      </c>
      <c r="C1520" s="5" t="s">
        <v>99</v>
      </c>
      <c r="D1520" s="6" t="s">
        <v>20</v>
      </c>
      <c r="E1520" s="6" t="s">
        <v>26</v>
      </c>
      <c r="F1520" s="7">
        <v>2</v>
      </c>
      <c r="G1520" s="8">
        <v>1299.47</v>
      </c>
      <c r="H1520" s="8">
        <v>1540.65</v>
      </c>
      <c r="I1520" s="8">
        <v>2598.94</v>
      </c>
      <c r="J1520" s="8">
        <v>3081.3</v>
      </c>
    </row>
    <row r="1521" spans="1:10" ht="16.5" x14ac:dyDescent="0.25">
      <c r="A1521" s="5" t="s">
        <v>1669</v>
      </c>
      <c r="B1521" s="6" t="s">
        <v>95</v>
      </c>
      <c r="C1521" s="5" t="s">
        <v>96</v>
      </c>
      <c r="D1521" s="6" t="s">
        <v>20</v>
      </c>
      <c r="E1521" s="6" t="s">
        <v>16</v>
      </c>
      <c r="F1521" s="7">
        <v>9.2799999999999994</v>
      </c>
      <c r="G1521" s="8">
        <v>176.85</v>
      </c>
      <c r="H1521" s="8">
        <v>209.67</v>
      </c>
      <c r="I1521" s="8">
        <v>1641.17</v>
      </c>
      <c r="J1521" s="8">
        <v>1945.74</v>
      </c>
    </row>
    <row r="1522" spans="1:10" x14ac:dyDescent="0.25">
      <c r="A1522" s="5" t="s">
        <v>1670</v>
      </c>
      <c r="B1522" s="6" t="s">
        <v>101</v>
      </c>
      <c r="C1522" s="5" t="s">
        <v>102</v>
      </c>
      <c r="D1522" s="6" t="s">
        <v>76</v>
      </c>
      <c r="E1522" s="6" t="s">
        <v>103</v>
      </c>
      <c r="F1522" s="7">
        <v>8</v>
      </c>
      <c r="G1522" s="8">
        <v>19.79</v>
      </c>
      <c r="H1522" s="8">
        <v>23.46</v>
      </c>
      <c r="I1522" s="8">
        <v>158.32</v>
      </c>
      <c r="J1522" s="8">
        <v>187.68</v>
      </c>
    </row>
    <row r="1523" spans="1:10" x14ac:dyDescent="0.25">
      <c r="A1523" s="5" t="s">
        <v>1671</v>
      </c>
      <c r="B1523" s="6" t="s">
        <v>105</v>
      </c>
      <c r="C1523" s="5" t="s">
        <v>106</v>
      </c>
      <c r="D1523" s="6" t="s">
        <v>20</v>
      </c>
      <c r="E1523" s="6" t="s">
        <v>16</v>
      </c>
      <c r="F1523" s="7">
        <v>423.27</v>
      </c>
      <c r="G1523" s="8">
        <v>17.11</v>
      </c>
      <c r="H1523" s="8">
        <v>20.29</v>
      </c>
      <c r="I1523" s="8">
        <v>7242.15</v>
      </c>
      <c r="J1523" s="8">
        <v>8588.15</v>
      </c>
    </row>
    <row r="1524" spans="1:10" x14ac:dyDescent="0.25">
      <c r="A1524" s="5" t="s">
        <v>1672</v>
      </c>
      <c r="B1524" s="6" t="s">
        <v>108</v>
      </c>
      <c r="C1524" s="5" t="s">
        <v>109</v>
      </c>
      <c r="D1524" s="6" t="s">
        <v>110</v>
      </c>
      <c r="E1524" s="6" t="s">
        <v>111</v>
      </c>
      <c r="F1524" s="7">
        <v>931.32</v>
      </c>
      <c r="G1524" s="8">
        <v>3.93</v>
      </c>
      <c r="H1524" s="8">
        <v>4.66</v>
      </c>
      <c r="I1524" s="8">
        <v>3660.09</v>
      </c>
      <c r="J1524" s="8">
        <v>4339.95</v>
      </c>
    </row>
    <row r="1525" spans="1:10" ht="20.100000000000001" customHeight="1" x14ac:dyDescent="0.25">
      <c r="A1525" s="3" t="s">
        <v>1673</v>
      </c>
      <c r="B1525" s="84" t="s">
        <v>1674</v>
      </c>
      <c r="C1525" s="84"/>
      <c r="D1525" s="84"/>
      <c r="E1525" s="84"/>
      <c r="F1525" s="84"/>
      <c r="G1525" s="84">
        <v>285090.13</v>
      </c>
      <c r="H1525" s="84"/>
      <c r="I1525" s="4">
        <v>285090.13</v>
      </c>
      <c r="J1525" s="4">
        <v>337881.47</v>
      </c>
    </row>
    <row r="1526" spans="1:10" x14ac:dyDescent="0.25">
      <c r="A1526" s="5" t="s">
        <v>1675</v>
      </c>
      <c r="B1526" s="6" t="s">
        <v>46</v>
      </c>
      <c r="C1526" s="5" t="s">
        <v>47</v>
      </c>
      <c r="D1526" s="6" t="s">
        <v>25</v>
      </c>
      <c r="E1526" s="6" t="s">
        <v>48</v>
      </c>
      <c r="F1526" s="7">
        <v>204.72</v>
      </c>
      <c r="G1526" s="8">
        <v>2.68</v>
      </c>
      <c r="H1526" s="8">
        <v>3.18</v>
      </c>
      <c r="I1526" s="8">
        <v>548.65</v>
      </c>
      <c r="J1526" s="8">
        <v>651.01</v>
      </c>
    </row>
    <row r="1527" spans="1:10" ht="16.5" x14ac:dyDescent="0.25">
      <c r="A1527" s="5" t="s">
        <v>1676</v>
      </c>
      <c r="B1527" s="6" t="s">
        <v>50</v>
      </c>
      <c r="C1527" s="5" t="s">
        <v>51</v>
      </c>
      <c r="D1527" s="6" t="s">
        <v>20</v>
      </c>
      <c r="E1527" s="6" t="s">
        <v>16</v>
      </c>
      <c r="F1527" s="7">
        <v>4869.34</v>
      </c>
      <c r="G1527" s="8">
        <v>0.67</v>
      </c>
      <c r="H1527" s="8">
        <v>0.79</v>
      </c>
      <c r="I1527" s="8">
        <v>3262.46</v>
      </c>
      <c r="J1527" s="8">
        <v>3846.78</v>
      </c>
    </row>
    <row r="1528" spans="1:10" ht="16.5" x14ac:dyDescent="0.25">
      <c r="A1528" s="5" t="s">
        <v>1677</v>
      </c>
      <c r="B1528" s="6" t="s">
        <v>53</v>
      </c>
      <c r="C1528" s="5" t="s">
        <v>54</v>
      </c>
      <c r="D1528" s="6" t="s">
        <v>20</v>
      </c>
      <c r="E1528" s="6" t="s">
        <v>34</v>
      </c>
      <c r="F1528" s="7">
        <v>89.2</v>
      </c>
      <c r="G1528" s="8">
        <v>4.5199999999999996</v>
      </c>
      <c r="H1528" s="8">
        <v>5.36</v>
      </c>
      <c r="I1528" s="8">
        <v>403.18</v>
      </c>
      <c r="J1528" s="8">
        <v>478.11</v>
      </c>
    </row>
    <row r="1529" spans="1:10" ht="16.5" x14ac:dyDescent="0.25">
      <c r="A1529" s="5" t="s">
        <v>1678</v>
      </c>
      <c r="B1529" s="6" t="s">
        <v>56</v>
      </c>
      <c r="C1529" s="5" t="s">
        <v>57</v>
      </c>
      <c r="D1529" s="6" t="s">
        <v>20</v>
      </c>
      <c r="E1529" s="6" t="s">
        <v>34</v>
      </c>
      <c r="F1529" s="7">
        <v>1.72</v>
      </c>
      <c r="G1529" s="8">
        <v>114.41</v>
      </c>
      <c r="H1529" s="8">
        <v>135.63999999999999</v>
      </c>
      <c r="I1529" s="8">
        <v>196.79</v>
      </c>
      <c r="J1529" s="8">
        <v>233.3</v>
      </c>
    </row>
    <row r="1530" spans="1:10" ht="24.75" x14ac:dyDescent="0.25">
      <c r="A1530" s="5" t="s">
        <v>1679</v>
      </c>
      <c r="B1530" s="6" t="s">
        <v>59</v>
      </c>
      <c r="C1530" s="5" t="s">
        <v>60</v>
      </c>
      <c r="D1530" s="6" t="s">
        <v>20</v>
      </c>
      <c r="E1530" s="6" t="s">
        <v>61</v>
      </c>
      <c r="F1530" s="7">
        <v>866.96</v>
      </c>
      <c r="G1530" s="8">
        <v>5.66</v>
      </c>
      <c r="H1530" s="8">
        <v>6.71</v>
      </c>
      <c r="I1530" s="8">
        <v>4906.99</v>
      </c>
      <c r="J1530" s="8">
        <v>5817.3</v>
      </c>
    </row>
    <row r="1531" spans="1:10" ht="16.5" x14ac:dyDescent="0.25">
      <c r="A1531" s="5" t="s">
        <v>1680</v>
      </c>
      <c r="B1531" s="6" t="s">
        <v>63</v>
      </c>
      <c r="C1531" s="5" t="s">
        <v>64</v>
      </c>
      <c r="D1531" s="6" t="s">
        <v>20</v>
      </c>
      <c r="E1531" s="6" t="s">
        <v>65</v>
      </c>
      <c r="F1531" s="7">
        <v>23199.03</v>
      </c>
      <c r="G1531" s="8">
        <v>1.26</v>
      </c>
      <c r="H1531" s="8">
        <v>1.49</v>
      </c>
      <c r="I1531" s="8">
        <v>29230.78</v>
      </c>
      <c r="J1531" s="8">
        <v>34566.550000000003</v>
      </c>
    </row>
    <row r="1532" spans="1:10" ht="16.5" x14ac:dyDescent="0.25">
      <c r="A1532" s="5" t="s">
        <v>1681</v>
      </c>
      <c r="B1532" s="6" t="s">
        <v>67</v>
      </c>
      <c r="C1532" s="5" t="s">
        <v>68</v>
      </c>
      <c r="D1532" s="6" t="s">
        <v>20</v>
      </c>
      <c r="E1532" s="6" t="s">
        <v>65</v>
      </c>
      <c r="F1532" s="7">
        <v>10403.530000000001</v>
      </c>
      <c r="G1532" s="8">
        <v>0.48</v>
      </c>
      <c r="H1532" s="8">
        <v>0.56999999999999995</v>
      </c>
      <c r="I1532" s="8">
        <v>4993.6899999999996</v>
      </c>
      <c r="J1532" s="8">
        <v>5930.01</v>
      </c>
    </row>
    <row r="1533" spans="1:10" x14ac:dyDescent="0.25">
      <c r="A1533" s="5" t="s">
        <v>1682</v>
      </c>
      <c r="B1533" s="6" t="s">
        <v>70</v>
      </c>
      <c r="C1533" s="5" t="s">
        <v>71</v>
      </c>
      <c r="D1533" s="6" t="s">
        <v>25</v>
      </c>
      <c r="E1533" s="6" t="s">
        <v>61</v>
      </c>
      <c r="F1533" s="7">
        <v>730.4</v>
      </c>
      <c r="G1533" s="8">
        <v>28.42</v>
      </c>
      <c r="H1533" s="8">
        <v>33.69</v>
      </c>
      <c r="I1533" s="8">
        <v>20757.97</v>
      </c>
      <c r="J1533" s="8">
        <v>24607.18</v>
      </c>
    </row>
    <row r="1534" spans="1:10" ht="16.5" x14ac:dyDescent="0.25">
      <c r="A1534" s="5" t="s">
        <v>1683</v>
      </c>
      <c r="B1534" s="6" t="s">
        <v>63</v>
      </c>
      <c r="C1534" s="5" t="s">
        <v>64</v>
      </c>
      <c r="D1534" s="6" t="s">
        <v>20</v>
      </c>
      <c r="E1534" s="6" t="s">
        <v>65</v>
      </c>
      <c r="F1534" s="7">
        <v>3973.86</v>
      </c>
      <c r="G1534" s="8">
        <v>1.26</v>
      </c>
      <c r="H1534" s="8">
        <v>1.49</v>
      </c>
      <c r="I1534" s="8">
        <v>5007.0600000000004</v>
      </c>
      <c r="J1534" s="8">
        <v>5921.05</v>
      </c>
    </row>
    <row r="1535" spans="1:10" x14ac:dyDescent="0.25">
      <c r="A1535" s="5" t="s">
        <v>1684</v>
      </c>
      <c r="B1535" s="6" t="s">
        <v>74</v>
      </c>
      <c r="C1535" s="5" t="s">
        <v>75</v>
      </c>
      <c r="D1535" s="6" t="s">
        <v>76</v>
      </c>
      <c r="E1535" s="6" t="s">
        <v>77</v>
      </c>
      <c r="F1535" s="7">
        <v>89.2</v>
      </c>
      <c r="G1535" s="8">
        <v>212.84</v>
      </c>
      <c r="H1535" s="8">
        <v>252.34</v>
      </c>
      <c r="I1535" s="8">
        <v>18985.330000000002</v>
      </c>
      <c r="J1535" s="8">
        <v>22508.73</v>
      </c>
    </row>
    <row r="1536" spans="1:10" ht="16.5" x14ac:dyDescent="0.25">
      <c r="A1536" s="5" t="s">
        <v>1685</v>
      </c>
      <c r="B1536" s="6" t="s">
        <v>79</v>
      </c>
      <c r="C1536" s="5" t="s">
        <v>80</v>
      </c>
      <c r="D1536" s="6" t="s">
        <v>20</v>
      </c>
      <c r="E1536" s="6" t="s">
        <v>16</v>
      </c>
      <c r="F1536" s="7">
        <v>892</v>
      </c>
      <c r="G1536" s="8">
        <v>1.48</v>
      </c>
      <c r="H1536" s="8">
        <v>1.75</v>
      </c>
      <c r="I1536" s="8">
        <v>1320.16</v>
      </c>
      <c r="J1536" s="8">
        <v>1561</v>
      </c>
    </row>
    <row r="1537" spans="1:10" ht="24.75" x14ac:dyDescent="0.25">
      <c r="A1537" s="5" t="s">
        <v>1686</v>
      </c>
      <c r="B1537" s="6" t="s">
        <v>82</v>
      </c>
      <c r="C1537" s="5" t="s">
        <v>83</v>
      </c>
      <c r="D1537" s="6" t="s">
        <v>20</v>
      </c>
      <c r="E1537" s="6" t="s">
        <v>84</v>
      </c>
      <c r="F1537" s="7">
        <v>624.96</v>
      </c>
      <c r="G1537" s="8">
        <v>48.51</v>
      </c>
      <c r="H1537" s="8">
        <v>57.51</v>
      </c>
      <c r="I1537" s="8">
        <v>30316.81</v>
      </c>
      <c r="J1537" s="8">
        <v>35941.449999999997</v>
      </c>
    </row>
    <row r="1538" spans="1:10" x14ac:dyDescent="0.25">
      <c r="A1538" s="5" t="s">
        <v>1687</v>
      </c>
      <c r="B1538" s="6" t="s">
        <v>86</v>
      </c>
      <c r="C1538" s="5" t="s">
        <v>87</v>
      </c>
      <c r="D1538" s="6" t="s">
        <v>20</v>
      </c>
      <c r="E1538" s="6" t="s">
        <v>84</v>
      </c>
      <c r="F1538" s="7">
        <v>624.96</v>
      </c>
      <c r="G1538" s="8">
        <v>1.93</v>
      </c>
      <c r="H1538" s="8">
        <v>2.29</v>
      </c>
      <c r="I1538" s="8">
        <v>1206.17</v>
      </c>
      <c r="J1538" s="8">
        <v>1431.16</v>
      </c>
    </row>
    <row r="1539" spans="1:10" ht="16.5" x14ac:dyDescent="0.25">
      <c r="A1539" s="5" t="s">
        <v>1688</v>
      </c>
      <c r="B1539" s="6" t="s">
        <v>89</v>
      </c>
      <c r="C1539" s="5" t="s">
        <v>90</v>
      </c>
      <c r="D1539" s="6" t="s">
        <v>20</v>
      </c>
      <c r="E1539" s="6" t="s">
        <v>26</v>
      </c>
      <c r="F1539" s="7">
        <v>4</v>
      </c>
      <c r="G1539" s="8">
        <v>1316.71</v>
      </c>
      <c r="H1539" s="8">
        <v>1561.09</v>
      </c>
      <c r="I1539" s="8">
        <v>5266.84</v>
      </c>
      <c r="J1539" s="8">
        <v>6244.36</v>
      </c>
    </row>
    <row r="1540" spans="1:10" ht="16.5" x14ac:dyDescent="0.25">
      <c r="A1540" s="5" t="s">
        <v>1689</v>
      </c>
      <c r="B1540" s="6" t="s">
        <v>92</v>
      </c>
      <c r="C1540" s="5" t="s">
        <v>93</v>
      </c>
      <c r="D1540" s="6" t="s">
        <v>25</v>
      </c>
      <c r="E1540" s="6" t="s">
        <v>16</v>
      </c>
      <c r="F1540" s="7">
        <v>892</v>
      </c>
      <c r="G1540" s="8">
        <v>160.55000000000001</v>
      </c>
      <c r="H1540" s="8">
        <v>190.35</v>
      </c>
      <c r="I1540" s="8">
        <v>143210.6</v>
      </c>
      <c r="J1540" s="8">
        <v>169792.2</v>
      </c>
    </row>
    <row r="1541" spans="1:10" ht="16.5" x14ac:dyDescent="0.25">
      <c r="A1541" s="5" t="s">
        <v>1690</v>
      </c>
      <c r="B1541" s="6" t="s">
        <v>98</v>
      </c>
      <c r="C1541" s="5" t="s">
        <v>99</v>
      </c>
      <c r="D1541" s="6" t="s">
        <v>20</v>
      </c>
      <c r="E1541" s="6" t="s">
        <v>26</v>
      </c>
      <c r="F1541" s="7">
        <v>2</v>
      </c>
      <c r="G1541" s="8">
        <v>1299.47</v>
      </c>
      <c r="H1541" s="8">
        <v>1540.65</v>
      </c>
      <c r="I1541" s="8">
        <v>2598.94</v>
      </c>
      <c r="J1541" s="8">
        <v>3081.3</v>
      </c>
    </row>
    <row r="1542" spans="1:10" ht="16.5" x14ac:dyDescent="0.25">
      <c r="A1542" s="5" t="s">
        <v>1691</v>
      </c>
      <c r="B1542" s="6" t="s">
        <v>95</v>
      </c>
      <c r="C1542" s="5" t="s">
        <v>96</v>
      </c>
      <c r="D1542" s="6" t="s">
        <v>20</v>
      </c>
      <c r="E1542" s="6" t="s">
        <v>16</v>
      </c>
      <c r="F1542" s="7">
        <v>14.24</v>
      </c>
      <c r="G1542" s="8">
        <v>176.85</v>
      </c>
      <c r="H1542" s="8">
        <v>209.67</v>
      </c>
      <c r="I1542" s="8">
        <v>2518.34</v>
      </c>
      <c r="J1542" s="8">
        <v>2985.7</v>
      </c>
    </row>
    <row r="1543" spans="1:10" x14ac:dyDescent="0.25">
      <c r="A1543" s="5" t="s">
        <v>1692</v>
      </c>
      <c r="B1543" s="6" t="s">
        <v>101</v>
      </c>
      <c r="C1543" s="5" t="s">
        <v>102</v>
      </c>
      <c r="D1543" s="6" t="s">
        <v>76</v>
      </c>
      <c r="E1543" s="6" t="s">
        <v>103</v>
      </c>
      <c r="F1543" s="7">
        <v>8</v>
      </c>
      <c r="G1543" s="8">
        <v>19.79</v>
      </c>
      <c r="H1543" s="8">
        <v>23.46</v>
      </c>
      <c r="I1543" s="8">
        <v>158.32</v>
      </c>
      <c r="J1543" s="8">
        <v>187.68</v>
      </c>
    </row>
    <row r="1544" spans="1:10" x14ac:dyDescent="0.25">
      <c r="A1544" s="5" t="s">
        <v>1693</v>
      </c>
      <c r="B1544" s="6" t="s">
        <v>105</v>
      </c>
      <c r="C1544" s="5" t="s">
        <v>106</v>
      </c>
      <c r="D1544" s="6" t="s">
        <v>20</v>
      </c>
      <c r="E1544" s="6" t="s">
        <v>16</v>
      </c>
      <c r="F1544" s="7">
        <v>391.32</v>
      </c>
      <c r="G1544" s="8">
        <v>17.11</v>
      </c>
      <c r="H1544" s="8">
        <v>20.29</v>
      </c>
      <c r="I1544" s="8">
        <v>6695.49</v>
      </c>
      <c r="J1544" s="8">
        <v>7939.88</v>
      </c>
    </row>
    <row r="1545" spans="1:10" x14ac:dyDescent="0.25">
      <c r="A1545" s="5" t="s">
        <v>1694</v>
      </c>
      <c r="B1545" s="6" t="s">
        <v>108</v>
      </c>
      <c r="C1545" s="5" t="s">
        <v>109</v>
      </c>
      <c r="D1545" s="6" t="s">
        <v>110</v>
      </c>
      <c r="E1545" s="6" t="s">
        <v>111</v>
      </c>
      <c r="F1545" s="7">
        <v>892</v>
      </c>
      <c r="G1545" s="8">
        <v>3.93</v>
      </c>
      <c r="H1545" s="8">
        <v>4.66</v>
      </c>
      <c r="I1545" s="8">
        <v>3505.56</v>
      </c>
      <c r="J1545" s="8">
        <v>4156.72</v>
      </c>
    </row>
    <row r="1546" spans="1:10" ht="20.100000000000001" customHeight="1" x14ac:dyDescent="0.25">
      <c r="A1546" s="3" t="s">
        <v>1695</v>
      </c>
      <c r="B1546" s="84" t="s">
        <v>1696</v>
      </c>
      <c r="C1546" s="84"/>
      <c r="D1546" s="84"/>
      <c r="E1546" s="84"/>
      <c r="F1546" s="84"/>
      <c r="G1546" s="84">
        <v>269465.30000000005</v>
      </c>
      <c r="H1546" s="84"/>
      <c r="I1546" s="4">
        <v>269465.3</v>
      </c>
      <c r="J1546" s="4">
        <v>319356.79999999999</v>
      </c>
    </row>
    <row r="1547" spans="1:10" x14ac:dyDescent="0.25">
      <c r="A1547" s="5" t="s">
        <v>1697</v>
      </c>
      <c r="B1547" s="6" t="s">
        <v>46</v>
      </c>
      <c r="C1547" s="5" t="s">
        <v>47</v>
      </c>
      <c r="D1547" s="6" t="s">
        <v>25</v>
      </c>
      <c r="E1547" s="6" t="s">
        <v>48</v>
      </c>
      <c r="F1547" s="7">
        <v>205.21</v>
      </c>
      <c r="G1547" s="8">
        <v>2.68</v>
      </c>
      <c r="H1547" s="8">
        <v>3.18</v>
      </c>
      <c r="I1547" s="8">
        <v>549.96</v>
      </c>
      <c r="J1547" s="8">
        <v>652.57000000000005</v>
      </c>
    </row>
    <row r="1548" spans="1:10" ht="16.5" x14ac:dyDescent="0.25">
      <c r="A1548" s="5" t="s">
        <v>1698</v>
      </c>
      <c r="B1548" s="6" t="s">
        <v>50</v>
      </c>
      <c r="C1548" s="5" t="s">
        <v>51</v>
      </c>
      <c r="D1548" s="6" t="s">
        <v>20</v>
      </c>
      <c r="E1548" s="6" t="s">
        <v>16</v>
      </c>
      <c r="F1548" s="7">
        <v>4921.93</v>
      </c>
      <c r="G1548" s="8">
        <v>0.67</v>
      </c>
      <c r="H1548" s="8">
        <v>0.79</v>
      </c>
      <c r="I1548" s="8">
        <v>3297.69</v>
      </c>
      <c r="J1548" s="8">
        <v>3888.32</v>
      </c>
    </row>
    <row r="1549" spans="1:10" ht="16.5" x14ac:dyDescent="0.25">
      <c r="A1549" s="5" t="s">
        <v>1699</v>
      </c>
      <c r="B1549" s="6" t="s">
        <v>53</v>
      </c>
      <c r="C1549" s="5" t="s">
        <v>54</v>
      </c>
      <c r="D1549" s="6" t="s">
        <v>20</v>
      </c>
      <c r="E1549" s="6" t="s">
        <v>34</v>
      </c>
      <c r="F1549" s="7">
        <v>84.51</v>
      </c>
      <c r="G1549" s="8">
        <v>4.5199999999999996</v>
      </c>
      <c r="H1549" s="8">
        <v>5.36</v>
      </c>
      <c r="I1549" s="8">
        <v>381.99</v>
      </c>
      <c r="J1549" s="8">
        <v>452.97</v>
      </c>
    </row>
    <row r="1550" spans="1:10" ht="16.5" x14ac:dyDescent="0.25">
      <c r="A1550" s="5" t="s">
        <v>1700</v>
      </c>
      <c r="B1550" s="6" t="s">
        <v>56</v>
      </c>
      <c r="C1550" s="5" t="s">
        <v>57</v>
      </c>
      <c r="D1550" s="6" t="s">
        <v>20</v>
      </c>
      <c r="E1550" s="6" t="s">
        <v>34</v>
      </c>
      <c r="F1550" s="7">
        <v>0.86</v>
      </c>
      <c r="G1550" s="8">
        <v>114.41</v>
      </c>
      <c r="H1550" s="8">
        <v>135.63999999999999</v>
      </c>
      <c r="I1550" s="8">
        <v>98.39</v>
      </c>
      <c r="J1550" s="8">
        <v>116.65</v>
      </c>
    </row>
    <row r="1551" spans="1:10" ht="24.75" x14ac:dyDescent="0.25">
      <c r="A1551" s="5" t="s">
        <v>1701</v>
      </c>
      <c r="B1551" s="6" t="s">
        <v>59</v>
      </c>
      <c r="C1551" s="5" t="s">
        <v>60</v>
      </c>
      <c r="D1551" s="6" t="s">
        <v>20</v>
      </c>
      <c r="E1551" s="6" t="s">
        <v>61</v>
      </c>
      <c r="F1551" s="7">
        <v>866.43</v>
      </c>
      <c r="G1551" s="8">
        <v>5.66</v>
      </c>
      <c r="H1551" s="8">
        <v>6.71</v>
      </c>
      <c r="I1551" s="8">
        <v>4903.99</v>
      </c>
      <c r="J1551" s="8">
        <v>5813.75</v>
      </c>
    </row>
    <row r="1552" spans="1:10" ht="16.5" x14ac:dyDescent="0.25">
      <c r="A1552" s="5" t="s">
        <v>1702</v>
      </c>
      <c r="B1552" s="6" t="s">
        <v>63</v>
      </c>
      <c r="C1552" s="5" t="s">
        <v>64</v>
      </c>
      <c r="D1552" s="6" t="s">
        <v>20</v>
      </c>
      <c r="E1552" s="6" t="s">
        <v>65</v>
      </c>
      <c r="F1552" s="7">
        <v>23330.959999999999</v>
      </c>
      <c r="G1552" s="8">
        <v>1.26</v>
      </c>
      <c r="H1552" s="8">
        <v>1.49</v>
      </c>
      <c r="I1552" s="8">
        <v>29397.01</v>
      </c>
      <c r="J1552" s="8">
        <v>34763.129999999997</v>
      </c>
    </row>
    <row r="1553" spans="1:10" ht="16.5" x14ac:dyDescent="0.25">
      <c r="A1553" s="5" t="s">
        <v>1703</v>
      </c>
      <c r="B1553" s="6" t="s">
        <v>67</v>
      </c>
      <c r="C1553" s="5" t="s">
        <v>68</v>
      </c>
      <c r="D1553" s="6" t="s">
        <v>20</v>
      </c>
      <c r="E1553" s="6" t="s">
        <v>65</v>
      </c>
      <c r="F1553" s="7">
        <v>10397.19</v>
      </c>
      <c r="G1553" s="8">
        <v>0.48</v>
      </c>
      <c r="H1553" s="8">
        <v>0.56999999999999995</v>
      </c>
      <c r="I1553" s="8">
        <v>4990.6499999999996</v>
      </c>
      <c r="J1553" s="8">
        <v>5926.4</v>
      </c>
    </row>
    <row r="1554" spans="1:10" x14ac:dyDescent="0.25">
      <c r="A1554" s="5" t="s">
        <v>1704</v>
      </c>
      <c r="B1554" s="6" t="s">
        <v>70</v>
      </c>
      <c r="C1554" s="5" t="s">
        <v>71</v>
      </c>
      <c r="D1554" s="6" t="s">
        <v>25</v>
      </c>
      <c r="E1554" s="6" t="s">
        <v>61</v>
      </c>
      <c r="F1554" s="7">
        <v>738.29</v>
      </c>
      <c r="G1554" s="8">
        <v>28.42</v>
      </c>
      <c r="H1554" s="8">
        <v>33.69</v>
      </c>
      <c r="I1554" s="8">
        <v>20982.2</v>
      </c>
      <c r="J1554" s="8">
        <v>24872.99</v>
      </c>
    </row>
    <row r="1555" spans="1:10" ht="16.5" x14ac:dyDescent="0.25">
      <c r="A1555" s="5" t="s">
        <v>1705</v>
      </c>
      <c r="B1555" s="6" t="s">
        <v>63</v>
      </c>
      <c r="C1555" s="5" t="s">
        <v>64</v>
      </c>
      <c r="D1555" s="6" t="s">
        <v>20</v>
      </c>
      <c r="E1555" s="6" t="s">
        <v>65</v>
      </c>
      <c r="F1555" s="7">
        <v>3764.88</v>
      </c>
      <c r="G1555" s="8">
        <v>1.26</v>
      </c>
      <c r="H1555" s="8">
        <v>1.49</v>
      </c>
      <c r="I1555" s="8">
        <v>4743.75</v>
      </c>
      <c r="J1555" s="8">
        <v>5609.67</v>
      </c>
    </row>
    <row r="1556" spans="1:10" x14ac:dyDescent="0.25">
      <c r="A1556" s="5" t="s">
        <v>1706</v>
      </c>
      <c r="B1556" s="6" t="s">
        <v>74</v>
      </c>
      <c r="C1556" s="5" t="s">
        <v>75</v>
      </c>
      <c r="D1556" s="6" t="s">
        <v>76</v>
      </c>
      <c r="E1556" s="6" t="s">
        <v>77</v>
      </c>
      <c r="F1556" s="7">
        <v>84.51</v>
      </c>
      <c r="G1556" s="8">
        <v>212.84</v>
      </c>
      <c r="H1556" s="8">
        <v>252.34</v>
      </c>
      <c r="I1556" s="8">
        <v>17987.11</v>
      </c>
      <c r="J1556" s="8">
        <v>21325.25</v>
      </c>
    </row>
    <row r="1557" spans="1:10" ht="16.5" x14ac:dyDescent="0.25">
      <c r="A1557" s="5" t="s">
        <v>1707</v>
      </c>
      <c r="B1557" s="6" t="s">
        <v>79</v>
      </c>
      <c r="C1557" s="5" t="s">
        <v>80</v>
      </c>
      <c r="D1557" s="6" t="s">
        <v>20</v>
      </c>
      <c r="E1557" s="6" t="s">
        <v>16</v>
      </c>
      <c r="F1557" s="7">
        <v>845.09</v>
      </c>
      <c r="G1557" s="8">
        <v>1.48</v>
      </c>
      <c r="H1557" s="8">
        <v>1.75</v>
      </c>
      <c r="I1557" s="8">
        <v>1250.73</v>
      </c>
      <c r="J1557" s="8">
        <v>1478.91</v>
      </c>
    </row>
    <row r="1558" spans="1:10" ht="24.75" x14ac:dyDescent="0.25">
      <c r="A1558" s="5" t="s">
        <v>1708</v>
      </c>
      <c r="B1558" s="6" t="s">
        <v>82</v>
      </c>
      <c r="C1558" s="5" t="s">
        <v>83</v>
      </c>
      <c r="D1558" s="6" t="s">
        <v>20</v>
      </c>
      <c r="E1558" s="6" t="s">
        <v>84</v>
      </c>
      <c r="F1558" s="7">
        <v>577.38</v>
      </c>
      <c r="G1558" s="8">
        <v>48.51</v>
      </c>
      <c r="H1558" s="8">
        <v>57.51</v>
      </c>
      <c r="I1558" s="8">
        <v>28008.7</v>
      </c>
      <c r="J1558" s="8">
        <v>33205.120000000003</v>
      </c>
    </row>
    <row r="1559" spans="1:10" x14ac:dyDescent="0.25">
      <c r="A1559" s="5" t="s">
        <v>1709</v>
      </c>
      <c r="B1559" s="6" t="s">
        <v>86</v>
      </c>
      <c r="C1559" s="5" t="s">
        <v>87</v>
      </c>
      <c r="D1559" s="6" t="s">
        <v>20</v>
      </c>
      <c r="E1559" s="6" t="s">
        <v>84</v>
      </c>
      <c r="F1559" s="7">
        <v>577.38</v>
      </c>
      <c r="G1559" s="8">
        <v>1.93</v>
      </c>
      <c r="H1559" s="8">
        <v>2.29</v>
      </c>
      <c r="I1559" s="8">
        <v>1114.3399999999999</v>
      </c>
      <c r="J1559" s="8">
        <v>1322.2</v>
      </c>
    </row>
    <row r="1560" spans="1:10" ht="16.5" x14ac:dyDescent="0.25">
      <c r="A1560" s="5" t="s">
        <v>1710</v>
      </c>
      <c r="B1560" s="6" t="s">
        <v>89</v>
      </c>
      <c r="C1560" s="5" t="s">
        <v>90</v>
      </c>
      <c r="D1560" s="6" t="s">
        <v>20</v>
      </c>
      <c r="E1560" s="6" t="s">
        <v>26</v>
      </c>
      <c r="F1560" s="7">
        <v>2</v>
      </c>
      <c r="G1560" s="8">
        <v>1316.71</v>
      </c>
      <c r="H1560" s="8">
        <v>1561.09</v>
      </c>
      <c r="I1560" s="8">
        <v>2633.42</v>
      </c>
      <c r="J1560" s="8">
        <v>3122.18</v>
      </c>
    </row>
    <row r="1561" spans="1:10" ht="16.5" x14ac:dyDescent="0.25">
      <c r="A1561" s="5" t="s">
        <v>1711</v>
      </c>
      <c r="B1561" s="6" t="s">
        <v>92</v>
      </c>
      <c r="C1561" s="5" t="s">
        <v>93</v>
      </c>
      <c r="D1561" s="6" t="s">
        <v>25</v>
      </c>
      <c r="E1561" s="6" t="s">
        <v>16</v>
      </c>
      <c r="F1561" s="7">
        <v>845.09</v>
      </c>
      <c r="G1561" s="8">
        <v>160.55000000000001</v>
      </c>
      <c r="H1561" s="8">
        <v>190.35</v>
      </c>
      <c r="I1561" s="8">
        <v>135679.20000000001</v>
      </c>
      <c r="J1561" s="8">
        <v>160862.88</v>
      </c>
    </row>
    <row r="1562" spans="1:10" ht="16.5" x14ac:dyDescent="0.25">
      <c r="A1562" s="5" t="s">
        <v>1712</v>
      </c>
      <c r="B1562" s="6" t="s">
        <v>98</v>
      </c>
      <c r="C1562" s="5" t="s">
        <v>99</v>
      </c>
      <c r="D1562" s="6" t="s">
        <v>20</v>
      </c>
      <c r="E1562" s="6" t="s">
        <v>26</v>
      </c>
      <c r="F1562" s="7">
        <v>2</v>
      </c>
      <c r="G1562" s="8">
        <v>1299.47</v>
      </c>
      <c r="H1562" s="8">
        <v>1540.65</v>
      </c>
      <c r="I1562" s="8">
        <v>2598.94</v>
      </c>
      <c r="J1562" s="8">
        <v>3081.3</v>
      </c>
    </row>
    <row r="1563" spans="1:10" ht="16.5" x14ac:dyDescent="0.25">
      <c r="A1563" s="5" t="s">
        <v>1713</v>
      </c>
      <c r="B1563" s="6" t="s">
        <v>95</v>
      </c>
      <c r="C1563" s="5" t="s">
        <v>96</v>
      </c>
      <c r="D1563" s="6" t="s">
        <v>20</v>
      </c>
      <c r="E1563" s="6" t="s">
        <v>16</v>
      </c>
      <c r="F1563" s="7">
        <v>6.72</v>
      </c>
      <c r="G1563" s="8">
        <v>176.85</v>
      </c>
      <c r="H1563" s="8">
        <v>209.67</v>
      </c>
      <c r="I1563" s="8">
        <v>1188.43</v>
      </c>
      <c r="J1563" s="8">
        <v>1408.98</v>
      </c>
    </row>
    <row r="1564" spans="1:10" x14ac:dyDescent="0.25">
      <c r="A1564" s="5" t="s">
        <v>1714</v>
      </c>
      <c r="B1564" s="6" t="s">
        <v>101</v>
      </c>
      <c r="C1564" s="5" t="s">
        <v>102</v>
      </c>
      <c r="D1564" s="6" t="s">
        <v>76</v>
      </c>
      <c r="E1564" s="6" t="s">
        <v>103</v>
      </c>
      <c r="F1564" s="7">
        <v>8</v>
      </c>
      <c r="G1564" s="8">
        <v>19.79</v>
      </c>
      <c r="H1564" s="8">
        <v>23.46</v>
      </c>
      <c r="I1564" s="8">
        <v>158.32</v>
      </c>
      <c r="J1564" s="8">
        <v>187.68</v>
      </c>
    </row>
    <row r="1565" spans="1:10" x14ac:dyDescent="0.25">
      <c r="A1565" s="5" t="s">
        <v>1715</v>
      </c>
      <c r="B1565" s="6" t="s">
        <v>105</v>
      </c>
      <c r="C1565" s="5" t="s">
        <v>106</v>
      </c>
      <c r="D1565" s="6" t="s">
        <v>20</v>
      </c>
      <c r="E1565" s="6" t="s">
        <v>16</v>
      </c>
      <c r="F1565" s="7">
        <v>361.15</v>
      </c>
      <c r="G1565" s="8">
        <v>17.11</v>
      </c>
      <c r="H1565" s="8">
        <v>20.29</v>
      </c>
      <c r="I1565" s="8">
        <v>6179.28</v>
      </c>
      <c r="J1565" s="8">
        <v>7327.73</v>
      </c>
    </row>
    <row r="1566" spans="1:10" x14ac:dyDescent="0.25">
      <c r="A1566" s="5" t="s">
        <v>1716</v>
      </c>
      <c r="B1566" s="6" t="s">
        <v>108</v>
      </c>
      <c r="C1566" s="5" t="s">
        <v>109</v>
      </c>
      <c r="D1566" s="6" t="s">
        <v>110</v>
      </c>
      <c r="E1566" s="6" t="s">
        <v>111</v>
      </c>
      <c r="F1566" s="7">
        <v>845.09</v>
      </c>
      <c r="G1566" s="8">
        <v>3.93</v>
      </c>
      <c r="H1566" s="8">
        <v>4.66</v>
      </c>
      <c r="I1566" s="8">
        <v>3321.2</v>
      </c>
      <c r="J1566" s="8">
        <v>3938.12</v>
      </c>
    </row>
    <row r="1567" spans="1:10" ht="20.100000000000001" customHeight="1" x14ac:dyDescent="0.25">
      <c r="A1567" s="3" t="s">
        <v>1717</v>
      </c>
      <c r="B1567" s="84" t="s">
        <v>1718</v>
      </c>
      <c r="C1567" s="84"/>
      <c r="D1567" s="84"/>
      <c r="E1567" s="84"/>
      <c r="F1567" s="84"/>
      <c r="G1567" s="84">
        <v>273975.61000000004</v>
      </c>
      <c r="H1567" s="84"/>
      <c r="I1567" s="4">
        <v>273975.61</v>
      </c>
      <c r="J1567" s="4">
        <v>324709.14</v>
      </c>
    </row>
    <row r="1568" spans="1:10" x14ac:dyDescent="0.25">
      <c r="A1568" s="5" t="s">
        <v>1719</v>
      </c>
      <c r="B1568" s="6" t="s">
        <v>46</v>
      </c>
      <c r="C1568" s="5" t="s">
        <v>47</v>
      </c>
      <c r="D1568" s="6" t="s">
        <v>25</v>
      </c>
      <c r="E1568" s="6" t="s">
        <v>48</v>
      </c>
      <c r="F1568" s="7">
        <v>203.14</v>
      </c>
      <c r="G1568" s="8">
        <v>2.68</v>
      </c>
      <c r="H1568" s="8">
        <v>3.18</v>
      </c>
      <c r="I1568" s="8">
        <v>544.41999999999996</v>
      </c>
      <c r="J1568" s="8">
        <v>645.99</v>
      </c>
    </row>
    <row r="1569" spans="1:10" ht="16.5" x14ac:dyDescent="0.25">
      <c r="A1569" s="5" t="s">
        <v>1720</v>
      </c>
      <c r="B1569" s="6" t="s">
        <v>50</v>
      </c>
      <c r="C1569" s="5" t="s">
        <v>51</v>
      </c>
      <c r="D1569" s="6" t="s">
        <v>20</v>
      </c>
      <c r="E1569" s="6" t="s">
        <v>16</v>
      </c>
      <c r="F1569" s="7">
        <v>4649.34</v>
      </c>
      <c r="G1569" s="8">
        <v>0.67</v>
      </c>
      <c r="H1569" s="8">
        <v>0.79</v>
      </c>
      <c r="I1569" s="8">
        <v>3115.06</v>
      </c>
      <c r="J1569" s="8">
        <v>3672.98</v>
      </c>
    </row>
    <row r="1570" spans="1:10" ht="16.5" x14ac:dyDescent="0.25">
      <c r="A1570" s="5" t="s">
        <v>1721</v>
      </c>
      <c r="B1570" s="6" t="s">
        <v>53</v>
      </c>
      <c r="C1570" s="5" t="s">
        <v>54</v>
      </c>
      <c r="D1570" s="6" t="s">
        <v>20</v>
      </c>
      <c r="E1570" s="6" t="s">
        <v>34</v>
      </c>
      <c r="F1570" s="7">
        <v>87.49</v>
      </c>
      <c r="G1570" s="8">
        <v>4.5199999999999996</v>
      </c>
      <c r="H1570" s="8">
        <v>5.36</v>
      </c>
      <c r="I1570" s="8">
        <v>395.45</v>
      </c>
      <c r="J1570" s="8">
        <v>468.95</v>
      </c>
    </row>
    <row r="1571" spans="1:10" ht="16.5" x14ac:dyDescent="0.25">
      <c r="A1571" s="5" t="s">
        <v>1722</v>
      </c>
      <c r="B1571" s="6" t="s">
        <v>56</v>
      </c>
      <c r="C1571" s="5" t="s">
        <v>57</v>
      </c>
      <c r="D1571" s="6" t="s">
        <v>20</v>
      </c>
      <c r="E1571" s="6" t="s">
        <v>34</v>
      </c>
      <c r="F1571" s="7">
        <v>0.86</v>
      </c>
      <c r="G1571" s="8">
        <v>114.41</v>
      </c>
      <c r="H1571" s="8">
        <v>135.63999999999999</v>
      </c>
      <c r="I1571" s="8">
        <v>98.39</v>
      </c>
      <c r="J1571" s="8">
        <v>116.65</v>
      </c>
    </row>
    <row r="1572" spans="1:10" ht="24.75" x14ac:dyDescent="0.25">
      <c r="A1572" s="5" t="s">
        <v>1723</v>
      </c>
      <c r="B1572" s="6" t="s">
        <v>59</v>
      </c>
      <c r="C1572" s="5" t="s">
        <v>60</v>
      </c>
      <c r="D1572" s="6" t="s">
        <v>20</v>
      </c>
      <c r="E1572" s="6" t="s">
        <v>61</v>
      </c>
      <c r="F1572" s="7">
        <v>830.01</v>
      </c>
      <c r="G1572" s="8">
        <v>5.66</v>
      </c>
      <c r="H1572" s="8">
        <v>6.71</v>
      </c>
      <c r="I1572" s="8">
        <v>4697.8599999999997</v>
      </c>
      <c r="J1572" s="8">
        <v>5569.37</v>
      </c>
    </row>
    <row r="1573" spans="1:10" ht="16.5" x14ac:dyDescent="0.25">
      <c r="A1573" s="5" t="s">
        <v>1724</v>
      </c>
      <c r="B1573" s="6" t="s">
        <v>63</v>
      </c>
      <c r="C1573" s="5" t="s">
        <v>64</v>
      </c>
      <c r="D1573" s="6" t="s">
        <v>20</v>
      </c>
      <c r="E1573" s="6" t="s">
        <v>65</v>
      </c>
      <c r="F1573" s="7">
        <v>22144.52</v>
      </c>
      <c r="G1573" s="8">
        <v>1.26</v>
      </c>
      <c r="H1573" s="8">
        <v>1.49</v>
      </c>
      <c r="I1573" s="8">
        <v>27902.1</v>
      </c>
      <c r="J1573" s="8">
        <v>32995.33</v>
      </c>
    </row>
    <row r="1574" spans="1:10" ht="16.5" x14ac:dyDescent="0.25">
      <c r="A1574" s="5" t="s">
        <v>1725</v>
      </c>
      <c r="B1574" s="6" t="s">
        <v>67</v>
      </c>
      <c r="C1574" s="5" t="s">
        <v>68</v>
      </c>
      <c r="D1574" s="6" t="s">
        <v>20</v>
      </c>
      <c r="E1574" s="6" t="s">
        <v>65</v>
      </c>
      <c r="F1574" s="7">
        <v>9960.15</v>
      </c>
      <c r="G1574" s="8">
        <v>0.48</v>
      </c>
      <c r="H1574" s="8">
        <v>0.56999999999999995</v>
      </c>
      <c r="I1574" s="8">
        <v>4780.87</v>
      </c>
      <c r="J1574" s="8">
        <v>5677.29</v>
      </c>
    </row>
    <row r="1575" spans="1:10" x14ac:dyDescent="0.25">
      <c r="A1575" s="5" t="s">
        <v>1726</v>
      </c>
      <c r="B1575" s="6" t="s">
        <v>70</v>
      </c>
      <c r="C1575" s="5" t="s">
        <v>71</v>
      </c>
      <c r="D1575" s="6" t="s">
        <v>25</v>
      </c>
      <c r="E1575" s="6" t="s">
        <v>61</v>
      </c>
      <c r="F1575" s="7">
        <v>697.4</v>
      </c>
      <c r="G1575" s="8">
        <v>28.42</v>
      </c>
      <c r="H1575" s="8">
        <v>33.69</v>
      </c>
      <c r="I1575" s="8">
        <v>19820.11</v>
      </c>
      <c r="J1575" s="8">
        <v>23495.41</v>
      </c>
    </row>
    <row r="1576" spans="1:10" ht="16.5" x14ac:dyDescent="0.25">
      <c r="A1576" s="5" t="s">
        <v>1727</v>
      </c>
      <c r="B1576" s="6" t="s">
        <v>63</v>
      </c>
      <c r="C1576" s="5" t="s">
        <v>64</v>
      </c>
      <c r="D1576" s="6" t="s">
        <v>20</v>
      </c>
      <c r="E1576" s="6" t="s">
        <v>65</v>
      </c>
      <c r="F1576" s="7">
        <v>3897.59</v>
      </c>
      <c r="G1576" s="8">
        <v>1.26</v>
      </c>
      <c r="H1576" s="8">
        <v>1.49</v>
      </c>
      <c r="I1576" s="8">
        <v>4910.96</v>
      </c>
      <c r="J1576" s="8">
        <v>5807.41</v>
      </c>
    </row>
    <row r="1577" spans="1:10" x14ac:dyDescent="0.25">
      <c r="A1577" s="5" t="s">
        <v>1728</v>
      </c>
      <c r="B1577" s="6" t="s">
        <v>74</v>
      </c>
      <c r="C1577" s="5" t="s">
        <v>75</v>
      </c>
      <c r="D1577" s="6" t="s">
        <v>76</v>
      </c>
      <c r="E1577" s="6" t="s">
        <v>77</v>
      </c>
      <c r="F1577" s="7">
        <v>87.49</v>
      </c>
      <c r="G1577" s="8">
        <v>212.84</v>
      </c>
      <c r="H1577" s="8">
        <v>252.34</v>
      </c>
      <c r="I1577" s="8">
        <v>18621.37</v>
      </c>
      <c r="J1577" s="8">
        <v>22077.23</v>
      </c>
    </row>
    <row r="1578" spans="1:10" ht="16.5" x14ac:dyDescent="0.25">
      <c r="A1578" s="5" t="s">
        <v>1729</v>
      </c>
      <c r="B1578" s="6" t="s">
        <v>79</v>
      </c>
      <c r="C1578" s="5" t="s">
        <v>80</v>
      </c>
      <c r="D1578" s="6" t="s">
        <v>20</v>
      </c>
      <c r="E1578" s="6" t="s">
        <v>16</v>
      </c>
      <c r="F1578" s="7">
        <v>874.88</v>
      </c>
      <c r="G1578" s="8">
        <v>1.48</v>
      </c>
      <c r="H1578" s="8">
        <v>1.75</v>
      </c>
      <c r="I1578" s="8">
        <v>1294.82</v>
      </c>
      <c r="J1578" s="8">
        <v>1531.04</v>
      </c>
    </row>
    <row r="1579" spans="1:10" ht="24.75" x14ac:dyDescent="0.25">
      <c r="A1579" s="5" t="s">
        <v>1730</v>
      </c>
      <c r="B1579" s="6" t="s">
        <v>82</v>
      </c>
      <c r="C1579" s="5" t="s">
        <v>83</v>
      </c>
      <c r="D1579" s="6" t="s">
        <v>20</v>
      </c>
      <c r="E1579" s="6" t="s">
        <v>84</v>
      </c>
      <c r="F1579" s="7">
        <v>618.5</v>
      </c>
      <c r="G1579" s="8">
        <v>48.51</v>
      </c>
      <c r="H1579" s="8">
        <v>57.51</v>
      </c>
      <c r="I1579" s="8">
        <v>30003.439999999999</v>
      </c>
      <c r="J1579" s="8">
        <v>35569.94</v>
      </c>
    </row>
    <row r="1580" spans="1:10" x14ac:dyDescent="0.25">
      <c r="A1580" s="5" t="s">
        <v>1731</v>
      </c>
      <c r="B1580" s="6" t="s">
        <v>86</v>
      </c>
      <c r="C1580" s="5" t="s">
        <v>87</v>
      </c>
      <c r="D1580" s="6" t="s">
        <v>20</v>
      </c>
      <c r="E1580" s="6" t="s">
        <v>84</v>
      </c>
      <c r="F1580" s="7">
        <v>618.5</v>
      </c>
      <c r="G1580" s="8">
        <v>1.93</v>
      </c>
      <c r="H1580" s="8">
        <v>2.29</v>
      </c>
      <c r="I1580" s="8">
        <v>1193.71</v>
      </c>
      <c r="J1580" s="8">
        <v>1416.37</v>
      </c>
    </row>
    <row r="1581" spans="1:10" ht="16.5" x14ac:dyDescent="0.25">
      <c r="A1581" s="5" t="s">
        <v>1732</v>
      </c>
      <c r="B1581" s="6" t="s">
        <v>89</v>
      </c>
      <c r="C1581" s="5" t="s">
        <v>90</v>
      </c>
      <c r="D1581" s="6" t="s">
        <v>20</v>
      </c>
      <c r="E1581" s="6" t="s">
        <v>26</v>
      </c>
      <c r="F1581" s="7">
        <v>2</v>
      </c>
      <c r="G1581" s="8">
        <v>1316.71</v>
      </c>
      <c r="H1581" s="8">
        <v>1561.09</v>
      </c>
      <c r="I1581" s="8">
        <v>2633.42</v>
      </c>
      <c r="J1581" s="8">
        <v>3122.18</v>
      </c>
    </row>
    <row r="1582" spans="1:10" ht="16.5" x14ac:dyDescent="0.25">
      <c r="A1582" s="5" t="s">
        <v>1733</v>
      </c>
      <c r="B1582" s="6" t="s">
        <v>92</v>
      </c>
      <c r="C1582" s="5" t="s">
        <v>93</v>
      </c>
      <c r="D1582" s="6" t="s">
        <v>25</v>
      </c>
      <c r="E1582" s="6" t="s">
        <v>16</v>
      </c>
      <c r="F1582" s="7">
        <v>874.88</v>
      </c>
      <c r="G1582" s="8">
        <v>160.55000000000001</v>
      </c>
      <c r="H1582" s="8">
        <v>190.35</v>
      </c>
      <c r="I1582" s="8">
        <v>140461.98000000001</v>
      </c>
      <c r="J1582" s="8">
        <v>166533.41</v>
      </c>
    </row>
    <row r="1583" spans="1:10" ht="16.5" x14ac:dyDescent="0.25">
      <c r="A1583" s="5" t="s">
        <v>1734</v>
      </c>
      <c r="B1583" s="6" t="s">
        <v>98</v>
      </c>
      <c r="C1583" s="5" t="s">
        <v>99</v>
      </c>
      <c r="D1583" s="6" t="s">
        <v>20</v>
      </c>
      <c r="E1583" s="6" t="s">
        <v>26</v>
      </c>
      <c r="F1583" s="7">
        <v>2</v>
      </c>
      <c r="G1583" s="8">
        <v>1299.47</v>
      </c>
      <c r="H1583" s="8">
        <v>1540.65</v>
      </c>
      <c r="I1583" s="8">
        <v>2598.94</v>
      </c>
      <c r="J1583" s="8">
        <v>3081.3</v>
      </c>
    </row>
    <row r="1584" spans="1:10" ht="16.5" x14ac:dyDescent="0.25">
      <c r="A1584" s="5" t="s">
        <v>1735</v>
      </c>
      <c r="B1584" s="6" t="s">
        <v>95</v>
      </c>
      <c r="C1584" s="5" t="s">
        <v>96</v>
      </c>
      <c r="D1584" s="6" t="s">
        <v>20</v>
      </c>
      <c r="E1584" s="6" t="s">
        <v>16</v>
      </c>
      <c r="F1584" s="7">
        <v>6.72</v>
      </c>
      <c r="G1584" s="8">
        <v>176.85</v>
      </c>
      <c r="H1584" s="8">
        <v>209.67</v>
      </c>
      <c r="I1584" s="8">
        <v>1188.43</v>
      </c>
      <c r="J1584" s="8">
        <v>1408.98</v>
      </c>
    </row>
    <row r="1585" spans="1:10" x14ac:dyDescent="0.25">
      <c r="A1585" s="5" t="s">
        <v>1736</v>
      </c>
      <c r="B1585" s="6" t="s">
        <v>101</v>
      </c>
      <c r="C1585" s="5" t="s">
        <v>102</v>
      </c>
      <c r="D1585" s="6" t="s">
        <v>76</v>
      </c>
      <c r="E1585" s="6" t="s">
        <v>103</v>
      </c>
      <c r="F1585" s="7">
        <v>8</v>
      </c>
      <c r="G1585" s="8">
        <v>19.79</v>
      </c>
      <c r="H1585" s="8">
        <v>23.46</v>
      </c>
      <c r="I1585" s="8">
        <v>158.32</v>
      </c>
      <c r="J1585" s="8">
        <v>187.68</v>
      </c>
    </row>
    <row r="1586" spans="1:10" x14ac:dyDescent="0.25">
      <c r="A1586" s="5" t="s">
        <v>1737</v>
      </c>
      <c r="B1586" s="6" t="s">
        <v>105</v>
      </c>
      <c r="C1586" s="5" t="s">
        <v>106</v>
      </c>
      <c r="D1586" s="6" t="s">
        <v>20</v>
      </c>
      <c r="E1586" s="6" t="s">
        <v>16</v>
      </c>
      <c r="F1586" s="7">
        <v>357.55</v>
      </c>
      <c r="G1586" s="8">
        <v>17.11</v>
      </c>
      <c r="H1586" s="8">
        <v>20.29</v>
      </c>
      <c r="I1586" s="8">
        <v>6117.68</v>
      </c>
      <c r="J1586" s="8">
        <v>7254.69</v>
      </c>
    </row>
    <row r="1587" spans="1:10" x14ac:dyDescent="0.25">
      <c r="A1587" s="5" t="s">
        <v>1738</v>
      </c>
      <c r="B1587" s="6" t="s">
        <v>108</v>
      </c>
      <c r="C1587" s="5" t="s">
        <v>109</v>
      </c>
      <c r="D1587" s="6" t="s">
        <v>110</v>
      </c>
      <c r="E1587" s="6" t="s">
        <v>111</v>
      </c>
      <c r="F1587" s="7">
        <v>874.88</v>
      </c>
      <c r="G1587" s="8">
        <v>3.93</v>
      </c>
      <c r="H1587" s="8">
        <v>4.66</v>
      </c>
      <c r="I1587" s="8">
        <v>3438.28</v>
      </c>
      <c r="J1587" s="8">
        <v>4076.94</v>
      </c>
    </row>
    <row r="1588" spans="1:10" ht="20.100000000000001" customHeight="1" x14ac:dyDescent="0.25">
      <c r="A1588" s="3" t="s">
        <v>1739</v>
      </c>
      <c r="B1588" s="84" t="s">
        <v>1740</v>
      </c>
      <c r="C1588" s="84"/>
      <c r="D1588" s="84"/>
      <c r="E1588" s="84"/>
      <c r="F1588" s="84"/>
      <c r="G1588" s="84">
        <v>113628.29999999997</v>
      </c>
      <c r="H1588" s="84"/>
      <c r="I1588" s="4">
        <v>113628.3</v>
      </c>
      <c r="J1588" s="4">
        <v>134667.44</v>
      </c>
    </row>
    <row r="1589" spans="1:10" x14ac:dyDescent="0.25">
      <c r="A1589" s="5" t="s">
        <v>1741</v>
      </c>
      <c r="B1589" s="6" t="s">
        <v>46</v>
      </c>
      <c r="C1589" s="5" t="s">
        <v>47</v>
      </c>
      <c r="D1589" s="6" t="s">
        <v>25</v>
      </c>
      <c r="E1589" s="6" t="s">
        <v>48</v>
      </c>
      <c r="F1589" s="7">
        <v>81.48</v>
      </c>
      <c r="G1589" s="8">
        <v>2.68</v>
      </c>
      <c r="H1589" s="8">
        <v>3.18</v>
      </c>
      <c r="I1589" s="8">
        <v>218.37</v>
      </c>
      <c r="J1589" s="8">
        <v>259.11</v>
      </c>
    </row>
    <row r="1590" spans="1:10" ht="16.5" x14ac:dyDescent="0.25">
      <c r="A1590" s="5" t="s">
        <v>1742</v>
      </c>
      <c r="B1590" s="6" t="s">
        <v>50</v>
      </c>
      <c r="C1590" s="5" t="s">
        <v>51</v>
      </c>
      <c r="D1590" s="6" t="s">
        <v>20</v>
      </c>
      <c r="E1590" s="6" t="s">
        <v>16</v>
      </c>
      <c r="F1590" s="7">
        <v>2047.16</v>
      </c>
      <c r="G1590" s="8">
        <v>0.67</v>
      </c>
      <c r="H1590" s="8">
        <v>0.79</v>
      </c>
      <c r="I1590" s="8">
        <v>1371.6</v>
      </c>
      <c r="J1590" s="8">
        <v>1617.26</v>
      </c>
    </row>
    <row r="1591" spans="1:10" ht="16.5" x14ac:dyDescent="0.25">
      <c r="A1591" s="5" t="s">
        <v>1743</v>
      </c>
      <c r="B1591" s="6" t="s">
        <v>53</v>
      </c>
      <c r="C1591" s="5" t="s">
        <v>54</v>
      </c>
      <c r="D1591" s="6" t="s">
        <v>20</v>
      </c>
      <c r="E1591" s="6" t="s">
        <v>34</v>
      </c>
      <c r="F1591" s="7">
        <v>33.57</v>
      </c>
      <c r="G1591" s="8">
        <v>4.5199999999999996</v>
      </c>
      <c r="H1591" s="8">
        <v>5.36</v>
      </c>
      <c r="I1591" s="8">
        <v>151.74</v>
      </c>
      <c r="J1591" s="8">
        <v>179.94</v>
      </c>
    </row>
    <row r="1592" spans="1:10" ht="16.5" x14ac:dyDescent="0.25">
      <c r="A1592" s="5" t="s">
        <v>1744</v>
      </c>
      <c r="B1592" s="6" t="s">
        <v>56</v>
      </c>
      <c r="C1592" s="5" t="s">
        <v>57</v>
      </c>
      <c r="D1592" s="6" t="s">
        <v>20</v>
      </c>
      <c r="E1592" s="6" t="s">
        <v>34</v>
      </c>
      <c r="F1592" s="7">
        <v>0.86</v>
      </c>
      <c r="G1592" s="8">
        <v>114.41</v>
      </c>
      <c r="H1592" s="8">
        <v>135.63999999999999</v>
      </c>
      <c r="I1592" s="8">
        <v>98.39</v>
      </c>
      <c r="J1592" s="8">
        <v>116.65</v>
      </c>
    </row>
    <row r="1593" spans="1:10" ht="24.75" x14ac:dyDescent="0.25">
      <c r="A1593" s="5" t="s">
        <v>1745</v>
      </c>
      <c r="B1593" s="6" t="s">
        <v>59</v>
      </c>
      <c r="C1593" s="5" t="s">
        <v>60</v>
      </c>
      <c r="D1593" s="6" t="s">
        <v>20</v>
      </c>
      <c r="E1593" s="6" t="s">
        <v>61</v>
      </c>
      <c r="F1593" s="7">
        <v>358.81</v>
      </c>
      <c r="G1593" s="8">
        <v>5.66</v>
      </c>
      <c r="H1593" s="8">
        <v>6.71</v>
      </c>
      <c r="I1593" s="8">
        <v>2030.86</v>
      </c>
      <c r="J1593" s="8">
        <v>2407.62</v>
      </c>
    </row>
    <row r="1594" spans="1:10" ht="16.5" x14ac:dyDescent="0.25">
      <c r="A1594" s="5" t="s">
        <v>1746</v>
      </c>
      <c r="B1594" s="6" t="s">
        <v>63</v>
      </c>
      <c r="C1594" s="5" t="s">
        <v>64</v>
      </c>
      <c r="D1594" s="6" t="s">
        <v>20</v>
      </c>
      <c r="E1594" s="6" t="s">
        <v>65</v>
      </c>
      <c r="F1594" s="7">
        <v>9706.83</v>
      </c>
      <c r="G1594" s="8">
        <v>1.26</v>
      </c>
      <c r="H1594" s="8">
        <v>1.49</v>
      </c>
      <c r="I1594" s="8">
        <v>12230.61</v>
      </c>
      <c r="J1594" s="8">
        <v>14463.18</v>
      </c>
    </row>
    <row r="1595" spans="1:10" ht="16.5" x14ac:dyDescent="0.25">
      <c r="A1595" s="5" t="s">
        <v>1747</v>
      </c>
      <c r="B1595" s="6" t="s">
        <v>67</v>
      </c>
      <c r="C1595" s="5" t="s">
        <v>68</v>
      </c>
      <c r="D1595" s="6" t="s">
        <v>20</v>
      </c>
      <c r="E1595" s="6" t="s">
        <v>65</v>
      </c>
      <c r="F1595" s="7">
        <v>4305.7299999999996</v>
      </c>
      <c r="G1595" s="8">
        <v>0.48</v>
      </c>
      <c r="H1595" s="8">
        <v>0.56999999999999995</v>
      </c>
      <c r="I1595" s="8">
        <v>2066.75</v>
      </c>
      <c r="J1595" s="8">
        <v>2454.27</v>
      </c>
    </row>
    <row r="1596" spans="1:10" x14ac:dyDescent="0.25">
      <c r="A1596" s="5" t="s">
        <v>1748</v>
      </c>
      <c r="B1596" s="6" t="s">
        <v>70</v>
      </c>
      <c r="C1596" s="5" t="s">
        <v>71</v>
      </c>
      <c r="D1596" s="6" t="s">
        <v>25</v>
      </c>
      <c r="E1596" s="6" t="s">
        <v>61</v>
      </c>
      <c r="F1596" s="7">
        <v>307.07</v>
      </c>
      <c r="G1596" s="8">
        <v>28.42</v>
      </c>
      <c r="H1596" s="8">
        <v>33.69</v>
      </c>
      <c r="I1596" s="8">
        <v>8726.93</v>
      </c>
      <c r="J1596" s="8">
        <v>10345.19</v>
      </c>
    </row>
    <row r="1597" spans="1:10" ht="16.5" x14ac:dyDescent="0.25">
      <c r="A1597" s="5" t="s">
        <v>1749</v>
      </c>
      <c r="B1597" s="6" t="s">
        <v>63</v>
      </c>
      <c r="C1597" s="5" t="s">
        <v>64</v>
      </c>
      <c r="D1597" s="6" t="s">
        <v>20</v>
      </c>
      <c r="E1597" s="6" t="s">
        <v>65</v>
      </c>
      <c r="F1597" s="7">
        <v>1495.59</v>
      </c>
      <c r="G1597" s="8">
        <v>1.26</v>
      </c>
      <c r="H1597" s="8">
        <v>1.49</v>
      </c>
      <c r="I1597" s="8">
        <v>1884.44</v>
      </c>
      <c r="J1597" s="8">
        <v>2228.4299999999998</v>
      </c>
    </row>
    <row r="1598" spans="1:10" x14ac:dyDescent="0.25">
      <c r="A1598" s="5" t="s">
        <v>1750</v>
      </c>
      <c r="B1598" s="6" t="s">
        <v>74</v>
      </c>
      <c r="C1598" s="5" t="s">
        <v>75</v>
      </c>
      <c r="D1598" s="6" t="s">
        <v>76</v>
      </c>
      <c r="E1598" s="6" t="s">
        <v>77</v>
      </c>
      <c r="F1598" s="7">
        <v>33.57</v>
      </c>
      <c r="G1598" s="8">
        <v>212.84</v>
      </c>
      <c r="H1598" s="8">
        <v>252.34</v>
      </c>
      <c r="I1598" s="8">
        <v>7145.04</v>
      </c>
      <c r="J1598" s="8">
        <v>8471.0499999999993</v>
      </c>
    </row>
    <row r="1599" spans="1:10" ht="16.5" x14ac:dyDescent="0.25">
      <c r="A1599" s="5" t="s">
        <v>1751</v>
      </c>
      <c r="B1599" s="6" t="s">
        <v>79</v>
      </c>
      <c r="C1599" s="5" t="s">
        <v>80</v>
      </c>
      <c r="D1599" s="6" t="s">
        <v>20</v>
      </c>
      <c r="E1599" s="6" t="s">
        <v>16</v>
      </c>
      <c r="F1599" s="7">
        <v>335.71</v>
      </c>
      <c r="G1599" s="8">
        <v>1.48</v>
      </c>
      <c r="H1599" s="8">
        <v>1.75</v>
      </c>
      <c r="I1599" s="8">
        <v>496.85</v>
      </c>
      <c r="J1599" s="8">
        <v>587.49</v>
      </c>
    </row>
    <row r="1600" spans="1:10" ht="24.75" x14ac:dyDescent="0.25">
      <c r="A1600" s="5" t="s">
        <v>1752</v>
      </c>
      <c r="B1600" s="6" t="s">
        <v>82</v>
      </c>
      <c r="C1600" s="5" t="s">
        <v>83</v>
      </c>
      <c r="D1600" s="6" t="s">
        <v>20</v>
      </c>
      <c r="E1600" s="6" t="s">
        <v>84</v>
      </c>
      <c r="F1600" s="7">
        <v>258.49</v>
      </c>
      <c r="G1600" s="8">
        <v>48.51</v>
      </c>
      <c r="H1600" s="8">
        <v>57.51</v>
      </c>
      <c r="I1600" s="8">
        <v>12539.35</v>
      </c>
      <c r="J1600" s="8">
        <v>14865.76</v>
      </c>
    </row>
    <row r="1601" spans="1:10" x14ac:dyDescent="0.25">
      <c r="A1601" s="5" t="s">
        <v>1753</v>
      </c>
      <c r="B1601" s="6" t="s">
        <v>86</v>
      </c>
      <c r="C1601" s="5" t="s">
        <v>87</v>
      </c>
      <c r="D1601" s="6" t="s">
        <v>20</v>
      </c>
      <c r="E1601" s="6" t="s">
        <v>84</v>
      </c>
      <c r="F1601" s="7">
        <v>258.49</v>
      </c>
      <c r="G1601" s="8">
        <v>1.93</v>
      </c>
      <c r="H1601" s="8">
        <v>2.29</v>
      </c>
      <c r="I1601" s="8">
        <v>498.89</v>
      </c>
      <c r="J1601" s="8">
        <v>591.94000000000005</v>
      </c>
    </row>
    <row r="1602" spans="1:10" ht="16.5" x14ac:dyDescent="0.25">
      <c r="A1602" s="5" t="s">
        <v>1754</v>
      </c>
      <c r="B1602" s="6" t="s">
        <v>89</v>
      </c>
      <c r="C1602" s="5" t="s">
        <v>90</v>
      </c>
      <c r="D1602" s="6" t="s">
        <v>20</v>
      </c>
      <c r="E1602" s="6" t="s">
        <v>26</v>
      </c>
      <c r="F1602" s="7">
        <v>2</v>
      </c>
      <c r="G1602" s="8">
        <v>1316.71</v>
      </c>
      <c r="H1602" s="8">
        <v>1561.09</v>
      </c>
      <c r="I1602" s="8">
        <v>2633.42</v>
      </c>
      <c r="J1602" s="8">
        <v>3122.18</v>
      </c>
    </row>
    <row r="1603" spans="1:10" ht="16.5" x14ac:dyDescent="0.25">
      <c r="A1603" s="5" t="s">
        <v>1755</v>
      </c>
      <c r="B1603" s="6" t="s">
        <v>92</v>
      </c>
      <c r="C1603" s="5" t="s">
        <v>93</v>
      </c>
      <c r="D1603" s="6" t="s">
        <v>25</v>
      </c>
      <c r="E1603" s="6" t="s">
        <v>16</v>
      </c>
      <c r="F1603" s="7">
        <v>335.71</v>
      </c>
      <c r="G1603" s="8">
        <v>160.55000000000001</v>
      </c>
      <c r="H1603" s="8">
        <v>190.35</v>
      </c>
      <c r="I1603" s="8">
        <v>53898.239999999998</v>
      </c>
      <c r="J1603" s="8">
        <v>63902.400000000001</v>
      </c>
    </row>
    <row r="1604" spans="1:10" ht="16.5" x14ac:dyDescent="0.25">
      <c r="A1604" s="5" t="s">
        <v>1756</v>
      </c>
      <c r="B1604" s="6" t="s">
        <v>98</v>
      </c>
      <c r="C1604" s="5" t="s">
        <v>99</v>
      </c>
      <c r="D1604" s="6" t="s">
        <v>20</v>
      </c>
      <c r="E1604" s="6" t="s">
        <v>26</v>
      </c>
      <c r="F1604" s="7">
        <v>2</v>
      </c>
      <c r="G1604" s="8">
        <v>1299.47</v>
      </c>
      <c r="H1604" s="8">
        <v>1540.65</v>
      </c>
      <c r="I1604" s="8">
        <v>2598.94</v>
      </c>
      <c r="J1604" s="8">
        <v>3081.3</v>
      </c>
    </row>
    <row r="1605" spans="1:10" ht="16.5" x14ac:dyDescent="0.25">
      <c r="A1605" s="5" t="s">
        <v>1757</v>
      </c>
      <c r="B1605" s="6" t="s">
        <v>95</v>
      </c>
      <c r="C1605" s="5" t="s">
        <v>96</v>
      </c>
      <c r="D1605" s="6" t="s">
        <v>20</v>
      </c>
      <c r="E1605" s="6" t="s">
        <v>16</v>
      </c>
      <c r="F1605" s="7">
        <v>6.72</v>
      </c>
      <c r="G1605" s="8">
        <v>176.85</v>
      </c>
      <c r="H1605" s="8">
        <v>209.67</v>
      </c>
      <c r="I1605" s="8">
        <v>1188.43</v>
      </c>
      <c r="J1605" s="8">
        <v>1408.98</v>
      </c>
    </row>
    <row r="1606" spans="1:10" x14ac:dyDescent="0.25">
      <c r="A1606" s="5" t="s">
        <v>1758</v>
      </c>
      <c r="B1606" s="6" t="s">
        <v>101</v>
      </c>
      <c r="C1606" s="5" t="s">
        <v>102</v>
      </c>
      <c r="D1606" s="6" t="s">
        <v>76</v>
      </c>
      <c r="E1606" s="6" t="s">
        <v>103</v>
      </c>
      <c r="F1606" s="7">
        <v>8</v>
      </c>
      <c r="G1606" s="8">
        <v>19.79</v>
      </c>
      <c r="H1606" s="8">
        <v>23.46</v>
      </c>
      <c r="I1606" s="8">
        <v>158.32</v>
      </c>
      <c r="J1606" s="8">
        <v>187.68</v>
      </c>
    </row>
    <row r="1607" spans="1:10" x14ac:dyDescent="0.25">
      <c r="A1607" s="5" t="s">
        <v>1759</v>
      </c>
      <c r="B1607" s="6" t="s">
        <v>105</v>
      </c>
      <c r="C1607" s="5" t="s">
        <v>106</v>
      </c>
      <c r="D1607" s="6" t="s">
        <v>20</v>
      </c>
      <c r="E1607" s="6" t="s">
        <v>16</v>
      </c>
      <c r="F1607" s="7">
        <v>138.62</v>
      </c>
      <c r="G1607" s="8">
        <v>17.11</v>
      </c>
      <c r="H1607" s="8">
        <v>20.29</v>
      </c>
      <c r="I1607" s="8">
        <v>2371.79</v>
      </c>
      <c r="J1607" s="8">
        <v>2812.6</v>
      </c>
    </row>
    <row r="1608" spans="1:10" x14ac:dyDescent="0.25">
      <c r="A1608" s="5" t="s">
        <v>1760</v>
      </c>
      <c r="B1608" s="6" t="s">
        <v>108</v>
      </c>
      <c r="C1608" s="5" t="s">
        <v>109</v>
      </c>
      <c r="D1608" s="6" t="s">
        <v>110</v>
      </c>
      <c r="E1608" s="6" t="s">
        <v>111</v>
      </c>
      <c r="F1608" s="7">
        <v>335.71</v>
      </c>
      <c r="G1608" s="8">
        <v>3.93</v>
      </c>
      <c r="H1608" s="8">
        <v>4.66</v>
      </c>
      <c r="I1608" s="8">
        <v>1319.34</v>
      </c>
      <c r="J1608" s="8">
        <v>1564.41</v>
      </c>
    </row>
    <row r="1609" spans="1:10" ht="20.100000000000001" customHeight="1" x14ac:dyDescent="0.25">
      <c r="A1609" s="3" t="s">
        <v>1761</v>
      </c>
      <c r="B1609" s="84" t="s">
        <v>1762</v>
      </c>
      <c r="C1609" s="84"/>
      <c r="D1609" s="84"/>
      <c r="E1609" s="84"/>
      <c r="F1609" s="84"/>
      <c r="G1609" s="84">
        <v>64320.130000000005</v>
      </c>
      <c r="H1609" s="84"/>
      <c r="I1609" s="4">
        <v>64320.13</v>
      </c>
      <c r="J1609" s="4">
        <v>76245.86</v>
      </c>
    </row>
    <row r="1610" spans="1:10" x14ac:dyDescent="0.25">
      <c r="A1610" s="5" t="s">
        <v>1763</v>
      </c>
      <c r="B1610" s="6" t="s">
        <v>46</v>
      </c>
      <c r="C1610" s="5" t="s">
        <v>47</v>
      </c>
      <c r="D1610" s="6" t="s">
        <v>25</v>
      </c>
      <c r="E1610" s="6" t="s">
        <v>48</v>
      </c>
      <c r="F1610" s="7">
        <v>39.840000000000003</v>
      </c>
      <c r="G1610" s="8">
        <v>2.68</v>
      </c>
      <c r="H1610" s="8">
        <v>3.18</v>
      </c>
      <c r="I1610" s="8">
        <v>106.77</v>
      </c>
      <c r="J1610" s="8">
        <v>126.69</v>
      </c>
    </row>
    <row r="1611" spans="1:10" ht="16.5" x14ac:dyDescent="0.25">
      <c r="A1611" s="5" t="s">
        <v>1764</v>
      </c>
      <c r="B1611" s="6" t="s">
        <v>50</v>
      </c>
      <c r="C1611" s="5" t="s">
        <v>51</v>
      </c>
      <c r="D1611" s="6" t="s">
        <v>20</v>
      </c>
      <c r="E1611" s="6" t="s">
        <v>16</v>
      </c>
      <c r="F1611" s="7">
        <v>333.11</v>
      </c>
      <c r="G1611" s="8">
        <v>0.67</v>
      </c>
      <c r="H1611" s="8">
        <v>0.79</v>
      </c>
      <c r="I1611" s="8">
        <v>223.18</v>
      </c>
      <c r="J1611" s="8">
        <v>263.16000000000003</v>
      </c>
    </row>
    <row r="1612" spans="1:10" ht="16.5" x14ac:dyDescent="0.25">
      <c r="A1612" s="5" t="s">
        <v>1765</v>
      </c>
      <c r="B1612" s="6" t="s">
        <v>53</v>
      </c>
      <c r="C1612" s="5" t="s">
        <v>54</v>
      </c>
      <c r="D1612" s="6" t="s">
        <v>20</v>
      </c>
      <c r="E1612" s="6" t="s">
        <v>34</v>
      </c>
      <c r="F1612" s="7">
        <v>21.7</v>
      </c>
      <c r="G1612" s="8">
        <v>4.5199999999999996</v>
      </c>
      <c r="H1612" s="8">
        <v>5.36</v>
      </c>
      <c r="I1612" s="8">
        <v>98.08</v>
      </c>
      <c r="J1612" s="8">
        <v>116.31</v>
      </c>
    </row>
    <row r="1613" spans="1:10" ht="16.5" x14ac:dyDescent="0.25">
      <c r="A1613" s="5" t="s">
        <v>1766</v>
      </c>
      <c r="B1613" s="6" t="s">
        <v>56</v>
      </c>
      <c r="C1613" s="5" t="s">
        <v>57</v>
      </c>
      <c r="D1613" s="6" t="s">
        <v>20</v>
      </c>
      <c r="E1613" s="6" t="s">
        <v>34</v>
      </c>
      <c r="F1613" s="7">
        <v>0.86</v>
      </c>
      <c r="G1613" s="8">
        <v>114.41</v>
      </c>
      <c r="H1613" s="8">
        <v>135.63999999999999</v>
      </c>
      <c r="I1613" s="8">
        <v>98.39</v>
      </c>
      <c r="J1613" s="8">
        <v>116.65</v>
      </c>
    </row>
    <row r="1614" spans="1:10" ht="24.75" x14ac:dyDescent="0.25">
      <c r="A1614" s="5" t="s">
        <v>1767</v>
      </c>
      <c r="B1614" s="6" t="s">
        <v>59</v>
      </c>
      <c r="C1614" s="5" t="s">
        <v>60</v>
      </c>
      <c r="D1614" s="6" t="s">
        <v>20</v>
      </c>
      <c r="E1614" s="6" t="s">
        <v>61</v>
      </c>
      <c r="F1614" s="7">
        <v>83.9</v>
      </c>
      <c r="G1614" s="8">
        <v>5.66</v>
      </c>
      <c r="H1614" s="8">
        <v>6.71</v>
      </c>
      <c r="I1614" s="8">
        <v>474.87</v>
      </c>
      <c r="J1614" s="8">
        <v>562.97</v>
      </c>
    </row>
    <row r="1615" spans="1:10" ht="16.5" x14ac:dyDescent="0.25">
      <c r="A1615" s="5" t="s">
        <v>1768</v>
      </c>
      <c r="B1615" s="6" t="s">
        <v>63</v>
      </c>
      <c r="C1615" s="5" t="s">
        <v>64</v>
      </c>
      <c r="D1615" s="6" t="s">
        <v>20</v>
      </c>
      <c r="E1615" s="6" t="s">
        <v>65</v>
      </c>
      <c r="F1615" s="7">
        <v>1833.32</v>
      </c>
      <c r="G1615" s="8">
        <v>1.26</v>
      </c>
      <c r="H1615" s="8">
        <v>1.49</v>
      </c>
      <c r="I1615" s="8">
        <v>2309.98</v>
      </c>
      <c r="J1615" s="8">
        <v>2731.65</v>
      </c>
    </row>
    <row r="1616" spans="1:10" ht="16.5" x14ac:dyDescent="0.25">
      <c r="A1616" s="5" t="s">
        <v>1769</v>
      </c>
      <c r="B1616" s="6" t="s">
        <v>67</v>
      </c>
      <c r="C1616" s="5" t="s">
        <v>68</v>
      </c>
      <c r="D1616" s="6" t="s">
        <v>20</v>
      </c>
      <c r="E1616" s="6" t="s">
        <v>65</v>
      </c>
      <c r="F1616" s="7">
        <v>1006.72</v>
      </c>
      <c r="G1616" s="8">
        <v>0.48</v>
      </c>
      <c r="H1616" s="8">
        <v>0.56999999999999995</v>
      </c>
      <c r="I1616" s="8">
        <v>483.23</v>
      </c>
      <c r="J1616" s="8">
        <v>573.83000000000004</v>
      </c>
    </row>
    <row r="1617" spans="1:10" x14ac:dyDescent="0.25">
      <c r="A1617" s="5" t="s">
        <v>1770</v>
      </c>
      <c r="B1617" s="6" t="s">
        <v>70</v>
      </c>
      <c r="C1617" s="5" t="s">
        <v>71</v>
      </c>
      <c r="D1617" s="6" t="s">
        <v>25</v>
      </c>
      <c r="E1617" s="6" t="s">
        <v>61</v>
      </c>
      <c r="F1617" s="7">
        <v>49.97</v>
      </c>
      <c r="G1617" s="8">
        <v>28.42</v>
      </c>
      <c r="H1617" s="8">
        <v>33.69</v>
      </c>
      <c r="I1617" s="8">
        <v>1420.15</v>
      </c>
      <c r="J1617" s="8">
        <v>1683.49</v>
      </c>
    </row>
    <row r="1618" spans="1:10" ht="16.5" x14ac:dyDescent="0.25">
      <c r="A1618" s="5" t="s">
        <v>1771</v>
      </c>
      <c r="B1618" s="6" t="s">
        <v>63</v>
      </c>
      <c r="C1618" s="5" t="s">
        <v>64</v>
      </c>
      <c r="D1618" s="6" t="s">
        <v>20</v>
      </c>
      <c r="E1618" s="6" t="s">
        <v>65</v>
      </c>
      <c r="F1618" s="7">
        <v>966.65</v>
      </c>
      <c r="G1618" s="8">
        <v>1.26</v>
      </c>
      <c r="H1618" s="8">
        <v>1.49</v>
      </c>
      <c r="I1618" s="8">
        <v>1217.98</v>
      </c>
      <c r="J1618" s="8">
        <v>1440.31</v>
      </c>
    </row>
    <row r="1619" spans="1:10" x14ac:dyDescent="0.25">
      <c r="A1619" s="5" t="s">
        <v>1772</v>
      </c>
      <c r="B1619" s="6" t="s">
        <v>74</v>
      </c>
      <c r="C1619" s="5" t="s">
        <v>75</v>
      </c>
      <c r="D1619" s="6" t="s">
        <v>76</v>
      </c>
      <c r="E1619" s="6" t="s">
        <v>77</v>
      </c>
      <c r="F1619" s="7">
        <v>21.7</v>
      </c>
      <c r="G1619" s="8">
        <v>212.84</v>
      </c>
      <c r="H1619" s="8">
        <v>252.34</v>
      </c>
      <c r="I1619" s="8">
        <v>4618.63</v>
      </c>
      <c r="J1619" s="8">
        <v>5475.78</v>
      </c>
    </row>
    <row r="1620" spans="1:10" ht="16.5" x14ac:dyDescent="0.25">
      <c r="A1620" s="5" t="s">
        <v>1773</v>
      </c>
      <c r="B1620" s="6" t="s">
        <v>79</v>
      </c>
      <c r="C1620" s="5" t="s">
        <v>80</v>
      </c>
      <c r="D1620" s="6" t="s">
        <v>20</v>
      </c>
      <c r="E1620" s="6" t="s">
        <v>16</v>
      </c>
      <c r="F1620" s="7">
        <v>216.98</v>
      </c>
      <c r="G1620" s="8">
        <v>1.48</v>
      </c>
      <c r="H1620" s="8">
        <v>1.75</v>
      </c>
      <c r="I1620" s="8">
        <v>321.13</v>
      </c>
      <c r="J1620" s="8">
        <v>379.72</v>
      </c>
    </row>
    <row r="1621" spans="1:10" ht="24.75" x14ac:dyDescent="0.25">
      <c r="A1621" s="5" t="s">
        <v>1774</v>
      </c>
      <c r="B1621" s="6" t="s">
        <v>82</v>
      </c>
      <c r="C1621" s="5" t="s">
        <v>83</v>
      </c>
      <c r="D1621" s="6" t="s">
        <v>20</v>
      </c>
      <c r="E1621" s="6" t="s">
        <v>84</v>
      </c>
      <c r="F1621" s="7">
        <v>190.09</v>
      </c>
      <c r="G1621" s="8">
        <v>48.51</v>
      </c>
      <c r="H1621" s="8">
        <v>57.51</v>
      </c>
      <c r="I1621" s="8">
        <v>9221.27</v>
      </c>
      <c r="J1621" s="8">
        <v>10932.08</v>
      </c>
    </row>
    <row r="1622" spans="1:10" x14ac:dyDescent="0.25">
      <c r="A1622" s="5" t="s">
        <v>1775</v>
      </c>
      <c r="B1622" s="6" t="s">
        <v>86</v>
      </c>
      <c r="C1622" s="5" t="s">
        <v>87</v>
      </c>
      <c r="D1622" s="6" t="s">
        <v>20</v>
      </c>
      <c r="E1622" s="6" t="s">
        <v>84</v>
      </c>
      <c r="F1622" s="7">
        <v>190.09</v>
      </c>
      <c r="G1622" s="8">
        <v>1.93</v>
      </c>
      <c r="H1622" s="8">
        <v>2.29</v>
      </c>
      <c r="I1622" s="8">
        <v>366.87</v>
      </c>
      <c r="J1622" s="8">
        <v>435.31</v>
      </c>
    </row>
    <row r="1623" spans="1:10" ht="16.5" x14ac:dyDescent="0.25">
      <c r="A1623" s="5" t="s">
        <v>1776</v>
      </c>
      <c r="B1623" s="6" t="s">
        <v>89</v>
      </c>
      <c r="C1623" s="5" t="s">
        <v>90</v>
      </c>
      <c r="D1623" s="6" t="s">
        <v>20</v>
      </c>
      <c r="E1623" s="6" t="s">
        <v>26</v>
      </c>
      <c r="F1623" s="7">
        <v>2</v>
      </c>
      <c r="G1623" s="8">
        <v>1316.71</v>
      </c>
      <c r="H1623" s="8">
        <v>1561.09</v>
      </c>
      <c r="I1623" s="8">
        <v>2633.42</v>
      </c>
      <c r="J1623" s="8">
        <v>3122.18</v>
      </c>
    </row>
    <row r="1624" spans="1:10" ht="16.5" x14ac:dyDescent="0.25">
      <c r="A1624" s="5" t="s">
        <v>1777</v>
      </c>
      <c r="B1624" s="6" t="s">
        <v>92</v>
      </c>
      <c r="C1624" s="5" t="s">
        <v>93</v>
      </c>
      <c r="D1624" s="6" t="s">
        <v>25</v>
      </c>
      <c r="E1624" s="6" t="s">
        <v>16</v>
      </c>
      <c r="F1624" s="7">
        <v>216.98</v>
      </c>
      <c r="G1624" s="8">
        <v>160.55000000000001</v>
      </c>
      <c r="H1624" s="8">
        <v>190.35</v>
      </c>
      <c r="I1624" s="8">
        <v>34836.14</v>
      </c>
      <c r="J1624" s="8">
        <v>41302.14</v>
      </c>
    </row>
    <row r="1625" spans="1:10" ht="16.5" x14ac:dyDescent="0.25">
      <c r="A1625" s="5" t="s">
        <v>1778</v>
      </c>
      <c r="B1625" s="6" t="s">
        <v>98</v>
      </c>
      <c r="C1625" s="5" t="s">
        <v>99</v>
      </c>
      <c r="D1625" s="6" t="s">
        <v>20</v>
      </c>
      <c r="E1625" s="6" t="s">
        <v>26</v>
      </c>
      <c r="F1625" s="7">
        <v>2</v>
      </c>
      <c r="G1625" s="8">
        <v>1299.47</v>
      </c>
      <c r="H1625" s="8">
        <v>1540.65</v>
      </c>
      <c r="I1625" s="8">
        <v>2598.94</v>
      </c>
      <c r="J1625" s="8">
        <v>3081.3</v>
      </c>
    </row>
    <row r="1626" spans="1:10" ht="16.5" x14ac:dyDescent="0.25">
      <c r="A1626" s="5" t="s">
        <v>1779</v>
      </c>
      <c r="B1626" s="6" t="s">
        <v>95</v>
      </c>
      <c r="C1626" s="5" t="s">
        <v>96</v>
      </c>
      <c r="D1626" s="6" t="s">
        <v>20</v>
      </c>
      <c r="E1626" s="6" t="s">
        <v>16</v>
      </c>
      <c r="F1626" s="7">
        <v>6.72</v>
      </c>
      <c r="G1626" s="8">
        <v>176.85</v>
      </c>
      <c r="H1626" s="8">
        <v>209.67</v>
      </c>
      <c r="I1626" s="8">
        <v>1188.43</v>
      </c>
      <c r="J1626" s="8">
        <v>1408.98</v>
      </c>
    </row>
    <row r="1627" spans="1:10" x14ac:dyDescent="0.25">
      <c r="A1627" s="5" t="s">
        <v>1780</v>
      </c>
      <c r="B1627" s="6" t="s">
        <v>101</v>
      </c>
      <c r="C1627" s="5" t="s">
        <v>102</v>
      </c>
      <c r="D1627" s="6" t="s">
        <v>76</v>
      </c>
      <c r="E1627" s="6" t="s">
        <v>103</v>
      </c>
      <c r="F1627" s="7">
        <v>8</v>
      </c>
      <c r="G1627" s="8">
        <v>19.79</v>
      </c>
      <c r="H1627" s="8">
        <v>23.46</v>
      </c>
      <c r="I1627" s="8">
        <v>158.32</v>
      </c>
      <c r="J1627" s="8">
        <v>187.68</v>
      </c>
    </row>
    <row r="1628" spans="1:10" x14ac:dyDescent="0.25">
      <c r="A1628" s="5" t="s">
        <v>1781</v>
      </c>
      <c r="B1628" s="6" t="s">
        <v>105</v>
      </c>
      <c r="C1628" s="5" t="s">
        <v>106</v>
      </c>
      <c r="D1628" s="6" t="s">
        <v>20</v>
      </c>
      <c r="E1628" s="6" t="s">
        <v>16</v>
      </c>
      <c r="F1628" s="7">
        <v>63.8</v>
      </c>
      <c r="G1628" s="8">
        <v>17.11</v>
      </c>
      <c r="H1628" s="8">
        <v>20.29</v>
      </c>
      <c r="I1628" s="8">
        <v>1091.6199999999999</v>
      </c>
      <c r="J1628" s="8">
        <v>1294.5</v>
      </c>
    </row>
    <row r="1629" spans="1:10" x14ac:dyDescent="0.25">
      <c r="A1629" s="5" t="s">
        <v>1782</v>
      </c>
      <c r="B1629" s="6" t="s">
        <v>108</v>
      </c>
      <c r="C1629" s="5" t="s">
        <v>109</v>
      </c>
      <c r="D1629" s="6" t="s">
        <v>110</v>
      </c>
      <c r="E1629" s="6" t="s">
        <v>111</v>
      </c>
      <c r="F1629" s="7">
        <v>216.98</v>
      </c>
      <c r="G1629" s="8">
        <v>3.93</v>
      </c>
      <c r="H1629" s="8">
        <v>4.66</v>
      </c>
      <c r="I1629" s="8">
        <v>852.73</v>
      </c>
      <c r="J1629" s="8">
        <v>1011.13</v>
      </c>
    </row>
    <row r="1630" spans="1:10" ht="20.100000000000001" customHeight="1" x14ac:dyDescent="0.25">
      <c r="A1630" s="3" t="s">
        <v>1783</v>
      </c>
      <c r="B1630" s="84" t="s">
        <v>1784</v>
      </c>
      <c r="C1630" s="84"/>
      <c r="D1630" s="84"/>
      <c r="E1630" s="84"/>
      <c r="F1630" s="84"/>
      <c r="G1630" s="84">
        <v>314936.61999999994</v>
      </c>
      <c r="H1630" s="84"/>
      <c r="I1630" s="4">
        <v>314936.62</v>
      </c>
      <c r="J1630" s="4">
        <v>373297.35</v>
      </c>
    </row>
    <row r="1631" spans="1:10" x14ac:dyDescent="0.25">
      <c r="A1631" s="5" t="s">
        <v>1785</v>
      </c>
      <c r="B1631" s="6" t="s">
        <v>46</v>
      </c>
      <c r="C1631" s="5" t="s">
        <v>47</v>
      </c>
      <c r="D1631" s="6" t="s">
        <v>25</v>
      </c>
      <c r="E1631" s="6" t="s">
        <v>48</v>
      </c>
      <c r="F1631" s="7">
        <v>201.95</v>
      </c>
      <c r="G1631" s="8">
        <v>2.68</v>
      </c>
      <c r="H1631" s="8">
        <v>3.18</v>
      </c>
      <c r="I1631" s="8">
        <v>541.23</v>
      </c>
      <c r="J1631" s="8">
        <v>642.20000000000005</v>
      </c>
    </row>
    <row r="1632" spans="1:10" ht="16.5" x14ac:dyDescent="0.25">
      <c r="A1632" s="5" t="s">
        <v>1786</v>
      </c>
      <c r="B1632" s="6" t="s">
        <v>50</v>
      </c>
      <c r="C1632" s="5" t="s">
        <v>51</v>
      </c>
      <c r="D1632" s="6" t="s">
        <v>20</v>
      </c>
      <c r="E1632" s="6" t="s">
        <v>16</v>
      </c>
      <c r="F1632" s="7">
        <v>3235.31</v>
      </c>
      <c r="G1632" s="8">
        <v>0.67</v>
      </c>
      <c r="H1632" s="8">
        <v>0.79</v>
      </c>
      <c r="I1632" s="8">
        <v>2167.66</v>
      </c>
      <c r="J1632" s="8">
        <v>2555.89</v>
      </c>
    </row>
    <row r="1633" spans="1:10" ht="16.5" x14ac:dyDescent="0.25">
      <c r="A1633" s="5" t="s">
        <v>1787</v>
      </c>
      <c r="B1633" s="6" t="s">
        <v>53</v>
      </c>
      <c r="C1633" s="5" t="s">
        <v>54</v>
      </c>
      <c r="D1633" s="6" t="s">
        <v>20</v>
      </c>
      <c r="E1633" s="6" t="s">
        <v>34</v>
      </c>
      <c r="F1633" s="7">
        <v>106.56</v>
      </c>
      <c r="G1633" s="8">
        <v>4.5199999999999996</v>
      </c>
      <c r="H1633" s="8">
        <v>5.36</v>
      </c>
      <c r="I1633" s="8">
        <v>481.65</v>
      </c>
      <c r="J1633" s="8">
        <v>571.16</v>
      </c>
    </row>
    <row r="1634" spans="1:10" ht="16.5" x14ac:dyDescent="0.25">
      <c r="A1634" s="5" t="s">
        <v>1788</v>
      </c>
      <c r="B1634" s="6" t="s">
        <v>56</v>
      </c>
      <c r="C1634" s="5" t="s">
        <v>57</v>
      </c>
      <c r="D1634" s="6" t="s">
        <v>20</v>
      </c>
      <c r="E1634" s="6" t="s">
        <v>34</v>
      </c>
      <c r="F1634" s="7">
        <v>2.15</v>
      </c>
      <c r="G1634" s="8">
        <v>114.41</v>
      </c>
      <c r="H1634" s="8">
        <v>135.63999999999999</v>
      </c>
      <c r="I1634" s="8">
        <v>245.98</v>
      </c>
      <c r="J1634" s="8">
        <v>291.63</v>
      </c>
    </row>
    <row r="1635" spans="1:10" ht="24.75" x14ac:dyDescent="0.25">
      <c r="A1635" s="5" t="s">
        <v>1789</v>
      </c>
      <c r="B1635" s="6" t="s">
        <v>59</v>
      </c>
      <c r="C1635" s="5" t="s">
        <v>60</v>
      </c>
      <c r="D1635" s="6" t="s">
        <v>20</v>
      </c>
      <c r="E1635" s="6" t="s">
        <v>61</v>
      </c>
      <c r="F1635" s="7">
        <v>648.6</v>
      </c>
      <c r="G1635" s="8">
        <v>5.66</v>
      </c>
      <c r="H1635" s="8">
        <v>6.71</v>
      </c>
      <c r="I1635" s="8">
        <v>3671.08</v>
      </c>
      <c r="J1635" s="8">
        <v>4352.1099999999997</v>
      </c>
    </row>
    <row r="1636" spans="1:10" ht="16.5" x14ac:dyDescent="0.25">
      <c r="A1636" s="5" t="s">
        <v>1790</v>
      </c>
      <c r="B1636" s="6" t="s">
        <v>63</v>
      </c>
      <c r="C1636" s="5" t="s">
        <v>64</v>
      </c>
      <c r="D1636" s="6" t="s">
        <v>20</v>
      </c>
      <c r="E1636" s="6" t="s">
        <v>65</v>
      </c>
      <c r="F1636" s="7">
        <v>16101.01</v>
      </c>
      <c r="G1636" s="8">
        <v>1.26</v>
      </c>
      <c r="H1636" s="8">
        <v>1.49</v>
      </c>
      <c r="I1636" s="8">
        <v>20287.27</v>
      </c>
      <c r="J1636" s="8">
        <v>23990.5</v>
      </c>
    </row>
    <row r="1637" spans="1:10" ht="16.5" x14ac:dyDescent="0.25">
      <c r="A1637" s="5" t="s">
        <v>1791</v>
      </c>
      <c r="B1637" s="6" t="s">
        <v>67</v>
      </c>
      <c r="C1637" s="5" t="s">
        <v>68</v>
      </c>
      <c r="D1637" s="6" t="s">
        <v>20</v>
      </c>
      <c r="E1637" s="6" t="s">
        <v>65</v>
      </c>
      <c r="F1637" s="7">
        <v>7783.11</v>
      </c>
      <c r="G1637" s="8">
        <v>0.48</v>
      </c>
      <c r="H1637" s="8">
        <v>0.56999999999999995</v>
      </c>
      <c r="I1637" s="8">
        <v>3735.89</v>
      </c>
      <c r="J1637" s="8">
        <v>4436.37</v>
      </c>
    </row>
    <row r="1638" spans="1:10" x14ac:dyDescent="0.25">
      <c r="A1638" s="5" t="s">
        <v>1792</v>
      </c>
      <c r="B1638" s="6" t="s">
        <v>70</v>
      </c>
      <c r="C1638" s="5" t="s">
        <v>71</v>
      </c>
      <c r="D1638" s="6" t="s">
        <v>25</v>
      </c>
      <c r="E1638" s="6" t="s">
        <v>61</v>
      </c>
      <c r="F1638" s="7">
        <v>485.3</v>
      </c>
      <c r="G1638" s="8">
        <v>28.42</v>
      </c>
      <c r="H1638" s="8">
        <v>33.69</v>
      </c>
      <c r="I1638" s="8">
        <v>13792.23</v>
      </c>
      <c r="J1638" s="8">
        <v>16349.76</v>
      </c>
    </row>
    <row r="1639" spans="1:10" ht="16.5" x14ac:dyDescent="0.25">
      <c r="A1639" s="5" t="s">
        <v>1793</v>
      </c>
      <c r="B1639" s="6" t="s">
        <v>63</v>
      </c>
      <c r="C1639" s="5" t="s">
        <v>64</v>
      </c>
      <c r="D1639" s="6" t="s">
        <v>20</v>
      </c>
      <c r="E1639" s="6" t="s">
        <v>65</v>
      </c>
      <c r="F1639" s="7">
        <v>4747.43</v>
      </c>
      <c r="G1639" s="8">
        <v>1.26</v>
      </c>
      <c r="H1639" s="8">
        <v>1.49</v>
      </c>
      <c r="I1639" s="8">
        <v>5981.76</v>
      </c>
      <c r="J1639" s="8">
        <v>7073.67</v>
      </c>
    </row>
    <row r="1640" spans="1:10" x14ac:dyDescent="0.25">
      <c r="A1640" s="5" t="s">
        <v>1794</v>
      </c>
      <c r="B1640" s="6" t="s">
        <v>74</v>
      </c>
      <c r="C1640" s="5" t="s">
        <v>75</v>
      </c>
      <c r="D1640" s="6" t="s">
        <v>76</v>
      </c>
      <c r="E1640" s="6" t="s">
        <v>77</v>
      </c>
      <c r="F1640" s="7">
        <v>106.56</v>
      </c>
      <c r="G1640" s="8">
        <v>212.84</v>
      </c>
      <c r="H1640" s="8">
        <v>252.34</v>
      </c>
      <c r="I1640" s="8">
        <v>22680.23</v>
      </c>
      <c r="J1640" s="8">
        <v>26889.35</v>
      </c>
    </row>
    <row r="1641" spans="1:10" ht="16.5" x14ac:dyDescent="0.25">
      <c r="A1641" s="5" t="s">
        <v>1795</v>
      </c>
      <c r="B1641" s="6" t="s">
        <v>79</v>
      </c>
      <c r="C1641" s="5" t="s">
        <v>80</v>
      </c>
      <c r="D1641" s="6" t="s">
        <v>20</v>
      </c>
      <c r="E1641" s="6" t="s">
        <v>16</v>
      </c>
      <c r="F1641" s="7">
        <v>1065.6400000000001</v>
      </c>
      <c r="G1641" s="8">
        <v>1.48</v>
      </c>
      <c r="H1641" s="8">
        <v>1.75</v>
      </c>
      <c r="I1641" s="8">
        <v>1577.15</v>
      </c>
      <c r="J1641" s="8">
        <v>1864.87</v>
      </c>
    </row>
    <row r="1642" spans="1:10" ht="24.75" x14ac:dyDescent="0.25">
      <c r="A1642" s="5" t="s">
        <v>1796</v>
      </c>
      <c r="B1642" s="6" t="s">
        <v>82</v>
      </c>
      <c r="C1642" s="5" t="s">
        <v>83</v>
      </c>
      <c r="D1642" s="6" t="s">
        <v>20</v>
      </c>
      <c r="E1642" s="6" t="s">
        <v>84</v>
      </c>
      <c r="F1642" s="7">
        <v>861.99</v>
      </c>
      <c r="G1642" s="8">
        <v>48.51</v>
      </c>
      <c r="H1642" s="8">
        <v>57.51</v>
      </c>
      <c r="I1642" s="8">
        <v>41815.129999999997</v>
      </c>
      <c r="J1642" s="8">
        <v>49573.04</v>
      </c>
    </row>
    <row r="1643" spans="1:10" x14ac:dyDescent="0.25">
      <c r="A1643" s="5" t="s">
        <v>1797</v>
      </c>
      <c r="B1643" s="6" t="s">
        <v>86</v>
      </c>
      <c r="C1643" s="5" t="s">
        <v>87</v>
      </c>
      <c r="D1643" s="6" t="s">
        <v>20</v>
      </c>
      <c r="E1643" s="6" t="s">
        <v>84</v>
      </c>
      <c r="F1643" s="7">
        <v>861.99</v>
      </c>
      <c r="G1643" s="8">
        <v>1.93</v>
      </c>
      <c r="H1643" s="8">
        <v>2.29</v>
      </c>
      <c r="I1643" s="8">
        <v>1663.64</v>
      </c>
      <c r="J1643" s="8">
        <v>1973.96</v>
      </c>
    </row>
    <row r="1644" spans="1:10" ht="16.5" x14ac:dyDescent="0.25">
      <c r="A1644" s="5" t="s">
        <v>1798</v>
      </c>
      <c r="B1644" s="6" t="s">
        <v>89</v>
      </c>
      <c r="C1644" s="5" t="s">
        <v>90</v>
      </c>
      <c r="D1644" s="6" t="s">
        <v>20</v>
      </c>
      <c r="E1644" s="6" t="s">
        <v>26</v>
      </c>
      <c r="F1644" s="7">
        <v>5</v>
      </c>
      <c r="G1644" s="8">
        <v>1316.71</v>
      </c>
      <c r="H1644" s="8">
        <v>1561.09</v>
      </c>
      <c r="I1644" s="8">
        <v>6583.55</v>
      </c>
      <c r="J1644" s="8">
        <v>7805.45</v>
      </c>
    </row>
    <row r="1645" spans="1:10" ht="16.5" x14ac:dyDescent="0.25">
      <c r="A1645" s="5" t="s">
        <v>1799</v>
      </c>
      <c r="B1645" s="6" t="s">
        <v>92</v>
      </c>
      <c r="C1645" s="5" t="s">
        <v>93</v>
      </c>
      <c r="D1645" s="6" t="s">
        <v>25</v>
      </c>
      <c r="E1645" s="6" t="s">
        <v>16</v>
      </c>
      <c r="F1645" s="7">
        <v>1065.6400000000001</v>
      </c>
      <c r="G1645" s="8">
        <v>160.55000000000001</v>
      </c>
      <c r="H1645" s="8">
        <v>190.35</v>
      </c>
      <c r="I1645" s="8">
        <v>171088.5</v>
      </c>
      <c r="J1645" s="8">
        <v>202844.57</v>
      </c>
    </row>
    <row r="1646" spans="1:10" ht="16.5" x14ac:dyDescent="0.25">
      <c r="A1646" s="5" t="s">
        <v>1800</v>
      </c>
      <c r="B1646" s="6" t="s">
        <v>98</v>
      </c>
      <c r="C1646" s="5" t="s">
        <v>99</v>
      </c>
      <c r="D1646" s="6" t="s">
        <v>20</v>
      </c>
      <c r="E1646" s="6" t="s">
        <v>26</v>
      </c>
      <c r="F1646" s="7">
        <v>2</v>
      </c>
      <c r="G1646" s="8">
        <v>1299.47</v>
      </c>
      <c r="H1646" s="8">
        <v>1540.65</v>
      </c>
      <c r="I1646" s="8">
        <v>2598.94</v>
      </c>
      <c r="J1646" s="8">
        <v>3081.3</v>
      </c>
    </row>
    <row r="1647" spans="1:10" ht="16.5" x14ac:dyDescent="0.25">
      <c r="A1647" s="5" t="s">
        <v>1801</v>
      </c>
      <c r="B1647" s="6" t="s">
        <v>95</v>
      </c>
      <c r="C1647" s="5" t="s">
        <v>96</v>
      </c>
      <c r="D1647" s="6" t="s">
        <v>20</v>
      </c>
      <c r="E1647" s="6" t="s">
        <v>16</v>
      </c>
      <c r="F1647" s="7">
        <v>19.68</v>
      </c>
      <c r="G1647" s="8">
        <v>176.85</v>
      </c>
      <c r="H1647" s="8">
        <v>209.67</v>
      </c>
      <c r="I1647" s="8">
        <v>3480.41</v>
      </c>
      <c r="J1647" s="8">
        <v>4126.3100000000004</v>
      </c>
    </row>
    <row r="1648" spans="1:10" x14ac:dyDescent="0.25">
      <c r="A1648" s="5" t="s">
        <v>1802</v>
      </c>
      <c r="B1648" s="6" t="s">
        <v>101</v>
      </c>
      <c r="C1648" s="5" t="s">
        <v>102</v>
      </c>
      <c r="D1648" s="6" t="s">
        <v>76</v>
      </c>
      <c r="E1648" s="6" t="s">
        <v>103</v>
      </c>
      <c r="F1648" s="7">
        <v>12</v>
      </c>
      <c r="G1648" s="8">
        <v>19.79</v>
      </c>
      <c r="H1648" s="8">
        <v>23.46</v>
      </c>
      <c r="I1648" s="8">
        <v>237.48</v>
      </c>
      <c r="J1648" s="8">
        <v>281.52</v>
      </c>
    </row>
    <row r="1649" spans="1:10" x14ac:dyDescent="0.25">
      <c r="A1649" s="5" t="s">
        <v>1803</v>
      </c>
      <c r="B1649" s="6" t="s">
        <v>105</v>
      </c>
      <c r="C1649" s="5" t="s">
        <v>106</v>
      </c>
      <c r="D1649" s="6" t="s">
        <v>20</v>
      </c>
      <c r="E1649" s="6" t="s">
        <v>16</v>
      </c>
      <c r="F1649" s="7">
        <v>474.51</v>
      </c>
      <c r="G1649" s="8">
        <v>17.11</v>
      </c>
      <c r="H1649" s="8">
        <v>20.29</v>
      </c>
      <c r="I1649" s="8">
        <v>8118.87</v>
      </c>
      <c r="J1649" s="8">
        <v>9627.81</v>
      </c>
    </row>
    <row r="1650" spans="1:10" x14ac:dyDescent="0.25">
      <c r="A1650" s="5" t="s">
        <v>1804</v>
      </c>
      <c r="B1650" s="6" t="s">
        <v>108</v>
      </c>
      <c r="C1650" s="5" t="s">
        <v>109</v>
      </c>
      <c r="D1650" s="6" t="s">
        <v>110</v>
      </c>
      <c r="E1650" s="6" t="s">
        <v>111</v>
      </c>
      <c r="F1650" s="7">
        <v>1065.6400000000001</v>
      </c>
      <c r="G1650" s="8">
        <v>3.93</v>
      </c>
      <c r="H1650" s="8">
        <v>4.66</v>
      </c>
      <c r="I1650" s="8">
        <v>4187.97</v>
      </c>
      <c r="J1650" s="8">
        <v>4965.88</v>
      </c>
    </row>
    <row r="1651" spans="1:10" ht="20.100000000000001" customHeight="1" x14ac:dyDescent="0.25">
      <c r="A1651" s="3" t="s">
        <v>1805</v>
      </c>
      <c r="B1651" s="84" t="s">
        <v>1806</v>
      </c>
      <c r="C1651" s="84"/>
      <c r="D1651" s="84"/>
      <c r="E1651" s="84"/>
      <c r="F1651" s="84"/>
      <c r="G1651" s="84">
        <v>272982.75999999995</v>
      </c>
      <c r="H1651" s="84"/>
      <c r="I1651" s="4">
        <v>272982.76</v>
      </c>
      <c r="J1651" s="4">
        <v>323570.39</v>
      </c>
    </row>
    <row r="1652" spans="1:10" x14ac:dyDescent="0.25">
      <c r="A1652" s="5" t="s">
        <v>1807</v>
      </c>
      <c r="B1652" s="6" t="s">
        <v>46</v>
      </c>
      <c r="C1652" s="5" t="s">
        <v>47</v>
      </c>
      <c r="D1652" s="6" t="s">
        <v>25</v>
      </c>
      <c r="E1652" s="6" t="s">
        <v>48</v>
      </c>
      <c r="F1652" s="7">
        <v>171.43</v>
      </c>
      <c r="G1652" s="8">
        <v>2.68</v>
      </c>
      <c r="H1652" s="8">
        <v>3.18</v>
      </c>
      <c r="I1652" s="8">
        <v>459.43</v>
      </c>
      <c r="J1652" s="8">
        <v>545.15</v>
      </c>
    </row>
    <row r="1653" spans="1:10" ht="16.5" x14ac:dyDescent="0.25">
      <c r="A1653" s="5" t="s">
        <v>1808</v>
      </c>
      <c r="B1653" s="6" t="s">
        <v>50</v>
      </c>
      <c r="C1653" s="5" t="s">
        <v>51</v>
      </c>
      <c r="D1653" s="6" t="s">
        <v>20</v>
      </c>
      <c r="E1653" s="6" t="s">
        <v>16</v>
      </c>
      <c r="F1653" s="7">
        <v>2652.21</v>
      </c>
      <c r="G1653" s="8">
        <v>0.67</v>
      </c>
      <c r="H1653" s="8">
        <v>0.79</v>
      </c>
      <c r="I1653" s="8">
        <v>1776.98</v>
      </c>
      <c r="J1653" s="8">
        <v>2095.25</v>
      </c>
    </row>
    <row r="1654" spans="1:10" ht="16.5" x14ac:dyDescent="0.25">
      <c r="A1654" s="5" t="s">
        <v>1809</v>
      </c>
      <c r="B1654" s="6" t="s">
        <v>53</v>
      </c>
      <c r="C1654" s="5" t="s">
        <v>54</v>
      </c>
      <c r="D1654" s="6" t="s">
        <v>20</v>
      </c>
      <c r="E1654" s="6" t="s">
        <v>34</v>
      </c>
      <c r="F1654" s="7">
        <v>96.32</v>
      </c>
      <c r="G1654" s="8">
        <v>4.5199999999999996</v>
      </c>
      <c r="H1654" s="8">
        <v>5.36</v>
      </c>
      <c r="I1654" s="8">
        <v>435.37</v>
      </c>
      <c r="J1654" s="8">
        <v>516.28</v>
      </c>
    </row>
    <row r="1655" spans="1:10" ht="16.5" x14ac:dyDescent="0.25">
      <c r="A1655" s="5" t="s">
        <v>1810</v>
      </c>
      <c r="B1655" s="6" t="s">
        <v>56</v>
      </c>
      <c r="C1655" s="5" t="s">
        <v>57</v>
      </c>
      <c r="D1655" s="6" t="s">
        <v>20</v>
      </c>
      <c r="E1655" s="6" t="s">
        <v>34</v>
      </c>
      <c r="F1655" s="7">
        <v>1.72</v>
      </c>
      <c r="G1655" s="8">
        <v>114.41</v>
      </c>
      <c r="H1655" s="8">
        <v>135.63999999999999</v>
      </c>
      <c r="I1655" s="8">
        <v>196.79</v>
      </c>
      <c r="J1655" s="8">
        <v>233.3</v>
      </c>
    </row>
    <row r="1656" spans="1:10" ht="24.75" x14ac:dyDescent="0.25">
      <c r="A1656" s="5" t="s">
        <v>1811</v>
      </c>
      <c r="B1656" s="6" t="s">
        <v>59</v>
      </c>
      <c r="C1656" s="5" t="s">
        <v>60</v>
      </c>
      <c r="D1656" s="6" t="s">
        <v>20</v>
      </c>
      <c r="E1656" s="6" t="s">
        <v>61</v>
      </c>
      <c r="F1656" s="7">
        <v>545.07000000000005</v>
      </c>
      <c r="G1656" s="8">
        <v>5.66</v>
      </c>
      <c r="H1656" s="8">
        <v>6.71</v>
      </c>
      <c r="I1656" s="8">
        <v>3085.1</v>
      </c>
      <c r="J1656" s="8">
        <v>3657.42</v>
      </c>
    </row>
    <row r="1657" spans="1:10" ht="16.5" x14ac:dyDescent="0.25">
      <c r="A1657" s="5" t="s">
        <v>1812</v>
      </c>
      <c r="B1657" s="6" t="s">
        <v>63</v>
      </c>
      <c r="C1657" s="5" t="s">
        <v>64</v>
      </c>
      <c r="D1657" s="6" t="s">
        <v>20</v>
      </c>
      <c r="E1657" s="6" t="s">
        <v>65</v>
      </c>
      <c r="F1657" s="7">
        <v>13318.07</v>
      </c>
      <c r="G1657" s="8">
        <v>1.26</v>
      </c>
      <c r="H1657" s="8">
        <v>1.49</v>
      </c>
      <c r="I1657" s="8">
        <v>16780.77</v>
      </c>
      <c r="J1657" s="8">
        <v>19843.919999999998</v>
      </c>
    </row>
    <row r="1658" spans="1:10" ht="16.5" x14ac:dyDescent="0.25">
      <c r="A1658" s="5" t="s">
        <v>1813</v>
      </c>
      <c r="B1658" s="6" t="s">
        <v>67</v>
      </c>
      <c r="C1658" s="5" t="s">
        <v>68</v>
      </c>
      <c r="D1658" s="6" t="s">
        <v>20</v>
      </c>
      <c r="E1658" s="6" t="s">
        <v>65</v>
      </c>
      <c r="F1658" s="7">
        <v>6540.86</v>
      </c>
      <c r="G1658" s="8">
        <v>0.48</v>
      </c>
      <c r="H1658" s="8">
        <v>0.56999999999999995</v>
      </c>
      <c r="I1658" s="8">
        <v>3139.61</v>
      </c>
      <c r="J1658" s="8">
        <v>3728.29</v>
      </c>
    </row>
    <row r="1659" spans="1:10" x14ac:dyDescent="0.25">
      <c r="A1659" s="5" t="s">
        <v>1814</v>
      </c>
      <c r="B1659" s="6" t="s">
        <v>70</v>
      </c>
      <c r="C1659" s="5" t="s">
        <v>71</v>
      </c>
      <c r="D1659" s="6" t="s">
        <v>25</v>
      </c>
      <c r="E1659" s="6" t="s">
        <v>61</v>
      </c>
      <c r="F1659" s="7">
        <v>397.83</v>
      </c>
      <c r="G1659" s="8">
        <v>28.42</v>
      </c>
      <c r="H1659" s="8">
        <v>33.69</v>
      </c>
      <c r="I1659" s="8">
        <v>11306.33</v>
      </c>
      <c r="J1659" s="8">
        <v>13402.89</v>
      </c>
    </row>
    <row r="1660" spans="1:10" ht="16.5" x14ac:dyDescent="0.25">
      <c r="A1660" s="5" t="s">
        <v>1815</v>
      </c>
      <c r="B1660" s="6" t="s">
        <v>63</v>
      </c>
      <c r="C1660" s="5" t="s">
        <v>64</v>
      </c>
      <c r="D1660" s="6" t="s">
        <v>20</v>
      </c>
      <c r="E1660" s="6" t="s">
        <v>65</v>
      </c>
      <c r="F1660" s="7">
        <v>4291.0600000000004</v>
      </c>
      <c r="G1660" s="8">
        <v>1.26</v>
      </c>
      <c r="H1660" s="8">
        <v>1.49</v>
      </c>
      <c r="I1660" s="8">
        <v>5406.74</v>
      </c>
      <c r="J1660" s="8">
        <v>6393.68</v>
      </c>
    </row>
    <row r="1661" spans="1:10" x14ac:dyDescent="0.25">
      <c r="A1661" s="5" t="s">
        <v>1816</v>
      </c>
      <c r="B1661" s="6" t="s">
        <v>74</v>
      </c>
      <c r="C1661" s="5" t="s">
        <v>75</v>
      </c>
      <c r="D1661" s="6" t="s">
        <v>76</v>
      </c>
      <c r="E1661" s="6" t="s">
        <v>77</v>
      </c>
      <c r="F1661" s="7">
        <v>96.32</v>
      </c>
      <c r="G1661" s="8">
        <v>212.84</v>
      </c>
      <c r="H1661" s="8">
        <v>252.34</v>
      </c>
      <c r="I1661" s="8">
        <v>20500.75</v>
      </c>
      <c r="J1661" s="8">
        <v>24305.39</v>
      </c>
    </row>
    <row r="1662" spans="1:10" ht="16.5" x14ac:dyDescent="0.25">
      <c r="A1662" s="5" t="s">
        <v>1817</v>
      </c>
      <c r="B1662" s="6" t="s">
        <v>79</v>
      </c>
      <c r="C1662" s="5" t="s">
        <v>80</v>
      </c>
      <c r="D1662" s="6" t="s">
        <v>20</v>
      </c>
      <c r="E1662" s="6" t="s">
        <v>16</v>
      </c>
      <c r="F1662" s="7">
        <v>963.2</v>
      </c>
      <c r="G1662" s="8">
        <v>1.48</v>
      </c>
      <c r="H1662" s="8">
        <v>1.75</v>
      </c>
      <c r="I1662" s="8">
        <v>1425.54</v>
      </c>
      <c r="J1662" s="8">
        <v>1685.6</v>
      </c>
    </row>
    <row r="1663" spans="1:10" ht="24.75" x14ac:dyDescent="0.25">
      <c r="A1663" s="5" t="s">
        <v>1818</v>
      </c>
      <c r="B1663" s="6" t="s">
        <v>82</v>
      </c>
      <c r="C1663" s="5" t="s">
        <v>83</v>
      </c>
      <c r="D1663" s="6" t="s">
        <v>20</v>
      </c>
      <c r="E1663" s="6" t="s">
        <v>84</v>
      </c>
      <c r="F1663" s="7">
        <v>712.58</v>
      </c>
      <c r="G1663" s="8">
        <v>48.51</v>
      </c>
      <c r="H1663" s="8">
        <v>57.51</v>
      </c>
      <c r="I1663" s="8">
        <v>34567.26</v>
      </c>
      <c r="J1663" s="8">
        <v>40980.480000000003</v>
      </c>
    </row>
    <row r="1664" spans="1:10" x14ac:dyDescent="0.25">
      <c r="A1664" s="5" t="s">
        <v>1819</v>
      </c>
      <c r="B1664" s="6" t="s">
        <v>86</v>
      </c>
      <c r="C1664" s="5" t="s">
        <v>87</v>
      </c>
      <c r="D1664" s="6" t="s">
        <v>20</v>
      </c>
      <c r="E1664" s="6" t="s">
        <v>84</v>
      </c>
      <c r="F1664" s="7">
        <v>712.58</v>
      </c>
      <c r="G1664" s="8">
        <v>1.93</v>
      </c>
      <c r="H1664" s="8">
        <v>2.29</v>
      </c>
      <c r="I1664" s="8">
        <v>1375.28</v>
      </c>
      <c r="J1664" s="8">
        <v>1631.81</v>
      </c>
    </row>
    <row r="1665" spans="1:10" ht="16.5" x14ac:dyDescent="0.25">
      <c r="A1665" s="5" t="s">
        <v>1820</v>
      </c>
      <c r="B1665" s="6" t="s">
        <v>89</v>
      </c>
      <c r="C1665" s="5" t="s">
        <v>90</v>
      </c>
      <c r="D1665" s="6" t="s">
        <v>20</v>
      </c>
      <c r="E1665" s="6" t="s">
        <v>26</v>
      </c>
      <c r="F1665" s="7">
        <v>4</v>
      </c>
      <c r="G1665" s="8">
        <v>1316.71</v>
      </c>
      <c r="H1665" s="8">
        <v>1561.09</v>
      </c>
      <c r="I1665" s="8">
        <v>5266.84</v>
      </c>
      <c r="J1665" s="8">
        <v>6244.36</v>
      </c>
    </row>
    <row r="1666" spans="1:10" ht="16.5" x14ac:dyDescent="0.25">
      <c r="A1666" s="5" t="s">
        <v>1821</v>
      </c>
      <c r="B1666" s="6" t="s">
        <v>92</v>
      </c>
      <c r="C1666" s="5" t="s">
        <v>93</v>
      </c>
      <c r="D1666" s="6" t="s">
        <v>25</v>
      </c>
      <c r="E1666" s="6" t="s">
        <v>16</v>
      </c>
      <c r="F1666" s="7">
        <v>963.2</v>
      </c>
      <c r="G1666" s="8">
        <v>160.55000000000001</v>
      </c>
      <c r="H1666" s="8">
        <v>190.35</v>
      </c>
      <c r="I1666" s="8">
        <v>154641.76</v>
      </c>
      <c r="J1666" s="8">
        <v>183345.12</v>
      </c>
    </row>
    <row r="1667" spans="1:10" ht="16.5" x14ac:dyDescent="0.25">
      <c r="A1667" s="5" t="s">
        <v>1822</v>
      </c>
      <c r="B1667" s="6" t="s">
        <v>98</v>
      </c>
      <c r="C1667" s="5" t="s">
        <v>99</v>
      </c>
      <c r="D1667" s="6" t="s">
        <v>20</v>
      </c>
      <c r="E1667" s="6" t="s">
        <v>26</v>
      </c>
      <c r="F1667" s="7">
        <v>2</v>
      </c>
      <c r="G1667" s="8">
        <v>1299.47</v>
      </c>
      <c r="H1667" s="8">
        <v>1540.65</v>
      </c>
      <c r="I1667" s="8">
        <v>2598.94</v>
      </c>
      <c r="J1667" s="8">
        <v>3081.3</v>
      </c>
    </row>
    <row r="1668" spans="1:10" ht="16.5" x14ac:dyDescent="0.25">
      <c r="A1668" s="5" t="s">
        <v>1823</v>
      </c>
      <c r="B1668" s="6" t="s">
        <v>95</v>
      </c>
      <c r="C1668" s="5" t="s">
        <v>96</v>
      </c>
      <c r="D1668" s="6" t="s">
        <v>20</v>
      </c>
      <c r="E1668" s="6" t="s">
        <v>16</v>
      </c>
      <c r="F1668" s="7">
        <v>15.36</v>
      </c>
      <c r="G1668" s="8">
        <v>176.85</v>
      </c>
      <c r="H1668" s="8">
        <v>209.67</v>
      </c>
      <c r="I1668" s="8">
        <v>2716.42</v>
      </c>
      <c r="J1668" s="8">
        <v>3220.53</v>
      </c>
    </row>
    <row r="1669" spans="1:10" x14ac:dyDescent="0.25">
      <c r="A1669" s="5" t="s">
        <v>1824</v>
      </c>
      <c r="B1669" s="6" t="s">
        <v>101</v>
      </c>
      <c r="C1669" s="5" t="s">
        <v>102</v>
      </c>
      <c r="D1669" s="6" t="s">
        <v>76</v>
      </c>
      <c r="E1669" s="6" t="s">
        <v>103</v>
      </c>
      <c r="F1669" s="7">
        <v>12</v>
      </c>
      <c r="G1669" s="8">
        <v>19.79</v>
      </c>
      <c r="H1669" s="8">
        <v>23.46</v>
      </c>
      <c r="I1669" s="8">
        <v>237.48</v>
      </c>
      <c r="J1669" s="8">
        <v>281.52</v>
      </c>
    </row>
    <row r="1670" spans="1:10" x14ac:dyDescent="0.25">
      <c r="A1670" s="5" t="s">
        <v>1825</v>
      </c>
      <c r="B1670" s="6" t="s">
        <v>105</v>
      </c>
      <c r="C1670" s="5" t="s">
        <v>106</v>
      </c>
      <c r="D1670" s="6" t="s">
        <v>20</v>
      </c>
      <c r="E1670" s="6" t="s">
        <v>16</v>
      </c>
      <c r="F1670" s="7">
        <v>191.7</v>
      </c>
      <c r="G1670" s="8">
        <v>17.11</v>
      </c>
      <c r="H1670" s="8">
        <v>20.29</v>
      </c>
      <c r="I1670" s="8">
        <v>3279.99</v>
      </c>
      <c r="J1670" s="8">
        <v>3889.59</v>
      </c>
    </row>
    <row r="1671" spans="1:10" x14ac:dyDescent="0.25">
      <c r="A1671" s="5" t="s">
        <v>1826</v>
      </c>
      <c r="B1671" s="6" t="s">
        <v>108</v>
      </c>
      <c r="C1671" s="5" t="s">
        <v>109</v>
      </c>
      <c r="D1671" s="6" t="s">
        <v>110</v>
      </c>
      <c r="E1671" s="6" t="s">
        <v>111</v>
      </c>
      <c r="F1671" s="7">
        <v>963.2</v>
      </c>
      <c r="G1671" s="8">
        <v>3.93</v>
      </c>
      <c r="H1671" s="8">
        <v>4.66</v>
      </c>
      <c r="I1671" s="8">
        <v>3785.38</v>
      </c>
      <c r="J1671" s="8">
        <v>4488.51</v>
      </c>
    </row>
    <row r="1672" spans="1:10" ht="20.100000000000001" customHeight="1" x14ac:dyDescent="0.25">
      <c r="A1672" s="3" t="s">
        <v>1827</v>
      </c>
      <c r="B1672" s="84" t="s">
        <v>1828</v>
      </c>
      <c r="C1672" s="84"/>
      <c r="D1672" s="84"/>
      <c r="E1672" s="84"/>
      <c r="F1672" s="84"/>
      <c r="G1672" s="84">
        <v>179727.70999999996</v>
      </c>
      <c r="H1672" s="84"/>
      <c r="I1672" s="4">
        <v>179727.71</v>
      </c>
      <c r="J1672" s="4">
        <v>213044.51</v>
      </c>
    </row>
    <row r="1673" spans="1:10" x14ac:dyDescent="0.25">
      <c r="A1673" s="5" t="s">
        <v>1829</v>
      </c>
      <c r="B1673" s="6" t="s">
        <v>46</v>
      </c>
      <c r="C1673" s="5" t="s">
        <v>47</v>
      </c>
      <c r="D1673" s="6" t="s">
        <v>25</v>
      </c>
      <c r="E1673" s="6" t="s">
        <v>48</v>
      </c>
      <c r="F1673" s="7">
        <v>145.57</v>
      </c>
      <c r="G1673" s="8">
        <v>2.68</v>
      </c>
      <c r="H1673" s="8">
        <v>3.18</v>
      </c>
      <c r="I1673" s="8">
        <v>390.13</v>
      </c>
      <c r="J1673" s="8">
        <v>462.91</v>
      </c>
    </row>
    <row r="1674" spans="1:10" ht="16.5" x14ac:dyDescent="0.25">
      <c r="A1674" s="5" t="s">
        <v>1830</v>
      </c>
      <c r="B1674" s="6" t="s">
        <v>50</v>
      </c>
      <c r="C1674" s="5" t="s">
        <v>51</v>
      </c>
      <c r="D1674" s="6" t="s">
        <v>20</v>
      </c>
      <c r="E1674" s="6" t="s">
        <v>16</v>
      </c>
      <c r="F1674" s="7">
        <v>1269.56</v>
      </c>
      <c r="G1674" s="8">
        <v>0.67</v>
      </c>
      <c r="H1674" s="8">
        <v>0.79</v>
      </c>
      <c r="I1674" s="8">
        <v>850.61</v>
      </c>
      <c r="J1674" s="8">
        <v>1002.95</v>
      </c>
    </row>
    <row r="1675" spans="1:10" ht="16.5" x14ac:dyDescent="0.25">
      <c r="A1675" s="5" t="s">
        <v>1831</v>
      </c>
      <c r="B1675" s="6" t="s">
        <v>53</v>
      </c>
      <c r="C1675" s="5" t="s">
        <v>54</v>
      </c>
      <c r="D1675" s="6" t="s">
        <v>20</v>
      </c>
      <c r="E1675" s="6" t="s">
        <v>34</v>
      </c>
      <c r="F1675" s="7">
        <v>63.39</v>
      </c>
      <c r="G1675" s="8">
        <v>4.5199999999999996</v>
      </c>
      <c r="H1675" s="8">
        <v>5.36</v>
      </c>
      <c r="I1675" s="8">
        <v>286.52</v>
      </c>
      <c r="J1675" s="8">
        <v>339.77</v>
      </c>
    </row>
    <row r="1676" spans="1:10" ht="16.5" x14ac:dyDescent="0.25">
      <c r="A1676" s="5" t="s">
        <v>1832</v>
      </c>
      <c r="B1676" s="6" t="s">
        <v>56</v>
      </c>
      <c r="C1676" s="5" t="s">
        <v>57</v>
      </c>
      <c r="D1676" s="6" t="s">
        <v>20</v>
      </c>
      <c r="E1676" s="6" t="s">
        <v>34</v>
      </c>
      <c r="F1676" s="7">
        <v>1.72</v>
      </c>
      <c r="G1676" s="8">
        <v>114.41</v>
      </c>
      <c r="H1676" s="8">
        <v>135.63999999999999</v>
      </c>
      <c r="I1676" s="8">
        <v>196.79</v>
      </c>
      <c r="J1676" s="8">
        <v>233.3</v>
      </c>
    </row>
    <row r="1677" spans="1:10" ht="24.75" x14ac:dyDescent="0.25">
      <c r="A1677" s="5" t="s">
        <v>1833</v>
      </c>
      <c r="B1677" s="6" t="s">
        <v>59</v>
      </c>
      <c r="C1677" s="5" t="s">
        <v>60</v>
      </c>
      <c r="D1677" s="6" t="s">
        <v>20</v>
      </c>
      <c r="E1677" s="6" t="s">
        <v>61</v>
      </c>
      <c r="F1677" s="7">
        <v>288.27</v>
      </c>
      <c r="G1677" s="8">
        <v>5.66</v>
      </c>
      <c r="H1677" s="8">
        <v>6.71</v>
      </c>
      <c r="I1677" s="8">
        <v>1631.61</v>
      </c>
      <c r="J1677" s="8">
        <v>1934.29</v>
      </c>
    </row>
    <row r="1678" spans="1:10" ht="16.5" x14ac:dyDescent="0.25">
      <c r="A1678" s="5" t="s">
        <v>1834</v>
      </c>
      <c r="B1678" s="6" t="s">
        <v>63</v>
      </c>
      <c r="C1678" s="5" t="s">
        <v>64</v>
      </c>
      <c r="D1678" s="6" t="s">
        <v>20</v>
      </c>
      <c r="E1678" s="6" t="s">
        <v>65</v>
      </c>
      <c r="F1678" s="7">
        <v>6651.56</v>
      </c>
      <c r="G1678" s="8">
        <v>1.26</v>
      </c>
      <c r="H1678" s="8">
        <v>1.49</v>
      </c>
      <c r="I1678" s="8">
        <v>8380.9699999999993</v>
      </c>
      <c r="J1678" s="8">
        <v>9910.82</v>
      </c>
    </row>
    <row r="1679" spans="1:10" ht="16.5" x14ac:dyDescent="0.25">
      <c r="A1679" s="5" t="s">
        <v>1835</v>
      </c>
      <c r="B1679" s="6" t="s">
        <v>67</v>
      </c>
      <c r="C1679" s="5" t="s">
        <v>68</v>
      </c>
      <c r="D1679" s="6" t="s">
        <v>20</v>
      </c>
      <c r="E1679" s="6" t="s">
        <v>65</v>
      </c>
      <c r="F1679" s="7">
        <v>3459.31</v>
      </c>
      <c r="G1679" s="8">
        <v>0.48</v>
      </c>
      <c r="H1679" s="8">
        <v>0.56999999999999995</v>
      </c>
      <c r="I1679" s="8">
        <v>1660.47</v>
      </c>
      <c r="J1679" s="8">
        <v>1971.81</v>
      </c>
    </row>
    <row r="1680" spans="1:10" x14ac:dyDescent="0.25">
      <c r="A1680" s="5" t="s">
        <v>1836</v>
      </c>
      <c r="B1680" s="6" t="s">
        <v>70</v>
      </c>
      <c r="C1680" s="5" t="s">
        <v>71</v>
      </c>
      <c r="D1680" s="6" t="s">
        <v>25</v>
      </c>
      <c r="E1680" s="6" t="s">
        <v>61</v>
      </c>
      <c r="F1680" s="7">
        <v>190.43</v>
      </c>
      <c r="G1680" s="8">
        <v>28.42</v>
      </c>
      <c r="H1680" s="8">
        <v>33.69</v>
      </c>
      <c r="I1680" s="8">
        <v>5412.02</v>
      </c>
      <c r="J1680" s="8">
        <v>6415.59</v>
      </c>
    </row>
    <row r="1681" spans="1:10" ht="16.5" x14ac:dyDescent="0.25">
      <c r="A1681" s="5" t="s">
        <v>1837</v>
      </c>
      <c r="B1681" s="6" t="s">
        <v>63</v>
      </c>
      <c r="C1681" s="5" t="s">
        <v>64</v>
      </c>
      <c r="D1681" s="6" t="s">
        <v>20</v>
      </c>
      <c r="E1681" s="6" t="s">
        <v>65</v>
      </c>
      <c r="F1681" s="7">
        <v>2823.94</v>
      </c>
      <c r="G1681" s="8">
        <v>1.26</v>
      </c>
      <c r="H1681" s="8">
        <v>1.49</v>
      </c>
      <c r="I1681" s="8">
        <v>3558.16</v>
      </c>
      <c r="J1681" s="8">
        <v>4207.67</v>
      </c>
    </row>
    <row r="1682" spans="1:10" x14ac:dyDescent="0.25">
      <c r="A1682" s="5" t="s">
        <v>1838</v>
      </c>
      <c r="B1682" s="6" t="s">
        <v>74</v>
      </c>
      <c r="C1682" s="5" t="s">
        <v>75</v>
      </c>
      <c r="D1682" s="6" t="s">
        <v>76</v>
      </c>
      <c r="E1682" s="6" t="s">
        <v>77</v>
      </c>
      <c r="F1682" s="7">
        <v>63.39</v>
      </c>
      <c r="G1682" s="8">
        <v>212.84</v>
      </c>
      <c r="H1682" s="8">
        <v>252.34</v>
      </c>
      <c r="I1682" s="8">
        <v>13491.93</v>
      </c>
      <c r="J1682" s="8">
        <v>15995.83</v>
      </c>
    </row>
    <row r="1683" spans="1:10" ht="16.5" x14ac:dyDescent="0.25">
      <c r="A1683" s="5" t="s">
        <v>1839</v>
      </c>
      <c r="B1683" s="6" t="s">
        <v>79</v>
      </c>
      <c r="C1683" s="5" t="s">
        <v>80</v>
      </c>
      <c r="D1683" s="6" t="s">
        <v>20</v>
      </c>
      <c r="E1683" s="6" t="s">
        <v>16</v>
      </c>
      <c r="F1683" s="7">
        <v>633.88</v>
      </c>
      <c r="G1683" s="8">
        <v>1.48</v>
      </c>
      <c r="H1683" s="8">
        <v>1.75</v>
      </c>
      <c r="I1683" s="8">
        <v>938.14</v>
      </c>
      <c r="J1683" s="8">
        <v>1109.29</v>
      </c>
    </row>
    <row r="1684" spans="1:10" ht="24.75" x14ac:dyDescent="0.25">
      <c r="A1684" s="5" t="s">
        <v>1840</v>
      </c>
      <c r="B1684" s="6" t="s">
        <v>82</v>
      </c>
      <c r="C1684" s="5" t="s">
        <v>83</v>
      </c>
      <c r="D1684" s="6" t="s">
        <v>20</v>
      </c>
      <c r="E1684" s="6" t="s">
        <v>84</v>
      </c>
      <c r="F1684" s="7">
        <v>463.01</v>
      </c>
      <c r="G1684" s="8">
        <v>48.51</v>
      </c>
      <c r="H1684" s="8">
        <v>57.51</v>
      </c>
      <c r="I1684" s="8">
        <v>22460.62</v>
      </c>
      <c r="J1684" s="8">
        <v>26627.71</v>
      </c>
    </row>
    <row r="1685" spans="1:10" x14ac:dyDescent="0.25">
      <c r="A1685" s="5" t="s">
        <v>1841</v>
      </c>
      <c r="B1685" s="6" t="s">
        <v>86</v>
      </c>
      <c r="C1685" s="5" t="s">
        <v>87</v>
      </c>
      <c r="D1685" s="6" t="s">
        <v>20</v>
      </c>
      <c r="E1685" s="6" t="s">
        <v>84</v>
      </c>
      <c r="F1685" s="7">
        <v>463.01</v>
      </c>
      <c r="G1685" s="8">
        <v>1.93</v>
      </c>
      <c r="H1685" s="8">
        <v>2.29</v>
      </c>
      <c r="I1685" s="8">
        <v>893.61</v>
      </c>
      <c r="J1685" s="8">
        <v>1060.29</v>
      </c>
    </row>
    <row r="1686" spans="1:10" ht="16.5" x14ac:dyDescent="0.25">
      <c r="A1686" s="5" t="s">
        <v>1842</v>
      </c>
      <c r="B1686" s="6" t="s">
        <v>89</v>
      </c>
      <c r="C1686" s="5" t="s">
        <v>90</v>
      </c>
      <c r="D1686" s="6" t="s">
        <v>20</v>
      </c>
      <c r="E1686" s="6" t="s">
        <v>26</v>
      </c>
      <c r="F1686" s="7">
        <v>4</v>
      </c>
      <c r="G1686" s="8">
        <v>1316.71</v>
      </c>
      <c r="H1686" s="8">
        <v>1561.09</v>
      </c>
      <c r="I1686" s="8">
        <v>5266.84</v>
      </c>
      <c r="J1686" s="8">
        <v>6244.36</v>
      </c>
    </row>
    <row r="1687" spans="1:10" ht="16.5" x14ac:dyDescent="0.25">
      <c r="A1687" s="5" t="s">
        <v>1843</v>
      </c>
      <c r="B1687" s="6" t="s">
        <v>92</v>
      </c>
      <c r="C1687" s="5" t="s">
        <v>93</v>
      </c>
      <c r="D1687" s="6" t="s">
        <v>25</v>
      </c>
      <c r="E1687" s="6" t="s">
        <v>16</v>
      </c>
      <c r="F1687" s="7">
        <v>633.88</v>
      </c>
      <c r="G1687" s="8">
        <v>160.55000000000001</v>
      </c>
      <c r="H1687" s="8">
        <v>190.35</v>
      </c>
      <c r="I1687" s="8">
        <v>101769.43</v>
      </c>
      <c r="J1687" s="8">
        <v>120659.06</v>
      </c>
    </row>
    <row r="1688" spans="1:10" ht="16.5" x14ac:dyDescent="0.25">
      <c r="A1688" s="5" t="s">
        <v>1844</v>
      </c>
      <c r="B1688" s="6" t="s">
        <v>98</v>
      </c>
      <c r="C1688" s="5" t="s">
        <v>99</v>
      </c>
      <c r="D1688" s="6" t="s">
        <v>20</v>
      </c>
      <c r="E1688" s="6" t="s">
        <v>26</v>
      </c>
      <c r="F1688" s="7">
        <v>2</v>
      </c>
      <c r="G1688" s="8">
        <v>1299.47</v>
      </c>
      <c r="H1688" s="8">
        <v>1540.65</v>
      </c>
      <c r="I1688" s="8">
        <v>2598.94</v>
      </c>
      <c r="J1688" s="8">
        <v>3081.3</v>
      </c>
    </row>
    <row r="1689" spans="1:10" ht="16.5" x14ac:dyDescent="0.25">
      <c r="A1689" s="5" t="s">
        <v>1845</v>
      </c>
      <c r="B1689" s="6" t="s">
        <v>95</v>
      </c>
      <c r="C1689" s="5" t="s">
        <v>96</v>
      </c>
      <c r="D1689" s="6" t="s">
        <v>20</v>
      </c>
      <c r="E1689" s="6" t="s">
        <v>16</v>
      </c>
      <c r="F1689" s="7">
        <v>12.8</v>
      </c>
      <c r="G1689" s="8">
        <v>176.85</v>
      </c>
      <c r="H1689" s="8">
        <v>209.67</v>
      </c>
      <c r="I1689" s="8">
        <v>2263.6799999999998</v>
      </c>
      <c r="J1689" s="8">
        <v>2683.78</v>
      </c>
    </row>
    <row r="1690" spans="1:10" x14ac:dyDescent="0.25">
      <c r="A1690" s="5" t="s">
        <v>1846</v>
      </c>
      <c r="B1690" s="6" t="s">
        <v>101</v>
      </c>
      <c r="C1690" s="5" t="s">
        <v>102</v>
      </c>
      <c r="D1690" s="6" t="s">
        <v>76</v>
      </c>
      <c r="E1690" s="6" t="s">
        <v>103</v>
      </c>
      <c r="F1690" s="7">
        <v>8</v>
      </c>
      <c r="G1690" s="8">
        <v>19.79</v>
      </c>
      <c r="H1690" s="8">
        <v>23.46</v>
      </c>
      <c r="I1690" s="8">
        <v>158.32</v>
      </c>
      <c r="J1690" s="8">
        <v>187.68</v>
      </c>
    </row>
    <row r="1691" spans="1:10" x14ac:dyDescent="0.25">
      <c r="A1691" s="5" t="s">
        <v>1847</v>
      </c>
      <c r="B1691" s="6" t="s">
        <v>105</v>
      </c>
      <c r="C1691" s="5" t="s">
        <v>106</v>
      </c>
      <c r="D1691" s="6" t="s">
        <v>20</v>
      </c>
      <c r="E1691" s="6" t="s">
        <v>16</v>
      </c>
      <c r="F1691" s="7">
        <v>293.85000000000002</v>
      </c>
      <c r="G1691" s="8">
        <v>17.11</v>
      </c>
      <c r="H1691" s="8">
        <v>20.29</v>
      </c>
      <c r="I1691" s="8">
        <v>5027.7700000000004</v>
      </c>
      <c r="J1691" s="8">
        <v>5962.22</v>
      </c>
    </row>
    <row r="1692" spans="1:10" x14ac:dyDescent="0.25">
      <c r="A1692" s="5" t="s">
        <v>1848</v>
      </c>
      <c r="B1692" s="6" t="s">
        <v>108</v>
      </c>
      <c r="C1692" s="5" t="s">
        <v>109</v>
      </c>
      <c r="D1692" s="6" t="s">
        <v>110</v>
      </c>
      <c r="E1692" s="6" t="s">
        <v>111</v>
      </c>
      <c r="F1692" s="7">
        <v>633.88</v>
      </c>
      <c r="G1692" s="8">
        <v>3.93</v>
      </c>
      <c r="H1692" s="8">
        <v>4.66</v>
      </c>
      <c r="I1692" s="8">
        <v>2491.15</v>
      </c>
      <c r="J1692" s="8">
        <v>2953.88</v>
      </c>
    </row>
    <row r="1693" spans="1:10" ht="20.100000000000001" customHeight="1" x14ac:dyDescent="0.25">
      <c r="A1693" s="3" t="s">
        <v>1849</v>
      </c>
      <c r="B1693" s="84" t="s">
        <v>1850</v>
      </c>
      <c r="C1693" s="84"/>
      <c r="D1693" s="84"/>
      <c r="E1693" s="84"/>
      <c r="F1693" s="84"/>
      <c r="G1693" s="84">
        <v>173513.98</v>
      </c>
      <c r="H1693" s="84"/>
      <c r="I1693" s="4">
        <v>173513.98</v>
      </c>
      <c r="J1693" s="4">
        <v>205679.46</v>
      </c>
    </row>
    <row r="1694" spans="1:10" x14ac:dyDescent="0.25">
      <c r="A1694" s="5" t="s">
        <v>1851</v>
      </c>
      <c r="B1694" s="6" t="s">
        <v>46</v>
      </c>
      <c r="C1694" s="5" t="s">
        <v>47</v>
      </c>
      <c r="D1694" s="6" t="s">
        <v>25</v>
      </c>
      <c r="E1694" s="6" t="s">
        <v>48</v>
      </c>
      <c r="F1694" s="7">
        <v>145.29</v>
      </c>
      <c r="G1694" s="8">
        <v>2.68</v>
      </c>
      <c r="H1694" s="8">
        <v>3.18</v>
      </c>
      <c r="I1694" s="8">
        <v>389.38</v>
      </c>
      <c r="J1694" s="8">
        <v>462.02</v>
      </c>
    </row>
    <row r="1695" spans="1:10" ht="16.5" x14ac:dyDescent="0.25">
      <c r="A1695" s="5" t="s">
        <v>1852</v>
      </c>
      <c r="B1695" s="6" t="s">
        <v>50</v>
      </c>
      <c r="C1695" s="5" t="s">
        <v>51</v>
      </c>
      <c r="D1695" s="6" t="s">
        <v>20</v>
      </c>
      <c r="E1695" s="6" t="s">
        <v>16</v>
      </c>
      <c r="F1695" s="7">
        <v>1196.73</v>
      </c>
      <c r="G1695" s="8">
        <v>0.67</v>
      </c>
      <c r="H1695" s="8">
        <v>0.79</v>
      </c>
      <c r="I1695" s="8">
        <v>801.81</v>
      </c>
      <c r="J1695" s="8">
        <v>945.42</v>
      </c>
    </row>
    <row r="1696" spans="1:10" ht="16.5" x14ac:dyDescent="0.25">
      <c r="A1696" s="5" t="s">
        <v>1853</v>
      </c>
      <c r="B1696" s="6" t="s">
        <v>53</v>
      </c>
      <c r="C1696" s="5" t="s">
        <v>54</v>
      </c>
      <c r="D1696" s="6" t="s">
        <v>20</v>
      </c>
      <c r="E1696" s="6" t="s">
        <v>34</v>
      </c>
      <c r="F1696" s="7">
        <v>61.5</v>
      </c>
      <c r="G1696" s="8">
        <v>4.5199999999999996</v>
      </c>
      <c r="H1696" s="8">
        <v>5.36</v>
      </c>
      <c r="I1696" s="8">
        <v>277.98</v>
      </c>
      <c r="J1696" s="8">
        <v>329.64</v>
      </c>
    </row>
    <row r="1697" spans="1:10" ht="16.5" x14ac:dyDescent="0.25">
      <c r="A1697" s="5" t="s">
        <v>1854</v>
      </c>
      <c r="B1697" s="6" t="s">
        <v>56</v>
      </c>
      <c r="C1697" s="5" t="s">
        <v>57</v>
      </c>
      <c r="D1697" s="6" t="s">
        <v>20</v>
      </c>
      <c r="E1697" s="6" t="s">
        <v>34</v>
      </c>
      <c r="F1697" s="7">
        <v>1.72</v>
      </c>
      <c r="G1697" s="8">
        <v>114.41</v>
      </c>
      <c r="H1697" s="8">
        <v>135.63999999999999</v>
      </c>
      <c r="I1697" s="8">
        <v>196.79</v>
      </c>
      <c r="J1697" s="8">
        <v>233.3</v>
      </c>
    </row>
    <row r="1698" spans="1:10" ht="24.75" x14ac:dyDescent="0.25">
      <c r="A1698" s="5" t="s">
        <v>1855</v>
      </c>
      <c r="B1698" s="6" t="s">
        <v>59</v>
      </c>
      <c r="C1698" s="5" t="s">
        <v>60</v>
      </c>
      <c r="D1698" s="6" t="s">
        <v>20</v>
      </c>
      <c r="E1698" s="6" t="s">
        <v>61</v>
      </c>
      <c r="F1698" s="7">
        <v>274.52999999999997</v>
      </c>
      <c r="G1698" s="8">
        <v>5.66</v>
      </c>
      <c r="H1698" s="8">
        <v>6.71</v>
      </c>
      <c r="I1698" s="8">
        <v>1553.84</v>
      </c>
      <c r="J1698" s="8">
        <v>1842.1</v>
      </c>
    </row>
    <row r="1699" spans="1:10" ht="16.5" x14ac:dyDescent="0.25">
      <c r="A1699" s="5" t="s">
        <v>1856</v>
      </c>
      <c r="B1699" s="6" t="s">
        <v>63</v>
      </c>
      <c r="C1699" s="5" t="s">
        <v>64</v>
      </c>
      <c r="D1699" s="6" t="s">
        <v>20</v>
      </c>
      <c r="E1699" s="6" t="s">
        <v>65</v>
      </c>
      <c r="F1699" s="7">
        <v>6298.39</v>
      </c>
      <c r="G1699" s="8">
        <v>1.26</v>
      </c>
      <c r="H1699" s="8">
        <v>1.49</v>
      </c>
      <c r="I1699" s="8">
        <v>7935.97</v>
      </c>
      <c r="J1699" s="8">
        <v>9384.6</v>
      </c>
    </row>
    <row r="1700" spans="1:10" ht="16.5" x14ac:dyDescent="0.25">
      <c r="A1700" s="5" t="s">
        <v>1857</v>
      </c>
      <c r="B1700" s="6" t="s">
        <v>67</v>
      </c>
      <c r="C1700" s="5" t="s">
        <v>68</v>
      </c>
      <c r="D1700" s="6" t="s">
        <v>20</v>
      </c>
      <c r="E1700" s="6" t="s">
        <v>65</v>
      </c>
      <c r="F1700" s="7">
        <v>3294.3</v>
      </c>
      <c r="G1700" s="8">
        <v>0.48</v>
      </c>
      <c r="H1700" s="8">
        <v>0.56999999999999995</v>
      </c>
      <c r="I1700" s="8">
        <v>1581.26</v>
      </c>
      <c r="J1700" s="8">
        <v>1877.75</v>
      </c>
    </row>
    <row r="1701" spans="1:10" x14ac:dyDescent="0.25">
      <c r="A1701" s="5" t="s">
        <v>1858</v>
      </c>
      <c r="B1701" s="6" t="s">
        <v>70</v>
      </c>
      <c r="C1701" s="5" t="s">
        <v>71</v>
      </c>
      <c r="D1701" s="6" t="s">
        <v>25</v>
      </c>
      <c r="E1701" s="6" t="s">
        <v>61</v>
      </c>
      <c r="F1701" s="7">
        <v>179.51</v>
      </c>
      <c r="G1701" s="8">
        <v>28.42</v>
      </c>
      <c r="H1701" s="8">
        <v>33.69</v>
      </c>
      <c r="I1701" s="8">
        <v>5101.67</v>
      </c>
      <c r="J1701" s="8">
        <v>6047.69</v>
      </c>
    </row>
    <row r="1702" spans="1:10" ht="16.5" x14ac:dyDescent="0.25">
      <c r="A1702" s="5" t="s">
        <v>1859</v>
      </c>
      <c r="B1702" s="6" t="s">
        <v>63</v>
      </c>
      <c r="C1702" s="5" t="s">
        <v>64</v>
      </c>
      <c r="D1702" s="6" t="s">
        <v>20</v>
      </c>
      <c r="E1702" s="6" t="s">
        <v>65</v>
      </c>
      <c r="F1702" s="7">
        <v>2740</v>
      </c>
      <c r="G1702" s="8">
        <v>1.26</v>
      </c>
      <c r="H1702" s="8">
        <v>1.49</v>
      </c>
      <c r="I1702" s="8">
        <v>3452.4</v>
      </c>
      <c r="J1702" s="8">
        <v>4082.6</v>
      </c>
    </row>
    <row r="1703" spans="1:10" x14ac:dyDescent="0.25">
      <c r="A1703" s="5" t="s">
        <v>1860</v>
      </c>
      <c r="B1703" s="6" t="s">
        <v>74</v>
      </c>
      <c r="C1703" s="5" t="s">
        <v>75</v>
      </c>
      <c r="D1703" s="6" t="s">
        <v>76</v>
      </c>
      <c r="E1703" s="6" t="s">
        <v>77</v>
      </c>
      <c r="F1703" s="7">
        <v>61.5</v>
      </c>
      <c r="G1703" s="8">
        <v>212.84</v>
      </c>
      <c r="H1703" s="8">
        <v>252.34</v>
      </c>
      <c r="I1703" s="8">
        <v>13089.66</v>
      </c>
      <c r="J1703" s="8">
        <v>15518.91</v>
      </c>
    </row>
    <row r="1704" spans="1:10" ht="16.5" x14ac:dyDescent="0.25">
      <c r="A1704" s="5" t="s">
        <v>1861</v>
      </c>
      <c r="B1704" s="6" t="s">
        <v>79</v>
      </c>
      <c r="C1704" s="5" t="s">
        <v>80</v>
      </c>
      <c r="D1704" s="6" t="s">
        <v>20</v>
      </c>
      <c r="E1704" s="6" t="s">
        <v>16</v>
      </c>
      <c r="F1704" s="7">
        <v>615.04</v>
      </c>
      <c r="G1704" s="8">
        <v>1.48</v>
      </c>
      <c r="H1704" s="8">
        <v>1.75</v>
      </c>
      <c r="I1704" s="8">
        <v>910.26</v>
      </c>
      <c r="J1704" s="8">
        <v>1076.32</v>
      </c>
    </row>
    <row r="1705" spans="1:10" ht="24.75" x14ac:dyDescent="0.25">
      <c r="A1705" s="5" t="s">
        <v>1862</v>
      </c>
      <c r="B1705" s="6" t="s">
        <v>82</v>
      </c>
      <c r="C1705" s="5" t="s">
        <v>83</v>
      </c>
      <c r="D1705" s="6" t="s">
        <v>20</v>
      </c>
      <c r="E1705" s="6" t="s">
        <v>84</v>
      </c>
      <c r="F1705" s="7">
        <v>439.03</v>
      </c>
      <c r="G1705" s="8">
        <v>48.51</v>
      </c>
      <c r="H1705" s="8">
        <v>57.51</v>
      </c>
      <c r="I1705" s="8">
        <v>21297.35</v>
      </c>
      <c r="J1705" s="8">
        <v>25248.62</v>
      </c>
    </row>
    <row r="1706" spans="1:10" x14ac:dyDescent="0.25">
      <c r="A1706" s="5" t="s">
        <v>1863</v>
      </c>
      <c r="B1706" s="6" t="s">
        <v>86</v>
      </c>
      <c r="C1706" s="5" t="s">
        <v>87</v>
      </c>
      <c r="D1706" s="6" t="s">
        <v>20</v>
      </c>
      <c r="E1706" s="6" t="s">
        <v>84</v>
      </c>
      <c r="F1706" s="7">
        <v>439.03</v>
      </c>
      <c r="G1706" s="8">
        <v>1.93</v>
      </c>
      <c r="H1706" s="8">
        <v>2.29</v>
      </c>
      <c r="I1706" s="8">
        <v>847.33</v>
      </c>
      <c r="J1706" s="8">
        <v>1005.38</v>
      </c>
    </row>
    <row r="1707" spans="1:10" ht="16.5" x14ac:dyDescent="0.25">
      <c r="A1707" s="5" t="s">
        <v>1864</v>
      </c>
      <c r="B1707" s="6" t="s">
        <v>89</v>
      </c>
      <c r="C1707" s="5" t="s">
        <v>90</v>
      </c>
      <c r="D1707" s="6" t="s">
        <v>20</v>
      </c>
      <c r="E1707" s="6" t="s">
        <v>26</v>
      </c>
      <c r="F1707" s="7">
        <v>4</v>
      </c>
      <c r="G1707" s="8">
        <v>1316.71</v>
      </c>
      <c r="H1707" s="8">
        <v>1561.09</v>
      </c>
      <c r="I1707" s="8">
        <v>5266.84</v>
      </c>
      <c r="J1707" s="8">
        <v>6244.36</v>
      </c>
    </row>
    <row r="1708" spans="1:10" ht="16.5" x14ac:dyDescent="0.25">
      <c r="A1708" s="5" t="s">
        <v>1865</v>
      </c>
      <c r="B1708" s="6" t="s">
        <v>92</v>
      </c>
      <c r="C1708" s="5" t="s">
        <v>93</v>
      </c>
      <c r="D1708" s="6" t="s">
        <v>25</v>
      </c>
      <c r="E1708" s="6" t="s">
        <v>16</v>
      </c>
      <c r="F1708" s="7">
        <v>615.04</v>
      </c>
      <c r="G1708" s="8">
        <v>160.55000000000001</v>
      </c>
      <c r="H1708" s="8">
        <v>190.35</v>
      </c>
      <c r="I1708" s="8">
        <v>98744.67</v>
      </c>
      <c r="J1708" s="8">
        <v>117072.86</v>
      </c>
    </row>
    <row r="1709" spans="1:10" ht="16.5" x14ac:dyDescent="0.25">
      <c r="A1709" s="5" t="s">
        <v>1866</v>
      </c>
      <c r="B1709" s="6" t="s">
        <v>98</v>
      </c>
      <c r="C1709" s="5" t="s">
        <v>99</v>
      </c>
      <c r="D1709" s="6" t="s">
        <v>20</v>
      </c>
      <c r="E1709" s="6" t="s">
        <v>26</v>
      </c>
      <c r="F1709" s="7">
        <v>2</v>
      </c>
      <c r="G1709" s="8">
        <v>1299.47</v>
      </c>
      <c r="H1709" s="8">
        <v>1540.65</v>
      </c>
      <c r="I1709" s="8">
        <v>2598.94</v>
      </c>
      <c r="J1709" s="8">
        <v>3081.3</v>
      </c>
    </row>
    <row r="1710" spans="1:10" ht="16.5" x14ac:dyDescent="0.25">
      <c r="A1710" s="5" t="s">
        <v>1867</v>
      </c>
      <c r="B1710" s="6" t="s">
        <v>95</v>
      </c>
      <c r="C1710" s="5" t="s">
        <v>96</v>
      </c>
      <c r="D1710" s="6" t="s">
        <v>20</v>
      </c>
      <c r="E1710" s="6" t="s">
        <v>16</v>
      </c>
      <c r="F1710" s="7">
        <v>11.84</v>
      </c>
      <c r="G1710" s="8">
        <v>176.85</v>
      </c>
      <c r="H1710" s="8">
        <v>209.67</v>
      </c>
      <c r="I1710" s="8">
        <v>2093.9</v>
      </c>
      <c r="J1710" s="8">
        <v>2482.4899999999998</v>
      </c>
    </row>
    <row r="1711" spans="1:10" x14ac:dyDescent="0.25">
      <c r="A1711" s="5" t="s">
        <v>1868</v>
      </c>
      <c r="B1711" s="6" t="s">
        <v>101</v>
      </c>
      <c r="C1711" s="5" t="s">
        <v>102</v>
      </c>
      <c r="D1711" s="6" t="s">
        <v>76</v>
      </c>
      <c r="E1711" s="6" t="s">
        <v>103</v>
      </c>
      <c r="F1711" s="7">
        <v>8</v>
      </c>
      <c r="G1711" s="8">
        <v>19.79</v>
      </c>
      <c r="H1711" s="8">
        <v>23.46</v>
      </c>
      <c r="I1711" s="8">
        <v>158.32</v>
      </c>
      <c r="J1711" s="8">
        <v>187.68</v>
      </c>
    </row>
    <row r="1712" spans="1:10" x14ac:dyDescent="0.25">
      <c r="A1712" s="5" t="s">
        <v>1869</v>
      </c>
      <c r="B1712" s="6" t="s">
        <v>105</v>
      </c>
      <c r="C1712" s="5" t="s">
        <v>106</v>
      </c>
      <c r="D1712" s="6" t="s">
        <v>20</v>
      </c>
      <c r="E1712" s="6" t="s">
        <v>16</v>
      </c>
      <c r="F1712" s="7">
        <v>280.45</v>
      </c>
      <c r="G1712" s="8">
        <v>17.11</v>
      </c>
      <c r="H1712" s="8">
        <v>20.29</v>
      </c>
      <c r="I1712" s="8">
        <v>4798.5</v>
      </c>
      <c r="J1712" s="8">
        <v>5690.33</v>
      </c>
    </row>
    <row r="1713" spans="1:10" x14ac:dyDescent="0.25">
      <c r="A1713" s="5" t="s">
        <v>1870</v>
      </c>
      <c r="B1713" s="6" t="s">
        <v>108</v>
      </c>
      <c r="C1713" s="5" t="s">
        <v>109</v>
      </c>
      <c r="D1713" s="6" t="s">
        <v>110</v>
      </c>
      <c r="E1713" s="6" t="s">
        <v>111</v>
      </c>
      <c r="F1713" s="7">
        <v>615.04</v>
      </c>
      <c r="G1713" s="8">
        <v>3.93</v>
      </c>
      <c r="H1713" s="8">
        <v>4.66</v>
      </c>
      <c r="I1713" s="8">
        <v>2417.11</v>
      </c>
      <c r="J1713" s="8">
        <v>2866.09</v>
      </c>
    </row>
    <row r="1714" spans="1:10" ht="20.100000000000001" customHeight="1" x14ac:dyDescent="0.25">
      <c r="A1714" s="3" t="s">
        <v>1871</v>
      </c>
      <c r="B1714" s="84" t="s">
        <v>1872</v>
      </c>
      <c r="C1714" s="84"/>
      <c r="D1714" s="84"/>
      <c r="E1714" s="84"/>
      <c r="F1714" s="84"/>
      <c r="G1714" s="84">
        <v>129995.54000000001</v>
      </c>
      <c r="H1714" s="84"/>
      <c r="I1714" s="4">
        <v>129995.54</v>
      </c>
      <c r="J1714" s="4">
        <v>154097.70000000001</v>
      </c>
    </row>
    <row r="1715" spans="1:10" x14ac:dyDescent="0.25">
      <c r="A1715" s="5" t="s">
        <v>1873</v>
      </c>
      <c r="B1715" s="6" t="s">
        <v>46</v>
      </c>
      <c r="C1715" s="5" t="s">
        <v>47</v>
      </c>
      <c r="D1715" s="6" t="s">
        <v>25</v>
      </c>
      <c r="E1715" s="6" t="s">
        <v>48</v>
      </c>
      <c r="F1715" s="7">
        <v>67.8</v>
      </c>
      <c r="G1715" s="8">
        <v>2.68</v>
      </c>
      <c r="H1715" s="8">
        <v>3.18</v>
      </c>
      <c r="I1715" s="8">
        <v>181.7</v>
      </c>
      <c r="J1715" s="8">
        <v>215.6</v>
      </c>
    </row>
    <row r="1716" spans="1:10" ht="16.5" x14ac:dyDescent="0.25">
      <c r="A1716" s="5" t="s">
        <v>1874</v>
      </c>
      <c r="B1716" s="6" t="s">
        <v>50</v>
      </c>
      <c r="C1716" s="5" t="s">
        <v>51</v>
      </c>
      <c r="D1716" s="6" t="s">
        <v>20</v>
      </c>
      <c r="E1716" s="6" t="s">
        <v>16</v>
      </c>
      <c r="F1716" s="7">
        <v>667.69</v>
      </c>
      <c r="G1716" s="8">
        <v>0.67</v>
      </c>
      <c r="H1716" s="8">
        <v>0.79</v>
      </c>
      <c r="I1716" s="8">
        <v>447.35</v>
      </c>
      <c r="J1716" s="8">
        <v>527.48</v>
      </c>
    </row>
    <row r="1717" spans="1:10" ht="16.5" x14ac:dyDescent="0.25">
      <c r="A1717" s="5" t="s">
        <v>1875</v>
      </c>
      <c r="B1717" s="6" t="s">
        <v>53</v>
      </c>
      <c r="C1717" s="5" t="s">
        <v>54</v>
      </c>
      <c r="D1717" s="6" t="s">
        <v>20</v>
      </c>
      <c r="E1717" s="6" t="s">
        <v>34</v>
      </c>
      <c r="F1717" s="7">
        <v>46.98</v>
      </c>
      <c r="G1717" s="8">
        <v>4.5199999999999996</v>
      </c>
      <c r="H1717" s="8">
        <v>5.36</v>
      </c>
      <c r="I1717" s="8">
        <v>212.35</v>
      </c>
      <c r="J1717" s="8">
        <v>251.81</v>
      </c>
    </row>
    <row r="1718" spans="1:10" ht="16.5" x14ac:dyDescent="0.25">
      <c r="A1718" s="5" t="s">
        <v>1876</v>
      </c>
      <c r="B1718" s="6" t="s">
        <v>56</v>
      </c>
      <c r="C1718" s="5" t="s">
        <v>57</v>
      </c>
      <c r="D1718" s="6" t="s">
        <v>20</v>
      </c>
      <c r="E1718" s="6" t="s">
        <v>34</v>
      </c>
      <c r="F1718" s="7">
        <v>0.86</v>
      </c>
      <c r="G1718" s="8">
        <v>114.41</v>
      </c>
      <c r="H1718" s="8">
        <v>135.63999999999999</v>
      </c>
      <c r="I1718" s="8">
        <v>98.39</v>
      </c>
      <c r="J1718" s="8">
        <v>116.65</v>
      </c>
    </row>
    <row r="1719" spans="1:10" ht="24.75" x14ac:dyDescent="0.25">
      <c r="A1719" s="5" t="s">
        <v>1877</v>
      </c>
      <c r="B1719" s="6" t="s">
        <v>59</v>
      </c>
      <c r="C1719" s="5" t="s">
        <v>60</v>
      </c>
      <c r="D1719" s="6" t="s">
        <v>20</v>
      </c>
      <c r="E1719" s="6" t="s">
        <v>61</v>
      </c>
      <c r="F1719" s="7">
        <v>172</v>
      </c>
      <c r="G1719" s="8">
        <v>5.66</v>
      </c>
      <c r="H1719" s="8">
        <v>6.71</v>
      </c>
      <c r="I1719" s="8">
        <v>973.52</v>
      </c>
      <c r="J1719" s="8">
        <v>1154.1199999999999</v>
      </c>
    </row>
    <row r="1720" spans="1:10" ht="16.5" x14ac:dyDescent="0.25">
      <c r="A1720" s="5" t="s">
        <v>1878</v>
      </c>
      <c r="B1720" s="6" t="s">
        <v>63</v>
      </c>
      <c r="C1720" s="5" t="s">
        <v>64</v>
      </c>
      <c r="D1720" s="6" t="s">
        <v>20</v>
      </c>
      <c r="E1720" s="6" t="s">
        <v>65</v>
      </c>
      <c r="F1720" s="7">
        <v>3680.2</v>
      </c>
      <c r="G1720" s="8">
        <v>1.26</v>
      </c>
      <c r="H1720" s="8">
        <v>1.49</v>
      </c>
      <c r="I1720" s="8">
        <v>4637.05</v>
      </c>
      <c r="J1720" s="8">
        <v>5483.5</v>
      </c>
    </row>
    <row r="1721" spans="1:10" ht="16.5" x14ac:dyDescent="0.25">
      <c r="A1721" s="5" t="s">
        <v>1879</v>
      </c>
      <c r="B1721" s="6" t="s">
        <v>67</v>
      </c>
      <c r="C1721" s="5" t="s">
        <v>68</v>
      </c>
      <c r="D1721" s="6" t="s">
        <v>20</v>
      </c>
      <c r="E1721" s="6" t="s">
        <v>65</v>
      </c>
      <c r="F1721" s="7">
        <v>2063.9899999999998</v>
      </c>
      <c r="G1721" s="8">
        <v>0.48</v>
      </c>
      <c r="H1721" s="8">
        <v>0.56999999999999995</v>
      </c>
      <c r="I1721" s="8">
        <v>990.72</v>
      </c>
      <c r="J1721" s="8">
        <v>1176.47</v>
      </c>
    </row>
    <row r="1722" spans="1:10" x14ac:dyDescent="0.25">
      <c r="A1722" s="5" t="s">
        <v>1880</v>
      </c>
      <c r="B1722" s="6" t="s">
        <v>70</v>
      </c>
      <c r="C1722" s="5" t="s">
        <v>71</v>
      </c>
      <c r="D1722" s="6" t="s">
        <v>25</v>
      </c>
      <c r="E1722" s="6" t="s">
        <v>61</v>
      </c>
      <c r="F1722" s="7">
        <v>100.15</v>
      </c>
      <c r="G1722" s="8">
        <v>28.42</v>
      </c>
      <c r="H1722" s="8">
        <v>33.69</v>
      </c>
      <c r="I1722" s="8">
        <v>2846.26</v>
      </c>
      <c r="J1722" s="8">
        <v>3374.05</v>
      </c>
    </row>
    <row r="1723" spans="1:10" ht="16.5" x14ac:dyDescent="0.25">
      <c r="A1723" s="5" t="s">
        <v>1881</v>
      </c>
      <c r="B1723" s="6" t="s">
        <v>63</v>
      </c>
      <c r="C1723" s="5" t="s">
        <v>64</v>
      </c>
      <c r="D1723" s="6" t="s">
        <v>20</v>
      </c>
      <c r="E1723" s="6" t="s">
        <v>65</v>
      </c>
      <c r="F1723" s="7">
        <v>2092.83</v>
      </c>
      <c r="G1723" s="8">
        <v>1.26</v>
      </c>
      <c r="H1723" s="8">
        <v>1.49</v>
      </c>
      <c r="I1723" s="8">
        <v>2636.97</v>
      </c>
      <c r="J1723" s="8">
        <v>3118.32</v>
      </c>
    </row>
    <row r="1724" spans="1:10" x14ac:dyDescent="0.25">
      <c r="A1724" s="5" t="s">
        <v>1882</v>
      </c>
      <c r="B1724" s="6" t="s">
        <v>74</v>
      </c>
      <c r="C1724" s="5" t="s">
        <v>75</v>
      </c>
      <c r="D1724" s="6" t="s">
        <v>76</v>
      </c>
      <c r="E1724" s="6" t="s">
        <v>77</v>
      </c>
      <c r="F1724" s="7">
        <v>46.98</v>
      </c>
      <c r="G1724" s="8">
        <v>212.84</v>
      </c>
      <c r="H1724" s="8">
        <v>252.34</v>
      </c>
      <c r="I1724" s="8">
        <v>9999.2199999999993</v>
      </c>
      <c r="J1724" s="8">
        <v>11854.93</v>
      </c>
    </row>
    <row r="1725" spans="1:10" ht="16.5" x14ac:dyDescent="0.25">
      <c r="A1725" s="5" t="s">
        <v>1883</v>
      </c>
      <c r="B1725" s="6" t="s">
        <v>79</v>
      </c>
      <c r="C1725" s="5" t="s">
        <v>80</v>
      </c>
      <c r="D1725" s="6" t="s">
        <v>20</v>
      </c>
      <c r="E1725" s="6" t="s">
        <v>16</v>
      </c>
      <c r="F1725" s="7">
        <v>469.77</v>
      </c>
      <c r="G1725" s="8">
        <v>1.48</v>
      </c>
      <c r="H1725" s="8">
        <v>1.75</v>
      </c>
      <c r="I1725" s="8">
        <v>695.26</v>
      </c>
      <c r="J1725" s="8">
        <v>822.1</v>
      </c>
    </row>
    <row r="1726" spans="1:10" ht="24.75" x14ac:dyDescent="0.25">
      <c r="A1726" s="5" t="s">
        <v>1884</v>
      </c>
      <c r="B1726" s="6" t="s">
        <v>82</v>
      </c>
      <c r="C1726" s="5" t="s">
        <v>83</v>
      </c>
      <c r="D1726" s="6" t="s">
        <v>20</v>
      </c>
      <c r="E1726" s="6" t="s">
        <v>84</v>
      </c>
      <c r="F1726" s="7">
        <v>405.99</v>
      </c>
      <c r="G1726" s="8">
        <v>48.51</v>
      </c>
      <c r="H1726" s="8">
        <v>57.51</v>
      </c>
      <c r="I1726" s="8">
        <v>19694.57</v>
      </c>
      <c r="J1726" s="8">
        <v>23348.48</v>
      </c>
    </row>
    <row r="1727" spans="1:10" x14ac:dyDescent="0.25">
      <c r="A1727" s="5" t="s">
        <v>1885</v>
      </c>
      <c r="B1727" s="6" t="s">
        <v>86</v>
      </c>
      <c r="C1727" s="5" t="s">
        <v>87</v>
      </c>
      <c r="D1727" s="6" t="s">
        <v>20</v>
      </c>
      <c r="E1727" s="6" t="s">
        <v>84</v>
      </c>
      <c r="F1727" s="7">
        <v>405.99</v>
      </c>
      <c r="G1727" s="8">
        <v>1.93</v>
      </c>
      <c r="H1727" s="8">
        <v>2.29</v>
      </c>
      <c r="I1727" s="8">
        <v>783.56</v>
      </c>
      <c r="J1727" s="8">
        <v>929.72</v>
      </c>
    </row>
    <row r="1728" spans="1:10" ht="16.5" x14ac:dyDescent="0.25">
      <c r="A1728" s="5" t="s">
        <v>1886</v>
      </c>
      <c r="B1728" s="6" t="s">
        <v>89</v>
      </c>
      <c r="C1728" s="5" t="s">
        <v>90</v>
      </c>
      <c r="D1728" s="6" t="s">
        <v>20</v>
      </c>
      <c r="E1728" s="6" t="s">
        <v>26</v>
      </c>
      <c r="F1728" s="7">
        <v>2</v>
      </c>
      <c r="G1728" s="8">
        <v>1316.71</v>
      </c>
      <c r="H1728" s="8">
        <v>1561.09</v>
      </c>
      <c r="I1728" s="8">
        <v>2633.42</v>
      </c>
      <c r="J1728" s="8">
        <v>3122.18</v>
      </c>
    </row>
    <row r="1729" spans="1:10" ht="16.5" x14ac:dyDescent="0.25">
      <c r="A1729" s="5" t="s">
        <v>1887</v>
      </c>
      <c r="B1729" s="6" t="s">
        <v>92</v>
      </c>
      <c r="C1729" s="5" t="s">
        <v>93</v>
      </c>
      <c r="D1729" s="6" t="s">
        <v>25</v>
      </c>
      <c r="E1729" s="6" t="s">
        <v>16</v>
      </c>
      <c r="F1729" s="7">
        <v>469.77</v>
      </c>
      <c r="G1729" s="8">
        <v>160.55000000000001</v>
      </c>
      <c r="H1729" s="8">
        <v>190.35</v>
      </c>
      <c r="I1729" s="8">
        <v>75421.570000000007</v>
      </c>
      <c r="J1729" s="8">
        <v>89420.72</v>
      </c>
    </row>
    <row r="1730" spans="1:10" ht="16.5" x14ac:dyDescent="0.25">
      <c r="A1730" s="5" t="s">
        <v>1888</v>
      </c>
      <c r="B1730" s="6" t="s">
        <v>98</v>
      </c>
      <c r="C1730" s="5" t="s">
        <v>99</v>
      </c>
      <c r="D1730" s="6" t="s">
        <v>20</v>
      </c>
      <c r="E1730" s="6" t="s">
        <v>26</v>
      </c>
      <c r="F1730" s="7">
        <v>2</v>
      </c>
      <c r="G1730" s="8">
        <v>1299.47</v>
      </c>
      <c r="H1730" s="8">
        <v>1540.65</v>
      </c>
      <c r="I1730" s="8">
        <v>2598.94</v>
      </c>
      <c r="J1730" s="8">
        <v>3081.3</v>
      </c>
    </row>
    <row r="1731" spans="1:10" ht="16.5" x14ac:dyDescent="0.25">
      <c r="A1731" s="5" t="s">
        <v>1889</v>
      </c>
      <c r="B1731" s="6" t="s">
        <v>95</v>
      </c>
      <c r="C1731" s="5" t="s">
        <v>96</v>
      </c>
      <c r="D1731" s="6" t="s">
        <v>20</v>
      </c>
      <c r="E1731" s="6" t="s">
        <v>16</v>
      </c>
      <c r="F1731" s="7">
        <v>6.72</v>
      </c>
      <c r="G1731" s="8">
        <v>176.85</v>
      </c>
      <c r="H1731" s="8">
        <v>209.67</v>
      </c>
      <c r="I1731" s="8">
        <v>1188.43</v>
      </c>
      <c r="J1731" s="8">
        <v>1408.98</v>
      </c>
    </row>
    <row r="1732" spans="1:10" x14ac:dyDescent="0.25">
      <c r="A1732" s="5" t="s">
        <v>1890</v>
      </c>
      <c r="B1732" s="6" t="s">
        <v>101</v>
      </c>
      <c r="C1732" s="5" t="s">
        <v>102</v>
      </c>
      <c r="D1732" s="6" t="s">
        <v>76</v>
      </c>
      <c r="E1732" s="6" t="s">
        <v>103</v>
      </c>
      <c r="F1732" s="7">
        <v>8</v>
      </c>
      <c r="G1732" s="8">
        <v>19.79</v>
      </c>
      <c r="H1732" s="8">
        <v>23.46</v>
      </c>
      <c r="I1732" s="8">
        <v>158.32</v>
      </c>
      <c r="J1732" s="8">
        <v>187.68</v>
      </c>
    </row>
    <row r="1733" spans="1:10" x14ac:dyDescent="0.25">
      <c r="A1733" s="5" t="s">
        <v>1891</v>
      </c>
      <c r="B1733" s="6" t="s">
        <v>105</v>
      </c>
      <c r="C1733" s="5" t="s">
        <v>106</v>
      </c>
      <c r="D1733" s="6" t="s">
        <v>20</v>
      </c>
      <c r="E1733" s="6" t="s">
        <v>16</v>
      </c>
      <c r="F1733" s="7">
        <v>114.07</v>
      </c>
      <c r="G1733" s="8">
        <v>17.11</v>
      </c>
      <c r="H1733" s="8">
        <v>20.29</v>
      </c>
      <c r="I1733" s="8">
        <v>1951.74</v>
      </c>
      <c r="J1733" s="8">
        <v>2314.48</v>
      </c>
    </row>
    <row r="1734" spans="1:10" x14ac:dyDescent="0.25">
      <c r="A1734" s="5" t="s">
        <v>1892</v>
      </c>
      <c r="B1734" s="6" t="s">
        <v>108</v>
      </c>
      <c r="C1734" s="5" t="s">
        <v>109</v>
      </c>
      <c r="D1734" s="6" t="s">
        <v>110</v>
      </c>
      <c r="E1734" s="6" t="s">
        <v>111</v>
      </c>
      <c r="F1734" s="7">
        <v>469.77</v>
      </c>
      <c r="G1734" s="8">
        <v>3.93</v>
      </c>
      <c r="H1734" s="8">
        <v>4.66</v>
      </c>
      <c r="I1734" s="8">
        <v>1846.2</v>
      </c>
      <c r="J1734" s="8">
        <v>2189.13</v>
      </c>
    </row>
    <row r="1735" spans="1:10" ht="20.100000000000001" customHeight="1" x14ac:dyDescent="0.25">
      <c r="A1735" s="3" t="s">
        <v>1893</v>
      </c>
      <c r="B1735" s="84" t="s">
        <v>1894</v>
      </c>
      <c r="C1735" s="84"/>
      <c r="D1735" s="84"/>
      <c r="E1735" s="84"/>
      <c r="F1735" s="84"/>
      <c r="G1735" s="84">
        <v>118396.13999999998</v>
      </c>
      <c r="H1735" s="84"/>
      <c r="I1735" s="4">
        <v>118396.14</v>
      </c>
      <c r="J1735" s="4">
        <v>140324.24</v>
      </c>
    </row>
    <row r="1736" spans="1:10" x14ac:dyDescent="0.25">
      <c r="A1736" s="5" t="s">
        <v>1895</v>
      </c>
      <c r="B1736" s="6" t="s">
        <v>46</v>
      </c>
      <c r="C1736" s="5" t="s">
        <v>47</v>
      </c>
      <c r="D1736" s="6" t="s">
        <v>25</v>
      </c>
      <c r="E1736" s="6" t="s">
        <v>48</v>
      </c>
      <c r="F1736" s="7">
        <v>90.05</v>
      </c>
      <c r="G1736" s="8">
        <v>2.68</v>
      </c>
      <c r="H1736" s="8">
        <v>3.18</v>
      </c>
      <c r="I1736" s="8">
        <v>241.33</v>
      </c>
      <c r="J1736" s="8">
        <v>286.36</v>
      </c>
    </row>
    <row r="1737" spans="1:10" ht="16.5" x14ac:dyDescent="0.25">
      <c r="A1737" s="5" t="s">
        <v>1896</v>
      </c>
      <c r="B1737" s="6" t="s">
        <v>50</v>
      </c>
      <c r="C1737" s="5" t="s">
        <v>51</v>
      </c>
      <c r="D1737" s="6" t="s">
        <v>20</v>
      </c>
      <c r="E1737" s="6" t="s">
        <v>16</v>
      </c>
      <c r="F1737" s="7">
        <v>1593.82</v>
      </c>
      <c r="G1737" s="8">
        <v>0.67</v>
      </c>
      <c r="H1737" s="8">
        <v>0.79</v>
      </c>
      <c r="I1737" s="8">
        <v>1067.8599999999999</v>
      </c>
      <c r="J1737" s="8">
        <v>1259.1199999999999</v>
      </c>
    </row>
    <row r="1738" spans="1:10" ht="16.5" x14ac:dyDescent="0.25">
      <c r="A1738" s="5" t="s">
        <v>1897</v>
      </c>
      <c r="B1738" s="6" t="s">
        <v>53</v>
      </c>
      <c r="C1738" s="5" t="s">
        <v>54</v>
      </c>
      <c r="D1738" s="6" t="s">
        <v>20</v>
      </c>
      <c r="E1738" s="6" t="s">
        <v>34</v>
      </c>
      <c r="F1738" s="7">
        <v>37.630000000000003</v>
      </c>
      <c r="G1738" s="8">
        <v>4.5199999999999996</v>
      </c>
      <c r="H1738" s="8">
        <v>5.36</v>
      </c>
      <c r="I1738" s="8">
        <v>170.09</v>
      </c>
      <c r="J1738" s="8">
        <v>201.7</v>
      </c>
    </row>
    <row r="1739" spans="1:10" ht="16.5" x14ac:dyDescent="0.25">
      <c r="A1739" s="5" t="s">
        <v>1898</v>
      </c>
      <c r="B1739" s="6" t="s">
        <v>56</v>
      </c>
      <c r="C1739" s="5" t="s">
        <v>57</v>
      </c>
      <c r="D1739" s="6" t="s">
        <v>20</v>
      </c>
      <c r="E1739" s="6" t="s">
        <v>34</v>
      </c>
      <c r="F1739" s="7">
        <v>0.86</v>
      </c>
      <c r="G1739" s="8">
        <v>114.41</v>
      </c>
      <c r="H1739" s="8">
        <v>135.63999999999999</v>
      </c>
      <c r="I1739" s="8">
        <v>98.39</v>
      </c>
      <c r="J1739" s="8">
        <v>116.65</v>
      </c>
    </row>
    <row r="1740" spans="1:10" ht="24.75" x14ac:dyDescent="0.25">
      <c r="A1740" s="5" t="s">
        <v>1899</v>
      </c>
      <c r="B1740" s="6" t="s">
        <v>59</v>
      </c>
      <c r="C1740" s="5" t="s">
        <v>60</v>
      </c>
      <c r="D1740" s="6" t="s">
        <v>20</v>
      </c>
      <c r="E1740" s="6" t="s">
        <v>61</v>
      </c>
      <c r="F1740" s="7">
        <v>157.97</v>
      </c>
      <c r="G1740" s="8">
        <v>5.66</v>
      </c>
      <c r="H1740" s="8">
        <v>6.71</v>
      </c>
      <c r="I1740" s="8">
        <v>894.11</v>
      </c>
      <c r="J1740" s="8">
        <v>1059.98</v>
      </c>
    </row>
    <row r="1741" spans="1:10" ht="16.5" x14ac:dyDescent="0.25">
      <c r="A1741" s="5" t="s">
        <v>1900</v>
      </c>
      <c r="B1741" s="6" t="s">
        <v>63</v>
      </c>
      <c r="C1741" s="5" t="s">
        <v>64</v>
      </c>
      <c r="D1741" s="6" t="s">
        <v>20</v>
      </c>
      <c r="E1741" s="6" t="s">
        <v>65</v>
      </c>
      <c r="F1741" s="7">
        <v>8906.85</v>
      </c>
      <c r="G1741" s="8">
        <v>1.26</v>
      </c>
      <c r="H1741" s="8">
        <v>1.49</v>
      </c>
      <c r="I1741" s="8">
        <v>11222.63</v>
      </c>
      <c r="J1741" s="8">
        <v>13271.21</v>
      </c>
    </row>
    <row r="1742" spans="1:10" ht="16.5" x14ac:dyDescent="0.25">
      <c r="A1742" s="5" t="s">
        <v>1901</v>
      </c>
      <c r="B1742" s="6" t="s">
        <v>67</v>
      </c>
      <c r="C1742" s="5" t="s">
        <v>68</v>
      </c>
      <c r="D1742" s="6" t="s">
        <v>20</v>
      </c>
      <c r="E1742" s="6" t="s">
        <v>65</v>
      </c>
      <c r="F1742" s="7">
        <v>3562.74</v>
      </c>
      <c r="G1742" s="8">
        <v>0.48</v>
      </c>
      <c r="H1742" s="8">
        <v>0.56999999999999995</v>
      </c>
      <c r="I1742" s="8">
        <v>1710.12</v>
      </c>
      <c r="J1742" s="8">
        <v>2030.76</v>
      </c>
    </row>
    <row r="1743" spans="1:10" x14ac:dyDescent="0.25">
      <c r="A1743" s="5" t="s">
        <v>1902</v>
      </c>
      <c r="B1743" s="6" t="s">
        <v>70</v>
      </c>
      <c r="C1743" s="5" t="s">
        <v>71</v>
      </c>
      <c r="D1743" s="6" t="s">
        <v>25</v>
      </c>
      <c r="E1743" s="6" t="s">
        <v>61</v>
      </c>
      <c r="F1743" s="7">
        <v>239.07</v>
      </c>
      <c r="G1743" s="8">
        <v>28.42</v>
      </c>
      <c r="H1743" s="8">
        <v>33.69</v>
      </c>
      <c r="I1743" s="8">
        <v>6794.37</v>
      </c>
      <c r="J1743" s="8">
        <v>8054.27</v>
      </c>
    </row>
    <row r="1744" spans="1:10" ht="16.5" x14ac:dyDescent="0.25">
      <c r="A1744" s="5" t="s">
        <v>1903</v>
      </c>
      <c r="B1744" s="6" t="s">
        <v>63</v>
      </c>
      <c r="C1744" s="5" t="s">
        <v>64</v>
      </c>
      <c r="D1744" s="6" t="s">
        <v>20</v>
      </c>
      <c r="E1744" s="6" t="s">
        <v>65</v>
      </c>
      <c r="F1744" s="7">
        <v>1676.33</v>
      </c>
      <c r="G1744" s="8">
        <v>1.26</v>
      </c>
      <c r="H1744" s="8">
        <v>1.49</v>
      </c>
      <c r="I1744" s="8">
        <v>2112.1799999999998</v>
      </c>
      <c r="J1744" s="8">
        <v>2497.73</v>
      </c>
    </row>
    <row r="1745" spans="1:10" x14ac:dyDescent="0.25">
      <c r="A1745" s="5" t="s">
        <v>1904</v>
      </c>
      <c r="B1745" s="6" t="s">
        <v>74</v>
      </c>
      <c r="C1745" s="5" t="s">
        <v>75</v>
      </c>
      <c r="D1745" s="6" t="s">
        <v>76</v>
      </c>
      <c r="E1745" s="6" t="s">
        <v>77</v>
      </c>
      <c r="F1745" s="7">
        <v>37.630000000000003</v>
      </c>
      <c r="G1745" s="8">
        <v>212.84</v>
      </c>
      <c r="H1745" s="8">
        <v>252.34</v>
      </c>
      <c r="I1745" s="8">
        <v>8009.17</v>
      </c>
      <c r="J1745" s="8">
        <v>9495.5499999999993</v>
      </c>
    </row>
    <row r="1746" spans="1:10" ht="16.5" x14ac:dyDescent="0.25">
      <c r="A1746" s="5" t="s">
        <v>1905</v>
      </c>
      <c r="B1746" s="6" t="s">
        <v>79</v>
      </c>
      <c r="C1746" s="5" t="s">
        <v>80</v>
      </c>
      <c r="D1746" s="6" t="s">
        <v>20</v>
      </c>
      <c r="E1746" s="6" t="s">
        <v>16</v>
      </c>
      <c r="F1746" s="7">
        <v>376.28</v>
      </c>
      <c r="G1746" s="8">
        <v>1.48</v>
      </c>
      <c r="H1746" s="8">
        <v>1.75</v>
      </c>
      <c r="I1746" s="8">
        <v>556.89</v>
      </c>
      <c r="J1746" s="8">
        <v>658.49</v>
      </c>
    </row>
    <row r="1747" spans="1:10" ht="24.75" x14ac:dyDescent="0.25">
      <c r="A1747" s="5" t="s">
        <v>1906</v>
      </c>
      <c r="B1747" s="6" t="s">
        <v>82</v>
      </c>
      <c r="C1747" s="5" t="s">
        <v>83</v>
      </c>
      <c r="D1747" s="6" t="s">
        <v>20</v>
      </c>
      <c r="E1747" s="6" t="s">
        <v>84</v>
      </c>
      <c r="F1747" s="7">
        <v>285.76</v>
      </c>
      <c r="G1747" s="8">
        <v>48.51</v>
      </c>
      <c r="H1747" s="8">
        <v>57.51</v>
      </c>
      <c r="I1747" s="8">
        <v>13862.22</v>
      </c>
      <c r="J1747" s="8">
        <v>16434.060000000001</v>
      </c>
    </row>
    <row r="1748" spans="1:10" x14ac:dyDescent="0.25">
      <c r="A1748" s="5" t="s">
        <v>1907</v>
      </c>
      <c r="B1748" s="6" t="s">
        <v>86</v>
      </c>
      <c r="C1748" s="5" t="s">
        <v>87</v>
      </c>
      <c r="D1748" s="6" t="s">
        <v>20</v>
      </c>
      <c r="E1748" s="6" t="s">
        <v>84</v>
      </c>
      <c r="F1748" s="7">
        <v>285.76</v>
      </c>
      <c r="G1748" s="8">
        <v>1.93</v>
      </c>
      <c r="H1748" s="8">
        <v>2.29</v>
      </c>
      <c r="I1748" s="8">
        <v>551.52</v>
      </c>
      <c r="J1748" s="8">
        <v>654.39</v>
      </c>
    </row>
    <row r="1749" spans="1:10" ht="16.5" x14ac:dyDescent="0.25">
      <c r="A1749" s="5" t="s">
        <v>1908</v>
      </c>
      <c r="B1749" s="6" t="s">
        <v>89</v>
      </c>
      <c r="C1749" s="5" t="s">
        <v>90</v>
      </c>
      <c r="D1749" s="6" t="s">
        <v>20</v>
      </c>
      <c r="E1749" s="6" t="s">
        <v>26</v>
      </c>
      <c r="F1749" s="7">
        <v>2</v>
      </c>
      <c r="G1749" s="8">
        <v>1316.71</v>
      </c>
      <c r="H1749" s="8">
        <v>1561.09</v>
      </c>
      <c r="I1749" s="8">
        <v>2633.42</v>
      </c>
      <c r="J1749" s="8">
        <v>3122.18</v>
      </c>
    </row>
    <row r="1750" spans="1:10" ht="16.5" x14ac:dyDescent="0.25">
      <c r="A1750" s="5" t="s">
        <v>1909</v>
      </c>
      <c r="B1750" s="6" t="s">
        <v>92</v>
      </c>
      <c r="C1750" s="5" t="s">
        <v>93</v>
      </c>
      <c r="D1750" s="6" t="s">
        <v>25</v>
      </c>
      <c r="E1750" s="6" t="s">
        <v>16</v>
      </c>
      <c r="F1750" s="7">
        <v>376.28</v>
      </c>
      <c r="G1750" s="8">
        <v>160.55000000000001</v>
      </c>
      <c r="H1750" s="8">
        <v>190.35</v>
      </c>
      <c r="I1750" s="8">
        <v>60411.75</v>
      </c>
      <c r="J1750" s="8">
        <v>71624.899999999994</v>
      </c>
    </row>
    <row r="1751" spans="1:10" ht="16.5" x14ac:dyDescent="0.25">
      <c r="A1751" s="5" t="s">
        <v>1910</v>
      </c>
      <c r="B1751" s="6" t="s">
        <v>98</v>
      </c>
      <c r="C1751" s="5" t="s">
        <v>99</v>
      </c>
      <c r="D1751" s="6" t="s">
        <v>20</v>
      </c>
      <c r="E1751" s="6" t="s">
        <v>26</v>
      </c>
      <c r="F1751" s="7">
        <v>2</v>
      </c>
      <c r="G1751" s="8">
        <v>1299.47</v>
      </c>
      <c r="H1751" s="8">
        <v>1540.65</v>
      </c>
      <c r="I1751" s="8">
        <v>2598.94</v>
      </c>
      <c r="J1751" s="8">
        <v>3081.3</v>
      </c>
    </row>
    <row r="1752" spans="1:10" ht="16.5" x14ac:dyDescent="0.25">
      <c r="A1752" s="5" t="s">
        <v>1911</v>
      </c>
      <c r="B1752" s="6" t="s">
        <v>95</v>
      </c>
      <c r="C1752" s="5" t="s">
        <v>96</v>
      </c>
      <c r="D1752" s="6" t="s">
        <v>20</v>
      </c>
      <c r="E1752" s="6" t="s">
        <v>16</v>
      </c>
      <c r="F1752" s="7">
        <v>6.72</v>
      </c>
      <c r="G1752" s="8">
        <v>176.85</v>
      </c>
      <c r="H1752" s="8">
        <v>209.67</v>
      </c>
      <c r="I1752" s="8">
        <v>1188.43</v>
      </c>
      <c r="J1752" s="8">
        <v>1408.98</v>
      </c>
    </row>
    <row r="1753" spans="1:10" x14ac:dyDescent="0.25">
      <c r="A1753" s="5" t="s">
        <v>1912</v>
      </c>
      <c r="B1753" s="6" t="s">
        <v>101</v>
      </c>
      <c r="C1753" s="5" t="s">
        <v>102</v>
      </c>
      <c r="D1753" s="6" t="s">
        <v>76</v>
      </c>
      <c r="E1753" s="6" t="s">
        <v>103</v>
      </c>
      <c r="F1753" s="7">
        <v>8</v>
      </c>
      <c r="G1753" s="8">
        <v>19.79</v>
      </c>
      <c r="H1753" s="8">
        <v>23.46</v>
      </c>
      <c r="I1753" s="8">
        <v>158.32</v>
      </c>
      <c r="J1753" s="8">
        <v>187.68</v>
      </c>
    </row>
    <row r="1754" spans="1:10" x14ac:dyDescent="0.25">
      <c r="A1754" s="5" t="s">
        <v>1913</v>
      </c>
      <c r="B1754" s="6" t="s">
        <v>105</v>
      </c>
      <c r="C1754" s="5" t="s">
        <v>106</v>
      </c>
      <c r="D1754" s="6" t="s">
        <v>20</v>
      </c>
      <c r="E1754" s="6" t="s">
        <v>16</v>
      </c>
      <c r="F1754" s="7">
        <v>154.04</v>
      </c>
      <c r="G1754" s="8">
        <v>17.11</v>
      </c>
      <c r="H1754" s="8">
        <v>20.29</v>
      </c>
      <c r="I1754" s="8">
        <v>2635.62</v>
      </c>
      <c r="J1754" s="8">
        <v>3125.47</v>
      </c>
    </row>
    <row r="1755" spans="1:10" x14ac:dyDescent="0.25">
      <c r="A1755" s="5" t="s">
        <v>1914</v>
      </c>
      <c r="B1755" s="6" t="s">
        <v>108</v>
      </c>
      <c r="C1755" s="5" t="s">
        <v>109</v>
      </c>
      <c r="D1755" s="6" t="s">
        <v>110</v>
      </c>
      <c r="E1755" s="6" t="s">
        <v>111</v>
      </c>
      <c r="F1755" s="7">
        <v>376.28</v>
      </c>
      <c r="G1755" s="8">
        <v>3.93</v>
      </c>
      <c r="H1755" s="8">
        <v>4.66</v>
      </c>
      <c r="I1755" s="8">
        <v>1478.78</v>
      </c>
      <c r="J1755" s="8">
        <v>1753.46</v>
      </c>
    </row>
    <row r="1756" spans="1:10" ht="20.100000000000001" customHeight="1" x14ac:dyDescent="0.25">
      <c r="A1756" s="3" t="s">
        <v>1915</v>
      </c>
      <c r="B1756" s="84" t="s">
        <v>1916</v>
      </c>
      <c r="C1756" s="84"/>
      <c r="D1756" s="84"/>
      <c r="E1756" s="84"/>
      <c r="F1756" s="84"/>
      <c r="G1756" s="84">
        <v>92838.01999999999</v>
      </c>
      <c r="H1756" s="84"/>
      <c r="I1756" s="4">
        <v>92838.02</v>
      </c>
      <c r="J1756" s="4">
        <v>110039.39</v>
      </c>
    </row>
    <row r="1757" spans="1:10" x14ac:dyDescent="0.25">
      <c r="A1757" s="5" t="s">
        <v>1917</v>
      </c>
      <c r="B1757" s="6" t="s">
        <v>46</v>
      </c>
      <c r="C1757" s="5" t="s">
        <v>47</v>
      </c>
      <c r="D1757" s="6" t="s">
        <v>25</v>
      </c>
      <c r="E1757" s="6" t="s">
        <v>48</v>
      </c>
      <c r="F1757" s="7">
        <v>78.040000000000006</v>
      </c>
      <c r="G1757" s="8">
        <v>2.68</v>
      </c>
      <c r="H1757" s="8">
        <v>3.18</v>
      </c>
      <c r="I1757" s="8">
        <v>209.15</v>
      </c>
      <c r="J1757" s="8">
        <v>248.17</v>
      </c>
    </row>
    <row r="1758" spans="1:10" ht="16.5" x14ac:dyDescent="0.25">
      <c r="A1758" s="5" t="s">
        <v>1918</v>
      </c>
      <c r="B1758" s="6" t="s">
        <v>50</v>
      </c>
      <c r="C1758" s="5" t="s">
        <v>51</v>
      </c>
      <c r="D1758" s="6" t="s">
        <v>20</v>
      </c>
      <c r="E1758" s="6" t="s">
        <v>16</v>
      </c>
      <c r="F1758" s="7">
        <v>890.02</v>
      </c>
      <c r="G1758" s="8">
        <v>0.67</v>
      </c>
      <c r="H1758" s="8">
        <v>0.79</v>
      </c>
      <c r="I1758" s="8">
        <v>596.30999999999995</v>
      </c>
      <c r="J1758" s="8">
        <v>703.12</v>
      </c>
    </row>
    <row r="1759" spans="1:10" ht="16.5" x14ac:dyDescent="0.25">
      <c r="A1759" s="5" t="s">
        <v>1919</v>
      </c>
      <c r="B1759" s="6" t="s">
        <v>53</v>
      </c>
      <c r="C1759" s="5" t="s">
        <v>54</v>
      </c>
      <c r="D1759" s="6" t="s">
        <v>20</v>
      </c>
      <c r="E1759" s="6" t="s">
        <v>34</v>
      </c>
      <c r="F1759" s="7">
        <v>31.55</v>
      </c>
      <c r="G1759" s="8">
        <v>4.5199999999999996</v>
      </c>
      <c r="H1759" s="8">
        <v>5.36</v>
      </c>
      <c r="I1759" s="8">
        <v>142.61000000000001</v>
      </c>
      <c r="J1759" s="8">
        <v>169.11</v>
      </c>
    </row>
    <row r="1760" spans="1:10" ht="16.5" x14ac:dyDescent="0.25">
      <c r="A1760" s="5" t="s">
        <v>1920</v>
      </c>
      <c r="B1760" s="6" t="s">
        <v>56</v>
      </c>
      <c r="C1760" s="5" t="s">
        <v>57</v>
      </c>
      <c r="D1760" s="6" t="s">
        <v>20</v>
      </c>
      <c r="E1760" s="6" t="s">
        <v>34</v>
      </c>
      <c r="F1760" s="7">
        <v>0.43</v>
      </c>
      <c r="G1760" s="8">
        <v>114.41</v>
      </c>
      <c r="H1760" s="8">
        <v>135.63999999999999</v>
      </c>
      <c r="I1760" s="8">
        <v>49.2</v>
      </c>
      <c r="J1760" s="8">
        <v>58.33</v>
      </c>
    </row>
    <row r="1761" spans="1:10" ht="24.75" x14ac:dyDescent="0.25">
      <c r="A1761" s="5" t="s">
        <v>1921</v>
      </c>
      <c r="B1761" s="6" t="s">
        <v>59</v>
      </c>
      <c r="C1761" s="5" t="s">
        <v>60</v>
      </c>
      <c r="D1761" s="6" t="s">
        <v>20</v>
      </c>
      <c r="E1761" s="6" t="s">
        <v>61</v>
      </c>
      <c r="F1761" s="7">
        <v>181.51</v>
      </c>
      <c r="G1761" s="8">
        <v>5.66</v>
      </c>
      <c r="H1761" s="8">
        <v>6.71</v>
      </c>
      <c r="I1761" s="8">
        <v>1027.3499999999999</v>
      </c>
      <c r="J1761" s="8">
        <v>1217.93</v>
      </c>
    </row>
    <row r="1762" spans="1:10" ht="16.5" x14ac:dyDescent="0.25">
      <c r="A1762" s="5" t="s">
        <v>1922</v>
      </c>
      <c r="B1762" s="6" t="s">
        <v>63</v>
      </c>
      <c r="C1762" s="5" t="s">
        <v>64</v>
      </c>
      <c r="D1762" s="6" t="s">
        <v>20</v>
      </c>
      <c r="E1762" s="6" t="s">
        <v>65</v>
      </c>
      <c r="F1762" s="7">
        <v>5445.36</v>
      </c>
      <c r="G1762" s="8">
        <v>1.26</v>
      </c>
      <c r="H1762" s="8">
        <v>1.49</v>
      </c>
      <c r="I1762" s="8">
        <v>6861.15</v>
      </c>
      <c r="J1762" s="8">
        <v>8113.59</v>
      </c>
    </row>
    <row r="1763" spans="1:10" ht="16.5" x14ac:dyDescent="0.25">
      <c r="A1763" s="5" t="s">
        <v>1923</v>
      </c>
      <c r="B1763" s="6" t="s">
        <v>67</v>
      </c>
      <c r="C1763" s="5" t="s">
        <v>68</v>
      </c>
      <c r="D1763" s="6" t="s">
        <v>20</v>
      </c>
      <c r="E1763" s="6" t="s">
        <v>65</v>
      </c>
      <c r="F1763" s="7">
        <v>2178.15</v>
      </c>
      <c r="G1763" s="8">
        <v>0.48</v>
      </c>
      <c r="H1763" s="8">
        <v>0.56999999999999995</v>
      </c>
      <c r="I1763" s="8">
        <v>1045.51</v>
      </c>
      <c r="J1763" s="8">
        <v>1241.55</v>
      </c>
    </row>
    <row r="1764" spans="1:10" x14ac:dyDescent="0.25">
      <c r="A1764" s="5" t="s">
        <v>1924</v>
      </c>
      <c r="B1764" s="6" t="s">
        <v>70</v>
      </c>
      <c r="C1764" s="5" t="s">
        <v>71</v>
      </c>
      <c r="D1764" s="6" t="s">
        <v>25</v>
      </c>
      <c r="E1764" s="6" t="s">
        <v>61</v>
      </c>
      <c r="F1764" s="7">
        <v>133.5</v>
      </c>
      <c r="G1764" s="8">
        <v>28.42</v>
      </c>
      <c r="H1764" s="8">
        <v>33.69</v>
      </c>
      <c r="I1764" s="8">
        <v>3794.07</v>
      </c>
      <c r="J1764" s="8">
        <v>4497.62</v>
      </c>
    </row>
    <row r="1765" spans="1:10" ht="16.5" x14ac:dyDescent="0.25">
      <c r="A1765" s="5" t="s">
        <v>1925</v>
      </c>
      <c r="B1765" s="6" t="s">
        <v>63</v>
      </c>
      <c r="C1765" s="5" t="s">
        <v>64</v>
      </c>
      <c r="D1765" s="6" t="s">
        <v>20</v>
      </c>
      <c r="E1765" s="6" t="s">
        <v>65</v>
      </c>
      <c r="F1765" s="7">
        <v>1405.37</v>
      </c>
      <c r="G1765" s="8">
        <v>1.26</v>
      </c>
      <c r="H1765" s="8">
        <v>1.49</v>
      </c>
      <c r="I1765" s="8">
        <v>1770.77</v>
      </c>
      <c r="J1765" s="8">
        <v>2094</v>
      </c>
    </row>
    <row r="1766" spans="1:10" x14ac:dyDescent="0.25">
      <c r="A1766" s="5" t="s">
        <v>1926</v>
      </c>
      <c r="B1766" s="6" t="s">
        <v>74</v>
      </c>
      <c r="C1766" s="5" t="s">
        <v>75</v>
      </c>
      <c r="D1766" s="6" t="s">
        <v>76</v>
      </c>
      <c r="E1766" s="6" t="s">
        <v>77</v>
      </c>
      <c r="F1766" s="7">
        <v>31.55</v>
      </c>
      <c r="G1766" s="8">
        <v>212.84</v>
      </c>
      <c r="H1766" s="8">
        <v>252.34</v>
      </c>
      <c r="I1766" s="8">
        <v>6715.1</v>
      </c>
      <c r="J1766" s="8">
        <v>7961.33</v>
      </c>
    </row>
    <row r="1767" spans="1:10" ht="16.5" x14ac:dyDescent="0.25">
      <c r="A1767" s="5" t="s">
        <v>1927</v>
      </c>
      <c r="B1767" s="6" t="s">
        <v>79</v>
      </c>
      <c r="C1767" s="5" t="s">
        <v>80</v>
      </c>
      <c r="D1767" s="6" t="s">
        <v>20</v>
      </c>
      <c r="E1767" s="6" t="s">
        <v>16</v>
      </c>
      <c r="F1767" s="7">
        <v>315.45999999999998</v>
      </c>
      <c r="G1767" s="8">
        <v>1.48</v>
      </c>
      <c r="H1767" s="8">
        <v>1.75</v>
      </c>
      <c r="I1767" s="8">
        <v>466.88</v>
      </c>
      <c r="J1767" s="8">
        <v>552.05999999999995</v>
      </c>
    </row>
    <row r="1768" spans="1:10" ht="24.75" x14ac:dyDescent="0.25">
      <c r="A1768" s="5" t="s">
        <v>1928</v>
      </c>
      <c r="B1768" s="6" t="s">
        <v>82</v>
      </c>
      <c r="C1768" s="5" t="s">
        <v>83</v>
      </c>
      <c r="D1768" s="6" t="s">
        <v>20</v>
      </c>
      <c r="E1768" s="6" t="s">
        <v>84</v>
      </c>
      <c r="F1768" s="7">
        <v>222.76</v>
      </c>
      <c r="G1768" s="8">
        <v>48.51</v>
      </c>
      <c r="H1768" s="8">
        <v>57.51</v>
      </c>
      <c r="I1768" s="8">
        <v>10806.09</v>
      </c>
      <c r="J1768" s="8">
        <v>12810.93</v>
      </c>
    </row>
    <row r="1769" spans="1:10" x14ac:dyDescent="0.25">
      <c r="A1769" s="5" t="s">
        <v>1929</v>
      </c>
      <c r="B1769" s="6" t="s">
        <v>86</v>
      </c>
      <c r="C1769" s="5" t="s">
        <v>87</v>
      </c>
      <c r="D1769" s="6" t="s">
        <v>20</v>
      </c>
      <c r="E1769" s="6" t="s">
        <v>84</v>
      </c>
      <c r="F1769" s="7">
        <v>222.76</v>
      </c>
      <c r="G1769" s="8">
        <v>1.93</v>
      </c>
      <c r="H1769" s="8">
        <v>2.29</v>
      </c>
      <c r="I1769" s="8">
        <v>429.93</v>
      </c>
      <c r="J1769" s="8">
        <v>510.12</v>
      </c>
    </row>
    <row r="1770" spans="1:10" ht="16.5" x14ac:dyDescent="0.25">
      <c r="A1770" s="5" t="s">
        <v>1930</v>
      </c>
      <c r="B1770" s="6" t="s">
        <v>89</v>
      </c>
      <c r="C1770" s="5" t="s">
        <v>90</v>
      </c>
      <c r="D1770" s="6" t="s">
        <v>20</v>
      </c>
      <c r="E1770" s="6" t="s">
        <v>26</v>
      </c>
      <c r="F1770" s="7">
        <v>1</v>
      </c>
      <c r="G1770" s="8">
        <v>1316.71</v>
      </c>
      <c r="H1770" s="8">
        <v>1561.09</v>
      </c>
      <c r="I1770" s="8">
        <v>1316.71</v>
      </c>
      <c r="J1770" s="8">
        <v>1561.09</v>
      </c>
    </row>
    <row r="1771" spans="1:10" ht="16.5" x14ac:dyDescent="0.25">
      <c r="A1771" s="5" t="s">
        <v>1931</v>
      </c>
      <c r="B1771" s="6" t="s">
        <v>92</v>
      </c>
      <c r="C1771" s="5" t="s">
        <v>93</v>
      </c>
      <c r="D1771" s="6" t="s">
        <v>25</v>
      </c>
      <c r="E1771" s="6" t="s">
        <v>16</v>
      </c>
      <c r="F1771" s="7">
        <v>315.45999999999998</v>
      </c>
      <c r="G1771" s="8">
        <v>160.55000000000001</v>
      </c>
      <c r="H1771" s="8">
        <v>190.35</v>
      </c>
      <c r="I1771" s="8">
        <v>50647.1</v>
      </c>
      <c r="J1771" s="8">
        <v>60047.81</v>
      </c>
    </row>
    <row r="1772" spans="1:10" ht="16.5" x14ac:dyDescent="0.25">
      <c r="A1772" s="5" t="s">
        <v>1932</v>
      </c>
      <c r="B1772" s="6" t="s">
        <v>98</v>
      </c>
      <c r="C1772" s="5" t="s">
        <v>99</v>
      </c>
      <c r="D1772" s="6" t="s">
        <v>20</v>
      </c>
      <c r="E1772" s="6" t="s">
        <v>26</v>
      </c>
      <c r="F1772" s="7">
        <v>2</v>
      </c>
      <c r="G1772" s="8">
        <v>1299.47</v>
      </c>
      <c r="H1772" s="8">
        <v>1540.65</v>
      </c>
      <c r="I1772" s="8">
        <v>2598.94</v>
      </c>
      <c r="J1772" s="8">
        <v>3081.3</v>
      </c>
    </row>
    <row r="1773" spans="1:10" ht="16.5" x14ac:dyDescent="0.25">
      <c r="A1773" s="5" t="s">
        <v>1933</v>
      </c>
      <c r="B1773" s="6" t="s">
        <v>95</v>
      </c>
      <c r="C1773" s="5" t="s">
        <v>96</v>
      </c>
      <c r="D1773" s="6" t="s">
        <v>20</v>
      </c>
      <c r="E1773" s="6" t="s">
        <v>16</v>
      </c>
      <c r="F1773" s="7">
        <v>4</v>
      </c>
      <c r="G1773" s="8">
        <v>176.85</v>
      </c>
      <c r="H1773" s="8">
        <v>209.67</v>
      </c>
      <c r="I1773" s="8">
        <v>707.4</v>
      </c>
      <c r="J1773" s="8">
        <v>838.68</v>
      </c>
    </row>
    <row r="1774" spans="1:10" x14ac:dyDescent="0.25">
      <c r="A1774" s="5" t="s">
        <v>1934</v>
      </c>
      <c r="B1774" s="6" t="s">
        <v>101</v>
      </c>
      <c r="C1774" s="5" t="s">
        <v>102</v>
      </c>
      <c r="D1774" s="6" t="s">
        <v>76</v>
      </c>
      <c r="E1774" s="6" t="s">
        <v>103</v>
      </c>
      <c r="F1774" s="7">
        <v>4</v>
      </c>
      <c r="G1774" s="8">
        <v>19.79</v>
      </c>
      <c r="H1774" s="8">
        <v>23.46</v>
      </c>
      <c r="I1774" s="8">
        <v>79.16</v>
      </c>
      <c r="J1774" s="8">
        <v>93.84</v>
      </c>
    </row>
    <row r="1775" spans="1:10" x14ac:dyDescent="0.25">
      <c r="A1775" s="5" t="s">
        <v>1935</v>
      </c>
      <c r="B1775" s="6" t="s">
        <v>105</v>
      </c>
      <c r="C1775" s="5" t="s">
        <v>106</v>
      </c>
      <c r="D1775" s="6" t="s">
        <v>20</v>
      </c>
      <c r="E1775" s="6" t="s">
        <v>16</v>
      </c>
      <c r="F1775" s="7">
        <v>136.46</v>
      </c>
      <c r="G1775" s="8">
        <v>17.11</v>
      </c>
      <c r="H1775" s="8">
        <v>20.29</v>
      </c>
      <c r="I1775" s="8">
        <v>2334.83</v>
      </c>
      <c r="J1775" s="8">
        <v>2768.77</v>
      </c>
    </row>
    <row r="1776" spans="1:10" x14ac:dyDescent="0.25">
      <c r="A1776" s="5" t="s">
        <v>1936</v>
      </c>
      <c r="B1776" s="6" t="s">
        <v>108</v>
      </c>
      <c r="C1776" s="5" t="s">
        <v>109</v>
      </c>
      <c r="D1776" s="6" t="s">
        <v>110</v>
      </c>
      <c r="E1776" s="6" t="s">
        <v>111</v>
      </c>
      <c r="F1776" s="7">
        <v>315.45999999999998</v>
      </c>
      <c r="G1776" s="8">
        <v>3.93</v>
      </c>
      <c r="H1776" s="8">
        <v>4.66</v>
      </c>
      <c r="I1776" s="8">
        <v>1239.76</v>
      </c>
      <c r="J1776" s="8">
        <v>1470.04</v>
      </c>
    </row>
    <row r="1777" spans="1:10" ht="20.100000000000001" customHeight="1" x14ac:dyDescent="0.25">
      <c r="A1777" s="3" t="s">
        <v>1937</v>
      </c>
      <c r="B1777" s="84" t="s">
        <v>1938</v>
      </c>
      <c r="C1777" s="84"/>
      <c r="D1777" s="84"/>
      <c r="E1777" s="84"/>
      <c r="F1777" s="84"/>
      <c r="G1777" s="84">
        <v>126217.3</v>
      </c>
      <c r="H1777" s="84"/>
      <c r="I1777" s="4">
        <v>126217.3</v>
      </c>
      <c r="J1777" s="4">
        <v>149598.07</v>
      </c>
    </row>
    <row r="1778" spans="1:10" x14ac:dyDescent="0.25">
      <c r="A1778" s="5" t="s">
        <v>1939</v>
      </c>
      <c r="B1778" s="6" t="s">
        <v>46</v>
      </c>
      <c r="C1778" s="5" t="s">
        <v>47</v>
      </c>
      <c r="D1778" s="6" t="s">
        <v>25</v>
      </c>
      <c r="E1778" s="6" t="s">
        <v>48</v>
      </c>
      <c r="F1778" s="7">
        <v>69.430000000000007</v>
      </c>
      <c r="G1778" s="8">
        <v>2.68</v>
      </c>
      <c r="H1778" s="8">
        <v>3.18</v>
      </c>
      <c r="I1778" s="8">
        <v>186.07</v>
      </c>
      <c r="J1778" s="8">
        <v>220.79</v>
      </c>
    </row>
    <row r="1779" spans="1:10" ht="16.5" x14ac:dyDescent="0.25">
      <c r="A1779" s="5" t="s">
        <v>1940</v>
      </c>
      <c r="B1779" s="6" t="s">
        <v>50</v>
      </c>
      <c r="C1779" s="5" t="s">
        <v>51</v>
      </c>
      <c r="D1779" s="6" t="s">
        <v>20</v>
      </c>
      <c r="E1779" s="6" t="s">
        <v>16</v>
      </c>
      <c r="F1779" s="7">
        <v>1472.08</v>
      </c>
      <c r="G1779" s="8">
        <v>0.67</v>
      </c>
      <c r="H1779" s="8">
        <v>0.79</v>
      </c>
      <c r="I1779" s="8">
        <v>986.29</v>
      </c>
      <c r="J1779" s="8">
        <v>1162.94</v>
      </c>
    </row>
    <row r="1780" spans="1:10" ht="16.5" x14ac:dyDescent="0.25">
      <c r="A1780" s="5" t="s">
        <v>1941</v>
      </c>
      <c r="B1780" s="6" t="s">
        <v>53</v>
      </c>
      <c r="C1780" s="5" t="s">
        <v>54</v>
      </c>
      <c r="D1780" s="6" t="s">
        <v>20</v>
      </c>
      <c r="E1780" s="6" t="s">
        <v>34</v>
      </c>
      <c r="F1780" s="7">
        <v>40.659999999999997</v>
      </c>
      <c r="G1780" s="8">
        <v>4.5199999999999996</v>
      </c>
      <c r="H1780" s="8">
        <v>5.36</v>
      </c>
      <c r="I1780" s="8">
        <v>183.78</v>
      </c>
      <c r="J1780" s="8">
        <v>217.94</v>
      </c>
    </row>
    <row r="1781" spans="1:10" ht="16.5" x14ac:dyDescent="0.25">
      <c r="A1781" s="5" t="s">
        <v>1942</v>
      </c>
      <c r="B1781" s="6" t="s">
        <v>56</v>
      </c>
      <c r="C1781" s="5" t="s">
        <v>57</v>
      </c>
      <c r="D1781" s="6" t="s">
        <v>20</v>
      </c>
      <c r="E1781" s="6" t="s">
        <v>34</v>
      </c>
      <c r="F1781" s="7">
        <v>0.86</v>
      </c>
      <c r="G1781" s="8">
        <v>114.41</v>
      </c>
      <c r="H1781" s="8">
        <v>135.63999999999999</v>
      </c>
      <c r="I1781" s="8">
        <v>98.39</v>
      </c>
      <c r="J1781" s="8">
        <v>116.65</v>
      </c>
    </row>
    <row r="1782" spans="1:10" ht="24.75" x14ac:dyDescent="0.25">
      <c r="A1782" s="5" t="s">
        <v>1943</v>
      </c>
      <c r="B1782" s="6" t="s">
        <v>59</v>
      </c>
      <c r="C1782" s="5" t="s">
        <v>60</v>
      </c>
      <c r="D1782" s="6" t="s">
        <v>20</v>
      </c>
      <c r="E1782" s="6" t="s">
        <v>61</v>
      </c>
      <c r="F1782" s="7">
        <v>283.19</v>
      </c>
      <c r="G1782" s="8">
        <v>5.66</v>
      </c>
      <c r="H1782" s="8">
        <v>6.71</v>
      </c>
      <c r="I1782" s="8">
        <v>1602.86</v>
      </c>
      <c r="J1782" s="8">
        <v>1900.2</v>
      </c>
    </row>
    <row r="1783" spans="1:10" ht="16.5" x14ac:dyDescent="0.25">
      <c r="A1783" s="5" t="s">
        <v>1944</v>
      </c>
      <c r="B1783" s="6" t="s">
        <v>63</v>
      </c>
      <c r="C1783" s="5" t="s">
        <v>64</v>
      </c>
      <c r="D1783" s="6" t="s">
        <v>20</v>
      </c>
      <c r="E1783" s="6" t="s">
        <v>65</v>
      </c>
      <c r="F1783" s="7">
        <v>8495.64</v>
      </c>
      <c r="G1783" s="8">
        <v>1.26</v>
      </c>
      <c r="H1783" s="8">
        <v>1.49</v>
      </c>
      <c r="I1783" s="8">
        <v>10704.51</v>
      </c>
      <c r="J1783" s="8">
        <v>12658.5</v>
      </c>
    </row>
    <row r="1784" spans="1:10" ht="16.5" x14ac:dyDescent="0.25">
      <c r="A1784" s="5" t="s">
        <v>1945</v>
      </c>
      <c r="B1784" s="6" t="s">
        <v>67</v>
      </c>
      <c r="C1784" s="5" t="s">
        <v>68</v>
      </c>
      <c r="D1784" s="6" t="s">
        <v>20</v>
      </c>
      <c r="E1784" s="6" t="s">
        <v>65</v>
      </c>
      <c r="F1784" s="7">
        <v>3398.25</v>
      </c>
      <c r="G1784" s="8">
        <v>0.48</v>
      </c>
      <c r="H1784" s="8">
        <v>0.56999999999999995</v>
      </c>
      <c r="I1784" s="8">
        <v>1631.16</v>
      </c>
      <c r="J1784" s="8">
        <v>1937</v>
      </c>
    </row>
    <row r="1785" spans="1:10" x14ac:dyDescent="0.25">
      <c r="A1785" s="5" t="s">
        <v>1946</v>
      </c>
      <c r="B1785" s="6" t="s">
        <v>70</v>
      </c>
      <c r="C1785" s="5" t="s">
        <v>71</v>
      </c>
      <c r="D1785" s="6" t="s">
        <v>25</v>
      </c>
      <c r="E1785" s="6" t="s">
        <v>61</v>
      </c>
      <c r="F1785" s="7">
        <v>220.81</v>
      </c>
      <c r="G1785" s="8">
        <v>28.42</v>
      </c>
      <c r="H1785" s="8">
        <v>33.69</v>
      </c>
      <c r="I1785" s="8">
        <v>6275.42</v>
      </c>
      <c r="J1785" s="8">
        <v>7439.09</v>
      </c>
    </row>
    <row r="1786" spans="1:10" ht="16.5" x14ac:dyDescent="0.25">
      <c r="A1786" s="5" t="s">
        <v>1947</v>
      </c>
      <c r="B1786" s="6" t="s">
        <v>63</v>
      </c>
      <c r="C1786" s="5" t="s">
        <v>64</v>
      </c>
      <c r="D1786" s="6" t="s">
        <v>20</v>
      </c>
      <c r="E1786" s="6" t="s">
        <v>65</v>
      </c>
      <c r="F1786" s="7">
        <v>1811.58</v>
      </c>
      <c r="G1786" s="8">
        <v>1.26</v>
      </c>
      <c r="H1786" s="8">
        <v>1.49</v>
      </c>
      <c r="I1786" s="8">
        <v>2282.59</v>
      </c>
      <c r="J1786" s="8">
        <v>2699.25</v>
      </c>
    </row>
    <row r="1787" spans="1:10" x14ac:dyDescent="0.25">
      <c r="A1787" s="5" t="s">
        <v>1948</v>
      </c>
      <c r="B1787" s="6" t="s">
        <v>74</v>
      </c>
      <c r="C1787" s="5" t="s">
        <v>75</v>
      </c>
      <c r="D1787" s="6" t="s">
        <v>76</v>
      </c>
      <c r="E1787" s="6" t="s">
        <v>77</v>
      </c>
      <c r="F1787" s="7">
        <v>40.659999999999997</v>
      </c>
      <c r="G1787" s="8">
        <v>212.84</v>
      </c>
      <c r="H1787" s="8">
        <v>252.34</v>
      </c>
      <c r="I1787" s="8">
        <v>8654.07</v>
      </c>
      <c r="J1787" s="8">
        <v>10260.14</v>
      </c>
    </row>
    <row r="1788" spans="1:10" ht="16.5" x14ac:dyDescent="0.25">
      <c r="A1788" s="5" t="s">
        <v>1949</v>
      </c>
      <c r="B1788" s="6" t="s">
        <v>79</v>
      </c>
      <c r="C1788" s="5" t="s">
        <v>80</v>
      </c>
      <c r="D1788" s="6" t="s">
        <v>20</v>
      </c>
      <c r="E1788" s="6" t="s">
        <v>16</v>
      </c>
      <c r="F1788" s="7">
        <v>406.64</v>
      </c>
      <c r="G1788" s="8">
        <v>1.48</v>
      </c>
      <c r="H1788" s="8">
        <v>1.75</v>
      </c>
      <c r="I1788" s="8">
        <v>601.83000000000004</v>
      </c>
      <c r="J1788" s="8">
        <v>711.62</v>
      </c>
    </row>
    <row r="1789" spans="1:10" ht="24.75" x14ac:dyDescent="0.25">
      <c r="A1789" s="5" t="s">
        <v>1950</v>
      </c>
      <c r="B1789" s="6" t="s">
        <v>82</v>
      </c>
      <c r="C1789" s="5" t="s">
        <v>83</v>
      </c>
      <c r="D1789" s="6" t="s">
        <v>20</v>
      </c>
      <c r="E1789" s="6" t="s">
        <v>84</v>
      </c>
      <c r="F1789" s="7">
        <v>347.86</v>
      </c>
      <c r="G1789" s="8">
        <v>48.51</v>
      </c>
      <c r="H1789" s="8">
        <v>57.51</v>
      </c>
      <c r="I1789" s="8">
        <v>16874.689999999999</v>
      </c>
      <c r="J1789" s="8">
        <v>20005.43</v>
      </c>
    </row>
    <row r="1790" spans="1:10" x14ac:dyDescent="0.25">
      <c r="A1790" s="5" t="s">
        <v>1951</v>
      </c>
      <c r="B1790" s="6" t="s">
        <v>86</v>
      </c>
      <c r="C1790" s="5" t="s">
        <v>87</v>
      </c>
      <c r="D1790" s="6" t="s">
        <v>20</v>
      </c>
      <c r="E1790" s="6" t="s">
        <v>84</v>
      </c>
      <c r="F1790" s="7">
        <v>347.86</v>
      </c>
      <c r="G1790" s="8">
        <v>1.93</v>
      </c>
      <c r="H1790" s="8">
        <v>2.29</v>
      </c>
      <c r="I1790" s="8">
        <v>671.37</v>
      </c>
      <c r="J1790" s="8">
        <v>796.6</v>
      </c>
    </row>
    <row r="1791" spans="1:10" ht="16.5" x14ac:dyDescent="0.25">
      <c r="A1791" s="5" t="s">
        <v>1952</v>
      </c>
      <c r="B1791" s="6" t="s">
        <v>89</v>
      </c>
      <c r="C1791" s="5" t="s">
        <v>90</v>
      </c>
      <c r="D1791" s="6" t="s">
        <v>20</v>
      </c>
      <c r="E1791" s="6" t="s">
        <v>26</v>
      </c>
      <c r="F1791" s="7">
        <v>2</v>
      </c>
      <c r="G1791" s="8">
        <v>1316.71</v>
      </c>
      <c r="H1791" s="8">
        <v>1561.09</v>
      </c>
      <c r="I1791" s="8">
        <v>2633.42</v>
      </c>
      <c r="J1791" s="8">
        <v>3122.18</v>
      </c>
    </row>
    <row r="1792" spans="1:10" ht="16.5" x14ac:dyDescent="0.25">
      <c r="A1792" s="5" t="s">
        <v>1953</v>
      </c>
      <c r="B1792" s="6" t="s">
        <v>92</v>
      </c>
      <c r="C1792" s="5" t="s">
        <v>93</v>
      </c>
      <c r="D1792" s="6" t="s">
        <v>25</v>
      </c>
      <c r="E1792" s="6" t="s">
        <v>16</v>
      </c>
      <c r="F1792" s="7">
        <v>406.64</v>
      </c>
      <c r="G1792" s="8">
        <v>160.55000000000001</v>
      </c>
      <c r="H1792" s="8">
        <v>190.35</v>
      </c>
      <c r="I1792" s="8">
        <v>65286.05</v>
      </c>
      <c r="J1792" s="8">
        <v>77403.92</v>
      </c>
    </row>
    <row r="1793" spans="1:10" ht="16.5" x14ac:dyDescent="0.25">
      <c r="A1793" s="5" t="s">
        <v>1954</v>
      </c>
      <c r="B1793" s="6" t="s">
        <v>98</v>
      </c>
      <c r="C1793" s="5" t="s">
        <v>99</v>
      </c>
      <c r="D1793" s="6" t="s">
        <v>20</v>
      </c>
      <c r="E1793" s="6" t="s">
        <v>26</v>
      </c>
      <c r="F1793" s="7">
        <v>2</v>
      </c>
      <c r="G1793" s="8">
        <v>1299.47</v>
      </c>
      <c r="H1793" s="8">
        <v>1540.65</v>
      </c>
      <c r="I1793" s="8">
        <v>2598.94</v>
      </c>
      <c r="J1793" s="8">
        <v>3081.3</v>
      </c>
    </row>
    <row r="1794" spans="1:10" ht="16.5" x14ac:dyDescent="0.25">
      <c r="A1794" s="5" t="s">
        <v>1955</v>
      </c>
      <c r="B1794" s="6" t="s">
        <v>95</v>
      </c>
      <c r="C1794" s="5" t="s">
        <v>96</v>
      </c>
      <c r="D1794" s="6" t="s">
        <v>20</v>
      </c>
      <c r="E1794" s="6" t="s">
        <v>16</v>
      </c>
      <c r="F1794" s="7">
        <v>6.72</v>
      </c>
      <c r="G1794" s="8">
        <v>176.85</v>
      </c>
      <c r="H1794" s="8">
        <v>209.67</v>
      </c>
      <c r="I1794" s="8">
        <v>1188.43</v>
      </c>
      <c r="J1794" s="8">
        <v>1408.98</v>
      </c>
    </row>
    <row r="1795" spans="1:10" x14ac:dyDescent="0.25">
      <c r="A1795" s="5" t="s">
        <v>1956</v>
      </c>
      <c r="B1795" s="6" t="s">
        <v>101</v>
      </c>
      <c r="C1795" s="5" t="s">
        <v>102</v>
      </c>
      <c r="D1795" s="6" t="s">
        <v>76</v>
      </c>
      <c r="E1795" s="6" t="s">
        <v>103</v>
      </c>
      <c r="F1795" s="7">
        <v>8</v>
      </c>
      <c r="G1795" s="8">
        <v>19.79</v>
      </c>
      <c r="H1795" s="8">
        <v>23.46</v>
      </c>
      <c r="I1795" s="8">
        <v>158.32</v>
      </c>
      <c r="J1795" s="8">
        <v>187.68</v>
      </c>
    </row>
    <row r="1796" spans="1:10" x14ac:dyDescent="0.25">
      <c r="A1796" s="5" t="s">
        <v>1957</v>
      </c>
      <c r="B1796" s="6" t="s">
        <v>105</v>
      </c>
      <c r="C1796" s="5" t="s">
        <v>106</v>
      </c>
      <c r="D1796" s="6" t="s">
        <v>20</v>
      </c>
      <c r="E1796" s="6" t="s">
        <v>16</v>
      </c>
      <c r="F1796" s="7">
        <v>116.95</v>
      </c>
      <c r="G1796" s="8">
        <v>17.11</v>
      </c>
      <c r="H1796" s="8">
        <v>20.29</v>
      </c>
      <c r="I1796" s="8">
        <v>2001.01</v>
      </c>
      <c r="J1796" s="8">
        <v>2372.92</v>
      </c>
    </row>
    <row r="1797" spans="1:10" x14ac:dyDescent="0.25">
      <c r="A1797" s="5" t="s">
        <v>1958</v>
      </c>
      <c r="B1797" s="6" t="s">
        <v>108</v>
      </c>
      <c r="C1797" s="5" t="s">
        <v>109</v>
      </c>
      <c r="D1797" s="6" t="s">
        <v>110</v>
      </c>
      <c r="E1797" s="6" t="s">
        <v>111</v>
      </c>
      <c r="F1797" s="7">
        <v>406.64</v>
      </c>
      <c r="G1797" s="8">
        <v>3.93</v>
      </c>
      <c r="H1797" s="8">
        <v>4.66</v>
      </c>
      <c r="I1797" s="8">
        <v>1598.1</v>
      </c>
      <c r="J1797" s="8">
        <v>1894.94</v>
      </c>
    </row>
    <row r="1798" spans="1:10" ht="20.100000000000001" customHeight="1" x14ac:dyDescent="0.25">
      <c r="A1798" s="3" t="s">
        <v>1959</v>
      </c>
      <c r="B1798" s="84" t="s">
        <v>1960</v>
      </c>
      <c r="C1798" s="84"/>
      <c r="D1798" s="84"/>
      <c r="E1798" s="84"/>
      <c r="F1798" s="84"/>
      <c r="G1798" s="84">
        <v>273763.48000000004</v>
      </c>
      <c r="H1798" s="84"/>
      <c r="I1798" s="4">
        <v>273763.48</v>
      </c>
      <c r="J1798" s="4">
        <v>324467.94</v>
      </c>
    </row>
    <row r="1799" spans="1:10" x14ac:dyDescent="0.25">
      <c r="A1799" s="5" t="s">
        <v>1961</v>
      </c>
      <c r="B1799" s="6" t="s">
        <v>46</v>
      </c>
      <c r="C1799" s="5" t="s">
        <v>47</v>
      </c>
      <c r="D1799" s="6" t="s">
        <v>25</v>
      </c>
      <c r="E1799" s="6" t="s">
        <v>48</v>
      </c>
      <c r="F1799" s="7">
        <v>173.95</v>
      </c>
      <c r="G1799" s="8">
        <v>2.68</v>
      </c>
      <c r="H1799" s="8">
        <v>3.18</v>
      </c>
      <c r="I1799" s="8">
        <v>466.19</v>
      </c>
      <c r="J1799" s="8">
        <v>553.16</v>
      </c>
    </row>
    <row r="1800" spans="1:10" ht="16.5" x14ac:dyDescent="0.25">
      <c r="A1800" s="5" t="s">
        <v>1962</v>
      </c>
      <c r="B1800" s="6" t="s">
        <v>50</v>
      </c>
      <c r="C1800" s="5" t="s">
        <v>51</v>
      </c>
      <c r="D1800" s="6" t="s">
        <v>20</v>
      </c>
      <c r="E1800" s="6" t="s">
        <v>16</v>
      </c>
      <c r="F1800" s="7">
        <v>3582.66</v>
      </c>
      <c r="G1800" s="8">
        <v>0.67</v>
      </c>
      <c r="H1800" s="8">
        <v>0.79</v>
      </c>
      <c r="I1800" s="8">
        <v>2400.38</v>
      </c>
      <c r="J1800" s="8">
        <v>2830.3</v>
      </c>
    </row>
    <row r="1801" spans="1:10" ht="16.5" x14ac:dyDescent="0.25">
      <c r="A1801" s="5" t="s">
        <v>1963</v>
      </c>
      <c r="B1801" s="6" t="s">
        <v>53</v>
      </c>
      <c r="C1801" s="5" t="s">
        <v>54</v>
      </c>
      <c r="D1801" s="6" t="s">
        <v>20</v>
      </c>
      <c r="E1801" s="6" t="s">
        <v>34</v>
      </c>
      <c r="F1801" s="7">
        <v>90.84</v>
      </c>
      <c r="G1801" s="8">
        <v>4.5199999999999996</v>
      </c>
      <c r="H1801" s="8">
        <v>5.36</v>
      </c>
      <c r="I1801" s="8">
        <v>410.6</v>
      </c>
      <c r="J1801" s="8">
        <v>486.9</v>
      </c>
    </row>
    <row r="1802" spans="1:10" ht="16.5" x14ac:dyDescent="0.25">
      <c r="A1802" s="5" t="s">
        <v>1964</v>
      </c>
      <c r="B1802" s="6" t="s">
        <v>56</v>
      </c>
      <c r="C1802" s="5" t="s">
        <v>57</v>
      </c>
      <c r="D1802" s="6" t="s">
        <v>20</v>
      </c>
      <c r="E1802" s="6" t="s">
        <v>34</v>
      </c>
      <c r="F1802" s="7">
        <v>1.29</v>
      </c>
      <c r="G1802" s="8">
        <v>114.41</v>
      </c>
      <c r="H1802" s="8">
        <v>135.63999999999999</v>
      </c>
      <c r="I1802" s="8">
        <v>147.59</v>
      </c>
      <c r="J1802" s="8">
        <v>174.98</v>
      </c>
    </row>
    <row r="1803" spans="1:10" ht="24.75" x14ac:dyDescent="0.25">
      <c r="A1803" s="5" t="s">
        <v>1965</v>
      </c>
      <c r="B1803" s="6" t="s">
        <v>59</v>
      </c>
      <c r="C1803" s="5" t="s">
        <v>60</v>
      </c>
      <c r="D1803" s="6" t="s">
        <v>20</v>
      </c>
      <c r="E1803" s="6" t="s">
        <v>61</v>
      </c>
      <c r="F1803" s="7">
        <v>675.73</v>
      </c>
      <c r="G1803" s="8">
        <v>5.66</v>
      </c>
      <c r="H1803" s="8">
        <v>6.71</v>
      </c>
      <c r="I1803" s="8">
        <v>3824.63</v>
      </c>
      <c r="J1803" s="8">
        <v>4534.1499999999996</v>
      </c>
    </row>
    <row r="1804" spans="1:10" ht="16.5" x14ac:dyDescent="0.25">
      <c r="A1804" s="5" t="s">
        <v>1966</v>
      </c>
      <c r="B1804" s="6" t="s">
        <v>63</v>
      </c>
      <c r="C1804" s="5" t="s">
        <v>64</v>
      </c>
      <c r="D1804" s="6" t="s">
        <v>20</v>
      </c>
      <c r="E1804" s="6" t="s">
        <v>65</v>
      </c>
      <c r="F1804" s="7">
        <v>20271.96</v>
      </c>
      <c r="G1804" s="8">
        <v>1.26</v>
      </c>
      <c r="H1804" s="8">
        <v>1.49</v>
      </c>
      <c r="I1804" s="8">
        <v>25542.67</v>
      </c>
      <c r="J1804" s="8">
        <v>30205.22</v>
      </c>
    </row>
    <row r="1805" spans="1:10" ht="16.5" x14ac:dyDescent="0.25">
      <c r="A1805" s="5" t="s">
        <v>1967</v>
      </c>
      <c r="B1805" s="6" t="s">
        <v>67</v>
      </c>
      <c r="C1805" s="5" t="s">
        <v>68</v>
      </c>
      <c r="D1805" s="6" t="s">
        <v>20</v>
      </c>
      <c r="E1805" s="6" t="s">
        <v>65</v>
      </c>
      <c r="F1805" s="7">
        <v>8108.79</v>
      </c>
      <c r="G1805" s="8">
        <v>0.48</v>
      </c>
      <c r="H1805" s="8">
        <v>0.56999999999999995</v>
      </c>
      <c r="I1805" s="8">
        <v>3892.22</v>
      </c>
      <c r="J1805" s="8">
        <v>4622.01</v>
      </c>
    </row>
    <row r="1806" spans="1:10" x14ac:dyDescent="0.25">
      <c r="A1806" s="5" t="s">
        <v>1968</v>
      </c>
      <c r="B1806" s="6" t="s">
        <v>70</v>
      </c>
      <c r="C1806" s="5" t="s">
        <v>71</v>
      </c>
      <c r="D1806" s="6" t="s">
        <v>25</v>
      </c>
      <c r="E1806" s="6" t="s">
        <v>61</v>
      </c>
      <c r="F1806" s="7">
        <v>537.4</v>
      </c>
      <c r="G1806" s="8">
        <v>28.42</v>
      </c>
      <c r="H1806" s="8">
        <v>33.69</v>
      </c>
      <c r="I1806" s="8">
        <v>15272.91</v>
      </c>
      <c r="J1806" s="8">
        <v>18105.009999999998</v>
      </c>
    </row>
    <row r="1807" spans="1:10" ht="16.5" x14ac:dyDescent="0.25">
      <c r="A1807" s="5" t="s">
        <v>1969</v>
      </c>
      <c r="B1807" s="6" t="s">
        <v>63</v>
      </c>
      <c r="C1807" s="5" t="s">
        <v>64</v>
      </c>
      <c r="D1807" s="6" t="s">
        <v>20</v>
      </c>
      <c r="E1807" s="6" t="s">
        <v>65</v>
      </c>
      <c r="F1807" s="7">
        <v>4047.01</v>
      </c>
      <c r="G1807" s="8">
        <v>1.26</v>
      </c>
      <c r="H1807" s="8">
        <v>1.49</v>
      </c>
      <c r="I1807" s="8">
        <v>5099.2299999999996</v>
      </c>
      <c r="J1807" s="8">
        <v>6030.04</v>
      </c>
    </row>
    <row r="1808" spans="1:10" x14ac:dyDescent="0.25">
      <c r="A1808" s="5" t="s">
        <v>1970</v>
      </c>
      <c r="B1808" s="6" t="s">
        <v>74</v>
      </c>
      <c r="C1808" s="5" t="s">
        <v>75</v>
      </c>
      <c r="D1808" s="6" t="s">
        <v>76</v>
      </c>
      <c r="E1808" s="6" t="s">
        <v>77</v>
      </c>
      <c r="F1808" s="7">
        <v>90.84</v>
      </c>
      <c r="G1808" s="8">
        <v>212.84</v>
      </c>
      <c r="H1808" s="8">
        <v>252.34</v>
      </c>
      <c r="I1808" s="8">
        <v>19334.39</v>
      </c>
      <c r="J1808" s="8">
        <v>22922.57</v>
      </c>
    </row>
    <row r="1809" spans="1:10" ht="16.5" x14ac:dyDescent="0.25">
      <c r="A1809" s="5" t="s">
        <v>1971</v>
      </c>
      <c r="B1809" s="6" t="s">
        <v>79</v>
      </c>
      <c r="C1809" s="5" t="s">
        <v>80</v>
      </c>
      <c r="D1809" s="6" t="s">
        <v>20</v>
      </c>
      <c r="E1809" s="6" t="s">
        <v>16</v>
      </c>
      <c r="F1809" s="7">
        <v>908.42</v>
      </c>
      <c r="G1809" s="8">
        <v>1.48</v>
      </c>
      <c r="H1809" s="8">
        <v>1.75</v>
      </c>
      <c r="I1809" s="8">
        <v>1344.46</v>
      </c>
      <c r="J1809" s="8">
        <v>1589.74</v>
      </c>
    </row>
    <row r="1810" spans="1:10" ht="24.75" x14ac:dyDescent="0.25">
      <c r="A1810" s="5" t="s">
        <v>1972</v>
      </c>
      <c r="B1810" s="6" t="s">
        <v>82</v>
      </c>
      <c r="C1810" s="5" t="s">
        <v>83</v>
      </c>
      <c r="D1810" s="6" t="s">
        <v>20</v>
      </c>
      <c r="E1810" s="6" t="s">
        <v>84</v>
      </c>
      <c r="F1810" s="7">
        <v>621.37</v>
      </c>
      <c r="G1810" s="8">
        <v>48.51</v>
      </c>
      <c r="H1810" s="8">
        <v>57.51</v>
      </c>
      <c r="I1810" s="8">
        <v>30142.66</v>
      </c>
      <c r="J1810" s="8">
        <v>35734.99</v>
      </c>
    </row>
    <row r="1811" spans="1:10" x14ac:dyDescent="0.25">
      <c r="A1811" s="5" t="s">
        <v>1973</v>
      </c>
      <c r="B1811" s="6" t="s">
        <v>86</v>
      </c>
      <c r="C1811" s="5" t="s">
        <v>87</v>
      </c>
      <c r="D1811" s="6" t="s">
        <v>20</v>
      </c>
      <c r="E1811" s="6" t="s">
        <v>84</v>
      </c>
      <c r="F1811" s="7">
        <v>621.37</v>
      </c>
      <c r="G1811" s="8">
        <v>1.93</v>
      </c>
      <c r="H1811" s="8">
        <v>2.29</v>
      </c>
      <c r="I1811" s="8">
        <v>1199.24</v>
      </c>
      <c r="J1811" s="8">
        <v>1422.94</v>
      </c>
    </row>
    <row r="1812" spans="1:10" ht="16.5" x14ac:dyDescent="0.25">
      <c r="A1812" s="5" t="s">
        <v>1974</v>
      </c>
      <c r="B1812" s="6" t="s">
        <v>89</v>
      </c>
      <c r="C1812" s="5" t="s">
        <v>90</v>
      </c>
      <c r="D1812" s="6" t="s">
        <v>20</v>
      </c>
      <c r="E1812" s="6" t="s">
        <v>26</v>
      </c>
      <c r="F1812" s="7">
        <v>3</v>
      </c>
      <c r="G1812" s="8">
        <v>1316.71</v>
      </c>
      <c r="H1812" s="8">
        <v>1561.09</v>
      </c>
      <c r="I1812" s="8">
        <v>3950.13</v>
      </c>
      <c r="J1812" s="8">
        <v>4683.2700000000004</v>
      </c>
    </row>
    <row r="1813" spans="1:10" ht="16.5" x14ac:dyDescent="0.25">
      <c r="A1813" s="5" t="s">
        <v>1975</v>
      </c>
      <c r="B1813" s="6" t="s">
        <v>92</v>
      </c>
      <c r="C1813" s="5" t="s">
        <v>93</v>
      </c>
      <c r="D1813" s="6" t="s">
        <v>25</v>
      </c>
      <c r="E1813" s="6" t="s">
        <v>16</v>
      </c>
      <c r="F1813" s="7">
        <v>908.42</v>
      </c>
      <c r="G1813" s="8">
        <v>160.55000000000001</v>
      </c>
      <c r="H1813" s="8">
        <v>190.35</v>
      </c>
      <c r="I1813" s="8">
        <v>145846.82999999999</v>
      </c>
      <c r="J1813" s="8">
        <v>172917.75</v>
      </c>
    </row>
    <row r="1814" spans="1:10" ht="16.5" x14ac:dyDescent="0.25">
      <c r="A1814" s="5" t="s">
        <v>1976</v>
      </c>
      <c r="B1814" s="6" t="s">
        <v>98</v>
      </c>
      <c r="C1814" s="5" t="s">
        <v>99</v>
      </c>
      <c r="D1814" s="6" t="s">
        <v>20</v>
      </c>
      <c r="E1814" s="6" t="s">
        <v>26</v>
      </c>
      <c r="F1814" s="7">
        <v>2</v>
      </c>
      <c r="G1814" s="8">
        <v>1299.47</v>
      </c>
      <c r="H1814" s="8">
        <v>1540.65</v>
      </c>
      <c r="I1814" s="8">
        <v>2598.94</v>
      </c>
      <c r="J1814" s="8">
        <v>3081.3</v>
      </c>
    </row>
    <row r="1815" spans="1:10" ht="16.5" x14ac:dyDescent="0.25">
      <c r="A1815" s="5" t="s">
        <v>1977</v>
      </c>
      <c r="B1815" s="6" t="s">
        <v>95</v>
      </c>
      <c r="C1815" s="5" t="s">
        <v>96</v>
      </c>
      <c r="D1815" s="6" t="s">
        <v>20</v>
      </c>
      <c r="E1815" s="6" t="s">
        <v>16</v>
      </c>
      <c r="F1815" s="7">
        <v>12</v>
      </c>
      <c r="G1815" s="8">
        <v>176.85</v>
      </c>
      <c r="H1815" s="8">
        <v>209.67</v>
      </c>
      <c r="I1815" s="8">
        <v>2122.1999999999998</v>
      </c>
      <c r="J1815" s="8">
        <v>2516.04</v>
      </c>
    </row>
    <row r="1816" spans="1:10" x14ac:dyDescent="0.25">
      <c r="A1816" s="5" t="s">
        <v>1978</v>
      </c>
      <c r="B1816" s="6" t="s">
        <v>101</v>
      </c>
      <c r="C1816" s="5" t="s">
        <v>102</v>
      </c>
      <c r="D1816" s="6" t="s">
        <v>76</v>
      </c>
      <c r="E1816" s="6" t="s">
        <v>103</v>
      </c>
      <c r="F1816" s="7">
        <v>12</v>
      </c>
      <c r="G1816" s="8">
        <v>19.79</v>
      </c>
      <c r="H1816" s="8">
        <v>23.46</v>
      </c>
      <c r="I1816" s="8">
        <v>237.48</v>
      </c>
      <c r="J1816" s="8">
        <v>281.52</v>
      </c>
    </row>
    <row r="1817" spans="1:10" x14ac:dyDescent="0.25">
      <c r="A1817" s="5" t="s">
        <v>1979</v>
      </c>
      <c r="B1817" s="6" t="s">
        <v>105</v>
      </c>
      <c r="C1817" s="5" t="s">
        <v>106</v>
      </c>
      <c r="D1817" s="6" t="s">
        <v>20</v>
      </c>
      <c r="E1817" s="6" t="s">
        <v>16</v>
      </c>
      <c r="F1817" s="7">
        <v>371.75</v>
      </c>
      <c r="G1817" s="8">
        <v>17.11</v>
      </c>
      <c r="H1817" s="8">
        <v>20.29</v>
      </c>
      <c r="I1817" s="8">
        <v>6360.64</v>
      </c>
      <c r="J1817" s="8">
        <v>7542.81</v>
      </c>
    </row>
    <row r="1818" spans="1:10" x14ac:dyDescent="0.25">
      <c r="A1818" s="5" t="s">
        <v>1980</v>
      </c>
      <c r="B1818" s="6" t="s">
        <v>108</v>
      </c>
      <c r="C1818" s="5" t="s">
        <v>109</v>
      </c>
      <c r="D1818" s="6" t="s">
        <v>110</v>
      </c>
      <c r="E1818" s="6" t="s">
        <v>111</v>
      </c>
      <c r="F1818" s="7">
        <v>908.42</v>
      </c>
      <c r="G1818" s="8">
        <v>3.93</v>
      </c>
      <c r="H1818" s="8">
        <v>4.66</v>
      </c>
      <c r="I1818" s="8">
        <v>3570.09</v>
      </c>
      <c r="J1818" s="8">
        <v>4233.24</v>
      </c>
    </row>
    <row r="1819" spans="1:10" ht="20.100000000000001" customHeight="1" x14ac:dyDescent="0.25">
      <c r="A1819" s="3" t="s">
        <v>1981</v>
      </c>
      <c r="B1819" s="84" t="s">
        <v>1982</v>
      </c>
      <c r="C1819" s="84"/>
      <c r="D1819" s="84"/>
      <c r="E1819" s="84"/>
      <c r="F1819" s="84"/>
      <c r="G1819" s="84">
        <v>111567.23000000001</v>
      </c>
      <c r="H1819" s="84"/>
      <c r="I1819" s="4">
        <v>111567.23</v>
      </c>
      <c r="J1819" s="4">
        <v>132239.9</v>
      </c>
    </row>
    <row r="1820" spans="1:10" x14ac:dyDescent="0.25">
      <c r="A1820" s="5" t="s">
        <v>1983</v>
      </c>
      <c r="B1820" s="6" t="s">
        <v>46</v>
      </c>
      <c r="C1820" s="5" t="s">
        <v>47</v>
      </c>
      <c r="D1820" s="6" t="s">
        <v>25</v>
      </c>
      <c r="E1820" s="6" t="s">
        <v>48</v>
      </c>
      <c r="F1820" s="7">
        <v>87.97</v>
      </c>
      <c r="G1820" s="8">
        <v>2.68</v>
      </c>
      <c r="H1820" s="8">
        <v>3.18</v>
      </c>
      <c r="I1820" s="8">
        <v>235.76</v>
      </c>
      <c r="J1820" s="8">
        <v>279.74</v>
      </c>
    </row>
    <row r="1821" spans="1:10" ht="16.5" x14ac:dyDescent="0.25">
      <c r="A1821" s="5" t="s">
        <v>1984</v>
      </c>
      <c r="B1821" s="6" t="s">
        <v>50</v>
      </c>
      <c r="C1821" s="5" t="s">
        <v>51</v>
      </c>
      <c r="D1821" s="6" t="s">
        <v>20</v>
      </c>
      <c r="E1821" s="6" t="s">
        <v>16</v>
      </c>
      <c r="F1821" s="7">
        <v>1247.82</v>
      </c>
      <c r="G1821" s="8">
        <v>0.67</v>
      </c>
      <c r="H1821" s="8">
        <v>0.79</v>
      </c>
      <c r="I1821" s="8">
        <v>836.04</v>
      </c>
      <c r="J1821" s="8">
        <v>985.78</v>
      </c>
    </row>
    <row r="1822" spans="1:10" ht="16.5" x14ac:dyDescent="0.25">
      <c r="A1822" s="5" t="s">
        <v>1985</v>
      </c>
      <c r="B1822" s="6" t="s">
        <v>53</v>
      </c>
      <c r="C1822" s="5" t="s">
        <v>54</v>
      </c>
      <c r="D1822" s="6" t="s">
        <v>20</v>
      </c>
      <c r="E1822" s="6" t="s">
        <v>34</v>
      </c>
      <c r="F1822" s="7">
        <v>36.31</v>
      </c>
      <c r="G1822" s="8">
        <v>4.5199999999999996</v>
      </c>
      <c r="H1822" s="8">
        <v>5.36</v>
      </c>
      <c r="I1822" s="8">
        <v>164.12</v>
      </c>
      <c r="J1822" s="8">
        <v>194.62</v>
      </c>
    </row>
    <row r="1823" spans="1:10" ht="16.5" x14ac:dyDescent="0.25">
      <c r="A1823" s="5" t="s">
        <v>1986</v>
      </c>
      <c r="B1823" s="6" t="s">
        <v>56</v>
      </c>
      <c r="C1823" s="5" t="s">
        <v>57</v>
      </c>
      <c r="D1823" s="6" t="s">
        <v>20</v>
      </c>
      <c r="E1823" s="6" t="s">
        <v>34</v>
      </c>
      <c r="F1823" s="7">
        <v>0.86</v>
      </c>
      <c r="G1823" s="8">
        <v>114.41</v>
      </c>
      <c r="H1823" s="8">
        <v>135.63999999999999</v>
      </c>
      <c r="I1823" s="8">
        <v>98.39</v>
      </c>
      <c r="J1823" s="8">
        <v>116.65</v>
      </c>
    </row>
    <row r="1824" spans="1:10" ht="24.75" x14ac:dyDescent="0.25">
      <c r="A1824" s="5" t="s">
        <v>1987</v>
      </c>
      <c r="B1824" s="6" t="s">
        <v>59</v>
      </c>
      <c r="C1824" s="5" t="s">
        <v>60</v>
      </c>
      <c r="D1824" s="6" t="s">
        <v>20</v>
      </c>
      <c r="E1824" s="6" t="s">
        <v>61</v>
      </c>
      <c r="F1824" s="7">
        <v>243.01</v>
      </c>
      <c r="G1824" s="8">
        <v>5.66</v>
      </c>
      <c r="H1824" s="8">
        <v>6.71</v>
      </c>
      <c r="I1824" s="8">
        <v>1375.44</v>
      </c>
      <c r="J1824" s="8">
        <v>1630.6</v>
      </c>
    </row>
    <row r="1825" spans="1:10" ht="16.5" x14ac:dyDescent="0.25">
      <c r="A1825" s="5" t="s">
        <v>1988</v>
      </c>
      <c r="B1825" s="6" t="s">
        <v>63</v>
      </c>
      <c r="C1825" s="5" t="s">
        <v>64</v>
      </c>
      <c r="D1825" s="6" t="s">
        <v>20</v>
      </c>
      <c r="E1825" s="6" t="s">
        <v>65</v>
      </c>
      <c r="F1825" s="7">
        <v>6146.71</v>
      </c>
      <c r="G1825" s="8">
        <v>1.26</v>
      </c>
      <c r="H1825" s="8">
        <v>1.49</v>
      </c>
      <c r="I1825" s="8">
        <v>7744.85</v>
      </c>
      <c r="J1825" s="8">
        <v>9158.6</v>
      </c>
    </row>
    <row r="1826" spans="1:10" ht="16.5" x14ac:dyDescent="0.25">
      <c r="A1826" s="5" t="s">
        <v>1989</v>
      </c>
      <c r="B1826" s="6" t="s">
        <v>67</v>
      </c>
      <c r="C1826" s="5" t="s">
        <v>68</v>
      </c>
      <c r="D1826" s="6" t="s">
        <v>20</v>
      </c>
      <c r="E1826" s="6" t="s">
        <v>65</v>
      </c>
      <c r="F1826" s="7">
        <v>2916.13</v>
      </c>
      <c r="G1826" s="8">
        <v>0.48</v>
      </c>
      <c r="H1826" s="8">
        <v>0.56999999999999995</v>
      </c>
      <c r="I1826" s="8">
        <v>1399.74</v>
      </c>
      <c r="J1826" s="8">
        <v>1662.19</v>
      </c>
    </row>
    <row r="1827" spans="1:10" x14ac:dyDescent="0.25">
      <c r="A1827" s="5" t="s">
        <v>1990</v>
      </c>
      <c r="B1827" s="6" t="s">
        <v>70</v>
      </c>
      <c r="C1827" s="5" t="s">
        <v>71</v>
      </c>
      <c r="D1827" s="6" t="s">
        <v>25</v>
      </c>
      <c r="E1827" s="6" t="s">
        <v>61</v>
      </c>
      <c r="F1827" s="7">
        <v>187.17</v>
      </c>
      <c r="G1827" s="8">
        <v>28.42</v>
      </c>
      <c r="H1827" s="8">
        <v>33.69</v>
      </c>
      <c r="I1827" s="8">
        <v>5319.37</v>
      </c>
      <c r="J1827" s="8">
        <v>6305.76</v>
      </c>
    </row>
    <row r="1828" spans="1:10" ht="16.5" x14ac:dyDescent="0.25">
      <c r="A1828" s="5" t="s">
        <v>1991</v>
      </c>
      <c r="B1828" s="6" t="s">
        <v>63</v>
      </c>
      <c r="C1828" s="5" t="s">
        <v>64</v>
      </c>
      <c r="D1828" s="6" t="s">
        <v>20</v>
      </c>
      <c r="E1828" s="6" t="s">
        <v>65</v>
      </c>
      <c r="F1828" s="7">
        <v>1617.39</v>
      </c>
      <c r="G1828" s="8">
        <v>1.26</v>
      </c>
      <c r="H1828" s="8">
        <v>1.49</v>
      </c>
      <c r="I1828" s="8">
        <v>2037.91</v>
      </c>
      <c r="J1828" s="8">
        <v>2409.91</v>
      </c>
    </row>
    <row r="1829" spans="1:10" x14ac:dyDescent="0.25">
      <c r="A1829" s="5" t="s">
        <v>1992</v>
      </c>
      <c r="B1829" s="6" t="s">
        <v>74</v>
      </c>
      <c r="C1829" s="5" t="s">
        <v>75</v>
      </c>
      <c r="D1829" s="6" t="s">
        <v>76</v>
      </c>
      <c r="E1829" s="6" t="s">
        <v>77</v>
      </c>
      <c r="F1829" s="7">
        <v>36.31</v>
      </c>
      <c r="G1829" s="8">
        <v>212.84</v>
      </c>
      <c r="H1829" s="8">
        <v>252.34</v>
      </c>
      <c r="I1829" s="8">
        <v>7728.22</v>
      </c>
      <c r="J1829" s="8">
        <v>9162.4699999999993</v>
      </c>
    </row>
    <row r="1830" spans="1:10" ht="16.5" x14ac:dyDescent="0.25">
      <c r="A1830" s="5" t="s">
        <v>1993</v>
      </c>
      <c r="B1830" s="6" t="s">
        <v>79</v>
      </c>
      <c r="C1830" s="5" t="s">
        <v>80</v>
      </c>
      <c r="D1830" s="6" t="s">
        <v>20</v>
      </c>
      <c r="E1830" s="6" t="s">
        <v>16</v>
      </c>
      <c r="F1830" s="7">
        <v>363.05</v>
      </c>
      <c r="G1830" s="8">
        <v>1.48</v>
      </c>
      <c r="H1830" s="8">
        <v>1.75</v>
      </c>
      <c r="I1830" s="8">
        <v>537.30999999999995</v>
      </c>
      <c r="J1830" s="8">
        <v>635.34</v>
      </c>
    </row>
    <row r="1831" spans="1:10" ht="24.75" x14ac:dyDescent="0.25">
      <c r="A1831" s="5" t="s">
        <v>1994</v>
      </c>
      <c r="B1831" s="6" t="s">
        <v>82</v>
      </c>
      <c r="C1831" s="5" t="s">
        <v>83</v>
      </c>
      <c r="D1831" s="6" t="s">
        <v>20</v>
      </c>
      <c r="E1831" s="6" t="s">
        <v>84</v>
      </c>
      <c r="F1831" s="7">
        <v>275.74</v>
      </c>
      <c r="G1831" s="8">
        <v>48.51</v>
      </c>
      <c r="H1831" s="8">
        <v>57.51</v>
      </c>
      <c r="I1831" s="8">
        <v>13376.15</v>
      </c>
      <c r="J1831" s="8">
        <v>15857.81</v>
      </c>
    </row>
    <row r="1832" spans="1:10" x14ac:dyDescent="0.25">
      <c r="A1832" s="5" t="s">
        <v>1995</v>
      </c>
      <c r="B1832" s="6" t="s">
        <v>86</v>
      </c>
      <c r="C1832" s="5" t="s">
        <v>87</v>
      </c>
      <c r="D1832" s="6" t="s">
        <v>20</v>
      </c>
      <c r="E1832" s="6" t="s">
        <v>84</v>
      </c>
      <c r="F1832" s="7">
        <v>275.74</v>
      </c>
      <c r="G1832" s="8">
        <v>1.93</v>
      </c>
      <c r="H1832" s="8">
        <v>2.29</v>
      </c>
      <c r="I1832" s="8">
        <v>532.17999999999995</v>
      </c>
      <c r="J1832" s="8">
        <v>631.44000000000005</v>
      </c>
    </row>
    <row r="1833" spans="1:10" ht="16.5" x14ac:dyDescent="0.25">
      <c r="A1833" s="5" t="s">
        <v>1996</v>
      </c>
      <c r="B1833" s="6" t="s">
        <v>89</v>
      </c>
      <c r="C1833" s="5" t="s">
        <v>90</v>
      </c>
      <c r="D1833" s="6" t="s">
        <v>20</v>
      </c>
      <c r="E1833" s="6" t="s">
        <v>26</v>
      </c>
      <c r="F1833" s="7">
        <v>3</v>
      </c>
      <c r="G1833" s="8">
        <v>1316.71</v>
      </c>
      <c r="H1833" s="8">
        <v>1561.09</v>
      </c>
      <c r="I1833" s="8">
        <v>3950.13</v>
      </c>
      <c r="J1833" s="8">
        <v>4683.2700000000004</v>
      </c>
    </row>
    <row r="1834" spans="1:10" ht="16.5" x14ac:dyDescent="0.25">
      <c r="A1834" s="5" t="s">
        <v>1997</v>
      </c>
      <c r="B1834" s="6" t="s">
        <v>92</v>
      </c>
      <c r="C1834" s="5" t="s">
        <v>93</v>
      </c>
      <c r="D1834" s="6" t="s">
        <v>25</v>
      </c>
      <c r="E1834" s="6" t="s">
        <v>16</v>
      </c>
      <c r="F1834" s="7">
        <v>363.05</v>
      </c>
      <c r="G1834" s="8">
        <v>160.55000000000001</v>
      </c>
      <c r="H1834" s="8">
        <v>190.35</v>
      </c>
      <c r="I1834" s="8">
        <v>58287.68</v>
      </c>
      <c r="J1834" s="8">
        <v>69106.570000000007</v>
      </c>
    </row>
    <row r="1835" spans="1:10" ht="16.5" x14ac:dyDescent="0.25">
      <c r="A1835" s="5" t="s">
        <v>1998</v>
      </c>
      <c r="B1835" s="6" t="s">
        <v>98</v>
      </c>
      <c r="C1835" s="5" t="s">
        <v>99</v>
      </c>
      <c r="D1835" s="6" t="s">
        <v>20</v>
      </c>
      <c r="E1835" s="6" t="s">
        <v>26</v>
      </c>
      <c r="F1835" s="7">
        <v>2</v>
      </c>
      <c r="G1835" s="8">
        <v>1299.47</v>
      </c>
      <c r="H1835" s="8">
        <v>1540.65</v>
      </c>
      <c r="I1835" s="8">
        <v>2598.94</v>
      </c>
      <c r="J1835" s="8">
        <v>3081.3</v>
      </c>
    </row>
    <row r="1836" spans="1:10" ht="16.5" x14ac:dyDescent="0.25">
      <c r="A1836" s="5" t="s">
        <v>1999</v>
      </c>
      <c r="B1836" s="6" t="s">
        <v>95</v>
      </c>
      <c r="C1836" s="5" t="s">
        <v>96</v>
      </c>
      <c r="D1836" s="6" t="s">
        <v>20</v>
      </c>
      <c r="E1836" s="6" t="s">
        <v>16</v>
      </c>
      <c r="F1836" s="7">
        <v>6.72</v>
      </c>
      <c r="G1836" s="8">
        <v>176.85</v>
      </c>
      <c r="H1836" s="8">
        <v>209.67</v>
      </c>
      <c r="I1836" s="8">
        <v>1188.43</v>
      </c>
      <c r="J1836" s="8">
        <v>1408.98</v>
      </c>
    </row>
    <row r="1837" spans="1:10" x14ac:dyDescent="0.25">
      <c r="A1837" s="5" t="s">
        <v>2000</v>
      </c>
      <c r="B1837" s="6" t="s">
        <v>101</v>
      </c>
      <c r="C1837" s="5" t="s">
        <v>102</v>
      </c>
      <c r="D1837" s="6" t="s">
        <v>76</v>
      </c>
      <c r="E1837" s="6" t="s">
        <v>103</v>
      </c>
      <c r="F1837" s="7">
        <v>8</v>
      </c>
      <c r="G1837" s="8">
        <v>19.79</v>
      </c>
      <c r="H1837" s="8">
        <v>23.46</v>
      </c>
      <c r="I1837" s="8">
        <v>158.32</v>
      </c>
      <c r="J1837" s="8">
        <v>187.68</v>
      </c>
    </row>
    <row r="1838" spans="1:10" x14ac:dyDescent="0.25">
      <c r="A1838" s="5" t="s">
        <v>2001</v>
      </c>
      <c r="B1838" s="6" t="s">
        <v>105</v>
      </c>
      <c r="C1838" s="5" t="s">
        <v>106</v>
      </c>
      <c r="D1838" s="6" t="s">
        <v>20</v>
      </c>
      <c r="E1838" s="6" t="s">
        <v>16</v>
      </c>
      <c r="F1838" s="7">
        <v>150.29</v>
      </c>
      <c r="G1838" s="8">
        <v>17.11</v>
      </c>
      <c r="H1838" s="8">
        <v>20.29</v>
      </c>
      <c r="I1838" s="8">
        <v>2571.46</v>
      </c>
      <c r="J1838" s="8">
        <v>3049.38</v>
      </c>
    </row>
    <row r="1839" spans="1:10" x14ac:dyDescent="0.25">
      <c r="A1839" s="5" t="s">
        <v>2002</v>
      </c>
      <c r="B1839" s="6" t="s">
        <v>108</v>
      </c>
      <c r="C1839" s="5" t="s">
        <v>109</v>
      </c>
      <c r="D1839" s="6" t="s">
        <v>110</v>
      </c>
      <c r="E1839" s="6" t="s">
        <v>111</v>
      </c>
      <c r="F1839" s="7">
        <v>363.05</v>
      </c>
      <c r="G1839" s="8">
        <v>3.93</v>
      </c>
      <c r="H1839" s="8">
        <v>4.66</v>
      </c>
      <c r="I1839" s="8">
        <v>1426.79</v>
      </c>
      <c r="J1839" s="8">
        <v>1691.81</v>
      </c>
    </row>
    <row r="1840" spans="1:10" ht="20.100000000000001" customHeight="1" x14ac:dyDescent="0.25">
      <c r="A1840" s="3" t="s">
        <v>2003</v>
      </c>
      <c r="B1840" s="84" t="s">
        <v>2004</v>
      </c>
      <c r="C1840" s="84"/>
      <c r="D1840" s="84"/>
      <c r="E1840" s="84"/>
      <c r="F1840" s="84"/>
      <c r="G1840" s="84">
        <v>537922.54999999993</v>
      </c>
      <c r="H1840" s="84"/>
      <c r="I1840" s="4">
        <v>537922.55000000005</v>
      </c>
      <c r="J1840" s="4">
        <v>637591.67000000004</v>
      </c>
    </row>
    <row r="1841" spans="1:10" x14ac:dyDescent="0.25">
      <c r="A1841" s="5" t="s">
        <v>2005</v>
      </c>
      <c r="B1841" s="6" t="s">
        <v>46</v>
      </c>
      <c r="C1841" s="5" t="s">
        <v>47</v>
      </c>
      <c r="D1841" s="6" t="s">
        <v>25</v>
      </c>
      <c r="E1841" s="6" t="s">
        <v>48</v>
      </c>
      <c r="F1841" s="7">
        <v>437.4</v>
      </c>
      <c r="G1841" s="8">
        <v>2.68</v>
      </c>
      <c r="H1841" s="8">
        <v>3.18</v>
      </c>
      <c r="I1841" s="8">
        <v>1172.23</v>
      </c>
      <c r="J1841" s="8">
        <v>1390.93</v>
      </c>
    </row>
    <row r="1842" spans="1:10" ht="16.5" x14ac:dyDescent="0.25">
      <c r="A1842" s="5" t="s">
        <v>2006</v>
      </c>
      <c r="B1842" s="6" t="s">
        <v>50</v>
      </c>
      <c r="C1842" s="5" t="s">
        <v>51</v>
      </c>
      <c r="D1842" s="6" t="s">
        <v>20</v>
      </c>
      <c r="E1842" s="6" t="s">
        <v>16</v>
      </c>
      <c r="F1842" s="7">
        <v>7132.14</v>
      </c>
      <c r="G1842" s="8">
        <v>0.67</v>
      </c>
      <c r="H1842" s="8">
        <v>0.79</v>
      </c>
      <c r="I1842" s="8">
        <v>4778.53</v>
      </c>
      <c r="J1842" s="8">
        <v>5634.39</v>
      </c>
    </row>
    <row r="1843" spans="1:10" ht="16.5" x14ac:dyDescent="0.25">
      <c r="A1843" s="5" t="s">
        <v>2007</v>
      </c>
      <c r="B1843" s="6" t="s">
        <v>53</v>
      </c>
      <c r="C1843" s="5" t="s">
        <v>54</v>
      </c>
      <c r="D1843" s="6" t="s">
        <v>20</v>
      </c>
      <c r="E1843" s="6" t="s">
        <v>34</v>
      </c>
      <c r="F1843" s="7">
        <v>53.64</v>
      </c>
      <c r="G1843" s="8">
        <v>4.5199999999999996</v>
      </c>
      <c r="H1843" s="8">
        <v>5.36</v>
      </c>
      <c r="I1843" s="8">
        <v>242.45</v>
      </c>
      <c r="J1843" s="8">
        <v>287.51</v>
      </c>
    </row>
    <row r="1844" spans="1:10" ht="16.5" x14ac:dyDescent="0.25">
      <c r="A1844" s="5" t="s">
        <v>2008</v>
      </c>
      <c r="B1844" s="6" t="s">
        <v>56</v>
      </c>
      <c r="C1844" s="5" t="s">
        <v>57</v>
      </c>
      <c r="D1844" s="6" t="s">
        <v>20</v>
      </c>
      <c r="E1844" s="6" t="s">
        <v>34</v>
      </c>
      <c r="F1844" s="7">
        <v>2.58</v>
      </c>
      <c r="G1844" s="8">
        <v>114.41</v>
      </c>
      <c r="H1844" s="8">
        <v>135.63999999999999</v>
      </c>
      <c r="I1844" s="8">
        <v>295.18</v>
      </c>
      <c r="J1844" s="8">
        <v>349.95</v>
      </c>
    </row>
    <row r="1845" spans="1:10" ht="24.75" x14ac:dyDescent="0.25">
      <c r="A1845" s="5" t="s">
        <v>2009</v>
      </c>
      <c r="B1845" s="6" t="s">
        <v>59</v>
      </c>
      <c r="C1845" s="5" t="s">
        <v>60</v>
      </c>
      <c r="D1845" s="6" t="s">
        <v>20</v>
      </c>
      <c r="E1845" s="6" t="s">
        <v>61</v>
      </c>
      <c r="F1845" s="7">
        <v>1154.4100000000001</v>
      </c>
      <c r="G1845" s="8">
        <v>5.66</v>
      </c>
      <c r="H1845" s="8">
        <v>6.71</v>
      </c>
      <c r="I1845" s="8">
        <v>6533.96</v>
      </c>
      <c r="J1845" s="8">
        <v>7746.09</v>
      </c>
    </row>
    <row r="1846" spans="1:10" ht="16.5" x14ac:dyDescent="0.25">
      <c r="A1846" s="5" t="s">
        <v>2010</v>
      </c>
      <c r="B1846" s="6" t="s">
        <v>63</v>
      </c>
      <c r="C1846" s="5" t="s">
        <v>64</v>
      </c>
      <c r="D1846" s="6" t="s">
        <v>20</v>
      </c>
      <c r="E1846" s="6" t="s">
        <v>65</v>
      </c>
      <c r="F1846" s="7">
        <v>34632.43</v>
      </c>
      <c r="G1846" s="8">
        <v>1.26</v>
      </c>
      <c r="H1846" s="8">
        <v>1.49</v>
      </c>
      <c r="I1846" s="8">
        <v>43636.86</v>
      </c>
      <c r="J1846" s="8">
        <v>51602.32</v>
      </c>
    </row>
    <row r="1847" spans="1:10" ht="16.5" x14ac:dyDescent="0.25">
      <c r="A1847" s="5" t="s">
        <v>2011</v>
      </c>
      <c r="B1847" s="6" t="s">
        <v>67</v>
      </c>
      <c r="C1847" s="5" t="s">
        <v>68</v>
      </c>
      <c r="D1847" s="6" t="s">
        <v>20</v>
      </c>
      <c r="E1847" s="6" t="s">
        <v>65</v>
      </c>
      <c r="F1847" s="7">
        <v>13852.97</v>
      </c>
      <c r="G1847" s="8">
        <v>0.48</v>
      </c>
      <c r="H1847" s="8">
        <v>0.56999999999999995</v>
      </c>
      <c r="I1847" s="8">
        <v>6649.43</v>
      </c>
      <c r="J1847" s="8">
        <v>7896.19</v>
      </c>
    </row>
    <row r="1848" spans="1:10" x14ac:dyDescent="0.25">
      <c r="A1848" s="5" t="s">
        <v>2012</v>
      </c>
      <c r="B1848" s="6" t="s">
        <v>70</v>
      </c>
      <c r="C1848" s="5" t="s">
        <v>71</v>
      </c>
      <c r="D1848" s="6" t="s">
        <v>25</v>
      </c>
      <c r="E1848" s="6" t="s">
        <v>61</v>
      </c>
      <c r="F1848" s="7">
        <v>1069.82</v>
      </c>
      <c r="G1848" s="8">
        <v>28.42</v>
      </c>
      <c r="H1848" s="8">
        <v>33.69</v>
      </c>
      <c r="I1848" s="8">
        <v>30404.28</v>
      </c>
      <c r="J1848" s="8">
        <v>36042.239999999998</v>
      </c>
    </row>
    <row r="1849" spans="1:10" ht="16.5" x14ac:dyDescent="0.25">
      <c r="A1849" s="5" t="s">
        <v>2013</v>
      </c>
      <c r="B1849" s="6" t="s">
        <v>63</v>
      </c>
      <c r="C1849" s="5" t="s">
        <v>64</v>
      </c>
      <c r="D1849" s="6" t="s">
        <v>20</v>
      </c>
      <c r="E1849" s="6" t="s">
        <v>65</v>
      </c>
      <c r="F1849" s="7">
        <v>2389.46</v>
      </c>
      <c r="G1849" s="8">
        <v>1.26</v>
      </c>
      <c r="H1849" s="8">
        <v>1.49</v>
      </c>
      <c r="I1849" s="8">
        <v>3010.72</v>
      </c>
      <c r="J1849" s="8">
        <v>3560.3</v>
      </c>
    </row>
    <row r="1850" spans="1:10" x14ac:dyDescent="0.25">
      <c r="A1850" s="5" t="s">
        <v>2014</v>
      </c>
      <c r="B1850" s="6" t="s">
        <v>74</v>
      </c>
      <c r="C1850" s="5" t="s">
        <v>75</v>
      </c>
      <c r="D1850" s="6" t="s">
        <v>76</v>
      </c>
      <c r="E1850" s="6" t="s">
        <v>77</v>
      </c>
      <c r="F1850" s="7">
        <v>178.79</v>
      </c>
      <c r="G1850" s="8">
        <v>212.84</v>
      </c>
      <c r="H1850" s="8">
        <v>252.34</v>
      </c>
      <c r="I1850" s="8">
        <v>38053.660000000003</v>
      </c>
      <c r="J1850" s="8">
        <v>45115.87</v>
      </c>
    </row>
    <row r="1851" spans="1:10" ht="16.5" x14ac:dyDescent="0.25">
      <c r="A1851" s="5" t="s">
        <v>2015</v>
      </c>
      <c r="B1851" s="6" t="s">
        <v>79</v>
      </c>
      <c r="C1851" s="5" t="s">
        <v>80</v>
      </c>
      <c r="D1851" s="6" t="s">
        <v>20</v>
      </c>
      <c r="E1851" s="6" t="s">
        <v>16</v>
      </c>
      <c r="F1851" s="7">
        <v>1787.85</v>
      </c>
      <c r="G1851" s="8">
        <v>1.48</v>
      </c>
      <c r="H1851" s="8">
        <v>1.75</v>
      </c>
      <c r="I1851" s="8">
        <v>2646.02</v>
      </c>
      <c r="J1851" s="8">
        <v>3128.74</v>
      </c>
    </row>
    <row r="1852" spans="1:10" ht="24.75" x14ac:dyDescent="0.25">
      <c r="A1852" s="5" t="s">
        <v>2016</v>
      </c>
      <c r="B1852" s="6" t="s">
        <v>82</v>
      </c>
      <c r="C1852" s="5" t="s">
        <v>83</v>
      </c>
      <c r="D1852" s="6" t="s">
        <v>20</v>
      </c>
      <c r="E1852" s="6" t="s">
        <v>84</v>
      </c>
      <c r="F1852" s="7">
        <v>1282.78</v>
      </c>
      <c r="G1852" s="8">
        <v>48.51</v>
      </c>
      <c r="H1852" s="8">
        <v>57.51</v>
      </c>
      <c r="I1852" s="8">
        <v>62227.66</v>
      </c>
      <c r="J1852" s="8">
        <v>73772.679999999993</v>
      </c>
    </row>
    <row r="1853" spans="1:10" x14ac:dyDescent="0.25">
      <c r="A1853" s="5" t="s">
        <v>2017</v>
      </c>
      <c r="B1853" s="6" t="s">
        <v>86</v>
      </c>
      <c r="C1853" s="5" t="s">
        <v>87</v>
      </c>
      <c r="D1853" s="6" t="s">
        <v>20</v>
      </c>
      <c r="E1853" s="6" t="s">
        <v>84</v>
      </c>
      <c r="F1853" s="7">
        <v>1282.78</v>
      </c>
      <c r="G1853" s="8">
        <v>1.93</v>
      </c>
      <c r="H1853" s="8">
        <v>2.29</v>
      </c>
      <c r="I1853" s="8">
        <v>2475.77</v>
      </c>
      <c r="J1853" s="8">
        <v>2937.57</v>
      </c>
    </row>
    <row r="1854" spans="1:10" ht="16.5" x14ac:dyDescent="0.25">
      <c r="A1854" s="5" t="s">
        <v>2018</v>
      </c>
      <c r="B1854" s="6" t="s">
        <v>89</v>
      </c>
      <c r="C1854" s="5" t="s">
        <v>90</v>
      </c>
      <c r="D1854" s="6" t="s">
        <v>20</v>
      </c>
      <c r="E1854" s="6" t="s">
        <v>26</v>
      </c>
      <c r="F1854" s="7">
        <v>12</v>
      </c>
      <c r="G1854" s="8">
        <v>1316.71</v>
      </c>
      <c r="H1854" s="8">
        <v>1561.09</v>
      </c>
      <c r="I1854" s="8">
        <v>15800.52</v>
      </c>
      <c r="J1854" s="8">
        <v>18733.080000000002</v>
      </c>
    </row>
    <row r="1855" spans="1:10" ht="16.5" x14ac:dyDescent="0.25">
      <c r="A1855" s="5" t="s">
        <v>2019</v>
      </c>
      <c r="B1855" s="6" t="s">
        <v>92</v>
      </c>
      <c r="C1855" s="5" t="s">
        <v>93</v>
      </c>
      <c r="D1855" s="6" t="s">
        <v>25</v>
      </c>
      <c r="E1855" s="6" t="s">
        <v>16</v>
      </c>
      <c r="F1855" s="7">
        <v>1787.85</v>
      </c>
      <c r="G1855" s="8">
        <v>160.55000000000001</v>
      </c>
      <c r="H1855" s="8">
        <v>190.35</v>
      </c>
      <c r="I1855" s="8">
        <v>287039.32</v>
      </c>
      <c r="J1855" s="8">
        <v>340317.25</v>
      </c>
    </row>
    <row r="1856" spans="1:10" ht="16.5" x14ac:dyDescent="0.25">
      <c r="A1856" s="5" t="s">
        <v>2020</v>
      </c>
      <c r="B1856" s="6" t="s">
        <v>98</v>
      </c>
      <c r="C1856" s="5" t="s">
        <v>99</v>
      </c>
      <c r="D1856" s="6" t="s">
        <v>20</v>
      </c>
      <c r="E1856" s="6" t="s">
        <v>26</v>
      </c>
      <c r="F1856" s="7">
        <v>6</v>
      </c>
      <c r="G1856" s="8">
        <v>1299.47</v>
      </c>
      <c r="H1856" s="8">
        <v>1540.65</v>
      </c>
      <c r="I1856" s="8">
        <v>7796.82</v>
      </c>
      <c r="J1856" s="8">
        <v>9243.9</v>
      </c>
    </row>
    <row r="1857" spans="1:10" ht="16.5" x14ac:dyDescent="0.25">
      <c r="A1857" s="5" t="s">
        <v>2021</v>
      </c>
      <c r="B1857" s="6" t="s">
        <v>95</v>
      </c>
      <c r="C1857" s="5" t="s">
        <v>96</v>
      </c>
      <c r="D1857" s="6" t="s">
        <v>20</v>
      </c>
      <c r="E1857" s="6" t="s">
        <v>16</v>
      </c>
      <c r="F1857" s="7">
        <v>27.36</v>
      </c>
      <c r="G1857" s="8">
        <v>176.85</v>
      </c>
      <c r="H1857" s="8">
        <v>209.67</v>
      </c>
      <c r="I1857" s="8">
        <v>4838.62</v>
      </c>
      <c r="J1857" s="8">
        <v>5736.57</v>
      </c>
    </row>
    <row r="1858" spans="1:10" x14ac:dyDescent="0.25">
      <c r="A1858" s="5" t="s">
        <v>2022</v>
      </c>
      <c r="B1858" s="6" t="s">
        <v>101</v>
      </c>
      <c r="C1858" s="5" t="s">
        <v>102</v>
      </c>
      <c r="D1858" s="6" t="s">
        <v>76</v>
      </c>
      <c r="E1858" s="6" t="s">
        <v>103</v>
      </c>
      <c r="F1858" s="7">
        <v>48</v>
      </c>
      <c r="G1858" s="8">
        <v>19.79</v>
      </c>
      <c r="H1858" s="8">
        <v>23.46</v>
      </c>
      <c r="I1858" s="8">
        <v>949.92</v>
      </c>
      <c r="J1858" s="8">
        <v>1126.08</v>
      </c>
    </row>
    <row r="1859" spans="1:10" x14ac:dyDescent="0.25">
      <c r="A1859" s="5" t="s">
        <v>2023</v>
      </c>
      <c r="B1859" s="6" t="s">
        <v>105</v>
      </c>
      <c r="C1859" s="5" t="s">
        <v>106</v>
      </c>
      <c r="D1859" s="6" t="s">
        <v>20</v>
      </c>
      <c r="E1859" s="6" t="s">
        <v>16</v>
      </c>
      <c r="F1859" s="7">
        <v>721.47</v>
      </c>
      <c r="G1859" s="8">
        <v>17.11</v>
      </c>
      <c r="H1859" s="8">
        <v>20.29</v>
      </c>
      <c r="I1859" s="8">
        <v>12344.35</v>
      </c>
      <c r="J1859" s="8">
        <v>14638.63</v>
      </c>
    </row>
    <row r="1860" spans="1:10" x14ac:dyDescent="0.25">
      <c r="A1860" s="5" t="s">
        <v>2024</v>
      </c>
      <c r="B1860" s="6" t="s">
        <v>108</v>
      </c>
      <c r="C1860" s="5" t="s">
        <v>109</v>
      </c>
      <c r="D1860" s="6" t="s">
        <v>110</v>
      </c>
      <c r="E1860" s="6" t="s">
        <v>111</v>
      </c>
      <c r="F1860" s="7">
        <v>1787.85</v>
      </c>
      <c r="G1860" s="8">
        <v>3.93</v>
      </c>
      <c r="H1860" s="8">
        <v>4.66</v>
      </c>
      <c r="I1860" s="8">
        <v>7026.25</v>
      </c>
      <c r="J1860" s="8">
        <v>8331.3799999999992</v>
      </c>
    </row>
    <row r="1861" spans="1:10" ht="20.100000000000001" customHeight="1" x14ac:dyDescent="0.25">
      <c r="A1861" s="3" t="s">
        <v>2025</v>
      </c>
      <c r="B1861" s="84" t="s">
        <v>2026</v>
      </c>
      <c r="C1861" s="84"/>
      <c r="D1861" s="84"/>
      <c r="E1861" s="84"/>
      <c r="F1861" s="84"/>
      <c r="G1861" s="84">
        <v>566567.92999999993</v>
      </c>
      <c r="H1861" s="84"/>
      <c r="I1861" s="4">
        <v>566567.93000000005</v>
      </c>
      <c r="J1861" s="4">
        <v>671511.21</v>
      </c>
    </row>
    <row r="1862" spans="1:10" x14ac:dyDescent="0.25">
      <c r="A1862" s="5" t="s">
        <v>2027</v>
      </c>
      <c r="B1862" s="6" t="s">
        <v>46</v>
      </c>
      <c r="C1862" s="5" t="s">
        <v>47</v>
      </c>
      <c r="D1862" s="6" t="s">
        <v>25</v>
      </c>
      <c r="E1862" s="6" t="s">
        <v>48</v>
      </c>
      <c r="F1862" s="7">
        <v>445.81</v>
      </c>
      <c r="G1862" s="8">
        <v>2.68</v>
      </c>
      <c r="H1862" s="8">
        <v>3.18</v>
      </c>
      <c r="I1862" s="8">
        <v>1194.77</v>
      </c>
      <c r="J1862" s="8">
        <v>1417.68</v>
      </c>
    </row>
    <row r="1863" spans="1:10" ht="16.5" x14ac:dyDescent="0.25">
      <c r="A1863" s="5" t="s">
        <v>2028</v>
      </c>
      <c r="B1863" s="6" t="s">
        <v>50</v>
      </c>
      <c r="C1863" s="5" t="s">
        <v>51</v>
      </c>
      <c r="D1863" s="6" t="s">
        <v>20</v>
      </c>
      <c r="E1863" s="6" t="s">
        <v>16</v>
      </c>
      <c r="F1863" s="7">
        <v>7046.13</v>
      </c>
      <c r="G1863" s="8">
        <v>0.67</v>
      </c>
      <c r="H1863" s="8">
        <v>0.79</v>
      </c>
      <c r="I1863" s="8">
        <v>4720.91</v>
      </c>
      <c r="J1863" s="8">
        <v>5566.44</v>
      </c>
    </row>
    <row r="1864" spans="1:10" ht="16.5" x14ac:dyDescent="0.25">
      <c r="A1864" s="5" t="s">
        <v>2029</v>
      </c>
      <c r="B1864" s="6" t="s">
        <v>53</v>
      </c>
      <c r="C1864" s="5" t="s">
        <v>54</v>
      </c>
      <c r="D1864" s="6" t="s">
        <v>20</v>
      </c>
      <c r="E1864" s="6" t="s">
        <v>34</v>
      </c>
      <c r="F1864" s="7">
        <v>188.02</v>
      </c>
      <c r="G1864" s="8">
        <v>4.5199999999999996</v>
      </c>
      <c r="H1864" s="8">
        <v>5.36</v>
      </c>
      <c r="I1864" s="8">
        <v>849.85</v>
      </c>
      <c r="J1864" s="8">
        <v>1007.79</v>
      </c>
    </row>
    <row r="1865" spans="1:10" ht="16.5" x14ac:dyDescent="0.25">
      <c r="A1865" s="5" t="s">
        <v>2030</v>
      </c>
      <c r="B1865" s="6" t="s">
        <v>56</v>
      </c>
      <c r="C1865" s="5" t="s">
        <v>57</v>
      </c>
      <c r="D1865" s="6" t="s">
        <v>20</v>
      </c>
      <c r="E1865" s="6" t="s">
        <v>34</v>
      </c>
      <c r="F1865" s="7">
        <v>2.58</v>
      </c>
      <c r="G1865" s="8">
        <v>114.41</v>
      </c>
      <c r="H1865" s="8">
        <v>135.63999999999999</v>
      </c>
      <c r="I1865" s="8">
        <v>295.18</v>
      </c>
      <c r="J1865" s="8">
        <v>349.95</v>
      </c>
    </row>
    <row r="1866" spans="1:10" ht="24.75" x14ac:dyDescent="0.25">
      <c r="A1866" s="5" t="s">
        <v>2031</v>
      </c>
      <c r="B1866" s="6" t="s">
        <v>59</v>
      </c>
      <c r="C1866" s="5" t="s">
        <v>60</v>
      </c>
      <c r="D1866" s="6" t="s">
        <v>20</v>
      </c>
      <c r="E1866" s="6" t="s">
        <v>61</v>
      </c>
      <c r="F1866" s="7">
        <v>1343.09</v>
      </c>
      <c r="G1866" s="8">
        <v>5.66</v>
      </c>
      <c r="H1866" s="8">
        <v>6.71</v>
      </c>
      <c r="I1866" s="8">
        <v>7601.89</v>
      </c>
      <c r="J1866" s="8">
        <v>9012.1299999999992</v>
      </c>
    </row>
    <row r="1867" spans="1:10" ht="16.5" x14ac:dyDescent="0.25">
      <c r="A1867" s="5" t="s">
        <v>2032</v>
      </c>
      <c r="B1867" s="6" t="s">
        <v>63</v>
      </c>
      <c r="C1867" s="5" t="s">
        <v>64</v>
      </c>
      <c r="D1867" s="6" t="s">
        <v>20</v>
      </c>
      <c r="E1867" s="6" t="s">
        <v>65</v>
      </c>
      <c r="F1867" s="7">
        <v>40292.78</v>
      </c>
      <c r="G1867" s="8">
        <v>1.26</v>
      </c>
      <c r="H1867" s="8">
        <v>1.49</v>
      </c>
      <c r="I1867" s="8">
        <v>50768.9</v>
      </c>
      <c r="J1867" s="8">
        <v>60036.24</v>
      </c>
    </row>
    <row r="1868" spans="1:10" ht="16.5" x14ac:dyDescent="0.25">
      <c r="A1868" s="5" t="s">
        <v>2033</v>
      </c>
      <c r="B1868" s="6" t="s">
        <v>67</v>
      </c>
      <c r="C1868" s="5" t="s">
        <v>68</v>
      </c>
      <c r="D1868" s="6" t="s">
        <v>20</v>
      </c>
      <c r="E1868" s="6" t="s">
        <v>65</v>
      </c>
      <c r="F1868" s="7">
        <v>16117.11</v>
      </c>
      <c r="G1868" s="8">
        <v>0.48</v>
      </c>
      <c r="H1868" s="8">
        <v>0.56999999999999995</v>
      </c>
      <c r="I1868" s="8">
        <v>7736.21</v>
      </c>
      <c r="J1868" s="8">
        <v>9186.75</v>
      </c>
    </row>
    <row r="1869" spans="1:10" x14ac:dyDescent="0.25">
      <c r="A1869" s="5" t="s">
        <v>2034</v>
      </c>
      <c r="B1869" s="6" t="s">
        <v>70</v>
      </c>
      <c r="C1869" s="5" t="s">
        <v>71</v>
      </c>
      <c r="D1869" s="6" t="s">
        <v>25</v>
      </c>
      <c r="E1869" s="6" t="s">
        <v>61</v>
      </c>
      <c r="F1869" s="7">
        <v>1056.92</v>
      </c>
      <c r="G1869" s="8">
        <v>28.42</v>
      </c>
      <c r="H1869" s="8">
        <v>33.69</v>
      </c>
      <c r="I1869" s="8">
        <v>30037.67</v>
      </c>
      <c r="J1869" s="8">
        <v>35607.629999999997</v>
      </c>
    </row>
    <row r="1870" spans="1:10" ht="16.5" x14ac:dyDescent="0.25">
      <c r="A1870" s="5" t="s">
        <v>2035</v>
      </c>
      <c r="B1870" s="6" t="s">
        <v>63</v>
      </c>
      <c r="C1870" s="5" t="s">
        <v>64</v>
      </c>
      <c r="D1870" s="6" t="s">
        <v>20</v>
      </c>
      <c r="E1870" s="6" t="s">
        <v>65</v>
      </c>
      <c r="F1870" s="7">
        <v>8376.3799999999992</v>
      </c>
      <c r="G1870" s="8">
        <v>1.26</v>
      </c>
      <c r="H1870" s="8">
        <v>1.49</v>
      </c>
      <c r="I1870" s="8">
        <v>10554.24</v>
      </c>
      <c r="J1870" s="8">
        <v>12480.81</v>
      </c>
    </row>
    <row r="1871" spans="1:10" x14ac:dyDescent="0.25">
      <c r="A1871" s="5" t="s">
        <v>2036</v>
      </c>
      <c r="B1871" s="6" t="s">
        <v>74</v>
      </c>
      <c r="C1871" s="5" t="s">
        <v>75</v>
      </c>
      <c r="D1871" s="6" t="s">
        <v>76</v>
      </c>
      <c r="E1871" s="6" t="s">
        <v>77</v>
      </c>
      <c r="F1871" s="7">
        <v>188.02</v>
      </c>
      <c r="G1871" s="8">
        <v>212.84</v>
      </c>
      <c r="H1871" s="8">
        <v>252.34</v>
      </c>
      <c r="I1871" s="8">
        <v>40018.18</v>
      </c>
      <c r="J1871" s="8">
        <v>47444.97</v>
      </c>
    </row>
    <row r="1872" spans="1:10" ht="16.5" x14ac:dyDescent="0.25">
      <c r="A1872" s="5" t="s">
        <v>2037</v>
      </c>
      <c r="B1872" s="6" t="s">
        <v>79</v>
      </c>
      <c r="C1872" s="5" t="s">
        <v>80</v>
      </c>
      <c r="D1872" s="6" t="s">
        <v>20</v>
      </c>
      <c r="E1872" s="6" t="s">
        <v>16</v>
      </c>
      <c r="F1872" s="7">
        <v>1880.22</v>
      </c>
      <c r="G1872" s="8">
        <v>1.48</v>
      </c>
      <c r="H1872" s="8">
        <v>1.75</v>
      </c>
      <c r="I1872" s="8">
        <v>2782.73</v>
      </c>
      <c r="J1872" s="8">
        <v>3290.39</v>
      </c>
    </row>
    <row r="1873" spans="1:10" ht="24.75" x14ac:dyDescent="0.25">
      <c r="A1873" s="5" t="s">
        <v>2038</v>
      </c>
      <c r="B1873" s="6" t="s">
        <v>82</v>
      </c>
      <c r="C1873" s="5" t="s">
        <v>83</v>
      </c>
      <c r="D1873" s="6" t="s">
        <v>20</v>
      </c>
      <c r="E1873" s="6" t="s">
        <v>84</v>
      </c>
      <c r="F1873" s="7">
        <v>1340.02</v>
      </c>
      <c r="G1873" s="8">
        <v>48.51</v>
      </c>
      <c r="H1873" s="8">
        <v>57.51</v>
      </c>
      <c r="I1873" s="8">
        <v>65004.37</v>
      </c>
      <c r="J1873" s="8">
        <v>77064.55</v>
      </c>
    </row>
    <row r="1874" spans="1:10" x14ac:dyDescent="0.25">
      <c r="A1874" s="5" t="s">
        <v>2039</v>
      </c>
      <c r="B1874" s="6" t="s">
        <v>86</v>
      </c>
      <c r="C1874" s="5" t="s">
        <v>87</v>
      </c>
      <c r="D1874" s="6" t="s">
        <v>20</v>
      </c>
      <c r="E1874" s="6" t="s">
        <v>84</v>
      </c>
      <c r="F1874" s="7">
        <v>1340.02</v>
      </c>
      <c r="G1874" s="8">
        <v>1.93</v>
      </c>
      <c r="H1874" s="8">
        <v>2.29</v>
      </c>
      <c r="I1874" s="8">
        <v>2586.2399999999998</v>
      </c>
      <c r="J1874" s="8">
        <v>3068.65</v>
      </c>
    </row>
    <row r="1875" spans="1:10" ht="16.5" x14ac:dyDescent="0.25">
      <c r="A1875" s="5" t="s">
        <v>2040</v>
      </c>
      <c r="B1875" s="6" t="s">
        <v>89</v>
      </c>
      <c r="C1875" s="5" t="s">
        <v>90</v>
      </c>
      <c r="D1875" s="6" t="s">
        <v>20</v>
      </c>
      <c r="E1875" s="6" t="s">
        <v>26</v>
      </c>
      <c r="F1875" s="7">
        <v>6</v>
      </c>
      <c r="G1875" s="8">
        <v>1316.71</v>
      </c>
      <c r="H1875" s="8">
        <v>1561.09</v>
      </c>
      <c r="I1875" s="8">
        <v>7900.26</v>
      </c>
      <c r="J1875" s="8">
        <v>9366.5400000000009</v>
      </c>
    </row>
    <row r="1876" spans="1:10" ht="16.5" x14ac:dyDescent="0.25">
      <c r="A1876" s="5" t="s">
        <v>2041</v>
      </c>
      <c r="B1876" s="6" t="s">
        <v>92</v>
      </c>
      <c r="C1876" s="5" t="s">
        <v>93</v>
      </c>
      <c r="D1876" s="6" t="s">
        <v>25</v>
      </c>
      <c r="E1876" s="6" t="s">
        <v>16</v>
      </c>
      <c r="F1876" s="7">
        <v>1880.22</v>
      </c>
      <c r="G1876" s="8">
        <v>160.55000000000001</v>
      </c>
      <c r="H1876" s="8">
        <v>190.35</v>
      </c>
      <c r="I1876" s="8">
        <v>301869.32</v>
      </c>
      <c r="J1876" s="8">
        <v>357899.88</v>
      </c>
    </row>
    <row r="1877" spans="1:10" ht="16.5" x14ac:dyDescent="0.25">
      <c r="A1877" s="5" t="s">
        <v>2042</v>
      </c>
      <c r="B1877" s="6" t="s">
        <v>98</v>
      </c>
      <c r="C1877" s="5" t="s">
        <v>99</v>
      </c>
      <c r="D1877" s="6" t="s">
        <v>20</v>
      </c>
      <c r="E1877" s="6" t="s">
        <v>26</v>
      </c>
      <c r="F1877" s="7">
        <v>6</v>
      </c>
      <c r="G1877" s="8">
        <v>1299.47</v>
      </c>
      <c r="H1877" s="8">
        <v>1540.65</v>
      </c>
      <c r="I1877" s="8">
        <v>7796.82</v>
      </c>
      <c r="J1877" s="8">
        <v>9243.9</v>
      </c>
    </row>
    <row r="1878" spans="1:10" ht="16.5" x14ac:dyDescent="0.25">
      <c r="A1878" s="5" t="s">
        <v>2043</v>
      </c>
      <c r="B1878" s="6" t="s">
        <v>95</v>
      </c>
      <c r="C1878" s="5" t="s">
        <v>96</v>
      </c>
      <c r="D1878" s="6" t="s">
        <v>20</v>
      </c>
      <c r="E1878" s="6" t="s">
        <v>16</v>
      </c>
      <c r="F1878" s="7">
        <v>23.04</v>
      </c>
      <c r="G1878" s="8">
        <v>176.85</v>
      </c>
      <c r="H1878" s="8">
        <v>209.67</v>
      </c>
      <c r="I1878" s="8">
        <v>4074.62</v>
      </c>
      <c r="J1878" s="8">
        <v>4830.8</v>
      </c>
    </row>
    <row r="1879" spans="1:10" x14ac:dyDescent="0.25">
      <c r="A1879" s="5" t="s">
        <v>2044</v>
      </c>
      <c r="B1879" s="6" t="s">
        <v>101</v>
      </c>
      <c r="C1879" s="5" t="s">
        <v>102</v>
      </c>
      <c r="D1879" s="6" t="s">
        <v>76</v>
      </c>
      <c r="E1879" s="6" t="s">
        <v>103</v>
      </c>
      <c r="F1879" s="7">
        <v>24</v>
      </c>
      <c r="G1879" s="8">
        <v>19.79</v>
      </c>
      <c r="H1879" s="8">
        <v>23.46</v>
      </c>
      <c r="I1879" s="8">
        <v>474.96</v>
      </c>
      <c r="J1879" s="8">
        <v>563.04</v>
      </c>
    </row>
    <row r="1880" spans="1:10" x14ac:dyDescent="0.25">
      <c r="A1880" s="5" t="s">
        <v>2045</v>
      </c>
      <c r="B1880" s="6" t="s">
        <v>105</v>
      </c>
      <c r="C1880" s="5" t="s">
        <v>106</v>
      </c>
      <c r="D1880" s="6" t="s">
        <v>20</v>
      </c>
      <c r="E1880" s="6" t="s">
        <v>16</v>
      </c>
      <c r="F1880" s="7">
        <v>754.62</v>
      </c>
      <c r="G1880" s="8">
        <v>17.11</v>
      </c>
      <c r="H1880" s="8">
        <v>20.29</v>
      </c>
      <c r="I1880" s="8">
        <v>12911.55</v>
      </c>
      <c r="J1880" s="8">
        <v>15311.24</v>
      </c>
    </row>
    <row r="1881" spans="1:10" x14ac:dyDescent="0.25">
      <c r="A1881" s="5" t="s">
        <v>2046</v>
      </c>
      <c r="B1881" s="6" t="s">
        <v>108</v>
      </c>
      <c r="C1881" s="5" t="s">
        <v>109</v>
      </c>
      <c r="D1881" s="6" t="s">
        <v>110</v>
      </c>
      <c r="E1881" s="6" t="s">
        <v>111</v>
      </c>
      <c r="F1881" s="7">
        <v>1880.22</v>
      </c>
      <c r="G1881" s="8">
        <v>3.93</v>
      </c>
      <c r="H1881" s="8">
        <v>4.66</v>
      </c>
      <c r="I1881" s="8">
        <v>7389.26</v>
      </c>
      <c r="J1881" s="8">
        <v>8761.83</v>
      </c>
    </row>
    <row r="1882" spans="1:10" ht="20.100000000000001" customHeight="1" x14ac:dyDescent="0.25">
      <c r="A1882" s="3" t="s">
        <v>2047</v>
      </c>
      <c r="B1882" s="84" t="s">
        <v>2048</v>
      </c>
      <c r="C1882" s="84"/>
      <c r="D1882" s="84"/>
      <c r="E1882" s="84"/>
      <c r="F1882" s="84"/>
      <c r="G1882" s="84">
        <v>2768.46</v>
      </c>
      <c r="H1882" s="84"/>
      <c r="I1882" s="4">
        <v>2768.46</v>
      </c>
      <c r="J1882" s="4">
        <v>3282.29</v>
      </c>
    </row>
    <row r="1883" spans="1:10" ht="16.5" x14ac:dyDescent="0.25">
      <c r="A1883" s="5" t="s">
        <v>2049</v>
      </c>
      <c r="B1883" s="6" t="s">
        <v>2050</v>
      </c>
      <c r="C1883" s="5" t="s">
        <v>2051</v>
      </c>
      <c r="D1883" s="6" t="s">
        <v>25</v>
      </c>
      <c r="E1883" s="6" t="s">
        <v>26</v>
      </c>
      <c r="F1883" s="7">
        <v>1</v>
      </c>
      <c r="G1883" s="8">
        <v>2768.46</v>
      </c>
      <c r="H1883" s="8">
        <v>3282.29</v>
      </c>
      <c r="I1883" s="8">
        <v>2768.46</v>
      </c>
      <c r="J1883" s="8">
        <v>3282.29</v>
      </c>
    </row>
    <row r="1884" spans="1:10" ht="15" customHeight="1" x14ac:dyDescent="0.25">
      <c r="A1884" s="9"/>
      <c r="B1884" s="9"/>
      <c r="C1884" s="9"/>
      <c r="D1884" s="9"/>
      <c r="E1884" s="9"/>
      <c r="F1884" s="9"/>
      <c r="G1884" s="9"/>
      <c r="H1884" s="85" t="s">
        <v>2052</v>
      </c>
      <c r="I1884" s="85"/>
      <c r="J1884" s="4">
        <v>4879320.32</v>
      </c>
    </row>
    <row r="1885" spans="1:10" ht="15" customHeight="1" x14ac:dyDescent="0.25">
      <c r="A1885" s="9"/>
      <c r="B1885" s="9"/>
      <c r="C1885" s="9"/>
      <c r="D1885" s="9"/>
      <c r="E1885" s="9"/>
      <c r="F1885" s="9"/>
      <c r="G1885" s="9"/>
      <c r="H1885" s="85" t="s">
        <v>2053</v>
      </c>
      <c r="I1885" s="85"/>
      <c r="J1885" s="4">
        <v>26343312.5</v>
      </c>
    </row>
    <row r="1886" spans="1:10" ht="15" customHeight="1" x14ac:dyDescent="0.25">
      <c r="A1886" s="9"/>
      <c r="B1886" s="9"/>
      <c r="C1886" s="9"/>
      <c r="D1886" s="9"/>
      <c r="E1886" s="9"/>
      <c r="F1886" s="9"/>
      <c r="G1886" s="9"/>
      <c r="H1886" s="85" t="s">
        <v>2054</v>
      </c>
      <c r="I1886" s="85"/>
      <c r="J1886" s="4">
        <v>31222632.82</v>
      </c>
    </row>
  </sheetData>
  <mergeCells count="104">
    <mergeCell ref="B4:H4"/>
    <mergeCell ref="B11:H11"/>
    <mergeCell ref="B13:H13"/>
    <mergeCell ref="B34:H34"/>
    <mergeCell ref="B55:H55"/>
    <mergeCell ref="A1:J1"/>
    <mergeCell ref="A2:A3"/>
    <mergeCell ref="B2:B3"/>
    <mergeCell ref="C2:C3"/>
    <mergeCell ref="D2:D3"/>
    <mergeCell ref="E2:E3"/>
    <mergeCell ref="F2:F3"/>
    <mergeCell ref="G2:H2"/>
    <mergeCell ref="I2:J2"/>
    <mergeCell ref="B181:H181"/>
    <mergeCell ref="B202:H202"/>
    <mergeCell ref="B223:H223"/>
    <mergeCell ref="B244:H244"/>
    <mergeCell ref="B265:H265"/>
    <mergeCell ref="B76:H76"/>
    <mergeCell ref="B97:H97"/>
    <mergeCell ref="B118:H118"/>
    <mergeCell ref="B139:H139"/>
    <mergeCell ref="B160:H160"/>
    <mergeCell ref="B391:H391"/>
    <mergeCell ref="B412:H412"/>
    <mergeCell ref="B433:H433"/>
    <mergeCell ref="B454:H454"/>
    <mergeCell ref="B475:H475"/>
    <mergeCell ref="B286:H286"/>
    <mergeCell ref="B307:H307"/>
    <mergeCell ref="B328:H328"/>
    <mergeCell ref="B349:H349"/>
    <mergeCell ref="B370:H370"/>
    <mergeCell ref="B601:H601"/>
    <mergeCell ref="B622:H622"/>
    <mergeCell ref="B643:H643"/>
    <mergeCell ref="B664:H664"/>
    <mergeCell ref="B685:H685"/>
    <mergeCell ref="B496:H496"/>
    <mergeCell ref="B517:H517"/>
    <mergeCell ref="B538:H538"/>
    <mergeCell ref="B559:H559"/>
    <mergeCell ref="B580:H580"/>
    <mergeCell ref="B811:H811"/>
    <mergeCell ref="B832:H832"/>
    <mergeCell ref="B853:H853"/>
    <mergeCell ref="B874:H874"/>
    <mergeCell ref="B895:H895"/>
    <mergeCell ref="B706:H706"/>
    <mergeCell ref="B727:H727"/>
    <mergeCell ref="B748:H748"/>
    <mergeCell ref="B769:H769"/>
    <mergeCell ref="B790:H790"/>
    <mergeCell ref="B1021:H1021"/>
    <mergeCell ref="B1042:H1042"/>
    <mergeCell ref="B1063:H1063"/>
    <mergeCell ref="B1084:H1084"/>
    <mergeCell ref="B1105:H1105"/>
    <mergeCell ref="B916:H916"/>
    <mergeCell ref="B937:H937"/>
    <mergeCell ref="B958:H958"/>
    <mergeCell ref="B979:H979"/>
    <mergeCell ref="B1000:H1000"/>
    <mergeCell ref="B1231:H1231"/>
    <mergeCell ref="B1252:H1252"/>
    <mergeCell ref="B1273:H1273"/>
    <mergeCell ref="B1294:H1294"/>
    <mergeCell ref="B1315:H1315"/>
    <mergeCell ref="B1126:H1126"/>
    <mergeCell ref="B1147:H1147"/>
    <mergeCell ref="B1168:H1168"/>
    <mergeCell ref="B1189:H1189"/>
    <mergeCell ref="B1210:H1210"/>
    <mergeCell ref="B1441:H1441"/>
    <mergeCell ref="B1462:H1462"/>
    <mergeCell ref="B1483:H1483"/>
    <mergeCell ref="B1504:H1504"/>
    <mergeCell ref="B1525:H1525"/>
    <mergeCell ref="B1336:H1336"/>
    <mergeCell ref="B1357:H1357"/>
    <mergeCell ref="B1378:H1378"/>
    <mergeCell ref="B1399:H1399"/>
    <mergeCell ref="B1420:H1420"/>
    <mergeCell ref="B1651:H1651"/>
    <mergeCell ref="B1672:H1672"/>
    <mergeCell ref="B1693:H1693"/>
    <mergeCell ref="B1714:H1714"/>
    <mergeCell ref="B1735:H1735"/>
    <mergeCell ref="B1546:H1546"/>
    <mergeCell ref="B1567:H1567"/>
    <mergeCell ref="B1588:H1588"/>
    <mergeCell ref="B1609:H1609"/>
    <mergeCell ref="B1630:H1630"/>
    <mergeCell ref="B1861:H1861"/>
    <mergeCell ref="B1882:H1882"/>
    <mergeCell ref="H1884:I1884"/>
    <mergeCell ref="H1885:I1885"/>
    <mergeCell ref="H1886:I1886"/>
    <mergeCell ref="B1756:H1756"/>
    <mergeCell ref="B1777:H1777"/>
    <mergeCell ref="B1798:H1798"/>
    <mergeCell ref="B1819:H1819"/>
    <mergeCell ref="B1840:H1840"/>
  </mergeCells>
  <pageMargins left="0.51181102362204722" right="0.51181102362204722" top="0.51181102362204722" bottom="0.51181102362204722" header="0" footer="0"/>
  <pageSetup paperSize="9" scale="54" orientation="portrait" r:id="rId1"/>
  <headerFooter>
    <oddFooter>&amp;R&amp;G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</sheetPr>
  <dimension ref="A1:I13046"/>
  <sheetViews>
    <sheetView view="pageBreakPreview" zoomScale="85" zoomScaleNormal="100" zoomScaleSheetLayoutView="85" workbookViewId="0">
      <selection activeCell="A2" sqref="A2:I13046"/>
    </sheetView>
  </sheetViews>
  <sheetFormatPr defaultRowHeight="15" x14ac:dyDescent="0.25"/>
  <cols>
    <col min="1" max="1" width="22.140625" customWidth="1"/>
    <col min="2" max="2" width="16" customWidth="1"/>
    <col min="3" max="9" width="11" customWidth="1"/>
  </cols>
  <sheetData>
    <row r="1" spans="1:9" ht="122.1" customHeight="1" x14ac:dyDescent="0.25">
      <c r="A1" s="86"/>
      <c r="B1" s="86"/>
      <c r="C1" s="86"/>
      <c r="D1" s="86"/>
      <c r="E1" s="86"/>
      <c r="F1" s="86"/>
      <c r="G1" s="86"/>
      <c r="H1" s="86"/>
      <c r="I1" s="86"/>
    </row>
    <row r="2" spans="1:9" ht="20.100000000000001" customHeight="1" x14ac:dyDescent="0.25">
      <c r="A2" s="88" t="s">
        <v>2055</v>
      </c>
      <c r="B2" s="88"/>
      <c r="C2" s="88"/>
      <c r="D2" s="88"/>
      <c r="E2" s="88"/>
      <c r="F2" s="88"/>
      <c r="G2" s="88"/>
      <c r="H2" s="88"/>
      <c r="I2" s="88"/>
    </row>
    <row r="3" spans="1:9" ht="15" customHeight="1" x14ac:dyDescent="0.25">
      <c r="A3" s="89"/>
      <c r="B3" s="89"/>
      <c r="C3" s="14" t="s">
        <v>2056</v>
      </c>
      <c r="D3" s="14" t="s">
        <v>2057</v>
      </c>
      <c r="E3" s="14" t="s">
        <v>2058</v>
      </c>
      <c r="F3" s="14" t="s">
        <v>2059</v>
      </c>
      <c r="G3" s="9"/>
      <c r="H3" s="9"/>
      <c r="I3" s="9"/>
    </row>
    <row r="4" spans="1:9" ht="12.95" customHeight="1" x14ac:dyDescent="0.25">
      <c r="A4" s="15"/>
      <c r="B4" s="16" t="s">
        <v>2060</v>
      </c>
      <c r="C4" s="17">
        <v>3</v>
      </c>
      <c r="D4" s="17">
        <v>4</v>
      </c>
      <c r="E4" s="17">
        <v>1</v>
      </c>
      <c r="F4" s="18">
        <v>12</v>
      </c>
      <c r="G4" s="9"/>
      <c r="H4" s="9"/>
      <c r="I4" s="9"/>
    </row>
    <row r="5" spans="1:9" ht="15" customHeight="1" x14ac:dyDescent="0.25">
      <c r="A5" s="19"/>
      <c r="B5" s="20"/>
      <c r="C5" s="21"/>
      <c r="D5" s="21"/>
      <c r="E5" s="21"/>
      <c r="F5" s="22">
        <v>12</v>
      </c>
      <c r="G5" s="9"/>
      <c r="H5" s="9"/>
      <c r="I5" s="9"/>
    </row>
    <row r="6" spans="1:9" ht="9.9499999999999993" customHeight="1" x14ac:dyDescent="0.25">
      <c r="A6" s="86"/>
      <c r="B6" s="86"/>
      <c r="C6" s="86"/>
      <c r="D6" s="9"/>
      <c r="E6" s="9"/>
      <c r="F6" s="9"/>
      <c r="G6" s="9"/>
      <c r="H6" s="9"/>
      <c r="I6" s="9"/>
    </row>
    <row r="7" spans="1:9" ht="12" customHeight="1" x14ac:dyDescent="0.25">
      <c r="A7" s="9"/>
      <c r="B7" s="9"/>
      <c r="C7" s="9"/>
      <c r="D7" s="90" t="s">
        <v>4238</v>
      </c>
      <c r="E7" s="90"/>
      <c r="F7" s="90"/>
      <c r="G7" s="90"/>
      <c r="H7" s="90"/>
      <c r="I7" s="90"/>
    </row>
    <row r="8" spans="1:9" ht="9.9499999999999993" customHeight="1" x14ac:dyDescent="0.25">
      <c r="A8" s="86"/>
      <c r="B8" s="86"/>
      <c r="C8" s="86"/>
      <c r="D8" s="86"/>
      <c r="E8" s="9"/>
      <c r="F8" s="9"/>
      <c r="G8" s="9"/>
      <c r="H8" s="9"/>
      <c r="I8" s="9"/>
    </row>
    <row r="9" spans="1:9" ht="42.95" customHeight="1" x14ac:dyDescent="0.25">
      <c r="A9" s="88" t="s">
        <v>2061</v>
      </c>
      <c r="B9" s="88"/>
      <c r="C9" s="88"/>
      <c r="D9" s="88"/>
      <c r="E9" s="88"/>
      <c r="F9" s="88"/>
      <c r="G9" s="88"/>
      <c r="H9" s="88"/>
      <c r="I9" s="88"/>
    </row>
    <row r="10" spans="1:9" ht="15" customHeight="1" x14ac:dyDescent="0.25">
      <c r="A10" s="89"/>
      <c r="B10" s="89"/>
      <c r="C10" s="14" t="s">
        <v>84</v>
      </c>
      <c r="D10" s="14" t="s">
        <v>2058</v>
      </c>
      <c r="E10" s="14" t="s">
        <v>2059</v>
      </c>
      <c r="F10" s="9"/>
      <c r="G10" s="9"/>
      <c r="H10" s="9"/>
      <c r="I10" s="9"/>
    </row>
    <row r="11" spans="1:9" ht="12.95" customHeight="1" x14ac:dyDescent="0.25">
      <c r="A11" s="15"/>
      <c r="B11" s="16" t="s">
        <v>2062</v>
      </c>
      <c r="C11" s="17">
        <v>21</v>
      </c>
      <c r="D11" s="17">
        <v>1</v>
      </c>
      <c r="E11" s="18">
        <v>21</v>
      </c>
      <c r="F11" s="9"/>
      <c r="G11" s="9"/>
      <c r="H11" s="9"/>
      <c r="I11" s="9"/>
    </row>
    <row r="12" spans="1:9" ht="15" customHeight="1" x14ac:dyDescent="0.25">
      <c r="A12" s="19"/>
      <c r="B12" s="20"/>
      <c r="C12" s="21"/>
      <c r="D12" s="21"/>
      <c r="E12" s="22">
        <v>21</v>
      </c>
      <c r="F12" s="9"/>
      <c r="G12" s="9"/>
      <c r="H12" s="9"/>
      <c r="I12" s="9"/>
    </row>
    <row r="13" spans="1:9" ht="9.9499999999999993" customHeight="1" x14ac:dyDescent="0.25">
      <c r="A13" s="86"/>
      <c r="B13" s="86"/>
      <c r="C13" s="86"/>
      <c r="D13" s="9"/>
      <c r="E13" s="9"/>
      <c r="F13" s="9"/>
      <c r="G13" s="9"/>
      <c r="H13" s="9"/>
      <c r="I13" s="9"/>
    </row>
    <row r="14" spans="1:9" ht="12" customHeight="1" x14ac:dyDescent="0.25">
      <c r="A14" s="9"/>
      <c r="B14" s="9"/>
      <c r="C14" s="9"/>
      <c r="D14" s="90" t="s">
        <v>4239</v>
      </c>
      <c r="E14" s="90"/>
      <c r="F14" s="90"/>
      <c r="G14" s="90"/>
      <c r="H14" s="90"/>
      <c r="I14" s="90"/>
    </row>
    <row r="15" spans="1:9" ht="9.9499999999999993" customHeight="1" x14ac:dyDescent="0.25">
      <c r="A15" s="86"/>
      <c r="B15" s="86"/>
      <c r="C15" s="86"/>
      <c r="D15" s="86"/>
      <c r="E15" s="9"/>
      <c r="F15" s="9"/>
      <c r="G15" s="9"/>
      <c r="H15" s="9"/>
      <c r="I15" s="9"/>
    </row>
    <row r="16" spans="1:9" ht="42.95" customHeight="1" x14ac:dyDescent="0.25">
      <c r="A16" s="88" t="s">
        <v>2063</v>
      </c>
      <c r="B16" s="88"/>
      <c r="C16" s="88"/>
      <c r="D16" s="88"/>
      <c r="E16" s="88"/>
      <c r="F16" s="88"/>
      <c r="G16" s="88"/>
      <c r="H16" s="88"/>
      <c r="I16" s="88"/>
    </row>
    <row r="17" spans="1:9" ht="15" customHeight="1" x14ac:dyDescent="0.25">
      <c r="A17" s="89"/>
      <c r="B17" s="89"/>
      <c r="C17" s="14" t="s">
        <v>2058</v>
      </c>
      <c r="D17" s="14" t="s">
        <v>2059</v>
      </c>
      <c r="E17" s="9"/>
      <c r="F17" s="9"/>
      <c r="G17" s="9"/>
      <c r="H17" s="9"/>
      <c r="I17" s="9"/>
    </row>
    <row r="18" spans="1:9" ht="12.95" customHeight="1" x14ac:dyDescent="0.25">
      <c r="A18" s="15"/>
      <c r="B18" s="16" t="s">
        <v>2058</v>
      </c>
      <c r="C18" s="17">
        <v>1</v>
      </c>
      <c r="D18" s="18">
        <v>1</v>
      </c>
      <c r="E18" s="9"/>
      <c r="F18" s="9"/>
      <c r="G18" s="9"/>
      <c r="H18" s="9"/>
      <c r="I18" s="9"/>
    </row>
    <row r="19" spans="1:9" ht="15" customHeight="1" x14ac:dyDescent="0.25">
      <c r="A19" s="19"/>
      <c r="B19" s="20"/>
      <c r="C19" s="21"/>
      <c r="D19" s="22">
        <v>1</v>
      </c>
      <c r="E19" s="9"/>
      <c r="F19" s="9"/>
      <c r="G19" s="9"/>
      <c r="H19" s="9"/>
      <c r="I19" s="9"/>
    </row>
    <row r="20" spans="1:9" ht="9.9499999999999993" customHeight="1" x14ac:dyDescent="0.25">
      <c r="A20" s="86"/>
      <c r="B20" s="86"/>
      <c r="C20" s="86"/>
      <c r="D20" s="9"/>
      <c r="E20" s="9"/>
      <c r="F20" s="9"/>
      <c r="G20" s="9"/>
      <c r="H20" s="9"/>
      <c r="I20" s="9"/>
    </row>
    <row r="21" spans="1:9" ht="12" customHeight="1" x14ac:dyDescent="0.25">
      <c r="A21" s="9"/>
      <c r="B21" s="9"/>
      <c r="C21" s="9"/>
      <c r="D21" s="90" t="s">
        <v>4240</v>
      </c>
      <c r="E21" s="90"/>
      <c r="F21" s="90"/>
      <c r="G21" s="90"/>
      <c r="H21" s="90"/>
      <c r="I21" s="90"/>
    </row>
    <row r="22" spans="1:9" ht="9.9499999999999993" customHeight="1" x14ac:dyDescent="0.25">
      <c r="A22" s="86"/>
      <c r="B22" s="86"/>
      <c r="C22" s="86"/>
      <c r="D22" s="86"/>
      <c r="E22" s="9"/>
      <c r="F22" s="9"/>
      <c r="G22" s="9"/>
      <c r="H22" s="9"/>
      <c r="I22" s="9"/>
    </row>
    <row r="23" spans="1:9" ht="42.95" customHeight="1" x14ac:dyDescent="0.25">
      <c r="A23" s="88" t="s">
        <v>2064</v>
      </c>
      <c r="B23" s="88"/>
      <c r="C23" s="88"/>
      <c r="D23" s="88"/>
      <c r="E23" s="88"/>
      <c r="F23" s="88"/>
      <c r="G23" s="88"/>
      <c r="H23" s="88"/>
      <c r="I23" s="88"/>
    </row>
    <row r="24" spans="1:9" ht="15" customHeight="1" x14ac:dyDescent="0.25">
      <c r="A24" s="89"/>
      <c r="B24" s="89"/>
      <c r="C24" s="14" t="s">
        <v>2058</v>
      </c>
      <c r="D24" s="14" t="s">
        <v>2056</v>
      </c>
      <c r="E24" s="14" t="s">
        <v>2065</v>
      </c>
      <c r="F24" s="14" t="s">
        <v>84</v>
      </c>
      <c r="G24" s="14" t="s">
        <v>2059</v>
      </c>
      <c r="H24" s="9"/>
      <c r="I24" s="9"/>
    </row>
    <row r="25" spans="1:9" ht="18.95" customHeight="1" x14ac:dyDescent="0.25">
      <c r="A25" s="15" t="s">
        <v>2066</v>
      </c>
      <c r="B25" s="16" t="s">
        <v>2067</v>
      </c>
      <c r="C25" s="17">
        <v>1</v>
      </c>
      <c r="D25" s="17">
        <v>2</v>
      </c>
      <c r="E25" s="17">
        <v>22</v>
      </c>
      <c r="F25" s="17">
        <v>22</v>
      </c>
      <c r="G25" s="18">
        <v>968</v>
      </c>
      <c r="H25" s="9"/>
      <c r="I25" s="9"/>
    </row>
    <row r="26" spans="1:9" ht="15" customHeight="1" x14ac:dyDescent="0.25">
      <c r="A26" s="19"/>
      <c r="B26" s="20"/>
      <c r="C26" s="21"/>
      <c r="D26" s="21"/>
      <c r="E26" s="21"/>
      <c r="F26" s="21"/>
      <c r="G26" s="22">
        <v>968</v>
      </c>
      <c r="H26" s="9"/>
      <c r="I26" s="9"/>
    </row>
    <row r="27" spans="1:9" ht="9.9499999999999993" customHeight="1" x14ac:dyDescent="0.25">
      <c r="A27" s="86"/>
      <c r="B27" s="86"/>
      <c r="C27" s="86"/>
      <c r="D27" s="9"/>
      <c r="E27" s="9"/>
      <c r="F27" s="9"/>
      <c r="G27" s="9"/>
      <c r="H27" s="9"/>
      <c r="I27" s="9"/>
    </row>
    <row r="28" spans="1:9" ht="12" customHeight="1" x14ac:dyDescent="0.25">
      <c r="A28" s="9"/>
      <c r="B28" s="9"/>
      <c r="C28" s="9"/>
      <c r="D28" s="90" t="s">
        <v>4241</v>
      </c>
      <c r="E28" s="90"/>
      <c r="F28" s="90"/>
      <c r="G28" s="90"/>
      <c r="H28" s="90"/>
      <c r="I28" s="90"/>
    </row>
    <row r="29" spans="1:9" ht="9.9499999999999993" customHeight="1" x14ac:dyDescent="0.25">
      <c r="A29" s="86"/>
      <c r="B29" s="86"/>
      <c r="C29" s="86"/>
      <c r="D29" s="86"/>
      <c r="E29" s="9"/>
      <c r="F29" s="9"/>
      <c r="G29" s="9"/>
      <c r="H29" s="9"/>
      <c r="I29" s="9"/>
    </row>
    <row r="30" spans="1:9" ht="20.100000000000001" customHeight="1" x14ac:dyDescent="0.25">
      <c r="A30" s="88" t="s">
        <v>2068</v>
      </c>
      <c r="B30" s="88"/>
      <c r="C30" s="88"/>
      <c r="D30" s="88"/>
      <c r="E30" s="88"/>
      <c r="F30" s="88"/>
      <c r="G30" s="88"/>
      <c r="H30" s="88"/>
      <c r="I30" s="88"/>
    </row>
    <row r="31" spans="1:9" ht="15" customHeight="1" x14ac:dyDescent="0.25">
      <c r="A31" s="89"/>
      <c r="B31" s="89"/>
      <c r="C31" s="14" t="s">
        <v>2058</v>
      </c>
      <c r="D31" s="14" t="s">
        <v>2069</v>
      </c>
      <c r="E31" s="14" t="s">
        <v>2065</v>
      </c>
      <c r="F31" s="14" t="s">
        <v>84</v>
      </c>
      <c r="G31" s="14" t="s">
        <v>2059</v>
      </c>
      <c r="H31" s="9"/>
      <c r="I31" s="9"/>
    </row>
    <row r="32" spans="1:9" ht="12.95" customHeight="1" x14ac:dyDescent="0.25">
      <c r="A32" s="15"/>
      <c r="B32" s="16" t="s">
        <v>2070</v>
      </c>
      <c r="C32" s="17">
        <v>1</v>
      </c>
      <c r="D32" s="17">
        <v>10</v>
      </c>
      <c r="E32" s="17">
        <v>22</v>
      </c>
      <c r="F32" s="17">
        <v>22</v>
      </c>
      <c r="G32" s="18">
        <v>4840</v>
      </c>
      <c r="H32" s="9"/>
      <c r="I32" s="9"/>
    </row>
    <row r="33" spans="1:9" ht="15" customHeight="1" x14ac:dyDescent="0.25">
      <c r="A33" s="19"/>
      <c r="B33" s="20"/>
      <c r="C33" s="21"/>
      <c r="D33" s="21"/>
      <c r="E33" s="21"/>
      <c r="F33" s="21"/>
      <c r="G33" s="22">
        <v>4840</v>
      </c>
      <c r="H33" s="9"/>
      <c r="I33" s="9"/>
    </row>
    <row r="34" spans="1:9" ht="9.9499999999999993" customHeight="1" x14ac:dyDescent="0.25">
      <c r="A34" s="86"/>
      <c r="B34" s="86"/>
      <c r="C34" s="86"/>
      <c r="D34" s="9"/>
      <c r="E34" s="9"/>
      <c r="F34" s="9"/>
      <c r="G34" s="9"/>
      <c r="H34" s="9"/>
      <c r="I34" s="9"/>
    </row>
    <row r="35" spans="1:9" ht="12" customHeight="1" x14ac:dyDescent="0.25">
      <c r="A35" s="9"/>
      <c r="B35" s="9"/>
      <c r="C35" s="9"/>
      <c r="D35" s="90" t="s">
        <v>4242</v>
      </c>
      <c r="E35" s="90"/>
      <c r="F35" s="90"/>
      <c r="G35" s="90"/>
      <c r="H35" s="90"/>
      <c r="I35" s="90"/>
    </row>
    <row r="36" spans="1:9" ht="9.9499999999999993" customHeight="1" x14ac:dyDescent="0.25">
      <c r="A36" s="86"/>
      <c r="B36" s="86"/>
      <c r="C36" s="86"/>
      <c r="D36" s="86"/>
      <c r="E36" s="9"/>
      <c r="F36" s="9"/>
      <c r="G36" s="9"/>
      <c r="H36" s="9"/>
      <c r="I36" s="9"/>
    </row>
    <row r="37" spans="1:9" ht="20.100000000000001" customHeight="1" x14ac:dyDescent="0.25">
      <c r="A37" s="88" t="s">
        <v>2071</v>
      </c>
      <c r="B37" s="88"/>
      <c r="C37" s="88"/>
      <c r="D37" s="88"/>
      <c r="E37" s="88"/>
      <c r="F37" s="88"/>
      <c r="G37" s="88"/>
      <c r="H37" s="88"/>
      <c r="I37" s="88"/>
    </row>
    <row r="38" spans="1:9" ht="15" customHeight="1" x14ac:dyDescent="0.25">
      <c r="A38" s="89"/>
      <c r="B38" s="89"/>
      <c r="C38" s="14" t="s">
        <v>2058</v>
      </c>
      <c r="D38" s="14" t="s">
        <v>2059</v>
      </c>
      <c r="E38" s="9"/>
      <c r="F38" s="9"/>
      <c r="G38" s="9"/>
      <c r="H38" s="9"/>
      <c r="I38" s="9"/>
    </row>
    <row r="39" spans="1:9" ht="18.95" customHeight="1" x14ac:dyDescent="0.25">
      <c r="A39" s="15" t="s">
        <v>2072</v>
      </c>
      <c r="B39" s="16" t="s">
        <v>2058</v>
      </c>
      <c r="C39" s="17">
        <v>89</v>
      </c>
      <c r="D39" s="18">
        <v>89</v>
      </c>
      <c r="E39" s="9"/>
      <c r="F39" s="9"/>
      <c r="G39" s="9"/>
      <c r="H39" s="9"/>
      <c r="I39" s="9"/>
    </row>
    <row r="40" spans="1:9" ht="15" customHeight="1" x14ac:dyDescent="0.25">
      <c r="A40" s="19"/>
      <c r="B40" s="20"/>
      <c r="C40" s="21"/>
      <c r="D40" s="22">
        <v>89</v>
      </c>
      <c r="E40" s="9"/>
      <c r="F40" s="9"/>
      <c r="G40" s="9"/>
      <c r="H40" s="9"/>
      <c r="I40" s="9"/>
    </row>
    <row r="41" spans="1:9" ht="9.9499999999999993" customHeight="1" x14ac:dyDescent="0.25">
      <c r="A41" s="86"/>
      <c r="B41" s="86"/>
      <c r="C41" s="86"/>
      <c r="D41" s="9"/>
      <c r="E41" s="9"/>
      <c r="F41" s="9"/>
      <c r="G41" s="9"/>
      <c r="H41" s="9"/>
      <c r="I41" s="9"/>
    </row>
    <row r="42" spans="1:9" ht="12" customHeight="1" x14ac:dyDescent="0.25">
      <c r="A42" s="9"/>
      <c r="B42" s="9"/>
      <c r="C42" s="9"/>
      <c r="D42" s="90" t="s">
        <v>4243</v>
      </c>
      <c r="E42" s="90"/>
      <c r="F42" s="90"/>
      <c r="G42" s="90"/>
      <c r="H42" s="90"/>
      <c r="I42" s="90"/>
    </row>
    <row r="43" spans="1:9" ht="9.9499999999999993" customHeight="1" x14ac:dyDescent="0.25">
      <c r="A43" s="86"/>
      <c r="B43" s="86"/>
      <c r="C43" s="86"/>
      <c r="D43" s="86"/>
      <c r="E43" s="9"/>
      <c r="F43" s="9"/>
      <c r="G43" s="9"/>
      <c r="H43" s="9"/>
      <c r="I43" s="9"/>
    </row>
    <row r="44" spans="1:9" ht="20.100000000000001" customHeight="1" x14ac:dyDescent="0.25">
      <c r="A44" s="88" t="s">
        <v>2073</v>
      </c>
      <c r="B44" s="88"/>
      <c r="C44" s="88"/>
      <c r="D44" s="88"/>
      <c r="E44" s="88"/>
      <c r="F44" s="88"/>
      <c r="G44" s="88"/>
      <c r="H44" s="88"/>
      <c r="I44" s="88"/>
    </row>
    <row r="45" spans="1:9" ht="15" customHeight="1" x14ac:dyDescent="0.25">
      <c r="A45" s="89"/>
      <c r="B45" s="89"/>
      <c r="C45" s="14" t="s">
        <v>2057</v>
      </c>
      <c r="D45" s="14" t="s">
        <v>2059</v>
      </c>
      <c r="E45" s="9"/>
      <c r="F45" s="9"/>
      <c r="G45" s="9"/>
      <c r="H45" s="9"/>
      <c r="I45" s="9"/>
    </row>
    <row r="46" spans="1:9" ht="12.95" customHeight="1" x14ac:dyDescent="0.25">
      <c r="A46" s="15" t="s">
        <v>2074</v>
      </c>
      <c r="B46" s="16" t="s">
        <v>2057</v>
      </c>
      <c r="C46" s="17">
        <v>197.71</v>
      </c>
      <c r="D46" s="18">
        <v>197.71</v>
      </c>
      <c r="E46" s="9"/>
      <c r="F46" s="9"/>
      <c r="G46" s="9"/>
      <c r="H46" s="9"/>
      <c r="I46" s="9"/>
    </row>
    <row r="47" spans="1:9" ht="15" customHeight="1" x14ac:dyDescent="0.25">
      <c r="A47" s="19"/>
      <c r="B47" s="20"/>
      <c r="C47" s="21"/>
      <c r="D47" s="22">
        <v>197.71</v>
      </c>
      <c r="E47" s="9"/>
      <c r="F47" s="9"/>
      <c r="G47" s="9"/>
      <c r="H47" s="9"/>
      <c r="I47" s="9"/>
    </row>
    <row r="48" spans="1:9" ht="9.9499999999999993" customHeight="1" x14ac:dyDescent="0.25">
      <c r="A48" s="86"/>
      <c r="B48" s="86"/>
      <c r="C48" s="86"/>
      <c r="D48" s="9"/>
      <c r="E48" s="9"/>
      <c r="F48" s="9"/>
      <c r="G48" s="9"/>
      <c r="H48" s="9"/>
      <c r="I48" s="9"/>
    </row>
    <row r="49" spans="1:9" ht="12" customHeight="1" x14ac:dyDescent="0.25">
      <c r="A49" s="9"/>
      <c r="B49" s="9"/>
      <c r="C49" s="9"/>
      <c r="D49" s="90" t="s">
        <v>4244</v>
      </c>
      <c r="E49" s="90"/>
      <c r="F49" s="90"/>
      <c r="G49" s="90"/>
      <c r="H49" s="90"/>
      <c r="I49" s="90"/>
    </row>
    <row r="50" spans="1:9" ht="9.9499999999999993" customHeight="1" x14ac:dyDescent="0.25">
      <c r="A50" s="86"/>
      <c r="B50" s="86"/>
      <c r="C50" s="86"/>
      <c r="D50" s="86"/>
      <c r="E50" s="9"/>
      <c r="F50" s="9"/>
      <c r="G50" s="9"/>
      <c r="H50" s="9"/>
      <c r="I50" s="9"/>
    </row>
    <row r="51" spans="1:9" ht="30.95" customHeight="1" x14ac:dyDescent="0.25">
      <c r="A51" s="88" t="s">
        <v>2075</v>
      </c>
      <c r="B51" s="88"/>
      <c r="C51" s="88"/>
      <c r="D51" s="88"/>
      <c r="E51" s="88"/>
      <c r="F51" s="88"/>
      <c r="G51" s="88"/>
      <c r="H51" s="88"/>
      <c r="I51" s="88"/>
    </row>
    <row r="52" spans="1:9" ht="15" customHeight="1" x14ac:dyDescent="0.25">
      <c r="A52" s="89"/>
      <c r="B52" s="89"/>
      <c r="C52" s="14" t="s">
        <v>2076</v>
      </c>
      <c r="D52" s="14" t="s">
        <v>2059</v>
      </c>
      <c r="E52" s="9"/>
      <c r="F52" s="9"/>
      <c r="G52" s="9"/>
      <c r="H52" s="9"/>
      <c r="I52" s="9"/>
    </row>
    <row r="53" spans="1:9" ht="12.95" customHeight="1" x14ac:dyDescent="0.25">
      <c r="A53" s="15" t="s">
        <v>2077</v>
      </c>
      <c r="B53" s="16" t="s">
        <v>2076</v>
      </c>
      <c r="C53" s="17">
        <v>4499.91</v>
      </c>
      <c r="D53" s="18">
        <v>4499.91</v>
      </c>
      <c r="E53" s="9"/>
      <c r="F53" s="9"/>
      <c r="G53" s="9"/>
      <c r="H53" s="9"/>
      <c r="I53" s="9"/>
    </row>
    <row r="54" spans="1:9" ht="15" customHeight="1" x14ac:dyDescent="0.25">
      <c r="A54" s="19"/>
      <c r="B54" s="20"/>
      <c r="C54" s="21"/>
      <c r="D54" s="22">
        <v>4499.91</v>
      </c>
      <c r="E54" s="9"/>
      <c r="F54" s="9"/>
      <c r="G54" s="9"/>
      <c r="H54" s="9"/>
      <c r="I54" s="9"/>
    </row>
    <row r="55" spans="1:9" ht="9.9499999999999993" customHeight="1" x14ac:dyDescent="0.25">
      <c r="A55" s="86"/>
      <c r="B55" s="86"/>
      <c r="C55" s="86"/>
      <c r="D55" s="9"/>
      <c r="E55" s="9"/>
      <c r="F55" s="9"/>
      <c r="G55" s="9"/>
      <c r="H55" s="9"/>
      <c r="I55" s="9"/>
    </row>
    <row r="56" spans="1:9" ht="12" customHeight="1" x14ac:dyDescent="0.25">
      <c r="A56" s="9"/>
      <c r="B56" s="9"/>
      <c r="C56" s="9"/>
      <c r="D56" s="90" t="s">
        <v>4245</v>
      </c>
      <c r="E56" s="90"/>
      <c r="F56" s="90"/>
      <c r="G56" s="90"/>
      <c r="H56" s="90"/>
      <c r="I56" s="90"/>
    </row>
    <row r="57" spans="1:9" ht="9.9499999999999993" customHeight="1" x14ac:dyDescent="0.25">
      <c r="A57" s="86"/>
      <c r="B57" s="86"/>
      <c r="C57" s="86"/>
      <c r="D57" s="86"/>
      <c r="E57" s="9"/>
      <c r="F57" s="9"/>
      <c r="G57" s="9"/>
      <c r="H57" s="9"/>
      <c r="I57" s="9"/>
    </row>
    <row r="58" spans="1:9" ht="30.95" customHeight="1" x14ac:dyDescent="0.25">
      <c r="A58" s="88" t="s">
        <v>2078</v>
      </c>
      <c r="B58" s="88"/>
      <c r="C58" s="88"/>
      <c r="D58" s="88"/>
      <c r="E58" s="88"/>
      <c r="F58" s="88"/>
      <c r="G58" s="88"/>
      <c r="H58" s="88"/>
      <c r="I58" s="88"/>
    </row>
    <row r="59" spans="1:9" ht="15" customHeight="1" x14ac:dyDescent="0.25">
      <c r="A59" s="89"/>
      <c r="B59" s="89"/>
      <c r="C59" s="14" t="s">
        <v>2076</v>
      </c>
      <c r="D59" s="14" t="s">
        <v>2079</v>
      </c>
      <c r="E59" s="14" t="s">
        <v>2059</v>
      </c>
      <c r="F59" s="9"/>
      <c r="G59" s="9"/>
      <c r="H59" s="9"/>
      <c r="I59" s="9"/>
    </row>
    <row r="60" spans="1:9" ht="18.95" customHeight="1" x14ac:dyDescent="0.25">
      <c r="A60" s="15" t="s">
        <v>2080</v>
      </c>
      <c r="B60" s="16" t="s">
        <v>2081</v>
      </c>
      <c r="C60" s="17">
        <v>911.04</v>
      </c>
      <c r="D60" s="17">
        <v>0.1</v>
      </c>
      <c r="E60" s="18">
        <v>91.1</v>
      </c>
      <c r="F60" s="9"/>
      <c r="G60" s="9"/>
      <c r="H60" s="9"/>
      <c r="I60" s="9"/>
    </row>
    <row r="61" spans="1:9" ht="15" customHeight="1" x14ac:dyDescent="0.25">
      <c r="A61" s="19"/>
      <c r="B61" s="20"/>
      <c r="C61" s="21"/>
      <c r="D61" s="21"/>
      <c r="E61" s="22">
        <v>91.1</v>
      </c>
      <c r="F61" s="9"/>
      <c r="G61" s="9"/>
      <c r="H61" s="9"/>
      <c r="I61" s="9"/>
    </row>
    <row r="62" spans="1:9" ht="9.9499999999999993" customHeight="1" x14ac:dyDescent="0.25">
      <c r="A62" s="86"/>
      <c r="B62" s="86"/>
      <c r="C62" s="86"/>
      <c r="D62" s="9"/>
      <c r="E62" s="9"/>
      <c r="F62" s="9"/>
      <c r="G62" s="9"/>
      <c r="H62" s="9"/>
      <c r="I62" s="9"/>
    </row>
    <row r="63" spans="1:9" ht="12" customHeight="1" x14ac:dyDescent="0.25">
      <c r="A63" s="9"/>
      <c r="B63" s="9"/>
      <c r="C63" s="9"/>
      <c r="D63" s="90" t="s">
        <v>4246</v>
      </c>
      <c r="E63" s="90"/>
      <c r="F63" s="90"/>
      <c r="G63" s="90"/>
      <c r="H63" s="90"/>
      <c r="I63" s="90"/>
    </row>
    <row r="64" spans="1:9" ht="9.9499999999999993" customHeight="1" x14ac:dyDescent="0.25">
      <c r="A64" s="86"/>
      <c r="B64" s="86"/>
      <c r="C64" s="86"/>
      <c r="D64" s="86"/>
      <c r="E64" s="9"/>
      <c r="F64" s="9"/>
      <c r="G64" s="9"/>
      <c r="H64" s="9"/>
      <c r="I64" s="9"/>
    </row>
    <row r="65" spans="1:9" ht="30.95" customHeight="1" x14ac:dyDescent="0.25">
      <c r="A65" s="88" t="s">
        <v>2082</v>
      </c>
      <c r="B65" s="88"/>
      <c r="C65" s="88"/>
      <c r="D65" s="88"/>
      <c r="E65" s="88"/>
      <c r="F65" s="88"/>
      <c r="G65" s="88"/>
      <c r="H65" s="88"/>
      <c r="I65" s="88"/>
    </row>
    <row r="66" spans="1:9" ht="15" customHeight="1" x14ac:dyDescent="0.25">
      <c r="A66" s="89"/>
      <c r="B66" s="89"/>
      <c r="C66" s="14" t="s">
        <v>2076</v>
      </c>
      <c r="D66" s="14" t="s">
        <v>2079</v>
      </c>
      <c r="E66" s="14" t="s">
        <v>2058</v>
      </c>
      <c r="F66" s="14" t="s">
        <v>2059</v>
      </c>
      <c r="G66" s="9"/>
      <c r="H66" s="9"/>
      <c r="I66" s="9"/>
    </row>
    <row r="67" spans="1:9" ht="27" customHeight="1" x14ac:dyDescent="0.25">
      <c r="A67" s="15" t="s">
        <v>2083</v>
      </c>
      <c r="B67" s="16" t="s">
        <v>2084</v>
      </c>
      <c r="C67" s="17">
        <v>4.5999999999999996</v>
      </c>
      <c r="D67" s="17">
        <v>0.1</v>
      </c>
      <c r="E67" s="17">
        <v>4</v>
      </c>
      <c r="F67" s="18">
        <v>1.84</v>
      </c>
      <c r="G67" s="9"/>
      <c r="H67" s="9"/>
      <c r="I67" s="9"/>
    </row>
    <row r="68" spans="1:9" ht="15" customHeight="1" x14ac:dyDescent="0.25">
      <c r="A68" s="19"/>
      <c r="B68" s="20"/>
      <c r="C68" s="21"/>
      <c r="D68" s="21"/>
      <c r="E68" s="21"/>
      <c r="F68" s="22">
        <v>1.84</v>
      </c>
      <c r="G68" s="9"/>
      <c r="H68" s="9"/>
      <c r="I68" s="9"/>
    </row>
    <row r="69" spans="1:9" ht="9.9499999999999993" customHeight="1" x14ac:dyDescent="0.25">
      <c r="A69" s="86"/>
      <c r="B69" s="86"/>
      <c r="C69" s="86"/>
      <c r="D69" s="9"/>
      <c r="E69" s="9"/>
      <c r="F69" s="9"/>
      <c r="G69" s="9"/>
      <c r="H69" s="9"/>
      <c r="I69" s="9"/>
    </row>
    <row r="70" spans="1:9" ht="12" customHeight="1" x14ac:dyDescent="0.25">
      <c r="A70" s="9"/>
      <c r="B70" s="9"/>
      <c r="C70" s="9"/>
      <c r="D70" s="90" t="s">
        <v>4247</v>
      </c>
      <c r="E70" s="90"/>
      <c r="F70" s="90"/>
      <c r="G70" s="90"/>
      <c r="H70" s="90"/>
      <c r="I70" s="90"/>
    </row>
    <row r="71" spans="1:9" ht="9.9499999999999993" customHeight="1" x14ac:dyDescent="0.25">
      <c r="A71" s="86"/>
      <c r="B71" s="86"/>
      <c r="C71" s="86"/>
      <c r="D71" s="86"/>
      <c r="E71" s="9"/>
      <c r="F71" s="9"/>
      <c r="G71" s="9"/>
      <c r="H71" s="9"/>
      <c r="I71" s="9"/>
    </row>
    <row r="72" spans="1:9" ht="42.95" customHeight="1" x14ac:dyDescent="0.25">
      <c r="A72" s="88" t="s">
        <v>2085</v>
      </c>
      <c r="B72" s="88"/>
      <c r="C72" s="88"/>
      <c r="D72" s="88"/>
      <c r="E72" s="88"/>
      <c r="F72" s="88"/>
      <c r="G72" s="88"/>
      <c r="H72" s="88"/>
      <c r="I72" s="88"/>
    </row>
    <row r="73" spans="1:9" ht="15" customHeight="1" x14ac:dyDescent="0.25">
      <c r="A73" s="89"/>
      <c r="B73" s="89"/>
      <c r="C73" s="14" t="s">
        <v>2076</v>
      </c>
      <c r="D73" s="14" t="s">
        <v>2056</v>
      </c>
      <c r="E73" s="14" t="s">
        <v>2058</v>
      </c>
      <c r="F73" s="14" t="s">
        <v>2086</v>
      </c>
      <c r="G73" s="14" t="s">
        <v>2059</v>
      </c>
      <c r="H73" s="9"/>
      <c r="I73" s="9"/>
    </row>
    <row r="74" spans="1:9" ht="18.95" customHeight="1" x14ac:dyDescent="0.25">
      <c r="A74" s="15" t="s">
        <v>2087</v>
      </c>
      <c r="B74" s="16" t="s">
        <v>2088</v>
      </c>
      <c r="C74" s="17">
        <v>4499.91</v>
      </c>
      <c r="D74" s="17">
        <v>0.1</v>
      </c>
      <c r="E74" s="17">
        <v>1</v>
      </c>
      <c r="F74" s="17">
        <v>1.5</v>
      </c>
      <c r="G74" s="18">
        <v>674.99</v>
      </c>
      <c r="H74" s="9"/>
      <c r="I74" s="9"/>
    </row>
    <row r="75" spans="1:9" ht="18.95" customHeight="1" x14ac:dyDescent="0.25">
      <c r="A75" s="15" t="s">
        <v>2089</v>
      </c>
      <c r="B75" s="16" t="s">
        <v>2088</v>
      </c>
      <c r="C75" s="17">
        <v>911.04</v>
      </c>
      <c r="D75" s="17">
        <v>0.1</v>
      </c>
      <c r="E75" s="17">
        <v>1</v>
      </c>
      <c r="F75" s="17">
        <v>1.5</v>
      </c>
      <c r="G75" s="18">
        <v>136.66</v>
      </c>
      <c r="H75" s="9"/>
      <c r="I75" s="9"/>
    </row>
    <row r="76" spans="1:9" ht="27" customHeight="1" x14ac:dyDescent="0.25">
      <c r="A76" s="15" t="s">
        <v>2090</v>
      </c>
      <c r="B76" s="16" t="s">
        <v>2088</v>
      </c>
      <c r="C76" s="17">
        <v>4.5999999999999996</v>
      </c>
      <c r="D76" s="17">
        <v>0.1</v>
      </c>
      <c r="E76" s="17">
        <v>4</v>
      </c>
      <c r="F76" s="17">
        <v>1.5</v>
      </c>
      <c r="G76" s="18">
        <v>2.76</v>
      </c>
      <c r="H76" s="9"/>
      <c r="I76" s="9"/>
    </row>
    <row r="77" spans="1:9" ht="15" customHeight="1" x14ac:dyDescent="0.25">
      <c r="A77" s="19"/>
      <c r="B77" s="20"/>
      <c r="C77" s="21"/>
      <c r="D77" s="21"/>
      <c r="E77" s="21"/>
      <c r="F77" s="21"/>
      <c r="G77" s="22">
        <v>814.41</v>
      </c>
      <c r="H77" s="9"/>
      <c r="I77" s="9"/>
    </row>
    <row r="78" spans="1:9" ht="9.9499999999999993" customHeight="1" x14ac:dyDescent="0.25">
      <c r="A78" s="86"/>
      <c r="B78" s="86"/>
      <c r="C78" s="86"/>
      <c r="D78" s="9"/>
      <c r="E78" s="9"/>
      <c r="F78" s="9"/>
      <c r="G78" s="9"/>
      <c r="H78" s="9"/>
      <c r="I78" s="9"/>
    </row>
    <row r="79" spans="1:9" ht="12" customHeight="1" x14ac:dyDescent="0.25">
      <c r="A79" s="9"/>
      <c r="B79" s="9"/>
      <c r="C79" s="9"/>
      <c r="D79" s="90" t="s">
        <v>4248</v>
      </c>
      <c r="E79" s="90"/>
      <c r="F79" s="90"/>
      <c r="G79" s="90"/>
      <c r="H79" s="90"/>
      <c r="I79" s="90"/>
    </row>
    <row r="80" spans="1:9" ht="9.9499999999999993" customHeight="1" x14ac:dyDescent="0.25">
      <c r="A80" s="86"/>
      <c r="B80" s="86"/>
      <c r="C80" s="86"/>
      <c r="D80" s="86"/>
      <c r="E80" s="9"/>
      <c r="F80" s="9"/>
      <c r="G80" s="9"/>
      <c r="H80" s="9"/>
      <c r="I80" s="9"/>
    </row>
    <row r="81" spans="1:9" ht="30.95" customHeight="1" x14ac:dyDescent="0.25">
      <c r="A81" s="88" t="s">
        <v>2091</v>
      </c>
      <c r="B81" s="88"/>
      <c r="C81" s="88"/>
      <c r="D81" s="88"/>
      <c r="E81" s="88"/>
      <c r="F81" s="88"/>
      <c r="G81" s="88"/>
      <c r="H81" s="88"/>
      <c r="I81" s="88"/>
    </row>
    <row r="82" spans="1:9" ht="15" customHeight="1" x14ac:dyDescent="0.25">
      <c r="A82" s="89"/>
      <c r="B82" s="89"/>
      <c r="C82" s="14" t="s">
        <v>2076</v>
      </c>
      <c r="D82" s="14" t="s">
        <v>2056</v>
      </c>
      <c r="E82" s="14" t="s">
        <v>2058</v>
      </c>
      <c r="F82" s="14" t="s">
        <v>2086</v>
      </c>
      <c r="G82" s="14" t="s">
        <v>2092</v>
      </c>
      <c r="H82" s="14" t="s">
        <v>2059</v>
      </c>
      <c r="I82" s="9"/>
    </row>
    <row r="83" spans="1:9" ht="18.95" customHeight="1" x14ac:dyDescent="0.25">
      <c r="A83" s="15" t="s">
        <v>2087</v>
      </c>
      <c r="B83" s="16" t="s">
        <v>2093</v>
      </c>
      <c r="C83" s="17">
        <v>4499.91</v>
      </c>
      <c r="D83" s="17">
        <v>0.1</v>
      </c>
      <c r="E83" s="17">
        <v>1</v>
      </c>
      <c r="F83" s="17">
        <v>1.5</v>
      </c>
      <c r="G83" s="17">
        <v>30</v>
      </c>
      <c r="H83" s="18">
        <v>20249.599999999999</v>
      </c>
      <c r="I83" s="9"/>
    </row>
    <row r="84" spans="1:9" ht="18.95" customHeight="1" x14ac:dyDescent="0.25">
      <c r="A84" s="15" t="s">
        <v>2089</v>
      </c>
      <c r="B84" s="16" t="s">
        <v>2093</v>
      </c>
      <c r="C84" s="17">
        <v>911.04</v>
      </c>
      <c r="D84" s="17">
        <v>0.1</v>
      </c>
      <c r="E84" s="17">
        <v>1</v>
      </c>
      <c r="F84" s="17">
        <v>1.5</v>
      </c>
      <c r="G84" s="17">
        <v>30</v>
      </c>
      <c r="H84" s="18">
        <v>4099.68</v>
      </c>
      <c r="I84" s="9"/>
    </row>
    <row r="85" spans="1:9" ht="27" customHeight="1" x14ac:dyDescent="0.25">
      <c r="A85" s="15" t="s">
        <v>2090</v>
      </c>
      <c r="B85" s="16" t="s">
        <v>2093</v>
      </c>
      <c r="C85" s="17">
        <v>4.5999999999999996</v>
      </c>
      <c r="D85" s="17">
        <v>0.1</v>
      </c>
      <c r="E85" s="17">
        <v>4</v>
      </c>
      <c r="F85" s="17">
        <v>1.5</v>
      </c>
      <c r="G85" s="17">
        <v>30</v>
      </c>
      <c r="H85" s="18">
        <v>82.8</v>
      </c>
      <c r="I85" s="9"/>
    </row>
    <row r="86" spans="1:9" ht="15" customHeight="1" x14ac:dyDescent="0.25">
      <c r="A86" s="19"/>
      <c r="B86" s="20"/>
      <c r="C86" s="21"/>
      <c r="D86" s="21"/>
      <c r="E86" s="21"/>
      <c r="F86" s="21"/>
      <c r="G86" s="21"/>
      <c r="H86" s="22">
        <v>24432.080000000002</v>
      </c>
      <c r="I86" s="9"/>
    </row>
    <row r="87" spans="1:9" ht="9.9499999999999993" customHeight="1" x14ac:dyDescent="0.25">
      <c r="A87" s="86"/>
      <c r="B87" s="86"/>
      <c r="C87" s="86"/>
      <c r="D87" s="9"/>
      <c r="E87" s="9"/>
      <c r="F87" s="9"/>
      <c r="G87" s="9"/>
      <c r="H87" s="9"/>
      <c r="I87" s="9"/>
    </row>
    <row r="88" spans="1:9" ht="12" customHeight="1" x14ac:dyDescent="0.25">
      <c r="A88" s="9"/>
      <c r="B88" s="9"/>
      <c r="C88" s="9"/>
      <c r="D88" s="90" t="s">
        <v>4249</v>
      </c>
      <c r="E88" s="90"/>
      <c r="F88" s="90"/>
      <c r="G88" s="90"/>
      <c r="H88" s="90"/>
      <c r="I88" s="90"/>
    </row>
    <row r="89" spans="1:9" ht="9.9499999999999993" customHeight="1" x14ac:dyDescent="0.25">
      <c r="A89" s="86"/>
      <c r="B89" s="86"/>
      <c r="C89" s="86"/>
      <c r="D89" s="86"/>
      <c r="E89" s="9"/>
      <c r="F89" s="9"/>
      <c r="G89" s="9"/>
      <c r="H89" s="9"/>
      <c r="I89" s="9"/>
    </row>
    <row r="90" spans="1:9" ht="42.95" customHeight="1" x14ac:dyDescent="0.25">
      <c r="A90" s="88" t="s">
        <v>2094</v>
      </c>
      <c r="B90" s="88"/>
      <c r="C90" s="88"/>
      <c r="D90" s="88"/>
      <c r="E90" s="88"/>
      <c r="F90" s="88"/>
      <c r="G90" s="88"/>
      <c r="H90" s="88"/>
      <c r="I90" s="88"/>
    </row>
    <row r="91" spans="1:9" ht="15" customHeight="1" x14ac:dyDescent="0.25">
      <c r="A91" s="89"/>
      <c r="B91" s="89"/>
      <c r="C91" s="14" t="s">
        <v>2076</v>
      </c>
      <c r="D91" s="14" t="s">
        <v>2056</v>
      </c>
      <c r="E91" s="14" t="s">
        <v>2058</v>
      </c>
      <c r="F91" s="14" t="s">
        <v>2086</v>
      </c>
      <c r="G91" s="14" t="s">
        <v>2092</v>
      </c>
      <c r="H91" s="14" t="s">
        <v>2059</v>
      </c>
      <c r="I91" s="9"/>
    </row>
    <row r="92" spans="1:9" ht="18.95" customHeight="1" x14ac:dyDescent="0.25">
      <c r="A92" s="15" t="s">
        <v>2087</v>
      </c>
      <c r="B92" s="16" t="s">
        <v>2093</v>
      </c>
      <c r="C92" s="17">
        <v>4499.91</v>
      </c>
      <c r="D92" s="17">
        <v>0.1</v>
      </c>
      <c r="E92" s="17">
        <v>1</v>
      </c>
      <c r="F92" s="17">
        <v>1.5</v>
      </c>
      <c r="G92" s="17">
        <v>12</v>
      </c>
      <c r="H92" s="18">
        <v>8099.84</v>
      </c>
      <c r="I92" s="9"/>
    </row>
    <row r="93" spans="1:9" ht="18.95" customHeight="1" x14ac:dyDescent="0.25">
      <c r="A93" s="15" t="s">
        <v>2089</v>
      </c>
      <c r="B93" s="16" t="s">
        <v>2093</v>
      </c>
      <c r="C93" s="17">
        <v>911.04</v>
      </c>
      <c r="D93" s="17">
        <v>0.1</v>
      </c>
      <c r="E93" s="17">
        <v>1</v>
      </c>
      <c r="F93" s="17">
        <v>1.5</v>
      </c>
      <c r="G93" s="17">
        <v>12</v>
      </c>
      <c r="H93" s="18">
        <v>1639.87</v>
      </c>
      <c r="I93" s="9"/>
    </row>
    <row r="94" spans="1:9" ht="27" customHeight="1" x14ac:dyDescent="0.25">
      <c r="A94" s="15" t="s">
        <v>2090</v>
      </c>
      <c r="B94" s="16" t="s">
        <v>2093</v>
      </c>
      <c r="C94" s="17">
        <v>4.5999999999999996</v>
      </c>
      <c r="D94" s="17">
        <v>0.1</v>
      </c>
      <c r="E94" s="17">
        <v>4</v>
      </c>
      <c r="F94" s="17">
        <v>1.5</v>
      </c>
      <c r="G94" s="17">
        <v>12</v>
      </c>
      <c r="H94" s="18">
        <v>33.119999999999997</v>
      </c>
      <c r="I94" s="9"/>
    </row>
    <row r="95" spans="1:9" ht="15" customHeight="1" x14ac:dyDescent="0.25">
      <c r="A95" s="19"/>
      <c r="B95" s="20"/>
      <c r="C95" s="21"/>
      <c r="D95" s="21"/>
      <c r="E95" s="21"/>
      <c r="F95" s="21"/>
      <c r="G95" s="21"/>
      <c r="H95" s="22">
        <v>9772.83</v>
      </c>
      <c r="I95" s="9"/>
    </row>
    <row r="96" spans="1:9" ht="9.9499999999999993" customHeight="1" x14ac:dyDescent="0.25">
      <c r="A96" s="86"/>
      <c r="B96" s="86"/>
      <c r="C96" s="86"/>
      <c r="D96" s="9"/>
      <c r="E96" s="9"/>
      <c r="F96" s="9"/>
      <c r="G96" s="9"/>
      <c r="H96" s="9"/>
      <c r="I96" s="9"/>
    </row>
    <row r="97" spans="1:9" ht="12" customHeight="1" x14ac:dyDescent="0.25">
      <c r="A97" s="9"/>
      <c r="B97" s="9"/>
      <c r="C97" s="9"/>
      <c r="D97" s="90" t="s">
        <v>4250</v>
      </c>
      <c r="E97" s="90"/>
      <c r="F97" s="90"/>
      <c r="G97" s="90"/>
      <c r="H97" s="90"/>
      <c r="I97" s="90"/>
    </row>
    <row r="98" spans="1:9" ht="9.9499999999999993" customHeight="1" x14ac:dyDescent="0.25">
      <c r="A98" s="86"/>
      <c r="B98" s="86"/>
      <c r="C98" s="86"/>
      <c r="D98" s="86"/>
      <c r="E98" s="9"/>
      <c r="F98" s="9"/>
      <c r="G98" s="9"/>
      <c r="H98" s="9"/>
      <c r="I98" s="9"/>
    </row>
    <row r="99" spans="1:9" ht="20.100000000000001" customHeight="1" x14ac:dyDescent="0.25">
      <c r="A99" s="88" t="s">
        <v>2095</v>
      </c>
      <c r="B99" s="88"/>
      <c r="C99" s="88"/>
      <c r="D99" s="88"/>
      <c r="E99" s="88"/>
      <c r="F99" s="88"/>
      <c r="G99" s="88"/>
      <c r="H99" s="88"/>
      <c r="I99" s="88"/>
    </row>
    <row r="100" spans="1:9" ht="15" customHeight="1" x14ac:dyDescent="0.25">
      <c r="A100" s="89"/>
      <c r="B100" s="89"/>
      <c r="C100" s="14" t="s">
        <v>2076</v>
      </c>
      <c r="D100" s="14" t="s">
        <v>2056</v>
      </c>
      <c r="E100" s="14" t="s">
        <v>2086</v>
      </c>
      <c r="F100" s="14" t="s">
        <v>2059</v>
      </c>
      <c r="G100" s="9"/>
      <c r="H100" s="9"/>
      <c r="I100" s="9"/>
    </row>
    <row r="101" spans="1:9" ht="18.95" customHeight="1" x14ac:dyDescent="0.25">
      <c r="A101" s="15" t="s">
        <v>2096</v>
      </c>
      <c r="B101" s="16" t="s">
        <v>2097</v>
      </c>
      <c r="C101" s="17">
        <v>4499.91</v>
      </c>
      <c r="D101" s="17">
        <v>0.1</v>
      </c>
      <c r="E101" s="17">
        <v>1.5</v>
      </c>
      <c r="F101" s="18">
        <v>674.99</v>
      </c>
      <c r="G101" s="9"/>
      <c r="H101" s="9"/>
      <c r="I101" s="9"/>
    </row>
    <row r="102" spans="1:9" ht="15" customHeight="1" x14ac:dyDescent="0.25">
      <c r="A102" s="19"/>
      <c r="B102" s="20"/>
      <c r="C102" s="21"/>
      <c r="D102" s="21"/>
      <c r="E102" s="21"/>
      <c r="F102" s="22">
        <v>674.99</v>
      </c>
      <c r="G102" s="9"/>
      <c r="H102" s="9"/>
      <c r="I102" s="9"/>
    </row>
    <row r="103" spans="1:9" ht="9.9499999999999993" customHeight="1" x14ac:dyDescent="0.25">
      <c r="A103" s="86"/>
      <c r="B103" s="86"/>
      <c r="C103" s="86"/>
      <c r="D103" s="9"/>
      <c r="E103" s="9"/>
      <c r="F103" s="9"/>
      <c r="G103" s="9"/>
      <c r="H103" s="9"/>
      <c r="I103" s="9"/>
    </row>
    <row r="104" spans="1:9" ht="12" customHeight="1" x14ac:dyDescent="0.25">
      <c r="A104" s="9"/>
      <c r="B104" s="9"/>
      <c r="C104" s="9"/>
      <c r="D104" s="90" t="s">
        <v>4251</v>
      </c>
      <c r="E104" s="90"/>
      <c r="F104" s="90"/>
      <c r="G104" s="90"/>
      <c r="H104" s="90"/>
      <c r="I104" s="90"/>
    </row>
    <row r="105" spans="1:9" ht="9.9499999999999993" customHeight="1" x14ac:dyDescent="0.25">
      <c r="A105" s="86"/>
      <c r="B105" s="86"/>
      <c r="C105" s="86"/>
      <c r="D105" s="86"/>
      <c r="E105" s="9"/>
      <c r="F105" s="9"/>
      <c r="G105" s="9"/>
      <c r="H105" s="9"/>
      <c r="I105" s="9"/>
    </row>
    <row r="106" spans="1:9" ht="30.95" customHeight="1" x14ac:dyDescent="0.25">
      <c r="A106" s="88" t="s">
        <v>2098</v>
      </c>
      <c r="B106" s="88"/>
      <c r="C106" s="88"/>
      <c r="D106" s="88"/>
      <c r="E106" s="88"/>
      <c r="F106" s="88"/>
      <c r="G106" s="88"/>
      <c r="H106" s="88"/>
      <c r="I106" s="88"/>
    </row>
    <row r="107" spans="1:9" ht="15" customHeight="1" x14ac:dyDescent="0.25">
      <c r="A107" s="89"/>
      <c r="B107" s="89"/>
      <c r="C107" s="14" t="s">
        <v>2076</v>
      </c>
      <c r="D107" s="14" t="s">
        <v>2079</v>
      </c>
      <c r="E107" s="14" t="s">
        <v>2086</v>
      </c>
      <c r="F107" s="14" t="s">
        <v>2092</v>
      </c>
      <c r="G107" s="14" t="s">
        <v>2059</v>
      </c>
      <c r="H107" s="9"/>
      <c r="I107" s="9"/>
    </row>
    <row r="108" spans="1:9" ht="27" customHeight="1" x14ac:dyDescent="0.25">
      <c r="A108" s="15" t="s">
        <v>2099</v>
      </c>
      <c r="B108" s="16" t="s">
        <v>2100</v>
      </c>
      <c r="C108" s="17">
        <v>911.04</v>
      </c>
      <c r="D108" s="17">
        <v>0.1</v>
      </c>
      <c r="E108" s="17">
        <v>1.5</v>
      </c>
      <c r="F108" s="17">
        <v>29.7</v>
      </c>
      <c r="G108" s="18">
        <v>4058.68</v>
      </c>
      <c r="H108" s="9"/>
      <c r="I108" s="9"/>
    </row>
    <row r="109" spans="1:9" ht="15" customHeight="1" x14ac:dyDescent="0.25">
      <c r="A109" s="19"/>
      <c r="B109" s="20"/>
      <c r="C109" s="21"/>
      <c r="D109" s="21"/>
      <c r="E109" s="21"/>
      <c r="F109" s="21"/>
      <c r="G109" s="22">
        <v>4058.68</v>
      </c>
      <c r="H109" s="9"/>
      <c r="I109" s="9"/>
    </row>
    <row r="110" spans="1:9" ht="9.9499999999999993" customHeight="1" x14ac:dyDescent="0.25">
      <c r="A110" s="86"/>
      <c r="B110" s="86"/>
      <c r="C110" s="86"/>
      <c r="D110" s="9"/>
      <c r="E110" s="9"/>
      <c r="F110" s="9"/>
      <c r="G110" s="9"/>
      <c r="H110" s="9"/>
      <c r="I110" s="9"/>
    </row>
    <row r="111" spans="1:9" ht="12" customHeight="1" x14ac:dyDescent="0.25">
      <c r="A111" s="9"/>
      <c r="B111" s="9"/>
      <c r="C111" s="9"/>
      <c r="D111" s="90" t="s">
        <v>4252</v>
      </c>
      <c r="E111" s="90"/>
      <c r="F111" s="90"/>
      <c r="G111" s="90"/>
      <c r="H111" s="90"/>
      <c r="I111" s="90"/>
    </row>
    <row r="112" spans="1:9" ht="9.9499999999999993" customHeight="1" x14ac:dyDescent="0.25">
      <c r="A112" s="86"/>
      <c r="B112" s="86"/>
      <c r="C112" s="86"/>
      <c r="D112" s="86"/>
      <c r="E112" s="9"/>
      <c r="F112" s="9"/>
      <c r="G112" s="9"/>
      <c r="H112" s="9"/>
      <c r="I112" s="9"/>
    </row>
    <row r="113" spans="1:9" ht="30.95" customHeight="1" x14ac:dyDescent="0.25">
      <c r="A113" s="88" t="s">
        <v>2101</v>
      </c>
      <c r="B113" s="88"/>
      <c r="C113" s="88"/>
      <c r="D113" s="88"/>
      <c r="E113" s="88"/>
      <c r="F113" s="88"/>
      <c r="G113" s="88"/>
      <c r="H113" s="88"/>
      <c r="I113" s="88"/>
    </row>
    <row r="114" spans="1:9" ht="15" customHeight="1" x14ac:dyDescent="0.25">
      <c r="A114" s="89"/>
      <c r="B114" s="89"/>
      <c r="C114" s="14" t="s">
        <v>2076</v>
      </c>
      <c r="D114" s="14" t="s">
        <v>2079</v>
      </c>
      <c r="E114" s="14" t="s">
        <v>2059</v>
      </c>
      <c r="F114" s="9"/>
      <c r="G114" s="9"/>
      <c r="H114" s="9"/>
      <c r="I114" s="9"/>
    </row>
    <row r="115" spans="1:9" ht="18.95" customHeight="1" x14ac:dyDescent="0.25">
      <c r="A115" s="15" t="s">
        <v>2080</v>
      </c>
      <c r="B115" s="16" t="s">
        <v>2081</v>
      </c>
      <c r="C115" s="17">
        <v>911.04</v>
      </c>
      <c r="D115" s="17">
        <v>0.1</v>
      </c>
      <c r="E115" s="18">
        <v>91.1</v>
      </c>
      <c r="F115" s="9"/>
      <c r="G115" s="9"/>
      <c r="H115" s="9"/>
      <c r="I115" s="9"/>
    </row>
    <row r="116" spans="1:9" ht="15" customHeight="1" x14ac:dyDescent="0.25">
      <c r="A116" s="19"/>
      <c r="B116" s="20"/>
      <c r="C116" s="21"/>
      <c r="D116" s="21"/>
      <c r="E116" s="22">
        <v>91.1</v>
      </c>
      <c r="F116" s="9"/>
      <c r="G116" s="9"/>
      <c r="H116" s="9"/>
      <c r="I116" s="9"/>
    </row>
    <row r="117" spans="1:9" ht="9.9499999999999993" customHeight="1" x14ac:dyDescent="0.25">
      <c r="A117" s="86"/>
      <c r="B117" s="86"/>
      <c r="C117" s="86"/>
      <c r="D117" s="9"/>
      <c r="E117" s="9"/>
      <c r="F117" s="9"/>
      <c r="G117" s="9"/>
      <c r="H117" s="9"/>
      <c r="I117" s="9"/>
    </row>
    <row r="118" spans="1:9" ht="12" customHeight="1" x14ac:dyDescent="0.25">
      <c r="A118" s="9"/>
      <c r="B118" s="9"/>
      <c r="C118" s="9"/>
      <c r="D118" s="90" t="s">
        <v>4246</v>
      </c>
      <c r="E118" s="90"/>
      <c r="F118" s="90"/>
      <c r="G118" s="90"/>
      <c r="H118" s="90"/>
      <c r="I118" s="90"/>
    </row>
    <row r="119" spans="1:9" ht="9.9499999999999993" customHeight="1" x14ac:dyDescent="0.25">
      <c r="A119" s="86"/>
      <c r="B119" s="86"/>
      <c r="C119" s="86"/>
      <c r="D119" s="86"/>
      <c r="E119" s="9"/>
      <c r="F119" s="9"/>
      <c r="G119" s="9"/>
      <c r="H119" s="9"/>
      <c r="I119" s="9"/>
    </row>
    <row r="120" spans="1:9" ht="30.95" customHeight="1" x14ac:dyDescent="0.25">
      <c r="A120" s="88" t="s">
        <v>2102</v>
      </c>
      <c r="B120" s="88"/>
      <c r="C120" s="88"/>
      <c r="D120" s="88"/>
      <c r="E120" s="88"/>
      <c r="F120" s="88"/>
      <c r="G120" s="88"/>
      <c r="H120" s="88"/>
      <c r="I120" s="88"/>
    </row>
    <row r="121" spans="1:9" ht="15" customHeight="1" x14ac:dyDescent="0.25">
      <c r="A121" s="89"/>
      <c r="B121" s="89"/>
      <c r="C121" s="14" t="s">
        <v>2076</v>
      </c>
      <c r="D121" s="14" t="s">
        <v>2059</v>
      </c>
      <c r="E121" s="9"/>
      <c r="F121" s="9"/>
      <c r="G121" s="9"/>
      <c r="H121" s="9"/>
      <c r="I121" s="9"/>
    </row>
    <row r="122" spans="1:9" ht="27" customHeight="1" x14ac:dyDescent="0.25">
      <c r="A122" s="15" t="s">
        <v>2099</v>
      </c>
      <c r="B122" s="16" t="s">
        <v>2076</v>
      </c>
      <c r="C122" s="17">
        <v>911.04</v>
      </c>
      <c r="D122" s="18">
        <v>911.04</v>
      </c>
      <c r="E122" s="9"/>
      <c r="F122" s="9"/>
      <c r="G122" s="9"/>
      <c r="H122" s="9"/>
      <c r="I122" s="9"/>
    </row>
    <row r="123" spans="1:9" ht="15" customHeight="1" x14ac:dyDescent="0.25">
      <c r="A123" s="19"/>
      <c r="B123" s="20"/>
      <c r="C123" s="21"/>
      <c r="D123" s="22">
        <v>911.04</v>
      </c>
      <c r="E123" s="9"/>
      <c r="F123" s="9"/>
      <c r="G123" s="9"/>
      <c r="H123" s="9"/>
      <c r="I123" s="9"/>
    </row>
    <row r="124" spans="1:9" ht="9.9499999999999993" customHeight="1" x14ac:dyDescent="0.25">
      <c r="A124" s="86"/>
      <c r="B124" s="86"/>
      <c r="C124" s="86"/>
      <c r="D124" s="9"/>
      <c r="E124" s="9"/>
      <c r="F124" s="9"/>
      <c r="G124" s="9"/>
      <c r="H124" s="9"/>
      <c r="I124" s="9"/>
    </row>
    <row r="125" spans="1:9" ht="12" customHeight="1" x14ac:dyDescent="0.25">
      <c r="A125" s="9"/>
      <c r="B125" s="9"/>
      <c r="C125" s="9"/>
      <c r="D125" s="90" t="s">
        <v>4253</v>
      </c>
      <c r="E125" s="90"/>
      <c r="F125" s="90"/>
      <c r="G125" s="90"/>
      <c r="H125" s="90"/>
      <c r="I125" s="90"/>
    </row>
    <row r="126" spans="1:9" ht="9.9499999999999993" customHeight="1" x14ac:dyDescent="0.25">
      <c r="A126" s="86"/>
      <c r="B126" s="86"/>
      <c r="C126" s="86"/>
      <c r="D126" s="86"/>
      <c r="E126" s="9"/>
      <c r="F126" s="9"/>
      <c r="G126" s="9"/>
      <c r="H126" s="9"/>
      <c r="I126" s="9"/>
    </row>
    <row r="127" spans="1:9" ht="42.95" customHeight="1" x14ac:dyDescent="0.25">
      <c r="A127" s="88" t="s">
        <v>2103</v>
      </c>
      <c r="B127" s="88"/>
      <c r="C127" s="88"/>
      <c r="D127" s="88"/>
      <c r="E127" s="88"/>
      <c r="F127" s="88"/>
      <c r="G127" s="88"/>
      <c r="H127" s="88"/>
      <c r="I127" s="88"/>
    </row>
    <row r="128" spans="1:9" ht="15" customHeight="1" x14ac:dyDescent="0.25">
      <c r="A128" s="89"/>
      <c r="B128" s="89"/>
      <c r="C128" s="14" t="s">
        <v>2069</v>
      </c>
      <c r="D128" s="14" t="s">
        <v>2058</v>
      </c>
      <c r="E128" s="14" t="s">
        <v>2059</v>
      </c>
      <c r="F128" s="9"/>
      <c r="G128" s="9"/>
      <c r="H128" s="9"/>
      <c r="I128" s="9"/>
    </row>
    <row r="129" spans="1:9" ht="12.95" customHeight="1" x14ac:dyDescent="0.25">
      <c r="A129" s="15"/>
      <c r="B129" s="16" t="s">
        <v>2104</v>
      </c>
      <c r="C129" s="17">
        <v>661.34</v>
      </c>
      <c r="D129" s="17">
        <v>1</v>
      </c>
      <c r="E129" s="18">
        <v>661.34</v>
      </c>
      <c r="F129" s="9"/>
      <c r="G129" s="9"/>
      <c r="H129" s="9"/>
      <c r="I129" s="9"/>
    </row>
    <row r="130" spans="1:9" ht="15" customHeight="1" x14ac:dyDescent="0.25">
      <c r="A130" s="19"/>
      <c r="B130" s="20"/>
      <c r="C130" s="21"/>
      <c r="D130" s="21"/>
      <c r="E130" s="22">
        <v>661.34</v>
      </c>
      <c r="F130" s="9"/>
      <c r="G130" s="9"/>
      <c r="H130" s="9"/>
      <c r="I130" s="9"/>
    </row>
    <row r="131" spans="1:9" ht="9.9499999999999993" customHeight="1" x14ac:dyDescent="0.25">
      <c r="A131" s="86"/>
      <c r="B131" s="86"/>
      <c r="C131" s="86"/>
      <c r="D131" s="9"/>
      <c r="E131" s="9"/>
      <c r="F131" s="9"/>
      <c r="G131" s="9"/>
      <c r="H131" s="9"/>
      <c r="I131" s="9"/>
    </row>
    <row r="132" spans="1:9" ht="12" customHeight="1" x14ac:dyDescent="0.25">
      <c r="A132" s="9"/>
      <c r="B132" s="9"/>
      <c r="C132" s="9"/>
      <c r="D132" s="90" t="s">
        <v>4254</v>
      </c>
      <c r="E132" s="90"/>
      <c r="F132" s="90"/>
      <c r="G132" s="90"/>
      <c r="H132" s="90"/>
      <c r="I132" s="90"/>
    </row>
    <row r="133" spans="1:9" ht="9.9499999999999993" customHeight="1" x14ac:dyDescent="0.25">
      <c r="A133" s="86"/>
      <c r="B133" s="86"/>
      <c r="C133" s="86"/>
      <c r="D133" s="86"/>
      <c r="E133" s="9"/>
      <c r="F133" s="9"/>
      <c r="G133" s="9"/>
      <c r="H133" s="9"/>
      <c r="I133" s="9"/>
    </row>
    <row r="134" spans="1:9" ht="30.95" customHeight="1" x14ac:dyDescent="0.25">
      <c r="A134" s="88" t="s">
        <v>2105</v>
      </c>
      <c r="B134" s="88"/>
      <c r="C134" s="88"/>
      <c r="D134" s="88"/>
      <c r="E134" s="88"/>
      <c r="F134" s="88"/>
      <c r="G134" s="88"/>
      <c r="H134" s="88"/>
      <c r="I134" s="88"/>
    </row>
    <row r="135" spans="1:9" ht="15" customHeight="1" x14ac:dyDescent="0.25">
      <c r="A135" s="89"/>
      <c r="B135" s="89"/>
      <c r="C135" s="14" t="s">
        <v>2069</v>
      </c>
      <c r="D135" s="14" t="s">
        <v>2058</v>
      </c>
      <c r="E135" s="14" t="s">
        <v>2059</v>
      </c>
      <c r="F135" s="9"/>
      <c r="G135" s="9"/>
      <c r="H135" s="9"/>
      <c r="I135" s="9"/>
    </row>
    <row r="136" spans="1:9" ht="12.95" customHeight="1" x14ac:dyDescent="0.25">
      <c r="A136" s="15"/>
      <c r="B136" s="16" t="s">
        <v>2104</v>
      </c>
      <c r="C136" s="17">
        <v>661.34</v>
      </c>
      <c r="D136" s="17">
        <v>1</v>
      </c>
      <c r="E136" s="18">
        <v>661.34</v>
      </c>
      <c r="F136" s="9"/>
      <c r="G136" s="9"/>
      <c r="H136" s="9"/>
      <c r="I136" s="9"/>
    </row>
    <row r="137" spans="1:9" ht="15" customHeight="1" x14ac:dyDescent="0.25">
      <c r="A137" s="19"/>
      <c r="B137" s="20"/>
      <c r="C137" s="21"/>
      <c r="D137" s="21"/>
      <c r="E137" s="22">
        <v>661.34</v>
      </c>
      <c r="F137" s="9"/>
      <c r="G137" s="9"/>
      <c r="H137" s="9"/>
      <c r="I137" s="9"/>
    </row>
    <row r="138" spans="1:9" ht="9.9499999999999993" customHeight="1" x14ac:dyDescent="0.25">
      <c r="A138" s="86"/>
      <c r="B138" s="86"/>
      <c r="C138" s="86"/>
      <c r="D138" s="9"/>
      <c r="E138" s="9"/>
      <c r="F138" s="9"/>
      <c r="G138" s="9"/>
      <c r="H138" s="9"/>
      <c r="I138" s="9"/>
    </row>
    <row r="139" spans="1:9" ht="12" customHeight="1" x14ac:dyDescent="0.25">
      <c r="A139" s="9"/>
      <c r="B139" s="9"/>
      <c r="C139" s="9"/>
      <c r="D139" s="90" t="s">
        <v>4254</v>
      </c>
      <c r="E139" s="90"/>
      <c r="F139" s="90"/>
      <c r="G139" s="90"/>
      <c r="H139" s="90"/>
      <c r="I139" s="90"/>
    </row>
    <row r="140" spans="1:9" ht="9.9499999999999993" customHeight="1" x14ac:dyDescent="0.25">
      <c r="A140" s="86"/>
      <c r="B140" s="86"/>
      <c r="C140" s="86"/>
      <c r="D140" s="86"/>
      <c r="E140" s="9"/>
      <c r="F140" s="9"/>
      <c r="G140" s="9"/>
      <c r="H140" s="9"/>
      <c r="I140" s="9"/>
    </row>
    <row r="141" spans="1:9" ht="42.95" customHeight="1" x14ac:dyDescent="0.25">
      <c r="A141" s="88" t="s">
        <v>2106</v>
      </c>
      <c r="B141" s="88"/>
      <c r="C141" s="88"/>
      <c r="D141" s="88"/>
      <c r="E141" s="88"/>
      <c r="F141" s="88"/>
      <c r="G141" s="88"/>
      <c r="H141" s="88"/>
      <c r="I141" s="88"/>
    </row>
    <row r="142" spans="1:9" ht="15" customHeight="1" x14ac:dyDescent="0.25">
      <c r="A142" s="89"/>
      <c r="B142" s="89"/>
      <c r="C142" s="14" t="s">
        <v>2058</v>
      </c>
      <c r="D142" s="14" t="s">
        <v>2059</v>
      </c>
      <c r="E142" s="9"/>
      <c r="F142" s="9"/>
      <c r="G142" s="9"/>
      <c r="H142" s="9"/>
      <c r="I142" s="9"/>
    </row>
    <row r="143" spans="1:9" ht="12.95" customHeight="1" x14ac:dyDescent="0.25">
      <c r="A143" s="15"/>
      <c r="B143" s="16" t="s">
        <v>2058</v>
      </c>
      <c r="C143" s="17">
        <v>4</v>
      </c>
      <c r="D143" s="18">
        <v>4</v>
      </c>
      <c r="E143" s="9"/>
      <c r="F143" s="9"/>
      <c r="G143" s="9"/>
      <c r="H143" s="9"/>
      <c r="I143" s="9"/>
    </row>
    <row r="144" spans="1:9" ht="15" customHeight="1" x14ac:dyDescent="0.25">
      <c r="A144" s="19"/>
      <c r="B144" s="20"/>
      <c r="C144" s="21"/>
      <c r="D144" s="22">
        <v>4</v>
      </c>
      <c r="E144" s="9"/>
      <c r="F144" s="9"/>
      <c r="G144" s="9"/>
      <c r="H144" s="9"/>
      <c r="I144" s="9"/>
    </row>
    <row r="145" spans="1:9" ht="9.9499999999999993" customHeight="1" x14ac:dyDescent="0.25">
      <c r="A145" s="86"/>
      <c r="B145" s="86"/>
      <c r="C145" s="86"/>
      <c r="D145" s="9"/>
      <c r="E145" s="9"/>
      <c r="F145" s="9"/>
      <c r="G145" s="9"/>
      <c r="H145" s="9"/>
      <c r="I145" s="9"/>
    </row>
    <row r="146" spans="1:9" ht="12" customHeight="1" x14ac:dyDescent="0.25">
      <c r="A146" s="9"/>
      <c r="B146" s="9"/>
      <c r="C146" s="9"/>
      <c r="D146" s="90" t="s">
        <v>4255</v>
      </c>
      <c r="E146" s="90"/>
      <c r="F146" s="90"/>
      <c r="G146" s="90"/>
      <c r="H146" s="90"/>
      <c r="I146" s="90"/>
    </row>
    <row r="147" spans="1:9" ht="9.9499999999999993" customHeight="1" x14ac:dyDescent="0.25">
      <c r="A147" s="86"/>
      <c r="B147" s="86"/>
      <c r="C147" s="86"/>
      <c r="D147" s="86"/>
      <c r="E147" s="9"/>
      <c r="F147" s="9"/>
      <c r="G147" s="9"/>
      <c r="H147" s="9"/>
      <c r="I147" s="9"/>
    </row>
    <row r="148" spans="1:9" ht="30.95" customHeight="1" x14ac:dyDescent="0.25">
      <c r="A148" s="88" t="s">
        <v>2107</v>
      </c>
      <c r="B148" s="88"/>
      <c r="C148" s="88"/>
      <c r="D148" s="88"/>
      <c r="E148" s="88"/>
      <c r="F148" s="88"/>
      <c r="G148" s="88"/>
      <c r="H148" s="88"/>
      <c r="I148" s="88"/>
    </row>
    <row r="149" spans="1:9" ht="15" customHeight="1" x14ac:dyDescent="0.25">
      <c r="A149" s="89"/>
      <c r="B149" s="89"/>
      <c r="C149" s="14" t="s">
        <v>2076</v>
      </c>
      <c r="D149" s="14" t="s">
        <v>2059</v>
      </c>
      <c r="E149" s="9"/>
      <c r="F149" s="9"/>
      <c r="G149" s="9"/>
      <c r="H149" s="9"/>
      <c r="I149" s="9"/>
    </row>
    <row r="150" spans="1:9" ht="12.95" customHeight="1" x14ac:dyDescent="0.25">
      <c r="A150" s="15" t="s">
        <v>2108</v>
      </c>
      <c r="B150" s="16" t="s">
        <v>2076</v>
      </c>
      <c r="C150" s="17">
        <v>911.04</v>
      </c>
      <c r="D150" s="18">
        <v>911.04</v>
      </c>
      <c r="E150" s="9"/>
      <c r="F150" s="9"/>
      <c r="G150" s="9"/>
      <c r="H150" s="9"/>
      <c r="I150" s="9"/>
    </row>
    <row r="151" spans="1:9" ht="15" customHeight="1" x14ac:dyDescent="0.25">
      <c r="A151" s="19"/>
      <c r="B151" s="20"/>
      <c r="C151" s="21"/>
      <c r="D151" s="22">
        <v>911.04</v>
      </c>
      <c r="E151" s="9"/>
      <c r="F151" s="9"/>
      <c r="G151" s="9"/>
      <c r="H151" s="9"/>
      <c r="I151" s="9"/>
    </row>
    <row r="152" spans="1:9" ht="9.9499999999999993" customHeight="1" x14ac:dyDescent="0.25">
      <c r="A152" s="86"/>
      <c r="B152" s="86"/>
      <c r="C152" s="86"/>
      <c r="D152" s="9"/>
      <c r="E152" s="9"/>
      <c r="F152" s="9"/>
      <c r="G152" s="9"/>
      <c r="H152" s="9"/>
      <c r="I152" s="9"/>
    </row>
    <row r="153" spans="1:9" ht="12" customHeight="1" x14ac:dyDescent="0.25">
      <c r="A153" s="9"/>
      <c r="B153" s="9"/>
      <c r="C153" s="9"/>
      <c r="D153" s="90" t="s">
        <v>4253</v>
      </c>
      <c r="E153" s="90"/>
      <c r="F153" s="90"/>
      <c r="G153" s="90"/>
      <c r="H153" s="90"/>
      <c r="I153" s="90"/>
    </row>
    <row r="154" spans="1:9" ht="9.9499999999999993" customHeight="1" x14ac:dyDescent="0.25">
      <c r="A154" s="86"/>
      <c r="B154" s="86"/>
      <c r="C154" s="86"/>
      <c r="D154" s="86"/>
      <c r="E154" s="9"/>
      <c r="F154" s="9"/>
      <c r="G154" s="9"/>
      <c r="H154" s="9"/>
      <c r="I154" s="9"/>
    </row>
    <row r="155" spans="1:9" ht="30.95" customHeight="1" x14ac:dyDescent="0.25">
      <c r="A155" s="88" t="s">
        <v>2109</v>
      </c>
      <c r="B155" s="88"/>
      <c r="C155" s="88"/>
      <c r="D155" s="88"/>
      <c r="E155" s="88"/>
      <c r="F155" s="88"/>
      <c r="G155" s="88"/>
      <c r="H155" s="88"/>
      <c r="I155" s="88"/>
    </row>
    <row r="156" spans="1:9" ht="15" customHeight="1" x14ac:dyDescent="0.25">
      <c r="A156" s="89"/>
      <c r="B156" s="89"/>
      <c r="C156" s="14" t="s">
        <v>2076</v>
      </c>
      <c r="D156" s="14" t="s">
        <v>2058</v>
      </c>
      <c r="E156" s="14" t="s">
        <v>2059</v>
      </c>
      <c r="F156" s="9"/>
      <c r="G156" s="9"/>
      <c r="H156" s="9"/>
      <c r="I156" s="9"/>
    </row>
    <row r="157" spans="1:9" ht="18.95" customHeight="1" x14ac:dyDescent="0.25">
      <c r="A157" s="15" t="s">
        <v>2110</v>
      </c>
      <c r="B157" s="16" t="s">
        <v>2111</v>
      </c>
      <c r="C157" s="17">
        <v>0.16</v>
      </c>
      <c r="D157" s="17">
        <v>93</v>
      </c>
      <c r="E157" s="18">
        <v>14.88</v>
      </c>
      <c r="F157" s="9"/>
      <c r="G157" s="9"/>
      <c r="H157" s="9"/>
      <c r="I157" s="9"/>
    </row>
    <row r="158" spans="1:9" ht="15" customHeight="1" x14ac:dyDescent="0.25">
      <c r="A158" s="19"/>
      <c r="B158" s="20"/>
      <c r="C158" s="21"/>
      <c r="D158" s="21"/>
      <c r="E158" s="22">
        <v>14.88</v>
      </c>
      <c r="F158" s="9"/>
      <c r="G158" s="9"/>
      <c r="H158" s="9"/>
      <c r="I158" s="9"/>
    </row>
    <row r="159" spans="1:9" ht="9.9499999999999993" customHeight="1" x14ac:dyDescent="0.25">
      <c r="A159" s="86"/>
      <c r="B159" s="86"/>
      <c r="C159" s="86"/>
      <c r="D159" s="9"/>
      <c r="E159" s="9"/>
      <c r="F159" s="9"/>
      <c r="G159" s="9"/>
      <c r="H159" s="9"/>
      <c r="I159" s="9"/>
    </row>
    <row r="160" spans="1:9" ht="12" customHeight="1" x14ac:dyDescent="0.25">
      <c r="A160" s="9"/>
      <c r="B160" s="9"/>
      <c r="C160" s="9"/>
      <c r="D160" s="90" t="s">
        <v>4256</v>
      </c>
      <c r="E160" s="90"/>
      <c r="F160" s="90"/>
      <c r="G160" s="90"/>
      <c r="H160" s="90"/>
      <c r="I160" s="90"/>
    </row>
    <row r="161" spans="1:9" ht="9.9499999999999993" customHeight="1" x14ac:dyDescent="0.25">
      <c r="A161" s="86"/>
      <c r="B161" s="86"/>
      <c r="C161" s="86"/>
      <c r="D161" s="86"/>
      <c r="E161" s="9"/>
      <c r="F161" s="9"/>
      <c r="G161" s="9"/>
      <c r="H161" s="9"/>
      <c r="I161" s="9"/>
    </row>
    <row r="162" spans="1:9" ht="42.95" customHeight="1" x14ac:dyDescent="0.25">
      <c r="A162" s="88" t="s">
        <v>2112</v>
      </c>
      <c r="B162" s="88"/>
      <c r="C162" s="88"/>
      <c r="D162" s="88"/>
      <c r="E162" s="88"/>
      <c r="F162" s="88"/>
      <c r="G162" s="88"/>
      <c r="H162" s="88"/>
      <c r="I162" s="88"/>
    </row>
    <row r="163" spans="1:9" ht="15" customHeight="1" x14ac:dyDescent="0.25">
      <c r="A163" s="89"/>
      <c r="B163" s="89"/>
      <c r="C163" s="14" t="s">
        <v>2058</v>
      </c>
      <c r="D163" s="14" t="s">
        <v>2059</v>
      </c>
      <c r="E163" s="9"/>
      <c r="F163" s="9"/>
      <c r="G163" s="9"/>
      <c r="H163" s="9"/>
      <c r="I163" s="9"/>
    </row>
    <row r="164" spans="1:9" ht="12.95" customHeight="1" x14ac:dyDescent="0.25">
      <c r="A164" s="15"/>
      <c r="B164" s="16" t="s">
        <v>2058</v>
      </c>
      <c r="C164" s="17">
        <v>2</v>
      </c>
      <c r="D164" s="18">
        <v>2</v>
      </c>
      <c r="E164" s="9"/>
      <c r="F164" s="9"/>
      <c r="G164" s="9"/>
      <c r="H164" s="9"/>
      <c r="I164" s="9"/>
    </row>
    <row r="165" spans="1:9" ht="15" customHeight="1" x14ac:dyDescent="0.25">
      <c r="A165" s="19"/>
      <c r="B165" s="20"/>
      <c r="C165" s="21"/>
      <c r="D165" s="22">
        <v>2</v>
      </c>
      <c r="E165" s="9"/>
      <c r="F165" s="9"/>
      <c r="G165" s="9"/>
      <c r="H165" s="9"/>
      <c r="I165" s="9"/>
    </row>
    <row r="166" spans="1:9" ht="9.9499999999999993" customHeight="1" x14ac:dyDescent="0.25">
      <c r="A166" s="86"/>
      <c r="B166" s="86"/>
      <c r="C166" s="86"/>
      <c r="D166" s="9"/>
      <c r="E166" s="9"/>
      <c r="F166" s="9"/>
      <c r="G166" s="9"/>
      <c r="H166" s="9"/>
      <c r="I166" s="9"/>
    </row>
    <row r="167" spans="1:9" ht="12" customHeight="1" x14ac:dyDescent="0.25">
      <c r="A167" s="9"/>
      <c r="B167" s="9"/>
      <c r="C167" s="9"/>
      <c r="D167" s="90" t="s">
        <v>4257</v>
      </c>
      <c r="E167" s="90"/>
      <c r="F167" s="90"/>
      <c r="G167" s="90"/>
      <c r="H167" s="90"/>
      <c r="I167" s="90"/>
    </row>
    <row r="168" spans="1:9" ht="9.9499999999999993" customHeight="1" x14ac:dyDescent="0.25">
      <c r="A168" s="86"/>
      <c r="B168" s="86"/>
      <c r="C168" s="86"/>
      <c r="D168" s="86"/>
      <c r="E168" s="9"/>
      <c r="F168" s="9"/>
      <c r="G168" s="9"/>
      <c r="H168" s="9"/>
      <c r="I168" s="9"/>
    </row>
    <row r="169" spans="1:9" ht="20.100000000000001" customHeight="1" x14ac:dyDescent="0.25">
      <c r="A169" s="88" t="s">
        <v>2113</v>
      </c>
      <c r="B169" s="88"/>
      <c r="C169" s="88"/>
      <c r="D169" s="88"/>
      <c r="E169" s="88"/>
      <c r="F169" s="88"/>
      <c r="G169" s="88"/>
      <c r="H169" s="88"/>
      <c r="I169" s="88"/>
    </row>
    <row r="170" spans="1:9" ht="15" customHeight="1" x14ac:dyDescent="0.25">
      <c r="A170" s="89"/>
      <c r="B170" s="89"/>
      <c r="C170" s="14" t="s">
        <v>2058</v>
      </c>
      <c r="D170" s="14" t="s">
        <v>2059</v>
      </c>
      <c r="E170" s="9"/>
      <c r="F170" s="9"/>
      <c r="G170" s="9"/>
      <c r="H170" s="9"/>
      <c r="I170" s="9"/>
    </row>
    <row r="171" spans="1:9" ht="12.95" customHeight="1" x14ac:dyDescent="0.25">
      <c r="A171" s="15"/>
      <c r="B171" s="16" t="s">
        <v>2058</v>
      </c>
      <c r="C171" s="17">
        <v>8</v>
      </c>
      <c r="D171" s="18">
        <v>8</v>
      </c>
      <c r="E171" s="9"/>
      <c r="F171" s="9"/>
      <c r="G171" s="9"/>
      <c r="H171" s="9"/>
      <c r="I171" s="9"/>
    </row>
    <row r="172" spans="1:9" ht="15" customHeight="1" x14ac:dyDescent="0.25">
      <c r="A172" s="19"/>
      <c r="B172" s="20"/>
      <c r="C172" s="21"/>
      <c r="D172" s="22">
        <v>8</v>
      </c>
      <c r="E172" s="9"/>
      <c r="F172" s="9"/>
      <c r="G172" s="9"/>
      <c r="H172" s="9"/>
      <c r="I172" s="9"/>
    </row>
    <row r="173" spans="1:9" ht="9.9499999999999993" customHeight="1" x14ac:dyDescent="0.25">
      <c r="A173" s="86"/>
      <c r="B173" s="86"/>
      <c r="C173" s="86"/>
      <c r="D173" s="9"/>
      <c r="E173" s="9"/>
      <c r="F173" s="9"/>
      <c r="G173" s="9"/>
      <c r="H173" s="9"/>
      <c r="I173" s="9"/>
    </row>
    <row r="174" spans="1:9" ht="12" customHeight="1" x14ac:dyDescent="0.25">
      <c r="A174" s="9"/>
      <c r="B174" s="9"/>
      <c r="C174" s="9"/>
      <c r="D174" s="90" t="s">
        <v>4258</v>
      </c>
      <c r="E174" s="90"/>
      <c r="F174" s="90"/>
      <c r="G174" s="90"/>
      <c r="H174" s="90"/>
      <c r="I174" s="90"/>
    </row>
    <row r="175" spans="1:9" ht="9.9499999999999993" customHeight="1" x14ac:dyDescent="0.25">
      <c r="A175" s="86"/>
      <c r="B175" s="86"/>
      <c r="C175" s="86"/>
      <c r="D175" s="86"/>
      <c r="E175" s="9"/>
      <c r="F175" s="9"/>
      <c r="G175" s="9"/>
      <c r="H175" s="9"/>
      <c r="I175" s="9"/>
    </row>
    <row r="176" spans="1:9" ht="20.100000000000001" customHeight="1" x14ac:dyDescent="0.25">
      <c r="A176" s="88" t="s">
        <v>2114</v>
      </c>
      <c r="B176" s="88"/>
      <c r="C176" s="88"/>
      <c r="D176" s="88"/>
      <c r="E176" s="88"/>
      <c r="F176" s="88"/>
      <c r="G176" s="88"/>
      <c r="H176" s="88"/>
      <c r="I176" s="88"/>
    </row>
    <row r="177" spans="1:9" ht="15" customHeight="1" x14ac:dyDescent="0.25">
      <c r="A177" s="89"/>
      <c r="B177" s="89"/>
      <c r="C177" s="14" t="s">
        <v>2076</v>
      </c>
      <c r="D177" s="14" t="s">
        <v>2059</v>
      </c>
      <c r="E177" s="9"/>
      <c r="F177" s="9"/>
      <c r="G177" s="9"/>
      <c r="H177" s="9"/>
      <c r="I177" s="9"/>
    </row>
    <row r="178" spans="1:9" ht="12.95" customHeight="1" x14ac:dyDescent="0.25">
      <c r="A178" s="15" t="s">
        <v>2115</v>
      </c>
      <c r="B178" s="16" t="s">
        <v>2076</v>
      </c>
      <c r="C178" s="17">
        <v>381.16</v>
      </c>
      <c r="D178" s="18">
        <v>381.16</v>
      </c>
      <c r="E178" s="9"/>
      <c r="F178" s="9"/>
      <c r="G178" s="9"/>
      <c r="H178" s="9"/>
      <c r="I178" s="9"/>
    </row>
    <row r="179" spans="1:9" ht="15" customHeight="1" x14ac:dyDescent="0.25">
      <c r="A179" s="19"/>
      <c r="B179" s="20"/>
      <c r="C179" s="21"/>
      <c r="D179" s="22">
        <v>381.16</v>
      </c>
      <c r="E179" s="9"/>
      <c r="F179" s="9"/>
      <c r="G179" s="9"/>
      <c r="H179" s="9"/>
      <c r="I179" s="9"/>
    </row>
    <row r="180" spans="1:9" ht="9.9499999999999993" customHeight="1" x14ac:dyDescent="0.25">
      <c r="A180" s="86"/>
      <c r="B180" s="86"/>
      <c r="C180" s="86"/>
      <c r="D180" s="9"/>
      <c r="E180" s="9"/>
      <c r="F180" s="9"/>
      <c r="G180" s="9"/>
      <c r="H180" s="9"/>
      <c r="I180" s="9"/>
    </row>
    <row r="181" spans="1:9" ht="12" customHeight="1" x14ac:dyDescent="0.25">
      <c r="A181" s="9"/>
      <c r="B181" s="9"/>
      <c r="C181" s="9"/>
      <c r="D181" s="90" t="s">
        <v>4259</v>
      </c>
      <c r="E181" s="90"/>
      <c r="F181" s="90"/>
      <c r="G181" s="90"/>
      <c r="H181" s="90"/>
      <c r="I181" s="90"/>
    </row>
    <row r="182" spans="1:9" ht="9.9499999999999993" customHeight="1" x14ac:dyDescent="0.25">
      <c r="A182" s="86"/>
      <c r="B182" s="86"/>
      <c r="C182" s="86"/>
      <c r="D182" s="86"/>
      <c r="E182" s="9"/>
      <c r="F182" s="9"/>
      <c r="G182" s="9"/>
      <c r="H182" s="9"/>
      <c r="I182" s="9"/>
    </row>
    <row r="183" spans="1:9" ht="30.95" customHeight="1" x14ac:dyDescent="0.25">
      <c r="A183" s="88" t="s">
        <v>2116</v>
      </c>
      <c r="B183" s="88"/>
      <c r="C183" s="88"/>
      <c r="D183" s="88"/>
      <c r="E183" s="88"/>
      <c r="F183" s="88"/>
      <c r="G183" s="88"/>
      <c r="H183" s="88"/>
      <c r="I183" s="88"/>
    </row>
    <row r="184" spans="1:9" ht="15" customHeight="1" x14ac:dyDescent="0.25">
      <c r="A184" s="89"/>
      <c r="B184" s="89"/>
      <c r="C184" s="14" t="s">
        <v>2076</v>
      </c>
      <c r="D184" s="14" t="s">
        <v>2059</v>
      </c>
      <c r="E184" s="9"/>
      <c r="F184" s="9"/>
      <c r="G184" s="9"/>
      <c r="H184" s="9"/>
      <c r="I184" s="9"/>
    </row>
    <row r="185" spans="1:9" ht="12.95" customHeight="1" x14ac:dyDescent="0.25">
      <c r="A185" s="15" t="s">
        <v>2108</v>
      </c>
      <c r="B185" s="16" t="s">
        <v>2076</v>
      </c>
      <c r="C185" s="17">
        <v>911.04</v>
      </c>
      <c r="D185" s="18">
        <v>911.04</v>
      </c>
      <c r="E185" s="9"/>
      <c r="F185" s="9"/>
      <c r="G185" s="9"/>
      <c r="H185" s="9"/>
      <c r="I185" s="9"/>
    </row>
    <row r="186" spans="1:9" ht="15" customHeight="1" x14ac:dyDescent="0.25">
      <c r="A186" s="19"/>
      <c r="B186" s="20"/>
      <c r="C186" s="21"/>
      <c r="D186" s="22">
        <v>911.04</v>
      </c>
      <c r="E186" s="9"/>
      <c r="F186" s="9"/>
      <c r="G186" s="9"/>
      <c r="H186" s="9"/>
      <c r="I186" s="9"/>
    </row>
    <row r="187" spans="1:9" ht="9.9499999999999993" customHeight="1" x14ac:dyDescent="0.25">
      <c r="A187" s="86"/>
      <c r="B187" s="86"/>
      <c r="C187" s="86"/>
      <c r="D187" s="9"/>
      <c r="E187" s="9"/>
      <c r="F187" s="9"/>
      <c r="G187" s="9"/>
      <c r="H187" s="9"/>
      <c r="I187" s="9"/>
    </row>
    <row r="188" spans="1:9" ht="12" customHeight="1" x14ac:dyDescent="0.25">
      <c r="A188" s="9"/>
      <c r="B188" s="9"/>
      <c r="C188" s="9"/>
      <c r="D188" s="90" t="s">
        <v>4253</v>
      </c>
      <c r="E188" s="90"/>
      <c r="F188" s="90"/>
      <c r="G188" s="90"/>
      <c r="H188" s="90"/>
      <c r="I188" s="90"/>
    </row>
    <row r="189" spans="1:9" ht="9.9499999999999993" customHeight="1" x14ac:dyDescent="0.25">
      <c r="A189" s="86"/>
      <c r="B189" s="86"/>
      <c r="C189" s="86"/>
      <c r="D189" s="86"/>
      <c r="E189" s="9"/>
      <c r="F189" s="9"/>
      <c r="G189" s="9"/>
      <c r="H189" s="9"/>
      <c r="I189" s="9"/>
    </row>
    <row r="190" spans="1:9" ht="20.100000000000001" customHeight="1" x14ac:dyDescent="0.25">
      <c r="A190" s="88" t="s">
        <v>2117</v>
      </c>
      <c r="B190" s="88"/>
      <c r="C190" s="88"/>
      <c r="D190" s="88"/>
      <c r="E190" s="88"/>
      <c r="F190" s="88"/>
      <c r="G190" s="88"/>
      <c r="H190" s="88"/>
      <c r="I190" s="88"/>
    </row>
    <row r="191" spans="1:9" ht="15" customHeight="1" x14ac:dyDescent="0.25">
      <c r="A191" s="89"/>
      <c r="B191" s="89"/>
      <c r="C191" s="14" t="s">
        <v>2069</v>
      </c>
      <c r="D191" s="14" t="s">
        <v>2059</v>
      </c>
      <c r="E191" s="9"/>
      <c r="F191" s="9"/>
      <c r="G191" s="9"/>
      <c r="H191" s="9"/>
      <c r="I191" s="9"/>
    </row>
    <row r="192" spans="1:9" ht="12.95" customHeight="1" x14ac:dyDescent="0.25">
      <c r="A192" s="15" t="s">
        <v>2108</v>
      </c>
      <c r="B192" s="16" t="s">
        <v>2069</v>
      </c>
      <c r="C192" s="17">
        <v>199.9</v>
      </c>
      <c r="D192" s="18">
        <v>199.9</v>
      </c>
      <c r="E192" s="9"/>
      <c r="F192" s="9"/>
      <c r="G192" s="9"/>
      <c r="H192" s="9"/>
      <c r="I192" s="9"/>
    </row>
    <row r="193" spans="1:9" ht="15" customHeight="1" x14ac:dyDescent="0.25">
      <c r="A193" s="19"/>
      <c r="B193" s="20"/>
      <c r="C193" s="21"/>
      <c r="D193" s="22">
        <v>199.9</v>
      </c>
      <c r="E193" s="9"/>
      <c r="F193" s="9"/>
      <c r="G193" s="9"/>
      <c r="H193" s="9"/>
      <c r="I193" s="9"/>
    </row>
    <row r="194" spans="1:9" ht="9.9499999999999993" customHeight="1" x14ac:dyDescent="0.25">
      <c r="A194" s="86"/>
      <c r="B194" s="86"/>
      <c r="C194" s="86"/>
      <c r="D194" s="9"/>
      <c r="E194" s="9"/>
      <c r="F194" s="9"/>
      <c r="G194" s="9"/>
      <c r="H194" s="9"/>
      <c r="I194" s="9"/>
    </row>
    <row r="195" spans="1:9" ht="12" customHeight="1" x14ac:dyDescent="0.25">
      <c r="A195" s="9"/>
      <c r="B195" s="9"/>
      <c r="C195" s="9"/>
      <c r="D195" s="90" t="s">
        <v>4260</v>
      </c>
      <c r="E195" s="90"/>
      <c r="F195" s="90"/>
      <c r="G195" s="90"/>
      <c r="H195" s="90"/>
      <c r="I195" s="90"/>
    </row>
    <row r="196" spans="1:9" ht="9.9499999999999993" customHeight="1" x14ac:dyDescent="0.25">
      <c r="A196" s="86"/>
      <c r="B196" s="86"/>
      <c r="C196" s="86"/>
      <c r="D196" s="86"/>
      <c r="E196" s="9"/>
      <c r="F196" s="9"/>
      <c r="G196" s="9"/>
      <c r="H196" s="9"/>
      <c r="I196" s="9"/>
    </row>
    <row r="197" spans="1:9" ht="30.95" customHeight="1" x14ac:dyDescent="0.25">
      <c r="A197" s="88" t="s">
        <v>2118</v>
      </c>
      <c r="B197" s="88"/>
      <c r="C197" s="88"/>
      <c r="D197" s="88"/>
      <c r="E197" s="88"/>
      <c r="F197" s="88"/>
      <c r="G197" s="88"/>
      <c r="H197" s="88"/>
      <c r="I197" s="88"/>
    </row>
    <row r="198" spans="1:9" ht="15" customHeight="1" x14ac:dyDescent="0.25">
      <c r="A198" s="89"/>
      <c r="B198" s="89"/>
      <c r="C198" s="14" t="s">
        <v>2076</v>
      </c>
      <c r="D198" s="14" t="s">
        <v>2059</v>
      </c>
      <c r="E198" s="9"/>
      <c r="F198" s="9"/>
      <c r="G198" s="9"/>
      <c r="H198" s="9"/>
      <c r="I198" s="9"/>
    </row>
    <row r="199" spans="1:9" ht="12.95" customHeight="1" x14ac:dyDescent="0.25">
      <c r="A199" s="15" t="s">
        <v>2077</v>
      </c>
      <c r="B199" s="16" t="s">
        <v>2076</v>
      </c>
      <c r="C199" s="17">
        <v>4409</v>
      </c>
      <c r="D199" s="18">
        <v>4409</v>
      </c>
      <c r="E199" s="9"/>
      <c r="F199" s="9"/>
      <c r="G199" s="9"/>
      <c r="H199" s="9"/>
      <c r="I199" s="9"/>
    </row>
    <row r="200" spans="1:9" ht="15" customHeight="1" x14ac:dyDescent="0.25">
      <c r="A200" s="19"/>
      <c r="B200" s="20"/>
      <c r="C200" s="21"/>
      <c r="D200" s="22">
        <v>4409</v>
      </c>
      <c r="E200" s="9"/>
      <c r="F200" s="9"/>
      <c r="G200" s="9"/>
      <c r="H200" s="9"/>
      <c r="I200" s="9"/>
    </row>
    <row r="201" spans="1:9" ht="9.9499999999999993" customHeight="1" x14ac:dyDescent="0.25">
      <c r="A201" s="86"/>
      <c r="B201" s="86"/>
      <c r="C201" s="86"/>
      <c r="D201" s="9"/>
      <c r="E201" s="9"/>
      <c r="F201" s="9"/>
      <c r="G201" s="9"/>
      <c r="H201" s="9"/>
      <c r="I201" s="9"/>
    </row>
    <row r="202" spans="1:9" ht="12" customHeight="1" x14ac:dyDescent="0.25">
      <c r="A202" s="9"/>
      <c r="B202" s="9"/>
      <c r="C202" s="9"/>
      <c r="D202" s="90" t="s">
        <v>4261</v>
      </c>
      <c r="E202" s="90"/>
      <c r="F202" s="90"/>
      <c r="G202" s="90"/>
      <c r="H202" s="90"/>
      <c r="I202" s="90"/>
    </row>
    <row r="203" spans="1:9" ht="9.9499999999999993" customHeight="1" x14ac:dyDescent="0.25">
      <c r="A203" s="86"/>
      <c r="B203" s="86"/>
      <c r="C203" s="86"/>
      <c r="D203" s="86"/>
      <c r="E203" s="9"/>
      <c r="F203" s="9"/>
      <c r="G203" s="9"/>
      <c r="H203" s="9"/>
      <c r="I203" s="9"/>
    </row>
    <row r="204" spans="1:9" ht="30.95" customHeight="1" x14ac:dyDescent="0.25">
      <c r="A204" s="88" t="s">
        <v>2119</v>
      </c>
      <c r="B204" s="88"/>
      <c r="C204" s="88"/>
      <c r="D204" s="88"/>
      <c r="E204" s="88"/>
      <c r="F204" s="88"/>
      <c r="G204" s="88"/>
      <c r="H204" s="88"/>
      <c r="I204" s="88"/>
    </row>
    <row r="205" spans="1:9" ht="15" customHeight="1" x14ac:dyDescent="0.25">
      <c r="A205" s="89"/>
      <c r="B205" s="89"/>
      <c r="C205" s="14" t="s">
        <v>2076</v>
      </c>
      <c r="D205" s="14" t="s">
        <v>2079</v>
      </c>
      <c r="E205" s="14" t="s">
        <v>2059</v>
      </c>
      <c r="F205" s="9"/>
      <c r="G205" s="9"/>
      <c r="H205" s="9"/>
      <c r="I205" s="9"/>
    </row>
    <row r="206" spans="1:9" ht="18.95" customHeight="1" x14ac:dyDescent="0.25">
      <c r="A206" s="15" t="s">
        <v>2080</v>
      </c>
      <c r="B206" s="16" t="s">
        <v>2081</v>
      </c>
      <c r="C206" s="17">
        <v>896.09</v>
      </c>
      <c r="D206" s="17">
        <v>0.1</v>
      </c>
      <c r="E206" s="18">
        <v>89.61</v>
      </c>
      <c r="F206" s="9"/>
      <c r="G206" s="9"/>
      <c r="H206" s="9"/>
      <c r="I206" s="9"/>
    </row>
    <row r="207" spans="1:9" ht="15" customHeight="1" x14ac:dyDescent="0.25">
      <c r="A207" s="19"/>
      <c r="B207" s="20"/>
      <c r="C207" s="21"/>
      <c r="D207" s="21"/>
      <c r="E207" s="22">
        <v>89.61</v>
      </c>
      <c r="F207" s="9"/>
      <c r="G207" s="9"/>
      <c r="H207" s="9"/>
      <c r="I207" s="9"/>
    </row>
    <row r="208" spans="1:9" ht="9.9499999999999993" customHeight="1" x14ac:dyDescent="0.25">
      <c r="A208" s="86"/>
      <c r="B208" s="86"/>
      <c r="C208" s="86"/>
      <c r="D208" s="9"/>
      <c r="E208" s="9"/>
      <c r="F208" s="9"/>
      <c r="G208" s="9"/>
      <c r="H208" s="9"/>
      <c r="I208" s="9"/>
    </row>
    <row r="209" spans="1:9" ht="12" customHeight="1" x14ac:dyDescent="0.25">
      <c r="A209" s="9"/>
      <c r="B209" s="9"/>
      <c r="C209" s="9"/>
      <c r="D209" s="90" t="s">
        <v>4262</v>
      </c>
      <c r="E209" s="90"/>
      <c r="F209" s="90"/>
      <c r="G209" s="90"/>
      <c r="H209" s="90"/>
      <c r="I209" s="90"/>
    </row>
    <row r="210" spans="1:9" ht="9.9499999999999993" customHeight="1" x14ac:dyDescent="0.25">
      <c r="A210" s="86"/>
      <c r="B210" s="86"/>
      <c r="C210" s="86"/>
      <c r="D210" s="86"/>
      <c r="E210" s="9"/>
      <c r="F210" s="9"/>
      <c r="G210" s="9"/>
      <c r="H210" s="9"/>
      <c r="I210" s="9"/>
    </row>
    <row r="211" spans="1:9" ht="30.95" customHeight="1" x14ac:dyDescent="0.25">
      <c r="A211" s="88" t="s">
        <v>2120</v>
      </c>
      <c r="B211" s="88"/>
      <c r="C211" s="88"/>
      <c r="D211" s="88"/>
      <c r="E211" s="88"/>
      <c r="F211" s="88"/>
      <c r="G211" s="88"/>
      <c r="H211" s="88"/>
      <c r="I211" s="88"/>
    </row>
    <row r="212" spans="1:9" ht="15" customHeight="1" x14ac:dyDescent="0.25">
      <c r="A212" s="89"/>
      <c r="B212" s="89"/>
      <c r="C212" s="14" t="s">
        <v>2076</v>
      </c>
      <c r="D212" s="14" t="s">
        <v>2079</v>
      </c>
      <c r="E212" s="14" t="s">
        <v>2058</v>
      </c>
      <c r="F212" s="14" t="s">
        <v>2059</v>
      </c>
      <c r="G212" s="9"/>
      <c r="H212" s="9"/>
      <c r="I212" s="9"/>
    </row>
    <row r="213" spans="1:9" ht="27" customHeight="1" x14ac:dyDescent="0.25">
      <c r="A213" s="15" t="s">
        <v>2083</v>
      </c>
      <c r="B213" s="16" t="s">
        <v>2084</v>
      </c>
      <c r="C213" s="17">
        <v>4.5999999999999996</v>
      </c>
      <c r="D213" s="17">
        <v>0.1</v>
      </c>
      <c r="E213" s="17">
        <v>4</v>
      </c>
      <c r="F213" s="18">
        <v>1.84</v>
      </c>
      <c r="G213" s="9"/>
      <c r="H213" s="9"/>
      <c r="I213" s="9"/>
    </row>
    <row r="214" spans="1:9" ht="15" customHeight="1" x14ac:dyDescent="0.25">
      <c r="A214" s="19"/>
      <c r="B214" s="20"/>
      <c r="C214" s="21"/>
      <c r="D214" s="21"/>
      <c r="E214" s="21"/>
      <c r="F214" s="22">
        <v>1.84</v>
      </c>
      <c r="G214" s="9"/>
      <c r="H214" s="9"/>
      <c r="I214" s="9"/>
    </row>
    <row r="215" spans="1:9" ht="9.9499999999999993" customHeight="1" x14ac:dyDescent="0.25">
      <c r="A215" s="86"/>
      <c r="B215" s="86"/>
      <c r="C215" s="86"/>
      <c r="D215" s="9"/>
      <c r="E215" s="9"/>
      <c r="F215" s="9"/>
      <c r="G215" s="9"/>
      <c r="H215" s="9"/>
      <c r="I215" s="9"/>
    </row>
    <row r="216" spans="1:9" ht="12" customHeight="1" x14ac:dyDescent="0.25">
      <c r="A216" s="9"/>
      <c r="B216" s="9"/>
      <c r="C216" s="9"/>
      <c r="D216" s="90" t="s">
        <v>4247</v>
      </c>
      <c r="E216" s="90"/>
      <c r="F216" s="90"/>
      <c r="G216" s="90"/>
      <c r="H216" s="90"/>
      <c r="I216" s="90"/>
    </row>
    <row r="217" spans="1:9" ht="9.9499999999999993" customHeight="1" x14ac:dyDescent="0.25">
      <c r="A217" s="86"/>
      <c r="B217" s="86"/>
      <c r="C217" s="86"/>
      <c r="D217" s="86"/>
      <c r="E217" s="9"/>
      <c r="F217" s="9"/>
      <c r="G217" s="9"/>
      <c r="H217" s="9"/>
      <c r="I217" s="9"/>
    </row>
    <row r="218" spans="1:9" ht="42.95" customHeight="1" x14ac:dyDescent="0.25">
      <c r="A218" s="88" t="s">
        <v>2121</v>
      </c>
      <c r="B218" s="88"/>
      <c r="C218" s="88"/>
      <c r="D218" s="88"/>
      <c r="E218" s="88"/>
      <c r="F218" s="88"/>
      <c r="G218" s="88"/>
      <c r="H218" s="88"/>
      <c r="I218" s="88"/>
    </row>
    <row r="219" spans="1:9" ht="15" customHeight="1" x14ac:dyDescent="0.25">
      <c r="A219" s="89"/>
      <c r="B219" s="89"/>
      <c r="C219" s="14" t="s">
        <v>2076</v>
      </c>
      <c r="D219" s="14" t="s">
        <v>2056</v>
      </c>
      <c r="E219" s="14" t="s">
        <v>2058</v>
      </c>
      <c r="F219" s="14" t="s">
        <v>2086</v>
      </c>
      <c r="G219" s="14" t="s">
        <v>2059</v>
      </c>
      <c r="H219" s="9"/>
      <c r="I219" s="9"/>
    </row>
    <row r="220" spans="1:9" ht="18.95" customHeight="1" x14ac:dyDescent="0.25">
      <c r="A220" s="15" t="s">
        <v>2087</v>
      </c>
      <c r="B220" s="16" t="s">
        <v>2088</v>
      </c>
      <c r="C220" s="17">
        <v>4409</v>
      </c>
      <c r="D220" s="17">
        <v>0.1</v>
      </c>
      <c r="E220" s="17">
        <v>1</v>
      </c>
      <c r="F220" s="17">
        <v>1.5</v>
      </c>
      <c r="G220" s="18">
        <v>661.35</v>
      </c>
      <c r="H220" s="9"/>
      <c r="I220" s="9"/>
    </row>
    <row r="221" spans="1:9" ht="18.95" customHeight="1" x14ac:dyDescent="0.25">
      <c r="A221" s="15" t="s">
        <v>2089</v>
      </c>
      <c r="B221" s="16" t="s">
        <v>2088</v>
      </c>
      <c r="C221" s="17">
        <v>896.09</v>
      </c>
      <c r="D221" s="17">
        <v>0.1</v>
      </c>
      <c r="E221" s="17">
        <v>1</v>
      </c>
      <c r="F221" s="17">
        <v>1.5</v>
      </c>
      <c r="G221" s="18">
        <v>134.41</v>
      </c>
      <c r="H221" s="9"/>
      <c r="I221" s="9"/>
    </row>
    <row r="222" spans="1:9" ht="27" customHeight="1" x14ac:dyDescent="0.25">
      <c r="A222" s="15" t="s">
        <v>2090</v>
      </c>
      <c r="B222" s="16" t="s">
        <v>2088</v>
      </c>
      <c r="C222" s="17">
        <v>4.5999999999999996</v>
      </c>
      <c r="D222" s="17">
        <v>0.1</v>
      </c>
      <c r="E222" s="17">
        <v>4</v>
      </c>
      <c r="F222" s="17">
        <v>1.5</v>
      </c>
      <c r="G222" s="18">
        <v>2.76</v>
      </c>
      <c r="H222" s="9"/>
      <c r="I222" s="9"/>
    </row>
    <row r="223" spans="1:9" ht="15" customHeight="1" x14ac:dyDescent="0.25">
      <c r="A223" s="19"/>
      <c r="B223" s="20"/>
      <c r="C223" s="21"/>
      <c r="D223" s="21"/>
      <c r="E223" s="21"/>
      <c r="F223" s="21"/>
      <c r="G223" s="22">
        <v>798.52</v>
      </c>
      <c r="H223" s="9"/>
      <c r="I223" s="9"/>
    </row>
    <row r="224" spans="1:9" ht="9.9499999999999993" customHeight="1" x14ac:dyDescent="0.25">
      <c r="A224" s="86"/>
      <c r="B224" s="86"/>
      <c r="C224" s="86"/>
      <c r="D224" s="9"/>
      <c r="E224" s="9"/>
      <c r="F224" s="9"/>
      <c r="G224" s="9"/>
      <c r="H224" s="9"/>
      <c r="I224" s="9"/>
    </row>
    <row r="225" spans="1:9" ht="12" customHeight="1" x14ac:dyDescent="0.25">
      <c r="A225" s="9"/>
      <c r="B225" s="9"/>
      <c r="C225" s="9"/>
      <c r="D225" s="90" t="s">
        <v>4263</v>
      </c>
      <c r="E225" s="90"/>
      <c r="F225" s="90"/>
      <c r="G225" s="90"/>
      <c r="H225" s="90"/>
      <c r="I225" s="90"/>
    </row>
    <row r="226" spans="1:9" ht="9.9499999999999993" customHeight="1" x14ac:dyDescent="0.25">
      <c r="A226" s="86"/>
      <c r="B226" s="86"/>
      <c r="C226" s="86"/>
      <c r="D226" s="86"/>
      <c r="E226" s="9"/>
      <c r="F226" s="9"/>
      <c r="G226" s="9"/>
      <c r="H226" s="9"/>
      <c r="I226" s="9"/>
    </row>
    <row r="227" spans="1:9" ht="30.95" customHeight="1" x14ac:dyDescent="0.25">
      <c r="A227" s="88" t="s">
        <v>2122</v>
      </c>
      <c r="B227" s="88"/>
      <c r="C227" s="88"/>
      <c r="D227" s="88"/>
      <c r="E227" s="88"/>
      <c r="F227" s="88"/>
      <c r="G227" s="88"/>
      <c r="H227" s="88"/>
      <c r="I227" s="88"/>
    </row>
    <row r="228" spans="1:9" ht="15" customHeight="1" x14ac:dyDescent="0.25">
      <c r="A228" s="89"/>
      <c r="B228" s="89"/>
      <c r="C228" s="14" t="s">
        <v>2076</v>
      </c>
      <c r="D228" s="14" t="s">
        <v>2056</v>
      </c>
      <c r="E228" s="14" t="s">
        <v>2058</v>
      </c>
      <c r="F228" s="14" t="s">
        <v>2092</v>
      </c>
      <c r="G228" s="14" t="s">
        <v>2086</v>
      </c>
      <c r="H228" s="14" t="s">
        <v>2059</v>
      </c>
      <c r="I228" s="9"/>
    </row>
    <row r="229" spans="1:9" ht="18.95" customHeight="1" x14ac:dyDescent="0.25">
      <c r="A229" s="15" t="s">
        <v>2087</v>
      </c>
      <c r="B229" s="16" t="s">
        <v>2093</v>
      </c>
      <c r="C229" s="17">
        <v>4409</v>
      </c>
      <c r="D229" s="17">
        <v>0.1</v>
      </c>
      <c r="E229" s="17">
        <v>1</v>
      </c>
      <c r="F229" s="17">
        <v>30</v>
      </c>
      <c r="G229" s="17">
        <v>1.5</v>
      </c>
      <c r="H229" s="18">
        <v>19840.5</v>
      </c>
      <c r="I229" s="9"/>
    </row>
    <row r="230" spans="1:9" ht="18.95" customHeight="1" x14ac:dyDescent="0.25">
      <c r="A230" s="15" t="s">
        <v>2089</v>
      </c>
      <c r="B230" s="16" t="s">
        <v>2093</v>
      </c>
      <c r="C230" s="17">
        <v>896.09</v>
      </c>
      <c r="D230" s="17">
        <v>0.1</v>
      </c>
      <c r="E230" s="17">
        <v>1</v>
      </c>
      <c r="F230" s="17">
        <v>30</v>
      </c>
      <c r="G230" s="17">
        <v>1.5</v>
      </c>
      <c r="H230" s="18">
        <v>4032.41</v>
      </c>
      <c r="I230" s="9"/>
    </row>
    <row r="231" spans="1:9" ht="27" customHeight="1" x14ac:dyDescent="0.25">
      <c r="A231" s="15" t="s">
        <v>2090</v>
      </c>
      <c r="B231" s="16" t="s">
        <v>2093</v>
      </c>
      <c r="C231" s="17">
        <v>4.5999999999999996</v>
      </c>
      <c r="D231" s="17">
        <v>0.1</v>
      </c>
      <c r="E231" s="17">
        <v>4</v>
      </c>
      <c r="F231" s="17">
        <v>30</v>
      </c>
      <c r="G231" s="17">
        <v>1.5</v>
      </c>
      <c r="H231" s="18">
        <v>82.8</v>
      </c>
      <c r="I231" s="9"/>
    </row>
    <row r="232" spans="1:9" ht="15" customHeight="1" x14ac:dyDescent="0.25">
      <c r="A232" s="19"/>
      <c r="B232" s="20"/>
      <c r="C232" s="21"/>
      <c r="D232" s="21"/>
      <c r="E232" s="21"/>
      <c r="F232" s="21"/>
      <c r="G232" s="21"/>
      <c r="H232" s="22">
        <v>23955.71</v>
      </c>
      <c r="I232" s="9"/>
    </row>
    <row r="233" spans="1:9" ht="9.9499999999999993" customHeight="1" x14ac:dyDescent="0.25">
      <c r="A233" s="86"/>
      <c r="B233" s="86"/>
      <c r="C233" s="86"/>
      <c r="D233" s="9"/>
      <c r="E233" s="9"/>
      <c r="F233" s="9"/>
      <c r="G233" s="9"/>
      <c r="H233" s="9"/>
      <c r="I233" s="9"/>
    </row>
    <row r="234" spans="1:9" ht="12" customHeight="1" x14ac:dyDescent="0.25">
      <c r="A234" s="9"/>
      <c r="B234" s="9"/>
      <c r="C234" s="9"/>
      <c r="D234" s="90" t="s">
        <v>4264</v>
      </c>
      <c r="E234" s="90"/>
      <c r="F234" s="90"/>
      <c r="G234" s="90"/>
      <c r="H234" s="90"/>
      <c r="I234" s="90"/>
    </row>
    <row r="235" spans="1:9" ht="9.9499999999999993" customHeight="1" x14ac:dyDescent="0.25">
      <c r="A235" s="86"/>
      <c r="B235" s="86"/>
      <c r="C235" s="86"/>
      <c r="D235" s="86"/>
      <c r="E235" s="9"/>
      <c r="F235" s="9"/>
      <c r="G235" s="9"/>
      <c r="H235" s="9"/>
      <c r="I235" s="9"/>
    </row>
    <row r="236" spans="1:9" ht="42.95" customHeight="1" x14ac:dyDescent="0.25">
      <c r="A236" s="88" t="s">
        <v>2123</v>
      </c>
      <c r="B236" s="88"/>
      <c r="C236" s="88"/>
      <c r="D236" s="88"/>
      <c r="E236" s="88"/>
      <c r="F236" s="88"/>
      <c r="G236" s="88"/>
      <c r="H236" s="88"/>
      <c r="I236" s="88"/>
    </row>
    <row r="237" spans="1:9" ht="15" customHeight="1" x14ac:dyDescent="0.25">
      <c r="A237" s="89"/>
      <c r="B237" s="89"/>
      <c r="C237" s="14" t="s">
        <v>2076</v>
      </c>
      <c r="D237" s="14" t="s">
        <v>2056</v>
      </c>
      <c r="E237" s="14" t="s">
        <v>2058</v>
      </c>
      <c r="F237" s="14" t="s">
        <v>2092</v>
      </c>
      <c r="G237" s="14" t="s">
        <v>2086</v>
      </c>
      <c r="H237" s="14" t="s">
        <v>2059</v>
      </c>
      <c r="I237" s="9"/>
    </row>
    <row r="238" spans="1:9" ht="18.95" customHeight="1" x14ac:dyDescent="0.25">
      <c r="A238" s="15" t="s">
        <v>2087</v>
      </c>
      <c r="B238" s="16" t="s">
        <v>2093</v>
      </c>
      <c r="C238" s="17">
        <v>4409</v>
      </c>
      <c r="D238" s="17">
        <v>0.1</v>
      </c>
      <c r="E238" s="17">
        <v>1</v>
      </c>
      <c r="F238" s="17">
        <v>12</v>
      </c>
      <c r="G238" s="17">
        <v>1.5</v>
      </c>
      <c r="H238" s="18">
        <v>7936.2</v>
      </c>
      <c r="I238" s="9"/>
    </row>
    <row r="239" spans="1:9" ht="18.95" customHeight="1" x14ac:dyDescent="0.25">
      <c r="A239" s="15" t="s">
        <v>2089</v>
      </c>
      <c r="B239" s="16" t="s">
        <v>2093</v>
      </c>
      <c r="C239" s="17">
        <v>896.09</v>
      </c>
      <c r="D239" s="17">
        <v>0.1</v>
      </c>
      <c r="E239" s="17">
        <v>1</v>
      </c>
      <c r="F239" s="17">
        <v>12</v>
      </c>
      <c r="G239" s="17">
        <v>1.5</v>
      </c>
      <c r="H239" s="18">
        <v>1612.96</v>
      </c>
      <c r="I239" s="9"/>
    </row>
    <row r="240" spans="1:9" ht="27" customHeight="1" x14ac:dyDescent="0.25">
      <c r="A240" s="15" t="s">
        <v>2090</v>
      </c>
      <c r="B240" s="16" t="s">
        <v>2093</v>
      </c>
      <c r="C240" s="17">
        <v>4.5999999999999996</v>
      </c>
      <c r="D240" s="17">
        <v>0.1</v>
      </c>
      <c r="E240" s="17">
        <v>4</v>
      </c>
      <c r="F240" s="17">
        <v>12</v>
      </c>
      <c r="G240" s="17">
        <v>1.5</v>
      </c>
      <c r="H240" s="18">
        <v>33.119999999999997</v>
      </c>
      <c r="I240" s="9"/>
    </row>
    <row r="241" spans="1:9" ht="15" customHeight="1" x14ac:dyDescent="0.25">
      <c r="A241" s="19"/>
      <c r="B241" s="20"/>
      <c r="C241" s="21"/>
      <c r="D241" s="21"/>
      <c r="E241" s="21"/>
      <c r="F241" s="21"/>
      <c r="G241" s="21"/>
      <c r="H241" s="22">
        <v>9582.2800000000007</v>
      </c>
      <c r="I241" s="9"/>
    </row>
    <row r="242" spans="1:9" ht="9.9499999999999993" customHeight="1" x14ac:dyDescent="0.25">
      <c r="A242" s="86"/>
      <c r="B242" s="86"/>
      <c r="C242" s="86"/>
      <c r="D242" s="9"/>
      <c r="E242" s="9"/>
      <c r="F242" s="9"/>
      <c r="G242" s="9"/>
      <c r="H242" s="9"/>
      <c r="I242" s="9"/>
    </row>
    <row r="243" spans="1:9" ht="12" customHeight="1" x14ac:dyDescent="0.25">
      <c r="A243" s="9"/>
      <c r="B243" s="9"/>
      <c r="C243" s="9"/>
      <c r="D243" s="90" t="s">
        <v>4265</v>
      </c>
      <c r="E243" s="90"/>
      <c r="F243" s="90"/>
      <c r="G243" s="90"/>
      <c r="H243" s="90"/>
      <c r="I243" s="90"/>
    </row>
    <row r="244" spans="1:9" ht="9.9499999999999993" customHeight="1" x14ac:dyDescent="0.25">
      <c r="A244" s="86"/>
      <c r="B244" s="86"/>
      <c r="C244" s="86"/>
      <c r="D244" s="86"/>
      <c r="E244" s="9"/>
      <c r="F244" s="9"/>
      <c r="G244" s="9"/>
      <c r="H244" s="9"/>
      <c r="I244" s="9"/>
    </row>
    <row r="245" spans="1:9" ht="20.100000000000001" customHeight="1" x14ac:dyDescent="0.25">
      <c r="A245" s="88" t="s">
        <v>2124</v>
      </c>
      <c r="B245" s="88"/>
      <c r="C245" s="88"/>
      <c r="D245" s="88"/>
      <c r="E245" s="88"/>
      <c r="F245" s="88"/>
      <c r="G245" s="88"/>
      <c r="H245" s="88"/>
      <c r="I245" s="88"/>
    </row>
    <row r="246" spans="1:9" ht="15" customHeight="1" x14ac:dyDescent="0.25">
      <c r="A246" s="89"/>
      <c r="B246" s="89"/>
      <c r="C246" s="14" t="s">
        <v>2076</v>
      </c>
      <c r="D246" s="14" t="s">
        <v>2056</v>
      </c>
      <c r="E246" s="14" t="s">
        <v>2058</v>
      </c>
      <c r="F246" s="14" t="s">
        <v>2086</v>
      </c>
      <c r="G246" s="14" t="s">
        <v>2059</v>
      </c>
      <c r="H246" s="9"/>
      <c r="I246" s="9"/>
    </row>
    <row r="247" spans="1:9" ht="18.95" customHeight="1" x14ac:dyDescent="0.25">
      <c r="A247" s="15" t="s">
        <v>2096</v>
      </c>
      <c r="B247" s="16" t="s">
        <v>2088</v>
      </c>
      <c r="C247" s="17">
        <v>4409</v>
      </c>
      <c r="D247" s="17">
        <v>0.1</v>
      </c>
      <c r="E247" s="17">
        <v>1</v>
      </c>
      <c r="F247" s="17">
        <v>1.5</v>
      </c>
      <c r="G247" s="18">
        <v>661.35</v>
      </c>
      <c r="H247" s="9"/>
      <c r="I247" s="9"/>
    </row>
    <row r="248" spans="1:9" ht="15" customHeight="1" x14ac:dyDescent="0.25">
      <c r="A248" s="19"/>
      <c r="B248" s="20"/>
      <c r="C248" s="21"/>
      <c r="D248" s="21"/>
      <c r="E248" s="21"/>
      <c r="F248" s="21"/>
      <c r="G248" s="22">
        <v>661.35</v>
      </c>
      <c r="H248" s="9"/>
      <c r="I248" s="9"/>
    </row>
    <row r="249" spans="1:9" ht="9.9499999999999993" customHeight="1" x14ac:dyDescent="0.25">
      <c r="A249" s="86"/>
      <c r="B249" s="86"/>
      <c r="C249" s="86"/>
      <c r="D249" s="9"/>
      <c r="E249" s="9"/>
      <c r="F249" s="9"/>
      <c r="G249" s="9"/>
      <c r="H249" s="9"/>
      <c r="I249" s="9"/>
    </row>
    <row r="250" spans="1:9" ht="12" customHeight="1" x14ac:dyDescent="0.25">
      <c r="A250" s="9"/>
      <c r="B250" s="9"/>
      <c r="C250" s="9"/>
      <c r="D250" s="90" t="s">
        <v>4266</v>
      </c>
      <c r="E250" s="90"/>
      <c r="F250" s="90"/>
      <c r="G250" s="90"/>
      <c r="H250" s="90"/>
      <c r="I250" s="90"/>
    </row>
    <row r="251" spans="1:9" ht="9.9499999999999993" customHeight="1" x14ac:dyDescent="0.25">
      <c r="A251" s="86"/>
      <c r="B251" s="86"/>
      <c r="C251" s="86"/>
      <c r="D251" s="86"/>
      <c r="E251" s="9"/>
      <c r="F251" s="9"/>
      <c r="G251" s="9"/>
      <c r="H251" s="9"/>
      <c r="I251" s="9"/>
    </row>
    <row r="252" spans="1:9" ht="30.95" customHeight="1" x14ac:dyDescent="0.25">
      <c r="A252" s="88" t="s">
        <v>2125</v>
      </c>
      <c r="B252" s="88"/>
      <c r="C252" s="88"/>
      <c r="D252" s="88"/>
      <c r="E252" s="88"/>
      <c r="F252" s="88"/>
      <c r="G252" s="88"/>
      <c r="H252" s="88"/>
      <c r="I252" s="88"/>
    </row>
    <row r="253" spans="1:9" ht="15" customHeight="1" x14ac:dyDescent="0.25">
      <c r="A253" s="89"/>
      <c r="B253" s="89"/>
      <c r="C253" s="14" t="s">
        <v>2076</v>
      </c>
      <c r="D253" s="14" t="s">
        <v>2079</v>
      </c>
      <c r="E253" s="14" t="s">
        <v>2092</v>
      </c>
      <c r="F253" s="14" t="s">
        <v>2086</v>
      </c>
      <c r="G253" s="14" t="s">
        <v>2059</v>
      </c>
      <c r="H253" s="9"/>
      <c r="I253" s="9"/>
    </row>
    <row r="254" spans="1:9" ht="27" customHeight="1" x14ac:dyDescent="0.25">
      <c r="A254" s="15" t="s">
        <v>2099</v>
      </c>
      <c r="B254" s="16" t="s">
        <v>2126</v>
      </c>
      <c r="C254" s="17">
        <v>896.09</v>
      </c>
      <c r="D254" s="17">
        <v>0.1</v>
      </c>
      <c r="E254" s="17">
        <v>29.7</v>
      </c>
      <c r="F254" s="17">
        <v>1.5</v>
      </c>
      <c r="G254" s="18">
        <v>3992.08</v>
      </c>
      <c r="H254" s="9"/>
      <c r="I254" s="9"/>
    </row>
    <row r="255" spans="1:9" ht="15" customHeight="1" x14ac:dyDescent="0.25">
      <c r="A255" s="19"/>
      <c r="B255" s="20"/>
      <c r="C255" s="21"/>
      <c r="D255" s="21"/>
      <c r="E255" s="21"/>
      <c r="F255" s="21"/>
      <c r="G255" s="22">
        <v>3992.08</v>
      </c>
      <c r="H255" s="9"/>
      <c r="I255" s="9"/>
    </row>
    <row r="256" spans="1:9" ht="9.9499999999999993" customHeight="1" x14ac:dyDescent="0.25">
      <c r="A256" s="86"/>
      <c r="B256" s="86"/>
      <c r="C256" s="86"/>
      <c r="D256" s="9"/>
      <c r="E256" s="9"/>
      <c r="F256" s="9"/>
      <c r="G256" s="9"/>
      <c r="H256" s="9"/>
      <c r="I256" s="9"/>
    </row>
    <row r="257" spans="1:9" ht="12" customHeight="1" x14ac:dyDescent="0.25">
      <c r="A257" s="9"/>
      <c r="B257" s="9"/>
      <c r="C257" s="9"/>
      <c r="D257" s="90" t="s">
        <v>4267</v>
      </c>
      <c r="E257" s="90"/>
      <c r="F257" s="90"/>
      <c r="G257" s="90"/>
      <c r="H257" s="90"/>
      <c r="I257" s="90"/>
    </row>
    <row r="258" spans="1:9" ht="9.9499999999999993" customHeight="1" x14ac:dyDescent="0.25">
      <c r="A258" s="86"/>
      <c r="B258" s="86"/>
      <c r="C258" s="86"/>
      <c r="D258" s="86"/>
      <c r="E258" s="9"/>
      <c r="F258" s="9"/>
      <c r="G258" s="9"/>
      <c r="H258" s="9"/>
      <c r="I258" s="9"/>
    </row>
    <row r="259" spans="1:9" ht="30.95" customHeight="1" x14ac:dyDescent="0.25">
      <c r="A259" s="88" t="s">
        <v>2127</v>
      </c>
      <c r="B259" s="88"/>
      <c r="C259" s="88"/>
      <c r="D259" s="88"/>
      <c r="E259" s="88"/>
      <c r="F259" s="88"/>
      <c r="G259" s="88"/>
      <c r="H259" s="88"/>
      <c r="I259" s="88"/>
    </row>
    <row r="260" spans="1:9" ht="15" customHeight="1" x14ac:dyDescent="0.25">
      <c r="A260" s="89"/>
      <c r="B260" s="89"/>
      <c r="C260" s="14" t="s">
        <v>2076</v>
      </c>
      <c r="D260" s="14" t="s">
        <v>2079</v>
      </c>
      <c r="E260" s="14" t="s">
        <v>2059</v>
      </c>
      <c r="F260" s="9"/>
      <c r="G260" s="9"/>
      <c r="H260" s="9"/>
      <c r="I260" s="9"/>
    </row>
    <row r="261" spans="1:9" ht="18.95" customHeight="1" x14ac:dyDescent="0.25">
      <c r="A261" s="15" t="s">
        <v>2080</v>
      </c>
      <c r="B261" s="16" t="s">
        <v>2081</v>
      </c>
      <c r="C261" s="17">
        <v>896.09</v>
      </c>
      <c r="D261" s="17">
        <v>0.1</v>
      </c>
      <c r="E261" s="18">
        <v>89.61</v>
      </c>
      <c r="F261" s="9"/>
      <c r="G261" s="9"/>
      <c r="H261" s="9"/>
      <c r="I261" s="9"/>
    </row>
    <row r="262" spans="1:9" ht="15" customHeight="1" x14ac:dyDescent="0.25">
      <c r="A262" s="19"/>
      <c r="B262" s="20"/>
      <c r="C262" s="21"/>
      <c r="D262" s="21"/>
      <c r="E262" s="22">
        <v>89.61</v>
      </c>
      <c r="F262" s="9"/>
      <c r="G262" s="9"/>
      <c r="H262" s="9"/>
      <c r="I262" s="9"/>
    </row>
    <row r="263" spans="1:9" ht="9.9499999999999993" customHeight="1" x14ac:dyDescent="0.25">
      <c r="A263" s="86"/>
      <c r="B263" s="86"/>
      <c r="C263" s="86"/>
      <c r="D263" s="9"/>
      <c r="E263" s="9"/>
      <c r="F263" s="9"/>
      <c r="G263" s="9"/>
      <c r="H263" s="9"/>
      <c r="I263" s="9"/>
    </row>
    <row r="264" spans="1:9" ht="12" customHeight="1" x14ac:dyDescent="0.25">
      <c r="A264" s="9"/>
      <c r="B264" s="9"/>
      <c r="C264" s="9"/>
      <c r="D264" s="90" t="s">
        <v>4262</v>
      </c>
      <c r="E264" s="90"/>
      <c r="F264" s="90"/>
      <c r="G264" s="90"/>
      <c r="H264" s="90"/>
      <c r="I264" s="90"/>
    </row>
    <row r="265" spans="1:9" ht="9.9499999999999993" customHeight="1" x14ac:dyDescent="0.25">
      <c r="A265" s="86"/>
      <c r="B265" s="86"/>
      <c r="C265" s="86"/>
      <c r="D265" s="86"/>
      <c r="E265" s="9"/>
      <c r="F265" s="9"/>
      <c r="G265" s="9"/>
      <c r="H265" s="9"/>
      <c r="I265" s="9"/>
    </row>
    <row r="266" spans="1:9" ht="30.95" customHeight="1" x14ac:dyDescent="0.25">
      <c r="A266" s="88" t="s">
        <v>2128</v>
      </c>
      <c r="B266" s="88"/>
      <c r="C266" s="88"/>
      <c r="D266" s="88"/>
      <c r="E266" s="88"/>
      <c r="F266" s="88"/>
      <c r="G266" s="88"/>
      <c r="H266" s="88"/>
      <c r="I266" s="88"/>
    </row>
    <row r="267" spans="1:9" ht="15" customHeight="1" x14ac:dyDescent="0.25">
      <c r="A267" s="89"/>
      <c r="B267" s="89"/>
      <c r="C267" s="14" t="s">
        <v>2076</v>
      </c>
      <c r="D267" s="14" t="s">
        <v>2059</v>
      </c>
      <c r="E267" s="9"/>
      <c r="F267" s="9"/>
      <c r="G267" s="9"/>
      <c r="H267" s="9"/>
      <c r="I267" s="9"/>
    </row>
    <row r="268" spans="1:9" ht="27" customHeight="1" x14ac:dyDescent="0.25">
      <c r="A268" s="15" t="s">
        <v>2099</v>
      </c>
      <c r="B268" s="16" t="s">
        <v>2076</v>
      </c>
      <c r="C268" s="17">
        <v>896.09</v>
      </c>
      <c r="D268" s="18">
        <v>896.09</v>
      </c>
      <c r="E268" s="9"/>
      <c r="F268" s="9"/>
      <c r="G268" s="9"/>
      <c r="H268" s="9"/>
      <c r="I268" s="9"/>
    </row>
    <row r="269" spans="1:9" ht="15" customHeight="1" x14ac:dyDescent="0.25">
      <c r="A269" s="19"/>
      <c r="B269" s="20"/>
      <c r="C269" s="21"/>
      <c r="D269" s="22">
        <v>896.09</v>
      </c>
      <c r="E269" s="9"/>
      <c r="F269" s="9"/>
      <c r="G269" s="9"/>
      <c r="H269" s="9"/>
      <c r="I269" s="9"/>
    </row>
    <row r="270" spans="1:9" ht="9.9499999999999993" customHeight="1" x14ac:dyDescent="0.25">
      <c r="A270" s="86"/>
      <c r="B270" s="86"/>
      <c r="C270" s="86"/>
      <c r="D270" s="9"/>
      <c r="E270" s="9"/>
      <c r="F270" s="9"/>
      <c r="G270" s="9"/>
      <c r="H270" s="9"/>
      <c r="I270" s="9"/>
    </row>
    <row r="271" spans="1:9" ht="12" customHeight="1" x14ac:dyDescent="0.25">
      <c r="A271" s="9"/>
      <c r="B271" s="9"/>
      <c r="C271" s="9"/>
      <c r="D271" s="90" t="s">
        <v>4268</v>
      </c>
      <c r="E271" s="90"/>
      <c r="F271" s="90"/>
      <c r="G271" s="90"/>
      <c r="H271" s="90"/>
      <c r="I271" s="90"/>
    </row>
    <row r="272" spans="1:9" ht="9.9499999999999993" customHeight="1" x14ac:dyDescent="0.25">
      <c r="A272" s="86"/>
      <c r="B272" s="86"/>
      <c r="C272" s="86"/>
      <c r="D272" s="86"/>
      <c r="E272" s="9"/>
      <c r="F272" s="9"/>
      <c r="G272" s="9"/>
      <c r="H272" s="9"/>
      <c r="I272" s="9"/>
    </row>
    <row r="273" spans="1:9" ht="42.95" customHeight="1" x14ac:dyDescent="0.25">
      <c r="A273" s="88" t="s">
        <v>2129</v>
      </c>
      <c r="B273" s="88"/>
      <c r="C273" s="88"/>
      <c r="D273" s="88"/>
      <c r="E273" s="88"/>
      <c r="F273" s="88"/>
      <c r="G273" s="88"/>
      <c r="H273" s="88"/>
      <c r="I273" s="88"/>
    </row>
    <row r="274" spans="1:9" ht="15" customHeight="1" x14ac:dyDescent="0.25">
      <c r="A274" s="89"/>
      <c r="B274" s="89"/>
      <c r="C274" s="14" t="s">
        <v>2069</v>
      </c>
      <c r="D274" s="14" t="s">
        <v>2058</v>
      </c>
      <c r="E274" s="14" t="s">
        <v>2059</v>
      </c>
      <c r="F274" s="9"/>
      <c r="G274" s="9"/>
      <c r="H274" s="9"/>
      <c r="I274" s="9"/>
    </row>
    <row r="275" spans="1:9" ht="12.95" customHeight="1" x14ac:dyDescent="0.25">
      <c r="A275" s="15"/>
      <c r="B275" s="16" t="s">
        <v>2104</v>
      </c>
      <c r="C275" s="17">
        <v>636.28</v>
      </c>
      <c r="D275" s="17">
        <v>1</v>
      </c>
      <c r="E275" s="18">
        <v>636.28</v>
      </c>
      <c r="F275" s="9"/>
      <c r="G275" s="9"/>
      <c r="H275" s="9"/>
      <c r="I275" s="9"/>
    </row>
    <row r="276" spans="1:9" ht="15" customHeight="1" x14ac:dyDescent="0.25">
      <c r="A276" s="19"/>
      <c r="B276" s="20"/>
      <c r="C276" s="21"/>
      <c r="D276" s="21"/>
      <c r="E276" s="22">
        <v>636.28</v>
      </c>
      <c r="F276" s="9"/>
      <c r="G276" s="9"/>
      <c r="H276" s="9"/>
      <c r="I276" s="9"/>
    </row>
    <row r="277" spans="1:9" ht="9.9499999999999993" customHeight="1" x14ac:dyDescent="0.25">
      <c r="A277" s="86"/>
      <c r="B277" s="86"/>
      <c r="C277" s="86"/>
      <c r="D277" s="9"/>
      <c r="E277" s="9"/>
      <c r="F277" s="9"/>
      <c r="G277" s="9"/>
      <c r="H277" s="9"/>
      <c r="I277" s="9"/>
    </row>
    <row r="278" spans="1:9" ht="12" customHeight="1" x14ac:dyDescent="0.25">
      <c r="A278" s="9"/>
      <c r="B278" s="9"/>
      <c r="C278" s="9"/>
      <c r="D278" s="90" t="s">
        <v>4269</v>
      </c>
      <c r="E278" s="90"/>
      <c r="F278" s="90"/>
      <c r="G278" s="90"/>
      <c r="H278" s="90"/>
      <c r="I278" s="90"/>
    </row>
    <row r="279" spans="1:9" ht="9.9499999999999993" customHeight="1" x14ac:dyDescent="0.25">
      <c r="A279" s="86"/>
      <c r="B279" s="86"/>
      <c r="C279" s="86"/>
      <c r="D279" s="86"/>
      <c r="E279" s="9"/>
      <c r="F279" s="9"/>
      <c r="G279" s="9"/>
      <c r="H279" s="9"/>
      <c r="I279" s="9"/>
    </row>
    <row r="280" spans="1:9" ht="30.95" customHeight="1" x14ac:dyDescent="0.25">
      <c r="A280" s="88" t="s">
        <v>2130</v>
      </c>
      <c r="B280" s="88"/>
      <c r="C280" s="88"/>
      <c r="D280" s="88"/>
      <c r="E280" s="88"/>
      <c r="F280" s="88"/>
      <c r="G280" s="88"/>
      <c r="H280" s="88"/>
      <c r="I280" s="88"/>
    </row>
    <row r="281" spans="1:9" ht="15" customHeight="1" x14ac:dyDescent="0.25">
      <c r="A281" s="89"/>
      <c r="B281" s="89"/>
      <c r="C281" s="14" t="s">
        <v>2069</v>
      </c>
      <c r="D281" s="14" t="s">
        <v>2058</v>
      </c>
      <c r="E281" s="14" t="s">
        <v>2059</v>
      </c>
      <c r="F281" s="9"/>
      <c r="G281" s="9"/>
      <c r="H281" s="9"/>
      <c r="I281" s="9"/>
    </row>
    <row r="282" spans="1:9" ht="12.95" customHeight="1" x14ac:dyDescent="0.25">
      <c r="A282" s="15"/>
      <c r="B282" s="16" t="s">
        <v>2104</v>
      </c>
      <c r="C282" s="17">
        <v>636.28</v>
      </c>
      <c r="D282" s="17">
        <v>1</v>
      </c>
      <c r="E282" s="18">
        <v>636.28</v>
      </c>
      <c r="F282" s="9"/>
      <c r="G282" s="9"/>
      <c r="H282" s="9"/>
      <c r="I282" s="9"/>
    </row>
    <row r="283" spans="1:9" ht="15" customHeight="1" x14ac:dyDescent="0.25">
      <c r="A283" s="19"/>
      <c r="B283" s="20"/>
      <c r="C283" s="21"/>
      <c r="D283" s="21"/>
      <c r="E283" s="22">
        <v>636.28</v>
      </c>
      <c r="F283" s="9"/>
      <c r="G283" s="9"/>
      <c r="H283" s="9"/>
      <c r="I283" s="9"/>
    </row>
    <row r="284" spans="1:9" ht="9.9499999999999993" customHeight="1" x14ac:dyDescent="0.25">
      <c r="A284" s="86"/>
      <c r="B284" s="86"/>
      <c r="C284" s="86"/>
      <c r="D284" s="9"/>
      <c r="E284" s="9"/>
      <c r="F284" s="9"/>
      <c r="G284" s="9"/>
      <c r="H284" s="9"/>
      <c r="I284" s="9"/>
    </row>
    <row r="285" spans="1:9" ht="12" customHeight="1" x14ac:dyDescent="0.25">
      <c r="A285" s="9"/>
      <c r="B285" s="9"/>
      <c r="C285" s="9"/>
      <c r="D285" s="90" t="s">
        <v>4269</v>
      </c>
      <c r="E285" s="90"/>
      <c r="F285" s="90"/>
      <c r="G285" s="90"/>
      <c r="H285" s="90"/>
      <c r="I285" s="90"/>
    </row>
    <row r="286" spans="1:9" ht="9.9499999999999993" customHeight="1" x14ac:dyDescent="0.25">
      <c r="A286" s="86"/>
      <c r="B286" s="86"/>
      <c r="C286" s="86"/>
      <c r="D286" s="86"/>
      <c r="E286" s="9"/>
      <c r="F286" s="9"/>
      <c r="G286" s="9"/>
      <c r="H286" s="9"/>
      <c r="I286" s="9"/>
    </row>
    <row r="287" spans="1:9" ht="42.95" customHeight="1" x14ac:dyDescent="0.25">
      <c r="A287" s="88" t="s">
        <v>2131</v>
      </c>
      <c r="B287" s="88"/>
      <c r="C287" s="88"/>
      <c r="D287" s="88"/>
      <c r="E287" s="88"/>
      <c r="F287" s="88"/>
      <c r="G287" s="88"/>
      <c r="H287" s="88"/>
      <c r="I287" s="88"/>
    </row>
    <row r="288" spans="1:9" ht="15" customHeight="1" x14ac:dyDescent="0.25">
      <c r="A288" s="89"/>
      <c r="B288" s="89"/>
      <c r="C288" s="14" t="s">
        <v>2058</v>
      </c>
      <c r="D288" s="14" t="s">
        <v>2059</v>
      </c>
      <c r="E288" s="9"/>
      <c r="F288" s="9"/>
      <c r="G288" s="9"/>
      <c r="H288" s="9"/>
      <c r="I288" s="9"/>
    </row>
    <row r="289" spans="1:9" ht="12.95" customHeight="1" x14ac:dyDescent="0.25">
      <c r="A289" s="15"/>
      <c r="B289" s="16" t="s">
        <v>2058</v>
      </c>
      <c r="C289" s="17">
        <v>4</v>
      </c>
      <c r="D289" s="18">
        <v>4</v>
      </c>
      <c r="E289" s="9"/>
      <c r="F289" s="9"/>
      <c r="G289" s="9"/>
      <c r="H289" s="9"/>
      <c r="I289" s="9"/>
    </row>
    <row r="290" spans="1:9" ht="15" customHeight="1" x14ac:dyDescent="0.25">
      <c r="A290" s="19"/>
      <c r="B290" s="20"/>
      <c r="C290" s="21"/>
      <c r="D290" s="22">
        <v>4</v>
      </c>
      <c r="E290" s="9"/>
      <c r="F290" s="9"/>
      <c r="G290" s="9"/>
      <c r="H290" s="9"/>
      <c r="I290" s="9"/>
    </row>
    <row r="291" spans="1:9" ht="9.9499999999999993" customHeight="1" x14ac:dyDescent="0.25">
      <c r="A291" s="86"/>
      <c r="B291" s="86"/>
      <c r="C291" s="86"/>
      <c r="D291" s="9"/>
      <c r="E291" s="9"/>
      <c r="F291" s="9"/>
      <c r="G291" s="9"/>
      <c r="H291" s="9"/>
      <c r="I291" s="9"/>
    </row>
    <row r="292" spans="1:9" ht="12" customHeight="1" x14ac:dyDescent="0.25">
      <c r="A292" s="9"/>
      <c r="B292" s="9"/>
      <c r="C292" s="9"/>
      <c r="D292" s="90" t="s">
        <v>4255</v>
      </c>
      <c r="E292" s="90"/>
      <c r="F292" s="90"/>
      <c r="G292" s="90"/>
      <c r="H292" s="90"/>
      <c r="I292" s="90"/>
    </row>
    <row r="293" spans="1:9" ht="9.9499999999999993" customHeight="1" x14ac:dyDescent="0.25">
      <c r="A293" s="86"/>
      <c r="B293" s="86"/>
      <c r="C293" s="86"/>
      <c r="D293" s="86"/>
      <c r="E293" s="9"/>
      <c r="F293" s="9"/>
      <c r="G293" s="9"/>
      <c r="H293" s="9"/>
      <c r="I293" s="9"/>
    </row>
    <row r="294" spans="1:9" ht="30.95" customHeight="1" x14ac:dyDescent="0.25">
      <c r="A294" s="88" t="s">
        <v>2132</v>
      </c>
      <c r="B294" s="88"/>
      <c r="C294" s="88"/>
      <c r="D294" s="88"/>
      <c r="E294" s="88"/>
      <c r="F294" s="88"/>
      <c r="G294" s="88"/>
      <c r="H294" s="88"/>
      <c r="I294" s="88"/>
    </row>
    <row r="295" spans="1:9" ht="15" customHeight="1" x14ac:dyDescent="0.25">
      <c r="A295" s="89"/>
      <c r="B295" s="89"/>
      <c r="C295" s="14" t="s">
        <v>2076</v>
      </c>
      <c r="D295" s="14" t="s">
        <v>2059</v>
      </c>
      <c r="E295" s="9"/>
      <c r="F295" s="9"/>
      <c r="G295" s="9"/>
      <c r="H295" s="9"/>
      <c r="I295" s="9"/>
    </row>
    <row r="296" spans="1:9" ht="12.95" customHeight="1" x14ac:dyDescent="0.25">
      <c r="A296" s="15" t="s">
        <v>2108</v>
      </c>
      <c r="B296" s="16" t="s">
        <v>2076</v>
      </c>
      <c r="C296" s="17">
        <v>896.09</v>
      </c>
      <c r="D296" s="18">
        <v>896.09</v>
      </c>
      <c r="E296" s="9"/>
      <c r="F296" s="9"/>
      <c r="G296" s="9"/>
      <c r="H296" s="9"/>
      <c r="I296" s="9"/>
    </row>
    <row r="297" spans="1:9" ht="15" customHeight="1" x14ac:dyDescent="0.25">
      <c r="A297" s="19"/>
      <c r="B297" s="20"/>
      <c r="C297" s="21"/>
      <c r="D297" s="22">
        <v>896.09</v>
      </c>
      <c r="E297" s="9"/>
      <c r="F297" s="9"/>
      <c r="G297" s="9"/>
      <c r="H297" s="9"/>
      <c r="I297" s="9"/>
    </row>
    <row r="298" spans="1:9" ht="9.9499999999999993" customHeight="1" x14ac:dyDescent="0.25">
      <c r="A298" s="86"/>
      <c r="B298" s="86"/>
      <c r="C298" s="86"/>
      <c r="D298" s="9"/>
      <c r="E298" s="9"/>
      <c r="F298" s="9"/>
      <c r="G298" s="9"/>
      <c r="H298" s="9"/>
      <c r="I298" s="9"/>
    </row>
    <row r="299" spans="1:9" ht="12" customHeight="1" x14ac:dyDescent="0.25">
      <c r="A299" s="9"/>
      <c r="B299" s="9"/>
      <c r="C299" s="9"/>
      <c r="D299" s="90" t="s">
        <v>4268</v>
      </c>
      <c r="E299" s="90"/>
      <c r="F299" s="90"/>
      <c r="G299" s="90"/>
      <c r="H299" s="90"/>
      <c r="I299" s="90"/>
    </row>
    <row r="300" spans="1:9" ht="9.9499999999999993" customHeight="1" x14ac:dyDescent="0.25">
      <c r="A300" s="86"/>
      <c r="B300" s="86"/>
      <c r="C300" s="86"/>
      <c r="D300" s="86"/>
      <c r="E300" s="9"/>
      <c r="F300" s="9"/>
      <c r="G300" s="9"/>
      <c r="H300" s="9"/>
      <c r="I300" s="9"/>
    </row>
    <row r="301" spans="1:9" ht="30.95" customHeight="1" x14ac:dyDescent="0.25">
      <c r="A301" s="88" t="s">
        <v>2133</v>
      </c>
      <c r="B301" s="88"/>
      <c r="C301" s="88"/>
      <c r="D301" s="88"/>
      <c r="E301" s="88"/>
      <c r="F301" s="88"/>
      <c r="G301" s="88"/>
      <c r="H301" s="88"/>
      <c r="I301" s="88"/>
    </row>
    <row r="302" spans="1:9" ht="15" customHeight="1" x14ac:dyDescent="0.25">
      <c r="A302" s="89"/>
      <c r="B302" s="89"/>
      <c r="C302" s="14" t="s">
        <v>2076</v>
      </c>
      <c r="D302" s="14" t="s">
        <v>2058</v>
      </c>
      <c r="E302" s="14" t="s">
        <v>2059</v>
      </c>
      <c r="F302" s="9"/>
      <c r="G302" s="9"/>
      <c r="H302" s="9"/>
      <c r="I302" s="9"/>
    </row>
    <row r="303" spans="1:9" ht="18.95" customHeight="1" x14ac:dyDescent="0.25">
      <c r="A303" s="15" t="s">
        <v>2110</v>
      </c>
      <c r="B303" s="16" t="s">
        <v>2111</v>
      </c>
      <c r="C303" s="17">
        <v>0.16</v>
      </c>
      <c r="D303" s="17">
        <v>93</v>
      </c>
      <c r="E303" s="18">
        <v>14.88</v>
      </c>
      <c r="F303" s="9"/>
      <c r="G303" s="9"/>
      <c r="H303" s="9"/>
      <c r="I303" s="9"/>
    </row>
    <row r="304" spans="1:9" ht="15" customHeight="1" x14ac:dyDescent="0.25">
      <c r="A304" s="19"/>
      <c r="B304" s="20"/>
      <c r="C304" s="21"/>
      <c r="D304" s="21"/>
      <c r="E304" s="22">
        <v>14.88</v>
      </c>
      <c r="F304" s="9"/>
      <c r="G304" s="9"/>
      <c r="H304" s="9"/>
      <c r="I304" s="9"/>
    </row>
    <row r="305" spans="1:9" ht="9.9499999999999993" customHeight="1" x14ac:dyDescent="0.25">
      <c r="A305" s="86"/>
      <c r="B305" s="86"/>
      <c r="C305" s="86"/>
      <c r="D305" s="9"/>
      <c r="E305" s="9"/>
      <c r="F305" s="9"/>
      <c r="G305" s="9"/>
      <c r="H305" s="9"/>
      <c r="I305" s="9"/>
    </row>
    <row r="306" spans="1:9" ht="12" customHeight="1" x14ac:dyDescent="0.25">
      <c r="A306" s="9"/>
      <c r="B306" s="9"/>
      <c r="C306" s="9"/>
      <c r="D306" s="90" t="s">
        <v>4256</v>
      </c>
      <c r="E306" s="90"/>
      <c r="F306" s="90"/>
      <c r="G306" s="90"/>
      <c r="H306" s="90"/>
      <c r="I306" s="90"/>
    </row>
    <row r="307" spans="1:9" ht="9.9499999999999993" customHeight="1" x14ac:dyDescent="0.25">
      <c r="A307" s="86"/>
      <c r="B307" s="86"/>
      <c r="C307" s="86"/>
      <c r="D307" s="86"/>
      <c r="E307" s="9"/>
      <c r="F307" s="9"/>
      <c r="G307" s="9"/>
      <c r="H307" s="9"/>
      <c r="I307" s="9"/>
    </row>
    <row r="308" spans="1:9" ht="42.95" customHeight="1" x14ac:dyDescent="0.25">
      <c r="A308" s="88" t="s">
        <v>2134</v>
      </c>
      <c r="B308" s="88"/>
      <c r="C308" s="88"/>
      <c r="D308" s="88"/>
      <c r="E308" s="88"/>
      <c r="F308" s="88"/>
      <c r="G308" s="88"/>
      <c r="H308" s="88"/>
      <c r="I308" s="88"/>
    </row>
    <row r="309" spans="1:9" ht="15" customHeight="1" x14ac:dyDescent="0.25">
      <c r="A309" s="89"/>
      <c r="B309" s="89"/>
      <c r="C309" s="14" t="s">
        <v>2058</v>
      </c>
      <c r="D309" s="14" t="s">
        <v>2059</v>
      </c>
      <c r="E309" s="9"/>
      <c r="F309" s="9"/>
      <c r="G309" s="9"/>
      <c r="H309" s="9"/>
      <c r="I309" s="9"/>
    </row>
    <row r="310" spans="1:9" ht="12.95" customHeight="1" x14ac:dyDescent="0.25">
      <c r="A310" s="15"/>
      <c r="B310" s="16" t="s">
        <v>2058</v>
      </c>
      <c r="C310" s="17">
        <v>2</v>
      </c>
      <c r="D310" s="18">
        <v>2</v>
      </c>
      <c r="E310" s="9"/>
      <c r="F310" s="9"/>
      <c r="G310" s="9"/>
      <c r="H310" s="9"/>
      <c r="I310" s="9"/>
    </row>
    <row r="311" spans="1:9" ht="15" customHeight="1" x14ac:dyDescent="0.25">
      <c r="A311" s="19"/>
      <c r="B311" s="20"/>
      <c r="C311" s="21"/>
      <c r="D311" s="22">
        <v>2</v>
      </c>
      <c r="E311" s="9"/>
      <c r="F311" s="9"/>
      <c r="G311" s="9"/>
      <c r="H311" s="9"/>
      <c r="I311" s="9"/>
    </row>
    <row r="312" spans="1:9" ht="9.9499999999999993" customHeight="1" x14ac:dyDescent="0.25">
      <c r="A312" s="86"/>
      <c r="B312" s="86"/>
      <c r="C312" s="86"/>
      <c r="D312" s="9"/>
      <c r="E312" s="9"/>
      <c r="F312" s="9"/>
      <c r="G312" s="9"/>
      <c r="H312" s="9"/>
      <c r="I312" s="9"/>
    </row>
    <row r="313" spans="1:9" ht="12" customHeight="1" x14ac:dyDescent="0.25">
      <c r="A313" s="9"/>
      <c r="B313" s="9"/>
      <c r="C313" s="9"/>
      <c r="D313" s="90" t="s">
        <v>4257</v>
      </c>
      <c r="E313" s="90"/>
      <c r="F313" s="90"/>
      <c r="G313" s="90"/>
      <c r="H313" s="90"/>
      <c r="I313" s="90"/>
    </row>
    <row r="314" spans="1:9" ht="9.9499999999999993" customHeight="1" x14ac:dyDescent="0.25">
      <c r="A314" s="86"/>
      <c r="B314" s="86"/>
      <c r="C314" s="86"/>
      <c r="D314" s="86"/>
      <c r="E314" s="9"/>
      <c r="F314" s="9"/>
      <c r="G314" s="9"/>
      <c r="H314" s="9"/>
      <c r="I314" s="9"/>
    </row>
    <row r="315" spans="1:9" ht="20.100000000000001" customHeight="1" x14ac:dyDescent="0.25">
      <c r="A315" s="88" t="s">
        <v>2135</v>
      </c>
      <c r="B315" s="88"/>
      <c r="C315" s="88"/>
      <c r="D315" s="88"/>
      <c r="E315" s="88"/>
      <c r="F315" s="88"/>
      <c r="G315" s="88"/>
      <c r="H315" s="88"/>
      <c r="I315" s="88"/>
    </row>
    <row r="316" spans="1:9" ht="15" customHeight="1" x14ac:dyDescent="0.25">
      <c r="A316" s="89"/>
      <c r="B316" s="89"/>
      <c r="C316" s="14" t="s">
        <v>2058</v>
      </c>
      <c r="D316" s="14" t="s">
        <v>2059</v>
      </c>
      <c r="E316" s="9"/>
      <c r="F316" s="9"/>
      <c r="G316" s="9"/>
      <c r="H316" s="9"/>
      <c r="I316" s="9"/>
    </row>
    <row r="317" spans="1:9" ht="12.95" customHeight="1" x14ac:dyDescent="0.25">
      <c r="A317" s="15"/>
      <c r="B317" s="16" t="s">
        <v>2058</v>
      </c>
      <c r="C317" s="17">
        <v>8</v>
      </c>
      <c r="D317" s="18">
        <v>8</v>
      </c>
      <c r="E317" s="9"/>
      <c r="F317" s="9"/>
      <c r="G317" s="9"/>
      <c r="H317" s="9"/>
      <c r="I317" s="9"/>
    </row>
    <row r="318" spans="1:9" ht="15" customHeight="1" x14ac:dyDescent="0.25">
      <c r="A318" s="19"/>
      <c r="B318" s="20"/>
      <c r="C318" s="21"/>
      <c r="D318" s="22">
        <v>8</v>
      </c>
      <c r="E318" s="9"/>
      <c r="F318" s="9"/>
      <c r="G318" s="9"/>
      <c r="H318" s="9"/>
      <c r="I318" s="9"/>
    </row>
    <row r="319" spans="1:9" ht="9.9499999999999993" customHeight="1" x14ac:dyDescent="0.25">
      <c r="A319" s="86"/>
      <c r="B319" s="86"/>
      <c r="C319" s="86"/>
      <c r="D319" s="9"/>
      <c r="E319" s="9"/>
      <c r="F319" s="9"/>
      <c r="G319" s="9"/>
      <c r="H319" s="9"/>
      <c r="I319" s="9"/>
    </row>
    <row r="320" spans="1:9" ht="12" customHeight="1" x14ac:dyDescent="0.25">
      <c r="A320" s="9"/>
      <c r="B320" s="9"/>
      <c r="C320" s="9"/>
      <c r="D320" s="90" t="s">
        <v>4258</v>
      </c>
      <c r="E320" s="90"/>
      <c r="F320" s="90"/>
      <c r="G320" s="90"/>
      <c r="H320" s="90"/>
      <c r="I320" s="90"/>
    </row>
    <row r="321" spans="1:9" ht="9.9499999999999993" customHeight="1" x14ac:dyDescent="0.25">
      <c r="A321" s="86"/>
      <c r="B321" s="86"/>
      <c r="C321" s="86"/>
      <c r="D321" s="86"/>
      <c r="E321" s="9"/>
      <c r="F321" s="9"/>
      <c r="G321" s="9"/>
      <c r="H321" s="9"/>
      <c r="I321" s="9"/>
    </row>
    <row r="322" spans="1:9" ht="20.100000000000001" customHeight="1" x14ac:dyDescent="0.25">
      <c r="A322" s="88" t="s">
        <v>2136</v>
      </c>
      <c r="B322" s="88"/>
      <c r="C322" s="88"/>
      <c r="D322" s="88"/>
      <c r="E322" s="88"/>
      <c r="F322" s="88"/>
      <c r="G322" s="88"/>
      <c r="H322" s="88"/>
      <c r="I322" s="88"/>
    </row>
    <row r="323" spans="1:9" ht="15" customHeight="1" x14ac:dyDescent="0.25">
      <c r="A323" s="89"/>
      <c r="B323" s="89"/>
      <c r="C323" s="14" t="s">
        <v>2076</v>
      </c>
      <c r="D323" s="14" t="s">
        <v>2059</v>
      </c>
      <c r="E323" s="9"/>
      <c r="F323" s="9"/>
      <c r="G323" s="9"/>
      <c r="H323" s="9"/>
      <c r="I323" s="9"/>
    </row>
    <row r="324" spans="1:9" ht="12.95" customHeight="1" x14ac:dyDescent="0.25">
      <c r="A324" s="15" t="s">
        <v>2137</v>
      </c>
      <c r="B324" s="16" t="s">
        <v>2076</v>
      </c>
      <c r="C324" s="17">
        <v>378.66</v>
      </c>
      <c r="D324" s="18">
        <v>378.66</v>
      </c>
      <c r="E324" s="9"/>
      <c r="F324" s="9"/>
      <c r="G324" s="9"/>
      <c r="H324" s="9"/>
      <c r="I324" s="9"/>
    </row>
    <row r="325" spans="1:9" ht="15" customHeight="1" x14ac:dyDescent="0.25">
      <c r="A325" s="19"/>
      <c r="B325" s="20"/>
      <c r="C325" s="21"/>
      <c r="D325" s="22">
        <v>378.66</v>
      </c>
      <c r="E325" s="9"/>
      <c r="F325" s="9"/>
      <c r="G325" s="9"/>
      <c r="H325" s="9"/>
      <c r="I325" s="9"/>
    </row>
    <row r="326" spans="1:9" ht="9.9499999999999993" customHeight="1" x14ac:dyDescent="0.25">
      <c r="A326" s="86"/>
      <c r="B326" s="86"/>
      <c r="C326" s="86"/>
      <c r="D326" s="9"/>
      <c r="E326" s="9"/>
      <c r="F326" s="9"/>
      <c r="G326" s="9"/>
      <c r="H326" s="9"/>
      <c r="I326" s="9"/>
    </row>
    <row r="327" spans="1:9" ht="12" customHeight="1" x14ac:dyDescent="0.25">
      <c r="A327" s="9"/>
      <c r="B327" s="9"/>
      <c r="C327" s="9"/>
      <c r="D327" s="90" t="s">
        <v>4270</v>
      </c>
      <c r="E327" s="90"/>
      <c r="F327" s="90"/>
      <c r="G327" s="90"/>
      <c r="H327" s="90"/>
      <c r="I327" s="90"/>
    </row>
    <row r="328" spans="1:9" ht="9.9499999999999993" customHeight="1" x14ac:dyDescent="0.25">
      <c r="A328" s="86"/>
      <c r="B328" s="86"/>
      <c r="C328" s="86"/>
      <c r="D328" s="86"/>
      <c r="E328" s="9"/>
      <c r="F328" s="9"/>
      <c r="G328" s="9"/>
      <c r="H328" s="9"/>
      <c r="I328" s="9"/>
    </row>
    <row r="329" spans="1:9" ht="30.95" customHeight="1" x14ac:dyDescent="0.25">
      <c r="A329" s="88" t="s">
        <v>2138</v>
      </c>
      <c r="B329" s="88"/>
      <c r="C329" s="88"/>
      <c r="D329" s="88"/>
      <c r="E329" s="88"/>
      <c r="F329" s="88"/>
      <c r="G329" s="88"/>
      <c r="H329" s="88"/>
      <c r="I329" s="88"/>
    </row>
    <row r="330" spans="1:9" ht="15" customHeight="1" x14ac:dyDescent="0.25">
      <c r="A330" s="89"/>
      <c r="B330" s="89"/>
      <c r="C330" s="14" t="s">
        <v>2076</v>
      </c>
      <c r="D330" s="14" t="s">
        <v>2059</v>
      </c>
      <c r="E330" s="9"/>
      <c r="F330" s="9"/>
      <c r="G330" s="9"/>
      <c r="H330" s="9"/>
      <c r="I330" s="9"/>
    </row>
    <row r="331" spans="1:9" ht="12.95" customHeight="1" x14ac:dyDescent="0.25">
      <c r="A331" s="15" t="s">
        <v>2108</v>
      </c>
      <c r="B331" s="16" t="s">
        <v>2076</v>
      </c>
      <c r="C331" s="17">
        <v>896.09</v>
      </c>
      <c r="D331" s="18">
        <v>896.09</v>
      </c>
      <c r="E331" s="9"/>
      <c r="F331" s="9"/>
      <c r="G331" s="9"/>
      <c r="H331" s="9"/>
      <c r="I331" s="9"/>
    </row>
    <row r="332" spans="1:9" ht="15" customHeight="1" x14ac:dyDescent="0.25">
      <c r="A332" s="19"/>
      <c r="B332" s="20"/>
      <c r="C332" s="21"/>
      <c r="D332" s="22">
        <v>896.09</v>
      </c>
      <c r="E332" s="9"/>
      <c r="F332" s="9"/>
      <c r="G332" s="9"/>
      <c r="H332" s="9"/>
      <c r="I332" s="9"/>
    </row>
    <row r="333" spans="1:9" ht="9.9499999999999993" customHeight="1" x14ac:dyDescent="0.25">
      <c r="A333" s="86"/>
      <c r="B333" s="86"/>
      <c r="C333" s="86"/>
      <c r="D333" s="9"/>
      <c r="E333" s="9"/>
      <c r="F333" s="9"/>
      <c r="G333" s="9"/>
      <c r="H333" s="9"/>
      <c r="I333" s="9"/>
    </row>
    <row r="334" spans="1:9" ht="12" customHeight="1" x14ac:dyDescent="0.25">
      <c r="A334" s="9"/>
      <c r="B334" s="9"/>
      <c r="C334" s="9"/>
      <c r="D334" s="90" t="s">
        <v>4268</v>
      </c>
      <c r="E334" s="90"/>
      <c r="F334" s="90"/>
      <c r="G334" s="90"/>
      <c r="H334" s="90"/>
      <c r="I334" s="90"/>
    </row>
    <row r="335" spans="1:9" ht="9.9499999999999993" customHeight="1" x14ac:dyDescent="0.25">
      <c r="A335" s="86"/>
      <c r="B335" s="86"/>
      <c r="C335" s="86"/>
      <c r="D335" s="86"/>
      <c r="E335" s="9"/>
      <c r="F335" s="9"/>
      <c r="G335" s="9"/>
      <c r="H335" s="9"/>
      <c r="I335" s="9"/>
    </row>
    <row r="336" spans="1:9" ht="20.100000000000001" customHeight="1" x14ac:dyDescent="0.25">
      <c r="A336" s="88" t="s">
        <v>2139</v>
      </c>
      <c r="B336" s="88"/>
      <c r="C336" s="88"/>
      <c r="D336" s="88"/>
      <c r="E336" s="88"/>
      <c r="F336" s="88"/>
      <c r="G336" s="88"/>
      <c r="H336" s="88"/>
      <c r="I336" s="88"/>
    </row>
    <row r="337" spans="1:9" ht="15" customHeight="1" x14ac:dyDescent="0.25">
      <c r="A337" s="89"/>
      <c r="B337" s="89"/>
      <c r="C337" s="14" t="s">
        <v>2069</v>
      </c>
      <c r="D337" s="14" t="s">
        <v>2058</v>
      </c>
      <c r="E337" s="14" t="s">
        <v>2059</v>
      </c>
      <c r="F337" s="9"/>
      <c r="G337" s="9"/>
      <c r="H337" s="9"/>
      <c r="I337" s="9"/>
    </row>
    <row r="338" spans="1:9" ht="12.95" customHeight="1" x14ac:dyDescent="0.25">
      <c r="A338" s="15"/>
      <c r="B338" s="16" t="s">
        <v>2104</v>
      </c>
      <c r="C338" s="17">
        <v>200.24</v>
      </c>
      <c r="D338" s="17">
        <v>1</v>
      </c>
      <c r="E338" s="18">
        <v>200.24</v>
      </c>
      <c r="F338" s="9"/>
      <c r="G338" s="9"/>
      <c r="H338" s="9"/>
      <c r="I338" s="9"/>
    </row>
    <row r="339" spans="1:9" ht="15" customHeight="1" x14ac:dyDescent="0.25">
      <c r="A339" s="19"/>
      <c r="B339" s="20"/>
      <c r="C339" s="21"/>
      <c r="D339" s="21"/>
      <c r="E339" s="22">
        <v>200.24</v>
      </c>
      <c r="F339" s="9"/>
      <c r="G339" s="9"/>
      <c r="H339" s="9"/>
      <c r="I339" s="9"/>
    </row>
    <row r="340" spans="1:9" ht="9.9499999999999993" customHeight="1" x14ac:dyDescent="0.25">
      <c r="A340" s="86"/>
      <c r="B340" s="86"/>
      <c r="C340" s="86"/>
      <c r="D340" s="9"/>
      <c r="E340" s="9"/>
      <c r="F340" s="9"/>
      <c r="G340" s="9"/>
      <c r="H340" s="9"/>
      <c r="I340" s="9"/>
    </row>
    <row r="341" spans="1:9" ht="12" customHeight="1" x14ac:dyDescent="0.25">
      <c r="A341" s="9"/>
      <c r="B341" s="9"/>
      <c r="C341" s="9"/>
      <c r="D341" s="90" t="s">
        <v>4271</v>
      </c>
      <c r="E341" s="90"/>
      <c r="F341" s="90"/>
      <c r="G341" s="90"/>
      <c r="H341" s="90"/>
      <c r="I341" s="90"/>
    </row>
    <row r="342" spans="1:9" ht="9.9499999999999993" customHeight="1" x14ac:dyDescent="0.25">
      <c r="A342" s="86"/>
      <c r="B342" s="86"/>
      <c r="C342" s="86"/>
      <c r="D342" s="86"/>
      <c r="E342" s="9"/>
      <c r="F342" s="9"/>
      <c r="G342" s="9"/>
      <c r="H342" s="9"/>
      <c r="I342" s="9"/>
    </row>
    <row r="343" spans="1:9" ht="30.95" customHeight="1" x14ac:dyDescent="0.25">
      <c r="A343" s="88" t="s">
        <v>2140</v>
      </c>
      <c r="B343" s="88"/>
      <c r="C343" s="88"/>
      <c r="D343" s="88"/>
      <c r="E343" s="88"/>
      <c r="F343" s="88"/>
      <c r="G343" s="88"/>
      <c r="H343" s="88"/>
      <c r="I343" s="88"/>
    </row>
    <row r="344" spans="1:9" ht="15" customHeight="1" x14ac:dyDescent="0.25">
      <c r="A344" s="89"/>
      <c r="B344" s="89"/>
      <c r="C344" s="14" t="s">
        <v>2076</v>
      </c>
      <c r="D344" s="14" t="s">
        <v>2059</v>
      </c>
      <c r="E344" s="9"/>
      <c r="F344" s="9"/>
      <c r="G344" s="9"/>
      <c r="H344" s="9"/>
      <c r="I344" s="9"/>
    </row>
    <row r="345" spans="1:9" ht="12.95" customHeight="1" x14ac:dyDescent="0.25">
      <c r="A345" s="15" t="s">
        <v>2077</v>
      </c>
      <c r="B345" s="16" t="s">
        <v>2076</v>
      </c>
      <c r="C345" s="17">
        <v>4276.91</v>
      </c>
      <c r="D345" s="18">
        <v>4276.91</v>
      </c>
      <c r="E345" s="9"/>
      <c r="F345" s="9"/>
      <c r="G345" s="9"/>
      <c r="H345" s="9"/>
      <c r="I345" s="9"/>
    </row>
    <row r="346" spans="1:9" ht="15" customHeight="1" x14ac:dyDescent="0.25">
      <c r="A346" s="19"/>
      <c r="B346" s="20"/>
      <c r="C346" s="21"/>
      <c r="D346" s="22">
        <v>4276.91</v>
      </c>
      <c r="E346" s="9"/>
      <c r="F346" s="9"/>
      <c r="G346" s="9"/>
      <c r="H346" s="9"/>
      <c r="I346" s="9"/>
    </row>
    <row r="347" spans="1:9" ht="9.9499999999999993" customHeight="1" x14ac:dyDescent="0.25">
      <c r="A347" s="86"/>
      <c r="B347" s="86"/>
      <c r="C347" s="86"/>
      <c r="D347" s="9"/>
      <c r="E347" s="9"/>
      <c r="F347" s="9"/>
      <c r="G347" s="9"/>
      <c r="H347" s="9"/>
      <c r="I347" s="9"/>
    </row>
    <row r="348" spans="1:9" ht="12" customHeight="1" x14ac:dyDescent="0.25">
      <c r="A348" s="9"/>
      <c r="B348" s="9"/>
      <c r="C348" s="9"/>
      <c r="D348" s="90" t="s">
        <v>4272</v>
      </c>
      <c r="E348" s="90"/>
      <c r="F348" s="90"/>
      <c r="G348" s="90"/>
      <c r="H348" s="90"/>
      <c r="I348" s="90"/>
    </row>
    <row r="349" spans="1:9" ht="9.9499999999999993" customHeight="1" x14ac:dyDescent="0.25">
      <c r="A349" s="86"/>
      <c r="B349" s="86"/>
      <c r="C349" s="86"/>
      <c r="D349" s="86"/>
      <c r="E349" s="9"/>
      <c r="F349" s="9"/>
      <c r="G349" s="9"/>
      <c r="H349" s="9"/>
      <c r="I349" s="9"/>
    </row>
    <row r="350" spans="1:9" ht="30.95" customHeight="1" x14ac:dyDescent="0.25">
      <c r="A350" s="88" t="s">
        <v>2141</v>
      </c>
      <c r="B350" s="88"/>
      <c r="C350" s="88"/>
      <c r="D350" s="88"/>
      <c r="E350" s="88"/>
      <c r="F350" s="88"/>
      <c r="G350" s="88"/>
      <c r="H350" s="88"/>
      <c r="I350" s="88"/>
    </row>
    <row r="351" spans="1:9" ht="15" customHeight="1" x14ac:dyDescent="0.25">
      <c r="A351" s="89"/>
      <c r="B351" s="89"/>
      <c r="C351" s="14" t="s">
        <v>2076</v>
      </c>
      <c r="D351" s="14" t="s">
        <v>2079</v>
      </c>
      <c r="E351" s="14" t="s">
        <v>2059</v>
      </c>
      <c r="F351" s="9"/>
      <c r="G351" s="9"/>
      <c r="H351" s="9"/>
      <c r="I351" s="9"/>
    </row>
    <row r="352" spans="1:9" ht="18.95" customHeight="1" x14ac:dyDescent="0.25">
      <c r="A352" s="15" t="s">
        <v>2080</v>
      </c>
      <c r="B352" s="16" t="s">
        <v>2081</v>
      </c>
      <c r="C352" s="17">
        <v>900.23</v>
      </c>
      <c r="D352" s="17">
        <v>0.1</v>
      </c>
      <c r="E352" s="18">
        <v>90.02</v>
      </c>
      <c r="F352" s="9"/>
      <c r="G352" s="9"/>
      <c r="H352" s="9"/>
      <c r="I352" s="9"/>
    </row>
    <row r="353" spans="1:9" ht="15" customHeight="1" x14ac:dyDescent="0.25">
      <c r="A353" s="19"/>
      <c r="B353" s="20"/>
      <c r="C353" s="21"/>
      <c r="D353" s="21"/>
      <c r="E353" s="22">
        <v>90.02</v>
      </c>
      <c r="F353" s="9"/>
      <c r="G353" s="9"/>
      <c r="H353" s="9"/>
      <c r="I353" s="9"/>
    </row>
    <row r="354" spans="1:9" ht="9.9499999999999993" customHeight="1" x14ac:dyDescent="0.25">
      <c r="A354" s="86"/>
      <c r="B354" s="86"/>
      <c r="C354" s="86"/>
      <c r="D354" s="9"/>
      <c r="E354" s="9"/>
      <c r="F354" s="9"/>
      <c r="G354" s="9"/>
      <c r="H354" s="9"/>
      <c r="I354" s="9"/>
    </row>
    <row r="355" spans="1:9" ht="12" customHeight="1" x14ac:dyDescent="0.25">
      <c r="A355" s="9"/>
      <c r="B355" s="9"/>
      <c r="C355" s="9"/>
      <c r="D355" s="90" t="s">
        <v>4273</v>
      </c>
      <c r="E355" s="90"/>
      <c r="F355" s="90"/>
      <c r="G355" s="90"/>
      <c r="H355" s="90"/>
      <c r="I355" s="90"/>
    </row>
    <row r="356" spans="1:9" ht="9.9499999999999993" customHeight="1" x14ac:dyDescent="0.25">
      <c r="A356" s="86"/>
      <c r="B356" s="86"/>
      <c r="C356" s="86"/>
      <c r="D356" s="86"/>
      <c r="E356" s="9"/>
      <c r="F356" s="9"/>
      <c r="G356" s="9"/>
      <c r="H356" s="9"/>
      <c r="I356" s="9"/>
    </row>
    <row r="357" spans="1:9" ht="30.95" customHeight="1" x14ac:dyDescent="0.25">
      <c r="A357" s="88" t="s">
        <v>2142</v>
      </c>
      <c r="B357" s="88"/>
      <c r="C357" s="88"/>
      <c r="D357" s="88"/>
      <c r="E357" s="88"/>
      <c r="F357" s="88"/>
      <c r="G357" s="88"/>
      <c r="H357" s="88"/>
      <c r="I357" s="88"/>
    </row>
    <row r="358" spans="1:9" ht="15" customHeight="1" x14ac:dyDescent="0.25">
      <c r="A358" s="89"/>
      <c r="B358" s="89"/>
      <c r="C358" s="14" t="s">
        <v>2076</v>
      </c>
      <c r="D358" s="14" t="s">
        <v>2079</v>
      </c>
      <c r="E358" s="14" t="s">
        <v>2058</v>
      </c>
      <c r="F358" s="14" t="s">
        <v>2059</v>
      </c>
      <c r="G358" s="9"/>
      <c r="H358" s="9"/>
      <c r="I358" s="9"/>
    </row>
    <row r="359" spans="1:9" ht="27" customHeight="1" x14ac:dyDescent="0.25">
      <c r="A359" s="15" t="s">
        <v>2083</v>
      </c>
      <c r="B359" s="16" t="s">
        <v>2084</v>
      </c>
      <c r="C359" s="17">
        <v>4.5999999999999996</v>
      </c>
      <c r="D359" s="17">
        <v>0.1</v>
      </c>
      <c r="E359" s="17">
        <v>4</v>
      </c>
      <c r="F359" s="18">
        <v>1.84</v>
      </c>
      <c r="G359" s="9"/>
      <c r="H359" s="9"/>
      <c r="I359" s="9"/>
    </row>
    <row r="360" spans="1:9" ht="15" customHeight="1" x14ac:dyDescent="0.25">
      <c r="A360" s="19"/>
      <c r="B360" s="20"/>
      <c r="C360" s="21"/>
      <c r="D360" s="21"/>
      <c r="E360" s="21"/>
      <c r="F360" s="22">
        <v>1.84</v>
      </c>
      <c r="G360" s="9"/>
      <c r="H360" s="9"/>
      <c r="I360" s="9"/>
    </row>
    <row r="361" spans="1:9" ht="9.9499999999999993" customHeight="1" x14ac:dyDescent="0.25">
      <c r="A361" s="86"/>
      <c r="B361" s="86"/>
      <c r="C361" s="86"/>
      <c r="D361" s="9"/>
      <c r="E361" s="9"/>
      <c r="F361" s="9"/>
      <c r="G361" s="9"/>
      <c r="H361" s="9"/>
      <c r="I361" s="9"/>
    </row>
    <row r="362" spans="1:9" ht="12" customHeight="1" x14ac:dyDescent="0.25">
      <c r="A362" s="9"/>
      <c r="B362" s="9"/>
      <c r="C362" s="9"/>
      <c r="D362" s="90" t="s">
        <v>4247</v>
      </c>
      <c r="E362" s="90"/>
      <c r="F362" s="90"/>
      <c r="G362" s="90"/>
      <c r="H362" s="90"/>
      <c r="I362" s="90"/>
    </row>
    <row r="363" spans="1:9" ht="9.9499999999999993" customHeight="1" x14ac:dyDescent="0.25">
      <c r="A363" s="86"/>
      <c r="B363" s="86"/>
      <c r="C363" s="86"/>
      <c r="D363" s="86"/>
      <c r="E363" s="9"/>
      <c r="F363" s="9"/>
      <c r="G363" s="9"/>
      <c r="H363" s="9"/>
      <c r="I363" s="9"/>
    </row>
    <row r="364" spans="1:9" ht="42.95" customHeight="1" x14ac:dyDescent="0.25">
      <c r="A364" s="88" t="s">
        <v>2143</v>
      </c>
      <c r="B364" s="88"/>
      <c r="C364" s="88"/>
      <c r="D364" s="88"/>
      <c r="E364" s="88"/>
      <c r="F364" s="88"/>
      <c r="G364" s="88"/>
      <c r="H364" s="88"/>
      <c r="I364" s="88"/>
    </row>
    <row r="365" spans="1:9" ht="15" customHeight="1" x14ac:dyDescent="0.25">
      <c r="A365" s="89"/>
      <c r="B365" s="89"/>
      <c r="C365" s="14" t="s">
        <v>2076</v>
      </c>
      <c r="D365" s="14" t="s">
        <v>2056</v>
      </c>
      <c r="E365" s="14" t="s">
        <v>2058</v>
      </c>
      <c r="F365" s="14" t="s">
        <v>2086</v>
      </c>
      <c r="G365" s="14" t="s">
        <v>2059</v>
      </c>
      <c r="H365" s="9"/>
      <c r="I365" s="9"/>
    </row>
    <row r="366" spans="1:9" ht="18.95" customHeight="1" x14ac:dyDescent="0.25">
      <c r="A366" s="15" t="s">
        <v>2087</v>
      </c>
      <c r="B366" s="16" t="s">
        <v>2088</v>
      </c>
      <c r="C366" s="17">
        <v>4276.91</v>
      </c>
      <c r="D366" s="17">
        <v>0.1</v>
      </c>
      <c r="E366" s="17">
        <v>1</v>
      </c>
      <c r="F366" s="17">
        <v>1.5</v>
      </c>
      <c r="G366" s="18">
        <v>641.54</v>
      </c>
      <c r="H366" s="9"/>
      <c r="I366" s="9"/>
    </row>
    <row r="367" spans="1:9" ht="18.95" customHeight="1" x14ac:dyDescent="0.25">
      <c r="A367" s="15" t="s">
        <v>2089</v>
      </c>
      <c r="B367" s="16" t="s">
        <v>2088</v>
      </c>
      <c r="C367" s="17">
        <v>900.23</v>
      </c>
      <c r="D367" s="17">
        <v>0.1</v>
      </c>
      <c r="E367" s="17">
        <v>1</v>
      </c>
      <c r="F367" s="17">
        <v>1.5</v>
      </c>
      <c r="G367" s="18">
        <v>135.03</v>
      </c>
      <c r="H367" s="9"/>
      <c r="I367" s="9"/>
    </row>
    <row r="368" spans="1:9" ht="27" customHeight="1" x14ac:dyDescent="0.25">
      <c r="A368" s="15" t="s">
        <v>2090</v>
      </c>
      <c r="B368" s="16" t="s">
        <v>2088</v>
      </c>
      <c r="C368" s="17">
        <v>4.5999999999999996</v>
      </c>
      <c r="D368" s="17">
        <v>0.1</v>
      </c>
      <c r="E368" s="17">
        <v>4</v>
      </c>
      <c r="F368" s="17">
        <v>1.5</v>
      </c>
      <c r="G368" s="18">
        <v>2.76</v>
      </c>
      <c r="H368" s="9"/>
      <c r="I368" s="9"/>
    </row>
    <row r="369" spans="1:9" ht="15" customHeight="1" x14ac:dyDescent="0.25">
      <c r="A369" s="19"/>
      <c r="B369" s="20"/>
      <c r="C369" s="21"/>
      <c r="D369" s="21"/>
      <c r="E369" s="21"/>
      <c r="F369" s="21"/>
      <c r="G369" s="22">
        <v>779.33</v>
      </c>
      <c r="H369" s="9"/>
      <c r="I369" s="9"/>
    </row>
    <row r="370" spans="1:9" ht="9.9499999999999993" customHeight="1" x14ac:dyDescent="0.25">
      <c r="A370" s="86"/>
      <c r="B370" s="86"/>
      <c r="C370" s="86"/>
      <c r="D370" s="9"/>
      <c r="E370" s="9"/>
      <c r="F370" s="9"/>
      <c r="G370" s="9"/>
      <c r="H370" s="9"/>
      <c r="I370" s="9"/>
    </row>
    <row r="371" spans="1:9" ht="12" customHeight="1" x14ac:dyDescent="0.25">
      <c r="A371" s="9"/>
      <c r="B371" s="9"/>
      <c r="C371" s="9"/>
      <c r="D371" s="90" t="s">
        <v>4274</v>
      </c>
      <c r="E371" s="90"/>
      <c r="F371" s="90"/>
      <c r="G371" s="90"/>
      <c r="H371" s="90"/>
      <c r="I371" s="90"/>
    </row>
    <row r="372" spans="1:9" ht="9.9499999999999993" customHeight="1" x14ac:dyDescent="0.25">
      <c r="A372" s="86"/>
      <c r="B372" s="86"/>
      <c r="C372" s="86"/>
      <c r="D372" s="86"/>
      <c r="E372" s="9"/>
      <c r="F372" s="9"/>
      <c r="G372" s="9"/>
      <c r="H372" s="9"/>
      <c r="I372" s="9"/>
    </row>
    <row r="373" spans="1:9" ht="30.95" customHeight="1" x14ac:dyDescent="0.25">
      <c r="A373" s="88" t="s">
        <v>2144</v>
      </c>
      <c r="B373" s="88"/>
      <c r="C373" s="88"/>
      <c r="D373" s="88"/>
      <c r="E373" s="88"/>
      <c r="F373" s="88"/>
      <c r="G373" s="88"/>
      <c r="H373" s="88"/>
      <c r="I373" s="88"/>
    </row>
    <row r="374" spans="1:9" ht="15" customHeight="1" x14ac:dyDescent="0.25">
      <c r="A374" s="89"/>
      <c r="B374" s="89"/>
      <c r="C374" s="14" t="s">
        <v>2076</v>
      </c>
      <c r="D374" s="14" t="s">
        <v>2056</v>
      </c>
      <c r="E374" s="14" t="s">
        <v>2058</v>
      </c>
      <c r="F374" s="14" t="s">
        <v>2092</v>
      </c>
      <c r="G374" s="14" t="s">
        <v>2086</v>
      </c>
      <c r="H374" s="14" t="s">
        <v>2059</v>
      </c>
      <c r="I374" s="9"/>
    </row>
    <row r="375" spans="1:9" ht="18.95" customHeight="1" x14ac:dyDescent="0.25">
      <c r="A375" s="15" t="s">
        <v>2087</v>
      </c>
      <c r="B375" s="16" t="s">
        <v>2093</v>
      </c>
      <c r="C375" s="17">
        <v>4276.91</v>
      </c>
      <c r="D375" s="17">
        <v>0.1</v>
      </c>
      <c r="E375" s="17">
        <v>1</v>
      </c>
      <c r="F375" s="17">
        <v>30</v>
      </c>
      <c r="G375" s="17">
        <v>1.5</v>
      </c>
      <c r="H375" s="18">
        <v>19246.099999999999</v>
      </c>
      <c r="I375" s="9"/>
    </row>
    <row r="376" spans="1:9" ht="18.95" customHeight="1" x14ac:dyDescent="0.25">
      <c r="A376" s="15" t="s">
        <v>2089</v>
      </c>
      <c r="B376" s="16" t="s">
        <v>2093</v>
      </c>
      <c r="C376" s="17">
        <v>900.23</v>
      </c>
      <c r="D376" s="17">
        <v>0.05</v>
      </c>
      <c r="E376" s="17">
        <v>1</v>
      </c>
      <c r="F376" s="17">
        <v>30</v>
      </c>
      <c r="G376" s="17">
        <v>1.5</v>
      </c>
      <c r="H376" s="18">
        <v>2025.52</v>
      </c>
      <c r="I376" s="9"/>
    </row>
    <row r="377" spans="1:9" ht="27" customHeight="1" x14ac:dyDescent="0.25">
      <c r="A377" s="15" t="s">
        <v>2090</v>
      </c>
      <c r="B377" s="16" t="s">
        <v>2093</v>
      </c>
      <c r="C377" s="17">
        <v>4.5999999999999996</v>
      </c>
      <c r="D377" s="17">
        <v>0.1</v>
      </c>
      <c r="E377" s="17">
        <v>4</v>
      </c>
      <c r="F377" s="17">
        <v>30</v>
      </c>
      <c r="G377" s="17">
        <v>1.5</v>
      </c>
      <c r="H377" s="18">
        <v>82.8</v>
      </c>
      <c r="I377" s="9"/>
    </row>
    <row r="378" spans="1:9" ht="15" customHeight="1" x14ac:dyDescent="0.25">
      <c r="A378" s="19"/>
      <c r="B378" s="20"/>
      <c r="C378" s="21"/>
      <c r="D378" s="21"/>
      <c r="E378" s="21"/>
      <c r="F378" s="21"/>
      <c r="G378" s="21"/>
      <c r="H378" s="22">
        <v>21354.42</v>
      </c>
      <c r="I378" s="9"/>
    </row>
    <row r="379" spans="1:9" ht="9.9499999999999993" customHeight="1" x14ac:dyDescent="0.25">
      <c r="A379" s="86"/>
      <c r="B379" s="86"/>
      <c r="C379" s="86"/>
      <c r="D379" s="9"/>
      <c r="E379" s="9"/>
      <c r="F379" s="9"/>
      <c r="G379" s="9"/>
      <c r="H379" s="9"/>
      <c r="I379" s="9"/>
    </row>
    <row r="380" spans="1:9" ht="12" customHeight="1" x14ac:dyDescent="0.25">
      <c r="A380" s="9"/>
      <c r="B380" s="9"/>
      <c r="C380" s="9"/>
      <c r="D380" s="90" t="s">
        <v>4275</v>
      </c>
      <c r="E380" s="90"/>
      <c r="F380" s="90"/>
      <c r="G380" s="90"/>
      <c r="H380" s="90"/>
      <c r="I380" s="90"/>
    </row>
    <row r="381" spans="1:9" ht="9.9499999999999993" customHeight="1" x14ac:dyDescent="0.25">
      <c r="A381" s="86"/>
      <c r="B381" s="86"/>
      <c r="C381" s="86"/>
      <c r="D381" s="86"/>
      <c r="E381" s="9"/>
      <c r="F381" s="9"/>
      <c r="G381" s="9"/>
      <c r="H381" s="9"/>
      <c r="I381" s="9"/>
    </row>
    <row r="382" spans="1:9" ht="42.95" customHeight="1" x14ac:dyDescent="0.25">
      <c r="A382" s="88" t="s">
        <v>2145</v>
      </c>
      <c r="B382" s="88"/>
      <c r="C382" s="88"/>
      <c r="D382" s="88"/>
      <c r="E382" s="88"/>
      <c r="F382" s="88"/>
      <c r="G382" s="88"/>
      <c r="H382" s="88"/>
      <c r="I382" s="88"/>
    </row>
    <row r="383" spans="1:9" ht="15" customHeight="1" x14ac:dyDescent="0.25">
      <c r="A383" s="89"/>
      <c r="B383" s="89"/>
      <c r="C383" s="14" t="s">
        <v>2076</v>
      </c>
      <c r="D383" s="14" t="s">
        <v>2056</v>
      </c>
      <c r="E383" s="14" t="s">
        <v>2058</v>
      </c>
      <c r="F383" s="14" t="s">
        <v>2092</v>
      </c>
      <c r="G383" s="14" t="s">
        <v>2086</v>
      </c>
      <c r="H383" s="14" t="s">
        <v>2059</v>
      </c>
      <c r="I383" s="9"/>
    </row>
    <row r="384" spans="1:9" ht="18.95" customHeight="1" x14ac:dyDescent="0.25">
      <c r="A384" s="15" t="s">
        <v>2087</v>
      </c>
      <c r="B384" s="16" t="s">
        <v>2093</v>
      </c>
      <c r="C384" s="17">
        <v>4276.91</v>
      </c>
      <c r="D384" s="17">
        <v>0.1</v>
      </c>
      <c r="E384" s="17">
        <v>1</v>
      </c>
      <c r="F384" s="17">
        <v>12</v>
      </c>
      <c r="G384" s="17">
        <v>1.5</v>
      </c>
      <c r="H384" s="18">
        <v>7698.44</v>
      </c>
      <c r="I384" s="9"/>
    </row>
    <row r="385" spans="1:9" ht="18.95" customHeight="1" x14ac:dyDescent="0.25">
      <c r="A385" s="15" t="s">
        <v>2089</v>
      </c>
      <c r="B385" s="16" t="s">
        <v>2093</v>
      </c>
      <c r="C385" s="17">
        <v>900.23</v>
      </c>
      <c r="D385" s="17">
        <v>0.1</v>
      </c>
      <c r="E385" s="17">
        <v>1</v>
      </c>
      <c r="F385" s="17">
        <v>12</v>
      </c>
      <c r="G385" s="17">
        <v>1.5</v>
      </c>
      <c r="H385" s="18">
        <v>1620.41</v>
      </c>
      <c r="I385" s="9"/>
    </row>
    <row r="386" spans="1:9" ht="27" customHeight="1" x14ac:dyDescent="0.25">
      <c r="A386" s="15" t="s">
        <v>2090</v>
      </c>
      <c r="B386" s="16" t="s">
        <v>2093</v>
      </c>
      <c r="C386" s="17">
        <v>4.5999999999999996</v>
      </c>
      <c r="D386" s="17">
        <v>0.1</v>
      </c>
      <c r="E386" s="17">
        <v>4</v>
      </c>
      <c r="F386" s="17">
        <v>12</v>
      </c>
      <c r="G386" s="17">
        <v>1.5</v>
      </c>
      <c r="H386" s="18">
        <v>33.119999999999997</v>
      </c>
      <c r="I386" s="9"/>
    </row>
    <row r="387" spans="1:9" ht="15" customHeight="1" x14ac:dyDescent="0.25">
      <c r="A387" s="19"/>
      <c r="B387" s="20"/>
      <c r="C387" s="21"/>
      <c r="D387" s="21"/>
      <c r="E387" s="21"/>
      <c r="F387" s="21"/>
      <c r="G387" s="21"/>
      <c r="H387" s="22">
        <v>9351.9699999999993</v>
      </c>
      <c r="I387" s="9"/>
    </row>
    <row r="388" spans="1:9" ht="9.9499999999999993" customHeight="1" x14ac:dyDescent="0.25">
      <c r="A388" s="86"/>
      <c r="B388" s="86"/>
      <c r="C388" s="86"/>
      <c r="D388" s="9"/>
      <c r="E388" s="9"/>
      <c r="F388" s="9"/>
      <c r="G388" s="9"/>
      <c r="H388" s="9"/>
      <c r="I388" s="9"/>
    </row>
    <row r="389" spans="1:9" ht="12" customHeight="1" x14ac:dyDescent="0.25">
      <c r="A389" s="9"/>
      <c r="B389" s="9"/>
      <c r="C389" s="9"/>
      <c r="D389" s="90" t="s">
        <v>4276</v>
      </c>
      <c r="E389" s="90"/>
      <c r="F389" s="90"/>
      <c r="G389" s="90"/>
      <c r="H389" s="90"/>
      <c r="I389" s="90"/>
    </row>
    <row r="390" spans="1:9" ht="9.9499999999999993" customHeight="1" x14ac:dyDescent="0.25">
      <c r="A390" s="86"/>
      <c r="B390" s="86"/>
      <c r="C390" s="86"/>
      <c r="D390" s="86"/>
      <c r="E390" s="9"/>
      <c r="F390" s="9"/>
      <c r="G390" s="9"/>
      <c r="H390" s="9"/>
      <c r="I390" s="9"/>
    </row>
    <row r="391" spans="1:9" ht="20.100000000000001" customHeight="1" x14ac:dyDescent="0.25">
      <c r="A391" s="88" t="s">
        <v>2146</v>
      </c>
      <c r="B391" s="88"/>
      <c r="C391" s="88"/>
      <c r="D391" s="88"/>
      <c r="E391" s="88"/>
      <c r="F391" s="88"/>
      <c r="G391" s="88"/>
      <c r="H391" s="88"/>
      <c r="I391" s="88"/>
    </row>
    <row r="392" spans="1:9" ht="15" customHeight="1" x14ac:dyDescent="0.25">
      <c r="A392" s="89"/>
      <c r="B392" s="89"/>
      <c r="C392" s="14" t="s">
        <v>2076</v>
      </c>
      <c r="D392" s="14" t="s">
        <v>2056</v>
      </c>
      <c r="E392" s="14" t="s">
        <v>2058</v>
      </c>
      <c r="F392" s="14" t="s">
        <v>2086</v>
      </c>
      <c r="G392" s="14" t="s">
        <v>2059</v>
      </c>
      <c r="H392" s="9"/>
      <c r="I392" s="9"/>
    </row>
    <row r="393" spans="1:9" ht="18.95" customHeight="1" x14ac:dyDescent="0.25">
      <c r="A393" s="15" t="s">
        <v>2096</v>
      </c>
      <c r="B393" s="16" t="s">
        <v>2088</v>
      </c>
      <c r="C393" s="17">
        <v>4276.91</v>
      </c>
      <c r="D393" s="17">
        <v>0.1</v>
      </c>
      <c r="E393" s="17">
        <v>1</v>
      </c>
      <c r="F393" s="17">
        <v>1.5</v>
      </c>
      <c r="G393" s="18">
        <v>641.54</v>
      </c>
      <c r="H393" s="9"/>
      <c r="I393" s="9"/>
    </row>
    <row r="394" spans="1:9" ht="15" customHeight="1" x14ac:dyDescent="0.25">
      <c r="A394" s="19"/>
      <c r="B394" s="20"/>
      <c r="C394" s="21"/>
      <c r="D394" s="21"/>
      <c r="E394" s="21"/>
      <c r="F394" s="21"/>
      <c r="G394" s="22">
        <v>641.54</v>
      </c>
      <c r="H394" s="9"/>
      <c r="I394" s="9"/>
    </row>
    <row r="395" spans="1:9" ht="9.9499999999999993" customHeight="1" x14ac:dyDescent="0.25">
      <c r="A395" s="86"/>
      <c r="B395" s="86"/>
      <c r="C395" s="86"/>
      <c r="D395" s="9"/>
      <c r="E395" s="9"/>
      <c r="F395" s="9"/>
      <c r="G395" s="9"/>
      <c r="H395" s="9"/>
      <c r="I395" s="9"/>
    </row>
    <row r="396" spans="1:9" ht="12" customHeight="1" x14ac:dyDescent="0.25">
      <c r="A396" s="9"/>
      <c r="B396" s="9"/>
      <c r="C396" s="9"/>
      <c r="D396" s="90" t="s">
        <v>4277</v>
      </c>
      <c r="E396" s="90"/>
      <c r="F396" s="90"/>
      <c r="G396" s="90"/>
      <c r="H396" s="90"/>
      <c r="I396" s="90"/>
    </row>
    <row r="397" spans="1:9" ht="9.9499999999999993" customHeight="1" x14ac:dyDescent="0.25">
      <c r="A397" s="86"/>
      <c r="B397" s="86"/>
      <c r="C397" s="86"/>
      <c r="D397" s="86"/>
      <c r="E397" s="9"/>
      <c r="F397" s="9"/>
      <c r="G397" s="9"/>
      <c r="H397" s="9"/>
      <c r="I397" s="9"/>
    </row>
    <row r="398" spans="1:9" ht="30.95" customHeight="1" x14ac:dyDescent="0.25">
      <c r="A398" s="88" t="s">
        <v>2147</v>
      </c>
      <c r="B398" s="88"/>
      <c r="C398" s="88"/>
      <c r="D398" s="88"/>
      <c r="E398" s="88"/>
      <c r="F398" s="88"/>
      <c r="G398" s="88"/>
      <c r="H398" s="88"/>
      <c r="I398" s="88"/>
    </row>
    <row r="399" spans="1:9" ht="15" customHeight="1" x14ac:dyDescent="0.25">
      <c r="A399" s="89"/>
      <c r="B399" s="89"/>
      <c r="C399" s="14" t="s">
        <v>2076</v>
      </c>
      <c r="D399" s="14" t="s">
        <v>2079</v>
      </c>
      <c r="E399" s="14" t="s">
        <v>2092</v>
      </c>
      <c r="F399" s="14" t="s">
        <v>2086</v>
      </c>
      <c r="G399" s="14" t="s">
        <v>2059</v>
      </c>
      <c r="H399" s="9"/>
      <c r="I399" s="9"/>
    </row>
    <row r="400" spans="1:9" ht="27" customHeight="1" x14ac:dyDescent="0.25">
      <c r="A400" s="15" t="s">
        <v>2099</v>
      </c>
      <c r="B400" s="16" t="s">
        <v>2126</v>
      </c>
      <c r="C400" s="17">
        <v>900.23</v>
      </c>
      <c r="D400" s="17">
        <v>0.1</v>
      </c>
      <c r="E400" s="17">
        <v>29.7</v>
      </c>
      <c r="F400" s="17">
        <v>1.5</v>
      </c>
      <c r="G400" s="18">
        <v>4010.52</v>
      </c>
      <c r="H400" s="9"/>
      <c r="I400" s="9"/>
    </row>
    <row r="401" spans="1:9" ht="15" customHeight="1" x14ac:dyDescent="0.25">
      <c r="A401" s="19"/>
      <c r="B401" s="20"/>
      <c r="C401" s="21"/>
      <c r="D401" s="21"/>
      <c r="E401" s="21"/>
      <c r="F401" s="21"/>
      <c r="G401" s="22">
        <v>4010.52</v>
      </c>
      <c r="H401" s="9"/>
      <c r="I401" s="9"/>
    </row>
    <row r="402" spans="1:9" ht="9.9499999999999993" customHeight="1" x14ac:dyDescent="0.25">
      <c r="A402" s="86"/>
      <c r="B402" s="86"/>
      <c r="C402" s="86"/>
      <c r="D402" s="9"/>
      <c r="E402" s="9"/>
      <c r="F402" s="9"/>
      <c r="G402" s="9"/>
      <c r="H402" s="9"/>
      <c r="I402" s="9"/>
    </row>
    <row r="403" spans="1:9" ht="12" customHeight="1" x14ac:dyDescent="0.25">
      <c r="A403" s="9"/>
      <c r="B403" s="9"/>
      <c r="C403" s="9"/>
      <c r="D403" s="90" t="s">
        <v>4278</v>
      </c>
      <c r="E403" s="90"/>
      <c r="F403" s="90"/>
      <c r="G403" s="90"/>
      <c r="H403" s="90"/>
      <c r="I403" s="90"/>
    </row>
    <row r="404" spans="1:9" ht="9.9499999999999993" customHeight="1" x14ac:dyDescent="0.25">
      <c r="A404" s="86"/>
      <c r="B404" s="86"/>
      <c r="C404" s="86"/>
      <c r="D404" s="86"/>
      <c r="E404" s="9"/>
      <c r="F404" s="9"/>
      <c r="G404" s="9"/>
      <c r="H404" s="9"/>
      <c r="I404" s="9"/>
    </row>
    <row r="405" spans="1:9" ht="30.95" customHeight="1" x14ac:dyDescent="0.25">
      <c r="A405" s="88" t="s">
        <v>2148</v>
      </c>
      <c r="B405" s="88"/>
      <c r="C405" s="88"/>
      <c r="D405" s="88"/>
      <c r="E405" s="88"/>
      <c r="F405" s="88"/>
      <c r="G405" s="88"/>
      <c r="H405" s="88"/>
      <c r="I405" s="88"/>
    </row>
    <row r="406" spans="1:9" ht="15" customHeight="1" x14ac:dyDescent="0.25">
      <c r="A406" s="89"/>
      <c r="B406" s="89"/>
      <c r="C406" s="14" t="s">
        <v>2076</v>
      </c>
      <c r="D406" s="14" t="s">
        <v>2079</v>
      </c>
      <c r="E406" s="14" t="s">
        <v>2059</v>
      </c>
      <c r="F406" s="9"/>
      <c r="G406" s="9"/>
      <c r="H406" s="9"/>
      <c r="I406" s="9"/>
    </row>
    <row r="407" spans="1:9" ht="18.95" customHeight="1" x14ac:dyDescent="0.25">
      <c r="A407" s="15" t="s">
        <v>2080</v>
      </c>
      <c r="B407" s="16" t="s">
        <v>2081</v>
      </c>
      <c r="C407" s="17">
        <v>900.23</v>
      </c>
      <c r="D407" s="17">
        <v>0.1</v>
      </c>
      <c r="E407" s="18">
        <v>90.02</v>
      </c>
      <c r="F407" s="9"/>
      <c r="G407" s="9"/>
      <c r="H407" s="9"/>
      <c r="I407" s="9"/>
    </row>
    <row r="408" spans="1:9" ht="15" customHeight="1" x14ac:dyDescent="0.25">
      <c r="A408" s="19"/>
      <c r="B408" s="20"/>
      <c r="C408" s="21"/>
      <c r="D408" s="21"/>
      <c r="E408" s="22">
        <v>90.02</v>
      </c>
      <c r="F408" s="9"/>
      <c r="G408" s="9"/>
      <c r="H408" s="9"/>
      <c r="I408" s="9"/>
    </row>
    <row r="409" spans="1:9" ht="9.9499999999999993" customHeight="1" x14ac:dyDescent="0.25">
      <c r="A409" s="86"/>
      <c r="B409" s="86"/>
      <c r="C409" s="86"/>
      <c r="D409" s="9"/>
      <c r="E409" s="9"/>
      <c r="F409" s="9"/>
      <c r="G409" s="9"/>
      <c r="H409" s="9"/>
      <c r="I409" s="9"/>
    </row>
    <row r="410" spans="1:9" ht="12" customHeight="1" x14ac:dyDescent="0.25">
      <c r="A410" s="9"/>
      <c r="B410" s="9"/>
      <c r="C410" s="9"/>
      <c r="D410" s="90" t="s">
        <v>4273</v>
      </c>
      <c r="E410" s="90"/>
      <c r="F410" s="90"/>
      <c r="G410" s="90"/>
      <c r="H410" s="90"/>
      <c r="I410" s="90"/>
    </row>
    <row r="411" spans="1:9" ht="9.9499999999999993" customHeight="1" x14ac:dyDescent="0.25">
      <c r="A411" s="86"/>
      <c r="B411" s="86"/>
      <c r="C411" s="86"/>
      <c r="D411" s="86"/>
      <c r="E411" s="9"/>
      <c r="F411" s="9"/>
      <c r="G411" s="9"/>
      <c r="H411" s="9"/>
      <c r="I411" s="9"/>
    </row>
    <row r="412" spans="1:9" ht="30.95" customHeight="1" x14ac:dyDescent="0.25">
      <c r="A412" s="88" t="s">
        <v>2149</v>
      </c>
      <c r="B412" s="88"/>
      <c r="C412" s="88"/>
      <c r="D412" s="88"/>
      <c r="E412" s="88"/>
      <c r="F412" s="88"/>
      <c r="G412" s="88"/>
      <c r="H412" s="88"/>
      <c r="I412" s="88"/>
    </row>
    <row r="413" spans="1:9" ht="15" customHeight="1" x14ac:dyDescent="0.25">
      <c r="A413" s="89"/>
      <c r="B413" s="89"/>
      <c r="C413" s="14" t="s">
        <v>2076</v>
      </c>
      <c r="D413" s="14" t="s">
        <v>2059</v>
      </c>
      <c r="E413" s="9"/>
      <c r="F413" s="9"/>
      <c r="G413" s="9"/>
      <c r="H413" s="9"/>
      <c r="I413" s="9"/>
    </row>
    <row r="414" spans="1:9" ht="27" customHeight="1" x14ac:dyDescent="0.25">
      <c r="A414" s="15" t="s">
        <v>2099</v>
      </c>
      <c r="B414" s="16" t="s">
        <v>2076</v>
      </c>
      <c r="C414" s="17">
        <v>900.23</v>
      </c>
      <c r="D414" s="18">
        <v>900.23</v>
      </c>
      <c r="E414" s="9"/>
      <c r="F414" s="9"/>
      <c r="G414" s="9"/>
      <c r="H414" s="9"/>
      <c r="I414" s="9"/>
    </row>
    <row r="415" spans="1:9" ht="15" customHeight="1" x14ac:dyDescent="0.25">
      <c r="A415" s="19"/>
      <c r="B415" s="20"/>
      <c r="C415" s="21"/>
      <c r="D415" s="22">
        <v>900.23</v>
      </c>
      <c r="E415" s="9"/>
      <c r="F415" s="9"/>
      <c r="G415" s="9"/>
      <c r="H415" s="9"/>
      <c r="I415" s="9"/>
    </row>
    <row r="416" spans="1:9" ht="9.9499999999999993" customHeight="1" x14ac:dyDescent="0.25">
      <c r="A416" s="86"/>
      <c r="B416" s="86"/>
      <c r="C416" s="86"/>
      <c r="D416" s="9"/>
      <c r="E416" s="9"/>
      <c r="F416" s="9"/>
      <c r="G416" s="9"/>
      <c r="H416" s="9"/>
      <c r="I416" s="9"/>
    </row>
    <row r="417" spans="1:9" ht="12" customHeight="1" x14ac:dyDescent="0.25">
      <c r="A417" s="9"/>
      <c r="B417" s="9"/>
      <c r="C417" s="9"/>
      <c r="D417" s="90" t="s">
        <v>4279</v>
      </c>
      <c r="E417" s="90"/>
      <c r="F417" s="90"/>
      <c r="G417" s="90"/>
      <c r="H417" s="90"/>
      <c r="I417" s="90"/>
    </row>
    <row r="418" spans="1:9" ht="9.9499999999999993" customHeight="1" x14ac:dyDescent="0.25">
      <c r="A418" s="86"/>
      <c r="B418" s="86"/>
      <c r="C418" s="86"/>
      <c r="D418" s="86"/>
      <c r="E418" s="9"/>
      <c r="F418" s="9"/>
      <c r="G418" s="9"/>
      <c r="H418" s="9"/>
      <c r="I418" s="9"/>
    </row>
    <row r="419" spans="1:9" ht="42.95" customHeight="1" x14ac:dyDescent="0.25">
      <c r="A419" s="88" t="s">
        <v>2150</v>
      </c>
      <c r="B419" s="88"/>
      <c r="C419" s="88"/>
      <c r="D419" s="88"/>
      <c r="E419" s="88"/>
      <c r="F419" s="88"/>
      <c r="G419" s="88"/>
      <c r="H419" s="88"/>
      <c r="I419" s="88"/>
    </row>
    <row r="420" spans="1:9" ht="15" customHeight="1" x14ac:dyDescent="0.25">
      <c r="A420" s="89"/>
      <c r="B420" s="89"/>
      <c r="C420" s="14" t="s">
        <v>2069</v>
      </c>
      <c r="D420" s="14" t="s">
        <v>2058</v>
      </c>
      <c r="E420" s="14" t="s">
        <v>2059</v>
      </c>
      <c r="F420" s="9"/>
      <c r="G420" s="9"/>
      <c r="H420" s="9"/>
      <c r="I420" s="9"/>
    </row>
    <row r="421" spans="1:9" ht="12.95" customHeight="1" x14ac:dyDescent="0.25">
      <c r="A421" s="15"/>
      <c r="B421" s="16" t="s">
        <v>2104</v>
      </c>
      <c r="C421" s="17">
        <v>714.28</v>
      </c>
      <c r="D421" s="17">
        <v>1</v>
      </c>
      <c r="E421" s="18">
        <v>714.28</v>
      </c>
      <c r="F421" s="9"/>
      <c r="G421" s="9"/>
      <c r="H421" s="9"/>
      <c r="I421" s="9"/>
    </row>
    <row r="422" spans="1:9" ht="15" customHeight="1" x14ac:dyDescent="0.25">
      <c r="A422" s="19"/>
      <c r="B422" s="20"/>
      <c r="C422" s="21"/>
      <c r="D422" s="21"/>
      <c r="E422" s="22">
        <v>714.28</v>
      </c>
      <c r="F422" s="9"/>
      <c r="G422" s="9"/>
      <c r="H422" s="9"/>
      <c r="I422" s="9"/>
    </row>
    <row r="423" spans="1:9" ht="9.9499999999999993" customHeight="1" x14ac:dyDescent="0.25">
      <c r="A423" s="86"/>
      <c r="B423" s="86"/>
      <c r="C423" s="86"/>
      <c r="D423" s="9"/>
      <c r="E423" s="9"/>
      <c r="F423" s="9"/>
      <c r="G423" s="9"/>
      <c r="H423" s="9"/>
      <c r="I423" s="9"/>
    </row>
    <row r="424" spans="1:9" ht="12" customHeight="1" x14ac:dyDescent="0.25">
      <c r="A424" s="9"/>
      <c r="B424" s="9"/>
      <c r="C424" s="9"/>
      <c r="D424" s="90" t="s">
        <v>4280</v>
      </c>
      <c r="E424" s="90"/>
      <c r="F424" s="90"/>
      <c r="G424" s="90"/>
      <c r="H424" s="90"/>
      <c r="I424" s="90"/>
    </row>
    <row r="425" spans="1:9" ht="9.9499999999999993" customHeight="1" x14ac:dyDescent="0.25">
      <c r="A425" s="86"/>
      <c r="B425" s="86"/>
      <c r="C425" s="86"/>
      <c r="D425" s="86"/>
      <c r="E425" s="9"/>
      <c r="F425" s="9"/>
      <c r="G425" s="9"/>
      <c r="H425" s="9"/>
      <c r="I425" s="9"/>
    </row>
    <row r="426" spans="1:9" ht="30.95" customHeight="1" x14ac:dyDescent="0.25">
      <c r="A426" s="88" t="s">
        <v>2151</v>
      </c>
      <c r="B426" s="88"/>
      <c r="C426" s="88"/>
      <c r="D426" s="88"/>
      <c r="E426" s="88"/>
      <c r="F426" s="88"/>
      <c r="G426" s="88"/>
      <c r="H426" s="88"/>
      <c r="I426" s="88"/>
    </row>
    <row r="427" spans="1:9" ht="15" customHeight="1" x14ac:dyDescent="0.25">
      <c r="A427" s="89"/>
      <c r="B427" s="89"/>
      <c r="C427" s="14" t="s">
        <v>2069</v>
      </c>
      <c r="D427" s="14" t="s">
        <v>2058</v>
      </c>
      <c r="E427" s="14" t="s">
        <v>2059</v>
      </c>
      <c r="F427" s="9"/>
      <c r="G427" s="9"/>
      <c r="H427" s="9"/>
      <c r="I427" s="9"/>
    </row>
    <row r="428" spans="1:9" ht="12.95" customHeight="1" x14ac:dyDescent="0.25">
      <c r="A428" s="15"/>
      <c r="B428" s="16" t="s">
        <v>2104</v>
      </c>
      <c r="C428" s="17">
        <v>714.28</v>
      </c>
      <c r="D428" s="17">
        <v>1</v>
      </c>
      <c r="E428" s="18">
        <v>714.28</v>
      </c>
      <c r="F428" s="9"/>
      <c r="G428" s="9"/>
      <c r="H428" s="9"/>
      <c r="I428" s="9"/>
    </row>
    <row r="429" spans="1:9" ht="15" customHeight="1" x14ac:dyDescent="0.25">
      <c r="A429" s="19"/>
      <c r="B429" s="20"/>
      <c r="C429" s="21"/>
      <c r="D429" s="21"/>
      <c r="E429" s="22">
        <v>714.28</v>
      </c>
      <c r="F429" s="9"/>
      <c r="G429" s="9"/>
      <c r="H429" s="9"/>
      <c r="I429" s="9"/>
    </row>
    <row r="430" spans="1:9" ht="9.9499999999999993" customHeight="1" x14ac:dyDescent="0.25">
      <c r="A430" s="86"/>
      <c r="B430" s="86"/>
      <c r="C430" s="86"/>
      <c r="D430" s="9"/>
      <c r="E430" s="9"/>
      <c r="F430" s="9"/>
      <c r="G430" s="9"/>
      <c r="H430" s="9"/>
      <c r="I430" s="9"/>
    </row>
    <row r="431" spans="1:9" ht="12" customHeight="1" x14ac:dyDescent="0.25">
      <c r="A431" s="9"/>
      <c r="B431" s="9"/>
      <c r="C431" s="9"/>
      <c r="D431" s="90" t="s">
        <v>4280</v>
      </c>
      <c r="E431" s="90"/>
      <c r="F431" s="90"/>
      <c r="G431" s="90"/>
      <c r="H431" s="90"/>
      <c r="I431" s="90"/>
    </row>
    <row r="432" spans="1:9" ht="9.9499999999999993" customHeight="1" x14ac:dyDescent="0.25">
      <c r="A432" s="86"/>
      <c r="B432" s="86"/>
      <c r="C432" s="86"/>
      <c r="D432" s="86"/>
      <c r="E432" s="9"/>
      <c r="F432" s="9"/>
      <c r="G432" s="9"/>
      <c r="H432" s="9"/>
      <c r="I432" s="9"/>
    </row>
    <row r="433" spans="1:9" ht="42.95" customHeight="1" x14ac:dyDescent="0.25">
      <c r="A433" s="88" t="s">
        <v>2152</v>
      </c>
      <c r="B433" s="88"/>
      <c r="C433" s="88"/>
      <c r="D433" s="88"/>
      <c r="E433" s="88"/>
      <c r="F433" s="88"/>
      <c r="G433" s="88"/>
      <c r="H433" s="88"/>
      <c r="I433" s="88"/>
    </row>
    <row r="434" spans="1:9" ht="15" customHeight="1" x14ac:dyDescent="0.25">
      <c r="A434" s="89"/>
      <c r="B434" s="89"/>
      <c r="C434" s="14" t="s">
        <v>2058</v>
      </c>
      <c r="D434" s="14" t="s">
        <v>2059</v>
      </c>
      <c r="E434" s="9"/>
      <c r="F434" s="9"/>
      <c r="G434" s="9"/>
      <c r="H434" s="9"/>
      <c r="I434" s="9"/>
    </row>
    <row r="435" spans="1:9" ht="12.95" customHeight="1" x14ac:dyDescent="0.25">
      <c r="A435" s="15"/>
      <c r="B435" s="16" t="s">
        <v>2058</v>
      </c>
      <c r="C435" s="17">
        <v>4</v>
      </c>
      <c r="D435" s="18">
        <v>4</v>
      </c>
      <c r="E435" s="9"/>
      <c r="F435" s="9"/>
      <c r="G435" s="9"/>
      <c r="H435" s="9"/>
      <c r="I435" s="9"/>
    </row>
    <row r="436" spans="1:9" ht="15" customHeight="1" x14ac:dyDescent="0.25">
      <c r="A436" s="19"/>
      <c r="B436" s="20"/>
      <c r="C436" s="21"/>
      <c r="D436" s="22">
        <v>4</v>
      </c>
      <c r="E436" s="9"/>
      <c r="F436" s="9"/>
      <c r="G436" s="9"/>
      <c r="H436" s="9"/>
      <c r="I436" s="9"/>
    </row>
    <row r="437" spans="1:9" ht="9.9499999999999993" customHeight="1" x14ac:dyDescent="0.25">
      <c r="A437" s="86"/>
      <c r="B437" s="86"/>
      <c r="C437" s="86"/>
      <c r="D437" s="9"/>
      <c r="E437" s="9"/>
      <c r="F437" s="9"/>
      <c r="G437" s="9"/>
      <c r="H437" s="9"/>
      <c r="I437" s="9"/>
    </row>
    <row r="438" spans="1:9" ht="12" customHeight="1" x14ac:dyDescent="0.25">
      <c r="A438" s="9"/>
      <c r="B438" s="9"/>
      <c r="C438" s="9"/>
      <c r="D438" s="90" t="s">
        <v>4255</v>
      </c>
      <c r="E438" s="90"/>
      <c r="F438" s="90"/>
      <c r="G438" s="90"/>
      <c r="H438" s="90"/>
      <c r="I438" s="90"/>
    </row>
    <row r="439" spans="1:9" ht="9.9499999999999993" customHeight="1" x14ac:dyDescent="0.25">
      <c r="A439" s="86"/>
      <c r="B439" s="86"/>
      <c r="C439" s="86"/>
      <c r="D439" s="86"/>
      <c r="E439" s="9"/>
      <c r="F439" s="9"/>
      <c r="G439" s="9"/>
      <c r="H439" s="9"/>
      <c r="I439" s="9"/>
    </row>
    <row r="440" spans="1:9" ht="30.95" customHeight="1" x14ac:dyDescent="0.25">
      <c r="A440" s="88" t="s">
        <v>2153</v>
      </c>
      <c r="B440" s="88"/>
      <c r="C440" s="88"/>
      <c r="D440" s="88"/>
      <c r="E440" s="88"/>
      <c r="F440" s="88"/>
      <c r="G440" s="88"/>
      <c r="H440" s="88"/>
      <c r="I440" s="88"/>
    </row>
    <row r="441" spans="1:9" ht="15" customHeight="1" x14ac:dyDescent="0.25">
      <c r="A441" s="89"/>
      <c r="B441" s="89"/>
      <c r="C441" s="14" t="s">
        <v>2076</v>
      </c>
      <c r="D441" s="14" t="s">
        <v>2059</v>
      </c>
      <c r="E441" s="9"/>
      <c r="F441" s="9"/>
      <c r="G441" s="9"/>
      <c r="H441" s="9"/>
      <c r="I441" s="9"/>
    </row>
    <row r="442" spans="1:9" ht="12.95" customHeight="1" x14ac:dyDescent="0.25">
      <c r="A442" s="15" t="s">
        <v>2108</v>
      </c>
      <c r="B442" s="16" t="s">
        <v>2076</v>
      </c>
      <c r="C442" s="17">
        <v>900.23</v>
      </c>
      <c r="D442" s="18">
        <v>900.23</v>
      </c>
      <c r="E442" s="9"/>
      <c r="F442" s="9"/>
      <c r="G442" s="9"/>
      <c r="H442" s="9"/>
      <c r="I442" s="9"/>
    </row>
    <row r="443" spans="1:9" ht="15" customHeight="1" x14ac:dyDescent="0.25">
      <c r="A443" s="19"/>
      <c r="B443" s="20"/>
      <c r="C443" s="21"/>
      <c r="D443" s="22">
        <v>900.23</v>
      </c>
      <c r="E443" s="9"/>
      <c r="F443" s="9"/>
      <c r="G443" s="9"/>
      <c r="H443" s="9"/>
      <c r="I443" s="9"/>
    </row>
    <row r="444" spans="1:9" ht="9.9499999999999993" customHeight="1" x14ac:dyDescent="0.25">
      <c r="A444" s="86"/>
      <c r="B444" s="86"/>
      <c r="C444" s="86"/>
      <c r="D444" s="9"/>
      <c r="E444" s="9"/>
      <c r="F444" s="9"/>
      <c r="G444" s="9"/>
      <c r="H444" s="9"/>
      <c r="I444" s="9"/>
    </row>
    <row r="445" spans="1:9" ht="12" customHeight="1" x14ac:dyDescent="0.25">
      <c r="A445" s="9"/>
      <c r="B445" s="9"/>
      <c r="C445" s="9"/>
      <c r="D445" s="90" t="s">
        <v>4279</v>
      </c>
      <c r="E445" s="90"/>
      <c r="F445" s="90"/>
      <c r="G445" s="90"/>
      <c r="H445" s="90"/>
      <c r="I445" s="90"/>
    </row>
    <row r="446" spans="1:9" ht="9.9499999999999993" customHeight="1" x14ac:dyDescent="0.25">
      <c r="A446" s="86"/>
      <c r="B446" s="86"/>
      <c r="C446" s="86"/>
      <c r="D446" s="86"/>
      <c r="E446" s="9"/>
      <c r="F446" s="9"/>
      <c r="G446" s="9"/>
      <c r="H446" s="9"/>
      <c r="I446" s="9"/>
    </row>
    <row r="447" spans="1:9" ht="30.95" customHeight="1" x14ac:dyDescent="0.25">
      <c r="A447" s="88" t="s">
        <v>2154</v>
      </c>
      <c r="B447" s="88"/>
      <c r="C447" s="88"/>
      <c r="D447" s="88"/>
      <c r="E447" s="88"/>
      <c r="F447" s="88"/>
      <c r="G447" s="88"/>
      <c r="H447" s="88"/>
      <c r="I447" s="88"/>
    </row>
    <row r="448" spans="1:9" ht="15" customHeight="1" x14ac:dyDescent="0.25">
      <c r="A448" s="89"/>
      <c r="B448" s="89"/>
      <c r="C448" s="14" t="s">
        <v>2076</v>
      </c>
      <c r="D448" s="14" t="s">
        <v>2058</v>
      </c>
      <c r="E448" s="14" t="s">
        <v>2059</v>
      </c>
      <c r="F448" s="9"/>
      <c r="G448" s="9"/>
      <c r="H448" s="9"/>
      <c r="I448" s="9"/>
    </row>
    <row r="449" spans="1:9" ht="18.95" customHeight="1" x14ac:dyDescent="0.25">
      <c r="A449" s="15" t="s">
        <v>2110</v>
      </c>
      <c r="B449" s="16" t="s">
        <v>2111</v>
      </c>
      <c r="C449" s="17">
        <v>0.16</v>
      </c>
      <c r="D449" s="17">
        <v>93</v>
      </c>
      <c r="E449" s="18">
        <v>14.88</v>
      </c>
      <c r="F449" s="9"/>
      <c r="G449" s="9"/>
      <c r="H449" s="9"/>
      <c r="I449" s="9"/>
    </row>
    <row r="450" spans="1:9" ht="15" customHeight="1" x14ac:dyDescent="0.25">
      <c r="A450" s="19"/>
      <c r="B450" s="20"/>
      <c r="C450" s="21"/>
      <c r="D450" s="21"/>
      <c r="E450" s="22">
        <v>14.88</v>
      </c>
      <c r="F450" s="9"/>
      <c r="G450" s="9"/>
      <c r="H450" s="9"/>
      <c r="I450" s="9"/>
    </row>
    <row r="451" spans="1:9" ht="9.9499999999999993" customHeight="1" x14ac:dyDescent="0.25">
      <c r="A451" s="86"/>
      <c r="B451" s="86"/>
      <c r="C451" s="86"/>
      <c r="D451" s="9"/>
      <c r="E451" s="9"/>
      <c r="F451" s="9"/>
      <c r="G451" s="9"/>
      <c r="H451" s="9"/>
      <c r="I451" s="9"/>
    </row>
    <row r="452" spans="1:9" ht="12" customHeight="1" x14ac:dyDescent="0.25">
      <c r="A452" s="9"/>
      <c r="B452" s="9"/>
      <c r="C452" s="9"/>
      <c r="D452" s="90" t="s">
        <v>4256</v>
      </c>
      <c r="E452" s="90"/>
      <c r="F452" s="90"/>
      <c r="G452" s="90"/>
      <c r="H452" s="90"/>
      <c r="I452" s="90"/>
    </row>
    <row r="453" spans="1:9" ht="9.9499999999999993" customHeight="1" x14ac:dyDescent="0.25">
      <c r="A453" s="86"/>
      <c r="B453" s="86"/>
      <c r="C453" s="86"/>
      <c r="D453" s="86"/>
      <c r="E453" s="9"/>
      <c r="F453" s="9"/>
      <c r="G453" s="9"/>
      <c r="H453" s="9"/>
      <c r="I453" s="9"/>
    </row>
    <row r="454" spans="1:9" ht="42.95" customHeight="1" x14ac:dyDescent="0.25">
      <c r="A454" s="88" t="s">
        <v>2155</v>
      </c>
      <c r="B454" s="88"/>
      <c r="C454" s="88"/>
      <c r="D454" s="88"/>
      <c r="E454" s="88"/>
      <c r="F454" s="88"/>
      <c r="G454" s="88"/>
      <c r="H454" s="88"/>
      <c r="I454" s="88"/>
    </row>
    <row r="455" spans="1:9" ht="15" customHeight="1" x14ac:dyDescent="0.25">
      <c r="A455" s="89"/>
      <c r="B455" s="89"/>
      <c r="C455" s="14" t="s">
        <v>2058</v>
      </c>
      <c r="D455" s="14" t="s">
        <v>2059</v>
      </c>
      <c r="E455" s="9"/>
      <c r="F455" s="9"/>
      <c r="G455" s="9"/>
      <c r="H455" s="9"/>
      <c r="I455" s="9"/>
    </row>
    <row r="456" spans="1:9" ht="12.95" customHeight="1" x14ac:dyDescent="0.25">
      <c r="A456" s="15"/>
      <c r="B456" s="16" t="s">
        <v>2058</v>
      </c>
      <c r="C456" s="17">
        <v>2</v>
      </c>
      <c r="D456" s="18">
        <v>2</v>
      </c>
      <c r="E456" s="9"/>
      <c r="F456" s="9"/>
      <c r="G456" s="9"/>
      <c r="H456" s="9"/>
      <c r="I456" s="9"/>
    </row>
    <row r="457" spans="1:9" ht="15" customHeight="1" x14ac:dyDescent="0.25">
      <c r="A457" s="19"/>
      <c r="B457" s="20"/>
      <c r="C457" s="21"/>
      <c r="D457" s="22">
        <v>2</v>
      </c>
      <c r="E457" s="9"/>
      <c r="F457" s="9"/>
      <c r="G457" s="9"/>
      <c r="H457" s="9"/>
      <c r="I457" s="9"/>
    </row>
    <row r="458" spans="1:9" ht="9.9499999999999993" customHeight="1" x14ac:dyDescent="0.25">
      <c r="A458" s="86"/>
      <c r="B458" s="86"/>
      <c r="C458" s="86"/>
      <c r="D458" s="9"/>
      <c r="E458" s="9"/>
      <c r="F458" s="9"/>
      <c r="G458" s="9"/>
      <c r="H458" s="9"/>
      <c r="I458" s="9"/>
    </row>
    <row r="459" spans="1:9" ht="12" customHeight="1" x14ac:dyDescent="0.25">
      <c r="A459" s="9"/>
      <c r="B459" s="9"/>
      <c r="C459" s="9"/>
      <c r="D459" s="90" t="s">
        <v>4257</v>
      </c>
      <c r="E459" s="90"/>
      <c r="F459" s="90"/>
      <c r="G459" s="90"/>
      <c r="H459" s="90"/>
      <c r="I459" s="90"/>
    </row>
    <row r="460" spans="1:9" ht="9.9499999999999993" customHeight="1" x14ac:dyDescent="0.25">
      <c r="A460" s="86"/>
      <c r="B460" s="86"/>
      <c r="C460" s="86"/>
      <c r="D460" s="86"/>
      <c r="E460" s="9"/>
      <c r="F460" s="9"/>
      <c r="G460" s="9"/>
      <c r="H460" s="9"/>
      <c r="I460" s="9"/>
    </row>
    <row r="461" spans="1:9" ht="20.100000000000001" customHeight="1" x14ac:dyDescent="0.25">
      <c r="A461" s="88" t="s">
        <v>2156</v>
      </c>
      <c r="B461" s="88"/>
      <c r="C461" s="88"/>
      <c r="D461" s="88"/>
      <c r="E461" s="88"/>
      <c r="F461" s="88"/>
      <c r="G461" s="88"/>
      <c r="H461" s="88"/>
      <c r="I461" s="88"/>
    </row>
    <row r="462" spans="1:9" ht="15" customHeight="1" x14ac:dyDescent="0.25">
      <c r="A462" s="89"/>
      <c r="B462" s="89"/>
      <c r="C462" s="14" t="s">
        <v>2058</v>
      </c>
      <c r="D462" s="14" t="s">
        <v>2059</v>
      </c>
      <c r="E462" s="9"/>
      <c r="F462" s="9"/>
      <c r="G462" s="9"/>
      <c r="H462" s="9"/>
      <c r="I462" s="9"/>
    </row>
    <row r="463" spans="1:9" ht="12.95" customHeight="1" x14ac:dyDescent="0.25">
      <c r="A463" s="15"/>
      <c r="B463" s="16" t="s">
        <v>2058</v>
      </c>
      <c r="C463" s="17">
        <v>8</v>
      </c>
      <c r="D463" s="18">
        <v>8</v>
      </c>
      <c r="E463" s="9"/>
      <c r="F463" s="9"/>
      <c r="G463" s="9"/>
      <c r="H463" s="9"/>
      <c r="I463" s="9"/>
    </row>
    <row r="464" spans="1:9" ht="15" customHeight="1" x14ac:dyDescent="0.25">
      <c r="A464" s="19"/>
      <c r="B464" s="20"/>
      <c r="C464" s="21"/>
      <c r="D464" s="22">
        <v>8</v>
      </c>
      <c r="E464" s="9"/>
      <c r="F464" s="9"/>
      <c r="G464" s="9"/>
      <c r="H464" s="9"/>
      <c r="I464" s="9"/>
    </row>
    <row r="465" spans="1:9" ht="9.9499999999999993" customHeight="1" x14ac:dyDescent="0.25">
      <c r="A465" s="86"/>
      <c r="B465" s="86"/>
      <c r="C465" s="86"/>
      <c r="D465" s="9"/>
      <c r="E465" s="9"/>
      <c r="F465" s="9"/>
      <c r="G465" s="9"/>
      <c r="H465" s="9"/>
      <c r="I465" s="9"/>
    </row>
    <row r="466" spans="1:9" ht="12" customHeight="1" x14ac:dyDescent="0.25">
      <c r="A466" s="9"/>
      <c r="B466" s="9"/>
      <c r="C466" s="9"/>
      <c r="D466" s="90" t="s">
        <v>4258</v>
      </c>
      <c r="E466" s="90"/>
      <c r="F466" s="90"/>
      <c r="G466" s="90"/>
      <c r="H466" s="90"/>
      <c r="I466" s="90"/>
    </row>
    <row r="467" spans="1:9" ht="9.9499999999999993" customHeight="1" x14ac:dyDescent="0.25">
      <c r="A467" s="86"/>
      <c r="B467" s="86"/>
      <c r="C467" s="86"/>
      <c r="D467" s="86"/>
      <c r="E467" s="9"/>
      <c r="F467" s="9"/>
      <c r="G467" s="9"/>
      <c r="H467" s="9"/>
      <c r="I467" s="9"/>
    </row>
    <row r="468" spans="1:9" ht="20.100000000000001" customHeight="1" x14ac:dyDescent="0.25">
      <c r="A468" s="88" t="s">
        <v>2157</v>
      </c>
      <c r="B468" s="88"/>
      <c r="C468" s="88"/>
      <c r="D468" s="88"/>
      <c r="E468" s="88"/>
      <c r="F468" s="88"/>
      <c r="G468" s="88"/>
      <c r="H468" s="88"/>
      <c r="I468" s="88"/>
    </row>
    <row r="469" spans="1:9" ht="15" customHeight="1" x14ac:dyDescent="0.25">
      <c r="A469" s="89"/>
      <c r="B469" s="89"/>
      <c r="C469" s="14" t="s">
        <v>2076</v>
      </c>
      <c r="D469" s="14" t="s">
        <v>2059</v>
      </c>
      <c r="E469" s="9"/>
      <c r="F469" s="9"/>
      <c r="G469" s="9"/>
      <c r="H469" s="9"/>
      <c r="I469" s="9"/>
    </row>
    <row r="470" spans="1:9" ht="12.95" customHeight="1" x14ac:dyDescent="0.25">
      <c r="A470" s="15" t="s">
        <v>2137</v>
      </c>
      <c r="B470" s="16" t="s">
        <v>2076</v>
      </c>
      <c r="C470" s="17">
        <v>377.71</v>
      </c>
      <c r="D470" s="18">
        <v>377.71</v>
      </c>
      <c r="E470" s="9"/>
      <c r="F470" s="9"/>
      <c r="G470" s="9"/>
      <c r="H470" s="9"/>
      <c r="I470" s="9"/>
    </row>
    <row r="471" spans="1:9" ht="15" customHeight="1" x14ac:dyDescent="0.25">
      <c r="A471" s="19"/>
      <c r="B471" s="20"/>
      <c r="C471" s="21"/>
      <c r="D471" s="22">
        <v>377.71</v>
      </c>
      <c r="E471" s="9"/>
      <c r="F471" s="9"/>
      <c r="G471" s="9"/>
      <c r="H471" s="9"/>
      <c r="I471" s="9"/>
    </row>
    <row r="472" spans="1:9" ht="9.9499999999999993" customHeight="1" x14ac:dyDescent="0.25">
      <c r="A472" s="86"/>
      <c r="B472" s="86"/>
      <c r="C472" s="86"/>
      <c r="D472" s="9"/>
      <c r="E472" s="9"/>
      <c r="F472" s="9"/>
      <c r="G472" s="9"/>
      <c r="H472" s="9"/>
      <c r="I472" s="9"/>
    </row>
    <row r="473" spans="1:9" ht="12" customHeight="1" x14ac:dyDescent="0.25">
      <c r="A473" s="9"/>
      <c r="B473" s="9"/>
      <c r="C473" s="9"/>
      <c r="D473" s="90" t="s">
        <v>4281</v>
      </c>
      <c r="E473" s="90"/>
      <c r="F473" s="90"/>
      <c r="G473" s="90"/>
      <c r="H473" s="90"/>
      <c r="I473" s="90"/>
    </row>
    <row r="474" spans="1:9" ht="9.9499999999999993" customHeight="1" x14ac:dyDescent="0.25">
      <c r="A474" s="86"/>
      <c r="B474" s="86"/>
      <c r="C474" s="86"/>
      <c r="D474" s="86"/>
      <c r="E474" s="9"/>
      <c r="F474" s="9"/>
      <c r="G474" s="9"/>
      <c r="H474" s="9"/>
      <c r="I474" s="9"/>
    </row>
    <row r="475" spans="1:9" ht="30.95" customHeight="1" x14ac:dyDescent="0.25">
      <c r="A475" s="88" t="s">
        <v>2158</v>
      </c>
      <c r="B475" s="88"/>
      <c r="C475" s="88"/>
      <c r="D475" s="88"/>
      <c r="E475" s="88"/>
      <c r="F475" s="88"/>
      <c r="G475" s="88"/>
      <c r="H475" s="88"/>
      <c r="I475" s="88"/>
    </row>
    <row r="476" spans="1:9" ht="15" customHeight="1" x14ac:dyDescent="0.25">
      <c r="A476" s="89"/>
      <c r="B476" s="89"/>
      <c r="C476" s="14" t="s">
        <v>2076</v>
      </c>
      <c r="D476" s="14" t="s">
        <v>2059</v>
      </c>
      <c r="E476" s="9"/>
      <c r="F476" s="9"/>
      <c r="G476" s="9"/>
      <c r="H476" s="9"/>
      <c r="I476" s="9"/>
    </row>
    <row r="477" spans="1:9" ht="12.95" customHeight="1" x14ac:dyDescent="0.25">
      <c r="A477" s="15" t="s">
        <v>2108</v>
      </c>
      <c r="B477" s="16" t="s">
        <v>2076</v>
      </c>
      <c r="C477" s="17">
        <v>900.23</v>
      </c>
      <c r="D477" s="18">
        <v>900.23</v>
      </c>
      <c r="E477" s="9"/>
      <c r="F477" s="9"/>
      <c r="G477" s="9"/>
      <c r="H477" s="9"/>
      <c r="I477" s="9"/>
    </row>
    <row r="478" spans="1:9" ht="15" customHeight="1" x14ac:dyDescent="0.25">
      <c r="A478" s="19"/>
      <c r="B478" s="20"/>
      <c r="C478" s="21"/>
      <c r="D478" s="22">
        <v>900.23</v>
      </c>
      <c r="E478" s="9"/>
      <c r="F478" s="9"/>
      <c r="G478" s="9"/>
      <c r="H478" s="9"/>
      <c r="I478" s="9"/>
    </row>
    <row r="479" spans="1:9" ht="9.9499999999999993" customHeight="1" x14ac:dyDescent="0.25">
      <c r="A479" s="86"/>
      <c r="B479" s="86"/>
      <c r="C479" s="86"/>
      <c r="D479" s="9"/>
      <c r="E479" s="9"/>
      <c r="F479" s="9"/>
      <c r="G479" s="9"/>
      <c r="H479" s="9"/>
      <c r="I479" s="9"/>
    </row>
    <row r="480" spans="1:9" ht="12" customHeight="1" x14ac:dyDescent="0.25">
      <c r="A480" s="9"/>
      <c r="B480" s="9"/>
      <c r="C480" s="9"/>
      <c r="D480" s="90" t="s">
        <v>4279</v>
      </c>
      <c r="E480" s="90"/>
      <c r="F480" s="90"/>
      <c r="G480" s="90"/>
      <c r="H480" s="90"/>
      <c r="I480" s="90"/>
    </row>
    <row r="481" spans="1:9" ht="9.9499999999999993" customHeight="1" x14ac:dyDescent="0.25">
      <c r="A481" s="86"/>
      <c r="B481" s="86"/>
      <c r="C481" s="86"/>
      <c r="D481" s="86"/>
      <c r="E481" s="9"/>
      <c r="F481" s="9"/>
      <c r="G481" s="9"/>
      <c r="H481" s="9"/>
      <c r="I481" s="9"/>
    </row>
    <row r="482" spans="1:9" ht="20.100000000000001" customHeight="1" x14ac:dyDescent="0.25">
      <c r="A482" s="88" t="s">
        <v>2159</v>
      </c>
      <c r="B482" s="88"/>
      <c r="C482" s="88"/>
      <c r="D482" s="88"/>
      <c r="E482" s="88"/>
      <c r="F482" s="88"/>
      <c r="G482" s="88"/>
      <c r="H482" s="88"/>
      <c r="I482" s="88"/>
    </row>
    <row r="483" spans="1:9" ht="15" customHeight="1" x14ac:dyDescent="0.25">
      <c r="A483" s="89"/>
      <c r="B483" s="89"/>
      <c r="C483" s="14" t="s">
        <v>2069</v>
      </c>
      <c r="D483" s="14" t="s">
        <v>2058</v>
      </c>
      <c r="E483" s="14" t="s">
        <v>2059</v>
      </c>
      <c r="F483" s="9"/>
      <c r="G483" s="9"/>
      <c r="H483" s="9"/>
      <c r="I483" s="9"/>
    </row>
    <row r="484" spans="1:9" ht="12.95" customHeight="1" x14ac:dyDescent="0.25">
      <c r="A484" s="15"/>
      <c r="B484" s="16" t="s">
        <v>2104</v>
      </c>
      <c r="C484" s="17">
        <v>196.89</v>
      </c>
      <c r="D484" s="17">
        <v>1</v>
      </c>
      <c r="E484" s="18">
        <v>196.89</v>
      </c>
      <c r="F484" s="9"/>
      <c r="G484" s="9"/>
      <c r="H484" s="9"/>
      <c r="I484" s="9"/>
    </row>
    <row r="485" spans="1:9" ht="15" customHeight="1" x14ac:dyDescent="0.25">
      <c r="A485" s="19"/>
      <c r="B485" s="20"/>
      <c r="C485" s="21"/>
      <c r="D485" s="21"/>
      <c r="E485" s="22">
        <v>196.89</v>
      </c>
      <c r="F485" s="9"/>
      <c r="G485" s="9"/>
      <c r="H485" s="9"/>
      <c r="I485" s="9"/>
    </row>
    <row r="486" spans="1:9" ht="9.9499999999999993" customHeight="1" x14ac:dyDescent="0.25">
      <c r="A486" s="86"/>
      <c r="B486" s="86"/>
      <c r="C486" s="86"/>
      <c r="D486" s="9"/>
      <c r="E486" s="9"/>
      <c r="F486" s="9"/>
      <c r="G486" s="9"/>
      <c r="H486" s="9"/>
      <c r="I486" s="9"/>
    </row>
    <row r="487" spans="1:9" ht="12" customHeight="1" x14ac:dyDescent="0.25">
      <c r="A487" s="9"/>
      <c r="B487" s="9"/>
      <c r="C487" s="9"/>
      <c r="D487" s="90" t="s">
        <v>4282</v>
      </c>
      <c r="E487" s="90"/>
      <c r="F487" s="90"/>
      <c r="G487" s="90"/>
      <c r="H487" s="90"/>
      <c r="I487" s="90"/>
    </row>
    <row r="488" spans="1:9" ht="9.9499999999999993" customHeight="1" x14ac:dyDescent="0.25">
      <c r="A488" s="86"/>
      <c r="B488" s="86"/>
      <c r="C488" s="86"/>
      <c r="D488" s="86"/>
      <c r="E488" s="9"/>
      <c r="F488" s="9"/>
      <c r="G488" s="9"/>
      <c r="H488" s="9"/>
      <c r="I488" s="9"/>
    </row>
    <row r="489" spans="1:9" ht="30.95" customHeight="1" x14ac:dyDescent="0.25">
      <c r="A489" s="88" t="s">
        <v>2160</v>
      </c>
      <c r="B489" s="88"/>
      <c r="C489" s="88"/>
      <c r="D489" s="88"/>
      <c r="E489" s="88"/>
      <c r="F489" s="88"/>
      <c r="G489" s="88"/>
      <c r="H489" s="88"/>
      <c r="I489" s="88"/>
    </row>
    <row r="490" spans="1:9" ht="15" customHeight="1" x14ac:dyDescent="0.25">
      <c r="A490" s="89"/>
      <c r="B490" s="89"/>
      <c r="C490" s="14" t="s">
        <v>2076</v>
      </c>
      <c r="D490" s="14" t="s">
        <v>2059</v>
      </c>
      <c r="E490" s="9"/>
      <c r="F490" s="9"/>
      <c r="G490" s="9"/>
      <c r="H490" s="9"/>
      <c r="I490" s="9"/>
    </row>
    <row r="491" spans="1:9" ht="12.95" customHeight="1" x14ac:dyDescent="0.25">
      <c r="A491" s="15" t="s">
        <v>2077</v>
      </c>
      <c r="B491" s="16" t="s">
        <v>2076</v>
      </c>
      <c r="C491" s="17">
        <v>5006.8599999999997</v>
      </c>
      <c r="D491" s="18">
        <v>5006.8599999999997</v>
      </c>
      <c r="E491" s="9"/>
      <c r="F491" s="9"/>
      <c r="G491" s="9"/>
      <c r="H491" s="9"/>
      <c r="I491" s="9"/>
    </row>
    <row r="492" spans="1:9" ht="15" customHeight="1" x14ac:dyDescent="0.25">
      <c r="A492" s="19"/>
      <c r="B492" s="20"/>
      <c r="C492" s="21"/>
      <c r="D492" s="22">
        <v>5006.8599999999997</v>
      </c>
      <c r="E492" s="9"/>
      <c r="F492" s="9"/>
      <c r="G492" s="9"/>
      <c r="H492" s="9"/>
      <c r="I492" s="9"/>
    </row>
    <row r="493" spans="1:9" ht="9.9499999999999993" customHeight="1" x14ac:dyDescent="0.25">
      <c r="A493" s="86"/>
      <c r="B493" s="86"/>
      <c r="C493" s="86"/>
      <c r="D493" s="9"/>
      <c r="E493" s="9"/>
      <c r="F493" s="9"/>
      <c r="G493" s="9"/>
      <c r="H493" s="9"/>
      <c r="I493" s="9"/>
    </row>
    <row r="494" spans="1:9" ht="12" customHeight="1" x14ac:dyDescent="0.25">
      <c r="A494" s="9"/>
      <c r="B494" s="9"/>
      <c r="C494" s="9"/>
      <c r="D494" s="90" t="s">
        <v>4283</v>
      </c>
      <c r="E494" s="90"/>
      <c r="F494" s="90"/>
      <c r="G494" s="90"/>
      <c r="H494" s="90"/>
      <c r="I494" s="90"/>
    </row>
    <row r="495" spans="1:9" ht="9.9499999999999993" customHeight="1" x14ac:dyDescent="0.25">
      <c r="A495" s="86"/>
      <c r="B495" s="86"/>
      <c r="C495" s="86"/>
      <c r="D495" s="86"/>
      <c r="E495" s="9"/>
      <c r="F495" s="9"/>
      <c r="G495" s="9"/>
      <c r="H495" s="9"/>
      <c r="I495" s="9"/>
    </row>
    <row r="496" spans="1:9" ht="30.95" customHeight="1" x14ac:dyDescent="0.25">
      <c r="A496" s="88" t="s">
        <v>2161</v>
      </c>
      <c r="B496" s="88"/>
      <c r="C496" s="88"/>
      <c r="D496" s="88"/>
      <c r="E496" s="88"/>
      <c r="F496" s="88"/>
      <c r="G496" s="88"/>
      <c r="H496" s="88"/>
      <c r="I496" s="88"/>
    </row>
    <row r="497" spans="1:9" ht="15" customHeight="1" x14ac:dyDescent="0.25">
      <c r="A497" s="89"/>
      <c r="B497" s="89"/>
      <c r="C497" s="14" t="s">
        <v>2076</v>
      </c>
      <c r="D497" s="14" t="s">
        <v>2079</v>
      </c>
      <c r="E497" s="14" t="s">
        <v>2059</v>
      </c>
      <c r="F497" s="9"/>
      <c r="G497" s="9"/>
      <c r="H497" s="9"/>
      <c r="I497" s="9"/>
    </row>
    <row r="498" spans="1:9" ht="18.95" customHeight="1" x14ac:dyDescent="0.25">
      <c r="A498" s="15" t="s">
        <v>2080</v>
      </c>
      <c r="B498" s="16" t="s">
        <v>2081</v>
      </c>
      <c r="C498" s="17">
        <v>590.42999999999995</v>
      </c>
      <c r="D498" s="17">
        <v>0.1</v>
      </c>
      <c r="E498" s="18">
        <v>59.04</v>
      </c>
      <c r="F498" s="9"/>
      <c r="G498" s="9"/>
      <c r="H498" s="9"/>
      <c r="I498" s="9"/>
    </row>
    <row r="499" spans="1:9" ht="15" customHeight="1" x14ac:dyDescent="0.25">
      <c r="A499" s="19"/>
      <c r="B499" s="20"/>
      <c r="C499" s="21"/>
      <c r="D499" s="21"/>
      <c r="E499" s="22">
        <v>59.04</v>
      </c>
      <c r="F499" s="9"/>
      <c r="G499" s="9"/>
      <c r="H499" s="9"/>
      <c r="I499" s="9"/>
    </row>
    <row r="500" spans="1:9" ht="9.9499999999999993" customHeight="1" x14ac:dyDescent="0.25">
      <c r="A500" s="86"/>
      <c r="B500" s="86"/>
      <c r="C500" s="86"/>
      <c r="D500" s="9"/>
      <c r="E500" s="9"/>
      <c r="F500" s="9"/>
      <c r="G500" s="9"/>
      <c r="H500" s="9"/>
      <c r="I500" s="9"/>
    </row>
    <row r="501" spans="1:9" ht="12" customHeight="1" x14ac:dyDescent="0.25">
      <c r="A501" s="9"/>
      <c r="B501" s="9"/>
      <c r="C501" s="9"/>
      <c r="D501" s="90" t="s">
        <v>4284</v>
      </c>
      <c r="E501" s="90"/>
      <c r="F501" s="90"/>
      <c r="G501" s="90"/>
      <c r="H501" s="90"/>
      <c r="I501" s="90"/>
    </row>
    <row r="502" spans="1:9" ht="9.9499999999999993" customHeight="1" x14ac:dyDescent="0.25">
      <c r="A502" s="86"/>
      <c r="B502" s="86"/>
      <c r="C502" s="86"/>
      <c r="D502" s="86"/>
      <c r="E502" s="9"/>
      <c r="F502" s="9"/>
      <c r="G502" s="9"/>
      <c r="H502" s="9"/>
      <c r="I502" s="9"/>
    </row>
    <row r="503" spans="1:9" ht="30.95" customHeight="1" x14ac:dyDescent="0.25">
      <c r="A503" s="88" t="s">
        <v>2162</v>
      </c>
      <c r="B503" s="88"/>
      <c r="C503" s="88"/>
      <c r="D503" s="88"/>
      <c r="E503" s="88"/>
      <c r="F503" s="88"/>
      <c r="G503" s="88"/>
      <c r="H503" s="88"/>
      <c r="I503" s="88"/>
    </row>
    <row r="504" spans="1:9" ht="15" customHeight="1" x14ac:dyDescent="0.25">
      <c r="A504" s="89"/>
      <c r="B504" s="89"/>
      <c r="C504" s="14" t="s">
        <v>2076</v>
      </c>
      <c r="D504" s="14" t="s">
        <v>2079</v>
      </c>
      <c r="E504" s="14" t="s">
        <v>2058</v>
      </c>
      <c r="F504" s="14" t="s">
        <v>2059</v>
      </c>
      <c r="G504" s="9"/>
      <c r="H504" s="9"/>
      <c r="I504" s="9"/>
    </row>
    <row r="505" spans="1:9" ht="27" customHeight="1" x14ac:dyDescent="0.25">
      <c r="A505" s="15" t="s">
        <v>2083</v>
      </c>
      <c r="B505" s="16" t="s">
        <v>2084</v>
      </c>
      <c r="C505" s="17">
        <v>4.5999999999999996</v>
      </c>
      <c r="D505" s="17">
        <v>0.1</v>
      </c>
      <c r="E505" s="17">
        <v>3</v>
      </c>
      <c r="F505" s="18">
        <v>1.38</v>
      </c>
      <c r="G505" s="9"/>
      <c r="H505" s="9"/>
      <c r="I505" s="9"/>
    </row>
    <row r="506" spans="1:9" ht="15" customHeight="1" x14ac:dyDescent="0.25">
      <c r="A506" s="19"/>
      <c r="B506" s="20"/>
      <c r="C506" s="21"/>
      <c r="D506" s="21"/>
      <c r="E506" s="21"/>
      <c r="F506" s="22">
        <v>1.38</v>
      </c>
      <c r="G506" s="9"/>
      <c r="H506" s="9"/>
      <c r="I506" s="9"/>
    </row>
    <row r="507" spans="1:9" ht="9.9499999999999993" customHeight="1" x14ac:dyDescent="0.25">
      <c r="A507" s="86"/>
      <c r="B507" s="86"/>
      <c r="C507" s="86"/>
      <c r="D507" s="9"/>
      <c r="E507" s="9"/>
      <c r="F507" s="9"/>
      <c r="G507" s="9"/>
      <c r="H507" s="9"/>
      <c r="I507" s="9"/>
    </row>
    <row r="508" spans="1:9" ht="12" customHeight="1" x14ac:dyDescent="0.25">
      <c r="A508" s="9"/>
      <c r="B508" s="9"/>
      <c r="C508" s="9"/>
      <c r="D508" s="90" t="s">
        <v>4285</v>
      </c>
      <c r="E508" s="90"/>
      <c r="F508" s="90"/>
      <c r="G508" s="90"/>
      <c r="H508" s="90"/>
      <c r="I508" s="90"/>
    </row>
    <row r="509" spans="1:9" ht="9.9499999999999993" customHeight="1" x14ac:dyDescent="0.25">
      <c r="A509" s="86"/>
      <c r="B509" s="86"/>
      <c r="C509" s="86"/>
      <c r="D509" s="86"/>
      <c r="E509" s="9"/>
      <c r="F509" s="9"/>
      <c r="G509" s="9"/>
      <c r="H509" s="9"/>
      <c r="I509" s="9"/>
    </row>
    <row r="510" spans="1:9" ht="42.95" customHeight="1" x14ac:dyDescent="0.25">
      <c r="A510" s="88" t="s">
        <v>2163</v>
      </c>
      <c r="B510" s="88"/>
      <c r="C510" s="88"/>
      <c r="D510" s="88"/>
      <c r="E510" s="88"/>
      <c r="F510" s="88"/>
      <c r="G510" s="88"/>
      <c r="H510" s="88"/>
      <c r="I510" s="88"/>
    </row>
    <row r="511" spans="1:9" ht="15" customHeight="1" x14ac:dyDescent="0.25">
      <c r="A511" s="89"/>
      <c r="B511" s="89"/>
      <c r="C511" s="14" t="s">
        <v>2076</v>
      </c>
      <c r="D511" s="14" t="s">
        <v>2056</v>
      </c>
      <c r="E511" s="14" t="s">
        <v>2058</v>
      </c>
      <c r="F511" s="14" t="s">
        <v>2086</v>
      </c>
      <c r="G511" s="14" t="s">
        <v>2059</v>
      </c>
      <c r="H511" s="9"/>
      <c r="I511" s="9"/>
    </row>
    <row r="512" spans="1:9" ht="18.95" customHeight="1" x14ac:dyDescent="0.25">
      <c r="A512" s="15" t="s">
        <v>2087</v>
      </c>
      <c r="B512" s="16" t="s">
        <v>2088</v>
      </c>
      <c r="C512" s="17">
        <v>5006.8599999999997</v>
      </c>
      <c r="D512" s="17">
        <v>0.1</v>
      </c>
      <c r="E512" s="17">
        <v>1</v>
      </c>
      <c r="F512" s="17">
        <v>1.5</v>
      </c>
      <c r="G512" s="18">
        <v>751.03</v>
      </c>
      <c r="H512" s="9"/>
      <c r="I512" s="9"/>
    </row>
    <row r="513" spans="1:9" ht="18.95" customHeight="1" x14ac:dyDescent="0.25">
      <c r="A513" s="15" t="s">
        <v>2089</v>
      </c>
      <c r="B513" s="16" t="s">
        <v>2088</v>
      </c>
      <c r="C513" s="17">
        <v>853.18</v>
      </c>
      <c r="D513" s="17">
        <v>0.1</v>
      </c>
      <c r="E513" s="17">
        <v>1</v>
      </c>
      <c r="F513" s="17">
        <v>1.5</v>
      </c>
      <c r="G513" s="18">
        <v>127.98</v>
      </c>
      <c r="H513" s="9"/>
      <c r="I513" s="9"/>
    </row>
    <row r="514" spans="1:9" ht="27" customHeight="1" x14ac:dyDescent="0.25">
      <c r="A514" s="15" t="s">
        <v>2090</v>
      </c>
      <c r="B514" s="16" t="s">
        <v>2088</v>
      </c>
      <c r="C514" s="17">
        <v>4.5999999999999996</v>
      </c>
      <c r="D514" s="17">
        <v>0.1</v>
      </c>
      <c r="E514" s="17">
        <v>3</v>
      </c>
      <c r="F514" s="17">
        <v>1.5</v>
      </c>
      <c r="G514" s="18">
        <v>2.0699999999999998</v>
      </c>
      <c r="H514" s="9"/>
      <c r="I514" s="9"/>
    </row>
    <row r="515" spans="1:9" ht="15" customHeight="1" x14ac:dyDescent="0.25">
      <c r="A515" s="19"/>
      <c r="B515" s="20"/>
      <c r="C515" s="21"/>
      <c r="D515" s="21"/>
      <c r="E515" s="21"/>
      <c r="F515" s="21"/>
      <c r="G515" s="22">
        <v>881.08</v>
      </c>
      <c r="H515" s="9"/>
      <c r="I515" s="9"/>
    </row>
    <row r="516" spans="1:9" ht="9.9499999999999993" customHeight="1" x14ac:dyDescent="0.25">
      <c r="A516" s="86"/>
      <c r="B516" s="86"/>
      <c r="C516" s="86"/>
      <c r="D516" s="9"/>
      <c r="E516" s="9"/>
      <c r="F516" s="9"/>
      <c r="G516" s="9"/>
      <c r="H516" s="9"/>
      <c r="I516" s="9"/>
    </row>
    <row r="517" spans="1:9" ht="12" customHeight="1" x14ac:dyDescent="0.25">
      <c r="A517" s="9"/>
      <c r="B517" s="9"/>
      <c r="C517" s="9"/>
      <c r="D517" s="90" t="s">
        <v>4286</v>
      </c>
      <c r="E517" s="90"/>
      <c r="F517" s="90"/>
      <c r="G517" s="90"/>
      <c r="H517" s="90"/>
      <c r="I517" s="90"/>
    </row>
    <row r="518" spans="1:9" ht="9.9499999999999993" customHeight="1" x14ac:dyDescent="0.25">
      <c r="A518" s="86"/>
      <c r="B518" s="86"/>
      <c r="C518" s="86"/>
      <c r="D518" s="86"/>
      <c r="E518" s="9"/>
      <c r="F518" s="9"/>
      <c r="G518" s="9"/>
      <c r="H518" s="9"/>
      <c r="I518" s="9"/>
    </row>
    <row r="519" spans="1:9" ht="30.95" customHeight="1" x14ac:dyDescent="0.25">
      <c r="A519" s="88" t="s">
        <v>2164</v>
      </c>
      <c r="B519" s="88"/>
      <c r="C519" s="88"/>
      <c r="D519" s="88"/>
      <c r="E519" s="88"/>
      <c r="F519" s="88"/>
      <c r="G519" s="88"/>
      <c r="H519" s="88"/>
      <c r="I519" s="88"/>
    </row>
    <row r="520" spans="1:9" ht="15" customHeight="1" x14ac:dyDescent="0.25">
      <c r="A520" s="89"/>
      <c r="B520" s="89"/>
      <c r="C520" s="14" t="s">
        <v>2076</v>
      </c>
      <c r="D520" s="14" t="s">
        <v>2056</v>
      </c>
      <c r="E520" s="14" t="s">
        <v>2058</v>
      </c>
      <c r="F520" s="14" t="s">
        <v>2092</v>
      </c>
      <c r="G520" s="14" t="s">
        <v>2086</v>
      </c>
      <c r="H520" s="14" t="s">
        <v>2059</v>
      </c>
      <c r="I520" s="9"/>
    </row>
    <row r="521" spans="1:9" ht="18.95" customHeight="1" x14ac:dyDescent="0.25">
      <c r="A521" s="15" t="s">
        <v>2087</v>
      </c>
      <c r="B521" s="16" t="s">
        <v>2093</v>
      </c>
      <c r="C521" s="17">
        <v>5006.8599999999997</v>
      </c>
      <c r="D521" s="17">
        <v>0.1</v>
      </c>
      <c r="E521" s="17">
        <v>1</v>
      </c>
      <c r="F521" s="17">
        <v>30</v>
      </c>
      <c r="G521" s="17">
        <v>1.5</v>
      </c>
      <c r="H521" s="18">
        <v>22530.87</v>
      </c>
      <c r="I521" s="9"/>
    </row>
    <row r="522" spans="1:9" ht="18.95" customHeight="1" x14ac:dyDescent="0.25">
      <c r="A522" s="15" t="s">
        <v>2089</v>
      </c>
      <c r="B522" s="16" t="s">
        <v>2093</v>
      </c>
      <c r="C522" s="17">
        <v>853.18</v>
      </c>
      <c r="D522" s="17">
        <v>0.05</v>
      </c>
      <c r="E522" s="17">
        <v>1</v>
      </c>
      <c r="F522" s="17">
        <v>30</v>
      </c>
      <c r="G522" s="17">
        <v>1.5</v>
      </c>
      <c r="H522" s="18">
        <v>1919.66</v>
      </c>
      <c r="I522" s="9"/>
    </row>
    <row r="523" spans="1:9" ht="27" customHeight="1" x14ac:dyDescent="0.25">
      <c r="A523" s="15" t="s">
        <v>2090</v>
      </c>
      <c r="B523" s="16" t="s">
        <v>2093</v>
      </c>
      <c r="C523" s="17">
        <v>4.5999999999999996</v>
      </c>
      <c r="D523" s="17">
        <v>0.1</v>
      </c>
      <c r="E523" s="17">
        <v>3</v>
      </c>
      <c r="F523" s="17">
        <v>30</v>
      </c>
      <c r="G523" s="17">
        <v>1.5</v>
      </c>
      <c r="H523" s="18">
        <v>62.1</v>
      </c>
      <c r="I523" s="9"/>
    </row>
    <row r="524" spans="1:9" ht="15" customHeight="1" x14ac:dyDescent="0.25">
      <c r="A524" s="19"/>
      <c r="B524" s="20"/>
      <c r="C524" s="21"/>
      <c r="D524" s="21"/>
      <c r="E524" s="21"/>
      <c r="F524" s="21"/>
      <c r="G524" s="21"/>
      <c r="H524" s="22">
        <v>24512.63</v>
      </c>
      <c r="I524" s="9"/>
    </row>
    <row r="525" spans="1:9" ht="9.9499999999999993" customHeight="1" x14ac:dyDescent="0.25">
      <c r="A525" s="86"/>
      <c r="B525" s="86"/>
      <c r="C525" s="86"/>
      <c r="D525" s="9"/>
      <c r="E525" s="9"/>
      <c r="F525" s="9"/>
      <c r="G525" s="9"/>
      <c r="H525" s="9"/>
      <c r="I525" s="9"/>
    </row>
    <row r="526" spans="1:9" ht="12" customHeight="1" x14ac:dyDescent="0.25">
      <c r="A526" s="9"/>
      <c r="B526" s="9"/>
      <c r="C526" s="9"/>
      <c r="D526" s="90" t="s">
        <v>4287</v>
      </c>
      <c r="E526" s="90"/>
      <c r="F526" s="90"/>
      <c r="G526" s="90"/>
      <c r="H526" s="90"/>
      <c r="I526" s="90"/>
    </row>
    <row r="527" spans="1:9" ht="9.9499999999999993" customHeight="1" x14ac:dyDescent="0.25">
      <c r="A527" s="86"/>
      <c r="B527" s="86"/>
      <c r="C527" s="86"/>
      <c r="D527" s="86"/>
      <c r="E527" s="9"/>
      <c r="F527" s="9"/>
      <c r="G527" s="9"/>
      <c r="H527" s="9"/>
      <c r="I527" s="9"/>
    </row>
    <row r="528" spans="1:9" ht="42.95" customHeight="1" x14ac:dyDescent="0.25">
      <c r="A528" s="88" t="s">
        <v>2165</v>
      </c>
      <c r="B528" s="88"/>
      <c r="C528" s="88"/>
      <c r="D528" s="88"/>
      <c r="E528" s="88"/>
      <c r="F528" s="88"/>
      <c r="G528" s="88"/>
      <c r="H528" s="88"/>
      <c r="I528" s="88"/>
    </row>
    <row r="529" spans="1:9" ht="15" customHeight="1" x14ac:dyDescent="0.25">
      <c r="A529" s="89"/>
      <c r="B529" s="89"/>
      <c r="C529" s="14" t="s">
        <v>2076</v>
      </c>
      <c r="D529" s="14" t="s">
        <v>2056</v>
      </c>
      <c r="E529" s="14" t="s">
        <v>2058</v>
      </c>
      <c r="F529" s="14" t="s">
        <v>2092</v>
      </c>
      <c r="G529" s="14" t="s">
        <v>2086</v>
      </c>
      <c r="H529" s="14" t="s">
        <v>2059</v>
      </c>
      <c r="I529" s="9"/>
    </row>
    <row r="530" spans="1:9" ht="18.95" customHeight="1" x14ac:dyDescent="0.25">
      <c r="A530" s="15" t="s">
        <v>2087</v>
      </c>
      <c r="B530" s="16" t="s">
        <v>2093</v>
      </c>
      <c r="C530" s="17">
        <v>5006.8599999999997</v>
      </c>
      <c r="D530" s="17">
        <v>0.1</v>
      </c>
      <c r="E530" s="17">
        <v>1</v>
      </c>
      <c r="F530" s="17">
        <v>12</v>
      </c>
      <c r="G530" s="17">
        <v>1.5</v>
      </c>
      <c r="H530" s="18">
        <v>9012.35</v>
      </c>
      <c r="I530" s="9"/>
    </row>
    <row r="531" spans="1:9" ht="18.95" customHeight="1" x14ac:dyDescent="0.25">
      <c r="A531" s="15" t="s">
        <v>2089</v>
      </c>
      <c r="B531" s="16" t="s">
        <v>2093</v>
      </c>
      <c r="C531" s="17">
        <v>853.18</v>
      </c>
      <c r="D531" s="17">
        <v>0.1</v>
      </c>
      <c r="E531" s="17">
        <v>1</v>
      </c>
      <c r="F531" s="17">
        <v>12</v>
      </c>
      <c r="G531" s="17">
        <v>1.5</v>
      </c>
      <c r="H531" s="18">
        <v>1535.72</v>
      </c>
      <c r="I531" s="9"/>
    </row>
    <row r="532" spans="1:9" ht="27" customHeight="1" x14ac:dyDescent="0.25">
      <c r="A532" s="15" t="s">
        <v>2090</v>
      </c>
      <c r="B532" s="16" t="s">
        <v>2093</v>
      </c>
      <c r="C532" s="17">
        <v>4.5999999999999996</v>
      </c>
      <c r="D532" s="17">
        <v>0.1</v>
      </c>
      <c r="E532" s="17">
        <v>3</v>
      </c>
      <c r="F532" s="17">
        <v>12</v>
      </c>
      <c r="G532" s="17">
        <v>1.5</v>
      </c>
      <c r="H532" s="18">
        <v>24.84</v>
      </c>
      <c r="I532" s="9"/>
    </row>
    <row r="533" spans="1:9" ht="15" customHeight="1" x14ac:dyDescent="0.25">
      <c r="A533" s="19"/>
      <c r="B533" s="20"/>
      <c r="C533" s="21"/>
      <c r="D533" s="21"/>
      <c r="E533" s="21"/>
      <c r="F533" s="21"/>
      <c r="G533" s="21"/>
      <c r="H533" s="22">
        <v>10572.91</v>
      </c>
      <c r="I533" s="9"/>
    </row>
    <row r="534" spans="1:9" ht="9.9499999999999993" customHeight="1" x14ac:dyDescent="0.25">
      <c r="A534" s="86"/>
      <c r="B534" s="86"/>
      <c r="C534" s="86"/>
      <c r="D534" s="9"/>
      <c r="E534" s="9"/>
      <c r="F534" s="9"/>
      <c r="G534" s="9"/>
      <c r="H534" s="9"/>
      <c r="I534" s="9"/>
    </row>
    <row r="535" spans="1:9" ht="12" customHeight="1" x14ac:dyDescent="0.25">
      <c r="A535" s="9"/>
      <c r="B535" s="9"/>
      <c r="C535" s="9"/>
      <c r="D535" s="90" t="s">
        <v>4288</v>
      </c>
      <c r="E535" s="90"/>
      <c r="F535" s="90"/>
      <c r="G535" s="90"/>
      <c r="H535" s="90"/>
      <c r="I535" s="90"/>
    </row>
    <row r="536" spans="1:9" ht="9.9499999999999993" customHeight="1" x14ac:dyDescent="0.25">
      <c r="A536" s="86"/>
      <c r="B536" s="86"/>
      <c r="C536" s="86"/>
      <c r="D536" s="86"/>
      <c r="E536" s="9"/>
      <c r="F536" s="9"/>
      <c r="G536" s="9"/>
      <c r="H536" s="9"/>
      <c r="I536" s="9"/>
    </row>
    <row r="537" spans="1:9" ht="20.100000000000001" customHeight="1" x14ac:dyDescent="0.25">
      <c r="A537" s="88" t="s">
        <v>2166</v>
      </c>
      <c r="B537" s="88"/>
      <c r="C537" s="88"/>
      <c r="D537" s="88"/>
      <c r="E537" s="88"/>
      <c r="F537" s="88"/>
      <c r="G537" s="88"/>
      <c r="H537" s="88"/>
      <c r="I537" s="88"/>
    </row>
    <row r="538" spans="1:9" ht="15" customHeight="1" x14ac:dyDescent="0.25">
      <c r="A538" s="89"/>
      <c r="B538" s="89"/>
      <c r="C538" s="14" t="s">
        <v>2076</v>
      </c>
      <c r="D538" s="14" t="s">
        <v>2056</v>
      </c>
      <c r="E538" s="14" t="s">
        <v>2058</v>
      </c>
      <c r="F538" s="14" t="s">
        <v>2086</v>
      </c>
      <c r="G538" s="14" t="s">
        <v>2059</v>
      </c>
      <c r="H538" s="9"/>
      <c r="I538" s="9"/>
    </row>
    <row r="539" spans="1:9" ht="18.95" customHeight="1" x14ac:dyDescent="0.25">
      <c r="A539" s="15" t="s">
        <v>2096</v>
      </c>
      <c r="B539" s="16" t="s">
        <v>2088</v>
      </c>
      <c r="C539" s="17">
        <v>5006.8599999999997</v>
      </c>
      <c r="D539" s="17">
        <v>0.1</v>
      </c>
      <c r="E539" s="17">
        <v>1</v>
      </c>
      <c r="F539" s="17">
        <v>1.5</v>
      </c>
      <c r="G539" s="18">
        <v>751.03</v>
      </c>
      <c r="H539" s="9"/>
      <c r="I539" s="9"/>
    </row>
    <row r="540" spans="1:9" ht="15" customHeight="1" x14ac:dyDescent="0.25">
      <c r="A540" s="19"/>
      <c r="B540" s="20"/>
      <c r="C540" s="21"/>
      <c r="D540" s="21"/>
      <c r="E540" s="21"/>
      <c r="F540" s="21"/>
      <c r="G540" s="22">
        <v>751.03</v>
      </c>
      <c r="H540" s="9"/>
      <c r="I540" s="9"/>
    </row>
    <row r="541" spans="1:9" ht="9.9499999999999993" customHeight="1" x14ac:dyDescent="0.25">
      <c r="A541" s="86"/>
      <c r="B541" s="86"/>
      <c r="C541" s="86"/>
      <c r="D541" s="9"/>
      <c r="E541" s="9"/>
      <c r="F541" s="9"/>
      <c r="G541" s="9"/>
      <c r="H541" s="9"/>
      <c r="I541" s="9"/>
    </row>
    <row r="542" spans="1:9" ht="12" customHeight="1" x14ac:dyDescent="0.25">
      <c r="A542" s="9"/>
      <c r="B542" s="9"/>
      <c r="C542" s="9"/>
      <c r="D542" s="90" t="s">
        <v>4289</v>
      </c>
      <c r="E542" s="90"/>
      <c r="F542" s="90"/>
      <c r="G542" s="90"/>
      <c r="H542" s="90"/>
      <c r="I542" s="90"/>
    </row>
    <row r="543" spans="1:9" ht="9.9499999999999993" customHeight="1" x14ac:dyDescent="0.25">
      <c r="A543" s="86"/>
      <c r="B543" s="86"/>
      <c r="C543" s="86"/>
      <c r="D543" s="86"/>
      <c r="E543" s="9"/>
      <c r="F543" s="9"/>
      <c r="G543" s="9"/>
      <c r="H543" s="9"/>
      <c r="I543" s="9"/>
    </row>
    <row r="544" spans="1:9" ht="30.95" customHeight="1" x14ac:dyDescent="0.25">
      <c r="A544" s="88" t="s">
        <v>2167</v>
      </c>
      <c r="B544" s="88"/>
      <c r="C544" s="88"/>
      <c r="D544" s="88"/>
      <c r="E544" s="88"/>
      <c r="F544" s="88"/>
      <c r="G544" s="88"/>
      <c r="H544" s="88"/>
      <c r="I544" s="88"/>
    </row>
    <row r="545" spans="1:9" ht="15" customHeight="1" x14ac:dyDescent="0.25">
      <c r="A545" s="89"/>
      <c r="B545" s="89"/>
      <c r="C545" s="14" t="s">
        <v>2076</v>
      </c>
      <c r="D545" s="14" t="s">
        <v>2079</v>
      </c>
      <c r="E545" s="14" t="s">
        <v>2092</v>
      </c>
      <c r="F545" s="14" t="s">
        <v>2086</v>
      </c>
      <c r="G545" s="14" t="s">
        <v>2059</v>
      </c>
      <c r="H545" s="9"/>
      <c r="I545" s="9"/>
    </row>
    <row r="546" spans="1:9" ht="27" customHeight="1" x14ac:dyDescent="0.25">
      <c r="A546" s="15" t="s">
        <v>2099</v>
      </c>
      <c r="B546" s="16" t="s">
        <v>2100</v>
      </c>
      <c r="C546" s="17">
        <v>853.18</v>
      </c>
      <c r="D546" s="17">
        <v>0.1</v>
      </c>
      <c r="E546" s="17">
        <v>29.7</v>
      </c>
      <c r="F546" s="17">
        <v>1</v>
      </c>
      <c r="G546" s="18">
        <v>2533.94</v>
      </c>
      <c r="H546" s="9"/>
      <c r="I546" s="9"/>
    </row>
    <row r="547" spans="1:9" ht="15" customHeight="1" x14ac:dyDescent="0.25">
      <c r="A547" s="19"/>
      <c r="B547" s="20"/>
      <c r="C547" s="21"/>
      <c r="D547" s="21"/>
      <c r="E547" s="21"/>
      <c r="F547" s="21"/>
      <c r="G547" s="22">
        <v>2533.94</v>
      </c>
      <c r="H547" s="9"/>
      <c r="I547" s="9"/>
    </row>
    <row r="548" spans="1:9" ht="9.9499999999999993" customHeight="1" x14ac:dyDescent="0.25">
      <c r="A548" s="86"/>
      <c r="B548" s="86"/>
      <c r="C548" s="86"/>
      <c r="D548" s="9"/>
      <c r="E548" s="9"/>
      <c r="F548" s="9"/>
      <c r="G548" s="9"/>
      <c r="H548" s="9"/>
      <c r="I548" s="9"/>
    </row>
    <row r="549" spans="1:9" ht="12" customHeight="1" x14ac:dyDescent="0.25">
      <c r="A549" s="9"/>
      <c r="B549" s="9"/>
      <c r="C549" s="9"/>
      <c r="D549" s="90" t="s">
        <v>4290</v>
      </c>
      <c r="E549" s="90"/>
      <c r="F549" s="90"/>
      <c r="G549" s="90"/>
      <c r="H549" s="90"/>
      <c r="I549" s="90"/>
    </row>
    <row r="550" spans="1:9" ht="9.9499999999999993" customHeight="1" x14ac:dyDescent="0.25">
      <c r="A550" s="86"/>
      <c r="B550" s="86"/>
      <c r="C550" s="86"/>
      <c r="D550" s="86"/>
      <c r="E550" s="9"/>
      <c r="F550" s="9"/>
      <c r="G550" s="9"/>
      <c r="H550" s="9"/>
      <c r="I550" s="9"/>
    </row>
    <row r="551" spans="1:9" ht="30.95" customHeight="1" x14ac:dyDescent="0.25">
      <c r="A551" s="88" t="s">
        <v>2168</v>
      </c>
      <c r="B551" s="88"/>
      <c r="C551" s="88"/>
      <c r="D551" s="88"/>
      <c r="E551" s="88"/>
      <c r="F551" s="88"/>
      <c r="G551" s="88"/>
      <c r="H551" s="88"/>
      <c r="I551" s="88"/>
    </row>
    <row r="552" spans="1:9" ht="15" customHeight="1" x14ac:dyDescent="0.25">
      <c r="A552" s="89"/>
      <c r="B552" s="89"/>
      <c r="C552" s="14" t="s">
        <v>2076</v>
      </c>
      <c r="D552" s="14" t="s">
        <v>2079</v>
      </c>
      <c r="E552" s="14" t="s">
        <v>2059</v>
      </c>
      <c r="F552" s="9"/>
      <c r="G552" s="9"/>
      <c r="H552" s="9"/>
      <c r="I552" s="9"/>
    </row>
    <row r="553" spans="1:9" ht="18.95" customHeight="1" x14ac:dyDescent="0.25">
      <c r="A553" s="15" t="s">
        <v>2080</v>
      </c>
      <c r="B553" s="16" t="s">
        <v>2081</v>
      </c>
      <c r="C553" s="17">
        <v>853.18</v>
      </c>
      <c r="D553" s="17">
        <v>0.1</v>
      </c>
      <c r="E553" s="18">
        <v>85.32</v>
      </c>
      <c r="F553" s="9"/>
      <c r="G553" s="9"/>
      <c r="H553" s="9"/>
      <c r="I553" s="9"/>
    </row>
    <row r="554" spans="1:9" ht="15" customHeight="1" x14ac:dyDescent="0.25">
      <c r="A554" s="19"/>
      <c r="B554" s="20"/>
      <c r="C554" s="21"/>
      <c r="D554" s="21"/>
      <c r="E554" s="22">
        <v>85.32</v>
      </c>
      <c r="F554" s="9"/>
      <c r="G554" s="9"/>
      <c r="H554" s="9"/>
      <c r="I554" s="9"/>
    </row>
    <row r="555" spans="1:9" ht="9.9499999999999993" customHeight="1" x14ac:dyDescent="0.25">
      <c r="A555" s="86"/>
      <c r="B555" s="86"/>
      <c r="C555" s="86"/>
      <c r="D555" s="9"/>
      <c r="E555" s="9"/>
      <c r="F555" s="9"/>
      <c r="G555" s="9"/>
      <c r="H555" s="9"/>
      <c r="I555" s="9"/>
    </row>
    <row r="556" spans="1:9" ht="12" customHeight="1" x14ac:dyDescent="0.25">
      <c r="A556" s="9"/>
      <c r="B556" s="9"/>
      <c r="C556" s="9"/>
      <c r="D556" s="90" t="s">
        <v>4291</v>
      </c>
      <c r="E556" s="90"/>
      <c r="F556" s="90"/>
      <c r="G556" s="90"/>
      <c r="H556" s="90"/>
      <c r="I556" s="90"/>
    </row>
    <row r="557" spans="1:9" ht="9.9499999999999993" customHeight="1" x14ac:dyDescent="0.25">
      <c r="A557" s="86"/>
      <c r="B557" s="86"/>
      <c r="C557" s="86"/>
      <c r="D557" s="86"/>
      <c r="E557" s="9"/>
      <c r="F557" s="9"/>
      <c r="G557" s="9"/>
      <c r="H557" s="9"/>
      <c r="I557" s="9"/>
    </row>
    <row r="558" spans="1:9" ht="30.95" customHeight="1" x14ac:dyDescent="0.25">
      <c r="A558" s="88" t="s">
        <v>2169</v>
      </c>
      <c r="B558" s="88"/>
      <c r="C558" s="88"/>
      <c r="D558" s="88"/>
      <c r="E558" s="88"/>
      <c r="F558" s="88"/>
      <c r="G558" s="88"/>
      <c r="H558" s="88"/>
      <c r="I558" s="88"/>
    </row>
    <row r="559" spans="1:9" ht="15" customHeight="1" x14ac:dyDescent="0.25">
      <c r="A559" s="89"/>
      <c r="B559" s="89"/>
      <c r="C559" s="14" t="s">
        <v>2076</v>
      </c>
      <c r="D559" s="14" t="s">
        <v>2059</v>
      </c>
      <c r="E559" s="9"/>
      <c r="F559" s="9"/>
      <c r="G559" s="9"/>
      <c r="H559" s="9"/>
      <c r="I559" s="9"/>
    </row>
    <row r="560" spans="1:9" ht="18.95" customHeight="1" x14ac:dyDescent="0.25">
      <c r="A560" s="15" t="s">
        <v>2170</v>
      </c>
      <c r="B560" s="16" t="s">
        <v>2076</v>
      </c>
      <c r="C560" s="17">
        <v>853.18</v>
      </c>
      <c r="D560" s="18">
        <v>853.18</v>
      </c>
      <c r="E560" s="9"/>
      <c r="F560" s="9"/>
      <c r="G560" s="9"/>
      <c r="H560" s="9"/>
      <c r="I560" s="9"/>
    </row>
    <row r="561" spans="1:9" ht="15" customHeight="1" x14ac:dyDescent="0.25">
      <c r="A561" s="19"/>
      <c r="B561" s="20"/>
      <c r="C561" s="21"/>
      <c r="D561" s="22">
        <v>853.18</v>
      </c>
      <c r="E561" s="9"/>
      <c r="F561" s="9"/>
      <c r="G561" s="9"/>
      <c r="H561" s="9"/>
      <c r="I561" s="9"/>
    </row>
    <row r="562" spans="1:9" ht="9.9499999999999993" customHeight="1" x14ac:dyDescent="0.25">
      <c r="A562" s="86"/>
      <c r="B562" s="86"/>
      <c r="C562" s="86"/>
      <c r="D562" s="9"/>
      <c r="E562" s="9"/>
      <c r="F562" s="9"/>
      <c r="G562" s="9"/>
      <c r="H562" s="9"/>
      <c r="I562" s="9"/>
    </row>
    <row r="563" spans="1:9" ht="12" customHeight="1" x14ac:dyDescent="0.25">
      <c r="A563" s="9"/>
      <c r="B563" s="9"/>
      <c r="C563" s="9"/>
      <c r="D563" s="90" t="s">
        <v>4292</v>
      </c>
      <c r="E563" s="90"/>
      <c r="F563" s="90"/>
      <c r="G563" s="90"/>
      <c r="H563" s="90"/>
      <c r="I563" s="90"/>
    </row>
    <row r="564" spans="1:9" ht="9.9499999999999993" customHeight="1" x14ac:dyDescent="0.25">
      <c r="A564" s="86"/>
      <c r="B564" s="86"/>
      <c r="C564" s="86"/>
      <c r="D564" s="86"/>
      <c r="E564" s="9"/>
      <c r="F564" s="9"/>
      <c r="G564" s="9"/>
      <c r="H564" s="9"/>
      <c r="I564" s="9"/>
    </row>
    <row r="565" spans="1:9" ht="42.95" customHeight="1" x14ac:dyDescent="0.25">
      <c r="A565" s="88" t="s">
        <v>2171</v>
      </c>
      <c r="B565" s="88"/>
      <c r="C565" s="88"/>
      <c r="D565" s="88"/>
      <c r="E565" s="88"/>
      <c r="F565" s="88"/>
      <c r="G565" s="88"/>
      <c r="H565" s="88"/>
      <c r="I565" s="88"/>
    </row>
    <row r="566" spans="1:9" ht="15" customHeight="1" x14ac:dyDescent="0.25">
      <c r="A566" s="89"/>
      <c r="B566" s="89"/>
      <c r="C566" s="14" t="s">
        <v>2069</v>
      </c>
      <c r="D566" s="14" t="s">
        <v>2058</v>
      </c>
      <c r="E566" s="14" t="s">
        <v>2059</v>
      </c>
      <c r="F566" s="9"/>
      <c r="G566" s="9"/>
      <c r="H566" s="9"/>
      <c r="I566" s="9"/>
    </row>
    <row r="567" spans="1:9" ht="12.95" customHeight="1" x14ac:dyDescent="0.25">
      <c r="A567" s="15"/>
      <c r="B567" s="16" t="s">
        <v>2104</v>
      </c>
      <c r="C567" s="17">
        <v>602.53</v>
      </c>
      <c r="D567" s="17">
        <v>1</v>
      </c>
      <c r="E567" s="18">
        <v>602.53</v>
      </c>
      <c r="F567" s="9"/>
      <c r="G567" s="9"/>
      <c r="H567" s="9"/>
      <c r="I567" s="9"/>
    </row>
    <row r="568" spans="1:9" ht="15" customHeight="1" x14ac:dyDescent="0.25">
      <c r="A568" s="19"/>
      <c r="B568" s="20"/>
      <c r="C568" s="21"/>
      <c r="D568" s="21"/>
      <c r="E568" s="22">
        <v>602.53</v>
      </c>
      <c r="F568" s="9"/>
      <c r="G568" s="9"/>
      <c r="H568" s="9"/>
      <c r="I568" s="9"/>
    </row>
    <row r="569" spans="1:9" ht="9.9499999999999993" customHeight="1" x14ac:dyDescent="0.25">
      <c r="A569" s="86"/>
      <c r="B569" s="86"/>
      <c r="C569" s="86"/>
      <c r="D569" s="9"/>
      <c r="E569" s="9"/>
      <c r="F569" s="9"/>
      <c r="G569" s="9"/>
      <c r="H569" s="9"/>
      <c r="I569" s="9"/>
    </row>
    <row r="570" spans="1:9" ht="12" customHeight="1" x14ac:dyDescent="0.25">
      <c r="A570" s="9"/>
      <c r="B570" s="9"/>
      <c r="C570" s="9"/>
      <c r="D570" s="90" t="s">
        <v>4293</v>
      </c>
      <c r="E570" s="90"/>
      <c r="F570" s="90"/>
      <c r="G570" s="90"/>
      <c r="H570" s="90"/>
      <c r="I570" s="90"/>
    </row>
    <row r="571" spans="1:9" ht="9.9499999999999993" customHeight="1" x14ac:dyDescent="0.25">
      <c r="A571" s="86"/>
      <c r="B571" s="86"/>
      <c r="C571" s="86"/>
      <c r="D571" s="86"/>
      <c r="E571" s="9"/>
      <c r="F571" s="9"/>
      <c r="G571" s="9"/>
      <c r="H571" s="9"/>
      <c r="I571" s="9"/>
    </row>
    <row r="572" spans="1:9" ht="30.95" customHeight="1" x14ac:dyDescent="0.25">
      <c r="A572" s="88" t="s">
        <v>2172</v>
      </c>
      <c r="B572" s="88"/>
      <c r="C572" s="88"/>
      <c r="D572" s="88"/>
      <c r="E572" s="88"/>
      <c r="F572" s="88"/>
      <c r="G572" s="88"/>
      <c r="H572" s="88"/>
      <c r="I572" s="88"/>
    </row>
    <row r="573" spans="1:9" ht="15" customHeight="1" x14ac:dyDescent="0.25">
      <c r="A573" s="89"/>
      <c r="B573" s="89"/>
      <c r="C573" s="14" t="s">
        <v>2069</v>
      </c>
      <c r="D573" s="14" t="s">
        <v>2058</v>
      </c>
      <c r="E573" s="14" t="s">
        <v>2059</v>
      </c>
      <c r="F573" s="9"/>
      <c r="G573" s="9"/>
      <c r="H573" s="9"/>
      <c r="I573" s="9"/>
    </row>
    <row r="574" spans="1:9" ht="12.95" customHeight="1" x14ac:dyDescent="0.25">
      <c r="A574" s="15"/>
      <c r="B574" s="16" t="s">
        <v>2104</v>
      </c>
      <c r="C574" s="17">
        <v>581.08000000000004</v>
      </c>
      <c r="D574" s="17">
        <v>1</v>
      </c>
      <c r="E574" s="18">
        <v>581.08000000000004</v>
      </c>
      <c r="F574" s="9"/>
      <c r="G574" s="9"/>
      <c r="H574" s="9"/>
      <c r="I574" s="9"/>
    </row>
    <row r="575" spans="1:9" ht="15" customHeight="1" x14ac:dyDescent="0.25">
      <c r="A575" s="19"/>
      <c r="B575" s="20"/>
      <c r="C575" s="21"/>
      <c r="D575" s="21"/>
      <c r="E575" s="22">
        <v>581.08000000000004</v>
      </c>
      <c r="F575" s="9"/>
      <c r="G575" s="9"/>
      <c r="H575" s="9"/>
      <c r="I575" s="9"/>
    </row>
    <row r="576" spans="1:9" ht="9.9499999999999993" customHeight="1" x14ac:dyDescent="0.25">
      <c r="A576" s="86"/>
      <c r="B576" s="86"/>
      <c r="C576" s="86"/>
      <c r="D576" s="9"/>
      <c r="E576" s="9"/>
      <c r="F576" s="9"/>
      <c r="G576" s="9"/>
      <c r="H576" s="9"/>
      <c r="I576" s="9"/>
    </row>
    <row r="577" spans="1:9" ht="12" customHeight="1" x14ac:dyDescent="0.25">
      <c r="A577" s="9"/>
      <c r="B577" s="9"/>
      <c r="C577" s="9"/>
      <c r="D577" s="90" t="s">
        <v>4294</v>
      </c>
      <c r="E577" s="90"/>
      <c r="F577" s="90"/>
      <c r="G577" s="90"/>
      <c r="H577" s="90"/>
      <c r="I577" s="90"/>
    </row>
    <row r="578" spans="1:9" ht="9.9499999999999993" customHeight="1" x14ac:dyDescent="0.25">
      <c r="A578" s="86"/>
      <c r="B578" s="86"/>
      <c r="C578" s="86"/>
      <c r="D578" s="86"/>
      <c r="E578" s="9"/>
      <c r="F578" s="9"/>
      <c r="G578" s="9"/>
      <c r="H578" s="9"/>
      <c r="I578" s="9"/>
    </row>
    <row r="579" spans="1:9" ht="42.95" customHeight="1" x14ac:dyDescent="0.25">
      <c r="A579" s="88" t="s">
        <v>2173</v>
      </c>
      <c r="B579" s="88"/>
      <c r="C579" s="88"/>
      <c r="D579" s="88"/>
      <c r="E579" s="88"/>
      <c r="F579" s="88"/>
      <c r="G579" s="88"/>
      <c r="H579" s="88"/>
      <c r="I579" s="88"/>
    </row>
    <row r="580" spans="1:9" ht="15" customHeight="1" x14ac:dyDescent="0.25">
      <c r="A580" s="89"/>
      <c r="B580" s="89"/>
      <c r="C580" s="14" t="s">
        <v>2058</v>
      </c>
      <c r="D580" s="14" t="s">
        <v>2059</v>
      </c>
      <c r="E580" s="9"/>
      <c r="F580" s="9"/>
      <c r="G580" s="9"/>
      <c r="H580" s="9"/>
      <c r="I580" s="9"/>
    </row>
    <row r="581" spans="1:9" ht="12.95" customHeight="1" x14ac:dyDescent="0.25">
      <c r="A581" s="15"/>
      <c r="B581" s="16" t="s">
        <v>2058</v>
      </c>
      <c r="C581" s="17">
        <v>3</v>
      </c>
      <c r="D581" s="18">
        <v>3</v>
      </c>
      <c r="E581" s="9"/>
      <c r="F581" s="9"/>
      <c r="G581" s="9"/>
      <c r="H581" s="9"/>
      <c r="I581" s="9"/>
    </row>
    <row r="582" spans="1:9" ht="15" customHeight="1" x14ac:dyDescent="0.25">
      <c r="A582" s="19"/>
      <c r="B582" s="20"/>
      <c r="C582" s="21"/>
      <c r="D582" s="22">
        <v>3</v>
      </c>
      <c r="E582" s="9"/>
      <c r="F582" s="9"/>
      <c r="G582" s="9"/>
      <c r="H582" s="9"/>
      <c r="I582" s="9"/>
    </row>
    <row r="583" spans="1:9" ht="9.9499999999999993" customHeight="1" x14ac:dyDescent="0.25">
      <c r="A583" s="86"/>
      <c r="B583" s="86"/>
      <c r="C583" s="86"/>
      <c r="D583" s="9"/>
      <c r="E583" s="9"/>
      <c r="F583" s="9"/>
      <c r="G583" s="9"/>
      <c r="H583" s="9"/>
      <c r="I583" s="9"/>
    </row>
    <row r="584" spans="1:9" ht="12" customHeight="1" x14ac:dyDescent="0.25">
      <c r="A584" s="9"/>
      <c r="B584" s="9"/>
      <c r="C584" s="9"/>
      <c r="D584" s="90" t="s">
        <v>4295</v>
      </c>
      <c r="E584" s="90"/>
      <c r="F584" s="90"/>
      <c r="G584" s="90"/>
      <c r="H584" s="90"/>
      <c r="I584" s="90"/>
    </row>
    <row r="585" spans="1:9" ht="9.9499999999999993" customHeight="1" x14ac:dyDescent="0.25">
      <c r="A585" s="86"/>
      <c r="B585" s="86"/>
      <c r="C585" s="86"/>
      <c r="D585" s="86"/>
      <c r="E585" s="9"/>
      <c r="F585" s="9"/>
      <c r="G585" s="9"/>
      <c r="H585" s="9"/>
      <c r="I585" s="9"/>
    </row>
    <row r="586" spans="1:9" ht="30.95" customHeight="1" x14ac:dyDescent="0.25">
      <c r="A586" s="88" t="s">
        <v>2174</v>
      </c>
      <c r="B586" s="88"/>
      <c r="C586" s="88"/>
      <c r="D586" s="88"/>
      <c r="E586" s="88"/>
      <c r="F586" s="88"/>
      <c r="G586" s="88"/>
      <c r="H586" s="88"/>
      <c r="I586" s="88"/>
    </row>
    <row r="587" spans="1:9" ht="15" customHeight="1" x14ac:dyDescent="0.25">
      <c r="A587" s="89"/>
      <c r="B587" s="89"/>
      <c r="C587" s="14" t="s">
        <v>2076</v>
      </c>
      <c r="D587" s="14" t="s">
        <v>2059</v>
      </c>
      <c r="E587" s="9"/>
      <c r="F587" s="9"/>
      <c r="G587" s="9"/>
      <c r="H587" s="9"/>
      <c r="I587" s="9"/>
    </row>
    <row r="588" spans="1:9" ht="12.95" customHeight="1" x14ac:dyDescent="0.25">
      <c r="A588" s="15" t="s">
        <v>2108</v>
      </c>
      <c r="B588" s="16" t="s">
        <v>2076</v>
      </c>
      <c r="C588" s="17">
        <v>853.18</v>
      </c>
      <c r="D588" s="18">
        <v>853.18</v>
      </c>
      <c r="E588" s="9"/>
      <c r="F588" s="9"/>
      <c r="G588" s="9"/>
      <c r="H588" s="9"/>
      <c r="I588" s="9"/>
    </row>
    <row r="589" spans="1:9" ht="15" customHeight="1" x14ac:dyDescent="0.25">
      <c r="A589" s="19"/>
      <c r="B589" s="20"/>
      <c r="C589" s="21"/>
      <c r="D589" s="22">
        <v>853.18</v>
      </c>
      <c r="E589" s="9"/>
      <c r="F589" s="9"/>
      <c r="G589" s="9"/>
      <c r="H589" s="9"/>
      <c r="I589" s="9"/>
    </row>
    <row r="590" spans="1:9" ht="9.9499999999999993" customHeight="1" x14ac:dyDescent="0.25">
      <c r="A590" s="86"/>
      <c r="B590" s="86"/>
      <c r="C590" s="86"/>
      <c r="D590" s="9"/>
      <c r="E590" s="9"/>
      <c r="F590" s="9"/>
      <c r="G590" s="9"/>
      <c r="H590" s="9"/>
      <c r="I590" s="9"/>
    </row>
    <row r="591" spans="1:9" ht="12" customHeight="1" x14ac:dyDescent="0.25">
      <c r="A591" s="9"/>
      <c r="B591" s="9"/>
      <c r="C591" s="9"/>
      <c r="D591" s="90" t="s">
        <v>4292</v>
      </c>
      <c r="E591" s="90"/>
      <c r="F591" s="90"/>
      <c r="G591" s="90"/>
      <c r="H591" s="90"/>
      <c r="I591" s="90"/>
    </row>
    <row r="592" spans="1:9" ht="9.9499999999999993" customHeight="1" x14ac:dyDescent="0.25">
      <c r="A592" s="86"/>
      <c r="B592" s="86"/>
      <c r="C592" s="86"/>
      <c r="D592" s="86"/>
      <c r="E592" s="9"/>
      <c r="F592" s="9"/>
      <c r="G592" s="9"/>
      <c r="H592" s="9"/>
      <c r="I592" s="9"/>
    </row>
    <row r="593" spans="1:9" ht="30.95" customHeight="1" x14ac:dyDescent="0.25">
      <c r="A593" s="88" t="s">
        <v>2175</v>
      </c>
      <c r="B593" s="88"/>
      <c r="C593" s="88"/>
      <c r="D593" s="88"/>
      <c r="E593" s="88"/>
      <c r="F593" s="88"/>
      <c r="G593" s="88"/>
      <c r="H593" s="88"/>
      <c r="I593" s="88"/>
    </row>
    <row r="594" spans="1:9" ht="15" customHeight="1" x14ac:dyDescent="0.25">
      <c r="A594" s="89"/>
      <c r="B594" s="89"/>
      <c r="C594" s="14" t="s">
        <v>2076</v>
      </c>
      <c r="D594" s="14" t="s">
        <v>2058</v>
      </c>
      <c r="E594" s="14" t="s">
        <v>2059</v>
      </c>
      <c r="F594" s="9"/>
      <c r="G594" s="9"/>
      <c r="H594" s="9"/>
      <c r="I594" s="9"/>
    </row>
    <row r="595" spans="1:9" ht="18.95" customHeight="1" x14ac:dyDescent="0.25">
      <c r="A595" s="15" t="s">
        <v>2110</v>
      </c>
      <c r="B595" s="16" t="s">
        <v>2111</v>
      </c>
      <c r="C595" s="17">
        <v>0.16</v>
      </c>
      <c r="D595" s="17">
        <v>69</v>
      </c>
      <c r="E595" s="18">
        <v>11.04</v>
      </c>
      <c r="F595" s="9"/>
      <c r="G595" s="9"/>
      <c r="H595" s="9"/>
      <c r="I595" s="9"/>
    </row>
    <row r="596" spans="1:9" ht="15" customHeight="1" x14ac:dyDescent="0.25">
      <c r="A596" s="19"/>
      <c r="B596" s="20"/>
      <c r="C596" s="21"/>
      <c r="D596" s="21"/>
      <c r="E596" s="22">
        <v>11.04</v>
      </c>
      <c r="F596" s="9"/>
      <c r="G596" s="9"/>
      <c r="H596" s="9"/>
      <c r="I596" s="9"/>
    </row>
    <row r="597" spans="1:9" ht="9.9499999999999993" customHeight="1" x14ac:dyDescent="0.25">
      <c r="A597" s="86"/>
      <c r="B597" s="86"/>
      <c r="C597" s="86"/>
      <c r="D597" s="9"/>
      <c r="E597" s="9"/>
      <c r="F597" s="9"/>
      <c r="G597" s="9"/>
      <c r="H597" s="9"/>
      <c r="I597" s="9"/>
    </row>
    <row r="598" spans="1:9" ht="12" customHeight="1" x14ac:dyDescent="0.25">
      <c r="A598" s="9"/>
      <c r="B598" s="9"/>
      <c r="C598" s="9"/>
      <c r="D598" s="90" t="s">
        <v>4296</v>
      </c>
      <c r="E598" s="90"/>
      <c r="F598" s="90"/>
      <c r="G598" s="90"/>
      <c r="H598" s="90"/>
      <c r="I598" s="90"/>
    </row>
    <row r="599" spans="1:9" ht="9.9499999999999993" customHeight="1" x14ac:dyDescent="0.25">
      <c r="A599" s="86"/>
      <c r="B599" s="86"/>
      <c r="C599" s="86"/>
      <c r="D599" s="86"/>
      <c r="E599" s="9"/>
      <c r="F599" s="9"/>
      <c r="G599" s="9"/>
      <c r="H599" s="9"/>
      <c r="I599" s="9"/>
    </row>
    <row r="600" spans="1:9" ht="42.95" customHeight="1" x14ac:dyDescent="0.25">
      <c r="A600" s="88" t="s">
        <v>2176</v>
      </c>
      <c r="B600" s="88"/>
      <c r="C600" s="88"/>
      <c r="D600" s="88"/>
      <c r="E600" s="88"/>
      <c r="F600" s="88"/>
      <c r="G600" s="88"/>
      <c r="H600" s="88"/>
      <c r="I600" s="88"/>
    </row>
    <row r="601" spans="1:9" ht="15" customHeight="1" x14ac:dyDescent="0.25">
      <c r="A601" s="89"/>
      <c r="B601" s="89"/>
      <c r="C601" s="14" t="s">
        <v>2058</v>
      </c>
      <c r="D601" s="14" t="s">
        <v>2059</v>
      </c>
      <c r="E601" s="9"/>
      <c r="F601" s="9"/>
      <c r="G601" s="9"/>
      <c r="H601" s="9"/>
      <c r="I601" s="9"/>
    </row>
    <row r="602" spans="1:9" ht="12.95" customHeight="1" x14ac:dyDescent="0.25">
      <c r="A602" s="15"/>
      <c r="B602" s="16" t="s">
        <v>2058</v>
      </c>
      <c r="C602" s="17">
        <v>2</v>
      </c>
      <c r="D602" s="18">
        <v>2</v>
      </c>
      <c r="E602" s="9"/>
      <c r="F602" s="9"/>
      <c r="G602" s="9"/>
      <c r="H602" s="9"/>
      <c r="I602" s="9"/>
    </row>
    <row r="603" spans="1:9" ht="15" customHeight="1" x14ac:dyDescent="0.25">
      <c r="A603" s="19"/>
      <c r="B603" s="20"/>
      <c r="C603" s="21"/>
      <c r="D603" s="22">
        <v>2</v>
      </c>
      <c r="E603" s="9"/>
      <c r="F603" s="9"/>
      <c r="G603" s="9"/>
      <c r="H603" s="9"/>
      <c r="I603" s="9"/>
    </row>
    <row r="604" spans="1:9" ht="9.9499999999999993" customHeight="1" x14ac:dyDescent="0.25">
      <c r="A604" s="86"/>
      <c r="B604" s="86"/>
      <c r="C604" s="86"/>
      <c r="D604" s="9"/>
      <c r="E604" s="9"/>
      <c r="F604" s="9"/>
      <c r="G604" s="9"/>
      <c r="H604" s="9"/>
      <c r="I604" s="9"/>
    </row>
    <row r="605" spans="1:9" ht="12" customHeight="1" x14ac:dyDescent="0.25">
      <c r="A605" s="9"/>
      <c r="B605" s="9"/>
      <c r="C605" s="9"/>
      <c r="D605" s="90" t="s">
        <v>4257</v>
      </c>
      <c r="E605" s="90"/>
      <c r="F605" s="90"/>
      <c r="G605" s="90"/>
      <c r="H605" s="90"/>
      <c r="I605" s="90"/>
    </row>
    <row r="606" spans="1:9" ht="9.9499999999999993" customHeight="1" x14ac:dyDescent="0.25">
      <c r="A606" s="86"/>
      <c r="B606" s="86"/>
      <c r="C606" s="86"/>
      <c r="D606" s="86"/>
      <c r="E606" s="9"/>
      <c r="F606" s="9"/>
      <c r="G606" s="9"/>
      <c r="H606" s="9"/>
      <c r="I606" s="9"/>
    </row>
    <row r="607" spans="1:9" ht="20.100000000000001" customHeight="1" x14ac:dyDescent="0.25">
      <c r="A607" s="88" t="s">
        <v>2177</v>
      </c>
      <c r="B607" s="88"/>
      <c r="C607" s="88"/>
      <c r="D607" s="88"/>
      <c r="E607" s="88"/>
      <c r="F607" s="88"/>
      <c r="G607" s="88"/>
      <c r="H607" s="88"/>
      <c r="I607" s="88"/>
    </row>
    <row r="608" spans="1:9" ht="15" customHeight="1" x14ac:dyDescent="0.25">
      <c r="A608" s="89"/>
      <c r="B608" s="89"/>
      <c r="C608" s="14" t="s">
        <v>2058</v>
      </c>
      <c r="D608" s="14" t="s">
        <v>2059</v>
      </c>
      <c r="E608" s="9"/>
      <c r="F608" s="9"/>
      <c r="G608" s="9"/>
      <c r="H608" s="9"/>
      <c r="I608" s="9"/>
    </row>
    <row r="609" spans="1:9" ht="12.95" customHeight="1" x14ac:dyDescent="0.25">
      <c r="A609" s="15"/>
      <c r="B609" s="16" t="s">
        <v>2058</v>
      </c>
      <c r="C609" s="17">
        <v>8</v>
      </c>
      <c r="D609" s="18">
        <v>8</v>
      </c>
      <c r="E609" s="9"/>
      <c r="F609" s="9"/>
      <c r="G609" s="9"/>
      <c r="H609" s="9"/>
      <c r="I609" s="9"/>
    </row>
    <row r="610" spans="1:9" ht="15" customHeight="1" x14ac:dyDescent="0.25">
      <c r="A610" s="19"/>
      <c r="B610" s="20"/>
      <c r="C610" s="21"/>
      <c r="D610" s="22">
        <v>8</v>
      </c>
      <c r="E610" s="9"/>
      <c r="F610" s="9"/>
      <c r="G610" s="9"/>
      <c r="H610" s="9"/>
      <c r="I610" s="9"/>
    </row>
    <row r="611" spans="1:9" ht="9.9499999999999993" customHeight="1" x14ac:dyDescent="0.25">
      <c r="A611" s="86"/>
      <c r="B611" s="86"/>
      <c r="C611" s="86"/>
      <c r="D611" s="9"/>
      <c r="E611" s="9"/>
      <c r="F611" s="9"/>
      <c r="G611" s="9"/>
      <c r="H611" s="9"/>
      <c r="I611" s="9"/>
    </row>
    <row r="612" spans="1:9" ht="12" customHeight="1" x14ac:dyDescent="0.25">
      <c r="A612" s="9"/>
      <c r="B612" s="9"/>
      <c r="C612" s="9"/>
      <c r="D612" s="90" t="s">
        <v>4258</v>
      </c>
      <c r="E612" s="90"/>
      <c r="F612" s="90"/>
      <c r="G612" s="90"/>
      <c r="H612" s="90"/>
      <c r="I612" s="90"/>
    </row>
    <row r="613" spans="1:9" ht="9.9499999999999993" customHeight="1" x14ac:dyDescent="0.25">
      <c r="A613" s="86"/>
      <c r="B613" s="86"/>
      <c r="C613" s="86"/>
      <c r="D613" s="86"/>
      <c r="E613" s="9"/>
      <c r="F613" s="9"/>
      <c r="G613" s="9"/>
      <c r="H613" s="9"/>
      <c r="I613" s="9"/>
    </row>
    <row r="614" spans="1:9" ht="20.100000000000001" customHeight="1" x14ac:dyDescent="0.25">
      <c r="A614" s="88" t="s">
        <v>2178</v>
      </c>
      <c r="B614" s="88"/>
      <c r="C614" s="88"/>
      <c r="D614" s="88"/>
      <c r="E614" s="88"/>
      <c r="F614" s="88"/>
      <c r="G614" s="88"/>
      <c r="H614" s="88"/>
      <c r="I614" s="88"/>
    </row>
    <row r="615" spans="1:9" ht="15" customHeight="1" x14ac:dyDescent="0.25">
      <c r="A615" s="89"/>
      <c r="B615" s="89"/>
      <c r="C615" s="14" t="s">
        <v>2076</v>
      </c>
      <c r="D615" s="14" t="s">
        <v>2059</v>
      </c>
      <c r="E615" s="9"/>
      <c r="F615" s="9"/>
      <c r="G615" s="9"/>
      <c r="H615" s="9"/>
      <c r="I615" s="9"/>
    </row>
    <row r="616" spans="1:9" ht="12.95" customHeight="1" x14ac:dyDescent="0.25">
      <c r="A616" s="15"/>
      <c r="B616" s="16" t="s">
        <v>2076</v>
      </c>
      <c r="C616" s="17">
        <v>357.12</v>
      </c>
      <c r="D616" s="18">
        <v>357.12</v>
      </c>
      <c r="E616" s="9"/>
      <c r="F616" s="9"/>
      <c r="G616" s="9"/>
      <c r="H616" s="9"/>
      <c r="I616" s="9"/>
    </row>
    <row r="617" spans="1:9" ht="15" customHeight="1" x14ac:dyDescent="0.25">
      <c r="A617" s="19"/>
      <c r="B617" s="20"/>
      <c r="C617" s="21"/>
      <c r="D617" s="22">
        <v>357.12</v>
      </c>
      <c r="E617" s="9"/>
      <c r="F617" s="9"/>
      <c r="G617" s="9"/>
      <c r="H617" s="9"/>
      <c r="I617" s="9"/>
    </row>
    <row r="618" spans="1:9" ht="9.9499999999999993" customHeight="1" x14ac:dyDescent="0.25">
      <c r="A618" s="86"/>
      <c r="B618" s="86"/>
      <c r="C618" s="86"/>
      <c r="D618" s="9"/>
      <c r="E618" s="9"/>
      <c r="F618" s="9"/>
      <c r="G618" s="9"/>
      <c r="H618" s="9"/>
      <c r="I618" s="9"/>
    </row>
    <row r="619" spans="1:9" ht="12" customHeight="1" x14ac:dyDescent="0.25">
      <c r="A619" s="9"/>
      <c r="B619" s="9"/>
      <c r="C619" s="9"/>
      <c r="D619" s="90" t="s">
        <v>4297</v>
      </c>
      <c r="E619" s="90"/>
      <c r="F619" s="90"/>
      <c r="G619" s="90"/>
      <c r="H619" s="90"/>
      <c r="I619" s="90"/>
    </row>
    <row r="620" spans="1:9" ht="9.9499999999999993" customHeight="1" x14ac:dyDescent="0.25">
      <c r="A620" s="86"/>
      <c r="B620" s="86"/>
      <c r="C620" s="86"/>
      <c r="D620" s="86"/>
      <c r="E620" s="9"/>
      <c r="F620" s="9"/>
      <c r="G620" s="9"/>
      <c r="H620" s="9"/>
      <c r="I620" s="9"/>
    </row>
    <row r="621" spans="1:9" ht="30.95" customHeight="1" x14ac:dyDescent="0.25">
      <c r="A621" s="88" t="s">
        <v>2179</v>
      </c>
      <c r="B621" s="88"/>
      <c r="C621" s="88"/>
      <c r="D621" s="88"/>
      <c r="E621" s="88"/>
      <c r="F621" s="88"/>
      <c r="G621" s="88"/>
      <c r="H621" s="88"/>
      <c r="I621" s="88"/>
    </row>
    <row r="622" spans="1:9" ht="15" customHeight="1" x14ac:dyDescent="0.25">
      <c r="A622" s="89"/>
      <c r="B622" s="89"/>
      <c r="C622" s="14" t="s">
        <v>2076</v>
      </c>
      <c r="D622" s="14" t="s">
        <v>2059</v>
      </c>
      <c r="E622" s="9"/>
      <c r="F622" s="9"/>
      <c r="G622" s="9"/>
      <c r="H622" s="9"/>
      <c r="I622" s="9"/>
    </row>
    <row r="623" spans="1:9" ht="12.95" customHeight="1" x14ac:dyDescent="0.25">
      <c r="A623" s="15" t="s">
        <v>2108</v>
      </c>
      <c r="B623" s="16" t="s">
        <v>2076</v>
      </c>
      <c r="C623" s="17">
        <v>853.18</v>
      </c>
      <c r="D623" s="18">
        <v>853.18</v>
      </c>
      <c r="E623" s="9"/>
      <c r="F623" s="9"/>
      <c r="G623" s="9"/>
      <c r="H623" s="9"/>
      <c r="I623" s="9"/>
    </row>
    <row r="624" spans="1:9" ht="15" customHeight="1" x14ac:dyDescent="0.25">
      <c r="A624" s="19"/>
      <c r="B624" s="20"/>
      <c r="C624" s="21"/>
      <c r="D624" s="22">
        <v>853.18</v>
      </c>
      <c r="E624" s="9"/>
      <c r="F624" s="9"/>
      <c r="G624" s="9"/>
      <c r="H624" s="9"/>
      <c r="I624" s="9"/>
    </row>
    <row r="625" spans="1:9" ht="9.9499999999999993" customHeight="1" x14ac:dyDescent="0.25">
      <c r="A625" s="86"/>
      <c r="B625" s="86"/>
      <c r="C625" s="86"/>
      <c r="D625" s="9"/>
      <c r="E625" s="9"/>
      <c r="F625" s="9"/>
      <c r="G625" s="9"/>
      <c r="H625" s="9"/>
      <c r="I625" s="9"/>
    </row>
    <row r="626" spans="1:9" ht="12" customHeight="1" x14ac:dyDescent="0.25">
      <c r="A626" s="9"/>
      <c r="B626" s="9"/>
      <c r="C626" s="9"/>
      <c r="D626" s="90" t="s">
        <v>4292</v>
      </c>
      <c r="E626" s="90"/>
      <c r="F626" s="90"/>
      <c r="G626" s="90"/>
      <c r="H626" s="90"/>
      <c r="I626" s="90"/>
    </row>
    <row r="627" spans="1:9" ht="9.9499999999999993" customHeight="1" x14ac:dyDescent="0.25">
      <c r="A627" s="86"/>
      <c r="B627" s="86"/>
      <c r="C627" s="86"/>
      <c r="D627" s="86"/>
      <c r="E627" s="9"/>
      <c r="F627" s="9"/>
      <c r="G627" s="9"/>
      <c r="H627" s="9"/>
      <c r="I627" s="9"/>
    </row>
    <row r="628" spans="1:9" ht="20.100000000000001" customHeight="1" x14ac:dyDescent="0.25">
      <c r="A628" s="88" t="s">
        <v>2180</v>
      </c>
      <c r="B628" s="88"/>
      <c r="C628" s="88"/>
      <c r="D628" s="88"/>
      <c r="E628" s="88"/>
      <c r="F628" s="88"/>
      <c r="G628" s="88"/>
      <c r="H628" s="88"/>
      <c r="I628" s="88"/>
    </row>
    <row r="629" spans="1:9" ht="15" customHeight="1" x14ac:dyDescent="0.25">
      <c r="A629" s="89"/>
      <c r="B629" s="89"/>
      <c r="C629" s="14" t="s">
        <v>2069</v>
      </c>
      <c r="D629" s="14" t="s">
        <v>2058</v>
      </c>
      <c r="E629" s="14" t="s">
        <v>2059</v>
      </c>
      <c r="F629" s="9"/>
      <c r="G629" s="9"/>
      <c r="H629" s="9"/>
      <c r="I629" s="9"/>
    </row>
    <row r="630" spans="1:9" ht="12.95" customHeight="1" x14ac:dyDescent="0.25">
      <c r="A630" s="15"/>
      <c r="B630" s="16" t="s">
        <v>2104</v>
      </c>
      <c r="C630" s="17">
        <v>208.43</v>
      </c>
      <c r="D630" s="17">
        <v>1</v>
      </c>
      <c r="E630" s="18">
        <v>208.43</v>
      </c>
      <c r="F630" s="9"/>
      <c r="G630" s="9"/>
      <c r="H630" s="9"/>
      <c r="I630" s="9"/>
    </row>
    <row r="631" spans="1:9" ht="15" customHeight="1" x14ac:dyDescent="0.25">
      <c r="A631" s="19"/>
      <c r="B631" s="20"/>
      <c r="C631" s="21"/>
      <c r="D631" s="21"/>
      <c r="E631" s="22">
        <v>208.43</v>
      </c>
      <c r="F631" s="9"/>
      <c r="G631" s="9"/>
      <c r="H631" s="9"/>
      <c r="I631" s="9"/>
    </row>
    <row r="632" spans="1:9" ht="9.9499999999999993" customHeight="1" x14ac:dyDescent="0.25">
      <c r="A632" s="86"/>
      <c r="B632" s="86"/>
      <c r="C632" s="86"/>
      <c r="D632" s="9"/>
      <c r="E632" s="9"/>
      <c r="F632" s="9"/>
      <c r="G632" s="9"/>
      <c r="H632" s="9"/>
      <c r="I632" s="9"/>
    </row>
    <row r="633" spans="1:9" ht="12" customHeight="1" x14ac:dyDescent="0.25">
      <c r="A633" s="9"/>
      <c r="B633" s="9"/>
      <c r="C633" s="9"/>
      <c r="D633" s="90" t="s">
        <v>4298</v>
      </c>
      <c r="E633" s="90"/>
      <c r="F633" s="90"/>
      <c r="G633" s="90"/>
      <c r="H633" s="90"/>
      <c r="I633" s="90"/>
    </row>
    <row r="634" spans="1:9" ht="9.9499999999999993" customHeight="1" x14ac:dyDescent="0.25">
      <c r="A634" s="86"/>
      <c r="B634" s="86"/>
      <c r="C634" s="86"/>
      <c r="D634" s="86"/>
      <c r="E634" s="9"/>
      <c r="F634" s="9"/>
      <c r="G634" s="9"/>
      <c r="H634" s="9"/>
      <c r="I634" s="9"/>
    </row>
    <row r="635" spans="1:9" ht="30.95" customHeight="1" x14ac:dyDescent="0.25">
      <c r="A635" s="88" t="s">
        <v>2181</v>
      </c>
      <c r="B635" s="88"/>
      <c r="C635" s="88"/>
      <c r="D635" s="88"/>
      <c r="E635" s="88"/>
      <c r="F635" s="88"/>
      <c r="G635" s="88"/>
      <c r="H635" s="88"/>
      <c r="I635" s="88"/>
    </row>
    <row r="636" spans="1:9" ht="15" customHeight="1" x14ac:dyDescent="0.25">
      <c r="A636" s="89"/>
      <c r="B636" s="89"/>
      <c r="C636" s="14" t="s">
        <v>2076</v>
      </c>
      <c r="D636" s="14" t="s">
        <v>2059</v>
      </c>
      <c r="E636" s="9"/>
      <c r="F636" s="9"/>
      <c r="G636" s="9"/>
      <c r="H636" s="9"/>
      <c r="I636" s="9"/>
    </row>
    <row r="637" spans="1:9" ht="12.95" customHeight="1" x14ac:dyDescent="0.25">
      <c r="A637" s="15" t="s">
        <v>2077</v>
      </c>
      <c r="B637" s="16" t="s">
        <v>2076</v>
      </c>
      <c r="C637" s="17">
        <v>4881.58</v>
      </c>
      <c r="D637" s="18">
        <v>4881.58</v>
      </c>
      <c r="E637" s="9"/>
      <c r="F637" s="9"/>
      <c r="G637" s="9"/>
      <c r="H637" s="9"/>
      <c r="I637" s="9"/>
    </row>
    <row r="638" spans="1:9" ht="15" customHeight="1" x14ac:dyDescent="0.25">
      <c r="A638" s="19"/>
      <c r="B638" s="20"/>
      <c r="C638" s="21"/>
      <c r="D638" s="22">
        <v>4881.58</v>
      </c>
      <c r="E638" s="9"/>
      <c r="F638" s="9"/>
      <c r="G638" s="9"/>
      <c r="H638" s="9"/>
      <c r="I638" s="9"/>
    </row>
    <row r="639" spans="1:9" ht="9.9499999999999993" customHeight="1" x14ac:dyDescent="0.25">
      <c r="A639" s="86"/>
      <c r="B639" s="86"/>
      <c r="C639" s="86"/>
      <c r="D639" s="9"/>
      <c r="E639" s="9"/>
      <c r="F639" s="9"/>
      <c r="G639" s="9"/>
      <c r="H639" s="9"/>
      <c r="I639" s="9"/>
    </row>
    <row r="640" spans="1:9" ht="12" customHeight="1" x14ac:dyDescent="0.25">
      <c r="A640" s="9"/>
      <c r="B640" s="9"/>
      <c r="C640" s="9"/>
      <c r="D640" s="90" t="s">
        <v>4299</v>
      </c>
      <c r="E640" s="90"/>
      <c r="F640" s="90"/>
      <c r="G640" s="90"/>
      <c r="H640" s="90"/>
      <c r="I640" s="90"/>
    </row>
    <row r="641" spans="1:9" ht="9.9499999999999993" customHeight="1" x14ac:dyDescent="0.25">
      <c r="A641" s="86"/>
      <c r="B641" s="86"/>
      <c r="C641" s="86"/>
      <c r="D641" s="86"/>
      <c r="E641" s="9"/>
      <c r="F641" s="9"/>
      <c r="G641" s="9"/>
      <c r="H641" s="9"/>
      <c r="I641" s="9"/>
    </row>
    <row r="642" spans="1:9" ht="30.95" customHeight="1" x14ac:dyDescent="0.25">
      <c r="A642" s="88" t="s">
        <v>2182</v>
      </c>
      <c r="B642" s="88"/>
      <c r="C642" s="88"/>
      <c r="D642" s="88"/>
      <c r="E642" s="88"/>
      <c r="F642" s="88"/>
      <c r="G642" s="88"/>
      <c r="H642" s="88"/>
      <c r="I642" s="88"/>
    </row>
    <row r="643" spans="1:9" ht="15" customHeight="1" x14ac:dyDescent="0.25">
      <c r="A643" s="89"/>
      <c r="B643" s="89"/>
      <c r="C643" s="14" t="s">
        <v>2076</v>
      </c>
      <c r="D643" s="14" t="s">
        <v>2079</v>
      </c>
      <c r="E643" s="14" t="s">
        <v>2059</v>
      </c>
      <c r="F643" s="9"/>
      <c r="G643" s="9"/>
      <c r="H643" s="9"/>
      <c r="I643" s="9"/>
    </row>
    <row r="644" spans="1:9" ht="18.95" customHeight="1" x14ac:dyDescent="0.25">
      <c r="A644" s="15" t="s">
        <v>2080</v>
      </c>
      <c r="B644" s="16" t="s">
        <v>2081</v>
      </c>
      <c r="C644" s="17">
        <v>860.4</v>
      </c>
      <c r="D644" s="17">
        <v>0.1</v>
      </c>
      <c r="E644" s="18">
        <v>86.04</v>
      </c>
      <c r="F644" s="9"/>
      <c r="G644" s="9"/>
      <c r="H644" s="9"/>
      <c r="I644" s="9"/>
    </row>
    <row r="645" spans="1:9" ht="15" customHeight="1" x14ac:dyDescent="0.25">
      <c r="A645" s="19"/>
      <c r="B645" s="20"/>
      <c r="C645" s="21"/>
      <c r="D645" s="21"/>
      <c r="E645" s="22">
        <v>86.04</v>
      </c>
      <c r="F645" s="9"/>
      <c r="G645" s="9"/>
      <c r="H645" s="9"/>
      <c r="I645" s="9"/>
    </row>
    <row r="646" spans="1:9" ht="9.9499999999999993" customHeight="1" x14ac:dyDescent="0.25">
      <c r="A646" s="86"/>
      <c r="B646" s="86"/>
      <c r="C646" s="86"/>
      <c r="D646" s="9"/>
      <c r="E646" s="9"/>
      <c r="F646" s="9"/>
      <c r="G646" s="9"/>
      <c r="H646" s="9"/>
      <c r="I646" s="9"/>
    </row>
    <row r="647" spans="1:9" ht="12" customHeight="1" x14ac:dyDescent="0.25">
      <c r="A647" s="9"/>
      <c r="B647" s="9"/>
      <c r="C647" s="9"/>
      <c r="D647" s="90" t="s">
        <v>4300</v>
      </c>
      <c r="E647" s="90"/>
      <c r="F647" s="90"/>
      <c r="G647" s="90"/>
      <c r="H647" s="90"/>
      <c r="I647" s="90"/>
    </row>
    <row r="648" spans="1:9" ht="9.9499999999999993" customHeight="1" x14ac:dyDescent="0.25">
      <c r="A648" s="86"/>
      <c r="B648" s="86"/>
      <c r="C648" s="86"/>
      <c r="D648" s="86"/>
      <c r="E648" s="9"/>
      <c r="F648" s="9"/>
      <c r="G648" s="9"/>
      <c r="H648" s="9"/>
      <c r="I648" s="9"/>
    </row>
    <row r="649" spans="1:9" ht="30.95" customHeight="1" x14ac:dyDescent="0.25">
      <c r="A649" s="88" t="s">
        <v>2183</v>
      </c>
      <c r="B649" s="88"/>
      <c r="C649" s="88"/>
      <c r="D649" s="88"/>
      <c r="E649" s="88"/>
      <c r="F649" s="88"/>
      <c r="G649" s="88"/>
      <c r="H649" s="88"/>
      <c r="I649" s="88"/>
    </row>
    <row r="650" spans="1:9" ht="15" customHeight="1" x14ac:dyDescent="0.25">
      <c r="A650" s="89"/>
      <c r="B650" s="89"/>
      <c r="C650" s="14" t="s">
        <v>2076</v>
      </c>
      <c r="D650" s="14" t="s">
        <v>2079</v>
      </c>
      <c r="E650" s="14" t="s">
        <v>2058</v>
      </c>
      <c r="F650" s="14" t="s">
        <v>2059</v>
      </c>
      <c r="G650" s="9"/>
      <c r="H650" s="9"/>
      <c r="I650" s="9"/>
    </row>
    <row r="651" spans="1:9" ht="27" customHeight="1" x14ac:dyDescent="0.25">
      <c r="A651" s="15" t="s">
        <v>2083</v>
      </c>
      <c r="B651" s="16" t="s">
        <v>2084</v>
      </c>
      <c r="C651" s="17">
        <v>4.5999999999999996</v>
      </c>
      <c r="D651" s="17">
        <v>0.1</v>
      </c>
      <c r="E651" s="17">
        <v>4</v>
      </c>
      <c r="F651" s="18">
        <v>1.84</v>
      </c>
      <c r="G651" s="9"/>
      <c r="H651" s="9"/>
      <c r="I651" s="9"/>
    </row>
    <row r="652" spans="1:9" ht="15" customHeight="1" x14ac:dyDescent="0.25">
      <c r="A652" s="19"/>
      <c r="B652" s="20"/>
      <c r="C652" s="21"/>
      <c r="D652" s="21"/>
      <c r="E652" s="21"/>
      <c r="F652" s="22">
        <v>1.84</v>
      </c>
      <c r="G652" s="9"/>
      <c r="H652" s="9"/>
      <c r="I652" s="9"/>
    </row>
    <row r="653" spans="1:9" ht="9.9499999999999993" customHeight="1" x14ac:dyDescent="0.25">
      <c r="A653" s="86"/>
      <c r="B653" s="86"/>
      <c r="C653" s="86"/>
      <c r="D653" s="9"/>
      <c r="E653" s="9"/>
      <c r="F653" s="9"/>
      <c r="G653" s="9"/>
      <c r="H653" s="9"/>
      <c r="I653" s="9"/>
    </row>
    <row r="654" spans="1:9" ht="12" customHeight="1" x14ac:dyDescent="0.25">
      <c r="A654" s="9"/>
      <c r="B654" s="9"/>
      <c r="C654" s="9"/>
      <c r="D654" s="90" t="s">
        <v>4247</v>
      </c>
      <c r="E654" s="90"/>
      <c r="F654" s="90"/>
      <c r="G654" s="90"/>
      <c r="H654" s="90"/>
      <c r="I654" s="90"/>
    </row>
    <row r="655" spans="1:9" ht="9.9499999999999993" customHeight="1" x14ac:dyDescent="0.25">
      <c r="A655" s="86"/>
      <c r="B655" s="86"/>
      <c r="C655" s="86"/>
      <c r="D655" s="86"/>
      <c r="E655" s="9"/>
      <c r="F655" s="9"/>
      <c r="G655" s="9"/>
      <c r="H655" s="9"/>
      <c r="I655" s="9"/>
    </row>
    <row r="656" spans="1:9" ht="42.95" customHeight="1" x14ac:dyDescent="0.25">
      <c r="A656" s="88" t="s">
        <v>2184</v>
      </c>
      <c r="B656" s="88"/>
      <c r="C656" s="88"/>
      <c r="D656" s="88"/>
      <c r="E656" s="88"/>
      <c r="F656" s="88"/>
      <c r="G656" s="88"/>
      <c r="H656" s="88"/>
      <c r="I656" s="88"/>
    </row>
    <row r="657" spans="1:9" ht="15" customHeight="1" x14ac:dyDescent="0.25">
      <c r="A657" s="89"/>
      <c r="B657" s="89"/>
      <c r="C657" s="14" t="s">
        <v>2076</v>
      </c>
      <c r="D657" s="14" t="s">
        <v>2056</v>
      </c>
      <c r="E657" s="14" t="s">
        <v>2058</v>
      </c>
      <c r="F657" s="14" t="s">
        <v>2086</v>
      </c>
      <c r="G657" s="14" t="s">
        <v>2059</v>
      </c>
      <c r="H657" s="9"/>
      <c r="I657" s="9"/>
    </row>
    <row r="658" spans="1:9" ht="18.95" customHeight="1" x14ac:dyDescent="0.25">
      <c r="A658" s="15" t="s">
        <v>2087</v>
      </c>
      <c r="B658" s="16" t="s">
        <v>2088</v>
      </c>
      <c r="C658" s="17">
        <v>4881.58</v>
      </c>
      <c r="D658" s="17">
        <v>0.1</v>
      </c>
      <c r="E658" s="17">
        <v>1</v>
      </c>
      <c r="F658" s="17">
        <v>1.5</v>
      </c>
      <c r="G658" s="18">
        <v>732.24</v>
      </c>
      <c r="H658" s="9"/>
      <c r="I658" s="9"/>
    </row>
    <row r="659" spans="1:9" ht="18.95" customHeight="1" x14ac:dyDescent="0.25">
      <c r="A659" s="15" t="s">
        <v>2089</v>
      </c>
      <c r="B659" s="16" t="s">
        <v>2088</v>
      </c>
      <c r="C659" s="17">
        <v>860.4</v>
      </c>
      <c r="D659" s="17">
        <v>0.1</v>
      </c>
      <c r="E659" s="17">
        <v>1</v>
      </c>
      <c r="F659" s="17">
        <v>1.5</v>
      </c>
      <c r="G659" s="18">
        <v>129.06</v>
      </c>
      <c r="H659" s="9"/>
      <c r="I659" s="9"/>
    </row>
    <row r="660" spans="1:9" ht="27" customHeight="1" x14ac:dyDescent="0.25">
      <c r="A660" s="15" t="s">
        <v>2090</v>
      </c>
      <c r="B660" s="16" t="s">
        <v>2088</v>
      </c>
      <c r="C660" s="17">
        <v>4.5999999999999996</v>
      </c>
      <c r="D660" s="17">
        <v>0.1</v>
      </c>
      <c r="E660" s="17">
        <v>4</v>
      </c>
      <c r="F660" s="17">
        <v>1.5</v>
      </c>
      <c r="G660" s="18">
        <v>2.76</v>
      </c>
      <c r="H660" s="9"/>
      <c r="I660" s="9"/>
    </row>
    <row r="661" spans="1:9" ht="15" customHeight="1" x14ac:dyDescent="0.25">
      <c r="A661" s="19"/>
      <c r="B661" s="20"/>
      <c r="C661" s="21"/>
      <c r="D661" s="21"/>
      <c r="E661" s="21"/>
      <c r="F661" s="21"/>
      <c r="G661" s="22">
        <v>864.06</v>
      </c>
      <c r="H661" s="9"/>
      <c r="I661" s="9"/>
    </row>
    <row r="662" spans="1:9" ht="9.9499999999999993" customHeight="1" x14ac:dyDescent="0.25">
      <c r="A662" s="86"/>
      <c r="B662" s="86"/>
      <c r="C662" s="86"/>
      <c r="D662" s="9"/>
      <c r="E662" s="9"/>
      <c r="F662" s="9"/>
      <c r="G662" s="9"/>
      <c r="H662" s="9"/>
      <c r="I662" s="9"/>
    </row>
    <row r="663" spans="1:9" ht="12" customHeight="1" x14ac:dyDescent="0.25">
      <c r="A663" s="9"/>
      <c r="B663" s="9"/>
      <c r="C663" s="9"/>
      <c r="D663" s="90" t="s">
        <v>4301</v>
      </c>
      <c r="E663" s="90"/>
      <c r="F663" s="90"/>
      <c r="G663" s="90"/>
      <c r="H663" s="90"/>
      <c r="I663" s="90"/>
    </row>
    <row r="664" spans="1:9" ht="9.9499999999999993" customHeight="1" x14ac:dyDescent="0.25">
      <c r="A664" s="86"/>
      <c r="B664" s="86"/>
      <c r="C664" s="86"/>
      <c r="D664" s="86"/>
      <c r="E664" s="9"/>
      <c r="F664" s="9"/>
      <c r="G664" s="9"/>
      <c r="H664" s="9"/>
      <c r="I664" s="9"/>
    </row>
    <row r="665" spans="1:9" ht="30.95" customHeight="1" x14ac:dyDescent="0.25">
      <c r="A665" s="88" t="s">
        <v>2185</v>
      </c>
      <c r="B665" s="88"/>
      <c r="C665" s="88"/>
      <c r="D665" s="88"/>
      <c r="E665" s="88"/>
      <c r="F665" s="88"/>
      <c r="G665" s="88"/>
      <c r="H665" s="88"/>
      <c r="I665" s="88"/>
    </row>
    <row r="666" spans="1:9" ht="15" customHeight="1" x14ac:dyDescent="0.25">
      <c r="A666" s="89"/>
      <c r="B666" s="89"/>
      <c r="C666" s="14" t="s">
        <v>2076</v>
      </c>
      <c r="D666" s="14" t="s">
        <v>2056</v>
      </c>
      <c r="E666" s="14" t="s">
        <v>2058</v>
      </c>
      <c r="F666" s="14" t="s">
        <v>2092</v>
      </c>
      <c r="G666" s="14" t="s">
        <v>2086</v>
      </c>
      <c r="H666" s="14" t="s">
        <v>2059</v>
      </c>
      <c r="I666" s="9"/>
    </row>
    <row r="667" spans="1:9" ht="18.95" customHeight="1" x14ac:dyDescent="0.25">
      <c r="A667" s="15" t="s">
        <v>2087</v>
      </c>
      <c r="B667" s="16" t="s">
        <v>2186</v>
      </c>
      <c r="C667" s="17">
        <v>4881.58</v>
      </c>
      <c r="D667" s="17">
        <v>0.1</v>
      </c>
      <c r="E667" s="17">
        <v>1</v>
      </c>
      <c r="F667" s="17">
        <v>30</v>
      </c>
      <c r="G667" s="17">
        <v>1.5</v>
      </c>
      <c r="H667" s="18">
        <v>21967.11</v>
      </c>
      <c r="I667" s="9"/>
    </row>
    <row r="668" spans="1:9" ht="18.95" customHeight="1" x14ac:dyDescent="0.25">
      <c r="A668" s="15" t="s">
        <v>2089</v>
      </c>
      <c r="B668" s="16" t="s">
        <v>2186</v>
      </c>
      <c r="C668" s="17">
        <v>860.4</v>
      </c>
      <c r="D668" s="17">
        <v>0.05</v>
      </c>
      <c r="E668" s="17">
        <v>1</v>
      </c>
      <c r="F668" s="17">
        <v>30</v>
      </c>
      <c r="G668" s="17">
        <v>1.5</v>
      </c>
      <c r="H668" s="18">
        <v>1935.9</v>
      </c>
      <c r="I668" s="9"/>
    </row>
    <row r="669" spans="1:9" ht="27" customHeight="1" x14ac:dyDescent="0.25">
      <c r="A669" s="15" t="s">
        <v>2090</v>
      </c>
      <c r="B669" s="16" t="s">
        <v>2186</v>
      </c>
      <c r="C669" s="17">
        <v>4.5999999999999996</v>
      </c>
      <c r="D669" s="17">
        <v>0.1</v>
      </c>
      <c r="E669" s="17">
        <v>4</v>
      </c>
      <c r="F669" s="17">
        <v>30</v>
      </c>
      <c r="G669" s="17">
        <v>1.5</v>
      </c>
      <c r="H669" s="18">
        <v>82.8</v>
      </c>
      <c r="I669" s="9"/>
    </row>
    <row r="670" spans="1:9" ht="15" customHeight="1" x14ac:dyDescent="0.25">
      <c r="A670" s="19"/>
      <c r="B670" s="20"/>
      <c r="C670" s="21"/>
      <c r="D670" s="21"/>
      <c r="E670" s="21"/>
      <c r="F670" s="21"/>
      <c r="G670" s="21"/>
      <c r="H670" s="22">
        <v>23985.81</v>
      </c>
      <c r="I670" s="9"/>
    </row>
    <row r="671" spans="1:9" ht="9.9499999999999993" customHeight="1" x14ac:dyDescent="0.25">
      <c r="A671" s="86"/>
      <c r="B671" s="86"/>
      <c r="C671" s="86"/>
      <c r="D671" s="9"/>
      <c r="E671" s="9"/>
      <c r="F671" s="9"/>
      <c r="G671" s="9"/>
      <c r="H671" s="9"/>
      <c r="I671" s="9"/>
    </row>
    <row r="672" spans="1:9" ht="12" customHeight="1" x14ac:dyDescent="0.25">
      <c r="A672" s="9"/>
      <c r="B672" s="9"/>
      <c r="C672" s="9"/>
      <c r="D672" s="90" t="s">
        <v>4302</v>
      </c>
      <c r="E672" s="90"/>
      <c r="F672" s="90"/>
      <c r="G672" s="90"/>
      <c r="H672" s="90"/>
      <c r="I672" s="90"/>
    </row>
    <row r="673" spans="1:9" ht="9.9499999999999993" customHeight="1" x14ac:dyDescent="0.25">
      <c r="A673" s="86"/>
      <c r="B673" s="86"/>
      <c r="C673" s="86"/>
      <c r="D673" s="86"/>
      <c r="E673" s="9"/>
      <c r="F673" s="9"/>
      <c r="G673" s="9"/>
      <c r="H673" s="9"/>
      <c r="I673" s="9"/>
    </row>
    <row r="674" spans="1:9" ht="42.95" customHeight="1" x14ac:dyDescent="0.25">
      <c r="A674" s="88" t="s">
        <v>2187</v>
      </c>
      <c r="B674" s="88"/>
      <c r="C674" s="88"/>
      <c r="D674" s="88"/>
      <c r="E674" s="88"/>
      <c r="F674" s="88"/>
      <c r="G674" s="88"/>
      <c r="H674" s="88"/>
      <c r="I674" s="88"/>
    </row>
    <row r="675" spans="1:9" ht="15" customHeight="1" x14ac:dyDescent="0.25">
      <c r="A675" s="89"/>
      <c r="B675" s="89"/>
      <c r="C675" s="14" t="s">
        <v>2076</v>
      </c>
      <c r="D675" s="14" t="s">
        <v>2056</v>
      </c>
      <c r="E675" s="14" t="s">
        <v>2058</v>
      </c>
      <c r="F675" s="14" t="s">
        <v>2092</v>
      </c>
      <c r="G675" s="14" t="s">
        <v>2086</v>
      </c>
      <c r="H675" s="14" t="s">
        <v>2059</v>
      </c>
      <c r="I675" s="9"/>
    </row>
    <row r="676" spans="1:9" ht="18.95" customHeight="1" x14ac:dyDescent="0.25">
      <c r="A676" s="15" t="s">
        <v>2087</v>
      </c>
      <c r="B676" s="16" t="s">
        <v>2186</v>
      </c>
      <c r="C676" s="17">
        <v>4881.58</v>
      </c>
      <c r="D676" s="17">
        <v>0.1</v>
      </c>
      <c r="E676" s="17">
        <v>1</v>
      </c>
      <c r="F676" s="17">
        <v>12</v>
      </c>
      <c r="G676" s="17">
        <v>1.5</v>
      </c>
      <c r="H676" s="18">
        <v>8786.84</v>
      </c>
      <c r="I676" s="9"/>
    </row>
    <row r="677" spans="1:9" ht="18.95" customHeight="1" x14ac:dyDescent="0.25">
      <c r="A677" s="15" t="s">
        <v>2089</v>
      </c>
      <c r="B677" s="16" t="s">
        <v>2186</v>
      </c>
      <c r="C677" s="17">
        <v>860.4</v>
      </c>
      <c r="D677" s="17">
        <v>0.1</v>
      </c>
      <c r="E677" s="17">
        <v>1</v>
      </c>
      <c r="F677" s="17">
        <v>12</v>
      </c>
      <c r="G677" s="17">
        <v>1.5</v>
      </c>
      <c r="H677" s="18">
        <v>1548.72</v>
      </c>
      <c r="I677" s="9"/>
    </row>
    <row r="678" spans="1:9" ht="27" customHeight="1" x14ac:dyDescent="0.25">
      <c r="A678" s="15" t="s">
        <v>2090</v>
      </c>
      <c r="B678" s="16" t="s">
        <v>2186</v>
      </c>
      <c r="C678" s="17">
        <v>4.5999999999999996</v>
      </c>
      <c r="D678" s="17">
        <v>0.1</v>
      </c>
      <c r="E678" s="17">
        <v>4</v>
      </c>
      <c r="F678" s="17">
        <v>12</v>
      </c>
      <c r="G678" s="17">
        <v>1.5</v>
      </c>
      <c r="H678" s="18">
        <v>33.119999999999997</v>
      </c>
      <c r="I678" s="9"/>
    </row>
    <row r="679" spans="1:9" ht="15" customHeight="1" x14ac:dyDescent="0.25">
      <c r="A679" s="19"/>
      <c r="B679" s="20"/>
      <c r="C679" s="21"/>
      <c r="D679" s="21"/>
      <c r="E679" s="21"/>
      <c r="F679" s="21"/>
      <c r="G679" s="21"/>
      <c r="H679" s="22">
        <v>10368.68</v>
      </c>
      <c r="I679" s="9"/>
    </row>
    <row r="680" spans="1:9" ht="9.9499999999999993" customHeight="1" x14ac:dyDescent="0.25">
      <c r="A680" s="86"/>
      <c r="B680" s="86"/>
      <c r="C680" s="86"/>
      <c r="D680" s="9"/>
      <c r="E680" s="9"/>
      <c r="F680" s="9"/>
      <c r="G680" s="9"/>
      <c r="H680" s="9"/>
      <c r="I680" s="9"/>
    </row>
    <row r="681" spans="1:9" ht="12" customHeight="1" x14ac:dyDescent="0.25">
      <c r="A681" s="9"/>
      <c r="B681" s="9"/>
      <c r="C681" s="9"/>
      <c r="D681" s="90" t="s">
        <v>4303</v>
      </c>
      <c r="E681" s="90"/>
      <c r="F681" s="90"/>
      <c r="G681" s="90"/>
      <c r="H681" s="90"/>
      <c r="I681" s="90"/>
    </row>
    <row r="682" spans="1:9" ht="9.9499999999999993" customHeight="1" x14ac:dyDescent="0.25">
      <c r="A682" s="86"/>
      <c r="B682" s="86"/>
      <c r="C682" s="86"/>
      <c r="D682" s="86"/>
      <c r="E682" s="9"/>
      <c r="F682" s="9"/>
      <c r="G682" s="9"/>
      <c r="H682" s="9"/>
      <c r="I682" s="9"/>
    </row>
    <row r="683" spans="1:9" ht="20.100000000000001" customHeight="1" x14ac:dyDescent="0.25">
      <c r="A683" s="88" t="s">
        <v>2188</v>
      </c>
      <c r="B683" s="88"/>
      <c r="C683" s="88"/>
      <c r="D683" s="88"/>
      <c r="E683" s="88"/>
      <c r="F683" s="88"/>
      <c r="G683" s="88"/>
      <c r="H683" s="88"/>
      <c r="I683" s="88"/>
    </row>
    <row r="684" spans="1:9" ht="15" customHeight="1" x14ac:dyDescent="0.25">
      <c r="A684" s="89"/>
      <c r="B684" s="89"/>
      <c r="C684" s="14" t="s">
        <v>2076</v>
      </c>
      <c r="D684" s="14" t="s">
        <v>2056</v>
      </c>
      <c r="E684" s="14" t="s">
        <v>2058</v>
      </c>
      <c r="F684" s="14" t="s">
        <v>2086</v>
      </c>
      <c r="G684" s="14" t="s">
        <v>2059</v>
      </c>
      <c r="H684" s="9"/>
      <c r="I684" s="9"/>
    </row>
    <row r="685" spans="1:9" ht="18.95" customHeight="1" x14ac:dyDescent="0.25">
      <c r="A685" s="15" t="s">
        <v>2096</v>
      </c>
      <c r="B685" s="16" t="s">
        <v>2088</v>
      </c>
      <c r="C685" s="17">
        <v>4881.58</v>
      </c>
      <c r="D685" s="17">
        <v>0.1</v>
      </c>
      <c r="E685" s="17">
        <v>1</v>
      </c>
      <c r="F685" s="17">
        <v>1.5</v>
      </c>
      <c r="G685" s="18">
        <v>732.24</v>
      </c>
      <c r="H685" s="9"/>
      <c r="I685" s="9"/>
    </row>
    <row r="686" spans="1:9" ht="15" customHeight="1" x14ac:dyDescent="0.25">
      <c r="A686" s="19"/>
      <c r="B686" s="20"/>
      <c r="C686" s="21"/>
      <c r="D686" s="21"/>
      <c r="E686" s="21"/>
      <c r="F686" s="21"/>
      <c r="G686" s="22">
        <v>732.24</v>
      </c>
      <c r="H686" s="9"/>
      <c r="I686" s="9"/>
    </row>
    <row r="687" spans="1:9" ht="9.9499999999999993" customHeight="1" x14ac:dyDescent="0.25">
      <c r="A687" s="86"/>
      <c r="B687" s="86"/>
      <c r="C687" s="86"/>
      <c r="D687" s="9"/>
      <c r="E687" s="9"/>
      <c r="F687" s="9"/>
      <c r="G687" s="9"/>
      <c r="H687" s="9"/>
      <c r="I687" s="9"/>
    </row>
    <row r="688" spans="1:9" ht="12" customHeight="1" x14ac:dyDescent="0.25">
      <c r="A688" s="9"/>
      <c r="B688" s="9"/>
      <c r="C688" s="9"/>
      <c r="D688" s="90" t="s">
        <v>4304</v>
      </c>
      <c r="E688" s="90"/>
      <c r="F688" s="90"/>
      <c r="G688" s="90"/>
      <c r="H688" s="90"/>
      <c r="I688" s="90"/>
    </row>
    <row r="689" spans="1:9" ht="9.9499999999999993" customHeight="1" x14ac:dyDescent="0.25">
      <c r="A689" s="86"/>
      <c r="B689" s="86"/>
      <c r="C689" s="86"/>
      <c r="D689" s="86"/>
      <c r="E689" s="9"/>
      <c r="F689" s="9"/>
      <c r="G689" s="9"/>
      <c r="H689" s="9"/>
      <c r="I689" s="9"/>
    </row>
    <row r="690" spans="1:9" ht="30.95" customHeight="1" x14ac:dyDescent="0.25">
      <c r="A690" s="88" t="s">
        <v>2189</v>
      </c>
      <c r="B690" s="88"/>
      <c r="C690" s="88"/>
      <c r="D690" s="88"/>
      <c r="E690" s="88"/>
      <c r="F690" s="88"/>
      <c r="G690" s="88"/>
      <c r="H690" s="88"/>
      <c r="I690" s="88"/>
    </row>
    <row r="691" spans="1:9" ht="15" customHeight="1" x14ac:dyDescent="0.25">
      <c r="A691" s="89"/>
      <c r="B691" s="89"/>
      <c r="C691" s="14" t="s">
        <v>2076</v>
      </c>
      <c r="D691" s="14" t="s">
        <v>2079</v>
      </c>
      <c r="E691" s="14" t="s">
        <v>2092</v>
      </c>
      <c r="F691" s="14" t="s">
        <v>2086</v>
      </c>
      <c r="G691" s="14" t="s">
        <v>2059</v>
      </c>
      <c r="H691" s="9"/>
      <c r="I691" s="9"/>
    </row>
    <row r="692" spans="1:9" ht="27" customHeight="1" x14ac:dyDescent="0.25">
      <c r="A692" s="15" t="s">
        <v>2099</v>
      </c>
      <c r="B692" s="16" t="s">
        <v>2100</v>
      </c>
      <c r="C692" s="17">
        <v>860.4</v>
      </c>
      <c r="D692" s="17">
        <v>0.1</v>
      </c>
      <c r="E692" s="17">
        <v>29.7</v>
      </c>
      <c r="F692" s="17">
        <v>1.5</v>
      </c>
      <c r="G692" s="18">
        <v>3833.08</v>
      </c>
      <c r="H692" s="9"/>
      <c r="I692" s="9"/>
    </row>
    <row r="693" spans="1:9" ht="15" customHeight="1" x14ac:dyDescent="0.25">
      <c r="A693" s="19"/>
      <c r="B693" s="20"/>
      <c r="C693" s="21"/>
      <c r="D693" s="21"/>
      <c r="E693" s="21"/>
      <c r="F693" s="21"/>
      <c r="G693" s="22">
        <v>3833.08</v>
      </c>
      <c r="H693" s="9"/>
      <c r="I693" s="9"/>
    </row>
    <row r="694" spans="1:9" ht="9.9499999999999993" customHeight="1" x14ac:dyDescent="0.25">
      <c r="A694" s="86"/>
      <c r="B694" s="86"/>
      <c r="C694" s="86"/>
      <c r="D694" s="9"/>
      <c r="E694" s="9"/>
      <c r="F694" s="9"/>
      <c r="G694" s="9"/>
      <c r="H694" s="9"/>
      <c r="I694" s="9"/>
    </row>
    <row r="695" spans="1:9" ht="12" customHeight="1" x14ac:dyDescent="0.25">
      <c r="A695" s="9"/>
      <c r="B695" s="9"/>
      <c r="C695" s="9"/>
      <c r="D695" s="90" t="s">
        <v>4305</v>
      </c>
      <c r="E695" s="90"/>
      <c r="F695" s="90"/>
      <c r="G695" s="90"/>
      <c r="H695" s="90"/>
      <c r="I695" s="90"/>
    </row>
    <row r="696" spans="1:9" ht="9.9499999999999993" customHeight="1" x14ac:dyDescent="0.25">
      <c r="A696" s="86"/>
      <c r="B696" s="86"/>
      <c r="C696" s="86"/>
      <c r="D696" s="86"/>
      <c r="E696" s="9"/>
      <c r="F696" s="9"/>
      <c r="G696" s="9"/>
      <c r="H696" s="9"/>
      <c r="I696" s="9"/>
    </row>
    <row r="697" spans="1:9" ht="30.95" customHeight="1" x14ac:dyDescent="0.25">
      <c r="A697" s="88" t="s">
        <v>2190</v>
      </c>
      <c r="B697" s="88"/>
      <c r="C697" s="88"/>
      <c r="D697" s="88"/>
      <c r="E697" s="88"/>
      <c r="F697" s="88"/>
      <c r="G697" s="88"/>
      <c r="H697" s="88"/>
      <c r="I697" s="88"/>
    </row>
    <row r="698" spans="1:9" ht="15" customHeight="1" x14ac:dyDescent="0.25">
      <c r="A698" s="89"/>
      <c r="B698" s="89"/>
      <c r="C698" s="14" t="s">
        <v>2076</v>
      </c>
      <c r="D698" s="14" t="s">
        <v>2079</v>
      </c>
      <c r="E698" s="14" t="s">
        <v>2059</v>
      </c>
      <c r="F698" s="9"/>
      <c r="G698" s="9"/>
      <c r="H698" s="9"/>
      <c r="I698" s="9"/>
    </row>
    <row r="699" spans="1:9" ht="18.95" customHeight="1" x14ac:dyDescent="0.25">
      <c r="A699" s="15" t="s">
        <v>2080</v>
      </c>
      <c r="B699" s="16" t="s">
        <v>2081</v>
      </c>
      <c r="C699" s="17">
        <v>860.4</v>
      </c>
      <c r="D699" s="17">
        <v>0.1</v>
      </c>
      <c r="E699" s="18">
        <v>86.04</v>
      </c>
      <c r="F699" s="9"/>
      <c r="G699" s="9"/>
      <c r="H699" s="9"/>
      <c r="I699" s="9"/>
    </row>
    <row r="700" spans="1:9" ht="15" customHeight="1" x14ac:dyDescent="0.25">
      <c r="A700" s="19"/>
      <c r="B700" s="20"/>
      <c r="C700" s="21"/>
      <c r="D700" s="21"/>
      <c r="E700" s="22">
        <v>86.04</v>
      </c>
      <c r="F700" s="9"/>
      <c r="G700" s="9"/>
      <c r="H700" s="9"/>
      <c r="I700" s="9"/>
    </row>
    <row r="701" spans="1:9" ht="9.9499999999999993" customHeight="1" x14ac:dyDescent="0.25">
      <c r="A701" s="86"/>
      <c r="B701" s="86"/>
      <c r="C701" s="86"/>
      <c r="D701" s="9"/>
      <c r="E701" s="9"/>
      <c r="F701" s="9"/>
      <c r="G701" s="9"/>
      <c r="H701" s="9"/>
      <c r="I701" s="9"/>
    </row>
    <row r="702" spans="1:9" ht="12" customHeight="1" x14ac:dyDescent="0.25">
      <c r="A702" s="9"/>
      <c r="B702" s="9"/>
      <c r="C702" s="9"/>
      <c r="D702" s="90" t="s">
        <v>4300</v>
      </c>
      <c r="E702" s="90"/>
      <c r="F702" s="90"/>
      <c r="G702" s="90"/>
      <c r="H702" s="90"/>
      <c r="I702" s="90"/>
    </row>
    <row r="703" spans="1:9" ht="9.9499999999999993" customHeight="1" x14ac:dyDescent="0.25">
      <c r="A703" s="86"/>
      <c r="B703" s="86"/>
      <c r="C703" s="86"/>
      <c r="D703" s="86"/>
      <c r="E703" s="9"/>
      <c r="F703" s="9"/>
      <c r="G703" s="9"/>
      <c r="H703" s="9"/>
      <c r="I703" s="9"/>
    </row>
    <row r="704" spans="1:9" ht="30.95" customHeight="1" x14ac:dyDescent="0.25">
      <c r="A704" s="88" t="s">
        <v>2191</v>
      </c>
      <c r="B704" s="88"/>
      <c r="C704" s="88"/>
      <c r="D704" s="88"/>
      <c r="E704" s="88"/>
      <c r="F704" s="88"/>
      <c r="G704" s="88"/>
      <c r="H704" s="88"/>
      <c r="I704" s="88"/>
    </row>
    <row r="705" spans="1:9" ht="15" customHeight="1" x14ac:dyDescent="0.25">
      <c r="A705" s="89"/>
      <c r="B705" s="89"/>
      <c r="C705" s="14" t="s">
        <v>2076</v>
      </c>
      <c r="D705" s="14" t="s">
        <v>2059</v>
      </c>
      <c r="E705" s="9"/>
      <c r="F705" s="9"/>
      <c r="G705" s="9"/>
      <c r="H705" s="9"/>
      <c r="I705" s="9"/>
    </row>
    <row r="706" spans="1:9" ht="18.95" customHeight="1" x14ac:dyDescent="0.25">
      <c r="A706" s="15" t="s">
        <v>2170</v>
      </c>
      <c r="B706" s="16" t="s">
        <v>2076</v>
      </c>
      <c r="C706" s="17">
        <v>860.4</v>
      </c>
      <c r="D706" s="18">
        <v>860.4</v>
      </c>
      <c r="E706" s="9"/>
      <c r="F706" s="9"/>
      <c r="G706" s="9"/>
      <c r="H706" s="9"/>
      <c r="I706" s="9"/>
    </row>
    <row r="707" spans="1:9" ht="15" customHeight="1" x14ac:dyDescent="0.25">
      <c r="A707" s="19"/>
      <c r="B707" s="20"/>
      <c r="C707" s="21"/>
      <c r="D707" s="22">
        <v>860.4</v>
      </c>
      <c r="E707" s="9"/>
      <c r="F707" s="9"/>
      <c r="G707" s="9"/>
      <c r="H707" s="9"/>
      <c r="I707" s="9"/>
    </row>
    <row r="708" spans="1:9" ht="9.9499999999999993" customHeight="1" x14ac:dyDescent="0.25">
      <c r="A708" s="86"/>
      <c r="B708" s="86"/>
      <c r="C708" s="86"/>
      <c r="D708" s="9"/>
      <c r="E708" s="9"/>
      <c r="F708" s="9"/>
      <c r="G708" s="9"/>
      <c r="H708" s="9"/>
      <c r="I708" s="9"/>
    </row>
    <row r="709" spans="1:9" ht="12" customHeight="1" x14ac:dyDescent="0.25">
      <c r="A709" s="9"/>
      <c r="B709" s="9"/>
      <c r="C709" s="9"/>
      <c r="D709" s="90" t="s">
        <v>4306</v>
      </c>
      <c r="E709" s="90"/>
      <c r="F709" s="90"/>
      <c r="G709" s="90"/>
      <c r="H709" s="90"/>
      <c r="I709" s="90"/>
    </row>
    <row r="710" spans="1:9" ht="9.9499999999999993" customHeight="1" x14ac:dyDescent="0.25">
      <c r="A710" s="86"/>
      <c r="B710" s="86"/>
      <c r="C710" s="86"/>
      <c r="D710" s="86"/>
      <c r="E710" s="9"/>
      <c r="F710" s="9"/>
      <c r="G710" s="9"/>
      <c r="H710" s="9"/>
      <c r="I710" s="9"/>
    </row>
    <row r="711" spans="1:9" ht="42.95" customHeight="1" x14ac:dyDescent="0.25">
      <c r="A711" s="88" t="s">
        <v>2192</v>
      </c>
      <c r="B711" s="88"/>
      <c r="C711" s="88"/>
      <c r="D711" s="88"/>
      <c r="E711" s="88"/>
      <c r="F711" s="88"/>
      <c r="G711" s="88"/>
      <c r="H711" s="88"/>
      <c r="I711" s="88"/>
    </row>
    <row r="712" spans="1:9" ht="15" customHeight="1" x14ac:dyDescent="0.25">
      <c r="A712" s="89"/>
      <c r="B712" s="89"/>
      <c r="C712" s="14" t="s">
        <v>2069</v>
      </c>
      <c r="D712" s="14" t="s">
        <v>2058</v>
      </c>
      <c r="E712" s="14" t="s">
        <v>2059</v>
      </c>
      <c r="F712" s="9"/>
      <c r="G712" s="9"/>
      <c r="H712" s="9"/>
      <c r="I712" s="9"/>
    </row>
    <row r="713" spans="1:9" ht="12.95" customHeight="1" x14ac:dyDescent="0.25">
      <c r="A713" s="15"/>
      <c r="B713" s="16" t="s">
        <v>2104</v>
      </c>
      <c r="C713" s="17">
        <v>619.08000000000004</v>
      </c>
      <c r="D713" s="17">
        <v>1</v>
      </c>
      <c r="E713" s="18">
        <v>619.08000000000004</v>
      </c>
      <c r="F713" s="9"/>
      <c r="G713" s="9"/>
      <c r="H713" s="9"/>
      <c r="I713" s="9"/>
    </row>
    <row r="714" spans="1:9" ht="15" customHeight="1" x14ac:dyDescent="0.25">
      <c r="A714" s="19"/>
      <c r="B714" s="20"/>
      <c r="C714" s="21"/>
      <c r="D714" s="21"/>
      <c r="E714" s="22">
        <v>619.08000000000004</v>
      </c>
      <c r="F714" s="9"/>
      <c r="G714" s="9"/>
      <c r="H714" s="9"/>
      <c r="I714" s="9"/>
    </row>
    <row r="715" spans="1:9" ht="9.9499999999999993" customHeight="1" x14ac:dyDescent="0.25">
      <c r="A715" s="86"/>
      <c r="B715" s="86"/>
      <c r="C715" s="86"/>
      <c r="D715" s="9"/>
      <c r="E715" s="9"/>
      <c r="F715" s="9"/>
      <c r="G715" s="9"/>
      <c r="H715" s="9"/>
      <c r="I715" s="9"/>
    </row>
    <row r="716" spans="1:9" ht="12" customHeight="1" x14ac:dyDescent="0.25">
      <c r="A716" s="9"/>
      <c r="B716" s="9"/>
      <c r="C716" s="9"/>
      <c r="D716" s="90" t="s">
        <v>4307</v>
      </c>
      <c r="E716" s="90"/>
      <c r="F716" s="90"/>
      <c r="G716" s="90"/>
      <c r="H716" s="90"/>
      <c r="I716" s="90"/>
    </row>
    <row r="717" spans="1:9" ht="9.9499999999999993" customHeight="1" x14ac:dyDescent="0.25">
      <c r="A717" s="86"/>
      <c r="B717" s="86"/>
      <c r="C717" s="86"/>
      <c r="D717" s="86"/>
      <c r="E717" s="9"/>
      <c r="F717" s="9"/>
      <c r="G717" s="9"/>
      <c r="H717" s="9"/>
      <c r="I717" s="9"/>
    </row>
    <row r="718" spans="1:9" ht="30.95" customHeight="1" x14ac:dyDescent="0.25">
      <c r="A718" s="88" t="s">
        <v>2193</v>
      </c>
      <c r="B718" s="88"/>
      <c r="C718" s="88"/>
      <c r="D718" s="88"/>
      <c r="E718" s="88"/>
      <c r="F718" s="88"/>
      <c r="G718" s="88"/>
      <c r="H718" s="88"/>
      <c r="I718" s="88"/>
    </row>
    <row r="719" spans="1:9" ht="15" customHeight="1" x14ac:dyDescent="0.25">
      <c r="A719" s="89"/>
      <c r="B719" s="89"/>
      <c r="C719" s="14" t="s">
        <v>2069</v>
      </c>
      <c r="D719" s="14" t="s">
        <v>2058</v>
      </c>
      <c r="E719" s="14" t="s">
        <v>2059</v>
      </c>
      <c r="F719" s="9"/>
      <c r="G719" s="9"/>
      <c r="H719" s="9"/>
      <c r="I719" s="9"/>
    </row>
    <row r="720" spans="1:9" ht="12.95" customHeight="1" x14ac:dyDescent="0.25">
      <c r="A720" s="15"/>
      <c r="B720" s="16" t="s">
        <v>2104</v>
      </c>
      <c r="C720" s="17">
        <v>619.08000000000004</v>
      </c>
      <c r="D720" s="17">
        <v>1</v>
      </c>
      <c r="E720" s="18">
        <v>619.08000000000004</v>
      </c>
      <c r="F720" s="9"/>
      <c r="G720" s="9"/>
      <c r="H720" s="9"/>
      <c r="I720" s="9"/>
    </row>
    <row r="721" spans="1:9" ht="15" customHeight="1" x14ac:dyDescent="0.25">
      <c r="A721" s="19"/>
      <c r="B721" s="20"/>
      <c r="C721" s="21"/>
      <c r="D721" s="21"/>
      <c r="E721" s="22">
        <v>619.08000000000004</v>
      </c>
      <c r="F721" s="9"/>
      <c r="G721" s="9"/>
      <c r="H721" s="9"/>
      <c r="I721" s="9"/>
    </row>
    <row r="722" spans="1:9" ht="9.9499999999999993" customHeight="1" x14ac:dyDescent="0.25">
      <c r="A722" s="86"/>
      <c r="B722" s="86"/>
      <c r="C722" s="86"/>
      <c r="D722" s="9"/>
      <c r="E722" s="9"/>
      <c r="F722" s="9"/>
      <c r="G722" s="9"/>
      <c r="H722" s="9"/>
      <c r="I722" s="9"/>
    </row>
    <row r="723" spans="1:9" ht="12" customHeight="1" x14ac:dyDescent="0.25">
      <c r="A723" s="9"/>
      <c r="B723" s="9"/>
      <c r="C723" s="9"/>
      <c r="D723" s="90" t="s">
        <v>4307</v>
      </c>
      <c r="E723" s="90"/>
      <c r="F723" s="90"/>
      <c r="G723" s="90"/>
      <c r="H723" s="90"/>
      <c r="I723" s="90"/>
    </row>
    <row r="724" spans="1:9" ht="9.9499999999999993" customHeight="1" x14ac:dyDescent="0.25">
      <c r="A724" s="86"/>
      <c r="B724" s="86"/>
      <c r="C724" s="86"/>
      <c r="D724" s="86"/>
      <c r="E724" s="9"/>
      <c r="F724" s="9"/>
      <c r="G724" s="9"/>
      <c r="H724" s="9"/>
      <c r="I724" s="9"/>
    </row>
    <row r="725" spans="1:9" ht="42.95" customHeight="1" x14ac:dyDescent="0.25">
      <c r="A725" s="88" t="s">
        <v>2194</v>
      </c>
      <c r="B725" s="88"/>
      <c r="C725" s="88"/>
      <c r="D725" s="88"/>
      <c r="E725" s="88"/>
      <c r="F725" s="88"/>
      <c r="G725" s="88"/>
      <c r="H725" s="88"/>
      <c r="I725" s="88"/>
    </row>
    <row r="726" spans="1:9" ht="15" customHeight="1" x14ac:dyDescent="0.25">
      <c r="A726" s="89"/>
      <c r="B726" s="89"/>
      <c r="C726" s="14" t="s">
        <v>2058</v>
      </c>
      <c r="D726" s="14" t="s">
        <v>2059</v>
      </c>
      <c r="E726" s="9"/>
      <c r="F726" s="9"/>
      <c r="G726" s="9"/>
      <c r="H726" s="9"/>
      <c r="I726" s="9"/>
    </row>
    <row r="727" spans="1:9" ht="12.95" customHeight="1" x14ac:dyDescent="0.25">
      <c r="A727" s="15"/>
      <c r="B727" s="16" t="s">
        <v>2058</v>
      </c>
      <c r="C727" s="17">
        <v>4</v>
      </c>
      <c r="D727" s="18">
        <v>4</v>
      </c>
      <c r="E727" s="9"/>
      <c r="F727" s="9"/>
      <c r="G727" s="9"/>
      <c r="H727" s="9"/>
      <c r="I727" s="9"/>
    </row>
    <row r="728" spans="1:9" ht="15" customHeight="1" x14ac:dyDescent="0.25">
      <c r="A728" s="19"/>
      <c r="B728" s="20"/>
      <c r="C728" s="21"/>
      <c r="D728" s="22">
        <v>4</v>
      </c>
      <c r="E728" s="9"/>
      <c r="F728" s="9"/>
      <c r="G728" s="9"/>
      <c r="H728" s="9"/>
      <c r="I728" s="9"/>
    </row>
    <row r="729" spans="1:9" ht="9.9499999999999993" customHeight="1" x14ac:dyDescent="0.25">
      <c r="A729" s="86"/>
      <c r="B729" s="86"/>
      <c r="C729" s="86"/>
      <c r="D729" s="9"/>
      <c r="E729" s="9"/>
      <c r="F729" s="9"/>
      <c r="G729" s="9"/>
      <c r="H729" s="9"/>
      <c r="I729" s="9"/>
    </row>
    <row r="730" spans="1:9" ht="12" customHeight="1" x14ac:dyDescent="0.25">
      <c r="A730" s="9"/>
      <c r="B730" s="9"/>
      <c r="C730" s="9"/>
      <c r="D730" s="90" t="s">
        <v>4255</v>
      </c>
      <c r="E730" s="90"/>
      <c r="F730" s="90"/>
      <c r="G730" s="90"/>
      <c r="H730" s="90"/>
      <c r="I730" s="90"/>
    </row>
    <row r="731" spans="1:9" ht="9.9499999999999993" customHeight="1" x14ac:dyDescent="0.25">
      <c r="A731" s="86"/>
      <c r="B731" s="86"/>
      <c r="C731" s="86"/>
      <c r="D731" s="86"/>
      <c r="E731" s="9"/>
      <c r="F731" s="9"/>
      <c r="G731" s="9"/>
      <c r="H731" s="9"/>
      <c r="I731" s="9"/>
    </row>
    <row r="732" spans="1:9" ht="30.95" customHeight="1" x14ac:dyDescent="0.25">
      <c r="A732" s="88" t="s">
        <v>2195</v>
      </c>
      <c r="B732" s="88"/>
      <c r="C732" s="88"/>
      <c r="D732" s="88"/>
      <c r="E732" s="88"/>
      <c r="F732" s="88"/>
      <c r="G732" s="88"/>
      <c r="H732" s="88"/>
      <c r="I732" s="88"/>
    </row>
    <row r="733" spans="1:9" ht="15" customHeight="1" x14ac:dyDescent="0.25">
      <c r="A733" s="89"/>
      <c r="B733" s="89"/>
      <c r="C733" s="14" t="s">
        <v>2076</v>
      </c>
      <c r="D733" s="14" t="s">
        <v>2059</v>
      </c>
      <c r="E733" s="9"/>
      <c r="F733" s="9"/>
      <c r="G733" s="9"/>
      <c r="H733" s="9"/>
      <c r="I733" s="9"/>
    </row>
    <row r="734" spans="1:9" ht="12.95" customHeight="1" x14ac:dyDescent="0.25">
      <c r="A734" s="15" t="s">
        <v>2108</v>
      </c>
      <c r="B734" s="16" t="s">
        <v>2076</v>
      </c>
      <c r="C734" s="17">
        <v>860.4</v>
      </c>
      <c r="D734" s="18">
        <v>860.4</v>
      </c>
      <c r="E734" s="9"/>
      <c r="F734" s="9"/>
      <c r="G734" s="9"/>
      <c r="H734" s="9"/>
      <c r="I734" s="9"/>
    </row>
    <row r="735" spans="1:9" ht="15" customHeight="1" x14ac:dyDescent="0.25">
      <c r="A735" s="19"/>
      <c r="B735" s="20"/>
      <c r="C735" s="21"/>
      <c r="D735" s="22">
        <v>860.4</v>
      </c>
      <c r="E735" s="9"/>
      <c r="F735" s="9"/>
      <c r="G735" s="9"/>
      <c r="H735" s="9"/>
      <c r="I735" s="9"/>
    </row>
    <row r="736" spans="1:9" ht="9.9499999999999993" customHeight="1" x14ac:dyDescent="0.25">
      <c r="A736" s="86"/>
      <c r="B736" s="86"/>
      <c r="C736" s="86"/>
      <c r="D736" s="9"/>
      <c r="E736" s="9"/>
      <c r="F736" s="9"/>
      <c r="G736" s="9"/>
      <c r="H736" s="9"/>
      <c r="I736" s="9"/>
    </row>
    <row r="737" spans="1:9" ht="12" customHeight="1" x14ac:dyDescent="0.25">
      <c r="A737" s="9"/>
      <c r="B737" s="9"/>
      <c r="C737" s="9"/>
      <c r="D737" s="90" t="s">
        <v>4306</v>
      </c>
      <c r="E737" s="90"/>
      <c r="F737" s="90"/>
      <c r="G737" s="90"/>
      <c r="H737" s="90"/>
      <c r="I737" s="90"/>
    </row>
    <row r="738" spans="1:9" ht="9.9499999999999993" customHeight="1" x14ac:dyDescent="0.25">
      <c r="A738" s="86"/>
      <c r="B738" s="86"/>
      <c r="C738" s="86"/>
      <c r="D738" s="86"/>
      <c r="E738" s="9"/>
      <c r="F738" s="9"/>
      <c r="G738" s="9"/>
      <c r="H738" s="9"/>
      <c r="I738" s="9"/>
    </row>
    <row r="739" spans="1:9" ht="30.95" customHeight="1" x14ac:dyDescent="0.25">
      <c r="A739" s="88" t="s">
        <v>2196</v>
      </c>
      <c r="B739" s="88"/>
      <c r="C739" s="88"/>
      <c r="D739" s="88"/>
      <c r="E739" s="88"/>
      <c r="F739" s="88"/>
      <c r="G739" s="88"/>
      <c r="H739" s="88"/>
      <c r="I739" s="88"/>
    </row>
    <row r="740" spans="1:9" ht="15" customHeight="1" x14ac:dyDescent="0.25">
      <c r="A740" s="89"/>
      <c r="B740" s="89"/>
      <c r="C740" s="14" t="s">
        <v>2076</v>
      </c>
      <c r="D740" s="14" t="s">
        <v>2058</v>
      </c>
      <c r="E740" s="14" t="s">
        <v>2059</v>
      </c>
      <c r="F740" s="9"/>
      <c r="G740" s="9"/>
      <c r="H740" s="9"/>
      <c r="I740" s="9"/>
    </row>
    <row r="741" spans="1:9" ht="18.95" customHeight="1" x14ac:dyDescent="0.25">
      <c r="A741" s="15" t="s">
        <v>2110</v>
      </c>
      <c r="B741" s="16" t="s">
        <v>2111</v>
      </c>
      <c r="C741" s="17">
        <v>0.16</v>
      </c>
      <c r="D741" s="17">
        <v>82</v>
      </c>
      <c r="E741" s="18">
        <v>13.12</v>
      </c>
      <c r="F741" s="9"/>
      <c r="G741" s="9"/>
      <c r="H741" s="9"/>
      <c r="I741" s="9"/>
    </row>
    <row r="742" spans="1:9" ht="15" customHeight="1" x14ac:dyDescent="0.25">
      <c r="A742" s="19"/>
      <c r="B742" s="20"/>
      <c r="C742" s="21"/>
      <c r="D742" s="21"/>
      <c r="E742" s="22">
        <v>13.12</v>
      </c>
      <c r="F742" s="9"/>
      <c r="G742" s="9"/>
      <c r="H742" s="9"/>
      <c r="I742" s="9"/>
    </row>
    <row r="743" spans="1:9" ht="9.9499999999999993" customHeight="1" x14ac:dyDescent="0.25">
      <c r="A743" s="86"/>
      <c r="B743" s="86"/>
      <c r="C743" s="86"/>
      <c r="D743" s="9"/>
      <c r="E743" s="9"/>
      <c r="F743" s="9"/>
      <c r="G743" s="9"/>
      <c r="H743" s="9"/>
      <c r="I743" s="9"/>
    </row>
    <row r="744" spans="1:9" ht="12" customHeight="1" x14ac:dyDescent="0.25">
      <c r="A744" s="9"/>
      <c r="B744" s="9"/>
      <c r="C744" s="9"/>
      <c r="D744" s="90" t="s">
        <v>4308</v>
      </c>
      <c r="E744" s="90"/>
      <c r="F744" s="90"/>
      <c r="G744" s="90"/>
      <c r="H744" s="90"/>
      <c r="I744" s="90"/>
    </row>
    <row r="745" spans="1:9" ht="9.9499999999999993" customHeight="1" x14ac:dyDescent="0.25">
      <c r="A745" s="86"/>
      <c r="B745" s="86"/>
      <c r="C745" s="86"/>
      <c r="D745" s="86"/>
      <c r="E745" s="9"/>
      <c r="F745" s="9"/>
      <c r="G745" s="9"/>
      <c r="H745" s="9"/>
      <c r="I745" s="9"/>
    </row>
    <row r="746" spans="1:9" ht="42.95" customHeight="1" x14ac:dyDescent="0.25">
      <c r="A746" s="88" t="s">
        <v>2197</v>
      </c>
      <c r="B746" s="88"/>
      <c r="C746" s="88"/>
      <c r="D746" s="88"/>
      <c r="E746" s="88"/>
      <c r="F746" s="88"/>
      <c r="G746" s="88"/>
      <c r="H746" s="88"/>
      <c r="I746" s="88"/>
    </row>
    <row r="747" spans="1:9" ht="15" customHeight="1" x14ac:dyDescent="0.25">
      <c r="A747" s="89"/>
      <c r="B747" s="89"/>
      <c r="C747" s="14" t="s">
        <v>2058</v>
      </c>
      <c r="D747" s="14" t="s">
        <v>2059</v>
      </c>
      <c r="E747" s="9"/>
      <c r="F747" s="9"/>
      <c r="G747" s="9"/>
      <c r="H747" s="9"/>
      <c r="I747" s="9"/>
    </row>
    <row r="748" spans="1:9" ht="12.95" customHeight="1" x14ac:dyDescent="0.25">
      <c r="A748" s="15"/>
      <c r="B748" s="16" t="s">
        <v>2058</v>
      </c>
      <c r="C748" s="17">
        <v>2</v>
      </c>
      <c r="D748" s="18">
        <v>2</v>
      </c>
      <c r="E748" s="9"/>
      <c r="F748" s="9"/>
      <c r="G748" s="9"/>
      <c r="H748" s="9"/>
      <c r="I748" s="9"/>
    </row>
    <row r="749" spans="1:9" ht="15" customHeight="1" x14ac:dyDescent="0.25">
      <c r="A749" s="19"/>
      <c r="B749" s="20"/>
      <c r="C749" s="21"/>
      <c r="D749" s="22">
        <v>2</v>
      </c>
      <c r="E749" s="9"/>
      <c r="F749" s="9"/>
      <c r="G749" s="9"/>
      <c r="H749" s="9"/>
      <c r="I749" s="9"/>
    </row>
    <row r="750" spans="1:9" ht="9.9499999999999993" customHeight="1" x14ac:dyDescent="0.25">
      <c r="A750" s="86"/>
      <c r="B750" s="86"/>
      <c r="C750" s="86"/>
      <c r="D750" s="9"/>
      <c r="E750" s="9"/>
      <c r="F750" s="9"/>
      <c r="G750" s="9"/>
      <c r="H750" s="9"/>
      <c r="I750" s="9"/>
    </row>
    <row r="751" spans="1:9" ht="12" customHeight="1" x14ac:dyDescent="0.25">
      <c r="A751" s="9"/>
      <c r="B751" s="9"/>
      <c r="C751" s="9"/>
      <c r="D751" s="90" t="s">
        <v>4257</v>
      </c>
      <c r="E751" s="90"/>
      <c r="F751" s="90"/>
      <c r="G751" s="90"/>
      <c r="H751" s="90"/>
      <c r="I751" s="90"/>
    </row>
    <row r="752" spans="1:9" ht="9.9499999999999993" customHeight="1" x14ac:dyDescent="0.25">
      <c r="A752" s="86"/>
      <c r="B752" s="86"/>
      <c r="C752" s="86"/>
      <c r="D752" s="86"/>
      <c r="E752" s="9"/>
      <c r="F752" s="9"/>
      <c r="G752" s="9"/>
      <c r="H752" s="9"/>
      <c r="I752" s="9"/>
    </row>
    <row r="753" spans="1:9" ht="20.100000000000001" customHeight="1" x14ac:dyDescent="0.25">
      <c r="A753" s="88" t="s">
        <v>2198</v>
      </c>
      <c r="B753" s="88"/>
      <c r="C753" s="88"/>
      <c r="D753" s="88"/>
      <c r="E753" s="88"/>
      <c r="F753" s="88"/>
      <c r="G753" s="88"/>
      <c r="H753" s="88"/>
      <c r="I753" s="88"/>
    </row>
    <row r="754" spans="1:9" ht="15" customHeight="1" x14ac:dyDescent="0.25">
      <c r="A754" s="89"/>
      <c r="B754" s="89"/>
      <c r="C754" s="14" t="s">
        <v>2058</v>
      </c>
      <c r="D754" s="14" t="s">
        <v>2059</v>
      </c>
      <c r="E754" s="9"/>
      <c r="F754" s="9"/>
      <c r="G754" s="9"/>
      <c r="H754" s="9"/>
      <c r="I754" s="9"/>
    </row>
    <row r="755" spans="1:9" ht="12.95" customHeight="1" x14ac:dyDescent="0.25">
      <c r="A755" s="15"/>
      <c r="B755" s="16" t="s">
        <v>2058</v>
      </c>
      <c r="C755" s="17">
        <v>8</v>
      </c>
      <c r="D755" s="18">
        <v>8</v>
      </c>
      <c r="E755" s="9"/>
      <c r="F755" s="9"/>
      <c r="G755" s="9"/>
      <c r="H755" s="9"/>
      <c r="I755" s="9"/>
    </row>
    <row r="756" spans="1:9" ht="15" customHeight="1" x14ac:dyDescent="0.25">
      <c r="A756" s="19"/>
      <c r="B756" s="20"/>
      <c r="C756" s="21"/>
      <c r="D756" s="22">
        <v>8</v>
      </c>
      <c r="E756" s="9"/>
      <c r="F756" s="9"/>
      <c r="G756" s="9"/>
      <c r="H756" s="9"/>
      <c r="I756" s="9"/>
    </row>
    <row r="757" spans="1:9" ht="9.9499999999999993" customHeight="1" x14ac:dyDescent="0.25">
      <c r="A757" s="86"/>
      <c r="B757" s="86"/>
      <c r="C757" s="86"/>
      <c r="D757" s="9"/>
      <c r="E757" s="9"/>
      <c r="F757" s="9"/>
      <c r="G757" s="9"/>
      <c r="H757" s="9"/>
      <c r="I757" s="9"/>
    </row>
    <row r="758" spans="1:9" ht="12" customHeight="1" x14ac:dyDescent="0.25">
      <c r="A758" s="9"/>
      <c r="B758" s="9"/>
      <c r="C758" s="9"/>
      <c r="D758" s="90" t="s">
        <v>4258</v>
      </c>
      <c r="E758" s="90"/>
      <c r="F758" s="90"/>
      <c r="G758" s="90"/>
      <c r="H758" s="90"/>
      <c r="I758" s="90"/>
    </row>
    <row r="759" spans="1:9" ht="9.9499999999999993" customHeight="1" x14ac:dyDescent="0.25">
      <c r="A759" s="86"/>
      <c r="B759" s="86"/>
      <c r="C759" s="86"/>
      <c r="D759" s="86"/>
      <c r="E759" s="9"/>
      <c r="F759" s="9"/>
      <c r="G759" s="9"/>
      <c r="H759" s="9"/>
      <c r="I759" s="9"/>
    </row>
    <row r="760" spans="1:9" ht="20.100000000000001" customHeight="1" x14ac:dyDescent="0.25">
      <c r="A760" s="88" t="s">
        <v>2199</v>
      </c>
      <c r="B760" s="88"/>
      <c r="C760" s="88"/>
      <c r="D760" s="88"/>
      <c r="E760" s="88"/>
      <c r="F760" s="88"/>
      <c r="G760" s="88"/>
      <c r="H760" s="88"/>
      <c r="I760" s="88"/>
    </row>
    <row r="761" spans="1:9" ht="15" customHeight="1" x14ac:dyDescent="0.25">
      <c r="A761" s="89"/>
      <c r="B761" s="89"/>
      <c r="C761" s="14" t="s">
        <v>2076</v>
      </c>
      <c r="D761" s="14" t="s">
        <v>2059</v>
      </c>
      <c r="E761" s="9"/>
      <c r="F761" s="9"/>
      <c r="G761" s="9"/>
      <c r="H761" s="9"/>
      <c r="I761" s="9"/>
    </row>
    <row r="762" spans="1:9" ht="12.95" customHeight="1" x14ac:dyDescent="0.25">
      <c r="A762" s="15"/>
      <c r="B762" s="16" t="s">
        <v>2076</v>
      </c>
      <c r="C762" s="17">
        <v>376.54</v>
      </c>
      <c r="D762" s="18">
        <v>376.54</v>
      </c>
      <c r="E762" s="9"/>
      <c r="F762" s="9"/>
      <c r="G762" s="9"/>
      <c r="H762" s="9"/>
      <c r="I762" s="9"/>
    </row>
    <row r="763" spans="1:9" ht="15" customHeight="1" x14ac:dyDescent="0.25">
      <c r="A763" s="19"/>
      <c r="B763" s="20"/>
      <c r="C763" s="21"/>
      <c r="D763" s="22">
        <v>376.54</v>
      </c>
      <c r="E763" s="9"/>
      <c r="F763" s="9"/>
      <c r="G763" s="9"/>
      <c r="H763" s="9"/>
      <c r="I763" s="9"/>
    </row>
    <row r="764" spans="1:9" ht="9.9499999999999993" customHeight="1" x14ac:dyDescent="0.25">
      <c r="A764" s="86"/>
      <c r="B764" s="86"/>
      <c r="C764" s="86"/>
      <c r="D764" s="9"/>
      <c r="E764" s="9"/>
      <c r="F764" s="9"/>
      <c r="G764" s="9"/>
      <c r="H764" s="9"/>
      <c r="I764" s="9"/>
    </row>
    <row r="765" spans="1:9" ht="12" customHeight="1" x14ac:dyDescent="0.25">
      <c r="A765" s="9"/>
      <c r="B765" s="9"/>
      <c r="C765" s="9"/>
      <c r="D765" s="90" t="s">
        <v>4309</v>
      </c>
      <c r="E765" s="90"/>
      <c r="F765" s="90"/>
      <c r="G765" s="90"/>
      <c r="H765" s="90"/>
      <c r="I765" s="90"/>
    </row>
    <row r="766" spans="1:9" ht="9.9499999999999993" customHeight="1" x14ac:dyDescent="0.25">
      <c r="A766" s="86"/>
      <c r="B766" s="86"/>
      <c r="C766" s="86"/>
      <c r="D766" s="86"/>
      <c r="E766" s="9"/>
      <c r="F766" s="9"/>
      <c r="G766" s="9"/>
      <c r="H766" s="9"/>
      <c r="I766" s="9"/>
    </row>
    <row r="767" spans="1:9" ht="30.95" customHeight="1" x14ac:dyDescent="0.25">
      <c r="A767" s="88" t="s">
        <v>2200</v>
      </c>
      <c r="B767" s="88"/>
      <c r="C767" s="88"/>
      <c r="D767" s="88"/>
      <c r="E767" s="88"/>
      <c r="F767" s="88"/>
      <c r="G767" s="88"/>
      <c r="H767" s="88"/>
      <c r="I767" s="88"/>
    </row>
    <row r="768" spans="1:9" ht="15" customHeight="1" x14ac:dyDescent="0.25">
      <c r="A768" s="89"/>
      <c r="B768" s="89"/>
      <c r="C768" s="14" t="s">
        <v>2076</v>
      </c>
      <c r="D768" s="14" t="s">
        <v>2059</v>
      </c>
      <c r="E768" s="9"/>
      <c r="F768" s="9"/>
      <c r="G768" s="9"/>
      <c r="H768" s="9"/>
      <c r="I768" s="9"/>
    </row>
    <row r="769" spans="1:9" ht="12.95" customHeight="1" x14ac:dyDescent="0.25">
      <c r="A769" s="15" t="s">
        <v>2108</v>
      </c>
      <c r="B769" s="16" t="s">
        <v>2076</v>
      </c>
      <c r="C769" s="17">
        <v>860.4</v>
      </c>
      <c r="D769" s="18">
        <v>860.4</v>
      </c>
      <c r="E769" s="9"/>
      <c r="F769" s="9"/>
      <c r="G769" s="9"/>
      <c r="H769" s="9"/>
      <c r="I769" s="9"/>
    </row>
    <row r="770" spans="1:9" ht="15" customHeight="1" x14ac:dyDescent="0.25">
      <c r="A770" s="19"/>
      <c r="B770" s="20"/>
      <c r="C770" s="21"/>
      <c r="D770" s="22">
        <v>860.4</v>
      </c>
      <c r="E770" s="9"/>
      <c r="F770" s="9"/>
      <c r="G770" s="9"/>
      <c r="H770" s="9"/>
      <c r="I770" s="9"/>
    </row>
    <row r="771" spans="1:9" ht="9.9499999999999993" customHeight="1" x14ac:dyDescent="0.25">
      <c r="A771" s="86"/>
      <c r="B771" s="86"/>
      <c r="C771" s="86"/>
      <c r="D771" s="9"/>
      <c r="E771" s="9"/>
      <c r="F771" s="9"/>
      <c r="G771" s="9"/>
      <c r="H771" s="9"/>
      <c r="I771" s="9"/>
    </row>
    <row r="772" spans="1:9" ht="12" customHeight="1" x14ac:dyDescent="0.25">
      <c r="A772" s="9"/>
      <c r="B772" s="9"/>
      <c r="C772" s="9"/>
      <c r="D772" s="90" t="s">
        <v>4306</v>
      </c>
      <c r="E772" s="90"/>
      <c r="F772" s="90"/>
      <c r="G772" s="90"/>
      <c r="H772" s="90"/>
      <c r="I772" s="90"/>
    </row>
    <row r="773" spans="1:9" ht="9.9499999999999993" customHeight="1" x14ac:dyDescent="0.25">
      <c r="A773" s="86"/>
      <c r="B773" s="86"/>
      <c r="C773" s="86"/>
      <c r="D773" s="86"/>
      <c r="E773" s="9"/>
      <c r="F773" s="9"/>
      <c r="G773" s="9"/>
      <c r="H773" s="9"/>
      <c r="I773" s="9"/>
    </row>
    <row r="774" spans="1:9" ht="20.100000000000001" customHeight="1" x14ac:dyDescent="0.25">
      <c r="A774" s="88" t="s">
        <v>2201</v>
      </c>
      <c r="B774" s="88"/>
      <c r="C774" s="88"/>
      <c r="D774" s="88"/>
      <c r="E774" s="88"/>
      <c r="F774" s="88"/>
      <c r="G774" s="88"/>
      <c r="H774" s="88"/>
      <c r="I774" s="88"/>
    </row>
    <row r="775" spans="1:9" ht="15" customHeight="1" x14ac:dyDescent="0.25">
      <c r="A775" s="89"/>
      <c r="B775" s="89"/>
      <c r="C775" s="14" t="s">
        <v>2069</v>
      </c>
      <c r="D775" s="14" t="s">
        <v>2058</v>
      </c>
      <c r="E775" s="14" t="s">
        <v>2059</v>
      </c>
      <c r="F775" s="9"/>
      <c r="G775" s="9"/>
      <c r="H775" s="9"/>
      <c r="I775" s="9"/>
    </row>
    <row r="776" spans="1:9" ht="12.95" customHeight="1" x14ac:dyDescent="0.25">
      <c r="A776" s="15"/>
      <c r="B776" s="16" t="s">
        <v>2104</v>
      </c>
      <c r="C776" s="17">
        <v>203.86</v>
      </c>
      <c r="D776" s="17">
        <v>1</v>
      </c>
      <c r="E776" s="18">
        <v>203.86</v>
      </c>
      <c r="F776" s="9"/>
      <c r="G776" s="9"/>
      <c r="H776" s="9"/>
      <c r="I776" s="9"/>
    </row>
    <row r="777" spans="1:9" ht="15" customHeight="1" x14ac:dyDescent="0.25">
      <c r="A777" s="19"/>
      <c r="B777" s="20"/>
      <c r="C777" s="21"/>
      <c r="D777" s="21"/>
      <c r="E777" s="22">
        <v>203.86</v>
      </c>
      <c r="F777" s="9"/>
      <c r="G777" s="9"/>
      <c r="H777" s="9"/>
      <c r="I777" s="9"/>
    </row>
    <row r="778" spans="1:9" ht="9.9499999999999993" customHeight="1" x14ac:dyDescent="0.25">
      <c r="A778" s="86"/>
      <c r="B778" s="86"/>
      <c r="C778" s="86"/>
      <c r="D778" s="9"/>
      <c r="E778" s="9"/>
      <c r="F778" s="9"/>
      <c r="G778" s="9"/>
      <c r="H778" s="9"/>
      <c r="I778" s="9"/>
    </row>
    <row r="779" spans="1:9" ht="12" customHeight="1" x14ac:dyDescent="0.25">
      <c r="A779" s="9"/>
      <c r="B779" s="9"/>
      <c r="C779" s="9"/>
      <c r="D779" s="90" t="s">
        <v>4310</v>
      </c>
      <c r="E779" s="90"/>
      <c r="F779" s="90"/>
      <c r="G779" s="90"/>
      <c r="H779" s="90"/>
      <c r="I779" s="90"/>
    </row>
    <row r="780" spans="1:9" ht="9.9499999999999993" customHeight="1" x14ac:dyDescent="0.25">
      <c r="A780" s="86"/>
      <c r="B780" s="86"/>
      <c r="C780" s="86"/>
      <c r="D780" s="86"/>
      <c r="E780" s="9"/>
      <c r="F780" s="9"/>
      <c r="G780" s="9"/>
      <c r="H780" s="9"/>
      <c r="I780" s="9"/>
    </row>
    <row r="781" spans="1:9" ht="30.95" customHeight="1" x14ac:dyDescent="0.25">
      <c r="A781" s="88" t="s">
        <v>2202</v>
      </c>
      <c r="B781" s="88"/>
      <c r="C781" s="88"/>
      <c r="D781" s="88"/>
      <c r="E781" s="88"/>
      <c r="F781" s="88"/>
      <c r="G781" s="88"/>
      <c r="H781" s="88"/>
      <c r="I781" s="88"/>
    </row>
    <row r="782" spans="1:9" ht="15" customHeight="1" x14ac:dyDescent="0.25">
      <c r="A782" s="89"/>
      <c r="B782" s="89"/>
      <c r="C782" s="14" t="s">
        <v>2076</v>
      </c>
      <c r="D782" s="14" t="s">
        <v>2059</v>
      </c>
      <c r="E782" s="9"/>
      <c r="F782" s="9"/>
      <c r="G782" s="9"/>
      <c r="H782" s="9"/>
      <c r="I782" s="9"/>
    </row>
    <row r="783" spans="1:9" ht="12.95" customHeight="1" x14ac:dyDescent="0.25">
      <c r="A783" s="15" t="s">
        <v>2077</v>
      </c>
      <c r="B783" s="16" t="s">
        <v>2076</v>
      </c>
      <c r="C783" s="17">
        <v>5327.16</v>
      </c>
      <c r="D783" s="18">
        <v>5327.16</v>
      </c>
      <c r="E783" s="9"/>
      <c r="F783" s="9"/>
      <c r="G783" s="9"/>
      <c r="H783" s="9"/>
      <c r="I783" s="9"/>
    </row>
    <row r="784" spans="1:9" ht="15" customHeight="1" x14ac:dyDescent="0.25">
      <c r="A784" s="19"/>
      <c r="B784" s="20"/>
      <c r="C784" s="21"/>
      <c r="D784" s="22">
        <v>5327.16</v>
      </c>
      <c r="E784" s="9"/>
      <c r="F784" s="9"/>
      <c r="G784" s="9"/>
      <c r="H784" s="9"/>
      <c r="I784" s="9"/>
    </row>
    <row r="785" spans="1:9" ht="9.9499999999999993" customHeight="1" x14ac:dyDescent="0.25">
      <c r="A785" s="86"/>
      <c r="B785" s="86"/>
      <c r="C785" s="86"/>
      <c r="D785" s="9"/>
      <c r="E785" s="9"/>
      <c r="F785" s="9"/>
      <c r="G785" s="9"/>
      <c r="H785" s="9"/>
      <c r="I785" s="9"/>
    </row>
    <row r="786" spans="1:9" ht="12" customHeight="1" x14ac:dyDescent="0.25">
      <c r="A786" s="9"/>
      <c r="B786" s="9"/>
      <c r="C786" s="9"/>
      <c r="D786" s="90" t="s">
        <v>4311</v>
      </c>
      <c r="E786" s="90"/>
      <c r="F786" s="90"/>
      <c r="G786" s="90"/>
      <c r="H786" s="90"/>
      <c r="I786" s="90"/>
    </row>
    <row r="787" spans="1:9" ht="9.9499999999999993" customHeight="1" x14ac:dyDescent="0.25">
      <c r="A787" s="86"/>
      <c r="B787" s="86"/>
      <c r="C787" s="86"/>
      <c r="D787" s="86"/>
      <c r="E787" s="9"/>
      <c r="F787" s="9"/>
      <c r="G787" s="9"/>
      <c r="H787" s="9"/>
      <c r="I787" s="9"/>
    </row>
    <row r="788" spans="1:9" ht="30.95" customHeight="1" x14ac:dyDescent="0.25">
      <c r="A788" s="88" t="s">
        <v>2203</v>
      </c>
      <c r="B788" s="88"/>
      <c r="C788" s="88"/>
      <c r="D788" s="88"/>
      <c r="E788" s="88"/>
      <c r="F788" s="88"/>
      <c r="G788" s="88"/>
      <c r="H788" s="88"/>
      <c r="I788" s="88"/>
    </row>
    <row r="789" spans="1:9" ht="15" customHeight="1" x14ac:dyDescent="0.25">
      <c r="A789" s="89"/>
      <c r="B789" s="89"/>
      <c r="C789" s="14" t="s">
        <v>2076</v>
      </c>
      <c r="D789" s="14" t="s">
        <v>2079</v>
      </c>
      <c r="E789" s="14" t="s">
        <v>2059</v>
      </c>
      <c r="F789" s="9"/>
      <c r="G789" s="9"/>
      <c r="H789" s="9"/>
      <c r="I789" s="9"/>
    </row>
    <row r="790" spans="1:9" ht="18.95" customHeight="1" x14ac:dyDescent="0.25">
      <c r="A790" s="15" t="s">
        <v>2080</v>
      </c>
      <c r="B790" s="16" t="s">
        <v>2081</v>
      </c>
      <c r="C790" s="17">
        <v>954.74</v>
      </c>
      <c r="D790" s="17">
        <v>0.1</v>
      </c>
      <c r="E790" s="18">
        <v>95.47</v>
      </c>
      <c r="F790" s="9"/>
      <c r="G790" s="9"/>
      <c r="H790" s="9"/>
      <c r="I790" s="9"/>
    </row>
    <row r="791" spans="1:9" ht="15" customHeight="1" x14ac:dyDescent="0.25">
      <c r="A791" s="19"/>
      <c r="B791" s="20"/>
      <c r="C791" s="21"/>
      <c r="D791" s="21"/>
      <c r="E791" s="22">
        <v>95.47</v>
      </c>
      <c r="F791" s="9"/>
      <c r="G791" s="9"/>
      <c r="H791" s="9"/>
      <c r="I791" s="9"/>
    </row>
    <row r="792" spans="1:9" ht="9.9499999999999993" customHeight="1" x14ac:dyDescent="0.25">
      <c r="A792" s="86"/>
      <c r="B792" s="86"/>
      <c r="C792" s="86"/>
      <c r="D792" s="9"/>
      <c r="E792" s="9"/>
      <c r="F792" s="9"/>
      <c r="G792" s="9"/>
      <c r="H792" s="9"/>
      <c r="I792" s="9"/>
    </row>
    <row r="793" spans="1:9" ht="12" customHeight="1" x14ac:dyDescent="0.25">
      <c r="A793" s="9"/>
      <c r="B793" s="9"/>
      <c r="C793" s="9"/>
      <c r="D793" s="90" t="s">
        <v>4312</v>
      </c>
      <c r="E793" s="90"/>
      <c r="F793" s="90"/>
      <c r="G793" s="90"/>
      <c r="H793" s="90"/>
      <c r="I793" s="90"/>
    </row>
    <row r="794" spans="1:9" ht="9.9499999999999993" customHeight="1" x14ac:dyDescent="0.25">
      <c r="A794" s="86"/>
      <c r="B794" s="86"/>
      <c r="C794" s="86"/>
      <c r="D794" s="86"/>
      <c r="E794" s="9"/>
      <c r="F794" s="9"/>
      <c r="G794" s="9"/>
      <c r="H794" s="9"/>
      <c r="I794" s="9"/>
    </row>
    <row r="795" spans="1:9" ht="30.95" customHeight="1" x14ac:dyDescent="0.25">
      <c r="A795" s="88" t="s">
        <v>2204</v>
      </c>
      <c r="B795" s="88"/>
      <c r="C795" s="88"/>
      <c r="D795" s="88"/>
      <c r="E795" s="88"/>
      <c r="F795" s="88"/>
      <c r="G795" s="88"/>
      <c r="H795" s="88"/>
      <c r="I795" s="88"/>
    </row>
    <row r="796" spans="1:9" ht="15" customHeight="1" x14ac:dyDescent="0.25">
      <c r="A796" s="89"/>
      <c r="B796" s="89"/>
      <c r="C796" s="14" t="s">
        <v>2076</v>
      </c>
      <c r="D796" s="14" t="s">
        <v>2079</v>
      </c>
      <c r="E796" s="14" t="s">
        <v>2058</v>
      </c>
      <c r="F796" s="14" t="s">
        <v>2059</v>
      </c>
      <c r="G796" s="9"/>
      <c r="H796" s="9"/>
      <c r="I796" s="9"/>
    </row>
    <row r="797" spans="1:9" ht="27" customHeight="1" x14ac:dyDescent="0.25">
      <c r="A797" s="15" t="s">
        <v>2083</v>
      </c>
      <c r="B797" s="16" t="s">
        <v>2084</v>
      </c>
      <c r="C797" s="17">
        <v>4.3</v>
      </c>
      <c r="D797" s="17">
        <v>0.1</v>
      </c>
      <c r="E797" s="17">
        <v>4</v>
      </c>
      <c r="F797" s="18">
        <v>1.72</v>
      </c>
      <c r="G797" s="9"/>
      <c r="H797" s="9"/>
      <c r="I797" s="9"/>
    </row>
    <row r="798" spans="1:9" ht="15" customHeight="1" x14ac:dyDescent="0.25">
      <c r="A798" s="19"/>
      <c r="B798" s="20"/>
      <c r="C798" s="21"/>
      <c r="D798" s="21"/>
      <c r="E798" s="21"/>
      <c r="F798" s="22">
        <v>1.72</v>
      </c>
      <c r="G798" s="9"/>
      <c r="H798" s="9"/>
      <c r="I798" s="9"/>
    </row>
    <row r="799" spans="1:9" ht="9.9499999999999993" customHeight="1" x14ac:dyDescent="0.25">
      <c r="A799" s="86"/>
      <c r="B799" s="86"/>
      <c r="C799" s="86"/>
      <c r="D799" s="9"/>
      <c r="E799" s="9"/>
      <c r="F799" s="9"/>
      <c r="G799" s="9"/>
      <c r="H799" s="9"/>
      <c r="I799" s="9"/>
    </row>
    <row r="800" spans="1:9" ht="12" customHeight="1" x14ac:dyDescent="0.25">
      <c r="A800" s="9"/>
      <c r="B800" s="9"/>
      <c r="C800" s="9"/>
      <c r="D800" s="90" t="s">
        <v>4313</v>
      </c>
      <c r="E800" s="90"/>
      <c r="F800" s="90"/>
      <c r="G800" s="90"/>
      <c r="H800" s="90"/>
      <c r="I800" s="90"/>
    </row>
    <row r="801" spans="1:9" ht="9.9499999999999993" customHeight="1" x14ac:dyDescent="0.25">
      <c r="A801" s="86"/>
      <c r="B801" s="86"/>
      <c r="C801" s="86"/>
      <c r="D801" s="86"/>
      <c r="E801" s="9"/>
      <c r="F801" s="9"/>
      <c r="G801" s="9"/>
      <c r="H801" s="9"/>
      <c r="I801" s="9"/>
    </row>
    <row r="802" spans="1:9" ht="42.95" customHeight="1" x14ac:dyDescent="0.25">
      <c r="A802" s="88" t="s">
        <v>2205</v>
      </c>
      <c r="B802" s="88"/>
      <c r="C802" s="88"/>
      <c r="D802" s="88"/>
      <c r="E802" s="88"/>
      <c r="F802" s="88"/>
      <c r="G802" s="88"/>
      <c r="H802" s="88"/>
      <c r="I802" s="88"/>
    </row>
    <row r="803" spans="1:9" ht="15" customHeight="1" x14ac:dyDescent="0.25">
      <c r="A803" s="89"/>
      <c r="B803" s="89"/>
      <c r="C803" s="14" t="s">
        <v>2076</v>
      </c>
      <c r="D803" s="14" t="s">
        <v>2056</v>
      </c>
      <c r="E803" s="14" t="s">
        <v>2058</v>
      </c>
      <c r="F803" s="14" t="s">
        <v>2086</v>
      </c>
      <c r="G803" s="14" t="s">
        <v>2059</v>
      </c>
      <c r="H803" s="9"/>
      <c r="I803" s="9"/>
    </row>
    <row r="804" spans="1:9" ht="18.95" customHeight="1" x14ac:dyDescent="0.25">
      <c r="A804" s="15" t="s">
        <v>2087</v>
      </c>
      <c r="B804" s="16" t="s">
        <v>2088</v>
      </c>
      <c r="C804" s="17">
        <v>5327.16</v>
      </c>
      <c r="D804" s="17">
        <v>0.1</v>
      </c>
      <c r="E804" s="17">
        <v>1</v>
      </c>
      <c r="F804" s="17">
        <v>1.5</v>
      </c>
      <c r="G804" s="18">
        <v>799.07</v>
      </c>
      <c r="H804" s="9"/>
      <c r="I804" s="9"/>
    </row>
    <row r="805" spans="1:9" ht="18.95" customHeight="1" x14ac:dyDescent="0.25">
      <c r="A805" s="15" t="s">
        <v>2089</v>
      </c>
      <c r="B805" s="16" t="s">
        <v>2088</v>
      </c>
      <c r="C805" s="17">
        <v>954.74</v>
      </c>
      <c r="D805" s="17">
        <v>0.1</v>
      </c>
      <c r="E805" s="17">
        <v>1</v>
      </c>
      <c r="F805" s="17">
        <v>1.5</v>
      </c>
      <c r="G805" s="18">
        <v>143.21</v>
      </c>
      <c r="H805" s="9"/>
      <c r="I805" s="9"/>
    </row>
    <row r="806" spans="1:9" ht="27" customHeight="1" x14ac:dyDescent="0.25">
      <c r="A806" s="15" t="s">
        <v>2090</v>
      </c>
      <c r="B806" s="16" t="s">
        <v>2088</v>
      </c>
      <c r="C806" s="17">
        <v>4.5999999999999996</v>
      </c>
      <c r="D806" s="17">
        <v>0.1</v>
      </c>
      <c r="E806" s="17">
        <v>4</v>
      </c>
      <c r="F806" s="17">
        <v>1.5</v>
      </c>
      <c r="G806" s="18">
        <v>2.76</v>
      </c>
      <c r="H806" s="9"/>
      <c r="I806" s="9"/>
    </row>
    <row r="807" spans="1:9" ht="15" customHeight="1" x14ac:dyDescent="0.25">
      <c r="A807" s="19"/>
      <c r="B807" s="20"/>
      <c r="C807" s="21"/>
      <c r="D807" s="21"/>
      <c r="E807" s="21"/>
      <c r="F807" s="21"/>
      <c r="G807" s="22">
        <v>945.04</v>
      </c>
      <c r="H807" s="9"/>
      <c r="I807" s="9"/>
    </row>
    <row r="808" spans="1:9" ht="9.9499999999999993" customHeight="1" x14ac:dyDescent="0.25">
      <c r="A808" s="86"/>
      <c r="B808" s="86"/>
      <c r="C808" s="86"/>
      <c r="D808" s="9"/>
      <c r="E808" s="9"/>
      <c r="F808" s="9"/>
      <c r="G808" s="9"/>
      <c r="H808" s="9"/>
      <c r="I808" s="9"/>
    </row>
    <row r="809" spans="1:9" ht="12" customHeight="1" x14ac:dyDescent="0.25">
      <c r="A809" s="9"/>
      <c r="B809" s="9"/>
      <c r="C809" s="9"/>
      <c r="D809" s="90" t="s">
        <v>4314</v>
      </c>
      <c r="E809" s="90"/>
      <c r="F809" s="90"/>
      <c r="G809" s="90"/>
      <c r="H809" s="90"/>
      <c r="I809" s="90"/>
    </row>
    <row r="810" spans="1:9" ht="9.9499999999999993" customHeight="1" x14ac:dyDescent="0.25">
      <c r="A810" s="86"/>
      <c r="B810" s="86"/>
      <c r="C810" s="86"/>
      <c r="D810" s="86"/>
      <c r="E810" s="9"/>
      <c r="F810" s="9"/>
      <c r="G810" s="9"/>
      <c r="H810" s="9"/>
      <c r="I810" s="9"/>
    </row>
    <row r="811" spans="1:9" ht="30.95" customHeight="1" x14ac:dyDescent="0.25">
      <c r="A811" s="88" t="s">
        <v>2206</v>
      </c>
      <c r="B811" s="88"/>
      <c r="C811" s="88"/>
      <c r="D811" s="88"/>
      <c r="E811" s="88"/>
      <c r="F811" s="88"/>
      <c r="G811" s="88"/>
      <c r="H811" s="88"/>
      <c r="I811" s="88"/>
    </row>
    <row r="812" spans="1:9" ht="15" customHeight="1" x14ac:dyDescent="0.25">
      <c r="A812" s="89"/>
      <c r="B812" s="89"/>
      <c r="C812" s="14" t="s">
        <v>2076</v>
      </c>
      <c r="D812" s="14" t="s">
        <v>2056</v>
      </c>
      <c r="E812" s="14" t="s">
        <v>2058</v>
      </c>
      <c r="F812" s="14" t="s">
        <v>2092</v>
      </c>
      <c r="G812" s="14" t="s">
        <v>2086</v>
      </c>
      <c r="H812" s="14" t="s">
        <v>2059</v>
      </c>
      <c r="I812" s="9"/>
    </row>
    <row r="813" spans="1:9" ht="18.95" customHeight="1" x14ac:dyDescent="0.25">
      <c r="A813" s="15" t="s">
        <v>2087</v>
      </c>
      <c r="B813" s="16" t="s">
        <v>2186</v>
      </c>
      <c r="C813" s="17">
        <v>5327.16</v>
      </c>
      <c r="D813" s="17">
        <v>0.1</v>
      </c>
      <c r="E813" s="17">
        <v>1</v>
      </c>
      <c r="F813" s="17">
        <v>30</v>
      </c>
      <c r="G813" s="17">
        <v>1.5</v>
      </c>
      <c r="H813" s="18">
        <v>23972.22</v>
      </c>
      <c r="I813" s="9"/>
    </row>
    <row r="814" spans="1:9" ht="18.95" customHeight="1" x14ac:dyDescent="0.25">
      <c r="A814" s="15" t="s">
        <v>2089</v>
      </c>
      <c r="B814" s="16" t="s">
        <v>2186</v>
      </c>
      <c r="C814" s="17">
        <v>954.74</v>
      </c>
      <c r="D814" s="17">
        <v>0.05</v>
      </c>
      <c r="E814" s="17">
        <v>1</v>
      </c>
      <c r="F814" s="17">
        <v>30</v>
      </c>
      <c r="G814" s="17">
        <v>1.5</v>
      </c>
      <c r="H814" s="18">
        <v>2148.17</v>
      </c>
      <c r="I814" s="9"/>
    </row>
    <row r="815" spans="1:9" ht="27" customHeight="1" x14ac:dyDescent="0.25">
      <c r="A815" s="15" t="s">
        <v>2090</v>
      </c>
      <c r="B815" s="16" t="s">
        <v>2186</v>
      </c>
      <c r="C815" s="17">
        <v>4.5999999999999996</v>
      </c>
      <c r="D815" s="17">
        <v>0.1</v>
      </c>
      <c r="E815" s="17">
        <v>4</v>
      </c>
      <c r="F815" s="17">
        <v>30</v>
      </c>
      <c r="G815" s="17">
        <v>1.5</v>
      </c>
      <c r="H815" s="18">
        <v>82.8</v>
      </c>
      <c r="I815" s="9"/>
    </row>
    <row r="816" spans="1:9" ht="15" customHeight="1" x14ac:dyDescent="0.25">
      <c r="A816" s="19"/>
      <c r="B816" s="20"/>
      <c r="C816" s="21"/>
      <c r="D816" s="21"/>
      <c r="E816" s="21"/>
      <c r="F816" s="21"/>
      <c r="G816" s="21"/>
      <c r="H816" s="22">
        <v>26203.19</v>
      </c>
      <c r="I816" s="9"/>
    </row>
    <row r="817" spans="1:9" ht="9.9499999999999993" customHeight="1" x14ac:dyDescent="0.25">
      <c r="A817" s="86"/>
      <c r="B817" s="86"/>
      <c r="C817" s="86"/>
      <c r="D817" s="9"/>
      <c r="E817" s="9"/>
      <c r="F817" s="9"/>
      <c r="G817" s="9"/>
      <c r="H817" s="9"/>
      <c r="I817" s="9"/>
    </row>
    <row r="818" spans="1:9" ht="12" customHeight="1" x14ac:dyDescent="0.25">
      <c r="A818" s="9"/>
      <c r="B818" s="9"/>
      <c r="C818" s="9"/>
      <c r="D818" s="90" t="s">
        <v>4315</v>
      </c>
      <c r="E818" s="90"/>
      <c r="F818" s="90"/>
      <c r="G818" s="90"/>
      <c r="H818" s="90"/>
      <c r="I818" s="90"/>
    </row>
    <row r="819" spans="1:9" ht="9.9499999999999993" customHeight="1" x14ac:dyDescent="0.25">
      <c r="A819" s="86"/>
      <c r="B819" s="86"/>
      <c r="C819" s="86"/>
      <c r="D819" s="86"/>
      <c r="E819" s="9"/>
      <c r="F819" s="9"/>
      <c r="G819" s="9"/>
      <c r="H819" s="9"/>
      <c r="I819" s="9"/>
    </row>
    <row r="820" spans="1:9" ht="42.95" customHeight="1" x14ac:dyDescent="0.25">
      <c r="A820" s="88" t="s">
        <v>2207</v>
      </c>
      <c r="B820" s="88"/>
      <c r="C820" s="88"/>
      <c r="D820" s="88"/>
      <c r="E820" s="88"/>
      <c r="F820" s="88"/>
      <c r="G820" s="88"/>
      <c r="H820" s="88"/>
      <c r="I820" s="88"/>
    </row>
    <row r="821" spans="1:9" ht="15" customHeight="1" x14ac:dyDescent="0.25">
      <c r="A821" s="89"/>
      <c r="B821" s="89"/>
      <c r="C821" s="14" t="s">
        <v>2076</v>
      </c>
      <c r="D821" s="14" t="s">
        <v>2056</v>
      </c>
      <c r="E821" s="14" t="s">
        <v>2058</v>
      </c>
      <c r="F821" s="14" t="s">
        <v>2092</v>
      </c>
      <c r="G821" s="14" t="s">
        <v>2086</v>
      </c>
      <c r="H821" s="14" t="s">
        <v>2059</v>
      </c>
      <c r="I821" s="9"/>
    </row>
    <row r="822" spans="1:9" ht="18.95" customHeight="1" x14ac:dyDescent="0.25">
      <c r="A822" s="15" t="s">
        <v>2087</v>
      </c>
      <c r="B822" s="16" t="s">
        <v>2186</v>
      </c>
      <c r="C822" s="17">
        <v>5327.16</v>
      </c>
      <c r="D822" s="17">
        <v>0.1</v>
      </c>
      <c r="E822" s="17">
        <v>1</v>
      </c>
      <c r="F822" s="17">
        <v>12</v>
      </c>
      <c r="G822" s="17">
        <v>1.5</v>
      </c>
      <c r="H822" s="18">
        <v>9588.89</v>
      </c>
      <c r="I822" s="9"/>
    </row>
    <row r="823" spans="1:9" ht="18.95" customHeight="1" x14ac:dyDescent="0.25">
      <c r="A823" s="15" t="s">
        <v>2089</v>
      </c>
      <c r="B823" s="16" t="s">
        <v>2186</v>
      </c>
      <c r="C823" s="17">
        <v>954.74</v>
      </c>
      <c r="D823" s="17">
        <v>0.1</v>
      </c>
      <c r="E823" s="17">
        <v>1</v>
      </c>
      <c r="F823" s="17">
        <v>12</v>
      </c>
      <c r="G823" s="17">
        <v>1.5</v>
      </c>
      <c r="H823" s="18">
        <v>1718.53</v>
      </c>
      <c r="I823" s="9"/>
    </row>
    <row r="824" spans="1:9" ht="27" customHeight="1" x14ac:dyDescent="0.25">
      <c r="A824" s="15" t="s">
        <v>2090</v>
      </c>
      <c r="B824" s="16" t="s">
        <v>2186</v>
      </c>
      <c r="C824" s="17">
        <v>4.5999999999999996</v>
      </c>
      <c r="D824" s="17">
        <v>0.1</v>
      </c>
      <c r="E824" s="17">
        <v>4</v>
      </c>
      <c r="F824" s="17">
        <v>12</v>
      </c>
      <c r="G824" s="17">
        <v>1.5</v>
      </c>
      <c r="H824" s="18">
        <v>33.119999999999997</v>
      </c>
      <c r="I824" s="9"/>
    </row>
    <row r="825" spans="1:9" ht="15" customHeight="1" x14ac:dyDescent="0.25">
      <c r="A825" s="19"/>
      <c r="B825" s="20"/>
      <c r="C825" s="21"/>
      <c r="D825" s="21"/>
      <c r="E825" s="21"/>
      <c r="F825" s="21"/>
      <c r="G825" s="21"/>
      <c r="H825" s="22">
        <v>11340.54</v>
      </c>
      <c r="I825" s="9"/>
    </row>
    <row r="826" spans="1:9" ht="9.9499999999999993" customHeight="1" x14ac:dyDescent="0.25">
      <c r="A826" s="86"/>
      <c r="B826" s="86"/>
      <c r="C826" s="86"/>
      <c r="D826" s="9"/>
      <c r="E826" s="9"/>
      <c r="F826" s="9"/>
      <c r="G826" s="9"/>
      <c r="H826" s="9"/>
      <c r="I826" s="9"/>
    </row>
    <row r="827" spans="1:9" ht="12" customHeight="1" x14ac:dyDescent="0.25">
      <c r="A827" s="9"/>
      <c r="B827" s="9"/>
      <c r="C827" s="9"/>
      <c r="D827" s="90" t="s">
        <v>4316</v>
      </c>
      <c r="E827" s="90"/>
      <c r="F827" s="90"/>
      <c r="G827" s="90"/>
      <c r="H827" s="90"/>
      <c r="I827" s="90"/>
    </row>
    <row r="828" spans="1:9" ht="9.9499999999999993" customHeight="1" x14ac:dyDescent="0.25">
      <c r="A828" s="86"/>
      <c r="B828" s="86"/>
      <c r="C828" s="86"/>
      <c r="D828" s="86"/>
      <c r="E828" s="9"/>
      <c r="F828" s="9"/>
      <c r="G828" s="9"/>
      <c r="H828" s="9"/>
      <c r="I828" s="9"/>
    </row>
    <row r="829" spans="1:9" ht="20.100000000000001" customHeight="1" x14ac:dyDescent="0.25">
      <c r="A829" s="88" t="s">
        <v>2208</v>
      </c>
      <c r="B829" s="88"/>
      <c r="C829" s="88"/>
      <c r="D829" s="88"/>
      <c r="E829" s="88"/>
      <c r="F829" s="88"/>
      <c r="G829" s="88"/>
      <c r="H829" s="88"/>
      <c r="I829" s="88"/>
    </row>
    <row r="830" spans="1:9" ht="15" customHeight="1" x14ac:dyDescent="0.25">
      <c r="A830" s="89"/>
      <c r="B830" s="89"/>
      <c r="C830" s="14" t="s">
        <v>2076</v>
      </c>
      <c r="D830" s="14" t="s">
        <v>2056</v>
      </c>
      <c r="E830" s="14" t="s">
        <v>2086</v>
      </c>
      <c r="F830" s="14" t="s">
        <v>2059</v>
      </c>
      <c r="G830" s="9"/>
      <c r="H830" s="9"/>
      <c r="I830" s="9"/>
    </row>
    <row r="831" spans="1:9" ht="18.95" customHeight="1" x14ac:dyDescent="0.25">
      <c r="A831" s="15" t="s">
        <v>2096</v>
      </c>
      <c r="B831" s="16" t="s">
        <v>2097</v>
      </c>
      <c r="C831" s="17">
        <v>5327.16</v>
      </c>
      <c r="D831" s="17">
        <v>0.1</v>
      </c>
      <c r="E831" s="17">
        <v>1.5</v>
      </c>
      <c r="F831" s="18">
        <v>799.07</v>
      </c>
      <c r="G831" s="9"/>
      <c r="H831" s="9"/>
      <c r="I831" s="9"/>
    </row>
    <row r="832" spans="1:9" ht="15" customHeight="1" x14ac:dyDescent="0.25">
      <c r="A832" s="19"/>
      <c r="B832" s="20"/>
      <c r="C832" s="21"/>
      <c r="D832" s="21"/>
      <c r="E832" s="21"/>
      <c r="F832" s="22">
        <v>799.07</v>
      </c>
      <c r="G832" s="9"/>
      <c r="H832" s="9"/>
      <c r="I832" s="9"/>
    </row>
    <row r="833" spans="1:9" ht="9.9499999999999993" customHeight="1" x14ac:dyDescent="0.25">
      <c r="A833" s="86"/>
      <c r="B833" s="86"/>
      <c r="C833" s="86"/>
      <c r="D833" s="9"/>
      <c r="E833" s="9"/>
      <c r="F833" s="9"/>
      <c r="G833" s="9"/>
      <c r="H833" s="9"/>
      <c r="I833" s="9"/>
    </row>
    <row r="834" spans="1:9" ht="12" customHeight="1" x14ac:dyDescent="0.25">
      <c r="A834" s="9"/>
      <c r="B834" s="9"/>
      <c r="C834" s="9"/>
      <c r="D834" s="90" t="s">
        <v>4317</v>
      </c>
      <c r="E834" s="90"/>
      <c r="F834" s="90"/>
      <c r="G834" s="90"/>
      <c r="H834" s="90"/>
      <c r="I834" s="90"/>
    </row>
    <row r="835" spans="1:9" ht="9.9499999999999993" customHeight="1" x14ac:dyDescent="0.25">
      <c r="A835" s="86"/>
      <c r="B835" s="86"/>
      <c r="C835" s="86"/>
      <c r="D835" s="86"/>
      <c r="E835" s="9"/>
      <c r="F835" s="9"/>
      <c r="G835" s="9"/>
      <c r="H835" s="9"/>
      <c r="I835" s="9"/>
    </row>
    <row r="836" spans="1:9" ht="30.95" customHeight="1" x14ac:dyDescent="0.25">
      <c r="A836" s="88" t="s">
        <v>2209</v>
      </c>
      <c r="B836" s="88"/>
      <c r="C836" s="88"/>
      <c r="D836" s="88"/>
      <c r="E836" s="88"/>
      <c r="F836" s="88"/>
      <c r="G836" s="88"/>
      <c r="H836" s="88"/>
      <c r="I836" s="88"/>
    </row>
    <row r="837" spans="1:9" ht="15" customHeight="1" x14ac:dyDescent="0.25">
      <c r="A837" s="89"/>
      <c r="B837" s="89"/>
      <c r="C837" s="14" t="s">
        <v>2076</v>
      </c>
      <c r="D837" s="14" t="s">
        <v>2079</v>
      </c>
      <c r="E837" s="14" t="s">
        <v>2092</v>
      </c>
      <c r="F837" s="14" t="s">
        <v>2086</v>
      </c>
      <c r="G837" s="14" t="s">
        <v>2059</v>
      </c>
      <c r="H837" s="9"/>
      <c r="I837" s="9"/>
    </row>
    <row r="838" spans="1:9" ht="27" customHeight="1" x14ac:dyDescent="0.25">
      <c r="A838" s="15" t="s">
        <v>2099</v>
      </c>
      <c r="B838" s="16" t="s">
        <v>2100</v>
      </c>
      <c r="C838" s="17">
        <v>954.74</v>
      </c>
      <c r="D838" s="17">
        <v>0.1</v>
      </c>
      <c r="E838" s="17">
        <v>29.7</v>
      </c>
      <c r="F838" s="17">
        <v>1.5</v>
      </c>
      <c r="G838" s="18">
        <v>4253.37</v>
      </c>
      <c r="H838" s="9"/>
      <c r="I838" s="9"/>
    </row>
    <row r="839" spans="1:9" ht="15" customHeight="1" x14ac:dyDescent="0.25">
      <c r="A839" s="19"/>
      <c r="B839" s="20"/>
      <c r="C839" s="21"/>
      <c r="D839" s="21"/>
      <c r="E839" s="21"/>
      <c r="F839" s="21"/>
      <c r="G839" s="22">
        <v>4253.37</v>
      </c>
      <c r="H839" s="9"/>
      <c r="I839" s="9"/>
    </row>
    <row r="840" spans="1:9" ht="9.9499999999999993" customHeight="1" x14ac:dyDescent="0.25">
      <c r="A840" s="86"/>
      <c r="B840" s="86"/>
      <c r="C840" s="86"/>
      <c r="D840" s="9"/>
      <c r="E840" s="9"/>
      <c r="F840" s="9"/>
      <c r="G840" s="9"/>
      <c r="H840" s="9"/>
      <c r="I840" s="9"/>
    </row>
    <row r="841" spans="1:9" ht="12" customHeight="1" x14ac:dyDescent="0.25">
      <c r="A841" s="9"/>
      <c r="B841" s="9"/>
      <c r="C841" s="9"/>
      <c r="D841" s="90" t="s">
        <v>4318</v>
      </c>
      <c r="E841" s="90"/>
      <c r="F841" s="90"/>
      <c r="G841" s="90"/>
      <c r="H841" s="90"/>
      <c r="I841" s="90"/>
    </row>
    <row r="842" spans="1:9" ht="9.9499999999999993" customHeight="1" x14ac:dyDescent="0.25">
      <c r="A842" s="86"/>
      <c r="B842" s="86"/>
      <c r="C842" s="86"/>
      <c r="D842" s="86"/>
      <c r="E842" s="9"/>
      <c r="F842" s="9"/>
      <c r="G842" s="9"/>
      <c r="H842" s="9"/>
      <c r="I842" s="9"/>
    </row>
    <row r="843" spans="1:9" ht="30.95" customHeight="1" x14ac:dyDescent="0.25">
      <c r="A843" s="88" t="s">
        <v>2210</v>
      </c>
      <c r="B843" s="88"/>
      <c r="C843" s="88"/>
      <c r="D843" s="88"/>
      <c r="E843" s="88"/>
      <c r="F843" s="88"/>
      <c r="G843" s="88"/>
      <c r="H843" s="88"/>
      <c r="I843" s="88"/>
    </row>
    <row r="844" spans="1:9" ht="15" customHeight="1" x14ac:dyDescent="0.25">
      <c r="A844" s="89"/>
      <c r="B844" s="89"/>
      <c r="C844" s="14" t="s">
        <v>2076</v>
      </c>
      <c r="D844" s="14" t="s">
        <v>2079</v>
      </c>
      <c r="E844" s="14" t="s">
        <v>2059</v>
      </c>
      <c r="F844" s="9"/>
      <c r="G844" s="9"/>
      <c r="H844" s="9"/>
      <c r="I844" s="9"/>
    </row>
    <row r="845" spans="1:9" ht="18.95" customHeight="1" x14ac:dyDescent="0.25">
      <c r="A845" s="15" t="s">
        <v>2080</v>
      </c>
      <c r="B845" s="16" t="s">
        <v>2081</v>
      </c>
      <c r="C845" s="17">
        <v>954.74</v>
      </c>
      <c r="D845" s="17">
        <v>0.1</v>
      </c>
      <c r="E845" s="18">
        <v>95.47</v>
      </c>
      <c r="F845" s="9"/>
      <c r="G845" s="9"/>
      <c r="H845" s="9"/>
      <c r="I845" s="9"/>
    </row>
    <row r="846" spans="1:9" ht="15" customHeight="1" x14ac:dyDescent="0.25">
      <c r="A846" s="19"/>
      <c r="B846" s="20"/>
      <c r="C846" s="21"/>
      <c r="D846" s="21"/>
      <c r="E846" s="22">
        <v>95.47</v>
      </c>
      <c r="F846" s="9"/>
      <c r="G846" s="9"/>
      <c r="H846" s="9"/>
      <c r="I846" s="9"/>
    </row>
    <row r="847" spans="1:9" ht="9.9499999999999993" customHeight="1" x14ac:dyDescent="0.25">
      <c r="A847" s="86"/>
      <c r="B847" s="86"/>
      <c r="C847" s="86"/>
      <c r="D847" s="9"/>
      <c r="E847" s="9"/>
      <c r="F847" s="9"/>
      <c r="G847" s="9"/>
      <c r="H847" s="9"/>
      <c r="I847" s="9"/>
    </row>
    <row r="848" spans="1:9" ht="12" customHeight="1" x14ac:dyDescent="0.25">
      <c r="A848" s="9"/>
      <c r="B848" s="9"/>
      <c r="C848" s="9"/>
      <c r="D848" s="90" t="s">
        <v>4312</v>
      </c>
      <c r="E848" s="90"/>
      <c r="F848" s="90"/>
      <c r="G848" s="90"/>
      <c r="H848" s="90"/>
      <c r="I848" s="90"/>
    </row>
    <row r="849" spans="1:9" ht="9.9499999999999993" customHeight="1" x14ac:dyDescent="0.25">
      <c r="A849" s="86"/>
      <c r="B849" s="86"/>
      <c r="C849" s="86"/>
      <c r="D849" s="86"/>
      <c r="E849" s="9"/>
      <c r="F849" s="9"/>
      <c r="G849" s="9"/>
      <c r="H849" s="9"/>
      <c r="I849" s="9"/>
    </row>
    <row r="850" spans="1:9" ht="30.95" customHeight="1" x14ac:dyDescent="0.25">
      <c r="A850" s="88" t="s">
        <v>2211</v>
      </c>
      <c r="B850" s="88"/>
      <c r="C850" s="88"/>
      <c r="D850" s="88"/>
      <c r="E850" s="88"/>
      <c r="F850" s="88"/>
      <c r="G850" s="88"/>
      <c r="H850" s="88"/>
      <c r="I850" s="88"/>
    </row>
    <row r="851" spans="1:9" ht="15" customHeight="1" x14ac:dyDescent="0.25">
      <c r="A851" s="89"/>
      <c r="B851" s="89"/>
      <c r="C851" s="14" t="s">
        <v>2076</v>
      </c>
      <c r="D851" s="14" t="s">
        <v>2059</v>
      </c>
      <c r="E851" s="9"/>
      <c r="F851" s="9"/>
      <c r="G851" s="9"/>
      <c r="H851" s="9"/>
      <c r="I851" s="9"/>
    </row>
    <row r="852" spans="1:9" ht="18.95" customHeight="1" x14ac:dyDescent="0.25">
      <c r="A852" s="15" t="s">
        <v>2170</v>
      </c>
      <c r="B852" s="16" t="s">
        <v>2076</v>
      </c>
      <c r="C852" s="17">
        <v>954.74</v>
      </c>
      <c r="D852" s="18">
        <v>954.74</v>
      </c>
      <c r="E852" s="9"/>
      <c r="F852" s="9"/>
      <c r="G852" s="9"/>
      <c r="H852" s="9"/>
      <c r="I852" s="9"/>
    </row>
    <row r="853" spans="1:9" ht="15" customHeight="1" x14ac:dyDescent="0.25">
      <c r="A853" s="19"/>
      <c r="B853" s="20"/>
      <c r="C853" s="21"/>
      <c r="D853" s="22">
        <v>954.74</v>
      </c>
      <c r="E853" s="9"/>
      <c r="F853" s="9"/>
      <c r="G853" s="9"/>
      <c r="H853" s="9"/>
      <c r="I853" s="9"/>
    </row>
    <row r="854" spans="1:9" ht="9.9499999999999993" customHeight="1" x14ac:dyDescent="0.25">
      <c r="A854" s="86"/>
      <c r="B854" s="86"/>
      <c r="C854" s="86"/>
      <c r="D854" s="9"/>
      <c r="E854" s="9"/>
      <c r="F854" s="9"/>
      <c r="G854" s="9"/>
      <c r="H854" s="9"/>
      <c r="I854" s="9"/>
    </row>
    <row r="855" spans="1:9" ht="12" customHeight="1" x14ac:dyDescent="0.25">
      <c r="A855" s="9"/>
      <c r="B855" s="9"/>
      <c r="C855" s="9"/>
      <c r="D855" s="90" t="s">
        <v>4319</v>
      </c>
      <c r="E855" s="90"/>
      <c r="F855" s="90"/>
      <c r="G855" s="90"/>
      <c r="H855" s="90"/>
      <c r="I855" s="90"/>
    </row>
    <row r="856" spans="1:9" ht="9.9499999999999993" customHeight="1" x14ac:dyDescent="0.25">
      <c r="A856" s="86"/>
      <c r="B856" s="86"/>
      <c r="C856" s="86"/>
      <c r="D856" s="86"/>
      <c r="E856" s="9"/>
      <c r="F856" s="9"/>
      <c r="G856" s="9"/>
      <c r="H856" s="9"/>
      <c r="I856" s="9"/>
    </row>
    <row r="857" spans="1:9" ht="42.95" customHeight="1" x14ac:dyDescent="0.25">
      <c r="A857" s="88" t="s">
        <v>2212</v>
      </c>
      <c r="B857" s="88"/>
      <c r="C857" s="88"/>
      <c r="D857" s="88"/>
      <c r="E857" s="88"/>
      <c r="F857" s="88"/>
      <c r="G857" s="88"/>
      <c r="H857" s="88"/>
      <c r="I857" s="88"/>
    </row>
    <row r="858" spans="1:9" ht="15" customHeight="1" x14ac:dyDescent="0.25">
      <c r="A858" s="89"/>
      <c r="B858" s="89"/>
      <c r="C858" s="14" t="s">
        <v>2069</v>
      </c>
      <c r="D858" s="14" t="s">
        <v>2058</v>
      </c>
      <c r="E858" s="14" t="s">
        <v>2059</v>
      </c>
      <c r="F858" s="9"/>
      <c r="G858" s="9"/>
      <c r="H858" s="9"/>
      <c r="I858" s="9"/>
    </row>
    <row r="859" spans="1:9" ht="12.95" customHeight="1" x14ac:dyDescent="0.25">
      <c r="A859" s="15"/>
      <c r="B859" s="16" t="s">
        <v>2104</v>
      </c>
      <c r="C859" s="17">
        <v>706.81</v>
      </c>
      <c r="D859" s="17">
        <v>1</v>
      </c>
      <c r="E859" s="18">
        <v>706.81</v>
      </c>
      <c r="F859" s="9"/>
      <c r="G859" s="9"/>
      <c r="H859" s="9"/>
      <c r="I859" s="9"/>
    </row>
    <row r="860" spans="1:9" ht="15" customHeight="1" x14ac:dyDescent="0.25">
      <c r="A860" s="19"/>
      <c r="B860" s="20"/>
      <c r="C860" s="21"/>
      <c r="D860" s="21"/>
      <c r="E860" s="22">
        <v>706.81</v>
      </c>
      <c r="F860" s="9"/>
      <c r="G860" s="9"/>
      <c r="H860" s="9"/>
      <c r="I860" s="9"/>
    </row>
    <row r="861" spans="1:9" ht="9.9499999999999993" customHeight="1" x14ac:dyDescent="0.25">
      <c r="A861" s="86"/>
      <c r="B861" s="86"/>
      <c r="C861" s="86"/>
      <c r="D861" s="9"/>
      <c r="E861" s="9"/>
      <c r="F861" s="9"/>
      <c r="G861" s="9"/>
      <c r="H861" s="9"/>
      <c r="I861" s="9"/>
    </row>
    <row r="862" spans="1:9" ht="12" customHeight="1" x14ac:dyDescent="0.25">
      <c r="A862" s="9"/>
      <c r="B862" s="9"/>
      <c r="C862" s="9"/>
      <c r="D862" s="90" t="s">
        <v>4320</v>
      </c>
      <c r="E862" s="90"/>
      <c r="F862" s="90"/>
      <c r="G862" s="90"/>
      <c r="H862" s="90"/>
      <c r="I862" s="90"/>
    </row>
    <row r="863" spans="1:9" ht="9.9499999999999993" customHeight="1" x14ac:dyDescent="0.25">
      <c r="A863" s="86"/>
      <c r="B863" s="86"/>
      <c r="C863" s="86"/>
      <c r="D863" s="86"/>
      <c r="E863" s="9"/>
      <c r="F863" s="9"/>
      <c r="G863" s="9"/>
      <c r="H863" s="9"/>
      <c r="I863" s="9"/>
    </row>
    <row r="864" spans="1:9" ht="30.95" customHeight="1" x14ac:dyDescent="0.25">
      <c r="A864" s="88" t="s">
        <v>2213</v>
      </c>
      <c r="B864" s="88"/>
      <c r="C864" s="88"/>
      <c r="D864" s="88"/>
      <c r="E864" s="88"/>
      <c r="F864" s="88"/>
      <c r="G864" s="88"/>
      <c r="H864" s="88"/>
      <c r="I864" s="88"/>
    </row>
    <row r="865" spans="1:9" ht="15" customHeight="1" x14ac:dyDescent="0.25">
      <c r="A865" s="89"/>
      <c r="B865" s="89"/>
      <c r="C865" s="14" t="s">
        <v>2069</v>
      </c>
      <c r="D865" s="14" t="s">
        <v>2058</v>
      </c>
      <c r="E865" s="14" t="s">
        <v>2059</v>
      </c>
      <c r="F865" s="9"/>
      <c r="G865" s="9"/>
      <c r="H865" s="9"/>
      <c r="I865" s="9"/>
    </row>
    <row r="866" spans="1:9" ht="12.95" customHeight="1" x14ac:dyDescent="0.25">
      <c r="A866" s="15"/>
      <c r="B866" s="16" t="s">
        <v>2104</v>
      </c>
      <c r="C866" s="17">
        <v>706.81</v>
      </c>
      <c r="D866" s="17">
        <v>1</v>
      </c>
      <c r="E866" s="18">
        <v>706.81</v>
      </c>
      <c r="F866" s="9"/>
      <c r="G866" s="9"/>
      <c r="H866" s="9"/>
      <c r="I866" s="9"/>
    </row>
    <row r="867" spans="1:9" ht="15" customHeight="1" x14ac:dyDescent="0.25">
      <c r="A867" s="19"/>
      <c r="B867" s="20"/>
      <c r="C867" s="21"/>
      <c r="D867" s="21"/>
      <c r="E867" s="22">
        <v>706.81</v>
      </c>
      <c r="F867" s="9"/>
      <c r="G867" s="9"/>
      <c r="H867" s="9"/>
      <c r="I867" s="9"/>
    </row>
    <row r="868" spans="1:9" ht="9.9499999999999993" customHeight="1" x14ac:dyDescent="0.25">
      <c r="A868" s="86"/>
      <c r="B868" s="86"/>
      <c r="C868" s="86"/>
      <c r="D868" s="9"/>
      <c r="E868" s="9"/>
      <c r="F868" s="9"/>
      <c r="G868" s="9"/>
      <c r="H868" s="9"/>
      <c r="I868" s="9"/>
    </row>
    <row r="869" spans="1:9" ht="12" customHeight="1" x14ac:dyDescent="0.25">
      <c r="A869" s="9"/>
      <c r="B869" s="9"/>
      <c r="C869" s="9"/>
      <c r="D869" s="90" t="s">
        <v>4320</v>
      </c>
      <c r="E869" s="90"/>
      <c r="F869" s="90"/>
      <c r="G869" s="90"/>
      <c r="H869" s="90"/>
      <c r="I869" s="90"/>
    </row>
    <row r="870" spans="1:9" ht="9.9499999999999993" customHeight="1" x14ac:dyDescent="0.25">
      <c r="A870" s="86"/>
      <c r="B870" s="86"/>
      <c r="C870" s="86"/>
      <c r="D870" s="86"/>
      <c r="E870" s="9"/>
      <c r="F870" s="9"/>
      <c r="G870" s="9"/>
      <c r="H870" s="9"/>
      <c r="I870" s="9"/>
    </row>
    <row r="871" spans="1:9" ht="42.95" customHeight="1" x14ac:dyDescent="0.25">
      <c r="A871" s="88" t="s">
        <v>2214</v>
      </c>
      <c r="B871" s="88"/>
      <c r="C871" s="88"/>
      <c r="D871" s="88"/>
      <c r="E871" s="88"/>
      <c r="F871" s="88"/>
      <c r="G871" s="88"/>
      <c r="H871" s="88"/>
      <c r="I871" s="88"/>
    </row>
    <row r="872" spans="1:9" ht="15" customHeight="1" x14ac:dyDescent="0.25">
      <c r="A872" s="89"/>
      <c r="B872" s="89"/>
      <c r="C872" s="14" t="s">
        <v>2058</v>
      </c>
      <c r="D872" s="14" t="s">
        <v>2059</v>
      </c>
      <c r="E872" s="9"/>
      <c r="F872" s="9"/>
      <c r="G872" s="9"/>
      <c r="H872" s="9"/>
      <c r="I872" s="9"/>
    </row>
    <row r="873" spans="1:9" ht="12.95" customHeight="1" x14ac:dyDescent="0.25">
      <c r="A873" s="15"/>
      <c r="B873" s="16" t="s">
        <v>2058</v>
      </c>
      <c r="C873" s="17">
        <v>4</v>
      </c>
      <c r="D873" s="18">
        <v>4</v>
      </c>
      <c r="E873" s="9"/>
      <c r="F873" s="9"/>
      <c r="G873" s="9"/>
      <c r="H873" s="9"/>
      <c r="I873" s="9"/>
    </row>
    <row r="874" spans="1:9" ht="15" customHeight="1" x14ac:dyDescent="0.25">
      <c r="A874" s="19"/>
      <c r="B874" s="20"/>
      <c r="C874" s="21"/>
      <c r="D874" s="22">
        <v>4</v>
      </c>
      <c r="E874" s="9"/>
      <c r="F874" s="9"/>
      <c r="G874" s="9"/>
      <c r="H874" s="9"/>
      <c r="I874" s="9"/>
    </row>
    <row r="875" spans="1:9" ht="9.9499999999999993" customHeight="1" x14ac:dyDescent="0.25">
      <c r="A875" s="86"/>
      <c r="B875" s="86"/>
      <c r="C875" s="86"/>
      <c r="D875" s="9"/>
      <c r="E875" s="9"/>
      <c r="F875" s="9"/>
      <c r="G875" s="9"/>
      <c r="H875" s="9"/>
      <c r="I875" s="9"/>
    </row>
    <row r="876" spans="1:9" ht="12" customHeight="1" x14ac:dyDescent="0.25">
      <c r="A876" s="9"/>
      <c r="B876" s="9"/>
      <c r="C876" s="9"/>
      <c r="D876" s="90" t="s">
        <v>4255</v>
      </c>
      <c r="E876" s="90"/>
      <c r="F876" s="90"/>
      <c r="G876" s="90"/>
      <c r="H876" s="90"/>
      <c r="I876" s="90"/>
    </row>
    <row r="877" spans="1:9" ht="9.9499999999999993" customHeight="1" x14ac:dyDescent="0.25">
      <c r="A877" s="86"/>
      <c r="B877" s="86"/>
      <c r="C877" s="86"/>
      <c r="D877" s="86"/>
      <c r="E877" s="9"/>
      <c r="F877" s="9"/>
      <c r="G877" s="9"/>
      <c r="H877" s="9"/>
      <c r="I877" s="9"/>
    </row>
    <row r="878" spans="1:9" ht="30.95" customHeight="1" x14ac:dyDescent="0.25">
      <c r="A878" s="88" t="s">
        <v>2215</v>
      </c>
      <c r="B878" s="88"/>
      <c r="C878" s="88"/>
      <c r="D878" s="88"/>
      <c r="E878" s="88"/>
      <c r="F878" s="88"/>
      <c r="G878" s="88"/>
      <c r="H878" s="88"/>
      <c r="I878" s="88"/>
    </row>
    <row r="879" spans="1:9" ht="15" customHeight="1" x14ac:dyDescent="0.25">
      <c r="A879" s="89"/>
      <c r="B879" s="89"/>
      <c r="C879" s="14" t="s">
        <v>2076</v>
      </c>
      <c r="D879" s="14" t="s">
        <v>2059</v>
      </c>
      <c r="E879" s="9"/>
      <c r="F879" s="9"/>
      <c r="G879" s="9"/>
      <c r="H879" s="9"/>
      <c r="I879" s="9"/>
    </row>
    <row r="880" spans="1:9" ht="12.95" customHeight="1" x14ac:dyDescent="0.25">
      <c r="A880" s="15" t="s">
        <v>2108</v>
      </c>
      <c r="B880" s="16" t="s">
        <v>2076</v>
      </c>
      <c r="C880" s="17">
        <v>954.74</v>
      </c>
      <c r="D880" s="18">
        <v>954.74</v>
      </c>
      <c r="E880" s="9"/>
      <c r="F880" s="9"/>
      <c r="G880" s="9"/>
      <c r="H880" s="9"/>
      <c r="I880" s="9"/>
    </row>
    <row r="881" spans="1:9" ht="15" customHeight="1" x14ac:dyDescent="0.25">
      <c r="A881" s="19"/>
      <c r="B881" s="20"/>
      <c r="C881" s="21"/>
      <c r="D881" s="22">
        <v>954.74</v>
      </c>
      <c r="E881" s="9"/>
      <c r="F881" s="9"/>
      <c r="G881" s="9"/>
      <c r="H881" s="9"/>
      <c r="I881" s="9"/>
    </row>
    <row r="882" spans="1:9" ht="9.9499999999999993" customHeight="1" x14ac:dyDescent="0.25">
      <c r="A882" s="86"/>
      <c r="B882" s="86"/>
      <c r="C882" s="86"/>
      <c r="D882" s="9"/>
      <c r="E882" s="9"/>
      <c r="F882" s="9"/>
      <c r="G882" s="9"/>
      <c r="H882" s="9"/>
      <c r="I882" s="9"/>
    </row>
    <row r="883" spans="1:9" ht="12" customHeight="1" x14ac:dyDescent="0.25">
      <c r="A883" s="9"/>
      <c r="B883" s="9"/>
      <c r="C883" s="9"/>
      <c r="D883" s="90" t="s">
        <v>4319</v>
      </c>
      <c r="E883" s="90"/>
      <c r="F883" s="90"/>
      <c r="G883" s="90"/>
      <c r="H883" s="90"/>
      <c r="I883" s="90"/>
    </row>
    <row r="884" spans="1:9" ht="9.9499999999999993" customHeight="1" x14ac:dyDescent="0.25">
      <c r="A884" s="86"/>
      <c r="B884" s="86"/>
      <c r="C884" s="86"/>
      <c r="D884" s="86"/>
      <c r="E884" s="9"/>
      <c r="F884" s="9"/>
      <c r="G884" s="9"/>
      <c r="H884" s="9"/>
      <c r="I884" s="9"/>
    </row>
    <row r="885" spans="1:9" ht="30.95" customHeight="1" x14ac:dyDescent="0.25">
      <c r="A885" s="88" t="s">
        <v>2216</v>
      </c>
      <c r="B885" s="88"/>
      <c r="C885" s="88"/>
      <c r="D885" s="88"/>
      <c r="E885" s="88"/>
      <c r="F885" s="88"/>
      <c r="G885" s="88"/>
      <c r="H885" s="88"/>
      <c r="I885" s="88"/>
    </row>
    <row r="886" spans="1:9" ht="15" customHeight="1" x14ac:dyDescent="0.25">
      <c r="A886" s="89"/>
      <c r="B886" s="89"/>
      <c r="C886" s="14" t="s">
        <v>2076</v>
      </c>
      <c r="D886" s="14" t="s">
        <v>2058</v>
      </c>
      <c r="E886" s="14" t="s">
        <v>2059</v>
      </c>
      <c r="F886" s="9"/>
      <c r="G886" s="9"/>
      <c r="H886" s="9"/>
      <c r="I886" s="9"/>
    </row>
    <row r="887" spans="1:9" ht="18.95" customHeight="1" x14ac:dyDescent="0.25">
      <c r="A887" s="15" t="s">
        <v>2110</v>
      </c>
      <c r="B887" s="16" t="s">
        <v>2111</v>
      </c>
      <c r="C887" s="17">
        <v>0.16</v>
      </c>
      <c r="D887" s="17">
        <v>99</v>
      </c>
      <c r="E887" s="18">
        <v>15.84</v>
      </c>
      <c r="F887" s="9"/>
      <c r="G887" s="9"/>
      <c r="H887" s="9"/>
      <c r="I887" s="9"/>
    </row>
    <row r="888" spans="1:9" ht="15" customHeight="1" x14ac:dyDescent="0.25">
      <c r="A888" s="19"/>
      <c r="B888" s="20"/>
      <c r="C888" s="21"/>
      <c r="D888" s="21"/>
      <c r="E888" s="22">
        <v>15.84</v>
      </c>
      <c r="F888" s="9"/>
      <c r="G888" s="9"/>
      <c r="H888" s="9"/>
      <c r="I888" s="9"/>
    </row>
    <row r="889" spans="1:9" ht="9.9499999999999993" customHeight="1" x14ac:dyDescent="0.25">
      <c r="A889" s="86"/>
      <c r="B889" s="86"/>
      <c r="C889" s="86"/>
      <c r="D889" s="9"/>
      <c r="E889" s="9"/>
      <c r="F889" s="9"/>
      <c r="G889" s="9"/>
      <c r="H889" s="9"/>
      <c r="I889" s="9"/>
    </row>
    <row r="890" spans="1:9" ht="12" customHeight="1" x14ac:dyDescent="0.25">
      <c r="A890" s="9"/>
      <c r="B890" s="9"/>
      <c r="C890" s="9"/>
      <c r="D890" s="90" t="s">
        <v>4321</v>
      </c>
      <c r="E890" s="90"/>
      <c r="F890" s="90"/>
      <c r="G890" s="90"/>
      <c r="H890" s="90"/>
      <c r="I890" s="90"/>
    </row>
    <row r="891" spans="1:9" ht="9.9499999999999993" customHeight="1" x14ac:dyDescent="0.25">
      <c r="A891" s="86"/>
      <c r="B891" s="86"/>
      <c r="C891" s="86"/>
      <c r="D891" s="86"/>
      <c r="E891" s="9"/>
      <c r="F891" s="9"/>
      <c r="G891" s="9"/>
      <c r="H891" s="9"/>
      <c r="I891" s="9"/>
    </row>
    <row r="892" spans="1:9" ht="42.95" customHeight="1" x14ac:dyDescent="0.25">
      <c r="A892" s="88" t="s">
        <v>2217</v>
      </c>
      <c r="B892" s="88"/>
      <c r="C892" s="88"/>
      <c r="D892" s="88"/>
      <c r="E892" s="88"/>
      <c r="F892" s="88"/>
      <c r="G892" s="88"/>
      <c r="H892" s="88"/>
      <c r="I892" s="88"/>
    </row>
    <row r="893" spans="1:9" ht="15" customHeight="1" x14ac:dyDescent="0.25">
      <c r="A893" s="89"/>
      <c r="B893" s="89"/>
      <c r="C893" s="14" t="s">
        <v>2058</v>
      </c>
      <c r="D893" s="14" t="s">
        <v>2218</v>
      </c>
      <c r="E893" s="14" t="s">
        <v>2059</v>
      </c>
      <c r="F893" s="9"/>
      <c r="G893" s="9"/>
      <c r="H893" s="9"/>
      <c r="I893" s="9"/>
    </row>
    <row r="894" spans="1:9" ht="18.95" customHeight="1" x14ac:dyDescent="0.25">
      <c r="A894" s="15" t="s">
        <v>2219</v>
      </c>
      <c r="B894" s="16" t="s">
        <v>2220</v>
      </c>
      <c r="C894" s="17">
        <v>2</v>
      </c>
      <c r="D894" s="17">
        <v>1</v>
      </c>
      <c r="E894" s="18">
        <v>2</v>
      </c>
      <c r="F894" s="9"/>
      <c r="G894" s="9"/>
      <c r="H894" s="9"/>
      <c r="I894" s="9"/>
    </row>
    <row r="895" spans="1:9" ht="15" customHeight="1" x14ac:dyDescent="0.25">
      <c r="A895" s="19"/>
      <c r="B895" s="20"/>
      <c r="C895" s="21"/>
      <c r="D895" s="21"/>
      <c r="E895" s="22">
        <v>2</v>
      </c>
      <c r="F895" s="9"/>
      <c r="G895" s="9"/>
      <c r="H895" s="9"/>
      <c r="I895" s="9"/>
    </row>
    <row r="896" spans="1:9" ht="9.9499999999999993" customHeight="1" x14ac:dyDescent="0.25">
      <c r="A896" s="86"/>
      <c r="B896" s="86"/>
      <c r="C896" s="86"/>
      <c r="D896" s="9"/>
      <c r="E896" s="9"/>
      <c r="F896" s="9"/>
      <c r="G896" s="9"/>
      <c r="H896" s="9"/>
      <c r="I896" s="9"/>
    </row>
    <row r="897" spans="1:9" ht="12" customHeight="1" x14ac:dyDescent="0.25">
      <c r="A897" s="9"/>
      <c r="B897" s="9"/>
      <c r="C897" s="9"/>
      <c r="D897" s="90" t="s">
        <v>4257</v>
      </c>
      <c r="E897" s="90"/>
      <c r="F897" s="90"/>
      <c r="G897" s="90"/>
      <c r="H897" s="90"/>
      <c r="I897" s="90"/>
    </row>
    <row r="898" spans="1:9" ht="9.9499999999999993" customHeight="1" x14ac:dyDescent="0.25">
      <c r="A898" s="86"/>
      <c r="B898" s="86"/>
      <c r="C898" s="86"/>
      <c r="D898" s="86"/>
      <c r="E898" s="9"/>
      <c r="F898" s="9"/>
      <c r="G898" s="9"/>
      <c r="H898" s="9"/>
      <c r="I898" s="9"/>
    </row>
    <row r="899" spans="1:9" ht="20.100000000000001" customHeight="1" x14ac:dyDescent="0.25">
      <c r="A899" s="88" t="s">
        <v>2221</v>
      </c>
      <c r="B899" s="88"/>
      <c r="C899" s="88"/>
      <c r="D899" s="88"/>
      <c r="E899" s="88"/>
      <c r="F899" s="88"/>
      <c r="G899" s="88"/>
      <c r="H899" s="88"/>
      <c r="I899" s="88"/>
    </row>
    <row r="900" spans="1:9" ht="15" customHeight="1" x14ac:dyDescent="0.25">
      <c r="A900" s="89"/>
      <c r="B900" s="89"/>
      <c r="C900" s="14" t="s">
        <v>2058</v>
      </c>
      <c r="D900" s="14" t="s">
        <v>2059</v>
      </c>
      <c r="E900" s="9"/>
      <c r="F900" s="9"/>
      <c r="G900" s="9"/>
      <c r="H900" s="9"/>
      <c r="I900" s="9"/>
    </row>
    <row r="901" spans="1:9" ht="12.95" customHeight="1" x14ac:dyDescent="0.25">
      <c r="A901" s="15"/>
      <c r="B901" s="16" t="s">
        <v>2058</v>
      </c>
      <c r="C901" s="17">
        <v>8</v>
      </c>
      <c r="D901" s="18">
        <v>8</v>
      </c>
      <c r="E901" s="9"/>
      <c r="F901" s="9"/>
      <c r="G901" s="9"/>
      <c r="H901" s="9"/>
      <c r="I901" s="9"/>
    </row>
    <row r="902" spans="1:9" ht="15" customHeight="1" x14ac:dyDescent="0.25">
      <c r="A902" s="19"/>
      <c r="B902" s="20"/>
      <c r="C902" s="21"/>
      <c r="D902" s="22">
        <v>8</v>
      </c>
      <c r="E902" s="9"/>
      <c r="F902" s="9"/>
      <c r="G902" s="9"/>
      <c r="H902" s="9"/>
      <c r="I902" s="9"/>
    </row>
    <row r="903" spans="1:9" ht="9.9499999999999993" customHeight="1" x14ac:dyDescent="0.25">
      <c r="A903" s="86"/>
      <c r="B903" s="86"/>
      <c r="C903" s="86"/>
      <c r="D903" s="9"/>
      <c r="E903" s="9"/>
      <c r="F903" s="9"/>
      <c r="G903" s="9"/>
      <c r="H903" s="9"/>
      <c r="I903" s="9"/>
    </row>
    <row r="904" spans="1:9" ht="12" customHeight="1" x14ac:dyDescent="0.25">
      <c r="A904" s="9"/>
      <c r="B904" s="9"/>
      <c r="C904" s="9"/>
      <c r="D904" s="90" t="s">
        <v>4258</v>
      </c>
      <c r="E904" s="90"/>
      <c r="F904" s="90"/>
      <c r="G904" s="90"/>
      <c r="H904" s="90"/>
      <c r="I904" s="90"/>
    </row>
    <row r="905" spans="1:9" ht="9.9499999999999993" customHeight="1" x14ac:dyDescent="0.25">
      <c r="A905" s="86"/>
      <c r="B905" s="86"/>
      <c r="C905" s="86"/>
      <c r="D905" s="86"/>
      <c r="E905" s="9"/>
      <c r="F905" s="9"/>
      <c r="G905" s="9"/>
      <c r="H905" s="9"/>
      <c r="I905" s="9"/>
    </row>
    <row r="906" spans="1:9" ht="20.100000000000001" customHeight="1" x14ac:dyDescent="0.25">
      <c r="A906" s="88" t="s">
        <v>2222</v>
      </c>
      <c r="B906" s="88"/>
      <c r="C906" s="88"/>
      <c r="D906" s="88"/>
      <c r="E906" s="88"/>
      <c r="F906" s="88"/>
      <c r="G906" s="88"/>
      <c r="H906" s="88"/>
      <c r="I906" s="88"/>
    </row>
    <row r="907" spans="1:9" ht="15" customHeight="1" x14ac:dyDescent="0.25">
      <c r="A907" s="89"/>
      <c r="B907" s="89"/>
      <c r="C907" s="14" t="s">
        <v>2076</v>
      </c>
      <c r="D907" s="14" t="s">
        <v>2059</v>
      </c>
      <c r="E907" s="9"/>
      <c r="F907" s="9"/>
      <c r="G907" s="9"/>
      <c r="H907" s="9"/>
      <c r="I907" s="9"/>
    </row>
    <row r="908" spans="1:9" ht="12.95" customHeight="1" x14ac:dyDescent="0.25">
      <c r="A908" s="15"/>
      <c r="B908" s="16" t="s">
        <v>2076</v>
      </c>
      <c r="C908" s="17">
        <v>386.37</v>
      </c>
      <c r="D908" s="18">
        <v>386.37</v>
      </c>
      <c r="E908" s="9"/>
      <c r="F908" s="9"/>
      <c r="G908" s="9"/>
      <c r="H908" s="9"/>
      <c r="I908" s="9"/>
    </row>
    <row r="909" spans="1:9" ht="15" customHeight="1" x14ac:dyDescent="0.25">
      <c r="A909" s="19"/>
      <c r="B909" s="20"/>
      <c r="C909" s="21"/>
      <c r="D909" s="22">
        <v>386.37</v>
      </c>
      <c r="E909" s="9"/>
      <c r="F909" s="9"/>
      <c r="G909" s="9"/>
      <c r="H909" s="9"/>
      <c r="I909" s="9"/>
    </row>
    <row r="910" spans="1:9" ht="9.9499999999999993" customHeight="1" x14ac:dyDescent="0.25">
      <c r="A910" s="86"/>
      <c r="B910" s="86"/>
      <c r="C910" s="86"/>
      <c r="D910" s="9"/>
      <c r="E910" s="9"/>
      <c r="F910" s="9"/>
      <c r="G910" s="9"/>
      <c r="H910" s="9"/>
      <c r="I910" s="9"/>
    </row>
    <row r="911" spans="1:9" ht="12" customHeight="1" x14ac:dyDescent="0.25">
      <c r="A911" s="9"/>
      <c r="B911" s="9"/>
      <c r="C911" s="9"/>
      <c r="D911" s="90" t="s">
        <v>4322</v>
      </c>
      <c r="E911" s="90"/>
      <c r="F911" s="90"/>
      <c r="G911" s="90"/>
      <c r="H911" s="90"/>
      <c r="I911" s="90"/>
    </row>
    <row r="912" spans="1:9" ht="9.9499999999999993" customHeight="1" x14ac:dyDescent="0.25">
      <c r="A912" s="86"/>
      <c r="B912" s="86"/>
      <c r="C912" s="86"/>
      <c r="D912" s="86"/>
      <c r="E912" s="9"/>
      <c r="F912" s="9"/>
      <c r="G912" s="9"/>
      <c r="H912" s="9"/>
      <c r="I912" s="9"/>
    </row>
    <row r="913" spans="1:9" ht="30.95" customHeight="1" x14ac:dyDescent="0.25">
      <c r="A913" s="88" t="s">
        <v>2223</v>
      </c>
      <c r="B913" s="88"/>
      <c r="C913" s="88"/>
      <c r="D913" s="88"/>
      <c r="E913" s="88"/>
      <c r="F913" s="88"/>
      <c r="G913" s="88"/>
      <c r="H913" s="88"/>
      <c r="I913" s="88"/>
    </row>
    <row r="914" spans="1:9" ht="15" customHeight="1" x14ac:dyDescent="0.25">
      <c r="A914" s="89"/>
      <c r="B914" s="89"/>
      <c r="C914" s="14" t="s">
        <v>2076</v>
      </c>
      <c r="D914" s="14" t="s">
        <v>2059</v>
      </c>
      <c r="E914" s="9"/>
      <c r="F914" s="9"/>
      <c r="G914" s="9"/>
      <c r="H914" s="9"/>
      <c r="I914" s="9"/>
    </row>
    <row r="915" spans="1:9" ht="12.95" customHeight="1" x14ac:dyDescent="0.25">
      <c r="A915" s="15" t="s">
        <v>2108</v>
      </c>
      <c r="B915" s="16" t="s">
        <v>2076</v>
      </c>
      <c r="C915" s="17">
        <v>954.74</v>
      </c>
      <c r="D915" s="18">
        <v>954.74</v>
      </c>
      <c r="E915" s="9"/>
      <c r="F915" s="9"/>
      <c r="G915" s="9"/>
      <c r="H915" s="9"/>
      <c r="I915" s="9"/>
    </row>
    <row r="916" spans="1:9" ht="15" customHeight="1" x14ac:dyDescent="0.25">
      <c r="A916" s="19"/>
      <c r="B916" s="20"/>
      <c r="C916" s="21"/>
      <c r="D916" s="22">
        <v>954.74</v>
      </c>
      <c r="E916" s="9"/>
      <c r="F916" s="9"/>
      <c r="G916" s="9"/>
      <c r="H916" s="9"/>
      <c r="I916" s="9"/>
    </row>
    <row r="917" spans="1:9" ht="9.9499999999999993" customHeight="1" x14ac:dyDescent="0.25">
      <c r="A917" s="86"/>
      <c r="B917" s="86"/>
      <c r="C917" s="86"/>
      <c r="D917" s="9"/>
      <c r="E917" s="9"/>
      <c r="F917" s="9"/>
      <c r="G917" s="9"/>
      <c r="H917" s="9"/>
      <c r="I917" s="9"/>
    </row>
    <row r="918" spans="1:9" ht="12" customHeight="1" x14ac:dyDescent="0.25">
      <c r="A918" s="9"/>
      <c r="B918" s="9"/>
      <c r="C918" s="9"/>
      <c r="D918" s="90" t="s">
        <v>4319</v>
      </c>
      <c r="E918" s="90"/>
      <c r="F918" s="90"/>
      <c r="G918" s="90"/>
      <c r="H918" s="90"/>
      <c r="I918" s="90"/>
    </row>
    <row r="919" spans="1:9" ht="9.9499999999999993" customHeight="1" x14ac:dyDescent="0.25">
      <c r="A919" s="86"/>
      <c r="B919" s="86"/>
      <c r="C919" s="86"/>
      <c r="D919" s="86"/>
      <c r="E919" s="9"/>
      <c r="F919" s="9"/>
      <c r="G919" s="9"/>
      <c r="H919" s="9"/>
      <c r="I919" s="9"/>
    </row>
    <row r="920" spans="1:9" ht="20.100000000000001" customHeight="1" x14ac:dyDescent="0.25">
      <c r="A920" s="88" t="s">
        <v>2224</v>
      </c>
      <c r="B920" s="88"/>
      <c r="C920" s="88"/>
      <c r="D920" s="88"/>
      <c r="E920" s="88"/>
      <c r="F920" s="88"/>
      <c r="G920" s="88"/>
      <c r="H920" s="88"/>
      <c r="I920" s="88"/>
    </row>
    <row r="921" spans="1:9" ht="15" customHeight="1" x14ac:dyDescent="0.25">
      <c r="A921" s="89"/>
      <c r="B921" s="89"/>
      <c r="C921" s="14" t="s">
        <v>2069</v>
      </c>
      <c r="D921" s="14" t="s">
        <v>2058</v>
      </c>
      <c r="E921" s="14" t="s">
        <v>2059</v>
      </c>
      <c r="F921" s="9"/>
      <c r="G921" s="9"/>
      <c r="H921" s="9"/>
      <c r="I921" s="9"/>
    </row>
    <row r="922" spans="1:9" ht="12.95" customHeight="1" x14ac:dyDescent="0.25">
      <c r="A922" s="15"/>
      <c r="B922" s="16" t="s">
        <v>2104</v>
      </c>
      <c r="C922" s="17">
        <v>203.94</v>
      </c>
      <c r="D922" s="17">
        <v>1</v>
      </c>
      <c r="E922" s="18">
        <v>203.94</v>
      </c>
      <c r="F922" s="9"/>
      <c r="G922" s="9"/>
      <c r="H922" s="9"/>
      <c r="I922" s="9"/>
    </row>
    <row r="923" spans="1:9" ht="15" customHeight="1" x14ac:dyDescent="0.25">
      <c r="A923" s="19"/>
      <c r="B923" s="20"/>
      <c r="C923" s="21"/>
      <c r="D923" s="21"/>
      <c r="E923" s="22">
        <v>203.94</v>
      </c>
      <c r="F923" s="9"/>
      <c r="G923" s="9"/>
      <c r="H923" s="9"/>
      <c r="I923" s="9"/>
    </row>
    <row r="924" spans="1:9" ht="9.9499999999999993" customHeight="1" x14ac:dyDescent="0.25">
      <c r="A924" s="86"/>
      <c r="B924" s="86"/>
      <c r="C924" s="86"/>
      <c r="D924" s="9"/>
      <c r="E924" s="9"/>
      <c r="F924" s="9"/>
      <c r="G924" s="9"/>
      <c r="H924" s="9"/>
      <c r="I924" s="9"/>
    </row>
    <row r="925" spans="1:9" ht="12" customHeight="1" x14ac:dyDescent="0.25">
      <c r="A925" s="9"/>
      <c r="B925" s="9"/>
      <c r="C925" s="9"/>
      <c r="D925" s="90" t="s">
        <v>4323</v>
      </c>
      <c r="E925" s="90"/>
      <c r="F925" s="90"/>
      <c r="G925" s="90"/>
      <c r="H925" s="90"/>
      <c r="I925" s="90"/>
    </row>
    <row r="926" spans="1:9" ht="9.9499999999999993" customHeight="1" x14ac:dyDescent="0.25">
      <c r="A926" s="86"/>
      <c r="B926" s="86"/>
      <c r="C926" s="86"/>
      <c r="D926" s="86"/>
      <c r="E926" s="9"/>
      <c r="F926" s="9"/>
      <c r="G926" s="9"/>
      <c r="H926" s="9"/>
      <c r="I926" s="9"/>
    </row>
    <row r="927" spans="1:9" ht="30.95" customHeight="1" x14ac:dyDescent="0.25">
      <c r="A927" s="88" t="s">
        <v>2225</v>
      </c>
      <c r="B927" s="88"/>
      <c r="C927" s="88"/>
      <c r="D927" s="88"/>
      <c r="E927" s="88"/>
      <c r="F927" s="88"/>
      <c r="G927" s="88"/>
      <c r="H927" s="88"/>
      <c r="I927" s="88"/>
    </row>
    <row r="928" spans="1:9" ht="15" customHeight="1" x14ac:dyDescent="0.25">
      <c r="A928" s="89"/>
      <c r="B928" s="89"/>
      <c r="C928" s="14" t="s">
        <v>2076</v>
      </c>
      <c r="D928" s="14" t="s">
        <v>2059</v>
      </c>
      <c r="E928" s="9"/>
      <c r="F928" s="9"/>
      <c r="G928" s="9"/>
      <c r="H928" s="9"/>
      <c r="I928" s="9"/>
    </row>
    <row r="929" spans="1:9" ht="12.95" customHeight="1" x14ac:dyDescent="0.25">
      <c r="A929" s="15" t="s">
        <v>2077</v>
      </c>
      <c r="B929" s="16" t="s">
        <v>2076</v>
      </c>
      <c r="C929" s="17">
        <v>5366.35</v>
      </c>
      <c r="D929" s="18">
        <v>5366.35</v>
      </c>
      <c r="E929" s="9"/>
      <c r="F929" s="9"/>
      <c r="G929" s="9"/>
      <c r="H929" s="9"/>
      <c r="I929" s="9"/>
    </row>
    <row r="930" spans="1:9" ht="15" customHeight="1" x14ac:dyDescent="0.25">
      <c r="A930" s="19"/>
      <c r="B930" s="20"/>
      <c r="C930" s="21"/>
      <c r="D930" s="22">
        <v>5366.35</v>
      </c>
      <c r="E930" s="9"/>
      <c r="F930" s="9"/>
      <c r="G930" s="9"/>
      <c r="H930" s="9"/>
      <c r="I930" s="9"/>
    </row>
    <row r="931" spans="1:9" ht="9.9499999999999993" customHeight="1" x14ac:dyDescent="0.25">
      <c r="A931" s="86"/>
      <c r="B931" s="86"/>
      <c r="C931" s="86"/>
      <c r="D931" s="9"/>
      <c r="E931" s="9"/>
      <c r="F931" s="9"/>
      <c r="G931" s="9"/>
      <c r="H931" s="9"/>
      <c r="I931" s="9"/>
    </row>
    <row r="932" spans="1:9" ht="12" customHeight="1" x14ac:dyDescent="0.25">
      <c r="A932" s="9"/>
      <c r="B932" s="9"/>
      <c r="C932" s="9"/>
      <c r="D932" s="90" t="s">
        <v>4324</v>
      </c>
      <c r="E932" s="90"/>
      <c r="F932" s="90"/>
      <c r="G932" s="90"/>
      <c r="H932" s="90"/>
      <c r="I932" s="90"/>
    </row>
    <row r="933" spans="1:9" ht="9.9499999999999993" customHeight="1" x14ac:dyDescent="0.25">
      <c r="A933" s="86"/>
      <c r="B933" s="86"/>
      <c r="C933" s="86"/>
      <c r="D933" s="86"/>
      <c r="E933" s="9"/>
      <c r="F933" s="9"/>
      <c r="G933" s="9"/>
      <c r="H933" s="9"/>
      <c r="I933" s="9"/>
    </row>
    <row r="934" spans="1:9" ht="30.95" customHeight="1" x14ac:dyDescent="0.25">
      <c r="A934" s="88" t="s">
        <v>2226</v>
      </c>
      <c r="B934" s="88"/>
      <c r="C934" s="88"/>
      <c r="D934" s="88"/>
      <c r="E934" s="88"/>
      <c r="F934" s="88"/>
      <c r="G934" s="88"/>
      <c r="H934" s="88"/>
      <c r="I934" s="88"/>
    </row>
    <row r="935" spans="1:9" ht="15" customHeight="1" x14ac:dyDescent="0.25">
      <c r="A935" s="89"/>
      <c r="B935" s="89"/>
      <c r="C935" s="14" t="s">
        <v>2076</v>
      </c>
      <c r="D935" s="14" t="s">
        <v>2079</v>
      </c>
      <c r="E935" s="14" t="s">
        <v>2059</v>
      </c>
      <c r="F935" s="9"/>
      <c r="G935" s="9"/>
      <c r="H935" s="9"/>
      <c r="I935" s="9"/>
    </row>
    <row r="936" spans="1:9" ht="18.95" customHeight="1" x14ac:dyDescent="0.25">
      <c r="A936" s="15" t="s">
        <v>2080</v>
      </c>
      <c r="B936" s="16" t="s">
        <v>2081</v>
      </c>
      <c r="C936" s="17">
        <v>959.36</v>
      </c>
      <c r="D936" s="17">
        <v>0.1</v>
      </c>
      <c r="E936" s="18">
        <v>95.94</v>
      </c>
      <c r="F936" s="9"/>
      <c r="G936" s="9"/>
      <c r="H936" s="9"/>
      <c r="I936" s="9"/>
    </row>
    <row r="937" spans="1:9" ht="15" customHeight="1" x14ac:dyDescent="0.25">
      <c r="A937" s="19"/>
      <c r="B937" s="20"/>
      <c r="C937" s="21"/>
      <c r="D937" s="21"/>
      <c r="E937" s="22">
        <v>95.94</v>
      </c>
      <c r="F937" s="9"/>
      <c r="G937" s="9"/>
      <c r="H937" s="9"/>
      <c r="I937" s="9"/>
    </row>
    <row r="938" spans="1:9" ht="9.9499999999999993" customHeight="1" x14ac:dyDescent="0.25">
      <c r="A938" s="86"/>
      <c r="B938" s="86"/>
      <c r="C938" s="86"/>
      <c r="D938" s="9"/>
      <c r="E938" s="9"/>
      <c r="F938" s="9"/>
      <c r="G938" s="9"/>
      <c r="H938" s="9"/>
      <c r="I938" s="9"/>
    </row>
    <row r="939" spans="1:9" ht="12" customHeight="1" x14ac:dyDescent="0.25">
      <c r="A939" s="9"/>
      <c r="B939" s="9"/>
      <c r="C939" s="9"/>
      <c r="D939" s="90" t="s">
        <v>4325</v>
      </c>
      <c r="E939" s="90"/>
      <c r="F939" s="90"/>
      <c r="G939" s="90"/>
      <c r="H939" s="90"/>
      <c r="I939" s="90"/>
    </row>
    <row r="940" spans="1:9" ht="9.9499999999999993" customHeight="1" x14ac:dyDescent="0.25">
      <c r="A940" s="86"/>
      <c r="B940" s="86"/>
      <c r="C940" s="86"/>
      <c r="D940" s="86"/>
      <c r="E940" s="9"/>
      <c r="F940" s="9"/>
      <c r="G940" s="9"/>
      <c r="H940" s="9"/>
      <c r="I940" s="9"/>
    </row>
    <row r="941" spans="1:9" ht="30.95" customHeight="1" x14ac:dyDescent="0.25">
      <c r="A941" s="88" t="s">
        <v>2227</v>
      </c>
      <c r="B941" s="88"/>
      <c r="C941" s="88"/>
      <c r="D941" s="88"/>
      <c r="E941" s="88"/>
      <c r="F941" s="88"/>
      <c r="G941" s="88"/>
      <c r="H941" s="88"/>
      <c r="I941" s="88"/>
    </row>
    <row r="942" spans="1:9" ht="15" customHeight="1" x14ac:dyDescent="0.25">
      <c r="A942" s="89"/>
      <c r="B942" s="89"/>
      <c r="C942" s="14" t="s">
        <v>2076</v>
      </c>
      <c r="D942" s="14" t="s">
        <v>2079</v>
      </c>
      <c r="E942" s="14" t="s">
        <v>2058</v>
      </c>
      <c r="F942" s="14" t="s">
        <v>2059</v>
      </c>
      <c r="G942" s="9"/>
      <c r="H942" s="9"/>
      <c r="I942" s="9"/>
    </row>
    <row r="943" spans="1:9" ht="27" customHeight="1" x14ac:dyDescent="0.25">
      <c r="A943" s="15" t="s">
        <v>2083</v>
      </c>
      <c r="B943" s="16" t="s">
        <v>2084</v>
      </c>
      <c r="C943" s="17">
        <v>4.3</v>
      </c>
      <c r="D943" s="17">
        <v>0.1</v>
      </c>
      <c r="E943" s="17">
        <v>4</v>
      </c>
      <c r="F943" s="18">
        <v>1.72</v>
      </c>
      <c r="G943" s="9"/>
      <c r="H943" s="9"/>
      <c r="I943" s="9"/>
    </row>
    <row r="944" spans="1:9" ht="15" customHeight="1" x14ac:dyDescent="0.25">
      <c r="A944" s="19"/>
      <c r="B944" s="20"/>
      <c r="C944" s="21"/>
      <c r="D944" s="21"/>
      <c r="E944" s="21"/>
      <c r="F944" s="22">
        <v>1.72</v>
      </c>
      <c r="G944" s="9"/>
      <c r="H944" s="9"/>
      <c r="I944" s="9"/>
    </row>
    <row r="945" spans="1:9" ht="9.9499999999999993" customHeight="1" x14ac:dyDescent="0.25">
      <c r="A945" s="86"/>
      <c r="B945" s="86"/>
      <c r="C945" s="86"/>
      <c r="D945" s="9"/>
      <c r="E945" s="9"/>
      <c r="F945" s="9"/>
      <c r="G945" s="9"/>
      <c r="H945" s="9"/>
      <c r="I945" s="9"/>
    </row>
    <row r="946" spans="1:9" ht="12" customHeight="1" x14ac:dyDescent="0.25">
      <c r="A946" s="9"/>
      <c r="B946" s="9"/>
      <c r="C946" s="9"/>
      <c r="D946" s="90" t="s">
        <v>4313</v>
      </c>
      <c r="E946" s="90"/>
      <c r="F946" s="90"/>
      <c r="G946" s="90"/>
      <c r="H946" s="90"/>
      <c r="I946" s="90"/>
    </row>
    <row r="947" spans="1:9" ht="9.9499999999999993" customHeight="1" x14ac:dyDescent="0.25">
      <c r="A947" s="86"/>
      <c r="B947" s="86"/>
      <c r="C947" s="86"/>
      <c r="D947" s="86"/>
      <c r="E947" s="9"/>
      <c r="F947" s="9"/>
      <c r="G947" s="9"/>
      <c r="H947" s="9"/>
      <c r="I947" s="9"/>
    </row>
    <row r="948" spans="1:9" ht="42.95" customHeight="1" x14ac:dyDescent="0.25">
      <c r="A948" s="88" t="s">
        <v>2228</v>
      </c>
      <c r="B948" s="88"/>
      <c r="C948" s="88"/>
      <c r="D948" s="88"/>
      <c r="E948" s="88"/>
      <c r="F948" s="88"/>
      <c r="G948" s="88"/>
      <c r="H948" s="88"/>
      <c r="I948" s="88"/>
    </row>
    <row r="949" spans="1:9" ht="15" customHeight="1" x14ac:dyDescent="0.25">
      <c r="A949" s="89"/>
      <c r="B949" s="89"/>
      <c r="C949" s="14" t="s">
        <v>2076</v>
      </c>
      <c r="D949" s="14" t="s">
        <v>2056</v>
      </c>
      <c r="E949" s="14" t="s">
        <v>2058</v>
      </c>
      <c r="F949" s="14" t="s">
        <v>2086</v>
      </c>
      <c r="G949" s="14" t="s">
        <v>2059</v>
      </c>
      <c r="H949" s="9"/>
      <c r="I949" s="9"/>
    </row>
    <row r="950" spans="1:9" ht="18.95" customHeight="1" x14ac:dyDescent="0.25">
      <c r="A950" s="15" t="s">
        <v>2087</v>
      </c>
      <c r="B950" s="16" t="s">
        <v>2088</v>
      </c>
      <c r="C950" s="17">
        <v>5366.35</v>
      </c>
      <c r="D950" s="17">
        <v>0.1</v>
      </c>
      <c r="E950" s="17">
        <v>1</v>
      </c>
      <c r="F950" s="17">
        <v>1.5</v>
      </c>
      <c r="G950" s="18">
        <v>804.95</v>
      </c>
      <c r="H950" s="9"/>
      <c r="I950" s="9"/>
    </row>
    <row r="951" spans="1:9" ht="18.95" customHeight="1" x14ac:dyDescent="0.25">
      <c r="A951" s="15" t="s">
        <v>2089</v>
      </c>
      <c r="B951" s="16" t="s">
        <v>2088</v>
      </c>
      <c r="C951" s="17">
        <v>959.36</v>
      </c>
      <c r="D951" s="17">
        <v>0.1</v>
      </c>
      <c r="E951" s="17">
        <v>1</v>
      </c>
      <c r="F951" s="17">
        <v>1.5</v>
      </c>
      <c r="G951" s="18">
        <v>143.9</v>
      </c>
      <c r="H951" s="9"/>
      <c r="I951" s="9"/>
    </row>
    <row r="952" spans="1:9" ht="27" customHeight="1" x14ac:dyDescent="0.25">
      <c r="A952" s="15" t="s">
        <v>2090</v>
      </c>
      <c r="B952" s="16" t="s">
        <v>2088</v>
      </c>
      <c r="C952" s="17">
        <v>4.5999999999999996</v>
      </c>
      <c r="D952" s="17">
        <v>0.1</v>
      </c>
      <c r="E952" s="17">
        <v>4</v>
      </c>
      <c r="F952" s="17">
        <v>1.5</v>
      </c>
      <c r="G952" s="18">
        <v>2.76</v>
      </c>
      <c r="H952" s="9"/>
      <c r="I952" s="9"/>
    </row>
    <row r="953" spans="1:9" ht="15" customHeight="1" x14ac:dyDescent="0.25">
      <c r="A953" s="19"/>
      <c r="B953" s="20"/>
      <c r="C953" s="21"/>
      <c r="D953" s="21"/>
      <c r="E953" s="21"/>
      <c r="F953" s="21"/>
      <c r="G953" s="22">
        <v>951.61</v>
      </c>
      <c r="H953" s="9"/>
      <c r="I953" s="9"/>
    </row>
    <row r="954" spans="1:9" ht="9.9499999999999993" customHeight="1" x14ac:dyDescent="0.25">
      <c r="A954" s="86"/>
      <c r="B954" s="86"/>
      <c r="C954" s="86"/>
      <c r="D954" s="9"/>
      <c r="E954" s="9"/>
      <c r="F954" s="9"/>
      <c r="G954" s="9"/>
      <c r="H954" s="9"/>
      <c r="I954" s="9"/>
    </row>
    <row r="955" spans="1:9" ht="12" customHeight="1" x14ac:dyDescent="0.25">
      <c r="A955" s="9"/>
      <c r="B955" s="9"/>
      <c r="C955" s="9"/>
      <c r="D955" s="90" t="s">
        <v>4326</v>
      </c>
      <c r="E955" s="90"/>
      <c r="F955" s="90"/>
      <c r="G955" s="90"/>
      <c r="H955" s="90"/>
      <c r="I955" s="90"/>
    </row>
    <row r="956" spans="1:9" ht="9.9499999999999993" customHeight="1" x14ac:dyDescent="0.25">
      <c r="A956" s="86"/>
      <c r="B956" s="86"/>
      <c r="C956" s="86"/>
      <c r="D956" s="86"/>
      <c r="E956" s="9"/>
      <c r="F956" s="9"/>
      <c r="G956" s="9"/>
      <c r="H956" s="9"/>
      <c r="I956" s="9"/>
    </row>
    <row r="957" spans="1:9" ht="30.95" customHeight="1" x14ac:dyDescent="0.25">
      <c r="A957" s="88" t="s">
        <v>2229</v>
      </c>
      <c r="B957" s="88"/>
      <c r="C957" s="88"/>
      <c r="D957" s="88"/>
      <c r="E957" s="88"/>
      <c r="F957" s="88"/>
      <c r="G957" s="88"/>
      <c r="H957" s="88"/>
      <c r="I957" s="88"/>
    </row>
    <row r="958" spans="1:9" ht="15" customHeight="1" x14ac:dyDescent="0.25">
      <c r="A958" s="89"/>
      <c r="B958" s="89"/>
      <c r="C958" s="14" t="s">
        <v>2076</v>
      </c>
      <c r="D958" s="14" t="s">
        <v>2056</v>
      </c>
      <c r="E958" s="14" t="s">
        <v>2058</v>
      </c>
      <c r="F958" s="14" t="s">
        <v>2092</v>
      </c>
      <c r="G958" s="14" t="s">
        <v>2086</v>
      </c>
      <c r="H958" s="14" t="s">
        <v>2059</v>
      </c>
      <c r="I958" s="9"/>
    </row>
    <row r="959" spans="1:9" ht="18.95" customHeight="1" x14ac:dyDescent="0.25">
      <c r="A959" s="15" t="s">
        <v>2087</v>
      </c>
      <c r="B959" s="16" t="s">
        <v>2186</v>
      </c>
      <c r="C959" s="17">
        <v>5366.35</v>
      </c>
      <c r="D959" s="17">
        <v>0.1</v>
      </c>
      <c r="E959" s="17">
        <v>1</v>
      </c>
      <c r="F959" s="17">
        <v>30</v>
      </c>
      <c r="G959" s="17">
        <v>1.5</v>
      </c>
      <c r="H959" s="18">
        <v>24148.58</v>
      </c>
      <c r="I959" s="9"/>
    </row>
    <row r="960" spans="1:9" ht="18.95" customHeight="1" x14ac:dyDescent="0.25">
      <c r="A960" s="15" t="s">
        <v>2089</v>
      </c>
      <c r="B960" s="16" t="s">
        <v>2186</v>
      </c>
      <c r="C960" s="17">
        <v>959.36</v>
      </c>
      <c r="D960" s="17">
        <v>0.05</v>
      </c>
      <c r="E960" s="17">
        <v>1</v>
      </c>
      <c r="F960" s="17">
        <v>30</v>
      </c>
      <c r="G960" s="17">
        <v>1.5</v>
      </c>
      <c r="H960" s="18">
        <v>2158.56</v>
      </c>
      <c r="I960" s="9"/>
    </row>
    <row r="961" spans="1:9" ht="27" customHeight="1" x14ac:dyDescent="0.25">
      <c r="A961" s="15" t="s">
        <v>2090</v>
      </c>
      <c r="B961" s="16" t="s">
        <v>2186</v>
      </c>
      <c r="C961" s="17">
        <v>4.5999999999999996</v>
      </c>
      <c r="D961" s="17">
        <v>0.1</v>
      </c>
      <c r="E961" s="17">
        <v>4</v>
      </c>
      <c r="F961" s="17">
        <v>30</v>
      </c>
      <c r="G961" s="17">
        <v>1.5</v>
      </c>
      <c r="H961" s="18">
        <v>82.8</v>
      </c>
      <c r="I961" s="9"/>
    </row>
    <row r="962" spans="1:9" ht="15" customHeight="1" x14ac:dyDescent="0.25">
      <c r="A962" s="19"/>
      <c r="B962" s="20"/>
      <c r="C962" s="21"/>
      <c r="D962" s="21"/>
      <c r="E962" s="21"/>
      <c r="F962" s="21"/>
      <c r="G962" s="21"/>
      <c r="H962" s="22">
        <v>26389.94</v>
      </c>
      <c r="I962" s="9"/>
    </row>
    <row r="963" spans="1:9" ht="9.9499999999999993" customHeight="1" x14ac:dyDescent="0.25">
      <c r="A963" s="86"/>
      <c r="B963" s="86"/>
      <c r="C963" s="86"/>
      <c r="D963" s="9"/>
      <c r="E963" s="9"/>
      <c r="F963" s="9"/>
      <c r="G963" s="9"/>
      <c r="H963" s="9"/>
      <c r="I963" s="9"/>
    </row>
    <row r="964" spans="1:9" ht="12" customHeight="1" x14ac:dyDescent="0.25">
      <c r="A964" s="9"/>
      <c r="B964" s="9"/>
      <c r="C964" s="9"/>
      <c r="D964" s="90" t="s">
        <v>4327</v>
      </c>
      <c r="E964" s="90"/>
      <c r="F964" s="90"/>
      <c r="G964" s="90"/>
      <c r="H964" s="90"/>
      <c r="I964" s="90"/>
    </row>
    <row r="965" spans="1:9" ht="9.9499999999999993" customHeight="1" x14ac:dyDescent="0.25">
      <c r="A965" s="86"/>
      <c r="B965" s="86"/>
      <c r="C965" s="86"/>
      <c r="D965" s="86"/>
      <c r="E965" s="9"/>
      <c r="F965" s="9"/>
      <c r="G965" s="9"/>
      <c r="H965" s="9"/>
      <c r="I965" s="9"/>
    </row>
    <row r="966" spans="1:9" ht="42.95" customHeight="1" x14ac:dyDescent="0.25">
      <c r="A966" s="88" t="s">
        <v>2230</v>
      </c>
      <c r="B966" s="88"/>
      <c r="C966" s="88"/>
      <c r="D966" s="88"/>
      <c r="E966" s="88"/>
      <c r="F966" s="88"/>
      <c r="G966" s="88"/>
      <c r="H966" s="88"/>
      <c r="I966" s="88"/>
    </row>
    <row r="967" spans="1:9" ht="15" customHeight="1" x14ac:dyDescent="0.25">
      <c r="A967" s="89"/>
      <c r="B967" s="89"/>
      <c r="C967" s="14" t="s">
        <v>2076</v>
      </c>
      <c r="D967" s="14" t="s">
        <v>2056</v>
      </c>
      <c r="E967" s="14" t="s">
        <v>2058</v>
      </c>
      <c r="F967" s="14" t="s">
        <v>2092</v>
      </c>
      <c r="G967" s="14" t="s">
        <v>2086</v>
      </c>
      <c r="H967" s="14" t="s">
        <v>2059</v>
      </c>
      <c r="I967" s="9"/>
    </row>
    <row r="968" spans="1:9" ht="18.95" customHeight="1" x14ac:dyDescent="0.25">
      <c r="A968" s="15" t="s">
        <v>2087</v>
      </c>
      <c r="B968" s="16" t="s">
        <v>2186</v>
      </c>
      <c r="C968" s="17">
        <v>5366.35</v>
      </c>
      <c r="D968" s="17">
        <v>0.1</v>
      </c>
      <c r="E968" s="17">
        <v>1</v>
      </c>
      <c r="F968" s="17">
        <v>12</v>
      </c>
      <c r="G968" s="17">
        <v>1.5</v>
      </c>
      <c r="H968" s="18">
        <v>9659.43</v>
      </c>
      <c r="I968" s="9"/>
    </row>
    <row r="969" spans="1:9" ht="18.95" customHeight="1" x14ac:dyDescent="0.25">
      <c r="A969" s="15" t="s">
        <v>2089</v>
      </c>
      <c r="B969" s="16" t="s">
        <v>2186</v>
      </c>
      <c r="C969" s="17">
        <v>959.36</v>
      </c>
      <c r="D969" s="17">
        <v>0.1</v>
      </c>
      <c r="E969" s="17">
        <v>1</v>
      </c>
      <c r="F969" s="17">
        <v>12</v>
      </c>
      <c r="G969" s="17">
        <v>1.5</v>
      </c>
      <c r="H969" s="18">
        <v>1726.85</v>
      </c>
      <c r="I969" s="9"/>
    </row>
    <row r="970" spans="1:9" ht="27" customHeight="1" x14ac:dyDescent="0.25">
      <c r="A970" s="15" t="s">
        <v>2090</v>
      </c>
      <c r="B970" s="16" t="s">
        <v>2186</v>
      </c>
      <c r="C970" s="17">
        <v>4.5999999999999996</v>
      </c>
      <c r="D970" s="17">
        <v>0.1</v>
      </c>
      <c r="E970" s="17">
        <v>4</v>
      </c>
      <c r="F970" s="17">
        <v>12</v>
      </c>
      <c r="G970" s="17">
        <v>1.5</v>
      </c>
      <c r="H970" s="18">
        <v>33.119999999999997</v>
      </c>
      <c r="I970" s="9"/>
    </row>
    <row r="971" spans="1:9" ht="15" customHeight="1" x14ac:dyDescent="0.25">
      <c r="A971" s="19"/>
      <c r="B971" s="20"/>
      <c r="C971" s="21"/>
      <c r="D971" s="21"/>
      <c r="E971" s="21"/>
      <c r="F971" s="21"/>
      <c r="G971" s="21"/>
      <c r="H971" s="22">
        <v>11419.4</v>
      </c>
      <c r="I971" s="9"/>
    </row>
    <row r="972" spans="1:9" ht="9.9499999999999993" customHeight="1" x14ac:dyDescent="0.25">
      <c r="A972" s="86"/>
      <c r="B972" s="86"/>
      <c r="C972" s="86"/>
      <c r="D972" s="9"/>
      <c r="E972" s="9"/>
      <c r="F972" s="9"/>
      <c r="G972" s="9"/>
      <c r="H972" s="9"/>
      <c r="I972" s="9"/>
    </row>
    <row r="973" spans="1:9" ht="12" customHeight="1" x14ac:dyDescent="0.25">
      <c r="A973" s="9"/>
      <c r="B973" s="9"/>
      <c r="C973" s="9"/>
      <c r="D973" s="90" t="s">
        <v>4328</v>
      </c>
      <c r="E973" s="90"/>
      <c r="F973" s="90"/>
      <c r="G973" s="90"/>
      <c r="H973" s="90"/>
      <c r="I973" s="90"/>
    </row>
    <row r="974" spans="1:9" ht="9.9499999999999993" customHeight="1" x14ac:dyDescent="0.25">
      <c r="A974" s="86"/>
      <c r="B974" s="86"/>
      <c r="C974" s="86"/>
      <c r="D974" s="86"/>
      <c r="E974" s="9"/>
      <c r="F974" s="9"/>
      <c r="G974" s="9"/>
      <c r="H974" s="9"/>
      <c r="I974" s="9"/>
    </row>
    <row r="975" spans="1:9" ht="20.100000000000001" customHeight="1" x14ac:dyDescent="0.25">
      <c r="A975" s="88" t="s">
        <v>2231</v>
      </c>
      <c r="B975" s="88"/>
      <c r="C975" s="88"/>
      <c r="D975" s="88"/>
      <c r="E975" s="88"/>
      <c r="F975" s="88"/>
      <c r="G975" s="88"/>
      <c r="H975" s="88"/>
      <c r="I975" s="88"/>
    </row>
    <row r="976" spans="1:9" ht="15" customHeight="1" x14ac:dyDescent="0.25">
      <c r="A976" s="89"/>
      <c r="B976" s="89"/>
      <c r="C976" s="14" t="s">
        <v>2076</v>
      </c>
      <c r="D976" s="14" t="s">
        <v>2056</v>
      </c>
      <c r="E976" s="14" t="s">
        <v>2086</v>
      </c>
      <c r="F976" s="14" t="s">
        <v>2059</v>
      </c>
      <c r="G976" s="9"/>
      <c r="H976" s="9"/>
      <c r="I976" s="9"/>
    </row>
    <row r="977" spans="1:9" ht="18.95" customHeight="1" x14ac:dyDescent="0.25">
      <c r="A977" s="15" t="s">
        <v>2096</v>
      </c>
      <c r="B977" s="16" t="s">
        <v>2097</v>
      </c>
      <c r="C977" s="17">
        <v>5366.35</v>
      </c>
      <c r="D977" s="17">
        <v>0.1</v>
      </c>
      <c r="E977" s="17">
        <v>1.5</v>
      </c>
      <c r="F977" s="18">
        <v>804.95</v>
      </c>
      <c r="G977" s="9"/>
      <c r="H977" s="9"/>
      <c r="I977" s="9"/>
    </row>
    <row r="978" spans="1:9" ht="15" customHeight="1" x14ac:dyDescent="0.25">
      <c r="A978" s="19"/>
      <c r="B978" s="20"/>
      <c r="C978" s="21"/>
      <c r="D978" s="21"/>
      <c r="E978" s="21"/>
      <c r="F978" s="22">
        <v>804.95</v>
      </c>
      <c r="G978" s="9"/>
      <c r="H978" s="9"/>
      <c r="I978" s="9"/>
    </row>
    <row r="979" spans="1:9" ht="9.9499999999999993" customHeight="1" x14ac:dyDescent="0.25">
      <c r="A979" s="86"/>
      <c r="B979" s="86"/>
      <c r="C979" s="86"/>
      <c r="D979" s="9"/>
      <c r="E979" s="9"/>
      <c r="F979" s="9"/>
      <c r="G979" s="9"/>
      <c r="H979" s="9"/>
      <c r="I979" s="9"/>
    </row>
    <row r="980" spans="1:9" ht="12" customHeight="1" x14ac:dyDescent="0.25">
      <c r="A980" s="9"/>
      <c r="B980" s="9"/>
      <c r="C980" s="9"/>
      <c r="D980" s="90" t="s">
        <v>4329</v>
      </c>
      <c r="E980" s="90"/>
      <c r="F980" s="90"/>
      <c r="G980" s="90"/>
      <c r="H980" s="90"/>
      <c r="I980" s="90"/>
    </row>
    <row r="981" spans="1:9" ht="9.9499999999999993" customHeight="1" x14ac:dyDescent="0.25">
      <c r="A981" s="86"/>
      <c r="B981" s="86"/>
      <c r="C981" s="86"/>
      <c r="D981" s="86"/>
      <c r="E981" s="9"/>
      <c r="F981" s="9"/>
      <c r="G981" s="9"/>
      <c r="H981" s="9"/>
      <c r="I981" s="9"/>
    </row>
    <row r="982" spans="1:9" ht="30.95" customHeight="1" x14ac:dyDescent="0.25">
      <c r="A982" s="88" t="s">
        <v>2232</v>
      </c>
      <c r="B982" s="88"/>
      <c r="C982" s="88"/>
      <c r="D982" s="88"/>
      <c r="E982" s="88"/>
      <c r="F982" s="88"/>
      <c r="G982" s="88"/>
      <c r="H982" s="88"/>
      <c r="I982" s="88"/>
    </row>
    <row r="983" spans="1:9" ht="15" customHeight="1" x14ac:dyDescent="0.25">
      <c r="A983" s="89"/>
      <c r="B983" s="89"/>
      <c r="C983" s="14" t="s">
        <v>2076</v>
      </c>
      <c r="D983" s="14" t="s">
        <v>2079</v>
      </c>
      <c r="E983" s="14" t="s">
        <v>2092</v>
      </c>
      <c r="F983" s="14" t="s">
        <v>2086</v>
      </c>
      <c r="G983" s="14" t="s">
        <v>2059</v>
      </c>
      <c r="H983" s="9"/>
      <c r="I983" s="9"/>
    </row>
    <row r="984" spans="1:9" ht="27" customHeight="1" x14ac:dyDescent="0.25">
      <c r="A984" s="15" t="s">
        <v>2099</v>
      </c>
      <c r="B984" s="16" t="s">
        <v>2100</v>
      </c>
      <c r="C984" s="17">
        <v>959.36</v>
      </c>
      <c r="D984" s="17">
        <v>0.1</v>
      </c>
      <c r="E984" s="17">
        <v>29.7</v>
      </c>
      <c r="F984" s="17">
        <v>1.5</v>
      </c>
      <c r="G984" s="18">
        <v>4273.95</v>
      </c>
      <c r="H984" s="9"/>
      <c r="I984" s="9"/>
    </row>
    <row r="985" spans="1:9" ht="15" customHeight="1" x14ac:dyDescent="0.25">
      <c r="A985" s="19"/>
      <c r="B985" s="20"/>
      <c r="C985" s="21"/>
      <c r="D985" s="21"/>
      <c r="E985" s="21"/>
      <c r="F985" s="21"/>
      <c r="G985" s="22">
        <v>4273.95</v>
      </c>
      <c r="H985" s="9"/>
      <c r="I985" s="9"/>
    </row>
    <row r="986" spans="1:9" ht="9.9499999999999993" customHeight="1" x14ac:dyDescent="0.25">
      <c r="A986" s="86"/>
      <c r="B986" s="86"/>
      <c r="C986" s="86"/>
      <c r="D986" s="9"/>
      <c r="E986" s="9"/>
      <c r="F986" s="9"/>
      <c r="G986" s="9"/>
      <c r="H986" s="9"/>
      <c r="I986" s="9"/>
    </row>
    <row r="987" spans="1:9" ht="12" customHeight="1" x14ac:dyDescent="0.25">
      <c r="A987" s="9"/>
      <c r="B987" s="9"/>
      <c r="C987" s="9"/>
      <c r="D987" s="90" t="s">
        <v>4330</v>
      </c>
      <c r="E987" s="90"/>
      <c r="F987" s="90"/>
      <c r="G987" s="90"/>
      <c r="H987" s="90"/>
      <c r="I987" s="90"/>
    </row>
    <row r="988" spans="1:9" ht="9.9499999999999993" customHeight="1" x14ac:dyDescent="0.25">
      <c r="A988" s="86"/>
      <c r="B988" s="86"/>
      <c r="C988" s="86"/>
      <c r="D988" s="86"/>
      <c r="E988" s="9"/>
      <c r="F988" s="9"/>
      <c r="G988" s="9"/>
      <c r="H988" s="9"/>
      <c r="I988" s="9"/>
    </row>
    <row r="989" spans="1:9" ht="30.95" customHeight="1" x14ac:dyDescent="0.25">
      <c r="A989" s="88" t="s">
        <v>2233</v>
      </c>
      <c r="B989" s="88"/>
      <c r="C989" s="88"/>
      <c r="D989" s="88"/>
      <c r="E989" s="88"/>
      <c r="F989" s="88"/>
      <c r="G989" s="88"/>
      <c r="H989" s="88"/>
      <c r="I989" s="88"/>
    </row>
    <row r="990" spans="1:9" ht="15" customHeight="1" x14ac:dyDescent="0.25">
      <c r="A990" s="89"/>
      <c r="B990" s="89"/>
      <c r="C990" s="14" t="s">
        <v>2076</v>
      </c>
      <c r="D990" s="14" t="s">
        <v>2079</v>
      </c>
      <c r="E990" s="14" t="s">
        <v>2059</v>
      </c>
      <c r="F990" s="9"/>
      <c r="G990" s="9"/>
      <c r="H990" s="9"/>
      <c r="I990" s="9"/>
    </row>
    <row r="991" spans="1:9" ht="18.95" customHeight="1" x14ac:dyDescent="0.25">
      <c r="A991" s="15" t="s">
        <v>2080</v>
      </c>
      <c r="B991" s="16" t="s">
        <v>2081</v>
      </c>
      <c r="C991" s="17">
        <v>959.36</v>
      </c>
      <c r="D991" s="17">
        <v>0.1</v>
      </c>
      <c r="E991" s="18">
        <v>95.94</v>
      </c>
      <c r="F991" s="9"/>
      <c r="G991" s="9"/>
      <c r="H991" s="9"/>
      <c r="I991" s="9"/>
    </row>
    <row r="992" spans="1:9" ht="15" customHeight="1" x14ac:dyDescent="0.25">
      <c r="A992" s="19"/>
      <c r="B992" s="20"/>
      <c r="C992" s="21"/>
      <c r="D992" s="21"/>
      <c r="E992" s="22">
        <v>95.94</v>
      </c>
      <c r="F992" s="9"/>
      <c r="G992" s="9"/>
      <c r="H992" s="9"/>
      <c r="I992" s="9"/>
    </row>
    <row r="993" spans="1:9" ht="9.9499999999999993" customHeight="1" x14ac:dyDescent="0.25">
      <c r="A993" s="86"/>
      <c r="B993" s="86"/>
      <c r="C993" s="86"/>
      <c r="D993" s="9"/>
      <c r="E993" s="9"/>
      <c r="F993" s="9"/>
      <c r="G993" s="9"/>
      <c r="H993" s="9"/>
      <c r="I993" s="9"/>
    </row>
    <row r="994" spans="1:9" ht="12" customHeight="1" x14ac:dyDescent="0.25">
      <c r="A994" s="9"/>
      <c r="B994" s="9"/>
      <c r="C994" s="9"/>
      <c r="D994" s="90" t="s">
        <v>4325</v>
      </c>
      <c r="E994" s="90"/>
      <c r="F994" s="90"/>
      <c r="G994" s="90"/>
      <c r="H994" s="90"/>
      <c r="I994" s="90"/>
    </row>
    <row r="995" spans="1:9" ht="9.9499999999999993" customHeight="1" x14ac:dyDescent="0.25">
      <c r="A995" s="86"/>
      <c r="B995" s="86"/>
      <c r="C995" s="86"/>
      <c r="D995" s="86"/>
      <c r="E995" s="9"/>
      <c r="F995" s="9"/>
      <c r="G995" s="9"/>
      <c r="H995" s="9"/>
      <c r="I995" s="9"/>
    </row>
    <row r="996" spans="1:9" ht="30.95" customHeight="1" x14ac:dyDescent="0.25">
      <c r="A996" s="88" t="s">
        <v>2234</v>
      </c>
      <c r="B996" s="88"/>
      <c r="C996" s="88"/>
      <c r="D996" s="88"/>
      <c r="E996" s="88"/>
      <c r="F996" s="88"/>
      <c r="G996" s="88"/>
      <c r="H996" s="88"/>
      <c r="I996" s="88"/>
    </row>
    <row r="997" spans="1:9" ht="15" customHeight="1" x14ac:dyDescent="0.25">
      <c r="A997" s="89"/>
      <c r="B997" s="89"/>
      <c r="C997" s="14" t="s">
        <v>2076</v>
      </c>
      <c r="D997" s="14" t="s">
        <v>2059</v>
      </c>
      <c r="E997" s="9"/>
      <c r="F997" s="9"/>
      <c r="G997" s="9"/>
      <c r="H997" s="9"/>
      <c r="I997" s="9"/>
    </row>
    <row r="998" spans="1:9" ht="18.95" customHeight="1" x14ac:dyDescent="0.25">
      <c r="A998" s="15" t="s">
        <v>2170</v>
      </c>
      <c r="B998" s="16" t="s">
        <v>2076</v>
      </c>
      <c r="C998" s="17">
        <v>959.36</v>
      </c>
      <c r="D998" s="18">
        <v>959.36</v>
      </c>
      <c r="E998" s="9"/>
      <c r="F998" s="9"/>
      <c r="G998" s="9"/>
      <c r="H998" s="9"/>
      <c r="I998" s="9"/>
    </row>
    <row r="999" spans="1:9" ht="15" customHeight="1" x14ac:dyDescent="0.25">
      <c r="A999" s="19"/>
      <c r="B999" s="20"/>
      <c r="C999" s="21"/>
      <c r="D999" s="22">
        <v>959.36</v>
      </c>
      <c r="E999" s="9"/>
      <c r="F999" s="9"/>
      <c r="G999" s="9"/>
      <c r="H999" s="9"/>
      <c r="I999" s="9"/>
    </row>
    <row r="1000" spans="1:9" ht="9.9499999999999993" customHeight="1" x14ac:dyDescent="0.25">
      <c r="A1000" s="86"/>
      <c r="B1000" s="86"/>
      <c r="C1000" s="86"/>
      <c r="D1000" s="9"/>
      <c r="E1000" s="9"/>
      <c r="F1000" s="9"/>
      <c r="G1000" s="9"/>
      <c r="H1000" s="9"/>
      <c r="I1000" s="9"/>
    </row>
    <row r="1001" spans="1:9" ht="12" customHeight="1" x14ac:dyDescent="0.25">
      <c r="A1001" s="9"/>
      <c r="B1001" s="9"/>
      <c r="C1001" s="9"/>
      <c r="D1001" s="90" t="s">
        <v>4331</v>
      </c>
      <c r="E1001" s="90"/>
      <c r="F1001" s="90"/>
      <c r="G1001" s="90"/>
      <c r="H1001" s="90"/>
      <c r="I1001" s="90"/>
    </row>
    <row r="1002" spans="1:9" ht="9.9499999999999993" customHeight="1" x14ac:dyDescent="0.25">
      <c r="A1002" s="86"/>
      <c r="B1002" s="86"/>
      <c r="C1002" s="86"/>
      <c r="D1002" s="86"/>
      <c r="E1002" s="9"/>
      <c r="F1002" s="9"/>
      <c r="G1002" s="9"/>
      <c r="H1002" s="9"/>
      <c r="I1002" s="9"/>
    </row>
    <row r="1003" spans="1:9" ht="42.95" customHeight="1" x14ac:dyDescent="0.25">
      <c r="A1003" s="88" t="s">
        <v>2235</v>
      </c>
      <c r="B1003" s="88"/>
      <c r="C1003" s="88"/>
      <c r="D1003" s="88"/>
      <c r="E1003" s="88"/>
      <c r="F1003" s="88"/>
      <c r="G1003" s="88"/>
      <c r="H1003" s="88"/>
      <c r="I1003" s="88"/>
    </row>
    <row r="1004" spans="1:9" ht="15" customHeight="1" x14ac:dyDescent="0.25">
      <c r="A1004" s="89"/>
      <c r="B1004" s="89"/>
      <c r="C1004" s="14" t="s">
        <v>2069</v>
      </c>
      <c r="D1004" s="14" t="s">
        <v>2058</v>
      </c>
      <c r="E1004" s="14" t="s">
        <v>2059</v>
      </c>
      <c r="F1004" s="9"/>
      <c r="G1004" s="9"/>
      <c r="H1004" s="9"/>
      <c r="I1004" s="9"/>
    </row>
    <row r="1005" spans="1:9" ht="12.95" customHeight="1" x14ac:dyDescent="0.25">
      <c r="A1005" s="15"/>
      <c r="B1005" s="16" t="s">
        <v>2104</v>
      </c>
      <c r="C1005" s="17">
        <v>691.99</v>
      </c>
      <c r="D1005" s="17">
        <v>1</v>
      </c>
      <c r="E1005" s="18">
        <v>691.99</v>
      </c>
      <c r="F1005" s="9"/>
      <c r="G1005" s="9"/>
      <c r="H1005" s="9"/>
      <c r="I1005" s="9"/>
    </row>
    <row r="1006" spans="1:9" ht="15" customHeight="1" x14ac:dyDescent="0.25">
      <c r="A1006" s="19"/>
      <c r="B1006" s="20"/>
      <c r="C1006" s="21"/>
      <c r="D1006" s="21"/>
      <c r="E1006" s="22">
        <v>691.99</v>
      </c>
      <c r="F1006" s="9"/>
      <c r="G1006" s="9"/>
      <c r="H1006" s="9"/>
      <c r="I1006" s="9"/>
    </row>
    <row r="1007" spans="1:9" ht="9.9499999999999993" customHeight="1" x14ac:dyDescent="0.25">
      <c r="A1007" s="86"/>
      <c r="B1007" s="86"/>
      <c r="C1007" s="86"/>
      <c r="D1007" s="9"/>
      <c r="E1007" s="9"/>
      <c r="F1007" s="9"/>
      <c r="G1007" s="9"/>
      <c r="H1007" s="9"/>
      <c r="I1007" s="9"/>
    </row>
    <row r="1008" spans="1:9" ht="12" customHeight="1" x14ac:dyDescent="0.25">
      <c r="A1008" s="9"/>
      <c r="B1008" s="9"/>
      <c r="C1008" s="9"/>
      <c r="D1008" s="90" t="s">
        <v>4332</v>
      </c>
      <c r="E1008" s="90"/>
      <c r="F1008" s="90"/>
      <c r="G1008" s="90"/>
      <c r="H1008" s="90"/>
      <c r="I1008" s="90"/>
    </row>
    <row r="1009" spans="1:9" ht="9.9499999999999993" customHeight="1" x14ac:dyDescent="0.25">
      <c r="A1009" s="86"/>
      <c r="B1009" s="86"/>
      <c r="C1009" s="86"/>
      <c r="D1009" s="86"/>
      <c r="E1009" s="9"/>
      <c r="F1009" s="9"/>
      <c r="G1009" s="9"/>
      <c r="H1009" s="9"/>
      <c r="I1009" s="9"/>
    </row>
    <row r="1010" spans="1:9" ht="30.95" customHeight="1" x14ac:dyDescent="0.25">
      <c r="A1010" s="88" t="s">
        <v>2236</v>
      </c>
      <c r="B1010" s="88"/>
      <c r="C1010" s="88"/>
      <c r="D1010" s="88"/>
      <c r="E1010" s="88"/>
      <c r="F1010" s="88"/>
      <c r="G1010" s="88"/>
      <c r="H1010" s="88"/>
      <c r="I1010" s="88"/>
    </row>
    <row r="1011" spans="1:9" ht="15" customHeight="1" x14ac:dyDescent="0.25">
      <c r="A1011" s="89"/>
      <c r="B1011" s="89"/>
      <c r="C1011" s="14" t="s">
        <v>2069</v>
      </c>
      <c r="D1011" s="14" t="s">
        <v>2058</v>
      </c>
      <c r="E1011" s="14" t="s">
        <v>2059</v>
      </c>
      <c r="F1011" s="9"/>
      <c r="G1011" s="9"/>
      <c r="H1011" s="9"/>
      <c r="I1011" s="9"/>
    </row>
    <row r="1012" spans="1:9" ht="12.95" customHeight="1" x14ac:dyDescent="0.25">
      <c r="A1012" s="15"/>
      <c r="B1012" s="16" t="s">
        <v>2104</v>
      </c>
      <c r="C1012" s="17">
        <v>691.99</v>
      </c>
      <c r="D1012" s="17">
        <v>1</v>
      </c>
      <c r="E1012" s="18">
        <v>691.99</v>
      </c>
      <c r="F1012" s="9"/>
      <c r="G1012" s="9"/>
      <c r="H1012" s="9"/>
      <c r="I1012" s="9"/>
    </row>
    <row r="1013" spans="1:9" ht="15" customHeight="1" x14ac:dyDescent="0.25">
      <c r="A1013" s="19"/>
      <c r="B1013" s="20"/>
      <c r="C1013" s="21"/>
      <c r="D1013" s="21"/>
      <c r="E1013" s="22">
        <v>691.99</v>
      </c>
      <c r="F1013" s="9"/>
      <c r="G1013" s="9"/>
      <c r="H1013" s="9"/>
      <c r="I1013" s="9"/>
    </row>
    <row r="1014" spans="1:9" ht="9.9499999999999993" customHeight="1" x14ac:dyDescent="0.25">
      <c r="A1014" s="86"/>
      <c r="B1014" s="86"/>
      <c r="C1014" s="86"/>
      <c r="D1014" s="9"/>
      <c r="E1014" s="9"/>
      <c r="F1014" s="9"/>
      <c r="G1014" s="9"/>
      <c r="H1014" s="9"/>
      <c r="I1014" s="9"/>
    </row>
    <row r="1015" spans="1:9" ht="12" customHeight="1" x14ac:dyDescent="0.25">
      <c r="A1015" s="9"/>
      <c r="B1015" s="9"/>
      <c r="C1015" s="9"/>
      <c r="D1015" s="90" t="s">
        <v>4332</v>
      </c>
      <c r="E1015" s="90"/>
      <c r="F1015" s="90"/>
      <c r="G1015" s="90"/>
      <c r="H1015" s="90"/>
      <c r="I1015" s="90"/>
    </row>
    <row r="1016" spans="1:9" ht="9.9499999999999993" customHeight="1" x14ac:dyDescent="0.25">
      <c r="A1016" s="86"/>
      <c r="B1016" s="86"/>
      <c r="C1016" s="86"/>
      <c r="D1016" s="86"/>
      <c r="E1016" s="9"/>
      <c r="F1016" s="9"/>
      <c r="G1016" s="9"/>
      <c r="H1016" s="9"/>
      <c r="I1016" s="9"/>
    </row>
    <row r="1017" spans="1:9" ht="42.95" customHeight="1" x14ac:dyDescent="0.25">
      <c r="A1017" s="88" t="s">
        <v>2237</v>
      </c>
      <c r="B1017" s="88"/>
      <c r="C1017" s="88"/>
      <c r="D1017" s="88"/>
      <c r="E1017" s="88"/>
      <c r="F1017" s="88"/>
      <c r="G1017" s="88"/>
      <c r="H1017" s="88"/>
      <c r="I1017" s="88"/>
    </row>
    <row r="1018" spans="1:9" ht="15" customHeight="1" x14ac:dyDescent="0.25">
      <c r="A1018" s="89"/>
      <c r="B1018" s="89"/>
      <c r="C1018" s="14" t="s">
        <v>2058</v>
      </c>
      <c r="D1018" s="14" t="s">
        <v>2059</v>
      </c>
      <c r="E1018" s="9"/>
      <c r="F1018" s="9"/>
      <c r="G1018" s="9"/>
      <c r="H1018" s="9"/>
      <c r="I1018" s="9"/>
    </row>
    <row r="1019" spans="1:9" ht="12.95" customHeight="1" x14ac:dyDescent="0.25">
      <c r="A1019" s="15"/>
      <c r="B1019" s="16" t="s">
        <v>2058</v>
      </c>
      <c r="C1019" s="17">
        <v>4</v>
      </c>
      <c r="D1019" s="18">
        <v>4</v>
      </c>
      <c r="E1019" s="9"/>
      <c r="F1019" s="9"/>
      <c r="G1019" s="9"/>
      <c r="H1019" s="9"/>
      <c r="I1019" s="9"/>
    </row>
    <row r="1020" spans="1:9" ht="15" customHeight="1" x14ac:dyDescent="0.25">
      <c r="A1020" s="19"/>
      <c r="B1020" s="20"/>
      <c r="C1020" s="21"/>
      <c r="D1020" s="22">
        <v>4</v>
      </c>
      <c r="E1020" s="9"/>
      <c r="F1020" s="9"/>
      <c r="G1020" s="9"/>
      <c r="H1020" s="9"/>
      <c r="I1020" s="9"/>
    </row>
    <row r="1021" spans="1:9" ht="9.9499999999999993" customHeight="1" x14ac:dyDescent="0.25">
      <c r="A1021" s="86"/>
      <c r="B1021" s="86"/>
      <c r="C1021" s="86"/>
      <c r="D1021" s="9"/>
      <c r="E1021" s="9"/>
      <c r="F1021" s="9"/>
      <c r="G1021" s="9"/>
      <c r="H1021" s="9"/>
      <c r="I1021" s="9"/>
    </row>
    <row r="1022" spans="1:9" ht="12" customHeight="1" x14ac:dyDescent="0.25">
      <c r="A1022" s="9"/>
      <c r="B1022" s="9"/>
      <c r="C1022" s="9"/>
      <c r="D1022" s="90" t="s">
        <v>4255</v>
      </c>
      <c r="E1022" s="90"/>
      <c r="F1022" s="90"/>
      <c r="G1022" s="90"/>
      <c r="H1022" s="90"/>
      <c r="I1022" s="90"/>
    </row>
    <row r="1023" spans="1:9" ht="9.9499999999999993" customHeight="1" x14ac:dyDescent="0.25">
      <c r="A1023" s="86"/>
      <c r="B1023" s="86"/>
      <c r="C1023" s="86"/>
      <c r="D1023" s="86"/>
      <c r="E1023" s="9"/>
      <c r="F1023" s="9"/>
      <c r="G1023" s="9"/>
      <c r="H1023" s="9"/>
      <c r="I1023" s="9"/>
    </row>
    <row r="1024" spans="1:9" ht="30.95" customHeight="1" x14ac:dyDescent="0.25">
      <c r="A1024" s="88" t="s">
        <v>2238</v>
      </c>
      <c r="B1024" s="88"/>
      <c r="C1024" s="88"/>
      <c r="D1024" s="88"/>
      <c r="E1024" s="88"/>
      <c r="F1024" s="88"/>
      <c r="G1024" s="88"/>
      <c r="H1024" s="88"/>
      <c r="I1024" s="88"/>
    </row>
    <row r="1025" spans="1:9" ht="15" customHeight="1" x14ac:dyDescent="0.25">
      <c r="A1025" s="89"/>
      <c r="B1025" s="89"/>
      <c r="C1025" s="14" t="s">
        <v>2076</v>
      </c>
      <c r="D1025" s="14" t="s">
        <v>2059</v>
      </c>
      <c r="E1025" s="9"/>
      <c r="F1025" s="9"/>
      <c r="G1025" s="9"/>
      <c r="H1025" s="9"/>
      <c r="I1025" s="9"/>
    </row>
    <row r="1026" spans="1:9" ht="12.95" customHeight="1" x14ac:dyDescent="0.25">
      <c r="A1026" s="15" t="s">
        <v>2108</v>
      </c>
      <c r="B1026" s="16" t="s">
        <v>2076</v>
      </c>
      <c r="C1026" s="17">
        <v>959.36</v>
      </c>
      <c r="D1026" s="18">
        <v>959.36</v>
      </c>
      <c r="E1026" s="9"/>
      <c r="F1026" s="9"/>
      <c r="G1026" s="9"/>
      <c r="H1026" s="9"/>
      <c r="I1026" s="9"/>
    </row>
    <row r="1027" spans="1:9" ht="15" customHeight="1" x14ac:dyDescent="0.25">
      <c r="A1027" s="19"/>
      <c r="B1027" s="20"/>
      <c r="C1027" s="21"/>
      <c r="D1027" s="22">
        <v>959.36</v>
      </c>
      <c r="E1027" s="9"/>
      <c r="F1027" s="9"/>
      <c r="G1027" s="9"/>
      <c r="H1027" s="9"/>
      <c r="I1027" s="9"/>
    </row>
    <row r="1028" spans="1:9" ht="9.9499999999999993" customHeight="1" x14ac:dyDescent="0.25">
      <c r="A1028" s="86"/>
      <c r="B1028" s="86"/>
      <c r="C1028" s="86"/>
      <c r="D1028" s="9"/>
      <c r="E1028" s="9"/>
      <c r="F1028" s="9"/>
      <c r="G1028" s="9"/>
      <c r="H1028" s="9"/>
      <c r="I1028" s="9"/>
    </row>
    <row r="1029" spans="1:9" ht="12" customHeight="1" x14ac:dyDescent="0.25">
      <c r="A1029" s="9"/>
      <c r="B1029" s="9"/>
      <c r="C1029" s="9"/>
      <c r="D1029" s="90" t="s">
        <v>4331</v>
      </c>
      <c r="E1029" s="90"/>
      <c r="F1029" s="90"/>
      <c r="G1029" s="90"/>
      <c r="H1029" s="90"/>
      <c r="I1029" s="90"/>
    </row>
    <row r="1030" spans="1:9" ht="9.9499999999999993" customHeight="1" x14ac:dyDescent="0.25">
      <c r="A1030" s="86"/>
      <c r="B1030" s="86"/>
      <c r="C1030" s="86"/>
      <c r="D1030" s="86"/>
      <c r="E1030" s="9"/>
      <c r="F1030" s="9"/>
      <c r="G1030" s="9"/>
      <c r="H1030" s="9"/>
      <c r="I1030" s="9"/>
    </row>
    <row r="1031" spans="1:9" ht="42.95" customHeight="1" x14ac:dyDescent="0.25">
      <c r="A1031" s="88" t="s">
        <v>2239</v>
      </c>
      <c r="B1031" s="88"/>
      <c r="C1031" s="88"/>
      <c r="D1031" s="88"/>
      <c r="E1031" s="88"/>
      <c r="F1031" s="88"/>
      <c r="G1031" s="88"/>
      <c r="H1031" s="88"/>
      <c r="I1031" s="88"/>
    </row>
    <row r="1032" spans="1:9" ht="15" customHeight="1" x14ac:dyDescent="0.25">
      <c r="A1032" s="89"/>
      <c r="B1032" s="89"/>
      <c r="C1032" s="14" t="s">
        <v>2058</v>
      </c>
      <c r="D1032" s="14" t="s">
        <v>2059</v>
      </c>
      <c r="E1032" s="9"/>
      <c r="F1032" s="9"/>
      <c r="G1032" s="9"/>
      <c r="H1032" s="9"/>
      <c r="I1032" s="9"/>
    </row>
    <row r="1033" spans="1:9" ht="12.95" customHeight="1" x14ac:dyDescent="0.25">
      <c r="A1033" s="15"/>
      <c r="B1033" s="16" t="s">
        <v>2058</v>
      </c>
      <c r="C1033" s="17">
        <v>2</v>
      </c>
      <c r="D1033" s="18">
        <v>2</v>
      </c>
      <c r="E1033" s="9"/>
      <c r="F1033" s="9"/>
      <c r="G1033" s="9"/>
      <c r="H1033" s="9"/>
      <c r="I1033" s="9"/>
    </row>
    <row r="1034" spans="1:9" ht="15" customHeight="1" x14ac:dyDescent="0.25">
      <c r="A1034" s="19"/>
      <c r="B1034" s="20"/>
      <c r="C1034" s="21"/>
      <c r="D1034" s="22">
        <v>2</v>
      </c>
      <c r="E1034" s="9"/>
      <c r="F1034" s="9"/>
      <c r="G1034" s="9"/>
      <c r="H1034" s="9"/>
      <c r="I1034" s="9"/>
    </row>
    <row r="1035" spans="1:9" ht="9.9499999999999993" customHeight="1" x14ac:dyDescent="0.25">
      <c r="A1035" s="86"/>
      <c r="B1035" s="86"/>
      <c r="C1035" s="86"/>
      <c r="D1035" s="9"/>
      <c r="E1035" s="9"/>
      <c r="F1035" s="9"/>
      <c r="G1035" s="9"/>
      <c r="H1035" s="9"/>
      <c r="I1035" s="9"/>
    </row>
    <row r="1036" spans="1:9" ht="12" customHeight="1" x14ac:dyDescent="0.25">
      <c r="A1036" s="9"/>
      <c r="B1036" s="9"/>
      <c r="C1036" s="9"/>
      <c r="D1036" s="90" t="s">
        <v>4257</v>
      </c>
      <c r="E1036" s="90"/>
      <c r="F1036" s="90"/>
      <c r="G1036" s="90"/>
      <c r="H1036" s="90"/>
      <c r="I1036" s="90"/>
    </row>
    <row r="1037" spans="1:9" ht="9.9499999999999993" customHeight="1" x14ac:dyDescent="0.25">
      <c r="A1037" s="86"/>
      <c r="B1037" s="86"/>
      <c r="C1037" s="86"/>
      <c r="D1037" s="86"/>
      <c r="E1037" s="9"/>
      <c r="F1037" s="9"/>
      <c r="G1037" s="9"/>
      <c r="H1037" s="9"/>
      <c r="I1037" s="9"/>
    </row>
    <row r="1038" spans="1:9" ht="30.95" customHeight="1" x14ac:dyDescent="0.25">
      <c r="A1038" s="88" t="s">
        <v>2240</v>
      </c>
      <c r="B1038" s="88"/>
      <c r="C1038" s="88"/>
      <c r="D1038" s="88"/>
      <c r="E1038" s="88"/>
      <c r="F1038" s="88"/>
      <c r="G1038" s="88"/>
      <c r="H1038" s="88"/>
      <c r="I1038" s="88"/>
    </row>
    <row r="1039" spans="1:9" ht="15" customHeight="1" x14ac:dyDescent="0.25">
      <c r="A1039" s="89"/>
      <c r="B1039" s="89"/>
      <c r="C1039" s="14" t="s">
        <v>2076</v>
      </c>
      <c r="D1039" s="14" t="s">
        <v>2058</v>
      </c>
      <c r="E1039" s="14" t="s">
        <v>2059</v>
      </c>
      <c r="F1039" s="9"/>
      <c r="G1039" s="9"/>
      <c r="H1039" s="9"/>
      <c r="I1039" s="9"/>
    </row>
    <row r="1040" spans="1:9" ht="18.95" customHeight="1" x14ac:dyDescent="0.25">
      <c r="A1040" s="15" t="s">
        <v>2110</v>
      </c>
      <c r="B1040" s="16" t="s">
        <v>2111</v>
      </c>
      <c r="C1040" s="17">
        <v>0.16</v>
      </c>
      <c r="D1040" s="17">
        <v>93</v>
      </c>
      <c r="E1040" s="18">
        <v>14.88</v>
      </c>
      <c r="F1040" s="9"/>
      <c r="G1040" s="9"/>
      <c r="H1040" s="9"/>
      <c r="I1040" s="9"/>
    </row>
    <row r="1041" spans="1:9" ht="15" customHeight="1" x14ac:dyDescent="0.25">
      <c r="A1041" s="19"/>
      <c r="B1041" s="20"/>
      <c r="C1041" s="21"/>
      <c r="D1041" s="21"/>
      <c r="E1041" s="22">
        <v>14.88</v>
      </c>
      <c r="F1041" s="9"/>
      <c r="G1041" s="9"/>
      <c r="H1041" s="9"/>
      <c r="I1041" s="9"/>
    </row>
    <row r="1042" spans="1:9" ht="9.9499999999999993" customHeight="1" x14ac:dyDescent="0.25">
      <c r="A1042" s="86"/>
      <c r="B1042" s="86"/>
      <c r="C1042" s="86"/>
      <c r="D1042" s="9"/>
      <c r="E1042" s="9"/>
      <c r="F1042" s="9"/>
      <c r="G1042" s="9"/>
      <c r="H1042" s="9"/>
      <c r="I1042" s="9"/>
    </row>
    <row r="1043" spans="1:9" ht="12" customHeight="1" x14ac:dyDescent="0.25">
      <c r="A1043" s="9"/>
      <c r="B1043" s="9"/>
      <c r="C1043" s="9"/>
      <c r="D1043" s="90" t="s">
        <v>4256</v>
      </c>
      <c r="E1043" s="90"/>
      <c r="F1043" s="90"/>
      <c r="G1043" s="90"/>
      <c r="H1043" s="90"/>
      <c r="I1043" s="90"/>
    </row>
    <row r="1044" spans="1:9" ht="9.9499999999999993" customHeight="1" x14ac:dyDescent="0.25">
      <c r="A1044" s="86"/>
      <c r="B1044" s="86"/>
      <c r="C1044" s="86"/>
      <c r="D1044" s="86"/>
      <c r="E1044" s="9"/>
      <c r="F1044" s="9"/>
      <c r="G1044" s="9"/>
      <c r="H1044" s="9"/>
      <c r="I1044" s="9"/>
    </row>
    <row r="1045" spans="1:9" ht="20.100000000000001" customHeight="1" x14ac:dyDescent="0.25">
      <c r="A1045" s="88" t="s">
        <v>2241</v>
      </c>
      <c r="B1045" s="88"/>
      <c r="C1045" s="88"/>
      <c r="D1045" s="88"/>
      <c r="E1045" s="88"/>
      <c r="F1045" s="88"/>
      <c r="G1045" s="88"/>
      <c r="H1045" s="88"/>
      <c r="I1045" s="88"/>
    </row>
    <row r="1046" spans="1:9" ht="15" customHeight="1" x14ac:dyDescent="0.25">
      <c r="A1046" s="89"/>
      <c r="B1046" s="89"/>
      <c r="C1046" s="14" t="s">
        <v>2058</v>
      </c>
      <c r="D1046" s="14" t="s">
        <v>2059</v>
      </c>
      <c r="E1046" s="9"/>
      <c r="F1046" s="9"/>
      <c r="G1046" s="9"/>
      <c r="H1046" s="9"/>
      <c r="I1046" s="9"/>
    </row>
    <row r="1047" spans="1:9" ht="12.95" customHeight="1" x14ac:dyDescent="0.25">
      <c r="A1047" s="15"/>
      <c r="B1047" s="16" t="s">
        <v>2058</v>
      </c>
      <c r="C1047" s="17">
        <v>8</v>
      </c>
      <c r="D1047" s="18">
        <v>8</v>
      </c>
      <c r="E1047" s="9"/>
      <c r="F1047" s="9"/>
      <c r="G1047" s="9"/>
      <c r="H1047" s="9"/>
      <c r="I1047" s="9"/>
    </row>
    <row r="1048" spans="1:9" ht="15" customHeight="1" x14ac:dyDescent="0.25">
      <c r="A1048" s="19"/>
      <c r="B1048" s="20"/>
      <c r="C1048" s="21"/>
      <c r="D1048" s="22">
        <v>8</v>
      </c>
      <c r="E1048" s="9"/>
      <c r="F1048" s="9"/>
      <c r="G1048" s="9"/>
      <c r="H1048" s="9"/>
      <c r="I1048" s="9"/>
    </row>
    <row r="1049" spans="1:9" ht="9.9499999999999993" customHeight="1" x14ac:dyDescent="0.25">
      <c r="A1049" s="86"/>
      <c r="B1049" s="86"/>
      <c r="C1049" s="86"/>
      <c r="D1049" s="9"/>
      <c r="E1049" s="9"/>
      <c r="F1049" s="9"/>
      <c r="G1049" s="9"/>
      <c r="H1049" s="9"/>
      <c r="I1049" s="9"/>
    </row>
    <row r="1050" spans="1:9" ht="12" customHeight="1" x14ac:dyDescent="0.25">
      <c r="A1050" s="9"/>
      <c r="B1050" s="9"/>
      <c r="C1050" s="9"/>
      <c r="D1050" s="90" t="s">
        <v>4258</v>
      </c>
      <c r="E1050" s="90"/>
      <c r="F1050" s="90"/>
      <c r="G1050" s="90"/>
      <c r="H1050" s="90"/>
      <c r="I1050" s="90"/>
    </row>
    <row r="1051" spans="1:9" ht="9.9499999999999993" customHeight="1" x14ac:dyDescent="0.25">
      <c r="A1051" s="86"/>
      <c r="B1051" s="86"/>
      <c r="C1051" s="86"/>
      <c r="D1051" s="86"/>
      <c r="E1051" s="9"/>
      <c r="F1051" s="9"/>
      <c r="G1051" s="9"/>
      <c r="H1051" s="9"/>
      <c r="I1051" s="9"/>
    </row>
    <row r="1052" spans="1:9" ht="20.100000000000001" customHeight="1" x14ac:dyDescent="0.25">
      <c r="A1052" s="88" t="s">
        <v>2242</v>
      </c>
      <c r="B1052" s="88"/>
      <c r="C1052" s="88"/>
      <c r="D1052" s="88"/>
      <c r="E1052" s="88"/>
      <c r="F1052" s="88"/>
      <c r="G1052" s="88"/>
      <c r="H1052" s="88"/>
      <c r="I1052" s="88"/>
    </row>
    <row r="1053" spans="1:9" ht="15" customHeight="1" x14ac:dyDescent="0.25">
      <c r="A1053" s="89"/>
      <c r="B1053" s="89"/>
      <c r="C1053" s="14" t="s">
        <v>2076</v>
      </c>
      <c r="D1053" s="14" t="s">
        <v>2059</v>
      </c>
      <c r="E1053" s="9"/>
      <c r="F1053" s="9"/>
      <c r="G1053" s="9"/>
      <c r="H1053" s="9"/>
      <c r="I1053" s="9"/>
    </row>
    <row r="1054" spans="1:9" ht="12.95" customHeight="1" x14ac:dyDescent="0.25">
      <c r="A1054" s="15"/>
      <c r="B1054" s="16" t="s">
        <v>2076</v>
      </c>
      <c r="C1054" s="17">
        <v>385.6</v>
      </c>
      <c r="D1054" s="18">
        <v>385.6</v>
      </c>
      <c r="E1054" s="9"/>
      <c r="F1054" s="9"/>
      <c r="G1054" s="9"/>
      <c r="H1054" s="9"/>
      <c r="I1054" s="9"/>
    </row>
    <row r="1055" spans="1:9" ht="15" customHeight="1" x14ac:dyDescent="0.25">
      <c r="A1055" s="19"/>
      <c r="B1055" s="20"/>
      <c r="C1055" s="21"/>
      <c r="D1055" s="22">
        <v>385.6</v>
      </c>
      <c r="E1055" s="9"/>
      <c r="F1055" s="9"/>
      <c r="G1055" s="9"/>
      <c r="H1055" s="9"/>
      <c r="I1055" s="9"/>
    </row>
    <row r="1056" spans="1:9" ht="9.9499999999999993" customHeight="1" x14ac:dyDescent="0.25">
      <c r="A1056" s="86"/>
      <c r="B1056" s="86"/>
      <c r="C1056" s="86"/>
      <c r="D1056" s="9"/>
      <c r="E1056" s="9"/>
      <c r="F1056" s="9"/>
      <c r="G1056" s="9"/>
      <c r="H1056" s="9"/>
      <c r="I1056" s="9"/>
    </row>
    <row r="1057" spans="1:9" ht="12" customHeight="1" x14ac:dyDescent="0.25">
      <c r="A1057" s="9"/>
      <c r="B1057" s="9"/>
      <c r="C1057" s="9"/>
      <c r="D1057" s="90" t="s">
        <v>4333</v>
      </c>
      <c r="E1057" s="90"/>
      <c r="F1057" s="90"/>
      <c r="G1057" s="90"/>
      <c r="H1057" s="90"/>
      <c r="I1057" s="90"/>
    </row>
    <row r="1058" spans="1:9" ht="9.9499999999999993" customHeight="1" x14ac:dyDescent="0.25">
      <c r="A1058" s="86"/>
      <c r="B1058" s="86"/>
      <c r="C1058" s="86"/>
      <c r="D1058" s="86"/>
      <c r="E1058" s="9"/>
      <c r="F1058" s="9"/>
      <c r="G1058" s="9"/>
      <c r="H1058" s="9"/>
      <c r="I1058" s="9"/>
    </row>
    <row r="1059" spans="1:9" ht="30.95" customHeight="1" x14ac:dyDescent="0.25">
      <c r="A1059" s="88" t="s">
        <v>2243</v>
      </c>
      <c r="B1059" s="88"/>
      <c r="C1059" s="88"/>
      <c r="D1059" s="88"/>
      <c r="E1059" s="88"/>
      <c r="F1059" s="88"/>
      <c r="G1059" s="88"/>
      <c r="H1059" s="88"/>
      <c r="I1059" s="88"/>
    </row>
    <row r="1060" spans="1:9" ht="15" customHeight="1" x14ac:dyDescent="0.25">
      <c r="A1060" s="89"/>
      <c r="B1060" s="89"/>
      <c r="C1060" s="14" t="s">
        <v>2076</v>
      </c>
      <c r="D1060" s="14" t="s">
        <v>2059</v>
      </c>
      <c r="E1060" s="9"/>
      <c r="F1060" s="9"/>
      <c r="G1060" s="9"/>
      <c r="H1060" s="9"/>
      <c r="I1060" s="9"/>
    </row>
    <row r="1061" spans="1:9" ht="12.95" customHeight="1" x14ac:dyDescent="0.25">
      <c r="A1061" s="15" t="s">
        <v>2108</v>
      </c>
      <c r="B1061" s="16" t="s">
        <v>2076</v>
      </c>
      <c r="C1061" s="17">
        <v>959.36</v>
      </c>
      <c r="D1061" s="18">
        <v>959.36</v>
      </c>
      <c r="E1061" s="9"/>
      <c r="F1061" s="9"/>
      <c r="G1061" s="9"/>
      <c r="H1061" s="9"/>
      <c r="I1061" s="9"/>
    </row>
    <row r="1062" spans="1:9" ht="15" customHeight="1" x14ac:dyDescent="0.25">
      <c r="A1062" s="19"/>
      <c r="B1062" s="20"/>
      <c r="C1062" s="21"/>
      <c r="D1062" s="22">
        <v>959.36</v>
      </c>
      <c r="E1062" s="9"/>
      <c r="F1062" s="9"/>
      <c r="G1062" s="9"/>
      <c r="H1062" s="9"/>
      <c r="I1062" s="9"/>
    </row>
    <row r="1063" spans="1:9" ht="9.9499999999999993" customHeight="1" x14ac:dyDescent="0.25">
      <c r="A1063" s="86"/>
      <c r="B1063" s="86"/>
      <c r="C1063" s="86"/>
      <c r="D1063" s="9"/>
      <c r="E1063" s="9"/>
      <c r="F1063" s="9"/>
      <c r="G1063" s="9"/>
      <c r="H1063" s="9"/>
      <c r="I1063" s="9"/>
    </row>
    <row r="1064" spans="1:9" ht="12" customHeight="1" x14ac:dyDescent="0.25">
      <c r="A1064" s="9"/>
      <c r="B1064" s="9"/>
      <c r="C1064" s="9"/>
      <c r="D1064" s="90" t="s">
        <v>4331</v>
      </c>
      <c r="E1064" s="90"/>
      <c r="F1064" s="90"/>
      <c r="G1064" s="90"/>
      <c r="H1064" s="90"/>
      <c r="I1064" s="90"/>
    </row>
    <row r="1065" spans="1:9" ht="9.9499999999999993" customHeight="1" x14ac:dyDescent="0.25">
      <c r="A1065" s="86"/>
      <c r="B1065" s="86"/>
      <c r="C1065" s="86"/>
      <c r="D1065" s="86"/>
      <c r="E1065" s="9"/>
      <c r="F1065" s="9"/>
      <c r="G1065" s="9"/>
      <c r="H1065" s="9"/>
      <c r="I1065" s="9"/>
    </row>
    <row r="1066" spans="1:9" ht="20.100000000000001" customHeight="1" x14ac:dyDescent="0.25">
      <c r="A1066" s="88" t="s">
        <v>2244</v>
      </c>
      <c r="B1066" s="88"/>
      <c r="C1066" s="88"/>
      <c r="D1066" s="88"/>
      <c r="E1066" s="88"/>
      <c r="F1066" s="88"/>
      <c r="G1066" s="88"/>
      <c r="H1066" s="88"/>
      <c r="I1066" s="88"/>
    </row>
    <row r="1067" spans="1:9" ht="15" customHeight="1" x14ac:dyDescent="0.25">
      <c r="A1067" s="89"/>
      <c r="B1067" s="89"/>
      <c r="C1067" s="14" t="s">
        <v>2069</v>
      </c>
      <c r="D1067" s="14" t="s">
        <v>2058</v>
      </c>
      <c r="E1067" s="14" t="s">
        <v>2059</v>
      </c>
      <c r="F1067" s="9"/>
      <c r="G1067" s="9"/>
      <c r="H1067" s="9"/>
      <c r="I1067" s="9"/>
    </row>
    <row r="1068" spans="1:9" ht="12.95" customHeight="1" x14ac:dyDescent="0.25">
      <c r="A1068" s="15"/>
      <c r="B1068" s="16" t="s">
        <v>2104</v>
      </c>
      <c r="C1068" s="17">
        <v>197.79</v>
      </c>
      <c r="D1068" s="17">
        <v>1</v>
      </c>
      <c r="E1068" s="18">
        <v>197.79</v>
      </c>
      <c r="F1068" s="9"/>
      <c r="G1068" s="9"/>
      <c r="H1068" s="9"/>
      <c r="I1068" s="9"/>
    </row>
    <row r="1069" spans="1:9" ht="15" customHeight="1" x14ac:dyDescent="0.25">
      <c r="A1069" s="19"/>
      <c r="B1069" s="20"/>
      <c r="C1069" s="21"/>
      <c r="D1069" s="21"/>
      <c r="E1069" s="22">
        <v>197.79</v>
      </c>
      <c r="F1069" s="9"/>
      <c r="G1069" s="9"/>
      <c r="H1069" s="9"/>
      <c r="I1069" s="9"/>
    </row>
    <row r="1070" spans="1:9" ht="9.9499999999999993" customHeight="1" x14ac:dyDescent="0.25">
      <c r="A1070" s="86"/>
      <c r="B1070" s="86"/>
      <c r="C1070" s="86"/>
      <c r="D1070" s="9"/>
      <c r="E1070" s="9"/>
      <c r="F1070" s="9"/>
      <c r="G1070" s="9"/>
      <c r="H1070" s="9"/>
      <c r="I1070" s="9"/>
    </row>
    <row r="1071" spans="1:9" ht="12" customHeight="1" x14ac:dyDescent="0.25">
      <c r="A1071" s="9"/>
      <c r="B1071" s="9"/>
      <c r="C1071" s="9"/>
      <c r="D1071" s="90" t="s">
        <v>4334</v>
      </c>
      <c r="E1071" s="90"/>
      <c r="F1071" s="90"/>
      <c r="G1071" s="90"/>
      <c r="H1071" s="90"/>
      <c r="I1071" s="90"/>
    </row>
    <row r="1072" spans="1:9" ht="9.9499999999999993" customHeight="1" x14ac:dyDescent="0.25">
      <c r="A1072" s="86"/>
      <c r="B1072" s="86"/>
      <c r="C1072" s="86"/>
      <c r="D1072" s="86"/>
      <c r="E1072" s="9"/>
      <c r="F1072" s="9"/>
      <c r="G1072" s="9"/>
      <c r="H1072" s="9"/>
      <c r="I1072" s="9"/>
    </row>
    <row r="1073" spans="1:9" ht="30.95" customHeight="1" x14ac:dyDescent="0.25">
      <c r="A1073" s="88" t="s">
        <v>2245</v>
      </c>
      <c r="B1073" s="88"/>
      <c r="C1073" s="88"/>
      <c r="D1073" s="88"/>
      <c r="E1073" s="88"/>
      <c r="F1073" s="88"/>
      <c r="G1073" s="88"/>
      <c r="H1073" s="88"/>
      <c r="I1073" s="88"/>
    </row>
    <row r="1074" spans="1:9" ht="15" customHeight="1" x14ac:dyDescent="0.25">
      <c r="A1074" s="89"/>
      <c r="B1074" s="89"/>
      <c r="C1074" s="14" t="s">
        <v>2076</v>
      </c>
      <c r="D1074" s="14" t="s">
        <v>2059</v>
      </c>
      <c r="E1074" s="9"/>
      <c r="F1074" s="9"/>
      <c r="G1074" s="9"/>
      <c r="H1074" s="9"/>
      <c r="I1074" s="9"/>
    </row>
    <row r="1075" spans="1:9" ht="12.95" customHeight="1" x14ac:dyDescent="0.25">
      <c r="A1075" s="15" t="s">
        <v>2077</v>
      </c>
      <c r="B1075" s="16" t="s">
        <v>2076</v>
      </c>
      <c r="C1075" s="17">
        <v>4642.53</v>
      </c>
      <c r="D1075" s="18">
        <v>4642.53</v>
      </c>
      <c r="E1075" s="9"/>
      <c r="F1075" s="9"/>
      <c r="G1075" s="9"/>
      <c r="H1075" s="9"/>
      <c r="I1075" s="9"/>
    </row>
    <row r="1076" spans="1:9" ht="15" customHeight="1" x14ac:dyDescent="0.25">
      <c r="A1076" s="19"/>
      <c r="B1076" s="20"/>
      <c r="C1076" s="21"/>
      <c r="D1076" s="22">
        <v>4642.53</v>
      </c>
      <c r="E1076" s="9"/>
      <c r="F1076" s="9"/>
      <c r="G1076" s="9"/>
      <c r="H1076" s="9"/>
      <c r="I1076" s="9"/>
    </row>
    <row r="1077" spans="1:9" ht="9.9499999999999993" customHeight="1" x14ac:dyDescent="0.25">
      <c r="A1077" s="86"/>
      <c r="B1077" s="86"/>
      <c r="C1077" s="86"/>
      <c r="D1077" s="9"/>
      <c r="E1077" s="9"/>
      <c r="F1077" s="9"/>
      <c r="G1077" s="9"/>
      <c r="H1077" s="9"/>
      <c r="I1077" s="9"/>
    </row>
    <row r="1078" spans="1:9" ht="12" customHeight="1" x14ac:dyDescent="0.25">
      <c r="A1078" s="9"/>
      <c r="B1078" s="9"/>
      <c r="C1078" s="9"/>
      <c r="D1078" s="90" t="s">
        <v>4335</v>
      </c>
      <c r="E1078" s="90"/>
      <c r="F1078" s="90"/>
      <c r="G1078" s="90"/>
      <c r="H1078" s="90"/>
      <c r="I1078" s="90"/>
    </row>
    <row r="1079" spans="1:9" ht="9.9499999999999993" customHeight="1" x14ac:dyDescent="0.25">
      <c r="A1079" s="86"/>
      <c r="B1079" s="86"/>
      <c r="C1079" s="86"/>
      <c r="D1079" s="86"/>
      <c r="E1079" s="9"/>
      <c r="F1079" s="9"/>
      <c r="G1079" s="9"/>
      <c r="H1079" s="9"/>
      <c r="I1079" s="9"/>
    </row>
    <row r="1080" spans="1:9" ht="30.95" customHeight="1" x14ac:dyDescent="0.25">
      <c r="A1080" s="88" t="s">
        <v>2246</v>
      </c>
      <c r="B1080" s="88"/>
      <c r="C1080" s="88"/>
      <c r="D1080" s="88"/>
      <c r="E1080" s="88"/>
      <c r="F1080" s="88"/>
      <c r="G1080" s="88"/>
      <c r="H1080" s="88"/>
      <c r="I1080" s="88"/>
    </row>
    <row r="1081" spans="1:9" ht="15" customHeight="1" x14ac:dyDescent="0.25">
      <c r="A1081" s="89"/>
      <c r="B1081" s="89"/>
      <c r="C1081" s="14" t="s">
        <v>2076</v>
      </c>
      <c r="D1081" s="14" t="s">
        <v>2079</v>
      </c>
      <c r="E1081" s="14" t="s">
        <v>2059</v>
      </c>
      <c r="F1081" s="9"/>
      <c r="G1081" s="9"/>
      <c r="H1081" s="9"/>
      <c r="I1081" s="9"/>
    </row>
    <row r="1082" spans="1:9" ht="18.95" customHeight="1" x14ac:dyDescent="0.25">
      <c r="A1082" s="15" t="s">
        <v>2080</v>
      </c>
      <c r="B1082" s="16" t="s">
        <v>2081</v>
      </c>
      <c r="C1082" s="17">
        <v>617.58000000000004</v>
      </c>
      <c r="D1082" s="17">
        <v>0.1</v>
      </c>
      <c r="E1082" s="18">
        <v>61.76</v>
      </c>
      <c r="F1082" s="9"/>
      <c r="G1082" s="9"/>
      <c r="H1082" s="9"/>
      <c r="I1082" s="9"/>
    </row>
    <row r="1083" spans="1:9" ht="15" customHeight="1" x14ac:dyDescent="0.25">
      <c r="A1083" s="19"/>
      <c r="B1083" s="20"/>
      <c r="C1083" s="21"/>
      <c r="D1083" s="21"/>
      <c r="E1083" s="22">
        <v>61.76</v>
      </c>
      <c r="F1083" s="9"/>
      <c r="G1083" s="9"/>
      <c r="H1083" s="9"/>
      <c r="I1083" s="9"/>
    </row>
    <row r="1084" spans="1:9" ht="9.9499999999999993" customHeight="1" x14ac:dyDescent="0.25">
      <c r="A1084" s="86"/>
      <c r="B1084" s="86"/>
      <c r="C1084" s="86"/>
      <c r="D1084" s="9"/>
      <c r="E1084" s="9"/>
      <c r="F1084" s="9"/>
      <c r="G1084" s="9"/>
      <c r="H1084" s="9"/>
      <c r="I1084" s="9"/>
    </row>
    <row r="1085" spans="1:9" ht="12" customHeight="1" x14ac:dyDescent="0.25">
      <c r="A1085" s="9"/>
      <c r="B1085" s="9"/>
      <c r="C1085" s="9"/>
      <c r="D1085" s="90" t="s">
        <v>4336</v>
      </c>
      <c r="E1085" s="90"/>
      <c r="F1085" s="90"/>
      <c r="G1085" s="90"/>
      <c r="H1085" s="90"/>
      <c r="I1085" s="90"/>
    </row>
    <row r="1086" spans="1:9" ht="9.9499999999999993" customHeight="1" x14ac:dyDescent="0.25">
      <c r="A1086" s="86"/>
      <c r="B1086" s="86"/>
      <c r="C1086" s="86"/>
      <c r="D1086" s="86"/>
      <c r="E1086" s="9"/>
      <c r="F1086" s="9"/>
      <c r="G1086" s="9"/>
      <c r="H1086" s="9"/>
      <c r="I1086" s="9"/>
    </row>
    <row r="1087" spans="1:9" ht="30.95" customHeight="1" x14ac:dyDescent="0.25">
      <c r="A1087" s="88" t="s">
        <v>2247</v>
      </c>
      <c r="B1087" s="88"/>
      <c r="C1087" s="88"/>
      <c r="D1087" s="88"/>
      <c r="E1087" s="88"/>
      <c r="F1087" s="88"/>
      <c r="G1087" s="88"/>
      <c r="H1087" s="88"/>
      <c r="I1087" s="88"/>
    </row>
    <row r="1088" spans="1:9" ht="15" customHeight="1" x14ac:dyDescent="0.25">
      <c r="A1088" s="89"/>
      <c r="B1088" s="89"/>
      <c r="C1088" s="14" t="s">
        <v>2076</v>
      </c>
      <c r="D1088" s="14" t="s">
        <v>2079</v>
      </c>
      <c r="E1088" s="14" t="s">
        <v>2058</v>
      </c>
      <c r="F1088" s="14" t="s">
        <v>2059</v>
      </c>
      <c r="G1088" s="9"/>
      <c r="H1088" s="9"/>
      <c r="I1088" s="9"/>
    </row>
    <row r="1089" spans="1:9" ht="27" customHeight="1" x14ac:dyDescent="0.25">
      <c r="A1089" s="15" t="s">
        <v>2083</v>
      </c>
      <c r="B1089" s="16" t="s">
        <v>2084</v>
      </c>
      <c r="C1089" s="17">
        <v>4.3</v>
      </c>
      <c r="D1089" s="17">
        <v>0.1</v>
      </c>
      <c r="E1089" s="17">
        <v>3</v>
      </c>
      <c r="F1089" s="18">
        <v>1.29</v>
      </c>
      <c r="G1089" s="9"/>
      <c r="H1089" s="9"/>
      <c r="I1089" s="9"/>
    </row>
    <row r="1090" spans="1:9" ht="15" customHeight="1" x14ac:dyDescent="0.25">
      <c r="A1090" s="19"/>
      <c r="B1090" s="20"/>
      <c r="C1090" s="21"/>
      <c r="D1090" s="21"/>
      <c r="E1090" s="21"/>
      <c r="F1090" s="22">
        <v>1.29</v>
      </c>
      <c r="G1090" s="9"/>
      <c r="H1090" s="9"/>
      <c r="I1090" s="9"/>
    </row>
    <row r="1091" spans="1:9" ht="9.9499999999999993" customHeight="1" x14ac:dyDescent="0.25">
      <c r="A1091" s="86"/>
      <c r="B1091" s="86"/>
      <c r="C1091" s="86"/>
      <c r="D1091" s="9"/>
      <c r="E1091" s="9"/>
      <c r="F1091" s="9"/>
      <c r="G1091" s="9"/>
      <c r="H1091" s="9"/>
      <c r="I1091" s="9"/>
    </row>
    <row r="1092" spans="1:9" ht="12" customHeight="1" x14ac:dyDescent="0.25">
      <c r="A1092" s="9"/>
      <c r="B1092" s="9"/>
      <c r="C1092" s="9"/>
      <c r="D1092" s="90" t="s">
        <v>4337</v>
      </c>
      <c r="E1092" s="90"/>
      <c r="F1092" s="90"/>
      <c r="G1092" s="90"/>
      <c r="H1092" s="90"/>
      <c r="I1092" s="90"/>
    </row>
    <row r="1093" spans="1:9" ht="9.9499999999999993" customHeight="1" x14ac:dyDescent="0.25">
      <c r="A1093" s="86"/>
      <c r="B1093" s="86"/>
      <c r="C1093" s="86"/>
      <c r="D1093" s="86"/>
      <c r="E1093" s="9"/>
      <c r="F1093" s="9"/>
      <c r="G1093" s="9"/>
      <c r="H1093" s="9"/>
      <c r="I1093" s="9"/>
    </row>
    <row r="1094" spans="1:9" ht="42.95" customHeight="1" x14ac:dyDescent="0.25">
      <c r="A1094" s="88" t="s">
        <v>2248</v>
      </c>
      <c r="B1094" s="88"/>
      <c r="C1094" s="88"/>
      <c r="D1094" s="88"/>
      <c r="E1094" s="88"/>
      <c r="F1094" s="88"/>
      <c r="G1094" s="88"/>
      <c r="H1094" s="88"/>
      <c r="I1094" s="88"/>
    </row>
    <row r="1095" spans="1:9" ht="15" customHeight="1" x14ac:dyDescent="0.25">
      <c r="A1095" s="89"/>
      <c r="B1095" s="89"/>
      <c r="C1095" s="14" t="s">
        <v>2076</v>
      </c>
      <c r="D1095" s="14" t="s">
        <v>2056</v>
      </c>
      <c r="E1095" s="14" t="s">
        <v>2058</v>
      </c>
      <c r="F1095" s="14" t="s">
        <v>2086</v>
      </c>
      <c r="G1095" s="14" t="s">
        <v>2059</v>
      </c>
      <c r="H1095" s="9"/>
      <c r="I1095" s="9"/>
    </row>
    <row r="1096" spans="1:9" ht="18.95" customHeight="1" x14ac:dyDescent="0.25">
      <c r="A1096" s="15" t="s">
        <v>2087</v>
      </c>
      <c r="B1096" s="16" t="s">
        <v>2088</v>
      </c>
      <c r="C1096" s="17">
        <v>4642.53</v>
      </c>
      <c r="D1096" s="17">
        <v>0.1</v>
      </c>
      <c r="E1096" s="17">
        <v>1</v>
      </c>
      <c r="F1096" s="17">
        <v>1.5</v>
      </c>
      <c r="G1096" s="18">
        <v>696.38</v>
      </c>
      <c r="H1096" s="9"/>
      <c r="I1096" s="9"/>
    </row>
    <row r="1097" spans="1:9" ht="18.95" customHeight="1" x14ac:dyDescent="0.25">
      <c r="A1097" s="15" t="s">
        <v>2089</v>
      </c>
      <c r="B1097" s="16" t="s">
        <v>2088</v>
      </c>
      <c r="C1097" s="17">
        <v>880.96</v>
      </c>
      <c r="D1097" s="17">
        <v>0.1</v>
      </c>
      <c r="E1097" s="17">
        <v>1</v>
      </c>
      <c r="F1097" s="17">
        <v>1.5</v>
      </c>
      <c r="G1097" s="18">
        <v>132.13999999999999</v>
      </c>
      <c r="H1097" s="9"/>
      <c r="I1097" s="9"/>
    </row>
    <row r="1098" spans="1:9" ht="27" customHeight="1" x14ac:dyDescent="0.25">
      <c r="A1098" s="15" t="s">
        <v>2090</v>
      </c>
      <c r="B1098" s="16" t="s">
        <v>2088</v>
      </c>
      <c r="C1098" s="17">
        <v>4.5999999999999996</v>
      </c>
      <c r="D1098" s="17">
        <v>0.1</v>
      </c>
      <c r="E1098" s="17">
        <v>3</v>
      </c>
      <c r="F1098" s="17">
        <v>1.5</v>
      </c>
      <c r="G1098" s="18">
        <v>2.0699999999999998</v>
      </c>
      <c r="H1098" s="9"/>
      <c r="I1098" s="9"/>
    </row>
    <row r="1099" spans="1:9" ht="15" customHeight="1" x14ac:dyDescent="0.25">
      <c r="A1099" s="19"/>
      <c r="B1099" s="20"/>
      <c r="C1099" s="21"/>
      <c r="D1099" s="21"/>
      <c r="E1099" s="21"/>
      <c r="F1099" s="21"/>
      <c r="G1099" s="22">
        <v>830.59</v>
      </c>
      <c r="H1099" s="9"/>
      <c r="I1099" s="9"/>
    </row>
    <row r="1100" spans="1:9" ht="9.9499999999999993" customHeight="1" x14ac:dyDescent="0.25">
      <c r="A1100" s="86"/>
      <c r="B1100" s="86"/>
      <c r="C1100" s="86"/>
      <c r="D1100" s="9"/>
      <c r="E1100" s="9"/>
      <c r="F1100" s="9"/>
      <c r="G1100" s="9"/>
      <c r="H1100" s="9"/>
      <c r="I1100" s="9"/>
    </row>
    <row r="1101" spans="1:9" ht="12" customHeight="1" x14ac:dyDescent="0.25">
      <c r="A1101" s="9"/>
      <c r="B1101" s="9"/>
      <c r="C1101" s="9"/>
      <c r="D1101" s="90" t="s">
        <v>4338</v>
      </c>
      <c r="E1101" s="90"/>
      <c r="F1101" s="90"/>
      <c r="G1101" s="90"/>
      <c r="H1101" s="90"/>
      <c r="I1101" s="90"/>
    </row>
    <row r="1102" spans="1:9" ht="9.9499999999999993" customHeight="1" x14ac:dyDescent="0.25">
      <c r="A1102" s="86"/>
      <c r="B1102" s="86"/>
      <c r="C1102" s="86"/>
      <c r="D1102" s="86"/>
      <c r="E1102" s="9"/>
      <c r="F1102" s="9"/>
      <c r="G1102" s="9"/>
      <c r="H1102" s="9"/>
      <c r="I1102" s="9"/>
    </row>
    <row r="1103" spans="1:9" ht="30.95" customHeight="1" x14ac:dyDescent="0.25">
      <c r="A1103" s="88" t="s">
        <v>2249</v>
      </c>
      <c r="B1103" s="88"/>
      <c r="C1103" s="88"/>
      <c r="D1103" s="88"/>
      <c r="E1103" s="88"/>
      <c r="F1103" s="88"/>
      <c r="G1103" s="88"/>
      <c r="H1103" s="88"/>
      <c r="I1103" s="88"/>
    </row>
    <row r="1104" spans="1:9" ht="15" customHeight="1" x14ac:dyDescent="0.25">
      <c r="A1104" s="89"/>
      <c r="B1104" s="89"/>
      <c r="C1104" s="14" t="s">
        <v>2076</v>
      </c>
      <c r="D1104" s="14" t="s">
        <v>2056</v>
      </c>
      <c r="E1104" s="14" t="s">
        <v>2058</v>
      </c>
      <c r="F1104" s="14" t="s">
        <v>2092</v>
      </c>
      <c r="G1104" s="14" t="s">
        <v>2086</v>
      </c>
      <c r="H1104" s="14" t="s">
        <v>2059</v>
      </c>
      <c r="I1104" s="9"/>
    </row>
    <row r="1105" spans="1:9" ht="18.95" customHeight="1" x14ac:dyDescent="0.25">
      <c r="A1105" s="15" t="s">
        <v>2087</v>
      </c>
      <c r="B1105" s="16" t="s">
        <v>2186</v>
      </c>
      <c r="C1105" s="17">
        <v>4642.53</v>
      </c>
      <c r="D1105" s="17">
        <v>0.1</v>
      </c>
      <c r="E1105" s="17">
        <v>1</v>
      </c>
      <c r="F1105" s="17">
        <v>30</v>
      </c>
      <c r="G1105" s="17">
        <v>1.5</v>
      </c>
      <c r="H1105" s="18">
        <v>20891.39</v>
      </c>
      <c r="I1105" s="9"/>
    </row>
    <row r="1106" spans="1:9" ht="18.95" customHeight="1" x14ac:dyDescent="0.25">
      <c r="A1106" s="15" t="s">
        <v>2089</v>
      </c>
      <c r="B1106" s="16" t="s">
        <v>2186</v>
      </c>
      <c r="C1106" s="17">
        <v>880.96</v>
      </c>
      <c r="D1106" s="17">
        <v>0.05</v>
      </c>
      <c r="E1106" s="17">
        <v>1</v>
      </c>
      <c r="F1106" s="17">
        <v>30</v>
      </c>
      <c r="G1106" s="17">
        <v>1.5</v>
      </c>
      <c r="H1106" s="18">
        <v>1982.16</v>
      </c>
      <c r="I1106" s="9"/>
    </row>
    <row r="1107" spans="1:9" ht="27" customHeight="1" x14ac:dyDescent="0.25">
      <c r="A1107" s="15" t="s">
        <v>2090</v>
      </c>
      <c r="B1107" s="16" t="s">
        <v>2186</v>
      </c>
      <c r="C1107" s="17">
        <v>4.5999999999999996</v>
      </c>
      <c r="D1107" s="17">
        <v>0.1</v>
      </c>
      <c r="E1107" s="17">
        <v>3</v>
      </c>
      <c r="F1107" s="17">
        <v>30</v>
      </c>
      <c r="G1107" s="17">
        <v>1.5</v>
      </c>
      <c r="H1107" s="18">
        <v>62.1</v>
      </c>
      <c r="I1107" s="9"/>
    </row>
    <row r="1108" spans="1:9" ht="15" customHeight="1" x14ac:dyDescent="0.25">
      <c r="A1108" s="19"/>
      <c r="B1108" s="20"/>
      <c r="C1108" s="21"/>
      <c r="D1108" s="21"/>
      <c r="E1108" s="21"/>
      <c r="F1108" s="21"/>
      <c r="G1108" s="21"/>
      <c r="H1108" s="22">
        <v>22935.65</v>
      </c>
      <c r="I1108" s="9"/>
    </row>
    <row r="1109" spans="1:9" ht="9.9499999999999993" customHeight="1" x14ac:dyDescent="0.25">
      <c r="A1109" s="86"/>
      <c r="B1109" s="86"/>
      <c r="C1109" s="86"/>
      <c r="D1109" s="9"/>
      <c r="E1109" s="9"/>
      <c r="F1109" s="9"/>
      <c r="G1109" s="9"/>
      <c r="H1109" s="9"/>
      <c r="I1109" s="9"/>
    </row>
    <row r="1110" spans="1:9" ht="12" customHeight="1" x14ac:dyDescent="0.25">
      <c r="A1110" s="9"/>
      <c r="B1110" s="9"/>
      <c r="C1110" s="9"/>
      <c r="D1110" s="90" t="s">
        <v>4339</v>
      </c>
      <c r="E1110" s="90"/>
      <c r="F1110" s="90"/>
      <c r="G1110" s="90"/>
      <c r="H1110" s="90"/>
      <c r="I1110" s="90"/>
    </row>
    <row r="1111" spans="1:9" ht="9.9499999999999993" customHeight="1" x14ac:dyDescent="0.25">
      <c r="A1111" s="86"/>
      <c r="B1111" s="86"/>
      <c r="C1111" s="86"/>
      <c r="D1111" s="86"/>
      <c r="E1111" s="9"/>
      <c r="F1111" s="9"/>
      <c r="G1111" s="9"/>
      <c r="H1111" s="9"/>
      <c r="I1111" s="9"/>
    </row>
    <row r="1112" spans="1:9" ht="42.95" customHeight="1" x14ac:dyDescent="0.25">
      <c r="A1112" s="88" t="s">
        <v>2250</v>
      </c>
      <c r="B1112" s="88"/>
      <c r="C1112" s="88"/>
      <c r="D1112" s="88"/>
      <c r="E1112" s="88"/>
      <c r="F1112" s="88"/>
      <c r="G1112" s="88"/>
      <c r="H1112" s="88"/>
      <c r="I1112" s="88"/>
    </row>
    <row r="1113" spans="1:9" ht="15" customHeight="1" x14ac:dyDescent="0.25">
      <c r="A1113" s="89"/>
      <c r="B1113" s="89"/>
      <c r="C1113" s="14" t="s">
        <v>2076</v>
      </c>
      <c r="D1113" s="14" t="s">
        <v>2056</v>
      </c>
      <c r="E1113" s="14" t="s">
        <v>2058</v>
      </c>
      <c r="F1113" s="14" t="s">
        <v>2092</v>
      </c>
      <c r="G1113" s="14" t="s">
        <v>2086</v>
      </c>
      <c r="H1113" s="14" t="s">
        <v>2059</v>
      </c>
      <c r="I1113" s="9"/>
    </row>
    <row r="1114" spans="1:9" ht="18.95" customHeight="1" x14ac:dyDescent="0.25">
      <c r="A1114" s="15" t="s">
        <v>2087</v>
      </c>
      <c r="B1114" s="16" t="s">
        <v>2186</v>
      </c>
      <c r="C1114" s="17">
        <v>4642.53</v>
      </c>
      <c r="D1114" s="17">
        <v>0.1</v>
      </c>
      <c r="E1114" s="17">
        <v>1</v>
      </c>
      <c r="F1114" s="17">
        <v>12</v>
      </c>
      <c r="G1114" s="17">
        <v>1.5</v>
      </c>
      <c r="H1114" s="18">
        <v>8356.5499999999993</v>
      </c>
      <c r="I1114" s="9"/>
    </row>
    <row r="1115" spans="1:9" ht="18.95" customHeight="1" x14ac:dyDescent="0.25">
      <c r="A1115" s="15" t="s">
        <v>2089</v>
      </c>
      <c r="B1115" s="16" t="s">
        <v>2186</v>
      </c>
      <c r="C1115" s="17">
        <v>880.96</v>
      </c>
      <c r="D1115" s="17">
        <v>0.1</v>
      </c>
      <c r="E1115" s="17">
        <v>1</v>
      </c>
      <c r="F1115" s="17">
        <v>12</v>
      </c>
      <c r="G1115" s="17">
        <v>1.5</v>
      </c>
      <c r="H1115" s="18">
        <v>1585.73</v>
      </c>
      <c r="I1115" s="9"/>
    </row>
    <row r="1116" spans="1:9" ht="27" customHeight="1" x14ac:dyDescent="0.25">
      <c r="A1116" s="15" t="s">
        <v>2090</v>
      </c>
      <c r="B1116" s="16" t="s">
        <v>2186</v>
      </c>
      <c r="C1116" s="17">
        <v>4.5999999999999996</v>
      </c>
      <c r="D1116" s="17">
        <v>0.1</v>
      </c>
      <c r="E1116" s="17">
        <v>3</v>
      </c>
      <c r="F1116" s="17">
        <v>12</v>
      </c>
      <c r="G1116" s="17">
        <v>1.5</v>
      </c>
      <c r="H1116" s="18">
        <v>24.84</v>
      </c>
      <c r="I1116" s="9"/>
    </row>
    <row r="1117" spans="1:9" ht="15" customHeight="1" x14ac:dyDescent="0.25">
      <c r="A1117" s="19"/>
      <c r="B1117" s="20"/>
      <c r="C1117" s="21"/>
      <c r="D1117" s="21"/>
      <c r="E1117" s="21"/>
      <c r="F1117" s="21"/>
      <c r="G1117" s="21"/>
      <c r="H1117" s="22">
        <v>9967.1200000000008</v>
      </c>
      <c r="I1117" s="9"/>
    </row>
    <row r="1118" spans="1:9" ht="9.9499999999999993" customHeight="1" x14ac:dyDescent="0.25">
      <c r="A1118" s="86"/>
      <c r="B1118" s="86"/>
      <c r="C1118" s="86"/>
      <c r="D1118" s="9"/>
      <c r="E1118" s="9"/>
      <c r="F1118" s="9"/>
      <c r="G1118" s="9"/>
      <c r="H1118" s="9"/>
      <c r="I1118" s="9"/>
    </row>
    <row r="1119" spans="1:9" ht="12" customHeight="1" x14ac:dyDescent="0.25">
      <c r="A1119" s="9"/>
      <c r="B1119" s="9"/>
      <c r="C1119" s="9"/>
      <c r="D1119" s="90" t="s">
        <v>4340</v>
      </c>
      <c r="E1119" s="90"/>
      <c r="F1119" s="90"/>
      <c r="G1119" s="90"/>
      <c r="H1119" s="90"/>
      <c r="I1119" s="90"/>
    </row>
    <row r="1120" spans="1:9" ht="9.9499999999999993" customHeight="1" x14ac:dyDescent="0.25">
      <c r="A1120" s="86"/>
      <c r="B1120" s="86"/>
      <c r="C1120" s="86"/>
      <c r="D1120" s="86"/>
      <c r="E1120" s="9"/>
      <c r="F1120" s="9"/>
      <c r="G1120" s="9"/>
      <c r="H1120" s="9"/>
      <c r="I1120" s="9"/>
    </row>
    <row r="1121" spans="1:9" ht="20.100000000000001" customHeight="1" x14ac:dyDescent="0.25">
      <c r="A1121" s="88" t="s">
        <v>2251</v>
      </c>
      <c r="B1121" s="88"/>
      <c r="C1121" s="88"/>
      <c r="D1121" s="88"/>
      <c r="E1121" s="88"/>
      <c r="F1121" s="88"/>
      <c r="G1121" s="88"/>
      <c r="H1121" s="88"/>
      <c r="I1121" s="88"/>
    </row>
    <row r="1122" spans="1:9" ht="15" customHeight="1" x14ac:dyDescent="0.25">
      <c r="A1122" s="89"/>
      <c r="B1122" s="89"/>
      <c r="C1122" s="14" t="s">
        <v>2076</v>
      </c>
      <c r="D1122" s="14" t="s">
        <v>2056</v>
      </c>
      <c r="E1122" s="14" t="s">
        <v>2086</v>
      </c>
      <c r="F1122" s="14" t="s">
        <v>2059</v>
      </c>
      <c r="G1122" s="9"/>
      <c r="H1122" s="9"/>
      <c r="I1122" s="9"/>
    </row>
    <row r="1123" spans="1:9" ht="18.95" customHeight="1" x14ac:dyDescent="0.25">
      <c r="A1123" s="15" t="s">
        <v>2096</v>
      </c>
      <c r="B1123" s="16" t="s">
        <v>2097</v>
      </c>
      <c r="C1123" s="17">
        <v>4642.53</v>
      </c>
      <c r="D1123" s="17">
        <v>0.1</v>
      </c>
      <c r="E1123" s="17">
        <v>1.5</v>
      </c>
      <c r="F1123" s="18">
        <v>696.38</v>
      </c>
      <c r="G1123" s="9"/>
      <c r="H1123" s="9"/>
      <c r="I1123" s="9"/>
    </row>
    <row r="1124" spans="1:9" ht="15" customHeight="1" x14ac:dyDescent="0.25">
      <c r="A1124" s="19"/>
      <c r="B1124" s="20"/>
      <c r="C1124" s="21"/>
      <c r="D1124" s="21"/>
      <c r="E1124" s="21"/>
      <c r="F1124" s="22">
        <v>696.38</v>
      </c>
      <c r="G1124" s="9"/>
      <c r="H1124" s="9"/>
      <c r="I1124" s="9"/>
    </row>
    <row r="1125" spans="1:9" ht="9.9499999999999993" customHeight="1" x14ac:dyDescent="0.25">
      <c r="A1125" s="86"/>
      <c r="B1125" s="86"/>
      <c r="C1125" s="86"/>
      <c r="D1125" s="9"/>
      <c r="E1125" s="9"/>
      <c r="F1125" s="9"/>
      <c r="G1125" s="9"/>
      <c r="H1125" s="9"/>
      <c r="I1125" s="9"/>
    </row>
    <row r="1126" spans="1:9" ht="12" customHeight="1" x14ac:dyDescent="0.25">
      <c r="A1126" s="9"/>
      <c r="B1126" s="9"/>
      <c r="C1126" s="9"/>
      <c r="D1126" s="90" t="s">
        <v>4341</v>
      </c>
      <c r="E1126" s="90"/>
      <c r="F1126" s="90"/>
      <c r="G1126" s="90"/>
      <c r="H1126" s="90"/>
      <c r="I1126" s="90"/>
    </row>
    <row r="1127" spans="1:9" ht="9.9499999999999993" customHeight="1" x14ac:dyDescent="0.25">
      <c r="A1127" s="86"/>
      <c r="B1127" s="86"/>
      <c r="C1127" s="86"/>
      <c r="D1127" s="86"/>
      <c r="E1127" s="9"/>
      <c r="F1127" s="9"/>
      <c r="G1127" s="9"/>
      <c r="H1127" s="9"/>
      <c r="I1127" s="9"/>
    </row>
    <row r="1128" spans="1:9" ht="30.95" customHeight="1" x14ac:dyDescent="0.25">
      <c r="A1128" s="88" t="s">
        <v>2252</v>
      </c>
      <c r="B1128" s="88"/>
      <c r="C1128" s="88"/>
      <c r="D1128" s="88"/>
      <c r="E1128" s="88"/>
      <c r="F1128" s="88"/>
      <c r="G1128" s="88"/>
      <c r="H1128" s="88"/>
      <c r="I1128" s="88"/>
    </row>
    <row r="1129" spans="1:9" ht="15" customHeight="1" x14ac:dyDescent="0.25">
      <c r="A1129" s="89"/>
      <c r="B1129" s="89"/>
      <c r="C1129" s="14" t="s">
        <v>2076</v>
      </c>
      <c r="D1129" s="14" t="s">
        <v>2079</v>
      </c>
      <c r="E1129" s="14" t="s">
        <v>2092</v>
      </c>
      <c r="F1129" s="14" t="s">
        <v>2086</v>
      </c>
      <c r="G1129" s="14" t="s">
        <v>2059</v>
      </c>
      <c r="H1129" s="9"/>
      <c r="I1129" s="9"/>
    </row>
    <row r="1130" spans="1:9" ht="27" customHeight="1" x14ac:dyDescent="0.25">
      <c r="A1130" s="15" t="s">
        <v>2099</v>
      </c>
      <c r="B1130" s="16" t="s">
        <v>2100</v>
      </c>
      <c r="C1130" s="17">
        <v>880.96</v>
      </c>
      <c r="D1130" s="17">
        <v>0.1</v>
      </c>
      <c r="E1130" s="17">
        <v>29.7</v>
      </c>
      <c r="F1130" s="17">
        <v>1.5</v>
      </c>
      <c r="G1130" s="18">
        <v>3924.68</v>
      </c>
      <c r="H1130" s="9"/>
      <c r="I1130" s="9"/>
    </row>
    <row r="1131" spans="1:9" ht="15" customHeight="1" x14ac:dyDescent="0.25">
      <c r="A1131" s="19"/>
      <c r="B1131" s="20"/>
      <c r="C1131" s="21"/>
      <c r="D1131" s="21"/>
      <c r="E1131" s="21"/>
      <c r="F1131" s="21"/>
      <c r="G1131" s="22">
        <v>3924.68</v>
      </c>
      <c r="H1131" s="9"/>
      <c r="I1131" s="9"/>
    </row>
    <row r="1132" spans="1:9" ht="9.9499999999999993" customHeight="1" x14ac:dyDescent="0.25">
      <c r="A1132" s="86"/>
      <c r="B1132" s="86"/>
      <c r="C1132" s="86"/>
      <c r="D1132" s="9"/>
      <c r="E1132" s="9"/>
      <c r="F1132" s="9"/>
      <c r="G1132" s="9"/>
      <c r="H1132" s="9"/>
      <c r="I1132" s="9"/>
    </row>
    <row r="1133" spans="1:9" ht="12" customHeight="1" x14ac:dyDescent="0.25">
      <c r="A1133" s="9"/>
      <c r="B1133" s="9"/>
      <c r="C1133" s="9"/>
      <c r="D1133" s="90" t="s">
        <v>4342</v>
      </c>
      <c r="E1133" s="90"/>
      <c r="F1133" s="90"/>
      <c r="G1133" s="90"/>
      <c r="H1133" s="90"/>
      <c r="I1133" s="90"/>
    </row>
    <row r="1134" spans="1:9" ht="9.9499999999999993" customHeight="1" x14ac:dyDescent="0.25">
      <c r="A1134" s="86"/>
      <c r="B1134" s="86"/>
      <c r="C1134" s="86"/>
      <c r="D1134" s="86"/>
      <c r="E1134" s="9"/>
      <c r="F1134" s="9"/>
      <c r="G1134" s="9"/>
      <c r="H1134" s="9"/>
      <c r="I1134" s="9"/>
    </row>
    <row r="1135" spans="1:9" ht="30.95" customHeight="1" x14ac:dyDescent="0.25">
      <c r="A1135" s="88" t="s">
        <v>2253</v>
      </c>
      <c r="B1135" s="88"/>
      <c r="C1135" s="88"/>
      <c r="D1135" s="88"/>
      <c r="E1135" s="88"/>
      <c r="F1135" s="88"/>
      <c r="G1135" s="88"/>
      <c r="H1135" s="88"/>
      <c r="I1135" s="88"/>
    </row>
    <row r="1136" spans="1:9" ht="15" customHeight="1" x14ac:dyDescent="0.25">
      <c r="A1136" s="89"/>
      <c r="B1136" s="89"/>
      <c r="C1136" s="14" t="s">
        <v>2076</v>
      </c>
      <c r="D1136" s="14" t="s">
        <v>2079</v>
      </c>
      <c r="E1136" s="14" t="s">
        <v>2059</v>
      </c>
      <c r="F1136" s="9"/>
      <c r="G1136" s="9"/>
      <c r="H1136" s="9"/>
      <c r="I1136" s="9"/>
    </row>
    <row r="1137" spans="1:9" ht="18.95" customHeight="1" x14ac:dyDescent="0.25">
      <c r="A1137" s="15" t="s">
        <v>2080</v>
      </c>
      <c r="B1137" s="16" t="s">
        <v>2081</v>
      </c>
      <c r="C1137" s="17">
        <v>880.96</v>
      </c>
      <c r="D1137" s="17">
        <v>0.1</v>
      </c>
      <c r="E1137" s="18">
        <v>88.1</v>
      </c>
      <c r="F1137" s="9"/>
      <c r="G1137" s="9"/>
      <c r="H1137" s="9"/>
      <c r="I1137" s="9"/>
    </row>
    <row r="1138" spans="1:9" ht="15" customHeight="1" x14ac:dyDescent="0.25">
      <c r="A1138" s="19"/>
      <c r="B1138" s="20"/>
      <c r="C1138" s="21"/>
      <c r="D1138" s="21"/>
      <c r="E1138" s="22">
        <v>88.1</v>
      </c>
      <c r="F1138" s="9"/>
      <c r="G1138" s="9"/>
      <c r="H1138" s="9"/>
      <c r="I1138" s="9"/>
    </row>
    <row r="1139" spans="1:9" ht="9.9499999999999993" customHeight="1" x14ac:dyDescent="0.25">
      <c r="A1139" s="86"/>
      <c r="B1139" s="86"/>
      <c r="C1139" s="86"/>
      <c r="D1139" s="9"/>
      <c r="E1139" s="9"/>
      <c r="F1139" s="9"/>
      <c r="G1139" s="9"/>
      <c r="H1139" s="9"/>
      <c r="I1139" s="9"/>
    </row>
    <row r="1140" spans="1:9" ht="12" customHeight="1" x14ac:dyDescent="0.25">
      <c r="A1140" s="9"/>
      <c r="B1140" s="9"/>
      <c r="C1140" s="9"/>
      <c r="D1140" s="90" t="s">
        <v>4343</v>
      </c>
      <c r="E1140" s="90"/>
      <c r="F1140" s="90"/>
      <c r="G1140" s="90"/>
      <c r="H1140" s="90"/>
      <c r="I1140" s="90"/>
    </row>
    <row r="1141" spans="1:9" ht="9.9499999999999993" customHeight="1" x14ac:dyDescent="0.25">
      <c r="A1141" s="86"/>
      <c r="B1141" s="86"/>
      <c r="C1141" s="86"/>
      <c r="D1141" s="86"/>
      <c r="E1141" s="9"/>
      <c r="F1141" s="9"/>
      <c r="G1141" s="9"/>
      <c r="H1141" s="9"/>
      <c r="I1141" s="9"/>
    </row>
    <row r="1142" spans="1:9" ht="30.95" customHeight="1" x14ac:dyDescent="0.25">
      <c r="A1142" s="88" t="s">
        <v>2254</v>
      </c>
      <c r="B1142" s="88"/>
      <c r="C1142" s="88"/>
      <c r="D1142" s="88"/>
      <c r="E1142" s="88"/>
      <c r="F1142" s="88"/>
      <c r="G1142" s="88"/>
      <c r="H1142" s="88"/>
      <c r="I1142" s="88"/>
    </row>
    <row r="1143" spans="1:9" ht="15" customHeight="1" x14ac:dyDescent="0.25">
      <c r="A1143" s="89"/>
      <c r="B1143" s="89"/>
      <c r="C1143" s="14" t="s">
        <v>2076</v>
      </c>
      <c r="D1143" s="14" t="s">
        <v>2059</v>
      </c>
      <c r="E1143" s="9"/>
      <c r="F1143" s="9"/>
      <c r="G1143" s="9"/>
      <c r="H1143" s="9"/>
      <c r="I1143" s="9"/>
    </row>
    <row r="1144" spans="1:9" ht="18.95" customHeight="1" x14ac:dyDescent="0.25">
      <c r="A1144" s="15" t="s">
        <v>2170</v>
      </c>
      <c r="B1144" s="16" t="s">
        <v>2076</v>
      </c>
      <c r="C1144" s="17">
        <v>880.96</v>
      </c>
      <c r="D1144" s="18">
        <v>880.96</v>
      </c>
      <c r="E1144" s="9"/>
      <c r="F1144" s="9"/>
      <c r="G1144" s="9"/>
      <c r="H1144" s="9"/>
      <c r="I1144" s="9"/>
    </row>
    <row r="1145" spans="1:9" ht="15" customHeight="1" x14ac:dyDescent="0.25">
      <c r="A1145" s="19"/>
      <c r="B1145" s="20"/>
      <c r="C1145" s="21"/>
      <c r="D1145" s="22">
        <v>880.96</v>
      </c>
      <c r="E1145" s="9"/>
      <c r="F1145" s="9"/>
      <c r="G1145" s="9"/>
      <c r="H1145" s="9"/>
      <c r="I1145" s="9"/>
    </row>
    <row r="1146" spans="1:9" ht="9.9499999999999993" customHeight="1" x14ac:dyDescent="0.25">
      <c r="A1146" s="86"/>
      <c r="B1146" s="86"/>
      <c r="C1146" s="86"/>
      <c r="D1146" s="9"/>
      <c r="E1146" s="9"/>
      <c r="F1146" s="9"/>
      <c r="G1146" s="9"/>
      <c r="H1146" s="9"/>
      <c r="I1146" s="9"/>
    </row>
    <row r="1147" spans="1:9" ht="12" customHeight="1" x14ac:dyDescent="0.25">
      <c r="A1147" s="9"/>
      <c r="B1147" s="9"/>
      <c r="C1147" s="9"/>
      <c r="D1147" s="90" t="s">
        <v>4344</v>
      </c>
      <c r="E1147" s="90"/>
      <c r="F1147" s="90"/>
      <c r="G1147" s="90"/>
      <c r="H1147" s="90"/>
      <c r="I1147" s="90"/>
    </row>
    <row r="1148" spans="1:9" ht="9.9499999999999993" customHeight="1" x14ac:dyDescent="0.25">
      <c r="A1148" s="86"/>
      <c r="B1148" s="86"/>
      <c r="C1148" s="86"/>
      <c r="D1148" s="86"/>
      <c r="E1148" s="9"/>
      <c r="F1148" s="9"/>
      <c r="G1148" s="9"/>
      <c r="H1148" s="9"/>
      <c r="I1148" s="9"/>
    </row>
    <row r="1149" spans="1:9" ht="42.95" customHeight="1" x14ac:dyDescent="0.25">
      <c r="A1149" s="88" t="s">
        <v>2255</v>
      </c>
      <c r="B1149" s="88"/>
      <c r="C1149" s="88"/>
      <c r="D1149" s="88"/>
      <c r="E1149" s="88"/>
      <c r="F1149" s="88"/>
      <c r="G1149" s="88"/>
      <c r="H1149" s="88"/>
      <c r="I1149" s="88"/>
    </row>
    <row r="1150" spans="1:9" ht="15" customHeight="1" x14ac:dyDescent="0.25">
      <c r="A1150" s="89"/>
      <c r="B1150" s="89"/>
      <c r="C1150" s="14" t="s">
        <v>2069</v>
      </c>
      <c r="D1150" s="14" t="s">
        <v>2058</v>
      </c>
      <c r="E1150" s="14" t="s">
        <v>2059</v>
      </c>
      <c r="F1150" s="9"/>
      <c r="G1150" s="9"/>
      <c r="H1150" s="9"/>
      <c r="I1150" s="9"/>
    </row>
    <row r="1151" spans="1:9" ht="12.95" customHeight="1" x14ac:dyDescent="0.25">
      <c r="A1151" s="15"/>
      <c r="B1151" s="16" t="s">
        <v>2104</v>
      </c>
      <c r="C1151" s="17">
        <v>599.04999999999995</v>
      </c>
      <c r="D1151" s="17">
        <v>1</v>
      </c>
      <c r="E1151" s="18">
        <v>599.04999999999995</v>
      </c>
      <c r="F1151" s="9"/>
      <c r="G1151" s="9"/>
      <c r="H1151" s="9"/>
      <c r="I1151" s="9"/>
    </row>
    <row r="1152" spans="1:9" ht="15" customHeight="1" x14ac:dyDescent="0.25">
      <c r="A1152" s="19"/>
      <c r="B1152" s="20"/>
      <c r="C1152" s="21"/>
      <c r="D1152" s="21"/>
      <c r="E1152" s="22">
        <v>599.04999999999995</v>
      </c>
      <c r="F1152" s="9"/>
      <c r="G1152" s="9"/>
      <c r="H1152" s="9"/>
      <c r="I1152" s="9"/>
    </row>
    <row r="1153" spans="1:9" ht="9.9499999999999993" customHeight="1" x14ac:dyDescent="0.25">
      <c r="A1153" s="86"/>
      <c r="B1153" s="86"/>
      <c r="C1153" s="86"/>
      <c r="D1153" s="9"/>
      <c r="E1153" s="9"/>
      <c r="F1153" s="9"/>
      <c r="G1153" s="9"/>
      <c r="H1153" s="9"/>
      <c r="I1153" s="9"/>
    </row>
    <row r="1154" spans="1:9" ht="12" customHeight="1" x14ac:dyDescent="0.25">
      <c r="A1154" s="9"/>
      <c r="B1154" s="9"/>
      <c r="C1154" s="9"/>
      <c r="D1154" s="90" t="s">
        <v>4345</v>
      </c>
      <c r="E1154" s="90"/>
      <c r="F1154" s="90"/>
      <c r="G1154" s="90"/>
      <c r="H1154" s="90"/>
      <c r="I1154" s="90"/>
    </row>
    <row r="1155" spans="1:9" ht="9.9499999999999993" customHeight="1" x14ac:dyDescent="0.25">
      <c r="A1155" s="86"/>
      <c r="B1155" s="86"/>
      <c r="C1155" s="86"/>
      <c r="D1155" s="86"/>
      <c r="E1155" s="9"/>
      <c r="F1155" s="9"/>
      <c r="G1155" s="9"/>
      <c r="H1155" s="9"/>
      <c r="I1155" s="9"/>
    </row>
    <row r="1156" spans="1:9" ht="30.95" customHeight="1" x14ac:dyDescent="0.25">
      <c r="A1156" s="88" t="s">
        <v>2256</v>
      </c>
      <c r="B1156" s="88"/>
      <c r="C1156" s="88"/>
      <c r="D1156" s="88"/>
      <c r="E1156" s="88"/>
      <c r="F1156" s="88"/>
      <c r="G1156" s="88"/>
      <c r="H1156" s="88"/>
      <c r="I1156" s="88"/>
    </row>
    <row r="1157" spans="1:9" ht="15" customHeight="1" x14ac:dyDescent="0.25">
      <c r="A1157" s="89"/>
      <c r="B1157" s="89"/>
      <c r="C1157" s="14" t="s">
        <v>2069</v>
      </c>
      <c r="D1157" s="14" t="s">
        <v>2058</v>
      </c>
      <c r="E1157" s="14" t="s">
        <v>2059</v>
      </c>
      <c r="F1157" s="9"/>
      <c r="G1157" s="9"/>
      <c r="H1157" s="9"/>
      <c r="I1157" s="9"/>
    </row>
    <row r="1158" spans="1:9" ht="12.95" customHeight="1" x14ac:dyDescent="0.25">
      <c r="A1158" s="15"/>
      <c r="B1158" s="16" t="s">
        <v>2104</v>
      </c>
      <c r="C1158" s="17">
        <v>621.16999999999996</v>
      </c>
      <c r="D1158" s="17">
        <v>1</v>
      </c>
      <c r="E1158" s="18">
        <v>621.16999999999996</v>
      </c>
      <c r="F1158" s="9"/>
      <c r="G1158" s="9"/>
      <c r="H1158" s="9"/>
      <c r="I1158" s="9"/>
    </row>
    <row r="1159" spans="1:9" ht="15" customHeight="1" x14ac:dyDescent="0.25">
      <c r="A1159" s="19"/>
      <c r="B1159" s="20"/>
      <c r="C1159" s="21"/>
      <c r="D1159" s="21"/>
      <c r="E1159" s="22">
        <v>621.16999999999996</v>
      </c>
      <c r="F1159" s="9"/>
      <c r="G1159" s="9"/>
      <c r="H1159" s="9"/>
      <c r="I1159" s="9"/>
    </row>
    <row r="1160" spans="1:9" ht="9.9499999999999993" customHeight="1" x14ac:dyDescent="0.25">
      <c r="A1160" s="86"/>
      <c r="B1160" s="86"/>
      <c r="C1160" s="86"/>
      <c r="D1160" s="9"/>
      <c r="E1160" s="9"/>
      <c r="F1160" s="9"/>
      <c r="G1160" s="9"/>
      <c r="H1160" s="9"/>
      <c r="I1160" s="9"/>
    </row>
    <row r="1161" spans="1:9" ht="12" customHeight="1" x14ac:dyDescent="0.25">
      <c r="A1161" s="9"/>
      <c r="B1161" s="9"/>
      <c r="C1161" s="9"/>
      <c r="D1161" s="90" t="s">
        <v>4346</v>
      </c>
      <c r="E1161" s="90"/>
      <c r="F1161" s="90"/>
      <c r="G1161" s="90"/>
      <c r="H1161" s="90"/>
      <c r="I1161" s="90"/>
    </row>
    <row r="1162" spans="1:9" ht="9.9499999999999993" customHeight="1" x14ac:dyDescent="0.25">
      <c r="A1162" s="86"/>
      <c r="B1162" s="86"/>
      <c r="C1162" s="86"/>
      <c r="D1162" s="86"/>
      <c r="E1162" s="9"/>
      <c r="F1162" s="9"/>
      <c r="G1162" s="9"/>
      <c r="H1162" s="9"/>
      <c r="I1162" s="9"/>
    </row>
    <row r="1163" spans="1:9" ht="42.95" customHeight="1" x14ac:dyDescent="0.25">
      <c r="A1163" s="88" t="s">
        <v>2257</v>
      </c>
      <c r="B1163" s="88"/>
      <c r="C1163" s="88"/>
      <c r="D1163" s="88"/>
      <c r="E1163" s="88"/>
      <c r="F1163" s="88"/>
      <c r="G1163" s="88"/>
      <c r="H1163" s="88"/>
      <c r="I1163" s="88"/>
    </row>
    <row r="1164" spans="1:9" ht="15" customHeight="1" x14ac:dyDescent="0.25">
      <c r="A1164" s="89"/>
      <c r="B1164" s="89"/>
      <c r="C1164" s="14" t="s">
        <v>2058</v>
      </c>
      <c r="D1164" s="14" t="s">
        <v>2059</v>
      </c>
      <c r="E1164" s="9"/>
      <c r="F1164" s="9"/>
      <c r="G1164" s="9"/>
      <c r="H1164" s="9"/>
      <c r="I1164" s="9"/>
    </row>
    <row r="1165" spans="1:9" ht="12.95" customHeight="1" x14ac:dyDescent="0.25">
      <c r="A1165" s="15"/>
      <c r="B1165" s="16" t="s">
        <v>2058</v>
      </c>
      <c r="C1165" s="17">
        <v>3</v>
      </c>
      <c r="D1165" s="18">
        <v>3</v>
      </c>
      <c r="E1165" s="9"/>
      <c r="F1165" s="9"/>
      <c r="G1165" s="9"/>
      <c r="H1165" s="9"/>
      <c r="I1165" s="9"/>
    </row>
    <row r="1166" spans="1:9" ht="15" customHeight="1" x14ac:dyDescent="0.25">
      <c r="A1166" s="19"/>
      <c r="B1166" s="20"/>
      <c r="C1166" s="21"/>
      <c r="D1166" s="22">
        <v>3</v>
      </c>
      <c r="E1166" s="9"/>
      <c r="F1166" s="9"/>
      <c r="G1166" s="9"/>
      <c r="H1166" s="9"/>
      <c r="I1166" s="9"/>
    </row>
    <row r="1167" spans="1:9" ht="9.9499999999999993" customHeight="1" x14ac:dyDescent="0.25">
      <c r="A1167" s="86"/>
      <c r="B1167" s="86"/>
      <c r="C1167" s="86"/>
      <c r="D1167" s="9"/>
      <c r="E1167" s="9"/>
      <c r="F1167" s="9"/>
      <c r="G1167" s="9"/>
      <c r="H1167" s="9"/>
      <c r="I1167" s="9"/>
    </row>
    <row r="1168" spans="1:9" ht="12" customHeight="1" x14ac:dyDescent="0.25">
      <c r="A1168" s="9"/>
      <c r="B1168" s="9"/>
      <c r="C1168" s="9"/>
      <c r="D1168" s="90" t="s">
        <v>4295</v>
      </c>
      <c r="E1168" s="90"/>
      <c r="F1168" s="90"/>
      <c r="G1168" s="90"/>
      <c r="H1168" s="90"/>
      <c r="I1168" s="90"/>
    </row>
    <row r="1169" spans="1:9" ht="9.9499999999999993" customHeight="1" x14ac:dyDescent="0.25">
      <c r="A1169" s="86"/>
      <c r="B1169" s="86"/>
      <c r="C1169" s="86"/>
      <c r="D1169" s="86"/>
      <c r="E1169" s="9"/>
      <c r="F1169" s="9"/>
      <c r="G1169" s="9"/>
      <c r="H1169" s="9"/>
      <c r="I1169" s="9"/>
    </row>
    <row r="1170" spans="1:9" ht="30.95" customHeight="1" x14ac:dyDescent="0.25">
      <c r="A1170" s="88" t="s">
        <v>2258</v>
      </c>
      <c r="B1170" s="88"/>
      <c r="C1170" s="88"/>
      <c r="D1170" s="88"/>
      <c r="E1170" s="88"/>
      <c r="F1170" s="88"/>
      <c r="G1170" s="88"/>
      <c r="H1170" s="88"/>
      <c r="I1170" s="88"/>
    </row>
    <row r="1171" spans="1:9" ht="15" customHeight="1" x14ac:dyDescent="0.25">
      <c r="A1171" s="89"/>
      <c r="B1171" s="89"/>
      <c r="C1171" s="14" t="s">
        <v>2076</v>
      </c>
      <c r="D1171" s="14" t="s">
        <v>2059</v>
      </c>
      <c r="E1171" s="9"/>
      <c r="F1171" s="9"/>
      <c r="G1171" s="9"/>
      <c r="H1171" s="9"/>
      <c r="I1171" s="9"/>
    </row>
    <row r="1172" spans="1:9" ht="12.95" customHeight="1" x14ac:dyDescent="0.25">
      <c r="A1172" s="15" t="s">
        <v>2108</v>
      </c>
      <c r="B1172" s="16" t="s">
        <v>2076</v>
      </c>
      <c r="C1172" s="17">
        <v>880.96</v>
      </c>
      <c r="D1172" s="18">
        <v>880.96</v>
      </c>
      <c r="E1172" s="9"/>
      <c r="F1172" s="9"/>
      <c r="G1172" s="9"/>
      <c r="H1172" s="9"/>
      <c r="I1172" s="9"/>
    </row>
    <row r="1173" spans="1:9" ht="15" customHeight="1" x14ac:dyDescent="0.25">
      <c r="A1173" s="19"/>
      <c r="B1173" s="20"/>
      <c r="C1173" s="21"/>
      <c r="D1173" s="22">
        <v>880.96</v>
      </c>
      <c r="E1173" s="9"/>
      <c r="F1173" s="9"/>
      <c r="G1173" s="9"/>
      <c r="H1173" s="9"/>
      <c r="I1173" s="9"/>
    </row>
    <row r="1174" spans="1:9" ht="9.9499999999999993" customHeight="1" x14ac:dyDescent="0.25">
      <c r="A1174" s="86"/>
      <c r="B1174" s="86"/>
      <c r="C1174" s="86"/>
      <c r="D1174" s="9"/>
      <c r="E1174" s="9"/>
      <c r="F1174" s="9"/>
      <c r="G1174" s="9"/>
      <c r="H1174" s="9"/>
      <c r="I1174" s="9"/>
    </row>
    <row r="1175" spans="1:9" ht="12" customHeight="1" x14ac:dyDescent="0.25">
      <c r="A1175" s="9"/>
      <c r="B1175" s="9"/>
      <c r="C1175" s="9"/>
      <c r="D1175" s="90" t="s">
        <v>4344</v>
      </c>
      <c r="E1175" s="90"/>
      <c r="F1175" s="90"/>
      <c r="G1175" s="90"/>
      <c r="H1175" s="90"/>
      <c r="I1175" s="90"/>
    </row>
    <row r="1176" spans="1:9" ht="9.9499999999999993" customHeight="1" x14ac:dyDescent="0.25">
      <c r="A1176" s="86"/>
      <c r="B1176" s="86"/>
      <c r="C1176" s="86"/>
      <c r="D1176" s="86"/>
      <c r="E1176" s="9"/>
      <c r="F1176" s="9"/>
      <c r="G1176" s="9"/>
      <c r="H1176" s="9"/>
      <c r="I1176" s="9"/>
    </row>
    <row r="1177" spans="1:9" ht="42.95" customHeight="1" x14ac:dyDescent="0.25">
      <c r="A1177" s="88" t="s">
        <v>2259</v>
      </c>
      <c r="B1177" s="88"/>
      <c r="C1177" s="88"/>
      <c r="D1177" s="88"/>
      <c r="E1177" s="88"/>
      <c r="F1177" s="88"/>
      <c r="G1177" s="88"/>
      <c r="H1177" s="88"/>
      <c r="I1177" s="88"/>
    </row>
    <row r="1178" spans="1:9" ht="15" customHeight="1" x14ac:dyDescent="0.25">
      <c r="A1178" s="89"/>
      <c r="B1178" s="89"/>
      <c r="C1178" s="14" t="s">
        <v>2058</v>
      </c>
      <c r="D1178" s="14" t="s">
        <v>2059</v>
      </c>
      <c r="E1178" s="9"/>
      <c r="F1178" s="9"/>
      <c r="G1178" s="9"/>
      <c r="H1178" s="9"/>
      <c r="I1178" s="9"/>
    </row>
    <row r="1179" spans="1:9" ht="12.95" customHeight="1" x14ac:dyDescent="0.25">
      <c r="A1179" s="15"/>
      <c r="B1179" s="16" t="s">
        <v>2058</v>
      </c>
      <c r="C1179" s="17">
        <v>2</v>
      </c>
      <c r="D1179" s="18">
        <v>2</v>
      </c>
      <c r="E1179" s="9"/>
      <c r="F1179" s="9"/>
      <c r="G1179" s="9"/>
      <c r="H1179" s="9"/>
      <c r="I1179" s="9"/>
    </row>
    <row r="1180" spans="1:9" ht="15" customHeight="1" x14ac:dyDescent="0.25">
      <c r="A1180" s="19"/>
      <c r="B1180" s="20"/>
      <c r="C1180" s="21"/>
      <c r="D1180" s="22">
        <v>2</v>
      </c>
      <c r="E1180" s="9"/>
      <c r="F1180" s="9"/>
      <c r="G1180" s="9"/>
      <c r="H1180" s="9"/>
      <c r="I1180" s="9"/>
    </row>
    <row r="1181" spans="1:9" ht="9.9499999999999993" customHeight="1" x14ac:dyDescent="0.25">
      <c r="A1181" s="86"/>
      <c r="B1181" s="86"/>
      <c r="C1181" s="86"/>
      <c r="D1181" s="9"/>
      <c r="E1181" s="9"/>
      <c r="F1181" s="9"/>
      <c r="G1181" s="9"/>
      <c r="H1181" s="9"/>
      <c r="I1181" s="9"/>
    </row>
    <row r="1182" spans="1:9" ht="12" customHeight="1" x14ac:dyDescent="0.25">
      <c r="A1182" s="9"/>
      <c r="B1182" s="9"/>
      <c r="C1182" s="9"/>
      <c r="D1182" s="90" t="s">
        <v>4257</v>
      </c>
      <c r="E1182" s="90"/>
      <c r="F1182" s="90"/>
      <c r="G1182" s="90"/>
      <c r="H1182" s="90"/>
      <c r="I1182" s="90"/>
    </row>
    <row r="1183" spans="1:9" ht="9.9499999999999993" customHeight="1" x14ac:dyDescent="0.25">
      <c r="A1183" s="86"/>
      <c r="B1183" s="86"/>
      <c r="C1183" s="86"/>
      <c r="D1183" s="86"/>
      <c r="E1183" s="9"/>
      <c r="F1183" s="9"/>
      <c r="G1183" s="9"/>
      <c r="H1183" s="9"/>
      <c r="I1183" s="9"/>
    </row>
    <row r="1184" spans="1:9" ht="30.95" customHeight="1" x14ac:dyDescent="0.25">
      <c r="A1184" s="88" t="s">
        <v>2260</v>
      </c>
      <c r="B1184" s="88"/>
      <c r="C1184" s="88"/>
      <c r="D1184" s="88"/>
      <c r="E1184" s="88"/>
      <c r="F1184" s="88"/>
      <c r="G1184" s="88"/>
      <c r="H1184" s="88"/>
      <c r="I1184" s="88"/>
    </row>
    <row r="1185" spans="1:9" ht="15" customHeight="1" x14ac:dyDescent="0.25">
      <c r="A1185" s="89"/>
      <c r="B1185" s="89"/>
      <c r="C1185" s="14" t="s">
        <v>2076</v>
      </c>
      <c r="D1185" s="14" t="s">
        <v>2058</v>
      </c>
      <c r="E1185" s="14" t="s">
        <v>2059</v>
      </c>
      <c r="F1185" s="9"/>
      <c r="G1185" s="9"/>
      <c r="H1185" s="9"/>
      <c r="I1185" s="9"/>
    </row>
    <row r="1186" spans="1:9" ht="18.95" customHeight="1" x14ac:dyDescent="0.25">
      <c r="A1186" s="15" t="s">
        <v>2110</v>
      </c>
      <c r="B1186" s="16" t="s">
        <v>2111</v>
      </c>
      <c r="C1186" s="17">
        <v>0.16</v>
      </c>
      <c r="D1186" s="17">
        <v>69</v>
      </c>
      <c r="E1186" s="18">
        <v>11.04</v>
      </c>
      <c r="F1186" s="9"/>
      <c r="G1186" s="9"/>
      <c r="H1186" s="9"/>
      <c r="I1186" s="9"/>
    </row>
    <row r="1187" spans="1:9" ht="15" customHeight="1" x14ac:dyDescent="0.25">
      <c r="A1187" s="19"/>
      <c r="B1187" s="20"/>
      <c r="C1187" s="21"/>
      <c r="D1187" s="21"/>
      <c r="E1187" s="22">
        <v>11.04</v>
      </c>
      <c r="F1187" s="9"/>
      <c r="G1187" s="9"/>
      <c r="H1187" s="9"/>
      <c r="I1187" s="9"/>
    </row>
    <row r="1188" spans="1:9" ht="9.9499999999999993" customHeight="1" x14ac:dyDescent="0.25">
      <c r="A1188" s="86"/>
      <c r="B1188" s="86"/>
      <c r="C1188" s="86"/>
      <c r="D1188" s="9"/>
      <c r="E1188" s="9"/>
      <c r="F1188" s="9"/>
      <c r="G1188" s="9"/>
      <c r="H1188" s="9"/>
      <c r="I1188" s="9"/>
    </row>
    <row r="1189" spans="1:9" ht="12" customHeight="1" x14ac:dyDescent="0.25">
      <c r="A1189" s="9"/>
      <c r="B1189" s="9"/>
      <c r="C1189" s="9"/>
      <c r="D1189" s="90" t="s">
        <v>4296</v>
      </c>
      <c r="E1189" s="90"/>
      <c r="F1189" s="90"/>
      <c r="G1189" s="90"/>
      <c r="H1189" s="90"/>
      <c r="I1189" s="90"/>
    </row>
    <row r="1190" spans="1:9" ht="9.9499999999999993" customHeight="1" x14ac:dyDescent="0.25">
      <c r="A1190" s="86"/>
      <c r="B1190" s="86"/>
      <c r="C1190" s="86"/>
      <c r="D1190" s="86"/>
      <c r="E1190" s="9"/>
      <c r="F1190" s="9"/>
      <c r="G1190" s="9"/>
      <c r="H1190" s="9"/>
      <c r="I1190" s="9"/>
    </row>
    <row r="1191" spans="1:9" ht="30.95" customHeight="1" x14ac:dyDescent="0.25">
      <c r="A1191" s="88" t="s">
        <v>2261</v>
      </c>
      <c r="B1191" s="88"/>
      <c r="C1191" s="88"/>
      <c r="D1191" s="88"/>
      <c r="E1191" s="88"/>
      <c r="F1191" s="88"/>
      <c r="G1191" s="88"/>
      <c r="H1191" s="88"/>
      <c r="I1191" s="88"/>
    </row>
    <row r="1192" spans="1:9" ht="15" customHeight="1" x14ac:dyDescent="0.25">
      <c r="A1192" s="89"/>
      <c r="B1192" s="89"/>
      <c r="C1192" s="14" t="s">
        <v>2058</v>
      </c>
      <c r="D1192" s="14" t="s">
        <v>2059</v>
      </c>
      <c r="E1192" s="9"/>
      <c r="F1192" s="9"/>
      <c r="G1192" s="9"/>
      <c r="H1192" s="9"/>
      <c r="I1192" s="9"/>
    </row>
    <row r="1193" spans="1:9" ht="12.95" customHeight="1" x14ac:dyDescent="0.25">
      <c r="A1193" s="15"/>
      <c r="B1193" s="16" t="s">
        <v>2058</v>
      </c>
      <c r="C1193" s="17">
        <v>8</v>
      </c>
      <c r="D1193" s="18">
        <v>8</v>
      </c>
      <c r="E1193" s="9"/>
      <c r="F1193" s="9"/>
      <c r="G1193" s="9"/>
      <c r="H1193" s="9"/>
      <c r="I1193" s="9"/>
    </row>
    <row r="1194" spans="1:9" ht="15" customHeight="1" x14ac:dyDescent="0.25">
      <c r="A1194" s="19"/>
      <c r="B1194" s="20"/>
      <c r="C1194" s="21"/>
      <c r="D1194" s="22">
        <v>8</v>
      </c>
      <c r="E1194" s="9"/>
      <c r="F1194" s="9"/>
      <c r="G1194" s="9"/>
      <c r="H1194" s="9"/>
      <c r="I1194" s="9"/>
    </row>
    <row r="1195" spans="1:9" ht="9.9499999999999993" customHeight="1" x14ac:dyDescent="0.25">
      <c r="A1195" s="86"/>
      <c r="B1195" s="86"/>
      <c r="C1195" s="86"/>
      <c r="D1195" s="9"/>
      <c r="E1195" s="9"/>
      <c r="F1195" s="9"/>
      <c r="G1195" s="9"/>
      <c r="H1195" s="9"/>
      <c r="I1195" s="9"/>
    </row>
    <row r="1196" spans="1:9" ht="12" customHeight="1" x14ac:dyDescent="0.25">
      <c r="A1196" s="9"/>
      <c r="B1196" s="9"/>
      <c r="C1196" s="9"/>
      <c r="D1196" s="90" t="s">
        <v>4258</v>
      </c>
      <c r="E1196" s="90"/>
      <c r="F1196" s="90"/>
      <c r="G1196" s="90"/>
      <c r="H1196" s="90"/>
      <c r="I1196" s="90"/>
    </row>
    <row r="1197" spans="1:9" ht="9.9499999999999993" customHeight="1" x14ac:dyDescent="0.25">
      <c r="A1197" s="86"/>
      <c r="B1197" s="86"/>
      <c r="C1197" s="86"/>
      <c r="D1197" s="86"/>
      <c r="E1197" s="9"/>
      <c r="F1197" s="9"/>
      <c r="G1197" s="9"/>
      <c r="H1197" s="9"/>
      <c r="I1197" s="9"/>
    </row>
    <row r="1198" spans="1:9" ht="20.100000000000001" customHeight="1" x14ac:dyDescent="0.25">
      <c r="A1198" s="88" t="s">
        <v>2262</v>
      </c>
      <c r="B1198" s="88"/>
      <c r="C1198" s="88"/>
      <c r="D1198" s="88"/>
      <c r="E1198" s="88"/>
      <c r="F1198" s="88"/>
      <c r="G1198" s="88"/>
      <c r="H1198" s="88"/>
      <c r="I1198" s="88"/>
    </row>
    <row r="1199" spans="1:9" ht="15" customHeight="1" x14ac:dyDescent="0.25">
      <c r="A1199" s="89"/>
      <c r="B1199" s="89"/>
      <c r="C1199" s="14" t="s">
        <v>2076</v>
      </c>
      <c r="D1199" s="14" t="s">
        <v>2059</v>
      </c>
      <c r="E1199" s="9"/>
      <c r="F1199" s="9"/>
      <c r="G1199" s="9"/>
      <c r="H1199" s="9"/>
      <c r="I1199" s="9"/>
    </row>
    <row r="1200" spans="1:9" ht="12.95" customHeight="1" x14ac:dyDescent="0.25">
      <c r="A1200" s="15"/>
      <c r="B1200" s="16" t="s">
        <v>2076</v>
      </c>
      <c r="C1200" s="17">
        <v>351.53</v>
      </c>
      <c r="D1200" s="18">
        <v>351.53</v>
      </c>
      <c r="E1200" s="9"/>
      <c r="F1200" s="9"/>
      <c r="G1200" s="9"/>
      <c r="H1200" s="9"/>
      <c r="I1200" s="9"/>
    </row>
    <row r="1201" spans="1:9" ht="15" customHeight="1" x14ac:dyDescent="0.25">
      <c r="A1201" s="19"/>
      <c r="B1201" s="20"/>
      <c r="C1201" s="21"/>
      <c r="D1201" s="22">
        <v>351.53</v>
      </c>
      <c r="E1201" s="9"/>
      <c r="F1201" s="9"/>
      <c r="G1201" s="9"/>
      <c r="H1201" s="9"/>
      <c r="I1201" s="9"/>
    </row>
    <row r="1202" spans="1:9" ht="9.9499999999999993" customHeight="1" x14ac:dyDescent="0.25">
      <c r="A1202" s="86"/>
      <c r="B1202" s="86"/>
      <c r="C1202" s="86"/>
      <c r="D1202" s="9"/>
      <c r="E1202" s="9"/>
      <c r="F1202" s="9"/>
      <c r="G1202" s="9"/>
      <c r="H1202" s="9"/>
      <c r="I1202" s="9"/>
    </row>
    <row r="1203" spans="1:9" ht="12" customHeight="1" x14ac:dyDescent="0.25">
      <c r="A1203" s="9"/>
      <c r="B1203" s="9"/>
      <c r="C1203" s="9"/>
      <c r="D1203" s="90" t="s">
        <v>4347</v>
      </c>
      <c r="E1203" s="90"/>
      <c r="F1203" s="90"/>
      <c r="G1203" s="90"/>
      <c r="H1203" s="90"/>
      <c r="I1203" s="90"/>
    </row>
    <row r="1204" spans="1:9" ht="9.9499999999999993" customHeight="1" x14ac:dyDescent="0.25">
      <c r="A1204" s="86"/>
      <c r="B1204" s="86"/>
      <c r="C1204" s="86"/>
      <c r="D1204" s="86"/>
      <c r="E1204" s="9"/>
      <c r="F1204" s="9"/>
      <c r="G1204" s="9"/>
      <c r="H1204" s="9"/>
      <c r="I1204" s="9"/>
    </row>
    <row r="1205" spans="1:9" ht="30.95" customHeight="1" x14ac:dyDescent="0.25">
      <c r="A1205" s="88" t="s">
        <v>2263</v>
      </c>
      <c r="B1205" s="88"/>
      <c r="C1205" s="88"/>
      <c r="D1205" s="88"/>
      <c r="E1205" s="88"/>
      <c r="F1205" s="88"/>
      <c r="G1205" s="88"/>
      <c r="H1205" s="88"/>
      <c r="I1205" s="88"/>
    </row>
    <row r="1206" spans="1:9" ht="15" customHeight="1" x14ac:dyDescent="0.25">
      <c r="A1206" s="89"/>
      <c r="B1206" s="89"/>
      <c r="C1206" s="14" t="s">
        <v>2076</v>
      </c>
      <c r="D1206" s="14" t="s">
        <v>2059</v>
      </c>
      <c r="E1206" s="9"/>
      <c r="F1206" s="9"/>
      <c r="G1206" s="9"/>
      <c r="H1206" s="9"/>
      <c r="I1206" s="9"/>
    </row>
    <row r="1207" spans="1:9" ht="12.95" customHeight="1" x14ac:dyDescent="0.25">
      <c r="A1207" s="15" t="s">
        <v>2108</v>
      </c>
      <c r="B1207" s="16" t="s">
        <v>2076</v>
      </c>
      <c r="C1207" s="17">
        <v>880.96</v>
      </c>
      <c r="D1207" s="18">
        <v>880.96</v>
      </c>
      <c r="E1207" s="9"/>
      <c r="F1207" s="9"/>
      <c r="G1207" s="9"/>
      <c r="H1207" s="9"/>
      <c r="I1207" s="9"/>
    </row>
    <row r="1208" spans="1:9" ht="15" customHeight="1" x14ac:dyDescent="0.25">
      <c r="A1208" s="19"/>
      <c r="B1208" s="20"/>
      <c r="C1208" s="21"/>
      <c r="D1208" s="22">
        <v>880.96</v>
      </c>
      <c r="E1208" s="9"/>
      <c r="F1208" s="9"/>
      <c r="G1208" s="9"/>
      <c r="H1208" s="9"/>
      <c r="I1208" s="9"/>
    </row>
    <row r="1209" spans="1:9" ht="9.9499999999999993" customHeight="1" x14ac:dyDescent="0.25">
      <c r="A1209" s="86"/>
      <c r="B1209" s="86"/>
      <c r="C1209" s="86"/>
      <c r="D1209" s="9"/>
      <c r="E1209" s="9"/>
      <c r="F1209" s="9"/>
      <c r="G1209" s="9"/>
      <c r="H1209" s="9"/>
      <c r="I1209" s="9"/>
    </row>
    <row r="1210" spans="1:9" ht="12" customHeight="1" x14ac:dyDescent="0.25">
      <c r="A1210" s="9"/>
      <c r="B1210" s="9"/>
      <c r="C1210" s="9"/>
      <c r="D1210" s="90" t="s">
        <v>4344</v>
      </c>
      <c r="E1210" s="90"/>
      <c r="F1210" s="90"/>
      <c r="G1210" s="90"/>
      <c r="H1210" s="90"/>
      <c r="I1210" s="90"/>
    </row>
    <row r="1211" spans="1:9" ht="9.9499999999999993" customHeight="1" x14ac:dyDescent="0.25">
      <c r="A1211" s="86"/>
      <c r="B1211" s="86"/>
      <c r="C1211" s="86"/>
      <c r="D1211" s="86"/>
      <c r="E1211" s="9"/>
      <c r="F1211" s="9"/>
      <c r="G1211" s="9"/>
      <c r="H1211" s="9"/>
      <c r="I1211" s="9"/>
    </row>
    <row r="1212" spans="1:9" ht="20.100000000000001" customHeight="1" x14ac:dyDescent="0.25">
      <c r="A1212" s="88" t="s">
        <v>2264</v>
      </c>
      <c r="B1212" s="88"/>
      <c r="C1212" s="88"/>
      <c r="D1212" s="88"/>
      <c r="E1212" s="88"/>
      <c r="F1212" s="88"/>
      <c r="G1212" s="88"/>
      <c r="H1212" s="88"/>
      <c r="I1212" s="88"/>
    </row>
    <row r="1213" spans="1:9" ht="15" customHeight="1" x14ac:dyDescent="0.25">
      <c r="A1213" s="89"/>
      <c r="B1213" s="89"/>
      <c r="C1213" s="14" t="s">
        <v>2069</v>
      </c>
      <c r="D1213" s="14" t="s">
        <v>2058</v>
      </c>
      <c r="E1213" s="14" t="s">
        <v>2059</v>
      </c>
      <c r="F1213" s="9"/>
      <c r="G1213" s="9"/>
      <c r="H1213" s="9"/>
      <c r="I1213" s="9"/>
    </row>
    <row r="1214" spans="1:9" ht="12.95" customHeight="1" x14ac:dyDescent="0.25">
      <c r="A1214" s="15"/>
      <c r="B1214" s="16" t="s">
        <v>2104</v>
      </c>
      <c r="C1214" s="17">
        <v>201.4</v>
      </c>
      <c r="D1214" s="17">
        <v>1</v>
      </c>
      <c r="E1214" s="18">
        <v>201.4</v>
      </c>
      <c r="F1214" s="9"/>
      <c r="G1214" s="9"/>
      <c r="H1214" s="9"/>
      <c r="I1214" s="9"/>
    </row>
    <row r="1215" spans="1:9" ht="15" customHeight="1" x14ac:dyDescent="0.25">
      <c r="A1215" s="19"/>
      <c r="B1215" s="20"/>
      <c r="C1215" s="21"/>
      <c r="D1215" s="21"/>
      <c r="E1215" s="22">
        <v>201.4</v>
      </c>
      <c r="F1215" s="9"/>
      <c r="G1215" s="9"/>
      <c r="H1215" s="9"/>
      <c r="I1215" s="9"/>
    </row>
    <row r="1216" spans="1:9" ht="9.9499999999999993" customHeight="1" x14ac:dyDescent="0.25">
      <c r="A1216" s="86"/>
      <c r="B1216" s="86"/>
      <c r="C1216" s="86"/>
      <c r="D1216" s="9"/>
      <c r="E1216" s="9"/>
      <c r="F1216" s="9"/>
      <c r="G1216" s="9"/>
      <c r="H1216" s="9"/>
      <c r="I1216" s="9"/>
    </row>
    <row r="1217" spans="1:9" ht="12" customHeight="1" x14ac:dyDescent="0.25">
      <c r="A1217" s="9"/>
      <c r="B1217" s="9"/>
      <c r="C1217" s="9"/>
      <c r="D1217" s="90" t="s">
        <v>4348</v>
      </c>
      <c r="E1217" s="90"/>
      <c r="F1217" s="90"/>
      <c r="G1217" s="90"/>
      <c r="H1217" s="90"/>
      <c r="I1217" s="90"/>
    </row>
    <row r="1218" spans="1:9" ht="9.9499999999999993" customHeight="1" x14ac:dyDescent="0.25">
      <c r="A1218" s="86"/>
      <c r="B1218" s="86"/>
      <c r="C1218" s="86"/>
      <c r="D1218" s="86"/>
      <c r="E1218" s="9"/>
      <c r="F1218" s="9"/>
      <c r="G1218" s="9"/>
      <c r="H1218" s="9"/>
      <c r="I1218" s="9"/>
    </row>
    <row r="1219" spans="1:9" ht="30.95" customHeight="1" x14ac:dyDescent="0.25">
      <c r="A1219" s="88" t="s">
        <v>2265</v>
      </c>
      <c r="B1219" s="88"/>
      <c r="C1219" s="88"/>
      <c r="D1219" s="88"/>
      <c r="E1219" s="88"/>
      <c r="F1219" s="88"/>
      <c r="G1219" s="88"/>
      <c r="H1219" s="88"/>
      <c r="I1219" s="88"/>
    </row>
    <row r="1220" spans="1:9" ht="15" customHeight="1" x14ac:dyDescent="0.25">
      <c r="A1220" s="89"/>
      <c r="B1220" s="89"/>
      <c r="C1220" s="14" t="s">
        <v>2076</v>
      </c>
      <c r="D1220" s="14" t="s">
        <v>2059</v>
      </c>
      <c r="E1220" s="9"/>
      <c r="F1220" s="9"/>
      <c r="G1220" s="9"/>
      <c r="H1220" s="9"/>
      <c r="I1220" s="9"/>
    </row>
    <row r="1221" spans="1:9" ht="12.95" customHeight="1" x14ac:dyDescent="0.25">
      <c r="A1221" s="15" t="s">
        <v>2077</v>
      </c>
      <c r="B1221" s="16" t="s">
        <v>2076</v>
      </c>
      <c r="C1221" s="17">
        <v>3828.95</v>
      </c>
      <c r="D1221" s="18">
        <v>3828.95</v>
      </c>
      <c r="E1221" s="9"/>
      <c r="F1221" s="9"/>
      <c r="G1221" s="9"/>
      <c r="H1221" s="9"/>
      <c r="I1221" s="9"/>
    </row>
    <row r="1222" spans="1:9" ht="15" customHeight="1" x14ac:dyDescent="0.25">
      <c r="A1222" s="19"/>
      <c r="B1222" s="20"/>
      <c r="C1222" s="21"/>
      <c r="D1222" s="22">
        <v>3828.95</v>
      </c>
      <c r="E1222" s="9"/>
      <c r="F1222" s="9"/>
      <c r="G1222" s="9"/>
      <c r="H1222" s="9"/>
      <c r="I1222" s="9"/>
    </row>
    <row r="1223" spans="1:9" ht="9.9499999999999993" customHeight="1" x14ac:dyDescent="0.25">
      <c r="A1223" s="86"/>
      <c r="B1223" s="86"/>
      <c r="C1223" s="86"/>
      <c r="D1223" s="9"/>
      <c r="E1223" s="9"/>
      <c r="F1223" s="9"/>
      <c r="G1223" s="9"/>
      <c r="H1223" s="9"/>
      <c r="I1223" s="9"/>
    </row>
    <row r="1224" spans="1:9" ht="12" customHeight="1" x14ac:dyDescent="0.25">
      <c r="A1224" s="9"/>
      <c r="B1224" s="9"/>
      <c r="C1224" s="9"/>
      <c r="D1224" s="90" t="s">
        <v>4349</v>
      </c>
      <c r="E1224" s="90"/>
      <c r="F1224" s="90"/>
      <c r="G1224" s="90"/>
      <c r="H1224" s="90"/>
      <c r="I1224" s="90"/>
    </row>
    <row r="1225" spans="1:9" ht="9.9499999999999993" customHeight="1" x14ac:dyDescent="0.25">
      <c r="A1225" s="86"/>
      <c r="B1225" s="86"/>
      <c r="C1225" s="86"/>
      <c r="D1225" s="86"/>
      <c r="E1225" s="9"/>
      <c r="F1225" s="9"/>
      <c r="G1225" s="9"/>
      <c r="H1225" s="9"/>
      <c r="I1225" s="9"/>
    </row>
    <row r="1226" spans="1:9" ht="30.95" customHeight="1" x14ac:dyDescent="0.25">
      <c r="A1226" s="88" t="s">
        <v>2266</v>
      </c>
      <c r="B1226" s="88"/>
      <c r="C1226" s="88"/>
      <c r="D1226" s="88"/>
      <c r="E1226" s="88"/>
      <c r="F1226" s="88"/>
      <c r="G1226" s="88"/>
      <c r="H1226" s="88"/>
      <c r="I1226" s="88"/>
    </row>
    <row r="1227" spans="1:9" ht="15" customHeight="1" x14ac:dyDescent="0.25">
      <c r="A1227" s="89"/>
      <c r="B1227" s="89"/>
      <c r="C1227" s="14" t="s">
        <v>2076</v>
      </c>
      <c r="D1227" s="14" t="s">
        <v>2079</v>
      </c>
      <c r="E1227" s="14" t="s">
        <v>2059</v>
      </c>
      <c r="F1227" s="9"/>
      <c r="G1227" s="9"/>
      <c r="H1227" s="9"/>
      <c r="I1227" s="9"/>
    </row>
    <row r="1228" spans="1:9" ht="18.95" customHeight="1" x14ac:dyDescent="0.25">
      <c r="A1228" s="15" t="s">
        <v>2080</v>
      </c>
      <c r="B1228" s="16" t="s">
        <v>2081</v>
      </c>
      <c r="C1228" s="17">
        <v>883.53</v>
      </c>
      <c r="D1228" s="17">
        <v>0.1</v>
      </c>
      <c r="E1228" s="18">
        <v>88.35</v>
      </c>
      <c r="F1228" s="9"/>
      <c r="G1228" s="9"/>
      <c r="H1228" s="9"/>
      <c r="I1228" s="9"/>
    </row>
    <row r="1229" spans="1:9" ht="15" customHeight="1" x14ac:dyDescent="0.25">
      <c r="A1229" s="19"/>
      <c r="B1229" s="20"/>
      <c r="C1229" s="21"/>
      <c r="D1229" s="21"/>
      <c r="E1229" s="22">
        <v>88.35</v>
      </c>
      <c r="F1229" s="9"/>
      <c r="G1229" s="9"/>
      <c r="H1229" s="9"/>
      <c r="I1229" s="9"/>
    </row>
    <row r="1230" spans="1:9" ht="9.9499999999999993" customHeight="1" x14ac:dyDescent="0.25">
      <c r="A1230" s="86"/>
      <c r="B1230" s="86"/>
      <c r="C1230" s="86"/>
      <c r="D1230" s="9"/>
      <c r="E1230" s="9"/>
      <c r="F1230" s="9"/>
      <c r="G1230" s="9"/>
      <c r="H1230" s="9"/>
      <c r="I1230" s="9"/>
    </row>
    <row r="1231" spans="1:9" ht="12" customHeight="1" x14ac:dyDescent="0.25">
      <c r="A1231" s="9"/>
      <c r="B1231" s="9"/>
      <c r="C1231" s="9"/>
      <c r="D1231" s="90" t="s">
        <v>4350</v>
      </c>
      <c r="E1231" s="90"/>
      <c r="F1231" s="90"/>
      <c r="G1231" s="90"/>
      <c r="H1231" s="90"/>
      <c r="I1231" s="90"/>
    </row>
    <row r="1232" spans="1:9" ht="9.9499999999999993" customHeight="1" x14ac:dyDescent="0.25">
      <c r="A1232" s="86"/>
      <c r="B1232" s="86"/>
      <c r="C1232" s="86"/>
      <c r="D1232" s="86"/>
      <c r="E1232" s="9"/>
      <c r="F1232" s="9"/>
      <c r="G1232" s="9"/>
      <c r="H1232" s="9"/>
      <c r="I1232" s="9"/>
    </row>
    <row r="1233" spans="1:9" ht="30.95" customHeight="1" x14ac:dyDescent="0.25">
      <c r="A1233" s="88" t="s">
        <v>2267</v>
      </c>
      <c r="B1233" s="88"/>
      <c r="C1233" s="88"/>
      <c r="D1233" s="88"/>
      <c r="E1233" s="88"/>
      <c r="F1233" s="88"/>
      <c r="G1233" s="88"/>
      <c r="H1233" s="88"/>
      <c r="I1233" s="88"/>
    </row>
    <row r="1234" spans="1:9" ht="15" customHeight="1" x14ac:dyDescent="0.25">
      <c r="A1234" s="89"/>
      <c r="B1234" s="89"/>
      <c r="C1234" s="14" t="s">
        <v>2076</v>
      </c>
      <c r="D1234" s="14" t="s">
        <v>2079</v>
      </c>
      <c r="E1234" s="14" t="s">
        <v>2058</v>
      </c>
      <c r="F1234" s="14" t="s">
        <v>2059</v>
      </c>
      <c r="G1234" s="9"/>
      <c r="H1234" s="9"/>
      <c r="I1234" s="9"/>
    </row>
    <row r="1235" spans="1:9" ht="27" customHeight="1" x14ac:dyDescent="0.25">
      <c r="A1235" s="15" t="s">
        <v>2083</v>
      </c>
      <c r="B1235" s="16" t="s">
        <v>2084</v>
      </c>
      <c r="C1235" s="17">
        <v>4.3</v>
      </c>
      <c r="D1235" s="17">
        <v>0.1</v>
      </c>
      <c r="E1235" s="17">
        <v>3</v>
      </c>
      <c r="F1235" s="18">
        <v>1.29</v>
      </c>
      <c r="G1235" s="9"/>
      <c r="H1235" s="9"/>
      <c r="I1235" s="9"/>
    </row>
    <row r="1236" spans="1:9" ht="15" customHeight="1" x14ac:dyDescent="0.25">
      <c r="A1236" s="19"/>
      <c r="B1236" s="20"/>
      <c r="C1236" s="21"/>
      <c r="D1236" s="21"/>
      <c r="E1236" s="21"/>
      <c r="F1236" s="22">
        <v>1.29</v>
      </c>
      <c r="G1236" s="9"/>
      <c r="H1236" s="9"/>
      <c r="I1236" s="9"/>
    </row>
    <row r="1237" spans="1:9" ht="9.9499999999999993" customHeight="1" x14ac:dyDescent="0.25">
      <c r="A1237" s="86"/>
      <c r="B1237" s="86"/>
      <c r="C1237" s="86"/>
      <c r="D1237" s="9"/>
      <c r="E1237" s="9"/>
      <c r="F1237" s="9"/>
      <c r="G1237" s="9"/>
      <c r="H1237" s="9"/>
      <c r="I1237" s="9"/>
    </row>
    <row r="1238" spans="1:9" ht="12" customHeight="1" x14ac:dyDescent="0.25">
      <c r="A1238" s="9"/>
      <c r="B1238" s="9"/>
      <c r="C1238" s="9"/>
      <c r="D1238" s="90" t="s">
        <v>4337</v>
      </c>
      <c r="E1238" s="90"/>
      <c r="F1238" s="90"/>
      <c r="G1238" s="90"/>
      <c r="H1238" s="90"/>
      <c r="I1238" s="90"/>
    </row>
    <row r="1239" spans="1:9" ht="9.9499999999999993" customHeight="1" x14ac:dyDescent="0.25">
      <c r="A1239" s="86"/>
      <c r="B1239" s="86"/>
      <c r="C1239" s="86"/>
      <c r="D1239" s="86"/>
      <c r="E1239" s="9"/>
      <c r="F1239" s="9"/>
      <c r="G1239" s="9"/>
      <c r="H1239" s="9"/>
      <c r="I1239" s="9"/>
    </row>
    <row r="1240" spans="1:9" ht="42.95" customHeight="1" x14ac:dyDescent="0.25">
      <c r="A1240" s="88" t="s">
        <v>2268</v>
      </c>
      <c r="B1240" s="88"/>
      <c r="C1240" s="88"/>
      <c r="D1240" s="88"/>
      <c r="E1240" s="88"/>
      <c r="F1240" s="88"/>
      <c r="G1240" s="88"/>
      <c r="H1240" s="88"/>
      <c r="I1240" s="88"/>
    </row>
    <row r="1241" spans="1:9" ht="15" customHeight="1" x14ac:dyDescent="0.25">
      <c r="A1241" s="89"/>
      <c r="B1241" s="89"/>
      <c r="C1241" s="14" t="s">
        <v>2076</v>
      </c>
      <c r="D1241" s="14" t="s">
        <v>2056</v>
      </c>
      <c r="E1241" s="14" t="s">
        <v>2058</v>
      </c>
      <c r="F1241" s="14" t="s">
        <v>2086</v>
      </c>
      <c r="G1241" s="14" t="s">
        <v>2059</v>
      </c>
      <c r="H1241" s="9"/>
      <c r="I1241" s="9"/>
    </row>
    <row r="1242" spans="1:9" ht="18.95" customHeight="1" x14ac:dyDescent="0.25">
      <c r="A1242" s="15" t="s">
        <v>2087</v>
      </c>
      <c r="B1242" s="16" t="s">
        <v>2088</v>
      </c>
      <c r="C1242" s="17">
        <v>3828.95</v>
      </c>
      <c r="D1242" s="17">
        <v>0.1</v>
      </c>
      <c r="E1242" s="17">
        <v>1</v>
      </c>
      <c r="F1242" s="17">
        <v>1.5</v>
      </c>
      <c r="G1242" s="18">
        <v>574.34</v>
      </c>
      <c r="H1242" s="9"/>
      <c r="I1242" s="9"/>
    </row>
    <row r="1243" spans="1:9" ht="18.95" customHeight="1" x14ac:dyDescent="0.25">
      <c r="A1243" s="15" t="s">
        <v>2089</v>
      </c>
      <c r="B1243" s="16" t="s">
        <v>2088</v>
      </c>
      <c r="C1243" s="17">
        <v>883.53</v>
      </c>
      <c r="D1243" s="17">
        <v>0.1</v>
      </c>
      <c r="E1243" s="17">
        <v>1</v>
      </c>
      <c r="F1243" s="17">
        <v>1.5</v>
      </c>
      <c r="G1243" s="18">
        <v>132.53</v>
      </c>
      <c r="H1243" s="9"/>
      <c r="I1243" s="9"/>
    </row>
    <row r="1244" spans="1:9" ht="27" customHeight="1" x14ac:dyDescent="0.25">
      <c r="A1244" s="15" t="s">
        <v>2090</v>
      </c>
      <c r="B1244" s="16" t="s">
        <v>2088</v>
      </c>
      <c r="C1244" s="17">
        <v>4.5999999999999996</v>
      </c>
      <c r="D1244" s="17">
        <v>0.1</v>
      </c>
      <c r="E1244" s="17">
        <v>3</v>
      </c>
      <c r="F1244" s="17">
        <v>1.5</v>
      </c>
      <c r="G1244" s="18">
        <v>2.0699999999999998</v>
      </c>
      <c r="H1244" s="9"/>
      <c r="I1244" s="9"/>
    </row>
    <row r="1245" spans="1:9" ht="15" customHeight="1" x14ac:dyDescent="0.25">
      <c r="A1245" s="19"/>
      <c r="B1245" s="20"/>
      <c r="C1245" s="21"/>
      <c r="D1245" s="21"/>
      <c r="E1245" s="21"/>
      <c r="F1245" s="21"/>
      <c r="G1245" s="22">
        <v>708.94</v>
      </c>
      <c r="H1245" s="9"/>
      <c r="I1245" s="9"/>
    </row>
    <row r="1246" spans="1:9" ht="9.9499999999999993" customHeight="1" x14ac:dyDescent="0.25">
      <c r="A1246" s="86"/>
      <c r="B1246" s="86"/>
      <c r="C1246" s="86"/>
      <c r="D1246" s="9"/>
      <c r="E1246" s="9"/>
      <c r="F1246" s="9"/>
      <c r="G1246" s="9"/>
      <c r="H1246" s="9"/>
      <c r="I1246" s="9"/>
    </row>
    <row r="1247" spans="1:9" ht="12" customHeight="1" x14ac:dyDescent="0.25">
      <c r="A1247" s="9"/>
      <c r="B1247" s="9"/>
      <c r="C1247" s="9"/>
      <c r="D1247" s="90" t="s">
        <v>4351</v>
      </c>
      <c r="E1247" s="90"/>
      <c r="F1247" s="90"/>
      <c r="G1247" s="90"/>
      <c r="H1247" s="90"/>
      <c r="I1247" s="90"/>
    </row>
    <row r="1248" spans="1:9" ht="9.9499999999999993" customHeight="1" x14ac:dyDescent="0.25">
      <c r="A1248" s="86"/>
      <c r="B1248" s="86"/>
      <c r="C1248" s="86"/>
      <c r="D1248" s="86"/>
      <c r="E1248" s="9"/>
      <c r="F1248" s="9"/>
      <c r="G1248" s="9"/>
      <c r="H1248" s="9"/>
      <c r="I1248" s="9"/>
    </row>
    <row r="1249" spans="1:9" ht="30.95" customHeight="1" x14ac:dyDescent="0.25">
      <c r="A1249" s="88" t="s">
        <v>2269</v>
      </c>
      <c r="B1249" s="88"/>
      <c r="C1249" s="88"/>
      <c r="D1249" s="88"/>
      <c r="E1249" s="88"/>
      <c r="F1249" s="88"/>
      <c r="G1249" s="88"/>
      <c r="H1249" s="88"/>
      <c r="I1249" s="88"/>
    </row>
    <row r="1250" spans="1:9" ht="15" customHeight="1" x14ac:dyDescent="0.25">
      <c r="A1250" s="89"/>
      <c r="B1250" s="89"/>
      <c r="C1250" s="14" t="s">
        <v>2076</v>
      </c>
      <c r="D1250" s="14" t="s">
        <v>2056</v>
      </c>
      <c r="E1250" s="14" t="s">
        <v>2058</v>
      </c>
      <c r="F1250" s="14" t="s">
        <v>2092</v>
      </c>
      <c r="G1250" s="14" t="s">
        <v>2086</v>
      </c>
      <c r="H1250" s="14" t="s">
        <v>2059</v>
      </c>
      <c r="I1250" s="9"/>
    </row>
    <row r="1251" spans="1:9" ht="18.95" customHeight="1" x14ac:dyDescent="0.25">
      <c r="A1251" s="15" t="s">
        <v>2087</v>
      </c>
      <c r="B1251" s="16" t="s">
        <v>2186</v>
      </c>
      <c r="C1251" s="17">
        <v>3828.95</v>
      </c>
      <c r="D1251" s="17">
        <v>0.1</v>
      </c>
      <c r="E1251" s="17">
        <v>1</v>
      </c>
      <c r="F1251" s="17">
        <v>30</v>
      </c>
      <c r="G1251" s="17">
        <v>1.5</v>
      </c>
      <c r="H1251" s="18">
        <v>17230.28</v>
      </c>
      <c r="I1251" s="9"/>
    </row>
    <row r="1252" spans="1:9" ht="18.95" customHeight="1" x14ac:dyDescent="0.25">
      <c r="A1252" s="15" t="s">
        <v>2089</v>
      </c>
      <c r="B1252" s="16" t="s">
        <v>2186</v>
      </c>
      <c r="C1252" s="17">
        <v>883.53</v>
      </c>
      <c r="D1252" s="17">
        <v>0.05</v>
      </c>
      <c r="E1252" s="17">
        <v>1</v>
      </c>
      <c r="F1252" s="17">
        <v>30</v>
      </c>
      <c r="G1252" s="17">
        <v>1.5</v>
      </c>
      <c r="H1252" s="18">
        <v>1987.94</v>
      </c>
      <c r="I1252" s="9"/>
    </row>
    <row r="1253" spans="1:9" ht="27" customHeight="1" x14ac:dyDescent="0.25">
      <c r="A1253" s="15" t="s">
        <v>2090</v>
      </c>
      <c r="B1253" s="16" t="s">
        <v>2186</v>
      </c>
      <c r="C1253" s="17">
        <v>4.5999999999999996</v>
      </c>
      <c r="D1253" s="17">
        <v>0.1</v>
      </c>
      <c r="E1253" s="17">
        <v>3</v>
      </c>
      <c r="F1253" s="17">
        <v>30</v>
      </c>
      <c r="G1253" s="17">
        <v>1.5</v>
      </c>
      <c r="H1253" s="18">
        <v>62.1</v>
      </c>
      <c r="I1253" s="9"/>
    </row>
    <row r="1254" spans="1:9" ht="15" customHeight="1" x14ac:dyDescent="0.25">
      <c r="A1254" s="19"/>
      <c r="B1254" s="20"/>
      <c r="C1254" s="21"/>
      <c r="D1254" s="21"/>
      <c r="E1254" s="21"/>
      <c r="F1254" s="21"/>
      <c r="G1254" s="21"/>
      <c r="H1254" s="22">
        <v>19280.32</v>
      </c>
      <c r="I1254" s="9"/>
    </row>
    <row r="1255" spans="1:9" ht="9.9499999999999993" customHeight="1" x14ac:dyDescent="0.25">
      <c r="A1255" s="86"/>
      <c r="B1255" s="86"/>
      <c r="C1255" s="86"/>
      <c r="D1255" s="9"/>
      <c r="E1255" s="9"/>
      <c r="F1255" s="9"/>
      <c r="G1255" s="9"/>
      <c r="H1255" s="9"/>
      <c r="I1255" s="9"/>
    </row>
    <row r="1256" spans="1:9" ht="12" customHeight="1" x14ac:dyDescent="0.25">
      <c r="A1256" s="9"/>
      <c r="B1256" s="9"/>
      <c r="C1256" s="9"/>
      <c r="D1256" s="90" t="s">
        <v>4352</v>
      </c>
      <c r="E1256" s="90"/>
      <c r="F1256" s="90"/>
      <c r="G1256" s="90"/>
      <c r="H1256" s="90"/>
      <c r="I1256" s="90"/>
    </row>
    <row r="1257" spans="1:9" ht="9.9499999999999993" customHeight="1" x14ac:dyDescent="0.25">
      <c r="A1257" s="86"/>
      <c r="B1257" s="86"/>
      <c r="C1257" s="86"/>
      <c r="D1257" s="86"/>
      <c r="E1257" s="9"/>
      <c r="F1257" s="9"/>
      <c r="G1257" s="9"/>
      <c r="H1257" s="9"/>
      <c r="I1257" s="9"/>
    </row>
    <row r="1258" spans="1:9" ht="42.95" customHeight="1" x14ac:dyDescent="0.25">
      <c r="A1258" s="88" t="s">
        <v>2270</v>
      </c>
      <c r="B1258" s="88"/>
      <c r="C1258" s="88"/>
      <c r="D1258" s="88"/>
      <c r="E1258" s="88"/>
      <c r="F1258" s="88"/>
      <c r="G1258" s="88"/>
      <c r="H1258" s="88"/>
      <c r="I1258" s="88"/>
    </row>
    <row r="1259" spans="1:9" ht="15" customHeight="1" x14ac:dyDescent="0.25">
      <c r="A1259" s="89"/>
      <c r="B1259" s="89"/>
      <c r="C1259" s="14" t="s">
        <v>2076</v>
      </c>
      <c r="D1259" s="14" t="s">
        <v>2056</v>
      </c>
      <c r="E1259" s="14" t="s">
        <v>2058</v>
      </c>
      <c r="F1259" s="14" t="s">
        <v>2092</v>
      </c>
      <c r="G1259" s="14" t="s">
        <v>2086</v>
      </c>
      <c r="H1259" s="14" t="s">
        <v>2059</v>
      </c>
      <c r="I1259" s="9"/>
    </row>
    <row r="1260" spans="1:9" ht="18.95" customHeight="1" x14ac:dyDescent="0.25">
      <c r="A1260" s="15" t="s">
        <v>2087</v>
      </c>
      <c r="B1260" s="16" t="s">
        <v>2186</v>
      </c>
      <c r="C1260" s="17">
        <v>3828.95</v>
      </c>
      <c r="D1260" s="17">
        <v>0.1</v>
      </c>
      <c r="E1260" s="17">
        <v>1</v>
      </c>
      <c r="F1260" s="17">
        <v>12</v>
      </c>
      <c r="G1260" s="17">
        <v>1.5</v>
      </c>
      <c r="H1260" s="18">
        <v>6892.11</v>
      </c>
      <c r="I1260" s="9"/>
    </row>
    <row r="1261" spans="1:9" ht="18.95" customHeight="1" x14ac:dyDescent="0.25">
      <c r="A1261" s="15" t="s">
        <v>2089</v>
      </c>
      <c r="B1261" s="16" t="s">
        <v>2186</v>
      </c>
      <c r="C1261" s="17">
        <v>883.53</v>
      </c>
      <c r="D1261" s="17">
        <v>0.1</v>
      </c>
      <c r="E1261" s="17">
        <v>1</v>
      </c>
      <c r="F1261" s="17">
        <v>12</v>
      </c>
      <c r="G1261" s="17">
        <v>1.5</v>
      </c>
      <c r="H1261" s="18">
        <v>1590.35</v>
      </c>
      <c r="I1261" s="9"/>
    </row>
    <row r="1262" spans="1:9" ht="27" customHeight="1" x14ac:dyDescent="0.25">
      <c r="A1262" s="15" t="s">
        <v>2090</v>
      </c>
      <c r="B1262" s="16" t="s">
        <v>2186</v>
      </c>
      <c r="C1262" s="17">
        <v>4.5999999999999996</v>
      </c>
      <c r="D1262" s="17">
        <v>0.1</v>
      </c>
      <c r="E1262" s="17">
        <v>3</v>
      </c>
      <c r="F1262" s="17">
        <v>12</v>
      </c>
      <c r="G1262" s="17">
        <v>1.5</v>
      </c>
      <c r="H1262" s="18">
        <v>24.84</v>
      </c>
      <c r="I1262" s="9"/>
    </row>
    <row r="1263" spans="1:9" ht="15" customHeight="1" x14ac:dyDescent="0.25">
      <c r="A1263" s="19"/>
      <c r="B1263" s="20"/>
      <c r="C1263" s="21"/>
      <c r="D1263" s="21"/>
      <c r="E1263" s="21"/>
      <c r="F1263" s="21"/>
      <c r="G1263" s="21"/>
      <c r="H1263" s="22">
        <v>8507.2999999999993</v>
      </c>
      <c r="I1263" s="9"/>
    </row>
    <row r="1264" spans="1:9" ht="9.9499999999999993" customHeight="1" x14ac:dyDescent="0.25">
      <c r="A1264" s="86"/>
      <c r="B1264" s="86"/>
      <c r="C1264" s="86"/>
      <c r="D1264" s="9"/>
      <c r="E1264" s="9"/>
      <c r="F1264" s="9"/>
      <c r="G1264" s="9"/>
      <c r="H1264" s="9"/>
      <c r="I1264" s="9"/>
    </row>
    <row r="1265" spans="1:9" ht="12" customHeight="1" x14ac:dyDescent="0.25">
      <c r="A1265" s="9"/>
      <c r="B1265" s="9"/>
      <c r="C1265" s="9"/>
      <c r="D1265" s="90" t="s">
        <v>4353</v>
      </c>
      <c r="E1265" s="90"/>
      <c r="F1265" s="90"/>
      <c r="G1265" s="90"/>
      <c r="H1265" s="90"/>
      <c r="I1265" s="90"/>
    </row>
    <row r="1266" spans="1:9" ht="9.9499999999999993" customHeight="1" x14ac:dyDescent="0.25">
      <c r="A1266" s="86"/>
      <c r="B1266" s="86"/>
      <c r="C1266" s="86"/>
      <c r="D1266" s="86"/>
      <c r="E1266" s="9"/>
      <c r="F1266" s="9"/>
      <c r="G1266" s="9"/>
      <c r="H1266" s="9"/>
      <c r="I1266" s="9"/>
    </row>
    <row r="1267" spans="1:9" ht="20.100000000000001" customHeight="1" x14ac:dyDescent="0.25">
      <c r="A1267" s="88" t="s">
        <v>2271</v>
      </c>
      <c r="B1267" s="88"/>
      <c r="C1267" s="88"/>
      <c r="D1267" s="88"/>
      <c r="E1267" s="88"/>
      <c r="F1267" s="88"/>
      <c r="G1267" s="88"/>
      <c r="H1267" s="88"/>
      <c r="I1267" s="88"/>
    </row>
    <row r="1268" spans="1:9" ht="15" customHeight="1" x14ac:dyDescent="0.25">
      <c r="A1268" s="89"/>
      <c r="B1268" s="89"/>
      <c r="C1268" s="14" t="s">
        <v>2076</v>
      </c>
      <c r="D1268" s="14" t="s">
        <v>2056</v>
      </c>
      <c r="E1268" s="14" t="s">
        <v>2086</v>
      </c>
      <c r="F1268" s="14" t="s">
        <v>2059</v>
      </c>
      <c r="G1268" s="9"/>
      <c r="H1268" s="9"/>
      <c r="I1268" s="9"/>
    </row>
    <row r="1269" spans="1:9" ht="18.95" customHeight="1" x14ac:dyDescent="0.25">
      <c r="A1269" s="15" t="s">
        <v>2096</v>
      </c>
      <c r="B1269" s="16" t="s">
        <v>2097</v>
      </c>
      <c r="C1269" s="17">
        <v>3828.95</v>
      </c>
      <c r="D1269" s="17">
        <v>0.1</v>
      </c>
      <c r="E1269" s="17">
        <v>1.5</v>
      </c>
      <c r="F1269" s="18">
        <v>574.34</v>
      </c>
      <c r="G1269" s="9"/>
      <c r="H1269" s="9"/>
      <c r="I1269" s="9"/>
    </row>
    <row r="1270" spans="1:9" ht="15" customHeight="1" x14ac:dyDescent="0.25">
      <c r="A1270" s="19"/>
      <c r="B1270" s="20"/>
      <c r="C1270" s="21"/>
      <c r="D1270" s="21"/>
      <c r="E1270" s="21"/>
      <c r="F1270" s="22">
        <v>574.34</v>
      </c>
      <c r="G1270" s="9"/>
      <c r="H1270" s="9"/>
      <c r="I1270" s="9"/>
    </row>
    <row r="1271" spans="1:9" ht="9.9499999999999993" customHeight="1" x14ac:dyDescent="0.25">
      <c r="A1271" s="86"/>
      <c r="B1271" s="86"/>
      <c r="C1271" s="86"/>
      <c r="D1271" s="9"/>
      <c r="E1271" s="9"/>
      <c r="F1271" s="9"/>
      <c r="G1271" s="9"/>
      <c r="H1271" s="9"/>
      <c r="I1271" s="9"/>
    </row>
    <row r="1272" spans="1:9" ht="12" customHeight="1" x14ac:dyDescent="0.25">
      <c r="A1272" s="9"/>
      <c r="B1272" s="9"/>
      <c r="C1272" s="9"/>
      <c r="D1272" s="90" t="s">
        <v>4354</v>
      </c>
      <c r="E1272" s="90"/>
      <c r="F1272" s="90"/>
      <c r="G1272" s="90"/>
      <c r="H1272" s="90"/>
      <c r="I1272" s="90"/>
    </row>
    <row r="1273" spans="1:9" ht="9.9499999999999993" customHeight="1" x14ac:dyDescent="0.25">
      <c r="A1273" s="86"/>
      <c r="B1273" s="86"/>
      <c r="C1273" s="86"/>
      <c r="D1273" s="86"/>
      <c r="E1273" s="9"/>
      <c r="F1273" s="9"/>
      <c r="G1273" s="9"/>
      <c r="H1273" s="9"/>
      <c r="I1273" s="9"/>
    </row>
    <row r="1274" spans="1:9" ht="30.95" customHeight="1" x14ac:dyDescent="0.25">
      <c r="A1274" s="88" t="s">
        <v>2272</v>
      </c>
      <c r="B1274" s="88"/>
      <c r="C1274" s="88"/>
      <c r="D1274" s="88"/>
      <c r="E1274" s="88"/>
      <c r="F1274" s="88"/>
      <c r="G1274" s="88"/>
      <c r="H1274" s="88"/>
      <c r="I1274" s="88"/>
    </row>
    <row r="1275" spans="1:9" ht="15" customHeight="1" x14ac:dyDescent="0.25">
      <c r="A1275" s="89"/>
      <c r="B1275" s="89"/>
      <c r="C1275" s="14" t="s">
        <v>2076</v>
      </c>
      <c r="D1275" s="14" t="s">
        <v>2079</v>
      </c>
      <c r="E1275" s="14" t="s">
        <v>2092</v>
      </c>
      <c r="F1275" s="14" t="s">
        <v>2086</v>
      </c>
      <c r="G1275" s="14" t="s">
        <v>2059</v>
      </c>
      <c r="H1275" s="9"/>
      <c r="I1275" s="9"/>
    </row>
    <row r="1276" spans="1:9" ht="27" customHeight="1" x14ac:dyDescent="0.25">
      <c r="A1276" s="15" t="s">
        <v>2099</v>
      </c>
      <c r="B1276" s="16" t="s">
        <v>2100</v>
      </c>
      <c r="C1276" s="17">
        <v>883.53</v>
      </c>
      <c r="D1276" s="17">
        <v>0.1</v>
      </c>
      <c r="E1276" s="17">
        <v>29.7</v>
      </c>
      <c r="F1276" s="17">
        <v>1.5</v>
      </c>
      <c r="G1276" s="18">
        <v>3936.13</v>
      </c>
      <c r="H1276" s="9"/>
      <c r="I1276" s="9"/>
    </row>
    <row r="1277" spans="1:9" ht="15" customHeight="1" x14ac:dyDescent="0.25">
      <c r="A1277" s="19"/>
      <c r="B1277" s="20"/>
      <c r="C1277" s="21"/>
      <c r="D1277" s="21"/>
      <c r="E1277" s="21"/>
      <c r="F1277" s="21"/>
      <c r="G1277" s="22">
        <v>3936.13</v>
      </c>
      <c r="H1277" s="9"/>
      <c r="I1277" s="9"/>
    </row>
    <row r="1278" spans="1:9" ht="9.9499999999999993" customHeight="1" x14ac:dyDescent="0.25">
      <c r="A1278" s="86"/>
      <c r="B1278" s="86"/>
      <c r="C1278" s="86"/>
      <c r="D1278" s="9"/>
      <c r="E1278" s="9"/>
      <c r="F1278" s="9"/>
      <c r="G1278" s="9"/>
      <c r="H1278" s="9"/>
      <c r="I1278" s="9"/>
    </row>
    <row r="1279" spans="1:9" ht="12" customHeight="1" x14ac:dyDescent="0.25">
      <c r="A1279" s="9"/>
      <c r="B1279" s="9"/>
      <c r="C1279" s="9"/>
      <c r="D1279" s="90" t="s">
        <v>4355</v>
      </c>
      <c r="E1279" s="90"/>
      <c r="F1279" s="90"/>
      <c r="G1279" s="90"/>
      <c r="H1279" s="90"/>
      <c r="I1279" s="90"/>
    </row>
    <row r="1280" spans="1:9" ht="9.9499999999999993" customHeight="1" x14ac:dyDescent="0.25">
      <c r="A1280" s="86"/>
      <c r="B1280" s="86"/>
      <c r="C1280" s="86"/>
      <c r="D1280" s="86"/>
      <c r="E1280" s="9"/>
      <c r="F1280" s="9"/>
      <c r="G1280" s="9"/>
      <c r="H1280" s="9"/>
      <c r="I1280" s="9"/>
    </row>
    <row r="1281" spans="1:9" ht="30.95" customHeight="1" x14ac:dyDescent="0.25">
      <c r="A1281" s="88" t="s">
        <v>2273</v>
      </c>
      <c r="B1281" s="88"/>
      <c r="C1281" s="88"/>
      <c r="D1281" s="88"/>
      <c r="E1281" s="88"/>
      <c r="F1281" s="88"/>
      <c r="G1281" s="88"/>
      <c r="H1281" s="88"/>
      <c r="I1281" s="88"/>
    </row>
    <row r="1282" spans="1:9" ht="15" customHeight="1" x14ac:dyDescent="0.25">
      <c r="A1282" s="89"/>
      <c r="B1282" s="89"/>
      <c r="C1282" s="14" t="s">
        <v>2076</v>
      </c>
      <c r="D1282" s="14" t="s">
        <v>2079</v>
      </c>
      <c r="E1282" s="14" t="s">
        <v>2059</v>
      </c>
      <c r="F1282" s="9"/>
      <c r="G1282" s="9"/>
      <c r="H1282" s="9"/>
      <c r="I1282" s="9"/>
    </row>
    <row r="1283" spans="1:9" ht="18.95" customHeight="1" x14ac:dyDescent="0.25">
      <c r="A1283" s="15" t="s">
        <v>2080</v>
      </c>
      <c r="B1283" s="16" t="s">
        <v>2081</v>
      </c>
      <c r="C1283" s="17">
        <v>883.53</v>
      </c>
      <c r="D1283" s="17">
        <v>0.1</v>
      </c>
      <c r="E1283" s="18">
        <v>88.35</v>
      </c>
      <c r="F1283" s="9"/>
      <c r="G1283" s="9"/>
      <c r="H1283" s="9"/>
      <c r="I1283" s="9"/>
    </row>
    <row r="1284" spans="1:9" ht="15" customHeight="1" x14ac:dyDescent="0.25">
      <c r="A1284" s="19"/>
      <c r="B1284" s="20"/>
      <c r="C1284" s="21"/>
      <c r="D1284" s="21"/>
      <c r="E1284" s="22">
        <v>88.35</v>
      </c>
      <c r="F1284" s="9"/>
      <c r="G1284" s="9"/>
      <c r="H1284" s="9"/>
      <c r="I1284" s="9"/>
    </row>
    <row r="1285" spans="1:9" ht="9.9499999999999993" customHeight="1" x14ac:dyDescent="0.25">
      <c r="A1285" s="86"/>
      <c r="B1285" s="86"/>
      <c r="C1285" s="86"/>
      <c r="D1285" s="9"/>
      <c r="E1285" s="9"/>
      <c r="F1285" s="9"/>
      <c r="G1285" s="9"/>
      <c r="H1285" s="9"/>
      <c r="I1285" s="9"/>
    </row>
    <row r="1286" spans="1:9" ht="12" customHeight="1" x14ac:dyDescent="0.25">
      <c r="A1286" s="9"/>
      <c r="B1286" s="9"/>
      <c r="C1286" s="9"/>
      <c r="D1286" s="90" t="s">
        <v>4350</v>
      </c>
      <c r="E1286" s="90"/>
      <c r="F1286" s="90"/>
      <c r="G1286" s="90"/>
      <c r="H1286" s="90"/>
      <c r="I1286" s="90"/>
    </row>
    <row r="1287" spans="1:9" ht="9.9499999999999993" customHeight="1" x14ac:dyDescent="0.25">
      <c r="A1287" s="86"/>
      <c r="B1287" s="86"/>
      <c r="C1287" s="86"/>
      <c r="D1287" s="86"/>
      <c r="E1287" s="9"/>
      <c r="F1287" s="9"/>
      <c r="G1287" s="9"/>
      <c r="H1287" s="9"/>
      <c r="I1287" s="9"/>
    </row>
    <row r="1288" spans="1:9" ht="30.95" customHeight="1" x14ac:dyDescent="0.25">
      <c r="A1288" s="88" t="s">
        <v>2274</v>
      </c>
      <c r="B1288" s="88"/>
      <c r="C1288" s="88"/>
      <c r="D1288" s="88"/>
      <c r="E1288" s="88"/>
      <c r="F1288" s="88"/>
      <c r="G1288" s="88"/>
      <c r="H1288" s="88"/>
      <c r="I1288" s="88"/>
    </row>
    <row r="1289" spans="1:9" ht="15" customHeight="1" x14ac:dyDescent="0.25">
      <c r="A1289" s="89"/>
      <c r="B1289" s="89"/>
      <c r="C1289" s="14" t="s">
        <v>2076</v>
      </c>
      <c r="D1289" s="14" t="s">
        <v>2059</v>
      </c>
      <c r="E1289" s="9"/>
      <c r="F1289" s="9"/>
      <c r="G1289" s="9"/>
      <c r="H1289" s="9"/>
      <c r="I1289" s="9"/>
    </row>
    <row r="1290" spans="1:9" ht="18.95" customHeight="1" x14ac:dyDescent="0.25">
      <c r="A1290" s="15" t="s">
        <v>2170</v>
      </c>
      <c r="B1290" s="16" t="s">
        <v>2076</v>
      </c>
      <c r="C1290" s="17">
        <v>883.53</v>
      </c>
      <c r="D1290" s="18">
        <v>883.53</v>
      </c>
      <c r="E1290" s="9"/>
      <c r="F1290" s="9"/>
      <c r="G1290" s="9"/>
      <c r="H1290" s="9"/>
      <c r="I1290" s="9"/>
    </row>
    <row r="1291" spans="1:9" ht="15" customHeight="1" x14ac:dyDescent="0.25">
      <c r="A1291" s="19"/>
      <c r="B1291" s="20"/>
      <c r="C1291" s="21"/>
      <c r="D1291" s="22">
        <v>883.53</v>
      </c>
      <c r="E1291" s="9"/>
      <c r="F1291" s="9"/>
      <c r="G1291" s="9"/>
      <c r="H1291" s="9"/>
      <c r="I1291" s="9"/>
    </row>
    <row r="1292" spans="1:9" ht="9.9499999999999993" customHeight="1" x14ac:dyDescent="0.25">
      <c r="A1292" s="86"/>
      <c r="B1292" s="86"/>
      <c r="C1292" s="86"/>
      <c r="D1292" s="9"/>
      <c r="E1292" s="9"/>
      <c r="F1292" s="9"/>
      <c r="G1292" s="9"/>
      <c r="H1292" s="9"/>
      <c r="I1292" s="9"/>
    </row>
    <row r="1293" spans="1:9" ht="12" customHeight="1" x14ac:dyDescent="0.25">
      <c r="A1293" s="9"/>
      <c r="B1293" s="9"/>
      <c r="C1293" s="9"/>
      <c r="D1293" s="90" t="s">
        <v>4356</v>
      </c>
      <c r="E1293" s="90"/>
      <c r="F1293" s="90"/>
      <c r="G1293" s="90"/>
      <c r="H1293" s="90"/>
      <c r="I1293" s="90"/>
    </row>
    <row r="1294" spans="1:9" ht="9.9499999999999993" customHeight="1" x14ac:dyDescent="0.25">
      <c r="A1294" s="86"/>
      <c r="B1294" s="86"/>
      <c r="C1294" s="86"/>
      <c r="D1294" s="86"/>
      <c r="E1294" s="9"/>
      <c r="F1294" s="9"/>
      <c r="G1294" s="9"/>
      <c r="H1294" s="9"/>
      <c r="I1294" s="9"/>
    </row>
    <row r="1295" spans="1:9" ht="42.95" customHeight="1" x14ac:dyDescent="0.25">
      <c r="A1295" s="88" t="s">
        <v>2275</v>
      </c>
      <c r="B1295" s="88"/>
      <c r="C1295" s="88"/>
      <c r="D1295" s="88"/>
      <c r="E1295" s="88"/>
      <c r="F1295" s="88"/>
      <c r="G1295" s="88"/>
      <c r="H1295" s="88"/>
      <c r="I1295" s="88"/>
    </row>
    <row r="1296" spans="1:9" ht="15" customHeight="1" x14ac:dyDescent="0.25">
      <c r="A1296" s="89"/>
      <c r="B1296" s="89"/>
      <c r="C1296" s="14" t="s">
        <v>2069</v>
      </c>
      <c r="D1296" s="14" t="s">
        <v>2058</v>
      </c>
      <c r="E1296" s="14" t="s">
        <v>2059</v>
      </c>
      <c r="F1296" s="9"/>
      <c r="G1296" s="9"/>
      <c r="H1296" s="9"/>
      <c r="I1296" s="9"/>
    </row>
    <row r="1297" spans="1:9" ht="12.95" customHeight="1" x14ac:dyDescent="0.25">
      <c r="A1297" s="15"/>
      <c r="B1297" s="16" t="s">
        <v>2104</v>
      </c>
      <c r="C1297" s="17">
        <v>618.55999999999995</v>
      </c>
      <c r="D1297" s="17">
        <v>1</v>
      </c>
      <c r="E1297" s="18">
        <v>618.55999999999995</v>
      </c>
      <c r="F1297" s="9"/>
      <c r="G1297" s="9"/>
      <c r="H1297" s="9"/>
      <c r="I1297" s="9"/>
    </row>
    <row r="1298" spans="1:9" ht="15" customHeight="1" x14ac:dyDescent="0.25">
      <c r="A1298" s="19"/>
      <c r="B1298" s="20"/>
      <c r="C1298" s="21"/>
      <c r="D1298" s="21"/>
      <c r="E1298" s="22">
        <v>618.55999999999995</v>
      </c>
      <c r="F1298" s="9"/>
      <c r="G1298" s="9"/>
      <c r="H1298" s="9"/>
      <c r="I1298" s="9"/>
    </row>
    <row r="1299" spans="1:9" ht="9.9499999999999993" customHeight="1" x14ac:dyDescent="0.25">
      <c r="A1299" s="86"/>
      <c r="B1299" s="86"/>
      <c r="C1299" s="86"/>
      <c r="D1299" s="9"/>
      <c r="E1299" s="9"/>
      <c r="F1299" s="9"/>
      <c r="G1299" s="9"/>
      <c r="H1299" s="9"/>
      <c r="I1299" s="9"/>
    </row>
    <row r="1300" spans="1:9" ht="12" customHeight="1" x14ac:dyDescent="0.25">
      <c r="A1300" s="9"/>
      <c r="B1300" s="9"/>
      <c r="C1300" s="9"/>
      <c r="D1300" s="90" t="s">
        <v>4357</v>
      </c>
      <c r="E1300" s="90"/>
      <c r="F1300" s="90"/>
      <c r="G1300" s="90"/>
      <c r="H1300" s="90"/>
      <c r="I1300" s="90"/>
    </row>
    <row r="1301" spans="1:9" ht="9.9499999999999993" customHeight="1" x14ac:dyDescent="0.25">
      <c r="A1301" s="86"/>
      <c r="B1301" s="86"/>
      <c r="C1301" s="86"/>
      <c r="D1301" s="86"/>
      <c r="E1301" s="9"/>
      <c r="F1301" s="9"/>
      <c r="G1301" s="9"/>
      <c r="H1301" s="9"/>
      <c r="I1301" s="9"/>
    </row>
    <row r="1302" spans="1:9" ht="30.95" customHeight="1" x14ac:dyDescent="0.25">
      <c r="A1302" s="88" t="s">
        <v>2276</v>
      </c>
      <c r="B1302" s="88"/>
      <c r="C1302" s="88"/>
      <c r="D1302" s="88"/>
      <c r="E1302" s="88"/>
      <c r="F1302" s="88"/>
      <c r="G1302" s="88"/>
      <c r="H1302" s="88"/>
      <c r="I1302" s="88"/>
    </row>
    <row r="1303" spans="1:9" ht="15" customHeight="1" x14ac:dyDescent="0.25">
      <c r="A1303" s="89"/>
      <c r="B1303" s="89"/>
      <c r="C1303" s="14" t="s">
        <v>2069</v>
      </c>
      <c r="D1303" s="14" t="s">
        <v>2058</v>
      </c>
      <c r="E1303" s="14" t="s">
        <v>2059</v>
      </c>
      <c r="F1303" s="9"/>
      <c r="G1303" s="9"/>
      <c r="H1303" s="9"/>
      <c r="I1303" s="9"/>
    </row>
    <row r="1304" spans="1:9" ht="12.95" customHeight="1" x14ac:dyDescent="0.25">
      <c r="A1304" s="15"/>
      <c r="B1304" s="16" t="s">
        <v>2104</v>
      </c>
      <c r="C1304" s="17">
        <v>618.55999999999995</v>
      </c>
      <c r="D1304" s="17">
        <v>1</v>
      </c>
      <c r="E1304" s="18">
        <v>618.55999999999995</v>
      </c>
      <c r="F1304" s="9"/>
      <c r="G1304" s="9"/>
      <c r="H1304" s="9"/>
      <c r="I1304" s="9"/>
    </row>
    <row r="1305" spans="1:9" ht="15" customHeight="1" x14ac:dyDescent="0.25">
      <c r="A1305" s="19"/>
      <c r="B1305" s="20"/>
      <c r="C1305" s="21"/>
      <c r="D1305" s="21"/>
      <c r="E1305" s="22">
        <v>618.55999999999995</v>
      </c>
      <c r="F1305" s="9"/>
      <c r="G1305" s="9"/>
      <c r="H1305" s="9"/>
      <c r="I1305" s="9"/>
    </row>
    <row r="1306" spans="1:9" ht="9.9499999999999993" customHeight="1" x14ac:dyDescent="0.25">
      <c r="A1306" s="86"/>
      <c r="B1306" s="86"/>
      <c r="C1306" s="86"/>
      <c r="D1306" s="9"/>
      <c r="E1306" s="9"/>
      <c r="F1306" s="9"/>
      <c r="G1306" s="9"/>
      <c r="H1306" s="9"/>
      <c r="I1306" s="9"/>
    </row>
    <row r="1307" spans="1:9" ht="12" customHeight="1" x14ac:dyDescent="0.25">
      <c r="A1307" s="9"/>
      <c r="B1307" s="9"/>
      <c r="C1307" s="9"/>
      <c r="D1307" s="90" t="s">
        <v>4357</v>
      </c>
      <c r="E1307" s="90"/>
      <c r="F1307" s="90"/>
      <c r="G1307" s="90"/>
      <c r="H1307" s="90"/>
      <c r="I1307" s="90"/>
    </row>
    <row r="1308" spans="1:9" ht="9.9499999999999993" customHeight="1" x14ac:dyDescent="0.25">
      <c r="A1308" s="86"/>
      <c r="B1308" s="86"/>
      <c r="C1308" s="86"/>
      <c r="D1308" s="86"/>
      <c r="E1308" s="9"/>
      <c r="F1308" s="9"/>
      <c r="G1308" s="9"/>
      <c r="H1308" s="9"/>
      <c r="I1308" s="9"/>
    </row>
    <row r="1309" spans="1:9" ht="42.95" customHeight="1" x14ac:dyDescent="0.25">
      <c r="A1309" s="88" t="s">
        <v>2277</v>
      </c>
      <c r="B1309" s="88"/>
      <c r="C1309" s="88"/>
      <c r="D1309" s="88"/>
      <c r="E1309" s="88"/>
      <c r="F1309" s="88"/>
      <c r="G1309" s="88"/>
      <c r="H1309" s="88"/>
      <c r="I1309" s="88"/>
    </row>
    <row r="1310" spans="1:9" ht="15" customHeight="1" x14ac:dyDescent="0.25">
      <c r="A1310" s="89"/>
      <c r="B1310" s="89"/>
      <c r="C1310" s="14" t="s">
        <v>2058</v>
      </c>
      <c r="D1310" s="14" t="s">
        <v>2059</v>
      </c>
      <c r="E1310" s="9"/>
      <c r="F1310" s="9"/>
      <c r="G1310" s="9"/>
      <c r="H1310" s="9"/>
      <c r="I1310" s="9"/>
    </row>
    <row r="1311" spans="1:9" ht="12.95" customHeight="1" x14ac:dyDescent="0.25">
      <c r="A1311" s="15"/>
      <c r="B1311" s="16" t="s">
        <v>2058</v>
      </c>
      <c r="C1311" s="17">
        <v>3</v>
      </c>
      <c r="D1311" s="18">
        <v>3</v>
      </c>
      <c r="E1311" s="9"/>
      <c r="F1311" s="9"/>
      <c r="G1311" s="9"/>
      <c r="H1311" s="9"/>
      <c r="I1311" s="9"/>
    </row>
    <row r="1312" spans="1:9" ht="15" customHeight="1" x14ac:dyDescent="0.25">
      <c r="A1312" s="19"/>
      <c r="B1312" s="20"/>
      <c r="C1312" s="21"/>
      <c r="D1312" s="22">
        <v>3</v>
      </c>
      <c r="E1312" s="9"/>
      <c r="F1312" s="9"/>
      <c r="G1312" s="9"/>
      <c r="H1312" s="9"/>
      <c r="I1312" s="9"/>
    </row>
    <row r="1313" spans="1:9" ht="9.9499999999999993" customHeight="1" x14ac:dyDescent="0.25">
      <c r="A1313" s="86"/>
      <c r="B1313" s="86"/>
      <c r="C1313" s="86"/>
      <c r="D1313" s="9"/>
      <c r="E1313" s="9"/>
      <c r="F1313" s="9"/>
      <c r="G1313" s="9"/>
      <c r="H1313" s="9"/>
      <c r="I1313" s="9"/>
    </row>
    <row r="1314" spans="1:9" ht="12" customHeight="1" x14ac:dyDescent="0.25">
      <c r="A1314" s="9"/>
      <c r="B1314" s="9"/>
      <c r="C1314" s="9"/>
      <c r="D1314" s="90" t="s">
        <v>4295</v>
      </c>
      <c r="E1314" s="90"/>
      <c r="F1314" s="90"/>
      <c r="G1314" s="90"/>
      <c r="H1314" s="90"/>
      <c r="I1314" s="90"/>
    </row>
    <row r="1315" spans="1:9" ht="9.9499999999999993" customHeight="1" x14ac:dyDescent="0.25">
      <c r="A1315" s="86"/>
      <c r="B1315" s="86"/>
      <c r="C1315" s="86"/>
      <c r="D1315" s="86"/>
      <c r="E1315" s="9"/>
      <c r="F1315" s="9"/>
      <c r="G1315" s="9"/>
      <c r="H1315" s="9"/>
      <c r="I1315" s="9"/>
    </row>
    <row r="1316" spans="1:9" ht="30.95" customHeight="1" x14ac:dyDescent="0.25">
      <c r="A1316" s="88" t="s">
        <v>2278</v>
      </c>
      <c r="B1316" s="88"/>
      <c r="C1316" s="88"/>
      <c r="D1316" s="88"/>
      <c r="E1316" s="88"/>
      <c r="F1316" s="88"/>
      <c r="G1316" s="88"/>
      <c r="H1316" s="88"/>
      <c r="I1316" s="88"/>
    </row>
    <row r="1317" spans="1:9" ht="15" customHeight="1" x14ac:dyDescent="0.25">
      <c r="A1317" s="89"/>
      <c r="B1317" s="89"/>
      <c r="C1317" s="14" t="s">
        <v>2076</v>
      </c>
      <c r="D1317" s="14" t="s">
        <v>2059</v>
      </c>
      <c r="E1317" s="9"/>
      <c r="F1317" s="9"/>
      <c r="G1317" s="9"/>
      <c r="H1317" s="9"/>
      <c r="I1317" s="9"/>
    </row>
    <row r="1318" spans="1:9" ht="12.95" customHeight="1" x14ac:dyDescent="0.25">
      <c r="A1318" s="15" t="s">
        <v>2108</v>
      </c>
      <c r="B1318" s="16" t="s">
        <v>2076</v>
      </c>
      <c r="C1318" s="17">
        <v>883.53</v>
      </c>
      <c r="D1318" s="18">
        <v>883.53</v>
      </c>
      <c r="E1318" s="9"/>
      <c r="F1318" s="9"/>
      <c r="G1318" s="9"/>
      <c r="H1318" s="9"/>
      <c r="I1318" s="9"/>
    </row>
    <row r="1319" spans="1:9" ht="15" customHeight="1" x14ac:dyDescent="0.25">
      <c r="A1319" s="19"/>
      <c r="B1319" s="20"/>
      <c r="C1319" s="21"/>
      <c r="D1319" s="22">
        <v>883.53</v>
      </c>
      <c r="E1319" s="9"/>
      <c r="F1319" s="9"/>
      <c r="G1319" s="9"/>
      <c r="H1319" s="9"/>
      <c r="I1319" s="9"/>
    </row>
    <row r="1320" spans="1:9" ht="9.9499999999999993" customHeight="1" x14ac:dyDescent="0.25">
      <c r="A1320" s="86"/>
      <c r="B1320" s="86"/>
      <c r="C1320" s="86"/>
      <c r="D1320" s="9"/>
      <c r="E1320" s="9"/>
      <c r="F1320" s="9"/>
      <c r="G1320" s="9"/>
      <c r="H1320" s="9"/>
      <c r="I1320" s="9"/>
    </row>
    <row r="1321" spans="1:9" ht="12" customHeight="1" x14ac:dyDescent="0.25">
      <c r="A1321" s="9"/>
      <c r="B1321" s="9"/>
      <c r="C1321" s="9"/>
      <c r="D1321" s="90" t="s">
        <v>4356</v>
      </c>
      <c r="E1321" s="90"/>
      <c r="F1321" s="90"/>
      <c r="G1321" s="90"/>
      <c r="H1321" s="90"/>
      <c r="I1321" s="90"/>
    </row>
    <row r="1322" spans="1:9" ht="9.9499999999999993" customHeight="1" x14ac:dyDescent="0.25">
      <c r="A1322" s="86"/>
      <c r="B1322" s="86"/>
      <c r="C1322" s="86"/>
      <c r="D1322" s="86"/>
      <c r="E1322" s="9"/>
      <c r="F1322" s="9"/>
      <c r="G1322" s="9"/>
      <c r="H1322" s="9"/>
      <c r="I1322" s="9"/>
    </row>
    <row r="1323" spans="1:9" ht="42.95" customHeight="1" x14ac:dyDescent="0.25">
      <c r="A1323" s="88" t="s">
        <v>2279</v>
      </c>
      <c r="B1323" s="88"/>
      <c r="C1323" s="88"/>
      <c r="D1323" s="88"/>
      <c r="E1323" s="88"/>
      <c r="F1323" s="88"/>
      <c r="G1323" s="88"/>
      <c r="H1323" s="88"/>
      <c r="I1323" s="88"/>
    </row>
    <row r="1324" spans="1:9" ht="15" customHeight="1" x14ac:dyDescent="0.25">
      <c r="A1324" s="89"/>
      <c r="B1324" s="89"/>
      <c r="C1324" s="14" t="s">
        <v>2058</v>
      </c>
      <c r="D1324" s="14" t="s">
        <v>2059</v>
      </c>
      <c r="E1324" s="9"/>
      <c r="F1324" s="9"/>
      <c r="G1324" s="9"/>
      <c r="H1324" s="9"/>
      <c r="I1324" s="9"/>
    </row>
    <row r="1325" spans="1:9" ht="12.95" customHeight="1" x14ac:dyDescent="0.25">
      <c r="A1325" s="15"/>
      <c r="B1325" s="16" t="s">
        <v>2058</v>
      </c>
      <c r="C1325" s="17">
        <v>2</v>
      </c>
      <c r="D1325" s="18">
        <v>2</v>
      </c>
      <c r="E1325" s="9"/>
      <c r="F1325" s="9"/>
      <c r="G1325" s="9"/>
      <c r="H1325" s="9"/>
      <c r="I1325" s="9"/>
    </row>
    <row r="1326" spans="1:9" ht="15" customHeight="1" x14ac:dyDescent="0.25">
      <c r="A1326" s="19"/>
      <c r="B1326" s="20"/>
      <c r="C1326" s="21"/>
      <c r="D1326" s="22">
        <v>2</v>
      </c>
      <c r="E1326" s="9"/>
      <c r="F1326" s="9"/>
      <c r="G1326" s="9"/>
      <c r="H1326" s="9"/>
      <c r="I1326" s="9"/>
    </row>
    <row r="1327" spans="1:9" ht="9.9499999999999993" customHeight="1" x14ac:dyDescent="0.25">
      <c r="A1327" s="86"/>
      <c r="B1327" s="86"/>
      <c r="C1327" s="86"/>
      <c r="D1327" s="9"/>
      <c r="E1327" s="9"/>
      <c r="F1327" s="9"/>
      <c r="G1327" s="9"/>
      <c r="H1327" s="9"/>
      <c r="I1327" s="9"/>
    </row>
    <row r="1328" spans="1:9" ht="12" customHeight="1" x14ac:dyDescent="0.25">
      <c r="A1328" s="9"/>
      <c r="B1328" s="9"/>
      <c r="C1328" s="9"/>
      <c r="D1328" s="90" t="s">
        <v>4257</v>
      </c>
      <c r="E1328" s="90"/>
      <c r="F1328" s="90"/>
      <c r="G1328" s="90"/>
      <c r="H1328" s="90"/>
      <c r="I1328" s="90"/>
    </row>
    <row r="1329" spans="1:9" ht="9.9499999999999993" customHeight="1" x14ac:dyDescent="0.25">
      <c r="A1329" s="86"/>
      <c r="B1329" s="86"/>
      <c r="C1329" s="86"/>
      <c r="D1329" s="86"/>
      <c r="E1329" s="9"/>
      <c r="F1329" s="9"/>
      <c r="G1329" s="9"/>
      <c r="H1329" s="9"/>
      <c r="I1329" s="9"/>
    </row>
    <row r="1330" spans="1:9" ht="30.95" customHeight="1" x14ac:dyDescent="0.25">
      <c r="A1330" s="88" t="s">
        <v>2280</v>
      </c>
      <c r="B1330" s="88"/>
      <c r="C1330" s="88"/>
      <c r="D1330" s="88"/>
      <c r="E1330" s="88"/>
      <c r="F1330" s="88"/>
      <c r="G1330" s="88"/>
      <c r="H1330" s="88"/>
      <c r="I1330" s="88"/>
    </row>
    <row r="1331" spans="1:9" ht="15" customHeight="1" x14ac:dyDescent="0.25">
      <c r="A1331" s="89"/>
      <c r="B1331" s="89"/>
      <c r="C1331" s="14" t="s">
        <v>2076</v>
      </c>
      <c r="D1331" s="14" t="s">
        <v>2058</v>
      </c>
      <c r="E1331" s="14" t="s">
        <v>2059</v>
      </c>
      <c r="F1331" s="9"/>
      <c r="G1331" s="9"/>
      <c r="H1331" s="9"/>
      <c r="I1331" s="9"/>
    </row>
    <row r="1332" spans="1:9" ht="18.95" customHeight="1" x14ac:dyDescent="0.25">
      <c r="A1332" s="15" t="s">
        <v>2110</v>
      </c>
      <c r="B1332" s="16" t="s">
        <v>2111</v>
      </c>
      <c r="C1332" s="17">
        <v>0.16</v>
      </c>
      <c r="D1332" s="17">
        <v>69</v>
      </c>
      <c r="E1332" s="18">
        <v>11.04</v>
      </c>
      <c r="F1332" s="9"/>
      <c r="G1332" s="9"/>
      <c r="H1332" s="9"/>
      <c r="I1332" s="9"/>
    </row>
    <row r="1333" spans="1:9" ht="15" customHeight="1" x14ac:dyDescent="0.25">
      <c r="A1333" s="19"/>
      <c r="B1333" s="20"/>
      <c r="C1333" s="21"/>
      <c r="D1333" s="21"/>
      <c r="E1333" s="22">
        <v>11.04</v>
      </c>
      <c r="F1333" s="9"/>
      <c r="G1333" s="9"/>
      <c r="H1333" s="9"/>
      <c r="I1333" s="9"/>
    </row>
    <row r="1334" spans="1:9" ht="9.9499999999999993" customHeight="1" x14ac:dyDescent="0.25">
      <c r="A1334" s="86"/>
      <c r="B1334" s="86"/>
      <c r="C1334" s="86"/>
      <c r="D1334" s="9"/>
      <c r="E1334" s="9"/>
      <c r="F1334" s="9"/>
      <c r="G1334" s="9"/>
      <c r="H1334" s="9"/>
      <c r="I1334" s="9"/>
    </row>
    <row r="1335" spans="1:9" ht="12" customHeight="1" x14ac:dyDescent="0.25">
      <c r="A1335" s="9"/>
      <c r="B1335" s="9"/>
      <c r="C1335" s="9"/>
      <c r="D1335" s="90" t="s">
        <v>4296</v>
      </c>
      <c r="E1335" s="90"/>
      <c r="F1335" s="90"/>
      <c r="G1335" s="90"/>
      <c r="H1335" s="90"/>
      <c r="I1335" s="90"/>
    </row>
    <row r="1336" spans="1:9" ht="9.9499999999999993" customHeight="1" x14ac:dyDescent="0.25">
      <c r="A1336" s="86"/>
      <c r="B1336" s="86"/>
      <c r="C1336" s="86"/>
      <c r="D1336" s="86"/>
      <c r="E1336" s="9"/>
      <c r="F1336" s="9"/>
      <c r="G1336" s="9"/>
      <c r="H1336" s="9"/>
      <c r="I1336" s="9"/>
    </row>
    <row r="1337" spans="1:9" ht="30.95" customHeight="1" x14ac:dyDescent="0.25">
      <c r="A1337" s="88" t="s">
        <v>2281</v>
      </c>
      <c r="B1337" s="88"/>
      <c r="C1337" s="88"/>
      <c r="D1337" s="88"/>
      <c r="E1337" s="88"/>
      <c r="F1337" s="88"/>
      <c r="G1337" s="88"/>
      <c r="H1337" s="88"/>
      <c r="I1337" s="88"/>
    </row>
    <row r="1338" spans="1:9" ht="15" customHeight="1" x14ac:dyDescent="0.25">
      <c r="A1338" s="89"/>
      <c r="B1338" s="89"/>
      <c r="C1338" s="14" t="s">
        <v>2058</v>
      </c>
      <c r="D1338" s="14" t="s">
        <v>2059</v>
      </c>
      <c r="E1338" s="9"/>
      <c r="F1338" s="9"/>
      <c r="G1338" s="9"/>
      <c r="H1338" s="9"/>
      <c r="I1338" s="9"/>
    </row>
    <row r="1339" spans="1:9" ht="12.95" customHeight="1" x14ac:dyDescent="0.25">
      <c r="A1339" s="15"/>
      <c r="B1339" s="16" t="s">
        <v>2058</v>
      </c>
      <c r="C1339" s="17">
        <v>8</v>
      </c>
      <c r="D1339" s="18">
        <v>8</v>
      </c>
      <c r="E1339" s="9"/>
      <c r="F1339" s="9"/>
      <c r="G1339" s="9"/>
      <c r="H1339" s="9"/>
      <c r="I1339" s="9"/>
    </row>
    <row r="1340" spans="1:9" ht="15" customHeight="1" x14ac:dyDescent="0.25">
      <c r="A1340" s="19"/>
      <c r="B1340" s="20"/>
      <c r="C1340" s="21"/>
      <c r="D1340" s="22">
        <v>8</v>
      </c>
      <c r="E1340" s="9"/>
      <c r="F1340" s="9"/>
      <c r="G1340" s="9"/>
      <c r="H1340" s="9"/>
      <c r="I1340" s="9"/>
    </row>
    <row r="1341" spans="1:9" ht="9.9499999999999993" customHeight="1" x14ac:dyDescent="0.25">
      <c r="A1341" s="86"/>
      <c r="B1341" s="86"/>
      <c r="C1341" s="86"/>
      <c r="D1341" s="9"/>
      <c r="E1341" s="9"/>
      <c r="F1341" s="9"/>
      <c r="G1341" s="9"/>
      <c r="H1341" s="9"/>
      <c r="I1341" s="9"/>
    </row>
    <row r="1342" spans="1:9" ht="12" customHeight="1" x14ac:dyDescent="0.25">
      <c r="A1342" s="9"/>
      <c r="B1342" s="9"/>
      <c r="C1342" s="9"/>
      <c r="D1342" s="90" t="s">
        <v>4258</v>
      </c>
      <c r="E1342" s="90"/>
      <c r="F1342" s="90"/>
      <c r="G1342" s="90"/>
      <c r="H1342" s="90"/>
      <c r="I1342" s="90"/>
    </row>
    <row r="1343" spans="1:9" ht="9.9499999999999993" customHeight="1" x14ac:dyDescent="0.25">
      <c r="A1343" s="86"/>
      <c r="B1343" s="86"/>
      <c r="C1343" s="86"/>
      <c r="D1343" s="86"/>
      <c r="E1343" s="9"/>
      <c r="F1343" s="9"/>
      <c r="G1343" s="9"/>
      <c r="H1343" s="9"/>
      <c r="I1343" s="9"/>
    </row>
    <row r="1344" spans="1:9" ht="20.100000000000001" customHeight="1" x14ac:dyDescent="0.25">
      <c r="A1344" s="88" t="s">
        <v>2282</v>
      </c>
      <c r="B1344" s="88"/>
      <c r="C1344" s="88"/>
      <c r="D1344" s="88"/>
      <c r="E1344" s="88"/>
      <c r="F1344" s="88"/>
      <c r="G1344" s="88"/>
      <c r="H1344" s="88"/>
      <c r="I1344" s="88"/>
    </row>
    <row r="1345" spans="1:9" ht="15" customHeight="1" x14ac:dyDescent="0.25">
      <c r="A1345" s="89"/>
      <c r="B1345" s="89"/>
      <c r="C1345" s="14" t="s">
        <v>2058</v>
      </c>
      <c r="D1345" s="14" t="s">
        <v>2059</v>
      </c>
      <c r="E1345" s="9"/>
      <c r="F1345" s="9"/>
      <c r="G1345" s="9"/>
      <c r="H1345" s="9"/>
      <c r="I1345" s="9"/>
    </row>
    <row r="1346" spans="1:9" ht="12.95" customHeight="1" x14ac:dyDescent="0.25">
      <c r="A1346" s="15"/>
      <c r="B1346" s="16" t="s">
        <v>2058</v>
      </c>
      <c r="C1346" s="17">
        <v>362.65</v>
      </c>
      <c r="D1346" s="18">
        <v>362.65</v>
      </c>
      <c r="E1346" s="9"/>
      <c r="F1346" s="9"/>
      <c r="G1346" s="9"/>
      <c r="H1346" s="9"/>
      <c r="I1346" s="9"/>
    </row>
    <row r="1347" spans="1:9" ht="15" customHeight="1" x14ac:dyDescent="0.25">
      <c r="A1347" s="19"/>
      <c r="B1347" s="20"/>
      <c r="C1347" s="21"/>
      <c r="D1347" s="22">
        <v>362.65</v>
      </c>
      <c r="E1347" s="9"/>
      <c r="F1347" s="9"/>
      <c r="G1347" s="9"/>
      <c r="H1347" s="9"/>
      <c r="I1347" s="9"/>
    </row>
    <row r="1348" spans="1:9" ht="9.9499999999999993" customHeight="1" x14ac:dyDescent="0.25">
      <c r="A1348" s="86"/>
      <c r="B1348" s="86"/>
      <c r="C1348" s="86"/>
      <c r="D1348" s="9"/>
      <c r="E1348" s="9"/>
      <c r="F1348" s="9"/>
      <c r="G1348" s="9"/>
      <c r="H1348" s="9"/>
      <c r="I1348" s="9"/>
    </row>
    <row r="1349" spans="1:9" ht="12" customHeight="1" x14ac:dyDescent="0.25">
      <c r="A1349" s="9"/>
      <c r="B1349" s="9"/>
      <c r="C1349" s="9"/>
      <c r="D1349" s="90" t="s">
        <v>4358</v>
      </c>
      <c r="E1349" s="90"/>
      <c r="F1349" s="90"/>
      <c r="G1349" s="90"/>
      <c r="H1349" s="90"/>
      <c r="I1349" s="90"/>
    </row>
    <row r="1350" spans="1:9" ht="9.9499999999999993" customHeight="1" x14ac:dyDescent="0.25">
      <c r="A1350" s="86"/>
      <c r="B1350" s="86"/>
      <c r="C1350" s="86"/>
      <c r="D1350" s="86"/>
      <c r="E1350" s="9"/>
      <c r="F1350" s="9"/>
      <c r="G1350" s="9"/>
      <c r="H1350" s="9"/>
      <c r="I1350" s="9"/>
    </row>
    <row r="1351" spans="1:9" ht="30.95" customHeight="1" x14ac:dyDescent="0.25">
      <c r="A1351" s="88" t="s">
        <v>2283</v>
      </c>
      <c r="B1351" s="88"/>
      <c r="C1351" s="88"/>
      <c r="D1351" s="88"/>
      <c r="E1351" s="88"/>
      <c r="F1351" s="88"/>
      <c r="G1351" s="88"/>
      <c r="H1351" s="88"/>
      <c r="I1351" s="88"/>
    </row>
    <row r="1352" spans="1:9" ht="15" customHeight="1" x14ac:dyDescent="0.25">
      <c r="A1352" s="89"/>
      <c r="B1352" s="89"/>
      <c r="C1352" s="14" t="s">
        <v>2076</v>
      </c>
      <c r="D1352" s="14" t="s">
        <v>2059</v>
      </c>
      <c r="E1352" s="9"/>
      <c r="F1352" s="9"/>
      <c r="G1352" s="9"/>
      <c r="H1352" s="9"/>
      <c r="I1352" s="9"/>
    </row>
    <row r="1353" spans="1:9" ht="12.95" customHeight="1" x14ac:dyDescent="0.25">
      <c r="A1353" s="15" t="s">
        <v>2108</v>
      </c>
      <c r="B1353" s="16" t="s">
        <v>2076</v>
      </c>
      <c r="C1353" s="17">
        <v>883.53</v>
      </c>
      <c r="D1353" s="18">
        <v>883.53</v>
      </c>
      <c r="E1353" s="9"/>
      <c r="F1353" s="9"/>
      <c r="G1353" s="9"/>
      <c r="H1353" s="9"/>
      <c r="I1353" s="9"/>
    </row>
    <row r="1354" spans="1:9" ht="15" customHeight="1" x14ac:dyDescent="0.25">
      <c r="A1354" s="19"/>
      <c r="B1354" s="20"/>
      <c r="C1354" s="21"/>
      <c r="D1354" s="22">
        <v>883.53</v>
      </c>
      <c r="E1354" s="9"/>
      <c r="F1354" s="9"/>
      <c r="G1354" s="9"/>
      <c r="H1354" s="9"/>
      <c r="I1354" s="9"/>
    </row>
    <row r="1355" spans="1:9" ht="9.9499999999999993" customHeight="1" x14ac:dyDescent="0.25">
      <c r="A1355" s="86"/>
      <c r="B1355" s="86"/>
      <c r="C1355" s="86"/>
      <c r="D1355" s="9"/>
      <c r="E1355" s="9"/>
      <c r="F1355" s="9"/>
      <c r="G1355" s="9"/>
      <c r="H1355" s="9"/>
      <c r="I1355" s="9"/>
    </row>
    <row r="1356" spans="1:9" ht="12" customHeight="1" x14ac:dyDescent="0.25">
      <c r="A1356" s="9"/>
      <c r="B1356" s="9"/>
      <c r="C1356" s="9"/>
      <c r="D1356" s="90" t="s">
        <v>4356</v>
      </c>
      <c r="E1356" s="90"/>
      <c r="F1356" s="90"/>
      <c r="G1356" s="90"/>
      <c r="H1356" s="90"/>
      <c r="I1356" s="90"/>
    </row>
    <row r="1357" spans="1:9" ht="9.9499999999999993" customHeight="1" x14ac:dyDescent="0.25">
      <c r="A1357" s="86"/>
      <c r="B1357" s="86"/>
      <c r="C1357" s="86"/>
      <c r="D1357" s="86"/>
      <c r="E1357" s="9"/>
      <c r="F1357" s="9"/>
      <c r="G1357" s="9"/>
      <c r="H1357" s="9"/>
      <c r="I1357" s="9"/>
    </row>
    <row r="1358" spans="1:9" ht="20.100000000000001" customHeight="1" x14ac:dyDescent="0.25">
      <c r="A1358" s="88" t="s">
        <v>2284</v>
      </c>
      <c r="B1358" s="88"/>
      <c r="C1358" s="88"/>
      <c r="D1358" s="88"/>
      <c r="E1358" s="88"/>
      <c r="F1358" s="88"/>
      <c r="G1358" s="88"/>
      <c r="H1358" s="88"/>
      <c r="I1358" s="88"/>
    </row>
    <row r="1359" spans="1:9" ht="15" customHeight="1" x14ac:dyDescent="0.25">
      <c r="A1359" s="89"/>
      <c r="B1359" s="89"/>
      <c r="C1359" s="14" t="s">
        <v>2069</v>
      </c>
      <c r="D1359" s="14" t="s">
        <v>2058</v>
      </c>
      <c r="E1359" s="14" t="s">
        <v>2059</v>
      </c>
      <c r="F1359" s="9"/>
      <c r="G1359" s="9"/>
      <c r="H1359" s="9"/>
      <c r="I1359" s="9"/>
    </row>
    <row r="1360" spans="1:9" ht="12.95" customHeight="1" x14ac:dyDescent="0.25">
      <c r="A1360" s="15"/>
      <c r="B1360" s="16" t="s">
        <v>2104</v>
      </c>
      <c r="C1360" s="17">
        <v>201.02</v>
      </c>
      <c r="D1360" s="17">
        <v>1</v>
      </c>
      <c r="E1360" s="18">
        <v>201.02</v>
      </c>
      <c r="F1360" s="9"/>
      <c r="G1360" s="9"/>
      <c r="H1360" s="9"/>
      <c r="I1360" s="9"/>
    </row>
    <row r="1361" spans="1:9" ht="15" customHeight="1" x14ac:dyDescent="0.25">
      <c r="A1361" s="19"/>
      <c r="B1361" s="20"/>
      <c r="C1361" s="21"/>
      <c r="D1361" s="21"/>
      <c r="E1361" s="22">
        <v>201.02</v>
      </c>
      <c r="F1361" s="9"/>
      <c r="G1361" s="9"/>
      <c r="H1361" s="9"/>
      <c r="I1361" s="9"/>
    </row>
    <row r="1362" spans="1:9" ht="9.9499999999999993" customHeight="1" x14ac:dyDescent="0.25">
      <c r="A1362" s="86"/>
      <c r="B1362" s="86"/>
      <c r="C1362" s="86"/>
      <c r="D1362" s="9"/>
      <c r="E1362" s="9"/>
      <c r="F1362" s="9"/>
      <c r="G1362" s="9"/>
      <c r="H1362" s="9"/>
      <c r="I1362" s="9"/>
    </row>
    <row r="1363" spans="1:9" ht="12" customHeight="1" x14ac:dyDescent="0.25">
      <c r="A1363" s="9"/>
      <c r="B1363" s="9"/>
      <c r="C1363" s="9"/>
      <c r="D1363" s="90" t="s">
        <v>4359</v>
      </c>
      <c r="E1363" s="90"/>
      <c r="F1363" s="90"/>
      <c r="G1363" s="90"/>
      <c r="H1363" s="90"/>
      <c r="I1363" s="90"/>
    </row>
    <row r="1364" spans="1:9" ht="9.9499999999999993" customHeight="1" x14ac:dyDescent="0.25">
      <c r="A1364" s="86"/>
      <c r="B1364" s="86"/>
      <c r="C1364" s="86"/>
      <c r="D1364" s="86"/>
      <c r="E1364" s="9"/>
      <c r="F1364" s="9"/>
      <c r="G1364" s="9"/>
      <c r="H1364" s="9"/>
      <c r="I1364" s="9"/>
    </row>
    <row r="1365" spans="1:9" ht="30.95" customHeight="1" x14ac:dyDescent="0.25">
      <c r="A1365" s="88" t="s">
        <v>2285</v>
      </c>
      <c r="B1365" s="88"/>
      <c r="C1365" s="88"/>
      <c r="D1365" s="88"/>
      <c r="E1365" s="88"/>
      <c r="F1365" s="88"/>
      <c r="G1365" s="88"/>
      <c r="H1365" s="88"/>
      <c r="I1365" s="88"/>
    </row>
    <row r="1366" spans="1:9" ht="15" customHeight="1" x14ac:dyDescent="0.25">
      <c r="A1366" s="89"/>
      <c r="B1366" s="89"/>
      <c r="C1366" s="14" t="s">
        <v>2076</v>
      </c>
      <c r="D1366" s="14" t="s">
        <v>2059</v>
      </c>
      <c r="E1366" s="9"/>
      <c r="F1366" s="9"/>
      <c r="G1366" s="9"/>
      <c r="H1366" s="9"/>
      <c r="I1366" s="9"/>
    </row>
    <row r="1367" spans="1:9" ht="12.95" customHeight="1" x14ac:dyDescent="0.25">
      <c r="A1367" s="15" t="s">
        <v>2077</v>
      </c>
      <c r="B1367" s="16" t="s">
        <v>2076</v>
      </c>
      <c r="C1367" s="17">
        <v>3741.56</v>
      </c>
      <c r="D1367" s="18">
        <v>3741.56</v>
      </c>
      <c r="E1367" s="9"/>
      <c r="F1367" s="9"/>
      <c r="G1367" s="9"/>
      <c r="H1367" s="9"/>
      <c r="I1367" s="9"/>
    </row>
    <row r="1368" spans="1:9" ht="15" customHeight="1" x14ac:dyDescent="0.25">
      <c r="A1368" s="19"/>
      <c r="B1368" s="20"/>
      <c r="C1368" s="21"/>
      <c r="D1368" s="22">
        <v>3741.56</v>
      </c>
      <c r="E1368" s="9"/>
      <c r="F1368" s="9"/>
      <c r="G1368" s="9"/>
      <c r="H1368" s="9"/>
      <c r="I1368" s="9"/>
    </row>
    <row r="1369" spans="1:9" ht="9.9499999999999993" customHeight="1" x14ac:dyDescent="0.25">
      <c r="A1369" s="86"/>
      <c r="B1369" s="86"/>
      <c r="C1369" s="86"/>
      <c r="D1369" s="9"/>
      <c r="E1369" s="9"/>
      <c r="F1369" s="9"/>
      <c r="G1369" s="9"/>
      <c r="H1369" s="9"/>
      <c r="I1369" s="9"/>
    </row>
    <row r="1370" spans="1:9" ht="12" customHeight="1" x14ac:dyDescent="0.25">
      <c r="A1370" s="9"/>
      <c r="B1370" s="9"/>
      <c r="C1370" s="9"/>
      <c r="D1370" s="90" t="s">
        <v>4360</v>
      </c>
      <c r="E1370" s="90"/>
      <c r="F1370" s="90"/>
      <c r="G1370" s="90"/>
      <c r="H1370" s="90"/>
      <c r="I1370" s="90"/>
    </row>
    <row r="1371" spans="1:9" ht="9.9499999999999993" customHeight="1" x14ac:dyDescent="0.25">
      <c r="A1371" s="86"/>
      <c r="B1371" s="86"/>
      <c r="C1371" s="86"/>
      <c r="D1371" s="86"/>
      <c r="E1371" s="9"/>
      <c r="F1371" s="9"/>
      <c r="G1371" s="9"/>
      <c r="H1371" s="9"/>
      <c r="I1371" s="9"/>
    </row>
    <row r="1372" spans="1:9" ht="30.95" customHeight="1" x14ac:dyDescent="0.25">
      <c r="A1372" s="88" t="s">
        <v>2286</v>
      </c>
      <c r="B1372" s="88"/>
      <c r="C1372" s="88"/>
      <c r="D1372" s="88"/>
      <c r="E1372" s="88"/>
      <c r="F1372" s="88"/>
      <c r="G1372" s="88"/>
      <c r="H1372" s="88"/>
      <c r="I1372" s="88"/>
    </row>
    <row r="1373" spans="1:9" ht="15" customHeight="1" x14ac:dyDescent="0.25">
      <c r="A1373" s="89"/>
      <c r="B1373" s="89"/>
      <c r="C1373" s="14" t="s">
        <v>2076</v>
      </c>
      <c r="D1373" s="14" t="s">
        <v>2079</v>
      </c>
      <c r="E1373" s="14" t="s">
        <v>2059</v>
      </c>
      <c r="F1373" s="9"/>
      <c r="G1373" s="9"/>
      <c r="H1373" s="9"/>
      <c r="I1373" s="9"/>
    </row>
    <row r="1374" spans="1:9" ht="18.95" customHeight="1" x14ac:dyDescent="0.25">
      <c r="A1374" s="15" t="s">
        <v>2080</v>
      </c>
      <c r="B1374" s="16" t="s">
        <v>2081</v>
      </c>
      <c r="C1374" s="17">
        <v>928.51</v>
      </c>
      <c r="D1374" s="17">
        <v>0.1</v>
      </c>
      <c r="E1374" s="18">
        <v>92.85</v>
      </c>
      <c r="F1374" s="9"/>
      <c r="G1374" s="9"/>
      <c r="H1374" s="9"/>
      <c r="I1374" s="9"/>
    </row>
    <row r="1375" spans="1:9" ht="15" customHeight="1" x14ac:dyDescent="0.25">
      <c r="A1375" s="19"/>
      <c r="B1375" s="20"/>
      <c r="C1375" s="21"/>
      <c r="D1375" s="21"/>
      <c r="E1375" s="22">
        <v>92.85</v>
      </c>
      <c r="F1375" s="9"/>
      <c r="G1375" s="9"/>
      <c r="H1375" s="9"/>
      <c r="I1375" s="9"/>
    </row>
    <row r="1376" spans="1:9" ht="9.9499999999999993" customHeight="1" x14ac:dyDescent="0.25">
      <c r="A1376" s="86"/>
      <c r="B1376" s="86"/>
      <c r="C1376" s="86"/>
      <c r="D1376" s="9"/>
      <c r="E1376" s="9"/>
      <c r="F1376" s="9"/>
      <c r="G1376" s="9"/>
      <c r="H1376" s="9"/>
      <c r="I1376" s="9"/>
    </row>
    <row r="1377" spans="1:9" ht="12" customHeight="1" x14ac:dyDescent="0.25">
      <c r="A1377" s="9"/>
      <c r="B1377" s="9"/>
      <c r="C1377" s="9"/>
      <c r="D1377" s="90" t="s">
        <v>4361</v>
      </c>
      <c r="E1377" s="90"/>
      <c r="F1377" s="90"/>
      <c r="G1377" s="90"/>
      <c r="H1377" s="90"/>
      <c r="I1377" s="90"/>
    </row>
    <row r="1378" spans="1:9" ht="9.9499999999999993" customHeight="1" x14ac:dyDescent="0.25">
      <c r="A1378" s="86"/>
      <c r="B1378" s="86"/>
      <c r="C1378" s="86"/>
      <c r="D1378" s="86"/>
      <c r="E1378" s="9"/>
      <c r="F1378" s="9"/>
      <c r="G1378" s="9"/>
      <c r="H1378" s="9"/>
      <c r="I1378" s="9"/>
    </row>
    <row r="1379" spans="1:9" ht="30.95" customHeight="1" x14ac:dyDescent="0.25">
      <c r="A1379" s="88" t="s">
        <v>2287</v>
      </c>
      <c r="B1379" s="88"/>
      <c r="C1379" s="88"/>
      <c r="D1379" s="88"/>
      <c r="E1379" s="88"/>
      <c r="F1379" s="88"/>
      <c r="G1379" s="88"/>
      <c r="H1379" s="88"/>
      <c r="I1379" s="88"/>
    </row>
    <row r="1380" spans="1:9" ht="15" customHeight="1" x14ac:dyDescent="0.25">
      <c r="A1380" s="89"/>
      <c r="B1380" s="89"/>
      <c r="C1380" s="14" t="s">
        <v>2076</v>
      </c>
      <c r="D1380" s="14" t="s">
        <v>2079</v>
      </c>
      <c r="E1380" s="14" t="s">
        <v>2058</v>
      </c>
      <c r="F1380" s="14" t="s">
        <v>2059</v>
      </c>
      <c r="G1380" s="9"/>
      <c r="H1380" s="9"/>
      <c r="I1380" s="9"/>
    </row>
    <row r="1381" spans="1:9" ht="27" customHeight="1" x14ac:dyDescent="0.25">
      <c r="A1381" s="15" t="s">
        <v>2083</v>
      </c>
      <c r="B1381" s="16" t="s">
        <v>2084</v>
      </c>
      <c r="C1381" s="17">
        <v>4.3</v>
      </c>
      <c r="D1381" s="17">
        <v>0.1</v>
      </c>
      <c r="E1381" s="17">
        <v>3</v>
      </c>
      <c r="F1381" s="18">
        <v>1.29</v>
      </c>
      <c r="G1381" s="9"/>
      <c r="H1381" s="9"/>
      <c r="I1381" s="9"/>
    </row>
    <row r="1382" spans="1:9" ht="15" customHeight="1" x14ac:dyDescent="0.25">
      <c r="A1382" s="19"/>
      <c r="B1382" s="20"/>
      <c r="C1382" s="21"/>
      <c r="D1382" s="21"/>
      <c r="E1382" s="21"/>
      <c r="F1382" s="22">
        <v>1.29</v>
      </c>
      <c r="G1382" s="9"/>
      <c r="H1382" s="9"/>
      <c r="I1382" s="9"/>
    </row>
    <row r="1383" spans="1:9" ht="9.9499999999999993" customHeight="1" x14ac:dyDescent="0.25">
      <c r="A1383" s="86"/>
      <c r="B1383" s="86"/>
      <c r="C1383" s="86"/>
      <c r="D1383" s="9"/>
      <c r="E1383" s="9"/>
      <c r="F1383" s="9"/>
      <c r="G1383" s="9"/>
      <c r="H1383" s="9"/>
      <c r="I1383" s="9"/>
    </row>
    <row r="1384" spans="1:9" ht="12" customHeight="1" x14ac:dyDescent="0.25">
      <c r="A1384" s="9"/>
      <c r="B1384" s="9"/>
      <c r="C1384" s="9"/>
      <c r="D1384" s="90" t="s">
        <v>4337</v>
      </c>
      <c r="E1384" s="90"/>
      <c r="F1384" s="90"/>
      <c r="G1384" s="90"/>
      <c r="H1384" s="90"/>
      <c r="I1384" s="90"/>
    </row>
    <row r="1385" spans="1:9" ht="9.9499999999999993" customHeight="1" x14ac:dyDescent="0.25">
      <c r="A1385" s="86"/>
      <c r="B1385" s="86"/>
      <c r="C1385" s="86"/>
      <c r="D1385" s="86"/>
      <c r="E1385" s="9"/>
      <c r="F1385" s="9"/>
      <c r="G1385" s="9"/>
      <c r="H1385" s="9"/>
      <c r="I1385" s="9"/>
    </row>
    <row r="1386" spans="1:9" ht="42.95" customHeight="1" x14ac:dyDescent="0.25">
      <c r="A1386" s="88" t="s">
        <v>2288</v>
      </c>
      <c r="B1386" s="88"/>
      <c r="C1386" s="88"/>
      <c r="D1386" s="88"/>
      <c r="E1386" s="88"/>
      <c r="F1386" s="88"/>
      <c r="G1386" s="88"/>
      <c r="H1386" s="88"/>
      <c r="I1386" s="88"/>
    </row>
    <row r="1387" spans="1:9" ht="15" customHeight="1" x14ac:dyDescent="0.25">
      <c r="A1387" s="89"/>
      <c r="B1387" s="89"/>
      <c r="C1387" s="14" t="s">
        <v>2076</v>
      </c>
      <c r="D1387" s="14" t="s">
        <v>2056</v>
      </c>
      <c r="E1387" s="14" t="s">
        <v>2058</v>
      </c>
      <c r="F1387" s="14" t="s">
        <v>2086</v>
      </c>
      <c r="G1387" s="14" t="s">
        <v>2059</v>
      </c>
      <c r="H1387" s="9"/>
      <c r="I1387" s="9"/>
    </row>
    <row r="1388" spans="1:9" ht="18.95" customHeight="1" x14ac:dyDescent="0.25">
      <c r="A1388" s="15" t="s">
        <v>2087</v>
      </c>
      <c r="B1388" s="16" t="s">
        <v>2088</v>
      </c>
      <c r="C1388" s="17">
        <v>3741.56</v>
      </c>
      <c r="D1388" s="17">
        <v>0.1</v>
      </c>
      <c r="E1388" s="17">
        <v>1</v>
      </c>
      <c r="F1388" s="17">
        <v>1.5</v>
      </c>
      <c r="G1388" s="18">
        <v>561.23</v>
      </c>
      <c r="H1388" s="9"/>
      <c r="I1388" s="9"/>
    </row>
    <row r="1389" spans="1:9" ht="18.95" customHeight="1" x14ac:dyDescent="0.25">
      <c r="A1389" s="15" t="s">
        <v>2089</v>
      </c>
      <c r="B1389" s="16" t="s">
        <v>2088</v>
      </c>
      <c r="C1389" s="17">
        <v>928.51</v>
      </c>
      <c r="D1389" s="17">
        <v>0.1</v>
      </c>
      <c r="E1389" s="17">
        <v>1</v>
      </c>
      <c r="F1389" s="17">
        <v>1.5</v>
      </c>
      <c r="G1389" s="18">
        <v>139.28</v>
      </c>
      <c r="H1389" s="9"/>
      <c r="I1389" s="9"/>
    </row>
    <row r="1390" spans="1:9" ht="27" customHeight="1" x14ac:dyDescent="0.25">
      <c r="A1390" s="15" t="s">
        <v>2090</v>
      </c>
      <c r="B1390" s="16" t="s">
        <v>2088</v>
      </c>
      <c r="C1390" s="17">
        <v>4.5999999999999996</v>
      </c>
      <c r="D1390" s="17">
        <v>0.1</v>
      </c>
      <c r="E1390" s="17">
        <v>3</v>
      </c>
      <c r="F1390" s="17">
        <v>1.5</v>
      </c>
      <c r="G1390" s="18">
        <v>2.0699999999999998</v>
      </c>
      <c r="H1390" s="9"/>
      <c r="I1390" s="9"/>
    </row>
    <row r="1391" spans="1:9" ht="15" customHeight="1" x14ac:dyDescent="0.25">
      <c r="A1391" s="19"/>
      <c r="B1391" s="20"/>
      <c r="C1391" s="21"/>
      <c r="D1391" s="21"/>
      <c r="E1391" s="21"/>
      <c r="F1391" s="21"/>
      <c r="G1391" s="22">
        <v>702.58</v>
      </c>
      <c r="H1391" s="9"/>
      <c r="I1391" s="9"/>
    </row>
    <row r="1392" spans="1:9" ht="9.9499999999999993" customHeight="1" x14ac:dyDescent="0.25">
      <c r="A1392" s="86"/>
      <c r="B1392" s="86"/>
      <c r="C1392" s="86"/>
      <c r="D1392" s="9"/>
      <c r="E1392" s="9"/>
      <c r="F1392" s="9"/>
      <c r="G1392" s="9"/>
      <c r="H1392" s="9"/>
      <c r="I1392" s="9"/>
    </row>
    <row r="1393" spans="1:9" ht="12" customHeight="1" x14ac:dyDescent="0.25">
      <c r="A1393" s="9"/>
      <c r="B1393" s="9"/>
      <c r="C1393" s="9"/>
      <c r="D1393" s="90" t="s">
        <v>4362</v>
      </c>
      <c r="E1393" s="90"/>
      <c r="F1393" s="90"/>
      <c r="G1393" s="90"/>
      <c r="H1393" s="90"/>
      <c r="I1393" s="90"/>
    </row>
    <row r="1394" spans="1:9" ht="9.9499999999999993" customHeight="1" x14ac:dyDescent="0.25">
      <c r="A1394" s="86"/>
      <c r="B1394" s="86"/>
      <c r="C1394" s="86"/>
      <c r="D1394" s="86"/>
      <c r="E1394" s="9"/>
      <c r="F1394" s="9"/>
      <c r="G1394" s="9"/>
      <c r="H1394" s="9"/>
      <c r="I1394" s="9"/>
    </row>
    <row r="1395" spans="1:9" ht="30.95" customHeight="1" x14ac:dyDescent="0.25">
      <c r="A1395" s="88" t="s">
        <v>2289</v>
      </c>
      <c r="B1395" s="88"/>
      <c r="C1395" s="88"/>
      <c r="D1395" s="88"/>
      <c r="E1395" s="88"/>
      <c r="F1395" s="88"/>
      <c r="G1395" s="88"/>
      <c r="H1395" s="88"/>
      <c r="I1395" s="88"/>
    </row>
    <row r="1396" spans="1:9" ht="15" customHeight="1" x14ac:dyDescent="0.25">
      <c r="A1396" s="89"/>
      <c r="B1396" s="89"/>
      <c r="C1396" s="14" t="s">
        <v>2076</v>
      </c>
      <c r="D1396" s="14" t="s">
        <v>2056</v>
      </c>
      <c r="E1396" s="14" t="s">
        <v>2058</v>
      </c>
      <c r="F1396" s="14" t="s">
        <v>2092</v>
      </c>
      <c r="G1396" s="14" t="s">
        <v>2086</v>
      </c>
      <c r="H1396" s="14" t="s">
        <v>2059</v>
      </c>
      <c r="I1396" s="9"/>
    </row>
    <row r="1397" spans="1:9" ht="18.95" customHeight="1" x14ac:dyDescent="0.25">
      <c r="A1397" s="15" t="s">
        <v>2087</v>
      </c>
      <c r="B1397" s="16" t="s">
        <v>2186</v>
      </c>
      <c r="C1397" s="17">
        <v>3741.56</v>
      </c>
      <c r="D1397" s="17">
        <v>0.1</v>
      </c>
      <c r="E1397" s="17">
        <v>1</v>
      </c>
      <c r="F1397" s="17">
        <v>30</v>
      </c>
      <c r="G1397" s="17">
        <v>1.5</v>
      </c>
      <c r="H1397" s="18">
        <v>16837.02</v>
      </c>
      <c r="I1397" s="9"/>
    </row>
    <row r="1398" spans="1:9" ht="18.95" customHeight="1" x14ac:dyDescent="0.25">
      <c r="A1398" s="15" t="s">
        <v>2089</v>
      </c>
      <c r="B1398" s="16" t="s">
        <v>2186</v>
      </c>
      <c r="C1398" s="17">
        <v>928.51</v>
      </c>
      <c r="D1398" s="17">
        <v>0.05</v>
      </c>
      <c r="E1398" s="17">
        <v>1</v>
      </c>
      <c r="F1398" s="17">
        <v>30</v>
      </c>
      <c r="G1398" s="17">
        <v>1.5</v>
      </c>
      <c r="H1398" s="18">
        <v>2089.15</v>
      </c>
      <c r="I1398" s="9"/>
    </row>
    <row r="1399" spans="1:9" ht="27" customHeight="1" x14ac:dyDescent="0.25">
      <c r="A1399" s="15" t="s">
        <v>2090</v>
      </c>
      <c r="B1399" s="16" t="s">
        <v>2186</v>
      </c>
      <c r="C1399" s="17">
        <v>4.5999999999999996</v>
      </c>
      <c r="D1399" s="17">
        <v>0.1</v>
      </c>
      <c r="E1399" s="17">
        <v>3</v>
      </c>
      <c r="F1399" s="17">
        <v>30</v>
      </c>
      <c r="G1399" s="17">
        <v>1.5</v>
      </c>
      <c r="H1399" s="18">
        <v>62.1</v>
      </c>
      <c r="I1399" s="9"/>
    </row>
    <row r="1400" spans="1:9" ht="15" customHeight="1" x14ac:dyDescent="0.25">
      <c r="A1400" s="19"/>
      <c r="B1400" s="20"/>
      <c r="C1400" s="21"/>
      <c r="D1400" s="21"/>
      <c r="E1400" s="21"/>
      <c r="F1400" s="21"/>
      <c r="G1400" s="21"/>
      <c r="H1400" s="22">
        <v>18988.27</v>
      </c>
      <c r="I1400" s="9"/>
    </row>
    <row r="1401" spans="1:9" ht="9.9499999999999993" customHeight="1" x14ac:dyDescent="0.25">
      <c r="A1401" s="86"/>
      <c r="B1401" s="86"/>
      <c r="C1401" s="86"/>
      <c r="D1401" s="9"/>
      <c r="E1401" s="9"/>
      <c r="F1401" s="9"/>
      <c r="G1401" s="9"/>
      <c r="H1401" s="9"/>
      <c r="I1401" s="9"/>
    </row>
    <row r="1402" spans="1:9" ht="12" customHeight="1" x14ac:dyDescent="0.25">
      <c r="A1402" s="9"/>
      <c r="B1402" s="9"/>
      <c r="C1402" s="9"/>
      <c r="D1402" s="90" t="s">
        <v>4363</v>
      </c>
      <c r="E1402" s="90"/>
      <c r="F1402" s="90"/>
      <c r="G1402" s="90"/>
      <c r="H1402" s="90"/>
      <c r="I1402" s="90"/>
    </row>
    <row r="1403" spans="1:9" ht="9.9499999999999993" customHeight="1" x14ac:dyDescent="0.25">
      <c r="A1403" s="86"/>
      <c r="B1403" s="86"/>
      <c r="C1403" s="86"/>
      <c r="D1403" s="86"/>
      <c r="E1403" s="9"/>
      <c r="F1403" s="9"/>
      <c r="G1403" s="9"/>
      <c r="H1403" s="9"/>
      <c r="I1403" s="9"/>
    </row>
    <row r="1404" spans="1:9" ht="42.95" customHeight="1" x14ac:dyDescent="0.25">
      <c r="A1404" s="88" t="s">
        <v>2290</v>
      </c>
      <c r="B1404" s="88"/>
      <c r="C1404" s="88"/>
      <c r="D1404" s="88"/>
      <c r="E1404" s="88"/>
      <c r="F1404" s="88"/>
      <c r="G1404" s="88"/>
      <c r="H1404" s="88"/>
      <c r="I1404" s="88"/>
    </row>
    <row r="1405" spans="1:9" ht="15" customHeight="1" x14ac:dyDescent="0.25">
      <c r="A1405" s="89"/>
      <c r="B1405" s="89"/>
      <c r="C1405" s="14" t="s">
        <v>2076</v>
      </c>
      <c r="D1405" s="14" t="s">
        <v>2056</v>
      </c>
      <c r="E1405" s="14" t="s">
        <v>2058</v>
      </c>
      <c r="F1405" s="14" t="s">
        <v>2092</v>
      </c>
      <c r="G1405" s="14" t="s">
        <v>2086</v>
      </c>
      <c r="H1405" s="14" t="s">
        <v>2059</v>
      </c>
      <c r="I1405" s="9"/>
    </row>
    <row r="1406" spans="1:9" ht="18.95" customHeight="1" x14ac:dyDescent="0.25">
      <c r="A1406" s="15" t="s">
        <v>2087</v>
      </c>
      <c r="B1406" s="16" t="s">
        <v>2186</v>
      </c>
      <c r="C1406" s="17">
        <v>3741.56</v>
      </c>
      <c r="D1406" s="17">
        <v>0.1</v>
      </c>
      <c r="E1406" s="17">
        <v>1</v>
      </c>
      <c r="F1406" s="17">
        <v>12</v>
      </c>
      <c r="G1406" s="17">
        <v>1.5</v>
      </c>
      <c r="H1406" s="18">
        <v>6734.81</v>
      </c>
      <c r="I1406" s="9"/>
    </row>
    <row r="1407" spans="1:9" ht="18.95" customHeight="1" x14ac:dyDescent="0.25">
      <c r="A1407" s="15" t="s">
        <v>2089</v>
      </c>
      <c r="B1407" s="16" t="s">
        <v>2186</v>
      </c>
      <c r="C1407" s="17">
        <v>928.51</v>
      </c>
      <c r="D1407" s="17">
        <v>0.1</v>
      </c>
      <c r="E1407" s="17">
        <v>1</v>
      </c>
      <c r="F1407" s="17">
        <v>12</v>
      </c>
      <c r="G1407" s="17">
        <v>1.5</v>
      </c>
      <c r="H1407" s="18">
        <v>1671.32</v>
      </c>
      <c r="I1407" s="9"/>
    </row>
    <row r="1408" spans="1:9" ht="27" customHeight="1" x14ac:dyDescent="0.25">
      <c r="A1408" s="15" t="s">
        <v>2090</v>
      </c>
      <c r="B1408" s="16" t="s">
        <v>2186</v>
      </c>
      <c r="C1408" s="17">
        <v>4.5999999999999996</v>
      </c>
      <c r="D1408" s="17">
        <v>0.1</v>
      </c>
      <c r="E1408" s="17">
        <v>3</v>
      </c>
      <c r="F1408" s="17">
        <v>12</v>
      </c>
      <c r="G1408" s="17">
        <v>1.5</v>
      </c>
      <c r="H1408" s="18">
        <v>24.84</v>
      </c>
      <c r="I1408" s="9"/>
    </row>
    <row r="1409" spans="1:9" ht="15" customHeight="1" x14ac:dyDescent="0.25">
      <c r="A1409" s="19"/>
      <c r="B1409" s="20"/>
      <c r="C1409" s="21"/>
      <c r="D1409" s="21"/>
      <c r="E1409" s="21"/>
      <c r="F1409" s="21"/>
      <c r="G1409" s="21"/>
      <c r="H1409" s="22">
        <v>8430.9699999999993</v>
      </c>
      <c r="I1409" s="9"/>
    </row>
    <row r="1410" spans="1:9" ht="9.9499999999999993" customHeight="1" x14ac:dyDescent="0.25">
      <c r="A1410" s="86"/>
      <c r="B1410" s="86"/>
      <c r="C1410" s="86"/>
      <c r="D1410" s="9"/>
      <c r="E1410" s="9"/>
      <c r="F1410" s="9"/>
      <c r="G1410" s="9"/>
      <c r="H1410" s="9"/>
      <c r="I1410" s="9"/>
    </row>
    <row r="1411" spans="1:9" ht="12" customHeight="1" x14ac:dyDescent="0.25">
      <c r="A1411" s="9"/>
      <c r="B1411" s="9"/>
      <c r="C1411" s="9"/>
      <c r="D1411" s="90" t="s">
        <v>4364</v>
      </c>
      <c r="E1411" s="90"/>
      <c r="F1411" s="90"/>
      <c r="G1411" s="90"/>
      <c r="H1411" s="90"/>
      <c r="I1411" s="90"/>
    </row>
    <row r="1412" spans="1:9" ht="9.9499999999999993" customHeight="1" x14ac:dyDescent="0.25">
      <c r="A1412" s="86"/>
      <c r="B1412" s="86"/>
      <c r="C1412" s="86"/>
      <c r="D1412" s="86"/>
      <c r="E1412" s="9"/>
      <c r="F1412" s="9"/>
      <c r="G1412" s="9"/>
      <c r="H1412" s="9"/>
      <c r="I1412" s="9"/>
    </row>
    <row r="1413" spans="1:9" ht="20.100000000000001" customHeight="1" x14ac:dyDescent="0.25">
      <c r="A1413" s="88" t="s">
        <v>2291</v>
      </c>
      <c r="B1413" s="88"/>
      <c r="C1413" s="88"/>
      <c r="D1413" s="88"/>
      <c r="E1413" s="88"/>
      <c r="F1413" s="88"/>
      <c r="G1413" s="88"/>
      <c r="H1413" s="88"/>
      <c r="I1413" s="88"/>
    </row>
    <row r="1414" spans="1:9" ht="15" customHeight="1" x14ac:dyDescent="0.25">
      <c r="A1414" s="89"/>
      <c r="B1414" s="89"/>
      <c r="C1414" s="14" t="s">
        <v>2076</v>
      </c>
      <c r="D1414" s="14" t="s">
        <v>2056</v>
      </c>
      <c r="E1414" s="14" t="s">
        <v>2086</v>
      </c>
      <c r="F1414" s="14" t="s">
        <v>2059</v>
      </c>
      <c r="G1414" s="9"/>
      <c r="H1414" s="9"/>
      <c r="I1414" s="9"/>
    </row>
    <row r="1415" spans="1:9" ht="18.95" customHeight="1" x14ac:dyDescent="0.25">
      <c r="A1415" s="15" t="s">
        <v>2096</v>
      </c>
      <c r="B1415" s="16" t="s">
        <v>2097</v>
      </c>
      <c r="C1415" s="17">
        <v>3741.56</v>
      </c>
      <c r="D1415" s="17">
        <v>0.1</v>
      </c>
      <c r="E1415" s="17">
        <v>1.5</v>
      </c>
      <c r="F1415" s="18">
        <v>561.23</v>
      </c>
      <c r="G1415" s="9"/>
      <c r="H1415" s="9"/>
      <c r="I1415" s="9"/>
    </row>
    <row r="1416" spans="1:9" ht="15" customHeight="1" x14ac:dyDescent="0.25">
      <c r="A1416" s="19"/>
      <c r="B1416" s="20"/>
      <c r="C1416" s="21"/>
      <c r="D1416" s="21"/>
      <c r="E1416" s="21"/>
      <c r="F1416" s="22">
        <v>561.23</v>
      </c>
      <c r="G1416" s="9"/>
      <c r="H1416" s="9"/>
      <c r="I1416" s="9"/>
    </row>
    <row r="1417" spans="1:9" ht="9.9499999999999993" customHeight="1" x14ac:dyDescent="0.25">
      <c r="A1417" s="86"/>
      <c r="B1417" s="86"/>
      <c r="C1417" s="86"/>
      <c r="D1417" s="9"/>
      <c r="E1417" s="9"/>
      <c r="F1417" s="9"/>
      <c r="G1417" s="9"/>
      <c r="H1417" s="9"/>
      <c r="I1417" s="9"/>
    </row>
    <row r="1418" spans="1:9" ht="12" customHeight="1" x14ac:dyDescent="0.25">
      <c r="A1418" s="9"/>
      <c r="B1418" s="9"/>
      <c r="C1418" s="9"/>
      <c r="D1418" s="90" t="s">
        <v>4365</v>
      </c>
      <c r="E1418" s="90"/>
      <c r="F1418" s="90"/>
      <c r="G1418" s="90"/>
      <c r="H1418" s="90"/>
      <c r="I1418" s="90"/>
    </row>
    <row r="1419" spans="1:9" ht="9.9499999999999993" customHeight="1" x14ac:dyDescent="0.25">
      <c r="A1419" s="86"/>
      <c r="B1419" s="86"/>
      <c r="C1419" s="86"/>
      <c r="D1419" s="86"/>
      <c r="E1419" s="9"/>
      <c r="F1419" s="9"/>
      <c r="G1419" s="9"/>
      <c r="H1419" s="9"/>
      <c r="I1419" s="9"/>
    </row>
    <row r="1420" spans="1:9" ht="30.95" customHeight="1" x14ac:dyDescent="0.25">
      <c r="A1420" s="88" t="s">
        <v>2292</v>
      </c>
      <c r="B1420" s="88"/>
      <c r="C1420" s="88"/>
      <c r="D1420" s="88"/>
      <c r="E1420" s="88"/>
      <c r="F1420" s="88"/>
      <c r="G1420" s="88"/>
      <c r="H1420" s="88"/>
      <c r="I1420" s="88"/>
    </row>
    <row r="1421" spans="1:9" ht="15" customHeight="1" x14ac:dyDescent="0.25">
      <c r="A1421" s="89"/>
      <c r="B1421" s="89"/>
      <c r="C1421" s="14" t="s">
        <v>2076</v>
      </c>
      <c r="D1421" s="14" t="s">
        <v>2079</v>
      </c>
      <c r="E1421" s="14" t="s">
        <v>2092</v>
      </c>
      <c r="F1421" s="14" t="s">
        <v>2086</v>
      </c>
      <c r="G1421" s="14" t="s">
        <v>2059</v>
      </c>
      <c r="H1421" s="9"/>
      <c r="I1421" s="9"/>
    </row>
    <row r="1422" spans="1:9" ht="27" customHeight="1" x14ac:dyDescent="0.25">
      <c r="A1422" s="15" t="s">
        <v>2099</v>
      </c>
      <c r="B1422" s="16" t="s">
        <v>2100</v>
      </c>
      <c r="C1422" s="17">
        <v>928.51</v>
      </c>
      <c r="D1422" s="17">
        <v>0.1</v>
      </c>
      <c r="E1422" s="17">
        <v>29.7</v>
      </c>
      <c r="F1422" s="17">
        <v>1.5</v>
      </c>
      <c r="G1422" s="18">
        <v>4136.51</v>
      </c>
      <c r="H1422" s="9"/>
      <c r="I1422" s="9"/>
    </row>
    <row r="1423" spans="1:9" ht="15" customHeight="1" x14ac:dyDescent="0.25">
      <c r="A1423" s="19"/>
      <c r="B1423" s="20"/>
      <c r="C1423" s="21"/>
      <c r="D1423" s="21"/>
      <c r="E1423" s="21"/>
      <c r="F1423" s="21"/>
      <c r="G1423" s="22">
        <v>4136.51</v>
      </c>
      <c r="H1423" s="9"/>
      <c r="I1423" s="9"/>
    </row>
    <row r="1424" spans="1:9" ht="9.9499999999999993" customHeight="1" x14ac:dyDescent="0.25">
      <c r="A1424" s="86"/>
      <c r="B1424" s="86"/>
      <c r="C1424" s="86"/>
      <c r="D1424" s="9"/>
      <c r="E1424" s="9"/>
      <c r="F1424" s="9"/>
      <c r="G1424" s="9"/>
      <c r="H1424" s="9"/>
      <c r="I1424" s="9"/>
    </row>
    <row r="1425" spans="1:9" ht="12" customHeight="1" x14ac:dyDescent="0.25">
      <c r="A1425" s="9"/>
      <c r="B1425" s="9"/>
      <c r="C1425" s="9"/>
      <c r="D1425" s="90" t="s">
        <v>4366</v>
      </c>
      <c r="E1425" s="90"/>
      <c r="F1425" s="90"/>
      <c r="G1425" s="90"/>
      <c r="H1425" s="90"/>
      <c r="I1425" s="90"/>
    </row>
    <row r="1426" spans="1:9" ht="9.9499999999999993" customHeight="1" x14ac:dyDescent="0.25">
      <c r="A1426" s="86"/>
      <c r="B1426" s="86"/>
      <c r="C1426" s="86"/>
      <c r="D1426" s="86"/>
      <c r="E1426" s="9"/>
      <c r="F1426" s="9"/>
      <c r="G1426" s="9"/>
      <c r="H1426" s="9"/>
      <c r="I1426" s="9"/>
    </row>
    <row r="1427" spans="1:9" ht="30.95" customHeight="1" x14ac:dyDescent="0.25">
      <c r="A1427" s="88" t="s">
        <v>2293</v>
      </c>
      <c r="B1427" s="88"/>
      <c r="C1427" s="88"/>
      <c r="D1427" s="88"/>
      <c r="E1427" s="88"/>
      <c r="F1427" s="88"/>
      <c r="G1427" s="88"/>
      <c r="H1427" s="88"/>
      <c r="I1427" s="88"/>
    </row>
    <row r="1428" spans="1:9" ht="15" customHeight="1" x14ac:dyDescent="0.25">
      <c r="A1428" s="89"/>
      <c r="B1428" s="89"/>
      <c r="C1428" s="14" t="s">
        <v>2076</v>
      </c>
      <c r="D1428" s="14" t="s">
        <v>2079</v>
      </c>
      <c r="E1428" s="14" t="s">
        <v>2059</v>
      </c>
      <c r="F1428" s="9"/>
      <c r="G1428" s="9"/>
      <c r="H1428" s="9"/>
      <c r="I1428" s="9"/>
    </row>
    <row r="1429" spans="1:9" ht="18.95" customHeight="1" x14ac:dyDescent="0.25">
      <c r="A1429" s="15" t="s">
        <v>2080</v>
      </c>
      <c r="B1429" s="16" t="s">
        <v>2081</v>
      </c>
      <c r="C1429" s="17">
        <v>928.51</v>
      </c>
      <c r="D1429" s="17">
        <v>0.1</v>
      </c>
      <c r="E1429" s="18">
        <v>92.85</v>
      </c>
      <c r="F1429" s="9"/>
      <c r="G1429" s="9"/>
      <c r="H1429" s="9"/>
      <c r="I1429" s="9"/>
    </row>
    <row r="1430" spans="1:9" ht="15" customHeight="1" x14ac:dyDescent="0.25">
      <c r="A1430" s="19"/>
      <c r="B1430" s="20"/>
      <c r="C1430" s="21"/>
      <c r="D1430" s="21"/>
      <c r="E1430" s="22">
        <v>92.85</v>
      </c>
      <c r="F1430" s="9"/>
      <c r="G1430" s="9"/>
      <c r="H1430" s="9"/>
      <c r="I1430" s="9"/>
    </row>
    <row r="1431" spans="1:9" ht="9.9499999999999993" customHeight="1" x14ac:dyDescent="0.25">
      <c r="A1431" s="86"/>
      <c r="B1431" s="86"/>
      <c r="C1431" s="86"/>
      <c r="D1431" s="9"/>
      <c r="E1431" s="9"/>
      <c r="F1431" s="9"/>
      <c r="G1431" s="9"/>
      <c r="H1431" s="9"/>
      <c r="I1431" s="9"/>
    </row>
    <row r="1432" spans="1:9" ht="12" customHeight="1" x14ac:dyDescent="0.25">
      <c r="A1432" s="9"/>
      <c r="B1432" s="9"/>
      <c r="C1432" s="9"/>
      <c r="D1432" s="90" t="s">
        <v>4361</v>
      </c>
      <c r="E1432" s="90"/>
      <c r="F1432" s="90"/>
      <c r="G1432" s="90"/>
      <c r="H1432" s="90"/>
      <c r="I1432" s="90"/>
    </row>
    <row r="1433" spans="1:9" ht="9.9499999999999993" customHeight="1" x14ac:dyDescent="0.25">
      <c r="A1433" s="86"/>
      <c r="B1433" s="86"/>
      <c r="C1433" s="86"/>
      <c r="D1433" s="86"/>
      <c r="E1433" s="9"/>
      <c r="F1433" s="9"/>
      <c r="G1433" s="9"/>
      <c r="H1433" s="9"/>
      <c r="I1433" s="9"/>
    </row>
    <row r="1434" spans="1:9" ht="30.95" customHeight="1" x14ac:dyDescent="0.25">
      <c r="A1434" s="88" t="s">
        <v>2294</v>
      </c>
      <c r="B1434" s="88"/>
      <c r="C1434" s="88"/>
      <c r="D1434" s="88"/>
      <c r="E1434" s="88"/>
      <c r="F1434" s="88"/>
      <c r="G1434" s="88"/>
      <c r="H1434" s="88"/>
      <c r="I1434" s="88"/>
    </row>
    <row r="1435" spans="1:9" ht="15" customHeight="1" x14ac:dyDescent="0.25">
      <c r="A1435" s="89"/>
      <c r="B1435" s="89"/>
      <c r="C1435" s="14" t="s">
        <v>2076</v>
      </c>
      <c r="D1435" s="14" t="s">
        <v>2059</v>
      </c>
      <c r="E1435" s="9"/>
      <c r="F1435" s="9"/>
      <c r="G1435" s="9"/>
      <c r="H1435" s="9"/>
      <c r="I1435" s="9"/>
    </row>
    <row r="1436" spans="1:9" ht="18.95" customHeight="1" x14ac:dyDescent="0.25">
      <c r="A1436" s="15" t="s">
        <v>2170</v>
      </c>
      <c r="B1436" s="16" t="s">
        <v>2076</v>
      </c>
      <c r="C1436" s="17">
        <v>928.51</v>
      </c>
      <c r="D1436" s="18">
        <v>928.51</v>
      </c>
      <c r="E1436" s="9"/>
      <c r="F1436" s="9"/>
      <c r="G1436" s="9"/>
      <c r="H1436" s="9"/>
      <c r="I1436" s="9"/>
    </row>
    <row r="1437" spans="1:9" ht="15" customHeight="1" x14ac:dyDescent="0.25">
      <c r="A1437" s="19"/>
      <c r="B1437" s="20"/>
      <c r="C1437" s="21"/>
      <c r="D1437" s="22">
        <v>928.51</v>
      </c>
      <c r="E1437" s="9"/>
      <c r="F1437" s="9"/>
      <c r="G1437" s="9"/>
      <c r="H1437" s="9"/>
      <c r="I1437" s="9"/>
    </row>
    <row r="1438" spans="1:9" ht="9.9499999999999993" customHeight="1" x14ac:dyDescent="0.25">
      <c r="A1438" s="86"/>
      <c r="B1438" s="86"/>
      <c r="C1438" s="86"/>
      <c r="D1438" s="9"/>
      <c r="E1438" s="9"/>
      <c r="F1438" s="9"/>
      <c r="G1438" s="9"/>
      <c r="H1438" s="9"/>
      <c r="I1438" s="9"/>
    </row>
    <row r="1439" spans="1:9" ht="12" customHeight="1" x14ac:dyDescent="0.25">
      <c r="A1439" s="9"/>
      <c r="B1439" s="9"/>
      <c r="C1439" s="9"/>
      <c r="D1439" s="90" t="s">
        <v>4367</v>
      </c>
      <c r="E1439" s="90"/>
      <c r="F1439" s="90"/>
      <c r="G1439" s="90"/>
      <c r="H1439" s="90"/>
      <c r="I1439" s="90"/>
    </row>
    <row r="1440" spans="1:9" ht="9.9499999999999993" customHeight="1" x14ac:dyDescent="0.25">
      <c r="A1440" s="86"/>
      <c r="B1440" s="86"/>
      <c r="C1440" s="86"/>
      <c r="D1440" s="86"/>
      <c r="E1440" s="9"/>
      <c r="F1440" s="9"/>
      <c r="G1440" s="9"/>
      <c r="H1440" s="9"/>
      <c r="I1440" s="9"/>
    </row>
    <row r="1441" spans="1:9" ht="42.95" customHeight="1" x14ac:dyDescent="0.25">
      <c r="A1441" s="88" t="s">
        <v>2295</v>
      </c>
      <c r="B1441" s="88"/>
      <c r="C1441" s="88"/>
      <c r="D1441" s="88"/>
      <c r="E1441" s="88"/>
      <c r="F1441" s="88"/>
      <c r="G1441" s="88"/>
      <c r="H1441" s="88"/>
      <c r="I1441" s="88"/>
    </row>
    <row r="1442" spans="1:9" ht="15" customHeight="1" x14ac:dyDescent="0.25">
      <c r="A1442" s="89"/>
      <c r="B1442" s="89"/>
      <c r="C1442" s="14" t="s">
        <v>2069</v>
      </c>
      <c r="D1442" s="14" t="s">
        <v>2058</v>
      </c>
      <c r="E1442" s="14" t="s">
        <v>2059</v>
      </c>
      <c r="F1442" s="9"/>
      <c r="G1442" s="9"/>
      <c r="H1442" s="9"/>
      <c r="I1442" s="9"/>
    </row>
    <row r="1443" spans="1:9" ht="12.95" customHeight="1" x14ac:dyDescent="0.25">
      <c r="A1443" s="15"/>
      <c r="B1443" s="16" t="s">
        <v>2104</v>
      </c>
      <c r="C1443" s="17">
        <v>665.39</v>
      </c>
      <c r="D1443" s="17">
        <v>1</v>
      </c>
      <c r="E1443" s="18">
        <v>665.39</v>
      </c>
      <c r="F1443" s="9"/>
      <c r="G1443" s="9"/>
      <c r="H1443" s="9"/>
      <c r="I1443" s="9"/>
    </row>
    <row r="1444" spans="1:9" ht="15" customHeight="1" x14ac:dyDescent="0.25">
      <c r="A1444" s="19"/>
      <c r="B1444" s="20"/>
      <c r="C1444" s="21"/>
      <c r="D1444" s="21"/>
      <c r="E1444" s="22">
        <v>665.39</v>
      </c>
      <c r="F1444" s="9"/>
      <c r="G1444" s="9"/>
      <c r="H1444" s="9"/>
      <c r="I1444" s="9"/>
    </row>
    <row r="1445" spans="1:9" ht="9.9499999999999993" customHeight="1" x14ac:dyDescent="0.25">
      <c r="A1445" s="86"/>
      <c r="B1445" s="86"/>
      <c r="C1445" s="86"/>
      <c r="D1445" s="9"/>
      <c r="E1445" s="9"/>
      <c r="F1445" s="9"/>
      <c r="G1445" s="9"/>
      <c r="H1445" s="9"/>
      <c r="I1445" s="9"/>
    </row>
    <row r="1446" spans="1:9" ht="12" customHeight="1" x14ac:dyDescent="0.25">
      <c r="A1446" s="9"/>
      <c r="B1446" s="9"/>
      <c r="C1446" s="9"/>
      <c r="D1446" s="90" t="s">
        <v>4368</v>
      </c>
      <c r="E1446" s="90"/>
      <c r="F1446" s="90"/>
      <c r="G1446" s="90"/>
      <c r="H1446" s="90"/>
      <c r="I1446" s="90"/>
    </row>
    <row r="1447" spans="1:9" ht="9.9499999999999993" customHeight="1" x14ac:dyDescent="0.25">
      <c r="A1447" s="86"/>
      <c r="B1447" s="86"/>
      <c r="C1447" s="86"/>
      <c r="D1447" s="86"/>
      <c r="E1447" s="9"/>
      <c r="F1447" s="9"/>
      <c r="G1447" s="9"/>
      <c r="H1447" s="9"/>
      <c r="I1447" s="9"/>
    </row>
    <row r="1448" spans="1:9" ht="30.95" customHeight="1" x14ac:dyDescent="0.25">
      <c r="A1448" s="88" t="s">
        <v>2296</v>
      </c>
      <c r="B1448" s="88"/>
      <c r="C1448" s="88"/>
      <c r="D1448" s="88"/>
      <c r="E1448" s="88"/>
      <c r="F1448" s="88"/>
      <c r="G1448" s="88"/>
      <c r="H1448" s="88"/>
      <c r="I1448" s="88"/>
    </row>
    <row r="1449" spans="1:9" ht="15" customHeight="1" x14ac:dyDescent="0.25">
      <c r="A1449" s="89"/>
      <c r="B1449" s="89"/>
      <c r="C1449" s="14" t="s">
        <v>2069</v>
      </c>
      <c r="D1449" s="14" t="s">
        <v>2058</v>
      </c>
      <c r="E1449" s="14" t="s">
        <v>2059</v>
      </c>
      <c r="F1449" s="9"/>
      <c r="G1449" s="9"/>
      <c r="H1449" s="9"/>
      <c r="I1449" s="9"/>
    </row>
    <row r="1450" spans="1:9" ht="12.95" customHeight="1" x14ac:dyDescent="0.25">
      <c r="A1450" s="15"/>
      <c r="B1450" s="16" t="s">
        <v>2104</v>
      </c>
      <c r="C1450" s="17">
        <v>665.39</v>
      </c>
      <c r="D1450" s="17">
        <v>1</v>
      </c>
      <c r="E1450" s="18">
        <v>665.39</v>
      </c>
      <c r="F1450" s="9"/>
      <c r="G1450" s="9"/>
      <c r="H1450" s="9"/>
      <c r="I1450" s="9"/>
    </row>
    <row r="1451" spans="1:9" ht="15" customHeight="1" x14ac:dyDescent="0.25">
      <c r="A1451" s="19"/>
      <c r="B1451" s="20"/>
      <c r="C1451" s="21"/>
      <c r="D1451" s="21"/>
      <c r="E1451" s="22">
        <v>665.39</v>
      </c>
      <c r="F1451" s="9"/>
      <c r="G1451" s="9"/>
      <c r="H1451" s="9"/>
      <c r="I1451" s="9"/>
    </row>
    <row r="1452" spans="1:9" ht="9.9499999999999993" customHeight="1" x14ac:dyDescent="0.25">
      <c r="A1452" s="86"/>
      <c r="B1452" s="86"/>
      <c r="C1452" s="86"/>
      <c r="D1452" s="9"/>
      <c r="E1452" s="9"/>
      <c r="F1452" s="9"/>
      <c r="G1452" s="9"/>
      <c r="H1452" s="9"/>
      <c r="I1452" s="9"/>
    </row>
    <row r="1453" spans="1:9" ht="12" customHeight="1" x14ac:dyDescent="0.25">
      <c r="A1453" s="9"/>
      <c r="B1453" s="9"/>
      <c r="C1453" s="9"/>
      <c r="D1453" s="90" t="s">
        <v>4368</v>
      </c>
      <c r="E1453" s="90"/>
      <c r="F1453" s="90"/>
      <c r="G1453" s="90"/>
      <c r="H1453" s="90"/>
      <c r="I1453" s="90"/>
    </row>
    <row r="1454" spans="1:9" ht="9.9499999999999993" customHeight="1" x14ac:dyDescent="0.25">
      <c r="A1454" s="86"/>
      <c r="B1454" s="86"/>
      <c r="C1454" s="86"/>
      <c r="D1454" s="86"/>
      <c r="E1454" s="9"/>
      <c r="F1454" s="9"/>
      <c r="G1454" s="9"/>
      <c r="H1454" s="9"/>
      <c r="I1454" s="9"/>
    </row>
    <row r="1455" spans="1:9" ht="42.95" customHeight="1" x14ac:dyDescent="0.25">
      <c r="A1455" s="88" t="s">
        <v>2297</v>
      </c>
      <c r="B1455" s="88"/>
      <c r="C1455" s="88"/>
      <c r="D1455" s="88"/>
      <c r="E1455" s="88"/>
      <c r="F1455" s="88"/>
      <c r="G1455" s="88"/>
      <c r="H1455" s="88"/>
      <c r="I1455" s="88"/>
    </row>
    <row r="1456" spans="1:9" ht="15" customHeight="1" x14ac:dyDescent="0.25">
      <c r="A1456" s="89"/>
      <c r="B1456" s="89"/>
      <c r="C1456" s="14" t="s">
        <v>2058</v>
      </c>
      <c r="D1456" s="14" t="s">
        <v>2059</v>
      </c>
      <c r="E1456" s="9"/>
      <c r="F1456" s="9"/>
      <c r="G1456" s="9"/>
      <c r="H1456" s="9"/>
      <c r="I1456" s="9"/>
    </row>
    <row r="1457" spans="1:9" ht="12.95" customHeight="1" x14ac:dyDescent="0.25">
      <c r="A1457" s="15"/>
      <c r="B1457" s="16" t="s">
        <v>2058</v>
      </c>
      <c r="C1457" s="17">
        <v>3</v>
      </c>
      <c r="D1457" s="18">
        <v>3</v>
      </c>
      <c r="E1457" s="9"/>
      <c r="F1457" s="9"/>
      <c r="G1457" s="9"/>
      <c r="H1457" s="9"/>
      <c r="I1457" s="9"/>
    </row>
    <row r="1458" spans="1:9" ht="15" customHeight="1" x14ac:dyDescent="0.25">
      <c r="A1458" s="19"/>
      <c r="B1458" s="20"/>
      <c r="C1458" s="21"/>
      <c r="D1458" s="22">
        <v>3</v>
      </c>
      <c r="E1458" s="9"/>
      <c r="F1458" s="9"/>
      <c r="G1458" s="9"/>
      <c r="H1458" s="9"/>
      <c r="I1458" s="9"/>
    </row>
    <row r="1459" spans="1:9" ht="9.9499999999999993" customHeight="1" x14ac:dyDescent="0.25">
      <c r="A1459" s="86"/>
      <c r="B1459" s="86"/>
      <c r="C1459" s="86"/>
      <c r="D1459" s="9"/>
      <c r="E1459" s="9"/>
      <c r="F1459" s="9"/>
      <c r="G1459" s="9"/>
      <c r="H1459" s="9"/>
      <c r="I1459" s="9"/>
    </row>
    <row r="1460" spans="1:9" ht="12" customHeight="1" x14ac:dyDescent="0.25">
      <c r="A1460" s="9"/>
      <c r="B1460" s="9"/>
      <c r="C1460" s="9"/>
      <c r="D1460" s="90" t="s">
        <v>4295</v>
      </c>
      <c r="E1460" s="90"/>
      <c r="F1460" s="90"/>
      <c r="G1460" s="90"/>
      <c r="H1460" s="90"/>
      <c r="I1460" s="90"/>
    </row>
    <row r="1461" spans="1:9" ht="9.9499999999999993" customHeight="1" x14ac:dyDescent="0.25">
      <c r="A1461" s="86"/>
      <c r="B1461" s="86"/>
      <c r="C1461" s="86"/>
      <c r="D1461" s="86"/>
      <c r="E1461" s="9"/>
      <c r="F1461" s="9"/>
      <c r="G1461" s="9"/>
      <c r="H1461" s="9"/>
      <c r="I1461" s="9"/>
    </row>
    <row r="1462" spans="1:9" ht="30.95" customHeight="1" x14ac:dyDescent="0.25">
      <c r="A1462" s="88" t="s">
        <v>2298</v>
      </c>
      <c r="B1462" s="88"/>
      <c r="C1462" s="88"/>
      <c r="D1462" s="88"/>
      <c r="E1462" s="88"/>
      <c r="F1462" s="88"/>
      <c r="G1462" s="88"/>
      <c r="H1462" s="88"/>
      <c r="I1462" s="88"/>
    </row>
    <row r="1463" spans="1:9" ht="15" customHeight="1" x14ac:dyDescent="0.25">
      <c r="A1463" s="89"/>
      <c r="B1463" s="89"/>
      <c r="C1463" s="14" t="s">
        <v>2076</v>
      </c>
      <c r="D1463" s="14" t="s">
        <v>2059</v>
      </c>
      <c r="E1463" s="9"/>
      <c r="F1463" s="9"/>
      <c r="G1463" s="9"/>
      <c r="H1463" s="9"/>
      <c r="I1463" s="9"/>
    </row>
    <row r="1464" spans="1:9" ht="12.95" customHeight="1" x14ac:dyDescent="0.25">
      <c r="A1464" s="15" t="s">
        <v>2108</v>
      </c>
      <c r="B1464" s="16" t="s">
        <v>2076</v>
      </c>
      <c r="C1464" s="17">
        <v>928.51</v>
      </c>
      <c r="D1464" s="18">
        <v>928.51</v>
      </c>
      <c r="E1464" s="9"/>
      <c r="F1464" s="9"/>
      <c r="G1464" s="9"/>
      <c r="H1464" s="9"/>
      <c r="I1464" s="9"/>
    </row>
    <row r="1465" spans="1:9" ht="15" customHeight="1" x14ac:dyDescent="0.25">
      <c r="A1465" s="19"/>
      <c r="B1465" s="20"/>
      <c r="C1465" s="21"/>
      <c r="D1465" s="22">
        <v>928.51</v>
      </c>
      <c r="E1465" s="9"/>
      <c r="F1465" s="9"/>
      <c r="G1465" s="9"/>
      <c r="H1465" s="9"/>
      <c r="I1465" s="9"/>
    </row>
    <row r="1466" spans="1:9" ht="9.9499999999999993" customHeight="1" x14ac:dyDescent="0.25">
      <c r="A1466" s="86"/>
      <c r="B1466" s="86"/>
      <c r="C1466" s="86"/>
      <c r="D1466" s="9"/>
      <c r="E1466" s="9"/>
      <c r="F1466" s="9"/>
      <c r="G1466" s="9"/>
      <c r="H1466" s="9"/>
      <c r="I1466" s="9"/>
    </row>
    <row r="1467" spans="1:9" ht="12" customHeight="1" x14ac:dyDescent="0.25">
      <c r="A1467" s="9"/>
      <c r="B1467" s="9"/>
      <c r="C1467" s="9"/>
      <c r="D1467" s="90" t="s">
        <v>4367</v>
      </c>
      <c r="E1467" s="90"/>
      <c r="F1467" s="90"/>
      <c r="G1467" s="90"/>
      <c r="H1467" s="90"/>
      <c r="I1467" s="90"/>
    </row>
    <row r="1468" spans="1:9" ht="9.9499999999999993" customHeight="1" x14ac:dyDescent="0.25">
      <c r="A1468" s="86"/>
      <c r="B1468" s="86"/>
      <c r="C1468" s="86"/>
      <c r="D1468" s="86"/>
      <c r="E1468" s="9"/>
      <c r="F1468" s="9"/>
      <c r="G1468" s="9"/>
      <c r="H1468" s="9"/>
      <c r="I1468" s="9"/>
    </row>
    <row r="1469" spans="1:9" ht="42.95" customHeight="1" x14ac:dyDescent="0.25">
      <c r="A1469" s="88" t="s">
        <v>2299</v>
      </c>
      <c r="B1469" s="88"/>
      <c r="C1469" s="88"/>
      <c r="D1469" s="88"/>
      <c r="E1469" s="88"/>
      <c r="F1469" s="88"/>
      <c r="G1469" s="88"/>
      <c r="H1469" s="88"/>
      <c r="I1469" s="88"/>
    </row>
    <row r="1470" spans="1:9" ht="15" customHeight="1" x14ac:dyDescent="0.25">
      <c r="A1470" s="89"/>
      <c r="B1470" s="89"/>
      <c r="C1470" s="14" t="s">
        <v>2058</v>
      </c>
      <c r="D1470" s="14" t="s">
        <v>2059</v>
      </c>
      <c r="E1470" s="9"/>
      <c r="F1470" s="9"/>
      <c r="G1470" s="9"/>
      <c r="H1470" s="9"/>
      <c r="I1470" s="9"/>
    </row>
    <row r="1471" spans="1:9" ht="12.95" customHeight="1" x14ac:dyDescent="0.25">
      <c r="A1471" s="15"/>
      <c r="B1471" s="16" t="s">
        <v>2058</v>
      </c>
      <c r="C1471" s="17">
        <v>2</v>
      </c>
      <c r="D1471" s="18">
        <v>2</v>
      </c>
      <c r="E1471" s="9"/>
      <c r="F1471" s="9"/>
      <c r="G1471" s="9"/>
      <c r="H1471" s="9"/>
      <c r="I1471" s="9"/>
    </row>
    <row r="1472" spans="1:9" ht="15" customHeight="1" x14ac:dyDescent="0.25">
      <c r="A1472" s="19"/>
      <c r="B1472" s="20"/>
      <c r="C1472" s="21"/>
      <c r="D1472" s="22">
        <v>2</v>
      </c>
      <c r="E1472" s="9"/>
      <c r="F1472" s="9"/>
      <c r="G1472" s="9"/>
      <c r="H1472" s="9"/>
      <c r="I1472" s="9"/>
    </row>
    <row r="1473" spans="1:9" ht="9.9499999999999993" customHeight="1" x14ac:dyDescent="0.25">
      <c r="A1473" s="86"/>
      <c r="B1473" s="86"/>
      <c r="C1473" s="86"/>
      <c r="D1473" s="9"/>
      <c r="E1473" s="9"/>
      <c r="F1473" s="9"/>
      <c r="G1473" s="9"/>
      <c r="H1473" s="9"/>
      <c r="I1473" s="9"/>
    </row>
    <row r="1474" spans="1:9" ht="12" customHeight="1" x14ac:dyDescent="0.25">
      <c r="A1474" s="9"/>
      <c r="B1474" s="9"/>
      <c r="C1474" s="9"/>
      <c r="D1474" s="90" t="s">
        <v>4257</v>
      </c>
      <c r="E1474" s="90"/>
      <c r="F1474" s="90"/>
      <c r="G1474" s="90"/>
      <c r="H1474" s="90"/>
      <c r="I1474" s="90"/>
    </row>
    <row r="1475" spans="1:9" ht="9.9499999999999993" customHeight="1" x14ac:dyDescent="0.25">
      <c r="A1475" s="86"/>
      <c r="B1475" s="86"/>
      <c r="C1475" s="86"/>
      <c r="D1475" s="86"/>
      <c r="E1475" s="9"/>
      <c r="F1475" s="9"/>
      <c r="G1475" s="9"/>
      <c r="H1475" s="9"/>
      <c r="I1475" s="9"/>
    </row>
    <row r="1476" spans="1:9" ht="30.95" customHeight="1" x14ac:dyDescent="0.25">
      <c r="A1476" s="88" t="s">
        <v>2300</v>
      </c>
      <c r="B1476" s="88"/>
      <c r="C1476" s="88"/>
      <c r="D1476" s="88"/>
      <c r="E1476" s="88"/>
      <c r="F1476" s="88"/>
      <c r="G1476" s="88"/>
      <c r="H1476" s="88"/>
      <c r="I1476" s="88"/>
    </row>
    <row r="1477" spans="1:9" ht="15" customHeight="1" x14ac:dyDescent="0.25">
      <c r="A1477" s="89"/>
      <c r="B1477" s="89"/>
      <c r="C1477" s="14" t="s">
        <v>2076</v>
      </c>
      <c r="D1477" s="14" t="s">
        <v>2058</v>
      </c>
      <c r="E1477" s="14" t="s">
        <v>2059</v>
      </c>
      <c r="F1477" s="9"/>
      <c r="G1477" s="9"/>
      <c r="H1477" s="9"/>
      <c r="I1477" s="9"/>
    </row>
    <row r="1478" spans="1:9" ht="18.95" customHeight="1" x14ac:dyDescent="0.25">
      <c r="A1478" s="15" t="s">
        <v>2110</v>
      </c>
      <c r="B1478" s="16" t="s">
        <v>2111</v>
      </c>
      <c r="C1478" s="17">
        <v>0.16</v>
      </c>
      <c r="D1478" s="17">
        <v>93</v>
      </c>
      <c r="E1478" s="18">
        <v>14.88</v>
      </c>
      <c r="F1478" s="9"/>
      <c r="G1478" s="9"/>
      <c r="H1478" s="9"/>
      <c r="I1478" s="9"/>
    </row>
    <row r="1479" spans="1:9" ht="15" customHeight="1" x14ac:dyDescent="0.25">
      <c r="A1479" s="19"/>
      <c r="B1479" s="20"/>
      <c r="C1479" s="21"/>
      <c r="D1479" s="21"/>
      <c r="E1479" s="22">
        <v>14.88</v>
      </c>
      <c r="F1479" s="9"/>
      <c r="G1479" s="9"/>
      <c r="H1479" s="9"/>
      <c r="I1479" s="9"/>
    </row>
    <row r="1480" spans="1:9" ht="9.9499999999999993" customHeight="1" x14ac:dyDescent="0.25">
      <c r="A1480" s="86"/>
      <c r="B1480" s="86"/>
      <c r="C1480" s="86"/>
      <c r="D1480" s="9"/>
      <c r="E1480" s="9"/>
      <c r="F1480" s="9"/>
      <c r="G1480" s="9"/>
      <c r="H1480" s="9"/>
      <c r="I1480" s="9"/>
    </row>
    <row r="1481" spans="1:9" ht="12" customHeight="1" x14ac:dyDescent="0.25">
      <c r="A1481" s="9"/>
      <c r="B1481" s="9"/>
      <c r="C1481" s="9"/>
      <c r="D1481" s="90" t="s">
        <v>4256</v>
      </c>
      <c r="E1481" s="90"/>
      <c r="F1481" s="90"/>
      <c r="G1481" s="90"/>
      <c r="H1481" s="90"/>
      <c r="I1481" s="90"/>
    </row>
    <row r="1482" spans="1:9" ht="9.9499999999999993" customHeight="1" x14ac:dyDescent="0.25">
      <c r="A1482" s="86"/>
      <c r="B1482" s="86"/>
      <c r="C1482" s="86"/>
      <c r="D1482" s="86"/>
      <c r="E1482" s="9"/>
      <c r="F1482" s="9"/>
      <c r="G1482" s="9"/>
      <c r="H1482" s="9"/>
      <c r="I1482" s="9"/>
    </row>
    <row r="1483" spans="1:9" ht="30.95" customHeight="1" x14ac:dyDescent="0.25">
      <c r="A1483" s="88" t="s">
        <v>2301</v>
      </c>
      <c r="B1483" s="88"/>
      <c r="C1483" s="88"/>
      <c r="D1483" s="88"/>
      <c r="E1483" s="88"/>
      <c r="F1483" s="88"/>
      <c r="G1483" s="88"/>
      <c r="H1483" s="88"/>
      <c r="I1483" s="88"/>
    </row>
    <row r="1484" spans="1:9" ht="15" customHeight="1" x14ac:dyDescent="0.25">
      <c r="A1484" s="89"/>
      <c r="B1484" s="89"/>
      <c r="C1484" s="14" t="s">
        <v>2058</v>
      </c>
      <c r="D1484" s="14" t="s">
        <v>2059</v>
      </c>
      <c r="E1484" s="9"/>
      <c r="F1484" s="9"/>
      <c r="G1484" s="9"/>
      <c r="H1484" s="9"/>
      <c r="I1484" s="9"/>
    </row>
    <row r="1485" spans="1:9" ht="12.95" customHeight="1" x14ac:dyDescent="0.25">
      <c r="A1485" s="15"/>
      <c r="B1485" s="16" t="s">
        <v>2058</v>
      </c>
      <c r="C1485" s="17">
        <v>8</v>
      </c>
      <c r="D1485" s="18">
        <v>8</v>
      </c>
      <c r="E1485" s="9"/>
      <c r="F1485" s="9"/>
      <c r="G1485" s="9"/>
      <c r="H1485" s="9"/>
      <c r="I1485" s="9"/>
    </row>
    <row r="1486" spans="1:9" ht="15" customHeight="1" x14ac:dyDescent="0.25">
      <c r="A1486" s="19"/>
      <c r="B1486" s="20"/>
      <c r="C1486" s="21"/>
      <c r="D1486" s="22">
        <v>8</v>
      </c>
      <c r="E1486" s="9"/>
      <c r="F1486" s="9"/>
      <c r="G1486" s="9"/>
      <c r="H1486" s="9"/>
      <c r="I1486" s="9"/>
    </row>
    <row r="1487" spans="1:9" ht="9.9499999999999993" customHeight="1" x14ac:dyDescent="0.25">
      <c r="A1487" s="86"/>
      <c r="B1487" s="86"/>
      <c r="C1487" s="86"/>
      <c r="D1487" s="9"/>
      <c r="E1487" s="9"/>
      <c r="F1487" s="9"/>
      <c r="G1487" s="9"/>
      <c r="H1487" s="9"/>
      <c r="I1487" s="9"/>
    </row>
    <row r="1488" spans="1:9" ht="12" customHeight="1" x14ac:dyDescent="0.25">
      <c r="A1488" s="9"/>
      <c r="B1488" s="9"/>
      <c r="C1488" s="9"/>
      <c r="D1488" s="90" t="s">
        <v>4258</v>
      </c>
      <c r="E1488" s="90"/>
      <c r="F1488" s="90"/>
      <c r="G1488" s="90"/>
      <c r="H1488" s="90"/>
      <c r="I1488" s="90"/>
    </row>
    <row r="1489" spans="1:9" ht="9.9499999999999993" customHeight="1" x14ac:dyDescent="0.25">
      <c r="A1489" s="86"/>
      <c r="B1489" s="86"/>
      <c r="C1489" s="86"/>
      <c r="D1489" s="86"/>
      <c r="E1489" s="9"/>
      <c r="F1489" s="9"/>
      <c r="G1489" s="9"/>
      <c r="H1489" s="9"/>
      <c r="I1489" s="9"/>
    </row>
    <row r="1490" spans="1:9" ht="20.100000000000001" customHeight="1" x14ac:dyDescent="0.25">
      <c r="A1490" s="88" t="s">
        <v>2302</v>
      </c>
      <c r="B1490" s="88"/>
      <c r="C1490" s="88"/>
      <c r="D1490" s="88"/>
      <c r="E1490" s="88"/>
      <c r="F1490" s="88"/>
      <c r="G1490" s="88"/>
      <c r="H1490" s="88"/>
      <c r="I1490" s="88"/>
    </row>
    <row r="1491" spans="1:9" ht="15" customHeight="1" x14ac:dyDescent="0.25">
      <c r="A1491" s="89"/>
      <c r="B1491" s="89"/>
      <c r="C1491" s="14" t="s">
        <v>2076</v>
      </c>
      <c r="D1491" s="14" t="s">
        <v>2059</v>
      </c>
      <c r="E1491" s="9"/>
      <c r="F1491" s="9"/>
      <c r="G1491" s="9"/>
      <c r="H1491" s="9"/>
      <c r="I1491" s="9"/>
    </row>
    <row r="1492" spans="1:9" ht="12.95" customHeight="1" x14ac:dyDescent="0.25">
      <c r="A1492" s="15"/>
      <c r="B1492" s="16" t="s">
        <v>2076</v>
      </c>
      <c r="C1492" s="17">
        <v>380.36</v>
      </c>
      <c r="D1492" s="18">
        <v>380.36</v>
      </c>
      <c r="E1492" s="9"/>
      <c r="F1492" s="9"/>
      <c r="G1492" s="9"/>
      <c r="H1492" s="9"/>
      <c r="I1492" s="9"/>
    </row>
    <row r="1493" spans="1:9" ht="15" customHeight="1" x14ac:dyDescent="0.25">
      <c r="A1493" s="19"/>
      <c r="B1493" s="20"/>
      <c r="C1493" s="21"/>
      <c r="D1493" s="22">
        <v>380.36</v>
      </c>
      <c r="E1493" s="9"/>
      <c r="F1493" s="9"/>
      <c r="G1493" s="9"/>
      <c r="H1493" s="9"/>
      <c r="I1493" s="9"/>
    </row>
    <row r="1494" spans="1:9" ht="9.9499999999999993" customHeight="1" x14ac:dyDescent="0.25">
      <c r="A1494" s="86"/>
      <c r="B1494" s="86"/>
      <c r="C1494" s="86"/>
      <c r="D1494" s="9"/>
      <c r="E1494" s="9"/>
      <c r="F1494" s="9"/>
      <c r="G1494" s="9"/>
      <c r="H1494" s="9"/>
      <c r="I1494" s="9"/>
    </row>
    <row r="1495" spans="1:9" ht="12" customHeight="1" x14ac:dyDescent="0.25">
      <c r="A1495" s="9"/>
      <c r="B1495" s="9"/>
      <c r="C1495" s="9"/>
      <c r="D1495" s="90" t="s">
        <v>4369</v>
      </c>
      <c r="E1495" s="90"/>
      <c r="F1495" s="90"/>
      <c r="G1495" s="90"/>
      <c r="H1495" s="90"/>
      <c r="I1495" s="90"/>
    </row>
    <row r="1496" spans="1:9" ht="9.9499999999999993" customHeight="1" x14ac:dyDescent="0.25">
      <c r="A1496" s="86"/>
      <c r="B1496" s="86"/>
      <c r="C1496" s="86"/>
      <c r="D1496" s="86"/>
      <c r="E1496" s="9"/>
      <c r="F1496" s="9"/>
      <c r="G1496" s="9"/>
      <c r="H1496" s="9"/>
      <c r="I1496" s="9"/>
    </row>
    <row r="1497" spans="1:9" ht="30.95" customHeight="1" x14ac:dyDescent="0.25">
      <c r="A1497" s="88" t="s">
        <v>2303</v>
      </c>
      <c r="B1497" s="88"/>
      <c r="C1497" s="88"/>
      <c r="D1497" s="88"/>
      <c r="E1497" s="88"/>
      <c r="F1497" s="88"/>
      <c r="G1497" s="88"/>
      <c r="H1497" s="88"/>
      <c r="I1497" s="88"/>
    </row>
    <row r="1498" spans="1:9" ht="15" customHeight="1" x14ac:dyDescent="0.25">
      <c r="A1498" s="89"/>
      <c r="B1498" s="89"/>
      <c r="C1498" s="14" t="s">
        <v>2076</v>
      </c>
      <c r="D1498" s="14" t="s">
        <v>2059</v>
      </c>
      <c r="E1498" s="9"/>
      <c r="F1498" s="9"/>
      <c r="G1498" s="9"/>
      <c r="H1498" s="9"/>
      <c r="I1498" s="9"/>
    </row>
    <row r="1499" spans="1:9" ht="12.95" customHeight="1" x14ac:dyDescent="0.25">
      <c r="A1499" s="15" t="s">
        <v>2108</v>
      </c>
      <c r="B1499" s="16" t="s">
        <v>2076</v>
      </c>
      <c r="C1499" s="17">
        <v>928.51</v>
      </c>
      <c r="D1499" s="18">
        <v>928.51</v>
      </c>
      <c r="E1499" s="9"/>
      <c r="F1499" s="9"/>
      <c r="G1499" s="9"/>
      <c r="H1499" s="9"/>
      <c r="I1499" s="9"/>
    </row>
    <row r="1500" spans="1:9" ht="15" customHeight="1" x14ac:dyDescent="0.25">
      <c r="A1500" s="19"/>
      <c r="B1500" s="20"/>
      <c r="C1500" s="21"/>
      <c r="D1500" s="22">
        <v>928.51</v>
      </c>
      <c r="E1500" s="9"/>
      <c r="F1500" s="9"/>
      <c r="G1500" s="9"/>
      <c r="H1500" s="9"/>
      <c r="I1500" s="9"/>
    </row>
    <row r="1501" spans="1:9" ht="9.9499999999999993" customHeight="1" x14ac:dyDescent="0.25">
      <c r="A1501" s="86"/>
      <c r="B1501" s="86"/>
      <c r="C1501" s="86"/>
      <c r="D1501" s="9"/>
      <c r="E1501" s="9"/>
      <c r="F1501" s="9"/>
      <c r="G1501" s="9"/>
      <c r="H1501" s="9"/>
      <c r="I1501" s="9"/>
    </row>
    <row r="1502" spans="1:9" ht="12" customHeight="1" x14ac:dyDescent="0.25">
      <c r="A1502" s="9"/>
      <c r="B1502" s="9"/>
      <c r="C1502" s="9"/>
      <c r="D1502" s="90" t="s">
        <v>4367</v>
      </c>
      <c r="E1502" s="90"/>
      <c r="F1502" s="90"/>
      <c r="G1502" s="90"/>
      <c r="H1502" s="90"/>
      <c r="I1502" s="90"/>
    </row>
    <row r="1503" spans="1:9" ht="9.9499999999999993" customHeight="1" x14ac:dyDescent="0.25">
      <c r="A1503" s="86"/>
      <c r="B1503" s="86"/>
      <c r="C1503" s="86"/>
      <c r="D1503" s="86"/>
      <c r="E1503" s="9"/>
      <c r="F1503" s="9"/>
      <c r="G1503" s="9"/>
      <c r="H1503" s="9"/>
      <c r="I1503" s="9"/>
    </row>
    <row r="1504" spans="1:9" ht="20.100000000000001" customHeight="1" x14ac:dyDescent="0.25">
      <c r="A1504" s="88" t="s">
        <v>2304</v>
      </c>
      <c r="B1504" s="88"/>
      <c r="C1504" s="88"/>
      <c r="D1504" s="88"/>
      <c r="E1504" s="88"/>
      <c r="F1504" s="88"/>
      <c r="G1504" s="88"/>
      <c r="H1504" s="88"/>
      <c r="I1504" s="88"/>
    </row>
    <row r="1505" spans="1:9" ht="15" customHeight="1" x14ac:dyDescent="0.25">
      <c r="A1505" s="89"/>
      <c r="B1505" s="89"/>
      <c r="C1505" s="14" t="s">
        <v>2069</v>
      </c>
      <c r="D1505" s="14" t="s">
        <v>2058</v>
      </c>
      <c r="E1505" s="14" t="s">
        <v>2059</v>
      </c>
      <c r="F1505" s="9"/>
      <c r="G1505" s="9"/>
      <c r="H1505" s="9"/>
      <c r="I1505" s="9"/>
    </row>
    <row r="1506" spans="1:9" ht="12.95" customHeight="1" x14ac:dyDescent="0.25">
      <c r="A1506" s="15"/>
      <c r="B1506" s="16" t="s">
        <v>2104</v>
      </c>
      <c r="C1506" s="17">
        <v>201.77</v>
      </c>
      <c r="D1506" s="17">
        <v>1</v>
      </c>
      <c r="E1506" s="18">
        <v>201.77</v>
      </c>
      <c r="F1506" s="9"/>
      <c r="G1506" s="9"/>
      <c r="H1506" s="9"/>
      <c r="I1506" s="9"/>
    </row>
    <row r="1507" spans="1:9" ht="15" customHeight="1" x14ac:dyDescent="0.25">
      <c r="A1507" s="19"/>
      <c r="B1507" s="20"/>
      <c r="C1507" s="21"/>
      <c r="D1507" s="21"/>
      <c r="E1507" s="22">
        <v>201.77</v>
      </c>
      <c r="F1507" s="9"/>
      <c r="G1507" s="9"/>
      <c r="H1507" s="9"/>
      <c r="I1507" s="9"/>
    </row>
    <row r="1508" spans="1:9" ht="9.9499999999999993" customHeight="1" x14ac:dyDescent="0.25">
      <c r="A1508" s="86"/>
      <c r="B1508" s="86"/>
      <c r="C1508" s="86"/>
      <c r="D1508" s="9"/>
      <c r="E1508" s="9"/>
      <c r="F1508" s="9"/>
      <c r="G1508" s="9"/>
      <c r="H1508" s="9"/>
      <c r="I1508" s="9"/>
    </row>
    <row r="1509" spans="1:9" ht="12" customHeight="1" x14ac:dyDescent="0.25">
      <c r="A1509" s="9"/>
      <c r="B1509" s="9"/>
      <c r="C1509" s="9"/>
      <c r="D1509" s="90" t="s">
        <v>4370</v>
      </c>
      <c r="E1509" s="90"/>
      <c r="F1509" s="90"/>
      <c r="G1509" s="90"/>
      <c r="H1509" s="90"/>
      <c r="I1509" s="90"/>
    </row>
    <row r="1510" spans="1:9" ht="9.9499999999999993" customHeight="1" x14ac:dyDescent="0.25">
      <c r="A1510" s="86"/>
      <c r="B1510" s="86"/>
      <c r="C1510" s="86"/>
      <c r="D1510" s="86"/>
      <c r="E1510" s="9"/>
      <c r="F1510" s="9"/>
      <c r="G1510" s="9"/>
      <c r="H1510" s="9"/>
      <c r="I1510" s="9"/>
    </row>
    <row r="1511" spans="1:9" ht="30.95" customHeight="1" x14ac:dyDescent="0.25">
      <c r="A1511" s="88" t="s">
        <v>2305</v>
      </c>
      <c r="B1511" s="88"/>
      <c r="C1511" s="88"/>
      <c r="D1511" s="88"/>
      <c r="E1511" s="88"/>
      <c r="F1511" s="88"/>
      <c r="G1511" s="88"/>
      <c r="H1511" s="88"/>
      <c r="I1511" s="88"/>
    </row>
    <row r="1512" spans="1:9" ht="15" customHeight="1" x14ac:dyDescent="0.25">
      <c r="A1512" s="89"/>
      <c r="B1512" s="89"/>
      <c r="C1512" s="14" t="s">
        <v>2076</v>
      </c>
      <c r="D1512" s="14" t="s">
        <v>2059</v>
      </c>
      <c r="E1512" s="9"/>
      <c r="F1512" s="9"/>
      <c r="G1512" s="9"/>
      <c r="H1512" s="9"/>
      <c r="I1512" s="9"/>
    </row>
    <row r="1513" spans="1:9" ht="12.95" customHeight="1" x14ac:dyDescent="0.25">
      <c r="A1513" s="15" t="s">
        <v>2077</v>
      </c>
      <c r="B1513" s="16" t="s">
        <v>2076</v>
      </c>
      <c r="C1513" s="17">
        <v>3873.03</v>
      </c>
      <c r="D1513" s="18">
        <v>3873.03</v>
      </c>
      <c r="E1513" s="9"/>
      <c r="F1513" s="9"/>
      <c r="G1513" s="9"/>
      <c r="H1513" s="9"/>
      <c r="I1513" s="9"/>
    </row>
    <row r="1514" spans="1:9" ht="15" customHeight="1" x14ac:dyDescent="0.25">
      <c r="A1514" s="19"/>
      <c r="B1514" s="20"/>
      <c r="C1514" s="21"/>
      <c r="D1514" s="22">
        <v>3873.03</v>
      </c>
      <c r="E1514" s="9"/>
      <c r="F1514" s="9"/>
      <c r="G1514" s="9"/>
      <c r="H1514" s="9"/>
      <c r="I1514" s="9"/>
    </row>
    <row r="1515" spans="1:9" ht="9.9499999999999993" customHeight="1" x14ac:dyDescent="0.25">
      <c r="A1515" s="86"/>
      <c r="B1515" s="86"/>
      <c r="C1515" s="86"/>
      <c r="D1515" s="9"/>
      <c r="E1515" s="9"/>
      <c r="F1515" s="9"/>
      <c r="G1515" s="9"/>
      <c r="H1515" s="9"/>
      <c r="I1515" s="9"/>
    </row>
    <row r="1516" spans="1:9" ht="12" customHeight="1" x14ac:dyDescent="0.25">
      <c r="A1516" s="9"/>
      <c r="B1516" s="9"/>
      <c r="C1516" s="9"/>
      <c r="D1516" s="90" t="s">
        <v>4371</v>
      </c>
      <c r="E1516" s="90"/>
      <c r="F1516" s="90"/>
      <c r="G1516" s="90"/>
      <c r="H1516" s="90"/>
      <c r="I1516" s="90"/>
    </row>
    <row r="1517" spans="1:9" ht="9.9499999999999993" customHeight="1" x14ac:dyDescent="0.25">
      <c r="A1517" s="86"/>
      <c r="B1517" s="86"/>
      <c r="C1517" s="86"/>
      <c r="D1517" s="86"/>
      <c r="E1517" s="9"/>
      <c r="F1517" s="9"/>
      <c r="G1517" s="9"/>
      <c r="H1517" s="9"/>
      <c r="I1517" s="9"/>
    </row>
    <row r="1518" spans="1:9" ht="30.95" customHeight="1" x14ac:dyDescent="0.25">
      <c r="A1518" s="88" t="s">
        <v>2306</v>
      </c>
      <c r="B1518" s="88"/>
      <c r="C1518" s="88"/>
      <c r="D1518" s="88"/>
      <c r="E1518" s="88"/>
      <c r="F1518" s="88"/>
      <c r="G1518" s="88"/>
      <c r="H1518" s="88"/>
      <c r="I1518" s="88"/>
    </row>
    <row r="1519" spans="1:9" ht="15" customHeight="1" x14ac:dyDescent="0.25">
      <c r="A1519" s="89"/>
      <c r="B1519" s="89"/>
      <c r="C1519" s="14" t="s">
        <v>2076</v>
      </c>
      <c r="D1519" s="14" t="s">
        <v>2079</v>
      </c>
      <c r="E1519" s="14" t="s">
        <v>2059</v>
      </c>
      <c r="F1519" s="9"/>
      <c r="G1519" s="9"/>
      <c r="H1519" s="9"/>
      <c r="I1519" s="9"/>
    </row>
    <row r="1520" spans="1:9" ht="18.95" customHeight="1" x14ac:dyDescent="0.25">
      <c r="A1520" s="15" t="s">
        <v>2080</v>
      </c>
      <c r="B1520" s="16" t="s">
        <v>2081</v>
      </c>
      <c r="C1520" s="17">
        <v>943.27</v>
      </c>
      <c r="D1520" s="17">
        <v>0.1</v>
      </c>
      <c r="E1520" s="18">
        <v>94.33</v>
      </c>
      <c r="F1520" s="9"/>
      <c r="G1520" s="9"/>
      <c r="H1520" s="9"/>
      <c r="I1520" s="9"/>
    </row>
    <row r="1521" spans="1:9" ht="15" customHeight="1" x14ac:dyDescent="0.25">
      <c r="A1521" s="19"/>
      <c r="B1521" s="20"/>
      <c r="C1521" s="21"/>
      <c r="D1521" s="21"/>
      <c r="E1521" s="22">
        <v>94.33</v>
      </c>
      <c r="F1521" s="9"/>
      <c r="G1521" s="9"/>
      <c r="H1521" s="9"/>
      <c r="I1521" s="9"/>
    </row>
    <row r="1522" spans="1:9" ht="9.9499999999999993" customHeight="1" x14ac:dyDescent="0.25">
      <c r="A1522" s="86"/>
      <c r="B1522" s="86"/>
      <c r="C1522" s="86"/>
      <c r="D1522" s="9"/>
      <c r="E1522" s="9"/>
      <c r="F1522" s="9"/>
      <c r="G1522" s="9"/>
      <c r="H1522" s="9"/>
      <c r="I1522" s="9"/>
    </row>
    <row r="1523" spans="1:9" ht="12" customHeight="1" x14ac:dyDescent="0.25">
      <c r="A1523" s="9"/>
      <c r="B1523" s="9"/>
      <c r="C1523" s="9"/>
      <c r="D1523" s="90" t="s">
        <v>4372</v>
      </c>
      <c r="E1523" s="90"/>
      <c r="F1523" s="90"/>
      <c r="G1523" s="90"/>
      <c r="H1523" s="90"/>
      <c r="I1523" s="90"/>
    </row>
    <row r="1524" spans="1:9" ht="9.9499999999999993" customHeight="1" x14ac:dyDescent="0.25">
      <c r="A1524" s="86"/>
      <c r="B1524" s="86"/>
      <c r="C1524" s="86"/>
      <c r="D1524" s="86"/>
      <c r="E1524" s="9"/>
      <c r="F1524" s="9"/>
      <c r="G1524" s="9"/>
      <c r="H1524" s="9"/>
      <c r="I1524" s="9"/>
    </row>
    <row r="1525" spans="1:9" ht="30.95" customHeight="1" x14ac:dyDescent="0.25">
      <c r="A1525" s="88" t="s">
        <v>2307</v>
      </c>
      <c r="B1525" s="88"/>
      <c r="C1525" s="88"/>
      <c r="D1525" s="88"/>
      <c r="E1525" s="88"/>
      <c r="F1525" s="88"/>
      <c r="G1525" s="88"/>
      <c r="H1525" s="88"/>
      <c r="I1525" s="88"/>
    </row>
    <row r="1526" spans="1:9" ht="15" customHeight="1" x14ac:dyDescent="0.25">
      <c r="A1526" s="89"/>
      <c r="B1526" s="89"/>
      <c r="C1526" s="14" t="s">
        <v>2076</v>
      </c>
      <c r="D1526" s="14" t="s">
        <v>2079</v>
      </c>
      <c r="E1526" s="14" t="s">
        <v>2058</v>
      </c>
      <c r="F1526" s="14" t="s">
        <v>2059</v>
      </c>
      <c r="G1526" s="9"/>
      <c r="H1526" s="9"/>
      <c r="I1526" s="9"/>
    </row>
    <row r="1527" spans="1:9" ht="27" customHeight="1" x14ac:dyDescent="0.25">
      <c r="A1527" s="15" t="s">
        <v>2083</v>
      </c>
      <c r="B1527" s="16" t="s">
        <v>2084</v>
      </c>
      <c r="C1527" s="17">
        <v>4.3</v>
      </c>
      <c r="D1527" s="17">
        <v>0.1</v>
      </c>
      <c r="E1527" s="17">
        <v>4</v>
      </c>
      <c r="F1527" s="18">
        <v>1.72</v>
      </c>
      <c r="G1527" s="9"/>
      <c r="H1527" s="9"/>
      <c r="I1527" s="9"/>
    </row>
    <row r="1528" spans="1:9" ht="15" customHeight="1" x14ac:dyDescent="0.25">
      <c r="A1528" s="19"/>
      <c r="B1528" s="20"/>
      <c r="C1528" s="21"/>
      <c r="D1528" s="21"/>
      <c r="E1528" s="21"/>
      <c r="F1528" s="22">
        <v>1.72</v>
      </c>
      <c r="G1528" s="9"/>
      <c r="H1528" s="9"/>
      <c r="I1528" s="9"/>
    </row>
    <row r="1529" spans="1:9" ht="9.9499999999999993" customHeight="1" x14ac:dyDescent="0.25">
      <c r="A1529" s="86"/>
      <c r="B1529" s="86"/>
      <c r="C1529" s="86"/>
      <c r="D1529" s="9"/>
      <c r="E1529" s="9"/>
      <c r="F1529" s="9"/>
      <c r="G1529" s="9"/>
      <c r="H1529" s="9"/>
      <c r="I1529" s="9"/>
    </row>
    <row r="1530" spans="1:9" ht="12" customHeight="1" x14ac:dyDescent="0.25">
      <c r="A1530" s="9"/>
      <c r="B1530" s="9"/>
      <c r="C1530" s="9"/>
      <c r="D1530" s="90" t="s">
        <v>4313</v>
      </c>
      <c r="E1530" s="90"/>
      <c r="F1530" s="90"/>
      <c r="G1530" s="90"/>
      <c r="H1530" s="90"/>
      <c r="I1530" s="90"/>
    </row>
    <row r="1531" spans="1:9" ht="9.9499999999999993" customHeight="1" x14ac:dyDescent="0.25">
      <c r="A1531" s="86"/>
      <c r="B1531" s="86"/>
      <c r="C1531" s="86"/>
      <c r="D1531" s="86"/>
      <c r="E1531" s="9"/>
      <c r="F1531" s="9"/>
      <c r="G1531" s="9"/>
      <c r="H1531" s="9"/>
      <c r="I1531" s="9"/>
    </row>
    <row r="1532" spans="1:9" ht="42.95" customHeight="1" x14ac:dyDescent="0.25">
      <c r="A1532" s="88" t="s">
        <v>2308</v>
      </c>
      <c r="B1532" s="88"/>
      <c r="C1532" s="88"/>
      <c r="D1532" s="88"/>
      <c r="E1532" s="88"/>
      <c r="F1532" s="88"/>
      <c r="G1532" s="88"/>
      <c r="H1532" s="88"/>
      <c r="I1532" s="88"/>
    </row>
    <row r="1533" spans="1:9" ht="15" customHeight="1" x14ac:dyDescent="0.25">
      <c r="A1533" s="89"/>
      <c r="B1533" s="89"/>
      <c r="C1533" s="14" t="s">
        <v>2076</v>
      </c>
      <c r="D1533" s="14" t="s">
        <v>2056</v>
      </c>
      <c r="E1533" s="14" t="s">
        <v>2058</v>
      </c>
      <c r="F1533" s="14" t="s">
        <v>2086</v>
      </c>
      <c r="G1533" s="14" t="s">
        <v>2059</v>
      </c>
      <c r="H1533" s="9"/>
      <c r="I1533" s="9"/>
    </row>
    <row r="1534" spans="1:9" ht="18.95" customHeight="1" x14ac:dyDescent="0.25">
      <c r="A1534" s="15" t="s">
        <v>2087</v>
      </c>
      <c r="B1534" s="16" t="s">
        <v>2088</v>
      </c>
      <c r="C1534" s="17">
        <v>3873.03</v>
      </c>
      <c r="D1534" s="17">
        <v>0.1</v>
      </c>
      <c r="E1534" s="17">
        <v>1</v>
      </c>
      <c r="F1534" s="17">
        <v>1.5</v>
      </c>
      <c r="G1534" s="18">
        <v>580.95000000000005</v>
      </c>
      <c r="H1534" s="9"/>
      <c r="I1534" s="9"/>
    </row>
    <row r="1535" spans="1:9" ht="18.95" customHeight="1" x14ac:dyDescent="0.25">
      <c r="A1535" s="15" t="s">
        <v>2089</v>
      </c>
      <c r="B1535" s="16" t="s">
        <v>2088</v>
      </c>
      <c r="C1535" s="17">
        <v>943.27</v>
      </c>
      <c r="D1535" s="17">
        <v>0.1</v>
      </c>
      <c r="E1535" s="17">
        <v>1</v>
      </c>
      <c r="F1535" s="17">
        <v>1.5</v>
      </c>
      <c r="G1535" s="18">
        <v>141.49</v>
      </c>
      <c r="H1535" s="9"/>
      <c r="I1535" s="9"/>
    </row>
    <row r="1536" spans="1:9" ht="27" customHeight="1" x14ac:dyDescent="0.25">
      <c r="A1536" s="15" t="s">
        <v>2090</v>
      </c>
      <c r="B1536" s="16" t="s">
        <v>2088</v>
      </c>
      <c r="C1536" s="17">
        <v>4.5999999999999996</v>
      </c>
      <c r="D1536" s="17">
        <v>0.1</v>
      </c>
      <c r="E1536" s="17">
        <v>4</v>
      </c>
      <c r="F1536" s="17">
        <v>1.5</v>
      </c>
      <c r="G1536" s="18">
        <v>2.76</v>
      </c>
      <c r="H1536" s="9"/>
      <c r="I1536" s="9"/>
    </row>
    <row r="1537" spans="1:9" ht="15" customHeight="1" x14ac:dyDescent="0.25">
      <c r="A1537" s="19"/>
      <c r="B1537" s="20"/>
      <c r="C1537" s="21"/>
      <c r="D1537" s="21"/>
      <c r="E1537" s="21"/>
      <c r="F1537" s="21"/>
      <c r="G1537" s="22">
        <v>725.2</v>
      </c>
      <c r="H1537" s="9"/>
      <c r="I1537" s="9"/>
    </row>
    <row r="1538" spans="1:9" ht="9.9499999999999993" customHeight="1" x14ac:dyDescent="0.25">
      <c r="A1538" s="86"/>
      <c r="B1538" s="86"/>
      <c r="C1538" s="86"/>
      <c r="D1538" s="9"/>
      <c r="E1538" s="9"/>
      <c r="F1538" s="9"/>
      <c r="G1538" s="9"/>
      <c r="H1538" s="9"/>
      <c r="I1538" s="9"/>
    </row>
    <row r="1539" spans="1:9" ht="12" customHeight="1" x14ac:dyDescent="0.25">
      <c r="A1539" s="9"/>
      <c r="B1539" s="9"/>
      <c r="C1539" s="9"/>
      <c r="D1539" s="90" t="s">
        <v>4373</v>
      </c>
      <c r="E1539" s="90"/>
      <c r="F1539" s="90"/>
      <c r="G1539" s="90"/>
      <c r="H1539" s="90"/>
      <c r="I1539" s="90"/>
    </row>
    <row r="1540" spans="1:9" ht="9.9499999999999993" customHeight="1" x14ac:dyDescent="0.25">
      <c r="A1540" s="86"/>
      <c r="B1540" s="86"/>
      <c r="C1540" s="86"/>
      <c r="D1540" s="86"/>
      <c r="E1540" s="9"/>
      <c r="F1540" s="9"/>
      <c r="G1540" s="9"/>
      <c r="H1540" s="9"/>
      <c r="I1540" s="9"/>
    </row>
    <row r="1541" spans="1:9" ht="30.95" customHeight="1" x14ac:dyDescent="0.25">
      <c r="A1541" s="88" t="s">
        <v>2309</v>
      </c>
      <c r="B1541" s="88"/>
      <c r="C1541" s="88"/>
      <c r="D1541" s="88"/>
      <c r="E1541" s="88"/>
      <c r="F1541" s="88"/>
      <c r="G1541" s="88"/>
      <c r="H1541" s="88"/>
      <c r="I1541" s="88"/>
    </row>
    <row r="1542" spans="1:9" ht="15" customHeight="1" x14ac:dyDescent="0.25">
      <c r="A1542" s="89"/>
      <c r="B1542" s="89"/>
      <c r="C1542" s="14" t="s">
        <v>2076</v>
      </c>
      <c r="D1542" s="14" t="s">
        <v>2056</v>
      </c>
      <c r="E1542" s="14" t="s">
        <v>2058</v>
      </c>
      <c r="F1542" s="14" t="s">
        <v>2092</v>
      </c>
      <c r="G1542" s="14" t="s">
        <v>2086</v>
      </c>
      <c r="H1542" s="14" t="s">
        <v>2059</v>
      </c>
      <c r="I1542" s="9"/>
    </row>
    <row r="1543" spans="1:9" ht="18.95" customHeight="1" x14ac:dyDescent="0.25">
      <c r="A1543" s="15" t="s">
        <v>2087</v>
      </c>
      <c r="B1543" s="16" t="s">
        <v>2186</v>
      </c>
      <c r="C1543" s="17">
        <v>3873.03</v>
      </c>
      <c r="D1543" s="17">
        <v>0.1</v>
      </c>
      <c r="E1543" s="17">
        <v>1</v>
      </c>
      <c r="F1543" s="17">
        <v>30</v>
      </c>
      <c r="G1543" s="17">
        <v>1.5</v>
      </c>
      <c r="H1543" s="18">
        <v>17428.64</v>
      </c>
      <c r="I1543" s="9"/>
    </row>
    <row r="1544" spans="1:9" ht="18.95" customHeight="1" x14ac:dyDescent="0.25">
      <c r="A1544" s="15" t="s">
        <v>2089</v>
      </c>
      <c r="B1544" s="16" t="s">
        <v>2186</v>
      </c>
      <c r="C1544" s="17">
        <v>943.27</v>
      </c>
      <c r="D1544" s="17">
        <v>0.05</v>
      </c>
      <c r="E1544" s="17">
        <v>1</v>
      </c>
      <c r="F1544" s="17">
        <v>30</v>
      </c>
      <c r="G1544" s="17">
        <v>1.5</v>
      </c>
      <c r="H1544" s="18">
        <v>2122.36</v>
      </c>
      <c r="I1544" s="9"/>
    </row>
    <row r="1545" spans="1:9" ht="27" customHeight="1" x14ac:dyDescent="0.25">
      <c r="A1545" s="15" t="s">
        <v>2090</v>
      </c>
      <c r="B1545" s="16" t="s">
        <v>2186</v>
      </c>
      <c r="C1545" s="17">
        <v>4.5999999999999996</v>
      </c>
      <c r="D1545" s="17">
        <v>0.1</v>
      </c>
      <c r="E1545" s="17">
        <v>4</v>
      </c>
      <c r="F1545" s="17">
        <v>30</v>
      </c>
      <c r="G1545" s="17">
        <v>1.5</v>
      </c>
      <c r="H1545" s="18">
        <v>82.8</v>
      </c>
      <c r="I1545" s="9"/>
    </row>
    <row r="1546" spans="1:9" ht="15" customHeight="1" x14ac:dyDescent="0.25">
      <c r="A1546" s="19"/>
      <c r="B1546" s="20"/>
      <c r="C1546" s="21"/>
      <c r="D1546" s="21"/>
      <c r="E1546" s="21"/>
      <c r="F1546" s="21"/>
      <c r="G1546" s="21"/>
      <c r="H1546" s="22">
        <v>19633.8</v>
      </c>
      <c r="I1546" s="9"/>
    </row>
    <row r="1547" spans="1:9" ht="9.9499999999999993" customHeight="1" x14ac:dyDescent="0.25">
      <c r="A1547" s="86"/>
      <c r="B1547" s="86"/>
      <c r="C1547" s="86"/>
      <c r="D1547" s="9"/>
      <c r="E1547" s="9"/>
      <c r="F1547" s="9"/>
      <c r="G1547" s="9"/>
      <c r="H1547" s="9"/>
      <c r="I1547" s="9"/>
    </row>
    <row r="1548" spans="1:9" ht="12" customHeight="1" x14ac:dyDescent="0.25">
      <c r="A1548" s="9"/>
      <c r="B1548" s="9"/>
      <c r="C1548" s="9"/>
      <c r="D1548" s="90" t="s">
        <v>4374</v>
      </c>
      <c r="E1548" s="90"/>
      <c r="F1548" s="90"/>
      <c r="G1548" s="90"/>
      <c r="H1548" s="90"/>
      <c r="I1548" s="90"/>
    </row>
    <row r="1549" spans="1:9" ht="9.9499999999999993" customHeight="1" x14ac:dyDescent="0.25">
      <c r="A1549" s="86"/>
      <c r="B1549" s="86"/>
      <c r="C1549" s="86"/>
      <c r="D1549" s="86"/>
      <c r="E1549" s="9"/>
      <c r="F1549" s="9"/>
      <c r="G1549" s="9"/>
      <c r="H1549" s="9"/>
      <c r="I1549" s="9"/>
    </row>
    <row r="1550" spans="1:9" ht="42.95" customHeight="1" x14ac:dyDescent="0.25">
      <c r="A1550" s="88" t="s">
        <v>2310</v>
      </c>
      <c r="B1550" s="88"/>
      <c r="C1550" s="88"/>
      <c r="D1550" s="88"/>
      <c r="E1550" s="88"/>
      <c r="F1550" s="88"/>
      <c r="G1550" s="88"/>
      <c r="H1550" s="88"/>
      <c r="I1550" s="88"/>
    </row>
    <row r="1551" spans="1:9" ht="15" customHeight="1" x14ac:dyDescent="0.25">
      <c r="A1551" s="89"/>
      <c r="B1551" s="89"/>
      <c r="C1551" s="14" t="s">
        <v>2076</v>
      </c>
      <c r="D1551" s="14" t="s">
        <v>2056</v>
      </c>
      <c r="E1551" s="14" t="s">
        <v>2058</v>
      </c>
      <c r="F1551" s="14" t="s">
        <v>2092</v>
      </c>
      <c r="G1551" s="14" t="s">
        <v>2086</v>
      </c>
      <c r="H1551" s="14" t="s">
        <v>2059</v>
      </c>
      <c r="I1551" s="9"/>
    </row>
    <row r="1552" spans="1:9" ht="18.95" customHeight="1" x14ac:dyDescent="0.25">
      <c r="A1552" s="15" t="s">
        <v>2087</v>
      </c>
      <c r="B1552" s="16" t="s">
        <v>2186</v>
      </c>
      <c r="C1552" s="17">
        <v>3873.03</v>
      </c>
      <c r="D1552" s="17">
        <v>0.1</v>
      </c>
      <c r="E1552" s="17">
        <v>1</v>
      </c>
      <c r="F1552" s="17">
        <v>12</v>
      </c>
      <c r="G1552" s="17">
        <v>1.5</v>
      </c>
      <c r="H1552" s="18">
        <v>6971.45</v>
      </c>
      <c r="I1552" s="9"/>
    </row>
    <row r="1553" spans="1:9" ht="18.95" customHeight="1" x14ac:dyDescent="0.25">
      <c r="A1553" s="15" t="s">
        <v>2089</v>
      </c>
      <c r="B1553" s="16" t="s">
        <v>2186</v>
      </c>
      <c r="C1553" s="17">
        <v>943.27</v>
      </c>
      <c r="D1553" s="17">
        <v>0.1</v>
      </c>
      <c r="E1553" s="17">
        <v>1</v>
      </c>
      <c r="F1553" s="17">
        <v>12</v>
      </c>
      <c r="G1553" s="17">
        <v>1.5</v>
      </c>
      <c r="H1553" s="18">
        <v>1697.89</v>
      </c>
      <c r="I1553" s="9"/>
    </row>
    <row r="1554" spans="1:9" ht="27" customHeight="1" x14ac:dyDescent="0.25">
      <c r="A1554" s="15" t="s">
        <v>2090</v>
      </c>
      <c r="B1554" s="16" t="s">
        <v>2186</v>
      </c>
      <c r="C1554" s="17">
        <v>4.5999999999999996</v>
      </c>
      <c r="D1554" s="17">
        <v>0.1</v>
      </c>
      <c r="E1554" s="17">
        <v>4</v>
      </c>
      <c r="F1554" s="17">
        <v>12</v>
      </c>
      <c r="G1554" s="17">
        <v>1.5</v>
      </c>
      <c r="H1554" s="18">
        <v>33.119999999999997</v>
      </c>
      <c r="I1554" s="9"/>
    </row>
    <row r="1555" spans="1:9" ht="15" customHeight="1" x14ac:dyDescent="0.25">
      <c r="A1555" s="19"/>
      <c r="B1555" s="20"/>
      <c r="C1555" s="21"/>
      <c r="D1555" s="21"/>
      <c r="E1555" s="21"/>
      <c r="F1555" s="21"/>
      <c r="G1555" s="21"/>
      <c r="H1555" s="22">
        <v>8702.4599999999991</v>
      </c>
      <c r="I1555" s="9"/>
    </row>
    <row r="1556" spans="1:9" ht="9.9499999999999993" customHeight="1" x14ac:dyDescent="0.25">
      <c r="A1556" s="86"/>
      <c r="B1556" s="86"/>
      <c r="C1556" s="86"/>
      <c r="D1556" s="9"/>
      <c r="E1556" s="9"/>
      <c r="F1556" s="9"/>
      <c r="G1556" s="9"/>
      <c r="H1556" s="9"/>
      <c r="I1556" s="9"/>
    </row>
    <row r="1557" spans="1:9" ht="12" customHeight="1" x14ac:dyDescent="0.25">
      <c r="A1557" s="9"/>
      <c r="B1557" s="9"/>
      <c r="C1557" s="9"/>
      <c r="D1557" s="90" t="s">
        <v>4375</v>
      </c>
      <c r="E1557" s="90"/>
      <c r="F1557" s="90"/>
      <c r="G1557" s="90"/>
      <c r="H1557" s="90"/>
      <c r="I1557" s="90"/>
    </row>
    <row r="1558" spans="1:9" ht="9.9499999999999993" customHeight="1" x14ac:dyDescent="0.25">
      <c r="A1558" s="86"/>
      <c r="B1558" s="86"/>
      <c r="C1558" s="86"/>
      <c r="D1558" s="86"/>
      <c r="E1558" s="9"/>
      <c r="F1558" s="9"/>
      <c r="G1558" s="9"/>
      <c r="H1558" s="9"/>
      <c r="I1558" s="9"/>
    </row>
    <row r="1559" spans="1:9" ht="20.100000000000001" customHeight="1" x14ac:dyDescent="0.25">
      <c r="A1559" s="88" t="s">
        <v>2311</v>
      </c>
      <c r="B1559" s="88"/>
      <c r="C1559" s="88"/>
      <c r="D1559" s="88"/>
      <c r="E1559" s="88"/>
      <c r="F1559" s="88"/>
      <c r="G1559" s="88"/>
      <c r="H1559" s="88"/>
      <c r="I1559" s="88"/>
    </row>
    <row r="1560" spans="1:9" ht="15" customHeight="1" x14ac:dyDescent="0.25">
      <c r="A1560" s="89"/>
      <c r="B1560" s="89"/>
      <c r="C1560" s="14" t="s">
        <v>2076</v>
      </c>
      <c r="D1560" s="14" t="s">
        <v>2056</v>
      </c>
      <c r="E1560" s="14" t="s">
        <v>2086</v>
      </c>
      <c r="F1560" s="14" t="s">
        <v>2059</v>
      </c>
      <c r="G1560" s="9"/>
      <c r="H1560" s="9"/>
      <c r="I1560" s="9"/>
    </row>
    <row r="1561" spans="1:9" ht="18.95" customHeight="1" x14ac:dyDescent="0.25">
      <c r="A1561" s="15" t="s">
        <v>2096</v>
      </c>
      <c r="B1561" s="16" t="s">
        <v>2097</v>
      </c>
      <c r="C1561" s="17">
        <v>3873.03</v>
      </c>
      <c r="D1561" s="17">
        <v>0.1</v>
      </c>
      <c r="E1561" s="17">
        <v>1.5</v>
      </c>
      <c r="F1561" s="18">
        <v>580.95000000000005</v>
      </c>
      <c r="G1561" s="9"/>
      <c r="H1561" s="9"/>
      <c r="I1561" s="9"/>
    </row>
    <row r="1562" spans="1:9" ht="15" customHeight="1" x14ac:dyDescent="0.25">
      <c r="A1562" s="19"/>
      <c r="B1562" s="20"/>
      <c r="C1562" s="21"/>
      <c r="D1562" s="21"/>
      <c r="E1562" s="21"/>
      <c r="F1562" s="22">
        <v>580.95000000000005</v>
      </c>
      <c r="G1562" s="9"/>
      <c r="H1562" s="9"/>
      <c r="I1562" s="9"/>
    </row>
    <row r="1563" spans="1:9" ht="9.9499999999999993" customHeight="1" x14ac:dyDescent="0.25">
      <c r="A1563" s="86"/>
      <c r="B1563" s="86"/>
      <c r="C1563" s="86"/>
      <c r="D1563" s="9"/>
      <c r="E1563" s="9"/>
      <c r="F1563" s="9"/>
      <c r="G1563" s="9"/>
      <c r="H1563" s="9"/>
      <c r="I1563" s="9"/>
    </row>
    <row r="1564" spans="1:9" ht="12" customHeight="1" x14ac:dyDescent="0.25">
      <c r="A1564" s="9"/>
      <c r="B1564" s="9"/>
      <c r="C1564" s="9"/>
      <c r="D1564" s="90" t="s">
        <v>4376</v>
      </c>
      <c r="E1564" s="90"/>
      <c r="F1564" s="90"/>
      <c r="G1564" s="90"/>
      <c r="H1564" s="90"/>
      <c r="I1564" s="90"/>
    </row>
    <row r="1565" spans="1:9" ht="9.9499999999999993" customHeight="1" x14ac:dyDescent="0.25">
      <c r="A1565" s="86"/>
      <c r="B1565" s="86"/>
      <c r="C1565" s="86"/>
      <c r="D1565" s="86"/>
      <c r="E1565" s="9"/>
      <c r="F1565" s="9"/>
      <c r="G1565" s="9"/>
      <c r="H1565" s="9"/>
      <c r="I1565" s="9"/>
    </row>
    <row r="1566" spans="1:9" ht="30.95" customHeight="1" x14ac:dyDescent="0.25">
      <c r="A1566" s="88" t="s">
        <v>2312</v>
      </c>
      <c r="B1566" s="88"/>
      <c r="C1566" s="88"/>
      <c r="D1566" s="88"/>
      <c r="E1566" s="88"/>
      <c r="F1566" s="88"/>
      <c r="G1566" s="88"/>
      <c r="H1566" s="88"/>
      <c r="I1566" s="88"/>
    </row>
    <row r="1567" spans="1:9" ht="15" customHeight="1" x14ac:dyDescent="0.25">
      <c r="A1567" s="89"/>
      <c r="B1567" s="89"/>
      <c r="C1567" s="14" t="s">
        <v>2076</v>
      </c>
      <c r="D1567" s="14" t="s">
        <v>2079</v>
      </c>
      <c r="E1567" s="14" t="s">
        <v>2092</v>
      </c>
      <c r="F1567" s="14" t="s">
        <v>2086</v>
      </c>
      <c r="G1567" s="14" t="s">
        <v>2059</v>
      </c>
      <c r="H1567" s="9"/>
      <c r="I1567" s="9"/>
    </row>
    <row r="1568" spans="1:9" ht="27" customHeight="1" x14ac:dyDescent="0.25">
      <c r="A1568" s="15" t="s">
        <v>2099</v>
      </c>
      <c r="B1568" s="16" t="s">
        <v>2100</v>
      </c>
      <c r="C1568" s="17">
        <v>943.27</v>
      </c>
      <c r="D1568" s="17">
        <v>0.1</v>
      </c>
      <c r="E1568" s="17">
        <v>29.7</v>
      </c>
      <c r="F1568" s="17">
        <v>1.5</v>
      </c>
      <c r="G1568" s="18">
        <v>4202.2700000000004</v>
      </c>
      <c r="H1568" s="9"/>
      <c r="I1568" s="9"/>
    </row>
    <row r="1569" spans="1:9" ht="15" customHeight="1" x14ac:dyDescent="0.25">
      <c r="A1569" s="19"/>
      <c r="B1569" s="20"/>
      <c r="C1569" s="21"/>
      <c r="D1569" s="21"/>
      <c r="E1569" s="21"/>
      <c r="F1569" s="21"/>
      <c r="G1569" s="22">
        <v>4202.2700000000004</v>
      </c>
      <c r="H1569" s="9"/>
      <c r="I1569" s="9"/>
    </row>
    <row r="1570" spans="1:9" ht="9.9499999999999993" customHeight="1" x14ac:dyDescent="0.25">
      <c r="A1570" s="86"/>
      <c r="B1570" s="86"/>
      <c r="C1570" s="86"/>
      <c r="D1570" s="9"/>
      <c r="E1570" s="9"/>
      <c r="F1570" s="9"/>
      <c r="G1570" s="9"/>
      <c r="H1570" s="9"/>
      <c r="I1570" s="9"/>
    </row>
    <row r="1571" spans="1:9" ht="12" customHeight="1" x14ac:dyDescent="0.25">
      <c r="A1571" s="9"/>
      <c r="B1571" s="9"/>
      <c r="C1571" s="9"/>
      <c r="D1571" s="90" t="s">
        <v>4377</v>
      </c>
      <c r="E1571" s="90"/>
      <c r="F1571" s="90"/>
      <c r="G1571" s="90"/>
      <c r="H1571" s="90"/>
      <c r="I1571" s="90"/>
    </row>
    <row r="1572" spans="1:9" ht="9.9499999999999993" customHeight="1" x14ac:dyDescent="0.25">
      <c r="A1572" s="86"/>
      <c r="B1572" s="86"/>
      <c r="C1572" s="86"/>
      <c r="D1572" s="86"/>
      <c r="E1572" s="9"/>
      <c r="F1572" s="9"/>
      <c r="G1572" s="9"/>
      <c r="H1572" s="9"/>
      <c r="I1572" s="9"/>
    </row>
    <row r="1573" spans="1:9" ht="30.95" customHeight="1" x14ac:dyDescent="0.25">
      <c r="A1573" s="88" t="s">
        <v>2313</v>
      </c>
      <c r="B1573" s="88"/>
      <c r="C1573" s="88"/>
      <c r="D1573" s="88"/>
      <c r="E1573" s="88"/>
      <c r="F1573" s="88"/>
      <c r="G1573" s="88"/>
      <c r="H1573" s="88"/>
      <c r="I1573" s="88"/>
    </row>
    <row r="1574" spans="1:9" ht="15" customHeight="1" x14ac:dyDescent="0.25">
      <c r="A1574" s="89"/>
      <c r="B1574" s="89"/>
      <c r="C1574" s="14" t="s">
        <v>2076</v>
      </c>
      <c r="D1574" s="14" t="s">
        <v>2079</v>
      </c>
      <c r="E1574" s="14" t="s">
        <v>2059</v>
      </c>
      <c r="F1574" s="9"/>
      <c r="G1574" s="9"/>
      <c r="H1574" s="9"/>
      <c r="I1574" s="9"/>
    </row>
    <row r="1575" spans="1:9" ht="18.95" customHeight="1" x14ac:dyDescent="0.25">
      <c r="A1575" s="15" t="s">
        <v>2080</v>
      </c>
      <c r="B1575" s="16" t="s">
        <v>2081</v>
      </c>
      <c r="C1575" s="17">
        <v>943.27</v>
      </c>
      <c r="D1575" s="17">
        <v>0.1</v>
      </c>
      <c r="E1575" s="18">
        <v>94.33</v>
      </c>
      <c r="F1575" s="9"/>
      <c r="G1575" s="9"/>
      <c r="H1575" s="9"/>
      <c r="I1575" s="9"/>
    </row>
    <row r="1576" spans="1:9" ht="15" customHeight="1" x14ac:dyDescent="0.25">
      <c r="A1576" s="19"/>
      <c r="B1576" s="20"/>
      <c r="C1576" s="21"/>
      <c r="D1576" s="21"/>
      <c r="E1576" s="22">
        <v>94.33</v>
      </c>
      <c r="F1576" s="9"/>
      <c r="G1576" s="9"/>
      <c r="H1576" s="9"/>
      <c r="I1576" s="9"/>
    </row>
    <row r="1577" spans="1:9" ht="9.9499999999999993" customHeight="1" x14ac:dyDescent="0.25">
      <c r="A1577" s="86"/>
      <c r="B1577" s="86"/>
      <c r="C1577" s="86"/>
      <c r="D1577" s="9"/>
      <c r="E1577" s="9"/>
      <c r="F1577" s="9"/>
      <c r="G1577" s="9"/>
      <c r="H1577" s="9"/>
      <c r="I1577" s="9"/>
    </row>
    <row r="1578" spans="1:9" ht="12" customHeight="1" x14ac:dyDescent="0.25">
      <c r="A1578" s="9"/>
      <c r="B1578" s="9"/>
      <c r="C1578" s="9"/>
      <c r="D1578" s="90" t="s">
        <v>4372</v>
      </c>
      <c r="E1578" s="90"/>
      <c r="F1578" s="90"/>
      <c r="G1578" s="90"/>
      <c r="H1578" s="90"/>
      <c r="I1578" s="90"/>
    </row>
    <row r="1579" spans="1:9" ht="9.9499999999999993" customHeight="1" x14ac:dyDescent="0.25">
      <c r="A1579" s="86"/>
      <c r="B1579" s="86"/>
      <c r="C1579" s="86"/>
      <c r="D1579" s="86"/>
      <c r="E1579" s="9"/>
      <c r="F1579" s="9"/>
      <c r="G1579" s="9"/>
      <c r="H1579" s="9"/>
      <c r="I1579" s="9"/>
    </row>
    <row r="1580" spans="1:9" ht="30.95" customHeight="1" x14ac:dyDescent="0.25">
      <c r="A1580" s="88" t="s">
        <v>2314</v>
      </c>
      <c r="B1580" s="88"/>
      <c r="C1580" s="88"/>
      <c r="D1580" s="88"/>
      <c r="E1580" s="88"/>
      <c r="F1580" s="88"/>
      <c r="G1580" s="88"/>
      <c r="H1580" s="88"/>
      <c r="I1580" s="88"/>
    </row>
    <row r="1581" spans="1:9" ht="15" customHeight="1" x14ac:dyDescent="0.25">
      <c r="A1581" s="89"/>
      <c r="B1581" s="89"/>
      <c r="C1581" s="14" t="s">
        <v>2076</v>
      </c>
      <c r="D1581" s="14" t="s">
        <v>2059</v>
      </c>
      <c r="E1581" s="9"/>
      <c r="F1581" s="9"/>
      <c r="G1581" s="9"/>
      <c r="H1581" s="9"/>
      <c r="I1581" s="9"/>
    </row>
    <row r="1582" spans="1:9" ht="18.95" customHeight="1" x14ac:dyDescent="0.25">
      <c r="A1582" s="15" t="s">
        <v>2170</v>
      </c>
      <c r="B1582" s="16" t="s">
        <v>2076</v>
      </c>
      <c r="C1582" s="17">
        <v>943.27</v>
      </c>
      <c r="D1582" s="18">
        <v>943.27</v>
      </c>
      <c r="E1582" s="9"/>
      <c r="F1582" s="9"/>
      <c r="G1582" s="9"/>
      <c r="H1582" s="9"/>
      <c r="I1582" s="9"/>
    </row>
    <row r="1583" spans="1:9" ht="15" customHeight="1" x14ac:dyDescent="0.25">
      <c r="A1583" s="19"/>
      <c r="B1583" s="20"/>
      <c r="C1583" s="21"/>
      <c r="D1583" s="22">
        <v>943.27</v>
      </c>
      <c r="E1583" s="9"/>
      <c r="F1583" s="9"/>
      <c r="G1583" s="9"/>
      <c r="H1583" s="9"/>
      <c r="I1583" s="9"/>
    </row>
    <row r="1584" spans="1:9" ht="9.9499999999999993" customHeight="1" x14ac:dyDescent="0.25">
      <c r="A1584" s="86"/>
      <c r="B1584" s="86"/>
      <c r="C1584" s="86"/>
      <c r="D1584" s="9"/>
      <c r="E1584" s="9"/>
      <c r="F1584" s="9"/>
      <c r="G1584" s="9"/>
      <c r="H1584" s="9"/>
      <c r="I1584" s="9"/>
    </row>
    <row r="1585" spans="1:9" ht="12" customHeight="1" x14ac:dyDescent="0.25">
      <c r="A1585" s="9"/>
      <c r="B1585" s="9"/>
      <c r="C1585" s="9"/>
      <c r="D1585" s="90" t="s">
        <v>4378</v>
      </c>
      <c r="E1585" s="90"/>
      <c r="F1585" s="90"/>
      <c r="G1585" s="90"/>
      <c r="H1585" s="90"/>
      <c r="I1585" s="90"/>
    </row>
    <row r="1586" spans="1:9" ht="9.9499999999999993" customHeight="1" x14ac:dyDescent="0.25">
      <c r="A1586" s="86"/>
      <c r="B1586" s="86"/>
      <c r="C1586" s="86"/>
      <c r="D1586" s="86"/>
      <c r="E1586" s="9"/>
      <c r="F1586" s="9"/>
      <c r="G1586" s="9"/>
      <c r="H1586" s="9"/>
      <c r="I1586" s="9"/>
    </row>
    <row r="1587" spans="1:9" ht="42.95" customHeight="1" x14ac:dyDescent="0.25">
      <c r="A1587" s="88" t="s">
        <v>2315</v>
      </c>
      <c r="B1587" s="88"/>
      <c r="C1587" s="88"/>
      <c r="D1587" s="88"/>
      <c r="E1587" s="88"/>
      <c r="F1587" s="88"/>
      <c r="G1587" s="88"/>
      <c r="H1587" s="88"/>
      <c r="I1587" s="88"/>
    </row>
    <row r="1588" spans="1:9" ht="15" customHeight="1" x14ac:dyDescent="0.25">
      <c r="A1588" s="89"/>
      <c r="B1588" s="89"/>
      <c r="C1588" s="14" t="s">
        <v>2069</v>
      </c>
      <c r="D1588" s="14" t="s">
        <v>2058</v>
      </c>
      <c r="E1588" s="14" t="s">
        <v>2059</v>
      </c>
      <c r="F1588" s="9"/>
      <c r="G1588" s="9"/>
      <c r="H1588" s="9"/>
      <c r="I1588" s="9"/>
    </row>
    <row r="1589" spans="1:9" ht="12.95" customHeight="1" x14ac:dyDescent="0.25">
      <c r="A1589" s="15"/>
      <c r="B1589" s="16" t="s">
        <v>2104</v>
      </c>
      <c r="C1589" s="17">
        <v>787.51</v>
      </c>
      <c r="D1589" s="17">
        <v>1</v>
      </c>
      <c r="E1589" s="18">
        <v>787.51</v>
      </c>
      <c r="F1589" s="9"/>
      <c r="G1589" s="9"/>
      <c r="H1589" s="9"/>
      <c r="I1589" s="9"/>
    </row>
    <row r="1590" spans="1:9" ht="15" customHeight="1" x14ac:dyDescent="0.25">
      <c r="A1590" s="19"/>
      <c r="B1590" s="20"/>
      <c r="C1590" s="21"/>
      <c r="D1590" s="21"/>
      <c r="E1590" s="22">
        <v>787.51</v>
      </c>
      <c r="F1590" s="9"/>
      <c r="G1590" s="9"/>
      <c r="H1590" s="9"/>
      <c r="I1590" s="9"/>
    </row>
    <row r="1591" spans="1:9" ht="9.9499999999999993" customHeight="1" x14ac:dyDescent="0.25">
      <c r="A1591" s="86"/>
      <c r="B1591" s="86"/>
      <c r="C1591" s="86"/>
      <c r="D1591" s="9"/>
      <c r="E1591" s="9"/>
      <c r="F1591" s="9"/>
      <c r="G1591" s="9"/>
      <c r="H1591" s="9"/>
      <c r="I1591" s="9"/>
    </row>
    <row r="1592" spans="1:9" ht="12" customHeight="1" x14ac:dyDescent="0.25">
      <c r="A1592" s="9"/>
      <c r="B1592" s="9"/>
      <c r="C1592" s="9"/>
      <c r="D1592" s="90" t="s">
        <v>4379</v>
      </c>
      <c r="E1592" s="90"/>
      <c r="F1592" s="90"/>
      <c r="G1592" s="90"/>
      <c r="H1592" s="90"/>
      <c r="I1592" s="90"/>
    </row>
    <row r="1593" spans="1:9" ht="9.9499999999999993" customHeight="1" x14ac:dyDescent="0.25">
      <c r="A1593" s="86"/>
      <c r="B1593" s="86"/>
      <c r="C1593" s="86"/>
      <c r="D1593" s="86"/>
      <c r="E1593" s="9"/>
      <c r="F1593" s="9"/>
      <c r="G1593" s="9"/>
      <c r="H1593" s="9"/>
      <c r="I1593" s="9"/>
    </row>
    <row r="1594" spans="1:9" ht="30.95" customHeight="1" x14ac:dyDescent="0.25">
      <c r="A1594" s="88" t="s">
        <v>2316</v>
      </c>
      <c r="B1594" s="88"/>
      <c r="C1594" s="88"/>
      <c r="D1594" s="88"/>
      <c r="E1594" s="88"/>
      <c r="F1594" s="88"/>
      <c r="G1594" s="88"/>
      <c r="H1594" s="88"/>
      <c r="I1594" s="88"/>
    </row>
    <row r="1595" spans="1:9" ht="15" customHeight="1" x14ac:dyDescent="0.25">
      <c r="A1595" s="89"/>
      <c r="B1595" s="89"/>
      <c r="C1595" s="14" t="s">
        <v>2069</v>
      </c>
      <c r="D1595" s="14" t="s">
        <v>2058</v>
      </c>
      <c r="E1595" s="14" t="s">
        <v>2059</v>
      </c>
      <c r="F1595" s="9"/>
      <c r="G1595" s="9"/>
      <c r="H1595" s="9"/>
      <c r="I1595" s="9"/>
    </row>
    <row r="1596" spans="1:9" ht="12.95" customHeight="1" x14ac:dyDescent="0.25">
      <c r="A1596" s="15"/>
      <c r="B1596" s="16" t="s">
        <v>2104</v>
      </c>
      <c r="C1596" s="17">
        <v>787.51</v>
      </c>
      <c r="D1596" s="17">
        <v>1</v>
      </c>
      <c r="E1596" s="18">
        <v>787.51</v>
      </c>
      <c r="F1596" s="9"/>
      <c r="G1596" s="9"/>
      <c r="H1596" s="9"/>
      <c r="I1596" s="9"/>
    </row>
    <row r="1597" spans="1:9" ht="15" customHeight="1" x14ac:dyDescent="0.25">
      <c r="A1597" s="19"/>
      <c r="B1597" s="20"/>
      <c r="C1597" s="21"/>
      <c r="D1597" s="21"/>
      <c r="E1597" s="22">
        <v>787.51</v>
      </c>
      <c r="F1597" s="9"/>
      <c r="G1597" s="9"/>
      <c r="H1597" s="9"/>
      <c r="I1597" s="9"/>
    </row>
    <row r="1598" spans="1:9" ht="9.9499999999999993" customHeight="1" x14ac:dyDescent="0.25">
      <c r="A1598" s="86"/>
      <c r="B1598" s="86"/>
      <c r="C1598" s="86"/>
      <c r="D1598" s="9"/>
      <c r="E1598" s="9"/>
      <c r="F1598" s="9"/>
      <c r="G1598" s="9"/>
      <c r="H1598" s="9"/>
      <c r="I1598" s="9"/>
    </row>
    <row r="1599" spans="1:9" ht="12" customHeight="1" x14ac:dyDescent="0.25">
      <c r="A1599" s="9"/>
      <c r="B1599" s="9"/>
      <c r="C1599" s="9"/>
      <c r="D1599" s="90" t="s">
        <v>4379</v>
      </c>
      <c r="E1599" s="90"/>
      <c r="F1599" s="90"/>
      <c r="G1599" s="90"/>
      <c r="H1599" s="90"/>
      <c r="I1599" s="90"/>
    </row>
    <row r="1600" spans="1:9" ht="9.9499999999999993" customHeight="1" x14ac:dyDescent="0.25">
      <c r="A1600" s="86"/>
      <c r="B1600" s="86"/>
      <c r="C1600" s="86"/>
      <c r="D1600" s="86"/>
      <c r="E1600" s="9"/>
      <c r="F1600" s="9"/>
      <c r="G1600" s="9"/>
      <c r="H1600" s="9"/>
      <c r="I1600" s="9"/>
    </row>
    <row r="1601" spans="1:9" ht="42.95" customHeight="1" x14ac:dyDescent="0.25">
      <c r="A1601" s="88" t="s">
        <v>2317</v>
      </c>
      <c r="B1601" s="88"/>
      <c r="C1601" s="88"/>
      <c r="D1601" s="88"/>
      <c r="E1601" s="88"/>
      <c r="F1601" s="88"/>
      <c r="G1601" s="88"/>
      <c r="H1601" s="88"/>
      <c r="I1601" s="88"/>
    </row>
    <row r="1602" spans="1:9" ht="15" customHeight="1" x14ac:dyDescent="0.25">
      <c r="A1602" s="89"/>
      <c r="B1602" s="89"/>
      <c r="C1602" s="14" t="s">
        <v>2058</v>
      </c>
      <c r="D1602" s="14" t="s">
        <v>2059</v>
      </c>
      <c r="E1602" s="9"/>
      <c r="F1602" s="9"/>
      <c r="G1602" s="9"/>
      <c r="H1602" s="9"/>
      <c r="I1602" s="9"/>
    </row>
    <row r="1603" spans="1:9" ht="12.95" customHeight="1" x14ac:dyDescent="0.25">
      <c r="A1603" s="15"/>
      <c r="B1603" s="16" t="s">
        <v>2058</v>
      </c>
      <c r="C1603" s="17">
        <v>4</v>
      </c>
      <c r="D1603" s="18">
        <v>4</v>
      </c>
      <c r="E1603" s="9"/>
      <c r="F1603" s="9"/>
      <c r="G1603" s="9"/>
      <c r="H1603" s="9"/>
      <c r="I1603" s="9"/>
    </row>
    <row r="1604" spans="1:9" ht="15" customHeight="1" x14ac:dyDescent="0.25">
      <c r="A1604" s="19"/>
      <c r="B1604" s="20"/>
      <c r="C1604" s="21"/>
      <c r="D1604" s="22">
        <v>4</v>
      </c>
      <c r="E1604" s="9"/>
      <c r="F1604" s="9"/>
      <c r="G1604" s="9"/>
      <c r="H1604" s="9"/>
      <c r="I1604" s="9"/>
    </row>
    <row r="1605" spans="1:9" ht="9.9499999999999993" customHeight="1" x14ac:dyDescent="0.25">
      <c r="A1605" s="86"/>
      <c r="B1605" s="86"/>
      <c r="C1605" s="86"/>
      <c r="D1605" s="9"/>
      <c r="E1605" s="9"/>
      <c r="F1605" s="9"/>
      <c r="G1605" s="9"/>
      <c r="H1605" s="9"/>
      <c r="I1605" s="9"/>
    </row>
    <row r="1606" spans="1:9" ht="12" customHeight="1" x14ac:dyDescent="0.25">
      <c r="A1606" s="9"/>
      <c r="B1606" s="9"/>
      <c r="C1606" s="9"/>
      <c r="D1606" s="90" t="s">
        <v>4255</v>
      </c>
      <c r="E1606" s="90"/>
      <c r="F1606" s="90"/>
      <c r="G1606" s="90"/>
      <c r="H1606" s="90"/>
      <c r="I1606" s="90"/>
    </row>
    <row r="1607" spans="1:9" ht="9.9499999999999993" customHeight="1" x14ac:dyDescent="0.25">
      <c r="A1607" s="86"/>
      <c r="B1607" s="86"/>
      <c r="C1607" s="86"/>
      <c r="D1607" s="86"/>
      <c r="E1607" s="9"/>
      <c r="F1607" s="9"/>
      <c r="G1607" s="9"/>
      <c r="H1607" s="9"/>
      <c r="I1607" s="9"/>
    </row>
    <row r="1608" spans="1:9" ht="30.95" customHeight="1" x14ac:dyDescent="0.25">
      <c r="A1608" s="88" t="s">
        <v>2318</v>
      </c>
      <c r="B1608" s="88"/>
      <c r="C1608" s="88"/>
      <c r="D1608" s="88"/>
      <c r="E1608" s="88"/>
      <c r="F1608" s="88"/>
      <c r="G1608" s="88"/>
      <c r="H1608" s="88"/>
      <c r="I1608" s="88"/>
    </row>
    <row r="1609" spans="1:9" ht="15" customHeight="1" x14ac:dyDescent="0.25">
      <c r="A1609" s="89"/>
      <c r="B1609" s="89"/>
      <c r="C1609" s="14" t="s">
        <v>2076</v>
      </c>
      <c r="D1609" s="14" t="s">
        <v>2059</v>
      </c>
      <c r="E1609" s="9"/>
      <c r="F1609" s="9"/>
      <c r="G1609" s="9"/>
      <c r="H1609" s="9"/>
      <c r="I1609" s="9"/>
    </row>
    <row r="1610" spans="1:9" ht="12.95" customHeight="1" x14ac:dyDescent="0.25">
      <c r="A1610" s="15" t="s">
        <v>2108</v>
      </c>
      <c r="B1610" s="16" t="s">
        <v>2076</v>
      </c>
      <c r="C1610" s="17">
        <v>943.27</v>
      </c>
      <c r="D1610" s="18">
        <v>943.27</v>
      </c>
      <c r="E1610" s="9"/>
      <c r="F1610" s="9"/>
      <c r="G1610" s="9"/>
      <c r="H1610" s="9"/>
      <c r="I1610" s="9"/>
    </row>
    <row r="1611" spans="1:9" ht="15" customHeight="1" x14ac:dyDescent="0.25">
      <c r="A1611" s="19"/>
      <c r="B1611" s="20"/>
      <c r="C1611" s="21"/>
      <c r="D1611" s="22">
        <v>943.27</v>
      </c>
      <c r="E1611" s="9"/>
      <c r="F1611" s="9"/>
      <c r="G1611" s="9"/>
      <c r="H1611" s="9"/>
      <c r="I1611" s="9"/>
    </row>
    <row r="1612" spans="1:9" ht="9.9499999999999993" customHeight="1" x14ac:dyDescent="0.25">
      <c r="A1612" s="86"/>
      <c r="B1612" s="86"/>
      <c r="C1612" s="86"/>
      <c r="D1612" s="9"/>
      <c r="E1612" s="9"/>
      <c r="F1612" s="9"/>
      <c r="G1612" s="9"/>
      <c r="H1612" s="9"/>
      <c r="I1612" s="9"/>
    </row>
    <row r="1613" spans="1:9" ht="12" customHeight="1" x14ac:dyDescent="0.25">
      <c r="A1613" s="9"/>
      <c r="B1613" s="9"/>
      <c r="C1613" s="9"/>
      <c r="D1613" s="90" t="s">
        <v>4378</v>
      </c>
      <c r="E1613" s="90"/>
      <c r="F1613" s="90"/>
      <c r="G1613" s="90"/>
      <c r="H1613" s="90"/>
      <c r="I1613" s="90"/>
    </row>
    <row r="1614" spans="1:9" ht="9.9499999999999993" customHeight="1" x14ac:dyDescent="0.25">
      <c r="A1614" s="86"/>
      <c r="B1614" s="86"/>
      <c r="C1614" s="86"/>
      <c r="D1614" s="86"/>
      <c r="E1614" s="9"/>
      <c r="F1614" s="9"/>
      <c r="G1614" s="9"/>
      <c r="H1614" s="9"/>
      <c r="I1614" s="9"/>
    </row>
    <row r="1615" spans="1:9" ht="42.95" customHeight="1" x14ac:dyDescent="0.25">
      <c r="A1615" s="88" t="s">
        <v>2319</v>
      </c>
      <c r="B1615" s="88"/>
      <c r="C1615" s="88"/>
      <c r="D1615" s="88"/>
      <c r="E1615" s="88"/>
      <c r="F1615" s="88"/>
      <c r="G1615" s="88"/>
      <c r="H1615" s="88"/>
      <c r="I1615" s="88"/>
    </row>
    <row r="1616" spans="1:9" ht="15" customHeight="1" x14ac:dyDescent="0.25">
      <c r="A1616" s="89"/>
      <c r="B1616" s="89"/>
      <c r="C1616" s="14" t="s">
        <v>2058</v>
      </c>
      <c r="D1616" s="14" t="s">
        <v>2059</v>
      </c>
      <c r="E1616" s="9"/>
      <c r="F1616" s="9"/>
      <c r="G1616" s="9"/>
      <c r="H1616" s="9"/>
      <c r="I1616" s="9"/>
    </row>
    <row r="1617" spans="1:9" ht="12.95" customHeight="1" x14ac:dyDescent="0.25">
      <c r="A1617" s="15"/>
      <c r="B1617" s="16" t="s">
        <v>2058</v>
      </c>
      <c r="C1617" s="17">
        <v>2</v>
      </c>
      <c r="D1617" s="18">
        <v>2</v>
      </c>
      <c r="E1617" s="9"/>
      <c r="F1617" s="9"/>
      <c r="G1617" s="9"/>
      <c r="H1617" s="9"/>
      <c r="I1617" s="9"/>
    </row>
    <row r="1618" spans="1:9" ht="15" customHeight="1" x14ac:dyDescent="0.25">
      <c r="A1618" s="19"/>
      <c r="B1618" s="20"/>
      <c r="C1618" s="21"/>
      <c r="D1618" s="22">
        <v>2</v>
      </c>
      <c r="E1618" s="9"/>
      <c r="F1618" s="9"/>
      <c r="G1618" s="9"/>
      <c r="H1618" s="9"/>
      <c r="I1618" s="9"/>
    </row>
    <row r="1619" spans="1:9" ht="9.9499999999999993" customHeight="1" x14ac:dyDescent="0.25">
      <c r="A1619" s="86"/>
      <c r="B1619" s="86"/>
      <c r="C1619" s="86"/>
      <c r="D1619" s="9"/>
      <c r="E1619" s="9"/>
      <c r="F1619" s="9"/>
      <c r="G1619" s="9"/>
      <c r="H1619" s="9"/>
      <c r="I1619" s="9"/>
    </row>
    <row r="1620" spans="1:9" ht="12" customHeight="1" x14ac:dyDescent="0.25">
      <c r="A1620" s="9"/>
      <c r="B1620" s="9"/>
      <c r="C1620" s="9"/>
      <c r="D1620" s="90" t="s">
        <v>4257</v>
      </c>
      <c r="E1620" s="90"/>
      <c r="F1620" s="90"/>
      <c r="G1620" s="90"/>
      <c r="H1620" s="90"/>
      <c r="I1620" s="90"/>
    </row>
    <row r="1621" spans="1:9" ht="9.9499999999999993" customHeight="1" x14ac:dyDescent="0.25">
      <c r="A1621" s="86"/>
      <c r="B1621" s="86"/>
      <c r="C1621" s="86"/>
      <c r="D1621" s="86"/>
      <c r="E1621" s="9"/>
      <c r="F1621" s="9"/>
      <c r="G1621" s="9"/>
      <c r="H1621" s="9"/>
      <c r="I1621" s="9"/>
    </row>
    <row r="1622" spans="1:9" ht="30.95" customHeight="1" x14ac:dyDescent="0.25">
      <c r="A1622" s="88" t="s">
        <v>2320</v>
      </c>
      <c r="B1622" s="88"/>
      <c r="C1622" s="88"/>
      <c r="D1622" s="88"/>
      <c r="E1622" s="88"/>
      <c r="F1622" s="88"/>
      <c r="G1622" s="88"/>
      <c r="H1622" s="88"/>
      <c r="I1622" s="88"/>
    </row>
    <row r="1623" spans="1:9" ht="15" customHeight="1" x14ac:dyDescent="0.25">
      <c r="A1623" s="89"/>
      <c r="B1623" s="89"/>
      <c r="C1623" s="14" t="s">
        <v>2076</v>
      </c>
      <c r="D1623" s="14" t="s">
        <v>2058</v>
      </c>
      <c r="E1623" s="14" t="s">
        <v>2059</v>
      </c>
      <c r="F1623" s="9"/>
      <c r="G1623" s="9"/>
      <c r="H1623" s="9"/>
      <c r="I1623" s="9"/>
    </row>
    <row r="1624" spans="1:9" ht="18.95" customHeight="1" x14ac:dyDescent="0.25">
      <c r="A1624" s="15" t="s">
        <v>2110</v>
      </c>
      <c r="B1624" s="16" t="s">
        <v>2111</v>
      </c>
      <c r="C1624" s="17">
        <v>0.16</v>
      </c>
      <c r="D1624" s="17">
        <v>93</v>
      </c>
      <c r="E1624" s="18">
        <v>14.88</v>
      </c>
      <c r="F1624" s="9"/>
      <c r="G1624" s="9"/>
      <c r="H1624" s="9"/>
      <c r="I1624" s="9"/>
    </row>
    <row r="1625" spans="1:9" ht="15" customHeight="1" x14ac:dyDescent="0.25">
      <c r="A1625" s="19"/>
      <c r="B1625" s="20"/>
      <c r="C1625" s="21"/>
      <c r="D1625" s="21"/>
      <c r="E1625" s="22">
        <v>14.88</v>
      </c>
      <c r="F1625" s="9"/>
      <c r="G1625" s="9"/>
      <c r="H1625" s="9"/>
      <c r="I1625" s="9"/>
    </row>
    <row r="1626" spans="1:9" ht="9.9499999999999993" customHeight="1" x14ac:dyDescent="0.25">
      <c r="A1626" s="86"/>
      <c r="B1626" s="86"/>
      <c r="C1626" s="86"/>
      <c r="D1626" s="9"/>
      <c r="E1626" s="9"/>
      <c r="F1626" s="9"/>
      <c r="G1626" s="9"/>
      <c r="H1626" s="9"/>
      <c r="I1626" s="9"/>
    </row>
    <row r="1627" spans="1:9" ht="12" customHeight="1" x14ac:dyDescent="0.25">
      <c r="A1627" s="9"/>
      <c r="B1627" s="9"/>
      <c r="C1627" s="9"/>
      <c r="D1627" s="90" t="s">
        <v>4256</v>
      </c>
      <c r="E1627" s="90"/>
      <c r="F1627" s="90"/>
      <c r="G1627" s="90"/>
      <c r="H1627" s="90"/>
      <c r="I1627" s="90"/>
    </row>
    <row r="1628" spans="1:9" ht="9.9499999999999993" customHeight="1" x14ac:dyDescent="0.25">
      <c r="A1628" s="86"/>
      <c r="B1628" s="86"/>
      <c r="C1628" s="86"/>
      <c r="D1628" s="86"/>
      <c r="E1628" s="9"/>
      <c r="F1628" s="9"/>
      <c r="G1628" s="9"/>
      <c r="H1628" s="9"/>
      <c r="I1628" s="9"/>
    </row>
    <row r="1629" spans="1:9" ht="30.95" customHeight="1" x14ac:dyDescent="0.25">
      <c r="A1629" s="88" t="s">
        <v>2321</v>
      </c>
      <c r="B1629" s="88"/>
      <c r="C1629" s="88"/>
      <c r="D1629" s="88"/>
      <c r="E1629" s="88"/>
      <c r="F1629" s="88"/>
      <c r="G1629" s="88"/>
      <c r="H1629" s="88"/>
      <c r="I1629" s="88"/>
    </row>
    <row r="1630" spans="1:9" ht="15" customHeight="1" x14ac:dyDescent="0.25">
      <c r="A1630" s="89"/>
      <c r="B1630" s="89"/>
      <c r="C1630" s="14" t="s">
        <v>2058</v>
      </c>
      <c r="D1630" s="14" t="s">
        <v>2059</v>
      </c>
      <c r="E1630" s="9"/>
      <c r="F1630" s="9"/>
      <c r="G1630" s="9"/>
      <c r="H1630" s="9"/>
      <c r="I1630" s="9"/>
    </row>
    <row r="1631" spans="1:9" ht="12.95" customHeight="1" x14ac:dyDescent="0.25">
      <c r="A1631" s="15"/>
      <c r="B1631" s="16" t="s">
        <v>2058</v>
      </c>
      <c r="C1631" s="17">
        <v>8</v>
      </c>
      <c r="D1631" s="18">
        <v>8</v>
      </c>
      <c r="E1631" s="9"/>
      <c r="F1631" s="9"/>
      <c r="G1631" s="9"/>
      <c r="H1631" s="9"/>
      <c r="I1631" s="9"/>
    </row>
    <row r="1632" spans="1:9" ht="15" customHeight="1" x14ac:dyDescent="0.25">
      <c r="A1632" s="19"/>
      <c r="B1632" s="20"/>
      <c r="C1632" s="21"/>
      <c r="D1632" s="22">
        <v>8</v>
      </c>
      <c r="E1632" s="9"/>
      <c r="F1632" s="9"/>
      <c r="G1632" s="9"/>
      <c r="H1632" s="9"/>
      <c r="I1632" s="9"/>
    </row>
    <row r="1633" spans="1:9" ht="9.9499999999999993" customHeight="1" x14ac:dyDescent="0.25">
      <c r="A1633" s="86"/>
      <c r="B1633" s="86"/>
      <c r="C1633" s="86"/>
      <c r="D1633" s="9"/>
      <c r="E1633" s="9"/>
      <c r="F1633" s="9"/>
      <c r="G1633" s="9"/>
      <c r="H1633" s="9"/>
      <c r="I1633" s="9"/>
    </row>
    <row r="1634" spans="1:9" ht="12" customHeight="1" x14ac:dyDescent="0.25">
      <c r="A1634" s="9"/>
      <c r="B1634" s="9"/>
      <c r="C1634" s="9"/>
      <c r="D1634" s="90" t="s">
        <v>4258</v>
      </c>
      <c r="E1634" s="90"/>
      <c r="F1634" s="90"/>
      <c r="G1634" s="90"/>
      <c r="H1634" s="90"/>
      <c r="I1634" s="90"/>
    </row>
    <row r="1635" spans="1:9" ht="9.9499999999999993" customHeight="1" x14ac:dyDescent="0.25">
      <c r="A1635" s="86"/>
      <c r="B1635" s="86"/>
      <c r="C1635" s="86"/>
      <c r="D1635" s="86"/>
      <c r="E1635" s="9"/>
      <c r="F1635" s="9"/>
      <c r="G1635" s="9"/>
      <c r="H1635" s="9"/>
      <c r="I1635" s="9"/>
    </row>
    <row r="1636" spans="1:9" ht="20.100000000000001" customHeight="1" x14ac:dyDescent="0.25">
      <c r="A1636" s="88" t="s">
        <v>2322</v>
      </c>
      <c r="B1636" s="88"/>
      <c r="C1636" s="88"/>
      <c r="D1636" s="88"/>
      <c r="E1636" s="88"/>
      <c r="F1636" s="88"/>
      <c r="G1636" s="88"/>
      <c r="H1636" s="88"/>
      <c r="I1636" s="88"/>
    </row>
    <row r="1637" spans="1:9" ht="15" customHeight="1" x14ac:dyDescent="0.25">
      <c r="A1637" s="89"/>
      <c r="B1637" s="89"/>
      <c r="C1637" s="14" t="s">
        <v>2076</v>
      </c>
      <c r="D1637" s="14" t="s">
        <v>2059</v>
      </c>
      <c r="E1637" s="9"/>
      <c r="F1637" s="9"/>
      <c r="G1637" s="9"/>
      <c r="H1637" s="9"/>
      <c r="I1637" s="9"/>
    </row>
    <row r="1638" spans="1:9" ht="12.95" customHeight="1" x14ac:dyDescent="0.25">
      <c r="A1638" s="15"/>
      <c r="B1638" s="16" t="s">
        <v>2076</v>
      </c>
      <c r="C1638" s="17">
        <v>381.46</v>
      </c>
      <c r="D1638" s="18">
        <v>381.46</v>
      </c>
      <c r="E1638" s="9"/>
      <c r="F1638" s="9"/>
      <c r="G1638" s="9"/>
      <c r="H1638" s="9"/>
      <c r="I1638" s="9"/>
    </row>
    <row r="1639" spans="1:9" ht="15" customHeight="1" x14ac:dyDescent="0.25">
      <c r="A1639" s="19"/>
      <c r="B1639" s="20"/>
      <c r="C1639" s="21"/>
      <c r="D1639" s="22">
        <v>381.46</v>
      </c>
      <c r="E1639" s="9"/>
      <c r="F1639" s="9"/>
      <c r="G1639" s="9"/>
      <c r="H1639" s="9"/>
      <c r="I1639" s="9"/>
    </row>
    <row r="1640" spans="1:9" ht="9.9499999999999993" customHeight="1" x14ac:dyDescent="0.25">
      <c r="A1640" s="86"/>
      <c r="B1640" s="86"/>
      <c r="C1640" s="86"/>
      <c r="D1640" s="9"/>
      <c r="E1640" s="9"/>
      <c r="F1640" s="9"/>
      <c r="G1640" s="9"/>
      <c r="H1640" s="9"/>
      <c r="I1640" s="9"/>
    </row>
    <row r="1641" spans="1:9" ht="12" customHeight="1" x14ac:dyDescent="0.25">
      <c r="A1641" s="9"/>
      <c r="B1641" s="9"/>
      <c r="C1641" s="9"/>
      <c r="D1641" s="90" t="s">
        <v>4380</v>
      </c>
      <c r="E1641" s="90"/>
      <c r="F1641" s="90"/>
      <c r="G1641" s="90"/>
      <c r="H1641" s="90"/>
      <c r="I1641" s="90"/>
    </row>
    <row r="1642" spans="1:9" ht="9.9499999999999993" customHeight="1" x14ac:dyDescent="0.25">
      <c r="A1642" s="86"/>
      <c r="B1642" s="86"/>
      <c r="C1642" s="86"/>
      <c r="D1642" s="86"/>
      <c r="E1642" s="9"/>
      <c r="F1642" s="9"/>
      <c r="G1642" s="9"/>
      <c r="H1642" s="9"/>
      <c r="I1642" s="9"/>
    </row>
    <row r="1643" spans="1:9" ht="30.95" customHeight="1" x14ac:dyDescent="0.25">
      <c r="A1643" s="88" t="s">
        <v>2323</v>
      </c>
      <c r="B1643" s="88"/>
      <c r="C1643" s="88"/>
      <c r="D1643" s="88"/>
      <c r="E1643" s="88"/>
      <c r="F1643" s="88"/>
      <c r="G1643" s="88"/>
      <c r="H1643" s="88"/>
      <c r="I1643" s="88"/>
    </row>
    <row r="1644" spans="1:9" ht="15" customHeight="1" x14ac:dyDescent="0.25">
      <c r="A1644" s="89"/>
      <c r="B1644" s="89"/>
      <c r="C1644" s="14" t="s">
        <v>2076</v>
      </c>
      <c r="D1644" s="14" t="s">
        <v>2059</v>
      </c>
      <c r="E1644" s="9"/>
      <c r="F1644" s="9"/>
      <c r="G1644" s="9"/>
      <c r="H1644" s="9"/>
      <c r="I1644" s="9"/>
    </row>
    <row r="1645" spans="1:9" ht="12.95" customHeight="1" x14ac:dyDescent="0.25">
      <c r="A1645" s="15" t="s">
        <v>2108</v>
      </c>
      <c r="B1645" s="16" t="s">
        <v>2076</v>
      </c>
      <c r="C1645" s="17">
        <v>943.27</v>
      </c>
      <c r="D1645" s="18">
        <v>943.27</v>
      </c>
      <c r="E1645" s="9"/>
      <c r="F1645" s="9"/>
      <c r="G1645" s="9"/>
      <c r="H1645" s="9"/>
      <c r="I1645" s="9"/>
    </row>
    <row r="1646" spans="1:9" ht="15" customHeight="1" x14ac:dyDescent="0.25">
      <c r="A1646" s="19"/>
      <c r="B1646" s="20"/>
      <c r="C1646" s="21"/>
      <c r="D1646" s="22">
        <v>943.27</v>
      </c>
      <c r="E1646" s="9"/>
      <c r="F1646" s="9"/>
      <c r="G1646" s="9"/>
      <c r="H1646" s="9"/>
      <c r="I1646" s="9"/>
    </row>
    <row r="1647" spans="1:9" ht="9.9499999999999993" customHeight="1" x14ac:dyDescent="0.25">
      <c r="A1647" s="86"/>
      <c r="B1647" s="86"/>
      <c r="C1647" s="86"/>
      <c r="D1647" s="9"/>
      <c r="E1647" s="9"/>
      <c r="F1647" s="9"/>
      <c r="G1647" s="9"/>
      <c r="H1647" s="9"/>
      <c r="I1647" s="9"/>
    </row>
    <row r="1648" spans="1:9" ht="12" customHeight="1" x14ac:dyDescent="0.25">
      <c r="A1648" s="9"/>
      <c r="B1648" s="9"/>
      <c r="C1648" s="9"/>
      <c r="D1648" s="90" t="s">
        <v>4378</v>
      </c>
      <c r="E1648" s="90"/>
      <c r="F1648" s="90"/>
      <c r="G1648" s="90"/>
      <c r="H1648" s="90"/>
      <c r="I1648" s="90"/>
    </row>
    <row r="1649" spans="1:9" ht="9.9499999999999993" customHeight="1" x14ac:dyDescent="0.25">
      <c r="A1649" s="86"/>
      <c r="B1649" s="86"/>
      <c r="C1649" s="86"/>
      <c r="D1649" s="86"/>
      <c r="E1649" s="9"/>
      <c r="F1649" s="9"/>
      <c r="G1649" s="9"/>
      <c r="H1649" s="9"/>
      <c r="I1649" s="9"/>
    </row>
    <row r="1650" spans="1:9" ht="20.100000000000001" customHeight="1" x14ac:dyDescent="0.25">
      <c r="A1650" s="88" t="s">
        <v>2324</v>
      </c>
      <c r="B1650" s="88"/>
      <c r="C1650" s="88"/>
      <c r="D1650" s="88"/>
      <c r="E1650" s="88"/>
      <c r="F1650" s="88"/>
      <c r="G1650" s="88"/>
      <c r="H1650" s="88"/>
      <c r="I1650" s="88"/>
    </row>
    <row r="1651" spans="1:9" ht="15" customHeight="1" x14ac:dyDescent="0.25">
      <c r="A1651" s="89"/>
      <c r="B1651" s="89"/>
      <c r="C1651" s="14" t="s">
        <v>2069</v>
      </c>
      <c r="D1651" s="14" t="s">
        <v>2058</v>
      </c>
      <c r="E1651" s="14" t="s">
        <v>2059</v>
      </c>
      <c r="F1651" s="9"/>
      <c r="G1651" s="9"/>
      <c r="H1651" s="9"/>
      <c r="I1651" s="9"/>
    </row>
    <row r="1652" spans="1:9" ht="12.95" customHeight="1" x14ac:dyDescent="0.25">
      <c r="A1652" s="15"/>
      <c r="B1652" s="16" t="s">
        <v>2104</v>
      </c>
      <c r="C1652" s="17">
        <v>203.77</v>
      </c>
      <c r="D1652" s="17">
        <v>1</v>
      </c>
      <c r="E1652" s="18">
        <v>203.77</v>
      </c>
      <c r="F1652" s="9"/>
      <c r="G1652" s="9"/>
      <c r="H1652" s="9"/>
      <c r="I1652" s="9"/>
    </row>
    <row r="1653" spans="1:9" ht="15" customHeight="1" x14ac:dyDescent="0.25">
      <c r="A1653" s="19"/>
      <c r="B1653" s="20"/>
      <c r="C1653" s="21"/>
      <c r="D1653" s="21"/>
      <c r="E1653" s="22">
        <v>203.77</v>
      </c>
      <c r="F1653" s="9"/>
      <c r="G1653" s="9"/>
      <c r="H1653" s="9"/>
      <c r="I1653" s="9"/>
    </row>
    <row r="1654" spans="1:9" ht="9.9499999999999993" customHeight="1" x14ac:dyDescent="0.25">
      <c r="A1654" s="86"/>
      <c r="B1654" s="86"/>
      <c r="C1654" s="86"/>
      <c r="D1654" s="9"/>
      <c r="E1654" s="9"/>
      <c r="F1654" s="9"/>
      <c r="G1654" s="9"/>
      <c r="H1654" s="9"/>
      <c r="I1654" s="9"/>
    </row>
    <row r="1655" spans="1:9" ht="12" customHeight="1" x14ac:dyDescent="0.25">
      <c r="A1655" s="9"/>
      <c r="B1655" s="9"/>
      <c r="C1655" s="9"/>
      <c r="D1655" s="90" t="s">
        <v>4381</v>
      </c>
      <c r="E1655" s="90"/>
      <c r="F1655" s="90"/>
      <c r="G1655" s="90"/>
      <c r="H1655" s="90"/>
      <c r="I1655" s="90"/>
    </row>
    <row r="1656" spans="1:9" ht="9.9499999999999993" customHeight="1" x14ac:dyDescent="0.25">
      <c r="A1656" s="86"/>
      <c r="B1656" s="86"/>
      <c r="C1656" s="86"/>
      <c r="D1656" s="86"/>
      <c r="E1656" s="9"/>
      <c r="F1656" s="9"/>
      <c r="G1656" s="9"/>
      <c r="H1656" s="9"/>
      <c r="I1656" s="9"/>
    </row>
    <row r="1657" spans="1:9" ht="30.95" customHeight="1" x14ac:dyDescent="0.25">
      <c r="A1657" s="88" t="s">
        <v>2325</v>
      </c>
      <c r="B1657" s="88"/>
      <c r="C1657" s="88"/>
      <c r="D1657" s="88"/>
      <c r="E1657" s="88"/>
      <c r="F1657" s="88"/>
      <c r="G1657" s="88"/>
      <c r="H1657" s="88"/>
      <c r="I1657" s="88"/>
    </row>
    <row r="1658" spans="1:9" ht="15" customHeight="1" x14ac:dyDescent="0.25">
      <c r="A1658" s="89"/>
      <c r="B1658" s="89"/>
      <c r="C1658" s="14" t="s">
        <v>2076</v>
      </c>
      <c r="D1658" s="14" t="s">
        <v>2059</v>
      </c>
      <c r="E1658" s="9"/>
      <c r="F1658" s="9"/>
      <c r="G1658" s="9"/>
      <c r="H1658" s="9"/>
      <c r="I1658" s="9"/>
    </row>
    <row r="1659" spans="1:9" ht="12.95" customHeight="1" x14ac:dyDescent="0.25">
      <c r="A1659" s="15" t="s">
        <v>2077</v>
      </c>
      <c r="B1659" s="16" t="s">
        <v>2076</v>
      </c>
      <c r="C1659" s="17">
        <v>4478.45</v>
      </c>
      <c r="D1659" s="18">
        <v>4478.45</v>
      </c>
      <c r="E1659" s="9"/>
      <c r="F1659" s="9"/>
      <c r="G1659" s="9"/>
      <c r="H1659" s="9"/>
      <c r="I1659" s="9"/>
    </row>
    <row r="1660" spans="1:9" ht="15" customHeight="1" x14ac:dyDescent="0.25">
      <c r="A1660" s="19"/>
      <c r="B1660" s="20"/>
      <c r="C1660" s="21"/>
      <c r="D1660" s="22">
        <v>4478.45</v>
      </c>
      <c r="E1660" s="9"/>
      <c r="F1660" s="9"/>
      <c r="G1660" s="9"/>
      <c r="H1660" s="9"/>
      <c r="I1660" s="9"/>
    </row>
    <row r="1661" spans="1:9" ht="9.9499999999999993" customHeight="1" x14ac:dyDescent="0.25">
      <c r="A1661" s="86"/>
      <c r="B1661" s="86"/>
      <c r="C1661" s="86"/>
      <c r="D1661" s="9"/>
      <c r="E1661" s="9"/>
      <c r="F1661" s="9"/>
      <c r="G1661" s="9"/>
      <c r="H1661" s="9"/>
      <c r="I1661" s="9"/>
    </row>
    <row r="1662" spans="1:9" ht="12" customHeight="1" x14ac:dyDescent="0.25">
      <c r="A1662" s="9"/>
      <c r="B1662" s="9"/>
      <c r="C1662" s="9"/>
      <c r="D1662" s="90" t="s">
        <v>4382</v>
      </c>
      <c r="E1662" s="90"/>
      <c r="F1662" s="90"/>
      <c r="G1662" s="90"/>
      <c r="H1662" s="90"/>
      <c r="I1662" s="90"/>
    </row>
    <row r="1663" spans="1:9" ht="9.9499999999999993" customHeight="1" x14ac:dyDescent="0.25">
      <c r="A1663" s="86"/>
      <c r="B1663" s="86"/>
      <c r="C1663" s="86"/>
      <c r="D1663" s="86"/>
      <c r="E1663" s="9"/>
      <c r="F1663" s="9"/>
      <c r="G1663" s="9"/>
      <c r="H1663" s="9"/>
      <c r="I1663" s="9"/>
    </row>
    <row r="1664" spans="1:9" ht="30.95" customHeight="1" x14ac:dyDescent="0.25">
      <c r="A1664" s="88" t="s">
        <v>2326</v>
      </c>
      <c r="B1664" s="88"/>
      <c r="C1664" s="88"/>
      <c r="D1664" s="88"/>
      <c r="E1664" s="88"/>
      <c r="F1664" s="88"/>
      <c r="G1664" s="88"/>
      <c r="H1664" s="88"/>
      <c r="I1664" s="88"/>
    </row>
    <row r="1665" spans="1:9" ht="15" customHeight="1" x14ac:dyDescent="0.25">
      <c r="A1665" s="89"/>
      <c r="B1665" s="89"/>
      <c r="C1665" s="14" t="s">
        <v>2076</v>
      </c>
      <c r="D1665" s="14" t="s">
        <v>2079</v>
      </c>
      <c r="E1665" s="14" t="s">
        <v>2059</v>
      </c>
      <c r="F1665" s="9"/>
      <c r="G1665" s="9"/>
      <c r="H1665" s="9"/>
      <c r="I1665" s="9"/>
    </row>
    <row r="1666" spans="1:9" ht="18.95" customHeight="1" x14ac:dyDescent="0.25">
      <c r="A1666" s="15" t="s">
        <v>2080</v>
      </c>
      <c r="B1666" s="16" t="s">
        <v>2081</v>
      </c>
      <c r="C1666" s="17">
        <v>904.33</v>
      </c>
      <c r="D1666" s="17">
        <v>0.1</v>
      </c>
      <c r="E1666" s="18">
        <v>90.43</v>
      </c>
      <c r="F1666" s="9"/>
      <c r="G1666" s="9"/>
      <c r="H1666" s="9"/>
      <c r="I1666" s="9"/>
    </row>
    <row r="1667" spans="1:9" ht="15" customHeight="1" x14ac:dyDescent="0.25">
      <c r="A1667" s="19"/>
      <c r="B1667" s="20"/>
      <c r="C1667" s="21"/>
      <c r="D1667" s="21"/>
      <c r="E1667" s="22">
        <v>90.43</v>
      </c>
      <c r="F1667" s="9"/>
      <c r="G1667" s="9"/>
      <c r="H1667" s="9"/>
      <c r="I1667" s="9"/>
    </row>
    <row r="1668" spans="1:9" ht="9.9499999999999993" customHeight="1" x14ac:dyDescent="0.25">
      <c r="A1668" s="86"/>
      <c r="B1668" s="86"/>
      <c r="C1668" s="86"/>
      <c r="D1668" s="9"/>
      <c r="E1668" s="9"/>
      <c r="F1668" s="9"/>
      <c r="G1668" s="9"/>
      <c r="H1668" s="9"/>
      <c r="I1668" s="9"/>
    </row>
    <row r="1669" spans="1:9" ht="12" customHeight="1" x14ac:dyDescent="0.25">
      <c r="A1669" s="9"/>
      <c r="B1669" s="9"/>
      <c r="C1669" s="9"/>
      <c r="D1669" s="90" t="s">
        <v>4383</v>
      </c>
      <c r="E1669" s="90"/>
      <c r="F1669" s="90"/>
      <c r="G1669" s="90"/>
      <c r="H1669" s="90"/>
      <c r="I1669" s="90"/>
    </row>
    <row r="1670" spans="1:9" ht="9.9499999999999993" customHeight="1" x14ac:dyDescent="0.25">
      <c r="A1670" s="86"/>
      <c r="B1670" s="86"/>
      <c r="C1670" s="86"/>
      <c r="D1670" s="86"/>
      <c r="E1670" s="9"/>
      <c r="F1670" s="9"/>
      <c r="G1670" s="9"/>
      <c r="H1670" s="9"/>
      <c r="I1670" s="9"/>
    </row>
    <row r="1671" spans="1:9" ht="30.95" customHeight="1" x14ac:dyDescent="0.25">
      <c r="A1671" s="88" t="s">
        <v>2327</v>
      </c>
      <c r="B1671" s="88"/>
      <c r="C1671" s="88"/>
      <c r="D1671" s="88"/>
      <c r="E1671" s="88"/>
      <c r="F1671" s="88"/>
      <c r="G1671" s="88"/>
      <c r="H1671" s="88"/>
      <c r="I1671" s="88"/>
    </row>
    <row r="1672" spans="1:9" ht="15" customHeight="1" x14ac:dyDescent="0.25">
      <c r="A1672" s="89"/>
      <c r="B1672" s="89"/>
      <c r="C1672" s="14" t="s">
        <v>2076</v>
      </c>
      <c r="D1672" s="14" t="s">
        <v>2079</v>
      </c>
      <c r="E1672" s="14" t="s">
        <v>2058</v>
      </c>
      <c r="F1672" s="14" t="s">
        <v>2059</v>
      </c>
      <c r="G1672" s="9"/>
      <c r="H1672" s="9"/>
      <c r="I1672" s="9"/>
    </row>
    <row r="1673" spans="1:9" ht="27" customHeight="1" x14ac:dyDescent="0.25">
      <c r="A1673" s="15" t="s">
        <v>2083</v>
      </c>
      <c r="B1673" s="16" t="s">
        <v>2084</v>
      </c>
      <c r="C1673" s="17">
        <v>4.3</v>
      </c>
      <c r="D1673" s="17">
        <v>0.1</v>
      </c>
      <c r="E1673" s="17">
        <v>3</v>
      </c>
      <c r="F1673" s="18">
        <v>1.29</v>
      </c>
      <c r="G1673" s="9"/>
      <c r="H1673" s="9"/>
      <c r="I1673" s="9"/>
    </row>
    <row r="1674" spans="1:9" ht="15" customHeight="1" x14ac:dyDescent="0.25">
      <c r="A1674" s="19"/>
      <c r="B1674" s="20"/>
      <c r="C1674" s="21"/>
      <c r="D1674" s="21"/>
      <c r="E1674" s="21"/>
      <c r="F1674" s="22">
        <v>1.29</v>
      </c>
      <c r="G1674" s="9"/>
      <c r="H1674" s="9"/>
      <c r="I1674" s="9"/>
    </row>
    <row r="1675" spans="1:9" ht="9.9499999999999993" customHeight="1" x14ac:dyDescent="0.25">
      <c r="A1675" s="86"/>
      <c r="B1675" s="86"/>
      <c r="C1675" s="86"/>
      <c r="D1675" s="9"/>
      <c r="E1675" s="9"/>
      <c r="F1675" s="9"/>
      <c r="G1675" s="9"/>
      <c r="H1675" s="9"/>
      <c r="I1675" s="9"/>
    </row>
    <row r="1676" spans="1:9" ht="12" customHeight="1" x14ac:dyDescent="0.25">
      <c r="A1676" s="9"/>
      <c r="B1676" s="9"/>
      <c r="C1676" s="9"/>
      <c r="D1676" s="90" t="s">
        <v>4337</v>
      </c>
      <c r="E1676" s="90"/>
      <c r="F1676" s="90"/>
      <c r="G1676" s="90"/>
      <c r="H1676" s="90"/>
      <c r="I1676" s="90"/>
    </row>
    <row r="1677" spans="1:9" ht="9.9499999999999993" customHeight="1" x14ac:dyDescent="0.25">
      <c r="A1677" s="86"/>
      <c r="B1677" s="86"/>
      <c r="C1677" s="86"/>
      <c r="D1677" s="86"/>
      <c r="E1677" s="9"/>
      <c r="F1677" s="9"/>
      <c r="G1677" s="9"/>
      <c r="H1677" s="9"/>
      <c r="I1677" s="9"/>
    </row>
    <row r="1678" spans="1:9" ht="42.95" customHeight="1" x14ac:dyDescent="0.25">
      <c r="A1678" s="88" t="s">
        <v>2328</v>
      </c>
      <c r="B1678" s="88"/>
      <c r="C1678" s="88"/>
      <c r="D1678" s="88"/>
      <c r="E1678" s="88"/>
      <c r="F1678" s="88"/>
      <c r="G1678" s="88"/>
      <c r="H1678" s="88"/>
      <c r="I1678" s="88"/>
    </row>
    <row r="1679" spans="1:9" ht="15" customHeight="1" x14ac:dyDescent="0.25">
      <c r="A1679" s="89"/>
      <c r="B1679" s="89"/>
      <c r="C1679" s="14" t="s">
        <v>2076</v>
      </c>
      <c r="D1679" s="14" t="s">
        <v>2056</v>
      </c>
      <c r="E1679" s="14" t="s">
        <v>2058</v>
      </c>
      <c r="F1679" s="14" t="s">
        <v>2086</v>
      </c>
      <c r="G1679" s="14" t="s">
        <v>2059</v>
      </c>
      <c r="H1679" s="9"/>
      <c r="I1679" s="9"/>
    </row>
    <row r="1680" spans="1:9" ht="18.95" customHeight="1" x14ac:dyDescent="0.25">
      <c r="A1680" s="15" t="s">
        <v>2087</v>
      </c>
      <c r="B1680" s="16" t="s">
        <v>2088</v>
      </c>
      <c r="C1680" s="17">
        <v>4478.45</v>
      </c>
      <c r="D1680" s="17">
        <v>0.1</v>
      </c>
      <c r="E1680" s="17">
        <v>1</v>
      </c>
      <c r="F1680" s="17">
        <v>1.5</v>
      </c>
      <c r="G1680" s="18">
        <v>671.77</v>
      </c>
      <c r="H1680" s="9"/>
      <c r="I1680" s="9"/>
    </row>
    <row r="1681" spans="1:9" ht="18.95" customHeight="1" x14ac:dyDescent="0.25">
      <c r="A1681" s="15" t="s">
        <v>2089</v>
      </c>
      <c r="B1681" s="16" t="s">
        <v>2088</v>
      </c>
      <c r="C1681" s="17">
        <v>904.33</v>
      </c>
      <c r="D1681" s="17">
        <v>0.1</v>
      </c>
      <c r="E1681" s="17">
        <v>1</v>
      </c>
      <c r="F1681" s="17">
        <v>1.5</v>
      </c>
      <c r="G1681" s="18">
        <v>135.65</v>
      </c>
      <c r="H1681" s="9"/>
      <c r="I1681" s="9"/>
    </row>
    <row r="1682" spans="1:9" ht="27" customHeight="1" x14ac:dyDescent="0.25">
      <c r="A1682" s="15" t="s">
        <v>2090</v>
      </c>
      <c r="B1682" s="16" t="s">
        <v>2088</v>
      </c>
      <c r="C1682" s="17">
        <v>4.5999999999999996</v>
      </c>
      <c r="D1682" s="17">
        <v>0.1</v>
      </c>
      <c r="E1682" s="17">
        <v>3</v>
      </c>
      <c r="F1682" s="17">
        <v>1.5</v>
      </c>
      <c r="G1682" s="18">
        <v>2.0699999999999998</v>
      </c>
      <c r="H1682" s="9"/>
      <c r="I1682" s="9"/>
    </row>
    <row r="1683" spans="1:9" ht="15" customHeight="1" x14ac:dyDescent="0.25">
      <c r="A1683" s="19"/>
      <c r="B1683" s="20"/>
      <c r="C1683" s="21"/>
      <c r="D1683" s="21"/>
      <c r="E1683" s="21"/>
      <c r="F1683" s="21"/>
      <c r="G1683" s="22">
        <v>809.49</v>
      </c>
      <c r="H1683" s="9"/>
      <c r="I1683" s="9"/>
    </row>
    <row r="1684" spans="1:9" ht="9.9499999999999993" customHeight="1" x14ac:dyDescent="0.25">
      <c r="A1684" s="86"/>
      <c r="B1684" s="86"/>
      <c r="C1684" s="86"/>
      <c r="D1684" s="9"/>
      <c r="E1684" s="9"/>
      <c r="F1684" s="9"/>
      <c r="G1684" s="9"/>
      <c r="H1684" s="9"/>
      <c r="I1684" s="9"/>
    </row>
    <row r="1685" spans="1:9" ht="12" customHeight="1" x14ac:dyDescent="0.25">
      <c r="A1685" s="9"/>
      <c r="B1685" s="9"/>
      <c r="C1685" s="9"/>
      <c r="D1685" s="90" t="s">
        <v>4384</v>
      </c>
      <c r="E1685" s="90"/>
      <c r="F1685" s="90"/>
      <c r="G1685" s="90"/>
      <c r="H1685" s="90"/>
      <c r="I1685" s="90"/>
    </row>
    <row r="1686" spans="1:9" ht="9.9499999999999993" customHeight="1" x14ac:dyDescent="0.25">
      <c r="A1686" s="86"/>
      <c r="B1686" s="86"/>
      <c r="C1686" s="86"/>
      <c r="D1686" s="86"/>
      <c r="E1686" s="9"/>
      <c r="F1686" s="9"/>
      <c r="G1686" s="9"/>
      <c r="H1686" s="9"/>
      <c r="I1686" s="9"/>
    </row>
    <row r="1687" spans="1:9" ht="30.95" customHeight="1" x14ac:dyDescent="0.25">
      <c r="A1687" s="88" t="s">
        <v>2329</v>
      </c>
      <c r="B1687" s="88"/>
      <c r="C1687" s="88"/>
      <c r="D1687" s="88"/>
      <c r="E1687" s="88"/>
      <c r="F1687" s="88"/>
      <c r="G1687" s="88"/>
      <c r="H1687" s="88"/>
      <c r="I1687" s="88"/>
    </row>
    <row r="1688" spans="1:9" ht="15" customHeight="1" x14ac:dyDescent="0.25">
      <c r="A1688" s="89"/>
      <c r="B1688" s="89"/>
      <c r="C1688" s="14" t="s">
        <v>2076</v>
      </c>
      <c r="D1688" s="14" t="s">
        <v>2056</v>
      </c>
      <c r="E1688" s="14" t="s">
        <v>2058</v>
      </c>
      <c r="F1688" s="14" t="s">
        <v>2092</v>
      </c>
      <c r="G1688" s="14" t="s">
        <v>2086</v>
      </c>
      <c r="H1688" s="14" t="s">
        <v>2059</v>
      </c>
      <c r="I1688" s="9"/>
    </row>
    <row r="1689" spans="1:9" ht="18.95" customHeight="1" x14ac:dyDescent="0.25">
      <c r="A1689" s="15" t="s">
        <v>2087</v>
      </c>
      <c r="B1689" s="16" t="s">
        <v>2186</v>
      </c>
      <c r="C1689" s="17">
        <v>4478.45</v>
      </c>
      <c r="D1689" s="17">
        <v>0.1</v>
      </c>
      <c r="E1689" s="17">
        <v>1</v>
      </c>
      <c r="F1689" s="17">
        <v>30</v>
      </c>
      <c r="G1689" s="17">
        <v>1.5</v>
      </c>
      <c r="H1689" s="18">
        <v>20153.03</v>
      </c>
      <c r="I1689" s="9"/>
    </row>
    <row r="1690" spans="1:9" ht="18.95" customHeight="1" x14ac:dyDescent="0.25">
      <c r="A1690" s="15" t="s">
        <v>2089</v>
      </c>
      <c r="B1690" s="16" t="s">
        <v>2186</v>
      </c>
      <c r="C1690" s="17">
        <v>904.33</v>
      </c>
      <c r="D1690" s="17">
        <v>0.05</v>
      </c>
      <c r="E1690" s="17">
        <v>1</v>
      </c>
      <c r="F1690" s="17">
        <v>30</v>
      </c>
      <c r="G1690" s="17">
        <v>1.5</v>
      </c>
      <c r="H1690" s="18">
        <v>2034.74</v>
      </c>
      <c r="I1690" s="9"/>
    </row>
    <row r="1691" spans="1:9" ht="27" customHeight="1" x14ac:dyDescent="0.25">
      <c r="A1691" s="15" t="s">
        <v>2090</v>
      </c>
      <c r="B1691" s="16" t="s">
        <v>2186</v>
      </c>
      <c r="C1691" s="17">
        <v>4.5999999999999996</v>
      </c>
      <c r="D1691" s="17">
        <v>0.1</v>
      </c>
      <c r="E1691" s="17">
        <v>3</v>
      </c>
      <c r="F1691" s="17">
        <v>30</v>
      </c>
      <c r="G1691" s="17">
        <v>1.5</v>
      </c>
      <c r="H1691" s="18">
        <v>62.1</v>
      </c>
      <c r="I1691" s="9"/>
    </row>
    <row r="1692" spans="1:9" ht="15" customHeight="1" x14ac:dyDescent="0.25">
      <c r="A1692" s="19"/>
      <c r="B1692" s="20"/>
      <c r="C1692" s="21"/>
      <c r="D1692" s="21"/>
      <c r="E1692" s="21"/>
      <c r="F1692" s="21"/>
      <c r="G1692" s="21"/>
      <c r="H1692" s="22">
        <v>22249.87</v>
      </c>
      <c r="I1692" s="9"/>
    </row>
    <row r="1693" spans="1:9" ht="9.9499999999999993" customHeight="1" x14ac:dyDescent="0.25">
      <c r="A1693" s="86"/>
      <c r="B1693" s="86"/>
      <c r="C1693" s="86"/>
      <c r="D1693" s="9"/>
      <c r="E1693" s="9"/>
      <c r="F1693" s="9"/>
      <c r="G1693" s="9"/>
      <c r="H1693" s="9"/>
      <c r="I1693" s="9"/>
    </row>
    <row r="1694" spans="1:9" ht="12" customHeight="1" x14ac:dyDescent="0.25">
      <c r="A1694" s="9"/>
      <c r="B1694" s="9"/>
      <c r="C1694" s="9"/>
      <c r="D1694" s="90" t="s">
        <v>4385</v>
      </c>
      <c r="E1694" s="90"/>
      <c r="F1694" s="90"/>
      <c r="G1694" s="90"/>
      <c r="H1694" s="90"/>
      <c r="I1694" s="90"/>
    </row>
    <row r="1695" spans="1:9" ht="9.9499999999999993" customHeight="1" x14ac:dyDescent="0.25">
      <c r="A1695" s="86"/>
      <c r="B1695" s="86"/>
      <c r="C1695" s="86"/>
      <c r="D1695" s="86"/>
      <c r="E1695" s="9"/>
      <c r="F1695" s="9"/>
      <c r="G1695" s="9"/>
      <c r="H1695" s="9"/>
      <c r="I1695" s="9"/>
    </row>
    <row r="1696" spans="1:9" ht="42.95" customHeight="1" x14ac:dyDescent="0.25">
      <c r="A1696" s="88" t="s">
        <v>2330</v>
      </c>
      <c r="B1696" s="88"/>
      <c r="C1696" s="88"/>
      <c r="D1696" s="88"/>
      <c r="E1696" s="88"/>
      <c r="F1696" s="88"/>
      <c r="G1696" s="88"/>
      <c r="H1696" s="88"/>
      <c r="I1696" s="88"/>
    </row>
    <row r="1697" spans="1:9" ht="15" customHeight="1" x14ac:dyDescent="0.25">
      <c r="A1697" s="89"/>
      <c r="B1697" s="89"/>
      <c r="C1697" s="14" t="s">
        <v>2076</v>
      </c>
      <c r="D1697" s="14" t="s">
        <v>2056</v>
      </c>
      <c r="E1697" s="14" t="s">
        <v>2058</v>
      </c>
      <c r="F1697" s="14" t="s">
        <v>2092</v>
      </c>
      <c r="G1697" s="14" t="s">
        <v>2086</v>
      </c>
      <c r="H1697" s="14" t="s">
        <v>2059</v>
      </c>
      <c r="I1697" s="9"/>
    </row>
    <row r="1698" spans="1:9" ht="18.95" customHeight="1" x14ac:dyDescent="0.25">
      <c r="A1698" s="15" t="s">
        <v>2087</v>
      </c>
      <c r="B1698" s="16" t="s">
        <v>2186</v>
      </c>
      <c r="C1698" s="17">
        <v>4478.45</v>
      </c>
      <c r="D1698" s="17">
        <v>0.1</v>
      </c>
      <c r="E1698" s="17">
        <v>1</v>
      </c>
      <c r="F1698" s="17">
        <v>12</v>
      </c>
      <c r="G1698" s="17">
        <v>1.5</v>
      </c>
      <c r="H1698" s="18">
        <v>8061.21</v>
      </c>
      <c r="I1698" s="9"/>
    </row>
    <row r="1699" spans="1:9" ht="18.95" customHeight="1" x14ac:dyDescent="0.25">
      <c r="A1699" s="15" t="s">
        <v>2089</v>
      </c>
      <c r="B1699" s="16" t="s">
        <v>2186</v>
      </c>
      <c r="C1699" s="17">
        <v>904.33</v>
      </c>
      <c r="D1699" s="17">
        <v>0.1</v>
      </c>
      <c r="E1699" s="17">
        <v>1</v>
      </c>
      <c r="F1699" s="17">
        <v>12</v>
      </c>
      <c r="G1699" s="17">
        <v>1.5</v>
      </c>
      <c r="H1699" s="18">
        <v>1627.79</v>
      </c>
      <c r="I1699" s="9"/>
    </row>
    <row r="1700" spans="1:9" ht="27" customHeight="1" x14ac:dyDescent="0.25">
      <c r="A1700" s="15" t="s">
        <v>2090</v>
      </c>
      <c r="B1700" s="16" t="s">
        <v>2186</v>
      </c>
      <c r="C1700" s="17">
        <v>4.5999999999999996</v>
      </c>
      <c r="D1700" s="17">
        <v>0.1</v>
      </c>
      <c r="E1700" s="17">
        <v>3</v>
      </c>
      <c r="F1700" s="17">
        <v>12</v>
      </c>
      <c r="G1700" s="17">
        <v>1.5</v>
      </c>
      <c r="H1700" s="18">
        <v>24.84</v>
      </c>
      <c r="I1700" s="9"/>
    </row>
    <row r="1701" spans="1:9" ht="15" customHeight="1" x14ac:dyDescent="0.25">
      <c r="A1701" s="19"/>
      <c r="B1701" s="20"/>
      <c r="C1701" s="21"/>
      <c r="D1701" s="21"/>
      <c r="E1701" s="21"/>
      <c r="F1701" s="21"/>
      <c r="G1701" s="21"/>
      <c r="H1701" s="22">
        <v>9713.84</v>
      </c>
      <c r="I1701" s="9"/>
    </row>
    <row r="1702" spans="1:9" ht="9.9499999999999993" customHeight="1" x14ac:dyDescent="0.25">
      <c r="A1702" s="86"/>
      <c r="B1702" s="86"/>
      <c r="C1702" s="86"/>
      <c r="D1702" s="9"/>
      <c r="E1702" s="9"/>
      <c r="F1702" s="9"/>
      <c r="G1702" s="9"/>
      <c r="H1702" s="9"/>
      <c r="I1702" s="9"/>
    </row>
    <row r="1703" spans="1:9" ht="12" customHeight="1" x14ac:dyDescent="0.25">
      <c r="A1703" s="9"/>
      <c r="B1703" s="9"/>
      <c r="C1703" s="9"/>
      <c r="D1703" s="90" t="s">
        <v>4386</v>
      </c>
      <c r="E1703" s="90"/>
      <c r="F1703" s="90"/>
      <c r="G1703" s="90"/>
      <c r="H1703" s="90"/>
      <c r="I1703" s="90"/>
    </row>
    <row r="1704" spans="1:9" ht="9.9499999999999993" customHeight="1" x14ac:dyDescent="0.25">
      <c r="A1704" s="86"/>
      <c r="B1704" s="86"/>
      <c r="C1704" s="86"/>
      <c r="D1704" s="86"/>
      <c r="E1704" s="9"/>
      <c r="F1704" s="9"/>
      <c r="G1704" s="9"/>
      <c r="H1704" s="9"/>
      <c r="I1704" s="9"/>
    </row>
    <row r="1705" spans="1:9" ht="20.100000000000001" customHeight="1" x14ac:dyDescent="0.25">
      <c r="A1705" s="88" t="s">
        <v>2331</v>
      </c>
      <c r="B1705" s="88"/>
      <c r="C1705" s="88"/>
      <c r="D1705" s="88"/>
      <c r="E1705" s="88"/>
      <c r="F1705" s="88"/>
      <c r="G1705" s="88"/>
      <c r="H1705" s="88"/>
      <c r="I1705" s="88"/>
    </row>
    <row r="1706" spans="1:9" ht="15" customHeight="1" x14ac:dyDescent="0.25">
      <c r="A1706" s="89"/>
      <c r="B1706" s="89"/>
      <c r="C1706" s="14" t="s">
        <v>2076</v>
      </c>
      <c r="D1706" s="14" t="s">
        <v>2056</v>
      </c>
      <c r="E1706" s="14" t="s">
        <v>2086</v>
      </c>
      <c r="F1706" s="14" t="s">
        <v>2059</v>
      </c>
      <c r="G1706" s="9"/>
      <c r="H1706" s="9"/>
      <c r="I1706" s="9"/>
    </row>
    <row r="1707" spans="1:9" ht="18.95" customHeight="1" x14ac:dyDescent="0.25">
      <c r="A1707" s="15" t="s">
        <v>2096</v>
      </c>
      <c r="B1707" s="16" t="s">
        <v>2097</v>
      </c>
      <c r="C1707" s="17">
        <v>4478.45</v>
      </c>
      <c r="D1707" s="17">
        <v>0.1</v>
      </c>
      <c r="E1707" s="17">
        <v>1.5</v>
      </c>
      <c r="F1707" s="18">
        <v>671.77</v>
      </c>
      <c r="G1707" s="9"/>
      <c r="H1707" s="9"/>
      <c r="I1707" s="9"/>
    </row>
    <row r="1708" spans="1:9" ht="15" customHeight="1" x14ac:dyDescent="0.25">
      <c r="A1708" s="19"/>
      <c r="B1708" s="20"/>
      <c r="C1708" s="21"/>
      <c r="D1708" s="21"/>
      <c r="E1708" s="21"/>
      <c r="F1708" s="22">
        <v>671.77</v>
      </c>
      <c r="G1708" s="9"/>
      <c r="H1708" s="9"/>
      <c r="I1708" s="9"/>
    </row>
    <row r="1709" spans="1:9" ht="9.9499999999999993" customHeight="1" x14ac:dyDescent="0.25">
      <c r="A1709" s="86"/>
      <c r="B1709" s="86"/>
      <c r="C1709" s="86"/>
      <c r="D1709" s="9"/>
      <c r="E1709" s="9"/>
      <c r="F1709" s="9"/>
      <c r="G1709" s="9"/>
      <c r="H1709" s="9"/>
      <c r="I1709" s="9"/>
    </row>
    <row r="1710" spans="1:9" ht="12" customHeight="1" x14ac:dyDescent="0.25">
      <c r="A1710" s="9"/>
      <c r="B1710" s="9"/>
      <c r="C1710" s="9"/>
      <c r="D1710" s="90" t="s">
        <v>4387</v>
      </c>
      <c r="E1710" s="90"/>
      <c r="F1710" s="90"/>
      <c r="G1710" s="90"/>
      <c r="H1710" s="90"/>
      <c r="I1710" s="90"/>
    </row>
    <row r="1711" spans="1:9" ht="9.9499999999999993" customHeight="1" x14ac:dyDescent="0.25">
      <c r="A1711" s="86"/>
      <c r="B1711" s="86"/>
      <c r="C1711" s="86"/>
      <c r="D1711" s="86"/>
      <c r="E1711" s="9"/>
      <c r="F1711" s="9"/>
      <c r="G1711" s="9"/>
      <c r="H1711" s="9"/>
      <c r="I1711" s="9"/>
    </row>
    <row r="1712" spans="1:9" ht="30.95" customHeight="1" x14ac:dyDescent="0.25">
      <c r="A1712" s="88" t="s">
        <v>2332</v>
      </c>
      <c r="B1712" s="88"/>
      <c r="C1712" s="88"/>
      <c r="D1712" s="88"/>
      <c r="E1712" s="88"/>
      <c r="F1712" s="88"/>
      <c r="G1712" s="88"/>
      <c r="H1712" s="88"/>
      <c r="I1712" s="88"/>
    </row>
    <row r="1713" spans="1:9" ht="15" customHeight="1" x14ac:dyDescent="0.25">
      <c r="A1713" s="89"/>
      <c r="B1713" s="89"/>
      <c r="C1713" s="14" t="s">
        <v>2076</v>
      </c>
      <c r="D1713" s="14" t="s">
        <v>2079</v>
      </c>
      <c r="E1713" s="14" t="s">
        <v>2092</v>
      </c>
      <c r="F1713" s="14" t="s">
        <v>2086</v>
      </c>
      <c r="G1713" s="14" t="s">
        <v>2059</v>
      </c>
      <c r="H1713" s="9"/>
      <c r="I1713" s="9"/>
    </row>
    <row r="1714" spans="1:9" ht="27" customHeight="1" x14ac:dyDescent="0.25">
      <c r="A1714" s="15" t="s">
        <v>2099</v>
      </c>
      <c r="B1714" s="16" t="s">
        <v>2100</v>
      </c>
      <c r="C1714" s="17">
        <v>904.33</v>
      </c>
      <c r="D1714" s="17">
        <v>0.1</v>
      </c>
      <c r="E1714" s="17">
        <v>29.7</v>
      </c>
      <c r="F1714" s="17">
        <v>1.5</v>
      </c>
      <c r="G1714" s="18">
        <v>4028.79</v>
      </c>
      <c r="H1714" s="9"/>
      <c r="I1714" s="9"/>
    </row>
    <row r="1715" spans="1:9" ht="15" customHeight="1" x14ac:dyDescent="0.25">
      <c r="A1715" s="19"/>
      <c r="B1715" s="20"/>
      <c r="C1715" s="21"/>
      <c r="D1715" s="21"/>
      <c r="E1715" s="21"/>
      <c r="F1715" s="21"/>
      <c r="G1715" s="22">
        <v>4028.79</v>
      </c>
      <c r="H1715" s="9"/>
      <c r="I1715" s="9"/>
    </row>
    <row r="1716" spans="1:9" ht="9.9499999999999993" customHeight="1" x14ac:dyDescent="0.25">
      <c r="A1716" s="86"/>
      <c r="B1716" s="86"/>
      <c r="C1716" s="86"/>
      <c r="D1716" s="9"/>
      <c r="E1716" s="9"/>
      <c r="F1716" s="9"/>
      <c r="G1716" s="9"/>
      <c r="H1716" s="9"/>
      <c r="I1716" s="9"/>
    </row>
    <row r="1717" spans="1:9" ht="12" customHeight="1" x14ac:dyDescent="0.25">
      <c r="A1717" s="9"/>
      <c r="B1717" s="9"/>
      <c r="C1717" s="9"/>
      <c r="D1717" s="90" t="s">
        <v>4388</v>
      </c>
      <c r="E1717" s="90"/>
      <c r="F1717" s="90"/>
      <c r="G1717" s="90"/>
      <c r="H1717" s="90"/>
      <c r="I1717" s="90"/>
    </row>
    <row r="1718" spans="1:9" ht="9.9499999999999993" customHeight="1" x14ac:dyDescent="0.25">
      <c r="A1718" s="86"/>
      <c r="B1718" s="86"/>
      <c r="C1718" s="86"/>
      <c r="D1718" s="86"/>
      <c r="E1718" s="9"/>
      <c r="F1718" s="9"/>
      <c r="G1718" s="9"/>
      <c r="H1718" s="9"/>
      <c r="I1718" s="9"/>
    </row>
    <row r="1719" spans="1:9" ht="30.95" customHeight="1" x14ac:dyDescent="0.25">
      <c r="A1719" s="88" t="s">
        <v>2333</v>
      </c>
      <c r="B1719" s="88"/>
      <c r="C1719" s="88"/>
      <c r="D1719" s="88"/>
      <c r="E1719" s="88"/>
      <c r="F1719" s="88"/>
      <c r="G1719" s="88"/>
      <c r="H1719" s="88"/>
      <c r="I1719" s="88"/>
    </row>
    <row r="1720" spans="1:9" ht="15" customHeight="1" x14ac:dyDescent="0.25">
      <c r="A1720" s="89"/>
      <c r="B1720" s="89"/>
      <c r="C1720" s="14" t="s">
        <v>2076</v>
      </c>
      <c r="D1720" s="14" t="s">
        <v>2079</v>
      </c>
      <c r="E1720" s="14" t="s">
        <v>2059</v>
      </c>
      <c r="F1720" s="9"/>
      <c r="G1720" s="9"/>
      <c r="H1720" s="9"/>
      <c r="I1720" s="9"/>
    </row>
    <row r="1721" spans="1:9" ht="18.95" customHeight="1" x14ac:dyDescent="0.25">
      <c r="A1721" s="15" t="s">
        <v>2080</v>
      </c>
      <c r="B1721" s="16" t="s">
        <v>2081</v>
      </c>
      <c r="C1721" s="17">
        <v>904.33</v>
      </c>
      <c r="D1721" s="17">
        <v>0.1</v>
      </c>
      <c r="E1721" s="18">
        <v>90.43</v>
      </c>
      <c r="F1721" s="9"/>
      <c r="G1721" s="9"/>
      <c r="H1721" s="9"/>
      <c r="I1721" s="9"/>
    </row>
    <row r="1722" spans="1:9" ht="15" customHeight="1" x14ac:dyDescent="0.25">
      <c r="A1722" s="19"/>
      <c r="B1722" s="20"/>
      <c r="C1722" s="21"/>
      <c r="D1722" s="21"/>
      <c r="E1722" s="22">
        <v>90.43</v>
      </c>
      <c r="F1722" s="9"/>
      <c r="G1722" s="9"/>
      <c r="H1722" s="9"/>
      <c r="I1722" s="9"/>
    </row>
    <row r="1723" spans="1:9" ht="9.9499999999999993" customHeight="1" x14ac:dyDescent="0.25">
      <c r="A1723" s="86"/>
      <c r="B1723" s="86"/>
      <c r="C1723" s="86"/>
      <c r="D1723" s="9"/>
      <c r="E1723" s="9"/>
      <c r="F1723" s="9"/>
      <c r="G1723" s="9"/>
      <c r="H1723" s="9"/>
      <c r="I1723" s="9"/>
    </row>
    <row r="1724" spans="1:9" ht="12" customHeight="1" x14ac:dyDescent="0.25">
      <c r="A1724" s="9"/>
      <c r="B1724" s="9"/>
      <c r="C1724" s="9"/>
      <c r="D1724" s="90" t="s">
        <v>4383</v>
      </c>
      <c r="E1724" s="90"/>
      <c r="F1724" s="90"/>
      <c r="G1724" s="90"/>
      <c r="H1724" s="90"/>
      <c r="I1724" s="90"/>
    </row>
    <row r="1725" spans="1:9" ht="9.9499999999999993" customHeight="1" x14ac:dyDescent="0.25">
      <c r="A1725" s="86"/>
      <c r="B1725" s="86"/>
      <c r="C1725" s="86"/>
      <c r="D1725" s="86"/>
      <c r="E1725" s="9"/>
      <c r="F1725" s="9"/>
      <c r="G1725" s="9"/>
      <c r="H1725" s="9"/>
      <c r="I1725" s="9"/>
    </row>
    <row r="1726" spans="1:9" ht="30.95" customHeight="1" x14ac:dyDescent="0.25">
      <c r="A1726" s="88" t="s">
        <v>2334</v>
      </c>
      <c r="B1726" s="88"/>
      <c r="C1726" s="88"/>
      <c r="D1726" s="88"/>
      <c r="E1726" s="88"/>
      <c r="F1726" s="88"/>
      <c r="G1726" s="88"/>
      <c r="H1726" s="88"/>
      <c r="I1726" s="88"/>
    </row>
    <row r="1727" spans="1:9" ht="15" customHeight="1" x14ac:dyDescent="0.25">
      <c r="A1727" s="89"/>
      <c r="B1727" s="89"/>
      <c r="C1727" s="14" t="s">
        <v>2076</v>
      </c>
      <c r="D1727" s="14" t="s">
        <v>2059</v>
      </c>
      <c r="E1727" s="9"/>
      <c r="F1727" s="9"/>
      <c r="G1727" s="9"/>
      <c r="H1727" s="9"/>
      <c r="I1727" s="9"/>
    </row>
    <row r="1728" spans="1:9" ht="18.95" customHeight="1" x14ac:dyDescent="0.25">
      <c r="A1728" s="15" t="s">
        <v>2170</v>
      </c>
      <c r="B1728" s="16" t="s">
        <v>2076</v>
      </c>
      <c r="C1728" s="17">
        <v>904.33</v>
      </c>
      <c r="D1728" s="18">
        <v>904.33</v>
      </c>
      <c r="E1728" s="9"/>
      <c r="F1728" s="9"/>
      <c r="G1728" s="9"/>
      <c r="H1728" s="9"/>
      <c r="I1728" s="9"/>
    </row>
    <row r="1729" spans="1:9" ht="15" customHeight="1" x14ac:dyDescent="0.25">
      <c r="A1729" s="19"/>
      <c r="B1729" s="20"/>
      <c r="C1729" s="21"/>
      <c r="D1729" s="22">
        <v>904.33</v>
      </c>
      <c r="E1729" s="9"/>
      <c r="F1729" s="9"/>
      <c r="G1729" s="9"/>
      <c r="H1729" s="9"/>
      <c r="I1729" s="9"/>
    </row>
    <row r="1730" spans="1:9" ht="9.9499999999999993" customHeight="1" x14ac:dyDescent="0.25">
      <c r="A1730" s="86"/>
      <c r="B1730" s="86"/>
      <c r="C1730" s="86"/>
      <c r="D1730" s="9"/>
      <c r="E1730" s="9"/>
      <c r="F1730" s="9"/>
      <c r="G1730" s="9"/>
      <c r="H1730" s="9"/>
      <c r="I1730" s="9"/>
    </row>
    <row r="1731" spans="1:9" ht="12" customHeight="1" x14ac:dyDescent="0.25">
      <c r="A1731" s="9"/>
      <c r="B1731" s="9"/>
      <c r="C1731" s="9"/>
      <c r="D1731" s="90" t="s">
        <v>4389</v>
      </c>
      <c r="E1731" s="90"/>
      <c r="F1731" s="90"/>
      <c r="G1731" s="90"/>
      <c r="H1731" s="90"/>
      <c r="I1731" s="90"/>
    </row>
    <row r="1732" spans="1:9" ht="9.9499999999999993" customHeight="1" x14ac:dyDescent="0.25">
      <c r="A1732" s="86"/>
      <c r="B1732" s="86"/>
      <c r="C1732" s="86"/>
      <c r="D1732" s="86"/>
      <c r="E1732" s="9"/>
      <c r="F1732" s="9"/>
      <c r="G1732" s="9"/>
      <c r="H1732" s="9"/>
      <c r="I1732" s="9"/>
    </row>
    <row r="1733" spans="1:9" ht="42.95" customHeight="1" x14ac:dyDescent="0.25">
      <c r="A1733" s="88" t="s">
        <v>2335</v>
      </c>
      <c r="B1733" s="88"/>
      <c r="C1733" s="88"/>
      <c r="D1733" s="88"/>
      <c r="E1733" s="88"/>
      <c r="F1733" s="88"/>
      <c r="G1733" s="88"/>
      <c r="H1733" s="88"/>
      <c r="I1733" s="88"/>
    </row>
    <row r="1734" spans="1:9" ht="15" customHeight="1" x14ac:dyDescent="0.25">
      <c r="A1734" s="89"/>
      <c r="B1734" s="89"/>
      <c r="C1734" s="14" t="s">
        <v>2069</v>
      </c>
      <c r="D1734" s="14" t="s">
        <v>2058</v>
      </c>
      <c r="E1734" s="14" t="s">
        <v>2059</v>
      </c>
      <c r="F1734" s="9"/>
      <c r="G1734" s="9"/>
      <c r="H1734" s="9"/>
      <c r="I1734" s="9"/>
    </row>
    <row r="1735" spans="1:9" ht="12.95" customHeight="1" x14ac:dyDescent="0.25">
      <c r="A1735" s="15"/>
      <c r="B1735" s="16" t="s">
        <v>2104</v>
      </c>
      <c r="C1735" s="17">
        <v>616.49</v>
      </c>
      <c r="D1735" s="17">
        <v>1</v>
      </c>
      <c r="E1735" s="18">
        <v>616.49</v>
      </c>
      <c r="F1735" s="9"/>
      <c r="G1735" s="9"/>
      <c r="H1735" s="9"/>
      <c r="I1735" s="9"/>
    </row>
    <row r="1736" spans="1:9" ht="15" customHeight="1" x14ac:dyDescent="0.25">
      <c r="A1736" s="19"/>
      <c r="B1736" s="20"/>
      <c r="C1736" s="21"/>
      <c r="D1736" s="21"/>
      <c r="E1736" s="22">
        <v>616.49</v>
      </c>
      <c r="F1736" s="9"/>
      <c r="G1736" s="9"/>
      <c r="H1736" s="9"/>
      <c r="I1736" s="9"/>
    </row>
    <row r="1737" spans="1:9" ht="9.9499999999999993" customHeight="1" x14ac:dyDescent="0.25">
      <c r="A1737" s="86"/>
      <c r="B1737" s="86"/>
      <c r="C1737" s="86"/>
      <c r="D1737" s="9"/>
      <c r="E1737" s="9"/>
      <c r="F1737" s="9"/>
      <c r="G1737" s="9"/>
      <c r="H1737" s="9"/>
      <c r="I1737" s="9"/>
    </row>
    <row r="1738" spans="1:9" ht="12" customHeight="1" x14ac:dyDescent="0.25">
      <c r="A1738" s="9"/>
      <c r="B1738" s="9"/>
      <c r="C1738" s="9"/>
      <c r="D1738" s="90" t="s">
        <v>4390</v>
      </c>
      <c r="E1738" s="90"/>
      <c r="F1738" s="90"/>
      <c r="G1738" s="90"/>
      <c r="H1738" s="90"/>
      <c r="I1738" s="90"/>
    </row>
    <row r="1739" spans="1:9" ht="9.9499999999999993" customHeight="1" x14ac:dyDescent="0.25">
      <c r="A1739" s="86"/>
      <c r="B1739" s="86"/>
      <c r="C1739" s="86"/>
      <c r="D1739" s="86"/>
      <c r="E1739" s="9"/>
      <c r="F1739" s="9"/>
      <c r="G1739" s="9"/>
      <c r="H1739" s="9"/>
      <c r="I1739" s="9"/>
    </row>
    <row r="1740" spans="1:9" ht="30.95" customHeight="1" x14ac:dyDescent="0.25">
      <c r="A1740" s="88" t="s">
        <v>2336</v>
      </c>
      <c r="B1740" s="88"/>
      <c r="C1740" s="88"/>
      <c r="D1740" s="88"/>
      <c r="E1740" s="88"/>
      <c r="F1740" s="88"/>
      <c r="G1740" s="88"/>
      <c r="H1740" s="88"/>
      <c r="I1740" s="88"/>
    </row>
    <row r="1741" spans="1:9" ht="15" customHeight="1" x14ac:dyDescent="0.25">
      <c r="A1741" s="89"/>
      <c r="B1741" s="89"/>
      <c r="C1741" s="14" t="s">
        <v>2069</v>
      </c>
      <c r="D1741" s="14" t="s">
        <v>2058</v>
      </c>
      <c r="E1741" s="14" t="s">
        <v>2059</v>
      </c>
      <c r="F1741" s="9"/>
      <c r="G1741" s="9"/>
      <c r="H1741" s="9"/>
      <c r="I1741" s="9"/>
    </row>
    <row r="1742" spans="1:9" ht="12.95" customHeight="1" x14ac:dyDescent="0.25">
      <c r="A1742" s="15"/>
      <c r="B1742" s="16" t="s">
        <v>2104</v>
      </c>
      <c r="C1742" s="17">
        <v>616.49</v>
      </c>
      <c r="D1742" s="17">
        <v>1</v>
      </c>
      <c r="E1742" s="18">
        <v>616.49</v>
      </c>
      <c r="F1742" s="9"/>
      <c r="G1742" s="9"/>
      <c r="H1742" s="9"/>
      <c r="I1742" s="9"/>
    </row>
    <row r="1743" spans="1:9" ht="15" customHeight="1" x14ac:dyDescent="0.25">
      <c r="A1743" s="19"/>
      <c r="B1743" s="20"/>
      <c r="C1743" s="21"/>
      <c r="D1743" s="21"/>
      <c r="E1743" s="22">
        <v>616.49</v>
      </c>
      <c r="F1743" s="9"/>
      <c r="G1743" s="9"/>
      <c r="H1743" s="9"/>
      <c r="I1743" s="9"/>
    </row>
    <row r="1744" spans="1:9" ht="9.9499999999999993" customHeight="1" x14ac:dyDescent="0.25">
      <c r="A1744" s="86"/>
      <c r="B1744" s="86"/>
      <c r="C1744" s="86"/>
      <c r="D1744" s="9"/>
      <c r="E1744" s="9"/>
      <c r="F1744" s="9"/>
      <c r="G1744" s="9"/>
      <c r="H1744" s="9"/>
      <c r="I1744" s="9"/>
    </row>
    <row r="1745" spans="1:9" ht="12" customHeight="1" x14ac:dyDescent="0.25">
      <c r="A1745" s="9"/>
      <c r="B1745" s="9"/>
      <c r="C1745" s="9"/>
      <c r="D1745" s="90" t="s">
        <v>4390</v>
      </c>
      <c r="E1745" s="90"/>
      <c r="F1745" s="90"/>
      <c r="G1745" s="90"/>
      <c r="H1745" s="90"/>
      <c r="I1745" s="90"/>
    </row>
    <row r="1746" spans="1:9" ht="9.9499999999999993" customHeight="1" x14ac:dyDescent="0.25">
      <c r="A1746" s="86"/>
      <c r="B1746" s="86"/>
      <c r="C1746" s="86"/>
      <c r="D1746" s="86"/>
      <c r="E1746" s="9"/>
      <c r="F1746" s="9"/>
      <c r="G1746" s="9"/>
      <c r="H1746" s="9"/>
      <c r="I1746" s="9"/>
    </row>
    <row r="1747" spans="1:9" ht="42.95" customHeight="1" x14ac:dyDescent="0.25">
      <c r="A1747" s="88" t="s">
        <v>2337</v>
      </c>
      <c r="B1747" s="88"/>
      <c r="C1747" s="88"/>
      <c r="D1747" s="88"/>
      <c r="E1747" s="88"/>
      <c r="F1747" s="88"/>
      <c r="G1747" s="88"/>
      <c r="H1747" s="88"/>
      <c r="I1747" s="88"/>
    </row>
    <row r="1748" spans="1:9" ht="15" customHeight="1" x14ac:dyDescent="0.25">
      <c r="A1748" s="89"/>
      <c r="B1748" s="89"/>
      <c r="C1748" s="14" t="s">
        <v>2058</v>
      </c>
      <c r="D1748" s="14" t="s">
        <v>2059</v>
      </c>
      <c r="E1748" s="9"/>
      <c r="F1748" s="9"/>
      <c r="G1748" s="9"/>
      <c r="H1748" s="9"/>
      <c r="I1748" s="9"/>
    </row>
    <row r="1749" spans="1:9" ht="12.95" customHeight="1" x14ac:dyDescent="0.25">
      <c r="A1749" s="15"/>
      <c r="B1749" s="16" t="s">
        <v>2058</v>
      </c>
      <c r="C1749" s="17">
        <v>3</v>
      </c>
      <c r="D1749" s="18">
        <v>3</v>
      </c>
      <c r="E1749" s="9"/>
      <c r="F1749" s="9"/>
      <c r="G1749" s="9"/>
      <c r="H1749" s="9"/>
      <c r="I1749" s="9"/>
    </row>
    <row r="1750" spans="1:9" ht="15" customHeight="1" x14ac:dyDescent="0.25">
      <c r="A1750" s="19"/>
      <c r="B1750" s="20"/>
      <c r="C1750" s="21"/>
      <c r="D1750" s="22">
        <v>3</v>
      </c>
      <c r="E1750" s="9"/>
      <c r="F1750" s="9"/>
      <c r="G1750" s="9"/>
      <c r="H1750" s="9"/>
      <c r="I1750" s="9"/>
    </row>
    <row r="1751" spans="1:9" ht="9.9499999999999993" customHeight="1" x14ac:dyDescent="0.25">
      <c r="A1751" s="86"/>
      <c r="B1751" s="86"/>
      <c r="C1751" s="86"/>
      <c r="D1751" s="9"/>
      <c r="E1751" s="9"/>
      <c r="F1751" s="9"/>
      <c r="G1751" s="9"/>
      <c r="H1751" s="9"/>
      <c r="I1751" s="9"/>
    </row>
    <row r="1752" spans="1:9" ht="12" customHeight="1" x14ac:dyDescent="0.25">
      <c r="A1752" s="9"/>
      <c r="B1752" s="9"/>
      <c r="C1752" s="9"/>
      <c r="D1752" s="90" t="s">
        <v>4295</v>
      </c>
      <c r="E1752" s="90"/>
      <c r="F1752" s="90"/>
      <c r="G1752" s="90"/>
      <c r="H1752" s="90"/>
      <c r="I1752" s="90"/>
    </row>
    <row r="1753" spans="1:9" ht="9.9499999999999993" customHeight="1" x14ac:dyDescent="0.25">
      <c r="A1753" s="86"/>
      <c r="B1753" s="86"/>
      <c r="C1753" s="86"/>
      <c r="D1753" s="86"/>
      <c r="E1753" s="9"/>
      <c r="F1753" s="9"/>
      <c r="G1753" s="9"/>
      <c r="H1753" s="9"/>
      <c r="I1753" s="9"/>
    </row>
    <row r="1754" spans="1:9" ht="30.95" customHeight="1" x14ac:dyDescent="0.25">
      <c r="A1754" s="88" t="s">
        <v>2338</v>
      </c>
      <c r="B1754" s="88"/>
      <c r="C1754" s="88"/>
      <c r="D1754" s="88"/>
      <c r="E1754" s="88"/>
      <c r="F1754" s="88"/>
      <c r="G1754" s="88"/>
      <c r="H1754" s="88"/>
      <c r="I1754" s="88"/>
    </row>
    <row r="1755" spans="1:9" ht="15" customHeight="1" x14ac:dyDescent="0.25">
      <c r="A1755" s="89"/>
      <c r="B1755" s="89"/>
      <c r="C1755" s="14" t="s">
        <v>2076</v>
      </c>
      <c r="D1755" s="14" t="s">
        <v>2059</v>
      </c>
      <c r="E1755" s="9"/>
      <c r="F1755" s="9"/>
      <c r="G1755" s="9"/>
      <c r="H1755" s="9"/>
      <c r="I1755" s="9"/>
    </row>
    <row r="1756" spans="1:9" ht="12.95" customHeight="1" x14ac:dyDescent="0.25">
      <c r="A1756" s="15" t="s">
        <v>2108</v>
      </c>
      <c r="B1756" s="16" t="s">
        <v>2076</v>
      </c>
      <c r="C1756" s="17">
        <v>904.33</v>
      </c>
      <c r="D1756" s="18">
        <v>904.33</v>
      </c>
      <c r="E1756" s="9"/>
      <c r="F1756" s="9"/>
      <c r="G1756" s="9"/>
      <c r="H1756" s="9"/>
      <c r="I1756" s="9"/>
    </row>
    <row r="1757" spans="1:9" ht="15" customHeight="1" x14ac:dyDescent="0.25">
      <c r="A1757" s="19"/>
      <c r="B1757" s="20"/>
      <c r="C1757" s="21"/>
      <c r="D1757" s="22">
        <v>904.33</v>
      </c>
      <c r="E1757" s="9"/>
      <c r="F1757" s="9"/>
      <c r="G1757" s="9"/>
      <c r="H1757" s="9"/>
      <c r="I1757" s="9"/>
    </row>
    <row r="1758" spans="1:9" ht="9.9499999999999993" customHeight="1" x14ac:dyDescent="0.25">
      <c r="A1758" s="86"/>
      <c r="B1758" s="86"/>
      <c r="C1758" s="86"/>
      <c r="D1758" s="9"/>
      <c r="E1758" s="9"/>
      <c r="F1758" s="9"/>
      <c r="G1758" s="9"/>
      <c r="H1758" s="9"/>
      <c r="I1758" s="9"/>
    </row>
    <row r="1759" spans="1:9" ht="12" customHeight="1" x14ac:dyDescent="0.25">
      <c r="A1759" s="9"/>
      <c r="B1759" s="9"/>
      <c r="C1759" s="9"/>
      <c r="D1759" s="90" t="s">
        <v>4389</v>
      </c>
      <c r="E1759" s="90"/>
      <c r="F1759" s="90"/>
      <c r="G1759" s="90"/>
      <c r="H1759" s="90"/>
      <c r="I1759" s="90"/>
    </row>
    <row r="1760" spans="1:9" ht="9.9499999999999993" customHeight="1" x14ac:dyDescent="0.25">
      <c r="A1760" s="86"/>
      <c r="B1760" s="86"/>
      <c r="C1760" s="86"/>
      <c r="D1760" s="86"/>
      <c r="E1760" s="9"/>
      <c r="F1760" s="9"/>
      <c r="G1760" s="9"/>
      <c r="H1760" s="9"/>
      <c r="I1760" s="9"/>
    </row>
    <row r="1761" spans="1:9" ht="42.95" customHeight="1" x14ac:dyDescent="0.25">
      <c r="A1761" s="88" t="s">
        <v>2339</v>
      </c>
      <c r="B1761" s="88"/>
      <c r="C1761" s="88"/>
      <c r="D1761" s="88"/>
      <c r="E1761" s="88"/>
      <c r="F1761" s="88"/>
      <c r="G1761" s="88"/>
      <c r="H1761" s="88"/>
      <c r="I1761" s="88"/>
    </row>
    <row r="1762" spans="1:9" ht="15" customHeight="1" x14ac:dyDescent="0.25">
      <c r="A1762" s="89"/>
      <c r="B1762" s="89"/>
      <c r="C1762" s="14" t="s">
        <v>2058</v>
      </c>
      <c r="D1762" s="14" t="s">
        <v>2059</v>
      </c>
      <c r="E1762" s="9"/>
      <c r="F1762" s="9"/>
      <c r="G1762" s="9"/>
      <c r="H1762" s="9"/>
      <c r="I1762" s="9"/>
    </row>
    <row r="1763" spans="1:9" ht="12.95" customHeight="1" x14ac:dyDescent="0.25">
      <c r="A1763" s="15"/>
      <c r="B1763" s="16" t="s">
        <v>2058</v>
      </c>
      <c r="C1763" s="17">
        <v>2</v>
      </c>
      <c r="D1763" s="18">
        <v>2</v>
      </c>
      <c r="E1763" s="9"/>
      <c r="F1763" s="9"/>
      <c r="G1763" s="9"/>
      <c r="H1763" s="9"/>
      <c r="I1763" s="9"/>
    </row>
    <row r="1764" spans="1:9" ht="15" customHeight="1" x14ac:dyDescent="0.25">
      <c r="A1764" s="19"/>
      <c r="B1764" s="20"/>
      <c r="C1764" s="21"/>
      <c r="D1764" s="22">
        <v>2</v>
      </c>
      <c r="E1764" s="9"/>
      <c r="F1764" s="9"/>
      <c r="G1764" s="9"/>
      <c r="H1764" s="9"/>
      <c r="I1764" s="9"/>
    </row>
    <row r="1765" spans="1:9" ht="9.9499999999999993" customHeight="1" x14ac:dyDescent="0.25">
      <c r="A1765" s="86"/>
      <c r="B1765" s="86"/>
      <c r="C1765" s="86"/>
      <c r="D1765" s="9"/>
      <c r="E1765" s="9"/>
      <c r="F1765" s="9"/>
      <c r="G1765" s="9"/>
      <c r="H1765" s="9"/>
      <c r="I1765" s="9"/>
    </row>
    <row r="1766" spans="1:9" ht="12" customHeight="1" x14ac:dyDescent="0.25">
      <c r="A1766" s="9"/>
      <c r="B1766" s="9"/>
      <c r="C1766" s="9"/>
      <c r="D1766" s="90" t="s">
        <v>4257</v>
      </c>
      <c r="E1766" s="90"/>
      <c r="F1766" s="90"/>
      <c r="G1766" s="90"/>
      <c r="H1766" s="90"/>
      <c r="I1766" s="90"/>
    </row>
    <row r="1767" spans="1:9" ht="9.9499999999999993" customHeight="1" x14ac:dyDescent="0.25">
      <c r="A1767" s="86"/>
      <c r="B1767" s="86"/>
      <c r="C1767" s="86"/>
      <c r="D1767" s="86"/>
      <c r="E1767" s="9"/>
      <c r="F1767" s="9"/>
      <c r="G1767" s="9"/>
      <c r="H1767" s="9"/>
      <c r="I1767" s="9"/>
    </row>
    <row r="1768" spans="1:9" ht="30.95" customHeight="1" x14ac:dyDescent="0.25">
      <c r="A1768" s="88" t="s">
        <v>2340</v>
      </c>
      <c r="B1768" s="88"/>
      <c r="C1768" s="88"/>
      <c r="D1768" s="88"/>
      <c r="E1768" s="88"/>
      <c r="F1768" s="88"/>
      <c r="G1768" s="88"/>
      <c r="H1768" s="88"/>
      <c r="I1768" s="88"/>
    </row>
    <row r="1769" spans="1:9" ht="15" customHeight="1" x14ac:dyDescent="0.25">
      <c r="A1769" s="89"/>
      <c r="B1769" s="89"/>
      <c r="C1769" s="14" t="s">
        <v>2076</v>
      </c>
      <c r="D1769" s="14" t="s">
        <v>2058</v>
      </c>
      <c r="E1769" s="14" t="s">
        <v>2059</v>
      </c>
      <c r="F1769" s="9"/>
      <c r="G1769" s="9"/>
      <c r="H1769" s="9"/>
      <c r="I1769" s="9"/>
    </row>
    <row r="1770" spans="1:9" ht="18.95" customHeight="1" x14ac:dyDescent="0.25">
      <c r="A1770" s="15" t="s">
        <v>2110</v>
      </c>
      <c r="B1770" s="16" t="s">
        <v>2111</v>
      </c>
      <c r="C1770" s="17">
        <v>0.16</v>
      </c>
      <c r="D1770" s="17">
        <v>69</v>
      </c>
      <c r="E1770" s="18">
        <v>11.04</v>
      </c>
      <c r="F1770" s="9"/>
      <c r="G1770" s="9"/>
      <c r="H1770" s="9"/>
      <c r="I1770" s="9"/>
    </row>
    <row r="1771" spans="1:9" ht="15" customHeight="1" x14ac:dyDescent="0.25">
      <c r="A1771" s="19"/>
      <c r="B1771" s="20"/>
      <c r="C1771" s="21"/>
      <c r="D1771" s="21"/>
      <c r="E1771" s="22">
        <v>11.04</v>
      </c>
      <c r="F1771" s="9"/>
      <c r="G1771" s="9"/>
      <c r="H1771" s="9"/>
      <c r="I1771" s="9"/>
    </row>
    <row r="1772" spans="1:9" ht="9.9499999999999993" customHeight="1" x14ac:dyDescent="0.25">
      <c r="A1772" s="86"/>
      <c r="B1772" s="86"/>
      <c r="C1772" s="86"/>
      <c r="D1772" s="9"/>
      <c r="E1772" s="9"/>
      <c r="F1772" s="9"/>
      <c r="G1772" s="9"/>
      <c r="H1772" s="9"/>
      <c r="I1772" s="9"/>
    </row>
    <row r="1773" spans="1:9" ht="12" customHeight="1" x14ac:dyDescent="0.25">
      <c r="A1773" s="9"/>
      <c r="B1773" s="9"/>
      <c r="C1773" s="9"/>
      <c r="D1773" s="90" t="s">
        <v>4296</v>
      </c>
      <c r="E1773" s="90"/>
      <c r="F1773" s="90"/>
      <c r="G1773" s="90"/>
      <c r="H1773" s="90"/>
      <c r="I1773" s="90"/>
    </row>
    <row r="1774" spans="1:9" ht="9.9499999999999993" customHeight="1" x14ac:dyDescent="0.25">
      <c r="A1774" s="86"/>
      <c r="B1774" s="86"/>
      <c r="C1774" s="86"/>
      <c r="D1774" s="86"/>
      <c r="E1774" s="9"/>
      <c r="F1774" s="9"/>
      <c r="G1774" s="9"/>
      <c r="H1774" s="9"/>
      <c r="I1774" s="9"/>
    </row>
    <row r="1775" spans="1:9" ht="30.95" customHeight="1" x14ac:dyDescent="0.25">
      <c r="A1775" s="88" t="s">
        <v>2341</v>
      </c>
      <c r="B1775" s="88"/>
      <c r="C1775" s="88"/>
      <c r="D1775" s="88"/>
      <c r="E1775" s="88"/>
      <c r="F1775" s="88"/>
      <c r="G1775" s="88"/>
      <c r="H1775" s="88"/>
      <c r="I1775" s="88"/>
    </row>
    <row r="1776" spans="1:9" ht="15" customHeight="1" x14ac:dyDescent="0.25">
      <c r="A1776" s="89"/>
      <c r="B1776" s="89"/>
      <c r="C1776" s="14" t="s">
        <v>2058</v>
      </c>
      <c r="D1776" s="14" t="s">
        <v>2059</v>
      </c>
      <c r="E1776" s="9"/>
      <c r="F1776" s="9"/>
      <c r="G1776" s="9"/>
      <c r="H1776" s="9"/>
      <c r="I1776" s="9"/>
    </row>
    <row r="1777" spans="1:9" ht="12.95" customHeight="1" x14ac:dyDescent="0.25">
      <c r="A1777" s="15"/>
      <c r="B1777" s="16" t="s">
        <v>2058</v>
      </c>
      <c r="C1777" s="17">
        <v>8</v>
      </c>
      <c r="D1777" s="18">
        <v>8</v>
      </c>
      <c r="E1777" s="9"/>
      <c r="F1777" s="9"/>
      <c r="G1777" s="9"/>
      <c r="H1777" s="9"/>
      <c r="I1777" s="9"/>
    </row>
    <row r="1778" spans="1:9" ht="15" customHeight="1" x14ac:dyDescent="0.25">
      <c r="A1778" s="19"/>
      <c r="B1778" s="20"/>
      <c r="C1778" s="21"/>
      <c r="D1778" s="22">
        <v>8</v>
      </c>
      <c r="E1778" s="9"/>
      <c r="F1778" s="9"/>
      <c r="G1778" s="9"/>
      <c r="H1778" s="9"/>
      <c r="I1778" s="9"/>
    </row>
    <row r="1779" spans="1:9" ht="9.9499999999999993" customHeight="1" x14ac:dyDescent="0.25">
      <c r="A1779" s="86"/>
      <c r="B1779" s="86"/>
      <c r="C1779" s="86"/>
      <c r="D1779" s="9"/>
      <c r="E1779" s="9"/>
      <c r="F1779" s="9"/>
      <c r="G1779" s="9"/>
      <c r="H1779" s="9"/>
      <c r="I1779" s="9"/>
    </row>
    <row r="1780" spans="1:9" ht="12" customHeight="1" x14ac:dyDescent="0.25">
      <c r="A1780" s="9"/>
      <c r="B1780" s="9"/>
      <c r="C1780" s="9"/>
      <c r="D1780" s="90" t="s">
        <v>4258</v>
      </c>
      <c r="E1780" s="90"/>
      <c r="F1780" s="90"/>
      <c r="G1780" s="90"/>
      <c r="H1780" s="90"/>
      <c r="I1780" s="90"/>
    </row>
    <row r="1781" spans="1:9" ht="9.9499999999999993" customHeight="1" x14ac:dyDescent="0.25">
      <c r="A1781" s="86"/>
      <c r="B1781" s="86"/>
      <c r="C1781" s="86"/>
      <c r="D1781" s="86"/>
      <c r="E1781" s="9"/>
      <c r="F1781" s="9"/>
      <c r="G1781" s="9"/>
      <c r="H1781" s="9"/>
      <c r="I1781" s="9"/>
    </row>
    <row r="1782" spans="1:9" ht="20.100000000000001" customHeight="1" x14ac:dyDescent="0.25">
      <c r="A1782" s="88" t="s">
        <v>2342</v>
      </c>
      <c r="B1782" s="88"/>
      <c r="C1782" s="88"/>
      <c r="D1782" s="88"/>
      <c r="E1782" s="88"/>
      <c r="F1782" s="88"/>
      <c r="G1782" s="88"/>
      <c r="H1782" s="88"/>
      <c r="I1782" s="88"/>
    </row>
    <row r="1783" spans="1:9" ht="15" customHeight="1" x14ac:dyDescent="0.25">
      <c r="A1783" s="89"/>
      <c r="B1783" s="89"/>
      <c r="C1783" s="14" t="s">
        <v>2076</v>
      </c>
      <c r="D1783" s="14" t="s">
        <v>2059</v>
      </c>
      <c r="E1783" s="9"/>
      <c r="F1783" s="9"/>
      <c r="G1783" s="9"/>
      <c r="H1783" s="9"/>
      <c r="I1783" s="9"/>
    </row>
    <row r="1784" spans="1:9" ht="12.95" customHeight="1" x14ac:dyDescent="0.25">
      <c r="A1784" s="15"/>
      <c r="B1784" s="16" t="s">
        <v>2076</v>
      </c>
      <c r="C1784" s="17">
        <v>367.34</v>
      </c>
      <c r="D1784" s="18">
        <v>367.34</v>
      </c>
      <c r="E1784" s="9"/>
      <c r="F1784" s="9"/>
      <c r="G1784" s="9"/>
      <c r="H1784" s="9"/>
      <c r="I1784" s="9"/>
    </row>
    <row r="1785" spans="1:9" ht="15" customHeight="1" x14ac:dyDescent="0.25">
      <c r="A1785" s="19"/>
      <c r="B1785" s="20"/>
      <c r="C1785" s="21"/>
      <c r="D1785" s="22">
        <v>367.34</v>
      </c>
      <c r="E1785" s="9"/>
      <c r="F1785" s="9"/>
      <c r="G1785" s="9"/>
      <c r="H1785" s="9"/>
      <c r="I1785" s="9"/>
    </row>
    <row r="1786" spans="1:9" ht="9.9499999999999993" customHeight="1" x14ac:dyDescent="0.25">
      <c r="A1786" s="86"/>
      <c r="B1786" s="86"/>
      <c r="C1786" s="86"/>
      <c r="D1786" s="9"/>
      <c r="E1786" s="9"/>
      <c r="F1786" s="9"/>
      <c r="G1786" s="9"/>
      <c r="H1786" s="9"/>
      <c r="I1786" s="9"/>
    </row>
    <row r="1787" spans="1:9" ht="12" customHeight="1" x14ac:dyDescent="0.25">
      <c r="A1787" s="9"/>
      <c r="B1787" s="9"/>
      <c r="C1787" s="9"/>
      <c r="D1787" s="90" t="s">
        <v>4391</v>
      </c>
      <c r="E1787" s="90"/>
      <c r="F1787" s="90"/>
      <c r="G1787" s="90"/>
      <c r="H1787" s="90"/>
      <c r="I1787" s="90"/>
    </row>
    <row r="1788" spans="1:9" ht="9.9499999999999993" customHeight="1" x14ac:dyDescent="0.25">
      <c r="A1788" s="86"/>
      <c r="B1788" s="86"/>
      <c r="C1788" s="86"/>
      <c r="D1788" s="86"/>
      <c r="E1788" s="9"/>
      <c r="F1788" s="9"/>
      <c r="G1788" s="9"/>
      <c r="H1788" s="9"/>
      <c r="I1788" s="9"/>
    </row>
    <row r="1789" spans="1:9" ht="30.95" customHeight="1" x14ac:dyDescent="0.25">
      <c r="A1789" s="88" t="s">
        <v>2343</v>
      </c>
      <c r="B1789" s="88"/>
      <c r="C1789" s="88"/>
      <c r="D1789" s="88"/>
      <c r="E1789" s="88"/>
      <c r="F1789" s="88"/>
      <c r="G1789" s="88"/>
      <c r="H1789" s="88"/>
      <c r="I1789" s="88"/>
    </row>
    <row r="1790" spans="1:9" ht="15" customHeight="1" x14ac:dyDescent="0.25">
      <c r="A1790" s="89"/>
      <c r="B1790" s="89"/>
      <c r="C1790" s="14" t="s">
        <v>2076</v>
      </c>
      <c r="D1790" s="14" t="s">
        <v>2059</v>
      </c>
      <c r="E1790" s="9"/>
      <c r="F1790" s="9"/>
      <c r="G1790" s="9"/>
      <c r="H1790" s="9"/>
      <c r="I1790" s="9"/>
    </row>
    <row r="1791" spans="1:9" ht="12.95" customHeight="1" x14ac:dyDescent="0.25">
      <c r="A1791" s="15" t="s">
        <v>2108</v>
      </c>
      <c r="B1791" s="16" t="s">
        <v>2076</v>
      </c>
      <c r="C1791" s="17">
        <v>904.33</v>
      </c>
      <c r="D1791" s="18">
        <v>904.33</v>
      </c>
      <c r="E1791" s="9"/>
      <c r="F1791" s="9"/>
      <c r="G1791" s="9"/>
      <c r="H1791" s="9"/>
      <c r="I1791" s="9"/>
    </row>
    <row r="1792" spans="1:9" ht="15" customHeight="1" x14ac:dyDescent="0.25">
      <c r="A1792" s="19"/>
      <c r="B1792" s="20"/>
      <c r="C1792" s="21"/>
      <c r="D1792" s="22">
        <v>904.33</v>
      </c>
      <c r="E1792" s="9"/>
      <c r="F1792" s="9"/>
      <c r="G1792" s="9"/>
      <c r="H1792" s="9"/>
      <c r="I1792" s="9"/>
    </row>
    <row r="1793" spans="1:9" ht="9.9499999999999993" customHeight="1" x14ac:dyDescent="0.25">
      <c r="A1793" s="86"/>
      <c r="B1793" s="86"/>
      <c r="C1793" s="86"/>
      <c r="D1793" s="9"/>
      <c r="E1793" s="9"/>
      <c r="F1793" s="9"/>
      <c r="G1793" s="9"/>
      <c r="H1793" s="9"/>
      <c r="I1793" s="9"/>
    </row>
    <row r="1794" spans="1:9" ht="12" customHeight="1" x14ac:dyDescent="0.25">
      <c r="A1794" s="9"/>
      <c r="B1794" s="9"/>
      <c r="C1794" s="9"/>
      <c r="D1794" s="90" t="s">
        <v>4389</v>
      </c>
      <c r="E1794" s="90"/>
      <c r="F1794" s="90"/>
      <c r="G1794" s="90"/>
      <c r="H1794" s="90"/>
      <c r="I1794" s="90"/>
    </row>
    <row r="1795" spans="1:9" ht="9.9499999999999993" customHeight="1" x14ac:dyDescent="0.25">
      <c r="A1795" s="86"/>
      <c r="B1795" s="86"/>
      <c r="C1795" s="86"/>
      <c r="D1795" s="86"/>
      <c r="E1795" s="9"/>
      <c r="F1795" s="9"/>
      <c r="G1795" s="9"/>
      <c r="H1795" s="9"/>
      <c r="I1795" s="9"/>
    </row>
    <row r="1796" spans="1:9" ht="20.100000000000001" customHeight="1" x14ac:dyDescent="0.25">
      <c r="A1796" s="88" t="s">
        <v>2344</v>
      </c>
      <c r="B1796" s="88"/>
      <c r="C1796" s="88"/>
      <c r="D1796" s="88"/>
      <c r="E1796" s="88"/>
      <c r="F1796" s="88"/>
      <c r="G1796" s="88"/>
      <c r="H1796" s="88"/>
      <c r="I1796" s="88"/>
    </row>
    <row r="1797" spans="1:9" ht="15" customHeight="1" x14ac:dyDescent="0.25">
      <c r="A1797" s="89"/>
      <c r="B1797" s="89"/>
      <c r="C1797" s="14" t="s">
        <v>2069</v>
      </c>
      <c r="D1797" s="14" t="s">
        <v>2058</v>
      </c>
      <c r="E1797" s="14" t="s">
        <v>2059</v>
      </c>
      <c r="F1797" s="9"/>
      <c r="G1797" s="9"/>
      <c r="H1797" s="9"/>
      <c r="I1797" s="9"/>
    </row>
    <row r="1798" spans="1:9" ht="12.95" customHeight="1" x14ac:dyDescent="0.25">
      <c r="A1798" s="15"/>
      <c r="B1798" s="16" t="s">
        <v>2104</v>
      </c>
      <c r="C1798" s="17">
        <v>204.21</v>
      </c>
      <c r="D1798" s="17">
        <v>1</v>
      </c>
      <c r="E1798" s="18">
        <v>204.21</v>
      </c>
      <c r="F1798" s="9"/>
      <c r="G1798" s="9"/>
      <c r="H1798" s="9"/>
      <c r="I1798" s="9"/>
    </row>
    <row r="1799" spans="1:9" ht="15" customHeight="1" x14ac:dyDescent="0.25">
      <c r="A1799" s="19"/>
      <c r="B1799" s="20"/>
      <c r="C1799" s="21"/>
      <c r="D1799" s="21"/>
      <c r="E1799" s="22">
        <v>204.21</v>
      </c>
      <c r="F1799" s="9"/>
      <c r="G1799" s="9"/>
      <c r="H1799" s="9"/>
      <c r="I1799" s="9"/>
    </row>
    <row r="1800" spans="1:9" ht="9.9499999999999993" customHeight="1" x14ac:dyDescent="0.25">
      <c r="A1800" s="86"/>
      <c r="B1800" s="86"/>
      <c r="C1800" s="86"/>
      <c r="D1800" s="9"/>
      <c r="E1800" s="9"/>
      <c r="F1800" s="9"/>
      <c r="G1800" s="9"/>
      <c r="H1800" s="9"/>
      <c r="I1800" s="9"/>
    </row>
    <row r="1801" spans="1:9" ht="12" customHeight="1" x14ac:dyDescent="0.25">
      <c r="A1801" s="9"/>
      <c r="B1801" s="9"/>
      <c r="C1801" s="9"/>
      <c r="D1801" s="90" t="s">
        <v>4392</v>
      </c>
      <c r="E1801" s="90"/>
      <c r="F1801" s="90"/>
      <c r="G1801" s="90"/>
      <c r="H1801" s="90"/>
      <c r="I1801" s="90"/>
    </row>
    <row r="1802" spans="1:9" ht="9.9499999999999993" customHeight="1" x14ac:dyDescent="0.25">
      <c r="A1802" s="86"/>
      <c r="B1802" s="86"/>
      <c r="C1802" s="86"/>
      <c r="D1802" s="86"/>
      <c r="E1802" s="9"/>
      <c r="F1802" s="9"/>
      <c r="G1802" s="9"/>
      <c r="H1802" s="9"/>
      <c r="I1802" s="9"/>
    </row>
    <row r="1803" spans="1:9" ht="30.95" customHeight="1" x14ac:dyDescent="0.25">
      <c r="A1803" s="88" t="s">
        <v>2345</v>
      </c>
      <c r="B1803" s="88"/>
      <c r="C1803" s="88"/>
      <c r="D1803" s="88"/>
      <c r="E1803" s="88"/>
      <c r="F1803" s="88"/>
      <c r="G1803" s="88"/>
      <c r="H1803" s="88"/>
      <c r="I1803" s="88"/>
    </row>
    <row r="1804" spans="1:9" ht="15" customHeight="1" x14ac:dyDescent="0.25">
      <c r="A1804" s="89"/>
      <c r="B1804" s="89"/>
      <c r="C1804" s="14" t="s">
        <v>2076</v>
      </c>
      <c r="D1804" s="14" t="s">
        <v>2059</v>
      </c>
      <c r="E1804" s="9"/>
      <c r="F1804" s="9"/>
      <c r="G1804" s="9"/>
      <c r="H1804" s="9"/>
      <c r="I1804" s="9"/>
    </row>
    <row r="1805" spans="1:9" ht="12.95" customHeight="1" x14ac:dyDescent="0.25">
      <c r="A1805" s="15" t="s">
        <v>2077</v>
      </c>
      <c r="B1805" s="16" t="s">
        <v>2076</v>
      </c>
      <c r="C1805" s="17">
        <v>5510.02</v>
      </c>
      <c r="D1805" s="18">
        <v>5510.02</v>
      </c>
      <c r="E1805" s="9"/>
      <c r="F1805" s="9"/>
      <c r="G1805" s="9"/>
      <c r="H1805" s="9"/>
      <c r="I1805" s="9"/>
    </row>
    <row r="1806" spans="1:9" ht="15" customHeight="1" x14ac:dyDescent="0.25">
      <c r="A1806" s="19"/>
      <c r="B1806" s="20"/>
      <c r="C1806" s="21"/>
      <c r="D1806" s="22">
        <v>5510.02</v>
      </c>
      <c r="E1806" s="9"/>
      <c r="F1806" s="9"/>
      <c r="G1806" s="9"/>
      <c r="H1806" s="9"/>
      <c r="I1806" s="9"/>
    </row>
    <row r="1807" spans="1:9" ht="9.9499999999999993" customHeight="1" x14ac:dyDescent="0.25">
      <c r="A1807" s="86"/>
      <c r="B1807" s="86"/>
      <c r="C1807" s="86"/>
      <c r="D1807" s="9"/>
      <c r="E1807" s="9"/>
      <c r="F1807" s="9"/>
      <c r="G1807" s="9"/>
      <c r="H1807" s="9"/>
      <c r="I1807" s="9"/>
    </row>
    <row r="1808" spans="1:9" ht="12" customHeight="1" x14ac:dyDescent="0.25">
      <c r="A1808" s="9"/>
      <c r="B1808" s="9"/>
      <c r="C1808" s="9"/>
      <c r="D1808" s="90" t="s">
        <v>4393</v>
      </c>
      <c r="E1808" s="90"/>
      <c r="F1808" s="90"/>
      <c r="G1808" s="90"/>
      <c r="H1808" s="90"/>
      <c r="I1808" s="90"/>
    </row>
    <row r="1809" spans="1:9" ht="9.9499999999999993" customHeight="1" x14ac:dyDescent="0.25">
      <c r="A1809" s="86"/>
      <c r="B1809" s="86"/>
      <c r="C1809" s="86"/>
      <c r="D1809" s="86"/>
      <c r="E1809" s="9"/>
      <c r="F1809" s="9"/>
      <c r="G1809" s="9"/>
      <c r="H1809" s="9"/>
      <c r="I1809" s="9"/>
    </row>
    <row r="1810" spans="1:9" ht="30.95" customHeight="1" x14ac:dyDescent="0.25">
      <c r="A1810" s="88" t="s">
        <v>2346</v>
      </c>
      <c r="B1810" s="88"/>
      <c r="C1810" s="88"/>
      <c r="D1810" s="88"/>
      <c r="E1810" s="88"/>
      <c r="F1810" s="88"/>
      <c r="G1810" s="88"/>
      <c r="H1810" s="88"/>
      <c r="I1810" s="88"/>
    </row>
    <row r="1811" spans="1:9" ht="15" customHeight="1" x14ac:dyDescent="0.25">
      <c r="A1811" s="89"/>
      <c r="B1811" s="89"/>
      <c r="C1811" s="14" t="s">
        <v>2076</v>
      </c>
      <c r="D1811" s="14" t="s">
        <v>2079</v>
      </c>
      <c r="E1811" s="14" t="s">
        <v>2059</v>
      </c>
      <c r="F1811" s="9"/>
      <c r="G1811" s="9"/>
      <c r="H1811" s="9"/>
      <c r="I1811" s="9"/>
    </row>
    <row r="1812" spans="1:9" ht="18.95" customHeight="1" x14ac:dyDescent="0.25">
      <c r="A1812" s="15" t="s">
        <v>2080</v>
      </c>
      <c r="B1812" s="16" t="s">
        <v>2081</v>
      </c>
      <c r="C1812" s="17">
        <v>1048.0999999999999</v>
      </c>
      <c r="D1812" s="17">
        <v>0.1</v>
      </c>
      <c r="E1812" s="18">
        <v>104.81</v>
      </c>
      <c r="F1812" s="9"/>
      <c r="G1812" s="9"/>
      <c r="H1812" s="9"/>
      <c r="I1812" s="9"/>
    </row>
    <row r="1813" spans="1:9" ht="15" customHeight="1" x14ac:dyDescent="0.25">
      <c r="A1813" s="19"/>
      <c r="B1813" s="20"/>
      <c r="C1813" s="21"/>
      <c r="D1813" s="21"/>
      <c r="E1813" s="22">
        <v>104.81</v>
      </c>
      <c r="F1813" s="9"/>
      <c r="G1813" s="9"/>
      <c r="H1813" s="9"/>
      <c r="I1813" s="9"/>
    </row>
    <row r="1814" spans="1:9" ht="9.9499999999999993" customHeight="1" x14ac:dyDescent="0.25">
      <c r="A1814" s="86"/>
      <c r="B1814" s="86"/>
      <c r="C1814" s="86"/>
      <c r="D1814" s="9"/>
      <c r="E1814" s="9"/>
      <c r="F1814" s="9"/>
      <c r="G1814" s="9"/>
      <c r="H1814" s="9"/>
      <c r="I1814" s="9"/>
    </row>
    <row r="1815" spans="1:9" ht="12" customHeight="1" x14ac:dyDescent="0.25">
      <c r="A1815" s="9"/>
      <c r="B1815" s="9"/>
      <c r="C1815" s="9"/>
      <c r="D1815" s="90" t="s">
        <v>4394</v>
      </c>
      <c r="E1815" s="90"/>
      <c r="F1815" s="90"/>
      <c r="G1815" s="90"/>
      <c r="H1815" s="90"/>
      <c r="I1815" s="90"/>
    </row>
    <row r="1816" spans="1:9" ht="9.9499999999999993" customHeight="1" x14ac:dyDescent="0.25">
      <c r="A1816" s="86"/>
      <c r="B1816" s="86"/>
      <c r="C1816" s="86"/>
      <c r="D1816" s="86"/>
      <c r="E1816" s="9"/>
      <c r="F1816" s="9"/>
      <c r="G1816" s="9"/>
      <c r="H1816" s="9"/>
      <c r="I1816" s="9"/>
    </row>
    <row r="1817" spans="1:9" ht="30.95" customHeight="1" x14ac:dyDescent="0.25">
      <c r="A1817" s="88" t="s">
        <v>2347</v>
      </c>
      <c r="B1817" s="88"/>
      <c r="C1817" s="88"/>
      <c r="D1817" s="88"/>
      <c r="E1817" s="88"/>
      <c r="F1817" s="88"/>
      <c r="G1817" s="88"/>
      <c r="H1817" s="88"/>
      <c r="I1817" s="88"/>
    </row>
    <row r="1818" spans="1:9" ht="15" customHeight="1" x14ac:dyDescent="0.25">
      <c r="A1818" s="89"/>
      <c r="B1818" s="89"/>
      <c r="C1818" s="14" t="s">
        <v>2076</v>
      </c>
      <c r="D1818" s="14" t="s">
        <v>2079</v>
      </c>
      <c r="E1818" s="14" t="s">
        <v>2058</v>
      </c>
      <c r="F1818" s="14" t="s">
        <v>2059</v>
      </c>
      <c r="G1818" s="9"/>
      <c r="H1818" s="9"/>
      <c r="I1818" s="9"/>
    </row>
    <row r="1819" spans="1:9" ht="27" customHeight="1" x14ac:dyDescent="0.25">
      <c r="A1819" s="15" t="s">
        <v>2083</v>
      </c>
      <c r="B1819" s="16" t="s">
        <v>2084</v>
      </c>
      <c r="C1819" s="17">
        <v>4.3</v>
      </c>
      <c r="D1819" s="17">
        <v>0.1</v>
      </c>
      <c r="E1819" s="17">
        <v>4</v>
      </c>
      <c r="F1819" s="18">
        <v>1.72</v>
      </c>
      <c r="G1819" s="9"/>
      <c r="H1819" s="9"/>
      <c r="I1819" s="9"/>
    </row>
    <row r="1820" spans="1:9" ht="15" customHeight="1" x14ac:dyDescent="0.25">
      <c r="A1820" s="19"/>
      <c r="B1820" s="20"/>
      <c r="C1820" s="21"/>
      <c r="D1820" s="21"/>
      <c r="E1820" s="21"/>
      <c r="F1820" s="22">
        <v>1.72</v>
      </c>
      <c r="G1820" s="9"/>
      <c r="H1820" s="9"/>
      <c r="I1820" s="9"/>
    </row>
    <row r="1821" spans="1:9" ht="9.9499999999999993" customHeight="1" x14ac:dyDescent="0.25">
      <c r="A1821" s="86"/>
      <c r="B1821" s="86"/>
      <c r="C1821" s="86"/>
      <c r="D1821" s="9"/>
      <c r="E1821" s="9"/>
      <c r="F1821" s="9"/>
      <c r="G1821" s="9"/>
      <c r="H1821" s="9"/>
      <c r="I1821" s="9"/>
    </row>
    <row r="1822" spans="1:9" ht="12" customHeight="1" x14ac:dyDescent="0.25">
      <c r="A1822" s="9"/>
      <c r="B1822" s="9"/>
      <c r="C1822" s="9"/>
      <c r="D1822" s="90" t="s">
        <v>4313</v>
      </c>
      <c r="E1822" s="90"/>
      <c r="F1822" s="90"/>
      <c r="G1822" s="90"/>
      <c r="H1822" s="90"/>
      <c r="I1822" s="90"/>
    </row>
    <row r="1823" spans="1:9" ht="9.9499999999999993" customHeight="1" x14ac:dyDescent="0.25">
      <c r="A1823" s="86"/>
      <c r="B1823" s="86"/>
      <c r="C1823" s="86"/>
      <c r="D1823" s="86"/>
      <c r="E1823" s="9"/>
      <c r="F1823" s="9"/>
      <c r="G1823" s="9"/>
      <c r="H1823" s="9"/>
      <c r="I1823" s="9"/>
    </row>
    <row r="1824" spans="1:9" ht="42.95" customHeight="1" x14ac:dyDescent="0.25">
      <c r="A1824" s="88" t="s">
        <v>2348</v>
      </c>
      <c r="B1824" s="88"/>
      <c r="C1824" s="88"/>
      <c r="D1824" s="88"/>
      <c r="E1824" s="88"/>
      <c r="F1824" s="88"/>
      <c r="G1824" s="88"/>
      <c r="H1824" s="88"/>
      <c r="I1824" s="88"/>
    </row>
    <row r="1825" spans="1:9" ht="15" customHeight="1" x14ac:dyDescent="0.25">
      <c r="A1825" s="89"/>
      <c r="B1825" s="89"/>
      <c r="C1825" s="14" t="s">
        <v>2076</v>
      </c>
      <c r="D1825" s="14" t="s">
        <v>2056</v>
      </c>
      <c r="E1825" s="14" t="s">
        <v>2058</v>
      </c>
      <c r="F1825" s="14" t="s">
        <v>2086</v>
      </c>
      <c r="G1825" s="14" t="s">
        <v>2059</v>
      </c>
      <c r="H1825" s="9"/>
      <c r="I1825" s="9"/>
    </row>
    <row r="1826" spans="1:9" ht="18.95" customHeight="1" x14ac:dyDescent="0.25">
      <c r="A1826" s="15" t="s">
        <v>2087</v>
      </c>
      <c r="B1826" s="16" t="s">
        <v>2088</v>
      </c>
      <c r="C1826" s="17">
        <v>5510.02</v>
      </c>
      <c r="D1826" s="17">
        <v>0.1</v>
      </c>
      <c r="E1826" s="17">
        <v>1</v>
      </c>
      <c r="F1826" s="17">
        <v>1.5</v>
      </c>
      <c r="G1826" s="18">
        <v>826.5</v>
      </c>
      <c r="H1826" s="9"/>
      <c r="I1826" s="9"/>
    </row>
    <row r="1827" spans="1:9" ht="18.95" customHeight="1" x14ac:dyDescent="0.25">
      <c r="A1827" s="15" t="s">
        <v>2089</v>
      </c>
      <c r="B1827" s="16" t="s">
        <v>2088</v>
      </c>
      <c r="C1827" s="17">
        <v>1048.0999999999999</v>
      </c>
      <c r="D1827" s="17">
        <v>0.1</v>
      </c>
      <c r="E1827" s="17">
        <v>1</v>
      </c>
      <c r="F1827" s="17">
        <v>1.5</v>
      </c>
      <c r="G1827" s="18">
        <v>157.22</v>
      </c>
      <c r="H1827" s="9"/>
      <c r="I1827" s="9"/>
    </row>
    <row r="1828" spans="1:9" ht="27" customHeight="1" x14ac:dyDescent="0.25">
      <c r="A1828" s="15" t="s">
        <v>2090</v>
      </c>
      <c r="B1828" s="16" t="s">
        <v>2088</v>
      </c>
      <c r="C1828" s="17">
        <v>4.5999999999999996</v>
      </c>
      <c r="D1828" s="17">
        <v>0.1</v>
      </c>
      <c r="E1828" s="17">
        <v>4</v>
      </c>
      <c r="F1828" s="17">
        <v>1.5</v>
      </c>
      <c r="G1828" s="18">
        <v>2.76</v>
      </c>
      <c r="H1828" s="9"/>
      <c r="I1828" s="9"/>
    </row>
    <row r="1829" spans="1:9" ht="15" customHeight="1" x14ac:dyDescent="0.25">
      <c r="A1829" s="19"/>
      <c r="B1829" s="20"/>
      <c r="C1829" s="21"/>
      <c r="D1829" s="21"/>
      <c r="E1829" s="21"/>
      <c r="F1829" s="21"/>
      <c r="G1829" s="22">
        <v>986.48</v>
      </c>
      <c r="H1829" s="9"/>
      <c r="I1829" s="9"/>
    </row>
    <row r="1830" spans="1:9" ht="9.9499999999999993" customHeight="1" x14ac:dyDescent="0.25">
      <c r="A1830" s="86"/>
      <c r="B1830" s="86"/>
      <c r="C1830" s="86"/>
      <c r="D1830" s="9"/>
      <c r="E1830" s="9"/>
      <c r="F1830" s="9"/>
      <c r="G1830" s="9"/>
      <c r="H1830" s="9"/>
      <c r="I1830" s="9"/>
    </row>
    <row r="1831" spans="1:9" ht="12" customHeight="1" x14ac:dyDescent="0.25">
      <c r="A1831" s="9"/>
      <c r="B1831" s="9"/>
      <c r="C1831" s="9"/>
      <c r="D1831" s="90" t="s">
        <v>4395</v>
      </c>
      <c r="E1831" s="90"/>
      <c r="F1831" s="90"/>
      <c r="G1831" s="90"/>
      <c r="H1831" s="90"/>
      <c r="I1831" s="90"/>
    </row>
    <row r="1832" spans="1:9" ht="9.9499999999999993" customHeight="1" x14ac:dyDescent="0.25">
      <c r="A1832" s="86"/>
      <c r="B1832" s="86"/>
      <c r="C1832" s="86"/>
      <c r="D1832" s="86"/>
      <c r="E1832" s="9"/>
      <c r="F1832" s="9"/>
      <c r="G1832" s="9"/>
      <c r="H1832" s="9"/>
      <c r="I1832" s="9"/>
    </row>
    <row r="1833" spans="1:9" ht="30.95" customHeight="1" x14ac:dyDescent="0.25">
      <c r="A1833" s="88" t="s">
        <v>2349</v>
      </c>
      <c r="B1833" s="88"/>
      <c r="C1833" s="88"/>
      <c r="D1833" s="88"/>
      <c r="E1833" s="88"/>
      <c r="F1833" s="88"/>
      <c r="G1833" s="88"/>
      <c r="H1833" s="88"/>
      <c r="I1833" s="88"/>
    </row>
    <row r="1834" spans="1:9" ht="15" customHeight="1" x14ac:dyDescent="0.25">
      <c r="A1834" s="89"/>
      <c r="B1834" s="89"/>
      <c r="C1834" s="14" t="s">
        <v>2076</v>
      </c>
      <c r="D1834" s="14" t="s">
        <v>2056</v>
      </c>
      <c r="E1834" s="14" t="s">
        <v>2058</v>
      </c>
      <c r="F1834" s="14" t="s">
        <v>2092</v>
      </c>
      <c r="G1834" s="14" t="s">
        <v>2086</v>
      </c>
      <c r="H1834" s="14" t="s">
        <v>2059</v>
      </c>
      <c r="I1834" s="9"/>
    </row>
    <row r="1835" spans="1:9" ht="18.95" customHeight="1" x14ac:dyDescent="0.25">
      <c r="A1835" s="15" t="s">
        <v>2087</v>
      </c>
      <c r="B1835" s="16" t="s">
        <v>2186</v>
      </c>
      <c r="C1835" s="17">
        <v>5510.02</v>
      </c>
      <c r="D1835" s="17">
        <v>0.1</v>
      </c>
      <c r="E1835" s="17">
        <v>1</v>
      </c>
      <c r="F1835" s="17">
        <v>30</v>
      </c>
      <c r="G1835" s="17">
        <v>1.5</v>
      </c>
      <c r="H1835" s="18">
        <v>24795.09</v>
      </c>
      <c r="I1835" s="9"/>
    </row>
    <row r="1836" spans="1:9" ht="18.95" customHeight="1" x14ac:dyDescent="0.25">
      <c r="A1836" s="15" t="s">
        <v>2089</v>
      </c>
      <c r="B1836" s="16" t="s">
        <v>2186</v>
      </c>
      <c r="C1836" s="17">
        <v>1048.0999999999999</v>
      </c>
      <c r="D1836" s="17">
        <v>0.05</v>
      </c>
      <c r="E1836" s="17">
        <v>1</v>
      </c>
      <c r="F1836" s="17">
        <v>30</v>
      </c>
      <c r="G1836" s="17">
        <v>1.5</v>
      </c>
      <c r="H1836" s="18">
        <v>2358.23</v>
      </c>
      <c r="I1836" s="9"/>
    </row>
    <row r="1837" spans="1:9" ht="27" customHeight="1" x14ac:dyDescent="0.25">
      <c r="A1837" s="15" t="s">
        <v>2090</v>
      </c>
      <c r="B1837" s="16" t="s">
        <v>2186</v>
      </c>
      <c r="C1837" s="17">
        <v>4.5999999999999996</v>
      </c>
      <c r="D1837" s="17">
        <v>0.1</v>
      </c>
      <c r="E1837" s="17">
        <v>4</v>
      </c>
      <c r="F1837" s="17">
        <v>30</v>
      </c>
      <c r="G1837" s="17">
        <v>1.5</v>
      </c>
      <c r="H1837" s="18">
        <v>82.8</v>
      </c>
      <c r="I1837" s="9"/>
    </row>
    <row r="1838" spans="1:9" ht="15" customHeight="1" x14ac:dyDescent="0.25">
      <c r="A1838" s="19"/>
      <c r="B1838" s="20"/>
      <c r="C1838" s="21"/>
      <c r="D1838" s="21"/>
      <c r="E1838" s="21"/>
      <c r="F1838" s="21"/>
      <c r="G1838" s="21"/>
      <c r="H1838" s="22">
        <v>27236.12</v>
      </c>
      <c r="I1838" s="9"/>
    </row>
    <row r="1839" spans="1:9" ht="9.9499999999999993" customHeight="1" x14ac:dyDescent="0.25">
      <c r="A1839" s="86"/>
      <c r="B1839" s="86"/>
      <c r="C1839" s="86"/>
      <c r="D1839" s="9"/>
      <c r="E1839" s="9"/>
      <c r="F1839" s="9"/>
      <c r="G1839" s="9"/>
      <c r="H1839" s="9"/>
      <c r="I1839" s="9"/>
    </row>
    <row r="1840" spans="1:9" ht="12" customHeight="1" x14ac:dyDescent="0.25">
      <c r="A1840" s="9"/>
      <c r="B1840" s="9"/>
      <c r="C1840" s="9"/>
      <c r="D1840" s="90" t="s">
        <v>4396</v>
      </c>
      <c r="E1840" s="90"/>
      <c r="F1840" s="90"/>
      <c r="G1840" s="90"/>
      <c r="H1840" s="90"/>
      <c r="I1840" s="90"/>
    </row>
    <row r="1841" spans="1:9" ht="9.9499999999999993" customHeight="1" x14ac:dyDescent="0.25">
      <c r="A1841" s="86"/>
      <c r="B1841" s="86"/>
      <c r="C1841" s="86"/>
      <c r="D1841" s="86"/>
      <c r="E1841" s="9"/>
      <c r="F1841" s="9"/>
      <c r="G1841" s="9"/>
      <c r="H1841" s="9"/>
      <c r="I1841" s="9"/>
    </row>
    <row r="1842" spans="1:9" ht="42.95" customHeight="1" x14ac:dyDescent="0.25">
      <c r="A1842" s="88" t="s">
        <v>2350</v>
      </c>
      <c r="B1842" s="88"/>
      <c r="C1842" s="88"/>
      <c r="D1842" s="88"/>
      <c r="E1842" s="88"/>
      <c r="F1842" s="88"/>
      <c r="G1842" s="88"/>
      <c r="H1842" s="88"/>
      <c r="I1842" s="88"/>
    </row>
    <row r="1843" spans="1:9" ht="15" customHeight="1" x14ac:dyDescent="0.25">
      <c r="A1843" s="89"/>
      <c r="B1843" s="89"/>
      <c r="C1843" s="14" t="s">
        <v>2076</v>
      </c>
      <c r="D1843" s="14" t="s">
        <v>2056</v>
      </c>
      <c r="E1843" s="14" t="s">
        <v>2058</v>
      </c>
      <c r="F1843" s="14" t="s">
        <v>2092</v>
      </c>
      <c r="G1843" s="14" t="s">
        <v>2086</v>
      </c>
      <c r="H1843" s="14" t="s">
        <v>2059</v>
      </c>
      <c r="I1843" s="9"/>
    </row>
    <row r="1844" spans="1:9" ht="18.95" customHeight="1" x14ac:dyDescent="0.25">
      <c r="A1844" s="15" t="s">
        <v>2087</v>
      </c>
      <c r="B1844" s="16" t="s">
        <v>2186</v>
      </c>
      <c r="C1844" s="17">
        <v>5510.02</v>
      </c>
      <c r="D1844" s="17">
        <v>0.1</v>
      </c>
      <c r="E1844" s="17">
        <v>1</v>
      </c>
      <c r="F1844" s="17">
        <v>12</v>
      </c>
      <c r="G1844" s="17">
        <v>1.5</v>
      </c>
      <c r="H1844" s="18">
        <v>9918.0400000000009</v>
      </c>
      <c r="I1844" s="9"/>
    </row>
    <row r="1845" spans="1:9" ht="18.95" customHeight="1" x14ac:dyDescent="0.25">
      <c r="A1845" s="15" t="s">
        <v>2089</v>
      </c>
      <c r="B1845" s="16" t="s">
        <v>2186</v>
      </c>
      <c r="C1845" s="17">
        <v>1048.0999999999999</v>
      </c>
      <c r="D1845" s="17">
        <v>0.1</v>
      </c>
      <c r="E1845" s="17">
        <v>1</v>
      </c>
      <c r="F1845" s="17">
        <v>12</v>
      </c>
      <c r="G1845" s="17">
        <v>1.5</v>
      </c>
      <c r="H1845" s="18">
        <v>1886.58</v>
      </c>
      <c r="I1845" s="9"/>
    </row>
    <row r="1846" spans="1:9" ht="27" customHeight="1" x14ac:dyDescent="0.25">
      <c r="A1846" s="15" t="s">
        <v>2090</v>
      </c>
      <c r="B1846" s="16" t="s">
        <v>2186</v>
      </c>
      <c r="C1846" s="17">
        <v>4.5999999999999996</v>
      </c>
      <c r="D1846" s="17">
        <v>0.1</v>
      </c>
      <c r="E1846" s="17">
        <v>4</v>
      </c>
      <c r="F1846" s="17">
        <v>12</v>
      </c>
      <c r="G1846" s="17">
        <v>1.5</v>
      </c>
      <c r="H1846" s="18">
        <v>33.119999999999997</v>
      </c>
      <c r="I1846" s="9"/>
    </row>
    <row r="1847" spans="1:9" ht="15" customHeight="1" x14ac:dyDescent="0.25">
      <c r="A1847" s="19"/>
      <c r="B1847" s="20"/>
      <c r="C1847" s="21"/>
      <c r="D1847" s="21"/>
      <c r="E1847" s="21"/>
      <c r="F1847" s="21"/>
      <c r="G1847" s="21"/>
      <c r="H1847" s="22">
        <v>11837.74</v>
      </c>
      <c r="I1847" s="9"/>
    </row>
    <row r="1848" spans="1:9" ht="9.9499999999999993" customHeight="1" x14ac:dyDescent="0.25">
      <c r="A1848" s="86"/>
      <c r="B1848" s="86"/>
      <c r="C1848" s="86"/>
      <c r="D1848" s="9"/>
      <c r="E1848" s="9"/>
      <c r="F1848" s="9"/>
      <c r="G1848" s="9"/>
      <c r="H1848" s="9"/>
      <c r="I1848" s="9"/>
    </row>
    <row r="1849" spans="1:9" ht="12" customHeight="1" x14ac:dyDescent="0.25">
      <c r="A1849" s="9"/>
      <c r="B1849" s="9"/>
      <c r="C1849" s="9"/>
      <c r="D1849" s="90" t="s">
        <v>4397</v>
      </c>
      <c r="E1849" s="90"/>
      <c r="F1849" s="90"/>
      <c r="G1849" s="90"/>
      <c r="H1849" s="90"/>
      <c r="I1849" s="90"/>
    </row>
    <row r="1850" spans="1:9" ht="9.9499999999999993" customHeight="1" x14ac:dyDescent="0.25">
      <c r="A1850" s="86"/>
      <c r="B1850" s="86"/>
      <c r="C1850" s="86"/>
      <c r="D1850" s="86"/>
      <c r="E1850" s="9"/>
      <c r="F1850" s="9"/>
      <c r="G1850" s="9"/>
      <c r="H1850" s="9"/>
      <c r="I1850" s="9"/>
    </row>
    <row r="1851" spans="1:9" ht="20.100000000000001" customHeight="1" x14ac:dyDescent="0.25">
      <c r="A1851" s="88" t="s">
        <v>2351</v>
      </c>
      <c r="B1851" s="88"/>
      <c r="C1851" s="88"/>
      <c r="D1851" s="88"/>
      <c r="E1851" s="88"/>
      <c r="F1851" s="88"/>
      <c r="G1851" s="88"/>
      <c r="H1851" s="88"/>
      <c r="I1851" s="88"/>
    </row>
    <row r="1852" spans="1:9" ht="15" customHeight="1" x14ac:dyDescent="0.25">
      <c r="A1852" s="89"/>
      <c r="B1852" s="89"/>
      <c r="C1852" s="14" t="s">
        <v>2076</v>
      </c>
      <c r="D1852" s="14" t="s">
        <v>2056</v>
      </c>
      <c r="E1852" s="14" t="s">
        <v>2086</v>
      </c>
      <c r="F1852" s="14" t="s">
        <v>2059</v>
      </c>
      <c r="G1852" s="9"/>
      <c r="H1852" s="9"/>
      <c r="I1852" s="9"/>
    </row>
    <row r="1853" spans="1:9" ht="18.95" customHeight="1" x14ac:dyDescent="0.25">
      <c r="A1853" s="15" t="s">
        <v>2096</v>
      </c>
      <c r="B1853" s="16" t="s">
        <v>2097</v>
      </c>
      <c r="C1853" s="17">
        <v>5510.02</v>
      </c>
      <c r="D1853" s="17">
        <v>0.1</v>
      </c>
      <c r="E1853" s="17">
        <v>1.5</v>
      </c>
      <c r="F1853" s="18">
        <v>826.5</v>
      </c>
      <c r="G1853" s="9"/>
      <c r="H1853" s="9"/>
      <c r="I1853" s="9"/>
    </row>
    <row r="1854" spans="1:9" ht="15" customHeight="1" x14ac:dyDescent="0.25">
      <c r="A1854" s="19"/>
      <c r="B1854" s="20"/>
      <c r="C1854" s="21"/>
      <c r="D1854" s="21"/>
      <c r="E1854" s="21"/>
      <c r="F1854" s="22">
        <v>826.5</v>
      </c>
      <c r="G1854" s="9"/>
      <c r="H1854" s="9"/>
      <c r="I1854" s="9"/>
    </row>
    <row r="1855" spans="1:9" ht="9.9499999999999993" customHeight="1" x14ac:dyDescent="0.25">
      <c r="A1855" s="86"/>
      <c r="B1855" s="86"/>
      <c r="C1855" s="86"/>
      <c r="D1855" s="9"/>
      <c r="E1855" s="9"/>
      <c r="F1855" s="9"/>
      <c r="G1855" s="9"/>
      <c r="H1855" s="9"/>
      <c r="I1855" s="9"/>
    </row>
    <row r="1856" spans="1:9" ht="12" customHeight="1" x14ac:dyDescent="0.25">
      <c r="A1856" s="9"/>
      <c r="B1856" s="9"/>
      <c r="C1856" s="9"/>
      <c r="D1856" s="90" t="s">
        <v>4398</v>
      </c>
      <c r="E1856" s="90"/>
      <c r="F1856" s="90"/>
      <c r="G1856" s="90"/>
      <c r="H1856" s="90"/>
      <c r="I1856" s="90"/>
    </row>
    <row r="1857" spans="1:9" ht="9.9499999999999993" customHeight="1" x14ac:dyDescent="0.25">
      <c r="A1857" s="86"/>
      <c r="B1857" s="86"/>
      <c r="C1857" s="86"/>
      <c r="D1857" s="86"/>
      <c r="E1857" s="9"/>
      <c r="F1857" s="9"/>
      <c r="G1857" s="9"/>
      <c r="H1857" s="9"/>
      <c r="I1857" s="9"/>
    </row>
    <row r="1858" spans="1:9" ht="30.95" customHeight="1" x14ac:dyDescent="0.25">
      <c r="A1858" s="88" t="s">
        <v>2352</v>
      </c>
      <c r="B1858" s="88"/>
      <c r="C1858" s="88"/>
      <c r="D1858" s="88"/>
      <c r="E1858" s="88"/>
      <c r="F1858" s="88"/>
      <c r="G1858" s="88"/>
      <c r="H1858" s="88"/>
      <c r="I1858" s="88"/>
    </row>
    <row r="1859" spans="1:9" ht="15" customHeight="1" x14ac:dyDescent="0.25">
      <c r="A1859" s="89"/>
      <c r="B1859" s="89"/>
      <c r="C1859" s="14" t="s">
        <v>2076</v>
      </c>
      <c r="D1859" s="14" t="s">
        <v>2079</v>
      </c>
      <c r="E1859" s="14" t="s">
        <v>2092</v>
      </c>
      <c r="F1859" s="14" t="s">
        <v>2086</v>
      </c>
      <c r="G1859" s="14" t="s">
        <v>2059</v>
      </c>
      <c r="H1859" s="9"/>
      <c r="I1859" s="9"/>
    </row>
    <row r="1860" spans="1:9" ht="27" customHeight="1" x14ac:dyDescent="0.25">
      <c r="A1860" s="15" t="s">
        <v>2099</v>
      </c>
      <c r="B1860" s="16" t="s">
        <v>2100</v>
      </c>
      <c r="C1860" s="17">
        <v>1048.0999999999999</v>
      </c>
      <c r="D1860" s="17">
        <v>0.1</v>
      </c>
      <c r="E1860" s="17">
        <v>29.7</v>
      </c>
      <c r="F1860" s="17">
        <v>1.5</v>
      </c>
      <c r="G1860" s="18">
        <v>4669.29</v>
      </c>
      <c r="H1860" s="9"/>
      <c r="I1860" s="9"/>
    </row>
    <row r="1861" spans="1:9" ht="15" customHeight="1" x14ac:dyDescent="0.25">
      <c r="A1861" s="19"/>
      <c r="B1861" s="20"/>
      <c r="C1861" s="21"/>
      <c r="D1861" s="21"/>
      <c r="E1861" s="21"/>
      <c r="F1861" s="21"/>
      <c r="G1861" s="22">
        <v>4669.29</v>
      </c>
      <c r="H1861" s="9"/>
      <c r="I1861" s="9"/>
    </row>
    <row r="1862" spans="1:9" ht="9.9499999999999993" customHeight="1" x14ac:dyDescent="0.25">
      <c r="A1862" s="86"/>
      <c r="B1862" s="86"/>
      <c r="C1862" s="86"/>
      <c r="D1862" s="9"/>
      <c r="E1862" s="9"/>
      <c r="F1862" s="9"/>
      <c r="G1862" s="9"/>
      <c r="H1862" s="9"/>
      <c r="I1862" s="9"/>
    </row>
    <row r="1863" spans="1:9" ht="12" customHeight="1" x14ac:dyDescent="0.25">
      <c r="A1863" s="9"/>
      <c r="B1863" s="9"/>
      <c r="C1863" s="9"/>
      <c r="D1863" s="90" t="s">
        <v>4399</v>
      </c>
      <c r="E1863" s="90"/>
      <c r="F1863" s="90"/>
      <c r="G1863" s="90"/>
      <c r="H1863" s="90"/>
      <c r="I1863" s="90"/>
    </row>
    <row r="1864" spans="1:9" ht="9.9499999999999993" customHeight="1" x14ac:dyDescent="0.25">
      <c r="A1864" s="86"/>
      <c r="B1864" s="86"/>
      <c r="C1864" s="86"/>
      <c r="D1864" s="86"/>
      <c r="E1864" s="9"/>
      <c r="F1864" s="9"/>
      <c r="G1864" s="9"/>
      <c r="H1864" s="9"/>
      <c r="I1864" s="9"/>
    </row>
    <row r="1865" spans="1:9" ht="30.95" customHeight="1" x14ac:dyDescent="0.25">
      <c r="A1865" s="88" t="s">
        <v>2353</v>
      </c>
      <c r="B1865" s="88"/>
      <c r="C1865" s="88"/>
      <c r="D1865" s="88"/>
      <c r="E1865" s="88"/>
      <c r="F1865" s="88"/>
      <c r="G1865" s="88"/>
      <c r="H1865" s="88"/>
      <c r="I1865" s="88"/>
    </row>
    <row r="1866" spans="1:9" ht="15" customHeight="1" x14ac:dyDescent="0.25">
      <c r="A1866" s="89"/>
      <c r="B1866" s="89"/>
      <c r="C1866" s="14" t="s">
        <v>2076</v>
      </c>
      <c r="D1866" s="14" t="s">
        <v>2079</v>
      </c>
      <c r="E1866" s="14" t="s">
        <v>2059</v>
      </c>
      <c r="F1866" s="9"/>
      <c r="G1866" s="9"/>
      <c r="H1866" s="9"/>
      <c r="I1866" s="9"/>
    </row>
    <row r="1867" spans="1:9" ht="18.95" customHeight="1" x14ac:dyDescent="0.25">
      <c r="A1867" s="15" t="s">
        <v>2080</v>
      </c>
      <c r="B1867" s="16" t="s">
        <v>2081</v>
      </c>
      <c r="C1867" s="17">
        <v>1048.0999999999999</v>
      </c>
      <c r="D1867" s="17">
        <v>0.1</v>
      </c>
      <c r="E1867" s="18">
        <v>104.81</v>
      </c>
      <c r="F1867" s="9"/>
      <c r="G1867" s="9"/>
      <c r="H1867" s="9"/>
      <c r="I1867" s="9"/>
    </row>
    <row r="1868" spans="1:9" ht="15" customHeight="1" x14ac:dyDescent="0.25">
      <c r="A1868" s="19"/>
      <c r="B1868" s="20"/>
      <c r="C1868" s="21"/>
      <c r="D1868" s="21"/>
      <c r="E1868" s="22">
        <v>104.81</v>
      </c>
      <c r="F1868" s="9"/>
      <c r="G1868" s="9"/>
      <c r="H1868" s="9"/>
      <c r="I1868" s="9"/>
    </row>
    <row r="1869" spans="1:9" ht="9.9499999999999993" customHeight="1" x14ac:dyDescent="0.25">
      <c r="A1869" s="86"/>
      <c r="B1869" s="86"/>
      <c r="C1869" s="86"/>
      <c r="D1869" s="9"/>
      <c r="E1869" s="9"/>
      <c r="F1869" s="9"/>
      <c r="G1869" s="9"/>
      <c r="H1869" s="9"/>
      <c r="I1869" s="9"/>
    </row>
    <row r="1870" spans="1:9" ht="12" customHeight="1" x14ac:dyDescent="0.25">
      <c r="A1870" s="9"/>
      <c r="B1870" s="9"/>
      <c r="C1870" s="9"/>
      <c r="D1870" s="90" t="s">
        <v>4394</v>
      </c>
      <c r="E1870" s="90"/>
      <c r="F1870" s="90"/>
      <c r="G1870" s="90"/>
      <c r="H1870" s="90"/>
      <c r="I1870" s="90"/>
    </row>
    <row r="1871" spans="1:9" ht="9.9499999999999993" customHeight="1" x14ac:dyDescent="0.25">
      <c r="A1871" s="86"/>
      <c r="B1871" s="86"/>
      <c r="C1871" s="86"/>
      <c r="D1871" s="86"/>
      <c r="E1871" s="9"/>
      <c r="F1871" s="9"/>
      <c r="G1871" s="9"/>
      <c r="H1871" s="9"/>
      <c r="I1871" s="9"/>
    </row>
    <row r="1872" spans="1:9" ht="30.95" customHeight="1" x14ac:dyDescent="0.25">
      <c r="A1872" s="88" t="s">
        <v>2354</v>
      </c>
      <c r="B1872" s="88"/>
      <c r="C1872" s="88"/>
      <c r="D1872" s="88"/>
      <c r="E1872" s="88"/>
      <c r="F1872" s="88"/>
      <c r="G1872" s="88"/>
      <c r="H1872" s="88"/>
      <c r="I1872" s="88"/>
    </row>
    <row r="1873" spans="1:9" ht="15" customHeight="1" x14ac:dyDescent="0.25">
      <c r="A1873" s="89"/>
      <c r="B1873" s="89"/>
      <c r="C1873" s="14" t="s">
        <v>2076</v>
      </c>
      <c r="D1873" s="14" t="s">
        <v>2059</v>
      </c>
      <c r="E1873" s="9"/>
      <c r="F1873" s="9"/>
      <c r="G1873" s="9"/>
      <c r="H1873" s="9"/>
      <c r="I1873" s="9"/>
    </row>
    <row r="1874" spans="1:9" ht="18.95" customHeight="1" x14ac:dyDescent="0.25">
      <c r="A1874" s="15" t="s">
        <v>2170</v>
      </c>
      <c r="B1874" s="16" t="s">
        <v>2076</v>
      </c>
      <c r="C1874" s="17">
        <v>1048.0999999999999</v>
      </c>
      <c r="D1874" s="18">
        <v>1048.0999999999999</v>
      </c>
      <c r="E1874" s="9"/>
      <c r="F1874" s="9"/>
      <c r="G1874" s="9"/>
      <c r="H1874" s="9"/>
      <c r="I1874" s="9"/>
    </row>
    <row r="1875" spans="1:9" ht="15" customHeight="1" x14ac:dyDescent="0.25">
      <c r="A1875" s="19"/>
      <c r="B1875" s="20"/>
      <c r="C1875" s="21"/>
      <c r="D1875" s="22">
        <v>1048.0999999999999</v>
      </c>
      <c r="E1875" s="9"/>
      <c r="F1875" s="9"/>
      <c r="G1875" s="9"/>
      <c r="H1875" s="9"/>
      <c r="I1875" s="9"/>
    </row>
    <row r="1876" spans="1:9" ht="9.9499999999999993" customHeight="1" x14ac:dyDescent="0.25">
      <c r="A1876" s="86"/>
      <c r="B1876" s="86"/>
      <c r="C1876" s="86"/>
      <c r="D1876" s="9"/>
      <c r="E1876" s="9"/>
      <c r="F1876" s="9"/>
      <c r="G1876" s="9"/>
      <c r="H1876" s="9"/>
      <c r="I1876" s="9"/>
    </row>
    <row r="1877" spans="1:9" ht="12" customHeight="1" x14ac:dyDescent="0.25">
      <c r="A1877" s="9"/>
      <c r="B1877" s="9"/>
      <c r="C1877" s="9"/>
      <c r="D1877" s="90" t="s">
        <v>4400</v>
      </c>
      <c r="E1877" s="90"/>
      <c r="F1877" s="90"/>
      <c r="G1877" s="90"/>
      <c r="H1877" s="90"/>
      <c r="I1877" s="90"/>
    </row>
    <row r="1878" spans="1:9" ht="9.9499999999999993" customHeight="1" x14ac:dyDescent="0.25">
      <c r="A1878" s="86"/>
      <c r="B1878" s="86"/>
      <c r="C1878" s="86"/>
      <c r="D1878" s="86"/>
      <c r="E1878" s="9"/>
      <c r="F1878" s="9"/>
      <c r="G1878" s="9"/>
      <c r="H1878" s="9"/>
      <c r="I1878" s="9"/>
    </row>
    <row r="1879" spans="1:9" ht="42.95" customHeight="1" x14ac:dyDescent="0.25">
      <c r="A1879" s="88" t="s">
        <v>2355</v>
      </c>
      <c r="B1879" s="88"/>
      <c r="C1879" s="88"/>
      <c r="D1879" s="88"/>
      <c r="E1879" s="88"/>
      <c r="F1879" s="88"/>
      <c r="G1879" s="88"/>
      <c r="H1879" s="88"/>
      <c r="I1879" s="88"/>
    </row>
    <row r="1880" spans="1:9" ht="15" customHeight="1" x14ac:dyDescent="0.25">
      <c r="A1880" s="89"/>
      <c r="B1880" s="89"/>
      <c r="C1880" s="14" t="s">
        <v>2069</v>
      </c>
      <c r="D1880" s="14" t="s">
        <v>2058</v>
      </c>
      <c r="E1880" s="14" t="s">
        <v>2059</v>
      </c>
      <c r="F1880" s="9"/>
      <c r="G1880" s="9"/>
      <c r="H1880" s="9"/>
      <c r="I1880" s="9"/>
    </row>
    <row r="1881" spans="1:9" ht="12.95" customHeight="1" x14ac:dyDescent="0.25">
      <c r="A1881" s="15"/>
      <c r="B1881" s="16" t="s">
        <v>2104</v>
      </c>
      <c r="C1881" s="17">
        <v>891.7</v>
      </c>
      <c r="D1881" s="17">
        <v>1</v>
      </c>
      <c r="E1881" s="18">
        <v>891.7</v>
      </c>
      <c r="F1881" s="9"/>
      <c r="G1881" s="9"/>
      <c r="H1881" s="9"/>
      <c r="I1881" s="9"/>
    </row>
    <row r="1882" spans="1:9" ht="15" customHeight="1" x14ac:dyDescent="0.25">
      <c r="A1882" s="19"/>
      <c r="B1882" s="20"/>
      <c r="C1882" s="21"/>
      <c r="D1882" s="21"/>
      <c r="E1882" s="22">
        <v>891.7</v>
      </c>
      <c r="F1882" s="9"/>
      <c r="G1882" s="9"/>
      <c r="H1882" s="9"/>
      <c r="I1882" s="9"/>
    </row>
    <row r="1883" spans="1:9" ht="9.9499999999999993" customHeight="1" x14ac:dyDescent="0.25">
      <c r="A1883" s="86"/>
      <c r="B1883" s="86"/>
      <c r="C1883" s="86"/>
      <c r="D1883" s="9"/>
      <c r="E1883" s="9"/>
      <c r="F1883" s="9"/>
      <c r="G1883" s="9"/>
      <c r="H1883" s="9"/>
      <c r="I1883" s="9"/>
    </row>
    <row r="1884" spans="1:9" ht="12" customHeight="1" x14ac:dyDescent="0.25">
      <c r="A1884" s="9"/>
      <c r="B1884" s="9"/>
      <c r="C1884" s="9"/>
      <c r="D1884" s="90" t="s">
        <v>4401</v>
      </c>
      <c r="E1884" s="90"/>
      <c r="F1884" s="90"/>
      <c r="G1884" s="90"/>
      <c r="H1884" s="90"/>
      <c r="I1884" s="90"/>
    </row>
    <row r="1885" spans="1:9" ht="9.9499999999999993" customHeight="1" x14ac:dyDescent="0.25">
      <c r="A1885" s="86"/>
      <c r="B1885" s="86"/>
      <c r="C1885" s="86"/>
      <c r="D1885" s="86"/>
      <c r="E1885" s="9"/>
      <c r="F1885" s="9"/>
      <c r="G1885" s="9"/>
      <c r="H1885" s="9"/>
      <c r="I1885" s="9"/>
    </row>
    <row r="1886" spans="1:9" ht="30.95" customHeight="1" x14ac:dyDescent="0.25">
      <c r="A1886" s="88" t="s">
        <v>2356</v>
      </c>
      <c r="B1886" s="88"/>
      <c r="C1886" s="88"/>
      <c r="D1886" s="88"/>
      <c r="E1886" s="88"/>
      <c r="F1886" s="88"/>
      <c r="G1886" s="88"/>
      <c r="H1886" s="88"/>
      <c r="I1886" s="88"/>
    </row>
    <row r="1887" spans="1:9" ht="15" customHeight="1" x14ac:dyDescent="0.25">
      <c r="A1887" s="89"/>
      <c r="B1887" s="89"/>
      <c r="C1887" s="14" t="s">
        <v>2069</v>
      </c>
      <c r="D1887" s="14" t="s">
        <v>2058</v>
      </c>
      <c r="E1887" s="14" t="s">
        <v>2059</v>
      </c>
      <c r="F1887" s="9"/>
      <c r="G1887" s="9"/>
      <c r="H1887" s="9"/>
      <c r="I1887" s="9"/>
    </row>
    <row r="1888" spans="1:9" ht="12.95" customHeight="1" x14ac:dyDescent="0.25">
      <c r="A1888" s="15"/>
      <c r="B1888" s="16" t="s">
        <v>2104</v>
      </c>
      <c r="C1888" s="17">
        <v>891.7</v>
      </c>
      <c r="D1888" s="17">
        <v>1</v>
      </c>
      <c r="E1888" s="18">
        <v>891.7</v>
      </c>
      <c r="F1888" s="9"/>
      <c r="G1888" s="9"/>
      <c r="H1888" s="9"/>
      <c r="I1888" s="9"/>
    </row>
    <row r="1889" spans="1:9" ht="15" customHeight="1" x14ac:dyDescent="0.25">
      <c r="A1889" s="19"/>
      <c r="B1889" s="20"/>
      <c r="C1889" s="21"/>
      <c r="D1889" s="21"/>
      <c r="E1889" s="22">
        <v>891.7</v>
      </c>
      <c r="F1889" s="9"/>
      <c r="G1889" s="9"/>
      <c r="H1889" s="9"/>
      <c r="I1889" s="9"/>
    </row>
    <row r="1890" spans="1:9" ht="9.9499999999999993" customHeight="1" x14ac:dyDescent="0.25">
      <c r="A1890" s="86"/>
      <c r="B1890" s="86"/>
      <c r="C1890" s="86"/>
      <c r="D1890" s="9"/>
      <c r="E1890" s="9"/>
      <c r="F1890" s="9"/>
      <c r="G1890" s="9"/>
      <c r="H1890" s="9"/>
      <c r="I1890" s="9"/>
    </row>
    <row r="1891" spans="1:9" ht="12" customHeight="1" x14ac:dyDescent="0.25">
      <c r="A1891" s="9"/>
      <c r="B1891" s="9"/>
      <c r="C1891" s="9"/>
      <c r="D1891" s="90" t="s">
        <v>4401</v>
      </c>
      <c r="E1891" s="90"/>
      <c r="F1891" s="90"/>
      <c r="G1891" s="90"/>
      <c r="H1891" s="90"/>
      <c r="I1891" s="90"/>
    </row>
    <row r="1892" spans="1:9" ht="9.9499999999999993" customHeight="1" x14ac:dyDescent="0.25">
      <c r="A1892" s="86"/>
      <c r="B1892" s="86"/>
      <c r="C1892" s="86"/>
      <c r="D1892" s="86"/>
      <c r="E1892" s="9"/>
      <c r="F1892" s="9"/>
      <c r="G1892" s="9"/>
      <c r="H1892" s="9"/>
      <c r="I1892" s="9"/>
    </row>
    <row r="1893" spans="1:9" ht="42.95" customHeight="1" x14ac:dyDescent="0.25">
      <c r="A1893" s="88" t="s">
        <v>2357</v>
      </c>
      <c r="B1893" s="88"/>
      <c r="C1893" s="88"/>
      <c r="D1893" s="88"/>
      <c r="E1893" s="88"/>
      <c r="F1893" s="88"/>
      <c r="G1893" s="88"/>
      <c r="H1893" s="88"/>
      <c r="I1893" s="88"/>
    </row>
    <row r="1894" spans="1:9" ht="15" customHeight="1" x14ac:dyDescent="0.25">
      <c r="A1894" s="89"/>
      <c r="B1894" s="89"/>
      <c r="C1894" s="14" t="s">
        <v>2058</v>
      </c>
      <c r="D1894" s="14" t="s">
        <v>2059</v>
      </c>
      <c r="E1894" s="9"/>
      <c r="F1894" s="9"/>
      <c r="G1894" s="9"/>
      <c r="H1894" s="9"/>
      <c r="I1894" s="9"/>
    </row>
    <row r="1895" spans="1:9" ht="12.95" customHeight="1" x14ac:dyDescent="0.25">
      <c r="A1895" s="15"/>
      <c r="B1895" s="16" t="s">
        <v>2058</v>
      </c>
      <c r="C1895" s="17">
        <v>4</v>
      </c>
      <c r="D1895" s="18">
        <v>4</v>
      </c>
      <c r="E1895" s="9"/>
      <c r="F1895" s="9"/>
      <c r="G1895" s="9"/>
      <c r="H1895" s="9"/>
      <c r="I1895" s="9"/>
    </row>
    <row r="1896" spans="1:9" ht="15" customHeight="1" x14ac:dyDescent="0.25">
      <c r="A1896" s="19"/>
      <c r="B1896" s="20"/>
      <c r="C1896" s="21"/>
      <c r="D1896" s="22">
        <v>4</v>
      </c>
      <c r="E1896" s="9"/>
      <c r="F1896" s="9"/>
      <c r="G1896" s="9"/>
      <c r="H1896" s="9"/>
      <c r="I1896" s="9"/>
    </row>
    <row r="1897" spans="1:9" ht="9.9499999999999993" customHeight="1" x14ac:dyDescent="0.25">
      <c r="A1897" s="86"/>
      <c r="B1897" s="86"/>
      <c r="C1897" s="86"/>
      <c r="D1897" s="9"/>
      <c r="E1897" s="9"/>
      <c r="F1897" s="9"/>
      <c r="G1897" s="9"/>
      <c r="H1897" s="9"/>
      <c r="I1897" s="9"/>
    </row>
    <row r="1898" spans="1:9" ht="12" customHeight="1" x14ac:dyDescent="0.25">
      <c r="A1898" s="9"/>
      <c r="B1898" s="9"/>
      <c r="C1898" s="9"/>
      <c r="D1898" s="90" t="s">
        <v>4255</v>
      </c>
      <c r="E1898" s="90"/>
      <c r="F1898" s="90"/>
      <c r="G1898" s="90"/>
      <c r="H1898" s="90"/>
      <c r="I1898" s="90"/>
    </row>
    <row r="1899" spans="1:9" ht="9.9499999999999993" customHeight="1" x14ac:dyDescent="0.25">
      <c r="A1899" s="86"/>
      <c r="B1899" s="86"/>
      <c r="C1899" s="86"/>
      <c r="D1899" s="86"/>
      <c r="E1899" s="9"/>
      <c r="F1899" s="9"/>
      <c r="G1899" s="9"/>
      <c r="H1899" s="9"/>
      <c r="I1899" s="9"/>
    </row>
    <row r="1900" spans="1:9" ht="30.95" customHeight="1" x14ac:dyDescent="0.25">
      <c r="A1900" s="88" t="s">
        <v>2358</v>
      </c>
      <c r="B1900" s="88"/>
      <c r="C1900" s="88"/>
      <c r="D1900" s="88"/>
      <c r="E1900" s="88"/>
      <c r="F1900" s="88"/>
      <c r="G1900" s="88"/>
      <c r="H1900" s="88"/>
      <c r="I1900" s="88"/>
    </row>
    <row r="1901" spans="1:9" ht="15" customHeight="1" x14ac:dyDescent="0.25">
      <c r="A1901" s="89"/>
      <c r="B1901" s="89"/>
      <c r="C1901" s="14" t="s">
        <v>2076</v>
      </c>
      <c r="D1901" s="14" t="s">
        <v>2059</v>
      </c>
      <c r="E1901" s="9"/>
      <c r="F1901" s="9"/>
      <c r="G1901" s="9"/>
      <c r="H1901" s="9"/>
      <c r="I1901" s="9"/>
    </row>
    <row r="1902" spans="1:9" ht="12.95" customHeight="1" x14ac:dyDescent="0.25">
      <c r="A1902" s="15" t="s">
        <v>2108</v>
      </c>
      <c r="B1902" s="16" t="s">
        <v>2076</v>
      </c>
      <c r="C1902" s="17">
        <v>1048.0999999999999</v>
      </c>
      <c r="D1902" s="18">
        <v>1048.0999999999999</v>
      </c>
      <c r="E1902" s="9"/>
      <c r="F1902" s="9"/>
      <c r="G1902" s="9"/>
      <c r="H1902" s="9"/>
      <c r="I1902" s="9"/>
    </row>
    <row r="1903" spans="1:9" ht="15" customHeight="1" x14ac:dyDescent="0.25">
      <c r="A1903" s="19"/>
      <c r="B1903" s="20"/>
      <c r="C1903" s="21"/>
      <c r="D1903" s="22">
        <v>1048.0999999999999</v>
      </c>
      <c r="E1903" s="9"/>
      <c r="F1903" s="9"/>
      <c r="G1903" s="9"/>
      <c r="H1903" s="9"/>
      <c r="I1903" s="9"/>
    </row>
    <row r="1904" spans="1:9" ht="9.9499999999999993" customHeight="1" x14ac:dyDescent="0.25">
      <c r="A1904" s="86"/>
      <c r="B1904" s="86"/>
      <c r="C1904" s="86"/>
      <c r="D1904" s="9"/>
      <c r="E1904" s="9"/>
      <c r="F1904" s="9"/>
      <c r="G1904" s="9"/>
      <c r="H1904" s="9"/>
      <c r="I1904" s="9"/>
    </row>
    <row r="1905" spans="1:9" ht="12" customHeight="1" x14ac:dyDescent="0.25">
      <c r="A1905" s="9"/>
      <c r="B1905" s="9"/>
      <c r="C1905" s="9"/>
      <c r="D1905" s="90" t="s">
        <v>4400</v>
      </c>
      <c r="E1905" s="90"/>
      <c r="F1905" s="90"/>
      <c r="G1905" s="90"/>
      <c r="H1905" s="90"/>
      <c r="I1905" s="90"/>
    </row>
    <row r="1906" spans="1:9" ht="9.9499999999999993" customHeight="1" x14ac:dyDescent="0.25">
      <c r="A1906" s="86"/>
      <c r="B1906" s="86"/>
      <c r="C1906" s="86"/>
      <c r="D1906" s="86"/>
      <c r="E1906" s="9"/>
      <c r="F1906" s="9"/>
      <c r="G1906" s="9"/>
      <c r="H1906" s="9"/>
      <c r="I1906" s="9"/>
    </row>
    <row r="1907" spans="1:9" ht="42.95" customHeight="1" x14ac:dyDescent="0.25">
      <c r="A1907" s="88" t="s">
        <v>2359</v>
      </c>
      <c r="B1907" s="88"/>
      <c r="C1907" s="88"/>
      <c r="D1907" s="88"/>
      <c r="E1907" s="88"/>
      <c r="F1907" s="88"/>
      <c r="G1907" s="88"/>
      <c r="H1907" s="88"/>
      <c r="I1907" s="88"/>
    </row>
    <row r="1908" spans="1:9" ht="15" customHeight="1" x14ac:dyDescent="0.25">
      <c r="A1908" s="89"/>
      <c r="B1908" s="89"/>
      <c r="C1908" s="14" t="s">
        <v>2058</v>
      </c>
      <c r="D1908" s="14" t="s">
        <v>2059</v>
      </c>
      <c r="E1908" s="9"/>
      <c r="F1908" s="9"/>
      <c r="G1908" s="9"/>
      <c r="H1908" s="9"/>
      <c r="I1908" s="9"/>
    </row>
    <row r="1909" spans="1:9" ht="12.95" customHeight="1" x14ac:dyDescent="0.25">
      <c r="A1909" s="15"/>
      <c r="B1909" s="16" t="s">
        <v>2058</v>
      </c>
      <c r="C1909" s="17">
        <v>2</v>
      </c>
      <c r="D1909" s="18">
        <v>2</v>
      </c>
      <c r="E1909" s="9"/>
      <c r="F1909" s="9"/>
      <c r="G1909" s="9"/>
      <c r="H1909" s="9"/>
      <c r="I1909" s="9"/>
    </row>
    <row r="1910" spans="1:9" ht="15" customHeight="1" x14ac:dyDescent="0.25">
      <c r="A1910" s="19"/>
      <c r="B1910" s="20"/>
      <c r="C1910" s="21"/>
      <c r="D1910" s="22">
        <v>2</v>
      </c>
      <c r="E1910" s="9"/>
      <c r="F1910" s="9"/>
      <c r="G1910" s="9"/>
      <c r="H1910" s="9"/>
      <c r="I1910" s="9"/>
    </row>
    <row r="1911" spans="1:9" ht="9.9499999999999993" customHeight="1" x14ac:dyDescent="0.25">
      <c r="A1911" s="86"/>
      <c r="B1911" s="86"/>
      <c r="C1911" s="86"/>
      <c r="D1911" s="9"/>
      <c r="E1911" s="9"/>
      <c r="F1911" s="9"/>
      <c r="G1911" s="9"/>
      <c r="H1911" s="9"/>
      <c r="I1911" s="9"/>
    </row>
    <row r="1912" spans="1:9" ht="12" customHeight="1" x14ac:dyDescent="0.25">
      <c r="A1912" s="9"/>
      <c r="B1912" s="9"/>
      <c r="C1912" s="9"/>
      <c r="D1912" s="90" t="s">
        <v>4257</v>
      </c>
      <c r="E1912" s="90"/>
      <c r="F1912" s="90"/>
      <c r="G1912" s="90"/>
      <c r="H1912" s="90"/>
      <c r="I1912" s="90"/>
    </row>
    <row r="1913" spans="1:9" ht="9.9499999999999993" customHeight="1" x14ac:dyDescent="0.25">
      <c r="A1913" s="86"/>
      <c r="B1913" s="86"/>
      <c r="C1913" s="86"/>
      <c r="D1913" s="86"/>
      <c r="E1913" s="9"/>
      <c r="F1913" s="9"/>
      <c r="G1913" s="9"/>
      <c r="H1913" s="9"/>
      <c r="I1913" s="9"/>
    </row>
    <row r="1914" spans="1:9" ht="30.95" customHeight="1" x14ac:dyDescent="0.25">
      <c r="A1914" s="88" t="s">
        <v>2360</v>
      </c>
      <c r="B1914" s="88"/>
      <c r="C1914" s="88"/>
      <c r="D1914" s="88"/>
      <c r="E1914" s="88"/>
      <c r="F1914" s="88"/>
      <c r="G1914" s="88"/>
      <c r="H1914" s="88"/>
      <c r="I1914" s="88"/>
    </row>
    <row r="1915" spans="1:9" ht="15" customHeight="1" x14ac:dyDescent="0.25">
      <c r="A1915" s="89"/>
      <c r="B1915" s="89"/>
      <c r="C1915" s="14" t="s">
        <v>2076</v>
      </c>
      <c r="D1915" s="14" t="s">
        <v>2058</v>
      </c>
      <c r="E1915" s="14" t="s">
        <v>2059</v>
      </c>
      <c r="F1915" s="9"/>
      <c r="G1915" s="9"/>
      <c r="H1915" s="9"/>
      <c r="I1915" s="9"/>
    </row>
    <row r="1916" spans="1:9" ht="18.95" customHeight="1" x14ac:dyDescent="0.25">
      <c r="A1916" s="15" t="s">
        <v>2110</v>
      </c>
      <c r="B1916" s="16" t="s">
        <v>2111</v>
      </c>
      <c r="C1916" s="17">
        <v>0.16</v>
      </c>
      <c r="D1916" s="17">
        <v>93</v>
      </c>
      <c r="E1916" s="18">
        <v>14.88</v>
      </c>
      <c r="F1916" s="9"/>
      <c r="G1916" s="9"/>
      <c r="H1916" s="9"/>
      <c r="I1916" s="9"/>
    </row>
    <row r="1917" spans="1:9" ht="15" customHeight="1" x14ac:dyDescent="0.25">
      <c r="A1917" s="19"/>
      <c r="B1917" s="20"/>
      <c r="C1917" s="21"/>
      <c r="D1917" s="21"/>
      <c r="E1917" s="22">
        <v>14.88</v>
      </c>
      <c r="F1917" s="9"/>
      <c r="G1917" s="9"/>
      <c r="H1917" s="9"/>
      <c r="I1917" s="9"/>
    </row>
    <row r="1918" spans="1:9" ht="9.9499999999999993" customHeight="1" x14ac:dyDescent="0.25">
      <c r="A1918" s="86"/>
      <c r="B1918" s="86"/>
      <c r="C1918" s="86"/>
      <c r="D1918" s="9"/>
      <c r="E1918" s="9"/>
      <c r="F1918" s="9"/>
      <c r="G1918" s="9"/>
      <c r="H1918" s="9"/>
      <c r="I1918" s="9"/>
    </row>
    <row r="1919" spans="1:9" ht="12" customHeight="1" x14ac:dyDescent="0.25">
      <c r="A1919" s="9"/>
      <c r="B1919" s="9"/>
      <c r="C1919" s="9"/>
      <c r="D1919" s="90" t="s">
        <v>4256</v>
      </c>
      <c r="E1919" s="90"/>
      <c r="F1919" s="90"/>
      <c r="G1919" s="90"/>
      <c r="H1919" s="90"/>
      <c r="I1919" s="90"/>
    </row>
    <row r="1920" spans="1:9" ht="9.9499999999999993" customHeight="1" x14ac:dyDescent="0.25">
      <c r="A1920" s="86"/>
      <c r="B1920" s="86"/>
      <c r="C1920" s="86"/>
      <c r="D1920" s="86"/>
      <c r="E1920" s="9"/>
      <c r="F1920" s="9"/>
      <c r="G1920" s="9"/>
      <c r="H1920" s="9"/>
      <c r="I1920" s="9"/>
    </row>
    <row r="1921" spans="1:9" ht="30.95" customHeight="1" x14ac:dyDescent="0.25">
      <c r="A1921" s="88" t="s">
        <v>2361</v>
      </c>
      <c r="B1921" s="88"/>
      <c r="C1921" s="88"/>
      <c r="D1921" s="88"/>
      <c r="E1921" s="88"/>
      <c r="F1921" s="88"/>
      <c r="G1921" s="88"/>
      <c r="H1921" s="88"/>
      <c r="I1921" s="88"/>
    </row>
    <row r="1922" spans="1:9" ht="15" customHeight="1" x14ac:dyDescent="0.25">
      <c r="A1922" s="89"/>
      <c r="B1922" s="89"/>
      <c r="C1922" s="14" t="s">
        <v>2058</v>
      </c>
      <c r="D1922" s="14" t="s">
        <v>2059</v>
      </c>
      <c r="E1922" s="9"/>
      <c r="F1922" s="9"/>
      <c r="G1922" s="9"/>
      <c r="H1922" s="9"/>
      <c r="I1922" s="9"/>
    </row>
    <row r="1923" spans="1:9" ht="12.95" customHeight="1" x14ac:dyDescent="0.25">
      <c r="A1923" s="15"/>
      <c r="B1923" s="16" t="s">
        <v>2058</v>
      </c>
      <c r="C1923" s="17">
        <v>8</v>
      </c>
      <c r="D1923" s="18">
        <v>8</v>
      </c>
      <c r="E1923" s="9"/>
      <c r="F1923" s="9"/>
      <c r="G1923" s="9"/>
      <c r="H1923" s="9"/>
      <c r="I1923" s="9"/>
    </row>
    <row r="1924" spans="1:9" ht="15" customHeight="1" x14ac:dyDescent="0.25">
      <c r="A1924" s="19"/>
      <c r="B1924" s="20"/>
      <c r="C1924" s="21"/>
      <c r="D1924" s="22">
        <v>8</v>
      </c>
      <c r="E1924" s="9"/>
      <c r="F1924" s="9"/>
      <c r="G1924" s="9"/>
      <c r="H1924" s="9"/>
      <c r="I1924" s="9"/>
    </row>
    <row r="1925" spans="1:9" ht="9.9499999999999993" customHeight="1" x14ac:dyDescent="0.25">
      <c r="A1925" s="86"/>
      <c r="B1925" s="86"/>
      <c r="C1925" s="86"/>
      <c r="D1925" s="9"/>
      <c r="E1925" s="9"/>
      <c r="F1925" s="9"/>
      <c r="G1925" s="9"/>
      <c r="H1925" s="9"/>
      <c r="I1925" s="9"/>
    </row>
    <row r="1926" spans="1:9" ht="12" customHeight="1" x14ac:dyDescent="0.25">
      <c r="A1926" s="9"/>
      <c r="B1926" s="9"/>
      <c r="C1926" s="9"/>
      <c r="D1926" s="90" t="s">
        <v>4258</v>
      </c>
      <c r="E1926" s="90"/>
      <c r="F1926" s="90"/>
      <c r="G1926" s="90"/>
      <c r="H1926" s="90"/>
      <c r="I1926" s="90"/>
    </row>
    <row r="1927" spans="1:9" ht="9.9499999999999993" customHeight="1" x14ac:dyDescent="0.25">
      <c r="A1927" s="86"/>
      <c r="B1927" s="86"/>
      <c r="C1927" s="86"/>
      <c r="D1927" s="86"/>
      <c r="E1927" s="9"/>
      <c r="F1927" s="9"/>
      <c r="G1927" s="9"/>
      <c r="H1927" s="9"/>
      <c r="I1927" s="9"/>
    </row>
    <row r="1928" spans="1:9" ht="20.100000000000001" customHeight="1" x14ac:dyDescent="0.25">
      <c r="A1928" s="88" t="s">
        <v>2362</v>
      </c>
      <c r="B1928" s="88"/>
      <c r="C1928" s="88"/>
      <c r="D1928" s="88"/>
      <c r="E1928" s="88"/>
      <c r="F1928" s="88"/>
      <c r="G1928" s="88"/>
      <c r="H1928" s="88"/>
      <c r="I1928" s="88"/>
    </row>
    <row r="1929" spans="1:9" ht="15" customHeight="1" x14ac:dyDescent="0.25">
      <c r="A1929" s="89"/>
      <c r="B1929" s="89"/>
      <c r="C1929" s="14" t="s">
        <v>2076</v>
      </c>
      <c r="D1929" s="14" t="s">
        <v>2059</v>
      </c>
      <c r="E1929" s="9"/>
      <c r="F1929" s="9"/>
      <c r="G1929" s="9"/>
      <c r="H1929" s="9"/>
      <c r="I1929" s="9"/>
    </row>
    <row r="1930" spans="1:9" ht="12.95" customHeight="1" x14ac:dyDescent="0.25">
      <c r="A1930" s="15"/>
      <c r="B1930" s="16" t="s">
        <v>2076</v>
      </c>
      <c r="C1930" s="17">
        <v>404.37</v>
      </c>
      <c r="D1930" s="18">
        <v>404.37</v>
      </c>
      <c r="E1930" s="9"/>
      <c r="F1930" s="9"/>
      <c r="G1930" s="9"/>
      <c r="H1930" s="9"/>
      <c r="I1930" s="9"/>
    </row>
    <row r="1931" spans="1:9" ht="15" customHeight="1" x14ac:dyDescent="0.25">
      <c r="A1931" s="19"/>
      <c r="B1931" s="20"/>
      <c r="C1931" s="21"/>
      <c r="D1931" s="22">
        <v>404.37</v>
      </c>
      <c r="E1931" s="9"/>
      <c r="F1931" s="9"/>
      <c r="G1931" s="9"/>
      <c r="H1931" s="9"/>
      <c r="I1931" s="9"/>
    </row>
    <row r="1932" spans="1:9" ht="9.9499999999999993" customHeight="1" x14ac:dyDescent="0.25">
      <c r="A1932" s="86"/>
      <c r="B1932" s="86"/>
      <c r="C1932" s="86"/>
      <c r="D1932" s="9"/>
      <c r="E1932" s="9"/>
      <c r="F1932" s="9"/>
      <c r="G1932" s="9"/>
      <c r="H1932" s="9"/>
      <c r="I1932" s="9"/>
    </row>
    <row r="1933" spans="1:9" ht="12" customHeight="1" x14ac:dyDescent="0.25">
      <c r="A1933" s="9"/>
      <c r="B1933" s="9"/>
      <c r="C1933" s="9"/>
      <c r="D1933" s="90" t="s">
        <v>4402</v>
      </c>
      <c r="E1933" s="90"/>
      <c r="F1933" s="90"/>
      <c r="G1933" s="90"/>
      <c r="H1933" s="90"/>
      <c r="I1933" s="90"/>
    </row>
    <row r="1934" spans="1:9" ht="9.9499999999999993" customHeight="1" x14ac:dyDescent="0.25">
      <c r="A1934" s="86"/>
      <c r="B1934" s="86"/>
      <c r="C1934" s="86"/>
      <c r="D1934" s="86"/>
      <c r="E1934" s="9"/>
      <c r="F1934" s="9"/>
      <c r="G1934" s="9"/>
      <c r="H1934" s="9"/>
      <c r="I1934" s="9"/>
    </row>
    <row r="1935" spans="1:9" ht="30.95" customHeight="1" x14ac:dyDescent="0.25">
      <c r="A1935" s="88" t="s">
        <v>2363</v>
      </c>
      <c r="B1935" s="88"/>
      <c r="C1935" s="88"/>
      <c r="D1935" s="88"/>
      <c r="E1935" s="88"/>
      <c r="F1935" s="88"/>
      <c r="G1935" s="88"/>
      <c r="H1935" s="88"/>
      <c r="I1935" s="88"/>
    </row>
    <row r="1936" spans="1:9" ht="15" customHeight="1" x14ac:dyDescent="0.25">
      <c r="A1936" s="89"/>
      <c r="B1936" s="89"/>
      <c r="C1936" s="14" t="s">
        <v>2076</v>
      </c>
      <c r="D1936" s="14" t="s">
        <v>2059</v>
      </c>
      <c r="E1936" s="9"/>
      <c r="F1936" s="9"/>
      <c r="G1936" s="9"/>
      <c r="H1936" s="9"/>
      <c r="I1936" s="9"/>
    </row>
    <row r="1937" spans="1:9" ht="12.95" customHeight="1" x14ac:dyDescent="0.25">
      <c r="A1937" s="15" t="s">
        <v>2108</v>
      </c>
      <c r="B1937" s="16" t="s">
        <v>2076</v>
      </c>
      <c r="C1937" s="17">
        <v>1048.0999999999999</v>
      </c>
      <c r="D1937" s="18">
        <v>1048.0999999999999</v>
      </c>
      <c r="E1937" s="9"/>
      <c r="F1937" s="9"/>
      <c r="G1937" s="9"/>
      <c r="H1937" s="9"/>
      <c r="I1937" s="9"/>
    </row>
    <row r="1938" spans="1:9" ht="15" customHeight="1" x14ac:dyDescent="0.25">
      <c r="A1938" s="19"/>
      <c r="B1938" s="20"/>
      <c r="C1938" s="21"/>
      <c r="D1938" s="22">
        <v>1048.0999999999999</v>
      </c>
      <c r="E1938" s="9"/>
      <c r="F1938" s="9"/>
      <c r="G1938" s="9"/>
      <c r="H1938" s="9"/>
      <c r="I1938" s="9"/>
    </row>
    <row r="1939" spans="1:9" ht="9.9499999999999993" customHeight="1" x14ac:dyDescent="0.25">
      <c r="A1939" s="86"/>
      <c r="B1939" s="86"/>
      <c r="C1939" s="86"/>
      <c r="D1939" s="9"/>
      <c r="E1939" s="9"/>
      <c r="F1939" s="9"/>
      <c r="G1939" s="9"/>
      <c r="H1939" s="9"/>
      <c r="I1939" s="9"/>
    </row>
    <row r="1940" spans="1:9" ht="12" customHeight="1" x14ac:dyDescent="0.25">
      <c r="A1940" s="9"/>
      <c r="B1940" s="9"/>
      <c r="C1940" s="9"/>
      <c r="D1940" s="90" t="s">
        <v>4400</v>
      </c>
      <c r="E1940" s="90"/>
      <c r="F1940" s="90"/>
      <c r="G1940" s="90"/>
      <c r="H1940" s="90"/>
      <c r="I1940" s="90"/>
    </row>
    <row r="1941" spans="1:9" ht="9.9499999999999993" customHeight="1" x14ac:dyDescent="0.25">
      <c r="A1941" s="86"/>
      <c r="B1941" s="86"/>
      <c r="C1941" s="86"/>
      <c r="D1941" s="86"/>
      <c r="E1941" s="9"/>
      <c r="F1941" s="9"/>
      <c r="G1941" s="9"/>
      <c r="H1941" s="9"/>
      <c r="I1941" s="9"/>
    </row>
    <row r="1942" spans="1:9" ht="20.100000000000001" customHeight="1" x14ac:dyDescent="0.25">
      <c r="A1942" s="88" t="s">
        <v>2364</v>
      </c>
      <c r="B1942" s="88"/>
      <c r="C1942" s="88"/>
      <c r="D1942" s="88"/>
      <c r="E1942" s="88"/>
      <c r="F1942" s="88"/>
      <c r="G1942" s="88"/>
      <c r="H1942" s="88"/>
      <c r="I1942" s="88"/>
    </row>
    <row r="1943" spans="1:9" ht="15" customHeight="1" x14ac:dyDescent="0.25">
      <c r="A1943" s="89"/>
      <c r="B1943" s="89"/>
      <c r="C1943" s="14" t="s">
        <v>2057</v>
      </c>
      <c r="D1943" s="14" t="s">
        <v>2059</v>
      </c>
      <c r="E1943" s="9"/>
      <c r="F1943" s="9"/>
      <c r="G1943" s="9"/>
      <c r="H1943" s="9"/>
      <c r="I1943" s="9"/>
    </row>
    <row r="1944" spans="1:9" ht="12.95" customHeight="1" x14ac:dyDescent="0.25">
      <c r="A1944" s="15"/>
      <c r="B1944" s="16" t="s">
        <v>2057</v>
      </c>
      <c r="C1944" s="17">
        <v>203.75</v>
      </c>
      <c r="D1944" s="18">
        <v>203.75</v>
      </c>
      <c r="E1944" s="9"/>
      <c r="F1944" s="9"/>
      <c r="G1944" s="9"/>
      <c r="H1944" s="9"/>
      <c r="I1944" s="9"/>
    </row>
    <row r="1945" spans="1:9" ht="15" customHeight="1" x14ac:dyDescent="0.25">
      <c r="A1945" s="19"/>
      <c r="B1945" s="20"/>
      <c r="C1945" s="21"/>
      <c r="D1945" s="22">
        <v>203.75</v>
      </c>
      <c r="E1945" s="9"/>
      <c r="F1945" s="9"/>
      <c r="G1945" s="9"/>
      <c r="H1945" s="9"/>
      <c r="I1945" s="9"/>
    </row>
    <row r="1946" spans="1:9" ht="9.9499999999999993" customHeight="1" x14ac:dyDescent="0.25">
      <c r="A1946" s="86"/>
      <c r="B1946" s="86"/>
      <c r="C1946" s="86"/>
      <c r="D1946" s="9"/>
      <c r="E1946" s="9"/>
      <c r="F1946" s="9"/>
      <c r="G1946" s="9"/>
      <c r="H1946" s="9"/>
      <c r="I1946" s="9"/>
    </row>
    <row r="1947" spans="1:9" ht="12" customHeight="1" x14ac:dyDescent="0.25">
      <c r="A1947" s="9"/>
      <c r="B1947" s="9"/>
      <c r="C1947" s="9"/>
      <c r="D1947" s="90" t="s">
        <v>4403</v>
      </c>
      <c r="E1947" s="90"/>
      <c r="F1947" s="90"/>
      <c r="G1947" s="90"/>
      <c r="H1947" s="90"/>
      <c r="I1947" s="90"/>
    </row>
    <row r="1948" spans="1:9" ht="9.9499999999999993" customHeight="1" x14ac:dyDescent="0.25">
      <c r="A1948" s="86"/>
      <c r="B1948" s="86"/>
      <c r="C1948" s="86"/>
      <c r="D1948" s="86"/>
      <c r="E1948" s="9"/>
      <c r="F1948" s="9"/>
      <c r="G1948" s="9"/>
      <c r="H1948" s="9"/>
      <c r="I1948" s="9"/>
    </row>
    <row r="1949" spans="1:9" ht="30.95" customHeight="1" x14ac:dyDescent="0.25">
      <c r="A1949" s="88" t="s">
        <v>2365</v>
      </c>
      <c r="B1949" s="88"/>
      <c r="C1949" s="88"/>
      <c r="D1949" s="88"/>
      <c r="E1949" s="88"/>
      <c r="F1949" s="88"/>
      <c r="G1949" s="88"/>
      <c r="H1949" s="88"/>
      <c r="I1949" s="88"/>
    </row>
    <row r="1950" spans="1:9" ht="15" customHeight="1" x14ac:dyDescent="0.25">
      <c r="A1950" s="89"/>
      <c r="B1950" s="89"/>
      <c r="C1950" s="14" t="s">
        <v>2076</v>
      </c>
      <c r="D1950" s="14" t="s">
        <v>2059</v>
      </c>
      <c r="E1950" s="9"/>
      <c r="F1950" s="9"/>
      <c r="G1950" s="9"/>
      <c r="H1950" s="9"/>
      <c r="I1950" s="9"/>
    </row>
    <row r="1951" spans="1:9" ht="12.95" customHeight="1" x14ac:dyDescent="0.25">
      <c r="A1951" s="15" t="s">
        <v>2077</v>
      </c>
      <c r="B1951" s="16" t="s">
        <v>2076</v>
      </c>
      <c r="C1951" s="17">
        <v>5060.07</v>
      </c>
      <c r="D1951" s="18">
        <v>5060.07</v>
      </c>
      <c r="E1951" s="9"/>
      <c r="F1951" s="9"/>
      <c r="G1951" s="9"/>
      <c r="H1951" s="9"/>
      <c r="I1951" s="9"/>
    </row>
    <row r="1952" spans="1:9" ht="15" customHeight="1" x14ac:dyDescent="0.25">
      <c r="A1952" s="19"/>
      <c r="B1952" s="20"/>
      <c r="C1952" s="21"/>
      <c r="D1952" s="22">
        <v>5060.07</v>
      </c>
      <c r="E1952" s="9"/>
      <c r="F1952" s="9"/>
      <c r="G1952" s="9"/>
      <c r="H1952" s="9"/>
      <c r="I1952" s="9"/>
    </row>
    <row r="1953" spans="1:9" ht="9.9499999999999993" customHeight="1" x14ac:dyDescent="0.25">
      <c r="A1953" s="86"/>
      <c r="B1953" s="86"/>
      <c r="C1953" s="86"/>
      <c r="D1953" s="9"/>
      <c r="E1953" s="9"/>
      <c r="F1953" s="9"/>
      <c r="G1953" s="9"/>
      <c r="H1953" s="9"/>
      <c r="I1953" s="9"/>
    </row>
    <row r="1954" spans="1:9" ht="12" customHeight="1" x14ac:dyDescent="0.25">
      <c r="A1954" s="9"/>
      <c r="B1954" s="9"/>
      <c r="C1954" s="9"/>
      <c r="D1954" s="90" t="s">
        <v>4404</v>
      </c>
      <c r="E1954" s="90"/>
      <c r="F1954" s="90"/>
      <c r="G1954" s="90"/>
      <c r="H1954" s="90"/>
      <c r="I1954" s="90"/>
    </row>
    <row r="1955" spans="1:9" ht="9.9499999999999993" customHeight="1" x14ac:dyDescent="0.25">
      <c r="A1955" s="86"/>
      <c r="B1955" s="86"/>
      <c r="C1955" s="86"/>
      <c r="D1955" s="86"/>
      <c r="E1955" s="9"/>
      <c r="F1955" s="9"/>
      <c r="G1955" s="9"/>
      <c r="H1955" s="9"/>
      <c r="I1955" s="9"/>
    </row>
    <row r="1956" spans="1:9" ht="30.95" customHeight="1" x14ac:dyDescent="0.25">
      <c r="A1956" s="88" t="s">
        <v>2366</v>
      </c>
      <c r="B1956" s="88"/>
      <c r="C1956" s="88"/>
      <c r="D1956" s="88"/>
      <c r="E1956" s="88"/>
      <c r="F1956" s="88"/>
      <c r="G1956" s="88"/>
      <c r="H1956" s="88"/>
      <c r="I1956" s="88"/>
    </row>
    <row r="1957" spans="1:9" ht="15" customHeight="1" x14ac:dyDescent="0.25">
      <c r="A1957" s="89"/>
      <c r="B1957" s="89"/>
      <c r="C1957" s="14" t="s">
        <v>2076</v>
      </c>
      <c r="D1957" s="14" t="s">
        <v>2079</v>
      </c>
      <c r="E1957" s="14" t="s">
        <v>2059</v>
      </c>
      <c r="F1957" s="9"/>
      <c r="G1957" s="9"/>
      <c r="H1957" s="9"/>
      <c r="I1957" s="9"/>
    </row>
    <row r="1958" spans="1:9" ht="18.95" customHeight="1" x14ac:dyDescent="0.25">
      <c r="A1958" s="15" t="s">
        <v>2080</v>
      </c>
      <c r="B1958" s="16" t="s">
        <v>2081</v>
      </c>
      <c r="C1958" s="17">
        <v>943.81</v>
      </c>
      <c r="D1958" s="17">
        <v>0.1</v>
      </c>
      <c r="E1958" s="18">
        <v>94.38</v>
      </c>
      <c r="F1958" s="9"/>
      <c r="G1958" s="9"/>
      <c r="H1958" s="9"/>
      <c r="I1958" s="9"/>
    </row>
    <row r="1959" spans="1:9" ht="15" customHeight="1" x14ac:dyDescent="0.25">
      <c r="A1959" s="19"/>
      <c r="B1959" s="20"/>
      <c r="C1959" s="21"/>
      <c r="D1959" s="21"/>
      <c r="E1959" s="22">
        <v>94.38</v>
      </c>
      <c r="F1959" s="9"/>
      <c r="G1959" s="9"/>
      <c r="H1959" s="9"/>
      <c r="I1959" s="9"/>
    </row>
    <row r="1960" spans="1:9" ht="9.9499999999999993" customHeight="1" x14ac:dyDescent="0.25">
      <c r="A1960" s="86"/>
      <c r="B1960" s="86"/>
      <c r="C1960" s="86"/>
      <c r="D1960" s="9"/>
      <c r="E1960" s="9"/>
      <c r="F1960" s="9"/>
      <c r="G1960" s="9"/>
      <c r="H1960" s="9"/>
      <c r="I1960" s="9"/>
    </row>
    <row r="1961" spans="1:9" ht="12" customHeight="1" x14ac:dyDescent="0.25">
      <c r="A1961" s="9"/>
      <c r="B1961" s="9"/>
      <c r="C1961" s="9"/>
      <c r="D1961" s="90" t="s">
        <v>4405</v>
      </c>
      <c r="E1961" s="90"/>
      <c r="F1961" s="90"/>
      <c r="G1961" s="90"/>
      <c r="H1961" s="90"/>
      <c r="I1961" s="90"/>
    </row>
    <row r="1962" spans="1:9" ht="9.9499999999999993" customHeight="1" x14ac:dyDescent="0.25">
      <c r="A1962" s="86"/>
      <c r="B1962" s="86"/>
      <c r="C1962" s="86"/>
      <c r="D1962" s="86"/>
      <c r="E1962" s="9"/>
      <c r="F1962" s="9"/>
      <c r="G1962" s="9"/>
      <c r="H1962" s="9"/>
      <c r="I1962" s="9"/>
    </row>
    <row r="1963" spans="1:9" ht="30.95" customHeight="1" x14ac:dyDescent="0.25">
      <c r="A1963" s="88" t="s">
        <v>2367</v>
      </c>
      <c r="B1963" s="88"/>
      <c r="C1963" s="88"/>
      <c r="D1963" s="88"/>
      <c r="E1963" s="88"/>
      <c r="F1963" s="88"/>
      <c r="G1963" s="88"/>
      <c r="H1963" s="88"/>
      <c r="I1963" s="88"/>
    </row>
    <row r="1964" spans="1:9" ht="15" customHeight="1" x14ac:dyDescent="0.25">
      <c r="A1964" s="89"/>
      <c r="B1964" s="89"/>
      <c r="C1964" s="14" t="s">
        <v>2076</v>
      </c>
      <c r="D1964" s="14" t="s">
        <v>2079</v>
      </c>
      <c r="E1964" s="14" t="s">
        <v>2058</v>
      </c>
      <c r="F1964" s="14" t="s">
        <v>2059</v>
      </c>
      <c r="G1964" s="9"/>
      <c r="H1964" s="9"/>
      <c r="I1964" s="9"/>
    </row>
    <row r="1965" spans="1:9" ht="27" customHeight="1" x14ac:dyDescent="0.25">
      <c r="A1965" s="15" t="s">
        <v>2083</v>
      </c>
      <c r="B1965" s="16" t="s">
        <v>2084</v>
      </c>
      <c r="C1965" s="17">
        <v>4.3</v>
      </c>
      <c r="D1965" s="17">
        <v>0.1</v>
      </c>
      <c r="E1965" s="17">
        <v>4</v>
      </c>
      <c r="F1965" s="18">
        <v>1.72</v>
      </c>
      <c r="G1965" s="9"/>
      <c r="H1965" s="9"/>
      <c r="I1965" s="9"/>
    </row>
    <row r="1966" spans="1:9" ht="15" customHeight="1" x14ac:dyDescent="0.25">
      <c r="A1966" s="19"/>
      <c r="B1966" s="20"/>
      <c r="C1966" s="21"/>
      <c r="D1966" s="21"/>
      <c r="E1966" s="21"/>
      <c r="F1966" s="22">
        <v>1.72</v>
      </c>
      <c r="G1966" s="9"/>
      <c r="H1966" s="9"/>
      <c r="I1966" s="9"/>
    </row>
    <row r="1967" spans="1:9" ht="9.9499999999999993" customHeight="1" x14ac:dyDescent="0.25">
      <c r="A1967" s="86"/>
      <c r="B1967" s="86"/>
      <c r="C1967" s="86"/>
      <c r="D1967" s="9"/>
      <c r="E1967" s="9"/>
      <c r="F1967" s="9"/>
      <c r="G1967" s="9"/>
      <c r="H1967" s="9"/>
      <c r="I1967" s="9"/>
    </row>
    <row r="1968" spans="1:9" ht="12" customHeight="1" x14ac:dyDescent="0.25">
      <c r="A1968" s="9"/>
      <c r="B1968" s="9"/>
      <c r="C1968" s="9"/>
      <c r="D1968" s="90" t="s">
        <v>4313</v>
      </c>
      <c r="E1968" s="90"/>
      <c r="F1968" s="90"/>
      <c r="G1968" s="90"/>
      <c r="H1968" s="90"/>
      <c r="I1968" s="90"/>
    </row>
    <row r="1969" spans="1:9" ht="9.9499999999999993" customHeight="1" x14ac:dyDescent="0.25">
      <c r="A1969" s="86"/>
      <c r="B1969" s="86"/>
      <c r="C1969" s="86"/>
      <c r="D1969" s="86"/>
      <c r="E1969" s="9"/>
      <c r="F1969" s="9"/>
      <c r="G1969" s="9"/>
      <c r="H1969" s="9"/>
      <c r="I1969" s="9"/>
    </row>
    <row r="1970" spans="1:9" ht="42.95" customHeight="1" x14ac:dyDescent="0.25">
      <c r="A1970" s="88" t="s">
        <v>2368</v>
      </c>
      <c r="B1970" s="88"/>
      <c r="C1970" s="88"/>
      <c r="D1970" s="88"/>
      <c r="E1970" s="88"/>
      <c r="F1970" s="88"/>
      <c r="G1970" s="88"/>
      <c r="H1970" s="88"/>
      <c r="I1970" s="88"/>
    </row>
    <row r="1971" spans="1:9" ht="15" customHeight="1" x14ac:dyDescent="0.25">
      <c r="A1971" s="89"/>
      <c r="B1971" s="89"/>
      <c r="C1971" s="14" t="s">
        <v>2076</v>
      </c>
      <c r="D1971" s="14" t="s">
        <v>2056</v>
      </c>
      <c r="E1971" s="14" t="s">
        <v>2058</v>
      </c>
      <c r="F1971" s="14" t="s">
        <v>2086</v>
      </c>
      <c r="G1971" s="14" t="s">
        <v>2059</v>
      </c>
      <c r="H1971" s="9"/>
      <c r="I1971" s="9"/>
    </row>
    <row r="1972" spans="1:9" ht="18.95" customHeight="1" x14ac:dyDescent="0.25">
      <c r="A1972" s="15" t="s">
        <v>2087</v>
      </c>
      <c r="B1972" s="16" t="s">
        <v>2088</v>
      </c>
      <c r="C1972" s="17">
        <v>5060.07</v>
      </c>
      <c r="D1972" s="17">
        <v>0.1</v>
      </c>
      <c r="E1972" s="17">
        <v>1</v>
      </c>
      <c r="F1972" s="17">
        <v>1.5</v>
      </c>
      <c r="G1972" s="18">
        <v>759.01</v>
      </c>
      <c r="H1972" s="9"/>
      <c r="I1972" s="9"/>
    </row>
    <row r="1973" spans="1:9" ht="18.95" customHeight="1" x14ac:dyDescent="0.25">
      <c r="A1973" s="15" t="s">
        <v>2089</v>
      </c>
      <c r="B1973" s="16" t="s">
        <v>2088</v>
      </c>
      <c r="C1973" s="17">
        <v>943.81</v>
      </c>
      <c r="D1973" s="17">
        <v>0.1</v>
      </c>
      <c r="E1973" s="17">
        <v>1</v>
      </c>
      <c r="F1973" s="17">
        <v>1.5</v>
      </c>
      <c r="G1973" s="18">
        <v>141.57</v>
      </c>
      <c r="H1973" s="9"/>
      <c r="I1973" s="9"/>
    </row>
    <row r="1974" spans="1:9" ht="27" customHeight="1" x14ac:dyDescent="0.25">
      <c r="A1974" s="15" t="s">
        <v>2090</v>
      </c>
      <c r="B1974" s="16" t="s">
        <v>2088</v>
      </c>
      <c r="C1974" s="17">
        <v>4.5999999999999996</v>
      </c>
      <c r="D1974" s="17">
        <v>0.1</v>
      </c>
      <c r="E1974" s="17">
        <v>4</v>
      </c>
      <c r="F1974" s="17">
        <v>1.5</v>
      </c>
      <c r="G1974" s="18">
        <v>2.76</v>
      </c>
      <c r="H1974" s="9"/>
      <c r="I1974" s="9"/>
    </row>
    <row r="1975" spans="1:9" ht="15" customHeight="1" x14ac:dyDescent="0.25">
      <c r="A1975" s="19"/>
      <c r="B1975" s="20"/>
      <c r="C1975" s="21"/>
      <c r="D1975" s="21"/>
      <c r="E1975" s="21"/>
      <c r="F1975" s="21"/>
      <c r="G1975" s="22">
        <v>903.34</v>
      </c>
      <c r="H1975" s="9"/>
      <c r="I1975" s="9"/>
    </row>
    <row r="1976" spans="1:9" ht="9.9499999999999993" customHeight="1" x14ac:dyDescent="0.25">
      <c r="A1976" s="86"/>
      <c r="B1976" s="86"/>
      <c r="C1976" s="86"/>
      <c r="D1976" s="9"/>
      <c r="E1976" s="9"/>
      <c r="F1976" s="9"/>
      <c r="G1976" s="9"/>
      <c r="H1976" s="9"/>
      <c r="I1976" s="9"/>
    </row>
    <row r="1977" spans="1:9" ht="12" customHeight="1" x14ac:dyDescent="0.25">
      <c r="A1977" s="9"/>
      <c r="B1977" s="9"/>
      <c r="C1977" s="9"/>
      <c r="D1977" s="90" t="s">
        <v>4406</v>
      </c>
      <c r="E1977" s="90"/>
      <c r="F1977" s="90"/>
      <c r="G1977" s="90"/>
      <c r="H1977" s="90"/>
      <c r="I1977" s="90"/>
    </row>
    <row r="1978" spans="1:9" ht="9.9499999999999993" customHeight="1" x14ac:dyDescent="0.25">
      <c r="A1978" s="86"/>
      <c r="B1978" s="86"/>
      <c r="C1978" s="86"/>
      <c r="D1978" s="86"/>
      <c r="E1978" s="9"/>
      <c r="F1978" s="9"/>
      <c r="G1978" s="9"/>
      <c r="H1978" s="9"/>
      <c r="I1978" s="9"/>
    </row>
    <row r="1979" spans="1:9" ht="30.95" customHeight="1" x14ac:dyDescent="0.25">
      <c r="A1979" s="88" t="s">
        <v>2369</v>
      </c>
      <c r="B1979" s="88"/>
      <c r="C1979" s="88"/>
      <c r="D1979" s="88"/>
      <c r="E1979" s="88"/>
      <c r="F1979" s="88"/>
      <c r="G1979" s="88"/>
      <c r="H1979" s="88"/>
      <c r="I1979" s="88"/>
    </row>
    <row r="1980" spans="1:9" ht="15" customHeight="1" x14ac:dyDescent="0.25">
      <c r="A1980" s="89"/>
      <c r="B1980" s="89"/>
      <c r="C1980" s="14" t="s">
        <v>2076</v>
      </c>
      <c r="D1980" s="14" t="s">
        <v>2056</v>
      </c>
      <c r="E1980" s="14" t="s">
        <v>2058</v>
      </c>
      <c r="F1980" s="14" t="s">
        <v>2092</v>
      </c>
      <c r="G1980" s="14" t="s">
        <v>2086</v>
      </c>
      <c r="H1980" s="14" t="s">
        <v>2059</v>
      </c>
      <c r="I1980" s="9"/>
    </row>
    <row r="1981" spans="1:9" ht="18.95" customHeight="1" x14ac:dyDescent="0.25">
      <c r="A1981" s="15" t="s">
        <v>2087</v>
      </c>
      <c r="B1981" s="16" t="s">
        <v>2186</v>
      </c>
      <c r="C1981" s="17">
        <v>5060.07</v>
      </c>
      <c r="D1981" s="17">
        <v>0.1</v>
      </c>
      <c r="E1981" s="17">
        <v>1</v>
      </c>
      <c r="F1981" s="17">
        <v>30</v>
      </c>
      <c r="G1981" s="17">
        <v>1.5</v>
      </c>
      <c r="H1981" s="18">
        <v>22770.32</v>
      </c>
      <c r="I1981" s="9"/>
    </row>
    <row r="1982" spans="1:9" ht="18.95" customHeight="1" x14ac:dyDescent="0.25">
      <c r="A1982" s="15" t="s">
        <v>2089</v>
      </c>
      <c r="B1982" s="16" t="s">
        <v>2186</v>
      </c>
      <c r="C1982" s="17">
        <v>943.81</v>
      </c>
      <c r="D1982" s="17">
        <v>0.05</v>
      </c>
      <c r="E1982" s="17">
        <v>1</v>
      </c>
      <c r="F1982" s="17">
        <v>30</v>
      </c>
      <c r="G1982" s="17">
        <v>1.5</v>
      </c>
      <c r="H1982" s="18">
        <v>2123.5700000000002</v>
      </c>
      <c r="I1982" s="9"/>
    </row>
    <row r="1983" spans="1:9" ht="27" customHeight="1" x14ac:dyDescent="0.25">
      <c r="A1983" s="15" t="s">
        <v>2090</v>
      </c>
      <c r="B1983" s="16" t="s">
        <v>2186</v>
      </c>
      <c r="C1983" s="17">
        <v>4.5999999999999996</v>
      </c>
      <c r="D1983" s="17">
        <v>0.1</v>
      </c>
      <c r="E1983" s="17">
        <v>4</v>
      </c>
      <c r="F1983" s="17">
        <v>30</v>
      </c>
      <c r="G1983" s="17">
        <v>1.5</v>
      </c>
      <c r="H1983" s="18">
        <v>82.8</v>
      </c>
      <c r="I1983" s="9"/>
    </row>
    <row r="1984" spans="1:9" ht="15" customHeight="1" x14ac:dyDescent="0.25">
      <c r="A1984" s="19"/>
      <c r="B1984" s="20"/>
      <c r="C1984" s="21"/>
      <c r="D1984" s="21"/>
      <c r="E1984" s="21"/>
      <c r="F1984" s="21"/>
      <c r="G1984" s="21"/>
      <c r="H1984" s="22">
        <v>24976.69</v>
      </c>
      <c r="I1984" s="9"/>
    </row>
    <row r="1985" spans="1:9" ht="9.9499999999999993" customHeight="1" x14ac:dyDescent="0.25">
      <c r="A1985" s="86"/>
      <c r="B1985" s="86"/>
      <c r="C1985" s="86"/>
      <c r="D1985" s="9"/>
      <c r="E1985" s="9"/>
      <c r="F1985" s="9"/>
      <c r="G1985" s="9"/>
      <c r="H1985" s="9"/>
      <c r="I1985" s="9"/>
    </row>
    <row r="1986" spans="1:9" ht="12" customHeight="1" x14ac:dyDescent="0.25">
      <c r="A1986" s="9"/>
      <c r="B1986" s="9"/>
      <c r="C1986" s="9"/>
      <c r="D1986" s="90" t="s">
        <v>4407</v>
      </c>
      <c r="E1986" s="90"/>
      <c r="F1986" s="90"/>
      <c r="G1986" s="90"/>
      <c r="H1986" s="90"/>
      <c r="I1986" s="90"/>
    </row>
    <row r="1987" spans="1:9" ht="9.9499999999999993" customHeight="1" x14ac:dyDescent="0.25">
      <c r="A1987" s="86"/>
      <c r="B1987" s="86"/>
      <c r="C1987" s="86"/>
      <c r="D1987" s="86"/>
      <c r="E1987" s="9"/>
      <c r="F1987" s="9"/>
      <c r="G1987" s="9"/>
      <c r="H1987" s="9"/>
      <c r="I1987" s="9"/>
    </row>
    <row r="1988" spans="1:9" ht="42.95" customHeight="1" x14ac:dyDescent="0.25">
      <c r="A1988" s="88" t="s">
        <v>2370</v>
      </c>
      <c r="B1988" s="88"/>
      <c r="C1988" s="88"/>
      <c r="D1988" s="88"/>
      <c r="E1988" s="88"/>
      <c r="F1988" s="88"/>
      <c r="G1988" s="88"/>
      <c r="H1988" s="88"/>
      <c r="I1988" s="88"/>
    </row>
    <row r="1989" spans="1:9" ht="15" customHeight="1" x14ac:dyDescent="0.25">
      <c r="A1989" s="89"/>
      <c r="B1989" s="89"/>
      <c r="C1989" s="14" t="s">
        <v>2076</v>
      </c>
      <c r="D1989" s="14" t="s">
        <v>2056</v>
      </c>
      <c r="E1989" s="14" t="s">
        <v>2058</v>
      </c>
      <c r="F1989" s="14" t="s">
        <v>2092</v>
      </c>
      <c r="G1989" s="14" t="s">
        <v>2086</v>
      </c>
      <c r="H1989" s="14" t="s">
        <v>2059</v>
      </c>
      <c r="I1989" s="9"/>
    </row>
    <row r="1990" spans="1:9" ht="18.95" customHeight="1" x14ac:dyDescent="0.25">
      <c r="A1990" s="15" t="s">
        <v>2087</v>
      </c>
      <c r="B1990" s="16" t="s">
        <v>2186</v>
      </c>
      <c r="C1990" s="17">
        <v>5060.07</v>
      </c>
      <c r="D1990" s="17">
        <v>0.1</v>
      </c>
      <c r="E1990" s="17">
        <v>1</v>
      </c>
      <c r="F1990" s="17">
        <v>12</v>
      </c>
      <c r="G1990" s="17">
        <v>1.5</v>
      </c>
      <c r="H1990" s="18">
        <v>9108.1299999999992</v>
      </c>
      <c r="I1990" s="9"/>
    </row>
    <row r="1991" spans="1:9" ht="18.95" customHeight="1" x14ac:dyDescent="0.25">
      <c r="A1991" s="15" t="s">
        <v>2089</v>
      </c>
      <c r="B1991" s="16" t="s">
        <v>2186</v>
      </c>
      <c r="C1991" s="17">
        <v>943.81</v>
      </c>
      <c r="D1991" s="17">
        <v>0.1</v>
      </c>
      <c r="E1991" s="17">
        <v>1</v>
      </c>
      <c r="F1991" s="17">
        <v>12</v>
      </c>
      <c r="G1991" s="17">
        <v>1.5</v>
      </c>
      <c r="H1991" s="18">
        <v>1698.86</v>
      </c>
      <c r="I1991" s="9"/>
    </row>
    <row r="1992" spans="1:9" ht="27" customHeight="1" x14ac:dyDescent="0.25">
      <c r="A1992" s="15" t="s">
        <v>2090</v>
      </c>
      <c r="B1992" s="16" t="s">
        <v>2186</v>
      </c>
      <c r="C1992" s="17">
        <v>4.5999999999999996</v>
      </c>
      <c r="D1992" s="17">
        <v>0.1</v>
      </c>
      <c r="E1992" s="17">
        <v>4</v>
      </c>
      <c r="F1992" s="17">
        <v>12</v>
      </c>
      <c r="G1992" s="17">
        <v>1.5</v>
      </c>
      <c r="H1992" s="18">
        <v>33.119999999999997</v>
      </c>
      <c r="I1992" s="9"/>
    </row>
    <row r="1993" spans="1:9" ht="15" customHeight="1" x14ac:dyDescent="0.25">
      <c r="A1993" s="19"/>
      <c r="B1993" s="20"/>
      <c r="C1993" s="21"/>
      <c r="D1993" s="21"/>
      <c r="E1993" s="21"/>
      <c r="F1993" s="21"/>
      <c r="G1993" s="21"/>
      <c r="H1993" s="22">
        <v>10840.11</v>
      </c>
      <c r="I1993" s="9"/>
    </row>
    <row r="1994" spans="1:9" ht="9.9499999999999993" customHeight="1" x14ac:dyDescent="0.25">
      <c r="A1994" s="86"/>
      <c r="B1994" s="86"/>
      <c r="C1994" s="86"/>
      <c r="D1994" s="9"/>
      <c r="E1994" s="9"/>
      <c r="F1994" s="9"/>
      <c r="G1994" s="9"/>
      <c r="H1994" s="9"/>
      <c r="I1994" s="9"/>
    </row>
    <row r="1995" spans="1:9" ht="12" customHeight="1" x14ac:dyDescent="0.25">
      <c r="A1995" s="9"/>
      <c r="B1995" s="9"/>
      <c r="C1995" s="9"/>
      <c r="D1995" s="90" t="s">
        <v>4408</v>
      </c>
      <c r="E1995" s="90"/>
      <c r="F1995" s="90"/>
      <c r="G1995" s="90"/>
      <c r="H1995" s="90"/>
      <c r="I1995" s="90"/>
    </row>
    <row r="1996" spans="1:9" ht="9.9499999999999993" customHeight="1" x14ac:dyDescent="0.25">
      <c r="A1996" s="86"/>
      <c r="B1996" s="86"/>
      <c r="C1996" s="86"/>
      <c r="D1996" s="86"/>
      <c r="E1996" s="9"/>
      <c r="F1996" s="9"/>
      <c r="G1996" s="9"/>
      <c r="H1996" s="9"/>
      <c r="I1996" s="9"/>
    </row>
    <row r="1997" spans="1:9" ht="20.100000000000001" customHeight="1" x14ac:dyDescent="0.25">
      <c r="A1997" s="88" t="s">
        <v>2371</v>
      </c>
      <c r="B1997" s="88"/>
      <c r="C1997" s="88"/>
      <c r="D1997" s="88"/>
      <c r="E1997" s="88"/>
      <c r="F1997" s="88"/>
      <c r="G1997" s="88"/>
      <c r="H1997" s="88"/>
      <c r="I1997" s="88"/>
    </row>
    <row r="1998" spans="1:9" ht="15" customHeight="1" x14ac:dyDescent="0.25">
      <c r="A1998" s="89"/>
      <c r="B1998" s="89"/>
      <c r="C1998" s="14" t="s">
        <v>2076</v>
      </c>
      <c r="D1998" s="14" t="s">
        <v>2056</v>
      </c>
      <c r="E1998" s="14" t="s">
        <v>2086</v>
      </c>
      <c r="F1998" s="14" t="s">
        <v>2059</v>
      </c>
      <c r="G1998" s="9"/>
      <c r="H1998" s="9"/>
      <c r="I1998" s="9"/>
    </row>
    <row r="1999" spans="1:9" ht="18.95" customHeight="1" x14ac:dyDescent="0.25">
      <c r="A1999" s="15" t="s">
        <v>2096</v>
      </c>
      <c r="B1999" s="16" t="s">
        <v>2097</v>
      </c>
      <c r="C1999" s="17">
        <v>5060.07</v>
      </c>
      <c r="D1999" s="17">
        <v>0.1</v>
      </c>
      <c r="E1999" s="17">
        <v>1.5</v>
      </c>
      <c r="F1999" s="18">
        <v>759.01</v>
      </c>
      <c r="G1999" s="9"/>
      <c r="H1999" s="9"/>
      <c r="I1999" s="9"/>
    </row>
    <row r="2000" spans="1:9" ht="15" customHeight="1" x14ac:dyDescent="0.25">
      <c r="A2000" s="19"/>
      <c r="B2000" s="20"/>
      <c r="C2000" s="21"/>
      <c r="D2000" s="21"/>
      <c r="E2000" s="21"/>
      <c r="F2000" s="22">
        <v>759.01</v>
      </c>
      <c r="G2000" s="9"/>
      <c r="H2000" s="9"/>
      <c r="I2000" s="9"/>
    </row>
    <row r="2001" spans="1:9" ht="9.9499999999999993" customHeight="1" x14ac:dyDescent="0.25">
      <c r="A2001" s="86"/>
      <c r="B2001" s="86"/>
      <c r="C2001" s="86"/>
      <c r="D2001" s="9"/>
      <c r="E2001" s="9"/>
      <c r="F2001" s="9"/>
      <c r="G2001" s="9"/>
      <c r="H2001" s="9"/>
      <c r="I2001" s="9"/>
    </row>
    <row r="2002" spans="1:9" ht="12" customHeight="1" x14ac:dyDescent="0.25">
      <c r="A2002" s="9"/>
      <c r="B2002" s="9"/>
      <c r="C2002" s="9"/>
      <c r="D2002" s="90" t="s">
        <v>4409</v>
      </c>
      <c r="E2002" s="90"/>
      <c r="F2002" s="90"/>
      <c r="G2002" s="90"/>
      <c r="H2002" s="90"/>
      <c r="I2002" s="90"/>
    </row>
    <row r="2003" spans="1:9" ht="9.9499999999999993" customHeight="1" x14ac:dyDescent="0.25">
      <c r="A2003" s="86"/>
      <c r="B2003" s="86"/>
      <c r="C2003" s="86"/>
      <c r="D2003" s="86"/>
      <c r="E2003" s="9"/>
      <c r="F2003" s="9"/>
      <c r="G2003" s="9"/>
      <c r="H2003" s="9"/>
      <c r="I2003" s="9"/>
    </row>
    <row r="2004" spans="1:9" ht="30.95" customHeight="1" x14ac:dyDescent="0.25">
      <c r="A2004" s="88" t="s">
        <v>2372</v>
      </c>
      <c r="B2004" s="88"/>
      <c r="C2004" s="88"/>
      <c r="D2004" s="88"/>
      <c r="E2004" s="88"/>
      <c r="F2004" s="88"/>
      <c r="G2004" s="88"/>
      <c r="H2004" s="88"/>
      <c r="I2004" s="88"/>
    </row>
    <row r="2005" spans="1:9" ht="15" customHeight="1" x14ac:dyDescent="0.25">
      <c r="A2005" s="89"/>
      <c r="B2005" s="89"/>
      <c r="C2005" s="14" t="s">
        <v>2076</v>
      </c>
      <c r="D2005" s="14" t="s">
        <v>2079</v>
      </c>
      <c r="E2005" s="14" t="s">
        <v>2092</v>
      </c>
      <c r="F2005" s="14" t="s">
        <v>2086</v>
      </c>
      <c r="G2005" s="14" t="s">
        <v>2059</v>
      </c>
      <c r="H2005" s="9"/>
      <c r="I2005" s="9"/>
    </row>
    <row r="2006" spans="1:9" ht="27" customHeight="1" x14ac:dyDescent="0.25">
      <c r="A2006" s="15" t="s">
        <v>2099</v>
      </c>
      <c r="B2006" s="16" t="s">
        <v>2100</v>
      </c>
      <c r="C2006" s="17">
        <v>943.81</v>
      </c>
      <c r="D2006" s="17">
        <v>0.1</v>
      </c>
      <c r="E2006" s="17">
        <v>29.7</v>
      </c>
      <c r="F2006" s="17">
        <v>1.5</v>
      </c>
      <c r="G2006" s="18">
        <v>4204.67</v>
      </c>
      <c r="H2006" s="9"/>
      <c r="I2006" s="9"/>
    </row>
    <row r="2007" spans="1:9" ht="15" customHeight="1" x14ac:dyDescent="0.25">
      <c r="A2007" s="19"/>
      <c r="B2007" s="20"/>
      <c r="C2007" s="21"/>
      <c r="D2007" s="21"/>
      <c r="E2007" s="21"/>
      <c r="F2007" s="21"/>
      <c r="G2007" s="22">
        <v>4204.67</v>
      </c>
      <c r="H2007" s="9"/>
      <c r="I2007" s="9"/>
    </row>
    <row r="2008" spans="1:9" ht="9.9499999999999993" customHeight="1" x14ac:dyDescent="0.25">
      <c r="A2008" s="86"/>
      <c r="B2008" s="86"/>
      <c r="C2008" s="86"/>
      <c r="D2008" s="9"/>
      <c r="E2008" s="9"/>
      <c r="F2008" s="9"/>
      <c r="G2008" s="9"/>
      <c r="H2008" s="9"/>
      <c r="I2008" s="9"/>
    </row>
    <row r="2009" spans="1:9" ht="12" customHeight="1" x14ac:dyDescent="0.25">
      <c r="A2009" s="9"/>
      <c r="B2009" s="9"/>
      <c r="C2009" s="9"/>
      <c r="D2009" s="90" t="s">
        <v>4410</v>
      </c>
      <c r="E2009" s="90"/>
      <c r="F2009" s="90"/>
      <c r="G2009" s="90"/>
      <c r="H2009" s="90"/>
      <c r="I2009" s="90"/>
    </row>
    <row r="2010" spans="1:9" ht="9.9499999999999993" customHeight="1" x14ac:dyDescent="0.25">
      <c r="A2010" s="86"/>
      <c r="B2010" s="86"/>
      <c r="C2010" s="86"/>
      <c r="D2010" s="86"/>
      <c r="E2010" s="9"/>
      <c r="F2010" s="9"/>
      <c r="G2010" s="9"/>
      <c r="H2010" s="9"/>
      <c r="I2010" s="9"/>
    </row>
    <row r="2011" spans="1:9" ht="30.95" customHeight="1" x14ac:dyDescent="0.25">
      <c r="A2011" s="88" t="s">
        <v>2373</v>
      </c>
      <c r="B2011" s="88"/>
      <c r="C2011" s="88"/>
      <c r="D2011" s="88"/>
      <c r="E2011" s="88"/>
      <c r="F2011" s="88"/>
      <c r="G2011" s="88"/>
      <c r="H2011" s="88"/>
      <c r="I2011" s="88"/>
    </row>
    <row r="2012" spans="1:9" ht="15" customHeight="1" x14ac:dyDescent="0.25">
      <c r="A2012" s="89"/>
      <c r="B2012" s="89"/>
      <c r="C2012" s="14" t="s">
        <v>2076</v>
      </c>
      <c r="D2012" s="14" t="s">
        <v>2079</v>
      </c>
      <c r="E2012" s="14" t="s">
        <v>2059</v>
      </c>
      <c r="F2012" s="9"/>
      <c r="G2012" s="9"/>
      <c r="H2012" s="9"/>
      <c r="I2012" s="9"/>
    </row>
    <row r="2013" spans="1:9" ht="18.95" customHeight="1" x14ac:dyDescent="0.25">
      <c r="A2013" s="15" t="s">
        <v>2080</v>
      </c>
      <c r="B2013" s="16" t="s">
        <v>2081</v>
      </c>
      <c r="C2013" s="17">
        <v>943.81</v>
      </c>
      <c r="D2013" s="17">
        <v>0.1</v>
      </c>
      <c r="E2013" s="18">
        <v>94.38</v>
      </c>
      <c r="F2013" s="9"/>
      <c r="G2013" s="9"/>
      <c r="H2013" s="9"/>
      <c r="I2013" s="9"/>
    </row>
    <row r="2014" spans="1:9" ht="15" customHeight="1" x14ac:dyDescent="0.25">
      <c r="A2014" s="19"/>
      <c r="B2014" s="20"/>
      <c r="C2014" s="21"/>
      <c r="D2014" s="21"/>
      <c r="E2014" s="22">
        <v>94.38</v>
      </c>
      <c r="F2014" s="9"/>
      <c r="G2014" s="9"/>
      <c r="H2014" s="9"/>
      <c r="I2014" s="9"/>
    </row>
    <row r="2015" spans="1:9" ht="9.9499999999999993" customHeight="1" x14ac:dyDescent="0.25">
      <c r="A2015" s="86"/>
      <c r="B2015" s="86"/>
      <c r="C2015" s="86"/>
      <c r="D2015" s="9"/>
      <c r="E2015" s="9"/>
      <c r="F2015" s="9"/>
      <c r="G2015" s="9"/>
      <c r="H2015" s="9"/>
      <c r="I2015" s="9"/>
    </row>
    <row r="2016" spans="1:9" ht="12" customHeight="1" x14ac:dyDescent="0.25">
      <c r="A2016" s="9"/>
      <c r="B2016" s="9"/>
      <c r="C2016" s="9"/>
      <c r="D2016" s="90" t="s">
        <v>4405</v>
      </c>
      <c r="E2016" s="90"/>
      <c r="F2016" s="90"/>
      <c r="G2016" s="90"/>
      <c r="H2016" s="90"/>
      <c r="I2016" s="90"/>
    </row>
    <row r="2017" spans="1:9" ht="9.9499999999999993" customHeight="1" x14ac:dyDescent="0.25">
      <c r="A2017" s="86"/>
      <c r="B2017" s="86"/>
      <c r="C2017" s="86"/>
      <c r="D2017" s="86"/>
      <c r="E2017" s="9"/>
      <c r="F2017" s="9"/>
      <c r="G2017" s="9"/>
      <c r="H2017" s="9"/>
      <c r="I2017" s="9"/>
    </row>
    <row r="2018" spans="1:9" ht="30.95" customHeight="1" x14ac:dyDescent="0.25">
      <c r="A2018" s="88" t="s">
        <v>2374</v>
      </c>
      <c r="B2018" s="88"/>
      <c r="C2018" s="88"/>
      <c r="D2018" s="88"/>
      <c r="E2018" s="88"/>
      <c r="F2018" s="88"/>
      <c r="G2018" s="88"/>
      <c r="H2018" s="88"/>
      <c r="I2018" s="88"/>
    </row>
    <row r="2019" spans="1:9" ht="15" customHeight="1" x14ac:dyDescent="0.25">
      <c r="A2019" s="89"/>
      <c r="B2019" s="89"/>
      <c r="C2019" s="14" t="s">
        <v>2076</v>
      </c>
      <c r="D2019" s="14" t="s">
        <v>2059</v>
      </c>
      <c r="E2019" s="9"/>
      <c r="F2019" s="9"/>
      <c r="G2019" s="9"/>
      <c r="H2019" s="9"/>
      <c r="I2019" s="9"/>
    </row>
    <row r="2020" spans="1:9" ht="18.95" customHeight="1" x14ac:dyDescent="0.25">
      <c r="A2020" s="15" t="s">
        <v>2170</v>
      </c>
      <c r="B2020" s="16" t="s">
        <v>2076</v>
      </c>
      <c r="C2020" s="17">
        <v>943.81</v>
      </c>
      <c r="D2020" s="18">
        <v>943.81</v>
      </c>
      <c r="E2020" s="9"/>
      <c r="F2020" s="9"/>
      <c r="G2020" s="9"/>
      <c r="H2020" s="9"/>
      <c r="I2020" s="9"/>
    </row>
    <row r="2021" spans="1:9" ht="15" customHeight="1" x14ac:dyDescent="0.25">
      <c r="A2021" s="19"/>
      <c r="B2021" s="20"/>
      <c r="C2021" s="21"/>
      <c r="D2021" s="22">
        <v>943.81</v>
      </c>
      <c r="E2021" s="9"/>
      <c r="F2021" s="9"/>
      <c r="G2021" s="9"/>
      <c r="H2021" s="9"/>
      <c r="I2021" s="9"/>
    </row>
    <row r="2022" spans="1:9" ht="9.9499999999999993" customHeight="1" x14ac:dyDescent="0.25">
      <c r="A2022" s="86"/>
      <c r="B2022" s="86"/>
      <c r="C2022" s="86"/>
      <c r="D2022" s="9"/>
      <c r="E2022" s="9"/>
      <c r="F2022" s="9"/>
      <c r="G2022" s="9"/>
      <c r="H2022" s="9"/>
      <c r="I2022" s="9"/>
    </row>
    <row r="2023" spans="1:9" ht="12" customHeight="1" x14ac:dyDescent="0.25">
      <c r="A2023" s="9"/>
      <c r="B2023" s="9"/>
      <c r="C2023" s="9"/>
      <c r="D2023" s="90" t="s">
        <v>4411</v>
      </c>
      <c r="E2023" s="90"/>
      <c r="F2023" s="90"/>
      <c r="G2023" s="90"/>
      <c r="H2023" s="90"/>
      <c r="I2023" s="90"/>
    </row>
    <row r="2024" spans="1:9" ht="9.9499999999999993" customHeight="1" x14ac:dyDescent="0.25">
      <c r="A2024" s="86"/>
      <c r="B2024" s="86"/>
      <c r="C2024" s="86"/>
      <c r="D2024" s="86"/>
      <c r="E2024" s="9"/>
      <c r="F2024" s="9"/>
      <c r="G2024" s="9"/>
      <c r="H2024" s="9"/>
      <c r="I2024" s="9"/>
    </row>
    <row r="2025" spans="1:9" ht="42.95" customHeight="1" x14ac:dyDescent="0.25">
      <c r="A2025" s="88" t="s">
        <v>2375</v>
      </c>
      <c r="B2025" s="88"/>
      <c r="C2025" s="88"/>
      <c r="D2025" s="88"/>
      <c r="E2025" s="88"/>
      <c r="F2025" s="88"/>
      <c r="G2025" s="88"/>
      <c r="H2025" s="88"/>
      <c r="I2025" s="88"/>
    </row>
    <row r="2026" spans="1:9" ht="15" customHeight="1" x14ac:dyDescent="0.25">
      <c r="A2026" s="89"/>
      <c r="B2026" s="89"/>
      <c r="C2026" s="14" t="s">
        <v>2057</v>
      </c>
      <c r="D2026" s="14" t="s">
        <v>2059</v>
      </c>
      <c r="E2026" s="9"/>
      <c r="F2026" s="9"/>
      <c r="G2026" s="9"/>
      <c r="H2026" s="9"/>
      <c r="I2026" s="9"/>
    </row>
    <row r="2027" spans="1:9" ht="12.95" customHeight="1" x14ac:dyDescent="0.25">
      <c r="A2027" s="15"/>
      <c r="B2027" s="16" t="s">
        <v>2057</v>
      </c>
      <c r="C2027" s="17">
        <v>768.79</v>
      </c>
      <c r="D2027" s="18">
        <v>768.79</v>
      </c>
      <c r="E2027" s="9"/>
      <c r="F2027" s="9"/>
      <c r="G2027" s="9"/>
      <c r="H2027" s="9"/>
      <c r="I2027" s="9"/>
    </row>
    <row r="2028" spans="1:9" ht="15" customHeight="1" x14ac:dyDescent="0.25">
      <c r="A2028" s="19"/>
      <c r="B2028" s="20"/>
      <c r="C2028" s="21"/>
      <c r="D2028" s="22">
        <v>768.79</v>
      </c>
      <c r="E2028" s="9"/>
      <c r="F2028" s="9"/>
      <c r="G2028" s="9"/>
      <c r="H2028" s="9"/>
      <c r="I2028" s="9"/>
    </row>
    <row r="2029" spans="1:9" ht="9.9499999999999993" customHeight="1" x14ac:dyDescent="0.25">
      <c r="A2029" s="86"/>
      <c r="B2029" s="86"/>
      <c r="C2029" s="86"/>
      <c r="D2029" s="9"/>
      <c r="E2029" s="9"/>
      <c r="F2029" s="9"/>
      <c r="G2029" s="9"/>
      <c r="H2029" s="9"/>
      <c r="I2029" s="9"/>
    </row>
    <row r="2030" spans="1:9" ht="12" customHeight="1" x14ac:dyDescent="0.25">
      <c r="A2030" s="9"/>
      <c r="B2030" s="9"/>
      <c r="C2030" s="9"/>
      <c r="D2030" s="90" t="s">
        <v>4412</v>
      </c>
      <c r="E2030" s="90"/>
      <c r="F2030" s="90"/>
      <c r="G2030" s="90"/>
      <c r="H2030" s="90"/>
      <c r="I2030" s="90"/>
    </row>
    <row r="2031" spans="1:9" ht="9.9499999999999993" customHeight="1" x14ac:dyDescent="0.25">
      <c r="A2031" s="86"/>
      <c r="B2031" s="86"/>
      <c r="C2031" s="86"/>
      <c r="D2031" s="86"/>
      <c r="E2031" s="9"/>
      <c r="F2031" s="9"/>
      <c r="G2031" s="9"/>
      <c r="H2031" s="9"/>
      <c r="I2031" s="9"/>
    </row>
    <row r="2032" spans="1:9" ht="30.95" customHeight="1" x14ac:dyDescent="0.25">
      <c r="A2032" s="88" t="s">
        <v>2376</v>
      </c>
      <c r="B2032" s="88"/>
      <c r="C2032" s="88"/>
      <c r="D2032" s="88"/>
      <c r="E2032" s="88"/>
      <c r="F2032" s="88"/>
      <c r="G2032" s="88"/>
      <c r="H2032" s="88"/>
      <c r="I2032" s="88"/>
    </row>
    <row r="2033" spans="1:9" ht="15" customHeight="1" x14ac:dyDescent="0.25">
      <c r="A2033" s="89"/>
      <c r="B2033" s="89"/>
      <c r="C2033" s="14" t="s">
        <v>2076</v>
      </c>
      <c r="D2033" s="14" t="s">
        <v>2059</v>
      </c>
      <c r="E2033" s="9"/>
      <c r="F2033" s="9"/>
      <c r="G2033" s="9"/>
      <c r="H2033" s="9"/>
      <c r="I2033" s="9"/>
    </row>
    <row r="2034" spans="1:9" ht="12.95" customHeight="1" x14ac:dyDescent="0.25">
      <c r="A2034" s="15"/>
      <c r="B2034" s="16" t="s">
        <v>2076</v>
      </c>
      <c r="C2034" s="17">
        <v>768.79</v>
      </c>
      <c r="D2034" s="18">
        <v>768.79</v>
      </c>
      <c r="E2034" s="9"/>
      <c r="F2034" s="9"/>
      <c r="G2034" s="9"/>
      <c r="H2034" s="9"/>
      <c r="I2034" s="9"/>
    </row>
    <row r="2035" spans="1:9" ht="15" customHeight="1" x14ac:dyDescent="0.25">
      <c r="A2035" s="19"/>
      <c r="B2035" s="20"/>
      <c r="C2035" s="21"/>
      <c r="D2035" s="22">
        <v>768.79</v>
      </c>
      <c r="E2035" s="9"/>
      <c r="F2035" s="9"/>
      <c r="G2035" s="9"/>
      <c r="H2035" s="9"/>
      <c r="I2035" s="9"/>
    </row>
    <row r="2036" spans="1:9" ht="9.9499999999999993" customHeight="1" x14ac:dyDescent="0.25">
      <c r="A2036" s="86"/>
      <c r="B2036" s="86"/>
      <c r="C2036" s="86"/>
      <c r="D2036" s="9"/>
      <c r="E2036" s="9"/>
      <c r="F2036" s="9"/>
      <c r="G2036" s="9"/>
      <c r="H2036" s="9"/>
      <c r="I2036" s="9"/>
    </row>
    <row r="2037" spans="1:9" ht="12" customHeight="1" x14ac:dyDescent="0.25">
      <c r="A2037" s="9"/>
      <c r="B2037" s="9"/>
      <c r="C2037" s="9"/>
      <c r="D2037" s="90" t="s">
        <v>4412</v>
      </c>
      <c r="E2037" s="90"/>
      <c r="F2037" s="90"/>
      <c r="G2037" s="90"/>
      <c r="H2037" s="90"/>
      <c r="I2037" s="90"/>
    </row>
    <row r="2038" spans="1:9" ht="9.9499999999999993" customHeight="1" x14ac:dyDescent="0.25">
      <c r="A2038" s="86"/>
      <c r="B2038" s="86"/>
      <c r="C2038" s="86"/>
      <c r="D2038" s="86"/>
      <c r="E2038" s="9"/>
      <c r="F2038" s="9"/>
      <c r="G2038" s="9"/>
      <c r="H2038" s="9"/>
      <c r="I2038" s="9"/>
    </row>
    <row r="2039" spans="1:9" ht="42.95" customHeight="1" x14ac:dyDescent="0.25">
      <c r="A2039" s="88" t="s">
        <v>2377</v>
      </c>
      <c r="B2039" s="88"/>
      <c r="C2039" s="88"/>
      <c r="D2039" s="88"/>
      <c r="E2039" s="88"/>
      <c r="F2039" s="88"/>
      <c r="G2039" s="88"/>
      <c r="H2039" s="88"/>
      <c r="I2039" s="88"/>
    </row>
    <row r="2040" spans="1:9" ht="15" customHeight="1" x14ac:dyDescent="0.25">
      <c r="A2040" s="89"/>
      <c r="B2040" s="89"/>
      <c r="C2040" s="14" t="s">
        <v>2058</v>
      </c>
      <c r="D2040" s="14" t="s">
        <v>2059</v>
      </c>
      <c r="E2040" s="9"/>
      <c r="F2040" s="9"/>
      <c r="G2040" s="9"/>
      <c r="H2040" s="9"/>
      <c r="I2040" s="9"/>
    </row>
    <row r="2041" spans="1:9" ht="12.95" customHeight="1" x14ac:dyDescent="0.25">
      <c r="A2041" s="15"/>
      <c r="B2041" s="16" t="s">
        <v>2058</v>
      </c>
      <c r="C2041" s="17">
        <v>4</v>
      </c>
      <c r="D2041" s="18">
        <v>4</v>
      </c>
      <c r="E2041" s="9"/>
      <c r="F2041" s="9"/>
      <c r="G2041" s="9"/>
      <c r="H2041" s="9"/>
      <c r="I2041" s="9"/>
    </row>
    <row r="2042" spans="1:9" ht="15" customHeight="1" x14ac:dyDescent="0.25">
      <c r="A2042" s="19"/>
      <c r="B2042" s="20"/>
      <c r="C2042" s="21"/>
      <c r="D2042" s="22">
        <v>4</v>
      </c>
      <c r="E2042" s="9"/>
      <c r="F2042" s="9"/>
      <c r="G2042" s="9"/>
      <c r="H2042" s="9"/>
      <c r="I2042" s="9"/>
    </row>
    <row r="2043" spans="1:9" ht="9.9499999999999993" customHeight="1" x14ac:dyDescent="0.25">
      <c r="A2043" s="86"/>
      <c r="B2043" s="86"/>
      <c r="C2043" s="86"/>
      <c r="D2043" s="9"/>
      <c r="E2043" s="9"/>
      <c r="F2043" s="9"/>
      <c r="G2043" s="9"/>
      <c r="H2043" s="9"/>
      <c r="I2043" s="9"/>
    </row>
    <row r="2044" spans="1:9" ht="12" customHeight="1" x14ac:dyDescent="0.25">
      <c r="A2044" s="9"/>
      <c r="B2044" s="9"/>
      <c r="C2044" s="9"/>
      <c r="D2044" s="90" t="s">
        <v>4255</v>
      </c>
      <c r="E2044" s="90"/>
      <c r="F2044" s="90"/>
      <c r="G2044" s="90"/>
      <c r="H2044" s="90"/>
      <c r="I2044" s="90"/>
    </row>
    <row r="2045" spans="1:9" ht="9.9499999999999993" customHeight="1" x14ac:dyDescent="0.25">
      <c r="A2045" s="86"/>
      <c r="B2045" s="86"/>
      <c r="C2045" s="86"/>
      <c r="D2045" s="86"/>
      <c r="E2045" s="9"/>
      <c r="F2045" s="9"/>
      <c r="G2045" s="9"/>
      <c r="H2045" s="9"/>
      <c r="I2045" s="9"/>
    </row>
    <row r="2046" spans="1:9" ht="30.95" customHeight="1" x14ac:dyDescent="0.25">
      <c r="A2046" s="88" t="s">
        <v>2378</v>
      </c>
      <c r="B2046" s="88"/>
      <c r="C2046" s="88"/>
      <c r="D2046" s="88"/>
      <c r="E2046" s="88"/>
      <c r="F2046" s="88"/>
      <c r="G2046" s="88"/>
      <c r="H2046" s="88"/>
      <c r="I2046" s="88"/>
    </row>
    <row r="2047" spans="1:9" ht="15" customHeight="1" x14ac:dyDescent="0.25">
      <c r="A2047" s="89"/>
      <c r="B2047" s="89"/>
      <c r="C2047" s="14" t="s">
        <v>2076</v>
      </c>
      <c r="D2047" s="14" t="s">
        <v>2059</v>
      </c>
      <c r="E2047" s="9"/>
      <c r="F2047" s="9"/>
      <c r="G2047" s="9"/>
      <c r="H2047" s="9"/>
      <c r="I2047" s="9"/>
    </row>
    <row r="2048" spans="1:9" ht="12.95" customHeight="1" x14ac:dyDescent="0.25">
      <c r="A2048" s="15" t="s">
        <v>2108</v>
      </c>
      <c r="B2048" s="16" t="s">
        <v>2076</v>
      </c>
      <c r="C2048" s="17">
        <v>943.81</v>
      </c>
      <c r="D2048" s="18">
        <v>943.81</v>
      </c>
      <c r="E2048" s="9"/>
      <c r="F2048" s="9"/>
      <c r="G2048" s="9"/>
      <c r="H2048" s="9"/>
      <c r="I2048" s="9"/>
    </row>
    <row r="2049" spans="1:9" ht="15" customHeight="1" x14ac:dyDescent="0.25">
      <c r="A2049" s="19"/>
      <c r="B2049" s="20"/>
      <c r="C2049" s="21"/>
      <c r="D2049" s="22">
        <v>943.81</v>
      </c>
      <c r="E2049" s="9"/>
      <c r="F2049" s="9"/>
      <c r="G2049" s="9"/>
      <c r="H2049" s="9"/>
      <c r="I2049" s="9"/>
    </row>
    <row r="2050" spans="1:9" ht="9.9499999999999993" customHeight="1" x14ac:dyDescent="0.25">
      <c r="A2050" s="86"/>
      <c r="B2050" s="86"/>
      <c r="C2050" s="86"/>
      <c r="D2050" s="9"/>
      <c r="E2050" s="9"/>
      <c r="F2050" s="9"/>
      <c r="G2050" s="9"/>
      <c r="H2050" s="9"/>
      <c r="I2050" s="9"/>
    </row>
    <row r="2051" spans="1:9" ht="12" customHeight="1" x14ac:dyDescent="0.25">
      <c r="A2051" s="9"/>
      <c r="B2051" s="9"/>
      <c r="C2051" s="9"/>
      <c r="D2051" s="90" t="s">
        <v>4411</v>
      </c>
      <c r="E2051" s="90"/>
      <c r="F2051" s="90"/>
      <c r="G2051" s="90"/>
      <c r="H2051" s="90"/>
      <c r="I2051" s="90"/>
    </row>
    <row r="2052" spans="1:9" ht="9.9499999999999993" customHeight="1" x14ac:dyDescent="0.25">
      <c r="A2052" s="86"/>
      <c r="B2052" s="86"/>
      <c r="C2052" s="86"/>
      <c r="D2052" s="86"/>
      <c r="E2052" s="9"/>
      <c r="F2052" s="9"/>
      <c r="G2052" s="9"/>
      <c r="H2052" s="9"/>
      <c r="I2052" s="9"/>
    </row>
    <row r="2053" spans="1:9" ht="42.95" customHeight="1" x14ac:dyDescent="0.25">
      <c r="A2053" s="88" t="s">
        <v>2379</v>
      </c>
      <c r="B2053" s="88"/>
      <c r="C2053" s="88"/>
      <c r="D2053" s="88"/>
      <c r="E2053" s="88"/>
      <c r="F2053" s="88"/>
      <c r="G2053" s="88"/>
      <c r="H2053" s="88"/>
      <c r="I2053" s="88"/>
    </row>
    <row r="2054" spans="1:9" ht="15" customHeight="1" x14ac:dyDescent="0.25">
      <c r="A2054" s="89"/>
      <c r="B2054" s="89"/>
      <c r="C2054" s="14" t="s">
        <v>2058</v>
      </c>
      <c r="D2054" s="14" t="s">
        <v>2059</v>
      </c>
      <c r="E2054" s="9"/>
      <c r="F2054" s="9"/>
      <c r="G2054" s="9"/>
      <c r="H2054" s="9"/>
      <c r="I2054" s="9"/>
    </row>
    <row r="2055" spans="1:9" ht="12.95" customHeight="1" x14ac:dyDescent="0.25">
      <c r="A2055" s="15"/>
      <c r="B2055" s="16" t="s">
        <v>2058</v>
      </c>
      <c r="C2055" s="17">
        <v>2</v>
      </c>
      <c r="D2055" s="18">
        <v>2</v>
      </c>
      <c r="E2055" s="9"/>
      <c r="F2055" s="9"/>
      <c r="G2055" s="9"/>
      <c r="H2055" s="9"/>
      <c r="I2055" s="9"/>
    </row>
    <row r="2056" spans="1:9" ht="15" customHeight="1" x14ac:dyDescent="0.25">
      <c r="A2056" s="19"/>
      <c r="B2056" s="20"/>
      <c r="C2056" s="21"/>
      <c r="D2056" s="22">
        <v>2</v>
      </c>
      <c r="E2056" s="9"/>
      <c r="F2056" s="9"/>
      <c r="G2056" s="9"/>
      <c r="H2056" s="9"/>
      <c r="I2056" s="9"/>
    </row>
    <row r="2057" spans="1:9" ht="9.9499999999999993" customHeight="1" x14ac:dyDescent="0.25">
      <c r="A2057" s="86"/>
      <c r="B2057" s="86"/>
      <c r="C2057" s="86"/>
      <c r="D2057" s="9"/>
      <c r="E2057" s="9"/>
      <c r="F2057" s="9"/>
      <c r="G2057" s="9"/>
      <c r="H2057" s="9"/>
      <c r="I2057" s="9"/>
    </row>
    <row r="2058" spans="1:9" ht="12" customHeight="1" x14ac:dyDescent="0.25">
      <c r="A2058" s="9"/>
      <c r="B2058" s="9"/>
      <c r="C2058" s="9"/>
      <c r="D2058" s="90" t="s">
        <v>4257</v>
      </c>
      <c r="E2058" s="90"/>
      <c r="F2058" s="90"/>
      <c r="G2058" s="90"/>
      <c r="H2058" s="90"/>
      <c r="I2058" s="90"/>
    </row>
    <row r="2059" spans="1:9" ht="9.9499999999999993" customHeight="1" x14ac:dyDescent="0.25">
      <c r="A2059" s="86"/>
      <c r="B2059" s="86"/>
      <c r="C2059" s="86"/>
      <c r="D2059" s="86"/>
      <c r="E2059" s="9"/>
      <c r="F2059" s="9"/>
      <c r="G2059" s="9"/>
      <c r="H2059" s="9"/>
      <c r="I2059" s="9"/>
    </row>
    <row r="2060" spans="1:9" ht="30.95" customHeight="1" x14ac:dyDescent="0.25">
      <c r="A2060" s="88" t="s">
        <v>2380</v>
      </c>
      <c r="B2060" s="88"/>
      <c r="C2060" s="88"/>
      <c r="D2060" s="88"/>
      <c r="E2060" s="88"/>
      <c r="F2060" s="88"/>
      <c r="G2060" s="88"/>
      <c r="H2060" s="88"/>
      <c r="I2060" s="88"/>
    </row>
    <row r="2061" spans="1:9" ht="15" customHeight="1" x14ac:dyDescent="0.25">
      <c r="A2061" s="89"/>
      <c r="B2061" s="89"/>
      <c r="C2061" s="14" t="s">
        <v>2076</v>
      </c>
      <c r="D2061" s="14" t="s">
        <v>2058</v>
      </c>
      <c r="E2061" s="14" t="s">
        <v>2059</v>
      </c>
      <c r="F2061" s="9"/>
      <c r="G2061" s="9"/>
      <c r="H2061" s="9"/>
      <c r="I2061" s="9"/>
    </row>
    <row r="2062" spans="1:9" ht="18.95" customHeight="1" x14ac:dyDescent="0.25">
      <c r="A2062" s="15" t="s">
        <v>2110</v>
      </c>
      <c r="B2062" s="16" t="s">
        <v>2111</v>
      </c>
      <c r="C2062" s="17">
        <v>0.16</v>
      </c>
      <c r="D2062" s="17">
        <v>93</v>
      </c>
      <c r="E2062" s="18">
        <v>14.88</v>
      </c>
      <c r="F2062" s="9"/>
      <c r="G2062" s="9"/>
      <c r="H2062" s="9"/>
      <c r="I2062" s="9"/>
    </row>
    <row r="2063" spans="1:9" ht="15" customHeight="1" x14ac:dyDescent="0.25">
      <c r="A2063" s="19"/>
      <c r="B2063" s="20"/>
      <c r="C2063" s="21"/>
      <c r="D2063" s="21"/>
      <c r="E2063" s="22">
        <v>14.88</v>
      </c>
      <c r="F2063" s="9"/>
      <c r="G2063" s="9"/>
      <c r="H2063" s="9"/>
      <c r="I2063" s="9"/>
    </row>
    <row r="2064" spans="1:9" ht="9.9499999999999993" customHeight="1" x14ac:dyDescent="0.25">
      <c r="A2064" s="86"/>
      <c r="B2064" s="86"/>
      <c r="C2064" s="86"/>
      <c r="D2064" s="9"/>
      <c r="E2064" s="9"/>
      <c r="F2064" s="9"/>
      <c r="G2064" s="9"/>
      <c r="H2064" s="9"/>
      <c r="I2064" s="9"/>
    </row>
    <row r="2065" spans="1:9" ht="12" customHeight="1" x14ac:dyDescent="0.25">
      <c r="A2065" s="9"/>
      <c r="B2065" s="9"/>
      <c r="C2065" s="9"/>
      <c r="D2065" s="90" t="s">
        <v>4256</v>
      </c>
      <c r="E2065" s="90"/>
      <c r="F2065" s="90"/>
      <c r="G2065" s="90"/>
      <c r="H2065" s="90"/>
      <c r="I2065" s="90"/>
    </row>
    <row r="2066" spans="1:9" ht="9.9499999999999993" customHeight="1" x14ac:dyDescent="0.25">
      <c r="A2066" s="86"/>
      <c r="B2066" s="86"/>
      <c r="C2066" s="86"/>
      <c r="D2066" s="86"/>
      <c r="E2066" s="9"/>
      <c r="F2066" s="9"/>
      <c r="G2066" s="9"/>
      <c r="H2066" s="9"/>
      <c r="I2066" s="9"/>
    </row>
    <row r="2067" spans="1:9" ht="30.95" customHeight="1" x14ac:dyDescent="0.25">
      <c r="A2067" s="88" t="s">
        <v>2381</v>
      </c>
      <c r="B2067" s="88"/>
      <c r="C2067" s="88"/>
      <c r="D2067" s="88"/>
      <c r="E2067" s="88"/>
      <c r="F2067" s="88"/>
      <c r="G2067" s="88"/>
      <c r="H2067" s="88"/>
      <c r="I2067" s="88"/>
    </row>
    <row r="2068" spans="1:9" ht="15" customHeight="1" x14ac:dyDescent="0.25">
      <c r="A2068" s="89"/>
      <c r="B2068" s="89"/>
      <c r="C2068" s="14" t="s">
        <v>2058</v>
      </c>
      <c r="D2068" s="14" t="s">
        <v>2059</v>
      </c>
      <c r="E2068" s="9"/>
      <c r="F2068" s="9"/>
      <c r="G2068" s="9"/>
      <c r="H2068" s="9"/>
      <c r="I2068" s="9"/>
    </row>
    <row r="2069" spans="1:9" ht="12.95" customHeight="1" x14ac:dyDescent="0.25">
      <c r="A2069" s="15"/>
      <c r="B2069" s="16" t="s">
        <v>2058</v>
      </c>
      <c r="C2069" s="17">
        <v>8</v>
      </c>
      <c r="D2069" s="18">
        <v>8</v>
      </c>
      <c r="E2069" s="9"/>
      <c r="F2069" s="9"/>
      <c r="G2069" s="9"/>
      <c r="H2069" s="9"/>
      <c r="I2069" s="9"/>
    </row>
    <row r="2070" spans="1:9" ht="15" customHeight="1" x14ac:dyDescent="0.25">
      <c r="A2070" s="19"/>
      <c r="B2070" s="20"/>
      <c r="C2070" s="21"/>
      <c r="D2070" s="22">
        <v>8</v>
      </c>
      <c r="E2070" s="9"/>
      <c r="F2070" s="9"/>
      <c r="G2070" s="9"/>
      <c r="H2070" s="9"/>
      <c r="I2070" s="9"/>
    </row>
    <row r="2071" spans="1:9" ht="9.9499999999999993" customHeight="1" x14ac:dyDescent="0.25">
      <c r="A2071" s="86"/>
      <c r="B2071" s="86"/>
      <c r="C2071" s="86"/>
      <c r="D2071" s="9"/>
      <c r="E2071" s="9"/>
      <c r="F2071" s="9"/>
      <c r="G2071" s="9"/>
      <c r="H2071" s="9"/>
      <c r="I2071" s="9"/>
    </row>
    <row r="2072" spans="1:9" ht="12" customHeight="1" x14ac:dyDescent="0.25">
      <c r="A2072" s="9"/>
      <c r="B2072" s="9"/>
      <c r="C2072" s="9"/>
      <c r="D2072" s="90" t="s">
        <v>4258</v>
      </c>
      <c r="E2072" s="90"/>
      <c r="F2072" s="90"/>
      <c r="G2072" s="90"/>
      <c r="H2072" s="90"/>
      <c r="I2072" s="90"/>
    </row>
    <row r="2073" spans="1:9" ht="9.9499999999999993" customHeight="1" x14ac:dyDescent="0.25">
      <c r="A2073" s="86"/>
      <c r="B2073" s="86"/>
      <c r="C2073" s="86"/>
      <c r="D2073" s="86"/>
      <c r="E2073" s="9"/>
      <c r="F2073" s="9"/>
      <c r="G2073" s="9"/>
      <c r="H2073" s="9"/>
      <c r="I2073" s="9"/>
    </row>
    <row r="2074" spans="1:9" ht="20.100000000000001" customHeight="1" x14ac:dyDescent="0.25">
      <c r="A2074" s="88" t="s">
        <v>2382</v>
      </c>
      <c r="B2074" s="88"/>
      <c r="C2074" s="88"/>
      <c r="D2074" s="88"/>
      <c r="E2074" s="88"/>
      <c r="F2074" s="88"/>
      <c r="G2074" s="88"/>
      <c r="H2074" s="88"/>
      <c r="I2074" s="88"/>
    </row>
    <row r="2075" spans="1:9" ht="15" customHeight="1" x14ac:dyDescent="0.25">
      <c r="A2075" s="89"/>
      <c r="B2075" s="89"/>
      <c r="C2075" s="14" t="s">
        <v>2076</v>
      </c>
      <c r="D2075" s="14" t="s">
        <v>2059</v>
      </c>
      <c r="E2075" s="9"/>
      <c r="F2075" s="9"/>
      <c r="G2075" s="9"/>
      <c r="H2075" s="9"/>
      <c r="I2075" s="9"/>
    </row>
    <row r="2076" spans="1:9" ht="12.95" customHeight="1" x14ac:dyDescent="0.25">
      <c r="A2076" s="15"/>
      <c r="B2076" s="16" t="s">
        <v>2076</v>
      </c>
      <c r="C2076" s="17">
        <v>384.96</v>
      </c>
      <c r="D2076" s="18">
        <v>384.96</v>
      </c>
      <c r="E2076" s="9"/>
      <c r="F2076" s="9"/>
      <c r="G2076" s="9"/>
      <c r="H2076" s="9"/>
      <c r="I2076" s="9"/>
    </row>
    <row r="2077" spans="1:9" ht="15" customHeight="1" x14ac:dyDescent="0.25">
      <c r="A2077" s="19"/>
      <c r="B2077" s="20"/>
      <c r="C2077" s="21"/>
      <c r="D2077" s="22">
        <v>384.96</v>
      </c>
      <c r="E2077" s="9"/>
      <c r="F2077" s="9"/>
      <c r="G2077" s="9"/>
      <c r="H2077" s="9"/>
      <c r="I2077" s="9"/>
    </row>
    <row r="2078" spans="1:9" ht="9.9499999999999993" customHeight="1" x14ac:dyDescent="0.25">
      <c r="A2078" s="86"/>
      <c r="B2078" s="86"/>
      <c r="C2078" s="86"/>
      <c r="D2078" s="9"/>
      <c r="E2078" s="9"/>
      <c r="F2078" s="9"/>
      <c r="G2078" s="9"/>
      <c r="H2078" s="9"/>
      <c r="I2078" s="9"/>
    </row>
    <row r="2079" spans="1:9" ht="12" customHeight="1" x14ac:dyDescent="0.25">
      <c r="A2079" s="9"/>
      <c r="B2079" s="9"/>
      <c r="C2079" s="9"/>
      <c r="D2079" s="90" t="s">
        <v>4413</v>
      </c>
      <c r="E2079" s="90"/>
      <c r="F2079" s="90"/>
      <c r="G2079" s="90"/>
      <c r="H2079" s="90"/>
      <c r="I2079" s="90"/>
    </row>
    <row r="2080" spans="1:9" ht="9.9499999999999993" customHeight="1" x14ac:dyDescent="0.25">
      <c r="A2080" s="86"/>
      <c r="B2080" s="86"/>
      <c r="C2080" s="86"/>
      <c r="D2080" s="86"/>
      <c r="E2080" s="9"/>
      <c r="F2080" s="9"/>
      <c r="G2080" s="9"/>
      <c r="H2080" s="9"/>
      <c r="I2080" s="9"/>
    </row>
    <row r="2081" spans="1:9" ht="30.95" customHeight="1" x14ac:dyDescent="0.25">
      <c r="A2081" s="88" t="s">
        <v>2383</v>
      </c>
      <c r="B2081" s="88"/>
      <c r="C2081" s="88"/>
      <c r="D2081" s="88"/>
      <c r="E2081" s="88"/>
      <c r="F2081" s="88"/>
      <c r="G2081" s="88"/>
      <c r="H2081" s="88"/>
      <c r="I2081" s="88"/>
    </row>
    <row r="2082" spans="1:9" ht="15" customHeight="1" x14ac:dyDescent="0.25">
      <c r="A2082" s="89"/>
      <c r="B2082" s="89"/>
      <c r="C2082" s="14" t="s">
        <v>2076</v>
      </c>
      <c r="D2082" s="14" t="s">
        <v>2059</v>
      </c>
      <c r="E2082" s="9"/>
      <c r="F2082" s="9"/>
      <c r="G2082" s="9"/>
      <c r="H2082" s="9"/>
      <c r="I2082" s="9"/>
    </row>
    <row r="2083" spans="1:9" ht="12.95" customHeight="1" x14ac:dyDescent="0.25">
      <c r="A2083" s="15" t="s">
        <v>2108</v>
      </c>
      <c r="B2083" s="16" t="s">
        <v>2076</v>
      </c>
      <c r="C2083" s="17">
        <v>943.81</v>
      </c>
      <c r="D2083" s="18">
        <v>943.81</v>
      </c>
      <c r="E2083" s="9"/>
      <c r="F2083" s="9"/>
      <c r="G2083" s="9"/>
      <c r="H2083" s="9"/>
      <c r="I2083" s="9"/>
    </row>
    <row r="2084" spans="1:9" ht="15" customHeight="1" x14ac:dyDescent="0.25">
      <c r="A2084" s="19"/>
      <c r="B2084" s="20"/>
      <c r="C2084" s="21"/>
      <c r="D2084" s="22">
        <v>943.81</v>
      </c>
      <c r="E2084" s="9"/>
      <c r="F2084" s="9"/>
      <c r="G2084" s="9"/>
      <c r="H2084" s="9"/>
      <c r="I2084" s="9"/>
    </row>
    <row r="2085" spans="1:9" ht="9.9499999999999993" customHeight="1" x14ac:dyDescent="0.25">
      <c r="A2085" s="86"/>
      <c r="B2085" s="86"/>
      <c r="C2085" s="86"/>
      <c r="D2085" s="9"/>
      <c r="E2085" s="9"/>
      <c r="F2085" s="9"/>
      <c r="G2085" s="9"/>
      <c r="H2085" s="9"/>
      <c r="I2085" s="9"/>
    </row>
    <row r="2086" spans="1:9" ht="12" customHeight="1" x14ac:dyDescent="0.25">
      <c r="A2086" s="9"/>
      <c r="B2086" s="9"/>
      <c r="C2086" s="9"/>
      <c r="D2086" s="90" t="s">
        <v>4411</v>
      </c>
      <c r="E2086" s="90"/>
      <c r="F2086" s="90"/>
      <c r="G2086" s="90"/>
      <c r="H2086" s="90"/>
      <c r="I2086" s="90"/>
    </row>
    <row r="2087" spans="1:9" ht="9.9499999999999993" customHeight="1" x14ac:dyDescent="0.25">
      <c r="A2087" s="86"/>
      <c r="B2087" s="86"/>
      <c r="C2087" s="86"/>
      <c r="D2087" s="86"/>
      <c r="E2087" s="9"/>
      <c r="F2087" s="9"/>
      <c r="G2087" s="9"/>
      <c r="H2087" s="9"/>
      <c r="I2087" s="9"/>
    </row>
    <row r="2088" spans="1:9" ht="20.100000000000001" customHeight="1" x14ac:dyDescent="0.25">
      <c r="A2088" s="88" t="s">
        <v>2384</v>
      </c>
      <c r="B2088" s="88"/>
      <c r="C2088" s="88"/>
      <c r="D2088" s="88"/>
      <c r="E2088" s="88"/>
      <c r="F2088" s="88"/>
      <c r="G2088" s="88"/>
      <c r="H2088" s="88"/>
      <c r="I2088" s="88"/>
    </row>
    <row r="2089" spans="1:9" ht="15" customHeight="1" x14ac:dyDescent="0.25">
      <c r="A2089" s="89"/>
      <c r="B2089" s="89"/>
      <c r="C2089" s="14" t="s">
        <v>2069</v>
      </c>
      <c r="D2089" s="14" t="s">
        <v>2058</v>
      </c>
      <c r="E2089" s="14" t="s">
        <v>2059</v>
      </c>
      <c r="F2089" s="9"/>
      <c r="G2089" s="9"/>
      <c r="H2089" s="9"/>
      <c r="I2089" s="9"/>
    </row>
    <row r="2090" spans="1:9" ht="12.95" customHeight="1" x14ac:dyDescent="0.25">
      <c r="A2090" s="15"/>
      <c r="B2090" s="16" t="s">
        <v>2104</v>
      </c>
      <c r="C2090" s="17">
        <v>202.91</v>
      </c>
      <c r="D2090" s="17">
        <v>1</v>
      </c>
      <c r="E2090" s="18">
        <v>202.91</v>
      </c>
      <c r="F2090" s="9"/>
      <c r="G2090" s="9"/>
      <c r="H2090" s="9"/>
      <c r="I2090" s="9"/>
    </row>
    <row r="2091" spans="1:9" ht="15" customHeight="1" x14ac:dyDescent="0.25">
      <c r="A2091" s="19"/>
      <c r="B2091" s="20"/>
      <c r="C2091" s="21"/>
      <c r="D2091" s="21"/>
      <c r="E2091" s="22">
        <v>202.91</v>
      </c>
      <c r="F2091" s="9"/>
      <c r="G2091" s="9"/>
      <c r="H2091" s="9"/>
      <c r="I2091" s="9"/>
    </row>
    <row r="2092" spans="1:9" ht="9.9499999999999993" customHeight="1" x14ac:dyDescent="0.25">
      <c r="A2092" s="86"/>
      <c r="B2092" s="86"/>
      <c r="C2092" s="86"/>
      <c r="D2092" s="9"/>
      <c r="E2092" s="9"/>
      <c r="F2092" s="9"/>
      <c r="G2092" s="9"/>
      <c r="H2092" s="9"/>
      <c r="I2092" s="9"/>
    </row>
    <row r="2093" spans="1:9" ht="12" customHeight="1" x14ac:dyDescent="0.25">
      <c r="A2093" s="9"/>
      <c r="B2093" s="9"/>
      <c r="C2093" s="9"/>
      <c r="D2093" s="90" t="s">
        <v>4414</v>
      </c>
      <c r="E2093" s="90"/>
      <c r="F2093" s="90"/>
      <c r="G2093" s="90"/>
      <c r="H2093" s="90"/>
      <c r="I2093" s="90"/>
    </row>
    <row r="2094" spans="1:9" ht="9.9499999999999993" customHeight="1" x14ac:dyDescent="0.25">
      <c r="A2094" s="86"/>
      <c r="B2094" s="86"/>
      <c r="C2094" s="86"/>
      <c r="D2094" s="86"/>
      <c r="E2094" s="9"/>
      <c r="F2094" s="9"/>
      <c r="G2094" s="9"/>
      <c r="H2094" s="9"/>
      <c r="I2094" s="9"/>
    </row>
    <row r="2095" spans="1:9" ht="30.95" customHeight="1" x14ac:dyDescent="0.25">
      <c r="A2095" s="88" t="s">
        <v>2385</v>
      </c>
      <c r="B2095" s="88"/>
      <c r="C2095" s="88"/>
      <c r="D2095" s="88"/>
      <c r="E2095" s="88"/>
      <c r="F2095" s="88"/>
      <c r="G2095" s="88"/>
      <c r="H2095" s="88"/>
      <c r="I2095" s="88"/>
    </row>
    <row r="2096" spans="1:9" ht="15" customHeight="1" x14ac:dyDescent="0.25">
      <c r="A2096" s="89"/>
      <c r="B2096" s="89"/>
      <c r="C2096" s="14" t="s">
        <v>2076</v>
      </c>
      <c r="D2096" s="14" t="s">
        <v>2059</v>
      </c>
      <c r="E2096" s="9"/>
      <c r="F2096" s="9"/>
      <c r="G2096" s="9"/>
      <c r="H2096" s="9"/>
      <c r="I2096" s="9"/>
    </row>
    <row r="2097" spans="1:9" ht="12.95" customHeight="1" x14ac:dyDescent="0.25">
      <c r="A2097" s="15" t="s">
        <v>2077</v>
      </c>
      <c r="B2097" s="16" t="s">
        <v>2076</v>
      </c>
      <c r="C2097" s="17">
        <v>5393.6</v>
      </c>
      <c r="D2097" s="18">
        <v>5393.6</v>
      </c>
      <c r="E2097" s="9"/>
      <c r="F2097" s="9"/>
      <c r="G2097" s="9"/>
      <c r="H2097" s="9"/>
      <c r="I2097" s="9"/>
    </row>
    <row r="2098" spans="1:9" ht="15" customHeight="1" x14ac:dyDescent="0.25">
      <c r="A2098" s="19"/>
      <c r="B2098" s="20"/>
      <c r="C2098" s="21"/>
      <c r="D2098" s="22">
        <v>5393.6</v>
      </c>
      <c r="E2098" s="9"/>
      <c r="F2098" s="9"/>
      <c r="G2098" s="9"/>
      <c r="H2098" s="9"/>
      <c r="I2098" s="9"/>
    </row>
    <row r="2099" spans="1:9" ht="9.9499999999999993" customHeight="1" x14ac:dyDescent="0.25">
      <c r="A2099" s="86"/>
      <c r="B2099" s="86"/>
      <c r="C2099" s="86"/>
      <c r="D2099" s="9"/>
      <c r="E2099" s="9"/>
      <c r="F2099" s="9"/>
      <c r="G2099" s="9"/>
      <c r="H2099" s="9"/>
      <c r="I2099" s="9"/>
    </row>
    <row r="2100" spans="1:9" ht="12" customHeight="1" x14ac:dyDescent="0.25">
      <c r="A2100" s="9"/>
      <c r="B2100" s="9"/>
      <c r="C2100" s="9"/>
      <c r="D2100" s="90" t="s">
        <v>4415</v>
      </c>
      <c r="E2100" s="90"/>
      <c r="F2100" s="90"/>
      <c r="G2100" s="90"/>
      <c r="H2100" s="90"/>
      <c r="I2100" s="90"/>
    </row>
    <row r="2101" spans="1:9" ht="9.9499999999999993" customHeight="1" x14ac:dyDescent="0.25">
      <c r="A2101" s="86"/>
      <c r="B2101" s="86"/>
      <c r="C2101" s="86"/>
      <c r="D2101" s="86"/>
      <c r="E2101" s="9"/>
      <c r="F2101" s="9"/>
      <c r="G2101" s="9"/>
      <c r="H2101" s="9"/>
      <c r="I2101" s="9"/>
    </row>
    <row r="2102" spans="1:9" ht="30.95" customHeight="1" x14ac:dyDescent="0.25">
      <c r="A2102" s="88" t="s">
        <v>2386</v>
      </c>
      <c r="B2102" s="88"/>
      <c r="C2102" s="88"/>
      <c r="D2102" s="88"/>
      <c r="E2102" s="88"/>
      <c r="F2102" s="88"/>
      <c r="G2102" s="88"/>
      <c r="H2102" s="88"/>
      <c r="I2102" s="88"/>
    </row>
    <row r="2103" spans="1:9" ht="15" customHeight="1" x14ac:dyDescent="0.25">
      <c r="A2103" s="89"/>
      <c r="B2103" s="89"/>
      <c r="C2103" s="14" t="s">
        <v>2076</v>
      </c>
      <c r="D2103" s="14" t="s">
        <v>2079</v>
      </c>
      <c r="E2103" s="14" t="s">
        <v>2059</v>
      </c>
      <c r="F2103" s="9"/>
      <c r="G2103" s="9"/>
      <c r="H2103" s="9"/>
      <c r="I2103" s="9"/>
    </row>
    <row r="2104" spans="1:9" ht="18.95" customHeight="1" x14ac:dyDescent="0.25">
      <c r="A2104" s="15" t="s">
        <v>2080</v>
      </c>
      <c r="B2104" s="16" t="s">
        <v>2081</v>
      </c>
      <c r="C2104" s="17">
        <v>949.75</v>
      </c>
      <c r="D2104" s="17">
        <v>0.1</v>
      </c>
      <c r="E2104" s="18">
        <v>94.98</v>
      </c>
      <c r="F2104" s="9"/>
      <c r="G2104" s="9"/>
      <c r="H2104" s="9"/>
      <c r="I2104" s="9"/>
    </row>
    <row r="2105" spans="1:9" ht="15" customHeight="1" x14ac:dyDescent="0.25">
      <c r="A2105" s="19"/>
      <c r="B2105" s="20"/>
      <c r="C2105" s="21"/>
      <c r="D2105" s="21"/>
      <c r="E2105" s="22">
        <v>94.98</v>
      </c>
      <c r="F2105" s="9"/>
      <c r="G2105" s="9"/>
      <c r="H2105" s="9"/>
      <c r="I2105" s="9"/>
    </row>
    <row r="2106" spans="1:9" ht="9.9499999999999993" customHeight="1" x14ac:dyDescent="0.25">
      <c r="A2106" s="86"/>
      <c r="B2106" s="86"/>
      <c r="C2106" s="86"/>
      <c r="D2106" s="9"/>
      <c r="E2106" s="9"/>
      <c r="F2106" s="9"/>
      <c r="G2106" s="9"/>
      <c r="H2106" s="9"/>
      <c r="I2106" s="9"/>
    </row>
    <row r="2107" spans="1:9" ht="12" customHeight="1" x14ac:dyDescent="0.25">
      <c r="A2107" s="9"/>
      <c r="B2107" s="9"/>
      <c r="C2107" s="9"/>
      <c r="D2107" s="90" t="s">
        <v>4416</v>
      </c>
      <c r="E2107" s="90"/>
      <c r="F2107" s="90"/>
      <c r="G2107" s="90"/>
      <c r="H2107" s="90"/>
      <c r="I2107" s="90"/>
    </row>
    <row r="2108" spans="1:9" ht="9.9499999999999993" customHeight="1" x14ac:dyDescent="0.25">
      <c r="A2108" s="86"/>
      <c r="B2108" s="86"/>
      <c r="C2108" s="86"/>
      <c r="D2108" s="86"/>
      <c r="E2108" s="9"/>
      <c r="F2108" s="9"/>
      <c r="G2108" s="9"/>
      <c r="H2108" s="9"/>
      <c r="I2108" s="9"/>
    </row>
    <row r="2109" spans="1:9" ht="30.95" customHeight="1" x14ac:dyDescent="0.25">
      <c r="A2109" s="88" t="s">
        <v>2387</v>
      </c>
      <c r="B2109" s="88"/>
      <c r="C2109" s="88"/>
      <c r="D2109" s="88"/>
      <c r="E2109" s="88"/>
      <c r="F2109" s="88"/>
      <c r="G2109" s="88"/>
      <c r="H2109" s="88"/>
      <c r="I2109" s="88"/>
    </row>
    <row r="2110" spans="1:9" ht="15" customHeight="1" x14ac:dyDescent="0.25">
      <c r="A2110" s="89"/>
      <c r="B2110" s="89"/>
      <c r="C2110" s="14" t="s">
        <v>2076</v>
      </c>
      <c r="D2110" s="14" t="s">
        <v>2079</v>
      </c>
      <c r="E2110" s="14" t="s">
        <v>2058</v>
      </c>
      <c r="F2110" s="14" t="s">
        <v>2059</v>
      </c>
      <c r="G2110" s="9"/>
      <c r="H2110" s="9"/>
      <c r="I2110" s="9"/>
    </row>
    <row r="2111" spans="1:9" ht="27" customHeight="1" x14ac:dyDescent="0.25">
      <c r="A2111" s="15" t="s">
        <v>2083</v>
      </c>
      <c r="B2111" s="16" t="s">
        <v>2084</v>
      </c>
      <c r="C2111" s="17">
        <v>4.3</v>
      </c>
      <c r="D2111" s="17">
        <v>0.1</v>
      </c>
      <c r="E2111" s="17">
        <v>4</v>
      </c>
      <c r="F2111" s="18">
        <v>1.72</v>
      </c>
      <c r="G2111" s="9"/>
      <c r="H2111" s="9"/>
      <c r="I2111" s="9"/>
    </row>
    <row r="2112" spans="1:9" ht="15" customHeight="1" x14ac:dyDescent="0.25">
      <c r="A2112" s="19"/>
      <c r="B2112" s="20"/>
      <c r="C2112" s="21"/>
      <c r="D2112" s="21"/>
      <c r="E2112" s="21"/>
      <c r="F2112" s="22">
        <v>1.72</v>
      </c>
      <c r="G2112" s="9"/>
      <c r="H2112" s="9"/>
      <c r="I2112" s="9"/>
    </row>
    <row r="2113" spans="1:9" ht="9.9499999999999993" customHeight="1" x14ac:dyDescent="0.25">
      <c r="A2113" s="86"/>
      <c r="B2113" s="86"/>
      <c r="C2113" s="86"/>
      <c r="D2113" s="9"/>
      <c r="E2113" s="9"/>
      <c r="F2113" s="9"/>
      <c r="G2113" s="9"/>
      <c r="H2113" s="9"/>
      <c r="I2113" s="9"/>
    </row>
    <row r="2114" spans="1:9" ht="12" customHeight="1" x14ac:dyDescent="0.25">
      <c r="A2114" s="9"/>
      <c r="B2114" s="9"/>
      <c r="C2114" s="9"/>
      <c r="D2114" s="90" t="s">
        <v>4313</v>
      </c>
      <c r="E2114" s="90"/>
      <c r="F2114" s="90"/>
      <c r="G2114" s="90"/>
      <c r="H2114" s="90"/>
      <c r="I2114" s="90"/>
    </row>
    <row r="2115" spans="1:9" ht="9.9499999999999993" customHeight="1" x14ac:dyDescent="0.25">
      <c r="A2115" s="86"/>
      <c r="B2115" s="86"/>
      <c r="C2115" s="86"/>
      <c r="D2115" s="86"/>
      <c r="E2115" s="9"/>
      <c r="F2115" s="9"/>
      <c r="G2115" s="9"/>
      <c r="H2115" s="9"/>
      <c r="I2115" s="9"/>
    </row>
    <row r="2116" spans="1:9" ht="42.95" customHeight="1" x14ac:dyDescent="0.25">
      <c r="A2116" s="88" t="s">
        <v>2388</v>
      </c>
      <c r="B2116" s="88"/>
      <c r="C2116" s="88"/>
      <c r="D2116" s="88"/>
      <c r="E2116" s="88"/>
      <c r="F2116" s="88"/>
      <c r="G2116" s="88"/>
      <c r="H2116" s="88"/>
      <c r="I2116" s="88"/>
    </row>
    <row r="2117" spans="1:9" ht="15" customHeight="1" x14ac:dyDescent="0.25">
      <c r="A2117" s="89"/>
      <c r="B2117" s="89"/>
      <c r="C2117" s="14" t="s">
        <v>2076</v>
      </c>
      <c r="D2117" s="14" t="s">
        <v>2056</v>
      </c>
      <c r="E2117" s="14" t="s">
        <v>2058</v>
      </c>
      <c r="F2117" s="14" t="s">
        <v>2086</v>
      </c>
      <c r="G2117" s="14" t="s">
        <v>2059</v>
      </c>
      <c r="H2117" s="9"/>
      <c r="I2117" s="9"/>
    </row>
    <row r="2118" spans="1:9" ht="18.95" customHeight="1" x14ac:dyDescent="0.25">
      <c r="A2118" s="15" t="s">
        <v>2087</v>
      </c>
      <c r="B2118" s="16" t="s">
        <v>2088</v>
      </c>
      <c r="C2118" s="17">
        <v>5393.6</v>
      </c>
      <c r="D2118" s="17">
        <v>0.1</v>
      </c>
      <c r="E2118" s="17">
        <v>1</v>
      </c>
      <c r="F2118" s="17">
        <v>1.5</v>
      </c>
      <c r="G2118" s="18">
        <v>809.04</v>
      </c>
      <c r="H2118" s="9"/>
      <c r="I2118" s="9"/>
    </row>
    <row r="2119" spans="1:9" ht="18.95" customHeight="1" x14ac:dyDescent="0.25">
      <c r="A2119" s="15" t="s">
        <v>2089</v>
      </c>
      <c r="B2119" s="16" t="s">
        <v>2088</v>
      </c>
      <c r="C2119" s="17">
        <v>949.75</v>
      </c>
      <c r="D2119" s="17">
        <v>0.1</v>
      </c>
      <c r="E2119" s="17">
        <v>1</v>
      </c>
      <c r="F2119" s="17">
        <v>1.5</v>
      </c>
      <c r="G2119" s="18">
        <v>142.46</v>
      </c>
      <c r="H2119" s="9"/>
      <c r="I2119" s="9"/>
    </row>
    <row r="2120" spans="1:9" ht="27" customHeight="1" x14ac:dyDescent="0.25">
      <c r="A2120" s="15" t="s">
        <v>2090</v>
      </c>
      <c r="B2120" s="16" t="s">
        <v>2088</v>
      </c>
      <c r="C2120" s="17">
        <v>4.5999999999999996</v>
      </c>
      <c r="D2120" s="17">
        <v>0.1</v>
      </c>
      <c r="E2120" s="17">
        <v>4</v>
      </c>
      <c r="F2120" s="17">
        <v>1.5</v>
      </c>
      <c r="G2120" s="18">
        <v>2.76</v>
      </c>
      <c r="H2120" s="9"/>
      <c r="I2120" s="9"/>
    </row>
    <row r="2121" spans="1:9" ht="15" customHeight="1" x14ac:dyDescent="0.25">
      <c r="A2121" s="19"/>
      <c r="B2121" s="20"/>
      <c r="C2121" s="21"/>
      <c r="D2121" s="21"/>
      <c r="E2121" s="21"/>
      <c r="F2121" s="21"/>
      <c r="G2121" s="22">
        <v>954.26</v>
      </c>
      <c r="H2121" s="9"/>
      <c r="I2121" s="9"/>
    </row>
    <row r="2122" spans="1:9" ht="9.9499999999999993" customHeight="1" x14ac:dyDescent="0.25">
      <c r="A2122" s="86"/>
      <c r="B2122" s="86"/>
      <c r="C2122" s="86"/>
      <c r="D2122" s="9"/>
      <c r="E2122" s="9"/>
      <c r="F2122" s="9"/>
      <c r="G2122" s="9"/>
      <c r="H2122" s="9"/>
      <c r="I2122" s="9"/>
    </row>
    <row r="2123" spans="1:9" ht="12" customHeight="1" x14ac:dyDescent="0.25">
      <c r="A2123" s="9"/>
      <c r="B2123" s="9"/>
      <c r="C2123" s="9"/>
      <c r="D2123" s="90" t="s">
        <v>4417</v>
      </c>
      <c r="E2123" s="90"/>
      <c r="F2123" s="90"/>
      <c r="G2123" s="90"/>
      <c r="H2123" s="90"/>
      <c r="I2123" s="90"/>
    </row>
    <row r="2124" spans="1:9" ht="9.9499999999999993" customHeight="1" x14ac:dyDescent="0.25">
      <c r="A2124" s="86"/>
      <c r="B2124" s="86"/>
      <c r="C2124" s="86"/>
      <c r="D2124" s="86"/>
      <c r="E2124" s="9"/>
      <c r="F2124" s="9"/>
      <c r="G2124" s="9"/>
      <c r="H2124" s="9"/>
      <c r="I2124" s="9"/>
    </row>
    <row r="2125" spans="1:9" ht="30.95" customHeight="1" x14ac:dyDescent="0.25">
      <c r="A2125" s="88" t="s">
        <v>2389</v>
      </c>
      <c r="B2125" s="88"/>
      <c r="C2125" s="88"/>
      <c r="D2125" s="88"/>
      <c r="E2125" s="88"/>
      <c r="F2125" s="88"/>
      <c r="G2125" s="88"/>
      <c r="H2125" s="88"/>
      <c r="I2125" s="88"/>
    </row>
    <row r="2126" spans="1:9" ht="15" customHeight="1" x14ac:dyDescent="0.25">
      <c r="A2126" s="89"/>
      <c r="B2126" s="89"/>
      <c r="C2126" s="14" t="s">
        <v>2076</v>
      </c>
      <c r="D2126" s="14" t="s">
        <v>2056</v>
      </c>
      <c r="E2126" s="14" t="s">
        <v>2058</v>
      </c>
      <c r="F2126" s="14" t="s">
        <v>2092</v>
      </c>
      <c r="G2126" s="14" t="s">
        <v>2086</v>
      </c>
      <c r="H2126" s="14" t="s">
        <v>2059</v>
      </c>
      <c r="I2126" s="9"/>
    </row>
    <row r="2127" spans="1:9" ht="18.95" customHeight="1" x14ac:dyDescent="0.25">
      <c r="A2127" s="15" t="s">
        <v>2087</v>
      </c>
      <c r="B2127" s="16" t="s">
        <v>2186</v>
      </c>
      <c r="C2127" s="17">
        <v>5393.6</v>
      </c>
      <c r="D2127" s="17">
        <v>0.1</v>
      </c>
      <c r="E2127" s="17">
        <v>1</v>
      </c>
      <c r="F2127" s="17">
        <v>30</v>
      </c>
      <c r="G2127" s="17">
        <v>1.5</v>
      </c>
      <c r="H2127" s="18">
        <v>24271.200000000001</v>
      </c>
      <c r="I2127" s="9"/>
    </row>
    <row r="2128" spans="1:9" ht="18.95" customHeight="1" x14ac:dyDescent="0.25">
      <c r="A2128" s="15" t="s">
        <v>2089</v>
      </c>
      <c r="B2128" s="16" t="s">
        <v>2186</v>
      </c>
      <c r="C2128" s="17">
        <v>949.75</v>
      </c>
      <c r="D2128" s="17">
        <v>0.05</v>
      </c>
      <c r="E2128" s="17">
        <v>1</v>
      </c>
      <c r="F2128" s="17">
        <v>30</v>
      </c>
      <c r="G2128" s="17">
        <v>1.5</v>
      </c>
      <c r="H2128" s="18">
        <v>2136.94</v>
      </c>
      <c r="I2128" s="9"/>
    </row>
    <row r="2129" spans="1:9" ht="27" customHeight="1" x14ac:dyDescent="0.25">
      <c r="A2129" s="15" t="s">
        <v>2090</v>
      </c>
      <c r="B2129" s="16" t="s">
        <v>2186</v>
      </c>
      <c r="C2129" s="17">
        <v>4.5999999999999996</v>
      </c>
      <c r="D2129" s="17">
        <v>0.1</v>
      </c>
      <c r="E2129" s="17">
        <v>4</v>
      </c>
      <c r="F2129" s="17">
        <v>30</v>
      </c>
      <c r="G2129" s="17">
        <v>1.5</v>
      </c>
      <c r="H2129" s="18">
        <v>82.8</v>
      </c>
      <c r="I2129" s="9"/>
    </row>
    <row r="2130" spans="1:9" ht="15" customHeight="1" x14ac:dyDescent="0.25">
      <c r="A2130" s="19"/>
      <c r="B2130" s="20"/>
      <c r="C2130" s="21"/>
      <c r="D2130" s="21"/>
      <c r="E2130" s="21"/>
      <c r="F2130" s="21"/>
      <c r="G2130" s="21"/>
      <c r="H2130" s="22">
        <v>26490.94</v>
      </c>
      <c r="I2130" s="9"/>
    </row>
    <row r="2131" spans="1:9" ht="9.9499999999999993" customHeight="1" x14ac:dyDescent="0.25">
      <c r="A2131" s="86"/>
      <c r="B2131" s="86"/>
      <c r="C2131" s="86"/>
      <c r="D2131" s="9"/>
      <c r="E2131" s="9"/>
      <c r="F2131" s="9"/>
      <c r="G2131" s="9"/>
      <c r="H2131" s="9"/>
      <c r="I2131" s="9"/>
    </row>
    <row r="2132" spans="1:9" ht="12" customHeight="1" x14ac:dyDescent="0.25">
      <c r="A2132" s="9"/>
      <c r="B2132" s="9"/>
      <c r="C2132" s="9"/>
      <c r="D2132" s="90" t="s">
        <v>4418</v>
      </c>
      <c r="E2132" s="90"/>
      <c r="F2132" s="90"/>
      <c r="G2132" s="90"/>
      <c r="H2132" s="90"/>
      <c r="I2132" s="90"/>
    </row>
    <row r="2133" spans="1:9" ht="9.9499999999999993" customHeight="1" x14ac:dyDescent="0.25">
      <c r="A2133" s="86"/>
      <c r="B2133" s="86"/>
      <c r="C2133" s="86"/>
      <c r="D2133" s="86"/>
      <c r="E2133" s="9"/>
      <c r="F2133" s="9"/>
      <c r="G2133" s="9"/>
      <c r="H2133" s="9"/>
      <c r="I2133" s="9"/>
    </row>
    <row r="2134" spans="1:9" ht="42.95" customHeight="1" x14ac:dyDescent="0.25">
      <c r="A2134" s="88" t="s">
        <v>2390</v>
      </c>
      <c r="B2134" s="88"/>
      <c r="C2134" s="88"/>
      <c r="D2134" s="88"/>
      <c r="E2134" s="88"/>
      <c r="F2134" s="88"/>
      <c r="G2134" s="88"/>
      <c r="H2134" s="88"/>
      <c r="I2134" s="88"/>
    </row>
    <row r="2135" spans="1:9" ht="15" customHeight="1" x14ac:dyDescent="0.25">
      <c r="A2135" s="89"/>
      <c r="B2135" s="89"/>
      <c r="C2135" s="14" t="s">
        <v>2076</v>
      </c>
      <c r="D2135" s="14" t="s">
        <v>2056</v>
      </c>
      <c r="E2135" s="14" t="s">
        <v>2058</v>
      </c>
      <c r="F2135" s="14" t="s">
        <v>2092</v>
      </c>
      <c r="G2135" s="14" t="s">
        <v>2086</v>
      </c>
      <c r="H2135" s="14" t="s">
        <v>2059</v>
      </c>
      <c r="I2135" s="9"/>
    </row>
    <row r="2136" spans="1:9" ht="18.95" customHeight="1" x14ac:dyDescent="0.25">
      <c r="A2136" s="15" t="s">
        <v>2087</v>
      </c>
      <c r="B2136" s="16" t="s">
        <v>2186</v>
      </c>
      <c r="C2136" s="17">
        <v>5393.6</v>
      </c>
      <c r="D2136" s="17">
        <v>0.1</v>
      </c>
      <c r="E2136" s="17">
        <v>1</v>
      </c>
      <c r="F2136" s="17">
        <v>12</v>
      </c>
      <c r="G2136" s="17">
        <v>1.5</v>
      </c>
      <c r="H2136" s="18">
        <v>9708.48</v>
      </c>
      <c r="I2136" s="9"/>
    </row>
    <row r="2137" spans="1:9" ht="18.95" customHeight="1" x14ac:dyDescent="0.25">
      <c r="A2137" s="15" t="s">
        <v>2089</v>
      </c>
      <c r="B2137" s="16" t="s">
        <v>2186</v>
      </c>
      <c r="C2137" s="17">
        <v>949.75</v>
      </c>
      <c r="D2137" s="17">
        <v>0.1</v>
      </c>
      <c r="E2137" s="17">
        <v>1</v>
      </c>
      <c r="F2137" s="17">
        <v>12</v>
      </c>
      <c r="G2137" s="17">
        <v>1.5</v>
      </c>
      <c r="H2137" s="18">
        <v>1709.55</v>
      </c>
      <c r="I2137" s="9"/>
    </row>
    <row r="2138" spans="1:9" ht="27" customHeight="1" x14ac:dyDescent="0.25">
      <c r="A2138" s="15" t="s">
        <v>2090</v>
      </c>
      <c r="B2138" s="16" t="s">
        <v>2186</v>
      </c>
      <c r="C2138" s="17">
        <v>4.5999999999999996</v>
      </c>
      <c r="D2138" s="17">
        <v>0.1</v>
      </c>
      <c r="E2138" s="17">
        <v>4</v>
      </c>
      <c r="F2138" s="17">
        <v>12</v>
      </c>
      <c r="G2138" s="17">
        <v>1.5</v>
      </c>
      <c r="H2138" s="18">
        <v>33.119999999999997</v>
      </c>
      <c r="I2138" s="9"/>
    </row>
    <row r="2139" spans="1:9" ht="15" customHeight="1" x14ac:dyDescent="0.25">
      <c r="A2139" s="19"/>
      <c r="B2139" s="20"/>
      <c r="C2139" s="21"/>
      <c r="D2139" s="21"/>
      <c r="E2139" s="21"/>
      <c r="F2139" s="21"/>
      <c r="G2139" s="21"/>
      <c r="H2139" s="22">
        <v>11451.15</v>
      </c>
      <c r="I2139" s="9"/>
    </row>
    <row r="2140" spans="1:9" ht="9.9499999999999993" customHeight="1" x14ac:dyDescent="0.25">
      <c r="A2140" s="86"/>
      <c r="B2140" s="86"/>
      <c r="C2140" s="86"/>
      <c r="D2140" s="9"/>
      <c r="E2140" s="9"/>
      <c r="F2140" s="9"/>
      <c r="G2140" s="9"/>
      <c r="H2140" s="9"/>
      <c r="I2140" s="9"/>
    </row>
    <row r="2141" spans="1:9" ht="12" customHeight="1" x14ac:dyDescent="0.25">
      <c r="A2141" s="9"/>
      <c r="B2141" s="9"/>
      <c r="C2141" s="9"/>
      <c r="D2141" s="90" t="s">
        <v>4419</v>
      </c>
      <c r="E2141" s="90"/>
      <c r="F2141" s="90"/>
      <c r="G2141" s="90"/>
      <c r="H2141" s="90"/>
      <c r="I2141" s="90"/>
    </row>
    <row r="2142" spans="1:9" ht="9.9499999999999993" customHeight="1" x14ac:dyDescent="0.25">
      <c r="A2142" s="86"/>
      <c r="B2142" s="86"/>
      <c r="C2142" s="86"/>
      <c r="D2142" s="86"/>
      <c r="E2142" s="9"/>
      <c r="F2142" s="9"/>
      <c r="G2142" s="9"/>
      <c r="H2142" s="9"/>
      <c r="I2142" s="9"/>
    </row>
    <row r="2143" spans="1:9" ht="20.100000000000001" customHeight="1" x14ac:dyDescent="0.25">
      <c r="A2143" s="88" t="s">
        <v>2391</v>
      </c>
      <c r="B2143" s="88"/>
      <c r="C2143" s="88"/>
      <c r="D2143" s="88"/>
      <c r="E2143" s="88"/>
      <c r="F2143" s="88"/>
      <c r="G2143" s="88"/>
      <c r="H2143" s="88"/>
      <c r="I2143" s="88"/>
    </row>
    <row r="2144" spans="1:9" ht="15" customHeight="1" x14ac:dyDescent="0.25">
      <c r="A2144" s="89"/>
      <c r="B2144" s="89"/>
      <c r="C2144" s="14" t="s">
        <v>2076</v>
      </c>
      <c r="D2144" s="14" t="s">
        <v>2056</v>
      </c>
      <c r="E2144" s="14" t="s">
        <v>2086</v>
      </c>
      <c r="F2144" s="14" t="s">
        <v>2059</v>
      </c>
      <c r="G2144" s="9"/>
      <c r="H2144" s="9"/>
      <c r="I2144" s="9"/>
    </row>
    <row r="2145" spans="1:9" ht="18.95" customHeight="1" x14ac:dyDescent="0.25">
      <c r="A2145" s="15" t="s">
        <v>2096</v>
      </c>
      <c r="B2145" s="16" t="s">
        <v>2097</v>
      </c>
      <c r="C2145" s="17">
        <v>5393.6</v>
      </c>
      <c r="D2145" s="17">
        <v>0.1</v>
      </c>
      <c r="E2145" s="17">
        <v>1.5</v>
      </c>
      <c r="F2145" s="18">
        <v>809.04</v>
      </c>
      <c r="G2145" s="9"/>
      <c r="H2145" s="9"/>
      <c r="I2145" s="9"/>
    </row>
    <row r="2146" spans="1:9" ht="15" customHeight="1" x14ac:dyDescent="0.25">
      <c r="A2146" s="19"/>
      <c r="B2146" s="20"/>
      <c r="C2146" s="21"/>
      <c r="D2146" s="21"/>
      <c r="E2146" s="21"/>
      <c r="F2146" s="22">
        <v>809.04</v>
      </c>
      <c r="G2146" s="9"/>
      <c r="H2146" s="9"/>
      <c r="I2146" s="9"/>
    </row>
    <row r="2147" spans="1:9" ht="9.9499999999999993" customHeight="1" x14ac:dyDescent="0.25">
      <c r="A2147" s="86"/>
      <c r="B2147" s="86"/>
      <c r="C2147" s="86"/>
      <c r="D2147" s="9"/>
      <c r="E2147" s="9"/>
      <c r="F2147" s="9"/>
      <c r="G2147" s="9"/>
      <c r="H2147" s="9"/>
      <c r="I2147" s="9"/>
    </row>
    <row r="2148" spans="1:9" ht="12" customHeight="1" x14ac:dyDescent="0.25">
      <c r="A2148" s="9"/>
      <c r="B2148" s="9"/>
      <c r="C2148" s="9"/>
      <c r="D2148" s="90" t="s">
        <v>4420</v>
      </c>
      <c r="E2148" s="90"/>
      <c r="F2148" s="90"/>
      <c r="G2148" s="90"/>
      <c r="H2148" s="90"/>
      <c r="I2148" s="90"/>
    </row>
    <row r="2149" spans="1:9" ht="9.9499999999999993" customHeight="1" x14ac:dyDescent="0.25">
      <c r="A2149" s="86"/>
      <c r="B2149" s="86"/>
      <c r="C2149" s="86"/>
      <c r="D2149" s="86"/>
      <c r="E2149" s="9"/>
      <c r="F2149" s="9"/>
      <c r="G2149" s="9"/>
      <c r="H2149" s="9"/>
      <c r="I2149" s="9"/>
    </row>
    <row r="2150" spans="1:9" ht="30.95" customHeight="1" x14ac:dyDescent="0.25">
      <c r="A2150" s="88" t="s">
        <v>2392</v>
      </c>
      <c r="B2150" s="88"/>
      <c r="C2150" s="88"/>
      <c r="D2150" s="88"/>
      <c r="E2150" s="88"/>
      <c r="F2150" s="88"/>
      <c r="G2150" s="88"/>
      <c r="H2150" s="88"/>
      <c r="I2150" s="88"/>
    </row>
    <row r="2151" spans="1:9" ht="15" customHeight="1" x14ac:dyDescent="0.25">
      <c r="A2151" s="89"/>
      <c r="B2151" s="89"/>
      <c r="C2151" s="14" t="s">
        <v>2076</v>
      </c>
      <c r="D2151" s="14" t="s">
        <v>2079</v>
      </c>
      <c r="E2151" s="14" t="s">
        <v>2092</v>
      </c>
      <c r="F2151" s="14" t="s">
        <v>2086</v>
      </c>
      <c r="G2151" s="14" t="s">
        <v>2059</v>
      </c>
      <c r="H2151" s="9"/>
      <c r="I2151" s="9"/>
    </row>
    <row r="2152" spans="1:9" ht="27" customHeight="1" x14ac:dyDescent="0.25">
      <c r="A2152" s="15" t="s">
        <v>2099</v>
      </c>
      <c r="B2152" s="16" t="s">
        <v>2100</v>
      </c>
      <c r="C2152" s="17">
        <v>949.75</v>
      </c>
      <c r="D2152" s="17">
        <v>0.1</v>
      </c>
      <c r="E2152" s="17">
        <v>29.7</v>
      </c>
      <c r="F2152" s="17">
        <v>1.5</v>
      </c>
      <c r="G2152" s="18">
        <v>4231.1400000000003</v>
      </c>
      <c r="H2152" s="9"/>
      <c r="I2152" s="9"/>
    </row>
    <row r="2153" spans="1:9" ht="15" customHeight="1" x14ac:dyDescent="0.25">
      <c r="A2153" s="19"/>
      <c r="B2153" s="20"/>
      <c r="C2153" s="21"/>
      <c r="D2153" s="21"/>
      <c r="E2153" s="21"/>
      <c r="F2153" s="21"/>
      <c r="G2153" s="22">
        <v>4231.1400000000003</v>
      </c>
      <c r="H2153" s="9"/>
      <c r="I2153" s="9"/>
    </row>
    <row r="2154" spans="1:9" ht="9.9499999999999993" customHeight="1" x14ac:dyDescent="0.25">
      <c r="A2154" s="86"/>
      <c r="B2154" s="86"/>
      <c r="C2154" s="86"/>
      <c r="D2154" s="9"/>
      <c r="E2154" s="9"/>
      <c r="F2154" s="9"/>
      <c r="G2154" s="9"/>
      <c r="H2154" s="9"/>
      <c r="I2154" s="9"/>
    </row>
    <row r="2155" spans="1:9" ht="12" customHeight="1" x14ac:dyDescent="0.25">
      <c r="A2155" s="9"/>
      <c r="B2155" s="9"/>
      <c r="C2155" s="9"/>
      <c r="D2155" s="90" t="s">
        <v>4421</v>
      </c>
      <c r="E2155" s="90"/>
      <c r="F2155" s="90"/>
      <c r="G2155" s="90"/>
      <c r="H2155" s="90"/>
      <c r="I2155" s="90"/>
    </row>
    <row r="2156" spans="1:9" ht="9.9499999999999993" customHeight="1" x14ac:dyDescent="0.25">
      <c r="A2156" s="86"/>
      <c r="B2156" s="86"/>
      <c r="C2156" s="86"/>
      <c r="D2156" s="86"/>
      <c r="E2156" s="9"/>
      <c r="F2156" s="9"/>
      <c r="G2156" s="9"/>
      <c r="H2156" s="9"/>
      <c r="I2156" s="9"/>
    </row>
    <row r="2157" spans="1:9" ht="30.95" customHeight="1" x14ac:dyDescent="0.25">
      <c r="A2157" s="88" t="s">
        <v>2393</v>
      </c>
      <c r="B2157" s="88"/>
      <c r="C2157" s="88"/>
      <c r="D2157" s="88"/>
      <c r="E2157" s="88"/>
      <c r="F2157" s="88"/>
      <c r="G2157" s="88"/>
      <c r="H2157" s="88"/>
      <c r="I2157" s="88"/>
    </row>
    <row r="2158" spans="1:9" ht="15" customHeight="1" x14ac:dyDescent="0.25">
      <c r="A2158" s="89"/>
      <c r="B2158" s="89"/>
      <c r="C2158" s="14" t="s">
        <v>2076</v>
      </c>
      <c r="D2158" s="14" t="s">
        <v>2079</v>
      </c>
      <c r="E2158" s="14" t="s">
        <v>2059</v>
      </c>
      <c r="F2158" s="9"/>
      <c r="G2158" s="9"/>
      <c r="H2158" s="9"/>
      <c r="I2158" s="9"/>
    </row>
    <row r="2159" spans="1:9" ht="18.95" customHeight="1" x14ac:dyDescent="0.25">
      <c r="A2159" s="15" t="s">
        <v>2080</v>
      </c>
      <c r="B2159" s="16" t="s">
        <v>2081</v>
      </c>
      <c r="C2159" s="17">
        <v>949.75</v>
      </c>
      <c r="D2159" s="17">
        <v>0.1</v>
      </c>
      <c r="E2159" s="18">
        <v>94.98</v>
      </c>
      <c r="F2159" s="9"/>
      <c r="G2159" s="9"/>
      <c r="H2159" s="9"/>
      <c r="I2159" s="9"/>
    </row>
    <row r="2160" spans="1:9" ht="15" customHeight="1" x14ac:dyDescent="0.25">
      <c r="A2160" s="19"/>
      <c r="B2160" s="20"/>
      <c r="C2160" s="21"/>
      <c r="D2160" s="21"/>
      <c r="E2160" s="22">
        <v>94.98</v>
      </c>
      <c r="F2160" s="9"/>
      <c r="G2160" s="9"/>
      <c r="H2160" s="9"/>
      <c r="I2160" s="9"/>
    </row>
    <row r="2161" spans="1:9" ht="9.9499999999999993" customHeight="1" x14ac:dyDescent="0.25">
      <c r="A2161" s="86"/>
      <c r="B2161" s="86"/>
      <c r="C2161" s="86"/>
      <c r="D2161" s="9"/>
      <c r="E2161" s="9"/>
      <c r="F2161" s="9"/>
      <c r="G2161" s="9"/>
      <c r="H2161" s="9"/>
      <c r="I2161" s="9"/>
    </row>
    <row r="2162" spans="1:9" ht="12" customHeight="1" x14ac:dyDescent="0.25">
      <c r="A2162" s="9"/>
      <c r="B2162" s="9"/>
      <c r="C2162" s="9"/>
      <c r="D2162" s="90" t="s">
        <v>4416</v>
      </c>
      <c r="E2162" s="90"/>
      <c r="F2162" s="90"/>
      <c r="G2162" s="90"/>
      <c r="H2162" s="90"/>
      <c r="I2162" s="90"/>
    </row>
    <row r="2163" spans="1:9" ht="9.9499999999999993" customHeight="1" x14ac:dyDescent="0.25">
      <c r="A2163" s="86"/>
      <c r="B2163" s="86"/>
      <c r="C2163" s="86"/>
      <c r="D2163" s="86"/>
      <c r="E2163" s="9"/>
      <c r="F2163" s="9"/>
      <c r="G2163" s="9"/>
      <c r="H2163" s="9"/>
      <c r="I2163" s="9"/>
    </row>
    <row r="2164" spans="1:9" ht="30.95" customHeight="1" x14ac:dyDescent="0.25">
      <c r="A2164" s="88" t="s">
        <v>2394</v>
      </c>
      <c r="B2164" s="88"/>
      <c r="C2164" s="88"/>
      <c r="D2164" s="88"/>
      <c r="E2164" s="88"/>
      <c r="F2164" s="88"/>
      <c r="G2164" s="88"/>
      <c r="H2164" s="88"/>
      <c r="I2164" s="88"/>
    </row>
    <row r="2165" spans="1:9" ht="15" customHeight="1" x14ac:dyDescent="0.25">
      <c r="A2165" s="89"/>
      <c r="B2165" s="89"/>
      <c r="C2165" s="14" t="s">
        <v>2076</v>
      </c>
      <c r="D2165" s="14" t="s">
        <v>2059</v>
      </c>
      <c r="E2165" s="9"/>
      <c r="F2165" s="9"/>
      <c r="G2165" s="9"/>
      <c r="H2165" s="9"/>
      <c r="I2165" s="9"/>
    </row>
    <row r="2166" spans="1:9" ht="18.95" customHeight="1" x14ac:dyDescent="0.25">
      <c r="A2166" s="15" t="s">
        <v>2170</v>
      </c>
      <c r="B2166" s="16" t="s">
        <v>2076</v>
      </c>
      <c r="C2166" s="17">
        <v>949.75</v>
      </c>
      <c r="D2166" s="18">
        <v>949.75</v>
      </c>
      <c r="E2166" s="9"/>
      <c r="F2166" s="9"/>
      <c r="G2166" s="9"/>
      <c r="H2166" s="9"/>
      <c r="I2166" s="9"/>
    </row>
    <row r="2167" spans="1:9" ht="15" customHeight="1" x14ac:dyDescent="0.25">
      <c r="A2167" s="19"/>
      <c r="B2167" s="20"/>
      <c r="C2167" s="21"/>
      <c r="D2167" s="22">
        <v>949.75</v>
      </c>
      <c r="E2167" s="9"/>
      <c r="F2167" s="9"/>
      <c r="G2167" s="9"/>
      <c r="H2167" s="9"/>
      <c r="I2167" s="9"/>
    </row>
    <row r="2168" spans="1:9" ht="9.9499999999999993" customHeight="1" x14ac:dyDescent="0.25">
      <c r="A2168" s="86"/>
      <c r="B2168" s="86"/>
      <c r="C2168" s="86"/>
      <c r="D2168" s="9"/>
      <c r="E2168" s="9"/>
      <c r="F2168" s="9"/>
      <c r="G2168" s="9"/>
      <c r="H2168" s="9"/>
      <c r="I2168" s="9"/>
    </row>
    <row r="2169" spans="1:9" ht="12" customHeight="1" x14ac:dyDescent="0.25">
      <c r="A2169" s="9"/>
      <c r="B2169" s="9"/>
      <c r="C2169" s="9"/>
      <c r="D2169" s="90" t="s">
        <v>4422</v>
      </c>
      <c r="E2169" s="90"/>
      <c r="F2169" s="90"/>
      <c r="G2169" s="90"/>
      <c r="H2169" s="90"/>
      <c r="I2169" s="90"/>
    </row>
    <row r="2170" spans="1:9" ht="9.9499999999999993" customHeight="1" x14ac:dyDescent="0.25">
      <c r="A2170" s="86"/>
      <c r="B2170" s="86"/>
      <c r="C2170" s="86"/>
      <c r="D2170" s="86"/>
      <c r="E2170" s="9"/>
      <c r="F2170" s="9"/>
      <c r="G2170" s="9"/>
      <c r="H2170" s="9"/>
      <c r="I2170" s="9"/>
    </row>
    <row r="2171" spans="1:9" ht="42.95" customHeight="1" x14ac:dyDescent="0.25">
      <c r="A2171" s="88" t="s">
        <v>2395</v>
      </c>
      <c r="B2171" s="88"/>
      <c r="C2171" s="88"/>
      <c r="D2171" s="88"/>
      <c r="E2171" s="88"/>
      <c r="F2171" s="88"/>
      <c r="G2171" s="88"/>
      <c r="H2171" s="88"/>
      <c r="I2171" s="88"/>
    </row>
    <row r="2172" spans="1:9" ht="15" customHeight="1" x14ac:dyDescent="0.25">
      <c r="A2172" s="89"/>
      <c r="B2172" s="89"/>
      <c r="C2172" s="14" t="s">
        <v>2069</v>
      </c>
      <c r="D2172" s="14" t="s">
        <v>2058</v>
      </c>
      <c r="E2172" s="14" t="s">
        <v>2059</v>
      </c>
      <c r="F2172" s="9"/>
      <c r="G2172" s="9"/>
      <c r="H2172" s="9"/>
      <c r="I2172" s="9"/>
    </row>
    <row r="2173" spans="1:9" ht="12.95" customHeight="1" x14ac:dyDescent="0.25">
      <c r="A2173" s="15"/>
      <c r="B2173" s="16" t="s">
        <v>2104</v>
      </c>
      <c r="C2173" s="17">
        <v>781.7</v>
      </c>
      <c r="D2173" s="17">
        <v>1</v>
      </c>
      <c r="E2173" s="18">
        <v>781.7</v>
      </c>
      <c r="F2173" s="9"/>
      <c r="G2173" s="9"/>
      <c r="H2173" s="9"/>
      <c r="I2173" s="9"/>
    </row>
    <row r="2174" spans="1:9" ht="15" customHeight="1" x14ac:dyDescent="0.25">
      <c r="A2174" s="19"/>
      <c r="B2174" s="20"/>
      <c r="C2174" s="21"/>
      <c r="D2174" s="21"/>
      <c r="E2174" s="22">
        <v>781.7</v>
      </c>
      <c r="F2174" s="9"/>
      <c r="G2174" s="9"/>
      <c r="H2174" s="9"/>
      <c r="I2174" s="9"/>
    </row>
    <row r="2175" spans="1:9" ht="9.9499999999999993" customHeight="1" x14ac:dyDescent="0.25">
      <c r="A2175" s="86"/>
      <c r="B2175" s="86"/>
      <c r="C2175" s="86"/>
      <c r="D2175" s="9"/>
      <c r="E2175" s="9"/>
      <c r="F2175" s="9"/>
      <c r="G2175" s="9"/>
      <c r="H2175" s="9"/>
      <c r="I2175" s="9"/>
    </row>
    <row r="2176" spans="1:9" ht="12" customHeight="1" x14ac:dyDescent="0.25">
      <c r="A2176" s="9"/>
      <c r="B2176" s="9"/>
      <c r="C2176" s="9"/>
      <c r="D2176" s="90" t="s">
        <v>4423</v>
      </c>
      <c r="E2176" s="90"/>
      <c r="F2176" s="90"/>
      <c r="G2176" s="90"/>
      <c r="H2176" s="90"/>
      <c r="I2176" s="90"/>
    </row>
    <row r="2177" spans="1:9" ht="9.9499999999999993" customHeight="1" x14ac:dyDescent="0.25">
      <c r="A2177" s="86"/>
      <c r="B2177" s="86"/>
      <c r="C2177" s="86"/>
      <c r="D2177" s="86"/>
      <c r="E2177" s="9"/>
      <c r="F2177" s="9"/>
      <c r="G2177" s="9"/>
      <c r="H2177" s="9"/>
      <c r="I2177" s="9"/>
    </row>
    <row r="2178" spans="1:9" ht="30.95" customHeight="1" x14ac:dyDescent="0.25">
      <c r="A2178" s="88" t="s">
        <v>2396</v>
      </c>
      <c r="B2178" s="88"/>
      <c r="C2178" s="88"/>
      <c r="D2178" s="88"/>
      <c r="E2178" s="88"/>
      <c r="F2178" s="88"/>
      <c r="G2178" s="88"/>
      <c r="H2178" s="88"/>
      <c r="I2178" s="88"/>
    </row>
    <row r="2179" spans="1:9" ht="15" customHeight="1" x14ac:dyDescent="0.25">
      <c r="A2179" s="89"/>
      <c r="B2179" s="89"/>
      <c r="C2179" s="14" t="s">
        <v>2069</v>
      </c>
      <c r="D2179" s="14" t="s">
        <v>2058</v>
      </c>
      <c r="E2179" s="14" t="s">
        <v>2059</v>
      </c>
      <c r="F2179" s="9"/>
      <c r="G2179" s="9"/>
      <c r="H2179" s="9"/>
      <c r="I2179" s="9"/>
    </row>
    <row r="2180" spans="1:9" ht="12.95" customHeight="1" x14ac:dyDescent="0.25">
      <c r="A2180" s="15"/>
      <c r="B2180" s="16" t="s">
        <v>2104</v>
      </c>
      <c r="C2180" s="17">
        <v>781.7</v>
      </c>
      <c r="D2180" s="17">
        <v>1</v>
      </c>
      <c r="E2180" s="18">
        <v>781.7</v>
      </c>
      <c r="F2180" s="9"/>
      <c r="G2180" s="9"/>
      <c r="H2180" s="9"/>
      <c r="I2180" s="9"/>
    </row>
    <row r="2181" spans="1:9" ht="15" customHeight="1" x14ac:dyDescent="0.25">
      <c r="A2181" s="19"/>
      <c r="B2181" s="20"/>
      <c r="C2181" s="21"/>
      <c r="D2181" s="21"/>
      <c r="E2181" s="22">
        <v>781.7</v>
      </c>
      <c r="F2181" s="9"/>
      <c r="G2181" s="9"/>
      <c r="H2181" s="9"/>
      <c r="I2181" s="9"/>
    </row>
    <row r="2182" spans="1:9" ht="9.9499999999999993" customHeight="1" x14ac:dyDescent="0.25">
      <c r="A2182" s="86"/>
      <c r="B2182" s="86"/>
      <c r="C2182" s="86"/>
      <c r="D2182" s="9"/>
      <c r="E2182" s="9"/>
      <c r="F2182" s="9"/>
      <c r="G2182" s="9"/>
      <c r="H2182" s="9"/>
      <c r="I2182" s="9"/>
    </row>
    <row r="2183" spans="1:9" ht="12" customHeight="1" x14ac:dyDescent="0.25">
      <c r="A2183" s="9"/>
      <c r="B2183" s="9"/>
      <c r="C2183" s="9"/>
      <c r="D2183" s="90" t="s">
        <v>4423</v>
      </c>
      <c r="E2183" s="90"/>
      <c r="F2183" s="90"/>
      <c r="G2183" s="90"/>
      <c r="H2183" s="90"/>
      <c r="I2183" s="90"/>
    </row>
    <row r="2184" spans="1:9" ht="9.9499999999999993" customHeight="1" x14ac:dyDescent="0.25">
      <c r="A2184" s="86"/>
      <c r="B2184" s="86"/>
      <c r="C2184" s="86"/>
      <c r="D2184" s="86"/>
      <c r="E2184" s="9"/>
      <c r="F2184" s="9"/>
      <c r="G2184" s="9"/>
      <c r="H2184" s="9"/>
      <c r="I2184" s="9"/>
    </row>
    <row r="2185" spans="1:9" ht="42.95" customHeight="1" x14ac:dyDescent="0.25">
      <c r="A2185" s="88" t="s">
        <v>2397</v>
      </c>
      <c r="B2185" s="88"/>
      <c r="C2185" s="88"/>
      <c r="D2185" s="88"/>
      <c r="E2185" s="88"/>
      <c r="F2185" s="88"/>
      <c r="G2185" s="88"/>
      <c r="H2185" s="88"/>
      <c r="I2185" s="88"/>
    </row>
    <row r="2186" spans="1:9" ht="15" customHeight="1" x14ac:dyDescent="0.25">
      <c r="A2186" s="89"/>
      <c r="B2186" s="89"/>
      <c r="C2186" s="14" t="s">
        <v>2058</v>
      </c>
      <c r="D2186" s="14" t="s">
        <v>2059</v>
      </c>
      <c r="E2186" s="9"/>
      <c r="F2186" s="9"/>
      <c r="G2186" s="9"/>
      <c r="H2186" s="9"/>
      <c r="I2186" s="9"/>
    </row>
    <row r="2187" spans="1:9" ht="12.95" customHeight="1" x14ac:dyDescent="0.25">
      <c r="A2187" s="15"/>
      <c r="B2187" s="16" t="s">
        <v>2058</v>
      </c>
      <c r="C2187" s="17">
        <v>4</v>
      </c>
      <c r="D2187" s="18">
        <v>4</v>
      </c>
      <c r="E2187" s="9"/>
      <c r="F2187" s="9"/>
      <c r="G2187" s="9"/>
      <c r="H2187" s="9"/>
      <c r="I2187" s="9"/>
    </row>
    <row r="2188" spans="1:9" ht="15" customHeight="1" x14ac:dyDescent="0.25">
      <c r="A2188" s="19"/>
      <c r="B2188" s="20"/>
      <c r="C2188" s="21"/>
      <c r="D2188" s="22">
        <v>4</v>
      </c>
      <c r="E2188" s="9"/>
      <c r="F2188" s="9"/>
      <c r="G2188" s="9"/>
      <c r="H2188" s="9"/>
      <c r="I2188" s="9"/>
    </row>
    <row r="2189" spans="1:9" ht="9.9499999999999993" customHeight="1" x14ac:dyDescent="0.25">
      <c r="A2189" s="86"/>
      <c r="B2189" s="86"/>
      <c r="C2189" s="86"/>
      <c r="D2189" s="9"/>
      <c r="E2189" s="9"/>
      <c r="F2189" s="9"/>
      <c r="G2189" s="9"/>
      <c r="H2189" s="9"/>
      <c r="I2189" s="9"/>
    </row>
    <row r="2190" spans="1:9" ht="12" customHeight="1" x14ac:dyDescent="0.25">
      <c r="A2190" s="9"/>
      <c r="B2190" s="9"/>
      <c r="C2190" s="9"/>
      <c r="D2190" s="90" t="s">
        <v>4255</v>
      </c>
      <c r="E2190" s="90"/>
      <c r="F2190" s="90"/>
      <c r="G2190" s="90"/>
      <c r="H2190" s="90"/>
      <c r="I2190" s="90"/>
    </row>
    <row r="2191" spans="1:9" ht="9.9499999999999993" customHeight="1" x14ac:dyDescent="0.25">
      <c r="A2191" s="86"/>
      <c r="B2191" s="86"/>
      <c r="C2191" s="86"/>
      <c r="D2191" s="86"/>
      <c r="E2191" s="9"/>
      <c r="F2191" s="9"/>
      <c r="G2191" s="9"/>
      <c r="H2191" s="9"/>
      <c r="I2191" s="9"/>
    </row>
    <row r="2192" spans="1:9" ht="30.95" customHeight="1" x14ac:dyDescent="0.25">
      <c r="A2192" s="88" t="s">
        <v>2398</v>
      </c>
      <c r="B2192" s="88"/>
      <c r="C2192" s="88"/>
      <c r="D2192" s="88"/>
      <c r="E2192" s="88"/>
      <c r="F2192" s="88"/>
      <c r="G2192" s="88"/>
      <c r="H2192" s="88"/>
      <c r="I2192" s="88"/>
    </row>
    <row r="2193" spans="1:9" ht="15" customHeight="1" x14ac:dyDescent="0.25">
      <c r="A2193" s="89"/>
      <c r="B2193" s="89"/>
      <c r="C2193" s="14" t="s">
        <v>2076</v>
      </c>
      <c r="D2193" s="14" t="s">
        <v>2059</v>
      </c>
      <c r="E2193" s="9"/>
      <c r="F2193" s="9"/>
      <c r="G2193" s="9"/>
      <c r="H2193" s="9"/>
      <c r="I2193" s="9"/>
    </row>
    <row r="2194" spans="1:9" ht="12.95" customHeight="1" x14ac:dyDescent="0.25">
      <c r="A2194" s="15" t="s">
        <v>2108</v>
      </c>
      <c r="B2194" s="16" t="s">
        <v>2076</v>
      </c>
      <c r="C2194" s="17">
        <v>949.75</v>
      </c>
      <c r="D2194" s="18">
        <v>949.75</v>
      </c>
      <c r="E2194" s="9"/>
      <c r="F2194" s="9"/>
      <c r="G2194" s="9"/>
      <c r="H2194" s="9"/>
      <c r="I2194" s="9"/>
    </row>
    <row r="2195" spans="1:9" ht="15" customHeight="1" x14ac:dyDescent="0.25">
      <c r="A2195" s="19"/>
      <c r="B2195" s="20"/>
      <c r="C2195" s="21"/>
      <c r="D2195" s="22">
        <v>949.75</v>
      </c>
      <c r="E2195" s="9"/>
      <c r="F2195" s="9"/>
      <c r="G2195" s="9"/>
      <c r="H2195" s="9"/>
      <c r="I2195" s="9"/>
    </row>
    <row r="2196" spans="1:9" ht="9.9499999999999993" customHeight="1" x14ac:dyDescent="0.25">
      <c r="A2196" s="86"/>
      <c r="B2196" s="86"/>
      <c r="C2196" s="86"/>
      <c r="D2196" s="9"/>
      <c r="E2196" s="9"/>
      <c r="F2196" s="9"/>
      <c r="G2196" s="9"/>
      <c r="H2196" s="9"/>
      <c r="I2196" s="9"/>
    </row>
    <row r="2197" spans="1:9" ht="12" customHeight="1" x14ac:dyDescent="0.25">
      <c r="A2197" s="9"/>
      <c r="B2197" s="9"/>
      <c r="C2197" s="9"/>
      <c r="D2197" s="90" t="s">
        <v>4422</v>
      </c>
      <c r="E2197" s="90"/>
      <c r="F2197" s="90"/>
      <c r="G2197" s="90"/>
      <c r="H2197" s="90"/>
      <c r="I2197" s="90"/>
    </row>
    <row r="2198" spans="1:9" ht="9.9499999999999993" customHeight="1" x14ac:dyDescent="0.25">
      <c r="A2198" s="86"/>
      <c r="B2198" s="86"/>
      <c r="C2198" s="86"/>
      <c r="D2198" s="86"/>
      <c r="E2198" s="9"/>
      <c r="F2198" s="9"/>
      <c r="G2198" s="9"/>
      <c r="H2198" s="9"/>
      <c r="I2198" s="9"/>
    </row>
    <row r="2199" spans="1:9" ht="42.95" customHeight="1" x14ac:dyDescent="0.25">
      <c r="A2199" s="88" t="s">
        <v>2399</v>
      </c>
      <c r="B2199" s="88"/>
      <c r="C2199" s="88"/>
      <c r="D2199" s="88"/>
      <c r="E2199" s="88"/>
      <c r="F2199" s="88"/>
      <c r="G2199" s="88"/>
      <c r="H2199" s="88"/>
      <c r="I2199" s="88"/>
    </row>
    <row r="2200" spans="1:9" ht="15" customHeight="1" x14ac:dyDescent="0.25">
      <c r="A2200" s="89"/>
      <c r="B2200" s="89"/>
      <c r="C2200" s="14" t="s">
        <v>2058</v>
      </c>
      <c r="D2200" s="14" t="s">
        <v>2059</v>
      </c>
      <c r="E2200" s="9"/>
      <c r="F2200" s="9"/>
      <c r="G2200" s="9"/>
      <c r="H2200" s="9"/>
      <c r="I2200" s="9"/>
    </row>
    <row r="2201" spans="1:9" ht="12.95" customHeight="1" x14ac:dyDescent="0.25">
      <c r="A2201" s="15"/>
      <c r="B2201" s="16" t="s">
        <v>2058</v>
      </c>
      <c r="C2201" s="17">
        <v>2</v>
      </c>
      <c r="D2201" s="18">
        <v>2</v>
      </c>
      <c r="E2201" s="9"/>
      <c r="F2201" s="9"/>
      <c r="G2201" s="9"/>
      <c r="H2201" s="9"/>
      <c r="I2201" s="9"/>
    </row>
    <row r="2202" spans="1:9" ht="15" customHeight="1" x14ac:dyDescent="0.25">
      <c r="A2202" s="19"/>
      <c r="B2202" s="20"/>
      <c r="C2202" s="21"/>
      <c r="D2202" s="22">
        <v>2</v>
      </c>
      <c r="E2202" s="9"/>
      <c r="F2202" s="9"/>
      <c r="G2202" s="9"/>
      <c r="H2202" s="9"/>
      <c r="I2202" s="9"/>
    </row>
    <row r="2203" spans="1:9" ht="9.9499999999999993" customHeight="1" x14ac:dyDescent="0.25">
      <c r="A2203" s="86"/>
      <c r="B2203" s="86"/>
      <c r="C2203" s="86"/>
      <c r="D2203" s="9"/>
      <c r="E2203" s="9"/>
      <c r="F2203" s="9"/>
      <c r="G2203" s="9"/>
      <c r="H2203" s="9"/>
      <c r="I2203" s="9"/>
    </row>
    <row r="2204" spans="1:9" ht="12" customHeight="1" x14ac:dyDescent="0.25">
      <c r="A2204" s="9"/>
      <c r="B2204" s="9"/>
      <c r="C2204" s="9"/>
      <c r="D2204" s="90" t="s">
        <v>4257</v>
      </c>
      <c r="E2204" s="90"/>
      <c r="F2204" s="90"/>
      <c r="G2204" s="90"/>
      <c r="H2204" s="90"/>
      <c r="I2204" s="90"/>
    </row>
    <row r="2205" spans="1:9" ht="9.9499999999999993" customHeight="1" x14ac:dyDescent="0.25">
      <c r="A2205" s="86"/>
      <c r="B2205" s="86"/>
      <c r="C2205" s="86"/>
      <c r="D2205" s="86"/>
      <c r="E2205" s="9"/>
      <c r="F2205" s="9"/>
      <c r="G2205" s="9"/>
      <c r="H2205" s="9"/>
      <c r="I2205" s="9"/>
    </row>
    <row r="2206" spans="1:9" ht="30.95" customHeight="1" x14ac:dyDescent="0.25">
      <c r="A2206" s="88" t="s">
        <v>2400</v>
      </c>
      <c r="B2206" s="88"/>
      <c r="C2206" s="88"/>
      <c r="D2206" s="88"/>
      <c r="E2206" s="88"/>
      <c r="F2206" s="88"/>
      <c r="G2206" s="88"/>
      <c r="H2206" s="88"/>
      <c r="I2206" s="88"/>
    </row>
    <row r="2207" spans="1:9" ht="15" customHeight="1" x14ac:dyDescent="0.25">
      <c r="A2207" s="89"/>
      <c r="B2207" s="89"/>
      <c r="C2207" s="14" t="s">
        <v>2076</v>
      </c>
      <c r="D2207" s="14" t="s">
        <v>2058</v>
      </c>
      <c r="E2207" s="14" t="s">
        <v>2059</v>
      </c>
      <c r="F2207" s="9"/>
      <c r="G2207" s="9"/>
      <c r="H2207" s="9"/>
      <c r="I2207" s="9"/>
    </row>
    <row r="2208" spans="1:9" ht="18.95" customHeight="1" x14ac:dyDescent="0.25">
      <c r="A2208" s="15" t="s">
        <v>2110</v>
      </c>
      <c r="B2208" s="16" t="s">
        <v>2111</v>
      </c>
      <c r="C2208" s="17">
        <v>0.16</v>
      </c>
      <c r="D2208" s="17">
        <v>93</v>
      </c>
      <c r="E2208" s="18">
        <v>14.88</v>
      </c>
      <c r="F2208" s="9"/>
      <c r="G2208" s="9"/>
      <c r="H2208" s="9"/>
      <c r="I2208" s="9"/>
    </row>
    <row r="2209" spans="1:9" ht="15" customHeight="1" x14ac:dyDescent="0.25">
      <c r="A2209" s="19"/>
      <c r="B2209" s="20"/>
      <c r="C2209" s="21"/>
      <c r="D2209" s="21"/>
      <c r="E2209" s="22">
        <v>14.88</v>
      </c>
      <c r="F2209" s="9"/>
      <c r="G2209" s="9"/>
      <c r="H2209" s="9"/>
      <c r="I2209" s="9"/>
    </row>
    <row r="2210" spans="1:9" ht="9.9499999999999993" customHeight="1" x14ac:dyDescent="0.25">
      <c r="A2210" s="86"/>
      <c r="B2210" s="86"/>
      <c r="C2210" s="86"/>
      <c r="D2210" s="9"/>
      <c r="E2210" s="9"/>
      <c r="F2210" s="9"/>
      <c r="G2210" s="9"/>
      <c r="H2210" s="9"/>
      <c r="I2210" s="9"/>
    </row>
    <row r="2211" spans="1:9" ht="12" customHeight="1" x14ac:dyDescent="0.25">
      <c r="A2211" s="9"/>
      <c r="B2211" s="9"/>
      <c r="C2211" s="9"/>
      <c r="D2211" s="90" t="s">
        <v>4256</v>
      </c>
      <c r="E2211" s="90"/>
      <c r="F2211" s="90"/>
      <c r="G2211" s="90"/>
      <c r="H2211" s="90"/>
      <c r="I2211" s="90"/>
    </row>
    <row r="2212" spans="1:9" ht="9.9499999999999993" customHeight="1" x14ac:dyDescent="0.25">
      <c r="A2212" s="86"/>
      <c r="B2212" s="86"/>
      <c r="C2212" s="86"/>
      <c r="D2212" s="86"/>
      <c r="E2212" s="9"/>
      <c r="F2212" s="9"/>
      <c r="G2212" s="9"/>
      <c r="H2212" s="9"/>
      <c r="I2212" s="9"/>
    </row>
    <row r="2213" spans="1:9" ht="30.95" customHeight="1" x14ac:dyDescent="0.25">
      <c r="A2213" s="88" t="s">
        <v>2401</v>
      </c>
      <c r="B2213" s="88"/>
      <c r="C2213" s="88"/>
      <c r="D2213" s="88"/>
      <c r="E2213" s="88"/>
      <c r="F2213" s="88"/>
      <c r="G2213" s="88"/>
      <c r="H2213" s="88"/>
      <c r="I2213" s="88"/>
    </row>
    <row r="2214" spans="1:9" ht="15" customHeight="1" x14ac:dyDescent="0.25">
      <c r="A2214" s="89"/>
      <c r="B2214" s="89"/>
      <c r="C2214" s="14" t="s">
        <v>2058</v>
      </c>
      <c r="D2214" s="14" t="s">
        <v>2059</v>
      </c>
      <c r="E2214" s="9"/>
      <c r="F2214" s="9"/>
      <c r="G2214" s="9"/>
      <c r="H2214" s="9"/>
      <c r="I2214" s="9"/>
    </row>
    <row r="2215" spans="1:9" ht="12.95" customHeight="1" x14ac:dyDescent="0.25">
      <c r="A2215" s="15"/>
      <c r="B2215" s="16" t="s">
        <v>2058</v>
      </c>
      <c r="C2215" s="17">
        <v>8</v>
      </c>
      <c r="D2215" s="18">
        <v>8</v>
      </c>
      <c r="E2215" s="9"/>
      <c r="F2215" s="9"/>
      <c r="G2215" s="9"/>
      <c r="H2215" s="9"/>
      <c r="I2215" s="9"/>
    </row>
    <row r="2216" spans="1:9" ht="15" customHeight="1" x14ac:dyDescent="0.25">
      <c r="A2216" s="19"/>
      <c r="B2216" s="20"/>
      <c r="C2216" s="21"/>
      <c r="D2216" s="22">
        <v>8</v>
      </c>
      <c r="E2216" s="9"/>
      <c r="F2216" s="9"/>
      <c r="G2216" s="9"/>
      <c r="H2216" s="9"/>
      <c r="I2216" s="9"/>
    </row>
    <row r="2217" spans="1:9" ht="9.9499999999999993" customHeight="1" x14ac:dyDescent="0.25">
      <c r="A2217" s="86"/>
      <c r="B2217" s="86"/>
      <c r="C2217" s="86"/>
      <c r="D2217" s="9"/>
      <c r="E2217" s="9"/>
      <c r="F2217" s="9"/>
      <c r="G2217" s="9"/>
      <c r="H2217" s="9"/>
      <c r="I2217" s="9"/>
    </row>
    <row r="2218" spans="1:9" ht="12" customHeight="1" x14ac:dyDescent="0.25">
      <c r="A2218" s="9"/>
      <c r="B2218" s="9"/>
      <c r="C2218" s="9"/>
      <c r="D2218" s="90" t="s">
        <v>4258</v>
      </c>
      <c r="E2218" s="90"/>
      <c r="F2218" s="90"/>
      <c r="G2218" s="90"/>
      <c r="H2218" s="90"/>
      <c r="I2218" s="90"/>
    </row>
    <row r="2219" spans="1:9" ht="9.9499999999999993" customHeight="1" x14ac:dyDescent="0.25">
      <c r="A2219" s="86"/>
      <c r="B2219" s="86"/>
      <c r="C2219" s="86"/>
      <c r="D2219" s="86"/>
      <c r="E2219" s="9"/>
      <c r="F2219" s="9"/>
      <c r="G2219" s="9"/>
      <c r="H2219" s="9"/>
      <c r="I2219" s="9"/>
    </row>
    <row r="2220" spans="1:9" ht="20.100000000000001" customHeight="1" x14ac:dyDescent="0.25">
      <c r="A2220" s="88" t="s">
        <v>2402</v>
      </c>
      <c r="B2220" s="88"/>
      <c r="C2220" s="88"/>
      <c r="D2220" s="88"/>
      <c r="E2220" s="88"/>
      <c r="F2220" s="88"/>
      <c r="G2220" s="88"/>
      <c r="H2220" s="88"/>
      <c r="I2220" s="88"/>
    </row>
    <row r="2221" spans="1:9" ht="15" customHeight="1" x14ac:dyDescent="0.25">
      <c r="A2221" s="89"/>
      <c r="B2221" s="89"/>
      <c r="C2221" s="14" t="s">
        <v>2076</v>
      </c>
      <c r="D2221" s="14" t="s">
        <v>2059</v>
      </c>
      <c r="E2221" s="9"/>
      <c r="F2221" s="9"/>
      <c r="G2221" s="9"/>
      <c r="H2221" s="9"/>
      <c r="I2221" s="9"/>
    </row>
    <row r="2222" spans="1:9" ht="12.95" customHeight="1" x14ac:dyDescent="0.25">
      <c r="A2222" s="15"/>
      <c r="B2222" s="16" t="s">
        <v>2076</v>
      </c>
      <c r="C2222" s="17">
        <v>382.36</v>
      </c>
      <c r="D2222" s="18">
        <v>382.36</v>
      </c>
      <c r="E2222" s="9"/>
      <c r="F2222" s="9"/>
      <c r="G2222" s="9"/>
      <c r="H2222" s="9"/>
      <c r="I2222" s="9"/>
    </row>
    <row r="2223" spans="1:9" ht="15" customHeight="1" x14ac:dyDescent="0.25">
      <c r="A2223" s="19"/>
      <c r="B2223" s="20"/>
      <c r="C2223" s="21"/>
      <c r="D2223" s="22">
        <v>382.36</v>
      </c>
      <c r="E2223" s="9"/>
      <c r="F2223" s="9"/>
      <c r="G2223" s="9"/>
      <c r="H2223" s="9"/>
      <c r="I2223" s="9"/>
    </row>
    <row r="2224" spans="1:9" ht="9.9499999999999993" customHeight="1" x14ac:dyDescent="0.25">
      <c r="A2224" s="86"/>
      <c r="B2224" s="86"/>
      <c r="C2224" s="86"/>
      <c r="D2224" s="9"/>
      <c r="E2224" s="9"/>
      <c r="F2224" s="9"/>
      <c r="G2224" s="9"/>
      <c r="H2224" s="9"/>
      <c r="I2224" s="9"/>
    </row>
    <row r="2225" spans="1:9" ht="12" customHeight="1" x14ac:dyDescent="0.25">
      <c r="A2225" s="9"/>
      <c r="B2225" s="9"/>
      <c r="C2225" s="9"/>
      <c r="D2225" s="90" t="s">
        <v>4424</v>
      </c>
      <c r="E2225" s="90"/>
      <c r="F2225" s="90"/>
      <c r="G2225" s="90"/>
      <c r="H2225" s="90"/>
      <c r="I2225" s="90"/>
    </row>
    <row r="2226" spans="1:9" ht="9.9499999999999993" customHeight="1" x14ac:dyDescent="0.25">
      <c r="A2226" s="86"/>
      <c r="B2226" s="86"/>
      <c r="C2226" s="86"/>
      <c r="D2226" s="86"/>
      <c r="E2226" s="9"/>
      <c r="F2226" s="9"/>
      <c r="G2226" s="9"/>
      <c r="H2226" s="9"/>
      <c r="I2226" s="9"/>
    </row>
    <row r="2227" spans="1:9" ht="30.95" customHeight="1" x14ac:dyDescent="0.25">
      <c r="A2227" s="88" t="s">
        <v>2403</v>
      </c>
      <c r="B2227" s="88"/>
      <c r="C2227" s="88"/>
      <c r="D2227" s="88"/>
      <c r="E2227" s="88"/>
      <c r="F2227" s="88"/>
      <c r="G2227" s="88"/>
      <c r="H2227" s="88"/>
      <c r="I2227" s="88"/>
    </row>
    <row r="2228" spans="1:9" ht="15" customHeight="1" x14ac:dyDescent="0.25">
      <c r="A2228" s="89"/>
      <c r="B2228" s="89"/>
      <c r="C2228" s="14" t="s">
        <v>2076</v>
      </c>
      <c r="D2228" s="14" t="s">
        <v>2059</v>
      </c>
      <c r="E2228" s="9"/>
      <c r="F2228" s="9"/>
      <c r="G2228" s="9"/>
      <c r="H2228" s="9"/>
      <c r="I2228" s="9"/>
    </row>
    <row r="2229" spans="1:9" ht="12.95" customHeight="1" x14ac:dyDescent="0.25">
      <c r="A2229" s="15" t="s">
        <v>2108</v>
      </c>
      <c r="B2229" s="16" t="s">
        <v>2076</v>
      </c>
      <c r="C2229" s="17">
        <v>949.75</v>
      </c>
      <c r="D2229" s="18">
        <v>949.75</v>
      </c>
      <c r="E2229" s="9"/>
      <c r="F2229" s="9"/>
      <c r="G2229" s="9"/>
      <c r="H2229" s="9"/>
      <c r="I2229" s="9"/>
    </row>
    <row r="2230" spans="1:9" ht="15" customHeight="1" x14ac:dyDescent="0.25">
      <c r="A2230" s="19"/>
      <c r="B2230" s="20"/>
      <c r="C2230" s="21"/>
      <c r="D2230" s="22">
        <v>949.75</v>
      </c>
      <c r="E2230" s="9"/>
      <c r="F2230" s="9"/>
      <c r="G2230" s="9"/>
      <c r="H2230" s="9"/>
      <c r="I2230" s="9"/>
    </row>
    <row r="2231" spans="1:9" ht="9.9499999999999993" customHeight="1" x14ac:dyDescent="0.25">
      <c r="A2231" s="86"/>
      <c r="B2231" s="86"/>
      <c r="C2231" s="86"/>
      <c r="D2231" s="9"/>
      <c r="E2231" s="9"/>
      <c r="F2231" s="9"/>
      <c r="G2231" s="9"/>
      <c r="H2231" s="9"/>
      <c r="I2231" s="9"/>
    </row>
    <row r="2232" spans="1:9" ht="12" customHeight="1" x14ac:dyDescent="0.25">
      <c r="A2232" s="9"/>
      <c r="B2232" s="9"/>
      <c r="C2232" s="9"/>
      <c r="D2232" s="90" t="s">
        <v>4422</v>
      </c>
      <c r="E2232" s="90"/>
      <c r="F2232" s="90"/>
      <c r="G2232" s="90"/>
      <c r="H2232" s="90"/>
      <c r="I2232" s="90"/>
    </row>
    <row r="2233" spans="1:9" ht="9.9499999999999993" customHeight="1" x14ac:dyDescent="0.25">
      <c r="A2233" s="86"/>
      <c r="B2233" s="86"/>
      <c r="C2233" s="86"/>
      <c r="D2233" s="86"/>
      <c r="E2233" s="9"/>
      <c r="F2233" s="9"/>
      <c r="G2233" s="9"/>
      <c r="H2233" s="9"/>
      <c r="I2233" s="9"/>
    </row>
    <row r="2234" spans="1:9" ht="20.100000000000001" customHeight="1" x14ac:dyDescent="0.25">
      <c r="A2234" s="88" t="s">
        <v>2404</v>
      </c>
      <c r="B2234" s="88"/>
      <c r="C2234" s="88"/>
      <c r="D2234" s="88"/>
      <c r="E2234" s="88"/>
      <c r="F2234" s="88"/>
      <c r="G2234" s="88"/>
      <c r="H2234" s="88"/>
      <c r="I2234" s="88"/>
    </row>
    <row r="2235" spans="1:9" ht="15" customHeight="1" x14ac:dyDescent="0.25">
      <c r="A2235" s="89"/>
      <c r="B2235" s="89"/>
      <c r="C2235" s="14" t="s">
        <v>2069</v>
      </c>
      <c r="D2235" s="14" t="s">
        <v>2058</v>
      </c>
      <c r="E2235" s="14" t="s">
        <v>2059</v>
      </c>
      <c r="F2235" s="9"/>
      <c r="G2235" s="9"/>
      <c r="H2235" s="9"/>
      <c r="I2235" s="9"/>
    </row>
    <row r="2236" spans="1:9" ht="12.95" customHeight="1" x14ac:dyDescent="0.25">
      <c r="A2236" s="15"/>
      <c r="B2236" s="16" t="s">
        <v>2104</v>
      </c>
      <c r="C2236" s="17">
        <v>203.57</v>
      </c>
      <c r="D2236" s="17">
        <v>1</v>
      </c>
      <c r="E2236" s="18">
        <v>203.57</v>
      </c>
      <c r="F2236" s="9"/>
      <c r="G2236" s="9"/>
      <c r="H2236" s="9"/>
      <c r="I2236" s="9"/>
    </row>
    <row r="2237" spans="1:9" ht="15" customHeight="1" x14ac:dyDescent="0.25">
      <c r="A2237" s="19"/>
      <c r="B2237" s="20"/>
      <c r="C2237" s="21"/>
      <c r="D2237" s="21"/>
      <c r="E2237" s="22">
        <v>203.57</v>
      </c>
      <c r="F2237" s="9"/>
      <c r="G2237" s="9"/>
      <c r="H2237" s="9"/>
      <c r="I2237" s="9"/>
    </row>
    <row r="2238" spans="1:9" ht="9.9499999999999993" customHeight="1" x14ac:dyDescent="0.25">
      <c r="A2238" s="86"/>
      <c r="B2238" s="86"/>
      <c r="C2238" s="86"/>
      <c r="D2238" s="9"/>
      <c r="E2238" s="9"/>
      <c r="F2238" s="9"/>
      <c r="G2238" s="9"/>
      <c r="H2238" s="9"/>
      <c r="I2238" s="9"/>
    </row>
    <row r="2239" spans="1:9" ht="12" customHeight="1" x14ac:dyDescent="0.25">
      <c r="A2239" s="9"/>
      <c r="B2239" s="9"/>
      <c r="C2239" s="9"/>
      <c r="D2239" s="90" t="s">
        <v>4425</v>
      </c>
      <c r="E2239" s="90"/>
      <c r="F2239" s="90"/>
      <c r="G2239" s="90"/>
      <c r="H2239" s="90"/>
      <c r="I2239" s="90"/>
    </row>
    <row r="2240" spans="1:9" ht="9.9499999999999993" customHeight="1" x14ac:dyDescent="0.25">
      <c r="A2240" s="86"/>
      <c r="B2240" s="86"/>
      <c r="C2240" s="86"/>
      <c r="D2240" s="86"/>
      <c r="E2240" s="9"/>
      <c r="F2240" s="9"/>
      <c r="G2240" s="9"/>
      <c r="H2240" s="9"/>
      <c r="I2240" s="9"/>
    </row>
    <row r="2241" spans="1:9" ht="30.95" customHeight="1" x14ac:dyDescent="0.25">
      <c r="A2241" s="88" t="s">
        <v>2405</v>
      </c>
      <c r="B2241" s="88"/>
      <c r="C2241" s="88"/>
      <c r="D2241" s="88"/>
      <c r="E2241" s="88"/>
      <c r="F2241" s="88"/>
      <c r="G2241" s="88"/>
      <c r="H2241" s="88"/>
      <c r="I2241" s="88"/>
    </row>
    <row r="2242" spans="1:9" ht="15" customHeight="1" x14ac:dyDescent="0.25">
      <c r="A2242" s="89"/>
      <c r="B2242" s="89"/>
      <c r="C2242" s="14" t="s">
        <v>2076</v>
      </c>
      <c r="D2242" s="14" t="s">
        <v>2059</v>
      </c>
      <c r="E2242" s="9"/>
      <c r="F2242" s="9"/>
      <c r="G2242" s="9"/>
      <c r="H2242" s="9"/>
      <c r="I2242" s="9"/>
    </row>
    <row r="2243" spans="1:9" ht="12.95" customHeight="1" x14ac:dyDescent="0.25">
      <c r="A2243" s="15" t="s">
        <v>2077</v>
      </c>
      <c r="B2243" s="16" t="s">
        <v>2076</v>
      </c>
      <c r="C2243" s="17">
        <v>3792.42</v>
      </c>
      <c r="D2243" s="18">
        <v>3792.42</v>
      </c>
      <c r="E2243" s="9"/>
      <c r="F2243" s="9"/>
      <c r="G2243" s="9"/>
      <c r="H2243" s="9"/>
      <c r="I2243" s="9"/>
    </row>
    <row r="2244" spans="1:9" ht="15" customHeight="1" x14ac:dyDescent="0.25">
      <c r="A2244" s="19"/>
      <c r="B2244" s="20"/>
      <c r="C2244" s="21"/>
      <c r="D2244" s="22">
        <v>3792.42</v>
      </c>
      <c r="E2244" s="9"/>
      <c r="F2244" s="9"/>
      <c r="G2244" s="9"/>
      <c r="H2244" s="9"/>
      <c r="I2244" s="9"/>
    </row>
    <row r="2245" spans="1:9" ht="9.9499999999999993" customHeight="1" x14ac:dyDescent="0.25">
      <c r="A2245" s="86"/>
      <c r="B2245" s="86"/>
      <c r="C2245" s="86"/>
      <c r="D2245" s="9"/>
      <c r="E2245" s="9"/>
      <c r="F2245" s="9"/>
      <c r="G2245" s="9"/>
      <c r="H2245" s="9"/>
      <c r="I2245" s="9"/>
    </row>
    <row r="2246" spans="1:9" ht="12" customHeight="1" x14ac:dyDescent="0.25">
      <c r="A2246" s="9"/>
      <c r="B2246" s="9"/>
      <c r="C2246" s="9"/>
      <c r="D2246" s="90" t="s">
        <v>4426</v>
      </c>
      <c r="E2246" s="90"/>
      <c r="F2246" s="90"/>
      <c r="G2246" s="90"/>
      <c r="H2246" s="90"/>
      <c r="I2246" s="90"/>
    </row>
    <row r="2247" spans="1:9" ht="9.9499999999999993" customHeight="1" x14ac:dyDescent="0.25">
      <c r="A2247" s="86"/>
      <c r="B2247" s="86"/>
      <c r="C2247" s="86"/>
      <c r="D2247" s="86"/>
      <c r="E2247" s="9"/>
      <c r="F2247" s="9"/>
      <c r="G2247" s="9"/>
      <c r="H2247" s="9"/>
      <c r="I2247" s="9"/>
    </row>
    <row r="2248" spans="1:9" ht="30.95" customHeight="1" x14ac:dyDescent="0.25">
      <c r="A2248" s="88" t="s">
        <v>2406</v>
      </c>
      <c r="B2248" s="88"/>
      <c r="C2248" s="88"/>
      <c r="D2248" s="88"/>
      <c r="E2248" s="88"/>
      <c r="F2248" s="88"/>
      <c r="G2248" s="88"/>
      <c r="H2248" s="88"/>
      <c r="I2248" s="88"/>
    </row>
    <row r="2249" spans="1:9" ht="15" customHeight="1" x14ac:dyDescent="0.25">
      <c r="A2249" s="89"/>
      <c r="B2249" s="89"/>
      <c r="C2249" s="14" t="s">
        <v>2076</v>
      </c>
      <c r="D2249" s="14" t="s">
        <v>2079</v>
      </c>
      <c r="E2249" s="14" t="s">
        <v>2059</v>
      </c>
      <c r="F2249" s="9"/>
      <c r="G2249" s="9"/>
      <c r="H2249" s="9"/>
      <c r="I2249" s="9"/>
    </row>
    <row r="2250" spans="1:9" ht="18.95" customHeight="1" x14ac:dyDescent="0.25">
      <c r="A2250" s="15" t="s">
        <v>2080</v>
      </c>
      <c r="B2250" s="16" t="s">
        <v>2081</v>
      </c>
      <c r="C2250" s="17">
        <v>947.14</v>
      </c>
      <c r="D2250" s="17">
        <v>0.1</v>
      </c>
      <c r="E2250" s="18">
        <v>94.71</v>
      </c>
      <c r="F2250" s="9"/>
      <c r="G2250" s="9"/>
      <c r="H2250" s="9"/>
      <c r="I2250" s="9"/>
    </row>
    <row r="2251" spans="1:9" ht="15" customHeight="1" x14ac:dyDescent="0.25">
      <c r="A2251" s="19"/>
      <c r="B2251" s="20"/>
      <c r="C2251" s="21"/>
      <c r="D2251" s="21"/>
      <c r="E2251" s="22">
        <v>94.71</v>
      </c>
      <c r="F2251" s="9"/>
      <c r="G2251" s="9"/>
      <c r="H2251" s="9"/>
      <c r="I2251" s="9"/>
    </row>
    <row r="2252" spans="1:9" ht="9.9499999999999993" customHeight="1" x14ac:dyDescent="0.25">
      <c r="A2252" s="86"/>
      <c r="B2252" s="86"/>
      <c r="C2252" s="86"/>
      <c r="D2252" s="9"/>
      <c r="E2252" s="9"/>
      <c r="F2252" s="9"/>
      <c r="G2252" s="9"/>
      <c r="H2252" s="9"/>
      <c r="I2252" s="9"/>
    </row>
    <row r="2253" spans="1:9" ht="12" customHeight="1" x14ac:dyDescent="0.25">
      <c r="A2253" s="9"/>
      <c r="B2253" s="9"/>
      <c r="C2253" s="9"/>
      <c r="D2253" s="90" t="s">
        <v>4427</v>
      </c>
      <c r="E2253" s="90"/>
      <c r="F2253" s="90"/>
      <c r="G2253" s="90"/>
      <c r="H2253" s="90"/>
      <c r="I2253" s="90"/>
    </row>
    <row r="2254" spans="1:9" ht="9.9499999999999993" customHeight="1" x14ac:dyDescent="0.25">
      <c r="A2254" s="86"/>
      <c r="B2254" s="86"/>
      <c r="C2254" s="86"/>
      <c r="D2254" s="86"/>
      <c r="E2254" s="9"/>
      <c r="F2254" s="9"/>
      <c r="G2254" s="9"/>
      <c r="H2254" s="9"/>
      <c r="I2254" s="9"/>
    </row>
    <row r="2255" spans="1:9" ht="30.95" customHeight="1" x14ac:dyDescent="0.25">
      <c r="A2255" s="88" t="s">
        <v>2407</v>
      </c>
      <c r="B2255" s="88"/>
      <c r="C2255" s="88"/>
      <c r="D2255" s="88"/>
      <c r="E2255" s="88"/>
      <c r="F2255" s="88"/>
      <c r="G2255" s="88"/>
      <c r="H2255" s="88"/>
      <c r="I2255" s="88"/>
    </row>
    <row r="2256" spans="1:9" ht="15" customHeight="1" x14ac:dyDescent="0.25">
      <c r="A2256" s="89"/>
      <c r="B2256" s="89"/>
      <c r="C2256" s="14" t="s">
        <v>2076</v>
      </c>
      <c r="D2256" s="14" t="s">
        <v>2079</v>
      </c>
      <c r="E2256" s="14" t="s">
        <v>2058</v>
      </c>
      <c r="F2256" s="14" t="s">
        <v>2059</v>
      </c>
      <c r="G2256" s="9"/>
      <c r="H2256" s="9"/>
      <c r="I2256" s="9"/>
    </row>
    <row r="2257" spans="1:9" ht="27" customHeight="1" x14ac:dyDescent="0.25">
      <c r="A2257" s="15" t="s">
        <v>2083</v>
      </c>
      <c r="B2257" s="16" t="s">
        <v>2084</v>
      </c>
      <c r="C2257" s="17">
        <v>4.3</v>
      </c>
      <c r="D2257" s="17">
        <v>0.1</v>
      </c>
      <c r="E2257" s="17">
        <v>4</v>
      </c>
      <c r="F2257" s="18">
        <v>1.72</v>
      </c>
      <c r="G2257" s="9"/>
      <c r="H2257" s="9"/>
      <c r="I2257" s="9"/>
    </row>
    <row r="2258" spans="1:9" ht="15" customHeight="1" x14ac:dyDescent="0.25">
      <c r="A2258" s="19"/>
      <c r="B2258" s="20"/>
      <c r="C2258" s="21"/>
      <c r="D2258" s="21"/>
      <c r="E2258" s="21"/>
      <c r="F2258" s="22">
        <v>1.72</v>
      </c>
      <c r="G2258" s="9"/>
      <c r="H2258" s="9"/>
      <c r="I2258" s="9"/>
    </row>
    <row r="2259" spans="1:9" ht="9.9499999999999993" customHeight="1" x14ac:dyDescent="0.25">
      <c r="A2259" s="86"/>
      <c r="B2259" s="86"/>
      <c r="C2259" s="86"/>
      <c r="D2259" s="9"/>
      <c r="E2259" s="9"/>
      <c r="F2259" s="9"/>
      <c r="G2259" s="9"/>
      <c r="H2259" s="9"/>
      <c r="I2259" s="9"/>
    </row>
    <row r="2260" spans="1:9" ht="12" customHeight="1" x14ac:dyDescent="0.25">
      <c r="A2260" s="9"/>
      <c r="B2260" s="9"/>
      <c r="C2260" s="9"/>
      <c r="D2260" s="90" t="s">
        <v>4313</v>
      </c>
      <c r="E2260" s="90"/>
      <c r="F2260" s="90"/>
      <c r="G2260" s="90"/>
      <c r="H2260" s="90"/>
      <c r="I2260" s="90"/>
    </row>
    <row r="2261" spans="1:9" ht="9.9499999999999993" customHeight="1" x14ac:dyDescent="0.25">
      <c r="A2261" s="86"/>
      <c r="B2261" s="86"/>
      <c r="C2261" s="86"/>
      <c r="D2261" s="86"/>
      <c r="E2261" s="9"/>
      <c r="F2261" s="9"/>
      <c r="G2261" s="9"/>
      <c r="H2261" s="9"/>
      <c r="I2261" s="9"/>
    </row>
    <row r="2262" spans="1:9" ht="42.95" customHeight="1" x14ac:dyDescent="0.25">
      <c r="A2262" s="88" t="s">
        <v>2408</v>
      </c>
      <c r="B2262" s="88"/>
      <c r="C2262" s="88"/>
      <c r="D2262" s="88"/>
      <c r="E2262" s="88"/>
      <c r="F2262" s="88"/>
      <c r="G2262" s="88"/>
      <c r="H2262" s="88"/>
      <c r="I2262" s="88"/>
    </row>
    <row r="2263" spans="1:9" ht="15" customHeight="1" x14ac:dyDescent="0.25">
      <c r="A2263" s="89"/>
      <c r="B2263" s="89"/>
      <c r="C2263" s="14" t="s">
        <v>2076</v>
      </c>
      <c r="D2263" s="14" t="s">
        <v>2056</v>
      </c>
      <c r="E2263" s="14" t="s">
        <v>2058</v>
      </c>
      <c r="F2263" s="14" t="s">
        <v>2086</v>
      </c>
      <c r="G2263" s="14" t="s">
        <v>2059</v>
      </c>
      <c r="H2263" s="9"/>
      <c r="I2263" s="9"/>
    </row>
    <row r="2264" spans="1:9" ht="18.95" customHeight="1" x14ac:dyDescent="0.25">
      <c r="A2264" s="15" t="s">
        <v>2087</v>
      </c>
      <c r="B2264" s="16" t="s">
        <v>2088</v>
      </c>
      <c r="C2264" s="17">
        <v>3792.42</v>
      </c>
      <c r="D2264" s="17">
        <v>0.1</v>
      </c>
      <c r="E2264" s="17">
        <v>1</v>
      </c>
      <c r="F2264" s="17">
        <v>1.5</v>
      </c>
      <c r="G2264" s="18">
        <v>568.86</v>
      </c>
      <c r="H2264" s="9"/>
      <c r="I2264" s="9"/>
    </row>
    <row r="2265" spans="1:9" ht="18.95" customHeight="1" x14ac:dyDescent="0.25">
      <c r="A2265" s="15" t="s">
        <v>2089</v>
      </c>
      <c r="B2265" s="16" t="s">
        <v>2088</v>
      </c>
      <c r="C2265" s="17">
        <v>947.14</v>
      </c>
      <c r="D2265" s="17">
        <v>0.1</v>
      </c>
      <c r="E2265" s="17">
        <v>1</v>
      </c>
      <c r="F2265" s="17">
        <v>1.5</v>
      </c>
      <c r="G2265" s="18">
        <v>142.07</v>
      </c>
      <c r="H2265" s="9"/>
      <c r="I2265" s="9"/>
    </row>
    <row r="2266" spans="1:9" ht="27" customHeight="1" x14ac:dyDescent="0.25">
      <c r="A2266" s="15" t="s">
        <v>2090</v>
      </c>
      <c r="B2266" s="16" t="s">
        <v>2088</v>
      </c>
      <c r="C2266" s="17">
        <v>4.5999999999999996</v>
      </c>
      <c r="D2266" s="17">
        <v>0.1</v>
      </c>
      <c r="E2266" s="17">
        <v>4</v>
      </c>
      <c r="F2266" s="17">
        <v>1.5</v>
      </c>
      <c r="G2266" s="18">
        <v>2.76</v>
      </c>
      <c r="H2266" s="9"/>
      <c r="I2266" s="9"/>
    </row>
    <row r="2267" spans="1:9" ht="15" customHeight="1" x14ac:dyDescent="0.25">
      <c r="A2267" s="19"/>
      <c r="B2267" s="20"/>
      <c r="C2267" s="21"/>
      <c r="D2267" s="21"/>
      <c r="E2267" s="21"/>
      <c r="F2267" s="21"/>
      <c r="G2267" s="22">
        <v>713.69</v>
      </c>
      <c r="H2267" s="9"/>
      <c r="I2267" s="9"/>
    </row>
    <row r="2268" spans="1:9" ht="9.9499999999999993" customHeight="1" x14ac:dyDescent="0.25">
      <c r="A2268" s="86"/>
      <c r="B2268" s="86"/>
      <c r="C2268" s="86"/>
      <c r="D2268" s="9"/>
      <c r="E2268" s="9"/>
      <c r="F2268" s="9"/>
      <c r="G2268" s="9"/>
      <c r="H2268" s="9"/>
      <c r="I2268" s="9"/>
    </row>
    <row r="2269" spans="1:9" ht="12" customHeight="1" x14ac:dyDescent="0.25">
      <c r="A2269" s="9"/>
      <c r="B2269" s="9"/>
      <c r="C2269" s="9"/>
      <c r="D2269" s="90" t="s">
        <v>4428</v>
      </c>
      <c r="E2269" s="90"/>
      <c r="F2269" s="90"/>
      <c r="G2269" s="90"/>
      <c r="H2269" s="90"/>
      <c r="I2269" s="90"/>
    </row>
    <row r="2270" spans="1:9" ht="9.9499999999999993" customHeight="1" x14ac:dyDescent="0.25">
      <c r="A2270" s="86"/>
      <c r="B2270" s="86"/>
      <c r="C2270" s="86"/>
      <c r="D2270" s="86"/>
      <c r="E2270" s="9"/>
      <c r="F2270" s="9"/>
      <c r="G2270" s="9"/>
      <c r="H2270" s="9"/>
      <c r="I2270" s="9"/>
    </row>
    <row r="2271" spans="1:9" ht="30.95" customHeight="1" x14ac:dyDescent="0.25">
      <c r="A2271" s="88" t="s">
        <v>2409</v>
      </c>
      <c r="B2271" s="88"/>
      <c r="C2271" s="88"/>
      <c r="D2271" s="88"/>
      <c r="E2271" s="88"/>
      <c r="F2271" s="88"/>
      <c r="G2271" s="88"/>
      <c r="H2271" s="88"/>
      <c r="I2271" s="88"/>
    </row>
    <row r="2272" spans="1:9" ht="15" customHeight="1" x14ac:dyDescent="0.25">
      <c r="A2272" s="89"/>
      <c r="B2272" s="89"/>
      <c r="C2272" s="14" t="s">
        <v>2076</v>
      </c>
      <c r="D2272" s="14" t="s">
        <v>2056</v>
      </c>
      <c r="E2272" s="14" t="s">
        <v>2058</v>
      </c>
      <c r="F2272" s="14" t="s">
        <v>2092</v>
      </c>
      <c r="G2272" s="14" t="s">
        <v>2086</v>
      </c>
      <c r="H2272" s="14" t="s">
        <v>2059</v>
      </c>
      <c r="I2272" s="9"/>
    </row>
    <row r="2273" spans="1:9" ht="18.95" customHeight="1" x14ac:dyDescent="0.25">
      <c r="A2273" s="15" t="s">
        <v>2087</v>
      </c>
      <c r="B2273" s="16" t="s">
        <v>2186</v>
      </c>
      <c r="C2273" s="17">
        <v>3792.42</v>
      </c>
      <c r="D2273" s="17">
        <v>0.1</v>
      </c>
      <c r="E2273" s="17">
        <v>1</v>
      </c>
      <c r="F2273" s="17">
        <v>30</v>
      </c>
      <c r="G2273" s="17">
        <v>1.5</v>
      </c>
      <c r="H2273" s="18">
        <v>17065.89</v>
      </c>
      <c r="I2273" s="9"/>
    </row>
    <row r="2274" spans="1:9" ht="18.95" customHeight="1" x14ac:dyDescent="0.25">
      <c r="A2274" s="15" t="s">
        <v>2089</v>
      </c>
      <c r="B2274" s="16" t="s">
        <v>2186</v>
      </c>
      <c r="C2274" s="17">
        <v>947.14</v>
      </c>
      <c r="D2274" s="17">
        <v>0.05</v>
      </c>
      <c r="E2274" s="17">
        <v>1</v>
      </c>
      <c r="F2274" s="17">
        <v>30</v>
      </c>
      <c r="G2274" s="17">
        <v>1.5</v>
      </c>
      <c r="H2274" s="18">
        <v>2131.0700000000002</v>
      </c>
      <c r="I2274" s="9"/>
    </row>
    <row r="2275" spans="1:9" ht="27" customHeight="1" x14ac:dyDescent="0.25">
      <c r="A2275" s="15" t="s">
        <v>2090</v>
      </c>
      <c r="B2275" s="16" t="s">
        <v>2186</v>
      </c>
      <c r="C2275" s="17">
        <v>4.5999999999999996</v>
      </c>
      <c r="D2275" s="17">
        <v>0.1</v>
      </c>
      <c r="E2275" s="17">
        <v>4</v>
      </c>
      <c r="F2275" s="17">
        <v>30</v>
      </c>
      <c r="G2275" s="17">
        <v>1.5</v>
      </c>
      <c r="H2275" s="18">
        <v>82.8</v>
      </c>
      <c r="I2275" s="9"/>
    </row>
    <row r="2276" spans="1:9" ht="15" customHeight="1" x14ac:dyDescent="0.25">
      <c r="A2276" s="19"/>
      <c r="B2276" s="20"/>
      <c r="C2276" s="21"/>
      <c r="D2276" s="21"/>
      <c r="E2276" s="21"/>
      <c r="F2276" s="21"/>
      <c r="G2276" s="21"/>
      <c r="H2276" s="22">
        <v>19279.759999999998</v>
      </c>
      <c r="I2276" s="9"/>
    </row>
    <row r="2277" spans="1:9" ht="9.9499999999999993" customHeight="1" x14ac:dyDescent="0.25">
      <c r="A2277" s="86"/>
      <c r="B2277" s="86"/>
      <c r="C2277" s="86"/>
      <c r="D2277" s="9"/>
      <c r="E2277" s="9"/>
      <c r="F2277" s="9"/>
      <c r="G2277" s="9"/>
      <c r="H2277" s="9"/>
      <c r="I2277" s="9"/>
    </row>
    <row r="2278" spans="1:9" ht="12" customHeight="1" x14ac:dyDescent="0.25">
      <c r="A2278" s="9"/>
      <c r="B2278" s="9"/>
      <c r="C2278" s="9"/>
      <c r="D2278" s="90" t="s">
        <v>4429</v>
      </c>
      <c r="E2278" s="90"/>
      <c r="F2278" s="90"/>
      <c r="G2278" s="90"/>
      <c r="H2278" s="90"/>
      <c r="I2278" s="90"/>
    </row>
    <row r="2279" spans="1:9" ht="9.9499999999999993" customHeight="1" x14ac:dyDescent="0.25">
      <c r="A2279" s="86"/>
      <c r="B2279" s="86"/>
      <c r="C2279" s="86"/>
      <c r="D2279" s="86"/>
      <c r="E2279" s="9"/>
      <c r="F2279" s="9"/>
      <c r="G2279" s="9"/>
      <c r="H2279" s="9"/>
      <c r="I2279" s="9"/>
    </row>
    <row r="2280" spans="1:9" ht="42.95" customHeight="1" x14ac:dyDescent="0.25">
      <c r="A2280" s="88" t="s">
        <v>2410</v>
      </c>
      <c r="B2280" s="88"/>
      <c r="C2280" s="88"/>
      <c r="D2280" s="88"/>
      <c r="E2280" s="88"/>
      <c r="F2280" s="88"/>
      <c r="G2280" s="88"/>
      <c r="H2280" s="88"/>
      <c r="I2280" s="88"/>
    </row>
    <row r="2281" spans="1:9" ht="15" customHeight="1" x14ac:dyDescent="0.25">
      <c r="A2281" s="89"/>
      <c r="B2281" s="89"/>
      <c r="C2281" s="14" t="s">
        <v>2076</v>
      </c>
      <c r="D2281" s="14" t="s">
        <v>2056</v>
      </c>
      <c r="E2281" s="14" t="s">
        <v>2058</v>
      </c>
      <c r="F2281" s="14" t="s">
        <v>2092</v>
      </c>
      <c r="G2281" s="14" t="s">
        <v>2086</v>
      </c>
      <c r="H2281" s="14" t="s">
        <v>2059</v>
      </c>
      <c r="I2281" s="9"/>
    </row>
    <row r="2282" spans="1:9" ht="18.95" customHeight="1" x14ac:dyDescent="0.25">
      <c r="A2282" s="15" t="s">
        <v>2087</v>
      </c>
      <c r="B2282" s="16" t="s">
        <v>2186</v>
      </c>
      <c r="C2282" s="17">
        <v>3792.42</v>
      </c>
      <c r="D2282" s="17">
        <v>0.1</v>
      </c>
      <c r="E2282" s="17">
        <v>1</v>
      </c>
      <c r="F2282" s="17">
        <v>12</v>
      </c>
      <c r="G2282" s="17">
        <v>1.5</v>
      </c>
      <c r="H2282" s="18">
        <v>6826.36</v>
      </c>
      <c r="I2282" s="9"/>
    </row>
    <row r="2283" spans="1:9" ht="18.95" customHeight="1" x14ac:dyDescent="0.25">
      <c r="A2283" s="15" t="s">
        <v>2089</v>
      </c>
      <c r="B2283" s="16" t="s">
        <v>2186</v>
      </c>
      <c r="C2283" s="17">
        <v>947.14</v>
      </c>
      <c r="D2283" s="17">
        <v>0.1</v>
      </c>
      <c r="E2283" s="17">
        <v>1</v>
      </c>
      <c r="F2283" s="17">
        <v>12</v>
      </c>
      <c r="G2283" s="17">
        <v>1.5</v>
      </c>
      <c r="H2283" s="18">
        <v>1704.85</v>
      </c>
      <c r="I2283" s="9"/>
    </row>
    <row r="2284" spans="1:9" ht="27" customHeight="1" x14ac:dyDescent="0.25">
      <c r="A2284" s="15" t="s">
        <v>2090</v>
      </c>
      <c r="B2284" s="16" t="s">
        <v>2186</v>
      </c>
      <c r="C2284" s="17">
        <v>4.5999999999999996</v>
      </c>
      <c r="D2284" s="17">
        <v>0.1</v>
      </c>
      <c r="E2284" s="17">
        <v>4</v>
      </c>
      <c r="F2284" s="17">
        <v>12</v>
      </c>
      <c r="G2284" s="17">
        <v>1.5</v>
      </c>
      <c r="H2284" s="18">
        <v>33.119999999999997</v>
      </c>
      <c r="I2284" s="9"/>
    </row>
    <row r="2285" spans="1:9" ht="15" customHeight="1" x14ac:dyDescent="0.25">
      <c r="A2285" s="19"/>
      <c r="B2285" s="20"/>
      <c r="C2285" s="21"/>
      <c r="D2285" s="21"/>
      <c r="E2285" s="21"/>
      <c r="F2285" s="21"/>
      <c r="G2285" s="21"/>
      <c r="H2285" s="22">
        <v>8564.33</v>
      </c>
      <c r="I2285" s="9"/>
    </row>
    <row r="2286" spans="1:9" ht="9.9499999999999993" customHeight="1" x14ac:dyDescent="0.25">
      <c r="A2286" s="86"/>
      <c r="B2286" s="86"/>
      <c r="C2286" s="86"/>
      <c r="D2286" s="9"/>
      <c r="E2286" s="9"/>
      <c r="F2286" s="9"/>
      <c r="G2286" s="9"/>
      <c r="H2286" s="9"/>
      <c r="I2286" s="9"/>
    </row>
    <row r="2287" spans="1:9" ht="12" customHeight="1" x14ac:dyDescent="0.25">
      <c r="A2287" s="9"/>
      <c r="B2287" s="9"/>
      <c r="C2287" s="9"/>
      <c r="D2287" s="90" t="s">
        <v>4430</v>
      </c>
      <c r="E2287" s="90"/>
      <c r="F2287" s="90"/>
      <c r="G2287" s="90"/>
      <c r="H2287" s="90"/>
      <c r="I2287" s="90"/>
    </row>
    <row r="2288" spans="1:9" ht="9.9499999999999993" customHeight="1" x14ac:dyDescent="0.25">
      <c r="A2288" s="86"/>
      <c r="B2288" s="86"/>
      <c r="C2288" s="86"/>
      <c r="D2288" s="86"/>
      <c r="E2288" s="9"/>
      <c r="F2288" s="9"/>
      <c r="G2288" s="9"/>
      <c r="H2288" s="9"/>
      <c r="I2288" s="9"/>
    </row>
    <row r="2289" spans="1:9" ht="20.100000000000001" customHeight="1" x14ac:dyDescent="0.25">
      <c r="A2289" s="88" t="s">
        <v>2411</v>
      </c>
      <c r="B2289" s="88"/>
      <c r="C2289" s="88"/>
      <c r="D2289" s="88"/>
      <c r="E2289" s="88"/>
      <c r="F2289" s="88"/>
      <c r="G2289" s="88"/>
      <c r="H2289" s="88"/>
      <c r="I2289" s="88"/>
    </row>
    <row r="2290" spans="1:9" ht="15" customHeight="1" x14ac:dyDescent="0.25">
      <c r="A2290" s="89"/>
      <c r="B2290" s="89"/>
      <c r="C2290" s="14" t="s">
        <v>2076</v>
      </c>
      <c r="D2290" s="14" t="s">
        <v>2056</v>
      </c>
      <c r="E2290" s="14" t="s">
        <v>2086</v>
      </c>
      <c r="F2290" s="14" t="s">
        <v>2059</v>
      </c>
      <c r="G2290" s="9"/>
      <c r="H2290" s="9"/>
      <c r="I2290" s="9"/>
    </row>
    <row r="2291" spans="1:9" ht="18.95" customHeight="1" x14ac:dyDescent="0.25">
      <c r="A2291" s="15" t="s">
        <v>2096</v>
      </c>
      <c r="B2291" s="16" t="s">
        <v>2097</v>
      </c>
      <c r="C2291" s="17">
        <v>3792.42</v>
      </c>
      <c r="D2291" s="17">
        <v>0.1</v>
      </c>
      <c r="E2291" s="17">
        <v>1.5</v>
      </c>
      <c r="F2291" s="18">
        <v>568.86</v>
      </c>
      <c r="G2291" s="9"/>
      <c r="H2291" s="9"/>
      <c r="I2291" s="9"/>
    </row>
    <row r="2292" spans="1:9" ht="15" customHeight="1" x14ac:dyDescent="0.25">
      <c r="A2292" s="19"/>
      <c r="B2292" s="20"/>
      <c r="C2292" s="21"/>
      <c r="D2292" s="21"/>
      <c r="E2292" s="21"/>
      <c r="F2292" s="22">
        <v>568.86</v>
      </c>
      <c r="G2292" s="9"/>
      <c r="H2292" s="9"/>
      <c r="I2292" s="9"/>
    </row>
    <row r="2293" spans="1:9" ht="9.9499999999999993" customHeight="1" x14ac:dyDescent="0.25">
      <c r="A2293" s="86"/>
      <c r="B2293" s="86"/>
      <c r="C2293" s="86"/>
      <c r="D2293" s="9"/>
      <c r="E2293" s="9"/>
      <c r="F2293" s="9"/>
      <c r="G2293" s="9"/>
      <c r="H2293" s="9"/>
      <c r="I2293" s="9"/>
    </row>
    <row r="2294" spans="1:9" ht="12" customHeight="1" x14ac:dyDescent="0.25">
      <c r="A2294" s="9"/>
      <c r="B2294" s="9"/>
      <c r="C2294" s="9"/>
      <c r="D2294" s="90" t="s">
        <v>4431</v>
      </c>
      <c r="E2294" s="90"/>
      <c r="F2294" s="90"/>
      <c r="G2294" s="90"/>
      <c r="H2294" s="90"/>
      <c r="I2294" s="90"/>
    </row>
    <row r="2295" spans="1:9" ht="9.9499999999999993" customHeight="1" x14ac:dyDescent="0.25">
      <c r="A2295" s="86"/>
      <c r="B2295" s="86"/>
      <c r="C2295" s="86"/>
      <c r="D2295" s="86"/>
      <c r="E2295" s="9"/>
      <c r="F2295" s="9"/>
      <c r="G2295" s="9"/>
      <c r="H2295" s="9"/>
      <c r="I2295" s="9"/>
    </row>
    <row r="2296" spans="1:9" ht="30.95" customHeight="1" x14ac:dyDescent="0.25">
      <c r="A2296" s="88" t="s">
        <v>2412</v>
      </c>
      <c r="B2296" s="88"/>
      <c r="C2296" s="88"/>
      <c r="D2296" s="88"/>
      <c r="E2296" s="88"/>
      <c r="F2296" s="88"/>
      <c r="G2296" s="88"/>
      <c r="H2296" s="88"/>
      <c r="I2296" s="88"/>
    </row>
    <row r="2297" spans="1:9" ht="15" customHeight="1" x14ac:dyDescent="0.25">
      <c r="A2297" s="89"/>
      <c r="B2297" s="89"/>
      <c r="C2297" s="14" t="s">
        <v>2076</v>
      </c>
      <c r="D2297" s="14" t="s">
        <v>2079</v>
      </c>
      <c r="E2297" s="14" t="s">
        <v>2092</v>
      </c>
      <c r="F2297" s="14" t="s">
        <v>2086</v>
      </c>
      <c r="G2297" s="14" t="s">
        <v>2059</v>
      </c>
      <c r="H2297" s="9"/>
      <c r="I2297" s="9"/>
    </row>
    <row r="2298" spans="1:9" ht="27" customHeight="1" x14ac:dyDescent="0.25">
      <c r="A2298" s="15" t="s">
        <v>2099</v>
      </c>
      <c r="B2298" s="16" t="s">
        <v>2100</v>
      </c>
      <c r="C2298" s="17">
        <v>947.14</v>
      </c>
      <c r="D2298" s="17">
        <v>0.1</v>
      </c>
      <c r="E2298" s="17">
        <v>29.7</v>
      </c>
      <c r="F2298" s="17">
        <v>1.5</v>
      </c>
      <c r="G2298" s="18">
        <v>4219.51</v>
      </c>
      <c r="H2298" s="9"/>
      <c r="I2298" s="9"/>
    </row>
    <row r="2299" spans="1:9" ht="15" customHeight="1" x14ac:dyDescent="0.25">
      <c r="A2299" s="19"/>
      <c r="B2299" s="20"/>
      <c r="C2299" s="21"/>
      <c r="D2299" s="21"/>
      <c r="E2299" s="21"/>
      <c r="F2299" s="21"/>
      <c r="G2299" s="22">
        <v>4219.51</v>
      </c>
      <c r="H2299" s="9"/>
      <c r="I2299" s="9"/>
    </row>
    <row r="2300" spans="1:9" ht="9.9499999999999993" customHeight="1" x14ac:dyDescent="0.25">
      <c r="A2300" s="86"/>
      <c r="B2300" s="86"/>
      <c r="C2300" s="86"/>
      <c r="D2300" s="9"/>
      <c r="E2300" s="9"/>
      <c r="F2300" s="9"/>
      <c r="G2300" s="9"/>
      <c r="H2300" s="9"/>
      <c r="I2300" s="9"/>
    </row>
    <row r="2301" spans="1:9" ht="12" customHeight="1" x14ac:dyDescent="0.25">
      <c r="A2301" s="9"/>
      <c r="B2301" s="9"/>
      <c r="C2301" s="9"/>
      <c r="D2301" s="90" t="s">
        <v>4432</v>
      </c>
      <c r="E2301" s="90"/>
      <c r="F2301" s="90"/>
      <c r="G2301" s="90"/>
      <c r="H2301" s="90"/>
      <c r="I2301" s="90"/>
    </row>
    <row r="2302" spans="1:9" ht="9.9499999999999993" customHeight="1" x14ac:dyDescent="0.25">
      <c r="A2302" s="86"/>
      <c r="B2302" s="86"/>
      <c r="C2302" s="86"/>
      <c r="D2302" s="86"/>
      <c r="E2302" s="9"/>
      <c r="F2302" s="9"/>
      <c r="G2302" s="9"/>
      <c r="H2302" s="9"/>
      <c r="I2302" s="9"/>
    </row>
    <row r="2303" spans="1:9" ht="30.95" customHeight="1" x14ac:dyDescent="0.25">
      <c r="A2303" s="88" t="s">
        <v>2413</v>
      </c>
      <c r="B2303" s="88"/>
      <c r="C2303" s="88"/>
      <c r="D2303" s="88"/>
      <c r="E2303" s="88"/>
      <c r="F2303" s="88"/>
      <c r="G2303" s="88"/>
      <c r="H2303" s="88"/>
      <c r="I2303" s="88"/>
    </row>
    <row r="2304" spans="1:9" ht="15" customHeight="1" x14ac:dyDescent="0.25">
      <c r="A2304" s="89"/>
      <c r="B2304" s="89"/>
      <c r="C2304" s="14" t="s">
        <v>2076</v>
      </c>
      <c r="D2304" s="14" t="s">
        <v>2079</v>
      </c>
      <c r="E2304" s="14" t="s">
        <v>2059</v>
      </c>
      <c r="F2304" s="9"/>
      <c r="G2304" s="9"/>
      <c r="H2304" s="9"/>
      <c r="I2304" s="9"/>
    </row>
    <row r="2305" spans="1:9" ht="18.95" customHeight="1" x14ac:dyDescent="0.25">
      <c r="A2305" s="15" t="s">
        <v>2080</v>
      </c>
      <c r="B2305" s="16" t="s">
        <v>2081</v>
      </c>
      <c r="C2305" s="17">
        <v>947.14</v>
      </c>
      <c r="D2305" s="17">
        <v>0.1</v>
      </c>
      <c r="E2305" s="18">
        <v>94.71</v>
      </c>
      <c r="F2305" s="9"/>
      <c r="G2305" s="9"/>
      <c r="H2305" s="9"/>
      <c r="I2305" s="9"/>
    </row>
    <row r="2306" spans="1:9" ht="15" customHeight="1" x14ac:dyDescent="0.25">
      <c r="A2306" s="19"/>
      <c r="B2306" s="20"/>
      <c r="C2306" s="21"/>
      <c r="D2306" s="21"/>
      <c r="E2306" s="22">
        <v>94.71</v>
      </c>
      <c r="F2306" s="9"/>
      <c r="G2306" s="9"/>
      <c r="H2306" s="9"/>
      <c r="I2306" s="9"/>
    </row>
    <row r="2307" spans="1:9" ht="9.9499999999999993" customHeight="1" x14ac:dyDescent="0.25">
      <c r="A2307" s="86"/>
      <c r="B2307" s="86"/>
      <c r="C2307" s="86"/>
      <c r="D2307" s="9"/>
      <c r="E2307" s="9"/>
      <c r="F2307" s="9"/>
      <c r="G2307" s="9"/>
      <c r="H2307" s="9"/>
      <c r="I2307" s="9"/>
    </row>
    <row r="2308" spans="1:9" ht="12" customHeight="1" x14ac:dyDescent="0.25">
      <c r="A2308" s="9"/>
      <c r="B2308" s="9"/>
      <c r="C2308" s="9"/>
      <c r="D2308" s="90" t="s">
        <v>4427</v>
      </c>
      <c r="E2308" s="90"/>
      <c r="F2308" s="90"/>
      <c r="G2308" s="90"/>
      <c r="H2308" s="90"/>
      <c r="I2308" s="90"/>
    </row>
    <row r="2309" spans="1:9" ht="9.9499999999999993" customHeight="1" x14ac:dyDescent="0.25">
      <c r="A2309" s="86"/>
      <c r="B2309" s="86"/>
      <c r="C2309" s="86"/>
      <c r="D2309" s="86"/>
      <c r="E2309" s="9"/>
      <c r="F2309" s="9"/>
      <c r="G2309" s="9"/>
      <c r="H2309" s="9"/>
      <c r="I2309" s="9"/>
    </row>
    <row r="2310" spans="1:9" ht="30.95" customHeight="1" x14ac:dyDescent="0.25">
      <c r="A2310" s="88" t="s">
        <v>2414</v>
      </c>
      <c r="B2310" s="88"/>
      <c r="C2310" s="88"/>
      <c r="D2310" s="88"/>
      <c r="E2310" s="88"/>
      <c r="F2310" s="88"/>
      <c r="G2310" s="88"/>
      <c r="H2310" s="88"/>
      <c r="I2310" s="88"/>
    </row>
    <row r="2311" spans="1:9" ht="15" customHeight="1" x14ac:dyDescent="0.25">
      <c r="A2311" s="89"/>
      <c r="B2311" s="89"/>
      <c r="C2311" s="14" t="s">
        <v>2076</v>
      </c>
      <c r="D2311" s="14" t="s">
        <v>2059</v>
      </c>
      <c r="E2311" s="9"/>
      <c r="F2311" s="9"/>
      <c r="G2311" s="9"/>
      <c r="H2311" s="9"/>
      <c r="I2311" s="9"/>
    </row>
    <row r="2312" spans="1:9" ht="18.95" customHeight="1" x14ac:dyDescent="0.25">
      <c r="A2312" s="15" t="s">
        <v>2170</v>
      </c>
      <c r="B2312" s="16" t="s">
        <v>2076</v>
      </c>
      <c r="C2312" s="17">
        <v>947.14</v>
      </c>
      <c r="D2312" s="18">
        <v>947.14</v>
      </c>
      <c r="E2312" s="9"/>
      <c r="F2312" s="9"/>
      <c r="G2312" s="9"/>
      <c r="H2312" s="9"/>
      <c r="I2312" s="9"/>
    </row>
    <row r="2313" spans="1:9" ht="15" customHeight="1" x14ac:dyDescent="0.25">
      <c r="A2313" s="19"/>
      <c r="B2313" s="20"/>
      <c r="C2313" s="21"/>
      <c r="D2313" s="22">
        <v>947.14</v>
      </c>
      <c r="E2313" s="9"/>
      <c r="F2313" s="9"/>
      <c r="G2313" s="9"/>
      <c r="H2313" s="9"/>
      <c r="I2313" s="9"/>
    </row>
    <row r="2314" spans="1:9" ht="9.9499999999999993" customHeight="1" x14ac:dyDescent="0.25">
      <c r="A2314" s="86"/>
      <c r="B2314" s="86"/>
      <c r="C2314" s="86"/>
      <c r="D2314" s="9"/>
      <c r="E2314" s="9"/>
      <c r="F2314" s="9"/>
      <c r="G2314" s="9"/>
      <c r="H2314" s="9"/>
      <c r="I2314" s="9"/>
    </row>
    <row r="2315" spans="1:9" ht="12" customHeight="1" x14ac:dyDescent="0.25">
      <c r="A2315" s="9"/>
      <c r="B2315" s="9"/>
      <c r="C2315" s="9"/>
      <c r="D2315" s="90" t="s">
        <v>4433</v>
      </c>
      <c r="E2315" s="90"/>
      <c r="F2315" s="90"/>
      <c r="G2315" s="90"/>
      <c r="H2315" s="90"/>
      <c r="I2315" s="90"/>
    </row>
    <row r="2316" spans="1:9" ht="9.9499999999999993" customHeight="1" x14ac:dyDescent="0.25">
      <c r="A2316" s="86"/>
      <c r="B2316" s="86"/>
      <c r="C2316" s="86"/>
      <c r="D2316" s="86"/>
      <c r="E2316" s="9"/>
      <c r="F2316" s="9"/>
      <c r="G2316" s="9"/>
      <c r="H2316" s="9"/>
      <c r="I2316" s="9"/>
    </row>
    <row r="2317" spans="1:9" ht="42.95" customHeight="1" x14ac:dyDescent="0.25">
      <c r="A2317" s="88" t="s">
        <v>2415</v>
      </c>
      <c r="B2317" s="88"/>
      <c r="C2317" s="88"/>
      <c r="D2317" s="88"/>
      <c r="E2317" s="88"/>
      <c r="F2317" s="88"/>
      <c r="G2317" s="88"/>
      <c r="H2317" s="88"/>
      <c r="I2317" s="88"/>
    </row>
    <row r="2318" spans="1:9" ht="15" customHeight="1" x14ac:dyDescent="0.25">
      <c r="A2318" s="89"/>
      <c r="B2318" s="89"/>
      <c r="C2318" s="14" t="s">
        <v>2069</v>
      </c>
      <c r="D2318" s="14" t="s">
        <v>2058</v>
      </c>
      <c r="E2318" s="14" t="s">
        <v>2059</v>
      </c>
      <c r="F2318" s="9"/>
      <c r="G2318" s="9"/>
      <c r="H2318" s="9"/>
      <c r="I2318" s="9"/>
    </row>
    <row r="2319" spans="1:9" ht="12.95" customHeight="1" x14ac:dyDescent="0.25">
      <c r="A2319" s="15"/>
      <c r="B2319" s="16" t="s">
        <v>2104</v>
      </c>
      <c r="C2319" s="17">
        <v>785.81</v>
      </c>
      <c r="D2319" s="17">
        <v>1</v>
      </c>
      <c r="E2319" s="18">
        <v>785.81</v>
      </c>
      <c r="F2319" s="9"/>
      <c r="G2319" s="9"/>
      <c r="H2319" s="9"/>
      <c r="I2319" s="9"/>
    </row>
    <row r="2320" spans="1:9" ht="15" customHeight="1" x14ac:dyDescent="0.25">
      <c r="A2320" s="19"/>
      <c r="B2320" s="20"/>
      <c r="C2320" s="21"/>
      <c r="D2320" s="21"/>
      <c r="E2320" s="22">
        <v>785.81</v>
      </c>
      <c r="F2320" s="9"/>
      <c r="G2320" s="9"/>
      <c r="H2320" s="9"/>
      <c r="I2320" s="9"/>
    </row>
    <row r="2321" spans="1:9" ht="9.9499999999999993" customHeight="1" x14ac:dyDescent="0.25">
      <c r="A2321" s="86"/>
      <c r="B2321" s="86"/>
      <c r="C2321" s="86"/>
      <c r="D2321" s="9"/>
      <c r="E2321" s="9"/>
      <c r="F2321" s="9"/>
      <c r="G2321" s="9"/>
      <c r="H2321" s="9"/>
      <c r="I2321" s="9"/>
    </row>
    <row r="2322" spans="1:9" ht="12" customHeight="1" x14ac:dyDescent="0.25">
      <c r="A2322" s="9"/>
      <c r="B2322" s="9"/>
      <c r="C2322" s="9"/>
      <c r="D2322" s="90" t="s">
        <v>4434</v>
      </c>
      <c r="E2322" s="90"/>
      <c r="F2322" s="90"/>
      <c r="G2322" s="90"/>
      <c r="H2322" s="90"/>
      <c r="I2322" s="90"/>
    </row>
    <row r="2323" spans="1:9" ht="9.9499999999999993" customHeight="1" x14ac:dyDescent="0.25">
      <c r="A2323" s="86"/>
      <c r="B2323" s="86"/>
      <c r="C2323" s="86"/>
      <c r="D2323" s="86"/>
      <c r="E2323" s="9"/>
      <c r="F2323" s="9"/>
      <c r="G2323" s="9"/>
      <c r="H2323" s="9"/>
      <c r="I2323" s="9"/>
    </row>
    <row r="2324" spans="1:9" ht="30.95" customHeight="1" x14ac:dyDescent="0.25">
      <c r="A2324" s="88" t="s">
        <v>2416</v>
      </c>
      <c r="B2324" s="88"/>
      <c r="C2324" s="88"/>
      <c r="D2324" s="88"/>
      <c r="E2324" s="88"/>
      <c r="F2324" s="88"/>
      <c r="G2324" s="88"/>
      <c r="H2324" s="88"/>
      <c r="I2324" s="88"/>
    </row>
    <row r="2325" spans="1:9" ht="15" customHeight="1" x14ac:dyDescent="0.25">
      <c r="A2325" s="89"/>
      <c r="B2325" s="89"/>
      <c r="C2325" s="14" t="s">
        <v>2069</v>
      </c>
      <c r="D2325" s="14" t="s">
        <v>2058</v>
      </c>
      <c r="E2325" s="14" t="s">
        <v>2059</v>
      </c>
      <c r="F2325" s="9"/>
      <c r="G2325" s="9"/>
      <c r="H2325" s="9"/>
      <c r="I2325" s="9"/>
    </row>
    <row r="2326" spans="1:9" ht="12.95" customHeight="1" x14ac:dyDescent="0.25">
      <c r="A2326" s="15"/>
      <c r="B2326" s="16" t="s">
        <v>2104</v>
      </c>
      <c r="C2326" s="17">
        <v>785.81</v>
      </c>
      <c r="D2326" s="17">
        <v>1</v>
      </c>
      <c r="E2326" s="18">
        <v>785.81</v>
      </c>
      <c r="F2326" s="9"/>
      <c r="G2326" s="9"/>
      <c r="H2326" s="9"/>
      <c r="I2326" s="9"/>
    </row>
    <row r="2327" spans="1:9" ht="15" customHeight="1" x14ac:dyDescent="0.25">
      <c r="A2327" s="19"/>
      <c r="B2327" s="20"/>
      <c r="C2327" s="21"/>
      <c r="D2327" s="21"/>
      <c r="E2327" s="22">
        <v>785.81</v>
      </c>
      <c r="F2327" s="9"/>
      <c r="G2327" s="9"/>
      <c r="H2327" s="9"/>
      <c r="I2327" s="9"/>
    </row>
    <row r="2328" spans="1:9" ht="9.9499999999999993" customHeight="1" x14ac:dyDescent="0.25">
      <c r="A2328" s="86"/>
      <c r="B2328" s="86"/>
      <c r="C2328" s="86"/>
      <c r="D2328" s="9"/>
      <c r="E2328" s="9"/>
      <c r="F2328" s="9"/>
      <c r="G2328" s="9"/>
      <c r="H2328" s="9"/>
      <c r="I2328" s="9"/>
    </row>
    <row r="2329" spans="1:9" ht="12" customHeight="1" x14ac:dyDescent="0.25">
      <c r="A2329" s="9"/>
      <c r="B2329" s="9"/>
      <c r="C2329" s="9"/>
      <c r="D2329" s="90" t="s">
        <v>4434</v>
      </c>
      <c r="E2329" s="90"/>
      <c r="F2329" s="90"/>
      <c r="G2329" s="90"/>
      <c r="H2329" s="90"/>
      <c r="I2329" s="90"/>
    </row>
    <row r="2330" spans="1:9" ht="9.9499999999999993" customHeight="1" x14ac:dyDescent="0.25">
      <c r="A2330" s="86"/>
      <c r="B2330" s="86"/>
      <c r="C2330" s="86"/>
      <c r="D2330" s="86"/>
      <c r="E2330" s="9"/>
      <c r="F2330" s="9"/>
      <c r="G2330" s="9"/>
      <c r="H2330" s="9"/>
      <c r="I2330" s="9"/>
    </row>
    <row r="2331" spans="1:9" ht="42.95" customHeight="1" x14ac:dyDescent="0.25">
      <c r="A2331" s="88" t="s">
        <v>2417</v>
      </c>
      <c r="B2331" s="88"/>
      <c r="C2331" s="88"/>
      <c r="D2331" s="88"/>
      <c r="E2331" s="88"/>
      <c r="F2331" s="88"/>
      <c r="G2331" s="88"/>
      <c r="H2331" s="88"/>
      <c r="I2331" s="88"/>
    </row>
    <row r="2332" spans="1:9" ht="15" customHeight="1" x14ac:dyDescent="0.25">
      <c r="A2332" s="89"/>
      <c r="B2332" s="89"/>
      <c r="C2332" s="14" t="s">
        <v>2058</v>
      </c>
      <c r="D2332" s="14" t="s">
        <v>2059</v>
      </c>
      <c r="E2332" s="9"/>
      <c r="F2332" s="9"/>
      <c r="G2332" s="9"/>
      <c r="H2332" s="9"/>
      <c r="I2332" s="9"/>
    </row>
    <row r="2333" spans="1:9" ht="12.95" customHeight="1" x14ac:dyDescent="0.25">
      <c r="A2333" s="15"/>
      <c r="B2333" s="16" t="s">
        <v>2058</v>
      </c>
      <c r="C2333" s="17">
        <v>4</v>
      </c>
      <c r="D2333" s="18">
        <v>4</v>
      </c>
      <c r="E2333" s="9"/>
      <c r="F2333" s="9"/>
      <c r="G2333" s="9"/>
      <c r="H2333" s="9"/>
      <c r="I2333" s="9"/>
    </row>
    <row r="2334" spans="1:9" ht="15" customHeight="1" x14ac:dyDescent="0.25">
      <c r="A2334" s="19"/>
      <c r="B2334" s="20"/>
      <c r="C2334" s="21"/>
      <c r="D2334" s="22">
        <v>4</v>
      </c>
      <c r="E2334" s="9"/>
      <c r="F2334" s="9"/>
      <c r="G2334" s="9"/>
      <c r="H2334" s="9"/>
      <c r="I2334" s="9"/>
    </row>
    <row r="2335" spans="1:9" ht="9.9499999999999993" customHeight="1" x14ac:dyDescent="0.25">
      <c r="A2335" s="86"/>
      <c r="B2335" s="86"/>
      <c r="C2335" s="86"/>
      <c r="D2335" s="9"/>
      <c r="E2335" s="9"/>
      <c r="F2335" s="9"/>
      <c r="G2335" s="9"/>
      <c r="H2335" s="9"/>
      <c r="I2335" s="9"/>
    </row>
    <row r="2336" spans="1:9" ht="12" customHeight="1" x14ac:dyDescent="0.25">
      <c r="A2336" s="9"/>
      <c r="B2336" s="9"/>
      <c r="C2336" s="9"/>
      <c r="D2336" s="90" t="s">
        <v>4255</v>
      </c>
      <c r="E2336" s="90"/>
      <c r="F2336" s="90"/>
      <c r="G2336" s="90"/>
      <c r="H2336" s="90"/>
      <c r="I2336" s="90"/>
    </row>
    <row r="2337" spans="1:9" ht="9.9499999999999993" customHeight="1" x14ac:dyDescent="0.25">
      <c r="A2337" s="86"/>
      <c r="B2337" s="86"/>
      <c r="C2337" s="86"/>
      <c r="D2337" s="86"/>
      <c r="E2337" s="9"/>
      <c r="F2337" s="9"/>
      <c r="G2337" s="9"/>
      <c r="H2337" s="9"/>
      <c r="I2337" s="9"/>
    </row>
    <row r="2338" spans="1:9" ht="30.95" customHeight="1" x14ac:dyDescent="0.25">
      <c r="A2338" s="88" t="s">
        <v>2418</v>
      </c>
      <c r="B2338" s="88"/>
      <c r="C2338" s="88"/>
      <c r="D2338" s="88"/>
      <c r="E2338" s="88"/>
      <c r="F2338" s="88"/>
      <c r="G2338" s="88"/>
      <c r="H2338" s="88"/>
      <c r="I2338" s="88"/>
    </row>
    <row r="2339" spans="1:9" ht="15" customHeight="1" x14ac:dyDescent="0.25">
      <c r="A2339" s="89"/>
      <c r="B2339" s="89"/>
      <c r="C2339" s="14" t="s">
        <v>2076</v>
      </c>
      <c r="D2339" s="14" t="s">
        <v>2059</v>
      </c>
      <c r="E2339" s="9"/>
      <c r="F2339" s="9"/>
      <c r="G2339" s="9"/>
      <c r="H2339" s="9"/>
      <c r="I2339" s="9"/>
    </row>
    <row r="2340" spans="1:9" ht="12.95" customHeight="1" x14ac:dyDescent="0.25">
      <c r="A2340" s="15" t="s">
        <v>2108</v>
      </c>
      <c r="B2340" s="16" t="s">
        <v>2076</v>
      </c>
      <c r="C2340" s="17">
        <v>947.14</v>
      </c>
      <c r="D2340" s="18">
        <v>947.14</v>
      </c>
      <c r="E2340" s="9"/>
      <c r="F2340" s="9"/>
      <c r="G2340" s="9"/>
      <c r="H2340" s="9"/>
      <c r="I2340" s="9"/>
    </row>
    <row r="2341" spans="1:9" ht="15" customHeight="1" x14ac:dyDescent="0.25">
      <c r="A2341" s="19"/>
      <c r="B2341" s="20"/>
      <c r="C2341" s="21"/>
      <c r="D2341" s="22">
        <v>947.14</v>
      </c>
      <c r="E2341" s="9"/>
      <c r="F2341" s="9"/>
      <c r="G2341" s="9"/>
      <c r="H2341" s="9"/>
      <c r="I2341" s="9"/>
    </row>
    <row r="2342" spans="1:9" ht="9.9499999999999993" customHeight="1" x14ac:dyDescent="0.25">
      <c r="A2342" s="86"/>
      <c r="B2342" s="86"/>
      <c r="C2342" s="86"/>
      <c r="D2342" s="9"/>
      <c r="E2342" s="9"/>
      <c r="F2342" s="9"/>
      <c r="G2342" s="9"/>
      <c r="H2342" s="9"/>
      <c r="I2342" s="9"/>
    </row>
    <row r="2343" spans="1:9" ht="12" customHeight="1" x14ac:dyDescent="0.25">
      <c r="A2343" s="9"/>
      <c r="B2343" s="9"/>
      <c r="C2343" s="9"/>
      <c r="D2343" s="90" t="s">
        <v>4433</v>
      </c>
      <c r="E2343" s="90"/>
      <c r="F2343" s="90"/>
      <c r="G2343" s="90"/>
      <c r="H2343" s="90"/>
      <c r="I2343" s="90"/>
    </row>
    <row r="2344" spans="1:9" ht="9.9499999999999993" customHeight="1" x14ac:dyDescent="0.25">
      <c r="A2344" s="86"/>
      <c r="B2344" s="86"/>
      <c r="C2344" s="86"/>
      <c r="D2344" s="86"/>
      <c r="E2344" s="9"/>
      <c r="F2344" s="9"/>
      <c r="G2344" s="9"/>
      <c r="H2344" s="9"/>
      <c r="I2344" s="9"/>
    </row>
    <row r="2345" spans="1:9" ht="42.95" customHeight="1" x14ac:dyDescent="0.25">
      <c r="A2345" s="88" t="s">
        <v>2419</v>
      </c>
      <c r="B2345" s="88"/>
      <c r="C2345" s="88"/>
      <c r="D2345" s="88"/>
      <c r="E2345" s="88"/>
      <c r="F2345" s="88"/>
      <c r="G2345" s="88"/>
      <c r="H2345" s="88"/>
      <c r="I2345" s="88"/>
    </row>
    <row r="2346" spans="1:9" ht="15" customHeight="1" x14ac:dyDescent="0.25">
      <c r="A2346" s="89"/>
      <c r="B2346" s="89"/>
      <c r="C2346" s="14" t="s">
        <v>2058</v>
      </c>
      <c r="D2346" s="14" t="s">
        <v>2059</v>
      </c>
      <c r="E2346" s="9"/>
      <c r="F2346" s="9"/>
      <c r="G2346" s="9"/>
      <c r="H2346" s="9"/>
      <c r="I2346" s="9"/>
    </row>
    <row r="2347" spans="1:9" ht="12.95" customHeight="1" x14ac:dyDescent="0.25">
      <c r="A2347" s="15"/>
      <c r="B2347" s="16" t="s">
        <v>2058</v>
      </c>
      <c r="C2347" s="17">
        <v>2</v>
      </c>
      <c r="D2347" s="18">
        <v>2</v>
      </c>
      <c r="E2347" s="9"/>
      <c r="F2347" s="9"/>
      <c r="G2347" s="9"/>
      <c r="H2347" s="9"/>
      <c r="I2347" s="9"/>
    </row>
    <row r="2348" spans="1:9" ht="15" customHeight="1" x14ac:dyDescent="0.25">
      <c r="A2348" s="19"/>
      <c r="B2348" s="20"/>
      <c r="C2348" s="21"/>
      <c r="D2348" s="22">
        <v>2</v>
      </c>
      <c r="E2348" s="9"/>
      <c r="F2348" s="9"/>
      <c r="G2348" s="9"/>
      <c r="H2348" s="9"/>
      <c r="I2348" s="9"/>
    </row>
    <row r="2349" spans="1:9" ht="9.9499999999999993" customHeight="1" x14ac:dyDescent="0.25">
      <c r="A2349" s="86"/>
      <c r="B2349" s="86"/>
      <c r="C2349" s="86"/>
      <c r="D2349" s="9"/>
      <c r="E2349" s="9"/>
      <c r="F2349" s="9"/>
      <c r="G2349" s="9"/>
      <c r="H2349" s="9"/>
      <c r="I2349" s="9"/>
    </row>
    <row r="2350" spans="1:9" ht="12" customHeight="1" x14ac:dyDescent="0.25">
      <c r="A2350" s="9"/>
      <c r="B2350" s="9"/>
      <c r="C2350" s="9"/>
      <c r="D2350" s="90" t="s">
        <v>4257</v>
      </c>
      <c r="E2350" s="90"/>
      <c r="F2350" s="90"/>
      <c r="G2350" s="90"/>
      <c r="H2350" s="90"/>
      <c r="I2350" s="90"/>
    </row>
    <row r="2351" spans="1:9" ht="9.9499999999999993" customHeight="1" x14ac:dyDescent="0.25">
      <c r="A2351" s="86"/>
      <c r="B2351" s="86"/>
      <c r="C2351" s="86"/>
      <c r="D2351" s="86"/>
      <c r="E2351" s="9"/>
      <c r="F2351" s="9"/>
      <c r="G2351" s="9"/>
      <c r="H2351" s="9"/>
      <c r="I2351" s="9"/>
    </row>
    <row r="2352" spans="1:9" ht="30.95" customHeight="1" x14ac:dyDescent="0.25">
      <c r="A2352" s="88" t="s">
        <v>2420</v>
      </c>
      <c r="B2352" s="88"/>
      <c r="C2352" s="88"/>
      <c r="D2352" s="88"/>
      <c r="E2352" s="88"/>
      <c r="F2352" s="88"/>
      <c r="G2352" s="88"/>
      <c r="H2352" s="88"/>
      <c r="I2352" s="88"/>
    </row>
    <row r="2353" spans="1:9" ht="15" customHeight="1" x14ac:dyDescent="0.25">
      <c r="A2353" s="89"/>
      <c r="B2353" s="89"/>
      <c r="C2353" s="14" t="s">
        <v>2076</v>
      </c>
      <c r="D2353" s="14" t="s">
        <v>2058</v>
      </c>
      <c r="E2353" s="14" t="s">
        <v>2059</v>
      </c>
      <c r="F2353" s="9"/>
      <c r="G2353" s="9"/>
      <c r="H2353" s="9"/>
      <c r="I2353" s="9"/>
    </row>
    <row r="2354" spans="1:9" ht="18.95" customHeight="1" x14ac:dyDescent="0.25">
      <c r="A2354" s="15" t="s">
        <v>2110</v>
      </c>
      <c r="B2354" s="16" t="s">
        <v>2111</v>
      </c>
      <c r="C2354" s="17">
        <v>0.16</v>
      </c>
      <c r="D2354" s="17">
        <v>93</v>
      </c>
      <c r="E2354" s="18">
        <v>14.88</v>
      </c>
      <c r="F2354" s="9"/>
      <c r="G2354" s="9"/>
      <c r="H2354" s="9"/>
      <c r="I2354" s="9"/>
    </row>
    <row r="2355" spans="1:9" ht="15" customHeight="1" x14ac:dyDescent="0.25">
      <c r="A2355" s="19"/>
      <c r="B2355" s="20"/>
      <c r="C2355" s="21"/>
      <c r="D2355" s="21"/>
      <c r="E2355" s="22">
        <v>14.88</v>
      </c>
      <c r="F2355" s="9"/>
      <c r="G2355" s="9"/>
      <c r="H2355" s="9"/>
      <c r="I2355" s="9"/>
    </row>
    <row r="2356" spans="1:9" ht="9.9499999999999993" customHeight="1" x14ac:dyDescent="0.25">
      <c r="A2356" s="86"/>
      <c r="B2356" s="86"/>
      <c r="C2356" s="86"/>
      <c r="D2356" s="9"/>
      <c r="E2356" s="9"/>
      <c r="F2356" s="9"/>
      <c r="G2356" s="9"/>
      <c r="H2356" s="9"/>
      <c r="I2356" s="9"/>
    </row>
    <row r="2357" spans="1:9" ht="12" customHeight="1" x14ac:dyDescent="0.25">
      <c r="A2357" s="9"/>
      <c r="B2357" s="9"/>
      <c r="C2357" s="9"/>
      <c r="D2357" s="90" t="s">
        <v>4256</v>
      </c>
      <c r="E2357" s="90"/>
      <c r="F2357" s="90"/>
      <c r="G2357" s="90"/>
      <c r="H2357" s="90"/>
      <c r="I2357" s="90"/>
    </row>
    <row r="2358" spans="1:9" ht="9.9499999999999993" customHeight="1" x14ac:dyDescent="0.25">
      <c r="A2358" s="86"/>
      <c r="B2358" s="86"/>
      <c r="C2358" s="86"/>
      <c r="D2358" s="86"/>
      <c r="E2358" s="9"/>
      <c r="F2358" s="9"/>
      <c r="G2358" s="9"/>
      <c r="H2358" s="9"/>
      <c r="I2358" s="9"/>
    </row>
    <row r="2359" spans="1:9" ht="30.95" customHeight="1" x14ac:dyDescent="0.25">
      <c r="A2359" s="88" t="s">
        <v>2421</v>
      </c>
      <c r="B2359" s="88"/>
      <c r="C2359" s="88"/>
      <c r="D2359" s="88"/>
      <c r="E2359" s="88"/>
      <c r="F2359" s="88"/>
      <c r="G2359" s="88"/>
      <c r="H2359" s="88"/>
      <c r="I2359" s="88"/>
    </row>
    <row r="2360" spans="1:9" ht="15" customHeight="1" x14ac:dyDescent="0.25">
      <c r="A2360" s="89"/>
      <c r="B2360" s="89"/>
      <c r="C2360" s="14" t="s">
        <v>2058</v>
      </c>
      <c r="D2360" s="14" t="s">
        <v>2059</v>
      </c>
      <c r="E2360" s="9"/>
      <c r="F2360" s="9"/>
      <c r="G2360" s="9"/>
      <c r="H2360" s="9"/>
      <c r="I2360" s="9"/>
    </row>
    <row r="2361" spans="1:9" ht="12.95" customHeight="1" x14ac:dyDescent="0.25">
      <c r="A2361" s="15"/>
      <c r="B2361" s="16" t="s">
        <v>2058</v>
      </c>
      <c r="C2361" s="17">
        <v>8</v>
      </c>
      <c r="D2361" s="18">
        <v>8</v>
      </c>
      <c r="E2361" s="9"/>
      <c r="F2361" s="9"/>
      <c r="G2361" s="9"/>
      <c r="H2361" s="9"/>
      <c r="I2361" s="9"/>
    </row>
    <row r="2362" spans="1:9" ht="15" customHeight="1" x14ac:dyDescent="0.25">
      <c r="A2362" s="19"/>
      <c r="B2362" s="20"/>
      <c r="C2362" s="21"/>
      <c r="D2362" s="22">
        <v>8</v>
      </c>
      <c r="E2362" s="9"/>
      <c r="F2362" s="9"/>
      <c r="G2362" s="9"/>
      <c r="H2362" s="9"/>
      <c r="I2362" s="9"/>
    </row>
    <row r="2363" spans="1:9" ht="9.9499999999999993" customHeight="1" x14ac:dyDescent="0.25">
      <c r="A2363" s="86"/>
      <c r="B2363" s="86"/>
      <c r="C2363" s="86"/>
      <c r="D2363" s="9"/>
      <c r="E2363" s="9"/>
      <c r="F2363" s="9"/>
      <c r="G2363" s="9"/>
      <c r="H2363" s="9"/>
      <c r="I2363" s="9"/>
    </row>
    <row r="2364" spans="1:9" ht="12" customHeight="1" x14ac:dyDescent="0.25">
      <c r="A2364" s="9"/>
      <c r="B2364" s="9"/>
      <c r="C2364" s="9"/>
      <c r="D2364" s="90" t="s">
        <v>4258</v>
      </c>
      <c r="E2364" s="90"/>
      <c r="F2364" s="90"/>
      <c r="G2364" s="90"/>
      <c r="H2364" s="90"/>
      <c r="I2364" s="90"/>
    </row>
    <row r="2365" spans="1:9" ht="9.9499999999999993" customHeight="1" x14ac:dyDescent="0.25">
      <c r="A2365" s="86"/>
      <c r="B2365" s="86"/>
      <c r="C2365" s="86"/>
      <c r="D2365" s="86"/>
      <c r="E2365" s="9"/>
      <c r="F2365" s="9"/>
      <c r="G2365" s="9"/>
      <c r="H2365" s="9"/>
      <c r="I2365" s="9"/>
    </row>
    <row r="2366" spans="1:9" ht="20.100000000000001" customHeight="1" x14ac:dyDescent="0.25">
      <c r="A2366" s="88" t="s">
        <v>2422</v>
      </c>
      <c r="B2366" s="88"/>
      <c r="C2366" s="88"/>
      <c r="D2366" s="88"/>
      <c r="E2366" s="88"/>
      <c r="F2366" s="88"/>
      <c r="G2366" s="88"/>
      <c r="H2366" s="88"/>
      <c r="I2366" s="88"/>
    </row>
    <row r="2367" spans="1:9" ht="15" customHeight="1" x14ac:dyDescent="0.25">
      <c r="A2367" s="89"/>
      <c r="B2367" s="89"/>
      <c r="C2367" s="14" t="s">
        <v>2076</v>
      </c>
      <c r="D2367" s="14" t="s">
        <v>2059</v>
      </c>
      <c r="E2367" s="9"/>
      <c r="F2367" s="9"/>
      <c r="G2367" s="9"/>
      <c r="H2367" s="9"/>
      <c r="I2367" s="9"/>
    </row>
    <row r="2368" spans="1:9" ht="12.95" customHeight="1" x14ac:dyDescent="0.25">
      <c r="A2368" s="15"/>
      <c r="B2368" s="16" t="s">
        <v>2076</v>
      </c>
      <c r="C2368" s="17">
        <v>384.81</v>
      </c>
      <c r="D2368" s="18">
        <v>384.81</v>
      </c>
      <c r="E2368" s="9"/>
      <c r="F2368" s="9"/>
      <c r="G2368" s="9"/>
      <c r="H2368" s="9"/>
      <c r="I2368" s="9"/>
    </row>
    <row r="2369" spans="1:9" ht="15" customHeight="1" x14ac:dyDescent="0.25">
      <c r="A2369" s="19"/>
      <c r="B2369" s="20"/>
      <c r="C2369" s="21"/>
      <c r="D2369" s="22">
        <v>384.81</v>
      </c>
      <c r="E2369" s="9"/>
      <c r="F2369" s="9"/>
      <c r="G2369" s="9"/>
      <c r="H2369" s="9"/>
      <c r="I2369" s="9"/>
    </row>
    <row r="2370" spans="1:9" ht="9.9499999999999993" customHeight="1" x14ac:dyDescent="0.25">
      <c r="A2370" s="86"/>
      <c r="B2370" s="86"/>
      <c r="C2370" s="86"/>
      <c r="D2370" s="9"/>
      <c r="E2370" s="9"/>
      <c r="F2370" s="9"/>
      <c r="G2370" s="9"/>
      <c r="H2370" s="9"/>
      <c r="I2370" s="9"/>
    </row>
    <row r="2371" spans="1:9" ht="12" customHeight="1" x14ac:dyDescent="0.25">
      <c r="A2371" s="9"/>
      <c r="B2371" s="9"/>
      <c r="C2371" s="9"/>
      <c r="D2371" s="90" t="s">
        <v>4435</v>
      </c>
      <c r="E2371" s="90"/>
      <c r="F2371" s="90"/>
      <c r="G2371" s="90"/>
      <c r="H2371" s="90"/>
      <c r="I2371" s="90"/>
    </row>
    <row r="2372" spans="1:9" ht="9.9499999999999993" customHeight="1" x14ac:dyDescent="0.25">
      <c r="A2372" s="86"/>
      <c r="B2372" s="86"/>
      <c r="C2372" s="86"/>
      <c r="D2372" s="86"/>
      <c r="E2372" s="9"/>
      <c r="F2372" s="9"/>
      <c r="G2372" s="9"/>
      <c r="H2372" s="9"/>
      <c r="I2372" s="9"/>
    </row>
    <row r="2373" spans="1:9" ht="30.95" customHeight="1" x14ac:dyDescent="0.25">
      <c r="A2373" s="88" t="s">
        <v>2423</v>
      </c>
      <c r="B2373" s="88"/>
      <c r="C2373" s="88"/>
      <c r="D2373" s="88"/>
      <c r="E2373" s="88"/>
      <c r="F2373" s="88"/>
      <c r="G2373" s="88"/>
      <c r="H2373" s="88"/>
      <c r="I2373" s="88"/>
    </row>
    <row r="2374" spans="1:9" ht="15" customHeight="1" x14ac:dyDescent="0.25">
      <c r="A2374" s="89"/>
      <c r="B2374" s="89"/>
      <c r="C2374" s="14" t="s">
        <v>2076</v>
      </c>
      <c r="D2374" s="14" t="s">
        <v>2059</v>
      </c>
      <c r="E2374" s="9"/>
      <c r="F2374" s="9"/>
      <c r="G2374" s="9"/>
      <c r="H2374" s="9"/>
      <c r="I2374" s="9"/>
    </row>
    <row r="2375" spans="1:9" ht="12.95" customHeight="1" x14ac:dyDescent="0.25">
      <c r="A2375" s="15" t="s">
        <v>2108</v>
      </c>
      <c r="B2375" s="16" t="s">
        <v>2076</v>
      </c>
      <c r="C2375" s="17">
        <v>947.14</v>
      </c>
      <c r="D2375" s="18">
        <v>947.14</v>
      </c>
      <c r="E2375" s="9"/>
      <c r="F2375" s="9"/>
      <c r="G2375" s="9"/>
      <c r="H2375" s="9"/>
      <c r="I2375" s="9"/>
    </row>
    <row r="2376" spans="1:9" ht="15" customHeight="1" x14ac:dyDescent="0.25">
      <c r="A2376" s="19"/>
      <c r="B2376" s="20"/>
      <c r="C2376" s="21"/>
      <c r="D2376" s="22">
        <v>947.14</v>
      </c>
      <c r="E2376" s="9"/>
      <c r="F2376" s="9"/>
      <c r="G2376" s="9"/>
      <c r="H2376" s="9"/>
      <c r="I2376" s="9"/>
    </row>
    <row r="2377" spans="1:9" ht="9.9499999999999993" customHeight="1" x14ac:dyDescent="0.25">
      <c r="A2377" s="86"/>
      <c r="B2377" s="86"/>
      <c r="C2377" s="86"/>
      <c r="D2377" s="9"/>
      <c r="E2377" s="9"/>
      <c r="F2377" s="9"/>
      <c r="G2377" s="9"/>
      <c r="H2377" s="9"/>
      <c r="I2377" s="9"/>
    </row>
    <row r="2378" spans="1:9" ht="12" customHeight="1" x14ac:dyDescent="0.25">
      <c r="A2378" s="9"/>
      <c r="B2378" s="9"/>
      <c r="C2378" s="9"/>
      <c r="D2378" s="90" t="s">
        <v>4433</v>
      </c>
      <c r="E2378" s="90"/>
      <c r="F2378" s="90"/>
      <c r="G2378" s="90"/>
      <c r="H2378" s="90"/>
      <c r="I2378" s="90"/>
    </row>
    <row r="2379" spans="1:9" ht="9.9499999999999993" customHeight="1" x14ac:dyDescent="0.25">
      <c r="A2379" s="86"/>
      <c r="B2379" s="86"/>
      <c r="C2379" s="86"/>
      <c r="D2379" s="86"/>
      <c r="E2379" s="9"/>
      <c r="F2379" s="9"/>
      <c r="G2379" s="9"/>
      <c r="H2379" s="9"/>
      <c r="I2379" s="9"/>
    </row>
    <row r="2380" spans="1:9" ht="20.100000000000001" customHeight="1" x14ac:dyDescent="0.25">
      <c r="A2380" s="88" t="s">
        <v>2424</v>
      </c>
      <c r="B2380" s="88"/>
      <c r="C2380" s="88"/>
      <c r="D2380" s="88"/>
      <c r="E2380" s="88"/>
      <c r="F2380" s="88"/>
      <c r="G2380" s="88"/>
      <c r="H2380" s="88"/>
      <c r="I2380" s="88"/>
    </row>
    <row r="2381" spans="1:9" ht="15" customHeight="1" x14ac:dyDescent="0.25">
      <c r="A2381" s="89"/>
      <c r="B2381" s="89"/>
      <c r="C2381" s="14" t="s">
        <v>2069</v>
      </c>
      <c r="D2381" s="14" t="s">
        <v>2058</v>
      </c>
      <c r="E2381" s="14" t="s">
        <v>2059</v>
      </c>
      <c r="F2381" s="9"/>
      <c r="G2381" s="9"/>
      <c r="H2381" s="9"/>
      <c r="I2381" s="9"/>
    </row>
    <row r="2382" spans="1:9" ht="12.95" customHeight="1" x14ac:dyDescent="0.25">
      <c r="A2382" s="15"/>
      <c r="B2382" s="16" t="s">
        <v>2104</v>
      </c>
      <c r="C2382" s="17">
        <v>207.03</v>
      </c>
      <c r="D2382" s="17">
        <v>1</v>
      </c>
      <c r="E2382" s="18">
        <v>207.03</v>
      </c>
      <c r="F2382" s="9"/>
      <c r="G2382" s="9"/>
      <c r="H2382" s="9"/>
      <c r="I2382" s="9"/>
    </row>
    <row r="2383" spans="1:9" ht="15" customHeight="1" x14ac:dyDescent="0.25">
      <c r="A2383" s="19"/>
      <c r="B2383" s="20"/>
      <c r="C2383" s="21"/>
      <c r="D2383" s="21"/>
      <c r="E2383" s="22">
        <v>207.03</v>
      </c>
      <c r="F2383" s="9"/>
      <c r="G2383" s="9"/>
      <c r="H2383" s="9"/>
      <c r="I2383" s="9"/>
    </row>
    <row r="2384" spans="1:9" ht="9.9499999999999993" customHeight="1" x14ac:dyDescent="0.25">
      <c r="A2384" s="86"/>
      <c r="B2384" s="86"/>
      <c r="C2384" s="86"/>
      <c r="D2384" s="9"/>
      <c r="E2384" s="9"/>
      <c r="F2384" s="9"/>
      <c r="G2384" s="9"/>
      <c r="H2384" s="9"/>
      <c r="I2384" s="9"/>
    </row>
    <row r="2385" spans="1:9" ht="12" customHeight="1" x14ac:dyDescent="0.25">
      <c r="A2385" s="9"/>
      <c r="B2385" s="9"/>
      <c r="C2385" s="9"/>
      <c r="D2385" s="90" t="s">
        <v>4436</v>
      </c>
      <c r="E2385" s="90"/>
      <c r="F2385" s="90"/>
      <c r="G2385" s="90"/>
      <c r="H2385" s="90"/>
      <c r="I2385" s="90"/>
    </row>
    <row r="2386" spans="1:9" ht="9.9499999999999993" customHeight="1" x14ac:dyDescent="0.25">
      <c r="A2386" s="86"/>
      <c r="B2386" s="86"/>
      <c r="C2386" s="86"/>
      <c r="D2386" s="86"/>
      <c r="E2386" s="9"/>
      <c r="F2386" s="9"/>
      <c r="G2386" s="9"/>
      <c r="H2386" s="9"/>
      <c r="I2386" s="9"/>
    </row>
    <row r="2387" spans="1:9" ht="30.95" customHeight="1" x14ac:dyDescent="0.25">
      <c r="A2387" s="88" t="s">
        <v>2425</v>
      </c>
      <c r="B2387" s="88"/>
      <c r="C2387" s="88"/>
      <c r="D2387" s="88"/>
      <c r="E2387" s="88"/>
      <c r="F2387" s="88"/>
      <c r="G2387" s="88"/>
      <c r="H2387" s="88"/>
      <c r="I2387" s="88"/>
    </row>
    <row r="2388" spans="1:9" ht="15" customHeight="1" x14ac:dyDescent="0.25">
      <c r="A2388" s="89"/>
      <c r="B2388" s="89"/>
      <c r="C2388" s="14" t="s">
        <v>2076</v>
      </c>
      <c r="D2388" s="14" t="s">
        <v>2059</v>
      </c>
      <c r="E2388" s="9"/>
      <c r="F2388" s="9"/>
      <c r="G2388" s="9"/>
      <c r="H2388" s="9"/>
      <c r="I2388" s="9"/>
    </row>
    <row r="2389" spans="1:9" ht="12.95" customHeight="1" x14ac:dyDescent="0.25">
      <c r="A2389" s="15" t="s">
        <v>2077</v>
      </c>
      <c r="B2389" s="16" t="s">
        <v>2076</v>
      </c>
      <c r="C2389" s="17">
        <v>4969.99</v>
      </c>
      <c r="D2389" s="18">
        <v>4969.99</v>
      </c>
      <c r="E2389" s="9"/>
      <c r="F2389" s="9"/>
      <c r="G2389" s="9"/>
      <c r="H2389" s="9"/>
      <c r="I2389" s="9"/>
    </row>
    <row r="2390" spans="1:9" ht="15" customHeight="1" x14ac:dyDescent="0.25">
      <c r="A2390" s="19"/>
      <c r="B2390" s="20"/>
      <c r="C2390" s="21"/>
      <c r="D2390" s="22">
        <v>4969.99</v>
      </c>
      <c r="E2390" s="9"/>
      <c r="F2390" s="9"/>
      <c r="G2390" s="9"/>
      <c r="H2390" s="9"/>
      <c r="I2390" s="9"/>
    </row>
    <row r="2391" spans="1:9" ht="9.9499999999999993" customHeight="1" x14ac:dyDescent="0.25">
      <c r="A2391" s="86"/>
      <c r="B2391" s="86"/>
      <c r="C2391" s="86"/>
      <c r="D2391" s="9"/>
      <c r="E2391" s="9"/>
      <c r="F2391" s="9"/>
      <c r="G2391" s="9"/>
      <c r="H2391" s="9"/>
      <c r="I2391" s="9"/>
    </row>
    <row r="2392" spans="1:9" ht="12" customHeight="1" x14ac:dyDescent="0.25">
      <c r="A2392" s="9"/>
      <c r="B2392" s="9"/>
      <c r="C2392" s="9"/>
      <c r="D2392" s="90" t="s">
        <v>4437</v>
      </c>
      <c r="E2392" s="90"/>
      <c r="F2392" s="90"/>
      <c r="G2392" s="90"/>
      <c r="H2392" s="90"/>
      <c r="I2392" s="90"/>
    </row>
    <row r="2393" spans="1:9" ht="9.9499999999999993" customHeight="1" x14ac:dyDescent="0.25">
      <c r="A2393" s="86"/>
      <c r="B2393" s="86"/>
      <c r="C2393" s="86"/>
      <c r="D2393" s="86"/>
      <c r="E2393" s="9"/>
      <c r="F2393" s="9"/>
      <c r="G2393" s="9"/>
      <c r="H2393" s="9"/>
      <c r="I2393" s="9"/>
    </row>
    <row r="2394" spans="1:9" ht="30.95" customHeight="1" x14ac:dyDescent="0.25">
      <c r="A2394" s="88" t="s">
        <v>2426</v>
      </c>
      <c r="B2394" s="88"/>
      <c r="C2394" s="88"/>
      <c r="D2394" s="88"/>
      <c r="E2394" s="88"/>
      <c r="F2394" s="88"/>
      <c r="G2394" s="88"/>
      <c r="H2394" s="88"/>
      <c r="I2394" s="88"/>
    </row>
    <row r="2395" spans="1:9" ht="15" customHeight="1" x14ac:dyDescent="0.25">
      <c r="A2395" s="89"/>
      <c r="B2395" s="89"/>
      <c r="C2395" s="14" t="s">
        <v>2076</v>
      </c>
      <c r="D2395" s="14" t="s">
        <v>2079</v>
      </c>
      <c r="E2395" s="14" t="s">
        <v>2059</v>
      </c>
      <c r="F2395" s="9"/>
      <c r="G2395" s="9"/>
      <c r="H2395" s="9"/>
      <c r="I2395" s="9"/>
    </row>
    <row r="2396" spans="1:9" ht="18.95" customHeight="1" x14ac:dyDescent="0.25">
      <c r="A2396" s="15" t="s">
        <v>2080</v>
      </c>
      <c r="B2396" s="16" t="s">
        <v>2081</v>
      </c>
      <c r="C2396" s="17">
        <v>985.02</v>
      </c>
      <c r="D2396" s="17">
        <v>0.1</v>
      </c>
      <c r="E2396" s="18">
        <v>98.5</v>
      </c>
      <c r="F2396" s="9"/>
      <c r="G2396" s="9"/>
      <c r="H2396" s="9"/>
      <c r="I2396" s="9"/>
    </row>
    <row r="2397" spans="1:9" ht="15" customHeight="1" x14ac:dyDescent="0.25">
      <c r="A2397" s="19"/>
      <c r="B2397" s="20"/>
      <c r="C2397" s="21"/>
      <c r="D2397" s="21"/>
      <c r="E2397" s="22">
        <v>98.5</v>
      </c>
      <c r="F2397" s="9"/>
      <c r="G2397" s="9"/>
      <c r="H2397" s="9"/>
      <c r="I2397" s="9"/>
    </row>
    <row r="2398" spans="1:9" ht="9.9499999999999993" customHeight="1" x14ac:dyDescent="0.25">
      <c r="A2398" s="86"/>
      <c r="B2398" s="86"/>
      <c r="C2398" s="86"/>
      <c r="D2398" s="9"/>
      <c r="E2398" s="9"/>
      <c r="F2398" s="9"/>
      <c r="G2398" s="9"/>
      <c r="H2398" s="9"/>
      <c r="I2398" s="9"/>
    </row>
    <row r="2399" spans="1:9" ht="12" customHeight="1" x14ac:dyDescent="0.25">
      <c r="A2399" s="9"/>
      <c r="B2399" s="9"/>
      <c r="C2399" s="9"/>
      <c r="D2399" s="90" t="s">
        <v>4438</v>
      </c>
      <c r="E2399" s="90"/>
      <c r="F2399" s="90"/>
      <c r="G2399" s="90"/>
      <c r="H2399" s="90"/>
      <c r="I2399" s="90"/>
    </row>
    <row r="2400" spans="1:9" ht="9.9499999999999993" customHeight="1" x14ac:dyDescent="0.25">
      <c r="A2400" s="86"/>
      <c r="B2400" s="86"/>
      <c r="C2400" s="86"/>
      <c r="D2400" s="86"/>
      <c r="E2400" s="9"/>
      <c r="F2400" s="9"/>
      <c r="G2400" s="9"/>
      <c r="H2400" s="9"/>
      <c r="I2400" s="9"/>
    </row>
    <row r="2401" spans="1:9" ht="30.95" customHeight="1" x14ac:dyDescent="0.25">
      <c r="A2401" s="88" t="s">
        <v>2427</v>
      </c>
      <c r="B2401" s="88"/>
      <c r="C2401" s="88"/>
      <c r="D2401" s="88"/>
      <c r="E2401" s="88"/>
      <c r="F2401" s="88"/>
      <c r="G2401" s="88"/>
      <c r="H2401" s="88"/>
      <c r="I2401" s="88"/>
    </row>
    <row r="2402" spans="1:9" ht="15" customHeight="1" x14ac:dyDescent="0.25">
      <c r="A2402" s="89"/>
      <c r="B2402" s="89"/>
      <c r="C2402" s="14" t="s">
        <v>2076</v>
      </c>
      <c r="D2402" s="14" t="s">
        <v>2079</v>
      </c>
      <c r="E2402" s="14" t="s">
        <v>2058</v>
      </c>
      <c r="F2402" s="14" t="s">
        <v>2059</v>
      </c>
      <c r="G2402" s="9"/>
      <c r="H2402" s="9"/>
      <c r="I2402" s="9"/>
    </row>
    <row r="2403" spans="1:9" ht="27" customHeight="1" x14ac:dyDescent="0.25">
      <c r="A2403" s="15" t="s">
        <v>2083</v>
      </c>
      <c r="B2403" s="16" t="s">
        <v>2084</v>
      </c>
      <c r="C2403" s="17">
        <v>4.3</v>
      </c>
      <c r="D2403" s="17">
        <v>0.1</v>
      </c>
      <c r="E2403" s="17">
        <v>4</v>
      </c>
      <c r="F2403" s="18">
        <v>1.72</v>
      </c>
      <c r="G2403" s="9"/>
      <c r="H2403" s="9"/>
      <c r="I2403" s="9"/>
    </row>
    <row r="2404" spans="1:9" ht="15" customHeight="1" x14ac:dyDescent="0.25">
      <c r="A2404" s="19"/>
      <c r="B2404" s="20"/>
      <c r="C2404" s="21"/>
      <c r="D2404" s="21"/>
      <c r="E2404" s="21"/>
      <c r="F2404" s="22">
        <v>1.72</v>
      </c>
      <c r="G2404" s="9"/>
      <c r="H2404" s="9"/>
      <c r="I2404" s="9"/>
    </row>
    <row r="2405" spans="1:9" ht="9.9499999999999993" customHeight="1" x14ac:dyDescent="0.25">
      <c r="A2405" s="86"/>
      <c r="B2405" s="86"/>
      <c r="C2405" s="86"/>
      <c r="D2405" s="9"/>
      <c r="E2405" s="9"/>
      <c r="F2405" s="9"/>
      <c r="G2405" s="9"/>
      <c r="H2405" s="9"/>
      <c r="I2405" s="9"/>
    </row>
    <row r="2406" spans="1:9" ht="12" customHeight="1" x14ac:dyDescent="0.25">
      <c r="A2406" s="9"/>
      <c r="B2406" s="9"/>
      <c r="C2406" s="9"/>
      <c r="D2406" s="90" t="s">
        <v>4313</v>
      </c>
      <c r="E2406" s="90"/>
      <c r="F2406" s="90"/>
      <c r="G2406" s="90"/>
      <c r="H2406" s="90"/>
      <c r="I2406" s="90"/>
    </row>
    <row r="2407" spans="1:9" ht="9.9499999999999993" customHeight="1" x14ac:dyDescent="0.25">
      <c r="A2407" s="86"/>
      <c r="B2407" s="86"/>
      <c r="C2407" s="86"/>
      <c r="D2407" s="86"/>
      <c r="E2407" s="9"/>
      <c r="F2407" s="9"/>
      <c r="G2407" s="9"/>
      <c r="H2407" s="9"/>
      <c r="I2407" s="9"/>
    </row>
    <row r="2408" spans="1:9" ht="42.95" customHeight="1" x14ac:dyDescent="0.25">
      <c r="A2408" s="88" t="s">
        <v>2428</v>
      </c>
      <c r="B2408" s="88"/>
      <c r="C2408" s="88"/>
      <c r="D2408" s="88"/>
      <c r="E2408" s="88"/>
      <c r="F2408" s="88"/>
      <c r="G2408" s="88"/>
      <c r="H2408" s="88"/>
      <c r="I2408" s="88"/>
    </row>
    <row r="2409" spans="1:9" ht="15" customHeight="1" x14ac:dyDescent="0.25">
      <c r="A2409" s="89"/>
      <c r="B2409" s="89"/>
      <c r="C2409" s="14" t="s">
        <v>2076</v>
      </c>
      <c r="D2409" s="14" t="s">
        <v>2056</v>
      </c>
      <c r="E2409" s="14" t="s">
        <v>2058</v>
      </c>
      <c r="F2409" s="14" t="s">
        <v>2086</v>
      </c>
      <c r="G2409" s="14" t="s">
        <v>2059</v>
      </c>
      <c r="H2409" s="9"/>
      <c r="I2409" s="9"/>
    </row>
    <row r="2410" spans="1:9" ht="18.95" customHeight="1" x14ac:dyDescent="0.25">
      <c r="A2410" s="15" t="s">
        <v>2087</v>
      </c>
      <c r="B2410" s="16" t="s">
        <v>2088</v>
      </c>
      <c r="C2410" s="17">
        <v>4969.99</v>
      </c>
      <c r="D2410" s="17">
        <v>0.1</v>
      </c>
      <c r="E2410" s="17">
        <v>1</v>
      </c>
      <c r="F2410" s="17">
        <v>1.5</v>
      </c>
      <c r="G2410" s="18">
        <v>745.5</v>
      </c>
      <c r="H2410" s="9"/>
      <c r="I2410" s="9"/>
    </row>
    <row r="2411" spans="1:9" ht="18.95" customHeight="1" x14ac:dyDescent="0.25">
      <c r="A2411" s="15" t="s">
        <v>2089</v>
      </c>
      <c r="B2411" s="16" t="s">
        <v>2088</v>
      </c>
      <c r="C2411" s="17">
        <v>985.02</v>
      </c>
      <c r="D2411" s="17">
        <v>0.1</v>
      </c>
      <c r="E2411" s="17">
        <v>1</v>
      </c>
      <c r="F2411" s="17">
        <v>1.5</v>
      </c>
      <c r="G2411" s="18">
        <v>147.75</v>
      </c>
      <c r="H2411" s="9"/>
      <c r="I2411" s="9"/>
    </row>
    <row r="2412" spans="1:9" ht="27" customHeight="1" x14ac:dyDescent="0.25">
      <c r="A2412" s="15" t="s">
        <v>2090</v>
      </c>
      <c r="B2412" s="16" t="s">
        <v>2088</v>
      </c>
      <c r="C2412" s="17">
        <v>4.5999999999999996</v>
      </c>
      <c r="D2412" s="17">
        <v>0.1</v>
      </c>
      <c r="E2412" s="17">
        <v>4</v>
      </c>
      <c r="F2412" s="17">
        <v>1.5</v>
      </c>
      <c r="G2412" s="18">
        <v>2.76</v>
      </c>
      <c r="H2412" s="9"/>
      <c r="I2412" s="9"/>
    </row>
    <row r="2413" spans="1:9" ht="15" customHeight="1" x14ac:dyDescent="0.25">
      <c r="A2413" s="19"/>
      <c r="B2413" s="20"/>
      <c r="C2413" s="21"/>
      <c r="D2413" s="21"/>
      <c r="E2413" s="21"/>
      <c r="F2413" s="21"/>
      <c r="G2413" s="22">
        <v>896.01</v>
      </c>
      <c r="H2413" s="9"/>
      <c r="I2413" s="9"/>
    </row>
    <row r="2414" spans="1:9" ht="9.9499999999999993" customHeight="1" x14ac:dyDescent="0.25">
      <c r="A2414" s="86"/>
      <c r="B2414" s="86"/>
      <c r="C2414" s="86"/>
      <c r="D2414" s="9"/>
      <c r="E2414" s="9"/>
      <c r="F2414" s="9"/>
      <c r="G2414" s="9"/>
      <c r="H2414" s="9"/>
      <c r="I2414" s="9"/>
    </row>
    <row r="2415" spans="1:9" ht="12" customHeight="1" x14ac:dyDescent="0.25">
      <c r="A2415" s="9"/>
      <c r="B2415" s="9"/>
      <c r="C2415" s="9"/>
      <c r="D2415" s="90" t="s">
        <v>4439</v>
      </c>
      <c r="E2415" s="90"/>
      <c r="F2415" s="90"/>
      <c r="G2415" s="90"/>
      <c r="H2415" s="90"/>
      <c r="I2415" s="90"/>
    </row>
    <row r="2416" spans="1:9" ht="9.9499999999999993" customHeight="1" x14ac:dyDescent="0.25">
      <c r="A2416" s="86"/>
      <c r="B2416" s="86"/>
      <c r="C2416" s="86"/>
      <c r="D2416" s="86"/>
      <c r="E2416" s="9"/>
      <c r="F2416" s="9"/>
      <c r="G2416" s="9"/>
      <c r="H2416" s="9"/>
      <c r="I2416" s="9"/>
    </row>
    <row r="2417" spans="1:9" ht="30.95" customHeight="1" x14ac:dyDescent="0.25">
      <c r="A2417" s="88" t="s">
        <v>2429</v>
      </c>
      <c r="B2417" s="88"/>
      <c r="C2417" s="88"/>
      <c r="D2417" s="88"/>
      <c r="E2417" s="88"/>
      <c r="F2417" s="88"/>
      <c r="G2417" s="88"/>
      <c r="H2417" s="88"/>
      <c r="I2417" s="88"/>
    </row>
    <row r="2418" spans="1:9" ht="15" customHeight="1" x14ac:dyDescent="0.25">
      <c r="A2418" s="89"/>
      <c r="B2418" s="89"/>
      <c r="C2418" s="14" t="s">
        <v>2076</v>
      </c>
      <c r="D2418" s="14" t="s">
        <v>2056</v>
      </c>
      <c r="E2418" s="14" t="s">
        <v>2058</v>
      </c>
      <c r="F2418" s="14" t="s">
        <v>2092</v>
      </c>
      <c r="G2418" s="14" t="s">
        <v>2086</v>
      </c>
      <c r="H2418" s="14" t="s">
        <v>2059</v>
      </c>
      <c r="I2418" s="9"/>
    </row>
    <row r="2419" spans="1:9" ht="18.95" customHeight="1" x14ac:dyDescent="0.25">
      <c r="A2419" s="15" t="s">
        <v>2087</v>
      </c>
      <c r="B2419" s="16" t="s">
        <v>2186</v>
      </c>
      <c r="C2419" s="17">
        <v>4969.99</v>
      </c>
      <c r="D2419" s="17">
        <v>0.1</v>
      </c>
      <c r="E2419" s="17">
        <v>1</v>
      </c>
      <c r="F2419" s="17">
        <v>30</v>
      </c>
      <c r="G2419" s="17">
        <v>1.5</v>
      </c>
      <c r="H2419" s="18">
        <v>22364.959999999999</v>
      </c>
      <c r="I2419" s="9"/>
    </row>
    <row r="2420" spans="1:9" ht="18.95" customHeight="1" x14ac:dyDescent="0.25">
      <c r="A2420" s="15" t="s">
        <v>2089</v>
      </c>
      <c r="B2420" s="16" t="s">
        <v>2186</v>
      </c>
      <c r="C2420" s="17">
        <v>985.02</v>
      </c>
      <c r="D2420" s="17">
        <v>0.05</v>
      </c>
      <c r="E2420" s="17">
        <v>1</v>
      </c>
      <c r="F2420" s="17">
        <v>30</v>
      </c>
      <c r="G2420" s="17">
        <v>1.5</v>
      </c>
      <c r="H2420" s="18">
        <v>2216.3000000000002</v>
      </c>
      <c r="I2420" s="9"/>
    </row>
    <row r="2421" spans="1:9" ht="27" customHeight="1" x14ac:dyDescent="0.25">
      <c r="A2421" s="15" t="s">
        <v>2090</v>
      </c>
      <c r="B2421" s="16" t="s">
        <v>2186</v>
      </c>
      <c r="C2421" s="17">
        <v>4.5999999999999996</v>
      </c>
      <c r="D2421" s="17">
        <v>0.1</v>
      </c>
      <c r="E2421" s="17">
        <v>4</v>
      </c>
      <c r="F2421" s="17">
        <v>30</v>
      </c>
      <c r="G2421" s="17">
        <v>1.5</v>
      </c>
      <c r="H2421" s="18">
        <v>82.8</v>
      </c>
      <c r="I2421" s="9"/>
    </row>
    <row r="2422" spans="1:9" ht="15" customHeight="1" x14ac:dyDescent="0.25">
      <c r="A2422" s="19"/>
      <c r="B2422" s="20"/>
      <c r="C2422" s="21"/>
      <c r="D2422" s="21"/>
      <c r="E2422" s="21"/>
      <c r="F2422" s="21"/>
      <c r="G2422" s="21"/>
      <c r="H2422" s="22">
        <v>24664.06</v>
      </c>
      <c r="I2422" s="9"/>
    </row>
    <row r="2423" spans="1:9" ht="9.9499999999999993" customHeight="1" x14ac:dyDescent="0.25">
      <c r="A2423" s="86"/>
      <c r="B2423" s="86"/>
      <c r="C2423" s="86"/>
      <c r="D2423" s="9"/>
      <c r="E2423" s="9"/>
      <c r="F2423" s="9"/>
      <c r="G2423" s="9"/>
      <c r="H2423" s="9"/>
      <c r="I2423" s="9"/>
    </row>
    <row r="2424" spans="1:9" ht="12" customHeight="1" x14ac:dyDescent="0.25">
      <c r="A2424" s="9"/>
      <c r="B2424" s="9"/>
      <c r="C2424" s="9"/>
      <c r="D2424" s="90" t="s">
        <v>4440</v>
      </c>
      <c r="E2424" s="90"/>
      <c r="F2424" s="90"/>
      <c r="G2424" s="90"/>
      <c r="H2424" s="90"/>
      <c r="I2424" s="90"/>
    </row>
    <row r="2425" spans="1:9" ht="9.9499999999999993" customHeight="1" x14ac:dyDescent="0.25">
      <c r="A2425" s="86"/>
      <c r="B2425" s="86"/>
      <c r="C2425" s="86"/>
      <c r="D2425" s="86"/>
      <c r="E2425" s="9"/>
      <c r="F2425" s="9"/>
      <c r="G2425" s="9"/>
      <c r="H2425" s="9"/>
      <c r="I2425" s="9"/>
    </row>
    <row r="2426" spans="1:9" ht="42.95" customHeight="1" x14ac:dyDescent="0.25">
      <c r="A2426" s="88" t="s">
        <v>2430</v>
      </c>
      <c r="B2426" s="88"/>
      <c r="C2426" s="88"/>
      <c r="D2426" s="88"/>
      <c r="E2426" s="88"/>
      <c r="F2426" s="88"/>
      <c r="G2426" s="88"/>
      <c r="H2426" s="88"/>
      <c r="I2426" s="88"/>
    </row>
    <row r="2427" spans="1:9" ht="15" customHeight="1" x14ac:dyDescent="0.25">
      <c r="A2427" s="89"/>
      <c r="B2427" s="89"/>
      <c r="C2427" s="14" t="s">
        <v>2076</v>
      </c>
      <c r="D2427" s="14" t="s">
        <v>2056</v>
      </c>
      <c r="E2427" s="14" t="s">
        <v>2058</v>
      </c>
      <c r="F2427" s="14" t="s">
        <v>2092</v>
      </c>
      <c r="G2427" s="14" t="s">
        <v>2086</v>
      </c>
      <c r="H2427" s="14" t="s">
        <v>2059</v>
      </c>
      <c r="I2427" s="9"/>
    </row>
    <row r="2428" spans="1:9" ht="18.95" customHeight="1" x14ac:dyDescent="0.25">
      <c r="A2428" s="15" t="s">
        <v>2087</v>
      </c>
      <c r="B2428" s="16" t="s">
        <v>2186</v>
      </c>
      <c r="C2428" s="17">
        <v>4969.99</v>
      </c>
      <c r="D2428" s="17">
        <v>0.1</v>
      </c>
      <c r="E2428" s="17">
        <v>1</v>
      </c>
      <c r="F2428" s="17">
        <v>12</v>
      </c>
      <c r="G2428" s="17">
        <v>1.5</v>
      </c>
      <c r="H2428" s="18">
        <v>8945.98</v>
      </c>
      <c r="I2428" s="9"/>
    </row>
    <row r="2429" spans="1:9" ht="18.95" customHeight="1" x14ac:dyDescent="0.25">
      <c r="A2429" s="15" t="s">
        <v>2089</v>
      </c>
      <c r="B2429" s="16" t="s">
        <v>2186</v>
      </c>
      <c r="C2429" s="17">
        <v>985.02</v>
      </c>
      <c r="D2429" s="17">
        <v>0.1</v>
      </c>
      <c r="E2429" s="17">
        <v>1</v>
      </c>
      <c r="F2429" s="17">
        <v>12</v>
      </c>
      <c r="G2429" s="17">
        <v>1.5</v>
      </c>
      <c r="H2429" s="18">
        <v>1773.04</v>
      </c>
      <c r="I2429" s="9"/>
    </row>
    <row r="2430" spans="1:9" ht="27" customHeight="1" x14ac:dyDescent="0.25">
      <c r="A2430" s="15" t="s">
        <v>2090</v>
      </c>
      <c r="B2430" s="16" t="s">
        <v>2186</v>
      </c>
      <c r="C2430" s="17">
        <v>4.5999999999999996</v>
      </c>
      <c r="D2430" s="17">
        <v>0.1</v>
      </c>
      <c r="E2430" s="17">
        <v>4</v>
      </c>
      <c r="F2430" s="17">
        <v>12</v>
      </c>
      <c r="G2430" s="17">
        <v>1.5</v>
      </c>
      <c r="H2430" s="18">
        <v>33.119999999999997</v>
      </c>
      <c r="I2430" s="9"/>
    </row>
    <row r="2431" spans="1:9" ht="15" customHeight="1" x14ac:dyDescent="0.25">
      <c r="A2431" s="19"/>
      <c r="B2431" s="20"/>
      <c r="C2431" s="21"/>
      <c r="D2431" s="21"/>
      <c r="E2431" s="21"/>
      <c r="F2431" s="21"/>
      <c r="G2431" s="21"/>
      <c r="H2431" s="22">
        <v>10752.14</v>
      </c>
      <c r="I2431" s="9"/>
    </row>
    <row r="2432" spans="1:9" ht="9.9499999999999993" customHeight="1" x14ac:dyDescent="0.25">
      <c r="A2432" s="86"/>
      <c r="B2432" s="86"/>
      <c r="C2432" s="86"/>
      <c r="D2432" s="9"/>
      <c r="E2432" s="9"/>
      <c r="F2432" s="9"/>
      <c r="G2432" s="9"/>
      <c r="H2432" s="9"/>
      <c r="I2432" s="9"/>
    </row>
    <row r="2433" spans="1:9" ht="12" customHeight="1" x14ac:dyDescent="0.25">
      <c r="A2433" s="9"/>
      <c r="B2433" s="9"/>
      <c r="C2433" s="9"/>
      <c r="D2433" s="90" t="s">
        <v>4441</v>
      </c>
      <c r="E2433" s="90"/>
      <c r="F2433" s="90"/>
      <c r="G2433" s="90"/>
      <c r="H2433" s="90"/>
      <c r="I2433" s="90"/>
    </row>
    <row r="2434" spans="1:9" ht="9.9499999999999993" customHeight="1" x14ac:dyDescent="0.25">
      <c r="A2434" s="86"/>
      <c r="B2434" s="86"/>
      <c r="C2434" s="86"/>
      <c r="D2434" s="86"/>
      <c r="E2434" s="9"/>
      <c r="F2434" s="9"/>
      <c r="G2434" s="9"/>
      <c r="H2434" s="9"/>
      <c r="I2434" s="9"/>
    </row>
    <row r="2435" spans="1:9" ht="20.100000000000001" customHeight="1" x14ac:dyDescent="0.25">
      <c r="A2435" s="88" t="s">
        <v>2431</v>
      </c>
      <c r="B2435" s="88"/>
      <c r="C2435" s="88"/>
      <c r="D2435" s="88"/>
      <c r="E2435" s="88"/>
      <c r="F2435" s="88"/>
      <c r="G2435" s="88"/>
      <c r="H2435" s="88"/>
      <c r="I2435" s="88"/>
    </row>
    <row r="2436" spans="1:9" ht="15" customHeight="1" x14ac:dyDescent="0.25">
      <c r="A2436" s="89"/>
      <c r="B2436" s="89"/>
      <c r="C2436" s="14" t="s">
        <v>2076</v>
      </c>
      <c r="D2436" s="14" t="s">
        <v>2056</v>
      </c>
      <c r="E2436" s="14" t="s">
        <v>2086</v>
      </c>
      <c r="F2436" s="14" t="s">
        <v>2059</v>
      </c>
      <c r="G2436" s="9"/>
      <c r="H2436" s="9"/>
      <c r="I2436" s="9"/>
    </row>
    <row r="2437" spans="1:9" ht="18.95" customHeight="1" x14ac:dyDescent="0.25">
      <c r="A2437" s="15" t="s">
        <v>2096</v>
      </c>
      <c r="B2437" s="16" t="s">
        <v>2097</v>
      </c>
      <c r="C2437" s="17">
        <v>4969.99</v>
      </c>
      <c r="D2437" s="17">
        <v>0.1</v>
      </c>
      <c r="E2437" s="17">
        <v>1.5</v>
      </c>
      <c r="F2437" s="18">
        <v>745.5</v>
      </c>
      <c r="G2437" s="9"/>
      <c r="H2437" s="9"/>
      <c r="I2437" s="9"/>
    </row>
    <row r="2438" spans="1:9" ht="15" customHeight="1" x14ac:dyDescent="0.25">
      <c r="A2438" s="19"/>
      <c r="B2438" s="20"/>
      <c r="C2438" s="21"/>
      <c r="D2438" s="21"/>
      <c r="E2438" s="21"/>
      <c r="F2438" s="22">
        <v>745.5</v>
      </c>
      <c r="G2438" s="9"/>
      <c r="H2438" s="9"/>
      <c r="I2438" s="9"/>
    </row>
    <row r="2439" spans="1:9" ht="9.9499999999999993" customHeight="1" x14ac:dyDescent="0.25">
      <c r="A2439" s="86"/>
      <c r="B2439" s="86"/>
      <c r="C2439" s="86"/>
      <c r="D2439" s="9"/>
      <c r="E2439" s="9"/>
      <c r="F2439" s="9"/>
      <c r="G2439" s="9"/>
      <c r="H2439" s="9"/>
      <c r="I2439" s="9"/>
    </row>
    <row r="2440" spans="1:9" ht="12" customHeight="1" x14ac:dyDescent="0.25">
      <c r="A2440" s="9"/>
      <c r="B2440" s="9"/>
      <c r="C2440" s="9"/>
      <c r="D2440" s="90" t="s">
        <v>4442</v>
      </c>
      <c r="E2440" s="90"/>
      <c r="F2440" s="90"/>
      <c r="G2440" s="90"/>
      <c r="H2440" s="90"/>
      <c r="I2440" s="90"/>
    </row>
    <row r="2441" spans="1:9" ht="9.9499999999999993" customHeight="1" x14ac:dyDescent="0.25">
      <c r="A2441" s="86"/>
      <c r="B2441" s="86"/>
      <c r="C2441" s="86"/>
      <c r="D2441" s="86"/>
      <c r="E2441" s="9"/>
      <c r="F2441" s="9"/>
      <c r="G2441" s="9"/>
      <c r="H2441" s="9"/>
      <c r="I2441" s="9"/>
    </row>
    <row r="2442" spans="1:9" ht="30.95" customHeight="1" x14ac:dyDescent="0.25">
      <c r="A2442" s="88" t="s">
        <v>2432</v>
      </c>
      <c r="B2442" s="88"/>
      <c r="C2442" s="88"/>
      <c r="D2442" s="88"/>
      <c r="E2442" s="88"/>
      <c r="F2442" s="88"/>
      <c r="G2442" s="88"/>
      <c r="H2442" s="88"/>
      <c r="I2442" s="88"/>
    </row>
    <row r="2443" spans="1:9" ht="15" customHeight="1" x14ac:dyDescent="0.25">
      <c r="A2443" s="89"/>
      <c r="B2443" s="89"/>
      <c r="C2443" s="14" t="s">
        <v>2076</v>
      </c>
      <c r="D2443" s="14" t="s">
        <v>2079</v>
      </c>
      <c r="E2443" s="14" t="s">
        <v>2092</v>
      </c>
      <c r="F2443" s="14" t="s">
        <v>2086</v>
      </c>
      <c r="G2443" s="14" t="s">
        <v>2059</v>
      </c>
      <c r="H2443" s="9"/>
      <c r="I2443" s="9"/>
    </row>
    <row r="2444" spans="1:9" ht="27" customHeight="1" x14ac:dyDescent="0.25">
      <c r="A2444" s="15" t="s">
        <v>2099</v>
      </c>
      <c r="B2444" s="16" t="s">
        <v>2100</v>
      </c>
      <c r="C2444" s="17">
        <v>985.02</v>
      </c>
      <c r="D2444" s="17">
        <v>0.1</v>
      </c>
      <c r="E2444" s="17">
        <v>29.7</v>
      </c>
      <c r="F2444" s="17">
        <v>1.5</v>
      </c>
      <c r="G2444" s="18">
        <v>4388.26</v>
      </c>
      <c r="H2444" s="9"/>
      <c r="I2444" s="9"/>
    </row>
    <row r="2445" spans="1:9" ht="15" customHeight="1" x14ac:dyDescent="0.25">
      <c r="A2445" s="19"/>
      <c r="B2445" s="20"/>
      <c r="C2445" s="21"/>
      <c r="D2445" s="21"/>
      <c r="E2445" s="21"/>
      <c r="F2445" s="21"/>
      <c r="G2445" s="22">
        <v>4388.26</v>
      </c>
      <c r="H2445" s="9"/>
      <c r="I2445" s="9"/>
    </row>
    <row r="2446" spans="1:9" ht="9.9499999999999993" customHeight="1" x14ac:dyDescent="0.25">
      <c r="A2446" s="86"/>
      <c r="B2446" s="86"/>
      <c r="C2446" s="86"/>
      <c r="D2446" s="9"/>
      <c r="E2446" s="9"/>
      <c r="F2446" s="9"/>
      <c r="G2446" s="9"/>
      <c r="H2446" s="9"/>
      <c r="I2446" s="9"/>
    </row>
    <row r="2447" spans="1:9" ht="12" customHeight="1" x14ac:dyDescent="0.25">
      <c r="A2447" s="9"/>
      <c r="B2447" s="9"/>
      <c r="C2447" s="9"/>
      <c r="D2447" s="90" t="s">
        <v>4443</v>
      </c>
      <c r="E2447" s="90"/>
      <c r="F2447" s="90"/>
      <c r="G2447" s="90"/>
      <c r="H2447" s="90"/>
      <c r="I2447" s="90"/>
    </row>
    <row r="2448" spans="1:9" ht="9.9499999999999993" customHeight="1" x14ac:dyDescent="0.25">
      <c r="A2448" s="86"/>
      <c r="B2448" s="86"/>
      <c r="C2448" s="86"/>
      <c r="D2448" s="86"/>
      <c r="E2448" s="9"/>
      <c r="F2448" s="9"/>
      <c r="G2448" s="9"/>
      <c r="H2448" s="9"/>
      <c r="I2448" s="9"/>
    </row>
    <row r="2449" spans="1:9" ht="30.95" customHeight="1" x14ac:dyDescent="0.25">
      <c r="A2449" s="88" t="s">
        <v>2433</v>
      </c>
      <c r="B2449" s="88"/>
      <c r="C2449" s="88"/>
      <c r="D2449" s="88"/>
      <c r="E2449" s="88"/>
      <c r="F2449" s="88"/>
      <c r="G2449" s="88"/>
      <c r="H2449" s="88"/>
      <c r="I2449" s="88"/>
    </row>
    <row r="2450" spans="1:9" ht="15" customHeight="1" x14ac:dyDescent="0.25">
      <c r="A2450" s="89"/>
      <c r="B2450" s="89"/>
      <c r="C2450" s="14" t="s">
        <v>2076</v>
      </c>
      <c r="D2450" s="14" t="s">
        <v>2079</v>
      </c>
      <c r="E2450" s="14" t="s">
        <v>2059</v>
      </c>
      <c r="F2450" s="9"/>
      <c r="G2450" s="9"/>
      <c r="H2450" s="9"/>
      <c r="I2450" s="9"/>
    </row>
    <row r="2451" spans="1:9" ht="18.95" customHeight="1" x14ac:dyDescent="0.25">
      <c r="A2451" s="15" t="s">
        <v>2080</v>
      </c>
      <c r="B2451" s="16" t="s">
        <v>2081</v>
      </c>
      <c r="C2451" s="17">
        <v>985.02</v>
      </c>
      <c r="D2451" s="17">
        <v>0.1</v>
      </c>
      <c r="E2451" s="18">
        <v>98.5</v>
      </c>
      <c r="F2451" s="9"/>
      <c r="G2451" s="9"/>
      <c r="H2451" s="9"/>
      <c r="I2451" s="9"/>
    </row>
    <row r="2452" spans="1:9" ht="15" customHeight="1" x14ac:dyDescent="0.25">
      <c r="A2452" s="19"/>
      <c r="B2452" s="20"/>
      <c r="C2452" s="21"/>
      <c r="D2452" s="21"/>
      <c r="E2452" s="22">
        <v>98.5</v>
      </c>
      <c r="F2452" s="9"/>
      <c r="G2452" s="9"/>
      <c r="H2452" s="9"/>
      <c r="I2452" s="9"/>
    </row>
    <row r="2453" spans="1:9" ht="9.9499999999999993" customHeight="1" x14ac:dyDescent="0.25">
      <c r="A2453" s="86"/>
      <c r="B2453" s="86"/>
      <c r="C2453" s="86"/>
      <c r="D2453" s="9"/>
      <c r="E2453" s="9"/>
      <c r="F2453" s="9"/>
      <c r="G2453" s="9"/>
      <c r="H2453" s="9"/>
      <c r="I2453" s="9"/>
    </row>
    <row r="2454" spans="1:9" ht="12" customHeight="1" x14ac:dyDescent="0.25">
      <c r="A2454" s="9"/>
      <c r="B2454" s="9"/>
      <c r="C2454" s="9"/>
      <c r="D2454" s="90" t="s">
        <v>4438</v>
      </c>
      <c r="E2454" s="90"/>
      <c r="F2454" s="90"/>
      <c r="G2454" s="90"/>
      <c r="H2454" s="90"/>
      <c r="I2454" s="90"/>
    </row>
    <row r="2455" spans="1:9" ht="9.9499999999999993" customHeight="1" x14ac:dyDescent="0.25">
      <c r="A2455" s="86"/>
      <c r="B2455" s="86"/>
      <c r="C2455" s="86"/>
      <c r="D2455" s="86"/>
      <c r="E2455" s="9"/>
      <c r="F2455" s="9"/>
      <c r="G2455" s="9"/>
      <c r="H2455" s="9"/>
      <c r="I2455" s="9"/>
    </row>
    <row r="2456" spans="1:9" ht="30.95" customHeight="1" x14ac:dyDescent="0.25">
      <c r="A2456" s="88" t="s">
        <v>2434</v>
      </c>
      <c r="B2456" s="88"/>
      <c r="C2456" s="88"/>
      <c r="D2456" s="88"/>
      <c r="E2456" s="88"/>
      <c r="F2456" s="88"/>
      <c r="G2456" s="88"/>
      <c r="H2456" s="88"/>
      <c r="I2456" s="88"/>
    </row>
    <row r="2457" spans="1:9" ht="15" customHeight="1" x14ac:dyDescent="0.25">
      <c r="A2457" s="89"/>
      <c r="B2457" s="89"/>
      <c r="C2457" s="14" t="s">
        <v>2076</v>
      </c>
      <c r="D2457" s="14" t="s">
        <v>2059</v>
      </c>
      <c r="E2457" s="9"/>
      <c r="F2457" s="9"/>
      <c r="G2457" s="9"/>
      <c r="H2457" s="9"/>
      <c r="I2457" s="9"/>
    </row>
    <row r="2458" spans="1:9" ht="18.95" customHeight="1" x14ac:dyDescent="0.25">
      <c r="A2458" s="15" t="s">
        <v>2170</v>
      </c>
      <c r="B2458" s="16" t="s">
        <v>2076</v>
      </c>
      <c r="C2458" s="17">
        <v>985.02</v>
      </c>
      <c r="D2458" s="18">
        <v>985.02</v>
      </c>
      <c r="E2458" s="9"/>
      <c r="F2458" s="9"/>
      <c r="G2458" s="9"/>
      <c r="H2458" s="9"/>
      <c r="I2458" s="9"/>
    </row>
    <row r="2459" spans="1:9" ht="15" customHeight="1" x14ac:dyDescent="0.25">
      <c r="A2459" s="19"/>
      <c r="B2459" s="20"/>
      <c r="C2459" s="21"/>
      <c r="D2459" s="22">
        <v>985.02</v>
      </c>
      <c r="E2459" s="9"/>
      <c r="F2459" s="9"/>
      <c r="G2459" s="9"/>
      <c r="H2459" s="9"/>
      <c r="I2459" s="9"/>
    </row>
    <row r="2460" spans="1:9" ht="9.9499999999999993" customHeight="1" x14ac:dyDescent="0.25">
      <c r="A2460" s="86"/>
      <c r="B2460" s="86"/>
      <c r="C2460" s="86"/>
      <c r="D2460" s="9"/>
      <c r="E2460" s="9"/>
      <c r="F2460" s="9"/>
      <c r="G2460" s="9"/>
      <c r="H2460" s="9"/>
      <c r="I2460" s="9"/>
    </row>
    <row r="2461" spans="1:9" ht="12" customHeight="1" x14ac:dyDescent="0.25">
      <c r="A2461" s="9"/>
      <c r="B2461" s="9"/>
      <c r="C2461" s="9"/>
      <c r="D2461" s="90" t="s">
        <v>4444</v>
      </c>
      <c r="E2461" s="90"/>
      <c r="F2461" s="90"/>
      <c r="G2461" s="90"/>
      <c r="H2461" s="90"/>
      <c r="I2461" s="90"/>
    </row>
    <row r="2462" spans="1:9" ht="9.9499999999999993" customHeight="1" x14ac:dyDescent="0.25">
      <c r="A2462" s="86"/>
      <c r="B2462" s="86"/>
      <c r="C2462" s="86"/>
      <c r="D2462" s="86"/>
      <c r="E2462" s="9"/>
      <c r="F2462" s="9"/>
      <c r="G2462" s="9"/>
      <c r="H2462" s="9"/>
      <c r="I2462" s="9"/>
    </row>
    <row r="2463" spans="1:9" ht="42.95" customHeight="1" x14ac:dyDescent="0.25">
      <c r="A2463" s="88" t="s">
        <v>2435</v>
      </c>
      <c r="B2463" s="88"/>
      <c r="C2463" s="88"/>
      <c r="D2463" s="88"/>
      <c r="E2463" s="88"/>
      <c r="F2463" s="88"/>
      <c r="G2463" s="88"/>
      <c r="H2463" s="88"/>
      <c r="I2463" s="88"/>
    </row>
    <row r="2464" spans="1:9" ht="15" customHeight="1" x14ac:dyDescent="0.25">
      <c r="A2464" s="89"/>
      <c r="B2464" s="89"/>
      <c r="C2464" s="14" t="s">
        <v>2069</v>
      </c>
      <c r="D2464" s="14" t="s">
        <v>2058</v>
      </c>
      <c r="E2464" s="14" t="s">
        <v>2059</v>
      </c>
      <c r="F2464" s="9"/>
      <c r="G2464" s="9"/>
      <c r="H2464" s="9"/>
      <c r="I2464" s="9"/>
    </row>
    <row r="2465" spans="1:9" ht="12.95" customHeight="1" x14ac:dyDescent="0.25">
      <c r="A2465" s="15"/>
      <c r="B2465" s="16" t="s">
        <v>2104</v>
      </c>
      <c r="C2465" s="17">
        <v>711.9</v>
      </c>
      <c r="D2465" s="17">
        <v>1</v>
      </c>
      <c r="E2465" s="18">
        <v>711.9</v>
      </c>
      <c r="F2465" s="9"/>
      <c r="G2465" s="9"/>
      <c r="H2465" s="9"/>
      <c r="I2465" s="9"/>
    </row>
    <row r="2466" spans="1:9" ht="15" customHeight="1" x14ac:dyDescent="0.25">
      <c r="A2466" s="19"/>
      <c r="B2466" s="20"/>
      <c r="C2466" s="21"/>
      <c r="D2466" s="21"/>
      <c r="E2466" s="22">
        <v>711.9</v>
      </c>
      <c r="F2466" s="9"/>
      <c r="G2466" s="9"/>
      <c r="H2466" s="9"/>
      <c r="I2466" s="9"/>
    </row>
    <row r="2467" spans="1:9" ht="9.9499999999999993" customHeight="1" x14ac:dyDescent="0.25">
      <c r="A2467" s="86"/>
      <c r="B2467" s="86"/>
      <c r="C2467" s="86"/>
      <c r="D2467" s="9"/>
      <c r="E2467" s="9"/>
      <c r="F2467" s="9"/>
      <c r="G2467" s="9"/>
      <c r="H2467" s="9"/>
      <c r="I2467" s="9"/>
    </row>
    <row r="2468" spans="1:9" ht="12" customHeight="1" x14ac:dyDescent="0.25">
      <c r="A2468" s="9"/>
      <c r="B2468" s="9"/>
      <c r="C2468" s="9"/>
      <c r="D2468" s="90" t="s">
        <v>4445</v>
      </c>
      <c r="E2468" s="90"/>
      <c r="F2468" s="90"/>
      <c r="G2468" s="90"/>
      <c r="H2468" s="90"/>
      <c r="I2468" s="90"/>
    </row>
    <row r="2469" spans="1:9" ht="9.9499999999999993" customHeight="1" x14ac:dyDescent="0.25">
      <c r="A2469" s="86"/>
      <c r="B2469" s="86"/>
      <c r="C2469" s="86"/>
      <c r="D2469" s="86"/>
      <c r="E2469" s="9"/>
      <c r="F2469" s="9"/>
      <c r="G2469" s="9"/>
      <c r="H2469" s="9"/>
      <c r="I2469" s="9"/>
    </row>
    <row r="2470" spans="1:9" ht="30.95" customHeight="1" x14ac:dyDescent="0.25">
      <c r="A2470" s="88" t="s">
        <v>2436</v>
      </c>
      <c r="B2470" s="88"/>
      <c r="C2470" s="88"/>
      <c r="D2470" s="88"/>
      <c r="E2470" s="88"/>
      <c r="F2470" s="88"/>
      <c r="G2470" s="88"/>
      <c r="H2470" s="88"/>
      <c r="I2470" s="88"/>
    </row>
    <row r="2471" spans="1:9" ht="15" customHeight="1" x14ac:dyDescent="0.25">
      <c r="A2471" s="89"/>
      <c r="B2471" s="89"/>
      <c r="C2471" s="14" t="s">
        <v>2069</v>
      </c>
      <c r="D2471" s="14" t="s">
        <v>2058</v>
      </c>
      <c r="E2471" s="14" t="s">
        <v>2059</v>
      </c>
      <c r="F2471" s="9"/>
      <c r="G2471" s="9"/>
      <c r="H2471" s="9"/>
      <c r="I2471" s="9"/>
    </row>
    <row r="2472" spans="1:9" ht="12.95" customHeight="1" x14ac:dyDescent="0.25">
      <c r="A2472" s="15"/>
      <c r="B2472" s="16" t="s">
        <v>2104</v>
      </c>
      <c r="C2472" s="17">
        <v>711.9</v>
      </c>
      <c r="D2472" s="17">
        <v>1</v>
      </c>
      <c r="E2472" s="18">
        <v>711.9</v>
      </c>
      <c r="F2472" s="9"/>
      <c r="G2472" s="9"/>
      <c r="H2472" s="9"/>
      <c r="I2472" s="9"/>
    </row>
    <row r="2473" spans="1:9" ht="15" customHeight="1" x14ac:dyDescent="0.25">
      <c r="A2473" s="19"/>
      <c r="B2473" s="20"/>
      <c r="C2473" s="21"/>
      <c r="D2473" s="21"/>
      <c r="E2473" s="22">
        <v>711.9</v>
      </c>
      <c r="F2473" s="9"/>
      <c r="G2473" s="9"/>
      <c r="H2473" s="9"/>
      <c r="I2473" s="9"/>
    </row>
    <row r="2474" spans="1:9" ht="9.9499999999999993" customHeight="1" x14ac:dyDescent="0.25">
      <c r="A2474" s="86"/>
      <c r="B2474" s="86"/>
      <c r="C2474" s="86"/>
      <c r="D2474" s="9"/>
      <c r="E2474" s="9"/>
      <c r="F2474" s="9"/>
      <c r="G2474" s="9"/>
      <c r="H2474" s="9"/>
      <c r="I2474" s="9"/>
    </row>
    <row r="2475" spans="1:9" ht="12" customHeight="1" x14ac:dyDescent="0.25">
      <c r="A2475" s="9"/>
      <c r="B2475" s="9"/>
      <c r="C2475" s="9"/>
      <c r="D2475" s="90" t="s">
        <v>4445</v>
      </c>
      <c r="E2475" s="90"/>
      <c r="F2475" s="90"/>
      <c r="G2475" s="90"/>
      <c r="H2475" s="90"/>
      <c r="I2475" s="90"/>
    </row>
    <row r="2476" spans="1:9" ht="9.9499999999999993" customHeight="1" x14ac:dyDescent="0.25">
      <c r="A2476" s="86"/>
      <c r="B2476" s="86"/>
      <c r="C2476" s="86"/>
      <c r="D2476" s="86"/>
      <c r="E2476" s="9"/>
      <c r="F2476" s="9"/>
      <c r="G2476" s="9"/>
      <c r="H2476" s="9"/>
      <c r="I2476" s="9"/>
    </row>
    <row r="2477" spans="1:9" ht="42.95" customHeight="1" x14ac:dyDescent="0.25">
      <c r="A2477" s="88" t="s">
        <v>2437</v>
      </c>
      <c r="B2477" s="88"/>
      <c r="C2477" s="88"/>
      <c r="D2477" s="88"/>
      <c r="E2477" s="88"/>
      <c r="F2477" s="88"/>
      <c r="G2477" s="88"/>
      <c r="H2477" s="88"/>
      <c r="I2477" s="88"/>
    </row>
    <row r="2478" spans="1:9" ht="15" customHeight="1" x14ac:dyDescent="0.25">
      <c r="A2478" s="89"/>
      <c r="B2478" s="89"/>
      <c r="C2478" s="14" t="s">
        <v>2058</v>
      </c>
      <c r="D2478" s="14" t="s">
        <v>2059</v>
      </c>
      <c r="E2478" s="9"/>
      <c r="F2478" s="9"/>
      <c r="G2478" s="9"/>
      <c r="H2478" s="9"/>
      <c r="I2478" s="9"/>
    </row>
    <row r="2479" spans="1:9" ht="12.95" customHeight="1" x14ac:dyDescent="0.25">
      <c r="A2479" s="15"/>
      <c r="B2479" s="16" t="s">
        <v>2058</v>
      </c>
      <c r="C2479" s="17">
        <v>4</v>
      </c>
      <c r="D2479" s="18">
        <v>4</v>
      </c>
      <c r="E2479" s="9"/>
      <c r="F2479" s="9"/>
      <c r="G2479" s="9"/>
      <c r="H2479" s="9"/>
      <c r="I2479" s="9"/>
    </row>
    <row r="2480" spans="1:9" ht="15" customHeight="1" x14ac:dyDescent="0.25">
      <c r="A2480" s="19"/>
      <c r="B2480" s="20"/>
      <c r="C2480" s="21"/>
      <c r="D2480" s="22">
        <v>4</v>
      </c>
      <c r="E2480" s="9"/>
      <c r="F2480" s="9"/>
      <c r="G2480" s="9"/>
      <c r="H2480" s="9"/>
      <c r="I2480" s="9"/>
    </row>
    <row r="2481" spans="1:9" ht="9.9499999999999993" customHeight="1" x14ac:dyDescent="0.25">
      <c r="A2481" s="86"/>
      <c r="B2481" s="86"/>
      <c r="C2481" s="86"/>
      <c r="D2481" s="9"/>
      <c r="E2481" s="9"/>
      <c r="F2481" s="9"/>
      <c r="G2481" s="9"/>
      <c r="H2481" s="9"/>
      <c r="I2481" s="9"/>
    </row>
    <row r="2482" spans="1:9" ht="12" customHeight="1" x14ac:dyDescent="0.25">
      <c r="A2482" s="9"/>
      <c r="B2482" s="9"/>
      <c r="C2482" s="9"/>
      <c r="D2482" s="90" t="s">
        <v>4255</v>
      </c>
      <c r="E2482" s="90"/>
      <c r="F2482" s="90"/>
      <c r="G2482" s="90"/>
      <c r="H2482" s="90"/>
      <c r="I2482" s="90"/>
    </row>
    <row r="2483" spans="1:9" ht="9.9499999999999993" customHeight="1" x14ac:dyDescent="0.25">
      <c r="A2483" s="86"/>
      <c r="B2483" s="86"/>
      <c r="C2483" s="86"/>
      <c r="D2483" s="86"/>
      <c r="E2483" s="9"/>
      <c r="F2483" s="9"/>
      <c r="G2483" s="9"/>
      <c r="H2483" s="9"/>
      <c r="I2483" s="9"/>
    </row>
    <row r="2484" spans="1:9" ht="30.95" customHeight="1" x14ac:dyDescent="0.25">
      <c r="A2484" s="88" t="s">
        <v>2438</v>
      </c>
      <c r="B2484" s="88"/>
      <c r="C2484" s="88"/>
      <c r="D2484" s="88"/>
      <c r="E2484" s="88"/>
      <c r="F2484" s="88"/>
      <c r="G2484" s="88"/>
      <c r="H2484" s="88"/>
      <c r="I2484" s="88"/>
    </row>
    <row r="2485" spans="1:9" ht="15" customHeight="1" x14ac:dyDescent="0.25">
      <c r="A2485" s="89"/>
      <c r="B2485" s="89"/>
      <c r="C2485" s="14" t="s">
        <v>2076</v>
      </c>
      <c r="D2485" s="14" t="s">
        <v>2059</v>
      </c>
      <c r="E2485" s="9"/>
      <c r="F2485" s="9"/>
      <c r="G2485" s="9"/>
      <c r="H2485" s="9"/>
      <c r="I2485" s="9"/>
    </row>
    <row r="2486" spans="1:9" ht="12.95" customHeight="1" x14ac:dyDescent="0.25">
      <c r="A2486" s="15" t="s">
        <v>2108</v>
      </c>
      <c r="B2486" s="16" t="s">
        <v>2076</v>
      </c>
      <c r="C2486" s="17">
        <v>985.02</v>
      </c>
      <c r="D2486" s="18">
        <v>985.02</v>
      </c>
      <c r="E2486" s="9"/>
      <c r="F2486" s="9"/>
      <c r="G2486" s="9"/>
      <c r="H2486" s="9"/>
      <c r="I2486" s="9"/>
    </row>
    <row r="2487" spans="1:9" ht="15" customHeight="1" x14ac:dyDescent="0.25">
      <c r="A2487" s="19"/>
      <c r="B2487" s="20"/>
      <c r="C2487" s="21"/>
      <c r="D2487" s="22">
        <v>985.02</v>
      </c>
      <c r="E2487" s="9"/>
      <c r="F2487" s="9"/>
      <c r="G2487" s="9"/>
      <c r="H2487" s="9"/>
      <c r="I2487" s="9"/>
    </row>
    <row r="2488" spans="1:9" ht="9.9499999999999993" customHeight="1" x14ac:dyDescent="0.25">
      <c r="A2488" s="86"/>
      <c r="B2488" s="86"/>
      <c r="C2488" s="86"/>
      <c r="D2488" s="9"/>
      <c r="E2488" s="9"/>
      <c r="F2488" s="9"/>
      <c r="G2488" s="9"/>
      <c r="H2488" s="9"/>
      <c r="I2488" s="9"/>
    </row>
    <row r="2489" spans="1:9" ht="12" customHeight="1" x14ac:dyDescent="0.25">
      <c r="A2489" s="9"/>
      <c r="B2489" s="9"/>
      <c r="C2489" s="9"/>
      <c r="D2489" s="90" t="s">
        <v>4444</v>
      </c>
      <c r="E2489" s="90"/>
      <c r="F2489" s="90"/>
      <c r="G2489" s="90"/>
      <c r="H2489" s="90"/>
      <c r="I2489" s="90"/>
    </row>
    <row r="2490" spans="1:9" ht="9.9499999999999993" customHeight="1" x14ac:dyDescent="0.25">
      <c r="A2490" s="86"/>
      <c r="B2490" s="86"/>
      <c r="C2490" s="86"/>
      <c r="D2490" s="86"/>
      <c r="E2490" s="9"/>
      <c r="F2490" s="9"/>
      <c r="G2490" s="9"/>
      <c r="H2490" s="9"/>
      <c r="I2490" s="9"/>
    </row>
    <row r="2491" spans="1:9" ht="42.95" customHeight="1" x14ac:dyDescent="0.25">
      <c r="A2491" s="88" t="s">
        <v>2439</v>
      </c>
      <c r="B2491" s="88"/>
      <c r="C2491" s="88"/>
      <c r="D2491" s="88"/>
      <c r="E2491" s="88"/>
      <c r="F2491" s="88"/>
      <c r="G2491" s="88"/>
      <c r="H2491" s="88"/>
      <c r="I2491" s="88"/>
    </row>
    <row r="2492" spans="1:9" ht="15" customHeight="1" x14ac:dyDescent="0.25">
      <c r="A2492" s="89"/>
      <c r="B2492" s="89"/>
      <c r="C2492" s="14" t="s">
        <v>2058</v>
      </c>
      <c r="D2492" s="14" t="s">
        <v>2059</v>
      </c>
      <c r="E2492" s="9"/>
      <c r="F2492" s="9"/>
      <c r="G2492" s="9"/>
      <c r="H2492" s="9"/>
      <c r="I2492" s="9"/>
    </row>
    <row r="2493" spans="1:9" ht="12.95" customHeight="1" x14ac:dyDescent="0.25">
      <c r="A2493" s="15"/>
      <c r="B2493" s="16" t="s">
        <v>2058</v>
      </c>
      <c r="C2493" s="17">
        <v>2</v>
      </c>
      <c r="D2493" s="18">
        <v>2</v>
      </c>
      <c r="E2493" s="9"/>
      <c r="F2493" s="9"/>
      <c r="G2493" s="9"/>
      <c r="H2493" s="9"/>
      <c r="I2493" s="9"/>
    </row>
    <row r="2494" spans="1:9" ht="15" customHeight="1" x14ac:dyDescent="0.25">
      <c r="A2494" s="19"/>
      <c r="B2494" s="20"/>
      <c r="C2494" s="21"/>
      <c r="D2494" s="22">
        <v>2</v>
      </c>
      <c r="E2494" s="9"/>
      <c r="F2494" s="9"/>
      <c r="G2494" s="9"/>
      <c r="H2494" s="9"/>
      <c r="I2494" s="9"/>
    </row>
    <row r="2495" spans="1:9" ht="9.9499999999999993" customHeight="1" x14ac:dyDescent="0.25">
      <c r="A2495" s="86"/>
      <c r="B2495" s="86"/>
      <c r="C2495" s="86"/>
      <c r="D2495" s="9"/>
      <c r="E2495" s="9"/>
      <c r="F2495" s="9"/>
      <c r="G2495" s="9"/>
      <c r="H2495" s="9"/>
      <c r="I2495" s="9"/>
    </row>
    <row r="2496" spans="1:9" ht="12" customHeight="1" x14ac:dyDescent="0.25">
      <c r="A2496" s="9"/>
      <c r="B2496" s="9"/>
      <c r="C2496" s="9"/>
      <c r="D2496" s="90" t="s">
        <v>4257</v>
      </c>
      <c r="E2496" s="90"/>
      <c r="F2496" s="90"/>
      <c r="G2496" s="90"/>
      <c r="H2496" s="90"/>
      <c r="I2496" s="90"/>
    </row>
    <row r="2497" spans="1:9" ht="9.9499999999999993" customHeight="1" x14ac:dyDescent="0.25">
      <c r="A2497" s="86"/>
      <c r="B2497" s="86"/>
      <c r="C2497" s="86"/>
      <c r="D2497" s="86"/>
      <c r="E2497" s="9"/>
      <c r="F2497" s="9"/>
      <c r="G2497" s="9"/>
      <c r="H2497" s="9"/>
      <c r="I2497" s="9"/>
    </row>
    <row r="2498" spans="1:9" ht="30.95" customHeight="1" x14ac:dyDescent="0.25">
      <c r="A2498" s="88" t="s">
        <v>2440</v>
      </c>
      <c r="B2498" s="88"/>
      <c r="C2498" s="88"/>
      <c r="D2498" s="88"/>
      <c r="E2498" s="88"/>
      <c r="F2498" s="88"/>
      <c r="G2498" s="88"/>
      <c r="H2498" s="88"/>
      <c r="I2498" s="88"/>
    </row>
    <row r="2499" spans="1:9" ht="15" customHeight="1" x14ac:dyDescent="0.25">
      <c r="A2499" s="89"/>
      <c r="B2499" s="89"/>
      <c r="C2499" s="14" t="s">
        <v>2076</v>
      </c>
      <c r="D2499" s="14" t="s">
        <v>2058</v>
      </c>
      <c r="E2499" s="14" t="s">
        <v>2059</v>
      </c>
      <c r="F2499" s="9"/>
      <c r="G2499" s="9"/>
      <c r="H2499" s="9"/>
      <c r="I2499" s="9"/>
    </row>
    <row r="2500" spans="1:9" ht="18.95" customHeight="1" x14ac:dyDescent="0.25">
      <c r="A2500" s="15" t="s">
        <v>2110</v>
      </c>
      <c r="B2500" s="16" t="s">
        <v>2111</v>
      </c>
      <c r="C2500" s="17">
        <v>0.16</v>
      </c>
      <c r="D2500" s="17">
        <v>93</v>
      </c>
      <c r="E2500" s="18">
        <v>14.88</v>
      </c>
      <c r="F2500" s="9"/>
      <c r="G2500" s="9"/>
      <c r="H2500" s="9"/>
      <c r="I2500" s="9"/>
    </row>
    <row r="2501" spans="1:9" ht="15" customHeight="1" x14ac:dyDescent="0.25">
      <c r="A2501" s="19"/>
      <c r="B2501" s="20"/>
      <c r="C2501" s="21"/>
      <c r="D2501" s="21"/>
      <c r="E2501" s="22">
        <v>14.88</v>
      </c>
      <c r="F2501" s="9"/>
      <c r="G2501" s="9"/>
      <c r="H2501" s="9"/>
      <c r="I2501" s="9"/>
    </row>
    <row r="2502" spans="1:9" ht="9.9499999999999993" customHeight="1" x14ac:dyDescent="0.25">
      <c r="A2502" s="86"/>
      <c r="B2502" s="86"/>
      <c r="C2502" s="86"/>
      <c r="D2502" s="9"/>
      <c r="E2502" s="9"/>
      <c r="F2502" s="9"/>
      <c r="G2502" s="9"/>
      <c r="H2502" s="9"/>
      <c r="I2502" s="9"/>
    </row>
    <row r="2503" spans="1:9" ht="12" customHeight="1" x14ac:dyDescent="0.25">
      <c r="A2503" s="9"/>
      <c r="B2503" s="9"/>
      <c r="C2503" s="9"/>
      <c r="D2503" s="90" t="s">
        <v>4256</v>
      </c>
      <c r="E2503" s="90"/>
      <c r="F2503" s="90"/>
      <c r="G2503" s="90"/>
      <c r="H2503" s="90"/>
      <c r="I2503" s="90"/>
    </row>
    <row r="2504" spans="1:9" ht="9.9499999999999993" customHeight="1" x14ac:dyDescent="0.25">
      <c r="A2504" s="86"/>
      <c r="B2504" s="86"/>
      <c r="C2504" s="86"/>
      <c r="D2504" s="86"/>
      <c r="E2504" s="9"/>
      <c r="F2504" s="9"/>
      <c r="G2504" s="9"/>
      <c r="H2504" s="9"/>
      <c r="I2504" s="9"/>
    </row>
    <row r="2505" spans="1:9" ht="30.95" customHeight="1" x14ac:dyDescent="0.25">
      <c r="A2505" s="88" t="s">
        <v>2441</v>
      </c>
      <c r="B2505" s="88"/>
      <c r="C2505" s="88"/>
      <c r="D2505" s="88"/>
      <c r="E2505" s="88"/>
      <c r="F2505" s="88"/>
      <c r="G2505" s="88"/>
      <c r="H2505" s="88"/>
      <c r="I2505" s="88"/>
    </row>
    <row r="2506" spans="1:9" ht="15" customHeight="1" x14ac:dyDescent="0.25">
      <c r="A2506" s="89"/>
      <c r="B2506" s="89"/>
      <c r="C2506" s="14" t="s">
        <v>2058</v>
      </c>
      <c r="D2506" s="14" t="s">
        <v>2059</v>
      </c>
      <c r="E2506" s="9"/>
      <c r="F2506" s="9"/>
      <c r="G2506" s="9"/>
      <c r="H2506" s="9"/>
      <c r="I2506" s="9"/>
    </row>
    <row r="2507" spans="1:9" ht="12.95" customHeight="1" x14ac:dyDescent="0.25">
      <c r="A2507" s="15"/>
      <c r="B2507" s="16" t="s">
        <v>2058</v>
      </c>
      <c r="C2507" s="17">
        <v>8</v>
      </c>
      <c r="D2507" s="18">
        <v>8</v>
      </c>
      <c r="E2507" s="9"/>
      <c r="F2507" s="9"/>
      <c r="G2507" s="9"/>
      <c r="H2507" s="9"/>
      <c r="I2507" s="9"/>
    </row>
    <row r="2508" spans="1:9" ht="15" customHeight="1" x14ac:dyDescent="0.25">
      <c r="A2508" s="19"/>
      <c r="B2508" s="20"/>
      <c r="C2508" s="21"/>
      <c r="D2508" s="22">
        <v>8</v>
      </c>
      <c r="E2508" s="9"/>
      <c r="F2508" s="9"/>
      <c r="G2508" s="9"/>
      <c r="H2508" s="9"/>
      <c r="I2508" s="9"/>
    </row>
    <row r="2509" spans="1:9" ht="9.9499999999999993" customHeight="1" x14ac:dyDescent="0.25">
      <c r="A2509" s="86"/>
      <c r="B2509" s="86"/>
      <c r="C2509" s="86"/>
      <c r="D2509" s="9"/>
      <c r="E2509" s="9"/>
      <c r="F2509" s="9"/>
      <c r="G2509" s="9"/>
      <c r="H2509" s="9"/>
      <c r="I2509" s="9"/>
    </row>
    <row r="2510" spans="1:9" ht="12" customHeight="1" x14ac:dyDescent="0.25">
      <c r="A2510" s="9"/>
      <c r="B2510" s="9"/>
      <c r="C2510" s="9"/>
      <c r="D2510" s="90" t="s">
        <v>4258</v>
      </c>
      <c r="E2510" s="90"/>
      <c r="F2510" s="90"/>
      <c r="G2510" s="90"/>
      <c r="H2510" s="90"/>
      <c r="I2510" s="90"/>
    </row>
    <row r="2511" spans="1:9" ht="9.9499999999999993" customHeight="1" x14ac:dyDescent="0.25">
      <c r="A2511" s="86"/>
      <c r="B2511" s="86"/>
      <c r="C2511" s="86"/>
      <c r="D2511" s="86"/>
      <c r="E2511" s="9"/>
      <c r="F2511" s="9"/>
      <c r="G2511" s="9"/>
      <c r="H2511" s="9"/>
      <c r="I2511" s="9"/>
    </row>
    <row r="2512" spans="1:9" ht="20.100000000000001" customHeight="1" x14ac:dyDescent="0.25">
      <c r="A2512" s="88" t="s">
        <v>2442</v>
      </c>
      <c r="B2512" s="88"/>
      <c r="C2512" s="88"/>
      <c r="D2512" s="88"/>
      <c r="E2512" s="88"/>
      <c r="F2512" s="88"/>
      <c r="G2512" s="88"/>
      <c r="H2512" s="88"/>
      <c r="I2512" s="88"/>
    </row>
    <row r="2513" spans="1:9" ht="15" customHeight="1" x14ac:dyDescent="0.25">
      <c r="A2513" s="89"/>
      <c r="B2513" s="89"/>
      <c r="C2513" s="14" t="s">
        <v>2076</v>
      </c>
      <c r="D2513" s="14" t="s">
        <v>2059</v>
      </c>
      <c r="E2513" s="9"/>
      <c r="F2513" s="9"/>
      <c r="G2513" s="9"/>
      <c r="H2513" s="9"/>
      <c r="I2513" s="9"/>
    </row>
    <row r="2514" spans="1:9" ht="12.95" customHeight="1" x14ac:dyDescent="0.25">
      <c r="A2514" s="15"/>
      <c r="B2514" s="16" t="s">
        <v>2076</v>
      </c>
      <c r="C2514" s="17">
        <v>411.77</v>
      </c>
      <c r="D2514" s="18">
        <v>411.77</v>
      </c>
      <c r="E2514" s="9"/>
      <c r="F2514" s="9"/>
      <c r="G2514" s="9"/>
      <c r="H2514" s="9"/>
      <c r="I2514" s="9"/>
    </row>
    <row r="2515" spans="1:9" ht="15" customHeight="1" x14ac:dyDescent="0.25">
      <c r="A2515" s="19"/>
      <c r="B2515" s="20"/>
      <c r="C2515" s="21"/>
      <c r="D2515" s="22">
        <v>411.77</v>
      </c>
      <c r="E2515" s="9"/>
      <c r="F2515" s="9"/>
      <c r="G2515" s="9"/>
      <c r="H2515" s="9"/>
      <c r="I2515" s="9"/>
    </row>
    <row r="2516" spans="1:9" ht="9.9499999999999993" customHeight="1" x14ac:dyDescent="0.25">
      <c r="A2516" s="86"/>
      <c r="B2516" s="86"/>
      <c r="C2516" s="86"/>
      <c r="D2516" s="9"/>
      <c r="E2516" s="9"/>
      <c r="F2516" s="9"/>
      <c r="G2516" s="9"/>
      <c r="H2516" s="9"/>
      <c r="I2516" s="9"/>
    </row>
    <row r="2517" spans="1:9" ht="12" customHeight="1" x14ac:dyDescent="0.25">
      <c r="A2517" s="9"/>
      <c r="B2517" s="9"/>
      <c r="C2517" s="9"/>
      <c r="D2517" s="90" t="s">
        <v>4446</v>
      </c>
      <c r="E2517" s="90"/>
      <c r="F2517" s="90"/>
      <c r="G2517" s="90"/>
      <c r="H2517" s="90"/>
      <c r="I2517" s="90"/>
    </row>
    <row r="2518" spans="1:9" ht="9.9499999999999993" customHeight="1" x14ac:dyDescent="0.25">
      <c r="A2518" s="86"/>
      <c r="B2518" s="86"/>
      <c r="C2518" s="86"/>
      <c r="D2518" s="86"/>
      <c r="E2518" s="9"/>
      <c r="F2518" s="9"/>
      <c r="G2518" s="9"/>
      <c r="H2518" s="9"/>
      <c r="I2518" s="9"/>
    </row>
    <row r="2519" spans="1:9" ht="30.95" customHeight="1" x14ac:dyDescent="0.25">
      <c r="A2519" s="88" t="s">
        <v>2443</v>
      </c>
      <c r="B2519" s="88"/>
      <c r="C2519" s="88"/>
      <c r="D2519" s="88"/>
      <c r="E2519" s="88"/>
      <c r="F2519" s="88"/>
      <c r="G2519" s="88"/>
      <c r="H2519" s="88"/>
      <c r="I2519" s="88"/>
    </row>
    <row r="2520" spans="1:9" ht="15" customHeight="1" x14ac:dyDescent="0.25">
      <c r="A2520" s="89"/>
      <c r="B2520" s="89"/>
      <c r="C2520" s="14" t="s">
        <v>2076</v>
      </c>
      <c r="D2520" s="14" t="s">
        <v>2059</v>
      </c>
      <c r="E2520" s="9"/>
      <c r="F2520" s="9"/>
      <c r="G2520" s="9"/>
      <c r="H2520" s="9"/>
      <c r="I2520" s="9"/>
    </row>
    <row r="2521" spans="1:9" ht="12.95" customHeight="1" x14ac:dyDescent="0.25">
      <c r="A2521" s="15" t="s">
        <v>2108</v>
      </c>
      <c r="B2521" s="16" t="s">
        <v>2076</v>
      </c>
      <c r="C2521" s="17">
        <v>985.02</v>
      </c>
      <c r="D2521" s="18">
        <v>985.02</v>
      </c>
      <c r="E2521" s="9"/>
      <c r="F2521" s="9"/>
      <c r="G2521" s="9"/>
      <c r="H2521" s="9"/>
      <c r="I2521" s="9"/>
    </row>
    <row r="2522" spans="1:9" ht="15" customHeight="1" x14ac:dyDescent="0.25">
      <c r="A2522" s="19"/>
      <c r="B2522" s="20"/>
      <c r="C2522" s="21"/>
      <c r="D2522" s="22">
        <v>985.02</v>
      </c>
      <c r="E2522" s="9"/>
      <c r="F2522" s="9"/>
      <c r="G2522" s="9"/>
      <c r="H2522" s="9"/>
      <c r="I2522" s="9"/>
    </row>
    <row r="2523" spans="1:9" ht="9.9499999999999993" customHeight="1" x14ac:dyDescent="0.25">
      <c r="A2523" s="86"/>
      <c r="B2523" s="86"/>
      <c r="C2523" s="86"/>
      <c r="D2523" s="9"/>
      <c r="E2523" s="9"/>
      <c r="F2523" s="9"/>
      <c r="G2523" s="9"/>
      <c r="H2523" s="9"/>
      <c r="I2523" s="9"/>
    </row>
    <row r="2524" spans="1:9" ht="12" customHeight="1" x14ac:dyDescent="0.25">
      <c r="A2524" s="9"/>
      <c r="B2524" s="9"/>
      <c r="C2524" s="9"/>
      <c r="D2524" s="90" t="s">
        <v>4444</v>
      </c>
      <c r="E2524" s="90"/>
      <c r="F2524" s="90"/>
      <c r="G2524" s="90"/>
      <c r="H2524" s="90"/>
      <c r="I2524" s="90"/>
    </row>
    <row r="2525" spans="1:9" ht="9.9499999999999993" customHeight="1" x14ac:dyDescent="0.25">
      <c r="A2525" s="86"/>
      <c r="B2525" s="86"/>
      <c r="C2525" s="86"/>
      <c r="D2525" s="86"/>
      <c r="E2525" s="9"/>
      <c r="F2525" s="9"/>
      <c r="G2525" s="9"/>
      <c r="H2525" s="9"/>
      <c r="I2525" s="9"/>
    </row>
    <row r="2526" spans="1:9" ht="20.100000000000001" customHeight="1" x14ac:dyDescent="0.25">
      <c r="A2526" s="88" t="s">
        <v>2444</v>
      </c>
      <c r="B2526" s="88"/>
      <c r="C2526" s="88"/>
      <c r="D2526" s="88"/>
      <c r="E2526" s="88"/>
      <c r="F2526" s="88"/>
      <c r="G2526" s="88"/>
      <c r="H2526" s="88"/>
      <c r="I2526" s="88"/>
    </row>
    <row r="2527" spans="1:9" ht="15" customHeight="1" x14ac:dyDescent="0.25">
      <c r="A2527" s="89"/>
      <c r="B2527" s="89"/>
      <c r="C2527" s="14" t="s">
        <v>2069</v>
      </c>
      <c r="D2527" s="14" t="s">
        <v>2058</v>
      </c>
      <c r="E2527" s="14" t="s">
        <v>2059</v>
      </c>
      <c r="F2527" s="9"/>
      <c r="G2527" s="9"/>
      <c r="H2527" s="9"/>
      <c r="I2527" s="9"/>
    </row>
    <row r="2528" spans="1:9" ht="12.95" customHeight="1" x14ac:dyDescent="0.25">
      <c r="A2528" s="15"/>
      <c r="B2528" s="16" t="s">
        <v>2104</v>
      </c>
      <c r="C2528" s="17">
        <v>205.51</v>
      </c>
      <c r="D2528" s="17">
        <v>1</v>
      </c>
      <c r="E2528" s="18">
        <v>205.51</v>
      </c>
      <c r="F2528" s="9"/>
      <c r="G2528" s="9"/>
      <c r="H2528" s="9"/>
      <c r="I2528" s="9"/>
    </row>
    <row r="2529" spans="1:9" ht="15" customHeight="1" x14ac:dyDescent="0.25">
      <c r="A2529" s="19"/>
      <c r="B2529" s="20"/>
      <c r="C2529" s="21"/>
      <c r="D2529" s="21"/>
      <c r="E2529" s="22">
        <v>205.51</v>
      </c>
      <c r="F2529" s="9"/>
      <c r="G2529" s="9"/>
      <c r="H2529" s="9"/>
      <c r="I2529" s="9"/>
    </row>
    <row r="2530" spans="1:9" ht="9.9499999999999993" customHeight="1" x14ac:dyDescent="0.25">
      <c r="A2530" s="86"/>
      <c r="B2530" s="86"/>
      <c r="C2530" s="86"/>
      <c r="D2530" s="9"/>
      <c r="E2530" s="9"/>
      <c r="F2530" s="9"/>
      <c r="G2530" s="9"/>
      <c r="H2530" s="9"/>
      <c r="I2530" s="9"/>
    </row>
    <row r="2531" spans="1:9" ht="12" customHeight="1" x14ac:dyDescent="0.25">
      <c r="A2531" s="9"/>
      <c r="B2531" s="9"/>
      <c r="C2531" s="9"/>
      <c r="D2531" s="90" t="s">
        <v>4447</v>
      </c>
      <c r="E2531" s="90"/>
      <c r="F2531" s="90"/>
      <c r="G2531" s="90"/>
      <c r="H2531" s="90"/>
      <c r="I2531" s="90"/>
    </row>
    <row r="2532" spans="1:9" ht="9.9499999999999993" customHeight="1" x14ac:dyDescent="0.25">
      <c r="A2532" s="86"/>
      <c r="B2532" s="86"/>
      <c r="C2532" s="86"/>
      <c r="D2532" s="86"/>
      <c r="E2532" s="9"/>
      <c r="F2532" s="9"/>
      <c r="G2532" s="9"/>
      <c r="H2532" s="9"/>
      <c r="I2532" s="9"/>
    </row>
    <row r="2533" spans="1:9" ht="30.95" customHeight="1" x14ac:dyDescent="0.25">
      <c r="A2533" s="88" t="s">
        <v>2445</v>
      </c>
      <c r="B2533" s="88"/>
      <c r="C2533" s="88"/>
      <c r="D2533" s="88"/>
      <c r="E2533" s="88"/>
      <c r="F2533" s="88"/>
      <c r="G2533" s="88"/>
      <c r="H2533" s="88"/>
      <c r="I2533" s="88"/>
    </row>
    <row r="2534" spans="1:9" ht="15" customHeight="1" x14ac:dyDescent="0.25">
      <c r="A2534" s="89"/>
      <c r="B2534" s="89"/>
      <c r="C2534" s="14" t="s">
        <v>2076</v>
      </c>
      <c r="D2534" s="14" t="s">
        <v>2059</v>
      </c>
      <c r="E2534" s="9"/>
      <c r="F2534" s="9"/>
      <c r="G2534" s="9"/>
      <c r="H2534" s="9"/>
      <c r="I2534" s="9"/>
    </row>
    <row r="2535" spans="1:9" ht="12.95" customHeight="1" x14ac:dyDescent="0.25">
      <c r="A2535" s="15" t="s">
        <v>2077</v>
      </c>
      <c r="B2535" s="16" t="s">
        <v>2076</v>
      </c>
      <c r="C2535" s="17">
        <v>4855.25</v>
      </c>
      <c r="D2535" s="18">
        <v>4855.25</v>
      </c>
      <c r="E2535" s="9"/>
      <c r="F2535" s="9"/>
      <c r="G2535" s="9"/>
      <c r="H2535" s="9"/>
      <c r="I2535" s="9"/>
    </row>
    <row r="2536" spans="1:9" ht="15" customHeight="1" x14ac:dyDescent="0.25">
      <c r="A2536" s="19"/>
      <c r="B2536" s="20"/>
      <c r="C2536" s="21"/>
      <c r="D2536" s="22">
        <v>4855.25</v>
      </c>
      <c r="E2536" s="9"/>
      <c r="F2536" s="9"/>
      <c r="G2536" s="9"/>
      <c r="H2536" s="9"/>
      <c r="I2536" s="9"/>
    </row>
    <row r="2537" spans="1:9" ht="9.9499999999999993" customHeight="1" x14ac:dyDescent="0.25">
      <c r="A2537" s="86"/>
      <c r="B2537" s="86"/>
      <c r="C2537" s="86"/>
      <c r="D2537" s="9"/>
      <c r="E2537" s="9"/>
      <c r="F2537" s="9"/>
      <c r="G2537" s="9"/>
      <c r="H2537" s="9"/>
      <c r="I2537" s="9"/>
    </row>
    <row r="2538" spans="1:9" ht="12" customHeight="1" x14ac:dyDescent="0.25">
      <c r="A2538" s="9"/>
      <c r="B2538" s="9"/>
      <c r="C2538" s="9"/>
      <c r="D2538" s="90" t="s">
        <v>4448</v>
      </c>
      <c r="E2538" s="90"/>
      <c r="F2538" s="90"/>
      <c r="G2538" s="90"/>
      <c r="H2538" s="90"/>
      <c r="I2538" s="90"/>
    </row>
    <row r="2539" spans="1:9" ht="9.9499999999999993" customHeight="1" x14ac:dyDescent="0.25">
      <c r="A2539" s="86"/>
      <c r="B2539" s="86"/>
      <c r="C2539" s="86"/>
      <c r="D2539" s="86"/>
      <c r="E2539" s="9"/>
      <c r="F2539" s="9"/>
      <c r="G2539" s="9"/>
      <c r="H2539" s="9"/>
      <c r="I2539" s="9"/>
    </row>
    <row r="2540" spans="1:9" ht="30.95" customHeight="1" x14ac:dyDescent="0.25">
      <c r="A2540" s="88" t="s">
        <v>2446</v>
      </c>
      <c r="B2540" s="88"/>
      <c r="C2540" s="88"/>
      <c r="D2540" s="88"/>
      <c r="E2540" s="88"/>
      <c r="F2540" s="88"/>
      <c r="G2540" s="88"/>
      <c r="H2540" s="88"/>
      <c r="I2540" s="88"/>
    </row>
    <row r="2541" spans="1:9" ht="15" customHeight="1" x14ac:dyDescent="0.25">
      <c r="A2541" s="89"/>
      <c r="B2541" s="89"/>
      <c r="C2541" s="14" t="s">
        <v>2076</v>
      </c>
      <c r="D2541" s="14" t="s">
        <v>2079</v>
      </c>
      <c r="E2541" s="14" t="s">
        <v>2059</v>
      </c>
      <c r="F2541" s="9"/>
      <c r="G2541" s="9"/>
      <c r="H2541" s="9"/>
      <c r="I2541" s="9"/>
    </row>
    <row r="2542" spans="1:9" ht="18.95" customHeight="1" x14ac:dyDescent="0.25">
      <c r="A2542" s="15" t="s">
        <v>2080</v>
      </c>
      <c r="B2542" s="16" t="s">
        <v>2081</v>
      </c>
      <c r="C2542" s="17">
        <v>983.83</v>
      </c>
      <c r="D2542" s="17">
        <v>0.1</v>
      </c>
      <c r="E2542" s="18">
        <v>98.38</v>
      </c>
      <c r="F2542" s="9"/>
      <c r="G2542" s="9"/>
      <c r="H2542" s="9"/>
      <c r="I2542" s="9"/>
    </row>
    <row r="2543" spans="1:9" ht="15" customHeight="1" x14ac:dyDescent="0.25">
      <c r="A2543" s="19"/>
      <c r="B2543" s="20"/>
      <c r="C2543" s="21"/>
      <c r="D2543" s="21"/>
      <c r="E2543" s="22">
        <v>98.38</v>
      </c>
      <c r="F2543" s="9"/>
      <c r="G2543" s="9"/>
      <c r="H2543" s="9"/>
      <c r="I2543" s="9"/>
    </row>
    <row r="2544" spans="1:9" ht="9.9499999999999993" customHeight="1" x14ac:dyDescent="0.25">
      <c r="A2544" s="86"/>
      <c r="B2544" s="86"/>
      <c r="C2544" s="86"/>
      <c r="D2544" s="9"/>
      <c r="E2544" s="9"/>
      <c r="F2544" s="9"/>
      <c r="G2544" s="9"/>
      <c r="H2544" s="9"/>
      <c r="I2544" s="9"/>
    </row>
    <row r="2545" spans="1:9" ht="12" customHeight="1" x14ac:dyDescent="0.25">
      <c r="A2545" s="9"/>
      <c r="B2545" s="9"/>
      <c r="C2545" s="9"/>
      <c r="D2545" s="90" t="s">
        <v>4449</v>
      </c>
      <c r="E2545" s="90"/>
      <c r="F2545" s="90"/>
      <c r="G2545" s="90"/>
      <c r="H2545" s="90"/>
      <c r="I2545" s="90"/>
    </row>
    <row r="2546" spans="1:9" ht="9.9499999999999993" customHeight="1" x14ac:dyDescent="0.25">
      <c r="A2546" s="86"/>
      <c r="B2546" s="86"/>
      <c r="C2546" s="86"/>
      <c r="D2546" s="86"/>
      <c r="E2546" s="9"/>
      <c r="F2546" s="9"/>
      <c r="G2546" s="9"/>
      <c r="H2546" s="9"/>
      <c r="I2546" s="9"/>
    </row>
    <row r="2547" spans="1:9" ht="30.95" customHeight="1" x14ac:dyDescent="0.25">
      <c r="A2547" s="88" t="s">
        <v>2447</v>
      </c>
      <c r="B2547" s="88"/>
      <c r="C2547" s="88"/>
      <c r="D2547" s="88"/>
      <c r="E2547" s="88"/>
      <c r="F2547" s="88"/>
      <c r="G2547" s="88"/>
      <c r="H2547" s="88"/>
      <c r="I2547" s="88"/>
    </row>
    <row r="2548" spans="1:9" ht="15" customHeight="1" x14ac:dyDescent="0.25">
      <c r="A2548" s="89"/>
      <c r="B2548" s="89"/>
      <c r="C2548" s="14" t="s">
        <v>2076</v>
      </c>
      <c r="D2548" s="14" t="s">
        <v>2079</v>
      </c>
      <c r="E2548" s="14" t="s">
        <v>2058</v>
      </c>
      <c r="F2548" s="14" t="s">
        <v>2059</v>
      </c>
      <c r="G2548" s="9"/>
      <c r="H2548" s="9"/>
      <c r="I2548" s="9"/>
    </row>
    <row r="2549" spans="1:9" ht="27" customHeight="1" x14ac:dyDescent="0.25">
      <c r="A2549" s="15" t="s">
        <v>2083</v>
      </c>
      <c r="B2549" s="16" t="s">
        <v>2084</v>
      </c>
      <c r="C2549" s="17">
        <v>4.3</v>
      </c>
      <c r="D2549" s="17">
        <v>0.1</v>
      </c>
      <c r="E2549" s="17">
        <v>4</v>
      </c>
      <c r="F2549" s="18">
        <v>1.72</v>
      </c>
      <c r="G2549" s="9"/>
      <c r="H2549" s="9"/>
      <c r="I2549" s="9"/>
    </row>
    <row r="2550" spans="1:9" ht="15" customHeight="1" x14ac:dyDescent="0.25">
      <c r="A2550" s="19"/>
      <c r="B2550" s="20"/>
      <c r="C2550" s="21"/>
      <c r="D2550" s="21"/>
      <c r="E2550" s="21"/>
      <c r="F2550" s="22">
        <v>1.72</v>
      </c>
      <c r="G2550" s="9"/>
      <c r="H2550" s="9"/>
      <c r="I2550" s="9"/>
    </row>
    <row r="2551" spans="1:9" ht="9.9499999999999993" customHeight="1" x14ac:dyDescent="0.25">
      <c r="A2551" s="86"/>
      <c r="B2551" s="86"/>
      <c r="C2551" s="86"/>
      <c r="D2551" s="9"/>
      <c r="E2551" s="9"/>
      <c r="F2551" s="9"/>
      <c r="G2551" s="9"/>
      <c r="H2551" s="9"/>
      <c r="I2551" s="9"/>
    </row>
    <row r="2552" spans="1:9" ht="12" customHeight="1" x14ac:dyDescent="0.25">
      <c r="A2552" s="9"/>
      <c r="B2552" s="9"/>
      <c r="C2552" s="9"/>
      <c r="D2552" s="90" t="s">
        <v>4313</v>
      </c>
      <c r="E2552" s="90"/>
      <c r="F2552" s="90"/>
      <c r="G2552" s="90"/>
      <c r="H2552" s="90"/>
      <c r="I2552" s="90"/>
    </row>
    <row r="2553" spans="1:9" ht="9.9499999999999993" customHeight="1" x14ac:dyDescent="0.25">
      <c r="A2553" s="86"/>
      <c r="B2553" s="86"/>
      <c r="C2553" s="86"/>
      <c r="D2553" s="86"/>
      <c r="E2553" s="9"/>
      <c r="F2553" s="9"/>
      <c r="G2553" s="9"/>
      <c r="H2553" s="9"/>
      <c r="I2553" s="9"/>
    </row>
    <row r="2554" spans="1:9" ht="42.95" customHeight="1" x14ac:dyDescent="0.25">
      <c r="A2554" s="88" t="s">
        <v>2448</v>
      </c>
      <c r="B2554" s="88"/>
      <c r="C2554" s="88"/>
      <c r="D2554" s="88"/>
      <c r="E2554" s="88"/>
      <c r="F2554" s="88"/>
      <c r="G2554" s="88"/>
      <c r="H2554" s="88"/>
      <c r="I2554" s="88"/>
    </row>
    <row r="2555" spans="1:9" ht="15" customHeight="1" x14ac:dyDescent="0.25">
      <c r="A2555" s="89"/>
      <c r="B2555" s="89"/>
      <c r="C2555" s="14" t="s">
        <v>2076</v>
      </c>
      <c r="D2555" s="14" t="s">
        <v>2056</v>
      </c>
      <c r="E2555" s="14" t="s">
        <v>2058</v>
      </c>
      <c r="F2555" s="14" t="s">
        <v>2086</v>
      </c>
      <c r="G2555" s="14" t="s">
        <v>2059</v>
      </c>
      <c r="H2555" s="9"/>
      <c r="I2555" s="9"/>
    </row>
    <row r="2556" spans="1:9" ht="18.95" customHeight="1" x14ac:dyDescent="0.25">
      <c r="A2556" s="15" t="s">
        <v>2087</v>
      </c>
      <c r="B2556" s="16" t="s">
        <v>2088</v>
      </c>
      <c r="C2556" s="17">
        <v>4855.25</v>
      </c>
      <c r="D2556" s="17">
        <v>0.1</v>
      </c>
      <c r="E2556" s="17">
        <v>1</v>
      </c>
      <c r="F2556" s="17">
        <v>1.5</v>
      </c>
      <c r="G2556" s="18">
        <v>728.29</v>
      </c>
      <c r="H2556" s="9"/>
      <c r="I2556" s="9"/>
    </row>
    <row r="2557" spans="1:9" ht="18.95" customHeight="1" x14ac:dyDescent="0.25">
      <c r="A2557" s="15" t="s">
        <v>2089</v>
      </c>
      <c r="B2557" s="16" t="s">
        <v>2088</v>
      </c>
      <c r="C2557" s="17">
        <v>983.83</v>
      </c>
      <c r="D2557" s="17">
        <v>0.1</v>
      </c>
      <c r="E2557" s="17">
        <v>1</v>
      </c>
      <c r="F2557" s="17">
        <v>1.5</v>
      </c>
      <c r="G2557" s="18">
        <v>147.57</v>
      </c>
      <c r="H2557" s="9"/>
      <c r="I2557" s="9"/>
    </row>
    <row r="2558" spans="1:9" ht="27" customHeight="1" x14ac:dyDescent="0.25">
      <c r="A2558" s="15" t="s">
        <v>2090</v>
      </c>
      <c r="B2558" s="16" t="s">
        <v>2088</v>
      </c>
      <c r="C2558" s="17">
        <v>4.5999999999999996</v>
      </c>
      <c r="D2558" s="17">
        <v>0.1</v>
      </c>
      <c r="E2558" s="17">
        <v>4</v>
      </c>
      <c r="F2558" s="17">
        <v>1.5</v>
      </c>
      <c r="G2558" s="18">
        <v>2.76</v>
      </c>
      <c r="H2558" s="9"/>
      <c r="I2558" s="9"/>
    </row>
    <row r="2559" spans="1:9" ht="15" customHeight="1" x14ac:dyDescent="0.25">
      <c r="A2559" s="19"/>
      <c r="B2559" s="20"/>
      <c r="C2559" s="21"/>
      <c r="D2559" s="21"/>
      <c r="E2559" s="21"/>
      <c r="F2559" s="21"/>
      <c r="G2559" s="22">
        <v>878.62</v>
      </c>
      <c r="H2559" s="9"/>
      <c r="I2559" s="9"/>
    </row>
    <row r="2560" spans="1:9" ht="9.9499999999999993" customHeight="1" x14ac:dyDescent="0.25">
      <c r="A2560" s="86"/>
      <c r="B2560" s="86"/>
      <c r="C2560" s="86"/>
      <c r="D2560" s="9"/>
      <c r="E2560" s="9"/>
      <c r="F2560" s="9"/>
      <c r="G2560" s="9"/>
      <c r="H2560" s="9"/>
      <c r="I2560" s="9"/>
    </row>
    <row r="2561" spans="1:9" ht="12" customHeight="1" x14ac:dyDescent="0.25">
      <c r="A2561" s="9"/>
      <c r="B2561" s="9"/>
      <c r="C2561" s="9"/>
      <c r="D2561" s="90" t="s">
        <v>4450</v>
      </c>
      <c r="E2561" s="90"/>
      <c r="F2561" s="90"/>
      <c r="G2561" s="90"/>
      <c r="H2561" s="90"/>
      <c r="I2561" s="90"/>
    </row>
    <row r="2562" spans="1:9" ht="9.9499999999999993" customHeight="1" x14ac:dyDescent="0.25">
      <c r="A2562" s="86"/>
      <c r="B2562" s="86"/>
      <c r="C2562" s="86"/>
      <c r="D2562" s="86"/>
      <c r="E2562" s="9"/>
      <c r="F2562" s="9"/>
      <c r="G2562" s="9"/>
      <c r="H2562" s="9"/>
      <c r="I2562" s="9"/>
    </row>
    <row r="2563" spans="1:9" ht="30.95" customHeight="1" x14ac:dyDescent="0.25">
      <c r="A2563" s="88" t="s">
        <v>2449</v>
      </c>
      <c r="B2563" s="88"/>
      <c r="C2563" s="88"/>
      <c r="D2563" s="88"/>
      <c r="E2563" s="88"/>
      <c r="F2563" s="88"/>
      <c r="G2563" s="88"/>
      <c r="H2563" s="88"/>
      <c r="I2563" s="88"/>
    </row>
    <row r="2564" spans="1:9" ht="15" customHeight="1" x14ac:dyDescent="0.25">
      <c r="A2564" s="89"/>
      <c r="B2564" s="89"/>
      <c r="C2564" s="14" t="s">
        <v>2076</v>
      </c>
      <c r="D2564" s="14" t="s">
        <v>2056</v>
      </c>
      <c r="E2564" s="14" t="s">
        <v>2058</v>
      </c>
      <c r="F2564" s="14" t="s">
        <v>2092</v>
      </c>
      <c r="G2564" s="14" t="s">
        <v>2086</v>
      </c>
      <c r="H2564" s="14" t="s">
        <v>2059</v>
      </c>
      <c r="I2564" s="9"/>
    </row>
    <row r="2565" spans="1:9" ht="18.95" customHeight="1" x14ac:dyDescent="0.25">
      <c r="A2565" s="15" t="s">
        <v>2087</v>
      </c>
      <c r="B2565" s="16" t="s">
        <v>2186</v>
      </c>
      <c r="C2565" s="17">
        <v>4855.25</v>
      </c>
      <c r="D2565" s="17">
        <v>0.1</v>
      </c>
      <c r="E2565" s="17">
        <v>1</v>
      </c>
      <c r="F2565" s="17">
        <v>30</v>
      </c>
      <c r="G2565" s="17">
        <v>1.5</v>
      </c>
      <c r="H2565" s="18">
        <v>21848.63</v>
      </c>
      <c r="I2565" s="9"/>
    </row>
    <row r="2566" spans="1:9" ht="18.95" customHeight="1" x14ac:dyDescent="0.25">
      <c r="A2566" s="15" t="s">
        <v>2089</v>
      </c>
      <c r="B2566" s="16" t="s">
        <v>2186</v>
      </c>
      <c r="C2566" s="17">
        <v>983.83</v>
      </c>
      <c r="D2566" s="17">
        <v>0.05</v>
      </c>
      <c r="E2566" s="17">
        <v>1</v>
      </c>
      <c r="F2566" s="17">
        <v>30</v>
      </c>
      <c r="G2566" s="17">
        <v>1.5</v>
      </c>
      <c r="H2566" s="18">
        <v>2213.62</v>
      </c>
      <c r="I2566" s="9"/>
    </row>
    <row r="2567" spans="1:9" ht="27" customHeight="1" x14ac:dyDescent="0.25">
      <c r="A2567" s="15" t="s">
        <v>2090</v>
      </c>
      <c r="B2567" s="16" t="s">
        <v>2186</v>
      </c>
      <c r="C2567" s="17">
        <v>4.5999999999999996</v>
      </c>
      <c r="D2567" s="17">
        <v>0.1</v>
      </c>
      <c r="E2567" s="17">
        <v>4</v>
      </c>
      <c r="F2567" s="17">
        <v>30</v>
      </c>
      <c r="G2567" s="17">
        <v>1.5</v>
      </c>
      <c r="H2567" s="18">
        <v>82.8</v>
      </c>
      <c r="I2567" s="9"/>
    </row>
    <row r="2568" spans="1:9" ht="15" customHeight="1" x14ac:dyDescent="0.25">
      <c r="A2568" s="19"/>
      <c r="B2568" s="20"/>
      <c r="C2568" s="21"/>
      <c r="D2568" s="21"/>
      <c r="E2568" s="21"/>
      <c r="F2568" s="21"/>
      <c r="G2568" s="21"/>
      <c r="H2568" s="22">
        <v>24145.05</v>
      </c>
      <c r="I2568" s="9"/>
    </row>
    <row r="2569" spans="1:9" ht="9.9499999999999993" customHeight="1" x14ac:dyDescent="0.25">
      <c r="A2569" s="86"/>
      <c r="B2569" s="86"/>
      <c r="C2569" s="86"/>
      <c r="D2569" s="9"/>
      <c r="E2569" s="9"/>
      <c r="F2569" s="9"/>
      <c r="G2569" s="9"/>
      <c r="H2569" s="9"/>
      <c r="I2569" s="9"/>
    </row>
    <row r="2570" spans="1:9" ht="12" customHeight="1" x14ac:dyDescent="0.25">
      <c r="A2570" s="9"/>
      <c r="B2570" s="9"/>
      <c r="C2570" s="9"/>
      <c r="D2570" s="90" t="s">
        <v>4451</v>
      </c>
      <c r="E2570" s="90"/>
      <c r="F2570" s="90"/>
      <c r="G2570" s="90"/>
      <c r="H2570" s="90"/>
      <c r="I2570" s="90"/>
    </row>
    <row r="2571" spans="1:9" ht="9.9499999999999993" customHeight="1" x14ac:dyDescent="0.25">
      <c r="A2571" s="86"/>
      <c r="B2571" s="86"/>
      <c r="C2571" s="86"/>
      <c r="D2571" s="86"/>
      <c r="E2571" s="9"/>
      <c r="F2571" s="9"/>
      <c r="G2571" s="9"/>
      <c r="H2571" s="9"/>
      <c r="I2571" s="9"/>
    </row>
    <row r="2572" spans="1:9" ht="42.95" customHeight="1" x14ac:dyDescent="0.25">
      <c r="A2572" s="88" t="s">
        <v>2450</v>
      </c>
      <c r="B2572" s="88"/>
      <c r="C2572" s="88"/>
      <c r="D2572" s="88"/>
      <c r="E2572" s="88"/>
      <c r="F2572" s="88"/>
      <c r="G2572" s="88"/>
      <c r="H2572" s="88"/>
      <c r="I2572" s="88"/>
    </row>
    <row r="2573" spans="1:9" ht="15" customHeight="1" x14ac:dyDescent="0.25">
      <c r="A2573" s="89"/>
      <c r="B2573" s="89"/>
      <c r="C2573" s="14" t="s">
        <v>2076</v>
      </c>
      <c r="D2573" s="14" t="s">
        <v>2056</v>
      </c>
      <c r="E2573" s="14" t="s">
        <v>2058</v>
      </c>
      <c r="F2573" s="14" t="s">
        <v>2092</v>
      </c>
      <c r="G2573" s="14" t="s">
        <v>2086</v>
      </c>
      <c r="H2573" s="14" t="s">
        <v>2059</v>
      </c>
      <c r="I2573" s="9"/>
    </row>
    <row r="2574" spans="1:9" ht="18.95" customHeight="1" x14ac:dyDescent="0.25">
      <c r="A2574" s="15" t="s">
        <v>2087</v>
      </c>
      <c r="B2574" s="16" t="s">
        <v>2186</v>
      </c>
      <c r="C2574" s="17">
        <v>4855.25</v>
      </c>
      <c r="D2574" s="17">
        <v>0.1</v>
      </c>
      <c r="E2574" s="17">
        <v>1</v>
      </c>
      <c r="F2574" s="17">
        <v>12</v>
      </c>
      <c r="G2574" s="17">
        <v>1.5</v>
      </c>
      <c r="H2574" s="18">
        <v>8739.4500000000007</v>
      </c>
      <c r="I2574" s="9"/>
    </row>
    <row r="2575" spans="1:9" ht="18.95" customHeight="1" x14ac:dyDescent="0.25">
      <c r="A2575" s="15" t="s">
        <v>2089</v>
      </c>
      <c r="B2575" s="16" t="s">
        <v>2186</v>
      </c>
      <c r="C2575" s="17">
        <v>983.83</v>
      </c>
      <c r="D2575" s="17">
        <v>0.1</v>
      </c>
      <c r="E2575" s="17">
        <v>1</v>
      </c>
      <c r="F2575" s="17">
        <v>12</v>
      </c>
      <c r="G2575" s="17">
        <v>1.5</v>
      </c>
      <c r="H2575" s="18">
        <v>1770.89</v>
      </c>
      <c r="I2575" s="9"/>
    </row>
    <row r="2576" spans="1:9" ht="27" customHeight="1" x14ac:dyDescent="0.25">
      <c r="A2576" s="15" t="s">
        <v>2090</v>
      </c>
      <c r="B2576" s="16" t="s">
        <v>2186</v>
      </c>
      <c r="C2576" s="17">
        <v>4.5999999999999996</v>
      </c>
      <c r="D2576" s="17">
        <v>0.1</v>
      </c>
      <c r="E2576" s="17">
        <v>4</v>
      </c>
      <c r="F2576" s="17">
        <v>12</v>
      </c>
      <c r="G2576" s="17">
        <v>1.5</v>
      </c>
      <c r="H2576" s="18">
        <v>33.119999999999997</v>
      </c>
      <c r="I2576" s="9"/>
    </row>
    <row r="2577" spans="1:9" ht="15" customHeight="1" x14ac:dyDescent="0.25">
      <c r="A2577" s="19"/>
      <c r="B2577" s="20"/>
      <c r="C2577" s="21"/>
      <c r="D2577" s="21"/>
      <c r="E2577" s="21"/>
      <c r="F2577" s="21"/>
      <c r="G2577" s="21"/>
      <c r="H2577" s="22">
        <v>10543.46</v>
      </c>
      <c r="I2577" s="9"/>
    </row>
    <row r="2578" spans="1:9" ht="9.9499999999999993" customHeight="1" x14ac:dyDescent="0.25">
      <c r="A2578" s="86"/>
      <c r="B2578" s="86"/>
      <c r="C2578" s="86"/>
      <c r="D2578" s="9"/>
      <c r="E2578" s="9"/>
      <c r="F2578" s="9"/>
      <c r="G2578" s="9"/>
      <c r="H2578" s="9"/>
      <c r="I2578" s="9"/>
    </row>
    <row r="2579" spans="1:9" ht="12" customHeight="1" x14ac:dyDescent="0.25">
      <c r="A2579" s="9"/>
      <c r="B2579" s="9"/>
      <c r="C2579" s="9"/>
      <c r="D2579" s="90" t="s">
        <v>4452</v>
      </c>
      <c r="E2579" s="90"/>
      <c r="F2579" s="90"/>
      <c r="G2579" s="90"/>
      <c r="H2579" s="90"/>
      <c r="I2579" s="90"/>
    </row>
    <row r="2580" spans="1:9" ht="9.9499999999999993" customHeight="1" x14ac:dyDescent="0.25">
      <c r="A2580" s="86"/>
      <c r="B2580" s="86"/>
      <c r="C2580" s="86"/>
      <c r="D2580" s="86"/>
      <c r="E2580" s="9"/>
      <c r="F2580" s="9"/>
      <c r="G2580" s="9"/>
      <c r="H2580" s="9"/>
      <c r="I2580" s="9"/>
    </row>
    <row r="2581" spans="1:9" ht="20.100000000000001" customHeight="1" x14ac:dyDescent="0.25">
      <c r="A2581" s="88" t="s">
        <v>2451</v>
      </c>
      <c r="B2581" s="88"/>
      <c r="C2581" s="88"/>
      <c r="D2581" s="88"/>
      <c r="E2581" s="88"/>
      <c r="F2581" s="88"/>
      <c r="G2581" s="88"/>
      <c r="H2581" s="88"/>
      <c r="I2581" s="88"/>
    </row>
    <row r="2582" spans="1:9" ht="15" customHeight="1" x14ac:dyDescent="0.25">
      <c r="A2582" s="89"/>
      <c r="B2582" s="89"/>
      <c r="C2582" s="14" t="s">
        <v>2076</v>
      </c>
      <c r="D2582" s="14" t="s">
        <v>2056</v>
      </c>
      <c r="E2582" s="14" t="s">
        <v>2086</v>
      </c>
      <c r="F2582" s="14" t="s">
        <v>2059</v>
      </c>
      <c r="G2582" s="9"/>
      <c r="H2582" s="9"/>
      <c r="I2582" s="9"/>
    </row>
    <row r="2583" spans="1:9" ht="18.95" customHeight="1" x14ac:dyDescent="0.25">
      <c r="A2583" s="15" t="s">
        <v>2096</v>
      </c>
      <c r="B2583" s="16" t="s">
        <v>2097</v>
      </c>
      <c r="C2583" s="17">
        <v>4855.25</v>
      </c>
      <c r="D2583" s="17">
        <v>0.1</v>
      </c>
      <c r="E2583" s="17">
        <v>1.5</v>
      </c>
      <c r="F2583" s="18">
        <v>728.29</v>
      </c>
      <c r="G2583" s="9"/>
      <c r="H2583" s="9"/>
      <c r="I2583" s="9"/>
    </row>
    <row r="2584" spans="1:9" ht="15" customHeight="1" x14ac:dyDescent="0.25">
      <c r="A2584" s="19"/>
      <c r="B2584" s="20"/>
      <c r="C2584" s="21"/>
      <c r="D2584" s="21"/>
      <c r="E2584" s="21"/>
      <c r="F2584" s="22">
        <v>728.29</v>
      </c>
      <c r="G2584" s="9"/>
      <c r="H2584" s="9"/>
      <c r="I2584" s="9"/>
    </row>
    <row r="2585" spans="1:9" ht="9.9499999999999993" customHeight="1" x14ac:dyDescent="0.25">
      <c r="A2585" s="86"/>
      <c r="B2585" s="86"/>
      <c r="C2585" s="86"/>
      <c r="D2585" s="9"/>
      <c r="E2585" s="9"/>
      <c r="F2585" s="9"/>
      <c r="G2585" s="9"/>
      <c r="H2585" s="9"/>
      <c r="I2585" s="9"/>
    </row>
    <row r="2586" spans="1:9" ht="12" customHeight="1" x14ac:dyDescent="0.25">
      <c r="A2586" s="9"/>
      <c r="B2586" s="9"/>
      <c r="C2586" s="9"/>
      <c r="D2586" s="90" t="s">
        <v>4453</v>
      </c>
      <c r="E2586" s="90"/>
      <c r="F2586" s="90"/>
      <c r="G2586" s="90"/>
      <c r="H2586" s="90"/>
      <c r="I2586" s="90"/>
    </row>
    <row r="2587" spans="1:9" ht="9.9499999999999993" customHeight="1" x14ac:dyDescent="0.25">
      <c r="A2587" s="86"/>
      <c r="B2587" s="86"/>
      <c r="C2587" s="86"/>
      <c r="D2587" s="86"/>
      <c r="E2587" s="9"/>
      <c r="F2587" s="9"/>
      <c r="G2587" s="9"/>
      <c r="H2587" s="9"/>
      <c r="I2587" s="9"/>
    </row>
    <row r="2588" spans="1:9" ht="30.95" customHeight="1" x14ac:dyDescent="0.25">
      <c r="A2588" s="88" t="s">
        <v>2452</v>
      </c>
      <c r="B2588" s="88"/>
      <c r="C2588" s="88"/>
      <c r="D2588" s="88"/>
      <c r="E2588" s="88"/>
      <c r="F2588" s="88"/>
      <c r="G2588" s="88"/>
      <c r="H2588" s="88"/>
      <c r="I2588" s="88"/>
    </row>
    <row r="2589" spans="1:9" ht="15" customHeight="1" x14ac:dyDescent="0.25">
      <c r="A2589" s="89"/>
      <c r="B2589" s="89"/>
      <c r="C2589" s="14" t="s">
        <v>2076</v>
      </c>
      <c r="D2589" s="14" t="s">
        <v>2079</v>
      </c>
      <c r="E2589" s="14" t="s">
        <v>2092</v>
      </c>
      <c r="F2589" s="14" t="s">
        <v>2086</v>
      </c>
      <c r="G2589" s="14" t="s">
        <v>2059</v>
      </c>
      <c r="H2589" s="9"/>
      <c r="I2589" s="9"/>
    </row>
    <row r="2590" spans="1:9" ht="27" customHeight="1" x14ac:dyDescent="0.25">
      <c r="A2590" s="15" t="s">
        <v>2099</v>
      </c>
      <c r="B2590" s="16" t="s">
        <v>2100</v>
      </c>
      <c r="C2590" s="17">
        <v>983.83</v>
      </c>
      <c r="D2590" s="17">
        <v>0.1</v>
      </c>
      <c r="E2590" s="17">
        <v>29.7</v>
      </c>
      <c r="F2590" s="17">
        <v>1.5</v>
      </c>
      <c r="G2590" s="18">
        <v>4382.96</v>
      </c>
      <c r="H2590" s="9"/>
      <c r="I2590" s="9"/>
    </row>
    <row r="2591" spans="1:9" ht="15" customHeight="1" x14ac:dyDescent="0.25">
      <c r="A2591" s="19"/>
      <c r="B2591" s="20"/>
      <c r="C2591" s="21"/>
      <c r="D2591" s="21"/>
      <c r="E2591" s="21"/>
      <c r="F2591" s="21"/>
      <c r="G2591" s="22">
        <v>4382.96</v>
      </c>
      <c r="H2591" s="9"/>
      <c r="I2591" s="9"/>
    </row>
    <row r="2592" spans="1:9" ht="9.9499999999999993" customHeight="1" x14ac:dyDescent="0.25">
      <c r="A2592" s="86"/>
      <c r="B2592" s="86"/>
      <c r="C2592" s="86"/>
      <c r="D2592" s="9"/>
      <c r="E2592" s="9"/>
      <c r="F2592" s="9"/>
      <c r="G2592" s="9"/>
      <c r="H2592" s="9"/>
      <c r="I2592" s="9"/>
    </row>
    <row r="2593" spans="1:9" ht="12" customHeight="1" x14ac:dyDescent="0.25">
      <c r="A2593" s="9"/>
      <c r="B2593" s="9"/>
      <c r="C2593" s="9"/>
      <c r="D2593" s="90" t="s">
        <v>4454</v>
      </c>
      <c r="E2593" s="90"/>
      <c r="F2593" s="90"/>
      <c r="G2593" s="90"/>
      <c r="H2593" s="90"/>
      <c r="I2593" s="90"/>
    </row>
    <row r="2594" spans="1:9" ht="9.9499999999999993" customHeight="1" x14ac:dyDescent="0.25">
      <c r="A2594" s="86"/>
      <c r="B2594" s="86"/>
      <c r="C2594" s="86"/>
      <c r="D2594" s="86"/>
      <c r="E2594" s="9"/>
      <c r="F2594" s="9"/>
      <c r="G2594" s="9"/>
      <c r="H2594" s="9"/>
      <c r="I2594" s="9"/>
    </row>
    <row r="2595" spans="1:9" ht="30.95" customHeight="1" x14ac:dyDescent="0.25">
      <c r="A2595" s="88" t="s">
        <v>2453</v>
      </c>
      <c r="B2595" s="88"/>
      <c r="C2595" s="88"/>
      <c r="D2595" s="88"/>
      <c r="E2595" s="88"/>
      <c r="F2595" s="88"/>
      <c r="G2595" s="88"/>
      <c r="H2595" s="88"/>
      <c r="I2595" s="88"/>
    </row>
    <row r="2596" spans="1:9" ht="15" customHeight="1" x14ac:dyDescent="0.25">
      <c r="A2596" s="89"/>
      <c r="B2596" s="89"/>
      <c r="C2596" s="14" t="s">
        <v>2076</v>
      </c>
      <c r="D2596" s="14" t="s">
        <v>2079</v>
      </c>
      <c r="E2596" s="14" t="s">
        <v>2059</v>
      </c>
      <c r="F2596" s="9"/>
      <c r="G2596" s="9"/>
      <c r="H2596" s="9"/>
      <c r="I2596" s="9"/>
    </row>
    <row r="2597" spans="1:9" ht="18.95" customHeight="1" x14ac:dyDescent="0.25">
      <c r="A2597" s="15" t="s">
        <v>2080</v>
      </c>
      <c r="B2597" s="16" t="s">
        <v>2081</v>
      </c>
      <c r="C2597" s="17">
        <v>983.83</v>
      </c>
      <c r="D2597" s="17">
        <v>0.1</v>
      </c>
      <c r="E2597" s="18">
        <v>98.38</v>
      </c>
      <c r="F2597" s="9"/>
      <c r="G2597" s="9"/>
      <c r="H2597" s="9"/>
      <c r="I2597" s="9"/>
    </row>
    <row r="2598" spans="1:9" ht="15" customHeight="1" x14ac:dyDescent="0.25">
      <c r="A2598" s="19"/>
      <c r="B2598" s="20"/>
      <c r="C2598" s="21"/>
      <c r="D2598" s="21"/>
      <c r="E2598" s="22">
        <v>98.38</v>
      </c>
      <c r="F2598" s="9"/>
      <c r="G2598" s="9"/>
      <c r="H2598" s="9"/>
      <c r="I2598" s="9"/>
    </row>
    <row r="2599" spans="1:9" ht="9.9499999999999993" customHeight="1" x14ac:dyDescent="0.25">
      <c r="A2599" s="86"/>
      <c r="B2599" s="86"/>
      <c r="C2599" s="86"/>
      <c r="D2599" s="9"/>
      <c r="E2599" s="9"/>
      <c r="F2599" s="9"/>
      <c r="G2599" s="9"/>
      <c r="H2599" s="9"/>
      <c r="I2599" s="9"/>
    </row>
    <row r="2600" spans="1:9" ht="12" customHeight="1" x14ac:dyDescent="0.25">
      <c r="A2600" s="9"/>
      <c r="B2600" s="9"/>
      <c r="C2600" s="9"/>
      <c r="D2600" s="90" t="s">
        <v>4449</v>
      </c>
      <c r="E2600" s="90"/>
      <c r="F2600" s="90"/>
      <c r="G2600" s="90"/>
      <c r="H2600" s="90"/>
      <c r="I2600" s="90"/>
    </row>
    <row r="2601" spans="1:9" ht="9.9499999999999993" customHeight="1" x14ac:dyDescent="0.25">
      <c r="A2601" s="86"/>
      <c r="B2601" s="86"/>
      <c r="C2601" s="86"/>
      <c r="D2601" s="86"/>
      <c r="E2601" s="9"/>
      <c r="F2601" s="9"/>
      <c r="G2601" s="9"/>
      <c r="H2601" s="9"/>
      <c r="I2601" s="9"/>
    </row>
    <row r="2602" spans="1:9" ht="30.95" customHeight="1" x14ac:dyDescent="0.25">
      <c r="A2602" s="88" t="s">
        <v>2454</v>
      </c>
      <c r="B2602" s="88"/>
      <c r="C2602" s="88"/>
      <c r="D2602" s="88"/>
      <c r="E2602" s="88"/>
      <c r="F2602" s="88"/>
      <c r="G2602" s="88"/>
      <c r="H2602" s="88"/>
      <c r="I2602" s="88"/>
    </row>
    <row r="2603" spans="1:9" ht="15" customHeight="1" x14ac:dyDescent="0.25">
      <c r="A2603" s="89"/>
      <c r="B2603" s="89"/>
      <c r="C2603" s="14" t="s">
        <v>2076</v>
      </c>
      <c r="D2603" s="14" t="s">
        <v>2059</v>
      </c>
      <c r="E2603" s="9"/>
      <c r="F2603" s="9"/>
      <c r="G2603" s="9"/>
      <c r="H2603" s="9"/>
      <c r="I2603" s="9"/>
    </row>
    <row r="2604" spans="1:9" ht="18.95" customHeight="1" x14ac:dyDescent="0.25">
      <c r="A2604" s="15" t="s">
        <v>2170</v>
      </c>
      <c r="B2604" s="16" t="s">
        <v>2076</v>
      </c>
      <c r="C2604" s="17">
        <v>983.83</v>
      </c>
      <c r="D2604" s="18">
        <v>983.83</v>
      </c>
      <c r="E2604" s="9"/>
      <c r="F2604" s="9"/>
      <c r="G2604" s="9"/>
      <c r="H2604" s="9"/>
      <c r="I2604" s="9"/>
    </row>
    <row r="2605" spans="1:9" ht="15" customHeight="1" x14ac:dyDescent="0.25">
      <c r="A2605" s="19"/>
      <c r="B2605" s="20"/>
      <c r="C2605" s="21"/>
      <c r="D2605" s="22">
        <v>983.83</v>
      </c>
      <c r="E2605" s="9"/>
      <c r="F2605" s="9"/>
      <c r="G2605" s="9"/>
      <c r="H2605" s="9"/>
      <c r="I2605" s="9"/>
    </row>
    <row r="2606" spans="1:9" ht="9.9499999999999993" customHeight="1" x14ac:dyDescent="0.25">
      <c r="A2606" s="86"/>
      <c r="B2606" s="86"/>
      <c r="C2606" s="86"/>
      <c r="D2606" s="9"/>
      <c r="E2606" s="9"/>
      <c r="F2606" s="9"/>
      <c r="G2606" s="9"/>
      <c r="H2606" s="9"/>
      <c r="I2606" s="9"/>
    </row>
    <row r="2607" spans="1:9" ht="12" customHeight="1" x14ac:dyDescent="0.25">
      <c r="A2607" s="9"/>
      <c r="B2607" s="9"/>
      <c r="C2607" s="9"/>
      <c r="D2607" s="90" t="s">
        <v>4455</v>
      </c>
      <c r="E2607" s="90"/>
      <c r="F2607" s="90"/>
      <c r="G2607" s="90"/>
      <c r="H2607" s="90"/>
      <c r="I2607" s="90"/>
    </row>
    <row r="2608" spans="1:9" ht="9.9499999999999993" customHeight="1" x14ac:dyDescent="0.25">
      <c r="A2608" s="86"/>
      <c r="B2608" s="86"/>
      <c r="C2608" s="86"/>
      <c r="D2608" s="86"/>
      <c r="E2608" s="9"/>
      <c r="F2608" s="9"/>
      <c r="G2608" s="9"/>
      <c r="H2608" s="9"/>
      <c r="I2608" s="9"/>
    </row>
    <row r="2609" spans="1:9" ht="42.95" customHeight="1" x14ac:dyDescent="0.25">
      <c r="A2609" s="88" t="s">
        <v>2455</v>
      </c>
      <c r="B2609" s="88"/>
      <c r="C2609" s="88"/>
      <c r="D2609" s="88"/>
      <c r="E2609" s="88"/>
      <c r="F2609" s="88"/>
      <c r="G2609" s="88"/>
      <c r="H2609" s="88"/>
      <c r="I2609" s="88"/>
    </row>
    <row r="2610" spans="1:9" ht="15" customHeight="1" x14ac:dyDescent="0.25">
      <c r="A2610" s="89"/>
      <c r="B2610" s="89"/>
      <c r="C2610" s="14" t="s">
        <v>2069</v>
      </c>
      <c r="D2610" s="14" t="s">
        <v>2058</v>
      </c>
      <c r="E2610" s="14" t="s">
        <v>2059</v>
      </c>
      <c r="F2610" s="9"/>
      <c r="G2610" s="9"/>
      <c r="H2610" s="9"/>
      <c r="I2610" s="9"/>
    </row>
    <row r="2611" spans="1:9" ht="12.95" customHeight="1" x14ac:dyDescent="0.25">
      <c r="A2611" s="15"/>
      <c r="B2611" s="16" t="s">
        <v>2104</v>
      </c>
      <c r="C2611" s="17">
        <v>833.33</v>
      </c>
      <c r="D2611" s="17">
        <v>1</v>
      </c>
      <c r="E2611" s="18">
        <v>833.33</v>
      </c>
      <c r="F2611" s="9"/>
      <c r="G2611" s="9"/>
      <c r="H2611" s="9"/>
      <c r="I2611" s="9"/>
    </row>
    <row r="2612" spans="1:9" ht="15" customHeight="1" x14ac:dyDescent="0.25">
      <c r="A2612" s="19"/>
      <c r="B2612" s="20"/>
      <c r="C2612" s="21"/>
      <c r="D2612" s="21"/>
      <c r="E2612" s="22">
        <v>833.33</v>
      </c>
      <c r="F2612" s="9"/>
      <c r="G2612" s="9"/>
      <c r="H2612" s="9"/>
      <c r="I2612" s="9"/>
    </row>
    <row r="2613" spans="1:9" ht="9.9499999999999993" customHeight="1" x14ac:dyDescent="0.25">
      <c r="A2613" s="86"/>
      <c r="B2613" s="86"/>
      <c r="C2613" s="86"/>
      <c r="D2613" s="9"/>
      <c r="E2613" s="9"/>
      <c r="F2613" s="9"/>
      <c r="G2613" s="9"/>
      <c r="H2613" s="9"/>
      <c r="I2613" s="9"/>
    </row>
    <row r="2614" spans="1:9" ht="12" customHeight="1" x14ac:dyDescent="0.25">
      <c r="A2614" s="9"/>
      <c r="B2614" s="9"/>
      <c r="C2614" s="9"/>
      <c r="D2614" s="90" t="s">
        <v>4456</v>
      </c>
      <c r="E2614" s="90"/>
      <c r="F2614" s="90"/>
      <c r="G2614" s="90"/>
      <c r="H2614" s="90"/>
      <c r="I2614" s="90"/>
    </row>
    <row r="2615" spans="1:9" ht="9.9499999999999993" customHeight="1" x14ac:dyDescent="0.25">
      <c r="A2615" s="86"/>
      <c r="B2615" s="86"/>
      <c r="C2615" s="86"/>
      <c r="D2615" s="86"/>
      <c r="E2615" s="9"/>
      <c r="F2615" s="9"/>
      <c r="G2615" s="9"/>
      <c r="H2615" s="9"/>
      <c r="I2615" s="9"/>
    </row>
    <row r="2616" spans="1:9" ht="30.95" customHeight="1" x14ac:dyDescent="0.25">
      <c r="A2616" s="88" t="s">
        <v>2456</v>
      </c>
      <c r="B2616" s="88"/>
      <c r="C2616" s="88"/>
      <c r="D2616" s="88"/>
      <c r="E2616" s="88"/>
      <c r="F2616" s="88"/>
      <c r="G2616" s="88"/>
      <c r="H2616" s="88"/>
      <c r="I2616" s="88"/>
    </row>
    <row r="2617" spans="1:9" ht="15" customHeight="1" x14ac:dyDescent="0.25">
      <c r="A2617" s="89"/>
      <c r="B2617" s="89"/>
      <c r="C2617" s="14" t="s">
        <v>2069</v>
      </c>
      <c r="D2617" s="14" t="s">
        <v>2058</v>
      </c>
      <c r="E2617" s="14" t="s">
        <v>2059</v>
      </c>
      <c r="F2617" s="9"/>
      <c r="G2617" s="9"/>
      <c r="H2617" s="9"/>
      <c r="I2617" s="9"/>
    </row>
    <row r="2618" spans="1:9" ht="12.95" customHeight="1" x14ac:dyDescent="0.25">
      <c r="A2618" s="15"/>
      <c r="B2618" s="16" t="s">
        <v>2104</v>
      </c>
      <c r="C2618" s="17">
        <v>833.33</v>
      </c>
      <c r="D2618" s="17">
        <v>1</v>
      </c>
      <c r="E2618" s="18">
        <v>833.33</v>
      </c>
      <c r="F2618" s="9"/>
      <c r="G2618" s="9"/>
      <c r="H2618" s="9"/>
      <c r="I2618" s="9"/>
    </row>
    <row r="2619" spans="1:9" ht="15" customHeight="1" x14ac:dyDescent="0.25">
      <c r="A2619" s="19"/>
      <c r="B2619" s="20"/>
      <c r="C2619" s="21"/>
      <c r="D2619" s="21"/>
      <c r="E2619" s="22">
        <v>833.33</v>
      </c>
      <c r="F2619" s="9"/>
      <c r="G2619" s="9"/>
      <c r="H2619" s="9"/>
      <c r="I2619" s="9"/>
    </row>
    <row r="2620" spans="1:9" ht="9.9499999999999993" customHeight="1" x14ac:dyDescent="0.25">
      <c r="A2620" s="86"/>
      <c r="B2620" s="86"/>
      <c r="C2620" s="86"/>
      <c r="D2620" s="9"/>
      <c r="E2620" s="9"/>
      <c r="F2620" s="9"/>
      <c r="G2620" s="9"/>
      <c r="H2620" s="9"/>
      <c r="I2620" s="9"/>
    </row>
    <row r="2621" spans="1:9" ht="12" customHeight="1" x14ac:dyDescent="0.25">
      <c r="A2621" s="9"/>
      <c r="B2621" s="9"/>
      <c r="C2621" s="9"/>
      <c r="D2621" s="90" t="s">
        <v>4456</v>
      </c>
      <c r="E2621" s="90"/>
      <c r="F2621" s="90"/>
      <c r="G2621" s="90"/>
      <c r="H2621" s="90"/>
      <c r="I2621" s="90"/>
    </row>
    <row r="2622" spans="1:9" ht="9.9499999999999993" customHeight="1" x14ac:dyDescent="0.25">
      <c r="A2622" s="86"/>
      <c r="B2622" s="86"/>
      <c r="C2622" s="86"/>
      <c r="D2622" s="86"/>
      <c r="E2622" s="9"/>
      <c r="F2622" s="9"/>
      <c r="G2622" s="9"/>
      <c r="H2622" s="9"/>
      <c r="I2622" s="9"/>
    </row>
    <row r="2623" spans="1:9" ht="42.95" customHeight="1" x14ac:dyDescent="0.25">
      <c r="A2623" s="88" t="s">
        <v>2457</v>
      </c>
      <c r="B2623" s="88"/>
      <c r="C2623" s="88"/>
      <c r="D2623" s="88"/>
      <c r="E2623" s="88"/>
      <c r="F2623" s="88"/>
      <c r="G2623" s="88"/>
      <c r="H2623" s="88"/>
      <c r="I2623" s="88"/>
    </row>
    <row r="2624" spans="1:9" ht="15" customHeight="1" x14ac:dyDescent="0.25">
      <c r="A2624" s="89"/>
      <c r="B2624" s="89"/>
      <c r="C2624" s="14" t="s">
        <v>2058</v>
      </c>
      <c r="D2624" s="14" t="s">
        <v>2059</v>
      </c>
      <c r="E2624" s="9"/>
      <c r="F2624" s="9"/>
      <c r="G2624" s="9"/>
      <c r="H2624" s="9"/>
      <c r="I2624" s="9"/>
    </row>
    <row r="2625" spans="1:9" ht="12.95" customHeight="1" x14ac:dyDescent="0.25">
      <c r="A2625" s="15"/>
      <c r="B2625" s="16" t="s">
        <v>2058</v>
      </c>
      <c r="C2625" s="17">
        <v>4</v>
      </c>
      <c r="D2625" s="18">
        <v>4</v>
      </c>
      <c r="E2625" s="9"/>
      <c r="F2625" s="9"/>
      <c r="G2625" s="9"/>
      <c r="H2625" s="9"/>
      <c r="I2625" s="9"/>
    </row>
    <row r="2626" spans="1:9" ht="15" customHeight="1" x14ac:dyDescent="0.25">
      <c r="A2626" s="19"/>
      <c r="B2626" s="20"/>
      <c r="C2626" s="21"/>
      <c r="D2626" s="22">
        <v>4</v>
      </c>
      <c r="E2626" s="9"/>
      <c r="F2626" s="9"/>
      <c r="G2626" s="9"/>
      <c r="H2626" s="9"/>
      <c r="I2626" s="9"/>
    </row>
    <row r="2627" spans="1:9" ht="9.9499999999999993" customHeight="1" x14ac:dyDescent="0.25">
      <c r="A2627" s="86"/>
      <c r="B2627" s="86"/>
      <c r="C2627" s="86"/>
      <c r="D2627" s="9"/>
      <c r="E2627" s="9"/>
      <c r="F2627" s="9"/>
      <c r="G2627" s="9"/>
      <c r="H2627" s="9"/>
      <c r="I2627" s="9"/>
    </row>
    <row r="2628" spans="1:9" ht="12" customHeight="1" x14ac:dyDescent="0.25">
      <c r="A2628" s="9"/>
      <c r="B2628" s="9"/>
      <c r="C2628" s="9"/>
      <c r="D2628" s="90" t="s">
        <v>4255</v>
      </c>
      <c r="E2628" s="90"/>
      <c r="F2628" s="90"/>
      <c r="G2628" s="90"/>
      <c r="H2628" s="90"/>
      <c r="I2628" s="90"/>
    </row>
    <row r="2629" spans="1:9" ht="9.9499999999999993" customHeight="1" x14ac:dyDescent="0.25">
      <c r="A2629" s="86"/>
      <c r="B2629" s="86"/>
      <c r="C2629" s="86"/>
      <c r="D2629" s="86"/>
      <c r="E2629" s="9"/>
      <c r="F2629" s="9"/>
      <c r="G2629" s="9"/>
      <c r="H2629" s="9"/>
      <c r="I2629" s="9"/>
    </row>
    <row r="2630" spans="1:9" ht="30.95" customHeight="1" x14ac:dyDescent="0.25">
      <c r="A2630" s="88" t="s">
        <v>2458</v>
      </c>
      <c r="B2630" s="88"/>
      <c r="C2630" s="88"/>
      <c r="D2630" s="88"/>
      <c r="E2630" s="88"/>
      <c r="F2630" s="88"/>
      <c r="G2630" s="88"/>
      <c r="H2630" s="88"/>
      <c r="I2630" s="88"/>
    </row>
    <row r="2631" spans="1:9" ht="15" customHeight="1" x14ac:dyDescent="0.25">
      <c r="A2631" s="89"/>
      <c r="B2631" s="89"/>
      <c r="C2631" s="14" t="s">
        <v>2076</v>
      </c>
      <c r="D2631" s="14" t="s">
        <v>2059</v>
      </c>
      <c r="E2631" s="9"/>
      <c r="F2631" s="9"/>
      <c r="G2631" s="9"/>
      <c r="H2631" s="9"/>
      <c r="I2631" s="9"/>
    </row>
    <row r="2632" spans="1:9" ht="12.95" customHeight="1" x14ac:dyDescent="0.25">
      <c r="A2632" s="15" t="s">
        <v>2108</v>
      </c>
      <c r="B2632" s="16" t="s">
        <v>2076</v>
      </c>
      <c r="C2632" s="17">
        <v>983.83</v>
      </c>
      <c r="D2632" s="18">
        <v>983.83</v>
      </c>
      <c r="E2632" s="9"/>
      <c r="F2632" s="9"/>
      <c r="G2632" s="9"/>
      <c r="H2632" s="9"/>
      <c r="I2632" s="9"/>
    </row>
    <row r="2633" spans="1:9" ht="15" customHeight="1" x14ac:dyDescent="0.25">
      <c r="A2633" s="19"/>
      <c r="B2633" s="20"/>
      <c r="C2633" s="21"/>
      <c r="D2633" s="22">
        <v>983.83</v>
      </c>
      <c r="E2633" s="9"/>
      <c r="F2633" s="9"/>
      <c r="G2633" s="9"/>
      <c r="H2633" s="9"/>
      <c r="I2633" s="9"/>
    </row>
    <row r="2634" spans="1:9" ht="9.9499999999999993" customHeight="1" x14ac:dyDescent="0.25">
      <c r="A2634" s="86"/>
      <c r="B2634" s="86"/>
      <c r="C2634" s="86"/>
      <c r="D2634" s="9"/>
      <c r="E2634" s="9"/>
      <c r="F2634" s="9"/>
      <c r="G2634" s="9"/>
      <c r="H2634" s="9"/>
      <c r="I2634" s="9"/>
    </row>
    <row r="2635" spans="1:9" ht="12" customHeight="1" x14ac:dyDescent="0.25">
      <c r="A2635" s="9"/>
      <c r="B2635" s="9"/>
      <c r="C2635" s="9"/>
      <c r="D2635" s="90" t="s">
        <v>4455</v>
      </c>
      <c r="E2635" s="90"/>
      <c r="F2635" s="90"/>
      <c r="G2635" s="90"/>
      <c r="H2635" s="90"/>
      <c r="I2635" s="90"/>
    </row>
    <row r="2636" spans="1:9" ht="9.9499999999999993" customHeight="1" x14ac:dyDescent="0.25">
      <c r="A2636" s="86"/>
      <c r="B2636" s="86"/>
      <c r="C2636" s="86"/>
      <c r="D2636" s="86"/>
      <c r="E2636" s="9"/>
      <c r="F2636" s="9"/>
      <c r="G2636" s="9"/>
      <c r="H2636" s="9"/>
      <c r="I2636" s="9"/>
    </row>
    <row r="2637" spans="1:9" ht="42.95" customHeight="1" x14ac:dyDescent="0.25">
      <c r="A2637" s="88" t="s">
        <v>2459</v>
      </c>
      <c r="B2637" s="88"/>
      <c r="C2637" s="88"/>
      <c r="D2637" s="88"/>
      <c r="E2637" s="88"/>
      <c r="F2637" s="88"/>
      <c r="G2637" s="88"/>
      <c r="H2637" s="88"/>
      <c r="I2637" s="88"/>
    </row>
    <row r="2638" spans="1:9" ht="15" customHeight="1" x14ac:dyDescent="0.25">
      <c r="A2638" s="89"/>
      <c r="B2638" s="89"/>
      <c r="C2638" s="14" t="s">
        <v>2058</v>
      </c>
      <c r="D2638" s="14" t="s">
        <v>2059</v>
      </c>
      <c r="E2638" s="9"/>
      <c r="F2638" s="9"/>
      <c r="G2638" s="9"/>
      <c r="H2638" s="9"/>
      <c r="I2638" s="9"/>
    </row>
    <row r="2639" spans="1:9" ht="12.95" customHeight="1" x14ac:dyDescent="0.25">
      <c r="A2639" s="15"/>
      <c r="B2639" s="16" t="s">
        <v>2058</v>
      </c>
      <c r="C2639" s="17">
        <v>2</v>
      </c>
      <c r="D2639" s="18">
        <v>2</v>
      </c>
      <c r="E2639" s="9"/>
      <c r="F2639" s="9"/>
      <c r="G2639" s="9"/>
      <c r="H2639" s="9"/>
      <c r="I2639" s="9"/>
    </row>
    <row r="2640" spans="1:9" ht="15" customHeight="1" x14ac:dyDescent="0.25">
      <c r="A2640" s="19"/>
      <c r="B2640" s="20"/>
      <c r="C2640" s="21"/>
      <c r="D2640" s="22">
        <v>2</v>
      </c>
      <c r="E2640" s="9"/>
      <c r="F2640" s="9"/>
      <c r="G2640" s="9"/>
      <c r="H2640" s="9"/>
      <c r="I2640" s="9"/>
    </row>
    <row r="2641" spans="1:9" ht="9.9499999999999993" customHeight="1" x14ac:dyDescent="0.25">
      <c r="A2641" s="86"/>
      <c r="B2641" s="86"/>
      <c r="C2641" s="86"/>
      <c r="D2641" s="9"/>
      <c r="E2641" s="9"/>
      <c r="F2641" s="9"/>
      <c r="G2641" s="9"/>
      <c r="H2641" s="9"/>
      <c r="I2641" s="9"/>
    </row>
    <row r="2642" spans="1:9" ht="12" customHeight="1" x14ac:dyDescent="0.25">
      <c r="A2642" s="9"/>
      <c r="B2642" s="9"/>
      <c r="C2642" s="9"/>
      <c r="D2642" s="90" t="s">
        <v>4257</v>
      </c>
      <c r="E2642" s="90"/>
      <c r="F2642" s="90"/>
      <c r="G2642" s="90"/>
      <c r="H2642" s="90"/>
      <c r="I2642" s="90"/>
    </row>
    <row r="2643" spans="1:9" ht="9.9499999999999993" customHeight="1" x14ac:dyDescent="0.25">
      <c r="A2643" s="86"/>
      <c r="B2643" s="86"/>
      <c r="C2643" s="86"/>
      <c r="D2643" s="86"/>
      <c r="E2643" s="9"/>
      <c r="F2643" s="9"/>
      <c r="G2643" s="9"/>
      <c r="H2643" s="9"/>
      <c r="I2643" s="9"/>
    </row>
    <row r="2644" spans="1:9" ht="30.95" customHeight="1" x14ac:dyDescent="0.25">
      <c r="A2644" s="88" t="s">
        <v>2460</v>
      </c>
      <c r="B2644" s="88"/>
      <c r="C2644" s="88"/>
      <c r="D2644" s="88"/>
      <c r="E2644" s="88"/>
      <c r="F2644" s="88"/>
      <c r="G2644" s="88"/>
      <c r="H2644" s="88"/>
      <c r="I2644" s="88"/>
    </row>
    <row r="2645" spans="1:9" ht="15" customHeight="1" x14ac:dyDescent="0.25">
      <c r="A2645" s="89"/>
      <c r="B2645" s="89"/>
      <c r="C2645" s="14" t="s">
        <v>2076</v>
      </c>
      <c r="D2645" s="14" t="s">
        <v>2058</v>
      </c>
      <c r="E2645" s="14" t="s">
        <v>2059</v>
      </c>
      <c r="F2645" s="9"/>
      <c r="G2645" s="9"/>
      <c r="H2645" s="9"/>
      <c r="I2645" s="9"/>
    </row>
    <row r="2646" spans="1:9" ht="18.95" customHeight="1" x14ac:dyDescent="0.25">
      <c r="A2646" s="15" t="s">
        <v>2110</v>
      </c>
      <c r="B2646" s="16" t="s">
        <v>2111</v>
      </c>
      <c r="C2646" s="17">
        <v>0.16</v>
      </c>
      <c r="D2646" s="17">
        <v>93</v>
      </c>
      <c r="E2646" s="18">
        <v>14.88</v>
      </c>
      <c r="F2646" s="9"/>
      <c r="G2646" s="9"/>
      <c r="H2646" s="9"/>
      <c r="I2646" s="9"/>
    </row>
    <row r="2647" spans="1:9" ht="15" customHeight="1" x14ac:dyDescent="0.25">
      <c r="A2647" s="19"/>
      <c r="B2647" s="20"/>
      <c r="C2647" s="21"/>
      <c r="D2647" s="21"/>
      <c r="E2647" s="22">
        <v>14.88</v>
      </c>
      <c r="F2647" s="9"/>
      <c r="G2647" s="9"/>
      <c r="H2647" s="9"/>
      <c r="I2647" s="9"/>
    </row>
    <row r="2648" spans="1:9" ht="9.9499999999999993" customHeight="1" x14ac:dyDescent="0.25">
      <c r="A2648" s="86"/>
      <c r="B2648" s="86"/>
      <c r="C2648" s="86"/>
      <c r="D2648" s="9"/>
      <c r="E2648" s="9"/>
      <c r="F2648" s="9"/>
      <c r="G2648" s="9"/>
      <c r="H2648" s="9"/>
      <c r="I2648" s="9"/>
    </row>
    <row r="2649" spans="1:9" ht="12" customHeight="1" x14ac:dyDescent="0.25">
      <c r="A2649" s="9"/>
      <c r="B2649" s="9"/>
      <c r="C2649" s="9"/>
      <c r="D2649" s="90" t="s">
        <v>4256</v>
      </c>
      <c r="E2649" s="90"/>
      <c r="F2649" s="90"/>
      <c r="G2649" s="90"/>
      <c r="H2649" s="90"/>
      <c r="I2649" s="90"/>
    </row>
    <row r="2650" spans="1:9" ht="9.9499999999999993" customHeight="1" x14ac:dyDescent="0.25">
      <c r="A2650" s="86"/>
      <c r="B2650" s="86"/>
      <c r="C2650" s="86"/>
      <c r="D2650" s="86"/>
      <c r="E2650" s="9"/>
      <c r="F2650" s="9"/>
      <c r="G2650" s="9"/>
      <c r="H2650" s="9"/>
      <c r="I2650" s="9"/>
    </row>
    <row r="2651" spans="1:9" ht="30.95" customHeight="1" x14ac:dyDescent="0.25">
      <c r="A2651" s="88" t="s">
        <v>2461</v>
      </c>
      <c r="B2651" s="88"/>
      <c r="C2651" s="88"/>
      <c r="D2651" s="88"/>
      <c r="E2651" s="88"/>
      <c r="F2651" s="88"/>
      <c r="G2651" s="88"/>
      <c r="H2651" s="88"/>
      <c r="I2651" s="88"/>
    </row>
    <row r="2652" spans="1:9" ht="15" customHeight="1" x14ac:dyDescent="0.25">
      <c r="A2652" s="89"/>
      <c r="B2652" s="89"/>
      <c r="C2652" s="14" t="s">
        <v>2058</v>
      </c>
      <c r="D2652" s="14" t="s">
        <v>2059</v>
      </c>
      <c r="E2652" s="9"/>
      <c r="F2652" s="9"/>
      <c r="G2652" s="9"/>
      <c r="H2652" s="9"/>
      <c r="I2652" s="9"/>
    </row>
    <row r="2653" spans="1:9" ht="12.95" customHeight="1" x14ac:dyDescent="0.25">
      <c r="A2653" s="15"/>
      <c r="B2653" s="16" t="s">
        <v>2058</v>
      </c>
      <c r="C2653" s="17">
        <v>8</v>
      </c>
      <c r="D2653" s="18">
        <v>8</v>
      </c>
      <c r="E2653" s="9"/>
      <c r="F2653" s="9"/>
      <c r="G2653" s="9"/>
      <c r="H2653" s="9"/>
      <c r="I2653" s="9"/>
    </row>
    <row r="2654" spans="1:9" ht="15" customHeight="1" x14ac:dyDescent="0.25">
      <c r="A2654" s="19"/>
      <c r="B2654" s="20"/>
      <c r="C2654" s="21"/>
      <c r="D2654" s="22">
        <v>8</v>
      </c>
      <c r="E2654" s="9"/>
      <c r="F2654" s="9"/>
      <c r="G2654" s="9"/>
      <c r="H2654" s="9"/>
      <c r="I2654" s="9"/>
    </row>
    <row r="2655" spans="1:9" ht="9.9499999999999993" customHeight="1" x14ac:dyDescent="0.25">
      <c r="A2655" s="86"/>
      <c r="B2655" s="86"/>
      <c r="C2655" s="86"/>
      <c r="D2655" s="9"/>
      <c r="E2655" s="9"/>
      <c r="F2655" s="9"/>
      <c r="G2655" s="9"/>
      <c r="H2655" s="9"/>
      <c r="I2655" s="9"/>
    </row>
    <row r="2656" spans="1:9" ht="12" customHeight="1" x14ac:dyDescent="0.25">
      <c r="A2656" s="9"/>
      <c r="B2656" s="9"/>
      <c r="C2656" s="9"/>
      <c r="D2656" s="90" t="s">
        <v>4258</v>
      </c>
      <c r="E2656" s="90"/>
      <c r="F2656" s="90"/>
      <c r="G2656" s="90"/>
      <c r="H2656" s="90"/>
      <c r="I2656" s="90"/>
    </row>
    <row r="2657" spans="1:9" ht="9.9499999999999993" customHeight="1" x14ac:dyDescent="0.25">
      <c r="A2657" s="86"/>
      <c r="B2657" s="86"/>
      <c r="C2657" s="86"/>
      <c r="D2657" s="86"/>
      <c r="E2657" s="9"/>
      <c r="F2657" s="9"/>
      <c r="G2657" s="9"/>
      <c r="H2657" s="9"/>
      <c r="I2657" s="9"/>
    </row>
    <row r="2658" spans="1:9" ht="20.100000000000001" customHeight="1" x14ac:dyDescent="0.25">
      <c r="A2658" s="88" t="s">
        <v>2462</v>
      </c>
      <c r="B2658" s="88"/>
      <c r="C2658" s="88"/>
      <c r="D2658" s="88"/>
      <c r="E2658" s="88"/>
      <c r="F2658" s="88"/>
      <c r="G2658" s="88"/>
      <c r="H2658" s="88"/>
      <c r="I2658" s="88"/>
    </row>
    <row r="2659" spans="1:9" ht="15" customHeight="1" x14ac:dyDescent="0.25">
      <c r="A2659" s="89"/>
      <c r="B2659" s="89"/>
      <c r="C2659" s="14" t="s">
        <v>2076</v>
      </c>
      <c r="D2659" s="14" t="s">
        <v>2059</v>
      </c>
      <c r="E2659" s="9"/>
      <c r="F2659" s="9"/>
      <c r="G2659" s="9"/>
      <c r="H2659" s="9"/>
      <c r="I2659" s="9"/>
    </row>
    <row r="2660" spans="1:9" ht="12.95" customHeight="1" x14ac:dyDescent="0.25">
      <c r="A2660" s="15"/>
      <c r="B2660" s="16" t="s">
        <v>2076</v>
      </c>
      <c r="C2660" s="17">
        <v>387.57</v>
      </c>
      <c r="D2660" s="18">
        <v>387.57</v>
      </c>
      <c r="E2660" s="9"/>
      <c r="F2660" s="9"/>
      <c r="G2660" s="9"/>
      <c r="H2660" s="9"/>
      <c r="I2660" s="9"/>
    </row>
    <row r="2661" spans="1:9" ht="15" customHeight="1" x14ac:dyDescent="0.25">
      <c r="A2661" s="19"/>
      <c r="B2661" s="20"/>
      <c r="C2661" s="21"/>
      <c r="D2661" s="22">
        <v>387.57</v>
      </c>
      <c r="E2661" s="9"/>
      <c r="F2661" s="9"/>
      <c r="G2661" s="9"/>
      <c r="H2661" s="9"/>
      <c r="I2661" s="9"/>
    </row>
    <row r="2662" spans="1:9" ht="9.9499999999999993" customHeight="1" x14ac:dyDescent="0.25">
      <c r="A2662" s="86"/>
      <c r="B2662" s="86"/>
      <c r="C2662" s="86"/>
      <c r="D2662" s="9"/>
      <c r="E2662" s="9"/>
      <c r="F2662" s="9"/>
      <c r="G2662" s="9"/>
      <c r="H2662" s="9"/>
      <c r="I2662" s="9"/>
    </row>
    <row r="2663" spans="1:9" ht="12" customHeight="1" x14ac:dyDescent="0.25">
      <c r="A2663" s="9"/>
      <c r="B2663" s="9"/>
      <c r="C2663" s="9"/>
      <c r="D2663" s="90" t="s">
        <v>4457</v>
      </c>
      <c r="E2663" s="90"/>
      <c r="F2663" s="90"/>
      <c r="G2663" s="90"/>
      <c r="H2663" s="90"/>
      <c r="I2663" s="90"/>
    </row>
    <row r="2664" spans="1:9" ht="9.9499999999999993" customHeight="1" x14ac:dyDescent="0.25">
      <c r="A2664" s="86"/>
      <c r="B2664" s="86"/>
      <c r="C2664" s="86"/>
      <c r="D2664" s="86"/>
      <c r="E2664" s="9"/>
      <c r="F2664" s="9"/>
      <c r="G2664" s="9"/>
      <c r="H2664" s="9"/>
      <c r="I2664" s="9"/>
    </row>
    <row r="2665" spans="1:9" ht="30.95" customHeight="1" x14ac:dyDescent="0.25">
      <c r="A2665" s="88" t="s">
        <v>2463</v>
      </c>
      <c r="B2665" s="88"/>
      <c r="C2665" s="88"/>
      <c r="D2665" s="88"/>
      <c r="E2665" s="88"/>
      <c r="F2665" s="88"/>
      <c r="G2665" s="88"/>
      <c r="H2665" s="88"/>
      <c r="I2665" s="88"/>
    </row>
    <row r="2666" spans="1:9" ht="15" customHeight="1" x14ac:dyDescent="0.25">
      <c r="A2666" s="89"/>
      <c r="B2666" s="89"/>
      <c r="C2666" s="14" t="s">
        <v>2076</v>
      </c>
      <c r="D2666" s="14" t="s">
        <v>2059</v>
      </c>
      <c r="E2666" s="9"/>
      <c r="F2666" s="9"/>
      <c r="G2666" s="9"/>
      <c r="H2666" s="9"/>
      <c r="I2666" s="9"/>
    </row>
    <row r="2667" spans="1:9" ht="12.95" customHeight="1" x14ac:dyDescent="0.25">
      <c r="A2667" s="15" t="s">
        <v>2108</v>
      </c>
      <c r="B2667" s="16" t="s">
        <v>2076</v>
      </c>
      <c r="C2667" s="17">
        <v>983.83</v>
      </c>
      <c r="D2667" s="18">
        <v>983.83</v>
      </c>
      <c r="E2667" s="9"/>
      <c r="F2667" s="9"/>
      <c r="G2667" s="9"/>
      <c r="H2667" s="9"/>
      <c r="I2667" s="9"/>
    </row>
    <row r="2668" spans="1:9" ht="15" customHeight="1" x14ac:dyDescent="0.25">
      <c r="A2668" s="19"/>
      <c r="B2668" s="20"/>
      <c r="C2668" s="21"/>
      <c r="D2668" s="22">
        <v>983.83</v>
      </c>
      <c r="E2668" s="9"/>
      <c r="F2668" s="9"/>
      <c r="G2668" s="9"/>
      <c r="H2668" s="9"/>
      <c r="I2668" s="9"/>
    </row>
    <row r="2669" spans="1:9" ht="9.9499999999999993" customHeight="1" x14ac:dyDescent="0.25">
      <c r="A2669" s="86"/>
      <c r="B2669" s="86"/>
      <c r="C2669" s="86"/>
      <c r="D2669" s="9"/>
      <c r="E2669" s="9"/>
      <c r="F2669" s="9"/>
      <c r="G2669" s="9"/>
      <c r="H2669" s="9"/>
      <c r="I2669" s="9"/>
    </row>
    <row r="2670" spans="1:9" ht="12" customHeight="1" x14ac:dyDescent="0.25">
      <c r="A2670" s="9"/>
      <c r="B2670" s="9"/>
      <c r="C2670" s="9"/>
      <c r="D2670" s="90" t="s">
        <v>4455</v>
      </c>
      <c r="E2670" s="90"/>
      <c r="F2670" s="90"/>
      <c r="G2670" s="90"/>
      <c r="H2670" s="90"/>
      <c r="I2670" s="90"/>
    </row>
    <row r="2671" spans="1:9" ht="9.9499999999999993" customHeight="1" x14ac:dyDescent="0.25">
      <c r="A2671" s="86"/>
      <c r="B2671" s="86"/>
      <c r="C2671" s="86"/>
      <c r="D2671" s="86"/>
      <c r="E2671" s="9"/>
      <c r="F2671" s="9"/>
      <c r="G2671" s="9"/>
      <c r="H2671" s="9"/>
      <c r="I2671" s="9"/>
    </row>
    <row r="2672" spans="1:9" ht="20.100000000000001" customHeight="1" x14ac:dyDescent="0.25">
      <c r="A2672" s="88" t="s">
        <v>2464</v>
      </c>
      <c r="B2672" s="88"/>
      <c r="C2672" s="88"/>
      <c r="D2672" s="88"/>
      <c r="E2672" s="88"/>
      <c r="F2672" s="88"/>
      <c r="G2672" s="88"/>
      <c r="H2672" s="88"/>
      <c r="I2672" s="88"/>
    </row>
    <row r="2673" spans="1:9" ht="15" customHeight="1" x14ac:dyDescent="0.25">
      <c r="A2673" s="89"/>
      <c r="B2673" s="89"/>
      <c r="C2673" s="14" t="s">
        <v>2069</v>
      </c>
      <c r="D2673" s="14" t="s">
        <v>2058</v>
      </c>
      <c r="E2673" s="14" t="s">
        <v>2059</v>
      </c>
      <c r="F2673" s="9"/>
      <c r="G2673" s="9"/>
      <c r="H2673" s="9"/>
      <c r="I2673" s="9"/>
    </row>
    <row r="2674" spans="1:9" ht="12.95" customHeight="1" x14ac:dyDescent="0.25">
      <c r="A2674" s="15"/>
      <c r="B2674" s="16" t="s">
        <v>2104</v>
      </c>
      <c r="C2674" s="17">
        <v>205.46</v>
      </c>
      <c r="D2674" s="17">
        <v>1</v>
      </c>
      <c r="E2674" s="18">
        <v>205.46</v>
      </c>
      <c r="F2674" s="9"/>
      <c r="G2674" s="9"/>
      <c r="H2674" s="9"/>
      <c r="I2674" s="9"/>
    </row>
    <row r="2675" spans="1:9" ht="15" customHeight="1" x14ac:dyDescent="0.25">
      <c r="A2675" s="19"/>
      <c r="B2675" s="20"/>
      <c r="C2675" s="21"/>
      <c r="D2675" s="21"/>
      <c r="E2675" s="22">
        <v>205.46</v>
      </c>
      <c r="F2675" s="9"/>
      <c r="G2675" s="9"/>
      <c r="H2675" s="9"/>
      <c r="I2675" s="9"/>
    </row>
    <row r="2676" spans="1:9" ht="9.9499999999999993" customHeight="1" x14ac:dyDescent="0.25">
      <c r="A2676" s="86"/>
      <c r="B2676" s="86"/>
      <c r="C2676" s="86"/>
      <c r="D2676" s="9"/>
      <c r="E2676" s="9"/>
      <c r="F2676" s="9"/>
      <c r="G2676" s="9"/>
      <c r="H2676" s="9"/>
      <c r="I2676" s="9"/>
    </row>
    <row r="2677" spans="1:9" ht="12" customHeight="1" x14ac:dyDescent="0.25">
      <c r="A2677" s="9"/>
      <c r="B2677" s="9"/>
      <c r="C2677" s="9"/>
      <c r="D2677" s="90" t="s">
        <v>4458</v>
      </c>
      <c r="E2677" s="90"/>
      <c r="F2677" s="90"/>
      <c r="G2677" s="90"/>
      <c r="H2677" s="90"/>
      <c r="I2677" s="90"/>
    </row>
    <row r="2678" spans="1:9" ht="9.9499999999999993" customHeight="1" x14ac:dyDescent="0.25">
      <c r="A2678" s="86"/>
      <c r="B2678" s="86"/>
      <c r="C2678" s="86"/>
      <c r="D2678" s="86"/>
      <c r="E2678" s="9"/>
      <c r="F2678" s="9"/>
      <c r="G2678" s="9"/>
      <c r="H2678" s="9"/>
      <c r="I2678" s="9"/>
    </row>
    <row r="2679" spans="1:9" ht="30.95" customHeight="1" x14ac:dyDescent="0.25">
      <c r="A2679" s="88" t="s">
        <v>2465</v>
      </c>
      <c r="B2679" s="88"/>
      <c r="C2679" s="88"/>
      <c r="D2679" s="88"/>
      <c r="E2679" s="88"/>
      <c r="F2679" s="88"/>
      <c r="G2679" s="88"/>
      <c r="H2679" s="88"/>
      <c r="I2679" s="88"/>
    </row>
    <row r="2680" spans="1:9" ht="15" customHeight="1" x14ac:dyDescent="0.25">
      <c r="A2680" s="89"/>
      <c r="B2680" s="89"/>
      <c r="C2680" s="14" t="s">
        <v>2076</v>
      </c>
      <c r="D2680" s="14" t="s">
        <v>2059</v>
      </c>
      <c r="E2680" s="9"/>
      <c r="F2680" s="9"/>
      <c r="G2680" s="9"/>
      <c r="H2680" s="9"/>
      <c r="I2680" s="9"/>
    </row>
    <row r="2681" spans="1:9" ht="12.95" customHeight="1" x14ac:dyDescent="0.25">
      <c r="A2681" s="15" t="s">
        <v>2077</v>
      </c>
      <c r="B2681" s="16" t="s">
        <v>2076</v>
      </c>
      <c r="C2681" s="17">
        <v>4842.38</v>
      </c>
      <c r="D2681" s="18">
        <v>4842.38</v>
      </c>
      <c r="E2681" s="9"/>
      <c r="F2681" s="9"/>
      <c r="G2681" s="9"/>
      <c r="H2681" s="9"/>
      <c r="I2681" s="9"/>
    </row>
    <row r="2682" spans="1:9" ht="15" customHeight="1" x14ac:dyDescent="0.25">
      <c r="A2682" s="19"/>
      <c r="B2682" s="20"/>
      <c r="C2682" s="21"/>
      <c r="D2682" s="22">
        <v>4842.38</v>
      </c>
      <c r="E2682" s="9"/>
      <c r="F2682" s="9"/>
      <c r="G2682" s="9"/>
      <c r="H2682" s="9"/>
      <c r="I2682" s="9"/>
    </row>
    <row r="2683" spans="1:9" ht="9.9499999999999993" customHeight="1" x14ac:dyDescent="0.25">
      <c r="A2683" s="86"/>
      <c r="B2683" s="86"/>
      <c r="C2683" s="86"/>
      <c r="D2683" s="9"/>
      <c r="E2683" s="9"/>
      <c r="F2683" s="9"/>
      <c r="G2683" s="9"/>
      <c r="H2683" s="9"/>
      <c r="I2683" s="9"/>
    </row>
    <row r="2684" spans="1:9" ht="12" customHeight="1" x14ac:dyDescent="0.25">
      <c r="A2684" s="9"/>
      <c r="B2684" s="9"/>
      <c r="C2684" s="9"/>
      <c r="D2684" s="90" t="s">
        <v>4459</v>
      </c>
      <c r="E2684" s="90"/>
      <c r="F2684" s="90"/>
      <c r="G2684" s="90"/>
      <c r="H2684" s="90"/>
      <c r="I2684" s="90"/>
    </row>
    <row r="2685" spans="1:9" ht="9.9499999999999993" customHeight="1" x14ac:dyDescent="0.25">
      <c r="A2685" s="86"/>
      <c r="B2685" s="86"/>
      <c r="C2685" s="86"/>
      <c r="D2685" s="86"/>
      <c r="E2685" s="9"/>
      <c r="F2685" s="9"/>
      <c r="G2685" s="9"/>
      <c r="H2685" s="9"/>
      <c r="I2685" s="9"/>
    </row>
    <row r="2686" spans="1:9" ht="30.95" customHeight="1" x14ac:dyDescent="0.25">
      <c r="A2686" s="88" t="s">
        <v>2466</v>
      </c>
      <c r="B2686" s="88"/>
      <c r="C2686" s="88"/>
      <c r="D2686" s="88"/>
      <c r="E2686" s="88"/>
      <c r="F2686" s="88"/>
      <c r="G2686" s="88"/>
      <c r="H2686" s="88"/>
      <c r="I2686" s="88"/>
    </row>
    <row r="2687" spans="1:9" ht="15" customHeight="1" x14ac:dyDescent="0.25">
      <c r="A2687" s="89"/>
      <c r="B2687" s="89"/>
      <c r="C2687" s="14" t="s">
        <v>2076</v>
      </c>
      <c r="D2687" s="14" t="s">
        <v>2079</v>
      </c>
      <c r="E2687" s="14" t="s">
        <v>2059</v>
      </c>
      <c r="F2687" s="9"/>
      <c r="G2687" s="9"/>
      <c r="H2687" s="9"/>
      <c r="I2687" s="9"/>
    </row>
    <row r="2688" spans="1:9" ht="18.95" customHeight="1" x14ac:dyDescent="0.25">
      <c r="A2688" s="15" t="s">
        <v>2080</v>
      </c>
      <c r="B2688" s="16" t="s">
        <v>2081</v>
      </c>
      <c r="C2688" s="17">
        <v>973.67</v>
      </c>
      <c r="D2688" s="17">
        <v>0.1</v>
      </c>
      <c r="E2688" s="18">
        <v>97.37</v>
      </c>
      <c r="F2688" s="9"/>
      <c r="G2688" s="9"/>
      <c r="H2688" s="9"/>
      <c r="I2688" s="9"/>
    </row>
    <row r="2689" spans="1:9" ht="15" customHeight="1" x14ac:dyDescent="0.25">
      <c r="A2689" s="19"/>
      <c r="B2689" s="20"/>
      <c r="C2689" s="21"/>
      <c r="D2689" s="21"/>
      <c r="E2689" s="22">
        <v>97.37</v>
      </c>
      <c r="F2689" s="9"/>
      <c r="G2689" s="9"/>
      <c r="H2689" s="9"/>
      <c r="I2689" s="9"/>
    </row>
    <row r="2690" spans="1:9" ht="9.9499999999999993" customHeight="1" x14ac:dyDescent="0.25">
      <c r="A2690" s="86"/>
      <c r="B2690" s="86"/>
      <c r="C2690" s="86"/>
      <c r="D2690" s="9"/>
      <c r="E2690" s="9"/>
      <c r="F2690" s="9"/>
      <c r="G2690" s="9"/>
      <c r="H2690" s="9"/>
      <c r="I2690" s="9"/>
    </row>
    <row r="2691" spans="1:9" ht="12" customHeight="1" x14ac:dyDescent="0.25">
      <c r="A2691" s="9"/>
      <c r="B2691" s="9"/>
      <c r="C2691" s="9"/>
      <c r="D2691" s="90" t="s">
        <v>4460</v>
      </c>
      <c r="E2691" s="90"/>
      <c r="F2691" s="90"/>
      <c r="G2691" s="90"/>
      <c r="H2691" s="90"/>
      <c r="I2691" s="90"/>
    </row>
    <row r="2692" spans="1:9" ht="9.9499999999999993" customHeight="1" x14ac:dyDescent="0.25">
      <c r="A2692" s="86"/>
      <c r="B2692" s="86"/>
      <c r="C2692" s="86"/>
      <c r="D2692" s="86"/>
      <c r="E2692" s="9"/>
      <c r="F2692" s="9"/>
      <c r="G2692" s="9"/>
      <c r="H2692" s="9"/>
      <c r="I2692" s="9"/>
    </row>
    <row r="2693" spans="1:9" ht="30.95" customHeight="1" x14ac:dyDescent="0.25">
      <c r="A2693" s="88" t="s">
        <v>2467</v>
      </c>
      <c r="B2693" s="88"/>
      <c r="C2693" s="88"/>
      <c r="D2693" s="88"/>
      <c r="E2693" s="88"/>
      <c r="F2693" s="88"/>
      <c r="G2693" s="88"/>
      <c r="H2693" s="88"/>
      <c r="I2693" s="88"/>
    </row>
    <row r="2694" spans="1:9" ht="15" customHeight="1" x14ac:dyDescent="0.25">
      <c r="A2694" s="89"/>
      <c r="B2694" s="89"/>
      <c r="C2694" s="14" t="s">
        <v>2076</v>
      </c>
      <c r="D2694" s="14" t="s">
        <v>2079</v>
      </c>
      <c r="E2694" s="14" t="s">
        <v>2058</v>
      </c>
      <c r="F2694" s="14" t="s">
        <v>2059</v>
      </c>
      <c r="G2694" s="9"/>
      <c r="H2694" s="9"/>
      <c r="I2694" s="9"/>
    </row>
    <row r="2695" spans="1:9" ht="27" customHeight="1" x14ac:dyDescent="0.25">
      <c r="A2695" s="15" t="s">
        <v>2083</v>
      </c>
      <c r="B2695" s="16" t="s">
        <v>2084</v>
      </c>
      <c r="C2695" s="17">
        <v>4.3</v>
      </c>
      <c r="D2695" s="17">
        <v>0.1</v>
      </c>
      <c r="E2695" s="17">
        <v>4</v>
      </c>
      <c r="F2695" s="18">
        <v>1.72</v>
      </c>
      <c r="G2695" s="9"/>
      <c r="H2695" s="9"/>
      <c r="I2695" s="9"/>
    </row>
    <row r="2696" spans="1:9" ht="15" customHeight="1" x14ac:dyDescent="0.25">
      <c r="A2696" s="19"/>
      <c r="B2696" s="20"/>
      <c r="C2696" s="21"/>
      <c r="D2696" s="21"/>
      <c r="E2696" s="21"/>
      <c r="F2696" s="22">
        <v>1.72</v>
      </c>
      <c r="G2696" s="9"/>
      <c r="H2696" s="9"/>
      <c r="I2696" s="9"/>
    </row>
    <row r="2697" spans="1:9" ht="9.9499999999999993" customHeight="1" x14ac:dyDescent="0.25">
      <c r="A2697" s="86"/>
      <c r="B2697" s="86"/>
      <c r="C2697" s="86"/>
      <c r="D2697" s="9"/>
      <c r="E2697" s="9"/>
      <c r="F2697" s="9"/>
      <c r="G2697" s="9"/>
      <c r="H2697" s="9"/>
      <c r="I2697" s="9"/>
    </row>
    <row r="2698" spans="1:9" ht="12" customHeight="1" x14ac:dyDescent="0.25">
      <c r="A2698" s="9"/>
      <c r="B2698" s="9"/>
      <c r="C2698" s="9"/>
      <c r="D2698" s="90" t="s">
        <v>4313</v>
      </c>
      <c r="E2698" s="90"/>
      <c r="F2698" s="90"/>
      <c r="G2698" s="90"/>
      <c r="H2698" s="90"/>
      <c r="I2698" s="90"/>
    </row>
    <row r="2699" spans="1:9" ht="9.9499999999999993" customHeight="1" x14ac:dyDescent="0.25">
      <c r="A2699" s="86"/>
      <c r="B2699" s="86"/>
      <c r="C2699" s="86"/>
      <c r="D2699" s="86"/>
      <c r="E2699" s="9"/>
      <c r="F2699" s="9"/>
      <c r="G2699" s="9"/>
      <c r="H2699" s="9"/>
      <c r="I2699" s="9"/>
    </row>
    <row r="2700" spans="1:9" ht="42.95" customHeight="1" x14ac:dyDescent="0.25">
      <c r="A2700" s="88" t="s">
        <v>2468</v>
      </c>
      <c r="B2700" s="88"/>
      <c r="C2700" s="88"/>
      <c r="D2700" s="88"/>
      <c r="E2700" s="88"/>
      <c r="F2700" s="88"/>
      <c r="G2700" s="88"/>
      <c r="H2700" s="88"/>
      <c r="I2700" s="88"/>
    </row>
    <row r="2701" spans="1:9" ht="15" customHeight="1" x14ac:dyDescent="0.25">
      <c r="A2701" s="89"/>
      <c r="B2701" s="89"/>
      <c r="C2701" s="14" t="s">
        <v>2076</v>
      </c>
      <c r="D2701" s="14" t="s">
        <v>2056</v>
      </c>
      <c r="E2701" s="14" t="s">
        <v>2058</v>
      </c>
      <c r="F2701" s="14" t="s">
        <v>2086</v>
      </c>
      <c r="G2701" s="14" t="s">
        <v>2059</v>
      </c>
      <c r="H2701" s="9"/>
      <c r="I2701" s="9"/>
    </row>
    <row r="2702" spans="1:9" ht="18.95" customHeight="1" x14ac:dyDescent="0.25">
      <c r="A2702" s="15" t="s">
        <v>2087</v>
      </c>
      <c r="B2702" s="16" t="s">
        <v>2088</v>
      </c>
      <c r="C2702" s="17">
        <v>4842.38</v>
      </c>
      <c r="D2702" s="17">
        <v>0.1</v>
      </c>
      <c r="E2702" s="17">
        <v>1</v>
      </c>
      <c r="F2702" s="17">
        <v>1.5</v>
      </c>
      <c r="G2702" s="18">
        <v>726.36</v>
      </c>
      <c r="H2702" s="9"/>
      <c r="I2702" s="9"/>
    </row>
    <row r="2703" spans="1:9" ht="18.95" customHeight="1" x14ac:dyDescent="0.25">
      <c r="A2703" s="15" t="s">
        <v>2089</v>
      </c>
      <c r="B2703" s="16" t="s">
        <v>2088</v>
      </c>
      <c r="C2703" s="17">
        <v>973.67</v>
      </c>
      <c r="D2703" s="17">
        <v>0.1</v>
      </c>
      <c r="E2703" s="17">
        <v>1</v>
      </c>
      <c r="F2703" s="17">
        <v>1.5</v>
      </c>
      <c r="G2703" s="18">
        <v>146.05000000000001</v>
      </c>
      <c r="H2703" s="9"/>
      <c r="I2703" s="9"/>
    </row>
    <row r="2704" spans="1:9" ht="27" customHeight="1" x14ac:dyDescent="0.25">
      <c r="A2704" s="15" t="s">
        <v>2090</v>
      </c>
      <c r="B2704" s="16" t="s">
        <v>2088</v>
      </c>
      <c r="C2704" s="17">
        <v>4.5999999999999996</v>
      </c>
      <c r="D2704" s="17">
        <v>0.1</v>
      </c>
      <c r="E2704" s="17">
        <v>4</v>
      </c>
      <c r="F2704" s="17">
        <v>1.5</v>
      </c>
      <c r="G2704" s="18">
        <v>2.76</v>
      </c>
      <c r="H2704" s="9"/>
      <c r="I2704" s="9"/>
    </row>
    <row r="2705" spans="1:9" ht="15" customHeight="1" x14ac:dyDescent="0.25">
      <c r="A2705" s="19"/>
      <c r="B2705" s="20"/>
      <c r="C2705" s="21"/>
      <c r="D2705" s="21"/>
      <c r="E2705" s="21"/>
      <c r="F2705" s="21"/>
      <c r="G2705" s="22">
        <v>875.17</v>
      </c>
      <c r="H2705" s="9"/>
      <c r="I2705" s="9"/>
    </row>
    <row r="2706" spans="1:9" ht="9.9499999999999993" customHeight="1" x14ac:dyDescent="0.25">
      <c r="A2706" s="86"/>
      <c r="B2706" s="86"/>
      <c r="C2706" s="86"/>
      <c r="D2706" s="9"/>
      <c r="E2706" s="9"/>
      <c r="F2706" s="9"/>
      <c r="G2706" s="9"/>
      <c r="H2706" s="9"/>
      <c r="I2706" s="9"/>
    </row>
    <row r="2707" spans="1:9" ht="12" customHeight="1" x14ac:dyDescent="0.25">
      <c r="A2707" s="9"/>
      <c r="B2707" s="9"/>
      <c r="C2707" s="9"/>
      <c r="D2707" s="90" t="s">
        <v>4461</v>
      </c>
      <c r="E2707" s="90"/>
      <c r="F2707" s="90"/>
      <c r="G2707" s="90"/>
      <c r="H2707" s="90"/>
      <c r="I2707" s="90"/>
    </row>
    <row r="2708" spans="1:9" ht="9.9499999999999993" customHeight="1" x14ac:dyDescent="0.25">
      <c r="A2708" s="86"/>
      <c r="B2708" s="86"/>
      <c r="C2708" s="86"/>
      <c r="D2708" s="86"/>
      <c r="E2708" s="9"/>
      <c r="F2708" s="9"/>
      <c r="G2708" s="9"/>
      <c r="H2708" s="9"/>
      <c r="I2708" s="9"/>
    </row>
    <row r="2709" spans="1:9" ht="30.95" customHeight="1" x14ac:dyDescent="0.25">
      <c r="A2709" s="88" t="s">
        <v>2469</v>
      </c>
      <c r="B2709" s="88"/>
      <c r="C2709" s="88"/>
      <c r="D2709" s="88"/>
      <c r="E2709" s="88"/>
      <c r="F2709" s="88"/>
      <c r="G2709" s="88"/>
      <c r="H2709" s="88"/>
      <c r="I2709" s="88"/>
    </row>
    <row r="2710" spans="1:9" ht="15" customHeight="1" x14ac:dyDescent="0.25">
      <c r="A2710" s="89"/>
      <c r="B2710" s="89"/>
      <c r="C2710" s="14" t="s">
        <v>2076</v>
      </c>
      <c r="D2710" s="14" t="s">
        <v>2056</v>
      </c>
      <c r="E2710" s="14" t="s">
        <v>2058</v>
      </c>
      <c r="F2710" s="14" t="s">
        <v>2092</v>
      </c>
      <c r="G2710" s="14" t="s">
        <v>2086</v>
      </c>
      <c r="H2710" s="14" t="s">
        <v>2059</v>
      </c>
      <c r="I2710" s="9"/>
    </row>
    <row r="2711" spans="1:9" ht="18.95" customHeight="1" x14ac:dyDescent="0.25">
      <c r="A2711" s="15" t="s">
        <v>2087</v>
      </c>
      <c r="B2711" s="16" t="s">
        <v>2186</v>
      </c>
      <c r="C2711" s="17">
        <v>4842.38</v>
      </c>
      <c r="D2711" s="17">
        <v>0.1</v>
      </c>
      <c r="E2711" s="17">
        <v>1</v>
      </c>
      <c r="F2711" s="17">
        <v>30</v>
      </c>
      <c r="G2711" s="17">
        <v>1.5</v>
      </c>
      <c r="H2711" s="18">
        <v>21790.71</v>
      </c>
      <c r="I2711" s="9"/>
    </row>
    <row r="2712" spans="1:9" ht="18.95" customHeight="1" x14ac:dyDescent="0.25">
      <c r="A2712" s="15" t="s">
        <v>2089</v>
      </c>
      <c r="B2712" s="16" t="s">
        <v>2186</v>
      </c>
      <c r="C2712" s="17">
        <v>973.67</v>
      </c>
      <c r="D2712" s="17">
        <v>0.05</v>
      </c>
      <c r="E2712" s="17">
        <v>1</v>
      </c>
      <c r="F2712" s="17">
        <v>30</v>
      </c>
      <c r="G2712" s="17">
        <v>1.5</v>
      </c>
      <c r="H2712" s="18">
        <v>2190.7600000000002</v>
      </c>
      <c r="I2712" s="9"/>
    </row>
    <row r="2713" spans="1:9" ht="27" customHeight="1" x14ac:dyDescent="0.25">
      <c r="A2713" s="15" t="s">
        <v>2090</v>
      </c>
      <c r="B2713" s="16" t="s">
        <v>2186</v>
      </c>
      <c r="C2713" s="17">
        <v>4.5999999999999996</v>
      </c>
      <c r="D2713" s="17">
        <v>0.1</v>
      </c>
      <c r="E2713" s="17">
        <v>4</v>
      </c>
      <c r="F2713" s="17">
        <v>30</v>
      </c>
      <c r="G2713" s="17">
        <v>1.5</v>
      </c>
      <c r="H2713" s="18">
        <v>82.8</v>
      </c>
      <c r="I2713" s="9"/>
    </row>
    <row r="2714" spans="1:9" ht="15" customHeight="1" x14ac:dyDescent="0.25">
      <c r="A2714" s="19"/>
      <c r="B2714" s="20"/>
      <c r="C2714" s="21"/>
      <c r="D2714" s="21"/>
      <c r="E2714" s="21"/>
      <c r="F2714" s="21"/>
      <c r="G2714" s="21"/>
      <c r="H2714" s="22">
        <v>24064.27</v>
      </c>
      <c r="I2714" s="9"/>
    </row>
    <row r="2715" spans="1:9" ht="9.9499999999999993" customHeight="1" x14ac:dyDescent="0.25">
      <c r="A2715" s="86"/>
      <c r="B2715" s="86"/>
      <c r="C2715" s="86"/>
      <c r="D2715" s="9"/>
      <c r="E2715" s="9"/>
      <c r="F2715" s="9"/>
      <c r="G2715" s="9"/>
      <c r="H2715" s="9"/>
      <c r="I2715" s="9"/>
    </row>
    <row r="2716" spans="1:9" ht="12" customHeight="1" x14ac:dyDescent="0.25">
      <c r="A2716" s="9"/>
      <c r="B2716" s="9"/>
      <c r="C2716" s="9"/>
      <c r="D2716" s="90" t="s">
        <v>4462</v>
      </c>
      <c r="E2716" s="90"/>
      <c r="F2716" s="90"/>
      <c r="G2716" s="90"/>
      <c r="H2716" s="90"/>
      <c r="I2716" s="90"/>
    </row>
    <row r="2717" spans="1:9" ht="9.9499999999999993" customHeight="1" x14ac:dyDescent="0.25">
      <c r="A2717" s="86"/>
      <c r="B2717" s="86"/>
      <c r="C2717" s="86"/>
      <c r="D2717" s="86"/>
      <c r="E2717" s="9"/>
      <c r="F2717" s="9"/>
      <c r="G2717" s="9"/>
      <c r="H2717" s="9"/>
      <c r="I2717" s="9"/>
    </row>
    <row r="2718" spans="1:9" ht="42.95" customHeight="1" x14ac:dyDescent="0.25">
      <c r="A2718" s="88" t="s">
        <v>2470</v>
      </c>
      <c r="B2718" s="88"/>
      <c r="C2718" s="88"/>
      <c r="D2718" s="88"/>
      <c r="E2718" s="88"/>
      <c r="F2718" s="88"/>
      <c r="G2718" s="88"/>
      <c r="H2718" s="88"/>
      <c r="I2718" s="88"/>
    </row>
    <row r="2719" spans="1:9" ht="15" customHeight="1" x14ac:dyDescent="0.25">
      <c r="A2719" s="89"/>
      <c r="B2719" s="89"/>
      <c r="C2719" s="14" t="s">
        <v>2076</v>
      </c>
      <c r="D2719" s="14" t="s">
        <v>2056</v>
      </c>
      <c r="E2719" s="14" t="s">
        <v>2058</v>
      </c>
      <c r="F2719" s="14" t="s">
        <v>2092</v>
      </c>
      <c r="G2719" s="14" t="s">
        <v>2086</v>
      </c>
      <c r="H2719" s="14" t="s">
        <v>2059</v>
      </c>
      <c r="I2719" s="9"/>
    </row>
    <row r="2720" spans="1:9" ht="18.95" customHeight="1" x14ac:dyDescent="0.25">
      <c r="A2720" s="15" t="s">
        <v>2087</v>
      </c>
      <c r="B2720" s="16" t="s">
        <v>2186</v>
      </c>
      <c r="C2720" s="17">
        <v>4842.38</v>
      </c>
      <c r="D2720" s="17">
        <v>0.1</v>
      </c>
      <c r="E2720" s="17">
        <v>1</v>
      </c>
      <c r="F2720" s="17">
        <v>12</v>
      </c>
      <c r="G2720" s="17">
        <v>1.5</v>
      </c>
      <c r="H2720" s="18">
        <v>8716.2800000000007</v>
      </c>
      <c r="I2720" s="9"/>
    </row>
    <row r="2721" spans="1:9" ht="18.95" customHeight="1" x14ac:dyDescent="0.25">
      <c r="A2721" s="15" t="s">
        <v>2089</v>
      </c>
      <c r="B2721" s="16" t="s">
        <v>2186</v>
      </c>
      <c r="C2721" s="17">
        <v>973.67</v>
      </c>
      <c r="D2721" s="17">
        <v>0.1</v>
      </c>
      <c r="E2721" s="17">
        <v>1</v>
      </c>
      <c r="F2721" s="17">
        <v>12</v>
      </c>
      <c r="G2721" s="17">
        <v>1.5</v>
      </c>
      <c r="H2721" s="18">
        <v>1752.61</v>
      </c>
      <c r="I2721" s="9"/>
    </row>
    <row r="2722" spans="1:9" ht="27" customHeight="1" x14ac:dyDescent="0.25">
      <c r="A2722" s="15" t="s">
        <v>2090</v>
      </c>
      <c r="B2722" s="16" t="s">
        <v>2186</v>
      </c>
      <c r="C2722" s="17">
        <v>4.5999999999999996</v>
      </c>
      <c r="D2722" s="17">
        <v>0.1</v>
      </c>
      <c r="E2722" s="17">
        <v>4</v>
      </c>
      <c r="F2722" s="17">
        <v>12</v>
      </c>
      <c r="G2722" s="17">
        <v>1.5</v>
      </c>
      <c r="H2722" s="18">
        <v>33.119999999999997</v>
      </c>
      <c r="I2722" s="9"/>
    </row>
    <row r="2723" spans="1:9" ht="15" customHeight="1" x14ac:dyDescent="0.25">
      <c r="A2723" s="19"/>
      <c r="B2723" s="20"/>
      <c r="C2723" s="21"/>
      <c r="D2723" s="21"/>
      <c r="E2723" s="21"/>
      <c r="F2723" s="21"/>
      <c r="G2723" s="21"/>
      <c r="H2723" s="22">
        <v>10502.01</v>
      </c>
      <c r="I2723" s="9"/>
    </row>
    <row r="2724" spans="1:9" ht="9.9499999999999993" customHeight="1" x14ac:dyDescent="0.25">
      <c r="A2724" s="86"/>
      <c r="B2724" s="86"/>
      <c r="C2724" s="86"/>
      <c r="D2724" s="9"/>
      <c r="E2724" s="9"/>
      <c r="F2724" s="9"/>
      <c r="G2724" s="9"/>
      <c r="H2724" s="9"/>
      <c r="I2724" s="9"/>
    </row>
    <row r="2725" spans="1:9" ht="12" customHeight="1" x14ac:dyDescent="0.25">
      <c r="A2725" s="9"/>
      <c r="B2725" s="9"/>
      <c r="C2725" s="9"/>
      <c r="D2725" s="90" t="s">
        <v>4463</v>
      </c>
      <c r="E2725" s="90"/>
      <c r="F2725" s="90"/>
      <c r="G2725" s="90"/>
      <c r="H2725" s="90"/>
      <c r="I2725" s="90"/>
    </row>
    <row r="2726" spans="1:9" ht="9.9499999999999993" customHeight="1" x14ac:dyDescent="0.25">
      <c r="A2726" s="86"/>
      <c r="B2726" s="86"/>
      <c r="C2726" s="86"/>
      <c r="D2726" s="86"/>
      <c r="E2726" s="9"/>
      <c r="F2726" s="9"/>
      <c r="G2726" s="9"/>
      <c r="H2726" s="9"/>
      <c r="I2726" s="9"/>
    </row>
    <row r="2727" spans="1:9" ht="20.100000000000001" customHeight="1" x14ac:dyDescent="0.25">
      <c r="A2727" s="88" t="s">
        <v>2471</v>
      </c>
      <c r="B2727" s="88"/>
      <c r="C2727" s="88"/>
      <c r="D2727" s="88"/>
      <c r="E2727" s="88"/>
      <c r="F2727" s="88"/>
      <c r="G2727" s="88"/>
      <c r="H2727" s="88"/>
      <c r="I2727" s="88"/>
    </row>
    <row r="2728" spans="1:9" ht="15" customHeight="1" x14ac:dyDescent="0.25">
      <c r="A2728" s="89"/>
      <c r="B2728" s="89"/>
      <c r="C2728" s="14" t="s">
        <v>2076</v>
      </c>
      <c r="D2728" s="14" t="s">
        <v>2056</v>
      </c>
      <c r="E2728" s="14" t="s">
        <v>2086</v>
      </c>
      <c r="F2728" s="14" t="s">
        <v>2059</v>
      </c>
      <c r="G2728" s="9"/>
      <c r="H2728" s="9"/>
      <c r="I2728" s="9"/>
    </row>
    <row r="2729" spans="1:9" ht="18.95" customHeight="1" x14ac:dyDescent="0.25">
      <c r="A2729" s="15" t="s">
        <v>2096</v>
      </c>
      <c r="B2729" s="16" t="s">
        <v>2097</v>
      </c>
      <c r="C2729" s="17">
        <v>4842.38</v>
      </c>
      <c r="D2729" s="17">
        <v>0.1</v>
      </c>
      <c r="E2729" s="17">
        <v>1.5</v>
      </c>
      <c r="F2729" s="18">
        <v>726.36</v>
      </c>
      <c r="G2729" s="9"/>
      <c r="H2729" s="9"/>
      <c r="I2729" s="9"/>
    </row>
    <row r="2730" spans="1:9" ht="15" customHeight="1" x14ac:dyDescent="0.25">
      <c r="A2730" s="19"/>
      <c r="B2730" s="20"/>
      <c r="C2730" s="21"/>
      <c r="D2730" s="21"/>
      <c r="E2730" s="21"/>
      <c r="F2730" s="22">
        <v>726.36</v>
      </c>
      <c r="G2730" s="9"/>
      <c r="H2730" s="9"/>
      <c r="I2730" s="9"/>
    </row>
    <row r="2731" spans="1:9" ht="9.9499999999999993" customHeight="1" x14ac:dyDescent="0.25">
      <c r="A2731" s="86"/>
      <c r="B2731" s="86"/>
      <c r="C2731" s="86"/>
      <c r="D2731" s="9"/>
      <c r="E2731" s="9"/>
      <c r="F2731" s="9"/>
      <c r="G2731" s="9"/>
      <c r="H2731" s="9"/>
      <c r="I2731" s="9"/>
    </row>
    <row r="2732" spans="1:9" ht="12" customHeight="1" x14ac:dyDescent="0.25">
      <c r="A2732" s="9"/>
      <c r="B2732" s="9"/>
      <c r="C2732" s="9"/>
      <c r="D2732" s="90" t="s">
        <v>4464</v>
      </c>
      <c r="E2732" s="90"/>
      <c r="F2732" s="90"/>
      <c r="G2732" s="90"/>
      <c r="H2732" s="90"/>
      <c r="I2732" s="90"/>
    </row>
    <row r="2733" spans="1:9" ht="9.9499999999999993" customHeight="1" x14ac:dyDescent="0.25">
      <c r="A2733" s="86"/>
      <c r="B2733" s="86"/>
      <c r="C2733" s="86"/>
      <c r="D2733" s="86"/>
      <c r="E2733" s="9"/>
      <c r="F2733" s="9"/>
      <c r="G2733" s="9"/>
      <c r="H2733" s="9"/>
      <c r="I2733" s="9"/>
    </row>
    <row r="2734" spans="1:9" ht="30.95" customHeight="1" x14ac:dyDescent="0.25">
      <c r="A2734" s="88" t="s">
        <v>2472</v>
      </c>
      <c r="B2734" s="88"/>
      <c r="C2734" s="88"/>
      <c r="D2734" s="88"/>
      <c r="E2734" s="88"/>
      <c r="F2734" s="88"/>
      <c r="G2734" s="88"/>
      <c r="H2734" s="88"/>
      <c r="I2734" s="88"/>
    </row>
    <row r="2735" spans="1:9" ht="15" customHeight="1" x14ac:dyDescent="0.25">
      <c r="A2735" s="89"/>
      <c r="B2735" s="89"/>
      <c r="C2735" s="14" t="s">
        <v>2076</v>
      </c>
      <c r="D2735" s="14" t="s">
        <v>2079</v>
      </c>
      <c r="E2735" s="14" t="s">
        <v>2092</v>
      </c>
      <c r="F2735" s="14" t="s">
        <v>2086</v>
      </c>
      <c r="G2735" s="14" t="s">
        <v>2059</v>
      </c>
      <c r="H2735" s="9"/>
      <c r="I2735" s="9"/>
    </row>
    <row r="2736" spans="1:9" ht="27" customHeight="1" x14ac:dyDescent="0.25">
      <c r="A2736" s="15" t="s">
        <v>2099</v>
      </c>
      <c r="B2736" s="16" t="s">
        <v>2100</v>
      </c>
      <c r="C2736" s="17">
        <v>973.67</v>
      </c>
      <c r="D2736" s="17">
        <v>0.1</v>
      </c>
      <c r="E2736" s="17">
        <v>29.7</v>
      </c>
      <c r="F2736" s="17">
        <v>1.5</v>
      </c>
      <c r="G2736" s="18">
        <v>4337.7</v>
      </c>
      <c r="H2736" s="9"/>
      <c r="I2736" s="9"/>
    </row>
    <row r="2737" spans="1:9" ht="15" customHeight="1" x14ac:dyDescent="0.25">
      <c r="A2737" s="19"/>
      <c r="B2737" s="20"/>
      <c r="C2737" s="21"/>
      <c r="D2737" s="21"/>
      <c r="E2737" s="21"/>
      <c r="F2737" s="21"/>
      <c r="G2737" s="22">
        <v>4337.7</v>
      </c>
      <c r="H2737" s="9"/>
      <c r="I2737" s="9"/>
    </row>
    <row r="2738" spans="1:9" ht="9.9499999999999993" customHeight="1" x14ac:dyDescent="0.25">
      <c r="A2738" s="86"/>
      <c r="B2738" s="86"/>
      <c r="C2738" s="86"/>
      <c r="D2738" s="9"/>
      <c r="E2738" s="9"/>
      <c r="F2738" s="9"/>
      <c r="G2738" s="9"/>
      <c r="H2738" s="9"/>
      <c r="I2738" s="9"/>
    </row>
    <row r="2739" spans="1:9" ht="12" customHeight="1" x14ac:dyDescent="0.25">
      <c r="A2739" s="9"/>
      <c r="B2739" s="9"/>
      <c r="C2739" s="9"/>
      <c r="D2739" s="90" t="s">
        <v>4465</v>
      </c>
      <c r="E2739" s="90"/>
      <c r="F2739" s="90"/>
      <c r="G2739" s="90"/>
      <c r="H2739" s="90"/>
      <c r="I2739" s="90"/>
    </row>
    <row r="2740" spans="1:9" ht="9.9499999999999993" customHeight="1" x14ac:dyDescent="0.25">
      <c r="A2740" s="86"/>
      <c r="B2740" s="86"/>
      <c r="C2740" s="86"/>
      <c r="D2740" s="86"/>
      <c r="E2740" s="9"/>
      <c r="F2740" s="9"/>
      <c r="G2740" s="9"/>
      <c r="H2740" s="9"/>
      <c r="I2740" s="9"/>
    </row>
    <row r="2741" spans="1:9" ht="30.95" customHeight="1" x14ac:dyDescent="0.25">
      <c r="A2741" s="88" t="s">
        <v>2473</v>
      </c>
      <c r="B2741" s="88"/>
      <c r="C2741" s="88"/>
      <c r="D2741" s="88"/>
      <c r="E2741" s="88"/>
      <c r="F2741" s="88"/>
      <c r="G2741" s="88"/>
      <c r="H2741" s="88"/>
      <c r="I2741" s="88"/>
    </row>
    <row r="2742" spans="1:9" ht="15" customHeight="1" x14ac:dyDescent="0.25">
      <c r="A2742" s="89"/>
      <c r="B2742" s="89"/>
      <c r="C2742" s="14" t="s">
        <v>2076</v>
      </c>
      <c r="D2742" s="14" t="s">
        <v>2079</v>
      </c>
      <c r="E2742" s="14" t="s">
        <v>2059</v>
      </c>
      <c r="F2742" s="9"/>
      <c r="G2742" s="9"/>
      <c r="H2742" s="9"/>
      <c r="I2742" s="9"/>
    </row>
    <row r="2743" spans="1:9" ht="18.95" customHeight="1" x14ac:dyDescent="0.25">
      <c r="A2743" s="15" t="s">
        <v>2080</v>
      </c>
      <c r="B2743" s="16" t="s">
        <v>2081</v>
      </c>
      <c r="C2743" s="17">
        <v>973.67</v>
      </c>
      <c r="D2743" s="17">
        <v>0.1</v>
      </c>
      <c r="E2743" s="18">
        <v>97.37</v>
      </c>
      <c r="F2743" s="9"/>
      <c r="G2743" s="9"/>
      <c r="H2743" s="9"/>
      <c r="I2743" s="9"/>
    </row>
    <row r="2744" spans="1:9" ht="15" customHeight="1" x14ac:dyDescent="0.25">
      <c r="A2744" s="19"/>
      <c r="B2744" s="20"/>
      <c r="C2744" s="21"/>
      <c r="D2744" s="21"/>
      <c r="E2744" s="22">
        <v>97.37</v>
      </c>
      <c r="F2744" s="9"/>
      <c r="G2744" s="9"/>
      <c r="H2744" s="9"/>
      <c r="I2744" s="9"/>
    </row>
    <row r="2745" spans="1:9" ht="9.9499999999999993" customHeight="1" x14ac:dyDescent="0.25">
      <c r="A2745" s="86"/>
      <c r="B2745" s="86"/>
      <c r="C2745" s="86"/>
      <c r="D2745" s="9"/>
      <c r="E2745" s="9"/>
      <c r="F2745" s="9"/>
      <c r="G2745" s="9"/>
      <c r="H2745" s="9"/>
      <c r="I2745" s="9"/>
    </row>
    <row r="2746" spans="1:9" ht="12" customHeight="1" x14ac:dyDescent="0.25">
      <c r="A2746" s="9"/>
      <c r="B2746" s="9"/>
      <c r="C2746" s="9"/>
      <c r="D2746" s="90" t="s">
        <v>4460</v>
      </c>
      <c r="E2746" s="90"/>
      <c r="F2746" s="90"/>
      <c r="G2746" s="90"/>
      <c r="H2746" s="90"/>
      <c r="I2746" s="90"/>
    </row>
    <row r="2747" spans="1:9" ht="9.9499999999999993" customHeight="1" x14ac:dyDescent="0.25">
      <c r="A2747" s="86"/>
      <c r="B2747" s="86"/>
      <c r="C2747" s="86"/>
      <c r="D2747" s="86"/>
      <c r="E2747" s="9"/>
      <c r="F2747" s="9"/>
      <c r="G2747" s="9"/>
      <c r="H2747" s="9"/>
      <c r="I2747" s="9"/>
    </row>
    <row r="2748" spans="1:9" ht="30.95" customHeight="1" x14ac:dyDescent="0.25">
      <c r="A2748" s="88" t="s">
        <v>2474</v>
      </c>
      <c r="B2748" s="88"/>
      <c r="C2748" s="88"/>
      <c r="D2748" s="88"/>
      <c r="E2748" s="88"/>
      <c r="F2748" s="88"/>
      <c r="G2748" s="88"/>
      <c r="H2748" s="88"/>
      <c r="I2748" s="88"/>
    </row>
    <row r="2749" spans="1:9" ht="15" customHeight="1" x14ac:dyDescent="0.25">
      <c r="A2749" s="89"/>
      <c r="B2749" s="89"/>
      <c r="C2749" s="14" t="s">
        <v>2076</v>
      </c>
      <c r="D2749" s="14" t="s">
        <v>2059</v>
      </c>
      <c r="E2749" s="9"/>
      <c r="F2749" s="9"/>
      <c r="G2749" s="9"/>
      <c r="H2749" s="9"/>
      <c r="I2749" s="9"/>
    </row>
    <row r="2750" spans="1:9" ht="18.95" customHeight="1" x14ac:dyDescent="0.25">
      <c r="A2750" s="15" t="s">
        <v>2170</v>
      </c>
      <c r="B2750" s="16" t="s">
        <v>2076</v>
      </c>
      <c r="C2750" s="17">
        <v>973.67</v>
      </c>
      <c r="D2750" s="18">
        <v>973.67</v>
      </c>
      <c r="E2750" s="9"/>
      <c r="F2750" s="9"/>
      <c r="G2750" s="9"/>
      <c r="H2750" s="9"/>
      <c r="I2750" s="9"/>
    </row>
    <row r="2751" spans="1:9" ht="15" customHeight="1" x14ac:dyDescent="0.25">
      <c r="A2751" s="19"/>
      <c r="B2751" s="20"/>
      <c r="C2751" s="21"/>
      <c r="D2751" s="22">
        <v>973.67</v>
      </c>
      <c r="E2751" s="9"/>
      <c r="F2751" s="9"/>
      <c r="G2751" s="9"/>
      <c r="H2751" s="9"/>
      <c r="I2751" s="9"/>
    </row>
    <row r="2752" spans="1:9" ht="9.9499999999999993" customHeight="1" x14ac:dyDescent="0.25">
      <c r="A2752" s="86"/>
      <c r="B2752" s="86"/>
      <c r="C2752" s="86"/>
      <c r="D2752" s="9"/>
      <c r="E2752" s="9"/>
      <c r="F2752" s="9"/>
      <c r="G2752" s="9"/>
      <c r="H2752" s="9"/>
      <c r="I2752" s="9"/>
    </row>
    <row r="2753" spans="1:9" ht="12" customHeight="1" x14ac:dyDescent="0.25">
      <c r="A2753" s="9"/>
      <c r="B2753" s="9"/>
      <c r="C2753" s="9"/>
      <c r="D2753" s="90" t="s">
        <v>4466</v>
      </c>
      <c r="E2753" s="90"/>
      <c r="F2753" s="90"/>
      <c r="G2753" s="90"/>
      <c r="H2753" s="90"/>
      <c r="I2753" s="90"/>
    </row>
    <row r="2754" spans="1:9" ht="9.9499999999999993" customHeight="1" x14ac:dyDescent="0.25">
      <c r="A2754" s="86"/>
      <c r="B2754" s="86"/>
      <c r="C2754" s="86"/>
      <c r="D2754" s="86"/>
      <c r="E2754" s="9"/>
      <c r="F2754" s="9"/>
      <c r="G2754" s="9"/>
      <c r="H2754" s="9"/>
      <c r="I2754" s="9"/>
    </row>
    <row r="2755" spans="1:9" ht="42.95" customHeight="1" x14ac:dyDescent="0.25">
      <c r="A2755" s="88" t="s">
        <v>2475</v>
      </c>
      <c r="B2755" s="88"/>
      <c r="C2755" s="88"/>
      <c r="D2755" s="88"/>
      <c r="E2755" s="88"/>
      <c r="F2755" s="88"/>
      <c r="G2755" s="88"/>
      <c r="H2755" s="88"/>
      <c r="I2755" s="88"/>
    </row>
    <row r="2756" spans="1:9" ht="15" customHeight="1" x14ac:dyDescent="0.25">
      <c r="A2756" s="89"/>
      <c r="B2756" s="89"/>
      <c r="C2756" s="14" t="s">
        <v>2069</v>
      </c>
      <c r="D2756" s="14" t="s">
        <v>2058</v>
      </c>
      <c r="E2756" s="14" t="s">
        <v>2059</v>
      </c>
      <c r="F2756" s="9"/>
      <c r="G2756" s="9"/>
      <c r="H2756" s="9"/>
      <c r="I2756" s="9"/>
    </row>
    <row r="2757" spans="1:9" ht="12.95" customHeight="1" x14ac:dyDescent="0.25">
      <c r="A2757" s="15"/>
      <c r="B2757" s="16" t="s">
        <v>2104</v>
      </c>
      <c r="C2757" s="17">
        <v>702.97</v>
      </c>
      <c r="D2757" s="17">
        <v>1</v>
      </c>
      <c r="E2757" s="18">
        <v>702.97</v>
      </c>
      <c r="F2757" s="9"/>
      <c r="G2757" s="9"/>
      <c r="H2757" s="9"/>
      <c r="I2757" s="9"/>
    </row>
    <row r="2758" spans="1:9" ht="15" customHeight="1" x14ac:dyDescent="0.25">
      <c r="A2758" s="19"/>
      <c r="B2758" s="20"/>
      <c r="C2758" s="21"/>
      <c r="D2758" s="21"/>
      <c r="E2758" s="22">
        <v>702.97</v>
      </c>
      <c r="F2758" s="9"/>
      <c r="G2758" s="9"/>
      <c r="H2758" s="9"/>
      <c r="I2758" s="9"/>
    </row>
    <row r="2759" spans="1:9" ht="9.9499999999999993" customHeight="1" x14ac:dyDescent="0.25">
      <c r="A2759" s="86"/>
      <c r="B2759" s="86"/>
      <c r="C2759" s="86"/>
      <c r="D2759" s="9"/>
      <c r="E2759" s="9"/>
      <c r="F2759" s="9"/>
      <c r="G2759" s="9"/>
      <c r="H2759" s="9"/>
      <c r="I2759" s="9"/>
    </row>
    <row r="2760" spans="1:9" ht="12" customHeight="1" x14ac:dyDescent="0.25">
      <c r="A2760" s="9"/>
      <c r="B2760" s="9"/>
      <c r="C2760" s="9"/>
      <c r="D2760" s="90" t="s">
        <v>4467</v>
      </c>
      <c r="E2760" s="90"/>
      <c r="F2760" s="90"/>
      <c r="G2760" s="90"/>
      <c r="H2760" s="90"/>
      <c r="I2760" s="90"/>
    </row>
    <row r="2761" spans="1:9" ht="9.9499999999999993" customHeight="1" x14ac:dyDescent="0.25">
      <c r="A2761" s="86"/>
      <c r="B2761" s="86"/>
      <c r="C2761" s="86"/>
      <c r="D2761" s="86"/>
      <c r="E2761" s="9"/>
      <c r="F2761" s="9"/>
      <c r="G2761" s="9"/>
      <c r="H2761" s="9"/>
      <c r="I2761" s="9"/>
    </row>
    <row r="2762" spans="1:9" ht="30.95" customHeight="1" x14ac:dyDescent="0.25">
      <c r="A2762" s="88" t="s">
        <v>2476</v>
      </c>
      <c r="B2762" s="88"/>
      <c r="C2762" s="88"/>
      <c r="D2762" s="88"/>
      <c r="E2762" s="88"/>
      <c r="F2762" s="88"/>
      <c r="G2762" s="88"/>
      <c r="H2762" s="88"/>
      <c r="I2762" s="88"/>
    </row>
    <row r="2763" spans="1:9" ht="15" customHeight="1" x14ac:dyDescent="0.25">
      <c r="A2763" s="89"/>
      <c r="B2763" s="89"/>
      <c r="C2763" s="14" t="s">
        <v>2069</v>
      </c>
      <c r="D2763" s="14" t="s">
        <v>2058</v>
      </c>
      <c r="E2763" s="14" t="s">
        <v>2059</v>
      </c>
      <c r="F2763" s="9"/>
      <c r="G2763" s="9"/>
      <c r="H2763" s="9"/>
      <c r="I2763" s="9"/>
    </row>
    <row r="2764" spans="1:9" ht="12.95" customHeight="1" x14ac:dyDescent="0.25">
      <c r="A2764" s="15"/>
      <c r="B2764" s="16" t="s">
        <v>2104</v>
      </c>
      <c r="C2764" s="17">
        <v>702.97</v>
      </c>
      <c r="D2764" s="17">
        <v>1</v>
      </c>
      <c r="E2764" s="18">
        <v>702.97</v>
      </c>
      <c r="F2764" s="9"/>
      <c r="G2764" s="9"/>
      <c r="H2764" s="9"/>
      <c r="I2764" s="9"/>
    </row>
    <row r="2765" spans="1:9" ht="15" customHeight="1" x14ac:dyDescent="0.25">
      <c r="A2765" s="19"/>
      <c r="B2765" s="20"/>
      <c r="C2765" s="21"/>
      <c r="D2765" s="21"/>
      <c r="E2765" s="22">
        <v>702.97</v>
      </c>
      <c r="F2765" s="9"/>
      <c r="G2765" s="9"/>
      <c r="H2765" s="9"/>
      <c r="I2765" s="9"/>
    </row>
    <row r="2766" spans="1:9" ht="9.9499999999999993" customHeight="1" x14ac:dyDescent="0.25">
      <c r="A2766" s="86"/>
      <c r="B2766" s="86"/>
      <c r="C2766" s="86"/>
      <c r="D2766" s="9"/>
      <c r="E2766" s="9"/>
      <c r="F2766" s="9"/>
      <c r="G2766" s="9"/>
      <c r="H2766" s="9"/>
      <c r="I2766" s="9"/>
    </row>
    <row r="2767" spans="1:9" ht="12" customHeight="1" x14ac:dyDescent="0.25">
      <c r="A2767" s="9"/>
      <c r="B2767" s="9"/>
      <c r="C2767" s="9"/>
      <c r="D2767" s="90" t="s">
        <v>4467</v>
      </c>
      <c r="E2767" s="90"/>
      <c r="F2767" s="90"/>
      <c r="G2767" s="90"/>
      <c r="H2767" s="90"/>
      <c r="I2767" s="90"/>
    </row>
    <row r="2768" spans="1:9" ht="9.9499999999999993" customHeight="1" x14ac:dyDescent="0.25">
      <c r="A2768" s="86"/>
      <c r="B2768" s="86"/>
      <c r="C2768" s="86"/>
      <c r="D2768" s="86"/>
      <c r="E2768" s="9"/>
      <c r="F2768" s="9"/>
      <c r="G2768" s="9"/>
      <c r="H2768" s="9"/>
      <c r="I2768" s="9"/>
    </row>
    <row r="2769" spans="1:9" ht="42.95" customHeight="1" x14ac:dyDescent="0.25">
      <c r="A2769" s="88" t="s">
        <v>2477</v>
      </c>
      <c r="B2769" s="88"/>
      <c r="C2769" s="88"/>
      <c r="D2769" s="88"/>
      <c r="E2769" s="88"/>
      <c r="F2769" s="88"/>
      <c r="G2769" s="88"/>
      <c r="H2769" s="88"/>
      <c r="I2769" s="88"/>
    </row>
    <row r="2770" spans="1:9" ht="15" customHeight="1" x14ac:dyDescent="0.25">
      <c r="A2770" s="89"/>
      <c r="B2770" s="89"/>
      <c r="C2770" s="14" t="s">
        <v>2058</v>
      </c>
      <c r="D2770" s="14" t="s">
        <v>2059</v>
      </c>
      <c r="E2770" s="9"/>
      <c r="F2770" s="9"/>
      <c r="G2770" s="9"/>
      <c r="H2770" s="9"/>
      <c r="I2770" s="9"/>
    </row>
    <row r="2771" spans="1:9" ht="12.95" customHeight="1" x14ac:dyDescent="0.25">
      <c r="A2771" s="15"/>
      <c r="B2771" s="16" t="s">
        <v>2058</v>
      </c>
      <c r="C2771" s="17">
        <v>4</v>
      </c>
      <c r="D2771" s="18">
        <v>4</v>
      </c>
      <c r="E2771" s="9"/>
      <c r="F2771" s="9"/>
      <c r="G2771" s="9"/>
      <c r="H2771" s="9"/>
      <c r="I2771" s="9"/>
    </row>
    <row r="2772" spans="1:9" ht="15" customHeight="1" x14ac:dyDescent="0.25">
      <c r="A2772" s="19"/>
      <c r="B2772" s="20"/>
      <c r="C2772" s="21"/>
      <c r="D2772" s="22">
        <v>4</v>
      </c>
      <c r="E2772" s="9"/>
      <c r="F2772" s="9"/>
      <c r="G2772" s="9"/>
      <c r="H2772" s="9"/>
      <c r="I2772" s="9"/>
    </row>
    <row r="2773" spans="1:9" ht="9.9499999999999993" customHeight="1" x14ac:dyDescent="0.25">
      <c r="A2773" s="86"/>
      <c r="B2773" s="86"/>
      <c r="C2773" s="86"/>
      <c r="D2773" s="9"/>
      <c r="E2773" s="9"/>
      <c r="F2773" s="9"/>
      <c r="G2773" s="9"/>
      <c r="H2773" s="9"/>
      <c r="I2773" s="9"/>
    </row>
    <row r="2774" spans="1:9" ht="12" customHeight="1" x14ac:dyDescent="0.25">
      <c r="A2774" s="9"/>
      <c r="B2774" s="9"/>
      <c r="C2774" s="9"/>
      <c r="D2774" s="90" t="s">
        <v>4255</v>
      </c>
      <c r="E2774" s="90"/>
      <c r="F2774" s="90"/>
      <c r="G2774" s="90"/>
      <c r="H2774" s="90"/>
      <c r="I2774" s="90"/>
    </row>
    <row r="2775" spans="1:9" ht="9.9499999999999993" customHeight="1" x14ac:dyDescent="0.25">
      <c r="A2775" s="86"/>
      <c r="B2775" s="86"/>
      <c r="C2775" s="86"/>
      <c r="D2775" s="86"/>
      <c r="E2775" s="9"/>
      <c r="F2775" s="9"/>
      <c r="G2775" s="9"/>
      <c r="H2775" s="9"/>
      <c r="I2775" s="9"/>
    </row>
    <row r="2776" spans="1:9" ht="30.95" customHeight="1" x14ac:dyDescent="0.25">
      <c r="A2776" s="88" t="s">
        <v>2478</v>
      </c>
      <c r="B2776" s="88"/>
      <c r="C2776" s="88"/>
      <c r="D2776" s="88"/>
      <c r="E2776" s="88"/>
      <c r="F2776" s="88"/>
      <c r="G2776" s="88"/>
      <c r="H2776" s="88"/>
      <c r="I2776" s="88"/>
    </row>
    <row r="2777" spans="1:9" ht="15" customHeight="1" x14ac:dyDescent="0.25">
      <c r="A2777" s="89"/>
      <c r="B2777" s="89"/>
      <c r="C2777" s="14" t="s">
        <v>2076</v>
      </c>
      <c r="D2777" s="14" t="s">
        <v>2059</v>
      </c>
      <c r="E2777" s="9"/>
      <c r="F2777" s="9"/>
      <c r="G2777" s="9"/>
      <c r="H2777" s="9"/>
      <c r="I2777" s="9"/>
    </row>
    <row r="2778" spans="1:9" ht="12.95" customHeight="1" x14ac:dyDescent="0.25">
      <c r="A2778" s="15" t="s">
        <v>2108</v>
      </c>
      <c r="B2778" s="16" t="s">
        <v>2076</v>
      </c>
      <c r="C2778" s="17">
        <v>973.67</v>
      </c>
      <c r="D2778" s="18">
        <v>973.67</v>
      </c>
      <c r="E2778" s="9"/>
      <c r="F2778" s="9"/>
      <c r="G2778" s="9"/>
      <c r="H2778" s="9"/>
      <c r="I2778" s="9"/>
    </row>
    <row r="2779" spans="1:9" ht="15" customHeight="1" x14ac:dyDescent="0.25">
      <c r="A2779" s="19"/>
      <c r="B2779" s="20"/>
      <c r="C2779" s="21"/>
      <c r="D2779" s="22">
        <v>973.67</v>
      </c>
      <c r="E2779" s="9"/>
      <c r="F2779" s="9"/>
      <c r="G2779" s="9"/>
      <c r="H2779" s="9"/>
      <c r="I2779" s="9"/>
    </row>
    <row r="2780" spans="1:9" ht="9.9499999999999993" customHeight="1" x14ac:dyDescent="0.25">
      <c r="A2780" s="86"/>
      <c r="B2780" s="86"/>
      <c r="C2780" s="86"/>
      <c r="D2780" s="9"/>
      <c r="E2780" s="9"/>
      <c r="F2780" s="9"/>
      <c r="G2780" s="9"/>
      <c r="H2780" s="9"/>
      <c r="I2780" s="9"/>
    </row>
    <row r="2781" spans="1:9" ht="12" customHeight="1" x14ac:dyDescent="0.25">
      <c r="A2781" s="9"/>
      <c r="B2781" s="9"/>
      <c r="C2781" s="9"/>
      <c r="D2781" s="90" t="s">
        <v>4466</v>
      </c>
      <c r="E2781" s="90"/>
      <c r="F2781" s="90"/>
      <c r="G2781" s="90"/>
      <c r="H2781" s="90"/>
      <c r="I2781" s="90"/>
    </row>
    <row r="2782" spans="1:9" ht="9.9499999999999993" customHeight="1" x14ac:dyDescent="0.25">
      <c r="A2782" s="86"/>
      <c r="B2782" s="86"/>
      <c r="C2782" s="86"/>
      <c r="D2782" s="86"/>
      <c r="E2782" s="9"/>
      <c r="F2782" s="9"/>
      <c r="G2782" s="9"/>
      <c r="H2782" s="9"/>
      <c r="I2782" s="9"/>
    </row>
    <row r="2783" spans="1:9" ht="42.95" customHeight="1" x14ac:dyDescent="0.25">
      <c r="A2783" s="88" t="s">
        <v>2479</v>
      </c>
      <c r="B2783" s="88"/>
      <c r="C2783" s="88"/>
      <c r="D2783" s="88"/>
      <c r="E2783" s="88"/>
      <c r="F2783" s="88"/>
      <c r="G2783" s="88"/>
      <c r="H2783" s="88"/>
      <c r="I2783" s="88"/>
    </row>
    <row r="2784" spans="1:9" ht="15" customHeight="1" x14ac:dyDescent="0.25">
      <c r="A2784" s="89"/>
      <c r="B2784" s="89"/>
      <c r="C2784" s="14" t="s">
        <v>2058</v>
      </c>
      <c r="D2784" s="14" t="s">
        <v>2059</v>
      </c>
      <c r="E2784" s="9"/>
      <c r="F2784" s="9"/>
      <c r="G2784" s="9"/>
      <c r="H2784" s="9"/>
      <c r="I2784" s="9"/>
    </row>
    <row r="2785" spans="1:9" ht="12.95" customHeight="1" x14ac:dyDescent="0.25">
      <c r="A2785" s="15"/>
      <c r="B2785" s="16" t="s">
        <v>2058</v>
      </c>
      <c r="C2785" s="17">
        <v>2</v>
      </c>
      <c r="D2785" s="18">
        <v>2</v>
      </c>
      <c r="E2785" s="9"/>
      <c r="F2785" s="9"/>
      <c r="G2785" s="9"/>
      <c r="H2785" s="9"/>
      <c r="I2785" s="9"/>
    </row>
    <row r="2786" spans="1:9" ht="15" customHeight="1" x14ac:dyDescent="0.25">
      <c r="A2786" s="19"/>
      <c r="B2786" s="20"/>
      <c r="C2786" s="21"/>
      <c r="D2786" s="22">
        <v>2</v>
      </c>
      <c r="E2786" s="9"/>
      <c r="F2786" s="9"/>
      <c r="G2786" s="9"/>
      <c r="H2786" s="9"/>
      <c r="I2786" s="9"/>
    </row>
    <row r="2787" spans="1:9" ht="9.9499999999999993" customHeight="1" x14ac:dyDescent="0.25">
      <c r="A2787" s="86"/>
      <c r="B2787" s="86"/>
      <c r="C2787" s="86"/>
      <c r="D2787" s="9"/>
      <c r="E2787" s="9"/>
      <c r="F2787" s="9"/>
      <c r="G2787" s="9"/>
      <c r="H2787" s="9"/>
      <c r="I2787" s="9"/>
    </row>
    <row r="2788" spans="1:9" ht="12" customHeight="1" x14ac:dyDescent="0.25">
      <c r="A2788" s="9"/>
      <c r="B2788" s="9"/>
      <c r="C2788" s="9"/>
      <c r="D2788" s="90" t="s">
        <v>4257</v>
      </c>
      <c r="E2788" s="90"/>
      <c r="F2788" s="90"/>
      <c r="G2788" s="90"/>
      <c r="H2788" s="90"/>
      <c r="I2788" s="90"/>
    </row>
    <row r="2789" spans="1:9" ht="9.9499999999999993" customHeight="1" x14ac:dyDescent="0.25">
      <c r="A2789" s="86"/>
      <c r="B2789" s="86"/>
      <c r="C2789" s="86"/>
      <c r="D2789" s="86"/>
      <c r="E2789" s="9"/>
      <c r="F2789" s="9"/>
      <c r="G2789" s="9"/>
      <c r="H2789" s="9"/>
      <c r="I2789" s="9"/>
    </row>
    <row r="2790" spans="1:9" ht="30.95" customHeight="1" x14ac:dyDescent="0.25">
      <c r="A2790" s="88" t="s">
        <v>2480</v>
      </c>
      <c r="B2790" s="88"/>
      <c r="C2790" s="88"/>
      <c r="D2790" s="88"/>
      <c r="E2790" s="88"/>
      <c r="F2790" s="88"/>
      <c r="G2790" s="88"/>
      <c r="H2790" s="88"/>
      <c r="I2790" s="88"/>
    </row>
    <row r="2791" spans="1:9" ht="15" customHeight="1" x14ac:dyDescent="0.25">
      <c r="A2791" s="89"/>
      <c r="B2791" s="89"/>
      <c r="C2791" s="14" t="s">
        <v>2076</v>
      </c>
      <c r="D2791" s="14" t="s">
        <v>2058</v>
      </c>
      <c r="E2791" s="14" t="s">
        <v>2059</v>
      </c>
      <c r="F2791" s="9"/>
      <c r="G2791" s="9"/>
      <c r="H2791" s="9"/>
      <c r="I2791" s="9"/>
    </row>
    <row r="2792" spans="1:9" ht="18.95" customHeight="1" x14ac:dyDescent="0.25">
      <c r="A2792" s="15" t="s">
        <v>2110</v>
      </c>
      <c r="B2792" s="16" t="s">
        <v>2111</v>
      </c>
      <c r="C2792" s="17">
        <v>0.16</v>
      </c>
      <c r="D2792" s="17">
        <v>93</v>
      </c>
      <c r="E2792" s="18">
        <v>14.88</v>
      </c>
      <c r="F2792" s="9"/>
      <c r="G2792" s="9"/>
      <c r="H2792" s="9"/>
      <c r="I2792" s="9"/>
    </row>
    <row r="2793" spans="1:9" ht="15" customHeight="1" x14ac:dyDescent="0.25">
      <c r="A2793" s="19"/>
      <c r="B2793" s="20"/>
      <c r="C2793" s="21"/>
      <c r="D2793" s="21"/>
      <c r="E2793" s="22">
        <v>14.88</v>
      </c>
      <c r="F2793" s="9"/>
      <c r="G2793" s="9"/>
      <c r="H2793" s="9"/>
      <c r="I2793" s="9"/>
    </row>
    <row r="2794" spans="1:9" ht="9.9499999999999993" customHeight="1" x14ac:dyDescent="0.25">
      <c r="A2794" s="86"/>
      <c r="B2794" s="86"/>
      <c r="C2794" s="86"/>
      <c r="D2794" s="9"/>
      <c r="E2794" s="9"/>
      <c r="F2794" s="9"/>
      <c r="G2794" s="9"/>
      <c r="H2794" s="9"/>
      <c r="I2794" s="9"/>
    </row>
    <row r="2795" spans="1:9" ht="12" customHeight="1" x14ac:dyDescent="0.25">
      <c r="A2795" s="9"/>
      <c r="B2795" s="9"/>
      <c r="C2795" s="9"/>
      <c r="D2795" s="90" t="s">
        <v>4256</v>
      </c>
      <c r="E2795" s="90"/>
      <c r="F2795" s="90"/>
      <c r="G2795" s="90"/>
      <c r="H2795" s="90"/>
      <c r="I2795" s="90"/>
    </row>
    <row r="2796" spans="1:9" ht="9.9499999999999993" customHeight="1" x14ac:dyDescent="0.25">
      <c r="A2796" s="86"/>
      <c r="B2796" s="86"/>
      <c r="C2796" s="86"/>
      <c r="D2796" s="86"/>
      <c r="E2796" s="9"/>
      <c r="F2796" s="9"/>
      <c r="G2796" s="9"/>
      <c r="H2796" s="9"/>
      <c r="I2796" s="9"/>
    </row>
    <row r="2797" spans="1:9" ht="30.95" customHeight="1" x14ac:dyDescent="0.25">
      <c r="A2797" s="88" t="s">
        <v>2481</v>
      </c>
      <c r="B2797" s="88"/>
      <c r="C2797" s="88"/>
      <c r="D2797" s="88"/>
      <c r="E2797" s="88"/>
      <c r="F2797" s="88"/>
      <c r="G2797" s="88"/>
      <c r="H2797" s="88"/>
      <c r="I2797" s="88"/>
    </row>
    <row r="2798" spans="1:9" ht="15" customHeight="1" x14ac:dyDescent="0.25">
      <c r="A2798" s="89"/>
      <c r="B2798" s="89"/>
      <c r="C2798" s="14" t="s">
        <v>2058</v>
      </c>
      <c r="D2798" s="14" t="s">
        <v>2059</v>
      </c>
      <c r="E2798" s="9"/>
      <c r="F2798" s="9"/>
      <c r="G2798" s="9"/>
      <c r="H2798" s="9"/>
      <c r="I2798" s="9"/>
    </row>
    <row r="2799" spans="1:9" ht="12.95" customHeight="1" x14ac:dyDescent="0.25">
      <c r="A2799" s="15"/>
      <c r="B2799" s="16" t="s">
        <v>2058</v>
      </c>
      <c r="C2799" s="17">
        <v>8</v>
      </c>
      <c r="D2799" s="18">
        <v>8</v>
      </c>
      <c r="E2799" s="9"/>
      <c r="F2799" s="9"/>
      <c r="G2799" s="9"/>
      <c r="H2799" s="9"/>
      <c r="I2799" s="9"/>
    </row>
    <row r="2800" spans="1:9" ht="15" customHeight="1" x14ac:dyDescent="0.25">
      <c r="A2800" s="19"/>
      <c r="B2800" s="20"/>
      <c r="C2800" s="21"/>
      <c r="D2800" s="22">
        <v>8</v>
      </c>
      <c r="E2800" s="9"/>
      <c r="F2800" s="9"/>
      <c r="G2800" s="9"/>
      <c r="H2800" s="9"/>
      <c r="I2800" s="9"/>
    </row>
    <row r="2801" spans="1:9" ht="9.9499999999999993" customHeight="1" x14ac:dyDescent="0.25">
      <c r="A2801" s="86"/>
      <c r="B2801" s="86"/>
      <c r="C2801" s="86"/>
      <c r="D2801" s="9"/>
      <c r="E2801" s="9"/>
      <c r="F2801" s="9"/>
      <c r="G2801" s="9"/>
      <c r="H2801" s="9"/>
      <c r="I2801" s="9"/>
    </row>
    <row r="2802" spans="1:9" ht="12" customHeight="1" x14ac:dyDescent="0.25">
      <c r="A2802" s="9"/>
      <c r="B2802" s="9"/>
      <c r="C2802" s="9"/>
      <c r="D2802" s="90" t="s">
        <v>4258</v>
      </c>
      <c r="E2802" s="90"/>
      <c r="F2802" s="90"/>
      <c r="G2802" s="90"/>
      <c r="H2802" s="90"/>
      <c r="I2802" s="90"/>
    </row>
    <row r="2803" spans="1:9" ht="9.9499999999999993" customHeight="1" x14ac:dyDescent="0.25">
      <c r="A2803" s="86"/>
      <c r="B2803" s="86"/>
      <c r="C2803" s="86"/>
      <c r="D2803" s="86"/>
      <c r="E2803" s="9"/>
      <c r="F2803" s="9"/>
      <c r="G2803" s="9"/>
      <c r="H2803" s="9"/>
      <c r="I2803" s="9"/>
    </row>
    <row r="2804" spans="1:9" ht="20.100000000000001" customHeight="1" x14ac:dyDescent="0.25">
      <c r="A2804" s="88" t="s">
        <v>2482</v>
      </c>
      <c r="B2804" s="88"/>
      <c r="C2804" s="88"/>
      <c r="D2804" s="88"/>
      <c r="E2804" s="88"/>
      <c r="F2804" s="88"/>
      <c r="G2804" s="88"/>
      <c r="H2804" s="88"/>
      <c r="I2804" s="88"/>
    </row>
    <row r="2805" spans="1:9" ht="15" customHeight="1" x14ac:dyDescent="0.25">
      <c r="A2805" s="89"/>
      <c r="B2805" s="89"/>
      <c r="C2805" s="14" t="s">
        <v>2076</v>
      </c>
      <c r="D2805" s="14" t="s">
        <v>2059</v>
      </c>
      <c r="E2805" s="9"/>
      <c r="F2805" s="9"/>
      <c r="G2805" s="9"/>
      <c r="H2805" s="9"/>
      <c r="I2805" s="9"/>
    </row>
    <row r="2806" spans="1:9" ht="12.95" customHeight="1" x14ac:dyDescent="0.25">
      <c r="A2806" s="15"/>
      <c r="B2806" s="16" t="s">
        <v>2076</v>
      </c>
      <c r="C2806" s="17">
        <v>388.9</v>
      </c>
      <c r="D2806" s="18">
        <v>388.9</v>
      </c>
      <c r="E2806" s="9"/>
      <c r="F2806" s="9"/>
      <c r="G2806" s="9"/>
      <c r="H2806" s="9"/>
      <c r="I2806" s="9"/>
    </row>
    <row r="2807" spans="1:9" ht="15" customHeight="1" x14ac:dyDescent="0.25">
      <c r="A2807" s="19"/>
      <c r="B2807" s="20"/>
      <c r="C2807" s="21"/>
      <c r="D2807" s="22">
        <v>388.9</v>
      </c>
      <c r="E2807" s="9"/>
      <c r="F2807" s="9"/>
      <c r="G2807" s="9"/>
      <c r="H2807" s="9"/>
      <c r="I2807" s="9"/>
    </row>
    <row r="2808" spans="1:9" ht="9.9499999999999993" customHeight="1" x14ac:dyDescent="0.25">
      <c r="A2808" s="86"/>
      <c r="B2808" s="86"/>
      <c r="C2808" s="86"/>
      <c r="D2808" s="9"/>
      <c r="E2808" s="9"/>
      <c r="F2808" s="9"/>
      <c r="G2808" s="9"/>
      <c r="H2808" s="9"/>
      <c r="I2808" s="9"/>
    </row>
    <row r="2809" spans="1:9" ht="12" customHeight="1" x14ac:dyDescent="0.25">
      <c r="A2809" s="9"/>
      <c r="B2809" s="9"/>
      <c r="C2809" s="9"/>
      <c r="D2809" s="90" t="s">
        <v>4468</v>
      </c>
      <c r="E2809" s="90"/>
      <c r="F2809" s="90"/>
      <c r="G2809" s="90"/>
      <c r="H2809" s="90"/>
      <c r="I2809" s="90"/>
    </row>
    <row r="2810" spans="1:9" ht="9.9499999999999993" customHeight="1" x14ac:dyDescent="0.25">
      <c r="A2810" s="86"/>
      <c r="B2810" s="86"/>
      <c r="C2810" s="86"/>
      <c r="D2810" s="86"/>
      <c r="E2810" s="9"/>
      <c r="F2810" s="9"/>
      <c r="G2810" s="9"/>
      <c r="H2810" s="9"/>
      <c r="I2810" s="9"/>
    </row>
    <row r="2811" spans="1:9" ht="30.95" customHeight="1" x14ac:dyDescent="0.25">
      <c r="A2811" s="88" t="s">
        <v>2483</v>
      </c>
      <c r="B2811" s="88"/>
      <c r="C2811" s="88"/>
      <c r="D2811" s="88"/>
      <c r="E2811" s="88"/>
      <c r="F2811" s="88"/>
      <c r="G2811" s="88"/>
      <c r="H2811" s="88"/>
      <c r="I2811" s="88"/>
    </row>
    <row r="2812" spans="1:9" ht="15" customHeight="1" x14ac:dyDescent="0.25">
      <c r="A2812" s="89"/>
      <c r="B2812" s="89"/>
      <c r="C2812" s="14" t="s">
        <v>2076</v>
      </c>
      <c r="D2812" s="14" t="s">
        <v>2059</v>
      </c>
      <c r="E2812" s="9"/>
      <c r="F2812" s="9"/>
      <c r="G2812" s="9"/>
      <c r="H2812" s="9"/>
      <c r="I2812" s="9"/>
    </row>
    <row r="2813" spans="1:9" ht="12.95" customHeight="1" x14ac:dyDescent="0.25">
      <c r="A2813" s="15" t="s">
        <v>2108</v>
      </c>
      <c r="B2813" s="16" t="s">
        <v>2076</v>
      </c>
      <c r="C2813" s="17">
        <v>973.67</v>
      </c>
      <c r="D2813" s="18">
        <v>973.67</v>
      </c>
      <c r="E2813" s="9"/>
      <c r="F2813" s="9"/>
      <c r="G2813" s="9"/>
      <c r="H2813" s="9"/>
      <c r="I2813" s="9"/>
    </row>
    <row r="2814" spans="1:9" ht="15" customHeight="1" x14ac:dyDescent="0.25">
      <c r="A2814" s="19"/>
      <c r="B2814" s="20"/>
      <c r="C2814" s="21"/>
      <c r="D2814" s="22">
        <v>973.67</v>
      </c>
      <c r="E2814" s="9"/>
      <c r="F2814" s="9"/>
      <c r="G2814" s="9"/>
      <c r="H2814" s="9"/>
      <c r="I2814" s="9"/>
    </row>
    <row r="2815" spans="1:9" ht="9.9499999999999993" customHeight="1" x14ac:dyDescent="0.25">
      <c r="A2815" s="86"/>
      <c r="B2815" s="86"/>
      <c r="C2815" s="86"/>
      <c r="D2815" s="9"/>
      <c r="E2815" s="9"/>
      <c r="F2815" s="9"/>
      <c r="G2815" s="9"/>
      <c r="H2815" s="9"/>
      <c r="I2815" s="9"/>
    </row>
    <row r="2816" spans="1:9" ht="12" customHeight="1" x14ac:dyDescent="0.25">
      <c r="A2816" s="9"/>
      <c r="B2816" s="9"/>
      <c r="C2816" s="9"/>
      <c r="D2816" s="90" t="s">
        <v>4466</v>
      </c>
      <c r="E2816" s="90"/>
      <c r="F2816" s="90"/>
      <c r="G2816" s="90"/>
      <c r="H2816" s="90"/>
      <c r="I2816" s="90"/>
    </row>
    <row r="2817" spans="1:9" ht="9.9499999999999993" customHeight="1" x14ac:dyDescent="0.25">
      <c r="A2817" s="86"/>
      <c r="B2817" s="86"/>
      <c r="C2817" s="86"/>
      <c r="D2817" s="86"/>
      <c r="E2817" s="9"/>
      <c r="F2817" s="9"/>
      <c r="G2817" s="9"/>
      <c r="H2817" s="9"/>
      <c r="I2817" s="9"/>
    </row>
    <row r="2818" spans="1:9" ht="20.100000000000001" customHeight="1" x14ac:dyDescent="0.25">
      <c r="A2818" s="88" t="s">
        <v>2484</v>
      </c>
      <c r="B2818" s="88"/>
      <c r="C2818" s="88"/>
      <c r="D2818" s="88"/>
      <c r="E2818" s="88"/>
      <c r="F2818" s="88"/>
      <c r="G2818" s="88"/>
      <c r="H2818" s="88"/>
      <c r="I2818" s="88"/>
    </row>
    <row r="2819" spans="1:9" ht="15" customHeight="1" x14ac:dyDescent="0.25">
      <c r="A2819" s="89"/>
      <c r="B2819" s="89"/>
      <c r="C2819" s="14" t="s">
        <v>2069</v>
      </c>
      <c r="D2819" s="14" t="s">
        <v>2058</v>
      </c>
      <c r="E2819" s="14" t="s">
        <v>2059</v>
      </c>
      <c r="F2819" s="9"/>
      <c r="G2819" s="9"/>
      <c r="H2819" s="9"/>
      <c r="I2819" s="9"/>
    </row>
    <row r="2820" spans="1:9" ht="12.95" customHeight="1" x14ac:dyDescent="0.25">
      <c r="A2820" s="15"/>
      <c r="B2820" s="16" t="s">
        <v>2104</v>
      </c>
      <c r="C2820" s="17">
        <v>205.31</v>
      </c>
      <c r="D2820" s="17">
        <v>1</v>
      </c>
      <c r="E2820" s="18">
        <v>205.31</v>
      </c>
      <c r="F2820" s="9"/>
      <c r="G2820" s="9"/>
      <c r="H2820" s="9"/>
      <c r="I2820" s="9"/>
    </row>
    <row r="2821" spans="1:9" ht="15" customHeight="1" x14ac:dyDescent="0.25">
      <c r="A2821" s="19"/>
      <c r="B2821" s="20"/>
      <c r="C2821" s="21"/>
      <c r="D2821" s="21"/>
      <c r="E2821" s="22">
        <v>205.31</v>
      </c>
      <c r="F2821" s="9"/>
      <c r="G2821" s="9"/>
      <c r="H2821" s="9"/>
      <c r="I2821" s="9"/>
    </row>
    <row r="2822" spans="1:9" ht="9.9499999999999993" customHeight="1" x14ac:dyDescent="0.25">
      <c r="A2822" s="86"/>
      <c r="B2822" s="86"/>
      <c r="C2822" s="86"/>
      <c r="D2822" s="9"/>
      <c r="E2822" s="9"/>
      <c r="F2822" s="9"/>
      <c r="G2822" s="9"/>
      <c r="H2822" s="9"/>
      <c r="I2822" s="9"/>
    </row>
    <row r="2823" spans="1:9" ht="12" customHeight="1" x14ac:dyDescent="0.25">
      <c r="A2823" s="9"/>
      <c r="B2823" s="9"/>
      <c r="C2823" s="9"/>
      <c r="D2823" s="90" t="s">
        <v>4469</v>
      </c>
      <c r="E2823" s="90"/>
      <c r="F2823" s="90"/>
      <c r="G2823" s="90"/>
      <c r="H2823" s="90"/>
      <c r="I2823" s="90"/>
    </row>
    <row r="2824" spans="1:9" ht="9.9499999999999993" customHeight="1" x14ac:dyDescent="0.25">
      <c r="A2824" s="86"/>
      <c r="B2824" s="86"/>
      <c r="C2824" s="86"/>
      <c r="D2824" s="86"/>
      <c r="E2824" s="9"/>
      <c r="F2824" s="9"/>
      <c r="G2824" s="9"/>
      <c r="H2824" s="9"/>
      <c r="I2824" s="9"/>
    </row>
    <row r="2825" spans="1:9" ht="30.95" customHeight="1" x14ac:dyDescent="0.25">
      <c r="A2825" s="88" t="s">
        <v>2485</v>
      </c>
      <c r="B2825" s="88"/>
      <c r="C2825" s="88"/>
      <c r="D2825" s="88"/>
      <c r="E2825" s="88"/>
      <c r="F2825" s="88"/>
      <c r="G2825" s="88"/>
      <c r="H2825" s="88"/>
      <c r="I2825" s="88"/>
    </row>
    <row r="2826" spans="1:9" ht="15" customHeight="1" x14ac:dyDescent="0.25">
      <c r="A2826" s="89"/>
      <c r="B2826" s="89"/>
      <c r="C2826" s="14" t="s">
        <v>2076</v>
      </c>
      <c r="D2826" s="14" t="s">
        <v>2059</v>
      </c>
      <c r="E2826" s="9"/>
      <c r="F2826" s="9"/>
      <c r="G2826" s="9"/>
      <c r="H2826" s="9"/>
      <c r="I2826" s="9"/>
    </row>
    <row r="2827" spans="1:9" ht="12.95" customHeight="1" x14ac:dyDescent="0.25">
      <c r="A2827" s="15" t="s">
        <v>2077</v>
      </c>
      <c r="B2827" s="16" t="s">
        <v>2076</v>
      </c>
      <c r="C2827" s="17">
        <v>4411.68</v>
      </c>
      <c r="D2827" s="18">
        <v>4411.68</v>
      </c>
      <c r="E2827" s="9"/>
      <c r="F2827" s="9"/>
      <c r="G2827" s="9"/>
      <c r="H2827" s="9"/>
      <c r="I2827" s="9"/>
    </row>
    <row r="2828" spans="1:9" ht="15" customHeight="1" x14ac:dyDescent="0.25">
      <c r="A2828" s="19"/>
      <c r="B2828" s="20"/>
      <c r="C2828" s="21"/>
      <c r="D2828" s="22">
        <v>4411.68</v>
      </c>
      <c r="E2828" s="9"/>
      <c r="F2828" s="9"/>
      <c r="G2828" s="9"/>
      <c r="H2828" s="9"/>
      <c r="I2828" s="9"/>
    </row>
    <row r="2829" spans="1:9" ht="9.9499999999999993" customHeight="1" x14ac:dyDescent="0.25">
      <c r="A2829" s="86"/>
      <c r="B2829" s="86"/>
      <c r="C2829" s="86"/>
      <c r="D2829" s="9"/>
      <c r="E2829" s="9"/>
      <c r="F2829" s="9"/>
      <c r="G2829" s="9"/>
      <c r="H2829" s="9"/>
      <c r="I2829" s="9"/>
    </row>
    <row r="2830" spans="1:9" ht="12" customHeight="1" x14ac:dyDescent="0.25">
      <c r="A2830" s="9"/>
      <c r="B2830" s="9"/>
      <c r="C2830" s="9"/>
      <c r="D2830" s="90" t="s">
        <v>4470</v>
      </c>
      <c r="E2830" s="90"/>
      <c r="F2830" s="90"/>
      <c r="G2830" s="90"/>
      <c r="H2830" s="90"/>
      <c r="I2830" s="90"/>
    </row>
    <row r="2831" spans="1:9" ht="9.9499999999999993" customHeight="1" x14ac:dyDescent="0.25">
      <c r="A2831" s="86"/>
      <c r="B2831" s="86"/>
      <c r="C2831" s="86"/>
      <c r="D2831" s="86"/>
      <c r="E2831" s="9"/>
      <c r="F2831" s="9"/>
      <c r="G2831" s="9"/>
      <c r="H2831" s="9"/>
      <c r="I2831" s="9"/>
    </row>
    <row r="2832" spans="1:9" ht="30.95" customHeight="1" x14ac:dyDescent="0.25">
      <c r="A2832" s="88" t="s">
        <v>2486</v>
      </c>
      <c r="B2832" s="88"/>
      <c r="C2832" s="88"/>
      <c r="D2832" s="88"/>
      <c r="E2832" s="88"/>
      <c r="F2832" s="88"/>
      <c r="G2832" s="88"/>
      <c r="H2832" s="88"/>
      <c r="I2832" s="88"/>
    </row>
    <row r="2833" spans="1:9" ht="15" customHeight="1" x14ac:dyDescent="0.25">
      <c r="A2833" s="89"/>
      <c r="B2833" s="89"/>
      <c r="C2833" s="14" t="s">
        <v>2076</v>
      </c>
      <c r="D2833" s="14" t="s">
        <v>2079</v>
      </c>
      <c r="E2833" s="14" t="s">
        <v>2059</v>
      </c>
      <c r="F2833" s="9"/>
      <c r="G2833" s="9"/>
      <c r="H2833" s="9"/>
      <c r="I2833" s="9"/>
    </row>
    <row r="2834" spans="1:9" ht="18.95" customHeight="1" x14ac:dyDescent="0.25">
      <c r="A2834" s="15" t="s">
        <v>2080</v>
      </c>
      <c r="B2834" s="16" t="s">
        <v>2081</v>
      </c>
      <c r="C2834" s="17">
        <v>913.16</v>
      </c>
      <c r="D2834" s="17">
        <v>0.1</v>
      </c>
      <c r="E2834" s="18">
        <v>91.32</v>
      </c>
      <c r="F2834" s="9"/>
      <c r="G2834" s="9"/>
      <c r="H2834" s="9"/>
      <c r="I2834" s="9"/>
    </row>
    <row r="2835" spans="1:9" ht="15" customHeight="1" x14ac:dyDescent="0.25">
      <c r="A2835" s="19"/>
      <c r="B2835" s="20"/>
      <c r="C2835" s="21"/>
      <c r="D2835" s="21"/>
      <c r="E2835" s="22">
        <v>91.32</v>
      </c>
      <c r="F2835" s="9"/>
      <c r="G2835" s="9"/>
      <c r="H2835" s="9"/>
      <c r="I2835" s="9"/>
    </row>
    <row r="2836" spans="1:9" ht="9.9499999999999993" customHeight="1" x14ac:dyDescent="0.25">
      <c r="A2836" s="86"/>
      <c r="B2836" s="86"/>
      <c r="C2836" s="86"/>
      <c r="D2836" s="9"/>
      <c r="E2836" s="9"/>
      <c r="F2836" s="9"/>
      <c r="G2836" s="9"/>
      <c r="H2836" s="9"/>
      <c r="I2836" s="9"/>
    </row>
    <row r="2837" spans="1:9" ht="12" customHeight="1" x14ac:dyDescent="0.25">
      <c r="A2837" s="9"/>
      <c r="B2837" s="9"/>
      <c r="C2837" s="9"/>
      <c r="D2837" s="90" t="s">
        <v>4471</v>
      </c>
      <c r="E2837" s="90"/>
      <c r="F2837" s="90"/>
      <c r="G2837" s="90"/>
      <c r="H2837" s="90"/>
      <c r="I2837" s="90"/>
    </row>
    <row r="2838" spans="1:9" ht="9.9499999999999993" customHeight="1" x14ac:dyDescent="0.25">
      <c r="A2838" s="86"/>
      <c r="B2838" s="86"/>
      <c r="C2838" s="86"/>
      <c r="D2838" s="86"/>
      <c r="E2838" s="9"/>
      <c r="F2838" s="9"/>
      <c r="G2838" s="9"/>
      <c r="H2838" s="9"/>
      <c r="I2838" s="9"/>
    </row>
    <row r="2839" spans="1:9" ht="30.95" customHeight="1" x14ac:dyDescent="0.25">
      <c r="A2839" s="88" t="s">
        <v>2487</v>
      </c>
      <c r="B2839" s="88"/>
      <c r="C2839" s="88"/>
      <c r="D2839" s="88"/>
      <c r="E2839" s="88"/>
      <c r="F2839" s="88"/>
      <c r="G2839" s="88"/>
      <c r="H2839" s="88"/>
      <c r="I2839" s="88"/>
    </row>
    <row r="2840" spans="1:9" ht="15" customHeight="1" x14ac:dyDescent="0.25">
      <c r="A2840" s="89"/>
      <c r="B2840" s="89"/>
      <c r="C2840" s="14" t="s">
        <v>2076</v>
      </c>
      <c r="D2840" s="14" t="s">
        <v>2079</v>
      </c>
      <c r="E2840" s="14" t="s">
        <v>2058</v>
      </c>
      <c r="F2840" s="14" t="s">
        <v>2059</v>
      </c>
      <c r="G2840" s="9"/>
      <c r="H2840" s="9"/>
      <c r="I2840" s="9"/>
    </row>
    <row r="2841" spans="1:9" ht="27" customHeight="1" x14ac:dyDescent="0.25">
      <c r="A2841" s="15" t="s">
        <v>2083</v>
      </c>
      <c r="B2841" s="16" t="s">
        <v>2084</v>
      </c>
      <c r="C2841" s="17">
        <v>4.3</v>
      </c>
      <c r="D2841" s="17">
        <v>0.1</v>
      </c>
      <c r="E2841" s="17">
        <v>3</v>
      </c>
      <c r="F2841" s="18">
        <v>1.29</v>
      </c>
      <c r="G2841" s="9"/>
      <c r="H2841" s="9"/>
      <c r="I2841" s="9"/>
    </row>
    <row r="2842" spans="1:9" ht="15" customHeight="1" x14ac:dyDescent="0.25">
      <c r="A2842" s="19"/>
      <c r="B2842" s="20"/>
      <c r="C2842" s="21"/>
      <c r="D2842" s="21"/>
      <c r="E2842" s="21"/>
      <c r="F2842" s="22">
        <v>1.29</v>
      </c>
      <c r="G2842" s="9"/>
      <c r="H2842" s="9"/>
      <c r="I2842" s="9"/>
    </row>
    <row r="2843" spans="1:9" ht="9.9499999999999993" customHeight="1" x14ac:dyDescent="0.25">
      <c r="A2843" s="86"/>
      <c r="B2843" s="86"/>
      <c r="C2843" s="86"/>
      <c r="D2843" s="9"/>
      <c r="E2843" s="9"/>
      <c r="F2843" s="9"/>
      <c r="G2843" s="9"/>
      <c r="H2843" s="9"/>
      <c r="I2843" s="9"/>
    </row>
    <row r="2844" spans="1:9" ht="12" customHeight="1" x14ac:dyDescent="0.25">
      <c r="A2844" s="9"/>
      <c r="B2844" s="9"/>
      <c r="C2844" s="9"/>
      <c r="D2844" s="90" t="s">
        <v>4337</v>
      </c>
      <c r="E2844" s="90"/>
      <c r="F2844" s="90"/>
      <c r="G2844" s="90"/>
      <c r="H2844" s="90"/>
      <c r="I2844" s="90"/>
    </row>
    <row r="2845" spans="1:9" ht="9.9499999999999993" customHeight="1" x14ac:dyDescent="0.25">
      <c r="A2845" s="86"/>
      <c r="B2845" s="86"/>
      <c r="C2845" s="86"/>
      <c r="D2845" s="86"/>
      <c r="E2845" s="9"/>
      <c r="F2845" s="9"/>
      <c r="G2845" s="9"/>
      <c r="H2845" s="9"/>
      <c r="I2845" s="9"/>
    </row>
    <row r="2846" spans="1:9" ht="42.95" customHeight="1" x14ac:dyDescent="0.25">
      <c r="A2846" s="88" t="s">
        <v>2488</v>
      </c>
      <c r="B2846" s="88"/>
      <c r="C2846" s="88"/>
      <c r="D2846" s="88"/>
      <c r="E2846" s="88"/>
      <c r="F2846" s="88"/>
      <c r="G2846" s="88"/>
      <c r="H2846" s="88"/>
      <c r="I2846" s="88"/>
    </row>
    <row r="2847" spans="1:9" ht="15" customHeight="1" x14ac:dyDescent="0.25">
      <c r="A2847" s="89"/>
      <c r="B2847" s="89"/>
      <c r="C2847" s="14" t="s">
        <v>2076</v>
      </c>
      <c r="D2847" s="14" t="s">
        <v>2056</v>
      </c>
      <c r="E2847" s="14" t="s">
        <v>2058</v>
      </c>
      <c r="F2847" s="14" t="s">
        <v>2086</v>
      </c>
      <c r="G2847" s="14" t="s">
        <v>2059</v>
      </c>
      <c r="H2847" s="9"/>
      <c r="I2847" s="9"/>
    </row>
    <row r="2848" spans="1:9" ht="18.95" customHeight="1" x14ac:dyDescent="0.25">
      <c r="A2848" s="15" t="s">
        <v>2087</v>
      </c>
      <c r="B2848" s="16" t="s">
        <v>2088</v>
      </c>
      <c r="C2848" s="17">
        <v>4411.68</v>
      </c>
      <c r="D2848" s="17">
        <v>0.1</v>
      </c>
      <c r="E2848" s="17">
        <v>1</v>
      </c>
      <c r="F2848" s="17">
        <v>1.5</v>
      </c>
      <c r="G2848" s="18">
        <v>661.75</v>
      </c>
      <c r="H2848" s="9"/>
      <c r="I2848" s="9"/>
    </row>
    <row r="2849" spans="1:9" ht="18.95" customHeight="1" x14ac:dyDescent="0.25">
      <c r="A2849" s="15" t="s">
        <v>2089</v>
      </c>
      <c r="B2849" s="16" t="s">
        <v>2088</v>
      </c>
      <c r="C2849" s="17">
        <v>913.16</v>
      </c>
      <c r="D2849" s="17">
        <v>0.1</v>
      </c>
      <c r="E2849" s="17">
        <v>1</v>
      </c>
      <c r="F2849" s="17">
        <v>1.5</v>
      </c>
      <c r="G2849" s="18">
        <v>136.97</v>
      </c>
      <c r="H2849" s="9"/>
      <c r="I2849" s="9"/>
    </row>
    <row r="2850" spans="1:9" ht="27" customHeight="1" x14ac:dyDescent="0.25">
      <c r="A2850" s="15" t="s">
        <v>2090</v>
      </c>
      <c r="B2850" s="16" t="s">
        <v>2088</v>
      </c>
      <c r="C2850" s="17">
        <v>4.5999999999999996</v>
      </c>
      <c r="D2850" s="17">
        <v>0.1</v>
      </c>
      <c r="E2850" s="17">
        <v>3</v>
      </c>
      <c r="F2850" s="17">
        <v>1.5</v>
      </c>
      <c r="G2850" s="18">
        <v>2.0699999999999998</v>
      </c>
      <c r="H2850" s="9"/>
      <c r="I2850" s="9"/>
    </row>
    <row r="2851" spans="1:9" ht="15" customHeight="1" x14ac:dyDescent="0.25">
      <c r="A2851" s="19"/>
      <c r="B2851" s="20"/>
      <c r="C2851" s="21"/>
      <c r="D2851" s="21"/>
      <c r="E2851" s="21"/>
      <c r="F2851" s="21"/>
      <c r="G2851" s="22">
        <v>800.79</v>
      </c>
      <c r="H2851" s="9"/>
      <c r="I2851" s="9"/>
    </row>
    <row r="2852" spans="1:9" ht="9.9499999999999993" customHeight="1" x14ac:dyDescent="0.25">
      <c r="A2852" s="86"/>
      <c r="B2852" s="86"/>
      <c r="C2852" s="86"/>
      <c r="D2852" s="9"/>
      <c r="E2852" s="9"/>
      <c r="F2852" s="9"/>
      <c r="G2852" s="9"/>
      <c r="H2852" s="9"/>
      <c r="I2852" s="9"/>
    </row>
    <row r="2853" spans="1:9" ht="12" customHeight="1" x14ac:dyDescent="0.25">
      <c r="A2853" s="9"/>
      <c r="B2853" s="9"/>
      <c r="C2853" s="9"/>
      <c r="D2853" s="90" t="s">
        <v>4472</v>
      </c>
      <c r="E2853" s="90"/>
      <c r="F2853" s="90"/>
      <c r="G2853" s="90"/>
      <c r="H2853" s="90"/>
      <c r="I2853" s="90"/>
    </row>
    <row r="2854" spans="1:9" ht="9.9499999999999993" customHeight="1" x14ac:dyDescent="0.25">
      <c r="A2854" s="86"/>
      <c r="B2854" s="86"/>
      <c r="C2854" s="86"/>
      <c r="D2854" s="86"/>
      <c r="E2854" s="9"/>
      <c r="F2854" s="9"/>
      <c r="G2854" s="9"/>
      <c r="H2854" s="9"/>
      <c r="I2854" s="9"/>
    </row>
    <row r="2855" spans="1:9" ht="30.95" customHeight="1" x14ac:dyDescent="0.25">
      <c r="A2855" s="88" t="s">
        <v>2489</v>
      </c>
      <c r="B2855" s="88"/>
      <c r="C2855" s="88"/>
      <c r="D2855" s="88"/>
      <c r="E2855" s="88"/>
      <c r="F2855" s="88"/>
      <c r="G2855" s="88"/>
      <c r="H2855" s="88"/>
      <c r="I2855" s="88"/>
    </row>
    <row r="2856" spans="1:9" ht="15" customHeight="1" x14ac:dyDescent="0.25">
      <c r="A2856" s="89"/>
      <c r="B2856" s="89"/>
      <c r="C2856" s="14" t="s">
        <v>2076</v>
      </c>
      <c r="D2856" s="14" t="s">
        <v>2056</v>
      </c>
      <c r="E2856" s="14" t="s">
        <v>2058</v>
      </c>
      <c r="F2856" s="14" t="s">
        <v>2092</v>
      </c>
      <c r="G2856" s="14" t="s">
        <v>2086</v>
      </c>
      <c r="H2856" s="14" t="s">
        <v>2059</v>
      </c>
      <c r="I2856" s="9"/>
    </row>
    <row r="2857" spans="1:9" ht="18.95" customHeight="1" x14ac:dyDescent="0.25">
      <c r="A2857" s="15" t="s">
        <v>2087</v>
      </c>
      <c r="B2857" s="16" t="s">
        <v>2186</v>
      </c>
      <c r="C2857" s="17">
        <v>4411.68</v>
      </c>
      <c r="D2857" s="17">
        <v>0.1</v>
      </c>
      <c r="E2857" s="17">
        <v>1</v>
      </c>
      <c r="F2857" s="17">
        <v>30</v>
      </c>
      <c r="G2857" s="17">
        <v>1.5</v>
      </c>
      <c r="H2857" s="18">
        <v>19852.560000000001</v>
      </c>
      <c r="I2857" s="9"/>
    </row>
    <row r="2858" spans="1:9" ht="18.95" customHeight="1" x14ac:dyDescent="0.25">
      <c r="A2858" s="15" t="s">
        <v>2089</v>
      </c>
      <c r="B2858" s="16" t="s">
        <v>2186</v>
      </c>
      <c r="C2858" s="17">
        <v>913.16</v>
      </c>
      <c r="D2858" s="17">
        <v>0.05</v>
      </c>
      <c r="E2858" s="17">
        <v>1</v>
      </c>
      <c r="F2858" s="17">
        <v>30</v>
      </c>
      <c r="G2858" s="17">
        <v>1.5</v>
      </c>
      <c r="H2858" s="18">
        <v>2054.61</v>
      </c>
      <c r="I2858" s="9"/>
    </row>
    <row r="2859" spans="1:9" ht="27" customHeight="1" x14ac:dyDescent="0.25">
      <c r="A2859" s="15" t="s">
        <v>2090</v>
      </c>
      <c r="B2859" s="16" t="s">
        <v>2186</v>
      </c>
      <c r="C2859" s="17">
        <v>4.5999999999999996</v>
      </c>
      <c r="D2859" s="17">
        <v>0.1</v>
      </c>
      <c r="E2859" s="17">
        <v>3</v>
      </c>
      <c r="F2859" s="17">
        <v>30</v>
      </c>
      <c r="G2859" s="17">
        <v>1.5</v>
      </c>
      <c r="H2859" s="18">
        <v>62.1</v>
      </c>
      <c r="I2859" s="9"/>
    </row>
    <row r="2860" spans="1:9" ht="15" customHeight="1" x14ac:dyDescent="0.25">
      <c r="A2860" s="19"/>
      <c r="B2860" s="20"/>
      <c r="C2860" s="21"/>
      <c r="D2860" s="21"/>
      <c r="E2860" s="21"/>
      <c r="F2860" s="21"/>
      <c r="G2860" s="21"/>
      <c r="H2860" s="22">
        <v>21969.27</v>
      </c>
      <c r="I2860" s="9"/>
    </row>
    <row r="2861" spans="1:9" ht="9.9499999999999993" customHeight="1" x14ac:dyDescent="0.25">
      <c r="A2861" s="86"/>
      <c r="B2861" s="86"/>
      <c r="C2861" s="86"/>
      <c r="D2861" s="9"/>
      <c r="E2861" s="9"/>
      <c r="F2861" s="9"/>
      <c r="G2861" s="9"/>
      <c r="H2861" s="9"/>
      <c r="I2861" s="9"/>
    </row>
    <row r="2862" spans="1:9" ht="12" customHeight="1" x14ac:dyDescent="0.25">
      <c r="A2862" s="9"/>
      <c r="B2862" s="9"/>
      <c r="C2862" s="9"/>
      <c r="D2862" s="90" t="s">
        <v>4473</v>
      </c>
      <c r="E2862" s="90"/>
      <c r="F2862" s="90"/>
      <c r="G2862" s="90"/>
      <c r="H2862" s="90"/>
      <c r="I2862" s="90"/>
    </row>
    <row r="2863" spans="1:9" ht="9.9499999999999993" customHeight="1" x14ac:dyDescent="0.25">
      <c r="A2863" s="86"/>
      <c r="B2863" s="86"/>
      <c r="C2863" s="86"/>
      <c r="D2863" s="86"/>
      <c r="E2863" s="9"/>
      <c r="F2863" s="9"/>
      <c r="G2863" s="9"/>
      <c r="H2863" s="9"/>
      <c r="I2863" s="9"/>
    </row>
    <row r="2864" spans="1:9" ht="42.95" customHeight="1" x14ac:dyDescent="0.25">
      <c r="A2864" s="88" t="s">
        <v>2490</v>
      </c>
      <c r="B2864" s="88"/>
      <c r="C2864" s="88"/>
      <c r="D2864" s="88"/>
      <c r="E2864" s="88"/>
      <c r="F2864" s="88"/>
      <c r="G2864" s="88"/>
      <c r="H2864" s="88"/>
      <c r="I2864" s="88"/>
    </row>
    <row r="2865" spans="1:9" ht="15" customHeight="1" x14ac:dyDescent="0.25">
      <c r="A2865" s="89"/>
      <c r="B2865" s="89"/>
      <c r="C2865" s="14" t="s">
        <v>2076</v>
      </c>
      <c r="D2865" s="14" t="s">
        <v>2056</v>
      </c>
      <c r="E2865" s="14" t="s">
        <v>2058</v>
      </c>
      <c r="F2865" s="14" t="s">
        <v>2092</v>
      </c>
      <c r="G2865" s="14" t="s">
        <v>2086</v>
      </c>
      <c r="H2865" s="14" t="s">
        <v>2059</v>
      </c>
      <c r="I2865" s="9"/>
    </row>
    <row r="2866" spans="1:9" ht="18.95" customHeight="1" x14ac:dyDescent="0.25">
      <c r="A2866" s="15" t="s">
        <v>2087</v>
      </c>
      <c r="B2866" s="16" t="s">
        <v>2186</v>
      </c>
      <c r="C2866" s="17">
        <v>4411.68</v>
      </c>
      <c r="D2866" s="17">
        <v>0.1</v>
      </c>
      <c r="E2866" s="17">
        <v>1</v>
      </c>
      <c r="F2866" s="17">
        <v>12</v>
      </c>
      <c r="G2866" s="17">
        <v>1.5</v>
      </c>
      <c r="H2866" s="18">
        <v>7941.02</v>
      </c>
      <c r="I2866" s="9"/>
    </row>
    <row r="2867" spans="1:9" ht="18.95" customHeight="1" x14ac:dyDescent="0.25">
      <c r="A2867" s="15" t="s">
        <v>2089</v>
      </c>
      <c r="B2867" s="16" t="s">
        <v>2186</v>
      </c>
      <c r="C2867" s="17">
        <v>913.16</v>
      </c>
      <c r="D2867" s="17">
        <v>0.1</v>
      </c>
      <c r="E2867" s="17">
        <v>1</v>
      </c>
      <c r="F2867" s="17">
        <v>12</v>
      </c>
      <c r="G2867" s="17">
        <v>1.5</v>
      </c>
      <c r="H2867" s="18">
        <v>1643.69</v>
      </c>
      <c r="I2867" s="9"/>
    </row>
    <row r="2868" spans="1:9" ht="27" customHeight="1" x14ac:dyDescent="0.25">
      <c r="A2868" s="15" t="s">
        <v>2090</v>
      </c>
      <c r="B2868" s="16" t="s">
        <v>2186</v>
      </c>
      <c r="C2868" s="17">
        <v>4.5999999999999996</v>
      </c>
      <c r="D2868" s="17">
        <v>0.1</v>
      </c>
      <c r="E2868" s="17">
        <v>3</v>
      </c>
      <c r="F2868" s="17">
        <v>12</v>
      </c>
      <c r="G2868" s="17">
        <v>1.5</v>
      </c>
      <c r="H2868" s="18">
        <v>24.84</v>
      </c>
      <c r="I2868" s="9"/>
    </row>
    <row r="2869" spans="1:9" ht="15" customHeight="1" x14ac:dyDescent="0.25">
      <c r="A2869" s="19"/>
      <c r="B2869" s="20"/>
      <c r="C2869" s="21"/>
      <c r="D2869" s="21"/>
      <c r="E2869" s="21"/>
      <c r="F2869" s="21"/>
      <c r="G2869" s="21"/>
      <c r="H2869" s="22">
        <v>9609.5499999999993</v>
      </c>
      <c r="I2869" s="9"/>
    </row>
    <row r="2870" spans="1:9" ht="9.9499999999999993" customHeight="1" x14ac:dyDescent="0.25">
      <c r="A2870" s="86"/>
      <c r="B2870" s="86"/>
      <c r="C2870" s="86"/>
      <c r="D2870" s="9"/>
      <c r="E2870" s="9"/>
      <c r="F2870" s="9"/>
      <c r="G2870" s="9"/>
      <c r="H2870" s="9"/>
      <c r="I2870" s="9"/>
    </row>
    <row r="2871" spans="1:9" ht="12" customHeight="1" x14ac:dyDescent="0.25">
      <c r="A2871" s="9"/>
      <c r="B2871" s="9"/>
      <c r="C2871" s="9"/>
      <c r="D2871" s="90" t="s">
        <v>4474</v>
      </c>
      <c r="E2871" s="90"/>
      <c r="F2871" s="90"/>
      <c r="G2871" s="90"/>
      <c r="H2871" s="90"/>
      <c r="I2871" s="90"/>
    </row>
    <row r="2872" spans="1:9" ht="9.9499999999999993" customHeight="1" x14ac:dyDescent="0.25">
      <c r="A2872" s="86"/>
      <c r="B2872" s="86"/>
      <c r="C2872" s="86"/>
      <c r="D2872" s="86"/>
      <c r="E2872" s="9"/>
      <c r="F2872" s="9"/>
      <c r="G2872" s="9"/>
      <c r="H2872" s="9"/>
      <c r="I2872" s="9"/>
    </row>
    <row r="2873" spans="1:9" ht="20.100000000000001" customHeight="1" x14ac:dyDescent="0.25">
      <c r="A2873" s="88" t="s">
        <v>2491</v>
      </c>
      <c r="B2873" s="88"/>
      <c r="C2873" s="88"/>
      <c r="D2873" s="88"/>
      <c r="E2873" s="88"/>
      <c r="F2873" s="88"/>
      <c r="G2873" s="88"/>
      <c r="H2873" s="88"/>
      <c r="I2873" s="88"/>
    </row>
    <row r="2874" spans="1:9" ht="15" customHeight="1" x14ac:dyDescent="0.25">
      <c r="A2874" s="89"/>
      <c r="B2874" s="89"/>
      <c r="C2874" s="14" t="s">
        <v>2076</v>
      </c>
      <c r="D2874" s="14" t="s">
        <v>2056</v>
      </c>
      <c r="E2874" s="14" t="s">
        <v>2086</v>
      </c>
      <c r="F2874" s="14" t="s">
        <v>2059</v>
      </c>
      <c r="G2874" s="9"/>
      <c r="H2874" s="9"/>
      <c r="I2874" s="9"/>
    </row>
    <row r="2875" spans="1:9" ht="18.95" customHeight="1" x14ac:dyDescent="0.25">
      <c r="A2875" s="15" t="s">
        <v>2096</v>
      </c>
      <c r="B2875" s="16" t="s">
        <v>2097</v>
      </c>
      <c r="C2875" s="17">
        <v>4411.68</v>
      </c>
      <c r="D2875" s="17">
        <v>0.1</v>
      </c>
      <c r="E2875" s="17">
        <v>1.5</v>
      </c>
      <c r="F2875" s="18">
        <v>661.75</v>
      </c>
      <c r="G2875" s="9"/>
      <c r="H2875" s="9"/>
      <c r="I2875" s="9"/>
    </row>
    <row r="2876" spans="1:9" ht="15" customHeight="1" x14ac:dyDescent="0.25">
      <c r="A2876" s="19"/>
      <c r="B2876" s="20"/>
      <c r="C2876" s="21"/>
      <c r="D2876" s="21"/>
      <c r="E2876" s="21"/>
      <c r="F2876" s="22">
        <v>661.75</v>
      </c>
      <c r="G2876" s="9"/>
      <c r="H2876" s="9"/>
      <c r="I2876" s="9"/>
    </row>
    <row r="2877" spans="1:9" ht="9.9499999999999993" customHeight="1" x14ac:dyDescent="0.25">
      <c r="A2877" s="86"/>
      <c r="B2877" s="86"/>
      <c r="C2877" s="86"/>
      <c r="D2877" s="9"/>
      <c r="E2877" s="9"/>
      <c r="F2877" s="9"/>
      <c r="G2877" s="9"/>
      <c r="H2877" s="9"/>
      <c r="I2877" s="9"/>
    </row>
    <row r="2878" spans="1:9" ht="12" customHeight="1" x14ac:dyDescent="0.25">
      <c r="A2878" s="9"/>
      <c r="B2878" s="9"/>
      <c r="C2878" s="9"/>
      <c r="D2878" s="90" t="s">
        <v>4475</v>
      </c>
      <c r="E2878" s="90"/>
      <c r="F2878" s="90"/>
      <c r="G2878" s="90"/>
      <c r="H2878" s="90"/>
      <c r="I2878" s="90"/>
    </row>
    <row r="2879" spans="1:9" ht="9.9499999999999993" customHeight="1" x14ac:dyDescent="0.25">
      <c r="A2879" s="86"/>
      <c r="B2879" s="86"/>
      <c r="C2879" s="86"/>
      <c r="D2879" s="86"/>
      <c r="E2879" s="9"/>
      <c r="F2879" s="9"/>
      <c r="G2879" s="9"/>
      <c r="H2879" s="9"/>
      <c r="I2879" s="9"/>
    </row>
    <row r="2880" spans="1:9" ht="30.95" customHeight="1" x14ac:dyDescent="0.25">
      <c r="A2880" s="88" t="s">
        <v>2492</v>
      </c>
      <c r="B2880" s="88"/>
      <c r="C2880" s="88"/>
      <c r="D2880" s="88"/>
      <c r="E2880" s="88"/>
      <c r="F2880" s="88"/>
      <c r="G2880" s="88"/>
      <c r="H2880" s="88"/>
      <c r="I2880" s="88"/>
    </row>
    <row r="2881" spans="1:9" ht="15" customHeight="1" x14ac:dyDescent="0.25">
      <c r="A2881" s="89"/>
      <c r="B2881" s="89"/>
      <c r="C2881" s="14" t="s">
        <v>2076</v>
      </c>
      <c r="D2881" s="14" t="s">
        <v>2079</v>
      </c>
      <c r="E2881" s="14" t="s">
        <v>2092</v>
      </c>
      <c r="F2881" s="14" t="s">
        <v>2086</v>
      </c>
      <c r="G2881" s="14" t="s">
        <v>2059</v>
      </c>
      <c r="H2881" s="9"/>
      <c r="I2881" s="9"/>
    </row>
    <row r="2882" spans="1:9" ht="27" customHeight="1" x14ac:dyDescent="0.25">
      <c r="A2882" s="15" t="s">
        <v>2099</v>
      </c>
      <c r="B2882" s="16" t="s">
        <v>2100</v>
      </c>
      <c r="C2882" s="17">
        <v>913.16</v>
      </c>
      <c r="D2882" s="17">
        <v>0.1</v>
      </c>
      <c r="E2882" s="17">
        <v>29.7</v>
      </c>
      <c r="F2882" s="17">
        <v>1.5</v>
      </c>
      <c r="G2882" s="18">
        <v>4068.13</v>
      </c>
      <c r="H2882" s="9"/>
      <c r="I2882" s="9"/>
    </row>
    <row r="2883" spans="1:9" ht="15" customHeight="1" x14ac:dyDescent="0.25">
      <c r="A2883" s="19"/>
      <c r="B2883" s="20"/>
      <c r="C2883" s="21"/>
      <c r="D2883" s="21"/>
      <c r="E2883" s="21"/>
      <c r="F2883" s="21"/>
      <c r="G2883" s="22">
        <v>4068.13</v>
      </c>
      <c r="H2883" s="9"/>
      <c r="I2883" s="9"/>
    </row>
    <row r="2884" spans="1:9" ht="9.9499999999999993" customHeight="1" x14ac:dyDescent="0.25">
      <c r="A2884" s="86"/>
      <c r="B2884" s="86"/>
      <c r="C2884" s="86"/>
      <c r="D2884" s="9"/>
      <c r="E2884" s="9"/>
      <c r="F2884" s="9"/>
      <c r="G2884" s="9"/>
      <c r="H2884" s="9"/>
      <c r="I2884" s="9"/>
    </row>
    <row r="2885" spans="1:9" ht="12" customHeight="1" x14ac:dyDescent="0.25">
      <c r="A2885" s="9"/>
      <c r="B2885" s="9"/>
      <c r="C2885" s="9"/>
      <c r="D2885" s="90" t="s">
        <v>4476</v>
      </c>
      <c r="E2885" s="90"/>
      <c r="F2885" s="90"/>
      <c r="G2885" s="90"/>
      <c r="H2885" s="90"/>
      <c r="I2885" s="90"/>
    </row>
    <row r="2886" spans="1:9" ht="9.9499999999999993" customHeight="1" x14ac:dyDescent="0.25">
      <c r="A2886" s="86"/>
      <c r="B2886" s="86"/>
      <c r="C2886" s="86"/>
      <c r="D2886" s="86"/>
      <c r="E2886" s="9"/>
      <c r="F2886" s="9"/>
      <c r="G2886" s="9"/>
      <c r="H2886" s="9"/>
      <c r="I2886" s="9"/>
    </row>
    <row r="2887" spans="1:9" ht="30.95" customHeight="1" x14ac:dyDescent="0.25">
      <c r="A2887" s="88" t="s">
        <v>2493</v>
      </c>
      <c r="B2887" s="88"/>
      <c r="C2887" s="88"/>
      <c r="D2887" s="88"/>
      <c r="E2887" s="88"/>
      <c r="F2887" s="88"/>
      <c r="G2887" s="88"/>
      <c r="H2887" s="88"/>
      <c r="I2887" s="88"/>
    </row>
    <row r="2888" spans="1:9" ht="15" customHeight="1" x14ac:dyDescent="0.25">
      <c r="A2888" s="89"/>
      <c r="B2888" s="89"/>
      <c r="C2888" s="14" t="s">
        <v>2076</v>
      </c>
      <c r="D2888" s="14" t="s">
        <v>2079</v>
      </c>
      <c r="E2888" s="14" t="s">
        <v>2059</v>
      </c>
      <c r="F2888" s="9"/>
      <c r="G2888" s="9"/>
      <c r="H2888" s="9"/>
      <c r="I2888" s="9"/>
    </row>
    <row r="2889" spans="1:9" ht="18.95" customHeight="1" x14ac:dyDescent="0.25">
      <c r="A2889" s="15" t="s">
        <v>2080</v>
      </c>
      <c r="B2889" s="16" t="s">
        <v>2081</v>
      </c>
      <c r="C2889" s="17">
        <v>913.16</v>
      </c>
      <c r="D2889" s="17">
        <v>0.1</v>
      </c>
      <c r="E2889" s="18">
        <v>91.32</v>
      </c>
      <c r="F2889" s="9"/>
      <c r="G2889" s="9"/>
      <c r="H2889" s="9"/>
      <c r="I2889" s="9"/>
    </row>
    <row r="2890" spans="1:9" ht="15" customHeight="1" x14ac:dyDescent="0.25">
      <c r="A2890" s="19"/>
      <c r="B2890" s="20"/>
      <c r="C2890" s="21"/>
      <c r="D2890" s="21"/>
      <c r="E2890" s="22">
        <v>91.32</v>
      </c>
      <c r="F2890" s="9"/>
      <c r="G2890" s="9"/>
      <c r="H2890" s="9"/>
      <c r="I2890" s="9"/>
    </row>
    <row r="2891" spans="1:9" ht="9.9499999999999993" customHeight="1" x14ac:dyDescent="0.25">
      <c r="A2891" s="86"/>
      <c r="B2891" s="86"/>
      <c r="C2891" s="86"/>
      <c r="D2891" s="9"/>
      <c r="E2891" s="9"/>
      <c r="F2891" s="9"/>
      <c r="G2891" s="9"/>
      <c r="H2891" s="9"/>
      <c r="I2891" s="9"/>
    </row>
    <row r="2892" spans="1:9" ht="12" customHeight="1" x14ac:dyDescent="0.25">
      <c r="A2892" s="9"/>
      <c r="B2892" s="9"/>
      <c r="C2892" s="9"/>
      <c r="D2892" s="90" t="s">
        <v>4471</v>
      </c>
      <c r="E2892" s="90"/>
      <c r="F2892" s="90"/>
      <c r="G2892" s="90"/>
      <c r="H2892" s="90"/>
      <c r="I2892" s="90"/>
    </row>
    <row r="2893" spans="1:9" ht="9.9499999999999993" customHeight="1" x14ac:dyDescent="0.25">
      <c r="A2893" s="86"/>
      <c r="B2893" s="86"/>
      <c r="C2893" s="86"/>
      <c r="D2893" s="86"/>
      <c r="E2893" s="9"/>
      <c r="F2893" s="9"/>
      <c r="G2893" s="9"/>
      <c r="H2893" s="9"/>
      <c r="I2893" s="9"/>
    </row>
    <row r="2894" spans="1:9" ht="30.95" customHeight="1" x14ac:dyDescent="0.25">
      <c r="A2894" s="88" t="s">
        <v>2494</v>
      </c>
      <c r="B2894" s="88"/>
      <c r="C2894" s="88"/>
      <c r="D2894" s="88"/>
      <c r="E2894" s="88"/>
      <c r="F2894" s="88"/>
      <c r="G2894" s="88"/>
      <c r="H2894" s="88"/>
      <c r="I2894" s="88"/>
    </row>
    <row r="2895" spans="1:9" ht="15" customHeight="1" x14ac:dyDescent="0.25">
      <c r="A2895" s="89"/>
      <c r="B2895" s="89"/>
      <c r="C2895" s="14" t="s">
        <v>2076</v>
      </c>
      <c r="D2895" s="14" t="s">
        <v>2059</v>
      </c>
      <c r="E2895" s="9"/>
      <c r="F2895" s="9"/>
      <c r="G2895" s="9"/>
      <c r="H2895" s="9"/>
      <c r="I2895" s="9"/>
    </row>
    <row r="2896" spans="1:9" ht="18.95" customHeight="1" x14ac:dyDescent="0.25">
      <c r="A2896" s="15" t="s">
        <v>2170</v>
      </c>
      <c r="B2896" s="16" t="s">
        <v>2076</v>
      </c>
      <c r="C2896" s="17">
        <v>913.16</v>
      </c>
      <c r="D2896" s="18">
        <v>913.16</v>
      </c>
      <c r="E2896" s="9"/>
      <c r="F2896" s="9"/>
      <c r="G2896" s="9"/>
      <c r="H2896" s="9"/>
      <c r="I2896" s="9"/>
    </row>
    <row r="2897" spans="1:9" ht="15" customHeight="1" x14ac:dyDescent="0.25">
      <c r="A2897" s="19"/>
      <c r="B2897" s="20"/>
      <c r="C2897" s="21"/>
      <c r="D2897" s="22">
        <v>913.16</v>
      </c>
      <c r="E2897" s="9"/>
      <c r="F2897" s="9"/>
      <c r="G2897" s="9"/>
      <c r="H2897" s="9"/>
      <c r="I2897" s="9"/>
    </row>
    <row r="2898" spans="1:9" ht="9.9499999999999993" customHeight="1" x14ac:dyDescent="0.25">
      <c r="A2898" s="86"/>
      <c r="B2898" s="86"/>
      <c r="C2898" s="86"/>
      <c r="D2898" s="9"/>
      <c r="E2898" s="9"/>
      <c r="F2898" s="9"/>
      <c r="G2898" s="9"/>
      <c r="H2898" s="9"/>
      <c r="I2898" s="9"/>
    </row>
    <row r="2899" spans="1:9" ht="12" customHeight="1" x14ac:dyDescent="0.25">
      <c r="A2899" s="9"/>
      <c r="B2899" s="9"/>
      <c r="C2899" s="9"/>
      <c r="D2899" s="90" t="s">
        <v>4477</v>
      </c>
      <c r="E2899" s="90"/>
      <c r="F2899" s="90"/>
      <c r="G2899" s="90"/>
      <c r="H2899" s="90"/>
      <c r="I2899" s="90"/>
    </row>
    <row r="2900" spans="1:9" ht="9.9499999999999993" customHeight="1" x14ac:dyDescent="0.25">
      <c r="A2900" s="86"/>
      <c r="B2900" s="86"/>
      <c r="C2900" s="86"/>
      <c r="D2900" s="86"/>
      <c r="E2900" s="9"/>
      <c r="F2900" s="9"/>
      <c r="G2900" s="9"/>
      <c r="H2900" s="9"/>
      <c r="I2900" s="9"/>
    </row>
    <row r="2901" spans="1:9" ht="42.95" customHeight="1" x14ac:dyDescent="0.25">
      <c r="A2901" s="88" t="s">
        <v>2495</v>
      </c>
      <c r="B2901" s="88"/>
      <c r="C2901" s="88"/>
      <c r="D2901" s="88"/>
      <c r="E2901" s="88"/>
      <c r="F2901" s="88"/>
      <c r="G2901" s="88"/>
      <c r="H2901" s="88"/>
      <c r="I2901" s="88"/>
    </row>
    <row r="2902" spans="1:9" ht="15" customHeight="1" x14ac:dyDescent="0.25">
      <c r="A2902" s="89"/>
      <c r="B2902" s="89"/>
      <c r="C2902" s="14" t="s">
        <v>2069</v>
      </c>
      <c r="D2902" s="14" t="s">
        <v>2058</v>
      </c>
      <c r="E2902" s="14" t="s">
        <v>2059</v>
      </c>
      <c r="F2902" s="9"/>
      <c r="G2902" s="9"/>
      <c r="H2902" s="9"/>
      <c r="I2902" s="9"/>
    </row>
    <row r="2903" spans="1:9" ht="12.95" customHeight="1" x14ac:dyDescent="0.25">
      <c r="A2903" s="15"/>
      <c r="B2903" s="16" t="s">
        <v>2104</v>
      </c>
      <c r="C2903" s="17">
        <v>744.75</v>
      </c>
      <c r="D2903" s="17">
        <v>1</v>
      </c>
      <c r="E2903" s="18">
        <v>744.75</v>
      </c>
      <c r="F2903" s="9"/>
      <c r="G2903" s="9"/>
      <c r="H2903" s="9"/>
      <c r="I2903" s="9"/>
    </row>
    <row r="2904" spans="1:9" ht="15" customHeight="1" x14ac:dyDescent="0.25">
      <c r="A2904" s="19"/>
      <c r="B2904" s="20"/>
      <c r="C2904" s="21"/>
      <c r="D2904" s="21"/>
      <c r="E2904" s="22">
        <v>744.75</v>
      </c>
      <c r="F2904" s="9"/>
      <c r="G2904" s="9"/>
      <c r="H2904" s="9"/>
      <c r="I2904" s="9"/>
    </row>
    <row r="2905" spans="1:9" ht="9.9499999999999993" customHeight="1" x14ac:dyDescent="0.25">
      <c r="A2905" s="86"/>
      <c r="B2905" s="86"/>
      <c r="C2905" s="86"/>
      <c r="D2905" s="9"/>
      <c r="E2905" s="9"/>
      <c r="F2905" s="9"/>
      <c r="G2905" s="9"/>
      <c r="H2905" s="9"/>
      <c r="I2905" s="9"/>
    </row>
    <row r="2906" spans="1:9" ht="12" customHeight="1" x14ac:dyDescent="0.25">
      <c r="A2906" s="9"/>
      <c r="B2906" s="9"/>
      <c r="C2906" s="9"/>
      <c r="D2906" s="90" t="s">
        <v>4478</v>
      </c>
      <c r="E2906" s="90"/>
      <c r="F2906" s="90"/>
      <c r="G2906" s="90"/>
      <c r="H2906" s="90"/>
      <c r="I2906" s="90"/>
    </row>
    <row r="2907" spans="1:9" ht="9.9499999999999993" customHeight="1" x14ac:dyDescent="0.25">
      <c r="A2907" s="86"/>
      <c r="B2907" s="86"/>
      <c r="C2907" s="86"/>
      <c r="D2907" s="86"/>
      <c r="E2907" s="9"/>
      <c r="F2907" s="9"/>
      <c r="G2907" s="9"/>
      <c r="H2907" s="9"/>
      <c r="I2907" s="9"/>
    </row>
    <row r="2908" spans="1:9" ht="20.100000000000001" customHeight="1" x14ac:dyDescent="0.25">
      <c r="A2908" s="88" t="s">
        <v>2496</v>
      </c>
      <c r="B2908" s="88"/>
      <c r="C2908" s="88"/>
      <c r="D2908" s="88"/>
      <c r="E2908" s="88"/>
      <c r="F2908" s="88"/>
      <c r="G2908" s="88"/>
      <c r="H2908" s="88"/>
      <c r="I2908" s="88"/>
    </row>
    <row r="2909" spans="1:9" ht="15" customHeight="1" x14ac:dyDescent="0.25">
      <c r="A2909" s="89"/>
      <c r="B2909" s="89"/>
      <c r="C2909" s="14" t="s">
        <v>2069</v>
      </c>
      <c r="D2909" s="14" t="s">
        <v>2058</v>
      </c>
      <c r="E2909" s="14" t="s">
        <v>2059</v>
      </c>
      <c r="F2909" s="9"/>
      <c r="G2909" s="9"/>
      <c r="H2909" s="9"/>
      <c r="I2909" s="9"/>
    </row>
    <row r="2910" spans="1:9" ht="12.95" customHeight="1" x14ac:dyDescent="0.25">
      <c r="A2910" s="15"/>
      <c r="B2910" s="16" t="s">
        <v>2104</v>
      </c>
      <c r="C2910" s="17">
        <v>744.75</v>
      </c>
      <c r="D2910" s="17">
        <v>1</v>
      </c>
      <c r="E2910" s="18">
        <v>744.75</v>
      </c>
      <c r="F2910" s="9"/>
      <c r="G2910" s="9"/>
      <c r="H2910" s="9"/>
      <c r="I2910" s="9"/>
    </row>
    <row r="2911" spans="1:9" ht="15" customHeight="1" x14ac:dyDescent="0.25">
      <c r="A2911" s="19"/>
      <c r="B2911" s="20"/>
      <c r="C2911" s="21"/>
      <c r="D2911" s="21"/>
      <c r="E2911" s="22">
        <v>744.75</v>
      </c>
      <c r="F2911" s="9"/>
      <c r="G2911" s="9"/>
      <c r="H2911" s="9"/>
      <c r="I2911" s="9"/>
    </row>
    <row r="2912" spans="1:9" ht="9.9499999999999993" customHeight="1" x14ac:dyDescent="0.25">
      <c r="A2912" s="86"/>
      <c r="B2912" s="86"/>
      <c r="C2912" s="86"/>
      <c r="D2912" s="9"/>
      <c r="E2912" s="9"/>
      <c r="F2912" s="9"/>
      <c r="G2912" s="9"/>
      <c r="H2912" s="9"/>
      <c r="I2912" s="9"/>
    </row>
    <row r="2913" spans="1:9" ht="12" customHeight="1" x14ac:dyDescent="0.25">
      <c r="A2913" s="9"/>
      <c r="B2913" s="9"/>
      <c r="C2913" s="9"/>
      <c r="D2913" s="90" t="s">
        <v>4478</v>
      </c>
      <c r="E2913" s="90"/>
      <c r="F2913" s="90"/>
      <c r="G2913" s="90"/>
      <c r="H2913" s="90"/>
      <c r="I2913" s="90"/>
    </row>
    <row r="2914" spans="1:9" ht="9.9499999999999993" customHeight="1" x14ac:dyDescent="0.25">
      <c r="A2914" s="86"/>
      <c r="B2914" s="86"/>
      <c r="C2914" s="86"/>
      <c r="D2914" s="86"/>
      <c r="E2914" s="9"/>
      <c r="F2914" s="9"/>
      <c r="G2914" s="9"/>
      <c r="H2914" s="9"/>
      <c r="I2914" s="9"/>
    </row>
    <row r="2915" spans="1:9" ht="42.95" customHeight="1" x14ac:dyDescent="0.25">
      <c r="A2915" s="88" t="s">
        <v>2497</v>
      </c>
      <c r="B2915" s="88"/>
      <c r="C2915" s="88"/>
      <c r="D2915" s="88"/>
      <c r="E2915" s="88"/>
      <c r="F2915" s="88"/>
      <c r="G2915" s="88"/>
      <c r="H2915" s="88"/>
      <c r="I2915" s="88"/>
    </row>
    <row r="2916" spans="1:9" ht="15" customHeight="1" x14ac:dyDescent="0.25">
      <c r="A2916" s="89"/>
      <c r="B2916" s="89"/>
      <c r="C2916" s="14" t="s">
        <v>2058</v>
      </c>
      <c r="D2916" s="14" t="s">
        <v>2059</v>
      </c>
      <c r="E2916" s="9"/>
      <c r="F2916" s="9"/>
      <c r="G2916" s="9"/>
      <c r="H2916" s="9"/>
      <c r="I2916" s="9"/>
    </row>
    <row r="2917" spans="1:9" ht="12.95" customHeight="1" x14ac:dyDescent="0.25">
      <c r="A2917" s="15"/>
      <c r="B2917" s="16" t="s">
        <v>2058</v>
      </c>
      <c r="C2917" s="17">
        <v>3</v>
      </c>
      <c r="D2917" s="18">
        <v>3</v>
      </c>
      <c r="E2917" s="9"/>
      <c r="F2917" s="9"/>
      <c r="G2917" s="9"/>
      <c r="H2917" s="9"/>
      <c r="I2917" s="9"/>
    </row>
    <row r="2918" spans="1:9" ht="15" customHeight="1" x14ac:dyDescent="0.25">
      <c r="A2918" s="19"/>
      <c r="B2918" s="20"/>
      <c r="C2918" s="21"/>
      <c r="D2918" s="22">
        <v>3</v>
      </c>
      <c r="E2918" s="9"/>
      <c r="F2918" s="9"/>
      <c r="G2918" s="9"/>
      <c r="H2918" s="9"/>
      <c r="I2918" s="9"/>
    </row>
    <row r="2919" spans="1:9" ht="9.9499999999999993" customHeight="1" x14ac:dyDescent="0.25">
      <c r="A2919" s="86"/>
      <c r="B2919" s="86"/>
      <c r="C2919" s="86"/>
      <c r="D2919" s="9"/>
      <c r="E2919" s="9"/>
      <c r="F2919" s="9"/>
      <c r="G2919" s="9"/>
      <c r="H2919" s="9"/>
      <c r="I2919" s="9"/>
    </row>
    <row r="2920" spans="1:9" ht="12" customHeight="1" x14ac:dyDescent="0.25">
      <c r="A2920" s="9"/>
      <c r="B2920" s="9"/>
      <c r="C2920" s="9"/>
      <c r="D2920" s="90" t="s">
        <v>4295</v>
      </c>
      <c r="E2920" s="90"/>
      <c r="F2920" s="90"/>
      <c r="G2920" s="90"/>
      <c r="H2920" s="90"/>
      <c r="I2920" s="90"/>
    </row>
    <row r="2921" spans="1:9" ht="9.9499999999999993" customHeight="1" x14ac:dyDescent="0.25">
      <c r="A2921" s="86"/>
      <c r="B2921" s="86"/>
      <c r="C2921" s="86"/>
      <c r="D2921" s="86"/>
      <c r="E2921" s="9"/>
      <c r="F2921" s="9"/>
      <c r="G2921" s="9"/>
      <c r="H2921" s="9"/>
      <c r="I2921" s="9"/>
    </row>
    <row r="2922" spans="1:9" ht="30.95" customHeight="1" x14ac:dyDescent="0.25">
      <c r="A2922" s="88" t="s">
        <v>2498</v>
      </c>
      <c r="B2922" s="88"/>
      <c r="C2922" s="88"/>
      <c r="D2922" s="88"/>
      <c r="E2922" s="88"/>
      <c r="F2922" s="88"/>
      <c r="G2922" s="88"/>
      <c r="H2922" s="88"/>
      <c r="I2922" s="88"/>
    </row>
    <row r="2923" spans="1:9" ht="15" customHeight="1" x14ac:dyDescent="0.25">
      <c r="A2923" s="89"/>
      <c r="B2923" s="89"/>
      <c r="C2923" s="14" t="s">
        <v>2076</v>
      </c>
      <c r="D2923" s="14" t="s">
        <v>2059</v>
      </c>
      <c r="E2923" s="9"/>
      <c r="F2923" s="9"/>
      <c r="G2923" s="9"/>
      <c r="H2923" s="9"/>
      <c r="I2923" s="9"/>
    </row>
    <row r="2924" spans="1:9" ht="12.95" customHeight="1" x14ac:dyDescent="0.25">
      <c r="A2924" s="15" t="s">
        <v>2108</v>
      </c>
      <c r="B2924" s="16" t="s">
        <v>2076</v>
      </c>
      <c r="C2924" s="17">
        <v>913.16</v>
      </c>
      <c r="D2924" s="18">
        <v>913.16</v>
      </c>
      <c r="E2924" s="9"/>
      <c r="F2924" s="9"/>
      <c r="G2924" s="9"/>
      <c r="H2924" s="9"/>
      <c r="I2924" s="9"/>
    </row>
    <row r="2925" spans="1:9" ht="15" customHeight="1" x14ac:dyDescent="0.25">
      <c r="A2925" s="19"/>
      <c r="B2925" s="20"/>
      <c r="C2925" s="21"/>
      <c r="D2925" s="22">
        <v>913.16</v>
      </c>
      <c r="E2925" s="9"/>
      <c r="F2925" s="9"/>
      <c r="G2925" s="9"/>
      <c r="H2925" s="9"/>
      <c r="I2925" s="9"/>
    </row>
    <row r="2926" spans="1:9" ht="9.9499999999999993" customHeight="1" x14ac:dyDescent="0.25">
      <c r="A2926" s="86"/>
      <c r="B2926" s="86"/>
      <c r="C2926" s="86"/>
      <c r="D2926" s="9"/>
      <c r="E2926" s="9"/>
      <c r="F2926" s="9"/>
      <c r="G2926" s="9"/>
      <c r="H2926" s="9"/>
      <c r="I2926" s="9"/>
    </row>
    <row r="2927" spans="1:9" ht="12" customHeight="1" x14ac:dyDescent="0.25">
      <c r="A2927" s="9"/>
      <c r="B2927" s="9"/>
      <c r="C2927" s="9"/>
      <c r="D2927" s="90" t="s">
        <v>4477</v>
      </c>
      <c r="E2927" s="90"/>
      <c r="F2927" s="90"/>
      <c r="G2927" s="90"/>
      <c r="H2927" s="90"/>
      <c r="I2927" s="90"/>
    </row>
    <row r="2928" spans="1:9" ht="9.9499999999999993" customHeight="1" x14ac:dyDescent="0.25">
      <c r="A2928" s="86"/>
      <c r="B2928" s="86"/>
      <c r="C2928" s="86"/>
      <c r="D2928" s="86"/>
      <c r="E2928" s="9"/>
      <c r="F2928" s="9"/>
      <c r="G2928" s="9"/>
      <c r="H2928" s="9"/>
      <c r="I2928" s="9"/>
    </row>
    <row r="2929" spans="1:9" ht="42.95" customHeight="1" x14ac:dyDescent="0.25">
      <c r="A2929" s="88" t="s">
        <v>2499</v>
      </c>
      <c r="B2929" s="88"/>
      <c r="C2929" s="88"/>
      <c r="D2929" s="88"/>
      <c r="E2929" s="88"/>
      <c r="F2929" s="88"/>
      <c r="G2929" s="88"/>
      <c r="H2929" s="88"/>
      <c r="I2929" s="88"/>
    </row>
    <row r="2930" spans="1:9" ht="15" customHeight="1" x14ac:dyDescent="0.25">
      <c r="A2930" s="89"/>
      <c r="B2930" s="89"/>
      <c r="C2930" s="14" t="s">
        <v>2058</v>
      </c>
      <c r="D2930" s="14" t="s">
        <v>2059</v>
      </c>
      <c r="E2930" s="9"/>
      <c r="F2930" s="9"/>
      <c r="G2930" s="9"/>
      <c r="H2930" s="9"/>
      <c r="I2930" s="9"/>
    </row>
    <row r="2931" spans="1:9" ht="12.95" customHeight="1" x14ac:dyDescent="0.25">
      <c r="A2931" s="15"/>
      <c r="B2931" s="16" t="s">
        <v>2058</v>
      </c>
      <c r="C2931" s="17">
        <v>2</v>
      </c>
      <c r="D2931" s="18">
        <v>2</v>
      </c>
      <c r="E2931" s="9"/>
      <c r="F2931" s="9"/>
      <c r="G2931" s="9"/>
      <c r="H2931" s="9"/>
      <c r="I2931" s="9"/>
    </row>
    <row r="2932" spans="1:9" ht="15" customHeight="1" x14ac:dyDescent="0.25">
      <c r="A2932" s="19"/>
      <c r="B2932" s="20"/>
      <c r="C2932" s="21"/>
      <c r="D2932" s="22">
        <v>2</v>
      </c>
      <c r="E2932" s="9"/>
      <c r="F2932" s="9"/>
      <c r="G2932" s="9"/>
      <c r="H2932" s="9"/>
      <c r="I2932" s="9"/>
    </row>
    <row r="2933" spans="1:9" ht="9.9499999999999993" customHeight="1" x14ac:dyDescent="0.25">
      <c r="A2933" s="86"/>
      <c r="B2933" s="86"/>
      <c r="C2933" s="86"/>
      <c r="D2933" s="9"/>
      <c r="E2933" s="9"/>
      <c r="F2933" s="9"/>
      <c r="G2933" s="9"/>
      <c r="H2933" s="9"/>
      <c r="I2933" s="9"/>
    </row>
    <row r="2934" spans="1:9" ht="12" customHeight="1" x14ac:dyDescent="0.25">
      <c r="A2934" s="9"/>
      <c r="B2934" s="9"/>
      <c r="C2934" s="9"/>
      <c r="D2934" s="90" t="s">
        <v>4257</v>
      </c>
      <c r="E2934" s="90"/>
      <c r="F2934" s="90"/>
      <c r="G2934" s="90"/>
      <c r="H2934" s="90"/>
      <c r="I2934" s="90"/>
    </row>
    <row r="2935" spans="1:9" ht="9.9499999999999993" customHeight="1" x14ac:dyDescent="0.25">
      <c r="A2935" s="86"/>
      <c r="B2935" s="86"/>
      <c r="C2935" s="86"/>
      <c r="D2935" s="86"/>
      <c r="E2935" s="9"/>
      <c r="F2935" s="9"/>
      <c r="G2935" s="9"/>
      <c r="H2935" s="9"/>
      <c r="I2935" s="9"/>
    </row>
    <row r="2936" spans="1:9" ht="30.95" customHeight="1" x14ac:dyDescent="0.25">
      <c r="A2936" s="88" t="s">
        <v>2500</v>
      </c>
      <c r="B2936" s="88"/>
      <c r="C2936" s="88"/>
      <c r="D2936" s="88"/>
      <c r="E2936" s="88"/>
      <c r="F2936" s="88"/>
      <c r="G2936" s="88"/>
      <c r="H2936" s="88"/>
      <c r="I2936" s="88"/>
    </row>
    <row r="2937" spans="1:9" ht="15" customHeight="1" x14ac:dyDescent="0.25">
      <c r="A2937" s="89"/>
      <c r="B2937" s="89"/>
      <c r="C2937" s="14" t="s">
        <v>2076</v>
      </c>
      <c r="D2937" s="14" t="s">
        <v>2058</v>
      </c>
      <c r="E2937" s="14" t="s">
        <v>2059</v>
      </c>
      <c r="F2937" s="9"/>
      <c r="G2937" s="9"/>
      <c r="H2937" s="9"/>
      <c r="I2937" s="9"/>
    </row>
    <row r="2938" spans="1:9" ht="18.95" customHeight="1" x14ac:dyDescent="0.25">
      <c r="A2938" s="15" t="s">
        <v>2110</v>
      </c>
      <c r="B2938" s="16" t="s">
        <v>2111</v>
      </c>
      <c r="C2938" s="17">
        <v>0.16</v>
      </c>
      <c r="D2938" s="17">
        <v>69</v>
      </c>
      <c r="E2938" s="18">
        <v>11.04</v>
      </c>
      <c r="F2938" s="9"/>
      <c r="G2938" s="9"/>
      <c r="H2938" s="9"/>
      <c r="I2938" s="9"/>
    </row>
    <row r="2939" spans="1:9" ht="15" customHeight="1" x14ac:dyDescent="0.25">
      <c r="A2939" s="19"/>
      <c r="B2939" s="20"/>
      <c r="C2939" s="21"/>
      <c r="D2939" s="21"/>
      <c r="E2939" s="22">
        <v>11.04</v>
      </c>
      <c r="F2939" s="9"/>
      <c r="G2939" s="9"/>
      <c r="H2939" s="9"/>
      <c r="I2939" s="9"/>
    </row>
    <row r="2940" spans="1:9" ht="9.9499999999999993" customHeight="1" x14ac:dyDescent="0.25">
      <c r="A2940" s="86"/>
      <c r="B2940" s="86"/>
      <c r="C2940" s="86"/>
      <c r="D2940" s="9"/>
      <c r="E2940" s="9"/>
      <c r="F2940" s="9"/>
      <c r="G2940" s="9"/>
      <c r="H2940" s="9"/>
      <c r="I2940" s="9"/>
    </row>
    <row r="2941" spans="1:9" ht="12" customHeight="1" x14ac:dyDescent="0.25">
      <c r="A2941" s="9"/>
      <c r="B2941" s="9"/>
      <c r="C2941" s="9"/>
      <c r="D2941" s="90" t="s">
        <v>4296</v>
      </c>
      <c r="E2941" s="90"/>
      <c r="F2941" s="90"/>
      <c r="G2941" s="90"/>
      <c r="H2941" s="90"/>
      <c r="I2941" s="90"/>
    </row>
    <row r="2942" spans="1:9" ht="9.9499999999999993" customHeight="1" x14ac:dyDescent="0.25">
      <c r="A2942" s="86"/>
      <c r="B2942" s="86"/>
      <c r="C2942" s="86"/>
      <c r="D2942" s="86"/>
      <c r="E2942" s="9"/>
      <c r="F2942" s="9"/>
      <c r="G2942" s="9"/>
      <c r="H2942" s="9"/>
      <c r="I2942" s="9"/>
    </row>
    <row r="2943" spans="1:9" ht="30.95" customHeight="1" x14ac:dyDescent="0.25">
      <c r="A2943" s="88" t="s">
        <v>2501</v>
      </c>
      <c r="B2943" s="88"/>
      <c r="C2943" s="88"/>
      <c r="D2943" s="88"/>
      <c r="E2943" s="88"/>
      <c r="F2943" s="88"/>
      <c r="G2943" s="88"/>
      <c r="H2943" s="88"/>
      <c r="I2943" s="88"/>
    </row>
    <row r="2944" spans="1:9" ht="15" customHeight="1" x14ac:dyDescent="0.25">
      <c r="A2944" s="89"/>
      <c r="B2944" s="89"/>
      <c r="C2944" s="14" t="s">
        <v>2058</v>
      </c>
      <c r="D2944" s="14" t="s">
        <v>2059</v>
      </c>
      <c r="E2944" s="9"/>
      <c r="F2944" s="9"/>
      <c r="G2944" s="9"/>
      <c r="H2944" s="9"/>
      <c r="I2944" s="9"/>
    </row>
    <row r="2945" spans="1:9" ht="12.95" customHeight="1" x14ac:dyDescent="0.25">
      <c r="A2945" s="15"/>
      <c r="B2945" s="16" t="s">
        <v>2058</v>
      </c>
      <c r="C2945" s="17">
        <v>8</v>
      </c>
      <c r="D2945" s="18">
        <v>8</v>
      </c>
      <c r="E2945" s="9"/>
      <c r="F2945" s="9"/>
      <c r="G2945" s="9"/>
      <c r="H2945" s="9"/>
      <c r="I2945" s="9"/>
    </row>
    <row r="2946" spans="1:9" ht="15" customHeight="1" x14ac:dyDescent="0.25">
      <c r="A2946" s="19"/>
      <c r="B2946" s="20"/>
      <c r="C2946" s="21"/>
      <c r="D2946" s="22">
        <v>8</v>
      </c>
      <c r="E2946" s="9"/>
      <c r="F2946" s="9"/>
      <c r="G2946" s="9"/>
      <c r="H2946" s="9"/>
      <c r="I2946" s="9"/>
    </row>
    <row r="2947" spans="1:9" ht="9.9499999999999993" customHeight="1" x14ac:dyDescent="0.25">
      <c r="A2947" s="86"/>
      <c r="B2947" s="86"/>
      <c r="C2947" s="86"/>
      <c r="D2947" s="9"/>
      <c r="E2947" s="9"/>
      <c r="F2947" s="9"/>
      <c r="G2947" s="9"/>
      <c r="H2947" s="9"/>
      <c r="I2947" s="9"/>
    </row>
    <row r="2948" spans="1:9" ht="12" customHeight="1" x14ac:dyDescent="0.25">
      <c r="A2948" s="9"/>
      <c r="B2948" s="9"/>
      <c r="C2948" s="9"/>
      <c r="D2948" s="90" t="s">
        <v>4258</v>
      </c>
      <c r="E2948" s="90"/>
      <c r="F2948" s="90"/>
      <c r="G2948" s="90"/>
      <c r="H2948" s="90"/>
      <c r="I2948" s="90"/>
    </row>
    <row r="2949" spans="1:9" ht="9.9499999999999993" customHeight="1" x14ac:dyDescent="0.25">
      <c r="A2949" s="86"/>
      <c r="B2949" s="86"/>
      <c r="C2949" s="86"/>
      <c r="D2949" s="86"/>
      <c r="E2949" s="9"/>
      <c r="F2949" s="9"/>
      <c r="G2949" s="9"/>
      <c r="H2949" s="9"/>
      <c r="I2949" s="9"/>
    </row>
    <row r="2950" spans="1:9" ht="30.95" customHeight="1" x14ac:dyDescent="0.25">
      <c r="A2950" s="88" t="s">
        <v>2502</v>
      </c>
      <c r="B2950" s="88"/>
      <c r="C2950" s="88"/>
      <c r="D2950" s="88"/>
      <c r="E2950" s="88"/>
      <c r="F2950" s="88"/>
      <c r="G2950" s="88"/>
      <c r="H2950" s="88"/>
      <c r="I2950" s="88"/>
    </row>
    <row r="2951" spans="1:9" ht="15" customHeight="1" x14ac:dyDescent="0.25">
      <c r="A2951" s="89"/>
      <c r="B2951" s="89"/>
      <c r="C2951" s="14" t="s">
        <v>2076</v>
      </c>
      <c r="D2951" s="14" t="s">
        <v>2059</v>
      </c>
      <c r="E2951" s="9"/>
      <c r="F2951" s="9"/>
      <c r="G2951" s="9"/>
      <c r="H2951" s="9"/>
      <c r="I2951" s="9"/>
    </row>
    <row r="2952" spans="1:9" ht="12.95" customHeight="1" x14ac:dyDescent="0.25">
      <c r="A2952" s="15"/>
      <c r="B2952" s="16" t="s">
        <v>2076</v>
      </c>
      <c r="C2952" s="17">
        <v>379.74</v>
      </c>
      <c r="D2952" s="18">
        <v>379.74</v>
      </c>
      <c r="E2952" s="9"/>
      <c r="F2952" s="9"/>
      <c r="G2952" s="9"/>
      <c r="H2952" s="9"/>
      <c r="I2952" s="9"/>
    </row>
    <row r="2953" spans="1:9" ht="15" customHeight="1" x14ac:dyDescent="0.25">
      <c r="A2953" s="19"/>
      <c r="B2953" s="20"/>
      <c r="C2953" s="21"/>
      <c r="D2953" s="22">
        <v>379.74</v>
      </c>
      <c r="E2953" s="9"/>
      <c r="F2953" s="9"/>
      <c r="G2953" s="9"/>
      <c r="H2953" s="9"/>
      <c r="I2953" s="9"/>
    </row>
    <row r="2954" spans="1:9" ht="9.9499999999999993" customHeight="1" x14ac:dyDescent="0.25">
      <c r="A2954" s="86"/>
      <c r="B2954" s="86"/>
      <c r="C2954" s="86"/>
      <c r="D2954" s="9"/>
      <c r="E2954" s="9"/>
      <c r="F2954" s="9"/>
      <c r="G2954" s="9"/>
      <c r="H2954" s="9"/>
      <c r="I2954" s="9"/>
    </row>
    <row r="2955" spans="1:9" ht="12" customHeight="1" x14ac:dyDescent="0.25">
      <c r="A2955" s="9"/>
      <c r="B2955" s="9"/>
      <c r="C2955" s="9"/>
      <c r="D2955" s="90" t="s">
        <v>4479</v>
      </c>
      <c r="E2955" s="90"/>
      <c r="F2955" s="90"/>
      <c r="G2955" s="90"/>
      <c r="H2955" s="90"/>
      <c r="I2955" s="90"/>
    </row>
    <row r="2956" spans="1:9" ht="9.9499999999999993" customHeight="1" x14ac:dyDescent="0.25">
      <c r="A2956" s="86"/>
      <c r="B2956" s="86"/>
      <c r="C2956" s="86"/>
      <c r="D2956" s="86"/>
      <c r="E2956" s="9"/>
      <c r="F2956" s="9"/>
      <c r="G2956" s="9"/>
      <c r="H2956" s="9"/>
      <c r="I2956" s="9"/>
    </row>
    <row r="2957" spans="1:9" ht="30.95" customHeight="1" x14ac:dyDescent="0.25">
      <c r="A2957" s="88" t="s">
        <v>2503</v>
      </c>
      <c r="B2957" s="88"/>
      <c r="C2957" s="88"/>
      <c r="D2957" s="88"/>
      <c r="E2957" s="88"/>
      <c r="F2957" s="88"/>
      <c r="G2957" s="88"/>
      <c r="H2957" s="88"/>
      <c r="I2957" s="88"/>
    </row>
    <row r="2958" spans="1:9" ht="15" customHeight="1" x14ac:dyDescent="0.25">
      <c r="A2958" s="89"/>
      <c r="B2958" s="89"/>
      <c r="C2958" s="14" t="s">
        <v>2076</v>
      </c>
      <c r="D2958" s="14" t="s">
        <v>2059</v>
      </c>
      <c r="E2958" s="9"/>
      <c r="F2958" s="9"/>
      <c r="G2958" s="9"/>
      <c r="H2958" s="9"/>
      <c r="I2958" s="9"/>
    </row>
    <row r="2959" spans="1:9" ht="12.95" customHeight="1" x14ac:dyDescent="0.25">
      <c r="A2959" s="15" t="s">
        <v>2108</v>
      </c>
      <c r="B2959" s="16" t="s">
        <v>2076</v>
      </c>
      <c r="C2959" s="17">
        <v>913.16</v>
      </c>
      <c r="D2959" s="18">
        <v>913.16</v>
      </c>
      <c r="E2959" s="9"/>
      <c r="F2959" s="9"/>
      <c r="G2959" s="9"/>
      <c r="H2959" s="9"/>
      <c r="I2959" s="9"/>
    </row>
    <row r="2960" spans="1:9" ht="15" customHeight="1" x14ac:dyDescent="0.25">
      <c r="A2960" s="19"/>
      <c r="B2960" s="20"/>
      <c r="C2960" s="21"/>
      <c r="D2960" s="22">
        <v>913.16</v>
      </c>
      <c r="E2960" s="9"/>
      <c r="F2960" s="9"/>
      <c r="G2960" s="9"/>
      <c r="H2960" s="9"/>
      <c r="I2960" s="9"/>
    </row>
    <row r="2961" spans="1:9" ht="9.9499999999999993" customHeight="1" x14ac:dyDescent="0.25">
      <c r="A2961" s="86"/>
      <c r="B2961" s="86"/>
      <c r="C2961" s="86"/>
      <c r="D2961" s="9"/>
      <c r="E2961" s="9"/>
      <c r="F2961" s="9"/>
      <c r="G2961" s="9"/>
      <c r="H2961" s="9"/>
      <c r="I2961" s="9"/>
    </row>
    <row r="2962" spans="1:9" ht="12" customHeight="1" x14ac:dyDescent="0.25">
      <c r="A2962" s="9"/>
      <c r="B2962" s="9"/>
      <c r="C2962" s="9"/>
      <c r="D2962" s="90" t="s">
        <v>4477</v>
      </c>
      <c r="E2962" s="90"/>
      <c r="F2962" s="90"/>
      <c r="G2962" s="90"/>
      <c r="H2962" s="90"/>
      <c r="I2962" s="90"/>
    </row>
    <row r="2963" spans="1:9" ht="9.9499999999999993" customHeight="1" x14ac:dyDescent="0.25">
      <c r="A2963" s="86"/>
      <c r="B2963" s="86"/>
      <c r="C2963" s="86"/>
      <c r="D2963" s="86"/>
      <c r="E2963" s="9"/>
      <c r="F2963" s="9"/>
      <c r="G2963" s="9"/>
      <c r="H2963" s="9"/>
      <c r="I2963" s="9"/>
    </row>
    <row r="2964" spans="1:9" ht="20.100000000000001" customHeight="1" x14ac:dyDescent="0.25">
      <c r="A2964" s="88" t="s">
        <v>2504</v>
      </c>
      <c r="B2964" s="88"/>
      <c r="C2964" s="88"/>
      <c r="D2964" s="88"/>
      <c r="E2964" s="88"/>
      <c r="F2964" s="88"/>
      <c r="G2964" s="88"/>
      <c r="H2964" s="88"/>
      <c r="I2964" s="88"/>
    </row>
    <row r="2965" spans="1:9" ht="15" customHeight="1" x14ac:dyDescent="0.25">
      <c r="A2965" s="89"/>
      <c r="B2965" s="89"/>
      <c r="C2965" s="14" t="s">
        <v>2069</v>
      </c>
      <c r="D2965" s="14" t="s">
        <v>2058</v>
      </c>
      <c r="E2965" s="14" t="s">
        <v>2059</v>
      </c>
      <c r="F2965" s="9"/>
      <c r="G2965" s="9"/>
      <c r="H2965" s="9"/>
      <c r="I2965" s="9"/>
    </row>
    <row r="2966" spans="1:9" ht="12.95" customHeight="1" x14ac:dyDescent="0.25">
      <c r="A2966" s="15"/>
      <c r="B2966" s="16" t="s">
        <v>2104</v>
      </c>
      <c r="C2966" s="17">
        <v>215.61</v>
      </c>
      <c r="D2966" s="17">
        <v>1</v>
      </c>
      <c r="E2966" s="18">
        <v>215.61</v>
      </c>
      <c r="F2966" s="9"/>
      <c r="G2966" s="9"/>
      <c r="H2966" s="9"/>
      <c r="I2966" s="9"/>
    </row>
    <row r="2967" spans="1:9" ht="15" customHeight="1" x14ac:dyDescent="0.25">
      <c r="A2967" s="19"/>
      <c r="B2967" s="20"/>
      <c r="C2967" s="21"/>
      <c r="D2967" s="21"/>
      <c r="E2967" s="22">
        <v>215.61</v>
      </c>
      <c r="F2967" s="9"/>
      <c r="G2967" s="9"/>
      <c r="H2967" s="9"/>
      <c r="I2967" s="9"/>
    </row>
    <row r="2968" spans="1:9" ht="9.9499999999999993" customHeight="1" x14ac:dyDescent="0.25">
      <c r="A2968" s="86"/>
      <c r="B2968" s="86"/>
      <c r="C2968" s="86"/>
      <c r="D2968" s="9"/>
      <c r="E2968" s="9"/>
      <c r="F2968" s="9"/>
      <c r="G2968" s="9"/>
      <c r="H2968" s="9"/>
      <c r="I2968" s="9"/>
    </row>
    <row r="2969" spans="1:9" ht="12" customHeight="1" x14ac:dyDescent="0.25">
      <c r="A2969" s="9"/>
      <c r="B2969" s="9"/>
      <c r="C2969" s="9"/>
      <c r="D2969" s="90" t="s">
        <v>4480</v>
      </c>
      <c r="E2969" s="90"/>
      <c r="F2969" s="90"/>
      <c r="G2969" s="90"/>
      <c r="H2969" s="90"/>
      <c r="I2969" s="90"/>
    </row>
    <row r="2970" spans="1:9" ht="9.9499999999999993" customHeight="1" x14ac:dyDescent="0.25">
      <c r="A2970" s="86"/>
      <c r="B2970" s="86"/>
      <c r="C2970" s="86"/>
      <c r="D2970" s="86"/>
      <c r="E2970" s="9"/>
      <c r="F2970" s="9"/>
      <c r="G2970" s="9"/>
      <c r="H2970" s="9"/>
      <c r="I2970" s="9"/>
    </row>
    <row r="2971" spans="1:9" ht="30.95" customHeight="1" x14ac:dyDescent="0.25">
      <c r="A2971" s="88" t="s">
        <v>2505</v>
      </c>
      <c r="B2971" s="88"/>
      <c r="C2971" s="88"/>
      <c r="D2971" s="88"/>
      <c r="E2971" s="88"/>
      <c r="F2971" s="88"/>
      <c r="G2971" s="88"/>
      <c r="H2971" s="88"/>
      <c r="I2971" s="88"/>
    </row>
    <row r="2972" spans="1:9" ht="15" customHeight="1" x14ac:dyDescent="0.25">
      <c r="A2972" s="89"/>
      <c r="B2972" s="89"/>
      <c r="C2972" s="14" t="s">
        <v>2076</v>
      </c>
      <c r="D2972" s="14" t="s">
        <v>2059</v>
      </c>
      <c r="E2972" s="9"/>
      <c r="F2972" s="9"/>
      <c r="G2972" s="9"/>
      <c r="H2972" s="9"/>
      <c r="I2972" s="9"/>
    </row>
    <row r="2973" spans="1:9" ht="12.95" customHeight="1" x14ac:dyDescent="0.25">
      <c r="A2973" s="15" t="s">
        <v>2077</v>
      </c>
      <c r="B2973" s="16" t="s">
        <v>2076</v>
      </c>
      <c r="C2973" s="17">
        <v>5939.35</v>
      </c>
      <c r="D2973" s="18">
        <v>5939.35</v>
      </c>
      <c r="E2973" s="9"/>
      <c r="F2973" s="9"/>
      <c r="G2973" s="9"/>
      <c r="H2973" s="9"/>
      <c r="I2973" s="9"/>
    </row>
    <row r="2974" spans="1:9" ht="15" customHeight="1" x14ac:dyDescent="0.25">
      <c r="A2974" s="19"/>
      <c r="B2974" s="20"/>
      <c r="C2974" s="21"/>
      <c r="D2974" s="22">
        <v>5939.35</v>
      </c>
      <c r="E2974" s="9"/>
      <c r="F2974" s="9"/>
      <c r="G2974" s="9"/>
      <c r="H2974" s="9"/>
      <c r="I2974" s="9"/>
    </row>
    <row r="2975" spans="1:9" ht="9.9499999999999993" customHeight="1" x14ac:dyDescent="0.25">
      <c r="A2975" s="86"/>
      <c r="B2975" s="86"/>
      <c r="C2975" s="86"/>
      <c r="D2975" s="9"/>
      <c r="E2975" s="9"/>
      <c r="F2975" s="9"/>
      <c r="G2975" s="9"/>
      <c r="H2975" s="9"/>
      <c r="I2975" s="9"/>
    </row>
    <row r="2976" spans="1:9" ht="12" customHeight="1" x14ac:dyDescent="0.25">
      <c r="A2976" s="9"/>
      <c r="B2976" s="9"/>
      <c r="C2976" s="9"/>
      <c r="D2976" s="90" t="s">
        <v>4481</v>
      </c>
      <c r="E2976" s="90"/>
      <c r="F2976" s="90"/>
      <c r="G2976" s="90"/>
      <c r="H2976" s="90"/>
      <c r="I2976" s="90"/>
    </row>
    <row r="2977" spans="1:9" ht="9.9499999999999993" customHeight="1" x14ac:dyDescent="0.25">
      <c r="A2977" s="86"/>
      <c r="B2977" s="86"/>
      <c r="C2977" s="86"/>
      <c r="D2977" s="86"/>
      <c r="E2977" s="9"/>
      <c r="F2977" s="9"/>
      <c r="G2977" s="9"/>
      <c r="H2977" s="9"/>
      <c r="I2977" s="9"/>
    </row>
    <row r="2978" spans="1:9" ht="30.95" customHeight="1" x14ac:dyDescent="0.25">
      <c r="A2978" s="88" t="s">
        <v>2506</v>
      </c>
      <c r="B2978" s="88"/>
      <c r="C2978" s="88"/>
      <c r="D2978" s="88"/>
      <c r="E2978" s="88"/>
      <c r="F2978" s="88"/>
      <c r="G2978" s="88"/>
      <c r="H2978" s="88"/>
      <c r="I2978" s="88"/>
    </row>
    <row r="2979" spans="1:9" ht="15" customHeight="1" x14ac:dyDescent="0.25">
      <c r="A2979" s="89"/>
      <c r="B2979" s="89"/>
      <c r="C2979" s="14" t="s">
        <v>2076</v>
      </c>
      <c r="D2979" s="14" t="s">
        <v>2079</v>
      </c>
      <c r="E2979" s="14" t="s">
        <v>2059</v>
      </c>
      <c r="F2979" s="9"/>
      <c r="G2979" s="9"/>
      <c r="H2979" s="9"/>
      <c r="I2979" s="9"/>
    </row>
    <row r="2980" spans="1:9" ht="18.95" customHeight="1" x14ac:dyDescent="0.25">
      <c r="A2980" s="15" t="s">
        <v>2080</v>
      </c>
      <c r="B2980" s="16" t="s">
        <v>2081</v>
      </c>
      <c r="C2980" s="17">
        <v>1087.49</v>
      </c>
      <c r="D2980" s="17">
        <v>0.1</v>
      </c>
      <c r="E2980" s="18">
        <v>108.75</v>
      </c>
      <c r="F2980" s="9"/>
      <c r="G2980" s="9"/>
      <c r="H2980" s="9"/>
      <c r="I2980" s="9"/>
    </row>
    <row r="2981" spans="1:9" ht="15" customHeight="1" x14ac:dyDescent="0.25">
      <c r="A2981" s="19"/>
      <c r="B2981" s="20"/>
      <c r="C2981" s="21"/>
      <c r="D2981" s="21"/>
      <c r="E2981" s="22">
        <v>108.75</v>
      </c>
      <c r="F2981" s="9"/>
      <c r="G2981" s="9"/>
      <c r="H2981" s="9"/>
      <c r="I2981" s="9"/>
    </row>
    <row r="2982" spans="1:9" ht="9.9499999999999993" customHeight="1" x14ac:dyDescent="0.25">
      <c r="A2982" s="86"/>
      <c r="B2982" s="86"/>
      <c r="C2982" s="86"/>
      <c r="D2982" s="9"/>
      <c r="E2982" s="9"/>
      <c r="F2982" s="9"/>
      <c r="G2982" s="9"/>
      <c r="H2982" s="9"/>
      <c r="I2982" s="9"/>
    </row>
    <row r="2983" spans="1:9" ht="12" customHeight="1" x14ac:dyDescent="0.25">
      <c r="A2983" s="9"/>
      <c r="B2983" s="9"/>
      <c r="C2983" s="9"/>
      <c r="D2983" s="90" t="s">
        <v>4482</v>
      </c>
      <c r="E2983" s="90"/>
      <c r="F2983" s="90"/>
      <c r="G2983" s="90"/>
      <c r="H2983" s="90"/>
      <c r="I2983" s="90"/>
    </row>
    <row r="2984" spans="1:9" ht="9.9499999999999993" customHeight="1" x14ac:dyDescent="0.25">
      <c r="A2984" s="86"/>
      <c r="B2984" s="86"/>
      <c r="C2984" s="86"/>
      <c r="D2984" s="86"/>
      <c r="E2984" s="9"/>
      <c r="F2984" s="9"/>
      <c r="G2984" s="9"/>
      <c r="H2984" s="9"/>
      <c r="I2984" s="9"/>
    </row>
    <row r="2985" spans="1:9" ht="30.95" customHeight="1" x14ac:dyDescent="0.25">
      <c r="A2985" s="88" t="s">
        <v>2507</v>
      </c>
      <c r="B2985" s="88"/>
      <c r="C2985" s="88"/>
      <c r="D2985" s="88"/>
      <c r="E2985" s="88"/>
      <c r="F2985" s="88"/>
      <c r="G2985" s="88"/>
      <c r="H2985" s="88"/>
      <c r="I2985" s="88"/>
    </row>
    <row r="2986" spans="1:9" ht="15" customHeight="1" x14ac:dyDescent="0.25">
      <c r="A2986" s="89"/>
      <c r="B2986" s="89"/>
      <c r="C2986" s="14" t="s">
        <v>2076</v>
      </c>
      <c r="D2986" s="14" t="s">
        <v>2079</v>
      </c>
      <c r="E2986" s="14" t="s">
        <v>2058</v>
      </c>
      <c r="F2986" s="14" t="s">
        <v>2059</v>
      </c>
      <c r="G2986" s="9"/>
      <c r="H2986" s="9"/>
      <c r="I2986" s="9"/>
    </row>
    <row r="2987" spans="1:9" ht="27" customHeight="1" x14ac:dyDescent="0.25">
      <c r="A2987" s="15" t="s">
        <v>2083</v>
      </c>
      <c r="B2987" s="16" t="s">
        <v>2084</v>
      </c>
      <c r="C2987" s="17">
        <v>4.3</v>
      </c>
      <c r="D2987" s="17">
        <v>0.1</v>
      </c>
      <c r="E2987" s="17">
        <v>6</v>
      </c>
      <c r="F2987" s="18">
        <v>2.58</v>
      </c>
      <c r="G2987" s="9"/>
      <c r="H2987" s="9"/>
      <c r="I2987" s="9"/>
    </row>
    <row r="2988" spans="1:9" ht="15" customHeight="1" x14ac:dyDescent="0.25">
      <c r="A2988" s="19"/>
      <c r="B2988" s="20"/>
      <c r="C2988" s="21"/>
      <c r="D2988" s="21"/>
      <c r="E2988" s="21"/>
      <c r="F2988" s="22">
        <v>2.58</v>
      </c>
      <c r="G2988" s="9"/>
      <c r="H2988" s="9"/>
      <c r="I2988" s="9"/>
    </row>
    <row r="2989" spans="1:9" ht="9.9499999999999993" customHeight="1" x14ac:dyDescent="0.25">
      <c r="A2989" s="86"/>
      <c r="B2989" s="86"/>
      <c r="C2989" s="86"/>
      <c r="D2989" s="9"/>
      <c r="E2989" s="9"/>
      <c r="F2989" s="9"/>
      <c r="G2989" s="9"/>
      <c r="H2989" s="9"/>
      <c r="I2989" s="9"/>
    </row>
    <row r="2990" spans="1:9" ht="12" customHeight="1" x14ac:dyDescent="0.25">
      <c r="A2990" s="9"/>
      <c r="B2990" s="9"/>
      <c r="C2990" s="9"/>
      <c r="D2990" s="90" t="s">
        <v>4483</v>
      </c>
      <c r="E2990" s="90"/>
      <c r="F2990" s="90"/>
      <c r="G2990" s="90"/>
      <c r="H2990" s="90"/>
      <c r="I2990" s="90"/>
    </row>
    <row r="2991" spans="1:9" ht="9.9499999999999993" customHeight="1" x14ac:dyDescent="0.25">
      <c r="A2991" s="86"/>
      <c r="B2991" s="86"/>
      <c r="C2991" s="86"/>
      <c r="D2991" s="86"/>
      <c r="E2991" s="9"/>
      <c r="F2991" s="9"/>
      <c r="G2991" s="9"/>
      <c r="H2991" s="9"/>
      <c r="I2991" s="9"/>
    </row>
    <row r="2992" spans="1:9" ht="42.95" customHeight="1" x14ac:dyDescent="0.25">
      <c r="A2992" s="88" t="s">
        <v>2508</v>
      </c>
      <c r="B2992" s="88"/>
      <c r="C2992" s="88"/>
      <c r="D2992" s="88"/>
      <c r="E2992" s="88"/>
      <c r="F2992" s="88"/>
      <c r="G2992" s="88"/>
      <c r="H2992" s="88"/>
      <c r="I2992" s="88"/>
    </row>
    <row r="2993" spans="1:9" ht="15" customHeight="1" x14ac:dyDescent="0.25">
      <c r="A2993" s="89"/>
      <c r="B2993" s="89"/>
      <c r="C2993" s="14" t="s">
        <v>2076</v>
      </c>
      <c r="D2993" s="14" t="s">
        <v>2056</v>
      </c>
      <c r="E2993" s="14" t="s">
        <v>2058</v>
      </c>
      <c r="F2993" s="14" t="s">
        <v>2086</v>
      </c>
      <c r="G2993" s="14" t="s">
        <v>2059</v>
      </c>
      <c r="H2993" s="9"/>
      <c r="I2993" s="9"/>
    </row>
    <row r="2994" spans="1:9" ht="18.95" customHeight="1" x14ac:dyDescent="0.25">
      <c r="A2994" s="15" t="s">
        <v>2087</v>
      </c>
      <c r="B2994" s="16" t="s">
        <v>2088</v>
      </c>
      <c r="C2994" s="17">
        <v>5939.35</v>
      </c>
      <c r="D2994" s="17">
        <v>0.1</v>
      </c>
      <c r="E2994" s="17">
        <v>1</v>
      </c>
      <c r="F2994" s="17">
        <v>1.5</v>
      </c>
      <c r="G2994" s="18">
        <v>890.9</v>
      </c>
      <c r="H2994" s="9"/>
      <c r="I2994" s="9"/>
    </row>
    <row r="2995" spans="1:9" ht="18.95" customHeight="1" x14ac:dyDescent="0.25">
      <c r="A2995" s="15" t="s">
        <v>2089</v>
      </c>
      <c r="B2995" s="16" t="s">
        <v>2088</v>
      </c>
      <c r="C2995" s="17">
        <v>1087.49</v>
      </c>
      <c r="D2995" s="17">
        <v>0.1</v>
      </c>
      <c r="E2995" s="17">
        <v>1</v>
      </c>
      <c r="F2995" s="17">
        <v>1.5</v>
      </c>
      <c r="G2995" s="18">
        <v>163.12</v>
      </c>
      <c r="H2995" s="9"/>
      <c r="I2995" s="9"/>
    </row>
    <row r="2996" spans="1:9" ht="27" customHeight="1" x14ac:dyDescent="0.25">
      <c r="A2996" s="15" t="s">
        <v>2090</v>
      </c>
      <c r="B2996" s="16" t="s">
        <v>2088</v>
      </c>
      <c r="C2996" s="17">
        <v>4.5999999999999996</v>
      </c>
      <c r="D2996" s="17">
        <v>0.1</v>
      </c>
      <c r="E2996" s="17">
        <v>6</v>
      </c>
      <c r="F2996" s="17">
        <v>1.5</v>
      </c>
      <c r="G2996" s="18">
        <v>4.1399999999999997</v>
      </c>
      <c r="H2996" s="9"/>
      <c r="I2996" s="9"/>
    </row>
    <row r="2997" spans="1:9" ht="15" customHeight="1" x14ac:dyDescent="0.25">
      <c r="A2997" s="19"/>
      <c r="B2997" s="20"/>
      <c r="C2997" s="21"/>
      <c r="D2997" s="21"/>
      <c r="E2997" s="21"/>
      <c r="F2997" s="21"/>
      <c r="G2997" s="22">
        <v>1058.1600000000001</v>
      </c>
      <c r="H2997" s="9"/>
      <c r="I2997" s="9"/>
    </row>
    <row r="2998" spans="1:9" ht="9.9499999999999993" customHeight="1" x14ac:dyDescent="0.25">
      <c r="A2998" s="86"/>
      <c r="B2998" s="86"/>
      <c r="C2998" s="86"/>
      <c r="D2998" s="9"/>
      <c r="E2998" s="9"/>
      <c r="F2998" s="9"/>
      <c r="G2998" s="9"/>
      <c r="H2998" s="9"/>
      <c r="I2998" s="9"/>
    </row>
    <row r="2999" spans="1:9" ht="12" customHeight="1" x14ac:dyDescent="0.25">
      <c r="A2999" s="9"/>
      <c r="B2999" s="9"/>
      <c r="C2999" s="9"/>
      <c r="D2999" s="90" t="s">
        <v>4484</v>
      </c>
      <c r="E2999" s="90"/>
      <c r="F2999" s="90"/>
      <c r="G2999" s="90"/>
      <c r="H2999" s="90"/>
      <c r="I2999" s="90"/>
    </row>
    <row r="3000" spans="1:9" ht="9.9499999999999993" customHeight="1" x14ac:dyDescent="0.25">
      <c r="A3000" s="86"/>
      <c r="B3000" s="86"/>
      <c r="C3000" s="86"/>
      <c r="D3000" s="86"/>
      <c r="E3000" s="9"/>
      <c r="F3000" s="9"/>
      <c r="G3000" s="9"/>
      <c r="H3000" s="9"/>
      <c r="I3000" s="9"/>
    </row>
    <row r="3001" spans="1:9" ht="30.95" customHeight="1" x14ac:dyDescent="0.25">
      <c r="A3001" s="88" t="s">
        <v>2509</v>
      </c>
      <c r="B3001" s="88"/>
      <c r="C3001" s="88"/>
      <c r="D3001" s="88"/>
      <c r="E3001" s="88"/>
      <c r="F3001" s="88"/>
      <c r="G3001" s="88"/>
      <c r="H3001" s="88"/>
      <c r="I3001" s="88"/>
    </row>
    <row r="3002" spans="1:9" ht="15" customHeight="1" x14ac:dyDescent="0.25">
      <c r="A3002" s="89"/>
      <c r="B3002" s="89"/>
      <c r="C3002" s="14" t="s">
        <v>2076</v>
      </c>
      <c r="D3002" s="14" t="s">
        <v>2056</v>
      </c>
      <c r="E3002" s="14" t="s">
        <v>2058</v>
      </c>
      <c r="F3002" s="14" t="s">
        <v>2092</v>
      </c>
      <c r="G3002" s="14" t="s">
        <v>2086</v>
      </c>
      <c r="H3002" s="14" t="s">
        <v>2059</v>
      </c>
      <c r="I3002" s="9"/>
    </row>
    <row r="3003" spans="1:9" ht="18.95" customHeight="1" x14ac:dyDescent="0.25">
      <c r="A3003" s="15" t="s">
        <v>2087</v>
      </c>
      <c r="B3003" s="16" t="s">
        <v>2186</v>
      </c>
      <c r="C3003" s="17">
        <v>5939.35</v>
      </c>
      <c r="D3003" s="17">
        <v>0.1</v>
      </c>
      <c r="E3003" s="17">
        <v>1</v>
      </c>
      <c r="F3003" s="17">
        <v>30</v>
      </c>
      <c r="G3003" s="17">
        <v>1.5</v>
      </c>
      <c r="H3003" s="18">
        <v>26727.08</v>
      </c>
      <c r="I3003" s="9"/>
    </row>
    <row r="3004" spans="1:9" ht="18.95" customHeight="1" x14ac:dyDescent="0.25">
      <c r="A3004" s="15" t="s">
        <v>2089</v>
      </c>
      <c r="B3004" s="16" t="s">
        <v>2186</v>
      </c>
      <c r="C3004" s="17">
        <v>1087.49</v>
      </c>
      <c r="D3004" s="17">
        <v>0.05</v>
      </c>
      <c r="E3004" s="17">
        <v>1</v>
      </c>
      <c r="F3004" s="17">
        <v>30</v>
      </c>
      <c r="G3004" s="17">
        <v>1.5</v>
      </c>
      <c r="H3004" s="18">
        <v>2446.85</v>
      </c>
      <c r="I3004" s="9"/>
    </row>
    <row r="3005" spans="1:9" ht="27" customHeight="1" x14ac:dyDescent="0.25">
      <c r="A3005" s="15" t="s">
        <v>2090</v>
      </c>
      <c r="B3005" s="16" t="s">
        <v>2186</v>
      </c>
      <c r="C3005" s="17">
        <v>4.5999999999999996</v>
      </c>
      <c r="D3005" s="17">
        <v>0.1</v>
      </c>
      <c r="E3005" s="17">
        <v>6</v>
      </c>
      <c r="F3005" s="17">
        <v>30</v>
      </c>
      <c r="G3005" s="17">
        <v>1.5</v>
      </c>
      <c r="H3005" s="18">
        <v>124.2</v>
      </c>
      <c r="I3005" s="9"/>
    </row>
    <row r="3006" spans="1:9" ht="15" customHeight="1" x14ac:dyDescent="0.25">
      <c r="A3006" s="19"/>
      <c r="B3006" s="20"/>
      <c r="C3006" s="21"/>
      <c r="D3006" s="21"/>
      <c r="E3006" s="21"/>
      <c r="F3006" s="21"/>
      <c r="G3006" s="21"/>
      <c r="H3006" s="22">
        <v>29298.13</v>
      </c>
      <c r="I3006" s="9"/>
    </row>
    <row r="3007" spans="1:9" ht="9.9499999999999993" customHeight="1" x14ac:dyDescent="0.25">
      <c r="A3007" s="86"/>
      <c r="B3007" s="86"/>
      <c r="C3007" s="86"/>
      <c r="D3007" s="9"/>
      <c r="E3007" s="9"/>
      <c r="F3007" s="9"/>
      <c r="G3007" s="9"/>
      <c r="H3007" s="9"/>
      <c r="I3007" s="9"/>
    </row>
    <row r="3008" spans="1:9" ht="12" customHeight="1" x14ac:dyDescent="0.25">
      <c r="A3008" s="9"/>
      <c r="B3008" s="9"/>
      <c r="C3008" s="9"/>
      <c r="D3008" s="90" t="s">
        <v>4485</v>
      </c>
      <c r="E3008" s="90"/>
      <c r="F3008" s="90"/>
      <c r="G3008" s="90"/>
      <c r="H3008" s="90"/>
      <c r="I3008" s="90"/>
    </row>
    <row r="3009" spans="1:9" ht="9.9499999999999993" customHeight="1" x14ac:dyDescent="0.25">
      <c r="A3009" s="86"/>
      <c r="B3009" s="86"/>
      <c r="C3009" s="86"/>
      <c r="D3009" s="86"/>
      <c r="E3009" s="9"/>
      <c r="F3009" s="9"/>
      <c r="G3009" s="9"/>
      <c r="H3009" s="9"/>
      <c r="I3009" s="9"/>
    </row>
    <row r="3010" spans="1:9" ht="42.95" customHeight="1" x14ac:dyDescent="0.25">
      <c r="A3010" s="88" t="s">
        <v>2510</v>
      </c>
      <c r="B3010" s="88"/>
      <c r="C3010" s="88"/>
      <c r="D3010" s="88"/>
      <c r="E3010" s="88"/>
      <c r="F3010" s="88"/>
      <c r="G3010" s="88"/>
      <c r="H3010" s="88"/>
      <c r="I3010" s="88"/>
    </row>
    <row r="3011" spans="1:9" ht="15" customHeight="1" x14ac:dyDescent="0.25">
      <c r="A3011" s="89"/>
      <c r="B3011" s="89"/>
      <c r="C3011" s="14" t="s">
        <v>2076</v>
      </c>
      <c r="D3011" s="14" t="s">
        <v>2056</v>
      </c>
      <c r="E3011" s="14" t="s">
        <v>2058</v>
      </c>
      <c r="F3011" s="14" t="s">
        <v>2092</v>
      </c>
      <c r="G3011" s="14" t="s">
        <v>2086</v>
      </c>
      <c r="H3011" s="14" t="s">
        <v>2059</v>
      </c>
      <c r="I3011" s="9"/>
    </row>
    <row r="3012" spans="1:9" ht="18.95" customHeight="1" x14ac:dyDescent="0.25">
      <c r="A3012" s="15" t="s">
        <v>2087</v>
      </c>
      <c r="B3012" s="16" t="s">
        <v>2186</v>
      </c>
      <c r="C3012" s="17">
        <v>5939.35</v>
      </c>
      <c r="D3012" s="17">
        <v>0.1</v>
      </c>
      <c r="E3012" s="17">
        <v>1</v>
      </c>
      <c r="F3012" s="17">
        <v>12</v>
      </c>
      <c r="G3012" s="17">
        <v>1.5</v>
      </c>
      <c r="H3012" s="18">
        <v>10690.83</v>
      </c>
      <c r="I3012" s="9"/>
    </row>
    <row r="3013" spans="1:9" ht="18.95" customHeight="1" x14ac:dyDescent="0.25">
      <c r="A3013" s="15" t="s">
        <v>2089</v>
      </c>
      <c r="B3013" s="16" t="s">
        <v>2186</v>
      </c>
      <c r="C3013" s="17">
        <v>1087.49</v>
      </c>
      <c r="D3013" s="17">
        <v>0.1</v>
      </c>
      <c r="E3013" s="17">
        <v>1</v>
      </c>
      <c r="F3013" s="17">
        <v>12</v>
      </c>
      <c r="G3013" s="17">
        <v>1.5</v>
      </c>
      <c r="H3013" s="18">
        <v>1957.48</v>
      </c>
      <c r="I3013" s="9"/>
    </row>
    <row r="3014" spans="1:9" ht="27" customHeight="1" x14ac:dyDescent="0.25">
      <c r="A3014" s="15" t="s">
        <v>2090</v>
      </c>
      <c r="B3014" s="16" t="s">
        <v>2186</v>
      </c>
      <c r="C3014" s="17">
        <v>4.5999999999999996</v>
      </c>
      <c r="D3014" s="17">
        <v>0.1</v>
      </c>
      <c r="E3014" s="17">
        <v>6</v>
      </c>
      <c r="F3014" s="17">
        <v>12</v>
      </c>
      <c r="G3014" s="17">
        <v>1.5</v>
      </c>
      <c r="H3014" s="18">
        <v>49.68</v>
      </c>
      <c r="I3014" s="9"/>
    </row>
    <row r="3015" spans="1:9" ht="15" customHeight="1" x14ac:dyDescent="0.25">
      <c r="A3015" s="19"/>
      <c r="B3015" s="20"/>
      <c r="C3015" s="21"/>
      <c r="D3015" s="21"/>
      <c r="E3015" s="21"/>
      <c r="F3015" s="21"/>
      <c r="G3015" s="21"/>
      <c r="H3015" s="22">
        <v>12697.99</v>
      </c>
      <c r="I3015" s="9"/>
    </row>
    <row r="3016" spans="1:9" ht="9.9499999999999993" customHeight="1" x14ac:dyDescent="0.25">
      <c r="A3016" s="86"/>
      <c r="B3016" s="86"/>
      <c r="C3016" s="86"/>
      <c r="D3016" s="9"/>
      <c r="E3016" s="9"/>
      <c r="F3016" s="9"/>
      <c r="G3016" s="9"/>
      <c r="H3016" s="9"/>
      <c r="I3016" s="9"/>
    </row>
    <row r="3017" spans="1:9" ht="12" customHeight="1" x14ac:dyDescent="0.25">
      <c r="A3017" s="9"/>
      <c r="B3017" s="9"/>
      <c r="C3017" s="9"/>
      <c r="D3017" s="90" t="s">
        <v>4486</v>
      </c>
      <c r="E3017" s="90"/>
      <c r="F3017" s="90"/>
      <c r="G3017" s="90"/>
      <c r="H3017" s="90"/>
      <c r="I3017" s="90"/>
    </row>
    <row r="3018" spans="1:9" ht="9.9499999999999993" customHeight="1" x14ac:dyDescent="0.25">
      <c r="A3018" s="86"/>
      <c r="B3018" s="86"/>
      <c r="C3018" s="86"/>
      <c r="D3018" s="86"/>
      <c r="E3018" s="9"/>
      <c r="F3018" s="9"/>
      <c r="G3018" s="9"/>
      <c r="H3018" s="9"/>
      <c r="I3018" s="9"/>
    </row>
    <row r="3019" spans="1:9" ht="20.100000000000001" customHeight="1" x14ac:dyDescent="0.25">
      <c r="A3019" s="88" t="s">
        <v>2511</v>
      </c>
      <c r="B3019" s="88"/>
      <c r="C3019" s="88"/>
      <c r="D3019" s="88"/>
      <c r="E3019" s="88"/>
      <c r="F3019" s="88"/>
      <c r="G3019" s="88"/>
      <c r="H3019" s="88"/>
      <c r="I3019" s="88"/>
    </row>
    <row r="3020" spans="1:9" ht="15" customHeight="1" x14ac:dyDescent="0.25">
      <c r="A3020" s="89"/>
      <c r="B3020" s="89"/>
      <c r="C3020" s="14" t="s">
        <v>2076</v>
      </c>
      <c r="D3020" s="14" t="s">
        <v>2056</v>
      </c>
      <c r="E3020" s="14" t="s">
        <v>2086</v>
      </c>
      <c r="F3020" s="14" t="s">
        <v>2059</v>
      </c>
      <c r="G3020" s="9"/>
      <c r="H3020" s="9"/>
      <c r="I3020" s="9"/>
    </row>
    <row r="3021" spans="1:9" ht="18.95" customHeight="1" x14ac:dyDescent="0.25">
      <c r="A3021" s="15" t="s">
        <v>2096</v>
      </c>
      <c r="B3021" s="16" t="s">
        <v>2097</v>
      </c>
      <c r="C3021" s="17">
        <v>5939.35</v>
      </c>
      <c r="D3021" s="17">
        <v>0.1</v>
      </c>
      <c r="E3021" s="17">
        <v>1.5</v>
      </c>
      <c r="F3021" s="18">
        <v>890.9</v>
      </c>
      <c r="G3021" s="9"/>
      <c r="H3021" s="9"/>
      <c r="I3021" s="9"/>
    </row>
    <row r="3022" spans="1:9" ht="15" customHeight="1" x14ac:dyDescent="0.25">
      <c r="A3022" s="19"/>
      <c r="B3022" s="20"/>
      <c r="C3022" s="21"/>
      <c r="D3022" s="21"/>
      <c r="E3022" s="21"/>
      <c r="F3022" s="22">
        <v>890.9</v>
      </c>
      <c r="G3022" s="9"/>
      <c r="H3022" s="9"/>
      <c r="I3022" s="9"/>
    </row>
    <row r="3023" spans="1:9" ht="9.9499999999999993" customHeight="1" x14ac:dyDescent="0.25">
      <c r="A3023" s="86"/>
      <c r="B3023" s="86"/>
      <c r="C3023" s="86"/>
      <c r="D3023" s="9"/>
      <c r="E3023" s="9"/>
      <c r="F3023" s="9"/>
      <c r="G3023" s="9"/>
      <c r="H3023" s="9"/>
      <c r="I3023" s="9"/>
    </row>
    <row r="3024" spans="1:9" ht="12" customHeight="1" x14ac:dyDescent="0.25">
      <c r="A3024" s="9"/>
      <c r="B3024" s="9"/>
      <c r="C3024" s="9"/>
      <c r="D3024" s="90" t="s">
        <v>4487</v>
      </c>
      <c r="E3024" s="90"/>
      <c r="F3024" s="90"/>
      <c r="G3024" s="90"/>
      <c r="H3024" s="90"/>
      <c r="I3024" s="90"/>
    </row>
    <row r="3025" spans="1:9" ht="9.9499999999999993" customHeight="1" x14ac:dyDescent="0.25">
      <c r="A3025" s="86"/>
      <c r="B3025" s="86"/>
      <c r="C3025" s="86"/>
      <c r="D3025" s="86"/>
      <c r="E3025" s="9"/>
      <c r="F3025" s="9"/>
      <c r="G3025" s="9"/>
      <c r="H3025" s="9"/>
      <c r="I3025" s="9"/>
    </row>
    <row r="3026" spans="1:9" ht="30.95" customHeight="1" x14ac:dyDescent="0.25">
      <c r="A3026" s="88" t="s">
        <v>2512</v>
      </c>
      <c r="B3026" s="88"/>
      <c r="C3026" s="88"/>
      <c r="D3026" s="88"/>
      <c r="E3026" s="88"/>
      <c r="F3026" s="88"/>
      <c r="G3026" s="88"/>
      <c r="H3026" s="88"/>
      <c r="I3026" s="88"/>
    </row>
    <row r="3027" spans="1:9" ht="15" customHeight="1" x14ac:dyDescent="0.25">
      <c r="A3027" s="89"/>
      <c r="B3027" s="89"/>
      <c r="C3027" s="14" t="s">
        <v>2076</v>
      </c>
      <c r="D3027" s="14" t="s">
        <v>2079</v>
      </c>
      <c r="E3027" s="14" t="s">
        <v>2092</v>
      </c>
      <c r="F3027" s="14" t="s">
        <v>2086</v>
      </c>
      <c r="G3027" s="14" t="s">
        <v>2059</v>
      </c>
      <c r="H3027" s="9"/>
      <c r="I3027" s="9"/>
    </row>
    <row r="3028" spans="1:9" ht="27" customHeight="1" x14ac:dyDescent="0.25">
      <c r="A3028" s="15" t="s">
        <v>2099</v>
      </c>
      <c r="B3028" s="16" t="s">
        <v>2100</v>
      </c>
      <c r="C3028" s="17">
        <v>1087.49</v>
      </c>
      <c r="D3028" s="17">
        <v>0.1</v>
      </c>
      <c r="E3028" s="17">
        <v>29.7</v>
      </c>
      <c r="F3028" s="17">
        <v>1.5</v>
      </c>
      <c r="G3028" s="18">
        <v>4844.7700000000004</v>
      </c>
      <c r="H3028" s="9"/>
      <c r="I3028" s="9"/>
    </row>
    <row r="3029" spans="1:9" ht="15" customHeight="1" x14ac:dyDescent="0.25">
      <c r="A3029" s="19"/>
      <c r="B3029" s="20"/>
      <c r="C3029" s="21"/>
      <c r="D3029" s="21"/>
      <c r="E3029" s="21"/>
      <c r="F3029" s="21"/>
      <c r="G3029" s="22">
        <v>4844.7700000000004</v>
      </c>
      <c r="H3029" s="9"/>
      <c r="I3029" s="9"/>
    </row>
    <row r="3030" spans="1:9" ht="9.9499999999999993" customHeight="1" x14ac:dyDescent="0.25">
      <c r="A3030" s="86"/>
      <c r="B3030" s="86"/>
      <c r="C3030" s="86"/>
      <c r="D3030" s="9"/>
      <c r="E3030" s="9"/>
      <c r="F3030" s="9"/>
      <c r="G3030" s="9"/>
      <c r="H3030" s="9"/>
      <c r="I3030" s="9"/>
    </row>
    <row r="3031" spans="1:9" ht="12" customHeight="1" x14ac:dyDescent="0.25">
      <c r="A3031" s="9"/>
      <c r="B3031" s="9"/>
      <c r="C3031" s="9"/>
      <c r="D3031" s="90" t="s">
        <v>4488</v>
      </c>
      <c r="E3031" s="90"/>
      <c r="F3031" s="90"/>
      <c r="G3031" s="90"/>
      <c r="H3031" s="90"/>
      <c r="I3031" s="90"/>
    </row>
    <row r="3032" spans="1:9" ht="9.9499999999999993" customHeight="1" x14ac:dyDescent="0.25">
      <c r="A3032" s="86"/>
      <c r="B3032" s="86"/>
      <c r="C3032" s="86"/>
      <c r="D3032" s="86"/>
      <c r="E3032" s="9"/>
      <c r="F3032" s="9"/>
      <c r="G3032" s="9"/>
      <c r="H3032" s="9"/>
      <c r="I3032" s="9"/>
    </row>
    <row r="3033" spans="1:9" ht="30.95" customHeight="1" x14ac:dyDescent="0.25">
      <c r="A3033" s="88" t="s">
        <v>2513</v>
      </c>
      <c r="B3033" s="88"/>
      <c r="C3033" s="88"/>
      <c r="D3033" s="88"/>
      <c r="E3033" s="88"/>
      <c r="F3033" s="88"/>
      <c r="G3033" s="88"/>
      <c r="H3033" s="88"/>
      <c r="I3033" s="88"/>
    </row>
    <row r="3034" spans="1:9" ht="15" customHeight="1" x14ac:dyDescent="0.25">
      <c r="A3034" s="89"/>
      <c r="B3034" s="89"/>
      <c r="C3034" s="14" t="s">
        <v>2076</v>
      </c>
      <c r="D3034" s="14" t="s">
        <v>2079</v>
      </c>
      <c r="E3034" s="14" t="s">
        <v>2059</v>
      </c>
      <c r="F3034" s="9"/>
      <c r="G3034" s="9"/>
      <c r="H3034" s="9"/>
      <c r="I3034" s="9"/>
    </row>
    <row r="3035" spans="1:9" ht="18.95" customHeight="1" x14ac:dyDescent="0.25">
      <c r="A3035" s="15" t="s">
        <v>2080</v>
      </c>
      <c r="B3035" s="16" t="s">
        <v>2081</v>
      </c>
      <c r="C3035" s="17">
        <v>1087.49</v>
      </c>
      <c r="D3035" s="17">
        <v>0.1</v>
      </c>
      <c r="E3035" s="18">
        <v>108.75</v>
      </c>
      <c r="F3035" s="9"/>
      <c r="G3035" s="9"/>
      <c r="H3035" s="9"/>
      <c r="I3035" s="9"/>
    </row>
    <row r="3036" spans="1:9" ht="15" customHeight="1" x14ac:dyDescent="0.25">
      <c r="A3036" s="19"/>
      <c r="B3036" s="20"/>
      <c r="C3036" s="21"/>
      <c r="D3036" s="21"/>
      <c r="E3036" s="22">
        <v>108.75</v>
      </c>
      <c r="F3036" s="9"/>
      <c r="G3036" s="9"/>
      <c r="H3036" s="9"/>
      <c r="I3036" s="9"/>
    </row>
    <row r="3037" spans="1:9" ht="9.9499999999999993" customHeight="1" x14ac:dyDescent="0.25">
      <c r="A3037" s="86"/>
      <c r="B3037" s="86"/>
      <c r="C3037" s="86"/>
      <c r="D3037" s="9"/>
      <c r="E3037" s="9"/>
      <c r="F3037" s="9"/>
      <c r="G3037" s="9"/>
      <c r="H3037" s="9"/>
      <c r="I3037" s="9"/>
    </row>
    <row r="3038" spans="1:9" ht="12" customHeight="1" x14ac:dyDescent="0.25">
      <c r="A3038" s="9"/>
      <c r="B3038" s="9"/>
      <c r="C3038" s="9"/>
      <c r="D3038" s="90" t="s">
        <v>4482</v>
      </c>
      <c r="E3038" s="90"/>
      <c r="F3038" s="90"/>
      <c r="G3038" s="90"/>
      <c r="H3038" s="90"/>
      <c r="I3038" s="90"/>
    </row>
    <row r="3039" spans="1:9" ht="9.9499999999999993" customHeight="1" x14ac:dyDescent="0.25">
      <c r="A3039" s="86"/>
      <c r="B3039" s="86"/>
      <c r="C3039" s="86"/>
      <c r="D3039" s="86"/>
      <c r="E3039" s="9"/>
      <c r="F3039" s="9"/>
      <c r="G3039" s="9"/>
      <c r="H3039" s="9"/>
      <c r="I3039" s="9"/>
    </row>
    <row r="3040" spans="1:9" ht="30.95" customHeight="1" x14ac:dyDescent="0.25">
      <c r="A3040" s="88" t="s">
        <v>2514</v>
      </c>
      <c r="B3040" s="88"/>
      <c r="C3040" s="88"/>
      <c r="D3040" s="88"/>
      <c r="E3040" s="88"/>
      <c r="F3040" s="88"/>
      <c r="G3040" s="88"/>
      <c r="H3040" s="88"/>
      <c r="I3040" s="88"/>
    </row>
    <row r="3041" spans="1:9" ht="15" customHeight="1" x14ac:dyDescent="0.25">
      <c r="A3041" s="89"/>
      <c r="B3041" s="89"/>
      <c r="C3041" s="14" t="s">
        <v>2076</v>
      </c>
      <c r="D3041" s="14" t="s">
        <v>2059</v>
      </c>
      <c r="E3041" s="9"/>
      <c r="F3041" s="9"/>
      <c r="G3041" s="9"/>
      <c r="H3041" s="9"/>
      <c r="I3041" s="9"/>
    </row>
    <row r="3042" spans="1:9" ht="18.95" customHeight="1" x14ac:dyDescent="0.25">
      <c r="A3042" s="15" t="s">
        <v>2170</v>
      </c>
      <c r="B3042" s="16" t="s">
        <v>2076</v>
      </c>
      <c r="C3042" s="17">
        <v>1087.49</v>
      </c>
      <c r="D3042" s="18">
        <v>1087.49</v>
      </c>
      <c r="E3042" s="9"/>
      <c r="F3042" s="9"/>
      <c r="G3042" s="9"/>
      <c r="H3042" s="9"/>
      <c r="I3042" s="9"/>
    </row>
    <row r="3043" spans="1:9" ht="15" customHeight="1" x14ac:dyDescent="0.25">
      <c r="A3043" s="19"/>
      <c r="B3043" s="20"/>
      <c r="C3043" s="21"/>
      <c r="D3043" s="22">
        <v>1087.49</v>
      </c>
      <c r="E3043" s="9"/>
      <c r="F3043" s="9"/>
      <c r="G3043" s="9"/>
      <c r="H3043" s="9"/>
      <c r="I3043" s="9"/>
    </row>
    <row r="3044" spans="1:9" ht="9.9499999999999993" customHeight="1" x14ac:dyDescent="0.25">
      <c r="A3044" s="86"/>
      <c r="B3044" s="86"/>
      <c r="C3044" s="86"/>
      <c r="D3044" s="9"/>
      <c r="E3044" s="9"/>
      <c r="F3044" s="9"/>
      <c r="G3044" s="9"/>
      <c r="H3044" s="9"/>
      <c r="I3044" s="9"/>
    </row>
    <row r="3045" spans="1:9" ht="12" customHeight="1" x14ac:dyDescent="0.25">
      <c r="A3045" s="9"/>
      <c r="B3045" s="9"/>
      <c r="C3045" s="9"/>
      <c r="D3045" s="90" t="s">
        <v>4489</v>
      </c>
      <c r="E3045" s="90"/>
      <c r="F3045" s="90"/>
      <c r="G3045" s="90"/>
      <c r="H3045" s="90"/>
      <c r="I3045" s="90"/>
    </row>
    <row r="3046" spans="1:9" ht="9.9499999999999993" customHeight="1" x14ac:dyDescent="0.25">
      <c r="A3046" s="86"/>
      <c r="B3046" s="86"/>
      <c r="C3046" s="86"/>
      <c r="D3046" s="86"/>
      <c r="E3046" s="9"/>
      <c r="F3046" s="9"/>
      <c r="G3046" s="9"/>
      <c r="H3046" s="9"/>
      <c r="I3046" s="9"/>
    </row>
    <row r="3047" spans="1:9" ht="42.95" customHeight="1" x14ac:dyDescent="0.25">
      <c r="A3047" s="88" t="s">
        <v>2515</v>
      </c>
      <c r="B3047" s="88"/>
      <c r="C3047" s="88"/>
      <c r="D3047" s="88"/>
      <c r="E3047" s="88"/>
      <c r="F3047" s="88"/>
      <c r="G3047" s="88"/>
      <c r="H3047" s="88"/>
      <c r="I3047" s="88"/>
    </row>
    <row r="3048" spans="1:9" ht="15" customHeight="1" x14ac:dyDescent="0.25">
      <c r="A3048" s="89"/>
      <c r="B3048" s="89"/>
      <c r="C3048" s="14" t="s">
        <v>2069</v>
      </c>
      <c r="D3048" s="14" t="s">
        <v>2058</v>
      </c>
      <c r="E3048" s="14" t="s">
        <v>2059</v>
      </c>
      <c r="F3048" s="9"/>
      <c r="G3048" s="9"/>
      <c r="H3048" s="9"/>
      <c r="I3048" s="9"/>
    </row>
    <row r="3049" spans="1:9" ht="12.95" customHeight="1" x14ac:dyDescent="0.25">
      <c r="A3049" s="15"/>
      <c r="B3049" s="16" t="s">
        <v>2104</v>
      </c>
      <c r="C3049" s="17">
        <v>802.73</v>
      </c>
      <c r="D3049" s="17">
        <v>1</v>
      </c>
      <c r="E3049" s="18">
        <v>802.73</v>
      </c>
      <c r="F3049" s="9"/>
      <c r="G3049" s="9"/>
      <c r="H3049" s="9"/>
      <c r="I3049" s="9"/>
    </row>
    <row r="3050" spans="1:9" ht="15" customHeight="1" x14ac:dyDescent="0.25">
      <c r="A3050" s="19"/>
      <c r="B3050" s="20"/>
      <c r="C3050" s="21"/>
      <c r="D3050" s="21"/>
      <c r="E3050" s="22">
        <v>802.73</v>
      </c>
      <c r="F3050" s="9"/>
      <c r="G3050" s="9"/>
      <c r="H3050" s="9"/>
      <c r="I3050" s="9"/>
    </row>
    <row r="3051" spans="1:9" ht="9.9499999999999993" customHeight="1" x14ac:dyDescent="0.25">
      <c r="A3051" s="86"/>
      <c r="B3051" s="86"/>
      <c r="C3051" s="86"/>
      <c r="D3051" s="9"/>
      <c r="E3051" s="9"/>
      <c r="F3051" s="9"/>
      <c r="G3051" s="9"/>
      <c r="H3051" s="9"/>
      <c r="I3051" s="9"/>
    </row>
    <row r="3052" spans="1:9" ht="12" customHeight="1" x14ac:dyDescent="0.25">
      <c r="A3052" s="9"/>
      <c r="B3052" s="9"/>
      <c r="C3052" s="9"/>
      <c r="D3052" s="90" t="s">
        <v>4490</v>
      </c>
      <c r="E3052" s="90"/>
      <c r="F3052" s="90"/>
      <c r="G3052" s="90"/>
      <c r="H3052" s="90"/>
      <c r="I3052" s="90"/>
    </row>
    <row r="3053" spans="1:9" ht="9.9499999999999993" customHeight="1" x14ac:dyDescent="0.25">
      <c r="A3053" s="86"/>
      <c r="B3053" s="86"/>
      <c r="C3053" s="86"/>
      <c r="D3053" s="86"/>
      <c r="E3053" s="9"/>
      <c r="F3053" s="9"/>
      <c r="G3053" s="9"/>
      <c r="H3053" s="9"/>
      <c r="I3053" s="9"/>
    </row>
    <row r="3054" spans="1:9" ht="30.95" customHeight="1" x14ac:dyDescent="0.25">
      <c r="A3054" s="88" t="s">
        <v>2516</v>
      </c>
      <c r="B3054" s="88"/>
      <c r="C3054" s="88"/>
      <c r="D3054" s="88"/>
      <c r="E3054" s="88"/>
      <c r="F3054" s="88"/>
      <c r="G3054" s="88"/>
      <c r="H3054" s="88"/>
      <c r="I3054" s="88"/>
    </row>
    <row r="3055" spans="1:9" ht="15" customHeight="1" x14ac:dyDescent="0.25">
      <c r="A3055" s="89"/>
      <c r="B3055" s="89"/>
      <c r="C3055" s="14" t="s">
        <v>2069</v>
      </c>
      <c r="D3055" s="14" t="s">
        <v>2058</v>
      </c>
      <c r="E3055" s="14" t="s">
        <v>2059</v>
      </c>
      <c r="F3055" s="9"/>
      <c r="G3055" s="9"/>
      <c r="H3055" s="9"/>
      <c r="I3055" s="9"/>
    </row>
    <row r="3056" spans="1:9" ht="12.95" customHeight="1" x14ac:dyDescent="0.25">
      <c r="A3056" s="15"/>
      <c r="B3056" s="16" t="s">
        <v>2104</v>
      </c>
      <c r="C3056" s="17">
        <v>802.73</v>
      </c>
      <c r="D3056" s="17">
        <v>1</v>
      </c>
      <c r="E3056" s="18">
        <v>802.73</v>
      </c>
      <c r="F3056" s="9"/>
      <c r="G3056" s="9"/>
      <c r="H3056" s="9"/>
      <c r="I3056" s="9"/>
    </row>
    <row r="3057" spans="1:9" ht="15" customHeight="1" x14ac:dyDescent="0.25">
      <c r="A3057" s="19"/>
      <c r="B3057" s="20"/>
      <c r="C3057" s="21"/>
      <c r="D3057" s="21"/>
      <c r="E3057" s="22">
        <v>802.73</v>
      </c>
      <c r="F3057" s="9"/>
      <c r="G3057" s="9"/>
      <c r="H3057" s="9"/>
      <c r="I3057" s="9"/>
    </row>
    <row r="3058" spans="1:9" ht="9.9499999999999993" customHeight="1" x14ac:dyDescent="0.25">
      <c r="A3058" s="86"/>
      <c r="B3058" s="86"/>
      <c r="C3058" s="86"/>
      <c r="D3058" s="9"/>
      <c r="E3058" s="9"/>
      <c r="F3058" s="9"/>
      <c r="G3058" s="9"/>
      <c r="H3058" s="9"/>
      <c r="I3058" s="9"/>
    </row>
    <row r="3059" spans="1:9" ht="12" customHeight="1" x14ac:dyDescent="0.25">
      <c r="A3059" s="9"/>
      <c r="B3059" s="9"/>
      <c r="C3059" s="9"/>
      <c r="D3059" s="90" t="s">
        <v>4490</v>
      </c>
      <c r="E3059" s="90"/>
      <c r="F3059" s="90"/>
      <c r="G3059" s="90"/>
      <c r="H3059" s="90"/>
      <c r="I3059" s="90"/>
    </row>
    <row r="3060" spans="1:9" ht="9.9499999999999993" customHeight="1" x14ac:dyDescent="0.25">
      <c r="A3060" s="86"/>
      <c r="B3060" s="86"/>
      <c r="C3060" s="86"/>
      <c r="D3060" s="86"/>
      <c r="E3060" s="9"/>
      <c r="F3060" s="9"/>
      <c r="G3060" s="9"/>
      <c r="H3060" s="9"/>
      <c r="I3060" s="9"/>
    </row>
    <row r="3061" spans="1:9" ht="42.95" customHeight="1" x14ac:dyDescent="0.25">
      <c r="A3061" s="88" t="s">
        <v>2517</v>
      </c>
      <c r="B3061" s="88"/>
      <c r="C3061" s="88"/>
      <c r="D3061" s="88"/>
      <c r="E3061" s="88"/>
      <c r="F3061" s="88"/>
      <c r="G3061" s="88"/>
      <c r="H3061" s="88"/>
      <c r="I3061" s="88"/>
    </row>
    <row r="3062" spans="1:9" ht="15" customHeight="1" x14ac:dyDescent="0.25">
      <c r="A3062" s="89"/>
      <c r="B3062" s="89"/>
      <c r="C3062" s="14" t="s">
        <v>2058</v>
      </c>
      <c r="D3062" s="14" t="s">
        <v>2059</v>
      </c>
      <c r="E3062" s="9"/>
      <c r="F3062" s="9"/>
      <c r="G3062" s="9"/>
      <c r="H3062" s="9"/>
      <c r="I3062" s="9"/>
    </row>
    <row r="3063" spans="1:9" ht="12.95" customHeight="1" x14ac:dyDescent="0.25">
      <c r="A3063" s="15"/>
      <c r="B3063" s="16" t="s">
        <v>2058</v>
      </c>
      <c r="C3063" s="17">
        <v>6</v>
      </c>
      <c r="D3063" s="18">
        <v>6</v>
      </c>
      <c r="E3063" s="9"/>
      <c r="F3063" s="9"/>
      <c r="G3063" s="9"/>
      <c r="H3063" s="9"/>
      <c r="I3063" s="9"/>
    </row>
    <row r="3064" spans="1:9" ht="15" customHeight="1" x14ac:dyDescent="0.25">
      <c r="A3064" s="19"/>
      <c r="B3064" s="20"/>
      <c r="C3064" s="21"/>
      <c r="D3064" s="22">
        <v>6</v>
      </c>
      <c r="E3064" s="9"/>
      <c r="F3064" s="9"/>
      <c r="G3064" s="9"/>
      <c r="H3064" s="9"/>
      <c r="I3064" s="9"/>
    </row>
    <row r="3065" spans="1:9" ht="9.9499999999999993" customHeight="1" x14ac:dyDescent="0.25">
      <c r="A3065" s="86"/>
      <c r="B3065" s="86"/>
      <c r="C3065" s="86"/>
      <c r="D3065" s="9"/>
      <c r="E3065" s="9"/>
      <c r="F3065" s="9"/>
      <c r="G3065" s="9"/>
      <c r="H3065" s="9"/>
      <c r="I3065" s="9"/>
    </row>
    <row r="3066" spans="1:9" ht="12" customHeight="1" x14ac:dyDescent="0.25">
      <c r="A3066" s="9"/>
      <c r="B3066" s="9"/>
      <c r="C3066" s="9"/>
      <c r="D3066" s="90" t="s">
        <v>4491</v>
      </c>
      <c r="E3066" s="90"/>
      <c r="F3066" s="90"/>
      <c r="G3066" s="90"/>
      <c r="H3066" s="90"/>
      <c r="I3066" s="90"/>
    </row>
    <row r="3067" spans="1:9" ht="9.9499999999999993" customHeight="1" x14ac:dyDescent="0.25">
      <c r="A3067" s="86"/>
      <c r="B3067" s="86"/>
      <c r="C3067" s="86"/>
      <c r="D3067" s="86"/>
      <c r="E3067" s="9"/>
      <c r="F3067" s="9"/>
      <c r="G3067" s="9"/>
      <c r="H3067" s="9"/>
      <c r="I3067" s="9"/>
    </row>
    <row r="3068" spans="1:9" ht="30.95" customHeight="1" x14ac:dyDescent="0.25">
      <c r="A3068" s="88" t="s">
        <v>2518</v>
      </c>
      <c r="B3068" s="88"/>
      <c r="C3068" s="88"/>
      <c r="D3068" s="88"/>
      <c r="E3068" s="88"/>
      <c r="F3068" s="88"/>
      <c r="G3068" s="88"/>
      <c r="H3068" s="88"/>
      <c r="I3068" s="88"/>
    </row>
    <row r="3069" spans="1:9" ht="15" customHeight="1" x14ac:dyDescent="0.25">
      <c r="A3069" s="89"/>
      <c r="B3069" s="89"/>
      <c r="C3069" s="14" t="s">
        <v>2076</v>
      </c>
      <c r="D3069" s="14" t="s">
        <v>2059</v>
      </c>
      <c r="E3069" s="9"/>
      <c r="F3069" s="9"/>
      <c r="G3069" s="9"/>
      <c r="H3069" s="9"/>
      <c r="I3069" s="9"/>
    </row>
    <row r="3070" spans="1:9" ht="12.95" customHeight="1" x14ac:dyDescent="0.25">
      <c r="A3070" s="15" t="s">
        <v>2108</v>
      </c>
      <c r="B3070" s="16" t="s">
        <v>2076</v>
      </c>
      <c r="C3070" s="17">
        <v>1087.49</v>
      </c>
      <c r="D3070" s="18">
        <v>1087.49</v>
      </c>
      <c r="E3070" s="9"/>
      <c r="F3070" s="9"/>
      <c r="G3070" s="9"/>
      <c r="H3070" s="9"/>
      <c r="I3070" s="9"/>
    </row>
    <row r="3071" spans="1:9" ht="15" customHeight="1" x14ac:dyDescent="0.25">
      <c r="A3071" s="19"/>
      <c r="B3071" s="20"/>
      <c r="C3071" s="21"/>
      <c r="D3071" s="22">
        <v>1087.49</v>
      </c>
      <c r="E3071" s="9"/>
      <c r="F3071" s="9"/>
      <c r="G3071" s="9"/>
      <c r="H3071" s="9"/>
      <c r="I3071" s="9"/>
    </row>
    <row r="3072" spans="1:9" ht="9.9499999999999993" customHeight="1" x14ac:dyDescent="0.25">
      <c r="A3072" s="86"/>
      <c r="B3072" s="86"/>
      <c r="C3072" s="86"/>
      <c r="D3072" s="9"/>
      <c r="E3072" s="9"/>
      <c r="F3072" s="9"/>
      <c r="G3072" s="9"/>
      <c r="H3072" s="9"/>
      <c r="I3072" s="9"/>
    </row>
    <row r="3073" spans="1:9" ht="12" customHeight="1" x14ac:dyDescent="0.25">
      <c r="A3073" s="9"/>
      <c r="B3073" s="9"/>
      <c r="C3073" s="9"/>
      <c r="D3073" s="90" t="s">
        <v>4489</v>
      </c>
      <c r="E3073" s="90"/>
      <c r="F3073" s="90"/>
      <c r="G3073" s="90"/>
      <c r="H3073" s="90"/>
      <c r="I3073" s="90"/>
    </row>
    <row r="3074" spans="1:9" ht="9.9499999999999993" customHeight="1" x14ac:dyDescent="0.25">
      <c r="A3074" s="86"/>
      <c r="B3074" s="86"/>
      <c r="C3074" s="86"/>
      <c r="D3074" s="86"/>
      <c r="E3074" s="9"/>
      <c r="F3074" s="9"/>
      <c r="G3074" s="9"/>
      <c r="H3074" s="9"/>
      <c r="I3074" s="9"/>
    </row>
    <row r="3075" spans="1:9" ht="42.95" customHeight="1" x14ac:dyDescent="0.25">
      <c r="A3075" s="88" t="s">
        <v>2519</v>
      </c>
      <c r="B3075" s="88"/>
      <c r="C3075" s="88"/>
      <c r="D3075" s="88"/>
      <c r="E3075" s="88"/>
      <c r="F3075" s="88"/>
      <c r="G3075" s="88"/>
      <c r="H3075" s="88"/>
      <c r="I3075" s="88"/>
    </row>
    <row r="3076" spans="1:9" ht="15" customHeight="1" x14ac:dyDescent="0.25">
      <c r="A3076" s="89"/>
      <c r="B3076" s="89"/>
      <c r="C3076" s="14" t="s">
        <v>2058</v>
      </c>
      <c r="D3076" s="14" t="s">
        <v>2059</v>
      </c>
      <c r="E3076" s="9"/>
      <c r="F3076" s="9"/>
      <c r="G3076" s="9"/>
      <c r="H3076" s="9"/>
      <c r="I3076" s="9"/>
    </row>
    <row r="3077" spans="1:9" ht="12.95" customHeight="1" x14ac:dyDescent="0.25">
      <c r="A3077" s="15"/>
      <c r="B3077" s="16" t="s">
        <v>2058</v>
      </c>
      <c r="C3077" s="17">
        <v>2</v>
      </c>
      <c r="D3077" s="18">
        <v>2</v>
      </c>
      <c r="E3077" s="9"/>
      <c r="F3077" s="9"/>
      <c r="G3077" s="9"/>
      <c r="H3077" s="9"/>
      <c r="I3077" s="9"/>
    </row>
    <row r="3078" spans="1:9" ht="15" customHeight="1" x14ac:dyDescent="0.25">
      <c r="A3078" s="19"/>
      <c r="B3078" s="20"/>
      <c r="C3078" s="21"/>
      <c r="D3078" s="22">
        <v>2</v>
      </c>
      <c r="E3078" s="9"/>
      <c r="F3078" s="9"/>
      <c r="G3078" s="9"/>
      <c r="H3078" s="9"/>
      <c r="I3078" s="9"/>
    </row>
    <row r="3079" spans="1:9" ht="9.9499999999999993" customHeight="1" x14ac:dyDescent="0.25">
      <c r="A3079" s="86"/>
      <c r="B3079" s="86"/>
      <c r="C3079" s="86"/>
      <c r="D3079" s="9"/>
      <c r="E3079" s="9"/>
      <c r="F3079" s="9"/>
      <c r="G3079" s="9"/>
      <c r="H3079" s="9"/>
      <c r="I3079" s="9"/>
    </row>
    <row r="3080" spans="1:9" ht="12" customHeight="1" x14ac:dyDescent="0.25">
      <c r="A3080" s="9"/>
      <c r="B3080" s="9"/>
      <c r="C3080" s="9"/>
      <c r="D3080" s="90" t="s">
        <v>4257</v>
      </c>
      <c r="E3080" s="90"/>
      <c r="F3080" s="90"/>
      <c r="G3080" s="90"/>
      <c r="H3080" s="90"/>
      <c r="I3080" s="90"/>
    </row>
    <row r="3081" spans="1:9" ht="9.9499999999999993" customHeight="1" x14ac:dyDescent="0.25">
      <c r="A3081" s="86"/>
      <c r="B3081" s="86"/>
      <c r="C3081" s="86"/>
      <c r="D3081" s="86"/>
      <c r="E3081" s="9"/>
      <c r="F3081" s="9"/>
      <c r="G3081" s="9"/>
      <c r="H3081" s="9"/>
      <c r="I3081" s="9"/>
    </row>
    <row r="3082" spans="1:9" ht="30.95" customHeight="1" x14ac:dyDescent="0.25">
      <c r="A3082" s="88" t="s">
        <v>2520</v>
      </c>
      <c r="B3082" s="88"/>
      <c r="C3082" s="88"/>
      <c r="D3082" s="88"/>
      <c r="E3082" s="88"/>
      <c r="F3082" s="88"/>
      <c r="G3082" s="88"/>
      <c r="H3082" s="88"/>
      <c r="I3082" s="88"/>
    </row>
    <row r="3083" spans="1:9" ht="15" customHeight="1" x14ac:dyDescent="0.25">
      <c r="A3083" s="89"/>
      <c r="B3083" s="89"/>
      <c r="C3083" s="14" t="s">
        <v>2076</v>
      </c>
      <c r="D3083" s="14" t="s">
        <v>2058</v>
      </c>
      <c r="E3083" s="14" t="s">
        <v>2059</v>
      </c>
      <c r="F3083" s="9"/>
      <c r="G3083" s="9"/>
      <c r="H3083" s="9"/>
      <c r="I3083" s="9"/>
    </row>
    <row r="3084" spans="1:9" ht="18.95" customHeight="1" x14ac:dyDescent="0.25">
      <c r="A3084" s="15" t="s">
        <v>2110</v>
      </c>
      <c r="B3084" s="16" t="s">
        <v>2111</v>
      </c>
      <c r="C3084" s="17">
        <v>0.16</v>
      </c>
      <c r="D3084" s="17">
        <v>122</v>
      </c>
      <c r="E3084" s="18">
        <v>19.52</v>
      </c>
      <c r="F3084" s="9"/>
      <c r="G3084" s="9"/>
      <c r="H3084" s="9"/>
      <c r="I3084" s="9"/>
    </row>
    <row r="3085" spans="1:9" ht="15" customHeight="1" x14ac:dyDescent="0.25">
      <c r="A3085" s="19"/>
      <c r="B3085" s="20"/>
      <c r="C3085" s="21"/>
      <c r="D3085" s="21"/>
      <c r="E3085" s="22">
        <v>19.52</v>
      </c>
      <c r="F3085" s="9"/>
      <c r="G3085" s="9"/>
      <c r="H3085" s="9"/>
      <c r="I3085" s="9"/>
    </row>
    <row r="3086" spans="1:9" ht="9.9499999999999993" customHeight="1" x14ac:dyDescent="0.25">
      <c r="A3086" s="86"/>
      <c r="B3086" s="86"/>
      <c r="C3086" s="86"/>
      <c r="D3086" s="9"/>
      <c r="E3086" s="9"/>
      <c r="F3086" s="9"/>
      <c r="G3086" s="9"/>
      <c r="H3086" s="9"/>
      <c r="I3086" s="9"/>
    </row>
    <row r="3087" spans="1:9" ht="12" customHeight="1" x14ac:dyDescent="0.25">
      <c r="A3087" s="9"/>
      <c r="B3087" s="9"/>
      <c r="C3087" s="9"/>
      <c r="D3087" s="90" t="s">
        <v>4492</v>
      </c>
      <c r="E3087" s="90"/>
      <c r="F3087" s="90"/>
      <c r="G3087" s="90"/>
      <c r="H3087" s="90"/>
      <c r="I3087" s="90"/>
    </row>
    <row r="3088" spans="1:9" ht="9.9499999999999993" customHeight="1" x14ac:dyDescent="0.25">
      <c r="A3088" s="86"/>
      <c r="B3088" s="86"/>
      <c r="C3088" s="86"/>
      <c r="D3088" s="86"/>
      <c r="E3088" s="9"/>
      <c r="F3088" s="9"/>
      <c r="G3088" s="9"/>
      <c r="H3088" s="9"/>
      <c r="I3088" s="9"/>
    </row>
    <row r="3089" spans="1:9" ht="30.95" customHeight="1" x14ac:dyDescent="0.25">
      <c r="A3089" s="88" t="s">
        <v>2521</v>
      </c>
      <c r="B3089" s="88"/>
      <c r="C3089" s="88"/>
      <c r="D3089" s="88"/>
      <c r="E3089" s="88"/>
      <c r="F3089" s="88"/>
      <c r="G3089" s="88"/>
      <c r="H3089" s="88"/>
      <c r="I3089" s="88"/>
    </row>
    <row r="3090" spans="1:9" ht="15" customHeight="1" x14ac:dyDescent="0.25">
      <c r="A3090" s="89"/>
      <c r="B3090" s="89"/>
      <c r="C3090" s="14" t="s">
        <v>2058</v>
      </c>
      <c r="D3090" s="14" t="s">
        <v>2059</v>
      </c>
      <c r="E3090" s="9"/>
      <c r="F3090" s="9"/>
      <c r="G3090" s="9"/>
      <c r="H3090" s="9"/>
      <c r="I3090" s="9"/>
    </row>
    <row r="3091" spans="1:9" ht="12.95" customHeight="1" x14ac:dyDescent="0.25">
      <c r="A3091" s="15"/>
      <c r="B3091" s="16" t="s">
        <v>2058</v>
      </c>
      <c r="C3091" s="17">
        <v>8</v>
      </c>
      <c r="D3091" s="18">
        <v>8</v>
      </c>
      <c r="E3091" s="9"/>
      <c r="F3091" s="9"/>
      <c r="G3091" s="9"/>
      <c r="H3091" s="9"/>
      <c r="I3091" s="9"/>
    </row>
    <row r="3092" spans="1:9" ht="15" customHeight="1" x14ac:dyDescent="0.25">
      <c r="A3092" s="19"/>
      <c r="B3092" s="20"/>
      <c r="C3092" s="21"/>
      <c r="D3092" s="22">
        <v>8</v>
      </c>
      <c r="E3092" s="9"/>
      <c r="F3092" s="9"/>
      <c r="G3092" s="9"/>
      <c r="H3092" s="9"/>
      <c r="I3092" s="9"/>
    </row>
    <row r="3093" spans="1:9" ht="9.9499999999999993" customHeight="1" x14ac:dyDescent="0.25">
      <c r="A3093" s="86"/>
      <c r="B3093" s="86"/>
      <c r="C3093" s="86"/>
      <c r="D3093" s="9"/>
      <c r="E3093" s="9"/>
      <c r="F3093" s="9"/>
      <c r="G3093" s="9"/>
      <c r="H3093" s="9"/>
      <c r="I3093" s="9"/>
    </row>
    <row r="3094" spans="1:9" ht="12" customHeight="1" x14ac:dyDescent="0.25">
      <c r="A3094" s="9"/>
      <c r="B3094" s="9"/>
      <c r="C3094" s="9"/>
      <c r="D3094" s="90" t="s">
        <v>4258</v>
      </c>
      <c r="E3094" s="90"/>
      <c r="F3094" s="90"/>
      <c r="G3094" s="90"/>
      <c r="H3094" s="90"/>
      <c r="I3094" s="90"/>
    </row>
    <row r="3095" spans="1:9" ht="9.9499999999999993" customHeight="1" x14ac:dyDescent="0.25">
      <c r="A3095" s="86"/>
      <c r="B3095" s="86"/>
      <c r="C3095" s="86"/>
      <c r="D3095" s="86"/>
      <c r="E3095" s="9"/>
      <c r="F3095" s="9"/>
      <c r="G3095" s="9"/>
      <c r="H3095" s="9"/>
      <c r="I3095" s="9"/>
    </row>
    <row r="3096" spans="1:9" ht="20.100000000000001" customHeight="1" x14ac:dyDescent="0.25">
      <c r="A3096" s="88" t="s">
        <v>2522</v>
      </c>
      <c r="B3096" s="88"/>
      <c r="C3096" s="88"/>
      <c r="D3096" s="88"/>
      <c r="E3096" s="88"/>
      <c r="F3096" s="88"/>
      <c r="G3096" s="88"/>
      <c r="H3096" s="88"/>
      <c r="I3096" s="88"/>
    </row>
    <row r="3097" spans="1:9" ht="15" customHeight="1" x14ac:dyDescent="0.25">
      <c r="A3097" s="89"/>
      <c r="B3097" s="89"/>
      <c r="C3097" s="14" t="s">
        <v>2076</v>
      </c>
      <c r="D3097" s="14" t="s">
        <v>2059</v>
      </c>
      <c r="E3097" s="9"/>
      <c r="F3097" s="9"/>
      <c r="G3097" s="9"/>
      <c r="H3097" s="9"/>
      <c r="I3097" s="9"/>
    </row>
    <row r="3098" spans="1:9" ht="12.95" customHeight="1" x14ac:dyDescent="0.25">
      <c r="A3098" s="15"/>
      <c r="B3098" s="16" t="s">
        <v>2076</v>
      </c>
      <c r="C3098" s="17">
        <v>510.09</v>
      </c>
      <c r="D3098" s="18">
        <v>510.09</v>
      </c>
      <c r="E3098" s="9"/>
      <c r="F3098" s="9"/>
      <c r="G3098" s="9"/>
      <c r="H3098" s="9"/>
      <c r="I3098" s="9"/>
    </row>
    <row r="3099" spans="1:9" ht="15" customHeight="1" x14ac:dyDescent="0.25">
      <c r="A3099" s="19"/>
      <c r="B3099" s="20"/>
      <c r="C3099" s="21"/>
      <c r="D3099" s="22">
        <v>510.09</v>
      </c>
      <c r="E3099" s="9"/>
      <c r="F3099" s="9"/>
      <c r="G3099" s="9"/>
      <c r="H3099" s="9"/>
      <c r="I3099" s="9"/>
    </row>
    <row r="3100" spans="1:9" ht="9.9499999999999993" customHeight="1" x14ac:dyDescent="0.25">
      <c r="A3100" s="86"/>
      <c r="B3100" s="86"/>
      <c r="C3100" s="86"/>
      <c r="D3100" s="9"/>
      <c r="E3100" s="9"/>
      <c r="F3100" s="9"/>
      <c r="G3100" s="9"/>
      <c r="H3100" s="9"/>
      <c r="I3100" s="9"/>
    </row>
    <row r="3101" spans="1:9" ht="12" customHeight="1" x14ac:dyDescent="0.25">
      <c r="A3101" s="9"/>
      <c r="B3101" s="9"/>
      <c r="C3101" s="9"/>
      <c r="D3101" s="90" t="s">
        <v>4493</v>
      </c>
      <c r="E3101" s="90"/>
      <c r="F3101" s="90"/>
      <c r="G3101" s="90"/>
      <c r="H3101" s="90"/>
      <c r="I3101" s="90"/>
    </row>
    <row r="3102" spans="1:9" ht="9.9499999999999993" customHeight="1" x14ac:dyDescent="0.25">
      <c r="A3102" s="86"/>
      <c r="B3102" s="86"/>
      <c r="C3102" s="86"/>
      <c r="D3102" s="86"/>
      <c r="E3102" s="9"/>
      <c r="F3102" s="9"/>
      <c r="G3102" s="9"/>
      <c r="H3102" s="9"/>
      <c r="I3102" s="9"/>
    </row>
    <row r="3103" spans="1:9" ht="30.95" customHeight="1" x14ac:dyDescent="0.25">
      <c r="A3103" s="88" t="s">
        <v>2523</v>
      </c>
      <c r="B3103" s="88"/>
      <c r="C3103" s="88"/>
      <c r="D3103" s="88"/>
      <c r="E3103" s="88"/>
      <c r="F3103" s="88"/>
      <c r="G3103" s="88"/>
      <c r="H3103" s="88"/>
      <c r="I3103" s="88"/>
    </row>
    <row r="3104" spans="1:9" ht="15" customHeight="1" x14ac:dyDescent="0.25">
      <c r="A3104" s="89"/>
      <c r="B3104" s="89"/>
      <c r="C3104" s="14" t="s">
        <v>2076</v>
      </c>
      <c r="D3104" s="14" t="s">
        <v>2059</v>
      </c>
      <c r="E3104" s="9"/>
      <c r="F3104" s="9"/>
      <c r="G3104" s="9"/>
      <c r="H3104" s="9"/>
      <c r="I3104" s="9"/>
    </row>
    <row r="3105" spans="1:9" ht="12.95" customHeight="1" x14ac:dyDescent="0.25">
      <c r="A3105" s="15" t="s">
        <v>2108</v>
      </c>
      <c r="B3105" s="16" t="s">
        <v>2076</v>
      </c>
      <c r="C3105" s="17">
        <v>1087.49</v>
      </c>
      <c r="D3105" s="18">
        <v>1087.49</v>
      </c>
      <c r="E3105" s="9"/>
      <c r="F3105" s="9"/>
      <c r="G3105" s="9"/>
      <c r="H3105" s="9"/>
      <c r="I3105" s="9"/>
    </row>
    <row r="3106" spans="1:9" ht="15" customHeight="1" x14ac:dyDescent="0.25">
      <c r="A3106" s="19"/>
      <c r="B3106" s="20"/>
      <c r="C3106" s="21"/>
      <c r="D3106" s="22">
        <v>1087.49</v>
      </c>
      <c r="E3106" s="9"/>
      <c r="F3106" s="9"/>
      <c r="G3106" s="9"/>
      <c r="H3106" s="9"/>
      <c r="I3106" s="9"/>
    </row>
    <row r="3107" spans="1:9" ht="9.9499999999999993" customHeight="1" x14ac:dyDescent="0.25">
      <c r="A3107" s="86"/>
      <c r="B3107" s="86"/>
      <c r="C3107" s="86"/>
      <c r="D3107" s="9"/>
      <c r="E3107" s="9"/>
      <c r="F3107" s="9"/>
      <c r="G3107" s="9"/>
      <c r="H3107" s="9"/>
      <c r="I3107" s="9"/>
    </row>
    <row r="3108" spans="1:9" ht="12" customHeight="1" x14ac:dyDescent="0.25">
      <c r="A3108" s="9"/>
      <c r="B3108" s="9"/>
      <c r="C3108" s="9"/>
      <c r="D3108" s="90" t="s">
        <v>4489</v>
      </c>
      <c r="E3108" s="90"/>
      <c r="F3108" s="90"/>
      <c r="G3108" s="90"/>
      <c r="H3108" s="90"/>
      <c r="I3108" s="90"/>
    </row>
    <row r="3109" spans="1:9" ht="9.9499999999999993" customHeight="1" x14ac:dyDescent="0.25">
      <c r="A3109" s="86"/>
      <c r="B3109" s="86"/>
      <c r="C3109" s="86"/>
      <c r="D3109" s="86"/>
      <c r="E3109" s="9"/>
      <c r="F3109" s="9"/>
      <c r="G3109" s="9"/>
      <c r="H3109" s="9"/>
      <c r="I3109" s="9"/>
    </row>
    <row r="3110" spans="1:9" ht="20.100000000000001" customHeight="1" x14ac:dyDescent="0.25">
      <c r="A3110" s="88" t="s">
        <v>2524</v>
      </c>
      <c r="B3110" s="88"/>
      <c r="C3110" s="88"/>
      <c r="D3110" s="88"/>
      <c r="E3110" s="88"/>
      <c r="F3110" s="88"/>
      <c r="G3110" s="88"/>
      <c r="H3110" s="88"/>
      <c r="I3110" s="88"/>
    </row>
    <row r="3111" spans="1:9" ht="15" customHeight="1" x14ac:dyDescent="0.25">
      <c r="A3111" s="89"/>
      <c r="B3111" s="89"/>
      <c r="C3111" s="14" t="s">
        <v>2069</v>
      </c>
      <c r="D3111" s="14" t="s">
        <v>2058</v>
      </c>
      <c r="E3111" s="14" t="s">
        <v>2059</v>
      </c>
      <c r="F3111" s="9"/>
      <c r="G3111" s="9"/>
      <c r="H3111" s="9"/>
      <c r="I3111" s="9"/>
    </row>
    <row r="3112" spans="1:9" ht="12.95" customHeight="1" x14ac:dyDescent="0.25">
      <c r="A3112" s="15"/>
      <c r="B3112" s="16" t="s">
        <v>2104</v>
      </c>
      <c r="C3112" s="17">
        <v>217.5</v>
      </c>
      <c r="D3112" s="17">
        <v>1</v>
      </c>
      <c r="E3112" s="18">
        <v>217.5</v>
      </c>
      <c r="F3112" s="9"/>
      <c r="G3112" s="9"/>
      <c r="H3112" s="9"/>
      <c r="I3112" s="9"/>
    </row>
    <row r="3113" spans="1:9" ht="15" customHeight="1" x14ac:dyDescent="0.25">
      <c r="A3113" s="19"/>
      <c r="B3113" s="20"/>
      <c r="C3113" s="21"/>
      <c r="D3113" s="21"/>
      <c r="E3113" s="22">
        <v>217.5</v>
      </c>
      <c r="F3113" s="9"/>
      <c r="G3113" s="9"/>
      <c r="H3113" s="9"/>
      <c r="I3113" s="9"/>
    </row>
    <row r="3114" spans="1:9" ht="9.9499999999999993" customHeight="1" x14ac:dyDescent="0.25">
      <c r="A3114" s="86"/>
      <c r="B3114" s="86"/>
      <c r="C3114" s="86"/>
      <c r="D3114" s="9"/>
      <c r="E3114" s="9"/>
      <c r="F3114" s="9"/>
      <c r="G3114" s="9"/>
      <c r="H3114" s="9"/>
      <c r="I3114" s="9"/>
    </row>
    <row r="3115" spans="1:9" ht="12" customHeight="1" x14ac:dyDescent="0.25">
      <c r="A3115" s="9"/>
      <c r="B3115" s="9"/>
      <c r="C3115" s="9"/>
      <c r="D3115" s="90" t="s">
        <v>4494</v>
      </c>
      <c r="E3115" s="90"/>
      <c r="F3115" s="90"/>
      <c r="G3115" s="90"/>
      <c r="H3115" s="90"/>
      <c r="I3115" s="90"/>
    </row>
    <row r="3116" spans="1:9" ht="9.9499999999999993" customHeight="1" x14ac:dyDescent="0.25">
      <c r="A3116" s="86"/>
      <c r="B3116" s="86"/>
      <c r="C3116" s="86"/>
      <c r="D3116" s="86"/>
      <c r="E3116" s="9"/>
      <c r="F3116" s="9"/>
      <c r="G3116" s="9"/>
      <c r="H3116" s="9"/>
      <c r="I3116" s="9"/>
    </row>
    <row r="3117" spans="1:9" ht="30.95" customHeight="1" x14ac:dyDescent="0.25">
      <c r="A3117" s="88" t="s">
        <v>2525</v>
      </c>
      <c r="B3117" s="88"/>
      <c r="C3117" s="88"/>
      <c r="D3117" s="88"/>
      <c r="E3117" s="88"/>
      <c r="F3117" s="88"/>
      <c r="G3117" s="88"/>
      <c r="H3117" s="88"/>
      <c r="I3117" s="88"/>
    </row>
    <row r="3118" spans="1:9" ht="15" customHeight="1" x14ac:dyDescent="0.25">
      <c r="A3118" s="89"/>
      <c r="B3118" s="89"/>
      <c r="C3118" s="14" t="s">
        <v>2076</v>
      </c>
      <c r="D3118" s="14" t="s">
        <v>2059</v>
      </c>
      <c r="E3118" s="9"/>
      <c r="F3118" s="9"/>
      <c r="G3118" s="9"/>
      <c r="H3118" s="9"/>
      <c r="I3118" s="9"/>
    </row>
    <row r="3119" spans="1:9" ht="12.95" customHeight="1" x14ac:dyDescent="0.25">
      <c r="A3119" s="15" t="s">
        <v>2077</v>
      </c>
      <c r="B3119" s="16" t="s">
        <v>2076</v>
      </c>
      <c r="C3119" s="17">
        <v>5214.58</v>
      </c>
      <c r="D3119" s="18">
        <v>5214.58</v>
      </c>
      <c r="E3119" s="9"/>
      <c r="F3119" s="9"/>
      <c r="G3119" s="9"/>
      <c r="H3119" s="9"/>
      <c r="I3119" s="9"/>
    </row>
    <row r="3120" spans="1:9" ht="15" customHeight="1" x14ac:dyDescent="0.25">
      <c r="A3120" s="19"/>
      <c r="B3120" s="20"/>
      <c r="C3120" s="21"/>
      <c r="D3120" s="22">
        <v>5214.58</v>
      </c>
      <c r="E3120" s="9"/>
      <c r="F3120" s="9"/>
      <c r="G3120" s="9"/>
      <c r="H3120" s="9"/>
      <c r="I3120" s="9"/>
    </row>
    <row r="3121" spans="1:9" ht="9.9499999999999993" customHeight="1" x14ac:dyDescent="0.25">
      <c r="A3121" s="86"/>
      <c r="B3121" s="86"/>
      <c r="C3121" s="86"/>
      <c r="D3121" s="9"/>
      <c r="E3121" s="9"/>
      <c r="F3121" s="9"/>
      <c r="G3121" s="9"/>
      <c r="H3121" s="9"/>
      <c r="I3121" s="9"/>
    </row>
    <row r="3122" spans="1:9" ht="12" customHeight="1" x14ac:dyDescent="0.25">
      <c r="A3122" s="9"/>
      <c r="B3122" s="9"/>
      <c r="C3122" s="9"/>
      <c r="D3122" s="90" t="s">
        <v>4495</v>
      </c>
      <c r="E3122" s="90"/>
      <c r="F3122" s="90"/>
      <c r="G3122" s="90"/>
      <c r="H3122" s="90"/>
      <c r="I3122" s="90"/>
    </row>
    <row r="3123" spans="1:9" ht="9.9499999999999993" customHeight="1" x14ac:dyDescent="0.25">
      <c r="A3123" s="86"/>
      <c r="B3123" s="86"/>
      <c r="C3123" s="86"/>
      <c r="D3123" s="86"/>
      <c r="E3123" s="9"/>
      <c r="F3123" s="9"/>
      <c r="G3123" s="9"/>
      <c r="H3123" s="9"/>
      <c r="I3123" s="9"/>
    </row>
    <row r="3124" spans="1:9" ht="30.95" customHeight="1" x14ac:dyDescent="0.25">
      <c r="A3124" s="88" t="s">
        <v>2526</v>
      </c>
      <c r="B3124" s="88"/>
      <c r="C3124" s="88"/>
      <c r="D3124" s="88"/>
      <c r="E3124" s="88"/>
      <c r="F3124" s="88"/>
      <c r="G3124" s="88"/>
      <c r="H3124" s="88"/>
      <c r="I3124" s="88"/>
    </row>
    <row r="3125" spans="1:9" ht="15" customHeight="1" x14ac:dyDescent="0.25">
      <c r="A3125" s="89"/>
      <c r="B3125" s="89"/>
      <c r="C3125" s="14" t="s">
        <v>2076</v>
      </c>
      <c r="D3125" s="14" t="s">
        <v>2079</v>
      </c>
      <c r="E3125" s="14" t="s">
        <v>2059</v>
      </c>
      <c r="F3125" s="9"/>
      <c r="G3125" s="9"/>
      <c r="H3125" s="9"/>
      <c r="I3125" s="9"/>
    </row>
    <row r="3126" spans="1:9" ht="18.95" customHeight="1" x14ac:dyDescent="0.25">
      <c r="A3126" s="15" t="s">
        <v>2080</v>
      </c>
      <c r="B3126" s="16" t="s">
        <v>2081</v>
      </c>
      <c r="C3126" s="17">
        <v>1013.97</v>
      </c>
      <c r="D3126" s="17">
        <v>0.1</v>
      </c>
      <c r="E3126" s="18">
        <v>101.4</v>
      </c>
      <c r="F3126" s="9"/>
      <c r="G3126" s="9"/>
      <c r="H3126" s="9"/>
      <c r="I3126" s="9"/>
    </row>
    <row r="3127" spans="1:9" ht="15" customHeight="1" x14ac:dyDescent="0.25">
      <c r="A3127" s="19"/>
      <c r="B3127" s="20"/>
      <c r="C3127" s="21"/>
      <c r="D3127" s="21"/>
      <c r="E3127" s="22">
        <v>101.4</v>
      </c>
      <c r="F3127" s="9"/>
      <c r="G3127" s="9"/>
      <c r="H3127" s="9"/>
      <c r="I3127" s="9"/>
    </row>
    <row r="3128" spans="1:9" ht="9.9499999999999993" customHeight="1" x14ac:dyDescent="0.25">
      <c r="A3128" s="86"/>
      <c r="B3128" s="86"/>
      <c r="C3128" s="86"/>
      <c r="D3128" s="9"/>
      <c r="E3128" s="9"/>
      <c r="F3128" s="9"/>
      <c r="G3128" s="9"/>
      <c r="H3128" s="9"/>
      <c r="I3128" s="9"/>
    </row>
    <row r="3129" spans="1:9" ht="12" customHeight="1" x14ac:dyDescent="0.25">
      <c r="A3129" s="9"/>
      <c r="B3129" s="9"/>
      <c r="C3129" s="9"/>
      <c r="D3129" s="90" t="s">
        <v>4496</v>
      </c>
      <c r="E3129" s="90"/>
      <c r="F3129" s="90"/>
      <c r="G3129" s="90"/>
      <c r="H3129" s="90"/>
      <c r="I3129" s="90"/>
    </row>
    <row r="3130" spans="1:9" ht="9.9499999999999993" customHeight="1" x14ac:dyDescent="0.25">
      <c r="A3130" s="86"/>
      <c r="B3130" s="86"/>
      <c r="C3130" s="86"/>
      <c r="D3130" s="86"/>
      <c r="E3130" s="9"/>
      <c r="F3130" s="9"/>
      <c r="G3130" s="9"/>
      <c r="H3130" s="9"/>
      <c r="I3130" s="9"/>
    </row>
    <row r="3131" spans="1:9" ht="30.95" customHeight="1" x14ac:dyDescent="0.25">
      <c r="A3131" s="88" t="s">
        <v>2527</v>
      </c>
      <c r="B3131" s="88"/>
      <c r="C3131" s="88"/>
      <c r="D3131" s="88"/>
      <c r="E3131" s="88"/>
      <c r="F3131" s="88"/>
      <c r="G3131" s="88"/>
      <c r="H3131" s="88"/>
      <c r="I3131" s="88"/>
    </row>
    <row r="3132" spans="1:9" ht="15" customHeight="1" x14ac:dyDescent="0.25">
      <c r="A3132" s="89"/>
      <c r="B3132" s="89"/>
      <c r="C3132" s="14" t="s">
        <v>2076</v>
      </c>
      <c r="D3132" s="14" t="s">
        <v>2079</v>
      </c>
      <c r="E3132" s="14" t="s">
        <v>2058</v>
      </c>
      <c r="F3132" s="14" t="s">
        <v>2059</v>
      </c>
      <c r="G3132" s="9"/>
      <c r="H3132" s="9"/>
      <c r="I3132" s="9"/>
    </row>
    <row r="3133" spans="1:9" ht="27" customHeight="1" x14ac:dyDescent="0.25">
      <c r="A3133" s="15" t="s">
        <v>2083</v>
      </c>
      <c r="B3133" s="16" t="s">
        <v>2084</v>
      </c>
      <c r="C3133" s="17">
        <v>4.3</v>
      </c>
      <c r="D3133" s="17">
        <v>0.1</v>
      </c>
      <c r="E3133" s="17">
        <v>6</v>
      </c>
      <c r="F3133" s="18">
        <v>2.58</v>
      </c>
      <c r="G3133" s="9"/>
      <c r="H3133" s="9"/>
      <c r="I3133" s="9"/>
    </row>
    <row r="3134" spans="1:9" ht="15" customHeight="1" x14ac:dyDescent="0.25">
      <c r="A3134" s="19"/>
      <c r="B3134" s="20"/>
      <c r="C3134" s="21"/>
      <c r="D3134" s="21"/>
      <c r="E3134" s="21"/>
      <c r="F3134" s="22">
        <v>2.58</v>
      </c>
      <c r="G3134" s="9"/>
      <c r="H3134" s="9"/>
      <c r="I3134" s="9"/>
    </row>
    <row r="3135" spans="1:9" ht="9.9499999999999993" customHeight="1" x14ac:dyDescent="0.25">
      <c r="A3135" s="86"/>
      <c r="B3135" s="86"/>
      <c r="C3135" s="86"/>
      <c r="D3135" s="9"/>
      <c r="E3135" s="9"/>
      <c r="F3135" s="9"/>
      <c r="G3135" s="9"/>
      <c r="H3135" s="9"/>
      <c r="I3135" s="9"/>
    </row>
    <row r="3136" spans="1:9" ht="12" customHeight="1" x14ac:dyDescent="0.25">
      <c r="A3136" s="9"/>
      <c r="B3136" s="9"/>
      <c r="C3136" s="9"/>
      <c r="D3136" s="90" t="s">
        <v>4483</v>
      </c>
      <c r="E3136" s="90"/>
      <c r="F3136" s="90"/>
      <c r="G3136" s="90"/>
      <c r="H3136" s="90"/>
      <c r="I3136" s="90"/>
    </row>
    <row r="3137" spans="1:9" ht="9.9499999999999993" customHeight="1" x14ac:dyDescent="0.25">
      <c r="A3137" s="86"/>
      <c r="B3137" s="86"/>
      <c r="C3137" s="86"/>
      <c r="D3137" s="86"/>
      <c r="E3137" s="9"/>
      <c r="F3137" s="9"/>
      <c r="G3137" s="9"/>
      <c r="H3137" s="9"/>
      <c r="I3137" s="9"/>
    </row>
    <row r="3138" spans="1:9" ht="42.95" customHeight="1" x14ac:dyDescent="0.25">
      <c r="A3138" s="88" t="s">
        <v>2528</v>
      </c>
      <c r="B3138" s="88"/>
      <c r="C3138" s="88"/>
      <c r="D3138" s="88"/>
      <c r="E3138" s="88"/>
      <c r="F3138" s="88"/>
      <c r="G3138" s="88"/>
      <c r="H3138" s="88"/>
      <c r="I3138" s="88"/>
    </row>
    <row r="3139" spans="1:9" ht="15" customHeight="1" x14ac:dyDescent="0.25">
      <c r="A3139" s="89"/>
      <c r="B3139" s="89"/>
      <c r="C3139" s="14" t="s">
        <v>2076</v>
      </c>
      <c r="D3139" s="14" t="s">
        <v>2056</v>
      </c>
      <c r="E3139" s="14" t="s">
        <v>2058</v>
      </c>
      <c r="F3139" s="14" t="s">
        <v>2086</v>
      </c>
      <c r="G3139" s="14" t="s">
        <v>2059</v>
      </c>
      <c r="H3139" s="9"/>
      <c r="I3139" s="9"/>
    </row>
    <row r="3140" spans="1:9" ht="18.95" customHeight="1" x14ac:dyDescent="0.25">
      <c r="A3140" s="15" t="s">
        <v>2087</v>
      </c>
      <c r="B3140" s="16" t="s">
        <v>2088</v>
      </c>
      <c r="C3140" s="17">
        <v>5214.58</v>
      </c>
      <c r="D3140" s="17">
        <v>0.1</v>
      </c>
      <c r="E3140" s="17">
        <v>1</v>
      </c>
      <c r="F3140" s="17">
        <v>1.5</v>
      </c>
      <c r="G3140" s="18">
        <v>782.19</v>
      </c>
      <c r="H3140" s="9"/>
      <c r="I3140" s="9"/>
    </row>
    <row r="3141" spans="1:9" ht="18.95" customHeight="1" x14ac:dyDescent="0.25">
      <c r="A3141" s="15" t="s">
        <v>2089</v>
      </c>
      <c r="B3141" s="16" t="s">
        <v>2088</v>
      </c>
      <c r="C3141" s="17">
        <v>1013.97</v>
      </c>
      <c r="D3141" s="17">
        <v>0.1</v>
      </c>
      <c r="E3141" s="17">
        <v>1</v>
      </c>
      <c r="F3141" s="17">
        <v>1.5</v>
      </c>
      <c r="G3141" s="18">
        <v>152.1</v>
      </c>
      <c r="H3141" s="9"/>
      <c r="I3141" s="9"/>
    </row>
    <row r="3142" spans="1:9" ht="27" customHeight="1" x14ac:dyDescent="0.25">
      <c r="A3142" s="15" t="s">
        <v>2090</v>
      </c>
      <c r="B3142" s="16" t="s">
        <v>2088</v>
      </c>
      <c r="C3142" s="17">
        <v>4.5999999999999996</v>
      </c>
      <c r="D3142" s="17">
        <v>0.1</v>
      </c>
      <c r="E3142" s="17">
        <v>6</v>
      </c>
      <c r="F3142" s="17">
        <v>1.5</v>
      </c>
      <c r="G3142" s="18">
        <v>4.1399999999999997</v>
      </c>
      <c r="H3142" s="9"/>
      <c r="I3142" s="9"/>
    </row>
    <row r="3143" spans="1:9" ht="15" customHeight="1" x14ac:dyDescent="0.25">
      <c r="A3143" s="19"/>
      <c r="B3143" s="20"/>
      <c r="C3143" s="21"/>
      <c r="D3143" s="21"/>
      <c r="E3143" s="21"/>
      <c r="F3143" s="21"/>
      <c r="G3143" s="22">
        <v>938.43</v>
      </c>
      <c r="H3143" s="9"/>
      <c r="I3143" s="9"/>
    </row>
    <row r="3144" spans="1:9" ht="9.9499999999999993" customHeight="1" x14ac:dyDescent="0.25">
      <c r="A3144" s="86"/>
      <c r="B3144" s="86"/>
      <c r="C3144" s="86"/>
      <c r="D3144" s="9"/>
      <c r="E3144" s="9"/>
      <c r="F3144" s="9"/>
      <c r="G3144" s="9"/>
      <c r="H3144" s="9"/>
      <c r="I3144" s="9"/>
    </row>
    <row r="3145" spans="1:9" ht="12" customHeight="1" x14ac:dyDescent="0.25">
      <c r="A3145" s="9"/>
      <c r="B3145" s="9"/>
      <c r="C3145" s="9"/>
      <c r="D3145" s="90" t="s">
        <v>4497</v>
      </c>
      <c r="E3145" s="90"/>
      <c r="F3145" s="90"/>
      <c r="G3145" s="90"/>
      <c r="H3145" s="90"/>
      <c r="I3145" s="90"/>
    </row>
    <row r="3146" spans="1:9" ht="9.9499999999999993" customHeight="1" x14ac:dyDescent="0.25">
      <c r="A3146" s="86"/>
      <c r="B3146" s="86"/>
      <c r="C3146" s="86"/>
      <c r="D3146" s="86"/>
      <c r="E3146" s="9"/>
      <c r="F3146" s="9"/>
      <c r="G3146" s="9"/>
      <c r="H3146" s="9"/>
      <c r="I3146" s="9"/>
    </row>
    <row r="3147" spans="1:9" ht="30.95" customHeight="1" x14ac:dyDescent="0.25">
      <c r="A3147" s="88" t="s">
        <v>2529</v>
      </c>
      <c r="B3147" s="88"/>
      <c r="C3147" s="88"/>
      <c r="D3147" s="88"/>
      <c r="E3147" s="88"/>
      <c r="F3147" s="88"/>
      <c r="G3147" s="88"/>
      <c r="H3147" s="88"/>
      <c r="I3147" s="88"/>
    </row>
    <row r="3148" spans="1:9" ht="15" customHeight="1" x14ac:dyDescent="0.25">
      <c r="A3148" s="89"/>
      <c r="B3148" s="89"/>
      <c r="C3148" s="14" t="s">
        <v>2076</v>
      </c>
      <c r="D3148" s="14" t="s">
        <v>2056</v>
      </c>
      <c r="E3148" s="14" t="s">
        <v>2058</v>
      </c>
      <c r="F3148" s="14" t="s">
        <v>2092</v>
      </c>
      <c r="G3148" s="14" t="s">
        <v>2086</v>
      </c>
      <c r="H3148" s="14" t="s">
        <v>2059</v>
      </c>
      <c r="I3148" s="9"/>
    </row>
    <row r="3149" spans="1:9" ht="18.95" customHeight="1" x14ac:dyDescent="0.25">
      <c r="A3149" s="15" t="s">
        <v>2087</v>
      </c>
      <c r="B3149" s="16" t="s">
        <v>2186</v>
      </c>
      <c r="C3149" s="17">
        <v>5214.58</v>
      </c>
      <c r="D3149" s="17">
        <v>0.1</v>
      </c>
      <c r="E3149" s="17">
        <v>1</v>
      </c>
      <c r="F3149" s="17">
        <v>30</v>
      </c>
      <c r="G3149" s="17">
        <v>1.5</v>
      </c>
      <c r="H3149" s="18">
        <v>23465.61</v>
      </c>
      <c r="I3149" s="9"/>
    </row>
    <row r="3150" spans="1:9" ht="18.95" customHeight="1" x14ac:dyDescent="0.25">
      <c r="A3150" s="15" t="s">
        <v>2089</v>
      </c>
      <c r="B3150" s="16" t="s">
        <v>2186</v>
      </c>
      <c r="C3150" s="17">
        <v>1013.97</v>
      </c>
      <c r="D3150" s="17">
        <v>0.05</v>
      </c>
      <c r="E3150" s="17">
        <v>1</v>
      </c>
      <c r="F3150" s="17">
        <v>30</v>
      </c>
      <c r="G3150" s="17">
        <v>1.5</v>
      </c>
      <c r="H3150" s="18">
        <v>2281.4299999999998</v>
      </c>
      <c r="I3150" s="9"/>
    </row>
    <row r="3151" spans="1:9" ht="27" customHeight="1" x14ac:dyDescent="0.25">
      <c r="A3151" s="15" t="s">
        <v>2090</v>
      </c>
      <c r="B3151" s="16" t="s">
        <v>2186</v>
      </c>
      <c r="C3151" s="17">
        <v>4.5999999999999996</v>
      </c>
      <c r="D3151" s="17">
        <v>0.1</v>
      </c>
      <c r="E3151" s="17">
        <v>6</v>
      </c>
      <c r="F3151" s="17">
        <v>30</v>
      </c>
      <c r="G3151" s="17">
        <v>1.5</v>
      </c>
      <c r="H3151" s="18">
        <v>124.2</v>
      </c>
      <c r="I3151" s="9"/>
    </row>
    <row r="3152" spans="1:9" ht="15" customHeight="1" x14ac:dyDescent="0.25">
      <c r="A3152" s="19"/>
      <c r="B3152" s="20"/>
      <c r="C3152" s="21"/>
      <c r="D3152" s="21"/>
      <c r="E3152" s="21"/>
      <c r="F3152" s="21"/>
      <c r="G3152" s="21"/>
      <c r="H3152" s="22">
        <v>25871.24</v>
      </c>
      <c r="I3152" s="9"/>
    </row>
    <row r="3153" spans="1:9" ht="9.9499999999999993" customHeight="1" x14ac:dyDescent="0.25">
      <c r="A3153" s="86"/>
      <c r="B3153" s="86"/>
      <c r="C3153" s="86"/>
      <c r="D3153" s="9"/>
      <c r="E3153" s="9"/>
      <c r="F3153" s="9"/>
      <c r="G3153" s="9"/>
      <c r="H3153" s="9"/>
      <c r="I3153" s="9"/>
    </row>
    <row r="3154" spans="1:9" ht="12" customHeight="1" x14ac:dyDescent="0.25">
      <c r="A3154" s="9"/>
      <c r="B3154" s="9"/>
      <c r="C3154" s="9"/>
      <c r="D3154" s="90" t="s">
        <v>4498</v>
      </c>
      <c r="E3154" s="90"/>
      <c r="F3154" s="90"/>
      <c r="G3154" s="90"/>
      <c r="H3154" s="90"/>
      <c r="I3154" s="90"/>
    </row>
    <row r="3155" spans="1:9" ht="9.9499999999999993" customHeight="1" x14ac:dyDescent="0.25">
      <c r="A3155" s="86"/>
      <c r="B3155" s="86"/>
      <c r="C3155" s="86"/>
      <c r="D3155" s="86"/>
      <c r="E3155" s="9"/>
      <c r="F3155" s="9"/>
      <c r="G3155" s="9"/>
      <c r="H3155" s="9"/>
      <c r="I3155" s="9"/>
    </row>
    <row r="3156" spans="1:9" ht="42.95" customHeight="1" x14ac:dyDescent="0.25">
      <c r="A3156" s="88" t="s">
        <v>2530</v>
      </c>
      <c r="B3156" s="88"/>
      <c r="C3156" s="88"/>
      <c r="D3156" s="88"/>
      <c r="E3156" s="88"/>
      <c r="F3156" s="88"/>
      <c r="G3156" s="88"/>
      <c r="H3156" s="88"/>
      <c r="I3156" s="88"/>
    </row>
    <row r="3157" spans="1:9" ht="15" customHeight="1" x14ac:dyDescent="0.25">
      <c r="A3157" s="89"/>
      <c r="B3157" s="89"/>
      <c r="C3157" s="14" t="s">
        <v>2076</v>
      </c>
      <c r="D3157" s="14" t="s">
        <v>2056</v>
      </c>
      <c r="E3157" s="14" t="s">
        <v>2058</v>
      </c>
      <c r="F3157" s="14" t="s">
        <v>2092</v>
      </c>
      <c r="G3157" s="14" t="s">
        <v>2086</v>
      </c>
      <c r="H3157" s="14" t="s">
        <v>2059</v>
      </c>
      <c r="I3157" s="9"/>
    </row>
    <row r="3158" spans="1:9" ht="18.95" customHeight="1" x14ac:dyDescent="0.25">
      <c r="A3158" s="15" t="s">
        <v>2087</v>
      </c>
      <c r="B3158" s="16" t="s">
        <v>2186</v>
      </c>
      <c r="C3158" s="17">
        <v>5214.58</v>
      </c>
      <c r="D3158" s="17">
        <v>0.1</v>
      </c>
      <c r="E3158" s="17">
        <v>1</v>
      </c>
      <c r="F3158" s="17">
        <v>12</v>
      </c>
      <c r="G3158" s="17">
        <v>1.5</v>
      </c>
      <c r="H3158" s="18">
        <v>9386.24</v>
      </c>
      <c r="I3158" s="9"/>
    </row>
    <row r="3159" spans="1:9" ht="18.95" customHeight="1" x14ac:dyDescent="0.25">
      <c r="A3159" s="15" t="s">
        <v>2089</v>
      </c>
      <c r="B3159" s="16" t="s">
        <v>2186</v>
      </c>
      <c r="C3159" s="17">
        <v>1013.97</v>
      </c>
      <c r="D3159" s="17">
        <v>0.1</v>
      </c>
      <c r="E3159" s="17">
        <v>1</v>
      </c>
      <c r="F3159" s="17">
        <v>12</v>
      </c>
      <c r="G3159" s="17">
        <v>1.5</v>
      </c>
      <c r="H3159" s="18">
        <v>1825.15</v>
      </c>
      <c r="I3159" s="9"/>
    </row>
    <row r="3160" spans="1:9" ht="27" customHeight="1" x14ac:dyDescent="0.25">
      <c r="A3160" s="15" t="s">
        <v>2090</v>
      </c>
      <c r="B3160" s="16" t="s">
        <v>2186</v>
      </c>
      <c r="C3160" s="17">
        <v>4.5999999999999996</v>
      </c>
      <c r="D3160" s="17">
        <v>0.1</v>
      </c>
      <c r="E3160" s="17">
        <v>6</v>
      </c>
      <c r="F3160" s="17">
        <v>12</v>
      </c>
      <c r="G3160" s="17">
        <v>1.5</v>
      </c>
      <c r="H3160" s="18">
        <v>49.68</v>
      </c>
      <c r="I3160" s="9"/>
    </row>
    <row r="3161" spans="1:9" ht="15" customHeight="1" x14ac:dyDescent="0.25">
      <c r="A3161" s="19"/>
      <c r="B3161" s="20"/>
      <c r="C3161" s="21"/>
      <c r="D3161" s="21"/>
      <c r="E3161" s="21"/>
      <c r="F3161" s="21"/>
      <c r="G3161" s="21"/>
      <c r="H3161" s="22">
        <v>11261.07</v>
      </c>
      <c r="I3161" s="9"/>
    </row>
    <row r="3162" spans="1:9" ht="9.9499999999999993" customHeight="1" x14ac:dyDescent="0.25">
      <c r="A3162" s="86"/>
      <c r="B3162" s="86"/>
      <c r="C3162" s="86"/>
      <c r="D3162" s="9"/>
      <c r="E3162" s="9"/>
      <c r="F3162" s="9"/>
      <c r="G3162" s="9"/>
      <c r="H3162" s="9"/>
      <c r="I3162" s="9"/>
    </row>
    <row r="3163" spans="1:9" ht="12" customHeight="1" x14ac:dyDescent="0.25">
      <c r="A3163" s="9"/>
      <c r="B3163" s="9"/>
      <c r="C3163" s="9"/>
      <c r="D3163" s="90" t="s">
        <v>4499</v>
      </c>
      <c r="E3163" s="90"/>
      <c r="F3163" s="90"/>
      <c r="G3163" s="90"/>
      <c r="H3163" s="90"/>
      <c r="I3163" s="90"/>
    </row>
    <row r="3164" spans="1:9" ht="9.9499999999999993" customHeight="1" x14ac:dyDescent="0.25">
      <c r="A3164" s="86"/>
      <c r="B3164" s="86"/>
      <c r="C3164" s="86"/>
      <c r="D3164" s="86"/>
      <c r="E3164" s="9"/>
      <c r="F3164" s="9"/>
      <c r="G3164" s="9"/>
      <c r="H3164" s="9"/>
      <c r="I3164" s="9"/>
    </row>
    <row r="3165" spans="1:9" ht="20.100000000000001" customHeight="1" x14ac:dyDescent="0.25">
      <c r="A3165" s="88" t="s">
        <v>2531</v>
      </c>
      <c r="B3165" s="88"/>
      <c r="C3165" s="88"/>
      <c r="D3165" s="88"/>
      <c r="E3165" s="88"/>
      <c r="F3165" s="88"/>
      <c r="G3165" s="88"/>
      <c r="H3165" s="88"/>
      <c r="I3165" s="88"/>
    </row>
    <row r="3166" spans="1:9" ht="15" customHeight="1" x14ac:dyDescent="0.25">
      <c r="A3166" s="89"/>
      <c r="B3166" s="89"/>
      <c r="C3166" s="14" t="s">
        <v>2076</v>
      </c>
      <c r="D3166" s="14" t="s">
        <v>2056</v>
      </c>
      <c r="E3166" s="14" t="s">
        <v>2086</v>
      </c>
      <c r="F3166" s="14" t="s">
        <v>2059</v>
      </c>
      <c r="G3166" s="9"/>
      <c r="H3166" s="9"/>
      <c r="I3166" s="9"/>
    </row>
    <row r="3167" spans="1:9" ht="18.95" customHeight="1" x14ac:dyDescent="0.25">
      <c r="A3167" s="15" t="s">
        <v>2096</v>
      </c>
      <c r="B3167" s="16" t="s">
        <v>2097</v>
      </c>
      <c r="C3167" s="17">
        <v>5214.58</v>
      </c>
      <c r="D3167" s="17">
        <v>0.1</v>
      </c>
      <c r="E3167" s="17">
        <v>1.5</v>
      </c>
      <c r="F3167" s="18">
        <v>782.19</v>
      </c>
      <c r="G3167" s="9"/>
      <c r="H3167" s="9"/>
      <c r="I3167" s="9"/>
    </row>
    <row r="3168" spans="1:9" ht="15" customHeight="1" x14ac:dyDescent="0.25">
      <c r="A3168" s="19"/>
      <c r="B3168" s="20"/>
      <c r="C3168" s="21"/>
      <c r="D3168" s="21"/>
      <c r="E3168" s="21"/>
      <c r="F3168" s="22">
        <v>782.19</v>
      </c>
      <c r="G3168" s="9"/>
      <c r="H3168" s="9"/>
      <c r="I3168" s="9"/>
    </row>
    <row r="3169" spans="1:9" ht="9.9499999999999993" customHeight="1" x14ac:dyDescent="0.25">
      <c r="A3169" s="86"/>
      <c r="B3169" s="86"/>
      <c r="C3169" s="86"/>
      <c r="D3169" s="9"/>
      <c r="E3169" s="9"/>
      <c r="F3169" s="9"/>
      <c r="G3169" s="9"/>
      <c r="H3169" s="9"/>
      <c r="I3169" s="9"/>
    </row>
    <row r="3170" spans="1:9" ht="12" customHeight="1" x14ac:dyDescent="0.25">
      <c r="A3170" s="9"/>
      <c r="B3170" s="9"/>
      <c r="C3170" s="9"/>
      <c r="D3170" s="90" t="s">
        <v>4500</v>
      </c>
      <c r="E3170" s="90"/>
      <c r="F3170" s="90"/>
      <c r="G3170" s="90"/>
      <c r="H3170" s="90"/>
      <c r="I3170" s="90"/>
    </row>
    <row r="3171" spans="1:9" ht="9.9499999999999993" customHeight="1" x14ac:dyDescent="0.25">
      <c r="A3171" s="86"/>
      <c r="B3171" s="86"/>
      <c r="C3171" s="86"/>
      <c r="D3171" s="86"/>
      <c r="E3171" s="9"/>
      <c r="F3171" s="9"/>
      <c r="G3171" s="9"/>
      <c r="H3171" s="9"/>
      <c r="I3171" s="9"/>
    </row>
    <row r="3172" spans="1:9" ht="30.95" customHeight="1" x14ac:dyDescent="0.25">
      <c r="A3172" s="88" t="s">
        <v>2532</v>
      </c>
      <c r="B3172" s="88"/>
      <c r="C3172" s="88"/>
      <c r="D3172" s="88"/>
      <c r="E3172" s="88"/>
      <c r="F3172" s="88"/>
      <c r="G3172" s="88"/>
      <c r="H3172" s="88"/>
      <c r="I3172" s="88"/>
    </row>
    <row r="3173" spans="1:9" ht="15" customHeight="1" x14ac:dyDescent="0.25">
      <c r="A3173" s="89"/>
      <c r="B3173" s="89"/>
      <c r="C3173" s="14" t="s">
        <v>2076</v>
      </c>
      <c r="D3173" s="14" t="s">
        <v>2079</v>
      </c>
      <c r="E3173" s="14" t="s">
        <v>2092</v>
      </c>
      <c r="F3173" s="14" t="s">
        <v>2086</v>
      </c>
      <c r="G3173" s="14" t="s">
        <v>2059</v>
      </c>
      <c r="H3173" s="9"/>
      <c r="I3173" s="9"/>
    </row>
    <row r="3174" spans="1:9" ht="27" customHeight="1" x14ac:dyDescent="0.25">
      <c r="A3174" s="15" t="s">
        <v>2099</v>
      </c>
      <c r="B3174" s="16" t="s">
        <v>2100</v>
      </c>
      <c r="C3174" s="17">
        <v>1013.97</v>
      </c>
      <c r="D3174" s="17">
        <v>0.1</v>
      </c>
      <c r="E3174" s="17">
        <v>29.7</v>
      </c>
      <c r="F3174" s="17">
        <v>1.5</v>
      </c>
      <c r="G3174" s="18">
        <v>4517.24</v>
      </c>
      <c r="H3174" s="9"/>
      <c r="I3174" s="9"/>
    </row>
    <row r="3175" spans="1:9" ht="15" customHeight="1" x14ac:dyDescent="0.25">
      <c r="A3175" s="19"/>
      <c r="B3175" s="20"/>
      <c r="C3175" s="21"/>
      <c r="D3175" s="21"/>
      <c r="E3175" s="21"/>
      <c r="F3175" s="21"/>
      <c r="G3175" s="22">
        <v>4517.24</v>
      </c>
      <c r="H3175" s="9"/>
      <c r="I3175" s="9"/>
    </row>
    <row r="3176" spans="1:9" ht="9.9499999999999993" customHeight="1" x14ac:dyDescent="0.25">
      <c r="A3176" s="86"/>
      <c r="B3176" s="86"/>
      <c r="C3176" s="86"/>
      <c r="D3176" s="9"/>
      <c r="E3176" s="9"/>
      <c r="F3176" s="9"/>
      <c r="G3176" s="9"/>
      <c r="H3176" s="9"/>
      <c r="I3176" s="9"/>
    </row>
    <row r="3177" spans="1:9" ht="12" customHeight="1" x14ac:dyDescent="0.25">
      <c r="A3177" s="9"/>
      <c r="B3177" s="9"/>
      <c r="C3177" s="9"/>
      <c r="D3177" s="90" t="s">
        <v>4501</v>
      </c>
      <c r="E3177" s="90"/>
      <c r="F3177" s="90"/>
      <c r="G3177" s="90"/>
      <c r="H3177" s="90"/>
      <c r="I3177" s="90"/>
    </row>
    <row r="3178" spans="1:9" ht="9.9499999999999993" customHeight="1" x14ac:dyDescent="0.25">
      <c r="A3178" s="86"/>
      <c r="B3178" s="86"/>
      <c r="C3178" s="86"/>
      <c r="D3178" s="86"/>
      <c r="E3178" s="9"/>
      <c r="F3178" s="9"/>
      <c r="G3178" s="9"/>
      <c r="H3178" s="9"/>
      <c r="I3178" s="9"/>
    </row>
    <row r="3179" spans="1:9" ht="30.95" customHeight="1" x14ac:dyDescent="0.25">
      <c r="A3179" s="88" t="s">
        <v>2533</v>
      </c>
      <c r="B3179" s="88"/>
      <c r="C3179" s="88"/>
      <c r="D3179" s="88"/>
      <c r="E3179" s="88"/>
      <c r="F3179" s="88"/>
      <c r="G3179" s="88"/>
      <c r="H3179" s="88"/>
      <c r="I3179" s="88"/>
    </row>
    <row r="3180" spans="1:9" ht="15" customHeight="1" x14ac:dyDescent="0.25">
      <c r="A3180" s="89"/>
      <c r="B3180" s="89"/>
      <c r="C3180" s="14" t="s">
        <v>2076</v>
      </c>
      <c r="D3180" s="14" t="s">
        <v>2079</v>
      </c>
      <c r="E3180" s="14" t="s">
        <v>2059</v>
      </c>
      <c r="F3180" s="9"/>
      <c r="G3180" s="9"/>
      <c r="H3180" s="9"/>
      <c r="I3180" s="9"/>
    </row>
    <row r="3181" spans="1:9" ht="18.95" customHeight="1" x14ac:dyDescent="0.25">
      <c r="A3181" s="15" t="s">
        <v>2080</v>
      </c>
      <c r="B3181" s="16" t="s">
        <v>2081</v>
      </c>
      <c r="C3181" s="17">
        <v>1013.97</v>
      </c>
      <c r="D3181" s="17">
        <v>0.1</v>
      </c>
      <c r="E3181" s="18">
        <v>101.4</v>
      </c>
      <c r="F3181" s="9"/>
      <c r="G3181" s="9"/>
      <c r="H3181" s="9"/>
      <c r="I3181" s="9"/>
    </row>
    <row r="3182" spans="1:9" ht="15" customHeight="1" x14ac:dyDescent="0.25">
      <c r="A3182" s="19"/>
      <c r="B3182" s="20"/>
      <c r="C3182" s="21"/>
      <c r="D3182" s="21"/>
      <c r="E3182" s="22">
        <v>101.4</v>
      </c>
      <c r="F3182" s="9"/>
      <c r="G3182" s="9"/>
      <c r="H3182" s="9"/>
      <c r="I3182" s="9"/>
    </row>
    <row r="3183" spans="1:9" ht="9.9499999999999993" customHeight="1" x14ac:dyDescent="0.25">
      <c r="A3183" s="86"/>
      <c r="B3183" s="86"/>
      <c r="C3183" s="86"/>
      <c r="D3183" s="9"/>
      <c r="E3183" s="9"/>
      <c r="F3183" s="9"/>
      <c r="G3183" s="9"/>
      <c r="H3183" s="9"/>
      <c r="I3183" s="9"/>
    </row>
    <row r="3184" spans="1:9" ht="12" customHeight="1" x14ac:dyDescent="0.25">
      <c r="A3184" s="9"/>
      <c r="B3184" s="9"/>
      <c r="C3184" s="9"/>
      <c r="D3184" s="90" t="s">
        <v>4496</v>
      </c>
      <c r="E3184" s="90"/>
      <c r="F3184" s="90"/>
      <c r="G3184" s="90"/>
      <c r="H3184" s="90"/>
      <c r="I3184" s="90"/>
    </row>
    <row r="3185" spans="1:9" ht="9.9499999999999993" customHeight="1" x14ac:dyDescent="0.25">
      <c r="A3185" s="86"/>
      <c r="B3185" s="86"/>
      <c r="C3185" s="86"/>
      <c r="D3185" s="86"/>
      <c r="E3185" s="9"/>
      <c r="F3185" s="9"/>
      <c r="G3185" s="9"/>
      <c r="H3185" s="9"/>
      <c r="I3185" s="9"/>
    </row>
    <row r="3186" spans="1:9" ht="30.95" customHeight="1" x14ac:dyDescent="0.25">
      <c r="A3186" s="88" t="s">
        <v>2534</v>
      </c>
      <c r="B3186" s="88"/>
      <c r="C3186" s="88"/>
      <c r="D3186" s="88"/>
      <c r="E3186" s="88"/>
      <c r="F3186" s="88"/>
      <c r="G3186" s="88"/>
      <c r="H3186" s="88"/>
      <c r="I3186" s="88"/>
    </row>
    <row r="3187" spans="1:9" ht="15" customHeight="1" x14ac:dyDescent="0.25">
      <c r="A3187" s="89"/>
      <c r="B3187" s="89"/>
      <c r="C3187" s="14" t="s">
        <v>2076</v>
      </c>
      <c r="D3187" s="14" t="s">
        <v>2059</v>
      </c>
      <c r="E3187" s="9"/>
      <c r="F3187" s="9"/>
      <c r="G3187" s="9"/>
      <c r="H3187" s="9"/>
      <c r="I3187" s="9"/>
    </row>
    <row r="3188" spans="1:9" ht="18.95" customHeight="1" x14ac:dyDescent="0.25">
      <c r="A3188" s="15" t="s">
        <v>2170</v>
      </c>
      <c r="B3188" s="16" t="s">
        <v>2076</v>
      </c>
      <c r="C3188" s="17">
        <v>1013.97</v>
      </c>
      <c r="D3188" s="18">
        <v>1013.97</v>
      </c>
      <c r="E3188" s="9"/>
      <c r="F3188" s="9"/>
      <c r="G3188" s="9"/>
      <c r="H3188" s="9"/>
      <c r="I3188" s="9"/>
    </row>
    <row r="3189" spans="1:9" ht="15" customHeight="1" x14ac:dyDescent="0.25">
      <c r="A3189" s="19"/>
      <c r="B3189" s="20"/>
      <c r="C3189" s="21"/>
      <c r="D3189" s="22">
        <v>1013.97</v>
      </c>
      <c r="E3189" s="9"/>
      <c r="F3189" s="9"/>
      <c r="G3189" s="9"/>
      <c r="H3189" s="9"/>
      <c r="I3189" s="9"/>
    </row>
    <row r="3190" spans="1:9" ht="9.9499999999999993" customHeight="1" x14ac:dyDescent="0.25">
      <c r="A3190" s="86"/>
      <c r="B3190" s="86"/>
      <c r="C3190" s="86"/>
      <c r="D3190" s="9"/>
      <c r="E3190" s="9"/>
      <c r="F3190" s="9"/>
      <c r="G3190" s="9"/>
      <c r="H3190" s="9"/>
      <c r="I3190" s="9"/>
    </row>
    <row r="3191" spans="1:9" ht="12" customHeight="1" x14ac:dyDescent="0.25">
      <c r="A3191" s="9"/>
      <c r="B3191" s="9"/>
      <c r="C3191" s="9"/>
      <c r="D3191" s="90" t="s">
        <v>4502</v>
      </c>
      <c r="E3191" s="90"/>
      <c r="F3191" s="90"/>
      <c r="G3191" s="90"/>
      <c r="H3191" s="90"/>
      <c r="I3191" s="90"/>
    </row>
    <row r="3192" spans="1:9" ht="9.9499999999999993" customHeight="1" x14ac:dyDescent="0.25">
      <c r="A3192" s="86"/>
      <c r="B3192" s="86"/>
      <c r="C3192" s="86"/>
      <c r="D3192" s="86"/>
      <c r="E3192" s="9"/>
      <c r="F3192" s="9"/>
      <c r="G3192" s="9"/>
      <c r="H3192" s="9"/>
      <c r="I3192" s="9"/>
    </row>
    <row r="3193" spans="1:9" ht="42.95" customHeight="1" x14ac:dyDescent="0.25">
      <c r="A3193" s="88" t="s">
        <v>2535</v>
      </c>
      <c r="B3193" s="88"/>
      <c r="C3193" s="88"/>
      <c r="D3193" s="88"/>
      <c r="E3193" s="88"/>
      <c r="F3193" s="88"/>
      <c r="G3193" s="88"/>
      <c r="H3193" s="88"/>
      <c r="I3193" s="88"/>
    </row>
    <row r="3194" spans="1:9" ht="15" customHeight="1" x14ac:dyDescent="0.25">
      <c r="A3194" s="89"/>
      <c r="B3194" s="89"/>
      <c r="C3194" s="14" t="s">
        <v>2069</v>
      </c>
      <c r="D3194" s="14" t="s">
        <v>2058</v>
      </c>
      <c r="E3194" s="14" t="s">
        <v>2059</v>
      </c>
      <c r="F3194" s="9"/>
      <c r="G3194" s="9"/>
      <c r="H3194" s="9"/>
      <c r="I3194" s="9"/>
    </row>
    <row r="3195" spans="1:9" ht="12.95" customHeight="1" x14ac:dyDescent="0.25">
      <c r="A3195" s="15"/>
      <c r="B3195" s="16" t="s">
        <v>2104</v>
      </c>
      <c r="C3195" s="17">
        <v>724.63</v>
      </c>
      <c r="D3195" s="17">
        <v>1</v>
      </c>
      <c r="E3195" s="18">
        <v>724.63</v>
      </c>
      <c r="F3195" s="9"/>
      <c r="G3195" s="9"/>
      <c r="H3195" s="9"/>
      <c r="I3195" s="9"/>
    </row>
    <row r="3196" spans="1:9" ht="15" customHeight="1" x14ac:dyDescent="0.25">
      <c r="A3196" s="19"/>
      <c r="B3196" s="20"/>
      <c r="C3196" s="21"/>
      <c r="D3196" s="21"/>
      <c r="E3196" s="22">
        <v>724.63</v>
      </c>
      <c r="F3196" s="9"/>
      <c r="G3196" s="9"/>
      <c r="H3196" s="9"/>
      <c r="I3196" s="9"/>
    </row>
    <row r="3197" spans="1:9" ht="9.9499999999999993" customHeight="1" x14ac:dyDescent="0.25">
      <c r="A3197" s="86"/>
      <c r="B3197" s="86"/>
      <c r="C3197" s="86"/>
      <c r="D3197" s="9"/>
      <c r="E3197" s="9"/>
      <c r="F3197" s="9"/>
      <c r="G3197" s="9"/>
      <c r="H3197" s="9"/>
      <c r="I3197" s="9"/>
    </row>
    <row r="3198" spans="1:9" ht="12" customHeight="1" x14ac:dyDescent="0.25">
      <c r="A3198" s="9"/>
      <c r="B3198" s="9"/>
      <c r="C3198" s="9"/>
      <c r="D3198" s="90" t="s">
        <v>4503</v>
      </c>
      <c r="E3198" s="90"/>
      <c r="F3198" s="90"/>
      <c r="G3198" s="90"/>
      <c r="H3198" s="90"/>
      <c r="I3198" s="90"/>
    </row>
    <row r="3199" spans="1:9" ht="9.9499999999999993" customHeight="1" x14ac:dyDescent="0.25">
      <c r="A3199" s="86"/>
      <c r="B3199" s="86"/>
      <c r="C3199" s="86"/>
      <c r="D3199" s="86"/>
      <c r="E3199" s="9"/>
      <c r="F3199" s="9"/>
      <c r="G3199" s="9"/>
      <c r="H3199" s="9"/>
      <c r="I3199" s="9"/>
    </row>
    <row r="3200" spans="1:9" ht="30.95" customHeight="1" x14ac:dyDescent="0.25">
      <c r="A3200" s="88" t="s">
        <v>2536</v>
      </c>
      <c r="B3200" s="88"/>
      <c r="C3200" s="88"/>
      <c r="D3200" s="88"/>
      <c r="E3200" s="88"/>
      <c r="F3200" s="88"/>
      <c r="G3200" s="88"/>
      <c r="H3200" s="88"/>
      <c r="I3200" s="88"/>
    </row>
    <row r="3201" spans="1:9" ht="15" customHeight="1" x14ac:dyDescent="0.25">
      <c r="A3201" s="89"/>
      <c r="B3201" s="89"/>
      <c r="C3201" s="14" t="s">
        <v>2069</v>
      </c>
      <c r="D3201" s="14" t="s">
        <v>2058</v>
      </c>
      <c r="E3201" s="14" t="s">
        <v>2059</v>
      </c>
      <c r="F3201" s="9"/>
      <c r="G3201" s="9"/>
      <c r="H3201" s="9"/>
      <c r="I3201" s="9"/>
    </row>
    <row r="3202" spans="1:9" ht="12.95" customHeight="1" x14ac:dyDescent="0.25">
      <c r="A3202" s="15"/>
      <c r="B3202" s="16" t="s">
        <v>2104</v>
      </c>
      <c r="C3202" s="17">
        <v>724.63</v>
      </c>
      <c r="D3202" s="17">
        <v>1</v>
      </c>
      <c r="E3202" s="18">
        <v>724.63</v>
      </c>
      <c r="F3202" s="9"/>
      <c r="G3202" s="9"/>
      <c r="H3202" s="9"/>
      <c r="I3202" s="9"/>
    </row>
    <row r="3203" spans="1:9" ht="15" customHeight="1" x14ac:dyDescent="0.25">
      <c r="A3203" s="19"/>
      <c r="B3203" s="20"/>
      <c r="C3203" s="21"/>
      <c r="D3203" s="21"/>
      <c r="E3203" s="22">
        <v>724.63</v>
      </c>
      <c r="F3203" s="9"/>
      <c r="G3203" s="9"/>
      <c r="H3203" s="9"/>
      <c r="I3203" s="9"/>
    </row>
    <row r="3204" spans="1:9" ht="9.9499999999999993" customHeight="1" x14ac:dyDescent="0.25">
      <c r="A3204" s="86"/>
      <c r="B3204" s="86"/>
      <c r="C3204" s="86"/>
      <c r="D3204" s="9"/>
      <c r="E3204" s="9"/>
      <c r="F3204" s="9"/>
      <c r="G3204" s="9"/>
      <c r="H3204" s="9"/>
      <c r="I3204" s="9"/>
    </row>
    <row r="3205" spans="1:9" ht="12" customHeight="1" x14ac:dyDescent="0.25">
      <c r="A3205" s="9"/>
      <c r="B3205" s="9"/>
      <c r="C3205" s="9"/>
      <c r="D3205" s="90" t="s">
        <v>4503</v>
      </c>
      <c r="E3205" s="90"/>
      <c r="F3205" s="90"/>
      <c r="G3205" s="90"/>
      <c r="H3205" s="90"/>
      <c r="I3205" s="90"/>
    </row>
    <row r="3206" spans="1:9" ht="9.9499999999999993" customHeight="1" x14ac:dyDescent="0.25">
      <c r="A3206" s="86"/>
      <c r="B3206" s="86"/>
      <c r="C3206" s="86"/>
      <c r="D3206" s="86"/>
      <c r="E3206" s="9"/>
      <c r="F3206" s="9"/>
      <c r="G3206" s="9"/>
      <c r="H3206" s="9"/>
      <c r="I3206" s="9"/>
    </row>
    <row r="3207" spans="1:9" ht="42.95" customHeight="1" x14ac:dyDescent="0.25">
      <c r="A3207" s="88" t="s">
        <v>2537</v>
      </c>
      <c r="B3207" s="88"/>
      <c r="C3207" s="88"/>
      <c r="D3207" s="88"/>
      <c r="E3207" s="88"/>
      <c r="F3207" s="88"/>
      <c r="G3207" s="88"/>
      <c r="H3207" s="88"/>
      <c r="I3207" s="88"/>
    </row>
    <row r="3208" spans="1:9" ht="15" customHeight="1" x14ac:dyDescent="0.25">
      <c r="A3208" s="89"/>
      <c r="B3208" s="89"/>
      <c r="C3208" s="14" t="s">
        <v>2058</v>
      </c>
      <c r="D3208" s="14" t="s">
        <v>2059</v>
      </c>
      <c r="E3208" s="9"/>
      <c r="F3208" s="9"/>
      <c r="G3208" s="9"/>
      <c r="H3208" s="9"/>
      <c r="I3208" s="9"/>
    </row>
    <row r="3209" spans="1:9" ht="12.95" customHeight="1" x14ac:dyDescent="0.25">
      <c r="A3209" s="15"/>
      <c r="B3209" s="16" t="s">
        <v>2058</v>
      </c>
      <c r="C3209" s="17">
        <v>6</v>
      </c>
      <c r="D3209" s="18">
        <v>6</v>
      </c>
      <c r="E3209" s="9"/>
      <c r="F3209" s="9"/>
      <c r="G3209" s="9"/>
      <c r="H3209" s="9"/>
      <c r="I3209" s="9"/>
    </row>
    <row r="3210" spans="1:9" ht="15" customHeight="1" x14ac:dyDescent="0.25">
      <c r="A3210" s="19"/>
      <c r="B3210" s="20"/>
      <c r="C3210" s="21"/>
      <c r="D3210" s="22">
        <v>6</v>
      </c>
      <c r="E3210" s="9"/>
      <c r="F3210" s="9"/>
      <c r="G3210" s="9"/>
      <c r="H3210" s="9"/>
      <c r="I3210" s="9"/>
    </row>
    <row r="3211" spans="1:9" ht="9.9499999999999993" customHeight="1" x14ac:dyDescent="0.25">
      <c r="A3211" s="86"/>
      <c r="B3211" s="86"/>
      <c r="C3211" s="86"/>
      <c r="D3211" s="9"/>
      <c r="E3211" s="9"/>
      <c r="F3211" s="9"/>
      <c r="G3211" s="9"/>
      <c r="H3211" s="9"/>
      <c r="I3211" s="9"/>
    </row>
    <row r="3212" spans="1:9" ht="12" customHeight="1" x14ac:dyDescent="0.25">
      <c r="A3212" s="9"/>
      <c r="B3212" s="9"/>
      <c r="C3212" s="9"/>
      <c r="D3212" s="90" t="s">
        <v>4491</v>
      </c>
      <c r="E3212" s="90"/>
      <c r="F3212" s="90"/>
      <c r="G3212" s="90"/>
      <c r="H3212" s="90"/>
      <c r="I3212" s="90"/>
    </row>
    <row r="3213" spans="1:9" ht="9.9499999999999993" customHeight="1" x14ac:dyDescent="0.25">
      <c r="A3213" s="86"/>
      <c r="B3213" s="86"/>
      <c r="C3213" s="86"/>
      <c r="D3213" s="86"/>
      <c r="E3213" s="9"/>
      <c r="F3213" s="9"/>
      <c r="G3213" s="9"/>
      <c r="H3213" s="9"/>
      <c r="I3213" s="9"/>
    </row>
    <row r="3214" spans="1:9" ht="30.95" customHeight="1" x14ac:dyDescent="0.25">
      <c r="A3214" s="88" t="s">
        <v>2538</v>
      </c>
      <c r="B3214" s="88"/>
      <c r="C3214" s="88"/>
      <c r="D3214" s="88"/>
      <c r="E3214" s="88"/>
      <c r="F3214" s="88"/>
      <c r="G3214" s="88"/>
      <c r="H3214" s="88"/>
      <c r="I3214" s="88"/>
    </row>
    <row r="3215" spans="1:9" ht="15" customHeight="1" x14ac:dyDescent="0.25">
      <c r="A3215" s="89"/>
      <c r="B3215" s="89"/>
      <c r="C3215" s="14" t="s">
        <v>2076</v>
      </c>
      <c r="D3215" s="14" t="s">
        <v>2059</v>
      </c>
      <c r="E3215" s="9"/>
      <c r="F3215" s="9"/>
      <c r="G3215" s="9"/>
      <c r="H3215" s="9"/>
      <c r="I3215" s="9"/>
    </row>
    <row r="3216" spans="1:9" ht="12.95" customHeight="1" x14ac:dyDescent="0.25">
      <c r="A3216" s="15" t="s">
        <v>2108</v>
      </c>
      <c r="B3216" s="16" t="s">
        <v>2076</v>
      </c>
      <c r="C3216" s="17">
        <v>1013.97</v>
      </c>
      <c r="D3216" s="18">
        <v>1013.97</v>
      </c>
      <c r="E3216" s="9"/>
      <c r="F3216" s="9"/>
      <c r="G3216" s="9"/>
      <c r="H3216" s="9"/>
      <c r="I3216" s="9"/>
    </row>
    <row r="3217" spans="1:9" ht="15" customHeight="1" x14ac:dyDescent="0.25">
      <c r="A3217" s="19"/>
      <c r="B3217" s="20"/>
      <c r="C3217" s="21"/>
      <c r="D3217" s="22">
        <v>1013.97</v>
      </c>
      <c r="E3217" s="9"/>
      <c r="F3217" s="9"/>
      <c r="G3217" s="9"/>
      <c r="H3217" s="9"/>
      <c r="I3217" s="9"/>
    </row>
    <row r="3218" spans="1:9" ht="9.9499999999999993" customHeight="1" x14ac:dyDescent="0.25">
      <c r="A3218" s="86"/>
      <c r="B3218" s="86"/>
      <c r="C3218" s="86"/>
      <c r="D3218" s="9"/>
      <c r="E3218" s="9"/>
      <c r="F3218" s="9"/>
      <c r="G3218" s="9"/>
      <c r="H3218" s="9"/>
      <c r="I3218" s="9"/>
    </row>
    <row r="3219" spans="1:9" ht="12" customHeight="1" x14ac:dyDescent="0.25">
      <c r="A3219" s="9"/>
      <c r="B3219" s="9"/>
      <c r="C3219" s="9"/>
      <c r="D3219" s="90" t="s">
        <v>4502</v>
      </c>
      <c r="E3219" s="90"/>
      <c r="F3219" s="90"/>
      <c r="G3219" s="90"/>
      <c r="H3219" s="90"/>
      <c r="I3219" s="90"/>
    </row>
    <row r="3220" spans="1:9" ht="9.9499999999999993" customHeight="1" x14ac:dyDescent="0.25">
      <c r="A3220" s="86"/>
      <c r="B3220" s="86"/>
      <c r="C3220" s="86"/>
      <c r="D3220" s="86"/>
      <c r="E3220" s="9"/>
      <c r="F3220" s="9"/>
      <c r="G3220" s="9"/>
      <c r="H3220" s="9"/>
      <c r="I3220" s="9"/>
    </row>
    <row r="3221" spans="1:9" ht="42.95" customHeight="1" x14ac:dyDescent="0.25">
      <c r="A3221" s="88" t="s">
        <v>2539</v>
      </c>
      <c r="B3221" s="88"/>
      <c r="C3221" s="88"/>
      <c r="D3221" s="88"/>
      <c r="E3221" s="88"/>
      <c r="F3221" s="88"/>
      <c r="G3221" s="88"/>
      <c r="H3221" s="88"/>
      <c r="I3221" s="88"/>
    </row>
    <row r="3222" spans="1:9" ht="15" customHeight="1" x14ac:dyDescent="0.25">
      <c r="A3222" s="89"/>
      <c r="B3222" s="89"/>
      <c r="C3222" s="14" t="s">
        <v>2058</v>
      </c>
      <c r="D3222" s="14" t="s">
        <v>2059</v>
      </c>
      <c r="E3222" s="9"/>
      <c r="F3222" s="9"/>
      <c r="G3222" s="9"/>
      <c r="H3222" s="9"/>
      <c r="I3222" s="9"/>
    </row>
    <row r="3223" spans="1:9" ht="12.95" customHeight="1" x14ac:dyDescent="0.25">
      <c r="A3223" s="15"/>
      <c r="B3223" s="16" t="s">
        <v>2058</v>
      </c>
      <c r="C3223" s="17">
        <v>2</v>
      </c>
      <c r="D3223" s="18">
        <v>2</v>
      </c>
      <c r="E3223" s="9"/>
      <c r="F3223" s="9"/>
      <c r="G3223" s="9"/>
      <c r="H3223" s="9"/>
      <c r="I3223" s="9"/>
    </row>
    <row r="3224" spans="1:9" ht="15" customHeight="1" x14ac:dyDescent="0.25">
      <c r="A3224" s="19"/>
      <c r="B3224" s="20"/>
      <c r="C3224" s="21"/>
      <c r="D3224" s="22">
        <v>2</v>
      </c>
      <c r="E3224" s="9"/>
      <c r="F3224" s="9"/>
      <c r="G3224" s="9"/>
      <c r="H3224" s="9"/>
      <c r="I3224" s="9"/>
    </row>
    <row r="3225" spans="1:9" ht="9.9499999999999993" customHeight="1" x14ac:dyDescent="0.25">
      <c r="A3225" s="86"/>
      <c r="B3225" s="86"/>
      <c r="C3225" s="86"/>
      <c r="D3225" s="9"/>
      <c r="E3225" s="9"/>
      <c r="F3225" s="9"/>
      <c r="G3225" s="9"/>
      <c r="H3225" s="9"/>
      <c r="I3225" s="9"/>
    </row>
    <row r="3226" spans="1:9" ht="12" customHeight="1" x14ac:dyDescent="0.25">
      <c r="A3226" s="9"/>
      <c r="B3226" s="9"/>
      <c r="C3226" s="9"/>
      <c r="D3226" s="90" t="s">
        <v>4257</v>
      </c>
      <c r="E3226" s="90"/>
      <c r="F3226" s="90"/>
      <c r="G3226" s="90"/>
      <c r="H3226" s="90"/>
      <c r="I3226" s="90"/>
    </row>
    <row r="3227" spans="1:9" ht="9.9499999999999993" customHeight="1" x14ac:dyDescent="0.25">
      <c r="A3227" s="86"/>
      <c r="B3227" s="86"/>
      <c r="C3227" s="86"/>
      <c r="D3227" s="86"/>
      <c r="E3227" s="9"/>
      <c r="F3227" s="9"/>
      <c r="G3227" s="9"/>
      <c r="H3227" s="9"/>
      <c r="I3227" s="9"/>
    </row>
    <row r="3228" spans="1:9" ht="30.95" customHeight="1" x14ac:dyDescent="0.25">
      <c r="A3228" s="88" t="s">
        <v>2540</v>
      </c>
      <c r="B3228" s="88"/>
      <c r="C3228" s="88"/>
      <c r="D3228" s="88"/>
      <c r="E3228" s="88"/>
      <c r="F3228" s="88"/>
      <c r="G3228" s="88"/>
      <c r="H3228" s="88"/>
      <c r="I3228" s="88"/>
    </row>
    <row r="3229" spans="1:9" ht="15" customHeight="1" x14ac:dyDescent="0.25">
      <c r="A3229" s="89"/>
      <c r="B3229" s="89"/>
      <c r="C3229" s="14" t="s">
        <v>2076</v>
      </c>
      <c r="D3229" s="14" t="s">
        <v>2058</v>
      </c>
      <c r="E3229" s="14" t="s">
        <v>2059</v>
      </c>
      <c r="F3229" s="9"/>
      <c r="G3229" s="9"/>
      <c r="H3229" s="9"/>
      <c r="I3229" s="9"/>
    </row>
    <row r="3230" spans="1:9" ht="18.95" customHeight="1" x14ac:dyDescent="0.25">
      <c r="A3230" s="15" t="s">
        <v>2110</v>
      </c>
      <c r="B3230" s="16" t="s">
        <v>2111</v>
      </c>
      <c r="C3230" s="17">
        <v>0.16</v>
      </c>
      <c r="D3230" s="17">
        <v>122</v>
      </c>
      <c r="E3230" s="18">
        <v>19.52</v>
      </c>
      <c r="F3230" s="9"/>
      <c r="G3230" s="9"/>
      <c r="H3230" s="9"/>
      <c r="I3230" s="9"/>
    </row>
    <row r="3231" spans="1:9" ht="15" customHeight="1" x14ac:dyDescent="0.25">
      <c r="A3231" s="19"/>
      <c r="B3231" s="20"/>
      <c r="C3231" s="21"/>
      <c r="D3231" s="21"/>
      <c r="E3231" s="22">
        <v>19.52</v>
      </c>
      <c r="F3231" s="9"/>
      <c r="G3231" s="9"/>
      <c r="H3231" s="9"/>
      <c r="I3231" s="9"/>
    </row>
    <row r="3232" spans="1:9" ht="9.9499999999999993" customHeight="1" x14ac:dyDescent="0.25">
      <c r="A3232" s="86"/>
      <c r="B3232" s="86"/>
      <c r="C3232" s="86"/>
      <c r="D3232" s="9"/>
      <c r="E3232" s="9"/>
      <c r="F3232" s="9"/>
      <c r="G3232" s="9"/>
      <c r="H3232" s="9"/>
      <c r="I3232" s="9"/>
    </row>
    <row r="3233" spans="1:9" ht="12" customHeight="1" x14ac:dyDescent="0.25">
      <c r="A3233" s="9"/>
      <c r="B3233" s="9"/>
      <c r="C3233" s="9"/>
      <c r="D3233" s="90" t="s">
        <v>4492</v>
      </c>
      <c r="E3233" s="90"/>
      <c r="F3233" s="90"/>
      <c r="G3233" s="90"/>
      <c r="H3233" s="90"/>
      <c r="I3233" s="90"/>
    </row>
    <row r="3234" spans="1:9" ht="9.9499999999999993" customHeight="1" x14ac:dyDescent="0.25">
      <c r="A3234" s="86"/>
      <c r="B3234" s="86"/>
      <c r="C3234" s="86"/>
      <c r="D3234" s="86"/>
      <c r="E3234" s="9"/>
      <c r="F3234" s="9"/>
      <c r="G3234" s="9"/>
      <c r="H3234" s="9"/>
      <c r="I3234" s="9"/>
    </row>
    <row r="3235" spans="1:9" ht="30.95" customHeight="1" x14ac:dyDescent="0.25">
      <c r="A3235" s="88" t="s">
        <v>2541</v>
      </c>
      <c r="B3235" s="88"/>
      <c r="C3235" s="88"/>
      <c r="D3235" s="88"/>
      <c r="E3235" s="88"/>
      <c r="F3235" s="88"/>
      <c r="G3235" s="88"/>
      <c r="H3235" s="88"/>
      <c r="I3235" s="88"/>
    </row>
    <row r="3236" spans="1:9" ht="15" customHeight="1" x14ac:dyDescent="0.25">
      <c r="A3236" s="89"/>
      <c r="B3236" s="89"/>
      <c r="C3236" s="14" t="s">
        <v>2058</v>
      </c>
      <c r="D3236" s="14" t="s">
        <v>2059</v>
      </c>
      <c r="E3236" s="9"/>
      <c r="F3236" s="9"/>
      <c r="G3236" s="9"/>
      <c r="H3236" s="9"/>
      <c r="I3236" s="9"/>
    </row>
    <row r="3237" spans="1:9" ht="12.95" customHeight="1" x14ac:dyDescent="0.25">
      <c r="A3237" s="15"/>
      <c r="B3237" s="16" t="s">
        <v>2058</v>
      </c>
      <c r="C3237" s="17">
        <v>8</v>
      </c>
      <c r="D3237" s="18">
        <v>8</v>
      </c>
      <c r="E3237" s="9"/>
      <c r="F3237" s="9"/>
      <c r="G3237" s="9"/>
      <c r="H3237" s="9"/>
      <c r="I3237" s="9"/>
    </row>
    <row r="3238" spans="1:9" ht="15" customHeight="1" x14ac:dyDescent="0.25">
      <c r="A3238" s="19"/>
      <c r="B3238" s="20"/>
      <c r="C3238" s="21"/>
      <c r="D3238" s="22">
        <v>8</v>
      </c>
      <c r="E3238" s="9"/>
      <c r="F3238" s="9"/>
      <c r="G3238" s="9"/>
      <c r="H3238" s="9"/>
      <c r="I3238" s="9"/>
    </row>
    <row r="3239" spans="1:9" ht="9.9499999999999993" customHeight="1" x14ac:dyDescent="0.25">
      <c r="A3239" s="86"/>
      <c r="B3239" s="86"/>
      <c r="C3239" s="86"/>
      <c r="D3239" s="9"/>
      <c r="E3239" s="9"/>
      <c r="F3239" s="9"/>
      <c r="G3239" s="9"/>
      <c r="H3239" s="9"/>
      <c r="I3239" s="9"/>
    </row>
    <row r="3240" spans="1:9" ht="12" customHeight="1" x14ac:dyDescent="0.25">
      <c r="A3240" s="9"/>
      <c r="B3240" s="9"/>
      <c r="C3240" s="9"/>
      <c r="D3240" s="90" t="s">
        <v>4258</v>
      </c>
      <c r="E3240" s="90"/>
      <c r="F3240" s="90"/>
      <c r="G3240" s="90"/>
      <c r="H3240" s="90"/>
      <c r="I3240" s="90"/>
    </row>
    <row r="3241" spans="1:9" ht="9.9499999999999993" customHeight="1" x14ac:dyDescent="0.25">
      <c r="A3241" s="86"/>
      <c r="B3241" s="86"/>
      <c r="C3241" s="86"/>
      <c r="D3241" s="86"/>
      <c r="E3241" s="9"/>
      <c r="F3241" s="9"/>
      <c r="G3241" s="9"/>
      <c r="H3241" s="9"/>
      <c r="I3241" s="9"/>
    </row>
    <row r="3242" spans="1:9" ht="20.100000000000001" customHeight="1" x14ac:dyDescent="0.25">
      <c r="A3242" s="88" t="s">
        <v>2542</v>
      </c>
      <c r="B3242" s="88"/>
      <c r="C3242" s="88"/>
      <c r="D3242" s="88"/>
      <c r="E3242" s="88"/>
      <c r="F3242" s="88"/>
      <c r="G3242" s="88"/>
      <c r="H3242" s="88"/>
      <c r="I3242" s="88"/>
    </row>
    <row r="3243" spans="1:9" ht="15" customHeight="1" x14ac:dyDescent="0.25">
      <c r="A3243" s="89"/>
      <c r="B3243" s="89"/>
      <c r="C3243" s="14" t="s">
        <v>2076</v>
      </c>
      <c r="D3243" s="14" t="s">
        <v>2059</v>
      </c>
      <c r="E3243" s="9"/>
      <c r="F3243" s="9"/>
      <c r="G3243" s="9"/>
      <c r="H3243" s="9"/>
      <c r="I3243" s="9"/>
    </row>
    <row r="3244" spans="1:9" ht="12.95" customHeight="1" x14ac:dyDescent="0.25">
      <c r="A3244" s="15"/>
      <c r="B3244" s="16" t="s">
        <v>2076</v>
      </c>
      <c r="C3244" s="17">
        <v>449.05</v>
      </c>
      <c r="D3244" s="18">
        <v>449.05</v>
      </c>
      <c r="E3244" s="9"/>
      <c r="F3244" s="9"/>
      <c r="G3244" s="9"/>
      <c r="H3244" s="9"/>
      <c r="I3244" s="9"/>
    </row>
    <row r="3245" spans="1:9" ht="15" customHeight="1" x14ac:dyDescent="0.25">
      <c r="A3245" s="19"/>
      <c r="B3245" s="20"/>
      <c r="C3245" s="21"/>
      <c r="D3245" s="22">
        <v>449.05</v>
      </c>
      <c r="E3245" s="9"/>
      <c r="F3245" s="9"/>
      <c r="G3245" s="9"/>
      <c r="H3245" s="9"/>
      <c r="I3245" s="9"/>
    </row>
    <row r="3246" spans="1:9" ht="9.9499999999999993" customHeight="1" x14ac:dyDescent="0.25">
      <c r="A3246" s="86"/>
      <c r="B3246" s="86"/>
      <c r="C3246" s="86"/>
      <c r="D3246" s="9"/>
      <c r="E3246" s="9"/>
      <c r="F3246" s="9"/>
      <c r="G3246" s="9"/>
      <c r="H3246" s="9"/>
      <c r="I3246" s="9"/>
    </row>
    <row r="3247" spans="1:9" ht="12" customHeight="1" x14ac:dyDescent="0.25">
      <c r="A3247" s="9"/>
      <c r="B3247" s="9"/>
      <c r="C3247" s="9"/>
      <c r="D3247" s="90" t="s">
        <v>4504</v>
      </c>
      <c r="E3247" s="90"/>
      <c r="F3247" s="90"/>
      <c r="G3247" s="90"/>
      <c r="H3247" s="90"/>
      <c r="I3247" s="90"/>
    </row>
    <row r="3248" spans="1:9" ht="9.9499999999999993" customHeight="1" x14ac:dyDescent="0.25">
      <c r="A3248" s="86"/>
      <c r="B3248" s="86"/>
      <c r="C3248" s="86"/>
      <c r="D3248" s="86"/>
      <c r="E3248" s="9"/>
      <c r="F3248" s="9"/>
      <c r="G3248" s="9"/>
      <c r="H3248" s="9"/>
      <c r="I3248" s="9"/>
    </row>
    <row r="3249" spans="1:9" ht="30.95" customHeight="1" x14ac:dyDescent="0.25">
      <c r="A3249" s="88" t="s">
        <v>2543</v>
      </c>
      <c r="B3249" s="88"/>
      <c r="C3249" s="88"/>
      <c r="D3249" s="88"/>
      <c r="E3249" s="88"/>
      <c r="F3249" s="88"/>
      <c r="G3249" s="88"/>
      <c r="H3249" s="88"/>
      <c r="I3249" s="88"/>
    </row>
    <row r="3250" spans="1:9" ht="15" customHeight="1" x14ac:dyDescent="0.25">
      <c r="A3250" s="89"/>
      <c r="B3250" s="89"/>
      <c r="C3250" s="14" t="s">
        <v>2076</v>
      </c>
      <c r="D3250" s="14" t="s">
        <v>2059</v>
      </c>
      <c r="E3250" s="9"/>
      <c r="F3250" s="9"/>
      <c r="G3250" s="9"/>
      <c r="H3250" s="9"/>
      <c r="I3250" s="9"/>
    </row>
    <row r="3251" spans="1:9" ht="12.95" customHeight="1" x14ac:dyDescent="0.25">
      <c r="A3251" s="15" t="s">
        <v>2108</v>
      </c>
      <c r="B3251" s="16" t="s">
        <v>2076</v>
      </c>
      <c r="C3251" s="17">
        <v>1013.97</v>
      </c>
      <c r="D3251" s="18">
        <v>1013.97</v>
      </c>
      <c r="E3251" s="9"/>
      <c r="F3251" s="9"/>
      <c r="G3251" s="9"/>
      <c r="H3251" s="9"/>
      <c r="I3251" s="9"/>
    </row>
    <row r="3252" spans="1:9" ht="15" customHeight="1" x14ac:dyDescent="0.25">
      <c r="A3252" s="19"/>
      <c r="B3252" s="20"/>
      <c r="C3252" s="21"/>
      <c r="D3252" s="22">
        <v>1013.97</v>
      </c>
      <c r="E3252" s="9"/>
      <c r="F3252" s="9"/>
      <c r="G3252" s="9"/>
      <c r="H3252" s="9"/>
      <c r="I3252" s="9"/>
    </row>
    <row r="3253" spans="1:9" ht="9.9499999999999993" customHeight="1" x14ac:dyDescent="0.25">
      <c r="A3253" s="86"/>
      <c r="B3253" s="86"/>
      <c r="C3253" s="86"/>
      <c r="D3253" s="9"/>
      <c r="E3253" s="9"/>
      <c r="F3253" s="9"/>
      <c r="G3253" s="9"/>
      <c r="H3253" s="9"/>
      <c r="I3253" s="9"/>
    </row>
    <row r="3254" spans="1:9" ht="12" customHeight="1" x14ac:dyDescent="0.25">
      <c r="A3254" s="9"/>
      <c r="B3254" s="9"/>
      <c r="C3254" s="9"/>
      <c r="D3254" s="90" t="s">
        <v>4502</v>
      </c>
      <c r="E3254" s="90"/>
      <c r="F3254" s="90"/>
      <c r="G3254" s="90"/>
      <c r="H3254" s="90"/>
      <c r="I3254" s="90"/>
    </row>
    <row r="3255" spans="1:9" ht="9.9499999999999993" customHeight="1" x14ac:dyDescent="0.25">
      <c r="A3255" s="86"/>
      <c r="B3255" s="86"/>
      <c r="C3255" s="86"/>
      <c r="D3255" s="86"/>
      <c r="E3255" s="9"/>
      <c r="F3255" s="9"/>
      <c r="G3255" s="9"/>
      <c r="H3255" s="9"/>
      <c r="I3255" s="9"/>
    </row>
    <row r="3256" spans="1:9" ht="20.100000000000001" customHeight="1" x14ac:dyDescent="0.25">
      <c r="A3256" s="88" t="s">
        <v>2544</v>
      </c>
      <c r="B3256" s="88"/>
      <c r="C3256" s="88"/>
      <c r="D3256" s="88"/>
      <c r="E3256" s="88"/>
      <c r="F3256" s="88"/>
      <c r="G3256" s="88"/>
      <c r="H3256" s="88"/>
      <c r="I3256" s="88"/>
    </row>
    <row r="3257" spans="1:9" ht="15" customHeight="1" x14ac:dyDescent="0.25">
      <c r="A3257" s="89"/>
      <c r="B3257" s="89"/>
      <c r="C3257" s="14" t="s">
        <v>2069</v>
      </c>
      <c r="D3257" s="14" t="s">
        <v>2058</v>
      </c>
      <c r="E3257" s="14" t="s">
        <v>2059</v>
      </c>
      <c r="F3257" s="9"/>
      <c r="G3257" s="9"/>
      <c r="H3257" s="9"/>
      <c r="I3257" s="9"/>
    </row>
    <row r="3258" spans="1:9" ht="12.95" customHeight="1" x14ac:dyDescent="0.25">
      <c r="A3258" s="15"/>
      <c r="B3258" s="16" t="s">
        <v>2104</v>
      </c>
      <c r="C3258" s="17">
        <v>211.78</v>
      </c>
      <c r="D3258" s="17">
        <v>1</v>
      </c>
      <c r="E3258" s="18">
        <v>211.78</v>
      </c>
      <c r="F3258" s="9"/>
      <c r="G3258" s="9"/>
      <c r="H3258" s="9"/>
      <c r="I3258" s="9"/>
    </row>
    <row r="3259" spans="1:9" ht="15" customHeight="1" x14ac:dyDescent="0.25">
      <c r="A3259" s="19"/>
      <c r="B3259" s="20"/>
      <c r="C3259" s="21"/>
      <c r="D3259" s="21"/>
      <c r="E3259" s="22">
        <v>211.78</v>
      </c>
      <c r="F3259" s="9"/>
      <c r="G3259" s="9"/>
      <c r="H3259" s="9"/>
      <c r="I3259" s="9"/>
    </row>
    <row r="3260" spans="1:9" ht="9.9499999999999993" customHeight="1" x14ac:dyDescent="0.25">
      <c r="A3260" s="86"/>
      <c r="B3260" s="86"/>
      <c r="C3260" s="86"/>
      <c r="D3260" s="9"/>
      <c r="E3260" s="9"/>
      <c r="F3260" s="9"/>
      <c r="G3260" s="9"/>
      <c r="H3260" s="9"/>
      <c r="I3260" s="9"/>
    </row>
    <row r="3261" spans="1:9" ht="12" customHeight="1" x14ac:dyDescent="0.25">
      <c r="A3261" s="9"/>
      <c r="B3261" s="9"/>
      <c r="C3261" s="9"/>
      <c r="D3261" s="90" t="s">
        <v>4505</v>
      </c>
      <c r="E3261" s="90"/>
      <c r="F3261" s="90"/>
      <c r="G3261" s="90"/>
      <c r="H3261" s="90"/>
      <c r="I3261" s="90"/>
    </row>
    <row r="3262" spans="1:9" ht="9.9499999999999993" customHeight="1" x14ac:dyDescent="0.25">
      <c r="A3262" s="86"/>
      <c r="B3262" s="86"/>
      <c r="C3262" s="86"/>
      <c r="D3262" s="86"/>
      <c r="E3262" s="9"/>
      <c r="F3262" s="9"/>
      <c r="G3262" s="9"/>
      <c r="H3262" s="9"/>
      <c r="I3262" s="9"/>
    </row>
    <row r="3263" spans="1:9" ht="30.95" customHeight="1" x14ac:dyDescent="0.25">
      <c r="A3263" s="88" t="s">
        <v>2545</v>
      </c>
      <c r="B3263" s="88"/>
      <c r="C3263" s="88"/>
      <c r="D3263" s="88"/>
      <c r="E3263" s="88"/>
      <c r="F3263" s="88"/>
      <c r="G3263" s="88"/>
      <c r="H3263" s="88"/>
      <c r="I3263" s="88"/>
    </row>
    <row r="3264" spans="1:9" ht="15" customHeight="1" x14ac:dyDescent="0.25">
      <c r="A3264" s="89"/>
      <c r="B3264" s="89"/>
      <c r="C3264" s="14" t="s">
        <v>2076</v>
      </c>
      <c r="D3264" s="14" t="s">
        <v>2059</v>
      </c>
      <c r="E3264" s="9"/>
      <c r="F3264" s="9"/>
      <c r="G3264" s="9"/>
      <c r="H3264" s="9"/>
      <c r="I3264" s="9"/>
    </row>
    <row r="3265" spans="1:9" ht="12.95" customHeight="1" x14ac:dyDescent="0.25">
      <c r="A3265" s="15" t="s">
        <v>2077</v>
      </c>
      <c r="B3265" s="16" t="s">
        <v>2076</v>
      </c>
      <c r="C3265" s="17">
        <v>5298.7</v>
      </c>
      <c r="D3265" s="18">
        <v>5298.7</v>
      </c>
      <c r="E3265" s="9"/>
      <c r="F3265" s="9"/>
      <c r="G3265" s="9"/>
      <c r="H3265" s="9"/>
      <c r="I3265" s="9"/>
    </row>
    <row r="3266" spans="1:9" ht="15" customHeight="1" x14ac:dyDescent="0.25">
      <c r="A3266" s="19"/>
      <c r="B3266" s="20"/>
      <c r="C3266" s="21"/>
      <c r="D3266" s="22">
        <v>5298.7</v>
      </c>
      <c r="E3266" s="9"/>
      <c r="F3266" s="9"/>
      <c r="G3266" s="9"/>
      <c r="H3266" s="9"/>
      <c r="I3266" s="9"/>
    </row>
    <row r="3267" spans="1:9" ht="9.9499999999999993" customHeight="1" x14ac:dyDescent="0.25">
      <c r="A3267" s="86"/>
      <c r="B3267" s="86"/>
      <c r="C3267" s="86"/>
      <c r="D3267" s="9"/>
      <c r="E3267" s="9"/>
      <c r="F3267" s="9"/>
      <c r="G3267" s="9"/>
      <c r="H3267" s="9"/>
      <c r="I3267" s="9"/>
    </row>
    <row r="3268" spans="1:9" ht="12" customHeight="1" x14ac:dyDescent="0.25">
      <c r="A3268" s="9"/>
      <c r="B3268" s="9"/>
      <c r="C3268" s="9"/>
      <c r="D3268" s="90" t="s">
        <v>4506</v>
      </c>
      <c r="E3268" s="90"/>
      <c r="F3268" s="90"/>
      <c r="G3268" s="90"/>
      <c r="H3268" s="90"/>
      <c r="I3268" s="90"/>
    </row>
    <row r="3269" spans="1:9" ht="9.9499999999999993" customHeight="1" x14ac:dyDescent="0.25">
      <c r="A3269" s="86"/>
      <c r="B3269" s="86"/>
      <c r="C3269" s="86"/>
      <c r="D3269" s="86"/>
      <c r="E3269" s="9"/>
      <c r="F3269" s="9"/>
      <c r="G3269" s="9"/>
      <c r="H3269" s="9"/>
      <c r="I3269" s="9"/>
    </row>
    <row r="3270" spans="1:9" ht="30.95" customHeight="1" x14ac:dyDescent="0.25">
      <c r="A3270" s="88" t="s">
        <v>2546</v>
      </c>
      <c r="B3270" s="88"/>
      <c r="C3270" s="88"/>
      <c r="D3270" s="88"/>
      <c r="E3270" s="88"/>
      <c r="F3270" s="88"/>
      <c r="G3270" s="88"/>
      <c r="H3270" s="88"/>
      <c r="I3270" s="88"/>
    </row>
    <row r="3271" spans="1:9" ht="15" customHeight="1" x14ac:dyDescent="0.25">
      <c r="A3271" s="89"/>
      <c r="B3271" s="89"/>
      <c r="C3271" s="14" t="s">
        <v>2076</v>
      </c>
      <c r="D3271" s="14" t="s">
        <v>2079</v>
      </c>
      <c r="E3271" s="14" t="s">
        <v>2059</v>
      </c>
      <c r="F3271" s="9"/>
      <c r="G3271" s="9"/>
      <c r="H3271" s="9"/>
      <c r="I3271" s="9"/>
    </row>
    <row r="3272" spans="1:9" ht="18.95" customHeight="1" x14ac:dyDescent="0.25">
      <c r="A3272" s="15" t="s">
        <v>2080</v>
      </c>
      <c r="B3272" s="16" t="s">
        <v>2081</v>
      </c>
      <c r="C3272" s="17">
        <v>993.81</v>
      </c>
      <c r="D3272" s="17">
        <v>0.1</v>
      </c>
      <c r="E3272" s="18">
        <v>99.38</v>
      </c>
      <c r="F3272" s="9"/>
      <c r="G3272" s="9"/>
      <c r="H3272" s="9"/>
      <c r="I3272" s="9"/>
    </row>
    <row r="3273" spans="1:9" ht="15" customHeight="1" x14ac:dyDescent="0.25">
      <c r="A3273" s="19"/>
      <c r="B3273" s="20"/>
      <c r="C3273" s="21"/>
      <c r="D3273" s="21"/>
      <c r="E3273" s="22">
        <v>99.38</v>
      </c>
      <c r="F3273" s="9"/>
      <c r="G3273" s="9"/>
      <c r="H3273" s="9"/>
      <c r="I3273" s="9"/>
    </row>
    <row r="3274" spans="1:9" ht="9.9499999999999993" customHeight="1" x14ac:dyDescent="0.25">
      <c r="A3274" s="86"/>
      <c r="B3274" s="86"/>
      <c r="C3274" s="86"/>
      <c r="D3274" s="9"/>
      <c r="E3274" s="9"/>
      <c r="F3274" s="9"/>
      <c r="G3274" s="9"/>
      <c r="H3274" s="9"/>
      <c r="I3274" s="9"/>
    </row>
    <row r="3275" spans="1:9" ht="12" customHeight="1" x14ac:dyDescent="0.25">
      <c r="A3275" s="9"/>
      <c r="B3275" s="9"/>
      <c r="C3275" s="9"/>
      <c r="D3275" s="90" t="s">
        <v>4507</v>
      </c>
      <c r="E3275" s="90"/>
      <c r="F3275" s="90"/>
      <c r="G3275" s="90"/>
      <c r="H3275" s="90"/>
      <c r="I3275" s="90"/>
    </row>
    <row r="3276" spans="1:9" ht="9.9499999999999993" customHeight="1" x14ac:dyDescent="0.25">
      <c r="A3276" s="86"/>
      <c r="B3276" s="86"/>
      <c r="C3276" s="86"/>
      <c r="D3276" s="86"/>
      <c r="E3276" s="9"/>
      <c r="F3276" s="9"/>
      <c r="G3276" s="9"/>
      <c r="H3276" s="9"/>
      <c r="I3276" s="9"/>
    </row>
    <row r="3277" spans="1:9" ht="30.95" customHeight="1" x14ac:dyDescent="0.25">
      <c r="A3277" s="88" t="s">
        <v>2547</v>
      </c>
      <c r="B3277" s="88"/>
      <c r="C3277" s="88"/>
      <c r="D3277" s="88"/>
      <c r="E3277" s="88"/>
      <c r="F3277" s="88"/>
      <c r="G3277" s="88"/>
      <c r="H3277" s="88"/>
      <c r="I3277" s="88"/>
    </row>
    <row r="3278" spans="1:9" ht="15" customHeight="1" x14ac:dyDescent="0.25">
      <c r="A3278" s="89"/>
      <c r="B3278" s="89"/>
      <c r="C3278" s="14" t="s">
        <v>2076</v>
      </c>
      <c r="D3278" s="14" t="s">
        <v>2079</v>
      </c>
      <c r="E3278" s="14" t="s">
        <v>2058</v>
      </c>
      <c r="F3278" s="14" t="s">
        <v>2059</v>
      </c>
      <c r="G3278" s="9"/>
      <c r="H3278" s="9"/>
      <c r="I3278" s="9"/>
    </row>
    <row r="3279" spans="1:9" ht="27" customHeight="1" x14ac:dyDescent="0.25">
      <c r="A3279" s="15" t="s">
        <v>2083</v>
      </c>
      <c r="B3279" s="16" t="s">
        <v>2084</v>
      </c>
      <c r="C3279" s="17">
        <v>4.3</v>
      </c>
      <c r="D3279" s="17">
        <v>0.1</v>
      </c>
      <c r="E3279" s="17">
        <v>6</v>
      </c>
      <c r="F3279" s="18">
        <v>2.58</v>
      </c>
      <c r="G3279" s="9"/>
      <c r="H3279" s="9"/>
      <c r="I3279" s="9"/>
    </row>
    <row r="3280" spans="1:9" ht="15" customHeight="1" x14ac:dyDescent="0.25">
      <c r="A3280" s="19"/>
      <c r="B3280" s="20"/>
      <c r="C3280" s="21"/>
      <c r="D3280" s="21"/>
      <c r="E3280" s="21"/>
      <c r="F3280" s="22">
        <v>2.58</v>
      </c>
      <c r="G3280" s="9"/>
      <c r="H3280" s="9"/>
      <c r="I3280" s="9"/>
    </row>
    <row r="3281" spans="1:9" ht="9.9499999999999993" customHeight="1" x14ac:dyDescent="0.25">
      <c r="A3281" s="86"/>
      <c r="B3281" s="86"/>
      <c r="C3281" s="86"/>
      <c r="D3281" s="9"/>
      <c r="E3281" s="9"/>
      <c r="F3281" s="9"/>
      <c r="G3281" s="9"/>
      <c r="H3281" s="9"/>
      <c r="I3281" s="9"/>
    </row>
    <row r="3282" spans="1:9" ht="12" customHeight="1" x14ac:dyDescent="0.25">
      <c r="A3282" s="9"/>
      <c r="B3282" s="9"/>
      <c r="C3282" s="9"/>
      <c r="D3282" s="90" t="s">
        <v>4483</v>
      </c>
      <c r="E3282" s="90"/>
      <c r="F3282" s="90"/>
      <c r="G3282" s="90"/>
      <c r="H3282" s="90"/>
      <c r="I3282" s="90"/>
    </row>
    <row r="3283" spans="1:9" ht="9.9499999999999993" customHeight="1" x14ac:dyDescent="0.25">
      <c r="A3283" s="86"/>
      <c r="B3283" s="86"/>
      <c r="C3283" s="86"/>
      <c r="D3283" s="86"/>
      <c r="E3283" s="9"/>
      <c r="F3283" s="9"/>
      <c r="G3283" s="9"/>
      <c r="H3283" s="9"/>
      <c r="I3283" s="9"/>
    </row>
    <row r="3284" spans="1:9" ht="42.95" customHeight="1" x14ac:dyDescent="0.25">
      <c r="A3284" s="88" t="s">
        <v>2548</v>
      </c>
      <c r="B3284" s="88"/>
      <c r="C3284" s="88"/>
      <c r="D3284" s="88"/>
      <c r="E3284" s="88"/>
      <c r="F3284" s="88"/>
      <c r="G3284" s="88"/>
      <c r="H3284" s="88"/>
      <c r="I3284" s="88"/>
    </row>
    <row r="3285" spans="1:9" ht="15" customHeight="1" x14ac:dyDescent="0.25">
      <c r="A3285" s="89"/>
      <c r="B3285" s="89"/>
      <c r="C3285" s="14" t="s">
        <v>2076</v>
      </c>
      <c r="D3285" s="14" t="s">
        <v>2056</v>
      </c>
      <c r="E3285" s="14" t="s">
        <v>2058</v>
      </c>
      <c r="F3285" s="14" t="s">
        <v>2086</v>
      </c>
      <c r="G3285" s="14" t="s">
        <v>2059</v>
      </c>
      <c r="H3285" s="9"/>
      <c r="I3285" s="9"/>
    </row>
    <row r="3286" spans="1:9" ht="18.95" customHeight="1" x14ac:dyDescent="0.25">
      <c r="A3286" s="15" t="s">
        <v>2087</v>
      </c>
      <c r="B3286" s="16" t="s">
        <v>2088</v>
      </c>
      <c r="C3286" s="17">
        <v>5298.7</v>
      </c>
      <c r="D3286" s="17">
        <v>0.1</v>
      </c>
      <c r="E3286" s="17">
        <v>1</v>
      </c>
      <c r="F3286" s="17">
        <v>1.5</v>
      </c>
      <c r="G3286" s="18">
        <v>794.81</v>
      </c>
      <c r="H3286" s="9"/>
      <c r="I3286" s="9"/>
    </row>
    <row r="3287" spans="1:9" ht="18.95" customHeight="1" x14ac:dyDescent="0.25">
      <c r="A3287" s="15" t="s">
        <v>2089</v>
      </c>
      <c r="B3287" s="16" t="s">
        <v>2088</v>
      </c>
      <c r="C3287" s="17">
        <v>993.81</v>
      </c>
      <c r="D3287" s="17">
        <v>0.1</v>
      </c>
      <c r="E3287" s="17">
        <v>1</v>
      </c>
      <c r="F3287" s="17">
        <v>1.5</v>
      </c>
      <c r="G3287" s="18">
        <v>149.07</v>
      </c>
      <c r="H3287" s="9"/>
      <c r="I3287" s="9"/>
    </row>
    <row r="3288" spans="1:9" ht="27" customHeight="1" x14ac:dyDescent="0.25">
      <c r="A3288" s="15" t="s">
        <v>2090</v>
      </c>
      <c r="B3288" s="16" t="s">
        <v>2088</v>
      </c>
      <c r="C3288" s="17">
        <v>4.5999999999999996</v>
      </c>
      <c r="D3288" s="17">
        <v>0.1</v>
      </c>
      <c r="E3288" s="17">
        <v>6</v>
      </c>
      <c r="F3288" s="17">
        <v>1.5</v>
      </c>
      <c r="G3288" s="18">
        <v>4.1399999999999997</v>
      </c>
      <c r="H3288" s="9"/>
      <c r="I3288" s="9"/>
    </row>
    <row r="3289" spans="1:9" ht="15" customHeight="1" x14ac:dyDescent="0.25">
      <c r="A3289" s="19"/>
      <c r="B3289" s="20"/>
      <c r="C3289" s="21"/>
      <c r="D3289" s="21"/>
      <c r="E3289" s="21"/>
      <c r="F3289" s="21"/>
      <c r="G3289" s="22">
        <v>948.02</v>
      </c>
      <c r="H3289" s="9"/>
      <c r="I3289" s="9"/>
    </row>
    <row r="3290" spans="1:9" ht="9.9499999999999993" customHeight="1" x14ac:dyDescent="0.25">
      <c r="A3290" s="86"/>
      <c r="B3290" s="86"/>
      <c r="C3290" s="86"/>
      <c r="D3290" s="9"/>
      <c r="E3290" s="9"/>
      <c r="F3290" s="9"/>
      <c r="G3290" s="9"/>
      <c r="H3290" s="9"/>
      <c r="I3290" s="9"/>
    </row>
    <row r="3291" spans="1:9" ht="12" customHeight="1" x14ac:dyDescent="0.25">
      <c r="A3291" s="9"/>
      <c r="B3291" s="9"/>
      <c r="C3291" s="9"/>
      <c r="D3291" s="90" t="s">
        <v>4508</v>
      </c>
      <c r="E3291" s="90"/>
      <c r="F3291" s="90"/>
      <c r="G3291" s="90"/>
      <c r="H3291" s="90"/>
      <c r="I3291" s="90"/>
    </row>
    <row r="3292" spans="1:9" ht="9.9499999999999993" customHeight="1" x14ac:dyDescent="0.25">
      <c r="A3292" s="86"/>
      <c r="B3292" s="86"/>
      <c r="C3292" s="86"/>
      <c r="D3292" s="86"/>
      <c r="E3292" s="9"/>
      <c r="F3292" s="9"/>
      <c r="G3292" s="9"/>
      <c r="H3292" s="9"/>
      <c r="I3292" s="9"/>
    </row>
    <row r="3293" spans="1:9" ht="30.95" customHeight="1" x14ac:dyDescent="0.25">
      <c r="A3293" s="88" t="s">
        <v>2549</v>
      </c>
      <c r="B3293" s="88"/>
      <c r="C3293" s="88"/>
      <c r="D3293" s="88"/>
      <c r="E3293" s="88"/>
      <c r="F3293" s="88"/>
      <c r="G3293" s="88"/>
      <c r="H3293" s="88"/>
      <c r="I3293" s="88"/>
    </row>
    <row r="3294" spans="1:9" ht="15" customHeight="1" x14ac:dyDescent="0.25">
      <c r="A3294" s="89"/>
      <c r="B3294" s="89"/>
      <c r="C3294" s="14" t="s">
        <v>2076</v>
      </c>
      <c r="D3294" s="14" t="s">
        <v>2056</v>
      </c>
      <c r="E3294" s="14" t="s">
        <v>2058</v>
      </c>
      <c r="F3294" s="14" t="s">
        <v>2092</v>
      </c>
      <c r="G3294" s="14" t="s">
        <v>2086</v>
      </c>
      <c r="H3294" s="14" t="s">
        <v>2059</v>
      </c>
      <c r="I3294" s="9"/>
    </row>
    <row r="3295" spans="1:9" ht="18.95" customHeight="1" x14ac:dyDescent="0.25">
      <c r="A3295" s="15" t="s">
        <v>2087</v>
      </c>
      <c r="B3295" s="16" t="s">
        <v>2186</v>
      </c>
      <c r="C3295" s="17">
        <v>5298.7</v>
      </c>
      <c r="D3295" s="17">
        <v>0.1</v>
      </c>
      <c r="E3295" s="17">
        <v>1</v>
      </c>
      <c r="F3295" s="17">
        <v>30</v>
      </c>
      <c r="G3295" s="17">
        <v>1.5</v>
      </c>
      <c r="H3295" s="18">
        <v>23844.15</v>
      </c>
      <c r="I3295" s="9"/>
    </row>
    <row r="3296" spans="1:9" ht="18.95" customHeight="1" x14ac:dyDescent="0.25">
      <c r="A3296" s="15" t="s">
        <v>2089</v>
      </c>
      <c r="B3296" s="16" t="s">
        <v>2186</v>
      </c>
      <c r="C3296" s="17">
        <v>993.81</v>
      </c>
      <c r="D3296" s="17">
        <v>0.05</v>
      </c>
      <c r="E3296" s="17">
        <v>1</v>
      </c>
      <c r="F3296" s="17">
        <v>30</v>
      </c>
      <c r="G3296" s="17">
        <v>1.5</v>
      </c>
      <c r="H3296" s="18">
        <v>2236.0700000000002</v>
      </c>
      <c r="I3296" s="9"/>
    </row>
    <row r="3297" spans="1:9" ht="27" customHeight="1" x14ac:dyDescent="0.25">
      <c r="A3297" s="15" t="s">
        <v>2090</v>
      </c>
      <c r="B3297" s="16" t="s">
        <v>2186</v>
      </c>
      <c r="C3297" s="17">
        <v>4.5999999999999996</v>
      </c>
      <c r="D3297" s="17">
        <v>0.1</v>
      </c>
      <c r="E3297" s="17">
        <v>6</v>
      </c>
      <c r="F3297" s="17">
        <v>30</v>
      </c>
      <c r="G3297" s="17">
        <v>1.5</v>
      </c>
      <c r="H3297" s="18">
        <v>124.2</v>
      </c>
      <c r="I3297" s="9"/>
    </row>
    <row r="3298" spans="1:9" ht="15" customHeight="1" x14ac:dyDescent="0.25">
      <c r="A3298" s="19"/>
      <c r="B3298" s="20"/>
      <c r="C3298" s="21"/>
      <c r="D3298" s="21"/>
      <c r="E3298" s="21"/>
      <c r="F3298" s="21"/>
      <c r="G3298" s="21"/>
      <c r="H3298" s="22">
        <v>26204.42</v>
      </c>
      <c r="I3298" s="9"/>
    </row>
    <row r="3299" spans="1:9" ht="9.9499999999999993" customHeight="1" x14ac:dyDescent="0.25">
      <c r="A3299" s="86"/>
      <c r="B3299" s="86"/>
      <c r="C3299" s="86"/>
      <c r="D3299" s="9"/>
      <c r="E3299" s="9"/>
      <c r="F3299" s="9"/>
      <c r="G3299" s="9"/>
      <c r="H3299" s="9"/>
      <c r="I3299" s="9"/>
    </row>
    <row r="3300" spans="1:9" ht="12" customHeight="1" x14ac:dyDescent="0.25">
      <c r="A3300" s="9"/>
      <c r="B3300" s="9"/>
      <c r="C3300" s="9"/>
      <c r="D3300" s="90" t="s">
        <v>4509</v>
      </c>
      <c r="E3300" s="90"/>
      <c r="F3300" s="90"/>
      <c r="G3300" s="90"/>
      <c r="H3300" s="90"/>
      <c r="I3300" s="90"/>
    </row>
    <row r="3301" spans="1:9" ht="9.9499999999999993" customHeight="1" x14ac:dyDescent="0.25">
      <c r="A3301" s="86"/>
      <c r="B3301" s="86"/>
      <c r="C3301" s="86"/>
      <c r="D3301" s="86"/>
      <c r="E3301" s="9"/>
      <c r="F3301" s="9"/>
      <c r="G3301" s="9"/>
      <c r="H3301" s="9"/>
      <c r="I3301" s="9"/>
    </row>
    <row r="3302" spans="1:9" ht="42.95" customHeight="1" x14ac:dyDescent="0.25">
      <c r="A3302" s="88" t="s">
        <v>2550</v>
      </c>
      <c r="B3302" s="88"/>
      <c r="C3302" s="88"/>
      <c r="D3302" s="88"/>
      <c r="E3302" s="88"/>
      <c r="F3302" s="88"/>
      <c r="G3302" s="88"/>
      <c r="H3302" s="88"/>
      <c r="I3302" s="88"/>
    </row>
    <row r="3303" spans="1:9" ht="15" customHeight="1" x14ac:dyDescent="0.25">
      <c r="A3303" s="89"/>
      <c r="B3303" s="89"/>
      <c r="C3303" s="14" t="s">
        <v>2076</v>
      </c>
      <c r="D3303" s="14" t="s">
        <v>2056</v>
      </c>
      <c r="E3303" s="14" t="s">
        <v>2058</v>
      </c>
      <c r="F3303" s="14" t="s">
        <v>2092</v>
      </c>
      <c r="G3303" s="14" t="s">
        <v>2086</v>
      </c>
      <c r="H3303" s="14" t="s">
        <v>2059</v>
      </c>
      <c r="I3303" s="9"/>
    </row>
    <row r="3304" spans="1:9" ht="18.95" customHeight="1" x14ac:dyDescent="0.25">
      <c r="A3304" s="15" t="s">
        <v>2087</v>
      </c>
      <c r="B3304" s="16" t="s">
        <v>2186</v>
      </c>
      <c r="C3304" s="17">
        <v>5298.7</v>
      </c>
      <c r="D3304" s="17">
        <v>0.1</v>
      </c>
      <c r="E3304" s="17">
        <v>1</v>
      </c>
      <c r="F3304" s="17">
        <v>12</v>
      </c>
      <c r="G3304" s="17">
        <v>1.5</v>
      </c>
      <c r="H3304" s="18">
        <v>9537.66</v>
      </c>
      <c r="I3304" s="9"/>
    </row>
    <row r="3305" spans="1:9" ht="18.95" customHeight="1" x14ac:dyDescent="0.25">
      <c r="A3305" s="15" t="s">
        <v>2089</v>
      </c>
      <c r="B3305" s="16" t="s">
        <v>2186</v>
      </c>
      <c r="C3305" s="17">
        <v>993.81</v>
      </c>
      <c r="D3305" s="17">
        <v>0.1</v>
      </c>
      <c r="E3305" s="17">
        <v>1</v>
      </c>
      <c r="F3305" s="17">
        <v>12</v>
      </c>
      <c r="G3305" s="17">
        <v>1.5</v>
      </c>
      <c r="H3305" s="18">
        <v>1788.86</v>
      </c>
      <c r="I3305" s="9"/>
    </row>
    <row r="3306" spans="1:9" ht="27" customHeight="1" x14ac:dyDescent="0.25">
      <c r="A3306" s="15" t="s">
        <v>2090</v>
      </c>
      <c r="B3306" s="16" t="s">
        <v>2186</v>
      </c>
      <c r="C3306" s="17">
        <v>4.5999999999999996</v>
      </c>
      <c r="D3306" s="17">
        <v>0.1</v>
      </c>
      <c r="E3306" s="17">
        <v>6</v>
      </c>
      <c r="F3306" s="17">
        <v>12</v>
      </c>
      <c r="G3306" s="17">
        <v>1.5</v>
      </c>
      <c r="H3306" s="18">
        <v>49.68</v>
      </c>
      <c r="I3306" s="9"/>
    </row>
    <row r="3307" spans="1:9" ht="15" customHeight="1" x14ac:dyDescent="0.25">
      <c r="A3307" s="19"/>
      <c r="B3307" s="20"/>
      <c r="C3307" s="21"/>
      <c r="D3307" s="21"/>
      <c r="E3307" s="21"/>
      <c r="F3307" s="21"/>
      <c r="G3307" s="21"/>
      <c r="H3307" s="22">
        <v>11376.2</v>
      </c>
      <c r="I3307" s="9"/>
    </row>
    <row r="3308" spans="1:9" ht="9.9499999999999993" customHeight="1" x14ac:dyDescent="0.25">
      <c r="A3308" s="86"/>
      <c r="B3308" s="86"/>
      <c r="C3308" s="86"/>
      <c r="D3308" s="9"/>
      <c r="E3308" s="9"/>
      <c r="F3308" s="9"/>
      <c r="G3308" s="9"/>
      <c r="H3308" s="9"/>
      <c r="I3308" s="9"/>
    </row>
    <row r="3309" spans="1:9" ht="12" customHeight="1" x14ac:dyDescent="0.25">
      <c r="A3309" s="9"/>
      <c r="B3309" s="9"/>
      <c r="C3309" s="9"/>
      <c r="D3309" s="90" t="s">
        <v>4510</v>
      </c>
      <c r="E3309" s="90"/>
      <c r="F3309" s="90"/>
      <c r="G3309" s="90"/>
      <c r="H3309" s="90"/>
      <c r="I3309" s="90"/>
    </row>
    <row r="3310" spans="1:9" ht="9.9499999999999993" customHeight="1" x14ac:dyDescent="0.25">
      <c r="A3310" s="86"/>
      <c r="B3310" s="86"/>
      <c r="C3310" s="86"/>
      <c r="D3310" s="86"/>
      <c r="E3310" s="9"/>
      <c r="F3310" s="9"/>
      <c r="G3310" s="9"/>
      <c r="H3310" s="9"/>
      <c r="I3310" s="9"/>
    </row>
    <row r="3311" spans="1:9" ht="20.100000000000001" customHeight="1" x14ac:dyDescent="0.25">
      <c r="A3311" s="88" t="s">
        <v>2551</v>
      </c>
      <c r="B3311" s="88"/>
      <c r="C3311" s="88"/>
      <c r="D3311" s="88"/>
      <c r="E3311" s="88"/>
      <c r="F3311" s="88"/>
      <c r="G3311" s="88"/>
      <c r="H3311" s="88"/>
      <c r="I3311" s="88"/>
    </row>
    <row r="3312" spans="1:9" ht="15" customHeight="1" x14ac:dyDescent="0.25">
      <c r="A3312" s="89"/>
      <c r="B3312" s="89"/>
      <c r="C3312" s="14" t="s">
        <v>2076</v>
      </c>
      <c r="D3312" s="14" t="s">
        <v>2056</v>
      </c>
      <c r="E3312" s="14" t="s">
        <v>2086</v>
      </c>
      <c r="F3312" s="14" t="s">
        <v>2059</v>
      </c>
      <c r="G3312" s="9"/>
      <c r="H3312" s="9"/>
      <c r="I3312" s="9"/>
    </row>
    <row r="3313" spans="1:9" ht="18.95" customHeight="1" x14ac:dyDescent="0.25">
      <c r="A3313" s="15" t="s">
        <v>2096</v>
      </c>
      <c r="B3313" s="16" t="s">
        <v>2097</v>
      </c>
      <c r="C3313" s="17">
        <v>5298.7</v>
      </c>
      <c r="D3313" s="17">
        <v>0.1</v>
      </c>
      <c r="E3313" s="17">
        <v>1.5</v>
      </c>
      <c r="F3313" s="18">
        <v>794.81</v>
      </c>
      <c r="G3313" s="9"/>
      <c r="H3313" s="9"/>
      <c r="I3313" s="9"/>
    </row>
    <row r="3314" spans="1:9" ht="15" customHeight="1" x14ac:dyDescent="0.25">
      <c r="A3314" s="19"/>
      <c r="B3314" s="20"/>
      <c r="C3314" s="21"/>
      <c r="D3314" s="21"/>
      <c r="E3314" s="21"/>
      <c r="F3314" s="22">
        <v>794.81</v>
      </c>
      <c r="G3314" s="9"/>
      <c r="H3314" s="9"/>
      <c r="I3314" s="9"/>
    </row>
    <row r="3315" spans="1:9" ht="9.9499999999999993" customHeight="1" x14ac:dyDescent="0.25">
      <c r="A3315" s="86"/>
      <c r="B3315" s="86"/>
      <c r="C3315" s="86"/>
      <c r="D3315" s="9"/>
      <c r="E3315" s="9"/>
      <c r="F3315" s="9"/>
      <c r="G3315" s="9"/>
      <c r="H3315" s="9"/>
      <c r="I3315" s="9"/>
    </row>
    <row r="3316" spans="1:9" ht="12" customHeight="1" x14ac:dyDescent="0.25">
      <c r="A3316" s="9"/>
      <c r="B3316" s="9"/>
      <c r="C3316" s="9"/>
      <c r="D3316" s="90" t="s">
        <v>4511</v>
      </c>
      <c r="E3316" s="90"/>
      <c r="F3316" s="90"/>
      <c r="G3316" s="90"/>
      <c r="H3316" s="90"/>
      <c r="I3316" s="90"/>
    </row>
    <row r="3317" spans="1:9" ht="9.9499999999999993" customHeight="1" x14ac:dyDescent="0.25">
      <c r="A3317" s="86"/>
      <c r="B3317" s="86"/>
      <c r="C3317" s="86"/>
      <c r="D3317" s="86"/>
      <c r="E3317" s="9"/>
      <c r="F3317" s="9"/>
      <c r="G3317" s="9"/>
      <c r="H3317" s="9"/>
      <c r="I3317" s="9"/>
    </row>
    <row r="3318" spans="1:9" ht="30.95" customHeight="1" x14ac:dyDescent="0.25">
      <c r="A3318" s="88" t="s">
        <v>2552</v>
      </c>
      <c r="B3318" s="88"/>
      <c r="C3318" s="88"/>
      <c r="D3318" s="88"/>
      <c r="E3318" s="88"/>
      <c r="F3318" s="88"/>
      <c r="G3318" s="88"/>
      <c r="H3318" s="88"/>
      <c r="I3318" s="88"/>
    </row>
    <row r="3319" spans="1:9" ht="15" customHeight="1" x14ac:dyDescent="0.25">
      <c r="A3319" s="89"/>
      <c r="B3319" s="89"/>
      <c r="C3319" s="14" t="s">
        <v>2076</v>
      </c>
      <c r="D3319" s="14" t="s">
        <v>2079</v>
      </c>
      <c r="E3319" s="14" t="s">
        <v>2092</v>
      </c>
      <c r="F3319" s="14" t="s">
        <v>2086</v>
      </c>
      <c r="G3319" s="14" t="s">
        <v>2059</v>
      </c>
      <c r="H3319" s="9"/>
      <c r="I3319" s="9"/>
    </row>
    <row r="3320" spans="1:9" ht="27" customHeight="1" x14ac:dyDescent="0.25">
      <c r="A3320" s="15" t="s">
        <v>2099</v>
      </c>
      <c r="B3320" s="16" t="s">
        <v>2100</v>
      </c>
      <c r="C3320" s="17">
        <v>993.81</v>
      </c>
      <c r="D3320" s="17">
        <v>0.1</v>
      </c>
      <c r="E3320" s="17">
        <v>29.7</v>
      </c>
      <c r="F3320" s="17">
        <v>1.5</v>
      </c>
      <c r="G3320" s="18">
        <v>4427.42</v>
      </c>
      <c r="H3320" s="9"/>
      <c r="I3320" s="9"/>
    </row>
    <row r="3321" spans="1:9" ht="15" customHeight="1" x14ac:dyDescent="0.25">
      <c r="A3321" s="19"/>
      <c r="B3321" s="20"/>
      <c r="C3321" s="21"/>
      <c r="D3321" s="21"/>
      <c r="E3321" s="21"/>
      <c r="F3321" s="21"/>
      <c r="G3321" s="22">
        <v>4427.42</v>
      </c>
      <c r="H3321" s="9"/>
      <c r="I3321" s="9"/>
    </row>
    <row r="3322" spans="1:9" ht="9.9499999999999993" customHeight="1" x14ac:dyDescent="0.25">
      <c r="A3322" s="86"/>
      <c r="B3322" s="86"/>
      <c r="C3322" s="86"/>
      <c r="D3322" s="9"/>
      <c r="E3322" s="9"/>
      <c r="F3322" s="9"/>
      <c r="G3322" s="9"/>
      <c r="H3322" s="9"/>
      <c r="I3322" s="9"/>
    </row>
    <row r="3323" spans="1:9" ht="12" customHeight="1" x14ac:dyDescent="0.25">
      <c r="A3323" s="9"/>
      <c r="B3323" s="9"/>
      <c r="C3323" s="9"/>
      <c r="D3323" s="90" t="s">
        <v>4512</v>
      </c>
      <c r="E3323" s="90"/>
      <c r="F3323" s="90"/>
      <c r="G3323" s="90"/>
      <c r="H3323" s="90"/>
      <c r="I3323" s="90"/>
    </row>
    <row r="3324" spans="1:9" ht="9.9499999999999993" customHeight="1" x14ac:dyDescent="0.25">
      <c r="A3324" s="86"/>
      <c r="B3324" s="86"/>
      <c r="C3324" s="86"/>
      <c r="D3324" s="86"/>
      <c r="E3324" s="9"/>
      <c r="F3324" s="9"/>
      <c r="G3324" s="9"/>
      <c r="H3324" s="9"/>
      <c r="I3324" s="9"/>
    </row>
    <row r="3325" spans="1:9" ht="30.95" customHeight="1" x14ac:dyDescent="0.25">
      <c r="A3325" s="88" t="s">
        <v>2553</v>
      </c>
      <c r="B3325" s="88"/>
      <c r="C3325" s="88"/>
      <c r="D3325" s="88"/>
      <c r="E3325" s="88"/>
      <c r="F3325" s="88"/>
      <c r="G3325" s="88"/>
      <c r="H3325" s="88"/>
      <c r="I3325" s="88"/>
    </row>
    <row r="3326" spans="1:9" ht="15" customHeight="1" x14ac:dyDescent="0.25">
      <c r="A3326" s="89"/>
      <c r="B3326" s="89"/>
      <c r="C3326" s="14" t="s">
        <v>2076</v>
      </c>
      <c r="D3326" s="14" t="s">
        <v>2079</v>
      </c>
      <c r="E3326" s="14" t="s">
        <v>2059</v>
      </c>
      <c r="F3326" s="9"/>
      <c r="G3326" s="9"/>
      <c r="H3326" s="9"/>
      <c r="I3326" s="9"/>
    </row>
    <row r="3327" spans="1:9" ht="18.95" customHeight="1" x14ac:dyDescent="0.25">
      <c r="A3327" s="15" t="s">
        <v>2080</v>
      </c>
      <c r="B3327" s="16" t="s">
        <v>2081</v>
      </c>
      <c r="C3327" s="17">
        <v>993.81</v>
      </c>
      <c r="D3327" s="17">
        <v>0.1</v>
      </c>
      <c r="E3327" s="18">
        <v>99.38</v>
      </c>
      <c r="F3327" s="9"/>
      <c r="G3327" s="9"/>
      <c r="H3327" s="9"/>
      <c r="I3327" s="9"/>
    </row>
    <row r="3328" spans="1:9" ht="15" customHeight="1" x14ac:dyDescent="0.25">
      <c r="A3328" s="19"/>
      <c r="B3328" s="20"/>
      <c r="C3328" s="21"/>
      <c r="D3328" s="21"/>
      <c r="E3328" s="22">
        <v>99.38</v>
      </c>
      <c r="F3328" s="9"/>
      <c r="G3328" s="9"/>
      <c r="H3328" s="9"/>
      <c r="I3328" s="9"/>
    </row>
    <row r="3329" spans="1:9" ht="9.9499999999999993" customHeight="1" x14ac:dyDescent="0.25">
      <c r="A3329" s="86"/>
      <c r="B3329" s="86"/>
      <c r="C3329" s="86"/>
      <c r="D3329" s="9"/>
      <c r="E3329" s="9"/>
      <c r="F3329" s="9"/>
      <c r="G3329" s="9"/>
      <c r="H3329" s="9"/>
      <c r="I3329" s="9"/>
    </row>
    <row r="3330" spans="1:9" ht="12" customHeight="1" x14ac:dyDescent="0.25">
      <c r="A3330" s="9"/>
      <c r="B3330" s="9"/>
      <c r="C3330" s="9"/>
      <c r="D3330" s="90" t="s">
        <v>4507</v>
      </c>
      <c r="E3330" s="90"/>
      <c r="F3330" s="90"/>
      <c r="G3330" s="90"/>
      <c r="H3330" s="90"/>
      <c r="I3330" s="90"/>
    </row>
    <row r="3331" spans="1:9" ht="9.9499999999999993" customHeight="1" x14ac:dyDescent="0.25">
      <c r="A3331" s="86"/>
      <c r="B3331" s="86"/>
      <c r="C3331" s="86"/>
      <c r="D3331" s="86"/>
      <c r="E3331" s="9"/>
      <c r="F3331" s="9"/>
      <c r="G3331" s="9"/>
      <c r="H3331" s="9"/>
      <c r="I3331" s="9"/>
    </row>
    <row r="3332" spans="1:9" ht="30.95" customHeight="1" x14ac:dyDescent="0.25">
      <c r="A3332" s="88" t="s">
        <v>2554</v>
      </c>
      <c r="B3332" s="88"/>
      <c r="C3332" s="88"/>
      <c r="D3332" s="88"/>
      <c r="E3332" s="88"/>
      <c r="F3332" s="88"/>
      <c r="G3332" s="88"/>
      <c r="H3332" s="88"/>
      <c r="I3332" s="88"/>
    </row>
    <row r="3333" spans="1:9" ht="15" customHeight="1" x14ac:dyDescent="0.25">
      <c r="A3333" s="89"/>
      <c r="B3333" s="89"/>
      <c r="C3333" s="14" t="s">
        <v>2076</v>
      </c>
      <c r="D3333" s="14" t="s">
        <v>2059</v>
      </c>
      <c r="E3333" s="9"/>
      <c r="F3333" s="9"/>
      <c r="G3333" s="9"/>
      <c r="H3333" s="9"/>
      <c r="I3333" s="9"/>
    </row>
    <row r="3334" spans="1:9" ht="18.95" customHeight="1" x14ac:dyDescent="0.25">
      <c r="A3334" s="15" t="s">
        <v>2170</v>
      </c>
      <c r="B3334" s="16" t="s">
        <v>2076</v>
      </c>
      <c r="C3334" s="17">
        <v>993.81</v>
      </c>
      <c r="D3334" s="18">
        <v>993.81</v>
      </c>
      <c r="E3334" s="9"/>
      <c r="F3334" s="9"/>
      <c r="G3334" s="9"/>
      <c r="H3334" s="9"/>
      <c r="I3334" s="9"/>
    </row>
    <row r="3335" spans="1:9" ht="15" customHeight="1" x14ac:dyDescent="0.25">
      <c r="A3335" s="19"/>
      <c r="B3335" s="20"/>
      <c r="C3335" s="21"/>
      <c r="D3335" s="22">
        <v>993.81</v>
      </c>
      <c r="E3335" s="9"/>
      <c r="F3335" s="9"/>
      <c r="G3335" s="9"/>
      <c r="H3335" s="9"/>
      <c r="I3335" s="9"/>
    </row>
    <row r="3336" spans="1:9" ht="9.9499999999999993" customHeight="1" x14ac:dyDescent="0.25">
      <c r="A3336" s="86"/>
      <c r="B3336" s="86"/>
      <c r="C3336" s="86"/>
      <c r="D3336" s="9"/>
      <c r="E3336" s="9"/>
      <c r="F3336" s="9"/>
      <c r="G3336" s="9"/>
      <c r="H3336" s="9"/>
      <c r="I3336" s="9"/>
    </row>
    <row r="3337" spans="1:9" ht="12" customHeight="1" x14ac:dyDescent="0.25">
      <c r="A3337" s="9"/>
      <c r="B3337" s="9"/>
      <c r="C3337" s="9"/>
      <c r="D3337" s="90" t="s">
        <v>4513</v>
      </c>
      <c r="E3337" s="90"/>
      <c r="F3337" s="90"/>
      <c r="G3337" s="90"/>
      <c r="H3337" s="90"/>
      <c r="I3337" s="90"/>
    </row>
    <row r="3338" spans="1:9" ht="9.9499999999999993" customHeight="1" x14ac:dyDescent="0.25">
      <c r="A3338" s="86"/>
      <c r="B3338" s="86"/>
      <c r="C3338" s="86"/>
      <c r="D3338" s="86"/>
      <c r="E3338" s="9"/>
      <c r="F3338" s="9"/>
      <c r="G3338" s="9"/>
      <c r="H3338" s="9"/>
      <c r="I3338" s="9"/>
    </row>
    <row r="3339" spans="1:9" ht="42.95" customHeight="1" x14ac:dyDescent="0.25">
      <c r="A3339" s="88" t="s">
        <v>2555</v>
      </c>
      <c r="B3339" s="88"/>
      <c r="C3339" s="88"/>
      <c r="D3339" s="88"/>
      <c r="E3339" s="88"/>
      <c r="F3339" s="88"/>
      <c r="G3339" s="88"/>
      <c r="H3339" s="88"/>
      <c r="I3339" s="88"/>
    </row>
    <row r="3340" spans="1:9" ht="15" customHeight="1" x14ac:dyDescent="0.25">
      <c r="A3340" s="89"/>
      <c r="B3340" s="89"/>
      <c r="C3340" s="14" t="s">
        <v>2069</v>
      </c>
      <c r="D3340" s="14" t="s">
        <v>2058</v>
      </c>
      <c r="E3340" s="14" t="s">
        <v>2059</v>
      </c>
      <c r="F3340" s="9"/>
      <c r="G3340" s="9"/>
      <c r="H3340" s="9"/>
      <c r="I3340" s="9"/>
    </row>
    <row r="3341" spans="1:9" ht="12.95" customHeight="1" x14ac:dyDescent="0.25">
      <c r="A3341" s="15"/>
      <c r="B3341" s="16" t="s">
        <v>2104</v>
      </c>
      <c r="C3341" s="17">
        <v>725.7</v>
      </c>
      <c r="D3341" s="17">
        <v>1</v>
      </c>
      <c r="E3341" s="18">
        <v>725.7</v>
      </c>
      <c r="F3341" s="9"/>
      <c r="G3341" s="9"/>
      <c r="H3341" s="9"/>
      <c r="I3341" s="9"/>
    </row>
    <row r="3342" spans="1:9" ht="15" customHeight="1" x14ac:dyDescent="0.25">
      <c r="A3342" s="19"/>
      <c r="B3342" s="20"/>
      <c r="C3342" s="21"/>
      <c r="D3342" s="21"/>
      <c r="E3342" s="22">
        <v>725.7</v>
      </c>
      <c r="F3342" s="9"/>
      <c r="G3342" s="9"/>
      <c r="H3342" s="9"/>
      <c r="I3342" s="9"/>
    </row>
    <row r="3343" spans="1:9" ht="9.9499999999999993" customHeight="1" x14ac:dyDescent="0.25">
      <c r="A3343" s="86"/>
      <c r="B3343" s="86"/>
      <c r="C3343" s="86"/>
      <c r="D3343" s="9"/>
      <c r="E3343" s="9"/>
      <c r="F3343" s="9"/>
      <c r="G3343" s="9"/>
      <c r="H3343" s="9"/>
      <c r="I3343" s="9"/>
    </row>
    <row r="3344" spans="1:9" ht="12" customHeight="1" x14ac:dyDescent="0.25">
      <c r="A3344" s="9"/>
      <c r="B3344" s="9"/>
      <c r="C3344" s="9"/>
      <c r="D3344" s="90" t="s">
        <v>4514</v>
      </c>
      <c r="E3344" s="90"/>
      <c r="F3344" s="90"/>
      <c r="G3344" s="90"/>
      <c r="H3344" s="90"/>
      <c r="I3344" s="90"/>
    </row>
    <row r="3345" spans="1:9" ht="9.9499999999999993" customHeight="1" x14ac:dyDescent="0.25">
      <c r="A3345" s="86"/>
      <c r="B3345" s="86"/>
      <c r="C3345" s="86"/>
      <c r="D3345" s="86"/>
      <c r="E3345" s="9"/>
      <c r="F3345" s="9"/>
      <c r="G3345" s="9"/>
      <c r="H3345" s="9"/>
      <c r="I3345" s="9"/>
    </row>
    <row r="3346" spans="1:9" ht="30.95" customHeight="1" x14ac:dyDescent="0.25">
      <c r="A3346" s="88" t="s">
        <v>2556</v>
      </c>
      <c r="B3346" s="88"/>
      <c r="C3346" s="88"/>
      <c r="D3346" s="88"/>
      <c r="E3346" s="88"/>
      <c r="F3346" s="88"/>
      <c r="G3346" s="88"/>
      <c r="H3346" s="88"/>
      <c r="I3346" s="88"/>
    </row>
    <row r="3347" spans="1:9" ht="15" customHeight="1" x14ac:dyDescent="0.25">
      <c r="A3347" s="89"/>
      <c r="B3347" s="89"/>
      <c r="C3347" s="14" t="s">
        <v>2069</v>
      </c>
      <c r="D3347" s="14" t="s">
        <v>2058</v>
      </c>
      <c r="E3347" s="14" t="s">
        <v>2059</v>
      </c>
      <c r="F3347" s="9"/>
      <c r="G3347" s="9"/>
      <c r="H3347" s="9"/>
      <c r="I3347" s="9"/>
    </row>
    <row r="3348" spans="1:9" ht="12.95" customHeight="1" x14ac:dyDescent="0.25">
      <c r="A3348" s="15"/>
      <c r="B3348" s="16" t="s">
        <v>2104</v>
      </c>
      <c r="C3348" s="17">
        <v>725.7</v>
      </c>
      <c r="D3348" s="17">
        <v>1</v>
      </c>
      <c r="E3348" s="18">
        <v>725.7</v>
      </c>
      <c r="F3348" s="9"/>
      <c r="G3348" s="9"/>
      <c r="H3348" s="9"/>
      <c r="I3348" s="9"/>
    </row>
    <row r="3349" spans="1:9" ht="15" customHeight="1" x14ac:dyDescent="0.25">
      <c r="A3349" s="19"/>
      <c r="B3349" s="20"/>
      <c r="C3349" s="21"/>
      <c r="D3349" s="21"/>
      <c r="E3349" s="22">
        <v>725.7</v>
      </c>
      <c r="F3349" s="9"/>
      <c r="G3349" s="9"/>
      <c r="H3349" s="9"/>
      <c r="I3349" s="9"/>
    </row>
    <row r="3350" spans="1:9" ht="9.9499999999999993" customHeight="1" x14ac:dyDescent="0.25">
      <c r="A3350" s="86"/>
      <c r="B3350" s="86"/>
      <c r="C3350" s="86"/>
      <c r="D3350" s="9"/>
      <c r="E3350" s="9"/>
      <c r="F3350" s="9"/>
      <c r="G3350" s="9"/>
      <c r="H3350" s="9"/>
      <c r="I3350" s="9"/>
    </row>
    <row r="3351" spans="1:9" ht="12" customHeight="1" x14ac:dyDescent="0.25">
      <c r="A3351" s="9"/>
      <c r="B3351" s="9"/>
      <c r="C3351" s="9"/>
      <c r="D3351" s="90" t="s">
        <v>4514</v>
      </c>
      <c r="E3351" s="90"/>
      <c r="F3351" s="90"/>
      <c r="G3351" s="90"/>
      <c r="H3351" s="90"/>
      <c r="I3351" s="90"/>
    </row>
    <row r="3352" spans="1:9" ht="9.9499999999999993" customHeight="1" x14ac:dyDescent="0.25">
      <c r="A3352" s="86"/>
      <c r="B3352" s="86"/>
      <c r="C3352" s="86"/>
      <c r="D3352" s="86"/>
      <c r="E3352" s="9"/>
      <c r="F3352" s="9"/>
      <c r="G3352" s="9"/>
      <c r="H3352" s="9"/>
      <c r="I3352" s="9"/>
    </row>
    <row r="3353" spans="1:9" ht="42.95" customHeight="1" x14ac:dyDescent="0.25">
      <c r="A3353" s="88" t="s">
        <v>2557</v>
      </c>
      <c r="B3353" s="88"/>
      <c r="C3353" s="88"/>
      <c r="D3353" s="88"/>
      <c r="E3353" s="88"/>
      <c r="F3353" s="88"/>
      <c r="G3353" s="88"/>
      <c r="H3353" s="88"/>
      <c r="I3353" s="88"/>
    </row>
    <row r="3354" spans="1:9" ht="15" customHeight="1" x14ac:dyDescent="0.25">
      <c r="A3354" s="89"/>
      <c r="B3354" s="89"/>
      <c r="C3354" s="14" t="s">
        <v>2058</v>
      </c>
      <c r="D3354" s="14" t="s">
        <v>2059</v>
      </c>
      <c r="E3354" s="9"/>
      <c r="F3354" s="9"/>
      <c r="G3354" s="9"/>
      <c r="H3354" s="9"/>
      <c r="I3354" s="9"/>
    </row>
    <row r="3355" spans="1:9" ht="12.95" customHeight="1" x14ac:dyDescent="0.25">
      <c r="A3355" s="15"/>
      <c r="B3355" s="16" t="s">
        <v>2058</v>
      </c>
      <c r="C3355" s="17">
        <v>6</v>
      </c>
      <c r="D3355" s="18">
        <v>6</v>
      </c>
      <c r="E3355" s="9"/>
      <c r="F3355" s="9"/>
      <c r="G3355" s="9"/>
      <c r="H3355" s="9"/>
      <c r="I3355" s="9"/>
    </row>
    <row r="3356" spans="1:9" ht="15" customHeight="1" x14ac:dyDescent="0.25">
      <c r="A3356" s="19"/>
      <c r="B3356" s="20"/>
      <c r="C3356" s="21"/>
      <c r="D3356" s="22">
        <v>6</v>
      </c>
      <c r="E3356" s="9"/>
      <c r="F3356" s="9"/>
      <c r="G3356" s="9"/>
      <c r="H3356" s="9"/>
      <c r="I3356" s="9"/>
    </row>
    <row r="3357" spans="1:9" ht="9.9499999999999993" customHeight="1" x14ac:dyDescent="0.25">
      <c r="A3357" s="86"/>
      <c r="B3357" s="86"/>
      <c r="C3357" s="86"/>
      <c r="D3357" s="9"/>
      <c r="E3357" s="9"/>
      <c r="F3357" s="9"/>
      <c r="G3357" s="9"/>
      <c r="H3357" s="9"/>
      <c r="I3357" s="9"/>
    </row>
    <row r="3358" spans="1:9" ht="12" customHeight="1" x14ac:dyDescent="0.25">
      <c r="A3358" s="9"/>
      <c r="B3358" s="9"/>
      <c r="C3358" s="9"/>
      <c r="D3358" s="90" t="s">
        <v>4491</v>
      </c>
      <c r="E3358" s="90"/>
      <c r="F3358" s="90"/>
      <c r="G3358" s="90"/>
      <c r="H3358" s="90"/>
      <c r="I3358" s="90"/>
    </row>
    <row r="3359" spans="1:9" ht="9.9499999999999993" customHeight="1" x14ac:dyDescent="0.25">
      <c r="A3359" s="86"/>
      <c r="B3359" s="86"/>
      <c r="C3359" s="86"/>
      <c r="D3359" s="86"/>
      <c r="E3359" s="9"/>
      <c r="F3359" s="9"/>
      <c r="G3359" s="9"/>
      <c r="H3359" s="9"/>
      <c r="I3359" s="9"/>
    </row>
    <row r="3360" spans="1:9" ht="30.95" customHeight="1" x14ac:dyDescent="0.25">
      <c r="A3360" s="88" t="s">
        <v>2558</v>
      </c>
      <c r="B3360" s="88"/>
      <c r="C3360" s="88"/>
      <c r="D3360" s="88"/>
      <c r="E3360" s="88"/>
      <c r="F3360" s="88"/>
      <c r="G3360" s="88"/>
      <c r="H3360" s="88"/>
      <c r="I3360" s="88"/>
    </row>
    <row r="3361" spans="1:9" ht="15" customHeight="1" x14ac:dyDescent="0.25">
      <c r="A3361" s="89"/>
      <c r="B3361" s="89"/>
      <c r="C3361" s="14" t="s">
        <v>2076</v>
      </c>
      <c r="D3361" s="14" t="s">
        <v>2059</v>
      </c>
      <c r="E3361" s="9"/>
      <c r="F3361" s="9"/>
      <c r="G3361" s="9"/>
      <c r="H3361" s="9"/>
      <c r="I3361" s="9"/>
    </row>
    <row r="3362" spans="1:9" ht="12.95" customHeight="1" x14ac:dyDescent="0.25">
      <c r="A3362" s="15" t="s">
        <v>2108</v>
      </c>
      <c r="B3362" s="16" t="s">
        <v>2076</v>
      </c>
      <c r="C3362" s="17">
        <v>993.81</v>
      </c>
      <c r="D3362" s="18">
        <v>993.81</v>
      </c>
      <c r="E3362" s="9"/>
      <c r="F3362" s="9"/>
      <c r="G3362" s="9"/>
      <c r="H3362" s="9"/>
      <c r="I3362" s="9"/>
    </row>
    <row r="3363" spans="1:9" ht="15" customHeight="1" x14ac:dyDescent="0.25">
      <c r="A3363" s="19"/>
      <c r="B3363" s="20"/>
      <c r="C3363" s="21"/>
      <c r="D3363" s="22">
        <v>993.81</v>
      </c>
      <c r="E3363" s="9"/>
      <c r="F3363" s="9"/>
      <c r="G3363" s="9"/>
      <c r="H3363" s="9"/>
      <c r="I3363" s="9"/>
    </row>
    <row r="3364" spans="1:9" ht="9.9499999999999993" customHeight="1" x14ac:dyDescent="0.25">
      <c r="A3364" s="86"/>
      <c r="B3364" s="86"/>
      <c r="C3364" s="86"/>
      <c r="D3364" s="9"/>
      <c r="E3364" s="9"/>
      <c r="F3364" s="9"/>
      <c r="G3364" s="9"/>
      <c r="H3364" s="9"/>
      <c r="I3364" s="9"/>
    </row>
    <row r="3365" spans="1:9" ht="12" customHeight="1" x14ac:dyDescent="0.25">
      <c r="A3365" s="9"/>
      <c r="B3365" s="9"/>
      <c r="C3365" s="9"/>
      <c r="D3365" s="90" t="s">
        <v>4513</v>
      </c>
      <c r="E3365" s="90"/>
      <c r="F3365" s="90"/>
      <c r="G3365" s="90"/>
      <c r="H3365" s="90"/>
      <c r="I3365" s="90"/>
    </row>
    <row r="3366" spans="1:9" ht="9.9499999999999993" customHeight="1" x14ac:dyDescent="0.25">
      <c r="A3366" s="86"/>
      <c r="B3366" s="86"/>
      <c r="C3366" s="86"/>
      <c r="D3366" s="86"/>
      <c r="E3366" s="9"/>
      <c r="F3366" s="9"/>
      <c r="G3366" s="9"/>
      <c r="H3366" s="9"/>
      <c r="I3366" s="9"/>
    </row>
    <row r="3367" spans="1:9" ht="42.95" customHeight="1" x14ac:dyDescent="0.25">
      <c r="A3367" s="88" t="s">
        <v>2559</v>
      </c>
      <c r="B3367" s="88"/>
      <c r="C3367" s="88"/>
      <c r="D3367" s="88"/>
      <c r="E3367" s="88"/>
      <c r="F3367" s="88"/>
      <c r="G3367" s="88"/>
      <c r="H3367" s="88"/>
      <c r="I3367" s="88"/>
    </row>
    <row r="3368" spans="1:9" ht="15" customHeight="1" x14ac:dyDescent="0.25">
      <c r="A3368" s="89"/>
      <c r="B3368" s="89"/>
      <c r="C3368" s="14" t="s">
        <v>2058</v>
      </c>
      <c r="D3368" s="14" t="s">
        <v>2059</v>
      </c>
      <c r="E3368" s="9"/>
      <c r="F3368" s="9"/>
      <c r="G3368" s="9"/>
      <c r="H3368" s="9"/>
      <c r="I3368" s="9"/>
    </row>
    <row r="3369" spans="1:9" ht="12.95" customHeight="1" x14ac:dyDescent="0.25">
      <c r="A3369" s="15"/>
      <c r="B3369" s="16" t="s">
        <v>2058</v>
      </c>
      <c r="C3369" s="17">
        <v>2</v>
      </c>
      <c r="D3369" s="18">
        <v>2</v>
      </c>
      <c r="E3369" s="9"/>
      <c r="F3369" s="9"/>
      <c r="G3369" s="9"/>
      <c r="H3369" s="9"/>
      <c r="I3369" s="9"/>
    </row>
    <row r="3370" spans="1:9" ht="15" customHeight="1" x14ac:dyDescent="0.25">
      <c r="A3370" s="19"/>
      <c r="B3370" s="20"/>
      <c r="C3370" s="21"/>
      <c r="D3370" s="22">
        <v>2</v>
      </c>
      <c r="E3370" s="9"/>
      <c r="F3370" s="9"/>
      <c r="G3370" s="9"/>
      <c r="H3370" s="9"/>
      <c r="I3370" s="9"/>
    </row>
    <row r="3371" spans="1:9" ht="9.9499999999999993" customHeight="1" x14ac:dyDescent="0.25">
      <c r="A3371" s="86"/>
      <c r="B3371" s="86"/>
      <c r="C3371" s="86"/>
      <c r="D3371" s="9"/>
      <c r="E3371" s="9"/>
      <c r="F3371" s="9"/>
      <c r="G3371" s="9"/>
      <c r="H3371" s="9"/>
      <c r="I3371" s="9"/>
    </row>
    <row r="3372" spans="1:9" ht="12" customHeight="1" x14ac:dyDescent="0.25">
      <c r="A3372" s="9"/>
      <c r="B3372" s="9"/>
      <c r="C3372" s="9"/>
      <c r="D3372" s="90" t="s">
        <v>4257</v>
      </c>
      <c r="E3372" s="90"/>
      <c r="F3372" s="90"/>
      <c r="G3372" s="90"/>
      <c r="H3372" s="90"/>
      <c r="I3372" s="90"/>
    </row>
    <row r="3373" spans="1:9" ht="9.9499999999999993" customHeight="1" x14ac:dyDescent="0.25">
      <c r="A3373" s="86"/>
      <c r="B3373" s="86"/>
      <c r="C3373" s="86"/>
      <c r="D3373" s="86"/>
      <c r="E3373" s="9"/>
      <c r="F3373" s="9"/>
      <c r="G3373" s="9"/>
      <c r="H3373" s="9"/>
      <c r="I3373" s="9"/>
    </row>
    <row r="3374" spans="1:9" ht="30.95" customHeight="1" x14ac:dyDescent="0.25">
      <c r="A3374" s="88" t="s">
        <v>2560</v>
      </c>
      <c r="B3374" s="88"/>
      <c r="C3374" s="88"/>
      <c r="D3374" s="88"/>
      <c r="E3374" s="88"/>
      <c r="F3374" s="88"/>
      <c r="G3374" s="88"/>
      <c r="H3374" s="88"/>
      <c r="I3374" s="88"/>
    </row>
    <row r="3375" spans="1:9" ht="15" customHeight="1" x14ac:dyDescent="0.25">
      <c r="A3375" s="89"/>
      <c r="B3375" s="89"/>
      <c r="C3375" s="14" t="s">
        <v>2076</v>
      </c>
      <c r="D3375" s="14" t="s">
        <v>2058</v>
      </c>
      <c r="E3375" s="14" t="s">
        <v>2059</v>
      </c>
      <c r="F3375" s="9"/>
      <c r="G3375" s="9"/>
      <c r="H3375" s="9"/>
      <c r="I3375" s="9"/>
    </row>
    <row r="3376" spans="1:9" ht="18.95" customHeight="1" x14ac:dyDescent="0.25">
      <c r="A3376" s="15" t="s">
        <v>2110</v>
      </c>
      <c r="B3376" s="16" t="s">
        <v>2111</v>
      </c>
      <c r="C3376" s="17">
        <v>0.16</v>
      </c>
      <c r="D3376" s="17">
        <v>122</v>
      </c>
      <c r="E3376" s="18">
        <v>19.52</v>
      </c>
      <c r="F3376" s="9"/>
      <c r="G3376" s="9"/>
      <c r="H3376" s="9"/>
      <c r="I3376" s="9"/>
    </row>
    <row r="3377" spans="1:9" ht="15" customHeight="1" x14ac:dyDescent="0.25">
      <c r="A3377" s="19"/>
      <c r="B3377" s="20"/>
      <c r="C3377" s="21"/>
      <c r="D3377" s="21"/>
      <c r="E3377" s="22">
        <v>19.52</v>
      </c>
      <c r="F3377" s="9"/>
      <c r="G3377" s="9"/>
      <c r="H3377" s="9"/>
      <c r="I3377" s="9"/>
    </row>
    <row r="3378" spans="1:9" ht="9.9499999999999993" customHeight="1" x14ac:dyDescent="0.25">
      <c r="A3378" s="86"/>
      <c r="B3378" s="86"/>
      <c r="C3378" s="86"/>
      <c r="D3378" s="9"/>
      <c r="E3378" s="9"/>
      <c r="F3378" s="9"/>
      <c r="G3378" s="9"/>
      <c r="H3378" s="9"/>
      <c r="I3378" s="9"/>
    </row>
    <row r="3379" spans="1:9" ht="12" customHeight="1" x14ac:dyDescent="0.25">
      <c r="A3379" s="9"/>
      <c r="B3379" s="9"/>
      <c r="C3379" s="9"/>
      <c r="D3379" s="90" t="s">
        <v>4492</v>
      </c>
      <c r="E3379" s="90"/>
      <c r="F3379" s="90"/>
      <c r="G3379" s="90"/>
      <c r="H3379" s="90"/>
      <c r="I3379" s="90"/>
    </row>
    <row r="3380" spans="1:9" ht="9.9499999999999993" customHeight="1" x14ac:dyDescent="0.25">
      <c r="A3380" s="86"/>
      <c r="B3380" s="86"/>
      <c r="C3380" s="86"/>
      <c r="D3380" s="86"/>
      <c r="E3380" s="9"/>
      <c r="F3380" s="9"/>
      <c r="G3380" s="9"/>
      <c r="H3380" s="9"/>
      <c r="I3380" s="9"/>
    </row>
    <row r="3381" spans="1:9" ht="30.95" customHeight="1" x14ac:dyDescent="0.25">
      <c r="A3381" s="88" t="s">
        <v>2561</v>
      </c>
      <c r="B3381" s="88"/>
      <c r="C3381" s="88"/>
      <c r="D3381" s="88"/>
      <c r="E3381" s="88"/>
      <c r="F3381" s="88"/>
      <c r="G3381" s="88"/>
      <c r="H3381" s="88"/>
      <c r="I3381" s="88"/>
    </row>
    <row r="3382" spans="1:9" ht="15" customHeight="1" x14ac:dyDescent="0.25">
      <c r="A3382" s="89"/>
      <c r="B3382" s="89"/>
      <c r="C3382" s="14" t="s">
        <v>2058</v>
      </c>
      <c r="D3382" s="14" t="s">
        <v>2059</v>
      </c>
      <c r="E3382" s="9"/>
      <c r="F3382" s="9"/>
      <c r="G3382" s="9"/>
      <c r="H3382" s="9"/>
      <c r="I3382" s="9"/>
    </row>
    <row r="3383" spans="1:9" ht="12.95" customHeight="1" x14ac:dyDescent="0.25">
      <c r="A3383" s="15"/>
      <c r="B3383" s="16" t="s">
        <v>2058</v>
      </c>
      <c r="C3383" s="17">
        <v>8</v>
      </c>
      <c r="D3383" s="18">
        <v>8</v>
      </c>
      <c r="E3383" s="9"/>
      <c r="F3383" s="9"/>
      <c r="G3383" s="9"/>
      <c r="H3383" s="9"/>
      <c r="I3383" s="9"/>
    </row>
    <row r="3384" spans="1:9" ht="15" customHeight="1" x14ac:dyDescent="0.25">
      <c r="A3384" s="19"/>
      <c r="B3384" s="20"/>
      <c r="C3384" s="21"/>
      <c r="D3384" s="22">
        <v>8</v>
      </c>
      <c r="E3384" s="9"/>
      <c r="F3384" s="9"/>
      <c r="G3384" s="9"/>
      <c r="H3384" s="9"/>
      <c r="I3384" s="9"/>
    </row>
    <row r="3385" spans="1:9" ht="9.9499999999999993" customHeight="1" x14ac:dyDescent="0.25">
      <c r="A3385" s="86"/>
      <c r="B3385" s="86"/>
      <c r="C3385" s="86"/>
      <c r="D3385" s="9"/>
      <c r="E3385" s="9"/>
      <c r="F3385" s="9"/>
      <c r="G3385" s="9"/>
      <c r="H3385" s="9"/>
      <c r="I3385" s="9"/>
    </row>
    <row r="3386" spans="1:9" ht="12" customHeight="1" x14ac:dyDescent="0.25">
      <c r="A3386" s="9"/>
      <c r="B3386" s="9"/>
      <c r="C3386" s="9"/>
      <c r="D3386" s="90" t="s">
        <v>4258</v>
      </c>
      <c r="E3386" s="90"/>
      <c r="F3386" s="90"/>
      <c r="G3386" s="90"/>
      <c r="H3386" s="90"/>
      <c r="I3386" s="90"/>
    </row>
    <row r="3387" spans="1:9" ht="9.9499999999999993" customHeight="1" x14ac:dyDescent="0.25">
      <c r="A3387" s="86"/>
      <c r="B3387" s="86"/>
      <c r="C3387" s="86"/>
      <c r="D3387" s="86"/>
      <c r="E3387" s="9"/>
      <c r="F3387" s="9"/>
      <c r="G3387" s="9"/>
      <c r="H3387" s="9"/>
      <c r="I3387" s="9"/>
    </row>
    <row r="3388" spans="1:9" ht="20.100000000000001" customHeight="1" x14ac:dyDescent="0.25">
      <c r="A3388" s="88" t="s">
        <v>2562</v>
      </c>
      <c r="B3388" s="88"/>
      <c r="C3388" s="88"/>
      <c r="D3388" s="88"/>
      <c r="E3388" s="88"/>
      <c r="F3388" s="88"/>
      <c r="G3388" s="88"/>
      <c r="H3388" s="88"/>
      <c r="I3388" s="88"/>
    </row>
    <row r="3389" spans="1:9" ht="15" customHeight="1" x14ac:dyDescent="0.25">
      <c r="A3389" s="89"/>
      <c r="B3389" s="89"/>
      <c r="C3389" s="14" t="s">
        <v>2076</v>
      </c>
      <c r="D3389" s="14" t="s">
        <v>2059</v>
      </c>
      <c r="E3389" s="9"/>
      <c r="F3389" s="9"/>
      <c r="G3389" s="9"/>
      <c r="H3389" s="9"/>
      <c r="I3389" s="9"/>
    </row>
    <row r="3390" spans="1:9" ht="12.95" customHeight="1" x14ac:dyDescent="0.25">
      <c r="A3390" s="15"/>
      <c r="B3390" s="16" t="s">
        <v>2076</v>
      </c>
      <c r="C3390" s="17">
        <v>424.59</v>
      </c>
      <c r="D3390" s="18">
        <v>424.59</v>
      </c>
      <c r="E3390" s="9"/>
      <c r="F3390" s="9"/>
      <c r="G3390" s="9"/>
      <c r="H3390" s="9"/>
      <c r="I3390" s="9"/>
    </row>
    <row r="3391" spans="1:9" ht="15" customHeight="1" x14ac:dyDescent="0.25">
      <c r="A3391" s="19"/>
      <c r="B3391" s="20"/>
      <c r="C3391" s="21"/>
      <c r="D3391" s="22">
        <v>424.59</v>
      </c>
      <c r="E3391" s="9"/>
      <c r="F3391" s="9"/>
      <c r="G3391" s="9"/>
      <c r="H3391" s="9"/>
      <c r="I3391" s="9"/>
    </row>
    <row r="3392" spans="1:9" ht="9.9499999999999993" customHeight="1" x14ac:dyDescent="0.25">
      <c r="A3392" s="86"/>
      <c r="B3392" s="86"/>
      <c r="C3392" s="86"/>
      <c r="D3392" s="9"/>
      <c r="E3392" s="9"/>
      <c r="F3392" s="9"/>
      <c r="G3392" s="9"/>
      <c r="H3392" s="9"/>
      <c r="I3392" s="9"/>
    </row>
    <row r="3393" spans="1:9" ht="12" customHeight="1" x14ac:dyDescent="0.25">
      <c r="A3393" s="9"/>
      <c r="B3393" s="9"/>
      <c r="C3393" s="9"/>
      <c r="D3393" s="90" t="s">
        <v>4515</v>
      </c>
      <c r="E3393" s="90"/>
      <c r="F3393" s="90"/>
      <c r="G3393" s="90"/>
      <c r="H3393" s="90"/>
      <c r="I3393" s="90"/>
    </row>
    <row r="3394" spans="1:9" ht="9.9499999999999993" customHeight="1" x14ac:dyDescent="0.25">
      <c r="A3394" s="86"/>
      <c r="B3394" s="86"/>
      <c r="C3394" s="86"/>
      <c r="D3394" s="86"/>
      <c r="E3394" s="9"/>
      <c r="F3394" s="9"/>
      <c r="G3394" s="9"/>
      <c r="H3394" s="9"/>
      <c r="I3394" s="9"/>
    </row>
    <row r="3395" spans="1:9" ht="30.95" customHeight="1" x14ac:dyDescent="0.25">
      <c r="A3395" s="88" t="s">
        <v>2563</v>
      </c>
      <c r="B3395" s="88"/>
      <c r="C3395" s="88"/>
      <c r="D3395" s="88"/>
      <c r="E3395" s="88"/>
      <c r="F3395" s="88"/>
      <c r="G3395" s="88"/>
      <c r="H3395" s="88"/>
      <c r="I3395" s="88"/>
    </row>
    <row r="3396" spans="1:9" ht="15" customHeight="1" x14ac:dyDescent="0.25">
      <c r="A3396" s="89"/>
      <c r="B3396" s="89"/>
      <c r="C3396" s="14" t="s">
        <v>2076</v>
      </c>
      <c r="D3396" s="14" t="s">
        <v>2059</v>
      </c>
      <c r="E3396" s="9"/>
      <c r="F3396" s="9"/>
      <c r="G3396" s="9"/>
      <c r="H3396" s="9"/>
      <c r="I3396" s="9"/>
    </row>
    <row r="3397" spans="1:9" ht="12.95" customHeight="1" x14ac:dyDescent="0.25">
      <c r="A3397" s="15" t="s">
        <v>2108</v>
      </c>
      <c r="B3397" s="16" t="s">
        <v>2076</v>
      </c>
      <c r="C3397" s="17">
        <v>993.81</v>
      </c>
      <c r="D3397" s="18">
        <v>993.81</v>
      </c>
      <c r="E3397" s="9"/>
      <c r="F3397" s="9"/>
      <c r="G3397" s="9"/>
      <c r="H3397" s="9"/>
      <c r="I3397" s="9"/>
    </row>
    <row r="3398" spans="1:9" ht="15" customHeight="1" x14ac:dyDescent="0.25">
      <c r="A3398" s="19"/>
      <c r="B3398" s="20"/>
      <c r="C3398" s="21"/>
      <c r="D3398" s="22">
        <v>993.81</v>
      </c>
      <c r="E3398" s="9"/>
      <c r="F3398" s="9"/>
      <c r="G3398" s="9"/>
      <c r="H3398" s="9"/>
      <c r="I3398" s="9"/>
    </row>
    <row r="3399" spans="1:9" ht="9.9499999999999993" customHeight="1" x14ac:dyDescent="0.25">
      <c r="A3399" s="86"/>
      <c r="B3399" s="86"/>
      <c r="C3399" s="86"/>
      <c r="D3399" s="9"/>
      <c r="E3399" s="9"/>
      <c r="F3399" s="9"/>
      <c r="G3399" s="9"/>
      <c r="H3399" s="9"/>
      <c r="I3399" s="9"/>
    </row>
    <row r="3400" spans="1:9" ht="12" customHeight="1" x14ac:dyDescent="0.25">
      <c r="A3400" s="9"/>
      <c r="B3400" s="9"/>
      <c r="C3400" s="9"/>
      <c r="D3400" s="90" t="s">
        <v>4513</v>
      </c>
      <c r="E3400" s="90"/>
      <c r="F3400" s="90"/>
      <c r="G3400" s="90"/>
      <c r="H3400" s="90"/>
      <c r="I3400" s="90"/>
    </row>
    <row r="3401" spans="1:9" ht="9.9499999999999993" customHeight="1" x14ac:dyDescent="0.25">
      <c r="A3401" s="86"/>
      <c r="B3401" s="86"/>
      <c r="C3401" s="86"/>
      <c r="D3401" s="86"/>
      <c r="E3401" s="9"/>
      <c r="F3401" s="9"/>
      <c r="G3401" s="9"/>
      <c r="H3401" s="9"/>
      <c r="I3401" s="9"/>
    </row>
    <row r="3402" spans="1:9" ht="20.100000000000001" customHeight="1" x14ac:dyDescent="0.25">
      <c r="A3402" s="88" t="s">
        <v>2564</v>
      </c>
      <c r="B3402" s="88"/>
      <c r="C3402" s="88"/>
      <c r="D3402" s="88"/>
      <c r="E3402" s="88"/>
      <c r="F3402" s="88"/>
      <c r="G3402" s="88"/>
      <c r="H3402" s="88"/>
      <c r="I3402" s="88"/>
    </row>
    <row r="3403" spans="1:9" ht="15" customHeight="1" x14ac:dyDescent="0.25">
      <c r="A3403" s="89"/>
      <c r="B3403" s="89"/>
      <c r="C3403" s="14" t="s">
        <v>2069</v>
      </c>
      <c r="D3403" s="14" t="s">
        <v>2058</v>
      </c>
      <c r="E3403" s="14" t="s">
        <v>2059</v>
      </c>
      <c r="F3403" s="9"/>
      <c r="G3403" s="9"/>
      <c r="H3403" s="9"/>
      <c r="I3403" s="9"/>
    </row>
    <row r="3404" spans="1:9" ht="12.95" customHeight="1" x14ac:dyDescent="0.25">
      <c r="A3404" s="15"/>
      <c r="B3404" s="16" t="s">
        <v>2104</v>
      </c>
      <c r="C3404" s="17">
        <v>67.88</v>
      </c>
      <c r="D3404" s="17">
        <v>1</v>
      </c>
      <c r="E3404" s="18">
        <v>67.88</v>
      </c>
      <c r="F3404" s="9"/>
      <c r="G3404" s="9"/>
      <c r="H3404" s="9"/>
      <c r="I3404" s="9"/>
    </row>
    <row r="3405" spans="1:9" ht="15" customHeight="1" x14ac:dyDescent="0.25">
      <c r="A3405" s="19"/>
      <c r="B3405" s="20"/>
      <c r="C3405" s="21"/>
      <c r="D3405" s="21"/>
      <c r="E3405" s="22">
        <v>67.88</v>
      </c>
      <c r="F3405" s="9"/>
      <c r="G3405" s="9"/>
      <c r="H3405" s="9"/>
      <c r="I3405" s="9"/>
    </row>
    <row r="3406" spans="1:9" ht="9.9499999999999993" customHeight="1" x14ac:dyDescent="0.25">
      <c r="A3406" s="86"/>
      <c r="B3406" s="86"/>
      <c r="C3406" s="86"/>
      <c r="D3406" s="9"/>
      <c r="E3406" s="9"/>
      <c r="F3406" s="9"/>
      <c r="G3406" s="9"/>
      <c r="H3406" s="9"/>
      <c r="I3406" s="9"/>
    </row>
    <row r="3407" spans="1:9" ht="12" customHeight="1" x14ac:dyDescent="0.25">
      <c r="A3407" s="9"/>
      <c r="B3407" s="9"/>
      <c r="C3407" s="9"/>
      <c r="D3407" s="90" t="s">
        <v>4516</v>
      </c>
      <c r="E3407" s="90"/>
      <c r="F3407" s="90"/>
      <c r="G3407" s="90"/>
      <c r="H3407" s="90"/>
      <c r="I3407" s="90"/>
    </row>
    <row r="3408" spans="1:9" ht="9.9499999999999993" customHeight="1" x14ac:dyDescent="0.25">
      <c r="A3408" s="86"/>
      <c r="B3408" s="86"/>
      <c r="C3408" s="86"/>
      <c r="D3408" s="86"/>
      <c r="E3408" s="9"/>
      <c r="F3408" s="9"/>
      <c r="G3408" s="9"/>
      <c r="H3408" s="9"/>
      <c r="I3408" s="9"/>
    </row>
    <row r="3409" spans="1:9" ht="30.95" customHeight="1" x14ac:dyDescent="0.25">
      <c r="A3409" s="88" t="s">
        <v>2565</v>
      </c>
      <c r="B3409" s="88"/>
      <c r="C3409" s="88"/>
      <c r="D3409" s="88"/>
      <c r="E3409" s="88"/>
      <c r="F3409" s="88"/>
      <c r="G3409" s="88"/>
      <c r="H3409" s="88"/>
      <c r="I3409" s="88"/>
    </row>
    <row r="3410" spans="1:9" ht="15" customHeight="1" x14ac:dyDescent="0.25">
      <c r="A3410" s="89"/>
      <c r="B3410" s="89"/>
      <c r="C3410" s="14" t="s">
        <v>2076</v>
      </c>
      <c r="D3410" s="14" t="s">
        <v>2059</v>
      </c>
      <c r="E3410" s="9"/>
      <c r="F3410" s="9"/>
      <c r="G3410" s="9"/>
      <c r="H3410" s="9"/>
      <c r="I3410" s="9"/>
    </row>
    <row r="3411" spans="1:9" ht="12.95" customHeight="1" x14ac:dyDescent="0.25">
      <c r="A3411" s="15" t="s">
        <v>2077</v>
      </c>
      <c r="B3411" s="16" t="s">
        <v>2076</v>
      </c>
      <c r="C3411" s="17">
        <v>2005.87</v>
      </c>
      <c r="D3411" s="18">
        <v>2005.87</v>
      </c>
      <c r="E3411" s="9"/>
      <c r="F3411" s="9"/>
      <c r="G3411" s="9"/>
      <c r="H3411" s="9"/>
      <c r="I3411" s="9"/>
    </row>
    <row r="3412" spans="1:9" ht="15" customHeight="1" x14ac:dyDescent="0.25">
      <c r="A3412" s="19"/>
      <c r="B3412" s="20"/>
      <c r="C3412" s="21"/>
      <c r="D3412" s="22">
        <v>2005.87</v>
      </c>
      <c r="E3412" s="9"/>
      <c r="F3412" s="9"/>
      <c r="G3412" s="9"/>
      <c r="H3412" s="9"/>
      <c r="I3412" s="9"/>
    </row>
    <row r="3413" spans="1:9" ht="9.9499999999999993" customHeight="1" x14ac:dyDescent="0.25">
      <c r="A3413" s="86"/>
      <c r="B3413" s="86"/>
      <c r="C3413" s="86"/>
      <c r="D3413" s="9"/>
      <c r="E3413" s="9"/>
      <c r="F3413" s="9"/>
      <c r="G3413" s="9"/>
      <c r="H3413" s="9"/>
      <c r="I3413" s="9"/>
    </row>
    <row r="3414" spans="1:9" ht="12" customHeight="1" x14ac:dyDescent="0.25">
      <c r="A3414" s="9"/>
      <c r="B3414" s="9"/>
      <c r="C3414" s="9"/>
      <c r="D3414" s="90" t="s">
        <v>4517</v>
      </c>
      <c r="E3414" s="90"/>
      <c r="F3414" s="90"/>
      <c r="G3414" s="90"/>
      <c r="H3414" s="90"/>
      <c r="I3414" s="90"/>
    </row>
    <row r="3415" spans="1:9" ht="9.9499999999999993" customHeight="1" x14ac:dyDescent="0.25">
      <c r="A3415" s="86"/>
      <c r="B3415" s="86"/>
      <c r="C3415" s="86"/>
      <c r="D3415" s="86"/>
      <c r="E3415" s="9"/>
      <c r="F3415" s="9"/>
      <c r="G3415" s="9"/>
      <c r="H3415" s="9"/>
      <c r="I3415" s="9"/>
    </row>
    <row r="3416" spans="1:9" ht="30.95" customHeight="1" x14ac:dyDescent="0.25">
      <c r="A3416" s="88" t="s">
        <v>2566</v>
      </c>
      <c r="B3416" s="88"/>
      <c r="C3416" s="88"/>
      <c r="D3416" s="88"/>
      <c r="E3416" s="88"/>
      <c r="F3416" s="88"/>
      <c r="G3416" s="88"/>
      <c r="H3416" s="88"/>
      <c r="I3416" s="88"/>
    </row>
    <row r="3417" spans="1:9" ht="15" customHeight="1" x14ac:dyDescent="0.25">
      <c r="A3417" s="89"/>
      <c r="B3417" s="89"/>
      <c r="C3417" s="14" t="s">
        <v>2076</v>
      </c>
      <c r="D3417" s="14" t="s">
        <v>2079</v>
      </c>
      <c r="E3417" s="14" t="s">
        <v>2059</v>
      </c>
      <c r="F3417" s="9"/>
      <c r="G3417" s="9"/>
      <c r="H3417" s="9"/>
      <c r="I3417" s="9"/>
    </row>
    <row r="3418" spans="1:9" ht="18.95" customHeight="1" x14ac:dyDescent="0.25">
      <c r="A3418" s="15" t="s">
        <v>2080</v>
      </c>
      <c r="B3418" s="16" t="s">
        <v>2081</v>
      </c>
      <c r="C3418" s="17">
        <v>202.86</v>
      </c>
      <c r="D3418" s="17">
        <v>0.1</v>
      </c>
      <c r="E3418" s="18">
        <v>20.29</v>
      </c>
      <c r="F3418" s="9"/>
      <c r="G3418" s="9"/>
      <c r="H3418" s="9"/>
      <c r="I3418" s="9"/>
    </row>
    <row r="3419" spans="1:9" ht="15" customHeight="1" x14ac:dyDescent="0.25">
      <c r="A3419" s="19"/>
      <c r="B3419" s="20"/>
      <c r="C3419" s="21"/>
      <c r="D3419" s="21"/>
      <c r="E3419" s="22">
        <v>20.29</v>
      </c>
      <c r="F3419" s="9"/>
      <c r="G3419" s="9"/>
      <c r="H3419" s="9"/>
      <c r="I3419" s="9"/>
    </row>
    <row r="3420" spans="1:9" ht="9.9499999999999993" customHeight="1" x14ac:dyDescent="0.25">
      <c r="A3420" s="86"/>
      <c r="B3420" s="86"/>
      <c r="C3420" s="86"/>
      <c r="D3420" s="9"/>
      <c r="E3420" s="9"/>
      <c r="F3420" s="9"/>
      <c r="G3420" s="9"/>
      <c r="H3420" s="9"/>
      <c r="I3420" s="9"/>
    </row>
    <row r="3421" spans="1:9" ht="12" customHeight="1" x14ac:dyDescent="0.25">
      <c r="A3421" s="9"/>
      <c r="B3421" s="9"/>
      <c r="C3421" s="9"/>
      <c r="D3421" s="90" t="s">
        <v>4518</v>
      </c>
      <c r="E3421" s="90"/>
      <c r="F3421" s="90"/>
      <c r="G3421" s="90"/>
      <c r="H3421" s="90"/>
      <c r="I3421" s="90"/>
    </row>
    <row r="3422" spans="1:9" ht="9.9499999999999993" customHeight="1" x14ac:dyDescent="0.25">
      <c r="A3422" s="86"/>
      <c r="B3422" s="86"/>
      <c r="C3422" s="86"/>
      <c r="D3422" s="86"/>
      <c r="E3422" s="9"/>
      <c r="F3422" s="9"/>
      <c r="G3422" s="9"/>
      <c r="H3422" s="9"/>
      <c r="I3422" s="9"/>
    </row>
    <row r="3423" spans="1:9" ht="30.95" customHeight="1" x14ac:dyDescent="0.25">
      <c r="A3423" s="88" t="s">
        <v>2567</v>
      </c>
      <c r="B3423" s="88"/>
      <c r="C3423" s="88"/>
      <c r="D3423" s="88"/>
      <c r="E3423" s="88"/>
      <c r="F3423" s="88"/>
      <c r="G3423" s="88"/>
      <c r="H3423" s="88"/>
      <c r="I3423" s="88"/>
    </row>
    <row r="3424" spans="1:9" ht="15" customHeight="1" x14ac:dyDescent="0.25">
      <c r="A3424" s="89"/>
      <c r="B3424" s="89"/>
      <c r="C3424" s="14" t="s">
        <v>2076</v>
      </c>
      <c r="D3424" s="14" t="s">
        <v>2079</v>
      </c>
      <c r="E3424" s="14" t="s">
        <v>2058</v>
      </c>
      <c r="F3424" s="14" t="s">
        <v>2059</v>
      </c>
      <c r="G3424" s="9"/>
      <c r="H3424" s="9"/>
      <c r="I3424" s="9"/>
    </row>
    <row r="3425" spans="1:9" ht="27" customHeight="1" x14ac:dyDescent="0.25">
      <c r="A3425" s="15" t="s">
        <v>2083</v>
      </c>
      <c r="B3425" s="16" t="s">
        <v>2084</v>
      </c>
      <c r="C3425" s="17">
        <v>4.3</v>
      </c>
      <c r="D3425" s="17">
        <v>0.1</v>
      </c>
      <c r="E3425" s="17">
        <v>2</v>
      </c>
      <c r="F3425" s="18">
        <v>0.86</v>
      </c>
      <c r="G3425" s="9"/>
      <c r="H3425" s="9"/>
      <c r="I3425" s="9"/>
    </row>
    <row r="3426" spans="1:9" ht="15" customHeight="1" x14ac:dyDescent="0.25">
      <c r="A3426" s="19"/>
      <c r="B3426" s="20"/>
      <c r="C3426" s="21"/>
      <c r="D3426" s="21"/>
      <c r="E3426" s="21"/>
      <c r="F3426" s="22">
        <v>0.86</v>
      </c>
      <c r="G3426" s="9"/>
      <c r="H3426" s="9"/>
      <c r="I3426" s="9"/>
    </row>
    <row r="3427" spans="1:9" ht="9.9499999999999993" customHeight="1" x14ac:dyDescent="0.25">
      <c r="A3427" s="86"/>
      <c r="B3427" s="86"/>
      <c r="C3427" s="86"/>
      <c r="D3427" s="9"/>
      <c r="E3427" s="9"/>
      <c r="F3427" s="9"/>
      <c r="G3427" s="9"/>
      <c r="H3427" s="9"/>
      <c r="I3427" s="9"/>
    </row>
    <row r="3428" spans="1:9" ht="12" customHeight="1" x14ac:dyDescent="0.25">
      <c r="A3428" s="9"/>
      <c r="B3428" s="9"/>
      <c r="C3428" s="9"/>
      <c r="D3428" s="90" t="s">
        <v>4519</v>
      </c>
      <c r="E3428" s="90"/>
      <c r="F3428" s="90"/>
      <c r="G3428" s="90"/>
      <c r="H3428" s="90"/>
      <c r="I3428" s="90"/>
    </row>
    <row r="3429" spans="1:9" ht="9.9499999999999993" customHeight="1" x14ac:dyDescent="0.25">
      <c r="A3429" s="86"/>
      <c r="B3429" s="86"/>
      <c r="C3429" s="86"/>
      <c r="D3429" s="86"/>
      <c r="E3429" s="9"/>
      <c r="F3429" s="9"/>
      <c r="G3429" s="9"/>
      <c r="H3429" s="9"/>
      <c r="I3429" s="9"/>
    </row>
    <row r="3430" spans="1:9" ht="42.95" customHeight="1" x14ac:dyDescent="0.25">
      <c r="A3430" s="88" t="s">
        <v>2568</v>
      </c>
      <c r="B3430" s="88"/>
      <c r="C3430" s="88"/>
      <c r="D3430" s="88"/>
      <c r="E3430" s="88"/>
      <c r="F3430" s="88"/>
      <c r="G3430" s="88"/>
      <c r="H3430" s="88"/>
      <c r="I3430" s="88"/>
    </row>
    <row r="3431" spans="1:9" ht="15" customHeight="1" x14ac:dyDescent="0.25">
      <c r="A3431" s="89"/>
      <c r="B3431" s="89"/>
      <c r="C3431" s="14" t="s">
        <v>2076</v>
      </c>
      <c r="D3431" s="14" t="s">
        <v>2056</v>
      </c>
      <c r="E3431" s="14" t="s">
        <v>2058</v>
      </c>
      <c r="F3431" s="14" t="s">
        <v>2086</v>
      </c>
      <c r="G3431" s="14" t="s">
        <v>2059</v>
      </c>
      <c r="H3431" s="9"/>
      <c r="I3431" s="9"/>
    </row>
    <row r="3432" spans="1:9" ht="18.95" customHeight="1" x14ac:dyDescent="0.25">
      <c r="A3432" s="15" t="s">
        <v>2087</v>
      </c>
      <c r="B3432" s="16" t="s">
        <v>2088</v>
      </c>
      <c r="C3432" s="17">
        <v>2005.87</v>
      </c>
      <c r="D3432" s="17">
        <v>0.1</v>
      </c>
      <c r="E3432" s="17">
        <v>1</v>
      </c>
      <c r="F3432" s="17">
        <v>1.5</v>
      </c>
      <c r="G3432" s="18">
        <v>300.88</v>
      </c>
      <c r="H3432" s="9"/>
      <c r="I3432" s="9"/>
    </row>
    <row r="3433" spans="1:9" ht="18.95" customHeight="1" x14ac:dyDescent="0.25">
      <c r="A3433" s="15" t="s">
        <v>2089</v>
      </c>
      <c r="B3433" s="16" t="s">
        <v>2088</v>
      </c>
      <c r="C3433" s="17">
        <v>202.86</v>
      </c>
      <c r="D3433" s="17">
        <v>0.1</v>
      </c>
      <c r="E3433" s="17">
        <v>1</v>
      </c>
      <c r="F3433" s="17">
        <v>1.5</v>
      </c>
      <c r="G3433" s="18">
        <v>30.43</v>
      </c>
      <c r="H3433" s="9"/>
      <c r="I3433" s="9"/>
    </row>
    <row r="3434" spans="1:9" ht="27" customHeight="1" x14ac:dyDescent="0.25">
      <c r="A3434" s="15" t="s">
        <v>2090</v>
      </c>
      <c r="B3434" s="16" t="s">
        <v>2088</v>
      </c>
      <c r="C3434" s="17">
        <v>4.5999999999999996</v>
      </c>
      <c r="D3434" s="17">
        <v>0.1</v>
      </c>
      <c r="E3434" s="17">
        <v>2</v>
      </c>
      <c r="F3434" s="17">
        <v>1.5</v>
      </c>
      <c r="G3434" s="18">
        <v>1.38</v>
      </c>
      <c r="H3434" s="9"/>
      <c r="I3434" s="9"/>
    </row>
    <row r="3435" spans="1:9" ht="15" customHeight="1" x14ac:dyDescent="0.25">
      <c r="A3435" s="19"/>
      <c r="B3435" s="20"/>
      <c r="C3435" s="21"/>
      <c r="D3435" s="21"/>
      <c r="E3435" s="21"/>
      <c r="F3435" s="21"/>
      <c r="G3435" s="22">
        <v>332.69</v>
      </c>
      <c r="H3435" s="9"/>
      <c r="I3435" s="9"/>
    </row>
    <row r="3436" spans="1:9" ht="9.9499999999999993" customHeight="1" x14ac:dyDescent="0.25">
      <c r="A3436" s="86"/>
      <c r="B3436" s="86"/>
      <c r="C3436" s="86"/>
      <c r="D3436" s="9"/>
      <c r="E3436" s="9"/>
      <c r="F3436" s="9"/>
      <c r="G3436" s="9"/>
      <c r="H3436" s="9"/>
      <c r="I3436" s="9"/>
    </row>
    <row r="3437" spans="1:9" ht="12" customHeight="1" x14ac:dyDescent="0.25">
      <c r="A3437" s="9"/>
      <c r="B3437" s="9"/>
      <c r="C3437" s="9"/>
      <c r="D3437" s="90" t="s">
        <v>4520</v>
      </c>
      <c r="E3437" s="90"/>
      <c r="F3437" s="90"/>
      <c r="G3437" s="90"/>
      <c r="H3437" s="90"/>
      <c r="I3437" s="90"/>
    </row>
    <row r="3438" spans="1:9" ht="9.9499999999999993" customHeight="1" x14ac:dyDescent="0.25">
      <c r="A3438" s="86"/>
      <c r="B3438" s="86"/>
      <c r="C3438" s="86"/>
      <c r="D3438" s="86"/>
      <c r="E3438" s="9"/>
      <c r="F3438" s="9"/>
      <c r="G3438" s="9"/>
      <c r="H3438" s="9"/>
      <c r="I3438" s="9"/>
    </row>
    <row r="3439" spans="1:9" ht="30.95" customHeight="1" x14ac:dyDescent="0.25">
      <c r="A3439" s="88" t="s">
        <v>2569</v>
      </c>
      <c r="B3439" s="88"/>
      <c r="C3439" s="88"/>
      <c r="D3439" s="88"/>
      <c r="E3439" s="88"/>
      <c r="F3439" s="88"/>
      <c r="G3439" s="88"/>
      <c r="H3439" s="88"/>
      <c r="I3439" s="88"/>
    </row>
    <row r="3440" spans="1:9" ht="15" customHeight="1" x14ac:dyDescent="0.25">
      <c r="A3440" s="89"/>
      <c r="B3440" s="89"/>
      <c r="C3440" s="14" t="s">
        <v>2076</v>
      </c>
      <c r="D3440" s="14" t="s">
        <v>2056</v>
      </c>
      <c r="E3440" s="14" t="s">
        <v>2058</v>
      </c>
      <c r="F3440" s="14" t="s">
        <v>2092</v>
      </c>
      <c r="G3440" s="14" t="s">
        <v>2086</v>
      </c>
      <c r="H3440" s="14" t="s">
        <v>2059</v>
      </c>
      <c r="I3440" s="9"/>
    </row>
    <row r="3441" spans="1:9" ht="18.95" customHeight="1" x14ac:dyDescent="0.25">
      <c r="A3441" s="15" t="s">
        <v>2087</v>
      </c>
      <c r="B3441" s="16" t="s">
        <v>2186</v>
      </c>
      <c r="C3441" s="17">
        <v>2005.87</v>
      </c>
      <c r="D3441" s="17">
        <v>0.1</v>
      </c>
      <c r="E3441" s="17">
        <v>1</v>
      </c>
      <c r="F3441" s="17">
        <v>30</v>
      </c>
      <c r="G3441" s="17">
        <v>1.5</v>
      </c>
      <c r="H3441" s="18">
        <v>9026.42</v>
      </c>
      <c r="I3441" s="9"/>
    </row>
    <row r="3442" spans="1:9" ht="18.95" customHeight="1" x14ac:dyDescent="0.25">
      <c r="A3442" s="15" t="s">
        <v>2089</v>
      </c>
      <c r="B3442" s="16" t="s">
        <v>2186</v>
      </c>
      <c r="C3442" s="17">
        <v>202.86</v>
      </c>
      <c r="D3442" s="17">
        <v>0.05</v>
      </c>
      <c r="E3442" s="17">
        <v>1</v>
      </c>
      <c r="F3442" s="17">
        <v>30</v>
      </c>
      <c r="G3442" s="17">
        <v>1.5</v>
      </c>
      <c r="H3442" s="18">
        <v>456.44</v>
      </c>
      <c r="I3442" s="9"/>
    </row>
    <row r="3443" spans="1:9" ht="27" customHeight="1" x14ac:dyDescent="0.25">
      <c r="A3443" s="15" t="s">
        <v>2090</v>
      </c>
      <c r="B3443" s="16" t="s">
        <v>2186</v>
      </c>
      <c r="C3443" s="17">
        <v>4.5999999999999996</v>
      </c>
      <c r="D3443" s="17">
        <v>0.1</v>
      </c>
      <c r="E3443" s="17">
        <v>2</v>
      </c>
      <c r="F3443" s="17">
        <v>30</v>
      </c>
      <c r="G3443" s="17">
        <v>1.5</v>
      </c>
      <c r="H3443" s="18">
        <v>41.4</v>
      </c>
      <c r="I3443" s="9"/>
    </row>
    <row r="3444" spans="1:9" ht="15" customHeight="1" x14ac:dyDescent="0.25">
      <c r="A3444" s="19"/>
      <c r="B3444" s="20"/>
      <c r="C3444" s="21"/>
      <c r="D3444" s="21"/>
      <c r="E3444" s="21"/>
      <c r="F3444" s="21"/>
      <c r="G3444" s="21"/>
      <c r="H3444" s="22">
        <v>9524.26</v>
      </c>
      <c r="I3444" s="9"/>
    </row>
    <row r="3445" spans="1:9" ht="9.9499999999999993" customHeight="1" x14ac:dyDescent="0.25">
      <c r="A3445" s="86"/>
      <c r="B3445" s="86"/>
      <c r="C3445" s="86"/>
      <c r="D3445" s="9"/>
      <c r="E3445" s="9"/>
      <c r="F3445" s="9"/>
      <c r="G3445" s="9"/>
      <c r="H3445" s="9"/>
      <c r="I3445" s="9"/>
    </row>
    <row r="3446" spans="1:9" ht="12" customHeight="1" x14ac:dyDescent="0.25">
      <c r="A3446" s="9"/>
      <c r="B3446" s="9"/>
      <c r="C3446" s="9"/>
      <c r="D3446" s="90" t="s">
        <v>4521</v>
      </c>
      <c r="E3446" s="90"/>
      <c r="F3446" s="90"/>
      <c r="G3446" s="90"/>
      <c r="H3446" s="90"/>
      <c r="I3446" s="90"/>
    </row>
    <row r="3447" spans="1:9" ht="9.9499999999999993" customHeight="1" x14ac:dyDescent="0.25">
      <c r="A3447" s="86"/>
      <c r="B3447" s="86"/>
      <c r="C3447" s="86"/>
      <c r="D3447" s="86"/>
      <c r="E3447" s="9"/>
      <c r="F3447" s="9"/>
      <c r="G3447" s="9"/>
      <c r="H3447" s="9"/>
      <c r="I3447" s="9"/>
    </row>
    <row r="3448" spans="1:9" ht="42.95" customHeight="1" x14ac:dyDescent="0.25">
      <c r="A3448" s="88" t="s">
        <v>2570</v>
      </c>
      <c r="B3448" s="88"/>
      <c r="C3448" s="88"/>
      <c r="D3448" s="88"/>
      <c r="E3448" s="88"/>
      <c r="F3448" s="88"/>
      <c r="G3448" s="88"/>
      <c r="H3448" s="88"/>
      <c r="I3448" s="88"/>
    </row>
    <row r="3449" spans="1:9" ht="15" customHeight="1" x14ac:dyDescent="0.25">
      <c r="A3449" s="89"/>
      <c r="B3449" s="89"/>
      <c r="C3449" s="14" t="s">
        <v>2076</v>
      </c>
      <c r="D3449" s="14" t="s">
        <v>2056</v>
      </c>
      <c r="E3449" s="14" t="s">
        <v>2058</v>
      </c>
      <c r="F3449" s="14" t="s">
        <v>2092</v>
      </c>
      <c r="G3449" s="14" t="s">
        <v>2086</v>
      </c>
      <c r="H3449" s="14" t="s">
        <v>2059</v>
      </c>
      <c r="I3449" s="9"/>
    </row>
    <row r="3450" spans="1:9" ht="18.95" customHeight="1" x14ac:dyDescent="0.25">
      <c r="A3450" s="15" t="s">
        <v>2087</v>
      </c>
      <c r="B3450" s="16" t="s">
        <v>2186</v>
      </c>
      <c r="C3450" s="17">
        <v>2005.87</v>
      </c>
      <c r="D3450" s="17">
        <v>0.1</v>
      </c>
      <c r="E3450" s="17">
        <v>1</v>
      </c>
      <c r="F3450" s="17">
        <v>12</v>
      </c>
      <c r="G3450" s="17">
        <v>1.5</v>
      </c>
      <c r="H3450" s="18">
        <v>3610.57</v>
      </c>
      <c r="I3450" s="9"/>
    </row>
    <row r="3451" spans="1:9" ht="18.95" customHeight="1" x14ac:dyDescent="0.25">
      <c r="A3451" s="15" t="s">
        <v>2089</v>
      </c>
      <c r="B3451" s="16" t="s">
        <v>2186</v>
      </c>
      <c r="C3451" s="17">
        <v>202.86</v>
      </c>
      <c r="D3451" s="17">
        <v>0.1</v>
      </c>
      <c r="E3451" s="17">
        <v>1</v>
      </c>
      <c r="F3451" s="17">
        <v>12</v>
      </c>
      <c r="G3451" s="17">
        <v>1.5</v>
      </c>
      <c r="H3451" s="18">
        <v>365.15</v>
      </c>
      <c r="I3451" s="9"/>
    </row>
    <row r="3452" spans="1:9" ht="27" customHeight="1" x14ac:dyDescent="0.25">
      <c r="A3452" s="15" t="s">
        <v>2090</v>
      </c>
      <c r="B3452" s="16" t="s">
        <v>2186</v>
      </c>
      <c r="C3452" s="17">
        <v>4.5999999999999996</v>
      </c>
      <c r="D3452" s="17">
        <v>0.1</v>
      </c>
      <c r="E3452" s="17">
        <v>2</v>
      </c>
      <c r="F3452" s="17">
        <v>12</v>
      </c>
      <c r="G3452" s="17">
        <v>1.5</v>
      </c>
      <c r="H3452" s="18">
        <v>16.559999999999999</v>
      </c>
      <c r="I3452" s="9"/>
    </row>
    <row r="3453" spans="1:9" ht="15" customHeight="1" x14ac:dyDescent="0.25">
      <c r="A3453" s="19"/>
      <c r="B3453" s="20"/>
      <c r="C3453" s="21"/>
      <c r="D3453" s="21"/>
      <c r="E3453" s="21"/>
      <c r="F3453" s="21"/>
      <c r="G3453" s="21"/>
      <c r="H3453" s="22">
        <v>3992.28</v>
      </c>
      <c r="I3453" s="9"/>
    </row>
    <row r="3454" spans="1:9" ht="9.9499999999999993" customHeight="1" x14ac:dyDescent="0.25">
      <c r="A3454" s="86"/>
      <c r="B3454" s="86"/>
      <c r="C3454" s="86"/>
      <c r="D3454" s="9"/>
      <c r="E3454" s="9"/>
      <c r="F3454" s="9"/>
      <c r="G3454" s="9"/>
      <c r="H3454" s="9"/>
      <c r="I3454" s="9"/>
    </row>
    <row r="3455" spans="1:9" ht="12" customHeight="1" x14ac:dyDescent="0.25">
      <c r="A3455" s="9"/>
      <c r="B3455" s="9"/>
      <c r="C3455" s="9"/>
      <c r="D3455" s="90" t="s">
        <v>4522</v>
      </c>
      <c r="E3455" s="90"/>
      <c r="F3455" s="90"/>
      <c r="G3455" s="90"/>
      <c r="H3455" s="90"/>
      <c r="I3455" s="90"/>
    </row>
    <row r="3456" spans="1:9" ht="9.9499999999999993" customHeight="1" x14ac:dyDescent="0.25">
      <c r="A3456" s="86"/>
      <c r="B3456" s="86"/>
      <c r="C3456" s="86"/>
      <c r="D3456" s="86"/>
      <c r="E3456" s="9"/>
      <c r="F3456" s="9"/>
      <c r="G3456" s="9"/>
      <c r="H3456" s="9"/>
      <c r="I3456" s="9"/>
    </row>
    <row r="3457" spans="1:9" ht="20.100000000000001" customHeight="1" x14ac:dyDescent="0.25">
      <c r="A3457" s="88" t="s">
        <v>2571</v>
      </c>
      <c r="B3457" s="88"/>
      <c r="C3457" s="88"/>
      <c r="D3457" s="88"/>
      <c r="E3457" s="88"/>
      <c r="F3457" s="88"/>
      <c r="G3457" s="88"/>
      <c r="H3457" s="88"/>
      <c r="I3457" s="88"/>
    </row>
    <row r="3458" spans="1:9" ht="15" customHeight="1" x14ac:dyDescent="0.25">
      <c r="A3458" s="89"/>
      <c r="B3458" s="89"/>
      <c r="C3458" s="14" t="s">
        <v>2076</v>
      </c>
      <c r="D3458" s="14" t="s">
        <v>2056</v>
      </c>
      <c r="E3458" s="14" t="s">
        <v>2086</v>
      </c>
      <c r="F3458" s="14" t="s">
        <v>2059</v>
      </c>
      <c r="G3458" s="9"/>
      <c r="H3458" s="9"/>
      <c r="I3458" s="9"/>
    </row>
    <row r="3459" spans="1:9" ht="18.95" customHeight="1" x14ac:dyDescent="0.25">
      <c r="A3459" s="15" t="s">
        <v>2096</v>
      </c>
      <c r="B3459" s="16" t="s">
        <v>2097</v>
      </c>
      <c r="C3459" s="17">
        <v>2005.87</v>
      </c>
      <c r="D3459" s="17">
        <v>0.1</v>
      </c>
      <c r="E3459" s="17">
        <v>1.5</v>
      </c>
      <c r="F3459" s="18">
        <v>300.88</v>
      </c>
      <c r="G3459" s="9"/>
      <c r="H3459" s="9"/>
      <c r="I3459" s="9"/>
    </row>
    <row r="3460" spans="1:9" ht="15" customHeight="1" x14ac:dyDescent="0.25">
      <c r="A3460" s="19"/>
      <c r="B3460" s="20"/>
      <c r="C3460" s="21"/>
      <c r="D3460" s="21"/>
      <c r="E3460" s="21"/>
      <c r="F3460" s="22">
        <v>300.88</v>
      </c>
      <c r="G3460" s="9"/>
      <c r="H3460" s="9"/>
      <c r="I3460" s="9"/>
    </row>
    <row r="3461" spans="1:9" ht="9.9499999999999993" customHeight="1" x14ac:dyDescent="0.25">
      <c r="A3461" s="86"/>
      <c r="B3461" s="86"/>
      <c r="C3461" s="86"/>
      <c r="D3461" s="9"/>
      <c r="E3461" s="9"/>
      <c r="F3461" s="9"/>
      <c r="G3461" s="9"/>
      <c r="H3461" s="9"/>
      <c r="I3461" s="9"/>
    </row>
    <row r="3462" spans="1:9" ht="12" customHeight="1" x14ac:dyDescent="0.25">
      <c r="A3462" s="9"/>
      <c r="B3462" s="9"/>
      <c r="C3462" s="9"/>
      <c r="D3462" s="90" t="s">
        <v>4523</v>
      </c>
      <c r="E3462" s="90"/>
      <c r="F3462" s="90"/>
      <c r="G3462" s="90"/>
      <c r="H3462" s="90"/>
      <c r="I3462" s="90"/>
    </row>
    <row r="3463" spans="1:9" ht="9.9499999999999993" customHeight="1" x14ac:dyDescent="0.25">
      <c r="A3463" s="86"/>
      <c r="B3463" s="86"/>
      <c r="C3463" s="86"/>
      <c r="D3463" s="86"/>
      <c r="E3463" s="9"/>
      <c r="F3463" s="9"/>
      <c r="G3463" s="9"/>
      <c r="H3463" s="9"/>
      <c r="I3463" s="9"/>
    </row>
    <row r="3464" spans="1:9" ht="30.95" customHeight="1" x14ac:dyDescent="0.25">
      <c r="A3464" s="88" t="s">
        <v>2572</v>
      </c>
      <c r="B3464" s="88"/>
      <c r="C3464" s="88"/>
      <c r="D3464" s="88"/>
      <c r="E3464" s="88"/>
      <c r="F3464" s="88"/>
      <c r="G3464" s="88"/>
      <c r="H3464" s="88"/>
      <c r="I3464" s="88"/>
    </row>
    <row r="3465" spans="1:9" ht="15" customHeight="1" x14ac:dyDescent="0.25">
      <c r="A3465" s="89"/>
      <c r="B3465" s="89"/>
      <c r="C3465" s="14" t="s">
        <v>2076</v>
      </c>
      <c r="D3465" s="14" t="s">
        <v>2079</v>
      </c>
      <c r="E3465" s="14" t="s">
        <v>2092</v>
      </c>
      <c r="F3465" s="14" t="s">
        <v>2086</v>
      </c>
      <c r="G3465" s="14" t="s">
        <v>2059</v>
      </c>
      <c r="H3465" s="9"/>
      <c r="I3465" s="9"/>
    </row>
    <row r="3466" spans="1:9" ht="27" customHeight="1" x14ac:dyDescent="0.25">
      <c r="A3466" s="15" t="s">
        <v>2099</v>
      </c>
      <c r="B3466" s="16" t="s">
        <v>2100</v>
      </c>
      <c r="C3466" s="17">
        <v>202.86</v>
      </c>
      <c r="D3466" s="17">
        <v>0.1</v>
      </c>
      <c r="E3466" s="17">
        <v>29.7</v>
      </c>
      <c r="F3466" s="17">
        <v>1.5</v>
      </c>
      <c r="G3466" s="18">
        <v>903.74</v>
      </c>
      <c r="H3466" s="9"/>
      <c r="I3466" s="9"/>
    </row>
    <row r="3467" spans="1:9" ht="15" customHeight="1" x14ac:dyDescent="0.25">
      <c r="A3467" s="19"/>
      <c r="B3467" s="20"/>
      <c r="C3467" s="21"/>
      <c r="D3467" s="21"/>
      <c r="E3467" s="21"/>
      <c r="F3467" s="21"/>
      <c r="G3467" s="22">
        <v>903.74</v>
      </c>
      <c r="H3467" s="9"/>
      <c r="I3467" s="9"/>
    </row>
    <row r="3468" spans="1:9" ht="9.9499999999999993" customHeight="1" x14ac:dyDescent="0.25">
      <c r="A3468" s="86"/>
      <c r="B3468" s="86"/>
      <c r="C3468" s="86"/>
      <c r="D3468" s="9"/>
      <c r="E3468" s="9"/>
      <c r="F3468" s="9"/>
      <c r="G3468" s="9"/>
      <c r="H3468" s="9"/>
      <c r="I3468" s="9"/>
    </row>
    <row r="3469" spans="1:9" ht="12" customHeight="1" x14ac:dyDescent="0.25">
      <c r="A3469" s="9"/>
      <c r="B3469" s="9"/>
      <c r="C3469" s="9"/>
      <c r="D3469" s="90" t="s">
        <v>4524</v>
      </c>
      <c r="E3469" s="90"/>
      <c r="F3469" s="90"/>
      <c r="G3469" s="90"/>
      <c r="H3469" s="90"/>
      <c r="I3469" s="90"/>
    </row>
    <row r="3470" spans="1:9" ht="9.9499999999999993" customHeight="1" x14ac:dyDescent="0.25">
      <c r="A3470" s="86"/>
      <c r="B3470" s="86"/>
      <c r="C3470" s="86"/>
      <c r="D3470" s="86"/>
      <c r="E3470" s="9"/>
      <c r="F3470" s="9"/>
      <c r="G3470" s="9"/>
      <c r="H3470" s="9"/>
      <c r="I3470" s="9"/>
    </row>
    <row r="3471" spans="1:9" ht="30.95" customHeight="1" x14ac:dyDescent="0.25">
      <c r="A3471" s="88" t="s">
        <v>2573</v>
      </c>
      <c r="B3471" s="88"/>
      <c r="C3471" s="88"/>
      <c r="D3471" s="88"/>
      <c r="E3471" s="88"/>
      <c r="F3471" s="88"/>
      <c r="G3471" s="88"/>
      <c r="H3471" s="88"/>
      <c r="I3471" s="88"/>
    </row>
    <row r="3472" spans="1:9" ht="15" customHeight="1" x14ac:dyDescent="0.25">
      <c r="A3472" s="89"/>
      <c r="B3472" s="89"/>
      <c r="C3472" s="14" t="s">
        <v>2076</v>
      </c>
      <c r="D3472" s="14" t="s">
        <v>2079</v>
      </c>
      <c r="E3472" s="14" t="s">
        <v>2059</v>
      </c>
      <c r="F3472" s="9"/>
      <c r="G3472" s="9"/>
      <c r="H3472" s="9"/>
      <c r="I3472" s="9"/>
    </row>
    <row r="3473" spans="1:9" ht="18.95" customHeight="1" x14ac:dyDescent="0.25">
      <c r="A3473" s="15" t="s">
        <v>2080</v>
      </c>
      <c r="B3473" s="16" t="s">
        <v>2081</v>
      </c>
      <c r="C3473" s="17">
        <v>202.86</v>
      </c>
      <c r="D3473" s="17">
        <v>0.1</v>
      </c>
      <c r="E3473" s="18">
        <v>20.29</v>
      </c>
      <c r="F3473" s="9"/>
      <c r="G3473" s="9"/>
      <c r="H3473" s="9"/>
      <c r="I3473" s="9"/>
    </row>
    <row r="3474" spans="1:9" ht="15" customHeight="1" x14ac:dyDescent="0.25">
      <c r="A3474" s="19"/>
      <c r="B3474" s="20"/>
      <c r="C3474" s="21"/>
      <c r="D3474" s="21"/>
      <c r="E3474" s="22">
        <v>20.29</v>
      </c>
      <c r="F3474" s="9"/>
      <c r="G3474" s="9"/>
      <c r="H3474" s="9"/>
      <c r="I3474" s="9"/>
    </row>
    <row r="3475" spans="1:9" ht="9.9499999999999993" customHeight="1" x14ac:dyDescent="0.25">
      <c r="A3475" s="86"/>
      <c r="B3475" s="86"/>
      <c r="C3475" s="86"/>
      <c r="D3475" s="9"/>
      <c r="E3475" s="9"/>
      <c r="F3475" s="9"/>
      <c r="G3475" s="9"/>
      <c r="H3475" s="9"/>
      <c r="I3475" s="9"/>
    </row>
    <row r="3476" spans="1:9" ht="12" customHeight="1" x14ac:dyDescent="0.25">
      <c r="A3476" s="9"/>
      <c r="B3476" s="9"/>
      <c r="C3476" s="9"/>
      <c r="D3476" s="90" t="s">
        <v>4518</v>
      </c>
      <c r="E3476" s="90"/>
      <c r="F3476" s="90"/>
      <c r="G3476" s="90"/>
      <c r="H3476" s="90"/>
      <c r="I3476" s="90"/>
    </row>
    <row r="3477" spans="1:9" ht="9.9499999999999993" customHeight="1" x14ac:dyDescent="0.25">
      <c r="A3477" s="86"/>
      <c r="B3477" s="86"/>
      <c r="C3477" s="86"/>
      <c r="D3477" s="86"/>
      <c r="E3477" s="9"/>
      <c r="F3477" s="9"/>
      <c r="G3477" s="9"/>
      <c r="H3477" s="9"/>
      <c r="I3477" s="9"/>
    </row>
    <row r="3478" spans="1:9" ht="30.95" customHeight="1" x14ac:dyDescent="0.25">
      <c r="A3478" s="88" t="s">
        <v>2574</v>
      </c>
      <c r="B3478" s="88"/>
      <c r="C3478" s="88"/>
      <c r="D3478" s="88"/>
      <c r="E3478" s="88"/>
      <c r="F3478" s="88"/>
      <c r="G3478" s="88"/>
      <c r="H3478" s="88"/>
      <c r="I3478" s="88"/>
    </row>
    <row r="3479" spans="1:9" ht="15" customHeight="1" x14ac:dyDescent="0.25">
      <c r="A3479" s="89"/>
      <c r="B3479" s="89"/>
      <c r="C3479" s="14" t="s">
        <v>2076</v>
      </c>
      <c r="D3479" s="14" t="s">
        <v>2059</v>
      </c>
      <c r="E3479" s="9"/>
      <c r="F3479" s="9"/>
      <c r="G3479" s="9"/>
      <c r="H3479" s="9"/>
      <c r="I3479" s="9"/>
    </row>
    <row r="3480" spans="1:9" ht="18.95" customHeight="1" x14ac:dyDescent="0.25">
      <c r="A3480" s="15" t="s">
        <v>2170</v>
      </c>
      <c r="B3480" s="16" t="s">
        <v>2076</v>
      </c>
      <c r="C3480" s="17">
        <v>202.86</v>
      </c>
      <c r="D3480" s="18">
        <v>202.86</v>
      </c>
      <c r="E3480" s="9"/>
      <c r="F3480" s="9"/>
      <c r="G3480" s="9"/>
      <c r="H3480" s="9"/>
      <c r="I3480" s="9"/>
    </row>
    <row r="3481" spans="1:9" ht="15" customHeight="1" x14ac:dyDescent="0.25">
      <c r="A3481" s="19"/>
      <c r="B3481" s="20"/>
      <c r="C3481" s="21"/>
      <c r="D3481" s="22">
        <v>202.86</v>
      </c>
      <c r="E3481" s="9"/>
      <c r="F3481" s="9"/>
      <c r="G3481" s="9"/>
      <c r="H3481" s="9"/>
      <c r="I3481" s="9"/>
    </row>
    <row r="3482" spans="1:9" ht="9.9499999999999993" customHeight="1" x14ac:dyDescent="0.25">
      <c r="A3482" s="86"/>
      <c r="B3482" s="86"/>
      <c r="C3482" s="86"/>
      <c r="D3482" s="9"/>
      <c r="E3482" s="9"/>
      <c r="F3482" s="9"/>
      <c r="G3482" s="9"/>
      <c r="H3482" s="9"/>
      <c r="I3482" s="9"/>
    </row>
    <row r="3483" spans="1:9" ht="12" customHeight="1" x14ac:dyDescent="0.25">
      <c r="A3483" s="9"/>
      <c r="B3483" s="9"/>
      <c r="C3483" s="9"/>
      <c r="D3483" s="90" t="s">
        <v>4525</v>
      </c>
      <c r="E3483" s="90"/>
      <c r="F3483" s="90"/>
      <c r="G3483" s="90"/>
      <c r="H3483" s="90"/>
      <c r="I3483" s="90"/>
    </row>
    <row r="3484" spans="1:9" ht="9.9499999999999993" customHeight="1" x14ac:dyDescent="0.25">
      <c r="A3484" s="86"/>
      <c r="B3484" s="86"/>
      <c r="C3484" s="86"/>
      <c r="D3484" s="86"/>
      <c r="E3484" s="9"/>
      <c r="F3484" s="9"/>
      <c r="G3484" s="9"/>
      <c r="H3484" s="9"/>
      <c r="I3484" s="9"/>
    </row>
    <row r="3485" spans="1:9" ht="42.95" customHeight="1" x14ac:dyDescent="0.25">
      <c r="A3485" s="88" t="s">
        <v>2575</v>
      </c>
      <c r="B3485" s="88"/>
      <c r="C3485" s="88"/>
      <c r="D3485" s="88"/>
      <c r="E3485" s="88"/>
      <c r="F3485" s="88"/>
      <c r="G3485" s="88"/>
      <c r="H3485" s="88"/>
      <c r="I3485" s="88"/>
    </row>
    <row r="3486" spans="1:9" ht="15" customHeight="1" x14ac:dyDescent="0.25">
      <c r="A3486" s="89"/>
      <c r="B3486" s="89"/>
      <c r="C3486" s="14" t="s">
        <v>2069</v>
      </c>
      <c r="D3486" s="14" t="s">
        <v>2058</v>
      </c>
      <c r="E3486" s="14" t="s">
        <v>2059</v>
      </c>
      <c r="F3486" s="9"/>
      <c r="G3486" s="9"/>
      <c r="H3486" s="9"/>
      <c r="I3486" s="9"/>
    </row>
    <row r="3487" spans="1:9" ht="12.95" customHeight="1" x14ac:dyDescent="0.25">
      <c r="A3487" s="15"/>
      <c r="B3487" s="16" t="s">
        <v>2104</v>
      </c>
      <c r="C3487" s="17">
        <v>144.96</v>
      </c>
      <c r="D3487" s="17">
        <v>1</v>
      </c>
      <c r="E3487" s="18">
        <v>144.96</v>
      </c>
      <c r="F3487" s="9"/>
      <c r="G3487" s="9"/>
      <c r="H3487" s="9"/>
      <c r="I3487" s="9"/>
    </row>
    <row r="3488" spans="1:9" ht="15" customHeight="1" x14ac:dyDescent="0.25">
      <c r="A3488" s="19"/>
      <c r="B3488" s="20"/>
      <c r="C3488" s="21"/>
      <c r="D3488" s="21"/>
      <c r="E3488" s="22">
        <v>144.96</v>
      </c>
      <c r="F3488" s="9"/>
      <c r="G3488" s="9"/>
      <c r="H3488" s="9"/>
      <c r="I3488" s="9"/>
    </row>
    <row r="3489" spans="1:9" ht="9.9499999999999993" customHeight="1" x14ac:dyDescent="0.25">
      <c r="A3489" s="86"/>
      <c r="B3489" s="86"/>
      <c r="C3489" s="86"/>
      <c r="D3489" s="9"/>
      <c r="E3489" s="9"/>
      <c r="F3489" s="9"/>
      <c r="G3489" s="9"/>
      <c r="H3489" s="9"/>
      <c r="I3489" s="9"/>
    </row>
    <row r="3490" spans="1:9" ht="12" customHeight="1" x14ac:dyDescent="0.25">
      <c r="A3490" s="9"/>
      <c r="B3490" s="9"/>
      <c r="C3490" s="9"/>
      <c r="D3490" s="90" t="s">
        <v>4526</v>
      </c>
      <c r="E3490" s="90"/>
      <c r="F3490" s="90"/>
      <c r="G3490" s="90"/>
      <c r="H3490" s="90"/>
      <c r="I3490" s="90"/>
    </row>
    <row r="3491" spans="1:9" ht="9.9499999999999993" customHeight="1" x14ac:dyDescent="0.25">
      <c r="A3491" s="86"/>
      <c r="B3491" s="86"/>
      <c r="C3491" s="86"/>
      <c r="D3491" s="86"/>
      <c r="E3491" s="9"/>
      <c r="F3491" s="9"/>
      <c r="G3491" s="9"/>
      <c r="H3491" s="9"/>
      <c r="I3491" s="9"/>
    </row>
    <row r="3492" spans="1:9" ht="30.95" customHeight="1" x14ac:dyDescent="0.25">
      <c r="A3492" s="88" t="s">
        <v>2576</v>
      </c>
      <c r="B3492" s="88"/>
      <c r="C3492" s="88"/>
      <c r="D3492" s="88"/>
      <c r="E3492" s="88"/>
      <c r="F3492" s="88"/>
      <c r="G3492" s="88"/>
      <c r="H3492" s="88"/>
      <c r="I3492" s="88"/>
    </row>
    <row r="3493" spans="1:9" ht="15" customHeight="1" x14ac:dyDescent="0.25">
      <c r="A3493" s="89"/>
      <c r="B3493" s="89"/>
      <c r="C3493" s="14" t="s">
        <v>2069</v>
      </c>
      <c r="D3493" s="14" t="s">
        <v>2058</v>
      </c>
      <c r="E3493" s="14" t="s">
        <v>2059</v>
      </c>
      <c r="F3493" s="9"/>
      <c r="G3493" s="9"/>
      <c r="H3493" s="9"/>
      <c r="I3493" s="9"/>
    </row>
    <row r="3494" spans="1:9" ht="12.95" customHeight="1" x14ac:dyDescent="0.25">
      <c r="A3494" s="15"/>
      <c r="B3494" s="16" t="s">
        <v>2104</v>
      </c>
      <c r="C3494" s="17">
        <v>144.96</v>
      </c>
      <c r="D3494" s="17">
        <v>1</v>
      </c>
      <c r="E3494" s="18">
        <v>144.96</v>
      </c>
      <c r="F3494" s="9"/>
      <c r="G3494" s="9"/>
      <c r="H3494" s="9"/>
      <c r="I3494" s="9"/>
    </row>
    <row r="3495" spans="1:9" ht="15" customHeight="1" x14ac:dyDescent="0.25">
      <c r="A3495" s="19"/>
      <c r="B3495" s="20"/>
      <c r="C3495" s="21"/>
      <c r="D3495" s="21"/>
      <c r="E3495" s="22">
        <v>144.96</v>
      </c>
      <c r="F3495" s="9"/>
      <c r="G3495" s="9"/>
      <c r="H3495" s="9"/>
      <c r="I3495" s="9"/>
    </row>
    <row r="3496" spans="1:9" ht="9.9499999999999993" customHeight="1" x14ac:dyDescent="0.25">
      <c r="A3496" s="86"/>
      <c r="B3496" s="86"/>
      <c r="C3496" s="86"/>
      <c r="D3496" s="9"/>
      <c r="E3496" s="9"/>
      <c r="F3496" s="9"/>
      <c r="G3496" s="9"/>
      <c r="H3496" s="9"/>
      <c r="I3496" s="9"/>
    </row>
    <row r="3497" spans="1:9" ht="12" customHeight="1" x14ac:dyDescent="0.25">
      <c r="A3497" s="9"/>
      <c r="B3497" s="9"/>
      <c r="C3497" s="9"/>
      <c r="D3497" s="90" t="s">
        <v>4526</v>
      </c>
      <c r="E3497" s="90"/>
      <c r="F3497" s="90"/>
      <c r="G3497" s="90"/>
      <c r="H3497" s="90"/>
      <c r="I3497" s="90"/>
    </row>
    <row r="3498" spans="1:9" ht="9.9499999999999993" customHeight="1" x14ac:dyDescent="0.25">
      <c r="A3498" s="86"/>
      <c r="B3498" s="86"/>
      <c r="C3498" s="86"/>
      <c r="D3498" s="86"/>
      <c r="E3498" s="9"/>
      <c r="F3498" s="9"/>
      <c r="G3498" s="9"/>
      <c r="H3498" s="9"/>
      <c r="I3498" s="9"/>
    </row>
    <row r="3499" spans="1:9" ht="42.95" customHeight="1" x14ac:dyDescent="0.25">
      <c r="A3499" s="88" t="s">
        <v>2577</v>
      </c>
      <c r="B3499" s="88"/>
      <c r="C3499" s="88"/>
      <c r="D3499" s="88"/>
      <c r="E3499" s="88"/>
      <c r="F3499" s="88"/>
      <c r="G3499" s="88"/>
      <c r="H3499" s="88"/>
      <c r="I3499" s="88"/>
    </row>
    <row r="3500" spans="1:9" ht="15" customHeight="1" x14ac:dyDescent="0.25">
      <c r="A3500" s="89"/>
      <c r="B3500" s="89"/>
      <c r="C3500" s="14" t="s">
        <v>2058</v>
      </c>
      <c r="D3500" s="14" t="s">
        <v>2059</v>
      </c>
      <c r="E3500" s="9"/>
      <c r="F3500" s="9"/>
      <c r="G3500" s="9"/>
      <c r="H3500" s="9"/>
      <c r="I3500" s="9"/>
    </row>
    <row r="3501" spans="1:9" ht="12.95" customHeight="1" x14ac:dyDescent="0.25">
      <c r="A3501" s="15"/>
      <c r="B3501" s="16" t="s">
        <v>2058</v>
      </c>
      <c r="C3501" s="17">
        <v>2</v>
      </c>
      <c r="D3501" s="18">
        <v>2</v>
      </c>
      <c r="E3501" s="9"/>
      <c r="F3501" s="9"/>
      <c r="G3501" s="9"/>
      <c r="H3501" s="9"/>
      <c r="I3501" s="9"/>
    </row>
    <row r="3502" spans="1:9" ht="15" customHeight="1" x14ac:dyDescent="0.25">
      <c r="A3502" s="19"/>
      <c r="B3502" s="20"/>
      <c r="C3502" s="21"/>
      <c r="D3502" s="22">
        <v>2</v>
      </c>
      <c r="E3502" s="9"/>
      <c r="F3502" s="9"/>
      <c r="G3502" s="9"/>
      <c r="H3502" s="9"/>
      <c r="I3502" s="9"/>
    </row>
    <row r="3503" spans="1:9" ht="9.9499999999999993" customHeight="1" x14ac:dyDescent="0.25">
      <c r="A3503" s="86"/>
      <c r="B3503" s="86"/>
      <c r="C3503" s="86"/>
      <c r="D3503" s="9"/>
      <c r="E3503" s="9"/>
      <c r="F3503" s="9"/>
      <c r="G3503" s="9"/>
      <c r="H3503" s="9"/>
      <c r="I3503" s="9"/>
    </row>
    <row r="3504" spans="1:9" ht="12" customHeight="1" x14ac:dyDescent="0.25">
      <c r="A3504" s="9"/>
      <c r="B3504" s="9"/>
      <c r="C3504" s="9"/>
      <c r="D3504" s="90" t="s">
        <v>4257</v>
      </c>
      <c r="E3504" s="90"/>
      <c r="F3504" s="90"/>
      <c r="G3504" s="90"/>
      <c r="H3504" s="90"/>
      <c r="I3504" s="90"/>
    </row>
    <row r="3505" spans="1:9" ht="9.9499999999999993" customHeight="1" x14ac:dyDescent="0.25">
      <c r="A3505" s="86"/>
      <c r="B3505" s="86"/>
      <c r="C3505" s="86"/>
      <c r="D3505" s="86"/>
      <c r="E3505" s="9"/>
      <c r="F3505" s="9"/>
      <c r="G3505" s="9"/>
      <c r="H3505" s="9"/>
      <c r="I3505" s="9"/>
    </row>
    <row r="3506" spans="1:9" ht="30.95" customHeight="1" x14ac:dyDescent="0.25">
      <c r="A3506" s="88" t="s">
        <v>2578</v>
      </c>
      <c r="B3506" s="88"/>
      <c r="C3506" s="88"/>
      <c r="D3506" s="88"/>
      <c r="E3506" s="88"/>
      <c r="F3506" s="88"/>
      <c r="G3506" s="88"/>
      <c r="H3506" s="88"/>
      <c r="I3506" s="88"/>
    </row>
    <row r="3507" spans="1:9" ht="15" customHeight="1" x14ac:dyDescent="0.25">
      <c r="A3507" s="89"/>
      <c r="B3507" s="89"/>
      <c r="C3507" s="14" t="s">
        <v>2076</v>
      </c>
      <c r="D3507" s="14" t="s">
        <v>2059</v>
      </c>
      <c r="E3507" s="9"/>
      <c r="F3507" s="9"/>
      <c r="G3507" s="9"/>
      <c r="H3507" s="9"/>
      <c r="I3507" s="9"/>
    </row>
    <row r="3508" spans="1:9" ht="12.95" customHeight="1" x14ac:dyDescent="0.25">
      <c r="A3508" s="15" t="s">
        <v>2108</v>
      </c>
      <c r="B3508" s="16" t="s">
        <v>2076</v>
      </c>
      <c r="C3508" s="17">
        <v>202.86</v>
      </c>
      <c r="D3508" s="18">
        <v>202.86</v>
      </c>
      <c r="E3508" s="9"/>
      <c r="F3508" s="9"/>
      <c r="G3508" s="9"/>
      <c r="H3508" s="9"/>
      <c r="I3508" s="9"/>
    </row>
    <row r="3509" spans="1:9" ht="15" customHeight="1" x14ac:dyDescent="0.25">
      <c r="A3509" s="19"/>
      <c r="B3509" s="20"/>
      <c r="C3509" s="21"/>
      <c r="D3509" s="22">
        <v>202.86</v>
      </c>
      <c r="E3509" s="9"/>
      <c r="F3509" s="9"/>
      <c r="G3509" s="9"/>
      <c r="H3509" s="9"/>
      <c r="I3509" s="9"/>
    </row>
    <row r="3510" spans="1:9" ht="9.9499999999999993" customHeight="1" x14ac:dyDescent="0.25">
      <c r="A3510" s="86"/>
      <c r="B3510" s="86"/>
      <c r="C3510" s="86"/>
      <c r="D3510" s="9"/>
      <c r="E3510" s="9"/>
      <c r="F3510" s="9"/>
      <c r="G3510" s="9"/>
      <c r="H3510" s="9"/>
      <c r="I3510" s="9"/>
    </row>
    <row r="3511" spans="1:9" ht="12" customHeight="1" x14ac:dyDescent="0.25">
      <c r="A3511" s="9"/>
      <c r="B3511" s="9"/>
      <c r="C3511" s="9"/>
      <c r="D3511" s="90" t="s">
        <v>4525</v>
      </c>
      <c r="E3511" s="90"/>
      <c r="F3511" s="90"/>
      <c r="G3511" s="90"/>
      <c r="H3511" s="90"/>
      <c r="I3511" s="90"/>
    </row>
    <row r="3512" spans="1:9" ht="9.9499999999999993" customHeight="1" x14ac:dyDescent="0.25">
      <c r="A3512" s="86"/>
      <c r="B3512" s="86"/>
      <c r="C3512" s="86"/>
      <c r="D3512" s="86"/>
      <c r="E3512" s="9"/>
      <c r="F3512" s="9"/>
      <c r="G3512" s="9"/>
      <c r="H3512" s="9"/>
      <c r="I3512" s="9"/>
    </row>
    <row r="3513" spans="1:9" ht="42.95" customHeight="1" x14ac:dyDescent="0.25">
      <c r="A3513" s="88" t="s">
        <v>2579</v>
      </c>
      <c r="B3513" s="88"/>
      <c r="C3513" s="88"/>
      <c r="D3513" s="88"/>
      <c r="E3513" s="88"/>
      <c r="F3513" s="88"/>
      <c r="G3513" s="88"/>
      <c r="H3513" s="88"/>
      <c r="I3513" s="88"/>
    </row>
    <row r="3514" spans="1:9" ht="15" customHeight="1" x14ac:dyDescent="0.25">
      <c r="A3514" s="89"/>
      <c r="B3514" s="89"/>
      <c r="C3514" s="14" t="s">
        <v>2058</v>
      </c>
      <c r="D3514" s="14" t="s">
        <v>2059</v>
      </c>
      <c r="E3514" s="9"/>
      <c r="F3514" s="9"/>
      <c r="G3514" s="9"/>
      <c r="H3514" s="9"/>
      <c r="I3514" s="9"/>
    </row>
    <row r="3515" spans="1:9" ht="12.95" customHeight="1" x14ac:dyDescent="0.25">
      <c r="A3515" s="15"/>
      <c r="B3515" s="16" t="s">
        <v>2058</v>
      </c>
      <c r="C3515" s="17">
        <v>2</v>
      </c>
      <c r="D3515" s="18">
        <v>2</v>
      </c>
      <c r="E3515" s="9"/>
      <c r="F3515" s="9"/>
      <c r="G3515" s="9"/>
      <c r="H3515" s="9"/>
      <c r="I3515" s="9"/>
    </row>
    <row r="3516" spans="1:9" ht="15" customHeight="1" x14ac:dyDescent="0.25">
      <c r="A3516" s="19"/>
      <c r="B3516" s="20"/>
      <c r="C3516" s="21"/>
      <c r="D3516" s="22">
        <v>2</v>
      </c>
      <c r="E3516" s="9"/>
      <c r="F3516" s="9"/>
      <c r="G3516" s="9"/>
      <c r="H3516" s="9"/>
      <c r="I3516" s="9"/>
    </row>
    <row r="3517" spans="1:9" ht="9.9499999999999993" customHeight="1" x14ac:dyDescent="0.25">
      <c r="A3517" s="86"/>
      <c r="B3517" s="86"/>
      <c r="C3517" s="86"/>
      <c r="D3517" s="9"/>
      <c r="E3517" s="9"/>
      <c r="F3517" s="9"/>
      <c r="G3517" s="9"/>
      <c r="H3517" s="9"/>
      <c r="I3517" s="9"/>
    </row>
    <row r="3518" spans="1:9" ht="12" customHeight="1" x14ac:dyDescent="0.25">
      <c r="A3518" s="9"/>
      <c r="B3518" s="9"/>
      <c r="C3518" s="9"/>
      <c r="D3518" s="90" t="s">
        <v>4257</v>
      </c>
      <c r="E3518" s="90"/>
      <c r="F3518" s="90"/>
      <c r="G3518" s="90"/>
      <c r="H3518" s="90"/>
      <c r="I3518" s="90"/>
    </row>
    <row r="3519" spans="1:9" ht="9.9499999999999993" customHeight="1" x14ac:dyDescent="0.25">
      <c r="A3519" s="86"/>
      <c r="B3519" s="86"/>
      <c r="C3519" s="86"/>
      <c r="D3519" s="86"/>
      <c r="E3519" s="9"/>
      <c r="F3519" s="9"/>
      <c r="G3519" s="9"/>
      <c r="H3519" s="9"/>
      <c r="I3519" s="9"/>
    </row>
    <row r="3520" spans="1:9" ht="30.95" customHeight="1" x14ac:dyDescent="0.25">
      <c r="A3520" s="88" t="s">
        <v>2580</v>
      </c>
      <c r="B3520" s="88"/>
      <c r="C3520" s="88"/>
      <c r="D3520" s="88"/>
      <c r="E3520" s="88"/>
      <c r="F3520" s="88"/>
      <c r="G3520" s="88"/>
      <c r="H3520" s="88"/>
      <c r="I3520" s="88"/>
    </row>
    <row r="3521" spans="1:9" ht="15" customHeight="1" x14ac:dyDescent="0.25">
      <c r="A3521" s="89"/>
      <c r="B3521" s="89"/>
      <c r="C3521" s="14" t="s">
        <v>2076</v>
      </c>
      <c r="D3521" s="14" t="s">
        <v>2058</v>
      </c>
      <c r="E3521" s="14" t="s">
        <v>2059</v>
      </c>
      <c r="F3521" s="9"/>
      <c r="G3521" s="9"/>
      <c r="H3521" s="9"/>
      <c r="I3521" s="9"/>
    </row>
    <row r="3522" spans="1:9" ht="18.95" customHeight="1" x14ac:dyDescent="0.25">
      <c r="A3522" s="15" t="s">
        <v>2110</v>
      </c>
      <c r="B3522" s="16" t="s">
        <v>2111</v>
      </c>
      <c r="C3522" s="17">
        <v>0.16</v>
      </c>
      <c r="D3522" s="17">
        <v>20</v>
      </c>
      <c r="E3522" s="18">
        <v>3.2</v>
      </c>
      <c r="F3522" s="9"/>
      <c r="G3522" s="9"/>
      <c r="H3522" s="9"/>
      <c r="I3522" s="9"/>
    </row>
    <row r="3523" spans="1:9" ht="15" customHeight="1" x14ac:dyDescent="0.25">
      <c r="A3523" s="19"/>
      <c r="B3523" s="20"/>
      <c r="C3523" s="21"/>
      <c r="D3523" s="21"/>
      <c r="E3523" s="22">
        <v>3.2</v>
      </c>
      <c r="F3523" s="9"/>
      <c r="G3523" s="9"/>
      <c r="H3523" s="9"/>
      <c r="I3523" s="9"/>
    </row>
    <row r="3524" spans="1:9" ht="9.9499999999999993" customHeight="1" x14ac:dyDescent="0.25">
      <c r="A3524" s="86"/>
      <c r="B3524" s="86"/>
      <c r="C3524" s="86"/>
      <c r="D3524" s="9"/>
      <c r="E3524" s="9"/>
      <c r="F3524" s="9"/>
      <c r="G3524" s="9"/>
      <c r="H3524" s="9"/>
      <c r="I3524" s="9"/>
    </row>
    <row r="3525" spans="1:9" ht="12" customHeight="1" x14ac:dyDescent="0.25">
      <c r="A3525" s="9"/>
      <c r="B3525" s="9"/>
      <c r="C3525" s="9"/>
      <c r="D3525" s="90" t="s">
        <v>4527</v>
      </c>
      <c r="E3525" s="90"/>
      <c r="F3525" s="90"/>
      <c r="G3525" s="90"/>
      <c r="H3525" s="90"/>
      <c r="I3525" s="90"/>
    </row>
    <row r="3526" spans="1:9" ht="9.9499999999999993" customHeight="1" x14ac:dyDescent="0.25">
      <c r="A3526" s="86"/>
      <c r="B3526" s="86"/>
      <c r="C3526" s="86"/>
      <c r="D3526" s="86"/>
      <c r="E3526" s="9"/>
      <c r="F3526" s="9"/>
      <c r="G3526" s="9"/>
      <c r="H3526" s="9"/>
      <c r="I3526" s="9"/>
    </row>
    <row r="3527" spans="1:9" ht="30.95" customHeight="1" x14ac:dyDescent="0.25">
      <c r="A3527" s="88" t="s">
        <v>2581</v>
      </c>
      <c r="B3527" s="88"/>
      <c r="C3527" s="88"/>
      <c r="D3527" s="88"/>
      <c r="E3527" s="88"/>
      <c r="F3527" s="88"/>
      <c r="G3527" s="88"/>
      <c r="H3527" s="88"/>
      <c r="I3527" s="88"/>
    </row>
    <row r="3528" spans="1:9" ht="15" customHeight="1" x14ac:dyDescent="0.25">
      <c r="A3528" s="89"/>
      <c r="B3528" s="89"/>
      <c r="C3528" s="14" t="s">
        <v>2058</v>
      </c>
      <c r="D3528" s="14" t="s">
        <v>2059</v>
      </c>
      <c r="E3528" s="9"/>
      <c r="F3528" s="9"/>
      <c r="G3528" s="9"/>
      <c r="H3528" s="9"/>
      <c r="I3528" s="9"/>
    </row>
    <row r="3529" spans="1:9" ht="12.95" customHeight="1" x14ac:dyDescent="0.25">
      <c r="A3529" s="15"/>
      <c r="B3529" s="16" t="s">
        <v>2058</v>
      </c>
      <c r="C3529" s="17">
        <v>8</v>
      </c>
      <c r="D3529" s="18">
        <v>8</v>
      </c>
      <c r="E3529" s="9"/>
      <c r="F3529" s="9"/>
      <c r="G3529" s="9"/>
      <c r="H3529" s="9"/>
      <c r="I3529" s="9"/>
    </row>
    <row r="3530" spans="1:9" ht="15" customHeight="1" x14ac:dyDescent="0.25">
      <c r="A3530" s="19"/>
      <c r="B3530" s="20"/>
      <c r="C3530" s="21"/>
      <c r="D3530" s="22">
        <v>8</v>
      </c>
      <c r="E3530" s="9"/>
      <c r="F3530" s="9"/>
      <c r="G3530" s="9"/>
      <c r="H3530" s="9"/>
      <c r="I3530" s="9"/>
    </row>
    <row r="3531" spans="1:9" ht="9.9499999999999993" customHeight="1" x14ac:dyDescent="0.25">
      <c r="A3531" s="86"/>
      <c r="B3531" s="86"/>
      <c r="C3531" s="86"/>
      <c r="D3531" s="9"/>
      <c r="E3531" s="9"/>
      <c r="F3531" s="9"/>
      <c r="G3531" s="9"/>
      <c r="H3531" s="9"/>
      <c r="I3531" s="9"/>
    </row>
    <row r="3532" spans="1:9" ht="12" customHeight="1" x14ac:dyDescent="0.25">
      <c r="A3532" s="9"/>
      <c r="B3532" s="9"/>
      <c r="C3532" s="9"/>
      <c r="D3532" s="90" t="s">
        <v>4258</v>
      </c>
      <c r="E3532" s="90"/>
      <c r="F3532" s="90"/>
      <c r="G3532" s="90"/>
      <c r="H3532" s="90"/>
      <c r="I3532" s="90"/>
    </row>
    <row r="3533" spans="1:9" ht="9.9499999999999993" customHeight="1" x14ac:dyDescent="0.25">
      <c r="A3533" s="86"/>
      <c r="B3533" s="86"/>
      <c r="C3533" s="86"/>
      <c r="D3533" s="86"/>
      <c r="E3533" s="9"/>
      <c r="F3533" s="9"/>
      <c r="G3533" s="9"/>
      <c r="H3533" s="9"/>
      <c r="I3533" s="9"/>
    </row>
    <row r="3534" spans="1:9" ht="20.100000000000001" customHeight="1" x14ac:dyDescent="0.25">
      <c r="A3534" s="88" t="s">
        <v>2582</v>
      </c>
      <c r="B3534" s="88"/>
      <c r="C3534" s="88"/>
      <c r="D3534" s="88"/>
      <c r="E3534" s="88"/>
      <c r="F3534" s="88"/>
      <c r="G3534" s="88"/>
      <c r="H3534" s="88"/>
      <c r="I3534" s="88"/>
    </row>
    <row r="3535" spans="1:9" ht="15" customHeight="1" x14ac:dyDescent="0.25">
      <c r="A3535" s="89"/>
      <c r="B3535" s="89"/>
      <c r="C3535" s="14" t="s">
        <v>2076</v>
      </c>
      <c r="D3535" s="14" t="s">
        <v>2059</v>
      </c>
      <c r="E3535" s="9"/>
      <c r="F3535" s="9"/>
      <c r="G3535" s="9"/>
      <c r="H3535" s="9"/>
      <c r="I3535" s="9"/>
    </row>
    <row r="3536" spans="1:9" ht="12.95" customHeight="1" x14ac:dyDescent="0.25">
      <c r="A3536" s="15"/>
      <c r="B3536" s="16" t="s">
        <v>2076</v>
      </c>
      <c r="C3536" s="17">
        <v>122.33</v>
      </c>
      <c r="D3536" s="18">
        <v>122.33</v>
      </c>
      <c r="E3536" s="9"/>
      <c r="F3536" s="9"/>
      <c r="G3536" s="9"/>
      <c r="H3536" s="9"/>
      <c r="I3536" s="9"/>
    </row>
    <row r="3537" spans="1:9" ht="15" customHeight="1" x14ac:dyDescent="0.25">
      <c r="A3537" s="19"/>
      <c r="B3537" s="20"/>
      <c r="C3537" s="21"/>
      <c r="D3537" s="22">
        <v>122.33</v>
      </c>
      <c r="E3537" s="9"/>
      <c r="F3537" s="9"/>
      <c r="G3537" s="9"/>
      <c r="H3537" s="9"/>
      <c r="I3537" s="9"/>
    </row>
    <row r="3538" spans="1:9" ht="9.9499999999999993" customHeight="1" x14ac:dyDescent="0.25">
      <c r="A3538" s="86"/>
      <c r="B3538" s="86"/>
      <c r="C3538" s="86"/>
      <c r="D3538" s="9"/>
      <c r="E3538" s="9"/>
      <c r="F3538" s="9"/>
      <c r="G3538" s="9"/>
      <c r="H3538" s="9"/>
      <c r="I3538" s="9"/>
    </row>
    <row r="3539" spans="1:9" ht="12" customHeight="1" x14ac:dyDescent="0.25">
      <c r="A3539" s="9"/>
      <c r="B3539" s="9"/>
      <c r="C3539" s="9"/>
      <c r="D3539" s="90" t="s">
        <v>4528</v>
      </c>
      <c r="E3539" s="90"/>
      <c r="F3539" s="90"/>
      <c r="G3539" s="90"/>
      <c r="H3539" s="90"/>
      <c r="I3539" s="90"/>
    </row>
    <row r="3540" spans="1:9" ht="9.9499999999999993" customHeight="1" x14ac:dyDescent="0.25">
      <c r="A3540" s="86"/>
      <c r="B3540" s="86"/>
      <c r="C3540" s="86"/>
      <c r="D3540" s="86"/>
      <c r="E3540" s="9"/>
      <c r="F3540" s="9"/>
      <c r="G3540" s="9"/>
      <c r="H3540" s="9"/>
      <c r="I3540" s="9"/>
    </row>
    <row r="3541" spans="1:9" ht="30.95" customHeight="1" x14ac:dyDescent="0.25">
      <c r="A3541" s="88" t="s">
        <v>2583</v>
      </c>
      <c r="B3541" s="88"/>
      <c r="C3541" s="88"/>
      <c r="D3541" s="88"/>
      <c r="E3541" s="88"/>
      <c r="F3541" s="88"/>
      <c r="G3541" s="88"/>
      <c r="H3541" s="88"/>
      <c r="I3541" s="88"/>
    </row>
    <row r="3542" spans="1:9" ht="15" customHeight="1" x14ac:dyDescent="0.25">
      <c r="A3542" s="89"/>
      <c r="B3542" s="89"/>
      <c r="C3542" s="14" t="s">
        <v>2076</v>
      </c>
      <c r="D3542" s="14" t="s">
        <v>2059</v>
      </c>
      <c r="E3542" s="9"/>
      <c r="F3542" s="9"/>
      <c r="G3542" s="9"/>
      <c r="H3542" s="9"/>
      <c r="I3542" s="9"/>
    </row>
    <row r="3543" spans="1:9" ht="12.95" customHeight="1" x14ac:dyDescent="0.25">
      <c r="A3543" s="15" t="s">
        <v>2108</v>
      </c>
      <c r="B3543" s="16" t="s">
        <v>2076</v>
      </c>
      <c r="C3543" s="17">
        <v>202.86</v>
      </c>
      <c r="D3543" s="18">
        <v>202.86</v>
      </c>
      <c r="E3543" s="9"/>
      <c r="F3543" s="9"/>
      <c r="G3543" s="9"/>
      <c r="H3543" s="9"/>
      <c r="I3543" s="9"/>
    </row>
    <row r="3544" spans="1:9" ht="15" customHeight="1" x14ac:dyDescent="0.25">
      <c r="A3544" s="19"/>
      <c r="B3544" s="20"/>
      <c r="C3544" s="21"/>
      <c r="D3544" s="22">
        <v>202.86</v>
      </c>
      <c r="E3544" s="9"/>
      <c r="F3544" s="9"/>
      <c r="G3544" s="9"/>
      <c r="H3544" s="9"/>
      <c r="I3544" s="9"/>
    </row>
    <row r="3545" spans="1:9" ht="9.9499999999999993" customHeight="1" x14ac:dyDescent="0.25">
      <c r="A3545" s="86"/>
      <c r="B3545" s="86"/>
      <c r="C3545" s="86"/>
      <c r="D3545" s="9"/>
      <c r="E3545" s="9"/>
      <c r="F3545" s="9"/>
      <c r="G3545" s="9"/>
      <c r="H3545" s="9"/>
      <c r="I3545" s="9"/>
    </row>
    <row r="3546" spans="1:9" ht="12" customHeight="1" x14ac:dyDescent="0.25">
      <c r="A3546" s="9"/>
      <c r="B3546" s="9"/>
      <c r="C3546" s="9"/>
      <c r="D3546" s="90" t="s">
        <v>4525</v>
      </c>
      <c r="E3546" s="90"/>
      <c r="F3546" s="90"/>
      <c r="G3546" s="90"/>
      <c r="H3546" s="90"/>
      <c r="I3546" s="90"/>
    </row>
    <row r="3547" spans="1:9" ht="9.9499999999999993" customHeight="1" x14ac:dyDescent="0.25">
      <c r="A3547" s="86"/>
      <c r="B3547" s="86"/>
      <c r="C3547" s="86"/>
      <c r="D3547" s="86"/>
      <c r="E3547" s="9"/>
      <c r="F3547" s="9"/>
      <c r="G3547" s="9"/>
      <c r="H3547" s="9"/>
      <c r="I3547" s="9"/>
    </row>
    <row r="3548" spans="1:9" ht="20.100000000000001" customHeight="1" x14ac:dyDescent="0.25">
      <c r="A3548" s="88" t="s">
        <v>2584</v>
      </c>
      <c r="B3548" s="88"/>
      <c r="C3548" s="88"/>
      <c r="D3548" s="88"/>
      <c r="E3548" s="88"/>
      <c r="F3548" s="88"/>
      <c r="G3548" s="88"/>
      <c r="H3548" s="88"/>
      <c r="I3548" s="88"/>
    </row>
    <row r="3549" spans="1:9" ht="15" customHeight="1" x14ac:dyDescent="0.25">
      <c r="A3549" s="89"/>
      <c r="B3549" s="89"/>
      <c r="C3549" s="14" t="s">
        <v>2069</v>
      </c>
      <c r="D3549" s="14" t="s">
        <v>2058</v>
      </c>
      <c r="E3549" s="14" t="s">
        <v>2059</v>
      </c>
      <c r="F3549" s="9"/>
      <c r="G3549" s="9"/>
      <c r="H3549" s="9"/>
      <c r="I3549" s="9"/>
    </row>
    <row r="3550" spans="1:9" ht="12.95" customHeight="1" x14ac:dyDescent="0.25">
      <c r="A3550" s="15"/>
      <c r="B3550" s="16" t="s">
        <v>2104</v>
      </c>
      <c r="C3550" s="17">
        <v>214.56</v>
      </c>
      <c r="D3550" s="17">
        <v>1</v>
      </c>
      <c r="E3550" s="18">
        <v>214.56</v>
      </c>
      <c r="F3550" s="9"/>
      <c r="G3550" s="9"/>
      <c r="H3550" s="9"/>
      <c r="I3550" s="9"/>
    </row>
    <row r="3551" spans="1:9" ht="15" customHeight="1" x14ac:dyDescent="0.25">
      <c r="A3551" s="19"/>
      <c r="B3551" s="20"/>
      <c r="C3551" s="21"/>
      <c r="D3551" s="21"/>
      <c r="E3551" s="22">
        <v>214.56</v>
      </c>
      <c r="F3551" s="9"/>
      <c r="G3551" s="9"/>
      <c r="H3551" s="9"/>
      <c r="I3551" s="9"/>
    </row>
    <row r="3552" spans="1:9" ht="9.9499999999999993" customHeight="1" x14ac:dyDescent="0.25">
      <c r="A3552" s="86"/>
      <c r="B3552" s="86"/>
      <c r="C3552" s="86"/>
      <c r="D3552" s="9"/>
      <c r="E3552" s="9"/>
      <c r="F3552" s="9"/>
      <c r="G3552" s="9"/>
      <c r="H3552" s="9"/>
      <c r="I3552" s="9"/>
    </row>
    <row r="3553" spans="1:9" ht="12" customHeight="1" x14ac:dyDescent="0.25">
      <c r="A3553" s="9"/>
      <c r="B3553" s="9"/>
      <c r="C3553" s="9"/>
      <c r="D3553" s="90" t="s">
        <v>4529</v>
      </c>
      <c r="E3553" s="90"/>
      <c r="F3553" s="90"/>
      <c r="G3553" s="90"/>
      <c r="H3553" s="90"/>
      <c r="I3553" s="90"/>
    </row>
    <row r="3554" spans="1:9" ht="9.9499999999999993" customHeight="1" x14ac:dyDescent="0.25">
      <c r="A3554" s="86"/>
      <c r="B3554" s="86"/>
      <c r="C3554" s="86"/>
      <c r="D3554" s="86"/>
      <c r="E3554" s="9"/>
      <c r="F3554" s="9"/>
      <c r="G3554" s="9"/>
      <c r="H3554" s="9"/>
      <c r="I3554" s="9"/>
    </row>
    <row r="3555" spans="1:9" ht="30.95" customHeight="1" x14ac:dyDescent="0.25">
      <c r="A3555" s="88" t="s">
        <v>2585</v>
      </c>
      <c r="B3555" s="88"/>
      <c r="C3555" s="88"/>
      <c r="D3555" s="88"/>
      <c r="E3555" s="88"/>
      <c r="F3555" s="88"/>
      <c r="G3555" s="88"/>
      <c r="H3555" s="88"/>
      <c r="I3555" s="88"/>
    </row>
    <row r="3556" spans="1:9" ht="15" customHeight="1" x14ac:dyDescent="0.25">
      <c r="A3556" s="89"/>
      <c r="B3556" s="89"/>
      <c r="C3556" s="14" t="s">
        <v>2076</v>
      </c>
      <c r="D3556" s="14" t="s">
        <v>2059</v>
      </c>
      <c r="E3556" s="9"/>
      <c r="F3556" s="9"/>
      <c r="G3556" s="9"/>
      <c r="H3556" s="9"/>
      <c r="I3556" s="9"/>
    </row>
    <row r="3557" spans="1:9" ht="12.95" customHeight="1" x14ac:dyDescent="0.25">
      <c r="A3557" s="15" t="s">
        <v>2077</v>
      </c>
      <c r="B3557" s="16" t="s">
        <v>2076</v>
      </c>
      <c r="C3557" s="17">
        <v>4899.72</v>
      </c>
      <c r="D3557" s="18">
        <v>4899.72</v>
      </c>
      <c r="E3557" s="9"/>
      <c r="F3557" s="9"/>
      <c r="G3557" s="9"/>
      <c r="H3557" s="9"/>
      <c r="I3557" s="9"/>
    </row>
    <row r="3558" spans="1:9" ht="15" customHeight="1" x14ac:dyDescent="0.25">
      <c r="A3558" s="19"/>
      <c r="B3558" s="20"/>
      <c r="C3558" s="21"/>
      <c r="D3558" s="22">
        <v>4899.72</v>
      </c>
      <c r="E3558" s="9"/>
      <c r="F3558" s="9"/>
      <c r="G3558" s="9"/>
      <c r="H3558" s="9"/>
      <c r="I3558" s="9"/>
    </row>
    <row r="3559" spans="1:9" ht="9.9499999999999993" customHeight="1" x14ac:dyDescent="0.25">
      <c r="A3559" s="86"/>
      <c r="B3559" s="86"/>
      <c r="C3559" s="86"/>
      <c r="D3559" s="9"/>
      <c r="E3559" s="9"/>
      <c r="F3559" s="9"/>
      <c r="G3559" s="9"/>
      <c r="H3559" s="9"/>
      <c r="I3559" s="9"/>
    </row>
    <row r="3560" spans="1:9" ht="12" customHeight="1" x14ac:dyDescent="0.25">
      <c r="A3560" s="9"/>
      <c r="B3560" s="9"/>
      <c r="C3560" s="9"/>
      <c r="D3560" s="90" t="s">
        <v>4530</v>
      </c>
      <c r="E3560" s="90"/>
      <c r="F3560" s="90"/>
      <c r="G3560" s="90"/>
      <c r="H3560" s="90"/>
      <c r="I3560" s="90"/>
    </row>
    <row r="3561" spans="1:9" ht="9.9499999999999993" customHeight="1" x14ac:dyDescent="0.25">
      <c r="A3561" s="86"/>
      <c r="B3561" s="86"/>
      <c r="C3561" s="86"/>
      <c r="D3561" s="86"/>
      <c r="E3561" s="9"/>
      <c r="F3561" s="9"/>
      <c r="G3561" s="9"/>
      <c r="H3561" s="9"/>
      <c r="I3561" s="9"/>
    </row>
    <row r="3562" spans="1:9" ht="30.95" customHeight="1" x14ac:dyDescent="0.25">
      <c r="A3562" s="88" t="s">
        <v>2586</v>
      </c>
      <c r="B3562" s="88"/>
      <c r="C3562" s="88"/>
      <c r="D3562" s="88"/>
      <c r="E3562" s="88"/>
      <c r="F3562" s="88"/>
      <c r="G3562" s="88"/>
      <c r="H3562" s="88"/>
      <c r="I3562" s="88"/>
    </row>
    <row r="3563" spans="1:9" ht="15" customHeight="1" x14ac:dyDescent="0.25">
      <c r="A3563" s="89"/>
      <c r="B3563" s="89"/>
      <c r="C3563" s="14" t="s">
        <v>2076</v>
      </c>
      <c r="D3563" s="14" t="s">
        <v>2079</v>
      </c>
      <c r="E3563" s="14" t="s">
        <v>2059</v>
      </c>
      <c r="F3563" s="9"/>
      <c r="G3563" s="9"/>
      <c r="H3563" s="9"/>
      <c r="I3563" s="9"/>
    </row>
    <row r="3564" spans="1:9" ht="18.95" customHeight="1" x14ac:dyDescent="0.25">
      <c r="A3564" s="15" t="s">
        <v>2080</v>
      </c>
      <c r="B3564" s="16" t="s">
        <v>2081</v>
      </c>
      <c r="C3564" s="17">
        <v>896.14</v>
      </c>
      <c r="D3564" s="17">
        <v>0.1</v>
      </c>
      <c r="E3564" s="18">
        <v>89.61</v>
      </c>
      <c r="F3564" s="9"/>
      <c r="G3564" s="9"/>
      <c r="H3564" s="9"/>
      <c r="I3564" s="9"/>
    </row>
    <row r="3565" spans="1:9" ht="15" customHeight="1" x14ac:dyDescent="0.25">
      <c r="A3565" s="19"/>
      <c r="B3565" s="20"/>
      <c r="C3565" s="21"/>
      <c r="D3565" s="21"/>
      <c r="E3565" s="22">
        <v>89.61</v>
      </c>
      <c r="F3565" s="9"/>
      <c r="G3565" s="9"/>
      <c r="H3565" s="9"/>
      <c r="I3565" s="9"/>
    </row>
    <row r="3566" spans="1:9" ht="9.9499999999999993" customHeight="1" x14ac:dyDescent="0.25">
      <c r="A3566" s="86"/>
      <c r="B3566" s="86"/>
      <c r="C3566" s="86"/>
      <c r="D3566" s="9"/>
      <c r="E3566" s="9"/>
      <c r="F3566" s="9"/>
      <c r="G3566" s="9"/>
      <c r="H3566" s="9"/>
      <c r="I3566" s="9"/>
    </row>
    <row r="3567" spans="1:9" ht="12" customHeight="1" x14ac:dyDescent="0.25">
      <c r="A3567" s="9"/>
      <c r="B3567" s="9"/>
      <c r="C3567" s="9"/>
      <c r="D3567" s="90" t="s">
        <v>4262</v>
      </c>
      <c r="E3567" s="90"/>
      <c r="F3567" s="90"/>
      <c r="G3567" s="90"/>
      <c r="H3567" s="90"/>
      <c r="I3567" s="90"/>
    </row>
    <row r="3568" spans="1:9" ht="9.9499999999999993" customHeight="1" x14ac:dyDescent="0.25">
      <c r="A3568" s="86"/>
      <c r="B3568" s="86"/>
      <c r="C3568" s="86"/>
      <c r="D3568" s="86"/>
      <c r="E3568" s="9"/>
      <c r="F3568" s="9"/>
      <c r="G3568" s="9"/>
      <c r="H3568" s="9"/>
      <c r="I3568" s="9"/>
    </row>
    <row r="3569" spans="1:9" ht="30.95" customHeight="1" x14ac:dyDescent="0.25">
      <c r="A3569" s="88" t="s">
        <v>2587</v>
      </c>
      <c r="B3569" s="88"/>
      <c r="C3569" s="88"/>
      <c r="D3569" s="88"/>
      <c r="E3569" s="88"/>
      <c r="F3569" s="88"/>
      <c r="G3569" s="88"/>
      <c r="H3569" s="88"/>
      <c r="I3569" s="88"/>
    </row>
    <row r="3570" spans="1:9" ht="15" customHeight="1" x14ac:dyDescent="0.25">
      <c r="A3570" s="89"/>
      <c r="B3570" s="89"/>
      <c r="C3570" s="14" t="s">
        <v>2076</v>
      </c>
      <c r="D3570" s="14" t="s">
        <v>2079</v>
      </c>
      <c r="E3570" s="14" t="s">
        <v>2058</v>
      </c>
      <c r="F3570" s="14" t="s">
        <v>2059</v>
      </c>
      <c r="G3570" s="9"/>
      <c r="H3570" s="9"/>
      <c r="I3570" s="9"/>
    </row>
    <row r="3571" spans="1:9" ht="27" customHeight="1" x14ac:dyDescent="0.25">
      <c r="A3571" s="15" t="s">
        <v>2083</v>
      </c>
      <c r="B3571" s="16" t="s">
        <v>2084</v>
      </c>
      <c r="C3571" s="17">
        <v>4.3</v>
      </c>
      <c r="D3571" s="17">
        <v>0.1</v>
      </c>
      <c r="E3571" s="17">
        <v>4</v>
      </c>
      <c r="F3571" s="18">
        <v>1.72</v>
      </c>
      <c r="G3571" s="9"/>
      <c r="H3571" s="9"/>
      <c r="I3571" s="9"/>
    </row>
    <row r="3572" spans="1:9" ht="15" customHeight="1" x14ac:dyDescent="0.25">
      <c r="A3572" s="19"/>
      <c r="B3572" s="20"/>
      <c r="C3572" s="21"/>
      <c r="D3572" s="21"/>
      <c r="E3572" s="21"/>
      <c r="F3572" s="22">
        <v>1.72</v>
      </c>
      <c r="G3572" s="9"/>
      <c r="H3572" s="9"/>
      <c r="I3572" s="9"/>
    </row>
    <row r="3573" spans="1:9" ht="9.9499999999999993" customHeight="1" x14ac:dyDescent="0.25">
      <c r="A3573" s="86"/>
      <c r="B3573" s="86"/>
      <c r="C3573" s="86"/>
      <c r="D3573" s="9"/>
      <c r="E3573" s="9"/>
      <c r="F3573" s="9"/>
      <c r="G3573" s="9"/>
      <c r="H3573" s="9"/>
      <c r="I3573" s="9"/>
    </row>
    <row r="3574" spans="1:9" ht="12" customHeight="1" x14ac:dyDescent="0.25">
      <c r="A3574" s="9"/>
      <c r="B3574" s="9"/>
      <c r="C3574" s="9"/>
      <c r="D3574" s="90" t="s">
        <v>4313</v>
      </c>
      <c r="E3574" s="90"/>
      <c r="F3574" s="90"/>
      <c r="G3574" s="90"/>
      <c r="H3574" s="90"/>
      <c r="I3574" s="90"/>
    </row>
    <row r="3575" spans="1:9" ht="9.9499999999999993" customHeight="1" x14ac:dyDescent="0.25">
      <c r="A3575" s="86"/>
      <c r="B3575" s="86"/>
      <c r="C3575" s="86"/>
      <c r="D3575" s="86"/>
      <c r="E3575" s="9"/>
      <c r="F3575" s="9"/>
      <c r="G3575" s="9"/>
      <c r="H3575" s="9"/>
      <c r="I3575" s="9"/>
    </row>
    <row r="3576" spans="1:9" ht="42.95" customHeight="1" x14ac:dyDescent="0.25">
      <c r="A3576" s="88" t="s">
        <v>2588</v>
      </c>
      <c r="B3576" s="88"/>
      <c r="C3576" s="88"/>
      <c r="D3576" s="88"/>
      <c r="E3576" s="88"/>
      <c r="F3576" s="88"/>
      <c r="G3576" s="88"/>
      <c r="H3576" s="88"/>
      <c r="I3576" s="88"/>
    </row>
    <row r="3577" spans="1:9" ht="15" customHeight="1" x14ac:dyDescent="0.25">
      <c r="A3577" s="89"/>
      <c r="B3577" s="89"/>
      <c r="C3577" s="14" t="s">
        <v>2076</v>
      </c>
      <c r="D3577" s="14" t="s">
        <v>2056</v>
      </c>
      <c r="E3577" s="14" t="s">
        <v>2058</v>
      </c>
      <c r="F3577" s="14" t="s">
        <v>2086</v>
      </c>
      <c r="G3577" s="14" t="s">
        <v>2059</v>
      </c>
      <c r="H3577" s="9"/>
      <c r="I3577" s="9"/>
    </row>
    <row r="3578" spans="1:9" ht="18.95" customHeight="1" x14ac:dyDescent="0.25">
      <c r="A3578" s="15" t="s">
        <v>2087</v>
      </c>
      <c r="B3578" s="16" t="s">
        <v>2088</v>
      </c>
      <c r="C3578" s="17">
        <v>4899.72</v>
      </c>
      <c r="D3578" s="17">
        <v>0.1</v>
      </c>
      <c r="E3578" s="17">
        <v>1</v>
      </c>
      <c r="F3578" s="17">
        <v>1.5</v>
      </c>
      <c r="G3578" s="18">
        <v>734.96</v>
      </c>
      <c r="H3578" s="9"/>
      <c r="I3578" s="9"/>
    </row>
    <row r="3579" spans="1:9" ht="18.95" customHeight="1" x14ac:dyDescent="0.25">
      <c r="A3579" s="15" t="s">
        <v>2089</v>
      </c>
      <c r="B3579" s="16" t="s">
        <v>2088</v>
      </c>
      <c r="C3579" s="17">
        <v>896.14</v>
      </c>
      <c r="D3579" s="17">
        <v>0.1</v>
      </c>
      <c r="E3579" s="17">
        <v>1</v>
      </c>
      <c r="F3579" s="17">
        <v>1.5</v>
      </c>
      <c r="G3579" s="18">
        <v>134.41999999999999</v>
      </c>
      <c r="H3579" s="9"/>
      <c r="I3579" s="9"/>
    </row>
    <row r="3580" spans="1:9" ht="27" customHeight="1" x14ac:dyDescent="0.25">
      <c r="A3580" s="15" t="s">
        <v>2090</v>
      </c>
      <c r="B3580" s="16" t="s">
        <v>2088</v>
      </c>
      <c r="C3580" s="17">
        <v>4.5999999999999996</v>
      </c>
      <c r="D3580" s="17">
        <v>0.1</v>
      </c>
      <c r="E3580" s="17">
        <v>4</v>
      </c>
      <c r="F3580" s="17">
        <v>1.5</v>
      </c>
      <c r="G3580" s="18">
        <v>2.76</v>
      </c>
      <c r="H3580" s="9"/>
      <c r="I3580" s="9"/>
    </row>
    <row r="3581" spans="1:9" ht="15" customHeight="1" x14ac:dyDescent="0.25">
      <c r="A3581" s="19"/>
      <c r="B3581" s="20"/>
      <c r="C3581" s="21"/>
      <c r="D3581" s="21"/>
      <c r="E3581" s="21"/>
      <c r="F3581" s="21"/>
      <c r="G3581" s="22">
        <v>872.14</v>
      </c>
      <c r="H3581" s="9"/>
      <c r="I3581" s="9"/>
    </row>
    <row r="3582" spans="1:9" ht="9.9499999999999993" customHeight="1" x14ac:dyDescent="0.25">
      <c r="A3582" s="86"/>
      <c r="B3582" s="86"/>
      <c r="C3582" s="86"/>
      <c r="D3582" s="9"/>
      <c r="E3582" s="9"/>
      <c r="F3582" s="9"/>
      <c r="G3582" s="9"/>
      <c r="H3582" s="9"/>
      <c r="I3582" s="9"/>
    </row>
    <row r="3583" spans="1:9" ht="12" customHeight="1" x14ac:dyDescent="0.25">
      <c r="A3583" s="9"/>
      <c r="B3583" s="9"/>
      <c r="C3583" s="9"/>
      <c r="D3583" s="90" t="s">
        <v>4531</v>
      </c>
      <c r="E3583" s="90"/>
      <c r="F3583" s="90"/>
      <c r="G3583" s="90"/>
      <c r="H3583" s="90"/>
      <c r="I3583" s="90"/>
    </row>
    <row r="3584" spans="1:9" ht="9.9499999999999993" customHeight="1" x14ac:dyDescent="0.25">
      <c r="A3584" s="86"/>
      <c r="B3584" s="86"/>
      <c r="C3584" s="86"/>
      <c r="D3584" s="86"/>
      <c r="E3584" s="9"/>
      <c r="F3584" s="9"/>
      <c r="G3584" s="9"/>
      <c r="H3584" s="9"/>
      <c r="I3584" s="9"/>
    </row>
    <row r="3585" spans="1:9" ht="30.95" customHeight="1" x14ac:dyDescent="0.25">
      <c r="A3585" s="88" t="s">
        <v>2589</v>
      </c>
      <c r="B3585" s="88"/>
      <c r="C3585" s="88"/>
      <c r="D3585" s="88"/>
      <c r="E3585" s="88"/>
      <c r="F3585" s="88"/>
      <c r="G3585" s="88"/>
      <c r="H3585" s="88"/>
      <c r="I3585" s="88"/>
    </row>
    <row r="3586" spans="1:9" ht="15" customHeight="1" x14ac:dyDescent="0.25">
      <c r="A3586" s="89"/>
      <c r="B3586" s="89"/>
      <c r="C3586" s="14" t="s">
        <v>2076</v>
      </c>
      <c r="D3586" s="14" t="s">
        <v>2056</v>
      </c>
      <c r="E3586" s="14" t="s">
        <v>2058</v>
      </c>
      <c r="F3586" s="14" t="s">
        <v>2092</v>
      </c>
      <c r="G3586" s="14" t="s">
        <v>2086</v>
      </c>
      <c r="H3586" s="14" t="s">
        <v>2059</v>
      </c>
      <c r="I3586" s="9"/>
    </row>
    <row r="3587" spans="1:9" ht="18.95" customHeight="1" x14ac:dyDescent="0.25">
      <c r="A3587" s="15" t="s">
        <v>2087</v>
      </c>
      <c r="B3587" s="16" t="s">
        <v>2186</v>
      </c>
      <c r="C3587" s="17">
        <v>4899.72</v>
      </c>
      <c r="D3587" s="17">
        <v>0.1</v>
      </c>
      <c r="E3587" s="17">
        <v>1</v>
      </c>
      <c r="F3587" s="17">
        <v>30</v>
      </c>
      <c r="G3587" s="17">
        <v>1.5</v>
      </c>
      <c r="H3587" s="18">
        <v>22048.74</v>
      </c>
      <c r="I3587" s="9"/>
    </row>
    <row r="3588" spans="1:9" ht="18.95" customHeight="1" x14ac:dyDescent="0.25">
      <c r="A3588" s="15" t="s">
        <v>2089</v>
      </c>
      <c r="B3588" s="16" t="s">
        <v>2186</v>
      </c>
      <c r="C3588" s="17">
        <v>896.14</v>
      </c>
      <c r="D3588" s="17">
        <v>0.05</v>
      </c>
      <c r="E3588" s="17">
        <v>1</v>
      </c>
      <c r="F3588" s="17">
        <v>30</v>
      </c>
      <c r="G3588" s="17">
        <v>1.5</v>
      </c>
      <c r="H3588" s="18">
        <v>2016.32</v>
      </c>
      <c r="I3588" s="9"/>
    </row>
    <row r="3589" spans="1:9" ht="27" customHeight="1" x14ac:dyDescent="0.25">
      <c r="A3589" s="15" t="s">
        <v>2090</v>
      </c>
      <c r="B3589" s="16" t="s">
        <v>2186</v>
      </c>
      <c r="C3589" s="17">
        <v>4.5999999999999996</v>
      </c>
      <c r="D3589" s="17">
        <v>0.1</v>
      </c>
      <c r="E3589" s="17">
        <v>4</v>
      </c>
      <c r="F3589" s="17">
        <v>30</v>
      </c>
      <c r="G3589" s="17">
        <v>1.5</v>
      </c>
      <c r="H3589" s="18">
        <v>82.8</v>
      </c>
      <c r="I3589" s="9"/>
    </row>
    <row r="3590" spans="1:9" ht="15" customHeight="1" x14ac:dyDescent="0.25">
      <c r="A3590" s="19"/>
      <c r="B3590" s="20"/>
      <c r="C3590" s="21"/>
      <c r="D3590" s="21"/>
      <c r="E3590" s="21"/>
      <c r="F3590" s="21"/>
      <c r="G3590" s="21"/>
      <c r="H3590" s="22">
        <v>24147.86</v>
      </c>
      <c r="I3590" s="9"/>
    </row>
    <row r="3591" spans="1:9" ht="9.9499999999999993" customHeight="1" x14ac:dyDescent="0.25">
      <c r="A3591" s="86"/>
      <c r="B3591" s="86"/>
      <c r="C3591" s="86"/>
      <c r="D3591" s="9"/>
      <c r="E3591" s="9"/>
      <c r="F3591" s="9"/>
      <c r="G3591" s="9"/>
      <c r="H3591" s="9"/>
      <c r="I3591" s="9"/>
    </row>
    <row r="3592" spans="1:9" ht="12" customHeight="1" x14ac:dyDescent="0.25">
      <c r="A3592" s="9"/>
      <c r="B3592" s="9"/>
      <c r="C3592" s="9"/>
      <c r="D3592" s="90" t="s">
        <v>4532</v>
      </c>
      <c r="E3592" s="90"/>
      <c r="F3592" s="90"/>
      <c r="G3592" s="90"/>
      <c r="H3592" s="90"/>
      <c r="I3592" s="90"/>
    </row>
    <row r="3593" spans="1:9" ht="9.9499999999999993" customHeight="1" x14ac:dyDescent="0.25">
      <c r="A3593" s="86"/>
      <c r="B3593" s="86"/>
      <c r="C3593" s="86"/>
      <c r="D3593" s="86"/>
      <c r="E3593" s="9"/>
      <c r="F3593" s="9"/>
      <c r="G3593" s="9"/>
      <c r="H3593" s="9"/>
      <c r="I3593" s="9"/>
    </row>
    <row r="3594" spans="1:9" ht="30.95" customHeight="1" x14ac:dyDescent="0.25">
      <c r="A3594" s="88" t="s">
        <v>2590</v>
      </c>
      <c r="B3594" s="88"/>
      <c r="C3594" s="88"/>
      <c r="D3594" s="88"/>
      <c r="E3594" s="88"/>
      <c r="F3594" s="88"/>
      <c r="G3594" s="88"/>
      <c r="H3594" s="88"/>
      <c r="I3594" s="88"/>
    </row>
    <row r="3595" spans="1:9" ht="15" customHeight="1" x14ac:dyDescent="0.25">
      <c r="A3595" s="89"/>
      <c r="B3595" s="89"/>
      <c r="C3595" s="14" t="s">
        <v>2076</v>
      </c>
      <c r="D3595" s="14" t="s">
        <v>2056</v>
      </c>
      <c r="E3595" s="14" t="s">
        <v>2058</v>
      </c>
      <c r="F3595" s="14" t="s">
        <v>2092</v>
      </c>
      <c r="G3595" s="14" t="s">
        <v>2086</v>
      </c>
      <c r="H3595" s="14" t="s">
        <v>2059</v>
      </c>
      <c r="I3595" s="9"/>
    </row>
    <row r="3596" spans="1:9" ht="18.95" customHeight="1" x14ac:dyDescent="0.25">
      <c r="A3596" s="15" t="s">
        <v>2087</v>
      </c>
      <c r="B3596" s="16" t="s">
        <v>2186</v>
      </c>
      <c r="C3596" s="17">
        <v>4899.72</v>
      </c>
      <c r="D3596" s="17">
        <v>0.1</v>
      </c>
      <c r="E3596" s="17">
        <v>1</v>
      </c>
      <c r="F3596" s="17">
        <v>12</v>
      </c>
      <c r="G3596" s="17">
        <v>1.5</v>
      </c>
      <c r="H3596" s="18">
        <v>8819.5</v>
      </c>
      <c r="I3596" s="9"/>
    </row>
    <row r="3597" spans="1:9" ht="18.95" customHeight="1" x14ac:dyDescent="0.25">
      <c r="A3597" s="15" t="s">
        <v>2089</v>
      </c>
      <c r="B3597" s="16" t="s">
        <v>2186</v>
      </c>
      <c r="C3597" s="17">
        <v>896.14</v>
      </c>
      <c r="D3597" s="17">
        <v>0.1</v>
      </c>
      <c r="E3597" s="17">
        <v>1</v>
      </c>
      <c r="F3597" s="17">
        <v>12</v>
      </c>
      <c r="G3597" s="17">
        <v>1.5</v>
      </c>
      <c r="H3597" s="18">
        <v>1613.05</v>
      </c>
      <c r="I3597" s="9"/>
    </row>
    <row r="3598" spans="1:9" ht="27" customHeight="1" x14ac:dyDescent="0.25">
      <c r="A3598" s="15" t="s">
        <v>2090</v>
      </c>
      <c r="B3598" s="16" t="s">
        <v>2186</v>
      </c>
      <c r="C3598" s="17">
        <v>4.5999999999999996</v>
      </c>
      <c r="D3598" s="17">
        <v>0.1</v>
      </c>
      <c r="E3598" s="17">
        <v>4</v>
      </c>
      <c r="F3598" s="17">
        <v>12</v>
      </c>
      <c r="G3598" s="17">
        <v>1.5</v>
      </c>
      <c r="H3598" s="18">
        <v>33.119999999999997</v>
      </c>
      <c r="I3598" s="9"/>
    </row>
    <row r="3599" spans="1:9" ht="15" customHeight="1" x14ac:dyDescent="0.25">
      <c r="A3599" s="19"/>
      <c r="B3599" s="20"/>
      <c r="C3599" s="21"/>
      <c r="D3599" s="21"/>
      <c r="E3599" s="21"/>
      <c r="F3599" s="21"/>
      <c r="G3599" s="21"/>
      <c r="H3599" s="22">
        <v>10465.67</v>
      </c>
      <c r="I3599" s="9"/>
    </row>
    <row r="3600" spans="1:9" ht="9.9499999999999993" customHeight="1" x14ac:dyDescent="0.25">
      <c r="A3600" s="86"/>
      <c r="B3600" s="86"/>
      <c r="C3600" s="86"/>
      <c r="D3600" s="9"/>
      <c r="E3600" s="9"/>
      <c r="F3600" s="9"/>
      <c r="G3600" s="9"/>
      <c r="H3600" s="9"/>
      <c r="I3600" s="9"/>
    </row>
    <row r="3601" spans="1:9" ht="12" customHeight="1" x14ac:dyDescent="0.25">
      <c r="A3601" s="9"/>
      <c r="B3601" s="9"/>
      <c r="C3601" s="9"/>
      <c r="D3601" s="90" t="s">
        <v>4533</v>
      </c>
      <c r="E3601" s="90"/>
      <c r="F3601" s="90"/>
      <c r="G3601" s="90"/>
      <c r="H3601" s="90"/>
      <c r="I3601" s="90"/>
    </row>
    <row r="3602" spans="1:9" ht="9.9499999999999993" customHeight="1" x14ac:dyDescent="0.25">
      <c r="A3602" s="86"/>
      <c r="B3602" s="86"/>
      <c r="C3602" s="86"/>
      <c r="D3602" s="86"/>
      <c r="E3602" s="9"/>
      <c r="F3602" s="9"/>
      <c r="G3602" s="9"/>
      <c r="H3602" s="9"/>
      <c r="I3602" s="9"/>
    </row>
    <row r="3603" spans="1:9" ht="30.95" customHeight="1" x14ac:dyDescent="0.25">
      <c r="A3603" s="88" t="s">
        <v>2591</v>
      </c>
      <c r="B3603" s="88"/>
      <c r="C3603" s="88"/>
      <c r="D3603" s="88"/>
      <c r="E3603" s="88"/>
      <c r="F3603" s="88"/>
      <c r="G3603" s="88"/>
      <c r="H3603" s="88"/>
      <c r="I3603" s="88"/>
    </row>
    <row r="3604" spans="1:9" ht="15" customHeight="1" x14ac:dyDescent="0.25">
      <c r="A3604" s="89"/>
      <c r="B3604" s="89"/>
      <c r="C3604" s="14" t="s">
        <v>2076</v>
      </c>
      <c r="D3604" s="14" t="s">
        <v>2056</v>
      </c>
      <c r="E3604" s="14" t="s">
        <v>2058</v>
      </c>
      <c r="F3604" s="14" t="s">
        <v>2092</v>
      </c>
      <c r="G3604" s="14" t="s">
        <v>2086</v>
      </c>
      <c r="H3604" s="14" t="s">
        <v>2059</v>
      </c>
      <c r="I3604" s="9"/>
    </row>
    <row r="3605" spans="1:9" ht="18.95" customHeight="1" x14ac:dyDescent="0.25">
      <c r="A3605" s="15" t="s">
        <v>2087</v>
      </c>
      <c r="B3605" s="16" t="s">
        <v>2186</v>
      </c>
      <c r="C3605" s="17">
        <v>4899.72</v>
      </c>
      <c r="D3605" s="17">
        <v>0.1</v>
      </c>
      <c r="E3605" s="17">
        <v>1</v>
      </c>
      <c r="F3605" s="17">
        <v>12</v>
      </c>
      <c r="G3605" s="17">
        <v>1.5</v>
      </c>
      <c r="H3605" s="18">
        <v>8819.5</v>
      </c>
      <c r="I3605" s="9"/>
    </row>
    <row r="3606" spans="1:9" ht="18.95" customHeight="1" x14ac:dyDescent="0.25">
      <c r="A3606" s="15" t="s">
        <v>2089</v>
      </c>
      <c r="B3606" s="16" t="s">
        <v>2186</v>
      </c>
      <c r="C3606" s="17">
        <v>896.14</v>
      </c>
      <c r="D3606" s="17">
        <v>0.05</v>
      </c>
      <c r="E3606" s="17">
        <v>1</v>
      </c>
      <c r="F3606" s="17">
        <v>12</v>
      </c>
      <c r="G3606" s="17">
        <v>1.5</v>
      </c>
      <c r="H3606" s="18">
        <v>806.53</v>
      </c>
      <c r="I3606" s="9"/>
    </row>
    <row r="3607" spans="1:9" ht="27" customHeight="1" x14ac:dyDescent="0.25">
      <c r="A3607" s="15" t="s">
        <v>2090</v>
      </c>
      <c r="B3607" s="16" t="s">
        <v>2186</v>
      </c>
      <c r="C3607" s="17">
        <v>4.5999999999999996</v>
      </c>
      <c r="D3607" s="17">
        <v>0.1</v>
      </c>
      <c r="E3607" s="17">
        <v>4</v>
      </c>
      <c r="F3607" s="17">
        <v>12</v>
      </c>
      <c r="G3607" s="17">
        <v>1.5</v>
      </c>
      <c r="H3607" s="18">
        <v>33.119999999999997</v>
      </c>
      <c r="I3607" s="9"/>
    </row>
    <row r="3608" spans="1:9" ht="15" customHeight="1" x14ac:dyDescent="0.25">
      <c r="A3608" s="19"/>
      <c r="B3608" s="20"/>
      <c r="C3608" s="21"/>
      <c r="D3608" s="21"/>
      <c r="E3608" s="21"/>
      <c r="F3608" s="21"/>
      <c r="G3608" s="21"/>
      <c r="H3608" s="22">
        <v>9659.15</v>
      </c>
      <c r="I3608" s="9"/>
    </row>
    <row r="3609" spans="1:9" ht="9.9499999999999993" customHeight="1" x14ac:dyDescent="0.25">
      <c r="A3609" s="86"/>
      <c r="B3609" s="86"/>
      <c r="C3609" s="86"/>
      <c r="D3609" s="9"/>
      <c r="E3609" s="9"/>
      <c r="F3609" s="9"/>
      <c r="G3609" s="9"/>
      <c r="H3609" s="9"/>
      <c r="I3609" s="9"/>
    </row>
    <row r="3610" spans="1:9" ht="12" customHeight="1" x14ac:dyDescent="0.25">
      <c r="A3610" s="9"/>
      <c r="B3610" s="9"/>
      <c r="C3610" s="9"/>
      <c r="D3610" s="90" t="s">
        <v>4534</v>
      </c>
      <c r="E3610" s="90"/>
      <c r="F3610" s="90"/>
      <c r="G3610" s="90"/>
      <c r="H3610" s="90"/>
      <c r="I3610" s="90"/>
    </row>
    <row r="3611" spans="1:9" ht="9.9499999999999993" customHeight="1" x14ac:dyDescent="0.25">
      <c r="A3611" s="86"/>
      <c r="B3611" s="86"/>
      <c r="C3611" s="86"/>
      <c r="D3611" s="86"/>
      <c r="E3611" s="9"/>
      <c r="F3611" s="9"/>
      <c r="G3611" s="9"/>
      <c r="H3611" s="9"/>
      <c r="I3611" s="9"/>
    </row>
    <row r="3612" spans="1:9" ht="20.100000000000001" customHeight="1" x14ac:dyDescent="0.25">
      <c r="A3612" s="88" t="s">
        <v>2592</v>
      </c>
      <c r="B3612" s="88"/>
      <c r="C3612" s="88"/>
      <c r="D3612" s="88"/>
      <c r="E3612" s="88"/>
      <c r="F3612" s="88"/>
      <c r="G3612" s="88"/>
      <c r="H3612" s="88"/>
      <c r="I3612" s="88"/>
    </row>
    <row r="3613" spans="1:9" ht="15" customHeight="1" x14ac:dyDescent="0.25">
      <c r="A3613" s="89"/>
      <c r="B3613" s="89"/>
      <c r="C3613" s="14" t="s">
        <v>2076</v>
      </c>
      <c r="D3613" s="14" t="s">
        <v>2056</v>
      </c>
      <c r="E3613" s="14" t="s">
        <v>2086</v>
      </c>
      <c r="F3613" s="14" t="s">
        <v>2059</v>
      </c>
      <c r="G3613" s="9"/>
      <c r="H3613" s="9"/>
      <c r="I3613" s="9"/>
    </row>
    <row r="3614" spans="1:9" ht="18.95" customHeight="1" x14ac:dyDescent="0.25">
      <c r="A3614" s="15" t="s">
        <v>2096</v>
      </c>
      <c r="B3614" s="16" t="s">
        <v>2097</v>
      </c>
      <c r="C3614" s="17">
        <v>4899.72</v>
      </c>
      <c r="D3614" s="17">
        <v>0.1</v>
      </c>
      <c r="E3614" s="17">
        <v>1.5</v>
      </c>
      <c r="F3614" s="18">
        <v>734.96</v>
      </c>
      <c r="G3614" s="9"/>
      <c r="H3614" s="9"/>
      <c r="I3614" s="9"/>
    </row>
    <row r="3615" spans="1:9" ht="15" customHeight="1" x14ac:dyDescent="0.25">
      <c r="A3615" s="19"/>
      <c r="B3615" s="20"/>
      <c r="C3615" s="21"/>
      <c r="D3615" s="21"/>
      <c r="E3615" s="21"/>
      <c r="F3615" s="22">
        <v>734.96</v>
      </c>
      <c r="G3615" s="9"/>
      <c r="H3615" s="9"/>
      <c r="I3615" s="9"/>
    </row>
    <row r="3616" spans="1:9" ht="9.9499999999999993" customHeight="1" x14ac:dyDescent="0.25">
      <c r="A3616" s="86"/>
      <c r="B3616" s="86"/>
      <c r="C3616" s="86"/>
      <c r="D3616" s="9"/>
      <c r="E3616" s="9"/>
      <c r="F3616" s="9"/>
      <c r="G3616" s="9"/>
      <c r="H3616" s="9"/>
      <c r="I3616" s="9"/>
    </row>
    <row r="3617" spans="1:9" ht="12" customHeight="1" x14ac:dyDescent="0.25">
      <c r="A3617" s="9"/>
      <c r="B3617" s="9"/>
      <c r="C3617" s="9"/>
      <c r="D3617" s="90" t="s">
        <v>4535</v>
      </c>
      <c r="E3617" s="90"/>
      <c r="F3617" s="90"/>
      <c r="G3617" s="90"/>
      <c r="H3617" s="90"/>
      <c r="I3617" s="90"/>
    </row>
    <row r="3618" spans="1:9" ht="9.9499999999999993" customHeight="1" x14ac:dyDescent="0.25">
      <c r="A3618" s="86"/>
      <c r="B3618" s="86"/>
      <c r="C3618" s="86"/>
      <c r="D3618" s="86"/>
      <c r="E3618" s="9"/>
      <c r="F3618" s="9"/>
      <c r="G3618" s="9"/>
      <c r="H3618" s="9"/>
      <c r="I3618" s="9"/>
    </row>
    <row r="3619" spans="1:9" ht="30.95" customHeight="1" x14ac:dyDescent="0.25">
      <c r="A3619" s="88" t="s">
        <v>2593</v>
      </c>
      <c r="B3619" s="88"/>
      <c r="C3619" s="88"/>
      <c r="D3619" s="88"/>
      <c r="E3619" s="88"/>
      <c r="F3619" s="88"/>
      <c r="G3619" s="88"/>
      <c r="H3619" s="88"/>
      <c r="I3619" s="88"/>
    </row>
    <row r="3620" spans="1:9" ht="15" customHeight="1" x14ac:dyDescent="0.25">
      <c r="A3620" s="89"/>
      <c r="B3620" s="89"/>
      <c r="C3620" s="14" t="s">
        <v>2076</v>
      </c>
      <c r="D3620" s="14" t="s">
        <v>2079</v>
      </c>
      <c r="E3620" s="14" t="s">
        <v>2059</v>
      </c>
      <c r="F3620" s="9"/>
      <c r="G3620" s="9"/>
      <c r="H3620" s="9"/>
      <c r="I3620" s="9"/>
    </row>
    <row r="3621" spans="1:9" ht="18.95" customHeight="1" x14ac:dyDescent="0.25">
      <c r="A3621" s="15" t="s">
        <v>2080</v>
      </c>
      <c r="B3621" s="16" t="s">
        <v>2081</v>
      </c>
      <c r="C3621" s="17">
        <v>896.14</v>
      </c>
      <c r="D3621" s="17">
        <v>0.1</v>
      </c>
      <c r="E3621" s="18">
        <v>89.61</v>
      </c>
      <c r="F3621" s="9"/>
      <c r="G3621" s="9"/>
      <c r="H3621" s="9"/>
      <c r="I3621" s="9"/>
    </row>
    <row r="3622" spans="1:9" ht="15" customHeight="1" x14ac:dyDescent="0.25">
      <c r="A3622" s="19"/>
      <c r="B3622" s="20"/>
      <c r="C3622" s="21"/>
      <c r="D3622" s="21"/>
      <c r="E3622" s="22">
        <v>89.61</v>
      </c>
      <c r="F3622" s="9"/>
      <c r="G3622" s="9"/>
      <c r="H3622" s="9"/>
      <c r="I3622" s="9"/>
    </row>
    <row r="3623" spans="1:9" ht="9.9499999999999993" customHeight="1" x14ac:dyDescent="0.25">
      <c r="A3623" s="86"/>
      <c r="B3623" s="86"/>
      <c r="C3623" s="86"/>
      <c r="D3623" s="9"/>
      <c r="E3623" s="9"/>
      <c r="F3623" s="9"/>
      <c r="G3623" s="9"/>
      <c r="H3623" s="9"/>
      <c r="I3623" s="9"/>
    </row>
    <row r="3624" spans="1:9" ht="12" customHeight="1" x14ac:dyDescent="0.25">
      <c r="A3624" s="9"/>
      <c r="B3624" s="9"/>
      <c r="C3624" s="9"/>
      <c r="D3624" s="90" t="s">
        <v>4262</v>
      </c>
      <c r="E3624" s="90"/>
      <c r="F3624" s="90"/>
      <c r="G3624" s="90"/>
      <c r="H3624" s="90"/>
      <c r="I3624" s="90"/>
    </row>
    <row r="3625" spans="1:9" ht="9.9499999999999993" customHeight="1" x14ac:dyDescent="0.25">
      <c r="A3625" s="86"/>
      <c r="B3625" s="86"/>
      <c r="C3625" s="86"/>
      <c r="D3625" s="86"/>
      <c r="E3625" s="9"/>
      <c r="F3625" s="9"/>
      <c r="G3625" s="9"/>
      <c r="H3625" s="9"/>
      <c r="I3625" s="9"/>
    </row>
    <row r="3626" spans="1:9" ht="30.95" customHeight="1" x14ac:dyDescent="0.25">
      <c r="A3626" s="88" t="s">
        <v>2594</v>
      </c>
      <c r="B3626" s="88"/>
      <c r="C3626" s="88"/>
      <c r="D3626" s="88"/>
      <c r="E3626" s="88"/>
      <c r="F3626" s="88"/>
      <c r="G3626" s="88"/>
      <c r="H3626" s="88"/>
      <c r="I3626" s="88"/>
    </row>
    <row r="3627" spans="1:9" ht="15" customHeight="1" x14ac:dyDescent="0.25">
      <c r="A3627" s="89"/>
      <c r="B3627" s="89"/>
      <c r="C3627" s="14" t="s">
        <v>2076</v>
      </c>
      <c r="D3627" s="14" t="s">
        <v>2059</v>
      </c>
      <c r="E3627" s="9"/>
      <c r="F3627" s="9"/>
      <c r="G3627" s="9"/>
      <c r="H3627" s="9"/>
      <c r="I3627" s="9"/>
    </row>
    <row r="3628" spans="1:9" ht="18.95" customHeight="1" x14ac:dyDescent="0.25">
      <c r="A3628" s="15" t="s">
        <v>2170</v>
      </c>
      <c r="B3628" s="16" t="s">
        <v>2076</v>
      </c>
      <c r="C3628" s="17">
        <v>896.14</v>
      </c>
      <c r="D3628" s="18">
        <v>896.14</v>
      </c>
      <c r="E3628" s="9"/>
      <c r="F3628" s="9"/>
      <c r="G3628" s="9"/>
      <c r="H3628" s="9"/>
      <c r="I3628" s="9"/>
    </row>
    <row r="3629" spans="1:9" ht="15" customHeight="1" x14ac:dyDescent="0.25">
      <c r="A3629" s="19"/>
      <c r="B3629" s="20"/>
      <c r="C3629" s="21"/>
      <c r="D3629" s="22">
        <v>896.14</v>
      </c>
      <c r="E3629" s="9"/>
      <c r="F3629" s="9"/>
      <c r="G3629" s="9"/>
      <c r="H3629" s="9"/>
      <c r="I3629" s="9"/>
    </row>
    <row r="3630" spans="1:9" ht="9.9499999999999993" customHeight="1" x14ac:dyDescent="0.25">
      <c r="A3630" s="86"/>
      <c r="B3630" s="86"/>
      <c r="C3630" s="86"/>
      <c r="D3630" s="9"/>
      <c r="E3630" s="9"/>
      <c r="F3630" s="9"/>
      <c r="G3630" s="9"/>
      <c r="H3630" s="9"/>
      <c r="I3630" s="9"/>
    </row>
    <row r="3631" spans="1:9" ht="12" customHeight="1" x14ac:dyDescent="0.25">
      <c r="A3631" s="9"/>
      <c r="B3631" s="9"/>
      <c r="C3631" s="9"/>
      <c r="D3631" s="90" t="s">
        <v>4536</v>
      </c>
      <c r="E3631" s="90"/>
      <c r="F3631" s="90"/>
      <c r="G3631" s="90"/>
      <c r="H3631" s="90"/>
      <c r="I3631" s="90"/>
    </row>
    <row r="3632" spans="1:9" ht="9.9499999999999993" customHeight="1" x14ac:dyDescent="0.25">
      <c r="A3632" s="86"/>
      <c r="B3632" s="86"/>
      <c r="C3632" s="86"/>
      <c r="D3632" s="86"/>
      <c r="E3632" s="9"/>
      <c r="F3632" s="9"/>
      <c r="G3632" s="9"/>
      <c r="H3632" s="9"/>
      <c r="I3632" s="9"/>
    </row>
    <row r="3633" spans="1:9" ht="42.95" customHeight="1" x14ac:dyDescent="0.25">
      <c r="A3633" s="88" t="s">
        <v>2595</v>
      </c>
      <c r="B3633" s="88"/>
      <c r="C3633" s="88"/>
      <c r="D3633" s="88"/>
      <c r="E3633" s="88"/>
      <c r="F3633" s="88"/>
      <c r="G3633" s="88"/>
      <c r="H3633" s="88"/>
      <c r="I3633" s="88"/>
    </row>
    <row r="3634" spans="1:9" ht="15" customHeight="1" x14ac:dyDescent="0.25">
      <c r="A3634" s="89"/>
      <c r="B3634" s="89"/>
      <c r="C3634" s="14" t="s">
        <v>2069</v>
      </c>
      <c r="D3634" s="14" t="s">
        <v>2058</v>
      </c>
      <c r="E3634" s="14" t="s">
        <v>2059</v>
      </c>
      <c r="F3634" s="9"/>
      <c r="G3634" s="9"/>
      <c r="H3634" s="9"/>
      <c r="I3634" s="9"/>
    </row>
    <row r="3635" spans="1:9" ht="12.95" customHeight="1" x14ac:dyDescent="0.25">
      <c r="A3635" s="15"/>
      <c r="B3635" s="16" t="s">
        <v>2104</v>
      </c>
      <c r="C3635" s="17">
        <v>654.28</v>
      </c>
      <c r="D3635" s="17">
        <v>1</v>
      </c>
      <c r="E3635" s="18">
        <v>654.28</v>
      </c>
      <c r="F3635" s="9"/>
      <c r="G3635" s="9"/>
      <c r="H3635" s="9"/>
      <c r="I3635" s="9"/>
    </row>
    <row r="3636" spans="1:9" ht="15" customHeight="1" x14ac:dyDescent="0.25">
      <c r="A3636" s="19"/>
      <c r="B3636" s="20"/>
      <c r="C3636" s="21"/>
      <c r="D3636" s="21"/>
      <c r="E3636" s="22">
        <v>654.28</v>
      </c>
      <c r="F3636" s="9"/>
      <c r="G3636" s="9"/>
      <c r="H3636" s="9"/>
      <c r="I3636" s="9"/>
    </row>
    <row r="3637" spans="1:9" ht="9.9499999999999993" customHeight="1" x14ac:dyDescent="0.25">
      <c r="A3637" s="86"/>
      <c r="B3637" s="86"/>
      <c r="C3637" s="86"/>
      <c r="D3637" s="9"/>
      <c r="E3637" s="9"/>
      <c r="F3637" s="9"/>
      <c r="G3637" s="9"/>
      <c r="H3637" s="9"/>
      <c r="I3637" s="9"/>
    </row>
    <row r="3638" spans="1:9" ht="12" customHeight="1" x14ac:dyDescent="0.25">
      <c r="A3638" s="9"/>
      <c r="B3638" s="9"/>
      <c r="C3638" s="9"/>
      <c r="D3638" s="90" t="s">
        <v>4537</v>
      </c>
      <c r="E3638" s="90"/>
      <c r="F3638" s="90"/>
      <c r="G3638" s="90"/>
      <c r="H3638" s="90"/>
      <c r="I3638" s="90"/>
    </row>
    <row r="3639" spans="1:9" ht="9.9499999999999993" customHeight="1" x14ac:dyDescent="0.25">
      <c r="A3639" s="86"/>
      <c r="B3639" s="86"/>
      <c r="C3639" s="86"/>
      <c r="D3639" s="86"/>
      <c r="E3639" s="9"/>
      <c r="F3639" s="9"/>
      <c r="G3639" s="9"/>
      <c r="H3639" s="9"/>
      <c r="I3639" s="9"/>
    </row>
    <row r="3640" spans="1:9" ht="30.95" customHeight="1" x14ac:dyDescent="0.25">
      <c r="A3640" s="88" t="s">
        <v>2596</v>
      </c>
      <c r="B3640" s="88"/>
      <c r="C3640" s="88"/>
      <c r="D3640" s="88"/>
      <c r="E3640" s="88"/>
      <c r="F3640" s="88"/>
      <c r="G3640" s="88"/>
      <c r="H3640" s="88"/>
      <c r="I3640" s="88"/>
    </row>
    <row r="3641" spans="1:9" ht="15" customHeight="1" x14ac:dyDescent="0.25">
      <c r="A3641" s="89"/>
      <c r="B3641" s="89"/>
      <c r="C3641" s="14" t="s">
        <v>2069</v>
      </c>
      <c r="D3641" s="14" t="s">
        <v>2058</v>
      </c>
      <c r="E3641" s="14" t="s">
        <v>2059</v>
      </c>
      <c r="F3641" s="9"/>
      <c r="G3641" s="9"/>
      <c r="H3641" s="9"/>
      <c r="I3641" s="9"/>
    </row>
    <row r="3642" spans="1:9" ht="12.95" customHeight="1" x14ac:dyDescent="0.25">
      <c r="A3642" s="15"/>
      <c r="B3642" s="16" t="s">
        <v>2104</v>
      </c>
      <c r="C3642" s="17">
        <v>654.28</v>
      </c>
      <c r="D3642" s="17">
        <v>1</v>
      </c>
      <c r="E3642" s="18">
        <v>654.28</v>
      </c>
      <c r="F3642" s="9"/>
      <c r="G3642" s="9"/>
      <c r="H3642" s="9"/>
      <c r="I3642" s="9"/>
    </row>
    <row r="3643" spans="1:9" ht="15" customHeight="1" x14ac:dyDescent="0.25">
      <c r="A3643" s="19"/>
      <c r="B3643" s="20"/>
      <c r="C3643" s="21"/>
      <c r="D3643" s="21"/>
      <c r="E3643" s="22">
        <v>654.28</v>
      </c>
      <c r="F3643" s="9"/>
      <c r="G3643" s="9"/>
      <c r="H3643" s="9"/>
      <c r="I3643" s="9"/>
    </row>
    <row r="3644" spans="1:9" ht="9.9499999999999993" customHeight="1" x14ac:dyDescent="0.25">
      <c r="A3644" s="86"/>
      <c r="B3644" s="86"/>
      <c r="C3644" s="86"/>
      <c r="D3644" s="9"/>
      <c r="E3644" s="9"/>
      <c r="F3644" s="9"/>
      <c r="G3644" s="9"/>
      <c r="H3644" s="9"/>
      <c r="I3644" s="9"/>
    </row>
    <row r="3645" spans="1:9" ht="12" customHeight="1" x14ac:dyDescent="0.25">
      <c r="A3645" s="9"/>
      <c r="B3645" s="9"/>
      <c r="C3645" s="9"/>
      <c r="D3645" s="90" t="s">
        <v>4537</v>
      </c>
      <c r="E3645" s="90"/>
      <c r="F3645" s="90"/>
      <c r="G3645" s="90"/>
      <c r="H3645" s="90"/>
      <c r="I3645" s="90"/>
    </row>
    <row r="3646" spans="1:9" ht="9.9499999999999993" customHeight="1" x14ac:dyDescent="0.25">
      <c r="A3646" s="86"/>
      <c r="B3646" s="86"/>
      <c r="C3646" s="86"/>
      <c r="D3646" s="86"/>
      <c r="E3646" s="9"/>
      <c r="F3646" s="9"/>
      <c r="G3646" s="9"/>
      <c r="H3646" s="9"/>
      <c r="I3646" s="9"/>
    </row>
    <row r="3647" spans="1:9" ht="42.95" customHeight="1" x14ac:dyDescent="0.25">
      <c r="A3647" s="88" t="s">
        <v>2597</v>
      </c>
      <c r="B3647" s="88"/>
      <c r="C3647" s="88"/>
      <c r="D3647" s="88"/>
      <c r="E3647" s="88"/>
      <c r="F3647" s="88"/>
      <c r="G3647" s="88"/>
      <c r="H3647" s="88"/>
      <c r="I3647" s="88"/>
    </row>
    <row r="3648" spans="1:9" ht="15" customHeight="1" x14ac:dyDescent="0.25">
      <c r="A3648" s="89"/>
      <c r="B3648" s="89"/>
      <c r="C3648" s="14" t="s">
        <v>2058</v>
      </c>
      <c r="D3648" s="14" t="s">
        <v>2059</v>
      </c>
      <c r="E3648" s="9"/>
      <c r="F3648" s="9"/>
      <c r="G3648" s="9"/>
      <c r="H3648" s="9"/>
      <c r="I3648" s="9"/>
    </row>
    <row r="3649" spans="1:9" ht="12.95" customHeight="1" x14ac:dyDescent="0.25">
      <c r="A3649" s="15"/>
      <c r="B3649" s="16" t="s">
        <v>2058</v>
      </c>
      <c r="C3649" s="17">
        <v>4</v>
      </c>
      <c r="D3649" s="18">
        <v>4</v>
      </c>
      <c r="E3649" s="9"/>
      <c r="F3649" s="9"/>
      <c r="G3649" s="9"/>
      <c r="H3649" s="9"/>
      <c r="I3649" s="9"/>
    </row>
    <row r="3650" spans="1:9" ht="15" customHeight="1" x14ac:dyDescent="0.25">
      <c r="A3650" s="19"/>
      <c r="B3650" s="20"/>
      <c r="C3650" s="21"/>
      <c r="D3650" s="22">
        <v>4</v>
      </c>
      <c r="E3650" s="9"/>
      <c r="F3650" s="9"/>
      <c r="G3650" s="9"/>
      <c r="H3650" s="9"/>
      <c r="I3650" s="9"/>
    </row>
    <row r="3651" spans="1:9" ht="9.9499999999999993" customHeight="1" x14ac:dyDescent="0.25">
      <c r="A3651" s="86"/>
      <c r="B3651" s="86"/>
      <c r="C3651" s="86"/>
      <c r="D3651" s="9"/>
      <c r="E3651" s="9"/>
      <c r="F3651" s="9"/>
      <c r="G3651" s="9"/>
      <c r="H3651" s="9"/>
      <c r="I3651" s="9"/>
    </row>
    <row r="3652" spans="1:9" ht="12" customHeight="1" x14ac:dyDescent="0.25">
      <c r="A3652" s="9"/>
      <c r="B3652" s="9"/>
      <c r="C3652" s="9"/>
      <c r="D3652" s="90" t="s">
        <v>4255</v>
      </c>
      <c r="E3652" s="90"/>
      <c r="F3652" s="90"/>
      <c r="G3652" s="90"/>
      <c r="H3652" s="90"/>
      <c r="I3652" s="90"/>
    </row>
    <row r="3653" spans="1:9" ht="9.9499999999999993" customHeight="1" x14ac:dyDescent="0.25">
      <c r="A3653" s="86"/>
      <c r="B3653" s="86"/>
      <c r="C3653" s="86"/>
      <c r="D3653" s="86"/>
      <c r="E3653" s="9"/>
      <c r="F3653" s="9"/>
      <c r="G3653" s="9"/>
      <c r="H3653" s="9"/>
      <c r="I3653" s="9"/>
    </row>
    <row r="3654" spans="1:9" ht="30.95" customHeight="1" x14ac:dyDescent="0.25">
      <c r="A3654" s="88" t="s">
        <v>2598</v>
      </c>
      <c r="B3654" s="88"/>
      <c r="C3654" s="88"/>
      <c r="D3654" s="88"/>
      <c r="E3654" s="88"/>
      <c r="F3654" s="88"/>
      <c r="G3654" s="88"/>
      <c r="H3654" s="88"/>
      <c r="I3654" s="88"/>
    </row>
    <row r="3655" spans="1:9" ht="15" customHeight="1" x14ac:dyDescent="0.25">
      <c r="A3655" s="89"/>
      <c r="B3655" s="89"/>
      <c r="C3655" s="14" t="s">
        <v>2076</v>
      </c>
      <c r="D3655" s="14" t="s">
        <v>2059</v>
      </c>
      <c r="E3655" s="9"/>
      <c r="F3655" s="9"/>
      <c r="G3655" s="9"/>
      <c r="H3655" s="9"/>
      <c r="I3655" s="9"/>
    </row>
    <row r="3656" spans="1:9" ht="12.95" customHeight="1" x14ac:dyDescent="0.25">
      <c r="A3656" s="15" t="s">
        <v>2108</v>
      </c>
      <c r="B3656" s="16" t="s">
        <v>2076</v>
      </c>
      <c r="C3656" s="17">
        <v>896.14</v>
      </c>
      <c r="D3656" s="18">
        <v>896.14</v>
      </c>
      <c r="E3656" s="9"/>
      <c r="F3656" s="9"/>
      <c r="G3656" s="9"/>
      <c r="H3656" s="9"/>
      <c r="I3656" s="9"/>
    </row>
    <row r="3657" spans="1:9" ht="15" customHeight="1" x14ac:dyDescent="0.25">
      <c r="A3657" s="19"/>
      <c r="B3657" s="20"/>
      <c r="C3657" s="21"/>
      <c r="D3657" s="22">
        <v>896.14</v>
      </c>
      <c r="E3657" s="9"/>
      <c r="F3657" s="9"/>
      <c r="G3657" s="9"/>
      <c r="H3657" s="9"/>
      <c r="I3657" s="9"/>
    </row>
    <row r="3658" spans="1:9" ht="9.9499999999999993" customHeight="1" x14ac:dyDescent="0.25">
      <c r="A3658" s="86"/>
      <c r="B3658" s="86"/>
      <c r="C3658" s="86"/>
      <c r="D3658" s="9"/>
      <c r="E3658" s="9"/>
      <c r="F3658" s="9"/>
      <c r="G3658" s="9"/>
      <c r="H3658" s="9"/>
      <c r="I3658" s="9"/>
    </row>
    <row r="3659" spans="1:9" ht="12" customHeight="1" x14ac:dyDescent="0.25">
      <c r="A3659" s="9"/>
      <c r="B3659" s="9"/>
      <c r="C3659" s="9"/>
      <c r="D3659" s="90" t="s">
        <v>4536</v>
      </c>
      <c r="E3659" s="90"/>
      <c r="F3659" s="90"/>
      <c r="G3659" s="90"/>
      <c r="H3659" s="90"/>
      <c r="I3659" s="90"/>
    </row>
    <row r="3660" spans="1:9" ht="9.9499999999999993" customHeight="1" x14ac:dyDescent="0.25">
      <c r="A3660" s="86"/>
      <c r="B3660" s="86"/>
      <c r="C3660" s="86"/>
      <c r="D3660" s="86"/>
      <c r="E3660" s="9"/>
      <c r="F3660" s="9"/>
      <c r="G3660" s="9"/>
      <c r="H3660" s="9"/>
      <c r="I3660" s="9"/>
    </row>
    <row r="3661" spans="1:9" ht="42.95" customHeight="1" x14ac:dyDescent="0.25">
      <c r="A3661" s="88" t="s">
        <v>2599</v>
      </c>
      <c r="B3661" s="88"/>
      <c r="C3661" s="88"/>
      <c r="D3661" s="88"/>
      <c r="E3661" s="88"/>
      <c r="F3661" s="88"/>
      <c r="G3661" s="88"/>
      <c r="H3661" s="88"/>
      <c r="I3661" s="88"/>
    </row>
    <row r="3662" spans="1:9" ht="15" customHeight="1" x14ac:dyDescent="0.25">
      <c r="A3662" s="89"/>
      <c r="B3662" s="89"/>
      <c r="C3662" s="14" t="s">
        <v>2058</v>
      </c>
      <c r="D3662" s="14" t="s">
        <v>2059</v>
      </c>
      <c r="E3662" s="9"/>
      <c r="F3662" s="9"/>
      <c r="G3662" s="9"/>
      <c r="H3662" s="9"/>
      <c r="I3662" s="9"/>
    </row>
    <row r="3663" spans="1:9" ht="12.95" customHeight="1" x14ac:dyDescent="0.25">
      <c r="A3663" s="15"/>
      <c r="B3663" s="16" t="s">
        <v>2058</v>
      </c>
      <c r="C3663" s="17">
        <v>2</v>
      </c>
      <c r="D3663" s="18">
        <v>2</v>
      </c>
      <c r="E3663" s="9"/>
      <c r="F3663" s="9"/>
      <c r="G3663" s="9"/>
      <c r="H3663" s="9"/>
      <c r="I3663" s="9"/>
    </row>
    <row r="3664" spans="1:9" ht="15" customHeight="1" x14ac:dyDescent="0.25">
      <c r="A3664" s="19"/>
      <c r="B3664" s="20"/>
      <c r="C3664" s="21"/>
      <c r="D3664" s="22">
        <v>2</v>
      </c>
      <c r="E3664" s="9"/>
      <c r="F3664" s="9"/>
      <c r="G3664" s="9"/>
      <c r="H3664" s="9"/>
      <c r="I3664" s="9"/>
    </row>
    <row r="3665" spans="1:9" ht="9.9499999999999993" customHeight="1" x14ac:dyDescent="0.25">
      <c r="A3665" s="86"/>
      <c r="B3665" s="86"/>
      <c r="C3665" s="86"/>
      <c r="D3665" s="9"/>
      <c r="E3665" s="9"/>
      <c r="F3665" s="9"/>
      <c r="G3665" s="9"/>
      <c r="H3665" s="9"/>
      <c r="I3665" s="9"/>
    </row>
    <row r="3666" spans="1:9" ht="12" customHeight="1" x14ac:dyDescent="0.25">
      <c r="A3666" s="9"/>
      <c r="B3666" s="9"/>
      <c r="C3666" s="9"/>
      <c r="D3666" s="90" t="s">
        <v>4257</v>
      </c>
      <c r="E3666" s="90"/>
      <c r="F3666" s="90"/>
      <c r="G3666" s="90"/>
      <c r="H3666" s="90"/>
      <c r="I3666" s="90"/>
    </row>
    <row r="3667" spans="1:9" ht="9.9499999999999993" customHeight="1" x14ac:dyDescent="0.25">
      <c r="A3667" s="86"/>
      <c r="B3667" s="86"/>
      <c r="C3667" s="86"/>
      <c r="D3667" s="86"/>
      <c r="E3667" s="9"/>
      <c r="F3667" s="9"/>
      <c r="G3667" s="9"/>
      <c r="H3667" s="9"/>
      <c r="I3667" s="9"/>
    </row>
    <row r="3668" spans="1:9" ht="30.95" customHeight="1" x14ac:dyDescent="0.25">
      <c r="A3668" s="88" t="s">
        <v>2600</v>
      </c>
      <c r="B3668" s="88"/>
      <c r="C3668" s="88"/>
      <c r="D3668" s="88"/>
      <c r="E3668" s="88"/>
      <c r="F3668" s="88"/>
      <c r="G3668" s="88"/>
      <c r="H3668" s="88"/>
      <c r="I3668" s="88"/>
    </row>
    <row r="3669" spans="1:9" ht="15" customHeight="1" x14ac:dyDescent="0.25">
      <c r="A3669" s="89"/>
      <c r="B3669" s="89"/>
      <c r="C3669" s="14" t="s">
        <v>2076</v>
      </c>
      <c r="D3669" s="14" t="s">
        <v>2058</v>
      </c>
      <c r="E3669" s="14" t="s">
        <v>2059</v>
      </c>
      <c r="F3669" s="9"/>
      <c r="G3669" s="9"/>
      <c r="H3669" s="9"/>
      <c r="I3669" s="9"/>
    </row>
    <row r="3670" spans="1:9" ht="18.95" customHeight="1" x14ac:dyDescent="0.25">
      <c r="A3670" s="15" t="s">
        <v>2110</v>
      </c>
      <c r="B3670" s="16" t="s">
        <v>2111</v>
      </c>
      <c r="C3670" s="17">
        <v>0.16</v>
      </c>
      <c r="D3670" s="17">
        <v>98</v>
      </c>
      <c r="E3670" s="18">
        <v>15.68</v>
      </c>
      <c r="F3670" s="9"/>
      <c r="G3670" s="9"/>
      <c r="H3670" s="9"/>
      <c r="I3670" s="9"/>
    </row>
    <row r="3671" spans="1:9" ht="15" customHeight="1" x14ac:dyDescent="0.25">
      <c r="A3671" s="19"/>
      <c r="B3671" s="20"/>
      <c r="C3671" s="21"/>
      <c r="D3671" s="21"/>
      <c r="E3671" s="22">
        <v>15.68</v>
      </c>
      <c r="F3671" s="9"/>
      <c r="G3671" s="9"/>
      <c r="H3671" s="9"/>
      <c r="I3671" s="9"/>
    </row>
    <row r="3672" spans="1:9" ht="9.9499999999999993" customHeight="1" x14ac:dyDescent="0.25">
      <c r="A3672" s="86"/>
      <c r="B3672" s="86"/>
      <c r="C3672" s="86"/>
      <c r="D3672" s="9"/>
      <c r="E3672" s="9"/>
      <c r="F3672" s="9"/>
      <c r="G3672" s="9"/>
      <c r="H3672" s="9"/>
      <c r="I3672" s="9"/>
    </row>
    <row r="3673" spans="1:9" ht="12" customHeight="1" x14ac:dyDescent="0.25">
      <c r="A3673" s="9"/>
      <c r="B3673" s="9"/>
      <c r="C3673" s="9"/>
      <c r="D3673" s="90" t="s">
        <v>4538</v>
      </c>
      <c r="E3673" s="90"/>
      <c r="F3673" s="90"/>
      <c r="G3673" s="90"/>
      <c r="H3673" s="90"/>
      <c r="I3673" s="90"/>
    </row>
    <row r="3674" spans="1:9" ht="9.9499999999999993" customHeight="1" x14ac:dyDescent="0.25">
      <c r="A3674" s="86"/>
      <c r="B3674" s="86"/>
      <c r="C3674" s="86"/>
      <c r="D3674" s="86"/>
      <c r="E3674" s="9"/>
      <c r="F3674" s="9"/>
      <c r="G3674" s="9"/>
      <c r="H3674" s="9"/>
      <c r="I3674" s="9"/>
    </row>
    <row r="3675" spans="1:9" ht="30.95" customHeight="1" x14ac:dyDescent="0.25">
      <c r="A3675" s="88" t="s">
        <v>2601</v>
      </c>
      <c r="B3675" s="88"/>
      <c r="C3675" s="88"/>
      <c r="D3675" s="88"/>
      <c r="E3675" s="88"/>
      <c r="F3675" s="88"/>
      <c r="G3675" s="88"/>
      <c r="H3675" s="88"/>
      <c r="I3675" s="88"/>
    </row>
    <row r="3676" spans="1:9" ht="15" customHeight="1" x14ac:dyDescent="0.25">
      <c r="A3676" s="89"/>
      <c r="B3676" s="89"/>
      <c r="C3676" s="14" t="s">
        <v>2058</v>
      </c>
      <c r="D3676" s="14" t="s">
        <v>2059</v>
      </c>
      <c r="E3676" s="9"/>
      <c r="F3676" s="9"/>
      <c r="G3676" s="9"/>
      <c r="H3676" s="9"/>
      <c r="I3676" s="9"/>
    </row>
    <row r="3677" spans="1:9" ht="12.95" customHeight="1" x14ac:dyDescent="0.25">
      <c r="A3677" s="15"/>
      <c r="B3677" s="16" t="s">
        <v>2058</v>
      </c>
      <c r="C3677" s="17">
        <v>8</v>
      </c>
      <c r="D3677" s="18">
        <v>8</v>
      </c>
      <c r="E3677" s="9"/>
      <c r="F3677" s="9"/>
      <c r="G3677" s="9"/>
      <c r="H3677" s="9"/>
      <c r="I3677" s="9"/>
    </row>
    <row r="3678" spans="1:9" ht="15" customHeight="1" x14ac:dyDescent="0.25">
      <c r="A3678" s="19"/>
      <c r="B3678" s="20"/>
      <c r="C3678" s="21"/>
      <c r="D3678" s="22">
        <v>8</v>
      </c>
      <c r="E3678" s="9"/>
      <c r="F3678" s="9"/>
      <c r="G3678" s="9"/>
      <c r="H3678" s="9"/>
      <c r="I3678" s="9"/>
    </row>
    <row r="3679" spans="1:9" ht="9.9499999999999993" customHeight="1" x14ac:dyDescent="0.25">
      <c r="A3679" s="86"/>
      <c r="B3679" s="86"/>
      <c r="C3679" s="86"/>
      <c r="D3679" s="9"/>
      <c r="E3679" s="9"/>
      <c r="F3679" s="9"/>
      <c r="G3679" s="9"/>
      <c r="H3679" s="9"/>
      <c r="I3679" s="9"/>
    </row>
    <row r="3680" spans="1:9" ht="12" customHeight="1" x14ac:dyDescent="0.25">
      <c r="A3680" s="9"/>
      <c r="B3680" s="9"/>
      <c r="C3680" s="9"/>
      <c r="D3680" s="90" t="s">
        <v>4258</v>
      </c>
      <c r="E3680" s="90"/>
      <c r="F3680" s="90"/>
      <c r="G3680" s="90"/>
      <c r="H3680" s="90"/>
      <c r="I3680" s="90"/>
    </row>
    <row r="3681" spans="1:9" ht="9.9499999999999993" customHeight="1" x14ac:dyDescent="0.25">
      <c r="A3681" s="86"/>
      <c r="B3681" s="86"/>
      <c r="C3681" s="86"/>
      <c r="D3681" s="86"/>
      <c r="E3681" s="9"/>
      <c r="F3681" s="9"/>
      <c r="G3681" s="9"/>
      <c r="H3681" s="9"/>
      <c r="I3681" s="9"/>
    </row>
    <row r="3682" spans="1:9" ht="20.100000000000001" customHeight="1" x14ac:dyDescent="0.25">
      <c r="A3682" s="88" t="s">
        <v>2602</v>
      </c>
      <c r="B3682" s="88"/>
      <c r="C3682" s="88"/>
      <c r="D3682" s="88"/>
      <c r="E3682" s="88"/>
      <c r="F3682" s="88"/>
      <c r="G3682" s="88"/>
      <c r="H3682" s="88"/>
      <c r="I3682" s="88"/>
    </row>
    <row r="3683" spans="1:9" ht="15" customHeight="1" x14ac:dyDescent="0.25">
      <c r="A3683" s="89"/>
      <c r="B3683" s="89"/>
      <c r="C3683" s="14" t="s">
        <v>2076</v>
      </c>
      <c r="D3683" s="14" t="s">
        <v>2059</v>
      </c>
      <c r="E3683" s="9"/>
      <c r="F3683" s="9"/>
      <c r="G3683" s="9"/>
      <c r="H3683" s="9"/>
      <c r="I3683" s="9"/>
    </row>
    <row r="3684" spans="1:9" ht="12.95" customHeight="1" x14ac:dyDescent="0.25">
      <c r="A3684" s="15"/>
      <c r="B3684" s="16" t="s">
        <v>2076</v>
      </c>
      <c r="C3684" s="17">
        <v>403.36</v>
      </c>
      <c r="D3684" s="18">
        <v>403.36</v>
      </c>
      <c r="E3684" s="9"/>
      <c r="F3684" s="9"/>
      <c r="G3684" s="9"/>
      <c r="H3684" s="9"/>
      <c r="I3684" s="9"/>
    </row>
    <row r="3685" spans="1:9" ht="15" customHeight="1" x14ac:dyDescent="0.25">
      <c r="A3685" s="19"/>
      <c r="B3685" s="20"/>
      <c r="C3685" s="21"/>
      <c r="D3685" s="22">
        <v>403.36</v>
      </c>
      <c r="E3685" s="9"/>
      <c r="F3685" s="9"/>
      <c r="G3685" s="9"/>
      <c r="H3685" s="9"/>
      <c r="I3685" s="9"/>
    </row>
    <row r="3686" spans="1:9" ht="9.9499999999999993" customHeight="1" x14ac:dyDescent="0.25">
      <c r="A3686" s="86"/>
      <c r="B3686" s="86"/>
      <c r="C3686" s="86"/>
      <c r="D3686" s="9"/>
      <c r="E3686" s="9"/>
      <c r="F3686" s="9"/>
      <c r="G3686" s="9"/>
      <c r="H3686" s="9"/>
      <c r="I3686" s="9"/>
    </row>
    <row r="3687" spans="1:9" ht="12" customHeight="1" x14ac:dyDescent="0.25">
      <c r="A3687" s="9"/>
      <c r="B3687" s="9"/>
      <c r="C3687" s="9"/>
      <c r="D3687" s="90" t="s">
        <v>4539</v>
      </c>
      <c r="E3687" s="90"/>
      <c r="F3687" s="90"/>
      <c r="G3687" s="90"/>
      <c r="H3687" s="90"/>
      <c r="I3687" s="90"/>
    </row>
    <row r="3688" spans="1:9" ht="9.9499999999999993" customHeight="1" x14ac:dyDescent="0.25">
      <c r="A3688" s="86"/>
      <c r="B3688" s="86"/>
      <c r="C3688" s="86"/>
      <c r="D3688" s="86"/>
      <c r="E3688" s="9"/>
      <c r="F3688" s="9"/>
      <c r="G3688" s="9"/>
      <c r="H3688" s="9"/>
      <c r="I3688" s="9"/>
    </row>
    <row r="3689" spans="1:9" ht="30.95" customHeight="1" x14ac:dyDescent="0.25">
      <c r="A3689" s="88" t="s">
        <v>2603</v>
      </c>
      <c r="B3689" s="88"/>
      <c r="C3689" s="88"/>
      <c r="D3689" s="88"/>
      <c r="E3689" s="88"/>
      <c r="F3689" s="88"/>
      <c r="G3689" s="88"/>
      <c r="H3689" s="88"/>
      <c r="I3689" s="88"/>
    </row>
    <row r="3690" spans="1:9" ht="15" customHeight="1" x14ac:dyDescent="0.25">
      <c r="A3690" s="89"/>
      <c r="B3690" s="89"/>
      <c r="C3690" s="14" t="s">
        <v>2076</v>
      </c>
      <c r="D3690" s="14" t="s">
        <v>2059</v>
      </c>
      <c r="E3690" s="9"/>
      <c r="F3690" s="9"/>
      <c r="G3690" s="9"/>
      <c r="H3690" s="9"/>
      <c r="I3690" s="9"/>
    </row>
    <row r="3691" spans="1:9" ht="12.95" customHeight="1" x14ac:dyDescent="0.25">
      <c r="A3691" s="15" t="s">
        <v>2108</v>
      </c>
      <c r="B3691" s="16" t="s">
        <v>2076</v>
      </c>
      <c r="C3691" s="17">
        <v>896.14</v>
      </c>
      <c r="D3691" s="18">
        <v>896.14</v>
      </c>
      <c r="E3691" s="9"/>
      <c r="F3691" s="9"/>
      <c r="G3691" s="9"/>
      <c r="H3691" s="9"/>
      <c r="I3691" s="9"/>
    </row>
    <row r="3692" spans="1:9" ht="15" customHeight="1" x14ac:dyDescent="0.25">
      <c r="A3692" s="19"/>
      <c r="B3692" s="20"/>
      <c r="C3692" s="21"/>
      <c r="D3692" s="22">
        <v>896.14</v>
      </c>
      <c r="E3692" s="9"/>
      <c r="F3692" s="9"/>
      <c r="G3692" s="9"/>
      <c r="H3692" s="9"/>
      <c r="I3692" s="9"/>
    </row>
    <row r="3693" spans="1:9" ht="9.9499999999999993" customHeight="1" x14ac:dyDescent="0.25">
      <c r="A3693" s="86"/>
      <c r="B3693" s="86"/>
      <c r="C3693" s="86"/>
      <c r="D3693" s="9"/>
      <c r="E3693" s="9"/>
      <c r="F3693" s="9"/>
      <c r="G3693" s="9"/>
      <c r="H3693" s="9"/>
      <c r="I3693" s="9"/>
    </row>
    <row r="3694" spans="1:9" ht="12" customHeight="1" x14ac:dyDescent="0.25">
      <c r="A3694" s="9"/>
      <c r="B3694" s="9"/>
      <c r="C3694" s="9"/>
      <c r="D3694" s="90" t="s">
        <v>4536</v>
      </c>
      <c r="E3694" s="90"/>
      <c r="F3694" s="90"/>
      <c r="G3694" s="90"/>
      <c r="H3694" s="90"/>
      <c r="I3694" s="90"/>
    </row>
    <row r="3695" spans="1:9" ht="9.9499999999999993" customHeight="1" x14ac:dyDescent="0.25">
      <c r="A3695" s="86"/>
      <c r="B3695" s="86"/>
      <c r="C3695" s="86"/>
      <c r="D3695" s="86"/>
      <c r="E3695" s="9"/>
      <c r="F3695" s="9"/>
      <c r="G3695" s="9"/>
      <c r="H3695" s="9"/>
      <c r="I3695" s="9"/>
    </row>
    <row r="3696" spans="1:9" ht="20.100000000000001" customHeight="1" x14ac:dyDescent="0.25">
      <c r="A3696" s="88" t="s">
        <v>2604</v>
      </c>
      <c r="B3696" s="88"/>
      <c r="C3696" s="88"/>
      <c r="D3696" s="88"/>
      <c r="E3696" s="88"/>
      <c r="F3696" s="88"/>
      <c r="G3696" s="88"/>
      <c r="H3696" s="88"/>
      <c r="I3696" s="88"/>
    </row>
    <row r="3697" spans="1:9" ht="15" customHeight="1" x14ac:dyDescent="0.25">
      <c r="A3697" s="89"/>
      <c r="B3697" s="89"/>
      <c r="C3697" s="14" t="s">
        <v>2069</v>
      </c>
      <c r="D3697" s="14" t="s">
        <v>2058</v>
      </c>
      <c r="E3697" s="14" t="s">
        <v>2059</v>
      </c>
      <c r="F3697" s="9"/>
      <c r="G3697" s="9"/>
      <c r="H3697" s="9"/>
      <c r="I3697" s="9"/>
    </row>
    <row r="3698" spans="1:9" ht="12.95" customHeight="1" x14ac:dyDescent="0.25">
      <c r="A3698" s="15"/>
      <c r="B3698" s="16" t="s">
        <v>2104</v>
      </c>
      <c r="C3698" s="17">
        <v>201.16</v>
      </c>
      <c r="D3698" s="17">
        <v>1</v>
      </c>
      <c r="E3698" s="18">
        <v>201.16</v>
      </c>
      <c r="F3698" s="9"/>
      <c r="G3698" s="9"/>
      <c r="H3698" s="9"/>
      <c r="I3698" s="9"/>
    </row>
    <row r="3699" spans="1:9" ht="15" customHeight="1" x14ac:dyDescent="0.25">
      <c r="A3699" s="19"/>
      <c r="B3699" s="20"/>
      <c r="C3699" s="21"/>
      <c r="D3699" s="21"/>
      <c r="E3699" s="22">
        <v>201.16</v>
      </c>
      <c r="F3699" s="9"/>
      <c r="G3699" s="9"/>
      <c r="H3699" s="9"/>
      <c r="I3699" s="9"/>
    </row>
    <row r="3700" spans="1:9" ht="9.9499999999999993" customHeight="1" x14ac:dyDescent="0.25">
      <c r="A3700" s="86"/>
      <c r="B3700" s="86"/>
      <c r="C3700" s="86"/>
      <c r="D3700" s="9"/>
      <c r="E3700" s="9"/>
      <c r="F3700" s="9"/>
      <c r="G3700" s="9"/>
      <c r="H3700" s="9"/>
      <c r="I3700" s="9"/>
    </row>
    <row r="3701" spans="1:9" ht="12" customHeight="1" x14ac:dyDescent="0.25">
      <c r="A3701" s="9"/>
      <c r="B3701" s="9"/>
      <c r="C3701" s="9"/>
      <c r="D3701" s="90" t="s">
        <v>4540</v>
      </c>
      <c r="E3701" s="90"/>
      <c r="F3701" s="90"/>
      <c r="G3701" s="90"/>
      <c r="H3701" s="90"/>
      <c r="I3701" s="90"/>
    </row>
    <row r="3702" spans="1:9" ht="9.9499999999999993" customHeight="1" x14ac:dyDescent="0.25">
      <c r="A3702" s="86"/>
      <c r="B3702" s="86"/>
      <c r="C3702" s="86"/>
      <c r="D3702" s="86"/>
      <c r="E3702" s="9"/>
      <c r="F3702" s="9"/>
      <c r="G3702" s="9"/>
      <c r="H3702" s="9"/>
      <c r="I3702" s="9"/>
    </row>
    <row r="3703" spans="1:9" ht="30.95" customHeight="1" x14ac:dyDescent="0.25">
      <c r="A3703" s="88" t="s">
        <v>2605</v>
      </c>
      <c r="B3703" s="88"/>
      <c r="C3703" s="88"/>
      <c r="D3703" s="88"/>
      <c r="E3703" s="88"/>
      <c r="F3703" s="88"/>
      <c r="G3703" s="88"/>
      <c r="H3703" s="88"/>
      <c r="I3703" s="88"/>
    </row>
    <row r="3704" spans="1:9" ht="15" customHeight="1" x14ac:dyDescent="0.25">
      <c r="A3704" s="89"/>
      <c r="B3704" s="89"/>
      <c r="C3704" s="14" t="s">
        <v>2076</v>
      </c>
      <c r="D3704" s="14" t="s">
        <v>2059</v>
      </c>
      <c r="E3704" s="9"/>
      <c r="F3704" s="9"/>
      <c r="G3704" s="9"/>
      <c r="H3704" s="9"/>
      <c r="I3704" s="9"/>
    </row>
    <row r="3705" spans="1:9" ht="12.95" customHeight="1" x14ac:dyDescent="0.25">
      <c r="A3705" s="15" t="s">
        <v>2077</v>
      </c>
      <c r="B3705" s="16" t="s">
        <v>2076</v>
      </c>
      <c r="C3705" s="17">
        <v>4969.99</v>
      </c>
      <c r="D3705" s="18">
        <v>4969.99</v>
      </c>
      <c r="E3705" s="9"/>
      <c r="F3705" s="9"/>
      <c r="G3705" s="9"/>
      <c r="H3705" s="9"/>
      <c r="I3705" s="9"/>
    </row>
    <row r="3706" spans="1:9" ht="15" customHeight="1" x14ac:dyDescent="0.25">
      <c r="A3706" s="19"/>
      <c r="B3706" s="20"/>
      <c r="C3706" s="21"/>
      <c r="D3706" s="22">
        <v>4969.99</v>
      </c>
      <c r="E3706" s="9"/>
      <c r="F3706" s="9"/>
      <c r="G3706" s="9"/>
      <c r="H3706" s="9"/>
      <c r="I3706" s="9"/>
    </row>
    <row r="3707" spans="1:9" ht="9.9499999999999993" customHeight="1" x14ac:dyDescent="0.25">
      <c r="A3707" s="86"/>
      <c r="B3707" s="86"/>
      <c r="C3707" s="86"/>
      <c r="D3707" s="9"/>
      <c r="E3707" s="9"/>
      <c r="F3707" s="9"/>
      <c r="G3707" s="9"/>
      <c r="H3707" s="9"/>
      <c r="I3707" s="9"/>
    </row>
    <row r="3708" spans="1:9" ht="12" customHeight="1" x14ac:dyDescent="0.25">
      <c r="A3708" s="9"/>
      <c r="B3708" s="9"/>
      <c r="C3708" s="9"/>
      <c r="D3708" s="90" t="s">
        <v>4437</v>
      </c>
      <c r="E3708" s="90"/>
      <c r="F3708" s="90"/>
      <c r="G3708" s="90"/>
      <c r="H3708" s="90"/>
      <c r="I3708" s="90"/>
    </row>
    <row r="3709" spans="1:9" ht="9.9499999999999993" customHeight="1" x14ac:dyDescent="0.25">
      <c r="A3709" s="86"/>
      <c r="B3709" s="86"/>
      <c r="C3709" s="86"/>
      <c r="D3709" s="86"/>
      <c r="E3709" s="9"/>
      <c r="F3709" s="9"/>
      <c r="G3709" s="9"/>
      <c r="H3709" s="9"/>
      <c r="I3709" s="9"/>
    </row>
    <row r="3710" spans="1:9" ht="30.95" customHeight="1" x14ac:dyDescent="0.25">
      <c r="A3710" s="88" t="s">
        <v>2606</v>
      </c>
      <c r="B3710" s="88"/>
      <c r="C3710" s="88"/>
      <c r="D3710" s="88"/>
      <c r="E3710" s="88"/>
      <c r="F3710" s="88"/>
      <c r="G3710" s="88"/>
      <c r="H3710" s="88"/>
      <c r="I3710" s="88"/>
    </row>
    <row r="3711" spans="1:9" ht="15" customHeight="1" x14ac:dyDescent="0.25">
      <c r="A3711" s="89"/>
      <c r="B3711" s="89"/>
      <c r="C3711" s="14" t="s">
        <v>2076</v>
      </c>
      <c r="D3711" s="14" t="s">
        <v>2079</v>
      </c>
      <c r="E3711" s="14" t="s">
        <v>2059</v>
      </c>
      <c r="F3711" s="9"/>
      <c r="G3711" s="9"/>
      <c r="H3711" s="9"/>
      <c r="I3711" s="9"/>
    </row>
    <row r="3712" spans="1:9" ht="18.95" customHeight="1" x14ac:dyDescent="0.25">
      <c r="A3712" s="15" t="s">
        <v>2080</v>
      </c>
      <c r="B3712" s="16" t="s">
        <v>2081</v>
      </c>
      <c r="C3712" s="17">
        <v>1108.31</v>
      </c>
      <c r="D3712" s="17">
        <v>0.1</v>
      </c>
      <c r="E3712" s="18">
        <v>110.83</v>
      </c>
      <c r="F3712" s="9"/>
      <c r="G3712" s="9"/>
      <c r="H3712" s="9"/>
      <c r="I3712" s="9"/>
    </row>
    <row r="3713" spans="1:9" ht="15" customHeight="1" x14ac:dyDescent="0.25">
      <c r="A3713" s="19"/>
      <c r="B3713" s="20"/>
      <c r="C3713" s="21"/>
      <c r="D3713" s="21"/>
      <c r="E3713" s="22">
        <v>110.83</v>
      </c>
      <c r="F3713" s="9"/>
      <c r="G3713" s="9"/>
      <c r="H3713" s="9"/>
      <c r="I3713" s="9"/>
    </row>
    <row r="3714" spans="1:9" ht="9.9499999999999993" customHeight="1" x14ac:dyDescent="0.25">
      <c r="A3714" s="86"/>
      <c r="B3714" s="86"/>
      <c r="C3714" s="86"/>
      <c r="D3714" s="9"/>
      <c r="E3714" s="9"/>
      <c r="F3714" s="9"/>
      <c r="G3714" s="9"/>
      <c r="H3714" s="9"/>
      <c r="I3714" s="9"/>
    </row>
    <row r="3715" spans="1:9" ht="12" customHeight="1" x14ac:dyDescent="0.25">
      <c r="A3715" s="9"/>
      <c r="B3715" s="9"/>
      <c r="C3715" s="9"/>
      <c r="D3715" s="90" t="s">
        <v>4541</v>
      </c>
      <c r="E3715" s="90"/>
      <c r="F3715" s="90"/>
      <c r="G3715" s="90"/>
      <c r="H3715" s="90"/>
      <c r="I3715" s="90"/>
    </row>
    <row r="3716" spans="1:9" ht="9.9499999999999993" customHeight="1" x14ac:dyDescent="0.25">
      <c r="A3716" s="86"/>
      <c r="B3716" s="86"/>
      <c r="C3716" s="86"/>
      <c r="D3716" s="86"/>
      <c r="E3716" s="9"/>
      <c r="F3716" s="9"/>
      <c r="G3716" s="9"/>
      <c r="H3716" s="9"/>
      <c r="I3716" s="9"/>
    </row>
    <row r="3717" spans="1:9" ht="30.95" customHeight="1" x14ac:dyDescent="0.25">
      <c r="A3717" s="88" t="s">
        <v>2607</v>
      </c>
      <c r="B3717" s="88"/>
      <c r="C3717" s="88"/>
      <c r="D3717" s="88"/>
      <c r="E3717" s="88"/>
      <c r="F3717" s="88"/>
      <c r="G3717" s="88"/>
      <c r="H3717" s="88"/>
      <c r="I3717" s="88"/>
    </row>
    <row r="3718" spans="1:9" ht="15" customHeight="1" x14ac:dyDescent="0.25">
      <c r="A3718" s="89"/>
      <c r="B3718" s="89"/>
      <c r="C3718" s="14" t="s">
        <v>2076</v>
      </c>
      <c r="D3718" s="14" t="s">
        <v>2079</v>
      </c>
      <c r="E3718" s="14" t="s">
        <v>2058</v>
      </c>
      <c r="F3718" s="14" t="s">
        <v>2059</v>
      </c>
      <c r="G3718" s="9"/>
      <c r="H3718" s="9"/>
      <c r="I3718" s="9"/>
    </row>
    <row r="3719" spans="1:9" ht="27" customHeight="1" x14ac:dyDescent="0.25">
      <c r="A3719" s="15" t="s">
        <v>2083</v>
      </c>
      <c r="B3719" s="16" t="s">
        <v>2084</v>
      </c>
      <c r="C3719" s="17">
        <v>4.3</v>
      </c>
      <c r="D3719" s="17">
        <v>0.1</v>
      </c>
      <c r="E3719" s="17">
        <v>4</v>
      </c>
      <c r="F3719" s="18">
        <v>1.72</v>
      </c>
      <c r="G3719" s="9"/>
      <c r="H3719" s="9"/>
      <c r="I3719" s="9"/>
    </row>
    <row r="3720" spans="1:9" ht="15" customHeight="1" x14ac:dyDescent="0.25">
      <c r="A3720" s="19"/>
      <c r="B3720" s="20"/>
      <c r="C3720" s="21"/>
      <c r="D3720" s="21"/>
      <c r="E3720" s="21"/>
      <c r="F3720" s="22">
        <v>1.72</v>
      </c>
      <c r="G3720" s="9"/>
      <c r="H3720" s="9"/>
      <c r="I3720" s="9"/>
    </row>
    <row r="3721" spans="1:9" ht="9.9499999999999993" customHeight="1" x14ac:dyDescent="0.25">
      <c r="A3721" s="86"/>
      <c r="B3721" s="86"/>
      <c r="C3721" s="86"/>
      <c r="D3721" s="9"/>
      <c r="E3721" s="9"/>
      <c r="F3721" s="9"/>
      <c r="G3721" s="9"/>
      <c r="H3721" s="9"/>
      <c r="I3721" s="9"/>
    </row>
    <row r="3722" spans="1:9" ht="12" customHeight="1" x14ac:dyDescent="0.25">
      <c r="A3722" s="9"/>
      <c r="B3722" s="9"/>
      <c r="C3722" s="9"/>
      <c r="D3722" s="90" t="s">
        <v>4313</v>
      </c>
      <c r="E3722" s="90"/>
      <c r="F3722" s="90"/>
      <c r="G3722" s="90"/>
      <c r="H3722" s="90"/>
      <c r="I3722" s="90"/>
    </row>
    <row r="3723" spans="1:9" ht="9.9499999999999993" customHeight="1" x14ac:dyDescent="0.25">
      <c r="A3723" s="86"/>
      <c r="B3723" s="86"/>
      <c r="C3723" s="86"/>
      <c r="D3723" s="86"/>
      <c r="E3723" s="9"/>
      <c r="F3723" s="9"/>
      <c r="G3723" s="9"/>
      <c r="H3723" s="9"/>
      <c r="I3723" s="9"/>
    </row>
    <row r="3724" spans="1:9" ht="42.95" customHeight="1" x14ac:dyDescent="0.25">
      <c r="A3724" s="88" t="s">
        <v>2608</v>
      </c>
      <c r="B3724" s="88"/>
      <c r="C3724" s="88"/>
      <c r="D3724" s="88"/>
      <c r="E3724" s="88"/>
      <c r="F3724" s="88"/>
      <c r="G3724" s="88"/>
      <c r="H3724" s="88"/>
      <c r="I3724" s="88"/>
    </row>
    <row r="3725" spans="1:9" ht="15" customHeight="1" x14ac:dyDescent="0.25">
      <c r="A3725" s="89"/>
      <c r="B3725" s="89"/>
      <c r="C3725" s="14" t="s">
        <v>2076</v>
      </c>
      <c r="D3725" s="14" t="s">
        <v>2056</v>
      </c>
      <c r="E3725" s="14" t="s">
        <v>2058</v>
      </c>
      <c r="F3725" s="14" t="s">
        <v>2086</v>
      </c>
      <c r="G3725" s="14" t="s">
        <v>2059</v>
      </c>
      <c r="H3725" s="9"/>
      <c r="I3725" s="9"/>
    </row>
    <row r="3726" spans="1:9" ht="18.95" customHeight="1" x14ac:dyDescent="0.25">
      <c r="A3726" s="15" t="s">
        <v>2087</v>
      </c>
      <c r="B3726" s="16" t="s">
        <v>2088</v>
      </c>
      <c r="C3726" s="17">
        <v>4969.99</v>
      </c>
      <c r="D3726" s="17">
        <v>0.1</v>
      </c>
      <c r="E3726" s="17">
        <v>1</v>
      </c>
      <c r="F3726" s="17">
        <v>1.5</v>
      </c>
      <c r="G3726" s="18">
        <v>745.5</v>
      </c>
      <c r="H3726" s="9"/>
      <c r="I3726" s="9"/>
    </row>
    <row r="3727" spans="1:9" ht="18.95" customHeight="1" x14ac:dyDescent="0.25">
      <c r="A3727" s="15" t="s">
        <v>2089</v>
      </c>
      <c r="B3727" s="16" t="s">
        <v>2088</v>
      </c>
      <c r="C3727" s="17">
        <v>1108.31</v>
      </c>
      <c r="D3727" s="17">
        <v>0.1</v>
      </c>
      <c r="E3727" s="17">
        <v>1</v>
      </c>
      <c r="F3727" s="17">
        <v>1.5</v>
      </c>
      <c r="G3727" s="18">
        <v>166.25</v>
      </c>
      <c r="H3727" s="9"/>
      <c r="I3727" s="9"/>
    </row>
    <row r="3728" spans="1:9" ht="27" customHeight="1" x14ac:dyDescent="0.25">
      <c r="A3728" s="15" t="s">
        <v>2090</v>
      </c>
      <c r="B3728" s="16" t="s">
        <v>2088</v>
      </c>
      <c r="C3728" s="17">
        <v>4.5999999999999996</v>
      </c>
      <c r="D3728" s="17">
        <v>0.1</v>
      </c>
      <c r="E3728" s="17">
        <v>4</v>
      </c>
      <c r="F3728" s="17">
        <v>1.5</v>
      </c>
      <c r="G3728" s="18">
        <v>2.76</v>
      </c>
      <c r="H3728" s="9"/>
      <c r="I3728" s="9"/>
    </row>
    <row r="3729" spans="1:9" ht="15" customHeight="1" x14ac:dyDescent="0.25">
      <c r="A3729" s="19"/>
      <c r="B3729" s="20"/>
      <c r="C3729" s="21"/>
      <c r="D3729" s="21"/>
      <c r="E3729" s="21"/>
      <c r="F3729" s="21"/>
      <c r="G3729" s="22">
        <v>914.51</v>
      </c>
      <c r="H3729" s="9"/>
      <c r="I3729" s="9"/>
    </row>
    <row r="3730" spans="1:9" ht="9.9499999999999993" customHeight="1" x14ac:dyDescent="0.25">
      <c r="A3730" s="86"/>
      <c r="B3730" s="86"/>
      <c r="C3730" s="86"/>
      <c r="D3730" s="9"/>
      <c r="E3730" s="9"/>
      <c r="F3730" s="9"/>
      <c r="G3730" s="9"/>
      <c r="H3730" s="9"/>
      <c r="I3730" s="9"/>
    </row>
    <row r="3731" spans="1:9" ht="12" customHeight="1" x14ac:dyDescent="0.25">
      <c r="A3731" s="9"/>
      <c r="B3731" s="9"/>
      <c r="C3731" s="9"/>
      <c r="D3731" s="90" t="s">
        <v>4542</v>
      </c>
      <c r="E3731" s="90"/>
      <c r="F3731" s="90"/>
      <c r="G3731" s="90"/>
      <c r="H3731" s="90"/>
      <c r="I3731" s="90"/>
    </row>
    <row r="3732" spans="1:9" ht="9.9499999999999993" customHeight="1" x14ac:dyDescent="0.25">
      <c r="A3732" s="86"/>
      <c r="B3732" s="86"/>
      <c r="C3732" s="86"/>
      <c r="D3732" s="86"/>
      <c r="E3732" s="9"/>
      <c r="F3732" s="9"/>
      <c r="G3732" s="9"/>
      <c r="H3732" s="9"/>
      <c r="I3732" s="9"/>
    </row>
    <row r="3733" spans="1:9" ht="30.95" customHeight="1" x14ac:dyDescent="0.25">
      <c r="A3733" s="88" t="s">
        <v>2609</v>
      </c>
      <c r="B3733" s="88"/>
      <c r="C3733" s="88"/>
      <c r="D3733" s="88"/>
      <c r="E3733" s="88"/>
      <c r="F3733" s="88"/>
      <c r="G3733" s="88"/>
      <c r="H3733" s="88"/>
      <c r="I3733" s="88"/>
    </row>
    <row r="3734" spans="1:9" ht="15" customHeight="1" x14ac:dyDescent="0.25">
      <c r="A3734" s="89"/>
      <c r="B3734" s="89"/>
      <c r="C3734" s="14" t="s">
        <v>2076</v>
      </c>
      <c r="D3734" s="14" t="s">
        <v>2056</v>
      </c>
      <c r="E3734" s="14" t="s">
        <v>2058</v>
      </c>
      <c r="F3734" s="14" t="s">
        <v>2092</v>
      </c>
      <c r="G3734" s="14" t="s">
        <v>2086</v>
      </c>
      <c r="H3734" s="14" t="s">
        <v>2059</v>
      </c>
      <c r="I3734" s="9"/>
    </row>
    <row r="3735" spans="1:9" ht="18.95" customHeight="1" x14ac:dyDescent="0.25">
      <c r="A3735" s="15" t="s">
        <v>2087</v>
      </c>
      <c r="B3735" s="16" t="s">
        <v>2186</v>
      </c>
      <c r="C3735" s="17">
        <v>4969.99</v>
      </c>
      <c r="D3735" s="17">
        <v>0.1</v>
      </c>
      <c r="E3735" s="17">
        <v>1</v>
      </c>
      <c r="F3735" s="17">
        <v>30</v>
      </c>
      <c r="G3735" s="17">
        <v>1.5</v>
      </c>
      <c r="H3735" s="18">
        <v>22364.959999999999</v>
      </c>
      <c r="I3735" s="9"/>
    </row>
    <row r="3736" spans="1:9" ht="18.95" customHeight="1" x14ac:dyDescent="0.25">
      <c r="A3736" s="15" t="s">
        <v>2089</v>
      </c>
      <c r="B3736" s="16" t="s">
        <v>2186</v>
      </c>
      <c r="C3736" s="17">
        <v>1108.31</v>
      </c>
      <c r="D3736" s="17">
        <v>0.05</v>
      </c>
      <c r="E3736" s="17">
        <v>1</v>
      </c>
      <c r="F3736" s="17">
        <v>30</v>
      </c>
      <c r="G3736" s="17">
        <v>1.5</v>
      </c>
      <c r="H3736" s="18">
        <v>2493.6999999999998</v>
      </c>
      <c r="I3736" s="9"/>
    </row>
    <row r="3737" spans="1:9" ht="27" customHeight="1" x14ac:dyDescent="0.25">
      <c r="A3737" s="15" t="s">
        <v>2090</v>
      </c>
      <c r="B3737" s="16" t="s">
        <v>2186</v>
      </c>
      <c r="C3737" s="17">
        <v>4.5999999999999996</v>
      </c>
      <c r="D3737" s="17">
        <v>0.1</v>
      </c>
      <c r="E3737" s="17">
        <v>4</v>
      </c>
      <c r="F3737" s="17">
        <v>30</v>
      </c>
      <c r="G3737" s="17">
        <v>1.5</v>
      </c>
      <c r="H3737" s="18">
        <v>82.8</v>
      </c>
      <c r="I3737" s="9"/>
    </row>
    <row r="3738" spans="1:9" ht="15" customHeight="1" x14ac:dyDescent="0.25">
      <c r="A3738" s="19"/>
      <c r="B3738" s="20"/>
      <c r="C3738" s="21"/>
      <c r="D3738" s="21"/>
      <c r="E3738" s="21"/>
      <c r="F3738" s="21"/>
      <c r="G3738" s="21"/>
      <c r="H3738" s="22">
        <v>24941.46</v>
      </c>
      <c r="I3738" s="9"/>
    </row>
    <row r="3739" spans="1:9" ht="9.9499999999999993" customHeight="1" x14ac:dyDescent="0.25">
      <c r="A3739" s="86"/>
      <c r="B3739" s="86"/>
      <c r="C3739" s="86"/>
      <c r="D3739" s="9"/>
      <c r="E3739" s="9"/>
      <c r="F3739" s="9"/>
      <c r="G3739" s="9"/>
      <c r="H3739" s="9"/>
      <c r="I3739" s="9"/>
    </row>
    <row r="3740" spans="1:9" ht="12" customHeight="1" x14ac:dyDescent="0.25">
      <c r="A3740" s="9"/>
      <c r="B3740" s="9"/>
      <c r="C3740" s="9"/>
      <c r="D3740" s="90" t="s">
        <v>4543</v>
      </c>
      <c r="E3740" s="90"/>
      <c r="F3740" s="90"/>
      <c r="G3740" s="90"/>
      <c r="H3740" s="90"/>
      <c r="I3740" s="90"/>
    </row>
    <row r="3741" spans="1:9" ht="9.9499999999999993" customHeight="1" x14ac:dyDescent="0.25">
      <c r="A3741" s="86"/>
      <c r="B3741" s="86"/>
      <c r="C3741" s="86"/>
      <c r="D3741" s="86"/>
      <c r="E3741" s="9"/>
      <c r="F3741" s="9"/>
      <c r="G3741" s="9"/>
      <c r="H3741" s="9"/>
      <c r="I3741" s="9"/>
    </row>
    <row r="3742" spans="1:9" ht="42.95" customHeight="1" x14ac:dyDescent="0.25">
      <c r="A3742" s="88" t="s">
        <v>2610</v>
      </c>
      <c r="B3742" s="88"/>
      <c r="C3742" s="88"/>
      <c r="D3742" s="88"/>
      <c r="E3742" s="88"/>
      <c r="F3742" s="88"/>
      <c r="G3742" s="88"/>
      <c r="H3742" s="88"/>
      <c r="I3742" s="88"/>
    </row>
    <row r="3743" spans="1:9" ht="15" customHeight="1" x14ac:dyDescent="0.25">
      <c r="A3743" s="89"/>
      <c r="B3743" s="89"/>
      <c r="C3743" s="14" t="s">
        <v>2076</v>
      </c>
      <c r="D3743" s="14" t="s">
        <v>2056</v>
      </c>
      <c r="E3743" s="14" t="s">
        <v>2058</v>
      </c>
      <c r="F3743" s="14" t="s">
        <v>2092</v>
      </c>
      <c r="G3743" s="14" t="s">
        <v>2086</v>
      </c>
      <c r="H3743" s="14" t="s">
        <v>2059</v>
      </c>
      <c r="I3743" s="9"/>
    </row>
    <row r="3744" spans="1:9" ht="18.95" customHeight="1" x14ac:dyDescent="0.25">
      <c r="A3744" s="15" t="s">
        <v>2087</v>
      </c>
      <c r="B3744" s="16" t="s">
        <v>2186</v>
      </c>
      <c r="C3744" s="17">
        <v>4969.99</v>
      </c>
      <c r="D3744" s="17">
        <v>0.1</v>
      </c>
      <c r="E3744" s="17">
        <v>1</v>
      </c>
      <c r="F3744" s="17">
        <v>12</v>
      </c>
      <c r="G3744" s="17">
        <v>1.5</v>
      </c>
      <c r="H3744" s="18">
        <v>8945.98</v>
      </c>
      <c r="I3744" s="9"/>
    </row>
    <row r="3745" spans="1:9" ht="18.95" customHeight="1" x14ac:dyDescent="0.25">
      <c r="A3745" s="15" t="s">
        <v>2089</v>
      </c>
      <c r="B3745" s="16" t="s">
        <v>2186</v>
      </c>
      <c r="C3745" s="17">
        <v>1108.31</v>
      </c>
      <c r="D3745" s="17">
        <v>0.1</v>
      </c>
      <c r="E3745" s="17">
        <v>1</v>
      </c>
      <c r="F3745" s="17">
        <v>12</v>
      </c>
      <c r="G3745" s="17">
        <v>1.5</v>
      </c>
      <c r="H3745" s="18">
        <v>1994.96</v>
      </c>
      <c r="I3745" s="9"/>
    </row>
    <row r="3746" spans="1:9" ht="27" customHeight="1" x14ac:dyDescent="0.25">
      <c r="A3746" s="15" t="s">
        <v>2090</v>
      </c>
      <c r="B3746" s="16" t="s">
        <v>2186</v>
      </c>
      <c r="C3746" s="17">
        <v>4.5999999999999996</v>
      </c>
      <c r="D3746" s="17">
        <v>0.1</v>
      </c>
      <c r="E3746" s="17">
        <v>4</v>
      </c>
      <c r="F3746" s="17">
        <v>12</v>
      </c>
      <c r="G3746" s="17">
        <v>1.5</v>
      </c>
      <c r="H3746" s="18">
        <v>33.119999999999997</v>
      </c>
      <c r="I3746" s="9"/>
    </row>
    <row r="3747" spans="1:9" ht="15" customHeight="1" x14ac:dyDescent="0.25">
      <c r="A3747" s="19"/>
      <c r="B3747" s="20"/>
      <c r="C3747" s="21"/>
      <c r="D3747" s="21"/>
      <c r="E3747" s="21"/>
      <c r="F3747" s="21"/>
      <c r="G3747" s="21"/>
      <c r="H3747" s="22">
        <v>10974.06</v>
      </c>
      <c r="I3747" s="9"/>
    </row>
    <row r="3748" spans="1:9" ht="9.9499999999999993" customHeight="1" x14ac:dyDescent="0.25">
      <c r="A3748" s="86"/>
      <c r="B3748" s="86"/>
      <c r="C3748" s="86"/>
      <c r="D3748" s="9"/>
      <c r="E3748" s="9"/>
      <c r="F3748" s="9"/>
      <c r="G3748" s="9"/>
      <c r="H3748" s="9"/>
      <c r="I3748" s="9"/>
    </row>
    <row r="3749" spans="1:9" ht="12" customHeight="1" x14ac:dyDescent="0.25">
      <c r="A3749" s="9"/>
      <c r="B3749" s="9"/>
      <c r="C3749" s="9"/>
      <c r="D3749" s="90" t="s">
        <v>4544</v>
      </c>
      <c r="E3749" s="90"/>
      <c r="F3749" s="90"/>
      <c r="G3749" s="90"/>
      <c r="H3749" s="90"/>
      <c r="I3749" s="90"/>
    </row>
    <row r="3750" spans="1:9" ht="9.9499999999999993" customHeight="1" x14ac:dyDescent="0.25">
      <c r="A3750" s="86"/>
      <c r="B3750" s="86"/>
      <c r="C3750" s="86"/>
      <c r="D3750" s="86"/>
      <c r="E3750" s="9"/>
      <c r="F3750" s="9"/>
      <c r="G3750" s="9"/>
      <c r="H3750" s="9"/>
      <c r="I3750" s="9"/>
    </row>
    <row r="3751" spans="1:9" ht="20.100000000000001" customHeight="1" x14ac:dyDescent="0.25">
      <c r="A3751" s="88" t="s">
        <v>2611</v>
      </c>
      <c r="B3751" s="88"/>
      <c r="C3751" s="88"/>
      <c r="D3751" s="88"/>
      <c r="E3751" s="88"/>
      <c r="F3751" s="88"/>
      <c r="G3751" s="88"/>
      <c r="H3751" s="88"/>
      <c r="I3751" s="88"/>
    </row>
    <row r="3752" spans="1:9" ht="15" customHeight="1" x14ac:dyDescent="0.25">
      <c r="A3752" s="89"/>
      <c r="B3752" s="89"/>
      <c r="C3752" s="14" t="s">
        <v>2076</v>
      </c>
      <c r="D3752" s="14" t="s">
        <v>2056</v>
      </c>
      <c r="E3752" s="14" t="s">
        <v>2086</v>
      </c>
      <c r="F3752" s="14" t="s">
        <v>2059</v>
      </c>
      <c r="G3752" s="9"/>
      <c r="H3752" s="9"/>
      <c r="I3752" s="9"/>
    </row>
    <row r="3753" spans="1:9" ht="18.95" customHeight="1" x14ac:dyDescent="0.25">
      <c r="A3753" s="15" t="s">
        <v>2096</v>
      </c>
      <c r="B3753" s="16" t="s">
        <v>2097</v>
      </c>
      <c r="C3753" s="17">
        <v>4969.99</v>
      </c>
      <c r="D3753" s="17">
        <v>0.1</v>
      </c>
      <c r="E3753" s="17">
        <v>1.5</v>
      </c>
      <c r="F3753" s="18">
        <v>745.5</v>
      </c>
      <c r="G3753" s="9"/>
      <c r="H3753" s="9"/>
      <c r="I3753" s="9"/>
    </row>
    <row r="3754" spans="1:9" ht="15" customHeight="1" x14ac:dyDescent="0.25">
      <c r="A3754" s="19"/>
      <c r="B3754" s="20"/>
      <c r="C3754" s="21"/>
      <c r="D3754" s="21"/>
      <c r="E3754" s="21"/>
      <c r="F3754" s="22">
        <v>745.5</v>
      </c>
      <c r="G3754" s="9"/>
      <c r="H3754" s="9"/>
      <c r="I3754" s="9"/>
    </row>
    <row r="3755" spans="1:9" ht="9.9499999999999993" customHeight="1" x14ac:dyDescent="0.25">
      <c r="A3755" s="86"/>
      <c r="B3755" s="86"/>
      <c r="C3755" s="86"/>
      <c r="D3755" s="9"/>
      <c r="E3755" s="9"/>
      <c r="F3755" s="9"/>
      <c r="G3755" s="9"/>
      <c r="H3755" s="9"/>
      <c r="I3755" s="9"/>
    </row>
    <row r="3756" spans="1:9" ht="12" customHeight="1" x14ac:dyDescent="0.25">
      <c r="A3756" s="9"/>
      <c r="B3756" s="9"/>
      <c r="C3756" s="9"/>
      <c r="D3756" s="90" t="s">
        <v>4442</v>
      </c>
      <c r="E3756" s="90"/>
      <c r="F3756" s="90"/>
      <c r="G3756" s="90"/>
      <c r="H3756" s="90"/>
      <c r="I3756" s="90"/>
    </row>
    <row r="3757" spans="1:9" ht="9.9499999999999993" customHeight="1" x14ac:dyDescent="0.25">
      <c r="A3757" s="86"/>
      <c r="B3757" s="86"/>
      <c r="C3757" s="86"/>
      <c r="D3757" s="86"/>
      <c r="E3757" s="9"/>
      <c r="F3757" s="9"/>
      <c r="G3757" s="9"/>
      <c r="H3757" s="9"/>
      <c r="I3757" s="9"/>
    </row>
    <row r="3758" spans="1:9" ht="30.95" customHeight="1" x14ac:dyDescent="0.25">
      <c r="A3758" s="88" t="s">
        <v>2612</v>
      </c>
      <c r="B3758" s="88"/>
      <c r="C3758" s="88"/>
      <c r="D3758" s="88"/>
      <c r="E3758" s="88"/>
      <c r="F3758" s="88"/>
      <c r="G3758" s="88"/>
      <c r="H3758" s="88"/>
      <c r="I3758" s="88"/>
    </row>
    <row r="3759" spans="1:9" ht="15" customHeight="1" x14ac:dyDescent="0.25">
      <c r="A3759" s="89"/>
      <c r="B3759" s="89"/>
      <c r="C3759" s="14" t="s">
        <v>2076</v>
      </c>
      <c r="D3759" s="14" t="s">
        <v>2079</v>
      </c>
      <c r="E3759" s="14" t="s">
        <v>2092</v>
      </c>
      <c r="F3759" s="14" t="s">
        <v>2086</v>
      </c>
      <c r="G3759" s="14" t="s">
        <v>2059</v>
      </c>
      <c r="H3759" s="9"/>
      <c r="I3759" s="9"/>
    </row>
    <row r="3760" spans="1:9" ht="27" customHeight="1" x14ac:dyDescent="0.25">
      <c r="A3760" s="15" t="s">
        <v>2099</v>
      </c>
      <c r="B3760" s="16" t="s">
        <v>2100</v>
      </c>
      <c r="C3760" s="17">
        <v>1108.31</v>
      </c>
      <c r="D3760" s="17">
        <v>0.1</v>
      </c>
      <c r="E3760" s="17">
        <v>29.7</v>
      </c>
      <c r="F3760" s="17">
        <v>1.5</v>
      </c>
      <c r="G3760" s="18">
        <v>4937.5200000000004</v>
      </c>
      <c r="H3760" s="9"/>
      <c r="I3760" s="9"/>
    </row>
    <row r="3761" spans="1:9" ht="15" customHeight="1" x14ac:dyDescent="0.25">
      <c r="A3761" s="19"/>
      <c r="B3761" s="20"/>
      <c r="C3761" s="21"/>
      <c r="D3761" s="21"/>
      <c r="E3761" s="21"/>
      <c r="F3761" s="21"/>
      <c r="G3761" s="22">
        <v>4937.5200000000004</v>
      </c>
      <c r="H3761" s="9"/>
      <c r="I3761" s="9"/>
    </row>
    <row r="3762" spans="1:9" ht="9.9499999999999993" customHeight="1" x14ac:dyDescent="0.25">
      <c r="A3762" s="86"/>
      <c r="B3762" s="86"/>
      <c r="C3762" s="86"/>
      <c r="D3762" s="9"/>
      <c r="E3762" s="9"/>
      <c r="F3762" s="9"/>
      <c r="G3762" s="9"/>
      <c r="H3762" s="9"/>
      <c r="I3762" s="9"/>
    </row>
    <row r="3763" spans="1:9" ht="12" customHeight="1" x14ac:dyDescent="0.25">
      <c r="A3763" s="9"/>
      <c r="B3763" s="9"/>
      <c r="C3763" s="9"/>
      <c r="D3763" s="90" t="s">
        <v>4545</v>
      </c>
      <c r="E3763" s="90"/>
      <c r="F3763" s="90"/>
      <c r="G3763" s="90"/>
      <c r="H3763" s="90"/>
      <c r="I3763" s="90"/>
    </row>
    <row r="3764" spans="1:9" ht="9.9499999999999993" customHeight="1" x14ac:dyDescent="0.25">
      <c r="A3764" s="86"/>
      <c r="B3764" s="86"/>
      <c r="C3764" s="86"/>
      <c r="D3764" s="86"/>
      <c r="E3764" s="9"/>
      <c r="F3764" s="9"/>
      <c r="G3764" s="9"/>
      <c r="H3764" s="9"/>
      <c r="I3764" s="9"/>
    </row>
    <row r="3765" spans="1:9" ht="30.95" customHeight="1" x14ac:dyDescent="0.25">
      <c r="A3765" s="88" t="s">
        <v>2613</v>
      </c>
      <c r="B3765" s="88"/>
      <c r="C3765" s="88"/>
      <c r="D3765" s="88"/>
      <c r="E3765" s="88"/>
      <c r="F3765" s="88"/>
      <c r="G3765" s="88"/>
      <c r="H3765" s="88"/>
      <c r="I3765" s="88"/>
    </row>
    <row r="3766" spans="1:9" ht="15" customHeight="1" x14ac:dyDescent="0.25">
      <c r="A3766" s="89"/>
      <c r="B3766" s="89"/>
      <c r="C3766" s="14" t="s">
        <v>2076</v>
      </c>
      <c r="D3766" s="14" t="s">
        <v>2079</v>
      </c>
      <c r="E3766" s="14" t="s">
        <v>2059</v>
      </c>
      <c r="F3766" s="9"/>
      <c r="G3766" s="9"/>
      <c r="H3766" s="9"/>
      <c r="I3766" s="9"/>
    </row>
    <row r="3767" spans="1:9" ht="18.95" customHeight="1" x14ac:dyDescent="0.25">
      <c r="A3767" s="15" t="s">
        <v>2080</v>
      </c>
      <c r="B3767" s="16" t="s">
        <v>2081</v>
      </c>
      <c r="C3767" s="17">
        <v>1108.31</v>
      </c>
      <c r="D3767" s="17">
        <v>0.1</v>
      </c>
      <c r="E3767" s="18">
        <v>110.83</v>
      </c>
      <c r="F3767" s="9"/>
      <c r="G3767" s="9"/>
      <c r="H3767" s="9"/>
      <c r="I3767" s="9"/>
    </row>
    <row r="3768" spans="1:9" ht="15" customHeight="1" x14ac:dyDescent="0.25">
      <c r="A3768" s="19"/>
      <c r="B3768" s="20"/>
      <c r="C3768" s="21"/>
      <c r="D3768" s="21"/>
      <c r="E3768" s="22">
        <v>110.83</v>
      </c>
      <c r="F3768" s="9"/>
      <c r="G3768" s="9"/>
      <c r="H3768" s="9"/>
      <c r="I3768" s="9"/>
    </row>
    <row r="3769" spans="1:9" ht="9.9499999999999993" customHeight="1" x14ac:dyDescent="0.25">
      <c r="A3769" s="86"/>
      <c r="B3769" s="86"/>
      <c r="C3769" s="86"/>
      <c r="D3769" s="9"/>
      <c r="E3769" s="9"/>
      <c r="F3769" s="9"/>
      <c r="G3769" s="9"/>
      <c r="H3769" s="9"/>
      <c r="I3769" s="9"/>
    </row>
    <row r="3770" spans="1:9" ht="12" customHeight="1" x14ac:dyDescent="0.25">
      <c r="A3770" s="9"/>
      <c r="B3770" s="9"/>
      <c r="C3770" s="9"/>
      <c r="D3770" s="90" t="s">
        <v>4541</v>
      </c>
      <c r="E3770" s="90"/>
      <c r="F3770" s="90"/>
      <c r="G3770" s="90"/>
      <c r="H3770" s="90"/>
      <c r="I3770" s="90"/>
    </row>
    <row r="3771" spans="1:9" ht="9.9499999999999993" customHeight="1" x14ac:dyDescent="0.25">
      <c r="A3771" s="86"/>
      <c r="B3771" s="86"/>
      <c r="C3771" s="86"/>
      <c r="D3771" s="86"/>
      <c r="E3771" s="9"/>
      <c r="F3771" s="9"/>
      <c r="G3771" s="9"/>
      <c r="H3771" s="9"/>
      <c r="I3771" s="9"/>
    </row>
    <row r="3772" spans="1:9" ht="30.95" customHeight="1" x14ac:dyDescent="0.25">
      <c r="A3772" s="88" t="s">
        <v>2614</v>
      </c>
      <c r="B3772" s="88"/>
      <c r="C3772" s="88"/>
      <c r="D3772" s="88"/>
      <c r="E3772" s="88"/>
      <c r="F3772" s="88"/>
      <c r="G3772" s="88"/>
      <c r="H3772" s="88"/>
      <c r="I3772" s="88"/>
    </row>
    <row r="3773" spans="1:9" ht="15" customHeight="1" x14ac:dyDescent="0.25">
      <c r="A3773" s="89"/>
      <c r="B3773" s="89"/>
      <c r="C3773" s="14" t="s">
        <v>2076</v>
      </c>
      <c r="D3773" s="14" t="s">
        <v>2059</v>
      </c>
      <c r="E3773" s="9"/>
      <c r="F3773" s="9"/>
      <c r="G3773" s="9"/>
      <c r="H3773" s="9"/>
      <c r="I3773" s="9"/>
    </row>
    <row r="3774" spans="1:9" ht="18.95" customHeight="1" x14ac:dyDescent="0.25">
      <c r="A3774" s="15" t="s">
        <v>2170</v>
      </c>
      <c r="B3774" s="16" t="s">
        <v>2076</v>
      </c>
      <c r="C3774" s="17">
        <v>1108.31</v>
      </c>
      <c r="D3774" s="18">
        <v>1108.31</v>
      </c>
      <c r="E3774" s="9"/>
      <c r="F3774" s="9"/>
      <c r="G3774" s="9"/>
      <c r="H3774" s="9"/>
      <c r="I3774" s="9"/>
    </row>
    <row r="3775" spans="1:9" ht="15" customHeight="1" x14ac:dyDescent="0.25">
      <c r="A3775" s="19"/>
      <c r="B3775" s="20"/>
      <c r="C3775" s="21"/>
      <c r="D3775" s="22">
        <v>1108.31</v>
      </c>
      <c r="E3775" s="9"/>
      <c r="F3775" s="9"/>
      <c r="G3775" s="9"/>
      <c r="H3775" s="9"/>
      <c r="I3775" s="9"/>
    </row>
    <row r="3776" spans="1:9" ht="9.9499999999999993" customHeight="1" x14ac:dyDescent="0.25">
      <c r="A3776" s="86"/>
      <c r="B3776" s="86"/>
      <c r="C3776" s="86"/>
      <c r="D3776" s="9"/>
      <c r="E3776" s="9"/>
      <c r="F3776" s="9"/>
      <c r="G3776" s="9"/>
      <c r="H3776" s="9"/>
      <c r="I3776" s="9"/>
    </row>
    <row r="3777" spans="1:9" ht="12" customHeight="1" x14ac:dyDescent="0.25">
      <c r="A3777" s="9"/>
      <c r="B3777" s="9"/>
      <c r="C3777" s="9"/>
      <c r="D3777" s="90" t="s">
        <v>4546</v>
      </c>
      <c r="E3777" s="90"/>
      <c r="F3777" s="90"/>
      <c r="G3777" s="90"/>
      <c r="H3777" s="90"/>
      <c r="I3777" s="90"/>
    </row>
    <row r="3778" spans="1:9" ht="9.9499999999999993" customHeight="1" x14ac:dyDescent="0.25">
      <c r="A3778" s="86"/>
      <c r="B3778" s="86"/>
      <c r="C3778" s="86"/>
      <c r="D3778" s="86"/>
      <c r="E3778" s="9"/>
      <c r="F3778" s="9"/>
      <c r="G3778" s="9"/>
      <c r="H3778" s="9"/>
      <c r="I3778" s="9"/>
    </row>
    <row r="3779" spans="1:9" ht="42.95" customHeight="1" x14ac:dyDescent="0.25">
      <c r="A3779" s="88" t="s">
        <v>2615</v>
      </c>
      <c r="B3779" s="88"/>
      <c r="C3779" s="88"/>
      <c r="D3779" s="88"/>
      <c r="E3779" s="88"/>
      <c r="F3779" s="88"/>
      <c r="G3779" s="88"/>
      <c r="H3779" s="88"/>
      <c r="I3779" s="88"/>
    </row>
    <row r="3780" spans="1:9" ht="15" customHeight="1" x14ac:dyDescent="0.25">
      <c r="A3780" s="89"/>
      <c r="B3780" s="89"/>
      <c r="C3780" s="14" t="s">
        <v>2069</v>
      </c>
      <c r="D3780" s="14" t="s">
        <v>2058</v>
      </c>
      <c r="E3780" s="14" t="s">
        <v>2059</v>
      </c>
      <c r="F3780" s="9"/>
      <c r="G3780" s="9"/>
      <c r="H3780" s="9"/>
      <c r="I3780" s="9"/>
    </row>
    <row r="3781" spans="1:9" ht="12.95" customHeight="1" x14ac:dyDescent="0.25">
      <c r="A3781" s="15"/>
      <c r="B3781" s="16" t="s">
        <v>2104</v>
      </c>
      <c r="C3781" s="17">
        <v>840.11</v>
      </c>
      <c r="D3781" s="17">
        <v>1</v>
      </c>
      <c r="E3781" s="18">
        <v>840.11</v>
      </c>
      <c r="F3781" s="9"/>
      <c r="G3781" s="9"/>
      <c r="H3781" s="9"/>
      <c r="I3781" s="9"/>
    </row>
    <row r="3782" spans="1:9" ht="15" customHeight="1" x14ac:dyDescent="0.25">
      <c r="A3782" s="19"/>
      <c r="B3782" s="20"/>
      <c r="C3782" s="21"/>
      <c r="D3782" s="21"/>
      <c r="E3782" s="22">
        <v>840.11</v>
      </c>
      <c r="F3782" s="9"/>
      <c r="G3782" s="9"/>
      <c r="H3782" s="9"/>
      <c r="I3782" s="9"/>
    </row>
    <row r="3783" spans="1:9" ht="9.9499999999999993" customHeight="1" x14ac:dyDescent="0.25">
      <c r="A3783" s="86"/>
      <c r="B3783" s="86"/>
      <c r="C3783" s="86"/>
      <c r="D3783" s="9"/>
      <c r="E3783" s="9"/>
      <c r="F3783" s="9"/>
      <c r="G3783" s="9"/>
      <c r="H3783" s="9"/>
      <c r="I3783" s="9"/>
    </row>
    <row r="3784" spans="1:9" ht="12" customHeight="1" x14ac:dyDescent="0.25">
      <c r="A3784" s="9"/>
      <c r="B3784" s="9"/>
      <c r="C3784" s="9"/>
      <c r="D3784" s="90" t="s">
        <v>4547</v>
      </c>
      <c r="E3784" s="90"/>
      <c r="F3784" s="90"/>
      <c r="G3784" s="90"/>
      <c r="H3784" s="90"/>
      <c r="I3784" s="90"/>
    </row>
    <row r="3785" spans="1:9" ht="9.9499999999999993" customHeight="1" x14ac:dyDescent="0.25">
      <c r="A3785" s="86"/>
      <c r="B3785" s="86"/>
      <c r="C3785" s="86"/>
      <c r="D3785" s="86"/>
      <c r="E3785" s="9"/>
      <c r="F3785" s="9"/>
      <c r="G3785" s="9"/>
      <c r="H3785" s="9"/>
      <c r="I3785" s="9"/>
    </row>
    <row r="3786" spans="1:9" ht="30.95" customHeight="1" x14ac:dyDescent="0.25">
      <c r="A3786" s="88" t="s">
        <v>2616</v>
      </c>
      <c r="B3786" s="88"/>
      <c r="C3786" s="88"/>
      <c r="D3786" s="88"/>
      <c r="E3786" s="88"/>
      <c r="F3786" s="88"/>
      <c r="G3786" s="88"/>
      <c r="H3786" s="88"/>
      <c r="I3786" s="88"/>
    </row>
    <row r="3787" spans="1:9" ht="15" customHeight="1" x14ac:dyDescent="0.25">
      <c r="A3787" s="89"/>
      <c r="B3787" s="89"/>
      <c r="C3787" s="14" t="s">
        <v>2069</v>
      </c>
      <c r="D3787" s="14" t="s">
        <v>2058</v>
      </c>
      <c r="E3787" s="14" t="s">
        <v>2059</v>
      </c>
      <c r="F3787" s="9"/>
      <c r="G3787" s="9"/>
      <c r="H3787" s="9"/>
      <c r="I3787" s="9"/>
    </row>
    <row r="3788" spans="1:9" ht="12.95" customHeight="1" x14ac:dyDescent="0.25">
      <c r="A3788" s="15"/>
      <c r="B3788" s="16" t="s">
        <v>2104</v>
      </c>
      <c r="C3788" s="17">
        <v>840.11</v>
      </c>
      <c r="D3788" s="17">
        <v>1</v>
      </c>
      <c r="E3788" s="18">
        <v>840.11</v>
      </c>
      <c r="F3788" s="9"/>
      <c r="G3788" s="9"/>
      <c r="H3788" s="9"/>
      <c r="I3788" s="9"/>
    </row>
    <row r="3789" spans="1:9" ht="15" customHeight="1" x14ac:dyDescent="0.25">
      <c r="A3789" s="19"/>
      <c r="B3789" s="20"/>
      <c r="C3789" s="21"/>
      <c r="D3789" s="21"/>
      <c r="E3789" s="22">
        <v>840.11</v>
      </c>
      <c r="F3789" s="9"/>
      <c r="G3789" s="9"/>
      <c r="H3789" s="9"/>
      <c r="I3789" s="9"/>
    </row>
    <row r="3790" spans="1:9" ht="9.9499999999999993" customHeight="1" x14ac:dyDescent="0.25">
      <c r="A3790" s="86"/>
      <c r="B3790" s="86"/>
      <c r="C3790" s="86"/>
      <c r="D3790" s="9"/>
      <c r="E3790" s="9"/>
      <c r="F3790" s="9"/>
      <c r="G3790" s="9"/>
      <c r="H3790" s="9"/>
      <c r="I3790" s="9"/>
    </row>
    <row r="3791" spans="1:9" ht="12" customHeight="1" x14ac:dyDescent="0.25">
      <c r="A3791" s="9"/>
      <c r="B3791" s="9"/>
      <c r="C3791" s="9"/>
      <c r="D3791" s="90" t="s">
        <v>4547</v>
      </c>
      <c r="E3791" s="90"/>
      <c r="F3791" s="90"/>
      <c r="G3791" s="90"/>
      <c r="H3791" s="90"/>
      <c r="I3791" s="90"/>
    </row>
    <row r="3792" spans="1:9" ht="9.9499999999999993" customHeight="1" x14ac:dyDescent="0.25">
      <c r="A3792" s="86"/>
      <c r="B3792" s="86"/>
      <c r="C3792" s="86"/>
      <c r="D3792" s="86"/>
      <c r="E3792" s="9"/>
      <c r="F3792" s="9"/>
      <c r="G3792" s="9"/>
      <c r="H3792" s="9"/>
      <c r="I3792" s="9"/>
    </row>
    <row r="3793" spans="1:9" ht="42.95" customHeight="1" x14ac:dyDescent="0.25">
      <c r="A3793" s="88" t="s">
        <v>2617</v>
      </c>
      <c r="B3793" s="88"/>
      <c r="C3793" s="88"/>
      <c r="D3793" s="88"/>
      <c r="E3793" s="88"/>
      <c r="F3793" s="88"/>
      <c r="G3793" s="88"/>
      <c r="H3793" s="88"/>
      <c r="I3793" s="88"/>
    </row>
    <row r="3794" spans="1:9" ht="15" customHeight="1" x14ac:dyDescent="0.25">
      <c r="A3794" s="89"/>
      <c r="B3794" s="89"/>
      <c r="C3794" s="14" t="s">
        <v>2058</v>
      </c>
      <c r="D3794" s="14" t="s">
        <v>2059</v>
      </c>
      <c r="E3794" s="9"/>
      <c r="F3794" s="9"/>
      <c r="G3794" s="9"/>
      <c r="H3794" s="9"/>
      <c r="I3794" s="9"/>
    </row>
    <row r="3795" spans="1:9" ht="12.95" customHeight="1" x14ac:dyDescent="0.25">
      <c r="A3795" s="15"/>
      <c r="B3795" s="16" t="s">
        <v>2058</v>
      </c>
      <c r="C3795" s="17">
        <v>4</v>
      </c>
      <c r="D3795" s="18">
        <v>4</v>
      </c>
      <c r="E3795" s="9"/>
      <c r="F3795" s="9"/>
      <c r="G3795" s="9"/>
      <c r="H3795" s="9"/>
      <c r="I3795" s="9"/>
    </row>
    <row r="3796" spans="1:9" ht="15" customHeight="1" x14ac:dyDescent="0.25">
      <c r="A3796" s="19"/>
      <c r="B3796" s="20"/>
      <c r="C3796" s="21"/>
      <c r="D3796" s="22">
        <v>4</v>
      </c>
      <c r="E3796" s="9"/>
      <c r="F3796" s="9"/>
      <c r="G3796" s="9"/>
      <c r="H3796" s="9"/>
      <c r="I3796" s="9"/>
    </row>
    <row r="3797" spans="1:9" ht="9.9499999999999993" customHeight="1" x14ac:dyDescent="0.25">
      <c r="A3797" s="86"/>
      <c r="B3797" s="86"/>
      <c r="C3797" s="86"/>
      <c r="D3797" s="9"/>
      <c r="E3797" s="9"/>
      <c r="F3797" s="9"/>
      <c r="G3797" s="9"/>
      <c r="H3797" s="9"/>
      <c r="I3797" s="9"/>
    </row>
    <row r="3798" spans="1:9" ht="12" customHeight="1" x14ac:dyDescent="0.25">
      <c r="A3798" s="9"/>
      <c r="B3798" s="9"/>
      <c r="C3798" s="9"/>
      <c r="D3798" s="90" t="s">
        <v>4255</v>
      </c>
      <c r="E3798" s="90"/>
      <c r="F3798" s="90"/>
      <c r="G3798" s="90"/>
      <c r="H3798" s="90"/>
      <c r="I3798" s="90"/>
    </row>
    <row r="3799" spans="1:9" ht="9.9499999999999993" customHeight="1" x14ac:dyDescent="0.25">
      <c r="A3799" s="86"/>
      <c r="B3799" s="86"/>
      <c r="C3799" s="86"/>
      <c r="D3799" s="86"/>
      <c r="E3799" s="9"/>
      <c r="F3799" s="9"/>
      <c r="G3799" s="9"/>
      <c r="H3799" s="9"/>
      <c r="I3799" s="9"/>
    </row>
    <row r="3800" spans="1:9" ht="30.95" customHeight="1" x14ac:dyDescent="0.25">
      <c r="A3800" s="88" t="s">
        <v>2618</v>
      </c>
      <c r="B3800" s="88"/>
      <c r="C3800" s="88"/>
      <c r="D3800" s="88"/>
      <c r="E3800" s="88"/>
      <c r="F3800" s="88"/>
      <c r="G3800" s="88"/>
      <c r="H3800" s="88"/>
      <c r="I3800" s="88"/>
    </row>
    <row r="3801" spans="1:9" ht="15" customHeight="1" x14ac:dyDescent="0.25">
      <c r="A3801" s="89"/>
      <c r="B3801" s="89"/>
      <c r="C3801" s="14" t="s">
        <v>2076</v>
      </c>
      <c r="D3801" s="14" t="s">
        <v>2059</v>
      </c>
      <c r="E3801" s="9"/>
      <c r="F3801" s="9"/>
      <c r="G3801" s="9"/>
      <c r="H3801" s="9"/>
      <c r="I3801" s="9"/>
    </row>
    <row r="3802" spans="1:9" ht="12.95" customHeight="1" x14ac:dyDescent="0.25">
      <c r="A3802" s="15" t="s">
        <v>2108</v>
      </c>
      <c r="B3802" s="16" t="s">
        <v>2076</v>
      </c>
      <c r="C3802" s="17">
        <v>1108.31</v>
      </c>
      <c r="D3802" s="18">
        <v>1108.31</v>
      </c>
      <c r="E3802" s="9"/>
      <c r="F3802" s="9"/>
      <c r="G3802" s="9"/>
      <c r="H3802" s="9"/>
      <c r="I3802" s="9"/>
    </row>
    <row r="3803" spans="1:9" ht="15" customHeight="1" x14ac:dyDescent="0.25">
      <c r="A3803" s="19"/>
      <c r="B3803" s="20"/>
      <c r="C3803" s="21"/>
      <c r="D3803" s="22">
        <v>1108.31</v>
      </c>
      <c r="E3803" s="9"/>
      <c r="F3803" s="9"/>
      <c r="G3803" s="9"/>
      <c r="H3803" s="9"/>
      <c r="I3803" s="9"/>
    </row>
    <row r="3804" spans="1:9" ht="9.9499999999999993" customHeight="1" x14ac:dyDescent="0.25">
      <c r="A3804" s="86"/>
      <c r="B3804" s="86"/>
      <c r="C3804" s="86"/>
      <c r="D3804" s="9"/>
      <c r="E3804" s="9"/>
      <c r="F3804" s="9"/>
      <c r="G3804" s="9"/>
      <c r="H3804" s="9"/>
      <c r="I3804" s="9"/>
    </row>
    <row r="3805" spans="1:9" ht="12" customHeight="1" x14ac:dyDescent="0.25">
      <c r="A3805" s="9"/>
      <c r="B3805" s="9"/>
      <c r="C3805" s="9"/>
      <c r="D3805" s="90" t="s">
        <v>4546</v>
      </c>
      <c r="E3805" s="90"/>
      <c r="F3805" s="90"/>
      <c r="G3805" s="90"/>
      <c r="H3805" s="90"/>
      <c r="I3805" s="90"/>
    </row>
    <row r="3806" spans="1:9" ht="9.9499999999999993" customHeight="1" x14ac:dyDescent="0.25">
      <c r="A3806" s="86"/>
      <c r="B3806" s="86"/>
      <c r="C3806" s="86"/>
      <c r="D3806" s="86"/>
      <c r="E3806" s="9"/>
      <c r="F3806" s="9"/>
      <c r="G3806" s="9"/>
      <c r="H3806" s="9"/>
      <c r="I3806" s="9"/>
    </row>
    <row r="3807" spans="1:9" ht="42.95" customHeight="1" x14ac:dyDescent="0.25">
      <c r="A3807" s="88" t="s">
        <v>2619</v>
      </c>
      <c r="B3807" s="88"/>
      <c r="C3807" s="88"/>
      <c r="D3807" s="88"/>
      <c r="E3807" s="88"/>
      <c r="F3807" s="88"/>
      <c r="G3807" s="88"/>
      <c r="H3807" s="88"/>
      <c r="I3807" s="88"/>
    </row>
    <row r="3808" spans="1:9" ht="15" customHeight="1" x14ac:dyDescent="0.25">
      <c r="A3808" s="89"/>
      <c r="B3808" s="89"/>
      <c r="C3808" s="14" t="s">
        <v>2058</v>
      </c>
      <c r="D3808" s="14" t="s">
        <v>2059</v>
      </c>
      <c r="E3808" s="9"/>
      <c r="F3808" s="9"/>
      <c r="G3808" s="9"/>
      <c r="H3808" s="9"/>
      <c r="I3808" s="9"/>
    </row>
    <row r="3809" spans="1:9" ht="12.95" customHeight="1" x14ac:dyDescent="0.25">
      <c r="A3809" s="15"/>
      <c r="B3809" s="16" t="s">
        <v>2058</v>
      </c>
      <c r="C3809" s="17">
        <v>2</v>
      </c>
      <c r="D3809" s="18">
        <v>2</v>
      </c>
      <c r="E3809" s="9"/>
      <c r="F3809" s="9"/>
      <c r="G3809" s="9"/>
      <c r="H3809" s="9"/>
      <c r="I3809" s="9"/>
    </row>
    <row r="3810" spans="1:9" ht="15" customHeight="1" x14ac:dyDescent="0.25">
      <c r="A3810" s="19"/>
      <c r="B3810" s="20"/>
      <c r="C3810" s="21"/>
      <c r="D3810" s="22">
        <v>2</v>
      </c>
      <c r="E3810" s="9"/>
      <c r="F3810" s="9"/>
      <c r="G3810" s="9"/>
      <c r="H3810" s="9"/>
      <c r="I3810" s="9"/>
    </row>
    <row r="3811" spans="1:9" ht="9.9499999999999993" customHeight="1" x14ac:dyDescent="0.25">
      <c r="A3811" s="86"/>
      <c r="B3811" s="86"/>
      <c r="C3811" s="86"/>
      <c r="D3811" s="9"/>
      <c r="E3811" s="9"/>
      <c r="F3811" s="9"/>
      <c r="G3811" s="9"/>
      <c r="H3811" s="9"/>
      <c r="I3811" s="9"/>
    </row>
    <row r="3812" spans="1:9" ht="12" customHeight="1" x14ac:dyDescent="0.25">
      <c r="A3812" s="9"/>
      <c r="B3812" s="9"/>
      <c r="C3812" s="9"/>
      <c r="D3812" s="90" t="s">
        <v>4257</v>
      </c>
      <c r="E3812" s="90"/>
      <c r="F3812" s="90"/>
      <c r="G3812" s="90"/>
      <c r="H3812" s="90"/>
      <c r="I3812" s="90"/>
    </row>
    <row r="3813" spans="1:9" ht="9.9499999999999993" customHeight="1" x14ac:dyDescent="0.25">
      <c r="A3813" s="86"/>
      <c r="B3813" s="86"/>
      <c r="C3813" s="86"/>
      <c r="D3813" s="86"/>
      <c r="E3813" s="9"/>
      <c r="F3813" s="9"/>
      <c r="G3813" s="9"/>
      <c r="H3813" s="9"/>
      <c r="I3813" s="9"/>
    </row>
    <row r="3814" spans="1:9" ht="30.95" customHeight="1" x14ac:dyDescent="0.25">
      <c r="A3814" s="88" t="s">
        <v>2620</v>
      </c>
      <c r="B3814" s="88"/>
      <c r="C3814" s="88"/>
      <c r="D3814" s="88"/>
      <c r="E3814" s="88"/>
      <c r="F3814" s="88"/>
      <c r="G3814" s="88"/>
      <c r="H3814" s="88"/>
      <c r="I3814" s="88"/>
    </row>
    <row r="3815" spans="1:9" ht="15" customHeight="1" x14ac:dyDescent="0.25">
      <c r="A3815" s="89"/>
      <c r="B3815" s="89"/>
      <c r="C3815" s="14" t="s">
        <v>2076</v>
      </c>
      <c r="D3815" s="14" t="s">
        <v>2058</v>
      </c>
      <c r="E3815" s="14" t="s">
        <v>2059</v>
      </c>
      <c r="F3815" s="9"/>
      <c r="G3815" s="9"/>
      <c r="H3815" s="9"/>
      <c r="I3815" s="9"/>
    </row>
    <row r="3816" spans="1:9" ht="18.95" customHeight="1" x14ac:dyDescent="0.25">
      <c r="A3816" s="15" t="s">
        <v>2110</v>
      </c>
      <c r="B3816" s="16" t="s">
        <v>2111</v>
      </c>
      <c r="C3816" s="17">
        <v>0.16</v>
      </c>
      <c r="D3816" s="17">
        <v>93</v>
      </c>
      <c r="E3816" s="18">
        <v>14.88</v>
      </c>
      <c r="F3816" s="9"/>
      <c r="G3816" s="9"/>
      <c r="H3816" s="9"/>
      <c r="I3816" s="9"/>
    </row>
    <row r="3817" spans="1:9" ht="15" customHeight="1" x14ac:dyDescent="0.25">
      <c r="A3817" s="19"/>
      <c r="B3817" s="20"/>
      <c r="C3817" s="21"/>
      <c r="D3817" s="21"/>
      <c r="E3817" s="22">
        <v>14.88</v>
      </c>
      <c r="F3817" s="9"/>
      <c r="G3817" s="9"/>
      <c r="H3817" s="9"/>
      <c r="I3817" s="9"/>
    </row>
    <row r="3818" spans="1:9" ht="9.9499999999999993" customHeight="1" x14ac:dyDescent="0.25">
      <c r="A3818" s="86"/>
      <c r="B3818" s="86"/>
      <c r="C3818" s="86"/>
      <c r="D3818" s="9"/>
      <c r="E3818" s="9"/>
      <c r="F3818" s="9"/>
      <c r="G3818" s="9"/>
      <c r="H3818" s="9"/>
      <c r="I3818" s="9"/>
    </row>
    <row r="3819" spans="1:9" ht="12" customHeight="1" x14ac:dyDescent="0.25">
      <c r="A3819" s="9"/>
      <c r="B3819" s="9"/>
      <c r="C3819" s="9"/>
      <c r="D3819" s="90" t="s">
        <v>4256</v>
      </c>
      <c r="E3819" s="90"/>
      <c r="F3819" s="90"/>
      <c r="G3819" s="90"/>
      <c r="H3819" s="90"/>
      <c r="I3819" s="90"/>
    </row>
    <row r="3820" spans="1:9" ht="9.9499999999999993" customHeight="1" x14ac:dyDescent="0.25">
      <c r="A3820" s="86"/>
      <c r="B3820" s="86"/>
      <c r="C3820" s="86"/>
      <c r="D3820" s="86"/>
      <c r="E3820" s="9"/>
      <c r="F3820" s="9"/>
      <c r="G3820" s="9"/>
      <c r="H3820" s="9"/>
      <c r="I3820" s="9"/>
    </row>
    <row r="3821" spans="1:9" ht="30.95" customHeight="1" x14ac:dyDescent="0.25">
      <c r="A3821" s="88" t="s">
        <v>2621</v>
      </c>
      <c r="B3821" s="88"/>
      <c r="C3821" s="88"/>
      <c r="D3821" s="88"/>
      <c r="E3821" s="88"/>
      <c r="F3821" s="88"/>
      <c r="G3821" s="88"/>
      <c r="H3821" s="88"/>
      <c r="I3821" s="88"/>
    </row>
    <row r="3822" spans="1:9" ht="15" customHeight="1" x14ac:dyDescent="0.25">
      <c r="A3822" s="89"/>
      <c r="B3822" s="89"/>
      <c r="C3822" s="14" t="s">
        <v>2058</v>
      </c>
      <c r="D3822" s="14" t="s">
        <v>2059</v>
      </c>
      <c r="E3822" s="9"/>
      <c r="F3822" s="9"/>
      <c r="G3822" s="9"/>
      <c r="H3822" s="9"/>
      <c r="I3822" s="9"/>
    </row>
    <row r="3823" spans="1:9" ht="12.95" customHeight="1" x14ac:dyDescent="0.25">
      <c r="A3823" s="15"/>
      <c r="B3823" s="16" t="s">
        <v>2058</v>
      </c>
      <c r="C3823" s="17">
        <v>8</v>
      </c>
      <c r="D3823" s="18">
        <v>8</v>
      </c>
      <c r="E3823" s="9"/>
      <c r="F3823" s="9"/>
      <c r="G3823" s="9"/>
      <c r="H3823" s="9"/>
      <c r="I3823" s="9"/>
    </row>
    <row r="3824" spans="1:9" ht="15" customHeight="1" x14ac:dyDescent="0.25">
      <c r="A3824" s="19"/>
      <c r="B3824" s="20"/>
      <c r="C3824" s="21"/>
      <c r="D3824" s="22">
        <v>8</v>
      </c>
      <c r="E3824" s="9"/>
      <c r="F3824" s="9"/>
      <c r="G3824" s="9"/>
      <c r="H3824" s="9"/>
      <c r="I3824" s="9"/>
    </row>
    <row r="3825" spans="1:9" ht="9.9499999999999993" customHeight="1" x14ac:dyDescent="0.25">
      <c r="A3825" s="86"/>
      <c r="B3825" s="86"/>
      <c r="C3825" s="86"/>
      <c r="D3825" s="9"/>
      <c r="E3825" s="9"/>
      <c r="F3825" s="9"/>
      <c r="G3825" s="9"/>
      <c r="H3825" s="9"/>
      <c r="I3825" s="9"/>
    </row>
    <row r="3826" spans="1:9" ht="12" customHeight="1" x14ac:dyDescent="0.25">
      <c r="A3826" s="9"/>
      <c r="B3826" s="9"/>
      <c r="C3826" s="9"/>
      <c r="D3826" s="90" t="s">
        <v>4258</v>
      </c>
      <c r="E3826" s="90"/>
      <c r="F3826" s="90"/>
      <c r="G3826" s="90"/>
      <c r="H3826" s="90"/>
      <c r="I3826" s="90"/>
    </row>
    <row r="3827" spans="1:9" ht="9.9499999999999993" customHeight="1" x14ac:dyDescent="0.25">
      <c r="A3827" s="86"/>
      <c r="B3827" s="86"/>
      <c r="C3827" s="86"/>
      <c r="D3827" s="86"/>
      <c r="E3827" s="9"/>
      <c r="F3827" s="9"/>
      <c r="G3827" s="9"/>
      <c r="H3827" s="9"/>
      <c r="I3827" s="9"/>
    </row>
    <row r="3828" spans="1:9" ht="20.100000000000001" customHeight="1" x14ac:dyDescent="0.25">
      <c r="A3828" s="88" t="s">
        <v>2622</v>
      </c>
      <c r="B3828" s="88"/>
      <c r="C3828" s="88"/>
      <c r="D3828" s="88"/>
      <c r="E3828" s="88"/>
      <c r="F3828" s="88"/>
      <c r="G3828" s="88"/>
      <c r="H3828" s="88"/>
      <c r="I3828" s="88"/>
    </row>
    <row r="3829" spans="1:9" ht="15" customHeight="1" x14ac:dyDescent="0.25">
      <c r="A3829" s="89"/>
      <c r="B3829" s="89"/>
      <c r="C3829" s="14" t="s">
        <v>2076</v>
      </c>
      <c r="D3829" s="14" t="s">
        <v>2059</v>
      </c>
      <c r="E3829" s="9"/>
      <c r="F3829" s="9"/>
      <c r="G3829" s="9"/>
      <c r="H3829" s="9"/>
      <c r="I3829" s="9"/>
    </row>
    <row r="3830" spans="1:9" ht="12.95" customHeight="1" x14ac:dyDescent="0.25">
      <c r="A3830" s="15"/>
      <c r="B3830" s="16" t="s">
        <v>2076</v>
      </c>
      <c r="C3830" s="17">
        <v>395.61</v>
      </c>
      <c r="D3830" s="18">
        <v>395.61</v>
      </c>
      <c r="E3830" s="9"/>
      <c r="F3830" s="9"/>
      <c r="G3830" s="9"/>
      <c r="H3830" s="9"/>
      <c r="I3830" s="9"/>
    </row>
    <row r="3831" spans="1:9" ht="15" customHeight="1" x14ac:dyDescent="0.25">
      <c r="A3831" s="19"/>
      <c r="B3831" s="20"/>
      <c r="C3831" s="21"/>
      <c r="D3831" s="22">
        <v>395.61</v>
      </c>
      <c r="E3831" s="9"/>
      <c r="F3831" s="9"/>
      <c r="G3831" s="9"/>
      <c r="H3831" s="9"/>
      <c r="I3831" s="9"/>
    </row>
    <row r="3832" spans="1:9" ht="9.9499999999999993" customHeight="1" x14ac:dyDescent="0.25">
      <c r="A3832" s="86"/>
      <c r="B3832" s="86"/>
      <c r="C3832" s="86"/>
      <c r="D3832" s="9"/>
      <c r="E3832" s="9"/>
      <c r="F3832" s="9"/>
      <c r="G3832" s="9"/>
      <c r="H3832" s="9"/>
      <c r="I3832" s="9"/>
    </row>
    <row r="3833" spans="1:9" ht="12" customHeight="1" x14ac:dyDescent="0.25">
      <c r="A3833" s="9"/>
      <c r="B3833" s="9"/>
      <c r="C3833" s="9"/>
      <c r="D3833" s="90" t="s">
        <v>4548</v>
      </c>
      <c r="E3833" s="90"/>
      <c r="F3833" s="90"/>
      <c r="G3833" s="90"/>
      <c r="H3833" s="90"/>
      <c r="I3833" s="90"/>
    </row>
    <row r="3834" spans="1:9" ht="9.9499999999999993" customHeight="1" x14ac:dyDescent="0.25">
      <c r="A3834" s="86"/>
      <c r="B3834" s="86"/>
      <c r="C3834" s="86"/>
      <c r="D3834" s="86"/>
      <c r="E3834" s="9"/>
      <c r="F3834" s="9"/>
      <c r="G3834" s="9"/>
      <c r="H3834" s="9"/>
      <c r="I3834" s="9"/>
    </row>
    <row r="3835" spans="1:9" ht="30.95" customHeight="1" x14ac:dyDescent="0.25">
      <c r="A3835" s="88" t="s">
        <v>2623</v>
      </c>
      <c r="B3835" s="88"/>
      <c r="C3835" s="88"/>
      <c r="D3835" s="88"/>
      <c r="E3835" s="88"/>
      <c r="F3835" s="88"/>
      <c r="G3835" s="88"/>
      <c r="H3835" s="88"/>
      <c r="I3835" s="88"/>
    </row>
    <row r="3836" spans="1:9" ht="15" customHeight="1" x14ac:dyDescent="0.25">
      <c r="A3836" s="89"/>
      <c r="B3836" s="89"/>
      <c r="C3836" s="14" t="s">
        <v>2076</v>
      </c>
      <c r="D3836" s="14" t="s">
        <v>2059</v>
      </c>
      <c r="E3836" s="9"/>
      <c r="F3836" s="9"/>
      <c r="G3836" s="9"/>
      <c r="H3836" s="9"/>
      <c r="I3836" s="9"/>
    </row>
    <row r="3837" spans="1:9" ht="12.95" customHeight="1" x14ac:dyDescent="0.25">
      <c r="A3837" s="15" t="s">
        <v>2108</v>
      </c>
      <c r="B3837" s="16" t="s">
        <v>2076</v>
      </c>
      <c r="C3837" s="17">
        <v>1108.31</v>
      </c>
      <c r="D3837" s="18">
        <v>1108.31</v>
      </c>
      <c r="E3837" s="9"/>
      <c r="F3837" s="9"/>
      <c r="G3837" s="9"/>
      <c r="H3837" s="9"/>
      <c r="I3837" s="9"/>
    </row>
    <row r="3838" spans="1:9" ht="15" customHeight="1" x14ac:dyDescent="0.25">
      <c r="A3838" s="19"/>
      <c r="B3838" s="20"/>
      <c r="C3838" s="21"/>
      <c r="D3838" s="22">
        <v>1108.31</v>
      </c>
      <c r="E3838" s="9"/>
      <c r="F3838" s="9"/>
      <c r="G3838" s="9"/>
      <c r="H3838" s="9"/>
      <c r="I3838" s="9"/>
    </row>
    <row r="3839" spans="1:9" ht="9.9499999999999993" customHeight="1" x14ac:dyDescent="0.25">
      <c r="A3839" s="86"/>
      <c r="B3839" s="86"/>
      <c r="C3839" s="86"/>
      <c r="D3839" s="9"/>
      <c r="E3839" s="9"/>
      <c r="F3839" s="9"/>
      <c r="G3839" s="9"/>
      <c r="H3839" s="9"/>
      <c r="I3839" s="9"/>
    </row>
    <row r="3840" spans="1:9" ht="12" customHeight="1" x14ac:dyDescent="0.25">
      <c r="A3840" s="9"/>
      <c r="B3840" s="9"/>
      <c r="C3840" s="9"/>
      <c r="D3840" s="90" t="s">
        <v>4546</v>
      </c>
      <c r="E3840" s="90"/>
      <c r="F3840" s="90"/>
      <c r="G3840" s="90"/>
      <c r="H3840" s="90"/>
      <c r="I3840" s="90"/>
    </row>
    <row r="3841" spans="1:9" ht="9.9499999999999993" customHeight="1" x14ac:dyDescent="0.25">
      <c r="A3841" s="86"/>
      <c r="B3841" s="86"/>
      <c r="C3841" s="86"/>
      <c r="D3841" s="86"/>
      <c r="E3841" s="9"/>
      <c r="F3841" s="9"/>
      <c r="G3841" s="9"/>
      <c r="H3841" s="9"/>
      <c r="I3841" s="9"/>
    </row>
    <row r="3842" spans="1:9" ht="20.100000000000001" customHeight="1" x14ac:dyDescent="0.25">
      <c r="A3842" s="88" t="s">
        <v>2624</v>
      </c>
      <c r="B3842" s="88"/>
      <c r="C3842" s="88"/>
      <c r="D3842" s="88"/>
      <c r="E3842" s="88"/>
      <c r="F3842" s="88"/>
      <c r="G3842" s="88"/>
      <c r="H3842" s="88"/>
      <c r="I3842" s="88"/>
    </row>
    <row r="3843" spans="1:9" ht="15" customHeight="1" x14ac:dyDescent="0.25">
      <c r="A3843" s="89"/>
      <c r="B3843" s="89"/>
      <c r="C3843" s="14" t="s">
        <v>2069</v>
      </c>
      <c r="D3843" s="14" t="s">
        <v>2058</v>
      </c>
      <c r="E3843" s="14" t="s">
        <v>2059</v>
      </c>
      <c r="F3843" s="9"/>
      <c r="G3843" s="9"/>
      <c r="H3843" s="9"/>
      <c r="I3843" s="9"/>
    </row>
    <row r="3844" spans="1:9" ht="12.95" customHeight="1" x14ac:dyDescent="0.25">
      <c r="A3844" s="15"/>
      <c r="B3844" s="16" t="s">
        <v>2104</v>
      </c>
      <c r="C3844" s="17">
        <v>199.36</v>
      </c>
      <c r="D3844" s="17">
        <v>1</v>
      </c>
      <c r="E3844" s="18">
        <v>199.36</v>
      </c>
      <c r="F3844" s="9"/>
      <c r="G3844" s="9"/>
      <c r="H3844" s="9"/>
      <c r="I3844" s="9"/>
    </row>
    <row r="3845" spans="1:9" ht="15" customHeight="1" x14ac:dyDescent="0.25">
      <c r="A3845" s="19"/>
      <c r="B3845" s="20"/>
      <c r="C3845" s="21"/>
      <c r="D3845" s="21"/>
      <c r="E3845" s="22">
        <v>199.36</v>
      </c>
      <c r="F3845" s="9"/>
      <c r="G3845" s="9"/>
      <c r="H3845" s="9"/>
      <c r="I3845" s="9"/>
    </row>
    <row r="3846" spans="1:9" ht="9.9499999999999993" customHeight="1" x14ac:dyDescent="0.25">
      <c r="A3846" s="86"/>
      <c r="B3846" s="86"/>
      <c r="C3846" s="86"/>
      <c r="D3846" s="9"/>
      <c r="E3846" s="9"/>
      <c r="F3846" s="9"/>
      <c r="G3846" s="9"/>
      <c r="H3846" s="9"/>
      <c r="I3846" s="9"/>
    </row>
    <row r="3847" spans="1:9" ht="12" customHeight="1" x14ac:dyDescent="0.25">
      <c r="A3847" s="9"/>
      <c r="B3847" s="9"/>
      <c r="C3847" s="9"/>
      <c r="D3847" s="90" t="s">
        <v>4549</v>
      </c>
      <c r="E3847" s="90"/>
      <c r="F3847" s="90"/>
      <c r="G3847" s="90"/>
      <c r="H3847" s="90"/>
      <c r="I3847" s="90"/>
    </row>
    <row r="3848" spans="1:9" ht="9.9499999999999993" customHeight="1" x14ac:dyDescent="0.25">
      <c r="A3848" s="86"/>
      <c r="B3848" s="86"/>
      <c r="C3848" s="86"/>
      <c r="D3848" s="86"/>
      <c r="E3848" s="9"/>
      <c r="F3848" s="9"/>
      <c r="G3848" s="9"/>
      <c r="H3848" s="9"/>
      <c r="I3848" s="9"/>
    </row>
    <row r="3849" spans="1:9" ht="30.95" customHeight="1" x14ac:dyDescent="0.25">
      <c r="A3849" s="88" t="s">
        <v>2625</v>
      </c>
      <c r="B3849" s="88"/>
      <c r="C3849" s="88"/>
      <c r="D3849" s="88"/>
      <c r="E3849" s="88"/>
      <c r="F3849" s="88"/>
      <c r="G3849" s="88"/>
      <c r="H3849" s="88"/>
      <c r="I3849" s="88"/>
    </row>
    <row r="3850" spans="1:9" ht="15" customHeight="1" x14ac:dyDescent="0.25">
      <c r="A3850" s="89"/>
      <c r="B3850" s="89"/>
      <c r="C3850" s="14" t="s">
        <v>2076</v>
      </c>
      <c r="D3850" s="14" t="s">
        <v>2059</v>
      </c>
      <c r="E3850" s="9"/>
      <c r="F3850" s="9"/>
      <c r="G3850" s="9"/>
      <c r="H3850" s="9"/>
      <c r="I3850" s="9"/>
    </row>
    <row r="3851" spans="1:9" ht="12.95" customHeight="1" x14ac:dyDescent="0.25">
      <c r="A3851" s="15" t="s">
        <v>2077</v>
      </c>
      <c r="B3851" s="16" t="s">
        <v>2076</v>
      </c>
      <c r="C3851" s="17">
        <v>4969.16</v>
      </c>
      <c r="D3851" s="18">
        <v>4969.16</v>
      </c>
      <c r="E3851" s="9"/>
      <c r="F3851" s="9"/>
      <c r="G3851" s="9"/>
      <c r="H3851" s="9"/>
      <c r="I3851" s="9"/>
    </row>
    <row r="3852" spans="1:9" ht="15" customHeight="1" x14ac:dyDescent="0.25">
      <c r="A3852" s="19"/>
      <c r="B3852" s="20"/>
      <c r="C3852" s="21"/>
      <c r="D3852" s="22">
        <v>4969.16</v>
      </c>
      <c r="E3852" s="9"/>
      <c r="F3852" s="9"/>
      <c r="G3852" s="9"/>
      <c r="H3852" s="9"/>
      <c r="I3852" s="9"/>
    </row>
    <row r="3853" spans="1:9" ht="9.9499999999999993" customHeight="1" x14ac:dyDescent="0.25">
      <c r="A3853" s="86"/>
      <c r="B3853" s="86"/>
      <c r="C3853" s="86"/>
      <c r="D3853" s="9"/>
      <c r="E3853" s="9"/>
      <c r="F3853" s="9"/>
      <c r="G3853" s="9"/>
      <c r="H3853" s="9"/>
      <c r="I3853" s="9"/>
    </row>
    <row r="3854" spans="1:9" ht="12" customHeight="1" x14ac:dyDescent="0.25">
      <c r="A3854" s="9"/>
      <c r="B3854" s="9"/>
      <c r="C3854" s="9"/>
      <c r="D3854" s="90" t="s">
        <v>4550</v>
      </c>
      <c r="E3854" s="90"/>
      <c r="F3854" s="90"/>
      <c r="G3854" s="90"/>
      <c r="H3854" s="90"/>
      <c r="I3854" s="90"/>
    </row>
    <row r="3855" spans="1:9" ht="9.9499999999999993" customHeight="1" x14ac:dyDescent="0.25">
      <c r="A3855" s="86"/>
      <c r="B3855" s="86"/>
      <c r="C3855" s="86"/>
      <c r="D3855" s="86"/>
      <c r="E3855" s="9"/>
      <c r="F3855" s="9"/>
      <c r="G3855" s="9"/>
      <c r="H3855" s="9"/>
      <c r="I3855" s="9"/>
    </row>
    <row r="3856" spans="1:9" ht="30.95" customHeight="1" x14ac:dyDescent="0.25">
      <c r="A3856" s="88" t="s">
        <v>2626</v>
      </c>
      <c r="B3856" s="88"/>
      <c r="C3856" s="88"/>
      <c r="D3856" s="88"/>
      <c r="E3856" s="88"/>
      <c r="F3856" s="88"/>
      <c r="G3856" s="88"/>
      <c r="H3856" s="88"/>
      <c r="I3856" s="88"/>
    </row>
    <row r="3857" spans="1:9" ht="15" customHeight="1" x14ac:dyDescent="0.25">
      <c r="A3857" s="89"/>
      <c r="B3857" s="89"/>
      <c r="C3857" s="14" t="s">
        <v>2076</v>
      </c>
      <c r="D3857" s="14" t="s">
        <v>2079</v>
      </c>
      <c r="E3857" s="14" t="s">
        <v>2059</v>
      </c>
      <c r="F3857" s="9"/>
      <c r="G3857" s="9"/>
      <c r="H3857" s="9"/>
      <c r="I3857" s="9"/>
    </row>
    <row r="3858" spans="1:9" ht="18.95" customHeight="1" x14ac:dyDescent="0.25">
      <c r="A3858" s="15" t="s">
        <v>2080</v>
      </c>
      <c r="B3858" s="16" t="s">
        <v>2081</v>
      </c>
      <c r="C3858" s="17">
        <v>1011.64</v>
      </c>
      <c r="D3858" s="17">
        <v>0.1</v>
      </c>
      <c r="E3858" s="18">
        <v>101.16</v>
      </c>
      <c r="F3858" s="9"/>
      <c r="G3858" s="9"/>
      <c r="H3858" s="9"/>
      <c r="I3858" s="9"/>
    </row>
    <row r="3859" spans="1:9" ht="15" customHeight="1" x14ac:dyDescent="0.25">
      <c r="A3859" s="19"/>
      <c r="B3859" s="20"/>
      <c r="C3859" s="21"/>
      <c r="D3859" s="21"/>
      <c r="E3859" s="22">
        <v>101.16</v>
      </c>
      <c r="F3859" s="9"/>
      <c r="G3859" s="9"/>
      <c r="H3859" s="9"/>
      <c r="I3859" s="9"/>
    </row>
    <row r="3860" spans="1:9" ht="9.9499999999999993" customHeight="1" x14ac:dyDescent="0.25">
      <c r="A3860" s="86"/>
      <c r="B3860" s="86"/>
      <c r="C3860" s="86"/>
      <c r="D3860" s="9"/>
      <c r="E3860" s="9"/>
      <c r="F3860" s="9"/>
      <c r="G3860" s="9"/>
      <c r="H3860" s="9"/>
      <c r="I3860" s="9"/>
    </row>
    <row r="3861" spans="1:9" ht="12" customHeight="1" x14ac:dyDescent="0.25">
      <c r="A3861" s="9"/>
      <c r="B3861" s="9"/>
      <c r="C3861" s="9"/>
      <c r="D3861" s="90" t="s">
        <v>4551</v>
      </c>
      <c r="E3861" s="90"/>
      <c r="F3861" s="90"/>
      <c r="G3861" s="90"/>
      <c r="H3861" s="90"/>
      <c r="I3861" s="90"/>
    </row>
    <row r="3862" spans="1:9" ht="9.9499999999999993" customHeight="1" x14ac:dyDescent="0.25">
      <c r="A3862" s="86"/>
      <c r="B3862" s="86"/>
      <c r="C3862" s="86"/>
      <c r="D3862" s="86"/>
      <c r="E3862" s="9"/>
      <c r="F3862" s="9"/>
      <c r="G3862" s="9"/>
      <c r="H3862" s="9"/>
      <c r="I3862" s="9"/>
    </row>
    <row r="3863" spans="1:9" ht="30.95" customHeight="1" x14ac:dyDescent="0.25">
      <c r="A3863" s="88" t="s">
        <v>2627</v>
      </c>
      <c r="B3863" s="88"/>
      <c r="C3863" s="88"/>
      <c r="D3863" s="88"/>
      <c r="E3863" s="88"/>
      <c r="F3863" s="88"/>
      <c r="G3863" s="88"/>
      <c r="H3863" s="88"/>
      <c r="I3863" s="88"/>
    </row>
    <row r="3864" spans="1:9" ht="15" customHeight="1" x14ac:dyDescent="0.25">
      <c r="A3864" s="89"/>
      <c r="B3864" s="89"/>
      <c r="C3864" s="14" t="s">
        <v>2076</v>
      </c>
      <c r="D3864" s="14" t="s">
        <v>2079</v>
      </c>
      <c r="E3864" s="14" t="s">
        <v>2058</v>
      </c>
      <c r="F3864" s="14" t="s">
        <v>2059</v>
      </c>
      <c r="G3864" s="9"/>
      <c r="H3864" s="9"/>
      <c r="I3864" s="9"/>
    </row>
    <row r="3865" spans="1:9" ht="27" customHeight="1" x14ac:dyDescent="0.25">
      <c r="A3865" s="15" t="s">
        <v>2083</v>
      </c>
      <c r="B3865" s="16" t="s">
        <v>2084</v>
      </c>
      <c r="C3865" s="17">
        <v>4.3</v>
      </c>
      <c r="D3865" s="17">
        <v>0.1</v>
      </c>
      <c r="E3865" s="17">
        <v>4</v>
      </c>
      <c r="F3865" s="18">
        <v>1.72</v>
      </c>
      <c r="G3865" s="9"/>
      <c r="H3865" s="9"/>
      <c r="I3865" s="9"/>
    </row>
    <row r="3866" spans="1:9" ht="15" customHeight="1" x14ac:dyDescent="0.25">
      <c r="A3866" s="19"/>
      <c r="B3866" s="20"/>
      <c r="C3866" s="21"/>
      <c r="D3866" s="21"/>
      <c r="E3866" s="21"/>
      <c r="F3866" s="22">
        <v>1.72</v>
      </c>
      <c r="G3866" s="9"/>
      <c r="H3866" s="9"/>
      <c r="I3866" s="9"/>
    </row>
    <row r="3867" spans="1:9" ht="9.9499999999999993" customHeight="1" x14ac:dyDescent="0.25">
      <c r="A3867" s="86"/>
      <c r="B3867" s="86"/>
      <c r="C3867" s="86"/>
      <c r="D3867" s="9"/>
      <c r="E3867" s="9"/>
      <c r="F3867" s="9"/>
      <c r="G3867" s="9"/>
      <c r="H3867" s="9"/>
      <c r="I3867" s="9"/>
    </row>
    <row r="3868" spans="1:9" ht="12" customHeight="1" x14ac:dyDescent="0.25">
      <c r="A3868" s="9"/>
      <c r="B3868" s="9"/>
      <c r="C3868" s="9"/>
      <c r="D3868" s="90" t="s">
        <v>4313</v>
      </c>
      <c r="E3868" s="90"/>
      <c r="F3868" s="90"/>
      <c r="G3868" s="90"/>
      <c r="H3868" s="90"/>
      <c r="I3868" s="90"/>
    </row>
    <row r="3869" spans="1:9" ht="9.9499999999999993" customHeight="1" x14ac:dyDescent="0.25">
      <c r="A3869" s="86"/>
      <c r="B3869" s="86"/>
      <c r="C3869" s="86"/>
      <c r="D3869" s="86"/>
      <c r="E3869" s="9"/>
      <c r="F3869" s="9"/>
      <c r="G3869" s="9"/>
      <c r="H3869" s="9"/>
      <c r="I3869" s="9"/>
    </row>
    <row r="3870" spans="1:9" ht="42.95" customHeight="1" x14ac:dyDescent="0.25">
      <c r="A3870" s="88" t="s">
        <v>2628</v>
      </c>
      <c r="B3870" s="88"/>
      <c r="C3870" s="88"/>
      <c r="D3870" s="88"/>
      <c r="E3870" s="88"/>
      <c r="F3870" s="88"/>
      <c r="G3870" s="88"/>
      <c r="H3870" s="88"/>
      <c r="I3870" s="88"/>
    </row>
    <row r="3871" spans="1:9" ht="15" customHeight="1" x14ac:dyDescent="0.25">
      <c r="A3871" s="89"/>
      <c r="B3871" s="89"/>
      <c r="C3871" s="14" t="s">
        <v>2076</v>
      </c>
      <c r="D3871" s="14" t="s">
        <v>2056</v>
      </c>
      <c r="E3871" s="14" t="s">
        <v>2058</v>
      </c>
      <c r="F3871" s="14" t="s">
        <v>2086</v>
      </c>
      <c r="G3871" s="14" t="s">
        <v>2059</v>
      </c>
      <c r="H3871" s="9"/>
      <c r="I3871" s="9"/>
    </row>
    <row r="3872" spans="1:9" ht="18.95" customHeight="1" x14ac:dyDescent="0.25">
      <c r="A3872" s="15" t="s">
        <v>2087</v>
      </c>
      <c r="B3872" s="16" t="s">
        <v>2088</v>
      </c>
      <c r="C3872" s="17">
        <v>4969.99</v>
      </c>
      <c r="D3872" s="17">
        <v>0.1</v>
      </c>
      <c r="E3872" s="17">
        <v>1</v>
      </c>
      <c r="F3872" s="17">
        <v>1.5</v>
      </c>
      <c r="G3872" s="18">
        <v>745.5</v>
      </c>
      <c r="H3872" s="9"/>
      <c r="I3872" s="9"/>
    </row>
    <row r="3873" spans="1:9" ht="18.95" customHeight="1" x14ac:dyDescent="0.25">
      <c r="A3873" s="15" t="s">
        <v>2089</v>
      </c>
      <c r="B3873" s="16" t="s">
        <v>2088</v>
      </c>
      <c r="C3873" s="17">
        <v>1011.64</v>
      </c>
      <c r="D3873" s="17">
        <v>0.1</v>
      </c>
      <c r="E3873" s="17">
        <v>1</v>
      </c>
      <c r="F3873" s="17">
        <v>1.5</v>
      </c>
      <c r="G3873" s="18">
        <v>151.75</v>
      </c>
      <c r="H3873" s="9"/>
      <c r="I3873" s="9"/>
    </row>
    <row r="3874" spans="1:9" ht="27" customHeight="1" x14ac:dyDescent="0.25">
      <c r="A3874" s="15" t="s">
        <v>2090</v>
      </c>
      <c r="B3874" s="16" t="s">
        <v>2088</v>
      </c>
      <c r="C3874" s="17">
        <v>4.5999999999999996</v>
      </c>
      <c r="D3874" s="17">
        <v>0.1</v>
      </c>
      <c r="E3874" s="17">
        <v>4</v>
      </c>
      <c r="F3874" s="17">
        <v>1.5</v>
      </c>
      <c r="G3874" s="18">
        <v>2.76</v>
      </c>
      <c r="H3874" s="9"/>
      <c r="I3874" s="9"/>
    </row>
    <row r="3875" spans="1:9" ht="15" customHeight="1" x14ac:dyDescent="0.25">
      <c r="A3875" s="19"/>
      <c r="B3875" s="20"/>
      <c r="C3875" s="21"/>
      <c r="D3875" s="21"/>
      <c r="E3875" s="21"/>
      <c r="F3875" s="21"/>
      <c r="G3875" s="22">
        <v>900.01</v>
      </c>
      <c r="H3875" s="9"/>
      <c r="I3875" s="9"/>
    </row>
    <row r="3876" spans="1:9" ht="9.9499999999999993" customHeight="1" x14ac:dyDescent="0.25">
      <c r="A3876" s="86"/>
      <c r="B3876" s="86"/>
      <c r="C3876" s="86"/>
      <c r="D3876" s="9"/>
      <c r="E3876" s="9"/>
      <c r="F3876" s="9"/>
      <c r="G3876" s="9"/>
      <c r="H3876" s="9"/>
      <c r="I3876" s="9"/>
    </row>
    <row r="3877" spans="1:9" ht="12" customHeight="1" x14ac:dyDescent="0.25">
      <c r="A3877" s="9"/>
      <c r="B3877" s="9"/>
      <c r="C3877" s="9"/>
      <c r="D3877" s="90" t="s">
        <v>4552</v>
      </c>
      <c r="E3877" s="90"/>
      <c r="F3877" s="90"/>
      <c r="G3877" s="90"/>
      <c r="H3877" s="90"/>
      <c r="I3877" s="90"/>
    </row>
    <row r="3878" spans="1:9" ht="9.9499999999999993" customHeight="1" x14ac:dyDescent="0.25">
      <c r="A3878" s="86"/>
      <c r="B3878" s="86"/>
      <c r="C3878" s="86"/>
      <c r="D3878" s="86"/>
      <c r="E3878" s="9"/>
      <c r="F3878" s="9"/>
      <c r="G3878" s="9"/>
      <c r="H3878" s="9"/>
      <c r="I3878" s="9"/>
    </row>
    <row r="3879" spans="1:9" ht="30.95" customHeight="1" x14ac:dyDescent="0.25">
      <c r="A3879" s="88" t="s">
        <v>2629</v>
      </c>
      <c r="B3879" s="88"/>
      <c r="C3879" s="88"/>
      <c r="D3879" s="88"/>
      <c r="E3879" s="88"/>
      <c r="F3879" s="88"/>
      <c r="G3879" s="88"/>
      <c r="H3879" s="88"/>
      <c r="I3879" s="88"/>
    </row>
    <row r="3880" spans="1:9" ht="15" customHeight="1" x14ac:dyDescent="0.25">
      <c r="A3880" s="89"/>
      <c r="B3880" s="89"/>
      <c r="C3880" s="14" t="s">
        <v>2076</v>
      </c>
      <c r="D3880" s="14" t="s">
        <v>2056</v>
      </c>
      <c r="E3880" s="14" t="s">
        <v>2058</v>
      </c>
      <c r="F3880" s="14" t="s">
        <v>2092</v>
      </c>
      <c r="G3880" s="14" t="s">
        <v>2086</v>
      </c>
      <c r="H3880" s="14" t="s">
        <v>2059</v>
      </c>
      <c r="I3880" s="9"/>
    </row>
    <row r="3881" spans="1:9" ht="18.95" customHeight="1" x14ac:dyDescent="0.25">
      <c r="A3881" s="15" t="s">
        <v>2087</v>
      </c>
      <c r="B3881" s="16" t="s">
        <v>2186</v>
      </c>
      <c r="C3881" s="17">
        <v>4969.99</v>
      </c>
      <c r="D3881" s="17">
        <v>0.1</v>
      </c>
      <c r="E3881" s="17">
        <v>1</v>
      </c>
      <c r="F3881" s="17">
        <v>30</v>
      </c>
      <c r="G3881" s="17">
        <v>1.5</v>
      </c>
      <c r="H3881" s="18">
        <v>22364.959999999999</v>
      </c>
      <c r="I3881" s="9"/>
    </row>
    <row r="3882" spans="1:9" ht="18.95" customHeight="1" x14ac:dyDescent="0.25">
      <c r="A3882" s="15" t="s">
        <v>2089</v>
      </c>
      <c r="B3882" s="16" t="s">
        <v>2186</v>
      </c>
      <c r="C3882" s="17">
        <v>1011.64</v>
      </c>
      <c r="D3882" s="17">
        <v>0.05</v>
      </c>
      <c r="E3882" s="17">
        <v>1</v>
      </c>
      <c r="F3882" s="17">
        <v>30</v>
      </c>
      <c r="G3882" s="17">
        <v>1.5</v>
      </c>
      <c r="H3882" s="18">
        <v>2276.19</v>
      </c>
      <c r="I3882" s="9"/>
    </row>
    <row r="3883" spans="1:9" ht="27" customHeight="1" x14ac:dyDescent="0.25">
      <c r="A3883" s="15" t="s">
        <v>2090</v>
      </c>
      <c r="B3883" s="16" t="s">
        <v>2186</v>
      </c>
      <c r="C3883" s="17">
        <v>4.5999999999999996</v>
      </c>
      <c r="D3883" s="17">
        <v>0.1</v>
      </c>
      <c r="E3883" s="17">
        <v>4</v>
      </c>
      <c r="F3883" s="17">
        <v>30</v>
      </c>
      <c r="G3883" s="17">
        <v>1.5</v>
      </c>
      <c r="H3883" s="18">
        <v>82.8</v>
      </c>
      <c r="I3883" s="9"/>
    </row>
    <row r="3884" spans="1:9" ht="15" customHeight="1" x14ac:dyDescent="0.25">
      <c r="A3884" s="19"/>
      <c r="B3884" s="20"/>
      <c r="C3884" s="21"/>
      <c r="D3884" s="21"/>
      <c r="E3884" s="21"/>
      <c r="F3884" s="21"/>
      <c r="G3884" s="21"/>
      <c r="H3884" s="22">
        <v>24723.95</v>
      </c>
      <c r="I3884" s="9"/>
    </row>
    <row r="3885" spans="1:9" ht="9.9499999999999993" customHeight="1" x14ac:dyDescent="0.25">
      <c r="A3885" s="86"/>
      <c r="B3885" s="86"/>
      <c r="C3885" s="86"/>
      <c r="D3885" s="9"/>
      <c r="E3885" s="9"/>
      <c r="F3885" s="9"/>
      <c r="G3885" s="9"/>
      <c r="H3885" s="9"/>
      <c r="I3885" s="9"/>
    </row>
    <row r="3886" spans="1:9" ht="12" customHeight="1" x14ac:dyDescent="0.25">
      <c r="A3886" s="9"/>
      <c r="B3886" s="9"/>
      <c r="C3886" s="9"/>
      <c r="D3886" s="90" t="s">
        <v>4553</v>
      </c>
      <c r="E3886" s="90"/>
      <c r="F3886" s="90"/>
      <c r="G3886" s="90"/>
      <c r="H3886" s="90"/>
      <c r="I3886" s="90"/>
    </row>
    <row r="3887" spans="1:9" ht="9.9499999999999993" customHeight="1" x14ac:dyDescent="0.25">
      <c r="A3887" s="86"/>
      <c r="B3887" s="86"/>
      <c r="C3887" s="86"/>
      <c r="D3887" s="86"/>
      <c r="E3887" s="9"/>
      <c r="F3887" s="9"/>
      <c r="G3887" s="9"/>
      <c r="H3887" s="9"/>
      <c r="I3887" s="9"/>
    </row>
    <row r="3888" spans="1:9" ht="42.95" customHeight="1" x14ac:dyDescent="0.25">
      <c r="A3888" s="88" t="s">
        <v>2630</v>
      </c>
      <c r="B3888" s="88"/>
      <c r="C3888" s="88"/>
      <c r="D3888" s="88"/>
      <c r="E3888" s="88"/>
      <c r="F3888" s="88"/>
      <c r="G3888" s="88"/>
      <c r="H3888" s="88"/>
      <c r="I3888" s="88"/>
    </row>
    <row r="3889" spans="1:9" ht="15" customHeight="1" x14ac:dyDescent="0.25">
      <c r="A3889" s="89"/>
      <c r="B3889" s="89"/>
      <c r="C3889" s="14" t="s">
        <v>2076</v>
      </c>
      <c r="D3889" s="14" t="s">
        <v>2056</v>
      </c>
      <c r="E3889" s="14" t="s">
        <v>2058</v>
      </c>
      <c r="F3889" s="14" t="s">
        <v>2092</v>
      </c>
      <c r="G3889" s="14" t="s">
        <v>2086</v>
      </c>
      <c r="H3889" s="14" t="s">
        <v>2059</v>
      </c>
      <c r="I3889" s="9"/>
    </row>
    <row r="3890" spans="1:9" ht="18.95" customHeight="1" x14ac:dyDescent="0.25">
      <c r="A3890" s="15" t="s">
        <v>2087</v>
      </c>
      <c r="B3890" s="16" t="s">
        <v>2186</v>
      </c>
      <c r="C3890" s="17">
        <v>4969.99</v>
      </c>
      <c r="D3890" s="17">
        <v>0.1</v>
      </c>
      <c r="E3890" s="17">
        <v>1</v>
      </c>
      <c r="F3890" s="17">
        <v>12</v>
      </c>
      <c r="G3890" s="17">
        <v>1.5</v>
      </c>
      <c r="H3890" s="18">
        <v>8945.98</v>
      </c>
      <c r="I3890" s="9"/>
    </row>
    <row r="3891" spans="1:9" ht="18.95" customHeight="1" x14ac:dyDescent="0.25">
      <c r="A3891" s="15" t="s">
        <v>2089</v>
      </c>
      <c r="B3891" s="16" t="s">
        <v>2186</v>
      </c>
      <c r="C3891" s="17">
        <v>1011.64</v>
      </c>
      <c r="D3891" s="17">
        <v>0.1</v>
      </c>
      <c r="E3891" s="17">
        <v>1</v>
      </c>
      <c r="F3891" s="17">
        <v>12</v>
      </c>
      <c r="G3891" s="17">
        <v>1.5</v>
      </c>
      <c r="H3891" s="18">
        <v>1820.95</v>
      </c>
      <c r="I3891" s="9"/>
    </row>
    <row r="3892" spans="1:9" ht="27" customHeight="1" x14ac:dyDescent="0.25">
      <c r="A3892" s="15" t="s">
        <v>2090</v>
      </c>
      <c r="B3892" s="16" t="s">
        <v>2186</v>
      </c>
      <c r="C3892" s="17">
        <v>4.5999999999999996</v>
      </c>
      <c r="D3892" s="17">
        <v>0.1</v>
      </c>
      <c r="E3892" s="17">
        <v>4</v>
      </c>
      <c r="F3892" s="17">
        <v>12</v>
      </c>
      <c r="G3892" s="17">
        <v>1.5</v>
      </c>
      <c r="H3892" s="18">
        <v>33.119999999999997</v>
      </c>
      <c r="I3892" s="9"/>
    </row>
    <row r="3893" spans="1:9" ht="15" customHeight="1" x14ac:dyDescent="0.25">
      <c r="A3893" s="19"/>
      <c r="B3893" s="20"/>
      <c r="C3893" s="21"/>
      <c r="D3893" s="21"/>
      <c r="E3893" s="21"/>
      <c r="F3893" s="21"/>
      <c r="G3893" s="21"/>
      <c r="H3893" s="22">
        <v>10800.05</v>
      </c>
      <c r="I3893" s="9"/>
    </row>
    <row r="3894" spans="1:9" ht="9.9499999999999993" customHeight="1" x14ac:dyDescent="0.25">
      <c r="A3894" s="86"/>
      <c r="B3894" s="86"/>
      <c r="C3894" s="86"/>
      <c r="D3894" s="9"/>
      <c r="E3894" s="9"/>
      <c r="F3894" s="9"/>
      <c r="G3894" s="9"/>
      <c r="H3894" s="9"/>
      <c r="I3894" s="9"/>
    </row>
    <row r="3895" spans="1:9" ht="12" customHeight="1" x14ac:dyDescent="0.25">
      <c r="A3895" s="9"/>
      <c r="B3895" s="9"/>
      <c r="C3895" s="9"/>
      <c r="D3895" s="90" t="s">
        <v>4554</v>
      </c>
      <c r="E3895" s="90"/>
      <c r="F3895" s="90"/>
      <c r="G3895" s="90"/>
      <c r="H3895" s="90"/>
      <c r="I3895" s="90"/>
    </row>
    <row r="3896" spans="1:9" ht="9.9499999999999993" customHeight="1" x14ac:dyDescent="0.25">
      <c r="A3896" s="86"/>
      <c r="B3896" s="86"/>
      <c r="C3896" s="86"/>
      <c r="D3896" s="86"/>
      <c r="E3896" s="9"/>
      <c r="F3896" s="9"/>
      <c r="G3896" s="9"/>
      <c r="H3896" s="9"/>
      <c r="I3896" s="9"/>
    </row>
    <row r="3897" spans="1:9" ht="20.100000000000001" customHeight="1" x14ac:dyDescent="0.25">
      <c r="A3897" s="88" t="s">
        <v>2631</v>
      </c>
      <c r="B3897" s="88"/>
      <c r="C3897" s="88"/>
      <c r="D3897" s="88"/>
      <c r="E3897" s="88"/>
      <c r="F3897" s="88"/>
      <c r="G3897" s="88"/>
      <c r="H3897" s="88"/>
      <c r="I3897" s="88"/>
    </row>
    <row r="3898" spans="1:9" ht="15" customHeight="1" x14ac:dyDescent="0.25">
      <c r="A3898" s="89"/>
      <c r="B3898" s="89"/>
      <c r="C3898" s="14" t="s">
        <v>2076</v>
      </c>
      <c r="D3898" s="14" t="s">
        <v>2056</v>
      </c>
      <c r="E3898" s="14" t="s">
        <v>2086</v>
      </c>
      <c r="F3898" s="14" t="s">
        <v>2059</v>
      </c>
      <c r="G3898" s="9"/>
      <c r="H3898" s="9"/>
      <c r="I3898" s="9"/>
    </row>
    <row r="3899" spans="1:9" ht="18.95" customHeight="1" x14ac:dyDescent="0.25">
      <c r="A3899" s="15" t="s">
        <v>2096</v>
      </c>
      <c r="B3899" s="16" t="s">
        <v>2097</v>
      </c>
      <c r="C3899" s="17">
        <v>4969.99</v>
      </c>
      <c r="D3899" s="17">
        <v>0.1</v>
      </c>
      <c r="E3899" s="17">
        <v>1.5</v>
      </c>
      <c r="F3899" s="18">
        <v>745.5</v>
      </c>
      <c r="G3899" s="9"/>
      <c r="H3899" s="9"/>
      <c r="I3899" s="9"/>
    </row>
    <row r="3900" spans="1:9" ht="15" customHeight="1" x14ac:dyDescent="0.25">
      <c r="A3900" s="19"/>
      <c r="B3900" s="20"/>
      <c r="C3900" s="21"/>
      <c r="D3900" s="21"/>
      <c r="E3900" s="21"/>
      <c r="F3900" s="22">
        <v>745.5</v>
      </c>
      <c r="G3900" s="9"/>
      <c r="H3900" s="9"/>
      <c r="I3900" s="9"/>
    </row>
    <row r="3901" spans="1:9" ht="9.9499999999999993" customHeight="1" x14ac:dyDescent="0.25">
      <c r="A3901" s="86"/>
      <c r="B3901" s="86"/>
      <c r="C3901" s="86"/>
      <c r="D3901" s="9"/>
      <c r="E3901" s="9"/>
      <c r="F3901" s="9"/>
      <c r="G3901" s="9"/>
      <c r="H3901" s="9"/>
      <c r="I3901" s="9"/>
    </row>
    <row r="3902" spans="1:9" ht="12" customHeight="1" x14ac:dyDescent="0.25">
      <c r="A3902" s="9"/>
      <c r="B3902" s="9"/>
      <c r="C3902" s="9"/>
      <c r="D3902" s="90" t="s">
        <v>4442</v>
      </c>
      <c r="E3902" s="90"/>
      <c r="F3902" s="90"/>
      <c r="G3902" s="90"/>
      <c r="H3902" s="90"/>
      <c r="I3902" s="90"/>
    </row>
    <row r="3903" spans="1:9" ht="9.9499999999999993" customHeight="1" x14ac:dyDescent="0.25">
      <c r="A3903" s="86"/>
      <c r="B3903" s="86"/>
      <c r="C3903" s="86"/>
      <c r="D3903" s="86"/>
      <c r="E3903" s="9"/>
      <c r="F3903" s="9"/>
      <c r="G3903" s="9"/>
      <c r="H3903" s="9"/>
      <c r="I3903" s="9"/>
    </row>
    <row r="3904" spans="1:9" ht="30.95" customHeight="1" x14ac:dyDescent="0.25">
      <c r="A3904" s="88" t="s">
        <v>2632</v>
      </c>
      <c r="B3904" s="88"/>
      <c r="C3904" s="88"/>
      <c r="D3904" s="88"/>
      <c r="E3904" s="88"/>
      <c r="F3904" s="88"/>
      <c r="G3904" s="88"/>
      <c r="H3904" s="88"/>
      <c r="I3904" s="88"/>
    </row>
    <row r="3905" spans="1:9" ht="15" customHeight="1" x14ac:dyDescent="0.25">
      <c r="A3905" s="89"/>
      <c r="B3905" s="89"/>
      <c r="C3905" s="14" t="s">
        <v>2076</v>
      </c>
      <c r="D3905" s="14" t="s">
        <v>2079</v>
      </c>
      <c r="E3905" s="14" t="s">
        <v>2092</v>
      </c>
      <c r="F3905" s="14" t="s">
        <v>2086</v>
      </c>
      <c r="G3905" s="14" t="s">
        <v>2059</v>
      </c>
      <c r="H3905" s="9"/>
      <c r="I3905" s="9"/>
    </row>
    <row r="3906" spans="1:9" ht="27" customHeight="1" x14ac:dyDescent="0.25">
      <c r="A3906" s="15" t="s">
        <v>2099</v>
      </c>
      <c r="B3906" s="16" t="s">
        <v>2100</v>
      </c>
      <c r="C3906" s="17">
        <v>1011.64</v>
      </c>
      <c r="D3906" s="17">
        <v>0.1</v>
      </c>
      <c r="E3906" s="17">
        <v>29.7</v>
      </c>
      <c r="F3906" s="17">
        <v>1.5</v>
      </c>
      <c r="G3906" s="18">
        <v>4506.8599999999997</v>
      </c>
      <c r="H3906" s="9"/>
      <c r="I3906" s="9"/>
    </row>
    <row r="3907" spans="1:9" ht="15" customHeight="1" x14ac:dyDescent="0.25">
      <c r="A3907" s="19"/>
      <c r="B3907" s="20"/>
      <c r="C3907" s="21"/>
      <c r="D3907" s="21"/>
      <c r="E3907" s="21"/>
      <c r="F3907" s="21"/>
      <c r="G3907" s="22">
        <v>4506.8599999999997</v>
      </c>
      <c r="H3907" s="9"/>
      <c r="I3907" s="9"/>
    </row>
    <row r="3908" spans="1:9" ht="9.9499999999999993" customHeight="1" x14ac:dyDescent="0.25">
      <c r="A3908" s="86"/>
      <c r="B3908" s="86"/>
      <c r="C3908" s="86"/>
      <c r="D3908" s="9"/>
      <c r="E3908" s="9"/>
      <c r="F3908" s="9"/>
      <c r="G3908" s="9"/>
      <c r="H3908" s="9"/>
      <c r="I3908" s="9"/>
    </row>
    <row r="3909" spans="1:9" ht="12" customHeight="1" x14ac:dyDescent="0.25">
      <c r="A3909" s="9"/>
      <c r="B3909" s="9"/>
      <c r="C3909" s="9"/>
      <c r="D3909" s="90" t="s">
        <v>4555</v>
      </c>
      <c r="E3909" s="90"/>
      <c r="F3909" s="90"/>
      <c r="G3909" s="90"/>
      <c r="H3909" s="90"/>
      <c r="I3909" s="90"/>
    </row>
    <row r="3910" spans="1:9" ht="9.9499999999999993" customHeight="1" x14ac:dyDescent="0.25">
      <c r="A3910" s="86"/>
      <c r="B3910" s="86"/>
      <c r="C3910" s="86"/>
      <c r="D3910" s="86"/>
      <c r="E3910" s="9"/>
      <c r="F3910" s="9"/>
      <c r="G3910" s="9"/>
      <c r="H3910" s="9"/>
      <c r="I3910" s="9"/>
    </row>
    <row r="3911" spans="1:9" ht="30.95" customHeight="1" x14ac:dyDescent="0.25">
      <c r="A3911" s="88" t="s">
        <v>2633</v>
      </c>
      <c r="B3911" s="88"/>
      <c r="C3911" s="88"/>
      <c r="D3911" s="88"/>
      <c r="E3911" s="88"/>
      <c r="F3911" s="88"/>
      <c r="G3911" s="88"/>
      <c r="H3911" s="88"/>
      <c r="I3911" s="88"/>
    </row>
    <row r="3912" spans="1:9" ht="15" customHeight="1" x14ac:dyDescent="0.25">
      <c r="A3912" s="89"/>
      <c r="B3912" s="89"/>
      <c r="C3912" s="14" t="s">
        <v>2076</v>
      </c>
      <c r="D3912" s="14" t="s">
        <v>2079</v>
      </c>
      <c r="E3912" s="14" t="s">
        <v>2059</v>
      </c>
      <c r="F3912" s="9"/>
      <c r="G3912" s="9"/>
      <c r="H3912" s="9"/>
      <c r="I3912" s="9"/>
    </row>
    <row r="3913" spans="1:9" ht="18.95" customHeight="1" x14ac:dyDescent="0.25">
      <c r="A3913" s="15" t="s">
        <v>2080</v>
      </c>
      <c r="B3913" s="16" t="s">
        <v>2081</v>
      </c>
      <c r="C3913" s="17">
        <v>1011.64</v>
      </c>
      <c r="D3913" s="17">
        <v>0.1</v>
      </c>
      <c r="E3913" s="18">
        <v>101.16</v>
      </c>
      <c r="F3913" s="9"/>
      <c r="G3913" s="9"/>
      <c r="H3913" s="9"/>
      <c r="I3913" s="9"/>
    </row>
    <row r="3914" spans="1:9" ht="15" customHeight="1" x14ac:dyDescent="0.25">
      <c r="A3914" s="19"/>
      <c r="B3914" s="20"/>
      <c r="C3914" s="21"/>
      <c r="D3914" s="21"/>
      <c r="E3914" s="22">
        <v>101.16</v>
      </c>
      <c r="F3914" s="9"/>
      <c r="G3914" s="9"/>
      <c r="H3914" s="9"/>
      <c r="I3914" s="9"/>
    </row>
    <row r="3915" spans="1:9" ht="9.9499999999999993" customHeight="1" x14ac:dyDescent="0.25">
      <c r="A3915" s="86"/>
      <c r="B3915" s="86"/>
      <c r="C3915" s="86"/>
      <c r="D3915" s="9"/>
      <c r="E3915" s="9"/>
      <c r="F3915" s="9"/>
      <c r="G3915" s="9"/>
      <c r="H3915" s="9"/>
      <c r="I3915" s="9"/>
    </row>
    <row r="3916" spans="1:9" ht="12" customHeight="1" x14ac:dyDescent="0.25">
      <c r="A3916" s="9"/>
      <c r="B3916" s="9"/>
      <c r="C3916" s="9"/>
      <c r="D3916" s="90" t="s">
        <v>4551</v>
      </c>
      <c r="E3916" s="90"/>
      <c r="F3916" s="90"/>
      <c r="G3916" s="90"/>
      <c r="H3916" s="90"/>
      <c r="I3916" s="90"/>
    </row>
    <row r="3917" spans="1:9" ht="9.9499999999999993" customHeight="1" x14ac:dyDescent="0.25">
      <c r="A3917" s="86"/>
      <c r="B3917" s="86"/>
      <c r="C3917" s="86"/>
      <c r="D3917" s="86"/>
      <c r="E3917" s="9"/>
      <c r="F3917" s="9"/>
      <c r="G3917" s="9"/>
      <c r="H3917" s="9"/>
      <c r="I3917" s="9"/>
    </row>
    <row r="3918" spans="1:9" ht="30.95" customHeight="1" x14ac:dyDescent="0.25">
      <c r="A3918" s="88" t="s">
        <v>2634</v>
      </c>
      <c r="B3918" s="88"/>
      <c r="C3918" s="88"/>
      <c r="D3918" s="88"/>
      <c r="E3918" s="88"/>
      <c r="F3918" s="88"/>
      <c r="G3918" s="88"/>
      <c r="H3918" s="88"/>
      <c r="I3918" s="88"/>
    </row>
    <row r="3919" spans="1:9" ht="15" customHeight="1" x14ac:dyDescent="0.25">
      <c r="A3919" s="89"/>
      <c r="B3919" s="89"/>
      <c r="C3919" s="14" t="s">
        <v>2076</v>
      </c>
      <c r="D3919" s="14" t="s">
        <v>2059</v>
      </c>
      <c r="E3919" s="9"/>
      <c r="F3919" s="9"/>
      <c r="G3919" s="9"/>
      <c r="H3919" s="9"/>
      <c r="I3919" s="9"/>
    </row>
    <row r="3920" spans="1:9" ht="18.95" customHeight="1" x14ac:dyDescent="0.25">
      <c r="A3920" s="15" t="s">
        <v>2170</v>
      </c>
      <c r="B3920" s="16" t="s">
        <v>2076</v>
      </c>
      <c r="C3920" s="17">
        <v>1011.64</v>
      </c>
      <c r="D3920" s="18">
        <v>1011.64</v>
      </c>
      <c r="E3920" s="9"/>
      <c r="F3920" s="9"/>
      <c r="G3920" s="9"/>
      <c r="H3920" s="9"/>
      <c r="I3920" s="9"/>
    </row>
    <row r="3921" spans="1:9" ht="15" customHeight="1" x14ac:dyDescent="0.25">
      <c r="A3921" s="19"/>
      <c r="B3921" s="20"/>
      <c r="C3921" s="21"/>
      <c r="D3921" s="22">
        <v>1011.64</v>
      </c>
      <c r="E3921" s="9"/>
      <c r="F3921" s="9"/>
      <c r="G3921" s="9"/>
      <c r="H3921" s="9"/>
      <c r="I3921" s="9"/>
    </row>
    <row r="3922" spans="1:9" ht="9.9499999999999993" customHeight="1" x14ac:dyDescent="0.25">
      <c r="A3922" s="86"/>
      <c r="B3922" s="86"/>
      <c r="C3922" s="86"/>
      <c r="D3922" s="9"/>
      <c r="E3922" s="9"/>
      <c r="F3922" s="9"/>
      <c r="G3922" s="9"/>
      <c r="H3922" s="9"/>
      <c r="I3922" s="9"/>
    </row>
    <row r="3923" spans="1:9" ht="12" customHeight="1" x14ac:dyDescent="0.25">
      <c r="A3923" s="9"/>
      <c r="B3923" s="9"/>
      <c r="C3923" s="9"/>
      <c r="D3923" s="90" t="s">
        <v>4556</v>
      </c>
      <c r="E3923" s="90"/>
      <c r="F3923" s="90"/>
      <c r="G3923" s="90"/>
      <c r="H3923" s="90"/>
      <c r="I3923" s="90"/>
    </row>
    <row r="3924" spans="1:9" ht="9.9499999999999993" customHeight="1" x14ac:dyDescent="0.25">
      <c r="A3924" s="86"/>
      <c r="B3924" s="86"/>
      <c r="C3924" s="86"/>
      <c r="D3924" s="86"/>
      <c r="E3924" s="9"/>
      <c r="F3924" s="9"/>
      <c r="G3924" s="9"/>
      <c r="H3924" s="9"/>
      <c r="I3924" s="9"/>
    </row>
    <row r="3925" spans="1:9" ht="42.95" customHeight="1" x14ac:dyDescent="0.25">
      <c r="A3925" s="88" t="s">
        <v>2635</v>
      </c>
      <c r="B3925" s="88"/>
      <c r="C3925" s="88"/>
      <c r="D3925" s="88"/>
      <c r="E3925" s="88"/>
      <c r="F3925" s="88"/>
      <c r="G3925" s="88"/>
      <c r="H3925" s="88"/>
      <c r="I3925" s="88"/>
    </row>
    <row r="3926" spans="1:9" ht="15" customHeight="1" x14ac:dyDescent="0.25">
      <c r="A3926" s="89"/>
      <c r="B3926" s="89"/>
      <c r="C3926" s="14" t="s">
        <v>2069</v>
      </c>
      <c r="D3926" s="14" t="s">
        <v>2058</v>
      </c>
      <c r="E3926" s="14" t="s">
        <v>2059</v>
      </c>
      <c r="F3926" s="9"/>
      <c r="G3926" s="9"/>
      <c r="H3926" s="9"/>
      <c r="I3926" s="9"/>
    </row>
    <row r="3927" spans="1:9" ht="12.95" customHeight="1" x14ac:dyDescent="0.25">
      <c r="A3927" s="15"/>
      <c r="B3927" s="16" t="s">
        <v>2104</v>
      </c>
      <c r="C3927" s="17">
        <v>753.47</v>
      </c>
      <c r="D3927" s="17">
        <v>1</v>
      </c>
      <c r="E3927" s="18">
        <v>753.47</v>
      </c>
      <c r="F3927" s="9"/>
      <c r="G3927" s="9"/>
      <c r="H3927" s="9"/>
      <c r="I3927" s="9"/>
    </row>
    <row r="3928" spans="1:9" ht="15" customHeight="1" x14ac:dyDescent="0.25">
      <c r="A3928" s="19"/>
      <c r="B3928" s="20"/>
      <c r="C3928" s="21"/>
      <c r="D3928" s="21"/>
      <c r="E3928" s="22">
        <v>753.47</v>
      </c>
      <c r="F3928" s="9"/>
      <c r="G3928" s="9"/>
      <c r="H3928" s="9"/>
      <c r="I3928" s="9"/>
    </row>
    <row r="3929" spans="1:9" ht="9.9499999999999993" customHeight="1" x14ac:dyDescent="0.25">
      <c r="A3929" s="86"/>
      <c r="B3929" s="86"/>
      <c r="C3929" s="86"/>
      <c r="D3929" s="9"/>
      <c r="E3929" s="9"/>
      <c r="F3929" s="9"/>
      <c r="G3929" s="9"/>
      <c r="H3929" s="9"/>
      <c r="I3929" s="9"/>
    </row>
    <row r="3930" spans="1:9" ht="12" customHeight="1" x14ac:dyDescent="0.25">
      <c r="A3930" s="9"/>
      <c r="B3930" s="9"/>
      <c r="C3930" s="9"/>
      <c r="D3930" s="90" t="s">
        <v>4557</v>
      </c>
      <c r="E3930" s="90"/>
      <c r="F3930" s="90"/>
      <c r="G3930" s="90"/>
      <c r="H3930" s="90"/>
      <c r="I3930" s="90"/>
    </row>
    <row r="3931" spans="1:9" ht="9.9499999999999993" customHeight="1" x14ac:dyDescent="0.25">
      <c r="A3931" s="86"/>
      <c r="B3931" s="86"/>
      <c r="C3931" s="86"/>
      <c r="D3931" s="86"/>
      <c r="E3931" s="9"/>
      <c r="F3931" s="9"/>
      <c r="G3931" s="9"/>
      <c r="H3931" s="9"/>
      <c r="I3931" s="9"/>
    </row>
    <row r="3932" spans="1:9" ht="30.95" customHeight="1" x14ac:dyDescent="0.25">
      <c r="A3932" s="88" t="s">
        <v>2636</v>
      </c>
      <c r="B3932" s="88"/>
      <c r="C3932" s="88"/>
      <c r="D3932" s="88"/>
      <c r="E3932" s="88"/>
      <c r="F3932" s="88"/>
      <c r="G3932" s="88"/>
      <c r="H3932" s="88"/>
      <c r="I3932" s="88"/>
    </row>
    <row r="3933" spans="1:9" ht="15" customHeight="1" x14ac:dyDescent="0.25">
      <c r="A3933" s="89"/>
      <c r="B3933" s="89"/>
      <c r="C3933" s="14" t="s">
        <v>2069</v>
      </c>
      <c r="D3933" s="14" t="s">
        <v>2058</v>
      </c>
      <c r="E3933" s="14" t="s">
        <v>2059</v>
      </c>
      <c r="F3933" s="9"/>
      <c r="G3933" s="9"/>
      <c r="H3933" s="9"/>
      <c r="I3933" s="9"/>
    </row>
    <row r="3934" spans="1:9" ht="12.95" customHeight="1" x14ac:dyDescent="0.25">
      <c r="A3934" s="15"/>
      <c r="B3934" s="16" t="s">
        <v>2104</v>
      </c>
      <c r="C3934" s="17">
        <v>753.47</v>
      </c>
      <c r="D3934" s="17">
        <v>1</v>
      </c>
      <c r="E3934" s="18">
        <v>753.47</v>
      </c>
      <c r="F3934" s="9"/>
      <c r="G3934" s="9"/>
      <c r="H3934" s="9"/>
      <c r="I3934" s="9"/>
    </row>
    <row r="3935" spans="1:9" ht="15" customHeight="1" x14ac:dyDescent="0.25">
      <c r="A3935" s="19"/>
      <c r="B3935" s="20"/>
      <c r="C3935" s="21"/>
      <c r="D3935" s="21"/>
      <c r="E3935" s="22">
        <v>753.47</v>
      </c>
      <c r="F3935" s="9"/>
      <c r="G3935" s="9"/>
      <c r="H3935" s="9"/>
      <c r="I3935" s="9"/>
    </row>
    <row r="3936" spans="1:9" ht="9.9499999999999993" customHeight="1" x14ac:dyDescent="0.25">
      <c r="A3936" s="86"/>
      <c r="B3936" s="86"/>
      <c r="C3936" s="86"/>
      <c r="D3936" s="9"/>
      <c r="E3936" s="9"/>
      <c r="F3936" s="9"/>
      <c r="G3936" s="9"/>
      <c r="H3936" s="9"/>
      <c r="I3936" s="9"/>
    </row>
    <row r="3937" spans="1:9" ht="12" customHeight="1" x14ac:dyDescent="0.25">
      <c r="A3937" s="9"/>
      <c r="B3937" s="9"/>
      <c r="C3937" s="9"/>
      <c r="D3937" s="90" t="s">
        <v>4557</v>
      </c>
      <c r="E3937" s="90"/>
      <c r="F3937" s="90"/>
      <c r="G3937" s="90"/>
      <c r="H3937" s="90"/>
      <c r="I3937" s="90"/>
    </row>
    <row r="3938" spans="1:9" ht="9.9499999999999993" customHeight="1" x14ac:dyDescent="0.25">
      <c r="A3938" s="86"/>
      <c r="B3938" s="86"/>
      <c r="C3938" s="86"/>
      <c r="D3938" s="86"/>
      <c r="E3938" s="9"/>
      <c r="F3938" s="9"/>
      <c r="G3938" s="9"/>
      <c r="H3938" s="9"/>
      <c r="I3938" s="9"/>
    </row>
    <row r="3939" spans="1:9" ht="42.95" customHeight="1" x14ac:dyDescent="0.25">
      <c r="A3939" s="88" t="s">
        <v>2637</v>
      </c>
      <c r="B3939" s="88"/>
      <c r="C3939" s="88"/>
      <c r="D3939" s="88"/>
      <c r="E3939" s="88"/>
      <c r="F3939" s="88"/>
      <c r="G3939" s="88"/>
      <c r="H3939" s="88"/>
      <c r="I3939" s="88"/>
    </row>
    <row r="3940" spans="1:9" ht="15" customHeight="1" x14ac:dyDescent="0.25">
      <c r="A3940" s="89"/>
      <c r="B3940" s="89"/>
      <c r="C3940" s="14" t="s">
        <v>2058</v>
      </c>
      <c r="D3940" s="14" t="s">
        <v>2059</v>
      </c>
      <c r="E3940" s="9"/>
      <c r="F3940" s="9"/>
      <c r="G3940" s="9"/>
      <c r="H3940" s="9"/>
      <c r="I3940" s="9"/>
    </row>
    <row r="3941" spans="1:9" ht="12.95" customHeight="1" x14ac:dyDescent="0.25">
      <c r="A3941" s="15"/>
      <c r="B3941" s="16" t="s">
        <v>2058</v>
      </c>
      <c r="C3941" s="17">
        <v>4</v>
      </c>
      <c r="D3941" s="18">
        <v>4</v>
      </c>
      <c r="E3941" s="9"/>
      <c r="F3941" s="9"/>
      <c r="G3941" s="9"/>
      <c r="H3941" s="9"/>
      <c r="I3941" s="9"/>
    </row>
    <row r="3942" spans="1:9" ht="15" customHeight="1" x14ac:dyDescent="0.25">
      <c r="A3942" s="19"/>
      <c r="B3942" s="20"/>
      <c r="C3942" s="21"/>
      <c r="D3942" s="22">
        <v>4</v>
      </c>
      <c r="E3942" s="9"/>
      <c r="F3942" s="9"/>
      <c r="G3942" s="9"/>
      <c r="H3942" s="9"/>
      <c r="I3942" s="9"/>
    </row>
    <row r="3943" spans="1:9" ht="9.9499999999999993" customHeight="1" x14ac:dyDescent="0.25">
      <c r="A3943" s="86"/>
      <c r="B3943" s="86"/>
      <c r="C3943" s="86"/>
      <c r="D3943" s="9"/>
      <c r="E3943" s="9"/>
      <c r="F3943" s="9"/>
      <c r="G3943" s="9"/>
      <c r="H3943" s="9"/>
      <c r="I3943" s="9"/>
    </row>
    <row r="3944" spans="1:9" ht="12" customHeight="1" x14ac:dyDescent="0.25">
      <c r="A3944" s="9"/>
      <c r="B3944" s="9"/>
      <c r="C3944" s="9"/>
      <c r="D3944" s="90" t="s">
        <v>4255</v>
      </c>
      <c r="E3944" s="90"/>
      <c r="F3944" s="90"/>
      <c r="G3944" s="90"/>
      <c r="H3944" s="90"/>
      <c r="I3944" s="90"/>
    </row>
    <row r="3945" spans="1:9" ht="9.9499999999999993" customHeight="1" x14ac:dyDescent="0.25">
      <c r="A3945" s="86"/>
      <c r="B3945" s="86"/>
      <c r="C3945" s="86"/>
      <c r="D3945" s="86"/>
      <c r="E3945" s="9"/>
      <c r="F3945" s="9"/>
      <c r="G3945" s="9"/>
      <c r="H3945" s="9"/>
      <c r="I3945" s="9"/>
    </row>
    <row r="3946" spans="1:9" ht="30.95" customHeight="1" x14ac:dyDescent="0.25">
      <c r="A3946" s="88" t="s">
        <v>2638</v>
      </c>
      <c r="B3946" s="88"/>
      <c r="C3946" s="88"/>
      <c r="D3946" s="88"/>
      <c r="E3946" s="88"/>
      <c r="F3946" s="88"/>
      <c r="G3946" s="88"/>
      <c r="H3946" s="88"/>
      <c r="I3946" s="88"/>
    </row>
    <row r="3947" spans="1:9" ht="15" customHeight="1" x14ac:dyDescent="0.25">
      <c r="A3947" s="89"/>
      <c r="B3947" s="89"/>
      <c r="C3947" s="14" t="s">
        <v>2076</v>
      </c>
      <c r="D3947" s="14" t="s">
        <v>2059</v>
      </c>
      <c r="E3947" s="9"/>
      <c r="F3947" s="9"/>
      <c r="G3947" s="9"/>
      <c r="H3947" s="9"/>
      <c r="I3947" s="9"/>
    </row>
    <row r="3948" spans="1:9" ht="12.95" customHeight="1" x14ac:dyDescent="0.25">
      <c r="A3948" s="15" t="s">
        <v>2108</v>
      </c>
      <c r="B3948" s="16" t="s">
        <v>2076</v>
      </c>
      <c r="C3948" s="17">
        <v>1011.64</v>
      </c>
      <c r="D3948" s="18">
        <v>1011.64</v>
      </c>
      <c r="E3948" s="9"/>
      <c r="F3948" s="9"/>
      <c r="G3948" s="9"/>
      <c r="H3948" s="9"/>
      <c r="I3948" s="9"/>
    </row>
    <row r="3949" spans="1:9" ht="15" customHeight="1" x14ac:dyDescent="0.25">
      <c r="A3949" s="19"/>
      <c r="B3949" s="20"/>
      <c r="C3949" s="21"/>
      <c r="D3949" s="22">
        <v>1011.64</v>
      </c>
      <c r="E3949" s="9"/>
      <c r="F3949" s="9"/>
      <c r="G3949" s="9"/>
      <c r="H3949" s="9"/>
      <c r="I3949" s="9"/>
    </row>
    <row r="3950" spans="1:9" ht="9.9499999999999993" customHeight="1" x14ac:dyDescent="0.25">
      <c r="A3950" s="86"/>
      <c r="B3950" s="86"/>
      <c r="C3950" s="86"/>
      <c r="D3950" s="9"/>
      <c r="E3950" s="9"/>
      <c r="F3950" s="9"/>
      <c r="G3950" s="9"/>
      <c r="H3950" s="9"/>
      <c r="I3950" s="9"/>
    </row>
    <row r="3951" spans="1:9" ht="12" customHeight="1" x14ac:dyDescent="0.25">
      <c r="A3951" s="9"/>
      <c r="B3951" s="9"/>
      <c r="C3951" s="9"/>
      <c r="D3951" s="90" t="s">
        <v>4556</v>
      </c>
      <c r="E3951" s="90"/>
      <c r="F3951" s="90"/>
      <c r="G3951" s="90"/>
      <c r="H3951" s="90"/>
      <c r="I3951" s="90"/>
    </row>
    <row r="3952" spans="1:9" ht="9.9499999999999993" customHeight="1" x14ac:dyDescent="0.25">
      <c r="A3952" s="86"/>
      <c r="B3952" s="86"/>
      <c r="C3952" s="86"/>
      <c r="D3952" s="86"/>
      <c r="E3952" s="9"/>
      <c r="F3952" s="9"/>
      <c r="G3952" s="9"/>
      <c r="H3952" s="9"/>
      <c r="I3952" s="9"/>
    </row>
    <row r="3953" spans="1:9" ht="42.95" customHeight="1" x14ac:dyDescent="0.25">
      <c r="A3953" s="88" t="s">
        <v>2639</v>
      </c>
      <c r="B3953" s="88"/>
      <c r="C3953" s="88"/>
      <c r="D3953" s="88"/>
      <c r="E3953" s="88"/>
      <c r="F3953" s="88"/>
      <c r="G3953" s="88"/>
      <c r="H3953" s="88"/>
      <c r="I3953" s="88"/>
    </row>
    <row r="3954" spans="1:9" ht="15" customHeight="1" x14ac:dyDescent="0.25">
      <c r="A3954" s="89"/>
      <c r="B3954" s="89"/>
      <c r="C3954" s="14" t="s">
        <v>2058</v>
      </c>
      <c r="D3954" s="14" t="s">
        <v>2059</v>
      </c>
      <c r="E3954" s="9"/>
      <c r="F3954" s="9"/>
      <c r="G3954" s="9"/>
      <c r="H3954" s="9"/>
      <c r="I3954" s="9"/>
    </row>
    <row r="3955" spans="1:9" ht="12.95" customHeight="1" x14ac:dyDescent="0.25">
      <c r="A3955" s="15"/>
      <c r="B3955" s="16" t="s">
        <v>2058</v>
      </c>
      <c r="C3955" s="17">
        <v>2</v>
      </c>
      <c r="D3955" s="18">
        <v>2</v>
      </c>
      <c r="E3955" s="9"/>
      <c r="F3955" s="9"/>
      <c r="G3955" s="9"/>
      <c r="H3955" s="9"/>
      <c r="I3955" s="9"/>
    </row>
    <row r="3956" spans="1:9" ht="15" customHeight="1" x14ac:dyDescent="0.25">
      <c r="A3956" s="19"/>
      <c r="B3956" s="20"/>
      <c r="C3956" s="21"/>
      <c r="D3956" s="22">
        <v>2</v>
      </c>
      <c r="E3956" s="9"/>
      <c r="F3956" s="9"/>
      <c r="G3956" s="9"/>
      <c r="H3956" s="9"/>
      <c r="I3956" s="9"/>
    </row>
    <row r="3957" spans="1:9" ht="9.9499999999999993" customHeight="1" x14ac:dyDescent="0.25">
      <c r="A3957" s="86"/>
      <c r="B3957" s="86"/>
      <c r="C3957" s="86"/>
      <c r="D3957" s="9"/>
      <c r="E3957" s="9"/>
      <c r="F3957" s="9"/>
      <c r="G3957" s="9"/>
      <c r="H3957" s="9"/>
      <c r="I3957" s="9"/>
    </row>
    <row r="3958" spans="1:9" ht="12" customHeight="1" x14ac:dyDescent="0.25">
      <c r="A3958" s="9"/>
      <c r="B3958" s="9"/>
      <c r="C3958" s="9"/>
      <c r="D3958" s="90" t="s">
        <v>4257</v>
      </c>
      <c r="E3958" s="90"/>
      <c r="F3958" s="90"/>
      <c r="G3958" s="90"/>
      <c r="H3958" s="90"/>
      <c r="I3958" s="90"/>
    </row>
    <row r="3959" spans="1:9" ht="9.9499999999999993" customHeight="1" x14ac:dyDescent="0.25">
      <c r="A3959" s="86"/>
      <c r="B3959" s="86"/>
      <c r="C3959" s="86"/>
      <c r="D3959" s="86"/>
      <c r="E3959" s="9"/>
      <c r="F3959" s="9"/>
      <c r="G3959" s="9"/>
      <c r="H3959" s="9"/>
      <c r="I3959" s="9"/>
    </row>
    <row r="3960" spans="1:9" ht="30.95" customHeight="1" x14ac:dyDescent="0.25">
      <c r="A3960" s="88" t="s">
        <v>2640</v>
      </c>
      <c r="B3960" s="88"/>
      <c r="C3960" s="88"/>
      <c r="D3960" s="88"/>
      <c r="E3960" s="88"/>
      <c r="F3960" s="88"/>
      <c r="G3960" s="88"/>
      <c r="H3960" s="88"/>
      <c r="I3960" s="88"/>
    </row>
    <row r="3961" spans="1:9" ht="15" customHeight="1" x14ac:dyDescent="0.25">
      <c r="A3961" s="89"/>
      <c r="B3961" s="89"/>
      <c r="C3961" s="14" t="s">
        <v>2076</v>
      </c>
      <c r="D3961" s="14" t="s">
        <v>2058</v>
      </c>
      <c r="E3961" s="14" t="s">
        <v>2059</v>
      </c>
      <c r="F3961" s="9"/>
      <c r="G3961" s="9"/>
      <c r="H3961" s="9"/>
      <c r="I3961" s="9"/>
    </row>
    <row r="3962" spans="1:9" ht="18.95" customHeight="1" x14ac:dyDescent="0.25">
      <c r="A3962" s="15" t="s">
        <v>2110</v>
      </c>
      <c r="B3962" s="16" t="s">
        <v>2111</v>
      </c>
      <c r="C3962" s="17">
        <v>0.16</v>
      </c>
      <c r="D3962" s="17">
        <v>99</v>
      </c>
      <c r="E3962" s="18">
        <v>15.84</v>
      </c>
      <c r="F3962" s="9"/>
      <c r="G3962" s="9"/>
      <c r="H3962" s="9"/>
      <c r="I3962" s="9"/>
    </row>
    <row r="3963" spans="1:9" ht="15" customHeight="1" x14ac:dyDescent="0.25">
      <c r="A3963" s="19"/>
      <c r="B3963" s="20"/>
      <c r="C3963" s="21"/>
      <c r="D3963" s="21"/>
      <c r="E3963" s="22">
        <v>15.84</v>
      </c>
      <c r="F3963" s="9"/>
      <c r="G3963" s="9"/>
      <c r="H3963" s="9"/>
      <c r="I3963" s="9"/>
    </row>
    <row r="3964" spans="1:9" ht="9.9499999999999993" customHeight="1" x14ac:dyDescent="0.25">
      <c r="A3964" s="86"/>
      <c r="B3964" s="86"/>
      <c r="C3964" s="86"/>
      <c r="D3964" s="9"/>
      <c r="E3964" s="9"/>
      <c r="F3964" s="9"/>
      <c r="G3964" s="9"/>
      <c r="H3964" s="9"/>
      <c r="I3964" s="9"/>
    </row>
    <row r="3965" spans="1:9" ht="12" customHeight="1" x14ac:dyDescent="0.25">
      <c r="A3965" s="9"/>
      <c r="B3965" s="9"/>
      <c r="C3965" s="9"/>
      <c r="D3965" s="90" t="s">
        <v>4321</v>
      </c>
      <c r="E3965" s="90"/>
      <c r="F3965" s="90"/>
      <c r="G3965" s="90"/>
      <c r="H3965" s="90"/>
      <c r="I3965" s="90"/>
    </row>
    <row r="3966" spans="1:9" ht="9.9499999999999993" customHeight="1" x14ac:dyDescent="0.25">
      <c r="A3966" s="86"/>
      <c r="B3966" s="86"/>
      <c r="C3966" s="86"/>
      <c r="D3966" s="86"/>
      <c r="E3966" s="9"/>
      <c r="F3966" s="9"/>
      <c r="G3966" s="9"/>
      <c r="H3966" s="9"/>
      <c r="I3966" s="9"/>
    </row>
    <row r="3967" spans="1:9" ht="30.95" customHeight="1" x14ac:dyDescent="0.25">
      <c r="A3967" s="88" t="s">
        <v>2641</v>
      </c>
      <c r="B3967" s="88"/>
      <c r="C3967" s="88"/>
      <c r="D3967" s="88"/>
      <c r="E3967" s="88"/>
      <c r="F3967" s="88"/>
      <c r="G3967" s="88"/>
      <c r="H3967" s="88"/>
      <c r="I3967" s="88"/>
    </row>
    <row r="3968" spans="1:9" ht="15" customHeight="1" x14ac:dyDescent="0.25">
      <c r="A3968" s="89"/>
      <c r="B3968" s="89"/>
      <c r="C3968" s="14" t="s">
        <v>2058</v>
      </c>
      <c r="D3968" s="14" t="s">
        <v>2059</v>
      </c>
      <c r="E3968" s="9"/>
      <c r="F3968" s="9"/>
      <c r="G3968" s="9"/>
      <c r="H3968" s="9"/>
      <c r="I3968" s="9"/>
    </row>
    <row r="3969" spans="1:9" ht="12.95" customHeight="1" x14ac:dyDescent="0.25">
      <c r="A3969" s="15"/>
      <c r="B3969" s="16" t="s">
        <v>2058</v>
      </c>
      <c r="C3969" s="17">
        <v>8</v>
      </c>
      <c r="D3969" s="18">
        <v>8</v>
      </c>
      <c r="E3969" s="9"/>
      <c r="F3969" s="9"/>
      <c r="G3969" s="9"/>
      <c r="H3969" s="9"/>
      <c r="I3969" s="9"/>
    </row>
    <row r="3970" spans="1:9" ht="15" customHeight="1" x14ac:dyDescent="0.25">
      <c r="A3970" s="19"/>
      <c r="B3970" s="20"/>
      <c r="C3970" s="21"/>
      <c r="D3970" s="22">
        <v>8</v>
      </c>
      <c r="E3970" s="9"/>
      <c r="F3970" s="9"/>
      <c r="G3970" s="9"/>
      <c r="H3970" s="9"/>
      <c r="I3970" s="9"/>
    </row>
    <row r="3971" spans="1:9" ht="9.9499999999999993" customHeight="1" x14ac:dyDescent="0.25">
      <c r="A3971" s="86"/>
      <c r="B3971" s="86"/>
      <c r="C3971" s="86"/>
      <c r="D3971" s="9"/>
      <c r="E3971" s="9"/>
      <c r="F3971" s="9"/>
      <c r="G3971" s="9"/>
      <c r="H3971" s="9"/>
      <c r="I3971" s="9"/>
    </row>
    <row r="3972" spans="1:9" ht="12" customHeight="1" x14ac:dyDescent="0.25">
      <c r="A3972" s="9"/>
      <c r="B3972" s="9"/>
      <c r="C3972" s="9"/>
      <c r="D3972" s="90" t="s">
        <v>4258</v>
      </c>
      <c r="E3972" s="90"/>
      <c r="F3972" s="90"/>
      <c r="G3972" s="90"/>
      <c r="H3972" s="90"/>
      <c r="I3972" s="90"/>
    </row>
    <row r="3973" spans="1:9" ht="9.9499999999999993" customHeight="1" x14ac:dyDescent="0.25">
      <c r="A3973" s="86"/>
      <c r="B3973" s="86"/>
      <c r="C3973" s="86"/>
      <c r="D3973" s="86"/>
      <c r="E3973" s="9"/>
      <c r="F3973" s="9"/>
      <c r="G3973" s="9"/>
      <c r="H3973" s="9"/>
      <c r="I3973" s="9"/>
    </row>
    <row r="3974" spans="1:9" ht="20.100000000000001" customHeight="1" x14ac:dyDescent="0.25">
      <c r="A3974" s="88" t="s">
        <v>2642</v>
      </c>
      <c r="B3974" s="88"/>
      <c r="C3974" s="88"/>
      <c r="D3974" s="88"/>
      <c r="E3974" s="88"/>
      <c r="F3974" s="88"/>
      <c r="G3974" s="88"/>
      <c r="H3974" s="88"/>
      <c r="I3974" s="88"/>
    </row>
    <row r="3975" spans="1:9" ht="15" customHeight="1" x14ac:dyDescent="0.25">
      <c r="A3975" s="89"/>
      <c r="B3975" s="89"/>
      <c r="C3975" s="14" t="s">
        <v>2076</v>
      </c>
      <c r="D3975" s="14" t="s">
        <v>2059</v>
      </c>
      <c r="E3975" s="9"/>
      <c r="F3975" s="9"/>
      <c r="G3975" s="9"/>
      <c r="H3975" s="9"/>
      <c r="I3975" s="9"/>
    </row>
    <row r="3976" spans="1:9" ht="12.95" customHeight="1" x14ac:dyDescent="0.25">
      <c r="A3976" s="15"/>
      <c r="B3976" s="16" t="s">
        <v>2076</v>
      </c>
      <c r="C3976" s="17">
        <v>376.89</v>
      </c>
      <c r="D3976" s="18">
        <v>376.89</v>
      </c>
      <c r="E3976" s="9"/>
      <c r="F3976" s="9"/>
      <c r="G3976" s="9"/>
      <c r="H3976" s="9"/>
      <c r="I3976" s="9"/>
    </row>
    <row r="3977" spans="1:9" ht="15" customHeight="1" x14ac:dyDescent="0.25">
      <c r="A3977" s="19"/>
      <c r="B3977" s="20"/>
      <c r="C3977" s="21"/>
      <c r="D3977" s="22">
        <v>376.89</v>
      </c>
      <c r="E3977" s="9"/>
      <c r="F3977" s="9"/>
      <c r="G3977" s="9"/>
      <c r="H3977" s="9"/>
      <c r="I3977" s="9"/>
    </row>
    <row r="3978" spans="1:9" ht="9.9499999999999993" customHeight="1" x14ac:dyDescent="0.25">
      <c r="A3978" s="86"/>
      <c r="B3978" s="86"/>
      <c r="C3978" s="86"/>
      <c r="D3978" s="9"/>
      <c r="E3978" s="9"/>
      <c r="F3978" s="9"/>
      <c r="G3978" s="9"/>
      <c r="H3978" s="9"/>
      <c r="I3978" s="9"/>
    </row>
    <row r="3979" spans="1:9" ht="12" customHeight="1" x14ac:dyDescent="0.25">
      <c r="A3979" s="9"/>
      <c r="B3979" s="9"/>
      <c r="C3979" s="9"/>
      <c r="D3979" s="90" t="s">
        <v>4558</v>
      </c>
      <c r="E3979" s="90"/>
      <c r="F3979" s="90"/>
      <c r="G3979" s="90"/>
      <c r="H3979" s="90"/>
      <c r="I3979" s="90"/>
    </row>
    <row r="3980" spans="1:9" ht="9.9499999999999993" customHeight="1" x14ac:dyDescent="0.25">
      <c r="A3980" s="86"/>
      <c r="B3980" s="86"/>
      <c r="C3980" s="86"/>
      <c r="D3980" s="86"/>
      <c r="E3980" s="9"/>
      <c r="F3980" s="9"/>
      <c r="G3980" s="9"/>
      <c r="H3980" s="9"/>
      <c r="I3980" s="9"/>
    </row>
    <row r="3981" spans="1:9" ht="30.95" customHeight="1" x14ac:dyDescent="0.25">
      <c r="A3981" s="88" t="s">
        <v>2643</v>
      </c>
      <c r="B3981" s="88"/>
      <c r="C3981" s="88"/>
      <c r="D3981" s="88"/>
      <c r="E3981" s="88"/>
      <c r="F3981" s="88"/>
      <c r="G3981" s="88"/>
      <c r="H3981" s="88"/>
      <c r="I3981" s="88"/>
    </row>
    <row r="3982" spans="1:9" ht="15" customHeight="1" x14ac:dyDescent="0.25">
      <c r="A3982" s="89"/>
      <c r="B3982" s="89"/>
      <c r="C3982" s="14" t="s">
        <v>2076</v>
      </c>
      <c r="D3982" s="14" t="s">
        <v>2059</v>
      </c>
      <c r="E3982" s="9"/>
      <c r="F3982" s="9"/>
      <c r="G3982" s="9"/>
      <c r="H3982" s="9"/>
      <c r="I3982" s="9"/>
    </row>
    <row r="3983" spans="1:9" ht="12.95" customHeight="1" x14ac:dyDescent="0.25">
      <c r="A3983" s="15" t="s">
        <v>2108</v>
      </c>
      <c r="B3983" s="16" t="s">
        <v>2076</v>
      </c>
      <c r="C3983" s="17">
        <v>1011.64</v>
      </c>
      <c r="D3983" s="18">
        <v>1011.64</v>
      </c>
      <c r="E3983" s="9"/>
      <c r="F3983" s="9"/>
      <c r="G3983" s="9"/>
      <c r="H3983" s="9"/>
      <c r="I3983" s="9"/>
    </row>
    <row r="3984" spans="1:9" ht="15" customHeight="1" x14ac:dyDescent="0.25">
      <c r="A3984" s="19"/>
      <c r="B3984" s="20"/>
      <c r="C3984" s="21"/>
      <c r="D3984" s="22">
        <v>1011.64</v>
      </c>
      <c r="E3984" s="9"/>
      <c r="F3984" s="9"/>
      <c r="G3984" s="9"/>
      <c r="H3984" s="9"/>
      <c r="I3984" s="9"/>
    </row>
    <row r="3985" spans="1:9" ht="9.9499999999999993" customHeight="1" x14ac:dyDescent="0.25">
      <c r="A3985" s="86"/>
      <c r="B3985" s="86"/>
      <c r="C3985" s="86"/>
      <c r="D3985" s="9"/>
      <c r="E3985" s="9"/>
      <c r="F3985" s="9"/>
      <c r="G3985" s="9"/>
      <c r="H3985" s="9"/>
      <c r="I3985" s="9"/>
    </row>
    <row r="3986" spans="1:9" ht="12" customHeight="1" x14ac:dyDescent="0.25">
      <c r="A3986" s="9"/>
      <c r="B3986" s="9"/>
      <c r="C3986" s="9"/>
      <c r="D3986" s="90" t="s">
        <v>4556</v>
      </c>
      <c r="E3986" s="90"/>
      <c r="F3986" s="90"/>
      <c r="G3986" s="90"/>
      <c r="H3986" s="90"/>
      <c r="I3986" s="90"/>
    </row>
    <row r="3987" spans="1:9" ht="9.9499999999999993" customHeight="1" x14ac:dyDescent="0.25">
      <c r="A3987" s="86"/>
      <c r="B3987" s="86"/>
      <c r="C3987" s="86"/>
      <c r="D3987" s="86"/>
      <c r="E3987" s="9"/>
      <c r="F3987" s="9"/>
      <c r="G3987" s="9"/>
      <c r="H3987" s="9"/>
      <c r="I3987" s="9"/>
    </row>
    <row r="3988" spans="1:9" ht="20.100000000000001" customHeight="1" x14ac:dyDescent="0.25">
      <c r="A3988" s="88" t="s">
        <v>2644</v>
      </c>
      <c r="B3988" s="88"/>
      <c r="C3988" s="88"/>
      <c r="D3988" s="88"/>
      <c r="E3988" s="88"/>
      <c r="F3988" s="88"/>
      <c r="G3988" s="88"/>
      <c r="H3988" s="88"/>
      <c r="I3988" s="88"/>
    </row>
    <row r="3989" spans="1:9" ht="15" customHeight="1" x14ac:dyDescent="0.25">
      <c r="A3989" s="89"/>
      <c r="B3989" s="89"/>
      <c r="C3989" s="14" t="s">
        <v>2069</v>
      </c>
      <c r="D3989" s="14" t="s">
        <v>2058</v>
      </c>
      <c r="E3989" s="14" t="s">
        <v>2059</v>
      </c>
      <c r="F3989" s="9"/>
      <c r="G3989" s="9"/>
      <c r="H3989" s="9"/>
      <c r="I3989" s="9"/>
    </row>
    <row r="3990" spans="1:9" ht="12.95" customHeight="1" x14ac:dyDescent="0.25">
      <c r="A3990" s="15"/>
      <c r="B3990" s="16" t="s">
        <v>2104</v>
      </c>
      <c r="C3990" s="17">
        <v>199.39</v>
      </c>
      <c r="D3990" s="17">
        <v>1</v>
      </c>
      <c r="E3990" s="18">
        <v>199.39</v>
      </c>
      <c r="F3990" s="9"/>
      <c r="G3990" s="9"/>
      <c r="H3990" s="9"/>
      <c r="I3990" s="9"/>
    </row>
    <row r="3991" spans="1:9" ht="15" customHeight="1" x14ac:dyDescent="0.25">
      <c r="A3991" s="19"/>
      <c r="B3991" s="20"/>
      <c r="C3991" s="21"/>
      <c r="D3991" s="21"/>
      <c r="E3991" s="22">
        <v>199.39</v>
      </c>
      <c r="F3991" s="9"/>
      <c r="G3991" s="9"/>
      <c r="H3991" s="9"/>
      <c r="I3991" s="9"/>
    </row>
    <row r="3992" spans="1:9" ht="9.9499999999999993" customHeight="1" x14ac:dyDescent="0.25">
      <c r="A3992" s="86"/>
      <c r="B3992" s="86"/>
      <c r="C3992" s="86"/>
      <c r="D3992" s="9"/>
      <c r="E3992" s="9"/>
      <c r="F3992" s="9"/>
      <c r="G3992" s="9"/>
      <c r="H3992" s="9"/>
      <c r="I3992" s="9"/>
    </row>
    <row r="3993" spans="1:9" ht="12" customHeight="1" x14ac:dyDescent="0.25">
      <c r="A3993" s="9"/>
      <c r="B3993" s="9"/>
      <c r="C3993" s="9"/>
      <c r="D3993" s="90" t="s">
        <v>4559</v>
      </c>
      <c r="E3993" s="90"/>
      <c r="F3993" s="90"/>
      <c r="G3993" s="90"/>
      <c r="H3993" s="90"/>
      <c r="I3993" s="90"/>
    </row>
    <row r="3994" spans="1:9" ht="9.9499999999999993" customHeight="1" x14ac:dyDescent="0.25">
      <c r="A3994" s="86"/>
      <c r="B3994" s="86"/>
      <c r="C3994" s="86"/>
      <c r="D3994" s="86"/>
      <c r="E3994" s="9"/>
      <c r="F3994" s="9"/>
      <c r="G3994" s="9"/>
      <c r="H3994" s="9"/>
      <c r="I3994" s="9"/>
    </row>
    <row r="3995" spans="1:9" ht="30.95" customHeight="1" x14ac:dyDescent="0.25">
      <c r="A3995" s="88" t="s">
        <v>2645</v>
      </c>
      <c r="B3995" s="88"/>
      <c r="C3995" s="88"/>
      <c r="D3995" s="88"/>
      <c r="E3995" s="88"/>
      <c r="F3995" s="88"/>
      <c r="G3995" s="88"/>
      <c r="H3995" s="88"/>
      <c r="I3995" s="88"/>
    </row>
    <row r="3996" spans="1:9" ht="15" customHeight="1" x14ac:dyDescent="0.25">
      <c r="A3996" s="89"/>
      <c r="B3996" s="89"/>
      <c r="C3996" s="14" t="s">
        <v>2076</v>
      </c>
      <c r="D3996" s="14" t="s">
        <v>2059</v>
      </c>
      <c r="E3996" s="9"/>
      <c r="F3996" s="9"/>
      <c r="G3996" s="9"/>
      <c r="H3996" s="9"/>
      <c r="I3996" s="9"/>
    </row>
    <row r="3997" spans="1:9" ht="12.95" customHeight="1" x14ac:dyDescent="0.25">
      <c r="A3997" s="15" t="s">
        <v>2077</v>
      </c>
      <c r="B3997" s="16" t="s">
        <v>2076</v>
      </c>
      <c r="C3997" s="17">
        <v>4471.92</v>
      </c>
      <c r="D3997" s="18">
        <v>4471.92</v>
      </c>
      <c r="E3997" s="9"/>
      <c r="F3997" s="9"/>
      <c r="G3997" s="9"/>
      <c r="H3997" s="9"/>
      <c r="I3997" s="9"/>
    </row>
    <row r="3998" spans="1:9" ht="15" customHeight="1" x14ac:dyDescent="0.25">
      <c r="A3998" s="19"/>
      <c r="B3998" s="20"/>
      <c r="C3998" s="21"/>
      <c r="D3998" s="22">
        <v>4471.92</v>
      </c>
      <c r="E3998" s="9"/>
      <c r="F3998" s="9"/>
      <c r="G3998" s="9"/>
      <c r="H3998" s="9"/>
      <c r="I3998" s="9"/>
    </row>
    <row r="3999" spans="1:9" ht="9.9499999999999993" customHeight="1" x14ac:dyDescent="0.25">
      <c r="A3999" s="86"/>
      <c r="B3999" s="86"/>
      <c r="C3999" s="86"/>
      <c r="D3999" s="9"/>
      <c r="E3999" s="9"/>
      <c r="F3999" s="9"/>
      <c r="G3999" s="9"/>
      <c r="H3999" s="9"/>
      <c r="I3999" s="9"/>
    </row>
    <row r="4000" spans="1:9" ht="12" customHeight="1" x14ac:dyDescent="0.25">
      <c r="A4000" s="9"/>
      <c r="B4000" s="9"/>
      <c r="C4000" s="9"/>
      <c r="D4000" s="90" t="s">
        <v>4560</v>
      </c>
      <c r="E4000" s="90"/>
      <c r="F4000" s="90"/>
      <c r="G4000" s="90"/>
      <c r="H4000" s="90"/>
      <c r="I4000" s="90"/>
    </row>
    <row r="4001" spans="1:9" ht="9.9499999999999993" customHeight="1" x14ac:dyDescent="0.25">
      <c r="A4001" s="86"/>
      <c r="B4001" s="86"/>
      <c r="C4001" s="86"/>
      <c r="D4001" s="86"/>
      <c r="E4001" s="9"/>
      <c r="F4001" s="9"/>
      <c r="G4001" s="9"/>
      <c r="H4001" s="9"/>
      <c r="I4001" s="9"/>
    </row>
    <row r="4002" spans="1:9" ht="30.95" customHeight="1" x14ac:dyDescent="0.25">
      <c r="A4002" s="88" t="s">
        <v>2646</v>
      </c>
      <c r="B4002" s="88"/>
      <c r="C4002" s="88"/>
      <c r="D4002" s="88"/>
      <c r="E4002" s="88"/>
      <c r="F4002" s="88"/>
      <c r="G4002" s="88"/>
      <c r="H4002" s="88"/>
      <c r="I4002" s="88"/>
    </row>
    <row r="4003" spans="1:9" ht="15" customHeight="1" x14ac:dyDescent="0.25">
      <c r="A4003" s="89"/>
      <c r="B4003" s="89"/>
      <c r="C4003" s="14" t="s">
        <v>2076</v>
      </c>
      <c r="D4003" s="14" t="s">
        <v>2079</v>
      </c>
      <c r="E4003" s="14" t="s">
        <v>2059</v>
      </c>
      <c r="F4003" s="9"/>
      <c r="G4003" s="9"/>
      <c r="H4003" s="9"/>
      <c r="I4003" s="9"/>
    </row>
    <row r="4004" spans="1:9" ht="18.95" customHeight="1" x14ac:dyDescent="0.25">
      <c r="A4004" s="15" t="s">
        <v>2080</v>
      </c>
      <c r="B4004" s="16" t="s">
        <v>2081</v>
      </c>
      <c r="C4004" s="17">
        <v>1019.78</v>
      </c>
      <c r="D4004" s="17">
        <v>0.1</v>
      </c>
      <c r="E4004" s="18">
        <v>101.98</v>
      </c>
      <c r="F4004" s="9"/>
      <c r="G4004" s="9"/>
      <c r="H4004" s="9"/>
      <c r="I4004" s="9"/>
    </row>
    <row r="4005" spans="1:9" ht="15" customHeight="1" x14ac:dyDescent="0.25">
      <c r="A4005" s="19"/>
      <c r="B4005" s="20"/>
      <c r="C4005" s="21"/>
      <c r="D4005" s="21"/>
      <c r="E4005" s="22">
        <v>101.98</v>
      </c>
      <c r="F4005" s="9"/>
      <c r="G4005" s="9"/>
      <c r="H4005" s="9"/>
      <c r="I4005" s="9"/>
    </row>
    <row r="4006" spans="1:9" ht="9.9499999999999993" customHeight="1" x14ac:dyDescent="0.25">
      <c r="A4006" s="86"/>
      <c r="B4006" s="86"/>
      <c r="C4006" s="86"/>
      <c r="D4006" s="9"/>
      <c r="E4006" s="9"/>
      <c r="F4006" s="9"/>
      <c r="G4006" s="9"/>
      <c r="H4006" s="9"/>
      <c r="I4006" s="9"/>
    </row>
    <row r="4007" spans="1:9" ht="12" customHeight="1" x14ac:dyDescent="0.25">
      <c r="A4007" s="9"/>
      <c r="B4007" s="9"/>
      <c r="C4007" s="9"/>
      <c r="D4007" s="90" t="s">
        <v>4561</v>
      </c>
      <c r="E4007" s="90"/>
      <c r="F4007" s="90"/>
      <c r="G4007" s="90"/>
      <c r="H4007" s="90"/>
      <c r="I4007" s="90"/>
    </row>
    <row r="4008" spans="1:9" ht="9.9499999999999993" customHeight="1" x14ac:dyDescent="0.25">
      <c r="A4008" s="86"/>
      <c r="B4008" s="86"/>
      <c r="C4008" s="86"/>
      <c r="D4008" s="86"/>
      <c r="E4008" s="9"/>
      <c r="F4008" s="9"/>
      <c r="G4008" s="9"/>
      <c r="H4008" s="9"/>
      <c r="I4008" s="9"/>
    </row>
    <row r="4009" spans="1:9" ht="30.95" customHeight="1" x14ac:dyDescent="0.25">
      <c r="A4009" s="88" t="s">
        <v>2647</v>
      </c>
      <c r="B4009" s="88"/>
      <c r="C4009" s="88"/>
      <c r="D4009" s="88"/>
      <c r="E4009" s="88"/>
      <c r="F4009" s="88"/>
      <c r="G4009" s="88"/>
      <c r="H4009" s="88"/>
      <c r="I4009" s="88"/>
    </row>
    <row r="4010" spans="1:9" ht="15" customHeight="1" x14ac:dyDescent="0.25">
      <c r="A4010" s="89"/>
      <c r="B4010" s="89"/>
      <c r="C4010" s="14" t="s">
        <v>2076</v>
      </c>
      <c r="D4010" s="14" t="s">
        <v>2079</v>
      </c>
      <c r="E4010" s="14" t="s">
        <v>2058</v>
      </c>
      <c r="F4010" s="14" t="s">
        <v>2059</v>
      </c>
      <c r="G4010" s="9"/>
      <c r="H4010" s="9"/>
      <c r="I4010" s="9"/>
    </row>
    <row r="4011" spans="1:9" ht="27" customHeight="1" x14ac:dyDescent="0.25">
      <c r="A4011" s="15" t="s">
        <v>2083</v>
      </c>
      <c r="B4011" s="16" t="s">
        <v>2084</v>
      </c>
      <c r="C4011" s="17">
        <v>4.3</v>
      </c>
      <c r="D4011" s="17">
        <v>0.1</v>
      </c>
      <c r="E4011" s="17">
        <v>4</v>
      </c>
      <c r="F4011" s="18">
        <v>1.72</v>
      </c>
      <c r="G4011" s="9"/>
      <c r="H4011" s="9"/>
      <c r="I4011" s="9"/>
    </row>
    <row r="4012" spans="1:9" ht="15" customHeight="1" x14ac:dyDescent="0.25">
      <c r="A4012" s="19"/>
      <c r="B4012" s="20"/>
      <c r="C4012" s="21"/>
      <c r="D4012" s="21"/>
      <c r="E4012" s="21"/>
      <c r="F4012" s="22">
        <v>1.72</v>
      </c>
      <c r="G4012" s="9"/>
      <c r="H4012" s="9"/>
      <c r="I4012" s="9"/>
    </row>
    <row r="4013" spans="1:9" ht="9.9499999999999993" customHeight="1" x14ac:dyDescent="0.25">
      <c r="A4013" s="86"/>
      <c r="B4013" s="86"/>
      <c r="C4013" s="86"/>
      <c r="D4013" s="9"/>
      <c r="E4013" s="9"/>
      <c r="F4013" s="9"/>
      <c r="G4013" s="9"/>
      <c r="H4013" s="9"/>
      <c r="I4013" s="9"/>
    </row>
    <row r="4014" spans="1:9" ht="12" customHeight="1" x14ac:dyDescent="0.25">
      <c r="A4014" s="9"/>
      <c r="B4014" s="9"/>
      <c r="C4014" s="9"/>
      <c r="D4014" s="90" t="s">
        <v>4313</v>
      </c>
      <c r="E4014" s="90"/>
      <c r="F4014" s="90"/>
      <c r="G4014" s="90"/>
      <c r="H4014" s="90"/>
      <c r="I4014" s="90"/>
    </row>
    <row r="4015" spans="1:9" ht="9.9499999999999993" customHeight="1" x14ac:dyDescent="0.25">
      <c r="A4015" s="86"/>
      <c r="B4015" s="86"/>
      <c r="C4015" s="86"/>
      <c r="D4015" s="86"/>
      <c r="E4015" s="9"/>
      <c r="F4015" s="9"/>
      <c r="G4015" s="9"/>
      <c r="H4015" s="9"/>
      <c r="I4015" s="9"/>
    </row>
    <row r="4016" spans="1:9" ht="42.95" customHeight="1" x14ac:dyDescent="0.25">
      <c r="A4016" s="88" t="s">
        <v>2648</v>
      </c>
      <c r="B4016" s="88"/>
      <c r="C4016" s="88"/>
      <c r="D4016" s="88"/>
      <c r="E4016" s="88"/>
      <c r="F4016" s="88"/>
      <c r="G4016" s="88"/>
      <c r="H4016" s="88"/>
      <c r="I4016" s="88"/>
    </row>
    <row r="4017" spans="1:9" ht="15" customHeight="1" x14ac:dyDescent="0.25">
      <c r="A4017" s="89"/>
      <c r="B4017" s="89"/>
      <c r="C4017" s="14" t="s">
        <v>2076</v>
      </c>
      <c r="D4017" s="14" t="s">
        <v>2056</v>
      </c>
      <c r="E4017" s="14" t="s">
        <v>2058</v>
      </c>
      <c r="F4017" s="14" t="s">
        <v>2086</v>
      </c>
      <c r="G4017" s="14" t="s">
        <v>2059</v>
      </c>
      <c r="H4017" s="9"/>
      <c r="I4017" s="9"/>
    </row>
    <row r="4018" spans="1:9" ht="18.95" customHeight="1" x14ac:dyDescent="0.25">
      <c r="A4018" s="15" t="s">
        <v>2087</v>
      </c>
      <c r="B4018" s="16" t="s">
        <v>2088</v>
      </c>
      <c r="C4018" s="17">
        <v>4471.92</v>
      </c>
      <c r="D4018" s="17">
        <v>0.1</v>
      </c>
      <c r="E4018" s="17">
        <v>1</v>
      </c>
      <c r="F4018" s="17">
        <v>1.5</v>
      </c>
      <c r="G4018" s="18">
        <v>670.79</v>
      </c>
      <c r="H4018" s="9"/>
      <c r="I4018" s="9"/>
    </row>
    <row r="4019" spans="1:9" ht="18.95" customHeight="1" x14ac:dyDescent="0.25">
      <c r="A4019" s="15" t="s">
        <v>2089</v>
      </c>
      <c r="B4019" s="16" t="s">
        <v>2088</v>
      </c>
      <c r="C4019" s="17">
        <v>1019.78</v>
      </c>
      <c r="D4019" s="17">
        <v>0.1</v>
      </c>
      <c r="E4019" s="17">
        <v>1</v>
      </c>
      <c r="F4019" s="17">
        <v>1.5</v>
      </c>
      <c r="G4019" s="18">
        <v>152.97</v>
      </c>
      <c r="H4019" s="9"/>
      <c r="I4019" s="9"/>
    </row>
    <row r="4020" spans="1:9" ht="27" customHeight="1" x14ac:dyDescent="0.25">
      <c r="A4020" s="15" t="s">
        <v>2090</v>
      </c>
      <c r="B4020" s="16" t="s">
        <v>2088</v>
      </c>
      <c r="C4020" s="17">
        <v>4.5999999999999996</v>
      </c>
      <c r="D4020" s="17">
        <v>0.1</v>
      </c>
      <c r="E4020" s="17">
        <v>4</v>
      </c>
      <c r="F4020" s="17">
        <v>1.5</v>
      </c>
      <c r="G4020" s="18">
        <v>2.76</v>
      </c>
      <c r="H4020" s="9"/>
      <c r="I4020" s="9"/>
    </row>
    <row r="4021" spans="1:9" ht="15" customHeight="1" x14ac:dyDescent="0.25">
      <c r="A4021" s="19"/>
      <c r="B4021" s="20"/>
      <c r="C4021" s="21"/>
      <c r="D4021" s="21"/>
      <c r="E4021" s="21"/>
      <c r="F4021" s="21"/>
      <c r="G4021" s="22">
        <v>826.52</v>
      </c>
      <c r="H4021" s="9"/>
      <c r="I4021" s="9"/>
    </row>
    <row r="4022" spans="1:9" ht="9.9499999999999993" customHeight="1" x14ac:dyDescent="0.25">
      <c r="A4022" s="86"/>
      <c r="B4022" s="86"/>
      <c r="C4022" s="86"/>
      <c r="D4022" s="9"/>
      <c r="E4022" s="9"/>
      <c r="F4022" s="9"/>
      <c r="G4022" s="9"/>
      <c r="H4022" s="9"/>
      <c r="I4022" s="9"/>
    </row>
    <row r="4023" spans="1:9" ht="12" customHeight="1" x14ac:dyDescent="0.25">
      <c r="A4023" s="9"/>
      <c r="B4023" s="9"/>
      <c r="C4023" s="9"/>
      <c r="D4023" s="90" t="s">
        <v>4562</v>
      </c>
      <c r="E4023" s="90"/>
      <c r="F4023" s="90"/>
      <c r="G4023" s="90"/>
      <c r="H4023" s="90"/>
      <c r="I4023" s="90"/>
    </row>
    <row r="4024" spans="1:9" ht="9.9499999999999993" customHeight="1" x14ac:dyDescent="0.25">
      <c r="A4024" s="86"/>
      <c r="B4024" s="86"/>
      <c r="C4024" s="86"/>
      <c r="D4024" s="86"/>
      <c r="E4024" s="9"/>
      <c r="F4024" s="9"/>
      <c r="G4024" s="9"/>
      <c r="H4024" s="9"/>
      <c r="I4024" s="9"/>
    </row>
    <row r="4025" spans="1:9" ht="30.95" customHeight="1" x14ac:dyDescent="0.25">
      <c r="A4025" s="88" t="s">
        <v>2649</v>
      </c>
      <c r="B4025" s="88"/>
      <c r="C4025" s="88"/>
      <c r="D4025" s="88"/>
      <c r="E4025" s="88"/>
      <c r="F4025" s="88"/>
      <c r="G4025" s="88"/>
      <c r="H4025" s="88"/>
      <c r="I4025" s="88"/>
    </row>
    <row r="4026" spans="1:9" ht="15" customHeight="1" x14ac:dyDescent="0.25">
      <c r="A4026" s="89"/>
      <c r="B4026" s="89"/>
      <c r="C4026" s="14" t="s">
        <v>2076</v>
      </c>
      <c r="D4026" s="14" t="s">
        <v>2056</v>
      </c>
      <c r="E4026" s="14" t="s">
        <v>2058</v>
      </c>
      <c r="F4026" s="14" t="s">
        <v>2092</v>
      </c>
      <c r="G4026" s="14" t="s">
        <v>2086</v>
      </c>
      <c r="H4026" s="14" t="s">
        <v>2059</v>
      </c>
      <c r="I4026" s="9"/>
    </row>
    <row r="4027" spans="1:9" ht="18.95" customHeight="1" x14ac:dyDescent="0.25">
      <c r="A4027" s="15" t="s">
        <v>2087</v>
      </c>
      <c r="B4027" s="16" t="s">
        <v>2186</v>
      </c>
      <c r="C4027" s="17">
        <v>4471.92</v>
      </c>
      <c r="D4027" s="17">
        <v>0.1</v>
      </c>
      <c r="E4027" s="17">
        <v>1</v>
      </c>
      <c r="F4027" s="17">
        <v>30</v>
      </c>
      <c r="G4027" s="17">
        <v>1.5</v>
      </c>
      <c r="H4027" s="18">
        <v>20123.64</v>
      </c>
      <c r="I4027" s="9"/>
    </row>
    <row r="4028" spans="1:9" ht="18.95" customHeight="1" x14ac:dyDescent="0.25">
      <c r="A4028" s="15" t="s">
        <v>2089</v>
      </c>
      <c r="B4028" s="16" t="s">
        <v>2186</v>
      </c>
      <c r="C4028" s="17">
        <v>1019.78</v>
      </c>
      <c r="D4028" s="17">
        <v>0.05</v>
      </c>
      <c r="E4028" s="17">
        <v>1</v>
      </c>
      <c r="F4028" s="17">
        <v>30</v>
      </c>
      <c r="G4028" s="17">
        <v>1.5</v>
      </c>
      <c r="H4028" s="18">
        <v>2294.5100000000002</v>
      </c>
      <c r="I4028" s="9"/>
    </row>
    <row r="4029" spans="1:9" ht="27" customHeight="1" x14ac:dyDescent="0.25">
      <c r="A4029" s="15" t="s">
        <v>2090</v>
      </c>
      <c r="B4029" s="16" t="s">
        <v>2186</v>
      </c>
      <c r="C4029" s="17">
        <v>4.5999999999999996</v>
      </c>
      <c r="D4029" s="17">
        <v>0.1</v>
      </c>
      <c r="E4029" s="17">
        <v>4</v>
      </c>
      <c r="F4029" s="17">
        <v>30</v>
      </c>
      <c r="G4029" s="17">
        <v>1.5</v>
      </c>
      <c r="H4029" s="18">
        <v>82.8</v>
      </c>
      <c r="I4029" s="9"/>
    </row>
    <row r="4030" spans="1:9" ht="15" customHeight="1" x14ac:dyDescent="0.25">
      <c r="A4030" s="19"/>
      <c r="B4030" s="20"/>
      <c r="C4030" s="21"/>
      <c r="D4030" s="21"/>
      <c r="E4030" s="21"/>
      <c r="F4030" s="21"/>
      <c r="G4030" s="21"/>
      <c r="H4030" s="22">
        <v>22500.95</v>
      </c>
      <c r="I4030" s="9"/>
    </row>
    <row r="4031" spans="1:9" ht="9.9499999999999993" customHeight="1" x14ac:dyDescent="0.25">
      <c r="A4031" s="86"/>
      <c r="B4031" s="86"/>
      <c r="C4031" s="86"/>
      <c r="D4031" s="9"/>
      <c r="E4031" s="9"/>
      <c r="F4031" s="9"/>
      <c r="G4031" s="9"/>
      <c r="H4031" s="9"/>
      <c r="I4031" s="9"/>
    </row>
    <row r="4032" spans="1:9" ht="12" customHeight="1" x14ac:dyDescent="0.25">
      <c r="A4032" s="9"/>
      <c r="B4032" s="9"/>
      <c r="C4032" s="9"/>
      <c r="D4032" s="90" t="s">
        <v>4563</v>
      </c>
      <c r="E4032" s="90"/>
      <c r="F4032" s="90"/>
      <c r="G4032" s="90"/>
      <c r="H4032" s="90"/>
      <c r="I4032" s="90"/>
    </row>
    <row r="4033" spans="1:9" ht="9.9499999999999993" customHeight="1" x14ac:dyDescent="0.25">
      <c r="A4033" s="86"/>
      <c r="B4033" s="86"/>
      <c r="C4033" s="86"/>
      <c r="D4033" s="86"/>
      <c r="E4033" s="9"/>
      <c r="F4033" s="9"/>
      <c r="G4033" s="9"/>
      <c r="H4033" s="9"/>
      <c r="I4033" s="9"/>
    </row>
    <row r="4034" spans="1:9" ht="42.95" customHeight="1" x14ac:dyDescent="0.25">
      <c r="A4034" s="88" t="s">
        <v>2650</v>
      </c>
      <c r="B4034" s="88"/>
      <c r="C4034" s="88"/>
      <c r="D4034" s="88"/>
      <c r="E4034" s="88"/>
      <c r="F4034" s="88"/>
      <c r="G4034" s="88"/>
      <c r="H4034" s="88"/>
      <c r="I4034" s="88"/>
    </row>
    <row r="4035" spans="1:9" ht="15" customHeight="1" x14ac:dyDescent="0.25">
      <c r="A4035" s="89"/>
      <c r="B4035" s="89"/>
      <c r="C4035" s="14" t="s">
        <v>2076</v>
      </c>
      <c r="D4035" s="14" t="s">
        <v>2056</v>
      </c>
      <c r="E4035" s="14" t="s">
        <v>2058</v>
      </c>
      <c r="F4035" s="14" t="s">
        <v>2092</v>
      </c>
      <c r="G4035" s="14" t="s">
        <v>2086</v>
      </c>
      <c r="H4035" s="14" t="s">
        <v>2059</v>
      </c>
      <c r="I4035" s="9"/>
    </row>
    <row r="4036" spans="1:9" ht="18.95" customHeight="1" x14ac:dyDescent="0.25">
      <c r="A4036" s="15" t="s">
        <v>2087</v>
      </c>
      <c r="B4036" s="16" t="s">
        <v>2186</v>
      </c>
      <c r="C4036" s="17">
        <v>4471.92</v>
      </c>
      <c r="D4036" s="17">
        <v>0.1</v>
      </c>
      <c r="E4036" s="17">
        <v>1</v>
      </c>
      <c r="F4036" s="17">
        <v>12</v>
      </c>
      <c r="G4036" s="17">
        <v>1.5</v>
      </c>
      <c r="H4036" s="18">
        <v>8049.46</v>
      </c>
      <c r="I4036" s="9"/>
    </row>
    <row r="4037" spans="1:9" ht="18.95" customHeight="1" x14ac:dyDescent="0.25">
      <c r="A4037" s="15" t="s">
        <v>2089</v>
      </c>
      <c r="B4037" s="16" t="s">
        <v>2186</v>
      </c>
      <c r="C4037" s="17">
        <v>1019.78</v>
      </c>
      <c r="D4037" s="17">
        <v>0.1</v>
      </c>
      <c r="E4037" s="17">
        <v>1</v>
      </c>
      <c r="F4037" s="17">
        <v>12</v>
      </c>
      <c r="G4037" s="17">
        <v>1.5</v>
      </c>
      <c r="H4037" s="18">
        <v>1835.6</v>
      </c>
      <c r="I4037" s="9"/>
    </row>
    <row r="4038" spans="1:9" ht="27" customHeight="1" x14ac:dyDescent="0.25">
      <c r="A4038" s="15" t="s">
        <v>2090</v>
      </c>
      <c r="B4038" s="16" t="s">
        <v>2186</v>
      </c>
      <c r="C4038" s="17">
        <v>4.5999999999999996</v>
      </c>
      <c r="D4038" s="17">
        <v>0.1</v>
      </c>
      <c r="E4038" s="17">
        <v>4</v>
      </c>
      <c r="F4038" s="17">
        <v>12</v>
      </c>
      <c r="G4038" s="17">
        <v>1.5</v>
      </c>
      <c r="H4038" s="18">
        <v>33.119999999999997</v>
      </c>
      <c r="I4038" s="9"/>
    </row>
    <row r="4039" spans="1:9" ht="15" customHeight="1" x14ac:dyDescent="0.25">
      <c r="A4039" s="19"/>
      <c r="B4039" s="20"/>
      <c r="C4039" s="21"/>
      <c r="D4039" s="21"/>
      <c r="E4039" s="21"/>
      <c r="F4039" s="21"/>
      <c r="G4039" s="21"/>
      <c r="H4039" s="22">
        <v>9918.18</v>
      </c>
      <c r="I4039" s="9"/>
    </row>
    <row r="4040" spans="1:9" ht="9.9499999999999993" customHeight="1" x14ac:dyDescent="0.25">
      <c r="A4040" s="86"/>
      <c r="B4040" s="86"/>
      <c r="C4040" s="86"/>
      <c r="D4040" s="9"/>
      <c r="E4040" s="9"/>
      <c r="F4040" s="9"/>
      <c r="G4040" s="9"/>
      <c r="H4040" s="9"/>
      <c r="I4040" s="9"/>
    </row>
    <row r="4041" spans="1:9" ht="12" customHeight="1" x14ac:dyDescent="0.25">
      <c r="A4041" s="9"/>
      <c r="B4041" s="9"/>
      <c r="C4041" s="9"/>
      <c r="D4041" s="90" t="s">
        <v>4564</v>
      </c>
      <c r="E4041" s="90"/>
      <c r="F4041" s="90"/>
      <c r="G4041" s="90"/>
      <c r="H4041" s="90"/>
      <c r="I4041" s="90"/>
    </row>
    <row r="4042" spans="1:9" ht="9.9499999999999993" customHeight="1" x14ac:dyDescent="0.25">
      <c r="A4042" s="86"/>
      <c r="B4042" s="86"/>
      <c r="C4042" s="86"/>
      <c r="D4042" s="86"/>
      <c r="E4042" s="9"/>
      <c r="F4042" s="9"/>
      <c r="G4042" s="9"/>
      <c r="H4042" s="9"/>
      <c r="I4042" s="9"/>
    </row>
    <row r="4043" spans="1:9" ht="20.100000000000001" customHeight="1" x14ac:dyDescent="0.25">
      <c r="A4043" s="88" t="s">
        <v>2651</v>
      </c>
      <c r="B4043" s="88"/>
      <c r="C4043" s="88"/>
      <c r="D4043" s="88"/>
      <c r="E4043" s="88"/>
      <c r="F4043" s="88"/>
      <c r="G4043" s="88"/>
      <c r="H4043" s="88"/>
      <c r="I4043" s="88"/>
    </row>
    <row r="4044" spans="1:9" ht="15" customHeight="1" x14ac:dyDescent="0.25">
      <c r="A4044" s="89"/>
      <c r="B4044" s="89"/>
      <c r="C4044" s="14" t="s">
        <v>2076</v>
      </c>
      <c r="D4044" s="14" t="s">
        <v>2056</v>
      </c>
      <c r="E4044" s="14" t="s">
        <v>2086</v>
      </c>
      <c r="F4044" s="14" t="s">
        <v>2059</v>
      </c>
      <c r="G4044" s="9"/>
      <c r="H4044" s="9"/>
      <c r="I4044" s="9"/>
    </row>
    <row r="4045" spans="1:9" ht="18.95" customHeight="1" x14ac:dyDescent="0.25">
      <c r="A4045" s="15" t="s">
        <v>2096</v>
      </c>
      <c r="B4045" s="16" t="s">
        <v>2097</v>
      </c>
      <c r="C4045" s="17">
        <v>4471.92</v>
      </c>
      <c r="D4045" s="17">
        <v>0.1</v>
      </c>
      <c r="E4045" s="17">
        <v>1.5</v>
      </c>
      <c r="F4045" s="18">
        <v>670.79</v>
      </c>
      <c r="G4045" s="9"/>
      <c r="H4045" s="9"/>
      <c r="I4045" s="9"/>
    </row>
    <row r="4046" spans="1:9" ht="15" customHeight="1" x14ac:dyDescent="0.25">
      <c r="A4046" s="19"/>
      <c r="B4046" s="20"/>
      <c r="C4046" s="21"/>
      <c r="D4046" s="21"/>
      <c r="E4046" s="21"/>
      <c r="F4046" s="22">
        <v>670.79</v>
      </c>
      <c r="G4046" s="9"/>
      <c r="H4046" s="9"/>
      <c r="I4046" s="9"/>
    </row>
    <row r="4047" spans="1:9" ht="9.9499999999999993" customHeight="1" x14ac:dyDescent="0.25">
      <c r="A4047" s="86"/>
      <c r="B4047" s="86"/>
      <c r="C4047" s="86"/>
      <c r="D4047" s="9"/>
      <c r="E4047" s="9"/>
      <c r="F4047" s="9"/>
      <c r="G4047" s="9"/>
      <c r="H4047" s="9"/>
      <c r="I4047" s="9"/>
    </row>
    <row r="4048" spans="1:9" ht="12" customHeight="1" x14ac:dyDescent="0.25">
      <c r="A4048" s="9"/>
      <c r="B4048" s="9"/>
      <c r="C4048" s="9"/>
      <c r="D4048" s="90" t="s">
        <v>4565</v>
      </c>
      <c r="E4048" s="90"/>
      <c r="F4048" s="90"/>
      <c r="G4048" s="90"/>
      <c r="H4048" s="90"/>
      <c r="I4048" s="90"/>
    </row>
    <row r="4049" spans="1:9" ht="9.9499999999999993" customHeight="1" x14ac:dyDescent="0.25">
      <c r="A4049" s="86"/>
      <c r="B4049" s="86"/>
      <c r="C4049" s="86"/>
      <c r="D4049" s="86"/>
      <c r="E4049" s="9"/>
      <c r="F4049" s="9"/>
      <c r="G4049" s="9"/>
      <c r="H4049" s="9"/>
      <c r="I4049" s="9"/>
    </row>
    <row r="4050" spans="1:9" ht="30.95" customHeight="1" x14ac:dyDescent="0.25">
      <c r="A4050" s="88" t="s">
        <v>2652</v>
      </c>
      <c r="B4050" s="88"/>
      <c r="C4050" s="88"/>
      <c r="D4050" s="88"/>
      <c r="E4050" s="88"/>
      <c r="F4050" s="88"/>
      <c r="G4050" s="88"/>
      <c r="H4050" s="88"/>
      <c r="I4050" s="88"/>
    </row>
    <row r="4051" spans="1:9" ht="15" customHeight="1" x14ac:dyDescent="0.25">
      <c r="A4051" s="89"/>
      <c r="B4051" s="89"/>
      <c r="C4051" s="14" t="s">
        <v>2076</v>
      </c>
      <c r="D4051" s="14" t="s">
        <v>2079</v>
      </c>
      <c r="E4051" s="14" t="s">
        <v>2092</v>
      </c>
      <c r="F4051" s="14" t="s">
        <v>2086</v>
      </c>
      <c r="G4051" s="14" t="s">
        <v>2059</v>
      </c>
      <c r="H4051" s="9"/>
      <c r="I4051" s="9"/>
    </row>
    <row r="4052" spans="1:9" ht="27" customHeight="1" x14ac:dyDescent="0.25">
      <c r="A4052" s="15" t="s">
        <v>2099</v>
      </c>
      <c r="B4052" s="16" t="s">
        <v>2100</v>
      </c>
      <c r="C4052" s="17">
        <v>1019.78</v>
      </c>
      <c r="D4052" s="17">
        <v>0.1</v>
      </c>
      <c r="E4052" s="17">
        <v>29.7</v>
      </c>
      <c r="F4052" s="17">
        <v>1.5</v>
      </c>
      <c r="G4052" s="18">
        <v>4543.12</v>
      </c>
      <c r="H4052" s="9"/>
      <c r="I4052" s="9"/>
    </row>
    <row r="4053" spans="1:9" ht="15" customHeight="1" x14ac:dyDescent="0.25">
      <c r="A4053" s="19"/>
      <c r="B4053" s="20"/>
      <c r="C4053" s="21"/>
      <c r="D4053" s="21"/>
      <c r="E4053" s="21"/>
      <c r="F4053" s="21"/>
      <c r="G4053" s="22">
        <v>4543.12</v>
      </c>
      <c r="H4053" s="9"/>
      <c r="I4053" s="9"/>
    </row>
    <row r="4054" spans="1:9" ht="9.9499999999999993" customHeight="1" x14ac:dyDescent="0.25">
      <c r="A4054" s="86"/>
      <c r="B4054" s="86"/>
      <c r="C4054" s="86"/>
      <c r="D4054" s="9"/>
      <c r="E4054" s="9"/>
      <c r="F4054" s="9"/>
      <c r="G4054" s="9"/>
      <c r="H4054" s="9"/>
      <c r="I4054" s="9"/>
    </row>
    <row r="4055" spans="1:9" ht="12" customHeight="1" x14ac:dyDescent="0.25">
      <c r="A4055" s="9"/>
      <c r="B4055" s="9"/>
      <c r="C4055" s="9"/>
      <c r="D4055" s="90" t="s">
        <v>4566</v>
      </c>
      <c r="E4055" s="90"/>
      <c r="F4055" s="90"/>
      <c r="G4055" s="90"/>
      <c r="H4055" s="90"/>
      <c r="I4055" s="90"/>
    </row>
    <row r="4056" spans="1:9" ht="9.9499999999999993" customHeight="1" x14ac:dyDescent="0.25">
      <c r="A4056" s="86"/>
      <c r="B4056" s="86"/>
      <c r="C4056" s="86"/>
      <c r="D4056" s="86"/>
      <c r="E4056" s="9"/>
      <c r="F4056" s="9"/>
      <c r="G4056" s="9"/>
      <c r="H4056" s="9"/>
      <c r="I4056" s="9"/>
    </row>
    <row r="4057" spans="1:9" ht="30.95" customHeight="1" x14ac:dyDescent="0.25">
      <c r="A4057" s="88" t="s">
        <v>2653</v>
      </c>
      <c r="B4057" s="88"/>
      <c r="C4057" s="88"/>
      <c r="D4057" s="88"/>
      <c r="E4057" s="88"/>
      <c r="F4057" s="88"/>
      <c r="G4057" s="88"/>
      <c r="H4057" s="88"/>
      <c r="I4057" s="88"/>
    </row>
    <row r="4058" spans="1:9" ht="15" customHeight="1" x14ac:dyDescent="0.25">
      <c r="A4058" s="89"/>
      <c r="B4058" s="89"/>
      <c r="C4058" s="14" t="s">
        <v>2076</v>
      </c>
      <c r="D4058" s="14" t="s">
        <v>2079</v>
      </c>
      <c r="E4058" s="14" t="s">
        <v>2059</v>
      </c>
      <c r="F4058" s="9"/>
      <c r="G4058" s="9"/>
      <c r="H4058" s="9"/>
      <c r="I4058" s="9"/>
    </row>
    <row r="4059" spans="1:9" ht="18.95" customHeight="1" x14ac:dyDescent="0.25">
      <c r="A4059" s="15" t="s">
        <v>2080</v>
      </c>
      <c r="B4059" s="16" t="s">
        <v>2081</v>
      </c>
      <c r="C4059" s="17">
        <v>1019.78</v>
      </c>
      <c r="D4059" s="17">
        <v>0.1</v>
      </c>
      <c r="E4059" s="18">
        <v>101.98</v>
      </c>
      <c r="F4059" s="9"/>
      <c r="G4059" s="9"/>
      <c r="H4059" s="9"/>
      <c r="I4059" s="9"/>
    </row>
    <row r="4060" spans="1:9" ht="15" customHeight="1" x14ac:dyDescent="0.25">
      <c r="A4060" s="19"/>
      <c r="B4060" s="20"/>
      <c r="C4060" s="21"/>
      <c r="D4060" s="21"/>
      <c r="E4060" s="22">
        <v>101.98</v>
      </c>
      <c r="F4060" s="9"/>
      <c r="G4060" s="9"/>
      <c r="H4060" s="9"/>
      <c r="I4060" s="9"/>
    </row>
    <row r="4061" spans="1:9" ht="9.9499999999999993" customHeight="1" x14ac:dyDescent="0.25">
      <c r="A4061" s="86"/>
      <c r="B4061" s="86"/>
      <c r="C4061" s="86"/>
      <c r="D4061" s="9"/>
      <c r="E4061" s="9"/>
      <c r="F4061" s="9"/>
      <c r="G4061" s="9"/>
      <c r="H4061" s="9"/>
      <c r="I4061" s="9"/>
    </row>
    <row r="4062" spans="1:9" ht="12" customHeight="1" x14ac:dyDescent="0.25">
      <c r="A4062" s="9"/>
      <c r="B4062" s="9"/>
      <c r="C4062" s="9"/>
      <c r="D4062" s="90" t="s">
        <v>4561</v>
      </c>
      <c r="E4062" s="90"/>
      <c r="F4062" s="90"/>
      <c r="G4062" s="90"/>
      <c r="H4062" s="90"/>
      <c r="I4062" s="90"/>
    </row>
    <row r="4063" spans="1:9" ht="9.9499999999999993" customHeight="1" x14ac:dyDescent="0.25">
      <c r="A4063" s="86"/>
      <c r="B4063" s="86"/>
      <c r="C4063" s="86"/>
      <c r="D4063" s="86"/>
      <c r="E4063" s="9"/>
      <c r="F4063" s="9"/>
      <c r="G4063" s="9"/>
      <c r="H4063" s="9"/>
      <c r="I4063" s="9"/>
    </row>
    <row r="4064" spans="1:9" ht="30.95" customHeight="1" x14ac:dyDescent="0.25">
      <c r="A4064" s="88" t="s">
        <v>2654</v>
      </c>
      <c r="B4064" s="88"/>
      <c r="C4064" s="88"/>
      <c r="D4064" s="88"/>
      <c r="E4064" s="88"/>
      <c r="F4064" s="88"/>
      <c r="G4064" s="88"/>
      <c r="H4064" s="88"/>
      <c r="I4064" s="88"/>
    </row>
    <row r="4065" spans="1:9" ht="15" customHeight="1" x14ac:dyDescent="0.25">
      <c r="A4065" s="89"/>
      <c r="B4065" s="89"/>
      <c r="C4065" s="14" t="s">
        <v>2076</v>
      </c>
      <c r="D4065" s="14" t="s">
        <v>2059</v>
      </c>
      <c r="E4065" s="9"/>
      <c r="F4065" s="9"/>
      <c r="G4065" s="9"/>
      <c r="H4065" s="9"/>
      <c r="I4065" s="9"/>
    </row>
    <row r="4066" spans="1:9" ht="18.95" customHeight="1" x14ac:dyDescent="0.25">
      <c r="A4066" s="15" t="s">
        <v>2170</v>
      </c>
      <c r="B4066" s="16" t="s">
        <v>2076</v>
      </c>
      <c r="C4066" s="17">
        <v>1019.78</v>
      </c>
      <c r="D4066" s="18">
        <v>1019.78</v>
      </c>
      <c r="E4066" s="9"/>
      <c r="F4066" s="9"/>
      <c r="G4066" s="9"/>
      <c r="H4066" s="9"/>
      <c r="I4066" s="9"/>
    </row>
    <row r="4067" spans="1:9" ht="15" customHeight="1" x14ac:dyDescent="0.25">
      <c r="A4067" s="19"/>
      <c r="B4067" s="20"/>
      <c r="C4067" s="21"/>
      <c r="D4067" s="22">
        <v>1019.78</v>
      </c>
      <c r="E4067" s="9"/>
      <c r="F4067" s="9"/>
      <c r="G4067" s="9"/>
      <c r="H4067" s="9"/>
      <c r="I4067" s="9"/>
    </row>
    <row r="4068" spans="1:9" ht="9.9499999999999993" customHeight="1" x14ac:dyDescent="0.25">
      <c r="A4068" s="86"/>
      <c r="B4068" s="86"/>
      <c r="C4068" s="86"/>
      <c r="D4068" s="9"/>
      <c r="E4068" s="9"/>
      <c r="F4068" s="9"/>
      <c r="G4068" s="9"/>
      <c r="H4068" s="9"/>
      <c r="I4068" s="9"/>
    </row>
    <row r="4069" spans="1:9" ht="12" customHeight="1" x14ac:dyDescent="0.25">
      <c r="A4069" s="9"/>
      <c r="B4069" s="9"/>
      <c r="C4069" s="9"/>
      <c r="D4069" s="90" t="s">
        <v>4567</v>
      </c>
      <c r="E4069" s="90"/>
      <c r="F4069" s="90"/>
      <c r="G4069" s="90"/>
      <c r="H4069" s="90"/>
      <c r="I4069" s="90"/>
    </row>
    <row r="4070" spans="1:9" ht="9.9499999999999993" customHeight="1" x14ac:dyDescent="0.25">
      <c r="A4070" s="86"/>
      <c r="B4070" s="86"/>
      <c r="C4070" s="86"/>
      <c r="D4070" s="86"/>
      <c r="E4070" s="9"/>
      <c r="F4070" s="9"/>
      <c r="G4070" s="9"/>
      <c r="H4070" s="9"/>
      <c r="I4070" s="9"/>
    </row>
    <row r="4071" spans="1:9" ht="42.95" customHeight="1" x14ac:dyDescent="0.25">
      <c r="A4071" s="88" t="s">
        <v>2655</v>
      </c>
      <c r="B4071" s="88"/>
      <c r="C4071" s="88"/>
      <c r="D4071" s="88"/>
      <c r="E4071" s="88"/>
      <c r="F4071" s="88"/>
      <c r="G4071" s="88"/>
      <c r="H4071" s="88"/>
      <c r="I4071" s="88"/>
    </row>
    <row r="4072" spans="1:9" ht="15" customHeight="1" x14ac:dyDescent="0.25">
      <c r="A4072" s="89"/>
      <c r="B4072" s="89"/>
      <c r="C4072" s="14" t="s">
        <v>2069</v>
      </c>
      <c r="D4072" s="14" t="s">
        <v>2058</v>
      </c>
      <c r="E4072" s="14" t="s">
        <v>2059</v>
      </c>
      <c r="F4072" s="9"/>
      <c r="G4072" s="9"/>
      <c r="H4072" s="9"/>
      <c r="I4072" s="9"/>
    </row>
    <row r="4073" spans="1:9" ht="12.95" customHeight="1" x14ac:dyDescent="0.25">
      <c r="A4073" s="15"/>
      <c r="B4073" s="16" t="s">
        <v>2104</v>
      </c>
      <c r="C4073" s="17">
        <v>762.05</v>
      </c>
      <c r="D4073" s="17">
        <v>1</v>
      </c>
      <c r="E4073" s="18">
        <v>762.05</v>
      </c>
      <c r="F4073" s="9"/>
      <c r="G4073" s="9"/>
      <c r="H4073" s="9"/>
      <c r="I4073" s="9"/>
    </row>
    <row r="4074" spans="1:9" ht="15" customHeight="1" x14ac:dyDescent="0.25">
      <c r="A4074" s="19"/>
      <c r="B4074" s="20"/>
      <c r="C4074" s="21"/>
      <c r="D4074" s="21"/>
      <c r="E4074" s="22">
        <v>762.05</v>
      </c>
      <c r="F4074" s="9"/>
      <c r="G4074" s="9"/>
      <c r="H4074" s="9"/>
      <c r="I4074" s="9"/>
    </row>
    <row r="4075" spans="1:9" ht="9.9499999999999993" customHeight="1" x14ac:dyDescent="0.25">
      <c r="A4075" s="86"/>
      <c r="B4075" s="86"/>
      <c r="C4075" s="86"/>
      <c r="D4075" s="9"/>
      <c r="E4075" s="9"/>
      <c r="F4075" s="9"/>
      <c r="G4075" s="9"/>
      <c r="H4075" s="9"/>
      <c r="I4075" s="9"/>
    </row>
    <row r="4076" spans="1:9" ht="12" customHeight="1" x14ac:dyDescent="0.25">
      <c r="A4076" s="9"/>
      <c r="B4076" s="9"/>
      <c r="C4076" s="9"/>
      <c r="D4076" s="90" t="s">
        <v>4568</v>
      </c>
      <c r="E4076" s="90"/>
      <c r="F4076" s="90"/>
      <c r="G4076" s="90"/>
      <c r="H4076" s="90"/>
      <c r="I4076" s="90"/>
    </row>
    <row r="4077" spans="1:9" ht="9.9499999999999993" customHeight="1" x14ac:dyDescent="0.25">
      <c r="A4077" s="86"/>
      <c r="B4077" s="86"/>
      <c r="C4077" s="86"/>
      <c r="D4077" s="86"/>
      <c r="E4077" s="9"/>
      <c r="F4077" s="9"/>
      <c r="G4077" s="9"/>
      <c r="H4077" s="9"/>
      <c r="I4077" s="9"/>
    </row>
    <row r="4078" spans="1:9" ht="30.95" customHeight="1" x14ac:dyDescent="0.25">
      <c r="A4078" s="88" t="s">
        <v>2656</v>
      </c>
      <c r="B4078" s="88"/>
      <c r="C4078" s="88"/>
      <c r="D4078" s="88"/>
      <c r="E4078" s="88"/>
      <c r="F4078" s="88"/>
      <c r="G4078" s="88"/>
      <c r="H4078" s="88"/>
      <c r="I4078" s="88"/>
    </row>
    <row r="4079" spans="1:9" ht="15" customHeight="1" x14ac:dyDescent="0.25">
      <c r="A4079" s="89"/>
      <c r="B4079" s="89"/>
      <c r="C4079" s="14" t="s">
        <v>2069</v>
      </c>
      <c r="D4079" s="14" t="s">
        <v>2058</v>
      </c>
      <c r="E4079" s="14" t="s">
        <v>2059</v>
      </c>
      <c r="F4079" s="9"/>
      <c r="G4079" s="9"/>
      <c r="H4079" s="9"/>
      <c r="I4079" s="9"/>
    </row>
    <row r="4080" spans="1:9" ht="12.95" customHeight="1" x14ac:dyDescent="0.25">
      <c r="A4080" s="15"/>
      <c r="B4080" s="16" t="s">
        <v>2104</v>
      </c>
      <c r="C4080" s="17">
        <v>762.05</v>
      </c>
      <c r="D4080" s="17">
        <v>1</v>
      </c>
      <c r="E4080" s="18">
        <v>762.05</v>
      </c>
      <c r="F4080" s="9"/>
      <c r="G4080" s="9"/>
      <c r="H4080" s="9"/>
      <c r="I4080" s="9"/>
    </row>
    <row r="4081" spans="1:9" ht="15" customHeight="1" x14ac:dyDescent="0.25">
      <c r="A4081" s="19"/>
      <c r="B4081" s="20"/>
      <c r="C4081" s="21"/>
      <c r="D4081" s="21"/>
      <c r="E4081" s="22">
        <v>762.05</v>
      </c>
      <c r="F4081" s="9"/>
      <c r="G4081" s="9"/>
      <c r="H4081" s="9"/>
      <c r="I4081" s="9"/>
    </row>
    <row r="4082" spans="1:9" ht="9.9499999999999993" customHeight="1" x14ac:dyDescent="0.25">
      <c r="A4082" s="86"/>
      <c r="B4082" s="86"/>
      <c r="C4082" s="86"/>
      <c r="D4082" s="9"/>
      <c r="E4082" s="9"/>
      <c r="F4082" s="9"/>
      <c r="G4082" s="9"/>
      <c r="H4082" s="9"/>
      <c r="I4082" s="9"/>
    </row>
    <row r="4083" spans="1:9" ht="12" customHeight="1" x14ac:dyDescent="0.25">
      <c r="A4083" s="9"/>
      <c r="B4083" s="9"/>
      <c r="C4083" s="9"/>
      <c r="D4083" s="90" t="s">
        <v>4568</v>
      </c>
      <c r="E4083" s="90"/>
      <c r="F4083" s="90"/>
      <c r="G4083" s="90"/>
      <c r="H4083" s="90"/>
      <c r="I4083" s="90"/>
    </row>
    <row r="4084" spans="1:9" ht="9.9499999999999993" customHeight="1" x14ac:dyDescent="0.25">
      <c r="A4084" s="86"/>
      <c r="B4084" s="86"/>
      <c r="C4084" s="86"/>
      <c r="D4084" s="86"/>
      <c r="E4084" s="9"/>
      <c r="F4084" s="9"/>
      <c r="G4084" s="9"/>
      <c r="H4084" s="9"/>
      <c r="I4084" s="9"/>
    </row>
    <row r="4085" spans="1:9" ht="42.95" customHeight="1" x14ac:dyDescent="0.25">
      <c r="A4085" s="88" t="s">
        <v>2657</v>
      </c>
      <c r="B4085" s="88"/>
      <c r="C4085" s="88"/>
      <c r="D4085" s="88"/>
      <c r="E4085" s="88"/>
      <c r="F4085" s="88"/>
      <c r="G4085" s="88"/>
      <c r="H4085" s="88"/>
      <c r="I4085" s="88"/>
    </row>
    <row r="4086" spans="1:9" ht="15" customHeight="1" x14ac:dyDescent="0.25">
      <c r="A4086" s="89"/>
      <c r="B4086" s="89"/>
      <c r="C4086" s="14" t="s">
        <v>2058</v>
      </c>
      <c r="D4086" s="14" t="s">
        <v>2059</v>
      </c>
      <c r="E4086" s="9"/>
      <c r="F4086" s="9"/>
      <c r="G4086" s="9"/>
      <c r="H4086" s="9"/>
      <c r="I4086" s="9"/>
    </row>
    <row r="4087" spans="1:9" ht="12.95" customHeight="1" x14ac:dyDescent="0.25">
      <c r="A4087" s="15"/>
      <c r="B4087" s="16" t="s">
        <v>2058</v>
      </c>
      <c r="C4087" s="17">
        <v>4</v>
      </c>
      <c r="D4087" s="18">
        <v>4</v>
      </c>
      <c r="E4087" s="9"/>
      <c r="F4087" s="9"/>
      <c r="G4087" s="9"/>
      <c r="H4087" s="9"/>
      <c r="I4087" s="9"/>
    </row>
    <row r="4088" spans="1:9" ht="15" customHeight="1" x14ac:dyDescent="0.25">
      <c r="A4088" s="19"/>
      <c r="B4088" s="20"/>
      <c r="C4088" s="21"/>
      <c r="D4088" s="22">
        <v>4</v>
      </c>
      <c r="E4088" s="9"/>
      <c r="F4088" s="9"/>
      <c r="G4088" s="9"/>
      <c r="H4088" s="9"/>
      <c r="I4088" s="9"/>
    </row>
    <row r="4089" spans="1:9" ht="9.9499999999999993" customHeight="1" x14ac:dyDescent="0.25">
      <c r="A4089" s="86"/>
      <c r="B4089" s="86"/>
      <c r="C4089" s="86"/>
      <c r="D4089" s="9"/>
      <c r="E4089" s="9"/>
      <c r="F4089" s="9"/>
      <c r="G4089" s="9"/>
      <c r="H4089" s="9"/>
      <c r="I4089" s="9"/>
    </row>
    <row r="4090" spans="1:9" ht="12" customHeight="1" x14ac:dyDescent="0.25">
      <c r="A4090" s="9"/>
      <c r="B4090" s="9"/>
      <c r="C4090" s="9"/>
      <c r="D4090" s="90" t="s">
        <v>4255</v>
      </c>
      <c r="E4090" s="90"/>
      <c r="F4090" s="90"/>
      <c r="G4090" s="90"/>
      <c r="H4090" s="90"/>
      <c r="I4090" s="90"/>
    </row>
    <row r="4091" spans="1:9" ht="9.9499999999999993" customHeight="1" x14ac:dyDescent="0.25">
      <c r="A4091" s="86"/>
      <c r="B4091" s="86"/>
      <c r="C4091" s="86"/>
      <c r="D4091" s="86"/>
      <c r="E4091" s="9"/>
      <c r="F4091" s="9"/>
      <c r="G4091" s="9"/>
      <c r="H4091" s="9"/>
      <c r="I4091" s="9"/>
    </row>
    <row r="4092" spans="1:9" ht="30.95" customHeight="1" x14ac:dyDescent="0.25">
      <c r="A4092" s="88" t="s">
        <v>2658</v>
      </c>
      <c r="B4092" s="88"/>
      <c r="C4092" s="88"/>
      <c r="D4092" s="88"/>
      <c r="E4092" s="88"/>
      <c r="F4092" s="88"/>
      <c r="G4092" s="88"/>
      <c r="H4092" s="88"/>
      <c r="I4092" s="88"/>
    </row>
    <row r="4093" spans="1:9" ht="15" customHeight="1" x14ac:dyDescent="0.25">
      <c r="A4093" s="89"/>
      <c r="B4093" s="89"/>
      <c r="C4093" s="14" t="s">
        <v>2076</v>
      </c>
      <c r="D4093" s="14" t="s">
        <v>2059</v>
      </c>
      <c r="E4093" s="9"/>
      <c r="F4093" s="9"/>
      <c r="G4093" s="9"/>
      <c r="H4093" s="9"/>
      <c r="I4093" s="9"/>
    </row>
    <row r="4094" spans="1:9" ht="12.95" customHeight="1" x14ac:dyDescent="0.25">
      <c r="A4094" s="15" t="s">
        <v>2108</v>
      </c>
      <c r="B4094" s="16" t="s">
        <v>2076</v>
      </c>
      <c r="C4094" s="17">
        <v>1019.78</v>
      </c>
      <c r="D4094" s="18">
        <v>1019.78</v>
      </c>
      <c r="E4094" s="9"/>
      <c r="F4094" s="9"/>
      <c r="G4094" s="9"/>
      <c r="H4094" s="9"/>
      <c r="I4094" s="9"/>
    </row>
    <row r="4095" spans="1:9" ht="15" customHeight="1" x14ac:dyDescent="0.25">
      <c r="A4095" s="19"/>
      <c r="B4095" s="20"/>
      <c r="C4095" s="21"/>
      <c r="D4095" s="22">
        <v>1019.78</v>
      </c>
      <c r="E4095" s="9"/>
      <c r="F4095" s="9"/>
      <c r="G4095" s="9"/>
      <c r="H4095" s="9"/>
      <c r="I4095" s="9"/>
    </row>
    <row r="4096" spans="1:9" ht="9.9499999999999993" customHeight="1" x14ac:dyDescent="0.25">
      <c r="A4096" s="86"/>
      <c r="B4096" s="86"/>
      <c r="C4096" s="86"/>
      <c r="D4096" s="9"/>
      <c r="E4096" s="9"/>
      <c r="F4096" s="9"/>
      <c r="G4096" s="9"/>
      <c r="H4096" s="9"/>
      <c r="I4096" s="9"/>
    </row>
    <row r="4097" spans="1:9" ht="12" customHeight="1" x14ac:dyDescent="0.25">
      <c r="A4097" s="9"/>
      <c r="B4097" s="9"/>
      <c r="C4097" s="9"/>
      <c r="D4097" s="90" t="s">
        <v>4567</v>
      </c>
      <c r="E4097" s="90"/>
      <c r="F4097" s="90"/>
      <c r="G4097" s="90"/>
      <c r="H4097" s="90"/>
      <c r="I4097" s="90"/>
    </row>
    <row r="4098" spans="1:9" ht="9.9499999999999993" customHeight="1" x14ac:dyDescent="0.25">
      <c r="A4098" s="86"/>
      <c r="B4098" s="86"/>
      <c r="C4098" s="86"/>
      <c r="D4098" s="86"/>
      <c r="E4098" s="9"/>
      <c r="F4098" s="9"/>
      <c r="G4098" s="9"/>
      <c r="H4098" s="9"/>
      <c r="I4098" s="9"/>
    </row>
    <row r="4099" spans="1:9" ht="42.95" customHeight="1" x14ac:dyDescent="0.25">
      <c r="A4099" s="88" t="s">
        <v>2659</v>
      </c>
      <c r="B4099" s="88"/>
      <c r="C4099" s="88"/>
      <c r="D4099" s="88"/>
      <c r="E4099" s="88"/>
      <c r="F4099" s="88"/>
      <c r="G4099" s="88"/>
      <c r="H4099" s="88"/>
      <c r="I4099" s="88"/>
    </row>
    <row r="4100" spans="1:9" ht="15" customHeight="1" x14ac:dyDescent="0.25">
      <c r="A4100" s="89"/>
      <c r="B4100" s="89"/>
      <c r="C4100" s="14" t="s">
        <v>2058</v>
      </c>
      <c r="D4100" s="14" t="s">
        <v>2059</v>
      </c>
      <c r="E4100" s="9"/>
      <c r="F4100" s="9"/>
      <c r="G4100" s="9"/>
      <c r="H4100" s="9"/>
      <c r="I4100" s="9"/>
    </row>
    <row r="4101" spans="1:9" ht="12.95" customHeight="1" x14ac:dyDescent="0.25">
      <c r="A4101" s="15"/>
      <c r="B4101" s="16" t="s">
        <v>2058</v>
      </c>
      <c r="C4101" s="17">
        <v>2</v>
      </c>
      <c r="D4101" s="18">
        <v>2</v>
      </c>
      <c r="E4101" s="9"/>
      <c r="F4101" s="9"/>
      <c r="G4101" s="9"/>
      <c r="H4101" s="9"/>
      <c r="I4101" s="9"/>
    </row>
    <row r="4102" spans="1:9" ht="15" customHeight="1" x14ac:dyDescent="0.25">
      <c r="A4102" s="19"/>
      <c r="B4102" s="20"/>
      <c r="C4102" s="21"/>
      <c r="D4102" s="22">
        <v>2</v>
      </c>
      <c r="E4102" s="9"/>
      <c r="F4102" s="9"/>
      <c r="G4102" s="9"/>
      <c r="H4102" s="9"/>
      <c r="I4102" s="9"/>
    </row>
    <row r="4103" spans="1:9" ht="9.9499999999999993" customHeight="1" x14ac:dyDescent="0.25">
      <c r="A4103" s="86"/>
      <c r="B4103" s="86"/>
      <c r="C4103" s="86"/>
      <c r="D4103" s="9"/>
      <c r="E4103" s="9"/>
      <c r="F4103" s="9"/>
      <c r="G4103" s="9"/>
      <c r="H4103" s="9"/>
      <c r="I4103" s="9"/>
    </row>
    <row r="4104" spans="1:9" ht="12" customHeight="1" x14ac:dyDescent="0.25">
      <c r="A4104" s="9"/>
      <c r="B4104" s="9"/>
      <c r="C4104" s="9"/>
      <c r="D4104" s="90" t="s">
        <v>4257</v>
      </c>
      <c r="E4104" s="90"/>
      <c r="F4104" s="90"/>
      <c r="G4104" s="90"/>
      <c r="H4104" s="90"/>
      <c r="I4104" s="90"/>
    </row>
    <row r="4105" spans="1:9" ht="9.9499999999999993" customHeight="1" x14ac:dyDescent="0.25">
      <c r="A4105" s="86"/>
      <c r="B4105" s="86"/>
      <c r="C4105" s="86"/>
      <c r="D4105" s="86"/>
      <c r="E4105" s="9"/>
      <c r="F4105" s="9"/>
      <c r="G4105" s="9"/>
      <c r="H4105" s="9"/>
      <c r="I4105" s="9"/>
    </row>
    <row r="4106" spans="1:9" ht="30.95" customHeight="1" x14ac:dyDescent="0.25">
      <c r="A4106" s="88" t="s">
        <v>2660</v>
      </c>
      <c r="B4106" s="88"/>
      <c r="C4106" s="88"/>
      <c r="D4106" s="88"/>
      <c r="E4106" s="88"/>
      <c r="F4106" s="88"/>
      <c r="G4106" s="88"/>
      <c r="H4106" s="88"/>
      <c r="I4106" s="88"/>
    </row>
    <row r="4107" spans="1:9" ht="15" customHeight="1" x14ac:dyDescent="0.25">
      <c r="A4107" s="89"/>
      <c r="B4107" s="89"/>
      <c r="C4107" s="14" t="s">
        <v>2076</v>
      </c>
      <c r="D4107" s="14" t="s">
        <v>2058</v>
      </c>
      <c r="E4107" s="14" t="s">
        <v>2059</v>
      </c>
      <c r="F4107" s="9"/>
      <c r="G4107" s="9"/>
      <c r="H4107" s="9"/>
      <c r="I4107" s="9"/>
    </row>
    <row r="4108" spans="1:9" ht="18.95" customHeight="1" x14ac:dyDescent="0.25">
      <c r="A4108" s="15" t="s">
        <v>2110</v>
      </c>
      <c r="B4108" s="16" t="s">
        <v>2111</v>
      </c>
      <c r="C4108" s="17">
        <v>0.16</v>
      </c>
      <c r="D4108" s="17">
        <v>93</v>
      </c>
      <c r="E4108" s="18">
        <v>14.88</v>
      </c>
      <c r="F4108" s="9"/>
      <c r="G4108" s="9"/>
      <c r="H4108" s="9"/>
      <c r="I4108" s="9"/>
    </row>
    <row r="4109" spans="1:9" ht="15" customHeight="1" x14ac:dyDescent="0.25">
      <c r="A4109" s="19"/>
      <c r="B4109" s="20"/>
      <c r="C4109" s="21"/>
      <c r="D4109" s="21"/>
      <c r="E4109" s="22">
        <v>14.88</v>
      </c>
      <c r="F4109" s="9"/>
      <c r="G4109" s="9"/>
      <c r="H4109" s="9"/>
      <c r="I4109" s="9"/>
    </row>
    <row r="4110" spans="1:9" ht="9.9499999999999993" customHeight="1" x14ac:dyDescent="0.25">
      <c r="A4110" s="86"/>
      <c r="B4110" s="86"/>
      <c r="C4110" s="86"/>
      <c r="D4110" s="9"/>
      <c r="E4110" s="9"/>
      <c r="F4110" s="9"/>
      <c r="G4110" s="9"/>
      <c r="H4110" s="9"/>
      <c r="I4110" s="9"/>
    </row>
    <row r="4111" spans="1:9" ht="12" customHeight="1" x14ac:dyDescent="0.25">
      <c r="A4111" s="9"/>
      <c r="B4111" s="9"/>
      <c r="C4111" s="9"/>
      <c r="D4111" s="90" t="s">
        <v>4256</v>
      </c>
      <c r="E4111" s="90"/>
      <c r="F4111" s="90"/>
      <c r="G4111" s="90"/>
      <c r="H4111" s="90"/>
      <c r="I4111" s="90"/>
    </row>
    <row r="4112" spans="1:9" ht="9.9499999999999993" customHeight="1" x14ac:dyDescent="0.25">
      <c r="A4112" s="86"/>
      <c r="B4112" s="86"/>
      <c r="C4112" s="86"/>
      <c r="D4112" s="86"/>
      <c r="E4112" s="9"/>
      <c r="F4112" s="9"/>
      <c r="G4112" s="9"/>
      <c r="H4112" s="9"/>
      <c r="I4112" s="9"/>
    </row>
    <row r="4113" spans="1:9" ht="30.95" customHeight="1" x14ac:dyDescent="0.25">
      <c r="A4113" s="88" t="s">
        <v>2661</v>
      </c>
      <c r="B4113" s="88"/>
      <c r="C4113" s="88"/>
      <c r="D4113" s="88"/>
      <c r="E4113" s="88"/>
      <c r="F4113" s="88"/>
      <c r="G4113" s="88"/>
      <c r="H4113" s="88"/>
      <c r="I4113" s="88"/>
    </row>
    <row r="4114" spans="1:9" ht="15" customHeight="1" x14ac:dyDescent="0.25">
      <c r="A4114" s="89"/>
      <c r="B4114" s="89"/>
      <c r="C4114" s="14" t="s">
        <v>2058</v>
      </c>
      <c r="D4114" s="14" t="s">
        <v>2059</v>
      </c>
      <c r="E4114" s="9"/>
      <c r="F4114" s="9"/>
      <c r="G4114" s="9"/>
      <c r="H4114" s="9"/>
      <c r="I4114" s="9"/>
    </row>
    <row r="4115" spans="1:9" ht="12.95" customHeight="1" x14ac:dyDescent="0.25">
      <c r="A4115" s="15"/>
      <c r="B4115" s="16" t="s">
        <v>2058</v>
      </c>
      <c r="C4115" s="17">
        <v>8</v>
      </c>
      <c r="D4115" s="18">
        <v>8</v>
      </c>
      <c r="E4115" s="9"/>
      <c r="F4115" s="9"/>
      <c r="G4115" s="9"/>
      <c r="H4115" s="9"/>
      <c r="I4115" s="9"/>
    </row>
    <row r="4116" spans="1:9" ht="15" customHeight="1" x14ac:dyDescent="0.25">
      <c r="A4116" s="19"/>
      <c r="B4116" s="20"/>
      <c r="C4116" s="21"/>
      <c r="D4116" s="22">
        <v>8</v>
      </c>
      <c r="E4116" s="9"/>
      <c r="F4116" s="9"/>
      <c r="G4116" s="9"/>
      <c r="H4116" s="9"/>
      <c r="I4116" s="9"/>
    </row>
    <row r="4117" spans="1:9" ht="9.9499999999999993" customHeight="1" x14ac:dyDescent="0.25">
      <c r="A4117" s="86"/>
      <c r="B4117" s="86"/>
      <c r="C4117" s="86"/>
      <c r="D4117" s="9"/>
      <c r="E4117" s="9"/>
      <c r="F4117" s="9"/>
      <c r="G4117" s="9"/>
      <c r="H4117" s="9"/>
      <c r="I4117" s="9"/>
    </row>
    <row r="4118" spans="1:9" ht="12" customHeight="1" x14ac:dyDescent="0.25">
      <c r="A4118" s="9"/>
      <c r="B4118" s="9"/>
      <c r="C4118" s="9"/>
      <c r="D4118" s="90" t="s">
        <v>4258</v>
      </c>
      <c r="E4118" s="90"/>
      <c r="F4118" s="90"/>
      <c r="G4118" s="90"/>
      <c r="H4118" s="90"/>
      <c r="I4118" s="90"/>
    </row>
    <row r="4119" spans="1:9" ht="9.9499999999999993" customHeight="1" x14ac:dyDescent="0.25">
      <c r="A4119" s="86"/>
      <c r="B4119" s="86"/>
      <c r="C4119" s="86"/>
      <c r="D4119" s="86"/>
      <c r="E4119" s="9"/>
      <c r="F4119" s="9"/>
      <c r="G4119" s="9"/>
      <c r="H4119" s="9"/>
      <c r="I4119" s="9"/>
    </row>
    <row r="4120" spans="1:9" ht="20.100000000000001" customHeight="1" x14ac:dyDescent="0.25">
      <c r="A4120" s="88" t="s">
        <v>2662</v>
      </c>
      <c r="B4120" s="88"/>
      <c r="C4120" s="88"/>
      <c r="D4120" s="88"/>
      <c r="E4120" s="88"/>
      <c r="F4120" s="88"/>
      <c r="G4120" s="88"/>
      <c r="H4120" s="88"/>
      <c r="I4120" s="88"/>
    </row>
    <row r="4121" spans="1:9" ht="15" customHeight="1" x14ac:dyDescent="0.25">
      <c r="A4121" s="89"/>
      <c r="B4121" s="89"/>
      <c r="C4121" s="14" t="s">
        <v>2076</v>
      </c>
      <c r="D4121" s="14" t="s">
        <v>2059</v>
      </c>
      <c r="E4121" s="9"/>
      <c r="F4121" s="9"/>
      <c r="G4121" s="9"/>
      <c r="H4121" s="9"/>
      <c r="I4121" s="9"/>
    </row>
    <row r="4122" spans="1:9" ht="12.95" customHeight="1" x14ac:dyDescent="0.25">
      <c r="A4122" s="15"/>
      <c r="B4122" s="16" t="s">
        <v>2076</v>
      </c>
      <c r="C4122" s="17">
        <v>376.98</v>
      </c>
      <c r="D4122" s="18">
        <v>376.98</v>
      </c>
      <c r="E4122" s="9"/>
      <c r="F4122" s="9"/>
      <c r="G4122" s="9"/>
      <c r="H4122" s="9"/>
      <c r="I4122" s="9"/>
    </row>
    <row r="4123" spans="1:9" ht="15" customHeight="1" x14ac:dyDescent="0.25">
      <c r="A4123" s="19"/>
      <c r="B4123" s="20"/>
      <c r="C4123" s="21"/>
      <c r="D4123" s="22">
        <v>376.98</v>
      </c>
      <c r="E4123" s="9"/>
      <c r="F4123" s="9"/>
      <c r="G4123" s="9"/>
      <c r="H4123" s="9"/>
      <c r="I4123" s="9"/>
    </row>
    <row r="4124" spans="1:9" ht="9.9499999999999993" customHeight="1" x14ac:dyDescent="0.25">
      <c r="A4124" s="86"/>
      <c r="B4124" s="86"/>
      <c r="C4124" s="86"/>
      <c r="D4124" s="9"/>
      <c r="E4124" s="9"/>
      <c r="F4124" s="9"/>
      <c r="G4124" s="9"/>
      <c r="H4124" s="9"/>
      <c r="I4124" s="9"/>
    </row>
    <row r="4125" spans="1:9" ht="12" customHeight="1" x14ac:dyDescent="0.25">
      <c r="A4125" s="9"/>
      <c r="B4125" s="9"/>
      <c r="C4125" s="9"/>
      <c r="D4125" s="90" t="s">
        <v>4569</v>
      </c>
      <c r="E4125" s="90"/>
      <c r="F4125" s="90"/>
      <c r="G4125" s="90"/>
      <c r="H4125" s="90"/>
      <c r="I4125" s="90"/>
    </row>
    <row r="4126" spans="1:9" ht="9.9499999999999993" customHeight="1" x14ac:dyDescent="0.25">
      <c r="A4126" s="86"/>
      <c r="B4126" s="86"/>
      <c r="C4126" s="86"/>
      <c r="D4126" s="86"/>
      <c r="E4126" s="9"/>
      <c r="F4126" s="9"/>
      <c r="G4126" s="9"/>
      <c r="H4126" s="9"/>
      <c r="I4126" s="9"/>
    </row>
    <row r="4127" spans="1:9" ht="30.95" customHeight="1" x14ac:dyDescent="0.25">
      <c r="A4127" s="88" t="s">
        <v>2663</v>
      </c>
      <c r="B4127" s="88"/>
      <c r="C4127" s="88"/>
      <c r="D4127" s="88"/>
      <c r="E4127" s="88"/>
      <c r="F4127" s="88"/>
      <c r="G4127" s="88"/>
      <c r="H4127" s="88"/>
      <c r="I4127" s="88"/>
    </row>
    <row r="4128" spans="1:9" ht="15" customHeight="1" x14ac:dyDescent="0.25">
      <c r="A4128" s="89"/>
      <c r="B4128" s="89"/>
      <c r="C4128" s="14" t="s">
        <v>2076</v>
      </c>
      <c r="D4128" s="14" t="s">
        <v>2059</v>
      </c>
      <c r="E4128" s="9"/>
      <c r="F4128" s="9"/>
      <c r="G4128" s="9"/>
      <c r="H4128" s="9"/>
      <c r="I4128" s="9"/>
    </row>
    <row r="4129" spans="1:9" ht="12.95" customHeight="1" x14ac:dyDescent="0.25">
      <c r="A4129" s="15" t="s">
        <v>2108</v>
      </c>
      <c r="B4129" s="16" t="s">
        <v>2076</v>
      </c>
      <c r="C4129" s="17">
        <v>1019.78</v>
      </c>
      <c r="D4129" s="18">
        <v>1019.78</v>
      </c>
      <c r="E4129" s="9"/>
      <c r="F4129" s="9"/>
      <c r="G4129" s="9"/>
      <c r="H4129" s="9"/>
      <c r="I4129" s="9"/>
    </row>
    <row r="4130" spans="1:9" ht="15" customHeight="1" x14ac:dyDescent="0.25">
      <c r="A4130" s="19"/>
      <c r="B4130" s="20"/>
      <c r="C4130" s="21"/>
      <c r="D4130" s="22">
        <v>1019.78</v>
      </c>
      <c r="E4130" s="9"/>
      <c r="F4130" s="9"/>
      <c r="G4130" s="9"/>
      <c r="H4130" s="9"/>
      <c r="I4130" s="9"/>
    </row>
    <row r="4131" spans="1:9" ht="9.9499999999999993" customHeight="1" x14ac:dyDescent="0.25">
      <c r="A4131" s="86"/>
      <c r="B4131" s="86"/>
      <c r="C4131" s="86"/>
      <c r="D4131" s="9"/>
      <c r="E4131" s="9"/>
      <c r="F4131" s="9"/>
      <c r="G4131" s="9"/>
      <c r="H4131" s="9"/>
      <c r="I4131" s="9"/>
    </row>
    <row r="4132" spans="1:9" ht="12" customHeight="1" x14ac:dyDescent="0.25">
      <c r="A4132" s="9"/>
      <c r="B4132" s="9"/>
      <c r="C4132" s="9"/>
      <c r="D4132" s="90" t="s">
        <v>4567</v>
      </c>
      <c r="E4132" s="90"/>
      <c r="F4132" s="90"/>
      <c r="G4132" s="90"/>
      <c r="H4132" s="90"/>
      <c r="I4132" s="90"/>
    </row>
    <row r="4133" spans="1:9" ht="9.9499999999999993" customHeight="1" x14ac:dyDescent="0.25">
      <c r="A4133" s="86"/>
      <c r="B4133" s="86"/>
      <c r="C4133" s="86"/>
      <c r="D4133" s="86"/>
      <c r="E4133" s="9"/>
      <c r="F4133" s="9"/>
      <c r="G4133" s="9"/>
      <c r="H4133" s="9"/>
      <c r="I4133" s="9"/>
    </row>
    <row r="4134" spans="1:9" ht="20.100000000000001" customHeight="1" x14ac:dyDescent="0.25">
      <c r="A4134" s="88" t="s">
        <v>2664</v>
      </c>
      <c r="B4134" s="88"/>
      <c r="C4134" s="88"/>
      <c r="D4134" s="88"/>
      <c r="E4134" s="88"/>
      <c r="F4134" s="88"/>
      <c r="G4134" s="88"/>
      <c r="H4134" s="88"/>
      <c r="I4134" s="88"/>
    </row>
    <row r="4135" spans="1:9" ht="15" customHeight="1" x14ac:dyDescent="0.25">
      <c r="A4135" s="89"/>
      <c r="B4135" s="89"/>
      <c r="C4135" s="14" t="s">
        <v>2069</v>
      </c>
      <c r="D4135" s="14" t="s">
        <v>2058</v>
      </c>
      <c r="E4135" s="14" t="s">
        <v>2059</v>
      </c>
      <c r="F4135" s="9"/>
      <c r="G4135" s="9"/>
      <c r="H4135" s="9"/>
      <c r="I4135" s="9"/>
    </row>
    <row r="4136" spans="1:9" ht="12.95" customHeight="1" x14ac:dyDescent="0.25">
      <c r="A4136" s="15"/>
      <c r="B4136" s="16" t="s">
        <v>2104</v>
      </c>
      <c r="C4136" s="17">
        <v>199.64</v>
      </c>
      <c r="D4136" s="17">
        <v>1</v>
      </c>
      <c r="E4136" s="18">
        <v>199.64</v>
      </c>
      <c r="F4136" s="9"/>
      <c r="G4136" s="9"/>
      <c r="H4136" s="9"/>
      <c r="I4136" s="9"/>
    </row>
    <row r="4137" spans="1:9" ht="15" customHeight="1" x14ac:dyDescent="0.25">
      <c r="A4137" s="19"/>
      <c r="B4137" s="20"/>
      <c r="C4137" s="21"/>
      <c r="D4137" s="21"/>
      <c r="E4137" s="22">
        <v>199.64</v>
      </c>
      <c r="F4137" s="9"/>
      <c r="G4137" s="9"/>
      <c r="H4137" s="9"/>
      <c r="I4137" s="9"/>
    </row>
    <row r="4138" spans="1:9" ht="9.9499999999999993" customHeight="1" x14ac:dyDescent="0.25">
      <c r="A4138" s="86"/>
      <c r="B4138" s="86"/>
      <c r="C4138" s="86"/>
      <c r="D4138" s="9"/>
      <c r="E4138" s="9"/>
      <c r="F4138" s="9"/>
      <c r="G4138" s="9"/>
      <c r="H4138" s="9"/>
      <c r="I4138" s="9"/>
    </row>
    <row r="4139" spans="1:9" ht="12" customHeight="1" x14ac:dyDescent="0.25">
      <c r="A4139" s="9"/>
      <c r="B4139" s="9"/>
      <c r="C4139" s="9"/>
      <c r="D4139" s="90" t="s">
        <v>4570</v>
      </c>
      <c r="E4139" s="90"/>
      <c r="F4139" s="90"/>
      <c r="G4139" s="90"/>
      <c r="H4139" s="90"/>
      <c r="I4139" s="90"/>
    </row>
    <row r="4140" spans="1:9" ht="9.9499999999999993" customHeight="1" x14ac:dyDescent="0.25">
      <c r="A4140" s="86"/>
      <c r="B4140" s="86"/>
      <c r="C4140" s="86"/>
      <c r="D4140" s="86"/>
      <c r="E4140" s="9"/>
      <c r="F4140" s="9"/>
      <c r="G4140" s="9"/>
      <c r="H4140" s="9"/>
      <c r="I4140" s="9"/>
    </row>
    <row r="4141" spans="1:9" ht="30.95" customHeight="1" x14ac:dyDescent="0.25">
      <c r="A4141" s="88" t="s">
        <v>2665</v>
      </c>
      <c r="B4141" s="88"/>
      <c r="C4141" s="88"/>
      <c r="D4141" s="88"/>
      <c r="E4141" s="88"/>
      <c r="F4141" s="88"/>
      <c r="G4141" s="88"/>
      <c r="H4141" s="88"/>
      <c r="I4141" s="88"/>
    </row>
    <row r="4142" spans="1:9" ht="15" customHeight="1" x14ac:dyDescent="0.25">
      <c r="A4142" s="89"/>
      <c r="B4142" s="89"/>
      <c r="C4142" s="14" t="s">
        <v>2076</v>
      </c>
      <c r="D4142" s="14" t="s">
        <v>2059</v>
      </c>
      <c r="E4142" s="9"/>
      <c r="F4142" s="9"/>
      <c r="G4142" s="9"/>
      <c r="H4142" s="9"/>
      <c r="I4142" s="9"/>
    </row>
    <row r="4143" spans="1:9" ht="12.95" customHeight="1" x14ac:dyDescent="0.25">
      <c r="A4143" s="15" t="s">
        <v>2077</v>
      </c>
      <c r="B4143" s="16" t="s">
        <v>2076</v>
      </c>
      <c r="C4143" s="17">
        <v>4471.92</v>
      </c>
      <c r="D4143" s="18">
        <v>4471.92</v>
      </c>
      <c r="E4143" s="9"/>
      <c r="F4143" s="9"/>
      <c r="G4143" s="9"/>
      <c r="H4143" s="9"/>
      <c r="I4143" s="9"/>
    </row>
    <row r="4144" spans="1:9" ht="15" customHeight="1" x14ac:dyDescent="0.25">
      <c r="A4144" s="19"/>
      <c r="B4144" s="20"/>
      <c r="C4144" s="21"/>
      <c r="D4144" s="22">
        <v>4471.92</v>
      </c>
      <c r="E4144" s="9"/>
      <c r="F4144" s="9"/>
      <c r="G4144" s="9"/>
      <c r="H4144" s="9"/>
      <c r="I4144" s="9"/>
    </row>
    <row r="4145" spans="1:9" ht="9.9499999999999993" customHeight="1" x14ac:dyDescent="0.25">
      <c r="A4145" s="86"/>
      <c r="B4145" s="86"/>
      <c r="C4145" s="86"/>
      <c r="D4145" s="9"/>
      <c r="E4145" s="9"/>
      <c r="F4145" s="9"/>
      <c r="G4145" s="9"/>
      <c r="H4145" s="9"/>
      <c r="I4145" s="9"/>
    </row>
    <row r="4146" spans="1:9" ht="12" customHeight="1" x14ac:dyDescent="0.25">
      <c r="A4146" s="9"/>
      <c r="B4146" s="9"/>
      <c r="C4146" s="9"/>
      <c r="D4146" s="90" t="s">
        <v>4560</v>
      </c>
      <c r="E4146" s="90"/>
      <c r="F4146" s="90"/>
      <c r="G4146" s="90"/>
      <c r="H4146" s="90"/>
      <c r="I4146" s="90"/>
    </row>
    <row r="4147" spans="1:9" ht="9.9499999999999993" customHeight="1" x14ac:dyDescent="0.25">
      <c r="A4147" s="86"/>
      <c r="B4147" s="86"/>
      <c r="C4147" s="86"/>
      <c r="D4147" s="86"/>
      <c r="E4147" s="9"/>
      <c r="F4147" s="9"/>
      <c r="G4147" s="9"/>
      <c r="H4147" s="9"/>
      <c r="I4147" s="9"/>
    </row>
    <row r="4148" spans="1:9" ht="30.95" customHeight="1" x14ac:dyDescent="0.25">
      <c r="A4148" s="88" t="s">
        <v>2666</v>
      </c>
      <c r="B4148" s="88"/>
      <c r="C4148" s="88"/>
      <c r="D4148" s="88"/>
      <c r="E4148" s="88"/>
      <c r="F4148" s="88"/>
      <c r="G4148" s="88"/>
      <c r="H4148" s="88"/>
      <c r="I4148" s="88"/>
    </row>
    <row r="4149" spans="1:9" ht="15" customHeight="1" x14ac:dyDescent="0.25">
      <c r="A4149" s="89"/>
      <c r="B4149" s="89"/>
      <c r="C4149" s="14" t="s">
        <v>2076</v>
      </c>
      <c r="D4149" s="14" t="s">
        <v>2079</v>
      </c>
      <c r="E4149" s="14" t="s">
        <v>2059</v>
      </c>
      <c r="F4149" s="9"/>
      <c r="G4149" s="9"/>
      <c r="H4149" s="9"/>
      <c r="I4149" s="9"/>
    </row>
    <row r="4150" spans="1:9" ht="18.95" customHeight="1" x14ac:dyDescent="0.25">
      <c r="A4150" s="15" t="s">
        <v>2080</v>
      </c>
      <c r="B4150" s="16" t="s">
        <v>2081</v>
      </c>
      <c r="C4150" s="17">
        <v>608.09</v>
      </c>
      <c r="D4150" s="17">
        <v>0.1</v>
      </c>
      <c r="E4150" s="18">
        <v>60.81</v>
      </c>
      <c r="F4150" s="9"/>
      <c r="G4150" s="9"/>
      <c r="H4150" s="9"/>
      <c r="I4150" s="9"/>
    </row>
    <row r="4151" spans="1:9" ht="15" customHeight="1" x14ac:dyDescent="0.25">
      <c r="A4151" s="19"/>
      <c r="B4151" s="20"/>
      <c r="C4151" s="21"/>
      <c r="D4151" s="21"/>
      <c r="E4151" s="22">
        <v>60.81</v>
      </c>
      <c r="F4151" s="9"/>
      <c r="G4151" s="9"/>
      <c r="H4151" s="9"/>
      <c r="I4151" s="9"/>
    </row>
    <row r="4152" spans="1:9" ht="9.9499999999999993" customHeight="1" x14ac:dyDescent="0.25">
      <c r="A4152" s="86"/>
      <c r="B4152" s="86"/>
      <c r="C4152" s="86"/>
      <c r="D4152" s="9"/>
      <c r="E4152" s="9"/>
      <c r="F4152" s="9"/>
      <c r="G4152" s="9"/>
      <c r="H4152" s="9"/>
      <c r="I4152" s="9"/>
    </row>
    <row r="4153" spans="1:9" ht="12" customHeight="1" x14ac:dyDescent="0.25">
      <c r="A4153" s="9"/>
      <c r="B4153" s="9"/>
      <c r="C4153" s="9"/>
      <c r="D4153" s="90" t="s">
        <v>4571</v>
      </c>
      <c r="E4153" s="90"/>
      <c r="F4153" s="90"/>
      <c r="G4153" s="90"/>
      <c r="H4153" s="90"/>
      <c r="I4153" s="90"/>
    </row>
    <row r="4154" spans="1:9" ht="9.9499999999999993" customHeight="1" x14ac:dyDescent="0.25">
      <c r="A4154" s="86"/>
      <c r="B4154" s="86"/>
      <c r="C4154" s="86"/>
      <c r="D4154" s="86"/>
      <c r="E4154" s="9"/>
      <c r="F4154" s="9"/>
      <c r="G4154" s="9"/>
      <c r="H4154" s="9"/>
      <c r="I4154" s="9"/>
    </row>
    <row r="4155" spans="1:9" ht="30.95" customHeight="1" x14ac:dyDescent="0.25">
      <c r="A4155" s="88" t="s">
        <v>2667</v>
      </c>
      <c r="B4155" s="88"/>
      <c r="C4155" s="88"/>
      <c r="D4155" s="88"/>
      <c r="E4155" s="88"/>
      <c r="F4155" s="88"/>
      <c r="G4155" s="88"/>
      <c r="H4155" s="88"/>
      <c r="I4155" s="88"/>
    </row>
    <row r="4156" spans="1:9" ht="15" customHeight="1" x14ac:dyDescent="0.25">
      <c r="A4156" s="89"/>
      <c r="B4156" s="89"/>
      <c r="C4156" s="14" t="s">
        <v>2076</v>
      </c>
      <c r="D4156" s="14" t="s">
        <v>2079</v>
      </c>
      <c r="E4156" s="14" t="s">
        <v>2058</v>
      </c>
      <c r="F4156" s="14" t="s">
        <v>2059</v>
      </c>
      <c r="G4156" s="9"/>
      <c r="H4156" s="9"/>
      <c r="I4156" s="9"/>
    </row>
    <row r="4157" spans="1:9" ht="27" customHeight="1" x14ac:dyDescent="0.25">
      <c r="A4157" s="15" t="s">
        <v>2083</v>
      </c>
      <c r="B4157" s="16" t="s">
        <v>2084</v>
      </c>
      <c r="C4157" s="17">
        <v>4.3</v>
      </c>
      <c r="D4157" s="17">
        <v>0.1</v>
      </c>
      <c r="E4157" s="17">
        <v>3</v>
      </c>
      <c r="F4157" s="18">
        <v>1.29</v>
      </c>
      <c r="G4157" s="9"/>
      <c r="H4157" s="9"/>
      <c r="I4157" s="9"/>
    </row>
    <row r="4158" spans="1:9" ht="15" customHeight="1" x14ac:dyDescent="0.25">
      <c r="A4158" s="19"/>
      <c r="B4158" s="20"/>
      <c r="C4158" s="21"/>
      <c r="D4158" s="21"/>
      <c r="E4158" s="21"/>
      <c r="F4158" s="22">
        <v>1.29</v>
      </c>
      <c r="G4158" s="9"/>
      <c r="H4158" s="9"/>
      <c r="I4158" s="9"/>
    </row>
    <row r="4159" spans="1:9" ht="9.9499999999999993" customHeight="1" x14ac:dyDescent="0.25">
      <c r="A4159" s="86"/>
      <c r="B4159" s="86"/>
      <c r="C4159" s="86"/>
      <c r="D4159" s="9"/>
      <c r="E4159" s="9"/>
      <c r="F4159" s="9"/>
      <c r="G4159" s="9"/>
      <c r="H4159" s="9"/>
      <c r="I4159" s="9"/>
    </row>
    <row r="4160" spans="1:9" ht="12" customHeight="1" x14ac:dyDescent="0.25">
      <c r="A4160" s="9"/>
      <c r="B4160" s="9"/>
      <c r="C4160" s="9"/>
      <c r="D4160" s="90" t="s">
        <v>4337</v>
      </c>
      <c r="E4160" s="90"/>
      <c r="F4160" s="90"/>
      <c r="G4160" s="90"/>
      <c r="H4160" s="90"/>
      <c r="I4160" s="90"/>
    </row>
    <row r="4161" spans="1:9" ht="9.9499999999999993" customHeight="1" x14ac:dyDescent="0.25">
      <c r="A4161" s="86"/>
      <c r="B4161" s="86"/>
      <c r="C4161" s="86"/>
      <c r="D4161" s="86"/>
      <c r="E4161" s="9"/>
      <c r="F4161" s="9"/>
      <c r="G4161" s="9"/>
      <c r="H4161" s="9"/>
      <c r="I4161" s="9"/>
    </row>
    <row r="4162" spans="1:9" ht="42.95" customHeight="1" x14ac:dyDescent="0.25">
      <c r="A4162" s="88" t="s">
        <v>2668</v>
      </c>
      <c r="B4162" s="88"/>
      <c r="C4162" s="88"/>
      <c r="D4162" s="88"/>
      <c r="E4162" s="88"/>
      <c r="F4162" s="88"/>
      <c r="G4162" s="88"/>
      <c r="H4162" s="88"/>
      <c r="I4162" s="88"/>
    </row>
    <row r="4163" spans="1:9" ht="15" customHeight="1" x14ac:dyDescent="0.25">
      <c r="A4163" s="89"/>
      <c r="B4163" s="89"/>
      <c r="C4163" s="14" t="s">
        <v>2076</v>
      </c>
      <c r="D4163" s="14" t="s">
        <v>2056</v>
      </c>
      <c r="E4163" s="14" t="s">
        <v>2058</v>
      </c>
      <c r="F4163" s="14" t="s">
        <v>2086</v>
      </c>
      <c r="G4163" s="14" t="s">
        <v>2059</v>
      </c>
      <c r="H4163" s="9"/>
      <c r="I4163" s="9"/>
    </row>
    <row r="4164" spans="1:9" ht="18.95" customHeight="1" x14ac:dyDescent="0.25">
      <c r="A4164" s="15" t="s">
        <v>2087</v>
      </c>
      <c r="B4164" s="16" t="s">
        <v>2088</v>
      </c>
      <c r="C4164" s="17">
        <v>4471.92</v>
      </c>
      <c r="D4164" s="17">
        <v>0.1</v>
      </c>
      <c r="E4164" s="17">
        <v>1</v>
      </c>
      <c r="F4164" s="17">
        <v>1.5</v>
      </c>
      <c r="G4164" s="18">
        <v>670.79</v>
      </c>
      <c r="H4164" s="9"/>
      <c r="I4164" s="9"/>
    </row>
    <row r="4165" spans="1:9" ht="18.95" customHeight="1" x14ac:dyDescent="0.25">
      <c r="A4165" s="15" t="s">
        <v>2089</v>
      </c>
      <c r="B4165" s="16" t="s">
        <v>2088</v>
      </c>
      <c r="C4165" s="17">
        <v>608.09</v>
      </c>
      <c r="D4165" s="17">
        <v>0.1</v>
      </c>
      <c r="E4165" s="17">
        <v>1</v>
      </c>
      <c r="F4165" s="17">
        <v>1.5</v>
      </c>
      <c r="G4165" s="18">
        <v>91.21</v>
      </c>
      <c r="H4165" s="9"/>
      <c r="I4165" s="9"/>
    </row>
    <row r="4166" spans="1:9" ht="27" customHeight="1" x14ac:dyDescent="0.25">
      <c r="A4166" s="15" t="s">
        <v>2090</v>
      </c>
      <c r="B4166" s="16" t="s">
        <v>2088</v>
      </c>
      <c r="C4166" s="17">
        <v>4.5999999999999996</v>
      </c>
      <c r="D4166" s="17">
        <v>0.1</v>
      </c>
      <c r="E4166" s="17">
        <v>3</v>
      </c>
      <c r="F4166" s="17">
        <v>1.5</v>
      </c>
      <c r="G4166" s="18">
        <v>2.0699999999999998</v>
      </c>
      <c r="H4166" s="9"/>
      <c r="I4166" s="9"/>
    </row>
    <row r="4167" spans="1:9" ht="15" customHeight="1" x14ac:dyDescent="0.25">
      <c r="A4167" s="19"/>
      <c r="B4167" s="20"/>
      <c r="C4167" s="21"/>
      <c r="D4167" s="21"/>
      <c r="E4167" s="21"/>
      <c r="F4167" s="21"/>
      <c r="G4167" s="22">
        <v>764.07</v>
      </c>
      <c r="H4167" s="9"/>
      <c r="I4167" s="9"/>
    </row>
    <row r="4168" spans="1:9" ht="9.9499999999999993" customHeight="1" x14ac:dyDescent="0.25">
      <c r="A4168" s="86"/>
      <c r="B4168" s="86"/>
      <c r="C4168" s="86"/>
      <c r="D4168" s="9"/>
      <c r="E4168" s="9"/>
      <c r="F4168" s="9"/>
      <c r="G4168" s="9"/>
      <c r="H4168" s="9"/>
      <c r="I4168" s="9"/>
    </row>
    <row r="4169" spans="1:9" ht="12" customHeight="1" x14ac:dyDescent="0.25">
      <c r="A4169" s="9"/>
      <c r="B4169" s="9"/>
      <c r="C4169" s="9"/>
      <c r="D4169" s="90" t="s">
        <v>4572</v>
      </c>
      <c r="E4169" s="90"/>
      <c r="F4169" s="90"/>
      <c r="G4169" s="90"/>
      <c r="H4169" s="90"/>
      <c r="I4169" s="90"/>
    </row>
    <row r="4170" spans="1:9" ht="9.9499999999999993" customHeight="1" x14ac:dyDescent="0.25">
      <c r="A4170" s="86"/>
      <c r="B4170" s="86"/>
      <c r="C4170" s="86"/>
      <c r="D4170" s="86"/>
      <c r="E4170" s="9"/>
      <c r="F4170" s="9"/>
      <c r="G4170" s="9"/>
      <c r="H4170" s="9"/>
      <c r="I4170" s="9"/>
    </row>
    <row r="4171" spans="1:9" ht="30.95" customHeight="1" x14ac:dyDescent="0.25">
      <c r="A4171" s="88" t="s">
        <v>2669</v>
      </c>
      <c r="B4171" s="88"/>
      <c r="C4171" s="88"/>
      <c r="D4171" s="88"/>
      <c r="E4171" s="88"/>
      <c r="F4171" s="88"/>
      <c r="G4171" s="88"/>
      <c r="H4171" s="88"/>
      <c r="I4171" s="88"/>
    </row>
    <row r="4172" spans="1:9" ht="15" customHeight="1" x14ac:dyDescent="0.25">
      <c r="A4172" s="89"/>
      <c r="B4172" s="89"/>
      <c r="C4172" s="14" t="s">
        <v>2076</v>
      </c>
      <c r="D4172" s="14" t="s">
        <v>2056</v>
      </c>
      <c r="E4172" s="14" t="s">
        <v>2058</v>
      </c>
      <c r="F4172" s="14" t="s">
        <v>2092</v>
      </c>
      <c r="G4172" s="14" t="s">
        <v>2086</v>
      </c>
      <c r="H4172" s="14" t="s">
        <v>2059</v>
      </c>
      <c r="I4172" s="9"/>
    </row>
    <row r="4173" spans="1:9" ht="18.95" customHeight="1" x14ac:dyDescent="0.25">
      <c r="A4173" s="15" t="s">
        <v>2087</v>
      </c>
      <c r="B4173" s="16" t="s">
        <v>2186</v>
      </c>
      <c r="C4173" s="17">
        <v>4471.92</v>
      </c>
      <c r="D4173" s="17">
        <v>0.1</v>
      </c>
      <c r="E4173" s="17">
        <v>1</v>
      </c>
      <c r="F4173" s="17">
        <v>30</v>
      </c>
      <c r="G4173" s="17">
        <v>1.5</v>
      </c>
      <c r="H4173" s="18">
        <v>20123.64</v>
      </c>
      <c r="I4173" s="9"/>
    </row>
    <row r="4174" spans="1:9" ht="18.95" customHeight="1" x14ac:dyDescent="0.25">
      <c r="A4174" s="15" t="s">
        <v>2089</v>
      </c>
      <c r="B4174" s="16" t="s">
        <v>2186</v>
      </c>
      <c r="C4174" s="17">
        <v>608.09</v>
      </c>
      <c r="D4174" s="17">
        <v>0.05</v>
      </c>
      <c r="E4174" s="17">
        <v>1</v>
      </c>
      <c r="F4174" s="17">
        <v>30</v>
      </c>
      <c r="G4174" s="17">
        <v>1.5</v>
      </c>
      <c r="H4174" s="18">
        <v>1368.2</v>
      </c>
      <c r="I4174" s="9"/>
    </row>
    <row r="4175" spans="1:9" ht="27" customHeight="1" x14ac:dyDescent="0.25">
      <c r="A4175" s="15" t="s">
        <v>2090</v>
      </c>
      <c r="B4175" s="16" t="s">
        <v>2186</v>
      </c>
      <c r="C4175" s="17">
        <v>4.5999999999999996</v>
      </c>
      <c r="D4175" s="17">
        <v>0.1</v>
      </c>
      <c r="E4175" s="17">
        <v>3</v>
      </c>
      <c r="F4175" s="17">
        <v>30</v>
      </c>
      <c r="G4175" s="17">
        <v>1.5</v>
      </c>
      <c r="H4175" s="18">
        <v>62.1</v>
      </c>
      <c r="I4175" s="9"/>
    </row>
    <row r="4176" spans="1:9" ht="15" customHeight="1" x14ac:dyDescent="0.25">
      <c r="A4176" s="19"/>
      <c r="B4176" s="20"/>
      <c r="C4176" s="21"/>
      <c r="D4176" s="21"/>
      <c r="E4176" s="21"/>
      <c r="F4176" s="21"/>
      <c r="G4176" s="21"/>
      <c r="H4176" s="22">
        <v>21553.94</v>
      </c>
      <c r="I4176" s="9"/>
    </row>
    <row r="4177" spans="1:9" ht="9.9499999999999993" customHeight="1" x14ac:dyDescent="0.25">
      <c r="A4177" s="86"/>
      <c r="B4177" s="86"/>
      <c r="C4177" s="86"/>
      <c r="D4177" s="9"/>
      <c r="E4177" s="9"/>
      <c r="F4177" s="9"/>
      <c r="G4177" s="9"/>
      <c r="H4177" s="9"/>
      <c r="I4177" s="9"/>
    </row>
    <row r="4178" spans="1:9" ht="12" customHeight="1" x14ac:dyDescent="0.25">
      <c r="A4178" s="9"/>
      <c r="B4178" s="9"/>
      <c r="C4178" s="9"/>
      <c r="D4178" s="90" t="s">
        <v>4573</v>
      </c>
      <c r="E4178" s="90"/>
      <c r="F4178" s="90"/>
      <c r="G4178" s="90"/>
      <c r="H4178" s="90"/>
      <c r="I4178" s="90"/>
    </row>
    <row r="4179" spans="1:9" ht="9.9499999999999993" customHeight="1" x14ac:dyDescent="0.25">
      <c r="A4179" s="86"/>
      <c r="B4179" s="86"/>
      <c r="C4179" s="86"/>
      <c r="D4179" s="86"/>
      <c r="E4179" s="9"/>
      <c r="F4179" s="9"/>
      <c r="G4179" s="9"/>
      <c r="H4179" s="9"/>
      <c r="I4179" s="9"/>
    </row>
    <row r="4180" spans="1:9" ht="42.95" customHeight="1" x14ac:dyDescent="0.25">
      <c r="A4180" s="88" t="s">
        <v>2670</v>
      </c>
      <c r="B4180" s="88"/>
      <c r="C4180" s="88"/>
      <c r="D4180" s="88"/>
      <c r="E4180" s="88"/>
      <c r="F4180" s="88"/>
      <c r="G4180" s="88"/>
      <c r="H4180" s="88"/>
      <c r="I4180" s="88"/>
    </row>
    <row r="4181" spans="1:9" ht="15" customHeight="1" x14ac:dyDescent="0.25">
      <c r="A4181" s="89"/>
      <c r="B4181" s="89"/>
      <c r="C4181" s="14" t="s">
        <v>2076</v>
      </c>
      <c r="D4181" s="14" t="s">
        <v>2056</v>
      </c>
      <c r="E4181" s="14" t="s">
        <v>2058</v>
      </c>
      <c r="F4181" s="14" t="s">
        <v>2092</v>
      </c>
      <c r="G4181" s="14" t="s">
        <v>2086</v>
      </c>
      <c r="H4181" s="14" t="s">
        <v>2059</v>
      </c>
      <c r="I4181" s="9"/>
    </row>
    <row r="4182" spans="1:9" ht="18.95" customHeight="1" x14ac:dyDescent="0.25">
      <c r="A4182" s="15" t="s">
        <v>2087</v>
      </c>
      <c r="B4182" s="16" t="s">
        <v>2186</v>
      </c>
      <c r="C4182" s="17">
        <v>4471.92</v>
      </c>
      <c r="D4182" s="17">
        <v>0.1</v>
      </c>
      <c r="E4182" s="17">
        <v>1</v>
      </c>
      <c r="F4182" s="17">
        <v>12</v>
      </c>
      <c r="G4182" s="17">
        <v>1.5</v>
      </c>
      <c r="H4182" s="18">
        <v>8049.46</v>
      </c>
      <c r="I4182" s="9"/>
    </row>
    <row r="4183" spans="1:9" ht="18.95" customHeight="1" x14ac:dyDescent="0.25">
      <c r="A4183" s="15" t="s">
        <v>2089</v>
      </c>
      <c r="B4183" s="16" t="s">
        <v>2186</v>
      </c>
      <c r="C4183" s="17">
        <v>608.09</v>
      </c>
      <c r="D4183" s="17">
        <v>0.1</v>
      </c>
      <c r="E4183" s="17">
        <v>1</v>
      </c>
      <c r="F4183" s="17">
        <v>12</v>
      </c>
      <c r="G4183" s="17">
        <v>1.5</v>
      </c>
      <c r="H4183" s="18">
        <v>1094.56</v>
      </c>
      <c r="I4183" s="9"/>
    </row>
    <row r="4184" spans="1:9" ht="27" customHeight="1" x14ac:dyDescent="0.25">
      <c r="A4184" s="15" t="s">
        <v>2090</v>
      </c>
      <c r="B4184" s="16" t="s">
        <v>2186</v>
      </c>
      <c r="C4184" s="17">
        <v>4.5999999999999996</v>
      </c>
      <c r="D4184" s="17">
        <v>0.1</v>
      </c>
      <c r="E4184" s="17">
        <v>3</v>
      </c>
      <c r="F4184" s="17">
        <v>12</v>
      </c>
      <c r="G4184" s="17">
        <v>1.5</v>
      </c>
      <c r="H4184" s="18">
        <v>24.84</v>
      </c>
      <c r="I4184" s="9"/>
    </row>
    <row r="4185" spans="1:9" ht="15" customHeight="1" x14ac:dyDescent="0.25">
      <c r="A4185" s="19"/>
      <c r="B4185" s="20"/>
      <c r="C4185" s="21"/>
      <c r="D4185" s="21"/>
      <c r="E4185" s="21"/>
      <c r="F4185" s="21"/>
      <c r="G4185" s="21"/>
      <c r="H4185" s="22">
        <v>9168.86</v>
      </c>
      <c r="I4185" s="9"/>
    </row>
    <row r="4186" spans="1:9" ht="9.9499999999999993" customHeight="1" x14ac:dyDescent="0.25">
      <c r="A4186" s="86"/>
      <c r="B4186" s="86"/>
      <c r="C4186" s="86"/>
      <c r="D4186" s="9"/>
      <c r="E4186" s="9"/>
      <c r="F4186" s="9"/>
      <c r="G4186" s="9"/>
      <c r="H4186" s="9"/>
      <c r="I4186" s="9"/>
    </row>
    <row r="4187" spans="1:9" ht="12" customHeight="1" x14ac:dyDescent="0.25">
      <c r="A4187" s="9"/>
      <c r="B4187" s="9"/>
      <c r="C4187" s="9"/>
      <c r="D4187" s="90" t="s">
        <v>4574</v>
      </c>
      <c r="E4187" s="90"/>
      <c r="F4187" s="90"/>
      <c r="G4187" s="90"/>
      <c r="H4187" s="90"/>
      <c r="I4187" s="90"/>
    </row>
    <row r="4188" spans="1:9" ht="9.9499999999999993" customHeight="1" x14ac:dyDescent="0.25">
      <c r="A4188" s="86"/>
      <c r="B4188" s="86"/>
      <c r="C4188" s="86"/>
      <c r="D4188" s="86"/>
      <c r="E4188" s="9"/>
      <c r="F4188" s="9"/>
      <c r="G4188" s="9"/>
      <c r="H4188" s="9"/>
      <c r="I4188" s="9"/>
    </row>
    <row r="4189" spans="1:9" ht="20.100000000000001" customHeight="1" x14ac:dyDescent="0.25">
      <c r="A4189" s="88" t="s">
        <v>2671</v>
      </c>
      <c r="B4189" s="88"/>
      <c r="C4189" s="88"/>
      <c r="D4189" s="88"/>
      <c r="E4189" s="88"/>
      <c r="F4189" s="88"/>
      <c r="G4189" s="88"/>
      <c r="H4189" s="88"/>
      <c r="I4189" s="88"/>
    </row>
    <row r="4190" spans="1:9" ht="15" customHeight="1" x14ac:dyDescent="0.25">
      <c r="A4190" s="89"/>
      <c r="B4190" s="89"/>
      <c r="C4190" s="14" t="s">
        <v>2076</v>
      </c>
      <c r="D4190" s="14" t="s">
        <v>2056</v>
      </c>
      <c r="E4190" s="14" t="s">
        <v>2086</v>
      </c>
      <c r="F4190" s="14" t="s">
        <v>2059</v>
      </c>
      <c r="G4190" s="9"/>
      <c r="H4190" s="9"/>
      <c r="I4190" s="9"/>
    </row>
    <row r="4191" spans="1:9" ht="18.95" customHeight="1" x14ac:dyDescent="0.25">
      <c r="A4191" s="15" t="s">
        <v>2096</v>
      </c>
      <c r="B4191" s="16" t="s">
        <v>2097</v>
      </c>
      <c r="C4191" s="17">
        <v>4471.92</v>
      </c>
      <c r="D4191" s="17">
        <v>0.1</v>
      </c>
      <c r="E4191" s="17">
        <v>1.5</v>
      </c>
      <c r="F4191" s="18">
        <v>670.79</v>
      </c>
      <c r="G4191" s="9"/>
      <c r="H4191" s="9"/>
      <c r="I4191" s="9"/>
    </row>
    <row r="4192" spans="1:9" ht="15" customHeight="1" x14ac:dyDescent="0.25">
      <c r="A4192" s="19"/>
      <c r="B4192" s="20"/>
      <c r="C4192" s="21"/>
      <c r="D4192" s="21"/>
      <c r="E4192" s="21"/>
      <c r="F4192" s="22">
        <v>670.79</v>
      </c>
      <c r="G4192" s="9"/>
      <c r="H4192" s="9"/>
      <c r="I4192" s="9"/>
    </row>
    <row r="4193" spans="1:9" ht="9.9499999999999993" customHeight="1" x14ac:dyDescent="0.25">
      <c r="A4193" s="86"/>
      <c r="B4193" s="86"/>
      <c r="C4193" s="86"/>
      <c r="D4193" s="9"/>
      <c r="E4193" s="9"/>
      <c r="F4193" s="9"/>
      <c r="G4193" s="9"/>
      <c r="H4193" s="9"/>
      <c r="I4193" s="9"/>
    </row>
    <row r="4194" spans="1:9" ht="12" customHeight="1" x14ac:dyDescent="0.25">
      <c r="A4194" s="9"/>
      <c r="B4194" s="9"/>
      <c r="C4194" s="9"/>
      <c r="D4194" s="90" t="s">
        <v>4565</v>
      </c>
      <c r="E4194" s="90"/>
      <c r="F4194" s="90"/>
      <c r="G4194" s="90"/>
      <c r="H4194" s="90"/>
      <c r="I4194" s="90"/>
    </row>
    <row r="4195" spans="1:9" ht="9.9499999999999993" customHeight="1" x14ac:dyDescent="0.25">
      <c r="A4195" s="86"/>
      <c r="B4195" s="86"/>
      <c r="C4195" s="86"/>
      <c r="D4195" s="86"/>
      <c r="E4195" s="9"/>
      <c r="F4195" s="9"/>
      <c r="G4195" s="9"/>
      <c r="H4195" s="9"/>
      <c r="I4195" s="9"/>
    </row>
    <row r="4196" spans="1:9" ht="30.95" customHeight="1" x14ac:dyDescent="0.25">
      <c r="A4196" s="88" t="s">
        <v>2672</v>
      </c>
      <c r="B4196" s="88"/>
      <c r="C4196" s="88"/>
      <c r="D4196" s="88"/>
      <c r="E4196" s="88"/>
      <c r="F4196" s="88"/>
      <c r="G4196" s="88"/>
      <c r="H4196" s="88"/>
      <c r="I4196" s="88"/>
    </row>
    <row r="4197" spans="1:9" ht="15" customHeight="1" x14ac:dyDescent="0.25">
      <c r="A4197" s="89"/>
      <c r="B4197" s="89"/>
      <c r="C4197" s="14" t="s">
        <v>2076</v>
      </c>
      <c r="D4197" s="14" t="s">
        <v>2079</v>
      </c>
      <c r="E4197" s="14" t="s">
        <v>2092</v>
      </c>
      <c r="F4197" s="14" t="s">
        <v>2086</v>
      </c>
      <c r="G4197" s="14" t="s">
        <v>2059</v>
      </c>
      <c r="H4197" s="9"/>
      <c r="I4197" s="9"/>
    </row>
    <row r="4198" spans="1:9" ht="27" customHeight="1" x14ac:dyDescent="0.25">
      <c r="A4198" s="15" t="s">
        <v>2099</v>
      </c>
      <c r="B4198" s="16" t="s">
        <v>2100</v>
      </c>
      <c r="C4198" s="17">
        <v>608.09</v>
      </c>
      <c r="D4198" s="17">
        <v>0.1</v>
      </c>
      <c r="E4198" s="17">
        <v>29.7</v>
      </c>
      <c r="F4198" s="17">
        <v>1.5</v>
      </c>
      <c r="G4198" s="18">
        <v>2709.04</v>
      </c>
      <c r="H4198" s="9"/>
      <c r="I4198" s="9"/>
    </row>
    <row r="4199" spans="1:9" ht="15" customHeight="1" x14ac:dyDescent="0.25">
      <c r="A4199" s="19"/>
      <c r="B4199" s="20"/>
      <c r="C4199" s="21"/>
      <c r="D4199" s="21"/>
      <c r="E4199" s="21"/>
      <c r="F4199" s="21"/>
      <c r="G4199" s="22">
        <v>2709.04</v>
      </c>
      <c r="H4199" s="9"/>
      <c r="I4199" s="9"/>
    </row>
    <row r="4200" spans="1:9" ht="9.9499999999999993" customHeight="1" x14ac:dyDescent="0.25">
      <c r="A4200" s="86"/>
      <c r="B4200" s="86"/>
      <c r="C4200" s="86"/>
      <c r="D4200" s="9"/>
      <c r="E4200" s="9"/>
      <c r="F4200" s="9"/>
      <c r="G4200" s="9"/>
      <c r="H4200" s="9"/>
      <c r="I4200" s="9"/>
    </row>
    <row r="4201" spans="1:9" ht="12" customHeight="1" x14ac:dyDescent="0.25">
      <c r="A4201" s="9"/>
      <c r="B4201" s="9"/>
      <c r="C4201" s="9"/>
      <c r="D4201" s="90" t="s">
        <v>4575</v>
      </c>
      <c r="E4201" s="90"/>
      <c r="F4201" s="90"/>
      <c r="G4201" s="90"/>
      <c r="H4201" s="90"/>
      <c r="I4201" s="90"/>
    </row>
    <row r="4202" spans="1:9" ht="9.9499999999999993" customHeight="1" x14ac:dyDescent="0.25">
      <c r="A4202" s="86"/>
      <c r="B4202" s="86"/>
      <c r="C4202" s="86"/>
      <c r="D4202" s="86"/>
      <c r="E4202" s="9"/>
      <c r="F4202" s="9"/>
      <c r="G4202" s="9"/>
      <c r="H4202" s="9"/>
      <c r="I4202" s="9"/>
    </row>
    <row r="4203" spans="1:9" ht="30.95" customHeight="1" x14ac:dyDescent="0.25">
      <c r="A4203" s="88" t="s">
        <v>2673</v>
      </c>
      <c r="B4203" s="88"/>
      <c r="C4203" s="88"/>
      <c r="D4203" s="88"/>
      <c r="E4203" s="88"/>
      <c r="F4203" s="88"/>
      <c r="G4203" s="88"/>
      <c r="H4203" s="88"/>
      <c r="I4203" s="88"/>
    </row>
    <row r="4204" spans="1:9" ht="15" customHeight="1" x14ac:dyDescent="0.25">
      <c r="A4204" s="89"/>
      <c r="B4204" s="89"/>
      <c r="C4204" s="14" t="s">
        <v>2076</v>
      </c>
      <c r="D4204" s="14" t="s">
        <v>2079</v>
      </c>
      <c r="E4204" s="14" t="s">
        <v>2059</v>
      </c>
      <c r="F4204" s="9"/>
      <c r="G4204" s="9"/>
      <c r="H4204" s="9"/>
      <c r="I4204" s="9"/>
    </row>
    <row r="4205" spans="1:9" ht="18.95" customHeight="1" x14ac:dyDescent="0.25">
      <c r="A4205" s="15" t="s">
        <v>2080</v>
      </c>
      <c r="B4205" s="16" t="s">
        <v>2081</v>
      </c>
      <c r="C4205" s="17">
        <v>608.09</v>
      </c>
      <c r="D4205" s="17">
        <v>0.1</v>
      </c>
      <c r="E4205" s="18">
        <v>60.81</v>
      </c>
      <c r="F4205" s="9"/>
      <c r="G4205" s="9"/>
      <c r="H4205" s="9"/>
      <c r="I4205" s="9"/>
    </row>
    <row r="4206" spans="1:9" ht="15" customHeight="1" x14ac:dyDescent="0.25">
      <c r="A4206" s="19"/>
      <c r="B4206" s="20"/>
      <c r="C4206" s="21"/>
      <c r="D4206" s="21"/>
      <c r="E4206" s="22">
        <v>60.81</v>
      </c>
      <c r="F4206" s="9"/>
      <c r="G4206" s="9"/>
      <c r="H4206" s="9"/>
      <c r="I4206" s="9"/>
    </row>
    <row r="4207" spans="1:9" ht="9.9499999999999993" customHeight="1" x14ac:dyDescent="0.25">
      <c r="A4207" s="86"/>
      <c r="B4207" s="86"/>
      <c r="C4207" s="86"/>
      <c r="D4207" s="9"/>
      <c r="E4207" s="9"/>
      <c r="F4207" s="9"/>
      <c r="G4207" s="9"/>
      <c r="H4207" s="9"/>
      <c r="I4207" s="9"/>
    </row>
    <row r="4208" spans="1:9" ht="12" customHeight="1" x14ac:dyDescent="0.25">
      <c r="A4208" s="9"/>
      <c r="B4208" s="9"/>
      <c r="C4208" s="9"/>
      <c r="D4208" s="90" t="s">
        <v>4571</v>
      </c>
      <c r="E4208" s="90"/>
      <c r="F4208" s="90"/>
      <c r="G4208" s="90"/>
      <c r="H4208" s="90"/>
      <c r="I4208" s="90"/>
    </row>
    <row r="4209" spans="1:9" ht="9.9499999999999993" customHeight="1" x14ac:dyDescent="0.25">
      <c r="A4209" s="86"/>
      <c r="B4209" s="86"/>
      <c r="C4209" s="86"/>
      <c r="D4209" s="86"/>
      <c r="E4209" s="9"/>
      <c r="F4209" s="9"/>
      <c r="G4209" s="9"/>
      <c r="H4209" s="9"/>
      <c r="I4209" s="9"/>
    </row>
    <row r="4210" spans="1:9" ht="30.95" customHeight="1" x14ac:dyDescent="0.25">
      <c r="A4210" s="88" t="s">
        <v>2674</v>
      </c>
      <c r="B4210" s="88"/>
      <c r="C4210" s="88"/>
      <c r="D4210" s="88"/>
      <c r="E4210" s="88"/>
      <c r="F4210" s="88"/>
      <c r="G4210" s="88"/>
      <c r="H4210" s="88"/>
      <c r="I4210" s="88"/>
    </row>
    <row r="4211" spans="1:9" ht="15" customHeight="1" x14ac:dyDescent="0.25">
      <c r="A4211" s="89"/>
      <c r="B4211" s="89"/>
      <c r="C4211" s="14" t="s">
        <v>2076</v>
      </c>
      <c r="D4211" s="14" t="s">
        <v>2059</v>
      </c>
      <c r="E4211" s="9"/>
      <c r="F4211" s="9"/>
      <c r="G4211" s="9"/>
      <c r="H4211" s="9"/>
      <c r="I4211" s="9"/>
    </row>
    <row r="4212" spans="1:9" ht="18.95" customHeight="1" x14ac:dyDescent="0.25">
      <c r="A4212" s="15" t="s">
        <v>2170</v>
      </c>
      <c r="B4212" s="16" t="s">
        <v>2076</v>
      </c>
      <c r="C4212" s="17">
        <v>608.09</v>
      </c>
      <c r="D4212" s="18">
        <v>608.09</v>
      </c>
      <c r="E4212" s="9"/>
      <c r="F4212" s="9"/>
      <c r="G4212" s="9"/>
      <c r="H4212" s="9"/>
      <c r="I4212" s="9"/>
    </row>
    <row r="4213" spans="1:9" ht="15" customHeight="1" x14ac:dyDescent="0.25">
      <c r="A4213" s="19"/>
      <c r="B4213" s="20"/>
      <c r="C4213" s="21"/>
      <c r="D4213" s="22">
        <v>608.09</v>
      </c>
      <c r="E4213" s="9"/>
      <c r="F4213" s="9"/>
      <c r="G4213" s="9"/>
      <c r="H4213" s="9"/>
      <c r="I4213" s="9"/>
    </row>
    <row r="4214" spans="1:9" ht="9.9499999999999993" customHeight="1" x14ac:dyDescent="0.25">
      <c r="A4214" s="86"/>
      <c r="B4214" s="86"/>
      <c r="C4214" s="86"/>
      <c r="D4214" s="9"/>
      <c r="E4214" s="9"/>
      <c r="F4214" s="9"/>
      <c r="G4214" s="9"/>
      <c r="H4214" s="9"/>
      <c r="I4214" s="9"/>
    </row>
    <row r="4215" spans="1:9" ht="12" customHeight="1" x14ac:dyDescent="0.25">
      <c r="A4215" s="9"/>
      <c r="B4215" s="9"/>
      <c r="C4215" s="9"/>
      <c r="D4215" s="90" t="s">
        <v>4576</v>
      </c>
      <c r="E4215" s="90"/>
      <c r="F4215" s="90"/>
      <c r="G4215" s="90"/>
      <c r="H4215" s="90"/>
      <c r="I4215" s="90"/>
    </row>
    <row r="4216" spans="1:9" ht="9.9499999999999993" customHeight="1" x14ac:dyDescent="0.25">
      <c r="A4216" s="86"/>
      <c r="B4216" s="86"/>
      <c r="C4216" s="86"/>
      <c r="D4216" s="86"/>
      <c r="E4216" s="9"/>
      <c r="F4216" s="9"/>
      <c r="G4216" s="9"/>
      <c r="H4216" s="9"/>
      <c r="I4216" s="9"/>
    </row>
    <row r="4217" spans="1:9" ht="42.95" customHeight="1" x14ac:dyDescent="0.25">
      <c r="A4217" s="88" t="s">
        <v>2675</v>
      </c>
      <c r="B4217" s="88"/>
      <c r="C4217" s="88"/>
      <c r="D4217" s="88"/>
      <c r="E4217" s="88"/>
      <c r="F4217" s="88"/>
      <c r="G4217" s="88"/>
      <c r="H4217" s="88"/>
      <c r="I4217" s="88"/>
    </row>
    <row r="4218" spans="1:9" ht="15" customHeight="1" x14ac:dyDescent="0.25">
      <c r="A4218" s="89"/>
      <c r="B4218" s="89"/>
      <c r="C4218" s="14" t="s">
        <v>2069</v>
      </c>
      <c r="D4218" s="14" t="s">
        <v>2058</v>
      </c>
      <c r="E4218" s="14" t="s">
        <v>2059</v>
      </c>
      <c r="F4218" s="9"/>
      <c r="G4218" s="9"/>
      <c r="H4218" s="9"/>
      <c r="I4218" s="9"/>
    </row>
    <row r="4219" spans="1:9" ht="12.95" customHeight="1" x14ac:dyDescent="0.25">
      <c r="A4219" s="15"/>
      <c r="B4219" s="16" t="s">
        <v>2104</v>
      </c>
      <c r="C4219" s="17">
        <v>611.66</v>
      </c>
      <c r="D4219" s="17">
        <v>1</v>
      </c>
      <c r="E4219" s="18">
        <v>611.66</v>
      </c>
      <c r="F4219" s="9"/>
      <c r="G4219" s="9"/>
      <c r="H4219" s="9"/>
      <c r="I4219" s="9"/>
    </row>
    <row r="4220" spans="1:9" ht="15" customHeight="1" x14ac:dyDescent="0.25">
      <c r="A4220" s="19"/>
      <c r="B4220" s="20"/>
      <c r="C4220" s="21"/>
      <c r="D4220" s="21"/>
      <c r="E4220" s="22">
        <v>611.66</v>
      </c>
      <c r="F4220" s="9"/>
      <c r="G4220" s="9"/>
      <c r="H4220" s="9"/>
      <c r="I4220" s="9"/>
    </row>
    <row r="4221" spans="1:9" ht="9.9499999999999993" customHeight="1" x14ac:dyDescent="0.25">
      <c r="A4221" s="86"/>
      <c r="B4221" s="86"/>
      <c r="C4221" s="86"/>
      <c r="D4221" s="9"/>
      <c r="E4221" s="9"/>
      <c r="F4221" s="9"/>
      <c r="G4221" s="9"/>
      <c r="H4221" s="9"/>
      <c r="I4221" s="9"/>
    </row>
    <row r="4222" spans="1:9" ht="12" customHeight="1" x14ac:dyDescent="0.25">
      <c r="A4222" s="9"/>
      <c r="B4222" s="9"/>
      <c r="C4222" s="9"/>
      <c r="D4222" s="90" t="s">
        <v>4577</v>
      </c>
      <c r="E4222" s="90"/>
      <c r="F4222" s="90"/>
      <c r="G4222" s="90"/>
      <c r="H4222" s="90"/>
      <c r="I4222" s="90"/>
    </row>
    <row r="4223" spans="1:9" ht="9.9499999999999993" customHeight="1" x14ac:dyDescent="0.25">
      <c r="A4223" s="86"/>
      <c r="B4223" s="86"/>
      <c r="C4223" s="86"/>
      <c r="D4223" s="86"/>
      <c r="E4223" s="9"/>
      <c r="F4223" s="9"/>
      <c r="G4223" s="9"/>
      <c r="H4223" s="9"/>
      <c r="I4223" s="9"/>
    </row>
    <row r="4224" spans="1:9" ht="30.95" customHeight="1" x14ac:dyDescent="0.25">
      <c r="A4224" s="88" t="s">
        <v>2676</v>
      </c>
      <c r="B4224" s="88"/>
      <c r="C4224" s="88"/>
      <c r="D4224" s="88"/>
      <c r="E4224" s="88"/>
      <c r="F4224" s="88"/>
      <c r="G4224" s="88"/>
      <c r="H4224" s="88"/>
      <c r="I4224" s="88"/>
    </row>
    <row r="4225" spans="1:9" ht="15" customHeight="1" x14ac:dyDescent="0.25">
      <c r="A4225" s="89"/>
      <c r="B4225" s="89"/>
      <c r="C4225" s="14" t="s">
        <v>2069</v>
      </c>
      <c r="D4225" s="14" t="s">
        <v>2058</v>
      </c>
      <c r="E4225" s="14" t="s">
        <v>2059</v>
      </c>
      <c r="F4225" s="9"/>
      <c r="G4225" s="9"/>
      <c r="H4225" s="9"/>
      <c r="I4225" s="9"/>
    </row>
    <row r="4226" spans="1:9" ht="12.95" customHeight="1" x14ac:dyDescent="0.25">
      <c r="A4226" s="15"/>
      <c r="B4226" s="16" t="s">
        <v>2104</v>
      </c>
      <c r="C4226" s="17">
        <v>611.66</v>
      </c>
      <c r="D4226" s="17">
        <v>1</v>
      </c>
      <c r="E4226" s="18">
        <v>611.66</v>
      </c>
      <c r="F4226" s="9"/>
      <c r="G4226" s="9"/>
      <c r="H4226" s="9"/>
      <c r="I4226" s="9"/>
    </row>
    <row r="4227" spans="1:9" ht="15" customHeight="1" x14ac:dyDescent="0.25">
      <c r="A4227" s="19"/>
      <c r="B4227" s="20"/>
      <c r="C4227" s="21"/>
      <c r="D4227" s="21"/>
      <c r="E4227" s="22">
        <v>611.66</v>
      </c>
      <c r="F4227" s="9"/>
      <c r="G4227" s="9"/>
      <c r="H4227" s="9"/>
      <c r="I4227" s="9"/>
    </row>
    <row r="4228" spans="1:9" ht="9.9499999999999993" customHeight="1" x14ac:dyDescent="0.25">
      <c r="A4228" s="86"/>
      <c r="B4228" s="86"/>
      <c r="C4228" s="86"/>
      <c r="D4228" s="9"/>
      <c r="E4228" s="9"/>
      <c r="F4228" s="9"/>
      <c r="G4228" s="9"/>
      <c r="H4228" s="9"/>
      <c r="I4228" s="9"/>
    </row>
    <row r="4229" spans="1:9" ht="12" customHeight="1" x14ac:dyDescent="0.25">
      <c r="A4229" s="9"/>
      <c r="B4229" s="9"/>
      <c r="C4229" s="9"/>
      <c r="D4229" s="90" t="s">
        <v>4577</v>
      </c>
      <c r="E4229" s="90"/>
      <c r="F4229" s="90"/>
      <c r="G4229" s="90"/>
      <c r="H4229" s="90"/>
      <c r="I4229" s="90"/>
    </row>
    <row r="4230" spans="1:9" ht="9.9499999999999993" customHeight="1" x14ac:dyDescent="0.25">
      <c r="A4230" s="86"/>
      <c r="B4230" s="86"/>
      <c r="C4230" s="86"/>
      <c r="D4230" s="86"/>
      <c r="E4230" s="9"/>
      <c r="F4230" s="9"/>
      <c r="G4230" s="9"/>
      <c r="H4230" s="9"/>
      <c r="I4230" s="9"/>
    </row>
    <row r="4231" spans="1:9" ht="42.95" customHeight="1" x14ac:dyDescent="0.25">
      <c r="A4231" s="88" t="s">
        <v>2677</v>
      </c>
      <c r="B4231" s="88"/>
      <c r="C4231" s="88"/>
      <c r="D4231" s="88"/>
      <c r="E4231" s="88"/>
      <c r="F4231" s="88"/>
      <c r="G4231" s="88"/>
      <c r="H4231" s="88"/>
      <c r="I4231" s="88"/>
    </row>
    <row r="4232" spans="1:9" ht="15" customHeight="1" x14ac:dyDescent="0.25">
      <c r="A4232" s="89"/>
      <c r="B4232" s="89"/>
      <c r="C4232" s="14" t="s">
        <v>2058</v>
      </c>
      <c r="D4232" s="14" t="s">
        <v>2059</v>
      </c>
      <c r="E4232" s="9"/>
      <c r="F4232" s="9"/>
      <c r="G4232" s="9"/>
      <c r="H4232" s="9"/>
      <c r="I4232" s="9"/>
    </row>
    <row r="4233" spans="1:9" ht="12.95" customHeight="1" x14ac:dyDescent="0.25">
      <c r="A4233" s="15"/>
      <c r="B4233" s="16" t="s">
        <v>2058</v>
      </c>
      <c r="C4233" s="17">
        <v>3</v>
      </c>
      <c r="D4233" s="18">
        <v>3</v>
      </c>
      <c r="E4233" s="9"/>
      <c r="F4233" s="9"/>
      <c r="G4233" s="9"/>
      <c r="H4233" s="9"/>
      <c r="I4233" s="9"/>
    </row>
    <row r="4234" spans="1:9" ht="15" customHeight="1" x14ac:dyDescent="0.25">
      <c r="A4234" s="19"/>
      <c r="B4234" s="20"/>
      <c r="C4234" s="21"/>
      <c r="D4234" s="22">
        <v>3</v>
      </c>
      <c r="E4234" s="9"/>
      <c r="F4234" s="9"/>
      <c r="G4234" s="9"/>
      <c r="H4234" s="9"/>
      <c r="I4234" s="9"/>
    </row>
    <row r="4235" spans="1:9" ht="9.9499999999999993" customHeight="1" x14ac:dyDescent="0.25">
      <c r="A4235" s="86"/>
      <c r="B4235" s="86"/>
      <c r="C4235" s="86"/>
      <c r="D4235" s="9"/>
      <c r="E4235" s="9"/>
      <c r="F4235" s="9"/>
      <c r="G4235" s="9"/>
      <c r="H4235" s="9"/>
      <c r="I4235" s="9"/>
    </row>
    <row r="4236" spans="1:9" ht="12" customHeight="1" x14ac:dyDescent="0.25">
      <c r="A4236" s="9"/>
      <c r="B4236" s="9"/>
      <c r="C4236" s="9"/>
      <c r="D4236" s="90" t="s">
        <v>4295</v>
      </c>
      <c r="E4236" s="90"/>
      <c r="F4236" s="90"/>
      <c r="G4236" s="90"/>
      <c r="H4236" s="90"/>
      <c r="I4236" s="90"/>
    </row>
    <row r="4237" spans="1:9" ht="9.9499999999999993" customHeight="1" x14ac:dyDescent="0.25">
      <c r="A4237" s="86"/>
      <c r="B4237" s="86"/>
      <c r="C4237" s="86"/>
      <c r="D4237" s="86"/>
      <c r="E4237" s="9"/>
      <c r="F4237" s="9"/>
      <c r="G4237" s="9"/>
      <c r="H4237" s="9"/>
      <c r="I4237" s="9"/>
    </row>
    <row r="4238" spans="1:9" ht="30.95" customHeight="1" x14ac:dyDescent="0.25">
      <c r="A4238" s="88" t="s">
        <v>2678</v>
      </c>
      <c r="B4238" s="88"/>
      <c r="C4238" s="88"/>
      <c r="D4238" s="88"/>
      <c r="E4238" s="88"/>
      <c r="F4238" s="88"/>
      <c r="G4238" s="88"/>
      <c r="H4238" s="88"/>
      <c r="I4238" s="88"/>
    </row>
    <row r="4239" spans="1:9" ht="15" customHeight="1" x14ac:dyDescent="0.25">
      <c r="A4239" s="89"/>
      <c r="B4239" s="89"/>
      <c r="C4239" s="14" t="s">
        <v>2076</v>
      </c>
      <c r="D4239" s="14" t="s">
        <v>2059</v>
      </c>
      <c r="E4239" s="9"/>
      <c r="F4239" s="9"/>
      <c r="G4239" s="9"/>
      <c r="H4239" s="9"/>
      <c r="I4239" s="9"/>
    </row>
    <row r="4240" spans="1:9" ht="12.95" customHeight="1" x14ac:dyDescent="0.25">
      <c r="A4240" s="15" t="s">
        <v>2108</v>
      </c>
      <c r="B4240" s="16" t="s">
        <v>2076</v>
      </c>
      <c r="C4240" s="17">
        <v>608.09</v>
      </c>
      <c r="D4240" s="18">
        <v>608.09</v>
      </c>
      <c r="E4240" s="9"/>
      <c r="F4240" s="9"/>
      <c r="G4240" s="9"/>
      <c r="H4240" s="9"/>
      <c r="I4240" s="9"/>
    </row>
    <row r="4241" spans="1:9" ht="15" customHeight="1" x14ac:dyDescent="0.25">
      <c r="A4241" s="19"/>
      <c r="B4241" s="20"/>
      <c r="C4241" s="21"/>
      <c r="D4241" s="22">
        <v>608.09</v>
      </c>
      <c r="E4241" s="9"/>
      <c r="F4241" s="9"/>
      <c r="G4241" s="9"/>
      <c r="H4241" s="9"/>
      <c r="I4241" s="9"/>
    </row>
    <row r="4242" spans="1:9" ht="9.9499999999999993" customHeight="1" x14ac:dyDescent="0.25">
      <c r="A4242" s="86"/>
      <c r="B4242" s="86"/>
      <c r="C4242" s="86"/>
      <c r="D4242" s="9"/>
      <c r="E4242" s="9"/>
      <c r="F4242" s="9"/>
      <c r="G4242" s="9"/>
      <c r="H4242" s="9"/>
      <c r="I4242" s="9"/>
    </row>
    <row r="4243" spans="1:9" ht="12" customHeight="1" x14ac:dyDescent="0.25">
      <c r="A4243" s="9"/>
      <c r="B4243" s="9"/>
      <c r="C4243" s="9"/>
      <c r="D4243" s="90" t="s">
        <v>4576</v>
      </c>
      <c r="E4243" s="90"/>
      <c r="F4243" s="90"/>
      <c r="G4243" s="90"/>
      <c r="H4243" s="90"/>
      <c r="I4243" s="90"/>
    </row>
    <row r="4244" spans="1:9" ht="9.9499999999999993" customHeight="1" x14ac:dyDescent="0.25">
      <c r="A4244" s="86"/>
      <c r="B4244" s="86"/>
      <c r="C4244" s="86"/>
      <c r="D4244" s="86"/>
      <c r="E4244" s="9"/>
      <c r="F4244" s="9"/>
      <c r="G4244" s="9"/>
      <c r="H4244" s="9"/>
      <c r="I4244" s="9"/>
    </row>
    <row r="4245" spans="1:9" ht="42.95" customHeight="1" x14ac:dyDescent="0.25">
      <c r="A4245" s="88" t="s">
        <v>2679</v>
      </c>
      <c r="B4245" s="88"/>
      <c r="C4245" s="88"/>
      <c r="D4245" s="88"/>
      <c r="E4245" s="88"/>
      <c r="F4245" s="88"/>
      <c r="G4245" s="88"/>
      <c r="H4245" s="88"/>
      <c r="I4245" s="88"/>
    </row>
    <row r="4246" spans="1:9" ht="15" customHeight="1" x14ac:dyDescent="0.25">
      <c r="A4246" s="89"/>
      <c r="B4246" s="89"/>
      <c r="C4246" s="14" t="s">
        <v>2058</v>
      </c>
      <c r="D4246" s="14" t="s">
        <v>2059</v>
      </c>
      <c r="E4246" s="9"/>
      <c r="F4246" s="9"/>
      <c r="G4246" s="9"/>
      <c r="H4246" s="9"/>
      <c r="I4246" s="9"/>
    </row>
    <row r="4247" spans="1:9" ht="12.95" customHeight="1" x14ac:dyDescent="0.25">
      <c r="A4247" s="15"/>
      <c r="B4247" s="16" t="s">
        <v>2058</v>
      </c>
      <c r="C4247" s="17">
        <v>2</v>
      </c>
      <c r="D4247" s="18">
        <v>2</v>
      </c>
      <c r="E4247" s="9"/>
      <c r="F4247" s="9"/>
      <c r="G4247" s="9"/>
      <c r="H4247" s="9"/>
      <c r="I4247" s="9"/>
    </row>
    <row r="4248" spans="1:9" ht="15" customHeight="1" x14ac:dyDescent="0.25">
      <c r="A4248" s="19"/>
      <c r="B4248" s="20"/>
      <c r="C4248" s="21"/>
      <c r="D4248" s="22">
        <v>2</v>
      </c>
      <c r="E4248" s="9"/>
      <c r="F4248" s="9"/>
      <c r="G4248" s="9"/>
      <c r="H4248" s="9"/>
      <c r="I4248" s="9"/>
    </row>
    <row r="4249" spans="1:9" ht="9.9499999999999993" customHeight="1" x14ac:dyDescent="0.25">
      <c r="A4249" s="86"/>
      <c r="B4249" s="86"/>
      <c r="C4249" s="86"/>
      <c r="D4249" s="9"/>
      <c r="E4249" s="9"/>
      <c r="F4249" s="9"/>
      <c r="G4249" s="9"/>
      <c r="H4249" s="9"/>
      <c r="I4249" s="9"/>
    </row>
    <row r="4250" spans="1:9" ht="12" customHeight="1" x14ac:dyDescent="0.25">
      <c r="A4250" s="9"/>
      <c r="B4250" s="9"/>
      <c r="C4250" s="9"/>
      <c r="D4250" s="90" t="s">
        <v>4257</v>
      </c>
      <c r="E4250" s="90"/>
      <c r="F4250" s="90"/>
      <c r="G4250" s="90"/>
      <c r="H4250" s="90"/>
      <c r="I4250" s="90"/>
    </row>
    <row r="4251" spans="1:9" ht="9.9499999999999993" customHeight="1" x14ac:dyDescent="0.25">
      <c r="A4251" s="86"/>
      <c r="B4251" s="86"/>
      <c r="C4251" s="86"/>
      <c r="D4251" s="86"/>
      <c r="E4251" s="9"/>
      <c r="F4251" s="9"/>
      <c r="G4251" s="9"/>
      <c r="H4251" s="9"/>
      <c r="I4251" s="9"/>
    </row>
    <row r="4252" spans="1:9" ht="30.95" customHeight="1" x14ac:dyDescent="0.25">
      <c r="A4252" s="88" t="s">
        <v>2680</v>
      </c>
      <c r="B4252" s="88"/>
      <c r="C4252" s="88"/>
      <c r="D4252" s="88"/>
      <c r="E4252" s="88"/>
      <c r="F4252" s="88"/>
      <c r="G4252" s="88"/>
      <c r="H4252" s="88"/>
      <c r="I4252" s="88"/>
    </row>
    <row r="4253" spans="1:9" ht="15" customHeight="1" x14ac:dyDescent="0.25">
      <c r="A4253" s="89"/>
      <c r="B4253" s="89"/>
      <c r="C4253" s="14" t="s">
        <v>2076</v>
      </c>
      <c r="D4253" s="14" t="s">
        <v>2058</v>
      </c>
      <c r="E4253" s="14" t="s">
        <v>2059</v>
      </c>
      <c r="F4253" s="9"/>
      <c r="G4253" s="9"/>
      <c r="H4253" s="9"/>
      <c r="I4253" s="9"/>
    </row>
    <row r="4254" spans="1:9" ht="18.95" customHeight="1" x14ac:dyDescent="0.25">
      <c r="A4254" s="15" t="s">
        <v>2110</v>
      </c>
      <c r="B4254" s="16" t="s">
        <v>2111</v>
      </c>
      <c r="C4254" s="17">
        <v>0.16</v>
      </c>
      <c r="D4254" s="17">
        <v>69</v>
      </c>
      <c r="E4254" s="18">
        <v>11.04</v>
      </c>
      <c r="F4254" s="9"/>
      <c r="G4254" s="9"/>
      <c r="H4254" s="9"/>
      <c r="I4254" s="9"/>
    </row>
    <row r="4255" spans="1:9" ht="15" customHeight="1" x14ac:dyDescent="0.25">
      <c r="A4255" s="19"/>
      <c r="B4255" s="20"/>
      <c r="C4255" s="21"/>
      <c r="D4255" s="21"/>
      <c r="E4255" s="22">
        <v>11.04</v>
      </c>
      <c r="F4255" s="9"/>
      <c r="G4255" s="9"/>
      <c r="H4255" s="9"/>
      <c r="I4255" s="9"/>
    </row>
    <row r="4256" spans="1:9" ht="9.9499999999999993" customHeight="1" x14ac:dyDescent="0.25">
      <c r="A4256" s="86"/>
      <c r="B4256" s="86"/>
      <c r="C4256" s="86"/>
      <c r="D4256" s="9"/>
      <c r="E4256" s="9"/>
      <c r="F4256" s="9"/>
      <c r="G4256" s="9"/>
      <c r="H4256" s="9"/>
      <c r="I4256" s="9"/>
    </row>
    <row r="4257" spans="1:9" ht="12" customHeight="1" x14ac:dyDescent="0.25">
      <c r="A4257" s="9"/>
      <c r="B4257" s="9"/>
      <c r="C4257" s="9"/>
      <c r="D4257" s="90" t="s">
        <v>4296</v>
      </c>
      <c r="E4257" s="90"/>
      <c r="F4257" s="90"/>
      <c r="G4257" s="90"/>
      <c r="H4257" s="90"/>
      <c r="I4257" s="90"/>
    </row>
    <row r="4258" spans="1:9" ht="9.9499999999999993" customHeight="1" x14ac:dyDescent="0.25">
      <c r="A4258" s="86"/>
      <c r="B4258" s="86"/>
      <c r="C4258" s="86"/>
      <c r="D4258" s="86"/>
      <c r="E4258" s="9"/>
      <c r="F4258" s="9"/>
      <c r="G4258" s="9"/>
      <c r="H4258" s="9"/>
      <c r="I4258" s="9"/>
    </row>
    <row r="4259" spans="1:9" ht="30.95" customHeight="1" x14ac:dyDescent="0.25">
      <c r="A4259" s="88" t="s">
        <v>2681</v>
      </c>
      <c r="B4259" s="88"/>
      <c r="C4259" s="88"/>
      <c r="D4259" s="88"/>
      <c r="E4259" s="88"/>
      <c r="F4259" s="88"/>
      <c r="G4259" s="88"/>
      <c r="H4259" s="88"/>
      <c r="I4259" s="88"/>
    </row>
    <row r="4260" spans="1:9" ht="15" customHeight="1" x14ac:dyDescent="0.25">
      <c r="A4260" s="89"/>
      <c r="B4260" s="89"/>
      <c r="C4260" s="14" t="s">
        <v>2058</v>
      </c>
      <c r="D4260" s="14" t="s">
        <v>2059</v>
      </c>
      <c r="E4260" s="9"/>
      <c r="F4260" s="9"/>
      <c r="G4260" s="9"/>
      <c r="H4260" s="9"/>
      <c r="I4260" s="9"/>
    </row>
    <row r="4261" spans="1:9" ht="12.95" customHeight="1" x14ac:dyDescent="0.25">
      <c r="A4261" s="15"/>
      <c r="B4261" s="16" t="s">
        <v>2058</v>
      </c>
      <c r="C4261" s="17">
        <v>8</v>
      </c>
      <c r="D4261" s="18">
        <v>8</v>
      </c>
      <c r="E4261" s="9"/>
      <c r="F4261" s="9"/>
      <c r="G4261" s="9"/>
      <c r="H4261" s="9"/>
      <c r="I4261" s="9"/>
    </row>
    <row r="4262" spans="1:9" ht="15" customHeight="1" x14ac:dyDescent="0.25">
      <c r="A4262" s="19"/>
      <c r="B4262" s="20"/>
      <c r="C4262" s="21"/>
      <c r="D4262" s="22">
        <v>8</v>
      </c>
      <c r="E4262" s="9"/>
      <c r="F4262" s="9"/>
      <c r="G4262" s="9"/>
      <c r="H4262" s="9"/>
      <c r="I4262" s="9"/>
    </row>
    <row r="4263" spans="1:9" ht="9.9499999999999993" customHeight="1" x14ac:dyDescent="0.25">
      <c r="A4263" s="86"/>
      <c r="B4263" s="86"/>
      <c r="C4263" s="86"/>
      <c r="D4263" s="9"/>
      <c r="E4263" s="9"/>
      <c r="F4263" s="9"/>
      <c r="G4263" s="9"/>
      <c r="H4263" s="9"/>
      <c r="I4263" s="9"/>
    </row>
    <row r="4264" spans="1:9" ht="12" customHeight="1" x14ac:dyDescent="0.25">
      <c r="A4264" s="9"/>
      <c r="B4264" s="9"/>
      <c r="C4264" s="9"/>
      <c r="D4264" s="90" t="s">
        <v>4258</v>
      </c>
      <c r="E4264" s="90"/>
      <c r="F4264" s="90"/>
      <c r="G4264" s="90"/>
      <c r="H4264" s="90"/>
      <c r="I4264" s="90"/>
    </row>
    <row r="4265" spans="1:9" ht="9.9499999999999993" customHeight="1" x14ac:dyDescent="0.25">
      <c r="A4265" s="86"/>
      <c r="B4265" s="86"/>
      <c r="C4265" s="86"/>
      <c r="D4265" s="86"/>
      <c r="E4265" s="9"/>
      <c r="F4265" s="9"/>
      <c r="G4265" s="9"/>
      <c r="H4265" s="9"/>
      <c r="I4265" s="9"/>
    </row>
    <row r="4266" spans="1:9" ht="20.100000000000001" customHeight="1" x14ac:dyDescent="0.25">
      <c r="A4266" s="88" t="s">
        <v>2682</v>
      </c>
      <c r="B4266" s="88"/>
      <c r="C4266" s="88"/>
      <c r="D4266" s="88"/>
      <c r="E4266" s="88"/>
      <c r="F4266" s="88"/>
      <c r="G4266" s="88"/>
      <c r="H4266" s="88"/>
      <c r="I4266" s="88"/>
    </row>
    <row r="4267" spans="1:9" ht="15" customHeight="1" x14ac:dyDescent="0.25">
      <c r="A4267" s="89"/>
      <c r="B4267" s="89"/>
      <c r="C4267" s="14" t="s">
        <v>2076</v>
      </c>
      <c r="D4267" s="14" t="s">
        <v>2059</v>
      </c>
      <c r="E4267" s="9"/>
      <c r="F4267" s="9"/>
      <c r="G4267" s="9"/>
      <c r="H4267" s="9"/>
      <c r="I4267" s="9"/>
    </row>
    <row r="4268" spans="1:9" ht="12.95" customHeight="1" x14ac:dyDescent="0.25">
      <c r="A4268" s="15"/>
      <c r="B4268" s="16" t="s">
        <v>2076</v>
      </c>
      <c r="C4268" s="17">
        <v>352.09</v>
      </c>
      <c r="D4268" s="18">
        <v>352.09</v>
      </c>
      <c r="E4268" s="9"/>
      <c r="F4268" s="9"/>
      <c r="G4268" s="9"/>
      <c r="H4268" s="9"/>
      <c r="I4268" s="9"/>
    </row>
    <row r="4269" spans="1:9" ht="15" customHeight="1" x14ac:dyDescent="0.25">
      <c r="A4269" s="19"/>
      <c r="B4269" s="20"/>
      <c r="C4269" s="21"/>
      <c r="D4269" s="22">
        <v>352.09</v>
      </c>
      <c r="E4269" s="9"/>
      <c r="F4269" s="9"/>
      <c r="G4269" s="9"/>
      <c r="H4269" s="9"/>
      <c r="I4269" s="9"/>
    </row>
    <row r="4270" spans="1:9" ht="9.9499999999999993" customHeight="1" x14ac:dyDescent="0.25">
      <c r="A4270" s="86"/>
      <c r="B4270" s="86"/>
      <c r="C4270" s="86"/>
      <c r="D4270" s="9"/>
      <c r="E4270" s="9"/>
      <c r="F4270" s="9"/>
      <c r="G4270" s="9"/>
      <c r="H4270" s="9"/>
      <c r="I4270" s="9"/>
    </row>
    <row r="4271" spans="1:9" ht="12" customHeight="1" x14ac:dyDescent="0.25">
      <c r="A4271" s="9"/>
      <c r="B4271" s="9"/>
      <c r="C4271" s="9"/>
      <c r="D4271" s="90" t="s">
        <v>4578</v>
      </c>
      <c r="E4271" s="90"/>
      <c r="F4271" s="90"/>
      <c r="G4271" s="90"/>
      <c r="H4271" s="90"/>
      <c r="I4271" s="90"/>
    </row>
    <row r="4272" spans="1:9" ht="9.9499999999999993" customHeight="1" x14ac:dyDescent="0.25">
      <c r="A4272" s="86"/>
      <c r="B4272" s="86"/>
      <c r="C4272" s="86"/>
      <c r="D4272" s="86"/>
      <c r="E4272" s="9"/>
      <c r="F4272" s="9"/>
      <c r="G4272" s="9"/>
      <c r="H4272" s="9"/>
      <c r="I4272" s="9"/>
    </row>
    <row r="4273" spans="1:9" ht="30.95" customHeight="1" x14ac:dyDescent="0.25">
      <c r="A4273" s="88" t="s">
        <v>2683</v>
      </c>
      <c r="B4273" s="88"/>
      <c r="C4273" s="88"/>
      <c r="D4273" s="88"/>
      <c r="E4273" s="88"/>
      <c r="F4273" s="88"/>
      <c r="G4273" s="88"/>
      <c r="H4273" s="88"/>
      <c r="I4273" s="88"/>
    </row>
    <row r="4274" spans="1:9" ht="15" customHeight="1" x14ac:dyDescent="0.25">
      <c r="A4274" s="89"/>
      <c r="B4274" s="89"/>
      <c r="C4274" s="14" t="s">
        <v>2076</v>
      </c>
      <c r="D4274" s="14" t="s">
        <v>2059</v>
      </c>
      <c r="E4274" s="9"/>
      <c r="F4274" s="9"/>
      <c r="G4274" s="9"/>
      <c r="H4274" s="9"/>
      <c r="I4274" s="9"/>
    </row>
    <row r="4275" spans="1:9" ht="12.95" customHeight="1" x14ac:dyDescent="0.25">
      <c r="A4275" s="15" t="s">
        <v>2108</v>
      </c>
      <c r="B4275" s="16" t="s">
        <v>2076</v>
      </c>
      <c r="C4275" s="17">
        <v>608.09</v>
      </c>
      <c r="D4275" s="18">
        <v>608.09</v>
      </c>
      <c r="E4275" s="9"/>
      <c r="F4275" s="9"/>
      <c r="G4275" s="9"/>
      <c r="H4275" s="9"/>
      <c r="I4275" s="9"/>
    </row>
    <row r="4276" spans="1:9" ht="15" customHeight="1" x14ac:dyDescent="0.25">
      <c r="A4276" s="19"/>
      <c r="B4276" s="20"/>
      <c r="C4276" s="21"/>
      <c r="D4276" s="22">
        <v>608.09</v>
      </c>
      <c r="E4276" s="9"/>
      <c r="F4276" s="9"/>
      <c r="G4276" s="9"/>
      <c r="H4276" s="9"/>
      <c r="I4276" s="9"/>
    </row>
    <row r="4277" spans="1:9" ht="9.9499999999999993" customHeight="1" x14ac:dyDescent="0.25">
      <c r="A4277" s="86"/>
      <c r="B4277" s="86"/>
      <c r="C4277" s="86"/>
      <c r="D4277" s="9"/>
      <c r="E4277" s="9"/>
      <c r="F4277" s="9"/>
      <c r="G4277" s="9"/>
      <c r="H4277" s="9"/>
      <c r="I4277" s="9"/>
    </row>
    <row r="4278" spans="1:9" ht="12" customHeight="1" x14ac:dyDescent="0.25">
      <c r="A4278" s="9"/>
      <c r="B4278" s="9"/>
      <c r="C4278" s="9"/>
      <c r="D4278" s="90" t="s">
        <v>4576</v>
      </c>
      <c r="E4278" s="90"/>
      <c r="F4278" s="90"/>
      <c r="G4278" s="90"/>
      <c r="H4278" s="90"/>
      <c r="I4278" s="90"/>
    </row>
    <row r="4279" spans="1:9" ht="9.9499999999999993" customHeight="1" x14ac:dyDescent="0.25">
      <c r="A4279" s="86"/>
      <c r="B4279" s="86"/>
      <c r="C4279" s="86"/>
      <c r="D4279" s="86"/>
      <c r="E4279" s="9"/>
      <c r="F4279" s="9"/>
      <c r="G4279" s="9"/>
      <c r="H4279" s="9"/>
      <c r="I4279" s="9"/>
    </row>
    <row r="4280" spans="1:9" ht="20.100000000000001" customHeight="1" x14ac:dyDescent="0.25">
      <c r="A4280" s="88" t="s">
        <v>2684</v>
      </c>
      <c r="B4280" s="88"/>
      <c r="C4280" s="88"/>
      <c r="D4280" s="88"/>
      <c r="E4280" s="88"/>
      <c r="F4280" s="88"/>
      <c r="G4280" s="88"/>
      <c r="H4280" s="88"/>
      <c r="I4280" s="88"/>
    </row>
    <row r="4281" spans="1:9" ht="15" customHeight="1" x14ac:dyDescent="0.25">
      <c r="A4281" s="89"/>
      <c r="B4281" s="89"/>
      <c r="C4281" s="14" t="s">
        <v>2069</v>
      </c>
      <c r="D4281" s="14" t="s">
        <v>2058</v>
      </c>
      <c r="E4281" s="14" t="s">
        <v>2059</v>
      </c>
      <c r="F4281" s="9"/>
      <c r="G4281" s="9"/>
      <c r="H4281" s="9"/>
      <c r="I4281" s="9"/>
    </row>
    <row r="4282" spans="1:9" ht="12.95" customHeight="1" x14ac:dyDescent="0.25">
      <c r="A4282" s="15"/>
      <c r="B4282" s="16" t="s">
        <v>2104</v>
      </c>
      <c r="C4282" s="17">
        <v>202.24</v>
      </c>
      <c r="D4282" s="17">
        <v>1</v>
      </c>
      <c r="E4282" s="18">
        <v>202.24</v>
      </c>
      <c r="F4282" s="9"/>
      <c r="G4282" s="9"/>
      <c r="H4282" s="9"/>
      <c r="I4282" s="9"/>
    </row>
    <row r="4283" spans="1:9" ht="15" customHeight="1" x14ac:dyDescent="0.25">
      <c r="A4283" s="19"/>
      <c r="B4283" s="20"/>
      <c r="C4283" s="21"/>
      <c r="D4283" s="21"/>
      <c r="E4283" s="22">
        <v>202.24</v>
      </c>
      <c r="F4283" s="9"/>
      <c r="G4283" s="9"/>
      <c r="H4283" s="9"/>
      <c r="I4283" s="9"/>
    </row>
    <row r="4284" spans="1:9" ht="9.9499999999999993" customHeight="1" x14ac:dyDescent="0.25">
      <c r="A4284" s="86"/>
      <c r="B4284" s="86"/>
      <c r="C4284" s="86"/>
      <c r="D4284" s="9"/>
      <c r="E4284" s="9"/>
      <c r="F4284" s="9"/>
      <c r="G4284" s="9"/>
      <c r="H4284" s="9"/>
      <c r="I4284" s="9"/>
    </row>
    <row r="4285" spans="1:9" ht="12" customHeight="1" x14ac:dyDescent="0.25">
      <c r="A4285" s="9"/>
      <c r="B4285" s="9"/>
      <c r="C4285" s="9"/>
      <c r="D4285" s="90" t="s">
        <v>4579</v>
      </c>
      <c r="E4285" s="90"/>
      <c r="F4285" s="90"/>
      <c r="G4285" s="90"/>
      <c r="H4285" s="90"/>
      <c r="I4285" s="90"/>
    </row>
    <row r="4286" spans="1:9" ht="9.9499999999999993" customHeight="1" x14ac:dyDescent="0.25">
      <c r="A4286" s="86"/>
      <c r="B4286" s="86"/>
      <c r="C4286" s="86"/>
      <c r="D4286" s="86"/>
      <c r="E4286" s="9"/>
      <c r="F4286" s="9"/>
      <c r="G4286" s="9"/>
      <c r="H4286" s="9"/>
      <c r="I4286" s="9"/>
    </row>
    <row r="4287" spans="1:9" ht="30.95" customHeight="1" x14ac:dyDescent="0.25">
      <c r="A4287" s="88" t="s">
        <v>2685</v>
      </c>
      <c r="B4287" s="88"/>
      <c r="C4287" s="88"/>
      <c r="D4287" s="88"/>
      <c r="E4287" s="88"/>
      <c r="F4287" s="88"/>
      <c r="G4287" s="88"/>
      <c r="H4287" s="88"/>
      <c r="I4287" s="88"/>
    </row>
    <row r="4288" spans="1:9" ht="15" customHeight="1" x14ac:dyDescent="0.25">
      <c r="A4288" s="89"/>
      <c r="B4288" s="89"/>
      <c r="C4288" s="14" t="s">
        <v>2076</v>
      </c>
      <c r="D4288" s="14" t="s">
        <v>2059</v>
      </c>
      <c r="E4288" s="9"/>
      <c r="F4288" s="9"/>
      <c r="G4288" s="9"/>
      <c r="H4288" s="9"/>
      <c r="I4288" s="9"/>
    </row>
    <row r="4289" spans="1:9" ht="12.95" customHeight="1" x14ac:dyDescent="0.25">
      <c r="A4289" s="15" t="s">
        <v>2077</v>
      </c>
      <c r="B4289" s="16" t="s">
        <v>2076</v>
      </c>
      <c r="C4289" s="17">
        <v>3326.35</v>
      </c>
      <c r="D4289" s="18">
        <v>3326.35</v>
      </c>
      <c r="E4289" s="9"/>
      <c r="F4289" s="9"/>
      <c r="G4289" s="9"/>
      <c r="H4289" s="9"/>
      <c r="I4289" s="9"/>
    </row>
    <row r="4290" spans="1:9" ht="15" customHeight="1" x14ac:dyDescent="0.25">
      <c r="A4290" s="19"/>
      <c r="B4290" s="20"/>
      <c r="C4290" s="21"/>
      <c r="D4290" s="22">
        <v>3326.35</v>
      </c>
      <c r="E4290" s="9"/>
      <c r="F4290" s="9"/>
      <c r="G4290" s="9"/>
      <c r="H4290" s="9"/>
      <c r="I4290" s="9"/>
    </row>
    <row r="4291" spans="1:9" ht="9.9499999999999993" customHeight="1" x14ac:dyDescent="0.25">
      <c r="A4291" s="86"/>
      <c r="B4291" s="86"/>
      <c r="C4291" s="86"/>
      <c r="D4291" s="9"/>
      <c r="E4291" s="9"/>
      <c r="F4291" s="9"/>
      <c r="G4291" s="9"/>
      <c r="H4291" s="9"/>
      <c r="I4291" s="9"/>
    </row>
    <row r="4292" spans="1:9" ht="12" customHeight="1" x14ac:dyDescent="0.25">
      <c r="A4292" s="9"/>
      <c r="B4292" s="9"/>
      <c r="C4292" s="9"/>
      <c r="D4292" s="90" t="s">
        <v>4580</v>
      </c>
      <c r="E4292" s="90"/>
      <c r="F4292" s="90"/>
      <c r="G4292" s="90"/>
      <c r="H4292" s="90"/>
      <c r="I4292" s="90"/>
    </row>
    <row r="4293" spans="1:9" ht="9.9499999999999993" customHeight="1" x14ac:dyDescent="0.25">
      <c r="A4293" s="86"/>
      <c r="B4293" s="86"/>
      <c r="C4293" s="86"/>
      <c r="D4293" s="86"/>
      <c r="E4293" s="9"/>
      <c r="F4293" s="9"/>
      <c r="G4293" s="9"/>
      <c r="H4293" s="9"/>
      <c r="I4293" s="9"/>
    </row>
    <row r="4294" spans="1:9" ht="30.95" customHeight="1" x14ac:dyDescent="0.25">
      <c r="A4294" s="88" t="s">
        <v>2686</v>
      </c>
      <c r="B4294" s="88"/>
      <c r="C4294" s="88"/>
      <c r="D4294" s="88"/>
      <c r="E4294" s="88"/>
      <c r="F4294" s="88"/>
      <c r="G4294" s="88"/>
      <c r="H4294" s="88"/>
      <c r="I4294" s="88"/>
    </row>
    <row r="4295" spans="1:9" ht="15" customHeight="1" x14ac:dyDescent="0.25">
      <c r="A4295" s="89"/>
      <c r="B4295" s="89"/>
      <c r="C4295" s="14" t="s">
        <v>2076</v>
      </c>
      <c r="D4295" s="14" t="s">
        <v>2079</v>
      </c>
      <c r="E4295" s="14" t="s">
        <v>2059</v>
      </c>
      <c r="F4295" s="9"/>
      <c r="G4295" s="9"/>
      <c r="H4295" s="9"/>
      <c r="I4295" s="9"/>
    </row>
    <row r="4296" spans="1:9" ht="18.95" customHeight="1" x14ac:dyDescent="0.25">
      <c r="A4296" s="15" t="s">
        <v>2080</v>
      </c>
      <c r="B4296" s="16" t="s">
        <v>2081</v>
      </c>
      <c r="C4296" s="17">
        <v>1122.01</v>
      </c>
      <c r="D4296" s="17">
        <v>0.1</v>
      </c>
      <c r="E4296" s="18">
        <v>112.2</v>
      </c>
      <c r="F4296" s="9"/>
      <c r="G4296" s="9"/>
      <c r="H4296" s="9"/>
      <c r="I4296" s="9"/>
    </row>
    <row r="4297" spans="1:9" ht="15" customHeight="1" x14ac:dyDescent="0.25">
      <c r="A4297" s="19"/>
      <c r="B4297" s="20"/>
      <c r="C4297" s="21"/>
      <c r="D4297" s="21"/>
      <c r="E4297" s="22">
        <v>112.2</v>
      </c>
      <c r="F4297" s="9"/>
      <c r="G4297" s="9"/>
      <c r="H4297" s="9"/>
      <c r="I4297" s="9"/>
    </row>
    <row r="4298" spans="1:9" ht="9.9499999999999993" customHeight="1" x14ac:dyDescent="0.25">
      <c r="A4298" s="86"/>
      <c r="B4298" s="86"/>
      <c r="C4298" s="86"/>
      <c r="D4298" s="9"/>
      <c r="E4298" s="9"/>
      <c r="F4298" s="9"/>
      <c r="G4298" s="9"/>
      <c r="H4298" s="9"/>
      <c r="I4298" s="9"/>
    </row>
    <row r="4299" spans="1:9" ht="12" customHeight="1" x14ac:dyDescent="0.25">
      <c r="A4299" s="9"/>
      <c r="B4299" s="9"/>
      <c r="C4299" s="9"/>
      <c r="D4299" s="90" t="s">
        <v>4581</v>
      </c>
      <c r="E4299" s="90"/>
      <c r="F4299" s="90"/>
      <c r="G4299" s="90"/>
      <c r="H4299" s="90"/>
      <c r="I4299" s="90"/>
    </row>
    <row r="4300" spans="1:9" ht="9.9499999999999993" customHeight="1" x14ac:dyDescent="0.25">
      <c r="A4300" s="86"/>
      <c r="B4300" s="86"/>
      <c r="C4300" s="86"/>
      <c r="D4300" s="86"/>
      <c r="E4300" s="9"/>
      <c r="F4300" s="9"/>
      <c r="G4300" s="9"/>
      <c r="H4300" s="9"/>
      <c r="I4300" s="9"/>
    </row>
    <row r="4301" spans="1:9" ht="30.95" customHeight="1" x14ac:dyDescent="0.25">
      <c r="A4301" s="88" t="s">
        <v>2687</v>
      </c>
      <c r="B4301" s="88"/>
      <c r="C4301" s="88"/>
      <c r="D4301" s="88"/>
      <c r="E4301" s="88"/>
      <c r="F4301" s="88"/>
      <c r="G4301" s="88"/>
      <c r="H4301" s="88"/>
      <c r="I4301" s="88"/>
    </row>
    <row r="4302" spans="1:9" ht="15" customHeight="1" x14ac:dyDescent="0.25">
      <c r="A4302" s="89"/>
      <c r="B4302" s="89"/>
      <c r="C4302" s="14" t="s">
        <v>2076</v>
      </c>
      <c r="D4302" s="14" t="s">
        <v>2079</v>
      </c>
      <c r="E4302" s="14" t="s">
        <v>2058</v>
      </c>
      <c r="F4302" s="14" t="s">
        <v>2059</v>
      </c>
      <c r="G4302" s="9"/>
      <c r="H4302" s="9"/>
      <c r="I4302" s="9"/>
    </row>
    <row r="4303" spans="1:9" ht="27" customHeight="1" x14ac:dyDescent="0.25">
      <c r="A4303" s="15" t="s">
        <v>2083</v>
      </c>
      <c r="B4303" s="16" t="s">
        <v>2084</v>
      </c>
      <c r="C4303" s="17">
        <v>4.3</v>
      </c>
      <c r="D4303" s="17">
        <v>0.1</v>
      </c>
      <c r="E4303" s="17">
        <v>4</v>
      </c>
      <c r="F4303" s="18">
        <v>1.72</v>
      </c>
      <c r="G4303" s="9"/>
      <c r="H4303" s="9"/>
      <c r="I4303" s="9"/>
    </row>
    <row r="4304" spans="1:9" ht="15" customHeight="1" x14ac:dyDescent="0.25">
      <c r="A4304" s="19"/>
      <c r="B4304" s="20"/>
      <c r="C4304" s="21"/>
      <c r="D4304" s="21"/>
      <c r="E4304" s="21"/>
      <c r="F4304" s="22">
        <v>1.72</v>
      </c>
      <c r="G4304" s="9"/>
      <c r="H4304" s="9"/>
      <c r="I4304" s="9"/>
    </row>
    <row r="4305" spans="1:9" ht="9.9499999999999993" customHeight="1" x14ac:dyDescent="0.25">
      <c r="A4305" s="86"/>
      <c r="B4305" s="86"/>
      <c r="C4305" s="86"/>
      <c r="D4305" s="9"/>
      <c r="E4305" s="9"/>
      <c r="F4305" s="9"/>
      <c r="G4305" s="9"/>
      <c r="H4305" s="9"/>
      <c r="I4305" s="9"/>
    </row>
    <row r="4306" spans="1:9" ht="12" customHeight="1" x14ac:dyDescent="0.25">
      <c r="A4306" s="9"/>
      <c r="B4306" s="9"/>
      <c r="C4306" s="9"/>
      <c r="D4306" s="90" t="s">
        <v>4313</v>
      </c>
      <c r="E4306" s="90"/>
      <c r="F4306" s="90"/>
      <c r="G4306" s="90"/>
      <c r="H4306" s="90"/>
      <c r="I4306" s="90"/>
    </row>
    <row r="4307" spans="1:9" ht="9.9499999999999993" customHeight="1" x14ac:dyDescent="0.25">
      <c r="A4307" s="86"/>
      <c r="B4307" s="86"/>
      <c r="C4307" s="86"/>
      <c r="D4307" s="86"/>
      <c r="E4307" s="9"/>
      <c r="F4307" s="9"/>
      <c r="G4307" s="9"/>
      <c r="H4307" s="9"/>
      <c r="I4307" s="9"/>
    </row>
    <row r="4308" spans="1:9" ht="42.95" customHeight="1" x14ac:dyDescent="0.25">
      <c r="A4308" s="88" t="s">
        <v>2688</v>
      </c>
      <c r="B4308" s="88"/>
      <c r="C4308" s="88"/>
      <c r="D4308" s="88"/>
      <c r="E4308" s="88"/>
      <c r="F4308" s="88"/>
      <c r="G4308" s="88"/>
      <c r="H4308" s="88"/>
      <c r="I4308" s="88"/>
    </row>
    <row r="4309" spans="1:9" ht="15" customHeight="1" x14ac:dyDescent="0.25">
      <c r="A4309" s="89"/>
      <c r="B4309" s="89"/>
      <c r="C4309" s="14" t="s">
        <v>2076</v>
      </c>
      <c r="D4309" s="14" t="s">
        <v>2056</v>
      </c>
      <c r="E4309" s="14" t="s">
        <v>2058</v>
      </c>
      <c r="F4309" s="14" t="s">
        <v>2086</v>
      </c>
      <c r="G4309" s="14" t="s">
        <v>2059</v>
      </c>
      <c r="H4309" s="9"/>
      <c r="I4309" s="9"/>
    </row>
    <row r="4310" spans="1:9" ht="18.95" customHeight="1" x14ac:dyDescent="0.25">
      <c r="A4310" s="15" t="s">
        <v>2087</v>
      </c>
      <c r="B4310" s="16" t="s">
        <v>2088</v>
      </c>
      <c r="C4310" s="17">
        <v>3326.35</v>
      </c>
      <c r="D4310" s="17">
        <v>0.1</v>
      </c>
      <c r="E4310" s="17">
        <v>1</v>
      </c>
      <c r="F4310" s="17">
        <v>1.5</v>
      </c>
      <c r="G4310" s="18">
        <v>498.95</v>
      </c>
      <c r="H4310" s="9"/>
      <c r="I4310" s="9"/>
    </row>
    <row r="4311" spans="1:9" ht="18.95" customHeight="1" x14ac:dyDescent="0.25">
      <c r="A4311" s="15" t="s">
        <v>2089</v>
      </c>
      <c r="B4311" s="16" t="s">
        <v>2088</v>
      </c>
      <c r="C4311" s="17">
        <v>1122.01</v>
      </c>
      <c r="D4311" s="17">
        <v>0.1</v>
      </c>
      <c r="E4311" s="17">
        <v>1</v>
      </c>
      <c r="F4311" s="17">
        <v>1.5</v>
      </c>
      <c r="G4311" s="18">
        <v>168.3</v>
      </c>
      <c r="H4311" s="9"/>
      <c r="I4311" s="9"/>
    </row>
    <row r="4312" spans="1:9" ht="27" customHeight="1" x14ac:dyDescent="0.25">
      <c r="A4312" s="15" t="s">
        <v>2090</v>
      </c>
      <c r="B4312" s="16" t="s">
        <v>2088</v>
      </c>
      <c r="C4312" s="17">
        <v>4.5999999999999996</v>
      </c>
      <c r="D4312" s="17">
        <v>0.1</v>
      </c>
      <c r="E4312" s="17">
        <v>4</v>
      </c>
      <c r="F4312" s="17">
        <v>1.5</v>
      </c>
      <c r="G4312" s="18">
        <v>2.76</v>
      </c>
      <c r="H4312" s="9"/>
      <c r="I4312" s="9"/>
    </row>
    <row r="4313" spans="1:9" ht="15" customHeight="1" x14ac:dyDescent="0.25">
      <c r="A4313" s="19"/>
      <c r="B4313" s="20"/>
      <c r="C4313" s="21"/>
      <c r="D4313" s="21"/>
      <c r="E4313" s="21"/>
      <c r="F4313" s="21"/>
      <c r="G4313" s="22">
        <v>670.01</v>
      </c>
      <c r="H4313" s="9"/>
      <c r="I4313" s="9"/>
    </row>
    <row r="4314" spans="1:9" ht="9.9499999999999993" customHeight="1" x14ac:dyDescent="0.25">
      <c r="A4314" s="86"/>
      <c r="B4314" s="86"/>
      <c r="C4314" s="86"/>
      <c r="D4314" s="9"/>
      <c r="E4314" s="9"/>
      <c r="F4314" s="9"/>
      <c r="G4314" s="9"/>
      <c r="H4314" s="9"/>
      <c r="I4314" s="9"/>
    </row>
    <row r="4315" spans="1:9" ht="12" customHeight="1" x14ac:dyDescent="0.25">
      <c r="A4315" s="9"/>
      <c r="B4315" s="9"/>
      <c r="C4315" s="9"/>
      <c r="D4315" s="90" t="s">
        <v>4582</v>
      </c>
      <c r="E4315" s="90"/>
      <c r="F4315" s="90"/>
      <c r="G4315" s="90"/>
      <c r="H4315" s="90"/>
      <c r="I4315" s="90"/>
    </row>
    <row r="4316" spans="1:9" ht="9.9499999999999993" customHeight="1" x14ac:dyDescent="0.25">
      <c r="A4316" s="86"/>
      <c r="B4316" s="86"/>
      <c r="C4316" s="86"/>
      <c r="D4316" s="86"/>
      <c r="E4316" s="9"/>
      <c r="F4316" s="9"/>
      <c r="G4316" s="9"/>
      <c r="H4316" s="9"/>
      <c r="I4316" s="9"/>
    </row>
    <row r="4317" spans="1:9" ht="30.95" customHeight="1" x14ac:dyDescent="0.25">
      <c r="A4317" s="88" t="s">
        <v>2689</v>
      </c>
      <c r="B4317" s="88"/>
      <c r="C4317" s="88"/>
      <c r="D4317" s="88"/>
      <c r="E4317" s="88"/>
      <c r="F4317" s="88"/>
      <c r="G4317" s="88"/>
      <c r="H4317" s="88"/>
      <c r="I4317" s="88"/>
    </row>
    <row r="4318" spans="1:9" ht="15" customHeight="1" x14ac:dyDescent="0.25">
      <c r="A4318" s="89"/>
      <c r="B4318" s="89"/>
      <c r="C4318" s="14" t="s">
        <v>2076</v>
      </c>
      <c r="D4318" s="14" t="s">
        <v>2056</v>
      </c>
      <c r="E4318" s="14" t="s">
        <v>2058</v>
      </c>
      <c r="F4318" s="14" t="s">
        <v>2092</v>
      </c>
      <c r="G4318" s="14" t="s">
        <v>2086</v>
      </c>
      <c r="H4318" s="14" t="s">
        <v>2059</v>
      </c>
      <c r="I4318" s="9"/>
    </row>
    <row r="4319" spans="1:9" ht="18.95" customHeight="1" x14ac:dyDescent="0.25">
      <c r="A4319" s="15" t="s">
        <v>2087</v>
      </c>
      <c r="B4319" s="16" t="s">
        <v>2186</v>
      </c>
      <c r="C4319" s="17">
        <v>3326.35</v>
      </c>
      <c r="D4319" s="17">
        <v>0.1</v>
      </c>
      <c r="E4319" s="17">
        <v>1</v>
      </c>
      <c r="F4319" s="17">
        <v>30</v>
      </c>
      <c r="G4319" s="17">
        <v>1.5</v>
      </c>
      <c r="H4319" s="18">
        <v>14968.58</v>
      </c>
      <c r="I4319" s="9"/>
    </row>
    <row r="4320" spans="1:9" ht="18.95" customHeight="1" x14ac:dyDescent="0.25">
      <c r="A4320" s="15" t="s">
        <v>2089</v>
      </c>
      <c r="B4320" s="16" t="s">
        <v>2186</v>
      </c>
      <c r="C4320" s="17">
        <v>1122.01</v>
      </c>
      <c r="D4320" s="17">
        <v>0.05</v>
      </c>
      <c r="E4320" s="17">
        <v>1</v>
      </c>
      <c r="F4320" s="17">
        <v>30</v>
      </c>
      <c r="G4320" s="17">
        <v>1.5</v>
      </c>
      <c r="H4320" s="18">
        <v>2524.52</v>
      </c>
      <c r="I4320" s="9"/>
    </row>
    <row r="4321" spans="1:9" ht="27" customHeight="1" x14ac:dyDescent="0.25">
      <c r="A4321" s="15" t="s">
        <v>2090</v>
      </c>
      <c r="B4321" s="16" t="s">
        <v>2186</v>
      </c>
      <c r="C4321" s="17">
        <v>4.5999999999999996</v>
      </c>
      <c r="D4321" s="17">
        <v>0.1</v>
      </c>
      <c r="E4321" s="17">
        <v>4</v>
      </c>
      <c r="F4321" s="17">
        <v>30</v>
      </c>
      <c r="G4321" s="17">
        <v>1.5</v>
      </c>
      <c r="H4321" s="18">
        <v>82.8</v>
      </c>
      <c r="I4321" s="9"/>
    </row>
    <row r="4322" spans="1:9" ht="15" customHeight="1" x14ac:dyDescent="0.25">
      <c r="A4322" s="19"/>
      <c r="B4322" s="20"/>
      <c r="C4322" s="21"/>
      <c r="D4322" s="21"/>
      <c r="E4322" s="21"/>
      <c r="F4322" s="21"/>
      <c r="G4322" s="21"/>
      <c r="H4322" s="22">
        <v>17575.900000000001</v>
      </c>
      <c r="I4322" s="9"/>
    </row>
    <row r="4323" spans="1:9" ht="9.9499999999999993" customHeight="1" x14ac:dyDescent="0.25">
      <c r="A4323" s="86"/>
      <c r="B4323" s="86"/>
      <c r="C4323" s="86"/>
      <c r="D4323" s="9"/>
      <c r="E4323" s="9"/>
      <c r="F4323" s="9"/>
      <c r="G4323" s="9"/>
      <c r="H4323" s="9"/>
      <c r="I4323" s="9"/>
    </row>
    <row r="4324" spans="1:9" ht="12" customHeight="1" x14ac:dyDescent="0.25">
      <c r="A4324" s="9"/>
      <c r="B4324" s="9"/>
      <c r="C4324" s="9"/>
      <c r="D4324" s="90" t="s">
        <v>4583</v>
      </c>
      <c r="E4324" s="90"/>
      <c r="F4324" s="90"/>
      <c r="G4324" s="90"/>
      <c r="H4324" s="90"/>
      <c r="I4324" s="90"/>
    </row>
    <row r="4325" spans="1:9" ht="9.9499999999999993" customHeight="1" x14ac:dyDescent="0.25">
      <c r="A4325" s="86"/>
      <c r="B4325" s="86"/>
      <c r="C4325" s="86"/>
      <c r="D4325" s="86"/>
      <c r="E4325" s="9"/>
      <c r="F4325" s="9"/>
      <c r="G4325" s="9"/>
      <c r="H4325" s="9"/>
      <c r="I4325" s="9"/>
    </row>
    <row r="4326" spans="1:9" ht="42.95" customHeight="1" x14ac:dyDescent="0.25">
      <c r="A4326" s="88" t="s">
        <v>2690</v>
      </c>
      <c r="B4326" s="88"/>
      <c r="C4326" s="88"/>
      <c r="D4326" s="88"/>
      <c r="E4326" s="88"/>
      <c r="F4326" s="88"/>
      <c r="G4326" s="88"/>
      <c r="H4326" s="88"/>
      <c r="I4326" s="88"/>
    </row>
    <row r="4327" spans="1:9" ht="15" customHeight="1" x14ac:dyDescent="0.25">
      <c r="A4327" s="89"/>
      <c r="B4327" s="89"/>
      <c r="C4327" s="14" t="s">
        <v>2076</v>
      </c>
      <c r="D4327" s="14" t="s">
        <v>2056</v>
      </c>
      <c r="E4327" s="14" t="s">
        <v>2058</v>
      </c>
      <c r="F4327" s="14" t="s">
        <v>2092</v>
      </c>
      <c r="G4327" s="14" t="s">
        <v>2086</v>
      </c>
      <c r="H4327" s="14" t="s">
        <v>2059</v>
      </c>
      <c r="I4327" s="9"/>
    </row>
    <row r="4328" spans="1:9" ht="18.95" customHeight="1" x14ac:dyDescent="0.25">
      <c r="A4328" s="15" t="s">
        <v>2087</v>
      </c>
      <c r="B4328" s="16" t="s">
        <v>2186</v>
      </c>
      <c r="C4328" s="17">
        <v>3326.35</v>
      </c>
      <c r="D4328" s="17">
        <v>0.1</v>
      </c>
      <c r="E4328" s="17">
        <v>1</v>
      </c>
      <c r="F4328" s="17">
        <v>12</v>
      </c>
      <c r="G4328" s="17">
        <v>1.5</v>
      </c>
      <c r="H4328" s="18">
        <v>5987.43</v>
      </c>
      <c r="I4328" s="9"/>
    </row>
    <row r="4329" spans="1:9" ht="18.95" customHeight="1" x14ac:dyDescent="0.25">
      <c r="A4329" s="15" t="s">
        <v>2089</v>
      </c>
      <c r="B4329" s="16" t="s">
        <v>2186</v>
      </c>
      <c r="C4329" s="17">
        <v>1122.01</v>
      </c>
      <c r="D4329" s="17">
        <v>0.1</v>
      </c>
      <c r="E4329" s="17">
        <v>1</v>
      </c>
      <c r="F4329" s="17">
        <v>12</v>
      </c>
      <c r="G4329" s="17">
        <v>1.5</v>
      </c>
      <c r="H4329" s="18">
        <v>2019.62</v>
      </c>
      <c r="I4329" s="9"/>
    </row>
    <row r="4330" spans="1:9" ht="27" customHeight="1" x14ac:dyDescent="0.25">
      <c r="A4330" s="15" t="s">
        <v>2090</v>
      </c>
      <c r="B4330" s="16" t="s">
        <v>2186</v>
      </c>
      <c r="C4330" s="17">
        <v>4.5999999999999996</v>
      </c>
      <c r="D4330" s="17">
        <v>0.1</v>
      </c>
      <c r="E4330" s="17">
        <v>4</v>
      </c>
      <c r="F4330" s="17">
        <v>12</v>
      </c>
      <c r="G4330" s="17">
        <v>1.5</v>
      </c>
      <c r="H4330" s="18">
        <v>33.119999999999997</v>
      </c>
      <c r="I4330" s="9"/>
    </row>
    <row r="4331" spans="1:9" ht="15" customHeight="1" x14ac:dyDescent="0.25">
      <c r="A4331" s="19"/>
      <c r="B4331" s="20"/>
      <c r="C4331" s="21"/>
      <c r="D4331" s="21"/>
      <c r="E4331" s="21"/>
      <c r="F4331" s="21"/>
      <c r="G4331" s="21"/>
      <c r="H4331" s="22">
        <v>8040.17</v>
      </c>
      <c r="I4331" s="9"/>
    </row>
    <row r="4332" spans="1:9" ht="9.9499999999999993" customHeight="1" x14ac:dyDescent="0.25">
      <c r="A4332" s="86"/>
      <c r="B4332" s="86"/>
      <c r="C4332" s="86"/>
      <c r="D4332" s="9"/>
      <c r="E4332" s="9"/>
      <c r="F4332" s="9"/>
      <c r="G4332" s="9"/>
      <c r="H4332" s="9"/>
      <c r="I4332" s="9"/>
    </row>
    <row r="4333" spans="1:9" ht="12" customHeight="1" x14ac:dyDescent="0.25">
      <c r="A4333" s="9"/>
      <c r="B4333" s="9"/>
      <c r="C4333" s="9"/>
      <c r="D4333" s="90" t="s">
        <v>4584</v>
      </c>
      <c r="E4333" s="90"/>
      <c r="F4333" s="90"/>
      <c r="G4333" s="90"/>
      <c r="H4333" s="90"/>
      <c r="I4333" s="90"/>
    </row>
    <row r="4334" spans="1:9" ht="9.9499999999999993" customHeight="1" x14ac:dyDescent="0.25">
      <c r="A4334" s="86"/>
      <c r="B4334" s="86"/>
      <c r="C4334" s="86"/>
      <c r="D4334" s="86"/>
      <c r="E4334" s="9"/>
      <c r="F4334" s="9"/>
      <c r="G4334" s="9"/>
      <c r="H4334" s="9"/>
      <c r="I4334" s="9"/>
    </row>
    <row r="4335" spans="1:9" ht="20.100000000000001" customHeight="1" x14ac:dyDescent="0.25">
      <c r="A4335" s="88" t="s">
        <v>2691</v>
      </c>
      <c r="B4335" s="88"/>
      <c r="C4335" s="88"/>
      <c r="D4335" s="88"/>
      <c r="E4335" s="88"/>
      <c r="F4335" s="88"/>
      <c r="G4335" s="88"/>
      <c r="H4335" s="88"/>
      <c r="I4335" s="88"/>
    </row>
    <row r="4336" spans="1:9" ht="15" customHeight="1" x14ac:dyDescent="0.25">
      <c r="A4336" s="89"/>
      <c r="B4336" s="89"/>
      <c r="C4336" s="14" t="s">
        <v>2076</v>
      </c>
      <c r="D4336" s="14" t="s">
        <v>2056</v>
      </c>
      <c r="E4336" s="14" t="s">
        <v>2086</v>
      </c>
      <c r="F4336" s="14" t="s">
        <v>2059</v>
      </c>
      <c r="G4336" s="9"/>
      <c r="H4336" s="9"/>
      <c r="I4336" s="9"/>
    </row>
    <row r="4337" spans="1:9" ht="18.95" customHeight="1" x14ac:dyDescent="0.25">
      <c r="A4337" s="15" t="s">
        <v>2096</v>
      </c>
      <c r="B4337" s="16" t="s">
        <v>2097</v>
      </c>
      <c r="C4337" s="17">
        <v>3326.35</v>
      </c>
      <c r="D4337" s="17">
        <v>0.1</v>
      </c>
      <c r="E4337" s="17">
        <v>1.5</v>
      </c>
      <c r="F4337" s="18">
        <v>498.95</v>
      </c>
      <c r="G4337" s="9"/>
      <c r="H4337" s="9"/>
      <c r="I4337" s="9"/>
    </row>
    <row r="4338" spans="1:9" ht="15" customHeight="1" x14ac:dyDescent="0.25">
      <c r="A4338" s="19"/>
      <c r="B4338" s="20"/>
      <c r="C4338" s="21"/>
      <c r="D4338" s="21"/>
      <c r="E4338" s="21"/>
      <c r="F4338" s="22">
        <v>498.95</v>
      </c>
      <c r="G4338" s="9"/>
      <c r="H4338" s="9"/>
      <c r="I4338" s="9"/>
    </row>
    <row r="4339" spans="1:9" ht="9.9499999999999993" customHeight="1" x14ac:dyDescent="0.25">
      <c r="A4339" s="86"/>
      <c r="B4339" s="86"/>
      <c r="C4339" s="86"/>
      <c r="D4339" s="9"/>
      <c r="E4339" s="9"/>
      <c r="F4339" s="9"/>
      <c r="G4339" s="9"/>
      <c r="H4339" s="9"/>
      <c r="I4339" s="9"/>
    </row>
    <row r="4340" spans="1:9" ht="12" customHeight="1" x14ac:dyDescent="0.25">
      <c r="A4340" s="9"/>
      <c r="B4340" s="9"/>
      <c r="C4340" s="9"/>
      <c r="D4340" s="90" t="s">
        <v>4585</v>
      </c>
      <c r="E4340" s="90"/>
      <c r="F4340" s="90"/>
      <c r="G4340" s="90"/>
      <c r="H4340" s="90"/>
      <c r="I4340" s="90"/>
    </row>
    <row r="4341" spans="1:9" ht="9.9499999999999993" customHeight="1" x14ac:dyDescent="0.25">
      <c r="A4341" s="86"/>
      <c r="B4341" s="86"/>
      <c r="C4341" s="86"/>
      <c r="D4341" s="86"/>
      <c r="E4341" s="9"/>
      <c r="F4341" s="9"/>
      <c r="G4341" s="9"/>
      <c r="H4341" s="9"/>
      <c r="I4341" s="9"/>
    </row>
    <row r="4342" spans="1:9" ht="30.95" customHeight="1" x14ac:dyDescent="0.25">
      <c r="A4342" s="88" t="s">
        <v>2692</v>
      </c>
      <c r="B4342" s="88"/>
      <c r="C4342" s="88"/>
      <c r="D4342" s="88"/>
      <c r="E4342" s="88"/>
      <c r="F4342" s="88"/>
      <c r="G4342" s="88"/>
      <c r="H4342" s="88"/>
      <c r="I4342" s="88"/>
    </row>
    <row r="4343" spans="1:9" ht="15" customHeight="1" x14ac:dyDescent="0.25">
      <c r="A4343" s="89"/>
      <c r="B4343" s="89"/>
      <c r="C4343" s="14" t="s">
        <v>2076</v>
      </c>
      <c r="D4343" s="14" t="s">
        <v>2079</v>
      </c>
      <c r="E4343" s="14" t="s">
        <v>2092</v>
      </c>
      <c r="F4343" s="14" t="s">
        <v>2086</v>
      </c>
      <c r="G4343" s="14" t="s">
        <v>2059</v>
      </c>
      <c r="H4343" s="9"/>
      <c r="I4343" s="9"/>
    </row>
    <row r="4344" spans="1:9" ht="27" customHeight="1" x14ac:dyDescent="0.25">
      <c r="A4344" s="15" t="s">
        <v>2099</v>
      </c>
      <c r="B4344" s="16" t="s">
        <v>2100</v>
      </c>
      <c r="C4344" s="17">
        <v>1122.01</v>
      </c>
      <c r="D4344" s="17">
        <v>0.05</v>
      </c>
      <c r="E4344" s="17">
        <v>29.7</v>
      </c>
      <c r="F4344" s="17">
        <v>1.5</v>
      </c>
      <c r="G4344" s="18">
        <v>2499.2800000000002</v>
      </c>
      <c r="H4344" s="9"/>
      <c r="I4344" s="9"/>
    </row>
    <row r="4345" spans="1:9" ht="15" customHeight="1" x14ac:dyDescent="0.25">
      <c r="A4345" s="19"/>
      <c r="B4345" s="20"/>
      <c r="C4345" s="21"/>
      <c r="D4345" s="21"/>
      <c r="E4345" s="21"/>
      <c r="F4345" s="21"/>
      <c r="G4345" s="22">
        <v>2499.2800000000002</v>
      </c>
      <c r="H4345" s="9"/>
      <c r="I4345" s="9"/>
    </row>
    <row r="4346" spans="1:9" ht="9.9499999999999993" customHeight="1" x14ac:dyDescent="0.25">
      <c r="A4346" s="86"/>
      <c r="B4346" s="86"/>
      <c r="C4346" s="86"/>
      <c r="D4346" s="9"/>
      <c r="E4346" s="9"/>
      <c r="F4346" s="9"/>
      <c r="G4346" s="9"/>
      <c r="H4346" s="9"/>
      <c r="I4346" s="9"/>
    </row>
    <row r="4347" spans="1:9" ht="12" customHeight="1" x14ac:dyDescent="0.25">
      <c r="A4347" s="9"/>
      <c r="B4347" s="9"/>
      <c r="C4347" s="9"/>
      <c r="D4347" s="90" t="s">
        <v>4586</v>
      </c>
      <c r="E4347" s="90"/>
      <c r="F4347" s="90"/>
      <c r="G4347" s="90"/>
      <c r="H4347" s="90"/>
      <c r="I4347" s="90"/>
    </row>
    <row r="4348" spans="1:9" ht="9.9499999999999993" customHeight="1" x14ac:dyDescent="0.25">
      <c r="A4348" s="86"/>
      <c r="B4348" s="86"/>
      <c r="C4348" s="86"/>
      <c r="D4348" s="86"/>
      <c r="E4348" s="9"/>
      <c r="F4348" s="9"/>
      <c r="G4348" s="9"/>
      <c r="H4348" s="9"/>
      <c r="I4348" s="9"/>
    </row>
    <row r="4349" spans="1:9" ht="30.95" customHeight="1" x14ac:dyDescent="0.25">
      <c r="A4349" s="88" t="s">
        <v>2693</v>
      </c>
      <c r="B4349" s="88"/>
      <c r="C4349" s="88"/>
      <c r="D4349" s="88"/>
      <c r="E4349" s="88"/>
      <c r="F4349" s="88"/>
      <c r="G4349" s="88"/>
      <c r="H4349" s="88"/>
      <c r="I4349" s="88"/>
    </row>
    <row r="4350" spans="1:9" ht="15" customHeight="1" x14ac:dyDescent="0.25">
      <c r="A4350" s="89"/>
      <c r="B4350" s="89"/>
      <c r="C4350" s="14" t="s">
        <v>2076</v>
      </c>
      <c r="D4350" s="14" t="s">
        <v>2079</v>
      </c>
      <c r="E4350" s="14" t="s">
        <v>2059</v>
      </c>
      <c r="F4350" s="9"/>
      <c r="G4350" s="9"/>
      <c r="H4350" s="9"/>
      <c r="I4350" s="9"/>
    </row>
    <row r="4351" spans="1:9" ht="18.95" customHeight="1" x14ac:dyDescent="0.25">
      <c r="A4351" s="15" t="s">
        <v>2080</v>
      </c>
      <c r="B4351" s="16" t="s">
        <v>2081</v>
      </c>
      <c r="C4351" s="17">
        <v>1122.01</v>
      </c>
      <c r="D4351" s="17">
        <v>0.1</v>
      </c>
      <c r="E4351" s="18">
        <v>112.2</v>
      </c>
      <c r="F4351" s="9"/>
      <c r="G4351" s="9"/>
      <c r="H4351" s="9"/>
      <c r="I4351" s="9"/>
    </row>
    <row r="4352" spans="1:9" ht="15" customHeight="1" x14ac:dyDescent="0.25">
      <c r="A4352" s="19"/>
      <c r="B4352" s="20"/>
      <c r="C4352" s="21"/>
      <c r="D4352" s="21"/>
      <c r="E4352" s="22">
        <v>112.2</v>
      </c>
      <c r="F4352" s="9"/>
      <c r="G4352" s="9"/>
      <c r="H4352" s="9"/>
      <c r="I4352" s="9"/>
    </row>
    <row r="4353" spans="1:9" ht="9.9499999999999993" customHeight="1" x14ac:dyDescent="0.25">
      <c r="A4353" s="86"/>
      <c r="B4353" s="86"/>
      <c r="C4353" s="86"/>
      <c r="D4353" s="9"/>
      <c r="E4353" s="9"/>
      <c r="F4353" s="9"/>
      <c r="G4353" s="9"/>
      <c r="H4353" s="9"/>
      <c r="I4353" s="9"/>
    </row>
    <row r="4354" spans="1:9" ht="12" customHeight="1" x14ac:dyDescent="0.25">
      <c r="A4354" s="9"/>
      <c r="B4354" s="9"/>
      <c r="C4354" s="9"/>
      <c r="D4354" s="90" t="s">
        <v>4581</v>
      </c>
      <c r="E4354" s="90"/>
      <c r="F4354" s="90"/>
      <c r="G4354" s="90"/>
      <c r="H4354" s="90"/>
      <c r="I4354" s="90"/>
    </row>
    <row r="4355" spans="1:9" ht="9.9499999999999993" customHeight="1" x14ac:dyDescent="0.25">
      <c r="A4355" s="86"/>
      <c r="B4355" s="86"/>
      <c r="C4355" s="86"/>
      <c r="D4355" s="86"/>
      <c r="E4355" s="9"/>
      <c r="F4355" s="9"/>
      <c r="G4355" s="9"/>
      <c r="H4355" s="9"/>
      <c r="I4355" s="9"/>
    </row>
    <row r="4356" spans="1:9" ht="30.95" customHeight="1" x14ac:dyDescent="0.25">
      <c r="A4356" s="88" t="s">
        <v>2694</v>
      </c>
      <c r="B4356" s="88"/>
      <c r="C4356" s="88"/>
      <c r="D4356" s="88"/>
      <c r="E4356" s="88"/>
      <c r="F4356" s="88"/>
      <c r="G4356" s="88"/>
      <c r="H4356" s="88"/>
      <c r="I4356" s="88"/>
    </row>
    <row r="4357" spans="1:9" ht="15" customHeight="1" x14ac:dyDescent="0.25">
      <c r="A4357" s="89"/>
      <c r="B4357" s="89"/>
      <c r="C4357" s="14" t="s">
        <v>2076</v>
      </c>
      <c r="D4357" s="14" t="s">
        <v>2059</v>
      </c>
      <c r="E4357" s="9"/>
      <c r="F4357" s="9"/>
      <c r="G4357" s="9"/>
      <c r="H4357" s="9"/>
      <c r="I4357" s="9"/>
    </row>
    <row r="4358" spans="1:9" ht="18.95" customHeight="1" x14ac:dyDescent="0.25">
      <c r="A4358" s="15" t="s">
        <v>2170</v>
      </c>
      <c r="B4358" s="16" t="s">
        <v>2076</v>
      </c>
      <c r="C4358" s="17">
        <v>1122.01</v>
      </c>
      <c r="D4358" s="18">
        <v>1122.01</v>
      </c>
      <c r="E4358" s="9"/>
      <c r="F4358" s="9"/>
      <c r="G4358" s="9"/>
      <c r="H4358" s="9"/>
      <c r="I4358" s="9"/>
    </row>
    <row r="4359" spans="1:9" ht="15" customHeight="1" x14ac:dyDescent="0.25">
      <c r="A4359" s="19"/>
      <c r="B4359" s="20"/>
      <c r="C4359" s="21"/>
      <c r="D4359" s="22">
        <v>1122.01</v>
      </c>
      <c r="E4359" s="9"/>
      <c r="F4359" s="9"/>
      <c r="G4359" s="9"/>
      <c r="H4359" s="9"/>
      <c r="I4359" s="9"/>
    </row>
    <row r="4360" spans="1:9" ht="9.9499999999999993" customHeight="1" x14ac:dyDescent="0.25">
      <c r="A4360" s="86"/>
      <c r="B4360" s="86"/>
      <c r="C4360" s="86"/>
      <c r="D4360" s="9"/>
      <c r="E4360" s="9"/>
      <c r="F4360" s="9"/>
      <c r="G4360" s="9"/>
      <c r="H4360" s="9"/>
      <c r="I4360" s="9"/>
    </row>
    <row r="4361" spans="1:9" ht="12" customHeight="1" x14ac:dyDescent="0.25">
      <c r="A4361" s="9"/>
      <c r="B4361" s="9"/>
      <c r="C4361" s="9"/>
      <c r="D4361" s="90" t="s">
        <v>4587</v>
      </c>
      <c r="E4361" s="90"/>
      <c r="F4361" s="90"/>
      <c r="G4361" s="90"/>
      <c r="H4361" s="90"/>
      <c r="I4361" s="90"/>
    </row>
    <row r="4362" spans="1:9" ht="9.9499999999999993" customHeight="1" x14ac:dyDescent="0.25">
      <c r="A4362" s="86"/>
      <c r="B4362" s="86"/>
      <c r="C4362" s="86"/>
      <c r="D4362" s="86"/>
      <c r="E4362" s="9"/>
      <c r="F4362" s="9"/>
      <c r="G4362" s="9"/>
      <c r="H4362" s="9"/>
      <c r="I4362" s="9"/>
    </row>
    <row r="4363" spans="1:9" ht="42.95" customHeight="1" x14ac:dyDescent="0.25">
      <c r="A4363" s="88" t="s">
        <v>2695</v>
      </c>
      <c r="B4363" s="88"/>
      <c r="C4363" s="88"/>
      <c r="D4363" s="88"/>
      <c r="E4363" s="88"/>
      <c r="F4363" s="88"/>
      <c r="G4363" s="88"/>
      <c r="H4363" s="88"/>
      <c r="I4363" s="88"/>
    </row>
    <row r="4364" spans="1:9" ht="15" customHeight="1" x14ac:dyDescent="0.25">
      <c r="A4364" s="89"/>
      <c r="B4364" s="89"/>
      <c r="C4364" s="14" t="s">
        <v>2069</v>
      </c>
      <c r="D4364" s="14" t="s">
        <v>2058</v>
      </c>
      <c r="E4364" s="14" t="s">
        <v>2059</v>
      </c>
      <c r="F4364" s="9"/>
      <c r="G4364" s="9"/>
      <c r="H4364" s="9"/>
      <c r="I4364" s="9"/>
    </row>
    <row r="4365" spans="1:9" ht="12.95" customHeight="1" x14ac:dyDescent="0.25">
      <c r="A4365" s="15"/>
      <c r="B4365" s="16" t="s">
        <v>2104</v>
      </c>
      <c r="C4365" s="17">
        <v>861.44</v>
      </c>
      <c r="D4365" s="17">
        <v>1</v>
      </c>
      <c r="E4365" s="18">
        <v>861.44</v>
      </c>
      <c r="F4365" s="9"/>
      <c r="G4365" s="9"/>
      <c r="H4365" s="9"/>
      <c r="I4365" s="9"/>
    </row>
    <row r="4366" spans="1:9" ht="15" customHeight="1" x14ac:dyDescent="0.25">
      <c r="A4366" s="19"/>
      <c r="B4366" s="20"/>
      <c r="C4366" s="21"/>
      <c r="D4366" s="21"/>
      <c r="E4366" s="22">
        <v>861.44</v>
      </c>
      <c r="F4366" s="9"/>
      <c r="G4366" s="9"/>
      <c r="H4366" s="9"/>
      <c r="I4366" s="9"/>
    </row>
    <row r="4367" spans="1:9" ht="9.9499999999999993" customHeight="1" x14ac:dyDescent="0.25">
      <c r="A4367" s="86"/>
      <c r="B4367" s="86"/>
      <c r="C4367" s="86"/>
      <c r="D4367" s="9"/>
      <c r="E4367" s="9"/>
      <c r="F4367" s="9"/>
      <c r="G4367" s="9"/>
      <c r="H4367" s="9"/>
      <c r="I4367" s="9"/>
    </row>
    <row r="4368" spans="1:9" ht="12" customHeight="1" x14ac:dyDescent="0.25">
      <c r="A4368" s="9"/>
      <c r="B4368" s="9"/>
      <c r="C4368" s="9"/>
      <c r="D4368" s="90" t="s">
        <v>4588</v>
      </c>
      <c r="E4368" s="90"/>
      <c r="F4368" s="90"/>
      <c r="G4368" s="90"/>
      <c r="H4368" s="90"/>
      <c r="I4368" s="90"/>
    </row>
    <row r="4369" spans="1:9" ht="9.9499999999999993" customHeight="1" x14ac:dyDescent="0.25">
      <c r="A4369" s="86"/>
      <c r="B4369" s="86"/>
      <c r="C4369" s="86"/>
      <c r="D4369" s="86"/>
      <c r="E4369" s="9"/>
      <c r="F4369" s="9"/>
      <c r="G4369" s="9"/>
      <c r="H4369" s="9"/>
      <c r="I4369" s="9"/>
    </row>
    <row r="4370" spans="1:9" ht="30.95" customHeight="1" x14ac:dyDescent="0.25">
      <c r="A4370" s="88" t="s">
        <v>2696</v>
      </c>
      <c r="B4370" s="88"/>
      <c r="C4370" s="88"/>
      <c r="D4370" s="88"/>
      <c r="E4370" s="88"/>
      <c r="F4370" s="88"/>
      <c r="G4370" s="88"/>
      <c r="H4370" s="88"/>
      <c r="I4370" s="88"/>
    </row>
    <row r="4371" spans="1:9" ht="15" customHeight="1" x14ac:dyDescent="0.25">
      <c r="A4371" s="89"/>
      <c r="B4371" s="89"/>
      <c r="C4371" s="14" t="s">
        <v>2069</v>
      </c>
      <c r="D4371" s="14" t="s">
        <v>2058</v>
      </c>
      <c r="E4371" s="14" t="s">
        <v>2059</v>
      </c>
      <c r="F4371" s="9"/>
      <c r="G4371" s="9"/>
      <c r="H4371" s="9"/>
      <c r="I4371" s="9"/>
    </row>
    <row r="4372" spans="1:9" ht="12.95" customHeight="1" x14ac:dyDescent="0.25">
      <c r="A4372" s="15"/>
      <c r="B4372" s="16" t="s">
        <v>2104</v>
      </c>
      <c r="C4372" s="17">
        <v>861.44</v>
      </c>
      <c r="D4372" s="17">
        <v>1</v>
      </c>
      <c r="E4372" s="18">
        <v>861.44</v>
      </c>
      <c r="F4372" s="9"/>
      <c r="G4372" s="9"/>
      <c r="H4372" s="9"/>
      <c r="I4372" s="9"/>
    </row>
    <row r="4373" spans="1:9" ht="15" customHeight="1" x14ac:dyDescent="0.25">
      <c r="A4373" s="19"/>
      <c r="B4373" s="20"/>
      <c r="C4373" s="21"/>
      <c r="D4373" s="21"/>
      <c r="E4373" s="22">
        <v>861.44</v>
      </c>
      <c r="F4373" s="9"/>
      <c r="G4373" s="9"/>
      <c r="H4373" s="9"/>
      <c r="I4373" s="9"/>
    </row>
    <row r="4374" spans="1:9" ht="9.9499999999999993" customHeight="1" x14ac:dyDescent="0.25">
      <c r="A4374" s="86"/>
      <c r="B4374" s="86"/>
      <c r="C4374" s="86"/>
      <c r="D4374" s="9"/>
      <c r="E4374" s="9"/>
      <c r="F4374" s="9"/>
      <c r="G4374" s="9"/>
      <c r="H4374" s="9"/>
      <c r="I4374" s="9"/>
    </row>
    <row r="4375" spans="1:9" ht="12" customHeight="1" x14ac:dyDescent="0.25">
      <c r="A4375" s="9"/>
      <c r="B4375" s="9"/>
      <c r="C4375" s="9"/>
      <c r="D4375" s="90" t="s">
        <v>4588</v>
      </c>
      <c r="E4375" s="90"/>
      <c r="F4375" s="90"/>
      <c r="G4375" s="90"/>
      <c r="H4375" s="90"/>
      <c r="I4375" s="90"/>
    </row>
    <row r="4376" spans="1:9" ht="9.9499999999999993" customHeight="1" x14ac:dyDescent="0.25">
      <c r="A4376" s="86"/>
      <c r="B4376" s="86"/>
      <c r="C4376" s="86"/>
      <c r="D4376" s="86"/>
      <c r="E4376" s="9"/>
      <c r="F4376" s="9"/>
      <c r="G4376" s="9"/>
      <c r="H4376" s="9"/>
      <c r="I4376" s="9"/>
    </row>
    <row r="4377" spans="1:9" ht="42.95" customHeight="1" x14ac:dyDescent="0.25">
      <c r="A4377" s="88" t="s">
        <v>2697</v>
      </c>
      <c r="B4377" s="88"/>
      <c r="C4377" s="88"/>
      <c r="D4377" s="88"/>
      <c r="E4377" s="88"/>
      <c r="F4377" s="88"/>
      <c r="G4377" s="88"/>
      <c r="H4377" s="88"/>
      <c r="I4377" s="88"/>
    </row>
    <row r="4378" spans="1:9" ht="15" customHeight="1" x14ac:dyDescent="0.25">
      <c r="A4378" s="89"/>
      <c r="B4378" s="89"/>
      <c r="C4378" s="14" t="s">
        <v>2058</v>
      </c>
      <c r="D4378" s="14" t="s">
        <v>2059</v>
      </c>
      <c r="E4378" s="9"/>
      <c r="F4378" s="9"/>
      <c r="G4378" s="9"/>
      <c r="H4378" s="9"/>
      <c r="I4378" s="9"/>
    </row>
    <row r="4379" spans="1:9" ht="12.95" customHeight="1" x14ac:dyDescent="0.25">
      <c r="A4379" s="15"/>
      <c r="B4379" s="16" t="s">
        <v>2058</v>
      </c>
      <c r="C4379" s="17">
        <v>4</v>
      </c>
      <c r="D4379" s="18">
        <v>4</v>
      </c>
      <c r="E4379" s="9"/>
      <c r="F4379" s="9"/>
      <c r="G4379" s="9"/>
      <c r="H4379" s="9"/>
      <c r="I4379" s="9"/>
    </row>
    <row r="4380" spans="1:9" ht="15" customHeight="1" x14ac:dyDescent="0.25">
      <c r="A4380" s="19"/>
      <c r="B4380" s="20"/>
      <c r="C4380" s="21"/>
      <c r="D4380" s="22">
        <v>4</v>
      </c>
      <c r="E4380" s="9"/>
      <c r="F4380" s="9"/>
      <c r="G4380" s="9"/>
      <c r="H4380" s="9"/>
      <c r="I4380" s="9"/>
    </row>
    <row r="4381" spans="1:9" ht="9.9499999999999993" customHeight="1" x14ac:dyDescent="0.25">
      <c r="A4381" s="86"/>
      <c r="B4381" s="86"/>
      <c r="C4381" s="86"/>
      <c r="D4381" s="9"/>
      <c r="E4381" s="9"/>
      <c r="F4381" s="9"/>
      <c r="G4381" s="9"/>
      <c r="H4381" s="9"/>
      <c r="I4381" s="9"/>
    </row>
    <row r="4382" spans="1:9" ht="12" customHeight="1" x14ac:dyDescent="0.25">
      <c r="A4382" s="9"/>
      <c r="B4382" s="9"/>
      <c r="C4382" s="9"/>
      <c r="D4382" s="90" t="s">
        <v>4255</v>
      </c>
      <c r="E4382" s="90"/>
      <c r="F4382" s="90"/>
      <c r="G4382" s="90"/>
      <c r="H4382" s="90"/>
      <c r="I4382" s="90"/>
    </row>
    <row r="4383" spans="1:9" ht="9.9499999999999993" customHeight="1" x14ac:dyDescent="0.25">
      <c r="A4383" s="86"/>
      <c r="B4383" s="86"/>
      <c r="C4383" s="86"/>
      <c r="D4383" s="86"/>
      <c r="E4383" s="9"/>
      <c r="F4383" s="9"/>
      <c r="G4383" s="9"/>
      <c r="H4383" s="9"/>
      <c r="I4383" s="9"/>
    </row>
    <row r="4384" spans="1:9" ht="30.95" customHeight="1" x14ac:dyDescent="0.25">
      <c r="A4384" s="88" t="s">
        <v>2698</v>
      </c>
      <c r="B4384" s="88"/>
      <c r="C4384" s="88"/>
      <c r="D4384" s="88"/>
      <c r="E4384" s="88"/>
      <c r="F4384" s="88"/>
      <c r="G4384" s="88"/>
      <c r="H4384" s="88"/>
      <c r="I4384" s="88"/>
    </row>
    <row r="4385" spans="1:9" ht="15" customHeight="1" x14ac:dyDescent="0.25">
      <c r="A4385" s="89"/>
      <c r="B4385" s="89"/>
      <c r="C4385" s="14" t="s">
        <v>2076</v>
      </c>
      <c r="D4385" s="14" t="s">
        <v>2059</v>
      </c>
      <c r="E4385" s="9"/>
      <c r="F4385" s="9"/>
      <c r="G4385" s="9"/>
      <c r="H4385" s="9"/>
      <c r="I4385" s="9"/>
    </row>
    <row r="4386" spans="1:9" ht="12.95" customHeight="1" x14ac:dyDescent="0.25">
      <c r="A4386" s="15" t="s">
        <v>2108</v>
      </c>
      <c r="B4386" s="16" t="s">
        <v>2076</v>
      </c>
      <c r="C4386" s="17">
        <v>1122.01</v>
      </c>
      <c r="D4386" s="18">
        <v>1122.01</v>
      </c>
      <c r="E4386" s="9"/>
      <c r="F4386" s="9"/>
      <c r="G4386" s="9"/>
      <c r="H4386" s="9"/>
      <c r="I4386" s="9"/>
    </row>
    <row r="4387" spans="1:9" ht="15" customHeight="1" x14ac:dyDescent="0.25">
      <c r="A4387" s="19"/>
      <c r="B4387" s="20"/>
      <c r="C4387" s="21"/>
      <c r="D4387" s="22">
        <v>1122.01</v>
      </c>
      <c r="E4387" s="9"/>
      <c r="F4387" s="9"/>
      <c r="G4387" s="9"/>
      <c r="H4387" s="9"/>
      <c r="I4387" s="9"/>
    </row>
    <row r="4388" spans="1:9" ht="9.9499999999999993" customHeight="1" x14ac:dyDescent="0.25">
      <c r="A4388" s="86"/>
      <c r="B4388" s="86"/>
      <c r="C4388" s="86"/>
      <c r="D4388" s="9"/>
      <c r="E4388" s="9"/>
      <c r="F4388" s="9"/>
      <c r="G4388" s="9"/>
      <c r="H4388" s="9"/>
      <c r="I4388" s="9"/>
    </row>
    <row r="4389" spans="1:9" ht="12" customHeight="1" x14ac:dyDescent="0.25">
      <c r="A4389" s="9"/>
      <c r="B4389" s="9"/>
      <c r="C4389" s="9"/>
      <c r="D4389" s="90" t="s">
        <v>4587</v>
      </c>
      <c r="E4389" s="90"/>
      <c r="F4389" s="90"/>
      <c r="G4389" s="90"/>
      <c r="H4389" s="90"/>
      <c r="I4389" s="90"/>
    </row>
    <row r="4390" spans="1:9" ht="9.9499999999999993" customHeight="1" x14ac:dyDescent="0.25">
      <c r="A4390" s="86"/>
      <c r="B4390" s="86"/>
      <c r="C4390" s="86"/>
      <c r="D4390" s="86"/>
      <c r="E4390" s="9"/>
      <c r="F4390" s="9"/>
      <c r="G4390" s="9"/>
      <c r="H4390" s="9"/>
      <c r="I4390" s="9"/>
    </row>
    <row r="4391" spans="1:9" ht="42.95" customHeight="1" x14ac:dyDescent="0.25">
      <c r="A4391" s="88" t="s">
        <v>2699</v>
      </c>
      <c r="B4391" s="88"/>
      <c r="C4391" s="88"/>
      <c r="D4391" s="88"/>
      <c r="E4391" s="88"/>
      <c r="F4391" s="88"/>
      <c r="G4391" s="88"/>
      <c r="H4391" s="88"/>
      <c r="I4391" s="88"/>
    </row>
    <row r="4392" spans="1:9" ht="15" customHeight="1" x14ac:dyDescent="0.25">
      <c r="A4392" s="89"/>
      <c r="B4392" s="89"/>
      <c r="C4392" s="14" t="s">
        <v>2058</v>
      </c>
      <c r="D4392" s="14" t="s">
        <v>2059</v>
      </c>
      <c r="E4392" s="9"/>
      <c r="F4392" s="9"/>
      <c r="G4392" s="9"/>
      <c r="H4392" s="9"/>
      <c r="I4392" s="9"/>
    </row>
    <row r="4393" spans="1:9" ht="12.95" customHeight="1" x14ac:dyDescent="0.25">
      <c r="A4393" s="15"/>
      <c r="B4393" s="16" t="s">
        <v>2058</v>
      </c>
      <c r="C4393" s="17">
        <v>2</v>
      </c>
      <c r="D4393" s="18">
        <v>2</v>
      </c>
      <c r="E4393" s="9"/>
      <c r="F4393" s="9"/>
      <c r="G4393" s="9"/>
      <c r="H4393" s="9"/>
      <c r="I4393" s="9"/>
    </row>
    <row r="4394" spans="1:9" ht="15" customHeight="1" x14ac:dyDescent="0.25">
      <c r="A4394" s="19"/>
      <c r="B4394" s="20"/>
      <c r="C4394" s="21"/>
      <c r="D4394" s="22">
        <v>2</v>
      </c>
      <c r="E4394" s="9"/>
      <c r="F4394" s="9"/>
      <c r="G4394" s="9"/>
      <c r="H4394" s="9"/>
      <c r="I4394" s="9"/>
    </row>
    <row r="4395" spans="1:9" ht="9.9499999999999993" customHeight="1" x14ac:dyDescent="0.25">
      <c r="A4395" s="86"/>
      <c r="B4395" s="86"/>
      <c r="C4395" s="86"/>
      <c r="D4395" s="9"/>
      <c r="E4395" s="9"/>
      <c r="F4395" s="9"/>
      <c r="G4395" s="9"/>
      <c r="H4395" s="9"/>
      <c r="I4395" s="9"/>
    </row>
    <row r="4396" spans="1:9" ht="12" customHeight="1" x14ac:dyDescent="0.25">
      <c r="A4396" s="9"/>
      <c r="B4396" s="9"/>
      <c r="C4396" s="9"/>
      <c r="D4396" s="90" t="s">
        <v>4257</v>
      </c>
      <c r="E4396" s="90"/>
      <c r="F4396" s="90"/>
      <c r="G4396" s="90"/>
      <c r="H4396" s="90"/>
      <c r="I4396" s="90"/>
    </row>
    <row r="4397" spans="1:9" ht="9.9499999999999993" customHeight="1" x14ac:dyDescent="0.25">
      <c r="A4397" s="86"/>
      <c r="B4397" s="86"/>
      <c r="C4397" s="86"/>
      <c r="D4397" s="86"/>
      <c r="E4397" s="9"/>
      <c r="F4397" s="9"/>
      <c r="G4397" s="9"/>
      <c r="H4397" s="9"/>
      <c r="I4397" s="9"/>
    </row>
    <row r="4398" spans="1:9" ht="30.95" customHeight="1" x14ac:dyDescent="0.25">
      <c r="A4398" s="88" t="s">
        <v>2700</v>
      </c>
      <c r="B4398" s="88"/>
      <c r="C4398" s="88"/>
      <c r="D4398" s="88"/>
      <c r="E4398" s="88"/>
      <c r="F4398" s="88"/>
      <c r="G4398" s="88"/>
      <c r="H4398" s="88"/>
      <c r="I4398" s="88"/>
    </row>
    <row r="4399" spans="1:9" ht="15" customHeight="1" x14ac:dyDescent="0.25">
      <c r="A4399" s="89"/>
      <c r="B4399" s="89"/>
      <c r="C4399" s="14" t="s">
        <v>2076</v>
      </c>
      <c r="D4399" s="14" t="s">
        <v>2058</v>
      </c>
      <c r="E4399" s="14" t="s">
        <v>2059</v>
      </c>
      <c r="F4399" s="9"/>
      <c r="G4399" s="9"/>
      <c r="H4399" s="9"/>
      <c r="I4399" s="9"/>
    </row>
    <row r="4400" spans="1:9" ht="18.95" customHeight="1" x14ac:dyDescent="0.25">
      <c r="A4400" s="15" t="s">
        <v>2110</v>
      </c>
      <c r="B4400" s="16" t="s">
        <v>2111</v>
      </c>
      <c r="C4400" s="17">
        <v>0.16</v>
      </c>
      <c r="D4400" s="17">
        <v>93</v>
      </c>
      <c r="E4400" s="18">
        <v>14.88</v>
      </c>
      <c r="F4400" s="9"/>
      <c r="G4400" s="9"/>
      <c r="H4400" s="9"/>
      <c r="I4400" s="9"/>
    </row>
    <row r="4401" spans="1:9" ht="15" customHeight="1" x14ac:dyDescent="0.25">
      <c r="A4401" s="19"/>
      <c r="B4401" s="20"/>
      <c r="C4401" s="21"/>
      <c r="D4401" s="21"/>
      <c r="E4401" s="22">
        <v>14.88</v>
      </c>
      <c r="F4401" s="9"/>
      <c r="G4401" s="9"/>
      <c r="H4401" s="9"/>
      <c r="I4401" s="9"/>
    </row>
    <row r="4402" spans="1:9" ht="9.9499999999999993" customHeight="1" x14ac:dyDescent="0.25">
      <c r="A4402" s="86"/>
      <c r="B4402" s="86"/>
      <c r="C4402" s="86"/>
      <c r="D4402" s="9"/>
      <c r="E4402" s="9"/>
      <c r="F4402" s="9"/>
      <c r="G4402" s="9"/>
      <c r="H4402" s="9"/>
      <c r="I4402" s="9"/>
    </row>
    <row r="4403" spans="1:9" ht="12" customHeight="1" x14ac:dyDescent="0.25">
      <c r="A4403" s="9"/>
      <c r="B4403" s="9"/>
      <c r="C4403" s="9"/>
      <c r="D4403" s="90" t="s">
        <v>4256</v>
      </c>
      <c r="E4403" s="90"/>
      <c r="F4403" s="90"/>
      <c r="G4403" s="90"/>
      <c r="H4403" s="90"/>
      <c r="I4403" s="90"/>
    </row>
    <row r="4404" spans="1:9" ht="9.9499999999999993" customHeight="1" x14ac:dyDescent="0.25">
      <c r="A4404" s="86"/>
      <c r="B4404" s="86"/>
      <c r="C4404" s="86"/>
      <c r="D4404" s="86"/>
      <c r="E4404" s="9"/>
      <c r="F4404" s="9"/>
      <c r="G4404" s="9"/>
      <c r="H4404" s="9"/>
      <c r="I4404" s="9"/>
    </row>
    <row r="4405" spans="1:9" ht="30.95" customHeight="1" x14ac:dyDescent="0.25">
      <c r="A4405" s="88" t="s">
        <v>2701</v>
      </c>
      <c r="B4405" s="88"/>
      <c r="C4405" s="88"/>
      <c r="D4405" s="88"/>
      <c r="E4405" s="88"/>
      <c r="F4405" s="88"/>
      <c r="G4405" s="88"/>
      <c r="H4405" s="88"/>
      <c r="I4405" s="88"/>
    </row>
    <row r="4406" spans="1:9" ht="15" customHeight="1" x14ac:dyDescent="0.25">
      <c r="A4406" s="89"/>
      <c r="B4406" s="89"/>
      <c r="C4406" s="14" t="s">
        <v>2058</v>
      </c>
      <c r="D4406" s="14" t="s">
        <v>2059</v>
      </c>
      <c r="E4406" s="9"/>
      <c r="F4406" s="9"/>
      <c r="G4406" s="9"/>
      <c r="H4406" s="9"/>
      <c r="I4406" s="9"/>
    </row>
    <row r="4407" spans="1:9" ht="12.95" customHeight="1" x14ac:dyDescent="0.25">
      <c r="A4407" s="15"/>
      <c r="B4407" s="16" t="s">
        <v>2058</v>
      </c>
      <c r="C4407" s="17">
        <v>8</v>
      </c>
      <c r="D4407" s="18">
        <v>8</v>
      </c>
      <c r="E4407" s="9"/>
      <c r="F4407" s="9"/>
      <c r="G4407" s="9"/>
      <c r="H4407" s="9"/>
      <c r="I4407" s="9"/>
    </row>
    <row r="4408" spans="1:9" ht="15" customHeight="1" x14ac:dyDescent="0.25">
      <c r="A4408" s="19"/>
      <c r="B4408" s="20"/>
      <c r="C4408" s="21"/>
      <c r="D4408" s="22">
        <v>8</v>
      </c>
      <c r="E4408" s="9"/>
      <c r="F4408" s="9"/>
      <c r="G4408" s="9"/>
      <c r="H4408" s="9"/>
      <c r="I4408" s="9"/>
    </row>
    <row r="4409" spans="1:9" ht="9.9499999999999993" customHeight="1" x14ac:dyDescent="0.25">
      <c r="A4409" s="86"/>
      <c r="B4409" s="86"/>
      <c r="C4409" s="86"/>
      <c r="D4409" s="9"/>
      <c r="E4409" s="9"/>
      <c r="F4409" s="9"/>
      <c r="G4409" s="9"/>
      <c r="H4409" s="9"/>
      <c r="I4409" s="9"/>
    </row>
    <row r="4410" spans="1:9" ht="12" customHeight="1" x14ac:dyDescent="0.25">
      <c r="A4410" s="9"/>
      <c r="B4410" s="9"/>
      <c r="C4410" s="9"/>
      <c r="D4410" s="90" t="s">
        <v>4258</v>
      </c>
      <c r="E4410" s="90"/>
      <c r="F4410" s="90"/>
      <c r="G4410" s="90"/>
      <c r="H4410" s="90"/>
      <c r="I4410" s="90"/>
    </row>
    <row r="4411" spans="1:9" ht="9.9499999999999993" customHeight="1" x14ac:dyDescent="0.25">
      <c r="A4411" s="86"/>
      <c r="B4411" s="86"/>
      <c r="C4411" s="86"/>
      <c r="D4411" s="86"/>
      <c r="E4411" s="9"/>
      <c r="F4411" s="9"/>
      <c r="G4411" s="9"/>
      <c r="H4411" s="9"/>
      <c r="I4411" s="9"/>
    </row>
    <row r="4412" spans="1:9" ht="20.100000000000001" customHeight="1" x14ac:dyDescent="0.25">
      <c r="A4412" s="88" t="s">
        <v>2702</v>
      </c>
      <c r="B4412" s="88"/>
      <c r="C4412" s="88"/>
      <c r="D4412" s="88"/>
      <c r="E4412" s="88"/>
      <c r="F4412" s="88"/>
      <c r="G4412" s="88"/>
      <c r="H4412" s="88"/>
      <c r="I4412" s="88"/>
    </row>
    <row r="4413" spans="1:9" ht="15" customHeight="1" x14ac:dyDescent="0.25">
      <c r="A4413" s="89"/>
      <c r="B4413" s="89"/>
      <c r="C4413" s="14" t="s">
        <v>2076</v>
      </c>
      <c r="D4413" s="14" t="s">
        <v>2059</v>
      </c>
      <c r="E4413" s="9"/>
      <c r="F4413" s="9"/>
      <c r="G4413" s="9"/>
      <c r="H4413" s="9"/>
      <c r="I4413" s="9"/>
    </row>
    <row r="4414" spans="1:9" ht="12.95" customHeight="1" x14ac:dyDescent="0.25">
      <c r="A4414" s="15"/>
      <c r="B4414" s="16" t="s">
        <v>2076</v>
      </c>
      <c r="C4414" s="17">
        <v>355.23</v>
      </c>
      <c r="D4414" s="18">
        <v>355.23</v>
      </c>
      <c r="E4414" s="9"/>
      <c r="F4414" s="9"/>
      <c r="G4414" s="9"/>
      <c r="H4414" s="9"/>
      <c r="I4414" s="9"/>
    </row>
    <row r="4415" spans="1:9" ht="15" customHeight="1" x14ac:dyDescent="0.25">
      <c r="A4415" s="19"/>
      <c r="B4415" s="20"/>
      <c r="C4415" s="21"/>
      <c r="D4415" s="22">
        <v>355.23</v>
      </c>
      <c r="E4415" s="9"/>
      <c r="F4415" s="9"/>
      <c r="G4415" s="9"/>
      <c r="H4415" s="9"/>
      <c r="I4415" s="9"/>
    </row>
    <row r="4416" spans="1:9" ht="9.9499999999999993" customHeight="1" x14ac:dyDescent="0.25">
      <c r="A4416" s="86"/>
      <c r="B4416" s="86"/>
      <c r="C4416" s="86"/>
      <c r="D4416" s="9"/>
      <c r="E4416" s="9"/>
      <c r="F4416" s="9"/>
      <c r="G4416" s="9"/>
      <c r="H4416" s="9"/>
      <c r="I4416" s="9"/>
    </row>
    <row r="4417" spans="1:9" ht="12" customHeight="1" x14ac:dyDescent="0.25">
      <c r="A4417" s="9"/>
      <c r="B4417" s="9"/>
      <c r="C4417" s="9"/>
      <c r="D4417" s="90" t="s">
        <v>4589</v>
      </c>
      <c r="E4417" s="90"/>
      <c r="F4417" s="90"/>
      <c r="G4417" s="90"/>
      <c r="H4417" s="90"/>
      <c r="I4417" s="90"/>
    </row>
    <row r="4418" spans="1:9" ht="9.9499999999999993" customHeight="1" x14ac:dyDescent="0.25">
      <c r="A4418" s="86"/>
      <c r="B4418" s="86"/>
      <c r="C4418" s="86"/>
      <c r="D4418" s="86"/>
      <c r="E4418" s="9"/>
      <c r="F4418" s="9"/>
      <c r="G4418" s="9"/>
      <c r="H4418" s="9"/>
      <c r="I4418" s="9"/>
    </row>
    <row r="4419" spans="1:9" ht="30.95" customHeight="1" x14ac:dyDescent="0.25">
      <c r="A4419" s="88" t="s">
        <v>2703</v>
      </c>
      <c r="B4419" s="88"/>
      <c r="C4419" s="88"/>
      <c r="D4419" s="88"/>
      <c r="E4419" s="88"/>
      <c r="F4419" s="88"/>
      <c r="G4419" s="88"/>
      <c r="H4419" s="88"/>
      <c r="I4419" s="88"/>
    </row>
    <row r="4420" spans="1:9" ht="15" customHeight="1" x14ac:dyDescent="0.25">
      <c r="A4420" s="89"/>
      <c r="B4420" s="89"/>
      <c r="C4420" s="14" t="s">
        <v>2076</v>
      </c>
      <c r="D4420" s="14" t="s">
        <v>2059</v>
      </c>
      <c r="E4420" s="9"/>
      <c r="F4420" s="9"/>
      <c r="G4420" s="9"/>
      <c r="H4420" s="9"/>
      <c r="I4420" s="9"/>
    </row>
    <row r="4421" spans="1:9" ht="12.95" customHeight="1" x14ac:dyDescent="0.25">
      <c r="A4421" s="15" t="s">
        <v>2108</v>
      </c>
      <c r="B4421" s="16" t="s">
        <v>2076</v>
      </c>
      <c r="C4421" s="17">
        <v>1122.01</v>
      </c>
      <c r="D4421" s="18">
        <v>1122.01</v>
      </c>
      <c r="E4421" s="9"/>
      <c r="F4421" s="9"/>
      <c r="G4421" s="9"/>
      <c r="H4421" s="9"/>
      <c r="I4421" s="9"/>
    </row>
    <row r="4422" spans="1:9" ht="15" customHeight="1" x14ac:dyDescent="0.25">
      <c r="A4422" s="19"/>
      <c r="B4422" s="20"/>
      <c r="C4422" s="21"/>
      <c r="D4422" s="22">
        <v>1122.01</v>
      </c>
      <c r="E4422" s="9"/>
      <c r="F4422" s="9"/>
      <c r="G4422" s="9"/>
      <c r="H4422" s="9"/>
      <c r="I4422" s="9"/>
    </row>
    <row r="4423" spans="1:9" ht="9.9499999999999993" customHeight="1" x14ac:dyDescent="0.25">
      <c r="A4423" s="86"/>
      <c r="B4423" s="86"/>
      <c r="C4423" s="86"/>
      <c r="D4423" s="9"/>
      <c r="E4423" s="9"/>
      <c r="F4423" s="9"/>
      <c r="G4423" s="9"/>
      <c r="H4423" s="9"/>
      <c r="I4423" s="9"/>
    </row>
    <row r="4424" spans="1:9" ht="12" customHeight="1" x14ac:dyDescent="0.25">
      <c r="A4424" s="9"/>
      <c r="B4424" s="9"/>
      <c r="C4424" s="9"/>
      <c r="D4424" s="90" t="s">
        <v>4587</v>
      </c>
      <c r="E4424" s="90"/>
      <c r="F4424" s="90"/>
      <c r="G4424" s="90"/>
      <c r="H4424" s="90"/>
      <c r="I4424" s="90"/>
    </row>
    <row r="4425" spans="1:9" ht="9.9499999999999993" customHeight="1" x14ac:dyDescent="0.25">
      <c r="A4425" s="86"/>
      <c r="B4425" s="86"/>
      <c r="C4425" s="86"/>
      <c r="D4425" s="86"/>
      <c r="E4425" s="9"/>
      <c r="F4425" s="9"/>
      <c r="G4425" s="9"/>
      <c r="H4425" s="9"/>
      <c r="I4425" s="9"/>
    </row>
    <row r="4426" spans="1:9" ht="20.100000000000001" customHeight="1" x14ac:dyDescent="0.25">
      <c r="A4426" s="88" t="s">
        <v>2704</v>
      </c>
      <c r="B4426" s="88"/>
      <c r="C4426" s="88"/>
      <c r="D4426" s="88"/>
      <c r="E4426" s="88"/>
      <c r="F4426" s="88"/>
      <c r="G4426" s="88"/>
      <c r="H4426" s="88"/>
      <c r="I4426" s="88"/>
    </row>
    <row r="4427" spans="1:9" ht="15" customHeight="1" x14ac:dyDescent="0.25">
      <c r="A4427" s="89"/>
      <c r="B4427" s="89"/>
      <c r="C4427" s="14" t="s">
        <v>2069</v>
      </c>
      <c r="D4427" s="14" t="s">
        <v>2058</v>
      </c>
      <c r="E4427" s="14" t="s">
        <v>2059</v>
      </c>
      <c r="F4427" s="9"/>
      <c r="G4427" s="9"/>
      <c r="H4427" s="9"/>
      <c r="I4427" s="9"/>
    </row>
    <row r="4428" spans="1:9" ht="12.95" customHeight="1" x14ac:dyDescent="0.25">
      <c r="A4428" s="15"/>
      <c r="B4428" s="16" t="s">
        <v>2104</v>
      </c>
      <c r="C4428" s="17">
        <v>200.37</v>
      </c>
      <c r="D4428" s="17">
        <v>1</v>
      </c>
      <c r="E4428" s="18">
        <v>200.37</v>
      </c>
      <c r="F4428" s="9"/>
      <c r="G4428" s="9"/>
      <c r="H4428" s="9"/>
      <c r="I4428" s="9"/>
    </row>
    <row r="4429" spans="1:9" ht="15" customHeight="1" x14ac:dyDescent="0.25">
      <c r="A4429" s="19"/>
      <c r="B4429" s="20"/>
      <c r="C4429" s="21"/>
      <c r="D4429" s="21"/>
      <c r="E4429" s="22">
        <v>200.37</v>
      </c>
      <c r="F4429" s="9"/>
      <c r="G4429" s="9"/>
      <c r="H4429" s="9"/>
      <c r="I4429" s="9"/>
    </row>
    <row r="4430" spans="1:9" ht="9.9499999999999993" customHeight="1" x14ac:dyDescent="0.25">
      <c r="A4430" s="86"/>
      <c r="B4430" s="86"/>
      <c r="C4430" s="86"/>
      <c r="D4430" s="9"/>
      <c r="E4430" s="9"/>
      <c r="F4430" s="9"/>
      <c r="G4430" s="9"/>
      <c r="H4430" s="9"/>
      <c r="I4430" s="9"/>
    </row>
    <row r="4431" spans="1:9" ht="12" customHeight="1" x14ac:dyDescent="0.25">
      <c r="A4431" s="9"/>
      <c r="B4431" s="9"/>
      <c r="C4431" s="9"/>
      <c r="D4431" s="90" t="s">
        <v>4590</v>
      </c>
      <c r="E4431" s="90"/>
      <c r="F4431" s="90"/>
      <c r="G4431" s="90"/>
      <c r="H4431" s="90"/>
      <c r="I4431" s="90"/>
    </row>
    <row r="4432" spans="1:9" ht="9.9499999999999993" customHeight="1" x14ac:dyDescent="0.25">
      <c r="A4432" s="86"/>
      <c r="B4432" s="86"/>
      <c r="C4432" s="86"/>
      <c r="D4432" s="86"/>
      <c r="E4432" s="9"/>
      <c r="F4432" s="9"/>
      <c r="G4432" s="9"/>
      <c r="H4432" s="9"/>
      <c r="I4432" s="9"/>
    </row>
    <row r="4433" spans="1:9" ht="30.95" customHeight="1" x14ac:dyDescent="0.25">
      <c r="A4433" s="88" t="s">
        <v>2705</v>
      </c>
      <c r="B4433" s="88"/>
      <c r="C4433" s="88"/>
      <c r="D4433" s="88"/>
      <c r="E4433" s="88"/>
      <c r="F4433" s="88"/>
      <c r="G4433" s="88"/>
      <c r="H4433" s="88"/>
      <c r="I4433" s="88"/>
    </row>
    <row r="4434" spans="1:9" ht="15" customHeight="1" x14ac:dyDescent="0.25">
      <c r="A4434" s="89"/>
      <c r="B4434" s="89"/>
      <c r="C4434" s="14" t="s">
        <v>2076</v>
      </c>
      <c r="D4434" s="14" t="s">
        <v>2059</v>
      </c>
      <c r="E4434" s="9"/>
      <c r="F4434" s="9"/>
      <c r="G4434" s="9"/>
      <c r="H4434" s="9"/>
      <c r="I4434" s="9"/>
    </row>
    <row r="4435" spans="1:9" ht="12.95" customHeight="1" x14ac:dyDescent="0.25">
      <c r="A4435" s="15" t="s">
        <v>2077</v>
      </c>
      <c r="B4435" s="16" t="s">
        <v>2076</v>
      </c>
      <c r="C4435" s="17">
        <v>4968.24</v>
      </c>
      <c r="D4435" s="18">
        <v>4968.24</v>
      </c>
      <c r="E4435" s="9"/>
      <c r="F4435" s="9"/>
      <c r="G4435" s="9"/>
      <c r="H4435" s="9"/>
      <c r="I4435" s="9"/>
    </row>
    <row r="4436" spans="1:9" ht="15" customHeight="1" x14ac:dyDescent="0.25">
      <c r="A4436" s="19"/>
      <c r="B4436" s="20"/>
      <c r="C4436" s="21"/>
      <c r="D4436" s="22">
        <v>4968.24</v>
      </c>
      <c r="E4436" s="9"/>
      <c r="F4436" s="9"/>
      <c r="G4436" s="9"/>
      <c r="H4436" s="9"/>
      <c r="I4436" s="9"/>
    </row>
    <row r="4437" spans="1:9" ht="9.9499999999999993" customHeight="1" x14ac:dyDescent="0.25">
      <c r="A4437" s="86"/>
      <c r="B4437" s="86"/>
      <c r="C4437" s="86"/>
      <c r="D4437" s="9"/>
      <c r="E4437" s="9"/>
      <c r="F4437" s="9"/>
      <c r="G4437" s="9"/>
      <c r="H4437" s="9"/>
      <c r="I4437" s="9"/>
    </row>
    <row r="4438" spans="1:9" ht="12" customHeight="1" x14ac:dyDescent="0.25">
      <c r="A4438" s="9"/>
      <c r="B4438" s="9"/>
      <c r="C4438" s="9"/>
      <c r="D4438" s="90" t="s">
        <v>4591</v>
      </c>
      <c r="E4438" s="90"/>
      <c r="F4438" s="90"/>
      <c r="G4438" s="90"/>
      <c r="H4438" s="90"/>
      <c r="I4438" s="90"/>
    </row>
    <row r="4439" spans="1:9" ht="9.9499999999999993" customHeight="1" x14ac:dyDescent="0.25">
      <c r="A4439" s="86"/>
      <c r="B4439" s="86"/>
      <c r="C4439" s="86"/>
      <c r="D4439" s="86"/>
      <c r="E4439" s="9"/>
      <c r="F4439" s="9"/>
      <c r="G4439" s="9"/>
      <c r="H4439" s="9"/>
      <c r="I4439" s="9"/>
    </row>
    <row r="4440" spans="1:9" ht="30.95" customHeight="1" x14ac:dyDescent="0.25">
      <c r="A4440" s="88" t="s">
        <v>2706</v>
      </c>
      <c r="B4440" s="88"/>
      <c r="C4440" s="88"/>
      <c r="D4440" s="88"/>
      <c r="E4440" s="88"/>
      <c r="F4440" s="88"/>
      <c r="G4440" s="88"/>
      <c r="H4440" s="88"/>
      <c r="I4440" s="88"/>
    </row>
    <row r="4441" spans="1:9" ht="15" customHeight="1" x14ac:dyDescent="0.25">
      <c r="A4441" s="89"/>
      <c r="B4441" s="89"/>
      <c r="C4441" s="14" t="s">
        <v>2076</v>
      </c>
      <c r="D4441" s="14" t="s">
        <v>2079</v>
      </c>
      <c r="E4441" s="14" t="s">
        <v>2059</v>
      </c>
      <c r="F4441" s="9"/>
      <c r="G4441" s="9"/>
      <c r="H4441" s="9"/>
      <c r="I4441" s="9"/>
    </row>
    <row r="4442" spans="1:9" ht="18.95" customHeight="1" x14ac:dyDescent="0.25">
      <c r="A4442" s="15" t="s">
        <v>2080</v>
      </c>
      <c r="B4442" s="16" t="s">
        <v>2081</v>
      </c>
      <c r="C4442" s="17">
        <v>713.91</v>
      </c>
      <c r="D4442" s="17">
        <v>0.1</v>
      </c>
      <c r="E4442" s="18">
        <v>71.39</v>
      </c>
      <c r="F4442" s="9"/>
      <c r="G4442" s="9"/>
      <c r="H4442" s="9"/>
      <c r="I4442" s="9"/>
    </row>
    <row r="4443" spans="1:9" ht="15" customHeight="1" x14ac:dyDescent="0.25">
      <c r="A4443" s="19"/>
      <c r="B4443" s="20"/>
      <c r="C4443" s="21"/>
      <c r="D4443" s="21"/>
      <c r="E4443" s="22">
        <v>71.39</v>
      </c>
      <c r="F4443" s="9"/>
      <c r="G4443" s="9"/>
      <c r="H4443" s="9"/>
      <c r="I4443" s="9"/>
    </row>
    <row r="4444" spans="1:9" ht="9.9499999999999993" customHeight="1" x14ac:dyDescent="0.25">
      <c r="A4444" s="86"/>
      <c r="B4444" s="86"/>
      <c r="C4444" s="86"/>
      <c r="D4444" s="9"/>
      <c r="E4444" s="9"/>
      <c r="F4444" s="9"/>
      <c r="G4444" s="9"/>
      <c r="H4444" s="9"/>
      <c r="I4444" s="9"/>
    </row>
    <row r="4445" spans="1:9" ht="12" customHeight="1" x14ac:dyDescent="0.25">
      <c r="A4445" s="9"/>
      <c r="B4445" s="9"/>
      <c r="C4445" s="9"/>
      <c r="D4445" s="90" t="s">
        <v>4592</v>
      </c>
      <c r="E4445" s="90"/>
      <c r="F4445" s="90"/>
      <c r="G4445" s="90"/>
      <c r="H4445" s="90"/>
      <c r="I4445" s="90"/>
    </row>
    <row r="4446" spans="1:9" ht="9.9499999999999993" customHeight="1" x14ac:dyDescent="0.25">
      <c r="A4446" s="86"/>
      <c r="B4446" s="86"/>
      <c r="C4446" s="86"/>
      <c r="D4446" s="86"/>
      <c r="E4446" s="9"/>
      <c r="F4446" s="9"/>
      <c r="G4446" s="9"/>
      <c r="H4446" s="9"/>
      <c r="I4446" s="9"/>
    </row>
    <row r="4447" spans="1:9" ht="30.95" customHeight="1" x14ac:dyDescent="0.25">
      <c r="A4447" s="88" t="s">
        <v>2707</v>
      </c>
      <c r="B4447" s="88"/>
      <c r="C4447" s="88"/>
      <c r="D4447" s="88"/>
      <c r="E4447" s="88"/>
      <c r="F4447" s="88"/>
      <c r="G4447" s="88"/>
      <c r="H4447" s="88"/>
      <c r="I4447" s="88"/>
    </row>
    <row r="4448" spans="1:9" ht="15" customHeight="1" x14ac:dyDescent="0.25">
      <c r="A4448" s="89"/>
      <c r="B4448" s="89"/>
      <c r="C4448" s="14" t="s">
        <v>2076</v>
      </c>
      <c r="D4448" s="14" t="s">
        <v>2079</v>
      </c>
      <c r="E4448" s="14" t="s">
        <v>2058</v>
      </c>
      <c r="F4448" s="14" t="s">
        <v>2059</v>
      </c>
      <c r="G4448" s="9"/>
      <c r="H4448" s="9"/>
      <c r="I4448" s="9"/>
    </row>
    <row r="4449" spans="1:9" ht="27" customHeight="1" x14ac:dyDescent="0.25">
      <c r="A4449" s="15" t="s">
        <v>2083</v>
      </c>
      <c r="B4449" s="16" t="s">
        <v>2084</v>
      </c>
      <c r="C4449" s="17">
        <v>4.3</v>
      </c>
      <c r="D4449" s="17">
        <v>0.1</v>
      </c>
      <c r="E4449" s="17">
        <v>3</v>
      </c>
      <c r="F4449" s="18">
        <v>1.29</v>
      </c>
      <c r="G4449" s="9"/>
      <c r="H4449" s="9"/>
      <c r="I4449" s="9"/>
    </row>
    <row r="4450" spans="1:9" ht="15" customHeight="1" x14ac:dyDescent="0.25">
      <c r="A4450" s="19"/>
      <c r="B4450" s="20"/>
      <c r="C4450" s="21"/>
      <c r="D4450" s="21"/>
      <c r="E4450" s="21"/>
      <c r="F4450" s="22">
        <v>1.29</v>
      </c>
      <c r="G4450" s="9"/>
      <c r="H4450" s="9"/>
      <c r="I4450" s="9"/>
    </row>
    <row r="4451" spans="1:9" ht="9.9499999999999993" customHeight="1" x14ac:dyDescent="0.25">
      <c r="A4451" s="86"/>
      <c r="B4451" s="86"/>
      <c r="C4451" s="86"/>
      <c r="D4451" s="9"/>
      <c r="E4451" s="9"/>
      <c r="F4451" s="9"/>
      <c r="G4451" s="9"/>
      <c r="H4451" s="9"/>
      <c r="I4451" s="9"/>
    </row>
    <row r="4452" spans="1:9" ht="12" customHeight="1" x14ac:dyDescent="0.25">
      <c r="A4452" s="9"/>
      <c r="B4452" s="9"/>
      <c r="C4452" s="9"/>
      <c r="D4452" s="90" t="s">
        <v>4337</v>
      </c>
      <c r="E4452" s="90"/>
      <c r="F4452" s="90"/>
      <c r="G4452" s="90"/>
      <c r="H4452" s="90"/>
      <c r="I4452" s="90"/>
    </row>
    <row r="4453" spans="1:9" ht="9.9499999999999993" customHeight="1" x14ac:dyDescent="0.25">
      <c r="A4453" s="86"/>
      <c r="B4453" s="86"/>
      <c r="C4453" s="86"/>
      <c r="D4453" s="86"/>
      <c r="E4453" s="9"/>
      <c r="F4453" s="9"/>
      <c r="G4453" s="9"/>
      <c r="H4453" s="9"/>
      <c r="I4453" s="9"/>
    </row>
    <row r="4454" spans="1:9" ht="42.95" customHeight="1" x14ac:dyDescent="0.25">
      <c r="A4454" s="88" t="s">
        <v>2708</v>
      </c>
      <c r="B4454" s="88"/>
      <c r="C4454" s="88"/>
      <c r="D4454" s="88"/>
      <c r="E4454" s="88"/>
      <c r="F4454" s="88"/>
      <c r="G4454" s="88"/>
      <c r="H4454" s="88"/>
      <c r="I4454" s="88"/>
    </row>
    <row r="4455" spans="1:9" ht="15" customHeight="1" x14ac:dyDescent="0.25">
      <c r="A4455" s="89"/>
      <c r="B4455" s="89"/>
      <c r="C4455" s="14" t="s">
        <v>2076</v>
      </c>
      <c r="D4455" s="14" t="s">
        <v>2056</v>
      </c>
      <c r="E4455" s="14" t="s">
        <v>2058</v>
      </c>
      <c r="F4455" s="14" t="s">
        <v>2086</v>
      </c>
      <c r="G4455" s="14" t="s">
        <v>2059</v>
      </c>
      <c r="H4455" s="9"/>
      <c r="I4455" s="9"/>
    </row>
    <row r="4456" spans="1:9" ht="18.95" customHeight="1" x14ac:dyDescent="0.25">
      <c r="A4456" s="15" t="s">
        <v>2087</v>
      </c>
      <c r="B4456" s="16" t="s">
        <v>2088</v>
      </c>
      <c r="C4456" s="17">
        <v>4968.24</v>
      </c>
      <c r="D4456" s="17">
        <v>0.1</v>
      </c>
      <c r="E4456" s="17">
        <v>1</v>
      </c>
      <c r="F4456" s="17">
        <v>1.5</v>
      </c>
      <c r="G4456" s="18">
        <v>745.24</v>
      </c>
      <c r="H4456" s="9"/>
      <c r="I4456" s="9"/>
    </row>
    <row r="4457" spans="1:9" ht="18.95" customHeight="1" x14ac:dyDescent="0.25">
      <c r="A4457" s="15" t="s">
        <v>2089</v>
      </c>
      <c r="B4457" s="16" t="s">
        <v>2088</v>
      </c>
      <c r="C4457" s="17">
        <v>713.91</v>
      </c>
      <c r="D4457" s="17">
        <v>0.1</v>
      </c>
      <c r="E4457" s="17">
        <v>1</v>
      </c>
      <c r="F4457" s="17">
        <v>1.5</v>
      </c>
      <c r="G4457" s="18">
        <v>107.09</v>
      </c>
      <c r="H4457" s="9"/>
      <c r="I4457" s="9"/>
    </row>
    <row r="4458" spans="1:9" ht="27" customHeight="1" x14ac:dyDescent="0.25">
      <c r="A4458" s="15" t="s">
        <v>2090</v>
      </c>
      <c r="B4458" s="16" t="s">
        <v>2088</v>
      </c>
      <c r="C4458" s="17">
        <v>4.5999999999999996</v>
      </c>
      <c r="D4458" s="17">
        <v>0.1</v>
      </c>
      <c r="E4458" s="17">
        <v>3</v>
      </c>
      <c r="F4458" s="17">
        <v>1.5</v>
      </c>
      <c r="G4458" s="18">
        <v>2.0699999999999998</v>
      </c>
      <c r="H4458" s="9"/>
      <c r="I4458" s="9"/>
    </row>
    <row r="4459" spans="1:9" ht="15" customHeight="1" x14ac:dyDescent="0.25">
      <c r="A4459" s="19"/>
      <c r="B4459" s="20"/>
      <c r="C4459" s="21"/>
      <c r="D4459" s="21"/>
      <c r="E4459" s="21"/>
      <c r="F4459" s="21"/>
      <c r="G4459" s="22">
        <v>854.4</v>
      </c>
      <c r="H4459" s="9"/>
      <c r="I4459" s="9"/>
    </row>
    <row r="4460" spans="1:9" ht="9.9499999999999993" customHeight="1" x14ac:dyDescent="0.25">
      <c r="A4460" s="86"/>
      <c r="B4460" s="86"/>
      <c r="C4460" s="86"/>
      <c r="D4460" s="9"/>
      <c r="E4460" s="9"/>
      <c r="F4460" s="9"/>
      <c r="G4460" s="9"/>
      <c r="H4460" s="9"/>
      <c r="I4460" s="9"/>
    </row>
    <row r="4461" spans="1:9" ht="12" customHeight="1" x14ac:dyDescent="0.25">
      <c r="A4461" s="9"/>
      <c r="B4461" s="9"/>
      <c r="C4461" s="9"/>
      <c r="D4461" s="90" t="s">
        <v>4593</v>
      </c>
      <c r="E4461" s="90"/>
      <c r="F4461" s="90"/>
      <c r="G4461" s="90"/>
      <c r="H4461" s="90"/>
      <c r="I4461" s="90"/>
    </row>
    <row r="4462" spans="1:9" ht="9.9499999999999993" customHeight="1" x14ac:dyDescent="0.25">
      <c r="A4462" s="86"/>
      <c r="B4462" s="86"/>
      <c r="C4462" s="86"/>
      <c r="D4462" s="86"/>
      <c r="E4462" s="9"/>
      <c r="F4462" s="9"/>
      <c r="G4462" s="9"/>
      <c r="H4462" s="9"/>
      <c r="I4462" s="9"/>
    </row>
    <row r="4463" spans="1:9" ht="30.95" customHeight="1" x14ac:dyDescent="0.25">
      <c r="A4463" s="88" t="s">
        <v>2709</v>
      </c>
      <c r="B4463" s="88"/>
      <c r="C4463" s="88"/>
      <c r="D4463" s="88"/>
      <c r="E4463" s="88"/>
      <c r="F4463" s="88"/>
      <c r="G4463" s="88"/>
      <c r="H4463" s="88"/>
      <c r="I4463" s="88"/>
    </row>
    <row r="4464" spans="1:9" ht="15" customHeight="1" x14ac:dyDescent="0.25">
      <c r="A4464" s="89"/>
      <c r="B4464" s="89"/>
      <c r="C4464" s="14" t="s">
        <v>2076</v>
      </c>
      <c r="D4464" s="14" t="s">
        <v>2056</v>
      </c>
      <c r="E4464" s="14" t="s">
        <v>2058</v>
      </c>
      <c r="F4464" s="14" t="s">
        <v>2092</v>
      </c>
      <c r="G4464" s="14" t="s">
        <v>2086</v>
      </c>
      <c r="H4464" s="14" t="s">
        <v>2059</v>
      </c>
      <c r="I4464" s="9"/>
    </row>
    <row r="4465" spans="1:9" ht="18.95" customHeight="1" x14ac:dyDescent="0.25">
      <c r="A4465" s="15" t="s">
        <v>2087</v>
      </c>
      <c r="B4465" s="16" t="s">
        <v>2186</v>
      </c>
      <c r="C4465" s="17">
        <v>4968.24</v>
      </c>
      <c r="D4465" s="17">
        <v>0.1</v>
      </c>
      <c r="E4465" s="17">
        <v>1</v>
      </c>
      <c r="F4465" s="17">
        <v>30</v>
      </c>
      <c r="G4465" s="17">
        <v>1.5</v>
      </c>
      <c r="H4465" s="18">
        <v>22357.08</v>
      </c>
      <c r="I4465" s="9"/>
    </row>
    <row r="4466" spans="1:9" ht="18.95" customHeight="1" x14ac:dyDescent="0.25">
      <c r="A4466" s="15" t="s">
        <v>2089</v>
      </c>
      <c r="B4466" s="16" t="s">
        <v>2186</v>
      </c>
      <c r="C4466" s="17">
        <v>713.91</v>
      </c>
      <c r="D4466" s="17">
        <v>0.05</v>
      </c>
      <c r="E4466" s="17">
        <v>1</v>
      </c>
      <c r="F4466" s="17">
        <v>30</v>
      </c>
      <c r="G4466" s="17">
        <v>1.5</v>
      </c>
      <c r="H4466" s="18">
        <v>1606.3</v>
      </c>
      <c r="I4466" s="9"/>
    </row>
    <row r="4467" spans="1:9" ht="27" customHeight="1" x14ac:dyDescent="0.25">
      <c r="A4467" s="15" t="s">
        <v>2090</v>
      </c>
      <c r="B4467" s="16" t="s">
        <v>2186</v>
      </c>
      <c r="C4467" s="17">
        <v>4.5999999999999996</v>
      </c>
      <c r="D4467" s="17">
        <v>0.1</v>
      </c>
      <c r="E4467" s="17">
        <v>3</v>
      </c>
      <c r="F4467" s="17">
        <v>30</v>
      </c>
      <c r="G4467" s="17">
        <v>1.5</v>
      </c>
      <c r="H4467" s="18">
        <v>62.1</v>
      </c>
      <c r="I4467" s="9"/>
    </row>
    <row r="4468" spans="1:9" ht="15" customHeight="1" x14ac:dyDescent="0.25">
      <c r="A4468" s="19"/>
      <c r="B4468" s="20"/>
      <c r="C4468" s="21"/>
      <c r="D4468" s="21"/>
      <c r="E4468" s="21"/>
      <c r="F4468" s="21"/>
      <c r="G4468" s="21"/>
      <c r="H4468" s="22">
        <v>24025.48</v>
      </c>
      <c r="I4468" s="9"/>
    </row>
    <row r="4469" spans="1:9" ht="9.9499999999999993" customHeight="1" x14ac:dyDescent="0.25">
      <c r="A4469" s="86"/>
      <c r="B4469" s="86"/>
      <c r="C4469" s="86"/>
      <c r="D4469" s="9"/>
      <c r="E4469" s="9"/>
      <c r="F4469" s="9"/>
      <c r="G4469" s="9"/>
      <c r="H4469" s="9"/>
      <c r="I4469" s="9"/>
    </row>
    <row r="4470" spans="1:9" ht="12" customHeight="1" x14ac:dyDescent="0.25">
      <c r="A4470" s="9"/>
      <c r="B4470" s="9"/>
      <c r="C4470" s="9"/>
      <c r="D4470" s="90" t="s">
        <v>4594</v>
      </c>
      <c r="E4470" s="90"/>
      <c r="F4470" s="90"/>
      <c r="G4470" s="90"/>
      <c r="H4470" s="90"/>
      <c r="I4470" s="90"/>
    </row>
    <row r="4471" spans="1:9" ht="9.9499999999999993" customHeight="1" x14ac:dyDescent="0.25">
      <c r="A4471" s="86"/>
      <c r="B4471" s="86"/>
      <c r="C4471" s="86"/>
      <c r="D4471" s="86"/>
      <c r="E4471" s="9"/>
      <c r="F4471" s="9"/>
      <c r="G4471" s="9"/>
      <c r="H4471" s="9"/>
      <c r="I4471" s="9"/>
    </row>
    <row r="4472" spans="1:9" ht="42.95" customHeight="1" x14ac:dyDescent="0.25">
      <c r="A4472" s="88" t="s">
        <v>2710</v>
      </c>
      <c r="B4472" s="88"/>
      <c r="C4472" s="88"/>
      <c r="D4472" s="88"/>
      <c r="E4472" s="88"/>
      <c r="F4472" s="88"/>
      <c r="G4472" s="88"/>
      <c r="H4472" s="88"/>
      <c r="I4472" s="88"/>
    </row>
    <row r="4473" spans="1:9" ht="15" customHeight="1" x14ac:dyDescent="0.25">
      <c r="A4473" s="89"/>
      <c r="B4473" s="89"/>
      <c r="C4473" s="14" t="s">
        <v>2076</v>
      </c>
      <c r="D4473" s="14" t="s">
        <v>2056</v>
      </c>
      <c r="E4473" s="14" t="s">
        <v>2058</v>
      </c>
      <c r="F4473" s="14" t="s">
        <v>2092</v>
      </c>
      <c r="G4473" s="14" t="s">
        <v>2086</v>
      </c>
      <c r="H4473" s="14" t="s">
        <v>2059</v>
      </c>
      <c r="I4473" s="9"/>
    </row>
    <row r="4474" spans="1:9" ht="18.95" customHeight="1" x14ac:dyDescent="0.25">
      <c r="A4474" s="15" t="s">
        <v>2087</v>
      </c>
      <c r="B4474" s="16" t="s">
        <v>2186</v>
      </c>
      <c r="C4474" s="17">
        <v>4968.24</v>
      </c>
      <c r="D4474" s="17">
        <v>0.1</v>
      </c>
      <c r="E4474" s="17">
        <v>1</v>
      </c>
      <c r="F4474" s="17">
        <v>12</v>
      </c>
      <c r="G4474" s="17">
        <v>1.5</v>
      </c>
      <c r="H4474" s="18">
        <v>8942.83</v>
      </c>
      <c r="I4474" s="9"/>
    </row>
    <row r="4475" spans="1:9" ht="18.95" customHeight="1" x14ac:dyDescent="0.25">
      <c r="A4475" s="15" t="s">
        <v>2089</v>
      </c>
      <c r="B4475" s="16" t="s">
        <v>2186</v>
      </c>
      <c r="C4475" s="17">
        <v>713.91</v>
      </c>
      <c r="D4475" s="17">
        <v>0.1</v>
      </c>
      <c r="E4475" s="17">
        <v>1</v>
      </c>
      <c r="F4475" s="17">
        <v>12</v>
      </c>
      <c r="G4475" s="17">
        <v>1.5</v>
      </c>
      <c r="H4475" s="18">
        <v>1285.04</v>
      </c>
      <c r="I4475" s="9"/>
    </row>
    <row r="4476" spans="1:9" ht="27" customHeight="1" x14ac:dyDescent="0.25">
      <c r="A4476" s="15" t="s">
        <v>2090</v>
      </c>
      <c r="B4476" s="16" t="s">
        <v>2186</v>
      </c>
      <c r="C4476" s="17">
        <v>4.5999999999999996</v>
      </c>
      <c r="D4476" s="17">
        <v>0.1</v>
      </c>
      <c r="E4476" s="17">
        <v>3</v>
      </c>
      <c r="F4476" s="17">
        <v>12</v>
      </c>
      <c r="G4476" s="17">
        <v>1.5</v>
      </c>
      <c r="H4476" s="18">
        <v>24.84</v>
      </c>
      <c r="I4476" s="9"/>
    </row>
    <row r="4477" spans="1:9" ht="15" customHeight="1" x14ac:dyDescent="0.25">
      <c r="A4477" s="19"/>
      <c r="B4477" s="20"/>
      <c r="C4477" s="21"/>
      <c r="D4477" s="21"/>
      <c r="E4477" s="21"/>
      <c r="F4477" s="21"/>
      <c r="G4477" s="21"/>
      <c r="H4477" s="22">
        <v>10252.709999999999</v>
      </c>
      <c r="I4477" s="9"/>
    </row>
    <row r="4478" spans="1:9" ht="9.9499999999999993" customHeight="1" x14ac:dyDescent="0.25">
      <c r="A4478" s="86"/>
      <c r="B4478" s="86"/>
      <c r="C4478" s="86"/>
      <c r="D4478" s="9"/>
      <c r="E4478" s="9"/>
      <c r="F4478" s="9"/>
      <c r="G4478" s="9"/>
      <c r="H4478" s="9"/>
      <c r="I4478" s="9"/>
    </row>
    <row r="4479" spans="1:9" ht="12" customHeight="1" x14ac:dyDescent="0.25">
      <c r="A4479" s="9"/>
      <c r="B4479" s="9"/>
      <c r="C4479" s="9"/>
      <c r="D4479" s="90" t="s">
        <v>4595</v>
      </c>
      <c r="E4479" s="90"/>
      <c r="F4479" s="90"/>
      <c r="G4479" s="90"/>
      <c r="H4479" s="90"/>
      <c r="I4479" s="90"/>
    </row>
    <row r="4480" spans="1:9" ht="9.9499999999999993" customHeight="1" x14ac:dyDescent="0.25">
      <c r="A4480" s="86"/>
      <c r="B4480" s="86"/>
      <c r="C4480" s="86"/>
      <c r="D4480" s="86"/>
      <c r="E4480" s="9"/>
      <c r="F4480" s="9"/>
      <c r="G4480" s="9"/>
      <c r="H4480" s="9"/>
      <c r="I4480" s="9"/>
    </row>
    <row r="4481" spans="1:9" ht="20.100000000000001" customHeight="1" x14ac:dyDescent="0.25">
      <c r="A4481" s="88" t="s">
        <v>2711</v>
      </c>
      <c r="B4481" s="88"/>
      <c r="C4481" s="88"/>
      <c r="D4481" s="88"/>
      <c r="E4481" s="88"/>
      <c r="F4481" s="88"/>
      <c r="G4481" s="88"/>
      <c r="H4481" s="88"/>
      <c r="I4481" s="88"/>
    </row>
    <row r="4482" spans="1:9" ht="15" customHeight="1" x14ac:dyDescent="0.25">
      <c r="A4482" s="89"/>
      <c r="B4482" s="89"/>
      <c r="C4482" s="14" t="s">
        <v>2076</v>
      </c>
      <c r="D4482" s="14" t="s">
        <v>2056</v>
      </c>
      <c r="E4482" s="14" t="s">
        <v>2086</v>
      </c>
      <c r="F4482" s="14" t="s">
        <v>2059</v>
      </c>
      <c r="G4482" s="9"/>
      <c r="H4482" s="9"/>
      <c r="I4482" s="9"/>
    </row>
    <row r="4483" spans="1:9" ht="18.95" customHeight="1" x14ac:dyDescent="0.25">
      <c r="A4483" s="15" t="s">
        <v>2096</v>
      </c>
      <c r="B4483" s="16" t="s">
        <v>2097</v>
      </c>
      <c r="C4483" s="17">
        <v>4968.24</v>
      </c>
      <c r="D4483" s="17">
        <v>0.1</v>
      </c>
      <c r="E4483" s="17">
        <v>1.5</v>
      </c>
      <c r="F4483" s="18">
        <v>745.24</v>
      </c>
      <c r="G4483" s="9"/>
      <c r="H4483" s="9"/>
      <c r="I4483" s="9"/>
    </row>
    <row r="4484" spans="1:9" ht="15" customHeight="1" x14ac:dyDescent="0.25">
      <c r="A4484" s="19"/>
      <c r="B4484" s="20"/>
      <c r="C4484" s="21"/>
      <c r="D4484" s="21"/>
      <c r="E4484" s="21"/>
      <c r="F4484" s="22">
        <v>745.24</v>
      </c>
      <c r="G4484" s="9"/>
      <c r="H4484" s="9"/>
      <c r="I4484" s="9"/>
    </row>
    <row r="4485" spans="1:9" ht="9.9499999999999993" customHeight="1" x14ac:dyDescent="0.25">
      <c r="A4485" s="86"/>
      <c r="B4485" s="86"/>
      <c r="C4485" s="86"/>
      <c r="D4485" s="9"/>
      <c r="E4485" s="9"/>
      <c r="F4485" s="9"/>
      <c r="G4485" s="9"/>
      <c r="H4485" s="9"/>
      <c r="I4485" s="9"/>
    </row>
    <row r="4486" spans="1:9" ht="12" customHeight="1" x14ac:dyDescent="0.25">
      <c r="A4486" s="9"/>
      <c r="B4486" s="9"/>
      <c r="C4486" s="9"/>
      <c r="D4486" s="90" t="s">
        <v>4596</v>
      </c>
      <c r="E4486" s="90"/>
      <c r="F4486" s="90"/>
      <c r="G4486" s="90"/>
      <c r="H4486" s="90"/>
      <c r="I4486" s="90"/>
    </row>
    <row r="4487" spans="1:9" ht="9.9499999999999993" customHeight="1" x14ac:dyDescent="0.25">
      <c r="A4487" s="86"/>
      <c r="B4487" s="86"/>
      <c r="C4487" s="86"/>
      <c r="D4487" s="86"/>
      <c r="E4487" s="9"/>
      <c r="F4487" s="9"/>
      <c r="G4487" s="9"/>
      <c r="H4487" s="9"/>
      <c r="I4487" s="9"/>
    </row>
    <row r="4488" spans="1:9" ht="30.95" customHeight="1" x14ac:dyDescent="0.25">
      <c r="A4488" s="88" t="s">
        <v>2712</v>
      </c>
      <c r="B4488" s="88"/>
      <c r="C4488" s="88"/>
      <c r="D4488" s="88"/>
      <c r="E4488" s="88"/>
      <c r="F4488" s="88"/>
      <c r="G4488" s="88"/>
      <c r="H4488" s="88"/>
      <c r="I4488" s="88"/>
    </row>
    <row r="4489" spans="1:9" ht="15" customHeight="1" x14ac:dyDescent="0.25">
      <c r="A4489" s="89"/>
      <c r="B4489" s="89"/>
      <c r="C4489" s="14" t="s">
        <v>2076</v>
      </c>
      <c r="D4489" s="14" t="s">
        <v>2079</v>
      </c>
      <c r="E4489" s="14" t="s">
        <v>2092</v>
      </c>
      <c r="F4489" s="14" t="s">
        <v>2086</v>
      </c>
      <c r="G4489" s="14" t="s">
        <v>2059</v>
      </c>
      <c r="H4489" s="9"/>
      <c r="I4489" s="9"/>
    </row>
    <row r="4490" spans="1:9" ht="27" customHeight="1" x14ac:dyDescent="0.25">
      <c r="A4490" s="15" t="s">
        <v>2099</v>
      </c>
      <c r="B4490" s="16" t="s">
        <v>2100</v>
      </c>
      <c r="C4490" s="17">
        <v>713.91</v>
      </c>
      <c r="D4490" s="17">
        <v>0.1</v>
      </c>
      <c r="E4490" s="17">
        <v>29.7</v>
      </c>
      <c r="F4490" s="17">
        <v>1.5</v>
      </c>
      <c r="G4490" s="18">
        <v>3180.47</v>
      </c>
      <c r="H4490" s="9"/>
      <c r="I4490" s="9"/>
    </row>
    <row r="4491" spans="1:9" ht="15" customHeight="1" x14ac:dyDescent="0.25">
      <c r="A4491" s="19"/>
      <c r="B4491" s="20"/>
      <c r="C4491" s="21"/>
      <c r="D4491" s="21"/>
      <c r="E4491" s="21"/>
      <c r="F4491" s="21"/>
      <c r="G4491" s="22">
        <v>3180.47</v>
      </c>
      <c r="H4491" s="9"/>
      <c r="I4491" s="9"/>
    </row>
    <row r="4492" spans="1:9" ht="9.9499999999999993" customHeight="1" x14ac:dyDescent="0.25">
      <c r="A4492" s="86"/>
      <c r="B4492" s="86"/>
      <c r="C4492" s="86"/>
      <c r="D4492" s="9"/>
      <c r="E4492" s="9"/>
      <c r="F4492" s="9"/>
      <c r="G4492" s="9"/>
      <c r="H4492" s="9"/>
      <c r="I4492" s="9"/>
    </row>
    <row r="4493" spans="1:9" ht="12" customHeight="1" x14ac:dyDescent="0.25">
      <c r="A4493" s="9"/>
      <c r="B4493" s="9"/>
      <c r="C4493" s="9"/>
      <c r="D4493" s="90" t="s">
        <v>4597</v>
      </c>
      <c r="E4493" s="90"/>
      <c r="F4493" s="90"/>
      <c r="G4493" s="90"/>
      <c r="H4493" s="90"/>
      <c r="I4493" s="90"/>
    </row>
    <row r="4494" spans="1:9" ht="9.9499999999999993" customHeight="1" x14ac:dyDescent="0.25">
      <c r="A4494" s="86"/>
      <c r="B4494" s="86"/>
      <c r="C4494" s="86"/>
      <c r="D4494" s="86"/>
      <c r="E4494" s="9"/>
      <c r="F4494" s="9"/>
      <c r="G4494" s="9"/>
      <c r="H4494" s="9"/>
      <c r="I4494" s="9"/>
    </row>
    <row r="4495" spans="1:9" ht="30.95" customHeight="1" x14ac:dyDescent="0.25">
      <c r="A4495" s="88" t="s">
        <v>2713</v>
      </c>
      <c r="B4495" s="88"/>
      <c r="C4495" s="88"/>
      <c r="D4495" s="88"/>
      <c r="E4495" s="88"/>
      <c r="F4495" s="88"/>
      <c r="G4495" s="88"/>
      <c r="H4495" s="88"/>
      <c r="I4495" s="88"/>
    </row>
    <row r="4496" spans="1:9" ht="15" customHeight="1" x14ac:dyDescent="0.25">
      <c r="A4496" s="89"/>
      <c r="B4496" s="89"/>
      <c r="C4496" s="14" t="s">
        <v>2076</v>
      </c>
      <c r="D4496" s="14" t="s">
        <v>2079</v>
      </c>
      <c r="E4496" s="14" t="s">
        <v>2059</v>
      </c>
      <c r="F4496" s="9"/>
      <c r="G4496" s="9"/>
      <c r="H4496" s="9"/>
      <c r="I4496" s="9"/>
    </row>
    <row r="4497" spans="1:9" ht="18.95" customHeight="1" x14ac:dyDescent="0.25">
      <c r="A4497" s="15" t="s">
        <v>2080</v>
      </c>
      <c r="B4497" s="16" t="s">
        <v>2081</v>
      </c>
      <c r="C4497" s="17">
        <v>713.91</v>
      </c>
      <c r="D4497" s="17">
        <v>0.1</v>
      </c>
      <c r="E4497" s="18">
        <v>71.39</v>
      </c>
      <c r="F4497" s="9"/>
      <c r="G4497" s="9"/>
      <c r="H4497" s="9"/>
      <c r="I4497" s="9"/>
    </row>
    <row r="4498" spans="1:9" ht="15" customHeight="1" x14ac:dyDescent="0.25">
      <c r="A4498" s="19"/>
      <c r="B4498" s="20"/>
      <c r="C4498" s="21"/>
      <c r="D4498" s="21"/>
      <c r="E4498" s="22">
        <v>71.39</v>
      </c>
      <c r="F4498" s="9"/>
      <c r="G4498" s="9"/>
      <c r="H4498" s="9"/>
      <c r="I4498" s="9"/>
    </row>
    <row r="4499" spans="1:9" ht="9.9499999999999993" customHeight="1" x14ac:dyDescent="0.25">
      <c r="A4499" s="86"/>
      <c r="B4499" s="86"/>
      <c r="C4499" s="86"/>
      <c r="D4499" s="9"/>
      <c r="E4499" s="9"/>
      <c r="F4499" s="9"/>
      <c r="G4499" s="9"/>
      <c r="H4499" s="9"/>
      <c r="I4499" s="9"/>
    </row>
    <row r="4500" spans="1:9" ht="12" customHeight="1" x14ac:dyDescent="0.25">
      <c r="A4500" s="9"/>
      <c r="B4500" s="9"/>
      <c r="C4500" s="9"/>
      <c r="D4500" s="90" t="s">
        <v>4592</v>
      </c>
      <c r="E4500" s="90"/>
      <c r="F4500" s="90"/>
      <c r="G4500" s="90"/>
      <c r="H4500" s="90"/>
      <c r="I4500" s="90"/>
    </row>
    <row r="4501" spans="1:9" ht="9.9499999999999993" customHeight="1" x14ac:dyDescent="0.25">
      <c r="A4501" s="86"/>
      <c r="B4501" s="86"/>
      <c r="C4501" s="86"/>
      <c r="D4501" s="86"/>
      <c r="E4501" s="9"/>
      <c r="F4501" s="9"/>
      <c r="G4501" s="9"/>
      <c r="H4501" s="9"/>
      <c r="I4501" s="9"/>
    </row>
    <row r="4502" spans="1:9" ht="30.95" customHeight="1" x14ac:dyDescent="0.25">
      <c r="A4502" s="88" t="s">
        <v>2714</v>
      </c>
      <c r="B4502" s="88"/>
      <c r="C4502" s="88"/>
      <c r="D4502" s="88"/>
      <c r="E4502" s="88"/>
      <c r="F4502" s="88"/>
      <c r="G4502" s="88"/>
      <c r="H4502" s="88"/>
      <c r="I4502" s="88"/>
    </row>
    <row r="4503" spans="1:9" ht="15" customHeight="1" x14ac:dyDescent="0.25">
      <c r="A4503" s="89"/>
      <c r="B4503" s="89"/>
      <c r="C4503" s="14" t="s">
        <v>2076</v>
      </c>
      <c r="D4503" s="14" t="s">
        <v>2059</v>
      </c>
      <c r="E4503" s="9"/>
      <c r="F4503" s="9"/>
      <c r="G4503" s="9"/>
      <c r="H4503" s="9"/>
      <c r="I4503" s="9"/>
    </row>
    <row r="4504" spans="1:9" ht="18.95" customHeight="1" x14ac:dyDescent="0.25">
      <c r="A4504" s="15" t="s">
        <v>2170</v>
      </c>
      <c r="B4504" s="16" t="s">
        <v>2076</v>
      </c>
      <c r="C4504" s="17">
        <v>713.91</v>
      </c>
      <c r="D4504" s="18">
        <v>713.91</v>
      </c>
      <c r="E4504" s="9"/>
      <c r="F4504" s="9"/>
      <c r="G4504" s="9"/>
      <c r="H4504" s="9"/>
      <c r="I4504" s="9"/>
    </row>
    <row r="4505" spans="1:9" ht="15" customHeight="1" x14ac:dyDescent="0.25">
      <c r="A4505" s="19"/>
      <c r="B4505" s="20"/>
      <c r="C4505" s="21"/>
      <c r="D4505" s="22">
        <v>713.91</v>
      </c>
      <c r="E4505" s="9"/>
      <c r="F4505" s="9"/>
      <c r="G4505" s="9"/>
      <c r="H4505" s="9"/>
      <c r="I4505" s="9"/>
    </row>
    <row r="4506" spans="1:9" ht="9.9499999999999993" customHeight="1" x14ac:dyDescent="0.25">
      <c r="A4506" s="86"/>
      <c r="B4506" s="86"/>
      <c r="C4506" s="86"/>
      <c r="D4506" s="9"/>
      <c r="E4506" s="9"/>
      <c r="F4506" s="9"/>
      <c r="G4506" s="9"/>
      <c r="H4506" s="9"/>
      <c r="I4506" s="9"/>
    </row>
    <row r="4507" spans="1:9" ht="12" customHeight="1" x14ac:dyDescent="0.25">
      <c r="A4507" s="9"/>
      <c r="B4507" s="9"/>
      <c r="C4507" s="9"/>
      <c r="D4507" s="90" t="s">
        <v>4598</v>
      </c>
      <c r="E4507" s="90"/>
      <c r="F4507" s="90"/>
      <c r="G4507" s="90"/>
      <c r="H4507" s="90"/>
      <c r="I4507" s="90"/>
    </row>
    <row r="4508" spans="1:9" ht="9.9499999999999993" customHeight="1" x14ac:dyDescent="0.25">
      <c r="A4508" s="86"/>
      <c r="B4508" s="86"/>
      <c r="C4508" s="86"/>
      <c r="D4508" s="86"/>
      <c r="E4508" s="9"/>
      <c r="F4508" s="9"/>
      <c r="G4508" s="9"/>
      <c r="H4508" s="9"/>
      <c r="I4508" s="9"/>
    </row>
    <row r="4509" spans="1:9" ht="42.95" customHeight="1" x14ac:dyDescent="0.25">
      <c r="A4509" s="88" t="s">
        <v>2715</v>
      </c>
      <c r="B4509" s="88"/>
      <c r="C4509" s="88"/>
      <c r="D4509" s="88"/>
      <c r="E4509" s="88"/>
      <c r="F4509" s="88"/>
      <c r="G4509" s="88"/>
      <c r="H4509" s="88"/>
      <c r="I4509" s="88"/>
    </row>
    <row r="4510" spans="1:9" ht="15" customHeight="1" x14ac:dyDescent="0.25">
      <c r="A4510" s="89"/>
      <c r="B4510" s="89"/>
      <c r="C4510" s="14" t="s">
        <v>2069</v>
      </c>
      <c r="D4510" s="14" t="s">
        <v>2058</v>
      </c>
      <c r="E4510" s="14" t="s">
        <v>2059</v>
      </c>
      <c r="F4510" s="9"/>
      <c r="G4510" s="9"/>
      <c r="H4510" s="9"/>
      <c r="I4510" s="9"/>
    </row>
    <row r="4511" spans="1:9" ht="12.95" customHeight="1" x14ac:dyDescent="0.25">
      <c r="A4511" s="15"/>
      <c r="B4511" s="16" t="s">
        <v>2104</v>
      </c>
      <c r="C4511" s="17">
        <v>720.09</v>
      </c>
      <c r="D4511" s="17">
        <v>1</v>
      </c>
      <c r="E4511" s="18">
        <v>720.09</v>
      </c>
      <c r="F4511" s="9"/>
      <c r="G4511" s="9"/>
      <c r="H4511" s="9"/>
      <c r="I4511" s="9"/>
    </row>
    <row r="4512" spans="1:9" ht="15" customHeight="1" x14ac:dyDescent="0.25">
      <c r="A4512" s="19"/>
      <c r="B4512" s="20"/>
      <c r="C4512" s="21"/>
      <c r="D4512" s="21"/>
      <c r="E4512" s="22">
        <v>720.09</v>
      </c>
      <c r="F4512" s="9"/>
      <c r="G4512" s="9"/>
      <c r="H4512" s="9"/>
      <c r="I4512" s="9"/>
    </row>
    <row r="4513" spans="1:9" ht="9.9499999999999993" customHeight="1" x14ac:dyDescent="0.25">
      <c r="A4513" s="86"/>
      <c r="B4513" s="86"/>
      <c r="C4513" s="86"/>
      <c r="D4513" s="9"/>
      <c r="E4513" s="9"/>
      <c r="F4513" s="9"/>
      <c r="G4513" s="9"/>
      <c r="H4513" s="9"/>
      <c r="I4513" s="9"/>
    </row>
    <row r="4514" spans="1:9" ht="12" customHeight="1" x14ac:dyDescent="0.25">
      <c r="A4514" s="9"/>
      <c r="B4514" s="9"/>
      <c r="C4514" s="9"/>
      <c r="D4514" s="90" t="s">
        <v>4599</v>
      </c>
      <c r="E4514" s="90"/>
      <c r="F4514" s="90"/>
      <c r="G4514" s="90"/>
      <c r="H4514" s="90"/>
      <c r="I4514" s="90"/>
    </row>
    <row r="4515" spans="1:9" ht="9.9499999999999993" customHeight="1" x14ac:dyDescent="0.25">
      <c r="A4515" s="86"/>
      <c r="B4515" s="86"/>
      <c r="C4515" s="86"/>
      <c r="D4515" s="86"/>
      <c r="E4515" s="9"/>
      <c r="F4515" s="9"/>
      <c r="G4515" s="9"/>
      <c r="H4515" s="9"/>
      <c r="I4515" s="9"/>
    </row>
    <row r="4516" spans="1:9" ht="30.95" customHeight="1" x14ac:dyDescent="0.25">
      <c r="A4516" s="88" t="s">
        <v>2716</v>
      </c>
      <c r="B4516" s="88"/>
      <c r="C4516" s="88"/>
      <c r="D4516" s="88"/>
      <c r="E4516" s="88"/>
      <c r="F4516" s="88"/>
      <c r="G4516" s="88"/>
      <c r="H4516" s="88"/>
      <c r="I4516" s="88"/>
    </row>
    <row r="4517" spans="1:9" ht="15" customHeight="1" x14ac:dyDescent="0.25">
      <c r="A4517" s="89"/>
      <c r="B4517" s="89"/>
      <c r="C4517" s="14" t="s">
        <v>2069</v>
      </c>
      <c r="D4517" s="14" t="s">
        <v>2058</v>
      </c>
      <c r="E4517" s="14" t="s">
        <v>2059</v>
      </c>
      <c r="F4517" s="9"/>
      <c r="G4517" s="9"/>
      <c r="H4517" s="9"/>
      <c r="I4517" s="9"/>
    </row>
    <row r="4518" spans="1:9" ht="12.95" customHeight="1" x14ac:dyDescent="0.25">
      <c r="A4518" s="15"/>
      <c r="B4518" s="16" t="s">
        <v>2104</v>
      </c>
      <c r="C4518" s="17">
        <v>720.09</v>
      </c>
      <c r="D4518" s="17">
        <v>1</v>
      </c>
      <c r="E4518" s="18">
        <v>720.09</v>
      </c>
      <c r="F4518" s="9"/>
      <c r="G4518" s="9"/>
      <c r="H4518" s="9"/>
      <c r="I4518" s="9"/>
    </row>
    <row r="4519" spans="1:9" ht="15" customHeight="1" x14ac:dyDescent="0.25">
      <c r="A4519" s="19"/>
      <c r="B4519" s="20"/>
      <c r="C4519" s="21"/>
      <c r="D4519" s="21"/>
      <c r="E4519" s="22">
        <v>720.09</v>
      </c>
      <c r="F4519" s="9"/>
      <c r="G4519" s="9"/>
      <c r="H4519" s="9"/>
      <c r="I4519" s="9"/>
    </row>
    <row r="4520" spans="1:9" ht="9.9499999999999993" customHeight="1" x14ac:dyDescent="0.25">
      <c r="A4520" s="86"/>
      <c r="B4520" s="86"/>
      <c r="C4520" s="86"/>
      <c r="D4520" s="9"/>
      <c r="E4520" s="9"/>
      <c r="F4520" s="9"/>
      <c r="G4520" s="9"/>
      <c r="H4520" s="9"/>
      <c r="I4520" s="9"/>
    </row>
    <row r="4521" spans="1:9" ht="12" customHeight="1" x14ac:dyDescent="0.25">
      <c r="A4521" s="9"/>
      <c r="B4521" s="9"/>
      <c r="C4521" s="9"/>
      <c r="D4521" s="90" t="s">
        <v>4599</v>
      </c>
      <c r="E4521" s="90"/>
      <c r="F4521" s="90"/>
      <c r="G4521" s="90"/>
      <c r="H4521" s="90"/>
      <c r="I4521" s="90"/>
    </row>
    <row r="4522" spans="1:9" ht="9.9499999999999993" customHeight="1" x14ac:dyDescent="0.25">
      <c r="A4522" s="86"/>
      <c r="B4522" s="86"/>
      <c r="C4522" s="86"/>
      <c r="D4522" s="86"/>
      <c r="E4522" s="9"/>
      <c r="F4522" s="9"/>
      <c r="G4522" s="9"/>
      <c r="H4522" s="9"/>
      <c r="I4522" s="9"/>
    </row>
    <row r="4523" spans="1:9" ht="42.95" customHeight="1" x14ac:dyDescent="0.25">
      <c r="A4523" s="88" t="s">
        <v>2717</v>
      </c>
      <c r="B4523" s="88"/>
      <c r="C4523" s="88"/>
      <c r="D4523" s="88"/>
      <c r="E4523" s="88"/>
      <c r="F4523" s="88"/>
      <c r="G4523" s="88"/>
      <c r="H4523" s="88"/>
      <c r="I4523" s="88"/>
    </row>
    <row r="4524" spans="1:9" ht="15" customHeight="1" x14ac:dyDescent="0.25">
      <c r="A4524" s="89"/>
      <c r="B4524" s="89"/>
      <c r="C4524" s="14" t="s">
        <v>2058</v>
      </c>
      <c r="D4524" s="14" t="s">
        <v>2059</v>
      </c>
      <c r="E4524" s="9"/>
      <c r="F4524" s="9"/>
      <c r="G4524" s="9"/>
      <c r="H4524" s="9"/>
      <c r="I4524" s="9"/>
    </row>
    <row r="4525" spans="1:9" ht="12.95" customHeight="1" x14ac:dyDescent="0.25">
      <c r="A4525" s="15"/>
      <c r="B4525" s="16" t="s">
        <v>2058</v>
      </c>
      <c r="C4525" s="17">
        <v>3</v>
      </c>
      <c r="D4525" s="18">
        <v>3</v>
      </c>
      <c r="E4525" s="9"/>
      <c r="F4525" s="9"/>
      <c r="G4525" s="9"/>
      <c r="H4525" s="9"/>
      <c r="I4525" s="9"/>
    </row>
    <row r="4526" spans="1:9" ht="15" customHeight="1" x14ac:dyDescent="0.25">
      <c r="A4526" s="19"/>
      <c r="B4526" s="20"/>
      <c r="C4526" s="21"/>
      <c r="D4526" s="22">
        <v>3</v>
      </c>
      <c r="E4526" s="9"/>
      <c r="F4526" s="9"/>
      <c r="G4526" s="9"/>
      <c r="H4526" s="9"/>
      <c r="I4526" s="9"/>
    </row>
    <row r="4527" spans="1:9" ht="9.9499999999999993" customHeight="1" x14ac:dyDescent="0.25">
      <c r="A4527" s="86"/>
      <c r="B4527" s="86"/>
      <c r="C4527" s="86"/>
      <c r="D4527" s="9"/>
      <c r="E4527" s="9"/>
      <c r="F4527" s="9"/>
      <c r="G4527" s="9"/>
      <c r="H4527" s="9"/>
      <c r="I4527" s="9"/>
    </row>
    <row r="4528" spans="1:9" ht="12" customHeight="1" x14ac:dyDescent="0.25">
      <c r="A4528" s="9"/>
      <c r="B4528" s="9"/>
      <c r="C4528" s="9"/>
      <c r="D4528" s="90" t="s">
        <v>4295</v>
      </c>
      <c r="E4528" s="90"/>
      <c r="F4528" s="90"/>
      <c r="G4528" s="90"/>
      <c r="H4528" s="90"/>
      <c r="I4528" s="90"/>
    </row>
    <row r="4529" spans="1:9" ht="9.9499999999999993" customHeight="1" x14ac:dyDescent="0.25">
      <c r="A4529" s="86"/>
      <c r="B4529" s="86"/>
      <c r="C4529" s="86"/>
      <c r="D4529" s="86"/>
      <c r="E4529" s="9"/>
      <c r="F4529" s="9"/>
      <c r="G4529" s="9"/>
      <c r="H4529" s="9"/>
      <c r="I4529" s="9"/>
    </row>
    <row r="4530" spans="1:9" ht="30.95" customHeight="1" x14ac:dyDescent="0.25">
      <c r="A4530" s="88" t="s">
        <v>2718</v>
      </c>
      <c r="B4530" s="88"/>
      <c r="C4530" s="88"/>
      <c r="D4530" s="88"/>
      <c r="E4530" s="88"/>
      <c r="F4530" s="88"/>
      <c r="G4530" s="88"/>
      <c r="H4530" s="88"/>
      <c r="I4530" s="88"/>
    </row>
    <row r="4531" spans="1:9" ht="15" customHeight="1" x14ac:dyDescent="0.25">
      <c r="A4531" s="89"/>
      <c r="B4531" s="89"/>
      <c r="C4531" s="14" t="s">
        <v>2076</v>
      </c>
      <c r="D4531" s="14" t="s">
        <v>2059</v>
      </c>
      <c r="E4531" s="9"/>
      <c r="F4531" s="9"/>
      <c r="G4531" s="9"/>
      <c r="H4531" s="9"/>
      <c r="I4531" s="9"/>
    </row>
    <row r="4532" spans="1:9" ht="12.95" customHeight="1" x14ac:dyDescent="0.25">
      <c r="A4532" s="15" t="s">
        <v>2108</v>
      </c>
      <c r="B4532" s="16" t="s">
        <v>2076</v>
      </c>
      <c r="C4532" s="17">
        <v>713.91</v>
      </c>
      <c r="D4532" s="18">
        <v>713.91</v>
      </c>
      <c r="E4532" s="9"/>
      <c r="F4532" s="9"/>
      <c r="G4532" s="9"/>
      <c r="H4532" s="9"/>
      <c r="I4532" s="9"/>
    </row>
    <row r="4533" spans="1:9" ht="15" customHeight="1" x14ac:dyDescent="0.25">
      <c r="A4533" s="19"/>
      <c r="B4533" s="20"/>
      <c r="C4533" s="21"/>
      <c r="D4533" s="22">
        <v>713.91</v>
      </c>
      <c r="E4533" s="9"/>
      <c r="F4533" s="9"/>
      <c r="G4533" s="9"/>
      <c r="H4533" s="9"/>
      <c r="I4533" s="9"/>
    </row>
    <row r="4534" spans="1:9" ht="9.9499999999999993" customHeight="1" x14ac:dyDescent="0.25">
      <c r="A4534" s="86"/>
      <c r="B4534" s="86"/>
      <c r="C4534" s="86"/>
      <c r="D4534" s="9"/>
      <c r="E4534" s="9"/>
      <c r="F4534" s="9"/>
      <c r="G4534" s="9"/>
      <c r="H4534" s="9"/>
      <c r="I4534" s="9"/>
    </row>
    <row r="4535" spans="1:9" ht="12" customHeight="1" x14ac:dyDescent="0.25">
      <c r="A4535" s="9"/>
      <c r="B4535" s="9"/>
      <c r="C4535" s="9"/>
      <c r="D4535" s="90" t="s">
        <v>4598</v>
      </c>
      <c r="E4535" s="90"/>
      <c r="F4535" s="90"/>
      <c r="G4535" s="90"/>
      <c r="H4535" s="90"/>
      <c r="I4535" s="90"/>
    </row>
    <row r="4536" spans="1:9" ht="9.9499999999999993" customHeight="1" x14ac:dyDescent="0.25">
      <c r="A4536" s="86"/>
      <c r="B4536" s="86"/>
      <c r="C4536" s="86"/>
      <c r="D4536" s="86"/>
      <c r="E4536" s="9"/>
      <c r="F4536" s="9"/>
      <c r="G4536" s="9"/>
      <c r="H4536" s="9"/>
      <c r="I4536" s="9"/>
    </row>
    <row r="4537" spans="1:9" ht="42.95" customHeight="1" x14ac:dyDescent="0.25">
      <c r="A4537" s="88" t="s">
        <v>2719</v>
      </c>
      <c r="B4537" s="88"/>
      <c r="C4537" s="88"/>
      <c r="D4537" s="88"/>
      <c r="E4537" s="88"/>
      <c r="F4537" s="88"/>
      <c r="G4537" s="88"/>
      <c r="H4537" s="88"/>
      <c r="I4537" s="88"/>
    </row>
    <row r="4538" spans="1:9" ht="15" customHeight="1" x14ac:dyDescent="0.25">
      <c r="A4538" s="89"/>
      <c r="B4538" s="89"/>
      <c r="C4538" s="14" t="s">
        <v>2058</v>
      </c>
      <c r="D4538" s="14" t="s">
        <v>2059</v>
      </c>
      <c r="E4538" s="9"/>
      <c r="F4538" s="9"/>
      <c r="G4538" s="9"/>
      <c r="H4538" s="9"/>
      <c r="I4538" s="9"/>
    </row>
    <row r="4539" spans="1:9" ht="12.95" customHeight="1" x14ac:dyDescent="0.25">
      <c r="A4539" s="15"/>
      <c r="B4539" s="16" t="s">
        <v>2058</v>
      </c>
      <c r="C4539" s="17">
        <v>2</v>
      </c>
      <c r="D4539" s="18">
        <v>2</v>
      </c>
      <c r="E4539" s="9"/>
      <c r="F4539" s="9"/>
      <c r="G4539" s="9"/>
      <c r="H4539" s="9"/>
      <c r="I4539" s="9"/>
    </row>
    <row r="4540" spans="1:9" ht="15" customHeight="1" x14ac:dyDescent="0.25">
      <c r="A4540" s="19"/>
      <c r="B4540" s="20"/>
      <c r="C4540" s="21"/>
      <c r="D4540" s="22">
        <v>2</v>
      </c>
      <c r="E4540" s="9"/>
      <c r="F4540" s="9"/>
      <c r="G4540" s="9"/>
      <c r="H4540" s="9"/>
      <c r="I4540" s="9"/>
    </row>
    <row r="4541" spans="1:9" ht="9.9499999999999993" customHeight="1" x14ac:dyDescent="0.25">
      <c r="A4541" s="86"/>
      <c r="B4541" s="86"/>
      <c r="C4541" s="86"/>
      <c r="D4541" s="9"/>
      <c r="E4541" s="9"/>
      <c r="F4541" s="9"/>
      <c r="G4541" s="9"/>
      <c r="H4541" s="9"/>
      <c r="I4541" s="9"/>
    </row>
    <row r="4542" spans="1:9" ht="12" customHeight="1" x14ac:dyDescent="0.25">
      <c r="A4542" s="9"/>
      <c r="B4542" s="9"/>
      <c r="C4542" s="9"/>
      <c r="D4542" s="90" t="s">
        <v>4257</v>
      </c>
      <c r="E4542" s="90"/>
      <c r="F4542" s="90"/>
      <c r="G4542" s="90"/>
      <c r="H4542" s="90"/>
      <c r="I4542" s="90"/>
    </row>
    <row r="4543" spans="1:9" ht="9.9499999999999993" customHeight="1" x14ac:dyDescent="0.25">
      <c r="A4543" s="86"/>
      <c r="B4543" s="86"/>
      <c r="C4543" s="86"/>
      <c r="D4543" s="86"/>
      <c r="E4543" s="9"/>
      <c r="F4543" s="9"/>
      <c r="G4543" s="9"/>
      <c r="H4543" s="9"/>
      <c r="I4543" s="9"/>
    </row>
    <row r="4544" spans="1:9" ht="30.95" customHeight="1" x14ac:dyDescent="0.25">
      <c r="A4544" s="88" t="s">
        <v>2720</v>
      </c>
      <c r="B4544" s="88"/>
      <c r="C4544" s="88"/>
      <c r="D4544" s="88"/>
      <c r="E4544" s="88"/>
      <c r="F4544" s="88"/>
      <c r="G4544" s="88"/>
      <c r="H4544" s="88"/>
      <c r="I4544" s="88"/>
    </row>
    <row r="4545" spans="1:9" ht="15" customHeight="1" x14ac:dyDescent="0.25">
      <c r="A4545" s="89"/>
      <c r="B4545" s="89"/>
      <c r="C4545" s="14" t="s">
        <v>2076</v>
      </c>
      <c r="D4545" s="14" t="s">
        <v>2058</v>
      </c>
      <c r="E4545" s="14" t="s">
        <v>2059</v>
      </c>
      <c r="F4545" s="9"/>
      <c r="G4545" s="9"/>
      <c r="H4545" s="9"/>
      <c r="I4545" s="9"/>
    </row>
    <row r="4546" spans="1:9" ht="18.95" customHeight="1" x14ac:dyDescent="0.25">
      <c r="A4546" s="15" t="s">
        <v>2110</v>
      </c>
      <c r="B4546" s="16" t="s">
        <v>2111</v>
      </c>
      <c r="C4546" s="17">
        <v>0.16</v>
      </c>
      <c r="D4546" s="17">
        <v>69</v>
      </c>
      <c r="E4546" s="18">
        <v>11.04</v>
      </c>
      <c r="F4546" s="9"/>
      <c r="G4546" s="9"/>
      <c r="H4546" s="9"/>
      <c r="I4546" s="9"/>
    </row>
    <row r="4547" spans="1:9" ht="15" customHeight="1" x14ac:dyDescent="0.25">
      <c r="A4547" s="19"/>
      <c r="B4547" s="20"/>
      <c r="C4547" s="21"/>
      <c r="D4547" s="21"/>
      <c r="E4547" s="22">
        <v>11.04</v>
      </c>
      <c r="F4547" s="9"/>
      <c r="G4547" s="9"/>
      <c r="H4547" s="9"/>
      <c r="I4547" s="9"/>
    </row>
    <row r="4548" spans="1:9" ht="9.9499999999999993" customHeight="1" x14ac:dyDescent="0.25">
      <c r="A4548" s="86"/>
      <c r="B4548" s="86"/>
      <c r="C4548" s="86"/>
      <c r="D4548" s="9"/>
      <c r="E4548" s="9"/>
      <c r="F4548" s="9"/>
      <c r="G4548" s="9"/>
      <c r="H4548" s="9"/>
      <c r="I4548" s="9"/>
    </row>
    <row r="4549" spans="1:9" ht="12" customHeight="1" x14ac:dyDescent="0.25">
      <c r="A4549" s="9"/>
      <c r="B4549" s="9"/>
      <c r="C4549" s="9"/>
      <c r="D4549" s="90" t="s">
        <v>4296</v>
      </c>
      <c r="E4549" s="90"/>
      <c r="F4549" s="90"/>
      <c r="G4549" s="90"/>
      <c r="H4549" s="90"/>
      <c r="I4549" s="90"/>
    </row>
    <row r="4550" spans="1:9" ht="9.9499999999999993" customHeight="1" x14ac:dyDescent="0.25">
      <c r="A4550" s="86"/>
      <c r="B4550" s="86"/>
      <c r="C4550" s="86"/>
      <c r="D4550" s="86"/>
      <c r="E4550" s="9"/>
      <c r="F4550" s="9"/>
      <c r="G4550" s="9"/>
      <c r="H4550" s="9"/>
      <c r="I4550" s="9"/>
    </row>
    <row r="4551" spans="1:9" ht="30.95" customHeight="1" x14ac:dyDescent="0.25">
      <c r="A4551" s="88" t="s">
        <v>2721</v>
      </c>
      <c r="B4551" s="88"/>
      <c r="C4551" s="88"/>
      <c r="D4551" s="88"/>
      <c r="E4551" s="88"/>
      <c r="F4551" s="88"/>
      <c r="G4551" s="88"/>
      <c r="H4551" s="88"/>
      <c r="I4551" s="88"/>
    </row>
    <row r="4552" spans="1:9" ht="15" customHeight="1" x14ac:dyDescent="0.25">
      <c r="A4552" s="89"/>
      <c r="B4552" s="89"/>
      <c r="C4552" s="14" t="s">
        <v>2058</v>
      </c>
      <c r="D4552" s="14" t="s">
        <v>2059</v>
      </c>
      <c r="E4552" s="9"/>
      <c r="F4552" s="9"/>
      <c r="G4552" s="9"/>
      <c r="H4552" s="9"/>
      <c r="I4552" s="9"/>
    </row>
    <row r="4553" spans="1:9" ht="12.95" customHeight="1" x14ac:dyDescent="0.25">
      <c r="A4553" s="15"/>
      <c r="B4553" s="16" t="s">
        <v>2058</v>
      </c>
      <c r="C4553" s="17">
        <v>8</v>
      </c>
      <c r="D4553" s="18">
        <v>8</v>
      </c>
      <c r="E4553" s="9"/>
      <c r="F4553" s="9"/>
      <c r="G4553" s="9"/>
      <c r="H4553" s="9"/>
      <c r="I4553" s="9"/>
    </row>
    <row r="4554" spans="1:9" ht="15" customHeight="1" x14ac:dyDescent="0.25">
      <c r="A4554" s="19"/>
      <c r="B4554" s="20"/>
      <c r="C4554" s="21"/>
      <c r="D4554" s="22">
        <v>8</v>
      </c>
      <c r="E4554" s="9"/>
      <c r="F4554" s="9"/>
      <c r="G4554" s="9"/>
      <c r="H4554" s="9"/>
      <c r="I4554" s="9"/>
    </row>
    <row r="4555" spans="1:9" ht="9.9499999999999993" customHeight="1" x14ac:dyDescent="0.25">
      <c r="A4555" s="86"/>
      <c r="B4555" s="86"/>
      <c r="C4555" s="86"/>
      <c r="D4555" s="9"/>
      <c r="E4555" s="9"/>
      <c r="F4555" s="9"/>
      <c r="G4555" s="9"/>
      <c r="H4555" s="9"/>
      <c r="I4555" s="9"/>
    </row>
    <row r="4556" spans="1:9" ht="12" customHeight="1" x14ac:dyDescent="0.25">
      <c r="A4556" s="9"/>
      <c r="B4556" s="9"/>
      <c r="C4556" s="9"/>
      <c r="D4556" s="90" t="s">
        <v>4258</v>
      </c>
      <c r="E4556" s="90"/>
      <c r="F4556" s="90"/>
      <c r="G4556" s="90"/>
      <c r="H4556" s="90"/>
      <c r="I4556" s="90"/>
    </row>
    <row r="4557" spans="1:9" ht="9.9499999999999993" customHeight="1" x14ac:dyDescent="0.25">
      <c r="A4557" s="86"/>
      <c r="B4557" s="86"/>
      <c r="C4557" s="86"/>
      <c r="D4557" s="86"/>
      <c r="E4557" s="9"/>
      <c r="F4557" s="9"/>
      <c r="G4557" s="9"/>
      <c r="H4557" s="9"/>
      <c r="I4557" s="9"/>
    </row>
    <row r="4558" spans="1:9" ht="20.100000000000001" customHeight="1" x14ac:dyDescent="0.25">
      <c r="A4558" s="88" t="s">
        <v>2722</v>
      </c>
      <c r="B4558" s="88"/>
      <c r="C4558" s="88"/>
      <c r="D4558" s="88"/>
      <c r="E4558" s="88"/>
      <c r="F4558" s="88"/>
      <c r="G4558" s="88"/>
      <c r="H4558" s="88"/>
      <c r="I4558" s="88"/>
    </row>
    <row r="4559" spans="1:9" ht="15" customHeight="1" x14ac:dyDescent="0.25">
      <c r="A4559" s="89"/>
      <c r="B4559" s="89"/>
      <c r="C4559" s="14" t="s">
        <v>2076</v>
      </c>
      <c r="D4559" s="14" t="s">
        <v>2059</v>
      </c>
      <c r="E4559" s="9"/>
      <c r="F4559" s="9"/>
      <c r="G4559" s="9"/>
      <c r="H4559" s="9"/>
      <c r="I4559" s="9"/>
    </row>
    <row r="4560" spans="1:9" ht="12.95" customHeight="1" x14ac:dyDescent="0.25">
      <c r="A4560" s="15"/>
      <c r="B4560" s="16" t="s">
        <v>2076</v>
      </c>
      <c r="C4560" s="17">
        <v>361.46</v>
      </c>
      <c r="D4560" s="18">
        <v>361.46</v>
      </c>
      <c r="E4560" s="9"/>
      <c r="F4560" s="9"/>
      <c r="G4560" s="9"/>
      <c r="H4560" s="9"/>
      <c r="I4560" s="9"/>
    </row>
    <row r="4561" spans="1:9" ht="15" customHeight="1" x14ac:dyDescent="0.25">
      <c r="A4561" s="19"/>
      <c r="B4561" s="20"/>
      <c r="C4561" s="21"/>
      <c r="D4561" s="22">
        <v>361.46</v>
      </c>
      <c r="E4561" s="9"/>
      <c r="F4561" s="9"/>
      <c r="G4561" s="9"/>
      <c r="H4561" s="9"/>
      <c r="I4561" s="9"/>
    </row>
    <row r="4562" spans="1:9" ht="9.9499999999999993" customHeight="1" x14ac:dyDescent="0.25">
      <c r="A4562" s="86"/>
      <c r="B4562" s="86"/>
      <c r="C4562" s="86"/>
      <c r="D4562" s="9"/>
      <c r="E4562" s="9"/>
      <c r="F4562" s="9"/>
      <c r="G4562" s="9"/>
      <c r="H4562" s="9"/>
      <c r="I4562" s="9"/>
    </row>
    <row r="4563" spans="1:9" ht="12" customHeight="1" x14ac:dyDescent="0.25">
      <c r="A4563" s="9"/>
      <c r="B4563" s="9"/>
      <c r="C4563" s="9"/>
      <c r="D4563" s="90" t="s">
        <v>4600</v>
      </c>
      <c r="E4563" s="90"/>
      <c r="F4563" s="90"/>
      <c r="G4563" s="90"/>
      <c r="H4563" s="90"/>
      <c r="I4563" s="90"/>
    </row>
    <row r="4564" spans="1:9" ht="9.9499999999999993" customHeight="1" x14ac:dyDescent="0.25">
      <c r="A4564" s="86"/>
      <c r="B4564" s="86"/>
      <c r="C4564" s="86"/>
      <c r="D4564" s="86"/>
      <c r="E4564" s="9"/>
      <c r="F4564" s="9"/>
      <c r="G4564" s="9"/>
      <c r="H4564" s="9"/>
      <c r="I4564" s="9"/>
    </row>
    <row r="4565" spans="1:9" ht="30.95" customHeight="1" x14ac:dyDescent="0.25">
      <c r="A4565" s="88" t="s">
        <v>2723</v>
      </c>
      <c r="B4565" s="88"/>
      <c r="C4565" s="88"/>
      <c r="D4565" s="88"/>
      <c r="E4565" s="88"/>
      <c r="F4565" s="88"/>
      <c r="G4565" s="88"/>
      <c r="H4565" s="88"/>
      <c r="I4565" s="88"/>
    </row>
    <row r="4566" spans="1:9" ht="15" customHeight="1" x14ac:dyDescent="0.25">
      <c r="A4566" s="89"/>
      <c r="B4566" s="89"/>
      <c r="C4566" s="14" t="s">
        <v>2076</v>
      </c>
      <c r="D4566" s="14" t="s">
        <v>2059</v>
      </c>
      <c r="E4566" s="9"/>
      <c r="F4566" s="9"/>
      <c r="G4566" s="9"/>
      <c r="H4566" s="9"/>
      <c r="I4566" s="9"/>
    </row>
    <row r="4567" spans="1:9" ht="12.95" customHeight="1" x14ac:dyDescent="0.25">
      <c r="A4567" s="15" t="s">
        <v>2108</v>
      </c>
      <c r="B4567" s="16" t="s">
        <v>2076</v>
      </c>
      <c r="C4567" s="17">
        <v>713.91</v>
      </c>
      <c r="D4567" s="18">
        <v>713.91</v>
      </c>
      <c r="E4567" s="9"/>
      <c r="F4567" s="9"/>
      <c r="G4567" s="9"/>
      <c r="H4567" s="9"/>
      <c r="I4567" s="9"/>
    </row>
    <row r="4568" spans="1:9" ht="15" customHeight="1" x14ac:dyDescent="0.25">
      <c r="A4568" s="19"/>
      <c r="B4568" s="20"/>
      <c r="C4568" s="21"/>
      <c r="D4568" s="22">
        <v>713.91</v>
      </c>
      <c r="E4568" s="9"/>
      <c r="F4568" s="9"/>
      <c r="G4568" s="9"/>
      <c r="H4568" s="9"/>
      <c r="I4568" s="9"/>
    </row>
    <row r="4569" spans="1:9" ht="9.9499999999999993" customHeight="1" x14ac:dyDescent="0.25">
      <c r="A4569" s="86"/>
      <c r="B4569" s="86"/>
      <c r="C4569" s="86"/>
      <c r="D4569" s="9"/>
      <c r="E4569" s="9"/>
      <c r="F4569" s="9"/>
      <c r="G4569" s="9"/>
      <c r="H4569" s="9"/>
      <c r="I4569" s="9"/>
    </row>
    <row r="4570" spans="1:9" ht="12" customHeight="1" x14ac:dyDescent="0.25">
      <c r="A4570" s="9"/>
      <c r="B4570" s="9"/>
      <c r="C4570" s="9"/>
      <c r="D4570" s="90" t="s">
        <v>4598</v>
      </c>
      <c r="E4570" s="90"/>
      <c r="F4570" s="90"/>
      <c r="G4570" s="90"/>
      <c r="H4570" s="90"/>
      <c r="I4570" s="90"/>
    </row>
    <row r="4571" spans="1:9" ht="9.9499999999999993" customHeight="1" x14ac:dyDescent="0.25">
      <c r="A4571" s="86"/>
      <c r="B4571" s="86"/>
      <c r="C4571" s="86"/>
      <c r="D4571" s="86"/>
      <c r="E4571" s="9"/>
      <c r="F4571" s="9"/>
      <c r="G4571" s="9"/>
      <c r="H4571" s="9"/>
      <c r="I4571" s="9"/>
    </row>
    <row r="4572" spans="1:9" ht="20.100000000000001" customHeight="1" x14ac:dyDescent="0.25">
      <c r="A4572" s="88" t="s">
        <v>2724</v>
      </c>
      <c r="B4572" s="88"/>
      <c r="C4572" s="88"/>
      <c r="D4572" s="88"/>
      <c r="E4572" s="88"/>
      <c r="F4572" s="88"/>
      <c r="G4572" s="88"/>
      <c r="H4572" s="88"/>
      <c r="I4572" s="88"/>
    </row>
    <row r="4573" spans="1:9" ht="15" customHeight="1" x14ac:dyDescent="0.25">
      <c r="A4573" s="89"/>
      <c r="B4573" s="89"/>
      <c r="C4573" s="14" t="s">
        <v>2069</v>
      </c>
      <c r="D4573" s="14" t="s">
        <v>2058</v>
      </c>
      <c r="E4573" s="14" t="s">
        <v>2059</v>
      </c>
      <c r="F4573" s="9"/>
      <c r="G4573" s="9"/>
      <c r="H4573" s="9"/>
      <c r="I4573" s="9"/>
    </row>
    <row r="4574" spans="1:9" ht="12.95" customHeight="1" x14ac:dyDescent="0.25">
      <c r="A4574" s="15"/>
      <c r="B4574" s="16" t="s">
        <v>2104</v>
      </c>
      <c r="C4574" s="17">
        <v>2017.21</v>
      </c>
      <c r="D4574" s="17">
        <v>1</v>
      </c>
      <c r="E4574" s="18">
        <v>2017.21</v>
      </c>
      <c r="F4574" s="9"/>
      <c r="G4574" s="9"/>
      <c r="H4574" s="9"/>
      <c r="I4574" s="9"/>
    </row>
    <row r="4575" spans="1:9" ht="15" customHeight="1" x14ac:dyDescent="0.25">
      <c r="A4575" s="19"/>
      <c r="B4575" s="20"/>
      <c r="C4575" s="21"/>
      <c r="D4575" s="21"/>
      <c r="E4575" s="22">
        <v>2017.21</v>
      </c>
      <c r="F4575" s="9"/>
      <c r="G4575" s="9"/>
      <c r="H4575" s="9"/>
      <c r="I4575" s="9"/>
    </row>
    <row r="4576" spans="1:9" ht="9.9499999999999993" customHeight="1" x14ac:dyDescent="0.25">
      <c r="A4576" s="86"/>
      <c r="B4576" s="86"/>
      <c r="C4576" s="86"/>
      <c r="D4576" s="9"/>
      <c r="E4576" s="9"/>
      <c r="F4576" s="9"/>
      <c r="G4576" s="9"/>
      <c r="H4576" s="9"/>
      <c r="I4576" s="9"/>
    </row>
    <row r="4577" spans="1:9" ht="12" customHeight="1" x14ac:dyDescent="0.25">
      <c r="A4577" s="9"/>
      <c r="B4577" s="9"/>
      <c r="C4577" s="9"/>
      <c r="D4577" s="90" t="s">
        <v>4601</v>
      </c>
      <c r="E4577" s="90"/>
      <c r="F4577" s="90"/>
      <c r="G4577" s="90"/>
      <c r="H4577" s="90"/>
      <c r="I4577" s="90"/>
    </row>
    <row r="4578" spans="1:9" ht="9.9499999999999993" customHeight="1" x14ac:dyDescent="0.25">
      <c r="A4578" s="86"/>
      <c r="B4578" s="86"/>
      <c r="C4578" s="86"/>
      <c r="D4578" s="86"/>
      <c r="E4578" s="9"/>
      <c r="F4578" s="9"/>
      <c r="G4578" s="9"/>
      <c r="H4578" s="9"/>
      <c r="I4578" s="9"/>
    </row>
    <row r="4579" spans="1:9" ht="30.95" customHeight="1" x14ac:dyDescent="0.25">
      <c r="A4579" s="88" t="s">
        <v>2725</v>
      </c>
      <c r="B4579" s="88"/>
      <c r="C4579" s="88"/>
      <c r="D4579" s="88"/>
      <c r="E4579" s="88"/>
      <c r="F4579" s="88"/>
      <c r="G4579" s="88"/>
      <c r="H4579" s="88"/>
      <c r="I4579" s="88"/>
    </row>
    <row r="4580" spans="1:9" ht="15" customHeight="1" x14ac:dyDescent="0.25">
      <c r="A4580" s="89"/>
      <c r="B4580" s="89"/>
      <c r="C4580" s="14" t="s">
        <v>2076</v>
      </c>
      <c r="D4580" s="14" t="s">
        <v>2059</v>
      </c>
      <c r="E4580" s="9"/>
      <c r="F4580" s="9"/>
      <c r="G4580" s="9"/>
      <c r="H4580" s="9"/>
      <c r="I4580" s="9"/>
    </row>
    <row r="4581" spans="1:9" ht="12.95" customHeight="1" x14ac:dyDescent="0.25">
      <c r="A4581" s="15" t="s">
        <v>2077</v>
      </c>
      <c r="B4581" s="16" t="s">
        <v>2076</v>
      </c>
      <c r="C4581" s="17">
        <v>5076.68</v>
      </c>
      <c r="D4581" s="18">
        <v>5076.68</v>
      </c>
      <c r="E4581" s="9"/>
      <c r="F4581" s="9"/>
      <c r="G4581" s="9"/>
      <c r="H4581" s="9"/>
      <c r="I4581" s="9"/>
    </row>
    <row r="4582" spans="1:9" ht="15" customHeight="1" x14ac:dyDescent="0.25">
      <c r="A4582" s="19"/>
      <c r="B4582" s="20"/>
      <c r="C4582" s="21"/>
      <c r="D4582" s="22">
        <v>5076.68</v>
      </c>
      <c r="E4582" s="9"/>
      <c r="F4582" s="9"/>
      <c r="G4582" s="9"/>
      <c r="H4582" s="9"/>
      <c r="I4582" s="9"/>
    </row>
    <row r="4583" spans="1:9" ht="9.9499999999999993" customHeight="1" x14ac:dyDescent="0.25">
      <c r="A4583" s="86"/>
      <c r="B4583" s="86"/>
      <c r="C4583" s="86"/>
      <c r="D4583" s="9"/>
      <c r="E4583" s="9"/>
      <c r="F4583" s="9"/>
      <c r="G4583" s="9"/>
      <c r="H4583" s="9"/>
      <c r="I4583" s="9"/>
    </row>
    <row r="4584" spans="1:9" ht="12" customHeight="1" x14ac:dyDescent="0.25">
      <c r="A4584" s="9"/>
      <c r="B4584" s="9"/>
      <c r="C4584" s="9"/>
      <c r="D4584" s="90" t="s">
        <v>4602</v>
      </c>
      <c r="E4584" s="90"/>
      <c r="F4584" s="90"/>
      <c r="G4584" s="90"/>
      <c r="H4584" s="90"/>
      <c r="I4584" s="90"/>
    </row>
    <row r="4585" spans="1:9" ht="9.9499999999999993" customHeight="1" x14ac:dyDescent="0.25">
      <c r="A4585" s="86"/>
      <c r="B4585" s="86"/>
      <c r="C4585" s="86"/>
      <c r="D4585" s="86"/>
      <c r="E4585" s="9"/>
      <c r="F4585" s="9"/>
      <c r="G4585" s="9"/>
      <c r="H4585" s="9"/>
      <c r="I4585" s="9"/>
    </row>
    <row r="4586" spans="1:9" ht="30.95" customHeight="1" x14ac:dyDescent="0.25">
      <c r="A4586" s="88" t="s">
        <v>2726</v>
      </c>
      <c r="B4586" s="88"/>
      <c r="C4586" s="88"/>
      <c r="D4586" s="88"/>
      <c r="E4586" s="88"/>
      <c r="F4586" s="88"/>
      <c r="G4586" s="88"/>
      <c r="H4586" s="88"/>
      <c r="I4586" s="88"/>
    </row>
    <row r="4587" spans="1:9" ht="15" customHeight="1" x14ac:dyDescent="0.25">
      <c r="A4587" s="89"/>
      <c r="B4587" s="89"/>
      <c r="C4587" s="14" t="s">
        <v>2076</v>
      </c>
      <c r="D4587" s="14" t="s">
        <v>2079</v>
      </c>
      <c r="E4587" s="14" t="s">
        <v>2059</v>
      </c>
      <c r="F4587" s="9"/>
      <c r="G4587" s="9"/>
      <c r="H4587" s="9"/>
      <c r="I4587" s="9"/>
    </row>
    <row r="4588" spans="1:9" ht="18.95" customHeight="1" x14ac:dyDescent="0.25">
      <c r="A4588" s="15" t="s">
        <v>2080</v>
      </c>
      <c r="B4588" s="16" t="s">
        <v>2081</v>
      </c>
      <c r="C4588" s="17">
        <v>906.17</v>
      </c>
      <c r="D4588" s="17">
        <v>0.1</v>
      </c>
      <c r="E4588" s="18">
        <v>90.62</v>
      </c>
      <c r="F4588" s="9"/>
      <c r="G4588" s="9"/>
      <c r="H4588" s="9"/>
      <c r="I4588" s="9"/>
    </row>
    <row r="4589" spans="1:9" ht="15" customHeight="1" x14ac:dyDescent="0.25">
      <c r="A4589" s="19"/>
      <c r="B4589" s="20"/>
      <c r="C4589" s="21"/>
      <c r="D4589" s="21"/>
      <c r="E4589" s="22">
        <v>90.62</v>
      </c>
      <c r="F4589" s="9"/>
      <c r="G4589" s="9"/>
      <c r="H4589" s="9"/>
      <c r="I4589" s="9"/>
    </row>
    <row r="4590" spans="1:9" ht="9.9499999999999993" customHeight="1" x14ac:dyDescent="0.25">
      <c r="A4590" s="86"/>
      <c r="B4590" s="86"/>
      <c r="C4590" s="86"/>
      <c r="D4590" s="9"/>
      <c r="E4590" s="9"/>
      <c r="F4590" s="9"/>
      <c r="G4590" s="9"/>
      <c r="H4590" s="9"/>
      <c r="I4590" s="9"/>
    </row>
    <row r="4591" spans="1:9" ht="12" customHeight="1" x14ac:dyDescent="0.25">
      <c r="A4591" s="9"/>
      <c r="B4591" s="9"/>
      <c r="C4591" s="9"/>
      <c r="D4591" s="90" t="s">
        <v>4603</v>
      </c>
      <c r="E4591" s="90"/>
      <c r="F4591" s="90"/>
      <c r="G4591" s="90"/>
      <c r="H4591" s="90"/>
      <c r="I4591" s="90"/>
    </row>
    <row r="4592" spans="1:9" ht="9.9499999999999993" customHeight="1" x14ac:dyDescent="0.25">
      <c r="A4592" s="86"/>
      <c r="B4592" s="86"/>
      <c r="C4592" s="86"/>
      <c r="D4592" s="86"/>
      <c r="E4592" s="9"/>
      <c r="F4592" s="9"/>
      <c r="G4592" s="9"/>
      <c r="H4592" s="9"/>
      <c r="I4592" s="9"/>
    </row>
    <row r="4593" spans="1:9" ht="30.95" customHeight="1" x14ac:dyDescent="0.25">
      <c r="A4593" s="88" t="s">
        <v>2727</v>
      </c>
      <c r="B4593" s="88"/>
      <c r="C4593" s="88"/>
      <c r="D4593" s="88"/>
      <c r="E4593" s="88"/>
      <c r="F4593" s="88"/>
      <c r="G4593" s="88"/>
      <c r="H4593" s="88"/>
      <c r="I4593" s="88"/>
    </row>
    <row r="4594" spans="1:9" ht="15" customHeight="1" x14ac:dyDescent="0.25">
      <c r="A4594" s="89"/>
      <c r="B4594" s="89"/>
      <c r="C4594" s="14" t="s">
        <v>2076</v>
      </c>
      <c r="D4594" s="14" t="s">
        <v>2079</v>
      </c>
      <c r="E4594" s="14" t="s">
        <v>2058</v>
      </c>
      <c r="F4594" s="14" t="s">
        <v>2059</v>
      </c>
      <c r="G4594" s="9"/>
      <c r="H4594" s="9"/>
      <c r="I4594" s="9"/>
    </row>
    <row r="4595" spans="1:9" ht="18.95" customHeight="1" x14ac:dyDescent="0.25">
      <c r="A4595" s="15" t="s">
        <v>2728</v>
      </c>
      <c r="B4595" s="16" t="s">
        <v>2084</v>
      </c>
      <c r="C4595" s="17">
        <v>4.3</v>
      </c>
      <c r="D4595" s="17">
        <v>0.1</v>
      </c>
      <c r="E4595" s="17">
        <v>3</v>
      </c>
      <c r="F4595" s="18">
        <v>1.29</v>
      </c>
      <c r="G4595" s="9"/>
      <c r="H4595" s="9"/>
      <c r="I4595" s="9"/>
    </row>
    <row r="4596" spans="1:9" ht="15" customHeight="1" x14ac:dyDescent="0.25">
      <c r="A4596" s="19"/>
      <c r="B4596" s="20"/>
      <c r="C4596" s="21"/>
      <c r="D4596" s="21"/>
      <c r="E4596" s="21"/>
      <c r="F4596" s="22">
        <v>1.29</v>
      </c>
      <c r="G4596" s="9"/>
      <c r="H4596" s="9"/>
      <c r="I4596" s="9"/>
    </row>
    <row r="4597" spans="1:9" ht="9.9499999999999993" customHeight="1" x14ac:dyDescent="0.25">
      <c r="A4597" s="86"/>
      <c r="B4597" s="86"/>
      <c r="C4597" s="86"/>
      <c r="D4597" s="9"/>
      <c r="E4597" s="9"/>
      <c r="F4597" s="9"/>
      <c r="G4597" s="9"/>
      <c r="H4597" s="9"/>
      <c r="I4597" s="9"/>
    </row>
    <row r="4598" spans="1:9" ht="12" customHeight="1" x14ac:dyDescent="0.25">
      <c r="A4598" s="9"/>
      <c r="B4598" s="9"/>
      <c r="C4598" s="9"/>
      <c r="D4598" s="90" t="s">
        <v>4337</v>
      </c>
      <c r="E4598" s="90"/>
      <c r="F4598" s="90"/>
      <c r="G4598" s="90"/>
      <c r="H4598" s="90"/>
      <c r="I4598" s="90"/>
    </row>
    <row r="4599" spans="1:9" ht="9.9499999999999993" customHeight="1" x14ac:dyDescent="0.25">
      <c r="A4599" s="86"/>
      <c r="B4599" s="86"/>
      <c r="C4599" s="86"/>
      <c r="D4599" s="86"/>
      <c r="E4599" s="9"/>
      <c r="F4599" s="9"/>
      <c r="G4599" s="9"/>
      <c r="H4599" s="9"/>
      <c r="I4599" s="9"/>
    </row>
    <row r="4600" spans="1:9" ht="42.95" customHeight="1" x14ac:dyDescent="0.25">
      <c r="A4600" s="88" t="s">
        <v>2729</v>
      </c>
      <c r="B4600" s="88"/>
      <c r="C4600" s="88"/>
      <c r="D4600" s="88"/>
      <c r="E4600" s="88"/>
      <c r="F4600" s="88"/>
      <c r="G4600" s="88"/>
      <c r="H4600" s="88"/>
      <c r="I4600" s="88"/>
    </row>
    <row r="4601" spans="1:9" ht="15" customHeight="1" x14ac:dyDescent="0.25">
      <c r="A4601" s="89"/>
      <c r="B4601" s="89"/>
      <c r="C4601" s="14" t="s">
        <v>2076</v>
      </c>
      <c r="D4601" s="14" t="s">
        <v>2056</v>
      </c>
      <c r="E4601" s="14" t="s">
        <v>2058</v>
      </c>
      <c r="F4601" s="14" t="s">
        <v>2059</v>
      </c>
      <c r="G4601" s="9"/>
      <c r="H4601" s="9"/>
      <c r="I4601" s="9"/>
    </row>
    <row r="4602" spans="1:9" ht="18.95" customHeight="1" x14ac:dyDescent="0.25">
      <c r="A4602" s="15" t="s">
        <v>2087</v>
      </c>
      <c r="B4602" s="16" t="s">
        <v>2730</v>
      </c>
      <c r="C4602" s="17">
        <v>5076.68</v>
      </c>
      <c r="D4602" s="17">
        <v>0.1</v>
      </c>
      <c r="E4602" s="17">
        <v>1</v>
      </c>
      <c r="F4602" s="18">
        <v>507.67</v>
      </c>
      <c r="G4602" s="9"/>
      <c r="H4602" s="9"/>
      <c r="I4602" s="9"/>
    </row>
    <row r="4603" spans="1:9" ht="18.95" customHeight="1" x14ac:dyDescent="0.25">
      <c r="A4603" s="15" t="s">
        <v>2089</v>
      </c>
      <c r="B4603" s="16" t="s">
        <v>2730</v>
      </c>
      <c r="C4603" s="17">
        <v>906.17</v>
      </c>
      <c r="D4603" s="17">
        <v>0.1</v>
      </c>
      <c r="E4603" s="17">
        <v>1</v>
      </c>
      <c r="F4603" s="18">
        <v>90.62</v>
      </c>
      <c r="G4603" s="9"/>
      <c r="H4603" s="9"/>
      <c r="I4603" s="9"/>
    </row>
    <row r="4604" spans="1:9" ht="27" customHeight="1" x14ac:dyDescent="0.25">
      <c r="A4604" s="15" t="s">
        <v>2090</v>
      </c>
      <c r="B4604" s="16" t="s">
        <v>2730</v>
      </c>
      <c r="C4604" s="17">
        <v>4.5999999999999996</v>
      </c>
      <c r="D4604" s="17">
        <v>0.1</v>
      </c>
      <c r="E4604" s="17">
        <v>3</v>
      </c>
      <c r="F4604" s="18">
        <v>1.38</v>
      </c>
      <c r="G4604" s="9"/>
      <c r="H4604" s="9"/>
      <c r="I4604" s="9"/>
    </row>
    <row r="4605" spans="1:9" ht="15" customHeight="1" x14ac:dyDescent="0.25">
      <c r="A4605" s="19"/>
      <c r="B4605" s="20"/>
      <c r="C4605" s="21"/>
      <c r="D4605" s="21"/>
      <c r="E4605" s="21"/>
      <c r="F4605" s="22">
        <v>599.66999999999996</v>
      </c>
      <c r="G4605" s="9"/>
      <c r="H4605" s="9"/>
      <c r="I4605" s="9"/>
    </row>
    <row r="4606" spans="1:9" ht="9.9499999999999993" customHeight="1" x14ac:dyDescent="0.25">
      <c r="A4606" s="86"/>
      <c r="B4606" s="86"/>
      <c r="C4606" s="86"/>
      <c r="D4606" s="9"/>
      <c r="E4606" s="9"/>
      <c r="F4606" s="9"/>
      <c r="G4606" s="9"/>
      <c r="H4606" s="9"/>
      <c r="I4606" s="9"/>
    </row>
    <row r="4607" spans="1:9" ht="12" customHeight="1" x14ac:dyDescent="0.25">
      <c r="A4607" s="9"/>
      <c r="B4607" s="9"/>
      <c r="C4607" s="9"/>
      <c r="D4607" s="90" t="s">
        <v>4604</v>
      </c>
      <c r="E4607" s="90"/>
      <c r="F4607" s="90"/>
      <c r="G4607" s="90"/>
      <c r="H4607" s="90"/>
      <c r="I4607" s="90"/>
    </row>
    <row r="4608" spans="1:9" ht="9.9499999999999993" customHeight="1" x14ac:dyDescent="0.25">
      <c r="A4608" s="86"/>
      <c r="B4608" s="86"/>
      <c r="C4608" s="86"/>
      <c r="D4608" s="86"/>
      <c r="E4608" s="9"/>
      <c r="F4608" s="9"/>
      <c r="G4608" s="9"/>
      <c r="H4608" s="9"/>
      <c r="I4608" s="9"/>
    </row>
    <row r="4609" spans="1:9" ht="30.95" customHeight="1" x14ac:dyDescent="0.25">
      <c r="A4609" s="88" t="s">
        <v>2731</v>
      </c>
      <c r="B4609" s="88"/>
      <c r="C4609" s="88"/>
      <c r="D4609" s="88"/>
      <c r="E4609" s="88"/>
      <c r="F4609" s="88"/>
      <c r="G4609" s="88"/>
      <c r="H4609" s="88"/>
      <c r="I4609" s="88"/>
    </row>
    <row r="4610" spans="1:9" ht="15" customHeight="1" x14ac:dyDescent="0.25">
      <c r="A4610" s="89"/>
      <c r="B4610" s="89"/>
      <c r="C4610" s="14" t="s">
        <v>2076</v>
      </c>
      <c r="D4610" s="14" t="s">
        <v>2056</v>
      </c>
      <c r="E4610" s="14" t="s">
        <v>2058</v>
      </c>
      <c r="F4610" s="14" t="s">
        <v>2092</v>
      </c>
      <c r="G4610" s="14" t="s">
        <v>2059</v>
      </c>
      <c r="H4610" s="9"/>
      <c r="I4610" s="9"/>
    </row>
    <row r="4611" spans="1:9" ht="18.95" customHeight="1" x14ac:dyDescent="0.25">
      <c r="A4611" s="15" t="s">
        <v>2087</v>
      </c>
      <c r="B4611" s="16" t="s">
        <v>2732</v>
      </c>
      <c r="C4611" s="17">
        <v>5076.68</v>
      </c>
      <c r="D4611" s="17">
        <v>0.1</v>
      </c>
      <c r="E4611" s="17">
        <v>1</v>
      </c>
      <c r="F4611" s="17">
        <v>30</v>
      </c>
      <c r="G4611" s="18">
        <v>15230.04</v>
      </c>
      <c r="H4611" s="9"/>
      <c r="I4611" s="9"/>
    </row>
    <row r="4612" spans="1:9" ht="18.95" customHeight="1" x14ac:dyDescent="0.25">
      <c r="A4612" s="15" t="s">
        <v>2089</v>
      </c>
      <c r="B4612" s="16" t="s">
        <v>2732</v>
      </c>
      <c r="C4612" s="17">
        <v>906.17</v>
      </c>
      <c r="D4612" s="17">
        <v>0.05</v>
      </c>
      <c r="E4612" s="17">
        <v>1</v>
      </c>
      <c r="F4612" s="17">
        <v>30</v>
      </c>
      <c r="G4612" s="18">
        <v>1359.26</v>
      </c>
      <c r="H4612" s="9"/>
      <c r="I4612" s="9"/>
    </row>
    <row r="4613" spans="1:9" ht="27" customHeight="1" x14ac:dyDescent="0.25">
      <c r="A4613" s="15" t="s">
        <v>2090</v>
      </c>
      <c r="B4613" s="16" t="s">
        <v>2732</v>
      </c>
      <c r="C4613" s="17">
        <v>4.5999999999999996</v>
      </c>
      <c r="D4613" s="17">
        <v>0.1</v>
      </c>
      <c r="E4613" s="17">
        <v>3</v>
      </c>
      <c r="F4613" s="17">
        <v>30</v>
      </c>
      <c r="G4613" s="18">
        <v>41.4</v>
      </c>
      <c r="H4613" s="9"/>
      <c r="I4613" s="9"/>
    </row>
    <row r="4614" spans="1:9" ht="15" customHeight="1" x14ac:dyDescent="0.25">
      <c r="A4614" s="19"/>
      <c r="B4614" s="20"/>
      <c r="C4614" s="21"/>
      <c r="D4614" s="21"/>
      <c r="E4614" s="21"/>
      <c r="F4614" s="21"/>
      <c r="G4614" s="22">
        <v>16630.7</v>
      </c>
      <c r="H4614" s="9"/>
      <c r="I4614" s="9"/>
    </row>
    <row r="4615" spans="1:9" ht="9.9499999999999993" customHeight="1" x14ac:dyDescent="0.25">
      <c r="A4615" s="86"/>
      <c r="B4615" s="86"/>
      <c r="C4615" s="86"/>
      <c r="D4615" s="9"/>
      <c r="E4615" s="9"/>
      <c r="F4615" s="9"/>
      <c r="G4615" s="9"/>
      <c r="H4615" s="9"/>
      <c r="I4615" s="9"/>
    </row>
    <row r="4616" spans="1:9" ht="12" customHeight="1" x14ac:dyDescent="0.25">
      <c r="A4616" s="9"/>
      <c r="B4616" s="9"/>
      <c r="C4616" s="9"/>
      <c r="D4616" s="90" t="s">
        <v>4605</v>
      </c>
      <c r="E4616" s="90"/>
      <c r="F4616" s="90"/>
      <c r="G4616" s="90"/>
      <c r="H4616" s="90"/>
      <c r="I4616" s="90"/>
    </row>
    <row r="4617" spans="1:9" ht="9.9499999999999993" customHeight="1" x14ac:dyDescent="0.25">
      <c r="A4617" s="86"/>
      <c r="B4617" s="86"/>
      <c r="C4617" s="86"/>
      <c r="D4617" s="86"/>
      <c r="E4617" s="9"/>
      <c r="F4617" s="9"/>
      <c r="G4617" s="9"/>
      <c r="H4617" s="9"/>
      <c r="I4617" s="9"/>
    </row>
    <row r="4618" spans="1:9" ht="42.95" customHeight="1" x14ac:dyDescent="0.25">
      <c r="A4618" s="88" t="s">
        <v>2733</v>
      </c>
      <c r="B4618" s="88"/>
      <c r="C4618" s="88"/>
      <c r="D4618" s="88"/>
      <c r="E4618" s="88"/>
      <c r="F4618" s="88"/>
      <c r="G4618" s="88"/>
      <c r="H4618" s="88"/>
      <c r="I4618" s="88"/>
    </row>
    <row r="4619" spans="1:9" ht="15" customHeight="1" x14ac:dyDescent="0.25">
      <c r="A4619" s="89"/>
      <c r="B4619" s="89"/>
      <c r="C4619" s="14" t="s">
        <v>2076</v>
      </c>
      <c r="D4619" s="14" t="s">
        <v>2056</v>
      </c>
      <c r="E4619" s="14" t="s">
        <v>2058</v>
      </c>
      <c r="F4619" s="14" t="s">
        <v>2092</v>
      </c>
      <c r="G4619" s="14" t="s">
        <v>2059</v>
      </c>
      <c r="H4619" s="9"/>
      <c r="I4619" s="9"/>
    </row>
    <row r="4620" spans="1:9" ht="18.95" customHeight="1" x14ac:dyDescent="0.25">
      <c r="A4620" s="15" t="s">
        <v>2087</v>
      </c>
      <c r="B4620" s="16" t="s">
        <v>2732</v>
      </c>
      <c r="C4620" s="17">
        <v>5076.68</v>
      </c>
      <c r="D4620" s="17">
        <v>0.1</v>
      </c>
      <c r="E4620" s="17">
        <v>1</v>
      </c>
      <c r="F4620" s="17">
        <v>12</v>
      </c>
      <c r="G4620" s="18">
        <v>6092.02</v>
      </c>
      <c r="H4620" s="9"/>
      <c r="I4620" s="9"/>
    </row>
    <row r="4621" spans="1:9" ht="18.95" customHeight="1" x14ac:dyDescent="0.25">
      <c r="A4621" s="15" t="s">
        <v>2089</v>
      </c>
      <c r="B4621" s="16" t="s">
        <v>2732</v>
      </c>
      <c r="C4621" s="17">
        <v>906.17</v>
      </c>
      <c r="D4621" s="17">
        <v>0.1</v>
      </c>
      <c r="E4621" s="17">
        <v>1</v>
      </c>
      <c r="F4621" s="17">
        <v>12</v>
      </c>
      <c r="G4621" s="18">
        <v>1087.4000000000001</v>
      </c>
      <c r="H4621" s="9"/>
      <c r="I4621" s="9"/>
    </row>
    <row r="4622" spans="1:9" ht="27" customHeight="1" x14ac:dyDescent="0.25">
      <c r="A4622" s="15" t="s">
        <v>2090</v>
      </c>
      <c r="B4622" s="16" t="s">
        <v>2732</v>
      </c>
      <c r="C4622" s="17">
        <v>4.5999999999999996</v>
      </c>
      <c r="D4622" s="17">
        <v>0.1</v>
      </c>
      <c r="E4622" s="17">
        <v>3</v>
      </c>
      <c r="F4622" s="17">
        <v>12</v>
      </c>
      <c r="G4622" s="18">
        <v>16.559999999999999</v>
      </c>
      <c r="H4622" s="9"/>
      <c r="I4622" s="9"/>
    </row>
    <row r="4623" spans="1:9" ht="15" customHeight="1" x14ac:dyDescent="0.25">
      <c r="A4623" s="19"/>
      <c r="B4623" s="20"/>
      <c r="C4623" s="21"/>
      <c r="D4623" s="21"/>
      <c r="E4623" s="21"/>
      <c r="F4623" s="21"/>
      <c r="G4623" s="22">
        <v>7195.98</v>
      </c>
      <c r="H4623" s="9"/>
      <c r="I4623" s="9"/>
    </row>
    <row r="4624" spans="1:9" ht="9.9499999999999993" customHeight="1" x14ac:dyDescent="0.25">
      <c r="A4624" s="86"/>
      <c r="B4624" s="86"/>
      <c r="C4624" s="86"/>
      <c r="D4624" s="9"/>
      <c r="E4624" s="9"/>
      <c r="F4624" s="9"/>
      <c r="G4624" s="9"/>
      <c r="H4624" s="9"/>
      <c r="I4624" s="9"/>
    </row>
    <row r="4625" spans="1:9" ht="12" customHeight="1" x14ac:dyDescent="0.25">
      <c r="A4625" s="9"/>
      <c r="B4625" s="9"/>
      <c r="C4625" s="9"/>
      <c r="D4625" s="90" t="s">
        <v>4606</v>
      </c>
      <c r="E4625" s="90"/>
      <c r="F4625" s="90"/>
      <c r="G4625" s="90"/>
      <c r="H4625" s="90"/>
      <c r="I4625" s="90"/>
    </row>
    <row r="4626" spans="1:9" ht="9.9499999999999993" customHeight="1" x14ac:dyDescent="0.25">
      <c r="A4626" s="86"/>
      <c r="B4626" s="86"/>
      <c r="C4626" s="86"/>
      <c r="D4626" s="86"/>
      <c r="E4626" s="9"/>
      <c r="F4626" s="9"/>
      <c r="G4626" s="9"/>
      <c r="H4626" s="9"/>
      <c r="I4626" s="9"/>
    </row>
    <row r="4627" spans="1:9" ht="20.100000000000001" customHeight="1" x14ac:dyDescent="0.25">
      <c r="A4627" s="88" t="s">
        <v>2734</v>
      </c>
      <c r="B4627" s="88"/>
      <c r="C4627" s="88"/>
      <c r="D4627" s="88"/>
      <c r="E4627" s="88"/>
      <c r="F4627" s="88"/>
      <c r="G4627" s="88"/>
      <c r="H4627" s="88"/>
      <c r="I4627" s="88"/>
    </row>
    <row r="4628" spans="1:9" ht="15" customHeight="1" x14ac:dyDescent="0.25">
      <c r="A4628" s="89"/>
      <c r="B4628" s="89"/>
      <c r="C4628" s="14" t="s">
        <v>2076</v>
      </c>
      <c r="D4628" s="14" t="s">
        <v>2056</v>
      </c>
      <c r="E4628" s="14" t="s">
        <v>2065</v>
      </c>
      <c r="F4628" s="14" t="s">
        <v>2059</v>
      </c>
      <c r="G4628" s="9"/>
      <c r="H4628" s="9"/>
      <c r="I4628" s="9"/>
    </row>
    <row r="4629" spans="1:9" ht="18.95" customHeight="1" x14ac:dyDescent="0.25">
      <c r="A4629" s="15" t="s">
        <v>2096</v>
      </c>
      <c r="B4629" s="16" t="s">
        <v>2735</v>
      </c>
      <c r="C4629" s="17">
        <v>5076.68</v>
      </c>
      <c r="D4629" s="17">
        <v>0.1</v>
      </c>
      <c r="E4629" s="17">
        <v>1.5</v>
      </c>
      <c r="F4629" s="18">
        <v>761.5</v>
      </c>
      <c r="G4629" s="9"/>
      <c r="H4629" s="9"/>
      <c r="I4629" s="9"/>
    </row>
    <row r="4630" spans="1:9" ht="15" customHeight="1" x14ac:dyDescent="0.25">
      <c r="A4630" s="19"/>
      <c r="B4630" s="20"/>
      <c r="C4630" s="21"/>
      <c r="D4630" s="21"/>
      <c r="E4630" s="21"/>
      <c r="F4630" s="22">
        <v>761.5</v>
      </c>
      <c r="G4630" s="9"/>
      <c r="H4630" s="9"/>
      <c r="I4630" s="9"/>
    </row>
    <row r="4631" spans="1:9" ht="9.9499999999999993" customHeight="1" x14ac:dyDescent="0.25">
      <c r="A4631" s="86"/>
      <c r="B4631" s="86"/>
      <c r="C4631" s="86"/>
      <c r="D4631" s="9"/>
      <c r="E4631" s="9"/>
      <c r="F4631" s="9"/>
      <c r="G4631" s="9"/>
      <c r="H4631" s="9"/>
      <c r="I4631" s="9"/>
    </row>
    <row r="4632" spans="1:9" ht="12" customHeight="1" x14ac:dyDescent="0.25">
      <c r="A4632" s="9"/>
      <c r="B4632" s="9"/>
      <c r="C4632" s="9"/>
      <c r="D4632" s="90" t="s">
        <v>4607</v>
      </c>
      <c r="E4632" s="90"/>
      <c r="F4632" s="90"/>
      <c r="G4632" s="90"/>
      <c r="H4632" s="90"/>
      <c r="I4632" s="90"/>
    </row>
    <row r="4633" spans="1:9" ht="9.9499999999999993" customHeight="1" x14ac:dyDescent="0.25">
      <c r="A4633" s="86"/>
      <c r="B4633" s="86"/>
      <c r="C4633" s="86"/>
      <c r="D4633" s="86"/>
      <c r="E4633" s="9"/>
      <c r="F4633" s="9"/>
      <c r="G4633" s="9"/>
      <c r="H4633" s="9"/>
      <c r="I4633" s="9"/>
    </row>
    <row r="4634" spans="1:9" ht="30.95" customHeight="1" x14ac:dyDescent="0.25">
      <c r="A4634" s="88" t="s">
        <v>2736</v>
      </c>
      <c r="B4634" s="88"/>
      <c r="C4634" s="88"/>
      <c r="D4634" s="88"/>
      <c r="E4634" s="88"/>
      <c r="F4634" s="88"/>
      <c r="G4634" s="88"/>
      <c r="H4634" s="88"/>
      <c r="I4634" s="88"/>
    </row>
    <row r="4635" spans="1:9" ht="15" customHeight="1" x14ac:dyDescent="0.25">
      <c r="A4635" s="89"/>
      <c r="B4635" s="89"/>
      <c r="C4635" s="14" t="s">
        <v>2076</v>
      </c>
      <c r="D4635" s="14" t="s">
        <v>2079</v>
      </c>
      <c r="E4635" s="14" t="s">
        <v>2092</v>
      </c>
      <c r="F4635" s="14" t="s">
        <v>2059</v>
      </c>
      <c r="G4635" s="9"/>
      <c r="H4635" s="9"/>
      <c r="I4635" s="9"/>
    </row>
    <row r="4636" spans="1:9" ht="27" customHeight="1" x14ac:dyDescent="0.25">
      <c r="A4636" s="15" t="s">
        <v>2099</v>
      </c>
      <c r="B4636" s="16" t="s">
        <v>2737</v>
      </c>
      <c r="C4636" s="17">
        <v>906.17</v>
      </c>
      <c r="D4636" s="17">
        <v>0.1</v>
      </c>
      <c r="E4636" s="17">
        <v>29.7</v>
      </c>
      <c r="F4636" s="18">
        <v>2691.32</v>
      </c>
      <c r="G4636" s="9"/>
      <c r="H4636" s="9"/>
      <c r="I4636" s="9"/>
    </row>
    <row r="4637" spans="1:9" ht="15" customHeight="1" x14ac:dyDescent="0.25">
      <c r="A4637" s="19"/>
      <c r="B4637" s="20"/>
      <c r="C4637" s="21"/>
      <c r="D4637" s="21"/>
      <c r="E4637" s="21"/>
      <c r="F4637" s="22">
        <v>2691.32</v>
      </c>
      <c r="G4637" s="9"/>
      <c r="H4637" s="9"/>
      <c r="I4637" s="9"/>
    </row>
    <row r="4638" spans="1:9" ht="9.9499999999999993" customHeight="1" x14ac:dyDescent="0.25">
      <c r="A4638" s="86"/>
      <c r="B4638" s="86"/>
      <c r="C4638" s="86"/>
      <c r="D4638" s="9"/>
      <c r="E4638" s="9"/>
      <c r="F4638" s="9"/>
      <c r="G4638" s="9"/>
      <c r="H4638" s="9"/>
      <c r="I4638" s="9"/>
    </row>
    <row r="4639" spans="1:9" ht="12" customHeight="1" x14ac:dyDescent="0.25">
      <c r="A4639" s="9"/>
      <c r="B4639" s="9"/>
      <c r="C4639" s="9"/>
      <c r="D4639" s="90" t="s">
        <v>4608</v>
      </c>
      <c r="E4639" s="90"/>
      <c r="F4639" s="90"/>
      <c r="G4639" s="90"/>
      <c r="H4639" s="90"/>
      <c r="I4639" s="90"/>
    </row>
    <row r="4640" spans="1:9" ht="9.9499999999999993" customHeight="1" x14ac:dyDescent="0.25">
      <c r="A4640" s="86"/>
      <c r="B4640" s="86"/>
      <c r="C4640" s="86"/>
      <c r="D4640" s="86"/>
      <c r="E4640" s="9"/>
      <c r="F4640" s="9"/>
      <c r="G4640" s="9"/>
      <c r="H4640" s="9"/>
      <c r="I4640" s="9"/>
    </row>
    <row r="4641" spans="1:9" ht="30.95" customHeight="1" x14ac:dyDescent="0.25">
      <c r="A4641" s="88" t="s">
        <v>2738</v>
      </c>
      <c r="B4641" s="88"/>
      <c r="C4641" s="88"/>
      <c r="D4641" s="88"/>
      <c r="E4641" s="88"/>
      <c r="F4641" s="88"/>
      <c r="G4641" s="88"/>
      <c r="H4641" s="88"/>
      <c r="I4641" s="88"/>
    </row>
    <row r="4642" spans="1:9" ht="15" customHeight="1" x14ac:dyDescent="0.25">
      <c r="A4642" s="89"/>
      <c r="B4642" s="89"/>
      <c r="C4642" s="14" t="s">
        <v>2076</v>
      </c>
      <c r="D4642" s="14" t="s">
        <v>2079</v>
      </c>
      <c r="E4642" s="14" t="s">
        <v>2059</v>
      </c>
      <c r="F4642" s="9"/>
      <c r="G4642" s="9"/>
      <c r="H4642" s="9"/>
      <c r="I4642" s="9"/>
    </row>
    <row r="4643" spans="1:9" ht="18.95" customHeight="1" x14ac:dyDescent="0.25">
      <c r="A4643" s="15" t="s">
        <v>2080</v>
      </c>
      <c r="B4643" s="16" t="s">
        <v>2081</v>
      </c>
      <c r="C4643" s="17">
        <v>906.17</v>
      </c>
      <c r="D4643" s="17">
        <v>0.1</v>
      </c>
      <c r="E4643" s="18">
        <v>90.62</v>
      </c>
      <c r="F4643" s="9"/>
      <c r="G4643" s="9"/>
      <c r="H4643" s="9"/>
      <c r="I4643" s="9"/>
    </row>
    <row r="4644" spans="1:9" ht="15" customHeight="1" x14ac:dyDescent="0.25">
      <c r="A4644" s="19"/>
      <c r="B4644" s="20"/>
      <c r="C4644" s="21"/>
      <c r="D4644" s="21"/>
      <c r="E4644" s="22">
        <v>90.62</v>
      </c>
      <c r="F4644" s="9"/>
      <c r="G4644" s="9"/>
      <c r="H4644" s="9"/>
      <c r="I4644" s="9"/>
    </row>
    <row r="4645" spans="1:9" ht="9.9499999999999993" customHeight="1" x14ac:dyDescent="0.25">
      <c r="A4645" s="86"/>
      <c r="B4645" s="86"/>
      <c r="C4645" s="86"/>
      <c r="D4645" s="9"/>
      <c r="E4645" s="9"/>
      <c r="F4645" s="9"/>
      <c r="G4645" s="9"/>
      <c r="H4645" s="9"/>
      <c r="I4645" s="9"/>
    </row>
    <row r="4646" spans="1:9" ht="12" customHeight="1" x14ac:dyDescent="0.25">
      <c r="A4646" s="9"/>
      <c r="B4646" s="9"/>
      <c r="C4646" s="9"/>
      <c r="D4646" s="90" t="s">
        <v>4603</v>
      </c>
      <c r="E4646" s="90"/>
      <c r="F4646" s="90"/>
      <c r="G4646" s="90"/>
      <c r="H4646" s="90"/>
      <c r="I4646" s="90"/>
    </row>
    <row r="4647" spans="1:9" ht="9.9499999999999993" customHeight="1" x14ac:dyDescent="0.25">
      <c r="A4647" s="86"/>
      <c r="B4647" s="86"/>
      <c r="C4647" s="86"/>
      <c r="D4647" s="86"/>
      <c r="E4647" s="9"/>
      <c r="F4647" s="9"/>
      <c r="G4647" s="9"/>
      <c r="H4647" s="9"/>
      <c r="I4647" s="9"/>
    </row>
    <row r="4648" spans="1:9" ht="30.95" customHeight="1" x14ac:dyDescent="0.25">
      <c r="A4648" s="88" t="s">
        <v>2739</v>
      </c>
      <c r="B4648" s="88"/>
      <c r="C4648" s="88"/>
      <c r="D4648" s="88"/>
      <c r="E4648" s="88"/>
      <c r="F4648" s="88"/>
      <c r="G4648" s="88"/>
      <c r="H4648" s="88"/>
      <c r="I4648" s="88"/>
    </row>
    <row r="4649" spans="1:9" ht="15" customHeight="1" x14ac:dyDescent="0.25">
      <c r="A4649" s="89"/>
      <c r="B4649" s="89"/>
      <c r="C4649" s="14" t="s">
        <v>2076</v>
      </c>
      <c r="D4649" s="14" t="s">
        <v>2059</v>
      </c>
      <c r="E4649" s="9"/>
      <c r="F4649" s="9"/>
      <c r="G4649" s="9"/>
      <c r="H4649" s="9"/>
      <c r="I4649" s="9"/>
    </row>
    <row r="4650" spans="1:9" ht="18.95" customHeight="1" x14ac:dyDescent="0.25">
      <c r="A4650" s="15" t="s">
        <v>2170</v>
      </c>
      <c r="B4650" s="16" t="s">
        <v>2076</v>
      </c>
      <c r="C4650" s="17">
        <v>906.17</v>
      </c>
      <c r="D4650" s="18">
        <v>906.17</v>
      </c>
      <c r="E4650" s="9"/>
      <c r="F4650" s="9"/>
      <c r="G4650" s="9"/>
      <c r="H4650" s="9"/>
      <c r="I4650" s="9"/>
    </row>
    <row r="4651" spans="1:9" ht="15" customHeight="1" x14ac:dyDescent="0.25">
      <c r="A4651" s="19"/>
      <c r="B4651" s="20"/>
      <c r="C4651" s="21"/>
      <c r="D4651" s="22">
        <v>906.17</v>
      </c>
      <c r="E4651" s="9"/>
      <c r="F4651" s="9"/>
      <c r="G4651" s="9"/>
      <c r="H4651" s="9"/>
      <c r="I4651" s="9"/>
    </row>
    <row r="4652" spans="1:9" ht="9.9499999999999993" customHeight="1" x14ac:dyDescent="0.25">
      <c r="A4652" s="86"/>
      <c r="B4652" s="86"/>
      <c r="C4652" s="86"/>
      <c r="D4652" s="9"/>
      <c r="E4652" s="9"/>
      <c r="F4652" s="9"/>
      <c r="G4652" s="9"/>
      <c r="H4652" s="9"/>
      <c r="I4652" s="9"/>
    </row>
    <row r="4653" spans="1:9" ht="12" customHeight="1" x14ac:dyDescent="0.25">
      <c r="A4653" s="9"/>
      <c r="B4653" s="9"/>
      <c r="C4653" s="9"/>
      <c r="D4653" s="90" t="s">
        <v>4609</v>
      </c>
      <c r="E4653" s="90"/>
      <c r="F4653" s="90"/>
      <c r="G4653" s="90"/>
      <c r="H4653" s="90"/>
      <c r="I4653" s="90"/>
    </row>
    <row r="4654" spans="1:9" ht="9.9499999999999993" customHeight="1" x14ac:dyDescent="0.25">
      <c r="A4654" s="86"/>
      <c r="B4654" s="86"/>
      <c r="C4654" s="86"/>
      <c r="D4654" s="86"/>
      <c r="E4654" s="9"/>
      <c r="F4654" s="9"/>
      <c r="G4654" s="9"/>
      <c r="H4654" s="9"/>
      <c r="I4654" s="9"/>
    </row>
    <row r="4655" spans="1:9" ht="42.95" customHeight="1" x14ac:dyDescent="0.25">
      <c r="A4655" s="88" t="s">
        <v>2740</v>
      </c>
      <c r="B4655" s="88"/>
      <c r="C4655" s="88"/>
      <c r="D4655" s="88"/>
      <c r="E4655" s="88"/>
      <c r="F4655" s="88"/>
      <c r="G4655" s="88"/>
      <c r="H4655" s="88"/>
      <c r="I4655" s="88"/>
    </row>
    <row r="4656" spans="1:9" ht="15" customHeight="1" x14ac:dyDescent="0.25">
      <c r="A4656" s="89"/>
      <c r="B4656" s="89"/>
      <c r="C4656" s="14" t="s">
        <v>2069</v>
      </c>
      <c r="D4656" s="14" t="s">
        <v>2058</v>
      </c>
      <c r="E4656" s="14" t="s">
        <v>2059</v>
      </c>
      <c r="F4656" s="9"/>
      <c r="G4656" s="9"/>
      <c r="H4656" s="9"/>
      <c r="I4656" s="9"/>
    </row>
    <row r="4657" spans="1:9" ht="12.95" customHeight="1" x14ac:dyDescent="0.25">
      <c r="A4657" s="15"/>
      <c r="B4657" s="16" t="s">
        <v>2104</v>
      </c>
      <c r="C4657" s="17">
        <v>617.57000000000005</v>
      </c>
      <c r="D4657" s="17">
        <v>1</v>
      </c>
      <c r="E4657" s="18">
        <v>617.57000000000005</v>
      </c>
      <c r="F4657" s="9"/>
      <c r="G4657" s="9"/>
      <c r="H4657" s="9"/>
      <c r="I4657" s="9"/>
    </row>
    <row r="4658" spans="1:9" ht="15" customHeight="1" x14ac:dyDescent="0.25">
      <c r="A4658" s="19"/>
      <c r="B4658" s="20"/>
      <c r="C4658" s="21"/>
      <c r="D4658" s="21"/>
      <c r="E4658" s="22">
        <v>617.57000000000005</v>
      </c>
      <c r="F4658" s="9"/>
      <c r="G4658" s="9"/>
      <c r="H4658" s="9"/>
      <c r="I4658" s="9"/>
    </row>
    <row r="4659" spans="1:9" ht="9.9499999999999993" customHeight="1" x14ac:dyDescent="0.25">
      <c r="A4659" s="86"/>
      <c r="B4659" s="86"/>
      <c r="C4659" s="86"/>
      <c r="D4659" s="9"/>
      <c r="E4659" s="9"/>
      <c r="F4659" s="9"/>
      <c r="G4659" s="9"/>
      <c r="H4659" s="9"/>
      <c r="I4659" s="9"/>
    </row>
    <row r="4660" spans="1:9" ht="12" customHeight="1" x14ac:dyDescent="0.25">
      <c r="A4660" s="9"/>
      <c r="B4660" s="9"/>
      <c r="C4660" s="9"/>
      <c r="D4660" s="90" t="s">
        <v>4610</v>
      </c>
      <c r="E4660" s="90"/>
      <c r="F4660" s="90"/>
      <c r="G4660" s="90"/>
      <c r="H4660" s="90"/>
      <c r="I4660" s="90"/>
    </row>
    <row r="4661" spans="1:9" ht="9.9499999999999993" customHeight="1" x14ac:dyDescent="0.25">
      <c r="A4661" s="86"/>
      <c r="B4661" s="86"/>
      <c r="C4661" s="86"/>
      <c r="D4661" s="86"/>
      <c r="E4661" s="9"/>
      <c r="F4661" s="9"/>
      <c r="G4661" s="9"/>
      <c r="H4661" s="9"/>
      <c r="I4661" s="9"/>
    </row>
    <row r="4662" spans="1:9" ht="30.95" customHeight="1" x14ac:dyDescent="0.25">
      <c r="A4662" s="88" t="s">
        <v>2741</v>
      </c>
      <c r="B4662" s="88"/>
      <c r="C4662" s="88"/>
      <c r="D4662" s="88"/>
      <c r="E4662" s="88"/>
      <c r="F4662" s="88"/>
      <c r="G4662" s="88"/>
      <c r="H4662" s="88"/>
      <c r="I4662" s="88"/>
    </row>
    <row r="4663" spans="1:9" ht="15" customHeight="1" x14ac:dyDescent="0.25">
      <c r="A4663" s="89"/>
      <c r="B4663" s="89"/>
      <c r="C4663" s="14" t="s">
        <v>2069</v>
      </c>
      <c r="D4663" s="14" t="s">
        <v>2058</v>
      </c>
      <c r="E4663" s="14" t="s">
        <v>2059</v>
      </c>
      <c r="F4663" s="9"/>
      <c r="G4663" s="9"/>
      <c r="H4663" s="9"/>
      <c r="I4663" s="9"/>
    </row>
    <row r="4664" spans="1:9" ht="12.95" customHeight="1" x14ac:dyDescent="0.25">
      <c r="A4664" s="15"/>
      <c r="B4664" s="16" t="s">
        <v>2104</v>
      </c>
      <c r="C4664" s="17">
        <v>617.57000000000005</v>
      </c>
      <c r="D4664" s="17">
        <v>1</v>
      </c>
      <c r="E4664" s="18">
        <v>617.57000000000005</v>
      </c>
      <c r="F4664" s="9"/>
      <c r="G4664" s="9"/>
      <c r="H4664" s="9"/>
      <c r="I4664" s="9"/>
    </row>
    <row r="4665" spans="1:9" ht="15" customHeight="1" x14ac:dyDescent="0.25">
      <c r="A4665" s="19"/>
      <c r="B4665" s="20"/>
      <c r="C4665" s="21"/>
      <c r="D4665" s="21"/>
      <c r="E4665" s="22">
        <v>617.57000000000005</v>
      </c>
      <c r="F4665" s="9"/>
      <c r="G4665" s="9"/>
      <c r="H4665" s="9"/>
      <c r="I4665" s="9"/>
    </row>
    <row r="4666" spans="1:9" ht="9.9499999999999993" customHeight="1" x14ac:dyDescent="0.25">
      <c r="A4666" s="86"/>
      <c r="B4666" s="86"/>
      <c r="C4666" s="86"/>
      <c r="D4666" s="9"/>
      <c r="E4666" s="9"/>
      <c r="F4666" s="9"/>
      <c r="G4666" s="9"/>
      <c r="H4666" s="9"/>
      <c r="I4666" s="9"/>
    </row>
    <row r="4667" spans="1:9" ht="12" customHeight="1" x14ac:dyDescent="0.25">
      <c r="A4667" s="9"/>
      <c r="B4667" s="9"/>
      <c r="C4667" s="9"/>
      <c r="D4667" s="90" t="s">
        <v>4610</v>
      </c>
      <c r="E4667" s="90"/>
      <c r="F4667" s="90"/>
      <c r="G4667" s="90"/>
      <c r="H4667" s="90"/>
      <c r="I4667" s="90"/>
    </row>
    <row r="4668" spans="1:9" ht="9.9499999999999993" customHeight="1" x14ac:dyDescent="0.25">
      <c r="A4668" s="86"/>
      <c r="B4668" s="86"/>
      <c r="C4668" s="86"/>
      <c r="D4668" s="86"/>
      <c r="E4668" s="9"/>
      <c r="F4668" s="9"/>
      <c r="G4668" s="9"/>
      <c r="H4668" s="9"/>
      <c r="I4668" s="9"/>
    </row>
    <row r="4669" spans="1:9" ht="42.95" customHeight="1" x14ac:dyDescent="0.25">
      <c r="A4669" s="88" t="s">
        <v>2742</v>
      </c>
      <c r="B4669" s="88"/>
      <c r="C4669" s="88"/>
      <c r="D4669" s="88"/>
      <c r="E4669" s="88"/>
      <c r="F4669" s="88"/>
      <c r="G4669" s="88"/>
      <c r="H4669" s="88"/>
      <c r="I4669" s="88"/>
    </row>
    <row r="4670" spans="1:9" ht="15" customHeight="1" x14ac:dyDescent="0.25">
      <c r="A4670" s="89"/>
      <c r="B4670" s="89"/>
      <c r="C4670" s="14" t="s">
        <v>2058</v>
      </c>
      <c r="D4670" s="14" t="s">
        <v>2059</v>
      </c>
      <c r="E4670" s="9"/>
      <c r="F4670" s="9"/>
      <c r="G4670" s="9"/>
      <c r="H4670" s="9"/>
      <c r="I4670" s="9"/>
    </row>
    <row r="4671" spans="1:9" ht="12.95" customHeight="1" x14ac:dyDescent="0.25">
      <c r="A4671" s="15"/>
      <c r="B4671" s="16" t="s">
        <v>2058</v>
      </c>
      <c r="C4671" s="17">
        <v>3</v>
      </c>
      <c r="D4671" s="18">
        <v>3</v>
      </c>
      <c r="E4671" s="9"/>
      <c r="F4671" s="9"/>
      <c r="G4671" s="9"/>
      <c r="H4671" s="9"/>
      <c r="I4671" s="9"/>
    </row>
    <row r="4672" spans="1:9" ht="15" customHeight="1" x14ac:dyDescent="0.25">
      <c r="A4672" s="19"/>
      <c r="B4672" s="20"/>
      <c r="C4672" s="21"/>
      <c r="D4672" s="22">
        <v>3</v>
      </c>
      <c r="E4672" s="9"/>
      <c r="F4672" s="9"/>
      <c r="G4672" s="9"/>
      <c r="H4672" s="9"/>
      <c r="I4672" s="9"/>
    </row>
    <row r="4673" spans="1:9" ht="9.9499999999999993" customHeight="1" x14ac:dyDescent="0.25">
      <c r="A4673" s="86"/>
      <c r="B4673" s="86"/>
      <c r="C4673" s="86"/>
      <c r="D4673" s="9"/>
      <c r="E4673" s="9"/>
      <c r="F4673" s="9"/>
      <c r="G4673" s="9"/>
      <c r="H4673" s="9"/>
      <c r="I4673" s="9"/>
    </row>
    <row r="4674" spans="1:9" ht="12" customHeight="1" x14ac:dyDescent="0.25">
      <c r="A4674" s="9"/>
      <c r="B4674" s="9"/>
      <c r="C4674" s="9"/>
      <c r="D4674" s="90" t="s">
        <v>4295</v>
      </c>
      <c r="E4674" s="90"/>
      <c r="F4674" s="90"/>
      <c r="G4674" s="90"/>
      <c r="H4674" s="90"/>
      <c r="I4674" s="90"/>
    </row>
    <row r="4675" spans="1:9" ht="9.9499999999999993" customHeight="1" x14ac:dyDescent="0.25">
      <c r="A4675" s="86"/>
      <c r="B4675" s="86"/>
      <c r="C4675" s="86"/>
      <c r="D4675" s="86"/>
      <c r="E4675" s="9"/>
      <c r="F4675" s="9"/>
      <c r="G4675" s="9"/>
      <c r="H4675" s="9"/>
      <c r="I4675" s="9"/>
    </row>
    <row r="4676" spans="1:9" ht="30.95" customHeight="1" x14ac:dyDescent="0.25">
      <c r="A4676" s="88" t="s">
        <v>2743</v>
      </c>
      <c r="B4676" s="88"/>
      <c r="C4676" s="88"/>
      <c r="D4676" s="88"/>
      <c r="E4676" s="88"/>
      <c r="F4676" s="88"/>
      <c r="G4676" s="88"/>
      <c r="H4676" s="88"/>
      <c r="I4676" s="88"/>
    </row>
    <row r="4677" spans="1:9" ht="15" customHeight="1" x14ac:dyDescent="0.25">
      <c r="A4677" s="89"/>
      <c r="B4677" s="89"/>
      <c r="C4677" s="14" t="s">
        <v>2076</v>
      </c>
      <c r="D4677" s="14" t="s">
        <v>2059</v>
      </c>
      <c r="E4677" s="9"/>
      <c r="F4677" s="9"/>
      <c r="G4677" s="9"/>
      <c r="H4677" s="9"/>
      <c r="I4677" s="9"/>
    </row>
    <row r="4678" spans="1:9" ht="12.95" customHeight="1" x14ac:dyDescent="0.25">
      <c r="A4678" s="15" t="s">
        <v>2108</v>
      </c>
      <c r="B4678" s="16" t="s">
        <v>2076</v>
      </c>
      <c r="C4678" s="17">
        <v>906.17</v>
      </c>
      <c r="D4678" s="18">
        <v>906.17</v>
      </c>
      <c r="E4678" s="9"/>
      <c r="F4678" s="9"/>
      <c r="G4678" s="9"/>
      <c r="H4678" s="9"/>
      <c r="I4678" s="9"/>
    </row>
    <row r="4679" spans="1:9" ht="15" customHeight="1" x14ac:dyDescent="0.25">
      <c r="A4679" s="19"/>
      <c r="B4679" s="20"/>
      <c r="C4679" s="21"/>
      <c r="D4679" s="22">
        <v>906.17</v>
      </c>
      <c r="E4679" s="9"/>
      <c r="F4679" s="9"/>
      <c r="G4679" s="9"/>
      <c r="H4679" s="9"/>
      <c r="I4679" s="9"/>
    </row>
    <row r="4680" spans="1:9" ht="9.9499999999999993" customHeight="1" x14ac:dyDescent="0.25">
      <c r="A4680" s="86"/>
      <c r="B4680" s="86"/>
      <c r="C4680" s="86"/>
      <c r="D4680" s="9"/>
      <c r="E4680" s="9"/>
      <c r="F4680" s="9"/>
      <c r="G4680" s="9"/>
      <c r="H4680" s="9"/>
      <c r="I4680" s="9"/>
    </row>
    <row r="4681" spans="1:9" ht="12" customHeight="1" x14ac:dyDescent="0.25">
      <c r="A4681" s="9"/>
      <c r="B4681" s="9"/>
      <c r="C4681" s="9"/>
      <c r="D4681" s="90" t="s">
        <v>4609</v>
      </c>
      <c r="E4681" s="90"/>
      <c r="F4681" s="90"/>
      <c r="G4681" s="90"/>
      <c r="H4681" s="90"/>
      <c r="I4681" s="90"/>
    </row>
    <row r="4682" spans="1:9" ht="9.9499999999999993" customHeight="1" x14ac:dyDescent="0.25">
      <c r="A4682" s="86"/>
      <c r="B4682" s="86"/>
      <c r="C4682" s="86"/>
      <c r="D4682" s="86"/>
      <c r="E4682" s="9"/>
      <c r="F4682" s="9"/>
      <c r="G4682" s="9"/>
      <c r="H4682" s="9"/>
      <c r="I4682" s="9"/>
    </row>
    <row r="4683" spans="1:9" ht="42.95" customHeight="1" x14ac:dyDescent="0.25">
      <c r="A4683" s="88" t="s">
        <v>2744</v>
      </c>
      <c r="B4683" s="88"/>
      <c r="C4683" s="88"/>
      <c r="D4683" s="88"/>
      <c r="E4683" s="88"/>
      <c r="F4683" s="88"/>
      <c r="G4683" s="88"/>
      <c r="H4683" s="88"/>
      <c r="I4683" s="88"/>
    </row>
    <row r="4684" spans="1:9" ht="15" customHeight="1" x14ac:dyDescent="0.25">
      <c r="A4684" s="89"/>
      <c r="B4684" s="89"/>
      <c r="C4684" s="14" t="s">
        <v>2058</v>
      </c>
      <c r="D4684" s="14" t="s">
        <v>2059</v>
      </c>
      <c r="E4684" s="9"/>
      <c r="F4684" s="9"/>
      <c r="G4684" s="9"/>
      <c r="H4684" s="9"/>
      <c r="I4684" s="9"/>
    </row>
    <row r="4685" spans="1:9" ht="12.95" customHeight="1" x14ac:dyDescent="0.25">
      <c r="A4685" s="15"/>
      <c r="B4685" s="16" t="s">
        <v>2058</v>
      </c>
      <c r="C4685" s="17">
        <v>2</v>
      </c>
      <c r="D4685" s="18">
        <v>2</v>
      </c>
      <c r="E4685" s="9"/>
      <c r="F4685" s="9"/>
      <c r="G4685" s="9"/>
      <c r="H4685" s="9"/>
      <c r="I4685" s="9"/>
    </row>
    <row r="4686" spans="1:9" ht="15" customHeight="1" x14ac:dyDescent="0.25">
      <c r="A4686" s="19"/>
      <c r="B4686" s="20"/>
      <c r="C4686" s="21"/>
      <c r="D4686" s="22">
        <v>2</v>
      </c>
      <c r="E4686" s="9"/>
      <c r="F4686" s="9"/>
      <c r="G4686" s="9"/>
      <c r="H4686" s="9"/>
      <c r="I4686" s="9"/>
    </row>
    <row r="4687" spans="1:9" ht="9.9499999999999993" customHeight="1" x14ac:dyDescent="0.25">
      <c r="A4687" s="86"/>
      <c r="B4687" s="86"/>
      <c r="C4687" s="86"/>
      <c r="D4687" s="9"/>
      <c r="E4687" s="9"/>
      <c r="F4687" s="9"/>
      <c r="G4687" s="9"/>
      <c r="H4687" s="9"/>
      <c r="I4687" s="9"/>
    </row>
    <row r="4688" spans="1:9" ht="12" customHeight="1" x14ac:dyDescent="0.25">
      <c r="A4688" s="9"/>
      <c r="B4688" s="9"/>
      <c r="C4688" s="9"/>
      <c r="D4688" s="90" t="s">
        <v>4257</v>
      </c>
      <c r="E4688" s="90"/>
      <c r="F4688" s="90"/>
      <c r="G4688" s="90"/>
      <c r="H4688" s="90"/>
      <c r="I4688" s="90"/>
    </row>
    <row r="4689" spans="1:9" ht="9.9499999999999993" customHeight="1" x14ac:dyDescent="0.25">
      <c r="A4689" s="86"/>
      <c r="B4689" s="86"/>
      <c r="C4689" s="86"/>
      <c r="D4689" s="86"/>
      <c r="E4689" s="9"/>
      <c r="F4689" s="9"/>
      <c r="G4689" s="9"/>
      <c r="H4689" s="9"/>
      <c r="I4689" s="9"/>
    </row>
    <row r="4690" spans="1:9" ht="30.95" customHeight="1" x14ac:dyDescent="0.25">
      <c r="A4690" s="88" t="s">
        <v>2745</v>
      </c>
      <c r="B4690" s="88"/>
      <c r="C4690" s="88"/>
      <c r="D4690" s="88"/>
      <c r="E4690" s="88"/>
      <c r="F4690" s="88"/>
      <c r="G4690" s="88"/>
      <c r="H4690" s="88"/>
      <c r="I4690" s="88"/>
    </row>
    <row r="4691" spans="1:9" ht="15" customHeight="1" x14ac:dyDescent="0.25">
      <c r="A4691" s="89"/>
      <c r="B4691" s="89"/>
      <c r="C4691" s="14" t="s">
        <v>2076</v>
      </c>
      <c r="D4691" s="14" t="s">
        <v>2058</v>
      </c>
      <c r="E4691" s="14" t="s">
        <v>2059</v>
      </c>
      <c r="F4691" s="9"/>
      <c r="G4691" s="9"/>
      <c r="H4691" s="9"/>
      <c r="I4691" s="9"/>
    </row>
    <row r="4692" spans="1:9" ht="18.95" customHeight="1" x14ac:dyDescent="0.25">
      <c r="A4692" s="15" t="s">
        <v>2110</v>
      </c>
      <c r="B4692" s="16" t="s">
        <v>2111</v>
      </c>
      <c r="C4692" s="17">
        <v>0.16</v>
      </c>
      <c r="D4692" s="17">
        <v>69</v>
      </c>
      <c r="E4692" s="18">
        <v>11.04</v>
      </c>
      <c r="F4692" s="9"/>
      <c r="G4692" s="9"/>
      <c r="H4692" s="9"/>
      <c r="I4692" s="9"/>
    </row>
    <row r="4693" spans="1:9" ht="15" customHeight="1" x14ac:dyDescent="0.25">
      <c r="A4693" s="19"/>
      <c r="B4693" s="20"/>
      <c r="C4693" s="21"/>
      <c r="D4693" s="21"/>
      <c r="E4693" s="22">
        <v>11.04</v>
      </c>
      <c r="F4693" s="9"/>
      <c r="G4693" s="9"/>
      <c r="H4693" s="9"/>
      <c r="I4693" s="9"/>
    </row>
    <row r="4694" spans="1:9" ht="9.9499999999999993" customHeight="1" x14ac:dyDescent="0.25">
      <c r="A4694" s="86"/>
      <c r="B4694" s="86"/>
      <c r="C4694" s="86"/>
      <c r="D4694" s="9"/>
      <c r="E4694" s="9"/>
      <c r="F4694" s="9"/>
      <c r="G4694" s="9"/>
      <c r="H4694" s="9"/>
      <c r="I4694" s="9"/>
    </row>
    <row r="4695" spans="1:9" ht="12" customHeight="1" x14ac:dyDescent="0.25">
      <c r="A4695" s="9"/>
      <c r="B4695" s="9"/>
      <c r="C4695" s="9"/>
      <c r="D4695" s="90" t="s">
        <v>4296</v>
      </c>
      <c r="E4695" s="90"/>
      <c r="F4695" s="90"/>
      <c r="G4695" s="90"/>
      <c r="H4695" s="90"/>
      <c r="I4695" s="90"/>
    </row>
    <row r="4696" spans="1:9" ht="9.9499999999999993" customHeight="1" x14ac:dyDescent="0.25">
      <c r="A4696" s="86"/>
      <c r="B4696" s="86"/>
      <c r="C4696" s="86"/>
      <c r="D4696" s="86"/>
      <c r="E4696" s="9"/>
      <c r="F4696" s="9"/>
      <c r="G4696" s="9"/>
      <c r="H4696" s="9"/>
      <c r="I4696" s="9"/>
    </row>
    <row r="4697" spans="1:9" ht="30.95" customHeight="1" x14ac:dyDescent="0.25">
      <c r="A4697" s="88" t="s">
        <v>2746</v>
      </c>
      <c r="B4697" s="88"/>
      <c r="C4697" s="88"/>
      <c r="D4697" s="88"/>
      <c r="E4697" s="88"/>
      <c r="F4697" s="88"/>
      <c r="G4697" s="88"/>
      <c r="H4697" s="88"/>
      <c r="I4697" s="88"/>
    </row>
    <row r="4698" spans="1:9" ht="15" customHeight="1" x14ac:dyDescent="0.25">
      <c r="A4698" s="89"/>
      <c r="B4698" s="89"/>
      <c r="C4698" s="14" t="s">
        <v>2058</v>
      </c>
      <c r="D4698" s="14" t="s">
        <v>2059</v>
      </c>
      <c r="E4698" s="9"/>
      <c r="F4698" s="9"/>
      <c r="G4698" s="9"/>
      <c r="H4698" s="9"/>
      <c r="I4698" s="9"/>
    </row>
    <row r="4699" spans="1:9" ht="12.95" customHeight="1" x14ac:dyDescent="0.25">
      <c r="A4699" s="15"/>
      <c r="B4699" s="16" t="s">
        <v>2058</v>
      </c>
      <c r="C4699" s="17">
        <v>8</v>
      </c>
      <c r="D4699" s="18">
        <v>8</v>
      </c>
      <c r="E4699" s="9"/>
      <c r="F4699" s="9"/>
      <c r="G4699" s="9"/>
      <c r="H4699" s="9"/>
      <c r="I4699" s="9"/>
    </row>
    <row r="4700" spans="1:9" ht="15" customHeight="1" x14ac:dyDescent="0.25">
      <c r="A4700" s="19"/>
      <c r="B4700" s="20"/>
      <c r="C4700" s="21"/>
      <c r="D4700" s="22">
        <v>8</v>
      </c>
      <c r="E4700" s="9"/>
      <c r="F4700" s="9"/>
      <c r="G4700" s="9"/>
      <c r="H4700" s="9"/>
      <c r="I4700" s="9"/>
    </row>
    <row r="4701" spans="1:9" ht="9.9499999999999993" customHeight="1" x14ac:dyDescent="0.25">
      <c r="A4701" s="86"/>
      <c r="B4701" s="86"/>
      <c r="C4701" s="86"/>
      <c r="D4701" s="9"/>
      <c r="E4701" s="9"/>
      <c r="F4701" s="9"/>
      <c r="G4701" s="9"/>
      <c r="H4701" s="9"/>
      <c r="I4701" s="9"/>
    </row>
    <row r="4702" spans="1:9" ht="12" customHeight="1" x14ac:dyDescent="0.25">
      <c r="A4702" s="9"/>
      <c r="B4702" s="9"/>
      <c r="C4702" s="9"/>
      <c r="D4702" s="90" t="s">
        <v>4258</v>
      </c>
      <c r="E4702" s="90"/>
      <c r="F4702" s="90"/>
      <c r="G4702" s="90"/>
      <c r="H4702" s="90"/>
      <c r="I4702" s="90"/>
    </row>
    <row r="4703" spans="1:9" ht="9.9499999999999993" customHeight="1" x14ac:dyDescent="0.25">
      <c r="A4703" s="86"/>
      <c r="B4703" s="86"/>
      <c r="C4703" s="86"/>
      <c r="D4703" s="86"/>
      <c r="E4703" s="9"/>
      <c r="F4703" s="9"/>
      <c r="G4703" s="9"/>
      <c r="H4703" s="9"/>
      <c r="I4703" s="9"/>
    </row>
    <row r="4704" spans="1:9" ht="20.100000000000001" customHeight="1" x14ac:dyDescent="0.25">
      <c r="A4704" s="88" t="s">
        <v>2747</v>
      </c>
      <c r="B4704" s="88"/>
      <c r="C4704" s="88"/>
      <c r="D4704" s="88"/>
      <c r="E4704" s="88"/>
      <c r="F4704" s="88"/>
      <c r="G4704" s="88"/>
      <c r="H4704" s="88"/>
      <c r="I4704" s="88"/>
    </row>
    <row r="4705" spans="1:9" ht="15" customHeight="1" x14ac:dyDescent="0.25">
      <c r="A4705" s="89"/>
      <c r="B4705" s="89"/>
      <c r="C4705" s="14" t="s">
        <v>2076</v>
      </c>
      <c r="D4705" s="14" t="s">
        <v>2059</v>
      </c>
      <c r="E4705" s="9"/>
      <c r="F4705" s="9"/>
      <c r="G4705" s="9"/>
      <c r="H4705" s="9"/>
      <c r="I4705" s="9"/>
    </row>
    <row r="4706" spans="1:9" ht="12.95" customHeight="1" x14ac:dyDescent="0.25">
      <c r="A4706" s="15"/>
      <c r="B4706" s="16" t="s">
        <v>2076</v>
      </c>
      <c r="C4706" s="17">
        <v>404.02</v>
      </c>
      <c r="D4706" s="18">
        <v>404.02</v>
      </c>
      <c r="E4706" s="9"/>
      <c r="F4706" s="9"/>
      <c r="G4706" s="9"/>
      <c r="H4706" s="9"/>
      <c r="I4706" s="9"/>
    </row>
    <row r="4707" spans="1:9" ht="15" customHeight="1" x14ac:dyDescent="0.25">
      <c r="A4707" s="19"/>
      <c r="B4707" s="20"/>
      <c r="C4707" s="21"/>
      <c r="D4707" s="22">
        <v>404.02</v>
      </c>
      <c r="E4707" s="9"/>
      <c r="F4707" s="9"/>
      <c r="G4707" s="9"/>
      <c r="H4707" s="9"/>
      <c r="I4707" s="9"/>
    </row>
    <row r="4708" spans="1:9" ht="9.9499999999999993" customHeight="1" x14ac:dyDescent="0.25">
      <c r="A4708" s="86"/>
      <c r="B4708" s="86"/>
      <c r="C4708" s="86"/>
      <c r="D4708" s="9"/>
      <c r="E4708" s="9"/>
      <c r="F4708" s="9"/>
      <c r="G4708" s="9"/>
      <c r="H4708" s="9"/>
      <c r="I4708" s="9"/>
    </row>
    <row r="4709" spans="1:9" ht="12" customHeight="1" x14ac:dyDescent="0.25">
      <c r="A4709" s="9"/>
      <c r="B4709" s="9"/>
      <c r="C4709" s="9"/>
      <c r="D4709" s="90" t="s">
        <v>4611</v>
      </c>
      <c r="E4709" s="90"/>
      <c r="F4709" s="90"/>
      <c r="G4709" s="90"/>
      <c r="H4709" s="90"/>
      <c r="I4709" s="90"/>
    </row>
    <row r="4710" spans="1:9" ht="9.9499999999999993" customHeight="1" x14ac:dyDescent="0.25">
      <c r="A4710" s="86"/>
      <c r="B4710" s="86"/>
      <c r="C4710" s="86"/>
      <c r="D4710" s="86"/>
      <c r="E4710" s="9"/>
      <c r="F4710" s="9"/>
      <c r="G4710" s="9"/>
      <c r="H4710" s="9"/>
      <c r="I4710" s="9"/>
    </row>
    <row r="4711" spans="1:9" ht="30.95" customHeight="1" x14ac:dyDescent="0.25">
      <c r="A4711" s="88" t="s">
        <v>2748</v>
      </c>
      <c r="B4711" s="88"/>
      <c r="C4711" s="88"/>
      <c r="D4711" s="88"/>
      <c r="E4711" s="88"/>
      <c r="F4711" s="88"/>
      <c r="G4711" s="88"/>
      <c r="H4711" s="88"/>
      <c r="I4711" s="88"/>
    </row>
    <row r="4712" spans="1:9" ht="15" customHeight="1" x14ac:dyDescent="0.25">
      <c r="A4712" s="89"/>
      <c r="B4712" s="89"/>
      <c r="C4712" s="14" t="s">
        <v>2076</v>
      </c>
      <c r="D4712" s="14" t="s">
        <v>2059</v>
      </c>
      <c r="E4712" s="9"/>
      <c r="F4712" s="9"/>
      <c r="G4712" s="9"/>
      <c r="H4712" s="9"/>
      <c r="I4712" s="9"/>
    </row>
    <row r="4713" spans="1:9" ht="12.95" customHeight="1" x14ac:dyDescent="0.25">
      <c r="A4713" s="15" t="s">
        <v>2108</v>
      </c>
      <c r="B4713" s="16" t="s">
        <v>2076</v>
      </c>
      <c r="C4713" s="17">
        <v>906.17</v>
      </c>
      <c r="D4713" s="18">
        <v>906.17</v>
      </c>
      <c r="E4713" s="9"/>
      <c r="F4713" s="9"/>
      <c r="G4713" s="9"/>
      <c r="H4713" s="9"/>
      <c r="I4713" s="9"/>
    </row>
    <row r="4714" spans="1:9" ht="15" customHeight="1" x14ac:dyDescent="0.25">
      <c r="A4714" s="19"/>
      <c r="B4714" s="20"/>
      <c r="C4714" s="21"/>
      <c r="D4714" s="22">
        <v>906.17</v>
      </c>
      <c r="E4714" s="9"/>
      <c r="F4714" s="9"/>
      <c r="G4714" s="9"/>
      <c r="H4714" s="9"/>
      <c r="I4714" s="9"/>
    </row>
    <row r="4715" spans="1:9" ht="9.9499999999999993" customHeight="1" x14ac:dyDescent="0.25">
      <c r="A4715" s="86"/>
      <c r="B4715" s="86"/>
      <c r="C4715" s="86"/>
      <c r="D4715" s="9"/>
      <c r="E4715" s="9"/>
      <c r="F4715" s="9"/>
      <c r="G4715" s="9"/>
      <c r="H4715" s="9"/>
      <c r="I4715" s="9"/>
    </row>
    <row r="4716" spans="1:9" ht="12" customHeight="1" x14ac:dyDescent="0.25">
      <c r="A4716" s="9"/>
      <c r="B4716" s="9"/>
      <c r="C4716" s="9"/>
      <c r="D4716" s="90" t="s">
        <v>4609</v>
      </c>
      <c r="E4716" s="90"/>
      <c r="F4716" s="90"/>
      <c r="G4716" s="90"/>
      <c r="H4716" s="90"/>
      <c r="I4716" s="90"/>
    </row>
    <row r="4717" spans="1:9" ht="9.9499999999999993" customHeight="1" x14ac:dyDescent="0.25">
      <c r="A4717" s="86"/>
      <c r="B4717" s="86"/>
      <c r="C4717" s="86"/>
      <c r="D4717" s="86"/>
      <c r="E4717" s="9"/>
      <c r="F4717" s="9"/>
      <c r="G4717" s="9"/>
      <c r="H4717" s="9"/>
      <c r="I4717" s="9"/>
    </row>
    <row r="4718" spans="1:9" ht="20.100000000000001" customHeight="1" x14ac:dyDescent="0.25">
      <c r="A4718" s="88" t="s">
        <v>2749</v>
      </c>
      <c r="B4718" s="88"/>
      <c r="C4718" s="88"/>
      <c r="D4718" s="88"/>
      <c r="E4718" s="88"/>
      <c r="F4718" s="88"/>
      <c r="G4718" s="88"/>
      <c r="H4718" s="88"/>
      <c r="I4718" s="88"/>
    </row>
    <row r="4719" spans="1:9" ht="15" customHeight="1" x14ac:dyDescent="0.25">
      <c r="A4719" s="89"/>
      <c r="B4719" s="89"/>
      <c r="C4719" s="14" t="s">
        <v>2069</v>
      </c>
      <c r="D4719" s="14" t="s">
        <v>2058</v>
      </c>
      <c r="E4719" s="14" t="s">
        <v>2059</v>
      </c>
      <c r="F4719" s="9"/>
      <c r="G4719" s="9"/>
      <c r="H4719" s="9"/>
      <c r="I4719" s="9"/>
    </row>
    <row r="4720" spans="1:9" ht="12.95" customHeight="1" x14ac:dyDescent="0.25">
      <c r="A4720" s="15"/>
      <c r="B4720" s="16" t="s">
        <v>2104</v>
      </c>
      <c r="C4720" s="17">
        <v>219.23</v>
      </c>
      <c r="D4720" s="17">
        <v>1</v>
      </c>
      <c r="E4720" s="18">
        <v>219.23</v>
      </c>
      <c r="F4720" s="9"/>
      <c r="G4720" s="9"/>
      <c r="H4720" s="9"/>
      <c r="I4720" s="9"/>
    </row>
    <row r="4721" spans="1:9" ht="15" customHeight="1" x14ac:dyDescent="0.25">
      <c r="A4721" s="19"/>
      <c r="B4721" s="20"/>
      <c r="C4721" s="21"/>
      <c r="D4721" s="21"/>
      <c r="E4721" s="22">
        <v>219.23</v>
      </c>
      <c r="F4721" s="9"/>
      <c r="G4721" s="9"/>
      <c r="H4721" s="9"/>
      <c r="I4721" s="9"/>
    </row>
    <row r="4722" spans="1:9" ht="9.9499999999999993" customHeight="1" x14ac:dyDescent="0.25">
      <c r="A4722" s="86"/>
      <c r="B4722" s="86"/>
      <c r="C4722" s="86"/>
      <c r="D4722" s="9"/>
      <c r="E4722" s="9"/>
      <c r="F4722" s="9"/>
      <c r="G4722" s="9"/>
      <c r="H4722" s="9"/>
      <c r="I4722" s="9"/>
    </row>
    <row r="4723" spans="1:9" ht="12" customHeight="1" x14ac:dyDescent="0.25">
      <c r="A4723" s="9"/>
      <c r="B4723" s="9"/>
      <c r="C4723" s="9"/>
      <c r="D4723" s="90" t="s">
        <v>4612</v>
      </c>
      <c r="E4723" s="90"/>
      <c r="F4723" s="90"/>
      <c r="G4723" s="90"/>
      <c r="H4723" s="90"/>
      <c r="I4723" s="90"/>
    </row>
    <row r="4724" spans="1:9" ht="9.9499999999999993" customHeight="1" x14ac:dyDescent="0.25">
      <c r="A4724" s="86"/>
      <c r="B4724" s="86"/>
      <c r="C4724" s="86"/>
      <c r="D4724" s="86"/>
      <c r="E4724" s="9"/>
      <c r="F4724" s="9"/>
      <c r="G4724" s="9"/>
      <c r="H4724" s="9"/>
      <c r="I4724" s="9"/>
    </row>
    <row r="4725" spans="1:9" ht="30.95" customHeight="1" x14ac:dyDescent="0.25">
      <c r="A4725" s="88" t="s">
        <v>2750</v>
      </c>
      <c r="B4725" s="88"/>
      <c r="C4725" s="88"/>
      <c r="D4725" s="88"/>
      <c r="E4725" s="88"/>
      <c r="F4725" s="88"/>
      <c r="G4725" s="88"/>
      <c r="H4725" s="88"/>
      <c r="I4725" s="88"/>
    </row>
    <row r="4726" spans="1:9" ht="15" customHeight="1" x14ac:dyDescent="0.25">
      <c r="A4726" s="89"/>
      <c r="B4726" s="89"/>
      <c r="C4726" s="14" t="s">
        <v>2076</v>
      </c>
      <c r="D4726" s="14" t="s">
        <v>2059</v>
      </c>
      <c r="E4726" s="9"/>
      <c r="F4726" s="9"/>
      <c r="G4726" s="9"/>
      <c r="H4726" s="9"/>
      <c r="I4726" s="9"/>
    </row>
    <row r="4727" spans="1:9" ht="12.95" customHeight="1" x14ac:dyDescent="0.25">
      <c r="A4727" s="15" t="s">
        <v>2077</v>
      </c>
      <c r="B4727" s="16" t="s">
        <v>2076</v>
      </c>
      <c r="C4727" s="17">
        <v>5432.37</v>
      </c>
      <c r="D4727" s="18">
        <v>5432.37</v>
      </c>
      <c r="E4727" s="9"/>
      <c r="F4727" s="9"/>
      <c r="G4727" s="9"/>
      <c r="H4727" s="9"/>
      <c r="I4727" s="9"/>
    </row>
    <row r="4728" spans="1:9" ht="15" customHeight="1" x14ac:dyDescent="0.25">
      <c r="A4728" s="19"/>
      <c r="B4728" s="20"/>
      <c r="C4728" s="21"/>
      <c r="D4728" s="22">
        <v>5432.37</v>
      </c>
      <c r="E4728" s="9"/>
      <c r="F4728" s="9"/>
      <c r="G4728" s="9"/>
      <c r="H4728" s="9"/>
      <c r="I4728" s="9"/>
    </row>
    <row r="4729" spans="1:9" ht="9.9499999999999993" customHeight="1" x14ac:dyDescent="0.25">
      <c r="A4729" s="86"/>
      <c r="B4729" s="86"/>
      <c r="C4729" s="86"/>
      <c r="D4729" s="9"/>
      <c r="E4729" s="9"/>
      <c r="F4729" s="9"/>
      <c r="G4729" s="9"/>
      <c r="H4729" s="9"/>
      <c r="I4729" s="9"/>
    </row>
    <row r="4730" spans="1:9" ht="12" customHeight="1" x14ac:dyDescent="0.25">
      <c r="A4730" s="9"/>
      <c r="B4730" s="9"/>
      <c r="C4730" s="9"/>
      <c r="D4730" s="90" t="s">
        <v>4613</v>
      </c>
      <c r="E4730" s="90"/>
      <c r="F4730" s="90"/>
      <c r="G4730" s="90"/>
      <c r="H4730" s="90"/>
      <c r="I4730" s="90"/>
    </row>
    <row r="4731" spans="1:9" ht="9.9499999999999993" customHeight="1" x14ac:dyDescent="0.25">
      <c r="A4731" s="86"/>
      <c r="B4731" s="86"/>
      <c r="C4731" s="86"/>
      <c r="D4731" s="86"/>
      <c r="E4731" s="9"/>
      <c r="F4731" s="9"/>
      <c r="G4731" s="9"/>
      <c r="H4731" s="9"/>
      <c r="I4731" s="9"/>
    </row>
    <row r="4732" spans="1:9" ht="30.95" customHeight="1" x14ac:dyDescent="0.25">
      <c r="A4732" s="88" t="s">
        <v>2751</v>
      </c>
      <c r="B4732" s="88"/>
      <c r="C4732" s="88"/>
      <c r="D4732" s="88"/>
      <c r="E4732" s="88"/>
      <c r="F4732" s="88"/>
      <c r="G4732" s="88"/>
      <c r="H4732" s="88"/>
      <c r="I4732" s="88"/>
    </row>
    <row r="4733" spans="1:9" ht="15" customHeight="1" x14ac:dyDescent="0.25">
      <c r="A4733" s="89"/>
      <c r="B4733" s="89"/>
      <c r="C4733" s="14" t="s">
        <v>2076</v>
      </c>
      <c r="D4733" s="14" t="s">
        <v>2079</v>
      </c>
      <c r="E4733" s="14" t="s">
        <v>2059</v>
      </c>
      <c r="F4733" s="9"/>
      <c r="G4733" s="9"/>
      <c r="H4733" s="9"/>
      <c r="I4733" s="9"/>
    </row>
    <row r="4734" spans="1:9" ht="18.95" customHeight="1" x14ac:dyDescent="0.25">
      <c r="A4734" s="15" t="s">
        <v>2080</v>
      </c>
      <c r="B4734" s="16" t="s">
        <v>2081</v>
      </c>
      <c r="C4734" s="17">
        <v>899.66</v>
      </c>
      <c r="D4734" s="17">
        <v>0.1</v>
      </c>
      <c r="E4734" s="18">
        <v>89.97</v>
      </c>
      <c r="F4734" s="9"/>
      <c r="G4734" s="9"/>
      <c r="H4734" s="9"/>
      <c r="I4734" s="9"/>
    </row>
    <row r="4735" spans="1:9" ht="15" customHeight="1" x14ac:dyDescent="0.25">
      <c r="A4735" s="19"/>
      <c r="B4735" s="20"/>
      <c r="C4735" s="21"/>
      <c r="D4735" s="21"/>
      <c r="E4735" s="22">
        <v>89.97</v>
      </c>
      <c r="F4735" s="9"/>
      <c r="G4735" s="9"/>
      <c r="H4735" s="9"/>
      <c r="I4735" s="9"/>
    </row>
    <row r="4736" spans="1:9" ht="9.9499999999999993" customHeight="1" x14ac:dyDescent="0.25">
      <c r="A4736" s="86"/>
      <c r="B4736" s="86"/>
      <c r="C4736" s="86"/>
      <c r="D4736" s="9"/>
      <c r="E4736" s="9"/>
      <c r="F4736" s="9"/>
      <c r="G4736" s="9"/>
      <c r="H4736" s="9"/>
      <c r="I4736" s="9"/>
    </row>
    <row r="4737" spans="1:9" ht="12" customHeight="1" x14ac:dyDescent="0.25">
      <c r="A4737" s="9"/>
      <c r="B4737" s="9"/>
      <c r="C4737" s="9"/>
      <c r="D4737" s="90" t="s">
        <v>4614</v>
      </c>
      <c r="E4737" s="90"/>
      <c r="F4737" s="90"/>
      <c r="G4737" s="90"/>
      <c r="H4737" s="90"/>
      <c r="I4737" s="90"/>
    </row>
    <row r="4738" spans="1:9" ht="9.9499999999999993" customHeight="1" x14ac:dyDescent="0.25">
      <c r="A4738" s="86"/>
      <c r="B4738" s="86"/>
      <c r="C4738" s="86"/>
      <c r="D4738" s="86"/>
      <c r="E4738" s="9"/>
      <c r="F4738" s="9"/>
      <c r="G4738" s="9"/>
      <c r="H4738" s="9"/>
      <c r="I4738" s="9"/>
    </row>
    <row r="4739" spans="1:9" ht="30.95" customHeight="1" x14ac:dyDescent="0.25">
      <c r="A4739" s="88" t="s">
        <v>2752</v>
      </c>
      <c r="B4739" s="88"/>
      <c r="C4739" s="88"/>
      <c r="D4739" s="88"/>
      <c r="E4739" s="88"/>
      <c r="F4739" s="88"/>
      <c r="G4739" s="88"/>
      <c r="H4739" s="88"/>
      <c r="I4739" s="88"/>
    </row>
    <row r="4740" spans="1:9" ht="15" customHeight="1" x14ac:dyDescent="0.25">
      <c r="A4740" s="89"/>
      <c r="B4740" s="89"/>
      <c r="C4740" s="14" t="s">
        <v>2076</v>
      </c>
      <c r="D4740" s="14" t="s">
        <v>2079</v>
      </c>
      <c r="E4740" s="14" t="s">
        <v>2058</v>
      </c>
      <c r="F4740" s="14" t="s">
        <v>2059</v>
      </c>
      <c r="G4740" s="9"/>
      <c r="H4740" s="9"/>
      <c r="I4740" s="9"/>
    </row>
    <row r="4741" spans="1:9" ht="27" customHeight="1" x14ac:dyDescent="0.25">
      <c r="A4741" s="15" t="s">
        <v>2083</v>
      </c>
      <c r="B4741" s="16" t="s">
        <v>2084</v>
      </c>
      <c r="C4741" s="17">
        <v>4.3</v>
      </c>
      <c r="D4741" s="17">
        <v>0.1</v>
      </c>
      <c r="E4741" s="17">
        <v>4</v>
      </c>
      <c r="F4741" s="18">
        <v>1.72</v>
      </c>
      <c r="G4741" s="9"/>
      <c r="H4741" s="9"/>
      <c r="I4741" s="9"/>
    </row>
    <row r="4742" spans="1:9" ht="15" customHeight="1" x14ac:dyDescent="0.25">
      <c r="A4742" s="19"/>
      <c r="B4742" s="20"/>
      <c r="C4742" s="21"/>
      <c r="D4742" s="21"/>
      <c r="E4742" s="21"/>
      <c r="F4742" s="22">
        <v>1.72</v>
      </c>
      <c r="G4742" s="9"/>
      <c r="H4742" s="9"/>
      <c r="I4742" s="9"/>
    </row>
    <row r="4743" spans="1:9" ht="9.9499999999999993" customHeight="1" x14ac:dyDescent="0.25">
      <c r="A4743" s="86"/>
      <c r="B4743" s="86"/>
      <c r="C4743" s="86"/>
      <c r="D4743" s="9"/>
      <c r="E4743" s="9"/>
      <c r="F4743" s="9"/>
      <c r="G4743" s="9"/>
      <c r="H4743" s="9"/>
      <c r="I4743" s="9"/>
    </row>
    <row r="4744" spans="1:9" ht="12" customHeight="1" x14ac:dyDescent="0.25">
      <c r="A4744" s="9"/>
      <c r="B4744" s="9"/>
      <c r="C4744" s="9"/>
      <c r="D4744" s="90" t="s">
        <v>4313</v>
      </c>
      <c r="E4744" s="90"/>
      <c r="F4744" s="90"/>
      <c r="G4744" s="90"/>
      <c r="H4744" s="90"/>
      <c r="I4744" s="90"/>
    </row>
    <row r="4745" spans="1:9" ht="9.9499999999999993" customHeight="1" x14ac:dyDescent="0.25">
      <c r="A4745" s="86"/>
      <c r="B4745" s="86"/>
      <c r="C4745" s="86"/>
      <c r="D4745" s="86"/>
      <c r="E4745" s="9"/>
      <c r="F4745" s="9"/>
      <c r="G4745" s="9"/>
      <c r="H4745" s="9"/>
      <c r="I4745" s="9"/>
    </row>
    <row r="4746" spans="1:9" ht="42.95" customHeight="1" x14ac:dyDescent="0.25">
      <c r="A4746" s="88" t="s">
        <v>2753</v>
      </c>
      <c r="B4746" s="88"/>
      <c r="C4746" s="88"/>
      <c r="D4746" s="88"/>
      <c r="E4746" s="88"/>
      <c r="F4746" s="88"/>
      <c r="G4746" s="88"/>
      <c r="H4746" s="88"/>
      <c r="I4746" s="88"/>
    </row>
    <row r="4747" spans="1:9" ht="15" customHeight="1" x14ac:dyDescent="0.25">
      <c r="A4747" s="89"/>
      <c r="B4747" s="89"/>
      <c r="C4747" s="14" t="s">
        <v>2076</v>
      </c>
      <c r="D4747" s="14" t="s">
        <v>2056</v>
      </c>
      <c r="E4747" s="14" t="s">
        <v>2058</v>
      </c>
      <c r="F4747" s="14" t="s">
        <v>2086</v>
      </c>
      <c r="G4747" s="14" t="s">
        <v>2059</v>
      </c>
      <c r="H4747" s="9"/>
      <c r="I4747" s="9"/>
    </row>
    <row r="4748" spans="1:9" ht="18.95" customHeight="1" x14ac:dyDescent="0.25">
      <c r="A4748" s="15" t="s">
        <v>2087</v>
      </c>
      <c r="B4748" s="16" t="s">
        <v>2088</v>
      </c>
      <c r="C4748" s="17">
        <v>5432.37</v>
      </c>
      <c r="D4748" s="17">
        <v>0.1</v>
      </c>
      <c r="E4748" s="17">
        <v>1</v>
      </c>
      <c r="F4748" s="17">
        <v>1.5</v>
      </c>
      <c r="G4748" s="18">
        <v>814.86</v>
      </c>
      <c r="H4748" s="9"/>
      <c r="I4748" s="9"/>
    </row>
    <row r="4749" spans="1:9" ht="18.95" customHeight="1" x14ac:dyDescent="0.25">
      <c r="A4749" s="15" t="s">
        <v>2089</v>
      </c>
      <c r="B4749" s="16" t="s">
        <v>2088</v>
      </c>
      <c r="C4749" s="17">
        <v>899.66</v>
      </c>
      <c r="D4749" s="17">
        <v>0.1</v>
      </c>
      <c r="E4749" s="17">
        <v>1</v>
      </c>
      <c r="F4749" s="17">
        <v>1.5</v>
      </c>
      <c r="G4749" s="18">
        <v>134.94999999999999</v>
      </c>
      <c r="H4749" s="9"/>
      <c r="I4749" s="9"/>
    </row>
    <row r="4750" spans="1:9" ht="27" customHeight="1" x14ac:dyDescent="0.25">
      <c r="A4750" s="15" t="s">
        <v>2090</v>
      </c>
      <c r="B4750" s="16" t="s">
        <v>2088</v>
      </c>
      <c r="C4750" s="17">
        <v>4.5999999999999996</v>
      </c>
      <c r="D4750" s="17">
        <v>0.1</v>
      </c>
      <c r="E4750" s="17">
        <v>4</v>
      </c>
      <c r="F4750" s="17">
        <v>1.5</v>
      </c>
      <c r="G4750" s="18">
        <v>2.76</v>
      </c>
      <c r="H4750" s="9"/>
      <c r="I4750" s="9"/>
    </row>
    <row r="4751" spans="1:9" ht="15" customHeight="1" x14ac:dyDescent="0.25">
      <c r="A4751" s="19"/>
      <c r="B4751" s="20"/>
      <c r="C4751" s="21"/>
      <c r="D4751" s="21"/>
      <c r="E4751" s="21"/>
      <c r="F4751" s="21"/>
      <c r="G4751" s="22">
        <v>952.57</v>
      </c>
      <c r="H4751" s="9"/>
      <c r="I4751" s="9"/>
    </row>
    <row r="4752" spans="1:9" ht="9.9499999999999993" customHeight="1" x14ac:dyDescent="0.25">
      <c r="A4752" s="86"/>
      <c r="B4752" s="86"/>
      <c r="C4752" s="86"/>
      <c r="D4752" s="9"/>
      <c r="E4752" s="9"/>
      <c r="F4752" s="9"/>
      <c r="G4752" s="9"/>
      <c r="H4752" s="9"/>
      <c r="I4752" s="9"/>
    </row>
    <row r="4753" spans="1:9" ht="12" customHeight="1" x14ac:dyDescent="0.25">
      <c r="A4753" s="9"/>
      <c r="B4753" s="9"/>
      <c r="C4753" s="9"/>
      <c r="D4753" s="90" t="s">
        <v>4615</v>
      </c>
      <c r="E4753" s="90"/>
      <c r="F4753" s="90"/>
      <c r="G4753" s="90"/>
      <c r="H4753" s="90"/>
      <c r="I4753" s="90"/>
    </row>
    <row r="4754" spans="1:9" ht="9.9499999999999993" customHeight="1" x14ac:dyDescent="0.25">
      <c r="A4754" s="86"/>
      <c r="B4754" s="86"/>
      <c r="C4754" s="86"/>
      <c r="D4754" s="86"/>
      <c r="E4754" s="9"/>
      <c r="F4754" s="9"/>
      <c r="G4754" s="9"/>
      <c r="H4754" s="9"/>
      <c r="I4754" s="9"/>
    </row>
    <row r="4755" spans="1:9" ht="30.95" customHeight="1" x14ac:dyDescent="0.25">
      <c r="A4755" s="88" t="s">
        <v>2754</v>
      </c>
      <c r="B4755" s="88"/>
      <c r="C4755" s="88"/>
      <c r="D4755" s="88"/>
      <c r="E4755" s="88"/>
      <c r="F4755" s="88"/>
      <c r="G4755" s="88"/>
      <c r="H4755" s="88"/>
      <c r="I4755" s="88"/>
    </row>
    <row r="4756" spans="1:9" ht="15" customHeight="1" x14ac:dyDescent="0.25">
      <c r="A4756" s="89"/>
      <c r="B4756" s="89"/>
      <c r="C4756" s="14" t="s">
        <v>2076</v>
      </c>
      <c r="D4756" s="14" t="s">
        <v>2056</v>
      </c>
      <c r="E4756" s="14" t="s">
        <v>2058</v>
      </c>
      <c r="F4756" s="14" t="s">
        <v>2092</v>
      </c>
      <c r="G4756" s="14" t="s">
        <v>2086</v>
      </c>
      <c r="H4756" s="14" t="s">
        <v>2059</v>
      </c>
      <c r="I4756" s="9"/>
    </row>
    <row r="4757" spans="1:9" ht="18.95" customHeight="1" x14ac:dyDescent="0.25">
      <c r="A4757" s="15" t="s">
        <v>2087</v>
      </c>
      <c r="B4757" s="16" t="s">
        <v>2186</v>
      </c>
      <c r="C4757" s="17">
        <v>5432.37</v>
      </c>
      <c r="D4757" s="17">
        <v>0.1</v>
      </c>
      <c r="E4757" s="17">
        <v>1</v>
      </c>
      <c r="F4757" s="17">
        <v>30</v>
      </c>
      <c r="G4757" s="17">
        <v>1.5</v>
      </c>
      <c r="H4757" s="18">
        <v>24445.67</v>
      </c>
      <c r="I4757" s="9"/>
    </row>
    <row r="4758" spans="1:9" ht="18.95" customHeight="1" x14ac:dyDescent="0.25">
      <c r="A4758" s="15" t="s">
        <v>2089</v>
      </c>
      <c r="B4758" s="16" t="s">
        <v>2186</v>
      </c>
      <c r="C4758" s="17">
        <v>899.66</v>
      </c>
      <c r="D4758" s="17">
        <v>0.05</v>
      </c>
      <c r="E4758" s="17">
        <v>1</v>
      </c>
      <c r="F4758" s="17">
        <v>30</v>
      </c>
      <c r="G4758" s="17">
        <v>1.5</v>
      </c>
      <c r="H4758" s="18">
        <v>2024.24</v>
      </c>
      <c r="I4758" s="9"/>
    </row>
    <row r="4759" spans="1:9" ht="27" customHeight="1" x14ac:dyDescent="0.25">
      <c r="A4759" s="15" t="s">
        <v>2090</v>
      </c>
      <c r="B4759" s="16" t="s">
        <v>2186</v>
      </c>
      <c r="C4759" s="17">
        <v>4.5999999999999996</v>
      </c>
      <c r="D4759" s="17">
        <v>0.1</v>
      </c>
      <c r="E4759" s="17">
        <v>4</v>
      </c>
      <c r="F4759" s="17">
        <v>30</v>
      </c>
      <c r="G4759" s="17">
        <v>1.5</v>
      </c>
      <c r="H4759" s="18">
        <v>82.8</v>
      </c>
      <c r="I4759" s="9"/>
    </row>
    <row r="4760" spans="1:9" ht="15" customHeight="1" x14ac:dyDescent="0.25">
      <c r="A4760" s="19"/>
      <c r="B4760" s="20"/>
      <c r="C4760" s="21"/>
      <c r="D4760" s="21"/>
      <c r="E4760" s="21"/>
      <c r="F4760" s="21"/>
      <c r="G4760" s="21"/>
      <c r="H4760" s="22">
        <v>26552.71</v>
      </c>
      <c r="I4760" s="9"/>
    </row>
    <row r="4761" spans="1:9" ht="9.9499999999999993" customHeight="1" x14ac:dyDescent="0.25">
      <c r="A4761" s="86"/>
      <c r="B4761" s="86"/>
      <c r="C4761" s="86"/>
      <c r="D4761" s="9"/>
      <c r="E4761" s="9"/>
      <c r="F4761" s="9"/>
      <c r="G4761" s="9"/>
      <c r="H4761" s="9"/>
      <c r="I4761" s="9"/>
    </row>
    <row r="4762" spans="1:9" ht="12" customHeight="1" x14ac:dyDescent="0.25">
      <c r="A4762" s="9"/>
      <c r="B4762" s="9"/>
      <c r="C4762" s="9"/>
      <c r="D4762" s="90" t="s">
        <v>4616</v>
      </c>
      <c r="E4762" s="90"/>
      <c r="F4762" s="90"/>
      <c r="G4762" s="90"/>
      <c r="H4762" s="90"/>
      <c r="I4762" s="90"/>
    </row>
    <row r="4763" spans="1:9" ht="9.9499999999999993" customHeight="1" x14ac:dyDescent="0.25">
      <c r="A4763" s="86"/>
      <c r="B4763" s="86"/>
      <c r="C4763" s="86"/>
      <c r="D4763" s="86"/>
      <c r="E4763" s="9"/>
      <c r="F4763" s="9"/>
      <c r="G4763" s="9"/>
      <c r="H4763" s="9"/>
      <c r="I4763" s="9"/>
    </row>
    <row r="4764" spans="1:9" ht="42.95" customHeight="1" x14ac:dyDescent="0.25">
      <c r="A4764" s="88" t="s">
        <v>2755</v>
      </c>
      <c r="B4764" s="88"/>
      <c r="C4764" s="88"/>
      <c r="D4764" s="88"/>
      <c r="E4764" s="88"/>
      <c r="F4764" s="88"/>
      <c r="G4764" s="88"/>
      <c r="H4764" s="88"/>
      <c r="I4764" s="88"/>
    </row>
    <row r="4765" spans="1:9" ht="15" customHeight="1" x14ac:dyDescent="0.25">
      <c r="A4765" s="89"/>
      <c r="B4765" s="89"/>
      <c r="C4765" s="14" t="s">
        <v>2076</v>
      </c>
      <c r="D4765" s="14" t="s">
        <v>2056</v>
      </c>
      <c r="E4765" s="14" t="s">
        <v>2058</v>
      </c>
      <c r="F4765" s="14" t="s">
        <v>2092</v>
      </c>
      <c r="G4765" s="14" t="s">
        <v>2086</v>
      </c>
      <c r="H4765" s="14" t="s">
        <v>2059</v>
      </c>
      <c r="I4765" s="9"/>
    </row>
    <row r="4766" spans="1:9" ht="18.95" customHeight="1" x14ac:dyDescent="0.25">
      <c r="A4766" s="15" t="s">
        <v>2087</v>
      </c>
      <c r="B4766" s="16" t="s">
        <v>2186</v>
      </c>
      <c r="C4766" s="17">
        <v>5432.37</v>
      </c>
      <c r="D4766" s="17">
        <v>0.1</v>
      </c>
      <c r="E4766" s="17">
        <v>1</v>
      </c>
      <c r="F4766" s="17">
        <v>12</v>
      </c>
      <c r="G4766" s="17">
        <v>1.5</v>
      </c>
      <c r="H4766" s="18">
        <v>9778.27</v>
      </c>
      <c r="I4766" s="9"/>
    </row>
    <row r="4767" spans="1:9" ht="18.95" customHeight="1" x14ac:dyDescent="0.25">
      <c r="A4767" s="15" t="s">
        <v>2089</v>
      </c>
      <c r="B4767" s="16" t="s">
        <v>2186</v>
      </c>
      <c r="C4767" s="17">
        <v>899.66</v>
      </c>
      <c r="D4767" s="17">
        <v>0.1</v>
      </c>
      <c r="E4767" s="17">
        <v>1</v>
      </c>
      <c r="F4767" s="17">
        <v>12</v>
      </c>
      <c r="G4767" s="17">
        <v>1.5</v>
      </c>
      <c r="H4767" s="18">
        <v>1619.39</v>
      </c>
      <c r="I4767" s="9"/>
    </row>
    <row r="4768" spans="1:9" ht="27" customHeight="1" x14ac:dyDescent="0.25">
      <c r="A4768" s="15" t="s">
        <v>2090</v>
      </c>
      <c r="B4768" s="16" t="s">
        <v>2186</v>
      </c>
      <c r="C4768" s="17">
        <v>4.5999999999999996</v>
      </c>
      <c r="D4768" s="17">
        <v>0.1</v>
      </c>
      <c r="E4768" s="17">
        <v>4</v>
      </c>
      <c r="F4768" s="17">
        <v>12</v>
      </c>
      <c r="G4768" s="17">
        <v>1.5</v>
      </c>
      <c r="H4768" s="18">
        <v>33.119999999999997</v>
      </c>
      <c r="I4768" s="9"/>
    </row>
    <row r="4769" spans="1:9" ht="15" customHeight="1" x14ac:dyDescent="0.25">
      <c r="A4769" s="19"/>
      <c r="B4769" s="20"/>
      <c r="C4769" s="21"/>
      <c r="D4769" s="21"/>
      <c r="E4769" s="21"/>
      <c r="F4769" s="21"/>
      <c r="G4769" s="21"/>
      <c r="H4769" s="22">
        <v>11430.78</v>
      </c>
      <c r="I4769" s="9"/>
    </row>
    <row r="4770" spans="1:9" ht="9.9499999999999993" customHeight="1" x14ac:dyDescent="0.25">
      <c r="A4770" s="86"/>
      <c r="B4770" s="86"/>
      <c r="C4770" s="86"/>
      <c r="D4770" s="9"/>
      <c r="E4770" s="9"/>
      <c r="F4770" s="9"/>
      <c r="G4770" s="9"/>
      <c r="H4770" s="9"/>
      <c r="I4770" s="9"/>
    </row>
    <row r="4771" spans="1:9" ht="12" customHeight="1" x14ac:dyDescent="0.25">
      <c r="A4771" s="9"/>
      <c r="B4771" s="9"/>
      <c r="C4771" s="9"/>
      <c r="D4771" s="90" t="s">
        <v>4617</v>
      </c>
      <c r="E4771" s="90"/>
      <c r="F4771" s="90"/>
      <c r="G4771" s="90"/>
      <c r="H4771" s="90"/>
      <c r="I4771" s="90"/>
    </row>
    <row r="4772" spans="1:9" ht="9.9499999999999993" customHeight="1" x14ac:dyDescent="0.25">
      <c r="A4772" s="86"/>
      <c r="B4772" s="86"/>
      <c r="C4772" s="86"/>
      <c r="D4772" s="86"/>
      <c r="E4772" s="9"/>
      <c r="F4772" s="9"/>
      <c r="G4772" s="9"/>
      <c r="H4772" s="9"/>
      <c r="I4772" s="9"/>
    </row>
    <row r="4773" spans="1:9" ht="20.100000000000001" customHeight="1" x14ac:dyDescent="0.25">
      <c r="A4773" s="88" t="s">
        <v>2756</v>
      </c>
      <c r="B4773" s="88"/>
      <c r="C4773" s="88"/>
      <c r="D4773" s="88"/>
      <c r="E4773" s="88"/>
      <c r="F4773" s="88"/>
      <c r="G4773" s="88"/>
      <c r="H4773" s="88"/>
      <c r="I4773" s="88"/>
    </row>
    <row r="4774" spans="1:9" ht="15" customHeight="1" x14ac:dyDescent="0.25">
      <c r="A4774" s="89"/>
      <c r="B4774" s="89"/>
      <c r="C4774" s="14" t="s">
        <v>2076</v>
      </c>
      <c r="D4774" s="14" t="s">
        <v>2056</v>
      </c>
      <c r="E4774" s="14" t="s">
        <v>2086</v>
      </c>
      <c r="F4774" s="14" t="s">
        <v>2059</v>
      </c>
      <c r="G4774" s="9"/>
      <c r="H4774" s="9"/>
      <c r="I4774" s="9"/>
    </row>
    <row r="4775" spans="1:9" ht="18.95" customHeight="1" x14ac:dyDescent="0.25">
      <c r="A4775" s="15" t="s">
        <v>2096</v>
      </c>
      <c r="B4775" s="16" t="s">
        <v>2097</v>
      </c>
      <c r="C4775" s="17">
        <v>5432.37</v>
      </c>
      <c r="D4775" s="17">
        <v>0.1</v>
      </c>
      <c r="E4775" s="17">
        <v>1.5</v>
      </c>
      <c r="F4775" s="18">
        <v>814.86</v>
      </c>
      <c r="G4775" s="9"/>
      <c r="H4775" s="9"/>
      <c r="I4775" s="9"/>
    </row>
    <row r="4776" spans="1:9" ht="15" customHeight="1" x14ac:dyDescent="0.25">
      <c r="A4776" s="19"/>
      <c r="B4776" s="20"/>
      <c r="C4776" s="21"/>
      <c r="D4776" s="21"/>
      <c r="E4776" s="21"/>
      <c r="F4776" s="22">
        <v>814.86</v>
      </c>
      <c r="G4776" s="9"/>
      <c r="H4776" s="9"/>
      <c r="I4776" s="9"/>
    </row>
    <row r="4777" spans="1:9" ht="9.9499999999999993" customHeight="1" x14ac:dyDescent="0.25">
      <c r="A4777" s="86"/>
      <c r="B4777" s="86"/>
      <c r="C4777" s="86"/>
      <c r="D4777" s="9"/>
      <c r="E4777" s="9"/>
      <c r="F4777" s="9"/>
      <c r="G4777" s="9"/>
      <c r="H4777" s="9"/>
      <c r="I4777" s="9"/>
    </row>
    <row r="4778" spans="1:9" ht="12" customHeight="1" x14ac:dyDescent="0.25">
      <c r="A4778" s="9"/>
      <c r="B4778" s="9"/>
      <c r="C4778" s="9"/>
      <c r="D4778" s="90" t="s">
        <v>4618</v>
      </c>
      <c r="E4778" s="90"/>
      <c r="F4778" s="90"/>
      <c r="G4778" s="90"/>
      <c r="H4778" s="90"/>
      <c r="I4778" s="90"/>
    </row>
    <row r="4779" spans="1:9" ht="9.9499999999999993" customHeight="1" x14ac:dyDescent="0.25">
      <c r="A4779" s="86"/>
      <c r="B4779" s="86"/>
      <c r="C4779" s="86"/>
      <c r="D4779" s="86"/>
      <c r="E4779" s="9"/>
      <c r="F4779" s="9"/>
      <c r="G4779" s="9"/>
      <c r="H4779" s="9"/>
      <c r="I4779" s="9"/>
    </row>
    <row r="4780" spans="1:9" ht="30.95" customHeight="1" x14ac:dyDescent="0.25">
      <c r="A4780" s="88" t="s">
        <v>2757</v>
      </c>
      <c r="B4780" s="88"/>
      <c r="C4780" s="88"/>
      <c r="D4780" s="88"/>
      <c r="E4780" s="88"/>
      <c r="F4780" s="88"/>
      <c r="G4780" s="88"/>
      <c r="H4780" s="88"/>
      <c r="I4780" s="88"/>
    </row>
    <row r="4781" spans="1:9" ht="15" customHeight="1" x14ac:dyDescent="0.25">
      <c r="A4781" s="89"/>
      <c r="B4781" s="89"/>
      <c r="C4781" s="14" t="s">
        <v>2076</v>
      </c>
      <c r="D4781" s="14" t="s">
        <v>2079</v>
      </c>
      <c r="E4781" s="14" t="s">
        <v>2092</v>
      </c>
      <c r="F4781" s="14" t="s">
        <v>2086</v>
      </c>
      <c r="G4781" s="14" t="s">
        <v>2059</v>
      </c>
      <c r="H4781" s="9"/>
      <c r="I4781" s="9"/>
    </row>
    <row r="4782" spans="1:9" ht="27" customHeight="1" x14ac:dyDescent="0.25">
      <c r="A4782" s="15" t="s">
        <v>2099</v>
      </c>
      <c r="B4782" s="16" t="s">
        <v>2100</v>
      </c>
      <c r="C4782" s="17">
        <v>899.66</v>
      </c>
      <c r="D4782" s="17">
        <v>0.1</v>
      </c>
      <c r="E4782" s="17">
        <v>29.7</v>
      </c>
      <c r="F4782" s="17">
        <v>1.5</v>
      </c>
      <c r="G4782" s="18">
        <v>4007.99</v>
      </c>
      <c r="H4782" s="9"/>
      <c r="I4782" s="9"/>
    </row>
    <row r="4783" spans="1:9" ht="15" customHeight="1" x14ac:dyDescent="0.25">
      <c r="A4783" s="19"/>
      <c r="B4783" s="20"/>
      <c r="C4783" s="21"/>
      <c r="D4783" s="21"/>
      <c r="E4783" s="21"/>
      <c r="F4783" s="21"/>
      <c r="G4783" s="22">
        <v>4007.99</v>
      </c>
      <c r="H4783" s="9"/>
      <c r="I4783" s="9"/>
    </row>
    <row r="4784" spans="1:9" ht="9.9499999999999993" customHeight="1" x14ac:dyDescent="0.25">
      <c r="A4784" s="86"/>
      <c r="B4784" s="86"/>
      <c r="C4784" s="86"/>
      <c r="D4784" s="9"/>
      <c r="E4784" s="9"/>
      <c r="F4784" s="9"/>
      <c r="G4784" s="9"/>
      <c r="H4784" s="9"/>
      <c r="I4784" s="9"/>
    </row>
    <row r="4785" spans="1:9" ht="12" customHeight="1" x14ac:dyDescent="0.25">
      <c r="A4785" s="9"/>
      <c r="B4785" s="9"/>
      <c r="C4785" s="9"/>
      <c r="D4785" s="90" t="s">
        <v>4619</v>
      </c>
      <c r="E4785" s="90"/>
      <c r="F4785" s="90"/>
      <c r="G4785" s="90"/>
      <c r="H4785" s="90"/>
      <c r="I4785" s="90"/>
    </row>
    <row r="4786" spans="1:9" ht="9.9499999999999993" customHeight="1" x14ac:dyDescent="0.25">
      <c r="A4786" s="86"/>
      <c r="B4786" s="86"/>
      <c r="C4786" s="86"/>
      <c r="D4786" s="86"/>
      <c r="E4786" s="9"/>
      <c r="F4786" s="9"/>
      <c r="G4786" s="9"/>
      <c r="H4786" s="9"/>
      <c r="I4786" s="9"/>
    </row>
    <row r="4787" spans="1:9" ht="30.95" customHeight="1" x14ac:dyDescent="0.25">
      <c r="A4787" s="88" t="s">
        <v>2758</v>
      </c>
      <c r="B4787" s="88"/>
      <c r="C4787" s="88"/>
      <c r="D4787" s="88"/>
      <c r="E4787" s="88"/>
      <c r="F4787" s="88"/>
      <c r="G4787" s="88"/>
      <c r="H4787" s="88"/>
      <c r="I4787" s="88"/>
    </row>
    <row r="4788" spans="1:9" ht="15" customHeight="1" x14ac:dyDescent="0.25">
      <c r="A4788" s="89"/>
      <c r="B4788" s="89"/>
      <c r="C4788" s="14" t="s">
        <v>2076</v>
      </c>
      <c r="D4788" s="14" t="s">
        <v>2079</v>
      </c>
      <c r="E4788" s="14" t="s">
        <v>2059</v>
      </c>
      <c r="F4788" s="9"/>
      <c r="G4788" s="9"/>
      <c r="H4788" s="9"/>
      <c r="I4788" s="9"/>
    </row>
    <row r="4789" spans="1:9" ht="18.95" customHeight="1" x14ac:dyDescent="0.25">
      <c r="A4789" s="15" t="s">
        <v>2080</v>
      </c>
      <c r="B4789" s="16" t="s">
        <v>2081</v>
      </c>
      <c r="C4789" s="17">
        <v>899.66</v>
      </c>
      <c r="D4789" s="17">
        <v>0.1</v>
      </c>
      <c r="E4789" s="18">
        <v>89.97</v>
      </c>
      <c r="F4789" s="9"/>
      <c r="G4789" s="9"/>
      <c r="H4789" s="9"/>
      <c r="I4789" s="9"/>
    </row>
    <row r="4790" spans="1:9" ht="15" customHeight="1" x14ac:dyDescent="0.25">
      <c r="A4790" s="19"/>
      <c r="B4790" s="20"/>
      <c r="C4790" s="21"/>
      <c r="D4790" s="21"/>
      <c r="E4790" s="22">
        <v>89.97</v>
      </c>
      <c r="F4790" s="9"/>
      <c r="G4790" s="9"/>
      <c r="H4790" s="9"/>
      <c r="I4790" s="9"/>
    </row>
    <row r="4791" spans="1:9" ht="9.9499999999999993" customHeight="1" x14ac:dyDescent="0.25">
      <c r="A4791" s="86"/>
      <c r="B4791" s="86"/>
      <c r="C4791" s="86"/>
      <c r="D4791" s="9"/>
      <c r="E4791" s="9"/>
      <c r="F4791" s="9"/>
      <c r="G4791" s="9"/>
      <c r="H4791" s="9"/>
      <c r="I4791" s="9"/>
    </row>
    <row r="4792" spans="1:9" ht="12" customHeight="1" x14ac:dyDescent="0.25">
      <c r="A4792" s="9"/>
      <c r="B4792" s="9"/>
      <c r="C4792" s="9"/>
      <c r="D4792" s="90" t="s">
        <v>4614</v>
      </c>
      <c r="E4792" s="90"/>
      <c r="F4792" s="90"/>
      <c r="G4792" s="90"/>
      <c r="H4792" s="90"/>
      <c r="I4792" s="90"/>
    </row>
    <row r="4793" spans="1:9" ht="9.9499999999999993" customHeight="1" x14ac:dyDescent="0.25">
      <c r="A4793" s="86"/>
      <c r="B4793" s="86"/>
      <c r="C4793" s="86"/>
      <c r="D4793" s="86"/>
      <c r="E4793" s="9"/>
      <c r="F4793" s="9"/>
      <c r="G4793" s="9"/>
      <c r="H4793" s="9"/>
      <c r="I4793" s="9"/>
    </row>
    <row r="4794" spans="1:9" ht="30.95" customHeight="1" x14ac:dyDescent="0.25">
      <c r="A4794" s="88" t="s">
        <v>2759</v>
      </c>
      <c r="B4794" s="88"/>
      <c r="C4794" s="88"/>
      <c r="D4794" s="88"/>
      <c r="E4794" s="88"/>
      <c r="F4794" s="88"/>
      <c r="G4794" s="88"/>
      <c r="H4794" s="88"/>
      <c r="I4794" s="88"/>
    </row>
    <row r="4795" spans="1:9" ht="15" customHeight="1" x14ac:dyDescent="0.25">
      <c r="A4795" s="89"/>
      <c r="B4795" s="89"/>
      <c r="C4795" s="14" t="s">
        <v>2076</v>
      </c>
      <c r="D4795" s="14" t="s">
        <v>2059</v>
      </c>
      <c r="E4795" s="9"/>
      <c r="F4795" s="9"/>
      <c r="G4795" s="9"/>
      <c r="H4795" s="9"/>
      <c r="I4795" s="9"/>
    </row>
    <row r="4796" spans="1:9" ht="18.95" customHeight="1" x14ac:dyDescent="0.25">
      <c r="A4796" s="15" t="s">
        <v>2170</v>
      </c>
      <c r="B4796" s="16" t="s">
        <v>2076</v>
      </c>
      <c r="C4796" s="17">
        <v>899.66</v>
      </c>
      <c r="D4796" s="18">
        <v>899.66</v>
      </c>
      <c r="E4796" s="9"/>
      <c r="F4796" s="9"/>
      <c r="G4796" s="9"/>
      <c r="H4796" s="9"/>
      <c r="I4796" s="9"/>
    </row>
    <row r="4797" spans="1:9" ht="15" customHeight="1" x14ac:dyDescent="0.25">
      <c r="A4797" s="19"/>
      <c r="B4797" s="20"/>
      <c r="C4797" s="21"/>
      <c r="D4797" s="22">
        <v>899.66</v>
      </c>
      <c r="E4797" s="9"/>
      <c r="F4797" s="9"/>
      <c r="G4797" s="9"/>
      <c r="H4797" s="9"/>
      <c r="I4797" s="9"/>
    </row>
    <row r="4798" spans="1:9" ht="9.9499999999999993" customHeight="1" x14ac:dyDescent="0.25">
      <c r="A4798" s="86"/>
      <c r="B4798" s="86"/>
      <c r="C4798" s="86"/>
      <c r="D4798" s="9"/>
      <c r="E4798" s="9"/>
      <c r="F4798" s="9"/>
      <c r="G4798" s="9"/>
      <c r="H4798" s="9"/>
      <c r="I4798" s="9"/>
    </row>
    <row r="4799" spans="1:9" ht="12" customHeight="1" x14ac:dyDescent="0.25">
      <c r="A4799" s="9"/>
      <c r="B4799" s="9"/>
      <c r="C4799" s="9"/>
      <c r="D4799" s="90" t="s">
        <v>4620</v>
      </c>
      <c r="E4799" s="90"/>
      <c r="F4799" s="90"/>
      <c r="G4799" s="90"/>
      <c r="H4799" s="90"/>
      <c r="I4799" s="90"/>
    </row>
    <row r="4800" spans="1:9" ht="9.9499999999999993" customHeight="1" x14ac:dyDescent="0.25">
      <c r="A4800" s="86"/>
      <c r="B4800" s="86"/>
      <c r="C4800" s="86"/>
      <c r="D4800" s="86"/>
      <c r="E4800" s="9"/>
      <c r="F4800" s="9"/>
      <c r="G4800" s="9"/>
      <c r="H4800" s="9"/>
      <c r="I4800" s="9"/>
    </row>
    <row r="4801" spans="1:9" ht="42.95" customHeight="1" x14ac:dyDescent="0.25">
      <c r="A4801" s="88" t="s">
        <v>2760</v>
      </c>
      <c r="B4801" s="88"/>
      <c r="C4801" s="88"/>
      <c r="D4801" s="88"/>
      <c r="E4801" s="88"/>
      <c r="F4801" s="88"/>
      <c r="G4801" s="88"/>
      <c r="H4801" s="88"/>
      <c r="I4801" s="88"/>
    </row>
    <row r="4802" spans="1:9" ht="15" customHeight="1" x14ac:dyDescent="0.25">
      <c r="A4802" s="89"/>
      <c r="B4802" s="89"/>
      <c r="C4802" s="14" t="s">
        <v>2069</v>
      </c>
      <c r="D4802" s="14" t="s">
        <v>2058</v>
      </c>
      <c r="E4802" s="14" t="s">
        <v>2059</v>
      </c>
      <c r="F4802" s="9"/>
      <c r="G4802" s="9"/>
      <c r="H4802" s="9"/>
      <c r="I4802" s="9"/>
    </row>
    <row r="4803" spans="1:9" ht="12.95" customHeight="1" x14ac:dyDescent="0.25">
      <c r="A4803" s="15"/>
      <c r="B4803" s="16" t="s">
        <v>2104</v>
      </c>
      <c r="C4803" s="17">
        <v>612.91999999999996</v>
      </c>
      <c r="D4803" s="17">
        <v>1</v>
      </c>
      <c r="E4803" s="18">
        <v>612.91999999999996</v>
      </c>
      <c r="F4803" s="9"/>
      <c r="G4803" s="9"/>
      <c r="H4803" s="9"/>
      <c r="I4803" s="9"/>
    </row>
    <row r="4804" spans="1:9" ht="15" customHeight="1" x14ac:dyDescent="0.25">
      <c r="A4804" s="19"/>
      <c r="B4804" s="20"/>
      <c r="C4804" s="21"/>
      <c r="D4804" s="21"/>
      <c r="E4804" s="22">
        <v>612.91999999999996</v>
      </c>
      <c r="F4804" s="9"/>
      <c r="G4804" s="9"/>
      <c r="H4804" s="9"/>
      <c r="I4804" s="9"/>
    </row>
    <row r="4805" spans="1:9" ht="9.9499999999999993" customHeight="1" x14ac:dyDescent="0.25">
      <c r="A4805" s="86"/>
      <c r="B4805" s="86"/>
      <c r="C4805" s="86"/>
      <c r="D4805" s="9"/>
      <c r="E4805" s="9"/>
      <c r="F4805" s="9"/>
      <c r="G4805" s="9"/>
      <c r="H4805" s="9"/>
      <c r="I4805" s="9"/>
    </row>
    <row r="4806" spans="1:9" ht="12" customHeight="1" x14ac:dyDescent="0.25">
      <c r="A4806" s="9"/>
      <c r="B4806" s="9"/>
      <c r="C4806" s="9"/>
      <c r="D4806" s="90" t="s">
        <v>4621</v>
      </c>
      <c r="E4806" s="90"/>
      <c r="F4806" s="90"/>
      <c r="G4806" s="90"/>
      <c r="H4806" s="90"/>
      <c r="I4806" s="90"/>
    </row>
    <row r="4807" spans="1:9" ht="9.9499999999999993" customHeight="1" x14ac:dyDescent="0.25">
      <c r="A4807" s="86"/>
      <c r="B4807" s="86"/>
      <c r="C4807" s="86"/>
      <c r="D4807" s="86"/>
      <c r="E4807" s="9"/>
      <c r="F4807" s="9"/>
      <c r="G4807" s="9"/>
      <c r="H4807" s="9"/>
      <c r="I4807" s="9"/>
    </row>
    <row r="4808" spans="1:9" ht="30.95" customHeight="1" x14ac:dyDescent="0.25">
      <c r="A4808" s="88" t="s">
        <v>2761</v>
      </c>
      <c r="B4808" s="88"/>
      <c r="C4808" s="88"/>
      <c r="D4808" s="88"/>
      <c r="E4808" s="88"/>
      <c r="F4808" s="88"/>
      <c r="G4808" s="88"/>
      <c r="H4808" s="88"/>
      <c r="I4808" s="88"/>
    </row>
    <row r="4809" spans="1:9" ht="15" customHeight="1" x14ac:dyDescent="0.25">
      <c r="A4809" s="89"/>
      <c r="B4809" s="89"/>
      <c r="C4809" s="14" t="s">
        <v>2069</v>
      </c>
      <c r="D4809" s="14" t="s">
        <v>2058</v>
      </c>
      <c r="E4809" s="14" t="s">
        <v>2059</v>
      </c>
      <c r="F4809" s="9"/>
      <c r="G4809" s="9"/>
      <c r="H4809" s="9"/>
      <c r="I4809" s="9"/>
    </row>
    <row r="4810" spans="1:9" ht="12.95" customHeight="1" x14ac:dyDescent="0.25">
      <c r="A4810" s="15"/>
      <c r="B4810" s="16" t="s">
        <v>2104</v>
      </c>
      <c r="C4810" s="17">
        <v>612.91999999999996</v>
      </c>
      <c r="D4810" s="17">
        <v>1</v>
      </c>
      <c r="E4810" s="18">
        <v>612.91999999999996</v>
      </c>
      <c r="F4810" s="9"/>
      <c r="G4810" s="9"/>
      <c r="H4810" s="9"/>
      <c r="I4810" s="9"/>
    </row>
    <row r="4811" spans="1:9" ht="15" customHeight="1" x14ac:dyDescent="0.25">
      <c r="A4811" s="19"/>
      <c r="B4811" s="20"/>
      <c r="C4811" s="21"/>
      <c r="D4811" s="21"/>
      <c r="E4811" s="22">
        <v>612.91999999999996</v>
      </c>
      <c r="F4811" s="9"/>
      <c r="G4811" s="9"/>
      <c r="H4811" s="9"/>
      <c r="I4811" s="9"/>
    </row>
    <row r="4812" spans="1:9" ht="9.9499999999999993" customHeight="1" x14ac:dyDescent="0.25">
      <c r="A4812" s="86"/>
      <c r="B4812" s="86"/>
      <c r="C4812" s="86"/>
      <c r="D4812" s="9"/>
      <c r="E4812" s="9"/>
      <c r="F4812" s="9"/>
      <c r="G4812" s="9"/>
      <c r="H4812" s="9"/>
      <c r="I4812" s="9"/>
    </row>
    <row r="4813" spans="1:9" ht="12" customHeight="1" x14ac:dyDescent="0.25">
      <c r="A4813" s="9"/>
      <c r="B4813" s="9"/>
      <c r="C4813" s="9"/>
      <c r="D4813" s="90" t="s">
        <v>4621</v>
      </c>
      <c r="E4813" s="90"/>
      <c r="F4813" s="90"/>
      <c r="G4813" s="90"/>
      <c r="H4813" s="90"/>
      <c r="I4813" s="90"/>
    </row>
    <row r="4814" spans="1:9" ht="9.9499999999999993" customHeight="1" x14ac:dyDescent="0.25">
      <c r="A4814" s="86"/>
      <c r="B4814" s="86"/>
      <c r="C4814" s="86"/>
      <c r="D4814" s="86"/>
      <c r="E4814" s="9"/>
      <c r="F4814" s="9"/>
      <c r="G4814" s="9"/>
      <c r="H4814" s="9"/>
      <c r="I4814" s="9"/>
    </row>
    <row r="4815" spans="1:9" ht="42.95" customHeight="1" x14ac:dyDescent="0.25">
      <c r="A4815" s="88" t="s">
        <v>2762</v>
      </c>
      <c r="B4815" s="88"/>
      <c r="C4815" s="88"/>
      <c r="D4815" s="88"/>
      <c r="E4815" s="88"/>
      <c r="F4815" s="88"/>
      <c r="G4815" s="88"/>
      <c r="H4815" s="88"/>
      <c r="I4815" s="88"/>
    </row>
    <row r="4816" spans="1:9" ht="15" customHeight="1" x14ac:dyDescent="0.25">
      <c r="A4816" s="89"/>
      <c r="B4816" s="89"/>
      <c r="C4816" s="14" t="s">
        <v>2058</v>
      </c>
      <c r="D4816" s="14" t="s">
        <v>2059</v>
      </c>
      <c r="E4816" s="9"/>
      <c r="F4816" s="9"/>
      <c r="G4816" s="9"/>
      <c r="H4816" s="9"/>
      <c r="I4816" s="9"/>
    </row>
    <row r="4817" spans="1:9" ht="12.95" customHeight="1" x14ac:dyDescent="0.25">
      <c r="A4817" s="15"/>
      <c r="B4817" s="16" t="s">
        <v>2058</v>
      </c>
      <c r="C4817" s="17">
        <v>4</v>
      </c>
      <c r="D4817" s="18">
        <v>4</v>
      </c>
      <c r="E4817" s="9"/>
      <c r="F4817" s="9"/>
      <c r="G4817" s="9"/>
      <c r="H4817" s="9"/>
      <c r="I4817" s="9"/>
    </row>
    <row r="4818" spans="1:9" ht="15" customHeight="1" x14ac:dyDescent="0.25">
      <c r="A4818" s="19"/>
      <c r="B4818" s="20"/>
      <c r="C4818" s="21"/>
      <c r="D4818" s="22">
        <v>4</v>
      </c>
      <c r="E4818" s="9"/>
      <c r="F4818" s="9"/>
      <c r="G4818" s="9"/>
      <c r="H4818" s="9"/>
      <c r="I4818" s="9"/>
    </row>
    <row r="4819" spans="1:9" ht="9.9499999999999993" customHeight="1" x14ac:dyDescent="0.25">
      <c r="A4819" s="86"/>
      <c r="B4819" s="86"/>
      <c r="C4819" s="86"/>
      <c r="D4819" s="9"/>
      <c r="E4819" s="9"/>
      <c r="F4819" s="9"/>
      <c r="G4819" s="9"/>
      <c r="H4819" s="9"/>
      <c r="I4819" s="9"/>
    </row>
    <row r="4820" spans="1:9" ht="12" customHeight="1" x14ac:dyDescent="0.25">
      <c r="A4820" s="9"/>
      <c r="B4820" s="9"/>
      <c r="C4820" s="9"/>
      <c r="D4820" s="90" t="s">
        <v>4255</v>
      </c>
      <c r="E4820" s="90"/>
      <c r="F4820" s="90"/>
      <c r="G4820" s="90"/>
      <c r="H4820" s="90"/>
      <c r="I4820" s="90"/>
    </row>
    <row r="4821" spans="1:9" ht="9.9499999999999993" customHeight="1" x14ac:dyDescent="0.25">
      <c r="A4821" s="86"/>
      <c r="B4821" s="86"/>
      <c r="C4821" s="86"/>
      <c r="D4821" s="86"/>
      <c r="E4821" s="9"/>
      <c r="F4821" s="9"/>
      <c r="G4821" s="9"/>
      <c r="H4821" s="9"/>
      <c r="I4821" s="9"/>
    </row>
    <row r="4822" spans="1:9" ht="30.95" customHeight="1" x14ac:dyDescent="0.25">
      <c r="A4822" s="88" t="s">
        <v>2763</v>
      </c>
      <c r="B4822" s="88"/>
      <c r="C4822" s="88"/>
      <c r="D4822" s="88"/>
      <c r="E4822" s="88"/>
      <c r="F4822" s="88"/>
      <c r="G4822" s="88"/>
      <c r="H4822" s="88"/>
      <c r="I4822" s="88"/>
    </row>
    <row r="4823" spans="1:9" ht="15" customHeight="1" x14ac:dyDescent="0.25">
      <c r="A4823" s="89"/>
      <c r="B4823" s="89"/>
      <c r="C4823" s="14" t="s">
        <v>2076</v>
      </c>
      <c r="D4823" s="14" t="s">
        <v>2059</v>
      </c>
      <c r="E4823" s="9"/>
      <c r="F4823" s="9"/>
      <c r="G4823" s="9"/>
      <c r="H4823" s="9"/>
      <c r="I4823" s="9"/>
    </row>
    <row r="4824" spans="1:9" ht="12.95" customHeight="1" x14ac:dyDescent="0.25">
      <c r="A4824" s="15" t="s">
        <v>2108</v>
      </c>
      <c r="B4824" s="16" t="s">
        <v>2076</v>
      </c>
      <c r="C4824" s="17">
        <v>899.66</v>
      </c>
      <c r="D4824" s="18">
        <v>899.66</v>
      </c>
      <c r="E4824" s="9"/>
      <c r="F4824" s="9"/>
      <c r="G4824" s="9"/>
      <c r="H4824" s="9"/>
      <c r="I4824" s="9"/>
    </row>
    <row r="4825" spans="1:9" ht="15" customHeight="1" x14ac:dyDescent="0.25">
      <c r="A4825" s="19"/>
      <c r="B4825" s="20"/>
      <c r="C4825" s="21"/>
      <c r="D4825" s="22">
        <v>899.66</v>
      </c>
      <c r="E4825" s="9"/>
      <c r="F4825" s="9"/>
      <c r="G4825" s="9"/>
      <c r="H4825" s="9"/>
      <c r="I4825" s="9"/>
    </row>
    <row r="4826" spans="1:9" ht="9.9499999999999993" customHeight="1" x14ac:dyDescent="0.25">
      <c r="A4826" s="86"/>
      <c r="B4826" s="86"/>
      <c r="C4826" s="86"/>
      <c r="D4826" s="9"/>
      <c r="E4826" s="9"/>
      <c r="F4826" s="9"/>
      <c r="G4826" s="9"/>
      <c r="H4826" s="9"/>
      <c r="I4826" s="9"/>
    </row>
    <row r="4827" spans="1:9" ht="12" customHeight="1" x14ac:dyDescent="0.25">
      <c r="A4827" s="9"/>
      <c r="B4827" s="9"/>
      <c r="C4827" s="9"/>
      <c r="D4827" s="90" t="s">
        <v>4620</v>
      </c>
      <c r="E4827" s="90"/>
      <c r="F4827" s="90"/>
      <c r="G4827" s="90"/>
      <c r="H4827" s="90"/>
      <c r="I4827" s="90"/>
    </row>
    <row r="4828" spans="1:9" ht="9.9499999999999993" customHeight="1" x14ac:dyDescent="0.25">
      <c r="A4828" s="86"/>
      <c r="B4828" s="86"/>
      <c r="C4828" s="86"/>
      <c r="D4828" s="86"/>
      <c r="E4828" s="9"/>
      <c r="F4828" s="9"/>
      <c r="G4828" s="9"/>
      <c r="H4828" s="9"/>
      <c r="I4828" s="9"/>
    </row>
    <row r="4829" spans="1:9" ht="42.95" customHeight="1" x14ac:dyDescent="0.25">
      <c r="A4829" s="88" t="s">
        <v>2764</v>
      </c>
      <c r="B4829" s="88"/>
      <c r="C4829" s="88"/>
      <c r="D4829" s="88"/>
      <c r="E4829" s="88"/>
      <c r="F4829" s="88"/>
      <c r="G4829" s="88"/>
      <c r="H4829" s="88"/>
      <c r="I4829" s="88"/>
    </row>
    <row r="4830" spans="1:9" ht="15" customHeight="1" x14ac:dyDescent="0.25">
      <c r="A4830" s="89"/>
      <c r="B4830" s="89"/>
      <c r="C4830" s="14" t="s">
        <v>2058</v>
      </c>
      <c r="D4830" s="14" t="s">
        <v>2059</v>
      </c>
      <c r="E4830" s="9"/>
      <c r="F4830" s="9"/>
      <c r="G4830" s="9"/>
      <c r="H4830" s="9"/>
      <c r="I4830" s="9"/>
    </row>
    <row r="4831" spans="1:9" ht="12.95" customHeight="1" x14ac:dyDescent="0.25">
      <c r="A4831" s="15"/>
      <c r="B4831" s="16" t="s">
        <v>2058</v>
      </c>
      <c r="C4831" s="17">
        <v>2</v>
      </c>
      <c r="D4831" s="18">
        <v>2</v>
      </c>
      <c r="E4831" s="9"/>
      <c r="F4831" s="9"/>
      <c r="G4831" s="9"/>
      <c r="H4831" s="9"/>
      <c r="I4831" s="9"/>
    </row>
    <row r="4832" spans="1:9" ht="15" customHeight="1" x14ac:dyDescent="0.25">
      <c r="A4832" s="19"/>
      <c r="B4832" s="20"/>
      <c r="C4832" s="21"/>
      <c r="D4832" s="22">
        <v>2</v>
      </c>
      <c r="E4832" s="9"/>
      <c r="F4832" s="9"/>
      <c r="G4832" s="9"/>
      <c r="H4832" s="9"/>
      <c r="I4832" s="9"/>
    </row>
    <row r="4833" spans="1:9" ht="9.9499999999999993" customHeight="1" x14ac:dyDescent="0.25">
      <c r="A4833" s="86"/>
      <c r="B4833" s="86"/>
      <c r="C4833" s="86"/>
      <c r="D4833" s="9"/>
      <c r="E4833" s="9"/>
      <c r="F4833" s="9"/>
      <c r="G4833" s="9"/>
      <c r="H4833" s="9"/>
      <c r="I4833" s="9"/>
    </row>
    <row r="4834" spans="1:9" ht="12" customHeight="1" x14ac:dyDescent="0.25">
      <c r="A4834" s="9"/>
      <c r="B4834" s="9"/>
      <c r="C4834" s="9"/>
      <c r="D4834" s="90" t="s">
        <v>4257</v>
      </c>
      <c r="E4834" s="90"/>
      <c r="F4834" s="90"/>
      <c r="G4834" s="90"/>
      <c r="H4834" s="90"/>
      <c r="I4834" s="90"/>
    </row>
    <row r="4835" spans="1:9" ht="9.9499999999999993" customHeight="1" x14ac:dyDescent="0.25">
      <c r="A4835" s="86"/>
      <c r="B4835" s="86"/>
      <c r="C4835" s="86"/>
      <c r="D4835" s="86"/>
      <c r="E4835" s="9"/>
      <c r="F4835" s="9"/>
      <c r="G4835" s="9"/>
      <c r="H4835" s="9"/>
      <c r="I4835" s="9"/>
    </row>
    <row r="4836" spans="1:9" ht="30.95" customHeight="1" x14ac:dyDescent="0.25">
      <c r="A4836" s="88" t="s">
        <v>2765</v>
      </c>
      <c r="B4836" s="88"/>
      <c r="C4836" s="88"/>
      <c r="D4836" s="88"/>
      <c r="E4836" s="88"/>
      <c r="F4836" s="88"/>
      <c r="G4836" s="88"/>
      <c r="H4836" s="88"/>
      <c r="I4836" s="88"/>
    </row>
    <row r="4837" spans="1:9" ht="15" customHeight="1" x14ac:dyDescent="0.25">
      <c r="A4837" s="89"/>
      <c r="B4837" s="89"/>
      <c r="C4837" s="14" t="s">
        <v>2076</v>
      </c>
      <c r="D4837" s="14" t="s">
        <v>2058</v>
      </c>
      <c r="E4837" s="14" t="s">
        <v>2059</v>
      </c>
      <c r="F4837" s="9"/>
      <c r="G4837" s="9"/>
      <c r="H4837" s="9"/>
      <c r="I4837" s="9"/>
    </row>
    <row r="4838" spans="1:9" ht="18.95" customHeight="1" x14ac:dyDescent="0.25">
      <c r="A4838" s="15" t="s">
        <v>2110</v>
      </c>
      <c r="B4838" s="16" t="s">
        <v>2111</v>
      </c>
      <c r="C4838" s="17">
        <v>0.16</v>
      </c>
      <c r="D4838" s="17">
        <v>71</v>
      </c>
      <c r="E4838" s="18">
        <v>11.36</v>
      </c>
      <c r="F4838" s="9"/>
      <c r="G4838" s="9"/>
      <c r="H4838" s="9"/>
      <c r="I4838" s="9"/>
    </row>
    <row r="4839" spans="1:9" ht="15" customHeight="1" x14ac:dyDescent="0.25">
      <c r="A4839" s="19"/>
      <c r="B4839" s="20"/>
      <c r="C4839" s="21"/>
      <c r="D4839" s="21"/>
      <c r="E4839" s="22">
        <v>11.36</v>
      </c>
      <c r="F4839" s="9"/>
      <c r="G4839" s="9"/>
      <c r="H4839" s="9"/>
      <c r="I4839" s="9"/>
    </row>
    <row r="4840" spans="1:9" ht="9.9499999999999993" customHeight="1" x14ac:dyDescent="0.25">
      <c r="A4840" s="86"/>
      <c r="B4840" s="86"/>
      <c r="C4840" s="86"/>
      <c r="D4840" s="9"/>
      <c r="E4840" s="9"/>
      <c r="F4840" s="9"/>
      <c r="G4840" s="9"/>
      <c r="H4840" s="9"/>
      <c r="I4840" s="9"/>
    </row>
    <row r="4841" spans="1:9" ht="12" customHeight="1" x14ac:dyDescent="0.25">
      <c r="A4841" s="9"/>
      <c r="B4841" s="9"/>
      <c r="C4841" s="9"/>
      <c r="D4841" s="90" t="s">
        <v>4622</v>
      </c>
      <c r="E4841" s="90"/>
      <c r="F4841" s="90"/>
      <c r="G4841" s="90"/>
      <c r="H4841" s="90"/>
      <c r="I4841" s="90"/>
    </row>
    <row r="4842" spans="1:9" ht="9.9499999999999993" customHeight="1" x14ac:dyDescent="0.25">
      <c r="A4842" s="86"/>
      <c r="B4842" s="86"/>
      <c r="C4842" s="86"/>
      <c r="D4842" s="86"/>
      <c r="E4842" s="9"/>
      <c r="F4842" s="9"/>
      <c r="G4842" s="9"/>
      <c r="H4842" s="9"/>
      <c r="I4842" s="9"/>
    </row>
    <row r="4843" spans="1:9" ht="30.95" customHeight="1" x14ac:dyDescent="0.25">
      <c r="A4843" s="88" t="s">
        <v>2766</v>
      </c>
      <c r="B4843" s="88"/>
      <c r="C4843" s="88"/>
      <c r="D4843" s="88"/>
      <c r="E4843" s="88"/>
      <c r="F4843" s="88"/>
      <c r="G4843" s="88"/>
      <c r="H4843" s="88"/>
      <c r="I4843" s="88"/>
    </row>
    <row r="4844" spans="1:9" ht="15" customHeight="1" x14ac:dyDescent="0.25">
      <c r="A4844" s="89"/>
      <c r="B4844" s="89"/>
      <c r="C4844" s="14" t="s">
        <v>2058</v>
      </c>
      <c r="D4844" s="14" t="s">
        <v>2059</v>
      </c>
      <c r="E4844" s="9"/>
      <c r="F4844" s="9"/>
      <c r="G4844" s="9"/>
      <c r="H4844" s="9"/>
      <c r="I4844" s="9"/>
    </row>
    <row r="4845" spans="1:9" ht="12.95" customHeight="1" x14ac:dyDescent="0.25">
      <c r="A4845" s="15"/>
      <c r="B4845" s="16" t="s">
        <v>2058</v>
      </c>
      <c r="C4845" s="17">
        <v>8</v>
      </c>
      <c r="D4845" s="18">
        <v>8</v>
      </c>
      <c r="E4845" s="9"/>
      <c r="F4845" s="9"/>
      <c r="G4845" s="9"/>
      <c r="H4845" s="9"/>
      <c r="I4845" s="9"/>
    </row>
    <row r="4846" spans="1:9" ht="15" customHeight="1" x14ac:dyDescent="0.25">
      <c r="A4846" s="19"/>
      <c r="B4846" s="20"/>
      <c r="C4846" s="21"/>
      <c r="D4846" s="22">
        <v>8</v>
      </c>
      <c r="E4846" s="9"/>
      <c r="F4846" s="9"/>
      <c r="G4846" s="9"/>
      <c r="H4846" s="9"/>
      <c r="I4846" s="9"/>
    </row>
    <row r="4847" spans="1:9" ht="9.9499999999999993" customHeight="1" x14ac:dyDescent="0.25">
      <c r="A4847" s="86"/>
      <c r="B4847" s="86"/>
      <c r="C4847" s="86"/>
      <c r="D4847" s="9"/>
      <c r="E4847" s="9"/>
      <c r="F4847" s="9"/>
      <c r="G4847" s="9"/>
      <c r="H4847" s="9"/>
      <c r="I4847" s="9"/>
    </row>
    <row r="4848" spans="1:9" ht="12" customHeight="1" x14ac:dyDescent="0.25">
      <c r="A4848" s="9"/>
      <c r="B4848" s="9"/>
      <c r="C4848" s="9"/>
      <c r="D4848" s="90" t="s">
        <v>4258</v>
      </c>
      <c r="E4848" s="90"/>
      <c r="F4848" s="90"/>
      <c r="G4848" s="90"/>
      <c r="H4848" s="90"/>
      <c r="I4848" s="90"/>
    </row>
    <row r="4849" spans="1:9" ht="9.9499999999999993" customHeight="1" x14ac:dyDescent="0.25">
      <c r="A4849" s="86"/>
      <c r="B4849" s="86"/>
      <c r="C4849" s="86"/>
      <c r="D4849" s="86"/>
      <c r="E4849" s="9"/>
      <c r="F4849" s="9"/>
      <c r="G4849" s="9"/>
      <c r="H4849" s="9"/>
      <c r="I4849" s="9"/>
    </row>
    <row r="4850" spans="1:9" ht="20.100000000000001" customHeight="1" x14ac:dyDescent="0.25">
      <c r="A4850" s="88" t="s">
        <v>2767</v>
      </c>
      <c r="B4850" s="88"/>
      <c r="C4850" s="88"/>
      <c r="D4850" s="88"/>
      <c r="E4850" s="88"/>
      <c r="F4850" s="88"/>
      <c r="G4850" s="88"/>
      <c r="H4850" s="88"/>
      <c r="I4850" s="88"/>
    </row>
    <row r="4851" spans="1:9" ht="15" customHeight="1" x14ac:dyDescent="0.25">
      <c r="A4851" s="89"/>
      <c r="B4851" s="89"/>
      <c r="C4851" s="14" t="s">
        <v>2076</v>
      </c>
      <c r="D4851" s="14" t="s">
        <v>2059</v>
      </c>
      <c r="E4851" s="9"/>
      <c r="F4851" s="9"/>
      <c r="G4851" s="9"/>
      <c r="H4851" s="9"/>
      <c r="I4851" s="9"/>
    </row>
    <row r="4852" spans="1:9" ht="12.95" customHeight="1" x14ac:dyDescent="0.25">
      <c r="A4852" s="15"/>
      <c r="B4852" s="16" t="s">
        <v>2076</v>
      </c>
      <c r="C4852" s="17">
        <v>421.24</v>
      </c>
      <c r="D4852" s="18">
        <v>421.24</v>
      </c>
      <c r="E4852" s="9"/>
      <c r="F4852" s="9"/>
      <c r="G4852" s="9"/>
      <c r="H4852" s="9"/>
      <c r="I4852" s="9"/>
    </row>
    <row r="4853" spans="1:9" ht="15" customHeight="1" x14ac:dyDescent="0.25">
      <c r="A4853" s="19"/>
      <c r="B4853" s="20"/>
      <c r="C4853" s="21"/>
      <c r="D4853" s="22">
        <v>421.24</v>
      </c>
      <c r="E4853" s="9"/>
      <c r="F4853" s="9"/>
      <c r="G4853" s="9"/>
      <c r="H4853" s="9"/>
      <c r="I4853" s="9"/>
    </row>
    <row r="4854" spans="1:9" ht="9.9499999999999993" customHeight="1" x14ac:dyDescent="0.25">
      <c r="A4854" s="86"/>
      <c r="B4854" s="86"/>
      <c r="C4854" s="86"/>
      <c r="D4854" s="9"/>
      <c r="E4854" s="9"/>
      <c r="F4854" s="9"/>
      <c r="G4854" s="9"/>
      <c r="H4854" s="9"/>
      <c r="I4854" s="9"/>
    </row>
    <row r="4855" spans="1:9" ht="12" customHeight="1" x14ac:dyDescent="0.25">
      <c r="A4855" s="9"/>
      <c r="B4855" s="9"/>
      <c r="C4855" s="9"/>
      <c r="D4855" s="90" t="s">
        <v>4623</v>
      </c>
      <c r="E4855" s="90"/>
      <c r="F4855" s="90"/>
      <c r="G4855" s="90"/>
      <c r="H4855" s="90"/>
      <c r="I4855" s="90"/>
    </row>
    <row r="4856" spans="1:9" ht="9.9499999999999993" customHeight="1" x14ac:dyDescent="0.25">
      <c r="A4856" s="86"/>
      <c r="B4856" s="86"/>
      <c r="C4856" s="86"/>
      <c r="D4856" s="86"/>
      <c r="E4856" s="9"/>
      <c r="F4856" s="9"/>
      <c r="G4856" s="9"/>
      <c r="H4856" s="9"/>
      <c r="I4856" s="9"/>
    </row>
    <row r="4857" spans="1:9" ht="30.95" customHeight="1" x14ac:dyDescent="0.25">
      <c r="A4857" s="88" t="s">
        <v>2768</v>
      </c>
      <c r="B4857" s="88"/>
      <c r="C4857" s="88"/>
      <c r="D4857" s="88"/>
      <c r="E4857" s="88"/>
      <c r="F4857" s="88"/>
      <c r="G4857" s="88"/>
      <c r="H4857" s="88"/>
      <c r="I4857" s="88"/>
    </row>
    <row r="4858" spans="1:9" ht="15" customHeight="1" x14ac:dyDescent="0.25">
      <c r="A4858" s="89"/>
      <c r="B4858" s="89"/>
      <c r="C4858" s="14" t="s">
        <v>2076</v>
      </c>
      <c r="D4858" s="14" t="s">
        <v>2059</v>
      </c>
      <c r="E4858" s="9"/>
      <c r="F4858" s="9"/>
      <c r="G4858" s="9"/>
      <c r="H4858" s="9"/>
      <c r="I4858" s="9"/>
    </row>
    <row r="4859" spans="1:9" ht="12.95" customHeight="1" x14ac:dyDescent="0.25">
      <c r="A4859" s="15" t="s">
        <v>2108</v>
      </c>
      <c r="B4859" s="16" t="s">
        <v>2076</v>
      </c>
      <c r="C4859" s="17">
        <v>899.66</v>
      </c>
      <c r="D4859" s="18">
        <v>899.66</v>
      </c>
      <c r="E4859" s="9"/>
      <c r="F4859" s="9"/>
      <c r="G4859" s="9"/>
      <c r="H4859" s="9"/>
      <c r="I4859" s="9"/>
    </row>
    <row r="4860" spans="1:9" ht="15" customHeight="1" x14ac:dyDescent="0.25">
      <c r="A4860" s="19"/>
      <c r="B4860" s="20"/>
      <c r="C4860" s="21"/>
      <c r="D4860" s="22">
        <v>899.66</v>
      </c>
      <c r="E4860" s="9"/>
      <c r="F4860" s="9"/>
      <c r="G4860" s="9"/>
      <c r="H4860" s="9"/>
      <c r="I4860" s="9"/>
    </row>
    <row r="4861" spans="1:9" ht="9.9499999999999993" customHeight="1" x14ac:dyDescent="0.25">
      <c r="A4861" s="86"/>
      <c r="B4861" s="86"/>
      <c r="C4861" s="86"/>
      <c r="D4861" s="9"/>
      <c r="E4861" s="9"/>
      <c r="F4861" s="9"/>
      <c r="G4861" s="9"/>
      <c r="H4861" s="9"/>
      <c r="I4861" s="9"/>
    </row>
    <row r="4862" spans="1:9" ht="12" customHeight="1" x14ac:dyDescent="0.25">
      <c r="A4862" s="9"/>
      <c r="B4862" s="9"/>
      <c r="C4862" s="9"/>
      <c r="D4862" s="90" t="s">
        <v>4620</v>
      </c>
      <c r="E4862" s="90"/>
      <c r="F4862" s="90"/>
      <c r="G4862" s="90"/>
      <c r="H4862" s="90"/>
      <c r="I4862" s="90"/>
    </row>
    <row r="4863" spans="1:9" ht="9.9499999999999993" customHeight="1" x14ac:dyDescent="0.25">
      <c r="A4863" s="86"/>
      <c r="B4863" s="86"/>
      <c r="C4863" s="86"/>
      <c r="D4863" s="86"/>
      <c r="E4863" s="9"/>
      <c r="F4863" s="9"/>
      <c r="G4863" s="9"/>
      <c r="H4863" s="9"/>
      <c r="I4863" s="9"/>
    </row>
    <row r="4864" spans="1:9" ht="20.100000000000001" customHeight="1" x14ac:dyDescent="0.25">
      <c r="A4864" s="88" t="s">
        <v>2769</v>
      </c>
      <c r="B4864" s="88"/>
      <c r="C4864" s="88"/>
      <c r="D4864" s="88"/>
      <c r="E4864" s="88"/>
      <c r="F4864" s="88"/>
      <c r="G4864" s="88"/>
      <c r="H4864" s="88"/>
      <c r="I4864" s="88"/>
    </row>
    <row r="4865" spans="1:9" ht="15" customHeight="1" x14ac:dyDescent="0.25">
      <c r="A4865" s="89"/>
      <c r="B4865" s="89"/>
      <c r="C4865" s="14" t="s">
        <v>2069</v>
      </c>
      <c r="D4865" s="14" t="s">
        <v>2058</v>
      </c>
      <c r="E4865" s="14" t="s">
        <v>2059</v>
      </c>
      <c r="F4865" s="9"/>
      <c r="G4865" s="9"/>
      <c r="H4865" s="9"/>
      <c r="I4865" s="9"/>
    </row>
    <row r="4866" spans="1:9" ht="12.95" customHeight="1" x14ac:dyDescent="0.25">
      <c r="A4866" s="15"/>
      <c r="B4866" s="16" t="s">
        <v>2104</v>
      </c>
      <c r="C4866" s="17">
        <v>199.68</v>
      </c>
      <c r="D4866" s="17">
        <v>1</v>
      </c>
      <c r="E4866" s="18">
        <v>199.68</v>
      </c>
      <c r="F4866" s="9"/>
      <c r="G4866" s="9"/>
      <c r="H4866" s="9"/>
      <c r="I4866" s="9"/>
    </row>
    <row r="4867" spans="1:9" ht="15" customHeight="1" x14ac:dyDescent="0.25">
      <c r="A4867" s="19"/>
      <c r="B4867" s="20"/>
      <c r="C4867" s="21"/>
      <c r="D4867" s="21"/>
      <c r="E4867" s="22">
        <v>199.68</v>
      </c>
      <c r="F4867" s="9"/>
      <c r="G4867" s="9"/>
      <c r="H4867" s="9"/>
      <c r="I4867" s="9"/>
    </row>
    <row r="4868" spans="1:9" ht="9.9499999999999993" customHeight="1" x14ac:dyDescent="0.25">
      <c r="A4868" s="86"/>
      <c r="B4868" s="86"/>
      <c r="C4868" s="86"/>
      <c r="D4868" s="9"/>
      <c r="E4868" s="9"/>
      <c r="F4868" s="9"/>
      <c r="G4868" s="9"/>
      <c r="H4868" s="9"/>
      <c r="I4868" s="9"/>
    </row>
    <row r="4869" spans="1:9" ht="12" customHeight="1" x14ac:dyDescent="0.25">
      <c r="A4869" s="9"/>
      <c r="B4869" s="9"/>
      <c r="C4869" s="9"/>
      <c r="D4869" s="90" t="s">
        <v>4624</v>
      </c>
      <c r="E4869" s="90"/>
      <c r="F4869" s="90"/>
      <c r="G4869" s="90"/>
      <c r="H4869" s="90"/>
      <c r="I4869" s="90"/>
    </row>
    <row r="4870" spans="1:9" ht="9.9499999999999993" customHeight="1" x14ac:dyDescent="0.25">
      <c r="A4870" s="86"/>
      <c r="B4870" s="86"/>
      <c r="C4870" s="86"/>
      <c r="D4870" s="86"/>
      <c r="E4870" s="9"/>
      <c r="F4870" s="9"/>
      <c r="G4870" s="9"/>
      <c r="H4870" s="9"/>
      <c r="I4870" s="9"/>
    </row>
    <row r="4871" spans="1:9" ht="30.95" customHeight="1" x14ac:dyDescent="0.25">
      <c r="A4871" s="88" t="s">
        <v>2770</v>
      </c>
      <c r="B4871" s="88"/>
      <c r="C4871" s="88"/>
      <c r="D4871" s="88"/>
      <c r="E4871" s="88"/>
      <c r="F4871" s="88"/>
      <c r="G4871" s="88"/>
      <c r="H4871" s="88"/>
      <c r="I4871" s="88"/>
    </row>
    <row r="4872" spans="1:9" ht="15" customHeight="1" x14ac:dyDescent="0.25">
      <c r="A4872" s="89"/>
      <c r="B4872" s="89"/>
      <c r="C4872" s="14" t="s">
        <v>2076</v>
      </c>
      <c r="D4872" s="14" t="s">
        <v>2059</v>
      </c>
      <c r="E4872" s="9"/>
      <c r="F4872" s="9"/>
      <c r="G4872" s="9"/>
      <c r="H4872" s="9"/>
      <c r="I4872" s="9"/>
    </row>
    <row r="4873" spans="1:9" ht="12.95" customHeight="1" x14ac:dyDescent="0.25">
      <c r="A4873" s="15" t="s">
        <v>2077</v>
      </c>
      <c r="B4873" s="16" t="s">
        <v>2076</v>
      </c>
      <c r="C4873" s="17">
        <v>4872.66</v>
      </c>
      <c r="D4873" s="18">
        <v>4872.66</v>
      </c>
      <c r="E4873" s="9"/>
      <c r="F4873" s="9"/>
      <c r="G4873" s="9"/>
      <c r="H4873" s="9"/>
      <c r="I4873" s="9"/>
    </row>
    <row r="4874" spans="1:9" ht="15" customHeight="1" x14ac:dyDescent="0.25">
      <c r="A4874" s="19"/>
      <c r="B4874" s="20"/>
      <c r="C4874" s="21"/>
      <c r="D4874" s="22">
        <v>4872.66</v>
      </c>
      <c r="E4874" s="9"/>
      <c r="F4874" s="9"/>
      <c r="G4874" s="9"/>
      <c r="H4874" s="9"/>
      <c r="I4874" s="9"/>
    </row>
    <row r="4875" spans="1:9" ht="9.9499999999999993" customHeight="1" x14ac:dyDescent="0.25">
      <c r="A4875" s="86"/>
      <c r="B4875" s="86"/>
      <c r="C4875" s="86"/>
      <c r="D4875" s="9"/>
      <c r="E4875" s="9"/>
      <c r="F4875" s="9"/>
      <c r="G4875" s="9"/>
      <c r="H4875" s="9"/>
      <c r="I4875" s="9"/>
    </row>
    <row r="4876" spans="1:9" ht="12" customHeight="1" x14ac:dyDescent="0.25">
      <c r="A4876" s="9"/>
      <c r="B4876" s="9"/>
      <c r="C4876" s="9"/>
      <c r="D4876" s="90" t="s">
        <v>4625</v>
      </c>
      <c r="E4876" s="90"/>
      <c r="F4876" s="90"/>
      <c r="G4876" s="90"/>
      <c r="H4876" s="90"/>
      <c r="I4876" s="90"/>
    </row>
    <row r="4877" spans="1:9" ht="9.9499999999999993" customHeight="1" x14ac:dyDescent="0.25">
      <c r="A4877" s="86"/>
      <c r="B4877" s="86"/>
      <c r="C4877" s="86"/>
      <c r="D4877" s="86"/>
      <c r="E4877" s="9"/>
      <c r="F4877" s="9"/>
      <c r="G4877" s="9"/>
      <c r="H4877" s="9"/>
      <c r="I4877" s="9"/>
    </row>
    <row r="4878" spans="1:9" ht="30.95" customHeight="1" x14ac:dyDescent="0.25">
      <c r="A4878" s="88" t="s">
        <v>2771</v>
      </c>
      <c r="B4878" s="88"/>
      <c r="C4878" s="88"/>
      <c r="D4878" s="88"/>
      <c r="E4878" s="88"/>
      <c r="F4878" s="88"/>
      <c r="G4878" s="88"/>
      <c r="H4878" s="88"/>
      <c r="I4878" s="88"/>
    </row>
    <row r="4879" spans="1:9" ht="15" customHeight="1" x14ac:dyDescent="0.25">
      <c r="A4879" s="89"/>
      <c r="B4879" s="89"/>
      <c r="C4879" s="14" t="s">
        <v>2076</v>
      </c>
      <c r="D4879" s="14" t="s">
        <v>2079</v>
      </c>
      <c r="E4879" s="14" t="s">
        <v>2059</v>
      </c>
      <c r="F4879" s="9"/>
      <c r="G4879" s="9"/>
      <c r="H4879" s="9"/>
      <c r="I4879" s="9"/>
    </row>
    <row r="4880" spans="1:9" ht="18.95" customHeight="1" x14ac:dyDescent="0.25">
      <c r="A4880" s="15" t="s">
        <v>2080</v>
      </c>
      <c r="B4880" s="16" t="s">
        <v>2081</v>
      </c>
      <c r="C4880" s="17">
        <v>817.18</v>
      </c>
      <c r="D4880" s="17">
        <v>0.1</v>
      </c>
      <c r="E4880" s="18">
        <v>81.72</v>
      </c>
      <c r="F4880" s="9"/>
      <c r="G4880" s="9"/>
      <c r="H4880" s="9"/>
      <c r="I4880" s="9"/>
    </row>
    <row r="4881" spans="1:9" ht="15" customHeight="1" x14ac:dyDescent="0.25">
      <c r="A4881" s="19"/>
      <c r="B4881" s="20"/>
      <c r="C4881" s="21"/>
      <c r="D4881" s="21"/>
      <c r="E4881" s="22">
        <v>81.72</v>
      </c>
      <c r="F4881" s="9"/>
      <c r="G4881" s="9"/>
      <c r="H4881" s="9"/>
      <c r="I4881" s="9"/>
    </row>
    <row r="4882" spans="1:9" ht="9.9499999999999993" customHeight="1" x14ac:dyDescent="0.25">
      <c r="A4882" s="86"/>
      <c r="B4882" s="86"/>
      <c r="C4882" s="86"/>
      <c r="D4882" s="9"/>
      <c r="E4882" s="9"/>
      <c r="F4882" s="9"/>
      <c r="G4882" s="9"/>
      <c r="H4882" s="9"/>
      <c r="I4882" s="9"/>
    </row>
    <row r="4883" spans="1:9" ht="12" customHeight="1" x14ac:dyDescent="0.25">
      <c r="A4883" s="9"/>
      <c r="B4883" s="9"/>
      <c r="C4883" s="9"/>
      <c r="D4883" s="90" t="s">
        <v>4626</v>
      </c>
      <c r="E4883" s="90"/>
      <c r="F4883" s="90"/>
      <c r="G4883" s="90"/>
      <c r="H4883" s="90"/>
      <c r="I4883" s="90"/>
    </row>
    <row r="4884" spans="1:9" ht="9.9499999999999993" customHeight="1" x14ac:dyDescent="0.25">
      <c r="A4884" s="86"/>
      <c r="B4884" s="86"/>
      <c r="C4884" s="86"/>
      <c r="D4884" s="86"/>
      <c r="E4884" s="9"/>
      <c r="F4884" s="9"/>
      <c r="G4884" s="9"/>
      <c r="H4884" s="9"/>
      <c r="I4884" s="9"/>
    </row>
    <row r="4885" spans="1:9" ht="30.95" customHeight="1" x14ac:dyDescent="0.25">
      <c r="A4885" s="88" t="s">
        <v>2772</v>
      </c>
      <c r="B4885" s="88"/>
      <c r="C4885" s="88"/>
      <c r="D4885" s="88"/>
      <c r="E4885" s="88"/>
      <c r="F4885" s="88"/>
      <c r="G4885" s="88"/>
      <c r="H4885" s="88"/>
      <c r="I4885" s="88"/>
    </row>
    <row r="4886" spans="1:9" ht="15" customHeight="1" x14ac:dyDescent="0.25">
      <c r="A4886" s="89"/>
      <c r="B4886" s="89"/>
      <c r="C4886" s="14" t="s">
        <v>2076</v>
      </c>
      <c r="D4886" s="14" t="s">
        <v>2079</v>
      </c>
      <c r="E4886" s="14" t="s">
        <v>2058</v>
      </c>
      <c r="F4886" s="14" t="s">
        <v>2059</v>
      </c>
      <c r="G4886" s="9"/>
      <c r="H4886" s="9"/>
      <c r="I4886" s="9"/>
    </row>
    <row r="4887" spans="1:9" ht="27" customHeight="1" x14ac:dyDescent="0.25">
      <c r="A4887" s="15" t="s">
        <v>2083</v>
      </c>
      <c r="B4887" s="16" t="s">
        <v>2084</v>
      </c>
      <c r="C4887" s="17">
        <v>4.3</v>
      </c>
      <c r="D4887" s="17">
        <v>0.1</v>
      </c>
      <c r="E4887" s="17">
        <v>4</v>
      </c>
      <c r="F4887" s="18">
        <v>1.72</v>
      </c>
      <c r="G4887" s="9"/>
      <c r="H4887" s="9"/>
      <c r="I4887" s="9"/>
    </row>
    <row r="4888" spans="1:9" ht="15" customHeight="1" x14ac:dyDescent="0.25">
      <c r="A4888" s="19"/>
      <c r="B4888" s="20"/>
      <c r="C4888" s="21"/>
      <c r="D4888" s="21"/>
      <c r="E4888" s="21"/>
      <c r="F4888" s="22">
        <v>1.72</v>
      </c>
      <c r="G4888" s="9"/>
      <c r="H4888" s="9"/>
      <c r="I4888" s="9"/>
    </row>
    <row r="4889" spans="1:9" ht="9.9499999999999993" customHeight="1" x14ac:dyDescent="0.25">
      <c r="A4889" s="86"/>
      <c r="B4889" s="86"/>
      <c r="C4889" s="86"/>
      <c r="D4889" s="9"/>
      <c r="E4889" s="9"/>
      <c r="F4889" s="9"/>
      <c r="G4889" s="9"/>
      <c r="H4889" s="9"/>
      <c r="I4889" s="9"/>
    </row>
    <row r="4890" spans="1:9" ht="12" customHeight="1" x14ac:dyDescent="0.25">
      <c r="A4890" s="9"/>
      <c r="B4890" s="9"/>
      <c r="C4890" s="9"/>
      <c r="D4890" s="90" t="s">
        <v>4313</v>
      </c>
      <c r="E4890" s="90"/>
      <c r="F4890" s="90"/>
      <c r="G4890" s="90"/>
      <c r="H4890" s="90"/>
      <c r="I4890" s="90"/>
    </row>
    <row r="4891" spans="1:9" ht="9.9499999999999993" customHeight="1" x14ac:dyDescent="0.25">
      <c r="A4891" s="86"/>
      <c r="B4891" s="86"/>
      <c r="C4891" s="86"/>
      <c r="D4891" s="86"/>
      <c r="E4891" s="9"/>
      <c r="F4891" s="9"/>
      <c r="G4891" s="9"/>
      <c r="H4891" s="9"/>
      <c r="I4891" s="9"/>
    </row>
    <row r="4892" spans="1:9" ht="42.95" customHeight="1" x14ac:dyDescent="0.25">
      <c r="A4892" s="88" t="s">
        <v>2773</v>
      </c>
      <c r="B4892" s="88"/>
      <c r="C4892" s="88"/>
      <c r="D4892" s="88"/>
      <c r="E4892" s="88"/>
      <c r="F4892" s="88"/>
      <c r="G4892" s="88"/>
      <c r="H4892" s="88"/>
      <c r="I4892" s="88"/>
    </row>
    <row r="4893" spans="1:9" ht="15" customHeight="1" x14ac:dyDescent="0.25">
      <c r="A4893" s="89"/>
      <c r="B4893" s="89"/>
      <c r="C4893" s="14" t="s">
        <v>2076</v>
      </c>
      <c r="D4893" s="14" t="s">
        <v>2056</v>
      </c>
      <c r="E4893" s="14" t="s">
        <v>2058</v>
      </c>
      <c r="F4893" s="14" t="s">
        <v>2086</v>
      </c>
      <c r="G4893" s="14" t="s">
        <v>2059</v>
      </c>
      <c r="H4893" s="9"/>
      <c r="I4893" s="9"/>
    </row>
    <row r="4894" spans="1:9" ht="18.95" customHeight="1" x14ac:dyDescent="0.25">
      <c r="A4894" s="15" t="s">
        <v>2087</v>
      </c>
      <c r="B4894" s="16" t="s">
        <v>2088</v>
      </c>
      <c r="C4894" s="17">
        <v>4872.66</v>
      </c>
      <c r="D4894" s="17">
        <v>0.1</v>
      </c>
      <c r="E4894" s="17">
        <v>1</v>
      </c>
      <c r="F4894" s="17">
        <v>1.5</v>
      </c>
      <c r="G4894" s="18">
        <v>730.9</v>
      </c>
      <c r="H4894" s="9"/>
      <c r="I4894" s="9"/>
    </row>
    <row r="4895" spans="1:9" ht="18.95" customHeight="1" x14ac:dyDescent="0.25">
      <c r="A4895" s="15" t="s">
        <v>2089</v>
      </c>
      <c r="B4895" s="16" t="s">
        <v>2088</v>
      </c>
      <c r="C4895" s="17">
        <v>817.18</v>
      </c>
      <c r="D4895" s="17">
        <v>0.1</v>
      </c>
      <c r="E4895" s="17">
        <v>1</v>
      </c>
      <c r="F4895" s="17">
        <v>1.5</v>
      </c>
      <c r="G4895" s="18">
        <v>122.58</v>
      </c>
      <c r="H4895" s="9"/>
      <c r="I4895" s="9"/>
    </row>
    <row r="4896" spans="1:9" ht="27" customHeight="1" x14ac:dyDescent="0.25">
      <c r="A4896" s="15" t="s">
        <v>2090</v>
      </c>
      <c r="B4896" s="16" t="s">
        <v>2088</v>
      </c>
      <c r="C4896" s="17">
        <v>4.5999999999999996</v>
      </c>
      <c r="D4896" s="17">
        <v>0.1</v>
      </c>
      <c r="E4896" s="17">
        <v>3</v>
      </c>
      <c r="F4896" s="17">
        <v>1.5</v>
      </c>
      <c r="G4896" s="18">
        <v>2.0699999999999998</v>
      </c>
      <c r="H4896" s="9"/>
      <c r="I4896" s="9"/>
    </row>
    <row r="4897" spans="1:9" ht="15" customHeight="1" x14ac:dyDescent="0.25">
      <c r="A4897" s="19"/>
      <c r="B4897" s="20"/>
      <c r="C4897" s="21"/>
      <c r="D4897" s="21"/>
      <c r="E4897" s="21"/>
      <c r="F4897" s="21"/>
      <c r="G4897" s="22">
        <v>855.55</v>
      </c>
      <c r="H4897" s="9"/>
      <c r="I4897" s="9"/>
    </row>
    <row r="4898" spans="1:9" ht="9.9499999999999993" customHeight="1" x14ac:dyDescent="0.25">
      <c r="A4898" s="86"/>
      <c r="B4898" s="86"/>
      <c r="C4898" s="86"/>
      <c r="D4898" s="9"/>
      <c r="E4898" s="9"/>
      <c r="F4898" s="9"/>
      <c r="G4898" s="9"/>
      <c r="H4898" s="9"/>
      <c r="I4898" s="9"/>
    </row>
    <row r="4899" spans="1:9" ht="12" customHeight="1" x14ac:dyDescent="0.25">
      <c r="A4899" s="9"/>
      <c r="B4899" s="9"/>
      <c r="C4899" s="9"/>
      <c r="D4899" s="90" t="s">
        <v>4627</v>
      </c>
      <c r="E4899" s="90"/>
      <c r="F4899" s="90"/>
      <c r="G4899" s="90"/>
      <c r="H4899" s="90"/>
      <c r="I4899" s="90"/>
    </row>
    <row r="4900" spans="1:9" ht="9.9499999999999993" customHeight="1" x14ac:dyDescent="0.25">
      <c r="A4900" s="86"/>
      <c r="B4900" s="86"/>
      <c r="C4900" s="86"/>
      <c r="D4900" s="86"/>
      <c r="E4900" s="9"/>
      <c r="F4900" s="9"/>
      <c r="G4900" s="9"/>
      <c r="H4900" s="9"/>
      <c r="I4900" s="9"/>
    </row>
    <row r="4901" spans="1:9" ht="30.95" customHeight="1" x14ac:dyDescent="0.25">
      <c r="A4901" s="88" t="s">
        <v>2774</v>
      </c>
      <c r="B4901" s="88"/>
      <c r="C4901" s="88"/>
      <c r="D4901" s="88"/>
      <c r="E4901" s="88"/>
      <c r="F4901" s="88"/>
      <c r="G4901" s="88"/>
      <c r="H4901" s="88"/>
      <c r="I4901" s="88"/>
    </row>
    <row r="4902" spans="1:9" ht="15" customHeight="1" x14ac:dyDescent="0.25">
      <c r="A4902" s="89"/>
      <c r="B4902" s="89"/>
      <c r="C4902" s="14" t="s">
        <v>2076</v>
      </c>
      <c r="D4902" s="14" t="s">
        <v>2056</v>
      </c>
      <c r="E4902" s="14" t="s">
        <v>2058</v>
      </c>
      <c r="F4902" s="14" t="s">
        <v>2092</v>
      </c>
      <c r="G4902" s="14" t="s">
        <v>2086</v>
      </c>
      <c r="H4902" s="14" t="s">
        <v>2059</v>
      </c>
      <c r="I4902" s="9"/>
    </row>
    <row r="4903" spans="1:9" ht="18.95" customHeight="1" x14ac:dyDescent="0.25">
      <c r="A4903" s="15" t="s">
        <v>2087</v>
      </c>
      <c r="B4903" s="16" t="s">
        <v>2186</v>
      </c>
      <c r="C4903" s="17">
        <v>4872.66</v>
      </c>
      <c r="D4903" s="17">
        <v>0.1</v>
      </c>
      <c r="E4903" s="17">
        <v>1</v>
      </c>
      <c r="F4903" s="17">
        <v>30</v>
      </c>
      <c r="G4903" s="17">
        <v>1.5</v>
      </c>
      <c r="H4903" s="18">
        <v>21926.97</v>
      </c>
      <c r="I4903" s="9"/>
    </row>
    <row r="4904" spans="1:9" ht="18.95" customHeight="1" x14ac:dyDescent="0.25">
      <c r="A4904" s="15" t="s">
        <v>2089</v>
      </c>
      <c r="B4904" s="16" t="s">
        <v>2186</v>
      </c>
      <c r="C4904" s="17">
        <v>817.18</v>
      </c>
      <c r="D4904" s="17">
        <v>0.05</v>
      </c>
      <c r="E4904" s="17">
        <v>1</v>
      </c>
      <c r="F4904" s="17">
        <v>30</v>
      </c>
      <c r="G4904" s="17">
        <v>1.5</v>
      </c>
      <c r="H4904" s="18">
        <v>1838.66</v>
      </c>
      <c r="I4904" s="9"/>
    </row>
    <row r="4905" spans="1:9" ht="27" customHeight="1" x14ac:dyDescent="0.25">
      <c r="A4905" s="15" t="s">
        <v>2090</v>
      </c>
      <c r="B4905" s="16" t="s">
        <v>2186</v>
      </c>
      <c r="C4905" s="17">
        <v>4.5999999999999996</v>
      </c>
      <c r="D4905" s="17">
        <v>0.1</v>
      </c>
      <c r="E4905" s="17">
        <v>3</v>
      </c>
      <c r="F4905" s="17">
        <v>30</v>
      </c>
      <c r="G4905" s="17">
        <v>1.5</v>
      </c>
      <c r="H4905" s="18">
        <v>62.1</v>
      </c>
      <c r="I4905" s="9"/>
    </row>
    <row r="4906" spans="1:9" ht="15" customHeight="1" x14ac:dyDescent="0.25">
      <c r="A4906" s="19"/>
      <c r="B4906" s="20"/>
      <c r="C4906" s="21"/>
      <c r="D4906" s="21"/>
      <c r="E4906" s="21"/>
      <c r="F4906" s="21"/>
      <c r="G4906" s="21"/>
      <c r="H4906" s="22">
        <v>23827.73</v>
      </c>
      <c r="I4906" s="9"/>
    </row>
    <row r="4907" spans="1:9" ht="9.9499999999999993" customHeight="1" x14ac:dyDescent="0.25">
      <c r="A4907" s="86"/>
      <c r="B4907" s="86"/>
      <c r="C4907" s="86"/>
      <c r="D4907" s="9"/>
      <c r="E4907" s="9"/>
      <c r="F4907" s="9"/>
      <c r="G4907" s="9"/>
      <c r="H4907" s="9"/>
      <c r="I4907" s="9"/>
    </row>
    <row r="4908" spans="1:9" ht="12" customHeight="1" x14ac:dyDescent="0.25">
      <c r="A4908" s="9"/>
      <c r="B4908" s="9"/>
      <c r="C4908" s="9"/>
      <c r="D4908" s="90" t="s">
        <v>4628</v>
      </c>
      <c r="E4908" s="90"/>
      <c r="F4908" s="90"/>
      <c r="G4908" s="90"/>
      <c r="H4908" s="90"/>
      <c r="I4908" s="90"/>
    </row>
    <row r="4909" spans="1:9" ht="9.9499999999999993" customHeight="1" x14ac:dyDescent="0.25">
      <c r="A4909" s="86"/>
      <c r="B4909" s="86"/>
      <c r="C4909" s="86"/>
      <c r="D4909" s="86"/>
      <c r="E4909" s="9"/>
      <c r="F4909" s="9"/>
      <c r="G4909" s="9"/>
      <c r="H4909" s="9"/>
      <c r="I4909" s="9"/>
    </row>
    <row r="4910" spans="1:9" ht="42.95" customHeight="1" x14ac:dyDescent="0.25">
      <c r="A4910" s="88" t="s">
        <v>2775</v>
      </c>
      <c r="B4910" s="88"/>
      <c r="C4910" s="88"/>
      <c r="D4910" s="88"/>
      <c r="E4910" s="88"/>
      <c r="F4910" s="88"/>
      <c r="G4910" s="88"/>
      <c r="H4910" s="88"/>
      <c r="I4910" s="88"/>
    </row>
    <row r="4911" spans="1:9" ht="15" customHeight="1" x14ac:dyDescent="0.25">
      <c r="A4911" s="89"/>
      <c r="B4911" s="89"/>
      <c r="C4911" s="14" t="s">
        <v>2076</v>
      </c>
      <c r="D4911" s="14" t="s">
        <v>2056</v>
      </c>
      <c r="E4911" s="14" t="s">
        <v>2058</v>
      </c>
      <c r="F4911" s="14" t="s">
        <v>2092</v>
      </c>
      <c r="G4911" s="14" t="s">
        <v>2086</v>
      </c>
      <c r="H4911" s="14" t="s">
        <v>2059</v>
      </c>
      <c r="I4911" s="9"/>
    </row>
    <row r="4912" spans="1:9" ht="18.95" customHeight="1" x14ac:dyDescent="0.25">
      <c r="A4912" s="15" t="s">
        <v>2087</v>
      </c>
      <c r="B4912" s="16" t="s">
        <v>2732</v>
      </c>
      <c r="C4912" s="17">
        <v>4872.66</v>
      </c>
      <c r="D4912" s="17">
        <v>0.1</v>
      </c>
      <c r="E4912" s="17">
        <v>1</v>
      </c>
      <c r="F4912" s="17">
        <v>12</v>
      </c>
      <c r="G4912" s="17">
        <v>1.5</v>
      </c>
      <c r="H4912" s="18">
        <v>5847.19</v>
      </c>
      <c r="I4912" s="9"/>
    </row>
    <row r="4913" spans="1:9" ht="18.95" customHeight="1" x14ac:dyDescent="0.25">
      <c r="A4913" s="15" t="s">
        <v>2089</v>
      </c>
      <c r="B4913" s="16" t="s">
        <v>2732</v>
      </c>
      <c r="C4913" s="17">
        <v>817.18</v>
      </c>
      <c r="D4913" s="17">
        <v>0.1</v>
      </c>
      <c r="E4913" s="17">
        <v>1</v>
      </c>
      <c r="F4913" s="17">
        <v>12</v>
      </c>
      <c r="G4913" s="17">
        <v>1.5</v>
      </c>
      <c r="H4913" s="18">
        <v>980.62</v>
      </c>
      <c r="I4913" s="9"/>
    </row>
    <row r="4914" spans="1:9" ht="27" customHeight="1" x14ac:dyDescent="0.25">
      <c r="A4914" s="15" t="s">
        <v>2090</v>
      </c>
      <c r="B4914" s="16" t="s">
        <v>2732</v>
      </c>
      <c r="C4914" s="17">
        <v>4.5999999999999996</v>
      </c>
      <c r="D4914" s="17">
        <v>0.1</v>
      </c>
      <c r="E4914" s="17">
        <v>3</v>
      </c>
      <c r="F4914" s="17">
        <v>12</v>
      </c>
      <c r="G4914" s="17">
        <v>1.5</v>
      </c>
      <c r="H4914" s="18">
        <v>16.559999999999999</v>
      </c>
      <c r="I4914" s="9"/>
    </row>
    <row r="4915" spans="1:9" ht="15" customHeight="1" x14ac:dyDescent="0.25">
      <c r="A4915" s="19"/>
      <c r="B4915" s="20"/>
      <c r="C4915" s="21"/>
      <c r="D4915" s="21"/>
      <c r="E4915" s="21"/>
      <c r="F4915" s="21"/>
      <c r="G4915" s="21"/>
      <c r="H4915" s="22">
        <v>6844.37</v>
      </c>
      <c r="I4915" s="9"/>
    </row>
    <row r="4916" spans="1:9" ht="9.9499999999999993" customHeight="1" x14ac:dyDescent="0.25">
      <c r="A4916" s="86"/>
      <c r="B4916" s="86"/>
      <c r="C4916" s="86"/>
      <c r="D4916" s="9"/>
      <c r="E4916" s="9"/>
      <c r="F4916" s="9"/>
      <c r="G4916" s="9"/>
      <c r="H4916" s="9"/>
      <c r="I4916" s="9"/>
    </row>
    <row r="4917" spans="1:9" ht="12" customHeight="1" x14ac:dyDescent="0.25">
      <c r="A4917" s="9"/>
      <c r="B4917" s="9"/>
      <c r="C4917" s="9"/>
      <c r="D4917" s="90" t="s">
        <v>4629</v>
      </c>
      <c r="E4917" s="90"/>
      <c r="F4917" s="90"/>
      <c r="G4917" s="90"/>
      <c r="H4917" s="90"/>
      <c r="I4917" s="90"/>
    </row>
    <row r="4918" spans="1:9" ht="9.9499999999999993" customHeight="1" x14ac:dyDescent="0.25">
      <c r="A4918" s="86"/>
      <c r="B4918" s="86"/>
      <c r="C4918" s="86"/>
      <c r="D4918" s="86"/>
      <c r="E4918" s="9"/>
      <c r="F4918" s="9"/>
      <c r="G4918" s="9"/>
      <c r="H4918" s="9"/>
      <c r="I4918" s="9"/>
    </row>
    <row r="4919" spans="1:9" ht="20.100000000000001" customHeight="1" x14ac:dyDescent="0.25">
      <c r="A4919" s="88" t="s">
        <v>2776</v>
      </c>
      <c r="B4919" s="88"/>
      <c r="C4919" s="88"/>
      <c r="D4919" s="88"/>
      <c r="E4919" s="88"/>
      <c r="F4919" s="88"/>
      <c r="G4919" s="88"/>
      <c r="H4919" s="88"/>
      <c r="I4919" s="88"/>
    </row>
    <row r="4920" spans="1:9" ht="15" customHeight="1" x14ac:dyDescent="0.25">
      <c r="A4920" s="89"/>
      <c r="B4920" s="89"/>
      <c r="C4920" s="14" t="s">
        <v>2076</v>
      </c>
      <c r="D4920" s="14" t="s">
        <v>2056</v>
      </c>
      <c r="E4920" s="14" t="s">
        <v>2086</v>
      </c>
      <c r="F4920" s="14" t="s">
        <v>2059</v>
      </c>
      <c r="G4920" s="9"/>
      <c r="H4920" s="9"/>
      <c r="I4920" s="9"/>
    </row>
    <row r="4921" spans="1:9" ht="18.95" customHeight="1" x14ac:dyDescent="0.25">
      <c r="A4921" s="15" t="s">
        <v>2096</v>
      </c>
      <c r="B4921" s="16" t="s">
        <v>2097</v>
      </c>
      <c r="C4921" s="17">
        <v>4872.66</v>
      </c>
      <c r="D4921" s="17">
        <v>0.1</v>
      </c>
      <c r="E4921" s="17">
        <v>1.5</v>
      </c>
      <c r="F4921" s="18">
        <v>730.9</v>
      </c>
      <c r="G4921" s="9"/>
      <c r="H4921" s="9"/>
      <c r="I4921" s="9"/>
    </row>
    <row r="4922" spans="1:9" ht="15" customHeight="1" x14ac:dyDescent="0.25">
      <c r="A4922" s="19"/>
      <c r="B4922" s="20"/>
      <c r="C4922" s="21"/>
      <c r="D4922" s="21"/>
      <c r="E4922" s="21"/>
      <c r="F4922" s="22">
        <v>730.9</v>
      </c>
      <c r="G4922" s="9"/>
      <c r="H4922" s="9"/>
      <c r="I4922" s="9"/>
    </row>
    <row r="4923" spans="1:9" ht="9.9499999999999993" customHeight="1" x14ac:dyDescent="0.25">
      <c r="A4923" s="86"/>
      <c r="B4923" s="86"/>
      <c r="C4923" s="86"/>
      <c r="D4923" s="9"/>
      <c r="E4923" s="9"/>
      <c r="F4923" s="9"/>
      <c r="G4923" s="9"/>
      <c r="H4923" s="9"/>
      <c r="I4923" s="9"/>
    </row>
    <row r="4924" spans="1:9" ht="12" customHeight="1" x14ac:dyDescent="0.25">
      <c r="A4924" s="9"/>
      <c r="B4924" s="9"/>
      <c r="C4924" s="9"/>
      <c r="D4924" s="90" t="s">
        <v>4630</v>
      </c>
      <c r="E4924" s="90"/>
      <c r="F4924" s="90"/>
      <c r="G4924" s="90"/>
      <c r="H4924" s="90"/>
      <c r="I4924" s="90"/>
    </row>
    <row r="4925" spans="1:9" ht="9.9499999999999993" customHeight="1" x14ac:dyDescent="0.25">
      <c r="A4925" s="86"/>
      <c r="B4925" s="86"/>
      <c r="C4925" s="86"/>
      <c r="D4925" s="86"/>
      <c r="E4925" s="9"/>
      <c r="F4925" s="9"/>
      <c r="G4925" s="9"/>
      <c r="H4925" s="9"/>
      <c r="I4925" s="9"/>
    </row>
    <row r="4926" spans="1:9" ht="30.95" customHeight="1" x14ac:dyDescent="0.25">
      <c r="A4926" s="88" t="s">
        <v>2777</v>
      </c>
      <c r="B4926" s="88"/>
      <c r="C4926" s="88"/>
      <c r="D4926" s="88"/>
      <c r="E4926" s="88"/>
      <c r="F4926" s="88"/>
      <c r="G4926" s="88"/>
      <c r="H4926" s="88"/>
      <c r="I4926" s="88"/>
    </row>
    <row r="4927" spans="1:9" ht="15" customHeight="1" x14ac:dyDescent="0.25">
      <c r="A4927" s="89"/>
      <c r="B4927" s="89"/>
      <c r="C4927" s="14" t="s">
        <v>2076</v>
      </c>
      <c r="D4927" s="14" t="s">
        <v>2079</v>
      </c>
      <c r="E4927" s="14" t="s">
        <v>2092</v>
      </c>
      <c r="F4927" s="14" t="s">
        <v>2086</v>
      </c>
      <c r="G4927" s="14" t="s">
        <v>2059</v>
      </c>
      <c r="H4927" s="9"/>
      <c r="I4927" s="9"/>
    </row>
    <row r="4928" spans="1:9" ht="27" customHeight="1" x14ac:dyDescent="0.25">
      <c r="A4928" s="15" t="s">
        <v>2099</v>
      </c>
      <c r="B4928" s="16" t="s">
        <v>2100</v>
      </c>
      <c r="C4928" s="17">
        <v>817.18</v>
      </c>
      <c r="D4928" s="17">
        <v>0.1</v>
      </c>
      <c r="E4928" s="17">
        <v>29.7</v>
      </c>
      <c r="F4928" s="17">
        <v>1.5</v>
      </c>
      <c r="G4928" s="18">
        <v>3640.54</v>
      </c>
      <c r="H4928" s="9"/>
      <c r="I4928" s="9"/>
    </row>
    <row r="4929" spans="1:9" ht="15" customHeight="1" x14ac:dyDescent="0.25">
      <c r="A4929" s="19"/>
      <c r="B4929" s="20"/>
      <c r="C4929" s="21"/>
      <c r="D4929" s="21"/>
      <c r="E4929" s="21"/>
      <c r="F4929" s="21"/>
      <c r="G4929" s="22">
        <v>3640.54</v>
      </c>
      <c r="H4929" s="9"/>
      <c r="I4929" s="9"/>
    </row>
    <row r="4930" spans="1:9" ht="9.9499999999999993" customHeight="1" x14ac:dyDescent="0.25">
      <c r="A4930" s="86"/>
      <c r="B4930" s="86"/>
      <c r="C4930" s="86"/>
      <c r="D4930" s="9"/>
      <c r="E4930" s="9"/>
      <c r="F4930" s="9"/>
      <c r="G4930" s="9"/>
      <c r="H4930" s="9"/>
      <c r="I4930" s="9"/>
    </row>
    <row r="4931" spans="1:9" ht="12" customHeight="1" x14ac:dyDescent="0.25">
      <c r="A4931" s="9"/>
      <c r="B4931" s="9"/>
      <c r="C4931" s="9"/>
      <c r="D4931" s="90" t="s">
        <v>4631</v>
      </c>
      <c r="E4931" s="90"/>
      <c r="F4931" s="90"/>
      <c r="G4931" s="90"/>
      <c r="H4931" s="90"/>
      <c r="I4931" s="90"/>
    </row>
    <row r="4932" spans="1:9" ht="9.9499999999999993" customHeight="1" x14ac:dyDescent="0.25">
      <c r="A4932" s="86"/>
      <c r="B4932" s="86"/>
      <c r="C4932" s="86"/>
      <c r="D4932" s="86"/>
      <c r="E4932" s="9"/>
      <c r="F4932" s="9"/>
      <c r="G4932" s="9"/>
      <c r="H4932" s="9"/>
      <c r="I4932" s="9"/>
    </row>
    <row r="4933" spans="1:9" ht="30.95" customHeight="1" x14ac:dyDescent="0.25">
      <c r="A4933" s="88" t="s">
        <v>2778</v>
      </c>
      <c r="B4933" s="88"/>
      <c r="C4933" s="88"/>
      <c r="D4933" s="88"/>
      <c r="E4933" s="88"/>
      <c r="F4933" s="88"/>
      <c r="G4933" s="88"/>
      <c r="H4933" s="88"/>
      <c r="I4933" s="88"/>
    </row>
    <row r="4934" spans="1:9" ht="15" customHeight="1" x14ac:dyDescent="0.25">
      <c r="A4934" s="89"/>
      <c r="B4934" s="89"/>
      <c r="C4934" s="14" t="s">
        <v>2076</v>
      </c>
      <c r="D4934" s="14" t="s">
        <v>2079</v>
      </c>
      <c r="E4934" s="14" t="s">
        <v>2059</v>
      </c>
      <c r="F4934" s="9"/>
      <c r="G4934" s="9"/>
      <c r="H4934" s="9"/>
      <c r="I4934" s="9"/>
    </row>
    <row r="4935" spans="1:9" ht="18.95" customHeight="1" x14ac:dyDescent="0.25">
      <c r="A4935" s="15" t="s">
        <v>2080</v>
      </c>
      <c r="B4935" s="16" t="s">
        <v>2081</v>
      </c>
      <c r="C4935" s="17">
        <v>817.18</v>
      </c>
      <c r="D4935" s="17">
        <v>0.1</v>
      </c>
      <c r="E4935" s="18">
        <v>81.72</v>
      </c>
      <c r="F4935" s="9"/>
      <c r="G4935" s="9"/>
      <c r="H4935" s="9"/>
      <c r="I4935" s="9"/>
    </row>
    <row r="4936" spans="1:9" ht="15" customHeight="1" x14ac:dyDescent="0.25">
      <c r="A4936" s="19"/>
      <c r="B4936" s="20"/>
      <c r="C4936" s="21"/>
      <c r="D4936" s="21"/>
      <c r="E4936" s="22">
        <v>81.72</v>
      </c>
      <c r="F4936" s="9"/>
      <c r="G4936" s="9"/>
      <c r="H4936" s="9"/>
      <c r="I4936" s="9"/>
    </row>
    <row r="4937" spans="1:9" ht="9.9499999999999993" customHeight="1" x14ac:dyDescent="0.25">
      <c r="A4937" s="86"/>
      <c r="B4937" s="86"/>
      <c r="C4937" s="86"/>
      <c r="D4937" s="9"/>
      <c r="E4937" s="9"/>
      <c r="F4937" s="9"/>
      <c r="G4937" s="9"/>
      <c r="H4937" s="9"/>
      <c r="I4937" s="9"/>
    </row>
    <row r="4938" spans="1:9" ht="12" customHeight="1" x14ac:dyDescent="0.25">
      <c r="A4938" s="9"/>
      <c r="B4938" s="9"/>
      <c r="C4938" s="9"/>
      <c r="D4938" s="90" t="s">
        <v>4626</v>
      </c>
      <c r="E4938" s="90"/>
      <c r="F4938" s="90"/>
      <c r="G4938" s="90"/>
      <c r="H4938" s="90"/>
      <c r="I4938" s="90"/>
    </row>
    <row r="4939" spans="1:9" ht="9.9499999999999993" customHeight="1" x14ac:dyDescent="0.25">
      <c r="A4939" s="86"/>
      <c r="B4939" s="86"/>
      <c r="C4939" s="86"/>
      <c r="D4939" s="86"/>
      <c r="E4939" s="9"/>
      <c r="F4939" s="9"/>
      <c r="G4939" s="9"/>
      <c r="H4939" s="9"/>
      <c r="I4939" s="9"/>
    </row>
    <row r="4940" spans="1:9" ht="30.95" customHeight="1" x14ac:dyDescent="0.25">
      <c r="A4940" s="88" t="s">
        <v>2779</v>
      </c>
      <c r="B4940" s="88"/>
      <c r="C4940" s="88"/>
      <c r="D4940" s="88"/>
      <c r="E4940" s="88"/>
      <c r="F4940" s="88"/>
      <c r="G4940" s="88"/>
      <c r="H4940" s="88"/>
      <c r="I4940" s="88"/>
    </row>
    <row r="4941" spans="1:9" ht="15" customHeight="1" x14ac:dyDescent="0.25">
      <c r="A4941" s="89"/>
      <c r="B4941" s="89"/>
      <c r="C4941" s="14" t="s">
        <v>2076</v>
      </c>
      <c r="D4941" s="14" t="s">
        <v>2059</v>
      </c>
      <c r="E4941" s="9"/>
      <c r="F4941" s="9"/>
      <c r="G4941" s="9"/>
      <c r="H4941" s="9"/>
      <c r="I4941" s="9"/>
    </row>
    <row r="4942" spans="1:9" ht="18.95" customHeight="1" x14ac:dyDescent="0.25">
      <c r="A4942" s="15" t="s">
        <v>2170</v>
      </c>
      <c r="B4942" s="16" t="s">
        <v>2076</v>
      </c>
      <c r="C4942" s="17">
        <v>817.18</v>
      </c>
      <c r="D4942" s="18">
        <v>817.18</v>
      </c>
      <c r="E4942" s="9"/>
      <c r="F4942" s="9"/>
      <c r="G4942" s="9"/>
      <c r="H4942" s="9"/>
      <c r="I4942" s="9"/>
    </row>
    <row r="4943" spans="1:9" ht="15" customHeight="1" x14ac:dyDescent="0.25">
      <c r="A4943" s="19"/>
      <c r="B4943" s="20"/>
      <c r="C4943" s="21"/>
      <c r="D4943" s="22">
        <v>817.18</v>
      </c>
      <c r="E4943" s="9"/>
      <c r="F4943" s="9"/>
      <c r="G4943" s="9"/>
      <c r="H4943" s="9"/>
      <c r="I4943" s="9"/>
    </row>
    <row r="4944" spans="1:9" ht="9.9499999999999993" customHeight="1" x14ac:dyDescent="0.25">
      <c r="A4944" s="86"/>
      <c r="B4944" s="86"/>
      <c r="C4944" s="86"/>
      <c r="D4944" s="9"/>
      <c r="E4944" s="9"/>
      <c r="F4944" s="9"/>
      <c r="G4944" s="9"/>
      <c r="H4944" s="9"/>
      <c r="I4944" s="9"/>
    </row>
    <row r="4945" spans="1:9" ht="12" customHeight="1" x14ac:dyDescent="0.25">
      <c r="A4945" s="9"/>
      <c r="B4945" s="9"/>
      <c r="C4945" s="9"/>
      <c r="D4945" s="90" t="s">
        <v>4632</v>
      </c>
      <c r="E4945" s="90"/>
      <c r="F4945" s="90"/>
      <c r="G4945" s="90"/>
      <c r="H4945" s="90"/>
      <c r="I4945" s="90"/>
    </row>
    <row r="4946" spans="1:9" ht="9.9499999999999993" customHeight="1" x14ac:dyDescent="0.25">
      <c r="A4946" s="86"/>
      <c r="B4946" s="86"/>
      <c r="C4946" s="86"/>
      <c r="D4946" s="86"/>
      <c r="E4946" s="9"/>
      <c r="F4946" s="9"/>
      <c r="G4946" s="9"/>
      <c r="H4946" s="9"/>
      <c r="I4946" s="9"/>
    </row>
    <row r="4947" spans="1:9" ht="42.95" customHeight="1" x14ac:dyDescent="0.25">
      <c r="A4947" s="88" t="s">
        <v>2780</v>
      </c>
      <c r="B4947" s="88"/>
      <c r="C4947" s="88"/>
      <c r="D4947" s="88"/>
      <c r="E4947" s="88"/>
      <c r="F4947" s="88"/>
      <c r="G4947" s="88"/>
      <c r="H4947" s="88"/>
      <c r="I4947" s="88"/>
    </row>
    <row r="4948" spans="1:9" ht="15" customHeight="1" x14ac:dyDescent="0.25">
      <c r="A4948" s="89"/>
      <c r="B4948" s="89"/>
      <c r="C4948" s="14" t="s">
        <v>2069</v>
      </c>
      <c r="D4948" s="14" t="s">
        <v>2058</v>
      </c>
      <c r="E4948" s="14" t="s">
        <v>2059</v>
      </c>
      <c r="F4948" s="9"/>
      <c r="G4948" s="9"/>
      <c r="H4948" s="9"/>
      <c r="I4948" s="9"/>
    </row>
    <row r="4949" spans="1:9" ht="12.95" customHeight="1" x14ac:dyDescent="0.25">
      <c r="A4949" s="15"/>
      <c r="B4949" s="16" t="s">
        <v>2104</v>
      </c>
      <c r="C4949" s="17">
        <v>555.14</v>
      </c>
      <c r="D4949" s="17">
        <v>1</v>
      </c>
      <c r="E4949" s="18">
        <v>555.14</v>
      </c>
      <c r="F4949" s="9"/>
      <c r="G4949" s="9"/>
      <c r="H4949" s="9"/>
      <c r="I4949" s="9"/>
    </row>
    <row r="4950" spans="1:9" ht="15" customHeight="1" x14ac:dyDescent="0.25">
      <c r="A4950" s="19"/>
      <c r="B4950" s="20"/>
      <c r="C4950" s="21"/>
      <c r="D4950" s="21"/>
      <c r="E4950" s="22">
        <v>555.14</v>
      </c>
      <c r="F4950" s="9"/>
      <c r="G4950" s="9"/>
      <c r="H4950" s="9"/>
      <c r="I4950" s="9"/>
    </row>
    <row r="4951" spans="1:9" ht="9.9499999999999993" customHeight="1" x14ac:dyDescent="0.25">
      <c r="A4951" s="86"/>
      <c r="B4951" s="86"/>
      <c r="C4951" s="86"/>
      <c r="D4951" s="9"/>
      <c r="E4951" s="9"/>
      <c r="F4951" s="9"/>
      <c r="G4951" s="9"/>
      <c r="H4951" s="9"/>
      <c r="I4951" s="9"/>
    </row>
    <row r="4952" spans="1:9" ht="12" customHeight="1" x14ac:dyDescent="0.25">
      <c r="A4952" s="9"/>
      <c r="B4952" s="9"/>
      <c r="C4952" s="9"/>
      <c r="D4952" s="90" t="s">
        <v>4633</v>
      </c>
      <c r="E4952" s="90"/>
      <c r="F4952" s="90"/>
      <c r="G4952" s="90"/>
      <c r="H4952" s="90"/>
      <c r="I4952" s="90"/>
    </row>
    <row r="4953" spans="1:9" ht="9.9499999999999993" customHeight="1" x14ac:dyDescent="0.25">
      <c r="A4953" s="86"/>
      <c r="B4953" s="86"/>
      <c r="C4953" s="86"/>
      <c r="D4953" s="86"/>
      <c r="E4953" s="9"/>
      <c r="F4953" s="9"/>
      <c r="G4953" s="9"/>
      <c r="H4953" s="9"/>
      <c r="I4953" s="9"/>
    </row>
    <row r="4954" spans="1:9" ht="30.95" customHeight="1" x14ac:dyDescent="0.25">
      <c r="A4954" s="88" t="s">
        <v>2781</v>
      </c>
      <c r="B4954" s="88"/>
      <c r="C4954" s="88"/>
      <c r="D4954" s="88"/>
      <c r="E4954" s="88"/>
      <c r="F4954" s="88"/>
      <c r="G4954" s="88"/>
      <c r="H4954" s="88"/>
      <c r="I4954" s="88"/>
    </row>
    <row r="4955" spans="1:9" ht="15" customHeight="1" x14ac:dyDescent="0.25">
      <c r="A4955" s="89"/>
      <c r="B4955" s="89"/>
      <c r="C4955" s="14" t="s">
        <v>2069</v>
      </c>
      <c r="D4955" s="14" t="s">
        <v>2058</v>
      </c>
      <c r="E4955" s="14" t="s">
        <v>2059</v>
      </c>
      <c r="F4955" s="9"/>
      <c r="G4955" s="9"/>
      <c r="H4955" s="9"/>
      <c r="I4955" s="9"/>
    </row>
    <row r="4956" spans="1:9" ht="12.95" customHeight="1" x14ac:dyDescent="0.25">
      <c r="A4956" s="15"/>
      <c r="B4956" s="16" t="s">
        <v>2104</v>
      </c>
      <c r="C4956" s="17">
        <v>555.14</v>
      </c>
      <c r="D4956" s="17">
        <v>1</v>
      </c>
      <c r="E4956" s="18">
        <v>555.14</v>
      </c>
      <c r="F4956" s="9"/>
      <c r="G4956" s="9"/>
      <c r="H4956" s="9"/>
      <c r="I4956" s="9"/>
    </row>
    <row r="4957" spans="1:9" ht="15" customHeight="1" x14ac:dyDescent="0.25">
      <c r="A4957" s="19"/>
      <c r="B4957" s="20"/>
      <c r="C4957" s="21"/>
      <c r="D4957" s="21"/>
      <c r="E4957" s="22">
        <v>555.14</v>
      </c>
      <c r="F4957" s="9"/>
      <c r="G4957" s="9"/>
      <c r="H4957" s="9"/>
      <c r="I4957" s="9"/>
    </row>
    <row r="4958" spans="1:9" ht="9.9499999999999993" customHeight="1" x14ac:dyDescent="0.25">
      <c r="A4958" s="86"/>
      <c r="B4958" s="86"/>
      <c r="C4958" s="86"/>
      <c r="D4958" s="9"/>
      <c r="E4958" s="9"/>
      <c r="F4958" s="9"/>
      <c r="G4958" s="9"/>
      <c r="H4958" s="9"/>
      <c r="I4958" s="9"/>
    </row>
    <row r="4959" spans="1:9" ht="12" customHeight="1" x14ac:dyDescent="0.25">
      <c r="A4959" s="9"/>
      <c r="B4959" s="9"/>
      <c r="C4959" s="9"/>
      <c r="D4959" s="90" t="s">
        <v>4633</v>
      </c>
      <c r="E4959" s="90"/>
      <c r="F4959" s="90"/>
      <c r="G4959" s="90"/>
      <c r="H4959" s="90"/>
      <c r="I4959" s="90"/>
    </row>
    <row r="4960" spans="1:9" ht="9.9499999999999993" customHeight="1" x14ac:dyDescent="0.25">
      <c r="A4960" s="86"/>
      <c r="B4960" s="86"/>
      <c r="C4960" s="86"/>
      <c r="D4960" s="86"/>
      <c r="E4960" s="9"/>
      <c r="F4960" s="9"/>
      <c r="G4960" s="9"/>
      <c r="H4960" s="9"/>
      <c r="I4960" s="9"/>
    </row>
    <row r="4961" spans="1:9" ht="42.95" customHeight="1" x14ac:dyDescent="0.25">
      <c r="A4961" s="88" t="s">
        <v>2782</v>
      </c>
      <c r="B4961" s="88"/>
      <c r="C4961" s="88"/>
      <c r="D4961" s="88"/>
      <c r="E4961" s="88"/>
      <c r="F4961" s="88"/>
      <c r="G4961" s="88"/>
      <c r="H4961" s="88"/>
      <c r="I4961" s="88"/>
    </row>
    <row r="4962" spans="1:9" ht="15" customHeight="1" x14ac:dyDescent="0.25">
      <c r="A4962" s="89"/>
      <c r="B4962" s="89"/>
      <c r="C4962" s="14" t="s">
        <v>2058</v>
      </c>
      <c r="D4962" s="14" t="s">
        <v>2059</v>
      </c>
      <c r="E4962" s="9"/>
      <c r="F4962" s="9"/>
      <c r="G4962" s="9"/>
      <c r="H4962" s="9"/>
      <c r="I4962" s="9"/>
    </row>
    <row r="4963" spans="1:9" ht="12.95" customHeight="1" x14ac:dyDescent="0.25">
      <c r="A4963" s="15"/>
      <c r="B4963" s="16" t="s">
        <v>2058</v>
      </c>
      <c r="C4963" s="17">
        <v>3</v>
      </c>
      <c r="D4963" s="18">
        <v>3</v>
      </c>
      <c r="E4963" s="9"/>
      <c r="F4963" s="9"/>
      <c r="G4963" s="9"/>
      <c r="H4963" s="9"/>
      <c r="I4963" s="9"/>
    </row>
    <row r="4964" spans="1:9" ht="15" customHeight="1" x14ac:dyDescent="0.25">
      <c r="A4964" s="19"/>
      <c r="B4964" s="20"/>
      <c r="C4964" s="21"/>
      <c r="D4964" s="22">
        <v>3</v>
      </c>
      <c r="E4964" s="9"/>
      <c r="F4964" s="9"/>
      <c r="G4964" s="9"/>
      <c r="H4964" s="9"/>
      <c r="I4964" s="9"/>
    </row>
    <row r="4965" spans="1:9" ht="9.9499999999999993" customHeight="1" x14ac:dyDescent="0.25">
      <c r="A4965" s="86"/>
      <c r="B4965" s="86"/>
      <c r="C4965" s="86"/>
      <c r="D4965" s="9"/>
      <c r="E4965" s="9"/>
      <c r="F4965" s="9"/>
      <c r="G4965" s="9"/>
      <c r="H4965" s="9"/>
      <c r="I4965" s="9"/>
    </row>
    <row r="4966" spans="1:9" ht="12" customHeight="1" x14ac:dyDescent="0.25">
      <c r="A4966" s="9"/>
      <c r="B4966" s="9"/>
      <c r="C4966" s="9"/>
      <c r="D4966" s="90" t="s">
        <v>4295</v>
      </c>
      <c r="E4966" s="90"/>
      <c r="F4966" s="90"/>
      <c r="G4966" s="90"/>
      <c r="H4966" s="90"/>
      <c r="I4966" s="90"/>
    </row>
    <row r="4967" spans="1:9" ht="9.9499999999999993" customHeight="1" x14ac:dyDescent="0.25">
      <c r="A4967" s="86"/>
      <c r="B4967" s="86"/>
      <c r="C4967" s="86"/>
      <c r="D4967" s="86"/>
      <c r="E4967" s="9"/>
      <c r="F4967" s="9"/>
      <c r="G4967" s="9"/>
      <c r="H4967" s="9"/>
      <c r="I4967" s="9"/>
    </row>
    <row r="4968" spans="1:9" ht="30.95" customHeight="1" x14ac:dyDescent="0.25">
      <c r="A4968" s="88" t="s">
        <v>2783</v>
      </c>
      <c r="B4968" s="88"/>
      <c r="C4968" s="88"/>
      <c r="D4968" s="88"/>
      <c r="E4968" s="88"/>
      <c r="F4968" s="88"/>
      <c r="G4968" s="88"/>
      <c r="H4968" s="88"/>
      <c r="I4968" s="88"/>
    </row>
    <row r="4969" spans="1:9" ht="15" customHeight="1" x14ac:dyDescent="0.25">
      <c r="A4969" s="89"/>
      <c r="B4969" s="89"/>
      <c r="C4969" s="14" t="s">
        <v>2076</v>
      </c>
      <c r="D4969" s="14" t="s">
        <v>2059</v>
      </c>
      <c r="E4969" s="9"/>
      <c r="F4969" s="9"/>
      <c r="G4969" s="9"/>
      <c r="H4969" s="9"/>
      <c r="I4969" s="9"/>
    </row>
    <row r="4970" spans="1:9" ht="12.95" customHeight="1" x14ac:dyDescent="0.25">
      <c r="A4970" s="15" t="s">
        <v>2108</v>
      </c>
      <c r="B4970" s="16" t="s">
        <v>2076</v>
      </c>
      <c r="C4970" s="17">
        <v>817.18</v>
      </c>
      <c r="D4970" s="18">
        <v>817.18</v>
      </c>
      <c r="E4970" s="9"/>
      <c r="F4970" s="9"/>
      <c r="G4970" s="9"/>
      <c r="H4970" s="9"/>
      <c r="I4970" s="9"/>
    </row>
    <row r="4971" spans="1:9" ht="15" customHeight="1" x14ac:dyDescent="0.25">
      <c r="A4971" s="19"/>
      <c r="B4971" s="20"/>
      <c r="C4971" s="21"/>
      <c r="D4971" s="22">
        <v>817.18</v>
      </c>
      <c r="E4971" s="9"/>
      <c r="F4971" s="9"/>
      <c r="G4971" s="9"/>
      <c r="H4971" s="9"/>
      <c r="I4971" s="9"/>
    </row>
    <row r="4972" spans="1:9" ht="9.9499999999999993" customHeight="1" x14ac:dyDescent="0.25">
      <c r="A4972" s="86"/>
      <c r="B4972" s="86"/>
      <c r="C4972" s="86"/>
      <c r="D4972" s="9"/>
      <c r="E4972" s="9"/>
      <c r="F4972" s="9"/>
      <c r="G4972" s="9"/>
      <c r="H4972" s="9"/>
      <c r="I4972" s="9"/>
    </row>
    <row r="4973" spans="1:9" ht="12" customHeight="1" x14ac:dyDescent="0.25">
      <c r="A4973" s="9"/>
      <c r="B4973" s="9"/>
      <c r="C4973" s="9"/>
      <c r="D4973" s="90" t="s">
        <v>4632</v>
      </c>
      <c r="E4973" s="90"/>
      <c r="F4973" s="90"/>
      <c r="G4973" s="90"/>
      <c r="H4973" s="90"/>
      <c r="I4973" s="90"/>
    </row>
    <row r="4974" spans="1:9" ht="9.9499999999999993" customHeight="1" x14ac:dyDescent="0.25">
      <c r="A4974" s="86"/>
      <c r="B4974" s="86"/>
      <c r="C4974" s="86"/>
      <c r="D4974" s="86"/>
      <c r="E4974" s="9"/>
      <c r="F4974" s="9"/>
      <c r="G4974" s="9"/>
      <c r="H4974" s="9"/>
      <c r="I4974" s="9"/>
    </row>
    <row r="4975" spans="1:9" ht="42.95" customHeight="1" x14ac:dyDescent="0.25">
      <c r="A4975" s="88" t="s">
        <v>2784</v>
      </c>
      <c r="B4975" s="88"/>
      <c r="C4975" s="88"/>
      <c r="D4975" s="88"/>
      <c r="E4975" s="88"/>
      <c r="F4975" s="88"/>
      <c r="G4975" s="88"/>
      <c r="H4975" s="88"/>
      <c r="I4975" s="88"/>
    </row>
    <row r="4976" spans="1:9" ht="15" customHeight="1" x14ac:dyDescent="0.25">
      <c r="A4976" s="89"/>
      <c r="B4976" s="89"/>
      <c r="C4976" s="14" t="s">
        <v>2058</v>
      </c>
      <c r="D4976" s="14" t="s">
        <v>2059</v>
      </c>
      <c r="E4976" s="9"/>
      <c r="F4976" s="9"/>
      <c r="G4976" s="9"/>
      <c r="H4976" s="9"/>
      <c r="I4976" s="9"/>
    </row>
    <row r="4977" spans="1:9" ht="12.95" customHeight="1" x14ac:dyDescent="0.25">
      <c r="A4977" s="15"/>
      <c r="B4977" s="16" t="s">
        <v>2058</v>
      </c>
      <c r="C4977" s="17">
        <v>2</v>
      </c>
      <c r="D4977" s="18">
        <v>2</v>
      </c>
      <c r="E4977" s="9"/>
      <c r="F4977" s="9"/>
      <c r="G4977" s="9"/>
      <c r="H4977" s="9"/>
      <c r="I4977" s="9"/>
    </row>
    <row r="4978" spans="1:9" ht="15" customHeight="1" x14ac:dyDescent="0.25">
      <c r="A4978" s="19"/>
      <c r="B4978" s="20"/>
      <c r="C4978" s="21"/>
      <c r="D4978" s="22">
        <v>2</v>
      </c>
      <c r="E4978" s="9"/>
      <c r="F4978" s="9"/>
      <c r="G4978" s="9"/>
      <c r="H4978" s="9"/>
      <c r="I4978" s="9"/>
    </row>
    <row r="4979" spans="1:9" ht="9.9499999999999993" customHeight="1" x14ac:dyDescent="0.25">
      <c r="A4979" s="86"/>
      <c r="B4979" s="86"/>
      <c r="C4979" s="86"/>
      <c r="D4979" s="9"/>
      <c r="E4979" s="9"/>
      <c r="F4979" s="9"/>
      <c r="G4979" s="9"/>
      <c r="H4979" s="9"/>
      <c r="I4979" s="9"/>
    </row>
    <row r="4980" spans="1:9" ht="12" customHeight="1" x14ac:dyDescent="0.25">
      <c r="A4980" s="9"/>
      <c r="B4980" s="9"/>
      <c r="C4980" s="9"/>
      <c r="D4980" s="90" t="s">
        <v>4257</v>
      </c>
      <c r="E4980" s="90"/>
      <c r="F4980" s="90"/>
      <c r="G4980" s="90"/>
      <c r="H4980" s="90"/>
      <c r="I4980" s="90"/>
    </row>
    <row r="4981" spans="1:9" ht="9.9499999999999993" customHeight="1" x14ac:dyDescent="0.25">
      <c r="A4981" s="86"/>
      <c r="B4981" s="86"/>
      <c r="C4981" s="86"/>
      <c r="D4981" s="86"/>
      <c r="E4981" s="9"/>
      <c r="F4981" s="9"/>
      <c r="G4981" s="9"/>
      <c r="H4981" s="9"/>
      <c r="I4981" s="9"/>
    </row>
    <row r="4982" spans="1:9" ht="30.95" customHeight="1" x14ac:dyDescent="0.25">
      <c r="A4982" s="88" t="s">
        <v>2785</v>
      </c>
      <c r="B4982" s="88"/>
      <c r="C4982" s="88"/>
      <c r="D4982" s="88"/>
      <c r="E4982" s="88"/>
      <c r="F4982" s="88"/>
      <c r="G4982" s="88"/>
      <c r="H4982" s="88"/>
      <c r="I4982" s="88"/>
    </row>
    <row r="4983" spans="1:9" ht="15" customHeight="1" x14ac:dyDescent="0.25">
      <c r="A4983" s="89"/>
      <c r="B4983" s="89"/>
      <c r="C4983" s="14" t="s">
        <v>2076</v>
      </c>
      <c r="D4983" s="14" t="s">
        <v>2058</v>
      </c>
      <c r="E4983" s="14" t="s">
        <v>2059</v>
      </c>
      <c r="F4983" s="9"/>
      <c r="G4983" s="9"/>
      <c r="H4983" s="9"/>
      <c r="I4983" s="9"/>
    </row>
    <row r="4984" spans="1:9" ht="18.95" customHeight="1" x14ac:dyDescent="0.25">
      <c r="A4984" s="15" t="s">
        <v>2110</v>
      </c>
      <c r="B4984" s="16" t="s">
        <v>2111</v>
      </c>
      <c r="C4984" s="17">
        <v>0.16</v>
      </c>
      <c r="D4984" s="17">
        <v>69</v>
      </c>
      <c r="E4984" s="18">
        <v>11.04</v>
      </c>
      <c r="F4984" s="9"/>
      <c r="G4984" s="9"/>
      <c r="H4984" s="9"/>
      <c r="I4984" s="9"/>
    </row>
    <row r="4985" spans="1:9" ht="15" customHeight="1" x14ac:dyDescent="0.25">
      <c r="A4985" s="19"/>
      <c r="B4985" s="20"/>
      <c r="C4985" s="21"/>
      <c r="D4985" s="21"/>
      <c r="E4985" s="22">
        <v>11.04</v>
      </c>
      <c r="F4985" s="9"/>
      <c r="G4985" s="9"/>
      <c r="H4985" s="9"/>
      <c r="I4985" s="9"/>
    </row>
    <row r="4986" spans="1:9" ht="9.9499999999999993" customHeight="1" x14ac:dyDescent="0.25">
      <c r="A4986" s="86"/>
      <c r="B4986" s="86"/>
      <c r="C4986" s="86"/>
      <c r="D4986" s="9"/>
      <c r="E4986" s="9"/>
      <c r="F4986" s="9"/>
      <c r="G4986" s="9"/>
      <c r="H4986" s="9"/>
      <c r="I4986" s="9"/>
    </row>
    <row r="4987" spans="1:9" ht="12" customHeight="1" x14ac:dyDescent="0.25">
      <c r="A4987" s="9"/>
      <c r="B4987" s="9"/>
      <c r="C4987" s="9"/>
      <c r="D4987" s="90" t="s">
        <v>4296</v>
      </c>
      <c r="E4987" s="90"/>
      <c r="F4987" s="90"/>
      <c r="G4987" s="90"/>
      <c r="H4987" s="90"/>
      <c r="I4987" s="90"/>
    </row>
    <row r="4988" spans="1:9" ht="9.9499999999999993" customHeight="1" x14ac:dyDescent="0.25">
      <c r="A4988" s="86"/>
      <c r="B4988" s="86"/>
      <c r="C4988" s="86"/>
      <c r="D4988" s="86"/>
      <c r="E4988" s="9"/>
      <c r="F4988" s="9"/>
      <c r="G4988" s="9"/>
      <c r="H4988" s="9"/>
      <c r="I4988" s="9"/>
    </row>
    <row r="4989" spans="1:9" ht="30.95" customHeight="1" x14ac:dyDescent="0.25">
      <c r="A4989" s="88" t="s">
        <v>2786</v>
      </c>
      <c r="B4989" s="88"/>
      <c r="C4989" s="88"/>
      <c r="D4989" s="88"/>
      <c r="E4989" s="88"/>
      <c r="F4989" s="88"/>
      <c r="G4989" s="88"/>
      <c r="H4989" s="88"/>
      <c r="I4989" s="88"/>
    </row>
    <row r="4990" spans="1:9" ht="15" customHeight="1" x14ac:dyDescent="0.25">
      <c r="A4990" s="89"/>
      <c r="B4990" s="89"/>
      <c r="C4990" s="14" t="s">
        <v>2058</v>
      </c>
      <c r="D4990" s="14" t="s">
        <v>2059</v>
      </c>
      <c r="E4990" s="9"/>
      <c r="F4990" s="9"/>
      <c r="G4990" s="9"/>
      <c r="H4990" s="9"/>
      <c r="I4990" s="9"/>
    </row>
    <row r="4991" spans="1:9" ht="12.95" customHeight="1" x14ac:dyDescent="0.25">
      <c r="A4991" s="15"/>
      <c r="B4991" s="16" t="s">
        <v>2058</v>
      </c>
      <c r="C4991" s="17">
        <v>8</v>
      </c>
      <c r="D4991" s="18">
        <v>8</v>
      </c>
      <c r="E4991" s="9"/>
      <c r="F4991" s="9"/>
      <c r="G4991" s="9"/>
      <c r="H4991" s="9"/>
      <c r="I4991" s="9"/>
    </row>
    <row r="4992" spans="1:9" ht="15" customHeight="1" x14ac:dyDescent="0.25">
      <c r="A4992" s="19"/>
      <c r="B4992" s="20"/>
      <c r="C4992" s="21"/>
      <c r="D4992" s="22">
        <v>8</v>
      </c>
      <c r="E4992" s="9"/>
      <c r="F4992" s="9"/>
      <c r="G4992" s="9"/>
      <c r="H4992" s="9"/>
      <c r="I4992" s="9"/>
    </row>
    <row r="4993" spans="1:9" ht="9.9499999999999993" customHeight="1" x14ac:dyDescent="0.25">
      <c r="A4993" s="86"/>
      <c r="B4993" s="86"/>
      <c r="C4993" s="86"/>
      <c r="D4993" s="9"/>
      <c r="E4993" s="9"/>
      <c r="F4993" s="9"/>
      <c r="G4993" s="9"/>
      <c r="H4993" s="9"/>
      <c r="I4993" s="9"/>
    </row>
    <row r="4994" spans="1:9" ht="12" customHeight="1" x14ac:dyDescent="0.25">
      <c r="A4994" s="9"/>
      <c r="B4994" s="9"/>
      <c r="C4994" s="9"/>
      <c r="D4994" s="90" t="s">
        <v>4258</v>
      </c>
      <c r="E4994" s="90"/>
      <c r="F4994" s="90"/>
      <c r="G4994" s="90"/>
      <c r="H4994" s="90"/>
      <c r="I4994" s="90"/>
    </row>
    <row r="4995" spans="1:9" ht="9.9499999999999993" customHeight="1" x14ac:dyDescent="0.25">
      <c r="A4995" s="86"/>
      <c r="B4995" s="86"/>
      <c r="C4995" s="86"/>
      <c r="D4995" s="86"/>
      <c r="E4995" s="9"/>
      <c r="F4995" s="9"/>
      <c r="G4995" s="9"/>
      <c r="H4995" s="9"/>
      <c r="I4995" s="9"/>
    </row>
    <row r="4996" spans="1:9" ht="20.100000000000001" customHeight="1" x14ac:dyDescent="0.25">
      <c r="A4996" s="88" t="s">
        <v>2787</v>
      </c>
      <c r="B4996" s="88"/>
      <c r="C4996" s="88"/>
      <c r="D4996" s="88"/>
      <c r="E4996" s="88"/>
      <c r="F4996" s="88"/>
      <c r="G4996" s="88"/>
      <c r="H4996" s="88"/>
      <c r="I4996" s="88"/>
    </row>
    <row r="4997" spans="1:9" ht="15" customHeight="1" x14ac:dyDescent="0.25">
      <c r="A4997" s="89"/>
      <c r="B4997" s="89"/>
      <c r="C4997" s="14" t="s">
        <v>2076</v>
      </c>
      <c r="D4997" s="14" t="s">
        <v>2059</v>
      </c>
      <c r="E4997" s="9"/>
      <c r="F4997" s="9"/>
      <c r="G4997" s="9"/>
      <c r="H4997" s="9"/>
      <c r="I4997" s="9"/>
    </row>
    <row r="4998" spans="1:9" ht="12.95" customHeight="1" x14ac:dyDescent="0.25">
      <c r="A4998" s="15"/>
      <c r="B4998" s="16" t="s">
        <v>2076</v>
      </c>
      <c r="C4998" s="17">
        <v>376.92</v>
      </c>
      <c r="D4998" s="18">
        <v>376.92</v>
      </c>
      <c r="E4998" s="9"/>
      <c r="F4998" s="9"/>
      <c r="G4998" s="9"/>
      <c r="H4998" s="9"/>
      <c r="I4998" s="9"/>
    </row>
    <row r="4999" spans="1:9" ht="15" customHeight="1" x14ac:dyDescent="0.25">
      <c r="A4999" s="19"/>
      <c r="B4999" s="20"/>
      <c r="C4999" s="21"/>
      <c r="D4999" s="22">
        <v>376.92</v>
      </c>
      <c r="E4999" s="9"/>
      <c r="F4999" s="9"/>
      <c r="G4999" s="9"/>
      <c r="H4999" s="9"/>
      <c r="I4999" s="9"/>
    </row>
    <row r="5000" spans="1:9" ht="9.9499999999999993" customHeight="1" x14ac:dyDescent="0.25">
      <c r="A5000" s="86"/>
      <c r="B5000" s="86"/>
      <c r="C5000" s="86"/>
      <c r="D5000" s="9"/>
      <c r="E5000" s="9"/>
      <c r="F5000" s="9"/>
      <c r="G5000" s="9"/>
      <c r="H5000" s="9"/>
      <c r="I5000" s="9"/>
    </row>
    <row r="5001" spans="1:9" ht="12" customHeight="1" x14ac:dyDescent="0.25">
      <c r="A5001" s="9"/>
      <c r="B5001" s="9"/>
      <c r="C5001" s="9"/>
      <c r="D5001" s="90" t="s">
        <v>4634</v>
      </c>
      <c r="E5001" s="90"/>
      <c r="F5001" s="90"/>
      <c r="G5001" s="90"/>
      <c r="H5001" s="90"/>
      <c r="I5001" s="90"/>
    </row>
    <row r="5002" spans="1:9" ht="9.9499999999999993" customHeight="1" x14ac:dyDescent="0.25">
      <c r="A5002" s="86"/>
      <c r="B5002" s="86"/>
      <c r="C5002" s="86"/>
      <c r="D5002" s="86"/>
      <c r="E5002" s="9"/>
      <c r="F5002" s="9"/>
      <c r="G5002" s="9"/>
      <c r="H5002" s="9"/>
      <c r="I5002" s="9"/>
    </row>
    <row r="5003" spans="1:9" ht="30.95" customHeight="1" x14ac:dyDescent="0.25">
      <c r="A5003" s="88" t="s">
        <v>2788</v>
      </c>
      <c r="B5003" s="88"/>
      <c r="C5003" s="88"/>
      <c r="D5003" s="88"/>
      <c r="E5003" s="88"/>
      <c r="F5003" s="88"/>
      <c r="G5003" s="88"/>
      <c r="H5003" s="88"/>
      <c r="I5003" s="88"/>
    </row>
    <row r="5004" spans="1:9" ht="15" customHeight="1" x14ac:dyDescent="0.25">
      <c r="A5004" s="89"/>
      <c r="B5004" s="89"/>
      <c r="C5004" s="14" t="s">
        <v>2076</v>
      </c>
      <c r="D5004" s="14" t="s">
        <v>2059</v>
      </c>
      <c r="E5004" s="9"/>
      <c r="F5004" s="9"/>
      <c r="G5004" s="9"/>
      <c r="H5004" s="9"/>
      <c r="I5004" s="9"/>
    </row>
    <row r="5005" spans="1:9" ht="12.95" customHeight="1" x14ac:dyDescent="0.25">
      <c r="A5005" s="15" t="s">
        <v>2108</v>
      </c>
      <c r="B5005" s="16" t="s">
        <v>2076</v>
      </c>
      <c r="C5005" s="17">
        <v>817.18</v>
      </c>
      <c r="D5005" s="18">
        <v>817.18</v>
      </c>
      <c r="E5005" s="9"/>
      <c r="F5005" s="9"/>
      <c r="G5005" s="9"/>
      <c r="H5005" s="9"/>
      <c r="I5005" s="9"/>
    </row>
    <row r="5006" spans="1:9" ht="15" customHeight="1" x14ac:dyDescent="0.25">
      <c r="A5006" s="19"/>
      <c r="B5006" s="20"/>
      <c r="C5006" s="21"/>
      <c r="D5006" s="22">
        <v>817.18</v>
      </c>
      <c r="E5006" s="9"/>
      <c r="F5006" s="9"/>
      <c r="G5006" s="9"/>
      <c r="H5006" s="9"/>
      <c r="I5006" s="9"/>
    </row>
    <row r="5007" spans="1:9" ht="9.9499999999999993" customHeight="1" x14ac:dyDescent="0.25">
      <c r="A5007" s="86"/>
      <c r="B5007" s="86"/>
      <c r="C5007" s="86"/>
      <c r="D5007" s="9"/>
      <c r="E5007" s="9"/>
      <c r="F5007" s="9"/>
      <c r="G5007" s="9"/>
      <c r="H5007" s="9"/>
      <c r="I5007" s="9"/>
    </row>
    <row r="5008" spans="1:9" ht="12" customHeight="1" x14ac:dyDescent="0.25">
      <c r="A5008" s="9"/>
      <c r="B5008" s="9"/>
      <c r="C5008" s="9"/>
      <c r="D5008" s="90" t="s">
        <v>4632</v>
      </c>
      <c r="E5008" s="90"/>
      <c r="F5008" s="90"/>
      <c r="G5008" s="90"/>
      <c r="H5008" s="90"/>
      <c r="I5008" s="90"/>
    </row>
    <row r="5009" spans="1:9" ht="9.9499999999999993" customHeight="1" x14ac:dyDescent="0.25">
      <c r="A5009" s="86"/>
      <c r="B5009" s="86"/>
      <c r="C5009" s="86"/>
      <c r="D5009" s="86"/>
      <c r="E5009" s="9"/>
      <c r="F5009" s="9"/>
      <c r="G5009" s="9"/>
      <c r="H5009" s="9"/>
      <c r="I5009" s="9"/>
    </row>
    <row r="5010" spans="1:9" ht="20.100000000000001" customHeight="1" x14ac:dyDescent="0.25">
      <c r="A5010" s="88" t="s">
        <v>2789</v>
      </c>
      <c r="B5010" s="88"/>
      <c r="C5010" s="88"/>
      <c r="D5010" s="88"/>
      <c r="E5010" s="88"/>
      <c r="F5010" s="88"/>
      <c r="G5010" s="88"/>
      <c r="H5010" s="88"/>
      <c r="I5010" s="88"/>
    </row>
    <row r="5011" spans="1:9" ht="15" customHeight="1" x14ac:dyDescent="0.25">
      <c r="A5011" s="89"/>
      <c r="B5011" s="89"/>
      <c r="C5011" s="14" t="s">
        <v>2069</v>
      </c>
      <c r="D5011" s="14" t="s">
        <v>2058</v>
      </c>
      <c r="E5011" s="14" t="s">
        <v>2059</v>
      </c>
      <c r="F5011" s="9"/>
      <c r="G5011" s="9"/>
      <c r="H5011" s="9"/>
      <c r="I5011" s="9"/>
    </row>
    <row r="5012" spans="1:9" ht="12.95" customHeight="1" x14ac:dyDescent="0.25">
      <c r="A5012" s="15"/>
      <c r="B5012" s="16" t="s">
        <v>2104</v>
      </c>
      <c r="C5012" s="17">
        <v>909.94</v>
      </c>
      <c r="D5012" s="17">
        <v>1</v>
      </c>
      <c r="E5012" s="18">
        <v>909.94</v>
      </c>
      <c r="F5012" s="9"/>
      <c r="G5012" s="9"/>
      <c r="H5012" s="9"/>
      <c r="I5012" s="9"/>
    </row>
    <row r="5013" spans="1:9" ht="15" customHeight="1" x14ac:dyDescent="0.25">
      <c r="A5013" s="19"/>
      <c r="B5013" s="20"/>
      <c r="C5013" s="21"/>
      <c r="D5013" s="21"/>
      <c r="E5013" s="22">
        <v>909.94</v>
      </c>
      <c r="F5013" s="9"/>
      <c r="G5013" s="9"/>
      <c r="H5013" s="9"/>
      <c r="I5013" s="9"/>
    </row>
    <row r="5014" spans="1:9" ht="9.9499999999999993" customHeight="1" x14ac:dyDescent="0.25">
      <c r="A5014" s="86"/>
      <c r="B5014" s="86"/>
      <c r="C5014" s="86"/>
      <c r="D5014" s="9"/>
      <c r="E5014" s="9"/>
      <c r="F5014" s="9"/>
      <c r="G5014" s="9"/>
      <c r="H5014" s="9"/>
      <c r="I5014" s="9"/>
    </row>
    <row r="5015" spans="1:9" ht="12" customHeight="1" x14ac:dyDescent="0.25">
      <c r="A5015" s="9"/>
      <c r="B5015" s="9"/>
      <c r="C5015" s="9"/>
      <c r="D5015" s="90" t="s">
        <v>4635</v>
      </c>
      <c r="E5015" s="90"/>
      <c r="F5015" s="90"/>
      <c r="G5015" s="90"/>
      <c r="H5015" s="90"/>
      <c r="I5015" s="90"/>
    </row>
    <row r="5016" spans="1:9" ht="9.9499999999999993" customHeight="1" x14ac:dyDescent="0.25">
      <c r="A5016" s="86"/>
      <c r="B5016" s="86"/>
      <c r="C5016" s="86"/>
      <c r="D5016" s="86"/>
      <c r="E5016" s="9"/>
      <c r="F5016" s="9"/>
      <c r="G5016" s="9"/>
      <c r="H5016" s="9"/>
      <c r="I5016" s="9"/>
    </row>
    <row r="5017" spans="1:9" ht="30.95" customHeight="1" x14ac:dyDescent="0.25">
      <c r="A5017" s="88" t="s">
        <v>2790</v>
      </c>
      <c r="B5017" s="88"/>
      <c r="C5017" s="88"/>
      <c r="D5017" s="88"/>
      <c r="E5017" s="88"/>
      <c r="F5017" s="88"/>
      <c r="G5017" s="88"/>
      <c r="H5017" s="88"/>
      <c r="I5017" s="88"/>
    </row>
    <row r="5018" spans="1:9" ht="15" customHeight="1" x14ac:dyDescent="0.25">
      <c r="A5018" s="89"/>
      <c r="B5018" s="89"/>
      <c r="C5018" s="14" t="s">
        <v>2076</v>
      </c>
      <c r="D5018" s="14" t="s">
        <v>2059</v>
      </c>
      <c r="E5018" s="9"/>
      <c r="F5018" s="9"/>
      <c r="G5018" s="9"/>
      <c r="H5018" s="9"/>
      <c r="I5018" s="9"/>
    </row>
    <row r="5019" spans="1:9" ht="12.95" customHeight="1" x14ac:dyDescent="0.25">
      <c r="A5019" s="15" t="s">
        <v>2077</v>
      </c>
      <c r="B5019" s="16" t="s">
        <v>2076</v>
      </c>
      <c r="C5019" s="17">
        <v>4490.7700000000004</v>
      </c>
      <c r="D5019" s="18">
        <v>4490.7700000000004</v>
      </c>
      <c r="E5019" s="9"/>
      <c r="F5019" s="9"/>
      <c r="G5019" s="9"/>
      <c r="H5019" s="9"/>
      <c r="I5019" s="9"/>
    </row>
    <row r="5020" spans="1:9" ht="15" customHeight="1" x14ac:dyDescent="0.25">
      <c r="A5020" s="19"/>
      <c r="B5020" s="20"/>
      <c r="C5020" s="21"/>
      <c r="D5020" s="22">
        <v>4490.7700000000004</v>
      </c>
      <c r="E5020" s="9"/>
      <c r="F5020" s="9"/>
      <c r="G5020" s="9"/>
      <c r="H5020" s="9"/>
      <c r="I5020" s="9"/>
    </row>
    <row r="5021" spans="1:9" ht="9.9499999999999993" customHeight="1" x14ac:dyDescent="0.25">
      <c r="A5021" s="86"/>
      <c r="B5021" s="86"/>
      <c r="C5021" s="86"/>
      <c r="D5021" s="9"/>
      <c r="E5021" s="9"/>
      <c r="F5021" s="9"/>
      <c r="G5021" s="9"/>
      <c r="H5021" s="9"/>
      <c r="I5021" s="9"/>
    </row>
    <row r="5022" spans="1:9" ht="12" customHeight="1" x14ac:dyDescent="0.25">
      <c r="A5022" s="9"/>
      <c r="B5022" s="9"/>
      <c r="C5022" s="9"/>
      <c r="D5022" s="90" t="s">
        <v>4636</v>
      </c>
      <c r="E5022" s="90"/>
      <c r="F5022" s="90"/>
      <c r="G5022" s="90"/>
      <c r="H5022" s="90"/>
      <c r="I5022" s="90"/>
    </row>
    <row r="5023" spans="1:9" ht="9.9499999999999993" customHeight="1" x14ac:dyDescent="0.25">
      <c r="A5023" s="86"/>
      <c r="B5023" s="86"/>
      <c r="C5023" s="86"/>
      <c r="D5023" s="86"/>
      <c r="E5023" s="9"/>
      <c r="F5023" s="9"/>
      <c r="G5023" s="9"/>
      <c r="H5023" s="9"/>
      <c r="I5023" s="9"/>
    </row>
    <row r="5024" spans="1:9" ht="30.95" customHeight="1" x14ac:dyDescent="0.25">
      <c r="A5024" s="88" t="s">
        <v>2791</v>
      </c>
      <c r="B5024" s="88"/>
      <c r="C5024" s="88"/>
      <c r="D5024" s="88"/>
      <c r="E5024" s="88"/>
      <c r="F5024" s="88"/>
      <c r="G5024" s="88"/>
      <c r="H5024" s="88"/>
      <c r="I5024" s="88"/>
    </row>
    <row r="5025" spans="1:9" ht="15" customHeight="1" x14ac:dyDescent="0.25">
      <c r="A5025" s="89"/>
      <c r="B5025" s="89"/>
      <c r="C5025" s="14" t="s">
        <v>2076</v>
      </c>
      <c r="D5025" s="14" t="s">
        <v>2079</v>
      </c>
      <c r="E5025" s="14" t="s">
        <v>2059</v>
      </c>
      <c r="F5025" s="9"/>
      <c r="G5025" s="9"/>
      <c r="H5025" s="9"/>
      <c r="I5025" s="9"/>
    </row>
    <row r="5026" spans="1:9" ht="18.95" customHeight="1" x14ac:dyDescent="0.25">
      <c r="A5026" s="15" t="s">
        <v>2080</v>
      </c>
      <c r="B5026" s="16" t="s">
        <v>2081</v>
      </c>
      <c r="C5026" s="17">
        <v>909.94</v>
      </c>
      <c r="D5026" s="17">
        <v>0.1</v>
      </c>
      <c r="E5026" s="18">
        <v>90.99</v>
      </c>
      <c r="F5026" s="9"/>
      <c r="G5026" s="9"/>
      <c r="H5026" s="9"/>
      <c r="I5026" s="9"/>
    </row>
    <row r="5027" spans="1:9" ht="15" customHeight="1" x14ac:dyDescent="0.25">
      <c r="A5027" s="19"/>
      <c r="B5027" s="20"/>
      <c r="C5027" s="21"/>
      <c r="D5027" s="21"/>
      <c r="E5027" s="22">
        <v>90.99</v>
      </c>
      <c r="F5027" s="9"/>
      <c r="G5027" s="9"/>
      <c r="H5027" s="9"/>
      <c r="I5027" s="9"/>
    </row>
    <row r="5028" spans="1:9" ht="9.9499999999999993" customHeight="1" x14ac:dyDescent="0.25">
      <c r="A5028" s="86"/>
      <c r="B5028" s="86"/>
      <c r="C5028" s="86"/>
      <c r="D5028" s="9"/>
      <c r="E5028" s="9"/>
      <c r="F5028" s="9"/>
      <c r="G5028" s="9"/>
      <c r="H5028" s="9"/>
      <c r="I5028" s="9"/>
    </row>
    <row r="5029" spans="1:9" ht="12" customHeight="1" x14ac:dyDescent="0.25">
      <c r="A5029" s="9"/>
      <c r="B5029" s="9"/>
      <c r="C5029" s="9"/>
      <c r="D5029" s="90" t="s">
        <v>4637</v>
      </c>
      <c r="E5029" s="90"/>
      <c r="F5029" s="90"/>
      <c r="G5029" s="90"/>
      <c r="H5029" s="90"/>
      <c r="I5029" s="90"/>
    </row>
    <row r="5030" spans="1:9" ht="9.9499999999999993" customHeight="1" x14ac:dyDescent="0.25">
      <c r="A5030" s="86"/>
      <c r="B5030" s="86"/>
      <c r="C5030" s="86"/>
      <c r="D5030" s="86"/>
      <c r="E5030" s="9"/>
      <c r="F5030" s="9"/>
      <c r="G5030" s="9"/>
      <c r="H5030" s="9"/>
      <c r="I5030" s="9"/>
    </row>
    <row r="5031" spans="1:9" ht="30.95" customHeight="1" x14ac:dyDescent="0.25">
      <c r="A5031" s="88" t="s">
        <v>2792</v>
      </c>
      <c r="B5031" s="88"/>
      <c r="C5031" s="88"/>
      <c r="D5031" s="88"/>
      <c r="E5031" s="88"/>
      <c r="F5031" s="88"/>
      <c r="G5031" s="88"/>
      <c r="H5031" s="88"/>
      <c r="I5031" s="88"/>
    </row>
    <row r="5032" spans="1:9" ht="15" customHeight="1" x14ac:dyDescent="0.25">
      <c r="A5032" s="89"/>
      <c r="B5032" s="89"/>
      <c r="C5032" s="14" t="s">
        <v>2076</v>
      </c>
      <c r="D5032" s="14" t="s">
        <v>2079</v>
      </c>
      <c r="E5032" s="14" t="s">
        <v>2058</v>
      </c>
      <c r="F5032" s="14" t="s">
        <v>2059</v>
      </c>
      <c r="G5032" s="9"/>
      <c r="H5032" s="9"/>
      <c r="I5032" s="9"/>
    </row>
    <row r="5033" spans="1:9" ht="27" customHeight="1" x14ac:dyDescent="0.25">
      <c r="A5033" s="15" t="s">
        <v>2083</v>
      </c>
      <c r="B5033" s="16" t="s">
        <v>2084</v>
      </c>
      <c r="C5033" s="17">
        <v>4.3</v>
      </c>
      <c r="D5033" s="17">
        <v>0.1</v>
      </c>
      <c r="E5033" s="17">
        <v>3</v>
      </c>
      <c r="F5033" s="18">
        <v>1.29</v>
      </c>
      <c r="G5033" s="9"/>
      <c r="H5033" s="9"/>
      <c r="I5033" s="9"/>
    </row>
    <row r="5034" spans="1:9" ht="15" customHeight="1" x14ac:dyDescent="0.25">
      <c r="A5034" s="19"/>
      <c r="B5034" s="20"/>
      <c r="C5034" s="21"/>
      <c r="D5034" s="21"/>
      <c r="E5034" s="21"/>
      <c r="F5034" s="22">
        <v>1.29</v>
      </c>
      <c r="G5034" s="9"/>
      <c r="H5034" s="9"/>
      <c r="I5034" s="9"/>
    </row>
    <row r="5035" spans="1:9" ht="9.9499999999999993" customHeight="1" x14ac:dyDescent="0.25">
      <c r="A5035" s="86"/>
      <c r="B5035" s="86"/>
      <c r="C5035" s="86"/>
      <c r="D5035" s="9"/>
      <c r="E5035" s="9"/>
      <c r="F5035" s="9"/>
      <c r="G5035" s="9"/>
      <c r="H5035" s="9"/>
      <c r="I5035" s="9"/>
    </row>
    <row r="5036" spans="1:9" ht="12" customHeight="1" x14ac:dyDescent="0.25">
      <c r="A5036" s="9"/>
      <c r="B5036" s="9"/>
      <c r="C5036" s="9"/>
      <c r="D5036" s="90" t="s">
        <v>4337</v>
      </c>
      <c r="E5036" s="90"/>
      <c r="F5036" s="90"/>
      <c r="G5036" s="90"/>
      <c r="H5036" s="90"/>
      <c r="I5036" s="90"/>
    </row>
    <row r="5037" spans="1:9" ht="9.9499999999999993" customHeight="1" x14ac:dyDescent="0.25">
      <c r="A5037" s="86"/>
      <c r="B5037" s="86"/>
      <c r="C5037" s="86"/>
      <c r="D5037" s="86"/>
      <c r="E5037" s="9"/>
      <c r="F5037" s="9"/>
      <c r="G5037" s="9"/>
      <c r="H5037" s="9"/>
      <c r="I5037" s="9"/>
    </row>
    <row r="5038" spans="1:9" ht="42.95" customHeight="1" x14ac:dyDescent="0.25">
      <c r="A5038" s="88" t="s">
        <v>2793</v>
      </c>
      <c r="B5038" s="88"/>
      <c r="C5038" s="88"/>
      <c r="D5038" s="88"/>
      <c r="E5038" s="88"/>
      <c r="F5038" s="88"/>
      <c r="G5038" s="88"/>
      <c r="H5038" s="88"/>
      <c r="I5038" s="88"/>
    </row>
    <row r="5039" spans="1:9" ht="15" customHeight="1" x14ac:dyDescent="0.25">
      <c r="A5039" s="89"/>
      <c r="B5039" s="89"/>
      <c r="C5039" s="14" t="s">
        <v>2076</v>
      </c>
      <c r="D5039" s="14" t="s">
        <v>2056</v>
      </c>
      <c r="E5039" s="14" t="s">
        <v>2058</v>
      </c>
      <c r="F5039" s="14" t="s">
        <v>2086</v>
      </c>
      <c r="G5039" s="14" t="s">
        <v>2059</v>
      </c>
      <c r="H5039" s="9"/>
      <c r="I5039" s="9"/>
    </row>
    <row r="5040" spans="1:9" ht="18.95" customHeight="1" x14ac:dyDescent="0.25">
      <c r="A5040" s="15" t="s">
        <v>2087</v>
      </c>
      <c r="B5040" s="16" t="s">
        <v>2088</v>
      </c>
      <c r="C5040" s="17">
        <v>4490.7700000000004</v>
      </c>
      <c r="D5040" s="17">
        <v>0.1</v>
      </c>
      <c r="E5040" s="17">
        <v>1</v>
      </c>
      <c r="F5040" s="17">
        <v>1.5</v>
      </c>
      <c r="G5040" s="18">
        <v>673.62</v>
      </c>
      <c r="H5040" s="9"/>
      <c r="I5040" s="9"/>
    </row>
    <row r="5041" spans="1:9" ht="18.95" customHeight="1" x14ac:dyDescent="0.25">
      <c r="A5041" s="15" t="s">
        <v>2089</v>
      </c>
      <c r="B5041" s="16" t="s">
        <v>2088</v>
      </c>
      <c r="C5041" s="17">
        <v>909.94</v>
      </c>
      <c r="D5041" s="17">
        <v>0.1</v>
      </c>
      <c r="E5041" s="17">
        <v>1</v>
      </c>
      <c r="F5041" s="17">
        <v>1.5</v>
      </c>
      <c r="G5041" s="18">
        <v>136.49</v>
      </c>
      <c r="H5041" s="9"/>
      <c r="I5041" s="9"/>
    </row>
    <row r="5042" spans="1:9" ht="27" customHeight="1" x14ac:dyDescent="0.25">
      <c r="A5042" s="15" t="s">
        <v>2090</v>
      </c>
      <c r="B5042" s="16" t="s">
        <v>2088</v>
      </c>
      <c r="C5042" s="17">
        <v>4.5999999999999996</v>
      </c>
      <c r="D5042" s="17">
        <v>0.1</v>
      </c>
      <c r="E5042" s="17">
        <v>3</v>
      </c>
      <c r="F5042" s="17">
        <v>1.5</v>
      </c>
      <c r="G5042" s="18">
        <v>2.0699999999999998</v>
      </c>
      <c r="H5042" s="9"/>
      <c r="I5042" s="9"/>
    </row>
    <row r="5043" spans="1:9" ht="15" customHeight="1" x14ac:dyDescent="0.25">
      <c r="A5043" s="19"/>
      <c r="B5043" s="20"/>
      <c r="C5043" s="21"/>
      <c r="D5043" s="21"/>
      <c r="E5043" s="21"/>
      <c r="F5043" s="21"/>
      <c r="G5043" s="22">
        <v>812.18</v>
      </c>
      <c r="H5043" s="9"/>
      <c r="I5043" s="9"/>
    </row>
    <row r="5044" spans="1:9" ht="9.9499999999999993" customHeight="1" x14ac:dyDescent="0.25">
      <c r="A5044" s="86"/>
      <c r="B5044" s="86"/>
      <c r="C5044" s="86"/>
      <c r="D5044" s="9"/>
      <c r="E5044" s="9"/>
      <c r="F5044" s="9"/>
      <c r="G5044" s="9"/>
      <c r="H5044" s="9"/>
      <c r="I5044" s="9"/>
    </row>
    <row r="5045" spans="1:9" ht="12" customHeight="1" x14ac:dyDescent="0.25">
      <c r="A5045" s="9"/>
      <c r="B5045" s="9"/>
      <c r="C5045" s="9"/>
      <c r="D5045" s="90" t="s">
        <v>4638</v>
      </c>
      <c r="E5045" s="90"/>
      <c r="F5045" s="90"/>
      <c r="G5045" s="90"/>
      <c r="H5045" s="90"/>
      <c r="I5045" s="90"/>
    </row>
    <row r="5046" spans="1:9" ht="9.9499999999999993" customHeight="1" x14ac:dyDescent="0.25">
      <c r="A5046" s="86"/>
      <c r="B5046" s="86"/>
      <c r="C5046" s="86"/>
      <c r="D5046" s="86"/>
      <c r="E5046" s="9"/>
      <c r="F5046" s="9"/>
      <c r="G5046" s="9"/>
      <c r="H5046" s="9"/>
      <c r="I5046" s="9"/>
    </row>
    <row r="5047" spans="1:9" ht="30.95" customHeight="1" x14ac:dyDescent="0.25">
      <c r="A5047" s="88" t="s">
        <v>2794</v>
      </c>
      <c r="B5047" s="88"/>
      <c r="C5047" s="88"/>
      <c r="D5047" s="88"/>
      <c r="E5047" s="88"/>
      <c r="F5047" s="88"/>
      <c r="G5047" s="88"/>
      <c r="H5047" s="88"/>
      <c r="I5047" s="88"/>
    </row>
    <row r="5048" spans="1:9" ht="15" customHeight="1" x14ac:dyDescent="0.25">
      <c r="A5048" s="89"/>
      <c r="B5048" s="89"/>
      <c r="C5048" s="14" t="s">
        <v>2076</v>
      </c>
      <c r="D5048" s="14" t="s">
        <v>2056</v>
      </c>
      <c r="E5048" s="14" t="s">
        <v>2058</v>
      </c>
      <c r="F5048" s="14" t="s">
        <v>2092</v>
      </c>
      <c r="G5048" s="14" t="s">
        <v>2086</v>
      </c>
      <c r="H5048" s="14" t="s">
        <v>2059</v>
      </c>
      <c r="I5048" s="9"/>
    </row>
    <row r="5049" spans="1:9" ht="18.95" customHeight="1" x14ac:dyDescent="0.25">
      <c r="A5049" s="15" t="s">
        <v>2087</v>
      </c>
      <c r="B5049" s="16" t="s">
        <v>2186</v>
      </c>
      <c r="C5049" s="17">
        <v>4490.7700000000004</v>
      </c>
      <c r="D5049" s="17">
        <v>0.1</v>
      </c>
      <c r="E5049" s="17">
        <v>1</v>
      </c>
      <c r="F5049" s="17">
        <v>30</v>
      </c>
      <c r="G5049" s="17">
        <v>1.5</v>
      </c>
      <c r="H5049" s="18">
        <v>20208.47</v>
      </c>
      <c r="I5049" s="9"/>
    </row>
    <row r="5050" spans="1:9" ht="18.95" customHeight="1" x14ac:dyDescent="0.25">
      <c r="A5050" s="15" t="s">
        <v>2089</v>
      </c>
      <c r="B5050" s="16" t="s">
        <v>2186</v>
      </c>
      <c r="C5050" s="17">
        <v>909.94</v>
      </c>
      <c r="D5050" s="17">
        <v>0.05</v>
      </c>
      <c r="E5050" s="17">
        <v>1</v>
      </c>
      <c r="F5050" s="17">
        <v>30</v>
      </c>
      <c r="G5050" s="17">
        <v>1.5</v>
      </c>
      <c r="H5050" s="18">
        <v>2047.37</v>
      </c>
      <c r="I5050" s="9"/>
    </row>
    <row r="5051" spans="1:9" ht="27" customHeight="1" x14ac:dyDescent="0.25">
      <c r="A5051" s="15" t="s">
        <v>2090</v>
      </c>
      <c r="B5051" s="16" t="s">
        <v>2186</v>
      </c>
      <c r="C5051" s="17">
        <v>4.5999999999999996</v>
      </c>
      <c r="D5051" s="17">
        <v>0.1</v>
      </c>
      <c r="E5051" s="17">
        <v>3</v>
      </c>
      <c r="F5051" s="17">
        <v>30</v>
      </c>
      <c r="G5051" s="17">
        <v>1.5</v>
      </c>
      <c r="H5051" s="18">
        <v>62.1</v>
      </c>
      <c r="I5051" s="9"/>
    </row>
    <row r="5052" spans="1:9" ht="15" customHeight="1" x14ac:dyDescent="0.25">
      <c r="A5052" s="19"/>
      <c r="B5052" s="20"/>
      <c r="C5052" s="21"/>
      <c r="D5052" s="21"/>
      <c r="E5052" s="21"/>
      <c r="F5052" s="21"/>
      <c r="G5052" s="21"/>
      <c r="H5052" s="22">
        <v>22317.94</v>
      </c>
      <c r="I5052" s="9"/>
    </row>
    <row r="5053" spans="1:9" ht="9.9499999999999993" customHeight="1" x14ac:dyDescent="0.25">
      <c r="A5053" s="86"/>
      <c r="B5053" s="86"/>
      <c r="C5053" s="86"/>
      <c r="D5053" s="9"/>
      <c r="E5053" s="9"/>
      <c r="F5053" s="9"/>
      <c r="G5053" s="9"/>
      <c r="H5053" s="9"/>
      <c r="I5053" s="9"/>
    </row>
    <row r="5054" spans="1:9" ht="12" customHeight="1" x14ac:dyDescent="0.25">
      <c r="A5054" s="9"/>
      <c r="B5054" s="9"/>
      <c r="C5054" s="9"/>
      <c r="D5054" s="90" t="s">
        <v>4639</v>
      </c>
      <c r="E5054" s="90"/>
      <c r="F5054" s="90"/>
      <c r="G5054" s="90"/>
      <c r="H5054" s="90"/>
      <c r="I5054" s="90"/>
    </row>
    <row r="5055" spans="1:9" ht="9.9499999999999993" customHeight="1" x14ac:dyDescent="0.25">
      <c r="A5055" s="86"/>
      <c r="B5055" s="86"/>
      <c r="C5055" s="86"/>
      <c r="D5055" s="86"/>
      <c r="E5055" s="9"/>
      <c r="F5055" s="9"/>
      <c r="G5055" s="9"/>
      <c r="H5055" s="9"/>
      <c r="I5055" s="9"/>
    </row>
    <row r="5056" spans="1:9" ht="42.95" customHeight="1" x14ac:dyDescent="0.25">
      <c r="A5056" s="88" t="s">
        <v>2795</v>
      </c>
      <c r="B5056" s="88"/>
      <c r="C5056" s="88"/>
      <c r="D5056" s="88"/>
      <c r="E5056" s="88"/>
      <c r="F5056" s="88"/>
      <c r="G5056" s="88"/>
      <c r="H5056" s="88"/>
      <c r="I5056" s="88"/>
    </row>
    <row r="5057" spans="1:9" ht="15" customHeight="1" x14ac:dyDescent="0.25">
      <c r="A5057" s="89"/>
      <c r="B5057" s="89"/>
      <c r="C5057" s="14" t="s">
        <v>2076</v>
      </c>
      <c r="D5057" s="14" t="s">
        <v>2056</v>
      </c>
      <c r="E5057" s="14" t="s">
        <v>2058</v>
      </c>
      <c r="F5057" s="14" t="s">
        <v>2092</v>
      </c>
      <c r="G5057" s="14" t="s">
        <v>2086</v>
      </c>
      <c r="H5057" s="14" t="s">
        <v>2059</v>
      </c>
      <c r="I5057" s="9"/>
    </row>
    <row r="5058" spans="1:9" ht="18.95" customHeight="1" x14ac:dyDescent="0.25">
      <c r="A5058" s="15" t="s">
        <v>2087</v>
      </c>
      <c r="B5058" s="16" t="s">
        <v>2186</v>
      </c>
      <c r="C5058" s="17">
        <v>4490.7700000000004</v>
      </c>
      <c r="D5058" s="17">
        <v>0.1</v>
      </c>
      <c r="E5058" s="17">
        <v>1</v>
      </c>
      <c r="F5058" s="17">
        <v>12</v>
      </c>
      <c r="G5058" s="17">
        <v>1.5</v>
      </c>
      <c r="H5058" s="18">
        <v>8083.39</v>
      </c>
      <c r="I5058" s="9"/>
    </row>
    <row r="5059" spans="1:9" ht="18.95" customHeight="1" x14ac:dyDescent="0.25">
      <c r="A5059" s="15" t="s">
        <v>2089</v>
      </c>
      <c r="B5059" s="16" t="s">
        <v>2186</v>
      </c>
      <c r="C5059" s="17">
        <v>909.94</v>
      </c>
      <c r="D5059" s="17">
        <v>0.1</v>
      </c>
      <c r="E5059" s="17">
        <v>1</v>
      </c>
      <c r="F5059" s="17">
        <v>12</v>
      </c>
      <c r="G5059" s="17">
        <v>1.5</v>
      </c>
      <c r="H5059" s="18">
        <v>1637.89</v>
      </c>
      <c r="I5059" s="9"/>
    </row>
    <row r="5060" spans="1:9" ht="27" customHeight="1" x14ac:dyDescent="0.25">
      <c r="A5060" s="15" t="s">
        <v>2090</v>
      </c>
      <c r="B5060" s="16" t="s">
        <v>2186</v>
      </c>
      <c r="C5060" s="17">
        <v>4.5999999999999996</v>
      </c>
      <c r="D5060" s="17">
        <v>0.1</v>
      </c>
      <c r="E5060" s="17">
        <v>3</v>
      </c>
      <c r="F5060" s="17">
        <v>12</v>
      </c>
      <c r="G5060" s="17">
        <v>1.5</v>
      </c>
      <c r="H5060" s="18">
        <v>24.84</v>
      </c>
      <c r="I5060" s="9"/>
    </row>
    <row r="5061" spans="1:9" ht="15" customHeight="1" x14ac:dyDescent="0.25">
      <c r="A5061" s="19"/>
      <c r="B5061" s="20"/>
      <c r="C5061" s="21"/>
      <c r="D5061" s="21"/>
      <c r="E5061" s="21"/>
      <c r="F5061" s="21"/>
      <c r="G5061" s="21"/>
      <c r="H5061" s="22">
        <v>9746.1200000000008</v>
      </c>
      <c r="I5061" s="9"/>
    </row>
    <row r="5062" spans="1:9" ht="9.9499999999999993" customHeight="1" x14ac:dyDescent="0.25">
      <c r="A5062" s="86"/>
      <c r="B5062" s="86"/>
      <c r="C5062" s="86"/>
      <c r="D5062" s="9"/>
      <c r="E5062" s="9"/>
      <c r="F5062" s="9"/>
      <c r="G5062" s="9"/>
      <c r="H5062" s="9"/>
      <c r="I5062" s="9"/>
    </row>
    <row r="5063" spans="1:9" ht="12" customHeight="1" x14ac:dyDescent="0.25">
      <c r="A5063" s="9"/>
      <c r="B5063" s="9"/>
      <c r="C5063" s="9"/>
      <c r="D5063" s="90" t="s">
        <v>4640</v>
      </c>
      <c r="E5063" s="90"/>
      <c r="F5063" s="90"/>
      <c r="G5063" s="90"/>
      <c r="H5063" s="90"/>
      <c r="I5063" s="90"/>
    </row>
    <row r="5064" spans="1:9" ht="9.9499999999999993" customHeight="1" x14ac:dyDescent="0.25">
      <c r="A5064" s="86"/>
      <c r="B5064" s="86"/>
      <c r="C5064" s="86"/>
      <c r="D5064" s="86"/>
      <c r="E5064" s="9"/>
      <c r="F5064" s="9"/>
      <c r="G5064" s="9"/>
      <c r="H5064" s="9"/>
      <c r="I5064" s="9"/>
    </row>
    <row r="5065" spans="1:9" ht="20.100000000000001" customHeight="1" x14ac:dyDescent="0.25">
      <c r="A5065" s="88" t="s">
        <v>2796</v>
      </c>
      <c r="B5065" s="88"/>
      <c r="C5065" s="88"/>
      <c r="D5065" s="88"/>
      <c r="E5065" s="88"/>
      <c r="F5065" s="88"/>
      <c r="G5065" s="88"/>
      <c r="H5065" s="88"/>
      <c r="I5065" s="88"/>
    </row>
    <row r="5066" spans="1:9" ht="15" customHeight="1" x14ac:dyDescent="0.25">
      <c r="A5066" s="89"/>
      <c r="B5066" s="89"/>
      <c r="C5066" s="14" t="s">
        <v>2076</v>
      </c>
      <c r="D5066" s="14" t="s">
        <v>2056</v>
      </c>
      <c r="E5066" s="14" t="s">
        <v>2086</v>
      </c>
      <c r="F5066" s="14" t="s">
        <v>2059</v>
      </c>
      <c r="G5066" s="9"/>
      <c r="H5066" s="9"/>
      <c r="I5066" s="9"/>
    </row>
    <row r="5067" spans="1:9" ht="18.95" customHeight="1" x14ac:dyDescent="0.25">
      <c r="A5067" s="15" t="s">
        <v>2096</v>
      </c>
      <c r="B5067" s="16" t="s">
        <v>2097</v>
      </c>
      <c r="C5067" s="17">
        <v>4490.7700000000004</v>
      </c>
      <c r="D5067" s="17">
        <v>0.1</v>
      </c>
      <c r="E5067" s="17">
        <v>1.5</v>
      </c>
      <c r="F5067" s="18">
        <v>673.62</v>
      </c>
      <c r="G5067" s="9"/>
      <c r="H5067" s="9"/>
      <c r="I5067" s="9"/>
    </row>
    <row r="5068" spans="1:9" ht="15" customHeight="1" x14ac:dyDescent="0.25">
      <c r="A5068" s="19"/>
      <c r="B5068" s="20"/>
      <c r="C5068" s="21"/>
      <c r="D5068" s="21"/>
      <c r="E5068" s="21"/>
      <c r="F5068" s="22">
        <v>673.62</v>
      </c>
      <c r="G5068" s="9"/>
      <c r="H5068" s="9"/>
      <c r="I5068" s="9"/>
    </row>
    <row r="5069" spans="1:9" ht="9.9499999999999993" customHeight="1" x14ac:dyDescent="0.25">
      <c r="A5069" s="86"/>
      <c r="B5069" s="86"/>
      <c r="C5069" s="86"/>
      <c r="D5069" s="9"/>
      <c r="E5069" s="9"/>
      <c r="F5069" s="9"/>
      <c r="G5069" s="9"/>
      <c r="H5069" s="9"/>
      <c r="I5069" s="9"/>
    </row>
    <row r="5070" spans="1:9" ht="12" customHeight="1" x14ac:dyDescent="0.25">
      <c r="A5070" s="9"/>
      <c r="B5070" s="9"/>
      <c r="C5070" s="9"/>
      <c r="D5070" s="90" t="s">
        <v>4641</v>
      </c>
      <c r="E5070" s="90"/>
      <c r="F5070" s="90"/>
      <c r="G5070" s="90"/>
      <c r="H5070" s="90"/>
      <c r="I5070" s="90"/>
    </row>
    <row r="5071" spans="1:9" ht="9.9499999999999993" customHeight="1" x14ac:dyDescent="0.25">
      <c r="A5071" s="86"/>
      <c r="B5071" s="86"/>
      <c r="C5071" s="86"/>
      <c r="D5071" s="86"/>
      <c r="E5071" s="9"/>
      <c r="F5071" s="9"/>
      <c r="G5071" s="9"/>
      <c r="H5071" s="9"/>
      <c r="I5071" s="9"/>
    </row>
    <row r="5072" spans="1:9" ht="30.95" customHeight="1" x14ac:dyDescent="0.25">
      <c r="A5072" s="88" t="s">
        <v>2797</v>
      </c>
      <c r="B5072" s="88"/>
      <c r="C5072" s="88"/>
      <c r="D5072" s="88"/>
      <c r="E5072" s="88"/>
      <c r="F5072" s="88"/>
      <c r="G5072" s="88"/>
      <c r="H5072" s="88"/>
      <c r="I5072" s="88"/>
    </row>
    <row r="5073" spans="1:9" ht="15" customHeight="1" x14ac:dyDescent="0.25">
      <c r="A5073" s="89"/>
      <c r="B5073" s="89"/>
      <c r="C5073" s="14" t="s">
        <v>2076</v>
      </c>
      <c r="D5073" s="14" t="s">
        <v>2079</v>
      </c>
      <c r="E5073" s="14" t="s">
        <v>2092</v>
      </c>
      <c r="F5073" s="14" t="s">
        <v>2086</v>
      </c>
      <c r="G5073" s="14" t="s">
        <v>2059</v>
      </c>
      <c r="H5073" s="9"/>
      <c r="I5073" s="9"/>
    </row>
    <row r="5074" spans="1:9" ht="27" customHeight="1" x14ac:dyDescent="0.25">
      <c r="A5074" s="15" t="s">
        <v>2099</v>
      </c>
      <c r="B5074" s="16" t="s">
        <v>2100</v>
      </c>
      <c r="C5074" s="17">
        <v>634.44000000000005</v>
      </c>
      <c r="D5074" s="17">
        <v>0.1</v>
      </c>
      <c r="E5074" s="17">
        <v>29.7</v>
      </c>
      <c r="F5074" s="17">
        <v>1.5</v>
      </c>
      <c r="G5074" s="18">
        <v>2826.43</v>
      </c>
      <c r="H5074" s="9"/>
      <c r="I5074" s="9"/>
    </row>
    <row r="5075" spans="1:9" ht="15" customHeight="1" x14ac:dyDescent="0.25">
      <c r="A5075" s="19"/>
      <c r="B5075" s="20"/>
      <c r="C5075" s="21"/>
      <c r="D5075" s="21"/>
      <c r="E5075" s="21"/>
      <c r="F5075" s="21"/>
      <c r="G5075" s="22">
        <v>2826.43</v>
      </c>
      <c r="H5075" s="9"/>
      <c r="I5075" s="9"/>
    </row>
    <row r="5076" spans="1:9" ht="9.9499999999999993" customHeight="1" x14ac:dyDescent="0.25">
      <c r="A5076" s="86"/>
      <c r="B5076" s="86"/>
      <c r="C5076" s="86"/>
      <c r="D5076" s="9"/>
      <c r="E5076" s="9"/>
      <c r="F5076" s="9"/>
      <c r="G5076" s="9"/>
      <c r="H5076" s="9"/>
      <c r="I5076" s="9"/>
    </row>
    <row r="5077" spans="1:9" ht="12" customHeight="1" x14ac:dyDescent="0.25">
      <c r="A5077" s="9"/>
      <c r="B5077" s="9"/>
      <c r="C5077" s="9"/>
      <c r="D5077" s="90" t="s">
        <v>4642</v>
      </c>
      <c r="E5077" s="90"/>
      <c r="F5077" s="90"/>
      <c r="G5077" s="90"/>
      <c r="H5077" s="90"/>
      <c r="I5077" s="90"/>
    </row>
    <row r="5078" spans="1:9" ht="9.9499999999999993" customHeight="1" x14ac:dyDescent="0.25">
      <c r="A5078" s="86"/>
      <c r="B5078" s="86"/>
      <c r="C5078" s="86"/>
      <c r="D5078" s="86"/>
      <c r="E5078" s="9"/>
      <c r="F5078" s="9"/>
      <c r="G5078" s="9"/>
      <c r="H5078" s="9"/>
      <c r="I5078" s="9"/>
    </row>
    <row r="5079" spans="1:9" ht="30.95" customHeight="1" x14ac:dyDescent="0.25">
      <c r="A5079" s="88" t="s">
        <v>2798</v>
      </c>
      <c r="B5079" s="88"/>
      <c r="C5079" s="88"/>
      <c r="D5079" s="88"/>
      <c r="E5079" s="88"/>
      <c r="F5079" s="88"/>
      <c r="G5079" s="88"/>
      <c r="H5079" s="88"/>
      <c r="I5079" s="88"/>
    </row>
    <row r="5080" spans="1:9" ht="15" customHeight="1" x14ac:dyDescent="0.25">
      <c r="A5080" s="89"/>
      <c r="B5080" s="89"/>
      <c r="C5080" s="14" t="s">
        <v>2076</v>
      </c>
      <c r="D5080" s="14" t="s">
        <v>2079</v>
      </c>
      <c r="E5080" s="14" t="s">
        <v>2059</v>
      </c>
      <c r="F5080" s="9"/>
      <c r="G5080" s="9"/>
      <c r="H5080" s="9"/>
      <c r="I5080" s="9"/>
    </row>
    <row r="5081" spans="1:9" ht="18.95" customHeight="1" x14ac:dyDescent="0.25">
      <c r="A5081" s="15" t="s">
        <v>2080</v>
      </c>
      <c r="B5081" s="16" t="s">
        <v>2081</v>
      </c>
      <c r="C5081" s="17">
        <v>909.94</v>
      </c>
      <c r="D5081" s="17">
        <v>0.1</v>
      </c>
      <c r="E5081" s="18">
        <v>90.99</v>
      </c>
      <c r="F5081" s="9"/>
      <c r="G5081" s="9"/>
      <c r="H5081" s="9"/>
      <c r="I5081" s="9"/>
    </row>
    <row r="5082" spans="1:9" ht="15" customHeight="1" x14ac:dyDescent="0.25">
      <c r="A5082" s="19"/>
      <c r="B5082" s="20"/>
      <c r="C5082" s="21"/>
      <c r="D5082" s="21"/>
      <c r="E5082" s="22">
        <v>90.99</v>
      </c>
      <c r="F5082" s="9"/>
      <c r="G5082" s="9"/>
      <c r="H5082" s="9"/>
      <c r="I5082" s="9"/>
    </row>
    <row r="5083" spans="1:9" ht="9.9499999999999993" customHeight="1" x14ac:dyDescent="0.25">
      <c r="A5083" s="86"/>
      <c r="B5083" s="86"/>
      <c r="C5083" s="86"/>
      <c r="D5083" s="9"/>
      <c r="E5083" s="9"/>
      <c r="F5083" s="9"/>
      <c r="G5083" s="9"/>
      <c r="H5083" s="9"/>
      <c r="I5083" s="9"/>
    </row>
    <row r="5084" spans="1:9" ht="12" customHeight="1" x14ac:dyDescent="0.25">
      <c r="A5084" s="9"/>
      <c r="B5084" s="9"/>
      <c r="C5084" s="9"/>
      <c r="D5084" s="90" t="s">
        <v>4637</v>
      </c>
      <c r="E5084" s="90"/>
      <c r="F5084" s="90"/>
      <c r="G5084" s="90"/>
      <c r="H5084" s="90"/>
      <c r="I5084" s="90"/>
    </row>
    <row r="5085" spans="1:9" ht="9.9499999999999993" customHeight="1" x14ac:dyDescent="0.25">
      <c r="A5085" s="86"/>
      <c r="B5085" s="86"/>
      <c r="C5085" s="86"/>
      <c r="D5085" s="86"/>
      <c r="E5085" s="9"/>
      <c r="F5085" s="9"/>
      <c r="G5085" s="9"/>
      <c r="H5085" s="9"/>
      <c r="I5085" s="9"/>
    </row>
    <row r="5086" spans="1:9" ht="30.95" customHeight="1" x14ac:dyDescent="0.25">
      <c r="A5086" s="88" t="s">
        <v>2799</v>
      </c>
      <c r="B5086" s="88"/>
      <c r="C5086" s="88"/>
      <c r="D5086" s="88"/>
      <c r="E5086" s="88"/>
      <c r="F5086" s="88"/>
      <c r="G5086" s="88"/>
      <c r="H5086" s="88"/>
      <c r="I5086" s="88"/>
    </row>
    <row r="5087" spans="1:9" ht="15" customHeight="1" x14ac:dyDescent="0.25">
      <c r="A5087" s="89"/>
      <c r="B5087" s="89"/>
      <c r="C5087" s="14" t="s">
        <v>2076</v>
      </c>
      <c r="D5087" s="14" t="s">
        <v>2059</v>
      </c>
      <c r="E5087" s="9"/>
      <c r="F5087" s="9"/>
      <c r="G5087" s="9"/>
      <c r="H5087" s="9"/>
      <c r="I5087" s="9"/>
    </row>
    <row r="5088" spans="1:9" ht="18.95" customHeight="1" x14ac:dyDescent="0.25">
      <c r="A5088" s="15" t="s">
        <v>2170</v>
      </c>
      <c r="B5088" s="16" t="s">
        <v>2076</v>
      </c>
      <c r="C5088" s="17">
        <v>909.94</v>
      </c>
      <c r="D5088" s="18">
        <v>909.94</v>
      </c>
      <c r="E5088" s="9"/>
      <c r="F5088" s="9"/>
      <c r="G5088" s="9"/>
      <c r="H5088" s="9"/>
      <c r="I5088" s="9"/>
    </row>
    <row r="5089" spans="1:9" ht="15" customHeight="1" x14ac:dyDescent="0.25">
      <c r="A5089" s="19"/>
      <c r="B5089" s="20"/>
      <c r="C5089" s="21"/>
      <c r="D5089" s="22">
        <v>909.94</v>
      </c>
      <c r="E5089" s="9"/>
      <c r="F5089" s="9"/>
      <c r="G5089" s="9"/>
      <c r="H5089" s="9"/>
      <c r="I5089" s="9"/>
    </row>
    <row r="5090" spans="1:9" ht="9.9499999999999993" customHeight="1" x14ac:dyDescent="0.25">
      <c r="A5090" s="86"/>
      <c r="B5090" s="86"/>
      <c r="C5090" s="86"/>
      <c r="D5090" s="9"/>
      <c r="E5090" s="9"/>
      <c r="F5090" s="9"/>
      <c r="G5090" s="9"/>
      <c r="H5090" s="9"/>
      <c r="I5090" s="9"/>
    </row>
    <row r="5091" spans="1:9" ht="12" customHeight="1" x14ac:dyDescent="0.25">
      <c r="A5091" s="9"/>
      <c r="B5091" s="9"/>
      <c r="C5091" s="9"/>
      <c r="D5091" s="90" t="s">
        <v>4635</v>
      </c>
      <c r="E5091" s="90"/>
      <c r="F5091" s="90"/>
      <c r="G5091" s="90"/>
      <c r="H5091" s="90"/>
      <c r="I5091" s="90"/>
    </row>
    <row r="5092" spans="1:9" ht="9.9499999999999993" customHeight="1" x14ac:dyDescent="0.25">
      <c r="A5092" s="86"/>
      <c r="B5092" s="86"/>
      <c r="C5092" s="86"/>
      <c r="D5092" s="86"/>
      <c r="E5092" s="9"/>
      <c r="F5092" s="9"/>
      <c r="G5092" s="9"/>
      <c r="H5092" s="9"/>
      <c r="I5092" s="9"/>
    </row>
    <row r="5093" spans="1:9" ht="42.95" customHeight="1" x14ac:dyDescent="0.25">
      <c r="A5093" s="88" t="s">
        <v>2800</v>
      </c>
      <c r="B5093" s="88"/>
      <c r="C5093" s="88"/>
      <c r="D5093" s="88"/>
      <c r="E5093" s="88"/>
      <c r="F5093" s="88"/>
      <c r="G5093" s="88"/>
      <c r="H5093" s="88"/>
      <c r="I5093" s="88"/>
    </row>
    <row r="5094" spans="1:9" ht="15" customHeight="1" x14ac:dyDescent="0.25">
      <c r="A5094" s="89"/>
      <c r="B5094" s="89"/>
      <c r="C5094" s="14" t="s">
        <v>2069</v>
      </c>
      <c r="D5094" s="14" t="s">
        <v>2058</v>
      </c>
      <c r="E5094" s="14" t="s">
        <v>2059</v>
      </c>
      <c r="F5094" s="9"/>
      <c r="G5094" s="9"/>
      <c r="H5094" s="9"/>
      <c r="I5094" s="9"/>
    </row>
    <row r="5095" spans="1:9" ht="12.95" customHeight="1" x14ac:dyDescent="0.25">
      <c r="A5095" s="15"/>
      <c r="B5095" s="16" t="s">
        <v>2104</v>
      </c>
      <c r="C5095" s="17">
        <v>638</v>
      </c>
      <c r="D5095" s="17">
        <v>1</v>
      </c>
      <c r="E5095" s="18">
        <v>638</v>
      </c>
      <c r="F5095" s="9"/>
      <c r="G5095" s="9"/>
      <c r="H5095" s="9"/>
      <c r="I5095" s="9"/>
    </row>
    <row r="5096" spans="1:9" ht="15" customHeight="1" x14ac:dyDescent="0.25">
      <c r="A5096" s="19"/>
      <c r="B5096" s="20"/>
      <c r="C5096" s="21"/>
      <c r="D5096" s="21"/>
      <c r="E5096" s="22">
        <v>638</v>
      </c>
      <c r="F5096" s="9"/>
      <c r="G5096" s="9"/>
      <c r="H5096" s="9"/>
      <c r="I5096" s="9"/>
    </row>
    <row r="5097" spans="1:9" ht="9.9499999999999993" customHeight="1" x14ac:dyDescent="0.25">
      <c r="A5097" s="86"/>
      <c r="B5097" s="86"/>
      <c r="C5097" s="86"/>
      <c r="D5097" s="9"/>
      <c r="E5097" s="9"/>
      <c r="F5097" s="9"/>
      <c r="G5097" s="9"/>
      <c r="H5097" s="9"/>
      <c r="I5097" s="9"/>
    </row>
    <row r="5098" spans="1:9" ht="12" customHeight="1" x14ac:dyDescent="0.25">
      <c r="A5098" s="9"/>
      <c r="B5098" s="9"/>
      <c r="C5098" s="9"/>
      <c r="D5098" s="90" t="s">
        <v>4643</v>
      </c>
      <c r="E5098" s="90"/>
      <c r="F5098" s="90"/>
      <c r="G5098" s="90"/>
      <c r="H5098" s="90"/>
      <c r="I5098" s="90"/>
    </row>
    <row r="5099" spans="1:9" ht="9.9499999999999993" customHeight="1" x14ac:dyDescent="0.25">
      <c r="A5099" s="86"/>
      <c r="B5099" s="86"/>
      <c r="C5099" s="86"/>
      <c r="D5099" s="86"/>
      <c r="E5099" s="9"/>
      <c r="F5099" s="9"/>
      <c r="G5099" s="9"/>
      <c r="H5099" s="9"/>
      <c r="I5099" s="9"/>
    </row>
    <row r="5100" spans="1:9" ht="30.95" customHeight="1" x14ac:dyDescent="0.25">
      <c r="A5100" s="88" t="s">
        <v>2801</v>
      </c>
      <c r="B5100" s="88"/>
      <c r="C5100" s="88"/>
      <c r="D5100" s="88"/>
      <c r="E5100" s="88"/>
      <c r="F5100" s="88"/>
      <c r="G5100" s="88"/>
      <c r="H5100" s="88"/>
      <c r="I5100" s="88"/>
    </row>
    <row r="5101" spans="1:9" ht="15" customHeight="1" x14ac:dyDescent="0.25">
      <c r="A5101" s="89"/>
      <c r="B5101" s="89"/>
      <c r="C5101" s="14" t="s">
        <v>2069</v>
      </c>
      <c r="D5101" s="14" t="s">
        <v>2058</v>
      </c>
      <c r="E5101" s="14" t="s">
        <v>2059</v>
      </c>
      <c r="F5101" s="9"/>
      <c r="G5101" s="9"/>
      <c r="H5101" s="9"/>
      <c r="I5101" s="9"/>
    </row>
    <row r="5102" spans="1:9" ht="12.95" customHeight="1" x14ac:dyDescent="0.25">
      <c r="A5102" s="15"/>
      <c r="B5102" s="16" t="s">
        <v>2104</v>
      </c>
      <c r="C5102" s="17">
        <v>638</v>
      </c>
      <c r="D5102" s="17">
        <v>1</v>
      </c>
      <c r="E5102" s="18">
        <v>638</v>
      </c>
      <c r="F5102" s="9"/>
      <c r="G5102" s="9"/>
      <c r="H5102" s="9"/>
      <c r="I5102" s="9"/>
    </row>
    <row r="5103" spans="1:9" ht="15" customHeight="1" x14ac:dyDescent="0.25">
      <c r="A5103" s="19"/>
      <c r="B5103" s="20"/>
      <c r="C5103" s="21"/>
      <c r="D5103" s="21"/>
      <c r="E5103" s="22">
        <v>638</v>
      </c>
      <c r="F5103" s="9"/>
      <c r="G5103" s="9"/>
      <c r="H5103" s="9"/>
      <c r="I5103" s="9"/>
    </row>
    <row r="5104" spans="1:9" ht="9.9499999999999993" customHeight="1" x14ac:dyDescent="0.25">
      <c r="A5104" s="86"/>
      <c r="B5104" s="86"/>
      <c r="C5104" s="86"/>
      <c r="D5104" s="9"/>
      <c r="E5104" s="9"/>
      <c r="F5104" s="9"/>
      <c r="G5104" s="9"/>
      <c r="H5104" s="9"/>
      <c r="I5104" s="9"/>
    </row>
    <row r="5105" spans="1:9" ht="12" customHeight="1" x14ac:dyDescent="0.25">
      <c r="A5105" s="9"/>
      <c r="B5105" s="9"/>
      <c r="C5105" s="9"/>
      <c r="D5105" s="90" t="s">
        <v>4643</v>
      </c>
      <c r="E5105" s="90"/>
      <c r="F5105" s="90"/>
      <c r="G5105" s="90"/>
      <c r="H5105" s="90"/>
      <c r="I5105" s="90"/>
    </row>
    <row r="5106" spans="1:9" ht="9.9499999999999993" customHeight="1" x14ac:dyDescent="0.25">
      <c r="A5106" s="86"/>
      <c r="B5106" s="86"/>
      <c r="C5106" s="86"/>
      <c r="D5106" s="86"/>
      <c r="E5106" s="9"/>
      <c r="F5106" s="9"/>
      <c r="G5106" s="9"/>
      <c r="H5106" s="9"/>
      <c r="I5106" s="9"/>
    </row>
    <row r="5107" spans="1:9" ht="42.95" customHeight="1" x14ac:dyDescent="0.25">
      <c r="A5107" s="88" t="s">
        <v>2802</v>
      </c>
      <c r="B5107" s="88"/>
      <c r="C5107" s="88"/>
      <c r="D5107" s="88"/>
      <c r="E5107" s="88"/>
      <c r="F5107" s="88"/>
      <c r="G5107" s="88"/>
      <c r="H5107" s="88"/>
      <c r="I5107" s="88"/>
    </row>
    <row r="5108" spans="1:9" ht="15" customHeight="1" x14ac:dyDescent="0.25">
      <c r="A5108" s="89"/>
      <c r="B5108" s="89"/>
      <c r="C5108" s="14" t="s">
        <v>2058</v>
      </c>
      <c r="D5108" s="14" t="s">
        <v>2059</v>
      </c>
      <c r="E5108" s="9"/>
      <c r="F5108" s="9"/>
      <c r="G5108" s="9"/>
      <c r="H5108" s="9"/>
      <c r="I5108" s="9"/>
    </row>
    <row r="5109" spans="1:9" ht="12.95" customHeight="1" x14ac:dyDescent="0.25">
      <c r="A5109" s="15"/>
      <c r="B5109" s="16" t="s">
        <v>2058</v>
      </c>
      <c r="C5109" s="17">
        <v>3</v>
      </c>
      <c r="D5109" s="18">
        <v>3</v>
      </c>
      <c r="E5109" s="9"/>
      <c r="F5109" s="9"/>
      <c r="G5109" s="9"/>
      <c r="H5109" s="9"/>
      <c r="I5109" s="9"/>
    </row>
    <row r="5110" spans="1:9" ht="15" customHeight="1" x14ac:dyDescent="0.25">
      <c r="A5110" s="19"/>
      <c r="B5110" s="20"/>
      <c r="C5110" s="21"/>
      <c r="D5110" s="22">
        <v>3</v>
      </c>
      <c r="E5110" s="9"/>
      <c r="F5110" s="9"/>
      <c r="G5110" s="9"/>
      <c r="H5110" s="9"/>
      <c r="I5110" s="9"/>
    </row>
    <row r="5111" spans="1:9" ht="9.9499999999999993" customHeight="1" x14ac:dyDescent="0.25">
      <c r="A5111" s="86"/>
      <c r="B5111" s="86"/>
      <c r="C5111" s="86"/>
      <c r="D5111" s="9"/>
      <c r="E5111" s="9"/>
      <c r="F5111" s="9"/>
      <c r="G5111" s="9"/>
      <c r="H5111" s="9"/>
      <c r="I5111" s="9"/>
    </row>
    <row r="5112" spans="1:9" ht="12" customHeight="1" x14ac:dyDescent="0.25">
      <c r="A5112" s="9"/>
      <c r="B5112" s="9"/>
      <c r="C5112" s="9"/>
      <c r="D5112" s="90" t="s">
        <v>4295</v>
      </c>
      <c r="E5112" s="90"/>
      <c r="F5112" s="90"/>
      <c r="G5112" s="90"/>
      <c r="H5112" s="90"/>
      <c r="I5112" s="90"/>
    </row>
    <row r="5113" spans="1:9" ht="9.9499999999999993" customHeight="1" x14ac:dyDescent="0.25">
      <c r="A5113" s="86"/>
      <c r="B5113" s="86"/>
      <c r="C5113" s="86"/>
      <c r="D5113" s="86"/>
      <c r="E5113" s="9"/>
      <c r="F5113" s="9"/>
      <c r="G5113" s="9"/>
      <c r="H5113" s="9"/>
      <c r="I5113" s="9"/>
    </row>
    <row r="5114" spans="1:9" ht="30.95" customHeight="1" x14ac:dyDescent="0.25">
      <c r="A5114" s="88" t="s">
        <v>2803</v>
      </c>
      <c r="B5114" s="88"/>
      <c r="C5114" s="88"/>
      <c r="D5114" s="88"/>
      <c r="E5114" s="88"/>
      <c r="F5114" s="88"/>
      <c r="G5114" s="88"/>
      <c r="H5114" s="88"/>
      <c r="I5114" s="88"/>
    </row>
    <row r="5115" spans="1:9" ht="15" customHeight="1" x14ac:dyDescent="0.25">
      <c r="A5115" s="89"/>
      <c r="B5115" s="89"/>
      <c r="C5115" s="14" t="s">
        <v>2076</v>
      </c>
      <c r="D5115" s="14" t="s">
        <v>2059</v>
      </c>
      <c r="E5115" s="9"/>
      <c r="F5115" s="9"/>
      <c r="G5115" s="9"/>
      <c r="H5115" s="9"/>
      <c r="I5115" s="9"/>
    </row>
    <row r="5116" spans="1:9" ht="12.95" customHeight="1" x14ac:dyDescent="0.25">
      <c r="A5116" s="15" t="s">
        <v>2108</v>
      </c>
      <c r="B5116" s="16" t="s">
        <v>2076</v>
      </c>
      <c r="C5116" s="17">
        <v>909.94</v>
      </c>
      <c r="D5116" s="18">
        <v>909.94</v>
      </c>
      <c r="E5116" s="9"/>
      <c r="F5116" s="9"/>
      <c r="G5116" s="9"/>
      <c r="H5116" s="9"/>
      <c r="I5116" s="9"/>
    </row>
    <row r="5117" spans="1:9" ht="15" customHeight="1" x14ac:dyDescent="0.25">
      <c r="A5117" s="19"/>
      <c r="B5117" s="20"/>
      <c r="C5117" s="21"/>
      <c r="D5117" s="22">
        <v>909.94</v>
      </c>
      <c r="E5117" s="9"/>
      <c r="F5117" s="9"/>
      <c r="G5117" s="9"/>
      <c r="H5117" s="9"/>
      <c r="I5117" s="9"/>
    </row>
    <row r="5118" spans="1:9" ht="9.9499999999999993" customHeight="1" x14ac:dyDescent="0.25">
      <c r="A5118" s="86"/>
      <c r="B5118" s="86"/>
      <c r="C5118" s="86"/>
      <c r="D5118" s="9"/>
      <c r="E5118" s="9"/>
      <c r="F5118" s="9"/>
      <c r="G5118" s="9"/>
      <c r="H5118" s="9"/>
      <c r="I5118" s="9"/>
    </row>
    <row r="5119" spans="1:9" ht="12" customHeight="1" x14ac:dyDescent="0.25">
      <c r="A5119" s="9"/>
      <c r="B5119" s="9"/>
      <c r="C5119" s="9"/>
      <c r="D5119" s="90" t="s">
        <v>4635</v>
      </c>
      <c r="E5119" s="90"/>
      <c r="F5119" s="90"/>
      <c r="G5119" s="90"/>
      <c r="H5119" s="90"/>
      <c r="I5119" s="90"/>
    </row>
    <row r="5120" spans="1:9" ht="9.9499999999999993" customHeight="1" x14ac:dyDescent="0.25">
      <c r="A5120" s="86"/>
      <c r="B5120" s="86"/>
      <c r="C5120" s="86"/>
      <c r="D5120" s="86"/>
      <c r="E5120" s="9"/>
      <c r="F5120" s="9"/>
      <c r="G5120" s="9"/>
      <c r="H5120" s="9"/>
      <c r="I5120" s="9"/>
    </row>
    <row r="5121" spans="1:9" ht="42.95" customHeight="1" x14ac:dyDescent="0.25">
      <c r="A5121" s="88" t="s">
        <v>2804</v>
      </c>
      <c r="B5121" s="88"/>
      <c r="C5121" s="88"/>
      <c r="D5121" s="88"/>
      <c r="E5121" s="88"/>
      <c r="F5121" s="88"/>
      <c r="G5121" s="88"/>
      <c r="H5121" s="88"/>
      <c r="I5121" s="88"/>
    </row>
    <row r="5122" spans="1:9" ht="15" customHeight="1" x14ac:dyDescent="0.25">
      <c r="A5122" s="89"/>
      <c r="B5122" s="89"/>
      <c r="C5122" s="14" t="s">
        <v>2058</v>
      </c>
      <c r="D5122" s="14" t="s">
        <v>2059</v>
      </c>
      <c r="E5122" s="9"/>
      <c r="F5122" s="9"/>
      <c r="G5122" s="9"/>
      <c r="H5122" s="9"/>
      <c r="I5122" s="9"/>
    </row>
    <row r="5123" spans="1:9" ht="12.95" customHeight="1" x14ac:dyDescent="0.25">
      <c r="A5123" s="15"/>
      <c r="B5123" s="16" t="s">
        <v>2058</v>
      </c>
      <c r="C5123" s="17">
        <v>2</v>
      </c>
      <c r="D5123" s="18">
        <v>2</v>
      </c>
      <c r="E5123" s="9"/>
      <c r="F5123" s="9"/>
      <c r="G5123" s="9"/>
      <c r="H5123" s="9"/>
      <c r="I5123" s="9"/>
    </row>
    <row r="5124" spans="1:9" ht="15" customHeight="1" x14ac:dyDescent="0.25">
      <c r="A5124" s="19"/>
      <c r="B5124" s="20"/>
      <c r="C5124" s="21"/>
      <c r="D5124" s="22">
        <v>2</v>
      </c>
      <c r="E5124" s="9"/>
      <c r="F5124" s="9"/>
      <c r="G5124" s="9"/>
      <c r="H5124" s="9"/>
      <c r="I5124" s="9"/>
    </row>
    <row r="5125" spans="1:9" ht="9.9499999999999993" customHeight="1" x14ac:dyDescent="0.25">
      <c r="A5125" s="86"/>
      <c r="B5125" s="86"/>
      <c r="C5125" s="86"/>
      <c r="D5125" s="9"/>
      <c r="E5125" s="9"/>
      <c r="F5125" s="9"/>
      <c r="G5125" s="9"/>
      <c r="H5125" s="9"/>
      <c r="I5125" s="9"/>
    </row>
    <row r="5126" spans="1:9" ht="12" customHeight="1" x14ac:dyDescent="0.25">
      <c r="A5126" s="9"/>
      <c r="B5126" s="9"/>
      <c r="C5126" s="9"/>
      <c r="D5126" s="90" t="s">
        <v>4257</v>
      </c>
      <c r="E5126" s="90"/>
      <c r="F5126" s="90"/>
      <c r="G5126" s="90"/>
      <c r="H5126" s="90"/>
      <c r="I5126" s="90"/>
    </row>
    <row r="5127" spans="1:9" ht="9.9499999999999993" customHeight="1" x14ac:dyDescent="0.25">
      <c r="A5127" s="86"/>
      <c r="B5127" s="86"/>
      <c r="C5127" s="86"/>
      <c r="D5127" s="86"/>
      <c r="E5127" s="9"/>
      <c r="F5127" s="9"/>
      <c r="G5127" s="9"/>
      <c r="H5127" s="9"/>
      <c r="I5127" s="9"/>
    </row>
    <row r="5128" spans="1:9" ht="30.95" customHeight="1" x14ac:dyDescent="0.25">
      <c r="A5128" s="88" t="s">
        <v>2805</v>
      </c>
      <c r="B5128" s="88"/>
      <c r="C5128" s="88"/>
      <c r="D5128" s="88"/>
      <c r="E5128" s="88"/>
      <c r="F5128" s="88"/>
      <c r="G5128" s="88"/>
      <c r="H5128" s="88"/>
      <c r="I5128" s="88"/>
    </row>
    <row r="5129" spans="1:9" ht="15" customHeight="1" x14ac:dyDescent="0.25">
      <c r="A5129" s="89"/>
      <c r="B5129" s="89"/>
      <c r="C5129" s="14" t="s">
        <v>2076</v>
      </c>
      <c r="D5129" s="14" t="s">
        <v>2058</v>
      </c>
      <c r="E5129" s="14" t="s">
        <v>2059</v>
      </c>
      <c r="F5129" s="9"/>
      <c r="G5129" s="9"/>
      <c r="H5129" s="9"/>
      <c r="I5129" s="9"/>
    </row>
    <row r="5130" spans="1:9" ht="18.95" customHeight="1" x14ac:dyDescent="0.25">
      <c r="A5130" s="15" t="s">
        <v>2110</v>
      </c>
      <c r="B5130" s="16" t="s">
        <v>2111</v>
      </c>
      <c r="C5130" s="17">
        <v>0.16</v>
      </c>
      <c r="D5130" s="17">
        <v>89</v>
      </c>
      <c r="E5130" s="18">
        <v>14.24</v>
      </c>
      <c r="F5130" s="9"/>
      <c r="G5130" s="9"/>
      <c r="H5130" s="9"/>
      <c r="I5130" s="9"/>
    </row>
    <row r="5131" spans="1:9" ht="15" customHeight="1" x14ac:dyDescent="0.25">
      <c r="A5131" s="19"/>
      <c r="B5131" s="20"/>
      <c r="C5131" s="21"/>
      <c r="D5131" s="21"/>
      <c r="E5131" s="22">
        <v>14.24</v>
      </c>
      <c r="F5131" s="9"/>
      <c r="G5131" s="9"/>
      <c r="H5131" s="9"/>
      <c r="I5131" s="9"/>
    </row>
    <row r="5132" spans="1:9" ht="9.9499999999999993" customHeight="1" x14ac:dyDescent="0.25">
      <c r="A5132" s="86"/>
      <c r="B5132" s="86"/>
      <c r="C5132" s="86"/>
      <c r="D5132" s="9"/>
      <c r="E5132" s="9"/>
      <c r="F5132" s="9"/>
      <c r="G5132" s="9"/>
      <c r="H5132" s="9"/>
      <c r="I5132" s="9"/>
    </row>
    <row r="5133" spans="1:9" ht="12" customHeight="1" x14ac:dyDescent="0.25">
      <c r="A5133" s="9"/>
      <c r="B5133" s="9"/>
      <c r="C5133" s="9"/>
      <c r="D5133" s="90" t="s">
        <v>4644</v>
      </c>
      <c r="E5133" s="90"/>
      <c r="F5133" s="90"/>
      <c r="G5133" s="90"/>
      <c r="H5133" s="90"/>
      <c r="I5133" s="90"/>
    </row>
    <row r="5134" spans="1:9" ht="9.9499999999999993" customHeight="1" x14ac:dyDescent="0.25">
      <c r="A5134" s="86"/>
      <c r="B5134" s="86"/>
      <c r="C5134" s="86"/>
      <c r="D5134" s="86"/>
      <c r="E5134" s="9"/>
      <c r="F5134" s="9"/>
      <c r="G5134" s="9"/>
      <c r="H5134" s="9"/>
      <c r="I5134" s="9"/>
    </row>
    <row r="5135" spans="1:9" ht="30.95" customHeight="1" x14ac:dyDescent="0.25">
      <c r="A5135" s="88" t="s">
        <v>2806</v>
      </c>
      <c r="B5135" s="88"/>
      <c r="C5135" s="88"/>
      <c r="D5135" s="88"/>
      <c r="E5135" s="88"/>
      <c r="F5135" s="88"/>
      <c r="G5135" s="88"/>
      <c r="H5135" s="88"/>
      <c r="I5135" s="88"/>
    </row>
    <row r="5136" spans="1:9" ht="15" customHeight="1" x14ac:dyDescent="0.25">
      <c r="A5136" s="89"/>
      <c r="B5136" s="89"/>
      <c r="C5136" s="14" t="s">
        <v>2058</v>
      </c>
      <c r="D5136" s="14" t="s">
        <v>2059</v>
      </c>
      <c r="E5136" s="9"/>
      <c r="F5136" s="9"/>
      <c r="G5136" s="9"/>
      <c r="H5136" s="9"/>
      <c r="I5136" s="9"/>
    </row>
    <row r="5137" spans="1:9" ht="12.95" customHeight="1" x14ac:dyDescent="0.25">
      <c r="A5137" s="15"/>
      <c r="B5137" s="16" t="s">
        <v>2058</v>
      </c>
      <c r="C5137" s="17">
        <v>8</v>
      </c>
      <c r="D5137" s="18">
        <v>8</v>
      </c>
      <c r="E5137" s="9"/>
      <c r="F5137" s="9"/>
      <c r="G5137" s="9"/>
      <c r="H5137" s="9"/>
      <c r="I5137" s="9"/>
    </row>
    <row r="5138" spans="1:9" ht="15" customHeight="1" x14ac:dyDescent="0.25">
      <c r="A5138" s="19"/>
      <c r="B5138" s="20"/>
      <c r="C5138" s="21"/>
      <c r="D5138" s="22">
        <v>8</v>
      </c>
      <c r="E5138" s="9"/>
      <c r="F5138" s="9"/>
      <c r="G5138" s="9"/>
      <c r="H5138" s="9"/>
      <c r="I5138" s="9"/>
    </row>
    <row r="5139" spans="1:9" ht="9.9499999999999993" customHeight="1" x14ac:dyDescent="0.25">
      <c r="A5139" s="86"/>
      <c r="B5139" s="86"/>
      <c r="C5139" s="86"/>
      <c r="D5139" s="9"/>
      <c r="E5139" s="9"/>
      <c r="F5139" s="9"/>
      <c r="G5139" s="9"/>
      <c r="H5139" s="9"/>
      <c r="I5139" s="9"/>
    </row>
    <row r="5140" spans="1:9" ht="12" customHeight="1" x14ac:dyDescent="0.25">
      <c r="A5140" s="9"/>
      <c r="B5140" s="9"/>
      <c r="C5140" s="9"/>
      <c r="D5140" s="90" t="s">
        <v>4258</v>
      </c>
      <c r="E5140" s="90"/>
      <c r="F5140" s="90"/>
      <c r="G5140" s="90"/>
      <c r="H5140" s="90"/>
      <c r="I5140" s="90"/>
    </row>
    <row r="5141" spans="1:9" ht="9.9499999999999993" customHeight="1" x14ac:dyDescent="0.25">
      <c r="A5141" s="86"/>
      <c r="B5141" s="86"/>
      <c r="C5141" s="86"/>
      <c r="D5141" s="86"/>
      <c r="E5141" s="9"/>
      <c r="F5141" s="9"/>
      <c r="G5141" s="9"/>
      <c r="H5141" s="9"/>
      <c r="I5141" s="9"/>
    </row>
    <row r="5142" spans="1:9" ht="20.100000000000001" customHeight="1" x14ac:dyDescent="0.25">
      <c r="A5142" s="88" t="s">
        <v>2807</v>
      </c>
      <c r="B5142" s="88"/>
      <c r="C5142" s="88"/>
      <c r="D5142" s="88"/>
      <c r="E5142" s="88"/>
      <c r="F5142" s="88"/>
      <c r="G5142" s="88"/>
      <c r="H5142" s="88"/>
      <c r="I5142" s="88"/>
    </row>
    <row r="5143" spans="1:9" ht="15" customHeight="1" x14ac:dyDescent="0.25">
      <c r="A5143" s="89"/>
      <c r="B5143" s="89"/>
      <c r="C5143" s="14" t="s">
        <v>2076</v>
      </c>
      <c r="D5143" s="14" t="s">
        <v>2059</v>
      </c>
      <c r="E5143" s="9"/>
      <c r="F5143" s="9"/>
      <c r="G5143" s="9"/>
      <c r="H5143" s="9"/>
      <c r="I5143" s="9"/>
    </row>
    <row r="5144" spans="1:9" ht="12.95" customHeight="1" x14ac:dyDescent="0.25">
      <c r="A5144" s="15"/>
      <c r="B5144" s="16" t="s">
        <v>2076</v>
      </c>
      <c r="C5144" s="17">
        <v>385.42</v>
      </c>
      <c r="D5144" s="18">
        <v>385.42</v>
      </c>
      <c r="E5144" s="9"/>
      <c r="F5144" s="9"/>
      <c r="G5144" s="9"/>
      <c r="H5144" s="9"/>
      <c r="I5144" s="9"/>
    </row>
    <row r="5145" spans="1:9" ht="15" customHeight="1" x14ac:dyDescent="0.25">
      <c r="A5145" s="19"/>
      <c r="B5145" s="20"/>
      <c r="C5145" s="21"/>
      <c r="D5145" s="22">
        <v>385.42</v>
      </c>
      <c r="E5145" s="9"/>
      <c r="F5145" s="9"/>
      <c r="G5145" s="9"/>
      <c r="H5145" s="9"/>
      <c r="I5145" s="9"/>
    </row>
    <row r="5146" spans="1:9" ht="9.9499999999999993" customHeight="1" x14ac:dyDescent="0.25">
      <c r="A5146" s="86"/>
      <c r="B5146" s="86"/>
      <c r="C5146" s="86"/>
      <c r="D5146" s="9"/>
      <c r="E5146" s="9"/>
      <c r="F5146" s="9"/>
      <c r="G5146" s="9"/>
      <c r="H5146" s="9"/>
      <c r="I5146" s="9"/>
    </row>
    <row r="5147" spans="1:9" ht="12" customHeight="1" x14ac:dyDescent="0.25">
      <c r="A5147" s="9"/>
      <c r="B5147" s="9"/>
      <c r="C5147" s="9"/>
      <c r="D5147" s="90" t="s">
        <v>4645</v>
      </c>
      <c r="E5147" s="90"/>
      <c r="F5147" s="90"/>
      <c r="G5147" s="90"/>
      <c r="H5147" s="90"/>
      <c r="I5147" s="90"/>
    </row>
    <row r="5148" spans="1:9" ht="9.9499999999999993" customHeight="1" x14ac:dyDescent="0.25">
      <c r="A5148" s="86"/>
      <c r="B5148" s="86"/>
      <c r="C5148" s="86"/>
      <c r="D5148" s="86"/>
      <c r="E5148" s="9"/>
      <c r="F5148" s="9"/>
      <c r="G5148" s="9"/>
      <c r="H5148" s="9"/>
      <c r="I5148" s="9"/>
    </row>
    <row r="5149" spans="1:9" ht="30.95" customHeight="1" x14ac:dyDescent="0.25">
      <c r="A5149" s="88" t="s">
        <v>2808</v>
      </c>
      <c r="B5149" s="88"/>
      <c r="C5149" s="88"/>
      <c r="D5149" s="88"/>
      <c r="E5149" s="88"/>
      <c r="F5149" s="88"/>
      <c r="G5149" s="88"/>
      <c r="H5149" s="88"/>
      <c r="I5149" s="88"/>
    </row>
    <row r="5150" spans="1:9" ht="15" customHeight="1" x14ac:dyDescent="0.25">
      <c r="A5150" s="89"/>
      <c r="B5150" s="89"/>
      <c r="C5150" s="14" t="s">
        <v>2076</v>
      </c>
      <c r="D5150" s="14" t="s">
        <v>2059</v>
      </c>
      <c r="E5150" s="9"/>
      <c r="F5150" s="9"/>
      <c r="G5150" s="9"/>
      <c r="H5150" s="9"/>
      <c r="I5150" s="9"/>
    </row>
    <row r="5151" spans="1:9" ht="12.95" customHeight="1" x14ac:dyDescent="0.25">
      <c r="A5151" s="15" t="s">
        <v>2108</v>
      </c>
      <c r="B5151" s="16" t="s">
        <v>2076</v>
      </c>
      <c r="C5151" s="17">
        <v>909.94</v>
      </c>
      <c r="D5151" s="18">
        <v>909.94</v>
      </c>
      <c r="E5151" s="9"/>
      <c r="F5151" s="9"/>
      <c r="G5151" s="9"/>
      <c r="H5151" s="9"/>
      <c r="I5151" s="9"/>
    </row>
    <row r="5152" spans="1:9" ht="15" customHeight="1" x14ac:dyDescent="0.25">
      <c r="A5152" s="19"/>
      <c r="B5152" s="20"/>
      <c r="C5152" s="21"/>
      <c r="D5152" s="22">
        <v>909.94</v>
      </c>
      <c r="E5152" s="9"/>
      <c r="F5152" s="9"/>
      <c r="G5152" s="9"/>
      <c r="H5152" s="9"/>
      <c r="I5152" s="9"/>
    </row>
    <row r="5153" spans="1:9" ht="9.9499999999999993" customHeight="1" x14ac:dyDescent="0.25">
      <c r="A5153" s="86"/>
      <c r="B5153" s="86"/>
      <c r="C5153" s="86"/>
      <c r="D5153" s="9"/>
      <c r="E5153" s="9"/>
      <c r="F5153" s="9"/>
      <c r="G5153" s="9"/>
      <c r="H5153" s="9"/>
      <c r="I5153" s="9"/>
    </row>
    <row r="5154" spans="1:9" ht="12" customHeight="1" x14ac:dyDescent="0.25">
      <c r="A5154" s="9"/>
      <c r="B5154" s="9"/>
      <c r="C5154" s="9"/>
      <c r="D5154" s="90" t="s">
        <v>4635</v>
      </c>
      <c r="E5154" s="90"/>
      <c r="F5154" s="90"/>
      <c r="G5154" s="90"/>
      <c r="H5154" s="90"/>
      <c r="I5154" s="90"/>
    </row>
    <row r="5155" spans="1:9" ht="9.9499999999999993" customHeight="1" x14ac:dyDescent="0.25">
      <c r="A5155" s="86"/>
      <c r="B5155" s="86"/>
      <c r="C5155" s="86"/>
      <c r="D5155" s="86"/>
      <c r="E5155" s="9"/>
      <c r="F5155" s="9"/>
      <c r="G5155" s="9"/>
      <c r="H5155" s="9"/>
      <c r="I5155" s="9"/>
    </row>
    <row r="5156" spans="1:9" ht="20.100000000000001" customHeight="1" x14ac:dyDescent="0.25">
      <c r="A5156" s="88" t="s">
        <v>2809</v>
      </c>
      <c r="B5156" s="88"/>
      <c r="C5156" s="88"/>
      <c r="D5156" s="88"/>
      <c r="E5156" s="88"/>
      <c r="F5156" s="88"/>
      <c r="G5156" s="88"/>
      <c r="H5156" s="88"/>
      <c r="I5156" s="88"/>
    </row>
    <row r="5157" spans="1:9" ht="15" customHeight="1" x14ac:dyDescent="0.25">
      <c r="A5157" s="89"/>
      <c r="B5157" s="89"/>
      <c r="C5157" s="14" t="s">
        <v>2069</v>
      </c>
      <c r="D5157" s="14" t="s">
        <v>2058</v>
      </c>
      <c r="E5157" s="14" t="s">
        <v>2059</v>
      </c>
      <c r="F5157" s="9"/>
      <c r="G5157" s="9"/>
      <c r="H5157" s="9"/>
      <c r="I5157" s="9"/>
    </row>
    <row r="5158" spans="1:9" ht="12.95" customHeight="1" x14ac:dyDescent="0.25">
      <c r="A5158" s="15"/>
      <c r="B5158" s="16" t="s">
        <v>2104</v>
      </c>
      <c r="C5158" s="17">
        <v>206.47</v>
      </c>
      <c r="D5158" s="17">
        <v>1</v>
      </c>
      <c r="E5158" s="18">
        <v>206.47</v>
      </c>
      <c r="F5158" s="9"/>
      <c r="G5158" s="9"/>
      <c r="H5158" s="9"/>
      <c r="I5158" s="9"/>
    </row>
    <row r="5159" spans="1:9" ht="15" customHeight="1" x14ac:dyDescent="0.25">
      <c r="A5159" s="19"/>
      <c r="B5159" s="20"/>
      <c r="C5159" s="21"/>
      <c r="D5159" s="21"/>
      <c r="E5159" s="22">
        <v>206.47</v>
      </c>
      <c r="F5159" s="9"/>
      <c r="G5159" s="9"/>
      <c r="H5159" s="9"/>
      <c r="I5159" s="9"/>
    </row>
    <row r="5160" spans="1:9" ht="9.9499999999999993" customHeight="1" x14ac:dyDescent="0.25">
      <c r="A5160" s="86"/>
      <c r="B5160" s="86"/>
      <c r="C5160" s="86"/>
      <c r="D5160" s="9"/>
      <c r="E5160" s="9"/>
      <c r="F5160" s="9"/>
      <c r="G5160" s="9"/>
      <c r="H5160" s="9"/>
      <c r="I5160" s="9"/>
    </row>
    <row r="5161" spans="1:9" ht="12" customHeight="1" x14ac:dyDescent="0.25">
      <c r="A5161" s="9"/>
      <c r="B5161" s="9"/>
      <c r="C5161" s="9"/>
      <c r="D5161" s="90" t="s">
        <v>4646</v>
      </c>
      <c r="E5161" s="90"/>
      <c r="F5161" s="90"/>
      <c r="G5161" s="90"/>
      <c r="H5161" s="90"/>
      <c r="I5161" s="90"/>
    </row>
    <row r="5162" spans="1:9" ht="9.9499999999999993" customHeight="1" x14ac:dyDescent="0.25">
      <c r="A5162" s="86"/>
      <c r="B5162" s="86"/>
      <c r="C5162" s="86"/>
      <c r="D5162" s="86"/>
      <c r="E5162" s="9"/>
      <c r="F5162" s="9"/>
      <c r="G5162" s="9"/>
      <c r="H5162" s="9"/>
      <c r="I5162" s="9"/>
    </row>
    <row r="5163" spans="1:9" ht="30.95" customHeight="1" x14ac:dyDescent="0.25">
      <c r="A5163" s="88" t="s">
        <v>2810</v>
      </c>
      <c r="B5163" s="88"/>
      <c r="C5163" s="88"/>
      <c r="D5163" s="88"/>
      <c r="E5163" s="88"/>
      <c r="F5163" s="88"/>
      <c r="G5163" s="88"/>
      <c r="H5163" s="88"/>
      <c r="I5163" s="88"/>
    </row>
    <row r="5164" spans="1:9" ht="15" customHeight="1" x14ac:dyDescent="0.25">
      <c r="A5164" s="89"/>
      <c r="B5164" s="89"/>
      <c r="C5164" s="14" t="s">
        <v>2076</v>
      </c>
      <c r="D5164" s="14" t="s">
        <v>2059</v>
      </c>
      <c r="E5164" s="9"/>
      <c r="F5164" s="9"/>
      <c r="G5164" s="9"/>
      <c r="H5164" s="9"/>
      <c r="I5164" s="9"/>
    </row>
    <row r="5165" spans="1:9" ht="12.95" customHeight="1" x14ac:dyDescent="0.25">
      <c r="A5165" s="15" t="s">
        <v>2077</v>
      </c>
      <c r="B5165" s="16" t="s">
        <v>2076</v>
      </c>
      <c r="C5165" s="17">
        <v>4800.6000000000004</v>
      </c>
      <c r="D5165" s="18">
        <v>4800.6000000000004</v>
      </c>
      <c r="E5165" s="9"/>
      <c r="F5165" s="9"/>
      <c r="G5165" s="9"/>
      <c r="H5165" s="9"/>
      <c r="I5165" s="9"/>
    </row>
    <row r="5166" spans="1:9" ht="15" customHeight="1" x14ac:dyDescent="0.25">
      <c r="A5166" s="19"/>
      <c r="B5166" s="20"/>
      <c r="C5166" s="21"/>
      <c r="D5166" s="22">
        <v>4800.6000000000004</v>
      </c>
      <c r="E5166" s="9"/>
      <c r="F5166" s="9"/>
      <c r="G5166" s="9"/>
      <c r="H5166" s="9"/>
      <c r="I5166" s="9"/>
    </row>
    <row r="5167" spans="1:9" ht="9.9499999999999993" customHeight="1" x14ac:dyDescent="0.25">
      <c r="A5167" s="86"/>
      <c r="B5167" s="86"/>
      <c r="C5167" s="86"/>
      <c r="D5167" s="9"/>
      <c r="E5167" s="9"/>
      <c r="F5167" s="9"/>
      <c r="G5167" s="9"/>
      <c r="H5167" s="9"/>
      <c r="I5167" s="9"/>
    </row>
    <row r="5168" spans="1:9" ht="12" customHeight="1" x14ac:dyDescent="0.25">
      <c r="A5168" s="9"/>
      <c r="B5168" s="9"/>
      <c r="C5168" s="9"/>
      <c r="D5168" s="90" t="s">
        <v>4647</v>
      </c>
      <c r="E5168" s="90"/>
      <c r="F5168" s="90"/>
      <c r="G5168" s="90"/>
      <c r="H5168" s="90"/>
      <c r="I5168" s="90"/>
    </row>
    <row r="5169" spans="1:9" ht="9.9499999999999993" customHeight="1" x14ac:dyDescent="0.25">
      <c r="A5169" s="86"/>
      <c r="B5169" s="86"/>
      <c r="C5169" s="86"/>
      <c r="D5169" s="86"/>
      <c r="E5169" s="9"/>
      <c r="F5169" s="9"/>
      <c r="G5169" s="9"/>
      <c r="H5169" s="9"/>
      <c r="I5169" s="9"/>
    </row>
    <row r="5170" spans="1:9" ht="30.95" customHeight="1" x14ac:dyDescent="0.25">
      <c r="A5170" s="88" t="s">
        <v>2811</v>
      </c>
      <c r="B5170" s="88"/>
      <c r="C5170" s="88"/>
      <c r="D5170" s="88"/>
      <c r="E5170" s="88"/>
      <c r="F5170" s="88"/>
      <c r="G5170" s="88"/>
      <c r="H5170" s="88"/>
      <c r="I5170" s="88"/>
    </row>
    <row r="5171" spans="1:9" ht="15" customHeight="1" x14ac:dyDescent="0.25">
      <c r="A5171" s="89"/>
      <c r="B5171" s="89"/>
      <c r="C5171" s="14" t="s">
        <v>2076</v>
      </c>
      <c r="D5171" s="14" t="s">
        <v>2079</v>
      </c>
      <c r="E5171" s="14" t="s">
        <v>2059</v>
      </c>
      <c r="F5171" s="9"/>
      <c r="G5171" s="9"/>
      <c r="H5171" s="9"/>
      <c r="I5171" s="9"/>
    </row>
    <row r="5172" spans="1:9" ht="18.95" customHeight="1" x14ac:dyDescent="0.25">
      <c r="A5172" s="15" t="s">
        <v>2080</v>
      </c>
      <c r="B5172" s="16" t="s">
        <v>2081</v>
      </c>
      <c r="C5172" s="17">
        <v>913.91</v>
      </c>
      <c r="D5172" s="17">
        <v>0.1</v>
      </c>
      <c r="E5172" s="18">
        <v>91.39</v>
      </c>
      <c r="F5172" s="9"/>
      <c r="G5172" s="9"/>
      <c r="H5172" s="9"/>
      <c r="I5172" s="9"/>
    </row>
    <row r="5173" spans="1:9" ht="15" customHeight="1" x14ac:dyDescent="0.25">
      <c r="A5173" s="19"/>
      <c r="B5173" s="20"/>
      <c r="C5173" s="21"/>
      <c r="D5173" s="21"/>
      <c r="E5173" s="22">
        <v>91.39</v>
      </c>
      <c r="F5173" s="9"/>
      <c r="G5173" s="9"/>
      <c r="H5173" s="9"/>
      <c r="I5173" s="9"/>
    </row>
    <row r="5174" spans="1:9" ht="9.9499999999999993" customHeight="1" x14ac:dyDescent="0.25">
      <c r="A5174" s="86"/>
      <c r="B5174" s="86"/>
      <c r="C5174" s="86"/>
      <c r="D5174" s="9"/>
      <c r="E5174" s="9"/>
      <c r="F5174" s="9"/>
      <c r="G5174" s="9"/>
      <c r="H5174" s="9"/>
      <c r="I5174" s="9"/>
    </row>
    <row r="5175" spans="1:9" ht="12" customHeight="1" x14ac:dyDescent="0.25">
      <c r="A5175" s="9"/>
      <c r="B5175" s="9"/>
      <c r="C5175" s="9"/>
      <c r="D5175" s="90" t="s">
        <v>4648</v>
      </c>
      <c r="E5175" s="90"/>
      <c r="F5175" s="90"/>
      <c r="G5175" s="90"/>
      <c r="H5175" s="90"/>
      <c r="I5175" s="90"/>
    </row>
    <row r="5176" spans="1:9" ht="9.9499999999999993" customHeight="1" x14ac:dyDescent="0.25">
      <c r="A5176" s="86"/>
      <c r="B5176" s="86"/>
      <c r="C5176" s="86"/>
      <c r="D5176" s="86"/>
      <c r="E5176" s="9"/>
      <c r="F5176" s="9"/>
      <c r="G5176" s="9"/>
      <c r="H5176" s="9"/>
      <c r="I5176" s="9"/>
    </row>
    <row r="5177" spans="1:9" ht="30.95" customHeight="1" x14ac:dyDescent="0.25">
      <c r="A5177" s="88" t="s">
        <v>2812</v>
      </c>
      <c r="B5177" s="88"/>
      <c r="C5177" s="88"/>
      <c r="D5177" s="88"/>
      <c r="E5177" s="88"/>
      <c r="F5177" s="88"/>
      <c r="G5177" s="88"/>
      <c r="H5177" s="88"/>
      <c r="I5177" s="88"/>
    </row>
    <row r="5178" spans="1:9" ht="15" customHeight="1" x14ac:dyDescent="0.25">
      <c r="A5178" s="89"/>
      <c r="B5178" s="89"/>
      <c r="C5178" s="14" t="s">
        <v>2076</v>
      </c>
      <c r="D5178" s="14" t="s">
        <v>2079</v>
      </c>
      <c r="E5178" s="14" t="s">
        <v>2058</v>
      </c>
      <c r="F5178" s="14" t="s">
        <v>2059</v>
      </c>
      <c r="G5178" s="9"/>
      <c r="H5178" s="9"/>
      <c r="I5178" s="9"/>
    </row>
    <row r="5179" spans="1:9" ht="27" customHeight="1" x14ac:dyDescent="0.25">
      <c r="A5179" s="15" t="s">
        <v>2083</v>
      </c>
      <c r="B5179" s="16" t="s">
        <v>2084</v>
      </c>
      <c r="C5179" s="17">
        <v>4.3</v>
      </c>
      <c r="D5179" s="17">
        <v>0.1</v>
      </c>
      <c r="E5179" s="17">
        <v>4</v>
      </c>
      <c r="F5179" s="18">
        <v>1.72</v>
      </c>
      <c r="G5179" s="9"/>
      <c r="H5179" s="9"/>
      <c r="I5179" s="9"/>
    </row>
    <row r="5180" spans="1:9" ht="15" customHeight="1" x14ac:dyDescent="0.25">
      <c r="A5180" s="19"/>
      <c r="B5180" s="20"/>
      <c r="C5180" s="21"/>
      <c r="D5180" s="21"/>
      <c r="E5180" s="21"/>
      <c r="F5180" s="22">
        <v>1.72</v>
      </c>
      <c r="G5180" s="9"/>
      <c r="H5180" s="9"/>
      <c r="I5180" s="9"/>
    </row>
    <row r="5181" spans="1:9" ht="9.9499999999999993" customHeight="1" x14ac:dyDescent="0.25">
      <c r="A5181" s="86"/>
      <c r="B5181" s="86"/>
      <c r="C5181" s="86"/>
      <c r="D5181" s="9"/>
      <c r="E5181" s="9"/>
      <c r="F5181" s="9"/>
      <c r="G5181" s="9"/>
      <c r="H5181" s="9"/>
      <c r="I5181" s="9"/>
    </row>
    <row r="5182" spans="1:9" ht="12" customHeight="1" x14ac:dyDescent="0.25">
      <c r="A5182" s="9"/>
      <c r="B5182" s="9"/>
      <c r="C5182" s="9"/>
      <c r="D5182" s="90" t="s">
        <v>4313</v>
      </c>
      <c r="E5182" s="90"/>
      <c r="F5182" s="90"/>
      <c r="G5182" s="90"/>
      <c r="H5182" s="90"/>
      <c r="I5182" s="90"/>
    </row>
    <row r="5183" spans="1:9" ht="9.9499999999999993" customHeight="1" x14ac:dyDescent="0.25">
      <c r="A5183" s="86"/>
      <c r="B5183" s="86"/>
      <c r="C5183" s="86"/>
      <c r="D5183" s="86"/>
      <c r="E5183" s="9"/>
      <c r="F5183" s="9"/>
      <c r="G5183" s="9"/>
      <c r="H5183" s="9"/>
      <c r="I5183" s="9"/>
    </row>
    <row r="5184" spans="1:9" ht="42.95" customHeight="1" x14ac:dyDescent="0.25">
      <c r="A5184" s="88" t="s">
        <v>2813</v>
      </c>
      <c r="B5184" s="88"/>
      <c r="C5184" s="88"/>
      <c r="D5184" s="88"/>
      <c r="E5184" s="88"/>
      <c r="F5184" s="88"/>
      <c r="G5184" s="88"/>
      <c r="H5184" s="88"/>
      <c r="I5184" s="88"/>
    </row>
    <row r="5185" spans="1:9" ht="15" customHeight="1" x14ac:dyDescent="0.25">
      <c r="A5185" s="89"/>
      <c r="B5185" s="89"/>
      <c r="C5185" s="14" t="s">
        <v>2076</v>
      </c>
      <c r="D5185" s="14" t="s">
        <v>2056</v>
      </c>
      <c r="E5185" s="14" t="s">
        <v>2058</v>
      </c>
      <c r="F5185" s="14" t="s">
        <v>2086</v>
      </c>
      <c r="G5185" s="14" t="s">
        <v>2059</v>
      </c>
      <c r="H5185" s="9"/>
      <c r="I5185" s="9"/>
    </row>
    <row r="5186" spans="1:9" ht="18.95" customHeight="1" x14ac:dyDescent="0.25">
      <c r="A5186" s="15" t="s">
        <v>2087</v>
      </c>
      <c r="B5186" s="16" t="s">
        <v>2088</v>
      </c>
      <c r="C5186" s="17">
        <v>4800.6000000000004</v>
      </c>
      <c r="D5186" s="17">
        <v>0.1</v>
      </c>
      <c r="E5186" s="17">
        <v>1</v>
      </c>
      <c r="F5186" s="17">
        <v>1.5</v>
      </c>
      <c r="G5186" s="18">
        <v>720.09</v>
      </c>
      <c r="H5186" s="9"/>
      <c r="I5186" s="9"/>
    </row>
    <row r="5187" spans="1:9" ht="18.95" customHeight="1" x14ac:dyDescent="0.25">
      <c r="A5187" s="15" t="s">
        <v>2089</v>
      </c>
      <c r="B5187" s="16" t="s">
        <v>2088</v>
      </c>
      <c r="C5187" s="17">
        <v>913.91</v>
      </c>
      <c r="D5187" s="17">
        <v>0.1</v>
      </c>
      <c r="E5187" s="17">
        <v>1</v>
      </c>
      <c r="F5187" s="17">
        <v>1.5</v>
      </c>
      <c r="G5187" s="18">
        <v>137.09</v>
      </c>
      <c r="H5187" s="9"/>
      <c r="I5187" s="9"/>
    </row>
    <row r="5188" spans="1:9" ht="27" customHeight="1" x14ac:dyDescent="0.25">
      <c r="A5188" s="15" t="s">
        <v>2090</v>
      </c>
      <c r="B5188" s="16" t="s">
        <v>2088</v>
      </c>
      <c r="C5188" s="17">
        <v>4.5999999999999996</v>
      </c>
      <c r="D5188" s="17">
        <v>0.1</v>
      </c>
      <c r="E5188" s="17">
        <v>4</v>
      </c>
      <c r="F5188" s="17">
        <v>1.5</v>
      </c>
      <c r="G5188" s="18">
        <v>2.76</v>
      </c>
      <c r="H5188" s="9"/>
      <c r="I5188" s="9"/>
    </row>
    <row r="5189" spans="1:9" ht="15" customHeight="1" x14ac:dyDescent="0.25">
      <c r="A5189" s="19"/>
      <c r="B5189" s="20"/>
      <c r="C5189" s="21"/>
      <c r="D5189" s="21"/>
      <c r="E5189" s="21"/>
      <c r="F5189" s="21"/>
      <c r="G5189" s="22">
        <v>859.94</v>
      </c>
      <c r="H5189" s="9"/>
      <c r="I5189" s="9"/>
    </row>
    <row r="5190" spans="1:9" ht="9.9499999999999993" customHeight="1" x14ac:dyDescent="0.25">
      <c r="A5190" s="86"/>
      <c r="B5190" s="86"/>
      <c r="C5190" s="86"/>
      <c r="D5190" s="9"/>
      <c r="E5190" s="9"/>
      <c r="F5190" s="9"/>
      <c r="G5190" s="9"/>
      <c r="H5190" s="9"/>
      <c r="I5190" s="9"/>
    </row>
    <row r="5191" spans="1:9" ht="12" customHeight="1" x14ac:dyDescent="0.25">
      <c r="A5191" s="9"/>
      <c r="B5191" s="9"/>
      <c r="C5191" s="9"/>
      <c r="D5191" s="90" t="s">
        <v>4649</v>
      </c>
      <c r="E5191" s="90"/>
      <c r="F5191" s="90"/>
      <c r="G5191" s="90"/>
      <c r="H5191" s="90"/>
      <c r="I5191" s="90"/>
    </row>
    <row r="5192" spans="1:9" ht="9.9499999999999993" customHeight="1" x14ac:dyDescent="0.25">
      <c r="A5192" s="86"/>
      <c r="B5192" s="86"/>
      <c r="C5192" s="86"/>
      <c r="D5192" s="86"/>
      <c r="E5192" s="9"/>
      <c r="F5192" s="9"/>
      <c r="G5192" s="9"/>
      <c r="H5192" s="9"/>
      <c r="I5192" s="9"/>
    </row>
    <row r="5193" spans="1:9" ht="30.95" customHeight="1" x14ac:dyDescent="0.25">
      <c r="A5193" s="88" t="s">
        <v>2814</v>
      </c>
      <c r="B5193" s="88"/>
      <c r="C5193" s="88"/>
      <c r="D5193" s="88"/>
      <c r="E5193" s="88"/>
      <c r="F5193" s="88"/>
      <c r="G5193" s="88"/>
      <c r="H5193" s="88"/>
      <c r="I5193" s="88"/>
    </row>
    <row r="5194" spans="1:9" ht="15" customHeight="1" x14ac:dyDescent="0.25">
      <c r="A5194" s="89"/>
      <c r="B5194" s="89"/>
      <c r="C5194" s="14" t="s">
        <v>2076</v>
      </c>
      <c r="D5194" s="14" t="s">
        <v>2056</v>
      </c>
      <c r="E5194" s="14" t="s">
        <v>2058</v>
      </c>
      <c r="F5194" s="14" t="s">
        <v>2092</v>
      </c>
      <c r="G5194" s="14" t="s">
        <v>2086</v>
      </c>
      <c r="H5194" s="14" t="s">
        <v>2059</v>
      </c>
      <c r="I5194" s="9"/>
    </row>
    <row r="5195" spans="1:9" ht="18.95" customHeight="1" x14ac:dyDescent="0.25">
      <c r="A5195" s="15" t="s">
        <v>2087</v>
      </c>
      <c r="B5195" s="16" t="s">
        <v>2186</v>
      </c>
      <c r="C5195" s="17">
        <v>4800.6000000000004</v>
      </c>
      <c r="D5195" s="17">
        <v>0.1</v>
      </c>
      <c r="E5195" s="17">
        <v>1</v>
      </c>
      <c r="F5195" s="17">
        <v>30</v>
      </c>
      <c r="G5195" s="17">
        <v>1.5</v>
      </c>
      <c r="H5195" s="18">
        <v>21602.7</v>
      </c>
      <c r="I5195" s="9"/>
    </row>
    <row r="5196" spans="1:9" ht="18.95" customHeight="1" x14ac:dyDescent="0.25">
      <c r="A5196" s="15" t="s">
        <v>2089</v>
      </c>
      <c r="B5196" s="16" t="s">
        <v>2186</v>
      </c>
      <c r="C5196" s="17">
        <v>913.91</v>
      </c>
      <c r="D5196" s="17">
        <v>0.05</v>
      </c>
      <c r="E5196" s="17">
        <v>1</v>
      </c>
      <c r="F5196" s="17">
        <v>30</v>
      </c>
      <c r="G5196" s="17">
        <v>1.5</v>
      </c>
      <c r="H5196" s="18">
        <v>2056.3000000000002</v>
      </c>
      <c r="I5196" s="9"/>
    </row>
    <row r="5197" spans="1:9" ht="27" customHeight="1" x14ac:dyDescent="0.25">
      <c r="A5197" s="15" t="s">
        <v>2090</v>
      </c>
      <c r="B5197" s="16" t="s">
        <v>2186</v>
      </c>
      <c r="C5197" s="17">
        <v>4.5999999999999996</v>
      </c>
      <c r="D5197" s="17">
        <v>0.1</v>
      </c>
      <c r="E5197" s="17">
        <v>4</v>
      </c>
      <c r="F5197" s="17">
        <v>30</v>
      </c>
      <c r="G5197" s="17">
        <v>1.5</v>
      </c>
      <c r="H5197" s="18">
        <v>82.8</v>
      </c>
      <c r="I5197" s="9"/>
    </row>
    <row r="5198" spans="1:9" ht="15" customHeight="1" x14ac:dyDescent="0.25">
      <c r="A5198" s="19"/>
      <c r="B5198" s="20"/>
      <c r="C5198" s="21"/>
      <c r="D5198" s="21"/>
      <c r="E5198" s="21"/>
      <c r="F5198" s="21"/>
      <c r="G5198" s="21"/>
      <c r="H5198" s="22">
        <v>23741.8</v>
      </c>
      <c r="I5198" s="9"/>
    </row>
    <row r="5199" spans="1:9" ht="9.9499999999999993" customHeight="1" x14ac:dyDescent="0.25">
      <c r="A5199" s="86"/>
      <c r="B5199" s="86"/>
      <c r="C5199" s="86"/>
      <c r="D5199" s="9"/>
      <c r="E5199" s="9"/>
      <c r="F5199" s="9"/>
      <c r="G5199" s="9"/>
      <c r="H5199" s="9"/>
      <c r="I5199" s="9"/>
    </row>
    <row r="5200" spans="1:9" ht="12" customHeight="1" x14ac:dyDescent="0.25">
      <c r="A5200" s="9"/>
      <c r="B5200" s="9"/>
      <c r="C5200" s="9"/>
      <c r="D5200" s="90" t="s">
        <v>4650</v>
      </c>
      <c r="E5200" s="90"/>
      <c r="F5200" s="90"/>
      <c r="G5200" s="90"/>
      <c r="H5200" s="90"/>
      <c r="I5200" s="90"/>
    </row>
    <row r="5201" spans="1:9" ht="9.9499999999999993" customHeight="1" x14ac:dyDescent="0.25">
      <c r="A5201" s="86"/>
      <c r="B5201" s="86"/>
      <c r="C5201" s="86"/>
      <c r="D5201" s="86"/>
      <c r="E5201" s="9"/>
      <c r="F5201" s="9"/>
      <c r="G5201" s="9"/>
      <c r="H5201" s="9"/>
      <c r="I5201" s="9"/>
    </row>
    <row r="5202" spans="1:9" ht="42.95" customHeight="1" x14ac:dyDescent="0.25">
      <c r="A5202" s="88" t="s">
        <v>2815</v>
      </c>
      <c r="B5202" s="88"/>
      <c r="C5202" s="88"/>
      <c r="D5202" s="88"/>
      <c r="E5202" s="88"/>
      <c r="F5202" s="88"/>
      <c r="G5202" s="88"/>
      <c r="H5202" s="88"/>
      <c r="I5202" s="88"/>
    </row>
    <row r="5203" spans="1:9" ht="15" customHeight="1" x14ac:dyDescent="0.25">
      <c r="A5203" s="89"/>
      <c r="B5203" s="89"/>
      <c r="C5203" s="14" t="s">
        <v>2076</v>
      </c>
      <c r="D5203" s="14" t="s">
        <v>2056</v>
      </c>
      <c r="E5203" s="14" t="s">
        <v>2058</v>
      </c>
      <c r="F5203" s="14" t="s">
        <v>2092</v>
      </c>
      <c r="G5203" s="14" t="s">
        <v>2086</v>
      </c>
      <c r="H5203" s="14" t="s">
        <v>2059</v>
      </c>
      <c r="I5203" s="9"/>
    </row>
    <row r="5204" spans="1:9" ht="18.95" customHeight="1" x14ac:dyDescent="0.25">
      <c r="A5204" s="15" t="s">
        <v>2087</v>
      </c>
      <c r="B5204" s="16" t="s">
        <v>2186</v>
      </c>
      <c r="C5204" s="17">
        <v>4800.6000000000004</v>
      </c>
      <c r="D5204" s="17">
        <v>0.1</v>
      </c>
      <c r="E5204" s="17">
        <v>1</v>
      </c>
      <c r="F5204" s="17">
        <v>12</v>
      </c>
      <c r="G5204" s="17">
        <v>1.5</v>
      </c>
      <c r="H5204" s="18">
        <v>8641.08</v>
      </c>
      <c r="I5204" s="9"/>
    </row>
    <row r="5205" spans="1:9" ht="18.95" customHeight="1" x14ac:dyDescent="0.25">
      <c r="A5205" s="15" t="s">
        <v>2089</v>
      </c>
      <c r="B5205" s="16" t="s">
        <v>2186</v>
      </c>
      <c r="C5205" s="17">
        <v>913.91</v>
      </c>
      <c r="D5205" s="17">
        <v>0.1</v>
      </c>
      <c r="E5205" s="17">
        <v>1</v>
      </c>
      <c r="F5205" s="17">
        <v>12</v>
      </c>
      <c r="G5205" s="17">
        <v>1.5</v>
      </c>
      <c r="H5205" s="18">
        <v>1645.04</v>
      </c>
      <c r="I5205" s="9"/>
    </row>
    <row r="5206" spans="1:9" ht="27" customHeight="1" x14ac:dyDescent="0.25">
      <c r="A5206" s="15" t="s">
        <v>2090</v>
      </c>
      <c r="B5206" s="16" t="s">
        <v>2186</v>
      </c>
      <c r="C5206" s="17">
        <v>4.5999999999999996</v>
      </c>
      <c r="D5206" s="17">
        <v>0.1</v>
      </c>
      <c r="E5206" s="17">
        <v>4</v>
      </c>
      <c r="F5206" s="17">
        <v>12</v>
      </c>
      <c r="G5206" s="17">
        <v>1.5</v>
      </c>
      <c r="H5206" s="18">
        <v>33.119999999999997</v>
      </c>
      <c r="I5206" s="9"/>
    </row>
    <row r="5207" spans="1:9" ht="15" customHeight="1" x14ac:dyDescent="0.25">
      <c r="A5207" s="19"/>
      <c r="B5207" s="20"/>
      <c r="C5207" s="21"/>
      <c r="D5207" s="21"/>
      <c r="E5207" s="21"/>
      <c r="F5207" s="21"/>
      <c r="G5207" s="21"/>
      <c r="H5207" s="22">
        <v>10319.24</v>
      </c>
      <c r="I5207" s="9"/>
    </row>
    <row r="5208" spans="1:9" ht="9.9499999999999993" customHeight="1" x14ac:dyDescent="0.25">
      <c r="A5208" s="86"/>
      <c r="B5208" s="86"/>
      <c r="C5208" s="86"/>
      <c r="D5208" s="9"/>
      <c r="E5208" s="9"/>
      <c r="F5208" s="9"/>
      <c r="G5208" s="9"/>
      <c r="H5208" s="9"/>
      <c r="I5208" s="9"/>
    </row>
    <row r="5209" spans="1:9" ht="12" customHeight="1" x14ac:dyDescent="0.25">
      <c r="A5209" s="9"/>
      <c r="B5209" s="9"/>
      <c r="C5209" s="9"/>
      <c r="D5209" s="90" t="s">
        <v>4651</v>
      </c>
      <c r="E5209" s="90"/>
      <c r="F5209" s="90"/>
      <c r="G5209" s="90"/>
      <c r="H5209" s="90"/>
      <c r="I5209" s="90"/>
    </row>
    <row r="5210" spans="1:9" ht="9.9499999999999993" customHeight="1" x14ac:dyDescent="0.25">
      <c r="A5210" s="86"/>
      <c r="B5210" s="86"/>
      <c r="C5210" s="86"/>
      <c r="D5210" s="86"/>
      <c r="E5210" s="9"/>
      <c r="F5210" s="9"/>
      <c r="G5210" s="9"/>
      <c r="H5210" s="9"/>
      <c r="I5210" s="9"/>
    </row>
    <row r="5211" spans="1:9" ht="20.100000000000001" customHeight="1" x14ac:dyDescent="0.25">
      <c r="A5211" s="88" t="s">
        <v>2816</v>
      </c>
      <c r="B5211" s="88"/>
      <c r="C5211" s="88"/>
      <c r="D5211" s="88"/>
      <c r="E5211" s="88"/>
      <c r="F5211" s="88"/>
      <c r="G5211" s="88"/>
      <c r="H5211" s="88"/>
      <c r="I5211" s="88"/>
    </row>
    <row r="5212" spans="1:9" ht="15" customHeight="1" x14ac:dyDescent="0.25">
      <c r="A5212" s="89"/>
      <c r="B5212" s="89"/>
      <c r="C5212" s="14" t="s">
        <v>2076</v>
      </c>
      <c r="D5212" s="14" t="s">
        <v>2056</v>
      </c>
      <c r="E5212" s="14" t="s">
        <v>2086</v>
      </c>
      <c r="F5212" s="14" t="s">
        <v>2059</v>
      </c>
      <c r="G5212" s="9"/>
      <c r="H5212" s="9"/>
      <c r="I5212" s="9"/>
    </row>
    <row r="5213" spans="1:9" ht="18.95" customHeight="1" x14ac:dyDescent="0.25">
      <c r="A5213" s="15" t="s">
        <v>2096</v>
      </c>
      <c r="B5213" s="16" t="s">
        <v>2097</v>
      </c>
      <c r="C5213" s="17">
        <v>4800.6000000000004</v>
      </c>
      <c r="D5213" s="17">
        <v>0.1</v>
      </c>
      <c r="E5213" s="17">
        <v>1.5</v>
      </c>
      <c r="F5213" s="18">
        <v>720.09</v>
      </c>
      <c r="G5213" s="9"/>
      <c r="H5213" s="9"/>
      <c r="I5213" s="9"/>
    </row>
    <row r="5214" spans="1:9" ht="15" customHeight="1" x14ac:dyDescent="0.25">
      <c r="A5214" s="19"/>
      <c r="B5214" s="20"/>
      <c r="C5214" s="21"/>
      <c r="D5214" s="21"/>
      <c r="E5214" s="21"/>
      <c r="F5214" s="22">
        <v>720.09</v>
      </c>
      <c r="G5214" s="9"/>
      <c r="H5214" s="9"/>
      <c r="I5214" s="9"/>
    </row>
    <row r="5215" spans="1:9" ht="9.9499999999999993" customHeight="1" x14ac:dyDescent="0.25">
      <c r="A5215" s="86"/>
      <c r="B5215" s="86"/>
      <c r="C5215" s="86"/>
      <c r="D5215" s="9"/>
      <c r="E5215" s="9"/>
      <c r="F5215" s="9"/>
      <c r="G5215" s="9"/>
      <c r="H5215" s="9"/>
      <c r="I5215" s="9"/>
    </row>
    <row r="5216" spans="1:9" ht="12" customHeight="1" x14ac:dyDescent="0.25">
      <c r="A5216" s="9"/>
      <c r="B5216" s="9"/>
      <c r="C5216" s="9"/>
      <c r="D5216" s="90" t="s">
        <v>4599</v>
      </c>
      <c r="E5216" s="90"/>
      <c r="F5216" s="90"/>
      <c r="G5216" s="90"/>
      <c r="H5216" s="90"/>
      <c r="I5216" s="90"/>
    </row>
    <row r="5217" spans="1:9" ht="9.9499999999999993" customHeight="1" x14ac:dyDescent="0.25">
      <c r="A5217" s="86"/>
      <c r="B5217" s="86"/>
      <c r="C5217" s="86"/>
      <c r="D5217" s="86"/>
      <c r="E5217" s="9"/>
      <c r="F5217" s="9"/>
      <c r="G5217" s="9"/>
      <c r="H5217" s="9"/>
      <c r="I5217" s="9"/>
    </row>
    <row r="5218" spans="1:9" ht="30.95" customHeight="1" x14ac:dyDescent="0.25">
      <c r="A5218" s="88" t="s">
        <v>2817</v>
      </c>
      <c r="B5218" s="88"/>
      <c r="C5218" s="88"/>
      <c r="D5218" s="88"/>
      <c r="E5218" s="88"/>
      <c r="F5218" s="88"/>
      <c r="G5218" s="88"/>
      <c r="H5218" s="88"/>
      <c r="I5218" s="88"/>
    </row>
    <row r="5219" spans="1:9" ht="15" customHeight="1" x14ac:dyDescent="0.25">
      <c r="A5219" s="89"/>
      <c r="B5219" s="89"/>
      <c r="C5219" s="14" t="s">
        <v>2076</v>
      </c>
      <c r="D5219" s="14" t="s">
        <v>2079</v>
      </c>
      <c r="E5219" s="14" t="s">
        <v>2092</v>
      </c>
      <c r="F5219" s="14" t="s">
        <v>2086</v>
      </c>
      <c r="G5219" s="14" t="s">
        <v>2059</v>
      </c>
      <c r="H5219" s="9"/>
      <c r="I5219" s="9"/>
    </row>
    <row r="5220" spans="1:9" ht="27" customHeight="1" x14ac:dyDescent="0.25">
      <c r="A5220" s="15" t="s">
        <v>2099</v>
      </c>
      <c r="B5220" s="16" t="s">
        <v>2100</v>
      </c>
      <c r="C5220" s="17">
        <v>913.91</v>
      </c>
      <c r="D5220" s="17">
        <v>0.1</v>
      </c>
      <c r="E5220" s="17">
        <v>29.7</v>
      </c>
      <c r="F5220" s="17">
        <v>1.5</v>
      </c>
      <c r="G5220" s="18">
        <v>4071.47</v>
      </c>
      <c r="H5220" s="9"/>
      <c r="I5220" s="9"/>
    </row>
    <row r="5221" spans="1:9" ht="15" customHeight="1" x14ac:dyDescent="0.25">
      <c r="A5221" s="19"/>
      <c r="B5221" s="20"/>
      <c r="C5221" s="21"/>
      <c r="D5221" s="21"/>
      <c r="E5221" s="21"/>
      <c r="F5221" s="21"/>
      <c r="G5221" s="22">
        <v>4071.47</v>
      </c>
      <c r="H5221" s="9"/>
      <c r="I5221" s="9"/>
    </row>
    <row r="5222" spans="1:9" ht="9.9499999999999993" customHeight="1" x14ac:dyDescent="0.25">
      <c r="A5222" s="86"/>
      <c r="B5222" s="86"/>
      <c r="C5222" s="86"/>
      <c r="D5222" s="9"/>
      <c r="E5222" s="9"/>
      <c r="F5222" s="9"/>
      <c r="G5222" s="9"/>
      <c r="H5222" s="9"/>
      <c r="I5222" s="9"/>
    </row>
    <row r="5223" spans="1:9" ht="12" customHeight="1" x14ac:dyDescent="0.25">
      <c r="A5223" s="9"/>
      <c r="B5223" s="9"/>
      <c r="C5223" s="9"/>
      <c r="D5223" s="90" t="s">
        <v>4652</v>
      </c>
      <c r="E5223" s="90"/>
      <c r="F5223" s="90"/>
      <c r="G5223" s="90"/>
      <c r="H5223" s="90"/>
      <c r="I5223" s="90"/>
    </row>
    <row r="5224" spans="1:9" ht="9.9499999999999993" customHeight="1" x14ac:dyDescent="0.25">
      <c r="A5224" s="86"/>
      <c r="B5224" s="86"/>
      <c r="C5224" s="86"/>
      <c r="D5224" s="86"/>
      <c r="E5224" s="9"/>
      <c r="F5224" s="9"/>
      <c r="G5224" s="9"/>
      <c r="H5224" s="9"/>
      <c r="I5224" s="9"/>
    </row>
    <row r="5225" spans="1:9" ht="30.95" customHeight="1" x14ac:dyDescent="0.25">
      <c r="A5225" s="88" t="s">
        <v>2818</v>
      </c>
      <c r="B5225" s="88"/>
      <c r="C5225" s="88"/>
      <c r="D5225" s="88"/>
      <c r="E5225" s="88"/>
      <c r="F5225" s="88"/>
      <c r="G5225" s="88"/>
      <c r="H5225" s="88"/>
      <c r="I5225" s="88"/>
    </row>
    <row r="5226" spans="1:9" ht="15" customHeight="1" x14ac:dyDescent="0.25">
      <c r="A5226" s="89"/>
      <c r="B5226" s="89"/>
      <c r="C5226" s="14" t="s">
        <v>2076</v>
      </c>
      <c r="D5226" s="14" t="s">
        <v>2079</v>
      </c>
      <c r="E5226" s="14" t="s">
        <v>2059</v>
      </c>
      <c r="F5226" s="9"/>
      <c r="G5226" s="9"/>
      <c r="H5226" s="9"/>
      <c r="I5226" s="9"/>
    </row>
    <row r="5227" spans="1:9" ht="18.95" customHeight="1" x14ac:dyDescent="0.25">
      <c r="A5227" s="15" t="s">
        <v>2080</v>
      </c>
      <c r="B5227" s="16" t="s">
        <v>2081</v>
      </c>
      <c r="C5227" s="17">
        <v>913.91</v>
      </c>
      <c r="D5227" s="17">
        <v>0.1</v>
      </c>
      <c r="E5227" s="18">
        <v>91.39</v>
      </c>
      <c r="F5227" s="9"/>
      <c r="G5227" s="9"/>
      <c r="H5227" s="9"/>
      <c r="I5227" s="9"/>
    </row>
    <row r="5228" spans="1:9" ht="15" customHeight="1" x14ac:dyDescent="0.25">
      <c r="A5228" s="19"/>
      <c r="B5228" s="20"/>
      <c r="C5228" s="21"/>
      <c r="D5228" s="21"/>
      <c r="E5228" s="22">
        <v>91.39</v>
      </c>
      <c r="F5228" s="9"/>
      <c r="G5228" s="9"/>
      <c r="H5228" s="9"/>
      <c r="I5228" s="9"/>
    </row>
    <row r="5229" spans="1:9" ht="9.9499999999999993" customHeight="1" x14ac:dyDescent="0.25">
      <c r="A5229" s="86"/>
      <c r="B5229" s="86"/>
      <c r="C5229" s="86"/>
      <c r="D5229" s="9"/>
      <c r="E5229" s="9"/>
      <c r="F5229" s="9"/>
      <c r="G5229" s="9"/>
      <c r="H5229" s="9"/>
      <c r="I5229" s="9"/>
    </row>
    <row r="5230" spans="1:9" ht="12" customHeight="1" x14ac:dyDescent="0.25">
      <c r="A5230" s="9"/>
      <c r="B5230" s="9"/>
      <c r="C5230" s="9"/>
      <c r="D5230" s="90" t="s">
        <v>4648</v>
      </c>
      <c r="E5230" s="90"/>
      <c r="F5230" s="90"/>
      <c r="G5230" s="90"/>
      <c r="H5230" s="90"/>
      <c r="I5230" s="90"/>
    </row>
    <row r="5231" spans="1:9" ht="9.9499999999999993" customHeight="1" x14ac:dyDescent="0.25">
      <c r="A5231" s="86"/>
      <c r="B5231" s="86"/>
      <c r="C5231" s="86"/>
      <c r="D5231" s="86"/>
      <c r="E5231" s="9"/>
      <c r="F5231" s="9"/>
      <c r="G5231" s="9"/>
      <c r="H5231" s="9"/>
      <c r="I5231" s="9"/>
    </row>
    <row r="5232" spans="1:9" ht="30.95" customHeight="1" x14ac:dyDescent="0.25">
      <c r="A5232" s="88" t="s">
        <v>2819</v>
      </c>
      <c r="B5232" s="88"/>
      <c r="C5232" s="88"/>
      <c r="D5232" s="88"/>
      <c r="E5232" s="88"/>
      <c r="F5232" s="88"/>
      <c r="G5232" s="88"/>
      <c r="H5232" s="88"/>
      <c r="I5232" s="88"/>
    </row>
    <row r="5233" spans="1:9" ht="15" customHeight="1" x14ac:dyDescent="0.25">
      <c r="A5233" s="89"/>
      <c r="B5233" s="89"/>
      <c r="C5233" s="14" t="s">
        <v>2076</v>
      </c>
      <c r="D5233" s="14" t="s">
        <v>2059</v>
      </c>
      <c r="E5233" s="9"/>
      <c r="F5233" s="9"/>
      <c r="G5233" s="9"/>
      <c r="H5233" s="9"/>
      <c r="I5233" s="9"/>
    </row>
    <row r="5234" spans="1:9" ht="18.95" customHeight="1" x14ac:dyDescent="0.25">
      <c r="A5234" s="15" t="s">
        <v>2170</v>
      </c>
      <c r="B5234" s="16" t="s">
        <v>2076</v>
      </c>
      <c r="C5234" s="17">
        <v>913.91</v>
      </c>
      <c r="D5234" s="18">
        <v>913.91</v>
      </c>
      <c r="E5234" s="9"/>
      <c r="F5234" s="9"/>
      <c r="G5234" s="9"/>
      <c r="H5234" s="9"/>
      <c r="I5234" s="9"/>
    </row>
    <row r="5235" spans="1:9" ht="15" customHeight="1" x14ac:dyDescent="0.25">
      <c r="A5235" s="19"/>
      <c r="B5235" s="20"/>
      <c r="C5235" s="21"/>
      <c r="D5235" s="22">
        <v>913.91</v>
      </c>
      <c r="E5235" s="9"/>
      <c r="F5235" s="9"/>
      <c r="G5235" s="9"/>
      <c r="H5235" s="9"/>
      <c r="I5235" s="9"/>
    </row>
    <row r="5236" spans="1:9" ht="9.9499999999999993" customHeight="1" x14ac:dyDescent="0.25">
      <c r="A5236" s="86"/>
      <c r="B5236" s="86"/>
      <c r="C5236" s="86"/>
      <c r="D5236" s="9"/>
      <c r="E5236" s="9"/>
      <c r="F5236" s="9"/>
      <c r="G5236" s="9"/>
      <c r="H5236" s="9"/>
      <c r="I5236" s="9"/>
    </row>
    <row r="5237" spans="1:9" ht="12" customHeight="1" x14ac:dyDescent="0.25">
      <c r="A5237" s="9"/>
      <c r="B5237" s="9"/>
      <c r="C5237" s="9"/>
      <c r="D5237" s="90" t="s">
        <v>4653</v>
      </c>
      <c r="E5237" s="90"/>
      <c r="F5237" s="90"/>
      <c r="G5237" s="90"/>
      <c r="H5237" s="90"/>
      <c r="I5237" s="90"/>
    </row>
    <row r="5238" spans="1:9" ht="9.9499999999999993" customHeight="1" x14ac:dyDescent="0.25">
      <c r="A5238" s="86"/>
      <c r="B5238" s="86"/>
      <c r="C5238" s="86"/>
      <c r="D5238" s="86"/>
      <c r="E5238" s="9"/>
      <c r="F5238" s="9"/>
      <c r="G5238" s="9"/>
      <c r="H5238" s="9"/>
      <c r="I5238" s="9"/>
    </row>
    <row r="5239" spans="1:9" ht="42.95" customHeight="1" x14ac:dyDescent="0.25">
      <c r="A5239" s="88" t="s">
        <v>2820</v>
      </c>
      <c r="B5239" s="88"/>
      <c r="C5239" s="88"/>
      <c r="D5239" s="88"/>
      <c r="E5239" s="88"/>
      <c r="F5239" s="88"/>
      <c r="G5239" s="88"/>
      <c r="H5239" s="88"/>
      <c r="I5239" s="88"/>
    </row>
    <row r="5240" spans="1:9" ht="15" customHeight="1" x14ac:dyDescent="0.25">
      <c r="A5240" s="89"/>
      <c r="B5240" s="89"/>
      <c r="C5240" s="14" t="s">
        <v>2069</v>
      </c>
      <c r="D5240" s="14" t="s">
        <v>2058</v>
      </c>
      <c r="E5240" s="14" t="s">
        <v>2059</v>
      </c>
      <c r="F5240" s="9"/>
      <c r="G5240" s="9"/>
      <c r="H5240" s="9"/>
      <c r="I5240" s="9"/>
    </row>
    <row r="5241" spans="1:9" ht="12.95" customHeight="1" x14ac:dyDescent="0.25">
      <c r="A5241" s="15"/>
      <c r="B5241" s="16" t="s">
        <v>2104</v>
      </c>
      <c r="C5241" s="17">
        <v>642.27</v>
      </c>
      <c r="D5241" s="17">
        <v>1</v>
      </c>
      <c r="E5241" s="18">
        <v>642.27</v>
      </c>
      <c r="F5241" s="9"/>
      <c r="G5241" s="9"/>
      <c r="H5241" s="9"/>
      <c r="I5241" s="9"/>
    </row>
    <row r="5242" spans="1:9" ht="15" customHeight="1" x14ac:dyDescent="0.25">
      <c r="A5242" s="19"/>
      <c r="B5242" s="20"/>
      <c r="C5242" s="21"/>
      <c r="D5242" s="21"/>
      <c r="E5242" s="22">
        <v>642.27</v>
      </c>
      <c r="F5242" s="9"/>
      <c r="G5242" s="9"/>
      <c r="H5242" s="9"/>
      <c r="I5242" s="9"/>
    </row>
    <row r="5243" spans="1:9" ht="9.9499999999999993" customHeight="1" x14ac:dyDescent="0.25">
      <c r="A5243" s="86"/>
      <c r="B5243" s="86"/>
      <c r="C5243" s="86"/>
      <c r="D5243" s="9"/>
      <c r="E5243" s="9"/>
      <c r="F5243" s="9"/>
      <c r="G5243" s="9"/>
      <c r="H5243" s="9"/>
      <c r="I5243" s="9"/>
    </row>
    <row r="5244" spans="1:9" ht="12" customHeight="1" x14ac:dyDescent="0.25">
      <c r="A5244" s="9"/>
      <c r="B5244" s="9"/>
      <c r="C5244" s="9"/>
      <c r="D5244" s="90" t="s">
        <v>4654</v>
      </c>
      <c r="E5244" s="90"/>
      <c r="F5244" s="90"/>
      <c r="G5244" s="90"/>
      <c r="H5244" s="90"/>
      <c r="I5244" s="90"/>
    </row>
    <row r="5245" spans="1:9" ht="9.9499999999999993" customHeight="1" x14ac:dyDescent="0.25">
      <c r="A5245" s="86"/>
      <c r="B5245" s="86"/>
      <c r="C5245" s="86"/>
      <c r="D5245" s="86"/>
      <c r="E5245" s="9"/>
      <c r="F5245" s="9"/>
      <c r="G5245" s="9"/>
      <c r="H5245" s="9"/>
      <c r="I5245" s="9"/>
    </row>
    <row r="5246" spans="1:9" ht="30.95" customHeight="1" x14ac:dyDescent="0.25">
      <c r="A5246" s="88" t="s">
        <v>2821</v>
      </c>
      <c r="B5246" s="88"/>
      <c r="C5246" s="88"/>
      <c r="D5246" s="88"/>
      <c r="E5246" s="88"/>
      <c r="F5246" s="88"/>
      <c r="G5246" s="88"/>
      <c r="H5246" s="88"/>
      <c r="I5246" s="88"/>
    </row>
    <row r="5247" spans="1:9" ht="15" customHeight="1" x14ac:dyDescent="0.25">
      <c r="A5247" s="89"/>
      <c r="B5247" s="89"/>
      <c r="C5247" s="14" t="s">
        <v>2069</v>
      </c>
      <c r="D5247" s="14" t="s">
        <v>2058</v>
      </c>
      <c r="E5247" s="14" t="s">
        <v>2059</v>
      </c>
      <c r="F5247" s="9"/>
      <c r="G5247" s="9"/>
      <c r="H5247" s="9"/>
      <c r="I5247" s="9"/>
    </row>
    <row r="5248" spans="1:9" ht="12.95" customHeight="1" x14ac:dyDescent="0.25">
      <c r="A5248" s="15"/>
      <c r="B5248" s="16" t="s">
        <v>2104</v>
      </c>
      <c r="C5248" s="17">
        <v>642.27</v>
      </c>
      <c r="D5248" s="17">
        <v>1</v>
      </c>
      <c r="E5248" s="18">
        <v>642.27</v>
      </c>
      <c r="F5248" s="9"/>
      <c r="G5248" s="9"/>
      <c r="H5248" s="9"/>
      <c r="I5248" s="9"/>
    </row>
    <row r="5249" spans="1:9" ht="15" customHeight="1" x14ac:dyDescent="0.25">
      <c r="A5249" s="19"/>
      <c r="B5249" s="20"/>
      <c r="C5249" s="21"/>
      <c r="D5249" s="21"/>
      <c r="E5249" s="22">
        <v>642.27</v>
      </c>
      <c r="F5249" s="9"/>
      <c r="G5249" s="9"/>
      <c r="H5249" s="9"/>
      <c r="I5249" s="9"/>
    </row>
    <row r="5250" spans="1:9" ht="9.9499999999999993" customHeight="1" x14ac:dyDescent="0.25">
      <c r="A5250" s="86"/>
      <c r="B5250" s="86"/>
      <c r="C5250" s="86"/>
      <c r="D5250" s="9"/>
      <c r="E5250" s="9"/>
      <c r="F5250" s="9"/>
      <c r="G5250" s="9"/>
      <c r="H5250" s="9"/>
      <c r="I5250" s="9"/>
    </row>
    <row r="5251" spans="1:9" ht="12" customHeight="1" x14ac:dyDescent="0.25">
      <c r="A5251" s="9"/>
      <c r="B5251" s="9"/>
      <c r="C5251" s="9"/>
      <c r="D5251" s="90" t="s">
        <v>4654</v>
      </c>
      <c r="E5251" s="90"/>
      <c r="F5251" s="90"/>
      <c r="G5251" s="90"/>
      <c r="H5251" s="90"/>
      <c r="I5251" s="90"/>
    </row>
    <row r="5252" spans="1:9" ht="9.9499999999999993" customHeight="1" x14ac:dyDescent="0.25">
      <c r="A5252" s="86"/>
      <c r="B5252" s="86"/>
      <c r="C5252" s="86"/>
      <c r="D5252" s="86"/>
      <c r="E5252" s="9"/>
      <c r="F5252" s="9"/>
      <c r="G5252" s="9"/>
      <c r="H5252" s="9"/>
      <c r="I5252" s="9"/>
    </row>
    <row r="5253" spans="1:9" ht="42.95" customHeight="1" x14ac:dyDescent="0.25">
      <c r="A5253" s="88" t="s">
        <v>2822</v>
      </c>
      <c r="B5253" s="88"/>
      <c r="C5253" s="88"/>
      <c r="D5253" s="88"/>
      <c r="E5253" s="88"/>
      <c r="F5253" s="88"/>
      <c r="G5253" s="88"/>
      <c r="H5253" s="88"/>
      <c r="I5253" s="88"/>
    </row>
    <row r="5254" spans="1:9" ht="15" customHeight="1" x14ac:dyDescent="0.25">
      <c r="A5254" s="89"/>
      <c r="B5254" s="89"/>
      <c r="C5254" s="14" t="s">
        <v>2058</v>
      </c>
      <c r="D5254" s="14" t="s">
        <v>2059</v>
      </c>
      <c r="E5254" s="9"/>
      <c r="F5254" s="9"/>
      <c r="G5254" s="9"/>
      <c r="H5254" s="9"/>
      <c r="I5254" s="9"/>
    </row>
    <row r="5255" spans="1:9" ht="12.95" customHeight="1" x14ac:dyDescent="0.25">
      <c r="A5255" s="15"/>
      <c r="B5255" s="16" t="s">
        <v>2058</v>
      </c>
      <c r="C5255" s="17">
        <v>4</v>
      </c>
      <c r="D5255" s="18">
        <v>4</v>
      </c>
      <c r="E5255" s="9"/>
      <c r="F5255" s="9"/>
      <c r="G5255" s="9"/>
      <c r="H5255" s="9"/>
      <c r="I5255" s="9"/>
    </row>
    <row r="5256" spans="1:9" ht="15" customHeight="1" x14ac:dyDescent="0.25">
      <c r="A5256" s="19"/>
      <c r="B5256" s="20"/>
      <c r="C5256" s="21"/>
      <c r="D5256" s="22">
        <v>4</v>
      </c>
      <c r="E5256" s="9"/>
      <c r="F5256" s="9"/>
      <c r="G5256" s="9"/>
      <c r="H5256" s="9"/>
      <c r="I5256" s="9"/>
    </row>
    <row r="5257" spans="1:9" ht="9.9499999999999993" customHeight="1" x14ac:dyDescent="0.25">
      <c r="A5257" s="86"/>
      <c r="B5257" s="86"/>
      <c r="C5257" s="86"/>
      <c r="D5257" s="9"/>
      <c r="E5257" s="9"/>
      <c r="F5257" s="9"/>
      <c r="G5257" s="9"/>
      <c r="H5257" s="9"/>
      <c r="I5257" s="9"/>
    </row>
    <row r="5258" spans="1:9" ht="12" customHeight="1" x14ac:dyDescent="0.25">
      <c r="A5258" s="9"/>
      <c r="B5258" s="9"/>
      <c r="C5258" s="9"/>
      <c r="D5258" s="90" t="s">
        <v>4255</v>
      </c>
      <c r="E5258" s="90"/>
      <c r="F5258" s="90"/>
      <c r="G5258" s="90"/>
      <c r="H5258" s="90"/>
      <c r="I5258" s="90"/>
    </row>
    <row r="5259" spans="1:9" ht="9.9499999999999993" customHeight="1" x14ac:dyDescent="0.25">
      <c r="A5259" s="86"/>
      <c r="B5259" s="86"/>
      <c r="C5259" s="86"/>
      <c r="D5259" s="86"/>
      <c r="E5259" s="9"/>
      <c r="F5259" s="9"/>
      <c r="G5259" s="9"/>
      <c r="H5259" s="9"/>
      <c r="I5259" s="9"/>
    </row>
    <row r="5260" spans="1:9" ht="30.95" customHeight="1" x14ac:dyDescent="0.25">
      <c r="A5260" s="88" t="s">
        <v>2823</v>
      </c>
      <c r="B5260" s="88"/>
      <c r="C5260" s="88"/>
      <c r="D5260" s="88"/>
      <c r="E5260" s="88"/>
      <c r="F5260" s="88"/>
      <c r="G5260" s="88"/>
      <c r="H5260" s="88"/>
      <c r="I5260" s="88"/>
    </row>
    <row r="5261" spans="1:9" ht="15" customHeight="1" x14ac:dyDescent="0.25">
      <c r="A5261" s="89"/>
      <c r="B5261" s="89"/>
      <c r="C5261" s="14" t="s">
        <v>2076</v>
      </c>
      <c r="D5261" s="14" t="s">
        <v>2059</v>
      </c>
      <c r="E5261" s="9"/>
      <c r="F5261" s="9"/>
      <c r="G5261" s="9"/>
      <c r="H5261" s="9"/>
      <c r="I5261" s="9"/>
    </row>
    <row r="5262" spans="1:9" ht="12.95" customHeight="1" x14ac:dyDescent="0.25">
      <c r="A5262" s="15" t="s">
        <v>2108</v>
      </c>
      <c r="B5262" s="16" t="s">
        <v>2076</v>
      </c>
      <c r="C5262" s="17">
        <v>913.91</v>
      </c>
      <c r="D5262" s="18">
        <v>913.91</v>
      </c>
      <c r="E5262" s="9"/>
      <c r="F5262" s="9"/>
      <c r="G5262" s="9"/>
      <c r="H5262" s="9"/>
      <c r="I5262" s="9"/>
    </row>
    <row r="5263" spans="1:9" ht="15" customHeight="1" x14ac:dyDescent="0.25">
      <c r="A5263" s="19"/>
      <c r="B5263" s="20"/>
      <c r="C5263" s="21"/>
      <c r="D5263" s="22">
        <v>913.91</v>
      </c>
      <c r="E5263" s="9"/>
      <c r="F5263" s="9"/>
      <c r="G5263" s="9"/>
      <c r="H5263" s="9"/>
      <c r="I5263" s="9"/>
    </row>
    <row r="5264" spans="1:9" ht="9.9499999999999993" customHeight="1" x14ac:dyDescent="0.25">
      <c r="A5264" s="86"/>
      <c r="B5264" s="86"/>
      <c r="C5264" s="86"/>
      <c r="D5264" s="9"/>
      <c r="E5264" s="9"/>
      <c r="F5264" s="9"/>
      <c r="G5264" s="9"/>
      <c r="H5264" s="9"/>
      <c r="I5264" s="9"/>
    </row>
    <row r="5265" spans="1:9" ht="12" customHeight="1" x14ac:dyDescent="0.25">
      <c r="A5265" s="9"/>
      <c r="B5265" s="9"/>
      <c r="C5265" s="9"/>
      <c r="D5265" s="90" t="s">
        <v>4653</v>
      </c>
      <c r="E5265" s="90"/>
      <c r="F5265" s="90"/>
      <c r="G5265" s="90"/>
      <c r="H5265" s="90"/>
      <c r="I5265" s="90"/>
    </row>
    <row r="5266" spans="1:9" ht="9.9499999999999993" customHeight="1" x14ac:dyDescent="0.25">
      <c r="A5266" s="86"/>
      <c r="B5266" s="86"/>
      <c r="C5266" s="86"/>
      <c r="D5266" s="86"/>
      <c r="E5266" s="9"/>
      <c r="F5266" s="9"/>
      <c r="G5266" s="9"/>
      <c r="H5266" s="9"/>
      <c r="I5266" s="9"/>
    </row>
    <row r="5267" spans="1:9" ht="42.95" customHeight="1" x14ac:dyDescent="0.25">
      <c r="A5267" s="88" t="s">
        <v>2824</v>
      </c>
      <c r="B5267" s="88"/>
      <c r="C5267" s="88"/>
      <c r="D5267" s="88"/>
      <c r="E5267" s="88"/>
      <c r="F5267" s="88"/>
      <c r="G5267" s="88"/>
      <c r="H5267" s="88"/>
      <c r="I5267" s="88"/>
    </row>
    <row r="5268" spans="1:9" ht="15" customHeight="1" x14ac:dyDescent="0.25">
      <c r="A5268" s="89"/>
      <c r="B5268" s="89"/>
      <c r="C5268" s="14" t="s">
        <v>2058</v>
      </c>
      <c r="D5268" s="14" t="s">
        <v>2059</v>
      </c>
      <c r="E5268" s="9"/>
      <c r="F5268" s="9"/>
      <c r="G5268" s="9"/>
      <c r="H5268" s="9"/>
      <c r="I5268" s="9"/>
    </row>
    <row r="5269" spans="1:9" ht="12.95" customHeight="1" x14ac:dyDescent="0.25">
      <c r="A5269" s="15"/>
      <c r="B5269" s="16" t="s">
        <v>2058</v>
      </c>
      <c r="C5269" s="17">
        <v>2</v>
      </c>
      <c r="D5269" s="18">
        <v>2</v>
      </c>
      <c r="E5269" s="9"/>
      <c r="F5269" s="9"/>
      <c r="G5269" s="9"/>
      <c r="H5269" s="9"/>
      <c r="I5269" s="9"/>
    </row>
    <row r="5270" spans="1:9" ht="15" customHeight="1" x14ac:dyDescent="0.25">
      <c r="A5270" s="19"/>
      <c r="B5270" s="20"/>
      <c r="C5270" s="21"/>
      <c r="D5270" s="22">
        <v>2</v>
      </c>
      <c r="E5270" s="9"/>
      <c r="F5270" s="9"/>
      <c r="G5270" s="9"/>
      <c r="H5270" s="9"/>
      <c r="I5270" s="9"/>
    </row>
    <row r="5271" spans="1:9" ht="9.9499999999999993" customHeight="1" x14ac:dyDescent="0.25">
      <c r="A5271" s="86"/>
      <c r="B5271" s="86"/>
      <c r="C5271" s="86"/>
      <c r="D5271" s="9"/>
      <c r="E5271" s="9"/>
      <c r="F5271" s="9"/>
      <c r="G5271" s="9"/>
      <c r="H5271" s="9"/>
      <c r="I5271" s="9"/>
    </row>
    <row r="5272" spans="1:9" ht="12" customHeight="1" x14ac:dyDescent="0.25">
      <c r="A5272" s="9"/>
      <c r="B5272" s="9"/>
      <c r="C5272" s="9"/>
      <c r="D5272" s="90" t="s">
        <v>4257</v>
      </c>
      <c r="E5272" s="90"/>
      <c r="F5272" s="90"/>
      <c r="G5272" s="90"/>
      <c r="H5272" s="90"/>
      <c r="I5272" s="90"/>
    </row>
    <row r="5273" spans="1:9" ht="9.9499999999999993" customHeight="1" x14ac:dyDescent="0.25">
      <c r="A5273" s="86"/>
      <c r="B5273" s="86"/>
      <c r="C5273" s="86"/>
      <c r="D5273" s="86"/>
      <c r="E5273" s="9"/>
      <c r="F5273" s="9"/>
      <c r="G5273" s="9"/>
      <c r="H5273" s="9"/>
      <c r="I5273" s="9"/>
    </row>
    <row r="5274" spans="1:9" ht="30.95" customHeight="1" x14ac:dyDescent="0.25">
      <c r="A5274" s="88" t="s">
        <v>2825</v>
      </c>
      <c r="B5274" s="88"/>
      <c r="C5274" s="88"/>
      <c r="D5274" s="88"/>
      <c r="E5274" s="88"/>
      <c r="F5274" s="88"/>
      <c r="G5274" s="88"/>
      <c r="H5274" s="88"/>
      <c r="I5274" s="88"/>
    </row>
    <row r="5275" spans="1:9" ht="15" customHeight="1" x14ac:dyDescent="0.25">
      <c r="A5275" s="89"/>
      <c r="B5275" s="89"/>
      <c r="C5275" s="14" t="s">
        <v>2076</v>
      </c>
      <c r="D5275" s="14" t="s">
        <v>2058</v>
      </c>
      <c r="E5275" s="14" t="s">
        <v>2059</v>
      </c>
      <c r="F5275" s="9"/>
      <c r="G5275" s="9"/>
      <c r="H5275" s="9"/>
      <c r="I5275" s="9"/>
    </row>
    <row r="5276" spans="1:9" ht="18.95" customHeight="1" x14ac:dyDescent="0.25">
      <c r="A5276" s="15" t="s">
        <v>2110</v>
      </c>
      <c r="B5276" s="16" t="s">
        <v>2111</v>
      </c>
      <c r="C5276" s="17">
        <v>0.16</v>
      </c>
      <c r="D5276" s="17">
        <v>93</v>
      </c>
      <c r="E5276" s="18">
        <v>14.88</v>
      </c>
      <c r="F5276" s="9"/>
      <c r="G5276" s="9"/>
      <c r="H5276" s="9"/>
      <c r="I5276" s="9"/>
    </row>
    <row r="5277" spans="1:9" ht="15" customHeight="1" x14ac:dyDescent="0.25">
      <c r="A5277" s="19"/>
      <c r="B5277" s="20"/>
      <c r="C5277" s="21"/>
      <c r="D5277" s="21"/>
      <c r="E5277" s="22">
        <v>14.88</v>
      </c>
      <c r="F5277" s="9"/>
      <c r="G5277" s="9"/>
      <c r="H5277" s="9"/>
      <c r="I5277" s="9"/>
    </row>
    <row r="5278" spans="1:9" ht="9.9499999999999993" customHeight="1" x14ac:dyDescent="0.25">
      <c r="A5278" s="86"/>
      <c r="B5278" s="86"/>
      <c r="C5278" s="86"/>
      <c r="D5278" s="9"/>
      <c r="E5278" s="9"/>
      <c r="F5278" s="9"/>
      <c r="G5278" s="9"/>
      <c r="H5278" s="9"/>
      <c r="I5278" s="9"/>
    </row>
    <row r="5279" spans="1:9" ht="12" customHeight="1" x14ac:dyDescent="0.25">
      <c r="A5279" s="9"/>
      <c r="B5279" s="9"/>
      <c r="C5279" s="9"/>
      <c r="D5279" s="90" t="s">
        <v>4256</v>
      </c>
      <c r="E5279" s="90"/>
      <c r="F5279" s="90"/>
      <c r="G5279" s="90"/>
      <c r="H5279" s="90"/>
      <c r="I5279" s="90"/>
    </row>
    <row r="5280" spans="1:9" ht="9.9499999999999993" customHeight="1" x14ac:dyDescent="0.25">
      <c r="A5280" s="86"/>
      <c r="B5280" s="86"/>
      <c r="C5280" s="86"/>
      <c r="D5280" s="86"/>
      <c r="E5280" s="9"/>
      <c r="F5280" s="9"/>
      <c r="G5280" s="9"/>
      <c r="H5280" s="9"/>
      <c r="I5280" s="9"/>
    </row>
    <row r="5281" spans="1:9" ht="30.95" customHeight="1" x14ac:dyDescent="0.25">
      <c r="A5281" s="88" t="s">
        <v>2826</v>
      </c>
      <c r="B5281" s="88"/>
      <c r="C5281" s="88"/>
      <c r="D5281" s="88"/>
      <c r="E5281" s="88"/>
      <c r="F5281" s="88"/>
      <c r="G5281" s="88"/>
      <c r="H5281" s="88"/>
      <c r="I5281" s="88"/>
    </row>
    <row r="5282" spans="1:9" ht="15" customHeight="1" x14ac:dyDescent="0.25">
      <c r="A5282" s="89"/>
      <c r="B5282" s="89"/>
      <c r="C5282" s="14" t="s">
        <v>2058</v>
      </c>
      <c r="D5282" s="14" t="s">
        <v>2059</v>
      </c>
      <c r="E5282" s="9"/>
      <c r="F5282" s="9"/>
      <c r="G5282" s="9"/>
      <c r="H5282" s="9"/>
      <c r="I5282" s="9"/>
    </row>
    <row r="5283" spans="1:9" ht="12.95" customHeight="1" x14ac:dyDescent="0.25">
      <c r="A5283" s="15"/>
      <c r="B5283" s="16" t="s">
        <v>2058</v>
      </c>
      <c r="C5283" s="17">
        <v>8</v>
      </c>
      <c r="D5283" s="18">
        <v>8</v>
      </c>
      <c r="E5283" s="9"/>
      <c r="F5283" s="9"/>
      <c r="G5283" s="9"/>
      <c r="H5283" s="9"/>
      <c r="I5283" s="9"/>
    </row>
    <row r="5284" spans="1:9" ht="15" customHeight="1" x14ac:dyDescent="0.25">
      <c r="A5284" s="19"/>
      <c r="B5284" s="20"/>
      <c r="C5284" s="21"/>
      <c r="D5284" s="22">
        <v>8</v>
      </c>
      <c r="E5284" s="9"/>
      <c r="F5284" s="9"/>
      <c r="G5284" s="9"/>
      <c r="H5284" s="9"/>
      <c r="I5284" s="9"/>
    </row>
    <row r="5285" spans="1:9" ht="9.9499999999999993" customHeight="1" x14ac:dyDescent="0.25">
      <c r="A5285" s="86"/>
      <c r="B5285" s="86"/>
      <c r="C5285" s="86"/>
      <c r="D5285" s="9"/>
      <c r="E5285" s="9"/>
      <c r="F5285" s="9"/>
      <c r="G5285" s="9"/>
      <c r="H5285" s="9"/>
      <c r="I5285" s="9"/>
    </row>
    <row r="5286" spans="1:9" ht="12" customHeight="1" x14ac:dyDescent="0.25">
      <c r="A5286" s="9"/>
      <c r="B5286" s="9"/>
      <c r="C5286" s="9"/>
      <c r="D5286" s="90" t="s">
        <v>4258</v>
      </c>
      <c r="E5286" s="90"/>
      <c r="F5286" s="90"/>
      <c r="G5286" s="90"/>
      <c r="H5286" s="90"/>
      <c r="I5286" s="90"/>
    </row>
    <row r="5287" spans="1:9" ht="9.9499999999999993" customHeight="1" x14ac:dyDescent="0.25">
      <c r="A5287" s="86"/>
      <c r="B5287" s="86"/>
      <c r="C5287" s="86"/>
      <c r="D5287" s="86"/>
      <c r="E5287" s="9"/>
      <c r="F5287" s="9"/>
      <c r="G5287" s="9"/>
      <c r="H5287" s="9"/>
      <c r="I5287" s="9"/>
    </row>
    <row r="5288" spans="1:9" ht="20.100000000000001" customHeight="1" x14ac:dyDescent="0.25">
      <c r="A5288" s="88" t="s">
        <v>2827</v>
      </c>
      <c r="B5288" s="88"/>
      <c r="C5288" s="88"/>
      <c r="D5288" s="88"/>
      <c r="E5288" s="88"/>
      <c r="F5288" s="88"/>
      <c r="G5288" s="88"/>
      <c r="H5288" s="88"/>
      <c r="I5288" s="88"/>
    </row>
    <row r="5289" spans="1:9" ht="15" customHeight="1" x14ac:dyDescent="0.25">
      <c r="A5289" s="89"/>
      <c r="B5289" s="89"/>
      <c r="C5289" s="14" t="s">
        <v>2076</v>
      </c>
      <c r="D5289" s="14" t="s">
        <v>2059</v>
      </c>
      <c r="E5289" s="9"/>
      <c r="F5289" s="9"/>
      <c r="G5289" s="9"/>
      <c r="H5289" s="9"/>
      <c r="I5289" s="9"/>
    </row>
    <row r="5290" spans="1:9" ht="12.95" customHeight="1" x14ac:dyDescent="0.25">
      <c r="A5290" s="15"/>
      <c r="B5290" s="16" t="s">
        <v>2076</v>
      </c>
      <c r="C5290" s="17">
        <v>387.67</v>
      </c>
      <c r="D5290" s="18">
        <v>387.67</v>
      </c>
      <c r="E5290" s="9"/>
      <c r="F5290" s="9"/>
      <c r="G5290" s="9"/>
      <c r="H5290" s="9"/>
      <c r="I5290" s="9"/>
    </row>
    <row r="5291" spans="1:9" ht="15" customHeight="1" x14ac:dyDescent="0.25">
      <c r="A5291" s="19"/>
      <c r="B5291" s="20"/>
      <c r="C5291" s="21"/>
      <c r="D5291" s="22">
        <v>387.67</v>
      </c>
      <c r="E5291" s="9"/>
      <c r="F5291" s="9"/>
      <c r="G5291" s="9"/>
      <c r="H5291" s="9"/>
      <c r="I5291" s="9"/>
    </row>
    <row r="5292" spans="1:9" ht="9.9499999999999993" customHeight="1" x14ac:dyDescent="0.25">
      <c r="A5292" s="86"/>
      <c r="B5292" s="86"/>
      <c r="C5292" s="86"/>
      <c r="D5292" s="9"/>
      <c r="E5292" s="9"/>
      <c r="F5292" s="9"/>
      <c r="G5292" s="9"/>
      <c r="H5292" s="9"/>
      <c r="I5292" s="9"/>
    </row>
    <row r="5293" spans="1:9" ht="12" customHeight="1" x14ac:dyDescent="0.25">
      <c r="A5293" s="9"/>
      <c r="B5293" s="9"/>
      <c r="C5293" s="9"/>
      <c r="D5293" s="90" t="s">
        <v>4655</v>
      </c>
      <c r="E5293" s="90"/>
      <c r="F5293" s="90"/>
      <c r="G5293" s="90"/>
      <c r="H5293" s="90"/>
      <c r="I5293" s="90"/>
    </row>
    <row r="5294" spans="1:9" ht="9.9499999999999993" customHeight="1" x14ac:dyDescent="0.25">
      <c r="A5294" s="86"/>
      <c r="B5294" s="86"/>
      <c r="C5294" s="86"/>
      <c r="D5294" s="86"/>
      <c r="E5294" s="9"/>
      <c r="F5294" s="9"/>
      <c r="G5294" s="9"/>
      <c r="H5294" s="9"/>
      <c r="I5294" s="9"/>
    </row>
    <row r="5295" spans="1:9" ht="30.95" customHeight="1" x14ac:dyDescent="0.25">
      <c r="A5295" s="88" t="s">
        <v>2828</v>
      </c>
      <c r="B5295" s="88"/>
      <c r="C5295" s="88"/>
      <c r="D5295" s="88"/>
      <c r="E5295" s="88"/>
      <c r="F5295" s="88"/>
      <c r="G5295" s="88"/>
      <c r="H5295" s="88"/>
      <c r="I5295" s="88"/>
    </row>
    <row r="5296" spans="1:9" ht="15" customHeight="1" x14ac:dyDescent="0.25">
      <c r="A5296" s="89"/>
      <c r="B5296" s="89"/>
      <c r="C5296" s="14" t="s">
        <v>2076</v>
      </c>
      <c r="D5296" s="14" t="s">
        <v>2059</v>
      </c>
      <c r="E5296" s="9"/>
      <c r="F5296" s="9"/>
      <c r="G5296" s="9"/>
      <c r="H5296" s="9"/>
      <c r="I5296" s="9"/>
    </row>
    <row r="5297" spans="1:9" ht="12.95" customHeight="1" x14ac:dyDescent="0.25">
      <c r="A5297" s="15" t="s">
        <v>2108</v>
      </c>
      <c r="B5297" s="16" t="s">
        <v>2076</v>
      </c>
      <c r="C5297" s="17">
        <v>913.91</v>
      </c>
      <c r="D5297" s="18">
        <v>913.91</v>
      </c>
      <c r="E5297" s="9"/>
      <c r="F5297" s="9"/>
      <c r="G5297" s="9"/>
      <c r="H5297" s="9"/>
      <c r="I5297" s="9"/>
    </row>
    <row r="5298" spans="1:9" ht="15" customHeight="1" x14ac:dyDescent="0.25">
      <c r="A5298" s="19"/>
      <c r="B5298" s="20"/>
      <c r="C5298" s="21"/>
      <c r="D5298" s="22">
        <v>913.91</v>
      </c>
      <c r="E5298" s="9"/>
      <c r="F5298" s="9"/>
      <c r="G5298" s="9"/>
      <c r="H5298" s="9"/>
      <c r="I5298" s="9"/>
    </row>
    <row r="5299" spans="1:9" ht="9.9499999999999993" customHeight="1" x14ac:dyDescent="0.25">
      <c r="A5299" s="86"/>
      <c r="B5299" s="86"/>
      <c r="C5299" s="86"/>
      <c r="D5299" s="9"/>
      <c r="E5299" s="9"/>
      <c r="F5299" s="9"/>
      <c r="G5299" s="9"/>
      <c r="H5299" s="9"/>
      <c r="I5299" s="9"/>
    </row>
    <row r="5300" spans="1:9" ht="12" customHeight="1" x14ac:dyDescent="0.25">
      <c r="A5300" s="9"/>
      <c r="B5300" s="9"/>
      <c r="C5300" s="9"/>
      <c r="D5300" s="90" t="s">
        <v>4653</v>
      </c>
      <c r="E5300" s="90"/>
      <c r="F5300" s="90"/>
      <c r="G5300" s="90"/>
      <c r="H5300" s="90"/>
      <c r="I5300" s="90"/>
    </row>
    <row r="5301" spans="1:9" ht="9.9499999999999993" customHeight="1" x14ac:dyDescent="0.25">
      <c r="A5301" s="86"/>
      <c r="B5301" s="86"/>
      <c r="C5301" s="86"/>
      <c r="D5301" s="86"/>
      <c r="E5301" s="9"/>
      <c r="F5301" s="9"/>
      <c r="G5301" s="9"/>
      <c r="H5301" s="9"/>
      <c r="I5301" s="9"/>
    </row>
    <row r="5302" spans="1:9" ht="20.100000000000001" customHeight="1" x14ac:dyDescent="0.25">
      <c r="A5302" s="88" t="s">
        <v>2829</v>
      </c>
      <c r="B5302" s="88"/>
      <c r="C5302" s="88"/>
      <c r="D5302" s="88"/>
      <c r="E5302" s="88"/>
      <c r="F5302" s="88"/>
      <c r="G5302" s="88"/>
      <c r="H5302" s="88"/>
      <c r="I5302" s="88"/>
    </row>
    <row r="5303" spans="1:9" ht="15" customHeight="1" x14ac:dyDescent="0.25">
      <c r="A5303" s="89"/>
      <c r="B5303" s="89"/>
      <c r="C5303" s="14" t="s">
        <v>2069</v>
      </c>
      <c r="D5303" s="14" t="s">
        <v>2058</v>
      </c>
      <c r="E5303" s="14" t="s">
        <v>2059</v>
      </c>
      <c r="F5303" s="9"/>
      <c r="G5303" s="9"/>
      <c r="H5303" s="9"/>
      <c r="I5303" s="9"/>
    </row>
    <row r="5304" spans="1:9" ht="12.95" customHeight="1" x14ac:dyDescent="0.25">
      <c r="A5304" s="15"/>
      <c r="B5304" s="16" t="s">
        <v>2104</v>
      </c>
      <c r="C5304" s="17">
        <v>206.14</v>
      </c>
      <c r="D5304" s="17">
        <v>1</v>
      </c>
      <c r="E5304" s="18">
        <v>206.14</v>
      </c>
      <c r="F5304" s="9"/>
      <c r="G5304" s="9"/>
      <c r="H5304" s="9"/>
      <c r="I5304" s="9"/>
    </row>
    <row r="5305" spans="1:9" ht="15" customHeight="1" x14ac:dyDescent="0.25">
      <c r="A5305" s="19"/>
      <c r="B5305" s="20"/>
      <c r="C5305" s="21"/>
      <c r="D5305" s="21"/>
      <c r="E5305" s="22">
        <v>206.14</v>
      </c>
      <c r="F5305" s="9"/>
      <c r="G5305" s="9"/>
      <c r="H5305" s="9"/>
      <c r="I5305" s="9"/>
    </row>
    <row r="5306" spans="1:9" ht="9.9499999999999993" customHeight="1" x14ac:dyDescent="0.25">
      <c r="A5306" s="86"/>
      <c r="B5306" s="86"/>
      <c r="C5306" s="86"/>
      <c r="D5306" s="9"/>
      <c r="E5306" s="9"/>
      <c r="F5306" s="9"/>
      <c r="G5306" s="9"/>
      <c r="H5306" s="9"/>
      <c r="I5306" s="9"/>
    </row>
    <row r="5307" spans="1:9" ht="12" customHeight="1" x14ac:dyDescent="0.25">
      <c r="A5307" s="9"/>
      <c r="B5307" s="9"/>
      <c r="C5307" s="9"/>
      <c r="D5307" s="90" t="s">
        <v>4656</v>
      </c>
      <c r="E5307" s="90"/>
      <c r="F5307" s="90"/>
      <c r="G5307" s="90"/>
      <c r="H5307" s="90"/>
      <c r="I5307" s="90"/>
    </row>
    <row r="5308" spans="1:9" ht="9.9499999999999993" customHeight="1" x14ac:dyDescent="0.25">
      <c r="A5308" s="86"/>
      <c r="B5308" s="86"/>
      <c r="C5308" s="86"/>
      <c r="D5308" s="86"/>
      <c r="E5308" s="9"/>
      <c r="F5308" s="9"/>
      <c r="G5308" s="9"/>
      <c r="H5308" s="9"/>
      <c r="I5308" s="9"/>
    </row>
    <row r="5309" spans="1:9" ht="30.95" customHeight="1" x14ac:dyDescent="0.25">
      <c r="A5309" s="88" t="s">
        <v>2830</v>
      </c>
      <c r="B5309" s="88"/>
      <c r="C5309" s="88"/>
      <c r="D5309" s="88"/>
      <c r="E5309" s="88"/>
      <c r="F5309" s="88"/>
      <c r="G5309" s="88"/>
      <c r="H5309" s="88"/>
      <c r="I5309" s="88"/>
    </row>
    <row r="5310" spans="1:9" ht="15" customHeight="1" x14ac:dyDescent="0.25">
      <c r="A5310" s="89"/>
      <c r="B5310" s="89"/>
      <c r="C5310" s="14" t="s">
        <v>2076</v>
      </c>
      <c r="D5310" s="14" t="s">
        <v>2059</v>
      </c>
      <c r="E5310" s="9"/>
      <c r="F5310" s="9"/>
      <c r="G5310" s="9"/>
      <c r="H5310" s="9"/>
      <c r="I5310" s="9"/>
    </row>
    <row r="5311" spans="1:9" ht="12.95" customHeight="1" x14ac:dyDescent="0.25">
      <c r="A5311" s="15" t="s">
        <v>2077</v>
      </c>
      <c r="B5311" s="16" t="s">
        <v>2076</v>
      </c>
      <c r="C5311" s="17">
        <v>4333.37</v>
      </c>
      <c r="D5311" s="18">
        <v>4333.37</v>
      </c>
      <c r="E5311" s="9"/>
      <c r="F5311" s="9"/>
      <c r="G5311" s="9"/>
      <c r="H5311" s="9"/>
      <c r="I5311" s="9"/>
    </row>
    <row r="5312" spans="1:9" ht="15" customHeight="1" x14ac:dyDescent="0.25">
      <c r="A5312" s="19"/>
      <c r="B5312" s="20"/>
      <c r="C5312" s="21"/>
      <c r="D5312" s="22">
        <v>4333.37</v>
      </c>
      <c r="E5312" s="9"/>
      <c r="F5312" s="9"/>
      <c r="G5312" s="9"/>
      <c r="H5312" s="9"/>
      <c r="I5312" s="9"/>
    </row>
    <row r="5313" spans="1:9" ht="9.9499999999999993" customHeight="1" x14ac:dyDescent="0.25">
      <c r="A5313" s="86"/>
      <c r="B5313" s="86"/>
      <c r="C5313" s="86"/>
      <c r="D5313" s="9"/>
      <c r="E5313" s="9"/>
      <c r="F5313" s="9"/>
      <c r="G5313" s="9"/>
      <c r="H5313" s="9"/>
      <c r="I5313" s="9"/>
    </row>
    <row r="5314" spans="1:9" ht="12" customHeight="1" x14ac:dyDescent="0.25">
      <c r="A5314" s="9"/>
      <c r="B5314" s="9"/>
      <c r="C5314" s="9"/>
      <c r="D5314" s="90" t="s">
        <v>4657</v>
      </c>
      <c r="E5314" s="90"/>
      <c r="F5314" s="90"/>
      <c r="G5314" s="90"/>
      <c r="H5314" s="90"/>
      <c r="I5314" s="90"/>
    </row>
    <row r="5315" spans="1:9" ht="9.9499999999999993" customHeight="1" x14ac:dyDescent="0.25">
      <c r="A5315" s="86"/>
      <c r="B5315" s="86"/>
      <c r="C5315" s="86"/>
      <c r="D5315" s="86"/>
      <c r="E5315" s="9"/>
      <c r="F5315" s="9"/>
      <c r="G5315" s="9"/>
      <c r="H5315" s="9"/>
      <c r="I5315" s="9"/>
    </row>
    <row r="5316" spans="1:9" ht="30.95" customHeight="1" x14ac:dyDescent="0.25">
      <c r="A5316" s="88" t="s">
        <v>2831</v>
      </c>
      <c r="B5316" s="88"/>
      <c r="C5316" s="88"/>
      <c r="D5316" s="88"/>
      <c r="E5316" s="88"/>
      <c r="F5316" s="88"/>
      <c r="G5316" s="88"/>
      <c r="H5316" s="88"/>
      <c r="I5316" s="88"/>
    </row>
    <row r="5317" spans="1:9" ht="15" customHeight="1" x14ac:dyDescent="0.25">
      <c r="A5317" s="89"/>
      <c r="B5317" s="89"/>
      <c r="C5317" s="14" t="s">
        <v>2076</v>
      </c>
      <c r="D5317" s="14" t="s">
        <v>2079</v>
      </c>
      <c r="E5317" s="14" t="s">
        <v>2059</v>
      </c>
      <c r="F5317" s="9"/>
      <c r="G5317" s="9"/>
      <c r="H5317" s="9"/>
      <c r="I5317" s="9"/>
    </row>
    <row r="5318" spans="1:9" ht="18.95" customHeight="1" x14ac:dyDescent="0.25">
      <c r="A5318" s="15" t="s">
        <v>2080</v>
      </c>
      <c r="B5318" s="16" t="s">
        <v>2081</v>
      </c>
      <c r="C5318" s="17">
        <v>943.3</v>
      </c>
      <c r="D5318" s="17">
        <v>0.1</v>
      </c>
      <c r="E5318" s="18">
        <v>94.33</v>
      </c>
      <c r="F5318" s="9"/>
      <c r="G5318" s="9"/>
      <c r="H5318" s="9"/>
      <c r="I5318" s="9"/>
    </row>
    <row r="5319" spans="1:9" ht="15" customHeight="1" x14ac:dyDescent="0.25">
      <c r="A5319" s="19"/>
      <c r="B5319" s="20"/>
      <c r="C5319" s="21"/>
      <c r="D5319" s="21"/>
      <c r="E5319" s="22">
        <v>94.33</v>
      </c>
      <c r="F5319" s="9"/>
      <c r="G5319" s="9"/>
      <c r="H5319" s="9"/>
      <c r="I5319" s="9"/>
    </row>
    <row r="5320" spans="1:9" ht="9.9499999999999993" customHeight="1" x14ac:dyDescent="0.25">
      <c r="A5320" s="86"/>
      <c r="B5320" s="86"/>
      <c r="C5320" s="86"/>
      <c r="D5320" s="9"/>
      <c r="E5320" s="9"/>
      <c r="F5320" s="9"/>
      <c r="G5320" s="9"/>
      <c r="H5320" s="9"/>
      <c r="I5320" s="9"/>
    </row>
    <row r="5321" spans="1:9" ht="12" customHeight="1" x14ac:dyDescent="0.25">
      <c r="A5321" s="9"/>
      <c r="B5321" s="9"/>
      <c r="C5321" s="9"/>
      <c r="D5321" s="90" t="s">
        <v>4372</v>
      </c>
      <c r="E5321" s="90"/>
      <c r="F5321" s="90"/>
      <c r="G5321" s="90"/>
      <c r="H5321" s="90"/>
      <c r="I5321" s="90"/>
    </row>
    <row r="5322" spans="1:9" ht="9.9499999999999993" customHeight="1" x14ac:dyDescent="0.25">
      <c r="A5322" s="86"/>
      <c r="B5322" s="86"/>
      <c r="C5322" s="86"/>
      <c r="D5322" s="86"/>
      <c r="E5322" s="9"/>
      <c r="F5322" s="9"/>
      <c r="G5322" s="9"/>
      <c r="H5322" s="9"/>
      <c r="I5322" s="9"/>
    </row>
    <row r="5323" spans="1:9" ht="30.95" customHeight="1" x14ac:dyDescent="0.25">
      <c r="A5323" s="88" t="s">
        <v>2832</v>
      </c>
      <c r="B5323" s="88"/>
      <c r="C5323" s="88"/>
      <c r="D5323" s="88"/>
      <c r="E5323" s="88"/>
      <c r="F5323" s="88"/>
      <c r="G5323" s="88"/>
      <c r="H5323" s="88"/>
      <c r="I5323" s="88"/>
    </row>
    <row r="5324" spans="1:9" ht="15" customHeight="1" x14ac:dyDescent="0.25">
      <c r="A5324" s="89"/>
      <c r="B5324" s="89"/>
      <c r="C5324" s="14" t="s">
        <v>2076</v>
      </c>
      <c r="D5324" s="14" t="s">
        <v>2079</v>
      </c>
      <c r="E5324" s="14" t="s">
        <v>2058</v>
      </c>
      <c r="F5324" s="14" t="s">
        <v>2059</v>
      </c>
      <c r="G5324" s="9"/>
      <c r="H5324" s="9"/>
      <c r="I5324" s="9"/>
    </row>
    <row r="5325" spans="1:9" ht="27" customHeight="1" x14ac:dyDescent="0.25">
      <c r="A5325" s="15" t="s">
        <v>2083</v>
      </c>
      <c r="B5325" s="16" t="s">
        <v>2084</v>
      </c>
      <c r="C5325" s="17">
        <v>4.3</v>
      </c>
      <c r="D5325" s="17">
        <v>0.1</v>
      </c>
      <c r="E5325" s="17">
        <v>4</v>
      </c>
      <c r="F5325" s="18">
        <v>1.72</v>
      </c>
      <c r="G5325" s="9"/>
      <c r="H5325" s="9"/>
      <c r="I5325" s="9"/>
    </row>
    <row r="5326" spans="1:9" ht="15" customHeight="1" x14ac:dyDescent="0.25">
      <c r="A5326" s="19"/>
      <c r="B5326" s="20"/>
      <c r="C5326" s="21"/>
      <c r="D5326" s="21"/>
      <c r="E5326" s="21"/>
      <c r="F5326" s="22">
        <v>1.72</v>
      </c>
      <c r="G5326" s="9"/>
      <c r="H5326" s="9"/>
      <c r="I5326" s="9"/>
    </row>
    <row r="5327" spans="1:9" ht="9.9499999999999993" customHeight="1" x14ac:dyDescent="0.25">
      <c r="A5327" s="86"/>
      <c r="B5327" s="86"/>
      <c r="C5327" s="86"/>
      <c r="D5327" s="9"/>
      <c r="E5327" s="9"/>
      <c r="F5327" s="9"/>
      <c r="G5327" s="9"/>
      <c r="H5327" s="9"/>
      <c r="I5327" s="9"/>
    </row>
    <row r="5328" spans="1:9" ht="12" customHeight="1" x14ac:dyDescent="0.25">
      <c r="A5328" s="9"/>
      <c r="B5328" s="9"/>
      <c r="C5328" s="9"/>
      <c r="D5328" s="90" t="s">
        <v>4313</v>
      </c>
      <c r="E5328" s="90"/>
      <c r="F5328" s="90"/>
      <c r="G5328" s="90"/>
      <c r="H5328" s="90"/>
      <c r="I5328" s="90"/>
    </row>
    <row r="5329" spans="1:9" ht="9.9499999999999993" customHeight="1" x14ac:dyDescent="0.25">
      <c r="A5329" s="86"/>
      <c r="B5329" s="86"/>
      <c r="C5329" s="86"/>
      <c r="D5329" s="86"/>
      <c r="E5329" s="9"/>
      <c r="F5329" s="9"/>
      <c r="G5329" s="9"/>
      <c r="H5329" s="9"/>
      <c r="I5329" s="9"/>
    </row>
    <row r="5330" spans="1:9" ht="42.95" customHeight="1" x14ac:dyDescent="0.25">
      <c r="A5330" s="88" t="s">
        <v>2833</v>
      </c>
      <c r="B5330" s="88"/>
      <c r="C5330" s="88"/>
      <c r="D5330" s="88"/>
      <c r="E5330" s="88"/>
      <c r="F5330" s="88"/>
      <c r="G5330" s="88"/>
      <c r="H5330" s="88"/>
      <c r="I5330" s="88"/>
    </row>
    <row r="5331" spans="1:9" ht="15" customHeight="1" x14ac:dyDescent="0.25">
      <c r="A5331" s="89"/>
      <c r="B5331" s="89"/>
      <c r="C5331" s="14" t="s">
        <v>2076</v>
      </c>
      <c r="D5331" s="14" t="s">
        <v>2056</v>
      </c>
      <c r="E5331" s="14" t="s">
        <v>2058</v>
      </c>
      <c r="F5331" s="14" t="s">
        <v>2086</v>
      </c>
      <c r="G5331" s="14" t="s">
        <v>2059</v>
      </c>
      <c r="H5331" s="9"/>
      <c r="I5331" s="9"/>
    </row>
    <row r="5332" spans="1:9" ht="18.95" customHeight="1" x14ac:dyDescent="0.25">
      <c r="A5332" s="15" t="s">
        <v>2087</v>
      </c>
      <c r="B5332" s="16" t="s">
        <v>2088</v>
      </c>
      <c r="C5332" s="17">
        <v>4333.37</v>
      </c>
      <c r="D5332" s="17">
        <v>0.1</v>
      </c>
      <c r="E5332" s="17">
        <v>1</v>
      </c>
      <c r="F5332" s="17">
        <v>1.5</v>
      </c>
      <c r="G5332" s="18">
        <v>650.01</v>
      </c>
      <c r="H5332" s="9"/>
      <c r="I5332" s="9"/>
    </row>
    <row r="5333" spans="1:9" ht="18.95" customHeight="1" x14ac:dyDescent="0.25">
      <c r="A5333" s="15" t="s">
        <v>2089</v>
      </c>
      <c r="B5333" s="16" t="s">
        <v>2088</v>
      </c>
      <c r="C5333" s="17">
        <v>943.3</v>
      </c>
      <c r="D5333" s="17">
        <v>0.1</v>
      </c>
      <c r="E5333" s="17">
        <v>1</v>
      </c>
      <c r="F5333" s="17">
        <v>1.5</v>
      </c>
      <c r="G5333" s="18">
        <v>141.5</v>
      </c>
      <c r="H5333" s="9"/>
      <c r="I5333" s="9"/>
    </row>
    <row r="5334" spans="1:9" ht="27" customHeight="1" x14ac:dyDescent="0.25">
      <c r="A5334" s="15" t="s">
        <v>2090</v>
      </c>
      <c r="B5334" s="16" t="s">
        <v>2088</v>
      </c>
      <c r="C5334" s="17">
        <v>4.5999999999999996</v>
      </c>
      <c r="D5334" s="17">
        <v>0.1</v>
      </c>
      <c r="E5334" s="17">
        <v>4</v>
      </c>
      <c r="F5334" s="17">
        <v>1.5</v>
      </c>
      <c r="G5334" s="18">
        <v>2.76</v>
      </c>
      <c r="H5334" s="9"/>
      <c r="I5334" s="9"/>
    </row>
    <row r="5335" spans="1:9" ht="15" customHeight="1" x14ac:dyDescent="0.25">
      <c r="A5335" s="19"/>
      <c r="B5335" s="20"/>
      <c r="C5335" s="21"/>
      <c r="D5335" s="21"/>
      <c r="E5335" s="21"/>
      <c r="F5335" s="21"/>
      <c r="G5335" s="22">
        <v>794.27</v>
      </c>
      <c r="H5335" s="9"/>
      <c r="I5335" s="9"/>
    </row>
    <row r="5336" spans="1:9" ht="9.9499999999999993" customHeight="1" x14ac:dyDescent="0.25">
      <c r="A5336" s="86"/>
      <c r="B5336" s="86"/>
      <c r="C5336" s="86"/>
      <c r="D5336" s="9"/>
      <c r="E5336" s="9"/>
      <c r="F5336" s="9"/>
      <c r="G5336" s="9"/>
      <c r="H5336" s="9"/>
      <c r="I5336" s="9"/>
    </row>
    <row r="5337" spans="1:9" ht="12" customHeight="1" x14ac:dyDescent="0.25">
      <c r="A5337" s="9"/>
      <c r="B5337" s="9"/>
      <c r="C5337" s="9"/>
      <c r="D5337" s="90" t="s">
        <v>4658</v>
      </c>
      <c r="E5337" s="90"/>
      <c r="F5337" s="90"/>
      <c r="G5337" s="90"/>
      <c r="H5337" s="90"/>
      <c r="I5337" s="90"/>
    </row>
    <row r="5338" spans="1:9" ht="9.9499999999999993" customHeight="1" x14ac:dyDescent="0.25">
      <c r="A5338" s="86"/>
      <c r="B5338" s="86"/>
      <c r="C5338" s="86"/>
      <c r="D5338" s="86"/>
      <c r="E5338" s="9"/>
      <c r="F5338" s="9"/>
      <c r="G5338" s="9"/>
      <c r="H5338" s="9"/>
      <c r="I5338" s="9"/>
    </row>
    <row r="5339" spans="1:9" ht="30.95" customHeight="1" x14ac:dyDescent="0.25">
      <c r="A5339" s="88" t="s">
        <v>2834</v>
      </c>
      <c r="B5339" s="88"/>
      <c r="C5339" s="88"/>
      <c r="D5339" s="88"/>
      <c r="E5339" s="88"/>
      <c r="F5339" s="88"/>
      <c r="G5339" s="88"/>
      <c r="H5339" s="88"/>
      <c r="I5339" s="88"/>
    </row>
    <row r="5340" spans="1:9" ht="15" customHeight="1" x14ac:dyDescent="0.25">
      <c r="A5340" s="89"/>
      <c r="B5340" s="89"/>
      <c r="C5340" s="14" t="s">
        <v>2076</v>
      </c>
      <c r="D5340" s="14" t="s">
        <v>2056</v>
      </c>
      <c r="E5340" s="14" t="s">
        <v>2058</v>
      </c>
      <c r="F5340" s="14" t="s">
        <v>2092</v>
      </c>
      <c r="G5340" s="14" t="s">
        <v>2086</v>
      </c>
      <c r="H5340" s="14" t="s">
        <v>2059</v>
      </c>
      <c r="I5340" s="9"/>
    </row>
    <row r="5341" spans="1:9" ht="18.95" customHeight="1" x14ac:dyDescent="0.25">
      <c r="A5341" s="15" t="s">
        <v>2087</v>
      </c>
      <c r="B5341" s="16" t="s">
        <v>2186</v>
      </c>
      <c r="C5341" s="17">
        <v>4333.37</v>
      </c>
      <c r="D5341" s="17">
        <v>0.1</v>
      </c>
      <c r="E5341" s="17">
        <v>1</v>
      </c>
      <c r="F5341" s="17">
        <v>30</v>
      </c>
      <c r="G5341" s="17">
        <v>1.5</v>
      </c>
      <c r="H5341" s="18">
        <v>19500.169999999998</v>
      </c>
      <c r="I5341" s="9"/>
    </row>
    <row r="5342" spans="1:9" ht="18.95" customHeight="1" x14ac:dyDescent="0.25">
      <c r="A5342" s="15" t="s">
        <v>2089</v>
      </c>
      <c r="B5342" s="16" t="s">
        <v>2186</v>
      </c>
      <c r="C5342" s="17">
        <v>943.3</v>
      </c>
      <c r="D5342" s="17">
        <v>0.05</v>
      </c>
      <c r="E5342" s="17">
        <v>1</v>
      </c>
      <c r="F5342" s="17">
        <v>30</v>
      </c>
      <c r="G5342" s="17">
        <v>1.5</v>
      </c>
      <c r="H5342" s="18">
        <v>2122.4299999999998</v>
      </c>
      <c r="I5342" s="9"/>
    </row>
    <row r="5343" spans="1:9" ht="27" customHeight="1" x14ac:dyDescent="0.25">
      <c r="A5343" s="15" t="s">
        <v>2090</v>
      </c>
      <c r="B5343" s="16" t="s">
        <v>2186</v>
      </c>
      <c r="C5343" s="17">
        <v>4.5999999999999996</v>
      </c>
      <c r="D5343" s="17">
        <v>0.1</v>
      </c>
      <c r="E5343" s="17">
        <v>4</v>
      </c>
      <c r="F5343" s="17">
        <v>30</v>
      </c>
      <c r="G5343" s="17">
        <v>1.5</v>
      </c>
      <c r="H5343" s="18">
        <v>82.8</v>
      </c>
      <c r="I5343" s="9"/>
    </row>
    <row r="5344" spans="1:9" ht="15" customHeight="1" x14ac:dyDescent="0.25">
      <c r="A5344" s="19"/>
      <c r="B5344" s="20"/>
      <c r="C5344" s="21"/>
      <c r="D5344" s="21"/>
      <c r="E5344" s="21"/>
      <c r="F5344" s="21"/>
      <c r="G5344" s="21"/>
      <c r="H5344" s="22">
        <v>21705.4</v>
      </c>
      <c r="I5344" s="9"/>
    </row>
    <row r="5345" spans="1:9" ht="9.9499999999999993" customHeight="1" x14ac:dyDescent="0.25">
      <c r="A5345" s="86"/>
      <c r="B5345" s="86"/>
      <c r="C5345" s="86"/>
      <c r="D5345" s="9"/>
      <c r="E5345" s="9"/>
      <c r="F5345" s="9"/>
      <c r="G5345" s="9"/>
      <c r="H5345" s="9"/>
      <c r="I5345" s="9"/>
    </row>
    <row r="5346" spans="1:9" ht="12" customHeight="1" x14ac:dyDescent="0.25">
      <c r="A5346" s="9"/>
      <c r="B5346" s="9"/>
      <c r="C5346" s="9"/>
      <c r="D5346" s="90" t="s">
        <v>4659</v>
      </c>
      <c r="E5346" s="90"/>
      <c r="F5346" s="90"/>
      <c r="G5346" s="90"/>
      <c r="H5346" s="90"/>
      <c r="I5346" s="90"/>
    </row>
    <row r="5347" spans="1:9" ht="9.9499999999999993" customHeight="1" x14ac:dyDescent="0.25">
      <c r="A5347" s="86"/>
      <c r="B5347" s="86"/>
      <c r="C5347" s="86"/>
      <c r="D5347" s="86"/>
      <c r="E5347" s="9"/>
      <c r="F5347" s="9"/>
      <c r="G5347" s="9"/>
      <c r="H5347" s="9"/>
      <c r="I5347" s="9"/>
    </row>
    <row r="5348" spans="1:9" ht="42.95" customHeight="1" x14ac:dyDescent="0.25">
      <c r="A5348" s="88" t="s">
        <v>2835</v>
      </c>
      <c r="B5348" s="88"/>
      <c r="C5348" s="88"/>
      <c r="D5348" s="88"/>
      <c r="E5348" s="88"/>
      <c r="F5348" s="88"/>
      <c r="G5348" s="88"/>
      <c r="H5348" s="88"/>
      <c r="I5348" s="88"/>
    </row>
    <row r="5349" spans="1:9" ht="15" customHeight="1" x14ac:dyDescent="0.25">
      <c r="A5349" s="89"/>
      <c r="B5349" s="89"/>
      <c r="C5349" s="14" t="s">
        <v>2076</v>
      </c>
      <c r="D5349" s="14" t="s">
        <v>2056</v>
      </c>
      <c r="E5349" s="14" t="s">
        <v>2058</v>
      </c>
      <c r="F5349" s="14" t="s">
        <v>2092</v>
      </c>
      <c r="G5349" s="14" t="s">
        <v>2086</v>
      </c>
      <c r="H5349" s="14" t="s">
        <v>2059</v>
      </c>
      <c r="I5349" s="9"/>
    </row>
    <row r="5350" spans="1:9" ht="18.95" customHeight="1" x14ac:dyDescent="0.25">
      <c r="A5350" s="15" t="s">
        <v>2087</v>
      </c>
      <c r="B5350" s="16" t="s">
        <v>2186</v>
      </c>
      <c r="C5350" s="17">
        <v>4333.37</v>
      </c>
      <c r="D5350" s="17">
        <v>0.1</v>
      </c>
      <c r="E5350" s="17">
        <v>1</v>
      </c>
      <c r="F5350" s="17">
        <v>12</v>
      </c>
      <c r="G5350" s="17">
        <v>1.5</v>
      </c>
      <c r="H5350" s="18">
        <v>7800.07</v>
      </c>
      <c r="I5350" s="9"/>
    </row>
    <row r="5351" spans="1:9" ht="18.95" customHeight="1" x14ac:dyDescent="0.25">
      <c r="A5351" s="15" t="s">
        <v>2089</v>
      </c>
      <c r="B5351" s="16" t="s">
        <v>2186</v>
      </c>
      <c r="C5351" s="17">
        <v>943.3</v>
      </c>
      <c r="D5351" s="17">
        <v>0.1</v>
      </c>
      <c r="E5351" s="17">
        <v>1</v>
      </c>
      <c r="F5351" s="17">
        <v>12</v>
      </c>
      <c r="G5351" s="17">
        <v>1.5</v>
      </c>
      <c r="H5351" s="18">
        <v>1697.94</v>
      </c>
      <c r="I5351" s="9"/>
    </row>
    <row r="5352" spans="1:9" ht="27" customHeight="1" x14ac:dyDescent="0.25">
      <c r="A5352" s="15" t="s">
        <v>2090</v>
      </c>
      <c r="B5352" s="16" t="s">
        <v>2186</v>
      </c>
      <c r="C5352" s="17">
        <v>4.5999999999999996</v>
      </c>
      <c r="D5352" s="17">
        <v>0.1</v>
      </c>
      <c r="E5352" s="17">
        <v>4</v>
      </c>
      <c r="F5352" s="17">
        <v>12</v>
      </c>
      <c r="G5352" s="17">
        <v>1.5</v>
      </c>
      <c r="H5352" s="18">
        <v>33.119999999999997</v>
      </c>
      <c r="I5352" s="9"/>
    </row>
    <row r="5353" spans="1:9" ht="15" customHeight="1" x14ac:dyDescent="0.25">
      <c r="A5353" s="19"/>
      <c r="B5353" s="20"/>
      <c r="C5353" s="21"/>
      <c r="D5353" s="21"/>
      <c r="E5353" s="21"/>
      <c r="F5353" s="21"/>
      <c r="G5353" s="21"/>
      <c r="H5353" s="22">
        <v>9531.1299999999992</v>
      </c>
      <c r="I5353" s="9"/>
    </row>
    <row r="5354" spans="1:9" ht="9.9499999999999993" customHeight="1" x14ac:dyDescent="0.25">
      <c r="A5354" s="86"/>
      <c r="B5354" s="86"/>
      <c r="C5354" s="86"/>
      <c r="D5354" s="9"/>
      <c r="E5354" s="9"/>
      <c r="F5354" s="9"/>
      <c r="G5354" s="9"/>
      <c r="H5354" s="9"/>
      <c r="I5354" s="9"/>
    </row>
    <row r="5355" spans="1:9" ht="12" customHeight="1" x14ac:dyDescent="0.25">
      <c r="A5355" s="9"/>
      <c r="B5355" s="9"/>
      <c r="C5355" s="9"/>
      <c r="D5355" s="90" t="s">
        <v>4660</v>
      </c>
      <c r="E5355" s="90"/>
      <c r="F5355" s="90"/>
      <c r="G5355" s="90"/>
      <c r="H5355" s="90"/>
      <c r="I5355" s="90"/>
    </row>
    <row r="5356" spans="1:9" ht="9.9499999999999993" customHeight="1" x14ac:dyDescent="0.25">
      <c r="A5356" s="86"/>
      <c r="B5356" s="86"/>
      <c r="C5356" s="86"/>
      <c r="D5356" s="86"/>
      <c r="E5356" s="9"/>
      <c r="F5356" s="9"/>
      <c r="G5356" s="9"/>
      <c r="H5356" s="9"/>
      <c r="I5356" s="9"/>
    </row>
    <row r="5357" spans="1:9" ht="20.100000000000001" customHeight="1" x14ac:dyDescent="0.25">
      <c r="A5357" s="88" t="s">
        <v>2836</v>
      </c>
      <c r="B5357" s="88"/>
      <c r="C5357" s="88"/>
      <c r="D5357" s="88"/>
      <c r="E5357" s="88"/>
      <c r="F5357" s="88"/>
      <c r="G5357" s="88"/>
      <c r="H5357" s="88"/>
      <c r="I5357" s="88"/>
    </row>
    <row r="5358" spans="1:9" ht="15" customHeight="1" x14ac:dyDescent="0.25">
      <c r="A5358" s="89"/>
      <c r="B5358" s="89"/>
      <c r="C5358" s="14" t="s">
        <v>2076</v>
      </c>
      <c r="D5358" s="14" t="s">
        <v>2056</v>
      </c>
      <c r="E5358" s="14" t="s">
        <v>2086</v>
      </c>
      <c r="F5358" s="14" t="s">
        <v>2059</v>
      </c>
      <c r="G5358" s="9"/>
      <c r="H5358" s="9"/>
      <c r="I5358" s="9"/>
    </row>
    <row r="5359" spans="1:9" ht="18.95" customHeight="1" x14ac:dyDescent="0.25">
      <c r="A5359" s="15" t="s">
        <v>2096</v>
      </c>
      <c r="B5359" s="16" t="s">
        <v>2097</v>
      </c>
      <c r="C5359" s="17">
        <v>4333.37</v>
      </c>
      <c r="D5359" s="17">
        <v>0.1</v>
      </c>
      <c r="E5359" s="17">
        <v>1.5</v>
      </c>
      <c r="F5359" s="18">
        <v>650.01</v>
      </c>
      <c r="G5359" s="9"/>
      <c r="H5359" s="9"/>
      <c r="I5359" s="9"/>
    </row>
    <row r="5360" spans="1:9" ht="15" customHeight="1" x14ac:dyDescent="0.25">
      <c r="A5360" s="19"/>
      <c r="B5360" s="20"/>
      <c r="C5360" s="21"/>
      <c r="D5360" s="21"/>
      <c r="E5360" s="21"/>
      <c r="F5360" s="22">
        <v>650.01</v>
      </c>
      <c r="G5360" s="9"/>
      <c r="H5360" s="9"/>
      <c r="I5360" s="9"/>
    </row>
    <row r="5361" spans="1:9" ht="9.9499999999999993" customHeight="1" x14ac:dyDescent="0.25">
      <c r="A5361" s="86"/>
      <c r="B5361" s="86"/>
      <c r="C5361" s="86"/>
      <c r="D5361" s="9"/>
      <c r="E5361" s="9"/>
      <c r="F5361" s="9"/>
      <c r="G5361" s="9"/>
      <c r="H5361" s="9"/>
      <c r="I5361" s="9"/>
    </row>
    <row r="5362" spans="1:9" ht="12" customHeight="1" x14ac:dyDescent="0.25">
      <c r="A5362" s="9"/>
      <c r="B5362" s="9"/>
      <c r="C5362" s="9"/>
      <c r="D5362" s="90" t="s">
        <v>4661</v>
      </c>
      <c r="E5362" s="90"/>
      <c r="F5362" s="90"/>
      <c r="G5362" s="90"/>
      <c r="H5362" s="90"/>
      <c r="I5362" s="90"/>
    </row>
    <row r="5363" spans="1:9" ht="9.9499999999999993" customHeight="1" x14ac:dyDescent="0.25">
      <c r="A5363" s="86"/>
      <c r="B5363" s="86"/>
      <c r="C5363" s="86"/>
      <c r="D5363" s="86"/>
      <c r="E5363" s="9"/>
      <c r="F5363" s="9"/>
      <c r="G5363" s="9"/>
      <c r="H5363" s="9"/>
      <c r="I5363" s="9"/>
    </row>
    <row r="5364" spans="1:9" ht="30.95" customHeight="1" x14ac:dyDescent="0.25">
      <c r="A5364" s="88" t="s">
        <v>2837</v>
      </c>
      <c r="B5364" s="88"/>
      <c r="C5364" s="88"/>
      <c r="D5364" s="88"/>
      <c r="E5364" s="88"/>
      <c r="F5364" s="88"/>
      <c r="G5364" s="88"/>
      <c r="H5364" s="88"/>
      <c r="I5364" s="88"/>
    </row>
    <row r="5365" spans="1:9" ht="15" customHeight="1" x14ac:dyDescent="0.25">
      <c r="A5365" s="89"/>
      <c r="B5365" s="89"/>
      <c r="C5365" s="14" t="s">
        <v>2076</v>
      </c>
      <c r="D5365" s="14" t="s">
        <v>2079</v>
      </c>
      <c r="E5365" s="14" t="s">
        <v>2092</v>
      </c>
      <c r="F5365" s="14" t="s">
        <v>2086</v>
      </c>
      <c r="G5365" s="14" t="s">
        <v>2059</v>
      </c>
      <c r="H5365" s="9"/>
      <c r="I5365" s="9"/>
    </row>
    <row r="5366" spans="1:9" ht="27" customHeight="1" x14ac:dyDescent="0.25">
      <c r="A5366" s="15" t="s">
        <v>2099</v>
      </c>
      <c r="B5366" s="16" t="s">
        <v>2100</v>
      </c>
      <c r="C5366" s="17">
        <v>943.3</v>
      </c>
      <c r="D5366" s="17">
        <v>0.1</v>
      </c>
      <c r="E5366" s="17">
        <v>29.7</v>
      </c>
      <c r="F5366" s="17">
        <v>1.5</v>
      </c>
      <c r="G5366" s="18">
        <v>4202.3999999999996</v>
      </c>
      <c r="H5366" s="9"/>
      <c r="I5366" s="9"/>
    </row>
    <row r="5367" spans="1:9" ht="15" customHeight="1" x14ac:dyDescent="0.25">
      <c r="A5367" s="19"/>
      <c r="B5367" s="20"/>
      <c r="C5367" s="21"/>
      <c r="D5367" s="21"/>
      <c r="E5367" s="21"/>
      <c r="F5367" s="21"/>
      <c r="G5367" s="22">
        <v>4202.3999999999996</v>
      </c>
      <c r="H5367" s="9"/>
      <c r="I5367" s="9"/>
    </row>
    <row r="5368" spans="1:9" ht="9.9499999999999993" customHeight="1" x14ac:dyDescent="0.25">
      <c r="A5368" s="86"/>
      <c r="B5368" s="86"/>
      <c r="C5368" s="86"/>
      <c r="D5368" s="9"/>
      <c r="E5368" s="9"/>
      <c r="F5368" s="9"/>
      <c r="G5368" s="9"/>
      <c r="H5368" s="9"/>
      <c r="I5368" s="9"/>
    </row>
    <row r="5369" spans="1:9" ht="12" customHeight="1" x14ac:dyDescent="0.25">
      <c r="A5369" s="9"/>
      <c r="B5369" s="9"/>
      <c r="C5369" s="9"/>
      <c r="D5369" s="90" t="s">
        <v>4662</v>
      </c>
      <c r="E5369" s="90"/>
      <c r="F5369" s="90"/>
      <c r="G5369" s="90"/>
      <c r="H5369" s="90"/>
      <c r="I5369" s="90"/>
    </row>
    <row r="5370" spans="1:9" ht="9.9499999999999993" customHeight="1" x14ac:dyDescent="0.25">
      <c r="A5370" s="86"/>
      <c r="B5370" s="86"/>
      <c r="C5370" s="86"/>
      <c r="D5370" s="86"/>
      <c r="E5370" s="9"/>
      <c r="F5370" s="9"/>
      <c r="G5370" s="9"/>
      <c r="H5370" s="9"/>
      <c r="I5370" s="9"/>
    </row>
    <row r="5371" spans="1:9" ht="30.95" customHeight="1" x14ac:dyDescent="0.25">
      <c r="A5371" s="88" t="s">
        <v>2838</v>
      </c>
      <c r="B5371" s="88"/>
      <c r="C5371" s="88"/>
      <c r="D5371" s="88"/>
      <c r="E5371" s="88"/>
      <c r="F5371" s="88"/>
      <c r="G5371" s="88"/>
      <c r="H5371" s="88"/>
      <c r="I5371" s="88"/>
    </row>
    <row r="5372" spans="1:9" ht="15" customHeight="1" x14ac:dyDescent="0.25">
      <c r="A5372" s="89"/>
      <c r="B5372" s="89"/>
      <c r="C5372" s="14" t="s">
        <v>2076</v>
      </c>
      <c r="D5372" s="14" t="s">
        <v>2079</v>
      </c>
      <c r="E5372" s="14" t="s">
        <v>2059</v>
      </c>
      <c r="F5372" s="9"/>
      <c r="G5372" s="9"/>
      <c r="H5372" s="9"/>
      <c r="I5372" s="9"/>
    </row>
    <row r="5373" spans="1:9" ht="18.95" customHeight="1" x14ac:dyDescent="0.25">
      <c r="A5373" s="15" t="s">
        <v>2080</v>
      </c>
      <c r="B5373" s="16" t="s">
        <v>2081</v>
      </c>
      <c r="C5373" s="17">
        <v>943.3</v>
      </c>
      <c r="D5373" s="17">
        <v>0.1</v>
      </c>
      <c r="E5373" s="18">
        <v>94.33</v>
      </c>
      <c r="F5373" s="9"/>
      <c r="G5373" s="9"/>
      <c r="H5373" s="9"/>
      <c r="I5373" s="9"/>
    </row>
    <row r="5374" spans="1:9" ht="15" customHeight="1" x14ac:dyDescent="0.25">
      <c r="A5374" s="19"/>
      <c r="B5374" s="20"/>
      <c r="C5374" s="21"/>
      <c r="D5374" s="21"/>
      <c r="E5374" s="22">
        <v>94.33</v>
      </c>
      <c r="F5374" s="9"/>
      <c r="G5374" s="9"/>
      <c r="H5374" s="9"/>
      <c r="I5374" s="9"/>
    </row>
    <row r="5375" spans="1:9" ht="9.9499999999999993" customHeight="1" x14ac:dyDescent="0.25">
      <c r="A5375" s="86"/>
      <c r="B5375" s="86"/>
      <c r="C5375" s="86"/>
      <c r="D5375" s="9"/>
      <c r="E5375" s="9"/>
      <c r="F5375" s="9"/>
      <c r="G5375" s="9"/>
      <c r="H5375" s="9"/>
      <c r="I5375" s="9"/>
    </row>
    <row r="5376" spans="1:9" ht="12" customHeight="1" x14ac:dyDescent="0.25">
      <c r="A5376" s="9"/>
      <c r="B5376" s="9"/>
      <c r="C5376" s="9"/>
      <c r="D5376" s="90" t="s">
        <v>4372</v>
      </c>
      <c r="E5376" s="90"/>
      <c r="F5376" s="90"/>
      <c r="G5376" s="90"/>
      <c r="H5376" s="90"/>
      <c r="I5376" s="90"/>
    </row>
    <row r="5377" spans="1:9" ht="9.9499999999999993" customHeight="1" x14ac:dyDescent="0.25">
      <c r="A5377" s="86"/>
      <c r="B5377" s="86"/>
      <c r="C5377" s="86"/>
      <c r="D5377" s="86"/>
      <c r="E5377" s="9"/>
      <c r="F5377" s="9"/>
      <c r="G5377" s="9"/>
      <c r="H5377" s="9"/>
      <c r="I5377" s="9"/>
    </row>
    <row r="5378" spans="1:9" ht="30.95" customHeight="1" x14ac:dyDescent="0.25">
      <c r="A5378" s="88" t="s">
        <v>2839</v>
      </c>
      <c r="B5378" s="88"/>
      <c r="C5378" s="88"/>
      <c r="D5378" s="88"/>
      <c r="E5378" s="88"/>
      <c r="F5378" s="88"/>
      <c r="G5378" s="88"/>
      <c r="H5378" s="88"/>
      <c r="I5378" s="88"/>
    </row>
    <row r="5379" spans="1:9" ht="15" customHeight="1" x14ac:dyDescent="0.25">
      <c r="A5379" s="89"/>
      <c r="B5379" s="89"/>
      <c r="C5379" s="14" t="s">
        <v>2076</v>
      </c>
      <c r="D5379" s="14" t="s">
        <v>2059</v>
      </c>
      <c r="E5379" s="9"/>
      <c r="F5379" s="9"/>
      <c r="G5379" s="9"/>
      <c r="H5379" s="9"/>
      <c r="I5379" s="9"/>
    </row>
    <row r="5380" spans="1:9" ht="18.95" customHeight="1" x14ac:dyDescent="0.25">
      <c r="A5380" s="15" t="s">
        <v>2170</v>
      </c>
      <c r="B5380" s="16" t="s">
        <v>2076</v>
      </c>
      <c r="C5380" s="17">
        <v>943.3</v>
      </c>
      <c r="D5380" s="18">
        <v>943.3</v>
      </c>
      <c r="E5380" s="9"/>
      <c r="F5380" s="9"/>
      <c r="G5380" s="9"/>
      <c r="H5380" s="9"/>
      <c r="I5380" s="9"/>
    </row>
    <row r="5381" spans="1:9" ht="15" customHeight="1" x14ac:dyDescent="0.25">
      <c r="A5381" s="19"/>
      <c r="B5381" s="20"/>
      <c r="C5381" s="21"/>
      <c r="D5381" s="22">
        <v>943.3</v>
      </c>
      <c r="E5381" s="9"/>
      <c r="F5381" s="9"/>
      <c r="G5381" s="9"/>
      <c r="H5381" s="9"/>
      <c r="I5381" s="9"/>
    </row>
    <row r="5382" spans="1:9" ht="9.9499999999999993" customHeight="1" x14ac:dyDescent="0.25">
      <c r="A5382" s="86"/>
      <c r="B5382" s="86"/>
      <c r="C5382" s="86"/>
      <c r="D5382" s="9"/>
      <c r="E5382" s="9"/>
      <c r="F5382" s="9"/>
      <c r="G5382" s="9"/>
      <c r="H5382" s="9"/>
      <c r="I5382" s="9"/>
    </row>
    <row r="5383" spans="1:9" ht="12" customHeight="1" x14ac:dyDescent="0.25">
      <c r="A5383" s="9"/>
      <c r="B5383" s="9"/>
      <c r="C5383" s="9"/>
      <c r="D5383" s="90" t="s">
        <v>4663</v>
      </c>
      <c r="E5383" s="90"/>
      <c r="F5383" s="90"/>
      <c r="G5383" s="90"/>
      <c r="H5383" s="90"/>
      <c r="I5383" s="90"/>
    </row>
    <row r="5384" spans="1:9" ht="9.9499999999999993" customHeight="1" x14ac:dyDescent="0.25">
      <c r="A5384" s="86"/>
      <c r="B5384" s="86"/>
      <c r="C5384" s="86"/>
      <c r="D5384" s="86"/>
      <c r="E5384" s="9"/>
      <c r="F5384" s="9"/>
      <c r="G5384" s="9"/>
      <c r="H5384" s="9"/>
      <c r="I5384" s="9"/>
    </row>
    <row r="5385" spans="1:9" ht="42.95" customHeight="1" x14ac:dyDescent="0.25">
      <c r="A5385" s="88" t="s">
        <v>2840</v>
      </c>
      <c r="B5385" s="88"/>
      <c r="C5385" s="88"/>
      <c r="D5385" s="88"/>
      <c r="E5385" s="88"/>
      <c r="F5385" s="88"/>
      <c r="G5385" s="88"/>
      <c r="H5385" s="88"/>
      <c r="I5385" s="88"/>
    </row>
    <row r="5386" spans="1:9" ht="15" customHeight="1" x14ac:dyDescent="0.25">
      <c r="A5386" s="89"/>
      <c r="B5386" s="89"/>
      <c r="C5386" s="14" t="s">
        <v>2069</v>
      </c>
      <c r="D5386" s="14" t="s">
        <v>2058</v>
      </c>
      <c r="E5386" s="14" t="s">
        <v>2059</v>
      </c>
      <c r="F5386" s="9"/>
      <c r="G5386" s="9"/>
      <c r="H5386" s="9"/>
      <c r="I5386" s="9"/>
    </row>
    <row r="5387" spans="1:9" ht="12.95" customHeight="1" x14ac:dyDescent="0.25">
      <c r="A5387" s="15"/>
      <c r="B5387" s="16" t="s">
        <v>2104</v>
      </c>
      <c r="C5387" s="17">
        <v>739</v>
      </c>
      <c r="D5387" s="17">
        <v>1</v>
      </c>
      <c r="E5387" s="18">
        <v>739</v>
      </c>
      <c r="F5387" s="9"/>
      <c r="G5387" s="9"/>
      <c r="H5387" s="9"/>
      <c r="I5387" s="9"/>
    </row>
    <row r="5388" spans="1:9" ht="15" customHeight="1" x14ac:dyDescent="0.25">
      <c r="A5388" s="19"/>
      <c r="B5388" s="20"/>
      <c r="C5388" s="21"/>
      <c r="D5388" s="21"/>
      <c r="E5388" s="22">
        <v>739</v>
      </c>
      <c r="F5388" s="9"/>
      <c r="G5388" s="9"/>
      <c r="H5388" s="9"/>
      <c r="I5388" s="9"/>
    </row>
    <row r="5389" spans="1:9" ht="9.9499999999999993" customHeight="1" x14ac:dyDescent="0.25">
      <c r="A5389" s="86"/>
      <c r="B5389" s="86"/>
      <c r="C5389" s="86"/>
      <c r="D5389" s="9"/>
      <c r="E5389" s="9"/>
      <c r="F5389" s="9"/>
      <c r="G5389" s="9"/>
      <c r="H5389" s="9"/>
      <c r="I5389" s="9"/>
    </row>
    <row r="5390" spans="1:9" ht="12" customHeight="1" x14ac:dyDescent="0.25">
      <c r="A5390" s="9"/>
      <c r="B5390" s="9"/>
      <c r="C5390" s="9"/>
      <c r="D5390" s="90" t="s">
        <v>4664</v>
      </c>
      <c r="E5390" s="90"/>
      <c r="F5390" s="90"/>
      <c r="G5390" s="90"/>
      <c r="H5390" s="90"/>
      <c r="I5390" s="90"/>
    </row>
    <row r="5391" spans="1:9" ht="9.9499999999999993" customHeight="1" x14ac:dyDescent="0.25">
      <c r="A5391" s="86"/>
      <c r="B5391" s="86"/>
      <c r="C5391" s="86"/>
      <c r="D5391" s="86"/>
      <c r="E5391" s="9"/>
      <c r="F5391" s="9"/>
      <c r="G5391" s="9"/>
      <c r="H5391" s="9"/>
      <c r="I5391" s="9"/>
    </row>
    <row r="5392" spans="1:9" ht="30.95" customHeight="1" x14ac:dyDescent="0.25">
      <c r="A5392" s="88" t="s">
        <v>2841</v>
      </c>
      <c r="B5392" s="88"/>
      <c r="C5392" s="88"/>
      <c r="D5392" s="88"/>
      <c r="E5392" s="88"/>
      <c r="F5392" s="88"/>
      <c r="G5392" s="88"/>
      <c r="H5392" s="88"/>
      <c r="I5392" s="88"/>
    </row>
    <row r="5393" spans="1:9" ht="15" customHeight="1" x14ac:dyDescent="0.25">
      <c r="A5393" s="89"/>
      <c r="B5393" s="89"/>
      <c r="C5393" s="14" t="s">
        <v>2069</v>
      </c>
      <c r="D5393" s="14" t="s">
        <v>2058</v>
      </c>
      <c r="E5393" s="14" t="s">
        <v>2059</v>
      </c>
      <c r="F5393" s="9"/>
      <c r="G5393" s="9"/>
      <c r="H5393" s="9"/>
      <c r="I5393" s="9"/>
    </row>
    <row r="5394" spans="1:9" ht="12.95" customHeight="1" x14ac:dyDescent="0.25">
      <c r="A5394" s="15"/>
      <c r="B5394" s="16" t="s">
        <v>2104</v>
      </c>
      <c r="C5394" s="17">
        <v>739</v>
      </c>
      <c r="D5394" s="17">
        <v>1</v>
      </c>
      <c r="E5394" s="18">
        <v>739</v>
      </c>
      <c r="F5394" s="9"/>
      <c r="G5394" s="9"/>
      <c r="H5394" s="9"/>
      <c r="I5394" s="9"/>
    </row>
    <row r="5395" spans="1:9" ht="15" customHeight="1" x14ac:dyDescent="0.25">
      <c r="A5395" s="19"/>
      <c r="B5395" s="20"/>
      <c r="C5395" s="21"/>
      <c r="D5395" s="21"/>
      <c r="E5395" s="22">
        <v>739</v>
      </c>
      <c r="F5395" s="9"/>
      <c r="G5395" s="9"/>
      <c r="H5395" s="9"/>
      <c r="I5395" s="9"/>
    </row>
    <row r="5396" spans="1:9" ht="9.9499999999999993" customHeight="1" x14ac:dyDescent="0.25">
      <c r="A5396" s="86"/>
      <c r="B5396" s="86"/>
      <c r="C5396" s="86"/>
      <c r="D5396" s="9"/>
      <c r="E5396" s="9"/>
      <c r="F5396" s="9"/>
      <c r="G5396" s="9"/>
      <c r="H5396" s="9"/>
      <c r="I5396" s="9"/>
    </row>
    <row r="5397" spans="1:9" ht="12" customHeight="1" x14ac:dyDescent="0.25">
      <c r="A5397" s="9"/>
      <c r="B5397" s="9"/>
      <c r="C5397" s="9"/>
      <c r="D5397" s="90" t="s">
        <v>4664</v>
      </c>
      <c r="E5397" s="90"/>
      <c r="F5397" s="90"/>
      <c r="G5397" s="90"/>
      <c r="H5397" s="90"/>
      <c r="I5397" s="90"/>
    </row>
    <row r="5398" spans="1:9" ht="9.9499999999999993" customHeight="1" x14ac:dyDescent="0.25">
      <c r="A5398" s="86"/>
      <c r="B5398" s="86"/>
      <c r="C5398" s="86"/>
      <c r="D5398" s="86"/>
      <c r="E5398" s="9"/>
      <c r="F5398" s="9"/>
      <c r="G5398" s="9"/>
      <c r="H5398" s="9"/>
      <c r="I5398" s="9"/>
    </row>
    <row r="5399" spans="1:9" ht="42.95" customHeight="1" x14ac:dyDescent="0.25">
      <c r="A5399" s="88" t="s">
        <v>2842</v>
      </c>
      <c r="B5399" s="88"/>
      <c r="C5399" s="88"/>
      <c r="D5399" s="88"/>
      <c r="E5399" s="88"/>
      <c r="F5399" s="88"/>
      <c r="G5399" s="88"/>
      <c r="H5399" s="88"/>
      <c r="I5399" s="88"/>
    </row>
    <row r="5400" spans="1:9" ht="15" customHeight="1" x14ac:dyDescent="0.25">
      <c r="A5400" s="89"/>
      <c r="B5400" s="89"/>
      <c r="C5400" s="14" t="s">
        <v>2058</v>
      </c>
      <c r="D5400" s="14" t="s">
        <v>2059</v>
      </c>
      <c r="E5400" s="9"/>
      <c r="F5400" s="9"/>
      <c r="G5400" s="9"/>
      <c r="H5400" s="9"/>
      <c r="I5400" s="9"/>
    </row>
    <row r="5401" spans="1:9" ht="12.95" customHeight="1" x14ac:dyDescent="0.25">
      <c r="A5401" s="15"/>
      <c r="B5401" s="16" t="s">
        <v>2058</v>
      </c>
      <c r="C5401" s="17">
        <v>4</v>
      </c>
      <c r="D5401" s="18">
        <v>4</v>
      </c>
      <c r="E5401" s="9"/>
      <c r="F5401" s="9"/>
      <c r="G5401" s="9"/>
      <c r="H5401" s="9"/>
      <c r="I5401" s="9"/>
    </row>
    <row r="5402" spans="1:9" ht="15" customHeight="1" x14ac:dyDescent="0.25">
      <c r="A5402" s="19"/>
      <c r="B5402" s="20"/>
      <c r="C5402" s="21"/>
      <c r="D5402" s="22">
        <v>4</v>
      </c>
      <c r="E5402" s="9"/>
      <c r="F5402" s="9"/>
      <c r="G5402" s="9"/>
      <c r="H5402" s="9"/>
      <c r="I5402" s="9"/>
    </row>
    <row r="5403" spans="1:9" ht="9.9499999999999993" customHeight="1" x14ac:dyDescent="0.25">
      <c r="A5403" s="86"/>
      <c r="B5403" s="86"/>
      <c r="C5403" s="86"/>
      <c r="D5403" s="9"/>
      <c r="E5403" s="9"/>
      <c r="F5403" s="9"/>
      <c r="G5403" s="9"/>
      <c r="H5403" s="9"/>
      <c r="I5403" s="9"/>
    </row>
    <row r="5404" spans="1:9" ht="12" customHeight="1" x14ac:dyDescent="0.25">
      <c r="A5404" s="9"/>
      <c r="B5404" s="9"/>
      <c r="C5404" s="9"/>
      <c r="D5404" s="90" t="s">
        <v>4255</v>
      </c>
      <c r="E5404" s="90"/>
      <c r="F5404" s="90"/>
      <c r="G5404" s="90"/>
      <c r="H5404" s="90"/>
      <c r="I5404" s="90"/>
    </row>
    <row r="5405" spans="1:9" ht="9.9499999999999993" customHeight="1" x14ac:dyDescent="0.25">
      <c r="A5405" s="86"/>
      <c r="B5405" s="86"/>
      <c r="C5405" s="86"/>
      <c r="D5405" s="86"/>
      <c r="E5405" s="9"/>
      <c r="F5405" s="9"/>
      <c r="G5405" s="9"/>
      <c r="H5405" s="9"/>
      <c r="I5405" s="9"/>
    </row>
    <row r="5406" spans="1:9" ht="30.95" customHeight="1" x14ac:dyDescent="0.25">
      <c r="A5406" s="88" t="s">
        <v>2843</v>
      </c>
      <c r="B5406" s="88"/>
      <c r="C5406" s="88"/>
      <c r="D5406" s="88"/>
      <c r="E5406" s="88"/>
      <c r="F5406" s="88"/>
      <c r="G5406" s="88"/>
      <c r="H5406" s="88"/>
      <c r="I5406" s="88"/>
    </row>
    <row r="5407" spans="1:9" ht="15" customHeight="1" x14ac:dyDescent="0.25">
      <c r="A5407" s="89"/>
      <c r="B5407" s="89"/>
      <c r="C5407" s="14" t="s">
        <v>2076</v>
      </c>
      <c r="D5407" s="14" t="s">
        <v>2059</v>
      </c>
      <c r="E5407" s="9"/>
      <c r="F5407" s="9"/>
      <c r="G5407" s="9"/>
      <c r="H5407" s="9"/>
      <c r="I5407" s="9"/>
    </row>
    <row r="5408" spans="1:9" ht="12.95" customHeight="1" x14ac:dyDescent="0.25">
      <c r="A5408" s="15" t="s">
        <v>2108</v>
      </c>
      <c r="B5408" s="16" t="s">
        <v>2076</v>
      </c>
      <c r="C5408" s="17">
        <v>943.3</v>
      </c>
      <c r="D5408" s="18">
        <v>943.3</v>
      </c>
      <c r="E5408" s="9"/>
      <c r="F5408" s="9"/>
      <c r="G5408" s="9"/>
      <c r="H5408" s="9"/>
      <c r="I5408" s="9"/>
    </row>
    <row r="5409" spans="1:9" ht="15" customHeight="1" x14ac:dyDescent="0.25">
      <c r="A5409" s="19"/>
      <c r="B5409" s="20"/>
      <c r="C5409" s="21"/>
      <c r="D5409" s="22">
        <v>943.3</v>
      </c>
      <c r="E5409" s="9"/>
      <c r="F5409" s="9"/>
      <c r="G5409" s="9"/>
      <c r="H5409" s="9"/>
      <c r="I5409" s="9"/>
    </row>
    <row r="5410" spans="1:9" ht="9.9499999999999993" customHeight="1" x14ac:dyDescent="0.25">
      <c r="A5410" s="86"/>
      <c r="B5410" s="86"/>
      <c r="C5410" s="86"/>
      <c r="D5410" s="9"/>
      <c r="E5410" s="9"/>
      <c r="F5410" s="9"/>
      <c r="G5410" s="9"/>
      <c r="H5410" s="9"/>
      <c r="I5410" s="9"/>
    </row>
    <row r="5411" spans="1:9" ht="12" customHeight="1" x14ac:dyDescent="0.25">
      <c r="A5411" s="9"/>
      <c r="B5411" s="9"/>
      <c r="C5411" s="9"/>
      <c r="D5411" s="90" t="s">
        <v>4663</v>
      </c>
      <c r="E5411" s="90"/>
      <c r="F5411" s="90"/>
      <c r="G5411" s="90"/>
      <c r="H5411" s="90"/>
      <c r="I5411" s="90"/>
    </row>
    <row r="5412" spans="1:9" ht="9.9499999999999993" customHeight="1" x14ac:dyDescent="0.25">
      <c r="A5412" s="86"/>
      <c r="B5412" s="86"/>
      <c r="C5412" s="86"/>
      <c r="D5412" s="86"/>
      <c r="E5412" s="9"/>
      <c r="F5412" s="9"/>
      <c r="G5412" s="9"/>
      <c r="H5412" s="9"/>
      <c r="I5412" s="9"/>
    </row>
    <row r="5413" spans="1:9" ht="42.95" customHeight="1" x14ac:dyDescent="0.25">
      <c r="A5413" s="88" t="s">
        <v>2844</v>
      </c>
      <c r="B5413" s="88"/>
      <c r="C5413" s="88"/>
      <c r="D5413" s="88"/>
      <c r="E5413" s="88"/>
      <c r="F5413" s="88"/>
      <c r="G5413" s="88"/>
      <c r="H5413" s="88"/>
      <c r="I5413" s="88"/>
    </row>
    <row r="5414" spans="1:9" ht="15" customHeight="1" x14ac:dyDescent="0.25">
      <c r="A5414" s="89"/>
      <c r="B5414" s="89"/>
      <c r="C5414" s="14" t="s">
        <v>2058</v>
      </c>
      <c r="D5414" s="14" t="s">
        <v>2059</v>
      </c>
      <c r="E5414" s="9"/>
      <c r="F5414" s="9"/>
      <c r="G5414" s="9"/>
      <c r="H5414" s="9"/>
      <c r="I5414" s="9"/>
    </row>
    <row r="5415" spans="1:9" ht="12.95" customHeight="1" x14ac:dyDescent="0.25">
      <c r="A5415" s="15"/>
      <c r="B5415" s="16" t="s">
        <v>2058</v>
      </c>
      <c r="C5415" s="17">
        <v>2</v>
      </c>
      <c r="D5415" s="18">
        <v>2</v>
      </c>
      <c r="E5415" s="9"/>
      <c r="F5415" s="9"/>
      <c r="G5415" s="9"/>
      <c r="H5415" s="9"/>
      <c r="I5415" s="9"/>
    </row>
    <row r="5416" spans="1:9" ht="15" customHeight="1" x14ac:dyDescent="0.25">
      <c r="A5416" s="19"/>
      <c r="B5416" s="20"/>
      <c r="C5416" s="21"/>
      <c r="D5416" s="22">
        <v>2</v>
      </c>
      <c r="E5416" s="9"/>
      <c r="F5416" s="9"/>
      <c r="G5416" s="9"/>
      <c r="H5416" s="9"/>
      <c r="I5416" s="9"/>
    </row>
    <row r="5417" spans="1:9" ht="9.9499999999999993" customHeight="1" x14ac:dyDescent="0.25">
      <c r="A5417" s="86"/>
      <c r="B5417" s="86"/>
      <c r="C5417" s="86"/>
      <c r="D5417" s="9"/>
      <c r="E5417" s="9"/>
      <c r="F5417" s="9"/>
      <c r="G5417" s="9"/>
      <c r="H5417" s="9"/>
      <c r="I5417" s="9"/>
    </row>
    <row r="5418" spans="1:9" ht="12" customHeight="1" x14ac:dyDescent="0.25">
      <c r="A5418" s="9"/>
      <c r="B5418" s="9"/>
      <c r="C5418" s="9"/>
      <c r="D5418" s="90" t="s">
        <v>4257</v>
      </c>
      <c r="E5418" s="90"/>
      <c r="F5418" s="90"/>
      <c r="G5418" s="90"/>
      <c r="H5418" s="90"/>
      <c r="I5418" s="90"/>
    </row>
    <row r="5419" spans="1:9" ht="9.9499999999999993" customHeight="1" x14ac:dyDescent="0.25">
      <c r="A5419" s="86"/>
      <c r="B5419" s="86"/>
      <c r="C5419" s="86"/>
      <c r="D5419" s="86"/>
      <c r="E5419" s="9"/>
      <c r="F5419" s="9"/>
      <c r="G5419" s="9"/>
      <c r="H5419" s="9"/>
      <c r="I5419" s="9"/>
    </row>
    <row r="5420" spans="1:9" ht="30.95" customHeight="1" x14ac:dyDescent="0.25">
      <c r="A5420" s="88" t="s">
        <v>2845</v>
      </c>
      <c r="B5420" s="88"/>
      <c r="C5420" s="88"/>
      <c r="D5420" s="88"/>
      <c r="E5420" s="88"/>
      <c r="F5420" s="88"/>
      <c r="G5420" s="88"/>
      <c r="H5420" s="88"/>
      <c r="I5420" s="88"/>
    </row>
    <row r="5421" spans="1:9" ht="15" customHeight="1" x14ac:dyDescent="0.25">
      <c r="A5421" s="89"/>
      <c r="B5421" s="89"/>
      <c r="C5421" s="14" t="s">
        <v>2076</v>
      </c>
      <c r="D5421" s="14" t="s">
        <v>2058</v>
      </c>
      <c r="E5421" s="14" t="s">
        <v>2059</v>
      </c>
      <c r="F5421" s="9"/>
      <c r="G5421" s="9"/>
      <c r="H5421" s="9"/>
      <c r="I5421" s="9"/>
    </row>
    <row r="5422" spans="1:9" ht="18.95" customHeight="1" x14ac:dyDescent="0.25">
      <c r="A5422" s="15" t="s">
        <v>2110</v>
      </c>
      <c r="B5422" s="16" t="s">
        <v>2111</v>
      </c>
      <c r="C5422" s="17">
        <v>0.16</v>
      </c>
      <c r="D5422" s="17">
        <v>93</v>
      </c>
      <c r="E5422" s="18">
        <v>14.88</v>
      </c>
      <c r="F5422" s="9"/>
      <c r="G5422" s="9"/>
      <c r="H5422" s="9"/>
      <c r="I5422" s="9"/>
    </row>
    <row r="5423" spans="1:9" ht="15" customHeight="1" x14ac:dyDescent="0.25">
      <c r="A5423" s="19"/>
      <c r="B5423" s="20"/>
      <c r="C5423" s="21"/>
      <c r="D5423" s="21"/>
      <c r="E5423" s="22">
        <v>14.88</v>
      </c>
      <c r="F5423" s="9"/>
      <c r="G5423" s="9"/>
      <c r="H5423" s="9"/>
      <c r="I5423" s="9"/>
    </row>
    <row r="5424" spans="1:9" ht="9.9499999999999993" customHeight="1" x14ac:dyDescent="0.25">
      <c r="A5424" s="86"/>
      <c r="B5424" s="86"/>
      <c r="C5424" s="86"/>
      <c r="D5424" s="9"/>
      <c r="E5424" s="9"/>
      <c r="F5424" s="9"/>
      <c r="G5424" s="9"/>
      <c r="H5424" s="9"/>
      <c r="I5424" s="9"/>
    </row>
    <row r="5425" spans="1:9" ht="12" customHeight="1" x14ac:dyDescent="0.25">
      <c r="A5425" s="9"/>
      <c r="B5425" s="9"/>
      <c r="C5425" s="9"/>
      <c r="D5425" s="90" t="s">
        <v>4256</v>
      </c>
      <c r="E5425" s="90"/>
      <c r="F5425" s="90"/>
      <c r="G5425" s="90"/>
      <c r="H5425" s="90"/>
      <c r="I5425" s="90"/>
    </row>
    <row r="5426" spans="1:9" ht="9.9499999999999993" customHeight="1" x14ac:dyDescent="0.25">
      <c r="A5426" s="86"/>
      <c r="B5426" s="86"/>
      <c r="C5426" s="86"/>
      <c r="D5426" s="86"/>
      <c r="E5426" s="9"/>
      <c r="F5426" s="9"/>
      <c r="G5426" s="9"/>
      <c r="H5426" s="9"/>
      <c r="I5426" s="9"/>
    </row>
    <row r="5427" spans="1:9" ht="30.95" customHeight="1" x14ac:dyDescent="0.25">
      <c r="A5427" s="88" t="s">
        <v>2846</v>
      </c>
      <c r="B5427" s="88"/>
      <c r="C5427" s="88"/>
      <c r="D5427" s="88"/>
      <c r="E5427" s="88"/>
      <c r="F5427" s="88"/>
      <c r="G5427" s="88"/>
      <c r="H5427" s="88"/>
      <c r="I5427" s="88"/>
    </row>
    <row r="5428" spans="1:9" ht="15" customHeight="1" x14ac:dyDescent="0.25">
      <c r="A5428" s="89"/>
      <c r="B5428" s="89"/>
      <c r="C5428" s="14" t="s">
        <v>2058</v>
      </c>
      <c r="D5428" s="14" t="s">
        <v>2059</v>
      </c>
      <c r="E5428" s="9"/>
      <c r="F5428" s="9"/>
      <c r="G5428" s="9"/>
      <c r="H5428" s="9"/>
      <c r="I5428" s="9"/>
    </row>
    <row r="5429" spans="1:9" ht="12.95" customHeight="1" x14ac:dyDescent="0.25">
      <c r="A5429" s="15"/>
      <c r="B5429" s="16" t="s">
        <v>2058</v>
      </c>
      <c r="C5429" s="17">
        <v>8</v>
      </c>
      <c r="D5429" s="18">
        <v>8</v>
      </c>
      <c r="E5429" s="9"/>
      <c r="F5429" s="9"/>
      <c r="G5429" s="9"/>
      <c r="H5429" s="9"/>
      <c r="I5429" s="9"/>
    </row>
    <row r="5430" spans="1:9" ht="15" customHeight="1" x14ac:dyDescent="0.25">
      <c r="A5430" s="19"/>
      <c r="B5430" s="20"/>
      <c r="C5430" s="21"/>
      <c r="D5430" s="22">
        <v>8</v>
      </c>
      <c r="E5430" s="9"/>
      <c r="F5430" s="9"/>
      <c r="G5430" s="9"/>
      <c r="H5430" s="9"/>
      <c r="I5430" s="9"/>
    </row>
    <row r="5431" spans="1:9" ht="9.9499999999999993" customHeight="1" x14ac:dyDescent="0.25">
      <c r="A5431" s="86"/>
      <c r="B5431" s="86"/>
      <c r="C5431" s="86"/>
      <c r="D5431" s="9"/>
      <c r="E5431" s="9"/>
      <c r="F5431" s="9"/>
      <c r="G5431" s="9"/>
      <c r="H5431" s="9"/>
      <c r="I5431" s="9"/>
    </row>
    <row r="5432" spans="1:9" ht="12" customHeight="1" x14ac:dyDescent="0.25">
      <c r="A5432" s="9"/>
      <c r="B5432" s="9"/>
      <c r="C5432" s="9"/>
      <c r="D5432" s="90" t="s">
        <v>4258</v>
      </c>
      <c r="E5432" s="90"/>
      <c r="F5432" s="90"/>
      <c r="G5432" s="90"/>
      <c r="H5432" s="90"/>
      <c r="I5432" s="90"/>
    </row>
    <row r="5433" spans="1:9" ht="9.9499999999999993" customHeight="1" x14ac:dyDescent="0.25">
      <c r="A5433" s="86"/>
      <c r="B5433" s="86"/>
      <c r="C5433" s="86"/>
      <c r="D5433" s="86"/>
      <c r="E5433" s="9"/>
      <c r="F5433" s="9"/>
      <c r="G5433" s="9"/>
      <c r="H5433" s="9"/>
      <c r="I5433" s="9"/>
    </row>
    <row r="5434" spans="1:9" ht="20.100000000000001" customHeight="1" x14ac:dyDescent="0.25">
      <c r="A5434" s="88" t="s">
        <v>2847</v>
      </c>
      <c r="B5434" s="88"/>
      <c r="C5434" s="88"/>
      <c r="D5434" s="88"/>
      <c r="E5434" s="88"/>
      <c r="F5434" s="88"/>
      <c r="G5434" s="88"/>
      <c r="H5434" s="88"/>
      <c r="I5434" s="88"/>
    </row>
    <row r="5435" spans="1:9" ht="15" customHeight="1" x14ac:dyDescent="0.25">
      <c r="A5435" s="89"/>
      <c r="B5435" s="89"/>
      <c r="C5435" s="14" t="s">
        <v>2076</v>
      </c>
      <c r="D5435" s="14" t="s">
        <v>2059</v>
      </c>
      <c r="E5435" s="9"/>
      <c r="F5435" s="9"/>
      <c r="G5435" s="9"/>
      <c r="H5435" s="9"/>
      <c r="I5435" s="9"/>
    </row>
    <row r="5436" spans="1:9" ht="12.95" customHeight="1" x14ac:dyDescent="0.25">
      <c r="A5436" s="15"/>
      <c r="B5436" s="16" t="s">
        <v>2076</v>
      </c>
      <c r="C5436" s="17">
        <v>400.24</v>
      </c>
      <c r="D5436" s="18">
        <v>400.24</v>
      </c>
      <c r="E5436" s="9"/>
      <c r="F5436" s="9"/>
      <c r="G5436" s="9"/>
      <c r="H5436" s="9"/>
      <c r="I5436" s="9"/>
    </row>
    <row r="5437" spans="1:9" ht="15" customHeight="1" x14ac:dyDescent="0.25">
      <c r="A5437" s="19"/>
      <c r="B5437" s="20"/>
      <c r="C5437" s="21"/>
      <c r="D5437" s="22">
        <v>400.24</v>
      </c>
      <c r="E5437" s="9"/>
      <c r="F5437" s="9"/>
      <c r="G5437" s="9"/>
      <c r="H5437" s="9"/>
      <c r="I5437" s="9"/>
    </row>
    <row r="5438" spans="1:9" ht="9.9499999999999993" customHeight="1" x14ac:dyDescent="0.25">
      <c r="A5438" s="86"/>
      <c r="B5438" s="86"/>
      <c r="C5438" s="86"/>
      <c r="D5438" s="9"/>
      <c r="E5438" s="9"/>
      <c r="F5438" s="9"/>
      <c r="G5438" s="9"/>
      <c r="H5438" s="9"/>
      <c r="I5438" s="9"/>
    </row>
    <row r="5439" spans="1:9" ht="12" customHeight="1" x14ac:dyDescent="0.25">
      <c r="A5439" s="9"/>
      <c r="B5439" s="9"/>
      <c r="C5439" s="9"/>
      <c r="D5439" s="90" t="s">
        <v>4665</v>
      </c>
      <c r="E5439" s="90"/>
      <c r="F5439" s="90"/>
      <c r="G5439" s="90"/>
      <c r="H5439" s="90"/>
      <c r="I5439" s="90"/>
    </row>
    <row r="5440" spans="1:9" ht="9.9499999999999993" customHeight="1" x14ac:dyDescent="0.25">
      <c r="A5440" s="86"/>
      <c r="B5440" s="86"/>
      <c r="C5440" s="86"/>
      <c r="D5440" s="86"/>
      <c r="E5440" s="9"/>
      <c r="F5440" s="9"/>
      <c r="G5440" s="9"/>
      <c r="H5440" s="9"/>
      <c r="I5440" s="9"/>
    </row>
    <row r="5441" spans="1:9" ht="30.95" customHeight="1" x14ac:dyDescent="0.25">
      <c r="A5441" s="88" t="s">
        <v>2848</v>
      </c>
      <c r="B5441" s="88"/>
      <c r="C5441" s="88"/>
      <c r="D5441" s="88"/>
      <c r="E5441" s="88"/>
      <c r="F5441" s="88"/>
      <c r="G5441" s="88"/>
      <c r="H5441" s="88"/>
      <c r="I5441" s="88"/>
    </row>
    <row r="5442" spans="1:9" ht="15" customHeight="1" x14ac:dyDescent="0.25">
      <c r="A5442" s="89"/>
      <c r="B5442" s="89"/>
      <c r="C5442" s="14" t="s">
        <v>2076</v>
      </c>
      <c r="D5442" s="14" t="s">
        <v>2059</v>
      </c>
      <c r="E5442" s="9"/>
      <c r="F5442" s="9"/>
      <c r="G5442" s="9"/>
      <c r="H5442" s="9"/>
      <c r="I5442" s="9"/>
    </row>
    <row r="5443" spans="1:9" ht="12.95" customHeight="1" x14ac:dyDescent="0.25">
      <c r="A5443" s="15" t="s">
        <v>2108</v>
      </c>
      <c r="B5443" s="16" t="s">
        <v>2076</v>
      </c>
      <c r="C5443" s="17">
        <v>943.3</v>
      </c>
      <c r="D5443" s="18">
        <v>943.3</v>
      </c>
      <c r="E5443" s="9"/>
      <c r="F5443" s="9"/>
      <c r="G5443" s="9"/>
      <c r="H5443" s="9"/>
      <c r="I5443" s="9"/>
    </row>
    <row r="5444" spans="1:9" ht="15" customHeight="1" x14ac:dyDescent="0.25">
      <c r="A5444" s="19"/>
      <c r="B5444" s="20"/>
      <c r="C5444" s="21"/>
      <c r="D5444" s="22">
        <v>943.3</v>
      </c>
      <c r="E5444" s="9"/>
      <c r="F5444" s="9"/>
      <c r="G5444" s="9"/>
      <c r="H5444" s="9"/>
      <c r="I5444" s="9"/>
    </row>
    <row r="5445" spans="1:9" ht="9.9499999999999993" customHeight="1" x14ac:dyDescent="0.25">
      <c r="A5445" s="86"/>
      <c r="B5445" s="86"/>
      <c r="C5445" s="86"/>
      <c r="D5445" s="9"/>
      <c r="E5445" s="9"/>
      <c r="F5445" s="9"/>
      <c r="G5445" s="9"/>
      <c r="H5445" s="9"/>
      <c r="I5445" s="9"/>
    </row>
    <row r="5446" spans="1:9" ht="12" customHeight="1" x14ac:dyDescent="0.25">
      <c r="A5446" s="9"/>
      <c r="B5446" s="9"/>
      <c r="C5446" s="9"/>
      <c r="D5446" s="90" t="s">
        <v>4663</v>
      </c>
      <c r="E5446" s="90"/>
      <c r="F5446" s="90"/>
      <c r="G5446" s="90"/>
      <c r="H5446" s="90"/>
      <c r="I5446" s="90"/>
    </row>
    <row r="5447" spans="1:9" ht="9.9499999999999993" customHeight="1" x14ac:dyDescent="0.25">
      <c r="A5447" s="86"/>
      <c r="B5447" s="86"/>
      <c r="C5447" s="86"/>
      <c r="D5447" s="86"/>
      <c r="E5447" s="9"/>
      <c r="F5447" s="9"/>
      <c r="G5447" s="9"/>
      <c r="H5447" s="9"/>
      <c r="I5447" s="9"/>
    </row>
    <row r="5448" spans="1:9" ht="20.100000000000001" customHeight="1" x14ac:dyDescent="0.25">
      <c r="A5448" s="88" t="s">
        <v>2849</v>
      </c>
      <c r="B5448" s="88"/>
      <c r="C5448" s="88"/>
      <c r="D5448" s="88"/>
      <c r="E5448" s="88"/>
      <c r="F5448" s="88"/>
      <c r="G5448" s="88"/>
      <c r="H5448" s="88"/>
      <c r="I5448" s="88"/>
    </row>
    <row r="5449" spans="1:9" ht="15" customHeight="1" x14ac:dyDescent="0.25">
      <c r="A5449" s="89"/>
      <c r="B5449" s="89"/>
      <c r="C5449" s="14" t="s">
        <v>2069</v>
      </c>
      <c r="D5449" s="14" t="s">
        <v>2058</v>
      </c>
      <c r="E5449" s="14" t="s">
        <v>2059</v>
      </c>
      <c r="F5449" s="9"/>
      <c r="G5449" s="9"/>
      <c r="H5449" s="9"/>
      <c r="I5449" s="9"/>
    </row>
    <row r="5450" spans="1:9" ht="12.95" customHeight="1" x14ac:dyDescent="0.25">
      <c r="A5450" s="15"/>
      <c r="B5450" s="16" t="s">
        <v>2104</v>
      </c>
      <c r="C5450" s="17">
        <v>201.74</v>
      </c>
      <c r="D5450" s="17">
        <v>1</v>
      </c>
      <c r="E5450" s="18">
        <v>201.74</v>
      </c>
      <c r="F5450" s="9"/>
      <c r="G5450" s="9"/>
      <c r="H5450" s="9"/>
      <c r="I5450" s="9"/>
    </row>
    <row r="5451" spans="1:9" ht="15" customHeight="1" x14ac:dyDescent="0.25">
      <c r="A5451" s="19"/>
      <c r="B5451" s="20"/>
      <c r="C5451" s="21"/>
      <c r="D5451" s="21"/>
      <c r="E5451" s="22">
        <v>201.74</v>
      </c>
      <c r="F5451" s="9"/>
      <c r="G5451" s="9"/>
      <c r="H5451" s="9"/>
      <c r="I5451" s="9"/>
    </row>
    <row r="5452" spans="1:9" ht="9.9499999999999993" customHeight="1" x14ac:dyDescent="0.25">
      <c r="A5452" s="86"/>
      <c r="B5452" s="86"/>
      <c r="C5452" s="86"/>
      <c r="D5452" s="9"/>
      <c r="E5452" s="9"/>
      <c r="F5452" s="9"/>
      <c r="G5452" s="9"/>
      <c r="H5452" s="9"/>
      <c r="I5452" s="9"/>
    </row>
    <row r="5453" spans="1:9" ht="12" customHeight="1" x14ac:dyDescent="0.25">
      <c r="A5453" s="9"/>
      <c r="B5453" s="9"/>
      <c r="C5453" s="9"/>
      <c r="D5453" s="90" t="s">
        <v>4666</v>
      </c>
      <c r="E5453" s="90"/>
      <c r="F5453" s="90"/>
      <c r="G5453" s="90"/>
      <c r="H5453" s="90"/>
      <c r="I5453" s="90"/>
    </row>
    <row r="5454" spans="1:9" ht="9.9499999999999993" customHeight="1" x14ac:dyDescent="0.25">
      <c r="A5454" s="86"/>
      <c r="B5454" s="86"/>
      <c r="C5454" s="86"/>
      <c r="D5454" s="86"/>
      <c r="E5454" s="9"/>
      <c r="F5454" s="9"/>
      <c r="G5454" s="9"/>
      <c r="H5454" s="9"/>
      <c r="I5454" s="9"/>
    </row>
    <row r="5455" spans="1:9" ht="30.95" customHeight="1" x14ac:dyDescent="0.25">
      <c r="A5455" s="88" t="s">
        <v>2850</v>
      </c>
      <c r="B5455" s="88"/>
      <c r="C5455" s="88"/>
      <c r="D5455" s="88"/>
      <c r="E5455" s="88"/>
      <c r="F5455" s="88"/>
      <c r="G5455" s="88"/>
      <c r="H5455" s="88"/>
      <c r="I5455" s="88"/>
    </row>
    <row r="5456" spans="1:9" ht="15" customHeight="1" x14ac:dyDescent="0.25">
      <c r="A5456" s="89"/>
      <c r="B5456" s="89"/>
      <c r="C5456" s="14" t="s">
        <v>2076</v>
      </c>
      <c r="D5456" s="14" t="s">
        <v>2059</v>
      </c>
      <c r="E5456" s="9"/>
      <c r="F5456" s="9"/>
      <c r="G5456" s="9"/>
      <c r="H5456" s="9"/>
      <c r="I5456" s="9"/>
    </row>
    <row r="5457" spans="1:9" ht="12.95" customHeight="1" x14ac:dyDescent="0.25">
      <c r="A5457" s="15" t="s">
        <v>2077</v>
      </c>
      <c r="B5457" s="16" t="s">
        <v>2076</v>
      </c>
      <c r="C5457" s="17">
        <v>5001.6899999999996</v>
      </c>
      <c r="D5457" s="18">
        <v>5001.6899999999996</v>
      </c>
      <c r="E5457" s="9"/>
      <c r="F5457" s="9"/>
      <c r="G5457" s="9"/>
      <c r="H5457" s="9"/>
      <c r="I5457" s="9"/>
    </row>
    <row r="5458" spans="1:9" ht="15" customHeight="1" x14ac:dyDescent="0.25">
      <c r="A5458" s="19"/>
      <c r="B5458" s="20"/>
      <c r="C5458" s="21"/>
      <c r="D5458" s="22">
        <v>5001.6899999999996</v>
      </c>
      <c r="E5458" s="9"/>
      <c r="F5458" s="9"/>
      <c r="G5458" s="9"/>
      <c r="H5458" s="9"/>
      <c r="I5458" s="9"/>
    </row>
    <row r="5459" spans="1:9" ht="9.9499999999999993" customHeight="1" x14ac:dyDescent="0.25">
      <c r="A5459" s="86"/>
      <c r="B5459" s="86"/>
      <c r="C5459" s="86"/>
      <c r="D5459" s="9"/>
      <c r="E5459" s="9"/>
      <c r="F5459" s="9"/>
      <c r="G5459" s="9"/>
      <c r="H5459" s="9"/>
      <c r="I5459" s="9"/>
    </row>
    <row r="5460" spans="1:9" ht="12" customHeight="1" x14ac:dyDescent="0.25">
      <c r="A5460" s="9"/>
      <c r="B5460" s="9"/>
      <c r="C5460" s="9"/>
      <c r="D5460" s="90" t="s">
        <v>4667</v>
      </c>
      <c r="E5460" s="90"/>
      <c r="F5460" s="90"/>
      <c r="G5460" s="90"/>
      <c r="H5460" s="90"/>
      <c r="I5460" s="90"/>
    </row>
    <row r="5461" spans="1:9" ht="9.9499999999999993" customHeight="1" x14ac:dyDescent="0.25">
      <c r="A5461" s="86"/>
      <c r="B5461" s="86"/>
      <c r="C5461" s="86"/>
      <c r="D5461" s="86"/>
      <c r="E5461" s="9"/>
      <c r="F5461" s="9"/>
      <c r="G5461" s="9"/>
      <c r="H5461" s="9"/>
      <c r="I5461" s="9"/>
    </row>
    <row r="5462" spans="1:9" ht="30.95" customHeight="1" x14ac:dyDescent="0.25">
      <c r="A5462" s="88" t="s">
        <v>2851</v>
      </c>
      <c r="B5462" s="88"/>
      <c r="C5462" s="88"/>
      <c r="D5462" s="88"/>
      <c r="E5462" s="88"/>
      <c r="F5462" s="88"/>
      <c r="G5462" s="88"/>
      <c r="H5462" s="88"/>
      <c r="I5462" s="88"/>
    </row>
    <row r="5463" spans="1:9" ht="15" customHeight="1" x14ac:dyDescent="0.25">
      <c r="A5463" s="89"/>
      <c r="B5463" s="89"/>
      <c r="C5463" s="14" t="s">
        <v>2076</v>
      </c>
      <c r="D5463" s="14" t="s">
        <v>2079</v>
      </c>
      <c r="E5463" s="14" t="s">
        <v>2059</v>
      </c>
      <c r="F5463" s="9"/>
      <c r="G5463" s="9"/>
      <c r="H5463" s="9"/>
      <c r="I5463" s="9"/>
    </row>
    <row r="5464" spans="1:9" ht="18.95" customHeight="1" x14ac:dyDescent="0.25">
      <c r="A5464" s="15" t="s">
        <v>2080</v>
      </c>
      <c r="B5464" s="16" t="s">
        <v>2081</v>
      </c>
      <c r="C5464" s="17">
        <v>900.07</v>
      </c>
      <c r="D5464" s="17">
        <v>0.1</v>
      </c>
      <c r="E5464" s="18">
        <v>90.01</v>
      </c>
      <c r="F5464" s="9"/>
      <c r="G5464" s="9"/>
      <c r="H5464" s="9"/>
      <c r="I5464" s="9"/>
    </row>
    <row r="5465" spans="1:9" ht="15" customHeight="1" x14ac:dyDescent="0.25">
      <c r="A5465" s="19"/>
      <c r="B5465" s="20"/>
      <c r="C5465" s="21"/>
      <c r="D5465" s="21"/>
      <c r="E5465" s="22">
        <v>90.01</v>
      </c>
      <c r="F5465" s="9"/>
      <c r="G5465" s="9"/>
      <c r="H5465" s="9"/>
      <c r="I5465" s="9"/>
    </row>
    <row r="5466" spans="1:9" ht="9.9499999999999993" customHeight="1" x14ac:dyDescent="0.25">
      <c r="A5466" s="86"/>
      <c r="B5466" s="86"/>
      <c r="C5466" s="86"/>
      <c r="D5466" s="9"/>
      <c r="E5466" s="9"/>
      <c r="F5466" s="9"/>
      <c r="G5466" s="9"/>
      <c r="H5466" s="9"/>
      <c r="I5466" s="9"/>
    </row>
    <row r="5467" spans="1:9" ht="12" customHeight="1" x14ac:dyDescent="0.25">
      <c r="A5467" s="9"/>
      <c r="B5467" s="9"/>
      <c r="C5467" s="9"/>
      <c r="D5467" s="90" t="s">
        <v>4668</v>
      </c>
      <c r="E5467" s="90"/>
      <c r="F5467" s="90"/>
      <c r="G5467" s="90"/>
      <c r="H5467" s="90"/>
      <c r="I5467" s="90"/>
    </row>
    <row r="5468" spans="1:9" ht="9.9499999999999993" customHeight="1" x14ac:dyDescent="0.25">
      <c r="A5468" s="86"/>
      <c r="B5468" s="86"/>
      <c r="C5468" s="86"/>
      <c r="D5468" s="86"/>
      <c r="E5468" s="9"/>
      <c r="F5468" s="9"/>
      <c r="G5468" s="9"/>
      <c r="H5468" s="9"/>
      <c r="I5468" s="9"/>
    </row>
    <row r="5469" spans="1:9" ht="30.95" customHeight="1" x14ac:dyDescent="0.25">
      <c r="A5469" s="88" t="s">
        <v>2852</v>
      </c>
      <c r="B5469" s="88"/>
      <c r="C5469" s="88"/>
      <c r="D5469" s="88"/>
      <c r="E5469" s="88"/>
      <c r="F5469" s="88"/>
      <c r="G5469" s="88"/>
      <c r="H5469" s="88"/>
      <c r="I5469" s="88"/>
    </row>
    <row r="5470" spans="1:9" ht="15" customHeight="1" x14ac:dyDescent="0.25">
      <c r="A5470" s="89"/>
      <c r="B5470" s="89"/>
      <c r="C5470" s="14" t="s">
        <v>2076</v>
      </c>
      <c r="D5470" s="14" t="s">
        <v>2079</v>
      </c>
      <c r="E5470" s="14" t="s">
        <v>2058</v>
      </c>
      <c r="F5470" s="14" t="s">
        <v>2059</v>
      </c>
      <c r="G5470" s="9"/>
      <c r="H5470" s="9"/>
      <c r="I5470" s="9"/>
    </row>
    <row r="5471" spans="1:9" ht="27" customHeight="1" x14ac:dyDescent="0.25">
      <c r="A5471" s="15" t="s">
        <v>2083</v>
      </c>
      <c r="B5471" s="16" t="s">
        <v>2084</v>
      </c>
      <c r="C5471" s="17">
        <v>4.3</v>
      </c>
      <c r="D5471" s="17">
        <v>0.1</v>
      </c>
      <c r="E5471" s="17">
        <v>4</v>
      </c>
      <c r="F5471" s="18">
        <v>1.72</v>
      </c>
      <c r="G5471" s="9"/>
      <c r="H5471" s="9"/>
      <c r="I5471" s="9"/>
    </row>
    <row r="5472" spans="1:9" ht="15" customHeight="1" x14ac:dyDescent="0.25">
      <c r="A5472" s="19"/>
      <c r="B5472" s="20"/>
      <c r="C5472" s="21"/>
      <c r="D5472" s="21"/>
      <c r="E5472" s="21"/>
      <c r="F5472" s="22">
        <v>1.72</v>
      </c>
      <c r="G5472" s="9"/>
      <c r="H5472" s="9"/>
      <c r="I5472" s="9"/>
    </row>
    <row r="5473" spans="1:9" ht="9.9499999999999993" customHeight="1" x14ac:dyDescent="0.25">
      <c r="A5473" s="86"/>
      <c r="B5473" s="86"/>
      <c r="C5473" s="86"/>
      <c r="D5473" s="9"/>
      <c r="E5473" s="9"/>
      <c r="F5473" s="9"/>
      <c r="G5473" s="9"/>
      <c r="H5473" s="9"/>
      <c r="I5473" s="9"/>
    </row>
    <row r="5474" spans="1:9" ht="12" customHeight="1" x14ac:dyDescent="0.25">
      <c r="A5474" s="9"/>
      <c r="B5474" s="9"/>
      <c r="C5474" s="9"/>
      <c r="D5474" s="90" t="s">
        <v>4313</v>
      </c>
      <c r="E5474" s="90"/>
      <c r="F5474" s="90"/>
      <c r="G5474" s="90"/>
      <c r="H5474" s="90"/>
      <c r="I5474" s="90"/>
    </row>
    <row r="5475" spans="1:9" ht="9.9499999999999993" customHeight="1" x14ac:dyDescent="0.25">
      <c r="A5475" s="86"/>
      <c r="B5475" s="86"/>
      <c r="C5475" s="86"/>
      <c r="D5475" s="86"/>
      <c r="E5475" s="9"/>
      <c r="F5475" s="9"/>
      <c r="G5475" s="9"/>
      <c r="H5475" s="9"/>
      <c r="I5475" s="9"/>
    </row>
    <row r="5476" spans="1:9" ht="42.95" customHeight="1" x14ac:dyDescent="0.25">
      <c r="A5476" s="88" t="s">
        <v>2853</v>
      </c>
      <c r="B5476" s="88"/>
      <c r="C5476" s="88"/>
      <c r="D5476" s="88"/>
      <c r="E5476" s="88"/>
      <c r="F5476" s="88"/>
      <c r="G5476" s="88"/>
      <c r="H5476" s="88"/>
      <c r="I5476" s="88"/>
    </row>
    <row r="5477" spans="1:9" ht="15" customHeight="1" x14ac:dyDescent="0.25">
      <c r="A5477" s="89"/>
      <c r="B5477" s="89"/>
      <c r="C5477" s="14" t="s">
        <v>2076</v>
      </c>
      <c r="D5477" s="14" t="s">
        <v>2056</v>
      </c>
      <c r="E5477" s="14" t="s">
        <v>2058</v>
      </c>
      <c r="F5477" s="14" t="s">
        <v>2086</v>
      </c>
      <c r="G5477" s="14" t="s">
        <v>2059</v>
      </c>
      <c r="H5477" s="9"/>
      <c r="I5477" s="9"/>
    </row>
    <row r="5478" spans="1:9" ht="18.95" customHeight="1" x14ac:dyDescent="0.25">
      <c r="A5478" s="15" t="s">
        <v>2087</v>
      </c>
      <c r="B5478" s="16" t="s">
        <v>2088</v>
      </c>
      <c r="C5478" s="17">
        <v>5001.6899999999996</v>
      </c>
      <c r="D5478" s="17">
        <v>0.1</v>
      </c>
      <c r="E5478" s="17">
        <v>1</v>
      </c>
      <c r="F5478" s="17">
        <v>1.5</v>
      </c>
      <c r="G5478" s="18">
        <v>750.25</v>
      </c>
      <c r="H5478" s="9"/>
      <c r="I5478" s="9"/>
    </row>
    <row r="5479" spans="1:9" ht="18.95" customHeight="1" x14ac:dyDescent="0.25">
      <c r="A5479" s="15" t="s">
        <v>2089</v>
      </c>
      <c r="B5479" s="16" t="s">
        <v>2088</v>
      </c>
      <c r="C5479" s="17">
        <v>900.07</v>
      </c>
      <c r="D5479" s="17">
        <v>0.1</v>
      </c>
      <c r="E5479" s="17">
        <v>1</v>
      </c>
      <c r="F5479" s="17">
        <v>1.5</v>
      </c>
      <c r="G5479" s="18">
        <v>135.01</v>
      </c>
      <c r="H5479" s="9"/>
      <c r="I5479" s="9"/>
    </row>
    <row r="5480" spans="1:9" ht="27" customHeight="1" x14ac:dyDescent="0.25">
      <c r="A5480" s="15" t="s">
        <v>2090</v>
      </c>
      <c r="B5480" s="16" t="s">
        <v>2088</v>
      </c>
      <c r="C5480" s="17">
        <v>4.5999999999999996</v>
      </c>
      <c r="D5480" s="17">
        <v>0.1</v>
      </c>
      <c r="E5480" s="17">
        <v>4</v>
      </c>
      <c r="F5480" s="17">
        <v>1.5</v>
      </c>
      <c r="G5480" s="18">
        <v>2.76</v>
      </c>
      <c r="H5480" s="9"/>
      <c r="I5480" s="9"/>
    </row>
    <row r="5481" spans="1:9" ht="15" customHeight="1" x14ac:dyDescent="0.25">
      <c r="A5481" s="19"/>
      <c r="B5481" s="20"/>
      <c r="C5481" s="21"/>
      <c r="D5481" s="21"/>
      <c r="E5481" s="21"/>
      <c r="F5481" s="21"/>
      <c r="G5481" s="22">
        <v>888.02</v>
      </c>
      <c r="H5481" s="9"/>
      <c r="I5481" s="9"/>
    </row>
    <row r="5482" spans="1:9" ht="9.9499999999999993" customHeight="1" x14ac:dyDescent="0.25">
      <c r="A5482" s="86"/>
      <c r="B5482" s="86"/>
      <c r="C5482" s="86"/>
      <c r="D5482" s="9"/>
      <c r="E5482" s="9"/>
      <c r="F5482" s="9"/>
      <c r="G5482" s="9"/>
      <c r="H5482" s="9"/>
      <c r="I5482" s="9"/>
    </row>
    <row r="5483" spans="1:9" ht="12" customHeight="1" x14ac:dyDescent="0.25">
      <c r="A5483" s="9"/>
      <c r="B5483" s="9"/>
      <c r="C5483" s="9"/>
      <c r="D5483" s="90" t="s">
        <v>4669</v>
      </c>
      <c r="E5483" s="90"/>
      <c r="F5483" s="90"/>
      <c r="G5483" s="90"/>
      <c r="H5483" s="90"/>
      <c r="I5483" s="90"/>
    </row>
    <row r="5484" spans="1:9" ht="9.9499999999999993" customHeight="1" x14ac:dyDescent="0.25">
      <c r="A5484" s="86"/>
      <c r="B5484" s="86"/>
      <c r="C5484" s="86"/>
      <c r="D5484" s="86"/>
      <c r="E5484" s="9"/>
      <c r="F5484" s="9"/>
      <c r="G5484" s="9"/>
      <c r="H5484" s="9"/>
      <c r="I5484" s="9"/>
    </row>
    <row r="5485" spans="1:9" ht="30.95" customHeight="1" x14ac:dyDescent="0.25">
      <c r="A5485" s="88" t="s">
        <v>2854</v>
      </c>
      <c r="B5485" s="88"/>
      <c r="C5485" s="88"/>
      <c r="D5485" s="88"/>
      <c r="E5485" s="88"/>
      <c r="F5485" s="88"/>
      <c r="G5485" s="88"/>
      <c r="H5485" s="88"/>
      <c r="I5485" s="88"/>
    </row>
    <row r="5486" spans="1:9" ht="15" customHeight="1" x14ac:dyDescent="0.25">
      <c r="A5486" s="89"/>
      <c r="B5486" s="89"/>
      <c r="C5486" s="14" t="s">
        <v>2076</v>
      </c>
      <c r="D5486" s="14" t="s">
        <v>2056</v>
      </c>
      <c r="E5486" s="14" t="s">
        <v>2058</v>
      </c>
      <c r="F5486" s="14" t="s">
        <v>2092</v>
      </c>
      <c r="G5486" s="14" t="s">
        <v>2086</v>
      </c>
      <c r="H5486" s="14" t="s">
        <v>2059</v>
      </c>
      <c r="I5486" s="9"/>
    </row>
    <row r="5487" spans="1:9" ht="18.95" customHeight="1" x14ac:dyDescent="0.25">
      <c r="A5487" s="15" t="s">
        <v>2087</v>
      </c>
      <c r="B5487" s="16" t="s">
        <v>2186</v>
      </c>
      <c r="C5487" s="17">
        <v>5001.6899999999996</v>
      </c>
      <c r="D5487" s="17">
        <v>0.1</v>
      </c>
      <c r="E5487" s="17">
        <v>1</v>
      </c>
      <c r="F5487" s="17">
        <v>30</v>
      </c>
      <c r="G5487" s="17">
        <v>1.5</v>
      </c>
      <c r="H5487" s="18">
        <v>22507.61</v>
      </c>
      <c r="I5487" s="9"/>
    </row>
    <row r="5488" spans="1:9" ht="18.95" customHeight="1" x14ac:dyDescent="0.25">
      <c r="A5488" s="15" t="s">
        <v>2089</v>
      </c>
      <c r="B5488" s="16" t="s">
        <v>2186</v>
      </c>
      <c r="C5488" s="17">
        <v>900.07</v>
      </c>
      <c r="D5488" s="17">
        <v>0.05</v>
      </c>
      <c r="E5488" s="17">
        <v>1</v>
      </c>
      <c r="F5488" s="17">
        <v>30</v>
      </c>
      <c r="G5488" s="17">
        <v>1.5</v>
      </c>
      <c r="H5488" s="18">
        <v>2025.16</v>
      </c>
      <c r="I5488" s="9"/>
    </row>
    <row r="5489" spans="1:9" ht="27" customHeight="1" x14ac:dyDescent="0.25">
      <c r="A5489" s="15" t="s">
        <v>2090</v>
      </c>
      <c r="B5489" s="16" t="s">
        <v>2186</v>
      </c>
      <c r="C5489" s="17">
        <v>4.5999999999999996</v>
      </c>
      <c r="D5489" s="17">
        <v>0.1</v>
      </c>
      <c r="E5489" s="17">
        <v>4</v>
      </c>
      <c r="F5489" s="17">
        <v>30</v>
      </c>
      <c r="G5489" s="17">
        <v>1.5</v>
      </c>
      <c r="H5489" s="18">
        <v>82.8</v>
      </c>
      <c r="I5489" s="9"/>
    </row>
    <row r="5490" spans="1:9" ht="15" customHeight="1" x14ac:dyDescent="0.25">
      <c r="A5490" s="19"/>
      <c r="B5490" s="20"/>
      <c r="C5490" s="21"/>
      <c r="D5490" s="21"/>
      <c r="E5490" s="21"/>
      <c r="F5490" s="21"/>
      <c r="G5490" s="21"/>
      <c r="H5490" s="22">
        <v>24615.57</v>
      </c>
      <c r="I5490" s="9"/>
    </row>
    <row r="5491" spans="1:9" ht="9.9499999999999993" customHeight="1" x14ac:dyDescent="0.25">
      <c r="A5491" s="86"/>
      <c r="B5491" s="86"/>
      <c r="C5491" s="86"/>
      <c r="D5491" s="9"/>
      <c r="E5491" s="9"/>
      <c r="F5491" s="9"/>
      <c r="G5491" s="9"/>
      <c r="H5491" s="9"/>
      <c r="I5491" s="9"/>
    </row>
    <row r="5492" spans="1:9" ht="12" customHeight="1" x14ac:dyDescent="0.25">
      <c r="A5492" s="9"/>
      <c r="B5492" s="9"/>
      <c r="C5492" s="9"/>
      <c r="D5492" s="90" t="s">
        <v>4670</v>
      </c>
      <c r="E5492" s="90"/>
      <c r="F5492" s="90"/>
      <c r="G5492" s="90"/>
      <c r="H5492" s="90"/>
      <c r="I5492" s="90"/>
    </row>
    <row r="5493" spans="1:9" ht="9.9499999999999993" customHeight="1" x14ac:dyDescent="0.25">
      <c r="A5493" s="86"/>
      <c r="B5493" s="86"/>
      <c r="C5493" s="86"/>
      <c r="D5493" s="86"/>
      <c r="E5493" s="9"/>
      <c r="F5493" s="9"/>
      <c r="G5493" s="9"/>
      <c r="H5493" s="9"/>
      <c r="I5493" s="9"/>
    </row>
    <row r="5494" spans="1:9" ht="42.95" customHeight="1" x14ac:dyDescent="0.25">
      <c r="A5494" s="88" t="s">
        <v>2855</v>
      </c>
      <c r="B5494" s="88"/>
      <c r="C5494" s="88"/>
      <c r="D5494" s="88"/>
      <c r="E5494" s="88"/>
      <c r="F5494" s="88"/>
      <c r="G5494" s="88"/>
      <c r="H5494" s="88"/>
      <c r="I5494" s="88"/>
    </row>
    <row r="5495" spans="1:9" ht="15" customHeight="1" x14ac:dyDescent="0.25">
      <c r="A5495" s="89"/>
      <c r="B5495" s="89"/>
      <c r="C5495" s="14" t="s">
        <v>2076</v>
      </c>
      <c r="D5495" s="14" t="s">
        <v>2056</v>
      </c>
      <c r="E5495" s="14" t="s">
        <v>2058</v>
      </c>
      <c r="F5495" s="14" t="s">
        <v>2092</v>
      </c>
      <c r="G5495" s="14" t="s">
        <v>2086</v>
      </c>
      <c r="H5495" s="14" t="s">
        <v>2059</v>
      </c>
      <c r="I5495" s="9"/>
    </row>
    <row r="5496" spans="1:9" ht="18.95" customHeight="1" x14ac:dyDescent="0.25">
      <c r="A5496" s="15" t="s">
        <v>2087</v>
      </c>
      <c r="B5496" s="16" t="s">
        <v>2186</v>
      </c>
      <c r="C5496" s="17">
        <v>5001.6899999999996</v>
      </c>
      <c r="D5496" s="17">
        <v>0.1</v>
      </c>
      <c r="E5496" s="17">
        <v>1</v>
      </c>
      <c r="F5496" s="17">
        <v>12</v>
      </c>
      <c r="G5496" s="17">
        <v>1.5</v>
      </c>
      <c r="H5496" s="18">
        <v>9003.0400000000009</v>
      </c>
      <c r="I5496" s="9"/>
    </row>
    <row r="5497" spans="1:9" ht="18.95" customHeight="1" x14ac:dyDescent="0.25">
      <c r="A5497" s="15" t="s">
        <v>2089</v>
      </c>
      <c r="B5497" s="16" t="s">
        <v>2186</v>
      </c>
      <c r="C5497" s="17">
        <v>900.07</v>
      </c>
      <c r="D5497" s="17">
        <v>0.1</v>
      </c>
      <c r="E5497" s="17">
        <v>1</v>
      </c>
      <c r="F5497" s="17">
        <v>12</v>
      </c>
      <c r="G5497" s="17">
        <v>1.5</v>
      </c>
      <c r="H5497" s="18">
        <v>1620.13</v>
      </c>
      <c r="I5497" s="9"/>
    </row>
    <row r="5498" spans="1:9" ht="27" customHeight="1" x14ac:dyDescent="0.25">
      <c r="A5498" s="15" t="s">
        <v>2090</v>
      </c>
      <c r="B5498" s="16" t="s">
        <v>2186</v>
      </c>
      <c r="C5498" s="17">
        <v>4.5999999999999996</v>
      </c>
      <c r="D5498" s="17">
        <v>0.1</v>
      </c>
      <c r="E5498" s="17">
        <v>4</v>
      </c>
      <c r="F5498" s="17">
        <v>12</v>
      </c>
      <c r="G5498" s="17">
        <v>1.5</v>
      </c>
      <c r="H5498" s="18">
        <v>33.119999999999997</v>
      </c>
      <c r="I5498" s="9"/>
    </row>
    <row r="5499" spans="1:9" ht="15" customHeight="1" x14ac:dyDescent="0.25">
      <c r="A5499" s="19"/>
      <c r="B5499" s="20"/>
      <c r="C5499" s="21"/>
      <c r="D5499" s="21"/>
      <c r="E5499" s="21"/>
      <c r="F5499" s="21"/>
      <c r="G5499" s="21"/>
      <c r="H5499" s="22">
        <v>10656.29</v>
      </c>
      <c r="I5499" s="9"/>
    </row>
    <row r="5500" spans="1:9" ht="9.9499999999999993" customHeight="1" x14ac:dyDescent="0.25">
      <c r="A5500" s="86"/>
      <c r="B5500" s="86"/>
      <c r="C5500" s="86"/>
      <c r="D5500" s="9"/>
      <c r="E5500" s="9"/>
      <c r="F5500" s="9"/>
      <c r="G5500" s="9"/>
      <c r="H5500" s="9"/>
      <c r="I5500" s="9"/>
    </row>
    <row r="5501" spans="1:9" ht="12" customHeight="1" x14ac:dyDescent="0.25">
      <c r="A5501" s="9"/>
      <c r="B5501" s="9"/>
      <c r="C5501" s="9"/>
      <c r="D5501" s="90" t="s">
        <v>4671</v>
      </c>
      <c r="E5501" s="90"/>
      <c r="F5501" s="90"/>
      <c r="G5501" s="90"/>
      <c r="H5501" s="90"/>
      <c r="I5501" s="90"/>
    </row>
    <row r="5502" spans="1:9" ht="9.9499999999999993" customHeight="1" x14ac:dyDescent="0.25">
      <c r="A5502" s="86"/>
      <c r="B5502" s="86"/>
      <c r="C5502" s="86"/>
      <c r="D5502" s="86"/>
      <c r="E5502" s="9"/>
      <c r="F5502" s="9"/>
      <c r="G5502" s="9"/>
      <c r="H5502" s="9"/>
      <c r="I5502" s="9"/>
    </row>
    <row r="5503" spans="1:9" ht="20.100000000000001" customHeight="1" x14ac:dyDescent="0.25">
      <c r="A5503" s="88" t="s">
        <v>2856</v>
      </c>
      <c r="B5503" s="88"/>
      <c r="C5503" s="88"/>
      <c r="D5503" s="88"/>
      <c r="E5503" s="88"/>
      <c r="F5503" s="88"/>
      <c r="G5503" s="88"/>
      <c r="H5503" s="88"/>
      <c r="I5503" s="88"/>
    </row>
    <row r="5504" spans="1:9" ht="15" customHeight="1" x14ac:dyDescent="0.25">
      <c r="A5504" s="89"/>
      <c r="B5504" s="89"/>
      <c r="C5504" s="14" t="s">
        <v>2076</v>
      </c>
      <c r="D5504" s="14" t="s">
        <v>2056</v>
      </c>
      <c r="E5504" s="14" t="s">
        <v>2086</v>
      </c>
      <c r="F5504" s="14" t="s">
        <v>2059</v>
      </c>
      <c r="G5504" s="9"/>
      <c r="H5504" s="9"/>
      <c r="I5504" s="9"/>
    </row>
    <row r="5505" spans="1:9" ht="18.95" customHeight="1" x14ac:dyDescent="0.25">
      <c r="A5505" s="15" t="s">
        <v>2096</v>
      </c>
      <c r="B5505" s="16" t="s">
        <v>2097</v>
      </c>
      <c r="C5505" s="17">
        <v>5001.6899999999996</v>
      </c>
      <c r="D5505" s="17">
        <v>0.1</v>
      </c>
      <c r="E5505" s="17">
        <v>1.5</v>
      </c>
      <c r="F5505" s="18">
        <v>750.25</v>
      </c>
      <c r="G5505" s="9"/>
      <c r="H5505" s="9"/>
      <c r="I5505" s="9"/>
    </row>
    <row r="5506" spans="1:9" ht="15" customHeight="1" x14ac:dyDescent="0.25">
      <c r="A5506" s="19"/>
      <c r="B5506" s="20"/>
      <c r="C5506" s="21"/>
      <c r="D5506" s="21"/>
      <c r="E5506" s="21"/>
      <c r="F5506" s="22">
        <v>750.25</v>
      </c>
      <c r="G5506" s="9"/>
      <c r="H5506" s="9"/>
      <c r="I5506" s="9"/>
    </row>
    <row r="5507" spans="1:9" ht="9.9499999999999993" customHeight="1" x14ac:dyDescent="0.25">
      <c r="A5507" s="86"/>
      <c r="B5507" s="86"/>
      <c r="C5507" s="86"/>
      <c r="D5507" s="9"/>
      <c r="E5507" s="9"/>
      <c r="F5507" s="9"/>
      <c r="G5507" s="9"/>
      <c r="H5507" s="9"/>
      <c r="I5507" s="9"/>
    </row>
    <row r="5508" spans="1:9" ht="12" customHeight="1" x14ac:dyDescent="0.25">
      <c r="A5508" s="9"/>
      <c r="B5508" s="9"/>
      <c r="C5508" s="9"/>
      <c r="D5508" s="90" t="s">
        <v>4672</v>
      </c>
      <c r="E5508" s="90"/>
      <c r="F5508" s="90"/>
      <c r="G5508" s="90"/>
      <c r="H5508" s="90"/>
      <c r="I5508" s="90"/>
    </row>
    <row r="5509" spans="1:9" ht="9.9499999999999993" customHeight="1" x14ac:dyDescent="0.25">
      <c r="A5509" s="86"/>
      <c r="B5509" s="86"/>
      <c r="C5509" s="86"/>
      <c r="D5509" s="86"/>
      <c r="E5509" s="9"/>
      <c r="F5509" s="9"/>
      <c r="G5509" s="9"/>
      <c r="H5509" s="9"/>
      <c r="I5509" s="9"/>
    </row>
    <row r="5510" spans="1:9" ht="30.95" customHeight="1" x14ac:dyDescent="0.25">
      <c r="A5510" s="88" t="s">
        <v>2857</v>
      </c>
      <c r="B5510" s="88"/>
      <c r="C5510" s="88"/>
      <c r="D5510" s="88"/>
      <c r="E5510" s="88"/>
      <c r="F5510" s="88"/>
      <c r="G5510" s="88"/>
      <c r="H5510" s="88"/>
      <c r="I5510" s="88"/>
    </row>
    <row r="5511" spans="1:9" ht="15" customHeight="1" x14ac:dyDescent="0.25">
      <c r="A5511" s="89"/>
      <c r="B5511" s="89"/>
      <c r="C5511" s="14" t="s">
        <v>2076</v>
      </c>
      <c r="D5511" s="14" t="s">
        <v>2079</v>
      </c>
      <c r="E5511" s="14" t="s">
        <v>2092</v>
      </c>
      <c r="F5511" s="14" t="s">
        <v>2086</v>
      </c>
      <c r="G5511" s="14" t="s">
        <v>2059</v>
      </c>
      <c r="H5511" s="9"/>
      <c r="I5511" s="9"/>
    </row>
    <row r="5512" spans="1:9" ht="27" customHeight="1" x14ac:dyDescent="0.25">
      <c r="A5512" s="15" t="s">
        <v>2099</v>
      </c>
      <c r="B5512" s="16" t="s">
        <v>2100</v>
      </c>
      <c r="C5512" s="17">
        <v>900.07</v>
      </c>
      <c r="D5512" s="17">
        <v>0.1</v>
      </c>
      <c r="E5512" s="17">
        <v>29.7</v>
      </c>
      <c r="F5512" s="17">
        <v>1.5</v>
      </c>
      <c r="G5512" s="18">
        <v>4009.81</v>
      </c>
      <c r="H5512" s="9"/>
      <c r="I5512" s="9"/>
    </row>
    <row r="5513" spans="1:9" ht="15" customHeight="1" x14ac:dyDescent="0.25">
      <c r="A5513" s="19"/>
      <c r="B5513" s="20"/>
      <c r="C5513" s="21"/>
      <c r="D5513" s="21"/>
      <c r="E5513" s="21"/>
      <c r="F5513" s="21"/>
      <c r="G5513" s="22">
        <v>4009.81</v>
      </c>
      <c r="H5513" s="9"/>
      <c r="I5513" s="9"/>
    </row>
    <row r="5514" spans="1:9" ht="9.9499999999999993" customHeight="1" x14ac:dyDescent="0.25">
      <c r="A5514" s="86"/>
      <c r="B5514" s="86"/>
      <c r="C5514" s="86"/>
      <c r="D5514" s="9"/>
      <c r="E5514" s="9"/>
      <c r="F5514" s="9"/>
      <c r="G5514" s="9"/>
      <c r="H5514" s="9"/>
      <c r="I5514" s="9"/>
    </row>
    <row r="5515" spans="1:9" ht="12" customHeight="1" x14ac:dyDescent="0.25">
      <c r="A5515" s="9"/>
      <c r="B5515" s="9"/>
      <c r="C5515" s="9"/>
      <c r="D5515" s="90" t="s">
        <v>4673</v>
      </c>
      <c r="E5515" s="90"/>
      <c r="F5515" s="90"/>
      <c r="G5515" s="90"/>
      <c r="H5515" s="90"/>
      <c r="I5515" s="90"/>
    </row>
    <row r="5516" spans="1:9" ht="9.9499999999999993" customHeight="1" x14ac:dyDescent="0.25">
      <c r="A5516" s="86"/>
      <c r="B5516" s="86"/>
      <c r="C5516" s="86"/>
      <c r="D5516" s="86"/>
      <c r="E5516" s="9"/>
      <c r="F5516" s="9"/>
      <c r="G5516" s="9"/>
      <c r="H5516" s="9"/>
      <c r="I5516" s="9"/>
    </row>
    <row r="5517" spans="1:9" ht="30.95" customHeight="1" x14ac:dyDescent="0.25">
      <c r="A5517" s="88" t="s">
        <v>2858</v>
      </c>
      <c r="B5517" s="88"/>
      <c r="C5517" s="88"/>
      <c r="D5517" s="88"/>
      <c r="E5517" s="88"/>
      <c r="F5517" s="88"/>
      <c r="G5517" s="88"/>
      <c r="H5517" s="88"/>
      <c r="I5517" s="88"/>
    </row>
    <row r="5518" spans="1:9" ht="15" customHeight="1" x14ac:dyDescent="0.25">
      <c r="A5518" s="89"/>
      <c r="B5518" s="89"/>
      <c r="C5518" s="14" t="s">
        <v>2076</v>
      </c>
      <c r="D5518" s="14" t="s">
        <v>2079</v>
      </c>
      <c r="E5518" s="14" t="s">
        <v>2059</v>
      </c>
      <c r="F5518" s="9"/>
      <c r="G5518" s="9"/>
      <c r="H5518" s="9"/>
      <c r="I5518" s="9"/>
    </row>
    <row r="5519" spans="1:9" ht="18.95" customHeight="1" x14ac:dyDescent="0.25">
      <c r="A5519" s="15" t="s">
        <v>2080</v>
      </c>
      <c r="B5519" s="16" t="s">
        <v>2081</v>
      </c>
      <c r="C5519" s="17">
        <v>900.07</v>
      </c>
      <c r="D5519" s="17">
        <v>0.1</v>
      </c>
      <c r="E5519" s="18">
        <v>90.01</v>
      </c>
      <c r="F5519" s="9"/>
      <c r="G5519" s="9"/>
      <c r="H5519" s="9"/>
      <c r="I5519" s="9"/>
    </row>
    <row r="5520" spans="1:9" ht="15" customHeight="1" x14ac:dyDescent="0.25">
      <c r="A5520" s="19"/>
      <c r="B5520" s="20"/>
      <c r="C5520" s="21"/>
      <c r="D5520" s="21"/>
      <c r="E5520" s="22">
        <v>90.01</v>
      </c>
      <c r="F5520" s="9"/>
      <c r="G5520" s="9"/>
      <c r="H5520" s="9"/>
      <c r="I5520" s="9"/>
    </row>
    <row r="5521" spans="1:9" ht="9.9499999999999993" customHeight="1" x14ac:dyDescent="0.25">
      <c r="A5521" s="86"/>
      <c r="B5521" s="86"/>
      <c r="C5521" s="86"/>
      <c r="D5521" s="9"/>
      <c r="E5521" s="9"/>
      <c r="F5521" s="9"/>
      <c r="G5521" s="9"/>
      <c r="H5521" s="9"/>
      <c r="I5521" s="9"/>
    </row>
    <row r="5522" spans="1:9" ht="12" customHeight="1" x14ac:dyDescent="0.25">
      <c r="A5522" s="9"/>
      <c r="B5522" s="9"/>
      <c r="C5522" s="9"/>
      <c r="D5522" s="90" t="s">
        <v>4668</v>
      </c>
      <c r="E5522" s="90"/>
      <c r="F5522" s="90"/>
      <c r="G5522" s="90"/>
      <c r="H5522" s="90"/>
      <c r="I5522" s="90"/>
    </row>
    <row r="5523" spans="1:9" ht="9.9499999999999993" customHeight="1" x14ac:dyDescent="0.25">
      <c r="A5523" s="86"/>
      <c r="B5523" s="86"/>
      <c r="C5523" s="86"/>
      <c r="D5523" s="86"/>
      <c r="E5523" s="9"/>
      <c r="F5523" s="9"/>
      <c r="G5523" s="9"/>
      <c r="H5523" s="9"/>
      <c r="I5523" s="9"/>
    </row>
    <row r="5524" spans="1:9" ht="30.95" customHeight="1" x14ac:dyDescent="0.25">
      <c r="A5524" s="88" t="s">
        <v>2859</v>
      </c>
      <c r="B5524" s="88"/>
      <c r="C5524" s="88"/>
      <c r="D5524" s="88"/>
      <c r="E5524" s="88"/>
      <c r="F5524" s="88"/>
      <c r="G5524" s="88"/>
      <c r="H5524" s="88"/>
      <c r="I5524" s="88"/>
    </row>
    <row r="5525" spans="1:9" ht="15" customHeight="1" x14ac:dyDescent="0.25">
      <c r="A5525" s="89"/>
      <c r="B5525" s="89"/>
      <c r="C5525" s="14" t="s">
        <v>2076</v>
      </c>
      <c r="D5525" s="14" t="s">
        <v>2059</v>
      </c>
      <c r="E5525" s="9"/>
      <c r="F5525" s="9"/>
      <c r="G5525" s="9"/>
      <c r="H5525" s="9"/>
      <c r="I5525" s="9"/>
    </row>
    <row r="5526" spans="1:9" ht="18.95" customHeight="1" x14ac:dyDescent="0.25">
      <c r="A5526" s="15" t="s">
        <v>2170</v>
      </c>
      <c r="B5526" s="16" t="s">
        <v>2076</v>
      </c>
      <c r="C5526" s="17">
        <v>900.07</v>
      </c>
      <c r="D5526" s="18">
        <v>900.07</v>
      </c>
      <c r="E5526" s="9"/>
      <c r="F5526" s="9"/>
      <c r="G5526" s="9"/>
      <c r="H5526" s="9"/>
      <c r="I5526" s="9"/>
    </row>
    <row r="5527" spans="1:9" ht="15" customHeight="1" x14ac:dyDescent="0.25">
      <c r="A5527" s="19"/>
      <c r="B5527" s="20"/>
      <c r="C5527" s="21"/>
      <c r="D5527" s="22">
        <v>900.07</v>
      </c>
      <c r="E5527" s="9"/>
      <c r="F5527" s="9"/>
      <c r="G5527" s="9"/>
      <c r="H5527" s="9"/>
      <c r="I5527" s="9"/>
    </row>
    <row r="5528" spans="1:9" ht="9.9499999999999993" customHeight="1" x14ac:dyDescent="0.25">
      <c r="A5528" s="86"/>
      <c r="B5528" s="86"/>
      <c r="C5528" s="86"/>
      <c r="D5528" s="9"/>
      <c r="E5528" s="9"/>
      <c r="F5528" s="9"/>
      <c r="G5528" s="9"/>
      <c r="H5528" s="9"/>
      <c r="I5528" s="9"/>
    </row>
    <row r="5529" spans="1:9" ht="12" customHeight="1" x14ac:dyDescent="0.25">
      <c r="A5529" s="9"/>
      <c r="B5529" s="9"/>
      <c r="C5529" s="9"/>
      <c r="D5529" s="90" t="s">
        <v>4674</v>
      </c>
      <c r="E5529" s="90"/>
      <c r="F5529" s="90"/>
      <c r="G5529" s="90"/>
      <c r="H5529" s="90"/>
      <c r="I5529" s="90"/>
    </row>
    <row r="5530" spans="1:9" ht="9.9499999999999993" customHeight="1" x14ac:dyDescent="0.25">
      <c r="A5530" s="86"/>
      <c r="B5530" s="86"/>
      <c r="C5530" s="86"/>
      <c r="D5530" s="86"/>
      <c r="E5530" s="9"/>
      <c r="F5530" s="9"/>
      <c r="G5530" s="9"/>
      <c r="H5530" s="9"/>
      <c r="I5530" s="9"/>
    </row>
    <row r="5531" spans="1:9" ht="42.95" customHeight="1" x14ac:dyDescent="0.25">
      <c r="A5531" s="88" t="s">
        <v>2860</v>
      </c>
      <c r="B5531" s="88"/>
      <c r="C5531" s="88"/>
      <c r="D5531" s="88"/>
      <c r="E5531" s="88"/>
      <c r="F5531" s="88"/>
      <c r="G5531" s="88"/>
      <c r="H5531" s="88"/>
      <c r="I5531" s="88"/>
    </row>
    <row r="5532" spans="1:9" ht="15" customHeight="1" x14ac:dyDescent="0.25">
      <c r="A5532" s="89"/>
      <c r="B5532" s="89"/>
      <c r="C5532" s="14" t="s">
        <v>2069</v>
      </c>
      <c r="D5532" s="14" t="s">
        <v>2058</v>
      </c>
      <c r="E5532" s="14" t="s">
        <v>2059</v>
      </c>
      <c r="F5532" s="9"/>
      <c r="G5532" s="9"/>
      <c r="H5532" s="9"/>
      <c r="I5532" s="9"/>
    </row>
    <row r="5533" spans="1:9" ht="12.95" customHeight="1" x14ac:dyDescent="0.25">
      <c r="A5533" s="15"/>
      <c r="B5533" s="16" t="s">
        <v>2104</v>
      </c>
      <c r="C5533" s="17">
        <v>797.41</v>
      </c>
      <c r="D5533" s="17">
        <v>1</v>
      </c>
      <c r="E5533" s="18">
        <v>797.41</v>
      </c>
      <c r="F5533" s="9"/>
      <c r="G5533" s="9"/>
      <c r="H5533" s="9"/>
      <c r="I5533" s="9"/>
    </row>
    <row r="5534" spans="1:9" ht="15" customHeight="1" x14ac:dyDescent="0.25">
      <c r="A5534" s="19"/>
      <c r="B5534" s="20"/>
      <c r="C5534" s="21"/>
      <c r="D5534" s="21"/>
      <c r="E5534" s="22">
        <v>797.41</v>
      </c>
      <c r="F5534" s="9"/>
      <c r="G5534" s="9"/>
      <c r="H5534" s="9"/>
      <c r="I5534" s="9"/>
    </row>
    <row r="5535" spans="1:9" ht="9.9499999999999993" customHeight="1" x14ac:dyDescent="0.25">
      <c r="A5535" s="86"/>
      <c r="B5535" s="86"/>
      <c r="C5535" s="86"/>
      <c r="D5535" s="9"/>
      <c r="E5535" s="9"/>
      <c r="F5535" s="9"/>
      <c r="G5535" s="9"/>
      <c r="H5535" s="9"/>
      <c r="I5535" s="9"/>
    </row>
    <row r="5536" spans="1:9" ht="12" customHeight="1" x14ac:dyDescent="0.25">
      <c r="A5536" s="9"/>
      <c r="B5536" s="9"/>
      <c r="C5536" s="9"/>
      <c r="D5536" s="90" t="s">
        <v>4675</v>
      </c>
      <c r="E5536" s="90"/>
      <c r="F5536" s="90"/>
      <c r="G5536" s="90"/>
      <c r="H5536" s="90"/>
      <c r="I5536" s="90"/>
    </row>
    <row r="5537" spans="1:9" ht="9.9499999999999993" customHeight="1" x14ac:dyDescent="0.25">
      <c r="A5537" s="86"/>
      <c r="B5537" s="86"/>
      <c r="C5537" s="86"/>
      <c r="D5537" s="86"/>
      <c r="E5537" s="9"/>
      <c r="F5537" s="9"/>
      <c r="G5537" s="9"/>
      <c r="H5537" s="9"/>
      <c r="I5537" s="9"/>
    </row>
    <row r="5538" spans="1:9" ht="30.95" customHeight="1" x14ac:dyDescent="0.25">
      <c r="A5538" s="88" t="s">
        <v>2861</v>
      </c>
      <c r="B5538" s="88"/>
      <c r="C5538" s="88"/>
      <c r="D5538" s="88"/>
      <c r="E5538" s="88"/>
      <c r="F5538" s="88"/>
      <c r="G5538" s="88"/>
      <c r="H5538" s="88"/>
      <c r="I5538" s="88"/>
    </row>
    <row r="5539" spans="1:9" ht="15" customHeight="1" x14ac:dyDescent="0.25">
      <c r="A5539" s="89"/>
      <c r="B5539" s="89"/>
      <c r="C5539" s="14" t="s">
        <v>2069</v>
      </c>
      <c r="D5539" s="14" t="s">
        <v>2058</v>
      </c>
      <c r="E5539" s="14" t="s">
        <v>2059</v>
      </c>
      <c r="F5539" s="9"/>
      <c r="G5539" s="9"/>
      <c r="H5539" s="9"/>
      <c r="I5539" s="9"/>
    </row>
    <row r="5540" spans="1:9" ht="12.95" customHeight="1" x14ac:dyDescent="0.25">
      <c r="A5540" s="15"/>
      <c r="B5540" s="16" t="s">
        <v>2104</v>
      </c>
      <c r="C5540" s="17">
        <v>797.41</v>
      </c>
      <c r="D5540" s="17">
        <v>1</v>
      </c>
      <c r="E5540" s="18">
        <v>797.41</v>
      </c>
      <c r="F5540" s="9"/>
      <c r="G5540" s="9"/>
      <c r="H5540" s="9"/>
      <c r="I5540" s="9"/>
    </row>
    <row r="5541" spans="1:9" ht="15" customHeight="1" x14ac:dyDescent="0.25">
      <c r="A5541" s="19"/>
      <c r="B5541" s="20"/>
      <c r="C5541" s="21"/>
      <c r="D5541" s="21"/>
      <c r="E5541" s="22">
        <v>797.41</v>
      </c>
      <c r="F5541" s="9"/>
      <c r="G5541" s="9"/>
      <c r="H5541" s="9"/>
      <c r="I5541" s="9"/>
    </row>
    <row r="5542" spans="1:9" ht="9.9499999999999993" customHeight="1" x14ac:dyDescent="0.25">
      <c r="A5542" s="86"/>
      <c r="B5542" s="86"/>
      <c r="C5542" s="86"/>
      <c r="D5542" s="9"/>
      <c r="E5542" s="9"/>
      <c r="F5542" s="9"/>
      <c r="G5542" s="9"/>
      <c r="H5542" s="9"/>
      <c r="I5542" s="9"/>
    </row>
    <row r="5543" spans="1:9" ht="12" customHeight="1" x14ac:dyDescent="0.25">
      <c r="A5543" s="9"/>
      <c r="B5543" s="9"/>
      <c r="C5543" s="9"/>
      <c r="D5543" s="90" t="s">
        <v>4675</v>
      </c>
      <c r="E5543" s="90"/>
      <c r="F5543" s="90"/>
      <c r="G5543" s="90"/>
      <c r="H5543" s="90"/>
      <c r="I5543" s="90"/>
    </row>
    <row r="5544" spans="1:9" ht="9.9499999999999993" customHeight="1" x14ac:dyDescent="0.25">
      <c r="A5544" s="86"/>
      <c r="B5544" s="86"/>
      <c r="C5544" s="86"/>
      <c r="D5544" s="86"/>
      <c r="E5544" s="9"/>
      <c r="F5544" s="9"/>
      <c r="G5544" s="9"/>
      <c r="H5544" s="9"/>
      <c r="I5544" s="9"/>
    </row>
    <row r="5545" spans="1:9" ht="42.95" customHeight="1" x14ac:dyDescent="0.25">
      <c r="A5545" s="88" t="s">
        <v>2862</v>
      </c>
      <c r="B5545" s="88"/>
      <c r="C5545" s="88"/>
      <c r="D5545" s="88"/>
      <c r="E5545" s="88"/>
      <c r="F5545" s="88"/>
      <c r="G5545" s="88"/>
      <c r="H5545" s="88"/>
      <c r="I5545" s="88"/>
    </row>
    <row r="5546" spans="1:9" ht="15" customHeight="1" x14ac:dyDescent="0.25">
      <c r="A5546" s="89"/>
      <c r="B5546" s="89"/>
      <c r="C5546" s="14" t="s">
        <v>2058</v>
      </c>
      <c r="D5546" s="14" t="s">
        <v>2059</v>
      </c>
      <c r="E5546" s="9"/>
      <c r="F5546" s="9"/>
      <c r="G5546" s="9"/>
      <c r="H5546" s="9"/>
      <c r="I5546" s="9"/>
    </row>
    <row r="5547" spans="1:9" ht="12.95" customHeight="1" x14ac:dyDescent="0.25">
      <c r="A5547" s="15"/>
      <c r="B5547" s="16" t="s">
        <v>2058</v>
      </c>
      <c r="C5547" s="17">
        <v>4</v>
      </c>
      <c r="D5547" s="18">
        <v>4</v>
      </c>
      <c r="E5547" s="9"/>
      <c r="F5547" s="9"/>
      <c r="G5547" s="9"/>
      <c r="H5547" s="9"/>
      <c r="I5547" s="9"/>
    </row>
    <row r="5548" spans="1:9" ht="15" customHeight="1" x14ac:dyDescent="0.25">
      <c r="A5548" s="19"/>
      <c r="B5548" s="20"/>
      <c r="C5548" s="21"/>
      <c r="D5548" s="22">
        <v>4</v>
      </c>
      <c r="E5548" s="9"/>
      <c r="F5548" s="9"/>
      <c r="G5548" s="9"/>
      <c r="H5548" s="9"/>
      <c r="I5548" s="9"/>
    </row>
    <row r="5549" spans="1:9" ht="9.9499999999999993" customHeight="1" x14ac:dyDescent="0.25">
      <c r="A5549" s="86"/>
      <c r="B5549" s="86"/>
      <c r="C5549" s="86"/>
      <c r="D5549" s="9"/>
      <c r="E5549" s="9"/>
      <c r="F5549" s="9"/>
      <c r="G5549" s="9"/>
      <c r="H5549" s="9"/>
      <c r="I5549" s="9"/>
    </row>
    <row r="5550" spans="1:9" ht="12" customHeight="1" x14ac:dyDescent="0.25">
      <c r="A5550" s="9"/>
      <c r="B5550" s="9"/>
      <c r="C5550" s="9"/>
      <c r="D5550" s="90" t="s">
        <v>4255</v>
      </c>
      <c r="E5550" s="90"/>
      <c r="F5550" s="90"/>
      <c r="G5550" s="90"/>
      <c r="H5550" s="90"/>
      <c r="I5550" s="90"/>
    </row>
    <row r="5551" spans="1:9" ht="9.9499999999999993" customHeight="1" x14ac:dyDescent="0.25">
      <c r="A5551" s="86"/>
      <c r="B5551" s="86"/>
      <c r="C5551" s="86"/>
      <c r="D5551" s="86"/>
      <c r="E5551" s="9"/>
      <c r="F5551" s="9"/>
      <c r="G5551" s="9"/>
      <c r="H5551" s="9"/>
      <c r="I5551" s="9"/>
    </row>
    <row r="5552" spans="1:9" ht="30.95" customHeight="1" x14ac:dyDescent="0.25">
      <c r="A5552" s="88" t="s">
        <v>2863</v>
      </c>
      <c r="B5552" s="88"/>
      <c r="C5552" s="88"/>
      <c r="D5552" s="88"/>
      <c r="E5552" s="88"/>
      <c r="F5552" s="88"/>
      <c r="G5552" s="88"/>
      <c r="H5552" s="88"/>
      <c r="I5552" s="88"/>
    </row>
    <row r="5553" spans="1:9" ht="15" customHeight="1" x14ac:dyDescent="0.25">
      <c r="A5553" s="89"/>
      <c r="B5553" s="89"/>
      <c r="C5553" s="14" t="s">
        <v>2076</v>
      </c>
      <c r="D5553" s="14" t="s">
        <v>2059</v>
      </c>
      <c r="E5553" s="9"/>
      <c r="F5553" s="9"/>
      <c r="G5553" s="9"/>
      <c r="H5553" s="9"/>
      <c r="I5553" s="9"/>
    </row>
    <row r="5554" spans="1:9" ht="12.95" customHeight="1" x14ac:dyDescent="0.25">
      <c r="A5554" s="15" t="s">
        <v>2108</v>
      </c>
      <c r="B5554" s="16" t="s">
        <v>2076</v>
      </c>
      <c r="C5554" s="17">
        <v>900.07</v>
      </c>
      <c r="D5554" s="18">
        <v>900.07</v>
      </c>
      <c r="E5554" s="9"/>
      <c r="F5554" s="9"/>
      <c r="G5554" s="9"/>
      <c r="H5554" s="9"/>
      <c r="I5554" s="9"/>
    </row>
    <row r="5555" spans="1:9" ht="15" customHeight="1" x14ac:dyDescent="0.25">
      <c r="A5555" s="19"/>
      <c r="B5555" s="20"/>
      <c r="C5555" s="21"/>
      <c r="D5555" s="22">
        <v>900.07</v>
      </c>
      <c r="E5555" s="9"/>
      <c r="F5555" s="9"/>
      <c r="G5555" s="9"/>
      <c r="H5555" s="9"/>
      <c r="I5555" s="9"/>
    </row>
    <row r="5556" spans="1:9" ht="9.9499999999999993" customHeight="1" x14ac:dyDescent="0.25">
      <c r="A5556" s="86"/>
      <c r="B5556" s="86"/>
      <c r="C5556" s="86"/>
      <c r="D5556" s="9"/>
      <c r="E5556" s="9"/>
      <c r="F5556" s="9"/>
      <c r="G5556" s="9"/>
      <c r="H5556" s="9"/>
      <c r="I5556" s="9"/>
    </row>
    <row r="5557" spans="1:9" ht="12" customHeight="1" x14ac:dyDescent="0.25">
      <c r="A5557" s="9"/>
      <c r="B5557" s="9"/>
      <c r="C5557" s="9"/>
      <c r="D5557" s="90" t="s">
        <v>4674</v>
      </c>
      <c r="E5557" s="90"/>
      <c r="F5557" s="90"/>
      <c r="G5557" s="90"/>
      <c r="H5557" s="90"/>
      <c r="I5557" s="90"/>
    </row>
    <row r="5558" spans="1:9" ht="9.9499999999999993" customHeight="1" x14ac:dyDescent="0.25">
      <c r="A5558" s="86"/>
      <c r="B5558" s="86"/>
      <c r="C5558" s="86"/>
      <c r="D5558" s="86"/>
      <c r="E5558" s="9"/>
      <c r="F5558" s="9"/>
      <c r="G5558" s="9"/>
      <c r="H5558" s="9"/>
      <c r="I5558" s="9"/>
    </row>
    <row r="5559" spans="1:9" ht="42.95" customHeight="1" x14ac:dyDescent="0.25">
      <c r="A5559" s="88" t="s">
        <v>2864</v>
      </c>
      <c r="B5559" s="88"/>
      <c r="C5559" s="88"/>
      <c r="D5559" s="88"/>
      <c r="E5559" s="88"/>
      <c r="F5559" s="88"/>
      <c r="G5559" s="88"/>
      <c r="H5559" s="88"/>
      <c r="I5559" s="88"/>
    </row>
    <row r="5560" spans="1:9" ht="15" customHeight="1" x14ac:dyDescent="0.25">
      <c r="A5560" s="89"/>
      <c r="B5560" s="89"/>
      <c r="C5560" s="14" t="s">
        <v>2058</v>
      </c>
      <c r="D5560" s="14" t="s">
        <v>2059</v>
      </c>
      <c r="E5560" s="9"/>
      <c r="F5560" s="9"/>
      <c r="G5560" s="9"/>
      <c r="H5560" s="9"/>
      <c r="I5560" s="9"/>
    </row>
    <row r="5561" spans="1:9" ht="12.95" customHeight="1" x14ac:dyDescent="0.25">
      <c r="A5561" s="15"/>
      <c r="B5561" s="16" t="s">
        <v>2058</v>
      </c>
      <c r="C5561" s="17">
        <v>2</v>
      </c>
      <c r="D5561" s="18">
        <v>2</v>
      </c>
      <c r="E5561" s="9"/>
      <c r="F5561" s="9"/>
      <c r="G5561" s="9"/>
      <c r="H5561" s="9"/>
      <c r="I5561" s="9"/>
    </row>
    <row r="5562" spans="1:9" ht="15" customHeight="1" x14ac:dyDescent="0.25">
      <c r="A5562" s="19"/>
      <c r="B5562" s="20"/>
      <c r="C5562" s="21"/>
      <c r="D5562" s="22">
        <v>2</v>
      </c>
      <c r="E5562" s="9"/>
      <c r="F5562" s="9"/>
      <c r="G5562" s="9"/>
      <c r="H5562" s="9"/>
      <c r="I5562" s="9"/>
    </row>
    <row r="5563" spans="1:9" ht="9.9499999999999993" customHeight="1" x14ac:dyDescent="0.25">
      <c r="A5563" s="86"/>
      <c r="B5563" s="86"/>
      <c r="C5563" s="86"/>
      <c r="D5563" s="9"/>
      <c r="E5563" s="9"/>
      <c r="F5563" s="9"/>
      <c r="G5563" s="9"/>
      <c r="H5563" s="9"/>
      <c r="I5563" s="9"/>
    </row>
    <row r="5564" spans="1:9" ht="12" customHeight="1" x14ac:dyDescent="0.25">
      <c r="A5564" s="9"/>
      <c r="B5564" s="9"/>
      <c r="C5564" s="9"/>
      <c r="D5564" s="90" t="s">
        <v>4257</v>
      </c>
      <c r="E5564" s="90"/>
      <c r="F5564" s="90"/>
      <c r="G5564" s="90"/>
      <c r="H5564" s="90"/>
      <c r="I5564" s="90"/>
    </row>
    <row r="5565" spans="1:9" ht="9.9499999999999993" customHeight="1" x14ac:dyDescent="0.25">
      <c r="A5565" s="86"/>
      <c r="B5565" s="86"/>
      <c r="C5565" s="86"/>
      <c r="D5565" s="86"/>
      <c r="E5565" s="9"/>
      <c r="F5565" s="9"/>
      <c r="G5565" s="9"/>
      <c r="H5565" s="9"/>
      <c r="I5565" s="9"/>
    </row>
    <row r="5566" spans="1:9" ht="30.95" customHeight="1" x14ac:dyDescent="0.25">
      <c r="A5566" s="88" t="s">
        <v>2865</v>
      </c>
      <c r="B5566" s="88"/>
      <c r="C5566" s="88"/>
      <c r="D5566" s="88"/>
      <c r="E5566" s="88"/>
      <c r="F5566" s="88"/>
      <c r="G5566" s="88"/>
      <c r="H5566" s="88"/>
      <c r="I5566" s="88"/>
    </row>
    <row r="5567" spans="1:9" ht="15" customHeight="1" x14ac:dyDescent="0.25">
      <c r="A5567" s="89"/>
      <c r="B5567" s="89"/>
      <c r="C5567" s="14" t="s">
        <v>2076</v>
      </c>
      <c r="D5567" s="14" t="s">
        <v>2058</v>
      </c>
      <c r="E5567" s="14" t="s">
        <v>2059</v>
      </c>
      <c r="F5567" s="9"/>
      <c r="G5567" s="9"/>
      <c r="H5567" s="9"/>
      <c r="I5567" s="9"/>
    </row>
    <row r="5568" spans="1:9" ht="18.95" customHeight="1" x14ac:dyDescent="0.25">
      <c r="A5568" s="15" t="s">
        <v>2110</v>
      </c>
      <c r="B5568" s="16" t="s">
        <v>2111</v>
      </c>
      <c r="C5568" s="17">
        <v>0.16</v>
      </c>
      <c r="D5568" s="17">
        <v>93</v>
      </c>
      <c r="E5568" s="18">
        <v>14.88</v>
      </c>
      <c r="F5568" s="9"/>
      <c r="G5568" s="9"/>
      <c r="H5568" s="9"/>
      <c r="I5568" s="9"/>
    </row>
    <row r="5569" spans="1:9" ht="15" customHeight="1" x14ac:dyDescent="0.25">
      <c r="A5569" s="19"/>
      <c r="B5569" s="20"/>
      <c r="C5569" s="21"/>
      <c r="D5569" s="21"/>
      <c r="E5569" s="22">
        <v>14.88</v>
      </c>
      <c r="F5569" s="9"/>
      <c r="G5569" s="9"/>
      <c r="H5569" s="9"/>
      <c r="I5569" s="9"/>
    </row>
    <row r="5570" spans="1:9" ht="9.9499999999999993" customHeight="1" x14ac:dyDescent="0.25">
      <c r="A5570" s="86"/>
      <c r="B5570" s="86"/>
      <c r="C5570" s="86"/>
      <c r="D5570" s="9"/>
      <c r="E5570" s="9"/>
      <c r="F5570" s="9"/>
      <c r="G5570" s="9"/>
      <c r="H5570" s="9"/>
      <c r="I5570" s="9"/>
    </row>
    <row r="5571" spans="1:9" ht="12" customHeight="1" x14ac:dyDescent="0.25">
      <c r="A5571" s="9"/>
      <c r="B5571" s="9"/>
      <c r="C5571" s="9"/>
      <c r="D5571" s="90" t="s">
        <v>4256</v>
      </c>
      <c r="E5571" s="90"/>
      <c r="F5571" s="90"/>
      <c r="G5571" s="90"/>
      <c r="H5571" s="90"/>
      <c r="I5571" s="90"/>
    </row>
    <row r="5572" spans="1:9" ht="9.9499999999999993" customHeight="1" x14ac:dyDescent="0.25">
      <c r="A5572" s="86"/>
      <c r="B5572" s="86"/>
      <c r="C5572" s="86"/>
      <c r="D5572" s="86"/>
      <c r="E5572" s="9"/>
      <c r="F5572" s="9"/>
      <c r="G5572" s="9"/>
      <c r="H5572" s="9"/>
      <c r="I5572" s="9"/>
    </row>
    <row r="5573" spans="1:9" ht="30.95" customHeight="1" x14ac:dyDescent="0.25">
      <c r="A5573" s="88" t="s">
        <v>2866</v>
      </c>
      <c r="B5573" s="88"/>
      <c r="C5573" s="88"/>
      <c r="D5573" s="88"/>
      <c r="E5573" s="88"/>
      <c r="F5573" s="88"/>
      <c r="G5573" s="88"/>
      <c r="H5573" s="88"/>
      <c r="I5573" s="88"/>
    </row>
    <row r="5574" spans="1:9" ht="15" customHeight="1" x14ac:dyDescent="0.25">
      <c r="A5574" s="89"/>
      <c r="B5574" s="89"/>
      <c r="C5574" s="14" t="s">
        <v>2058</v>
      </c>
      <c r="D5574" s="14" t="s">
        <v>2059</v>
      </c>
      <c r="E5574" s="9"/>
      <c r="F5574" s="9"/>
      <c r="G5574" s="9"/>
      <c r="H5574" s="9"/>
      <c r="I5574" s="9"/>
    </row>
    <row r="5575" spans="1:9" ht="12.95" customHeight="1" x14ac:dyDescent="0.25">
      <c r="A5575" s="15"/>
      <c r="B5575" s="16" t="s">
        <v>2058</v>
      </c>
      <c r="C5575" s="17">
        <v>8</v>
      </c>
      <c r="D5575" s="18">
        <v>8</v>
      </c>
      <c r="E5575" s="9"/>
      <c r="F5575" s="9"/>
      <c r="G5575" s="9"/>
      <c r="H5575" s="9"/>
      <c r="I5575" s="9"/>
    </row>
    <row r="5576" spans="1:9" ht="15" customHeight="1" x14ac:dyDescent="0.25">
      <c r="A5576" s="19"/>
      <c r="B5576" s="20"/>
      <c r="C5576" s="21"/>
      <c r="D5576" s="22">
        <v>8</v>
      </c>
      <c r="E5576" s="9"/>
      <c r="F5576" s="9"/>
      <c r="G5576" s="9"/>
      <c r="H5576" s="9"/>
      <c r="I5576" s="9"/>
    </row>
    <row r="5577" spans="1:9" ht="9.9499999999999993" customHeight="1" x14ac:dyDescent="0.25">
      <c r="A5577" s="86"/>
      <c r="B5577" s="86"/>
      <c r="C5577" s="86"/>
      <c r="D5577" s="9"/>
      <c r="E5577" s="9"/>
      <c r="F5577" s="9"/>
      <c r="G5577" s="9"/>
      <c r="H5577" s="9"/>
      <c r="I5577" s="9"/>
    </row>
    <row r="5578" spans="1:9" ht="12" customHeight="1" x14ac:dyDescent="0.25">
      <c r="A5578" s="9"/>
      <c r="B5578" s="9"/>
      <c r="C5578" s="9"/>
      <c r="D5578" s="90" t="s">
        <v>4258</v>
      </c>
      <c r="E5578" s="90"/>
      <c r="F5578" s="90"/>
      <c r="G5578" s="90"/>
      <c r="H5578" s="90"/>
      <c r="I5578" s="90"/>
    </row>
    <row r="5579" spans="1:9" ht="9.9499999999999993" customHeight="1" x14ac:dyDescent="0.25">
      <c r="A5579" s="86"/>
      <c r="B5579" s="86"/>
      <c r="C5579" s="86"/>
      <c r="D5579" s="86"/>
      <c r="E5579" s="9"/>
      <c r="F5579" s="9"/>
      <c r="G5579" s="9"/>
      <c r="H5579" s="9"/>
      <c r="I5579" s="9"/>
    </row>
    <row r="5580" spans="1:9" ht="20.100000000000001" customHeight="1" x14ac:dyDescent="0.25">
      <c r="A5580" s="88" t="s">
        <v>2867</v>
      </c>
      <c r="B5580" s="88"/>
      <c r="C5580" s="88"/>
      <c r="D5580" s="88"/>
      <c r="E5580" s="88"/>
      <c r="F5580" s="88"/>
      <c r="G5580" s="88"/>
      <c r="H5580" s="88"/>
      <c r="I5580" s="88"/>
    </row>
    <row r="5581" spans="1:9" ht="15" customHeight="1" x14ac:dyDescent="0.25">
      <c r="A5581" s="89"/>
      <c r="B5581" s="89"/>
      <c r="C5581" s="14" t="s">
        <v>2076</v>
      </c>
      <c r="D5581" s="14" t="s">
        <v>2059</v>
      </c>
      <c r="E5581" s="9"/>
      <c r="F5581" s="9"/>
      <c r="G5581" s="9"/>
      <c r="H5581" s="9"/>
      <c r="I5581" s="9"/>
    </row>
    <row r="5582" spans="1:9" ht="12.95" customHeight="1" x14ac:dyDescent="0.25">
      <c r="A5582" s="15"/>
      <c r="B5582" s="16" t="s">
        <v>2076</v>
      </c>
      <c r="C5582" s="17">
        <v>381.52</v>
      </c>
      <c r="D5582" s="18">
        <v>381.52</v>
      </c>
      <c r="E5582" s="9"/>
      <c r="F5582" s="9"/>
      <c r="G5582" s="9"/>
      <c r="H5582" s="9"/>
      <c r="I5582" s="9"/>
    </row>
    <row r="5583" spans="1:9" ht="15" customHeight="1" x14ac:dyDescent="0.25">
      <c r="A5583" s="19"/>
      <c r="B5583" s="20"/>
      <c r="C5583" s="21"/>
      <c r="D5583" s="22">
        <v>381.52</v>
      </c>
      <c r="E5583" s="9"/>
      <c r="F5583" s="9"/>
      <c r="G5583" s="9"/>
      <c r="H5583" s="9"/>
      <c r="I5583" s="9"/>
    </row>
    <row r="5584" spans="1:9" ht="9.9499999999999993" customHeight="1" x14ac:dyDescent="0.25">
      <c r="A5584" s="86"/>
      <c r="B5584" s="86"/>
      <c r="C5584" s="86"/>
      <c r="D5584" s="9"/>
      <c r="E5584" s="9"/>
      <c r="F5584" s="9"/>
      <c r="G5584" s="9"/>
      <c r="H5584" s="9"/>
      <c r="I5584" s="9"/>
    </row>
    <row r="5585" spans="1:9" ht="12" customHeight="1" x14ac:dyDescent="0.25">
      <c r="A5585" s="9"/>
      <c r="B5585" s="9"/>
      <c r="C5585" s="9"/>
      <c r="D5585" s="90" t="s">
        <v>4676</v>
      </c>
      <c r="E5585" s="90"/>
      <c r="F5585" s="90"/>
      <c r="G5585" s="90"/>
      <c r="H5585" s="90"/>
      <c r="I5585" s="90"/>
    </row>
    <row r="5586" spans="1:9" ht="9.9499999999999993" customHeight="1" x14ac:dyDescent="0.25">
      <c r="A5586" s="86"/>
      <c r="B5586" s="86"/>
      <c r="C5586" s="86"/>
      <c r="D5586" s="86"/>
      <c r="E5586" s="9"/>
      <c r="F5586" s="9"/>
      <c r="G5586" s="9"/>
      <c r="H5586" s="9"/>
      <c r="I5586" s="9"/>
    </row>
    <row r="5587" spans="1:9" ht="30.95" customHeight="1" x14ac:dyDescent="0.25">
      <c r="A5587" s="88" t="s">
        <v>2868</v>
      </c>
      <c r="B5587" s="88"/>
      <c r="C5587" s="88"/>
      <c r="D5587" s="88"/>
      <c r="E5587" s="88"/>
      <c r="F5587" s="88"/>
      <c r="G5587" s="88"/>
      <c r="H5587" s="88"/>
      <c r="I5587" s="88"/>
    </row>
    <row r="5588" spans="1:9" ht="15" customHeight="1" x14ac:dyDescent="0.25">
      <c r="A5588" s="89"/>
      <c r="B5588" s="89"/>
      <c r="C5588" s="14" t="s">
        <v>2076</v>
      </c>
      <c r="D5588" s="14" t="s">
        <v>2059</v>
      </c>
      <c r="E5588" s="9"/>
      <c r="F5588" s="9"/>
      <c r="G5588" s="9"/>
      <c r="H5588" s="9"/>
      <c r="I5588" s="9"/>
    </row>
    <row r="5589" spans="1:9" ht="12.95" customHeight="1" x14ac:dyDescent="0.25">
      <c r="A5589" s="15" t="s">
        <v>2108</v>
      </c>
      <c r="B5589" s="16" t="s">
        <v>2076</v>
      </c>
      <c r="C5589" s="17">
        <v>900.07</v>
      </c>
      <c r="D5589" s="18">
        <v>900.07</v>
      </c>
      <c r="E5589" s="9"/>
      <c r="F5589" s="9"/>
      <c r="G5589" s="9"/>
      <c r="H5589" s="9"/>
      <c r="I5589" s="9"/>
    </row>
    <row r="5590" spans="1:9" ht="15" customHeight="1" x14ac:dyDescent="0.25">
      <c r="A5590" s="19"/>
      <c r="B5590" s="20"/>
      <c r="C5590" s="21"/>
      <c r="D5590" s="22">
        <v>900.07</v>
      </c>
      <c r="E5590" s="9"/>
      <c r="F5590" s="9"/>
      <c r="G5590" s="9"/>
      <c r="H5590" s="9"/>
      <c r="I5590" s="9"/>
    </row>
    <row r="5591" spans="1:9" ht="9.9499999999999993" customHeight="1" x14ac:dyDescent="0.25">
      <c r="A5591" s="86"/>
      <c r="B5591" s="86"/>
      <c r="C5591" s="86"/>
      <c r="D5591" s="9"/>
      <c r="E5591" s="9"/>
      <c r="F5591" s="9"/>
      <c r="G5591" s="9"/>
      <c r="H5591" s="9"/>
      <c r="I5591" s="9"/>
    </row>
    <row r="5592" spans="1:9" ht="12" customHeight="1" x14ac:dyDescent="0.25">
      <c r="A5592" s="9"/>
      <c r="B5592" s="9"/>
      <c r="C5592" s="9"/>
      <c r="D5592" s="90" t="s">
        <v>4674</v>
      </c>
      <c r="E5592" s="90"/>
      <c r="F5592" s="90"/>
      <c r="G5592" s="90"/>
      <c r="H5592" s="90"/>
      <c r="I5592" s="90"/>
    </row>
    <row r="5593" spans="1:9" ht="9.9499999999999993" customHeight="1" x14ac:dyDescent="0.25">
      <c r="A5593" s="86"/>
      <c r="B5593" s="86"/>
      <c r="C5593" s="86"/>
      <c r="D5593" s="86"/>
      <c r="E5593" s="9"/>
      <c r="F5593" s="9"/>
      <c r="G5593" s="9"/>
      <c r="H5593" s="9"/>
      <c r="I5593" s="9"/>
    </row>
    <row r="5594" spans="1:9" ht="20.100000000000001" customHeight="1" x14ac:dyDescent="0.25">
      <c r="A5594" s="88" t="s">
        <v>2869</v>
      </c>
      <c r="B5594" s="88"/>
      <c r="C5594" s="88"/>
      <c r="D5594" s="88"/>
      <c r="E5594" s="88"/>
      <c r="F5594" s="88"/>
      <c r="G5594" s="88"/>
      <c r="H5594" s="88"/>
      <c r="I5594" s="88"/>
    </row>
    <row r="5595" spans="1:9" ht="15" customHeight="1" x14ac:dyDescent="0.25">
      <c r="A5595" s="89"/>
      <c r="B5595" s="89"/>
      <c r="C5595" s="14" t="s">
        <v>2069</v>
      </c>
      <c r="D5595" s="14" t="s">
        <v>2058</v>
      </c>
      <c r="E5595" s="14" t="s">
        <v>2059</v>
      </c>
      <c r="F5595" s="9"/>
      <c r="G5595" s="9"/>
      <c r="H5595" s="9"/>
      <c r="I5595" s="9"/>
    </row>
    <row r="5596" spans="1:9" ht="12.95" customHeight="1" x14ac:dyDescent="0.25">
      <c r="A5596" s="15"/>
      <c r="B5596" s="16" t="s">
        <v>2104</v>
      </c>
      <c r="C5596" s="17">
        <v>202.06</v>
      </c>
      <c r="D5596" s="17">
        <v>1</v>
      </c>
      <c r="E5596" s="18">
        <v>202.06</v>
      </c>
      <c r="F5596" s="9"/>
      <c r="G5596" s="9"/>
      <c r="H5596" s="9"/>
      <c r="I5596" s="9"/>
    </row>
    <row r="5597" spans="1:9" ht="15" customHeight="1" x14ac:dyDescent="0.25">
      <c r="A5597" s="19"/>
      <c r="B5597" s="20"/>
      <c r="C5597" s="21"/>
      <c r="D5597" s="21"/>
      <c r="E5597" s="22">
        <v>202.06</v>
      </c>
      <c r="F5597" s="9"/>
      <c r="G5597" s="9"/>
      <c r="H5597" s="9"/>
      <c r="I5597" s="9"/>
    </row>
    <row r="5598" spans="1:9" ht="9.9499999999999993" customHeight="1" x14ac:dyDescent="0.25">
      <c r="A5598" s="86"/>
      <c r="B5598" s="86"/>
      <c r="C5598" s="86"/>
      <c r="D5598" s="9"/>
      <c r="E5598" s="9"/>
      <c r="F5598" s="9"/>
      <c r="G5598" s="9"/>
      <c r="H5598" s="9"/>
      <c r="I5598" s="9"/>
    </row>
    <row r="5599" spans="1:9" ht="12" customHeight="1" x14ac:dyDescent="0.25">
      <c r="A5599" s="9"/>
      <c r="B5599" s="9"/>
      <c r="C5599" s="9"/>
      <c r="D5599" s="90" t="s">
        <v>4677</v>
      </c>
      <c r="E5599" s="90"/>
      <c r="F5599" s="90"/>
      <c r="G5599" s="90"/>
      <c r="H5599" s="90"/>
      <c r="I5599" s="90"/>
    </row>
    <row r="5600" spans="1:9" ht="9.9499999999999993" customHeight="1" x14ac:dyDescent="0.25">
      <c r="A5600" s="86"/>
      <c r="B5600" s="86"/>
      <c r="C5600" s="86"/>
      <c r="D5600" s="86"/>
      <c r="E5600" s="9"/>
      <c r="F5600" s="9"/>
      <c r="G5600" s="9"/>
      <c r="H5600" s="9"/>
      <c r="I5600" s="9"/>
    </row>
    <row r="5601" spans="1:9" ht="30.95" customHeight="1" x14ac:dyDescent="0.25">
      <c r="A5601" s="88" t="s">
        <v>2870</v>
      </c>
      <c r="B5601" s="88"/>
      <c r="C5601" s="88"/>
      <c r="D5601" s="88"/>
      <c r="E5601" s="88"/>
      <c r="F5601" s="88"/>
      <c r="G5601" s="88"/>
      <c r="H5601" s="88"/>
      <c r="I5601" s="88"/>
    </row>
    <row r="5602" spans="1:9" ht="15" customHeight="1" x14ac:dyDescent="0.25">
      <c r="A5602" s="89"/>
      <c r="B5602" s="89"/>
      <c r="C5602" s="14" t="s">
        <v>2076</v>
      </c>
      <c r="D5602" s="14" t="s">
        <v>2059</v>
      </c>
      <c r="E5602" s="9"/>
      <c r="F5602" s="9"/>
      <c r="G5602" s="9"/>
      <c r="H5602" s="9"/>
      <c r="I5602" s="9"/>
    </row>
    <row r="5603" spans="1:9" ht="12.95" customHeight="1" x14ac:dyDescent="0.25">
      <c r="A5603" s="15" t="s">
        <v>2077</v>
      </c>
      <c r="B5603" s="16" t="s">
        <v>2076</v>
      </c>
      <c r="C5603" s="17">
        <v>4669.57</v>
      </c>
      <c r="D5603" s="18">
        <v>4669.57</v>
      </c>
      <c r="E5603" s="9"/>
      <c r="F5603" s="9"/>
      <c r="G5603" s="9"/>
      <c r="H5603" s="9"/>
      <c r="I5603" s="9"/>
    </row>
    <row r="5604" spans="1:9" ht="15" customHeight="1" x14ac:dyDescent="0.25">
      <c r="A5604" s="19"/>
      <c r="B5604" s="20"/>
      <c r="C5604" s="21"/>
      <c r="D5604" s="22">
        <v>4669.57</v>
      </c>
      <c r="E5604" s="9"/>
      <c r="F5604" s="9"/>
      <c r="G5604" s="9"/>
      <c r="H5604" s="9"/>
      <c r="I5604" s="9"/>
    </row>
    <row r="5605" spans="1:9" ht="9.9499999999999993" customHeight="1" x14ac:dyDescent="0.25">
      <c r="A5605" s="86"/>
      <c r="B5605" s="86"/>
      <c r="C5605" s="86"/>
      <c r="D5605" s="9"/>
      <c r="E5605" s="9"/>
      <c r="F5605" s="9"/>
      <c r="G5605" s="9"/>
      <c r="H5605" s="9"/>
      <c r="I5605" s="9"/>
    </row>
    <row r="5606" spans="1:9" ht="12" customHeight="1" x14ac:dyDescent="0.25">
      <c r="A5606" s="9"/>
      <c r="B5606" s="9"/>
      <c r="C5606" s="9"/>
      <c r="D5606" s="90" t="s">
        <v>4678</v>
      </c>
      <c r="E5606" s="90"/>
      <c r="F5606" s="90"/>
      <c r="G5606" s="90"/>
      <c r="H5606" s="90"/>
      <c r="I5606" s="90"/>
    </row>
    <row r="5607" spans="1:9" ht="9.9499999999999993" customHeight="1" x14ac:dyDescent="0.25">
      <c r="A5607" s="86"/>
      <c r="B5607" s="86"/>
      <c r="C5607" s="86"/>
      <c r="D5607" s="86"/>
      <c r="E5607" s="9"/>
      <c r="F5607" s="9"/>
      <c r="G5607" s="9"/>
      <c r="H5607" s="9"/>
      <c r="I5607" s="9"/>
    </row>
    <row r="5608" spans="1:9" ht="30.95" customHeight="1" x14ac:dyDescent="0.25">
      <c r="A5608" s="88" t="s">
        <v>2871</v>
      </c>
      <c r="B5608" s="88"/>
      <c r="C5608" s="88"/>
      <c r="D5608" s="88"/>
      <c r="E5608" s="88"/>
      <c r="F5608" s="88"/>
      <c r="G5608" s="88"/>
      <c r="H5608" s="88"/>
      <c r="I5608" s="88"/>
    </row>
    <row r="5609" spans="1:9" ht="15" customHeight="1" x14ac:dyDescent="0.25">
      <c r="A5609" s="89"/>
      <c r="B5609" s="89"/>
      <c r="C5609" s="14" t="s">
        <v>2076</v>
      </c>
      <c r="D5609" s="14" t="s">
        <v>2079</v>
      </c>
      <c r="E5609" s="14" t="s">
        <v>2059</v>
      </c>
      <c r="F5609" s="9"/>
      <c r="G5609" s="9"/>
      <c r="H5609" s="9"/>
      <c r="I5609" s="9"/>
    </row>
    <row r="5610" spans="1:9" ht="18.95" customHeight="1" x14ac:dyDescent="0.25">
      <c r="A5610" s="15" t="s">
        <v>2080</v>
      </c>
      <c r="B5610" s="16" t="s">
        <v>2081</v>
      </c>
      <c r="C5610" s="17">
        <v>871.05</v>
      </c>
      <c r="D5610" s="17">
        <v>0.1</v>
      </c>
      <c r="E5610" s="18">
        <v>87.11</v>
      </c>
      <c r="F5610" s="9"/>
      <c r="G5610" s="9"/>
      <c r="H5610" s="9"/>
      <c r="I5610" s="9"/>
    </row>
    <row r="5611" spans="1:9" ht="15" customHeight="1" x14ac:dyDescent="0.25">
      <c r="A5611" s="19"/>
      <c r="B5611" s="20"/>
      <c r="C5611" s="21"/>
      <c r="D5611" s="21"/>
      <c r="E5611" s="22">
        <v>87.11</v>
      </c>
      <c r="F5611" s="9"/>
      <c r="G5611" s="9"/>
      <c r="H5611" s="9"/>
      <c r="I5611" s="9"/>
    </row>
    <row r="5612" spans="1:9" ht="9.9499999999999993" customHeight="1" x14ac:dyDescent="0.25">
      <c r="A5612" s="86"/>
      <c r="B5612" s="86"/>
      <c r="C5612" s="86"/>
      <c r="D5612" s="9"/>
      <c r="E5612" s="9"/>
      <c r="F5612" s="9"/>
      <c r="G5612" s="9"/>
      <c r="H5612" s="9"/>
      <c r="I5612" s="9"/>
    </row>
    <row r="5613" spans="1:9" ht="12" customHeight="1" x14ac:dyDescent="0.25">
      <c r="A5613" s="9"/>
      <c r="B5613" s="9"/>
      <c r="C5613" s="9"/>
      <c r="D5613" s="90" t="s">
        <v>4679</v>
      </c>
      <c r="E5613" s="90"/>
      <c r="F5613" s="90"/>
      <c r="G5613" s="90"/>
      <c r="H5613" s="90"/>
      <c r="I5613" s="90"/>
    </row>
    <row r="5614" spans="1:9" ht="9.9499999999999993" customHeight="1" x14ac:dyDescent="0.25">
      <c r="A5614" s="86"/>
      <c r="B5614" s="86"/>
      <c r="C5614" s="86"/>
      <c r="D5614" s="86"/>
      <c r="E5614" s="9"/>
      <c r="F5614" s="9"/>
      <c r="G5614" s="9"/>
      <c r="H5614" s="9"/>
      <c r="I5614" s="9"/>
    </row>
    <row r="5615" spans="1:9" ht="30.95" customHeight="1" x14ac:dyDescent="0.25">
      <c r="A5615" s="88" t="s">
        <v>2872</v>
      </c>
      <c r="B5615" s="88"/>
      <c r="C5615" s="88"/>
      <c r="D5615" s="88"/>
      <c r="E5615" s="88"/>
      <c r="F5615" s="88"/>
      <c r="G5615" s="88"/>
      <c r="H5615" s="88"/>
      <c r="I5615" s="88"/>
    </row>
    <row r="5616" spans="1:9" ht="15" customHeight="1" x14ac:dyDescent="0.25">
      <c r="A5616" s="89"/>
      <c r="B5616" s="89"/>
      <c r="C5616" s="14" t="s">
        <v>2076</v>
      </c>
      <c r="D5616" s="14" t="s">
        <v>2079</v>
      </c>
      <c r="E5616" s="14" t="s">
        <v>2058</v>
      </c>
      <c r="F5616" s="14" t="s">
        <v>2059</v>
      </c>
      <c r="G5616" s="9"/>
      <c r="H5616" s="9"/>
      <c r="I5616" s="9"/>
    </row>
    <row r="5617" spans="1:9" ht="27" customHeight="1" x14ac:dyDescent="0.25">
      <c r="A5617" s="15" t="s">
        <v>2083</v>
      </c>
      <c r="B5617" s="16" t="s">
        <v>2084</v>
      </c>
      <c r="C5617" s="17">
        <v>4.3</v>
      </c>
      <c r="D5617" s="17">
        <v>0.1</v>
      </c>
      <c r="E5617" s="17">
        <v>4</v>
      </c>
      <c r="F5617" s="18">
        <v>1.72</v>
      </c>
      <c r="G5617" s="9"/>
      <c r="H5617" s="9"/>
      <c r="I5617" s="9"/>
    </row>
    <row r="5618" spans="1:9" ht="15" customHeight="1" x14ac:dyDescent="0.25">
      <c r="A5618" s="19"/>
      <c r="B5618" s="20"/>
      <c r="C5618" s="21"/>
      <c r="D5618" s="21"/>
      <c r="E5618" s="21"/>
      <c r="F5618" s="22">
        <v>1.72</v>
      </c>
      <c r="G5618" s="9"/>
      <c r="H5618" s="9"/>
      <c r="I5618" s="9"/>
    </row>
    <row r="5619" spans="1:9" ht="9.9499999999999993" customHeight="1" x14ac:dyDescent="0.25">
      <c r="A5619" s="86"/>
      <c r="B5619" s="86"/>
      <c r="C5619" s="86"/>
      <c r="D5619" s="9"/>
      <c r="E5619" s="9"/>
      <c r="F5619" s="9"/>
      <c r="G5619" s="9"/>
      <c r="H5619" s="9"/>
      <c r="I5619" s="9"/>
    </row>
    <row r="5620" spans="1:9" ht="12" customHeight="1" x14ac:dyDescent="0.25">
      <c r="A5620" s="9"/>
      <c r="B5620" s="9"/>
      <c r="C5620" s="9"/>
      <c r="D5620" s="90" t="s">
        <v>4313</v>
      </c>
      <c r="E5620" s="90"/>
      <c r="F5620" s="90"/>
      <c r="G5620" s="90"/>
      <c r="H5620" s="90"/>
      <c r="I5620" s="90"/>
    </row>
    <row r="5621" spans="1:9" ht="9.9499999999999993" customHeight="1" x14ac:dyDescent="0.25">
      <c r="A5621" s="86"/>
      <c r="B5621" s="86"/>
      <c r="C5621" s="86"/>
      <c r="D5621" s="86"/>
      <c r="E5621" s="9"/>
      <c r="F5621" s="9"/>
      <c r="G5621" s="9"/>
      <c r="H5621" s="9"/>
      <c r="I5621" s="9"/>
    </row>
    <row r="5622" spans="1:9" ht="42.95" customHeight="1" x14ac:dyDescent="0.25">
      <c r="A5622" s="88" t="s">
        <v>2873</v>
      </c>
      <c r="B5622" s="88"/>
      <c r="C5622" s="88"/>
      <c r="D5622" s="88"/>
      <c r="E5622" s="88"/>
      <c r="F5622" s="88"/>
      <c r="G5622" s="88"/>
      <c r="H5622" s="88"/>
      <c r="I5622" s="88"/>
    </row>
    <row r="5623" spans="1:9" ht="15" customHeight="1" x14ac:dyDescent="0.25">
      <c r="A5623" s="89"/>
      <c r="B5623" s="89"/>
      <c r="C5623" s="14" t="s">
        <v>2076</v>
      </c>
      <c r="D5623" s="14" t="s">
        <v>2056</v>
      </c>
      <c r="E5623" s="14" t="s">
        <v>2058</v>
      </c>
      <c r="F5623" s="14" t="s">
        <v>2086</v>
      </c>
      <c r="G5623" s="14" t="s">
        <v>2059</v>
      </c>
      <c r="H5623" s="9"/>
      <c r="I5623" s="9"/>
    </row>
    <row r="5624" spans="1:9" ht="18.95" customHeight="1" x14ac:dyDescent="0.25">
      <c r="A5624" s="15" t="s">
        <v>2087</v>
      </c>
      <c r="B5624" s="16" t="s">
        <v>2088</v>
      </c>
      <c r="C5624" s="17">
        <v>4669.57</v>
      </c>
      <c r="D5624" s="17">
        <v>0.1</v>
      </c>
      <c r="E5624" s="17">
        <v>1</v>
      </c>
      <c r="F5624" s="17">
        <v>1.5</v>
      </c>
      <c r="G5624" s="18">
        <v>700.44</v>
      </c>
      <c r="H5624" s="9"/>
      <c r="I5624" s="9"/>
    </row>
    <row r="5625" spans="1:9" ht="18.95" customHeight="1" x14ac:dyDescent="0.25">
      <c r="A5625" s="15" t="s">
        <v>2089</v>
      </c>
      <c r="B5625" s="16" t="s">
        <v>2088</v>
      </c>
      <c r="C5625" s="17">
        <v>871.05</v>
      </c>
      <c r="D5625" s="17">
        <v>0.1</v>
      </c>
      <c r="E5625" s="17">
        <v>1</v>
      </c>
      <c r="F5625" s="17">
        <v>1.5</v>
      </c>
      <c r="G5625" s="18">
        <v>130.66</v>
      </c>
      <c r="H5625" s="9"/>
      <c r="I5625" s="9"/>
    </row>
    <row r="5626" spans="1:9" ht="27" customHeight="1" x14ac:dyDescent="0.25">
      <c r="A5626" s="15" t="s">
        <v>2090</v>
      </c>
      <c r="B5626" s="16" t="s">
        <v>2088</v>
      </c>
      <c r="C5626" s="17">
        <v>4.5999999999999996</v>
      </c>
      <c r="D5626" s="17">
        <v>0.1</v>
      </c>
      <c r="E5626" s="17">
        <v>4</v>
      </c>
      <c r="F5626" s="17">
        <v>1.5</v>
      </c>
      <c r="G5626" s="18">
        <v>2.76</v>
      </c>
      <c r="H5626" s="9"/>
      <c r="I5626" s="9"/>
    </row>
    <row r="5627" spans="1:9" ht="15" customHeight="1" x14ac:dyDescent="0.25">
      <c r="A5627" s="19"/>
      <c r="B5627" s="20"/>
      <c r="C5627" s="21"/>
      <c r="D5627" s="21"/>
      <c r="E5627" s="21"/>
      <c r="F5627" s="21"/>
      <c r="G5627" s="22">
        <v>833.86</v>
      </c>
      <c r="H5627" s="9"/>
      <c r="I5627" s="9"/>
    </row>
    <row r="5628" spans="1:9" ht="9.9499999999999993" customHeight="1" x14ac:dyDescent="0.25">
      <c r="A5628" s="86"/>
      <c r="B5628" s="86"/>
      <c r="C5628" s="86"/>
      <c r="D5628" s="9"/>
      <c r="E5628" s="9"/>
      <c r="F5628" s="9"/>
      <c r="G5628" s="9"/>
      <c r="H5628" s="9"/>
      <c r="I5628" s="9"/>
    </row>
    <row r="5629" spans="1:9" ht="12" customHeight="1" x14ac:dyDescent="0.25">
      <c r="A5629" s="9"/>
      <c r="B5629" s="9"/>
      <c r="C5629" s="9"/>
      <c r="D5629" s="90" t="s">
        <v>4680</v>
      </c>
      <c r="E5629" s="90"/>
      <c r="F5629" s="90"/>
      <c r="G5629" s="90"/>
      <c r="H5629" s="90"/>
      <c r="I5629" s="90"/>
    </row>
    <row r="5630" spans="1:9" ht="9.9499999999999993" customHeight="1" x14ac:dyDescent="0.25">
      <c r="A5630" s="86"/>
      <c r="B5630" s="86"/>
      <c r="C5630" s="86"/>
      <c r="D5630" s="86"/>
      <c r="E5630" s="9"/>
      <c r="F5630" s="9"/>
      <c r="G5630" s="9"/>
      <c r="H5630" s="9"/>
      <c r="I5630" s="9"/>
    </row>
    <row r="5631" spans="1:9" ht="30.95" customHeight="1" x14ac:dyDescent="0.25">
      <c r="A5631" s="88" t="s">
        <v>2874</v>
      </c>
      <c r="B5631" s="88"/>
      <c r="C5631" s="88"/>
      <c r="D5631" s="88"/>
      <c r="E5631" s="88"/>
      <c r="F5631" s="88"/>
      <c r="G5631" s="88"/>
      <c r="H5631" s="88"/>
      <c r="I5631" s="88"/>
    </row>
    <row r="5632" spans="1:9" ht="15" customHeight="1" x14ac:dyDescent="0.25">
      <c r="A5632" s="89"/>
      <c r="B5632" s="89"/>
      <c r="C5632" s="14" t="s">
        <v>2076</v>
      </c>
      <c r="D5632" s="14" t="s">
        <v>2056</v>
      </c>
      <c r="E5632" s="14" t="s">
        <v>2058</v>
      </c>
      <c r="F5632" s="14" t="s">
        <v>2092</v>
      </c>
      <c r="G5632" s="14" t="s">
        <v>2086</v>
      </c>
      <c r="H5632" s="14" t="s">
        <v>2059</v>
      </c>
      <c r="I5632" s="9"/>
    </row>
    <row r="5633" spans="1:9" ht="18.95" customHeight="1" x14ac:dyDescent="0.25">
      <c r="A5633" s="15" t="s">
        <v>2087</v>
      </c>
      <c r="B5633" s="16" t="s">
        <v>2186</v>
      </c>
      <c r="C5633" s="17">
        <v>4669.57</v>
      </c>
      <c r="D5633" s="17">
        <v>0.1</v>
      </c>
      <c r="E5633" s="17">
        <v>1</v>
      </c>
      <c r="F5633" s="17">
        <v>30</v>
      </c>
      <c r="G5633" s="17">
        <v>1.5</v>
      </c>
      <c r="H5633" s="18">
        <v>21013.07</v>
      </c>
      <c r="I5633" s="9"/>
    </row>
    <row r="5634" spans="1:9" ht="18.95" customHeight="1" x14ac:dyDescent="0.25">
      <c r="A5634" s="15" t="s">
        <v>2089</v>
      </c>
      <c r="B5634" s="16" t="s">
        <v>2186</v>
      </c>
      <c r="C5634" s="17">
        <v>871.05</v>
      </c>
      <c r="D5634" s="17">
        <v>0.05</v>
      </c>
      <c r="E5634" s="17">
        <v>1</v>
      </c>
      <c r="F5634" s="17">
        <v>30</v>
      </c>
      <c r="G5634" s="17">
        <v>1.5</v>
      </c>
      <c r="H5634" s="18">
        <v>1959.86</v>
      </c>
      <c r="I5634" s="9"/>
    </row>
    <row r="5635" spans="1:9" ht="27" customHeight="1" x14ac:dyDescent="0.25">
      <c r="A5635" s="15" t="s">
        <v>2090</v>
      </c>
      <c r="B5635" s="16" t="s">
        <v>2186</v>
      </c>
      <c r="C5635" s="17">
        <v>4.5999999999999996</v>
      </c>
      <c r="D5635" s="17">
        <v>0.1</v>
      </c>
      <c r="E5635" s="17">
        <v>4</v>
      </c>
      <c r="F5635" s="17">
        <v>30</v>
      </c>
      <c r="G5635" s="17">
        <v>1.5</v>
      </c>
      <c r="H5635" s="18">
        <v>82.8</v>
      </c>
      <c r="I5635" s="9"/>
    </row>
    <row r="5636" spans="1:9" ht="15" customHeight="1" x14ac:dyDescent="0.25">
      <c r="A5636" s="19"/>
      <c r="B5636" s="20"/>
      <c r="C5636" s="21"/>
      <c r="D5636" s="21"/>
      <c r="E5636" s="21"/>
      <c r="F5636" s="21"/>
      <c r="G5636" s="21"/>
      <c r="H5636" s="22">
        <v>23055.73</v>
      </c>
      <c r="I5636" s="9"/>
    </row>
    <row r="5637" spans="1:9" ht="9.9499999999999993" customHeight="1" x14ac:dyDescent="0.25">
      <c r="A5637" s="86"/>
      <c r="B5637" s="86"/>
      <c r="C5637" s="86"/>
      <c r="D5637" s="9"/>
      <c r="E5637" s="9"/>
      <c r="F5637" s="9"/>
      <c r="G5637" s="9"/>
      <c r="H5637" s="9"/>
      <c r="I5637" s="9"/>
    </row>
    <row r="5638" spans="1:9" ht="12" customHeight="1" x14ac:dyDescent="0.25">
      <c r="A5638" s="9"/>
      <c r="B5638" s="9"/>
      <c r="C5638" s="9"/>
      <c r="D5638" s="90" t="s">
        <v>4681</v>
      </c>
      <c r="E5638" s="90"/>
      <c r="F5638" s="90"/>
      <c r="G5638" s="90"/>
      <c r="H5638" s="90"/>
      <c r="I5638" s="90"/>
    </row>
    <row r="5639" spans="1:9" ht="9.9499999999999993" customHeight="1" x14ac:dyDescent="0.25">
      <c r="A5639" s="86"/>
      <c r="B5639" s="86"/>
      <c r="C5639" s="86"/>
      <c r="D5639" s="86"/>
      <c r="E5639" s="9"/>
      <c r="F5639" s="9"/>
      <c r="G5639" s="9"/>
      <c r="H5639" s="9"/>
      <c r="I5639" s="9"/>
    </row>
    <row r="5640" spans="1:9" ht="42.95" customHeight="1" x14ac:dyDescent="0.25">
      <c r="A5640" s="88" t="s">
        <v>2875</v>
      </c>
      <c r="B5640" s="88"/>
      <c r="C5640" s="88"/>
      <c r="D5640" s="88"/>
      <c r="E5640" s="88"/>
      <c r="F5640" s="88"/>
      <c r="G5640" s="88"/>
      <c r="H5640" s="88"/>
      <c r="I5640" s="88"/>
    </row>
    <row r="5641" spans="1:9" ht="15" customHeight="1" x14ac:dyDescent="0.25">
      <c r="A5641" s="89"/>
      <c r="B5641" s="89"/>
      <c r="C5641" s="14" t="s">
        <v>2076</v>
      </c>
      <c r="D5641" s="14" t="s">
        <v>2056</v>
      </c>
      <c r="E5641" s="14" t="s">
        <v>2058</v>
      </c>
      <c r="F5641" s="14" t="s">
        <v>2092</v>
      </c>
      <c r="G5641" s="14" t="s">
        <v>2086</v>
      </c>
      <c r="H5641" s="14" t="s">
        <v>2059</v>
      </c>
      <c r="I5641" s="9"/>
    </row>
    <row r="5642" spans="1:9" ht="18.95" customHeight="1" x14ac:dyDescent="0.25">
      <c r="A5642" s="15" t="s">
        <v>2087</v>
      </c>
      <c r="B5642" s="16" t="s">
        <v>2186</v>
      </c>
      <c r="C5642" s="17">
        <v>4669.57</v>
      </c>
      <c r="D5642" s="17">
        <v>0.1</v>
      </c>
      <c r="E5642" s="17">
        <v>1</v>
      </c>
      <c r="F5642" s="17">
        <v>12</v>
      </c>
      <c r="G5642" s="17">
        <v>1.5</v>
      </c>
      <c r="H5642" s="18">
        <v>8405.23</v>
      </c>
      <c r="I5642" s="9"/>
    </row>
    <row r="5643" spans="1:9" ht="18.95" customHeight="1" x14ac:dyDescent="0.25">
      <c r="A5643" s="15" t="s">
        <v>2089</v>
      </c>
      <c r="B5643" s="16" t="s">
        <v>2186</v>
      </c>
      <c r="C5643" s="17">
        <v>871.05</v>
      </c>
      <c r="D5643" s="17">
        <v>0.1</v>
      </c>
      <c r="E5643" s="17">
        <v>1</v>
      </c>
      <c r="F5643" s="17">
        <v>12</v>
      </c>
      <c r="G5643" s="17">
        <v>1.5</v>
      </c>
      <c r="H5643" s="18">
        <v>1567.89</v>
      </c>
      <c r="I5643" s="9"/>
    </row>
    <row r="5644" spans="1:9" ht="27" customHeight="1" x14ac:dyDescent="0.25">
      <c r="A5644" s="15" t="s">
        <v>2090</v>
      </c>
      <c r="B5644" s="16" t="s">
        <v>2186</v>
      </c>
      <c r="C5644" s="17">
        <v>4.5999999999999996</v>
      </c>
      <c r="D5644" s="17">
        <v>0.1</v>
      </c>
      <c r="E5644" s="17">
        <v>4</v>
      </c>
      <c r="F5644" s="17">
        <v>12</v>
      </c>
      <c r="G5644" s="17">
        <v>1.5</v>
      </c>
      <c r="H5644" s="18">
        <v>33.119999999999997</v>
      </c>
      <c r="I5644" s="9"/>
    </row>
    <row r="5645" spans="1:9" ht="15" customHeight="1" x14ac:dyDescent="0.25">
      <c r="A5645" s="19"/>
      <c r="B5645" s="20"/>
      <c r="C5645" s="21"/>
      <c r="D5645" s="21"/>
      <c r="E5645" s="21"/>
      <c r="F5645" s="21"/>
      <c r="G5645" s="21"/>
      <c r="H5645" s="22">
        <v>10006.24</v>
      </c>
      <c r="I5645" s="9"/>
    </row>
    <row r="5646" spans="1:9" ht="9.9499999999999993" customHeight="1" x14ac:dyDescent="0.25">
      <c r="A5646" s="86"/>
      <c r="B5646" s="86"/>
      <c r="C5646" s="86"/>
      <c r="D5646" s="9"/>
      <c r="E5646" s="9"/>
      <c r="F5646" s="9"/>
      <c r="G5646" s="9"/>
      <c r="H5646" s="9"/>
      <c r="I5646" s="9"/>
    </row>
    <row r="5647" spans="1:9" ht="12" customHeight="1" x14ac:dyDescent="0.25">
      <c r="A5647" s="9"/>
      <c r="B5647" s="9"/>
      <c r="C5647" s="9"/>
      <c r="D5647" s="90" t="s">
        <v>4682</v>
      </c>
      <c r="E5647" s="90"/>
      <c r="F5647" s="90"/>
      <c r="G5647" s="90"/>
      <c r="H5647" s="90"/>
      <c r="I5647" s="90"/>
    </row>
    <row r="5648" spans="1:9" ht="9.9499999999999993" customHeight="1" x14ac:dyDescent="0.25">
      <c r="A5648" s="86"/>
      <c r="B5648" s="86"/>
      <c r="C5648" s="86"/>
      <c r="D5648" s="86"/>
      <c r="E5648" s="9"/>
      <c r="F5648" s="9"/>
      <c r="G5648" s="9"/>
      <c r="H5648" s="9"/>
      <c r="I5648" s="9"/>
    </row>
    <row r="5649" spans="1:9" ht="20.100000000000001" customHeight="1" x14ac:dyDescent="0.25">
      <c r="A5649" s="88" t="s">
        <v>2876</v>
      </c>
      <c r="B5649" s="88"/>
      <c r="C5649" s="88"/>
      <c r="D5649" s="88"/>
      <c r="E5649" s="88"/>
      <c r="F5649" s="88"/>
      <c r="G5649" s="88"/>
      <c r="H5649" s="88"/>
      <c r="I5649" s="88"/>
    </row>
    <row r="5650" spans="1:9" ht="15" customHeight="1" x14ac:dyDescent="0.25">
      <c r="A5650" s="89"/>
      <c r="B5650" s="89"/>
      <c r="C5650" s="14" t="s">
        <v>2076</v>
      </c>
      <c r="D5650" s="14" t="s">
        <v>2056</v>
      </c>
      <c r="E5650" s="14" t="s">
        <v>2086</v>
      </c>
      <c r="F5650" s="14" t="s">
        <v>2059</v>
      </c>
      <c r="G5650" s="9"/>
      <c r="H5650" s="9"/>
      <c r="I5650" s="9"/>
    </row>
    <row r="5651" spans="1:9" ht="18.95" customHeight="1" x14ac:dyDescent="0.25">
      <c r="A5651" s="15" t="s">
        <v>2096</v>
      </c>
      <c r="B5651" s="16" t="s">
        <v>2097</v>
      </c>
      <c r="C5651" s="17">
        <v>4669.57</v>
      </c>
      <c r="D5651" s="17">
        <v>0.1</v>
      </c>
      <c r="E5651" s="17">
        <v>1.5</v>
      </c>
      <c r="F5651" s="18">
        <v>700.44</v>
      </c>
      <c r="G5651" s="9"/>
      <c r="H5651" s="9"/>
      <c r="I5651" s="9"/>
    </row>
    <row r="5652" spans="1:9" ht="15" customHeight="1" x14ac:dyDescent="0.25">
      <c r="A5652" s="19"/>
      <c r="B5652" s="20"/>
      <c r="C5652" s="21"/>
      <c r="D5652" s="21"/>
      <c r="E5652" s="21"/>
      <c r="F5652" s="22">
        <v>700.44</v>
      </c>
      <c r="G5652" s="9"/>
      <c r="H5652" s="9"/>
      <c r="I5652" s="9"/>
    </row>
    <row r="5653" spans="1:9" ht="9.9499999999999993" customHeight="1" x14ac:dyDescent="0.25">
      <c r="A5653" s="86"/>
      <c r="B5653" s="86"/>
      <c r="C5653" s="86"/>
      <c r="D5653" s="9"/>
      <c r="E5653" s="9"/>
      <c r="F5653" s="9"/>
      <c r="G5653" s="9"/>
      <c r="H5653" s="9"/>
      <c r="I5653" s="9"/>
    </row>
    <row r="5654" spans="1:9" ht="12" customHeight="1" x14ac:dyDescent="0.25">
      <c r="A5654" s="9"/>
      <c r="B5654" s="9"/>
      <c r="C5654" s="9"/>
      <c r="D5654" s="90" t="s">
        <v>4683</v>
      </c>
      <c r="E5654" s="90"/>
      <c r="F5654" s="90"/>
      <c r="G5654" s="90"/>
      <c r="H5654" s="90"/>
      <c r="I5654" s="90"/>
    </row>
    <row r="5655" spans="1:9" ht="9.9499999999999993" customHeight="1" x14ac:dyDescent="0.25">
      <c r="A5655" s="86"/>
      <c r="B5655" s="86"/>
      <c r="C5655" s="86"/>
      <c r="D5655" s="86"/>
      <c r="E5655" s="9"/>
      <c r="F5655" s="9"/>
      <c r="G5655" s="9"/>
      <c r="H5655" s="9"/>
      <c r="I5655" s="9"/>
    </row>
    <row r="5656" spans="1:9" ht="30.95" customHeight="1" x14ac:dyDescent="0.25">
      <c r="A5656" s="88" t="s">
        <v>2877</v>
      </c>
      <c r="B5656" s="88"/>
      <c r="C5656" s="88"/>
      <c r="D5656" s="88"/>
      <c r="E5656" s="88"/>
      <c r="F5656" s="88"/>
      <c r="G5656" s="88"/>
      <c r="H5656" s="88"/>
      <c r="I5656" s="88"/>
    </row>
    <row r="5657" spans="1:9" ht="15" customHeight="1" x14ac:dyDescent="0.25">
      <c r="A5657" s="89"/>
      <c r="B5657" s="89"/>
      <c r="C5657" s="14" t="s">
        <v>2076</v>
      </c>
      <c r="D5657" s="14" t="s">
        <v>2079</v>
      </c>
      <c r="E5657" s="14" t="s">
        <v>2092</v>
      </c>
      <c r="F5657" s="14" t="s">
        <v>2086</v>
      </c>
      <c r="G5657" s="14" t="s">
        <v>2059</v>
      </c>
      <c r="H5657" s="9"/>
      <c r="I5657" s="9"/>
    </row>
    <row r="5658" spans="1:9" ht="27" customHeight="1" x14ac:dyDescent="0.25">
      <c r="A5658" s="15" t="s">
        <v>2099</v>
      </c>
      <c r="B5658" s="16" t="s">
        <v>2100</v>
      </c>
      <c r="C5658" s="17">
        <v>871.05</v>
      </c>
      <c r="D5658" s="17">
        <v>0.1</v>
      </c>
      <c r="E5658" s="17">
        <v>29.7</v>
      </c>
      <c r="F5658" s="17">
        <v>1.5</v>
      </c>
      <c r="G5658" s="18">
        <v>3880.53</v>
      </c>
      <c r="H5658" s="9"/>
      <c r="I5658" s="9"/>
    </row>
    <row r="5659" spans="1:9" ht="15" customHeight="1" x14ac:dyDescent="0.25">
      <c r="A5659" s="19"/>
      <c r="B5659" s="20"/>
      <c r="C5659" s="21"/>
      <c r="D5659" s="21"/>
      <c r="E5659" s="21"/>
      <c r="F5659" s="21"/>
      <c r="G5659" s="22">
        <v>3880.53</v>
      </c>
      <c r="H5659" s="9"/>
      <c r="I5659" s="9"/>
    </row>
    <row r="5660" spans="1:9" ht="9.9499999999999993" customHeight="1" x14ac:dyDescent="0.25">
      <c r="A5660" s="86"/>
      <c r="B5660" s="86"/>
      <c r="C5660" s="86"/>
      <c r="D5660" s="9"/>
      <c r="E5660" s="9"/>
      <c r="F5660" s="9"/>
      <c r="G5660" s="9"/>
      <c r="H5660" s="9"/>
      <c r="I5660" s="9"/>
    </row>
    <row r="5661" spans="1:9" ht="12" customHeight="1" x14ac:dyDescent="0.25">
      <c r="A5661" s="9"/>
      <c r="B5661" s="9"/>
      <c r="C5661" s="9"/>
      <c r="D5661" s="90" t="s">
        <v>4684</v>
      </c>
      <c r="E5661" s="90"/>
      <c r="F5661" s="90"/>
      <c r="G5661" s="90"/>
      <c r="H5661" s="90"/>
      <c r="I5661" s="90"/>
    </row>
    <row r="5662" spans="1:9" ht="9.9499999999999993" customHeight="1" x14ac:dyDescent="0.25">
      <c r="A5662" s="86"/>
      <c r="B5662" s="86"/>
      <c r="C5662" s="86"/>
      <c r="D5662" s="86"/>
      <c r="E5662" s="9"/>
      <c r="F5662" s="9"/>
      <c r="G5662" s="9"/>
      <c r="H5662" s="9"/>
      <c r="I5662" s="9"/>
    </row>
    <row r="5663" spans="1:9" ht="30.95" customHeight="1" x14ac:dyDescent="0.25">
      <c r="A5663" s="88" t="s">
        <v>2878</v>
      </c>
      <c r="B5663" s="88"/>
      <c r="C5663" s="88"/>
      <c r="D5663" s="88"/>
      <c r="E5663" s="88"/>
      <c r="F5663" s="88"/>
      <c r="G5663" s="88"/>
      <c r="H5663" s="88"/>
      <c r="I5663" s="88"/>
    </row>
    <row r="5664" spans="1:9" ht="15" customHeight="1" x14ac:dyDescent="0.25">
      <c r="A5664" s="89"/>
      <c r="B5664" s="89"/>
      <c r="C5664" s="14" t="s">
        <v>2076</v>
      </c>
      <c r="D5664" s="14" t="s">
        <v>2079</v>
      </c>
      <c r="E5664" s="14" t="s">
        <v>2059</v>
      </c>
      <c r="F5664" s="9"/>
      <c r="G5664" s="9"/>
      <c r="H5664" s="9"/>
      <c r="I5664" s="9"/>
    </row>
    <row r="5665" spans="1:9" ht="18.95" customHeight="1" x14ac:dyDescent="0.25">
      <c r="A5665" s="15" t="s">
        <v>2080</v>
      </c>
      <c r="B5665" s="16" t="s">
        <v>2081</v>
      </c>
      <c r="C5665" s="17">
        <v>871.05</v>
      </c>
      <c r="D5665" s="17">
        <v>0.1</v>
      </c>
      <c r="E5665" s="18">
        <v>87.11</v>
      </c>
      <c r="F5665" s="9"/>
      <c r="G5665" s="9"/>
      <c r="H5665" s="9"/>
      <c r="I5665" s="9"/>
    </row>
    <row r="5666" spans="1:9" ht="15" customHeight="1" x14ac:dyDescent="0.25">
      <c r="A5666" s="19"/>
      <c r="B5666" s="20"/>
      <c r="C5666" s="21"/>
      <c r="D5666" s="21"/>
      <c r="E5666" s="22">
        <v>87.11</v>
      </c>
      <c r="F5666" s="9"/>
      <c r="G5666" s="9"/>
      <c r="H5666" s="9"/>
      <c r="I5666" s="9"/>
    </row>
    <row r="5667" spans="1:9" ht="9.9499999999999993" customHeight="1" x14ac:dyDescent="0.25">
      <c r="A5667" s="86"/>
      <c r="B5667" s="86"/>
      <c r="C5667" s="86"/>
      <c r="D5667" s="9"/>
      <c r="E5667" s="9"/>
      <c r="F5667" s="9"/>
      <c r="G5667" s="9"/>
      <c r="H5667" s="9"/>
      <c r="I5667" s="9"/>
    </row>
    <row r="5668" spans="1:9" ht="12" customHeight="1" x14ac:dyDescent="0.25">
      <c r="A5668" s="9"/>
      <c r="B5668" s="9"/>
      <c r="C5668" s="9"/>
      <c r="D5668" s="90" t="s">
        <v>4679</v>
      </c>
      <c r="E5668" s="90"/>
      <c r="F5668" s="90"/>
      <c r="G5668" s="90"/>
      <c r="H5668" s="90"/>
      <c r="I5668" s="90"/>
    </row>
    <row r="5669" spans="1:9" ht="9.9499999999999993" customHeight="1" x14ac:dyDescent="0.25">
      <c r="A5669" s="86"/>
      <c r="B5669" s="86"/>
      <c r="C5669" s="86"/>
      <c r="D5669" s="86"/>
      <c r="E5669" s="9"/>
      <c r="F5669" s="9"/>
      <c r="G5669" s="9"/>
      <c r="H5669" s="9"/>
      <c r="I5669" s="9"/>
    </row>
    <row r="5670" spans="1:9" ht="30.95" customHeight="1" x14ac:dyDescent="0.25">
      <c r="A5670" s="88" t="s">
        <v>2879</v>
      </c>
      <c r="B5670" s="88"/>
      <c r="C5670" s="88"/>
      <c r="D5670" s="88"/>
      <c r="E5670" s="88"/>
      <c r="F5670" s="88"/>
      <c r="G5670" s="88"/>
      <c r="H5670" s="88"/>
      <c r="I5670" s="88"/>
    </row>
    <row r="5671" spans="1:9" ht="15" customHeight="1" x14ac:dyDescent="0.25">
      <c r="A5671" s="89"/>
      <c r="B5671" s="89"/>
      <c r="C5671" s="14" t="s">
        <v>2076</v>
      </c>
      <c r="D5671" s="14" t="s">
        <v>2059</v>
      </c>
      <c r="E5671" s="9"/>
      <c r="F5671" s="9"/>
      <c r="G5671" s="9"/>
      <c r="H5671" s="9"/>
      <c r="I5671" s="9"/>
    </row>
    <row r="5672" spans="1:9" ht="18.95" customHeight="1" x14ac:dyDescent="0.25">
      <c r="A5672" s="15" t="s">
        <v>2170</v>
      </c>
      <c r="B5672" s="16" t="s">
        <v>2076</v>
      </c>
      <c r="C5672" s="17">
        <v>871.05</v>
      </c>
      <c r="D5672" s="18">
        <v>871.05</v>
      </c>
      <c r="E5672" s="9"/>
      <c r="F5672" s="9"/>
      <c r="G5672" s="9"/>
      <c r="H5672" s="9"/>
      <c r="I5672" s="9"/>
    </row>
    <row r="5673" spans="1:9" ht="15" customHeight="1" x14ac:dyDescent="0.25">
      <c r="A5673" s="19"/>
      <c r="B5673" s="20"/>
      <c r="C5673" s="21"/>
      <c r="D5673" s="22">
        <v>871.05</v>
      </c>
      <c r="E5673" s="9"/>
      <c r="F5673" s="9"/>
      <c r="G5673" s="9"/>
      <c r="H5673" s="9"/>
      <c r="I5673" s="9"/>
    </row>
    <row r="5674" spans="1:9" ht="9.9499999999999993" customHeight="1" x14ac:dyDescent="0.25">
      <c r="A5674" s="86"/>
      <c r="B5674" s="86"/>
      <c r="C5674" s="86"/>
      <c r="D5674" s="9"/>
      <c r="E5674" s="9"/>
      <c r="F5674" s="9"/>
      <c r="G5674" s="9"/>
      <c r="H5674" s="9"/>
      <c r="I5674" s="9"/>
    </row>
    <row r="5675" spans="1:9" ht="12" customHeight="1" x14ac:dyDescent="0.25">
      <c r="A5675" s="9"/>
      <c r="B5675" s="9"/>
      <c r="C5675" s="9"/>
      <c r="D5675" s="90" t="s">
        <v>4685</v>
      </c>
      <c r="E5675" s="90"/>
      <c r="F5675" s="90"/>
      <c r="G5675" s="90"/>
      <c r="H5675" s="90"/>
      <c r="I5675" s="90"/>
    </row>
    <row r="5676" spans="1:9" ht="9.9499999999999993" customHeight="1" x14ac:dyDescent="0.25">
      <c r="A5676" s="86"/>
      <c r="B5676" s="86"/>
      <c r="C5676" s="86"/>
      <c r="D5676" s="86"/>
      <c r="E5676" s="9"/>
      <c r="F5676" s="9"/>
      <c r="G5676" s="9"/>
      <c r="H5676" s="9"/>
      <c r="I5676" s="9"/>
    </row>
    <row r="5677" spans="1:9" ht="42.95" customHeight="1" x14ac:dyDescent="0.25">
      <c r="A5677" s="88" t="s">
        <v>2880</v>
      </c>
      <c r="B5677" s="88"/>
      <c r="C5677" s="88"/>
      <c r="D5677" s="88"/>
      <c r="E5677" s="88"/>
      <c r="F5677" s="88"/>
      <c r="G5677" s="88"/>
      <c r="H5677" s="88"/>
      <c r="I5677" s="88"/>
    </row>
    <row r="5678" spans="1:9" ht="15" customHeight="1" x14ac:dyDescent="0.25">
      <c r="A5678" s="89"/>
      <c r="B5678" s="89"/>
      <c r="C5678" s="14" t="s">
        <v>2069</v>
      </c>
      <c r="D5678" s="14" t="s">
        <v>2058</v>
      </c>
      <c r="E5678" s="14" t="s">
        <v>2059</v>
      </c>
      <c r="F5678" s="9"/>
      <c r="G5678" s="9"/>
      <c r="H5678" s="9"/>
      <c r="I5678" s="9"/>
    </row>
    <row r="5679" spans="1:9" ht="12.95" customHeight="1" x14ac:dyDescent="0.25">
      <c r="A5679" s="15"/>
      <c r="B5679" s="16" t="s">
        <v>2104</v>
      </c>
      <c r="C5679" s="17">
        <v>666.5</v>
      </c>
      <c r="D5679" s="17">
        <v>1</v>
      </c>
      <c r="E5679" s="18">
        <v>666.5</v>
      </c>
      <c r="F5679" s="9"/>
      <c r="G5679" s="9"/>
      <c r="H5679" s="9"/>
      <c r="I5679" s="9"/>
    </row>
    <row r="5680" spans="1:9" ht="15" customHeight="1" x14ac:dyDescent="0.25">
      <c r="A5680" s="19"/>
      <c r="B5680" s="20"/>
      <c r="C5680" s="21"/>
      <c r="D5680" s="21"/>
      <c r="E5680" s="22">
        <v>666.5</v>
      </c>
      <c r="F5680" s="9"/>
      <c r="G5680" s="9"/>
      <c r="H5680" s="9"/>
      <c r="I5680" s="9"/>
    </row>
    <row r="5681" spans="1:9" ht="9.9499999999999993" customHeight="1" x14ac:dyDescent="0.25">
      <c r="A5681" s="86"/>
      <c r="B5681" s="86"/>
      <c r="C5681" s="86"/>
      <c r="D5681" s="9"/>
      <c r="E5681" s="9"/>
      <c r="F5681" s="9"/>
      <c r="G5681" s="9"/>
      <c r="H5681" s="9"/>
      <c r="I5681" s="9"/>
    </row>
    <row r="5682" spans="1:9" ht="12" customHeight="1" x14ac:dyDescent="0.25">
      <c r="A5682" s="9"/>
      <c r="B5682" s="9"/>
      <c r="C5682" s="9"/>
      <c r="D5682" s="90" t="s">
        <v>4686</v>
      </c>
      <c r="E5682" s="90"/>
      <c r="F5682" s="90"/>
      <c r="G5682" s="90"/>
      <c r="H5682" s="90"/>
      <c r="I5682" s="90"/>
    </row>
    <row r="5683" spans="1:9" ht="9.9499999999999993" customHeight="1" x14ac:dyDescent="0.25">
      <c r="A5683" s="86"/>
      <c r="B5683" s="86"/>
      <c r="C5683" s="86"/>
      <c r="D5683" s="86"/>
      <c r="E5683" s="9"/>
      <c r="F5683" s="9"/>
      <c r="G5683" s="9"/>
      <c r="H5683" s="9"/>
      <c r="I5683" s="9"/>
    </row>
    <row r="5684" spans="1:9" ht="30.95" customHeight="1" x14ac:dyDescent="0.25">
      <c r="A5684" s="88" t="s">
        <v>2881</v>
      </c>
      <c r="B5684" s="88"/>
      <c r="C5684" s="88"/>
      <c r="D5684" s="88"/>
      <c r="E5684" s="88"/>
      <c r="F5684" s="88"/>
      <c r="G5684" s="88"/>
      <c r="H5684" s="88"/>
      <c r="I5684" s="88"/>
    </row>
    <row r="5685" spans="1:9" ht="15" customHeight="1" x14ac:dyDescent="0.25">
      <c r="A5685" s="89"/>
      <c r="B5685" s="89"/>
      <c r="C5685" s="14" t="s">
        <v>2069</v>
      </c>
      <c r="D5685" s="14" t="s">
        <v>2058</v>
      </c>
      <c r="E5685" s="14" t="s">
        <v>2059</v>
      </c>
      <c r="F5685" s="9"/>
      <c r="G5685" s="9"/>
      <c r="H5685" s="9"/>
      <c r="I5685" s="9"/>
    </row>
    <row r="5686" spans="1:9" ht="12.95" customHeight="1" x14ac:dyDescent="0.25">
      <c r="A5686" s="15"/>
      <c r="B5686" s="16" t="s">
        <v>2104</v>
      </c>
      <c r="C5686" s="17">
        <v>666.5</v>
      </c>
      <c r="D5686" s="17">
        <v>1</v>
      </c>
      <c r="E5686" s="18">
        <v>666.5</v>
      </c>
      <c r="F5686" s="9"/>
      <c r="G5686" s="9"/>
      <c r="H5686" s="9"/>
      <c r="I5686" s="9"/>
    </row>
    <row r="5687" spans="1:9" ht="15" customHeight="1" x14ac:dyDescent="0.25">
      <c r="A5687" s="19"/>
      <c r="B5687" s="20"/>
      <c r="C5687" s="21"/>
      <c r="D5687" s="21"/>
      <c r="E5687" s="22">
        <v>666.5</v>
      </c>
      <c r="F5687" s="9"/>
      <c r="G5687" s="9"/>
      <c r="H5687" s="9"/>
      <c r="I5687" s="9"/>
    </row>
    <row r="5688" spans="1:9" ht="9.9499999999999993" customHeight="1" x14ac:dyDescent="0.25">
      <c r="A5688" s="86"/>
      <c r="B5688" s="86"/>
      <c r="C5688" s="86"/>
      <c r="D5688" s="9"/>
      <c r="E5688" s="9"/>
      <c r="F5688" s="9"/>
      <c r="G5688" s="9"/>
      <c r="H5688" s="9"/>
      <c r="I5688" s="9"/>
    </row>
    <row r="5689" spans="1:9" ht="12" customHeight="1" x14ac:dyDescent="0.25">
      <c r="A5689" s="9"/>
      <c r="B5689" s="9"/>
      <c r="C5689" s="9"/>
      <c r="D5689" s="90" t="s">
        <v>4686</v>
      </c>
      <c r="E5689" s="90"/>
      <c r="F5689" s="90"/>
      <c r="G5689" s="90"/>
      <c r="H5689" s="90"/>
      <c r="I5689" s="90"/>
    </row>
    <row r="5690" spans="1:9" ht="9.9499999999999993" customHeight="1" x14ac:dyDescent="0.25">
      <c r="A5690" s="86"/>
      <c r="B5690" s="86"/>
      <c r="C5690" s="86"/>
      <c r="D5690" s="86"/>
      <c r="E5690" s="9"/>
      <c r="F5690" s="9"/>
      <c r="G5690" s="9"/>
      <c r="H5690" s="9"/>
      <c r="I5690" s="9"/>
    </row>
    <row r="5691" spans="1:9" ht="42.95" customHeight="1" x14ac:dyDescent="0.25">
      <c r="A5691" s="88" t="s">
        <v>2882</v>
      </c>
      <c r="B5691" s="88"/>
      <c r="C5691" s="88"/>
      <c r="D5691" s="88"/>
      <c r="E5691" s="88"/>
      <c r="F5691" s="88"/>
      <c r="G5691" s="88"/>
      <c r="H5691" s="88"/>
      <c r="I5691" s="88"/>
    </row>
    <row r="5692" spans="1:9" ht="15" customHeight="1" x14ac:dyDescent="0.25">
      <c r="A5692" s="89"/>
      <c r="B5692" s="89"/>
      <c r="C5692" s="14" t="s">
        <v>2058</v>
      </c>
      <c r="D5692" s="14" t="s">
        <v>2059</v>
      </c>
      <c r="E5692" s="9"/>
      <c r="F5692" s="9"/>
      <c r="G5692" s="9"/>
      <c r="H5692" s="9"/>
      <c r="I5692" s="9"/>
    </row>
    <row r="5693" spans="1:9" ht="12.95" customHeight="1" x14ac:dyDescent="0.25">
      <c r="A5693" s="15"/>
      <c r="B5693" s="16" t="s">
        <v>2058</v>
      </c>
      <c r="C5693" s="17">
        <v>4</v>
      </c>
      <c r="D5693" s="18">
        <v>4</v>
      </c>
      <c r="E5693" s="9"/>
      <c r="F5693" s="9"/>
      <c r="G5693" s="9"/>
      <c r="H5693" s="9"/>
      <c r="I5693" s="9"/>
    </row>
    <row r="5694" spans="1:9" ht="15" customHeight="1" x14ac:dyDescent="0.25">
      <c r="A5694" s="19"/>
      <c r="B5694" s="20"/>
      <c r="C5694" s="21"/>
      <c r="D5694" s="22">
        <v>4</v>
      </c>
      <c r="E5694" s="9"/>
      <c r="F5694" s="9"/>
      <c r="G5694" s="9"/>
      <c r="H5694" s="9"/>
      <c r="I5694" s="9"/>
    </row>
    <row r="5695" spans="1:9" ht="9.9499999999999993" customHeight="1" x14ac:dyDescent="0.25">
      <c r="A5695" s="86"/>
      <c r="B5695" s="86"/>
      <c r="C5695" s="86"/>
      <c r="D5695" s="9"/>
      <c r="E5695" s="9"/>
      <c r="F5695" s="9"/>
      <c r="G5695" s="9"/>
      <c r="H5695" s="9"/>
      <c r="I5695" s="9"/>
    </row>
    <row r="5696" spans="1:9" ht="12" customHeight="1" x14ac:dyDescent="0.25">
      <c r="A5696" s="9"/>
      <c r="B5696" s="9"/>
      <c r="C5696" s="9"/>
      <c r="D5696" s="90" t="s">
        <v>4255</v>
      </c>
      <c r="E5696" s="90"/>
      <c r="F5696" s="90"/>
      <c r="G5696" s="90"/>
      <c r="H5696" s="90"/>
      <c r="I5696" s="90"/>
    </row>
    <row r="5697" spans="1:9" ht="9.9499999999999993" customHeight="1" x14ac:dyDescent="0.25">
      <c r="A5697" s="86"/>
      <c r="B5697" s="86"/>
      <c r="C5697" s="86"/>
      <c r="D5697" s="86"/>
      <c r="E5697" s="9"/>
      <c r="F5697" s="9"/>
      <c r="G5697" s="9"/>
      <c r="H5697" s="9"/>
      <c r="I5697" s="9"/>
    </row>
    <row r="5698" spans="1:9" ht="30.95" customHeight="1" x14ac:dyDescent="0.25">
      <c r="A5698" s="88" t="s">
        <v>2883</v>
      </c>
      <c r="B5698" s="88"/>
      <c r="C5698" s="88"/>
      <c r="D5698" s="88"/>
      <c r="E5698" s="88"/>
      <c r="F5698" s="88"/>
      <c r="G5698" s="88"/>
      <c r="H5698" s="88"/>
      <c r="I5698" s="88"/>
    </row>
    <row r="5699" spans="1:9" ht="15" customHeight="1" x14ac:dyDescent="0.25">
      <c r="A5699" s="89"/>
      <c r="B5699" s="89"/>
      <c r="C5699" s="14" t="s">
        <v>2076</v>
      </c>
      <c r="D5699" s="14" t="s">
        <v>2059</v>
      </c>
      <c r="E5699" s="9"/>
      <c r="F5699" s="9"/>
      <c r="G5699" s="9"/>
      <c r="H5699" s="9"/>
      <c r="I5699" s="9"/>
    </row>
    <row r="5700" spans="1:9" ht="12.95" customHeight="1" x14ac:dyDescent="0.25">
      <c r="A5700" s="15" t="s">
        <v>2108</v>
      </c>
      <c r="B5700" s="16" t="s">
        <v>2076</v>
      </c>
      <c r="C5700" s="17">
        <v>871.05</v>
      </c>
      <c r="D5700" s="18">
        <v>871.05</v>
      </c>
      <c r="E5700" s="9"/>
      <c r="F5700" s="9"/>
      <c r="G5700" s="9"/>
      <c r="H5700" s="9"/>
      <c r="I5700" s="9"/>
    </row>
    <row r="5701" spans="1:9" ht="15" customHeight="1" x14ac:dyDescent="0.25">
      <c r="A5701" s="19"/>
      <c r="B5701" s="20"/>
      <c r="C5701" s="21"/>
      <c r="D5701" s="22">
        <v>871.05</v>
      </c>
      <c r="E5701" s="9"/>
      <c r="F5701" s="9"/>
      <c r="G5701" s="9"/>
      <c r="H5701" s="9"/>
      <c r="I5701" s="9"/>
    </row>
    <row r="5702" spans="1:9" ht="9.9499999999999993" customHeight="1" x14ac:dyDescent="0.25">
      <c r="A5702" s="86"/>
      <c r="B5702" s="86"/>
      <c r="C5702" s="86"/>
      <c r="D5702" s="9"/>
      <c r="E5702" s="9"/>
      <c r="F5702" s="9"/>
      <c r="G5702" s="9"/>
      <c r="H5702" s="9"/>
      <c r="I5702" s="9"/>
    </row>
    <row r="5703" spans="1:9" ht="12" customHeight="1" x14ac:dyDescent="0.25">
      <c r="A5703" s="9"/>
      <c r="B5703" s="9"/>
      <c r="C5703" s="9"/>
      <c r="D5703" s="90" t="s">
        <v>4685</v>
      </c>
      <c r="E5703" s="90"/>
      <c r="F5703" s="90"/>
      <c r="G5703" s="90"/>
      <c r="H5703" s="90"/>
      <c r="I5703" s="90"/>
    </row>
    <row r="5704" spans="1:9" ht="9.9499999999999993" customHeight="1" x14ac:dyDescent="0.25">
      <c r="A5704" s="86"/>
      <c r="B5704" s="86"/>
      <c r="C5704" s="86"/>
      <c r="D5704" s="86"/>
      <c r="E5704" s="9"/>
      <c r="F5704" s="9"/>
      <c r="G5704" s="9"/>
      <c r="H5704" s="9"/>
      <c r="I5704" s="9"/>
    </row>
    <row r="5705" spans="1:9" ht="42.95" customHeight="1" x14ac:dyDescent="0.25">
      <c r="A5705" s="88" t="s">
        <v>2884</v>
      </c>
      <c r="B5705" s="88"/>
      <c r="C5705" s="88"/>
      <c r="D5705" s="88"/>
      <c r="E5705" s="88"/>
      <c r="F5705" s="88"/>
      <c r="G5705" s="88"/>
      <c r="H5705" s="88"/>
      <c r="I5705" s="88"/>
    </row>
    <row r="5706" spans="1:9" ht="15" customHeight="1" x14ac:dyDescent="0.25">
      <c r="A5706" s="89"/>
      <c r="B5706" s="89"/>
      <c r="C5706" s="14" t="s">
        <v>2058</v>
      </c>
      <c r="D5706" s="14" t="s">
        <v>2059</v>
      </c>
      <c r="E5706" s="9"/>
      <c r="F5706" s="9"/>
      <c r="G5706" s="9"/>
      <c r="H5706" s="9"/>
      <c r="I5706" s="9"/>
    </row>
    <row r="5707" spans="1:9" ht="12.95" customHeight="1" x14ac:dyDescent="0.25">
      <c r="A5707" s="15"/>
      <c r="B5707" s="16" t="s">
        <v>2058</v>
      </c>
      <c r="C5707" s="17">
        <v>2</v>
      </c>
      <c r="D5707" s="18">
        <v>2</v>
      </c>
      <c r="E5707" s="9"/>
      <c r="F5707" s="9"/>
      <c r="G5707" s="9"/>
      <c r="H5707" s="9"/>
      <c r="I5707" s="9"/>
    </row>
    <row r="5708" spans="1:9" ht="15" customHeight="1" x14ac:dyDescent="0.25">
      <c r="A5708" s="19"/>
      <c r="B5708" s="20"/>
      <c r="C5708" s="21"/>
      <c r="D5708" s="22">
        <v>2</v>
      </c>
      <c r="E5708" s="9"/>
      <c r="F5708" s="9"/>
      <c r="G5708" s="9"/>
      <c r="H5708" s="9"/>
      <c r="I5708" s="9"/>
    </row>
    <row r="5709" spans="1:9" ht="9.9499999999999993" customHeight="1" x14ac:dyDescent="0.25">
      <c r="A5709" s="86"/>
      <c r="B5709" s="86"/>
      <c r="C5709" s="86"/>
      <c r="D5709" s="9"/>
      <c r="E5709" s="9"/>
      <c r="F5709" s="9"/>
      <c r="G5709" s="9"/>
      <c r="H5709" s="9"/>
      <c r="I5709" s="9"/>
    </row>
    <row r="5710" spans="1:9" ht="12" customHeight="1" x14ac:dyDescent="0.25">
      <c r="A5710" s="9"/>
      <c r="B5710" s="9"/>
      <c r="C5710" s="9"/>
      <c r="D5710" s="90" t="s">
        <v>4257</v>
      </c>
      <c r="E5710" s="90"/>
      <c r="F5710" s="90"/>
      <c r="G5710" s="90"/>
      <c r="H5710" s="90"/>
      <c r="I5710" s="90"/>
    </row>
    <row r="5711" spans="1:9" ht="9.9499999999999993" customHeight="1" x14ac:dyDescent="0.25">
      <c r="A5711" s="86"/>
      <c r="B5711" s="86"/>
      <c r="C5711" s="86"/>
      <c r="D5711" s="86"/>
      <c r="E5711" s="9"/>
      <c r="F5711" s="9"/>
      <c r="G5711" s="9"/>
      <c r="H5711" s="9"/>
      <c r="I5711" s="9"/>
    </row>
    <row r="5712" spans="1:9" ht="30.95" customHeight="1" x14ac:dyDescent="0.25">
      <c r="A5712" s="88" t="s">
        <v>2885</v>
      </c>
      <c r="B5712" s="88"/>
      <c r="C5712" s="88"/>
      <c r="D5712" s="88"/>
      <c r="E5712" s="88"/>
      <c r="F5712" s="88"/>
      <c r="G5712" s="88"/>
      <c r="H5712" s="88"/>
      <c r="I5712" s="88"/>
    </row>
    <row r="5713" spans="1:9" ht="15" customHeight="1" x14ac:dyDescent="0.25">
      <c r="A5713" s="89"/>
      <c r="B5713" s="89"/>
      <c r="C5713" s="14" t="s">
        <v>2076</v>
      </c>
      <c r="D5713" s="14" t="s">
        <v>2058</v>
      </c>
      <c r="E5713" s="14" t="s">
        <v>2059</v>
      </c>
      <c r="F5713" s="9"/>
      <c r="G5713" s="9"/>
      <c r="H5713" s="9"/>
      <c r="I5713" s="9"/>
    </row>
    <row r="5714" spans="1:9" ht="18.95" customHeight="1" x14ac:dyDescent="0.25">
      <c r="A5714" s="15" t="s">
        <v>2110</v>
      </c>
      <c r="B5714" s="16" t="s">
        <v>2111</v>
      </c>
      <c r="C5714" s="17">
        <v>0.16</v>
      </c>
      <c r="D5714" s="17">
        <v>93</v>
      </c>
      <c r="E5714" s="18">
        <v>14.88</v>
      </c>
      <c r="F5714" s="9"/>
      <c r="G5714" s="9"/>
      <c r="H5714" s="9"/>
      <c r="I5714" s="9"/>
    </row>
    <row r="5715" spans="1:9" ht="15" customHeight="1" x14ac:dyDescent="0.25">
      <c r="A5715" s="19"/>
      <c r="B5715" s="20"/>
      <c r="C5715" s="21"/>
      <c r="D5715" s="21"/>
      <c r="E5715" s="22">
        <v>14.88</v>
      </c>
      <c r="F5715" s="9"/>
      <c r="G5715" s="9"/>
      <c r="H5715" s="9"/>
      <c r="I5715" s="9"/>
    </row>
    <row r="5716" spans="1:9" ht="9.9499999999999993" customHeight="1" x14ac:dyDescent="0.25">
      <c r="A5716" s="86"/>
      <c r="B5716" s="86"/>
      <c r="C5716" s="86"/>
      <c r="D5716" s="9"/>
      <c r="E5716" s="9"/>
      <c r="F5716" s="9"/>
      <c r="G5716" s="9"/>
      <c r="H5716" s="9"/>
      <c r="I5716" s="9"/>
    </row>
    <row r="5717" spans="1:9" ht="12" customHeight="1" x14ac:dyDescent="0.25">
      <c r="A5717" s="9"/>
      <c r="B5717" s="9"/>
      <c r="C5717" s="9"/>
      <c r="D5717" s="90" t="s">
        <v>4256</v>
      </c>
      <c r="E5717" s="90"/>
      <c r="F5717" s="90"/>
      <c r="G5717" s="90"/>
      <c r="H5717" s="90"/>
      <c r="I5717" s="90"/>
    </row>
    <row r="5718" spans="1:9" ht="9.9499999999999993" customHeight="1" x14ac:dyDescent="0.25">
      <c r="A5718" s="86"/>
      <c r="B5718" s="86"/>
      <c r="C5718" s="86"/>
      <c r="D5718" s="86"/>
      <c r="E5718" s="9"/>
      <c r="F5718" s="9"/>
      <c r="G5718" s="9"/>
      <c r="H5718" s="9"/>
      <c r="I5718" s="9"/>
    </row>
    <row r="5719" spans="1:9" ht="30.95" customHeight="1" x14ac:dyDescent="0.25">
      <c r="A5719" s="88" t="s">
        <v>2886</v>
      </c>
      <c r="B5719" s="88"/>
      <c r="C5719" s="88"/>
      <c r="D5719" s="88"/>
      <c r="E5719" s="88"/>
      <c r="F5719" s="88"/>
      <c r="G5719" s="88"/>
      <c r="H5719" s="88"/>
      <c r="I5719" s="88"/>
    </row>
    <row r="5720" spans="1:9" ht="15" customHeight="1" x14ac:dyDescent="0.25">
      <c r="A5720" s="89"/>
      <c r="B5720" s="89"/>
      <c r="C5720" s="14" t="s">
        <v>2058</v>
      </c>
      <c r="D5720" s="14" t="s">
        <v>2059</v>
      </c>
      <c r="E5720" s="9"/>
      <c r="F5720" s="9"/>
      <c r="G5720" s="9"/>
      <c r="H5720" s="9"/>
      <c r="I5720" s="9"/>
    </row>
    <row r="5721" spans="1:9" ht="12.95" customHeight="1" x14ac:dyDescent="0.25">
      <c r="A5721" s="15"/>
      <c r="B5721" s="16" t="s">
        <v>2058</v>
      </c>
      <c r="C5721" s="17">
        <v>8</v>
      </c>
      <c r="D5721" s="18">
        <v>8</v>
      </c>
      <c r="E5721" s="9"/>
      <c r="F5721" s="9"/>
      <c r="G5721" s="9"/>
      <c r="H5721" s="9"/>
      <c r="I5721" s="9"/>
    </row>
    <row r="5722" spans="1:9" ht="15" customHeight="1" x14ac:dyDescent="0.25">
      <c r="A5722" s="19"/>
      <c r="B5722" s="20"/>
      <c r="C5722" s="21"/>
      <c r="D5722" s="22">
        <v>8</v>
      </c>
      <c r="E5722" s="9"/>
      <c r="F5722" s="9"/>
      <c r="G5722" s="9"/>
      <c r="H5722" s="9"/>
      <c r="I5722" s="9"/>
    </row>
    <row r="5723" spans="1:9" ht="9.9499999999999993" customHeight="1" x14ac:dyDescent="0.25">
      <c r="A5723" s="86"/>
      <c r="B5723" s="86"/>
      <c r="C5723" s="86"/>
      <c r="D5723" s="9"/>
      <c r="E5723" s="9"/>
      <c r="F5723" s="9"/>
      <c r="G5723" s="9"/>
      <c r="H5723" s="9"/>
      <c r="I5723" s="9"/>
    </row>
    <row r="5724" spans="1:9" ht="12" customHeight="1" x14ac:dyDescent="0.25">
      <c r="A5724" s="9"/>
      <c r="B5724" s="9"/>
      <c r="C5724" s="9"/>
      <c r="D5724" s="90" t="s">
        <v>4258</v>
      </c>
      <c r="E5724" s="90"/>
      <c r="F5724" s="90"/>
      <c r="G5724" s="90"/>
      <c r="H5724" s="90"/>
      <c r="I5724" s="90"/>
    </row>
    <row r="5725" spans="1:9" ht="9.9499999999999993" customHeight="1" x14ac:dyDescent="0.25">
      <c r="A5725" s="86"/>
      <c r="B5725" s="86"/>
      <c r="C5725" s="86"/>
      <c r="D5725" s="86"/>
      <c r="E5725" s="9"/>
      <c r="F5725" s="9"/>
      <c r="G5725" s="9"/>
      <c r="H5725" s="9"/>
      <c r="I5725" s="9"/>
    </row>
    <row r="5726" spans="1:9" ht="20.100000000000001" customHeight="1" x14ac:dyDescent="0.25">
      <c r="A5726" s="88" t="s">
        <v>2887</v>
      </c>
      <c r="B5726" s="88"/>
      <c r="C5726" s="88"/>
      <c r="D5726" s="88"/>
      <c r="E5726" s="88"/>
      <c r="F5726" s="88"/>
      <c r="G5726" s="88"/>
      <c r="H5726" s="88"/>
      <c r="I5726" s="88"/>
    </row>
    <row r="5727" spans="1:9" ht="15" customHeight="1" x14ac:dyDescent="0.25">
      <c r="A5727" s="89"/>
      <c r="B5727" s="89"/>
      <c r="C5727" s="14" t="s">
        <v>2076</v>
      </c>
      <c r="D5727" s="14" t="s">
        <v>2059</v>
      </c>
      <c r="E5727" s="9"/>
      <c r="F5727" s="9"/>
      <c r="G5727" s="9"/>
      <c r="H5727" s="9"/>
      <c r="I5727" s="9"/>
    </row>
    <row r="5728" spans="1:9" ht="12.95" customHeight="1" x14ac:dyDescent="0.25">
      <c r="A5728" s="15"/>
      <c r="B5728" s="16" t="s">
        <v>2076</v>
      </c>
      <c r="C5728" s="17">
        <v>382.19</v>
      </c>
      <c r="D5728" s="18">
        <v>382.19</v>
      </c>
      <c r="E5728" s="9"/>
      <c r="F5728" s="9"/>
      <c r="G5728" s="9"/>
      <c r="H5728" s="9"/>
      <c r="I5728" s="9"/>
    </row>
    <row r="5729" spans="1:9" ht="15" customHeight="1" x14ac:dyDescent="0.25">
      <c r="A5729" s="19"/>
      <c r="B5729" s="20"/>
      <c r="C5729" s="21"/>
      <c r="D5729" s="22">
        <v>382.19</v>
      </c>
      <c r="E5729" s="9"/>
      <c r="F5729" s="9"/>
      <c r="G5729" s="9"/>
      <c r="H5729" s="9"/>
      <c r="I5729" s="9"/>
    </row>
    <row r="5730" spans="1:9" ht="9.9499999999999993" customHeight="1" x14ac:dyDescent="0.25">
      <c r="A5730" s="86"/>
      <c r="B5730" s="86"/>
      <c r="C5730" s="86"/>
      <c r="D5730" s="9"/>
      <c r="E5730" s="9"/>
      <c r="F5730" s="9"/>
      <c r="G5730" s="9"/>
      <c r="H5730" s="9"/>
      <c r="I5730" s="9"/>
    </row>
    <row r="5731" spans="1:9" ht="12" customHeight="1" x14ac:dyDescent="0.25">
      <c r="A5731" s="9"/>
      <c r="B5731" s="9"/>
      <c r="C5731" s="9"/>
      <c r="D5731" s="90" t="s">
        <v>4687</v>
      </c>
      <c r="E5731" s="90"/>
      <c r="F5731" s="90"/>
      <c r="G5731" s="90"/>
      <c r="H5731" s="90"/>
      <c r="I5731" s="90"/>
    </row>
    <row r="5732" spans="1:9" ht="9.9499999999999993" customHeight="1" x14ac:dyDescent="0.25">
      <c r="A5732" s="86"/>
      <c r="B5732" s="86"/>
      <c r="C5732" s="86"/>
      <c r="D5732" s="86"/>
      <c r="E5732" s="9"/>
      <c r="F5732" s="9"/>
      <c r="G5732" s="9"/>
      <c r="H5732" s="9"/>
      <c r="I5732" s="9"/>
    </row>
    <row r="5733" spans="1:9" ht="30.95" customHeight="1" x14ac:dyDescent="0.25">
      <c r="A5733" s="88" t="s">
        <v>2888</v>
      </c>
      <c r="B5733" s="88"/>
      <c r="C5733" s="88"/>
      <c r="D5733" s="88"/>
      <c r="E5733" s="88"/>
      <c r="F5733" s="88"/>
      <c r="G5733" s="88"/>
      <c r="H5733" s="88"/>
      <c r="I5733" s="88"/>
    </row>
    <row r="5734" spans="1:9" ht="15" customHeight="1" x14ac:dyDescent="0.25">
      <c r="A5734" s="89"/>
      <c r="B5734" s="89"/>
      <c r="C5734" s="14" t="s">
        <v>2076</v>
      </c>
      <c r="D5734" s="14" t="s">
        <v>2059</v>
      </c>
      <c r="E5734" s="9"/>
      <c r="F5734" s="9"/>
      <c r="G5734" s="9"/>
      <c r="H5734" s="9"/>
      <c r="I5734" s="9"/>
    </row>
    <row r="5735" spans="1:9" ht="12.95" customHeight="1" x14ac:dyDescent="0.25">
      <c r="A5735" s="15" t="s">
        <v>2108</v>
      </c>
      <c r="B5735" s="16" t="s">
        <v>2076</v>
      </c>
      <c r="C5735" s="17">
        <v>871.05</v>
      </c>
      <c r="D5735" s="18">
        <v>871.05</v>
      </c>
      <c r="E5735" s="9"/>
      <c r="F5735" s="9"/>
      <c r="G5735" s="9"/>
      <c r="H5735" s="9"/>
      <c r="I5735" s="9"/>
    </row>
    <row r="5736" spans="1:9" ht="15" customHeight="1" x14ac:dyDescent="0.25">
      <c r="A5736" s="19"/>
      <c r="B5736" s="20"/>
      <c r="C5736" s="21"/>
      <c r="D5736" s="22">
        <v>871.05</v>
      </c>
      <c r="E5736" s="9"/>
      <c r="F5736" s="9"/>
      <c r="G5736" s="9"/>
      <c r="H5736" s="9"/>
      <c r="I5736" s="9"/>
    </row>
    <row r="5737" spans="1:9" ht="9.9499999999999993" customHeight="1" x14ac:dyDescent="0.25">
      <c r="A5737" s="86"/>
      <c r="B5737" s="86"/>
      <c r="C5737" s="86"/>
      <c r="D5737" s="9"/>
      <c r="E5737" s="9"/>
      <c r="F5737" s="9"/>
      <c r="G5737" s="9"/>
      <c r="H5737" s="9"/>
      <c r="I5737" s="9"/>
    </row>
    <row r="5738" spans="1:9" ht="12" customHeight="1" x14ac:dyDescent="0.25">
      <c r="A5738" s="9"/>
      <c r="B5738" s="9"/>
      <c r="C5738" s="9"/>
      <c r="D5738" s="90" t="s">
        <v>4685</v>
      </c>
      <c r="E5738" s="90"/>
      <c r="F5738" s="90"/>
      <c r="G5738" s="90"/>
      <c r="H5738" s="90"/>
      <c r="I5738" s="90"/>
    </row>
    <row r="5739" spans="1:9" ht="9.9499999999999993" customHeight="1" x14ac:dyDescent="0.25">
      <c r="A5739" s="86"/>
      <c r="B5739" s="86"/>
      <c r="C5739" s="86"/>
      <c r="D5739" s="86"/>
      <c r="E5739" s="9"/>
      <c r="F5739" s="9"/>
      <c r="G5739" s="9"/>
      <c r="H5739" s="9"/>
      <c r="I5739" s="9"/>
    </row>
    <row r="5740" spans="1:9" ht="20.100000000000001" customHeight="1" x14ac:dyDescent="0.25">
      <c r="A5740" s="88" t="s">
        <v>2889</v>
      </c>
      <c r="B5740" s="88"/>
      <c r="C5740" s="88"/>
      <c r="D5740" s="88"/>
      <c r="E5740" s="88"/>
      <c r="F5740" s="88"/>
      <c r="G5740" s="88"/>
      <c r="H5740" s="88"/>
      <c r="I5740" s="88"/>
    </row>
    <row r="5741" spans="1:9" ht="15" customHeight="1" x14ac:dyDescent="0.25">
      <c r="A5741" s="89"/>
      <c r="B5741" s="89"/>
      <c r="C5741" s="14" t="s">
        <v>2069</v>
      </c>
      <c r="D5741" s="14" t="s">
        <v>2058</v>
      </c>
      <c r="E5741" s="14" t="s">
        <v>2059</v>
      </c>
      <c r="F5741" s="9"/>
      <c r="G5741" s="9"/>
      <c r="H5741" s="9"/>
      <c r="I5741" s="9"/>
    </row>
    <row r="5742" spans="1:9" ht="12.95" customHeight="1" x14ac:dyDescent="0.25">
      <c r="A5742" s="15"/>
      <c r="B5742" s="16" t="s">
        <v>2104</v>
      </c>
      <c r="C5742" s="17">
        <v>205.07</v>
      </c>
      <c r="D5742" s="17">
        <v>1</v>
      </c>
      <c r="E5742" s="18">
        <v>205.07</v>
      </c>
      <c r="F5742" s="9"/>
      <c r="G5742" s="9"/>
      <c r="H5742" s="9"/>
      <c r="I5742" s="9"/>
    </row>
    <row r="5743" spans="1:9" ht="15" customHeight="1" x14ac:dyDescent="0.25">
      <c r="A5743" s="19"/>
      <c r="B5743" s="20"/>
      <c r="C5743" s="21"/>
      <c r="D5743" s="21"/>
      <c r="E5743" s="22">
        <v>205.07</v>
      </c>
      <c r="F5743" s="9"/>
      <c r="G5743" s="9"/>
      <c r="H5743" s="9"/>
      <c r="I5743" s="9"/>
    </row>
    <row r="5744" spans="1:9" ht="9.9499999999999993" customHeight="1" x14ac:dyDescent="0.25">
      <c r="A5744" s="86"/>
      <c r="B5744" s="86"/>
      <c r="C5744" s="86"/>
      <c r="D5744" s="9"/>
      <c r="E5744" s="9"/>
      <c r="F5744" s="9"/>
      <c r="G5744" s="9"/>
      <c r="H5744" s="9"/>
      <c r="I5744" s="9"/>
    </row>
    <row r="5745" spans="1:9" ht="12" customHeight="1" x14ac:dyDescent="0.25">
      <c r="A5745" s="9"/>
      <c r="B5745" s="9"/>
      <c r="C5745" s="9"/>
      <c r="D5745" s="90" t="s">
        <v>4688</v>
      </c>
      <c r="E5745" s="90"/>
      <c r="F5745" s="90"/>
      <c r="G5745" s="90"/>
      <c r="H5745" s="90"/>
      <c r="I5745" s="90"/>
    </row>
    <row r="5746" spans="1:9" ht="9.9499999999999993" customHeight="1" x14ac:dyDescent="0.25">
      <c r="A5746" s="86"/>
      <c r="B5746" s="86"/>
      <c r="C5746" s="86"/>
      <c r="D5746" s="86"/>
      <c r="E5746" s="9"/>
      <c r="F5746" s="9"/>
      <c r="G5746" s="9"/>
      <c r="H5746" s="9"/>
      <c r="I5746" s="9"/>
    </row>
    <row r="5747" spans="1:9" ht="30.95" customHeight="1" x14ac:dyDescent="0.25">
      <c r="A5747" s="88" t="s">
        <v>2890</v>
      </c>
      <c r="B5747" s="88"/>
      <c r="C5747" s="88"/>
      <c r="D5747" s="88"/>
      <c r="E5747" s="88"/>
      <c r="F5747" s="88"/>
      <c r="G5747" s="88"/>
      <c r="H5747" s="88"/>
      <c r="I5747" s="88"/>
    </row>
    <row r="5748" spans="1:9" ht="15" customHeight="1" x14ac:dyDescent="0.25">
      <c r="A5748" s="89"/>
      <c r="B5748" s="89"/>
      <c r="C5748" s="14" t="s">
        <v>2076</v>
      </c>
      <c r="D5748" s="14" t="s">
        <v>2059</v>
      </c>
      <c r="E5748" s="9"/>
      <c r="F5748" s="9"/>
      <c r="G5748" s="9"/>
      <c r="H5748" s="9"/>
      <c r="I5748" s="9"/>
    </row>
    <row r="5749" spans="1:9" ht="12.95" customHeight="1" x14ac:dyDescent="0.25">
      <c r="A5749" s="15" t="s">
        <v>2077</v>
      </c>
      <c r="B5749" s="16" t="s">
        <v>2076</v>
      </c>
      <c r="C5749" s="17">
        <v>4653.58</v>
      </c>
      <c r="D5749" s="18">
        <v>4653.58</v>
      </c>
      <c r="E5749" s="9"/>
      <c r="F5749" s="9"/>
      <c r="G5749" s="9"/>
      <c r="H5749" s="9"/>
      <c r="I5749" s="9"/>
    </row>
    <row r="5750" spans="1:9" ht="15" customHeight="1" x14ac:dyDescent="0.25">
      <c r="A5750" s="19"/>
      <c r="B5750" s="20"/>
      <c r="C5750" s="21"/>
      <c r="D5750" s="22">
        <v>4653.58</v>
      </c>
      <c r="E5750" s="9"/>
      <c r="F5750" s="9"/>
      <c r="G5750" s="9"/>
      <c r="H5750" s="9"/>
      <c r="I5750" s="9"/>
    </row>
    <row r="5751" spans="1:9" ht="9.9499999999999993" customHeight="1" x14ac:dyDescent="0.25">
      <c r="A5751" s="86"/>
      <c r="B5751" s="86"/>
      <c r="C5751" s="86"/>
      <c r="D5751" s="9"/>
      <c r="E5751" s="9"/>
      <c r="F5751" s="9"/>
      <c r="G5751" s="9"/>
      <c r="H5751" s="9"/>
      <c r="I5751" s="9"/>
    </row>
    <row r="5752" spans="1:9" ht="12" customHeight="1" x14ac:dyDescent="0.25">
      <c r="A5752" s="9"/>
      <c r="B5752" s="9"/>
      <c r="C5752" s="9"/>
      <c r="D5752" s="90" t="s">
        <v>4689</v>
      </c>
      <c r="E5752" s="90"/>
      <c r="F5752" s="90"/>
      <c r="G5752" s="90"/>
      <c r="H5752" s="90"/>
      <c r="I5752" s="90"/>
    </row>
    <row r="5753" spans="1:9" ht="9.9499999999999993" customHeight="1" x14ac:dyDescent="0.25">
      <c r="A5753" s="86"/>
      <c r="B5753" s="86"/>
      <c r="C5753" s="86"/>
      <c r="D5753" s="86"/>
      <c r="E5753" s="9"/>
      <c r="F5753" s="9"/>
      <c r="G5753" s="9"/>
      <c r="H5753" s="9"/>
      <c r="I5753" s="9"/>
    </row>
    <row r="5754" spans="1:9" ht="30.95" customHeight="1" x14ac:dyDescent="0.25">
      <c r="A5754" s="88" t="s">
        <v>2891</v>
      </c>
      <c r="B5754" s="88"/>
      <c r="C5754" s="88"/>
      <c r="D5754" s="88"/>
      <c r="E5754" s="88"/>
      <c r="F5754" s="88"/>
      <c r="G5754" s="88"/>
      <c r="H5754" s="88"/>
      <c r="I5754" s="88"/>
    </row>
    <row r="5755" spans="1:9" ht="15" customHeight="1" x14ac:dyDescent="0.25">
      <c r="A5755" s="89"/>
      <c r="B5755" s="89"/>
      <c r="C5755" s="14" t="s">
        <v>2076</v>
      </c>
      <c r="D5755" s="14" t="s">
        <v>2079</v>
      </c>
      <c r="E5755" s="14" t="s">
        <v>2059</v>
      </c>
      <c r="F5755" s="9"/>
      <c r="G5755" s="9"/>
      <c r="H5755" s="9"/>
      <c r="I5755" s="9"/>
    </row>
    <row r="5756" spans="1:9" ht="18.95" customHeight="1" x14ac:dyDescent="0.25">
      <c r="A5756" s="15" t="s">
        <v>2080</v>
      </c>
      <c r="B5756" s="16" t="s">
        <v>2081</v>
      </c>
      <c r="C5756" s="17">
        <v>837.63</v>
      </c>
      <c r="D5756" s="17">
        <v>0.1</v>
      </c>
      <c r="E5756" s="18">
        <v>83.76</v>
      </c>
      <c r="F5756" s="9"/>
      <c r="G5756" s="9"/>
      <c r="H5756" s="9"/>
      <c r="I5756" s="9"/>
    </row>
    <row r="5757" spans="1:9" ht="15" customHeight="1" x14ac:dyDescent="0.25">
      <c r="A5757" s="19"/>
      <c r="B5757" s="20"/>
      <c r="C5757" s="21"/>
      <c r="D5757" s="21"/>
      <c r="E5757" s="22">
        <v>83.76</v>
      </c>
      <c r="F5757" s="9"/>
      <c r="G5757" s="9"/>
      <c r="H5757" s="9"/>
      <c r="I5757" s="9"/>
    </row>
    <row r="5758" spans="1:9" ht="9.9499999999999993" customHeight="1" x14ac:dyDescent="0.25">
      <c r="A5758" s="86"/>
      <c r="B5758" s="86"/>
      <c r="C5758" s="86"/>
      <c r="D5758" s="9"/>
      <c r="E5758" s="9"/>
      <c r="F5758" s="9"/>
      <c r="G5758" s="9"/>
      <c r="H5758" s="9"/>
      <c r="I5758" s="9"/>
    </row>
    <row r="5759" spans="1:9" ht="12" customHeight="1" x14ac:dyDescent="0.25">
      <c r="A5759" s="9"/>
      <c r="B5759" s="9"/>
      <c r="C5759" s="9"/>
      <c r="D5759" s="90" t="s">
        <v>4690</v>
      </c>
      <c r="E5759" s="90"/>
      <c r="F5759" s="90"/>
      <c r="G5759" s="90"/>
      <c r="H5759" s="90"/>
      <c r="I5759" s="90"/>
    </row>
    <row r="5760" spans="1:9" ht="9.9499999999999993" customHeight="1" x14ac:dyDescent="0.25">
      <c r="A5760" s="86"/>
      <c r="B5760" s="86"/>
      <c r="C5760" s="86"/>
      <c r="D5760" s="86"/>
      <c r="E5760" s="9"/>
      <c r="F5760" s="9"/>
      <c r="G5760" s="9"/>
      <c r="H5760" s="9"/>
      <c r="I5760" s="9"/>
    </row>
    <row r="5761" spans="1:9" ht="30.95" customHeight="1" x14ac:dyDescent="0.25">
      <c r="A5761" s="88" t="s">
        <v>2892</v>
      </c>
      <c r="B5761" s="88"/>
      <c r="C5761" s="88"/>
      <c r="D5761" s="88"/>
      <c r="E5761" s="88"/>
      <c r="F5761" s="88"/>
      <c r="G5761" s="88"/>
      <c r="H5761" s="88"/>
      <c r="I5761" s="88"/>
    </row>
    <row r="5762" spans="1:9" ht="15" customHeight="1" x14ac:dyDescent="0.25">
      <c r="A5762" s="89"/>
      <c r="B5762" s="89"/>
      <c r="C5762" s="14" t="s">
        <v>2076</v>
      </c>
      <c r="D5762" s="14" t="s">
        <v>2079</v>
      </c>
      <c r="E5762" s="14" t="s">
        <v>2058</v>
      </c>
      <c r="F5762" s="14" t="s">
        <v>2059</v>
      </c>
      <c r="G5762" s="9"/>
      <c r="H5762" s="9"/>
      <c r="I5762" s="9"/>
    </row>
    <row r="5763" spans="1:9" ht="27" customHeight="1" x14ac:dyDescent="0.25">
      <c r="A5763" s="15" t="s">
        <v>2083</v>
      </c>
      <c r="B5763" s="16" t="s">
        <v>2084</v>
      </c>
      <c r="C5763" s="17">
        <v>4.3</v>
      </c>
      <c r="D5763" s="17">
        <v>0.1</v>
      </c>
      <c r="E5763" s="17">
        <v>4</v>
      </c>
      <c r="F5763" s="18">
        <v>1.72</v>
      </c>
      <c r="G5763" s="9"/>
      <c r="H5763" s="9"/>
      <c r="I5763" s="9"/>
    </row>
    <row r="5764" spans="1:9" ht="15" customHeight="1" x14ac:dyDescent="0.25">
      <c r="A5764" s="19"/>
      <c r="B5764" s="20"/>
      <c r="C5764" s="21"/>
      <c r="D5764" s="21"/>
      <c r="E5764" s="21"/>
      <c r="F5764" s="22">
        <v>1.72</v>
      </c>
      <c r="G5764" s="9"/>
      <c r="H5764" s="9"/>
      <c r="I5764" s="9"/>
    </row>
    <row r="5765" spans="1:9" ht="9.9499999999999993" customHeight="1" x14ac:dyDescent="0.25">
      <c r="A5765" s="86"/>
      <c r="B5765" s="86"/>
      <c r="C5765" s="86"/>
      <c r="D5765" s="9"/>
      <c r="E5765" s="9"/>
      <c r="F5765" s="9"/>
      <c r="G5765" s="9"/>
      <c r="H5765" s="9"/>
      <c r="I5765" s="9"/>
    </row>
    <row r="5766" spans="1:9" ht="12" customHeight="1" x14ac:dyDescent="0.25">
      <c r="A5766" s="9"/>
      <c r="B5766" s="9"/>
      <c r="C5766" s="9"/>
      <c r="D5766" s="90" t="s">
        <v>4313</v>
      </c>
      <c r="E5766" s="90"/>
      <c r="F5766" s="90"/>
      <c r="G5766" s="90"/>
      <c r="H5766" s="90"/>
      <c r="I5766" s="90"/>
    </row>
    <row r="5767" spans="1:9" ht="9.9499999999999993" customHeight="1" x14ac:dyDescent="0.25">
      <c r="A5767" s="86"/>
      <c r="B5767" s="86"/>
      <c r="C5767" s="86"/>
      <c r="D5767" s="86"/>
      <c r="E5767" s="9"/>
      <c r="F5767" s="9"/>
      <c r="G5767" s="9"/>
      <c r="H5767" s="9"/>
      <c r="I5767" s="9"/>
    </row>
    <row r="5768" spans="1:9" ht="42.95" customHeight="1" x14ac:dyDescent="0.25">
      <c r="A5768" s="88" t="s">
        <v>2893</v>
      </c>
      <c r="B5768" s="88"/>
      <c r="C5768" s="88"/>
      <c r="D5768" s="88"/>
      <c r="E5768" s="88"/>
      <c r="F5768" s="88"/>
      <c r="G5768" s="88"/>
      <c r="H5768" s="88"/>
      <c r="I5768" s="88"/>
    </row>
    <row r="5769" spans="1:9" ht="15" customHeight="1" x14ac:dyDescent="0.25">
      <c r="A5769" s="89"/>
      <c r="B5769" s="89"/>
      <c r="C5769" s="14" t="s">
        <v>2076</v>
      </c>
      <c r="D5769" s="14" t="s">
        <v>2056</v>
      </c>
      <c r="E5769" s="14" t="s">
        <v>2058</v>
      </c>
      <c r="F5769" s="14" t="s">
        <v>2086</v>
      </c>
      <c r="G5769" s="14" t="s">
        <v>2059</v>
      </c>
      <c r="H5769" s="9"/>
      <c r="I5769" s="9"/>
    </row>
    <row r="5770" spans="1:9" ht="18.95" customHeight="1" x14ac:dyDescent="0.25">
      <c r="A5770" s="15" t="s">
        <v>2087</v>
      </c>
      <c r="B5770" s="16" t="s">
        <v>2088</v>
      </c>
      <c r="C5770" s="17">
        <v>4653.58</v>
      </c>
      <c r="D5770" s="17">
        <v>0.1</v>
      </c>
      <c r="E5770" s="17">
        <v>1</v>
      </c>
      <c r="F5770" s="17">
        <v>1.5</v>
      </c>
      <c r="G5770" s="18">
        <v>698.04</v>
      </c>
      <c r="H5770" s="9"/>
      <c r="I5770" s="9"/>
    </row>
    <row r="5771" spans="1:9" ht="18.95" customHeight="1" x14ac:dyDescent="0.25">
      <c r="A5771" s="15" t="s">
        <v>2089</v>
      </c>
      <c r="B5771" s="16" t="s">
        <v>2088</v>
      </c>
      <c r="C5771" s="17">
        <v>837.63</v>
      </c>
      <c r="D5771" s="17">
        <v>0.1</v>
      </c>
      <c r="E5771" s="17">
        <v>1</v>
      </c>
      <c r="F5771" s="17">
        <v>1.5</v>
      </c>
      <c r="G5771" s="18">
        <v>125.64</v>
      </c>
      <c r="H5771" s="9"/>
      <c r="I5771" s="9"/>
    </row>
    <row r="5772" spans="1:9" ht="27" customHeight="1" x14ac:dyDescent="0.25">
      <c r="A5772" s="15" t="s">
        <v>2090</v>
      </c>
      <c r="B5772" s="16" t="s">
        <v>2088</v>
      </c>
      <c r="C5772" s="17">
        <v>4.5999999999999996</v>
      </c>
      <c r="D5772" s="17">
        <v>0.1</v>
      </c>
      <c r="E5772" s="17">
        <v>4</v>
      </c>
      <c r="F5772" s="17">
        <v>1.5</v>
      </c>
      <c r="G5772" s="18">
        <v>2.76</v>
      </c>
      <c r="H5772" s="9"/>
      <c r="I5772" s="9"/>
    </row>
    <row r="5773" spans="1:9" ht="15" customHeight="1" x14ac:dyDescent="0.25">
      <c r="A5773" s="19"/>
      <c r="B5773" s="20"/>
      <c r="C5773" s="21"/>
      <c r="D5773" s="21"/>
      <c r="E5773" s="21"/>
      <c r="F5773" s="21"/>
      <c r="G5773" s="22">
        <v>826.44</v>
      </c>
      <c r="H5773" s="9"/>
      <c r="I5773" s="9"/>
    </row>
    <row r="5774" spans="1:9" ht="9.9499999999999993" customHeight="1" x14ac:dyDescent="0.25">
      <c r="A5774" s="86"/>
      <c r="B5774" s="86"/>
      <c r="C5774" s="86"/>
      <c r="D5774" s="9"/>
      <c r="E5774" s="9"/>
      <c r="F5774" s="9"/>
      <c r="G5774" s="9"/>
      <c r="H5774" s="9"/>
      <c r="I5774" s="9"/>
    </row>
    <row r="5775" spans="1:9" ht="12" customHeight="1" x14ac:dyDescent="0.25">
      <c r="A5775" s="9"/>
      <c r="B5775" s="9"/>
      <c r="C5775" s="9"/>
      <c r="D5775" s="90" t="s">
        <v>4691</v>
      </c>
      <c r="E5775" s="90"/>
      <c r="F5775" s="90"/>
      <c r="G5775" s="90"/>
      <c r="H5775" s="90"/>
      <c r="I5775" s="90"/>
    </row>
    <row r="5776" spans="1:9" ht="9.9499999999999993" customHeight="1" x14ac:dyDescent="0.25">
      <c r="A5776" s="86"/>
      <c r="B5776" s="86"/>
      <c r="C5776" s="86"/>
      <c r="D5776" s="86"/>
      <c r="E5776" s="9"/>
      <c r="F5776" s="9"/>
      <c r="G5776" s="9"/>
      <c r="H5776" s="9"/>
      <c r="I5776" s="9"/>
    </row>
    <row r="5777" spans="1:9" ht="30.95" customHeight="1" x14ac:dyDescent="0.25">
      <c r="A5777" s="88" t="s">
        <v>2894</v>
      </c>
      <c r="B5777" s="88"/>
      <c r="C5777" s="88"/>
      <c r="D5777" s="88"/>
      <c r="E5777" s="88"/>
      <c r="F5777" s="88"/>
      <c r="G5777" s="88"/>
      <c r="H5777" s="88"/>
      <c r="I5777" s="88"/>
    </row>
    <row r="5778" spans="1:9" ht="15" customHeight="1" x14ac:dyDescent="0.25">
      <c r="A5778" s="89"/>
      <c r="B5778" s="89"/>
      <c r="C5778" s="14" t="s">
        <v>2076</v>
      </c>
      <c r="D5778" s="14" t="s">
        <v>2056</v>
      </c>
      <c r="E5778" s="14" t="s">
        <v>2058</v>
      </c>
      <c r="F5778" s="14" t="s">
        <v>2092</v>
      </c>
      <c r="G5778" s="14" t="s">
        <v>2086</v>
      </c>
      <c r="H5778" s="14" t="s">
        <v>2059</v>
      </c>
      <c r="I5778" s="9"/>
    </row>
    <row r="5779" spans="1:9" ht="18.95" customHeight="1" x14ac:dyDescent="0.25">
      <c r="A5779" s="15" t="s">
        <v>2087</v>
      </c>
      <c r="B5779" s="16" t="s">
        <v>2186</v>
      </c>
      <c r="C5779" s="17">
        <v>4653.58</v>
      </c>
      <c r="D5779" s="17">
        <v>0.1</v>
      </c>
      <c r="E5779" s="17">
        <v>1</v>
      </c>
      <c r="F5779" s="17">
        <v>30</v>
      </c>
      <c r="G5779" s="17">
        <v>1.5</v>
      </c>
      <c r="H5779" s="18">
        <v>20941.11</v>
      </c>
      <c r="I5779" s="9"/>
    </row>
    <row r="5780" spans="1:9" ht="18.95" customHeight="1" x14ac:dyDescent="0.25">
      <c r="A5780" s="15" t="s">
        <v>2089</v>
      </c>
      <c r="B5780" s="16" t="s">
        <v>2186</v>
      </c>
      <c r="C5780" s="17">
        <v>837.63</v>
      </c>
      <c r="D5780" s="17">
        <v>0.05</v>
      </c>
      <c r="E5780" s="17">
        <v>1</v>
      </c>
      <c r="F5780" s="17">
        <v>30</v>
      </c>
      <c r="G5780" s="17">
        <v>1.5</v>
      </c>
      <c r="H5780" s="18">
        <v>1884.67</v>
      </c>
      <c r="I5780" s="9"/>
    </row>
    <row r="5781" spans="1:9" ht="27" customHeight="1" x14ac:dyDescent="0.25">
      <c r="A5781" s="15" t="s">
        <v>2090</v>
      </c>
      <c r="B5781" s="16" t="s">
        <v>2186</v>
      </c>
      <c r="C5781" s="17">
        <v>4.5999999999999996</v>
      </c>
      <c r="D5781" s="17">
        <v>0.1</v>
      </c>
      <c r="E5781" s="17">
        <v>4</v>
      </c>
      <c r="F5781" s="17">
        <v>30</v>
      </c>
      <c r="G5781" s="17">
        <v>1.5</v>
      </c>
      <c r="H5781" s="18">
        <v>82.8</v>
      </c>
      <c r="I5781" s="9"/>
    </row>
    <row r="5782" spans="1:9" ht="15" customHeight="1" x14ac:dyDescent="0.25">
      <c r="A5782" s="19"/>
      <c r="B5782" s="20"/>
      <c r="C5782" s="21"/>
      <c r="D5782" s="21"/>
      <c r="E5782" s="21"/>
      <c r="F5782" s="21"/>
      <c r="G5782" s="21"/>
      <c r="H5782" s="22">
        <v>22908.58</v>
      </c>
      <c r="I5782" s="9"/>
    </row>
    <row r="5783" spans="1:9" ht="9.9499999999999993" customHeight="1" x14ac:dyDescent="0.25">
      <c r="A5783" s="86"/>
      <c r="B5783" s="86"/>
      <c r="C5783" s="86"/>
      <c r="D5783" s="9"/>
      <c r="E5783" s="9"/>
      <c r="F5783" s="9"/>
      <c r="G5783" s="9"/>
      <c r="H5783" s="9"/>
      <c r="I5783" s="9"/>
    </row>
    <row r="5784" spans="1:9" ht="12" customHeight="1" x14ac:dyDescent="0.25">
      <c r="A5784" s="9"/>
      <c r="B5784" s="9"/>
      <c r="C5784" s="9"/>
      <c r="D5784" s="90" t="s">
        <v>4692</v>
      </c>
      <c r="E5784" s="90"/>
      <c r="F5784" s="90"/>
      <c r="G5784" s="90"/>
      <c r="H5784" s="90"/>
      <c r="I5784" s="90"/>
    </row>
    <row r="5785" spans="1:9" ht="9.9499999999999993" customHeight="1" x14ac:dyDescent="0.25">
      <c r="A5785" s="86"/>
      <c r="B5785" s="86"/>
      <c r="C5785" s="86"/>
      <c r="D5785" s="86"/>
      <c r="E5785" s="9"/>
      <c r="F5785" s="9"/>
      <c r="G5785" s="9"/>
      <c r="H5785" s="9"/>
      <c r="I5785" s="9"/>
    </row>
    <row r="5786" spans="1:9" ht="42.95" customHeight="1" x14ac:dyDescent="0.25">
      <c r="A5786" s="88" t="s">
        <v>2895</v>
      </c>
      <c r="B5786" s="88"/>
      <c r="C5786" s="88"/>
      <c r="D5786" s="88"/>
      <c r="E5786" s="88"/>
      <c r="F5786" s="88"/>
      <c r="G5786" s="88"/>
      <c r="H5786" s="88"/>
      <c r="I5786" s="88"/>
    </row>
    <row r="5787" spans="1:9" ht="15" customHeight="1" x14ac:dyDescent="0.25">
      <c r="A5787" s="89"/>
      <c r="B5787" s="89"/>
      <c r="C5787" s="14" t="s">
        <v>2076</v>
      </c>
      <c r="D5787" s="14" t="s">
        <v>2056</v>
      </c>
      <c r="E5787" s="14" t="s">
        <v>2058</v>
      </c>
      <c r="F5787" s="14" t="s">
        <v>2092</v>
      </c>
      <c r="G5787" s="14" t="s">
        <v>2086</v>
      </c>
      <c r="H5787" s="14" t="s">
        <v>2059</v>
      </c>
      <c r="I5787" s="9"/>
    </row>
    <row r="5788" spans="1:9" ht="18.95" customHeight="1" x14ac:dyDescent="0.25">
      <c r="A5788" s="15" t="s">
        <v>2087</v>
      </c>
      <c r="B5788" s="16" t="s">
        <v>2186</v>
      </c>
      <c r="C5788" s="17">
        <v>4653.58</v>
      </c>
      <c r="D5788" s="17">
        <v>0.1</v>
      </c>
      <c r="E5788" s="17">
        <v>1</v>
      </c>
      <c r="F5788" s="17">
        <v>12</v>
      </c>
      <c r="G5788" s="17">
        <v>1.5</v>
      </c>
      <c r="H5788" s="18">
        <v>8376.44</v>
      </c>
      <c r="I5788" s="9"/>
    </row>
    <row r="5789" spans="1:9" ht="18.95" customHeight="1" x14ac:dyDescent="0.25">
      <c r="A5789" s="15" t="s">
        <v>2089</v>
      </c>
      <c r="B5789" s="16" t="s">
        <v>2186</v>
      </c>
      <c r="C5789" s="17">
        <v>837.63</v>
      </c>
      <c r="D5789" s="17">
        <v>0.1</v>
      </c>
      <c r="E5789" s="17">
        <v>1</v>
      </c>
      <c r="F5789" s="17">
        <v>12</v>
      </c>
      <c r="G5789" s="17">
        <v>1.5</v>
      </c>
      <c r="H5789" s="18">
        <v>1507.73</v>
      </c>
      <c r="I5789" s="9"/>
    </row>
    <row r="5790" spans="1:9" ht="27" customHeight="1" x14ac:dyDescent="0.25">
      <c r="A5790" s="15" t="s">
        <v>2090</v>
      </c>
      <c r="B5790" s="16" t="s">
        <v>2186</v>
      </c>
      <c r="C5790" s="17">
        <v>4.5999999999999996</v>
      </c>
      <c r="D5790" s="17">
        <v>0.1</v>
      </c>
      <c r="E5790" s="17">
        <v>4</v>
      </c>
      <c r="F5790" s="17">
        <v>12</v>
      </c>
      <c r="G5790" s="17">
        <v>1.5</v>
      </c>
      <c r="H5790" s="18">
        <v>33.119999999999997</v>
      </c>
      <c r="I5790" s="9"/>
    </row>
    <row r="5791" spans="1:9" ht="15" customHeight="1" x14ac:dyDescent="0.25">
      <c r="A5791" s="19"/>
      <c r="B5791" s="20"/>
      <c r="C5791" s="21"/>
      <c r="D5791" s="21"/>
      <c r="E5791" s="21"/>
      <c r="F5791" s="21"/>
      <c r="G5791" s="21"/>
      <c r="H5791" s="22">
        <v>9917.2900000000009</v>
      </c>
      <c r="I5791" s="9"/>
    </row>
    <row r="5792" spans="1:9" ht="9.9499999999999993" customHeight="1" x14ac:dyDescent="0.25">
      <c r="A5792" s="86"/>
      <c r="B5792" s="86"/>
      <c r="C5792" s="86"/>
      <c r="D5792" s="9"/>
      <c r="E5792" s="9"/>
      <c r="F5792" s="9"/>
      <c r="G5792" s="9"/>
      <c r="H5792" s="9"/>
      <c r="I5792" s="9"/>
    </row>
    <row r="5793" spans="1:9" ht="12" customHeight="1" x14ac:dyDescent="0.25">
      <c r="A5793" s="9"/>
      <c r="B5793" s="9"/>
      <c r="C5793" s="9"/>
      <c r="D5793" s="90" t="s">
        <v>4693</v>
      </c>
      <c r="E5793" s="90"/>
      <c r="F5793" s="90"/>
      <c r="G5793" s="90"/>
      <c r="H5793" s="90"/>
      <c r="I5793" s="90"/>
    </row>
    <row r="5794" spans="1:9" ht="9.9499999999999993" customHeight="1" x14ac:dyDescent="0.25">
      <c r="A5794" s="86"/>
      <c r="B5794" s="86"/>
      <c r="C5794" s="86"/>
      <c r="D5794" s="86"/>
      <c r="E5794" s="9"/>
      <c r="F5794" s="9"/>
      <c r="G5794" s="9"/>
      <c r="H5794" s="9"/>
      <c r="I5794" s="9"/>
    </row>
    <row r="5795" spans="1:9" ht="20.100000000000001" customHeight="1" x14ac:dyDescent="0.25">
      <c r="A5795" s="88" t="s">
        <v>2896</v>
      </c>
      <c r="B5795" s="88"/>
      <c r="C5795" s="88"/>
      <c r="D5795" s="88"/>
      <c r="E5795" s="88"/>
      <c r="F5795" s="88"/>
      <c r="G5795" s="88"/>
      <c r="H5795" s="88"/>
      <c r="I5795" s="88"/>
    </row>
    <row r="5796" spans="1:9" ht="15" customHeight="1" x14ac:dyDescent="0.25">
      <c r="A5796" s="89"/>
      <c r="B5796" s="89"/>
      <c r="C5796" s="14" t="s">
        <v>2076</v>
      </c>
      <c r="D5796" s="14" t="s">
        <v>2056</v>
      </c>
      <c r="E5796" s="14" t="s">
        <v>2086</v>
      </c>
      <c r="F5796" s="14" t="s">
        <v>2059</v>
      </c>
      <c r="G5796" s="9"/>
      <c r="H5796" s="9"/>
      <c r="I5796" s="9"/>
    </row>
    <row r="5797" spans="1:9" ht="18.95" customHeight="1" x14ac:dyDescent="0.25">
      <c r="A5797" s="15" t="s">
        <v>2096</v>
      </c>
      <c r="B5797" s="16" t="s">
        <v>2097</v>
      </c>
      <c r="C5797" s="17">
        <v>4653.58</v>
      </c>
      <c r="D5797" s="17">
        <v>0.1</v>
      </c>
      <c r="E5797" s="17">
        <v>1.5</v>
      </c>
      <c r="F5797" s="18">
        <v>698.04</v>
      </c>
      <c r="G5797" s="9"/>
      <c r="H5797" s="9"/>
      <c r="I5797" s="9"/>
    </row>
    <row r="5798" spans="1:9" ht="15" customHeight="1" x14ac:dyDescent="0.25">
      <c r="A5798" s="19"/>
      <c r="B5798" s="20"/>
      <c r="C5798" s="21"/>
      <c r="D5798" s="21"/>
      <c r="E5798" s="21"/>
      <c r="F5798" s="22">
        <v>698.04</v>
      </c>
      <c r="G5798" s="9"/>
      <c r="H5798" s="9"/>
      <c r="I5798" s="9"/>
    </row>
    <row r="5799" spans="1:9" ht="9.9499999999999993" customHeight="1" x14ac:dyDescent="0.25">
      <c r="A5799" s="86"/>
      <c r="B5799" s="86"/>
      <c r="C5799" s="86"/>
      <c r="D5799" s="9"/>
      <c r="E5799" s="9"/>
      <c r="F5799" s="9"/>
      <c r="G5799" s="9"/>
      <c r="H5799" s="9"/>
      <c r="I5799" s="9"/>
    </row>
    <row r="5800" spans="1:9" ht="12" customHeight="1" x14ac:dyDescent="0.25">
      <c r="A5800" s="9"/>
      <c r="B5800" s="9"/>
      <c r="C5800" s="9"/>
      <c r="D5800" s="90" t="s">
        <v>4694</v>
      </c>
      <c r="E5800" s="90"/>
      <c r="F5800" s="90"/>
      <c r="G5800" s="90"/>
      <c r="H5800" s="90"/>
      <c r="I5800" s="90"/>
    </row>
    <row r="5801" spans="1:9" ht="9.9499999999999993" customHeight="1" x14ac:dyDescent="0.25">
      <c r="A5801" s="86"/>
      <c r="B5801" s="86"/>
      <c r="C5801" s="86"/>
      <c r="D5801" s="86"/>
      <c r="E5801" s="9"/>
      <c r="F5801" s="9"/>
      <c r="G5801" s="9"/>
      <c r="H5801" s="9"/>
      <c r="I5801" s="9"/>
    </row>
    <row r="5802" spans="1:9" ht="30.95" customHeight="1" x14ac:dyDescent="0.25">
      <c r="A5802" s="88" t="s">
        <v>2897</v>
      </c>
      <c r="B5802" s="88"/>
      <c r="C5802" s="88"/>
      <c r="D5802" s="88"/>
      <c r="E5802" s="88"/>
      <c r="F5802" s="88"/>
      <c r="G5802" s="88"/>
      <c r="H5802" s="88"/>
      <c r="I5802" s="88"/>
    </row>
    <row r="5803" spans="1:9" ht="15" customHeight="1" x14ac:dyDescent="0.25">
      <c r="A5803" s="89"/>
      <c r="B5803" s="89"/>
      <c r="C5803" s="14" t="s">
        <v>2076</v>
      </c>
      <c r="D5803" s="14" t="s">
        <v>2079</v>
      </c>
      <c r="E5803" s="14" t="s">
        <v>2092</v>
      </c>
      <c r="F5803" s="14" t="s">
        <v>2086</v>
      </c>
      <c r="G5803" s="14" t="s">
        <v>2059</v>
      </c>
      <c r="H5803" s="9"/>
      <c r="I5803" s="9"/>
    </row>
    <row r="5804" spans="1:9" ht="27" customHeight="1" x14ac:dyDescent="0.25">
      <c r="A5804" s="15" t="s">
        <v>2099</v>
      </c>
      <c r="B5804" s="16" t="s">
        <v>2100</v>
      </c>
      <c r="C5804" s="17">
        <v>837.63</v>
      </c>
      <c r="D5804" s="17">
        <v>0.1</v>
      </c>
      <c r="E5804" s="17">
        <v>29.7</v>
      </c>
      <c r="F5804" s="17">
        <v>1.5</v>
      </c>
      <c r="G5804" s="18">
        <v>3731.64</v>
      </c>
      <c r="H5804" s="9"/>
      <c r="I5804" s="9"/>
    </row>
    <row r="5805" spans="1:9" ht="15" customHeight="1" x14ac:dyDescent="0.25">
      <c r="A5805" s="19"/>
      <c r="B5805" s="20"/>
      <c r="C5805" s="21"/>
      <c r="D5805" s="21"/>
      <c r="E5805" s="21"/>
      <c r="F5805" s="21"/>
      <c r="G5805" s="22">
        <v>3731.64</v>
      </c>
      <c r="H5805" s="9"/>
      <c r="I5805" s="9"/>
    </row>
    <row r="5806" spans="1:9" ht="9.9499999999999993" customHeight="1" x14ac:dyDescent="0.25">
      <c r="A5806" s="86"/>
      <c r="B5806" s="86"/>
      <c r="C5806" s="86"/>
      <c r="D5806" s="9"/>
      <c r="E5806" s="9"/>
      <c r="F5806" s="9"/>
      <c r="G5806" s="9"/>
      <c r="H5806" s="9"/>
      <c r="I5806" s="9"/>
    </row>
    <row r="5807" spans="1:9" ht="12" customHeight="1" x14ac:dyDescent="0.25">
      <c r="A5807" s="9"/>
      <c r="B5807" s="9"/>
      <c r="C5807" s="9"/>
      <c r="D5807" s="90" t="s">
        <v>4695</v>
      </c>
      <c r="E5807" s="90"/>
      <c r="F5807" s="90"/>
      <c r="G5807" s="90"/>
      <c r="H5807" s="90"/>
      <c r="I5807" s="90"/>
    </row>
    <row r="5808" spans="1:9" ht="9.9499999999999993" customHeight="1" x14ac:dyDescent="0.25">
      <c r="A5808" s="86"/>
      <c r="B5808" s="86"/>
      <c r="C5808" s="86"/>
      <c r="D5808" s="86"/>
      <c r="E5808" s="9"/>
      <c r="F5808" s="9"/>
      <c r="G5808" s="9"/>
      <c r="H5808" s="9"/>
      <c r="I5808" s="9"/>
    </row>
    <row r="5809" spans="1:9" ht="30.95" customHeight="1" x14ac:dyDescent="0.25">
      <c r="A5809" s="88" t="s">
        <v>2898</v>
      </c>
      <c r="B5809" s="88"/>
      <c r="C5809" s="88"/>
      <c r="D5809" s="88"/>
      <c r="E5809" s="88"/>
      <c r="F5809" s="88"/>
      <c r="G5809" s="88"/>
      <c r="H5809" s="88"/>
      <c r="I5809" s="88"/>
    </row>
    <row r="5810" spans="1:9" ht="15" customHeight="1" x14ac:dyDescent="0.25">
      <c r="A5810" s="89"/>
      <c r="B5810" s="89"/>
      <c r="C5810" s="14" t="s">
        <v>2076</v>
      </c>
      <c r="D5810" s="14" t="s">
        <v>2079</v>
      </c>
      <c r="E5810" s="14" t="s">
        <v>2059</v>
      </c>
      <c r="F5810" s="9"/>
      <c r="G5810" s="9"/>
      <c r="H5810" s="9"/>
      <c r="I5810" s="9"/>
    </row>
    <row r="5811" spans="1:9" ht="18.95" customHeight="1" x14ac:dyDescent="0.25">
      <c r="A5811" s="15" t="s">
        <v>2080</v>
      </c>
      <c r="B5811" s="16" t="s">
        <v>2081</v>
      </c>
      <c r="C5811" s="17">
        <v>837.63</v>
      </c>
      <c r="D5811" s="17">
        <v>0.1</v>
      </c>
      <c r="E5811" s="18">
        <v>83.76</v>
      </c>
      <c r="F5811" s="9"/>
      <c r="G5811" s="9"/>
      <c r="H5811" s="9"/>
      <c r="I5811" s="9"/>
    </row>
    <row r="5812" spans="1:9" ht="15" customHeight="1" x14ac:dyDescent="0.25">
      <c r="A5812" s="19"/>
      <c r="B5812" s="20"/>
      <c r="C5812" s="21"/>
      <c r="D5812" s="21"/>
      <c r="E5812" s="22">
        <v>83.76</v>
      </c>
      <c r="F5812" s="9"/>
      <c r="G5812" s="9"/>
      <c r="H5812" s="9"/>
      <c r="I5812" s="9"/>
    </row>
    <row r="5813" spans="1:9" ht="9.9499999999999993" customHeight="1" x14ac:dyDescent="0.25">
      <c r="A5813" s="86"/>
      <c r="B5813" s="86"/>
      <c r="C5813" s="86"/>
      <c r="D5813" s="9"/>
      <c r="E5813" s="9"/>
      <c r="F5813" s="9"/>
      <c r="G5813" s="9"/>
      <c r="H5813" s="9"/>
      <c r="I5813" s="9"/>
    </row>
    <row r="5814" spans="1:9" ht="12" customHeight="1" x14ac:dyDescent="0.25">
      <c r="A5814" s="9"/>
      <c r="B5814" s="9"/>
      <c r="C5814" s="9"/>
      <c r="D5814" s="90" t="s">
        <v>4690</v>
      </c>
      <c r="E5814" s="90"/>
      <c r="F5814" s="90"/>
      <c r="G5814" s="90"/>
      <c r="H5814" s="90"/>
      <c r="I5814" s="90"/>
    </row>
    <row r="5815" spans="1:9" ht="9.9499999999999993" customHeight="1" x14ac:dyDescent="0.25">
      <c r="A5815" s="86"/>
      <c r="B5815" s="86"/>
      <c r="C5815" s="86"/>
      <c r="D5815" s="86"/>
      <c r="E5815" s="9"/>
      <c r="F5815" s="9"/>
      <c r="G5815" s="9"/>
      <c r="H5815" s="9"/>
      <c r="I5815" s="9"/>
    </row>
    <row r="5816" spans="1:9" ht="30.95" customHeight="1" x14ac:dyDescent="0.25">
      <c r="A5816" s="88" t="s">
        <v>2899</v>
      </c>
      <c r="B5816" s="88"/>
      <c r="C5816" s="88"/>
      <c r="D5816" s="88"/>
      <c r="E5816" s="88"/>
      <c r="F5816" s="88"/>
      <c r="G5816" s="88"/>
      <c r="H5816" s="88"/>
      <c r="I5816" s="88"/>
    </row>
    <row r="5817" spans="1:9" ht="15" customHeight="1" x14ac:dyDescent="0.25">
      <c r="A5817" s="89"/>
      <c r="B5817" s="89"/>
      <c r="C5817" s="14" t="s">
        <v>2076</v>
      </c>
      <c r="D5817" s="14" t="s">
        <v>2059</v>
      </c>
      <c r="E5817" s="9"/>
      <c r="F5817" s="9"/>
      <c r="G5817" s="9"/>
      <c r="H5817" s="9"/>
      <c r="I5817" s="9"/>
    </row>
    <row r="5818" spans="1:9" ht="18.95" customHeight="1" x14ac:dyDescent="0.25">
      <c r="A5818" s="15" t="s">
        <v>2170</v>
      </c>
      <c r="B5818" s="16" t="s">
        <v>2076</v>
      </c>
      <c r="C5818" s="17">
        <v>837.63</v>
      </c>
      <c r="D5818" s="18">
        <v>837.63</v>
      </c>
      <c r="E5818" s="9"/>
      <c r="F5818" s="9"/>
      <c r="G5818" s="9"/>
      <c r="H5818" s="9"/>
      <c r="I5818" s="9"/>
    </row>
    <row r="5819" spans="1:9" ht="15" customHeight="1" x14ac:dyDescent="0.25">
      <c r="A5819" s="19"/>
      <c r="B5819" s="20"/>
      <c r="C5819" s="21"/>
      <c r="D5819" s="22">
        <v>837.63</v>
      </c>
      <c r="E5819" s="9"/>
      <c r="F5819" s="9"/>
      <c r="G5819" s="9"/>
      <c r="H5819" s="9"/>
      <c r="I5819" s="9"/>
    </row>
    <row r="5820" spans="1:9" ht="9.9499999999999993" customHeight="1" x14ac:dyDescent="0.25">
      <c r="A5820" s="86"/>
      <c r="B5820" s="86"/>
      <c r="C5820" s="86"/>
      <c r="D5820" s="9"/>
      <c r="E5820" s="9"/>
      <c r="F5820" s="9"/>
      <c r="G5820" s="9"/>
      <c r="H5820" s="9"/>
      <c r="I5820" s="9"/>
    </row>
    <row r="5821" spans="1:9" ht="12" customHeight="1" x14ac:dyDescent="0.25">
      <c r="A5821" s="9"/>
      <c r="B5821" s="9"/>
      <c r="C5821" s="9"/>
      <c r="D5821" s="90" t="s">
        <v>4696</v>
      </c>
      <c r="E5821" s="90"/>
      <c r="F5821" s="90"/>
      <c r="G5821" s="90"/>
      <c r="H5821" s="90"/>
      <c r="I5821" s="90"/>
    </row>
    <row r="5822" spans="1:9" ht="9.9499999999999993" customHeight="1" x14ac:dyDescent="0.25">
      <c r="A5822" s="86"/>
      <c r="B5822" s="86"/>
      <c r="C5822" s="86"/>
      <c r="D5822" s="86"/>
      <c r="E5822" s="9"/>
      <c r="F5822" s="9"/>
      <c r="G5822" s="9"/>
      <c r="H5822" s="9"/>
      <c r="I5822" s="9"/>
    </row>
    <row r="5823" spans="1:9" ht="42.95" customHeight="1" x14ac:dyDescent="0.25">
      <c r="A5823" s="88" t="s">
        <v>2900</v>
      </c>
      <c r="B5823" s="88"/>
      <c r="C5823" s="88"/>
      <c r="D5823" s="88"/>
      <c r="E5823" s="88"/>
      <c r="F5823" s="88"/>
      <c r="G5823" s="88"/>
      <c r="H5823" s="88"/>
      <c r="I5823" s="88"/>
    </row>
    <row r="5824" spans="1:9" ht="15" customHeight="1" x14ac:dyDescent="0.25">
      <c r="A5824" s="89"/>
      <c r="B5824" s="89"/>
      <c r="C5824" s="14" t="s">
        <v>2069</v>
      </c>
      <c r="D5824" s="14" t="s">
        <v>2058</v>
      </c>
      <c r="E5824" s="14" t="s">
        <v>2059</v>
      </c>
      <c r="F5824" s="9"/>
      <c r="G5824" s="9"/>
      <c r="H5824" s="9"/>
      <c r="I5824" s="9"/>
    </row>
    <row r="5825" spans="1:9" ht="12.95" customHeight="1" x14ac:dyDescent="0.25">
      <c r="A5825" s="15"/>
      <c r="B5825" s="16" t="s">
        <v>2104</v>
      </c>
      <c r="C5825" s="17">
        <v>642.92999999999995</v>
      </c>
      <c r="D5825" s="17">
        <v>1</v>
      </c>
      <c r="E5825" s="18">
        <v>642.92999999999995</v>
      </c>
      <c r="F5825" s="9"/>
      <c r="G5825" s="9"/>
      <c r="H5825" s="9"/>
      <c r="I5825" s="9"/>
    </row>
    <row r="5826" spans="1:9" ht="15" customHeight="1" x14ac:dyDescent="0.25">
      <c r="A5826" s="19"/>
      <c r="B5826" s="20"/>
      <c r="C5826" s="21"/>
      <c r="D5826" s="21"/>
      <c r="E5826" s="22">
        <v>642.92999999999995</v>
      </c>
      <c r="F5826" s="9"/>
      <c r="G5826" s="9"/>
      <c r="H5826" s="9"/>
      <c r="I5826" s="9"/>
    </row>
    <row r="5827" spans="1:9" ht="9.9499999999999993" customHeight="1" x14ac:dyDescent="0.25">
      <c r="A5827" s="86"/>
      <c r="B5827" s="86"/>
      <c r="C5827" s="86"/>
      <c r="D5827" s="9"/>
      <c r="E5827" s="9"/>
      <c r="F5827" s="9"/>
      <c r="G5827" s="9"/>
      <c r="H5827" s="9"/>
      <c r="I5827" s="9"/>
    </row>
    <row r="5828" spans="1:9" ht="12" customHeight="1" x14ac:dyDescent="0.25">
      <c r="A5828" s="9"/>
      <c r="B5828" s="9"/>
      <c r="C5828" s="9"/>
      <c r="D5828" s="90" t="s">
        <v>4697</v>
      </c>
      <c r="E5828" s="90"/>
      <c r="F5828" s="90"/>
      <c r="G5828" s="90"/>
      <c r="H5828" s="90"/>
      <c r="I5828" s="90"/>
    </row>
    <row r="5829" spans="1:9" ht="9.9499999999999993" customHeight="1" x14ac:dyDescent="0.25">
      <c r="A5829" s="86"/>
      <c r="B5829" s="86"/>
      <c r="C5829" s="86"/>
      <c r="D5829" s="86"/>
      <c r="E5829" s="9"/>
      <c r="F5829" s="9"/>
      <c r="G5829" s="9"/>
      <c r="H5829" s="9"/>
      <c r="I5829" s="9"/>
    </row>
    <row r="5830" spans="1:9" ht="30.95" customHeight="1" x14ac:dyDescent="0.25">
      <c r="A5830" s="88" t="s">
        <v>2901</v>
      </c>
      <c r="B5830" s="88"/>
      <c r="C5830" s="88"/>
      <c r="D5830" s="88"/>
      <c r="E5830" s="88"/>
      <c r="F5830" s="88"/>
      <c r="G5830" s="88"/>
      <c r="H5830" s="88"/>
      <c r="I5830" s="88"/>
    </row>
    <row r="5831" spans="1:9" ht="15" customHeight="1" x14ac:dyDescent="0.25">
      <c r="A5831" s="89"/>
      <c r="B5831" s="89"/>
      <c r="C5831" s="14" t="s">
        <v>2069</v>
      </c>
      <c r="D5831" s="14" t="s">
        <v>2058</v>
      </c>
      <c r="E5831" s="14" t="s">
        <v>2059</v>
      </c>
      <c r="F5831" s="9"/>
      <c r="G5831" s="9"/>
      <c r="H5831" s="9"/>
      <c r="I5831" s="9"/>
    </row>
    <row r="5832" spans="1:9" ht="12.95" customHeight="1" x14ac:dyDescent="0.25">
      <c r="A5832" s="15"/>
      <c r="B5832" s="16" t="s">
        <v>2104</v>
      </c>
      <c r="C5832" s="17">
        <v>642.92999999999995</v>
      </c>
      <c r="D5832" s="17">
        <v>1</v>
      </c>
      <c r="E5832" s="18">
        <v>642.92999999999995</v>
      </c>
      <c r="F5832" s="9"/>
      <c r="G5832" s="9"/>
      <c r="H5832" s="9"/>
      <c r="I5832" s="9"/>
    </row>
    <row r="5833" spans="1:9" ht="15" customHeight="1" x14ac:dyDescent="0.25">
      <c r="A5833" s="19"/>
      <c r="B5833" s="20"/>
      <c r="C5833" s="21"/>
      <c r="D5833" s="21"/>
      <c r="E5833" s="22">
        <v>642.92999999999995</v>
      </c>
      <c r="F5833" s="9"/>
      <c r="G5833" s="9"/>
      <c r="H5833" s="9"/>
      <c r="I5833" s="9"/>
    </row>
    <row r="5834" spans="1:9" ht="9.9499999999999993" customHeight="1" x14ac:dyDescent="0.25">
      <c r="A5834" s="86"/>
      <c r="B5834" s="86"/>
      <c r="C5834" s="86"/>
      <c r="D5834" s="9"/>
      <c r="E5834" s="9"/>
      <c r="F5834" s="9"/>
      <c r="G5834" s="9"/>
      <c r="H5834" s="9"/>
      <c r="I5834" s="9"/>
    </row>
    <row r="5835" spans="1:9" ht="12" customHeight="1" x14ac:dyDescent="0.25">
      <c r="A5835" s="9"/>
      <c r="B5835" s="9"/>
      <c r="C5835" s="9"/>
      <c r="D5835" s="90" t="s">
        <v>4697</v>
      </c>
      <c r="E5835" s="90"/>
      <c r="F5835" s="90"/>
      <c r="G5835" s="90"/>
      <c r="H5835" s="90"/>
      <c r="I5835" s="90"/>
    </row>
    <row r="5836" spans="1:9" ht="9.9499999999999993" customHeight="1" x14ac:dyDescent="0.25">
      <c r="A5836" s="86"/>
      <c r="B5836" s="86"/>
      <c r="C5836" s="86"/>
      <c r="D5836" s="86"/>
      <c r="E5836" s="9"/>
      <c r="F5836" s="9"/>
      <c r="G5836" s="9"/>
      <c r="H5836" s="9"/>
      <c r="I5836" s="9"/>
    </row>
    <row r="5837" spans="1:9" ht="42.95" customHeight="1" x14ac:dyDescent="0.25">
      <c r="A5837" s="88" t="s">
        <v>2902</v>
      </c>
      <c r="B5837" s="88"/>
      <c r="C5837" s="88"/>
      <c r="D5837" s="88"/>
      <c r="E5837" s="88"/>
      <c r="F5837" s="88"/>
      <c r="G5837" s="88"/>
      <c r="H5837" s="88"/>
      <c r="I5837" s="88"/>
    </row>
    <row r="5838" spans="1:9" ht="15" customHeight="1" x14ac:dyDescent="0.25">
      <c r="A5838" s="89"/>
      <c r="B5838" s="89"/>
      <c r="C5838" s="14" t="s">
        <v>2058</v>
      </c>
      <c r="D5838" s="14" t="s">
        <v>2059</v>
      </c>
      <c r="E5838" s="9"/>
      <c r="F5838" s="9"/>
      <c r="G5838" s="9"/>
      <c r="H5838" s="9"/>
      <c r="I5838" s="9"/>
    </row>
    <row r="5839" spans="1:9" ht="12.95" customHeight="1" x14ac:dyDescent="0.25">
      <c r="A5839" s="15"/>
      <c r="B5839" s="16" t="s">
        <v>2058</v>
      </c>
      <c r="C5839" s="17">
        <v>4</v>
      </c>
      <c r="D5839" s="18">
        <v>4</v>
      </c>
      <c r="E5839" s="9"/>
      <c r="F5839" s="9"/>
      <c r="G5839" s="9"/>
      <c r="H5839" s="9"/>
      <c r="I5839" s="9"/>
    </row>
    <row r="5840" spans="1:9" ht="15" customHeight="1" x14ac:dyDescent="0.25">
      <c r="A5840" s="19"/>
      <c r="B5840" s="20"/>
      <c r="C5840" s="21"/>
      <c r="D5840" s="22">
        <v>4</v>
      </c>
      <c r="E5840" s="9"/>
      <c r="F5840" s="9"/>
      <c r="G5840" s="9"/>
      <c r="H5840" s="9"/>
      <c r="I5840" s="9"/>
    </row>
    <row r="5841" spans="1:9" ht="9.9499999999999993" customHeight="1" x14ac:dyDescent="0.25">
      <c r="A5841" s="86"/>
      <c r="B5841" s="86"/>
      <c r="C5841" s="86"/>
      <c r="D5841" s="9"/>
      <c r="E5841" s="9"/>
      <c r="F5841" s="9"/>
      <c r="G5841" s="9"/>
      <c r="H5841" s="9"/>
      <c r="I5841" s="9"/>
    </row>
    <row r="5842" spans="1:9" ht="12" customHeight="1" x14ac:dyDescent="0.25">
      <c r="A5842" s="9"/>
      <c r="B5842" s="9"/>
      <c r="C5842" s="9"/>
      <c r="D5842" s="90" t="s">
        <v>4255</v>
      </c>
      <c r="E5842" s="90"/>
      <c r="F5842" s="90"/>
      <c r="G5842" s="90"/>
      <c r="H5842" s="90"/>
      <c r="I5842" s="90"/>
    </row>
    <row r="5843" spans="1:9" ht="9.9499999999999993" customHeight="1" x14ac:dyDescent="0.25">
      <c r="A5843" s="86"/>
      <c r="B5843" s="86"/>
      <c r="C5843" s="86"/>
      <c r="D5843" s="86"/>
      <c r="E5843" s="9"/>
      <c r="F5843" s="9"/>
      <c r="G5843" s="9"/>
      <c r="H5843" s="9"/>
      <c r="I5843" s="9"/>
    </row>
    <row r="5844" spans="1:9" ht="30.95" customHeight="1" x14ac:dyDescent="0.25">
      <c r="A5844" s="88" t="s">
        <v>2903</v>
      </c>
      <c r="B5844" s="88"/>
      <c r="C5844" s="88"/>
      <c r="D5844" s="88"/>
      <c r="E5844" s="88"/>
      <c r="F5844" s="88"/>
      <c r="G5844" s="88"/>
      <c r="H5844" s="88"/>
      <c r="I5844" s="88"/>
    </row>
    <row r="5845" spans="1:9" ht="15" customHeight="1" x14ac:dyDescent="0.25">
      <c r="A5845" s="89"/>
      <c r="B5845" s="89"/>
      <c r="C5845" s="14" t="s">
        <v>2076</v>
      </c>
      <c r="D5845" s="14" t="s">
        <v>2059</v>
      </c>
      <c r="E5845" s="9"/>
      <c r="F5845" s="9"/>
      <c r="G5845" s="9"/>
      <c r="H5845" s="9"/>
      <c r="I5845" s="9"/>
    </row>
    <row r="5846" spans="1:9" ht="12.95" customHeight="1" x14ac:dyDescent="0.25">
      <c r="A5846" s="15" t="s">
        <v>2108</v>
      </c>
      <c r="B5846" s="16" t="s">
        <v>2076</v>
      </c>
      <c r="C5846" s="17">
        <v>837.63</v>
      </c>
      <c r="D5846" s="18">
        <v>837.63</v>
      </c>
      <c r="E5846" s="9"/>
      <c r="F5846" s="9"/>
      <c r="G5846" s="9"/>
      <c r="H5846" s="9"/>
      <c r="I5846" s="9"/>
    </row>
    <row r="5847" spans="1:9" ht="15" customHeight="1" x14ac:dyDescent="0.25">
      <c r="A5847" s="19"/>
      <c r="B5847" s="20"/>
      <c r="C5847" s="21"/>
      <c r="D5847" s="22">
        <v>837.63</v>
      </c>
      <c r="E5847" s="9"/>
      <c r="F5847" s="9"/>
      <c r="G5847" s="9"/>
      <c r="H5847" s="9"/>
      <c r="I5847" s="9"/>
    </row>
    <row r="5848" spans="1:9" ht="9.9499999999999993" customHeight="1" x14ac:dyDescent="0.25">
      <c r="A5848" s="86"/>
      <c r="B5848" s="86"/>
      <c r="C5848" s="86"/>
      <c r="D5848" s="9"/>
      <c r="E5848" s="9"/>
      <c r="F5848" s="9"/>
      <c r="G5848" s="9"/>
      <c r="H5848" s="9"/>
      <c r="I5848" s="9"/>
    </row>
    <row r="5849" spans="1:9" ht="12" customHeight="1" x14ac:dyDescent="0.25">
      <c r="A5849" s="9"/>
      <c r="B5849" s="9"/>
      <c r="C5849" s="9"/>
      <c r="D5849" s="90" t="s">
        <v>4696</v>
      </c>
      <c r="E5849" s="90"/>
      <c r="F5849" s="90"/>
      <c r="G5849" s="90"/>
      <c r="H5849" s="90"/>
      <c r="I5849" s="90"/>
    </row>
    <row r="5850" spans="1:9" ht="9.9499999999999993" customHeight="1" x14ac:dyDescent="0.25">
      <c r="A5850" s="86"/>
      <c r="B5850" s="86"/>
      <c r="C5850" s="86"/>
      <c r="D5850" s="86"/>
      <c r="E5850" s="9"/>
      <c r="F5850" s="9"/>
      <c r="G5850" s="9"/>
      <c r="H5850" s="9"/>
      <c r="I5850" s="9"/>
    </row>
    <row r="5851" spans="1:9" ht="42.95" customHeight="1" x14ac:dyDescent="0.25">
      <c r="A5851" s="88" t="s">
        <v>2904</v>
      </c>
      <c r="B5851" s="88"/>
      <c r="C5851" s="88"/>
      <c r="D5851" s="88"/>
      <c r="E5851" s="88"/>
      <c r="F5851" s="88"/>
      <c r="G5851" s="88"/>
      <c r="H5851" s="88"/>
      <c r="I5851" s="88"/>
    </row>
    <row r="5852" spans="1:9" ht="15" customHeight="1" x14ac:dyDescent="0.25">
      <c r="A5852" s="89"/>
      <c r="B5852" s="89"/>
      <c r="C5852" s="14" t="s">
        <v>2058</v>
      </c>
      <c r="D5852" s="14" t="s">
        <v>2059</v>
      </c>
      <c r="E5852" s="9"/>
      <c r="F5852" s="9"/>
      <c r="G5852" s="9"/>
      <c r="H5852" s="9"/>
      <c r="I5852" s="9"/>
    </row>
    <row r="5853" spans="1:9" ht="12.95" customHeight="1" x14ac:dyDescent="0.25">
      <c r="A5853" s="15"/>
      <c r="B5853" s="16" t="s">
        <v>2058</v>
      </c>
      <c r="C5853" s="17">
        <v>2</v>
      </c>
      <c r="D5853" s="18">
        <v>2</v>
      </c>
      <c r="E5853" s="9"/>
      <c r="F5853" s="9"/>
      <c r="G5853" s="9"/>
      <c r="H5853" s="9"/>
      <c r="I5853" s="9"/>
    </row>
    <row r="5854" spans="1:9" ht="15" customHeight="1" x14ac:dyDescent="0.25">
      <c r="A5854" s="19"/>
      <c r="B5854" s="20"/>
      <c r="C5854" s="21"/>
      <c r="D5854" s="22">
        <v>2</v>
      </c>
      <c r="E5854" s="9"/>
      <c r="F5854" s="9"/>
      <c r="G5854" s="9"/>
      <c r="H5854" s="9"/>
      <c r="I5854" s="9"/>
    </row>
    <row r="5855" spans="1:9" ht="9.9499999999999993" customHeight="1" x14ac:dyDescent="0.25">
      <c r="A5855" s="86"/>
      <c r="B5855" s="86"/>
      <c r="C5855" s="86"/>
      <c r="D5855" s="9"/>
      <c r="E5855" s="9"/>
      <c r="F5855" s="9"/>
      <c r="G5855" s="9"/>
      <c r="H5855" s="9"/>
      <c r="I5855" s="9"/>
    </row>
    <row r="5856" spans="1:9" ht="12" customHeight="1" x14ac:dyDescent="0.25">
      <c r="A5856" s="9"/>
      <c r="B5856" s="9"/>
      <c r="C5856" s="9"/>
      <c r="D5856" s="90" t="s">
        <v>4257</v>
      </c>
      <c r="E5856" s="90"/>
      <c r="F5856" s="90"/>
      <c r="G5856" s="90"/>
      <c r="H5856" s="90"/>
      <c r="I5856" s="90"/>
    </row>
    <row r="5857" spans="1:9" ht="9.9499999999999993" customHeight="1" x14ac:dyDescent="0.25">
      <c r="A5857" s="86"/>
      <c r="B5857" s="86"/>
      <c r="C5857" s="86"/>
      <c r="D5857" s="86"/>
      <c r="E5857" s="9"/>
      <c r="F5857" s="9"/>
      <c r="G5857" s="9"/>
      <c r="H5857" s="9"/>
      <c r="I5857" s="9"/>
    </row>
    <row r="5858" spans="1:9" ht="30.95" customHeight="1" x14ac:dyDescent="0.25">
      <c r="A5858" s="88" t="s">
        <v>2905</v>
      </c>
      <c r="B5858" s="88"/>
      <c r="C5858" s="88"/>
      <c r="D5858" s="88"/>
      <c r="E5858" s="88"/>
      <c r="F5858" s="88"/>
      <c r="G5858" s="88"/>
      <c r="H5858" s="88"/>
      <c r="I5858" s="88"/>
    </row>
    <row r="5859" spans="1:9" ht="15" customHeight="1" x14ac:dyDescent="0.25">
      <c r="A5859" s="89"/>
      <c r="B5859" s="89"/>
      <c r="C5859" s="14" t="s">
        <v>2076</v>
      </c>
      <c r="D5859" s="14" t="s">
        <v>2058</v>
      </c>
      <c r="E5859" s="14" t="s">
        <v>2059</v>
      </c>
      <c r="F5859" s="9"/>
      <c r="G5859" s="9"/>
      <c r="H5859" s="9"/>
      <c r="I5859" s="9"/>
    </row>
    <row r="5860" spans="1:9" ht="18.95" customHeight="1" x14ac:dyDescent="0.25">
      <c r="A5860" s="15" t="s">
        <v>2110</v>
      </c>
      <c r="B5860" s="16" t="s">
        <v>2111</v>
      </c>
      <c r="C5860" s="17">
        <v>0.16</v>
      </c>
      <c r="D5860" s="17">
        <v>74</v>
      </c>
      <c r="E5860" s="18">
        <v>11.84</v>
      </c>
      <c r="F5860" s="9"/>
      <c r="G5860" s="9"/>
      <c r="H5860" s="9"/>
      <c r="I5860" s="9"/>
    </row>
    <row r="5861" spans="1:9" ht="15" customHeight="1" x14ac:dyDescent="0.25">
      <c r="A5861" s="19"/>
      <c r="B5861" s="20"/>
      <c r="C5861" s="21"/>
      <c r="D5861" s="21"/>
      <c r="E5861" s="22">
        <v>11.84</v>
      </c>
      <c r="F5861" s="9"/>
      <c r="G5861" s="9"/>
      <c r="H5861" s="9"/>
      <c r="I5861" s="9"/>
    </row>
    <row r="5862" spans="1:9" ht="9.9499999999999993" customHeight="1" x14ac:dyDescent="0.25">
      <c r="A5862" s="86"/>
      <c r="B5862" s="86"/>
      <c r="C5862" s="86"/>
      <c r="D5862" s="9"/>
      <c r="E5862" s="9"/>
      <c r="F5862" s="9"/>
      <c r="G5862" s="9"/>
      <c r="H5862" s="9"/>
      <c r="I5862" s="9"/>
    </row>
    <row r="5863" spans="1:9" ht="12" customHeight="1" x14ac:dyDescent="0.25">
      <c r="A5863" s="9"/>
      <c r="B5863" s="9"/>
      <c r="C5863" s="9"/>
      <c r="D5863" s="90" t="s">
        <v>4698</v>
      </c>
      <c r="E5863" s="90"/>
      <c r="F5863" s="90"/>
      <c r="G5863" s="90"/>
      <c r="H5863" s="90"/>
      <c r="I5863" s="90"/>
    </row>
    <row r="5864" spans="1:9" ht="9.9499999999999993" customHeight="1" x14ac:dyDescent="0.25">
      <c r="A5864" s="86"/>
      <c r="B5864" s="86"/>
      <c r="C5864" s="86"/>
      <c r="D5864" s="86"/>
      <c r="E5864" s="9"/>
      <c r="F5864" s="9"/>
      <c r="G5864" s="9"/>
      <c r="H5864" s="9"/>
      <c r="I5864" s="9"/>
    </row>
    <row r="5865" spans="1:9" ht="30.95" customHeight="1" x14ac:dyDescent="0.25">
      <c r="A5865" s="88" t="s">
        <v>2906</v>
      </c>
      <c r="B5865" s="88"/>
      <c r="C5865" s="88"/>
      <c r="D5865" s="88"/>
      <c r="E5865" s="88"/>
      <c r="F5865" s="88"/>
      <c r="G5865" s="88"/>
      <c r="H5865" s="88"/>
      <c r="I5865" s="88"/>
    </row>
    <row r="5866" spans="1:9" ht="15" customHeight="1" x14ac:dyDescent="0.25">
      <c r="A5866" s="89"/>
      <c r="B5866" s="89"/>
      <c r="C5866" s="14" t="s">
        <v>2058</v>
      </c>
      <c r="D5866" s="14" t="s">
        <v>2059</v>
      </c>
      <c r="E5866" s="9"/>
      <c r="F5866" s="9"/>
      <c r="G5866" s="9"/>
      <c r="H5866" s="9"/>
      <c r="I5866" s="9"/>
    </row>
    <row r="5867" spans="1:9" ht="12.95" customHeight="1" x14ac:dyDescent="0.25">
      <c r="A5867" s="15"/>
      <c r="B5867" s="16" t="s">
        <v>2058</v>
      </c>
      <c r="C5867" s="17">
        <v>8</v>
      </c>
      <c r="D5867" s="18">
        <v>8</v>
      </c>
      <c r="E5867" s="9"/>
      <c r="F5867" s="9"/>
      <c r="G5867" s="9"/>
      <c r="H5867" s="9"/>
      <c r="I5867" s="9"/>
    </row>
    <row r="5868" spans="1:9" ht="15" customHeight="1" x14ac:dyDescent="0.25">
      <c r="A5868" s="19"/>
      <c r="B5868" s="20"/>
      <c r="C5868" s="21"/>
      <c r="D5868" s="22">
        <v>8</v>
      </c>
      <c r="E5868" s="9"/>
      <c r="F5868" s="9"/>
      <c r="G5868" s="9"/>
      <c r="H5868" s="9"/>
      <c r="I5868" s="9"/>
    </row>
    <row r="5869" spans="1:9" ht="9.9499999999999993" customHeight="1" x14ac:dyDescent="0.25">
      <c r="A5869" s="86"/>
      <c r="B5869" s="86"/>
      <c r="C5869" s="86"/>
      <c r="D5869" s="9"/>
      <c r="E5869" s="9"/>
      <c r="F5869" s="9"/>
      <c r="G5869" s="9"/>
      <c r="H5869" s="9"/>
      <c r="I5869" s="9"/>
    </row>
    <row r="5870" spans="1:9" ht="12" customHeight="1" x14ac:dyDescent="0.25">
      <c r="A5870" s="9"/>
      <c r="B5870" s="9"/>
      <c r="C5870" s="9"/>
      <c r="D5870" s="90" t="s">
        <v>4258</v>
      </c>
      <c r="E5870" s="90"/>
      <c r="F5870" s="90"/>
      <c r="G5870" s="90"/>
      <c r="H5870" s="90"/>
      <c r="I5870" s="90"/>
    </row>
    <row r="5871" spans="1:9" ht="9.9499999999999993" customHeight="1" x14ac:dyDescent="0.25">
      <c r="A5871" s="86"/>
      <c r="B5871" s="86"/>
      <c r="C5871" s="86"/>
      <c r="D5871" s="86"/>
      <c r="E5871" s="9"/>
      <c r="F5871" s="9"/>
      <c r="G5871" s="9"/>
      <c r="H5871" s="9"/>
      <c r="I5871" s="9"/>
    </row>
    <row r="5872" spans="1:9" ht="20.100000000000001" customHeight="1" x14ac:dyDescent="0.25">
      <c r="A5872" s="88" t="s">
        <v>2907</v>
      </c>
      <c r="B5872" s="88"/>
      <c r="C5872" s="88"/>
      <c r="D5872" s="88"/>
      <c r="E5872" s="88"/>
      <c r="F5872" s="88"/>
      <c r="G5872" s="88"/>
      <c r="H5872" s="88"/>
      <c r="I5872" s="88"/>
    </row>
    <row r="5873" spans="1:9" ht="15" customHeight="1" x14ac:dyDescent="0.25">
      <c r="A5873" s="89"/>
      <c r="B5873" s="89"/>
      <c r="C5873" s="14" t="s">
        <v>2058</v>
      </c>
      <c r="D5873" s="14" t="s">
        <v>2059</v>
      </c>
      <c r="E5873" s="9"/>
      <c r="F5873" s="9"/>
      <c r="G5873" s="9"/>
      <c r="H5873" s="9"/>
      <c r="I5873" s="9"/>
    </row>
    <row r="5874" spans="1:9" ht="12.95" customHeight="1" x14ac:dyDescent="0.25">
      <c r="A5874" s="15"/>
      <c r="B5874" s="16" t="s">
        <v>2058</v>
      </c>
      <c r="C5874" s="17">
        <v>8</v>
      </c>
      <c r="D5874" s="18">
        <v>8</v>
      </c>
      <c r="E5874" s="9"/>
      <c r="F5874" s="9"/>
      <c r="G5874" s="9"/>
      <c r="H5874" s="9"/>
      <c r="I5874" s="9"/>
    </row>
    <row r="5875" spans="1:9" ht="15" customHeight="1" x14ac:dyDescent="0.25">
      <c r="A5875" s="19"/>
      <c r="B5875" s="20"/>
      <c r="C5875" s="21"/>
      <c r="D5875" s="22">
        <v>8</v>
      </c>
      <c r="E5875" s="9"/>
      <c r="F5875" s="9"/>
      <c r="G5875" s="9"/>
      <c r="H5875" s="9"/>
      <c r="I5875" s="9"/>
    </row>
    <row r="5876" spans="1:9" ht="9.9499999999999993" customHeight="1" x14ac:dyDescent="0.25">
      <c r="A5876" s="86"/>
      <c r="B5876" s="86"/>
      <c r="C5876" s="86"/>
      <c r="D5876" s="9"/>
      <c r="E5876" s="9"/>
      <c r="F5876" s="9"/>
      <c r="G5876" s="9"/>
      <c r="H5876" s="9"/>
      <c r="I5876" s="9"/>
    </row>
    <row r="5877" spans="1:9" ht="12" customHeight="1" x14ac:dyDescent="0.25">
      <c r="A5877" s="9"/>
      <c r="B5877" s="9"/>
      <c r="C5877" s="9"/>
      <c r="D5877" s="90" t="s">
        <v>4258</v>
      </c>
      <c r="E5877" s="90"/>
      <c r="F5877" s="90"/>
      <c r="G5877" s="90"/>
      <c r="H5877" s="90"/>
      <c r="I5877" s="90"/>
    </row>
    <row r="5878" spans="1:9" ht="9.9499999999999993" customHeight="1" x14ac:dyDescent="0.25">
      <c r="A5878" s="86"/>
      <c r="B5878" s="86"/>
      <c r="C5878" s="86"/>
      <c r="D5878" s="86"/>
      <c r="E5878" s="9"/>
      <c r="F5878" s="9"/>
      <c r="G5878" s="9"/>
      <c r="H5878" s="9"/>
      <c r="I5878" s="9"/>
    </row>
    <row r="5879" spans="1:9" ht="30.95" customHeight="1" x14ac:dyDescent="0.25">
      <c r="A5879" s="88" t="s">
        <v>2908</v>
      </c>
      <c r="B5879" s="88"/>
      <c r="C5879" s="88"/>
      <c r="D5879" s="88"/>
      <c r="E5879" s="88"/>
      <c r="F5879" s="88"/>
      <c r="G5879" s="88"/>
      <c r="H5879" s="88"/>
      <c r="I5879" s="88"/>
    </row>
    <row r="5880" spans="1:9" ht="15" customHeight="1" x14ac:dyDescent="0.25">
      <c r="A5880" s="89"/>
      <c r="B5880" s="89"/>
      <c r="C5880" s="14" t="s">
        <v>2076</v>
      </c>
      <c r="D5880" s="14" t="s">
        <v>2059</v>
      </c>
      <c r="E5880" s="9"/>
      <c r="F5880" s="9"/>
      <c r="G5880" s="9"/>
      <c r="H5880" s="9"/>
      <c r="I5880" s="9"/>
    </row>
    <row r="5881" spans="1:9" ht="12.95" customHeight="1" x14ac:dyDescent="0.25">
      <c r="A5881" s="15" t="s">
        <v>2108</v>
      </c>
      <c r="B5881" s="16" t="s">
        <v>2076</v>
      </c>
      <c r="C5881" s="17">
        <v>837.63</v>
      </c>
      <c r="D5881" s="18">
        <v>837.63</v>
      </c>
      <c r="E5881" s="9"/>
      <c r="F5881" s="9"/>
      <c r="G5881" s="9"/>
      <c r="H5881" s="9"/>
      <c r="I5881" s="9"/>
    </row>
    <row r="5882" spans="1:9" ht="15" customHeight="1" x14ac:dyDescent="0.25">
      <c r="A5882" s="19"/>
      <c r="B5882" s="20"/>
      <c r="C5882" s="21"/>
      <c r="D5882" s="22">
        <v>837.63</v>
      </c>
      <c r="E5882" s="9"/>
      <c r="F5882" s="9"/>
      <c r="G5882" s="9"/>
      <c r="H5882" s="9"/>
      <c r="I5882" s="9"/>
    </row>
    <row r="5883" spans="1:9" ht="9.9499999999999993" customHeight="1" x14ac:dyDescent="0.25">
      <c r="A5883" s="86"/>
      <c r="B5883" s="86"/>
      <c r="C5883" s="86"/>
      <c r="D5883" s="9"/>
      <c r="E5883" s="9"/>
      <c r="F5883" s="9"/>
      <c r="G5883" s="9"/>
      <c r="H5883" s="9"/>
      <c r="I5883" s="9"/>
    </row>
    <row r="5884" spans="1:9" ht="12" customHeight="1" x14ac:dyDescent="0.25">
      <c r="A5884" s="9"/>
      <c r="B5884" s="9"/>
      <c r="C5884" s="9"/>
      <c r="D5884" s="90" t="s">
        <v>4696</v>
      </c>
      <c r="E5884" s="90"/>
      <c r="F5884" s="90"/>
      <c r="G5884" s="90"/>
      <c r="H5884" s="90"/>
      <c r="I5884" s="90"/>
    </row>
    <row r="5885" spans="1:9" ht="9.9499999999999993" customHeight="1" x14ac:dyDescent="0.25">
      <c r="A5885" s="86"/>
      <c r="B5885" s="86"/>
      <c r="C5885" s="86"/>
      <c r="D5885" s="86"/>
      <c r="E5885" s="9"/>
      <c r="F5885" s="9"/>
      <c r="G5885" s="9"/>
      <c r="H5885" s="9"/>
      <c r="I5885" s="9"/>
    </row>
    <row r="5886" spans="1:9" ht="20.100000000000001" customHeight="1" x14ac:dyDescent="0.25">
      <c r="A5886" s="88" t="s">
        <v>2909</v>
      </c>
      <c r="B5886" s="88"/>
      <c r="C5886" s="88"/>
      <c r="D5886" s="88"/>
      <c r="E5886" s="88"/>
      <c r="F5886" s="88"/>
      <c r="G5886" s="88"/>
      <c r="H5886" s="88"/>
      <c r="I5886" s="88"/>
    </row>
    <row r="5887" spans="1:9" ht="15" customHeight="1" x14ac:dyDescent="0.25">
      <c r="A5887" s="89"/>
      <c r="B5887" s="89"/>
      <c r="C5887" s="14" t="s">
        <v>2069</v>
      </c>
      <c r="D5887" s="14" t="s">
        <v>2058</v>
      </c>
      <c r="E5887" s="14" t="s">
        <v>2059</v>
      </c>
      <c r="F5887" s="9"/>
      <c r="G5887" s="9"/>
      <c r="H5887" s="9"/>
      <c r="I5887" s="9"/>
    </row>
    <row r="5888" spans="1:9" ht="12.95" customHeight="1" x14ac:dyDescent="0.25">
      <c r="A5888" s="15"/>
      <c r="B5888" s="16" t="s">
        <v>2104</v>
      </c>
      <c r="C5888" s="17">
        <v>206.85</v>
      </c>
      <c r="D5888" s="17">
        <v>1</v>
      </c>
      <c r="E5888" s="18">
        <v>206.85</v>
      </c>
      <c r="F5888" s="9"/>
      <c r="G5888" s="9"/>
      <c r="H5888" s="9"/>
      <c r="I5888" s="9"/>
    </row>
    <row r="5889" spans="1:9" ht="15" customHeight="1" x14ac:dyDescent="0.25">
      <c r="A5889" s="19"/>
      <c r="B5889" s="20"/>
      <c r="C5889" s="21"/>
      <c r="D5889" s="21"/>
      <c r="E5889" s="22">
        <v>206.85</v>
      </c>
      <c r="F5889" s="9"/>
      <c r="G5889" s="9"/>
      <c r="H5889" s="9"/>
      <c r="I5889" s="9"/>
    </row>
    <row r="5890" spans="1:9" ht="9.9499999999999993" customHeight="1" x14ac:dyDescent="0.25">
      <c r="A5890" s="86"/>
      <c r="B5890" s="86"/>
      <c r="C5890" s="86"/>
      <c r="D5890" s="9"/>
      <c r="E5890" s="9"/>
      <c r="F5890" s="9"/>
      <c r="G5890" s="9"/>
      <c r="H5890" s="9"/>
      <c r="I5890" s="9"/>
    </row>
    <row r="5891" spans="1:9" ht="12" customHeight="1" x14ac:dyDescent="0.25">
      <c r="A5891" s="9"/>
      <c r="B5891" s="9"/>
      <c r="C5891" s="9"/>
      <c r="D5891" s="90" t="s">
        <v>4699</v>
      </c>
      <c r="E5891" s="90"/>
      <c r="F5891" s="90"/>
      <c r="G5891" s="90"/>
      <c r="H5891" s="90"/>
      <c r="I5891" s="90"/>
    </row>
    <row r="5892" spans="1:9" ht="9.9499999999999993" customHeight="1" x14ac:dyDescent="0.25">
      <c r="A5892" s="86"/>
      <c r="B5892" s="86"/>
      <c r="C5892" s="86"/>
      <c r="D5892" s="86"/>
      <c r="E5892" s="9"/>
      <c r="F5892" s="9"/>
      <c r="G5892" s="9"/>
      <c r="H5892" s="9"/>
      <c r="I5892" s="9"/>
    </row>
    <row r="5893" spans="1:9" ht="30.95" customHeight="1" x14ac:dyDescent="0.25">
      <c r="A5893" s="88" t="s">
        <v>2910</v>
      </c>
      <c r="B5893" s="88"/>
      <c r="C5893" s="88"/>
      <c r="D5893" s="88"/>
      <c r="E5893" s="88"/>
      <c r="F5893" s="88"/>
      <c r="G5893" s="88"/>
      <c r="H5893" s="88"/>
      <c r="I5893" s="88"/>
    </row>
    <row r="5894" spans="1:9" ht="15" customHeight="1" x14ac:dyDescent="0.25">
      <c r="A5894" s="89"/>
      <c r="B5894" s="89"/>
      <c r="C5894" s="14" t="s">
        <v>2076</v>
      </c>
      <c r="D5894" s="14" t="s">
        <v>2059</v>
      </c>
      <c r="E5894" s="9"/>
      <c r="F5894" s="9"/>
      <c r="G5894" s="9"/>
      <c r="H5894" s="9"/>
      <c r="I5894" s="9"/>
    </row>
    <row r="5895" spans="1:9" ht="12.95" customHeight="1" x14ac:dyDescent="0.25">
      <c r="A5895" s="15" t="s">
        <v>2077</v>
      </c>
      <c r="B5895" s="16" t="s">
        <v>2076</v>
      </c>
      <c r="C5895" s="17">
        <v>4916.5200000000004</v>
      </c>
      <c r="D5895" s="18">
        <v>4916.5200000000004</v>
      </c>
      <c r="E5895" s="9"/>
      <c r="F5895" s="9"/>
      <c r="G5895" s="9"/>
      <c r="H5895" s="9"/>
      <c r="I5895" s="9"/>
    </row>
    <row r="5896" spans="1:9" ht="15" customHeight="1" x14ac:dyDescent="0.25">
      <c r="A5896" s="19"/>
      <c r="B5896" s="20"/>
      <c r="C5896" s="21"/>
      <c r="D5896" s="22">
        <v>4916.5200000000004</v>
      </c>
      <c r="E5896" s="9"/>
      <c r="F5896" s="9"/>
      <c r="G5896" s="9"/>
      <c r="H5896" s="9"/>
      <c r="I5896" s="9"/>
    </row>
    <row r="5897" spans="1:9" ht="9.9499999999999993" customHeight="1" x14ac:dyDescent="0.25">
      <c r="A5897" s="86"/>
      <c r="B5897" s="86"/>
      <c r="C5897" s="86"/>
      <c r="D5897" s="9"/>
      <c r="E5897" s="9"/>
      <c r="F5897" s="9"/>
      <c r="G5897" s="9"/>
      <c r="H5897" s="9"/>
      <c r="I5897" s="9"/>
    </row>
    <row r="5898" spans="1:9" ht="12" customHeight="1" x14ac:dyDescent="0.25">
      <c r="A5898" s="9"/>
      <c r="B5898" s="9"/>
      <c r="C5898" s="9"/>
      <c r="D5898" s="90" t="s">
        <v>4700</v>
      </c>
      <c r="E5898" s="90"/>
      <c r="F5898" s="90"/>
      <c r="G5898" s="90"/>
      <c r="H5898" s="90"/>
      <c r="I5898" s="90"/>
    </row>
    <row r="5899" spans="1:9" ht="9.9499999999999993" customHeight="1" x14ac:dyDescent="0.25">
      <c r="A5899" s="86"/>
      <c r="B5899" s="86"/>
      <c r="C5899" s="86"/>
      <c r="D5899" s="86"/>
      <c r="E5899" s="9"/>
      <c r="F5899" s="9"/>
      <c r="G5899" s="9"/>
      <c r="H5899" s="9"/>
      <c r="I5899" s="9"/>
    </row>
    <row r="5900" spans="1:9" ht="30.95" customHeight="1" x14ac:dyDescent="0.25">
      <c r="A5900" s="88" t="s">
        <v>2911</v>
      </c>
      <c r="B5900" s="88"/>
      <c r="C5900" s="88"/>
      <c r="D5900" s="88"/>
      <c r="E5900" s="88"/>
      <c r="F5900" s="88"/>
      <c r="G5900" s="88"/>
      <c r="H5900" s="88"/>
      <c r="I5900" s="88"/>
    </row>
    <row r="5901" spans="1:9" ht="15" customHeight="1" x14ac:dyDescent="0.25">
      <c r="A5901" s="89"/>
      <c r="B5901" s="89"/>
      <c r="C5901" s="14" t="s">
        <v>2076</v>
      </c>
      <c r="D5901" s="14" t="s">
        <v>2079</v>
      </c>
      <c r="E5901" s="14" t="s">
        <v>2059</v>
      </c>
      <c r="F5901" s="9"/>
      <c r="G5901" s="9"/>
      <c r="H5901" s="9"/>
      <c r="I5901" s="9"/>
    </row>
    <row r="5902" spans="1:9" ht="18.95" customHeight="1" x14ac:dyDescent="0.25">
      <c r="A5902" s="15" t="s">
        <v>2080</v>
      </c>
      <c r="B5902" s="16" t="s">
        <v>2081</v>
      </c>
      <c r="C5902" s="17">
        <v>845.61</v>
      </c>
      <c r="D5902" s="17">
        <v>0.1</v>
      </c>
      <c r="E5902" s="18">
        <v>84.56</v>
      </c>
      <c r="F5902" s="9"/>
      <c r="G5902" s="9"/>
      <c r="H5902" s="9"/>
      <c r="I5902" s="9"/>
    </row>
    <row r="5903" spans="1:9" ht="15" customHeight="1" x14ac:dyDescent="0.25">
      <c r="A5903" s="19"/>
      <c r="B5903" s="20"/>
      <c r="C5903" s="21"/>
      <c r="D5903" s="21"/>
      <c r="E5903" s="22">
        <v>84.56</v>
      </c>
      <c r="F5903" s="9"/>
      <c r="G5903" s="9"/>
      <c r="H5903" s="9"/>
      <c r="I5903" s="9"/>
    </row>
    <row r="5904" spans="1:9" ht="9.9499999999999993" customHeight="1" x14ac:dyDescent="0.25">
      <c r="A5904" s="86"/>
      <c r="B5904" s="86"/>
      <c r="C5904" s="86"/>
      <c r="D5904" s="9"/>
      <c r="E5904" s="9"/>
      <c r="F5904" s="9"/>
      <c r="G5904" s="9"/>
      <c r="H5904" s="9"/>
      <c r="I5904" s="9"/>
    </row>
    <row r="5905" spans="1:9" ht="12" customHeight="1" x14ac:dyDescent="0.25">
      <c r="A5905" s="9"/>
      <c r="B5905" s="9"/>
      <c r="C5905" s="9"/>
      <c r="D5905" s="90" t="s">
        <v>4701</v>
      </c>
      <c r="E5905" s="90"/>
      <c r="F5905" s="90"/>
      <c r="G5905" s="90"/>
      <c r="H5905" s="90"/>
      <c r="I5905" s="90"/>
    </row>
    <row r="5906" spans="1:9" ht="9.9499999999999993" customHeight="1" x14ac:dyDescent="0.25">
      <c r="A5906" s="86"/>
      <c r="B5906" s="86"/>
      <c r="C5906" s="86"/>
      <c r="D5906" s="86"/>
      <c r="E5906" s="9"/>
      <c r="F5906" s="9"/>
      <c r="G5906" s="9"/>
      <c r="H5906" s="9"/>
      <c r="I5906" s="9"/>
    </row>
    <row r="5907" spans="1:9" ht="30.95" customHeight="1" x14ac:dyDescent="0.25">
      <c r="A5907" s="88" t="s">
        <v>2912</v>
      </c>
      <c r="B5907" s="88"/>
      <c r="C5907" s="88"/>
      <c r="D5907" s="88"/>
      <c r="E5907" s="88"/>
      <c r="F5907" s="88"/>
      <c r="G5907" s="88"/>
      <c r="H5907" s="88"/>
      <c r="I5907" s="88"/>
    </row>
    <row r="5908" spans="1:9" ht="15" customHeight="1" x14ac:dyDescent="0.25">
      <c r="A5908" s="89"/>
      <c r="B5908" s="89"/>
      <c r="C5908" s="14" t="s">
        <v>2076</v>
      </c>
      <c r="D5908" s="14" t="s">
        <v>2079</v>
      </c>
      <c r="E5908" s="14" t="s">
        <v>2058</v>
      </c>
      <c r="F5908" s="14" t="s">
        <v>2059</v>
      </c>
      <c r="G5908" s="9"/>
      <c r="H5908" s="9"/>
      <c r="I5908" s="9"/>
    </row>
    <row r="5909" spans="1:9" ht="27" customHeight="1" x14ac:dyDescent="0.25">
      <c r="A5909" s="15" t="s">
        <v>2083</v>
      </c>
      <c r="B5909" s="16" t="s">
        <v>2084</v>
      </c>
      <c r="C5909" s="17">
        <v>4.3</v>
      </c>
      <c r="D5909" s="17">
        <v>0.1</v>
      </c>
      <c r="E5909" s="17">
        <v>4</v>
      </c>
      <c r="F5909" s="18">
        <v>1.72</v>
      </c>
      <c r="G5909" s="9"/>
      <c r="H5909" s="9"/>
      <c r="I5909" s="9"/>
    </row>
    <row r="5910" spans="1:9" ht="15" customHeight="1" x14ac:dyDescent="0.25">
      <c r="A5910" s="19"/>
      <c r="B5910" s="20"/>
      <c r="C5910" s="21"/>
      <c r="D5910" s="21"/>
      <c r="E5910" s="21"/>
      <c r="F5910" s="22">
        <v>1.72</v>
      </c>
      <c r="G5910" s="9"/>
      <c r="H5910" s="9"/>
      <c r="I5910" s="9"/>
    </row>
    <row r="5911" spans="1:9" ht="9.9499999999999993" customHeight="1" x14ac:dyDescent="0.25">
      <c r="A5911" s="86"/>
      <c r="B5911" s="86"/>
      <c r="C5911" s="86"/>
      <c r="D5911" s="9"/>
      <c r="E5911" s="9"/>
      <c r="F5911" s="9"/>
      <c r="G5911" s="9"/>
      <c r="H5911" s="9"/>
      <c r="I5911" s="9"/>
    </row>
    <row r="5912" spans="1:9" ht="12" customHeight="1" x14ac:dyDescent="0.25">
      <c r="A5912" s="9"/>
      <c r="B5912" s="9"/>
      <c r="C5912" s="9"/>
      <c r="D5912" s="90" t="s">
        <v>4313</v>
      </c>
      <c r="E5912" s="90"/>
      <c r="F5912" s="90"/>
      <c r="G5912" s="90"/>
      <c r="H5912" s="90"/>
      <c r="I5912" s="90"/>
    </row>
    <row r="5913" spans="1:9" ht="9.9499999999999993" customHeight="1" x14ac:dyDescent="0.25">
      <c r="A5913" s="86"/>
      <c r="B5913" s="86"/>
      <c r="C5913" s="86"/>
      <c r="D5913" s="86"/>
      <c r="E5913" s="9"/>
      <c r="F5913" s="9"/>
      <c r="G5913" s="9"/>
      <c r="H5913" s="9"/>
      <c r="I5913" s="9"/>
    </row>
    <row r="5914" spans="1:9" ht="42.95" customHeight="1" x14ac:dyDescent="0.25">
      <c r="A5914" s="88" t="s">
        <v>2913</v>
      </c>
      <c r="B5914" s="88"/>
      <c r="C5914" s="88"/>
      <c r="D5914" s="88"/>
      <c r="E5914" s="88"/>
      <c r="F5914" s="88"/>
      <c r="G5914" s="88"/>
      <c r="H5914" s="88"/>
      <c r="I5914" s="88"/>
    </row>
    <row r="5915" spans="1:9" ht="15" customHeight="1" x14ac:dyDescent="0.25">
      <c r="A5915" s="89"/>
      <c r="B5915" s="89"/>
      <c r="C5915" s="14" t="s">
        <v>2076</v>
      </c>
      <c r="D5915" s="14" t="s">
        <v>2056</v>
      </c>
      <c r="E5915" s="14" t="s">
        <v>2058</v>
      </c>
      <c r="F5915" s="14" t="s">
        <v>2086</v>
      </c>
      <c r="G5915" s="14" t="s">
        <v>2059</v>
      </c>
      <c r="H5915" s="9"/>
      <c r="I5915" s="9"/>
    </row>
    <row r="5916" spans="1:9" ht="18.95" customHeight="1" x14ac:dyDescent="0.25">
      <c r="A5916" s="15" t="s">
        <v>2087</v>
      </c>
      <c r="B5916" s="16" t="s">
        <v>2088</v>
      </c>
      <c r="C5916" s="17">
        <v>4916.5200000000004</v>
      </c>
      <c r="D5916" s="17">
        <v>0.1</v>
      </c>
      <c r="E5916" s="17">
        <v>1</v>
      </c>
      <c r="F5916" s="17">
        <v>1.5</v>
      </c>
      <c r="G5916" s="18">
        <v>737.48</v>
      </c>
      <c r="H5916" s="9"/>
      <c r="I5916" s="9"/>
    </row>
    <row r="5917" spans="1:9" ht="18.95" customHeight="1" x14ac:dyDescent="0.25">
      <c r="A5917" s="15" t="s">
        <v>2089</v>
      </c>
      <c r="B5917" s="16" t="s">
        <v>2088</v>
      </c>
      <c r="C5917" s="17">
        <v>845.61</v>
      </c>
      <c r="D5917" s="17">
        <v>0.1</v>
      </c>
      <c r="E5917" s="17">
        <v>1</v>
      </c>
      <c r="F5917" s="17">
        <v>1.5</v>
      </c>
      <c r="G5917" s="18">
        <v>126.84</v>
      </c>
      <c r="H5917" s="9"/>
      <c r="I5917" s="9"/>
    </row>
    <row r="5918" spans="1:9" ht="27" customHeight="1" x14ac:dyDescent="0.25">
      <c r="A5918" s="15" t="s">
        <v>2090</v>
      </c>
      <c r="B5918" s="16" t="s">
        <v>2088</v>
      </c>
      <c r="C5918" s="17">
        <v>4.5999999999999996</v>
      </c>
      <c r="D5918" s="17">
        <v>0.1</v>
      </c>
      <c r="E5918" s="17">
        <v>4</v>
      </c>
      <c r="F5918" s="17">
        <v>1.5</v>
      </c>
      <c r="G5918" s="18">
        <v>2.76</v>
      </c>
      <c r="H5918" s="9"/>
      <c r="I5918" s="9"/>
    </row>
    <row r="5919" spans="1:9" ht="15" customHeight="1" x14ac:dyDescent="0.25">
      <c r="A5919" s="19"/>
      <c r="B5919" s="20"/>
      <c r="C5919" s="21"/>
      <c r="D5919" s="21"/>
      <c r="E5919" s="21"/>
      <c r="F5919" s="21"/>
      <c r="G5919" s="22">
        <v>867.08</v>
      </c>
      <c r="H5919" s="9"/>
      <c r="I5919" s="9"/>
    </row>
    <row r="5920" spans="1:9" ht="9.9499999999999993" customHeight="1" x14ac:dyDescent="0.25">
      <c r="A5920" s="86"/>
      <c r="B5920" s="86"/>
      <c r="C5920" s="86"/>
      <c r="D5920" s="9"/>
      <c r="E5920" s="9"/>
      <c r="F5920" s="9"/>
      <c r="G5920" s="9"/>
      <c r="H5920" s="9"/>
      <c r="I5920" s="9"/>
    </row>
    <row r="5921" spans="1:9" ht="12" customHeight="1" x14ac:dyDescent="0.25">
      <c r="A5921" s="9"/>
      <c r="B5921" s="9"/>
      <c r="C5921" s="9"/>
      <c r="D5921" s="90" t="s">
        <v>4702</v>
      </c>
      <c r="E5921" s="90"/>
      <c r="F5921" s="90"/>
      <c r="G5921" s="90"/>
      <c r="H5921" s="90"/>
      <c r="I5921" s="90"/>
    </row>
    <row r="5922" spans="1:9" ht="9.9499999999999993" customHeight="1" x14ac:dyDescent="0.25">
      <c r="A5922" s="86"/>
      <c r="B5922" s="86"/>
      <c r="C5922" s="86"/>
      <c r="D5922" s="86"/>
      <c r="E5922" s="9"/>
      <c r="F5922" s="9"/>
      <c r="G5922" s="9"/>
      <c r="H5922" s="9"/>
      <c r="I5922" s="9"/>
    </row>
    <row r="5923" spans="1:9" ht="30.95" customHeight="1" x14ac:dyDescent="0.25">
      <c r="A5923" s="88" t="s">
        <v>2914</v>
      </c>
      <c r="B5923" s="88"/>
      <c r="C5923" s="88"/>
      <c r="D5923" s="88"/>
      <c r="E5923" s="88"/>
      <c r="F5923" s="88"/>
      <c r="G5923" s="88"/>
      <c r="H5923" s="88"/>
      <c r="I5923" s="88"/>
    </row>
    <row r="5924" spans="1:9" ht="15" customHeight="1" x14ac:dyDescent="0.25">
      <c r="A5924" s="89"/>
      <c r="B5924" s="89"/>
      <c r="C5924" s="14" t="s">
        <v>2076</v>
      </c>
      <c r="D5924" s="14" t="s">
        <v>2056</v>
      </c>
      <c r="E5924" s="14" t="s">
        <v>2058</v>
      </c>
      <c r="F5924" s="14" t="s">
        <v>2092</v>
      </c>
      <c r="G5924" s="14" t="s">
        <v>2086</v>
      </c>
      <c r="H5924" s="14" t="s">
        <v>2059</v>
      </c>
      <c r="I5924" s="9"/>
    </row>
    <row r="5925" spans="1:9" ht="18.95" customHeight="1" x14ac:dyDescent="0.25">
      <c r="A5925" s="15" t="s">
        <v>2087</v>
      </c>
      <c r="B5925" s="16" t="s">
        <v>2186</v>
      </c>
      <c r="C5925" s="17">
        <v>4916.5200000000004</v>
      </c>
      <c r="D5925" s="17">
        <v>0.1</v>
      </c>
      <c r="E5925" s="17">
        <v>1</v>
      </c>
      <c r="F5925" s="17">
        <v>30</v>
      </c>
      <c r="G5925" s="17">
        <v>1.5</v>
      </c>
      <c r="H5925" s="18">
        <v>22124.34</v>
      </c>
      <c r="I5925" s="9"/>
    </row>
    <row r="5926" spans="1:9" ht="18.95" customHeight="1" x14ac:dyDescent="0.25">
      <c r="A5926" s="15" t="s">
        <v>2089</v>
      </c>
      <c r="B5926" s="16" t="s">
        <v>2186</v>
      </c>
      <c r="C5926" s="17">
        <v>845.61</v>
      </c>
      <c r="D5926" s="17">
        <v>0.05</v>
      </c>
      <c r="E5926" s="17">
        <v>1</v>
      </c>
      <c r="F5926" s="17">
        <v>30</v>
      </c>
      <c r="G5926" s="17">
        <v>1.5</v>
      </c>
      <c r="H5926" s="18">
        <v>1902.62</v>
      </c>
      <c r="I5926" s="9"/>
    </row>
    <row r="5927" spans="1:9" ht="27" customHeight="1" x14ac:dyDescent="0.25">
      <c r="A5927" s="15" t="s">
        <v>2090</v>
      </c>
      <c r="B5927" s="16" t="s">
        <v>2186</v>
      </c>
      <c r="C5927" s="17">
        <v>4.5999999999999996</v>
      </c>
      <c r="D5927" s="17">
        <v>0.1</v>
      </c>
      <c r="E5927" s="17">
        <v>4</v>
      </c>
      <c r="F5927" s="17">
        <v>30</v>
      </c>
      <c r="G5927" s="17">
        <v>1.5</v>
      </c>
      <c r="H5927" s="18">
        <v>82.8</v>
      </c>
      <c r="I5927" s="9"/>
    </row>
    <row r="5928" spans="1:9" ht="15" customHeight="1" x14ac:dyDescent="0.25">
      <c r="A5928" s="19"/>
      <c r="B5928" s="20"/>
      <c r="C5928" s="21"/>
      <c r="D5928" s="21"/>
      <c r="E5928" s="21"/>
      <c r="F5928" s="21"/>
      <c r="G5928" s="21"/>
      <c r="H5928" s="22">
        <v>24109.759999999998</v>
      </c>
      <c r="I5928" s="9"/>
    </row>
    <row r="5929" spans="1:9" ht="9.9499999999999993" customHeight="1" x14ac:dyDescent="0.25">
      <c r="A5929" s="86"/>
      <c r="B5929" s="86"/>
      <c r="C5929" s="86"/>
      <c r="D5929" s="9"/>
      <c r="E5929" s="9"/>
      <c r="F5929" s="9"/>
      <c r="G5929" s="9"/>
      <c r="H5929" s="9"/>
      <c r="I5929" s="9"/>
    </row>
    <row r="5930" spans="1:9" ht="12" customHeight="1" x14ac:dyDescent="0.25">
      <c r="A5930" s="9"/>
      <c r="B5930" s="9"/>
      <c r="C5930" s="9"/>
      <c r="D5930" s="90" t="s">
        <v>4703</v>
      </c>
      <c r="E5930" s="90"/>
      <c r="F5930" s="90"/>
      <c r="G5930" s="90"/>
      <c r="H5930" s="90"/>
      <c r="I5930" s="90"/>
    </row>
    <row r="5931" spans="1:9" ht="9.9499999999999993" customHeight="1" x14ac:dyDescent="0.25">
      <c r="A5931" s="86"/>
      <c r="B5931" s="86"/>
      <c r="C5931" s="86"/>
      <c r="D5931" s="86"/>
      <c r="E5931" s="9"/>
      <c r="F5931" s="9"/>
      <c r="G5931" s="9"/>
      <c r="H5931" s="9"/>
      <c r="I5931" s="9"/>
    </row>
    <row r="5932" spans="1:9" ht="42.95" customHeight="1" x14ac:dyDescent="0.25">
      <c r="A5932" s="88" t="s">
        <v>2915</v>
      </c>
      <c r="B5932" s="88"/>
      <c r="C5932" s="88"/>
      <c r="D5932" s="88"/>
      <c r="E5932" s="88"/>
      <c r="F5932" s="88"/>
      <c r="G5932" s="88"/>
      <c r="H5932" s="88"/>
      <c r="I5932" s="88"/>
    </row>
    <row r="5933" spans="1:9" ht="15" customHeight="1" x14ac:dyDescent="0.25">
      <c r="A5933" s="89"/>
      <c r="B5933" s="89"/>
      <c r="C5933" s="14" t="s">
        <v>2076</v>
      </c>
      <c r="D5933" s="14" t="s">
        <v>2056</v>
      </c>
      <c r="E5933" s="14" t="s">
        <v>2058</v>
      </c>
      <c r="F5933" s="14" t="s">
        <v>2092</v>
      </c>
      <c r="G5933" s="14" t="s">
        <v>2086</v>
      </c>
      <c r="H5933" s="14" t="s">
        <v>2059</v>
      </c>
      <c r="I5933" s="9"/>
    </row>
    <row r="5934" spans="1:9" ht="18.95" customHeight="1" x14ac:dyDescent="0.25">
      <c r="A5934" s="15" t="s">
        <v>2087</v>
      </c>
      <c r="B5934" s="16" t="s">
        <v>2186</v>
      </c>
      <c r="C5934" s="17">
        <v>4916.5200000000004</v>
      </c>
      <c r="D5934" s="17">
        <v>0.1</v>
      </c>
      <c r="E5934" s="17">
        <v>1</v>
      </c>
      <c r="F5934" s="17">
        <v>12</v>
      </c>
      <c r="G5934" s="17">
        <v>1.5</v>
      </c>
      <c r="H5934" s="18">
        <v>8849.74</v>
      </c>
      <c r="I5934" s="9"/>
    </row>
    <row r="5935" spans="1:9" ht="18.95" customHeight="1" x14ac:dyDescent="0.25">
      <c r="A5935" s="15" t="s">
        <v>2089</v>
      </c>
      <c r="B5935" s="16" t="s">
        <v>2186</v>
      </c>
      <c r="C5935" s="17">
        <v>845.61</v>
      </c>
      <c r="D5935" s="17">
        <v>0.1</v>
      </c>
      <c r="E5935" s="17">
        <v>1</v>
      </c>
      <c r="F5935" s="17">
        <v>12</v>
      </c>
      <c r="G5935" s="17">
        <v>1.5</v>
      </c>
      <c r="H5935" s="18">
        <v>1522.1</v>
      </c>
      <c r="I5935" s="9"/>
    </row>
    <row r="5936" spans="1:9" ht="27" customHeight="1" x14ac:dyDescent="0.25">
      <c r="A5936" s="15" t="s">
        <v>2090</v>
      </c>
      <c r="B5936" s="16" t="s">
        <v>2186</v>
      </c>
      <c r="C5936" s="17">
        <v>4.5999999999999996</v>
      </c>
      <c r="D5936" s="17">
        <v>0.1</v>
      </c>
      <c r="E5936" s="17">
        <v>4</v>
      </c>
      <c r="F5936" s="17">
        <v>12</v>
      </c>
      <c r="G5936" s="17">
        <v>1.5</v>
      </c>
      <c r="H5936" s="18">
        <v>33.119999999999997</v>
      </c>
      <c r="I5936" s="9"/>
    </row>
    <row r="5937" spans="1:9" ht="15" customHeight="1" x14ac:dyDescent="0.25">
      <c r="A5937" s="19"/>
      <c r="B5937" s="20"/>
      <c r="C5937" s="21"/>
      <c r="D5937" s="21"/>
      <c r="E5937" s="21"/>
      <c r="F5937" s="21"/>
      <c r="G5937" s="21"/>
      <c r="H5937" s="22">
        <v>10404.959999999999</v>
      </c>
      <c r="I5937" s="9"/>
    </row>
    <row r="5938" spans="1:9" ht="9.9499999999999993" customHeight="1" x14ac:dyDescent="0.25">
      <c r="A5938" s="86"/>
      <c r="B5938" s="86"/>
      <c r="C5938" s="86"/>
      <c r="D5938" s="9"/>
      <c r="E5938" s="9"/>
      <c r="F5938" s="9"/>
      <c r="G5938" s="9"/>
      <c r="H5938" s="9"/>
      <c r="I5938" s="9"/>
    </row>
    <row r="5939" spans="1:9" ht="12" customHeight="1" x14ac:dyDescent="0.25">
      <c r="A5939" s="9"/>
      <c r="B5939" s="9"/>
      <c r="C5939" s="9"/>
      <c r="D5939" s="90" t="s">
        <v>4704</v>
      </c>
      <c r="E5939" s="90"/>
      <c r="F5939" s="90"/>
      <c r="G5939" s="90"/>
      <c r="H5939" s="90"/>
      <c r="I5939" s="90"/>
    </row>
    <row r="5940" spans="1:9" ht="9.9499999999999993" customHeight="1" x14ac:dyDescent="0.25">
      <c r="A5940" s="86"/>
      <c r="B5940" s="86"/>
      <c r="C5940" s="86"/>
      <c r="D5940" s="86"/>
      <c r="E5940" s="9"/>
      <c r="F5940" s="9"/>
      <c r="G5940" s="9"/>
      <c r="H5940" s="9"/>
      <c r="I5940" s="9"/>
    </row>
    <row r="5941" spans="1:9" ht="20.100000000000001" customHeight="1" x14ac:dyDescent="0.25">
      <c r="A5941" s="88" t="s">
        <v>2916</v>
      </c>
      <c r="B5941" s="88"/>
      <c r="C5941" s="88"/>
      <c r="D5941" s="88"/>
      <c r="E5941" s="88"/>
      <c r="F5941" s="88"/>
      <c r="G5941" s="88"/>
      <c r="H5941" s="88"/>
      <c r="I5941" s="88"/>
    </row>
    <row r="5942" spans="1:9" ht="15" customHeight="1" x14ac:dyDescent="0.25">
      <c r="A5942" s="89"/>
      <c r="B5942" s="89"/>
      <c r="C5942" s="14" t="s">
        <v>2076</v>
      </c>
      <c r="D5942" s="14" t="s">
        <v>2056</v>
      </c>
      <c r="E5942" s="14" t="s">
        <v>2086</v>
      </c>
      <c r="F5942" s="14" t="s">
        <v>2059</v>
      </c>
      <c r="G5942" s="9"/>
      <c r="H5942" s="9"/>
      <c r="I5942" s="9"/>
    </row>
    <row r="5943" spans="1:9" ht="18.95" customHeight="1" x14ac:dyDescent="0.25">
      <c r="A5943" s="15" t="s">
        <v>2096</v>
      </c>
      <c r="B5943" s="16" t="s">
        <v>2097</v>
      </c>
      <c r="C5943" s="17">
        <v>4916.5200000000004</v>
      </c>
      <c r="D5943" s="17">
        <v>0.1</v>
      </c>
      <c r="E5943" s="17">
        <v>1.5</v>
      </c>
      <c r="F5943" s="18">
        <v>737.48</v>
      </c>
      <c r="G5943" s="9"/>
      <c r="H5943" s="9"/>
      <c r="I5943" s="9"/>
    </row>
    <row r="5944" spans="1:9" ht="15" customHeight="1" x14ac:dyDescent="0.25">
      <c r="A5944" s="19"/>
      <c r="B5944" s="20"/>
      <c r="C5944" s="21"/>
      <c r="D5944" s="21"/>
      <c r="E5944" s="21"/>
      <c r="F5944" s="22">
        <v>737.48</v>
      </c>
      <c r="G5944" s="9"/>
      <c r="H5944" s="9"/>
      <c r="I5944" s="9"/>
    </row>
    <row r="5945" spans="1:9" ht="9.9499999999999993" customHeight="1" x14ac:dyDescent="0.25">
      <c r="A5945" s="86"/>
      <c r="B5945" s="86"/>
      <c r="C5945" s="86"/>
      <c r="D5945" s="9"/>
      <c r="E5945" s="9"/>
      <c r="F5945" s="9"/>
      <c r="G5945" s="9"/>
      <c r="H5945" s="9"/>
      <c r="I5945" s="9"/>
    </row>
    <row r="5946" spans="1:9" ht="12" customHeight="1" x14ac:dyDescent="0.25">
      <c r="A5946" s="9"/>
      <c r="B5946" s="9"/>
      <c r="C5946" s="9"/>
      <c r="D5946" s="90" t="s">
        <v>4705</v>
      </c>
      <c r="E5946" s="90"/>
      <c r="F5946" s="90"/>
      <c r="G5946" s="90"/>
      <c r="H5946" s="90"/>
      <c r="I5946" s="90"/>
    </row>
    <row r="5947" spans="1:9" ht="9.9499999999999993" customHeight="1" x14ac:dyDescent="0.25">
      <c r="A5947" s="86"/>
      <c r="B5947" s="86"/>
      <c r="C5947" s="86"/>
      <c r="D5947" s="86"/>
      <c r="E5947" s="9"/>
      <c r="F5947" s="9"/>
      <c r="G5947" s="9"/>
      <c r="H5947" s="9"/>
      <c r="I5947" s="9"/>
    </row>
    <row r="5948" spans="1:9" ht="30.95" customHeight="1" x14ac:dyDescent="0.25">
      <c r="A5948" s="88" t="s">
        <v>2917</v>
      </c>
      <c r="B5948" s="88"/>
      <c r="C5948" s="88"/>
      <c r="D5948" s="88"/>
      <c r="E5948" s="88"/>
      <c r="F5948" s="88"/>
      <c r="G5948" s="88"/>
      <c r="H5948" s="88"/>
      <c r="I5948" s="88"/>
    </row>
    <row r="5949" spans="1:9" ht="15" customHeight="1" x14ac:dyDescent="0.25">
      <c r="A5949" s="89"/>
      <c r="B5949" s="89"/>
      <c r="C5949" s="14" t="s">
        <v>2076</v>
      </c>
      <c r="D5949" s="14" t="s">
        <v>2079</v>
      </c>
      <c r="E5949" s="14" t="s">
        <v>2092</v>
      </c>
      <c r="F5949" s="14" t="s">
        <v>2086</v>
      </c>
      <c r="G5949" s="14" t="s">
        <v>2059</v>
      </c>
      <c r="H5949" s="9"/>
      <c r="I5949" s="9"/>
    </row>
    <row r="5950" spans="1:9" ht="27" customHeight="1" x14ac:dyDescent="0.25">
      <c r="A5950" s="15" t="s">
        <v>2099</v>
      </c>
      <c r="B5950" s="16" t="s">
        <v>2100</v>
      </c>
      <c r="C5950" s="17">
        <v>845.61</v>
      </c>
      <c r="D5950" s="17">
        <v>0.1</v>
      </c>
      <c r="E5950" s="17">
        <v>29.7</v>
      </c>
      <c r="F5950" s="17">
        <v>1.5</v>
      </c>
      <c r="G5950" s="18">
        <v>3767.19</v>
      </c>
      <c r="H5950" s="9"/>
      <c r="I5950" s="9"/>
    </row>
    <row r="5951" spans="1:9" ht="15" customHeight="1" x14ac:dyDescent="0.25">
      <c r="A5951" s="19"/>
      <c r="B5951" s="20"/>
      <c r="C5951" s="21"/>
      <c r="D5951" s="21"/>
      <c r="E5951" s="21"/>
      <c r="F5951" s="21"/>
      <c r="G5951" s="22">
        <v>3767.19</v>
      </c>
      <c r="H5951" s="9"/>
      <c r="I5951" s="9"/>
    </row>
    <row r="5952" spans="1:9" ht="9.9499999999999993" customHeight="1" x14ac:dyDescent="0.25">
      <c r="A5952" s="86"/>
      <c r="B5952" s="86"/>
      <c r="C5952" s="86"/>
      <c r="D5952" s="9"/>
      <c r="E5952" s="9"/>
      <c r="F5952" s="9"/>
      <c r="G5952" s="9"/>
      <c r="H5952" s="9"/>
      <c r="I5952" s="9"/>
    </row>
    <row r="5953" spans="1:9" ht="12" customHeight="1" x14ac:dyDescent="0.25">
      <c r="A5953" s="9"/>
      <c r="B5953" s="9"/>
      <c r="C5953" s="9"/>
      <c r="D5953" s="90" t="s">
        <v>4706</v>
      </c>
      <c r="E5953" s="90"/>
      <c r="F5953" s="90"/>
      <c r="G5953" s="90"/>
      <c r="H5953" s="90"/>
      <c r="I5953" s="90"/>
    </row>
    <row r="5954" spans="1:9" ht="9.9499999999999993" customHeight="1" x14ac:dyDescent="0.25">
      <c r="A5954" s="86"/>
      <c r="B5954" s="86"/>
      <c r="C5954" s="86"/>
      <c r="D5954" s="86"/>
      <c r="E5954" s="9"/>
      <c r="F5954" s="9"/>
      <c r="G5954" s="9"/>
      <c r="H5954" s="9"/>
      <c r="I5954" s="9"/>
    </row>
    <row r="5955" spans="1:9" ht="30.95" customHeight="1" x14ac:dyDescent="0.25">
      <c r="A5955" s="88" t="s">
        <v>2918</v>
      </c>
      <c r="B5955" s="88"/>
      <c r="C5955" s="88"/>
      <c r="D5955" s="88"/>
      <c r="E5955" s="88"/>
      <c r="F5955" s="88"/>
      <c r="G5955" s="88"/>
      <c r="H5955" s="88"/>
      <c r="I5955" s="88"/>
    </row>
    <row r="5956" spans="1:9" ht="15" customHeight="1" x14ac:dyDescent="0.25">
      <c r="A5956" s="89"/>
      <c r="B5956" s="89"/>
      <c r="C5956" s="14" t="s">
        <v>2076</v>
      </c>
      <c r="D5956" s="14" t="s">
        <v>2079</v>
      </c>
      <c r="E5956" s="14" t="s">
        <v>2059</v>
      </c>
      <c r="F5956" s="9"/>
      <c r="G5956" s="9"/>
      <c r="H5956" s="9"/>
      <c r="I5956" s="9"/>
    </row>
    <row r="5957" spans="1:9" ht="18.95" customHeight="1" x14ac:dyDescent="0.25">
      <c r="A5957" s="15" t="s">
        <v>2080</v>
      </c>
      <c r="B5957" s="16" t="s">
        <v>2081</v>
      </c>
      <c r="C5957" s="17">
        <v>845.61</v>
      </c>
      <c r="D5957" s="17">
        <v>0.1</v>
      </c>
      <c r="E5957" s="18">
        <v>84.56</v>
      </c>
      <c r="F5957" s="9"/>
      <c r="G5957" s="9"/>
      <c r="H5957" s="9"/>
      <c r="I5957" s="9"/>
    </row>
    <row r="5958" spans="1:9" ht="15" customHeight="1" x14ac:dyDescent="0.25">
      <c r="A5958" s="19"/>
      <c r="B5958" s="20"/>
      <c r="C5958" s="21"/>
      <c r="D5958" s="21"/>
      <c r="E5958" s="22">
        <v>84.56</v>
      </c>
      <c r="F5958" s="9"/>
      <c r="G5958" s="9"/>
      <c r="H5958" s="9"/>
      <c r="I5958" s="9"/>
    </row>
    <row r="5959" spans="1:9" ht="9.9499999999999993" customHeight="1" x14ac:dyDescent="0.25">
      <c r="A5959" s="86"/>
      <c r="B5959" s="86"/>
      <c r="C5959" s="86"/>
      <c r="D5959" s="9"/>
      <c r="E5959" s="9"/>
      <c r="F5959" s="9"/>
      <c r="G5959" s="9"/>
      <c r="H5959" s="9"/>
      <c r="I5959" s="9"/>
    </row>
    <row r="5960" spans="1:9" ht="12" customHeight="1" x14ac:dyDescent="0.25">
      <c r="A5960" s="9"/>
      <c r="B5960" s="9"/>
      <c r="C5960" s="9"/>
      <c r="D5960" s="90" t="s">
        <v>4701</v>
      </c>
      <c r="E5960" s="90"/>
      <c r="F5960" s="90"/>
      <c r="G5960" s="90"/>
      <c r="H5960" s="90"/>
      <c r="I5960" s="90"/>
    </row>
    <row r="5961" spans="1:9" ht="9.9499999999999993" customHeight="1" x14ac:dyDescent="0.25">
      <c r="A5961" s="86"/>
      <c r="B5961" s="86"/>
      <c r="C5961" s="86"/>
      <c r="D5961" s="86"/>
      <c r="E5961" s="9"/>
      <c r="F5961" s="9"/>
      <c r="G5961" s="9"/>
      <c r="H5961" s="9"/>
      <c r="I5961" s="9"/>
    </row>
    <row r="5962" spans="1:9" ht="30.95" customHeight="1" x14ac:dyDescent="0.25">
      <c r="A5962" s="88" t="s">
        <v>2919</v>
      </c>
      <c r="B5962" s="88"/>
      <c r="C5962" s="88"/>
      <c r="D5962" s="88"/>
      <c r="E5962" s="88"/>
      <c r="F5962" s="88"/>
      <c r="G5962" s="88"/>
      <c r="H5962" s="88"/>
      <c r="I5962" s="88"/>
    </row>
    <row r="5963" spans="1:9" ht="15" customHeight="1" x14ac:dyDescent="0.25">
      <c r="A5963" s="89"/>
      <c r="B5963" s="89"/>
      <c r="C5963" s="14" t="s">
        <v>2076</v>
      </c>
      <c r="D5963" s="14" t="s">
        <v>2059</v>
      </c>
      <c r="E5963" s="9"/>
      <c r="F5963" s="9"/>
      <c r="G5963" s="9"/>
      <c r="H5963" s="9"/>
      <c r="I5963" s="9"/>
    </row>
    <row r="5964" spans="1:9" ht="18.95" customHeight="1" x14ac:dyDescent="0.25">
      <c r="A5964" s="15" t="s">
        <v>2170</v>
      </c>
      <c r="B5964" s="16" t="s">
        <v>2076</v>
      </c>
      <c r="C5964" s="17">
        <v>845.61</v>
      </c>
      <c r="D5964" s="18">
        <v>845.61</v>
      </c>
      <c r="E5964" s="9"/>
      <c r="F5964" s="9"/>
      <c r="G5964" s="9"/>
      <c r="H5964" s="9"/>
      <c r="I5964" s="9"/>
    </row>
    <row r="5965" spans="1:9" ht="15" customHeight="1" x14ac:dyDescent="0.25">
      <c r="A5965" s="19"/>
      <c r="B5965" s="20"/>
      <c r="C5965" s="21"/>
      <c r="D5965" s="22">
        <v>845.61</v>
      </c>
      <c r="E5965" s="9"/>
      <c r="F5965" s="9"/>
      <c r="G5965" s="9"/>
      <c r="H5965" s="9"/>
      <c r="I5965" s="9"/>
    </row>
    <row r="5966" spans="1:9" ht="9.9499999999999993" customHeight="1" x14ac:dyDescent="0.25">
      <c r="A5966" s="86"/>
      <c r="B5966" s="86"/>
      <c r="C5966" s="86"/>
      <c r="D5966" s="9"/>
      <c r="E5966" s="9"/>
      <c r="F5966" s="9"/>
      <c r="G5966" s="9"/>
      <c r="H5966" s="9"/>
      <c r="I5966" s="9"/>
    </row>
    <row r="5967" spans="1:9" ht="12" customHeight="1" x14ac:dyDescent="0.25">
      <c r="A5967" s="9"/>
      <c r="B5967" s="9"/>
      <c r="C5967" s="9"/>
      <c r="D5967" s="90" t="s">
        <v>4707</v>
      </c>
      <c r="E5967" s="90"/>
      <c r="F5967" s="90"/>
      <c r="G5967" s="90"/>
      <c r="H5967" s="90"/>
      <c r="I5967" s="90"/>
    </row>
    <row r="5968" spans="1:9" ht="9.9499999999999993" customHeight="1" x14ac:dyDescent="0.25">
      <c r="A5968" s="86"/>
      <c r="B5968" s="86"/>
      <c r="C5968" s="86"/>
      <c r="D5968" s="86"/>
      <c r="E5968" s="9"/>
      <c r="F5968" s="9"/>
      <c r="G5968" s="9"/>
      <c r="H5968" s="9"/>
      <c r="I5968" s="9"/>
    </row>
    <row r="5969" spans="1:9" ht="42.95" customHeight="1" x14ac:dyDescent="0.25">
      <c r="A5969" s="88" t="s">
        <v>2920</v>
      </c>
      <c r="B5969" s="88"/>
      <c r="C5969" s="88"/>
      <c r="D5969" s="88"/>
      <c r="E5969" s="88"/>
      <c r="F5969" s="88"/>
      <c r="G5969" s="88"/>
      <c r="H5969" s="88"/>
      <c r="I5969" s="88"/>
    </row>
    <row r="5970" spans="1:9" ht="15" customHeight="1" x14ac:dyDescent="0.25">
      <c r="A5970" s="89"/>
      <c r="B5970" s="89"/>
      <c r="C5970" s="14" t="s">
        <v>2069</v>
      </c>
      <c r="D5970" s="14" t="s">
        <v>2058</v>
      </c>
      <c r="E5970" s="14" t="s">
        <v>2059</v>
      </c>
      <c r="F5970" s="9"/>
      <c r="G5970" s="9"/>
      <c r="H5970" s="9"/>
      <c r="I5970" s="9"/>
    </row>
    <row r="5971" spans="1:9" ht="12.95" customHeight="1" x14ac:dyDescent="0.25">
      <c r="A5971" s="15"/>
      <c r="B5971" s="16" t="s">
        <v>2104</v>
      </c>
      <c r="C5971" s="17">
        <v>694.6</v>
      </c>
      <c r="D5971" s="17">
        <v>1</v>
      </c>
      <c r="E5971" s="18">
        <v>694.6</v>
      </c>
      <c r="F5971" s="9"/>
      <c r="G5971" s="9"/>
      <c r="H5971" s="9"/>
      <c r="I5971" s="9"/>
    </row>
    <row r="5972" spans="1:9" ht="15" customHeight="1" x14ac:dyDescent="0.25">
      <c r="A5972" s="19"/>
      <c r="B5972" s="20"/>
      <c r="C5972" s="21"/>
      <c r="D5972" s="21"/>
      <c r="E5972" s="22">
        <v>694.6</v>
      </c>
      <c r="F5972" s="9"/>
      <c r="G5972" s="9"/>
      <c r="H5972" s="9"/>
      <c r="I5972" s="9"/>
    </row>
    <row r="5973" spans="1:9" ht="9.9499999999999993" customHeight="1" x14ac:dyDescent="0.25">
      <c r="A5973" s="86"/>
      <c r="B5973" s="86"/>
      <c r="C5973" s="86"/>
      <c r="D5973" s="9"/>
      <c r="E5973" s="9"/>
      <c r="F5973" s="9"/>
      <c r="G5973" s="9"/>
      <c r="H5973" s="9"/>
      <c r="I5973" s="9"/>
    </row>
    <row r="5974" spans="1:9" ht="12" customHeight="1" x14ac:dyDescent="0.25">
      <c r="A5974" s="9"/>
      <c r="B5974" s="9"/>
      <c r="C5974" s="9"/>
      <c r="D5974" s="90" t="s">
        <v>4708</v>
      </c>
      <c r="E5974" s="90"/>
      <c r="F5974" s="90"/>
      <c r="G5974" s="90"/>
      <c r="H5974" s="90"/>
      <c r="I5974" s="90"/>
    </row>
    <row r="5975" spans="1:9" ht="9.9499999999999993" customHeight="1" x14ac:dyDescent="0.25">
      <c r="A5975" s="86"/>
      <c r="B5975" s="86"/>
      <c r="C5975" s="86"/>
      <c r="D5975" s="86"/>
      <c r="E5975" s="9"/>
      <c r="F5975" s="9"/>
      <c r="G5975" s="9"/>
      <c r="H5975" s="9"/>
      <c r="I5975" s="9"/>
    </row>
    <row r="5976" spans="1:9" ht="30.95" customHeight="1" x14ac:dyDescent="0.25">
      <c r="A5976" s="88" t="s">
        <v>2921</v>
      </c>
      <c r="B5976" s="88"/>
      <c r="C5976" s="88"/>
      <c r="D5976" s="88"/>
      <c r="E5976" s="88"/>
      <c r="F5976" s="88"/>
      <c r="G5976" s="88"/>
      <c r="H5976" s="88"/>
      <c r="I5976" s="88"/>
    </row>
    <row r="5977" spans="1:9" ht="15" customHeight="1" x14ac:dyDescent="0.25">
      <c r="A5977" s="89"/>
      <c r="B5977" s="89"/>
      <c r="C5977" s="14" t="s">
        <v>2069</v>
      </c>
      <c r="D5977" s="14" t="s">
        <v>2058</v>
      </c>
      <c r="E5977" s="14" t="s">
        <v>2059</v>
      </c>
      <c r="F5977" s="9"/>
      <c r="G5977" s="9"/>
      <c r="H5977" s="9"/>
      <c r="I5977" s="9"/>
    </row>
    <row r="5978" spans="1:9" ht="12.95" customHeight="1" x14ac:dyDescent="0.25">
      <c r="A5978" s="15"/>
      <c r="B5978" s="16" t="s">
        <v>2104</v>
      </c>
      <c r="C5978" s="17">
        <v>694.6</v>
      </c>
      <c r="D5978" s="17">
        <v>1</v>
      </c>
      <c r="E5978" s="18">
        <v>694.6</v>
      </c>
      <c r="F5978" s="9"/>
      <c r="G5978" s="9"/>
      <c r="H5978" s="9"/>
      <c r="I5978" s="9"/>
    </row>
    <row r="5979" spans="1:9" ht="15" customHeight="1" x14ac:dyDescent="0.25">
      <c r="A5979" s="19"/>
      <c r="B5979" s="20"/>
      <c r="C5979" s="21"/>
      <c r="D5979" s="21"/>
      <c r="E5979" s="22">
        <v>694.6</v>
      </c>
      <c r="F5979" s="9"/>
      <c r="G5979" s="9"/>
      <c r="H5979" s="9"/>
      <c r="I5979" s="9"/>
    </row>
    <row r="5980" spans="1:9" ht="9.9499999999999993" customHeight="1" x14ac:dyDescent="0.25">
      <c r="A5980" s="86"/>
      <c r="B5980" s="86"/>
      <c r="C5980" s="86"/>
      <c r="D5980" s="9"/>
      <c r="E5980" s="9"/>
      <c r="F5980" s="9"/>
      <c r="G5980" s="9"/>
      <c r="H5980" s="9"/>
      <c r="I5980" s="9"/>
    </row>
    <row r="5981" spans="1:9" ht="12" customHeight="1" x14ac:dyDescent="0.25">
      <c r="A5981" s="9"/>
      <c r="B5981" s="9"/>
      <c r="C5981" s="9"/>
      <c r="D5981" s="90" t="s">
        <v>4708</v>
      </c>
      <c r="E5981" s="90"/>
      <c r="F5981" s="90"/>
      <c r="G5981" s="90"/>
      <c r="H5981" s="90"/>
      <c r="I5981" s="90"/>
    </row>
    <row r="5982" spans="1:9" ht="9.9499999999999993" customHeight="1" x14ac:dyDescent="0.25">
      <c r="A5982" s="86"/>
      <c r="B5982" s="86"/>
      <c r="C5982" s="86"/>
      <c r="D5982" s="86"/>
      <c r="E5982" s="9"/>
      <c r="F5982" s="9"/>
      <c r="G5982" s="9"/>
      <c r="H5982" s="9"/>
      <c r="I5982" s="9"/>
    </row>
    <row r="5983" spans="1:9" ht="42.95" customHeight="1" x14ac:dyDescent="0.25">
      <c r="A5983" s="88" t="s">
        <v>2922</v>
      </c>
      <c r="B5983" s="88"/>
      <c r="C5983" s="88"/>
      <c r="D5983" s="88"/>
      <c r="E5983" s="88"/>
      <c r="F5983" s="88"/>
      <c r="G5983" s="88"/>
      <c r="H5983" s="88"/>
      <c r="I5983" s="88"/>
    </row>
    <row r="5984" spans="1:9" ht="15" customHeight="1" x14ac:dyDescent="0.25">
      <c r="A5984" s="89"/>
      <c r="B5984" s="89"/>
      <c r="C5984" s="14" t="s">
        <v>2058</v>
      </c>
      <c r="D5984" s="14" t="s">
        <v>2059</v>
      </c>
      <c r="E5984" s="9"/>
      <c r="F5984" s="9"/>
      <c r="G5984" s="9"/>
      <c r="H5984" s="9"/>
      <c r="I5984" s="9"/>
    </row>
    <row r="5985" spans="1:9" ht="12.95" customHeight="1" x14ac:dyDescent="0.25">
      <c r="A5985" s="15"/>
      <c r="B5985" s="16" t="s">
        <v>2058</v>
      </c>
      <c r="C5985" s="17">
        <v>4</v>
      </c>
      <c r="D5985" s="18">
        <v>4</v>
      </c>
      <c r="E5985" s="9"/>
      <c r="F5985" s="9"/>
      <c r="G5985" s="9"/>
      <c r="H5985" s="9"/>
      <c r="I5985" s="9"/>
    </row>
    <row r="5986" spans="1:9" ht="15" customHeight="1" x14ac:dyDescent="0.25">
      <c r="A5986" s="19"/>
      <c r="B5986" s="20"/>
      <c r="C5986" s="21"/>
      <c r="D5986" s="22">
        <v>4</v>
      </c>
      <c r="E5986" s="9"/>
      <c r="F5986" s="9"/>
      <c r="G5986" s="9"/>
      <c r="H5986" s="9"/>
      <c r="I5986" s="9"/>
    </row>
    <row r="5987" spans="1:9" ht="9.9499999999999993" customHeight="1" x14ac:dyDescent="0.25">
      <c r="A5987" s="86"/>
      <c r="B5987" s="86"/>
      <c r="C5987" s="86"/>
      <c r="D5987" s="9"/>
      <c r="E5987" s="9"/>
      <c r="F5987" s="9"/>
      <c r="G5987" s="9"/>
      <c r="H5987" s="9"/>
      <c r="I5987" s="9"/>
    </row>
    <row r="5988" spans="1:9" ht="12" customHeight="1" x14ac:dyDescent="0.25">
      <c r="A5988" s="9"/>
      <c r="B5988" s="9"/>
      <c r="C5988" s="9"/>
      <c r="D5988" s="90" t="s">
        <v>4255</v>
      </c>
      <c r="E5988" s="90"/>
      <c r="F5988" s="90"/>
      <c r="G5988" s="90"/>
      <c r="H5988" s="90"/>
      <c r="I5988" s="90"/>
    </row>
    <row r="5989" spans="1:9" ht="9.9499999999999993" customHeight="1" x14ac:dyDescent="0.25">
      <c r="A5989" s="86"/>
      <c r="B5989" s="86"/>
      <c r="C5989" s="86"/>
      <c r="D5989" s="86"/>
      <c r="E5989" s="9"/>
      <c r="F5989" s="9"/>
      <c r="G5989" s="9"/>
      <c r="H5989" s="9"/>
      <c r="I5989" s="9"/>
    </row>
    <row r="5990" spans="1:9" ht="30.95" customHeight="1" x14ac:dyDescent="0.25">
      <c r="A5990" s="88" t="s">
        <v>2923</v>
      </c>
      <c r="B5990" s="88"/>
      <c r="C5990" s="88"/>
      <c r="D5990" s="88"/>
      <c r="E5990" s="88"/>
      <c r="F5990" s="88"/>
      <c r="G5990" s="88"/>
      <c r="H5990" s="88"/>
      <c r="I5990" s="88"/>
    </row>
    <row r="5991" spans="1:9" ht="15" customHeight="1" x14ac:dyDescent="0.25">
      <c r="A5991" s="89"/>
      <c r="B5991" s="89"/>
      <c r="C5991" s="14" t="s">
        <v>2076</v>
      </c>
      <c r="D5991" s="14" t="s">
        <v>2059</v>
      </c>
      <c r="E5991" s="9"/>
      <c r="F5991" s="9"/>
      <c r="G5991" s="9"/>
      <c r="H5991" s="9"/>
      <c r="I5991" s="9"/>
    </row>
    <row r="5992" spans="1:9" ht="12.95" customHeight="1" x14ac:dyDescent="0.25">
      <c r="A5992" s="15" t="s">
        <v>2108</v>
      </c>
      <c r="B5992" s="16" t="s">
        <v>2076</v>
      </c>
      <c r="C5992" s="17">
        <v>845.61</v>
      </c>
      <c r="D5992" s="18">
        <v>845.61</v>
      </c>
      <c r="E5992" s="9"/>
      <c r="F5992" s="9"/>
      <c r="G5992" s="9"/>
      <c r="H5992" s="9"/>
      <c r="I5992" s="9"/>
    </row>
    <row r="5993" spans="1:9" ht="15" customHeight="1" x14ac:dyDescent="0.25">
      <c r="A5993" s="19"/>
      <c r="B5993" s="20"/>
      <c r="C5993" s="21"/>
      <c r="D5993" s="22">
        <v>845.61</v>
      </c>
      <c r="E5993" s="9"/>
      <c r="F5993" s="9"/>
      <c r="G5993" s="9"/>
      <c r="H5993" s="9"/>
      <c r="I5993" s="9"/>
    </row>
    <row r="5994" spans="1:9" ht="9.9499999999999993" customHeight="1" x14ac:dyDescent="0.25">
      <c r="A5994" s="86"/>
      <c r="B5994" s="86"/>
      <c r="C5994" s="86"/>
      <c r="D5994" s="9"/>
      <c r="E5994" s="9"/>
      <c r="F5994" s="9"/>
      <c r="G5994" s="9"/>
      <c r="H5994" s="9"/>
      <c r="I5994" s="9"/>
    </row>
    <row r="5995" spans="1:9" ht="12" customHeight="1" x14ac:dyDescent="0.25">
      <c r="A5995" s="9"/>
      <c r="B5995" s="9"/>
      <c r="C5995" s="9"/>
      <c r="D5995" s="90" t="s">
        <v>4707</v>
      </c>
      <c r="E5995" s="90"/>
      <c r="F5995" s="90"/>
      <c r="G5995" s="90"/>
      <c r="H5995" s="90"/>
      <c r="I5995" s="90"/>
    </row>
    <row r="5996" spans="1:9" ht="9.9499999999999993" customHeight="1" x14ac:dyDescent="0.25">
      <c r="A5996" s="86"/>
      <c r="B5996" s="86"/>
      <c r="C5996" s="86"/>
      <c r="D5996" s="86"/>
      <c r="E5996" s="9"/>
      <c r="F5996" s="9"/>
      <c r="G5996" s="9"/>
      <c r="H5996" s="9"/>
      <c r="I5996" s="9"/>
    </row>
    <row r="5997" spans="1:9" ht="42.95" customHeight="1" x14ac:dyDescent="0.25">
      <c r="A5997" s="88" t="s">
        <v>2924</v>
      </c>
      <c r="B5997" s="88"/>
      <c r="C5997" s="88"/>
      <c r="D5997" s="88"/>
      <c r="E5997" s="88"/>
      <c r="F5997" s="88"/>
      <c r="G5997" s="88"/>
      <c r="H5997" s="88"/>
      <c r="I5997" s="88"/>
    </row>
    <row r="5998" spans="1:9" ht="15" customHeight="1" x14ac:dyDescent="0.25">
      <c r="A5998" s="89"/>
      <c r="B5998" s="89"/>
      <c r="C5998" s="14" t="s">
        <v>2058</v>
      </c>
      <c r="D5998" s="14" t="s">
        <v>2059</v>
      </c>
      <c r="E5998" s="9"/>
      <c r="F5998" s="9"/>
      <c r="G5998" s="9"/>
      <c r="H5998" s="9"/>
      <c r="I5998" s="9"/>
    </row>
    <row r="5999" spans="1:9" ht="12.95" customHeight="1" x14ac:dyDescent="0.25">
      <c r="A5999" s="15"/>
      <c r="B5999" s="16" t="s">
        <v>2058</v>
      </c>
      <c r="C5999" s="17">
        <v>2</v>
      </c>
      <c r="D5999" s="18">
        <v>2</v>
      </c>
      <c r="E5999" s="9"/>
      <c r="F5999" s="9"/>
      <c r="G5999" s="9"/>
      <c r="H5999" s="9"/>
      <c r="I5999" s="9"/>
    </row>
    <row r="6000" spans="1:9" ht="15" customHeight="1" x14ac:dyDescent="0.25">
      <c r="A6000" s="19"/>
      <c r="B6000" s="20"/>
      <c r="C6000" s="21"/>
      <c r="D6000" s="22">
        <v>2</v>
      </c>
      <c r="E6000" s="9"/>
      <c r="F6000" s="9"/>
      <c r="G6000" s="9"/>
      <c r="H6000" s="9"/>
      <c r="I6000" s="9"/>
    </row>
    <row r="6001" spans="1:9" ht="9.9499999999999993" customHeight="1" x14ac:dyDescent="0.25">
      <c r="A6001" s="86"/>
      <c r="B6001" s="86"/>
      <c r="C6001" s="86"/>
      <c r="D6001" s="9"/>
      <c r="E6001" s="9"/>
      <c r="F6001" s="9"/>
      <c r="G6001" s="9"/>
      <c r="H6001" s="9"/>
      <c r="I6001" s="9"/>
    </row>
    <row r="6002" spans="1:9" ht="12" customHeight="1" x14ac:dyDescent="0.25">
      <c r="A6002" s="9"/>
      <c r="B6002" s="9"/>
      <c r="C6002" s="9"/>
      <c r="D6002" s="90" t="s">
        <v>4257</v>
      </c>
      <c r="E6002" s="90"/>
      <c r="F6002" s="90"/>
      <c r="G6002" s="90"/>
      <c r="H6002" s="90"/>
      <c r="I6002" s="90"/>
    </row>
    <row r="6003" spans="1:9" ht="9.9499999999999993" customHeight="1" x14ac:dyDescent="0.25">
      <c r="A6003" s="86"/>
      <c r="B6003" s="86"/>
      <c r="C6003" s="86"/>
      <c r="D6003" s="86"/>
      <c r="E6003" s="9"/>
      <c r="F6003" s="9"/>
      <c r="G6003" s="9"/>
      <c r="H6003" s="9"/>
      <c r="I6003" s="9"/>
    </row>
    <row r="6004" spans="1:9" ht="30.95" customHeight="1" x14ac:dyDescent="0.25">
      <c r="A6004" s="88" t="s">
        <v>2925</v>
      </c>
      <c r="B6004" s="88"/>
      <c r="C6004" s="88"/>
      <c r="D6004" s="88"/>
      <c r="E6004" s="88"/>
      <c r="F6004" s="88"/>
      <c r="G6004" s="88"/>
      <c r="H6004" s="88"/>
      <c r="I6004" s="88"/>
    </row>
    <row r="6005" spans="1:9" ht="15" customHeight="1" x14ac:dyDescent="0.25">
      <c r="A6005" s="89"/>
      <c r="B6005" s="89"/>
      <c r="C6005" s="14" t="s">
        <v>2076</v>
      </c>
      <c r="D6005" s="14" t="s">
        <v>2058</v>
      </c>
      <c r="E6005" s="14" t="s">
        <v>2059</v>
      </c>
      <c r="F6005" s="9"/>
      <c r="G6005" s="9"/>
      <c r="H6005" s="9"/>
      <c r="I6005" s="9"/>
    </row>
    <row r="6006" spans="1:9" ht="18.95" customHeight="1" x14ac:dyDescent="0.25">
      <c r="A6006" s="15" t="s">
        <v>2110</v>
      </c>
      <c r="B6006" s="16" t="s">
        <v>2111</v>
      </c>
      <c r="C6006" s="17">
        <v>0.16</v>
      </c>
      <c r="D6006" s="17">
        <v>82</v>
      </c>
      <c r="E6006" s="18">
        <v>13.12</v>
      </c>
      <c r="F6006" s="9"/>
      <c r="G6006" s="9"/>
      <c r="H6006" s="9"/>
      <c r="I6006" s="9"/>
    </row>
    <row r="6007" spans="1:9" ht="15" customHeight="1" x14ac:dyDescent="0.25">
      <c r="A6007" s="19"/>
      <c r="B6007" s="20"/>
      <c r="C6007" s="21"/>
      <c r="D6007" s="21"/>
      <c r="E6007" s="22">
        <v>13.12</v>
      </c>
      <c r="F6007" s="9"/>
      <c r="G6007" s="9"/>
      <c r="H6007" s="9"/>
      <c r="I6007" s="9"/>
    </row>
    <row r="6008" spans="1:9" ht="9.9499999999999993" customHeight="1" x14ac:dyDescent="0.25">
      <c r="A6008" s="86"/>
      <c r="B6008" s="86"/>
      <c r="C6008" s="86"/>
      <c r="D6008" s="9"/>
      <c r="E6008" s="9"/>
      <c r="F6008" s="9"/>
      <c r="G6008" s="9"/>
      <c r="H6008" s="9"/>
      <c r="I6008" s="9"/>
    </row>
    <row r="6009" spans="1:9" ht="12" customHeight="1" x14ac:dyDescent="0.25">
      <c r="A6009" s="9"/>
      <c r="B6009" s="9"/>
      <c r="C6009" s="9"/>
      <c r="D6009" s="90" t="s">
        <v>4308</v>
      </c>
      <c r="E6009" s="90"/>
      <c r="F6009" s="90"/>
      <c r="G6009" s="90"/>
      <c r="H6009" s="90"/>
      <c r="I6009" s="90"/>
    </row>
    <row r="6010" spans="1:9" ht="9.9499999999999993" customHeight="1" x14ac:dyDescent="0.25">
      <c r="A6010" s="86"/>
      <c r="B6010" s="86"/>
      <c r="C6010" s="86"/>
      <c r="D6010" s="86"/>
      <c r="E6010" s="9"/>
      <c r="F6010" s="9"/>
      <c r="G6010" s="9"/>
      <c r="H6010" s="9"/>
      <c r="I6010" s="9"/>
    </row>
    <row r="6011" spans="1:9" ht="30.95" customHeight="1" x14ac:dyDescent="0.25">
      <c r="A6011" s="88" t="s">
        <v>2926</v>
      </c>
      <c r="B6011" s="88"/>
      <c r="C6011" s="88"/>
      <c r="D6011" s="88"/>
      <c r="E6011" s="88"/>
      <c r="F6011" s="88"/>
      <c r="G6011" s="88"/>
      <c r="H6011" s="88"/>
      <c r="I6011" s="88"/>
    </row>
    <row r="6012" spans="1:9" ht="15" customHeight="1" x14ac:dyDescent="0.25">
      <c r="A6012" s="89"/>
      <c r="B6012" s="89"/>
      <c r="C6012" s="14" t="s">
        <v>2058</v>
      </c>
      <c r="D6012" s="14" t="s">
        <v>2059</v>
      </c>
      <c r="E6012" s="9"/>
      <c r="F6012" s="9"/>
      <c r="G6012" s="9"/>
      <c r="H6012" s="9"/>
      <c r="I6012" s="9"/>
    </row>
    <row r="6013" spans="1:9" ht="12.95" customHeight="1" x14ac:dyDescent="0.25">
      <c r="A6013" s="15"/>
      <c r="B6013" s="16" t="s">
        <v>2058</v>
      </c>
      <c r="C6013" s="17">
        <v>8</v>
      </c>
      <c r="D6013" s="18">
        <v>8</v>
      </c>
      <c r="E6013" s="9"/>
      <c r="F6013" s="9"/>
      <c r="G6013" s="9"/>
      <c r="H6013" s="9"/>
      <c r="I6013" s="9"/>
    </row>
    <row r="6014" spans="1:9" ht="15" customHeight="1" x14ac:dyDescent="0.25">
      <c r="A6014" s="19"/>
      <c r="B6014" s="20"/>
      <c r="C6014" s="21"/>
      <c r="D6014" s="22">
        <v>8</v>
      </c>
      <c r="E6014" s="9"/>
      <c r="F6014" s="9"/>
      <c r="G6014" s="9"/>
      <c r="H6014" s="9"/>
      <c r="I6014" s="9"/>
    </row>
    <row r="6015" spans="1:9" ht="9.9499999999999993" customHeight="1" x14ac:dyDescent="0.25">
      <c r="A6015" s="86"/>
      <c r="B6015" s="86"/>
      <c r="C6015" s="86"/>
      <c r="D6015" s="9"/>
      <c r="E6015" s="9"/>
      <c r="F6015" s="9"/>
      <c r="G6015" s="9"/>
      <c r="H6015" s="9"/>
      <c r="I6015" s="9"/>
    </row>
    <row r="6016" spans="1:9" ht="12" customHeight="1" x14ac:dyDescent="0.25">
      <c r="A6016" s="9"/>
      <c r="B6016" s="9"/>
      <c r="C6016" s="9"/>
      <c r="D6016" s="90" t="s">
        <v>4258</v>
      </c>
      <c r="E6016" s="90"/>
      <c r="F6016" s="90"/>
      <c r="G6016" s="90"/>
      <c r="H6016" s="90"/>
      <c r="I6016" s="90"/>
    </row>
    <row r="6017" spans="1:9" ht="9.9499999999999993" customHeight="1" x14ac:dyDescent="0.25">
      <c r="A6017" s="86"/>
      <c r="B6017" s="86"/>
      <c r="C6017" s="86"/>
      <c r="D6017" s="86"/>
      <c r="E6017" s="9"/>
      <c r="F6017" s="9"/>
      <c r="G6017" s="9"/>
      <c r="H6017" s="9"/>
      <c r="I6017" s="9"/>
    </row>
    <row r="6018" spans="1:9" ht="20.100000000000001" customHeight="1" x14ac:dyDescent="0.25">
      <c r="A6018" s="88" t="s">
        <v>2927</v>
      </c>
      <c r="B6018" s="88"/>
      <c r="C6018" s="88"/>
      <c r="D6018" s="88"/>
      <c r="E6018" s="88"/>
      <c r="F6018" s="88"/>
      <c r="G6018" s="88"/>
      <c r="H6018" s="88"/>
      <c r="I6018" s="88"/>
    </row>
    <row r="6019" spans="1:9" ht="15" customHeight="1" x14ac:dyDescent="0.25">
      <c r="A6019" s="89"/>
      <c r="B6019" s="89"/>
      <c r="C6019" s="14" t="s">
        <v>2076</v>
      </c>
      <c r="D6019" s="14" t="s">
        <v>2059</v>
      </c>
      <c r="E6019" s="9"/>
      <c r="F6019" s="9"/>
      <c r="G6019" s="9"/>
      <c r="H6019" s="9"/>
      <c r="I6019" s="9"/>
    </row>
    <row r="6020" spans="1:9" ht="12.95" customHeight="1" x14ac:dyDescent="0.25">
      <c r="A6020" s="15"/>
      <c r="B6020" s="16" t="s">
        <v>2076</v>
      </c>
      <c r="C6020" s="17">
        <v>393.01</v>
      </c>
      <c r="D6020" s="18">
        <v>393.01</v>
      </c>
      <c r="E6020" s="9"/>
      <c r="F6020" s="9"/>
      <c r="G6020" s="9"/>
      <c r="H6020" s="9"/>
      <c r="I6020" s="9"/>
    </row>
    <row r="6021" spans="1:9" ht="15" customHeight="1" x14ac:dyDescent="0.25">
      <c r="A6021" s="19"/>
      <c r="B6021" s="20"/>
      <c r="C6021" s="21"/>
      <c r="D6021" s="22">
        <v>393.01</v>
      </c>
      <c r="E6021" s="9"/>
      <c r="F6021" s="9"/>
      <c r="G6021" s="9"/>
      <c r="H6021" s="9"/>
      <c r="I6021" s="9"/>
    </row>
    <row r="6022" spans="1:9" ht="9.9499999999999993" customHeight="1" x14ac:dyDescent="0.25">
      <c r="A6022" s="86"/>
      <c r="B6022" s="86"/>
      <c r="C6022" s="86"/>
      <c r="D6022" s="9"/>
      <c r="E6022" s="9"/>
      <c r="F6022" s="9"/>
      <c r="G6022" s="9"/>
      <c r="H6022" s="9"/>
      <c r="I6022" s="9"/>
    </row>
    <row r="6023" spans="1:9" ht="12" customHeight="1" x14ac:dyDescent="0.25">
      <c r="A6023" s="9"/>
      <c r="B6023" s="9"/>
      <c r="C6023" s="9"/>
      <c r="D6023" s="90" t="s">
        <v>4709</v>
      </c>
      <c r="E6023" s="90"/>
      <c r="F6023" s="90"/>
      <c r="G6023" s="90"/>
      <c r="H6023" s="90"/>
      <c r="I6023" s="90"/>
    </row>
    <row r="6024" spans="1:9" ht="9.9499999999999993" customHeight="1" x14ac:dyDescent="0.25">
      <c r="A6024" s="86"/>
      <c r="B6024" s="86"/>
      <c r="C6024" s="86"/>
      <c r="D6024" s="86"/>
      <c r="E6024" s="9"/>
      <c r="F6024" s="9"/>
      <c r="G6024" s="9"/>
      <c r="H6024" s="9"/>
      <c r="I6024" s="9"/>
    </row>
    <row r="6025" spans="1:9" ht="30.95" customHeight="1" x14ac:dyDescent="0.25">
      <c r="A6025" s="88" t="s">
        <v>2928</v>
      </c>
      <c r="B6025" s="88"/>
      <c r="C6025" s="88"/>
      <c r="D6025" s="88"/>
      <c r="E6025" s="88"/>
      <c r="F6025" s="88"/>
      <c r="G6025" s="88"/>
      <c r="H6025" s="88"/>
      <c r="I6025" s="88"/>
    </row>
    <row r="6026" spans="1:9" ht="15" customHeight="1" x14ac:dyDescent="0.25">
      <c r="A6026" s="89"/>
      <c r="B6026" s="89"/>
      <c r="C6026" s="14" t="s">
        <v>2076</v>
      </c>
      <c r="D6026" s="14" t="s">
        <v>2059</v>
      </c>
      <c r="E6026" s="9"/>
      <c r="F6026" s="9"/>
      <c r="G6026" s="9"/>
      <c r="H6026" s="9"/>
      <c r="I6026" s="9"/>
    </row>
    <row r="6027" spans="1:9" ht="12.95" customHeight="1" x14ac:dyDescent="0.25">
      <c r="A6027" s="15" t="s">
        <v>2108</v>
      </c>
      <c r="B6027" s="16" t="s">
        <v>2076</v>
      </c>
      <c r="C6027" s="17">
        <v>845.61</v>
      </c>
      <c r="D6027" s="18">
        <v>845.61</v>
      </c>
      <c r="E6027" s="9"/>
      <c r="F6027" s="9"/>
      <c r="G6027" s="9"/>
      <c r="H6027" s="9"/>
      <c r="I6027" s="9"/>
    </row>
    <row r="6028" spans="1:9" ht="15" customHeight="1" x14ac:dyDescent="0.25">
      <c r="A6028" s="19"/>
      <c r="B6028" s="20"/>
      <c r="C6028" s="21"/>
      <c r="D6028" s="22">
        <v>845.61</v>
      </c>
      <c r="E6028" s="9"/>
      <c r="F6028" s="9"/>
      <c r="G6028" s="9"/>
      <c r="H6028" s="9"/>
      <c r="I6028" s="9"/>
    </row>
    <row r="6029" spans="1:9" ht="9.9499999999999993" customHeight="1" x14ac:dyDescent="0.25">
      <c r="A6029" s="86"/>
      <c r="B6029" s="86"/>
      <c r="C6029" s="86"/>
      <c r="D6029" s="9"/>
      <c r="E6029" s="9"/>
      <c r="F6029" s="9"/>
      <c r="G6029" s="9"/>
      <c r="H6029" s="9"/>
      <c r="I6029" s="9"/>
    </row>
    <row r="6030" spans="1:9" ht="12" customHeight="1" x14ac:dyDescent="0.25">
      <c r="A6030" s="9"/>
      <c r="B6030" s="9"/>
      <c r="C6030" s="9"/>
      <c r="D6030" s="90" t="s">
        <v>4707</v>
      </c>
      <c r="E6030" s="90"/>
      <c r="F6030" s="90"/>
      <c r="G6030" s="90"/>
      <c r="H6030" s="90"/>
      <c r="I6030" s="90"/>
    </row>
    <row r="6031" spans="1:9" ht="9.9499999999999993" customHeight="1" x14ac:dyDescent="0.25">
      <c r="A6031" s="86"/>
      <c r="B6031" s="86"/>
      <c r="C6031" s="86"/>
      <c r="D6031" s="86"/>
      <c r="E6031" s="9"/>
      <c r="F6031" s="9"/>
      <c r="G6031" s="9"/>
      <c r="H6031" s="9"/>
      <c r="I6031" s="9"/>
    </row>
    <row r="6032" spans="1:9" ht="20.100000000000001" customHeight="1" x14ac:dyDescent="0.25">
      <c r="A6032" s="88" t="s">
        <v>2929</v>
      </c>
      <c r="B6032" s="88"/>
      <c r="C6032" s="88"/>
      <c r="D6032" s="88"/>
      <c r="E6032" s="88"/>
      <c r="F6032" s="88"/>
      <c r="G6032" s="88"/>
      <c r="H6032" s="88"/>
      <c r="I6032" s="88"/>
    </row>
    <row r="6033" spans="1:9" ht="15" customHeight="1" x14ac:dyDescent="0.25">
      <c r="A6033" s="89"/>
      <c r="B6033" s="89"/>
      <c r="C6033" s="14" t="s">
        <v>2069</v>
      </c>
      <c r="D6033" s="14" t="s">
        <v>2058</v>
      </c>
      <c r="E6033" s="14" t="s">
        <v>2059</v>
      </c>
      <c r="F6033" s="9"/>
      <c r="G6033" s="9"/>
      <c r="H6033" s="9"/>
      <c r="I6033" s="9"/>
    </row>
    <row r="6034" spans="1:9" ht="12.95" customHeight="1" x14ac:dyDescent="0.25">
      <c r="A6034" s="15"/>
      <c r="B6034" s="16" t="s">
        <v>2104</v>
      </c>
      <c r="C6034" s="17">
        <v>206.08</v>
      </c>
      <c r="D6034" s="17">
        <v>1</v>
      </c>
      <c r="E6034" s="18">
        <v>206.08</v>
      </c>
      <c r="F6034" s="9"/>
      <c r="G6034" s="9"/>
      <c r="H6034" s="9"/>
      <c r="I6034" s="9"/>
    </row>
    <row r="6035" spans="1:9" ht="15" customHeight="1" x14ac:dyDescent="0.25">
      <c r="A6035" s="19"/>
      <c r="B6035" s="20"/>
      <c r="C6035" s="21"/>
      <c r="D6035" s="21"/>
      <c r="E6035" s="22">
        <v>206.08</v>
      </c>
      <c r="F6035" s="9"/>
      <c r="G6035" s="9"/>
      <c r="H6035" s="9"/>
      <c r="I6035" s="9"/>
    </row>
    <row r="6036" spans="1:9" ht="9.9499999999999993" customHeight="1" x14ac:dyDescent="0.25">
      <c r="A6036" s="86"/>
      <c r="B6036" s="86"/>
      <c r="C6036" s="86"/>
      <c r="D6036" s="9"/>
      <c r="E6036" s="9"/>
      <c r="F6036" s="9"/>
      <c r="G6036" s="9"/>
      <c r="H6036" s="9"/>
      <c r="I6036" s="9"/>
    </row>
    <row r="6037" spans="1:9" ht="12" customHeight="1" x14ac:dyDescent="0.25">
      <c r="A6037" s="9"/>
      <c r="B6037" s="9"/>
      <c r="C6037" s="9"/>
      <c r="D6037" s="90" t="s">
        <v>4710</v>
      </c>
      <c r="E6037" s="90"/>
      <c r="F6037" s="90"/>
      <c r="G6037" s="90"/>
      <c r="H6037" s="90"/>
      <c r="I6037" s="90"/>
    </row>
    <row r="6038" spans="1:9" ht="9.9499999999999993" customHeight="1" x14ac:dyDescent="0.25">
      <c r="A6038" s="86"/>
      <c r="B6038" s="86"/>
      <c r="C6038" s="86"/>
      <c r="D6038" s="86"/>
      <c r="E6038" s="9"/>
      <c r="F6038" s="9"/>
      <c r="G6038" s="9"/>
      <c r="H6038" s="9"/>
      <c r="I6038" s="9"/>
    </row>
    <row r="6039" spans="1:9" ht="30.95" customHeight="1" x14ac:dyDescent="0.25">
      <c r="A6039" s="88" t="s">
        <v>2930</v>
      </c>
      <c r="B6039" s="88"/>
      <c r="C6039" s="88"/>
      <c r="D6039" s="88"/>
      <c r="E6039" s="88"/>
      <c r="F6039" s="88"/>
      <c r="G6039" s="88"/>
      <c r="H6039" s="88"/>
      <c r="I6039" s="88"/>
    </row>
    <row r="6040" spans="1:9" ht="15" customHeight="1" x14ac:dyDescent="0.25">
      <c r="A6040" s="89"/>
      <c r="B6040" s="89"/>
      <c r="C6040" s="14" t="s">
        <v>2076</v>
      </c>
      <c r="D6040" s="14" t="s">
        <v>2059</v>
      </c>
      <c r="E6040" s="9"/>
      <c r="F6040" s="9"/>
      <c r="G6040" s="9"/>
      <c r="H6040" s="9"/>
      <c r="I6040" s="9"/>
    </row>
    <row r="6041" spans="1:9" ht="12.95" customHeight="1" x14ac:dyDescent="0.25">
      <c r="A6041" s="15" t="s">
        <v>2077</v>
      </c>
      <c r="B6041" s="16" t="s">
        <v>2076</v>
      </c>
      <c r="C6041" s="17">
        <v>4161.97</v>
      </c>
      <c r="D6041" s="18">
        <v>4161.97</v>
      </c>
      <c r="E6041" s="9"/>
      <c r="F6041" s="9"/>
      <c r="G6041" s="9"/>
      <c r="H6041" s="9"/>
      <c r="I6041" s="9"/>
    </row>
    <row r="6042" spans="1:9" ht="15" customHeight="1" x14ac:dyDescent="0.25">
      <c r="A6042" s="19"/>
      <c r="B6042" s="20"/>
      <c r="C6042" s="21"/>
      <c r="D6042" s="22">
        <v>4161.97</v>
      </c>
      <c r="E6042" s="9"/>
      <c r="F6042" s="9"/>
      <c r="G6042" s="9"/>
      <c r="H6042" s="9"/>
      <c r="I6042" s="9"/>
    </row>
    <row r="6043" spans="1:9" ht="9.9499999999999993" customHeight="1" x14ac:dyDescent="0.25">
      <c r="A6043" s="86"/>
      <c r="B6043" s="86"/>
      <c r="C6043" s="86"/>
      <c r="D6043" s="9"/>
      <c r="E6043" s="9"/>
      <c r="F6043" s="9"/>
      <c r="G6043" s="9"/>
      <c r="H6043" s="9"/>
      <c r="I6043" s="9"/>
    </row>
    <row r="6044" spans="1:9" ht="12" customHeight="1" x14ac:dyDescent="0.25">
      <c r="A6044" s="9"/>
      <c r="B6044" s="9"/>
      <c r="C6044" s="9"/>
      <c r="D6044" s="90" t="s">
        <v>4711</v>
      </c>
      <c r="E6044" s="90"/>
      <c r="F6044" s="90"/>
      <c r="G6044" s="90"/>
      <c r="H6044" s="90"/>
      <c r="I6044" s="90"/>
    </row>
    <row r="6045" spans="1:9" ht="9.9499999999999993" customHeight="1" x14ac:dyDescent="0.25">
      <c r="A6045" s="86"/>
      <c r="B6045" s="86"/>
      <c r="C6045" s="86"/>
      <c r="D6045" s="86"/>
      <c r="E6045" s="9"/>
      <c r="F6045" s="9"/>
      <c r="G6045" s="9"/>
      <c r="H6045" s="9"/>
      <c r="I6045" s="9"/>
    </row>
    <row r="6046" spans="1:9" ht="30.95" customHeight="1" x14ac:dyDescent="0.25">
      <c r="A6046" s="88" t="s">
        <v>2931</v>
      </c>
      <c r="B6046" s="88"/>
      <c r="C6046" s="88"/>
      <c r="D6046" s="88"/>
      <c r="E6046" s="88"/>
      <c r="F6046" s="88"/>
      <c r="G6046" s="88"/>
      <c r="H6046" s="88"/>
      <c r="I6046" s="88"/>
    </row>
    <row r="6047" spans="1:9" ht="15" customHeight="1" x14ac:dyDescent="0.25">
      <c r="A6047" s="89"/>
      <c r="B6047" s="89"/>
      <c r="C6047" s="14" t="s">
        <v>2076</v>
      </c>
      <c r="D6047" s="14" t="s">
        <v>2079</v>
      </c>
      <c r="E6047" s="14" t="s">
        <v>2059</v>
      </c>
      <c r="F6047" s="9"/>
      <c r="G6047" s="9"/>
      <c r="H6047" s="9"/>
      <c r="I6047" s="9"/>
    </row>
    <row r="6048" spans="1:9" ht="18.95" customHeight="1" x14ac:dyDescent="0.25">
      <c r="A6048" s="15" t="s">
        <v>2080</v>
      </c>
      <c r="B6048" s="16" t="s">
        <v>2081</v>
      </c>
      <c r="C6048" s="17">
        <v>841.06</v>
      </c>
      <c r="D6048" s="17">
        <v>0.1</v>
      </c>
      <c r="E6048" s="18">
        <v>84.11</v>
      </c>
      <c r="F6048" s="9"/>
      <c r="G6048" s="9"/>
      <c r="H6048" s="9"/>
      <c r="I6048" s="9"/>
    </row>
    <row r="6049" spans="1:9" ht="15" customHeight="1" x14ac:dyDescent="0.25">
      <c r="A6049" s="19"/>
      <c r="B6049" s="20"/>
      <c r="C6049" s="21"/>
      <c r="D6049" s="21"/>
      <c r="E6049" s="22">
        <v>84.11</v>
      </c>
      <c r="F6049" s="9"/>
      <c r="G6049" s="9"/>
      <c r="H6049" s="9"/>
      <c r="I6049" s="9"/>
    </row>
    <row r="6050" spans="1:9" ht="9.9499999999999993" customHeight="1" x14ac:dyDescent="0.25">
      <c r="A6050" s="86"/>
      <c r="B6050" s="86"/>
      <c r="C6050" s="86"/>
      <c r="D6050" s="9"/>
      <c r="E6050" s="9"/>
      <c r="F6050" s="9"/>
      <c r="G6050" s="9"/>
      <c r="H6050" s="9"/>
      <c r="I6050" s="9"/>
    </row>
    <row r="6051" spans="1:9" ht="12" customHeight="1" x14ac:dyDescent="0.25">
      <c r="A6051" s="9"/>
      <c r="B6051" s="9"/>
      <c r="C6051" s="9"/>
      <c r="D6051" s="90" t="s">
        <v>4712</v>
      </c>
      <c r="E6051" s="90"/>
      <c r="F6051" s="90"/>
      <c r="G6051" s="90"/>
      <c r="H6051" s="90"/>
      <c r="I6051" s="90"/>
    </row>
    <row r="6052" spans="1:9" ht="9.9499999999999993" customHeight="1" x14ac:dyDescent="0.25">
      <c r="A6052" s="86"/>
      <c r="B6052" s="86"/>
      <c r="C6052" s="86"/>
      <c r="D6052" s="86"/>
      <c r="E6052" s="9"/>
      <c r="F6052" s="9"/>
      <c r="G6052" s="9"/>
      <c r="H6052" s="9"/>
      <c r="I6052" s="9"/>
    </row>
    <row r="6053" spans="1:9" ht="30.95" customHeight="1" x14ac:dyDescent="0.25">
      <c r="A6053" s="88" t="s">
        <v>2932</v>
      </c>
      <c r="B6053" s="88"/>
      <c r="C6053" s="88"/>
      <c r="D6053" s="88"/>
      <c r="E6053" s="88"/>
      <c r="F6053" s="88"/>
      <c r="G6053" s="88"/>
      <c r="H6053" s="88"/>
      <c r="I6053" s="88"/>
    </row>
    <row r="6054" spans="1:9" ht="15" customHeight="1" x14ac:dyDescent="0.25">
      <c r="A6054" s="89"/>
      <c r="B6054" s="89"/>
      <c r="C6054" s="14" t="s">
        <v>2076</v>
      </c>
      <c r="D6054" s="14" t="s">
        <v>2079</v>
      </c>
      <c r="E6054" s="14" t="s">
        <v>2058</v>
      </c>
      <c r="F6054" s="14" t="s">
        <v>2059</v>
      </c>
      <c r="G6054" s="9"/>
      <c r="H6054" s="9"/>
      <c r="I6054" s="9"/>
    </row>
    <row r="6055" spans="1:9" ht="27" customHeight="1" x14ac:dyDescent="0.25">
      <c r="A6055" s="15" t="s">
        <v>2083</v>
      </c>
      <c r="B6055" s="16" t="s">
        <v>2084</v>
      </c>
      <c r="C6055" s="17">
        <v>4.3</v>
      </c>
      <c r="D6055" s="17">
        <v>0.1</v>
      </c>
      <c r="E6055" s="17">
        <v>4</v>
      </c>
      <c r="F6055" s="18">
        <v>1.72</v>
      </c>
      <c r="G6055" s="9"/>
      <c r="H6055" s="9"/>
      <c r="I6055" s="9"/>
    </row>
    <row r="6056" spans="1:9" ht="15" customHeight="1" x14ac:dyDescent="0.25">
      <c r="A6056" s="19"/>
      <c r="B6056" s="20"/>
      <c r="C6056" s="21"/>
      <c r="D6056" s="21"/>
      <c r="E6056" s="21"/>
      <c r="F6056" s="22">
        <v>1.72</v>
      </c>
      <c r="G6056" s="9"/>
      <c r="H6056" s="9"/>
      <c r="I6056" s="9"/>
    </row>
    <row r="6057" spans="1:9" ht="9.9499999999999993" customHeight="1" x14ac:dyDescent="0.25">
      <c r="A6057" s="86"/>
      <c r="B6057" s="86"/>
      <c r="C6057" s="86"/>
      <c r="D6057" s="9"/>
      <c r="E6057" s="9"/>
      <c r="F6057" s="9"/>
      <c r="G6057" s="9"/>
      <c r="H6057" s="9"/>
      <c r="I6057" s="9"/>
    </row>
    <row r="6058" spans="1:9" ht="12" customHeight="1" x14ac:dyDescent="0.25">
      <c r="A6058" s="9"/>
      <c r="B6058" s="9"/>
      <c r="C6058" s="9"/>
      <c r="D6058" s="90" t="s">
        <v>4313</v>
      </c>
      <c r="E6058" s="90"/>
      <c r="F6058" s="90"/>
      <c r="G6058" s="90"/>
      <c r="H6058" s="90"/>
      <c r="I6058" s="90"/>
    </row>
    <row r="6059" spans="1:9" ht="9.9499999999999993" customHeight="1" x14ac:dyDescent="0.25">
      <c r="A6059" s="86"/>
      <c r="B6059" s="86"/>
      <c r="C6059" s="86"/>
      <c r="D6059" s="86"/>
      <c r="E6059" s="9"/>
      <c r="F6059" s="9"/>
      <c r="G6059" s="9"/>
      <c r="H6059" s="9"/>
      <c r="I6059" s="9"/>
    </row>
    <row r="6060" spans="1:9" ht="42.95" customHeight="1" x14ac:dyDescent="0.25">
      <c r="A6060" s="88" t="s">
        <v>2933</v>
      </c>
      <c r="B6060" s="88"/>
      <c r="C6060" s="88"/>
      <c r="D6060" s="88"/>
      <c r="E6060" s="88"/>
      <c r="F6060" s="88"/>
      <c r="G6060" s="88"/>
      <c r="H6060" s="88"/>
      <c r="I6060" s="88"/>
    </row>
    <row r="6061" spans="1:9" ht="15" customHeight="1" x14ac:dyDescent="0.25">
      <c r="A6061" s="89"/>
      <c r="B6061" s="89"/>
      <c r="C6061" s="14" t="s">
        <v>2076</v>
      </c>
      <c r="D6061" s="14" t="s">
        <v>2056</v>
      </c>
      <c r="E6061" s="14" t="s">
        <v>2058</v>
      </c>
      <c r="F6061" s="14" t="s">
        <v>2086</v>
      </c>
      <c r="G6061" s="14" t="s">
        <v>2059</v>
      </c>
      <c r="H6061" s="9"/>
      <c r="I6061" s="9"/>
    </row>
    <row r="6062" spans="1:9" ht="18.95" customHeight="1" x14ac:dyDescent="0.25">
      <c r="A6062" s="15" t="s">
        <v>2087</v>
      </c>
      <c r="B6062" s="16" t="s">
        <v>2088</v>
      </c>
      <c r="C6062" s="17">
        <v>4161.97</v>
      </c>
      <c r="D6062" s="17">
        <v>0.1</v>
      </c>
      <c r="E6062" s="17">
        <v>1</v>
      </c>
      <c r="F6062" s="17">
        <v>1.5</v>
      </c>
      <c r="G6062" s="18">
        <v>624.29999999999995</v>
      </c>
      <c r="H6062" s="9"/>
      <c r="I6062" s="9"/>
    </row>
    <row r="6063" spans="1:9" ht="18.95" customHeight="1" x14ac:dyDescent="0.25">
      <c r="A6063" s="15" t="s">
        <v>2089</v>
      </c>
      <c r="B6063" s="16" t="s">
        <v>2088</v>
      </c>
      <c r="C6063" s="17">
        <v>841.06</v>
      </c>
      <c r="D6063" s="17">
        <v>0.1</v>
      </c>
      <c r="E6063" s="17">
        <v>1</v>
      </c>
      <c r="F6063" s="17">
        <v>1.5</v>
      </c>
      <c r="G6063" s="18">
        <v>126.16</v>
      </c>
      <c r="H6063" s="9"/>
      <c r="I6063" s="9"/>
    </row>
    <row r="6064" spans="1:9" ht="27" customHeight="1" x14ac:dyDescent="0.25">
      <c r="A6064" s="15" t="s">
        <v>2090</v>
      </c>
      <c r="B6064" s="16" t="s">
        <v>2088</v>
      </c>
      <c r="C6064" s="17">
        <v>4.5999999999999996</v>
      </c>
      <c r="D6064" s="17">
        <v>0.1</v>
      </c>
      <c r="E6064" s="17">
        <v>4</v>
      </c>
      <c r="F6064" s="17">
        <v>1.5</v>
      </c>
      <c r="G6064" s="18">
        <v>2.76</v>
      </c>
      <c r="H6064" s="9"/>
      <c r="I6064" s="9"/>
    </row>
    <row r="6065" spans="1:9" ht="15" customHeight="1" x14ac:dyDescent="0.25">
      <c r="A6065" s="19"/>
      <c r="B6065" s="20"/>
      <c r="C6065" s="21"/>
      <c r="D6065" s="21"/>
      <c r="E6065" s="21"/>
      <c r="F6065" s="21"/>
      <c r="G6065" s="22">
        <v>753.22</v>
      </c>
      <c r="H6065" s="9"/>
      <c r="I6065" s="9"/>
    </row>
    <row r="6066" spans="1:9" ht="9.9499999999999993" customHeight="1" x14ac:dyDescent="0.25">
      <c r="A6066" s="86"/>
      <c r="B6066" s="86"/>
      <c r="C6066" s="86"/>
      <c r="D6066" s="9"/>
      <c r="E6066" s="9"/>
      <c r="F6066" s="9"/>
      <c r="G6066" s="9"/>
      <c r="H6066" s="9"/>
      <c r="I6066" s="9"/>
    </row>
    <row r="6067" spans="1:9" ht="12" customHeight="1" x14ac:dyDescent="0.25">
      <c r="A6067" s="9"/>
      <c r="B6067" s="9"/>
      <c r="C6067" s="9"/>
      <c r="D6067" s="90" t="s">
        <v>4713</v>
      </c>
      <c r="E6067" s="90"/>
      <c r="F6067" s="90"/>
      <c r="G6067" s="90"/>
      <c r="H6067" s="90"/>
      <c r="I6067" s="90"/>
    </row>
    <row r="6068" spans="1:9" ht="9.9499999999999993" customHeight="1" x14ac:dyDescent="0.25">
      <c r="A6068" s="86"/>
      <c r="B6068" s="86"/>
      <c r="C6068" s="86"/>
      <c r="D6068" s="86"/>
      <c r="E6068" s="9"/>
      <c r="F6068" s="9"/>
      <c r="G6068" s="9"/>
      <c r="H6068" s="9"/>
      <c r="I6068" s="9"/>
    </row>
    <row r="6069" spans="1:9" ht="30.95" customHeight="1" x14ac:dyDescent="0.25">
      <c r="A6069" s="88" t="s">
        <v>2934</v>
      </c>
      <c r="B6069" s="88"/>
      <c r="C6069" s="88"/>
      <c r="D6069" s="88"/>
      <c r="E6069" s="88"/>
      <c r="F6069" s="88"/>
      <c r="G6069" s="88"/>
      <c r="H6069" s="88"/>
      <c r="I6069" s="88"/>
    </row>
    <row r="6070" spans="1:9" ht="15" customHeight="1" x14ac:dyDescent="0.25">
      <c r="A6070" s="89"/>
      <c r="B6070" s="89"/>
      <c r="C6070" s="14" t="s">
        <v>2076</v>
      </c>
      <c r="D6070" s="14" t="s">
        <v>2056</v>
      </c>
      <c r="E6070" s="14" t="s">
        <v>2058</v>
      </c>
      <c r="F6070" s="14" t="s">
        <v>2092</v>
      </c>
      <c r="G6070" s="14" t="s">
        <v>2086</v>
      </c>
      <c r="H6070" s="14" t="s">
        <v>2059</v>
      </c>
      <c r="I6070" s="9"/>
    </row>
    <row r="6071" spans="1:9" ht="18.95" customHeight="1" x14ac:dyDescent="0.25">
      <c r="A6071" s="15" t="s">
        <v>2087</v>
      </c>
      <c r="B6071" s="16" t="s">
        <v>2186</v>
      </c>
      <c r="C6071" s="17">
        <v>4161.97</v>
      </c>
      <c r="D6071" s="17">
        <v>0.1</v>
      </c>
      <c r="E6071" s="17">
        <v>1</v>
      </c>
      <c r="F6071" s="17">
        <v>30</v>
      </c>
      <c r="G6071" s="17">
        <v>1.5</v>
      </c>
      <c r="H6071" s="18">
        <v>18728.87</v>
      </c>
      <c r="I6071" s="9"/>
    </row>
    <row r="6072" spans="1:9" ht="18.95" customHeight="1" x14ac:dyDescent="0.25">
      <c r="A6072" s="15" t="s">
        <v>2089</v>
      </c>
      <c r="B6072" s="16" t="s">
        <v>2186</v>
      </c>
      <c r="C6072" s="17">
        <v>841.06</v>
      </c>
      <c r="D6072" s="17">
        <v>0.05</v>
      </c>
      <c r="E6072" s="17">
        <v>1</v>
      </c>
      <c r="F6072" s="17">
        <v>30</v>
      </c>
      <c r="G6072" s="17">
        <v>1.5</v>
      </c>
      <c r="H6072" s="18">
        <v>1892.39</v>
      </c>
      <c r="I6072" s="9"/>
    </row>
    <row r="6073" spans="1:9" ht="27" customHeight="1" x14ac:dyDescent="0.25">
      <c r="A6073" s="15" t="s">
        <v>2090</v>
      </c>
      <c r="B6073" s="16" t="s">
        <v>2186</v>
      </c>
      <c r="C6073" s="17">
        <v>4.5999999999999996</v>
      </c>
      <c r="D6073" s="17">
        <v>0.1</v>
      </c>
      <c r="E6073" s="17">
        <v>4</v>
      </c>
      <c r="F6073" s="17">
        <v>30</v>
      </c>
      <c r="G6073" s="17">
        <v>1.5</v>
      </c>
      <c r="H6073" s="18">
        <v>82.8</v>
      </c>
      <c r="I6073" s="9"/>
    </row>
    <row r="6074" spans="1:9" ht="15" customHeight="1" x14ac:dyDescent="0.25">
      <c r="A6074" s="19"/>
      <c r="B6074" s="20"/>
      <c r="C6074" s="21"/>
      <c r="D6074" s="21"/>
      <c r="E6074" s="21"/>
      <c r="F6074" s="21"/>
      <c r="G6074" s="21"/>
      <c r="H6074" s="22">
        <v>20704.060000000001</v>
      </c>
      <c r="I6074" s="9"/>
    </row>
    <row r="6075" spans="1:9" ht="9.9499999999999993" customHeight="1" x14ac:dyDescent="0.25">
      <c r="A6075" s="86"/>
      <c r="B6075" s="86"/>
      <c r="C6075" s="86"/>
      <c r="D6075" s="9"/>
      <c r="E6075" s="9"/>
      <c r="F6075" s="9"/>
      <c r="G6075" s="9"/>
      <c r="H6075" s="9"/>
      <c r="I6075" s="9"/>
    </row>
    <row r="6076" spans="1:9" ht="12" customHeight="1" x14ac:dyDescent="0.25">
      <c r="A6076" s="9"/>
      <c r="B6076" s="9"/>
      <c r="C6076" s="9"/>
      <c r="D6076" s="90" t="s">
        <v>4714</v>
      </c>
      <c r="E6076" s="90"/>
      <c r="F6076" s="90"/>
      <c r="G6076" s="90"/>
      <c r="H6076" s="90"/>
      <c r="I6076" s="90"/>
    </row>
    <row r="6077" spans="1:9" ht="9.9499999999999993" customHeight="1" x14ac:dyDescent="0.25">
      <c r="A6077" s="86"/>
      <c r="B6077" s="86"/>
      <c r="C6077" s="86"/>
      <c r="D6077" s="86"/>
      <c r="E6077" s="9"/>
      <c r="F6077" s="9"/>
      <c r="G6077" s="9"/>
      <c r="H6077" s="9"/>
      <c r="I6077" s="9"/>
    </row>
    <row r="6078" spans="1:9" ht="42.95" customHeight="1" x14ac:dyDescent="0.25">
      <c r="A6078" s="88" t="s">
        <v>2935</v>
      </c>
      <c r="B6078" s="88"/>
      <c r="C6078" s="88"/>
      <c r="D6078" s="88"/>
      <c r="E6078" s="88"/>
      <c r="F6078" s="88"/>
      <c r="G6078" s="88"/>
      <c r="H6078" s="88"/>
      <c r="I6078" s="88"/>
    </row>
    <row r="6079" spans="1:9" ht="15" customHeight="1" x14ac:dyDescent="0.25">
      <c r="A6079" s="89"/>
      <c r="B6079" s="89"/>
      <c r="C6079" s="14" t="s">
        <v>2076</v>
      </c>
      <c r="D6079" s="14" t="s">
        <v>2056</v>
      </c>
      <c r="E6079" s="14" t="s">
        <v>2058</v>
      </c>
      <c r="F6079" s="14" t="s">
        <v>2092</v>
      </c>
      <c r="G6079" s="14" t="s">
        <v>2086</v>
      </c>
      <c r="H6079" s="14" t="s">
        <v>2059</v>
      </c>
      <c r="I6079" s="9"/>
    </row>
    <row r="6080" spans="1:9" ht="18.95" customHeight="1" x14ac:dyDescent="0.25">
      <c r="A6080" s="15" t="s">
        <v>2087</v>
      </c>
      <c r="B6080" s="16" t="s">
        <v>2186</v>
      </c>
      <c r="C6080" s="17">
        <v>4161.97</v>
      </c>
      <c r="D6080" s="17">
        <v>0.1</v>
      </c>
      <c r="E6080" s="17">
        <v>1</v>
      </c>
      <c r="F6080" s="17">
        <v>12</v>
      </c>
      <c r="G6080" s="17">
        <v>1.5</v>
      </c>
      <c r="H6080" s="18">
        <v>7491.55</v>
      </c>
      <c r="I6080" s="9"/>
    </row>
    <row r="6081" spans="1:9" ht="18.95" customHeight="1" x14ac:dyDescent="0.25">
      <c r="A6081" s="15" t="s">
        <v>2089</v>
      </c>
      <c r="B6081" s="16" t="s">
        <v>2186</v>
      </c>
      <c r="C6081" s="17">
        <v>841.06</v>
      </c>
      <c r="D6081" s="17">
        <v>0.1</v>
      </c>
      <c r="E6081" s="17">
        <v>1</v>
      </c>
      <c r="F6081" s="17">
        <v>12</v>
      </c>
      <c r="G6081" s="17">
        <v>1.5</v>
      </c>
      <c r="H6081" s="18">
        <v>1513.91</v>
      </c>
      <c r="I6081" s="9"/>
    </row>
    <row r="6082" spans="1:9" ht="27" customHeight="1" x14ac:dyDescent="0.25">
      <c r="A6082" s="15" t="s">
        <v>2090</v>
      </c>
      <c r="B6082" s="16" t="s">
        <v>2186</v>
      </c>
      <c r="C6082" s="17">
        <v>4.5999999999999996</v>
      </c>
      <c r="D6082" s="17">
        <v>0.1</v>
      </c>
      <c r="E6082" s="17">
        <v>4</v>
      </c>
      <c r="F6082" s="17">
        <v>12</v>
      </c>
      <c r="G6082" s="17">
        <v>1.5</v>
      </c>
      <c r="H6082" s="18">
        <v>33.119999999999997</v>
      </c>
      <c r="I6082" s="9"/>
    </row>
    <row r="6083" spans="1:9" ht="15" customHeight="1" x14ac:dyDescent="0.25">
      <c r="A6083" s="19"/>
      <c r="B6083" s="20"/>
      <c r="C6083" s="21"/>
      <c r="D6083" s="21"/>
      <c r="E6083" s="21"/>
      <c r="F6083" s="21"/>
      <c r="G6083" s="21"/>
      <c r="H6083" s="22">
        <v>9038.58</v>
      </c>
      <c r="I6083" s="9"/>
    </row>
    <row r="6084" spans="1:9" ht="9.9499999999999993" customHeight="1" x14ac:dyDescent="0.25">
      <c r="A6084" s="86"/>
      <c r="B6084" s="86"/>
      <c r="C6084" s="86"/>
      <c r="D6084" s="9"/>
      <c r="E6084" s="9"/>
      <c r="F6084" s="9"/>
      <c r="G6084" s="9"/>
      <c r="H6084" s="9"/>
      <c r="I6084" s="9"/>
    </row>
    <row r="6085" spans="1:9" ht="12" customHeight="1" x14ac:dyDescent="0.25">
      <c r="A6085" s="9"/>
      <c r="B6085" s="9"/>
      <c r="C6085" s="9"/>
      <c r="D6085" s="90" t="s">
        <v>4715</v>
      </c>
      <c r="E6085" s="90"/>
      <c r="F6085" s="90"/>
      <c r="G6085" s="90"/>
      <c r="H6085" s="90"/>
      <c r="I6085" s="90"/>
    </row>
    <row r="6086" spans="1:9" ht="9.9499999999999993" customHeight="1" x14ac:dyDescent="0.25">
      <c r="A6086" s="86"/>
      <c r="B6086" s="86"/>
      <c r="C6086" s="86"/>
      <c r="D6086" s="86"/>
      <c r="E6086" s="9"/>
      <c r="F6086" s="9"/>
      <c r="G6086" s="9"/>
      <c r="H6086" s="9"/>
      <c r="I6086" s="9"/>
    </row>
    <row r="6087" spans="1:9" ht="20.100000000000001" customHeight="1" x14ac:dyDescent="0.25">
      <c r="A6087" s="88" t="s">
        <v>2936</v>
      </c>
      <c r="B6087" s="88"/>
      <c r="C6087" s="88"/>
      <c r="D6087" s="88"/>
      <c r="E6087" s="88"/>
      <c r="F6087" s="88"/>
      <c r="G6087" s="88"/>
      <c r="H6087" s="88"/>
      <c r="I6087" s="88"/>
    </row>
    <row r="6088" spans="1:9" ht="15" customHeight="1" x14ac:dyDescent="0.25">
      <c r="A6088" s="89"/>
      <c r="B6088" s="89"/>
      <c r="C6088" s="14" t="s">
        <v>2076</v>
      </c>
      <c r="D6088" s="14" t="s">
        <v>2056</v>
      </c>
      <c r="E6088" s="14" t="s">
        <v>2086</v>
      </c>
      <c r="F6088" s="14" t="s">
        <v>2059</v>
      </c>
      <c r="G6088" s="9"/>
      <c r="H6088" s="9"/>
      <c r="I6088" s="9"/>
    </row>
    <row r="6089" spans="1:9" ht="18.95" customHeight="1" x14ac:dyDescent="0.25">
      <c r="A6089" s="15" t="s">
        <v>2096</v>
      </c>
      <c r="B6089" s="16" t="s">
        <v>2097</v>
      </c>
      <c r="C6089" s="17">
        <v>4161.97</v>
      </c>
      <c r="D6089" s="17">
        <v>0.1</v>
      </c>
      <c r="E6089" s="17">
        <v>1.5</v>
      </c>
      <c r="F6089" s="18">
        <v>624.29999999999995</v>
      </c>
      <c r="G6089" s="9"/>
      <c r="H6089" s="9"/>
      <c r="I6089" s="9"/>
    </row>
    <row r="6090" spans="1:9" ht="15" customHeight="1" x14ac:dyDescent="0.25">
      <c r="A6090" s="19"/>
      <c r="B6090" s="20"/>
      <c r="C6090" s="21"/>
      <c r="D6090" s="21"/>
      <c r="E6090" s="21"/>
      <c r="F6090" s="22">
        <v>624.29999999999995</v>
      </c>
      <c r="G6090" s="9"/>
      <c r="H6090" s="9"/>
      <c r="I6090" s="9"/>
    </row>
    <row r="6091" spans="1:9" ht="9.9499999999999993" customHeight="1" x14ac:dyDescent="0.25">
      <c r="A6091" s="86"/>
      <c r="B6091" s="86"/>
      <c r="C6091" s="86"/>
      <c r="D6091" s="9"/>
      <c r="E6091" s="9"/>
      <c r="F6091" s="9"/>
      <c r="G6091" s="9"/>
      <c r="H6091" s="9"/>
      <c r="I6091" s="9"/>
    </row>
    <row r="6092" spans="1:9" ht="12" customHeight="1" x14ac:dyDescent="0.25">
      <c r="A6092" s="9"/>
      <c r="B6092" s="9"/>
      <c r="C6092" s="9"/>
      <c r="D6092" s="90" t="s">
        <v>4716</v>
      </c>
      <c r="E6092" s="90"/>
      <c r="F6092" s="90"/>
      <c r="G6092" s="90"/>
      <c r="H6092" s="90"/>
      <c r="I6092" s="90"/>
    </row>
    <row r="6093" spans="1:9" ht="9.9499999999999993" customHeight="1" x14ac:dyDescent="0.25">
      <c r="A6093" s="86"/>
      <c r="B6093" s="86"/>
      <c r="C6093" s="86"/>
      <c r="D6093" s="86"/>
      <c r="E6093" s="9"/>
      <c r="F6093" s="9"/>
      <c r="G6093" s="9"/>
      <c r="H6093" s="9"/>
      <c r="I6093" s="9"/>
    </row>
    <row r="6094" spans="1:9" ht="30.95" customHeight="1" x14ac:dyDescent="0.25">
      <c r="A6094" s="88" t="s">
        <v>2937</v>
      </c>
      <c r="B6094" s="88"/>
      <c r="C6094" s="88"/>
      <c r="D6094" s="88"/>
      <c r="E6094" s="88"/>
      <c r="F6094" s="88"/>
      <c r="G6094" s="88"/>
      <c r="H6094" s="88"/>
      <c r="I6094" s="88"/>
    </row>
    <row r="6095" spans="1:9" ht="15" customHeight="1" x14ac:dyDescent="0.25">
      <c r="A6095" s="89"/>
      <c r="B6095" s="89"/>
      <c r="C6095" s="14" t="s">
        <v>2076</v>
      </c>
      <c r="D6095" s="14" t="s">
        <v>2079</v>
      </c>
      <c r="E6095" s="14" t="s">
        <v>2092</v>
      </c>
      <c r="F6095" s="14" t="s">
        <v>2086</v>
      </c>
      <c r="G6095" s="14" t="s">
        <v>2059</v>
      </c>
      <c r="H6095" s="9"/>
      <c r="I6095" s="9"/>
    </row>
    <row r="6096" spans="1:9" ht="27" customHeight="1" x14ac:dyDescent="0.25">
      <c r="A6096" s="15" t="s">
        <v>2099</v>
      </c>
      <c r="B6096" s="16" t="s">
        <v>2100</v>
      </c>
      <c r="C6096" s="17">
        <v>841.06</v>
      </c>
      <c r="D6096" s="17">
        <v>0.1</v>
      </c>
      <c r="E6096" s="17">
        <v>29.7</v>
      </c>
      <c r="F6096" s="17">
        <v>1.5</v>
      </c>
      <c r="G6096" s="18">
        <v>3746.92</v>
      </c>
      <c r="H6096" s="9"/>
      <c r="I6096" s="9"/>
    </row>
    <row r="6097" spans="1:9" ht="15" customHeight="1" x14ac:dyDescent="0.25">
      <c r="A6097" s="19"/>
      <c r="B6097" s="20"/>
      <c r="C6097" s="21"/>
      <c r="D6097" s="21"/>
      <c r="E6097" s="21"/>
      <c r="F6097" s="21"/>
      <c r="G6097" s="22">
        <v>3746.92</v>
      </c>
      <c r="H6097" s="9"/>
      <c r="I6097" s="9"/>
    </row>
    <row r="6098" spans="1:9" ht="9.9499999999999993" customHeight="1" x14ac:dyDescent="0.25">
      <c r="A6098" s="86"/>
      <c r="B6098" s="86"/>
      <c r="C6098" s="86"/>
      <c r="D6098" s="9"/>
      <c r="E6098" s="9"/>
      <c r="F6098" s="9"/>
      <c r="G6098" s="9"/>
      <c r="H6098" s="9"/>
      <c r="I6098" s="9"/>
    </row>
    <row r="6099" spans="1:9" ht="12" customHeight="1" x14ac:dyDescent="0.25">
      <c r="A6099" s="9"/>
      <c r="B6099" s="9"/>
      <c r="C6099" s="9"/>
      <c r="D6099" s="90" t="s">
        <v>4717</v>
      </c>
      <c r="E6099" s="90"/>
      <c r="F6099" s="90"/>
      <c r="G6099" s="90"/>
      <c r="H6099" s="90"/>
      <c r="I6099" s="90"/>
    </row>
    <row r="6100" spans="1:9" ht="9.9499999999999993" customHeight="1" x14ac:dyDescent="0.25">
      <c r="A6100" s="86"/>
      <c r="B6100" s="86"/>
      <c r="C6100" s="86"/>
      <c r="D6100" s="86"/>
      <c r="E6100" s="9"/>
      <c r="F6100" s="9"/>
      <c r="G6100" s="9"/>
      <c r="H6100" s="9"/>
      <c r="I6100" s="9"/>
    </row>
    <row r="6101" spans="1:9" ht="30.95" customHeight="1" x14ac:dyDescent="0.25">
      <c r="A6101" s="88" t="s">
        <v>2938</v>
      </c>
      <c r="B6101" s="88"/>
      <c r="C6101" s="88"/>
      <c r="D6101" s="88"/>
      <c r="E6101" s="88"/>
      <c r="F6101" s="88"/>
      <c r="G6101" s="88"/>
      <c r="H6101" s="88"/>
      <c r="I6101" s="88"/>
    </row>
    <row r="6102" spans="1:9" ht="15" customHeight="1" x14ac:dyDescent="0.25">
      <c r="A6102" s="89"/>
      <c r="B6102" s="89"/>
      <c r="C6102" s="14" t="s">
        <v>2076</v>
      </c>
      <c r="D6102" s="14" t="s">
        <v>2079</v>
      </c>
      <c r="E6102" s="14" t="s">
        <v>2059</v>
      </c>
      <c r="F6102" s="9"/>
      <c r="G6102" s="9"/>
      <c r="H6102" s="9"/>
      <c r="I6102" s="9"/>
    </row>
    <row r="6103" spans="1:9" ht="18.95" customHeight="1" x14ac:dyDescent="0.25">
      <c r="A6103" s="15" t="s">
        <v>2080</v>
      </c>
      <c r="B6103" s="16" t="s">
        <v>2081</v>
      </c>
      <c r="C6103" s="17">
        <v>841.06</v>
      </c>
      <c r="D6103" s="17">
        <v>0.1</v>
      </c>
      <c r="E6103" s="18">
        <v>84.11</v>
      </c>
      <c r="F6103" s="9"/>
      <c r="G6103" s="9"/>
      <c r="H6103" s="9"/>
      <c r="I6103" s="9"/>
    </row>
    <row r="6104" spans="1:9" ht="15" customHeight="1" x14ac:dyDescent="0.25">
      <c r="A6104" s="19"/>
      <c r="B6104" s="20"/>
      <c r="C6104" s="21"/>
      <c r="D6104" s="21"/>
      <c r="E6104" s="22">
        <v>84.11</v>
      </c>
      <c r="F6104" s="9"/>
      <c r="G6104" s="9"/>
      <c r="H6104" s="9"/>
      <c r="I6104" s="9"/>
    </row>
    <row r="6105" spans="1:9" ht="9.9499999999999993" customHeight="1" x14ac:dyDescent="0.25">
      <c r="A6105" s="86"/>
      <c r="B6105" s="86"/>
      <c r="C6105" s="86"/>
      <c r="D6105" s="9"/>
      <c r="E6105" s="9"/>
      <c r="F6105" s="9"/>
      <c r="G6105" s="9"/>
      <c r="H6105" s="9"/>
      <c r="I6105" s="9"/>
    </row>
    <row r="6106" spans="1:9" ht="12" customHeight="1" x14ac:dyDescent="0.25">
      <c r="A6106" s="9"/>
      <c r="B6106" s="9"/>
      <c r="C6106" s="9"/>
      <c r="D6106" s="90" t="s">
        <v>4712</v>
      </c>
      <c r="E6106" s="90"/>
      <c r="F6106" s="90"/>
      <c r="G6106" s="90"/>
      <c r="H6106" s="90"/>
      <c r="I6106" s="90"/>
    </row>
    <row r="6107" spans="1:9" ht="9.9499999999999993" customHeight="1" x14ac:dyDescent="0.25">
      <c r="A6107" s="86"/>
      <c r="B6107" s="86"/>
      <c r="C6107" s="86"/>
      <c r="D6107" s="86"/>
      <c r="E6107" s="9"/>
      <c r="F6107" s="9"/>
      <c r="G6107" s="9"/>
      <c r="H6107" s="9"/>
      <c r="I6107" s="9"/>
    </row>
    <row r="6108" spans="1:9" ht="30.95" customHeight="1" x14ac:dyDescent="0.25">
      <c r="A6108" s="88" t="s">
        <v>2939</v>
      </c>
      <c r="B6108" s="88"/>
      <c r="C6108" s="88"/>
      <c r="D6108" s="88"/>
      <c r="E6108" s="88"/>
      <c r="F6108" s="88"/>
      <c r="G6108" s="88"/>
      <c r="H6108" s="88"/>
      <c r="I6108" s="88"/>
    </row>
    <row r="6109" spans="1:9" ht="15" customHeight="1" x14ac:dyDescent="0.25">
      <c r="A6109" s="89"/>
      <c r="B6109" s="89"/>
      <c r="C6109" s="14" t="s">
        <v>2076</v>
      </c>
      <c r="D6109" s="14" t="s">
        <v>2059</v>
      </c>
      <c r="E6109" s="9"/>
      <c r="F6109" s="9"/>
      <c r="G6109" s="9"/>
      <c r="H6109" s="9"/>
      <c r="I6109" s="9"/>
    </row>
    <row r="6110" spans="1:9" ht="18.95" customHeight="1" x14ac:dyDescent="0.25">
      <c r="A6110" s="15" t="s">
        <v>2170</v>
      </c>
      <c r="B6110" s="16" t="s">
        <v>2076</v>
      </c>
      <c r="C6110" s="17">
        <v>841.06</v>
      </c>
      <c r="D6110" s="18">
        <v>841.06</v>
      </c>
      <c r="E6110" s="9"/>
      <c r="F6110" s="9"/>
      <c r="G6110" s="9"/>
      <c r="H6110" s="9"/>
      <c r="I6110" s="9"/>
    </row>
    <row r="6111" spans="1:9" ht="15" customHeight="1" x14ac:dyDescent="0.25">
      <c r="A6111" s="19"/>
      <c r="B6111" s="20"/>
      <c r="C6111" s="21"/>
      <c r="D6111" s="22">
        <v>841.06</v>
      </c>
      <c r="E6111" s="9"/>
      <c r="F6111" s="9"/>
      <c r="G6111" s="9"/>
      <c r="H6111" s="9"/>
      <c r="I6111" s="9"/>
    </row>
    <row r="6112" spans="1:9" ht="9.9499999999999993" customHeight="1" x14ac:dyDescent="0.25">
      <c r="A6112" s="86"/>
      <c r="B6112" s="86"/>
      <c r="C6112" s="86"/>
      <c r="D6112" s="9"/>
      <c r="E6112" s="9"/>
      <c r="F6112" s="9"/>
      <c r="G6112" s="9"/>
      <c r="H6112" s="9"/>
      <c r="I6112" s="9"/>
    </row>
    <row r="6113" spans="1:9" ht="12" customHeight="1" x14ac:dyDescent="0.25">
      <c r="A6113" s="9"/>
      <c r="B6113" s="9"/>
      <c r="C6113" s="9"/>
      <c r="D6113" s="90" t="s">
        <v>4718</v>
      </c>
      <c r="E6113" s="90"/>
      <c r="F6113" s="90"/>
      <c r="G6113" s="90"/>
      <c r="H6113" s="90"/>
      <c r="I6113" s="90"/>
    </row>
    <row r="6114" spans="1:9" ht="9.9499999999999993" customHeight="1" x14ac:dyDescent="0.25">
      <c r="A6114" s="86"/>
      <c r="B6114" s="86"/>
      <c r="C6114" s="86"/>
      <c r="D6114" s="86"/>
      <c r="E6114" s="9"/>
      <c r="F6114" s="9"/>
      <c r="G6114" s="9"/>
      <c r="H6114" s="9"/>
      <c r="I6114" s="9"/>
    </row>
    <row r="6115" spans="1:9" ht="42.95" customHeight="1" x14ac:dyDescent="0.25">
      <c r="A6115" s="88" t="s">
        <v>2940</v>
      </c>
      <c r="B6115" s="88"/>
      <c r="C6115" s="88"/>
      <c r="D6115" s="88"/>
      <c r="E6115" s="88"/>
      <c r="F6115" s="88"/>
      <c r="G6115" s="88"/>
      <c r="H6115" s="88"/>
      <c r="I6115" s="88"/>
    </row>
    <row r="6116" spans="1:9" ht="15" customHeight="1" x14ac:dyDescent="0.25">
      <c r="A6116" s="89"/>
      <c r="B6116" s="89"/>
      <c r="C6116" s="14" t="s">
        <v>2069</v>
      </c>
      <c r="D6116" s="14" t="s">
        <v>2058</v>
      </c>
      <c r="E6116" s="14" t="s">
        <v>2059</v>
      </c>
      <c r="F6116" s="9"/>
      <c r="G6116" s="9"/>
      <c r="H6116" s="9"/>
      <c r="I6116" s="9"/>
    </row>
    <row r="6117" spans="1:9" ht="12.95" customHeight="1" x14ac:dyDescent="0.25">
      <c r="A6117" s="15"/>
      <c r="B6117" s="16" t="s">
        <v>2104</v>
      </c>
      <c r="C6117" s="17">
        <v>628.66999999999996</v>
      </c>
      <c r="D6117" s="17">
        <v>1</v>
      </c>
      <c r="E6117" s="18">
        <v>628.66999999999996</v>
      </c>
      <c r="F6117" s="9"/>
      <c r="G6117" s="9"/>
      <c r="H6117" s="9"/>
      <c r="I6117" s="9"/>
    </row>
    <row r="6118" spans="1:9" ht="15" customHeight="1" x14ac:dyDescent="0.25">
      <c r="A6118" s="19"/>
      <c r="B6118" s="20"/>
      <c r="C6118" s="21"/>
      <c r="D6118" s="21"/>
      <c r="E6118" s="22">
        <v>628.66999999999996</v>
      </c>
      <c r="F6118" s="9"/>
      <c r="G6118" s="9"/>
      <c r="H6118" s="9"/>
      <c r="I6118" s="9"/>
    </row>
    <row r="6119" spans="1:9" ht="9.9499999999999993" customHeight="1" x14ac:dyDescent="0.25">
      <c r="A6119" s="86"/>
      <c r="B6119" s="86"/>
      <c r="C6119" s="86"/>
      <c r="D6119" s="9"/>
      <c r="E6119" s="9"/>
      <c r="F6119" s="9"/>
      <c r="G6119" s="9"/>
      <c r="H6119" s="9"/>
      <c r="I6119" s="9"/>
    </row>
    <row r="6120" spans="1:9" ht="12" customHeight="1" x14ac:dyDescent="0.25">
      <c r="A6120" s="9"/>
      <c r="B6120" s="9"/>
      <c r="C6120" s="9"/>
      <c r="D6120" s="90" t="s">
        <v>4719</v>
      </c>
      <c r="E6120" s="90"/>
      <c r="F6120" s="90"/>
      <c r="G6120" s="90"/>
      <c r="H6120" s="90"/>
      <c r="I6120" s="90"/>
    </row>
    <row r="6121" spans="1:9" ht="9.9499999999999993" customHeight="1" x14ac:dyDescent="0.25">
      <c r="A6121" s="86"/>
      <c r="B6121" s="86"/>
      <c r="C6121" s="86"/>
      <c r="D6121" s="86"/>
      <c r="E6121" s="9"/>
      <c r="F6121" s="9"/>
      <c r="G6121" s="9"/>
      <c r="H6121" s="9"/>
      <c r="I6121" s="9"/>
    </row>
    <row r="6122" spans="1:9" ht="30.95" customHeight="1" x14ac:dyDescent="0.25">
      <c r="A6122" s="88" t="s">
        <v>2941</v>
      </c>
      <c r="B6122" s="88"/>
      <c r="C6122" s="88"/>
      <c r="D6122" s="88"/>
      <c r="E6122" s="88"/>
      <c r="F6122" s="88"/>
      <c r="G6122" s="88"/>
      <c r="H6122" s="88"/>
      <c r="I6122" s="88"/>
    </row>
    <row r="6123" spans="1:9" ht="15" customHeight="1" x14ac:dyDescent="0.25">
      <c r="A6123" s="89"/>
      <c r="B6123" s="89"/>
      <c r="C6123" s="14" t="s">
        <v>2069</v>
      </c>
      <c r="D6123" s="14" t="s">
        <v>2058</v>
      </c>
      <c r="E6123" s="14" t="s">
        <v>2059</v>
      </c>
      <c r="F6123" s="9"/>
      <c r="G6123" s="9"/>
      <c r="H6123" s="9"/>
      <c r="I6123" s="9"/>
    </row>
    <row r="6124" spans="1:9" ht="12.95" customHeight="1" x14ac:dyDescent="0.25">
      <c r="A6124" s="15"/>
      <c r="B6124" s="16" t="s">
        <v>2104</v>
      </c>
      <c r="C6124" s="17">
        <v>628.66999999999996</v>
      </c>
      <c r="D6124" s="17">
        <v>1</v>
      </c>
      <c r="E6124" s="18">
        <v>628.66999999999996</v>
      </c>
      <c r="F6124" s="9"/>
      <c r="G6124" s="9"/>
      <c r="H6124" s="9"/>
      <c r="I6124" s="9"/>
    </row>
    <row r="6125" spans="1:9" ht="15" customHeight="1" x14ac:dyDescent="0.25">
      <c r="A6125" s="19"/>
      <c r="B6125" s="20"/>
      <c r="C6125" s="21"/>
      <c r="D6125" s="21"/>
      <c r="E6125" s="22">
        <v>628.66999999999996</v>
      </c>
      <c r="F6125" s="9"/>
      <c r="G6125" s="9"/>
      <c r="H6125" s="9"/>
      <c r="I6125" s="9"/>
    </row>
    <row r="6126" spans="1:9" ht="9.9499999999999993" customHeight="1" x14ac:dyDescent="0.25">
      <c r="A6126" s="86"/>
      <c r="B6126" s="86"/>
      <c r="C6126" s="86"/>
      <c r="D6126" s="9"/>
      <c r="E6126" s="9"/>
      <c r="F6126" s="9"/>
      <c r="G6126" s="9"/>
      <c r="H6126" s="9"/>
      <c r="I6126" s="9"/>
    </row>
    <row r="6127" spans="1:9" ht="12" customHeight="1" x14ac:dyDescent="0.25">
      <c r="A6127" s="9"/>
      <c r="B6127" s="9"/>
      <c r="C6127" s="9"/>
      <c r="D6127" s="90" t="s">
        <v>4719</v>
      </c>
      <c r="E6127" s="90"/>
      <c r="F6127" s="90"/>
      <c r="G6127" s="90"/>
      <c r="H6127" s="90"/>
      <c r="I6127" s="90"/>
    </row>
    <row r="6128" spans="1:9" ht="9.9499999999999993" customHeight="1" x14ac:dyDescent="0.25">
      <c r="A6128" s="86"/>
      <c r="B6128" s="86"/>
      <c r="C6128" s="86"/>
      <c r="D6128" s="86"/>
      <c r="E6128" s="9"/>
      <c r="F6128" s="9"/>
      <c r="G6128" s="9"/>
      <c r="H6128" s="9"/>
      <c r="I6128" s="9"/>
    </row>
    <row r="6129" spans="1:9" ht="42.95" customHeight="1" x14ac:dyDescent="0.25">
      <c r="A6129" s="88" t="s">
        <v>2942</v>
      </c>
      <c r="B6129" s="88"/>
      <c r="C6129" s="88"/>
      <c r="D6129" s="88"/>
      <c r="E6129" s="88"/>
      <c r="F6129" s="88"/>
      <c r="G6129" s="88"/>
      <c r="H6129" s="88"/>
      <c r="I6129" s="88"/>
    </row>
    <row r="6130" spans="1:9" ht="15" customHeight="1" x14ac:dyDescent="0.25">
      <c r="A6130" s="89"/>
      <c r="B6130" s="89"/>
      <c r="C6130" s="14" t="s">
        <v>2058</v>
      </c>
      <c r="D6130" s="14" t="s">
        <v>2059</v>
      </c>
      <c r="E6130" s="9"/>
      <c r="F6130" s="9"/>
      <c r="G6130" s="9"/>
      <c r="H6130" s="9"/>
      <c r="I6130" s="9"/>
    </row>
    <row r="6131" spans="1:9" ht="12.95" customHeight="1" x14ac:dyDescent="0.25">
      <c r="A6131" s="15"/>
      <c r="B6131" s="16" t="s">
        <v>2058</v>
      </c>
      <c r="C6131" s="17">
        <v>4</v>
      </c>
      <c r="D6131" s="18">
        <v>4</v>
      </c>
      <c r="E6131" s="9"/>
      <c r="F6131" s="9"/>
      <c r="G6131" s="9"/>
      <c r="H6131" s="9"/>
      <c r="I6131" s="9"/>
    </row>
    <row r="6132" spans="1:9" ht="15" customHeight="1" x14ac:dyDescent="0.25">
      <c r="A6132" s="19"/>
      <c r="B6132" s="20"/>
      <c r="C6132" s="21"/>
      <c r="D6132" s="22">
        <v>4</v>
      </c>
      <c r="E6132" s="9"/>
      <c r="F6132" s="9"/>
      <c r="G6132" s="9"/>
      <c r="H6132" s="9"/>
      <c r="I6132" s="9"/>
    </row>
    <row r="6133" spans="1:9" ht="9.9499999999999993" customHeight="1" x14ac:dyDescent="0.25">
      <c r="A6133" s="86"/>
      <c r="B6133" s="86"/>
      <c r="C6133" s="86"/>
      <c r="D6133" s="9"/>
      <c r="E6133" s="9"/>
      <c r="F6133" s="9"/>
      <c r="G6133" s="9"/>
      <c r="H6133" s="9"/>
      <c r="I6133" s="9"/>
    </row>
    <row r="6134" spans="1:9" ht="12" customHeight="1" x14ac:dyDescent="0.25">
      <c r="A6134" s="9"/>
      <c r="B6134" s="9"/>
      <c r="C6134" s="9"/>
      <c r="D6134" s="90" t="s">
        <v>4255</v>
      </c>
      <c r="E6134" s="90"/>
      <c r="F6134" s="90"/>
      <c r="G6134" s="90"/>
      <c r="H6134" s="90"/>
      <c r="I6134" s="90"/>
    </row>
    <row r="6135" spans="1:9" ht="9.9499999999999993" customHeight="1" x14ac:dyDescent="0.25">
      <c r="A6135" s="86"/>
      <c r="B6135" s="86"/>
      <c r="C6135" s="86"/>
      <c r="D6135" s="86"/>
      <c r="E6135" s="9"/>
      <c r="F6135" s="9"/>
      <c r="G6135" s="9"/>
      <c r="H6135" s="9"/>
      <c r="I6135" s="9"/>
    </row>
    <row r="6136" spans="1:9" ht="30.95" customHeight="1" x14ac:dyDescent="0.25">
      <c r="A6136" s="88" t="s">
        <v>2943</v>
      </c>
      <c r="B6136" s="88"/>
      <c r="C6136" s="88"/>
      <c r="D6136" s="88"/>
      <c r="E6136" s="88"/>
      <c r="F6136" s="88"/>
      <c r="G6136" s="88"/>
      <c r="H6136" s="88"/>
      <c r="I6136" s="88"/>
    </row>
    <row r="6137" spans="1:9" ht="15" customHeight="1" x14ac:dyDescent="0.25">
      <c r="A6137" s="89"/>
      <c r="B6137" s="89"/>
      <c r="C6137" s="14" t="s">
        <v>2076</v>
      </c>
      <c r="D6137" s="14" t="s">
        <v>2059</v>
      </c>
      <c r="E6137" s="9"/>
      <c r="F6137" s="9"/>
      <c r="G6137" s="9"/>
      <c r="H6137" s="9"/>
      <c r="I6137" s="9"/>
    </row>
    <row r="6138" spans="1:9" ht="12.95" customHeight="1" x14ac:dyDescent="0.25">
      <c r="A6138" s="15" t="s">
        <v>2108</v>
      </c>
      <c r="B6138" s="16" t="s">
        <v>2076</v>
      </c>
      <c r="C6138" s="17">
        <v>841.06</v>
      </c>
      <c r="D6138" s="18">
        <v>841.06</v>
      </c>
      <c r="E6138" s="9"/>
      <c r="F6138" s="9"/>
      <c r="G6138" s="9"/>
      <c r="H6138" s="9"/>
      <c r="I6138" s="9"/>
    </row>
    <row r="6139" spans="1:9" ht="15" customHeight="1" x14ac:dyDescent="0.25">
      <c r="A6139" s="19"/>
      <c r="B6139" s="20"/>
      <c r="C6139" s="21"/>
      <c r="D6139" s="22">
        <v>841.06</v>
      </c>
      <c r="E6139" s="9"/>
      <c r="F6139" s="9"/>
      <c r="G6139" s="9"/>
      <c r="H6139" s="9"/>
      <c r="I6139" s="9"/>
    </row>
    <row r="6140" spans="1:9" ht="9.9499999999999993" customHeight="1" x14ac:dyDescent="0.25">
      <c r="A6140" s="86"/>
      <c r="B6140" s="86"/>
      <c r="C6140" s="86"/>
      <c r="D6140" s="9"/>
      <c r="E6140" s="9"/>
      <c r="F6140" s="9"/>
      <c r="G6140" s="9"/>
      <c r="H6140" s="9"/>
      <c r="I6140" s="9"/>
    </row>
    <row r="6141" spans="1:9" ht="12" customHeight="1" x14ac:dyDescent="0.25">
      <c r="A6141" s="9"/>
      <c r="B6141" s="9"/>
      <c r="C6141" s="9"/>
      <c r="D6141" s="90" t="s">
        <v>4718</v>
      </c>
      <c r="E6141" s="90"/>
      <c r="F6141" s="90"/>
      <c r="G6141" s="90"/>
      <c r="H6141" s="90"/>
      <c r="I6141" s="90"/>
    </row>
    <row r="6142" spans="1:9" ht="9.9499999999999993" customHeight="1" x14ac:dyDescent="0.25">
      <c r="A6142" s="86"/>
      <c r="B6142" s="86"/>
      <c r="C6142" s="86"/>
      <c r="D6142" s="86"/>
      <c r="E6142" s="9"/>
      <c r="F6142" s="9"/>
      <c r="G6142" s="9"/>
      <c r="H6142" s="9"/>
      <c r="I6142" s="9"/>
    </row>
    <row r="6143" spans="1:9" ht="42.95" customHeight="1" x14ac:dyDescent="0.25">
      <c r="A6143" s="88" t="s">
        <v>2944</v>
      </c>
      <c r="B6143" s="88"/>
      <c r="C6143" s="88"/>
      <c r="D6143" s="88"/>
      <c r="E6143" s="88"/>
      <c r="F6143" s="88"/>
      <c r="G6143" s="88"/>
      <c r="H6143" s="88"/>
      <c r="I6143" s="88"/>
    </row>
    <row r="6144" spans="1:9" ht="15" customHeight="1" x14ac:dyDescent="0.25">
      <c r="A6144" s="89"/>
      <c r="B6144" s="89"/>
      <c r="C6144" s="14" t="s">
        <v>2058</v>
      </c>
      <c r="D6144" s="14" t="s">
        <v>2059</v>
      </c>
      <c r="E6144" s="9"/>
      <c r="F6144" s="9"/>
      <c r="G6144" s="9"/>
      <c r="H6144" s="9"/>
      <c r="I6144" s="9"/>
    </row>
    <row r="6145" spans="1:9" ht="12.95" customHeight="1" x14ac:dyDescent="0.25">
      <c r="A6145" s="15"/>
      <c r="B6145" s="16" t="s">
        <v>2058</v>
      </c>
      <c r="C6145" s="17">
        <v>2</v>
      </c>
      <c r="D6145" s="18">
        <v>2</v>
      </c>
      <c r="E6145" s="9"/>
      <c r="F6145" s="9"/>
      <c r="G6145" s="9"/>
      <c r="H6145" s="9"/>
      <c r="I6145" s="9"/>
    </row>
    <row r="6146" spans="1:9" ht="15" customHeight="1" x14ac:dyDescent="0.25">
      <c r="A6146" s="19"/>
      <c r="B6146" s="20"/>
      <c r="C6146" s="21"/>
      <c r="D6146" s="22">
        <v>2</v>
      </c>
      <c r="E6146" s="9"/>
      <c r="F6146" s="9"/>
      <c r="G6146" s="9"/>
      <c r="H6146" s="9"/>
      <c r="I6146" s="9"/>
    </row>
    <row r="6147" spans="1:9" ht="9.9499999999999993" customHeight="1" x14ac:dyDescent="0.25">
      <c r="A6147" s="86"/>
      <c r="B6147" s="86"/>
      <c r="C6147" s="86"/>
      <c r="D6147" s="9"/>
      <c r="E6147" s="9"/>
      <c r="F6147" s="9"/>
      <c r="G6147" s="9"/>
      <c r="H6147" s="9"/>
      <c r="I6147" s="9"/>
    </row>
    <row r="6148" spans="1:9" ht="12" customHeight="1" x14ac:dyDescent="0.25">
      <c r="A6148" s="9"/>
      <c r="B6148" s="9"/>
      <c r="C6148" s="9"/>
      <c r="D6148" s="90" t="s">
        <v>4257</v>
      </c>
      <c r="E6148" s="90"/>
      <c r="F6148" s="90"/>
      <c r="G6148" s="90"/>
      <c r="H6148" s="90"/>
      <c r="I6148" s="90"/>
    </row>
    <row r="6149" spans="1:9" ht="9.9499999999999993" customHeight="1" x14ac:dyDescent="0.25">
      <c r="A6149" s="86"/>
      <c r="B6149" s="86"/>
      <c r="C6149" s="86"/>
      <c r="D6149" s="86"/>
      <c r="E6149" s="9"/>
      <c r="F6149" s="9"/>
      <c r="G6149" s="9"/>
      <c r="H6149" s="9"/>
      <c r="I6149" s="9"/>
    </row>
    <row r="6150" spans="1:9" ht="30.95" customHeight="1" x14ac:dyDescent="0.25">
      <c r="A6150" s="88" t="s">
        <v>2945</v>
      </c>
      <c r="B6150" s="88"/>
      <c r="C6150" s="88"/>
      <c r="D6150" s="88"/>
      <c r="E6150" s="88"/>
      <c r="F6150" s="88"/>
      <c r="G6150" s="88"/>
      <c r="H6150" s="88"/>
      <c r="I6150" s="88"/>
    </row>
    <row r="6151" spans="1:9" ht="15" customHeight="1" x14ac:dyDescent="0.25">
      <c r="A6151" s="89"/>
      <c r="B6151" s="89"/>
      <c r="C6151" s="14" t="s">
        <v>2076</v>
      </c>
      <c r="D6151" s="14" t="s">
        <v>2058</v>
      </c>
      <c r="E6151" s="14" t="s">
        <v>2059</v>
      </c>
      <c r="F6151" s="9"/>
      <c r="G6151" s="9"/>
      <c r="H6151" s="9"/>
      <c r="I6151" s="9"/>
    </row>
    <row r="6152" spans="1:9" ht="18.95" customHeight="1" x14ac:dyDescent="0.25">
      <c r="A6152" s="15" t="s">
        <v>2110</v>
      </c>
      <c r="B6152" s="16" t="s">
        <v>2111</v>
      </c>
      <c r="C6152" s="17">
        <v>0.16</v>
      </c>
      <c r="D6152" s="17">
        <v>82</v>
      </c>
      <c r="E6152" s="18">
        <v>13.12</v>
      </c>
      <c r="F6152" s="9"/>
      <c r="G6152" s="9"/>
      <c r="H6152" s="9"/>
      <c r="I6152" s="9"/>
    </row>
    <row r="6153" spans="1:9" ht="15" customHeight="1" x14ac:dyDescent="0.25">
      <c r="A6153" s="19"/>
      <c r="B6153" s="20"/>
      <c r="C6153" s="21"/>
      <c r="D6153" s="21"/>
      <c r="E6153" s="22">
        <v>13.12</v>
      </c>
      <c r="F6153" s="9"/>
      <c r="G6153" s="9"/>
      <c r="H6153" s="9"/>
      <c r="I6153" s="9"/>
    </row>
    <row r="6154" spans="1:9" ht="9.9499999999999993" customHeight="1" x14ac:dyDescent="0.25">
      <c r="A6154" s="86"/>
      <c r="B6154" s="86"/>
      <c r="C6154" s="86"/>
      <c r="D6154" s="9"/>
      <c r="E6154" s="9"/>
      <c r="F6154" s="9"/>
      <c r="G6154" s="9"/>
      <c r="H6154" s="9"/>
      <c r="I6154" s="9"/>
    </row>
    <row r="6155" spans="1:9" ht="12" customHeight="1" x14ac:dyDescent="0.25">
      <c r="A6155" s="9"/>
      <c r="B6155" s="9"/>
      <c r="C6155" s="9"/>
      <c r="D6155" s="90" t="s">
        <v>4308</v>
      </c>
      <c r="E6155" s="90"/>
      <c r="F6155" s="90"/>
      <c r="G6155" s="90"/>
      <c r="H6155" s="90"/>
      <c r="I6155" s="90"/>
    </row>
    <row r="6156" spans="1:9" ht="9.9499999999999993" customHeight="1" x14ac:dyDescent="0.25">
      <c r="A6156" s="86"/>
      <c r="B6156" s="86"/>
      <c r="C6156" s="86"/>
      <c r="D6156" s="86"/>
      <c r="E6156" s="9"/>
      <c r="F6156" s="9"/>
      <c r="G6156" s="9"/>
      <c r="H6156" s="9"/>
      <c r="I6156" s="9"/>
    </row>
    <row r="6157" spans="1:9" ht="30.95" customHeight="1" x14ac:dyDescent="0.25">
      <c r="A6157" s="88" t="s">
        <v>2946</v>
      </c>
      <c r="B6157" s="88"/>
      <c r="C6157" s="88"/>
      <c r="D6157" s="88"/>
      <c r="E6157" s="88"/>
      <c r="F6157" s="88"/>
      <c r="G6157" s="88"/>
      <c r="H6157" s="88"/>
      <c r="I6157" s="88"/>
    </row>
    <row r="6158" spans="1:9" ht="15" customHeight="1" x14ac:dyDescent="0.25">
      <c r="A6158" s="89"/>
      <c r="B6158" s="89"/>
      <c r="C6158" s="14" t="s">
        <v>2058</v>
      </c>
      <c r="D6158" s="14" t="s">
        <v>2059</v>
      </c>
      <c r="E6158" s="9"/>
      <c r="F6158" s="9"/>
      <c r="G6158" s="9"/>
      <c r="H6158" s="9"/>
      <c r="I6158" s="9"/>
    </row>
    <row r="6159" spans="1:9" ht="12.95" customHeight="1" x14ac:dyDescent="0.25">
      <c r="A6159" s="15"/>
      <c r="B6159" s="16" t="s">
        <v>2058</v>
      </c>
      <c r="C6159" s="17">
        <v>8</v>
      </c>
      <c r="D6159" s="18">
        <v>8</v>
      </c>
      <c r="E6159" s="9"/>
      <c r="F6159" s="9"/>
      <c r="G6159" s="9"/>
      <c r="H6159" s="9"/>
      <c r="I6159" s="9"/>
    </row>
    <row r="6160" spans="1:9" ht="15" customHeight="1" x14ac:dyDescent="0.25">
      <c r="A6160" s="19"/>
      <c r="B6160" s="20"/>
      <c r="C6160" s="21"/>
      <c r="D6160" s="22">
        <v>8</v>
      </c>
      <c r="E6160" s="9"/>
      <c r="F6160" s="9"/>
      <c r="G6160" s="9"/>
      <c r="H6160" s="9"/>
      <c r="I6160" s="9"/>
    </row>
    <row r="6161" spans="1:9" ht="9.9499999999999993" customHeight="1" x14ac:dyDescent="0.25">
      <c r="A6161" s="86"/>
      <c r="B6161" s="86"/>
      <c r="C6161" s="86"/>
      <c r="D6161" s="9"/>
      <c r="E6161" s="9"/>
      <c r="F6161" s="9"/>
      <c r="G6161" s="9"/>
      <c r="H6161" s="9"/>
      <c r="I6161" s="9"/>
    </row>
    <row r="6162" spans="1:9" ht="12" customHeight="1" x14ac:dyDescent="0.25">
      <c r="A6162" s="9"/>
      <c r="B6162" s="9"/>
      <c r="C6162" s="9"/>
      <c r="D6162" s="90" t="s">
        <v>4258</v>
      </c>
      <c r="E6162" s="90"/>
      <c r="F6162" s="90"/>
      <c r="G6162" s="90"/>
      <c r="H6162" s="90"/>
      <c r="I6162" s="90"/>
    </row>
    <row r="6163" spans="1:9" ht="9.9499999999999993" customHeight="1" x14ac:dyDescent="0.25">
      <c r="A6163" s="86"/>
      <c r="B6163" s="86"/>
      <c r="C6163" s="86"/>
      <c r="D6163" s="86"/>
      <c r="E6163" s="9"/>
      <c r="F6163" s="9"/>
      <c r="G6163" s="9"/>
      <c r="H6163" s="9"/>
      <c r="I6163" s="9"/>
    </row>
    <row r="6164" spans="1:9" ht="20.100000000000001" customHeight="1" x14ac:dyDescent="0.25">
      <c r="A6164" s="88" t="s">
        <v>2947</v>
      </c>
      <c r="B6164" s="88"/>
      <c r="C6164" s="88"/>
      <c r="D6164" s="88"/>
      <c r="E6164" s="88"/>
      <c r="F6164" s="88"/>
      <c r="G6164" s="88"/>
      <c r="H6164" s="88"/>
      <c r="I6164" s="88"/>
    </row>
    <row r="6165" spans="1:9" ht="15" customHeight="1" x14ac:dyDescent="0.25">
      <c r="A6165" s="89"/>
      <c r="B6165" s="89"/>
      <c r="C6165" s="14" t="s">
        <v>2076</v>
      </c>
      <c r="D6165" s="14" t="s">
        <v>2059</v>
      </c>
      <c r="E6165" s="9"/>
      <c r="F6165" s="9"/>
      <c r="G6165" s="9"/>
      <c r="H6165" s="9"/>
      <c r="I6165" s="9"/>
    </row>
    <row r="6166" spans="1:9" ht="12.95" customHeight="1" x14ac:dyDescent="0.25">
      <c r="A6166" s="15"/>
      <c r="B6166" s="16" t="s">
        <v>2076</v>
      </c>
      <c r="C6166" s="17">
        <v>387.83</v>
      </c>
      <c r="D6166" s="18">
        <v>387.83</v>
      </c>
      <c r="E6166" s="9"/>
      <c r="F6166" s="9"/>
      <c r="G6166" s="9"/>
      <c r="H6166" s="9"/>
      <c r="I6166" s="9"/>
    </row>
    <row r="6167" spans="1:9" ht="15" customHeight="1" x14ac:dyDescent="0.25">
      <c r="A6167" s="19"/>
      <c r="B6167" s="20"/>
      <c r="C6167" s="21"/>
      <c r="D6167" s="22">
        <v>387.83</v>
      </c>
      <c r="E6167" s="9"/>
      <c r="F6167" s="9"/>
      <c r="G6167" s="9"/>
      <c r="H6167" s="9"/>
      <c r="I6167" s="9"/>
    </row>
    <row r="6168" spans="1:9" ht="9.9499999999999993" customHeight="1" x14ac:dyDescent="0.25">
      <c r="A6168" s="86"/>
      <c r="B6168" s="86"/>
      <c r="C6168" s="86"/>
      <c r="D6168" s="9"/>
      <c r="E6168" s="9"/>
      <c r="F6168" s="9"/>
      <c r="G6168" s="9"/>
      <c r="H6168" s="9"/>
      <c r="I6168" s="9"/>
    </row>
    <row r="6169" spans="1:9" ht="12" customHeight="1" x14ac:dyDescent="0.25">
      <c r="A6169" s="9"/>
      <c r="B6169" s="9"/>
      <c r="C6169" s="9"/>
      <c r="D6169" s="90" t="s">
        <v>4720</v>
      </c>
      <c r="E6169" s="90"/>
      <c r="F6169" s="90"/>
      <c r="G6169" s="90"/>
      <c r="H6169" s="90"/>
      <c r="I6169" s="90"/>
    </row>
    <row r="6170" spans="1:9" ht="9.9499999999999993" customHeight="1" x14ac:dyDescent="0.25">
      <c r="A6170" s="86"/>
      <c r="B6170" s="86"/>
      <c r="C6170" s="86"/>
      <c r="D6170" s="86"/>
      <c r="E6170" s="9"/>
      <c r="F6170" s="9"/>
      <c r="G6170" s="9"/>
      <c r="H6170" s="9"/>
      <c r="I6170" s="9"/>
    </row>
    <row r="6171" spans="1:9" ht="30.95" customHeight="1" x14ac:dyDescent="0.25">
      <c r="A6171" s="88" t="s">
        <v>2948</v>
      </c>
      <c r="B6171" s="88"/>
      <c r="C6171" s="88"/>
      <c r="D6171" s="88"/>
      <c r="E6171" s="88"/>
      <c r="F6171" s="88"/>
      <c r="G6171" s="88"/>
      <c r="H6171" s="88"/>
      <c r="I6171" s="88"/>
    </row>
    <row r="6172" spans="1:9" ht="15" customHeight="1" x14ac:dyDescent="0.25">
      <c r="A6172" s="89"/>
      <c r="B6172" s="89"/>
      <c r="C6172" s="14" t="s">
        <v>2076</v>
      </c>
      <c r="D6172" s="14" t="s">
        <v>2059</v>
      </c>
      <c r="E6172" s="9"/>
      <c r="F6172" s="9"/>
      <c r="G6172" s="9"/>
      <c r="H6172" s="9"/>
      <c r="I6172" s="9"/>
    </row>
    <row r="6173" spans="1:9" ht="12.95" customHeight="1" x14ac:dyDescent="0.25">
      <c r="A6173" s="15" t="s">
        <v>2108</v>
      </c>
      <c r="B6173" s="16" t="s">
        <v>2076</v>
      </c>
      <c r="C6173" s="17">
        <v>841.06</v>
      </c>
      <c r="D6173" s="18">
        <v>841.06</v>
      </c>
      <c r="E6173" s="9"/>
      <c r="F6173" s="9"/>
      <c r="G6173" s="9"/>
      <c r="H6173" s="9"/>
      <c r="I6173" s="9"/>
    </row>
    <row r="6174" spans="1:9" ht="15" customHeight="1" x14ac:dyDescent="0.25">
      <c r="A6174" s="19"/>
      <c r="B6174" s="20"/>
      <c r="C6174" s="21"/>
      <c r="D6174" s="22">
        <v>841.06</v>
      </c>
      <c r="E6174" s="9"/>
      <c r="F6174" s="9"/>
      <c r="G6174" s="9"/>
      <c r="H6174" s="9"/>
      <c r="I6174" s="9"/>
    </row>
    <row r="6175" spans="1:9" ht="9.9499999999999993" customHeight="1" x14ac:dyDescent="0.25">
      <c r="A6175" s="86"/>
      <c r="B6175" s="86"/>
      <c r="C6175" s="86"/>
      <c r="D6175" s="9"/>
      <c r="E6175" s="9"/>
      <c r="F6175" s="9"/>
      <c r="G6175" s="9"/>
      <c r="H6175" s="9"/>
      <c r="I6175" s="9"/>
    </row>
    <row r="6176" spans="1:9" ht="12" customHeight="1" x14ac:dyDescent="0.25">
      <c r="A6176" s="9"/>
      <c r="B6176" s="9"/>
      <c r="C6176" s="9"/>
      <c r="D6176" s="90" t="s">
        <v>4718</v>
      </c>
      <c r="E6176" s="90"/>
      <c r="F6176" s="90"/>
      <c r="G6176" s="90"/>
      <c r="H6176" s="90"/>
      <c r="I6176" s="90"/>
    </row>
    <row r="6177" spans="1:9" ht="9.9499999999999993" customHeight="1" x14ac:dyDescent="0.25">
      <c r="A6177" s="86"/>
      <c r="B6177" s="86"/>
      <c r="C6177" s="86"/>
      <c r="D6177" s="86"/>
      <c r="E6177" s="9"/>
      <c r="F6177" s="9"/>
      <c r="G6177" s="9"/>
      <c r="H6177" s="9"/>
      <c r="I6177" s="9"/>
    </row>
    <row r="6178" spans="1:9" ht="20.100000000000001" customHeight="1" x14ac:dyDescent="0.25">
      <c r="A6178" s="88" t="s">
        <v>2949</v>
      </c>
      <c r="B6178" s="88"/>
      <c r="C6178" s="88"/>
      <c r="D6178" s="88"/>
      <c r="E6178" s="88"/>
      <c r="F6178" s="88"/>
      <c r="G6178" s="88"/>
      <c r="H6178" s="88"/>
      <c r="I6178" s="88"/>
    </row>
    <row r="6179" spans="1:9" ht="15" customHeight="1" x14ac:dyDescent="0.25">
      <c r="A6179" s="89"/>
      <c r="B6179" s="89"/>
      <c r="C6179" s="14" t="s">
        <v>2069</v>
      </c>
      <c r="D6179" s="14" t="s">
        <v>2058</v>
      </c>
      <c r="E6179" s="14" t="s">
        <v>2059</v>
      </c>
      <c r="F6179" s="9"/>
      <c r="G6179" s="9"/>
      <c r="H6179" s="9"/>
      <c r="I6179" s="9"/>
    </row>
    <row r="6180" spans="1:9" ht="12.95" customHeight="1" x14ac:dyDescent="0.25">
      <c r="A6180" s="15"/>
      <c r="B6180" s="16" t="s">
        <v>2104</v>
      </c>
      <c r="C6180" s="17">
        <v>206.79</v>
      </c>
      <c r="D6180" s="17">
        <v>1</v>
      </c>
      <c r="E6180" s="18">
        <v>206.79</v>
      </c>
      <c r="F6180" s="9"/>
      <c r="G6180" s="9"/>
      <c r="H6180" s="9"/>
      <c r="I6180" s="9"/>
    </row>
    <row r="6181" spans="1:9" ht="15" customHeight="1" x14ac:dyDescent="0.25">
      <c r="A6181" s="19"/>
      <c r="B6181" s="20"/>
      <c r="C6181" s="21"/>
      <c r="D6181" s="21"/>
      <c r="E6181" s="22">
        <v>206.79</v>
      </c>
      <c r="F6181" s="9"/>
      <c r="G6181" s="9"/>
      <c r="H6181" s="9"/>
      <c r="I6181" s="9"/>
    </row>
    <row r="6182" spans="1:9" ht="9.9499999999999993" customHeight="1" x14ac:dyDescent="0.25">
      <c r="A6182" s="86"/>
      <c r="B6182" s="86"/>
      <c r="C6182" s="86"/>
      <c r="D6182" s="9"/>
      <c r="E6182" s="9"/>
      <c r="F6182" s="9"/>
      <c r="G6182" s="9"/>
      <c r="H6182" s="9"/>
      <c r="I6182" s="9"/>
    </row>
    <row r="6183" spans="1:9" ht="12" customHeight="1" x14ac:dyDescent="0.25">
      <c r="A6183" s="9"/>
      <c r="B6183" s="9"/>
      <c r="C6183" s="9"/>
      <c r="D6183" s="90" t="s">
        <v>4721</v>
      </c>
      <c r="E6183" s="90"/>
      <c r="F6183" s="90"/>
      <c r="G6183" s="90"/>
      <c r="H6183" s="90"/>
      <c r="I6183" s="90"/>
    </row>
    <row r="6184" spans="1:9" ht="9.9499999999999993" customHeight="1" x14ac:dyDescent="0.25">
      <c r="A6184" s="86"/>
      <c r="B6184" s="86"/>
      <c r="C6184" s="86"/>
      <c r="D6184" s="86"/>
      <c r="E6184" s="9"/>
      <c r="F6184" s="9"/>
      <c r="G6184" s="9"/>
      <c r="H6184" s="9"/>
      <c r="I6184" s="9"/>
    </row>
    <row r="6185" spans="1:9" ht="30.95" customHeight="1" x14ac:dyDescent="0.25">
      <c r="A6185" s="88" t="s">
        <v>2950</v>
      </c>
      <c r="B6185" s="88"/>
      <c r="C6185" s="88"/>
      <c r="D6185" s="88"/>
      <c r="E6185" s="88"/>
      <c r="F6185" s="88"/>
      <c r="G6185" s="88"/>
      <c r="H6185" s="88"/>
      <c r="I6185" s="88"/>
    </row>
    <row r="6186" spans="1:9" ht="15" customHeight="1" x14ac:dyDescent="0.25">
      <c r="A6186" s="89"/>
      <c r="B6186" s="89"/>
      <c r="C6186" s="14" t="s">
        <v>2076</v>
      </c>
      <c r="D6186" s="14" t="s">
        <v>2059</v>
      </c>
      <c r="E6186" s="9"/>
      <c r="F6186" s="9"/>
      <c r="G6186" s="9"/>
      <c r="H6186" s="9"/>
      <c r="I6186" s="9"/>
    </row>
    <row r="6187" spans="1:9" ht="12.95" customHeight="1" x14ac:dyDescent="0.25">
      <c r="A6187" s="15" t="s">
        <v>2077</v>
      </c>
      <c r="B6187" s="16" t="s">
        <v>2076</v>
      </c>
      <c r="C6187" s="17">
        <v>3919.92</v>
      </c>
      <c r="D6187" s="18">
        <v>3919.92</v>
      </c>
      <c r="E6187" s="9"/>
      <c r="F6187" s="9"/>
      <c r="G6187" s="9"/>
      <c r="H6187" s="9"/>
      <c r="I6187" s="9"/>
    </row>
    <row r="6188" spans="1:9" ht="15" customHeight="1" x14ac:dyDescent="0.25">
      <c r="A6188" s="19"/>
      <c r="B6188" s="20"/>
      <c r="C6188" s="21"/>
      <c r="D6188" s="22">
        <v>3919.92</v>
      </c>
      <c r="E6188" s="9"/>
      <c r="F6188" s="9"/>
      <c r="G6188" s="9"/>
      <c r="H6188" s="9"/>
      <c r="I6188" s="9"/>
    </row>
    <row r="6189" spans="1:9" ht="9.9499999999999993" customHeight="1" x14ac:dyDescent="0.25">
      <c r="A6189" s="86"/>
      <c r="B6189" s="86"/>
      <c r="C6189" s="86"/>
      <c r="D6189" s="9"/>
      <c r="E6189" s="9"/>
      <c r="F6189" s="9"/>
      <c r="G6189" s="9"/>
      <c r="H6189" s="9"/>
      <c r="I6189" s="9"/>
    </row>
    <row r="6190" spans="1:9" ht="12" customHeight="1" x14ac:dyDescent="0.25">
      <c r="A6190" s="9"/>
      <c r="B6190" s="9"/>
      <c r="C6190" s="9"/>
      <c r="D6190" s="90" t="s">
        <v>4722</v>
      </c>
      <c r="E6190" s="90"/>
      <c r="F6190" s="90"/>
      <c r="G6190" s="90"/>
      <c r="H6190" s="90"/>
      <c r="I6190" s="90"/>
    </row>
    <row r="6191" spans="1:9" ht="9.9499999999999993" customHeight="1" x14ac:dyDescent="0.25">
      <c r="A6191" s="86"/>
      <c r="B6191" s="86"/>
      <c r="C6191" s="86"/>
      <c r="D6191" s="86"/>
      <c r="E6191" s="9"/>
      <c r="F6191" s="9"/>
      <c r="G6191" s="9"/>
      <c r="H6191" s="9"/>
      <c r="I6191" s="9"/>
    </row>
    <row r="6192" spans="1:9" ht="30.95" customHeight="1" x14ac:dyDescent="0.25">
      <c r="A6192" s="88" t="s">
        <v>2951</v>
      </c>
      <c r="B6192" s="88"/>
      <c r="C6192" s="88"/>
      <c r="D6192" s="88"/>
      <c r="E6192" s="88"/>
      <c r="F6192" s="88"/>
      <c r="G6192" s="88"/>
      <c r="H6192" s="88"/>
      <c r="I6192" s="88"/>
    </row>
    <row r="6193" spans="1:9" ht="15" customHeight="1" x14ac:dyDescent="0.25">
      <c r="A6193" s="89"/>
      <c r="B6193" s="89"/>
      <c r="C6193" s="14" t="s">
        <v>2076</v>
      </c>
      <c r="D6193" s="14" t="s">
        <v>2079</v>
      </c>
      <c r="E6193" s="14" t="s">
        <v>2059</v>
      </c>
      <c r="F6193" s="9"/>
      <c r="G6193" s="9"/>
      <c r="H6193" s="9"/>
      <c r="I6193" s="9"/>
    </row>
    <row r="6194" spans="1:9" ht="18.95" customHeight="1" x14ac:dyDescent="0.25">
      <c r="A6194" s="15" t="s">
        <v>2080</v>
      </c>
      <c r="B6194" s="16" t="s">
        <v>2081</v>
      </c>
      <c r="C6194" s="17">
        <v>853.38</v>
      </c>
      <c r="D6194" s="17">
        <v>0.1</v>
      </c>
      <c r="E6194" s="18">
        <v>85.34</v>
      </c>
      <c r="F6194" s="9"/>
      <c r="G6194" s="9"/>
      <c r="H6194" s="9"/>
      <c r="I6194" s="9"/>
    </row>
    <row r="6195" spans="1:9" ht="15" customHeight="1" x14ac:dyDescent="0.25">
      <c r="A6195" s="19"/>
      <c r="B6195" s="20"/>
      <c r="C6195" s="21"/>
      <c r="D6195" s="21"/>
      <c r="E6195" s="22">
        <v>85.34</v>
      </c>
      <c r="F6195" s="9"/>
      <c r="G6195" s="9"/>
      <c r="H6195" s="9"/>
      <c r="I6195" s="9"/>
    </row>
    <row r="6196" spans="1:9" ht="9.9499999999999993" customHeight="1" x14ac:dyDescent="0.25">
      <c r="A6196" s="86"/>
      <c r="B6196" s="86"/>
      <c r="C6196" s="86"/>
      <c r="D6196" s="9"/>
      <c r="E6196" s="9"/>
      <c r="F6196" s="9"/>
      <c r="G6196" s="9"/>
      <c r="H6196" s="9"/>
      <c r="I6196" s="9"/>
    </row>
    <row r="6197" spans="1:9" ht="12" customHeight="1" x14ac:dyDescent="0.25">
      <c r="A6197" s="9"/>
      <c r="B6197" s="9"/>
      <c r="C6197" s="9"/>
      <c r="D6197" s="90" t="s">
        <v>4723</v>
      </c>
      <c r="E6197" s="90"/>
      <c r="F6197" s="90"/>
      <c r="G6197" s="90"/>
      <c r="H6197" s="90"/>
      <c r="I6197" s="90"/>
    </row>
    <row r="6198" spans="1:9" ht="9.9499999999999993" customHeight="1" x14ac:dyDescent="0.25">
      <c r="A6198" s="86"/>
      <c r="B6198" s="86"/>
      <c r="C6198" s="86"/>
      <c r="D6198" s="86"/>
      <c r="E6198" s="9"/>
      <c r="F6198" s="9"/>
      <c r="G6198" s="9"/>
      <c r="H6198" s="9"/>
      <c r="I6198" s="9"/>
    </row>
    <row r="6199" spans="1:9" ht="30.95" customHeight="1" x14ac:dyDescent="0.25">
      <c r="A6199" s="88" t="s">
        <v>2952</v>
      </c>
      <c r="B6199" s="88"/>
      <c r="C6199" s="88"/>
      <c r="D6199" s="88"/>
      <c r="E6199" s="88"/>
      <c r="F6199" s="88"/>
      <c r="G6199" s="88"/>
      <c r="H6199" s="88"/>
      <c r="I6199" s="88"/>
    </row>
    <row r="6200" spans="1:9" ht="15" customHeight="1" x14ac:dyDescent="0.25">
      <c r="A6200" s="89"/>
      <c r="B6200" s="89"/>
      <c r="C6200" s="14" t="s">
        <v>2076</v>
      </c>
      <c r="D6200" s="14" t="s">
        <v>2079</v>
      </c>
      <c r="E6200" s="14" t="s">
        <v>2058</v>
      </c>
      <c r="F6200" s="14" t="s">
        <v>2059</v>
      </c>
      <c r="G6200" s="9"/>
      <c r="H6200" s="9"/>
      <c r="I6200" s="9"/>
    </row>
    <row r="6201" spans="1:9" ht="27" customHeight="1" x14ac:dyDescent="0.25">
      <c r="A6201" s="15" t="s">
        <v>2083</v>
      </c>
      <c r="B6201" s="16" t="s">
        <v>2084</v>
      </c>
      <c r="C6201" s="17">
        <v>4.3</v>
      </c>
      <c r="D6201" s="17">
        <v>0.1</v>
      </c>
      <c r="E6201" s="17">
        <v>5</v>
      </c>
      <c r="F6201" s="18">
        <v>2.15</v>
      </c>
      <c r="G6201" s="9"/>
      <c r="H6201" s="9"/>
      <c r="I6201" s="9"/>
    </row>
    <row r="6202" spans="1:9" ht="15" customHeight="1" x14ac:dyDescent="0.25">
      <c r="A6202" s="19"/>
      <c r="B6202" s="20"/>
      <c r="C6202" s="21"/>
      <c r="D6202" s="21"/>
      <c r="E6202" s="21"/>
      <c r="F6202" s="22">
        <v>2.15</v>
      </c>
      <c r="G6202" s="9"/>
      <c r="H6202" s="9"/>
      <c r="I6202" s="9"/>
    </row>
    <row r="6203" spans="1:9" ht="9.9499999999999993" customHeight="1" x14ac:dyDescent="0.25">
      <c r="A6203" s="86"/>
      <c r="B6203" s="86"/>
      <c r="C6203" s="86"/>
      <c r="D6203" s="9"/>
      <c r="E6203" s="9"/>
      <c r="F6203" s="9"/>
      <c r="G6203" s="9"/>
      <c r="H6203" s="9"/>
      <c r="I6203" s="9"/>
    </row>
    <row r="6204" spans="1:9" ht="12" customHeight="1" x14ac:dyDescent="0.25">
      <c r="A6204" s="9"/>
      <c r="B6204" s="9"/>
      <c r="C6204" s="9"/>
      <c r="D6204" s="90" t="s">
        <v>4724</v>
      </c>
      <c r="E6204" s="90"/>
      <c r="F6204" s="90"/>
      <c r="G6204" s="90"/>
      <c r="H6204" s="90"/>
      <c r="I6204" s="90"/>
    </row>
    <row r="6205" spans="1:9" ht="9.9499999999999993" customHeight="1" x14ac:dyDescent="0.25">
      <c r="A6205" s="86"/>
      <c r="B6205" s="86"/>
      <c r="C6205" s="86"/>
      <c r="D6205" s="86"/>
      <c r="E6205" s="9"/>
      <c r="F6205" s="9"/>
      <c r="G6205" s="9"/>
      <c r="H6205" s="9"/>
      <c r="I6205" s="9"/>
    </row>
    <row r="6206" spans="1:9" ht="42.95" customHeight="1" x14ac:dyDescent="0.25">
      <c r="A6206" s="88" t="s">
        <v>2953</v>
      </c>
      <c r="B6206" s="88"/>
      <c r="C6206" s="88"/>
      <c r="D6206" s="88"/>
      <c r="E6206" s="88"/>
      <c r="F6206" s="88"/>
      <c r="G6206" s="88"/>
      <c r="H6206" s="88"/>
      <c r="I6206" s="88"/>
    </row>
    <row r="6207" spans="1:9" ht="15" customHeight="1" x14ac:dyDescent="0.25">
      <c r="A6207" s="89"/>
      <c r="B6207" s="89"/>
      <c r="C6207" s="14" t="s">
        <v>2076</v>
      </c>
      <c r="D6207" s="14" t="s">
        <v>2056</v>
      </c>
      <c r="E6207" s="14" t="s">
        <v>2058</v>
      </c>
      <c r="F6207" s="14" t="s">
        <v>2086</v>
      </c>
      <c r="G6207" s="14" t="s">
        <v>2059</v>
      </c>
      <c r="H6207" s="9"/>
      <c r="I6207" s="9"/>
    </row>
    <row r="6208" spans="1:9" ht="18.95" customHeight="1" x14ac:dyDescent="0.25">
      <c r="A6208" s="15" t="s">
        <v>2087</v>
      </c>
      <c r="B6208" s="16" t="s">
        <v>2088</v>
      </c>
      <c r="C6208" s="17">
        <v>3919.92</v>
      </c>
      <c r="D6208" s="17">
        <v>0.1</v>
      </c>
      <c r="E6208" s="17">
        <v>1</v>
      </c>
      <c r="F6208" s="17">
        <v>1.5</v>
      </c>
      <c r="G6208" s="18">
        <v>587.99</v>
      </c>
      <c r="H6208" s="9"/>
      <c r="I6208" s="9"/>
    </row>
    <row r="6209" spans="1:9" ht="18.95" customHeight="1" x14ac:dyDescent="0.25">
      <c r="A6209" s="15" t="s">
        <v>2089</v>
      </c>
      <c r="B6209" s="16" t="s">
        <v>2088</v>
      </c>
      <c r="C6209" s="17">
        <v>853.38</v>
      </c>
      <c r="D6209" s="17">
        <v>0.1</v>
      </c>
      <c r="E6209" s="17">
        <v>1</v>
      </c>
      <c r="F6209" s="17">
        <v>1.5</v>
      </c>
      <c r="G6209" s="18">
        <v>128.01</v>
      </c>
      <c r="H6209" s="9"/>
      <c r="I6209" s="9"/>
    </row>
    <row r="6210" spans="1:9" ht="27" customHeight="1" x14ac:dyDescent="0.25">
      <c r="A6210" s="15" t="s">
        <v>2090</v>
      </c>
      <c r="B6210" s="16" t="s">
        <v>2088</v>
      </c>
      <c r="C6210" s="17">
        <v>4.5999999999999996</v>
      </c>
      <c r="D6210" s="17">
        <v>0.1</v>
      </c>
      <c r="E6210" s="17">
        <v>5</v>
      </c>
      <c r="F6210" s="17">
        <v>1.5</v>
      </c>
      <c r="G6210" s="18">
        <v>3.45</v>
      </c>
      <c r="H6210" s="9"/>
      <c r="I6210" s="9"/>
    </row>
    <row r="6211" spans="1:9" ht="15" customHeight="1" x14ac:dyDescent="0.25">
      <c r="A6211" s="19"/>
      <c r="B6211" s="20"/>
      <c r="C6211" s="21"/>
      <c r="D6211" s="21"/>
      <c r="E6211" s="21"/>
      <c r="F6211" s="21"/>
      <c r="G6211" s="22">
        <v>719.45</v>
      </c>
      <c r="H6211" s="9"/>
      <c r="I6211" s="9"/>
    </row>
    <row r="6212" spans="1:9" ht="9.9499999999999993" customHeight="1" x14ac:dyDescent="0.25">
      <c r="A6212" s="86"/>
      <c r="B6212" s="86"/>
      <c r="C6212" s="86"/>
      <c r="D6212" s="9"/>
      <c r="E6212" s="9"/>
      <c r="F6212" s="9"/>
      <c r="G6212" s="9"/>
      <c r="H6212" s="9"/>
      <c r="I6212" s="9"/>
    </row>
    <row r="6213" spans="1:9" ht="12" customHeight="1" x14ac:dyDescent="0.25">
      <c r="A6213" s="9"/>
      <c r="B6213" s="9"/>
      <c r="C6213" s="9"/>
      <c r="D6213" s="90" t="s">
        <v>4725</v>
      </c>
      <c r="E6213" s="90"/>
      <c r="F6213" s="90"/>
      <c r="G6213" s="90"/>
      <c r="H6213" s="90"/>
      <c r="I6213" s="90"/>
    </row>
    <row r="6214" spans="1:9" ht="9.9499999999999993" customHeight="1" x14ac:dyDescent="0.25">
      <c r="A6214" s="86"/>
      <c r="B6214" s="86"/>
      <c r="C6214" s="86"/>
      <c r="D6214" s="86"/>
      <c r="E6214" s="9"/>
      <c r="F6214" s="9"/>
      <c r="G6214" s="9"/>
      <c r="H6214" s="9"/>
      <c r="I6214" s="9"/>
    </row>
    <row r="6215" spans="1:9" ht="30.95" customHeight="1" x14ac:dyDescent="0.25">
      <c r="A6215" s="88" t="s">
        <v>2954</v>
      </c>
      <c r="B6215" s="88"/>
      <c r="C6215" s="88"/>
      <c r="D6215" s="88"/>
      <c r="E6215" s="88"/>
      <c r="F6215" s="88"/>
      <c r="G6215" s="88"/>
      <c r="H6215" s="88"/>
      <c r="I6215" s="88"/>
    </row>
    <row r="6216" spans="1:9" ht="15" customHeight="1" x14ac:dyDescent="0.25">
      <c r="A6216" s="89"/>
      <c r="B6216" s="89"/>
      <c r="C6216" s="14" t="s">
        <v>2076</v>
      </c>
      <c r="D6216" s="14" t="s">
        <v>2056</v>
      </c>
      <c r="E6216" s="14" t="s">
        <v>2058</v>
      </c>
      <c r="F6216" s="14" t="s">
        <v>2092</v>
      </c>
      <c r="G6216" s="14" t="s">
        <v>2086</v>
      </c>
      <c r="H6216" s="14" t="s">
        <v>2059</v>
      </c>
      <c r="I6216" s="9"/>
    </row>
    <row r="6217" spans="1:9" ht="18.95" customHeight="1" x14ac:dyDescent="0.25">
      <c r="A6217" s="15" t="s">
        <v>2087</v>
      </c>
      <c r="B6217" s="16" t="s">
        <v>2186</v>
      </c>
      <c r="C6217" s="17">
        <v>3919.92</v>
      </c>
      <c r="D6217" s="17">
        <v>0.1</v>
      </c>
      <c r="E6217" s="17">
        <v>1</v>
      </c>
      <c r="F6217" s="17">
        <v>30</v>
      </c>
      <c r="G6217" s="17">
        <v>1.5</v>
      </c>
      <c r="H6217" s="18">
        <v>17639.64</v>
      </c>
      <c r="I6217" s="9"/>
    </row>
    <row r="6218" spans="1:9" ht="18.95" customHeight="1" x14ac:dyDescent="0.25">
      <c r="A6218" s="15" t="s">
        <v>2089</v>
      </c>
      <c r="B6218" s="16" t="s">
        <v>2186</v>
      </c>
      <c r="C6218" s="17">
        <v>853.38</v>
      </c>
      <c r="D6218" s="17">
        <v>0.05</v>
      </c>
      <c r="E6218" s="17">
        <v>1</v>
      </c>
      <c r="F6218" s="17">
        <v>30</v>
      </c>
      <c r="G6218" s="17">
        <v>1.5</v>
      </c>
      <c r="H6218" s="18">
        <v>1920.11</v>
      </c>
      <c r="I6218" s="9"/>
    </row>
    <row r="6219" spans="1:9" ht="27" customHeight="1" x14ac:dyDescent="0.25">
      <c r="A6219" s="15" t="s">
        <v>2090</v>
      </c>
      <c r="B6219" s="16" t="s">
        <v>2186</v>
      </c>
      <c r="C6219" s="17">
        <v>4.5999999999999996</v>
      </c>
      <c r="D6219" s="17">
        <v>0.1</v>
      </c>
      <c r="E6219" s="17">
        <v>5</v>
      </c>
      <c r="F6219" s="17">
        <v>30</v>
      </c>
      <c r="G6219" s="17">
        <v>1.5</v>
      </c>
      <c r="H6219" s="18">
        <v>103.5</v>
      </c>
      <c r="I6219" s="9"/>
    </row>
    <row r="6220" spans="1:9" ht="15" customHeight="1" x14ac:dyDescent="0.25">
      <c r="A6220" s="19"/>
      <c r="B6220" s="20"/>
      <c r="C6220" s="21"/>
      <c r="D6220" s="21"/>
      <c r="E6220" s="21"/>
      <c r="F6220" s="21"/>
      <c r="G6220" s="21"/>
      <c r="H6220" s="22">
        <v>19663.25</v>
      </c>
      <c r="I6220" s="9"/>
    </row>
    <row r="6221" spans="1:9" ht="9.9499999999999993" customHeight="1" x14ac:dyDescent="0.25">
      <c r="A6221" s="86"/>
      <c r="B6221" s="86"/>
      <c r="C6221" s="86"/>
      <c r="D6221" s="9"/>
      <c r="E6221" s="9"/>
      <c r="F6221" s="9"/>
      <c r="G6221" s="9"/>
      <c r="H6221" s="9"/>
      <c r="I6221" s="9"/>
    </row>
    <row r="6222" spans="1:9" ht="12" customHeight="1" x14ac:dyDescent="0.25">
      <c r="A6222" s="9"/>
      <c r="B6222" s="9"/>
      <c r="C6222" s="9"/>
      <c r="D6222" s="90" t="s">
        <v>4726</v>
      </c>
      <c r="E6222" s="90"/>
      <c r="F6222" s="90"/>
      <c r="G6222" s="90"/>
      <c r="H6222" s="90"/>
      <c r="I6222" s="90"/>
    </row>
    <row r="6223" spans="1:9" ht="9.9499999999999993" customHeight="1" x14ac:dyDescent="0.25">
      <c r="A6223" s="86"/>
      <c r="B6223" s="86"/>
      <c r="C6223" s="86"/>
      <c r="D6223" s="86"/>
      <c r="E6223" s="9"/>
      <c r="F6223" s="9"/>
      <c r="G6223" s="9"/>
      <c r="H6223" s="9"/>
      <c r="I6223" s="9"/>
    </row>
    <row r="6224" spans="1:9" ht="42.95" customHeight="1" x14ac:dyDescent="0.25">
      <c r="A6224" s="88" t="s">
        <v>2955</v>
      </c>
      <c r="B6224" s="88"/>
      <c r="C6224" s="88"/>
      <c r="D6224" s="88"/>
      <c r="E6224" s="88"/>
      <c r="F6224" s="88"/>
      <c r="G6224" s="88"/>
      <c r="H6224" s="88"/>
      <c r="I6224" s="88"/>
    </row>
    <row r="6225" spans="1:9" ht="15" customHeight="1" x14ac:dyDescent="0.25">
      <c r="A6225" s="89"/>
      <c r="B6225" s="89"/>
      <c r="C6225" s="14" t="s">
        <v>2076</v>
      </c>
      <c r="D6225" s="14" t="s">
        <v>2056</v>
      </c>
      <c r="E6225" s="14" t="s">
        <v>2058</v>
      </c>
      <c r="F6225" s="14" t="s">
        <v>2092</v>
      </c>
      <c r="G6225" s="14" t="s">
        <v>2086</v>
      </c>
      <c r="H6225" s="14" t="s">
        <v>2059</v>
      </c>
      <c r="I6225" s="9"/>
    </row>
    <row r="6226" spans="1:9" ht="18.95" customHeight="1" x14ac:dyDescent="0.25">
      <c r="A6226" s="15" t="s">
        <v>2087</v>
      </c>
      <c r="B6226" s="16" t="s">
        <v>2186</v>
      </c>
      <c r="C6226" s="17">
        <v>3919.92</v>
      </c>
      <c r="D6226" s="17">
        <v>0.1</v>
      </c>
      <c r="E6226" s="17">
        <v>1</v>
      </c>
      <c r="F6226" s="17">
        <v>12</v>
      </c>
      <c r="G6226" s="17">
        <v>1.5</v>
      </c>
      <c r="H6226" s="18">
        <v>7055.86</v>
      </c>
      <c r="I6226" s="9"/>
    </row>
    <row r="6227" spans="1:9" ht="18.95" customHeight="1" x14ac:dyDescent="0.25">
      <c r="A6227" s="15" t="s">
        <v>2089</v>
      </c>
      <c r="B6227" s="16" t="s">
        <v>2186</v>
      </c>
      <c r="C6227" s="17">
        <v>853.38</v>
      </c>
      <c r="D6227" s="17">
        <v>0.1</v>
      </c>
      <c r="E6227" s="17">
        <v>1</v>
      </c>
      <c r="F6227" s="17">
        <v>12</v>
      </c>
      <c r="G6227" s="17">
        <v>1.5</v>
      </c>
      <c r="H6227" s="18">
        <v>1536.08</v>
      </c>
      <c r="I6227" s="9"/>
    </row>
    <row r="6228" spans="1:9" ht="27" customHeight="1" x14ac:dyDescent="0.25">
      <c r="A6228" s="15" t="s">
        <v>2090</v>
      </c>
      <c r="B6228" s="16" t="s">
        <v>2186</v>
      </c>
      <c r="C6228" s="17">
        <v>4.5999999999999996</v>
      </c>
      <c r="D6228" s="17">
        <v>0.1</v>
      </c>
      <c r="E6228" s="17">
        <v>5</v>
      </c>
      <c r="F6228" s="17">
        <v>12</v>
      </c>
      <c r="G6228" s="17">
        <v>1.5</v>
      </c>
      <c r="H6228" s="18">
        <v>41.4</v>
      </c>
      <c r="I6228" s="9"/>
    </row>
    <row r="6229" spans="1:9" ht="15" customHeight="1" x14ac:dyDescent="0.25">
      <c r="A6229" s="19"/>
      <c r="B6229" s="20"/>
      <c r="C6229" s="21"/>
      <c r="D6229" s="21"/>
      <c r="E6229" s="21"/>
      <c r="F6229" s="21"/>
      <c r="G6229" s="21"/>
      <c r="H6229" s="22">
        <v>8633.34</v>
      </c>
      <c r="I6229" s="9"/>
    </row>
    <row r="6230" spans="1:9" ht="9.9499999999999993" customHeight="1" x14ac:dyDescent="0.25">
      <c r="A6230" s="86"/>
      <c r="B6230" s="86"/>
      <c r="C6230" s="86"/>
      <c r="D6230" s="9"/>
      <c r="E6230" s="9"/>
      <c r="F6230" s="9"/>
      <c r="G6230" s="9"/>
      <c r="H6230" s="9"/>
      <c r="I6230" s="9"/>
    </row>
    <row r="6231" spans="1:9" ht="12" customHeight="1" x14ac:dyDescent="0.25">
      <c r="A6231" s="9"/>
      <c r="B6231" s="9"/>
      <c r="C6231" s="9"/>
      <c r="D6231" s="90" t="s">
        <v>4727</v>
      </c>
      <c r="E6231" s="90"/>
      <c r="F6231" s="90"/>
      <c r="G6231" s="90"/>
      <c r="H6231" s="90"/>
      <c r="I6231" s="90"/>
    </row>
    <row r="6232" spans="1:9" ht="9.9499999999999993" customHeight="1" x14ac:dyDescent="0.25">
      <c r="A6232" s="86"/>
      <c r="B6232" s="86"/>
      <c r="C6232" s="86"/>
      <c r="D6232" s="86"/>
      <c r="E6232" s="9"/>
      <c r="F6232" s="9"/>
      <c r="G6232" s="9"/>
      <c r="H6232" s="9"/>
      <c r="I6232" s="9"/>
    </row>
    <row r="6233" spans="1:9" ht="20.100000000000001" customHeight="1" x14ac:dyDescent="0.25">
      <c r="A6233" s="88" t="s">
        <v>2956</v>
      </c>
      <c r="B6233" s="88"/>
      <c r="C6233" s="88"/>
      <c r="D6233" s="88"/>
      <c r="E6233" s="88"/>
      <c r="F6233" s="88"/>
      <c r="G6233" s="88"/>
      <c r="H6233" s="88"/>
      <c r="I6233" s="88"/>
    </row>
    <row r="6234" spans="1:9" ht="15" customHeight="1" x14ac:dyDescent="0.25">
      <c r="A6234" s="89"/>
      <c r="B6234" s="89"/>
      <c r="C6234" s="14" t="s">
        <v>2076</v>
      </c>
      <c r="D6234" s="14" t="s">
        <v>2056</v>
      </c>
      <c r="E6234" s="14" t="s">
        <v>2086</v>
      </c>
      <c r="F6234" s="14" t="s">
        <v>2059</v>
      </c>
      <c r="G6234" s="9"/>
      <c r="H6234" s="9"/>
      <c r="I6234" s="9"/>
    </row>
    <row r="6235" spans="1:9" ht="18.95" customHeight="1" x14ac:dyDescent="0.25">
      <c r="A6235" s="15" t="s">
        <v>2096</v>
      </c>
      <c r="B6235" s="16" t="s">
        <v>2097</v>
      </c>
      <c r="C6235" s="17">
        <v>3919.92</v>
      </c>
      <c r="D6235" s="17">
        <v>0.1</v>
      </c>
      <c r="E6235" s="17">
        <v>1.5</v>
      </c>
      <c r="F6235" s="18">
        <v>587.99</v>
      </c>
      <c r="G6235" s="9"/>
      <c r="H6235" s="9"/>
      <c r="I6235" s="9"/>
    </row>
    <row r="6236" spans="1:9" ht="15" customHeight="1" x14ac:dyDescent="0.25">
      <c r="A6236" s="19"/>
      <c r="B6236" s="20"/>
      <c r="C6236" s="21"/>
      <c r="D6236" s="21"/>
      <c r="E6236" s="21"/>
      <c r="F6236" s="22">
        <v>587.99</v>
      </c>
      <c r="G6236" s="9"/>
      <c r="H6236" s="9"/>
      <c r="I6236" s="9"/>
    </row>
    <row r="6237" spans="1:9" ht="9.9499999999999993" customHeight="1" x14ac:dyDescent="0.25">
      <c r="A6237" s="86"/>
      <c r="B6237" s="86"/>
      <c r="C6237" s="86"/>
      <c r="D6237" s="9"/>
      <c r="E6237" s="9"/>
      <c r="F6237" s="9"/>
      <c r="G6237" s="9"/>
      <c r="H6237" s="9"/>
      <c r="I6237" s="9"/>
    </row>
    <row r="6238" spans="1:9" ht="12" customHeight="1" x14ac:dyDescent="0.25">
      <c r="A6238" s="9"/>
      <c r="B6238" s="9"/>
      <c r="C6238" s="9"/>
      <c r="D6238" s="90" t="s">
        <v>4728</v>
      </c>
      <c r="E6238" s="90"/>
      <c r="F6238" s="90"/>
      <c r="G6238" s="90"/>
      <c r="H6238" s="90"/>
      <c r="I6238" s="90"/>
    </row>
    <row r="6239" spans="1:9" ht="9.9499999999999993" customHeight="1" x14ac:dyDescent="0.25">
      <c r="A6239" s="86"/>
      <c r="B6239" s="86"/>
      <c r="C6239" s="86"/>
      <c r="D6239" s="86"/>
      <c r="E6239" s="9"/>
      <c r="F6239" s="9"/>
      <c r="G6239" s="9"/>
      <c r="H6239" s="9"/>
      <c r="I6239" s="9"/>
    </row>
    <row r="6240" spans="1:9" ht="30.95" customHeight="1" x14ac:dyDescent="0.25">
      <c r="A6240" s="88" t="s">
        <v>2957</v>
      </c>
      <c r="B6240" s="88"/>
      <c r="C6240" s="88"/>
      <c r="D6240" s="88"/>
      <c r="E6240" s="88"/>
      <c r="F6240" s="88"/>
      <c r="G6240" s="88"/>
      <c r="H6240" s="88"/>
      <c r="I6240" s="88"/>
    </row>
    <row r="6241" spans="1:9" ht="15" customHeight="1" x14ac:dyDescent="0.25">
      <c r="A6241" s="89"/>
      <c r="B6241" s="89"/>
      <c r="C6241" s="14" t="s">
        <v>2076</v>
      </c>
      <c r="D6241" s="14" t="s">
        <v>2079</v>
      </c>
      <c r="E6241" s="14" t="s">
        <v>2092</v>
      </c>
      <c r="F6241" s="14" t="s">
        <v>2086</v>
      </c>
      <c r="G6241" s="14" t="s">
        <v>2059</v>
      </c>
      <c r="H6241" s="9"/>
      <c r="I6241" s="9"/>
    </row>
    <row r="6242" spans="1:9" ht="27" customHeight="1" x14ac:dyDescent="0.25">
      <c r="A6242" s="15" t="s">
        <v>2099</v>
      </c>
      <c r="B6242" s="16" t="s">
        <v>2100</v>
      </c>
      <c r="C6242" s="17">
        <v>853.38</v>
      </c>
      <c r="D6242" s="17">
        <v>0.1</v>
      </c>
      <c r="E6242" s="17">
        <v>29.7</v>
      </c>
      <c r="F6242" s="17">
        <v>1.5</v>
      </c>
      <c r="G6242" s="18">
        <v>3801.81</v>
      </c>
      <c r="H6242" s="9"/>
      <c r="I6242" s="9"/>
    </row>
    <row r="6243" spans="1:9" ht="15" customHeight="1" x14ac:dyDescent="0.25">
      <c r="A6243" s="19"/>
      <c r="B6243" s="20"/>
      <c r="C6243" s="21"/>
      <c r="D6243" s="21"/>
      <c r="E6243" s="21"/>
      <c r="F6243" s="21"/>
      <c r="G6243" s="22">
        <v>3801.81</v>
      </c>
      <c r="H6243" s="9"/>
      <c r="I6243" s="9"/>
    </row>
    <row r="6244" spans="1:9" ht="9.9499999999999993" customHeight="1" x14ac:dyDescent="0.25">
      <c r="A6244" s="86"/>
      <c r="B6244" s="86"/>
      <c r="C6244" s="86"/>
      <c r="D6244" s="9"/>
      <c r="E6244" s="9"/>
      <c r="F6244" s="9"/>
      <c r="G6244" s="9"/>
      <c r="H6244" s="9"/>
      <c r="I6244" s="9"/>
    </row>
    <row r="6245" spans="1:9" ht="12" customHeight="1" x14ac:dyDescent="0.25">
      <c r="A6245" s="9"/>
      <c r="B6245" s="9"/>
      <c r="C6245" s="9"/>
      <c r="D6245" s="90" t="s">
        <v>4729</v>
      </c>
      <c r="E6245" s="90"/>
      <c r="F6245" s="90"/>
      <c r="G6245" s="90"/>
      <c r="H6245" s="90"/>
      <c r="I6245" s="90"/>
    </row>
    <row r="6246" spans="1:9" ht="9.9499999999999993" customHeight="1" x14ac:dyDescent="0.25">
      <c r="A6246" s="86"/>
      <c r="B6246" s="86"/>
      <c r="C6246" s="86"/>
      <c r="D6246" s="86"/>
      <c r="E6246" s="9"/>
      <c r="F6246" s="9"/>
      <c r="G6246" s="9"/>
      <c r="H6246" s="9"/>
      <c r="I6246" s="9"/>
    </row>
    <row r="6247" spans="1:9" ht="30.95" customHeight="1" x14ac:dyDescent="0.25">
      <c r="A6247" s="88" t="s">
        <v>2958</v>
      </c>
      <c r="B6247" s="88"/>
      <c r="C6247" s="88"/>
      <c r="D6247" s="88"/>
      <c r="E6247" s="88"/>
      <c r="F6247" s="88"/>
      <c r="G6247" s="88"/>
      <c r="H6247" s="88"/>
      <c r="I6247" s="88"/>
    </row>
    <row r="6248" spans="1:9" ht="15" customHeight="1" x14ac:dyDescent="0.25">
      <c r="A6248" s="89"/>
      <c r="B6248" s="89"/>
      <c r="C6248" s="14" t="s">
        <v>2076</v>
      </c>
      <c r="D6248" s="14" t="s">
        <v>2079</v>
      </c>
      <c r="E6248" s="14" t="s">
        <v>2059</v>
      </c>
      <c r="F6248" s="9"/>
      <c r="G6248" s="9"/>
      <c r="H6248" s="9"/>
      <c r="I6248" s="9"/>
    </row>
    <row r="6249" spans="1:9" ht="18.95" customHeight="1" x14ac:dyDescent="0.25">
      <c r="A6249" s="15" t="s">
        <v>2080</v>
      </c>
      <c r="B6249" s="16" t="s">
        <v>2081</v>
      </c>
      <c r="C6249" s="17">
        <v>853.38</v>
      </c>
      <c r="D6249" s="17">
        <v>0.1</v>
      </c>
      <c r="E6249" s="18">
        <v>85.34</v>
      </c>
      <c r="F6249" s="9"/>
      <c r="G6249" s="9"/>
      <c r="H6249" s="9"/>
      <c r="I6249" s="9"/>
    </row>
    <row r="6250" spans="1:9" ht="15" customHeight="1" x14ac:dyDescent="0.25">
      <c r="A6250" s="19"/>
      <c r="B6250" s="20"/>
      <c r="C6250" s="21"/>
      <c r="D6250" s="21"/>
      <c r="E6250" s="22">
        <v>85.34</v>
      </c>
      <c r="F6250" s="9"/>
      <c r="G6250" s="9"/>
      <c r="H6250" s="9"/>
      <c r="I6250" s="9"/>
    </row>
    <row r="6251" spans="1:9" ht="9.9499999999999993" customHeight="1" x14ac:dyDescent="0.25">
      <c r="A6251" s="86"/>
      <c r="B6251" s="86"/>
      <c r="C6251" s="86"/>
      <c r="D6251" s="9"/>
      <c r="E6251" s="9"/>
      <c r="F6251" s="9"/>
      <c r="G6251" s="9"/>
      <c r="H6251" s="9"/>
      <c r="I6251" s="9"/>
    </row>
    <row r="6252" spans="1:9" ht="12" customHeight="1" x14ac:dyDescent="0.25">
      <c r="A6252" s="9"/>
      <c r="B6252" s="9"/>
      <c r="C6252" s="9"/>
      <c r="D6252" s="90" t="s">
        <v>4723</v>
      </c>
      <c r="E6252" s="90"/>
      <c r="F6252" s="90"/>
      <c r="G6252" s="90"/>
      <c r="H6252" s="90"/>
      <c r="I6252" s="90"/>
    </row>
    <row r="6253" spans="1:9" ht="9.9499999999999993" customHeight="1" x14ac:dyDescent="0.25">
      <c r="A6253" s="86"/>
      <c r="B6253" s="86"/>
      <c r="C6253" s="86"/>
      <c r="D6253" s="86"/>
      <c r="E6253" s="9"/>
      <c r="F6253" s="9"/>
      <c r="G6253" s="9"/>
      <c r="H6253" s="9"/>
      <c r="I6253" s="9"/>
    </row>
    <row r="6254" spans="1:9" ht="30.95" customHeight="1" x14ac:dyDescent="0.25">
      <c r="A6254" s="88" t="s">
        <v>2959</v>
      </c>
      <c r="B6254" s="88"/>
      <c r="C6254" s="88"/>
      <c r="D6254" s="88"/>
      <c r="E6254" s="88"/>
      <c r="F6254" s="88"/>
      <c r="G6254" s="88"/>
      <c r="H6254" s="88"/>
      <c r="I6254" s="88"/>
    </row>
    <row r="6255" spans="1:9" ht="15" customHeight="1" x14ac:dyDescent="0.25">
      <c r="A6255" s="89"/>
      <c r="B6255" s="89"/>
      <c r="C6255" s="14" t="s">
        <v>2076</v>
      </c>
      <c r="D6255" s="14" t="s">
        <v>2059</v>
      </c>
      <c r="E6255" s="9"/>
      <c r="F6255" s="9"/>
      <c r="G6255" s="9"/>
      <c r="H6255" s="9"/>
      <c r="I6255" s="9"/>
    </row>
    <row r="6256" spans="1:9" ht="18.95" customHeight="1" x14ac:dyDescent="0.25">
      <c r="A6256" s="15" t="s">
        <v>2170</v>
      </c>
      <c r="B6256" s="16" t="s">
        <v>2076</v>
      </c>
      <c r="C6256" s="17">
        <v>853.38</v>
      </c>
      <c r="D6256" s="18">
        <v>853.38</v>
      </c>
      <c r="E6256" s="9"/>
      <c r="F6256" s="9"/>
      <c r="G6256" s="9"/>
      <c r="H6256" s="9"/>
      <c r="I6256" s="9"/>
    </row>
    <row r="6257" spans="1:9" ht="15" customHeight="1" x14ac:dyDescent="0.25">
      <c r="A6257" s="19"/>
      <c r="B6257" s="20"/>
      <c r="C6257" s="21"/>
      <c r="D6257" s="22">
        <v>853.38</v>
      </c>
      <c r="E6257" s="9"/>
      <c r="F6257" s="9"/>
      <c r="G6257" s="9"/>
      <c r="H6257" s="9"/>
      <c r="I6257" s="9"/>
    </row>
    <row r="6258" spans="1:9" ht="9.9499999999999993" customHeight="1" x14ac:dyDescent="0.25">
      <c r="A6258" s="86"/>
      <c r="B6258" s="86"/>
      <c r="C6258" s="86"/>
      <c r="D6258" s="9"/>
      <c r="E6258" s="9"/>
      <c r="F6258" s="9"/>
      <c r="G6258" s="9"/>
      <c r="H6258" s="9"/>
      <c r="I6258" s="9"/>
    </row>
    <row r="6259" spans="1:9" ht="12" customHeight="1" x14ac:dyDescent="0.25">
      <c r="A6259" s="9"/>
      <c r="B6259" s="9"/>
      <c r="C6259" s="9"/>
      <c r="D6259" s="90" t="s">
        <v>4730</v>
      </c>
      <c r="E6259" s="90"/>
      <c r="F6259" s="90"/>
      <c r="G6259" s="90"/>
      <c r="H6259" s="90"/>
      <c r="I6259" s="90"/>
    </row>
    <row r="6260" spans="1:9" ht="9.9499999999999993" customHeight="1" x14ac:dyDescent="0.25">
      <c r="A6260" s="86"/>
      <c r="B6260" s="86"/>
      <c r="C6260" s="86"/>
      <c r="D6260" s="86"/>
      <c r="E6260" s="9"/>
      <c r="F6260" s="9"/>
      <c r="G6260" s="9"/>
      <c r="H6260" s="9"/>
      <c r="I6260" s="9"/>
    </row>
    <row r="6261" spans="1:9" ht="42.95" customHeight="1" x14ac:dyDescent="0.25">
      <c r="A6261" s="88" t="s">
        <v>2960</v>
      </c>
      <c r="B6261" s="88"/>
      <c r="C6261" s="88"/>
      <c r="D6261" s="88"/>
      <c r="E6261" s="88"/>
      <c r="F6261" s="88"/>
      <c r="G6261" s="88"/>
      <c r="H6261" s="88"/>
      <c r="I6261" s="88"/>
    </row>
    <row r="6262" spans="1:9" ht="15" customHeight="1" x14ac:dyDescent="0.25">
      <c r="A6262" s="89"/>
      <c r="B6262" s="89"/>
      <c r="C6262" s="14" t="s">
        <v>2069</v>
      </c>
      <c r="D6262" s="14" t="s">
        <v>2058</v>
      </c>
      <c r="E6262" s="14" t="s">
        <v>2059</v>
      </c>
      <c r="F6262" s="9"/>
      <c r="G6262" s="9"/>
      <c r="H6262" s="9"/>
      <c r="I6262" s="9"/>
    </row>
    <row r="6263" spans="1:9" ht="12.95" customHeight="1" x14ac:dyDescent="0.25">
      <c r="A6263" s="15"/>
      <c r="B6263" s="16" t="s">
        <v>2104</v>
      </c>
      <c r="C6263" s="17">
        <v>650.51</v>
      </c>
      <c r="D6263" s="17">
        <v>1</v>
      </c>
      <c r="E6263" s="18">
        <v>650.51</v>
      </c>
      <c r="F6263" s="9"/>
      <c r="G6263" s="9"/>
      <c r="H6263" s="9"/>
      <c r="I6263" s="9"/>
    </row>
    <row r="6264" spans="1:9" ht="15" customHeight="1" x14ac:dyDescent="0.25">
      <c r="A6264" s="19"/>
      <c r="B6264" s="20"/>
      <c r="C6264" s="21"/>
      <c r="D6264" s="21"/>
      <c r="E6264" s="22">
        <v>650.51</v>
      </c>
      <c r="F6264" s="9"/>
      <c r="G6264" s="9"/>
      <c r="H6264" s="9"/>
      <c r="I6264" s="9"/>
    </row>
    <row r="6265" spans="1:9" ht="9.9499999999999993" customHeight="1" x14ac:dyDescent="0.25">
      <c r="A6265" s="86"/>
      <c r="B6265" s="86"/>
      <c r="C6265" s="86"/>
      <c r="D6265" s="9"/>
      <c r="E6265" s="9"/>
      <c r="F6265" s="9"/>
      <c r="G6265" s="9"/>
      <c r="H6265" s="9"/>
      <c r="I6265" s="9"/>
    </row>
    <row r="6266" spans="1:9" ht="12" customHeight="1" x14ac:dyDescent="0.25">
      <c r="A6266" s="9"/>
      <c r="B6266" s="9"/>
      <c r="C6266" s="9"/>
      <c r="D6266" s="90" t="s">
        <v>4731</v>
      </c>
      <c r="E6266" s="90"/>
      <c r="F6266" s="90"/>
      <c r="G6266" s="90"/>
      <c r="H6266" s="90"/>
      <c r="I6266" s="90"/>
    </row>
    <row r="6267" spans="1:9" ht="9.9499999999999993" customHeight="1" x14ac:dyDescent="0.25">
      <c r="A6267" s="86"/>
      <c r="B6267" s="86"/>
      <c r="C6267" s="86"/>
      <c r="D6267" s="86"/>
      <c r="E6267" s="9"/>
      <c r="F6267" s="9"/>
      <c r="G6267" s="9"/>
      <c r="H6267" s="9"/>
      <c r="I6267" s="9"/>
    </row>
    <row r="6268" spans="1:9" ht="30.95" customHeight="1" x14ac:dyDescent="0.25">
      <c r="A6268" s="88" t="s">
        <v>2961</v>
      </c>
      <c r="B6268" s="88"/>
      <c r="C6268" s="88"/>
      <c r="D6268" s="88"/>
      <c r="E6268" s="88"/>
      <c r="F6268" s="88"/>
      <c r="G6268" s="88"/>
      <c r="H6268" s="88"/>
      <c r="I6268" s="88"/>
    </row>
    <row r="6269" spans="1:9" ht="15" customHeight="1" x14ac:dyDescent="0.25">
      <c r="A6269" s="89"/>
      <c r="B6269" s="89"/>
      <c r="C6269" s="14" t="s">
        <v>2069</v>
      </c>
      <c r="D6269" s="14" t="s">
        <v>2058</v>
      </c>
      <c r="E6269" s="14" t="s">
        <v>2059</v>
      </c>
      <c r="F6269" s="9"/>
      <c r="G6269" s="9"/>
      <c r="H6269" s="9"/>
      <c r="I6269" s="9"/>
    </row>
    <row r="6270" spans="1:9" ht="12.95" customHeight="1" x14ac:dyDescent="0.25">
      <c r="A6270" s="15"/>
      <c r="B6270" s="16" t="s">
        <v>2104</v>
      </c>
      <c r="C6270" s="17">
        <v>650.51</v>
      </c>
      <c r="D6270" s="17">
        <v>1</v>
      </c>
      <c r="E6270" s="18">
        <v>650.51</v>
      </c>
      <c r="F6270" s="9"/>
      <c r="G6270" s="9"/>
      <c r="H6270" s="9"/>
      <c r="I6270" s="9"/>
    </row>
    <row r="6271" spans="1:9" ht="15" customHeight="1" x14ac:dyDescent="0.25">
      <c r="A6271" s="19"/>
      <c r="B6271" s="20"/>
      <c r="C6271" s="21"/>
      <c r="D6271" s="21"/>
      <c r="E6271" s="22">
        <v>650.51</v>
      </c>
      <c r="F6271" s="9"/>
      <c r="G6271" s="9"/>
      <c r="H6271" s="9"/>
      <c r="I6271" s="9"/>
    </row>
    <row r="6272" spans="1:9" ht="9.9499999999999993" customHeight="1" x14ac:dyDescent="0.25">
      <c r="A6272" s="86"/>
      <c r="B6272" s="86"/>
      <c r="C6272" s="86"/>
      <c r="D6272" s="9"/>
      <c r="E6272" s="9"/>
      <c r="F6272" s="9"/>
      <c r="G6272" s="9"/>
      <c r="H6272" s="9"/>
      <c r="I6272" s="9"/>
    </row>
    <row r="6273" spans="1:9" ht="12" customHeight="1" x14ac:dyDescent="0.25">
      <c r="A6273" s="9"/>
      <c r="B6273" s="9"/>
      <c r="C6273" s="9"/>
      <c r="D6273" s="90" t="s">
        <v>4731</v>
      </c>
      <c r="E6273" s="90"/>
      <c r="F6273" s="90"/>
      <c r="G6273" s="90"/>
      <c r="H6273" s="90"/>
      <c r="I6273" s="90"/>
    </row>
    <row r="6274" spans="1:9" ht="9.9499999999999993" customHeight="1" x14ac:dyDescent="0.25">
      <c r="A6274" s="86"/>
      <c r="B6274" s="86"/>
      <c r="C6274" s="86"/>
      <c r="D6274" s="86"/>
      <c r="E6274" s="9"/>
      <c r="F6274" s="9"/>
      <c r="G6274" s="9"/>
      <c r="H6274" s="9"/>
      <c r="I6274" s="9"/>
    </row>
    <row r="6275" spans="1:9" ht="42.95" customHeight="1" x14ac:dyDescent="0.25">
      <c r="A6275" s="88" t="s">
        <v>2962</v>
      </c>
      <c r="B6275" s="88"/>
      <c r="C6275" s="88"/>
      <c r="D6275" s="88"/>
      <c r="E6275" s="88"/>
      <c r="F6275" s="88"/>
      <c r="G6275" s="88"/>
      <c r="H6275" s="88"/>
      <c r="I6275" s="88"/>
    </row>
    <row r="6276" spans="1:9" ht="15" customHeight="1" x14ac:dyDescent="0.25">
      <c r="A6276" s="89"/>
      <c r="B6276" s="89"/>
      <c r="C6276" s="14" t="s">
        <v>2058</v>
      </c>
      <c r="D6276" s="14" t="s">
        <v>2059</v>
      </c>
      <c r="E6276" s="9"/>
      <c r="F6276" s="9"/>
      <c r="G6276" s="9"/>
      <c r="H6276" s="9"/>
      <c r="I6276" s="9"/>
    </row>
    <row r="6277" spans="1:9" ht="12.95" customHeight="1" x14ac:dyDescent="0.25">
      <c r="A6277" s="15"/>
      <c r="B6277" s="16" t="s">
        <v>2058</v>
      </c>
      <c r="C6277" s="17">
        <v>5</v>
      </c>
      <c r="D6277" s="18">
        <v>5</v>
      </c>
      <c r="E6277" s="9"/>
      <c r="F6277" s="9"/>
      <c r="G6277" s="9"/>
      <c r="H6277" s="9"/>
      <c r="I6277" s="9"/>
    </row>
    <row r="6278" spans="1:9" ht="15" customHeight="1" x14ac:dyDescent="0.25">
      <c r="A6278" s="19"/>
      <c r="B6278" s="20"/>
      <c r="C6278" s="21"/>
      <c r="D6278" s="22">
        <v>5</v>
      </c>
      <c r="E6278" s="9"/>
      <c r="F6278" s="9"/>
      <c r="G6278" s="9"/>
      <c r="H6278" s="9"/>
      <c r="I6278" s="9"/>
    </row>
    <row r="6279" spans="1:9" ht="9.9499999999999993" customHeight="1" x14ac:dyDescent="0.25">
      <c r="A6279" s="86"/>
      <c r="B6279" s="86"/>
      <c r="C6279" s="86"/>
      <c r="D6279" s="9"/>
      <c r="E6279" s="9"/>
      <c r="F6279" s="9"/>
      <c r="G6279" s="9"/>
      <c r="H6279" s="9"/>
      <c r="I6279" s="9"/>
    </row>
    <row r="6280" spans="1:9" ht="12" customHeight="1" x14ac:dyDescent="0.25">
      <c r="A6280" s="9"/>
      <c r="B6280" s="9"/>
      <c r="C6280" s="9"/>
      <c r="D6280" s="90" t="s">
        <v>4732</v>
      </c>
      <c r="E6280" s="90"/>
      <c r="F6280" s="90"/>
      <c r="G6280" s="90"/>
      <c r="H6280" s="90"/>
      <c r="I6280" s="90"/>
    </row>
    <row r="6281" spans="1:9" ht="9.9499999999999993" customHeight="1" x14ac:dyDescent="0.25">
      <c r="A6281" s="86"/>
      <c r="B6281" s="86"/>
      <c r="C6281" s="86"/>
      <c r="D6281" s="86"/>
      <c r="E6281" s="9"/>
      <c r="F6281" s="9"/>
      <c r="G6281" s="9"/>
      <c r="H6281" s="9"/>
      <c r="I6281" s="9"/>
    </row>
    <row r="6282" spans="1:9" ht="30.95" customHeight="1" x14ac:dyDescent="0.25">
      <c r="A6282" s="88" t="s">
        <v>2963</v>
      </c>
      <c r="B6282" s="88"/>
      <c r="C6282" s="88"/>
      <c r="D6282" s="88"/>
      <c r="E6282" s="88"/>
      <c r="F6282" s="88"/>
      <c r="G6282" s="88"/>
      <c r="H6282" s="88"/>
      <c r="I6282" s="88"/>
    </row>
    <row r="6283" spans="1:9" ht="15" customHeight="1" x14ac:dyDescent="0.25">
      <c r="A6283" s="89"/>
      <c r="B6283" s="89"/>
      <c r="C6283" s="14" t="s">
        <v>2076</v>
      </c>
      <c r="D6283" s="14" t="s">
        <v>2059</v>
      </c>
      <c r="E6283" s="9"/>
      <c r="F6283" s="9"/>
      <c r="G6283" s="9"/>
      <c r="H6283" s="9"/>
      <c r="I6283" s="9"/>
    </row>
    <row r="6284" spans="1:9" ht="12.95" customHeight="1" x14ac:dyDescent="0.25">
      <c r="A6284" s="15" t="s">
        <v>2108</v>
      </c>
      <c r="B6284" s="16" t="s">
        <v>2076</v>
      </c>
      <c r="C6284" s="17">
        <v>853.38</v>
      </c>
      <c r="D6284" s="18">
        <v>853.38</v>
      </c>
      <c r="E6284" s="9"/>
      <c r="F6284" s="9"/>
      <c r="G6284" s="9"/>
      <c r="H6284" s="9"/>
      <c r="I6284" s="9"/>
    </row>
    <row r="6285" spans="1:9" ht="15" customHeight="1" x14ac:dyDescent="0.25">
      <c r="A6285" s="19"/>
      <c r="B6285" s="20"/>
      <c r="C6285" s="21"/>
      <c r="D6285" s="22">
        <v>853.38</v>
      </c>
      <c r="E6285" s="9"/>
      <c r="F6285" s="9"/>
      <c r="G6285" s="9"/>
      <c r="H6285" s="9"/>
      <c r="I6285" s="9"/>
    </row>
    <row r="6286" spans="1:9" ht="9.9499999999999993" customHeight="1" x14ac:dyDescent="0.25">
      <c r="A6286" s="86"/>
      <c r="B6286" s="86"/>
      <c r="C6286" s="86"/>
      <c r="D6286" s="9"/>
      <c r="E6286" s="9"/>
      <c r="F6286" s="9"/>
      <c r="G6286" s="9"/>
      <c r="H6286" s="9"/>
      <c r="I6286" s="9"/>
    </row>
    <row r="6287" spans="1:9" ht="12" customHeight="1" x14ac:dyDescent="0.25">
      <c r="A6287" s="9"/>
      <c r="B6287" s="9"/>
      <c r="C6287" s="9"/>
      <c r="D6287" s="90" t="s">
        <v>4730</v>
      </c>
      <c r="E6287" s="90"/>
      <c r="F6287" s="90"/>
      <c r="G6287" s="90"/>
      <c r="H6287" s="90"/>
      <c r="I6287" s="90"/>
    </row>
    <row r="6288" spans="1:9" ht="9.9499999999999993" customHeight="1" x14ac:dyDescent="0.25">
      <c r="A6288" s="86"/>
      <c r="B6288" s="86"/>
      <c r="C6288" s="86"/>
      <c r="D6288" s="86"/>
      <c r="E6288" s="9"/>
      <c r="F6288" s="9"/>
      <c r="G6288" s="9"/>
      <c r="H6288" s="9"/>
      <c r="I6288" s="9"/>
    </row>
    <row r="6289" spans="1:9" ht="42.95" customHeight="1" x14ac:dyDescent="0.25">
      <c r="A6289" s="88" t="s">
        <v>2964</v>
      </c>
      <c r="B6289" s="88"/>
      <c r="C6289" s="88"/>
      <c r="D6289" s="88"/>
      <c r="E6289" s="88"/>
      <c r="F6289" s="88"/>
      <c r="G6289" s="88"/>
      <c r="H6289" s="88"/>
      <c r="I6289" s="88"/>
    </row>
    <row r="6290" spans="1:9" ht="15" customHeight="1" x14ac:dyDescent="0.25">
      <c r="A6290" s="89"/>
      <c r="B6290" s="89"/>
      <c r="C6290" s="14" t="s">
        <v>2058</v>
      </c>
      <c r="D6290" s="14" t="s">
        <v>2059</v>
      </c>
      <c r="E6290" s="9"/>
      <c r="F6290" s="9"/>
      <c r="G6290" s="9"/>
      <c r="H6290" s="9"/>
      <c r="I6290" s="9"/>
    </row>
    <row r="6291" spans="1:9" ht="12.95" customHeight="1" x14ac:dyDescent="0.25">
      <c r="A6291" s="15"/>
      <c r="B6291" s="16" t="s">
        <v>2058</v>
      </c>
      <c r="C6291" s="17">
        <v>2</v>
      </c>
      <c r="D6291" s="18">
        <v>2</v>
      </c>
      <c r="E6291" s="9"/>
      <c r="F6291" s="9"/>
      <c r="G6291" s="9"/>
      <c r="H6291" s="9"/>
      <c r="I6291" s="9"/>
    </row>
    <row r="6292" spans="1:9" ht="15" customHeight="1" x14ac:dyDescent="0.25">
      <c r="A6292" s="19"/>
      <c r="B6292" s="20"/>
      <c r="C6292" s="21"/>
      <c r="D6292" s="22">
        <v>2</v>
      </c>
      <c r="E6292" s="9"/>
      <c r="F6292" s="9"/>
      <c r="G6292" s="9"/>
      <c r="H6292" s="9"/>
      <c r="I6292" s="9"/>
    </row>
    <row r="6293" spans="1:9" ht="9.9499999999999993" customHeight="1" x14ac:dyDescent="0.25">
      <c r="A6293" s="86"/>
      <c r="B6293" s="86"/>
      <c r="C6293" s="86"/>
      <c r="D6293" s="9"/>
      <c r="E6293" s="9"/>
      <c r="F6293" s="9"/>
      <c r="G6293" s="9"/>
      <c r="H6293" s="9"/>
      <c r="I6293" s="9"/>
    </row>
    <row r="6294" spans="1:9" ht="12" customHeight="1" x14ac:dyDescent="0.25">
      <c r="A6294" s="9"/>
      <c r="B6294" s="9"/>
      <c r="C6294" s="9"/>
      <c r="D6294" s="90" t="s">
        <v>4257</v>
      </c>
      <c r="E6294" s="90"/>
      <c r="F6294" s="90"/>
      <c r="G6294" s="90"/>
      <c r="H6294" s="90"/>
      <c r="I6294" s="90"/>
    </row>
    <row r="6295" spans="1:9" ht="9.9499999999999993" customHeight="1" x14ac:dyDescent="0.25">
      <c r="A6295" s="86"/>
      <c r="B6295" s="86"/>
      <c r="C6295" s="86"/>
      <c r="D6295" s="86"/>
      <c r="E6295" s="9"/>
      <c r="F6295" s="9"/>
      <c r="G6295" s="9"/>
      <c r="H6295" s="9"/>
      <c r="I6295" s="9"/>
    </row>
    <row r="6296" spans="1:9" ht="30.95" customHeight="1" x14ac:dyDescent="0.25">
      <c r="A6296" s="88" t="s">
        <v>2965</v>
      </c>
      <c r="B6296" s="88"/>
      <c r="C6296" s="88"/>
      <c r="D6296" s="88"/>
      <c r="E6296" s="88"/>
      <c r="F6296" s="88"/>
      <c r="G6296" s="88"/>
      <c r="H6296" s="88"/>
      <c r="I6296" s="88"/>
    </row>
    <row r="6297" spans="1:9" ht="15" customHeight="1" x14ac:dyDescent="0.25">
      <c r="A6297" s="89"/>
      <c r="B6297" s="89"/>
      <c r="C6297" s="14" t="s">
        <v>2076</v>
      </c>
      <c r="D6297" s="14" t="s">
        <v>2058</v>
      </c>
      <c r="E6297" s="14" t="s">
        <v>2059</v>
      </c>
      <c r="F6297" s="9"/>
      <c r="G6297" s="9"/>
      <c r="H6297" s="9"/>
      <c r="I6297" s="9"/>
    </row>
    <row r="6298" spans="1:9" ht="18.95" customHeight="1" x14ac:dyDescent="0.25">
      <c r="A6298" s="15" t="s">
        <v>2110</v>
      </c>
      <c r="B6298" s="16" t="s">
        <v>2111</v>
      </c>
      <c r="C6298" s="17">
        <v>0.16</v>
      </c>
      <c r="D6298" s="17">
        <v>69</v>
      </c>
      <c r="E6298" s="18">
        <v>11.04</v>
      </c>
      <c r="F6298" s="9"/>
      <c r="G6298" s="9"/>
      <c r="H6298" s="9"/>
      <c r="I6298" s="9"/>
    </row>
    <row r="6299" spans="1:9" ht="15" customHeight="1" x14ac:dyDescent="0.25">
      <c r="A6299" s="19"/>
      <c r="B6299" s="20"/>
      <c r="C6299" s="21"/>
      <c r="D6299" s="21"/>
      <c r="E6299" s="22">
        <v>11.04</v>
      </c>
      <c r="F6299" s="9"/>
      <c r="G6299" s="9"/>
      <c r="H6299" s="9"/>
      <c r="I6299" s="9"/>
    </row>
    <row r="6300" spans="1:9" ht="9.9499999999999993" customHeight="1" x14ac:dyDescent="0.25">
      <c r="A6300" s="86"/>
      <c r="B6300" s="86"/>
      <c r="C6300" s="86"/>
      <c r="D6300" s="9"/>
      <c r="E6300" s="9"/>
      <c r="F6300" s="9"/>
      <c r="G6300" s="9"/>
      <c r="H6300" s="9"/>
      <c r="I6300" s="9"/>
    </row>
    <row r="6301" spans="1:9" ht="12" customHeight="1" x14ac:dyDescent="0.25">
      <c r="A6301" s="9"/>
      <c r="B6301" s="9"/>
      <c r="C6301" s="9"/>
      <c r="D6301" s="90" t="s">
        <v>4296</v>
      </c>
      <c r="E6301" s="90"/>
      <c r="F6301" s="90"/>
      <c r="G6301" s="90"/>
      <c r="H6301" s="90"/>
      <c r="I6301" s="90"/>
    </row>
    <row r="6302" spans="1:9" ht="9.9499999999999993" customHeight="1" x14ac:dyDescent="0.25">
      <c r="A6302" s="86"/>
      <c r="B6302" s="86"/>
      <c r="C6302" s="86"/>
      <c r="D6302" s="86"/>
      <c r="E6302" s="9"/>
      <c r="F6302" s="9"/>
      <c r="G6302" s="9"/>
      <c r="H6302" s="9"/>
      <c r="I6302" s="9"/>
    </row>
    <row r="6303" spans="1:9" ht="30.95" customHeight="1" x14ac:dyDescent="0.25">
      <c r="A6303" s="88" t="s">
        <v>2966</v>
      </c>
      <c r="B6303" s="88"/>
      <c r="C6303" s="88"/>
      <c r="D6303" s="88"/>
      <c r="E6303" s="88"/>
      <c r="F6303" s="88"/>
      <c r="G6303" s="88"/>
      <c r="H6303" s="88"/>
      <c r="I6303" s="88"/>
    </row>
    <row r="6304" spans="1:9" ht="15" customHeight="1" x14ac:dyDescent="0.25">
      <c r="A6304" s="89"/>
      <c r="B6304" s="89"/>
      <c r="C6304" s="14" t="s">
        <v>2058</v>
      </c>
      <c r="D6304" s="14" t="s">
        <v>2059</v>
      </c>
      <c r="E6304" s="9"/>
      <c r="F6304" s="9"/>
      <c r="G6304" s="9"/>
      <c r="H6304" s="9"/>
      <c r="I6304" s="9"/>
    </row>
    <row r="6305" spans="1:9" ht="12.95" customHeight="1" x14ac:dyDescent="0.25">
      <c r="A6305" s="15"/>
      <c r="B6305" s="16" t="s">
        <v>2058</v>
      </c>
      <c r="C6305" s="17">
        <v>8</v>
      </c>
      <c r="D6305" s="18">
        <v>8</v>
      </c>
      <c r="E6305" s="9"/>
      <c r="F6305" s="9"/>
      <c r="G6305" s="9"/>
      <c r="H6305" s="9"/>
      <c r="I6305" s="9"/>
    </row>
    <row r="6306" spans="1:9" ht="15" customHeight="1" x14ac:dyDescent="0.25">
      <c r="A6306" s="19"/>
      <c r="B6306" s="20"/>
      <c r="C6306" s="21"/>
      <c r="D6306" s="22">
        <v>8</v>
      </c>
      <c r="E6306" s="9"/>
      <c r="F6306" s="9"/>
      <c r="G6306" s="9"/>
      <c r="H6306" s="9"/>
      <c r="I6306" s="9"/>
    </row>
    <row r="6307" spans="1:9" ht="9.9499999999999993" customHeight="1" x14ac:dyDescent="0.25">
      <c r="A6307" s="86"/>
      <c r="B6307" s="86"/>
      <c r="C6307" s="86"/>
      <c r="D6307" s="9"/>
      <c r="E6307" s="9"/>
      <c r="F6307" s="9"/>
      <c r="G6307" s="9"/>
      <c r="H6307" s="9"/>
      <c r="I6307" s="9"/>
    </row>
    <row r="6308" spans="1:9" ht="12" customHeight="1" x14ac:dyDescent="0.25">
      <c r="A6308" s="9"/>
      <c r="B6308" s="9"/>
      <c r="C6308" s="9"/>
      <c r="D6308" s="90" t="s">
        <v>4258</v>
      </c>
      <c r="E6308" s="90"/>
      <c r="F6308" s="90"/>
      <c r="G6308" s="90"/>
      <c r="H6308" s="90"/>
      <c r="I6308" s="90"/>
    </row>
    <row r="6309" spans="1:9" ht="9.9499999999999993" customHeight="1" x14ac:dyDescent="0.25">
      <c r="A6309" s="86"/>
      <c r="B6309" s="86"/>
      <c r="C6309" s="86"/>
      <c r="D6309" s="86"/>
      <c r="E6309" s="9"/>
      <c r="F6309" s="9"/>
      <c r="G6309" s="9"/>
      <c r="H6309" s="9"/>
      <c r="I6309" s="9"/>
    </row>
    <row r="6310" spans="1:9" ht="20.100000000000001" customHeight="1" x14ac:dyDescent="0.25">
      <c r="A6310" s="88" t="s">
        <v>2967</v>
      </c>
      <c r="B6310" s="88"/>
      <c r="C6310" s="88"/>
      <c r="D6310" s="88"/>
      <c r="E6310" s="88"/>
      <c r="F6310" s="88"/>
      <c r="G6310" s="88"/>
      <c r="H6310" s="88"/>
      <c r="I6310" s="88"/>
    </row>
    <row r="6311" spans="1:9" ht="15" customHeight="1" x14ac:dyDescent="0.25">
      <c r="A6311" s="89"/>
      <c r="B6311" s="89"/>
      <c r="C6311" s="14" t="s">
        <v>2076</v>
      </c>
      <c r="D6311" s="14" t="s">
        <v>2059</v>
      </c>
      <c r="E6311" s="9"/>
      <c r="F6311" s="9"/>
      <c r="G6311" s="9"/>
      <c r="H6311" s="9"/>
      <c r="I6311" s="9"/>
    </row>
    <row r="6312" spans="1:9" ht="12.95" customHeight="1" x14ac:dyDescent="0.25">
      <c r="A6312" s="15"/>
      <c r="B6312" s="16" t="s">
        <v>2076</v>
      </c>
      <c r="C6312" s="17">
        <v>381.64</v>
      </c>
      <c r="D6312" s="18">
        <v>381.64</v>
      </c>
      <c r="E6312" s="9"/>
      <c r="F6312" s="9"/>
      <c r="G6312" s="9"/>
      <c r="H6312" s="9"/>
      <c r="I6312" s="9"/>
    </row>
    <row r="6313" spans="1:9" ht="15" customHeight="1" x14ac:dyDescent="0.25">
      <c r="A6313" s="19"/>
      <c r="B6313" s="20"/>
      <c r="C6313" s="21"/>
      <c r="D6313" s="22">
        <v>381.64</v>
      </c>
      <c r="E6313" s="9"/>
      <c r="F6313" s="9"/>
      <c r="G6313" s="9"/>
      <c r="H6313" s="9"/>
      <c r="I6313" s="9"/>
    </row>
    <row r="6314" spans="1:9" ht="9.9499999999999993" customHeight="1" x14ac:dyDescent="0.25">
      <c r="A6314" s="86"/>
      <c r="B6314" s="86"/>
      <c r="C6314" s="86"/>
      <c r="D6314" s="9"/>
      <c r="E6314" s="9"/>
      <c r="F6314" s="9"/>
      <c r="G6314" s="9"/>
      <c r="H6314" s="9"/>
      <c r="I6314" s="9"/>
    </row>
    <row r="6315" spans="1:9" ht="12" customHeight="1" x14ac:dyDescent="0.25">
      <c r="A6315" s="9"/>
      <c r="B6315" s="9"/>
      <c r="C6315" s="9"/>
      <c r="D6315" s="90" t="s">
        <v>4733</v>
      </c>
      <c r="E6315" s="90"/>
      <c r="F6315" s="90"/>
      <c r="G6315" s="90"/>
      <c r="H6315" s="90"/>
      <c r="I6315" s="90"/>
    </row>
    <row r="6316" spans="1:9" ht="9.9499999999999993" customHeight="1" x14ac:dyDescent="0.25">
      <c r="A6316" s="86"/>
      <c r="B6316" s="86"/>
      <c r="C6316" s="86"/>
      <c r="D6316" s="86"/>
      <c r="E6316" s="9"/>
      <c r="F6316" s="9"/>
      <c r="G6316" s="9"/>
      <c r="H6316" s="9"/>
      <c r="I6316" s="9"/>
    </row>
    <row r="6317" spans="1:9" ht="30.95" customHeight="1" x14ac:dyDescent="0.25">
      <c r="A6317" s="88" t="s">
        <v>2968</v>
      </c>
      <c r="B6317" s="88"/>
      <c r="C6317" s="88"/>
      <c r="D6317" s="88"/>
      <c r="E6317" s="88"/>
      <c r="F6317" s="88"/>
      <c r="G6317" s="88"/>
      <c r="H6317" s="88"/>
      <c r="I6317" s="88"/>
    </row>
    <row r="6318" spans="1:9" ht="15" customHeight="1" x14ac:dyDescent="0.25">
      <c r="A6318" s="89"/>
      <c r="B6318" s="89"/>
      <c r="C6318" s="14" t="s">
        <v>2076</v>
      </c>
      <c r="D6318" s="14" t="s">
        <v>2059</v>
      </c>
      <c r="E6318" s="9"/>
      <c r="F6318" s="9"/>
      <c r="G6318" s="9"/>
      <c r="H6318" s="9"/>
      <c r="I6318" s="9"/>
    </row>
    <row r="6319" spans="1:9" ht="12.95" customHeight="1" x14ac:dyDescent="0.25">
      <c r="A6319" s="15" t="s">
        <v>2108</v>
      </c>
      <c r="B6319" s="16" t="s">
        <v>2076</v>
      </c>
      <c r="C6319" s="17">
        <v>853.38</v>
      </c>
      <c r="D6319" s="18">
        <v>853.38</v>
      </c>
      <c r="E6319" s="9"/>
      <c r="F6319" s="9"/>
      <c r="G6319" s="9"/>
      <c r="H6319" s="9"/>
      <c r="I6319" s="9"/>
    </row>
    <row r="6320" spans="1:9" ht="15" customHeight="1" x14ac:dyDescent="0.25">
      <c r="A6320" s="19"/>
      <c r="B6320" s="20"/>
      <c r="C6320" s="21"/>
      <c r="D6320" s="22">
        <v>853.38</v>
      </c>
      <c r="E6320" s="9"/>
      <c r="F6320" s="9"/>
      <c r="G6320" s="9"/>
      <c r="H6320" s="9"/>
      <c r="I6320" s="9"/>
    </row>
    <row r="6321" spans="1:9" ht="9.9499999999999993" customHeight="1" x14ac:dyDescent="0.25">
      <c r="A6321" s="86"/>
      <c r="B6321" s="86"/>
      <c r="C6321" s="86"/>
      <c r="D6321" s="9"/>
      <c r="E6321" s="9"/>
      <c r="F6321" s="9"/>
      <c r="G6321" s="9"/>
      <c r="H6321" s="9"/>
      <c r="I6321" s="9"/>
    </row>
    <row r="6322" spans="1:9" ht="12" customHeight="1" x14ac:dyDescent="0.25">
      <c r="A6322" s="9"/>
      <c r="B6322" s="9"/>
      <c r="C6322" s="9"/>
      <c r="D6322" s="90" t="s">
        <v>4730</v>
      </c>
      <c r="E6322" s="90"/>
      <c r="F6322" s="90"/>
      <c r="G6322" s="90"/>
      <c r="H6322" s="90"/>
      <c r="I6322" s="90"/>
    </row>
    <row r="6323" spans="1:9" ht="9.9499999999999993" customHeight="1" x14ac:dyDescent="0.25">
      <c r="A6323" s="86"/>
      <c r="B6323" s="86"/>
      <c r="C6323" s="86"/>
      <c r="D6323" s="86"/>
      <c r="E6323" s="9"/>
      <c r="F6323" s="9"/>
      <c r="G6323" s="9"/>
      <c r="H6323" s="9"/>
      <c r="I6323" s="9"/>
    </row>
    <row r="6324" spans="1:9" ht="20.100000000000001" customHeight="1" x14ac:dyDescent="0.25">
      <c r="A6324" s="88" t="s">
        <v>2969</v>
      </c>
      <c r="B6324" s="88"/>
      <c r="C6324" s="88"/>
      <c r="D6324" s="88"/>
      <c r="E6324" s="88"/>
      <c r="F6324" s="88"/>
      <c r="G6324" s="88"/>
      <c r="H6324" s="88"/>
      <c r="I6324" s="88"/>
    </row>
    <row r="6325" spans="1:9" ht="15" customHeight="1" x14ac:dyDescent="0.25">
      <c r="A6325" s="89"/>
      <c r="B6325" s="89"/>
      <c r="C6325" s="14" t="s">
        <v>2069</v>
      </c>
      <c r="D6325" s="14" t="s">
        <v>2058</v>
      </c>
      <c r="E6325" s="14" t="s">
        <v>2059</v>
      </c>
      <c r="F6325" s="9"/>
      <c r="G6325" s="9"/>
      <c r="H6325" s="9"/>
      <c r="I6325" s="9"/>
    </row>
    <row r="6326" spans="1:9" ht="12.95" customHeight="1" x14ac:dyDescent="0.25">
      <c r="A6326" s="15"/>
      <c r="B6326" s="16" t="s">
        <v>2104</v>
      </c>
      <c r="C6326" s="17">
        <v>209.06</v>
      </c>
      <c r="D6326" s="17">
        <v>1</v>
      </c>
      <c r="E6326" s="18">
        <v>209.06</v>
      </c>
      <c r="F6326" s="9"/>
      <c r="G6326" s="9"/>
      <c r="H6326" s="9"/>
      <c r="I6326" s="9"/>
    </row>
    <row r="6327" spans="1:9" ht="15" customHeight="1" x14ac:dyDescent="0.25">
      <c r="A6327" s="19"/>
      <c r="B6327" s="20"/>
      <c r="C6327" s="21"/>
      <c r="D6327" s="21"/>
      <c r="E6327" s="22">
        <v>209.06</v>
      </c>
      <c r="F6327" s="9"/>
      <c r="G6327" s="9"/>
      <c r="H6327" s="9"/>
      <c r="I6327" s="9"/>
    </row>
    <row r="6328" spans="1:9" ht="9.9499999999999993" customHeight="1" x14ac:dyDescent="0.25">
      <c r="A6328" s="86"/>
      <c r="B6328" s="86"/>
      <c r="C6328" s="86"/>
      <c r="D6328" s="9"/>
      <c r="E6328" s="9"/>
      <c r="F6328" s="9"/>
      <c r="G6328" s="9"/>
      <c r="H6328" s="9"/>
      <c r="I6328" s="9"/>
    </row>
    <row r="6329" spans="1:9" ht="12" customHeight="1" x14ac:dyDescent="0.25">
      <c r="A6329" s="9"/>
      <c r="B6329" s="9"/>
      <c r="C6329" s="9"/>
      <c r="D6329" s="90" t="s">
        <v>4734</v>
      </c>
      <c r="E6329" s="90"/>
      <c r="F6329" s="90"/>
      <c r="G6329" s="90"/>
      <c r="H6329" s="90"/>
      <c r="I6329" s="90"/>
    </row>
    <row r="6330" spans="1:9" ht="9.9499999999999993" customHeight="1" x14ac:dyDescent="0.25">
      <c r="A6330" s="86"/>
      <c r="B6330" s="86"/>
      <c r="C6330" s="86"/>
      <c r="D6330" s="86"/>
      <c r="E6330" s="9"/>
      <c r="F6330" s="9"/>
      <c r="G6330" s="9"/>
      <c r="H6330" s="9"/>
      <c r="I6330" s="9"/>
    </row>
    <row r="6331" spans="1:9" ht="30.95" customHeight="1" x14ac:dyDescent="0.25">
      <c r="A6331" s="88" t="s">
        <v>2970</v>
      </c>
      <c r="B6331" s="88"/>
      <c r="C6331" s="88"/>
      <c r="D6331" s="88"/>
      <c r="E6331" s="88"/>
      <c r="F6331" s="88"/>
      <c r="G6331" s="88"/>
      <c r="H6331" s="88"/>
      <c r="I6331" s="88"/>
    </row>
    <row r="6332" spans="1:9" ht="15" customHeight="1" x14ac:dyDescent="0.25">
      <c r="A6332" s="89"/>
      <c r="B6332" s="89"/>
      <c r="C6332" s="14" t="s">
        <v>2076</v>
      </c>
      <c r="D6332" s="14" t="s">
        <v>2059</v>
      </c>
      <c r="E6332" s="9"/>
      <c r="F6332" s="9"/>
      <c r="G6332" s="9"/>
      <c r="H6332" s="9"/>
      <c r="I6332" s="9"/>
    </row>
    <row r="6333" spans="1:9" ht="12.95" customHeight="1" x14ac:dyDescent="0.25">
      <c r="A6333" s="15" t="s">
        <v>2077</v>
      </c>
      <c r="B6333" s="16" t="s">
        <v>2076</v>
      </c>
      <c r="C6333" s="17">
        <v>3483.96</v>
      </c>
      <c r="D6333" s="18">
        <v>3483.96</v>
      </c>
      <c r="E6333" s="9"/>
      <c r="F6333" s="9"/>
      <c r="G6333" s="9"/>
      <c r="H6333" s="9"/>
      <c r="I6333" s="9"/>
    </row>
    <row r="6334" spans="1:9" ht="15" customHeight="1" x14ac:dyDescent="0.25">
      <c r="A6334" s="19"/>
      <c r="B6334" s="20"/>
      <c r="C6334" s="21"/>
      <c r="D6334" s="22">
        <v>3483.96</v>
      </c>
      <c r="E6334" s="9"/>
      <c r="F6334" s="9"/>
      <c r="G6334" s="9"/>
      <c r="H6334" s="9"/>
      <c r="I6334" s="9"/>
    </row>
    <row r="6335" spans="1:9" ht="9.9499999999999993" customHeight="1" x14ac:dyDescent="0.25">
      <c r="A6335" s="86"/>
      <c r="B6335" s="86"/>
      <c r="C6335" s="86"/>
      <c r="D6335" s="9"/>
      <c r="E6335" s="9"/>
      <c r="F6335" s="9"/>
      <c r="G6335" s="9"/>
      <c r="H6335" s="9"/>
      <c r="I6335" s="9"/>
    </row>
    <row r="6336" spans="1:9" ht="12" customHeight="1" x14ac:dyDescent="0.25">
      <c r="A6336" s="9"/>
      <c r="B6336" s="9"/>
      <c r="C6336" s="9"/>
      <c r="D6336" s="90" t="s">
        <v>4735</v>
      </c>
      <c r="E6336" s="90"/>
      <c r="F6336" s="90"/>
      <c r="G6336" s="90"/>
      <c r="H6336" s="90"/>
      <c r="I6336" s="90"/>
    </row>
    <row r="6337" spans="1:9" ht="9.9499999999999993" customHeight="1" x14ac:dyDescent="0.25">
      <c r="A6337" s="86"/>
      <c r="B6337" s="86"/>
      <c r="C6337" s="86"/>
      <c r="D6337" s="86"/>
      <c r="E6337" s="9"/>
      <c r="F6337" s="9"/>
      <c r="G6337" s="9"/>
      <c r="H6337" s="9"/>
      <c r="I6337" s="9"/>
    </row>
    <row r="6338" spans="1:9" ht="30.95" customHeight="1" x14ac:dyDescent="0.25">
      <c r="A6338" s="88" t="s">
        <v>2971</v>
      </c>
      <c r="B6338" s="88"/>
      <c r="C6338" s="88"/>
      <c r="D6338" s="88"/>
      <c r="E6338" s="88"/>
      <c r="F6338" s="88"/>
      <c r="G6338" s="88"/>
      <c r="H6338" s="88"/>
      <c r="I6338" s="88"/>
    </row>
    <row r="6339" spans="1:9" ht="15" customHeight="1" x14ac:dyDescent="0.25">
      <c r="A6339" s="89"/>
      <c r="B6339" s="89"/>
      <c r="C6339" s="14" t="s">
        <v>2076</v>
      </c>
      <c r="D6339" s="14" t="s">
        <v>2079</v>
      </c>
      <c r="E6339" s="14" t="s">
        <v>2059</v>
      </c>
      <c r="F6339" s="9"/>
      <c r="G6339" s="9"/>
      <c r="H6339" s="9"/>
      <c r="I6339" s="9"/>
    </row>
    <row r="6340" spans="1:9" ht="18.95" customHeight="1" x14ac:dyDescent="0.25">
      <c r="A6340" s="15" t="s">
        <v>2080</v>
      </c>
      <c r="B6340" s="16" t="s">
        <v>2081</v>
      </c>
      <c r="C6340" s="17">
        <v>853.91</v>
      </c>
      <c r="D6340" s="17">
        <v>0.1</v>
      </c>
      <c r="E6340" s="18">
        <v>85.39</v>
      </c>
      <c r="F6340" s="9"/>
      <c r="G6340" s="9"/>
      <c r="H6340" s="9"/>
      <c r="I6340" s="9"/>
    </row>
    <row r="6341" spans="1:9" ht="15" customHeight="1" x14ac:dyDescent="0.25">
      <c r="A6341" s="19"/>
      <c r="B6341" s="20"/>
      <c r="C6341" s="21"/>
      <c r="D6341" s="21"/>
      <c r="E6341" s="22">
        <v>85.39</v>
      </c>
      <c r="F6341" s="9"/>
      <c r="G6341" s="9"/>
      <c r="H6341" s="9"/>
      <c r="I6341" s="9"/>
    </row>
    <row r="6342" spans="1:9" ht="9.9499999999999993" customHeight="1" x14ac:dyDescent="0.25">
      <c r="A6342" s="86"/>
      <c r="B6342" s="86"/>
      <c r="C6342" s="86"/>
      <c r="D6342" s="9"/>
      <c r="E6342" s="9"/>
      <c r="F6342" s="9"/>
      <c r="G6342" s="9"/>
      <c r="H6342" s="9"/>
      <c r="I6342" s="9"/>
    </row>
    <row r="6343" spans="1:9" ht="12" customHeight="1" x14ac:dyDescent="0.25">
      <c r="A6343" s="9"/>
      <c r="B6343" s="9"/>
      <c r="C6343" s="9"/>
      <c r="D6343" s="90" t="s">
        <v>4736</v>
      </c>
      <c r="E6343" s="90"/>
      <c r="F6343" s="90"/>
      <c r="G6343" s="90"/>
      <c r="H6343" s="90"/>
      <c r="I6343" s="90"/>
    </row>
    <row r="6344" spans="1:9" ht="9.9499999999999993" customHeight="1" x14ac:dyDescent="0.25">
      <c r="A6344" s="86"/>
      <c r="B6344" s="86"/>
      <c r="C6344" s="86"/>
      <c r="D6344" s="86"/>
      <c r="E6344" s="9"/>
      <c r="F6344" s="9"/>
      <c r="G6344" s="9"/>
      <c r="H6344" s="9"/>
      <c r="I6344" s="9"/>
    </row>
    <row r="6345" spans="1:9" ht="30.95" customHeight="1" x14ac:dyDescent="0.25">
      <c r="A6345" s="88" t="s">
        <v>2972</v>
      </c>
      <c r="B6345" s="88"/>
      <c r="C6345" s="88"/>
      <c r="D6345" s="88"/>
      <c r="E6345" s="88"/>
      <c r="F6345" s="88"/>
      <c r="G6345" s="88"/>
      <c r="H6345" s="88"/>
      <c r="I6345" s="88"/>
    </row>
    <row r="6346" spans="1:9" ht="15" customHeight="1" x14ac:dyDescent="0.25">
      <c r="A6346" s="89"/>
      <c r="B6346" s="89"/>
      <c r="C6346" s="14" t="s">
        <v>2076</v>
      </c>
      <c r="D6346" s="14" t="s">
        <v>2079</v>
      </c>
      <c r="E6346" s="14" t="s">
        <v>2058</v>
      </c>
      <c r="F6346" s="14" t="s">
        <v>2059</v>
      </c>
      <c r="G6346" s="9"/>
      <c r="H6346" s="9"/>
      <c r="I6346" s="9"/>
    </row>
    <row r="6347" spans="1:9" ht="27" customHeight="1" x14ac:dyDescent="0.25">
      <c r="A6347" s="15" t="s">
        <v>2083</v>
      </c>
      <c r="B6347" s="16" t="s">
        <v>2084</v>
      </c>
      <c r="C6347" s="17">
        <v>4.3</v>
      </c>
      <c r="D6347" s="17">
        <v>0.1</v>
      </c>
      <c r="E6347" s="17">
        <v>4</v>
      </c>
      <c r="F6347" s="18">
        <v>1.72</v>
      </c>
      <c r="G6347" s="9"/>
      <c r="H6347" s="9"/>
      <c r="I6347" s="9"/>
    </row>
    <row r="6348" spans="1:9" ht="15" customHeight="1" x14ac:dyDescent="0.25">
      <c r="A6348" s="19"/>
      <c r="B6348" s="20"/>
      <c r="C6348" s="21"/>
      <c r="D6348" s="21"/>
      <c r="E6348" s="21"/>
      <c r="F6348" s="22">
        <v>1.72</v>
      </c>
      <c r="G6348" s="9"/>
      <c r="H6348" s="9"/>
      <c r="I6348" s="9"/>
    </row>
    <row r="6349" spans="1:9" ht="9.9499999999999993" customHeight="1" x14ac:dyDescent="0.25">
      <c r="A6349" s="86"/>
      <c r="B6349" s="86"/>
      <c r="C6349" s="86"/>
      <c r="D6349" s="9"/>
      <c r="E6349" s="9"/>
      <c r="F6349" s="9"/>
      <c r="G6349" s="9"/>
      <c r="H6349" s="9"/>
      <c r="I6349" s="9"/>
    </row>
    <row r="6350" spans="1:9" ht="12" customHeight="1" x14ac:dyDescent="0.25">
      <c r="A6350" s="9"/>
      <c r="B6350" s="9"/>
      <c r="C6350" s="9"/>
      <c r="D6350" s="90" t="s">
        <v>4313</v>
      </c>
      <c r="E6350" s="90"/>
      <c r="F6350" s="90"/>
      <c r="G6350" s="90"/>
      <c r="H6350" s="90"/>
      <c r="I6350" s="90"/>
    </row>
    <row r="6351" spans="1:9" ht="9.9499999999999993" customHeight="1" x14ac:dyDescent="0.25">
      <c r="A6351" s="86"/>
      <c r="B6351" s="86"/>
      <c r="C6351" s="86"/>
      <c r="D6351" s="86"/>
      <c r="E6351" s="9"/>
      <c r="F6351" s="9"/>
      <c r="G6351" s="9"/>
      <c r="H6351" s="9"/>
      <c r="I6351" s="9"/>
    </row>
    <row r="6352" spans="1:9" ht="42.95" customHeight="1" x14ac:dyDescent="0.25">
      <c r="A6352" s="88" t="s">
        <v>2973</v>
      </c>
      <c r="B6352" s="88"/>
      <c r="C6352" s="88"/>
      <c r="D6352" s="88"/>
      <c r="E6352" s="88"/>
      <c r="F6352" s="88"/>
      <c r="G6352" s="88"/>
      <c r="H6352" s="88"/>
      <c r="I6352" s="88"/>
    </row>
    <row r="6353" spans="1:9" ht="15" customHeight="1" x14ac:dyDescent="0.25">
      <c r="A6353" s="89"/>
      <c r="B6353" s="89"/>
      <c r="C6353" s="14" t="s">
        <v>2076</v>
      </c>
      <c r="D6353" s="14" t="s">
        <v>2056</v>
      </c>
      <c r="E6353" s="14" t="s">
        <v>2058</v>
      </c>
      <c r="F6353" s="14" t="s">
        <v>2086</v>
      </c>
      <c r="G6353" s="14" t="s">
        <v>2059</v>
      </c>
      <c r="H6353" s="9"/>
      <c r="I6353" s="9"/>
    </row>
    <row r="6354" spans="1:9" ht="18.95" customHeight="1" x14ac:dyDescent="0.25">
      <c r="A6354" s="15" t="s">
        <v>2087</v>
      </c>
      <c r="B6354" s="16" t="s">
        <v>2088</v>
      </c>
      <c r="C6354" s="17">
        <v>3483.96</v>
      </c>
      <c r="D6354" s="17">
        <v>0.1</v>
      </c>
      <c r="E6354" s="17">
        <v>1</v>
      </c>
      <c r="F6354" s="17">
        <v>1.5</v>
      </c>
      <c r="G6354" s="18">
        <v>522.59</v>
      </c>
      <c r="H6354" s="9"/>
      <c r="I6354" s="9"/>
    </row>
    <row r="6355" spans="1:9" ht="18.95" customHeight="1" x14ac:dyDescent="0.25">
      <c r="A6355" s="15" t="s">
        <v>2089</v>
      </c>
      <c r="B6355" s="16" t="s">
        <v>2088</v>
      </c>
      <c r="C6355" s="17">
        <v>853.91</v>
      </c>
      <c r="D6355" s="17">
        <v>0.1</v>
      </c>
      <c r="E6355" s="17">
        <v>1</v>
      </c>
      <c r="F6355" s="17">
        <v>1.5</v>
      </c>
      <c r="G6355" s="18">
        <v>128.09</v>
      </c>
      <c r="H6355" s="9"/>
      <c r="I6355" s="9"/>
    </row>
    <row r="6356" spans="1:9" ht="27" customHeight="1" x14ac:dyDescent="0.25">
      <c r="A6356" s="15" t="s">
        <v>2090</v>
      </c>
      <c r="B6356" s="16" t="s">
        <v>2088</v>
      </c>
      <c r="C6356" s="17">
        <v>4.5999999999999996</v>
      </c>
      <c r="D6356" s="17">
        <v>0.1</v>
      </c>
      <c r="E6356" s="17">
        <v>4</v>
      </c>
      <c r="F6356" s="17">
        <v>1.5</v>
      </c>
      <c r="G6356" s="18">
        <v>2.76</v>
      </c>
      <c r="H6356" s="9"/>
      <c r="I6356" s="9"/>
    </row>
    <row r="6357" spans="1:9" ht="15" customHeight="1" x14ac:dyDescent="0.25">
      <c r="A6357" s="19"/>
      <c r="B6357" s="20"/>
      <c r="C6357" s="21"/>
      <c r="D6357" s="21"/>
      <c r="E6357" s="21"/>
      <c r="F6357" s="21"/>
      <c r="G6357" s="22">
        <v>653.44000000000005</v>
      </c>
      <c r="H6357" s="9"/>
      <c r="I6357" s="9"/>
    </row>
    <row r="6358" spans="1:9" ht="9.9499999999999993" customHeight="1" x14ac:dyDescent="0.25">
      <c r="A6358" s="86"/>
      <c r="B6358" s="86"/>
      <c r="C6358" s="86"/>
      <c r="D6358" s="9"/>
      <c r="E6358" s="9"/>
      <c r="F6358" s="9"/>
      <c r="G6358" s="9"/>
      <c r="H6358" s="9"/>
      <c r="I6358" s="9"/>
    </row>
    <row r="6359" spans="1:9" ht="12" customHeight="1" x14ac:dyDescent="0.25">
      <c r="A6359" s="9"/>
      <c r="B6359" s="9"/>
      <c r="C6359" s="9"/>
      <c r="D6359" s="90" t="s">
        <v>4737</v>
      </c>
      <c r="E6359" s="90"/>
      <c r="F6359" s="90"/>
      <c r="G6359" s="90"/>
      <c r="H6359" s="90"/>
      <c r="I6359" s="90"/>
    </row>
    <row r="6360" spans="1:9" ht="9.9499999999999993" customHeight="1" x14ac:dyDescent="0.25">
      <c r="A6360" s="86"/>
      <c r="B6360" s="86"/>
      <c r="C6360" s="86"/>
      <c r="D6360" s="86"/>
      <c r="E6360" s="9"/>
      <c r="F6360" s="9"/>
      <c r="G6360" s="9"/>
      <c r="H6360" s="9"/>
      <c r="I6360" s="9"/>
    </row>
    <row r="6361" spans="1:9" ht="30.95" customHeight="1" x14ac:dyDescent="0.25">
      <c r="A6361" s="88" t="s">
        <v>2974</v>
      </c>
      <c r="B6361" s="88"/>
      <c r="C6361" s="88"/>
      <c r="D6361" s="88"/>
      <c r="E6361" s="88"/>
      <c r="F6361" s="88"/>
      <c r="G6361" s="88"/>
      <c r="H6361" s="88"/>
      <c r="I6361" s="88"/>
    </row>
    <row r="6362" spans="1:9" ht="15" customHeight="1" x14ac:dyDescent="0.25">
      <c r="A6362" s="89"/>
      <c r="B6362" s="89"/>
      <c r="C6362" s="14" t="s">
        <v>2076</v>
      </c>
      <c r="D6362" s="14" t="s">
        <v>2056</v>
      </c>
      <c r="E6362" s="14" t="s">
        <v>2058</v>
      </c>
      <c r="F6362" s="14" t="s">
        <v>2092</v>
      </c>
      <c r="G6362" s="14" t="s">
        <v>2086</v>
      </c>
      <c r="H6362" s="14" t="s">
        <v>2059</v>
      </c>
      <c r="I6362" s="9"/>
    </row>
    <row r="6363" spans="1:9" ht="18.95" customHeight="1" x14ac:dyDescent="0.25">
      <c r="A6363" s="15" t="s">
        <v>2087</v>
      </c>
      <c r="B6363" s="16" t="s">
        <v>2186</v>
      </c>
      <c r="C6363" s="17">
        <v>3483.96</v>
      </c>
      <c r="D6363" s="17">
        <v>0.1</v>
      </c>
      <c r="E6363" s="17">
        <v>1</v>
      </c>
      <c r="F6363" s="17">
        <v>30</v>
      </c>
      <c r="G6363" s="17">
        <v>1.5</v>
      </c>
      <c r="H6363" s="18">
        <v>15677.82</v>
      </c>
      <c r="I6363" s="9"/>
    </row>
    <row r="6364" spans="1:9" ht="18.95" customHeight="1" x14ac:dyDescent="0.25">
      <c r="A6364" s="15" t="s">
        <v>2089</v>
      </c>
      <c r="B6364" s="16" t="s">
        <v>2186</v>
      </c>
      <c r="C6364" s="17">
        <v>853.91</v>
      </c>
      <c r="D6364" s="17">
        <v>0.05</v>
      </c>
      <c r="E6364" s="17">
        <v>1</v>
      </c>
      <c r="F6364" s="17">
        <v>30</v>
      </c>
      <c r="G6364" s="17">
        <v>1.5</v>
      </c>
      <c r="H6364" s="18">
        <v>1921.3</v>
      </c>
      <c r="I6364" s="9"/>
    </row>
    <row r="6365" spans="1:9" ht="27" customHeight="1" x14ac:dyDescent="0.25">
      <c r="A6365" s="15" t="s">
        <v>2090</v>
      </c>
      <c r="B6365" s="16" t="s">
        <v>2186</v>
      </c>
      <c r="C6365" s="17">
        <v>4.5999999999999996</v>
      </c>
      <c r="D6365" s="17">
        <v>0.1</v>
      </c>
      <c r="E6365" s="17">
        <v>4</v>
      </c>
      <c r="F6365" s="17">
        <v>30</v>
      </c>
      <c r="G6365" s="17">
        <v>1.5</v>
      </c>
      <c r="H6365" s="18">
        <v>82.8</v>
      </c>
      <c r="I6365" s="9"/>
    </row>
    <row r="6366" spans="1:9" ht="15" customHeight="1" x14ac:dyDescent="0.25">
      <c r="A6366" s="19"/>
      <c r="B6366" s="20"/>
      <c r="C6366" s="21"/>
      <c r="D6366" s="21"/>
      <c r="E6366" s="21"/>
      <c r="F6366" s="21"/>
      <c r="G6366" s="21"/>
      <c r="H6366" s="22">
        <v>17681.919999999998</v>
      </c>
      <c r="I6366" s="9"/>
    </row>
    <row r="6367" spans="1:9" ht="9.9499999999999993" customHeight="1" x14ac:dyDescent="0.25">
      <c r="A6367" s="86"/>
      <c r="B6367" s="86"/>
      <c r="C6367" s="86"/>
      <c r="D6367" s="9"/>
      <c r="E6367" s="9"/>
      <c r="F6367" s="9"/>
      <c r="G6367" s="9"/>
      <c r="H6367" s="9"/>
      <c r="I6367" s="9"/>
    </row>
    <row r="6368" spans="1:9" ht="12" customHeight="1" x14ac:dyDescent="0.25">
      <c r="A6368" s="9"/>
      <c r="B6368" s="9"/>
      <c r="C6368" s="9"/>
      <c r="D6368" s="90" t="s">
        <v>4738</v>
      </c>
      <c r="E6368" s="90"/>
      <c r="F6368" s="90"/>
      <c r="G6368" s="90"/>
      <c r="H6368" s="90"/>
      <c r="I6368" s="90"/>
    </row>
    <row r="6369" spans="1:9" ht="9.9499999999999993" customHeight="1" x14ac:dyDescent="0.25">
      <c r="A6369" s="86"/>
      <c r="B6369" s="86"/>
      <c r="C6369" s="86"/>
      <c r="D6369" s="86"/>
      <c r="E6369" s="9"/>
      <c r="F6369" s="9"/>
      <c r="G6369" s="9"/>
      <c r="H6369" s="9"/>
      <c r="I6369" s="9"/>
    </row>
    <row r="6370" spans="1:9" ht="42.95" customHeight="1" x14ac:dyDescent="0.25">
      <c r="A6370" s="88" t="s">
        <v>2975</v>
      </c>
      <c r="B6370" s="88"/>
      <c r="C6370" s="88"/>
      <c r="D6370" s="88"/>
      <c r="E6370" s="88"/>
      <c r="F6370" s="88"/>
      <c r="G6370" s="88"/>
      <c r="H6370" s="88"/>
      <c r="I6370" s="88"/>
    </row>
    <row r="6371" spans="1:9" ht="15" customHeight="1" x14ac:dyDescent="0.25">
      <c r="A6371" s="89"/>
      <c r="B6371" s="89"/>
      <c r="C6371" s="14" t="s">
        <v>2076</v>
      </c>
      <c r="D6371" s="14" t="s">
        <v>2056</v>
      </c>
      <c r="E6371" s="14" t="s">
        <v>2058</v>
      </c>
      <c r="F6371" s="14" t="s">
        <v>2092</v>
      </c>
      <c r="G6371" s="14" t="s">
        <v>2086</v>
      </c>
      <c r="H6371" s="14" t="s">
        <v>2059</v>
      </c>
      <c r="I6371" s="9"/>
    </row>
    <row r="6372" spans="1:9" ht="18.95" customHeight="1" x14ac:dyDescent="0.25">
      <c r="A6372" s="15" t="s">
        <v>2087</v>
      </c>
      <c r="B6372" s="16" t="s">
        <v>2186</v>
      </c>
      <c r="C6372" s="17">
        <v>3483.96</v>
      </c>
      <c r="D6372" s="17">
        <v>0.1</v>
      </c>
      <c r="E6372" s="17">
        <v>1</v>
      </c>
      <c r="F6372" s="17">
        <v>12</v>
      </c>
      <c r="G6372" s="17">
        <v>1.5</v>
      </c>
      <c r="H6372" s="18">
        <v>6271.13</v>
      </c>
      <c r="I6372" s="9"/>
    </row>
    <row r="6373" spans="1:9" ht="18.95" customHeight="1" x14ac:dyDescent="0.25">
      <c r="A6373" s="15" t="s">
        <v>2089</v>
      </c>
      <c r="B6373" s="16" t="s">
        <v>2186</v>
      </c>
      <c r="C6373" s="17">
        <v>853.91</v>
      </c>
      <c r="D6373" s="17">
        <v>0.1</v>
      </c>
      <c r="E6373" s="17">
        <v>1</v>
      </c>
      <c r="F6373" s="17">
        <v>12</v>
      </c>
      <c r="G6373" s="17">
        <v>1.5</v>
      </c>
      <c r="H6373" s="18">
        <v>1537.04</v>
      </c>
      <c r="I6373" s="9"/>
    </row>
    <row r="6374" spans="1:9" ht="27" customHeight="1" x14ac:dyDescent="0.25">
      <c r="A6374" s="15" t="s">
        <v>2090</v>
      </c>
      <c r="B6374" s="16" t="s">
        <v>2186</v>
      </c>
      <c r="C6374" s="17">
        <v>4.5999999999999996</v>
      </c>
      <c r="D6374" s="17">
        <v>0.1</v>
      </c>
      <c r="E6374" s="17">
        <v>4</v>
      </c>
      <c r="F6374" s="17">
        <v>12</v>
      </c>
      <c r="G6374" s="17">
        <v>1.5</v>
      </c>
      <c r="H6374" s="18">
        <v>33.119999999999997</v>
      </c>
      <c r="I6374" s="9"/>
    </row>
    <row r="6375" spans="1:9" ht="15" customHeight="1" x14ac:dyDescent="0.25">
      <c r="A6375" s="19"/>
      <c r="B6375" s="20"/>
      <c r="C6375" s="21"/>
      <c r="D6375" s="21"/>
      <c r="E6375" s="21"/>
      <c r="F6375" s="21"/>
      <c r="G6375" s="21"/>
      <c r="H6375" s="22">
        <v>7841.29</v>
      </c>
      <c r="I6375" s="9"/>
    </row>
    <row r="6376" spans="1:9" ht="9.9499999999999993" customHeight="1" x14ac:dyDescent="0.25">
      <c r="A6376" s="86"/>
      <c r="B6376" s="86"/>
      <c r="C6376" s="86"/>
      <c r="D6376" s="9"/>
      <c r="E6376" s="9"/>
      <c r="F6376" s="9"/>
      <c r="G6376" s="9"/>
      <c r="H6376" s="9"/>
      <c r="I6376" s="9"/>
    </row>
    <row r="6377" spans="1:9" ht="12" customHeight="1" x14ac:dyDescent="0.25">
      <c r="A6377" s="9"/>
      <c r="B6377" s="9"/>
      <c r="C6377" s="9"/>
      <c r="D6377" s="90" t="s">
        <v>4739</v>
      </c>
      <c r="E6377" s="90"/>
      <c r="F6377" s="90"/>
      <c r="G6377" s="90"/>
      <c r="H6377" s="90"/>
      <c r="I6377" s="90"/>
    </row>
    <row r="6378" spans="1:9" ht="9.9499999999999993" customHeight="1" x14ac:dyDescent="0.25">
      <c r="A6378" s="86"/>
      <c r="B6378" s="86"/>
      <c r="C6378" s="86"/>
      <c r="D6378" s="86"/>
      <c r="E6378" s="9"/>
      <c r="F6378" s="9"/>
      <c r="G6378" s="9"/>
      <c r="H6378" s="9"/>
      <c r="I6378" s="9"/>
    </row>
    <row r="6379" spans="1:9" ht="20.100000000000001" customHeight="1" x14ac:dyDescent="0.25">
      <c r="A6379" s="88" t="s">
        <v>2976</v>
      </c>
      <c r="B6379" s="88"/>
      <c r="C6379" s="88"/>
      <c r="D6379" s="88"/>
      <c r="E6379" s="88"/>
      <c r="F6379" s="88"/>
      <c r="G6379" s="88"/>
      <c r="H6379" s="88"/>
      <c r="I6379" s="88"/>
    </row>
    <row r="6380" spans="1:9" ht="15" customHeight="1" x14ac:dyDescent="0.25">
      <c r="A6380" s="89"/>
      <c r="B6380" s="89"/>
      <c r="C6380" s="14" t="s">
        <v>2076</v>
      </c>
      <c r="D6380" s="14" t="s">
        <v>2056</v>
      </c>
      <c r="E6380" s="14" t="s">
        <v>2086</v>
      </c>
      <c r="F6380" s="14" t="s">
        <v>2059</v>
      </c>
      <c r="G6380" s="9"/>
      <c r="H6380" s="9"/>
      <c r="I6380" s="9"/>
    </row>
    <row r="6381" spans="1:9" ht="18.95" customHeight="1" x14ac:dyDescent="0.25">
      <c r="A6381" s="15" t="s">
        <v>2096</v>
      </c>
      <c r="B6381" s="16" t="s">
        <v>2097</v>
      </c>
      <c r="C6381" s="17">
        <v>3483.96</v>
      </c>
      <c r="D6381" s="17">
        <v>0.1</v>
      </c>
      <c r="E6381" s="17">
        <v>1.5</v>
      </c>
      <c r="F6381" s="18">
        <v>522.59</v>
      </c>
      <c r="G6381" s="9"/>
      <c r="H6381" s="9"/>
      <c r="I6381" s="9"/>
    </row>
    <row r="6382" spans="1:9" ht="15" customHeight="1" x14ac:dyDescent="0.25">
      <c r="A6382" s="19"/>
      <c r="B6382" s="20"/>
      <c r="C6382" s="21"/>
      <c r="D6382" s="21"/>
      <c r="E6382" s="21"/>
      <c r="F6382" s="22">
        <v>522.59</v>
      </c>
      <c r="G6382" s="9"/>
      <c r="H6382" s="9"/>
      <c r="I6382" s="9"/>
    </row>
    <row r="6383" spans="1:9" ht="9.9499999999999993" customHeight="1" x14ac:dyDescent="0.25">
      <c r="A6383" s="86"/>
      <c r="B6383" s="86"/>
      <c r="C6383" s="86"/>
      <c r="D6383" s="9"/>
      <c r="E6383" s="9"/>
      <c r="F6383" s="9"/>
      <c r="G6383" s="9"/>
      <c r="H6383" s="9"/>
      <c r="I6383" s="9"/>
    </row>
    <row r="6384" spans="1:9" ht="12" customHeight="1" x14ac:dyDescent="0.25">
      <c r="A6384" s="9"/>
      <c r="B6384" s="9"/>
      <c r="C6384" s="9"/>
      <c r="D6384" s="90" t="s">
        <v>4740</v>
      </c>
      <c r="E6384" s="90"/>
      <c r="F6384" s="90"/>
      <c r="G6384" s="90"/>
      <c r="H6384" s="90"/>
      <c r="I6384" s="90"/>
    </row>
    <row r="6385" spans="1:9" ht="9.9499999999999993" customHeight="1" x14ac:dyDescent="0.25">
      <c r="A6385" s="86"/>
      <c r="B6385" s="86"/>
      <c r="C6385" s="86"/>
      <c r="D6385" s="86"/>
      <c r="E6385" s="9"/>
      <c r="F6385" s="9"/>
      <c r="G6385" s="9"/>
      <c r="H6385" s="9"/>
      <c r="I6385" s="9"/>
    </row>
    <row r="6386" spans="1:9" ht="30.95" customHeight="1" x14ac:dyDescent="0.25">
      <c r="A6386" s="88" t="s">
        <v>2977</v>
      </c>
      <c r="B6386" s="88"/>
      <c r="C6386" s="88"/>
      <c r="D6386" s="88"/>
      <c r="E6386" s="88"/>
      <c r="F6386" s="88"/>
      <c r="G6386" s="88"/>
      <c r="H6386" s="88"/>
      <c r="I6386" s="88"/>
    </row>
    <row r="6387" spans="1:9" ht="15" customHeight="1" x14ac:dyDescent="0.25">
      <c r="A6387" s="89"/>
      <c r="B6387" s="89"/>
      <c r="C6387" s="14" t="s">
        <v>2076</v>
      </c>
      <c r="D6387" s="14" t="s">
        <v>2079</v>
      </c>
      <c r="E6387" s="14" t="s">
        <v>2092</v>
      </c>
      <c r="F6387" s="14" t="s">
        <v>2086</v>
      </c>
      <c r="G6387" s="14" t="s">
        <v>2059</v>
      </c>
      <c r="H6387" s="9"/>
      <c r="I6387" s="9"/>
    </row>
    <row r="6388" spans="1:9" ht="27" customHeight="1" x14ac:dyDescent="0.25">
      <c r="A6388" s="15" t="s">
        <v>2099</v>
      </c>
      <c r="B6388" s="16" t="s">
        <v>2100</v>
      </c>
      <c r="C6388" s="17">
        <v>853.91</v>
      </c>
      <c r="D6388" s="17">
        <v>0.1</v>
      </c>
      <c r="E6388" s="17">
        <v>29.7</v>
      </c>
      <c r="F6388" s="17">
        <v>1.5</v>
      </c>
      <c r="G6388" s="18">
        <v>3804.17</v>
      </c>
      <c r="H6388" s="9"/>
      <c r="I6388" s="9"/>
    </row>
    <row r="6389" spans="1:9" ht="15" customHeight="1" x14ac:dyDescent="0.25">
      <c r="A6389" s="19"/>
      <c r="B6389" s="20"/>
      <c r="C6389" s="21"/>
      <c r="D6389" s="21"/>
      <c r="E6389" s="21"/>
      <c r="F6389" s="21"/>
      <c r="G6389" s="22">
        <v>3804.17</v>
      </c>
      <c r="H6389" s="9"/>
      <c r="I6389" s="9"/>
    </row>
    <row r="6390" spans="1:9" ht="9.9499999999999993" customHeight="1" x14ac:dyDescent="0.25">
      <c r="A6390" s="86"/>
      <c r="B6390" s="86"/>
      <c r="C6390" s="86"/>
      <c r="D6390" s="9"/>
      <c r="E6390" s="9"/>
      <c r="F6390" s="9"/>
      <c r="G6390" s="9"/>
      <c r="H6390" s="9"/>
      <c r="I6390" s="9"/>
    </row>
    <row r="6391" spans="1:9" ht="12" customHeight="1" x14ac:dyDescent="0.25">
      <c r="A6391" s="9"/>
      <c r="B6391" s="9"/>
      <c r="C6391" s="9"/>
      <c r="D6391" s="90" t="s">
        <v>4741</v>
      </c>
      <c r="E6391" s="90"/>
      <c r="F6391" s="90"/>
      <c r="G6391" s="90"/>
      <c r="H6391" s="90"/>
      <c r="I6391" s="90"/>
    </row>
    <row r="6392" spans="1:9" ht="9.9499999999999993" customHeight="1" x14ac:dyDescent="0.25">
      <c r="A6392" s="86"/>
      <c r="B6392" s="86"/>
      <c r="C6392" s="86"/>
      <c r="D6392" s="86"/>
      <c r="E6392" s="9"/>
      <c r="F6392" s="9"/>
      <c r="G6392" s="9"/>
      <c r="H6392" s="9"/>
      <c r="I6392" s="9"/>
    </row>
    <row r="6393" spans="1:9" ht="30.95" customHeight="1" x14ac:dyDescent="0.25">
      <c r="A6393" s="88" t="s">
        <v>2978</v>
      </c>
      <c r="B6393" s="88"/>
      <c r="C6393" s="88"/>
      <c r="D6393" s="88"/>
      <c r="E6393" s="88"/>
      <c r="F6393" s="88"/>
      <c r="G6393" s="88"/>
      <c r="H6393" s="88"/>
      <c r="I6393" s="88"/>
    </row>
    <row r="6394" spans="1:9" ht="15" customHeight="1" x14ac:dyDescent="0.25">
      <c r="A6394" s="89"/>
      <c r="B6394" s="89"/>
      <c r="C6394" s="14" t="s">
        <v>2076</v>
      </c>
      <c r="D6394" s="14" t="s">
        <v>2079</v>
      </c>
      <c r="E6394" s="14" t="s">
        <v>2059</v>
      </c>
      <c r="F6394" s="9"/>
      <c r="G6394" s="9"/>
      <c r="H6394" s="9"/>
      <c r="I6394" s="9"/>
    </row>
    <row r="6395" spans="1:9" ht="18.95" customHeight="1" x14ac:dyDescent="0.25">
      <c r="A6395" s="15" t="s">
        <v>2080</v>
      </c>
      <c r="B6395" s="16" t="s">
        <v>2081</v>
      </c>
      <c r="C6395" s="17">
        <v>853.91</v>
      </c>
      <c r="D6395" s="17">
        <v>0.1</v>
      </c>
      <c r="E6395" s="18">
        <v>85.39</v>
      </c>
      <c r="F6395" s="9"/>
      <c r="G6395" s="9"/>
      <c r="H6395" s="9"/>
      <c r="I6395" s="9"/>
    </row>
    <row r="6396" spans="1:9" ht="15" customHeight="1" x14ac:dyDescent="0.25">
      <c r="A6396" s="19"/>
      <c r="B6396" s="20"/>
      <c r="C6396" s="21"/>
      <c r="D6396" s="21"/>
      <c r="E6396" s="22">
        <v>85.39</v>
      </c>
      <c r="F6396" s="9"/>
      <c r="G6396" s="9"/>
      <c r="H6396" s="9"/>
      <c r="I6396" s="9"/>
    </row>
    <row r="6397" spans="1:9" ht="9.9499999999999993" customHeight="1" x14ac:dyDescent="0.25">
      <c r="A6397" s="86"/>
      <c r="B6397" s="86"/>
      <c r="C6397" s="86"/>
      <c r="D6397" s="9"/>
      <c r="E6397" s="9"/>
      <c r="F6397" s="9"/>
      <c r="G6397" s="9"/>
      <c r="H6397" s="9"/>
      <c r="I6397" s="9"/>
    </row>
    <row r="6398" spans="1:9" ht="12" customHeight="1" x14ac:dyDescent="0.25">
      <c r="A6398" s="9"/>
      <c r="B6398" s="9"/>
      <c r="C6398" s="9"/>
      <c r="D6398" s="90" t="s">
        <v>4736</v>
      </c>
      <c r="E6398" s="90"/>
      <c r="F6398" s="90"/>
      <c r="G6398" s="90"/>
      <c r="H6398" s="90"/>
      <c r="I6398" s="90"/>
    </row>
    <row r="6399" spans="1:9" ht="9.9499999999999993" customHeight="1" x14ac:dyDescent="0.25">
      <c r="A6399" s="86"/>
      <c r="B6399" s="86"/>
      <c r="C6399" s="86"/>
      <c r="D6399" s="86"/>
      <c r="E6399" s="9"/>
      <c r="F6399" s="9"/>
      <c r="G6399" s="9"/>
      <c r="H6399" s="9"/>
      <c r="I6399" s="9"/>
    </row>
    <row r="6400" spans="1:9" ht="30.95" customHeight="1" x14ac:dyDescent="0.25">
      <c r="A6400" s="88" t="s">
        <v>2979</v>
      </c>
      <c r="B6400" s="88"/>
      <c r="C6400" s="88"/>
      <c r="D6400" s="88"/>
      <c r="E6400" s="88"/>
      <c r="F6400" s="88"/>
      <c r="G6400" s="88"/>
      <c r="H6400" s="88"/>
      <c r="I6400" s="88"/>
    </row>
    <row r="6401" spans="1:9" ht="15" customHeight="1" x14ac:dyDescent="0.25">
      <c r="A6401" s="89"/>
      <c r="B6401" s="89"/>
      <c r="C6401" s="14" t="s">
        <v>2076</v>
      </c>
      <c r="D6401" s="14" t="s">
        <v>2059</v>
      </c>
      <c r="E6401" s="9"/>
      <c r="F6401" s="9"/>
      <c r="G6401" s="9"/>
      <c r="H6401" s="9"/>
      <c r="I6401" s="9"/>
    </row>
    <row r="6402" spans="1:9" ht="18.95" customHeight="1" x14ac:dyDescent="0.25">
      <c r="A6402" s="15" t="s">
        <v>2170</v>
      </c>
      <c r="B6402" s="16" t="s">
        <v>2076</v>
      </c>
      <c r="C6402" s="17">
        <v>853.91</v>
      </c>
      <c r="D6402" s="18">
        <v>853.91</v>
      </c>
      <c r="E6402" s="9"/>
      <c r="F6402" s="9"/>
      <c r="G6402" s="9"/>
      <c r="H6402" s="9"/>
      <c r="I6402" s="9"/>
    </row>
    <row r="6403" spans="1:9" ht="15" customHeight="1" x14ac:dyDescent="0.25">
      <c r="A6403" s="19"/>
      <c r="B6403" s="20"/>
      <c r="C6403" s="21"/>
      <c r="D6403" s="22">
        <v>853.91</v>
      </c>
      <c r="E6403" s="9"/>
      <c r="F6403" s="9"/>
      <c r="G6403" s="9"/>
      <c r="H6403" s="9"/>
      <c r="I6403" s="9"/>
    </row>
    <row r="6404" spans="1:9" ht="9.9499999999999993" customHeight="1" x14ac:dyDescent="0.25">
      <c r="A6404" s="86"/>
      <c r="B6404" s="86"/>
      <c r="C6404" s="86"/>
      <c r="D6404" s="9"/>
      <c r="E6404" s="9"/>
      <c r="F6404" s="9"/>
      <c r="G6404" s="9"/>
      <c r="H6404" s="9"/>
      <c r="I6404" s="9"/>
    </row>
    <row r="6405" spans="1:9" ht="12" customHeight="1" x14ac:dyDescent="0.25">
      <c r="A6405" s="9"/>
      <c r="B6405" s="9"/>
      <c r="C6405" s="9"/>
      <c r="D6405" s="90" t="s">
        <v>4742</v>
      </c>
      <c r="E6405" s="90"/>
      <c r="F6405" s="90"/>
      <c r="G6405" s="90"/>
      <c r="H6405" s="90"/>
      <c r="I6405" s="90"/>
    </row>
    <row r="6406" spans="1:9" ht="9.9499999999999993" customHeight="1" x14ac:dyDescent="0.25">
      <c r="A6406" s="86"/>
      <c r="B6406" s="86"/>
      <c r="C6406" s="86"/>
      <c r="D6406" s="86"/>
      <c r="E6406" s="9"/>
      <c r="F6406" s="9"/>
      <c r="G6406" s="9"/>
      <c r="H6406" s="9"/>
      <c r="I6406" s="9"/>
    </row>
    <row r="6407" spans="1:9" ht="42.95" customHeight="1" x14ac:dyDescent="0.25">
      <c r="A6407" s="88" t="s">
        <v>2980</v>
      </c>
      <c r="B6407" s="88"/>
      <c r="C6407" s="88"/>
      <c r="D6407" s="88"/>
      <c r="E6407" s="88"/>
      <c r="F6407" s="88"/>
      <c r="G6407" s="88"/>
      <c r="H6407" s="88"/>
      <c r="I6407" s="88"/>
    </row>
    <row r="6408" spans="1:9" ht="15" customHeight="1" x14ac:dyDescent="0.25">
      <c r="A6408" s="89"/>
      <c r="B6408" s="89"/>
      <c r="C6408" s="14" t="s">
        <v>2069</v>
      </c>
      <c r="D6408" s="14" t="s">
        <v>2058</v>
      </c>
      <c r="E6408" s="14" t="s">
        <v>2059</v>
      </c>
      <c r="F6408" s="9"/>
      <c r="G6408" s="9"/>
      <c r="H6408" s="9"/>
      <c r="I6408" s="9"/>
    </row>
    <row r="6409" spans="1:9" ht="12.95" customHeight="1" x14ac:dyDescent="0.25">
      <c r="A6409" s="15"/>
      <c r="B6409" s="16" t="s">
        <v>2104</v>
      </c>
      <c r="C6409" s="17">
        <v>1161.2</v>
      </c>
      <c r="D6409" s="17">
        <v>1</v>
      </c>
      <c r="E6409" s="18">
        <v>1161.2</v>
      </c>
      <c r="F6409" s="9"/>
      <c r="G6409" s="9"/>
      <c r="H6409" s="9"/>
      <c r="I6409" s="9"/>
    </row>
    <row r="6410" spans="1:9" ht="15" customHeight="1" x14ac:dyDescent="0.25">
      <c r="A6410" s="19"/>
      <c r="B6410" s="20"/>
      <c r="C6410" s="21"/>
      <c r="D6410" s="21"/>
      <c r="E6410" s="22">
        <v>1161.2</v>
      </c>
      <c r="F6410" s="9"/>
      <c r="G6410" s="9"/>
      <c r="H6410" s="9"/>
      <c r="I6410" s="9"/>
    </row>
    <row r="6411" spans="1:9" ht="9.9499999999999993" customHeight="1" x14ac:dyDescent="0.25">
      <c r="A6411" s="86"/>
      <c r="B6411" s="86"/>
      <c r="C6411" s="86"/>
      <c r="D6411" s="9"/>
      <c r="E6411" s="9"/>
      <c r="F6411" s="9"/>
      <c r="G6411" s="9"/>
      <c r="H6411" s="9"/>
      <c r="I6411" s="9"/>
    </row>
    <row r="6412" spans="1:9" ht="12" customHeight="1" x14ac:dyDescent="0.25">
      <c r="A6412" s="9"/>
      <c r="B6412" s="9"/>
      <c r="C6412" s="9"/>
      <c r="D6412" s="90" t="s">
        <v>4743</v>
      </c>
      <c r="E6412" s="90"/>
      <c r="F6412" s="90"/>
      <c r="G6412" s="90"/>
      <c r="H6412" s="90"/>
      <c r="I6412" s="90"/>
    </row>
    <row r="6413" spans="1:9" ht="9.9499999999999993" customHeight="1" x14ac:dyDescent="0.25">
      <c r="A6413" s="86"/>
      <c r="B6413" s="86"/>
      <c r="C6413" s="86"/>
      <c r="D6413" s="86"/>
      <c r="E6413" s="9"/>
      <c r="F6413" s="9"/>
      <c r="G6413" s="9"/>
      <c r="H6413" s="9"/>
      <c r="I6413" s="9"/>
    </row>
    <row r="6414" spans="1:9" ht="30.95" customHeight="1" x14ac:dyDescent="0.25">
      <c r="A6414" s="88" t="s">
        <v>2981</v>
      </c>
      <c r="B6414" s="88"/>
      <c r="C6414" s="88"/>
      <c r="D6414" s="88"/>
      <c r="E6414" s="88"/>
      <c r="F6414" s="88"/>
      <c r="G6414" s="88"/>
      <c r="H6414" s="88"/>
      <c r="I6414" s="88"/>
    </row>
    <row r="6415" spans="1:9" ht="15" customHeight="1" x14ac:dyDescent="0.25">
      <c r="A6415" s="89"/>
      <c r="B6415" s="89"/>
      <c r="C6415" s="14" t="s">
        <v>2069</v>
      </c>
      <c r="D6415" s="14" t="s">
        <v>2058</v>
      </c>
      <c r="E6415" s="14" t="s">
        <v>2059</v>
      </c>
      <c r="F6415" s="9"/>
      <c r="G6415" s="9"/>
      <c r="H6415" s="9"/>
      <c r="I6415" s="9"/>
    </row>
    <row r="6416" spans="1:9" ht="12.95" customHeight="1" x14ac:dyDescent="0.25">
      <c r="A6416" s="15"/>
      <c r="B6416" s="16" t="s">
        <v>2104</v>
      </c>
      <c r="C6416" s="17">
        <v>1161.2</v>
      </c>
      <c r="D6416" s="17">
        <v>1</v>
      </c>
      <c r="E6416" s="18">
        <v>1161.2</v>
      </c>
      <c r="F6416" s="9"/>
      <c r="G6416" s="9"/>
      <c r="H6416" s="9"/>
      <c r="I6416" s="9"/>
    </row>
    <row r="6417" spans="1:9" ht="15" customHeight="1" x14ac:dyDescent="0.25">
      <c r="A6417" s="19"/>
      <c r="B6417" s="20"/>
      <c r="C6417" s="21"/>
      <c r="D6417" s="21"/>
      <c r="E6417" s="22">
        <v>1161.2</v>
      </c>
      <c r="F6417" s="9"/>
      <c r="G6417" s="9"/>
      <c r="H6417" s="9"/>
      <c r="I6417" s="9"/>
    </row>
    <row r="6418" spans="1:9" ht="9.9499999999999993" customHeight="1" x14ac:dyDescent="0.25">
      <c r="A6418" s="86"/>
      <c r="B6418" s="86"/>
      <c r="C6418" s="86"/>
      <c r="D6418" s="9"/>
      <c r="E6418" s="9"/>
      <c r="F6418" s="9"/>
      <c r="G6418" s="9"/>
      <c r="H6418" s="9"/>
      <c r="I6418" s="9"/>
    </row>
    <row r="6419" spans="1:9" ht="12" customHeight="1" x14ac:dyDescent="0.25">
      <c r="A6419" s="9"/>
      <c r="B6419" s="9"/>
      <c r="C6419" s="9"/>
      <c r="D6419" s="90" t="s">
        <v>4743</v>
      </c>
      <c r="E6419" s="90"/>
      <c r="F6419" s="90"/>
      <c r="G6419" s="90"/>
      <c r="H6419" s="90"/>
      <c r="I6419" s="90"/>
    </row>
    <row r="6420" spans="1:9" ht="9.9499999999999993" customHeight="1" x14ac:dyDescent="0.25">
      <c r="A6420" s="86"/>
      <c r="B6420" s="86"/>
      <c r="C6420" s="86"/>
      <c r="D6420" s="86"/>
      <c r="E6420" s="9"/>
      <c r="F6420" s="9"/>
      <c r="G6420" s="9"/>
      <c r="H6420" s="9"/>
      <c r="I6420" s="9"/>
    </row>
    <row r="6421" spans="1:9" ht="42.95" customHeight="1" x14ac:dyDescent="0.25">
      <c r="A6421" s="88" t="s">
        <v>2982</v>
      </c>
      <c r="B6421" s="88"/>
      <c r="C6421" s="88"/>
      <c r="D6421" s="88"/>
      <c r="E6421" s="88"/>
      <c r="F6421" s="88"/>
      <c r="G6421" s="88"/>
      <c r="H6421" s="88"/>
      <c r="I6421" s="88"/>
    </row>
    <row r="6422" spans="1:9" ht="15" customHeight="1" x14ac:dyDescent="0.25">
      <c r="A6422" s="89"/>
      <c r="B6422" s="89"/>
      <c r="C6422" s="14" t="s">
        <v>2058</v>
      </c>
      <c r="D6422" s="14" t="s">
        <v>2059</v>
      </c>
      <c r="E6422" s="9"/>
      <c r="F6422" s="9"/>
      <c r="G6422" s="9"/>
      <c r="H6422" s="9"/>
      <c r="I6422" s="9"/>
    </row>
    <row r="6423" spans="1:9" ht="12.95" customHeight="1" x14ac:dyDescent="0.25">
      <c r="A6423" s="15"/>
      <c r="B6423" s="16" t="s">
        <v>2058</v>
      </c>
      <c r="C6423" s="17">
        <v>4</v>
      </c>
      <c r="D6423" s="18">
        <v>4</v>
      </c>
      <c r="E6423" s="9"/>
      <c r="F6423" s="9"/>
      <c r="G6423" s="9"/>
      <c r="H6423" s="9"/>
      <c r="I6423" s="9"/>
    </row>
    <row r="6424" spans="1:9" ht="15" customHeight="1" x14ac:dyDescent="0.25">
      <c r="A6424" s="19"/>
      <c r="B6424" s="20"/>
      <c r="C6424" s="21"/>
      <c r="D6424" s="22">
        <v>4</v>
      </c>
      <c r="E6424" s="9"/>
      <c r="F6424" s="9"/>
      <c r="G6424" s="9"/>
      <c r="H6424" s="9"/>
      <c r="I6424" s="9"/>
    </row>
    <row r="6425" spans="1:9" ht="9.9499999999999993" customHeight="1" x14ac:dyDescent="0.25">
      <c r="A6425" s="86"/>
      <c r="B6425" s="86"/>
      <c r="C6425" s="86"/>
      <c r="D6425" s="9"/>
      <c r="E6425" s="9"/>
      <c r="F6425" s="9"/>
      <c r="G6425" s="9"/>
      <c r="H6425" s="9"/>
      <c r="I6425" s="9"/>
    </row>
    <row r="6426" spans="1:9" ht="12" customHeight="1" x14ac:dyDescent="0.25">
      <c r="A6426" s="9"/>
      <c r="B6426" s="9"/>
      <c r="C6426" s="9"/>
      <c r="D6426" s="90" t="s">
        <v>4255</v>
      </c>
      <c r="E6426" s="90"/>
      <c r="F6426" s="90"/>
      <c r="G6426" s="90"/>
      <c r="H6426" s="90"/>
      <c r="I6426" s="90"/>
    </row>
    <row r="6427" spans="1:9" ht="9.9499999999999993" customHeight="1" x14ac:dyDescent="0.25">
      <c r="A6427" s="86"/>
      <c r="B6427" s="86"/>
      <c r="C6427" s="86"/>
      <c r="D6427" s="86"/>
      <c r="E6427" s="9"/>
      <c r="F6427" s="9"/>
      <c r="G6427" s="9"/>
      <c r="H6427" s="9"/>
      <c r="I6427" s="9"/>
    </row>
    <row r="6428" spans="1:9" ht="30.95" customHeight="1" x14ac:dyDescent="0.25">
      <c r="A6428" s="88" t="s">
        <v>2983</v>
      </c>
      <c r="B6428" s="88"/>
      <c r="C6428" s="88"/>
      <c r="D6428" s="88"/>
      <c r="E6428" s="88"/>
      <c r="F6428" s="88"/>
      <c r="G6428" s="88"/>
      <c r="H6428" s="88"/>
      <c r="I6428" s="88"/>
    </row>
    <row r="6429" spans="1:9" ht="15" customHeight="1" x14ac:dyDescent="0.25">
      <c r="A6429" s="89"/>
      <c r="B6429" s="89"/>
      <c r="C6429" s="14" t="s">
        <v>2076</v>
      </c>
      <c r="D6429" s="14" t="s">
        <v>2059</v>
      </c>
      <c r="E6429" s="9"/>
      <c r="F6429" s="9"/>
      <c r="G6429" s="9"/>
      <c r="H6429" s="9"/>
      <c r="I6429" s="9"/>
    </row>
    <row r="6430" spans="1:9" ht="12.95" customHeight="1" x14ac:dyDescent="0.25">
      <c r="A6430" s="15" t="s">
        <v>2108</v>
      </c>
      <c r="B6430" s="16" t="s">
        <v>2076</v>
      </c>
      <c r="C6430" s="17">
        <v>853.91</v>
      </c>
      <c r="D6430" s="18">
        <v>853.91</v>
      </c>
      <c r="E6430" s="9"/>
      <c r="F6430" s="9"/>
      <c r="G6430" s="9"/>
      <c r="H6430" s="9"/>
      <c r="I6430" s="9"/>
    </row>
    <row r="6431" spans="1:9" ht="15" customHeight="1" x14ac:dyDescent="0.25">
      <c r="A6431" s="19"/>
      <c r="B6431" s="20"/>
      <c r="C6431" s="21"/>
      <c r="D6431" s="22">
        <v>853.91</v>
      </c>
      <c r="E6431" s="9"/>
      <c r="F6431" s="9"/>
      <c r="G6431" s="9"/>
      <c r="H6431" s="9"/>
      <c r="I6431" s="9"/>
    </row>
    <row r="6432" spans="1:9" ht="9.9499999999999993" customHeight="1" x14ac:dyDescent="0.25">
      <c r="A6432" s="86"/>
      <c r="B6432" s="86"/>
      <c r="C6432" s="86"/>
      <c r="D6432" s="9"/>
      <c r="E6432" s="9"/>
      <c r="F6432" s="9"/>
      <c r="G6432" s="9"/>
      <c r="H6432" s="9"/>
      <c r="I6432" s="9"/>
    </row>
    <row r="6433" spans="1:9" ht="12" customHeight="1" x14ac:dyDescent="0.25">
      <c r="A6433" s="9"/>
      <c r="B6433" s="9"/>
      <c r="C6433" s="9"/>
      <c r="D6433" s="90" t="s">
        <v>4742</v>
      </c>
      <c r="E6433" s="90"/>
      <c r="F6433" s="90"/>
      <c r="G6433" s="90"/>
      <c r="H6433" s="90"/>
      <c r="I6433" s="90"/>
    </row>
    <row r="6434" spans="1:9" ht="9.9499999999999993" customHeight="1" x14ac:dyDescent="0.25">
      <c r="A6434" s="86"/>
      <c r="B6434" s="86"/>
      <c r="C6434" s="86"/>
      <c r="D6434" s="86"/>
      <c r="E6434" s="9"/>
      <c r="F6434" s="9"/>
      <c r="G6434" s="9"/>
      <c r="H6434" s="9"/>
      <c r="I6434" s="9"/>
    </row>
    <row r="6435" spans="1:9" ht="42.95" customHeight="1" x14ac:dyDescent="0.25">
      <c r="A6435" s="88" t="s">
        <v>2984</v>
      </c>
      <c r="B6435" s="88"/>
      <c r="C6435" s="88"/>
      <c r="D6435" s="88"/>
      <c r="E6435" s="88"/>
      <c r="F6435" s="88"/>
      <c r="G6435" s="88"/>
      <c r="H6435" s="88"/>
      <c r="I6435" s="88"/>
    </row>
    <row r="6436" spans="1:9" ht="15" customHeight="1" x14ac:dyDescent="0.25">
      <c r="A6436" s="89"/>
      <c r="B6436" s="89"/>
      <c r="C6436" s="14" t="s">
        <v>2058</v>
      </c>
      <c r="D6436" s="14" t="s">
        <v>2059</v>
      </c>
      <c r="E6436" s="9"/>
      <c r="F6436" s="9"/>
      <c r="G6436" s="9"/>
      <c r="H6436" s="9"/>
      <c r="I6436" s="9"/>
    </row>
    <row r="6437" spans="1:9" ht="12.95" customHeight="1" x14ac:dyDescent="0.25">
      <c r="A6437" s="15"/>
      <c r="B6437" s="16" t="s">
        <v>2058</v>
      </c>
      <c r="C6437" s="17">
        <v>2</v>
      </c>
      <c r="D6437" s="18">
        <v>2</v>
      </c>
      <c r="E6437" s="9"/>
      <c r="F6437" s="9"/>
      <c r="G6437" s="9"/>
      <c r="H6437" s="9"/>
      <c r="I6437" s="9"/>
    </row>
    <row r="6438" spans="1:9" ht="15" customHeight="1" x14ac:dyDescent="0.25">
      <c r="A6438" s="19"/>
      <c r="B6438" s="20"/>
      <c r="C6438" s="21"/>
      <c r="D6438" s="22">
        <v>2</v>
      </c>
      <c r="E6438" s="9"/>
      <c r="F6438" s="9"/>
      <c r="G6438" s="9"/>
      <c r="H6438" s="9"/>
      <c r="I6438" s="9"/>
    </row>
    <row r="6439" spans="1:9" ht="9.9499999999999993" customHeight="1" x14ac:dyDescent="0.25">
      <c r="A6439" s="86"/>
      <c r="B6439" s="86"/>
      <c r="C6439" s="86"/>
      <c r="D6439" s="9"/>
      <c r="E6439" s="9"/>
      <c r="F6439" s="9"/>
      <c r="G6439" s="9"/>
      <c r="H6439" s="9"/>
      <c r="I6439" s="9"/>
    </row>
    <row r="6440" spans="1:9" ht="12" customHeight="1" x14ac:dyDescent="0.25">
      <c r="A6440" s="9"/>
      <c r="B6440" s="9"/>
      <c r="C6440" s="9"/>
      <c r="D6440" s="90" t="s">
        <v>4257</v>
      </c>
      <c r="E6440" s="90"/>
      <c r="F6440" s="90"/>
      <c r="G6440" s="90"/>
      <c r="H6440" s="90"/>
      <c r="I6440" s="90"/>
    </row>
    <row r="6441" spans="1:9" ht="9.9499999999999993" customHeight="1" x14ac:dyDescent="0.25">
      <c r="A6441" s="86"/>
      <c r="B6441" s="86"/>
      <c r="C6441" s="86"/>
      <c r="D6441" s="86"/>
      <c r="E6441" s="9"/>
      <c r="F6441" s="9"/>
      <c r="G6441" s="9"/>
      <c r="H6441" s="9"/>
      <c r="I6441" s="9"/>
    </row>
    <row r="6442" spans="1:9" ht="30.95" customHeight="1" x14ac:dyDescent="0.25">
      <c r="A6442" s="88" t="s">
        <v>2985</v>
      </c>
      <c r="B6442" s="88"/>
      <c r="C6442" s="88"/>
      <c r="D6442" s="88"/>
      <c r="E6442" s="88"/>
      <c r="F6442" s="88"/>
      <c r="G6442" s="88"/>
      <c r="H6442" s="88"/>
      <c r="I6442" s="88"/>
    </row>
    <row r="6443" spans="1:9" ht="15" customHeight="1" x14ac:dyDescent="0.25">
      <c r="A6443" s="89"/>
      <c r="B6443" s="89"/>
      <c r="C6443" s="14" t="s">
        <v>2076</v>
      </c>
      <c r="D6443" s="14" t="s">
        <v>2058</v>
      </c>
      <c r="E6443" s="14" t="s">
        <v>2059</v>
      </c>
      <c r="F6443" s="9"/>
      <c r="G6443" s="9"/>
      <c r="H6443" s="9"/>
      <c r="I6443" s="9"/>
    </row>
    <row r="6444" spans="1:9" ht="18.95" customHeight="1" x14ac:dyDescent="0.25">
      <c r="A6444" s="15" t="s">
        <v>2110</v>
      </c>
      <c r="B6444" s="16" t="s">
        <v>2111</v>
      </c>
      <c r="C6444" s="17">
        <v>0.16</v>
      </c>
      <c r="D6444" s="17">
        <v>82</v>
      </c>
      <c r="E6444" s="18">
        <v>13.12</v>
      </c>
      <c r="F6444" s="9"/>
      <c r="G6444" s="9"/>
      <c r="H6444" s="9"/>
      <c r="I6444" s="9"/>
    </row>
    <row r="6445" spans="1:9" ht="15" customHeight="1" x14ac:dyDescent="0.25">
      <c r="A6445" s="19"/>
      <c r="B6445" s="20"/>
      <c r="C6445" s="21"/>
      <c r="D6445" s="21"/>
      <c r="E6445" s="22">
        <v>13.12</v>
      </c>
      <c r="F6445" s="9"/>
      <c r="G6445" s="9"/>
      <c r="H6445" s="9"/>
      <c r="I6445" s="9"/>
    </row>
    <row r="6446" spans="1:9" ht="9.9499999999999993" customHeight="1" x14ac:dyDescent="0.25">
      <c r="A6446" s="86"/>
      <c r="B6446" s="86"/>
      <c r="C6446" s="86"/>
      <c r="D6446" s="9"/>
      <c r="E6446" s="9"/>
      <c r="F6446" s="9"/>
      <c r="G6446" s="9"/>
      <c r="H6446" s="9"/>
      <c r="I6446" s="9"/>
    </row>
    <row r="6447" spans="1:9" ht="12" customHeight="1" x14ac:dyDescent="0.25">
      <c r="A6447" s="9"/>
      <c r="B6447" s="9"/>
      <c r="C6447" s="9"/>
      <c r="D6447" s="90" t="s">
        <v>4308</v>
      </c>
      <c r="E6447" s="90"/>
      <c r="F6447" s="90"/>
      <c r="G6447" s="90"/>
      <c r="H6447" s="90"/>
      <c r="I6447" s="90"/>
    </row>
    <row r="6448" spans="1:9" ht="9.9499999999999993" customHeight="1" x14ac:dyDescent="0.25">
      <c r="A6448" s="86"/>
      <c r="B6448" s="86"/>
      <c r="C6448" s="86"/>
      <c r="D6448" s="86"/>
      <c r="E6448" s="9"/>
      <c r="F6448" s="9"/>
      <c r="G6448" s="9"/>
      <c r="H6448" s="9"/>
      <c r="I6448" s="9"/>
    </row>
    <row r="6449" spans="1:9" ht="30.95" customHeight="1" x14ac:dyDescent="0.25">
      <c r="A6449" s="88" t="s">
        <v>2986</v>
      </c>
      <c r="B6449" s="88"/>
      <c r="C6449" s="88"/>
      <c r="D6449" s="88"/>
      <c r="E6449" s="88"/>
      <c r="F6449" s="88"/>
      <c r="G6449" s="88"/>
      <c r="H6449" s="88"/>
      <c r="I6449" s="88"/>
    </row>
    <row r="6450" spans="1:9" ht="15" customHeight="1" x14ac:dyDescent="0.25">
      <c r="A6450" s="89"/>
      <c r="B6450" s="89"/>
      <c r="C6450" s="14" t="s">
        <v>2058</v>
      </c>
      <c r="D6450" s="14" t="s">
        <v>2059</v>
      </c>
      <c r="E6450" s="9"/>
      <c r="F6450" s="9"/>
      <c r="G6450" s="9"/>
      <c r="H6450" s="9"/>
      <c r="I6450" s="9"/>
    </row>
    <row r="6451" spans="1:9" ht="12.95" customHeight="1" x14ac:dyDescent="0.25">
      <c r="A6451" s="15"/>
      <c r="B6451" s="16" t="s">
        <v>2058</v>
      </c>
      <c r="C6451" s="17">
        <v>8</v>
      </c>
      <c r="D6451" s="18">
        <v>8</v>
      </c>
      <c r="E6451" s="9"/>
      <c r="F6451" s="9"/>
      <c r="G6451" s="9"/>
      <c r="H6451" s="9"/>
      <c r="I6451" s="9"/>
    </row>
    <row r="6452" spans="1:9" ht="15" customHeight="1" x14ac:dyDescent="0.25">
      <c r="A6452" s="19"/>
      <c r="B6452" s="20"/>
      <c r="C6452" s="21"/>
      <c r="D6452" s="22">
        <v>8</v>
      </c>
      <c r="E6452" s="9"/>
      <c r="F6452" s="9"/>
      <c r="G6452" s="9"/>
      <c r="H6452" s="9"/>
      <c r="I6452" s="9"/>
    </row>
    <row r="6453" spans="1:9" ht="9.9499999999999993" customHeight="1" x14ac:dyDescent="0.25">
      <c r="A6453" s="86"/>
      <c r="B6453" s="86"/>
      <c r="C6453" s="86"/>
      <c r="D6453" s="9"/>
      <c r="E6453" s="9"/>
      <c r="F6453" s="9"/>
      <c r="G6453" s="9"/>
      <c r="H6453" s="9"/>
      <c r="I6453" s="9"/>
    </row>
    <row r="6454" spans="1:9" ht="12" customHeight="1" x14ac:dyDescent="0.25">
      <c r="A6454" s="9"/>
      <c r="B6454" s="9"/>
      <c r="C6454" s="9"/>
      <c r="D6454" s="90" t="s">
        <v>4258</v>
      </c>
      <c r="E6454" s="90"/>
      <c r="F6454" s="90"/>
      <c r="G6454" s="90"/>
      <c r="H6454" s="90"/>
      <c r="I6454" s="90"/>
    </row>
    <row r="6455" spans="1:9" ht="9.9499999999999993" customHeight="1" x14ac:dyDescent="0.25">
      <c r="A6455" s="86"/>
      <c r="B6455" s="86"/>
      <c r="C6455" s="86"/>
      <c r="D6455" s="86"/>
      <c r="E6455" s="9"/>
      <c r="F6455" s="9"/>
      <c r="G6455" s="9"/>
      <c r="H6455" s="9"/>
      <c r="I6455" s="9"/>
    </row>
    <row r="6456" spans="1:9" ht="20.100000000000001" customHeight="1" x14ac:dyDescent="0.25">
      <c r="A6456" s="88" t="s">
        <v>2987</v>
      </c>
      <c r="B6456" s="88"/>
      <c r="C6456" s="88"/>
      <c r="D6456" s="88"/>
      <c r="E6456" s="88"/>
      <c r="F6456" s="88"/>
      <c r="G6456" s="88"/>
      <c r="H6456" s="88"/>
      <c r="I6456" s="88"/>
    </row>
    <row r="6457" spans="1:9" ht="15" customHeight="1" x14ac:dyDescent="0.25">
      <c r="A6457" s="89"/>
      <c r="B6457" s="89"/>
      <c r="C6457" s="14" t="s">
        <v>2076</v>
      </c>
      <c r="D6457" s="14" t="s">
        <v>2059</v>
      </c>
      <c r="E6457" s="9"/>
      <c r="F6457" s="9"/>
      <c r="G6457" s="9"/>
      <c r="H6457" s="9"/>
      <c r="I6457" s="9"/>
    </row>
    <row r="6458" spans="1:9" ht="12.95" customHeight="1" x14ac:dyDescent="0.25">
      <c r="A6458" s="15"/>
      <c r="B6458" s="16" t="s">
        <v>2076</v>
      </c>
      <c r="C6458" s="17">
        <v>415.74</v>
      </c>
      <c r="D6458" s="18">
        <v>415.74</v>
      </c>
      <c r="E6458" s="9"/>
      <c r="F6458" s="9"/>
      <c r="G6458" s="9"/>
      <c r="H6458" s="9"/>
      <c r="I6458" s="9"/>
    </row>
    <row r="6459" spans="1:9" ht="15" customHeight="1" x14ac:dyDescent="0.25">
      <c r="A6459" s="19"/>
      <c r="B6459" s="20"/>
      <c r="C6459" s="21"/>
      <c r="D6459" s="22">
        <v>415.74</v>
      </c>
      <c r="E6459" s="9"/>
      <c r="F6459" s="9"/>
      <c r="G6459" s="9"/>
      <c r="H6459" s="9"/>
      <c r="I6459" s="9"/>
    </row>
    <row r="6460" spans="1:9" ht="9.9499999999999993" customHeight="1" x14ac:dyDescent="0.25">
      <c r="A6460" s="86"/>
      <c r="B6460" s="86"/>
      <c r="C6460" s="86"/>
      <c r="D6460" s="9"/>
      <c r="E6460" s="9"/>
      <c r="F6460" s="9"/>
      <c r="G6460" s="9"/>
      <c r="H6460" s="9"/>
      <c r="I6460" s="9"/>
    </row>
    <row r="6461" spans="1:9" ht="12" customHeight="1" x14ac:dyDescent="0.25">
      <c r="A6461" s="9"/>
      <c r="B6461" s="9"/>
      <c r="C6461" s="9"/>
      <c r="D6461" s="90" t="s">
        <v>4744</v>
      </c>
      <c r="E6461" s="90"/>
      <c r="F6461" s="90"/>
      <c r="G6461" s="90"/>
      <c r="H6461" s="90"/>
      <c r="I6461" s="90"/>
    </row>
    <row r="6462" spans="1:9" ht="9.9499999999999993" customHeight="1" x14ac:dyDescent="0.25">
      <c r="A6462" s="86"/>
      <c r="B6462" s="86"/>
      <c r="C6462" s="86"/>
      <c r="D6462" s="86"/>
      <c r="E6462" s="9"/>
      <c r="F6462" s="9"/>
      <c r="G6462" s="9"/>
      <c r="H6462" s="9"/>
      <c r="I6462" s="9"/>
    </row>
    <row r="6463" spans="1:9" ht="30.95" customHeight="1" x14ac:dyDescent="0.25">
      <c r="A6463" s="88" t="s">
        <v>2988</v>
      </c>
      <c r="B6463" s="88"/>
      <c r="C6463" s="88"/>
      <c r="D6463" s="88"/>
      <c r="E6463" s="88"/>
      <c r="F6463" s="88"/>
      <c r="G6463" s="88"/>
      <c r="H6463" s="88"/>
      <c r="I6463" s="88"/>
    </row>
    <row r="6464" spans="1:9" ht="15" customHeight="1" x14ac:dyDescent="0.25">
      <c r="A6464" s="89"/>
      <c r="B6464" s="89"/>
      <c r="C6464" s="14" t="s">
        <v>2076</v>
      </c>
      <c r="D6464" s="14" t="s">
        <v>2059</v>
      </c>
      <c r="E6464" s="9"/>
      <c r="F6464" s="9"/>
      <c r="G6464" s="9"/>
      <c r="H6464" s="9"/>
      <c r="I6464" s="9"/>
    </row>
    <row r="6465" spans="1:9" ht="12.95" customHeight="1" x14ac:dyDescent="0.25">
      <c r="A6465" s="15" t="s">
        <v>2108</v>
      </c>
      <c r="B6465" s="16" t="s">
        <v>2076</v>
      </c>
      <c r="C6465" s="17">
        <v>853.91</v>
      </c>
      <c r="D6465" s="18">
        <v>853.91</v>
      </c>
      <c r="E6465" s="9"/>
      <c r="F6465" s="9"/>
      <c r="G6465" s="9"/>
      <c r="H6465" s="9"/>
      <c r="I6465" s="9"/>
    </row>
    <row r="6466" spans="1:9" ht="15" customHeight="1" x14ac:dyDescent="0.25">
      <c r="A6466" s="19"/>
      <c r="B6466" s="20"/>
      <c r="C6466" s="21"/>
      <c r="D6466" s="22">
        <v>853.91</v>
      </c>
      <c r="E6466" s="9"/>
      <c r="F6466" s="9"/>
      <c r="G6466" s="9"/>
      <c r="H6466" s="9"/>
      <c r="I6466" s="9"/>
    </row>
    <row r="6467" spans="1:9" ht="9.9499999999999993" customHeight="1" x14ac:dyDescent="0.25">
      <c r="A6467" s="86"/>
      <c r="B6467" s="86"/>
      <c r="C6467" s="86"/>
      <c r="D6467" s="9"/>
      <c r="E6467" s="9"/>
      <c r="F6467" s="9"/>
      <c r="G6467" s="9"/>
      <c r="H6467" s="9"/>
      <c r="I6467" s="9"/>
    </row>
    <row r="6468" spans="1:9" ht="12" customHeight="1" x14ac:dyDescent="0.25">
      <c r="A6468" s="9"/>
      <c r="B6468" s="9"/>
      <c r="C6468" s="9"/>
      <c r="D6468" s="90" t="s">
        <v>4742</v>
      </c>
      <c r="E6468" s="90"/>
      <c r="F6468" s="90"/>
      <c r="G6468" s="90"/>
      <c r="H6468" s="90"/>
      <c r="I6468" s="90"/>
    </row>
    <row r="6469" spans="1:9" ht="9.9499999999999993" customHeight="1" x14ac:dyDescent="0.25">
      <c r="A6469" s="86"/>
      <c r="B6469" s="86"/>
      <c r="C6469" s="86"/>
      <c r="D6469" s="86"/>
      <c r="E6469" s="9"/>
      <c r="F6469" s="9"/>
      <c r="G6469" s="9"/>
      <c r="H6469" s="9"/>
      <c r="I6469" s="9"/>
    </row>
    <row r="6470" spans="1:9" ht="20.100000000000001" customHeight="1" x14ac:dyDescent="0.25">
      <c r="A6470" s="88" t="s">
        <v>2989</v>
      </c>
      <c r="B6470" s="88"/>
      <c r="C6470" s="88"/>
      <c r="D6470" s="88"/>
      <c r="E6470" s="88"/>
      <c r="F6470" s="88"/>
      <c r="G6470" s="88"/>
      <c r="H6470" s="88"/>
      <c r="I6470" s="88"/>
    </row>
    <row r="6471" spans="1:9" ht="15" customHeight="1" x14ac:dyDescent="0.25">
      <c r="A6471" s="89"/>
      <c r="B6471" s="89"/>
      <c r="C6471" s="14" t="s">
        <v>2069</v>
      </c>
      <c r="D6471" s="14" t="s">
        <v>2058</v>
      </c>
      <c r="E6471" s="14" t="s">
        <v>2059</v>
      </c>
      <c r="F6471" s="9"/>
      <c r="G6471" s="9"/>
      <c r="H6471" s="9"/>
      <c r="I6471" s="9"/>
    </row>
    <row r="6472" spans="1:9" ht="12.95" customHeight="1" x14ac:dyDescent="0.25">
      <c r="A6472" s="15"/>
      <c r="B6472" s="16" t="s">
        <v>2104</v>
      </c>
      <c r="C6472" s="17">
        <v>209.07</v>
      </c>
      <c r="D6472" s="17">
        <v>1</v>
      </c>
      <c r="E6472" s="18">
        <v>209.07</v>
      </c>
      <c r="F6472" s="9"/>
      <c r="G6472" s="9"/>
      <c r="H6472" s="9"/>
      <c r="I6472" s="9"/>
    </row>
    <row r="6473" spans="1:9" ht="15" customHeight="1" x14ac:dyDescent="0.25">
      <c r="A6473" s="19"/>
      <c r="B6473" s="20"/>
      <c r="C6473" s="21"/>
      <c r="D6473" s="21"/>
      <c r="E6473" s="22">
        <v>209.07</v>
      </c>
      <c r="F6473" s="9"/>
      <c r="G6473" s="9"/>
      <c r="H6473" s="9"/>
      <c r="I6473" s="9"/>
    </row>
    <row r="6474" spans="1:9" ht="9.9499999999999993" customHeight="1" x14ac:dyDescent="0.25">
      <c r="A6474" s="86"/>
      <c r="B6474" s="86"/>
      <c r="C6474" s="86"/>
      <c r="D6474" s="9"/>
      <c r="E6474" s="9"/>
      <c r="F6474" s="9"/>
      <c r="G6474" s="9"/>
      <c r="H6474" s="9"/>
      <c r="I6474" s="9"/>
    </row>
    <row r="6475" spans="1:9" ht="12" customHeight="1" x14ac:dyDescent="0.25">
      <c r="A6475" s="9"/>
      <c r="B6475" s="9"/>
      <c r="C6475" s="9"/>
      <c r="D6475" s="90" t="s">
        <v>4745</v>
      </c>
      <c r="E6475" s="90"/>
      <c r="F6475" s="90"/>
      <c r="G6475" s="90"/>
      <c r="H6475" s="90"/>
      <c r="I6475" s="90"/>
    </row>
    <row r="6476" spans="1:9" ht="9.9499999999999993" customHeight="1" x14ac:dyDescent="0.25">
      <c r="A6476" s="86"/>
      <c r="B6476" s="86"/>
      <c r="C6476" s="86"/>
      <c r="D6476" s="86"/>
      <c r="E6476" s="9"/>
      <c r="F6476" s="9"/>
      <c r="G6476" s="9"/>
      <c r="H6476" s="9"/>
      <c r="I6476" s="9"/>
    </row>
    <row r="6477" spans="1:9" ht="30.95" customHeight="1" x14ac:dyDescent="0.25">
      <c r="A6477" s="88" t="s">
        <v>2990</v>
      </c>
      <c r="B6477" s="88"/>
      <c r="C6477" s="88"/>
      <c r="D6477" s="88"/>
      <c r="E6477" s="88"/>
      <c r="F6477" s="88"/>
      <c r="G6477" s="88"/>
      <c r="H6477" s="88"/>
      <c r="I6477" s="88"/>
    </row>
    <row r="6478" spans="1:9" ht="15" customHeight="1" x14ac:dyDescent="0.25">
      <c r="A6478" s="89"/>
      <c r="B6478" s="89"/>
      <c r="C6478" s="14" t="s">
        <v>2076</v>
      </c>
      <c r="D6478" s="14" t="s">
        <v>2059</v>
      </c>
      <c r="E6478" s="9"/>
      <c r="F6478" s="9"/>
      <c r="G6478" s="9"/>
      <c r="H6478" s="9"/>
      <c r="I6478" s="9"/>
    </row>
    <row r="6479" spans="1:9" ht="12.95" customHeight="1" x14ac:dyDescent="0.25">
      <c r="A6479" s="15" t="s">
        <v>2077</v>
      </c>
      <c r="B6479" s="16" t="s">
        <v>2076</v>
      </c>
      <c r="C6479" s="17">
        <v>2458.73</v>
      </c>
      <c r="D6479" s="18">
        <v>2458.73</v>
      </c>
      <c r="E6479" s="9"/>
      <c r="F6479" s="9"/>
      <c r="G6479" s="9"/>
      <c r="H6479" s="9"/>
      <c r="I6479" s="9"/>
    </row>
    <row r="6480" spans="1:9" ht="15" customHeight="1" x14ac:dyDescent="0.25">
      <c r="A6480" s="19"/>
      <c r="B6480" s="20"/>
      <c r="C6480" s="21"/>
      <c r="D6480" s="22">
        <v>2458.73</v>
      </c>
      <c r="E6480" s="9"/>
      <c r="F6480" s="9"/>
      <c r="G6480" s="9"/>
      <c r="H6480" s="9"/>
      <c r="I6480" s="9"/>
    </row>
    <row r="6481" spans="1:9" ht="9.9499999999999993" customHeight="1" x14ac:dyDescent="0.25">
      <c r="A6481" s="86"/>
      <c r="B6481" s="86"/>
      <c r="C6481" s="86"/>
      <c r="D6481" s="9"/>
      <c r="E6481" s="9"/>
      <c r="F6481" s="9"/>
      <c r="G6481" s="9"/>
      <c r="H6481" s="9"/>
      <c r="I6481" s="9"/>
    </row>
    <row r="6482" spans="1:9" ht="12" customHeight="1" x14ac:dyDescent="0.25">
      <c r="A6482" s="9"/>
      <c r="B6482" s="9"/>
      <c r="C6482" s="9"/>
      <c r="D6482" s="90" t="s">
        <v>4746</v>
      </c>
      <c r="E6482" s="90"/>
      <c r="F6482" s="90"/>
      <c r="G6482" s="90"/>
      <c r="H6482" s="90"/>
      <c r="I6482" s="90"/>
    </row>
    <row r="6483" spans="1:9" ht="9.9499999999999993" customHeight="1" x14ac:dyDescent="0.25">
      <c r="A6483" s="86"/>
      <c r="B6483" s="86"/>
      <c r="C6483" s="86"/>
      <c r="D6483" s="86"/>
      <c r="E6483" s="9"/>
      <c r="F6483" s="9"/>
      <c r="G6483" s="9"/>
      <c r="H6483" s="9"/>
      <c r="I6483" s="9"/>
    </row>
    <row r="6484" spans="1:9" ht="30.95" customHeight="1" x14ac:dyDescent="0.25">
      <c r="A6484" s="88" t="s">
        <v>2991</v>
      </c>
      <c r="B6484" s="88"/>
      <c r="C6484" s="88"/>
      <c r="D6484" s="88"/>
      <c r="E6484" s="88"/>
      <c r="F6484" s="88"/>
      <c r="G6484" s="88"/>
      <c r="H6484" s="88"/>
      <c r="I6484" s="88"/>
    </row>
    <row r="6485" spans="1:9" ht="15" customHeight="1" x14ac:dyDescent="0.25">
      <c r="A6485" s="89"/>
      <c r="B6485" s="89"/>
      <c r="C6485" s="14" t="s">
        <v>2076</v>
      </c>
      <c r="D6485" s="14" t="s">
        <v>2079</v>
      </c>
      <c r="E6485" s="14" t="s">
        <v>2059</v>
      </c>
      <c r="F6485" s="9"/>
      <c r="G6485" s="9"/>
      <c r="H6485" s="9"/>
      <c r="I6485" s="9"/>
    </row>
    <row r="6486" spans="1:9" ht="18.95" customHeight="1" x14ac:dyDescent="0.25">
      <c r="A6486" s="15" t="s">
        <v>2080</v>
      </c>
      <c r="B6486" s="16" t="s">
        <v>2081</v>
      </c>
      <c r="C6486" s="17">
        <v>842.67</v>
      </c>
      <c r="D6486" s="17">
        <v>0.1</v>
      </c>
      <c r="E6486" s="18">
        <v>84.27</v>
      </c>
      <c r="F6486" s="9"/>
      <c r="G6486" s="9"/>
      <c r="H6486" s="9"/>
      <c r="I6486" s="9"/>
    </row>
    <row r="6487" spans="1:9" ht="15" customHeight="1" x14ac:dyDescent="0.25">
      <c r="A6487" s="19"/>
      <c r="B6487" s="20"/>
      <c r="C6487" s="21"/>
      <c r="D6487" s="21"/>
      <c r="E6487" s="22">
        <v>84.27</v>
      </c>
      <c r="F6487" s="9"/>
      <c r="G6487" s="9"/>
      <c r="H6487" s="9"/>
      <c r="I6487" s="9"/>
    </row>
    <row r="6488" spans="1:9" ht="9.9499999999999993" customHeight="1" x14ac:dyDescent="0.25">
      <c r="A6488" s="86"/>
      <c r="B6488" s="86"/>
      <c r="C6488" s="86"/>
      <c r="D6488" s="9"/>
      <c r="E6488" s="9"/>
      <c r="F6488" s="9"/>
      <c r="G6488" s="9"/>
      <c r="H6488" s="9"/>
      <c r="I6488" s="9"/>
    </row>
    <row r="6489" spans="1:9" ht="12" customHeight="1" x14ac:dyDescent="0.25">
      <c r="A6489" s="9"/>
      <c r="B6489" s="9"/>
      <c r="C6489" s="9"/>
      <c r="D6489" s="90" t="s">
        <v>4747</v>
      </c>
      <c r="E6489" s="90"/>
      <c r="F6489" s="90"/>
      <c r="G6489" s="90"/>
      <c r="H6489" s="90"/>
      <c r="I6489" s="90"/>
    </row>
    <row r="6490" spans="1:9" ht="9.9499999999999993" customHeight="1" x14ac:dyDescent="0.25">
      <c r="A6490" s="86"/>
      <c r="B6490" s="86"/>
      <c r="C6490" s="86"/>
      <c r="D6490" s="86"/>
      <c r="E6490" s="9"/>
      <c r="F6490" s="9"/>
      <c r="G6490" s="9"/>
      <c r="H6490" s="9"/>
      <c r="I6490" s="9"/>
    </row>
    <row r="6491" spans="1:9" ht="30.95" customHeight="1" x14ac:dyDescent="0.25">
      <c r="A6491" s="88" t="s">
        <v>2992</v>
      </c>
      <c r="B6491" s="88"/>
      <c r="C6491" s="88"/>
      <c r="D6491" s="88"/>
      <c r="E6491" s="88"/>
      <c r="F6491" s="88"/>
      <c r="G6491" s="88"/>
      <c r="H6491" s="88"/>
      <c r="I6491" s="88"/>
    </row>
    <row r="6492" spans="1:9" ht="15" customHeight="1" x14ac:dyDescent="0.25">
      <c r="A6492" s="89"/>
      <c r="B6492" s="89"/>
      <c r="C6492" s="14" t="s">
        <v>2076</v>
      </c>
      <c r="D6492" s="14" t="s">
        <v>2079</v>
      </c>
      <c r="E6492" s="14" t="s">
        <v>2058</v>
      </c>
      <c r="F6492" s="14" t="s">
        <v>2059</v>
      </c>
      <c r="G6492" s="9"/>
      <c r="H6492" s="9"/>
      <c r="I6492" s="9"/>
    </row>
    <row r="6493" spans="1:9" ht="27" customHeight="1" x14ac:dyDescent="0.25">
      <c r="A6493" s="15" t="s">
        <v>2083</v>
      </c>
      <c r="B6493" s="16" t="s">
        <v>2084</v>
      </c>
      <c r="C6493" s="17">
        <v>4.3</v>
      </c>
      <c r="D6493" s="17">
        <v>0.1</v>
      </c>
      <c r="E6493" s="17">
        <v>3</v>
      </c>
      <c r="F6493" s="18">
        <v>1.29</v>
      </c>
      <c r="G6493" s="9"/>
      <c r="H6493" s="9"/>
      <c r="I6493" s="9"/>
    </row>
    <row r="6494" spans="1:9" ht="15" customHeight="1" x14ac:dyDescent="0.25">
      <c r="A6494" s="19"/>
      <c r="B6494" s="20"/>
      <c r="C6494" s="21"/>
      <c r="D6494" s="21"/>
      <c r="E6494" s="21"/>
      <c r="F6494" s="22">
        <v>1.29</v>
      </c>
      <c r="G6494" s="9"/>
      <c r="H6494" s="9"/>
      <c r="I6494" s="9"/>
    </row>
    <row r="6495" spans="1:9" ht="9.9499999999999993" customHeight="1" x14ac:dyDescent="0.25">
      <c r="A6495" s="86"/>
      <c r="B6495" s="86"/>
      <c r="C6495" s="86"/>
      <c r="D6495" s="9"/>
      <c r="E6495" s="9"/>
      <c r="F6495" s="9"/>
      <c r="G6495" s="9"/>
      <c r="H6495" s="9"/>
      <c r="I6495" s="9"/>
    </row>
    <row r="6496" spans="1:9" ht="12" customHeight="1" x14ac:dyDescent="0.25">
      <c r="A6496" s="9"/>
      <c r="B6496" s="9"/>
      <c r="C6496" s="9"/>
      <c r="D6496" s="90" t="s">
        <v>4337</v>
      </c>
      <c r="E6496" s="90"/>
      <c r="F6496" s="90"/>
      <c r="G6496" s="90"/>
      <c r="H6496" s="90"/>
      <c r="I6496" s="90"/>
    </row>
    <row r="6497" spans="1:9" ht="9.9499999999999993" customHeight="1" x14ac:dyDescent="0.25">
      <c r="A6497" s="86"/>
      <c r="B6497" s="86"/>
      <c r="C6497" s="86"/>
      <c r="D6497" s="86"/>
      <c r="E6497" s="9"/>
      <c r="F6497" s="9"/>
      <c r="G6497" s="9"/>
      <c r="H6497" s="9"/>
      <c r="I6497" s="9"/>
    </row>
    <row r="6498" spans="1:9" ht="42.95" customHeight="1" x14ac:dyDescent="0.25">
      <c r="A6498" s="88" t="s">
        <v>2993</v>
      </c>
      <c r="B6498" s="88"/>
      <c r="C6498" s="88"/>
      <c r="D6498" s="88"/>
      <c r="E6498" s="88"/>
      <c r="F6498" s="88"/>
      <c r="G6498" s="88"/>
      <c r="H6498" s="88"/>
      <c r="I6498" s="88"/>
    </row>
    <row r="6499" spans="1:9" ht="15" customHeight="1" x14ac:dyDescent="0.25">
      <c r="A6499" s="89"/>
      <c r="B6499" s="89"/>
      <c r="C6499" s="14" t="s">
        <v>2076</v>
      </c>
      <c r="D6499" s="14" t="s">
        <v>2056</v>
      </c>
      <c r="E6499" s="14" t="s">
        <v>2058</v>
      </c>
      <c r="F6499" s="14" t="s">
        <v>2086</v>
      </c>
      <c r="G6499" s="14" t="s">
        <v>2059</v>
      </c>
      <c r="H6499" s="9"/>
      <c r="I6499" s="9"/>
    </row>
    <row r="6500" spans="1:9" ht="18.95" customHeight="1" x14ac:dyDescent="0.25">
      <c r="A6500" s="15" t="s">
        <v>2087</v>
      </c>
      <c r="B6500" s="16" t="s">
        <v>2088</v>
      </c>
      <c r="C6500" s="17">
        <v>2458.73</v>
      </c>
      <c r="D6500" s="17">
        <v>0.1</v>
      </c>
      <c r="E6500" s="17">
        <v>1</v>
      </c>
      <c r="F6500" s="17">
        <v>1.5</v>
      </c>
      <c r="G6500" s="18">
        <v>368.81</v>
      </c>
      <c r="H6500" s="9"/>
      <c r="I6500" s="9"/>
    </row>
    <row r="6501" spans="1:9" ht="18.95" customHeight="1" x14ac:dyDescent="0.25">
      <c r="A6501" s="15" t="s">
        <v>2089</v>
      </c>
      <c r="B6501" s="16" t="s">
        <v>2088</v>
      </c>
      <c r="C6501" s="17">
        <v>842.67</v>
      </c>
      <c r="D6501" s="17">
        <v>0.1</v>
      </c>
      <c r="E6501" s="17">
        <v>1</v>
      </c>
      <c r="F6501" s="17">
        <v>1.5</v>
      </c>
      <c r="G6501" s="18">
        <v>126.4</v>
      </c>
      <c r="H6501" s="9"/>
      <c r="I6501" s="9"/>
    </row>
    <row r="6502" spans="1:9" ht="27" customHeight="1" x14ac:dyDescent="0.25">
      <c r="A6502" s="15" t="s">
        <v>2090</v>
      </c>
      <c r="B6502" s="16" t="s">
        <v>2088</v>
      </c>
      <c r="C6502" s="17">
        <v>4.5999999999999996</v>
      </c>
      <c r="D6502" s="17">
        <v>0.1</v>
      </c>
      <c r="E6502" s="17">
        <v>3</v>
      </c>
      <c r="F6502" s="17">
        <v>1.5</v>
      </c>
      <c r="G6502" s="18">
        <v>2.0699999999999998</v>
      </c>
      <c r="H6502" s="9"/>
      <c r="I6502" s="9"/>
    </row>
    <row r="6503" spans="1:9" ht="15" customHeight="1" x14ac:dyDescent="0.25">
      <c r="A6503" s="19"/>
      <c r="B6503" s="20"/>
      <c r="C6503" s="21"/>
      <c r="D6503" s="21"/>
      <c r="E6503" s="21"/>
      <c r="F6503" s="21"/>
      <c r="G6503" s="22">
        <v>497.28</v>
      </c>
      <c r="H6503" s="9"/>
      <c r="I6503" s="9"/>
    </row>
    <row r="6504" spans="1:9" ht="9.9499999999999993" customHeight="1" x14ac:dyDescent="0.25">
      <c r="A6504" s="86"/>
      <c r="B6504" s="86"/>
      <c r="C6504" s="86"/>
      <c r="D6504" s="9"/>
      <c r="E6504" s="9"/>
      <c r="F6504" s="9"/>
      <c r="G6504" s="9"/>
      <c r="H6504" s="9"/>
      <c r="I6504" s="9"/>
    </row>
    <row r="6505" spans="1:9" ht="12" customHeight="1" x14ac:dyDescent="0.25">
      <c r="A6505" s="9"/>
      <c r="B6505" s="9"/>
      <c r="C6505" s="9"/>
      <c r="D6505" s="90" t="s">
        <v>4748</v>
      </c>
      <c r="E6505" s="90"/>
      <c r="F6505" s="90"/>
      <c r="G6505" s="90"/>
      <c r="H6505" s="90"/>
      <c r="I6505" s="90"/>
    </row>
    <row r="6506" spans="1:9" ht="9.9499999999999993" customHeight="1" x14ac:dyDescent="0.25">
      <c r="A6506" s="86"/>
      <c r="B6506" s="86"/>
      <c r="C6506" s="86"/>
      <c r="D6506" s="86"/>
      <c r="E6506" s="9"/>
      <c r="F6506" s="9"/>
      <c r="G6506" s="9"/>
      <c r="H6506" s="9"/>
      <c r="I6506" s="9"/>
    </row>
    <row r="6507" spans="1:9" ht="30.95" customHeight="1" x14ac:dyDescent="0.25">
      <c r="A6507" s="88" t="s">
        <v>2994</v>
      </c>
      <c r="B6507" s="88"/>
      <c r="C6507" s="88"/>
      <c r="D6507" s="88"/>
      <c r="E6507" s="88"/>
      <c r="F6507" s="88"/>
      <c r="G6507" s="88"/>
      <c r="H6507" s="88"/>
      <c r="I6507" s="88"/>
    </row>
    <row r="6508" spans="1:9" ht="15" customHeight="1" x14ac:dyDescent="0.25">
      <c r="A6508" s="89"/>
      <c r="B6508" s="89"/>
      <c r="C6508" s="14" t="s">
        <v>2076</v>
      </c>
      <c r="D6508" s="14" t="s">
        <v>2056</v>
      </c>
      <c r="E6508" s="14" t="s">
        <v>2058</v>
      </c>
      <c r="F6508" s="14" t="s">
        <v>2092</v>
      </c>
      <c r="G6508" s="14" t="s">
        <v>2086</v>
      </c>
      <c r="H6508" s="14" t="s">
        <v>2059</v>
      </c>
      <c r="I6508" s="9"/>
    </row>
    <row r="6509" spans="1:9" ht="18.95" customHeight="1" x14ac:dyDescent="0.25">
      <c r="A6509" s="15" t="s">
        <v>2087</v>
      </c>
      <c r="B6509" s="16" t="s">
        <v>2186</v>
      </c>
      <c r="C6509" s="17">
        <v>2458.73</v>
      </c>
      <c r="D6509" s="17">
        <v>0.1</v>
      </c>
      <c r="E6509" s="17">
        <v>1</v>
      </c>
      <c r="F6509" s="17">
        <v>30</v>
      </c>
      <c r="G6509" s="17">
        <v>1.5</v>
      </c>
      <c r="H6509" s="18">
        <v>11064.29</v>
      </c>
      <c r="I6509" s="9"/>
    </row>
    <row r="6510" spans="1:9" ht="18.95" customHeight="1" x14ac:dyDescent="0.25">
      <c r="A6510" s="15" t="s">
        <v>2089</v>
      </c>
      <c r="B6510" s="16" t="s">
        <v>2186</v>
      </c>
      <c r="C6510" s="17">
        <v>842.67</v>
      </c>
      <c r="D6510" s="17">
        <v>0.05</v>
      </c>
      <c r="E6510" s="17">
        <v>1</v>
      </c>
      <c r="F6510" s="17">
        <v>30</v>
      </c>
      <c r="G6510" s="17">
        <v>1.5</v>
      </c>
      <c r="H6510" s="18">
        <v>1896.01</v>
      </c>
      <c r="I6510" s="9"/>
    </row>
    <row r="6511" spans="1:9" ht="27" customHeight="1" x14ac:dyDescent="0.25">
      <c r="A6511" s="15" t="s">
        <v>2090</v>
      </c>
      <c r="B6511" s="16" t="s">
        <v>2186</v>
      </c>
      <c r="C6511" s="17">
        <v>4.5999999999999996</v>
      </c>
      <c r="D6511" s="17">
        <v>0.1</v>
      </c>
      <c r="E6511" s="17">
        <v>3</v>
      </c>
      <c r="F6511" s="17">
        <v>30</v>
      </c>
      <c r="G6511" s="17">
        <v>1.5</v>
      </c>
      <c r="H6511" s="18">
        <v>62.1</v>
      </c>
      <c r="I6511" s="9"/>
    </row>
    <row r="6512" spans="1:9" ht="15" customHeight="1" x14ac:dyDescent="0.25">
      <c r="A6512" s="19"/>
      <c r="B6512" s="20"/>
      <c r="C6512" s="21"/>
      <c r="D6512" s="21"/>
      <c r="E6512" s="21"/>
      <c r="F6512" s="21"/>
      <c r="G6512" s="21"/>
      <c r="H6512" s="22">
        <v>13022.4</v>
      </c>
      <c r="I6512" s="9"/>
    </row>
    <row r="6513" spans="1:9" ht="9.9499999999999993" customHeight="1" x14ac:dyDescent="0.25">
      <c r="A6513" s="86"/>
      <c r="B6513" s="86"/>
      <c r="C6513" s="86"/>
      <c r="D6513" s="9"/>
      <c r="E6513" s="9"/>
      <c r="F6513" s="9"/>
      <c r="G6513" s="9"/>
      <c r="H6513" s="9"/>
      <c r="I6513" s="9"/>
    </row>
    <row r="6514" spans="1:9" ht="12" customHeight="1" x14ac:dyDescent="0.25">
      <c r="A6514" s="9"/>
      <c r="B6514" s="9"/>
      <c r="C6514" s="9"/>
      <c r="D6514" s="90" t="s">
        <v>4749</v>
      </c>
      <c r="E6514" s="90"/>
      <c r="F6514" s="90"/>
      <c r="G6514" s="90"/>
      <c r="H6514" s="90"/>
      <c r="I6514" s="90"/>
    </row>
    <row r="6515" spans="1:9" ht="9.9499999999999993" customHeight="1" x14ac:dyDescent="0.25">
      <c r="A6515" s="86"/>
      <c r="B6515" s="86"/>
      <c r="C6515" s="86"/>
      <c r="D6515" s="86"/>
      <c r="E6515" s="9"/>
      <c r="F6515" s="9"/>
      <c r="G6515" s="9"/>
      <c r="H6515" s="9"/>
      <c r="I6515" s="9"/>
    </row>
    <row r="6516" spans="1:9" ht="42.95" customHeight="1" x14ac:dyDescent="0.25">
      <c r="A6516" s="88" t="s">
        <v>2995</v>
      </c>
      <c r="B6516" s="88"/>
      <c r="C6516" s="88"/>
      <c r="D6516" s="88"/>
      <c r="E6516" s="88"/>
      <c r="F6516" s="88"/>
      <c r="G6516" s="88"/>
      <c r="H6516" s="88"/>
      <c r="I6516" s="88"/>
    </row>
    <row r="6517" spans="1:9" ht="15" customHeight="1" x14ac:dyDescent="0.25">
      <c r="A6517" s="89"/>
      <c r="B6517" s="89"/>
      <c r="C6517" s="14" t="s">
        <v>2076</v>
      </c>
      <c r="D6517" s="14" t="s">
        <v>2056</v>
      </c>
      <c r="E6517" s="14" t="s">
        <v>2058</v>
      </c>
      <c r="F6517" s="14" t="s">
        <v>2092</v>
      </c>
      <c r="G6517" s="14" t="s">
        <v>2086</v>
      </c>
      <c r="H6517" s="14" t="s">
        <v>2059</v>
      </c>
      <c r="I6517" s="9"/>
    </row>
    <row r="6518" spans="1:9" ht="18.95" customHeight="1" x14ac:dyDescent="0.25">
      <c r="A6518" s="15" t="s">
        <v>2087</v>
      </c>
      <c r="B6518" s="16" t="s">
        <v>2186</v>
      </c>
      <c r="C6518" s="17">
        <v>2458.73</v>
      </c>
      <c r="D6518" s="17">
        <v>0.1</v>
      </c>
      <c r="E6518" s="17">
        <v>1</v>
      </c>
      <c r="F6518" s="17">
        <v>12</v>
      </c>
      <c r="G6518" s="17">
        <v>1.5</v>
      </c>
      <c r="H6518" s="18">
        <v>4425.71</v>
      </c>
      <c r="I6518" s="9"/>
    </row>
    <row r="6519" spans="1:9" ht="18.95" customHeight="1" x14ac:dyDescent="0.25">
      <c r="A6519" s="15" t="s">
        <v>2089</v>
      </c>
      <c r="B6519" s="16" t="s">
        <v>2186</v>
      </c>
      <c r="C6519" s="17">
        <v>842.67</v>
      </c>
      <c r="D6519" s="17">
        <v>0.1</v>
      </c>
      <c r="E6519" s="17">
        <v>1</v>
      </c>
      <c r="F6519" s="17">
        <v>12</v>
      </c>
      <c r="G6519" s="17">
        <v>1.5</v>
      </c>
      <c r="H6519" s="18">
        <v>1516.81</v>
      </c>
      <c r="I6519" s="9"/>
    </row>
    <row r="6520" spans="1:9" ht="27" customHeight="1" x14ac:dyDescent="0.25">
      <c r="A6520" s="15" t="s">
        <v>2090</v>
      </c>
      <c r="B6520" s="16" t="s">
        <v>2186</v>
      </c>
      <c r="C6520" s="17">
        <v>4.5999999999999996</v>
      </c>
      <c r="D6520" s="17">
        <v>0.1</v>
      </c>
      <c r="E6520" s="17">
        <v>3</v>
      </c>
      <c r="F6520" s="17">
        <v>12</v>
      </c>
      <c r="G6520" s="17">
        <v>1.5</v>
      </c>
      <c r="H6520" s="18">
        <v>24.84</v>
      </c>
      <c r="I6520" s="9"/>
    </row>
    <row r="6521" spans="1:9" ht="15" customHeight="1" x14ac:dyDescent="0.25">
      <c r="A6521" s="19"/>
      <c r="B6521" s="20"/>
      <c r="C6521" s="21"/>
      <c r="D6521" s="21"/>
      <c r="E6521" s="21"/>
      <c r="F6521" s="21"/>
      <c r="G6521" s="21"/>
      <c r="H6521" s="22">
        <v>5967.36</v>
      </c>
      <c r="I6521" s="9"/>
    </row>
    <row r="6522" spans="1:9" ht="9.9499999999999993" customHeight="1" x14ac:dyDescent="0.25">
      <c r="A6522" s="86"/>
      <c r="B6522" s="86"/>
      <c r="C6522" s="86"/>
      <c r="D6522" s="9"/>
      <c r="E6522" s="9"/>
      <c r="F6522" s="9"/>
      <c r="G6522" s="9"/>
      <c r="H6522" s="9"/>
      <c r="I6522" s="9"/>
    </row>
    <row r="6523" spans="1:9" ht="12" customHeight="1" x14ac:dyDescent="0.25">
      <c r="A6523" s="9"/>
      <c r="B6523" s="9"/>
      <c r="C6523" s="9"/>
      <c r="D6523" s="90" t="s">
        <v>4750</v>
      </c>
      <c r="E6523" s="90"/>
      <c r="F6523" s="90"/>
      <c r="G6523" s="90"/>
      <c r="H6523" s="90"/>
      <c r="I6523" s="90"/>
    </row>
    <row r="6524" spans="1:9" ht="9.9499999999999993" customHeight="1" x14ac:dyDescent="0.25">
      <c r="A6524" s="86"/>
      <c r="B6524" s="86"/>
      <c r="C6524" s="86"/>
      <c r="D6524" s="86"/>
      <c r="E6524" s="9"/>
      <c r="F6524" s="9"/>
      <c r="G6524" s="9"/>
      <c r="H6524" s="9"/>
      <c r="I6524" s="9"/>
    </row>
    <row r="6525" spans="1:9" ht="20.100000000000001" customHeight="1" x14ac:dyDescent="0.25">
      <c r="A6525" s="88" t="s">
        <v>2996</v>
      </c>
      <c r="B6525" s="88"/>
      <c r="C6525" s="88"/>
      <c r="D6525" s="88"/>
      <c r="E6525" s="88"/>
      <c r="F6525" s="88"/>
      <c r="G6525" s="88"/>
      <c r="H6525" s="88"/>
      <c r="I6525" s="88"/>
    </row>
    <row r="6526" spans="1:9" ht="15" customHeight="1" x14ac:dyDescent="0.25">
      <c r="A6526" s="89"/>
      <c r="B6526" s="89"/>
      <c r="C6526" s="14" t="s">
        <v>2076</v>
      </c>
      <c r="D6526" s="14" t="s">
        <v>2056</v>
      </c>
      <c r="E6526" s="14" t="s">
        <v>2086</v>
      </c>
      <c r="F6526" s="14" t="s">
        <v>2059</v>
      </c>
      <c r="G6526" s="9"/>
      <c r="H6526" s="9"/>
      <c r="I6526" s="9"/>
    </row>
    <row r="6527" spans="1:9" ht="18.95" customHeight="1" x14ac:dyDescent="0.25">
      <c r="A6527" s="15" t="s">
        <v>2096</v>
      </c>
      <c r="B6527" s="16" t="s">
        <v>2097</v>
      </c>
      <c r="C6527" s="17">
        <v>2458.73</v>
      </c>
      <c r="D6527" s="17">
        <v>0.1</v>
      </c>
      <c r="E6527" s="17">
        <v>1.5</v>
      </c>
      <c r="F6527" s="18">
        <v>368.81</v>
      </c>
      <c r="G6527" s="9"/>
      <c r="H6527" s="9"/>
      <c r="I6527" s="9"/>
    </row>
    <row r="6528" spans="1:9" ht="15" customHeight="1" x14ac:dyDescent="0.25">
      <c r="A6528" s="19"/>
      <c r="B6528" s="20"/>
      <c r="C6528" s="21"/>
      <c r="D6528" s="21"/>
      <c r="E6528" s="21"/>
      <c r="F6528" s="22">
        <v>368.81</v>
      </c>
      <c r="G6528" s="9"/>
      <c r="H6528" s="9"/>
      <c r="I6528" s="9"/>
    </row>
    <row r="6529" spans="1:9" ht="9.9499999999999993" customHeight="1" x14ac:dyDescent="0.25">
      <c r="A6529" s="86"/>
      <c r="B6529" s="86"/>
      <c r="C6529" s="86"/>
      <c r="D6529" s="9"/>
      <c r="E6529" s="9"/>
      <c r="F6529" s="9"/>
      <c r="G6529" s="9"/>
      <c r="H6529" s="9"/>
      <c r="I6529" s="9"/>
    </row>
    <row r="6530" spans="1:9" ht="12" customHeight="1" x14ac:dyDescent="0.25">
      <c r="A6530" s="9"/>
      <c r="B6530" s="9"/>
      <c r="C6530" s="9"/>
      <c r="D6530" s="90" t="s">
        <v>4751</v>
      </c>
      <c r="E6530" s="90"/>
      <c r="F6530" s="90"/>
      <c r="G6530" s="90"/>
      <c r="H6530" s="90"/>
      <c r="I6530" s="90"/>
    </row>
    <row r="6531" spans="1:9" ht="9.9499999999999993" customHeight="1" x14ac:dyDescent="0.25">
      <c r="A6531" s="86"/>
      <c r="B6531" s="86"/>
      <c r="C6531" s="86"/>
      <c r="D6531" s="86"/>
      <c r="E6531" s="9"/>
      <c r="F6531" s="9"/>
      <c r="G6531" s="9"/>
      <c r="H6531" s="9"/>
      <c r="I6531" s="9"/>
    </row>
    <row r="6532" spans="1:9" ht="30.95" customHeight="1" x14ac:dyDescent="0.25">
      <c r="A6532" s="88" t="s">
        <v>2997</v>
      </c>
      <c r="B6532" s="88"/>
      <c r="C6532" s="88"/>
      <c r="D6532" s="88"/>
      <c r="E6532" s="88"/>
      <c r="F6532" s="88"/>
      <c r="G6532" s="88"/>
      <c r="H6532" s="88"/>
      <c r="I6532" s="88"/>
    </row>
    <row r="6533" spans="1:9" ht="15" customHeight="1" x14ac:dyDescent="0.25">
      <c r="A6533" s="89"/>
      <c r="B6533" s="89"/>
      <c r="C6533" s="14" t="s">
        <v>2076</v>
      </c>
      <c r="D6533" s="14" t="s">
        <v>2079</v>
      </c>
      <c r="E6533" s="14" t="s">
        <v>2092</v>
      </c>
      <c r="F6533" s="14" t="s">
        <v>2086</v>
      </c>
      <c r="G6533" s="14" t="s">
        <v>2059</v>
      </c>
      <c r="H6533" s="9"/>
      <c r="I6533" s="9"/>
    </row>
    <row r="6534" spans="1:9" ht="27" customHeight="1" x14ac:dyDescent="0.25">
      <c r="A6534" s="15" t="s">
        <v>2099</v>
      </c>
      <c r="B6534" s="16" t="s">
        <v>2100</v>
      </c>
      <c r="C6534" s="17">
        <v>842.67</v>
      </c>
      <c r="D6534" s="17">
        <v>0.1</v>
      </c>
      <c r="E6534" s="17">
        <v>29.7</v>
      </c>
      <c r="F6534" s="17">
        <v>1.5</v>
      </c>
      <c r="G6534" s="18">
        <v>3754.09</v>
      </c>
      <c r="H6534" s="9"/>
      <c r="I6534" s="9"/>
    </row>
    <row r="6535" spans="1:9" ht="15" customHeight="1" x14ac:dyDescent="0.25">
      <c r="A6535" s="19"/>
      <c r="B6535" s="20"/>
      <c r="C6535" s="21"/>
      <c r="D6535" s="21"/>
      <c r="E6535" s="21"/>
      <c r="F6535" s="21"/>
      <c r="G6535" s="22">
        <v>3754.09</v>
      </c>
      <c r="H6535" s="9"/>
      <c r="I6535" s="9"/>
    </row>
    <row r="6536" spans="1:9" ht="9.9499999999999993" customHeight="1" x14ac:dyDescent="0.25">
      <c r="A6536" s="86"/>
      <c r="B6536" s="86"/>
      <c r="C6536" s="86"/>
      <c r="D6536" s="9"/>
      <c r="E6536" s="9"/>
      <c r="F6536" s="9"/>
      <c r="G6536" s="9"/>
      <c r="H6536" s="9"/>
      <c r="I6536" s="9"/>
    </row>
    <row r="6537" spans="1:9" ht="12" customHeight="1" x14ac:dyDescent="0.25">
      <c r="A6537" s="9"/>
      <c r="B6537" s="9"/>
      <c r="C6537" s="9"/>
      <c r="D6537" s="90" t="s">
        <v>4752</v>
      </c>
      <c r="E6537" s="90"/>
      <c r="F6537" s="90"/>
      <c r="G6537" s="90"/>
      <c r="H6537" s="90"/>
      <c r="I6537" s="90"/>
    </row>
    <row r="6538" spans="1:9" ht="9.9499999999999993" customHeight="1" x14ac:dyDescent="0.25">
      <c r="A6538" s="86"/>
      <c r="B6538" s="86"/>
      <c r="C6538" s="86"/>
      <c r="D6538" s="86"/>
      <c r="E6538" s="9"/>
      <c r="F6538" s="9"/>
      <c r="G6538" s="9"/>
      <c r="H6538" s="9"/>
      <c r="I6538" s="9"/>
    </row>
    <row r="6539" spans="1:9" ht="30.95" customHeight="1" x14ac:dyDescent="0.25">
      <c r="A6539" s="88" t="s">
        <v>2998</v>
      </c>
      <c r="B6539" s="88"/>
      <c r="C6539" s="88"/>
      <c r="D6539" s="88"/>
      <c r="E6539" s="88"/>
      <c r="F6539" s="88"/>
      <c r="G6539" s="88"/>
      <c r="H6539" s="88"/>
      <c r="I6539" s="88"/>
    </row>
    <row r="6540" spans="1:9" ht="15" customHeight="1" x14ac:dyDescent="0.25">
      <c r="A6540" s="89"/>
      <c r="B6540" s="89"/>
      <c r="C6540" s="14" t="s">
        <v>2076</v>
      </c>
      <c r="D6540" s="14" t="s">
        <v>2079</v>
      </c>
      <c r="E6540" s="14" t="s">
        <v>2059</v>
      </c>
      <c r="F6540" s="9"/>
      <c r="G6540" s="9"/>
      <c r="H6540" s="9"/>
      <c r="I6540" s="9"/>
    </row>
    <row r="6541" spans="1:9" ht="18.95" customHeight="1" x14ac:dyDescent="0.25">
      <c r="A6541" s="15" t="s">
        <v>2080</v>
      </c>
      <c r="B6541" s="16" t="s">
        <v>2081</v>
      </c>
      <c r="C6541" s="17">
        <v>842.67</v>
      </c>
      <c r="D6541" s="17">
        <v>0.1</v>
      </c>
      <c r="E6541" s="18">
        <v>84.27</v>
      </c>
      <c r="F6541" s="9"/>
      <c r="G6541" s="9"/>
      <c r="H6541" s="9"/>
      <c r="I6541" s="9"/>
    </row>
    <row r="6542" spans="1:9" ht="15" customHeight="1" x14ac:dyDescent="0.25">
      <c r="A6542" s="19"/>
      <c r="B6542" s="20"/>
      <c r="C6542" s="21"/>
      <c r="D6542" s="21"/>
      <c r="E6542" s="22">
        <v>84.27</v>
      </c>
      <c r="F6542" s="9"/>
      <c r="G6542" s="9"/>
      <c r="H6542" s="9"/>
      <c r="I6542" s="9"/>
    </row>
    <row r="6543" spans="1:9" ht="9.9499999999999993" customHeight="1" x14ac:dyDescent="0.25">
      <c r="A6543" s="86"/>
      <c r="B6543" s="86"/>
      <c r="C6543" s="86"/>
      <c r="D6543" s="9"/>
      <c r="E6543" s="9"/>
      <c r="F6543" s="9"/>
      <c r="G6543" s="9"/>
      <c r="H6543" s="9"/>
      <c r="I6543" s="9"/>
    </row>
    <row r="6544" spans="1:9" ht="12" customHeight="1" x14ac:dyDescent="0.25">
      <c r="A6544" s="9"/>
      <c r="B6544" s="9"/>
      <c r="C6544" s="9"/>
      <c r="D6544" s="90" t="s">
        <v>4747</v>
      </c>
      <c r="E6544" s="90"/>
      <c r="F6544" s="90"/>
      <c r="G6544" s="90"/>
      <c r="H6544" s="90"/>
      <c r="I6544" s="90"/>
    </row>
    <row r="6545" spans="1:9" ht="9.9499999999999993" customHeight="1" x14ac:dyDescent="0.25">
      <c r="A6545" s="86"/>
      <c r="B6545" s="86"/>
      <c r="C6545" s="86"/>
      <c r="D6545" s="86"/>
      <c r="E6545" s="9"/>
      <c r="F6545" s="9"/>
      <c r="G6545" s="9"/>
      <c r="H6545" s="9"/>
      <c r="I6545" s="9"/>
    </row>
    <row r="6546" spans="1:9" ht="30.95" customHeight="1" x14ac:dyDescent="0.25">
      <c r="A6546" s="88" t="s">
        <v>2999</v>
      </c>
      <c r="B6546" s="88"/>
      <c r="C6546" s="88"/>
      <c r="D6546" s="88"/>
      <c r="E6546" s="88"/>
      <c r="F6546" s="88"/>
      <c r="G6546" s="88"/>
      <c r="H6546" s="88"/>
      <c r="I6546" s="88"/>
    </row>
    <row r="6547" spans="1:9" ht="15" customHeight="1" x14ac:dyDescent="0.25">
      <c r="A6547" s="89"/>
      <c r="B6547" s="89"/>
      <c r="C6547" s="14" t="s">
        <v>2076</v>
      </c>
      <c r="D6547" s="14" t="s">
        <v>2059</v>
      </c>
      <c r="E6547" s="9"/>
      <c r="F6547" s="9"/>
      <c r="G6547" s="9"/>
      <c r="H6547" s="9"/>
      <c r="I6547" s="9"/>
    </row>
    <row r="6548" spans="1:9" ht="18.95" customHeight="1" x14ac:dyDescent="0.25">
      <c r="A6548" s="15" t="s">
        <v>2170</v>
      </c>
      <c r="B6548" s="16" t="s">
        <v>2076</v>
      </c>
      <c r="C6548" s="17">
        <v>842.67</v>
      </c>
      <c r="D6548" s="18">
        <v>842.67</v>
      </c>
      <c r="E6548" s="9"/>
      <c r="F6548" s="9"/>
      <c r="G6548" s="9"/>
      <c r="H6548" s="9"/>
      <c r="I6548" s="9"/>
    </row>
    <row r="6549" spans="1:9" ht="15" customHeight="1" x14ac:dyDescent="0.25">
      <c r="A6549" s="19"/>
      <c r="B6549" s="20"/>
      <c r="C6549" s="21"/>
      <c r="D6549" s="22">
        <v>842.67</v>
      </c>
      <c r="E6549" s="9"/>
      <c r="F6549" s="9"/>
      <c r="G6549" s="9"/>
      <c r="H6549" s="9"/>
      <c r="I6549" s="9"/>
    </row>
    <row r="6550" spans="1:9" ht="9.9499999999999993" customHeight="1" x14ac:dyDescent="0.25">
      <c r="A6550" s="86"/>
      <c r="B6550" s="86"/>
      <c r="C6550" s="86"/>
      <c r="D6550" s="9"/>
      <c r="E6550" s="9"/>
      <c r="F6550" s="9"/>
      <c r="G6550" s="9"/>
      <c r="H6550" s="9"/>
      <c r="I6550" s="9"/>
    </row>
    <row r="6551" spans="1:9" ht="12" customHeight="1" x14ac:dyDescent="0.25">
      <c r="A6551" s="9"/>
      <c r="B6551" s="9"/>
      <c r="C6551" s="9"/>
      <c r="D6551" s="90" t="s">
        <v>4753</v>
      </c>
      <c r="E6551" s="90"/>
      <c r="F6551" s="90"/>
      <c r="G6551" s="90"/>
      <c r="H6551" s="90"/>
      <c r="I6551" s="90"/>
    </row>
    <row r="6552" spans="1:9" ht="9.9499999999999993" customHeight="1" x14ac:dyDescent="0.25">
      <c r="A6552" s="86"/>
      <c r="B6552" s="86"/>
      <c r="C6552" s="86"/>
      <c r="D6552" s="86"/>
      <c r="E6552" s="9"/>
      <c r="F6552" s="9"/>
      <c r="G6552" s="9"/>
      <c r="H6552" s="9"/>
      <c r="I6552" s="9"/>
    </row>
    <row r="6553" spans="1:9" ht="42.95" customHeight="1" x14ac:dyDescent="0.25">
      <c r="A6553" s="88" t="s">
        <v>3000</v>
      </c>
      <c r="B6553" s="88"/>
      <c r="C6553" s="88"/>
      <c r="D6553" s="88"/>
      <c r="E6553" s="88"/>
      <c r="F6553" s="88"/>
      <c r="G6553" s="88"/>
      <c r="H6553" s="88"/>
      <c r="I6553" s="88"/>
    </row>
    <row r="6554" spans="1:9" ht="15" customHeight="1" x14ac:dyDescent="0.25">
      <c r="A6554" s="89"/>
      <c r="B6554" s="89"/>
      <c r="C6554" s="14" t="s">
        <v>2069</v>
      </c>
      <c r="D6554" s="14" t="s">
        <v>2058</v>
      </c>
      <c r="E6554" s="14" t="s">
        <v>2059</v>
      </c>
      <c r="F6554" s="9"/>
      <c r="G6554" s="9"/>
      <c r="H6554" s="9"/>
      <c r="I6554" s="9"/>
    </row>
    <row r="6555" spans="1:9" ht="12.95" customHeight="1" x14ac:dyDescent="0.25">
      <c r="A6555" s="15"/>
      <c r="B6555" s="16" t="s">
        <v>2104</v>
      </c>
      <c r="C6555" s="17">
        <v>648.28</v>
      </c>
      <c r="D6555" s="17">
        <v>1</v>
      </c>
      <c r="E6555" s="18">
        <v>648.28</v>
      </c>
      <c r="F6555" s="9"/>
      <c r="G6555" s="9"/>
      <c r="H6555" s="9"/>
      <c r="I6555" s="9"/>
    </row>
    <row r="6556" spans="1:9" ht="15" customHeight="1" x14ac:dyDescent="0.25">
      <c r="A6556" s="19"/>
      <c r="B6556" s="20"/>
      <c r="C6556" s="21"/>
      <c r="D6556" s="21"/>
      <c r="E6556" s="22">
        <v>648.28</v>
      </c>
      <c r="F6556" s="9"/>
      <c r="G6556" s="9"/>
      <c r="H6556" s="9"/>
      <c r="I6556" s="9"/>
    </row>
    <row r="6557" spans="1:9" ht="9.9499999999999993" customHeight="1" x14ac:dyDescent="0.25">
      <c r="A6557" s="86"/>
      <c r="B6557" s="86"/>
      <c r="C6557" s="86"/>
      <c r="D6557" s="9"/>
      <c r="E6557" s="9"/>
      <c r="F6557" s="9"/>
      <c r="G6557" s="9"/>
      <c r="H6557" s="9"/>
      <c r="I6557" s="9"/>
    </row>
    <row r="6558" spans="1:9" ht="12" customHeight="1" x14ac:dyDescent="0.25">
      <c r="A6558" s="9"/>
      <c r="B6558" s="9"/>
      <c r="C6558" s="9"/>
      <c r="D6558" s="90" t="s">
        <v>4754</v>
      </c>
      <c r="E6558" s="90"/>
      <c r="F6558" s="90"/>
      <c r="G6558" s="90"/>
      <c r="H6558" s="90"/>
      <c r="I6558" s="90"/>
    </row>
    <row r="6559" spans="1:9" ht="9.9499999999999993" customHeight="1" x14ac:dyDescent="0.25">
      <c r="A6559" s="86"/>
      <c r="B6559" s="86"/>
      <c r="C6559" s="86"/>
      <c r="D6559" s="86"/>
      <c r="E6559" s="9"/>
      <c r="F6559" s="9"/>
      <c r="G6559" s="9"/>
      <c r="H6559" s="9"/>
      <c r="I6559" s="9"/>
    </row>
    <row r="6560" spans="1:9" ht="30.95" customHeight="1" x14ac:dyDescent="0.25">
      <c r="A6560" s="88" t="s">
        <v>3001</v>
      </c>
      <c r="B6560" s="88"/>
      <c r="C6560" s="88"/>
      <c r="D6560" s="88"/>
      <c r="E6560" s="88"/>
      <c r="F6560" s="88"/>
      <c r="G6560" s="88"/>
      <c r="H6560" s="88"/>
      <c r="I6560" s="88"/>
    </row>
    <row r="6561" spans="1:9" ht="15" customHeight="1" x14ac:dyDescent="0.25">
      <c r="A6561" s="89"/>
      <c r="B6561" s="89"/>
      <c r="C6561" s="14" t="s">
        <v>2069</v>
      </c>
      <c r="D6561" s="14" t="s">
        <v>2058</v>
      </c>
      <c r="E6561" s="14" t="s">
        <v>2059</v>
      </c>
      <c r="F6561" s="9"/>
      <c r="G6561" s="9"/>
      <c r="H6561" s="9"/>
      <c r="I6561" s="9"/>
    </row>
    <row r="6562" spans="1:9" ht="12.95" customHeight="1" x14ac:dyDescent="0.25">
      <c r="A6562" s="15"/>
      <c r="B6562" s="16" t="s">
        <v>2104</v>
      </c>
      <c r="C6562" s="17">
        <v>648.28</v>
      </c>
      <c r="D6562" s="17">
        <v>1</v>
      </c>
      <c r="E6562" s="18">
        <v>648.28</v>
      </c>
      <c r="F6562" s="9"/>
      <c r="G6562" s="9"/>
      <c r="H6562" s="9"/>
      <c r="I6562" s="9"/>
    </row>
    <row r="6563" spans="1:9" ht="15" customHeight="1" x14ac:dyDescent="0.25">
      <c r="A6563" s="19"/>
      <c r="B6563" s="20"/>
      <c r="C6563" s="21"/>
      <c r="D6563" s="21"/>
      <c r="E6563" s="22">
        <v>648.28</v>
      </c>
      <c r="F6563" s="9"/>
      <c r="G6563" s="9"/>
      <c r="H6563" s="9"/>
      <c r="I6563" s="9"/>
    </row>
    <row r="6564" spans="1:9" ht="9.9499999999999993" customHeight="1" x14ac:dyDescent="0.25">
      <c r="A6564" s="86"/>
      <c r="B6564" s="86"/>
      <c r="C6564" s="86"/>
      <c r="D6564" s="9"/>
      <c r="E6564" s="9"/>
      <c r="F6564" s="9"/>
      <c r="G6564" s="9"/>
      <c r="H6564" s="9"/>
      <c r="I6564" s="9"/>
    </row>
    <row r="6565" spans="1:9" ht="12" customHeight="1" x14ac:dyDescent="0.25">
      <c r="A6565" s="9"/>
      <c r="B6565" s="9"/>
      <c r="C6565" s="9"/>
      <c r="D6565" s="90" t="s">
        <v>4754</v>
      </c>
      <c r="E6565" s="90"/>
      <c r="F6565" s="90"/>
      <c r="G6565" s="90"/>
      <c r="H6565" s="90"/>
      <c r="I6565" s="90"/>
    </row>
    <row r="6566" spans="1:9" ht="9.9499999999999993" customHeight="1" x14ac:dyDescent="0.25">
      <c r="A6566" s="86"/>
      <c r="B6566" s="86"/>
      <c r="C6566" s="86"/>
      <c r="D6566" s="86"/>
      <c r="E6566" s="9"/>
      <c r="F6566" s="9"/>
      <c r="G6566" s="9"/>
      <c r="H6566" s="9"/>
      <c r="I6566" s="9"/>
    </row>
    <row r="6567" spans="1:9" ht="42.95" customHeight="1" x14ac:dyDescent="0.25">
      <c r="A6567" s="88" t="s">
        <v>3002</v>
      </c>
      <c r="B6567" s="88"/>
      <c r="C6567" s="88"/>
      <c r="D6567" s="88"/>
      <c r="E6567" s="88"/>
      <c r="F6567" s="88"/>
      <c r="G6567" s="88"/>
      <c r="H6567" s="88"/>
      <c r="I6567" s="88"/>
    </row>
    <row r="6568" spans="1:9" ht="15" customHeight="1" x14ac:dyDescent="0.25">
      <c r="A6568" s="89"/>
      <c r="B6568" s="89"/>
      <c r="C6568" s="14" t="s">
        <v>2058</v>
      </c>
      <c r="D6568" s="14" t="s">
        <v>2059</v>
      </c>
      <c r="E6568" s="9"/>
      <c r="F6568" s="9"/>
      <c r="G6568" s="9"/>
      <c r="H6568" s="9"/>
      <c r="I6568" s="9"/>
    </row>
    <row r="6569" spans="1:9" ht="12.95" customHeight="1" x14ac:dyDescent="0.25">
      <c r="A6569" s="15"/>
      <c r="B6569" s="16" t="s">
        <v>2058</v>
      </c>
      <c r="C6569" s="17">
        <v>3</v>
      </c>
      <c r="D6569" s="18">
        <v>3</v>
      </c>
      <c r="E6569" s="9"/>
      <c r="F6569" s="9"/>
      <c r="G6569" s="9"/>
      <c r="H6569" s="9"/>
      <c r="I6569" s="9"/>
    </row>
    <row r="6570" spans="1:9" ht="15" customHeight="1" x14ac:dyDescent="0.25">
      <c r="A6570" s="19"/>
      <c r="B6570" s="20"/>
      <c r="C6570" s="21"/>
      <c r="D6570" s="22">
        <v>3</v>
      </c>
      <c r="E6570" s="9"/>
      <c r="F6570" s="9"/>
      <c r="G6570" s="9"/>
      <c r="H6570" s="9"/>
      <c r="I6570" s="9"/>
    </row>
    <row r="6571" spans="1:9" ht="9.9499999999999993" customHeight="1" x14ac:dyDescent="0.25">
      <c r="A6571" s="86"/>
      <c r="B6571" s="86"/>
      <c r="C6571" s="86"/>
      <c r="D6571" s="9"/>
      <c r="E6571" s="9"/>
      <c r="F6571" s="9"/>
      <c r="G6571" s="9"/>
      <c r="H6571" s="9"/>
      <c r="I6571" s="9"/>
    </row>
    <row r="6572" spans="1:9" ht="12" customHeight="1" x14ac:dyDescent="0.25">
      <c r="A6572" s="9"/>
      <c r="B6572" s="9"/>
      <c r="C6572" s="9"/>
      <c r="D6572" s="90" t="s">
        <v>4295</v>
      </c>
      <c r="E6572" s="90"/>
      <c r="F6572" s="90"/>
      <c r="G6572" s="90"/>
      <c r="H6572" s="90"/>
      <c r="I6572" s="90"/>
    </row>
    <row r="6573" spans="1:9" ht="9.9499999999999993" customHeight="1" x14ac:dyDescent="0.25">
      <c r="A6573" s="86"/>
      <c r="B6573" s="86"/>
      <c r="C6573" s="86"/>
      <c r="D6573" s="86"/>
      <c r="E6573" s="9"/>
      <c r="F6573" s="9"/>
      <c r="G6573" s="9"/>
      <c r="H6573" s="9"/>
      <c r="I6573" s="9"/>
    </row>
    <row r="6574" spans="1:9" ht="30.95" customHeight="1" x14ac:dyDescent="0.25">
      <c r="A6574" s="88" t="s">
        <v>3003</v>
      </c>
      <c r="B6574" s="88"/>
      <c r="C6574" s="88"/>
      <c r="D6574" s="88"/>
      <c r="E6574" s="88"/>
      <c r="F6574" s="88"/>
      <c r="G6574" s="88"/>
      <c r="H6574" s="88"/>
      <c r="I6574" s="88"/>
    </row>
    <row r="6575" spans="1:9" ht="15" customHeight="1" x14ac:dyDescent="0.25">
      <c r="A6575" s="89"/>
      <c r="B6575" s="89"/>
      <c r="C6575" s="14" t="s">
        <v>2076</v>
      </c>
      <c r="D6575" s="14" t="s">
        <v>2059</v>
      </c>
      <c r="E6575" s="9"/>
      <c r="F6575" s="9"/>
      <c r="G6575" s="9"/>
      <c r="H6575" s="9"/>
      <c r="I6575" s="9"/>
    </row>
    <row r="6576" spans="1:9" ht="12.95" customHeight="1" x14ac:dyDescent="0.25">
      <c r="A6576" s="15" t="s">
        <v>2108</v>
      </c>
      <c r="B6576" s="16" t="s">
        <v>2076</v>
      </c>
      <c r="C6576" s="17">
        <v>842.67</v>
      </c>
      <c r="D6576" s="18">
        <v>842.67</v>
      </c>
      <c r="E6576" s="9"/>
      <c r="F6576" s="9"/>
      <c r="G6576" s="9"/>
      <c r="H6576" s="9"/>
      <c r="I6576" s="9"/>
    </row>
    <row r="6577" spans="1:9" ht="15" customHeight="1" x14ac:dyDescent="0.25">
      <c r="A6577" s="19"/>
      <c r="B6577" s="20"/>
      <c r="C6577" s="21"/>
      <c r="D6577" s="22">
        <v>842.67</v>
      </c>
      <c r="E6577" s="9"/>
      <c r="F6577" s="9"/>
      <c r="G6577" s="9"/>
      <c r="H6577" s="9"/>
      <c r="I6577" s="9"/>
    </row>
    <row r="6578" spans="1:9" ht="9.9499999999999993" customHeight="1" x14ac:dyDescent="0.25">
      <c r="A6578" s="86"/>
      <c r="B6578" s="86"/>
      <c r="C6578" s="86"/>
      <c r="D6578" s="9"/>
      <c r="E6578" s="9"/>
      <c r="F6578" s="9"/>
      <c r="G6578" s="9"/>
      <c r="H6578" s="9"/>
      <c r="I6578" s="9"/>
    </row>
    <row r="6579" spans="1:9" ht="12" customHeight="1" x14ac:dyDescent="0.25">
      <c r="A6579" s="9"/>
      <c r="B6579" s="9"/>
      <c r="C6579" s="9"/>
      <c r="D6579" s="90" t="s">
        <v>4753</v>
      </c>
      <c r="E6579" s="90"/>
      <c r="F6579" s="90"/>
      <c r="G6579" s="90"/>
      <c r="H6579" s="90"/>
      <c r="I6579" s="90"/>
    </row>
    <row r="6580" spans="1:9" ht="9.9499999999999993" customHeight="1" x14ac:dyDescent="0.25">
      <c r="A6580" s="86"/>
      <c r="B6580" s="86"/>
      <c r="C6580" s="86"/>
      <c r="D6580" s="86"/>
      <c r="E6580" s="9"/>
      <c r="F6580" s="9"/>
      <c r="G6580" s="9"/>
      <c r="H6580" s="9"/>
      <c r="I6580" s="9"/>
    </row>
    <row r="6581" spans="1:9" ht="42.95" customHeight="1" x14ac:dyDescent="0.25">
      <c r="A6581" s="88" t="s">
        <v>3004</v>
      </c>
      <c r="B6581" s="88"/>
      <c r="C6581" s="88"/>
      <c r="D6581" s="88"/>
      <c r="E6581" s="88"/>
      <c r="F6581" s="88"/>
      <c r="G6581" s="88"/>
      <c r="H6581" s="88"/>
      <c r="I6581" s="88"/>
    </row>
    <row r="6582" spans="1:9" ht="15" customHeight="1" x14ac:dyDescent="0.25">
      <c r="A6582" s="89"/>
      <c r="B6582" s="89"/>
      <c r="C6582" s="14" t="s">
        <v>2058</v>
      </c>
      <c r="D6582" s="14" t="s">
        <v>2059</v>
      </c>
      <c r="E6582" s="9"/>
      <c r="F6582" s="9"/>
      <c r="G6582" s="9"/>
      <c r="H6582" s="9"/>
      <c r="I6582" s="9"/>
    </row>
    <row r="6583" spans="1:9" ht="12.95" customHeight="1" x14ac:dyDescent="0.25">
      <c r="A6583" s="15"/>
      <c r="B6583" s="16" t="s">
        <v>2058</v>
      </c>
      <c r="C6583" s="17">
        <v>2</v>
      </c>
      <c r="D6583" s="18">
        <v>2</v>
      </c>
      <c r="E6583" s="9"/>
      <c r="F6583" s="9"/>
      <c r="G6583" s="9"/>
      <c r="H6583" s="9"/>
      <c r="I6583" s="9"/>
    </row>
    <row r="6584" spans="1:9" ht="15" customHeight="1" x14ac:dyDescent="0.25">
      <c r="A6584" s="19"/>
      <c r="B6584" s="20"/>
      <c r="C6584" s="21"/>
      <c r="D6584" s="22">
        <v>2</v>
      </c>
      <c r="E6584" s="9"/>
      <c r="F6584" s="9"/>
      <c r="G6584" s="9"/>
      <c r="H6584" s="9"/>
      <c r="I6584" s="9"/>
    </row>
    <row r="6585" spans="1:9" ht="9.9499999999999993" customHeight="1" x14ac:dyDescent="0.25">
      <c r="A6585" s="86"/>
      <c r="B6585" s="86"/>
      <c r="C6585" s="86"/>
      <c r="D6585" s="9"/>
      <c r="E6585" s="9"/>
      <c r="F6585" s="9"/>
      <c r="G6585" s="9"/>
      <c r="H6585" s="9"/>
      <c r="I6585" s="9"/>
    </row>
    <row r="6586" spans="1:9" ht="12" customHeight="1" x14ac:dyDescent="0.25">
      <c r="A6586" s="9"/>
      <c r="B6586" s="9"/>
      <c r="C6586" s="9"/>
      <c r="D6586" s="90" t="s">
        <v>4257</v>
      </c>
      <c r="E6586" s="90"/>
      <c r="F6586" s="90"/>
      <c r="G6586" s="90"/>
      <c r="H6586" s="90"/>
      <c r="I6586" s="90"/>
    </row>
    <row r="6587" spans="1:9" ht="9.9499999999999993" customHeight="1" x14ac:dyDescent="0.25">
      <c r="A6587" s="86"/>
      <c r="B6587" s="86"/>
      <c r="C6587" s="86"/>
      <c r="D6587" s="86"/>
      <c r="E6587" s="9"/>
      <c r="F6587" s="9"/>
      <c r="G6587" s="9"/>
      <c r="H6587" s="9"/>
      <c r="I6587" s="9"/>
    </row>
    <row r="6588" spans="1:9" ht="30.95" customHeight="1" x14ac:dyDescent="0.25">
      <c r="A6588" s="88" t="s">
        <v>3005</v>
      </c>
      <c r="B6588" s="88"/>
      <c r="C6588" s="88"/>
      <c r="D6588" s="88"/>
      <c r="E6588" s="88"/>
      <c r="F6588" s="88"/>
      <c r="G6588" s="88"/>
      <c r="H6588" s="88"/>
      <c r="I6588" s="88"/>
    </row>
    <row r="6589" spans="1:9" ht="15" customHeight="1" x14ac:dyDescent="0.25">
      <c r="A6589" s="89"/>
      <c r="B6589" s="89"/>
      <c r="C6589" s="14" t="s">
        <v>2076</v>
      </c>
      <c r="D6589" s="14" t="s">
        <v>2058</v>
      </c>
      <c r="E6589" s="14" t="s">
        <v>2059</v>
      </c>
      <c r="F6589" s="9"/>
      <c r="G6589" s="9"/>
      <c r="H6589" s="9"/>
      <c r="I6589" s="9"/>
    </row>
    <row r="6590" spans="1:9" ht="18.95" customHeight="1" x14ac:dyDescent="0.25">
      <c r="A6590" s="15" t="s">
        <v>2110</v>
      </c>
      <c r="B6590" s="16" t="s">
        <v>2111</v>
      </c>
      <c r="C6590" s="17">
        <v>0.16</v>
      </c>
      <c r="D6590" s="17">
        <v>69</v>
      </c>
      <c r="E6590" s="18">
        <v>11.04</v>
      </c>
      <c r="F6590" s="9"/>
      <c r="G6590" s="9"/>
      <c r="H6590" s="9"/>
      <c r="I6590" s="9"/>
    </row>
    <row r="6591" spans="1:9" ht="15" customHeight="1" x14ac:dyDescent="0.25">
      <c r="A6591" s="19"/>
      <c r="B6591" s="20"/>
      <c r="C6591" s="21"/>
      <c r="D6591" s="21"/>
      <c r="E6591" s="22">
        <v>11.04</v>
      </c>
      <c r="F6591" s="9"/>
      <c r="G6591" s="9"/>
      <c r="H6591" s="9"/>
      <c r="I6591" s="9"/>
    </row>
    <row r="6592" spans="1:9" ht="9.9499999999999993" customHeight="1" x14ac:dyDescent="0.25">
      <c r="A6592" s="86"/>
      <c r="B6592" s="86"/>
      <c r="C6592" s="86"/>
      <c r="D6592" s="9"/>
      <c r="E6592" s="9"/>
      <c r="F6592" s="9"/>
      <c r="G6592" s="9"/>
      <c r="H6592" s="9"/>
      <c r="I6592" s="9"/>
    </row>
    <row r="6593" spans="1:9" ht="12" customHeight="1" x14ac:dyDescent="0.25">
      <c r="A6593" s="9"/>
      <c r="B6593" s="9"/>
      <c r="C6593" s="9"/>
      <c r="D6593" s="90" t="s">
        <v>4296</v>
      </c>
      <c r="E6593" s="90"/>
      <c r="F6593" s="90"/>
      <c r="G6593" s="90"/>
      <c r="H6593" s="90"/>
      <c r="I6593" s="90"/>
    </row>
    <row r="6594" spans="1:9" ht="9.9499999999999993" customHeight="1" x14ac:dyDescent="0.25">
      <c r="A6594" s="86"/>
      <c r="B6594" s="86"/>
      <c r="C6594" s="86"/>
      <c r="D6594" s="86"/>
      <c r="E6594" s="9"/>
      <c r="F6594" s="9"/>
      <c r="G6594" s="9"/>
      <c r="H6594" s="9"/>
      <c r="I6594" s="9"/>
    </row>
    <row r="6595" spans="1:9" ht="30.95" customHeight="1" x14ac:dyDescent="0.25">
      <c r="A6595" s="88" t="s">
        <v>3006</v>
      </c>
      <c r="B6595" s="88"/>
      <c r="C6595" s="88"/>
      <c r="D6595" s="88"/>
      <c r="E6595" s="88"/>
      <c r="F6595" s="88"/>
      <c r="G6595" s="88"/>
      <c r="H6595" s="88"/>
      <c r="I6595" s="88"/>
    </row>
    <row r="6596" spans="1:9" ht="15" customHeight="1" x14ac:dyDescent="0.25">
      <c r="A6596" s="89"/>
      <c r="B6596" s="89"/>
      <c r="C6596" s="14" t="s">
        <v>2058</v>
      </c>
      <c r="D6596" s="14" t="s">
        <v>2059</v>
      </c>
      <c r="E6596" s="9"/>
      <c r="F6596" s="9"/>
      <c r="G6596" s="9"/>
      <c r="H6596" s="9"/>
      <c r="I6596" s="9"/>
    </row>
    <row r="6597" spans="1:9" ht="12.95" customHeight="1" x14ac:dyDescent="0.25">
      <c r="A6597" s="15"/>
      <c r="B6597" s="16" t="s">
        <v>2058</v>
      </c>
      <c r="C6597" s="17">
        <v>8</v>
      </c>
      <c r="D6597" s="18">
        <v>8</v>
      </c>
      <c r="E6597" s="9"/>
      <c r="F6597" s="9"/>
      <c r="G6597" s="9"/>
      <c r="H6597" s="9"/>
      <c r="I6597" s="9"/>
    </row>
    <row r="6598" spans="1:9" ht="15" customHeight="1" x14ac:dyDescent="0.25">
      <c r="A6598" s="19"/>
      <c r="B6598" s="20"/>
      <c r="C6598" s="21"/>
      <c r="D6598" s="22">
        <v>8</v>
      </c>
      <c r="E6598" s="9"/>
      <c r="F6598" s="9"/>
      <c r="G6598" s="9"/>
      <c r="H6598" s="9"/>
      <c r="I6598" s="9"/>
    </row>
    <row r="6599" spans="1:9" ht="9.9499999999999993" customHeight="1" x14ac:dyDescent="0.25">
      <c r="A6599" s="86"/>
      <c r="B6599" s="86"/>
      <c r="C6599" s="86"/>
      <c r="D6599" s="9"/>
      <c r="E6599" s="9"/>
      <c r="F6599" s="9"/>
      <c r="G6599" s="9"/>
      <c r="H6599" s="9"/>
      <c r="I6599" s="9"/>
    </row>
    <row r="6600" spans="1:9" ht="12" customHeight="1" x14ac:dyDescent="0.25">
      <c r="A6600" s="9"/>
      <c r="B6600" s="9"/>
      <c r="C6600" s="9"/>
      <c r="D6600" s="90" t="s">
        <v>4258</v>
      </c>
      <c r="E6600" s="90"/>
      <c r="F6600" s="90"/>
      <c r="G6600" s="90"/>
      <c r="H6600" s="90"/>
      <c r="I6600" s="90"/>
    </row>
    <row r="6601" spans="1:9" ht="9.9499999999999993" customHeight="1" x14ac:dyDescent="0.25">
      <c r="A6601" s="86"/>
      <c r="B6601" s="86"/>
      <c r="C6601" s="86"/>
      <c r="D6601" s="86"/>
      <c r="E6601" s="9"/>
      <c r="F6601" s="9"/>
      <c r="G6601" s="9"/>
      <c r="H6601" s="9"/>
      <c r="I6601" s="9"/>
    </row>
    <row r="6602" spans="1:9" ht="20.100000000000001" customHeight="1" x14ac:dyDescent="0.25">
      <c r="A6602" s="88" t="s">
        <v>3007</v>
      </c>
      <c r="B6602" s="88"/>
      <c r="C6602" s="88"/>
      <c r="D6602" s="88"/>
      <c r="E6602" s="88"/>
      <c r="F6602" s="88"/>
      <c r="G6602" s="88"/>
      <c r="H6602" s="88"/>
      <c r="I6602" s="88"/>
    </row>
    <row r="6603" spans="1:9" ht="15" customHeight="1" x14ac:dyDescent="0.25">
      <c r="A6603" s="89"/>
      <c r="B6603" s="89"/>
      <c r="C6603" s="14" t="s">
        <v>2076</v>
      </c>
      <c r="D6603" s="14" t="s">
        <v>2059</v>
      </c>
      <c r="E6603" s="9"/>
      <c r="F6603" s="9"/>
      <c r="G6603" s="9"/>
      <c r="H6603" s="9"/>
      <c r="I6603" s="9"/>
    </row>
    <row r="6604" spans="1:9" ht="12.95" customHeight="1" x14ac:dyDescent="0.25">
      <c r="A6604" s="15"/>
      <c r="B6604" s="16" t="s">
        <v>2076</v>
      </c>
      <c r="C6604" s="17">
        <v>370.22</v>
      </c>
      <c r="D6604" s="18">
        <v>370.22</v>
      </c>
      <c r="E6604" s="9"/>
      <c r="F6604" s="9"/>
      <c r="G6604" s="9"/>
      <c r="H6604" s="9"/>
      <c r="I6604" s="9"/>
    </row>
    <row r="6605" spans="1:9" ht="15" customHeight="1" x14ac:dyDescent="0.25">
      <c r="A6605" s="19"/>
      <c r="B6605" s="20"/>
      <c r="C6605" s="21"/>
      <c r="D6605" s="22">
        <v>370.22</v>
      </c>
      <c r="E6605" s="9"/>
      <c r="F6605" s="9"/>
      <c r="G6605" s="9"/>
      <c r="H6605" s="9"/>
      <c r="I6605" s="9"/>
    </row>
    <row r="6606" spans="1:9" ht="9.9499999999999993" customHeight="1" x14ac:dyDescent="0.25">
      <c r="A6606" s="86"/>
      <c r="B6606" s="86"/>
      <c r="C6606" s="86"/>
      <c r="D6606" s="9"/>
      <c r="E6606" s="9"/>
      <c r="F6606" s="9"/>
      <c r="G6606" s="9"/>
      <c r="H6606" s="9"/>
      <c r="I6606" s="9"/>
    </row>
    <row r="6607" spans="1:9" ht="12" customHeight="1" x14ac:dyDescent="0.25">
      <c r="A6607" s="9"/>
      <c r="B6607" s="9"/>
      <c r="C6607" s="9"/>
      <c r="D6607" s="90" t="s">
        <v>4755</v>
      </c>
      <c r="E6607" s="90"/>
      <c r="F6607" s="90"/>
      <c r="G6607" s="90"/>
      <c r="H6607" s="90"/>
      <c r="I6607" s="90"/>
    </row>
    <row r="6608" spans="1:9" ht="9.9499999999999993" customHeight="1" x14ac:dyDescent="0.25">
      <c r="A6608" s="86"/>
      <c r="B6608" s="86"/>
      <c r="C6608" s="86"/>
      <c r="D6608" s="86"/>
      <c r="E6608" s="9"/>
      <c r="F6608" s="9"/>
      <c r="G6608" s="9"/>
      <c r="H6608" s="9"/>
      <c r="I6608" s="9"/>
    </row>
    <row r="6609" spans="1:9" ht="30.95" customHeight="1" x14ac:dyDescent="0.25">
      <c r="A6609" s="88" t="s">
        <v>3008</v>
      </c>
      <c r="B6609" s="88"/>
      <c r="C6609" s="88"/>
      <c r="D6609" s="88"/>
      <c r="E6609" s="88"/>
      <c r="F6609" s="88"/>
      <c r="G6609" s="88"/>
      <c r="H6609" s="88"/>
      <c r="I6609" s="88"/>
    </row>
    <row r="6610" spans="1:9" ht="15" customHeight="1" x14ac:dyDescent="0.25">
      <c r="A6610" s="89"/>
      <c r="B6610" s="89"/>
      <c r="C6610" s="14" t="s">
        <v>2076</v>
      </c>
      <c r="D6610" s="14" t="s">
        <v>2059</v>
      </c>
      <c r="E6610" s="9"/>
      <c r="F6610" s="9"/>
      <c r="G6610" s="9"/>
      <c r="H6610" s="9"/>
      <c r="I6610" s="9"/>
    </row>
    <row r="6611" spans="1:9" ht="12.95" customHeight="1" x14ac:dyDescent="0.25">
      <c r="A6611" s="15" t="s">
        <v>2108</v>
      </c>
      <c r="B6611" s="16" t="s">
        <v>2076</v>
      </c>
      <c r="C6611" s="17">
        <v>842.67</v>
      </c>
      <c r="D6611" s="18">
        <v>842.67</v>
      </c>
      <c r="E6611" s="9"/>
      <c r="F6611" s="9"/>
      <c r="G6611" s="9"/>
      <c r="H6611" s="9"/>
      <c r="I6611" s="9"/>
    </row>
    <row r="6612" spans="1:9" ht="15" customHeight="1" x14ac:dyDescent="0.25">
      <c r="A6612" s="19"/>
      <c r="B6612" s="20"/>
      <c r="C6612" s="21"/>
      <c r="D6612" s="22">
        <v>842.67</v>
      </c>
      <c r="E6612" s="9"/>
      <c r="F6612" s="9"/>
      <c r="G6612" s="9"/>
      <c r="H6612" s="9"/>
      <c r="I6612" s="9"/>
    </row>
    <row r="6613" spans="1:9" ht="9.9499999999999993" customHeight="1" x14ac:dyDescent="0.25">
      <c r="A6613" s="86"/>
      <c r="B6613" s="86"/>
      <c r="C6613" s="86"/>
      <c r="D6613" s="9"/>
      <c r="E6613" s="9"/>
      <c r="F6613" s="9"/>
      <c r="G6613" s="9"/>
      <c r="H6613" s="9"/>
      <c r="I6613" s="9"/>
    </row>
    <row r="6614" spans="1:9" ht="12" customHeight="1" x14ac:dyDescent="0.25">
      <c r="A6614" s="9"/>
      <c r="B6614" s="9"/>
      <c r="C6614" s="9"/>
      <c r="D6614" s="90" t="s">
        <v>4753</v>
      </c>
      <c r="E6614" s="90"/>
      <c r="F6614" s="90"/>
      <c r="G6614" s="90"/>
      <c r="H6614" s="90"/>
      <c r="I6614" s="90"/>
    </row>
    <row r="6615" spans="1:9" ht="9.9499999999999993" customHeight="1" x14ac:dyDescent="0.25">
      <c r="A6615" s="86"/>
      <c r="B6615" s="86"/>
      <c r="C6615" s="86"/>
      <c r="D6615" s="86"/>
      <c r="E6615" s="9"/>
      <c r="F6615" s="9"/>
      <c r="G6615" s="9"/>
      <c r="H6615" s="9"/>
      <c r="I6615" s="9"/>
    </row>
    <row r="6616" spans="1:9" ht="20.100000000000001" customHeight="1" x14ac:dyDescent="0.25">
      <c r="A6616" s="88" t="s">
        <v>3009</v>
      </c>
      <c r="B6616" s="88"/>
      <c r="C6616" s="88"/>
      <c r="D6616" s="88"/>
      <c r="E6616" s="88"/>
      <c r="F6616" s="88"/>
      <c r="G6616" s="88"/>
      <c r="H6616" s="88"/>
      <c r="I6616" s="88"/>
    </row>
    <row r="6617" spans="1:9" ht="15" customHeight="1" x14ac:dyDescent="0.25">
      <c r="A6617" s="89"/>
      <c r="B6617" s="89"/>
      <c r="C6617" s="14" t="s">
        <v>2069</v>
      </c>
      <c r="D6617" s="14" t="s">
        <v>2058</v>
      </c>
      <c r="E6617" s="14" t="s">
        <v>2059</v>
      </c>
      <c r="F6617" s="9"/>
      <c r="G6617" s="9"/>
      <c r="H6617" s="9"/>
      <c r="I6617" s="9"/>
    </row>
    <row r="6618" spans="1:9" ht="12.95" customHeight="1" x14ac:dyDescent="0.25">
      <c r="A6618" s="15"/>
      <c r="B6618" s="16" t="s">
        <v>2104</v>
      </c>
      <c r="C6618" s="17">
        <v>209.77</v>
      </c>
      <c r="D6618" s="17">
        <v>1</v>
      </c>
      <c r="E6618" s="18">
        <v>209.77</v>
      </c>
      <c r="F6618" s="9"/>
      <c r="G6618" s="9"/>
      <c r="H6618" s="9"/>
      <c r="I6618" s="9"/>
    </row>
    <row r="6619" spans="1:9" ht="15" customHeight="1" x14ac:dyDescent="0.25">
      <c r="A6619" s="19"/>
      <c r="B6619" s="20"/>
      <c r="C6619" s="21"/>
      <c r="D6619" s="21"/>
      <c r="E6619" s="22">
        <v>209.77</v>
      </c>
      <c r="F6619" s="9"/>
      <c r="G6619" s="9"/>
      <c r="H6619" s="9"/>
      <c r="I6619" s="9"/>
    </row>
    <row r="6620" spans="1:9" ht="9.9499999999999993" customHeight="1" x14ac:dyDescent="0.25">
      <c r="A6620" s="86"/>
      <c r="B6620" s="86"/>
      <c r="C6620" s="86"/>
      <c r="D6620" s="9"/>
      <c r="E6620" s="9"/>
      <c r="F6620" s="9"/>
      <c r="G6620" s="9"/>
      <c r="H6620" s="9"/>
      <c r="I6620" s="9"/>
    </row>
    <row r="6621" spans="1:9" ht="12" customHeight="1" x14ac:dyDescent="0.25">
      <c r="A6621" s="9"/>
      <c r="B6621" s="9"/>
      <c r="C6621" s="9"/>
      <c r="D6621" s="90" t="s">
        <v>4756</v>
      </c>
      <c r="E6621" s="90"/>
      <c r="F6621" s="90"/>
      <c r="G6621" s="90"/>
      <c r="H6621" s="90"/>
      <c r="I6621" s="90"/>
    </row>
    <row r="6622" spans="1:9" ht="9.9499999999999993" customHeight="1" x14ac:dyDescent="0.25">
      <c r="A6622" s="86"/>
      <c r="B6622" s="86"/>
      <c r="C6622" s="86"/>
      <c r="D6622" s="86"/>
      <c r="E6622" s="9"/>
      <c r="F6622" s="9"/>
      <c r="G6622" s="9"/>
      <c r="H6622" s="9"/>
      <c r="I6622" s="9"/>
    </row>
    <row r="6623" spans="1:9" ht="30.95" customHeight="1" x14ac:dyDescent="0.25">
      <c r="A6623" s="88" t="s">
        <v>3010</v>
      </c>
      <c r="B6623" s="88"/>
      <c r="C6623" s="88"/>
      <c r="D6623" s="88"/>
      <c r="E6623" s="88"/>
      <c r="F6623" s="88"/>
      <c r="G6623" s="88"/>
      <c r="H6623" s="88"/>
      <c r="I6623" s="88"/>
    </row>
    <row r="6624" spans="1:9" ht="15" customHeight="1" x14ac:dyDescent="0.25">
      <c r="A6624" s="89"/>
      <c r="B6624" s="89"/>
      <c r="C6624" s="14" t="s">
        <v>2076</v>
      </c>
      <c r="D6624" s="14" t="s">
        <v>2059</v>
      </c>
      <c r="E6624" s="9"/>
      <c r="F6624" s="9"/>
      <c r="G6624" s="9"/>
      <c r="H6624" s="9"/>
      <c r="I6624" s="9"/>
    </row>
    <row r="6625" spans="1:9" ht="12.95" customHeight="1" x14ac:dyDescent="0.25">
      <c r="A6625" s="15" t="s">
        <v>2077</v>
      </c>
      <c r="B6625" s="16" t="s">
        <v>2076</v>
      </c>
      <c r="C6625" s="17">
        <v>4672.32</v>
      </c>
      <c r="D6625" s="18">
        <v>4672.32</v>
      </c>
      <c r="E6625" s="9"/>
      <c r="F6625" s="9"/>
      <c r="G6625" s="9"/>
      <c r="H6625" s="9"/>
      <c r="I6625" s="9"/>
    </row>
    <row r="6626" spans="1:9" ht="15" customHeight="1" x14ac:dyDescent="0.25">
      <c r="A6626" s="19"/>
      <c r="B6626" s="20"/>
      <c r="C6626" s="21"/>
      <c r="D6626" s="22">
        <v>4672.32</v>
      </c>
      <c r="E6626" s="9"/>
      <c r="F6626" s="9"/>
      <c r="G6626" s="9"/>
      <c r="H6626" s="9"/>
      <c r="I6626" s="9"/>
    </row>
    <row r="6627" spans="1:9" ht="9.9499999999999993" customHeight="1" x14ac:dyDescent="0.25">
      <c r="A6627" s="86"/>
      <c r="B6627" s="86"/>
      <c r="C6627" s="86"/>
      <c r="D6627" s="9"/>
      <c r="E6627" s="9"/>
      <c r="F6627" s="9"/>
      <c r="G6627" s="9"/>
      <c r="H6627" s="9"/>
      <c r="I6627" s="9"/>
    </row>
    <row r="6628" spans="1:9" ht="12" customHeight="1" x14ac:dyDescent="0.25">
      <c r="A6628" s="9"/>
      <c r="B6628" s="9"/>
      <c r="C6628" s="9"/>
      <c r="D6628" s="90" t="s">
        <v>4757</v>
      </c>
      <c r="E6628" s="90"/>
      <c r="F6628" s="90"/>
      <c r="G6628" s="90"/>
      <c r="H6628" s="90"/>
      <c r="I6628" s="90"/>
    </row>
    <row r="6629" spans="1:9" ht="9.9499999999999993" customHeight="1" x14ac:dyDescent="0.25">
      <c r="A6629" s="86"/>
      <c r="B6629" s="86"/>
      <c r="C6629" s="86"/>
      <c r="D6629" s="86"/>
      <c r="E6629" s="9"/>
      <c r="F6629" s="9"/>
      <c r="G6629" s="9"/>
      <c r="H6629" s="9"/>
      <c r="I6629" s="9"/>
    </row>
    <row r="6630" spans="1:9" ht="30.95" customHeight="1" x14ac:dyDescent="0.25">
      <c r="A6630" s="88" t="s">
        <v>3011</v>
      </c>
      <c r="B6630" s="88"/>
      <c r="C6630" s="88"/>
      <c r="D6630" s="88"/>
      <c r="E6630" s="88"/>
      <c r="F6630" s="88"/>
      <c r="G6630" s="88"/>
      <c r="H6630" s="88"/>
      <c r="I6630" s="88"/>
    </row>
    <row r="6631" spans="1:9" ht="15" customHeight="1" x14ac:dyDescent="0.25">
      <c r="A6631" s="89"/>
      <c r="B6631" s="89"/>
      <c r="C6631" s="14" t="s">
        <v>2076</v>
      </c>
      <c r="D6631" s="14" t="s">
        <v>2079</v>
      </c>
      <c r="E6631" s="14" t="s">
        <v>2059</v>
      </c>
      <c r="F6631" s="9"/>
      <c r="G6631" s="9"/>
      <c r="H6631" s="9"/>
      <c r="I6631" s="9"/>
    </row>
    <row r="6632" spans="1:9" ht="18.95" customHeight="1" x14ac:dyDescent="0.25">
      <c r="A6632" s="15" t="s">
        <v>2080</v>
      </c>
      <c r="B6632" s="16" t="s">
        <v>2081</v>
      </c>
      <c r="C6632" s="17">
        <v>885.26</v>
      </c>
      <c r="D6632" s="17">
        <v>0.1</v>
      </c>
      <c r="E6632" s="18">
        <v>88.53</v>
      </c>
      <c r="F6632" s="9"/>
      <c r="G6632" s="9"/>
      <c r="H6632" s="9"/>
      <c r="I6632" s="9"/>
    </row>
    <row r="6633" spans="1:9" ht="15" customHeight="1" x14ac:dyDescent="0.25">
      <c r="A6633" s="19"/>
      <c r="B6633" s="20"/>
      <c r="C6633" s="21"/>
      <c r="D6633" s="21"/>
      <c r="E6633" s="22">
        <v>88.53</v>
      </c>
      <c r="F6633" s="9"/>
      <c r="G6633" s="9"/>
      <c r="H6633" s="9"/>
      <c r="I6633" s="9"/>
    </row>
    <row r="6634" spans="1:9" ht="9.9499999999999993" customHeight="1" x14ac:dyDescent="0.25">
      <c r="A6634" s="86"/>
      <c r="B6634" s="86"/>
      <c r="C6634" s="86"/>
      <c r="D6634" s="9"/>
      <c r="E6634" s="9"/>
      <c r="F6634" s="9"/>
      <c r="G6634" s="9"/>
      <c r="H6634" s="9"/>
      <c r="I6634" s="9"/>
    </row>
    <row r="6635" spans="1:9" ht="12" customHeight="1" x14ac:dyDescent="0.25">
      <c r="A6635" s="9"/>
      <c r="B6635" s="9"/>
      <c r="C6635" s="9"/>
      <c r="D6635" s="90" t="s">
        <v>4758</v>
      </c>
      <c r="E6635" s="90"/>
      <c r="F6635" s="90"/>
      <c r="G6635" s="90"/>
      <c r="H6635" s="90"/>
      <c r="I6635" s="90"/>
    </row>
    <row r="6636" spans="1:9" ht="9.9499999999999993" customHeight="1" x14ac:dyDescent="0.25">
      <c r="A6636" s="86"/>
      <c r="B6636" s="86"/>
      <c r="C6636" s="86"/>
      <c r="D6636" s="86"/>
      <c r="E6636" s="9"/>
      <c r="F6636" s="9"/>
      <c r="G6636" s="9"/>
      <c r="H6636" s="9"/>
      <c r="I6636" s="9"/>
    </row>
    <row r="6637" spans="1:9" ht="30.95" customHeight="1" x14ac:dyDescent="0.25">
      <c r="A6637" s="88" t="s">
        <v>3012</v>
      </c>
      <c r="B6637" s="88"/>
      <c r="C6637" s="88"/>
      <c r="D6637" s="88"/>
      <c r="E6637" s="88"/>
      <c r="F6637" s="88"/>
      <c r="G6637" s="88"/>
      <c r="H6637" s="88"/>
      <c r="I6637" s="88"/>
    </row>
    <row r="6638" spans="1:9" ht="15" customHeight="1" x14ac:dyDescent="0.25">
      <c r="A6638" s="89"/>
      <c r="B6638" s="89"/>
      <c r="C6638" s="14" t="s">
        <v>2076</v>
      </c>
      <c r="D6638" s="14" t="s">
        <v>2079</v>
      </c>
      <c r="E6638" s="14" t="s">
        <v>2058</v>
      </c>
      <c r="F6638" s="14" t="s">
        <v>2059</v>
      </c>
      <c r="G6638" s="9"/>
      <c r="H6638" s="9"/>
      <c r="I6638" s="9"/>
    </row>
    <row r="6639" spans="1:9" ht="27" customHeight="1" x14ac:dyDescent="0.25">
      <c r="A6639" s="15" t="s">
        <v>2083</v>
      </c>
      <c r="B6639" s="16" t="s">
        <v>2084</v>
      </c>
      <c r="C6639" s="17">
        <v>4.3</v>
      </c>
      <c r="D6639" s="17">
        <v>0.1</v>
      </c>
      <c r="E6639" s="17">
        <v>4</v>
      </c>
      <c r="F6639" s="18">
        <v>1.72</v>
      </c>
      <c r="G6639" s="9"/>
      <c r="H6639" s="9"/>
      <c r="I6639" s="9"/>
    </row>
    <row r="6640" spans="1:9" ht="15" customHeight="1" x14ac:dyDescent="0.25">
      <c r="A6640" s="19"/>
      <c r="B6640" s="20"/>
      <c r="C6640" s="21"/>
      <c r="D6640" s="21"/>
      <c r="E6640" s="21"/>
      <c r="F6640" s="22">
        <v>1.72</v>
      </c>
      <c r="G6640" s="9"/>
      <c r="H6640" s="9"/>
      <c r="I6640" s="9"/>
    </row>
    <row r="6641" spans="1:9" ht="9.9499999999999993" customHeight="1" x14ac:dyDescent="0.25">
      <c r="A6641" s="86"/>
      <c r="B6641" s="86"/>
      <c r="C6641" s="86"/>
      <c r="D6641" s="9"/>
      <c r="E6641" s="9"/>
      <c r="F6641" s="9"/>
      <c r="G6641" s="9"/>
      <c r="H6641" s="9"/>
      <c r="I6641" s="9"/>
    </row>
    <row r="6642" spans="1:9" ht="12" customHeight="1" x14ac:dyDescent="0.25">
      <c r="A6642" s="9"/>
      <c r="B6642" s="9"/>
      <c r="C6642" s="9"/>
      <c r="D6642" s="90" t="s">
        <v>4313</v>
      </c>
      <c r="E6642" s="90"/>
      <c r="F6642" s="90"/>
      <c r="G6642" s="90"/>
      <c r="H6642" s="90"/>
      <c r="I6642" s="90"/>
    </row>
    <row r="6643" spans="1:9" ht="9.9499999999999993" customHeight="1" x14ac:dyDescent="0.25">
      <c r="A6643" s="86"/>
      <c r="B6643" s="86"/>
      <c r="C6643" s="86"/>
      <c r="D6643" s="86"/>
      <c r="E6643" s="9"/>
      <c r="F6643" s="9"/>
      <c r="G6643" s="9"/>
      <c r="H6643" s="9"/>
      <c r="I6643" s="9"/>
    </row>
    <row r="6644" spans="1:9" ht="42.95" customHeight="1" x14ac:dyDescent="0.25">
      <c r="A6644" s="88" t="s">
        <v>3013</v>
      </c>
      <c r="B6644" s="88"/>
      <c r="C6644" s="88"/>
      <c r="D6644" s="88"/>
      <c r="E6644" s="88"/>
      <c r="F6644" s="88"/>
      <c r="G6644" s="88"/>
      <c r="H6644" s="88"/>
      <c r="I6644" s="88"/>
    </row>
    <row r="6645" spans="1:9" ht="15" customHeight="1" x14ac:dyDescent="0.25">
      <c r="A6645" s="89"/>
      <c r="B6645" s="89"/>
      <c r="C6645" s="14" t="s">
        <v>2076</v>
      </c>
      <c r="D6645" s="14" t="s">
        <v>2056</v>
      </c>
      <c r="E6645" s="14" t="s">
        <v>2058</v>
      </c>
      <c r="F6645" s="14" t="s">
        <v>2086</v>
      </c>
      <c r="G6645" s="14" t="s">
        <v>2059</v>
      </c>
      <c r="H6645" s="9"/>
      <c r="I6645" s="9"/>
    </row>
    <row r="6646" spans="1:9" ht="18.95" customHeight="1" x14ac:dyDescent="0.25">
      <c r="A6646" s="15" t="s">
        <v>2087</v>
      </c>
      <c r="B6646" s="16" t="s">
        <v>2088</v>
      </c>
      <c r="C6646" s="17">
        <v>4672.32</v>
      </c>
      <c r="D6646" s="17">
        <v>0.1</v>
      </c>
      <c r="E6646" s="17">
        <v>1</v>
      </c>
      <c r="F6646" s="17">
        <v>1.5</v>
      </c>
      <c r="G6646" s="18">
        <v>700.85</v>
      </c>
      <c r="H6646" s="9"/>
      <c r="I6646" s="9"/>
    </row>
    <row r="6647" spans="1:9" ht="18.95" customHeight="1" x14ac:dyDescent="0.25">
      <c r="A6647" s="15" t="s">
        <v>2089</v>
      </c>
      <c r="B6647" s="16" t="s">
        <v>2088</v>
      </c>
      <c r="C6647" s="17">
        <v>885.26</v>
      </c>
      <c r="D6647" s="17">
        <v>0.1</v>
      </c>
      <c r="E6647" s="17">
        <v>1</v>
      </c>
      <c r="F6647" s="17">
        <v>1.5</v>
      </c>
      <c r="G6647" s="18">
        <v>132.79</v>
      </c>
      <c r="H6647" s="9"/>
      <c r="I6647" s="9"/>
    </row>
    <row r="6648" spans="1:9" ht="27" customHeight="1" x14ac:dyDescent="0.25">
      <c r="A6648" s="15" t="s">
        <v>2090</v>
      </c>
      <c r="B6648" s="16" t="s">
        <v>2088</v>
      </c>
      <c r="C6648" s="17">
        <v>4.5999999999999996</v>
      </c>
      <c r="D6648" s="17">
        <v>0.1</v>
      </c>
      <c r="E6648" s="17">
        <v>4</v>
      </c>
      <c r="F6648" s="17">
        <v>1.5</v>
      </c>
      <c r="G6648" s="18">
        <v>2.76</v>
      </c>
      <c r="H6648" s="9"/>
      <c r="I6648" s="9"/>
    </row>
    <row r="6649" spans="1:9" ht="15" customHeight="1" x14ac:dyDescent="0.25">
      <c r="A6649" s="19"/>
      <c r="B6649" s="20"/>
      <c r="C6649" s="21"/>
      <c r="D6649" s="21"/>
      <c r="E6649" s="21"/>
      <c r="F6649" s="21"/>
      <c r="G6649" s="22">
        <v>836.4</v>
      </c>
      <c r="H6649" s="9"/>
      <c r="I6649" s="9"/>
    </row>
    <row r="6650" spans="1:9" ht="9.9499999999999993" customHeight="1" x14ac:dyDescent="0.25">
      <c r="A6650" s="86"/>
      <c r="B6650" s="86"/>
      <c r="C6650" s="86"/>
      <c r="D6650" s="9"/>
      <c r="E6650" s="9"/>
      <c r="F6650" s="9"/>
      <c r="G6650" s="9"/>
      <c r="H6650" s="9"/>
      <c r="I6650" s="9"/>
    </row>
    <row r="6651" spans="1:9" ht="12" customHeight="1" x14ac:dyDescent="0.25">
      <c r="A6651" s="9"/>
      <c r="B6651" s="9"/>
      <c r="C6651" s="9"/>
      <c r="D6651" s="90" t="s">
        <v>4759</v>
      </c>
      <c r="E6651" s="90"/>
      <c r="F6651" s="90"/>
      <c r="G6651" s="90"/>
      <c r="H6651" s="90"/>
      <c r="I6651" s="90"/>
    </row>
    <row r="6652" spans="1:9" ht="9.9499999999999993" customHeight="1" x14ac:dyDescent="0.25">
      <c r="A6652" s="86"/>
      <c r="B6652" s="86"/>
      <c r="C6652" s="86"/>
      <c r="D6652" s="86"/>
      <c r="E6652" s="9"/>
      <c r="F6652" s="9"/>
      <c r="G6652" s="9"/>
      <c r="H6652" s="9"/>
      <c r="I6652" s="9"/>
    </row>
    <row r="6653" spans="1:9" ht="30.95" customHeight="1" x14ac:dyDescent="0.25">
      <c r="A6653" s="88" t="s">
        <v>3014</v>
      </c>
      <c r="B6653" s="88"/>
      <c r="C6653" s="88"/>
      <c r="D6653" s="88"/>
      <c r="E6653" s="88"/>
      <c r="F6653" s="88"/>
      <c r="G6653" s="88"/>
      <c r="H6653" s="88"/>
      <c r="I6653" s="88"/>
    </row>
    <row r="6654" spans="1:9" ht="15" customHeight="1" x14ac:dyDescent="0.25">
      <c r="A6654" s="89"/>
      <c r="B6654" s="89"/>
      <c r="C6654" s="14" t="s">
        <v>2076</v>
      </c>
      <c r="D6654" s="14" t="s">
        <v>2056</v>
      </c>
      <c r="E6654" s="14" t="s">
        <v>2058</v>
      </c>
      <c r="F6654" s="14" t="s">
        <v>2092</v>
      </c>
      <c r="G6654" s="14" t="s">
        <v>2086</v>
      </c>
      <c r="H6654" s="14" t="s">
        <v>2059</v>
      </c>
      <c r="I6654" s="9"/>
    </row>
    <row r="6655" spans="1:9" ht="18.95" customHeight="1" x14ac:dyDescent="0.25">
      <c r="A6655" s="15" t="s">
        <v>2087</v>
      </c>
      <c r="B6655" s="16" t="s">
        <v>2186</v>
      </c>
      <c r="C6655" s="17">
        <v>4672.32</v>
      </c>
      <c r="D6655" s="17">
        <v>0.1</v>
      </c>
      <c r="E6655" s="17">
        <v>1</v>
      </c>
      <c r="F6655" s="17">
        <v>30</v>
      </c>
      <c r="G6655" s="17">
        <v>1.5</v>
      </c>
      <c r="H6655" s="18">
        <v>21025.439999999999</v>
      </c>
      <c r="I6655" s="9"/>
    </row>
    <row r="6656" spans="1:9" ht="18.95" customHeight="1" x14ac:dyDescent="0.25">
      <c r="A6656" s="15" t="s">
        <v>2089</v>
      </c>
      <c r="B6656" s="16" t="s">
        <v>2186</v>
      </c>
      <c r="C6656" s="17">
        <v>885.26</v>
      </c>
      <c r="D6656" s="17">
        <v>0.05</v>
      </c>
      <c r="E6656" s="17">
        <v>1</v>
      </c>
      <c r="F6656" s="17">
        <v>30</v>
      </c>
      <c r="G6656" s="17">
        <v>1.5</v>
      </c>
      <c r="H6656" s="18">
        <v>1991.84</v>
      </c>
      <c r="I6656" s="9"/>
    </row>
    <row r="6657" spans="1:9" ht="27" customHeight="1" x14ac:dyDescent="0.25">
      <c r="A6657" s="15" t="s">
        <v>2090</v>
      </c>
      <c r="B6657" s="16" t="s">
        <v>2186</v>
      </c>
      <c r="C6657" s="17">
        <v>4.5999999999999996</v>
      </c>
      <c r="D6657" s="17">
        <v>0.1</v>
      </c>
      <c r="E6657" s="17">
        <v>4</v>
      </c>
      <c r="F6657" s="17">
        <v>30</v>
      </c>
      <c r="G6657" s="17">
        <v>1.5</v>
      </c>
      <c r="H6657" s="18">
        <v>82.8</v>
      </c>
      <c r="I6657" s="9"/>
    </row>
    <row r="6658" spans="1:9" ht="15" customHeight="1" x14ac:dyDescent="0.25">
      <c r="A6658" s="19"/>
      <c r="B6658" s="20"/>
      <c r="C6658" s="21"/>
      <c r="D6658" s="21"/>
      <c r="E6658" s="21"/>
      <c r="F6658" s="21"/>
      <c r="G6658" s="21"/>
      <c r="H6658" s="22">
        <v>23100.080000000002</v>
      </c>
      <c r="I6658" s="9"/>
    </row>
    <row r="6659" spans="1:9" ht="9.9499999999999993" customHeight="1" x14ac:dyDescent="0.25">
      <c r="A6659" s="86"/>
      <c r="B6659" s="86"/>
      <c r="C6659" s="86"/>
      <c r="D6659" s="9"/>
      <c r="E6659" s="9"/>
      <c r="F6659" s="9"/>
      <c r="G6659" s="9"/>
      <c r="H6659" s="9"/>
      <c r="I6659" s="9"/>
    </row>
    <row r="6660" spans="1:9" ht="12" customHeight="1" x14ac:dyDescent="0.25">
      <c r="A6660" s="9"/>
      <c r="B6660" s="9"/>
      <c r="C6660" s="9"/>
      <c r="D6660" s="90" t="s">
        <v>4760</v>
      </c>
      <c r="E6660" s="90"/>
      <c r="F6660" s="90"/>
      <c r="G6660" s="90"/>
      <c r="H6660" s="90"/>
      <c r="I6660" s="90"/>
    </row>
    <row r="6661" spans="1:9" ht="9.9499999999999993" customHeight="1" x14ac:dyDescent="0.25">
      <c r="A6661" s="86"/>
      <c r="B6661" s="86"/>
      <c r="C6661" s="86"/>
      <c r="D6661" s="86"/>
      <c r="E6661" s="9"/>
      <c r="F6661" s="9"/>
      <c r="G6661" s="9"/>
      <c r="H6661" s="9"/>
      <c r="I6661" s="9"/>
    </row>
    <row r="6662" spans="1:9" ht="42.95" customHeight="1" x14ac:dyDescent="0.25">
      <c r="A6662" s="88" t="s">
        <v>3015</v>
      </c>
      <c r="B6662" s="88"/>
      <c r="C6662" s="88"/>
      <c r="D6662" s="88"/>
      <c r="E6662" s="88"/>
      <c r="F6662" s="88"/>
      <c r="G6662" s="88"/>
      <c r="H6662" s="88"/>
      <c r="I6662" s="88"/>
    </row>
    <row r="6663" spans="1:9" ht="15" customHeight="1" x14ac:dyDescent="0.25">
      <c r="A6663" s="89"/>
      <c r="B6663" s="89"/>
      <c r="C6663" s="14" t="s">
        <v>2076</v>
      </c>
      <c r="D6663" s="14" t="s">
        <v>2056</v>
      </c>
      <c r="E6663" s="14" t="s">
        <v>2058</v>
      </c>
      <c r="F6663" s="14" t="s">
        <v>2092</v>
      </c>
      <c r="G6663" s="14" t="s">
        <v>2086</v>
      </c>
      <c r="H6663" s="14" t="s">
        <v>2059</v>
      </c>
      <c r="I6663" s="9"/>
    </row>
    <row r="6664" spans="1:9" ht="18.95" customHeight="1" x14ac:dyDescent="0.25">
      <c r="A6664" s="15" t="s">
        <v>2087</v>
      </c>
      <c r="B6664" s="16" t="s">
        <v>2186</v>
      </c>
      <c r="C6664" s="17">
        <v>4672.32</v>
      </c>
      <c r="D6664" s="17">
        <v>0.1</v>
      </c>
      <c r="E6664" s="17">
        <v>1</v>
      </c>
      <c r="F6664" s="17">
        <v>12</v>
      </c>
      <c r="G6664" s="17">
        <v>1.5</v>
      </c>
      <c r="H6664" s="18">
        <v>8410.18</v>
      </c>
      <c r="I6664" s="9"/>
    </row>
    <row r="6665" spans="1:9" ht="18.95" customHeight="1" x14ac:dyDescent="0.25">
      <c r="A6665" s="15" t="s">
        <v>2089</v>
      </c>
      <c r="B6665" s="16" t="s">
        <v>2186</v>
      </c>
      <c r="C6665" s="17">
        <v>885.26</v>
      </c>
      <c r="D6665" s="17">
        <v>0.1</v>
      </c>
      <c r="E6665" s="17">
        <v>1</v>
      </c>
      <c r="F6665" s="17">
        <v>12</v>
      </c>
      <c r="G6665" s="17">
        <v>1.5</v>
      </c>
      <c r="H6665" s="18">
        <v>1593.47</v>
      </c>
      <c r="I6665" s="9"/>
    </row>
    <row r="6666" spans="1:9" ht="27" customHeight="1" x14ac:dyDescent="0.25">
      <c r="A6666" s="15" t="s">
        <v>2090</v>
      </c>
      <c r="B6666" s="16" t="s">
        <v>2186</v>
      </c>
      <c r="C6666" s="17">
        <v>4.5999999999999996</v>
      </c>
      <c r="D6666" s="17">
        <v>0.1</v>
      </c>
      <c r="E6666" s="17">
        <v>4</v>
      </c>
      <c r="F6666" s="17">
        <v>12</v>
      </c>
      <c r="G6666" s="17">
        <v>1.5</v>
      </c>
      <c r="H6666" s="18">
        <v>33.119999999999997</v>
      </c>
      <c r="I6666" s="9"/>
    </row>
    <row r="6667" spans="1:9" ht="15" customHeight="1" x14ac:dyDescent="0.25">
      <c r="A6667" s="19"/>
      <c r="B6667" s="20"/>
      <c r="C6667" s="21"/>
      <c r="D6667" s="21"/>
      <c r="E6667" s="21"/>
      <c r="F6667" s="21"/>
      <c r="G6667" s="21"/>
      <c r="H6667" s="22">
        <v>10036.77</v>
      </c>
      <c r="I6667" s="9"/>
    </row>
    <row r="6668" spans="1:9" ht="9.9499999999999993" customHeight="1" x14ac:dyDescent="0.25">
      <c r="A6668" s="86"/>
      <c r="B6668" s="86"/>
      <c r="C6668" s="86"/>
      <c r="D6668" s="9"/>
      <c r="E6668" s="9"/>
      <c r="F6668" s="9"/>
      <c r="G6668" s="9"/>
      <c r="H6668" s="9"/>
      <c r="I6668" s="9"/>
    </row>
    <row r="6669" spans="1:9" ht="12" customHeight="1" x14ac:dyDescent="0.25">
      <c r="A6669" s="9"/>
      <c r="B6669" s="9"/>
      <c r="C6669" s="9"/>
      <c r="D6669" s="90" t="s">
        <v>4761</v>
      </c>
      <c r="E6669" s="90"/>
      <c r="F6669" s="90"/>
      <c r="G6669" s="90"/>
      <c r="H6669" s="90"/>
      <c r="I6669" s="90"/>
    </row>
    <row r="6670" spans="1:9" ht="9.9499999999999993" customHeight="1" x14ac:dyDescent="0.25">
      <c r="A6670" s="86"/>
      <c r="B6670" s="86"/>
      <c r="C6670" s="86"/>
      <c r="D6670" s="86"/>
      <c r="E6670" s="9"/>
      <c r="F6670" s="9"/>
      <c r="G6670" s="9"/>
      <c r="H6670" s="9"/>
      <c r="I6670" s="9"/>
    </row>
    <row r="6671" spans="1:9" ht="20.100000000000001" customHeight="1" x14ac:dyDescent="0.25">
      <c r="A6671" s="88" t="s">
        <v>3016</v>
      </c>
      <c r="B6671" s="88"/>
      <c r="C6671" s="88"/>
      <c r="D6671" s="88"/>
      <c r="E6671" s="88"/>
      <c r="F6671" s="88"/>
      <c r="G6671" s="88"/>
      <c r="H6671" s="88"/>
      <c r="I6671" s="88"/>
    </row>
    <row r="6672" spans="1:9" ht="15" customHeight="1" x14ac:dyDescent="0.25">
      <c r="A6672" s="89"/>
      <c r="B6672" s="89"/>
      <c r="C6672" s="14" t="s">
        <v>2076</v>
      </c>
      <c r="D6672" s="14" t="s">
        <v>2056</v>
      </c>
      <c r="E6672" s="14" t="s">
        <v>2086</v>
      </c>
      <c r="F6672" s="14" t="s">
        <v>2059</v>
      </c>
      <c r="G6672" s="9"/>
      <c r="H6672" s="9"/>
      <c r="I6672" s="9"/>
    </row>
    <row r="6673" spans="1:9" ht="18.95" customHeight="1" x14ac:dyDescent="0.25">
      <c r="A6673" s="15" t="s">
        <v>2096</v>
      </c>
      <c r="B6673" s="16" t="s">
        <v>2097</v>
      </c>
      <c r="C6673" s="17">
        <v>4672.32</v>
      </c>
      <c r="D6673" s="17">
        <v>0.1</v>
      </c>
      <c r="E6673" s="17">
        <v>1.5</v>
      </c>
      <c r="F6673" s="18">
        <v>700.85</v>
      </c>
      <c r="G6673" s="9"/>
      <c r="H6673" s="9"/>
      <c r="I6673" s="9"/>
    </row>
    <row r="6674" spans="1:9" ht="15" customHeight="1" x14ac:dyDescent="0.25">
      <c r="A6674" s="19"/>
      <c r="B6674" s="20"/>
      <c r="C6674" s="21"/>
      <c r="D6674" s="21"/>
      <c r="E6674" s="21"/>
      <c r="F6674" s="22">
        <v>700.85</v>
      </c>
      <c r="G6674" s="9"/>
      <c r="H6674" s="9"/>
      <c r="I6674" s="9"/>
    </row>
    <row r="6675" spans="1:9" ht="9.9499999999999993" customHeight="1" x14ac:dyDescent="0.25">
      <c r="A6675" s="86"/>
      <c r="B6675" s="86"/>
      <c r="C6675" s="86"/>
      <c r="D6675" s="9"/>
      <c r="E6675" s="9"/>
      <c r="F6675" s="9"/>
      <c r="G6675" s="9"/>
      <c r="H6675" s="9"/>
      <c r="I6675" s="9"/>
    </row>
    <row r="6676" spans="1:9" ht="12" customHeight="1" x14ac:dyDescent="0.25">
      <c r="A6676" s="9"/>
      <c r="B6676" s="9"/>
      <c r="C6676" s="9"/>
      <c r="D6676" s="90" t="s">
        <v>4762</v>
      </c>
      <c r="E6676" s="90"/>
      <c r="F6676" s="90"/>
      <c r="G6676" s="90"/>
      <c r="H6676" s="90"/>
      <c r="I6676" s="90"/>
    </row>
    <row r="6677" spans="1:9" ht="9.9499999999999993" customHeight="1" x14ac:dyDescent="0.25">
      <c r="A6677" s="86"/>
      <c r="B6677" s="86"/>
      <c r="C6677" s="86"/>
      <c r="D6677" s="86"/>
      <c r="E6677" s="9"/>
      <c r="F6677" s="9"/>
      <c r="G6677" s="9"/>
      <c r="H6677" s="9"/>
      <c r="I6677" s="9"/>
    </row>
    <row r="6678" spans="1:9" ht="30.95" customHeight="1" x14ac:dyDescent="0.25">
      <c r="A6678" s="88" t="s">
        <v>3017</v>
      </c>
      <c r="B6678" s="88"/>
      <c r="C6678" s="88"/>
      <c r="D6678" s="88"/>
      <c r="E6678" s="88"/>
      <c r="F6678" s="88"/>
      <c r="G6678" s="88"/>
      <c r="H6678" s="88"/>
      <c r="I6678" s="88"/>
    </row>
    <row r="6679" spans="1:9" ht="15" customHeight="1" x14ac:dyDescent="0.25">
      <c r="A6679" s="89"/>
      <c r="B6679" s="89"/>
      <c r="C6679" s="14" t="s">
        <v>2076</v>
      </c>
      <c r="D6679" s="14" t="s">
        <v>2079</v>
      </c>
      <c r="E6679" s="14" t="s">
        <v>2092</v>
      </c>
      <c r="F6679" s="14" t="s">
        <v>2086</v>
      </c>
      <c r="G6679" s="14" t="s">
        <v>2059</v>
      </c>
      <c r="H6679" s="9"/>
      <c r="I6679" s="9"/>
    </row>
    <row r="6680" spans="1:9" ht="27" customHeight="1" x14ac:dyDescent="0.25">
      <c r="A6680" s="15" t="s">
        <v>2099</v>
      </c>
      <c r="B6680" s="16" t="s">
        <v>2100</v>
      </c>
      <c r="C6680" s="17">
        <v>885.26</v>
      </c>
      <c r="D6680" s="17">
        <v>0.1</v>
      </c>
      <c r="E6680" s="17">
        <v>29.7</v>
      </c>
      <c r="F6680" s="17">
        <v>1.5</v>
      </c>
      <c r="G6680" s="18">
        <v>3943.83</v>
      </c>
      <c r="H6680" s="9"/>
      <c r="I6680" s="9"/>
    </row>
    <row r="6681" spans="1:9" ht="15" customHeight="1" x14ac:dyDescent="0.25">
      <c r="A6681" s="19"/>
      <c r="B6681" s="20"/>
      <c r="C6681" s="21"/>
      <c r="D6681" s="21"/>
      <c r="E6681" s="21"/>
      <c r="F6681" s="21"/>
      <c r="G6681" s="22">
        <v>3943.83</v>
      </c>
      <c r="H6681" s="9"/>
      <c r="I6681" s="9"/>
    </row>
    <row r="6682" spans="1:9" ht="9.9499999999999993" customHeight="1" x14ac:dyDescent="0.25">
      <c r="A6682" s="86"/>
      <c r="B6682" s="86"/>
      <c r="C6682" s="86"/>
      <c r="D6682" s="9"/>
      <c r="E6682" s="9"/>
      <c r="F6682" s="9"/>
      <c r="G6682" s="9"/>
      <c r="H6682" s="9"/>
      <c r="I6682" s="9"/>
    </row>
    <row r="6683" spans="1:9" ht="12" customHeight="1" x14ac:dyDescent="0.25">
      <c r="A6683" s="9"/>
      <c r="B6683" s="9"/>
      <c r="C6683" s="9"/>
      <c r="D6683" s="90" t="s">
        <v>4763</v>
      </c>
      <c r="E6683" s="90"/>
      <c r="F6683" s="90"/>
      <c r="G6683" s="90"/>
      <c r="H6683" s="90"/>
      <c r="I6683" s="90"/>
    </row>
    <row r="6684" spans="1:9" ht="9.9499999999999993" customHeight="1" x14ac:dyDescent="0.25">
      <c r="A6684" s="86"/>
      <c r="B6684" s="86"/>
      <c r="C6684" s="86"/>
      <c r="D6684" s="86"/>
      <c r="E6684" s="9"/>
      <c r="F6684" s="9"/>
      <c r="G6684" s="9"/>
      <c r="H6684" s="9"/>
      <c r="I6684" s="9"/>
    </row>
    <row r="6685" spans="1:9" ht="30.95" customHeight="1" x14ac:dyDescent="0.25">
      <c r="A6685" s="88" t="s">
        <v>3018</v>
      </c>
      <c r="B6685" s="88"/>
      <c r="C6685" s="88"/>
      <c r="D6685" s="88"/>
      <c r="E6685" s="88"/>
      <c r="F6685" s="88"/>
      <c r="G6685" s="88"/>
      <c r="H6685" s="88"/>
      <c r="I6685" s="88"/>
    </row>
    <row r="6686" spans="1:9" ht="15" customHeight="1" x14ac:dyDescent="0.25">
      <c r="A6686" s="89"/>
      <c r="B6686" s="89"/>
      <c r="C6686" s="14" t="s">
        <v>2076</v>
      </c>
      <c r="D6686" s="14" t="s">
        <v>2079</v>
      </c>
      <c r="E6686" s="14" t="s">
        <v>2059</v>
      </c>
      <c r="F6686" s="9"/>
      <c r="G6686" s="9"/>
      <c r="H6686" s="9"/>
      <c r="I6686" s="9"/>
    </row>
    <row r="6687" spans="1:9" ht="18.95" customHeight="1" x14ac:dyDescent="0.25">
      <c r="A6687" s="15" t="s">
        <v>2080</v>
      </c>
      <c r="B6687" s="16" t="s">
        <v>2081</v>
      </c>
      <c r="C6687" s="17">
        <v>885.26</v>
      </c>
      <c r="D6687" s="17">
        <v>0.1</v>
      </c>
      <c r="E6687" s="18">
        <v>88.53</v>
      </c>
      <c r="F6687" s="9"/>
      <c r="G6687" s="9"/>
      <c r="H6687" s="9"/>
      <c r="I6687" s="9"/>
    </row>
    <row r="6688" spans="1:9" ht="15" customHeight="1" x14ac:dyDescent="0.25">
      <c r="A6688" s="19"/>
      <c r="B6688" s="20"/>
      <c r="C6688" s="21"/>
      <c r="D6688" s="21"/>
      <c r="E6688" s="22">
        <v>88.53</v>
      </c>
      <c r="F6688" s="9"/>
      <c r="G6688" s="9"/>
      <c r="H6688" s="9"/>
      <c r="I6688" s="9"/>
    </row>
    <row r="6689" spans="1:9" ht="9.9499999999999993" customHeight="1" x14ac:dyDescent="0.25">
      <c r="A6689" s="86"/>
      <c r="B6689" s="86"/>
      <c r="C6689" s="86"/>
      <c r="D6689" s="9"/>
      <c r="E6689" s="9"/>
      <c r="F6689" s="9"/>
      <c r="G6689" s="9"/>
      <c r="H6689" s="9"/>
      <c r="I6689" s="9"/>
    </row>
    <row r="6690" spans="1:9" ht="12" customHeight="1" x14ac:dyDescent="0.25">
      <c r="A6690" s="9"/>
      <c r="B6690" s="9"/>
      <c r="C6690" s="9"/>
      <c r="D6690" s="90" t="s">
        <v>4758</v>
      </c>
      <c r="E6690" s="90"/>
      <c r="F6690" s="90"/>
      <c r="G6690" s="90"/>
      <c r="H6690" s="90"/>
      <c r="I6690" s="90"/>
    </row>
    <row r="6691" spans="1:9" ht="9.9499999999999993" customHeight="1" x14ac:dyDescent="0.25">
      <c r="A6691" s="86"/>
      <c r="B6691" s="86"/>
      <c r="C6691" s="86"/>
      <c r="D6691" s="86"/>
      <c r="E6691" s="9"/>
      <c r="F6691" s="9"/>
      <c r="G6691" s="9"/>
      <c r="H6691" s="9"/>
      <c r="I6691" s="9"/>
    </row>
    <row r="6692" spans="1:9" ht="30.95" customHeight="1" x14ac:dyDescent="0.25">
      <c r="A6692" s="88" t="s">
        <v>3019</v>
      </c>
      <c r="B6692" s="88"/>
      <c r="C6692" s="88"/>
      <c r="D6692" s="88"/>
      <c r="E6692" s="88"/>
      <c r="F6692" s="88"/>
      <c r="G6692" s="88"/>
      <c r="H6692" s="88"/>
      <c r="I6692" s="88"/>
    </row>
    <row r="6693" spans="1:9" ht="15" customHeight="1" x14ac:dyDescent="0.25">
      <c r="A6693" s="89"/>
      <c r="B6693" s="89"/>
      <c r="C6693" s="14" t="s">
        <v>2076</v>
      </c>
      <c r="D6693" s="14" t="s">
        <v>2059</v>
      </c>
      <c r="E6693" s="9"/>
      <c r="F6693" s="9"/>
      <c r="G6693" s="9"/>
      <c r="H6693" s="9"/>
      <c r="I6693" s="9"/>
    </row>
    <row r="6694" spans="1:9" ht="18.95" customHeight="1" x14ac:dyDescent="0.25">
      <c r="A6694" s="15" t="s">
        <v>2170</v>
      </c>
      <c r="B6694" s="16" t="s">
        <v>2076</v>
      </c>
      <c r="C6694" s="17">
        <v>885.26</v>
      </c>
      <c r="D6694" s="18">
        <v>885.26</v>
      </c>
      <c r="E6694" s="9"/>
      <c r="F6694" s="9"/>
      <c r="G6694" s="9"/>
      <c r="H6694" s="9"/>
      <c r="I6694" s="9"/>
    </row>
    <row r="6695" spans="1:9" ht="15" customHeight="1" x14ac:dyDescent="0.25">
      <c r="A6695" s="19"/>
      <c r="B6695" s="20"/>
      <c r="C6695" s="21"/>
      <c r="D6695" s="22">
        <v>885.26</v>
      </c>
      <c r="E6695" s="9"/>
      <c r="F6695" s="9"/>
      <c r="G6695" s="9"/>
      <c r="H6695" s="9"/>
      <c r="I6695" s="9"/>
    </row>
    <row r="6696" spans="1:9" ht="9.9499999999999993" customHeight="1" x14ac:dyDescent="0.25">
      <c r="A6696" s="86"/>
      <c r="B6696" s="86"/>
      <c r="C6696" s="86"/>
      <c r="D6696" s="9"/>
      <c r="E6696" s="9"/>
      <c r="F6696" s="9"/>
      <c r="G6696" s="9"/>
      <c r="H6696" s="9"/>
      <c r="I6696" s="9"/>
    </row>
    <row r="6697" spans="1:9" ht="12" customHeight="1" x14ac:dyDescent="0.25">
      <c r="A6697" s="9"/>
      <c r="B6697" s="9"/>
      <c r="C6697" s="9"/>
      <c r="D6697" s="90" t="s">
        <v>4764</v>
      </c>
      <c r="E6697" s="90"/>
      <c r="F6697" s="90"/>
      <c r="G6697" s="90"/>
      <c r="H6697" s="90"/>
      <c r="I6697" s="90"/>
    </row>
    <row r="6698" spans="1:9" ht="9.9499999999999993" customHeight="1" x14ac:dyDescent="0.25">
      <c r="A6698" s="86"/>
      <c r="B6698" s="86"/>
      <c r="C6698" s="86"/>
      <c r="D6698" s="86"/>
      <c r="E6698" s="9"/>
      <c r="F6698" s="9"/>
      <c r="G6698" s="9"/>
      <c r="H6698" s="9"/>
      <c r="I6698" s="9"/>
    </row>
    <row r="6699" spans="1:9" ht="42.95" customHeight="1" x14ac:dyDescent="0.25">
      <c r="A6699" s="88" t="s">
        <v>3020</v>
      </c>
      <c r="B6699" s="88"/>
      <c r="C6699" s="88"/>
      <c r="D6699" s="88"/>
      <c r="E6699" s="88"/>
      <c r="F6699" s="88"/>
      <c r="G6699" s="88"/>
      <c r="H6699" s="88"/>
      <c r="I6699" s="88"/>
    </row>
    <row r="6700" spans="1:9" ht="15" customHeight="1" x14ac:dyDescent="0.25">
      <c r="A6700" s="89"/>
      <c r="B6700" s="89"/>
      <c r="C6700" s="14" t="s">
        <v>2069</v>
      </c>
      <c r="D6700" s="14" t="s">
        <v>2058</v>
      </c>
      <c r="E6700" s="14" t="s">
        <v>2059</v>
      </c>
      <c r="F6700" s="9"/>
      <c r="G6700" s="9"/>
      <c r="H6700" s="9"/>
      <c r="I6700" s="9"/>
    </row>
    <row r="6701" spans="1:9" ht="12.95" customHeight="1" x14ac:dyDescent="0.25">
      <c r="A6701" s="15"/>
      <c r="B6701" s="16" t="s">
        <v>2104</v>
      </c>
      <c r="C6701" s="17">
        <v>611.45000000000005</v>
      </c>
      <c r="D6701" s="17">
        <v>1</v>
      </c>
      <c r="E6701" s="18">
        <v>611.45000000000005</v>
      </c>
      <c r="F6701" s="9"/>
      <c r="G6701" s="9"/>
      <c r="H6701" s="9"/>
      <c r="I6701" s="9"/>
    </row>
    <row r="6702" spans="1:9" ht="15" customHeight="1" x14ac:dyDescent="0.25">
      <c r="A6702" s="19"/>
      <c r="B6702" s="20"/>
      <c r="C6702" s="21"/>
      <c r="D6702" s="21"/>
      <c r="E6702" s="22">
        <v>611.45000000000005</v>
      </c>
      <c r="F6702" s="9"/>
      <c r="G6702" s="9"/>
      <c r="H6702" s="9"/>
      <c r="I6702" s="9"/>
    </row>
    <row r="6703" spans="1:9" ht="9.9499999999999993" customHeight="1" x14ac:dyDescent="0.25">
      <c r="A6703" s="86"/>
      <c r="B6703" s="86"/>
      <c r="C6703" s="86"/>
      <c r="D6703" s="9"/>
      <c r="E6703" s="9"/>
      <c r="F6703" s="9"/>
      <c r="G6703" s="9"/>
      <c r="H6703" s="9"/>
      <c r="I6703" s="9"/>
    </row>
    <row r="6704" spans="1:9" ht="12" customHeight="1" x14ac:dyDescent="0.25">
      <c r="A6704" s="9"/>
      <c r="B6704" s="9"/>
      <c r="C6704" s="9"/>
      <c r="D6704" s="90" t="s">
        <v>4765</v>
      </c>
      <c r="E6704" s="90"/>
      <c r="F6704" s="90"/>
      <c r="G6704" s="90"/>
      <c r="H6704" s="90"/>
      <c r="I6704" s="90"/>
    </row>
    <row r="6705" spans="1:9" ht="9.9499999999999993" customHeight="1" x14ac:dyDescent="0.25">
      <c r="A6705" s="86"/>
      <c r="B6705" s="86"/>
      <c r="C6705" s="86"/>
      <c r="D6705" s="86"/>
      <c r="E6705" s="9"/>
      <c r="F6705" s="9"/>
      <c r="G6705" s="9"/>
      <c r="H6705" s="9"/>
      <c r="I6705" s="9"/>
    </row>
    <row r="6706" spans="1:9" ht="30.95" customHeight="1" x14ac:dyDescent="0.25">
      <c r="A6706" s="88" t="s">
        <v>3021</v>
      </c>
      <c r="B6706" s="88"/>
      <c r="C6706" s="88"/>
      <c r="D6706" s="88"/>
      <c r="E6706" s="88"/>
      <c r="F6706" s="88"/>
      <c r="G6706" s="88"/>
      <c r="H6706" s="88"/>
      <c r="I6706" s="88"/>
    </row>
    <row r="6707" spans="1:9" ht="15" customHeight="1" x14ac:dyDescent="0.25">
      <c r="A6707" s="89"/>
      <c r="B6707" s="89"/>
      <c r="C6707" s="14" t="s">
        <v>2069</v>
      </c>
      <c r="D6707" s="14" t="s">
        <v>2058</v>
      </c>
      <c r="E6707" s="14" t="s">
        <v>2059</v>
      </c>
      <c r="F6707" s="9"/>
      <c r="G6707" s="9"/>
      <c r="H6707" s="9"/>
      <c r="I6707" s="9"/>
    </row>
    <row r="6708" spans="1:9" ht="12.95" customHeight="1" x14ac:dyDescent="0.25">
      <c r="A6708" s="15"/>
      <c r="B6708" s="16" t="s">
        <v>2104</v>
      </c>
      <c r="C6708" s="17">
        <v>611.45000000000005</v>
      </c>
      <c r="D6708" s="17">
        <v>1</v>
      </c>
      <c r="E6708" s="18">
        <v>611.45000000000005</v>
      </c>
      <c r="F6708" s="9"/>
      <c r="G6708" s="9"/>
      <c r="H6708" s="9"/>
      <c r="I6708" s="9"/>
    </row>
    <row r="6709" spans="1:9" ht="15" customHeight="1" x14ac:dyDescent="0.25">
      <c r="A6709" s="19"/>
      <c r="B6709" s="20"/>
      <c r="C6709" s="21"/>
      <c r="D6709" s="21"/>
      <c r="E6709" s="22">
        <v>611.45000000000005</v>
      </c>
      <c r="F6709" s="9"/>
      <c r="G6709" s="9"/>
      <c r="H6709" s="9"/>
      <c r="I6709" s="9"/>
    </row>
    <row r="6710" spans="1:9" ht="9.9499999999999993" customHeight="1" x14ac:dyDescent="0.25">
      <c r="A6710" s="86"/>
      <c r="B6710" s="86"/>
      <c r="C6710" s="86"/>
      <c r="D6710" s="9"/>
      <c r="E6710" s="9"/>
      <c r="F6710" s="9"/>
      <c r="G6710" s="9"/>
      <c r="H6710" s="9"/>
      <c r="I6710" s="9"/>
    </row>
    <row r="6711" spans="1:9" ht="12" customHeight="1" x14ac:dyDescent="0.25">
      <c r="A6711" s="9"/>
      <c r="B6711" s="9"/>
      <c r="C6711" s="9"/>
      <c r="D6711" s="90" t="s">
        <v>4765</v>
      </c>
      <c r="E6711" s="90"/>
      <c r="F6711" s="90"/>
      <c r="G6711" s="90"/>
      <c r="H6711" s="90"/>
      <c r="I6711" s="90"/>
    </row>
    <row r="6712" spans="1:9" ht="9.9499999999999993" customHeight="1" x14ac:dyDescent="0.25">
      <c r="A6712" s="86"/>
      <c r="B6712" s="86"/>
      <c r="C6712" s="86"/>
      <c r="D6712" s="86"/>
      <c r="E6712" s="9"/>
      <c r="F6712" s="9"/>
      <c r="G6712" s="9"/>
      <c r="H6712" s="9"/>
      <c r="I6712" s="9"/>
    </row>
    <row r="6713" spans="1:9" ht="42.95" customHeight="1" x14ac:dyDescent="0.25">
      <c r="A6713" s="88" t="s">
        <v>3022</v>
      </c>
      <c r="B6713" s="88"/>
      <c r="C6713" s="88"/>
      <c r="D6713" s="88"/>
      <c r="E6713" s="88"/>
      <c r="F6713" s="88"/>
      <c r="G6713" s="88"/>
      <c r="H6713" s="88"/>
      <c r="I6713" s="88"/>
    </row>
    <row r="6714" spans="1:9" ht="15" customHeight="1" x14ac:dyDescent="0.25">
      <c r="A6714" s="89"/>
      <c r="B6714" s="89"/>
      <c r="C6714" s="14" t="s">
        <v>2058</v>
      </c>
      <c r="D6714" s="14" t="s">
        <v>2059</v>
      </c>
      <c r="E6714" s="9"/>
      <c r="F6714" s="9"/>
      <c r="G6714" s="9"/>
      <c r="H6714" s="9"/>
      <c r="I6714" s="9"/>
    </row>
    <row r="6715" spans="1:9" ht="12.95" customHeight="1" x14ac:dyDescent="0.25">
      <c r="A6715" s="15"/>
      <c r="B6715" s="16" t="s">
        <v>2058</v>
      </c>
      <c r="C6715" s="17">
        <v>4</v>
      </c>
      <c r="D6715" s="18">
        <v>4</v>
      </c>
      <c r="E6715" s="9"/>
      <c r="F6715" s="9"/>
      <c r="G6715" s="9"/>
      <c r="H6715" s="9"/>
      <c r="I6715" s="9"/>
    </row>
    <row r="6716" spans="1:9" ht="15" customHeight="1" x14ac:dyDescent="0.25">
      <c r="A6716" s="19"/>
      <c r="B6716" s="20"/>
      <c r="C6716" s="21"/>
      <c r="D6716" s="22">
        <v>4</v>
      </c>
      <c r="E6716" s="9"/>
      <c r="F6716" s="9"/>
      <c r="G6716" s="9"/>
      <c r="H6716" s="9"/>
      <c r="I6716" s="9"/>
    </row>
    <row r="6717" spans="1:9" ht="9.9499999999999993" customHeight="1" x14ac:dyDescent="0.25">
      <c r="A6717" s="86"/>
      <c r="B6717" s="86"/>
      <c r="C6717" s="86"/>
      <c r="D6717" s="9"/>
      <c r="E6717" s="9"/>
      <c r="F6717" s="9"/>
      <c r="G6717" s="9"/>
      <c r="H6717" s="9"/>
      <c r="I6717" s="9"/>
    </row>
    <row r="6718" spans="1:9" ht="12" customHeight="1" x14ac:dyDescent="0.25">
      <c r="A6718" s="9"/>
      <c r="B6718" s="9"/>
      <c r="C6718" s="9"/>
      <c r="D6718" s="90" t="s">
        <v>4255</v>
      </c>
      <c r="E6718" s="90"/>
      <c r="F6718" s="90"/>
      <c r="G6718" s="90"/>
      <c r="H6718" s="90"/>
      <c r="I6718" s="90"/>
    </row>
    <row r="6719" spans="1:9" ht="9.9499999999999993" customHeight="1" x14ac:dyDescent="0.25">
      <c r="A6719" s="86"/>
      <c r="B6719" s="86"/>
      <c r="C6719" s="86"/>
      <c r="D6719" s="86"/>
      <c r="E6719" s="9"/>
      <c r="F6719" s="9"/>
      <c r="G6719" s="9"/>
      <c r="H6719" s="9"/>
      <c r="I6719" s="9"/>
    </row>
    <row r="6720" spans="1:9" ht="30.95" customHeight="1" x14ac:dyDescent="0.25">
      <c r="A6720" s="88" t="s">
        <v>3023</v>
      </c>
      <c r="B6720" s="88"/>
      <c r="C6720" s="88"/>
      <c r="D6720" s="88"/>
      <c r="E6720" s="88"/>
      <c r="F6720" s="88"/>
      <c r="G6720" s="88"/>
      <c r="H6720" s="88"/>
      <c r="I6720" s="88"/>
    </row>
    <row r="6721" spans="1:9" ht="15" customHeight="1" x14ac:dyDescent="0.25">
      <c r="A6721" s="89"/>
      <c r="B6721" s="89"/>
      <c r="C6721" s="14" t="s">
        <v>2076</v>
      </c>
      <c r="D6721" s="14" t="s">
        <v>2059</v>
      </c>
      <c r="E6721" s="9"/>
      <c r="F6721" s="9"/>
      <c r="G6721" s="9"/>
      <c r="H6721" s="9"/>
      <c r="I6721" s="9"/>
    </row>
    <row r="6722" spans="1:9" ht="12.95" customHeight="1" x14ac:dyDescent="0.25">
      <c r="A6722" s="15" t="s">
        <v>2108</v>
      </c>
      <c r="B6722" s="16" t="s">
        <v>2076</v>
      </c>
      <c r="C6722" s="17">
        <v>885.26</v>
      </c>
      <c r="D6722" s="18">
        <v>885.26</v>
      </c>
      <c r="E6722" s="9"/>
      <c r="F6722" s="9"/>
      <c r="G6722" s="9"/>
      <c r="H6722" s="9"/>
      <c r="I6722" s="9"/>
    </row>
    <row r="6723" spans="1:9" ht="15" customHeight="1" x14ac:dyDescent="0.25">
      <c r="A6723" s="19"/>
      <c r="B6723" s="20"/>
      <c r="C6723" s="21"/>
      <c r="D6723" s="22">
        <v>885.26</v>
      </c>
      <c r="E6723" s="9"/>
      <c r="F6723" s="9"/>
      <c r="G6723" s="9"/>
      <c r="H6723" s="9"/>
      <c r="I6723" s="9"/>
    </row>
    <row r="6724" spans="1:9" ht="9.9499999999999993" customHeight="1" x14ac:dyDescent="0.25">
      <c r="A6724" s="86"/>
      <c r="B6724" s="86"/>
      <c r="C6724" s="86"/>
      <c r="D6724" s="9"/>
      <c r="E6724" s="9"/>
      <c r="F6724" s="9"/>
      <c r="G6724" s="9"/>
      <c r="H6724" s="9"/>
      <c r="I6724" s="9"/>
    </row>
    <row r="6725" spans="1:9" ht="12" customHeight="1" x14ac:dyDescent="0.25">
      <c r="A6725" s="9"/>
      <c r="B6725" s="9"/>
      <c r="C6725" s="9"/>
      <c r="D6725" s="90" t="s">
        <v>4764</v>
      </c>
      <c r="E6725" s="90"/>
      <c r="F6725" s="90"/>
      <c r="G6725" s="90"/>
      <c r="H6725" s="90"/>
      <c r="I6725" s="90"/>
    </row>
    <row r="6726" spans="1:9" ht="9.9499999999999993" customHeight="1" x14ac:dyDescent="0.25">
      <c r="A6726" s="86"/>
      <c r="B6726" s="86"/>
      <c r="C6726" s="86"/>
      <c r="D6726" s="86"/>
      <c r="E6726" s="9"/>
      <c r="F6726" s="9"/>
      <c r="G6726" s="9"/>
      <c r="H6726" s="9"/>
      <c r="I6726" s="9"/>
    </row>
    <row r="6727" spans="1:9" ht="42.95" customHeight="1" x14ac:dyDescent="0.25">
      <c r="A6727" s="88" t="s">
        <v>3024</v>
      </c>
      <c r="B6727" s="88"/>
      <c r="C6727" s="88"/>
      <c r="D6727" s="88"/>
      <c r="E6727" s="88"/>
      <c r="F6727" s="88"/>
      <c r="G6727" s="88"/>
      <c r="H6727" s="88"/>
      <c r="I6727" s="88"/>
    </row>
    <row r="6728" spans="1:9" ht="15" customHeight="1" x14ac:dyDescent="0.25">
      <c r="A6728" s="89"/>
      <c r="B6728" s="89"/>
      <c r="C6728" s="14" t="s">
        <v>2058</v>
      </c>
      <c r="D6728" s="14" t="s">
        <v>2059</v>
      </c>
      <c r="E6728" s="9"/>
      <c r="F6728" s="9"/>
      <c r="G6728" s="9"/>
      <c r="H6728" s="9"/>
      <c r="I6728" s="9"/>
    </row>
    <row r="6729" spans="1:9" ht="12.95" customHeight="1" x14ac:dyDescent="0.25">
      <c r="A6729" s="15"/>
      <c r="B6729" s="16" t="s">
        <v>2058</v>
      </c>
      <c r="C6729" s="17">
        <v>2</v>
      </c>
      <c r="D6729" s="18">
        <v>2</v>
      </c>
      <c r="E6729" s="9"/>
      <c r="F6729" s="9"/>
      <c r="G6729" s="9"/>
      <c r="H6729" s="9"/>
      <c r="I6729" s="9"/>
    </row>
    <row r="6730" spans="1:9" ht="15" customHeight="1" x14ac:dyDescent="0.25">
      <c r="A6730" s="19"/>
      <c r="B6730" s="20"/>
      <c r="C6730" s="21"/>
      <c r="D6730" s="22">
        <v>2</v>
      </c>
      <c r="E6730" s="9"/>
      <c r="F6730" s="9"/>
      <c r="G6730" s="9"/>
      <c r="H6730" s="9"/>
      <c r="I6730" s="9"/>
    </row>
    <row r="6731" spans="1:9" ht="9.9499999999999993" customHeight="1" x14ac:dyDescent="0.25">
      <c r="A6731" s="86"/>
      <c r="B6731" s="86"/>
      <c r="C6731" s="86"/>
      <c r="D6731" s="9"/>
      <c r="E6731" s="9"/>
      <c r="F6731" s="9"/>
      <c r="G6731" s="9"/>
      <c r="H6731" s="9"/>
      <c r="I6731" s="9"/>
    </row>
    <row r="6732" spans="1:9" ht="12" customHeight="1" x14ac:dyDescent="0.25">
      <c r="A6732" s="9"/>
      <c r="B6732" s="9"/>
      <c r="C6732" s="9"/>
      <c r="D6732" s="90" t="s">
        <v>4257</v>
      </c>
      <c r="E6732" s="90"/>
      <c r="F6732" s="90"/>
      <c r="G6732" s="90"/>
      <c r="H6732" s="90"/>
      <c r="I6732" s="90"/>
    </row>
    <row r="6733" spans="1:9" ht="9.9499999999999993" customHeight="1" x14ac:dyDescent="0.25">
      <c r="A6733" s="86"/>
      <c r="B6733" s="86"/>
      <c r="C6733" s="86"/>
      <c r="D6733" s="86"/>
      <c r="E6733" s="9"/>
      <c r="F6733" s="9"/>
      <c r="G6733" s="9"/>
      <c r="H6733" s="9"/>
      <c r="I6733" s="9"/>
    </row>
    <row r="6734" spans="1:9" ht="30.95" customHeight="1" x14ac:dyDescent="0.25">
      <c r="A6734" s="88" t="s">
        <v>3025</v>
      </c>
      <c r="B6734" s="88"/>
      <c r="C6734" s="88"/>
      <c r="D6734" s="88"/>
      <c r="E6734" s="88"/>
      <c r="F6734" s="88"/>
      <c r="G6734" s="88"/>
      <c r="H6734" s="88"/>
      <c r="I6734" s="88"/>
    </row>
    <row r="6735" spans="1:9" ht="15" customHeight="1" x14ac:dyDescent="0.25">
      <c r="A6735" s="89"/>
      <c r="B6735" s="89"/>
      <c r="C6735" s="14" t="s">
        <v>2076</v>
      </c>
      <c r="D6735" s="14" t="s">
        <v>2058</v>
      </c>
      <c r="E6735" s="14" t="s">
        <v>2059</v>
      </c>
      <c r="F6735" s="9"/>
      <c r="G6735" s="9"/>
      <c r="H6735" s="9"/>
      <c r="I6735" s="9"/>
    </row>
    <row r="6736" spans="1:9" ht="18.95" customHeight="1" x14ac:dyDescent="0.25">
      <c r="A6736" s="15" t="s">
        <v>2110</v>
      </c>
      <c r="B6736" s="16" t="s">
        <v>2111</v>
      </c>
      <c r="C6736" s="17">
        <v>0.16</v>
      </c>
      <c r="D6736" s="17">
        <v>93</v>
      </c>
      <c r="E6736" s="18">
        <v>14.88</v>
      </c>
      <c r="F6736" s="9"/>
      <c r="G6736" s="9"/>
      <c r="H6736" s="9"/>
      <c r="I6736" s="9"/>
    </row>
    <row r="6737" spans="1:9" ht="15" customHeight="1" x14ac:dyDescent="0.25">
      <c r="A6737" s="19"/>
      <c r="B6737" s="20"/>
      <c r="C6737" s="21"/>
      <c r="D6737" s="21"/>
      <c r="E6737" s="22">
        <v>14.88</v>
      </c>
      <c r="F6737" s="9"/>
      <c r="G6737" s="9"/>
      <c r="H6737" s="9"/>
      <c r="I6737" s="9"/>
    </row>
    <row r="6738" spans="1:9" ht="9.9499999999999993" customHeight="1" x14ac:dyDescent="0.25">
      <c r="A6738" s="86"/>
      <c r="B6738" s="86"/>
      <c r="C6738" s="86"/>
      <c r="D6738" s="9"/>
      <c r="E6738" s="9"/>
      <c r="F6738" s="9"/>
      <c r="G6738" s="9"/>
      <c r="H6738" s="9"/>
      <c r="I6738" s="9"/>
    </row>
    <row r="6739" spans="1:9" ht="12" customHeight="1" x14ac:dyDescent="0.25">
      <c r="A6739" s="9"/>
      <c r="B6739" s="9"/>
      <c r="C6739" s="9"/>
      <c r="D6739" s="90" t="s">
        <v>4256</v>
      </c>
      <c r="E6739" s="90"/>
      <c r="F6739" s="90"/>
      <c r="G6739" s="90"/>
      <c r="H6739" s="90"/>
      <c r="I6739" s="90"/>
    </row>
    <row r="6740" spans="1:9" ht="9.9499999999999993" customHeight="1" x14ac:dyDescent="0.25">
      <c r="A6740" s="86"/>
      <c r="B6740" s="86"/>
      <c r="C6740" s="86"/>
      <c r="D6740" s="86"/>
      <c r="E6740" s="9"/>
      <c r="F6740" s="9"/>
      <c r="G6740" s="9"/>
      <c r="H6740" s="9"/>
      <c r="I6740" s="9"/>
    </row>
    <row r="6741" spans="1:9" ht="30.95" customHeight="1" x14ac:dyDescent="0.25">
      <c r="A6741" s="88" t="s">
        <v>3026</v>
      </c>
      <c r="B6741" s="88"/>
      <c r="C6741" s="88"/>
      <c r="D6741" s="88"/>
      <c r="E6741" s="88"/>
      <c r="F6741" s="88"/>
      <c r="G6741" s="88"/>
      <c r="H6741" s="88"/>
      <c r="I6741" s="88"/>
    </row>
    <row r="6742" spans="1:9" ht="15" customHeight="1" x14ac:dyDescent="0.25">
      <c r="A6742" s="89"/>
      <c r="B6742" s="89"/>
      <c r="C6742" s="14" t="s">
        <v>2058</v>
      </c>
      <c r="D6742" s="14" t="s">
        <v>2059</v>
      </c>
      <c r="E6742" s="9"/>
      <c r="F6742" s="9"/>
      <c r="G6742" s="9"/>
      <c r="H6742" s="9"/>
      <c r="I6742" s="9"/>
    </row>
    <row r="6743" spans="1:9" ht="12.95" customHeight="1" x14ac:dyDescent="0.25">
      <c r="A6743" s="15"/>
      <c r="B6743" s="16" t="s">
        <v>2058</v>
      </c>
      <c r="C6743" s="17">
        <v>8</v>
      </c>
      <c r="D6743" s="18">
        <v>8</v>
      </c>
      <c r="E6743" s="9"/>
      <c r="F6743" s="9"/>
      <c r="G6743" s="9"/>
      <c r="H6743" s="9"/>
      <c r="I6743" s="9"/>
    </row>
    <row r="6744" spans="1:9" ht="15" customHeight="1" x14ac:dyDescent="0.25">
      <c r="A6744" s="19"/>
      <c r="B6744" s="20"/>
      <c r="C6744" s="21"/>
      <c r="D6744" s="22">
        <v>8</v>
      </c>
      <c r="E6744" s="9"/>
      <c r="F6744" s="9"/>
      <c r="G6744" s="9"/>
      <c r="H6744" s="9"/>
      <c r="I6744" s="9"/>
    </row>
    <row r="6745" spans="1:9" ht="9.9499999999999993" customHeight="1" x14ac:dyDescent="0.25">
      <c r="A6745" s="86"/>
      <c r="B6745" s="86"/>
      <c r="C6745" s="86"/>
      <c r="D6745" s="9"/>
      <c r="E6745" s="9"/>
      <c r="F6745" s="9"/>
      <c r="G6745" s="9"/>
      <c r="H6745" s="9"/>
      <c r="I6745" s="9"/>
    </row>
    <row r="6746" spans="1:9" ht="12" customHeight="1" x14ac:dyDescent="0.25">
      <c r="A6746" s="9"/>
      <c r="B6746" s="9"/>
      <c r="C6746" s="9"/>
      <c r="D6746" s="90" t="s">
        <v>4258</v>
      </c>
      <c r="E6746" s="90"/>
      <c r="F6746" s="90"/>
      <c r="G6746" s="90"/>
      <c r="H6746" s="90"/>
      <c r="I6746" s="90"/>
    </row>
    <row r="6747" spans="1:9" ht="9.9499999999999993" customHeight="1" x14ac:dyDescent="0.25">
      <c r="A6747" s="86"/>
      <c r="B6747" s="86"/>
      <c r="C6747" s="86"/>
      <c r="D6747" s="86"/>
      <c r="E6747" s="9"/>
      <c r="F6747" s="9"/>
      <c r="G6747" s="9"/>
      <c r="H6747" s="9"/>
      <c r="I6747" s="9"/>
    </row>
    <row r="6748" spans="1:9" ht="20.100000000000001" customHeight="1" x14ac:dyDescent="0.25">
      <c r="A6748" s="88" t="s">
        <v>3027</v>
      </c>
      <c r="B6748" s="88"/>
      <c r="C6748" s="88"/>
      <c r="D6748" s="88"/>
      <c r="E6748" s="88"/>
      <c r="F6748" s="88"/>
      <c r="G6748" s="88"/>
      <c r="H6748" s="88"/>
      <c r="I6748" s="88"/>
    </row>
    <row r="6749" spans="1:9" ht="15" customHeight="1" x14ac:dyDescent="0.25">
      <c r="A6749" s="89"/>
      <c r="B6749" s="89"/>
      <c r="C6749" s="14" t="s">
        <v>2076</v>
      </c>
      <c r="D6749" s="14" t="s">
        <v>2059</v>
      </c>
      <c r="E6749" s="9"/>
      <c r="F6749" s="9"/>
      <c r="G6749" s="9"/>
      <c r="H6749" s="9"/>
      <c r="I6749" s="9"/>
    </row>
    <row r="6750" spans="1:9" ht="12.95" customHeight="1" x14ac:dyDescent="0.25">
      <c r="A6750" s="15"/>
      <c r="B6750" s="16" t="s">
        <v>2076</v>
      </c>
      <c r="C6750" s="17">
        <v>392.43</v>
      </c>
      <c r="D6750" s="18">
        <v>392.43</v>
      </c>
      <c r="E6750" s="9"/>
      <c r="F6750" s="9"/>
      <c r="G6750" s="9"/>
      <c r="H6750" s="9"/>
      <c r="I6750" s="9"/>
    </row>
    <row r="6751" spans="1:9" ht="15" customHeight="1" x14ac:dyDescent="0.25">
      <c r="A6751" s="19"/>
      <c r="B6751" s="20"/>
      <c r="C6751" s="21"/>
      <c r="D6751" s="22">
        <v>392.43</v>
      </c>
      <c r="E6751" s="9"/>
      <c r="F6751" s="9"/>
      <c r="G6751" s="9"/>
      <c r="H6751" s="9"/>
      <c r="I6751" s="9"/>
    </row>
    <row r="6752" spans="1:9" ht="9.9499999999999993" customHeight="1" x14ac:dyDescent="0.25">
      <c r="A6752" s="86"/>
      <c r="B6752" s="86"/>
      <c r="C6752" s="86"/>
      <c r="D6752" s="9"/>
      <c r="E6752" s="9"/>
      <c r="F6752" s="9"/>
      <c r="G6752" s="9"/>
      <c r="H6752" s="9"/>
      <c r="I6752" s="9"/>
    </row>
    <row r="6753" spans="1:9" ht="12" customHeight="1" x14ac:dyDescent="0.25">
      <c r="A6753" s="9"/>
      <c r="B6753" s="9"/>
      <c r="C6753" s="9"/>
      <c r="D6753" s="90" t="s">
        <v>4766</v>
      </c>
      <c r="E6753" s="90"/>
      <c r="F6753" s="90"/>
      <c r="G6753" s="90"/>
      <c r="H6753" s="90"/>
      <c r="I6753" s="90"/>
    </row>
    <row r="6754" spans="1:9" ht="9.9499999999999993" customHeight="1" x14ac:dyDescent="0.25">
      <c r="A6754" s="86"/>
      <c r="B6754" s="86"/>
      <c r="C6754" s="86"/>
      <c r="D6754" s="86"/>
      <c r="E6754" s="9"/>
      <c r="F6754" s="9"/>
      <c r="G6754" s="9"/>
      <c r="H6754" s="9"/>
      <c r="I6754" s="9"/>
    </row>
    <row r="6755" spans="1:9" ht="30.95" customHeight="1" x14ac:dyDescent="0.25">
      <c r="A6755" s="88" t="s">
        <v>3028</v>
      </c>
      <c r="B6755" s="88"/>
      <c r="C6755" s="88"/>
      <c r="D6755" s="88"/>
      <c r="E6755" s="88"/>
      <c r="F6755" s="88"/>
      <c r="G6755" s="88"/>
      <c r="H6755" s="88"/>
      <c r="I6755" s="88"/>
    </row>
    <row r="6756" spans="1:9" ht="15" customHeight="1" x14ac:dyDescent="0.25">
      <c r="A6756" s="89"/>
      <c r="B6756" s="89"/>
      <c r="C6756" s="14" t="s">
        <v>2076</v>
      </c>
      <c r="D6756" s="14" t="s">
        <v>2059</v>
      </c>
      <c r="E6756" s="9"/>
      <c r="F6756" s="9"/>
      <c r="G6756" s="9"/>
      <c r="H6756" s="9"/>
      <c r="I6756" s="9"/>
    </row>
    <row r="6757" spans="1:9" ht="12.95" customHeight="1" x14ac:dyDescent="0.25">
      <c r="A6757" s="15" t="s">
        <v>2108</v>
      </c>
      <c r="B6757" s="16" t="s">
        <v>2076</v>
      </c>
      <c r="C6757" s="17">
        <v>885.26</v>
      </c>
      <c r="D6757" s="18">
        <v>885.26</v>
      </c>
      <c r="E6757" s="9"/>
      <c r="F6757" s="9"/>
      <c r="G6757" s="9"/>
      <c r="H6757" s="9"/>
      <c r="I6757" s="9"/>
    </row>
    <row r="6758" spans="1:9" ht="15" customHeight="1" x14ac:dyDescent="0.25">
      <c r="A6758" s="19"/>
      <c r="B6758" s="20"/>
      <c r="C6758" s="21"/>
      <c r="D6758" s="22">
        <v>885.26</v>
      </c>
      <c r="E6758" s="9"/>
      <c r="F6758" s="9"/>
      <c r="G6758" s="9"/>
      <c r="H6758" s="9"/>
      <c r="I6758" s="9"/>
    </row>
    <row r="6759" spans="1:9" ht="9.9499999999999993" customHeight="1" x14ac:dyDescent="0.25">
      <c r="A6759" s="86"/>
      <c r="B6759" s="86"/>
      <c r="C6759" s="86"/>
      <c r="D6759" s="9"/>
      <c r="E6759" s="9"/>
      <c r="F6759" s="9"/>
      <c r="G6759" s="9"/>
      <c r="H6759" s="9"/>
      <c r="I6759" s="9"/>
    </row>
    <row r="6760" spans="1:9" ht="12" customHeight="1" x14ac:dyDescent="0.25">
      <c r="A6760" s="9"/>
      <c r="B6760" s="9"/>
      <c r="C6760" s="9"/>
      <c r="D6760" s="90" t="s">
        <v>4764</v>
      </c>
      <c r="E6760" s="90"/>
      <c r="F6760" s="90"/>
      <c r="G6760" s="90"/>
      <c r="H6760" s="90"/>
      <c r="I6760" s="90"/>
    </row>
    <row r="6761" spans="1:9" ht="9.9499999999999993" customHeight="1" x14ac:dyDescent="0.25">
      <c r="A6761" s="86"/>
      <c r="B6761" s="86"/>
      <c r="C6761" s="86"/>
      <c r="D6761" s="86"/>
      <c r="E6761" s="9"/>
      <c r="F6761" s="9"/>
      <c r="G6761" s="9"/>
      <c r="H6761" s="9"/>
      <c r="I6761" s="9"/>
    </row>
    <row r="6762" spans="1:9" ht="20.100000000000001" customHeight="1" x14ac:dyDescent="0.25">
      <c r="A6762" s="88" t="s">
        <v>3029</v>
      </c>
      <c r="B6762" s="88"/>
      <c r="C6762" s="88"/>
      <c r="D6762" s="88"/>
      <c r="E6762" s="88"/>
      <c r="F6762" s="88"/>
      <c r="G6762" s="88"/>
      <c r="H6762" s="88"/>
      <c r="I6762" s="88"/>
    </row>
    <row r="6763" spans="1:9" ht="15" customHeight="1" x14ac:dyDescent="0.25">
      <c r="A6763" s="89"/>
      <c r="B6763" s="89"/>
      <c r="C6763" s="14" t="s">
        <v>2069</v>
      </c>
      <c r="D6763" s="14" t="s">
        <v>2058</v>
      </c>
      <c r="E6763" s="14" t="s">
        <v>2059</v>
      </c>
      <c r="F6763" s="9"/>
      <c r="G6763" s="9"/>
      <c r="H6763" s="9"/>
      <c r="I6763" s="9"/>
    </row>
    <row r="6764" spans="1:9" ht="12.95" customHeight="1" x14ac:dyDescent="0.25">
      <c r="A6764" s="15"/>
      <c r="B6764" s="16" t="s">
        <v>2104</v>
      </c>
      <c r="C6764" s="17">
        <v>200.72</v>
      </c>
      <c r="D6764" s="17">
        <v>1</v>
      </c>
      <c r="E6764" s="18">
        <v>200.72</v>
      </c>
      <c r="F6764" s="9"/>
      <c r="G6764" s="9"/>
      <c r="H6764" s="9"/>
      <c r="I6764" s="9"/>
    </row>
    <row r="6765" spans="1:9" ht="15" customHeight="1" x14ac:dyDescent="0.25">
      <c r="A6765" s="19"/>
      <c r="B6765" s="20"/>
      <c r="C6765" s="21"/>
      <c r="D6765" s="21"/>
      <c r="E6765" s="22">
        <v>200.72</v>
      </c>
      <c r="F6765" s="9"/>
      <c r="G6765" s="9"/>
      <c r="H6765" s="9"/>
      <c r="I6765" s="9"/>
    </row>
    <row r="6766" spans="1:9" ht="9.9499999999999993" customHeight="1" x14ac:dyDescent="0.25">
      <c r="A6766" s="86"/>
      <c r="B6766" s="86"/>
      <c r="C6766" s="86"/>
      <c r="D6766" s="9"/>
      <c r="E6766" s="9"/>
      <c r="F6766" s="9"/>
      <c r="G6766" s="9"/>
      <c r="H6766" s="9"/>
      <c r="I6766" s="9"/>
    </row>
    <row r="6767" spans="1:9" ht="12" customHeight="1" x14ac:dyDescent="0.25">
      <c r="A6767" s="9"/>
      <c r="B6767" s="9"/>
      <c r="C6767" s="9"/>
      <c r="D6767" s="90" t="s">
        <v>4767</v>
      </c>
      <c r="E6767" s="90"/>
      <c r="F6767" s="90"/>
      <c r="G6767" s="90"/>
      <c r="H6767" s="90"/>
      <c r="I6767" s="90"/>
    </row>
    <row r="6768" spans="1:9" ht="9.9499999999999993" customHeight="1" x14ac:dyDescent="0.25">
      <c r="A6768" s="86"/>
      <c r="B6768" s="86"/>
      <c r="C6768" s="86"/>
      <c r="D6768" s="86"/>
      <c r="E6768" s="9"/>
      <c r="F6768" s="9"/>
      <c r="G6768" s="9"/>
      <c r="H6768" s="9"/>
      <c r="I6768" s="9"/>
    </row>
    <row r="6769" spans="1:9" ht="30.95" customHeight="1" x14ac:dyDescent="0.25">
      <c r="A6769" s="88" t="s">
        <v>3030</v>
      </c>
      <c r="B6769" s="88"/>
      <c r="C6769" s="88"/>
      <c r="D6769" s="88"/>
      <c r="E6769" s="88"/>
      <c r="F6769" s="88"/>
      <c r="G6769" s="88"/>
      <c r="H6769" s="88"/>
      <c r="I6769" s="88"/>
    </row>
    <row r="6770" spans="1:9" ht="15" customHeight="1" x14ac:dyDescent="0.25">
      <c r="A6770" s="89"/>
      <c r="B6770" s="89"/>
      <c r="C6770" s="14" t="s">
        <v>2076</v>
      </c>
      <c r="D6770" s="14" t="s">
        <v>2059</v>
      </c>
      <c r="E6770" s="9"/>
      <c r="F6770" s="9"/>
      <c r="G6770" s="9"/>
      <c r="H6770" s="9"/>
      <c r="I6770" s="9"/>
    </row>
    <row r="6771" spans="1:9" ht="12.95" customHeight="1" x14ac:dyDescent="0.25">
      <c r="A6771" s="15" t="s">
        <v>2077</v>
      </c>
      <c r="B6771" s="16" t="s">
        <v>2076</v>
      </c>
      <c r="C6771" s="17">
        <v>4479.6499999999996</v>
      </c>
      <c r="D6771" s="18">
        <v>4479.6499999999996</v>
      </c>
      <c r="E6771" s="9"/>
      <c r="F6771" s="9"/>
      <c r="G6771" s="9"/>
      <c r="H6771" s="9"/>
      <c r="I6771" s="9"/>
    </row>
    <row r="6772" spans="1:9" ht="15" customHeight="1" x14ac:dyDescent="0.25">
      <c r="A6772" s="19"/>
      <c r="B6772" s="20"/>
      <c r="C6772" s="21"/>
      <c r="D6772" s="22">
        <v>4479.6499999999996</v>
      </c>
      <c r="E6772" s="9"/>
      <c r="F6772" s="9"/>
      <c r="G6772" s="9"/>
      <c r="H6772" s="9"/>
      <c r="I6772" s="9"/>
    </row>
    <row r="6773" spans="1:9" ht="9.9499999999999993" customHeight="1" x14ac:dyDescent="0.25">
      <c r="A6773" s="86"/>
      <c r="B6773" s="86"/>
      <c r="C6773" s="86"/>
      <c r="D6773" s="9"/>
      <c r="E6773" s="9"/>
      <c r="F6773" s="9"/>
      <c r="G6773" s="9"/>
      <c r="H6773" s="9"/>
      <c r="I6773" s="9"/>
    </row>
    <row r="6774" spans="1:9" ht="12" customHeight="1" x14ac:dyDescent="0.25">
      <c r="A6774" s="9"/>
      <c r="B6774" s="9"/>
      <c r="C6774" s="9"/>
      <c r="D6774" s="90" t="s">
        <v>4768</v>
      </c>
      <c r="E6774" s="90"/>
      <c r="F6774" s="90"/>
      <c r="G6774" s="90"/>
      <c r="H6774" s="90"/>
      <c r="I6774" s="90"/>
    </row>
    <row r="6775" spans="1:9" ht="9.9499999999999993" customHeight="1" x14ac:dyDescent="0.25">
      <c r="A6775" s="86"/>
      <c r="B6775" s="86"/>
      <c r="C6775" s="86"/>
      <c r="D6775" s="86"/>
      <c r="E6775" s="9"/>
      <c r="F6775" s="9"/>
      <c r="G6775" s="9"/>
      <c r="H6775" s="9"/>
      <c r="I6775" s="9"/>
    </row>
    <row r="6776" spans="1:9" ht="30.95" customHeight="1" x14ac:dyDescent="0.25">
      <c r="A6776" s="88" t="s">
        <v>3031</v>
      </c>
      <c r="B6776" s="88"/>
      <c r="C6776" s="88"/>
      <c r="D6776" s="88"/>
      <c r="E6776" s="88"/>
      <c r="F6776" s="88"/>
      <c r="G6776" s="88"/>
      <c r="H6776" s="88"/>
      <c r="I6776" s="88"/>
    </row>
    <row r="6777" spans="1:9" ht="15" customHeight="1" x14ac:dyDescent="0.25">
      <c r="A6777" s="89"/>
      <c r="B6777" s="89"/>
      <c r="C6777" s="14" t="s">
        <v>2076</v>
      </c>
      <c r="D6777" s="14" t="s">
        <v>2079</v>
      </c>
      <c r="E6777" s="14" t="s">
        <v>2059</v>
      </c>
      <c r="F6777" s="9"/>
      <c r="G6777" s="9"/>
      <c r="H6777" s="9"/>
      <c r="I6777" s="9"/>
    </row>
    <row r="6778" spans="1:9" ht="18.95" customHeight="1" x14ac:dyDescent="0.25">
      <c r="A6778" s="15" t="s">
        <v>2080</v>
      </c>
      <c r="B6778" s="16" t="s">
        <v>2081</v>
      </c>
      <c r="C6778" s="17">
        <v>912.37</v>
      </c>
      <c r="D6778" s="17">
        <v>0.1</v>
      </c>
      <c r="E6778" s="18">
        <v>91.24</v>
      </c>
      <c r="F6778" s="9"/>
      <c r="G6778" s="9"/>
      <c r="H6778" s="9"/>
      <c r="I6778" s="9"/>
    </row>
    <row r="6779" spans="1:9" ht="15" customHeight="1" x14ac:dyDescent="0.25">
      <c r="A6779" s="19"/>
      <c r="B6779" s="20"/>
      <c r="C6779" s="21"/>
      <c r="D6779" s="21"/>
      <c r="E6779" s="22">
        <v>91.24</v>
      </c>
      <c r="F6779" s="9"/>
      <c r="G6779" s="9"/>
      <c r="H6779" s="9"/>
      <c r="I6779" s="9"/>
    </row>
    <row r="6780" spans="1:9" ht="9.9499999999999993" customHeight="1" x14ac:dyDescent="0.25">
      <c r="A6780" s="86"/>
      <c r="B6780" s="86"/>
      <c r="C6780" s="86"/>
      <c r="D6780" s="9"/>
      <c r="E6780" s="9"/>
      <c r="F6780" s="9"/>
      <c r="G6780" s="9"/>
      <c r="H6780" s="9"/>
      <c r="I6780" s="9"/>
    </row>
    <row r="6781" spans="1:9" ht="12" customHeight="1" x14ac:dyDescent="0.25">
      <c r="A6781" s="9"/>
      <c r="B6781" s="9"/>
      <c r="C6781" s="9"/>
      <c r="D6781" s="90" t="s">
        <v>4769</v>
      </c>
      <c r="E6781" s="90"/>
      <c r="F6781" s="90"/>
      <c r="G6781" s="90"/>
      <c r="H6781" s="90"/>
      <c r="I6781" s="90"/>
    </row>
    <row r="6782" spans="1:9" ht="9.9499999999999993" customHeight="1" x14ac:dyDescent="0.25">
      <c r="A6782" s="86"/>
      <c r="B6782" s="86"/>
      <c r="C6782" s="86"/>
      <c r="D6782" s="86"/>
      <c r="E6782" s="9"/>
      <c r="F6782" s="9"/>
      <c r="G6782" s="9"/>
      <c r="H6782" s="9"/>
      <c r="I6782" s="9"/>
    </row>
    <row r="6783" spans="1:9" ht="30.95" customHeight="1" x14ac:dyDescent="0.25">
      <c r="A6783" s="88" t="s">
        <v>3032</v>
      </c>
      <c r="B6783" s="88"/>
      <c r="C6783" s="88"/>
      <c r="D6783" s="88"/>
      <c r="E6783" s="88"/>
      <c r="F6783" s="88"/>
      <c r="G6783" s="88"/>
      <c r="H6783" s="88"/>
      <c r="I6783" s="88"/>
    </row>
    <row r="6784" spans="1:9" ht="15" customHeight="1" x14ac:dyDescent="0.25">
      <c r="A6784" s="89"/>
      <c r="B6784" s="89"/>
      <c r="C6784" s="14" t="s">
        <v>2076</v>
      </c>
      <c r="D6784" s="14" t="s">
        <v>2079</v>
      </c>
      <c r="E6784" s="14" t="s">
        <v>2058</v>
      </c>
      <c r="F6784" s="14" t="s">
        <v>2059</v>
      </c>
      <c r="G6784" s="9"/>
      <c r="H6784" s="9"/>
      <c r="I6784" s="9"/>
    </row>
    <row r="6785" spans="1:9" ht="27" customHeight="1" x14ac:dyDescent="0.25">
      <c r="A6785" s="15" t="s">
        <v>2083</v>
      </c>
      <c r="B6785" s="16" t="s">
        <v>2084</v>
      </c>
      <c r="C6785" s="17">
        <v>4.3</v>
      </c>
      <c r="D6785" s="17">
        <v>0.1</v>
      </c>
      <c r="E6785" s="17">
        <v>4</v>
      </c>
      <c r="F6785" s="18">
        <v>1.72</v>
      </c>
      <c r="G6785" s="9"/>
      <c r="H6785" s="9"/>
      <c r="I6785" s="9"/>
    </row>
    <row r="6786" spans="1:9" ht="15" customHeight="1" x14ac:dyDescent="0.25">
      <c r="A6786" s="19"/>
      <c r="B6786" s="20"/>
      <c r="C6786" s="21"/>
      <c r="D6786" s="21"/>
      <c r="E6786" s="21"/>
      <c r="F6786" s="22">
        <v>1.72</v>
      </c>
      <c r="G6786" s="9"/>
      <c r="H6786" s="9"/>
      <c r="I6786" s="9"/>
    </row>
    <row r="6787" spans="1:9" ht="9.9499999999999993" customHeight="1" x14ac:dyDescent="0.25">
      <c r="A6787" s="86"/>
      <c r="B6787" s="86"/>
      <c r="C6787" s="86"/>
      <c r="D6787" s="9"/>
      <c r="E6787" s="9"/>
      <c r="F6787" s="9"/>
      <c r="G6787" s="9"/>
      <c r="H6787" s="9"/>
      <c r="I6787" s="9"/>
    </row>
    <row r="6788" spans="1:9" ht="12" customHeight="1" x14ac:dyDescent="0.25">
      <c r="A6788" s="9"/>
      <c r="B6788" s="9"/>
      <c r="C6788" s="9"/>
      <c r="D6788" s="90" t="s">
        <v>4313</v>
      </c>
      <c r="E6788" s="90"/>
      <c r="F6788" s="90"/>
      <c r="G6788" s="90"/>
      <c r="H6788" s="90"/>
      <c r="I6788" s="90"/>
    </row>
    <row r="6789" spans="1:9" ht="9.9499999999999993" customHeight="1" x14ac:dyDescent="0.25">
      <c r="A6789" s="86"/>
      <c r="B6789" s="86"/>
      <c r="C6789" s="86"/>
      <c r="D6789" s="86"/>
      <c r="E6789" s="9"/>
      <c r="F6789" s="9"/>
      <c r="G6789" s="9"/>
      <c r="H6789" s="9"/>
      <c r="I6789" s="9"/>
    </row>
    <row r="6790" spans="1:9" ht="42.95" customHeight="1" x14ac:dyDescent="0.25">
      <c r="A6790" s="88" t="s">
        <v>3033</v>
      </c>
      <c r="B6790" s="88"/>
      <c r="C6790" s="88"/>
      <c r="D6790" s="88"/>
      <c r="E6790" s="88"/>
      <c r="F6790" s="88"/>
      <c r="G6790" s="88"/>
      <c r="H6790" s="88"/>
      <c r="I6790" s="88"/>
    </row>
    <row r="6791" spans="1:9" ht="15" customHeight="1" x14ac:dyDescent="0.25">
      <c r="A6791" s="89"/>
      <c r="B6791" s="89"/>
      <c r="C6791" s="14" t="s">
        <v>2076</v>
      </c>
      <c r="D6791" s="14" t="s">
        <v>2056</v>
      </c>
      <c r="E6791" s="14" t="s">
        <v>2058</v>
      </c>
      <c r="F6791" s="14" t="s">
        <v>2086</v>
      </c>
      <c r="G6791" s="14" t="s">
        <v>2059</v>
      </c>
      <c r="H6791" s="9"/>
      <c r="I6791" s="9"/>
    </row>
    <row r="6792" spans="1:9" ht="18.95" customHeight="1" x14ac:dyDescent="0.25">
      <c r="A6792" s="15" t="s">
        <v>2087</v>
      </c>
      <c r="B6792" s="16" t="s">
        <v>2088</v>
      </c>
      <c r="C6792" s="17">
        <v>4479.6499999999996</v>
      </c>
      <c r="D6792" s="17">
        <v>0.1</v>
      </c>
      <c r="E6792" s="17">
        <v>1</v>
      </c>
      <c r="F6792" s="17">
        <v>1.5</v>
      </c>
      <c r="G6792" s="18">
        <v>671.95</v>
      </c>
      <c r="H6792" s="9"/>
      <c r="I6792" s="9"/>
    </row>
    <row r="6793" spans="1:9" ht="18.95" customHeight="1" x14ac:dyDescent="0.25">
      <c r="A6793" s="15" t="s">
        <v>2089</v>
      </c>
      <c r="B6793" s="16" t="s">
        <v>2088</v>
      </c>
      <c r="C6793" s="17">
        <v>912.37</v>
      </c>
      <c r="D6793" s="17">
        <v>0.1</v>
      </c>
      <c r="E6793" s="17">
        <v>1</v>
      </c>
      <c r="F6793" s="17">
        <v>1.5</v>
      </c>
      <c r="G6793" s="18">
        <v>136.86000000000001</v>
      </c>
      <c r="H6793" s="9"/>
      <c r="I6793" s="9"/>
    </row>
    <row r="6794" spans="1:9" ht="27" customHeight="1" x14ac:dyDescent="0.25">
      <c r="A6794" s="15" t="s">
        <v>2090</v>
      </c>
      <c r="B6794" s="16" t="s">
        <v>2088</v>
      </c>
      <c r="C6794" s="17">
        <v>4.5999999999999996</v>
      </c>
      <c r="D6794" s="17">
        <v>0.1</v>
      </c>
      <c r="E6794" s="17">
        <v>4</v>
      </c>
      <c r="F6794" s="17">
        <v>1.5</v>
      </c>
      <c r="G6794" s="18">
        <v>2.76</v>
      </c>
      <c r="H6794" s="9"/>
      <c r="I6794" s="9"/>
    </row>
    <row r="6795" spans="1:9" ht="15" customHeight="1" x14ac:dyDescent="0.25">
      <c r="A6795" s="19"/>
      <c r="B6795" s="20"/>
      <c r="C6795" s="21"/>
      <c r="D6795" s="21"/>
      <c r="E6795" s="21"/>
      <c r="F6795" s="21"/>
      <c r="G6795" s="22">
        <v>811.57</v>
      </c>
      <c r="H6795" s="9"/>
      <c r="I6795" s="9"/>
    </row>
    <row r="6796" spans="1:9" ht="9.9499999999999993" customHeight="1" x14ac:dyDescent="0.25">
      <c r="A6796" s="86"/>
      <c r="B6796" s="86"/>
      <c r="C6796" s="86"/>
      <c r="D6796" s="9"/>
      <c r="E6796" s="9"/>
      <c r="F6796" s="9"/>
      <c r="G6796" s="9"/>
      <c r="H6796" s="9"/>
      <c r="I6796" s="9"/>
    </row>
    <row r="6797" spans="1:9" ht="12" customHeight="1" x14ac:dyDescent="0.25">
      <c r="A6797" s="9"/>
      <c r="B6797" s="9"/>
      <c r="C6797" s="9"/>
      <c r="D6797" s="90" t="s">
        <v>4770</v>
      </c>
      <c r="E6797" s="90"/>
      <c r="F6797" s="90"/>
      <c r="G6797" s="90"/>
      <c r="H6797" s="90"/>
      <c r="I6797" s="90"/>
    </row>
    <row r="6798" spans="1:9" ht="9.9499999999999993" customHeight="1" x14ac:dyDescent="0.25">
      <c r="A6798" s="86"/>
      <c r="B6798" s="86"/>
      <c r="C6798" s="86"/>
      <c r="D6798" s="86"/>
      <c r="E6798" s="9"/>
      <c r="F6798" s="9"/>
      <c r="G6798" s="9"/>
      <c r="H6798" s="9"/>
      <c r="I6798" s="9"/>
    </row>
    <row r="6799" spans="1:9" ht="30.95" customHeight="1" x14ac:dyDescent="0.25">
      <c r="A6799" s="88" t="s">
        <v>3034</v>
      </c>
      <c r="B6799" s="88"/>
      <c r="C6799" s="88"/>
      <c r="D6799" s="88"/>
      <c r="E6799" s="88"/>
      <c r="F6799" s="88"/>
      <c r="G6799" s="88"/>
      <c r="H6799" s="88"/>
      <c r="I6799" s="88"/>
    </row>
    <row r="6800" spans="1:9" ht="15" customHeight="1" x14ac:dyDescent="0.25">
      <c r="A6800" s="89"/>
      <c r="B6800" s="89"/>
      <c r="C6800" s="14" t="s">
        <v>2076</v>
      </c>
      <c r="D6800" s="14" t="s">
        <v>2056</v>
      </c>
      <c r="E6800" s="14" t="s">
        <v>2058</v>
      </c>
      <c r="F6800" s="14" t="s">
        <v>2092</v>
      </c>
      <c r="G6800" s="14" t="s">
        <v>2086</v>
      </c>
      <c r="H6800" s="14" t="s">
        <v>2059</v>
      </c>
      <c r="I6800" s="9"/>
    </row>
    <row r="6801" spans="1:9" ht="18.95" customHeight="1" x14ac:dyDescent="0.25">
      <c r="A6801" s="15" t="s">
        <v>2087</v>
      </c>
      <c r="B6801" s="16" t="s">
        <v>2186</v>
      </c>
      <c r="C6801" s="17">
        <v>4479.6499999999996</v>
      </c>
      <c r="D6801" s="17">
        <v>0.1</v>
      </c>
      <c r="E6801" s="17">
        <v>1</v>
      </c>
      <c r="F6801" s="17">
        <v>30</v>
      </c>
      <c r="G6801" s="17">
        <v>1.5</v>
      </c>
      <c r="H6801" s="18">
        <v>20158.43</v>
      </c>
      <c r="I6801" s="9"/>
    </row>
    <row r="6802" spans="1:9" ht="18.95" customHeight="1" x14ac:dyDescent="0.25">
      <c r="A6802" s="15" t="s">
        <v>2089</v>
      </c>
      <c r="B6802" s="16" t="s">
        <v>2186</v>
      </c>
      <c r="C6802" s="17">
        <v>912.37</v>
      </c>
      <c r="D6802" s="17">
        <v>0.05</v>
      </c>
      <c r="E6802" s="17">
        <v>1</v>
      </c>
      <c r="F6802" s="17">
        <v>30</v>
      </c>
      <c r="G6802" s="17">
        <v>1.5</v>
      </c>
      <c r="H6802" s="18">
        <v>2052.83</v>
      </c>
      <c r="I6802" s="9"/>
    </row>
    <row r="6803" spans="1:9" ht="27" customHeight="1" x14ac:dyDescent="0.25">
      <c r="A6803" s="15" t="s">
        <v>2090</v>
      </c>
      <c r="B6803" s="16" t="s">
        <v>2186</v>
      </c>
      <c r="C6803" s="17">
        <v>4.5999999999999996</v>
      </c>
      <c r="D6803" s="17">
        <v>0.1</v>
      </c>
      <c r="E6803" s="17">
        <v>4</v>
      </c>
      <c r="F6803" s="17">
        <v>30</v>
      </c>
      <c r="G6803" s="17">
        <v>1.5</v>
      </c>
      <c r="H6803" s="18">
        <v>82.8</v>
      </c>
      <c r="I6803" s="9"/>
    </row>
    <row r="6804" spans="1:9" ht="15" customHeight="1" x14ac:dyDescent="0.25">
      <c r="A6804" s="19"/>
      <c r="B6804" s="20"/>
      <c r="C6804" s="21"/>
      <c r="D6804" s="21"/>
      <c r="E6804" s="21"/>
      <c r="F6804" s="21"/>
      <c r="G6804" s="21"/>
      <c r="H6804" s="22">
        <v>22294.06</v>
      </c>
      <c r="I6804" s="9"/>
    </row>
    <row r="6805" spans="1:9" ht="9.9499999999999993" customHeight="1" x14ac:dyDescent="0.25">
      <c r="A6805" s="86"/>
      <c r="B6805" s="86"/>
      <c r="C6805" s="86"/>
      <c r="D6805" s="9"/>
      <c r="E6805" s="9"/>
      <c r="F6805" s="9"/>
      <c r="G6805" s="9"/>
      <c r="H6805" s="9"/>
      <c r="I6805" s="9"/>
    </row>
    <row r="6806" spans="1:9" ht="12" customHeight="1" x14ac:dyDescent="0.25">
      <c r="A6806" s="9"/>
      <c r="B6806" s="9"/>
      <c r="C6806" s="9"/>
      <c r="D6806" s="90" t="s">
        <v>4771</v>
      </c>
      <c r="E6806" s="90"/>
      <c r="F6806" s="90"/>
      <c r="G6806" s="90"/>
      <c r="H6806" s="90"/>
      <c r="I6806" s="90"/>
    </row>
    <row r="6807" spans="1:9" ht="9.9499999999999993" customHeight="1" x14ac:dyDescent="0.25">
      <c r="A6807" s="86"/>
      <c r="B6807" s="86"/>
      <c r="C6807" s="86"/>
      <c r="D6807" s="86"/>
      <c r="E6807" s="9"/>
      <c r="F6807" s="9"/>
      <c r="G6807" s="9"/>
      <c r="H6807" s="9"/>
      <c r="I6807" s="9"/>
    </row>
    <row r="6808" spans="1:9" ht="42.95" customHeight="1" x14ac:dyDescent="0.25">
      <c r="A6808" s="88" t="s">
        <v>3035</v>
      </c>
      <c r="B6808" s="88"/>
      <c r="C6808" s="88"/>
      <c r="D6808" s="88"/>
      <c r="E6808" s="88"/>
      <c r="F6808" s="88"/>
      <c r="G6808" s="88"/>
      <c r="H6808" s="88"/>
      <c r="I6808" s="88"/>
    </row>
    <row r="6809" spans="1:9" ht="15" customHeight="1" x14ac:dyDescent="0.25">
      <c r="A6809" s="89"/>
      <c r="B6809" s="89"/>
      <c r="C6809" s="14" t="s">
        <v>2076</v>
      </c>
      <c r="D6809" s="14" t="s">
        <v>2056</v>
      </c>
      <c r="E6809" s="14" t="s">
        <v>2058</v>
      </c>
      <c r="F6809" s="14" t="s">
        <v>2092</v>
      </c>
      <c r="G6809" s="14" t="s">
        <v>2086</v>
      </c>
      <c r="H6809" s="14" t="s">
        <v>2059</v>
      </c>
      <c r="I6809" s="9"/>
    </row>
    <row r="6810" spans="1:9" ht="18.95" customHeight="1" x14ac:dyDescent="0.25">
      <c r="A6810" s="15" t="s">
        <v>2087</v>
      </c>
      <c r="B6810" s="16" t="s">
        <v>2186</v>
      </c>
      <c r="C6810" s="17">
        <v>4479.6499999999996</v>
      </c>
      <c r="D6810" s="17">
        <v>0.1</v>
      </c>
      <c r="E6810" s="17">
        <v>1</v>
      </c>
      <c r="F6810" s="17">
        <v>12</v>
      </c>
      <c r="G6810" s="17">
        <v>1.5</v>
      </c>
      <c r="H6810" s="18">
        <v>8063.37</v>
      </c>
      <c r="I6810" s="9"/>
    </row>
    <row r="6811" spans="1:9" ht="18.95" customHeight="1" x14ac:dyDescent="0.25">
      <c r="A6811" s="15" t="s">
        <v>2089</v>
      </c>
      <c r="B6811" s="16" t="s">
        <v>2186</v>
      </c>
      <c r="C6811" s="17">
        <v>912.37</v>
      </c>
      <c r="D6811" s="17">
        <v>0.1</v>
      </c>
      <c r="E6811" s="17">
        <v>1</v>
      </c>
      <c r="F6811" s="17">
        <v>12</v>
      </c>
      <c r="G6811" s="17">
        <v>1.5</v>
      </c>
      <c r="H6811" s="18">
        <v>1642.27</v>
      </c>
      <c r="I6811" s="9"/>
    </row>
    <row r="6812" spans="1:9" ht="27" customHeight="1" x14ac:dyDescent="0.25">
      <c r="A6812" s="15" t="s">
        <v>2090</v>
      </c>
      <c r="B6812" s="16" t="s">
        <v>2186</v>
      </c>
      <c r="C6812" s="17">
        <v>4.5999999999999996</v>
      </c>
      <c r="D6812" s="17">
        <v>0.1</v>
      </c>
      <c r="E6812" s="17">
        <v>4</v>
      </c>
      <c r="F6812" s="17">
        <v>12</v>
      </c>
      <c r="G6812" s="17">
        <v>1.5</v>
      </c>
      <c r="H6812" s="18">
        <v>33.119999999999997</v>
      </c>
      <c r="I6812" s="9"/>
    </row>
    <row r="6813" spans="1:9" ht="15" customHeight="1" x14ac:dyDescent="0.25">
      <c r="A6813" s="19"/>
      <c r="B6813" s="20"/>
      <c r="C6813" s="21"/>
      <c r="D6813" s="21"/>
      <c r="E6813" s="21"/>
      <c r="F6813" s="21"/>
      <c r="G6813" s="21"/>
      <c r="H6813" s="22">
        <v>9738.76</v>
      </c>
      <c r="I6813" s="9"/>
    </row>
    <row r="6814" spans="1:9" ht="9.9499999999999993" customHeight="1" x14ac:dyDescent="0.25">
      <c r="A6814" s="86"/>
      <c r="B6814" s="86"/>
      <c r="C6814" s="86"/>
      <c r="D6814" s="9"/>
      <c r="E6814" s="9"/>
      <c r="F6814" s="9"/>
      <c r="G6814" s="9"/>
      <c r="H6814" s="9"/>
      <c r="I6814" s="9"/>
    </row>
    <row r="6815" spans="1:9" ht="12" customHeight="1" x14ac:dyDescent="0.25">
      <c r="A6815" s="9"/>
      <c r="B6815" s="9"/>
      <c r="C6815" s="9"/>
      <c r="D6815" s="90" t="s">
        <v>4772</v>
      </c>
      <c r="E6815" s="90"/>
      <c r="F6815" s="90"/>
      <c r="G6815" s="90"/>
      <c r="H6815" s="90"/>
      <c r="I6815" s="90"/>
    </row>
    <row r="6816" spans="1:9" ht="9.9499999999999993" customHeight="1" x14ac:dyDescent="0.25">
      <c r="A6816" s="86"/>
      <c r="B6816" s="86"/>
      <c r="C6816" s="86"/>
      <c r="D6816" s="86"/>
      <c r="E6816" s="9"/>
      <c r="F6816" s="9"/>
      <c r="G6816" s="9"/>
      <c r="H6816" s="9"/>
      <c r="I6816" s="9"/>
    </row>
    <row r="6817" spans="1:9" ht="20.100000000000001" customHeight="1" x14ac:dyDescent="0.25">
      <c r="A6817" s="88" t="s">
        <v>3036</v>
      </c>
      <c r="B6817" s="88"/>
      <c r="C6817" s="88"/>
      <c r="D6817" s="88"/>
      <c r="E6817" s="88"/>
      <c r="F6817" s="88"/>
      <c r="G6817" s="88"/>
      <c r="H6817" s="88"/>
      <c r="I6817" s="88"/>
    </row>
    <row r="6818" spans="1:9" ht="15" customHeight="1" x14ac:dyDescent="0.25">
      <c r="A6818" s="89"/>
      <c r="B6818" s="89"/>
      <c r="C6818" s="14" t="s">
        <v>2076</v>
      </c>
      <c r="D6818" s="14" t="s">
        <v>2056</v>
      </c>
      <c r="E6818" s="14" t="s">
        <v>2086</v>
      </c>
      <c r="F6818" s="14" t="s">
        <v>2059</v>
      </c>
      <c r="G6818" s="9"/>
      <c r="H6818" s="9"/>
      <c r="I6818" s="9"/>
    </row>
    <row r="6819" spans="1:9" ht="18.95" customHeight="1" x14ac:dyDescent="0.25">
      <c r="A6819" s="15" t="s">
        <v>2096</v>
      </c>
      <c r="B6819" s="16" t="s">
        <v>2097</v>
      </c>
      <c r="C6819" s="17">
        <v>4479.6499999999996</v>
      </c>
      <c r="D6819" s="17">
        <v>0.1</v>
      </c>
      <c r="E6819" s="17">
        <v>1.5</v>
      </c>
      <c r="F6819" s="18">
        <v>671.95</v>
      </c>
      <c r="G6819" s="9"/>
      <c r="H6819" s="9"/>
      <c r="I6819" s="9"/>
    </row>
    <row r="6820" spans="1:9" ht="15" customHeight="1" x14ac:dyDescent="0.25">
      <c r="A6820" s="19"/>
      <c r="B6820" s="20"/>
      <c r="C6820" s="21"/>
      <c r="D6820" s="21"/>
      <c r="E6820" s="21"/>
      <c r="F6820" s="22">
        <v>671.95</v>
      </c>
      <c r="G6820" s="9"/>
      <c r="H6820" s="9"/>
      <c r="I6820" s="9"/>
    </row>
    <row r="6821" spans="1:9" ht="9.9499999999999993" customHeight="1" x14ac:dyDescent="0.25">
      <c r="A6821" s="86"/>
      <c r="B6821" s="86"/>
      <c r="C6821" s="86"/>
      <c r="D6821" s="9"/>
      <c r="E6821" s="9"/>
      <c r="F6821" s="9"/>
      <c r="G6821" s="9"/>
      <c r="H6821" s="9"/>
      <c r="I6821" s="9"/>
    </row>
    <row r="6822" spans="1:9" ht="12" customHeight="1" x14ac:dyDescent="0.25">
      <c r="A6822" s="9"/>
      <c r="B6822" s="9"/>
      <c r="C6822" s="9"/>
      <c r="D6822" s="90" t="s">
        <v>4773</v>
      </c>
      <c r="E6822" s="90"/>
      <c r="F6822" s="90"/>
      <c r="G6822" s="90"/>
      <c r="H6822" s="90"/>
      <c r="I6822" s="90"/>
    </row>
    <row r="6823" spans="1:9" ht="9.9499999999999993" customHeight="1" x14ac:dyDescent="0.25">
      <c r="A6823" s="86"/>
      <c r="B6823" s="86"/>
      <c r="C6823" s="86"/>
      <c r="D6823" s="86"/>
      <c r="E6823" s="9"/>
      <c r="F6823" s="9"/>
      <c r="G6823" s="9"/>
      <c r="H6823" s="9"/>
      <c r="I6823" s="9"/>
    </row>
    <row r="6824" spans="1:9" ht="30.95" customHeight="1" x14ac:dyDescent="0.25">
      <c r="A6824" s="88" t="s">
        <v>3037</v>
      </c>
      <c r="B6824" s="88"/>
      <c r="C6824" s="88"/>
      <c r="D6824" s="88"/>
      <c r="E6824" s="88"/>
      <c r="F6824" s="88"/>
      <c r="G6824" s="88"/>
      <c r="H6824" s="88"/>
      <c r="I6824" s="88"/>
    </row>
    <row r="6825" spans="1:9" ht="15" customHeight="1" x14ac:dyDescent="0.25">
      <c r="A6825" s="89"/>
      <c r="B6825" s="89"/>
      <c r="C6825" s="14" t="s">
        <v>2076</v>
      </c>
      <c r="D6825" s="14" t="s">
        <v>2079</v>
      </c>
      <c r="E6825" s="14" t="s">
        <v>2092</v>
      </c>
      <c r="F6825" s="14" t="s">
        <v>2086</v>
      </c>
      <c r="G6825" s="14" t="s">
        <v>2059</v>
      </c>
      <c r="H6825" s="9"/>
      <c r="I6825" s="9"/>
    </row>
    <row r="6826" spans="1:9" ht="27" customHeight="1" x14ac:dyDescent="0.25">
      <c r="A6826" s="15" t="s">
        <v>2099</v>
      </c>
      <c r="B6826" s="16" t="s">
        <v>2100</v>
      </c>
      <c r="C6826" s="17">
        <v>912.37</v>
      </c>
      <c r="D6826" s="17">
        <v>0.1</v>
      </c>
      <c r="E6826" s="17">
        <v>29.7</v>
      </c>
      <c r="F6826" s="17">
        <v>1.5</v>
      </c>
      <c r="G6826" s="18">
        <v>4064.61</v>
      </c>
      <c r="H6826" s="9"/>
      <c r="I6826" s="9"/>
    </row>
    <row r="6827" spans="1:9" ht="15" customHeight="1" x14ac:dyDescent="0.25">
      <c r="A6827" s="19"/>
      <c r="B6827" s="20"/>
      <c r="C6827" s="21"/>
      <c r="D6827" s="21"/>
      <c r="E6827" s="21"/>
      <c r="F6827" s="21"/>
      <c r="G6827" s="22">
        <v>4064.61</v>
      </c>
      <c r="H6827" s="9"/>
      <c r="I6827" s="9"/>
    </row>
    <row r="6828" spans="1:9" ht="9.9499999999999993" customHeight="1" x14ac:dyDescent="0.25">
      <c r="A6828" s="86"/>
      <c r="B6828" s="86"/>
      <c r="C6828" s="86"/>
      <c r="D6828" s="9"/>
      <c r="E6828" s="9"/>
      <c r="F6828" s="9"/>
      <c r="G6828" s="9"/>
      <c r="H6828" s="9"/>
      <c r="I6828" s="9"/>
    </row>
    <row r="6829" spans="1:9" ht="12" customHeight="1" x14ac:dyDescent="0.25">
      <c r="A6829" s="9"/>
      <c r="B6829" s="9"/>
      <c r="C6829" s="9"/>
      <c r="D6829" s="90" t="s">
        <v>4774</v>
      </c>
      <c r="E6829" s="90"/>
      <c r="F6829" s="90"/>
      <c r="G6829" s="90"/>
      <c r="H6829" s="90"/>
      <c r="I6829" s="90"/>
    </row>
    <row r="6830" spans="1:9" ht="9.9499999999999993" customHeight="1" x14ac:dyDescent="0.25">
      <c r="A6830" s="86"/>
      <c r="B6830" s="86"/>
      <c r="C6830" s="86"/>
      <c r="D6830" s="86"/>
      <c r="E6830" s="9"/>
      <c r="F6830" s="9"/>
      <c r="G6830" s="9"/>
      <c r="H6830" s="9"/>
      <c r="I6830" s="9"/>
    </row>
    <row r="6831" spans="1:9" ht="30.95" customHeight="1" x14ac:dyDescent="0.25">
      <c r="A6831" s="88" t="s">
        <v>3038</v>
      </c>
      <c r="B6831" s="88"/>
      <c r="C6831" s="88"/>
      <c r="D6831" s="88"/>
      <c r="E6831" s="88"/>
      <c r="F6831" s="88"/>
      <c r="G6831" s="88"/>
      <c r="H6831" s="88"/>
      <c r="I6831" s="88"/>
    </row>
    <row r="6832" spans="1:9" ht="15" customHeight="1" x14ac:dyDescent="0.25">
      <c r="A6832" s="89"/>
      <c r="B6832" s="89"/>
      <c r="C6832" s="14" t="s">
        <v>2076</v>
      </c>
      <c r="D6832" s="14" t="s">
        <v>2079</v>
      </c>
      <c r="E6832" s="14" t="s">
        <v>2059</v>
      </c>
      <c r="F6832" s="9"/>
      <c r="G6832" s="9"/>
      <c r="H6832" s="9"/>
      <c r="I6832" s="9"/>
    </row>
    <row r="6833" spans="1:9" ht="18.95" customHeight="1" x14ac:dyDescent="0.25">
      <c r="A6833" s="15" t="s">
        <v>2080</v>
      </c>
      <c r="B6833" s="16" t="s">
        <v>2081</v>
      </c>
      <c r="C6833" s="17">
        <v>912.37</v>
      </c>
      <c r="D6833" s="17">
        <v>0.1</v>
      </c>
      <c r="E6833" s="18">
        <v>91.24</v>
      </c>
      <c r="F6833" s="9"/>
      <c r="G6833" s="9"/>
      <c r="H6833" s="9"/>
      <c r="I6833" s="9"/>
    </row>
    <row r="6834" spans="1:9" ht="15" customHeight="1" x14ac:dyDescent="0.25">
      <c r="A6834" s="19"/>
      <c r="B6834" s="20"/>
      <c r="C6834" s="21"/>
      <c r="D6834" s="21"/>
      <c r="E6834" s="22">
        <v>91.24</v>
      </c>
      <c r="F6834" s="9"/>
      <c r="G6834" s="9"/>
      <c r="H6834" s="9"/>
      <c r="I6834" s="9"/>
    </row>
    <row r="6835" spans="1:9" ht="9.9499999999999993" customHeight="1" x14ac:dyDescent="0.25">
      <c r="A6835" s="86"/>
      <c r="B6835" s="86"/>
      <c r="C6835" s="86"/>
      <c r="D6835" s="9"/>
      <c r="E6835" s="9"/>
      <c r="F6835" s="9"/>
      <c r="G6835" s="9"/>
      <c r="H6835" s="9"/>
      <c r="I6835" s="9"/>
    </row>
    <row r="6836" spans="1:9" ht="12" customHeight="1" x14ac:dyDescent="0.25">
      <c r="A6836" s="9"/>
      <c r="B6836" s="9"/>
      <c r="C6836" s="9"/>
      <c r="D6836" s="90" t="s">
        <v>4769</v>
      </c>
      <c r="E6836" s="90"/>
      <c r="F6836" s="90"/>
      <c r="G6836" s="90"/>
      <c r="H6836" s="90"/>
      <c r="I6836" s="90"/>
    </row>
    <row r="6837" spans="1:9" ht="9.9499999999999993" customHeight="1" x14ac:dyDescent="0.25">
      <c r="A6837" s="86"/>
      <c r="B6837" s="86"/>
      <c r="C6837" s="86"/>
      <c r="D6837" s="86"/>
      <c r="E6837" s="9"/>
      <c r="F6837" s="9"/>
      <c r="G6837" s="9"/>
      <c r="H6837" s="9"/>
      <c r="I6837" s="9"/>
    </row>
    <row r="6838" spans="1:9" ht="30.95" customHeight="1" x14ac:dyDescent="0.25">
      <c r="A6838" s="88" t="s">
        <v>3039</v>
      </c>
      <c r="B6838" s="88"/>
      <c r="C6838" s="88"/>
      <c r="D6838" s="88"/>
      <c r="E6838" s="88"/>
      <c r="F6838" s="88"/>
      <c r="G6838" s="88"/>
      <c r="H6838" s="88"/>
      <c r="I6838" s="88"/>
    </row>
    <row r="6839" spans="1:9" ht="15" customHeight="1" x14ac:dyDescent="0.25">
      <c r="A6839" s="89"/>
      <c r="B6839" s="89"/>
      <c r="C6839" s="14" t="s">
        <v>2076</v>
      </c>
      <c r="D6839" s="14" t="s">
        <v>2059</v>
      </c>
      <c r="E6839" s="9"/>
      <c r="F6839" s="9"/>
      <c r="G6839" s="9"/>
      <c r="H6839" s="9"/>
      <c r="I6839" s="9"/>
    </row>
    <row r="6840" spans="1:9" ht="18.95" customHeight="1" x14ac:dyDescent="0.25">
      <c r="A6840" s="15" t="s">
        <v>2170</v>
      </c>
      <c r="B6840" s="16" t="s">
        <v>2076</v>
      </c>
      <c r="C6840" s="17">
        <v>912.37</v>
      </c>
      <c r="D6840" s="18">
        <v>912.37</v>
      </c>
      <c r="E6840" s="9"/>
      <c r="F6840" s="9"/>
      <c r="G6840" s="9"/>
      <c r="H6840" s="9"/>
      <c r="I6840" s="9"/>
    </row>
    <row r="6841" spans="1:9" ht="15" customHeight="1" x14ac:dyDescent="0.25">
      <c r="A6841" s="19"/>
      <c r="B6841" s="20"/>
      <c r="C6841" s="21"/>
      <c r="D6841" s="22">
        <v>912.37</v>
      </c>
      <c r="E6841" s="9"/>
      <c r="F6841" s="9"/>
      <c r="G6841" s="9"/>
      <c r="H6841" s="9"/>
      <c r="I6841" s="9"/>
    </row>
    <row r="6842" spans="1:9" ht="9.9499999999999993" customHeight="1" x14ac:dyDescent="0.25">
      <c r="A6842" s="86"/>
      <c r="B6842" s="86"/>
      <c r="C6842" s="86"/>
      <c r="D6842" s="9"/>
      <c r="E6842" s="9"/>
      <c r="F6842" s="9"/>
      <c r="G6842" s="9"/>
      <c r="H6842" s="9"/>
      <c r="I6842" s="9"/>
    </row>
    <row r="6843" spans="1:9" ht="12" customHeight="1" x14ac:dyDescent="0.25">
      <c r="A6843" s="9"/>
      <c r="B6843" s="9"/>
      <c r="C6843" s="9"/>
      <c r="D6843" s="90" t="s">
        <v>4775</v>
      </c>
      <c r="E6843" s="90"/>
      <c r="F6843" s="90"/>
      <c r="G6843" s="90"/>
      <c r="H6843" s="90"/>
      <c r="I6843" s="90"/>
    </row>
    <row r="6844" spans="1:9" ht="9.9499999999999993" customHeight="1" x14ac:dyDescent="0.25">
      <c r="A6844" s="86"/>
      <c r="B6844" s="86"/>
      <c r="C6844" s="86"/>
      <c r="D6844" s="86"/>
      <c r="E6844" s="9"/>
      <c r="F6844" s="9"/>
      <c r="G6844" s="9"/>
      <c r="H6844" s="9"/>
      <c r="I6844" s="9"/>
    </row>
    <row r="6845" spans="1:9" ht="42.95" customHeight="1" x14ac:dyDescent="0.25">
      <c r="A6845" s="88" t="s">
        <v>3040</v>
      </c>
      <c r="B6845" s="88"/>
      <c r="C6845" s="88"/>
      <c r="D6845" s="88"/>
      <c r="E6845" s="88"/>
      <c r="F6845" s="88"/>
      <c r="G6845" s="88"/>
      <c r="H6845" s="88"/>
      <c r="I6845" s="88"/>
    </row>
    <row r="6846" spans="1:9" ht="15" customHeight="1" x14ac:dyDescent="0.25">
      <c r="A6846" s="89"/>
      <c r="B6846" s="89"/>
      <c r="C6846" s="14" t="s">
        <v>2069</v>
      </c>
      <c r="D6846" s="14" t="s">
        <v>2058</v>
      </c>
      <c r="E6846" s="14" t="s">
        <v>2059</v>
      </c>
      <c r="F6846" s="9"/>
      <c r="G6846" s="9"/>
      <c r="H6846" s="9"/>
      <c r="I6846" s="9"/>
    </row>
    <row r="6847" spans="1:9" ht="12.95" customHeight="1" x14ac:dyDescent="0.25">
      <c r="A6847" s="15"/>
      <c r="B6847" s="16" t="s">
        <v>2104</v>
      </c>
      <c r="C6847" s="17">
        <v>713.57</v>
      </c>
      <c r="D6847" s="17">
        <v>1</v>
      </c>
      <c r="E6847" s="18">
        <v>713.57</v>
      </c>
      <c r="F6847" s="9"/>
      <c r="G6847" s="9"/>
      <c r="H6847" s="9"/>
      <c r="I6847" s="9"/>
    </row>
    <row r="6848" spans="1:9" ht="15" customHeight="1" x14ac:dyDescent="0.25">
      <c r="A6848" s="19"/>
      <c r="B6848" s="20"/>
      <c r="C6848" s="21"/>
      <c r="D6848" s="21"/>
      <c r="E6848" s="22">
        <v>713.57</v>
      </c>
      <c r="F6848" s="9"/>
      <c r="G6848" s="9"/>
      <c r="H6848" s="9"/>
      <c r="I6848" s="9"/>
    </row>
    <row r="6849" spans="1:9" ht="9.9499999999999993" customHeight="1" x14ac:dyDescent="0.25">
      <c r="A6849" s="86"/>
      <c r="B6849" s="86"/>
      <c r="C6849" s="86"/>
      <c r="D6849" s="9"/>
      <c r="E6849" s="9"/>
      <c r="F6849" s="9"/>
      <c r="G6849" s="9"/>
      <c r="H6849" s="9"/>
      <c r="I6849" s="9"/>
    </row>
    <row r="6850" spans="1:9" ht="12" customHeight="1" x14ac:dyDescent="0.25">
      <c r="A6850" s="9"/>
      <c r="B6850" s="9"/>
      <c r="C6850" s="9"/>
      <c r="D6850" s="90" t="s">
        <v>4776</v>
      </c>
      <c r="E6850" s="90"/>
      <c r="F6850" s="90"/>
      <c r="G6850" s="90"/>
      <c r="H6850" s="90"/>
      <c r="I6850" s="90"/>
    </row>
    <row r="6851" spans="1:9" ht="9.9499999999999993" customHeight="1" x14ac:dyDescent="0.25">
      <c r="A6851" s="86"/>
      <c r="B6851" s="86"/>
      <c r="C6851" s="86"/>
      <c r="D6851" s="86"/>
      <c r="E6851" s="9"/>
      <c r="F6851" s="9"/>
      <c r="G6851" s="9"/>
      <c r="H6851" s="9"/>
      <c r="I6851" s="9"/>
    </row>
    <row r="6852" spans="1:9" ht="30.95" customHeight="1" x14ac:dyDescent="0.25">
      <c r="A6852" s="88" t="s">
        <v>3041</v>
      </c>
      <c r="B6852" s="88"/>
      <c r="C6852" s="88"/>
      <c r="D6852" s="88"/>
      <c r="E6852" s="88"/>
      <c r="F6852" s="88"/>
      <c r="G6852" s="88"/>
      <c r="H6852" s="88"/>
      <c r="I6852" s="88"/>
    </row>
    <row r="6853" spans="1:9" ht="15" customHeight="1" x14ac:dyDescent="0.25">
      <c r="A6853" s="89"/>
      <c r="B6853" s="89"/>
      <c r="C6853" s="14" t="s">
        <v>2069</v>
      </c>
      <c r="D6853" s="14" t="s">
        <v>2058</v>
      </c>
      <c r="E6853" s="14" t="s">
        <v>2059</v>
      </c>
      <c r="F6853" s="9"/>
      <c r="G6853" s="9"/>
      <c r="H6853" s="9"/>
      <c r="I6853" s="9"/>
    </row>
    <row r="6854" spans="1:9" ht="12.95" customHeight="1" x14ac:dyDescent="0.25">
      <c r="A6854" s="15"/>
      <c r="B6854" s="16" t="s">
        <v>2104</v>
      </c>
      <c r="C6854" s="17">
        <v>713.57</v>
      </c>
      <c r="D6854" s="17">
        <v>1</v>
      </c>
      <c r="E6854" s="18">
        <v>713.57</v>
      </c>
      <c r="F6854" s="9"/>
      <c r="G6854" s="9"/>
      <c r="H6854" s="9"/>
      <c r="I6854" s="9"/>
    </row>
    <row r="6855" spans="1:9" ht="15" customHeight="1" x14ac:dyDescent="0.25">
      <c r="A6855" s="19"/>
      <c r="B6855" s="20"/>
      <c r="C6855" s="21"/>
      <c r="D6855" s="21"/>
      <c r="E6855" s="22">
        <v>713.57</v>
      </c>
      <c r="F6855" s="9"/>
      <c r="G6855" s="9"/>
      <c r="H6855" s="9"/>
      <c r="I6855" s="9"/>
    </row>
    <row r="6856" spans="1:9" ht="9.9499999999999993" customHeight="1" x14ac:dyDescent="0.25">
      <c r="A6856" s="86"/>
      <c r="B6856" s="86"/>
      <c r="C6856" s="86"/>
      <c r="D6856" s="9"/>
      <c r="E6856" s="9"/>
      <c r="F6856" s="9"/>
      <c r="G6856" s="9"/>
      <c r="H6856" s="9"/>
      <c r="I6856" s="9"/>
    </row>
    <row r="6857" spans="1:9" ht="12" customHeight="1" x14ac:dyDescent="0.25">
      <c r="A6857" s="9"/>
      <c r="B6857" s="9"/>
      <c r="C6857" s="9"/>
      <c r="D6857" s="90" t="s">
        <v>4776</v>
      </c>
      <c r="E6857" s="90"/>
      <c r="F6857" s="90"/>
      <c r="G6857" s="90"/>
      <c r="H6857" s="90"/>
      <c r="I6857" s="90"/>
    </row>
    <row r="6858" spans="1:9" ht="9.9499999999999993" customHeight="1" x14ac:dyDescent="0.25">
      <c r="A6858" s="86"/>
      <c r="B6858" s="86"/>
      <c r="C6858" s="86"/>
      <c r="D6858" s="86"/>
      <c r="E6858" s="9"/>
      <c r="F6858" s="9"/>
      <c r="G6858" s="9"/>
      <c r="H6858" s="9"/>
      <c r="I6858" s="9"/>
    </row>
    <row r="6859" spans="1:9" ht="42.95" customHeight="1" x14ac:dyDescent="0.25">
      <c r="A6859" s="88" t="s">
        <v>3042</v>
      </c>
      <c r="B6859" s="88"/>
      <c r="C6859" s="88"/>
      <c r="D6859" s="88"/>
      <c r="E6859" s="88"/>
      <c r="F6859" s="88"/>
      <c r="G6859" s="88"/>
      <c r="H6859" s="88"/>
      <c r="I6859" s="88"/>
    </row>
    <row r="6860" spans="1:9" ht="15" customHeight="1" x14ac:dyDescent="0.25">
      <c r="A6860" s="89"/>
      <c r="B6860" s="89"/>
      <c r="C6860" s="14" t="s">
        <v>2058</v>
      </c>
      <c r="D6860" s="14" t="s">
        <v>2059</v>
      </c>
      <c r="E6860" s="9"/>
      <c r="F6860" s="9"/>
      <c r="G6860" s="9"/>
      <c r="H6860" s="9"/>
      <c r="I6860" s="9"/>
    </row>
    <row r="6861" spans="1:9" ht="12.95" customHeight="1" x14ac:dyDescent="0.25">
      <c r="A6861" s="15"/>
      <c r="B6861" s="16" t="s">
        <v>2058</v>
      </c>
      <c r="C6861" s="17">
        <v>4</v>
      </c>
      <c r="D6861" s="18">
        <v>4</v>
      </c>
      <c r="E6861" s="9"/>
      <c r="F6861" s="9"/>
      <c r="G6861" s="9"/>
      <c r="H6861" s="9"/>
      <c r="I6861" s="9"/>
    </row>
    <row r="6862" spans="1:9" ht="15" customHeight="1" x14ac:dyDescent="0.25">
      <c r="A6862" s="19"/>
      <c r="B6862" s="20"/>
      <c r="C6862" s="21"/>
      <c r="D6862" s="22">
        <v>4</v>
      </c>
      <c r="E6862" s="9"/>
      <c r="F6862" s="9"/>
      <c r="G6862" s="9"/>
      <c r="H6862" s="9"/>
      <c r="I6862" s="9"/>
    </row>
    <row r="6863" spans="1:9" ht="9.9499999999999993" customHeight="1" x14ac:dyDescent="0.25">
      <c r="A6863" s="86"/>
      <c r="B6863" s="86"/>
      <c r="C6863" s="86"/>
      <c r="D6863" s="9"/>
      <c r="E6863" s="9"/>
      <c r="F6863" s="9"/>
      <c r="G6863" s="9"/>
      <c r="H6863" s="9"/>
      <c r="I6863" s="9"/>
    </row>
    <row r="6864" spans="1:9" ht="12" customHeight="1" x14ac:dyDescent="0.25">
      <c r="A6864" s="9"/>
      <c r="B6864" s="9"/>
      <c r="C6864" s="9"/>
      <c r="D6864" s="90" t="s">
        <v>4255</v>
      </c>
      <c r="E6864" s="90"/>
      <c r="F6864" s="90"/>
      <c r="G6864" s="90"/>
      <c r="H6864" s="90"/>
      <c r="I6864" s="90"/>
    </row>
    <row r="6865" spans="1:9" ht="9.9499999999999993" customHeight="1" x14ac:dyDescent="0.25">
      <c r="A6865" s="86"/>
      <c r="B6865" s="86"/>
      <c r="C6865" s="86"/>
      <c r="D6865" s="86"/>
      <c r="E6865" s="9"/>
      <c r="F6865" s="9"/>
      <c r="G6865" s="9"/>
      <c r="H6865" s="9"/>
      <c r="I6865" s="9"/>
    </row>
    <row r="6866" spans="1:9" ht="30.95" customHeight="1" x14ac:dyDescent="0.25">
      <c r="A6866" s="88" t="s">
        <v>3043</v>
      </c>
      <c r="B6866" s="88"/>
      <c r="C6866" s="88"/>
      <c r="D6866" s="88"/>
      <c r="E6866" s="88"/>
      <c r="F6866" s="88"/>
      <c r="G6866" s="88"/>
      <c r="H6866" s="88"/>
      <c r="I6866" s="88"/>
    </row>
    <row r="6867" spans="1:9" ht="15" customHeight="1" x14ac:dyDescent="0.25">
      <c r="A6867" s="89"/>
      <c r="B6867" s="89"/>
      <c r="C6867" s="14" t="s">
        <v>2076</v>
      </c>
      <c r="D6867" s="14" t="s">
        <v>2059</v>
      </c>
      <c r="E6867" s="9"/>
      <c r="F6867" s="9"/>
      <c r="G6867" s="9"/>
      <c r="H6867" s="9"/>
      <c r="I6867" s="9"/>
    </row>
    <row r="6868" spans="1:9" ht="12.95" customHeight="1" x14ac:dyDescent="0.25">
      <c r="A6868" s="15" t="s">
        <v>2108</v>
      </c>
      <c r="B6868" s="16" t="s">
        <v>2076</v>
      </c>
      <c r="C6868" s="17">
        <v>912.37</v>
      </c>
      <c r="D6868" s="18">
        <v>912.37</v>
      </c>
      <c r="E6868" s="9"/>
      <c r="F6868" s="9"/>
      <c r="G6868" s="9"/>
      <c r="H6868" s="9"/>
      <c r="I6868" s="9"/>
    </row>
    <row r="6869" spans="1:9" ht="15" customHeight="1" x14ac:dyDescent="0.25">
      <c r="A6869" s="19"/>
      <c r="B6869" s="20"/>
      <c r="C6869" s="21"/>
      <c r="D6869" s="22">
        <v>912.37</v>
      </c>
      <c r="E6869" s="9"/>
      <c r="F6869" s="9"/>
      <c r="G6869" s="9"/>
      <c r="H6869" s="9"/>
      <c r="I6869" s="9"/>
    </row>
    <row r="6870" spans="1:9" ht="9.9499999999999993" customHeight="1" x14ac:dyDescent="0.25">
      <c r="A6870" s="86"/>
      <c r="B6870" s="86"/>
      <c r="C6870" s="86"/>
      <c r="D6870" s="9"/>
      <c r="E6870" s="9"/>
      <c r="F6870" s="9"/>
      <c r="G6870" s="9"/>
      <c r="H6870" s="9"/>
      <c r="I6870" s="9"/>
    </row>
    <row r="6871" spans="1:9" ht="12" customHeight="1" x14ac:dyDescent="0.25">
      <c r="A6871" s="9"/>
      <c r="B6871" s="9"/>
      <c r="C6871" s="9"/>
      <c r="D6871" s="90" t="s">
        <v>4775</v>
      </c>
      <c r="E6871" s="90"/>
      <c r="F6871" s="90"/>
      <c r="G6871" s="90"/>
      <c r="H6871" s="90"/>
      <c r="I6871" s="90"/>
    </row>
    <row r="6872" spans="1:9" ht="9.9499999999999993" customHeight="1" x14ac:dyDescent="0.25">
      <c r="A6872" s="86"/>
      <c r="B6872" s="86"/>
      <c r="C6872" s="86"/>
      <c r="D6872" s="86"/>
      <c r="E6872" s="9"/>
      <c r="F6872" s="9"/>
      <c r="G6872" s="9"/>
      <c r="H6872" s="9"/>
      <c r="I6872" s="9"/>
    </row>
    <row r="6873" spans="1:9" ht="42.95" customHeight="1" x14ac:dyDescent="0.25">
      <c r="A6873" s="88" t="s">
        <v>3044</v>
      </c>
      <c r="B6873" s="88"/>
      <c r="C6873" s="88"/>
      <c r="D6873" s="88"/>
      <c r="E6873" s="88"/>
      <c r="F6873" s="88"/>
      <c r="G6873" s="88"/>
      <c r="H6873" s="88"/>
      <c r="I6873" s="88"/>
    </row>
    <row r="6874" spans="1:9" ht="15" customHeight="1" x14ac:dyDescent="0.25">
      <c r="A6874" s="89"/>
      <c r="B6874" s="89"/>
      <c r="C6874" s="14" t="s">
        <v>2058</v>
      </c>
      <c r="D6874" s="14" t="s">
        <v>2059</v>
      </c>
      <c r="E6874" s="9"/>
      <c r="F6874" s="9"/>
      <c r="G6874" s="9"/>
      <c r="H6874" s="9"/>
      <c r="I6874" s="9"/>
    </row>
    <row r="6875" spans="1:9" ht="12.95" customHeight="1" x14ac:dyDescent="0.25">
      <c r="A6875" s="15"/>
      <c r="B6875" s="16" t="s">
        <v>2058</v>
      </c>
      <c r="C6875" s="17">
        <v>2</v>
      </c>
      <c r="D6875" s="18">
        <v>2</v>
      </c>
      <c r="E6875" s="9"/>
      <c r="F6875" s="9"/>
      <c r="G6875" s="9"/>
      <c r="H6875" s="9"/>
      <c r="I6875" s="9"/>
    </row>
    <row r="6876" spans="1:9" ht="15" customHeight="1" x14ac:dyDescent="0.25">
      <c r="A6876" s="19"/>
      <c r="B6876" s="20"/>
      <c r="C6876" s="21"/>
      <c r="D6876" s="22">
        <v>2</v>
      </c>
      <c r="E6876" s="9"/>
      <c r="F6876" s="9"/>
      <c r="G6876" s="9"/>
      <c r="H6876" s="9"/>
      <c r="I6876" s="9"/>
    </row>
    <row r="6877" spans="1:9" ht="9.9499999999999993" customHeight="1" x14ac:dyDescent="0.25">
      <c r="A6877" s="86"/>
      <c r="B6877" s="86"/>
      <c r="C6877" s="86"/>
      <c r="D6877" s="9"/>
      <c r="E6877" s="9"/>
      <c r="F6877" s="9"/>
      <c r="G6877" s="9"/>
      <c r="H6877" s="9"/>
      <c r="I6877" s="9"/>
    </row>
    <row r="6878" spans="1:9" ht="12" customHeight="1" x14ac:dyDescent="0.25">
      <c r="A6878" s="9"/>
      <c r="B6878" s="9"/>
      <c r="C6878" s="9"/>
      <c r="D6878" s="90" t="s">
        <v>4257</v>
      </c>
      <c r="E6878" s="90"/>
      <c r="F6878" s="90"/>
      <c r="G6878" s="90"/>
      <c r="H6878" s="90"/>
      <c r="I6878" s="90"/>
    </row>
    <row r="6879" spans="1:9" ht="9.9499999999999993" customHeight="1" x14ac:dyDescent="0.25">
      <c r="A6879" s="86"/>
      <c r="B6879" s="86"/>
      <c r="C6879" s="86"/>
      <c r="D6879" s="86"/>
      <c r="E6879" s="9"/>
      <c r="F6879" s="9"/>
      <c r="G6879" s="9"/>
      <c r="H6879" s="9"/>
      <c r="I6879" s="9"/>
    </row>
    <row r="6880" spans="1:9" ht="30.95" customHeight="1" x14ac:dyDescent="0.25">
      <c r="A6880" s="88" t="s">
        <v>3045</v>
      </c>
      <c r="B6880" s="88"/>
      <c r="C6880" s="88"/>
      <c r="D6880" s="88"/>
      <c r="E6880" s="88"/>
      <c r="F6880" s="88"/>
      <c r="G6880" s="88"/>
      <c r="H6880" s="88"/>
      <c r="I6880" s="88"/>
    </row>
    <row r="6881" spans="1:9" ht="15" customHeight="1" x14ac:dyDescent="0.25">
      <c r="A6881" s="89"/>
      <c r="B6881" s="89"/>
      <c r="C6881" s="14" t="s">
        <v>2076</v>
      </c>
      <c r="D6881" s="14" t="s">
        <v>2058</v>
      </c>
      <c r="E6881" s="14" t="s">
        <v>2059</v>
      </c>
      <c r="F6881" s="9"/>
      <c r="G6881" s="9"/>
      <c r="H6881" s="9"/>
      <c r="I6881" s="9"/>
    </row>
    <row r="6882" spans="1:9" ht="18.95" customHeight="1" x14ac:dyDescent="0.25">
      <c r="A6882" s="15" t="s">
        <v>2110</v>
      </c>
      <c r="B6882" s="16" t="s">
        <v>2111</v>
      </c>
      <c r="C6882" s="17">
        <v>0.16</v>
      </c>
      <c r="D6882" s="17">
        <v>93</v>
      </c>
      <c r="E6882" s="18">
        <v>14.88</v>
      </c>
      <c r="F6882" s="9"/>
      <c r="G6882" s="9"/>
      <c r="H6882" s="9"/>
      <c r="I6882" s="9"/>
    </row>
    <row r="6883" spans="1:9" ht="15" customHeight="1" x14ac:dyDescent="0.25">
      <c r="A6883" s="19"/>
      <c r="B6883" s="20"/>
      <c r="C6883" s="21"/>
      <c r="D6883" s="21"/>
      <c r="E6883" s="22">
        <v>14.88</v>
      </c>
      <c r="F6883" s="9"/>
      <c r="G6883" s="9"/>
      <c r="H6883" s="9"/>
      <c r="I6883" s="9"/>
    </row>
    <row r="6884" spans="1:9" ht="9.9499999999999993" customHeight="1" x14ac:dyDescent="0.25">
      <c r="A6884" s="86"/>
      <c r="B6884" s="86"/>
      <c r="C6884" s="86"/>
      <c r="D6884" s="9"/>
      <c r="E6884" s="9"/>
      <c r="F6884" s="9"/>
      <c r="G6884" s="9"/>
      <c r="H6884" s="9"/>
      <c r="I6884" s="9"/>
    </row>
    <row r="6885" spans="1:9" ht="12" customHeight="1" x14ac:dyDescent="0.25">
      <c r="A6885" s="9"/>
      <c r="B6885" s="9"/>
      <c r="C6885" s="9"/>
      <c r="D6885" s="90" t="s">
        <v>4256</v>
      </c>
      <c r="E6885" s="90"/>
      <c r="F6885" s="90"/>
      <c r="G6885" s="90"/>
      <c r="H6885" s="90"/>
      <c r="I6885" s="90"/>
    </row>
    <row r="6886" spans="1:9" ht="9.9499999999999993" customHeight="1" x14ac:dyDescent="0.25">
      <c r="A6886" s="86"/>
      <c r="B6886" s="86"/>
      <c r="C6886" s="86"/>
      <c r="D6886" s="86"/>
      <c r="E6886" s="9"/>
      <c r="F6886" s="9"/>
      <c r="G6886" s="9"/>
      <c r="H6886" s="9"/>
      <c r="I6886" s="9"/>
    </row>
    <row r="6887" spans="1:9" ht="30.95" customHeight="1" x14ac:dyDescent="0.25">
      <c r="A6887" s="88" t="s">
        <v>3046</v>
      </c>
      <c r="B6887" s="88"/>
      <c r="C6887" s="88"/>
      <c r="D6887" s="88"/>
      <c r="E6887" s="88"/>
      <c r="F6887" s="88"/>
      <c r="G6887" s="88"/>
      <c r="H6887" s="88"/>
      <c r="I6887" s="88"/>
    </row>
    <row r="6888" spans="1:9" ht="15" customHeight="1" x14ac:dyDescent="0.25">
      <c r="A6888" s="89"/>
      <c r="B6888" s="89"/>
      <c r="C6888" s="14" t="s">
        <v>2058</v>
      </c>
      <c r="D6888" s="14" t="s">
        <v>2059</v>
      </c>
      <c r="E6888" s="9"/>
      <c r="F6888" s="9"/>
      <c r="G6888" s="9"/>
      <c r="H6888" s="9"/>
      <c r="I6888" s="9"/>
    </row>
    <row r="6889" spans="1:9" ht="12.95" customHeight="1" x14ac:dyDescent="0.25">
      <c r="A6889" s="15"/>
      <c r="B6889" s="16" t="s">
        <v>2058</v>
      </c>
      <c r="C6889" s="17">
        <v>8</v>
      </c>
      <c r="D6889" s="18">
        <v>8</v>
      </c>
      <c r="E6889" s="9"/>
      <c r="F6889" s="9"/>
      <c r="G6889" s="9"/>
      <c r="H6889" s="9"/>
      <c r="I6889" s="9"/>
    </row>
    <row r="6890" spans="1:9" ht="15" customHeight="1" x14ac:dyDescent="0.25">
      <c r="A6890" s="19"/>
      <c r="B6890" s="20"/>
      <c r="C6890" s="21"/>
      <c r="D6890" s="22">
        <v>8</v>
      </c>
      <c r="E6890" s="9"/>
      <c r="F6890" s="9"/>
      <c r="G6890" s="9"/>
      <c r="H6890" s="9"/>
      <c r="I6890" s="9"/>
    </row>
    <row r="6891" spans="1:9" ht="9.9499999999999993" customHeight="1" x14ac:dyDescent="0.25">
      <c r="A6891" s="86"/>
      <c r="B6891" s="86"/>
      <c r="C6891" s="86"/>
      <c r="D6891" s="9"/>
      <c r="E6891" s="9"/>
      <c r="F6891" s="9"/>
      <c r="G6891" s="9"/>
      <c r="H6891" s="9"/>
      <c r="I6891" s="9"/>
    </row>
    <row r="6892" spans="1:9" ht="12" customHeight="1" x14ac:dyDescent="0.25">
      <c r="A6892" s="9"/>
      <c r="B6892" s="9"/>
      <c r="C6892" s="9"/>
      <c r="D6892" s="90" t="s">
        <v>4258</v>
      </c>
      <c r="E6892" s="90"/>
      <c r="F6892" s="90"/>
      <c r="G6892" s="90"/>
      <c r="H6892" s="90"/>
      <c r="I6892" s="90"/>
    </row>
    <row r="6893" spans="1:9" ht="9.9499999999999993" customHeight="1" x14ac:dyDescent="0.25">
      <c r="A6893" s="86"/>
      <c r="B6893" s="86"/>
      <c r="C6893" s="86"/>
      <c r="D6893" s="86"/>
      <c r="E6893" s="9"/>
      <c r="F6893" s="9"/>
      <c r="G6893" s="9"/>
      <c r="H6893" s="9"/>
      <c r="I6893" s="9"/>
    </row>
    <row r="6894" spans="1:9" ht="20.100000000000001" customHeight="1" x14ac:dyDescent="0.25">
      <c r="A6894" s="88" t="s">
        <v>3047</v>
      </c>
      <c r="B6894" s="88"/>
      <c r="C6894" s="88"/>
      <c r="D6894" s="88"/>
      <c r="E6894" s="88"/>
      <c r="F6894" s="88"/>
      <c r="G6894" s="88"/>
      <c r="H6894" s="88"/>
      <c r="I6894" s="88"/>
    </row>
    <row r="6895" spans="1:9" ht="15" customHeight="1" x14ac:dyDescent="0.25">
      <c r="A6895" s="89"/>
      <c r="B6895" s="89"/>
      <c r="C6895" s="14" t="s">
        <v>2076</v>
      </c>
      <c r="D6895" s="14" t="s">
        <v>2059</v>
      </c>
      <c r="E6895" s="9"/>
      <c r="F6895" s="9"/>
      <c r="G6895" s="9"/>
      <c r="H6895" s="9"/>
      <c r="I6895" s="9"/>
    </row>
    <row r="6896" spans="1:9" ht="12.95" customHeight="1" x14ac:dyDescent="0.25">
      <c r="A6896" s="15"/>
      <c r="B6896" s="16" t="s">
        <v>2076</v>
      </c>
      <c r="C6896" s="17">
        <v>396.31</v>
      </c>
      <c r="D6896" s="18">
        <v>396.31</v>
      </c>
      <c r="E6896" s="9"/>
      <c r="F6896" s="9"/>
      <c r="G6896" s="9"/>
      <c r="H6896" s="9"/>
      <c r="I6896" s="9"/>
    </row>
    <row r="6897" spans="1:9" ht="15" customHeight="1" x14ac:dyDescent="0.25">
      <c r="A6897" s="19"/>
      <c r="B6897" s="20"/>
      <c r="C6897" s="21"/>
      <c r="D6897" s="22">
        <v>396.31</v>
      </c>
      <c r="E6897" s="9"/>
      <c r="F6897" s="9"/>
      <c r="G6897" s="9"/>
      <c r="H6897" s="9"/>
      <c r="I6897" s="9"/>
    </row>
    <row r="6898" spans="1:9" ht="9.9499999999999993" customHeight="1" x14ac:dyDescent="0.25">
      <c r="A6898" s="86"/>
      <c r="B6898" s="86"/>
      <c r="C6898" s="86"/>
      <c r="D6898" s="9"/>
      <c r="E6898" s="9"/>
      <c r="F6898" s="9"/>
      <c r="G6898" s="9"/>
      <c r="H6898" s="9"/>
      <c r="I6898" s="9"/>
    </row>
    <row r="6899" spans="1:9" ht="12" customHeight="1" x14ac:dyDescent="0.25">
      <c r="A6899" s="9"/>
      <c r="B6899" s="9"/>
      <c r="C6899" s="9"/>
      <c r="D6899" s="90" t="s">
        <v>4777</v>
      </c>
      <c r="E6899" s="90"/>
      <c r="F6899" s="90"/>
      <c r="G6899" s="90"/>
      <c r="H6899" s="90"/>
      <c r="I6899" s="90"/>
    </row>
    <row r="6900" spans="1:9" ht="9.9499999999999993" customHeight="1" x14ac:dyDescent="0.25">
      <c r="A6900" s="86"/>
      <c r="B6900" s="86"/>
      <c r="C6900" s="86"/>
      <c r="D6900" s="86"/>
      <c r="E6900" s="9"/>
      <c r="F6900" s="9"/>
      <c r="G6900" s="9"/>
      <c r="H6900" s="9"/>
      <c r="I6900" s="9"/>
    </row>
    <row r="6901" spans="1:9" ht="30.95" customHeight="1" x14ac:dyDescent="0.25">
      <c r="A6901" s="88" t="s">
        <v>3048</v>
      </c>
      <c r="B6901" s="88"/>
      <c r="C6901" s="88"/>
      <c r="D6901" s="88"/>
      <c r="E6901" s="88"/>
      <c r="F6901" s="88"/>
      <c r="G6901" s="88"/>
      <c r="H6901" s="88"/>
      <c r="I6901" s="88"/>
    </row>
    <row r="6902" spans="1:9" ht="15" customHeight="1" x14ac:dyDescent="0.25">
      <c r="A6902" s="89"/>
      <c r="B6902" s="89"/>
      <c r="C6902" s="14" t="s">
        <v>2076</v>
      </c>
      <c r="D6902" s="14" t="s">
        <v>2059</v>
      </c>
      <c r="E6902" s="9"/>
      <c r="F6902" s="9"/>
      <c r="G6902" s="9"/>
      <c r="H6902" s="9"/>
      <c r="I6902" s="9"/>
    </row>
    <row r="6903" spans="1:9" ht="12.95" customHeight="1" x14ac:dyDescent="0.25">
      <c r="A6903" s="15" t="s">
        <v>2108</v>
      </c>
      <c r="B6903" s="16" t="s">
        <v>2076</v>
      </c>
      <c r="C6903" s="17">
        <v>912.37</v>
      </c>
      <c r="D6903" s="18">
        <v>912.37</v>
      </c>
      <c r="E6903" s="9"/>
      <c r="F6903" s="9"/>
      <c r="G6903" s="9"/>
      <c r="H6903" s="9"/>
      <c r="I6903" s="9"/>
    </row>
    <row r="6904" spans="1:9" ht="15" customHeight="1" x14ac:dyDescent="0.25">
      <c r="A6904" s="19"/>
      <c r="B6904" s="20"/>
      <c r="C6904" s="21"/>
      <c r="D6904" s="22">
        <v>912.37</v>
      </c>
      <c r="E6904" s="9"/>
      <c r="F6904" s="9"/>
      <c r="G6904" s="9"/>
      <c r="H6904" s="9"/>
      <c r="I6904" s="9"/>
    </row>
    <row r="6905" spans="1:9" ht="9.9499999999999993" customHeight="1" x14ac:dyDescent="0.25">
      <c r="A6905" s="86"/>
      <c r="B6905" s="86"/>
      <c r="C6905" s="86"/>
      <c r="D6905" s="9"/>
      <c r="E6905" s="9"/>
      <c r="F6905" s="9"/>
      <c r="G6905" s="9"/>
      <c r="H6905" s="9"/>
      <c r="I6905" s="9"/>
    </row>
    <row r="6906" spans="1:9" ht="12" customHeight="1" x14ac:dyDescent="0.25">
      <c r="A6906" s="9"/>
      <c r="B6906" s="9"/>
      <c r="C6906" s="9"/>
      <c r="D6906" s="90" t="s">
        <v>4775</v>
      </c>
      <c r="E6906" s="90"/>
      <c r="F6906" s="90"/>
      <c r="G6906" s="90"/>
      <c r="H6906" s="90"/>
      <c r="I6906" s="90"/>
    </row>
    <row r="6907" spans="1:9" ht="9.9499999999999993" customHeight="1" x14ac:dyDescent="0.25">
      <c r="A6907" s="86"/>
      <c r="B6907" s="86"/>
      <c r="C6907" s="86"/>
      <c r="D6907" s="86"/>
      <c r="E6907" s="9"/>
      <c r="F6907" s="9"/>
      <c r="G6907" s="9"/>
      <c r="H6907" s="9"/>
      <c r="I6907" s="9"/>
    </row>
    <row r="6908" spans="1:9" ht="20.100000000000001" customHeight="1" x14ac:dyDescent="0.25">
      <c r="A6908" s="88" t="s">
        <v>3049</v>
      </c>
      <c r="B6908" s="88"/>
      <c r="C6908" s="88"/>
      <c r="D6908" s="88"/>
      <c r="E6908" s="88"/>
      <c r="F6908" s="88"/>
      <c r="G6908" s="88"/>
      <c r="H6908" s="88"/>
      <c r="I6908" s="88"/>
    </row>
    <row r="6909" spans="1:9" ht="15" customHeight="1" x14ac:dyDescent="0.25">
      <c r="A6909" s="89"/>
      <c r="B6909" s="89"/>
      <c r="C6909" s="14" t="s">
        <v>2069</v>
      </c>
      <c r="D6909" s="14" t="s">
        <v>2058</v>
      </c>
      <c r="E6909" s="14" t="s">
        <v>2059</v>
      </c>
      <c r="F6909" s="9"/>
      <c r="G6909" s="9"/>
      <c r="H6909" s="9"/>
      <c r="I6909" s="9"/>
    </row>
    <row r="6910" spans="1:9" ht="12.95" customHeight="1" x14ac:dyDescent="0.25">
      <c r="A6910" s="15"/>
      <c r="B6910" s="16" t="s">
        <v>2104</v>
      </c>
      <c r="C6910" s="17">
        <v>200.01</v>
      </c>
      <c r="D6910" s="17">
        <v>1</v>
      </c>
      <c r="E6910" s="18">
        <v>200.01</v>
      </c>
      <c r="F6910" s="9"/>
      <c r="G6910" s="9"/>
      <c r="H6910" s="9"/>
      <c r="I6910" s="9"/>
    </row>
    <row r="6911" spans="1:9" ht="15" customHeight="1" x14ac:dyDescent="0.25">
      <c r="A6911" s="19"/>
      <c r="B6911" s="20"/>
      <c r="C6911" s="21"/>
      <c r="D6911" s="21"/>
      <c r="E6911" s="22">
        <v>200.01</v>
      </c>
      <c r="F6911" s="9"/>
      <c r="G6911" s="9"/>
      <c r="H6911" s="9"/>
      <c r="I6911" s="9"/>
    </row>
    <row r="6912" spans="1:9" ht="9.9499999999999993" customHeight="1" x14ac:dyDescent="0.25">
      <c r="A6912" s="86"/>
      <c r="B6912" s="86"/>
      <c r="C6912" s="86"/>
      <c r="D6912" s="9"/>
      <c r="E6912" s="9"/>
      <c r="F6912" s="9"/>
      <c r="G6912" s="9"/>
      <c r="H6912" s="9"/>
      <c r="I6912" s="9"/>
    </row>
    <row r="6913" spans="1:9" ht="12" customHeight="1" x14ac:dyDescent="0.25">
      <c r="A6913" s="9"/>
      <c r="B6913" s="9"/>
      <c r="C6913" s="9"/>
      <c r="D6913" s="90" t="s">
        <v>4778</v>
      </c>
      <c r="E6913" s="90"/>
      <c r="F6913" s="90"/>
      <c r="G6913" s="90"/>
      <c r="H6913" s="90"/>
      <c r="I6913" s="90"/>
    </row>
    <row r="6914" spans="1:9" ht="9.9499999999999993" customHeight="1" x14ac:dyDescent="0.25">
      <c r="A6914" s="86"/>
      <c r="B6914" s="86"/>
      <c r="C6914" s="86"/>
      <c r="D6914" s="86"/>
      <c r="E6914" s="9"/>
      <c r="F6914" s="9"/>
      <c r="G6914" s="9"/>
      <c r="H6914" s="9"/>
      <c r="I6914" s="9"/>
    </row>
    <row r="6915" spans="1:9" ht="30.95" customHeight="1" x14ac:dyDescent="0.25">
      <c r="A6915" s="88" t="s">
        <v>3050</v>
      </c>
      <c r="B6915" s="88"/>
      <c r="C6915" s="88"/>
      <c r="D6915" s="88"/>
      <c r="E6915" s="88"/>
      <c r="F6915" s="88"/>
      <c r="G6915" s="88"/>
      <c r="H6915" s="88"/>
      <c r="I6915" s="88"/>
    </row>
    <row r="6916" spans="1:9" ht="15" customHeight="1" x14ac:dyDescent="0.25">
      <c r="A6916" s="89"/>
      <c r="B6916" s="89"/>
      <c r="C6916" s="14" t="s">
        <v>2076</v>
      </c>
      <c r="D6916" s="14" t="s">
        <v>2059</v>
      </c>
      <c r="E6916" s="9"/>
      <c r="F6916" s="9"/>
      <c r="G6916" s="9"/>
      <c r="H6916" s="9"/>
      <c r="I6916" s="9"/>
    </row>
    <row r="6917" spans="1:9" ht="12.95" customHeight="1" x14ac:dyDescent="0.25">
      <c r="A6917" s="15" t="s">
        <v>2077</v>
      </c>
      <c r="B6917" s="16" t="s">
        <v>2076</v>
      </c>
      <c r="C6917" s="17">
        <v>4901.6000000000004</v>
      </c>
      <c r="D6917" s="18">
        <v>4901.6000000000004</v>
      </c>
      <c r="E6917" s="9"/>
      <c r="F6917" s="9"/>
      <c r="G6917" s="9"/>
      <c r="H6917" s="9"/>
      <c r="I6917" s="9"/>
    </row>
    <row r="6918" spans="1:9" ht="15" customHeight="1" x14ac:dyDescent="0.25">
      <c r="A6918" s="19"/>
      <c r="B6918" s="20"/>
      <c r="C6918" s="21"/>
      <c r="D6918" s="22">
        <v>4901.6000000000004</v>
      </c>
      <c r="E6918" s="9"/>
      <c r="F6918" s="9"/>
      <c r="G6918" s="9"/>
      <c r="H6918" s="9"/>
      <c r="I6918" s="9"/>
    </row>
    <row r="6919" spans="1:9" ht="9.9499999999999993" customHeight="1" x14ac:dyDescent="0.25">
      <c r="A6919" s="86"/>
      <c r="B6919" s="86"/>
      <c r="C6919" s="86"/>
      <c r="D6919" s="9"/>
      <c r="E6919" s="9"/>
      <c r="F6919" s="9"/>
      <c r="G6919" s="9"/>
      <c r="H6919" s="9"/>
      <c r="I6919" s="9"/>
    </row>
    <row r="6920" spans="1:9" ht="12" customHeight="1" x14ac:dyDescent="0.25">
      <c r="A6920" s="9"/>
      <c r="B6920" s="9"/>
      <c r="C6920" s="9"/>
      <c r="D6920" s="90" t="s">
        <v>4779</v>
      </c>
      <c r="E6920" s="90"/>
      <c r="F6920" s="90"/>
      <c r="G6920" s="90"/>
      <c r="H6920" s="90"/>
      <c r="I6920" s="90"/>
    </row>
    <row r="6921" spans="1:9" ht="9.9499999999999993" customHeight="1" x14ac:dyDescent="0.25">
      <c r="A6921" s="86"/>
      <c r="B6921" s="86"/>
      <c r="C6921" s="86"/>
      <c r="D6921" s="86"/>
      <c r="E6921" s="9"/>
      <c r="F6921" s="9"/>
      <c r="G6921" s="9"/>
      <c r="H6921" s="9"/>
      <c r="I6921" s="9"/>
    </row>
    <row r="6922" spans="1:9" ht="30.95" customHeight="1" x14ac:dyDescent="0.25">
      <c r="A6922" s="88" t="s">
        <v>3051</v>
      </c>
      <c r="B6922" s="88"/>
      <c r="C6922" s="88"/>
      <c r="D6922" s="88"/>
      <c r="E6922" s="88"/>
      <c r="F6922" s="88"/>
      <c r="G6922" s="88"/>
      <c r="H6922" s="88"/>
      <c r="I6922" s="88"/>
    </row>
    <row r="6923" spans="1:9" ht="15" customHeight="1" x14ac:dyDescent="0.25">
      <c r="A6923" s="89"/>
      <c r="B6923" s="89"/>
      <c r="C6923" s="14" t="s">
        <v>2076</v>
      </c>
      <c r="D6923" s="14" t="s">
        <v>2079</v>
      </c>
      <c r="E6923" s="14" t="s">
        <v>2059</v>
      </c>
      <c r="F6923" s="9"/>
      <c r="G6923" s="9"/>
      <c r="H6923" s="9"/>
      <c r="I6923" s="9"/>
    </row>
    <row r="6924" spans="1:9" ht="18.95" customHeight="1" x14ac:dyDescent="0.25">
      <c r="A6924" s="15" t="s">
        <v>2080</v>
      </c>
      <c r="B6924" s="16" t="s">
        <v>2081</v>
      </c>
      <c r="C6924" s="17">
        <v>902.03</v>
      </c>
      <c r="D6924" s="17">
        <v>0.1</v>
      </c>
      <c r="E6924" s="18">
        <v>90.2</v>
      </c>
      <c r="F6924" s="9"/>
      <c r="G6924" s="9"/>
      <c r="H6924" s="9"/>
      <c r="I6924" s="9"/>
    </row>
    <row r="6925" spans="1:9" ht="15" customHeight="1" x14ac:dyDescent="0.25">
      <c r="A6925" s="19"/>
      <c r="B6925" s="20"/>
      <c r="C6925" s="21"/>
      <c r="D6925" s="21"/>
      <c r="E6925" s="22">
        <v>90.2</v>
      </c>
      <c r="F6925" s="9"/>
      <c r="G6925" s="9"/>
      <c r="H6925" s="9"/>
      <c r="I6925" s="9"/>
    </row>
    <row r="6926" spans="1:9" ht="9.9499999999999993" customHeight="1" x14ac:dyDescent="0.25">
      <c r="A6926" s="86"/>
      <c r="B6926" s="86"/>
      <c r="C6926" s="86"/>
      <c r="D6926" s="9"/>
      <c r="E6926" s="9"/>
      <c r="F6926" s="9"/>
      <c r="G6926" s="9"/>
      <c r="H6926" s="9"/>
      <c r="I6926" s="9"/>
    </row>
    <row r="6927" spans="1:9" ht="12" customHeight="1" x14ac:dyDescent="0.25">
      <c r="A6927" s="9"/>
      <c r="B6927" s="9"/>
      <c r="C6927" s="9"/>
      <c r="D6927" s="90" t="s">
        <v>4780</v>
      </c>
      <c r="E6927" s="90"/>
      <c r="F6927" s="90"/>
      <c r="G6927" s="90"/>
      <c r="H6927" s="90"/>
      <c r="I6927" s="90"/>
    </row>
    <row r="6928" spans="1:9" ht="9.9499999999999993" customHeight="1" x14ac:dyDescent="0.25">
      <c r="A6928" s="86"/>
      <c r="B6928" s="86"/>
      <c r="C6928" s="86"/>
      <c r="D6928" s="86"/>
      <c r="E6928" s="9"/>
      <c r="F6928" s="9"/>
      <c r="G6928" s="9"/>
      <c r="H6928" s="9"/>
      <c r="I6928" s="9"/>
    </row>
    <row r="6929" spans="1:9" ht="30.95" customHeight="1" x14ac:dyDescent="0.25">
      <c r="A6929" s="88" t="s">
        <v>3052</v>
      </c>
      <c r="B6929" s="88"/>
      <c r="C6929" s="88"/>
      <c r="D6929" s="88"/>
      <c r="E6929" s="88"/>
      <c r="F6929" s="88"/>
      <c r="G6929" s="88"/>
      <c r="H6929" s="88"/>
      <c r="I6929" s="88"/>
    </row>
    <row r="6930" spans="1:9" ht="15" customHeight="1" x14ac:dyDescent="0.25">
      <c r="A6930" s="89"/>
      <c r="B6930" s="89"/>
      <c r="C6930" s="14" t="s">
        <v>2076</v>
      </c>
      <c r="D6930" s="14" t="s">
        <v>2079</v>
      </c>
      <c r="E6930" s="14" t="s">
        <v>2058</v>
      </c>
      <c r="F6930" s="14" t="s">
        <v>2059</v>
      </c>
      <c r="G6930" s="9"/>
      <c r="H6930" s="9"/>
      <c r="I6930" s="9"/>
    </row>
    <row r="6931" spans="1:9" ht="27" customHeight="1" x14ac:dyDescent="0.25">
      <c r="A6931" s="15" t="s">
        <v>2083</v>
      </c>
      <c r="B6931" s="16" t="s">
        <v>2084</v>
      </c>
      <c r="C6931" s="17">
        <v>4.3</v>
      </c>
      <c r="D6931" s="17">
        <v>0.1</v>
      </c>
      <c r="E6931" s="17">
        <v>4</v>
      </c>
      <c r="F6931" s="18">
        <v>1.72</v>
      </c>
      <c r="G6931" s="9"/>
      <c r="H6931" s="9"/>
      <c r="I6931" s="9"/>
    </row>
    <row r="6932" spans="1:9" ht="15" customHeight="1" x14ac:dyDescent="0.25">
      <c r="A6932" s="19"/>
      <c r="B6932" s="20"/>
      <c r="C6932" s="21"/>
      <c r="D6932" s="21"/>
      <c r="E6932" s="21"/>
      <c r="F6932" s="22">
        <v>1.72</v>
      </c>
      <c r="G6932" s="9"/>
      <c r="H6932" s="9"/>
      <c r="I6932" s="9"/>
    </row>
    <row r="6933" spans="1:9" ht="9.9499999999999993" customHeight="1" x14ac:dyDescent="0.25">
      <c r="A6933" s="86"/>
      <c r="B6933" s="86"/>
      <c r="C6933" s="86"/>
      <c r="D6933" s="9"/>
      <c r="E6933" s="9"/>
      <c r="F6933" s="9"/>
      <c r="G6933" s="9"/>
      <c r="H6933" s="9"/>
      <c r="I6933" s="9"/>
    </row>
    <row r="6934" spans="1:9" ht="12" customHeight="1" x14ac:dyDescent="0.25">
      <c r="A6934" s="9"/>
      <c r="B6934" s="9"/>
      <c r="C6934" s="9"/>
      <c r="D6934" s="90" t="s">
        <v>4313</v>
      </c>
      <c r="E6934" s="90"/>
      <c r="F6934" s="90"/>
      <c r="G6934" s="90"/>
      <c r="H6934" s="90"/>
      <c r="I6934" s="90"/>
    </row>
    <row r="6935" spans="1:9" ht="9.9499999999999993" customHeight="1" x14ac:dyDescent="0.25">
      <c r="A6935" s="86"/>
      <c r="B6935" s="86"/>
      <c r="C6935" s="86"/>
      <c r="D6935" s="86"/>
      <c r="E6935" s="9"/>
      <c r="F6935" s="9"/>
      <c r="G6935" s="9"/>
      <c r="H6935" s="9"/>
      <c r="I6935" s="9"/>
    </row>
    <row r="6936" spans="1:9" ht="42.95" customHeight="1" x14ac:dyDescent="0.25">
      <c r="A6936" s="88" t="s">
        <v>3053</v>
      </c>
      <c r="B6936" s="88"/>
      <c r="C6936" s="88"/>
      <c r="D6936" s="88"/>
      <c r="E6936" s="88"/>
      <c r="F6936" s="88"/>
      <c r="G6936" s="88"/>
      <c r="H6936" s="88"/>
      <c r="I6936" s="88"/>
    </row>
    <row r="6937" spans="1:9" ht="15" customHeight="1" x14ac:dyDescent="0.25">
      <c r="A6937" s="89"/>
      <c r="B6937" s="89"/>
      <c r="C6937" s="14" t="s">
        <v>2076</v>
      </c>
      <c r="D6937" s="14" t="s">
        <v>2056</v>
      </c>
      <c r="E6937" s="14" t="s">
        <v>2058</v>
      </c>
      <c r="F6937" s="14" t="s">
        <v>2086</v>
      </c>
      <c r="G6937" s="14" t="s">
        <v>2059</v>
      </c>
      <c r="H6937" s="9"/>
      <c r="I6937" s="9"/>
    </row>
    <row r="6938" spans="1:9" ht="18.95" customHeight="1" x14ac:dyDescent="0.25">
      <c r="A6938" s="15" t="s">
        <v>2087</v>
      </c>
      <c r="B6938" s="16" t="s">
        <v>2088</v>
      </c>
      <c r="C6938" s="17">
        <v>4901.6000000000004</v>
      </c>
      <c r="D6938" s="17">
        <v>0.1</v>
      </c>
      <c r="E6938" s="17">
        <v>1</v>
      </c>
      <c r="F6938" s="17">
        <v>1.5</v>
      </c>
      <c r="G6938" s="18">
        <v>735.24</v>
      </c>
      <c r="H6938" s="9"/>
      <c r="I6938" s="9"/>
    </row>
    <row r="6939" spans="1:9" ht="18.95" customHeight="1" x14ac:dyDescent="0.25">
      <c r="A6939" s="15" t="s">
        <v>2089</v>
      </c>
      <c r="B6939" s="16" t="s">
        <v>2088</v>
      </c>
      <c r="C6939" s="17">
        <v>902.03</v>
      </c>
      <c r="D6939" s="17">
        <v>0.1</v>
      </c>
      <c r="E6939" s="17">
        <v>1</v>
      </c>
      <c r="F6939" s="17">
        <v>1.5</v>
      </c>
      <c r="G6939" s="18">
        <v>135.30000000000001</v>
      </c>
      <c r="H6939" s="9"/>
      <c r="I6939" s="9"/>
    </row>
    <row r="6940" spans="1:9" ht="27" customHeight="1" x14ac:dyDescent="0.25">
      <c r="A6940" s="15" t="s">
        <v>2090</v>
      </c>
      <c r="B6940" s="16" t="s">
        <v>2088</v>
      </c>
      <c r="C6940" s="17">
        <v>4.5999999999999996</v>
      </c>
      <c r="D6940" s="17">
        <v>0.1</v>
      </c>
      <c r="E6940" s="17">
        <v>4</v>
      </c>
      <c r="F6940" s="17">
        <v>1.5</v>
      </c>
      <c r="G6940" s="18">
        <v>2.76</v>
      </c>
      <c r="H6940" s="9"/>
      <c r="I6940" s="9"/>
    </row>
    <row r="6941" spans="1:9" ht="15" customHeight="1" x14ac:dyDescent="0.25">
      <c r="A6941" s="19"/>
      <c r="B6941" s="20"/>
      <c r="C6941" s="21"/>
      <c r="D6941" s="21"/>
      <c r="E6941" s="21"/>
      <c r="F6941" s="21"/>
      <c r="G6941" s="22">
        <v>873.3</v>
      </c>
      <c r="H6941" s="9"/>
      <c r="I6941" s="9"/>
    </row>
    <row r="6942" spans="1:9" ht="9.9499999999999993" customHeight="1" x14ac:dyDescent="0.25">
      <c r="A6942" s="86"/>
      <c r="B6942" s="86"/>
      <c r="C6942" s="86"/>
      <c r="D6942" s="9"/>
      <c r="E6942" s="9"/>
      <c r="F6942" s="9"/>
      <c r="G6942" s="9"/>
      <c r="H6942" s="9"/>
      <c r="I6942" s="9"/>
    </row>
    <row r="6943" spans="1:9" ht="12" customHeight="1" x14ac:dyDescent="0.25">
      <c r="A6943" s="9"/>
      <c r="B6943" s="9"/>
      <c r="C6943" s="9"/>
      <c r="D6943" s="90" t="s">
        <v>4781</v>
      </c>
      <c r="E6943" s="90"/>
      <c r="F6943" s="90"/>
      <c r="G6943" s="90"/>
      <c r="H6943" s="90"/>
      <c r="I6943" s="90"/>
    </row>
    <row r="6944" spans="1:9" ht="9.9499999999999993" customHeight="1" x14ac:dyDescent="0.25">
      <c r="A6944" s="86"/>
      <c r="B6944" s="86"/>
      <c r="C6944" s="86"/>
      <c r="D6944" s="86"/>
      <c r="E6944" s="9"/>
      <c r="F6944" s="9"/>
      <c r="G6944" s="9"/>
      <c r="H6944" s="9"/>
      <c r="I6944" s="9"/>
    </row>
    <row r="6945" spans="1:9" ht="30.95" customHeight="1" x14ac:dyDescent="0.25">
      <c r="A6945" s="88" t="s">
        <v>3054</v>
      </c>
      <c r="B6945" s="88"/>
      <c r="C6945" s="88"/>
      <c r="D6945" s="88"/>
      <c r="E6945" s="88"/>
      <c r="F6945" s="88"/>
      <c r="G6945" s="88"/>
      <c r="H6945" s="88"/>
      <c r="I6945" s="88"/>
    </row>
    <row r="6946" spans="1:9" ht="15" customHeight="1" x14ac:dyDescent="0.25">
      <c r="A6946" s="89"/>
      <c r="B6946" s="89"/>
      <c r="C6946" s="14" t="s">
        <v>2076</v>
      </c>
      <c r="D6946" s="14" t="s">
        <v>2056</v>
      </c>
      <c r="E6946" s="14" t="s">
        <v>2058</v>
      </c>
      <c r="F6946" s="14" t="s">
        <v>2092</v>
      </c>
      <c r="G6946" s="14" t="s">
        <v>2086</v>
      </c>
      <c r="H6946" s="14" t="s">
        <v>2059</v>
      </c>
      <c r="I6946" s="9"/>
    </row>
    <row r="6947" spans="1:9" ht="18.95" customHeight="1" x14ac:dyDescent="0.25">
      <c r="A6947" s="15" t="s">
        <v>2087</v>
      </c>
      <c r="B6947" s="16" t="s">
        <v>2186</v>
      </c>
      <c r="C6947" s="17">
        <v>4901.6000000000004</v>
      </c>
      <c r="D6947" s="17">
        <v>0.1</v>
      </c>
      <c r="E6947" s="17">
        <v>1</v>
      </c>
      <c r="F6947" s="17">
        <v>30</v>
      </c>
      <c r="G6947" s="17">
        <v>1.5</v>
      </c>
      <c r="H6947" s="18">
        <v>22057.200000000001</v>
      </c>
      <c r="I6947" s="9"/>
    </row>
    <row r="6948" spans="1:9" ht="18.95" customHeight="1" x14ac:dyDescent="0.25">
      <c r="A6948" s="15" t="s">
        <v>2089</v>
      </c>
      <c r="B6948" s="16" t="s">
        <v>2186</v>
      </c>
      <c r="C6948" s="17">
        <v>902.03</v>
      </c>
      <c r="D6948" s="17">
        <v>0.05</v>
      </c>
      <c r="E6948" s="17">
        <v>1</v>
      </c>
      <c r="F6948" s="17">
        <v>30</v>
      </c>
      <c r="G6948" s="17">
        <v>1.5</v>
      </c>
      <c r="H6948" s="18">
        <v>2029.57</v>
      </c>
      <c r="I6948" s="9"/>
    </row>
    <row r="6949" spans="1:9" ht="27" customHeight="1" x14ac:dyDescent="0.25">
      <c r="A6949" s="15" t="s">
        <v>2090</v>
      </c>
      <c r="B6949" s="16" t="s">
        <v>2186</v>
      </c>
      <c r="C6949" s="17">
        <v>4.5999999999999996</v>
      </c>
      <c r="D6949" s="17">
        <v>0.1</v>
      </c>
      <c r="E6949" s="17">
        <v>4</v>
      </c>
      <c r="F6949" s="17">
        <v>30</v>
      </c>
      <c r="G6949" s="17">
        <v>1.5</v>
      </c>
      <c r="H6949" s="18">
        <v>82.8</v>
      </c>
      <c r="I6949" s="9"/>
    </row>
    <row r="6950" spans="1:9" ht="15" customHeight="1" x14ac:dyDescent="0.25">
      <c r="A6950" s="19"/>
      <c r="B6950" s="20"/>
      <c r="C6950" s="21"/>
      <c r="D6950" s="21"/>
      <c r="E6950" s="21"/>
      <c r="F6950" s="21"/>
      <c r="G6950" s="21"/>
      <c r="H6950" s="22">
        <v>24169.57</v>
      </c>
      <c r="I6950" s="9"/>
    </row>
    <row r="6951" spans="1:9" ht="9.9499999999999993" customHeight="1" x14ac:dyDescent="0.25">
      <c r="A6951" s="86"/>
      <c r="B6951" s="86"/>
      <c r="C6951" s="86"/>
      <c r="D6951" s="9"/>
      <c r="E6951" s="9"/>
      <c r="F6951" s="9"/>
      <c r="G6951" s="9"/>
      <c r="H6951" s="9"/>
      <c r="I6951" s="9"/>
    </row>
    <row r="6952" spans="1:9" ht="12" customHeight="1" x14ac:dyDescent="0.25">
      <c r="A6952" s="9"/>
      <c r="B6952" s="9"/>
      <c r="C6952" s="9"/>
      <c r="D6952" s="90" t="s">
        <v>4782</v>
      </c>
      <c r="E6952" s="90"/>
      <c r="F6952" s="90"/>
      <c r="G6952" s="90"/>
      <c r="H6952" s="90"/>
      <c r="I6952" s="90"/>
    </row>
    <row r="6953" spans="1:9" ht="9.9499999999999993" customHeight="1" x14ac:dyDescent="0.25">
      <c r="A6953" s="86"/>
      <c r="B6953" s="86"/>
      <c r="C6953" s="86"/>
      <c r="D6953" s="86"/>
      <c r="E6953" s="9"/>
      <c r="F6953" s="9"/>
      <c r="G6953" s="9"/>
      <c r="H6953" s="9"/>
      <c r="I6953" s="9"/>
    </row>
    <row r="6954" spans="1:9" ht="42.95" customHeight="1" x14ac:dyDescent="0.25">
      <c r="A6954" s="88" t="s">
        <v>3055</v>
      </c>
      <c r="B6954" s="88"/>
      <c r="C6954" s="88"/>
      <c r="D6954" s="88"/>
      <c r="E6954" s="88"/>
      <c r="F6954" s="88"/>
      <c r="G6954" s="88"/>
      <c r="H6954" s="88"/>
      <c r="I6954" s="88"/>
    </row>
    <row r="6955" spans="1:9" ht="15" customHeight="1" x14ac:dyDescent="0.25">
      <c r="A6955" s="89"/>
      <c r="B6955" s="89"/>
      <c r="C6955" s="14" t="s">
        <v>2076</v>
      </c>
      <c r="D6955" s="14" t="s">
        <v>2056</v>
      </c>
      <c r="E6955" s="14" t="s">
        <v>2058</v>
      </c>
      <c r="F6955" s="14" t="s">
        <v>2092</v>
      </c>
      <c r="G6955" s="14" t="s">
        <v>2086</v>
      </c>
      <c r="H6955" s="14" t="s">
        <v>2059</v>
      </c>
      <c r="I6955" s="9"/>
    </row>
    <row r="6956" spans="1:9" ht="18.95" customHeight="1" x14ac:dyDescent="0.25">
      <c r="A6956" s="15" t="s">
        <v>2087</v>
      </c>
      <c r="B6956" s="16" t="s">
        <v>2186</v>
      </c>
      <c r="C6956" s="17">
        <v>4901.6000000000004</v>
      </c>
      <c r="D6956" s="17">
        <v>0.1</v>
      </c>
      <c r="E6956" s="17">
        <v>1</v>
      </c>
      <c r="F6956" s="17">
        <v>12</v>
      </c>
      <c r="G6956" s="17">
        <v>1.5</v>
      </c>
      <c r="H6956" s="18">
        <v>8822.8799999999992</v>
      </c>
      <c r="I6956" s="9"/>
    </row>
    <row r="6957" spans="1:9" ht="18.95" customHeight="1" x14ac:dyDescent="0.25">
      <c r="A6957" s="15" t="s">
        <v>2089</v>
      </c>
      <c r="B6957" s="16" t="s">
        <v>2186</v>
      </c>
      <c r="C6957" s="17">
        <v>902.03</v>
      </c>
      <c r="D6957" s="17">
        <v>0.1</v>
      </c>
      <c r="E6957" s="17">
        <v>1</v>
      </c>
      <c r="F6957" s="17">
        <v>12</v>
      </c>
      <c r="G6957" s="17">
        <v>1.5</v>
      </c>
      <c r="H6957" s="18">
        <v>1623.65</v>
      </c>
      <c r="I6957" s="9"/>
    </row>
    <row r="6958" spans="1:9" ht="27" customHeight="1" x14ac:dyDescent="0.25">
      <c r="A6958" s="15" t="s">
        <v>2090</v>
      </c>
      <c r="B6958" s="16" t="s">
        <v>2186</v>
      </c>
      <c r="C6958" s="17">
        <v>4.5999999999999996</v>
      </c>
      <c r="D6958" s="17">
        <v>0.1</v>
      </c>
      <c r="E6958" s="17">
        <v>4</v>
      </c>
      <c r="F6958" s="17">
        <v>12</v>
      </c>
      <c r="G6958" s="17">
        <v>1.5</v>
      </c>
      <c r="H6958" s="18">
        <v>33.119999999999997</v>
      </c>
      <c r="I6958" s="9"/>
    </row>
    <row r="6959" spans="1:9" ht="15" customHeight="1" x14ac:dyDescent="0.25">
      <c r="A6959" s="19"/>
      <c r="B6959" s="20"/>
      <c r="C6959" s="21"/>
      <c r="D6959" s="21"/>
      <c r="E6959" s="21"/>
      <c r="F6959" s="21"/>
      <c r="G6959" s="21"/>
      <c r="H6959" s="22">
        <v>10479.65</v>
      </c>
      <c r="I6959" s="9"/>
    </row>
    <row r="6960" spans="1:9" ht="9.9499999999999993" customHeight="1" x14ac:dyDescent="0.25">
      <c r="A6960" s="86"/>
      <c r="B6960" s="86"/>
      <c r="C6960" s="86"/>
      <c r="D6960" s="9"/>
      <c r="E6960" s="9"/>
      <c r="F6960" s="9"/>
      <c r="G6960" s="9"/>
      <c r="H6960" s="9"/>
      <c r="I6960" s="9"/>
    </row>
    <row r="6961" spans="1:9" ht="12" customHeight="1" x14ac:dyDescent="0.25">
      <c r="A6961" s="9"/>
      <c r="B6961" s="9"/>
      <c r="C6961" s="9"/>
      <c r="D6961" s="90" t="s">
        <v>4783</v>
      </c>
      <c r="E6961" s="90"/>
      <c r="F6961" s="90"/>
      <c r="G6961" s="90"/>
      <c r="H6961" s="90"/>
      <c r="I6961" s="90"/>
    </row>
    <row r="6962" spans="1:9" ht="9.9499999999999993" customHeight="1" x14ac:dyDescent="0.25">
      <c r="A6962" s="86"/>
      <c r="B6962" s="86"/>
      <c r="C6962" s="86"/>
      <c r="D6962" s="86"/>
      <c r="E6962" s="9"/>
      <c r="F6962" s="9"/>
      <c r="G6962" s="9"/>
      <c r="H6962" s="9"/>
      <c r="I6962" s="9"/>
    </row>
    <row r="6963" spans="1:9" ht="20.100000000000001" customHeight="1" x14ac:dyDescent="0.25">
      <c r="A6963" s="88" t="s">
        <v>3056</v>
      </c>
      <c r="B6963" s="88"/>
      <c r="C6963" s="88"/>
      <c r="D6963" s="88"/>
      <c r="E6963" s="88"/>
      <c r="F6963" s="88"/>
      <c r="G6963" s="88"/>
      <c r="H6963" s="88"/>
      <c r="I6963" s="88"/>
    </row>
    <row r="6964" spans="1:9" ht="15" customHeight="1" x14ac:dyDescent="0.25">
      <c r="A6964" s="89"/>
      <c r="B6964" s="89"/>
      <c r="C6964" s="14" t="s">
        <v>2076</v>
      </c>
      <c r="D6964" s="14" t="s">
        <v>2056</v>
      </c>
      <c r="E6964" s="14" t="s">
        <v>2086</v>
      </c>
      <c r="F6964" s="14" t="s">
        <v>2059</v>
      </c>
      <c r="G6964" s="9"/>
      <c r="H6964" s="9"/>
      <c r="I6964" s="9"/>
    </row>
    <row r="6965" spans="1:9" ht="18.95" customHeight="1" x14ac:dyDescent="0.25">
      <c r="A6965" s="15" t="s">
        <v>2096</v>
      </c>
      <c r="B6965" s="16" t="s">
        <v>2097</v>
      </c>
      <c r="C6965" s="17">
        <v>4901.6000000000004</v>
      </c>
      <c r="D6965" s="17">
        <v>0.1</v>
      </c>
      <c r="E6965" s="17">
        <v>1.5</v>
      </c>
      <c r="F6965" s="18">
        <v>735.24</v>
      </c>
      <c r="G6965" s="9"/>
      <c r="H6965" s="9"/>
      <c r="I6965" s="9"/>
    </row>
    <row r="6966" spans="1:9" ht="15" customHeight="1" x14ac:dyDescent="0.25">
      <c r="A6966" s="19"/>
      <c r="B6966" s="20"/>
      <c r="C6966" s="21"/>
      <c r="D6966" s="21"/>
      <c r="E6966" s="21"/>
      <c r="F6966" s="22">
        <v>735.24</v>
      </c>
      <c r="G6966" s="9"/>
      <c r="H6966" s="9"/>
      <c r="I6966" s="9"/>
    </row>
    <row r="6967" spans="1:9" ht="9.9499999999999993" customHeight="1" x14ac:dyDescent="0.25">
      <c r="A6967" s="86"/>
      <c r="B6967" s="86"/>
      <c r="C6967" s="86"/>
      <c r="D6967" s="9"/>
      <c r="E6967" s="9"/>
      <c r="F6967" s="9"/>
      <c r="G6967" s="9"/>
      <c r="H6967" s="9"/>
      <c r="I6967" s="9"/>
    </row>
    <row r="6968" spans="1:9" ht="12" customHeight="1" x14ac:dyDescent="0.25">
      <c r="A6968" s="9"/>
      <c r="B6968" s="9"/>
      <c r="C6968" s="9"/>
      <c r="D6968" s="90" t="s">
        <v>4784</v>
      </c>
      <c r="E6968" s="90"/>
      <c r="F6968" s="90"/>
      <c r="G6968" s="90"/>
      <c r="H6968" s="90"/>
      <c r="I6968" s="90"/>
    </row>
    <row r="6969" spans="1:9" ht="9.9499999999999993" customHeight="1" x14ac:dyDescent="0.25">
      <c r="A6969" s="86"/>
      <c r="B6969" s="86"/>
      <c r="C6969" s="86"/>
      <c r="D6969" s="86"/>
      <c r="E6969" s="9"/>
      <c r="F6969" s="9"/>
      <c r="G6969" s="9"/>
      <c r="H6969" s="9"/>
      <c r="I6969" s="9"/>
    </row>
    <row r="6970" spans="1:9" ht="30.95" customHeight="1" x14ac:dyDescent="0.25">
      <c r="A6970" s="88" t="s">
        <v>3057</v>
      </c>
      <c r="B6970" s="88"/>
      <c r="C6970" s="88"/>
      <c r="D6970" s="88"/>
      <c r="E6970" s="88"/>
      <c r="F6970" s="88"/>
      <c r="G6970" s="88"/>
      <c r="H6970" s="88"/>
      <c r="I6970" s="88"/>
    </row>
    <row r="6971" spans="1:9" ht="15" customHeight="1" x14ac:dyDescent="0.25">
      <c r="A6971" s="89"/>
      <c r="B6971" s="89"/>
      <c r="C6971" s="14" t="s">
        <v>2076</v>
      </c>
      <c r="D6971" s="14" t="s">
        <v>2079</v>
      </c>
      <c r="E6971" s="14" t="s">
        <v>2092</v>
      </c>
      <c r="F6971" s="14" t="s">
        <v>2086</v>
      </c>
      <c r="G6971" s="14" t="s">
        <v>2059</v>
      </c>
      <c r="H6971" s="9"/>
      <c r="I6971" s="9"/>
    </row>
    <row r="6972" spans="1:9" ht="27" customHeight="1" x14ac:dyDescent="0.25">
      <c r="A6972" s="15" t="s">
        <v>2099</v>
      </c>
      <c r="B6972" s="16" t="s">
        <v>2100</v>
      </c>
      <c r="C6972" s="17">
        <v>902.03</v>
      </c>
      <c r="D6972" s="17">
        <v>0.1</v>
      </c>
      <c r="E6972" s="17">
        <v>29.7</v>
      </c>
      <c r="F6972" s="17">
        <v>1.5</v>
      </c>
      <c r="G6972" s="18">
        <v>4018.54</v>
      </c>
      <c r="H6972" s="9"/>
      <c r="I6972" s="9"/>
    </row>
    <row r="6973" spans="1:9" ht="15" customHeight="1" x14ac:dyDescent="0.25">
      <c r="A6973" s="19"/>
      <c r="B6973" s="20"/>
      <c r="C6973" s="21"/>
      <c r="D6973" s="21"/>
      <c r="E6973" s="21"/>
      <c r="F6973" s="21"/>
      <c r="G6973" s="22">
        <v>4018.54</v>
      </c>
      <c r="H6973" s="9"/>
      <c r="I6973" s="9"/>
    </row>
    <row r="6974" spans="1:9" ht="9.9499999999999993" customHeight="1" x14ac:dyDescent="0.25">
      <c r="A6974" s="86"/>
      <c r="B6974" s="86"/>
      <c r="C6974" s="86"/>
      <c r="D6974" s="9"/>
      <c r="E6974" s="9"/>
      <c r="F6974" s="9"/>
      <c r="G6974" s="9"/>
      <c r="H6974" s="9"/>
      <c r="I6974" s="9"/>
    </row>
    <row r="6975" spans="1:9" ht="12" customHeight="1" x14ac:dyDescent="0.25">
      <c r="A6975" s="9"/>
      <c r="B6975" s="9"/>
      <c r="C6975" s="9"/>
      <c r="D6975" s="90" t="s">
        <v>4785</v>
      </c>
      <c r="E6975" s="90"/>
      <c r="F6975" s="90"/>
      <c r="G6975" s="90"/>
      <c r="H6975" s="90"/>
      <c r="I6975" s="90"/>
    </row>
    <row r="6976" spans="1:9" ht="9.9499999999999993" customHeight="1" x14ac:dyDescent="0.25">
      <c r="A6976" s="86"/>
      <c r="B6976" s="86"/>
      <c r="C6976" s="86"/>
      <c r="D6976" s="86"/>
      <c r="E6976" s="9"/>
      <c r="F6976" s="9"/>
      <c r="G6976" s="9"/>
      <c r="H6976" s="9"/>
      <c r="I6976" s="9"/>
    </row>
    <row r="6977" spans="1:9" ht="30.95" customHeight="1" x14ac:dyDescent="0.25">
      <c r="A6977" s="88" t="s">
        <v>3058</v>
      </c>
      <c r="B6977" s="88"/>
      <c r="C6977" s="88"/>
      <c r="D6977" s="88"/>
      <c r="E6977" s="88"/>
      <c r="F6977" s="88"/>
      <c r="G6977" s="88"/>
      <c r="H6977" s="88"/>
      <c r="I6977" s="88"/>
    </row>
    <row r="6978" spans="1:9" ht="15" customHeight="1" x14ac:dyDescent="0.25">
      <c r="A6978" s="89"/>
      <c r="B6978" s="89"/>
      <c r="C6978" s="14" t="s">
        <v>2076</v>
      </c>
      <c r="D6978" s="14" t="s">
        <v>2079</v>
      </c>
      <c r="E6978" s="14" t="s">
        <v>2059</v>
      </c>
      <c r="F6978" s="9"/>
      <c r="G6978" s="9"/>
      <c r="H6978" s="9"/>
      <c r="I6978" s="9"/>
    </row>
    <row r="6979" spans="1:9" ht="18.95" customHeight="1" x14ac:dyDescent="0.25">
      <c r="A6979" s="15" t="s">
        <v>2080</v>
      </c>
      <c r="B6979" s="16" t="s">
        <v>2081</v>
      </c>
      <c r="C6979" s="17">
        <v>902.03</v>
      </c>
      <c r="D6979" s="17">
        <v>0.1</v>
      </c>
      <c r="E6979" s="18">
        <v>90.2</v>
      </c>
      <c r="F6979" s="9"/>
      <c r="G6979" s="9"/>
      <c r="H6979" s="9"/>
      <c r="I6979" s="9"/>
    </row>
    <row r="6980" spans="1:9" ht="15" customHeight="1" x14ac:dyDescent="0.25">
      <c r="A6980" s="19"/>
      <c r="B6980" s="20"/>
      <c r="C6980" s="21"/>
      <c r="D6980" s="21"/>
      <c r="E6980" s="22">
        <v>90.2</v>
      </c>
      <c r="F6980" s="9"/>
      <c r="G6980" s="9"/>
      <c r="H6980" s="9"/>
      <c r="I6980" s="9"/>
    </row>
    <row r="6981" spans="1:9" ht="9.9499999999999993" customHeight="1" x14ac:dyDescent="0.25">
      <c r="A6981" s="86"/>
      <c r="B6981" s="86"/>
      <c r="C6981" s="86"/>
      <c r="D6981" s="9"/>
      <c r="E6981" s="9"/>
      <c r="F6981" s="9"/>
      <c r="G6981" s="9"/>
      <c r="H6981" s="9"/>
      <c r="I6981" s="9"/>
    </row>
    <row r="6982" spans="1:9" ht="12" customHeight="1" x14ac:dyDescent="0.25">
      <c r="A6982" s="9"/>
      <c r="B6982" s="9"/>
      <c r="C6982" s="9"/>
      <c r="D6982" s="90" t="s">
        <v>4780</v>
      </c>
      <c r="E6982" s="90"/>
      <c r="F6982" s="90"/>
      <c r="G6982" s="90"/>
      <c r="H6982" s="90"/>
      <c r="I6982" s="90"/>
    </row>
    <row r="6983" spans="1:9" ht="9.9499999999999993" customHeight="1" x14ac:dyDescent="0.25">
      <c r="A6983" s="86"/>
      <c r="B6983" s="86"/>
      <c r="C6983" s="86"/>
      <c r="D6983" s="86"/>
      <c r="E6983" s="9"/>
      <c r="F6983" s="9"/>
      <c r="G6983" s="9"/>
      <c r="H6983" s="9"/>
      <c r="I6983" s="9"/>
    </row>
    <row r="6984" spans="1:9" ht="30.95" customHeight="1" x14ac:dyDescent="0.25">
      <c r="A6984" s="88" t="s">
        <v>3059</v>
      </c>
      <c r="B6984" s="88"/>
      <c r="C6984" s="88"/>
      <c r="D6984" s="88"/>
      <c r="E6984" s="88"/>
      <c r="F6984" s="88"/>
      <c r="G6984" s="88"/>
      <c r="H6984" s="88"/>
      <c r="I6984" s="88"/>
    </row>
    <row r="6985" spans="1:9" ht="15" customHeight="1" x14ac:dyDescent="0.25">
      <c r="A6985" s="89"/>
      <c r="B6985" s="89"/>
      <c r="C6985" s="14" t="s">
        <v>2076</v>
      </c>
      <c r="D6985" s="14" t="s">
        <v>2059</v>
      </c>
      <c r="E6985" s="9"/>
      <c r="F6985" s="9"/>
      <c r="G6985" s="9"/>
      <c r="H6985" s="9"/>
      <c r="I6985" s="9"/>
    </row>
    <row r="6986" spans="1:9" ht="18.95" customHeight="1" x14ac:dyDescent="0.25">
      <c r="A6986" s="15" t="s">
        <v>2170</v>
      </c>
      <c r="B6986" s="16" t="s">
        <v>2076</v>
      </c>
      <c r="C6986" s="17">
        <v>902.03</v>
      </c>
      <c r="D6986" s="18">
        <v>902.03</v>
      </c>
      <c r="E6986" s="9"/>
      <c r="F6986" s="9"/>
      <c r="G6986" s="9"/>
      <c r="H6986" s="9"/>
      <c r="I6986" s="9"/>
    </row>
    <row r="6987" spans="1:9" ht="15" customHeight="1" x14ac:dyDescent="0.25">
      <c r="A6987" s="19"/>
      <c r="B6987" s="20"/>
      <c r="C6987" s="21"/>
      <c r="D6987" s="22">
        <v>902.03</v>
      </c>
      <c r="E6987" s="9"/>
      <c r="F6987" s="9"/>
      <c r="G6987" s="9"/>
      <c r="H6987" s="9"/>
      <c r="I6987" s="9"/>
    </row>
    <row r="6988" spans="1:9" ht="9.9499999999999993" customHeight="1" x14ac:dyDescent="0.25">
      <c r="A6988" s="86"/>
      <c r="B6988" s="86"/>
      <c r="C6988" s="86"/>
      <c r="D6988" s="9"/>
      <c r="E6988" s="9"/>
      <c r="F6988" s="9"/>
      <c r="G6988" s="9"/>
      <c r="H6988" s="9"/>
      <c r="I6988" s="9"/>
    </row>
    <row r="6989" spans="1:9" ht="12" customHeight="1" x14ac:dyDescent="0.25">
      <c r="A6989" s="9"/>
      <c r="B6989" s="9"/>
      <c r="C6989" s="9"/>
      <c r="D6989" s="90" t="s">
        <v>4786</v>
      </c>
      <c r="E6989" s="90"/>
      <c r="F6989" s="90"/>
      <c r="G6989" s="90"/>
      <c r="H6989" s="90"/>
      <c r="I6989" s="90"/>
    </row>
    <row r="6990" spans="1:9" ht="9.9499999999999993" customHeight="1" x14ac:dyDescent="0.25">
      <c r="A6990" s="86"/>
      <c r="B6990" s="86"/>
      <c r="C6990" s="86"/>
      <c r="D6990" s="86"/>
      <c r="E6990" s="9"/>
      <c r="F6990" s="9"/>
      <c r="G6990" s="9"/>
      <c r="H6990" s="9"/>
      <c r="I6990" s="9"/>
    </row>
    <row r="6991" spans="1:9" ht="42.95" customHeight="1" x14ac:dyDescent="0.25">
      <c r="A6991" s="88" t="s">
        <v>3060</v>
      </c>
      <c r="B6991" s="88"/>
      <c r="C6991" s="88"/>
      <c r="D6991" s="88"/>
      <c r="E6991" s="88"/>
      <c r="F6991" s="88"/>
      <c r="G6991" s="88"/>
      <c r="H6991" s="88"/>
      <c r="I6991" s="88"/>
    </row>
    <row r="6992" spans="1:9" ht="15" customHeight="1" x14ac:dyDescent="0.25">
      <c r="A6992" s="89"/>
      <c r="B6992" s="89"/>
      <c r="C6992" s="14" t="s">
        <v>2069</v>
      </c>
      <c r="D6992" s="14" t="s">
        <v>2058</v>
      </c>
      <c r="E6992" s="14" t="s">
        <v>2059</v>
      </c>
      <c r="F6992" s="9"/>
      <c r="G6992" s="9"/>
      <c r="H6992" s="9"/>
      <c r="I6992" s="9"/>
    </row>
    <row r="6993" spans="1:9" ht="12.95" customHeight="1" x14ac:dyDescent="0.25">
      <c r="A6993" s="15"/>
      <c r="B6993" s="16" t="s">
        <v>2104</v>
      </c>
      <c r="C6993" s="17">
        <v>708.03</v>
      </c>
      <c r="D6993" s="17">
        <v>1</v>
      </c>
      <c r="E6993" s="18">
        <v>708.03</v>
      </c>
      <c r="F6993" s="9"/>
      <c r="G6993" s="9"/>
      <c r="H6993" s="9"/>
      <c r="I6993" s="9"/>
    </row>
    <row r="6994" spans="1:9" ht="15" customHeight="1" x14ac:dyDescent="0.25">
      <c r="A6994" s="19"/>
      <c r="B6994" s="20"/>
      <c r="C6994" s="21"/>
      <c r="D6994" s="21"/>
      <c r="E6994" s="22">
        <v>708.03</v>
      </c>
      <c r="F6994" s="9"/>
      <c r="G6994" s="9"/>
      <c r="H6994" s="9"/>
      <c r="I6994" s="9"/>
    </row>
    <row r="6995" spans="1:9" ht="9.9499999999999993" customHeight="1" x14ac:dyDescent="0.25">
      <c r="A6995" s="86"/>
      <c r="B6995" s="86"/>
      <c r="C6995" s="86"/>
      <c r="D6995" s="9"/>
      <c r="E6995" s="9"/>
      <c r="F6995" s="9"/>
      <c r="G6995" s="9"/>
      <c r="H6995" s="9"/>
      <c r="I6995" s="9"/>
    </row>
    <row r="6996" spans="1:9" ht="12" customHeight="1" x14ac:dyDescent="0.25">
      <c r="A6996" s="9"/>
      <c r="B6996" s="9"/>
      <c r="C6996" s="9"/>
      <c r="D6996" s="90" t="s">
        <v>4787</v>
      </c>
      <c r="E6996" s="90"/>
      <c r="F6996" s="90"/>
      <c r="G6996" s="90"/>
      <c r="H6996" s="90"/>
      <c r="I6996" s="90"/>
    </row>
    <row r="6997" spans="1:9" ht="9.9499999999999993" customHeight="1" x14ac:dyDescent="0.25">
      <c r="A6997" s="86"/>
      <c r="B6997" s="86"/>
      <c r="C6997" s="86"/>
      <c r="D6997" s="86"/>
      <c r="E6997" s="9"/>
      <c r="F6997" s="9"/>
      <c r="G6997" s="9"/>
      <c r="H6997" s="9"/>
      <c r="I6997" s="9"/>
    </row>
    <row r="6998" spans="1:9" ht="30.95" customHeight="1" x14ac:dyDescent="0.25">
      <c r="A6998" s="88" t="s">
        <v>3061</v>
      </c>
      <c r="B6998" s="88"/>
      <c r="C6998" s="88"/>
      <c r="D6998" s="88"/>
      <c r="E6998" s="88"/>
      <c r="F6998" s="88"/>
      <c r="G6998" s="88"/>
      <c r="H6998" s="88"/>
      <c r="I6998" s="88"/>
    </row>
    <row r="6999" spans="1:9" ht="15" customHeight="1" x14ac:dyDescent="0.25">
      <c r="A6999" s="89"/>
      <c r="B6999" s="89"/>
      <c r="C6999" s="14" t="s">
        <v>2069</v>
      </c>
      <c r="D6999" s="14" t="s">
        <v>2058</v>
      </c>
      <c r="E6999" s="14" t="s">
        <v>2059</v>
      </c>
      <c r="F6999" s="9"/>
      <c r="G6999" s="9"/>
      <c r="H6999" s="9"/>
      <c r="I6999" s="9"/>
    </row>
    <row r="7000" spans="1:9" ht="12.95" customHeight="1" x14ac:dyDescent="0.25">
      <c r="A7000" s="15"/>
      <c r="B7000" s="16" t="s">
        <v>2104</v>
      </c>
      <c r="C7000" s="17">
        <v>708.03</v>
      </c>
      <c r="D7000" s="17">
        <v>1</v>
      </c>
      <c r="E7000" s="18">
        <v>708.03</v>
      </c>
      <c r="F7000" s="9"/>
      <c r="G7000" s="9"/>
      <c r="H7000" s="9"/>
      <c r="I7000" s="9"/>
    </row>
    <row r="7001" spans="1:9" ht="15" customHeight="1" x14ac:dyDescent="0.25">
      <c r="A7001" s="19"/>
      <c r="B7001" s="20"/>
      <c r="C7001" s="21"/>
      <c r="D7001" s="21"/>
      <c r="E7001" s="22">
        <v>708.03</v>
      </c>
      <c r="F7001" s="9"/>
      <c r="G7001" s="9"/>
      <c r="H7001" s="9"/>
      <c r="I7001" s="9"/>
    </row>
    <row r="7002" spans="1:9" ht="9.9499999999999993" customHeight="1" x14ac:dyDescent="0.25">
      <c r="A7002" s="86"/>
      <c r="B7002" s="86"/>
      <c r="C7002" s="86"/>
      <c r="D7002" s="9"/>
      <c r="E7002" s="9"/>
      <c r="F7002" s="9"/>
      <c r="G7002" s="9"/>
      <c r="H7002" s="9"/>
      <c r="I7002" s="9"/>
    </row>
    <row r="7003" spans="1:9" ht="12" customHeight="1" x14ac:dyDescent="0.25">
      <c r="A7003" s="9"/>
      <c r="B7003" s="9"/>
      <c r="C7003" s="9"/>
      <c r="D7003" s="90" t="s">
        <v>4787</v>
      </c>
      <c r="E7003" s="90"/>
      <c r="F7003" s="90"/>
      <c r="G7003" s="90"/>
      <c r="H7003" s="90"/>
      <c r="I7003" s="90"/>
    </row>
    <row r="7004" spans="1:9" ht="9.9499999999999993" customHeight="1" x14ac:dyDescent="0.25">
      <c r="A7004" s="86"/>
      <c r="B7004" s="86"/>
      <c r="C7004" s="86"/>
      <c r="D7004" s="86"/>
      <c r="E7004" s="9"/>
      <c r="F7004" s="9"/>
      <c r="G7004" s="9"/>
      <c r="H7004" s="9"/>
      <c r="I7004" s="9"/>
    </row>
    <row r="7005" spans="1:9" ht="42.95" customHeight="1" x14ac:dyDescent="0.25">
      <c r="A7005" s="88" t="s">
        <v>3062</v>
      </c>
      <c r="B7005" s="88"/>
      <c r="C7005" s="88"/>
      <c r="D7005" s="88"/>
      <c r="E7005" s="88"/>
      <c r="F7005" s="88"/>
      <c r="G7005" s="88"/>
      <c r="H7005" s="88"/>
      <c r="I7005" s="88"/>
    </row>
    <row r="7006" spans="1:9" ht="15" customHeight="1" x14ac:dyDescent="0.25">
      <c r="A7006" s="89"/>
      <c r="B7006" s="89"/>
      <c r="C7006" s="14" t="s">
        <v>2058</v>
      </c>
      <c r="D7006" s="14" t="s">
        <v>2059</v>
      </c>
      <c r="E7006" s="9"/>
      <c r="F7006" s="9"/>
      <c r="G7006" s="9"/>
      <c r="H7006" s="9"/>
      <c r="I7006" s="9"/>
    </row>
    <row r="7007" spans="1:9" ht="12.95" customHeight="1" x14ac:dyDescent="0.25">
      <c r="A7007" s="15"/>
      <c r="B7007" s="16" t="s">
        <v>2058</v>
      </c>
      <c r="C7007" s="17">
        <v>4</v>
      </c>
      <c r="D7007" s="18">
        <v>4</v>
      </c>
      <c r="E7007" s="9"/>
      <c r="F7007" s="9"/>
      <c r="G7007" s="9"/>
      <c r="H7007" s="9"/>
      <c r="I7007" s="9"/>
    </row>
    <row r="7008" spans="1:9" ht="15" customHeight="1" x14ac:dyDescent="0.25">
      <c r="A7008" s="19"/>
      <c r="B7008" s="20"/>
      <c r="C7008" s="21"/>
      <c r="D7008" s="22">
        <v>4</v>
      </c>
      <c r="E7008" s="9"/>
      <c r="F7008" s="9"/>
      <c r="G7008" s="9"/>
      <c r="H7008" s="9"/>
      <c r="I7008" s="9"/>
    </row>
    <row r="7009" spans="1:9" ht="9.9499999999999993" customHeight="1" x14ac:dyDescent="0.25">
      <c r="A7009" s="86"/>
      <c r="B7009" s="86"/>
      <c r="C7009" s="86"/>
      <c r="D7009" s="9"/>
      <c r="E7009" s="9"/>
      <c r="F7009" s="9"/>
      <c r="G7009" s="9"/>
      <c r="H7009" s="9"/>
      <c r="I7009" s="9"/>
    </row>
    <row r="7010" spans="1:9" ht="12" customHeight="1" x14ac:dyDescent="0.25">
      <c r="A7010" s="9"/>
      <c r="B7010" s="9"/>
      <c r="C7010" s="9"/>
      <c r="D7010" s="90" t="s">
        <v>4255</v>
      </c>
      <c r="E7010" s="90"/>
      <c r="F7010" s="90"/>
      <c r="G7010" s="90"/>
      <c r="H7010" s="90"/>
      <c r="I7010" s="90"/>
    </row>
    <row r="7011" spans="1:9" ht="9.9499999999999993" customHeight="1" x14ac:dyDescent="0.25">
      <c r="A7011" s="86"/>
      <c r="B7011" s="86"/>
      <c r="C7011" s="86"/>
      <c r="D7011" s="86"/>
      <c r="E7011" s="9"/>
      <c r="F7011" s="9"/>
      <c r="G7011" s="9"/>
      <c r="H7011" s="9"/>
      <c r="I7011" s="9"/>
    </row>
    <row r="7012" spans="1:9" ht="30.95" customHeight="1" x14ac:dyDescent="0.25">
      <c r="A7012" s="88" t="s">
        <v>3063</v>
      </c>
      <c r="B7012" s="88"/>
      <c r="C7012" s="88"/>
      <c r="D7012" s="88"/>
      <c r="E7012" s="88"/>
      <c r="F7012" s="88"/>
      <c r="G7012" s="88"/>
      <c r="H7012" s="88"/>
      <c r="I7012" s="88"/>
    </row>
    <row r="7013" spans="1:9" ht="15" customHeight="1" x14ac:dyDescent="0.25">
      <c r="A7013" s="89"/>
      <c r="B7013" s="89"/>
      <c r="C7013" s="14" t="s">
        <v>2076</v>
      </c>
      <c r="D7013" s="14" t="s">
        <v>2059</v>
      </c>
      <c r="E7013" s="9"/>
      <c r="F7013" s="9"/>
      <c r="G7013" s="9"/>
      <c r="H7013" s="9"/>
      <c r="I7013" s="9"/>
    </row>
    <row r="7014" spans="1:9" ht="12.95" customHeight="1" x14ac:dyDescent="0.25">
      <c r="A7014" s="15" t="s">
        <v>2108</v>
      </c>
      <c r="B7014" s="16" t="s">
        <v>2076</v>
      </c>
      <c r="C7014" s="17">
        <v>902.03</v>
      </c>
      <c r="D7014" s="18">
        <v>902.03</v>
      </c>
      <c r="E7014" s="9"/>
      <c r="F7014" s="9"/>
      <c r="G7014" s="9"/>
      <c r="H7014" s="9"/>
      <c r="I7014" s="9"/>
    </row>
    <row r="7015" spans="1:9" ht="15" customHeight="1" x14ac:dyDescent="0.25">
      <c r="A7015" s="19"/>
      <c r="B7015" s="20"/>
      <c r="C7015" s="21"/>
      <c r="D7015" s="22">
        <v>902.03</v>
      </c>
      <c r="E7015" s="9"/>
      <c r="F7015" s="9"/>
      <c r="G7015" s="9"/>
      <c r="H7015" s="9"/>
      <c r="I7015" s="9"/>
    </row>
    <row r="7016" spans="1:9" ht="9.9499999999999993" customHeight="1" x14ac:dyDescent="0.25">
      <c r="A7016" s="86"/>
      <c r="B7016" s="86"/>
      <c r="C7016" s="86"/>
      <c r="D7016" s="9"/>
      <c r="E7016" s="9"/>
      <c r="F7016" s="9"/>
      <c r="G7016" s="9"/>
      <c r="H7016" s="9"/>
      <c r="I7016" s="9"/>
    </row>
    <row r="7017" spans="1:9" ht="12" customHeight="1" x14ac:dyDescent="0.25">
      <c r="A7017" s="9"/>
      <c r="B7017" s="9"/>
      <c r="C7017" s="9"/>
      <c r="D7017" s="90" t="s">
        <v>4786</v>
      </c>
      <c r="E7017" s="90"/>
      <c r="F7017" s="90"/>
      <c r="G7017" s="90"/>
      <c r="H7017" s="90"/>
      <c r="I7017" s="90"/>
    </row>
    <row r="7018" spans="1:9" ht="9.9499999999999993" customHeight="1" x14ac:dyDescent="0.25">
      <c r="A7018" s="86"/>
      <c r="B7018" s="86"/>
      <c r="C7018" s="86"/>
      <c r="D7018" s="86"/>
      <c r="E7018" s="9"/>
      <c r="F7018" s="9"/>
      <c r="G7018" s="9"/>
      <c r="H7018" s="9"/>
      <c r="I7018" s="9"/>
    </row>
    <row r="7019" spans="1:9" ht="42.95" customHeight="1" x14ac:dyDescent="0.25">
      <c r="A7019" s="88" t="s">
        <v>3064</v>
      </c>
      <c r="B7019" s="88"/>
      <c r="C7019" s="88"/>
      <c r="D7019" s="88"/>
      <c r="E7019" s="88"/>
      <c r="F7019" s="88"/>
      <c r="G7019" s="88"/>
      <c r="H7019" s="88"/>
      <c r="I7019" s="88"/>
    </row>
    <row r="7020" spans="1:9" ht="15" customHeight="1" x14ac:dyDescent="0.25">
      <c r="A7020" s="89"/>
      <c r="B7020" s="89"/>
      <c r="C7020" s="14" t="s">
        <v>2058</v>
      </c>
      <c r="D7020" s="14" t="s">
        <v>2059</v>
      </c>
      <c r="E7020" s="9"/>
      <c r="F7020" s="9"/>
      <c r="G7020" s="9"/>
      <c r="H7020" s="9"/>
      <c r="I7020" s="9"/>
    </row>
    <row r="7021" spans="1:9" ht="18.95" customHeight="1" x14ac:dyDescent="0.25">
      <c r="A7021" s="15" t="s">
        <v>2219</v>
      </c>
      <c r="B7021" s="16" t="s">
        <v>2058</v>
      </c>
      <c r="C7021" s="17">
        <v>2</v>
      </c>
      <c r="D7021" s="18">
        <v>2</v>
      </c>
      <c r="E7021" s="9"/>
      <c r="F7021" s="9"/>
      <c r="G7021" s="9"/>
      <c r="H7021" s="9"/>
      <c r="I7021" s="9"/>
    </row>
    <row r="7022" spans="1:9" ht="15" customHeight="1" x14ac:dyDescent="0.25">
      <c r="A7022" s="19"/>
      <c r="B7022" s="20"/>
      <c r="C7022" s="21"/>
      <c r="D7022" s="22">
        <v>2</v>
      </c>
      <c r="E7022" s="9"/>
      <c r="F7022" s="9"/>
      <c r="G7022" s="9"/>
      <c r="H7022" s="9"/>
      <c r="I7022" s="9"/>
    </row>
    <row r="7023" spans="1:9" ht="9.9499999999999993" customHeight="1" x14ac:dyDescent="0.25">
      <c r="A7023" s="86"/>
      <c r="B7023" s="86"/>
      <c r="C7023" s="86"/>
      <c r="D7023" s="9"/>
      <c r="E7023" s="9"/>
      <c r="F7023" s="9"/>
      <c r="G7023" s="9"/>
      <c r="H7023" s="9"/>
      <c r="I7023" s="9"/>
    </row>
    <row r="7024" spans="1:9" ht="12" customHeight="1" x14ac:dyDescent="0.25">
      <c r="A7024" s="9"/>
      <c r="B7024" s="9"/>
      <c r="C7024" s="9"/>
      <c r="D7024" s="90" t="s">
        <v>4257</v>
      </c>
      <c r="E7024" s="90"/>
      <c r="F7024" s="90"/>
      <c r="G7024" s="90"/>
      <c r="H7024" s="90"/>
      <c r="I7024" s="90"/>
    </row>
    <row r="7025" spans="1:9" ht="9.9499999999999993" customHeight="1" x14ac:dyDescent="0.25">
      <c r="A7025" s="86"/>
      <c r="B7025" s="86"/>
      <c r="C7025" s="86"/>
      <c r="D7025" s="86"/>
      <c r="E7025" s="9"/>
      <c r="F7025" s="9"/>
      <c r="G7025" s="9"/>
      <c r="H7025" s="9"/>
      <c r="I7025" s="9"/>
    </row>
    <row r="7026" spans="1:9" ht="30.95" customHeight="1" x14ac:dyDescent="0.25">
      <c r="A7026" s="88" t="s">
        <v>3065</v>
      </c>
      <c r="B7026" s="88"/>
      <c r="C7026" s="88"/>
      <c r="D7026" s="88"/>
      <c r="E7026" s="88"/>
      <c r="F7026" s="88"/>
      <c r="G7026" s="88"/>
      <c r="H7026" s="88"/>
      <c r="I7026" s="88"/>
    </row>
    <row r="7027" spans="1:9" ht="15" customHeight="1" x14ac:dyDescent="0.25">
      <c r="A7027" s="89"/>
      <c r="B7027" s="89"/>
      <c r="C7027" s="14" t="s">
        <v>2076</v>
      </c>
      <c r="D7027" s="14" t="s">
        <v>2058</v>
      </c>
      <c r="E7027" s="14" t="s">
        <v>2059</v>
      </c>
      <c r="F7027" s="9"/>
      <c r="G7027" s="9"/>
      <c r="H7027" s="9"/>
      <c r="I7027" s="9"/>
    </row>
    <row r="7028" spans="1:9" ht="18.95" customHeight="1" x14ac:dyDescent="0.25">
      <c r="A7028" s="15" t="s">
        <v>2110</v>
      </c>
      <c r="B7028" s="16" t="s">
        <v>2111</v>
      </c>
      <c r="C7028" s="17">
        <v>0.16</v>
      </c>
      <c r="D7028" s="17">
        <v>93</v>
      </c>
      <c r="E7028" s="18">
        <v>14.88</v>
      </c>
      <c r="F7028" s="9"/>
      <c r="G7028" s="9"/>
      <c r="H7028" s="9"/>
      <c r="I7028" s="9"/>
    </row>
    <row r="7029" spans="1:9" ht="15" customHeight="1" x14ac:dyDescent="0.25">
      <c r="A7029" s="19"/>
      <c r="B7029" s="20"/>
      <c r="C7029" s="21"/>
      <c r="D7029" s="21"/>
      <c r="E7029" s="22">
        <v>14.88</v>
      </c>
      <c r="F7029" s="9"/>
      <c r="G7029" s="9"/>
      <c r="H7029" s="9"/>
      <c r="I7029" s="9"/>
    </row>
    <row r="7030" spans="1:9" ht="9.9499999999999993" customHeight="1" x14ac:dyDescent="0.25">
      <c r="A7030" s="86"/>
      <c r="B7030" s="86"/>
      <c r="C7030" s="86"/>
      <c r="D7030" s="9"/>
      <c r="E7030" s="9"/>
      <c r="F7030" s="9"/>
      <c r="G7030" s="9"/>
      <c r="H7030" s="9"/>
      <c r="I7030" s="9"/>
    </row>
    <row r="7031" spans="1:9" ht="12" customHeight="1" x14ac:dyDescent="0.25">
      <c r="A7031" s="9"/>
      <c r="B7031" s="9"/>
      <c r="C7031" s="9"/>
      <c r="D7031" s="90" t="s">
        <v>4256</v>
      </c>
      <c r="E7031" s="90"/>
      <c r="F7031" s="90"/>
      <c r="G7031" s="90"/>
      <c r="H7031" s="90"/>
      <c r="I7031" s="90"/>
    </row>
    <row r="7032" spans="1:9" ht="9.9499999999999993" customHeight="1" x14ac:dyDescent="0.25">
      <c r="A7032" s="86"/>
      <c r="B7032" s="86"/>
      <c r="C7032" s="86"/>
      <c r="D7032" s="86"/>
      <c r="E7032" s="9"/>
      <c r="F7032" s="9"/>
      <c r="G7032" s="9"/>
      <c r="H7032" s="9"/>
      <c r="I7032" s="9"/>
    </row>
    <row r="7033" spans="1:9" ht="30.95" customHeight="1" x14ac:dyDescent="0.25">
      <c r="A7033" s="88" t="s">
        <v>3066</v>
      </c>
      <c r="B7033" s="88"/>
      <c r="C7033" s="88"/>
      <c r="D7033" s="88"/>
      <c r="E7033" s="88"/>
      <c r="F7033" s="88"/>
      <c r="G7033" s="88"/>
      <c r="H7033" s="88"/>
      <c r="I7033" s="88"/>
    </row>
    <row r="7034" spans="1:9" ht="15" customHeight="1" x14ac:dyDescent="0.25">
      <c r="A7034" s="89"/>
      <c r="B7034" s="89"/>
      <c r="C7034" s="14" t="s">
        <v>2058</v>
      </c>
      <c r="D7034" s="14" t="s">
        <v>2059</v>
      </c>
      <c r="E7034" s="9"/>
      <c r="F7034" s="9"/>
      <c r="G7034" s="9"/>
      <c r="H7034" s="9"/>
      <c r="I7034" s="9"/>
    </row>
    <row r="7035" spans="1:9" ht="12.95" customHeight="1" x14ac:dyDescent="0.25">
      <c r="A7035" s="15"/>
      <c r="B7035" s="16" t="s">
        <v>2058</v>
      </c>
      <c r="C7035" s="17">
        <v>8</v>
      </c>
      <c r="D7035" s="18">
        <v>8</v>
      </c>
      <c r="E7035" s="9"/>
      <c r="F7035" s="9"/>
      <c r="G7035" s="9"/>
      <c r="H7035" s="9"/>
      <c r="I7035" s="9"/>
    </row>
    <row r="7036" spans="1:9" ht="15" customHeight="1" x14ac:dyDescent="0.25">
      <c r="A7036" s="19"/>
      <c r="B7036" s="20"/>
      <c r="C7036" s="21"/>
      <c r="D7036" s="22">
        <v>8</v>
      </c>
      <c r="E7036" s="9"/>
      <c r="F7036" s="9"/>
      <c r="G7036" s="9"/>
      <c r="H7036" s="9"/>
      <c r="I7036" s="9"/>
    </row>
    <row r="7037" spans="1:9" ht="9.9499999999999993" customHeight="1" x14ac:dyDescent="0.25">
      <c r="A7037" s="86"/>
      <c r="B7037" s="86"/>
      <c r="C7037" s="86"/>
      <c r="D7037" s="9"/>
      <c r="E7037" s="9"/>
      <c r="F7037" s="9"/>
      <c r="G7037" s="9"/>
      <c r="H7037" s="9"/>
      <c r="I7037" s="9"/>
    </row>
    <row r="7038" spans="1:9" ht="12" customHeight="1" x14ac:dyDescent="0.25">
      <c r="A7038" s="9"/>
      <c r="B7038" s="9"/>
      <c r="C7038" s="9"/>
      <c r="D7038" s="90" t="s">
        <v>4258</v>
      </c>
      <c r="E7038" s="90"/>
      <c r="F7038" s="90"/>
      <c r="G7038" s="90"/>
      <c r="H7038" s="90"/>
      <c r="I7038" s="90"/>
    </row>
    <row r="7039" spans="1:9" ht="9.9499999999999993" customHeight="1" x14ac:dyDescent="0.25">
      <c r="A7039" s="86"/>
      <c r="B7039" s="86"/>
      <c r="C7039" s="86"/>
      <c r="D7039" s="86"/>
      <c r="E7039" s="9"/>
      <c r="F7039" s="9"/>
      <c r="G7039" s="9"/>
      <c r="H7039" s="9"/>
      <c r="I7039" s="9"/>
    </row>
    <row r="7040" spans="1:9" ht="20.100000000000001" customHeight="1" x14ac:dyDescent="0.25">
      <c r="A7040" s="88" t="s">
        <v>3067</v>
      </c>
      <c r="B7040" s="88"/>
      <c r="C7040" s="88"/>
      <c r="D7040" s="88"/>
      <c r="E7040" s="88"/>
      <c r="F7040" s="88"/>
      <c r="G7040" s="88"/>
      <c r="H7040" s="88"/>
      <c r="I7040" s="88"/>
    </row>
    <row r="7041" spans="1:9" ht="15" customHeight="1" x14ac:dyDescent="0.25">
      <c r="A7041" s="89"/>
      <c r="B7041" s="89"/>
      <c r="C7041" s="14" t="s">
        <v>2076</v>
      </c>
      <c r="D7041" s="14" t="s">
        <v>2059</v>
      </c>
      <c r="E7041" s="9"/>
      <c r="F7041" s="9"/>
      <c r="G7041" s="9"/>
      <c r="H7041" s="9"/>
      <c r="I7041" s="9"/>
    </row>
    <row r="7042" spans="1:9" ht="12.95" customHeight="1" x14ac:dyDescent="0.25">
      <c r="A7042" s="15"/>
      <c r="B7042" s="16" t="s">
        <v>2076</v>
      </c>
      <c r="C7042" s="17">
        <v>374.46</v>
      </c>
      <c r="D7042" s="18">
        <v>374.46</v>
      </c>
      <c r="E7042" s="9"/>
      <c r="F7042" s="9"/>
      <c r="G7042" s="9"/>
      <c r="H7042" s="9"/>
      <c r="I7042" s="9"/>
    </row>
    <row r="7043" spans="1:9" ht="15" customHeight="1" x14ac:dyDescent="0.25">
      <c r="A7043" s="19"/>
      <c r="B7043" s="20"/>
      <c r="C7043" s="21"/>
      <c r="D7043" s="22">
        <v>374.46</v>
      </c>
      <c r="E7043" s="9"/>
      <c r="F7043" s="9"/>
      <c r="G7043" s="9"/>
      <c r="H7043" s="9"/>
      <c r="I7043" s="9"/>
    </row>
    <row r="7044" spans="1:9" ht="9.9499999999999993" customHeight="1" x14ac:dyDescent="0.25">
      <c r="A7044" s="86"/>
      <c r="B7044" s="86"/>
      <c r="C7044" s="86"/>
      <c r="D7044" s="9"/>
      <c r="E7044" s="9"/>
      <c r="F7044" s="9"/>
      <c r="G7044" s="9"/>
      <c r="H7044" s="9"/>
      <c r="I7044" s="9"/>
    </row>
    <row r="7045" spans="1:9" ht="12" customHeight="1" x14ac:dyDescent="0.25">
      <c r="A7045" s="9"/>
      <c r="B7045" s="9"/>
      <c r="C7045" s="9"/>
      <c r="D7045" s="90" t="s">
        <v>4788</v>
      </c>
      <c r="E7045" s="90"/>
      <c r="F7045" s="90"/>
      <c r="G7045" s="90"/>
      <c r="H7045" s="90"/>
      <c r="I7045" s="90"/>
    </row>
    <row r="7046" spans="1:9" ht="9.9499999999999993" customHeight="1" x14ac:dyDescent="0.25">
      <c r="A7046" s="86"/>
      <c r="B7046" s="86"/>
      <c r="C7046" s="86"/>
      <c r="D7046" s="86"/>
      <c r="E7046" s="9"/>
      <c r="F7046" s="9"/>
      <c r="G7046" s="9"/>
      <c r="H7046" s="9"/>
      <c r="I7046" s="9"/>
    </row>
    <row r="7047" spans="1:9" ht="30.95" customHeight="1" x14ac:dyDescent="0.25">
      <c r="A7047" s="88" t="s">
        <v>3068</v>
      </c>
      <c r="B7047" s="88"/>
      <c r="C7047" s="88"/>
      <c r="D7047" s="88"/>
      <c r="E7047" s="88"/>
      <c r="F7047" s="88"/>
      <c r="G7047" s="88"/>
      <c r="H7047" s="88"/>
      <c r="I7047" s="88"/>
    </row>
    <row r="7048" spans="1:9" ht="15" customHeight="1" x14ac:dyDescent="0.25">
      <c r="A7048" s="89"/>
      <c r="B7048" s="89"/>
      <c r="C7048" s="14" t="s">
        <v>2076</v>
      </c>
      <c r="D7048" s="14" t="s">
        <v>2059</v>
      </c>
      <c r="E7048" s="9"/>
      <c r="F7048" s="9"/>
      <c r="G7048" s="9"/>
      <c r="H7048" s="9"/>
      <c r="I7048" s="9"/>
    </row>
    <row r="7049" spans="1:9" ht="12.95" customHeight="1" x14ac:dyDescent="0.25">
      <c r="A7049" s="15" t="s">
        <v>2108</v>
      </c>
      <c r="B7049" s="16" t="s">
        <v>2076</v>
      </c>
      <c r="C7049" s="17">
        <v>902.03</v>
      </c>
      <c r="D7049" s="18">
        <v>902.03</v>
      </c>
      <c r="E7049" s="9"/>
      <c r="F7049" s="9"/>
      <c r="G7049" s="9"/>
      <c r="H7049" s="9"/>
      <c r="I7049" s="9"/>
    </row>
    <row r="7050" spans="1:9" ht="15" customHeight="1" x14ac:dyDescent="0.25">
      <c r="A7050" s="19"/>
      <c r="B7050" s="20"/>
      <c r="C7050" s="21"/>
      <c r="D7050" s="22">
        <v>902.03</v>
      </c>
      <c r="E7050" s="9"/>
      <c r="F7050" s="9"/>
      <c r="G7050" s="9"/>
      <c r="H7050" s="9"/>
      <c r="I7050" s="9"/>
    </row>
    <row r="7051" spans="1:9" ht="9.9499999999999993" customHeight="1" x14ac:dyDescent="0.25">
      <c r="A7051" s="86"/>
      <c r="B7051" s="86"/>
      <c r="C7051" s="86"/>
      <c r="D7051" s="9"/>
      <c r="E7051" s="9"/>
      <c r="F7051" s="9"/>
      <c r="G7051" s="9"/>
      <c r="H7051" s="9"/>
      <c r="I7051" s="9"/>
    </row>
    <row r="7052" spans="1:9" ht="12" customHeight="1" x14ac:dyDescent="0.25">
      <c r="A7052" s="9"/>
      <c r="B7052" s="9"/>
      <c r="C7052" s="9"/>
      <c r="D7052" s="90" t="s">
        <v>4786</v>
      </c>
      <c r="E7052" s="90"/>
      <c r="F7052" s="90"/>
      <c r="G7052" s="90"/>
      <c r="H7052" s="90"/>
      <c r="I7052" s="90"/>
    </row>
    <row r="7053" spans="1:9" ht="9.9499999999999993" customHeight="1" x14ac:dyDescent="0.25">
      <c r="A7053" s="86"/>
      <c r="B7053" s="86"/>
      <c r="C7053" s="86"/>
      <c r="D7053" s="86"/>
      <c r="E7053" s="9"/>
      <c r="F7053" s="9"/>
      <c r="G7053" s="9"/>
      <c r="H7053" s="9"/>
      <c r="I7053" s="9"/>
    </row>
    <row r="7054" spans="1:9" ht="20.100000000000001" customHeight="1" x14ac:dyDescent="0.25">
      <c r="A7054" s="88" t="s">
        <v>3069</v>
      </c>
      <c r="B7054" s="88"/>
      <c r="C7054" s="88"/>
      <c r="D7054" s="88"/>
      <c r="E7054" s="88"/>
      <c r="F7054" s="88"/>
      <c r="G7054" s="88"/>
      <c r="H7054" s="88"/>
      <c r="I7054" s="88"/>
    </row>
    <row r="7055" spans="1:9" ht="15" customHeight="1" x14ac:dyDescent="0.25">
      <c r="A7055" s="89"/>
      <c r="B7055" s="89"/>
      <c r="C7055" s="14" t="s">
        <v>2069</v>
      </c>
      <c r="D7055" s="14" t="s">
        <v>2058</v>
      </c>
      <c r="E7055" s="14" t="s">
        <v>2059</v>
      </c>
      <c r="F7055" s="9"/>
      <c r="G7055" s="9"/>
      <c r="H7055" s="9"/>
      <c r="I7055" s="9"/>
    </row>
    <row r="7056" spans="1:9" ht="12.95" customHeight="1" x14ac:dyDescent="0.25">
      <c r="A7056" s="15"/>
      <c r="B7056" s="16" t="s">
        <v>2104</v>
      </c>
      <c r="C7056" s="17">
        <v>199.94</v>
      </c>
      <c r="D7056" s="17">
        <v>1</v>
      </c>
      <c r="E7056" s="18">
        <v>199.94</v>
      </c>
      <c r="F7056" s="9"/>
      <c r="G7056" s="9"/>
      <c r="H7056" s="9"/>
      <c r="I7056" s="9"/>
    </row>
    <row r="7057" spans="1:9" ht="15" customHeight="1" x14ac:dyDescent="0.25">
      <c r="A7057" s="19"/>
      <c r="B7057" s="20"/>
      <c r="C7057" s="21"/>
      <c r="D7057" s="21"/>
      <c r="E7057" s="22">
        <v>199.94</v>
      </c>
      <c r="F7057" s="9"/>
      <c r="G7057" s="9"/>
      <c r="H7057" s="9"/>
      <c r="I7057" s="9"/>
    </row>
    <row r="7058" spans="1:9" ht="9.9499999999999993" customHeight="1" x14ac:dyDescent="0.25">
      <c r="A7058" s="86"/>
      <c r="B7058" s="86"/>
      <c r="C7058" s="86"/>
      <c r="D7058" s="9"/>
      <c r="E7058" s="9"/>
      <c r="F7058" s="9"/>
      <c r="G7058" s="9"/>
      <c r="H7058" s="9"/>
      <c r="I7058" s="9"/>
    </row>
    <row r="7059" spans="1:9" ht="12" customHeight="1" x14ac:dyDescent="0.25">
      <c r="A7059" s="9"/>
      <c r="B7059" s="9"/>
      <c r="C7059" s="9"/>
      <c r="D7059" s="90" t="s">
        <v>4789</v>
      </c>
      <c r="E7059" s="90"/>
      <c r="F7059" s="90"/>
      <c r="G7059" s="90"/>
      <c r="H7059" s="90"/>
      <c r="I7059" s="90"/>
    </row>
    <row r="7060" spans="1:9" ht="9.9499999999999993" customHeight="1" x14ac:dyDescent="0.25">
      <c r="A7060" s="86"/>
      <c r="B7060" s="86"/>
      <c r="C7060" s="86"/>
      <c r="D7060" s="86"/>
      <c r="E7060" s="9"/>
      <c r="F7060" s="9"/>
      <c r="G7060" s="9"/>
      <c r="H7060" s="9"/>
      <c r="I7060" s="9"/>
    </row>
    <row r="7061" spans="1:9" ht="30.95" customHeight="1" x14ac:dyDescent="0.25">
      <c r="A7061" s="88" t="s">
        <v>3070</v>
      </c>
      <c r="B7061" s="88"/>
      <c r="C7061" s="88"/>
      <c r="D7061" s="88"/>
      <c r="E7061" s="88"/>
      <c r="F7061" s="88"/>
      <c r="G7061" s="88"/>
      <c r="H7061" s="88"/>
      <c r="I7061" s="88"/>
    </row>
    <row r="7062" spans="1:9" ht="15" customHeight="1" x14ac:dyDescent="0.25">
      <c r="A7062" s="89"/>
      <c r="B7062" s="89"/>
      <c r="C7062" s="14" t="s">
        <v>2076</v>
      </c>
      <c r="D7062" s="14" t="s">
        <v>2059</v>
      </c>
      <c r="E7062" s="9"/>
      <c r="F7062" s="9"/>
      <c r="G7062" s="9"/>
      <c r="H7062" s="9"/>
      <c r="I7062" s="9"/>
    </row>
    <row r="7063" spans="1:9" ht="12.95" customHeight="1" x14ac:dyDescent="0.25">
      <c r="A7063" s="15" t="s">
        <v>2077</v>
      </c>
      <c r="B7063" s="16" t="s">
        <v>2076</v>
      </c>
      <c r="C7063" s="17">
        <v>4676.49</v>
      </c>
      <c r="D7063" s="18">
        <v>4676.49</v>
      </c>
      <c r="E7063" s="9"/>
      <c r="F7063" s="9"/>
      <c r="G7063" s="9"/>
      <c r="H7063" s="9"/>
      <c r="I7063" s="9"/>
    </row>
    <row r="7064" spans="1:9" ht="15" customHeight="1" x14ac:dyDescent="0.25">
      <c r="A7064" s="19"/>
      <c r="B7064" s="20"/>
      <c r="C7064" s="21"/>
      <c r="D7064" s="22">
        <v>4676.49</v>
      </c>
      <c r="E7064" s="9"/>
      <c r="F7064" s="9"/>
      <c r="G7064" s="9"/>
      <c r="H7064" s="9"/>
      <c r="I7064" s="9"/>
    </row>
    <row r="7065" spans="1:9" ht="9.9499999999999993" customHeight="1" x14ac:dyDescent="0.25">
      <c r="A7065" s="86"/>
      <c r="B7065" s="86"/>
      <c r="C7065" s="86"/>
      <c r="D7065" s="9"/>
      <c r="E7065" s="9"/>
      <c r="F7065" s="9"/>
      <c r="G7065" s="9"/>
      <c r="H7065" s="9"/>
      <c r="I7065" s="9"/>
    </row>
    <row r="7066" spans="1:9" ht="12" customHeight="1" x14ac:dyDescent="0.25">
      <c r="A7066" s="9"/>
      <c r="B7066" s="9"/>
      <c r="C7066" s="9"/>
      <c r="D7066" s="90" t="s">
        <v>4790</v>
      </c>
      <c r="E7066" s="90"/>
      <c r="F7066" s="90"/>
      <c r="G7066" s="90"/>
      <c r="H7066" s="90"/>
      <c r="I7066" s="90"/>
    </row>
    <row r="7067" spans="1:9" ht="9.9499999999999993" customHeight="1" x14ac:dyDescent="0.25">
      <c r="A7067" s="86"/>
      <c r="B7067" s="86"/>
      <c r="C7067" s="86"/>
      <c r="D7067" s="86"/>
      <c r="E7067" s="9"/>
      <c r="F7067" s="9"/>
      <c r="G7067" s="9"/>
      <c r="H7067" s="9"/>
      <c r="I7067" s="9"/>
    </row>
    <row r="7068" spans="1:9" ht="30.95" customHeight="1" x14ac:dyDescent="0.25">
      <c r="A7068" s="88" t="s">
        <v>3071</v>
      </c>
      <c r="B7068" s="88"/>
      <c r="C7068" s="88"/>
      <c r="D7068" s="88"/>
      <c r="E7068" s="88"/>
      <c r="F7068" s="88"/>
      <c r="G7068" s="88"/>
      <c r="H7068" s="88"/>
      <c r="I7068" s="88"/>
    </row>
    <row r="7069" spans="1:9" ht="15" customHeight="1" x14ac:dyDescent="0.25">
      <c r="A7069" s="89"/>
      <c r="B7069" s="89"/>
      <c r="C7069" s="14" t="s">
        <v>2076</v>
      </c>
      <c r="D7069" s="14" t="s">
        <v>2079</v>
      </c>
      <c r="E7069" s="14" t="s">
        <v>2059</v>
      </c>
      <c r="F7069" s="9"/>
      <c r="G7069" s="9"/>
      <c r="H7069" s="9"/>
      <c r="I7069" s="9"/>
    </row>
    <row r="7070" spans="1:9" ht="18.95" customHeight="1" x14ac:dyDescent="0.25">
      <c r="A7070" s="15" t="s">
        <v>2080</v>
      </c>
      <c r="B7070" s="16" t="s">
        <v>2081</v>
      </c>
      <c r="C7070" s="17">
        <v>888.3</v>
      </c>
      <c r="D7070" s="17">
        <v>0.1</v>
      </c>
      <c r="E7070" s="18">
        <v>88.83</v>
      </c>
      <c r="F7070" s="9"/>
      <c r="G7070" s="9"/>
      <c r="H7070" s="9"/>
      <c r="I7070" s="9"/>
    </row>
    <row r="7071" spans="1:9" ht="15" customHeight="1" x14ac:dyDescent="0.25">
      <c r="A7071" s="19"/>
      <c r="B7071" s="20"/>
      <c r="C7071" s="21"/>
      <c r="D7071" s="21"/>
      <c r="E7071" s="22">
        <v>88.83</v>
      </c>
      <c r="F7071" s="9"/>
      <c r="G7071" s="9"/>
      <c r="H7071" s="9"/>
      <c r="I7071" s="9"/>
    </row>
    <row r="7072" spans="1:9" ht="9.9499999999999993" customHeight="1" x14ac:dyDescent="0.25">
      <c r="A7072" s="86"/>
      <c r="B7072" s="86"/>
      <c r="C7072" s="86"/>
      <c r="D7072" s="9"/>
      <c r="E7072" s="9"/>
      <c r="F7072" s="9"/>
      <c r="G7072" s="9"/>
      <c r="H7072" s="9"/>
      <c r="I7072" s="9"/>
    </row>
    <row r="7073" spans="1:9" ht="12" customHeight="1" x14ac:dyDescent="0.25">
      <c r="A7073" s="9"/>
      <c r="B7073" s="9"/>
      <c r="C7073" s="9"/>
      <c r="D7073" s="90" t="s">
        <v>4791</v>
      </c>
      <c r="E7073" s="90"/>
      <c r="F7073" s="90"/>
      <c r="G7073" s="90"/>
      <c r="H7073" s="90"/>
      <c r="I7073" s="90"/>
    </row>
    <row r="7074" spans="1:9" ht="9.9499999999999993" customHeight="1" x14ac:dyDescent="0.25">
      <c r="A7074" s="86"/>
      <c r="B7074" s="86"/>
      <c r="C7074" s="86"/>
      <c r="D7074" s="86"/>
      <c r="E7074" s="9"/>
      <c r="F7074" s="9"/>
      <c r="G7074" s="9"/>
      <c r="H7074" s="9"/>
      <c r="I7074" s="9"/>
    </row>
    <row r="7075" spans="1:9" ht="30.95" customHeight="1" x14ac:dyDescent="0.25">
      <c r="A7075" s="88" t="s">
        <v>3072</v>
      </c>
      <c r="B7075" s="88"/>
      <c r="C7075" s="88"/>
      <c r="D7075" s="88"/>
      <c r="E7075" s="88"/>
      <c r="F7075" s="88"/>
      <c r="G7075" s="88"/>
      <c r="H7075" s="88"/>
      <c r="I7075" s="88"/>
    </row>
    <row r="7076" spans="1:9" ht="15" customHeight="1" x14ac:dyDescent="0.25">
      <c r="A7076" s="89"/>
      <c r="B7076" s="89"/>
      <c r="C7076" s="14" t="s">
        <v>2076</v>
      </c>
      <c r="D7076" s="14" t="s">
        <v>2079</v>
      </c>
      <c r="E7076" s="14" t="s">
        <v>2058</v>
      </c>
      <c r="F7076" s="14" t="s">
        <v>2059</v>
      </c>
      <c r="G7076" s="9"/>
      <c r="H7076" s="9"/>
      <c r="I7076" s="9"/>
    </row>
    <row r="7077" spans="1:9" ht="27" customHeight="1" x14ac:dyDescent="0.25">
      <c r="A7077" s="15" t="s">
        <v>2083</v>
      </c>
      <c r="B7077" s="16" t="s">
        <v>2084</v>
      </c>
      <c r="C7077" s="17">
        <v>4.3</v>
      </c>
      <c r="D7077" s="17">
        <v>0.1</v>
      </c>
      <c r="E7077" s="17">
        <v>4</v>
      </c>
      <c r="F7077" s="18">
        <v>1.72</v>
      </c>
      <c r="G7077" s="9"/>
      <c r="H7077" s="9"/>
      <c r="I7077" s="9"/>
    </row>
    <row r="7078" spans="1:9" ht="15" customHeight="1" x14ac:dyDescent="0.25">
      <c r="A7078" s="19"/>
      <c r="B7078" s="20"/>
      <c r="C7078" s="21"/>
      <c r="D7078" s="21"/>
      <c r="E7078" s="21"/>
      <c r="F7078" s="22">
        <v>1.72</v>
      </c>
      <c r="G7078" s="9"/>
      <c r="H7078" s="9"/>
      <c r="I7078" s="9"/>
    </row>
    <row r="7079" spans="1:9" ht="9.9499999999999993" customHeight="1" x14ac:dyDescent="0.25">
      <c r="A7079" s="86"/>
      <c r="B7079" s="86"/>
      <c r="C7079" s="86"/>
      <c r="D7079" s="9"/>
      <c r="E7079" s="9"/>
      <c r="F7079" s="9"/>
      <c r="G7079" s="9"/>
      <c r="H7079" s="9"/>
      <c r="I7079" s="9"/>
    </row>
    <row r="7080" spans="1:9" ht="12" customHeight="1" x14ac:dyDescent="0.25">
      <c r="A7080" s="9"/>
      <c r="B7080" s="9"/>
      <c r="C7080" s="9"/>
      <c r="D7080" s="90" t="s">
        <v>4313</v>
      </c>
      <c r="E7080" s="90"/>
      <c r="F7080" s="90"/>
      <c r="G7080" s="90"/>
      <c r="H7080" s="90"/>
      <c r="I7080" s="90"/>
    </row>
    <row r="7081" spans="1:9" ht="9.9499999999999993" customHeight="1" x14ac:dyDescent="0.25">
      <c r="A7081" s="86"/>
      <c r="B7081" s="86"/>
      <c r="C7081" s="86"/>
      <c r="D7081" s="86"/>
      <c r="E7081" s="9"/>
      <c r="F7081" s="9"/>
      <c r="G7081" s="9"/>
      <c r="H7081" s="9"/>
      <c r="I7081" s="9"/>
    </row>
    <row r="7082" spans="1:9" ht="42.95" customHeight="1" x14ac:dyDescent="0.25">
      <c r="A7082" s="88" t="s">
        <v>3073</v>
      </c>
      <c r="B7082" s="88"/>
      <c r="C7082" s="88"/>
      <c r="D7082" s="88"/>
      <c r="E7082" s="88"/>
      <c r="F7082" s="88"/>
      <c r="G7082" s="88"/>
      <c r="H7082" s="88"/>
      <c r="I7082" s="88"/>
    </row>
    <row r="7083" spans="1:9" ht="15" customHeight="1" x14ac:dyDescent="0.25">
      <c r="A7083" s="89"/>
      <c r="B7083" s="89"/>
      <c r="C7083" s="14" t="s">
        <v>2076</v>
      </c>
      <c r="D7083" s="14" t="s">
        <v>2056</v>
      </c>
      <c r="E7083" s="14" t="s">
        <v>2058</v>
      </c>
      <c r="F7083" s="14" t="s">
        <v>2086</v>
      </c>
      <c r="G7083" s="14" t="s">
        <v>2059</v>
      </c>
      <c r="H7083" s="9"/>
      <c r="I7083" s="9"/>
    </row>
    <row r="7084" spans="1:9" ht="18.95" customHeight="1" x14ac:dyDescent="0.25">
      <c r="A7084" s="15" t="s">
        <v>2087</v>
      </c>
      <c r="B7084" s="16" t="s">
        <v>2088</v>
      </c>
      <c r="C7084" s="17">
        <v>4676.49</v>
      </c>
      <c r="D7084" s="17">
        <v>0.1</v>
      </c>
      <c r="E7084" s="17">
        <v>1</v>
      </c>
      <c r="F7084" s="17">
        <v>1.5</v>
      </c>
      <c r="G7084" s="18">
        <v>701.47</v>
      </c>
      <c r="H7084" s="9"/>
      <c r="I7084" s="9"/>
    </row>
    <row r="7085" spans="1:9" ht="18.95" customHeight="1" x14ac:dyDescent="0.25">
      <c r="A7085" s="15" t="s">
        <v>2089</v>
      </c>
      <c r="B7085" s="16" t="s">
        <v>2088</v>
      </c>
      <c r="C7085" s="17">
        <v>888.3</v>
      </c>
      <c r="D7085" s="17">
        <v>0.1</v>
      </c>
      <c r="E7085" s="17">
        <v>1</v>
      </c>
      <c r="F7085" s="17">
        <v>1.5</v>
      </c>
      <c r="G7085" s="18">
        <v>133.25</v>
      </c>
      <c r="H7085" s="9"/>
      <c r="I7085" s="9"/>
    </row>
    <row r="7086" spans="1:9" ht="27" customHeight="1" x14ac:dyDescent="0.25">
      <c r="A7086" s="15" t="s">
        <v>2090</v>
      </c>
      <c r="B7086" s="16" t="s">
        <v>2088</v>
      </c>
      <c r="C7086" s="17">
        <v>4.5999999999999996</v>
      </c>
      <c r="D7086" s="17">
        <v>0.1</v>
      </c>
      <c r="E7086" s="17">
        <v>4</v>
      </c>
      <c r="F7086" s="17">
        <v>1.5</v>
      </c>
      <c r="G7086" s="18">
        <v>2.76</v>
      </c>
      <c r="H7086" s="9"/>
      <c r="I7086" s="9"/>
    </row>
    <row r="7087" spans="1:9" ht="15" customHeight="1" x14ac:dyDescent="0.25">
      <c r="A7087" s="19"/>
      <c r="B7087" s="20"/>
      <c r="C7087" s="21"/>
      <c r="D7087" s="21"/>
      <c r="E7087" s="21"/>
      <c r="F7087" s="21"/>
      <c r="G7087" s="22">
        <v>837.48</v>
      </c>
      <c r="H7087" s="9"/>
      <c r="I7087" s="9"/>
    </row>
    <row r="7088" spans="1:9" ht="9.9499999999999993" customHeight="1" x14ac:dyDescent="0.25">
      <c r="A7088" s="86"/>
      <c r="B7088" s="86"/>
      <c r="C7088" s="86"/>
      <c r="D7088" s="9"/>
      <c r="E7088" s="9"/>
      <c r="F7088" s="9"/>
      <c r="G7088" s="9"/>
      <c r="H7088" s="9"/>
      <c r="I7088" s="9"/>
    </row>
    <row r="7089" spans="1:9" ht="12" customHeight="1" x14ac:dyDescent="0.25">
      <c r="A7089" s="9"/>
      <c r="B7089" s="9"/>
      <c r="C7089" s="9"/>
      <c r="D7089" s="90" t="s">
        <v>4792</v>
      </c>
      <c r="E7089" s="90"/>
      <c r="F7089" s="90"/>
      <c r="G7089" s="90"/>
      <c r="H7089" s="90"/>
      <c r="I7089" s="90"/>
    </row>
    <row r="7090" spans="1:9" ht="9.9499999999999993" customHeight="1" x14ac:dyDescent="0.25">
      <c r="A7090" s="86"/>
      <c r="B7090" s="86"/>
      <c r="C7090" s="86"/>
      <c r="D7090" s="86"/>
      <c r="E7090" s="9"/>
      <c r="F7090" s="9"/>
      <c r="G7090" s="9"/>
      <c r="H7090" s="9"/>
      <c r="I7090" s="9"/>
    </row>
    <row r="7091" spans="1:9" ht="30.95" customHeight="1" x14ac:dyDescent="0.25">
      <c r="A7091" s="88" t="s">
        <v>3074</v>
      </c>
      <c r="B7091" s="88"/>
      <c r="C7091" s="88"/>
      <c r="D7091" s="88"/>
      <c r="E7091" s="88"/>
      <c r="F7091" s="88"/>
      <c r="G7091" s="88"/>
      <c r="H7091" s="88"/>
      <c r="I7091" s="88"/>
    </row>
    <row r="7092" spans="1:9" ht="15" customHeight="1" x14ac:dyDescent="0.25">
      <c r="A7092" s="89"/>
      <c r="B7092" s="89"/>
      <c r="C7092" s="14" t="s">
        <v>2076</v>
      </c>
      <c r="D7092" s="14" t="s">
        <v>2056</v>
      </c>
      <c r="E7092" s="14" t="s">
        <v>2058</v>
      </c>
      <c r="F7092" s="14" t="s">
        <v>2092</v>
      </c>
      <c r="G7092" s="14" t="s">
        <v>2086</v>
      </c>
      <c r="H7092" s="14" t="s">
        <v>2059</v>
      </c>
      <c r="I7092" s="9"/>
    </row>
    <row r="7093" spans="1:9" ht="18.95" customHeight="1" x14ac:dyDescent="0.25">
      <c r="A7093" s="15" t="s">
        <v>2087</v>
      </c>
      <c r="B7093" s="16" t="s">
        <v>2186</v>
      </c>
      <c r="C7093" s="17">
        <v>4676.49</v>
      </c>
      <c r="D7093" s="17">
        <v>0.1</v>
      </c>
      <c r="E7093" s="17">
        <v>1</v>
      </c>
      <c r="F7093" s="17">
        <v>30</v>
      </c>
      <c r="G7093" s="17">
        <v>1.5</v>
      </c>
      <c r="H7093" s="18">
        <v>21044.21</v>
      </c>
      <c r="I7093" s="9"/>
    </row>
    <row r="7094" spans="1:9" ht="18.95" customHeight="1" x14ac:dyDescent="0.25">
      <c r="A7094" s="15" t="s">
        <v>2089</v>
      </c>
      <c r="B7094" s="16" t="s">
        <v>2186</v>
      </c>
      <c r="C7094" s="17">
        <v>888.3</v>
      </c>
      <c r="D7094" s="17">
        <v>0.05</v>
      </c>
      <c r="E7094" s="17">
        <v>1</v>
      </c>
      <c r="F7094" s="17">
        <v>30</v>
      </c>
      <c r="G7094" s="17">
        <v>1.5</v>
      </c>
      <c r="H7094" s="18">
        <v>1998.68</v>
      </c>
      <c r="I7094" s="9"/>
    </row>
    <row r="7095" spans="1:9" ht="27" customHeight="1" x14ac:dyDescent="0.25">
      <c r="A7095" s="15" t="s">
        <v>2090</v>
      </c>
      <c r="B7095" s="16" t="s">
        <v>2186</v>
      </c>
      <c r="C7095" s="17">
        <v>4.5999999999999996</v>
      </c>
      <c r="D7095" s="17">
        <v>0.1</v>
      </c>
      <c r="E7095" s="17">
        <v>4</v>
      </c>
      <c r="F7095" s="17">
        <v>30</v>
      </c>
      <c r="G7095" s="17">
        <v>1.5</v>
      </c>
      <c r="H7095" s="18">
        <v>82.8</v>
      </c>
      <c r="I7095" s="9"/>
    </row>
    <row r="7096" spans="1:9" ht="15" customHeight="1" x14ac:dyDescent="0.25">
      <c r="A7096" s="19"/>
      <c r="B7096" s="20"/>
      <c r="C7096" s="21"/>
      <c r="D7096" s="21"/>
      <c r="E7096" s="21"/>
      <c r="F7096" s="21"/>
      <c r="G7096" s="21"/>
      <c r="H7096" s="22">
        <v>23125.69</v>
      </c>
      <c r="I7096" s="9"/>
    </row>
    <row r="7097" spans="1:9" ht="9.9499999999999993" customHeight="1" x14ac:dyDescent="0.25">
      <c r="A7097" s="86"/>
      <c r="B7097" s="86"/>
      <c r="C7097" s="86"/>
      <c r="D7097" s="9"/>
      <c r="E7097" s="9"/>
      <c r="F7097" s="9"/>
      <c r="G7097" s="9"/>
      <c r="H7097" s="9"/>
      <c r="I7097" s="9"/>
    </row>
    <row r="7098" spans="1:9" ht="12" customHeight="1" x14ac:dyDescent="0.25">
      <c r="A7098" s="9"/>
      <c r="B7098" s="9"/>
      <c r="C7098" s="9"/>
      <c r="D7098" s="90" t="s">
        <v>4793</v>
      </c>
      <c r="E7098" s="90"/>
      <c r="F7098" s="90"/>
      <c r="G7098" s="90"/>
      <c r="H7098" s="90"/>
      <c r="I7098" s="90"/>
    </row>
    <row r="7099" spans="1:9" ht="9.9499999999999993" customHeight="1" x14ac:dyDescent="0.25">
      <c r="A7099" s="86"/>
      <c r="B7099" s="86"/>
      <c r="C7099" s="86"/>
      <c r="D7099" s="86"/>
      <c r="E7099" s="9"/>
      <c r="F7099" s="9"/>
      <c r="G7099" s="9"/>
      <c r="H7099" s="9"/>
      <c r="I7099" s="9"/>
    </row>
    <row r="7100" spans="1:9" ht="42.95" customHeight="1" x14ac:dyDescent="0.25">
      <c r="A7100" s="88" t="s">
        <v>3075</v>
      </c>
      <c r="B7100" s="88"/>
      <c r="C7100" s="88"/>
      <c r="D7100" s="88"/>
      <c r="E7100" s="88"/>
      <c r="F7100" s="88"/>
      <c r="G7100" s="88"/>
      <c r="H7100" s="88"/>
      <c r="I7100" s="88"/>
    </row>
    <row r="7101" spans="1:9" ht="15" customHeight="1" x14ac:dyDescent="0.25">
      <c r="A7101" s="89"/>
      <c r="B7101" s="89"/>
      <c r="C7101" s="14" t="s">
        <v>2076</v>
      </c>
      <c r="D7101" s="14" t="s">
        <v>2056</v>
      </c>
      <c r="E7101" s="14" t="s">
        <v>2058</v>
      </c>
      <c r="F7101" s="14" t="s">
        <v>2092</v>
      </c>
      <c r="G7101" s="14" t="s">
        <v>2086</v>
      </c>
      <c r="H7101" s="14" t="s">
        <v>2059</v>
      </c>
      <c r="I7101" s="9"/>
    </row>
    <row r="7102" spans="1:9" ht="18.95" customHeight="1" x14ac:dyDescent="0.25">
      <c r="A7102" s="15" t="s">
        <v>2087</v>
      </c>
      <c r="B7102" s="16" t="s">
        <v>2186</v>
      </c>
      <c r="C7102" s="17">
        <v>4676.49</v>
      </c>
      <c r="D7102" s="17">
        <v>0.1</v>
      </c>
      <c r="E7102" s="17">
        <v>1</v>
      </c>
      <c r="F7102" s="17">
        <v>12</v>
      </c>
      <c r="G7102" s="17">
        <v>1.5</v>
      </c>
      <c r="H7102" s="18">
        <v>8417.68</v>
      </c>
      <c r="I7102" s="9"/>
    </row>
    <row r="7103" spans="1:9" ht="18.95" customHeight="1" x14ac:dyDescent="0.25">
      <c r="A7103" s="15" t="s">
        <v>2089</v>
      </c>
      <c r="B7103" s="16" t="s">
        <v>2186</v>
      </c>
      <c r="C7103" s="17">
        <v>888.3</v>
      </c>
      <c r="D7103" s="17">
        <v>0.1</v>
      </c>
      <c r="E7103" s="17">
        <v>1</v>
      </c>
      <c r="F7103" s="17">
        <v>12</v>
      </c>
      <c r="G7103" s="17">
        <v>1.5</v>
      </c>
      <c r="H7103" s="18">
        <v>1598.94</v>
      </c>
      <c r="I7103" s="9"/>
    </row>
    <row r="7104" spans="1:9" ht="27" customHeight="1" x14ac:dyDescent="0.25">
      <c r="A7104" s="15" t="s">
        <v>2090</v>
      </c>
      <c r="B7104" s="16" t="s">
        <v>2186</v>
      </c>
      <c r="C7104" s="17">
        <v>4.5999999999999996</v>
      </c>
      <c r="D7104" s="17">
        <v>0.1</v>
      </c>
      <c r="E7104" s="17">
        <v>4</v>
      </c>
      <c r="F7104" s="17">
        <v>12</v>
      </c>
      <c r="G7104" s="17">
        <v>1.5</v>
      </c>
      <c r="H7104" s="18">
        <v>33.119999999999997</v>
      </c>
      <c r="I7104" s="9"/>
    </row>
    <row r="7105" spans="1:9" ht="15" customHeight="1" x14ac:dyDescent="0.25">
      <c r="A7105" s="19"/>
      <c r="B7105" s="20"/>
      <c r="C7105" s="21"/>
      <c r="D7105" s="21"/>
      <c r="E7105" s="21"/>
      <c r="F7105" s="21"/>
      <c r="G7105" s="21"/>
      <c r="H7105" s="22">
        <v>10049.74</v>
      </c>
      <c r="I7105" s="9"/>
    </row>
    <row r="7106" spans="1:9" ht="9.9499999999999993" customHeight="1" x14ac:dyDescent="0.25">
      <c r="A7106" s="86"/>
      <c r="B7106" s="86"/>
      <c r="C7106" s="86"/>
      <c r="D7106" s="9"/>
      <c r="E7106" s="9"/>
      <c r="F7106" s="9"/>
      <c r="G7106" s="9"/>
      <c r="H7106" s="9"/>
      <c r="I7106" s="9"/>
    </row>
    <row r="7107" spans="1:9" ht="12" customHeight="1" x14ac:dyDescent="0.25">
      <c r="A7107" s="9"/>
      <c r="B7107" s="9"/>
      <c r="C7107" s="9"/>
      <c r="D7107" s="90" t="s">
        <v>4794</v>
      </c>
      <c r="E7107" s="90"/>
      <c r="F7107" s="90"/>
      <c r="G7107" s="90"/>
      <c r="H7107" s="90"/>
      <c r="I7107" s="90"/>
    </row>
    <row r="7108" spans="1:9" ht="9.9499999999999993" customHeight="1" x14ac:dyDescent="0.25">
      <c r="A7108" s="86"/>
      <c r="B7108" s="86"/>
      <c r="C7108" s="86"/>
      <c r="D7108" s="86"/>
      <c r="E7108" s="9"/>
      <c r="F7108" s="9"/>
      <c r="G7108" s="9"/>
      <c r="H7108" s="9"/>
      <c r="I7108" s="9"/>
    </row>
    <row r="7109" spans="1:9" ht="20.100000000000001" customHeight="1" x14ac:dyDescent="0.25">
      <c r="A7109" s="88" t="s">
        <v>3076</v>
      </c>
      <c r="B7109" s="88"/>
      <c r="C7109" s="88"/>
      <c r="D7109" s="88"/>
      <c r="E7109" s="88"/>
      <c r="F7109" s="88"/>
      <c r="G7109" s="88"/>
      <c r="H7109" s="88"/>
      <c r="I7109" s="88"/>
    </row>
    <row r="7110" spans="1:9" ht="15" customHeight="1" x14ac:dyDescent="0.25">
      <c r="A7110" s="89"/>
      <c r="B7110" s="89"/>
      <c r="C7110" s="14" t="s">
        <v>2076</v>
      </c>
      <c r="D7110" s="14" t="s">
        <v>2056</v>
      </c>
      <c r="E7110" s="14" t="s">
        <v>2086</v>
      </c>
      <c r="F7110" s="14" t="s">
        <v>2059</v>
      </c>
      <c r="G7110" s="9"/>
      <c r="H7110" s="9"/>
      <c r="I7110" s="9"/>
    </row>
    <row r="7111" spans="1:9" ht="18.95" customHeight="1" x14ac:dyDescent="0.25">
      <c r="A7111" s="15" t="s">
        <v>2096</v>
      </c>
      <c r="B7111" s="16" t="s">
        <v>2097</v>
      </c>
      <c r="C7111" s="17">
        <v>4676.49</v>
      </c>
      <c r="D7111" s="17">
        <v>0.1</v>
      </c>
      <c r="E7111" s="17">
        <v>1.5</v>
      </c>
      <c r="F7111" s="18">
        <v>701.47</v>
      </c>
      <c r="G7111" s="9"/>
      <c r="H7111" s="9"/>
      <c r="I7111" s="9"/>
    </row>
    <row r="7112" spans="1:9" ht="15" customHeight="1" x14ac:dyDescent="0.25">
      <c r="A7112" s="19"/>
      <c r="B7112" s="20"/>
      <c r="C7112" s="21"/>
      <c r="D7112" s="21"/>
      <c r="E7112" s="21"/>
      <c r="F7112" s="22">
        <v>701.47</v>
      </c>
      <c r="G7112" s="9"/>
      <c r="H7112" s="9"/>
      <c r="I7112" s="9"/>
    </row>
    <row r="7113" spans="1:9" ht="9.9499999999999993" customHeight="1" x14ac:dyDescent="0.25">
      <c r="A7113" s="86"/>
      <c r="B7113" s="86"/>
      <c r="C7113" s="86"/>
      <c r="D7113" s="9"/>
      <c r="E7113" s="9"/>
      <c r="F7113" s="9"/>
      <c r="G7113" s="9"/>
      <c r="H7113" s="9"/>
      <c r="I7113" s="9"/>
    </row>
    <row r="7114" spans="1:9" ht="12" customHeight="1" x14ac:dyDescent="0.25">
      <c r="A7114" s="9"/>
      <c r="B7114" s="9"/>
      <c r="C7114" s="9"/>
      <c r="D7114" s="90" t="s">
        <v>4795</v>
      </c>
      <c r="E7114" s="90"/>
      <c r="F7114" s="90"/>
      <c r="G7114" s="90"/>
      <c r="H7114" s="90"/>
      <c r="I7114" s="90"/>
    </row>
    <row r="7115" spans="1:9" ht="9.9499999999999993" customHeight="1" x14ac:dyDescent="0.25">
      <c r="A7115" s="86"/>
      <c r="B7115" s="86"/>
      <c r="C7115" s="86"/>
      <c r="D7115" s="86"/>
      <c r="E7115" s="9"/>
      <c r="F7115" s="9"/>
      <c r="G7115" s="9"/>
      <c r="H7115" s="9"/>
      <c r="I7115" s="9"/>
    </row>
    <row r="7116" spans="1:9" ht="30.95" customHeight="1" x14ac:dyDescent="0.25">
      <c r="A7116" s="88" t="s">
        <v>3077</v>
      </c>
      <c r="B7116" s="88"/>
      <c r="C7116" s="88"/>
      <c r="D7116" s="88"/>
      <c r="E7116" s="88"/>
      <c r="F7116" s="88"/>
      <c r="G7116" s="88"/>
      <c r="H7116" s="88"/>
      <c r="I7116" s="88"/>
    </row>
    <row r="7117" spans="1:9" ht="15" customHeight="1" x14ac:dyDescent="0.25">
      <c r="A7117" s="89"/>
      <c r="B7117" s="89"/>
      <c r="C7117" s="14" t="s">
        <v>2076</v>
      </c>
      <c r="D7117" s="14" t="s">
        <v>2079</v>
      </c>
      <c r="E7117" s="14" t="s">
        <v>2092</v>
      </c>
      <c r="F7117" s="14" t="s">
        <v>2086</v>
      </c>
      <c r="G7117" s="14" t="s">
        <v>2059</v>
      </c>
      <c r="H7117" s="9"/>
      <c r="I7117" s="9"/>
    </row>
    <row r="7118" spans="1:9" ht="27" customHeight="1" x14ac:dyDescent="0.25">
      <c r="A7118" s="15" t="s">
        <v>2099</v>
      </c>
      <c r="B7118" s="16" t="s">
        <v>2100</v>
      </c>
      <c r="C7118" s="17">
        <v>888.3</v>
      </c>
      <c r="D7118" s="17">
        <v>0.1</v>
      </c>
      <c r="E7118" s="17">
        <v>29.7</v>
      </c>
      <c r="F7118" s="17">
        <v>1.5</v>
      </c>
      <c r="G7118" s="18">
        <v>3957.38</v>
      </c>
      <c r="H7118" s="9"/>
      <c r="I7118" s="9"/>
    </row>
    <row r="7119" spans="1:9" ht="15" customHeight="1" x14ac:dyDescent="0.25">
      <c r="A7119" s="19"/>
      <c r="B7119" s="20"/>
      <c r="C7119" s="21"/>
      <c r="D7119" s="21"/>
      <c r="E7119" s="21"/>
      <c r="F7119" s="21"/>
      <c r="G7119" s="22">
        <v>3957.38</v>
      </c>
      <c r="H7119" s="9"/>
      <c r="I7119" s="9"/>
    </row>
    <row r="7120" spans="1:9" ht="9.9499999999999993" customHeight="1" x14ac:dyDescent="0.25">
      <c r="A7120" s="86"/>
      <c r="B7120" s="86"/>
      <c r="C7120" s="86"/>
      <c r="D7120" s="9"/>
      <c r="E7120" s="9"/>
      <c r="F7120" s="9"/>
      <c r="G7120" s="9"/>
      <c r="H7120" s="9"/>
      <c r="I7120" s="9"/>
    </row>
    <row r="7121" spans="1:9" ht="12" customHeight="1" x14ac:dyDescent="0.25">
      <c r="A7121" s="9"/>
      <c r="B7121" s="9"/>
      <c r="C7121" s="9"/>
      <c r="D7121" s="90" t="s">
        <v>4796</v>
      </c>
      <c r="E7121" s="90"/>
      <c r="F7121" s="90"/>
      <c r="G7121" s="90"/>
      <c r="H7121" s="90"/>
      <c r="I7121" s="90"/>
    </row>
    <row r="7122" spans="1:9" ht="9.9499999999999993" customHeight="1" x14ac:dyDescent="0.25">
      <c r="A7122" s="86"/>
      <c r="B7122" s="86"/>
      <c r="C7122" s="86"/>
      <c r="D7122" s="86"/>
      <c r="E7122" s="9"/>
      <c r="F7122" s="9"/>
      <c r="G7122" s="9"/>
      <c r="H7122" s="9"/>
      <c r="I7122" s="9"/>
    </row>
    <row r="7123" spans="1:9" ht="30.95" customHeight="1" x14ac:dyDescent="0.25">
      <c r="A7123" s="88" t="s">
        <v>3078</v>
      </c>
      <c r="B7123" s="88"/>
      <c r="C7123" s="88"/>
      <c r="D7123" s="88"/>
      <c r="E7123" s="88"/>
      <c r="F7123" s="88"/>
      <c r="G7123" s="88"/>
      <c r="H7123" s="88"/>
      <c r="I7123" s="88"/>
    </row>
    <row r="7124" spans="1:9" ht="15" customHeight="1" x14ac:dyDescent="0.25">
      <c r="A7124" s="89"/>
      <c r="B7124" s="89"/>
      <c r="C7124" s="14" t="s">
        <v>2076</v>
      </c>
      <c r="D7124" s="14" t="s">
        <v>2079</v>
      </c>
      <c r="E7124" s="14" t="s">
        <v>2059</v>
      </c>
      <c r="F7124" s="9"/>
      <c r="G7124" s="9"/>
      <c r="H7124" s="9"/>
      <c r="I7124" s="9"/>
    </row>
    <row r="7125" spans="1:9" ht="18.95" customHeight="1" x14ac:dyDescent="0.25">
      <c r="A7125" s="15" t="s">
        <v>2080</v>
      </c>
      <c r="B7125" s="16" t="s">
        <v>2081</v>
      </c>
      <c r="C7125" s="17">
        <v>888.3</v>
      </c>
      <c r="D7125" s="17">
        <v>0.1</v>
      </c>
      <c r="E7125" s="18">
        <v>88.83</v>
      </c>
      <c r="F7125" s="9"/>
      <c r="G7125" s="9"/>
      <c r="H7125" s="9"/>
      <c r="I7125" s="9"/>
    </row>
    <row r="7126" spans="1:9" ht="15" customHeight="1" x14ac:dyDescent="0.25">
      <c r="A7126" s="19"/>
      <c r="B7126" s="20"/>
      <c r="C7126" s="21"/>
      <c r="D7126" s="21"/>
      <c r="E7126" s="22">
        <v>88.83</v>
      </c>
      <c r="F7126" s="9"/>
      <c r="G7126" s="9"/>
      <c r="H7126" s="9"/>
      <c r="I7126" s="9"/>
    </row>
    <row r="7127" spans="1:9" ht="9.9499999999999993" customHeight="1" x14ac:dyDescent="0.25">
      <c r="A7127" s="86"/>
      <c r="B7127" s="86"/>
      <c r="C7127" s="86"/>
      <c r="D7127" s="9"/>
      <c r="E7127" s="9"/>
      <c r="F7127" s="9"/>
      <c r="G7127" s="9"/>
      <c r="H7127" s="9"/>
      <c r="I7127" s="9"/>
    </row>
    <row r="7128" spans="1:9" ht="12" customHeight="1" x14ac:dyDescent="0.25">
      <c r="A7128" s="9"/>
      <c r="B7128" s="9"/>
      <c r="C7128" s="9"/>
      <c r="D7128" s="90" t="s">
        <v>4791</v>
      </c>
      <c r="E7128" s="90"/>
      <c r="F7128" s="90"/>
      <c r="G7128" s="90"/>
      <c r="H7128" s="90"/>
      <c r="I7128" s="90"/>
    </row>
    <row r="7129" spans="1:9" ht="9.9499999999999993" customHeight="1" x14ac:dyDescent="0.25">
      <c r="A7129" s="86"/>
      <c r="B7129" s="86"/>
      <c r="C7129" s="86"/>
      <c r="D7129" s="86"/>
      <c r="E7129" s="9"/>
      <c r="F7129" s="9"/>
      <c r="G7129" s="9"/>
      <c r="H7129" s="9"/>
      <c r="I7129" s="9"/>
    </row>
    <row r="7130" spans="1:9" ht="30.95" customHeight="1" x14ac:dyDescent="0.25">
      <c r="A7130" s="88" t="s">
        <v>3079</v>
      </c>
      <c r="B7130" s="88"/>
      <c r="C7130" s="88"/>
      <c r="D7130" s="88"/>
      <c r="E7130" s="88"/>
      <c r="F7130" s="88"/>
      <c r="G7130" s="88"/>
      <c r="H7130" s="88"/>
      <c r="I7130" s="88"/>
    </row>
    <row r="7131" spans="1:9" ht="15" customHeight="1" x14ac:dyDescent="0.25">
      <c r="A7131" s="89"/>
      <c r="B7131" s="89"/>
      <c r="C7131" s="14" t="s">
        <v>2076</v>
      </c>
      <c r="D7131" s="14" t="s">
        <v>2059</v>
      </c>
      <c r="E7131" s="9"/>
      <c r="F7131" s="9"/>
      <c r="G7131" s="9"/>
      <c r="H7131" s="9"/>
      <c r="I7131" s="9"/>
    </row>
    <row r="7132" spans="1:9" ht="18.95" customHeight="1" x14ac:dyDescent="0.25">
      <c r="A7132" s="15" t="s">
        <v>2170</v>
      </c>
      <c r="B7132" s="16" t="s">
        <v>2076</v>
      </c>
      <c r="C7132" s="17">
        <v>888.3</v>
      </c>
      <c r="D7132" s="18">
        <v>888.3</v>
      </c>
      <c r="E7132" s="9"/>
      <c r="F7132" s="9"/>
      <c r="G7132" s="9"/>
      <c r="H7132" s="9"/>
      <c r="I7132" s="9"/>
    </row>
    <row r="7133" spans="1:9" ht="15" customHeight="1" x14ac:dyDescent="0.25">
      <c r="A7133" s="19"/>
      <c r="B7133" s="20"/>
      <c r="C7133" s="21"/>
      <c r="D7133" s="22">
        <v>888.3</v>
      </c>
      <c r="E7133" s="9"/>
      <c r="F7133" s="9"/>
      <c r="G7133" s="9"/>
      <c r="H7133" s="9"/>
      <c r="I7133" s="9"/>
    </row>
    <row r="7134" spans="1:9" ht="9.9499999999999993" customHeight="1" x14ac:dyDescent="0.25">
      <c r="A7134" s="86"/>
      <c r="B7134" s="86"/>
      <c r="C7134" s="86"/>
      <c r="D7134" s="9"/>
      <c r="E7134" s="9"/>
      <c r="F7134" s="9"/>
      <c r="G7134" s="9"/>
      <c r="H7134" s="9"/>
      <c r="I7134" s="9"/>
    </row>
    <row r="7135" spans="1:9" ht="12" customHeight="1" x14ac:dyDescent="0.25">
      <c r="A7135" s="9"/>
      <c r="B7135" s="9"/>
      <c r="C7135" s="9"/>
      <c r="D7135" s="90" t="s">
        <v>4797</v>
      </c>
      <c r="E7135" s="90"/>
      <c r="F7135" s="90"/>
      <c r="G7135" s="90"/>
      <c r="H7135" s="90"/>
      <c r="I7135" s="90"/>
    </row>
    <row r="7136" spans="1:9" ht="9.9499999999999993" customHeight="1" x14ac:dyDescent="0.25">
      <c r="A7136" s="86"/>
      <c r="B7136" s="86"/>
      <c r="C7136" s="86"/>
      <c r="D7136" s="86"/>
      <c r="E7136" s="9"/>
      <c r="F7136" s="9"/>
      <c r="G7136" s="9"/>
      <c r="H7136" s="9"/>
      <c r="I7136" s="9"/>
    </row>
    <row r="7137" spans="1:9" ht="42.95" customHeight="1" x14ac:dyDescent="0.25">
      <c r="A7137" s="88" t="s">
        <v>3080</v>
      </c>
      <c r="B7137" s="88"/>
      <c r="C7137" s="88"/>
      <c r="D7137" s="88"/>
      <c r="E7137" s="88"/>
      <c r="F7137" s="88"/>
      <c r="G7137" s="88"/>
      <c r="H7137" s="88"/>
      <c r="I7137" s="88"/>
    </row>
    <row r="7138" spans="1:9" ht="15" customHeight="1" x14ac:dyDescent="0.25">
      <c r="A7138" s="89"/>
      <c r="B7138" s="89"/>
      <c r="C7138" s="14" t="s">
        <v>2069</v>
      </c>
      <c r="D7138" s="14" t="s">
        <v>2058</v>
      </c>
      <c r="E7138" s="14" t="s">
        <v>2059</v>
      </c>
      <c r="F7138" s="9"/>
      <c r="G7138" s="9"/>
      <c r="H7138" s="9"/>
      <c r="I7138" s="9"/>
    </row>
    <row r="7139" spans="1:9" ht="12.95" customHeight="1" x14ac:dyDescent="0.25">
      <c r="A7139" s="15"/>
      <c r="B7139" s="16" t="s">
        <v>2104</v>
      </c>
      <c r="C7139" s="17">
        <v>686</v>
      </c>
      <c r="D7139" s="17">
        <v>1</v>
      </c>
      <c r="E7139" s="18">
        <v>686</v>
      </c>
      <c r="F7139" s="9"/>
      <c r="G7139" s="9"/>
      <c r="H7139" s="9"/>
      <c r="I7139" s="9"/>
    </row>
    <row r="7140" spans="1:9" ht="15" customHeight="1" x14ac:dyDescent="0.25">
      <c r="A7140" s="19"/>
      <c r="B7140" s="20"/>
      <c r="C7140" s="21"/>
      <c r="D7140" s="21"/>
      <c r="E7140" s="22">
        <v>686</v>
      </c>
      <c r="F7140" s="9"/>
      <c r="G7140" s="9"/>
      <c r="H7140" s="9"/>
      <c r="I7140" s="9"/>
    </row>
    <row r="7141" spans="1:9" ht="9.9499999999999993" customHeight="1" x14ac:dyDescent="0.25">
      <c r="A7141" s="86"/>
      <c r="B7141" s="86"/>
      <c r="C7141" s="86"/>
      <c r="D7141" s="9"/>
      <c r="E7141" s="9"/>
      <c r="F7141" s="9"/>
      <c r="G7141" s="9"/>
      <c r="H7141" s="9"/>
      <c r="I7141" s="9"/>
    </row>
    <row r="7142" spans="1:9" ht="12" customHeight="1" x14ac:dyDescent="0.25">
      <c r="A7142" s="9"/>
      <c r="B7142" s="9"/>
      <c r="C7142" s="9"/>
      <c r="D7142" s="90" t="s">
        <v>4798</v>
      </c>
      <c r="E7142" s="90"/>
      <c r="F7142" s="90"/>
      <c r="G7142" s="90"/>
      <c r="H7142" s="90"/>
      <c r="I7142" s="90"/>
    </row>
    <row r="7143" spans="1:9" ht="9.9499999999999993" customHeight="1" x14ac:dyDescent="0.25">
      <c r="A7143" s="86"/>
      <c r="B7143" s="86"/>
      <c r="C7143" s="86"/>
      <c r="D7143" s="86"/>
      <c r="E7143" s="9"/>
      <c r="F7143" s="9"/>
      <c r="G7143" s="9"/>
      <c r="H7143" s="9"/>
      <c r="I7143" s="9"/>
    </row>
    <row r="7144" spans="1:9" ht="30.95" customHeight="1" x14ac:dyDescent="0.25">
      <c r="A7144" s="88" t="s">
        <v>3081</v>
      </c>
      <c r="B7144" s="88"/>
      <c r="C7144" s="88"/>
      <c r="D7144" s="88"/>
      <c r="E7144" s="88"/>
      <c r="F7144" s="88"/>
      <c r="G7144" s="88"/>
      <c r="H7144" s="88"/>
      <c r="I7144" s="88"/>
    </row>
    <row r="7145" spans="1:9" ht="15" customHeight="1" x14ac:dyDescent="0.25">
      <c r="A7145" s="89"/>
      <c r="B7145" s="89"/>
      <c r="C7145" s="14" t="s">
        <v>2069</v>
      </c>
      <c r="D7145" s="14" t="s">
        <v>2058</v>
      </c>
      <c r="E7145" s="14" t="s">
        <v>2059</v>
      </c>
      <c r="F7145" s="9"/>
      <c r="G7145" s="9"/>
      <c r="H7145" s="9"/>
      <c r="I7145" s="9"/>
    </row>
    <row r="7146" spans="1:9" ht="12.95" customHeight="1" x14ac:dyDescent="0.25">
      <c r="A7146" s="15"/>
      <c r="B7146" s="16" t="s">
        <v>2104</v>
      </c>
      <c r="C7146" s="17">
        <v>686</v>
      </c>
      <c r="D7146" s="17">
        <v>1</v>
      </c>
      <c r="E7146" s="18">
        <v>686</v>
      </c>
      <c r="F7146" s="9"/>
      <c r="G7146" s="9"/>
      <c r="H7146" s="9"/>
      <c r="I7146" s="9"/>
    </row>
    <row r="7147" spans="1:9" ht="15" customHeight="1" x14ac:dyDescent="0.25">
      <c r="A7147" s="19"/>
      <c r="B7147" s="20"/>
      <c r="C7147" s="21"/>
      <c r="D7147" s="21"/>
      <c r="E7147" s="22">
        <v>686</v>
      </c>
      <c r="F7147" s="9"/>
      <c r="G7147" s="9"/>
      <c r="H7147" s="9"/>
      <c r="I7147" s="9"/>
    </row>
    <row r="7148" spans="1:9" ht="9.9499999999999993" customHeight="1" x14ac:dyDescent="0.25">
      <c r="A7148" s="86"/>
      <c r="B7148" s="86"/>
      <c r="C7148" s="86"/>
      <c r="D7148" s="9"/>
      <c r="E7148" s="9"/>
      <c r="F7148" s="9"/>
      <c r="G7148" s="9"/>
      <c r="H7148" s="9"/>
      <c r="I7148" s="9"/>
    </row>
    <row r="7149" spans="1:9" ht="12" customHeight="1" x14ac:dyDescent="0.25">
      <c r="A7149" s="9"/>
      <c r="B7149" s="9"/>
      <c r="C7149" s="9"/>
      <c r="D7149" s="90" t="s">
        <v>4798</v>
      </c>
      <c r="E7149" s="90"/>
      <c r="F7149" s="90"/>
      <c r="G7149" s="90"/>
      <c r="H7149" s="90"/>
      <c r="I7149" s="90"/>
    </row>
    <row r="7150" spans="1:9" ht="9.9499999999999993" customHeight="1" x14ac:dyDescent="0.25">
      <c r="A7150" s="86"/>
      <c r="B7150" s="86"/>
      <c r="C7150" s="86"/>
      <c r="D7150" s="86"/>
      <c r="E7150" s="9"/>
      <c r="F7150" s="9"/>
      <c r="G7150" s="9"/>
      <c r="H7150" s="9"/>
      <c r="I7150" s="9"/>
    </row>
    <row r="7151" spans="1:9" ht="42.95" customHeight="1" x14ac:dyDescent="0.25">
      <c r="A7151" s="88" t="s">
        <v>3082</v>
      </c>
      <c r="B7151" s="88"/>
      <c r="C7151" s="88"/>
      <c r="D7151" s="88"/>
      <c r="E7151" s="88"/>
      <c r="F7151" s="88"/>
      <c r="G7151" s="88"/>
      <c r="H7151" s="88"/>
      <c r="I7151" s="88"/>
    </row>
    <row r="7152" spans="1:9" ht="15" customHeight="1" x14ac:dyDescent="0.25">
      <c r="A7152" s="89"/>
      <c r="B7152" s="89"/>
      <c r="C7152" s="14" t="s">
        <v>2058</v>
      </c>
      <c r="D7152" s="14" t="s">
        <v>2059</v>
      </c>
      <c r="E7152" s="9"/>
      <c r="F7152" s="9"/>
      <c r="G7152" s="9"/>
      <c r="H7152" s="9"/>
      <c r="I7152" s="9"/>
    </row>
    <row r="7153" spans="1:9" ht="12.95" customHeight="1" x14ac:dyDescent="0.25">
      <c r="A7153" s="15"/>
      <c r="B7153" s="16" t="s">
        <v>2058</v>
      </c>
      <c r="C7153" s="17">
        <v>4</v>
      </c>
      <c r="D7153" s="18">
        <v>4</v>
      </c>
      <c r="E7153" s="9"/>
      <c r="F7153" s="9"/>
      <c r="G7153" s="9"/>
      <c r="H7153" s="9"/>
      <c r="I7153" s="9"/>
    </row>
    <row r="7154" spans="1:9" ht="15" customHeight="1" x14ac:dyDescent="0.25">
      <c r="A7154" s="19"/>
      <c r="B7154" s="20"/>
      <c r="C7154" s="21"/>
      <c r="D7154" s="22">
        <v>4</v>
      </c>
      <c r="E7154" s="9"/>
      <c r="F7154" s="9"/>
      <c r="G7154" s="9"/>
      <c r="H7154" s="9"/>
      <c r="I7154" s="9"/>
    </row>
    <row r="7155" spans="1:9" ht="9.9499999999999993" customHeight="1" x14ac:dyDescent="0.25">
      <c r="A7155" s="86"/>
      <c r="B7155" s="86"/>
      <c r="C7155" s="86"/>
      <c r="D7155" s="9"/>
      <c r="E7155" s="9"/>
      <c r="F7155" s="9"/>
      <c r="G7155" s="9"/>
      <c r="H7155" s="9"/>
      <c r="I7155" s="9"/>
    </row>
    <row r="7156" spans="1:9" ht="12" customHeight="1" x14ac:dyDescent="0.25">
      <c r="A7156" s="9"/>
      <c r="B7156" s="9"/>
      <c r="C7156" s="9"/>
      <c r="D7156" s="90" t="s">
        <v>4255</v>
      </c>
      <c r="E7156" s="90"/>
      <c r="F7156" s="90"/>
      <c r="G7156" s="90"/>
      <c r="H7156" s="90"/>
      <c r="I7156" s="90"/>
    </row>
    <row r="7157" spans="1:9" ht="9.9499999999999993" customHeight="1" x14ac:dyDescent="0.25">
      <c r="A7157" s="86"/>
      <c r="B7157" s="86"/>
      <c r="C7157" s="86"/>
      <c r="D7157" s="86"/>
      <c r="E7157" s="9"/>
      <c r="F7157" s="9"/>
      <c r="G7157" s="9"/>
      <c r="H7157" s="9"/>
      <c r="I7157" s="9"/>
    </row>
    <row r="7158" spans="1:9" ht="30.95" customHeight="1" x14ac:dyDescent="0.25">
      <c r="A7158" s="88" t="s">
        <v>3083</v>
      </c>
      <c r="B7158" s="88"/>
      <c r="C7158" s="88"/>
      <c r="D7158" s="88"/>
      <c r="E7158" s="88"/>
      <c r="F7158" s="88"/>
      <c r="G7158" s="88"/>
      <c r="H7158" s="88"/>
      <c r="I7158" s="88"/>
    </row>
    <row r="7159" spans="1:9" ht="15" customHeight="1" x14ac:dyDescent="0.25">
      <c r="A7159" s="89"/>
      <c r="B7159" s="89"/>
      <c r="C7159" s="14" t="s">
        <v>2076</v>
      </c>
      <c r="D7159" s="14" t="s">
        <v>2059</v>
      </c>
      <c r="E7159" s="9"/>
      <c r="F7159" s="9"/>
      <c r="G7159" s="9"/>
      <c r="H7159" s="9"/>
      <c r="I7159" s="9"/>
    </row>
    <row r="7160" spans="1:9" ht="12.95" customHeight="1" x14ac:dyDescent="0.25">
      <c r="A7160" s="15" t="s">
        <v>2108</v>
      </c>
      <c r="B7160" s="16" t="s">
        <v>2076</v>
      </c>
      <c r="C7160" s="17">
        <v>888.3</v>
      </c>
      <c r="D7160" s="18">
        <v>888.3</v>
      </c>
      <c r="E7160" s="9"/>
      <c r="F7160" s="9"/>
      <c r="G7160" s="9"/>
      <c r="H7160" s="9"/>
      <c r="I7160" s="9"/>
    </row>
    <row r="7161" spans="1:9" ht="15" customHeight="1" x14ac:dyDescent="0.25">
      <c r="A7161" s="19"/>
      <c r="B7161" s="20"/>
      <c r="C7161" s="21"/>
      <c r="D7161" s="22">
        <v>888.3</v>
      </c>
      <c r="E7161" s="9"/>
      <c r="F7161" s="9"/>
      <c r="G7161" s="9"/>
      <c r="H7161" s="9"/>
      <c r="I7161" s="9"/>
    </row>
    <row r="7162" spans="1:9" ht="9.9499999999999993" customHeight="1" x14ac:dyDescent="0.25">
      <c r="A7162" s="86"/>
      <c r="B7162" s="86"/>
      <c r="C7162" s="86"/>
      <c r="D7162" s="9"/>
      <c r="E7162" s="9"/>
      <c r="F7162" s="9"/>
      <c r="G7162" s="9"/>
      <c r="H7162" s="9"/>
      <c r="I7162" s="9"/>
    </row>
    <row r="7163" spans="1:9" ht="12" customHeight="1" x14ac:dyDescent="0.25">
      <c r="A7163" s="9"/>
      <c r="B7163" s="9"/>
      <c r="C7163" s="9"/>
      <c r="D7163" s="90" t="s">
        <v>4797</v>
      </c>
      <c r="E7163" s="90"/>
      <c r="F7163" s="90"/>
      <c r="G7163" s="90"/>
      <c r="H7163" s="90"/>
      <c r="I7163" s="90"/>
    </row>
    <row r="7164" spans="1:9" ht="9.9499999999999993" customHeight="1" x14ac:dyDescent="0.25">
      <c r="A7164" s="86"/>
      <c r="B7164" s="86"/>
      <c r="C7164" s="86"/>
      <c r="D7164" s="86"/>
      <c r="E7164" s="9"/>
      <c r="F7164" s="9"/>
      <c r="G7164" s="9"/>
      <c r="H7164" s="9"/>
      <c r="I7164" s="9"/>
    </row>
    <row r="7165" spans="1:9" ht="42.95" customHeight="1" x14ac:dyDescent="0.25">
      <c r="A7165" s="88" t="s">
        <v>3084</v>
      </c>
      <c r="B7165" s="88"/>
      <c r="C7165" s="88"/>
      <c r="D7165" s="88"/>
      <c r="E7165" s="88"/>
      <c r="F7165" s="88"/>
      <c r="G7165" s="88"/>
      <c r="H7165" s="88"/>
      <c r="I7165" s="88"/>
    </row>
    <row r="7166" spans="1:9" ht="15" customHeight="1" x14ac:dyDescent="0.25">
      <c r="A7166" s="89"/>
      <c r="B7166" s="89"/>
      <c r="C7166" s="14" t="s">
        <v>2058</v>
      </c>
      <c r="D7166" s="14" t="s">
        <v>2059</v>
      </c>
      <c r="E7166" s="9"/>
      <c r="F7166" s="9"/>
      <c r="G7166" s="9"/>
      <c r="H7166" s="9"/>
      <c r="I7166" s="9"/>
    </row>
    <row r="7167" spans="1:9" ht="12.95" customHeight="1" x14ac:dyDescent="0.25">
      <c r="A7167" s="15"/>
      <c r="B7167" s="16" t="s">
        <v>2058</v>
      </c>
      <c r="C7167" s="17">
        <v>2</v>
      </c>
      <c r="D7167" s="18">
        <v>2</v>
      </c>
      <c r="E7167" s="9"/>
      <c r="F7167" s="9"/>
      <c r="G7167" s="9"/>
      <c r="H7167" s="9"/>
      <c r="I7167" s="9"/>
    </row>
    <row r="7168" spans="1:9" ht="15" customHeight="1" x14ac:dyDescent="0.25">
      <c r="A7168" s="19"/>
      <c r="B7168" s="20"/>
      <c r="C7168" s="21"/>
      <c r="D7168" s="22">
        <v>2</v>
      </c>
      <c r="E7168" s="9"/>
      <c r="F7168" s="9"/>
      <c r="G7168" s="9"/>
      <c r="H7168" s="9"/>
      <c r="I7168" s="9"/>
    </row>
    <row r="7169" spans="1:9" ht="9.9499999999999993" customHeight="1" x14ac:dyDescent="0.25">
      <c r="A7169" s="86"/>
      <c r="B7169" s="86"/>
      <c r="C7169" s="86"/>
      <c r="D7169" s="9"/>
      <c r="E7169" s="9"/>
      <c r="F7169" s="9"/>
      <c r="G7169" s="9"/>
      <c r="H7169" s="9"/>
      <c r="I7169" s="9"/>
    </row>
    <row r="7170" spans="1:9" ht="12" customHeight="1" x14ac:dyDescent="0.25">
      <c r="A7170" s="9"/>
      <c r="B7170" s="9"/>
      <c r="C7170" s="9"/>
      <c r="D7170" s="90" t="s">
        <v>4257</v>
      </c>
      <c r="E7170" s="90"/>
      <c r="F7170" s="90"/>
      <c r="G7170" s="90"/>
      <c r="H7170" s="90"/>
      <c r="I7170" s="90"/>
    </row>
    <row r="7171" spans="1:9" ht="9.9499999999999993" customHeight="1" x14ac:dyDescent="0.25">
      <c r="A7171" s="86"/>
      <c r="B7171" s="86"/>
      <c r="C7171" s="86"/>
      <c r="D7171" s="86"/>
      <c r="E7171" s="9"/>
      <c r="F7171" s="9"/>
      <c r="G7171" s="9"/>
      <c r="H7171" s="9"/>
      <c r="I7171" s="9"/>
    </row>
    <row r="7172" spans="1:9" ht="30.95" customHeight="1" x14ac:dyDescent="0.25">
      <c r="A7172" s="88" t="s">
        <v>3085</v>
      </c>
      <c r="B7172" s="88"/>
      <c r="C7172" s="88"/>
      <c r="D7172" s="88"/>
      <c r="E7172" s="88"/>
      <c r="F7172" s="88"/>
      <c r="G7172" s="88"/>
      <c r="H7172" s="88"/>
      <c r="I7172" s="88"/>
    </row>
    <row r="7173" spans="1:9" ht="15" customHeight="1" x14ac:dyDescent="0.25">
      <c r="A7173" s="89"/>
      <c r="B7173" s="89"/>
      <c r="C7173" s="14" t="s">
        <v>2076</v>
      </c>
      <c r="D7173" s="14" t="s">
        <v>2058</v>
      </c>
      <c r="E7173" s="14" t="s">
        <v>2059</v>
      </c>
      <c r="F7173" s="9"/>
      <c r="G7173" s="9"/>
      <c r="H7173" s="9"/>
      <c r="I7173" s="9"/>
    </row>
    <row r="7174" spans="1:9" ht="18.95" customHeight="1" x14ac:dyDescent="0.25">
      <c r="A7174" s="15" t="s">
        <v>2110</v>
      </c>
      <c r="B7174" s="16" t="s">
        <v>2111</v>
      </c>
      <c r="C7174" s="17">
        <v>0.16</v>
      </c>
      <c r="D7174" s="17">
        <v>93</v>
      </c>
      <c r="E7174" s="18">
        <v>14.88</v>
      </c>
      <c r="F7174" s="9"/>
      <c r="G7174" s="9"/>
      <c r="H7174" s="9"/>
      <c r="I7174" s="9"/>
    </row>
    <row r="7175" spans="1:9" ht="15" customHeight="1" x14ac:dyDescent="0.25">
      <c r="A7175" s="19"/>
      <c r="B7175" s="20"/>
      <c r="C7175" s="21"/>
      <c r="D7175" s="21"/>
      <c r="E7175" s="22">
        <v>14.88</v>
      </c>
      <c r="F7175" s="9"/>
      <c r="G7175" s="9"/>
      <c r="H7175" s="9"/>
      <c r="I7175" s="9"/>
    </row>
    <row r="7176" spans="1:9" ht="9.9499999999999993" customHeight="1" x14ac:dyDescent="0.25">
      <c r="A7176" s="86"/>
      <c r="B7176" s="86"/>
      <c r="C7176" s="86"/>
      <c r="D7176" s="9"/>
      <c r="E7176" s="9"/>
      <c r="F7176" s="9"/>
      <c r="G7176" s="9"/>
      <c r="H7176" s="9"/>
      <c r="I7176" s="9"/>
    </row>
    <row r="7177" spans="1:9" ht="12" customHeight="1" x14ac:dyDescent="0.25">
      <c r="A7177" s="9"/>
      <c r="B7177" s="9"/>
      <c r="C7177" s="9"/>
      <c r="D7177" s="90" t="s">
        <v>4256</v>
      </c>
      <c r="E7177" s="90"/>
      <c r="F7177" s="90"/>
      <c r="G7177" s="90"/>
      <c r="H7177" s="90"/>
      <c r="I7177" s="90"/>
    </row>
    <row r="7178" spans="1:9" ht="9.9499999999999993" customHeight="1" x14ac:dyDescent="0.25">
      <c r="A7178" s="86"/>
      <c r="B7178" s="86"/>
      <c r="C7178" s="86"/>
      <c r="D7178" s="86"/>
      <c r="E7178" s="9"/>
      <c r="F7178" s="9"/>
      <c r="G7178" s="9"/>
      <c r="H7178" s="9"/>
      <c r="I7178" s="9"/>
    </row>
    <row r="7179" spans="1:9" ht="30.95" customHeight="1" x14ac:dyDescent="0.25">
      <c r="A7179" s="88" t="s">
        <v>3086</v>
      </c>
      <c r="B7179" s="88"/>
      <c r="C7179" s="88"/>
      <c r="D7179" s="88"/>
      <c r="E7179" s="88"/>
      <c r="F7179" s="88"/>
      <c r="G7179" s="88"/>
      <c r="H7179" s="88"/>
      <c r="I7179" s="88"/>
    </row>
    <row r="7180" spans="1:9" ht="15" customHeight="1" x14ac:dyDescent="0.25">
      <c r="A7180" s="89"/>
      <c r="B7180" s="89"/>
      <c r="C7180" s="14" t="s">
        <v>2058</v>
      </c>
      <c r="D7180" s="14" t="s">
        <v>2059</v>
      </c>
      <c r="E7180" s="9"/>
      <c r="F7180" s="9"/>
      <c r="G7180" s="9"/>
      <c r="H7180" s="9"/>
      <c r="I7180" s="9"/>
    </row>
    <row r="7181" spans="1:9" ht="12.95" customHeight="1" x14ac:dyDescent="0.25">
      <c r="A7181" s="15"/>
      <c r="B7181" s="16" t="s">
        <v>2058</v>
      </c>
      <c r="C7181" s="17">
        <v>8</v>
      </c>
      <c r="D7181" s="18">
        <v>8</v>
      </c>
      <c r="E7181" s="9"/>
      <c r="F7181" s="9"/>
      <c r="G7181" s="9"/>
      <c r="H7181" s="9"/>
      <c r="I7181" s="9"/>
    </row>
    <row r="7182" spans="1:9" ht="15" customHeight="1" x14ac:dyDescent="0.25">
      <c r="A7182" s="19"/>
      <c r="B7182" s="20"/>
      <c r="C7182" s="21"/>
      <c r="D7182" s="22">
        <v>8</v>
      </c>
      <c r="E7182" s="9"/>
      <c r="F7182" s="9"/>
      <c r="G7182" s="9"/>
      <c r="H7182" s="9"/>
      <c r="I7182" s="9"/>
    </row>
    <row r="7183" spans="1:9" ht="9.9499999999999993" customHeight="1" x14ac:dyDescent="0.25">
      <c r="A7183" s="86"/>
      <c r="B7183" s="86"/>
      <c r="C7183" s="86"/>
      <c r="D7183" s="9"/>
      <c r="E7183" s="9"/>
      <c r="F7183" s="9"/>
      <c r="G7183" s="9"/>
      <c r="H7183" s="9"/>
      <c r="I7183" s="9"/>
    </row>
    <row r="7184" spans="1:9" ht="12" customHeight="1" x14ac:dyDescent="0.25">
      <c r="A7184" s="9"/>
      <c r="B7184" s="9"/>
      <c r="C7184" s="9"/>
      <c r="D7184" s="90" t="s">
        <v>4258</v>
      </c>
      <c r="E7184" s="90"/>
      <c r="F7184" s="90"/>
      <c r="G7184" s="90"/>
      <c r="H7184" s="90"/>
      <c r="I7184" s="90"/>
    </row>
    <row r="7185" spans="1:9" ht="9.9499999999999993" customHeight="1" x14ac:dyDescent="0.25">
      <c r="A7185" s="86"/>
      <c r="B7185" s="86"/>
      <c r="C7185" s="86"/>
      <c r="D7185" s="86"/>
      <c r="E7185" s="9"/>
      <c r="F7185" s="9"/>
      <c r="G7185" s="9"/>
      <c r="H7185" s="9"/>
      <c r="I7185" s="9"/>
    </row>
    <row r="7186" spans="1:9" ht="20.100000000000001" customHeight="1" x14ac:dyDescent="0.25">
      <c r="A7186" s="88" t="s">
        <v>3087</v>
      </c>
      <c r="B7186" s="88"/>
      <c r="C7186" s="88"/>
      <c r="D7186" s="88"/>
      <c r="E7186" s="88"/>
      <c r="F7186" s="88"/>
      <c r="G7186" s="88"/>
      <c r="H7186" s="88"/>
      <c r="I7186" s="88"/>
    </row>
    <row r="7187" spans="1:9" ht="15" customHeight="1" x14ac:dyDescent="0.25">
      <c r="A7187" s="89"/>
      <c r="B7187" s="89"/>
      <c r="C7187" s="14" t="s">
        <v>2076</v>
      </c>
      <c r="D7187" s="14" t="s">
        <v>2059</v>
      </c>
      <c r="E7187" s="9"/>
      <c r="F7187" s="9"/>
      <c r="G7187" s="9"/>
      <c r="H7187" s="9"/>
      <c r="I7187" s="9"/>
    </row>
    <row r="7188" spans="1:9" ht="12.95" customHeight="1" x14ac:dyDescent="0.25">
      <c r="A7188" s="15"/>
      <c r="B7188" s="16" t="s">
        <v>2076</v>
      </c>
      <c r="C7188" s="17">
        <v>375.15</v>
      </c>
      <c r="D7188" s="18">
        <v>375.15</v>
      </c>
      <c r="E7188" s="9"/>
      <c r="F7188" s="9"/>
      <c r="G7188" s="9"/>
      <c r="H7188" s="9"/>
      <c r="I7188" s="9"/>
    </row>
    <row r="7189" spans="1:9" ht="15" customHeight="1" x14ac:dyDescent="0.25">
      <c r="A7189" s="19"/>
      <c r="B7189" s="20"/>
      <c r="C7189" s="21"/>
      <c r="D7189" s="22">
        <v>375.15</v>
      </c>
      <c r="E7189" s="9"/>
      <c r="F7189" s="9"/>
      <c r="G7189" s="9"/>
      <c r="H7189" s="9"/>
      <c r="I7189" s="9"/>
    </row>
    <row r="7190" spans="1:9" ht="9.9499999999999993" customHeight="1" x14ac:dyDescent="0.25">
      <c r="A7190" s="86"/>
      <c r="B7190" s="86"/>
      <c r="C7190" s="86"/>
      <c r="D7190" s="9"/>
      <c r="E7190" s="9"/>
      <c r="F7190" s="9"/>
      <c r="G7190" s="9"/>
      <c r="H7190" s="9"/>
      <c r="I7190" s="9"/>
    </row>
    <row r="7191" spans="1:9" ht="12" customHeight="1" x14ac:dyDescent="0.25">
      <c r="A7191" s="9"/>
      <c r="B7191" s="9"/>
      <c r="C7191" s="9"/>
      <c r="D7191" s="90" t="s">
        <v>4799</v>
      </c>
      <c r="E7191" s="90"/>
      <c r="F7191" s="90"/>
      <c r="G7191" s="90"/>
      <c r="H7191" s="90"/>
      <c r="I7191" s="90"/>
    </row>
    <row r="7192" spans="1:9" ht="9.9499999999999993" customHeight="1" x14ac:dyDescent="0.25">
      <c r="A7192" s="86"/>
      <c r="B7192" s="86"/>
      <c r="C7192" s="86"/>
      <c r="D7192" s="86"/>
      <c r="E7192" s="9"/>
      <c r="F7192" s="9"/>
      <c r="G7192" s="9"/>
      <c r="H7192" s="9"/>
      <c r="I7192" s="9"/>
    </row>
    <row r="7193" spans="1:9" ht="30.95" customHeight="1" x14ac:dyDescent="0.25">
      <c r="A7193" s="88" t="s">
        <v>3088</v>
      </c>
      <c r="B7193" s="88"/>
      <c r="C7193" s="88"/>
      <c r="D7193" s="88"/>
      <c r="E7193" s="88"/>
      <c r="F7193" s="88"/>
      <c r="G7193" s="88"/>
      <c r="H7193" s="88"/>
      <c r="I7193" s="88"/>
    </row>
    <row r="7194" spans="1:9" ht="15" customHeight="1" x14ac:dyDescent="0.25">
      <c r="A7194" s="89"/>
      <c r="B7194" s="89"/>
      <c r="C7194" s="14" t="s">
        <v>2076</v>
      </c>
      <c r="D7194" s="14" t="s">
        <v>2059</v>
      </c>
      <c r="E7194" s="9"/>
      <c r="F7194" s="9"/>
      <c r="G7194" s="9"/>
      <c r="H7194" s="9"/>
      <c r="I7194" s="9"/>
    </row>
    <row r="7195" spans="1:9" ht="12.95" customHeight="1" x14ac:dyDescent="0.25">
      <c r="A7195" s="15" t="s">
        <v>2108</v>
      </c>
      <c r="B7195" s="16" t="s">
        <v>2076</v>
      </c>
      <c r="C7195" s="17">
        <v>888.3</v>
      </c>
      <c r="D7195" s="18">
        <v>888.3</v>
      </c>
      <c r="E7195" s="9"/>
      <c r="F7195" s="9"/>
      <c r="G7195" s="9"/>
      <c r="H7195" s="9"/>
      <c r="I7195" s="9"/>
    </row>
    <row r="7196" spans="1:9" ht="15" customHeight="1" x14ac:dyDescent="0.25">
      <c r="A7196" s="19"/>
      <c r="B7196" s="20"/>
      <c r="C7196" s="21"/>
      <c r="D7196" s="22">
        <v>888.3</v>
      </c>
      <c r="E7196" s="9"/>
      <c r="F7196" s="9"/>
      <c r="G7196" s="9"/>
      <c r="H7196" s="9"/>
      <c r="I7196" s="9"/>
    </row>
    <row r="7197" spans="1:9" ht="9.9499999999999993" customHeight="1" x14ac:dyDescent="0.25">
      <c r="A7197" s="86"/>
      <c r="B7197" s="86"/>
      <c r="C7197" s="86"/>
      <c r="D7197" s="9"/>
      <c r="E7197" s="9"/>
      <c r="F7197" s="9"/>
      <c r="G7197" s="9"/>
      <c r="H7197" s="9"/>
      <c r="I7197" s="9"/>
    </row>
    <row r="7198" spans="1:9" ht="12" customHeight="1" x14ac:dyDescent="0.25">
      <c r="A7198" s="9"/>
      <c r="B7198" s="9"/>
      <c r="C7198" s="9"/>
      <c r="D7198" s="90" t="s">
        <v>4797</v>
      </c>
      <c r="E7198" s="90"/>
      <c r="F7198" s="90"/>
      <c r="G7198" s="90"/>
      <c r="H7198" s="90"/>
      <c r="I7198" s="90"/>
    </row>
    <row r="7199" spans="1:9" ht="9.9499999999999993" customHeight="1" x14ac:dyDescent="0.25">
      <c r="A7199" s="86"/>
      <c r="B7199" s="86"/>
      <c r="C7199" s="86"/>
      <c r="D7199" s="86"/>
      <c r="E7199" s="9"/>
      <c r="F7199" s="9"/>
      <c r="G7199" s="9"/>
      <c r="H7199" s="9"/>
      <c r="I7199" s="9"/>
    </row>
    <row r="7200" spans="1:9" ht="20.100000000000001" customHeight="1" x14ac:dyDescent="0.25">
      <c r="A7200" s="88" t="s">
        <v>3089</v>
      </c>
      <c r="B7200" s="88"/>
      <c r="C7200" s="88"/>
      <c r="D7200" s="88"/>
      <c r="E7200" s="88"/>
      <c r="F7200" s="88"/>
      <c r="G7200" s="88"/>
      <c r="H7200" s="88"/>
      <c r="I7200" s="88"/>
    </row>
    <row r="7201" spans="1:9" ht="15" customHeight="1" x14ac:dyDescent="0.25">
      <c r="A7201" s="89"/>
      <c r="B7201" s="89"/>
      <c r="C7201" s="14" t="s">
        <v>2069</v>
      </c>
      <c r="D7201" s="14" t="s">
        <v>2058</v>
      </c>
      <c r="E7201" s="14" t="s">
        <v>2059</v>
      </c>
      <c r="F7201" s="9"/>
      <c r="G7201" s="9"/>
      <c r="H7201" s="9"/>
      <c r="I7201" s="9"/>
    </row>
    <row r="7202" spans="1:9" ht="12.95" customHeight="1" x14ac:dyDescent="0.25">
      <c r="A7202" s="15"/>
      <c r="B7202" s="16" t="s">
        <v>2104</v>
      </c>
      <c r="C7202" s="17">
        <v>200.16</v>
      </c>
      <c r="D7202" s="17">
        <v>1</v>
      </c>
      <c r="E7202" s="18">
        <v>200.16</v>
      </c>
      <c r="F7202" s="9"/>
      <c r="G7202" s="9"/>
      <c r="H7202" s="9"/>
      <c r="I7202" s="9"/>
    </row>
    <row r="7203" spans="1:9" ht="15" customHeight="1" x14ac:dyDescent="0.25">
      <c r="A7203" s="19"/>
      <c r="B7203" s="20"/>
      <c r="C7203" s="21"/>
      <c r="D7203" s="21"/>
      <c r="E7203" s="22">
        <v>200.16</v>
      </c>
      <c r="F7203" s="9"/>
      <c r="G7203" s="9"/>
      <c r="H7203" s="9"/>
      <c r="I7203" s="9"/>
    </row>
    <row r="7204" spans="1:9" ht="9.9499999999999993" customHeight="1" x14ac:dyDescent="0.25">
      <c r="A7204" s="86"/>
      <c r="B7204" s="86"/>
      <c r="C7204" s="86"/>
      <c r="D7204" s="9"/>
      <c r="E7204" s="9"/>
      <c r="F7204" s="9"/>
      <c r="G7204" s="9"/>
      <c r="H7204" s="9"/>
      <c r="I7204" s="9"/>
    </row>
    <row r="7205" spans="1:9" ht="12" customHeight="1" x14ac:dyDescent="0.25">
      <c r="A7205" s="9"/>
      <c r="B7205" s="9"/>
      <c r="C7205" s="9"/>
      <c r="D7205" s="90" t="s">
        <v>4800</v>
      </c>
      <c r="E7205" s="90"/>
      <c r="F7205" s="90"/>
      <c r="G7205" s="90"/>
      <c r="H7205" s="90"/>
      <c r="I7205" s="90"/>
    </row>
    <row r="7206" spans="1:9" ht="9.9499999999999993" customHeight="1" x14ac:dyDescent="0.25">
      <c r="A7206" s="86"/>
      <c r="B7206" s="86"/>
      <c r="C7206" s="86"/>
      <c r="D7206" s="86"/>
      <c r="E7206" s="9"/>
      <c r="F7206" s="9"/>
      <c r="G7206" s="9"/>
      <c r="H7206" s="9"/>
      <c r="I7206" s="9"/>
    </row>
    <row r="7207" spans="1:9" ht="30.95" customHeight="1" x14ac:dyDescent="0.25">
      <c r="A7207" s="88" t="s">
        <v>3090</v>
      </c>
      <c r="B7207" s="88"/>
      <c r="C7207" s="88"/>
      <c r="D7207" s="88"/>
      <c r="E7207" s="88"/>
      <c r="F7207" s="88"/>
      <c r="G7207" s="88"/>
      <c r="H7207" s="88"/>
      <c r="I7207" s="88"/>
    </row>
    <row r="7208" spans="1:9" ht="15" customHeight="1" x14ac:dyDescent="0.25">
      <c r="A7208" s="89"/>
      <c r="B7208" s="89"/>
      <c r="C7208" s="14" t="s">
        <v>2076</v>
      </c>
      <c r="D7208" s="14" t="s">
        <v>2059</v>
      </c>
      <c r="E7208" s="9"/>
      <c r="F7208" s="9"/>
      <c r="G7208" s="9"/>
      <c r="H7208" s="9"/>
      <c r="I7208" s="9"/>
    </row>
    <row r="7209" spans="1:9" ht="12.95" customHeight="1" x14ac:dyDescent="0.25">
      <c r="A7209" s="15" t="s">
        <v>2077</v>
      </c>
      <c r="B7209" s="16" t="s">
        <v>2076</v>
      </c>
      <c r="C7209" s="17">
        <v>4411.16</v>
      </c>
      <c r="D7209" s="18">
        <v>4411.16</v>
      </c>
      <c r="E7209" s="9"/>
      <c r="F7209" s="9"/>
      <c r="G7209" s="9"/>
      <c r="H7209" s="9"/>
      <c r="I7209" s="9"/>
    </row>
    <row r="7210" spans="1:9" ht="15" customHeight="1" x14ac:dyDescent="0.25">
      <c r="A7210" s="19"/>
      <c r="B7210" s="20"/>
      <c r="C7210" s="21"/>
      <c r="D7210" s="22">
        <v>4411.16</v>
      </c>
      <c r="E7210" s="9"/>
      <c r="F7210" s="9"/>
      <c r="G7210" s="9"/>
      <c r="H7210" s="9"/>
      <c r="I7210" s="9"/>
    </row>
    <row r="7211" spans="1:9" ht="9.9499999999999993" customHeight="1" x14ac:dyDescent="0.25">
      <c r="A7211" s="86"/>
      <c r="B7211" s="86"/>
      <c r="C7211" s="86"/>
      <c r="D7211" s="9"/>
      <c r="E7211" s="9"/>
      <c r="F7211" s="9"/>
      <c r="G7211" s="9"/>
      <c r="H7211" s="9"/>
      <c r="I7211" s="9"/>
    </row>
    <row r="7212" spans="1:9" ht="12" customHeight="1" x14ac:dyDescent="0.25">
      <c r="A7212" s="9"/>
      <c r="B7212" s="9"/>
      <c r="C7212" s="9"/>
      <c r="D7212" s="90" t="s">
        <v>4801</v>
      </c>
      <c r="E7212" s="90"/>
      <c r="F7212" s="90"/>
      <c r="G7212" s="90"/>
      <c r="H7212" s="90"/>
      <c r="I7212" s="90"/>
    </row>
    <row r="7213" spans="1:9" ht="9.9499999999999993" customHeight="1" x14ac:dyDescent="0.25">
      <c r="A7213" s="86"/>
      <c r="B7213" s="86"/>
      <c r="C7213" s="86"/>
      <c r="D7213" s="86"/>
      <c r="E7213" s="9"/>
      <c r="F7213" s="9"/>
      <c r="G7213" s="9"/>
      <c r="H7213" s="9"/>
      <c r="I7213" s="9"/>
    </row>
    <row r="7214" spans="1:9" ht="30.95" customHeight="1" x14ac:dyDescent="0.25">
      <c r="A7214" s="88" t="s">
        <v>3091</v>
      </c>
      <c r="B7214" s="88"/>
      <c r="C7214" s="88"/>
      <c r="D7214" s="88"/>
      <c r="E7214" s="88"/>
      <c r="F7214" s="88"/>
      <c r="G7214" s="88"/>
      <c r="H7214" s="88"/>
      <c r="I7214" s="88"/>
    </row>
    <row r="7215" spans="1:9" ht="15" customHeight="1" x14ac:dyDescent="0.25">
      <c r="A7215" s="89"/>
      <c r="B7215" s="89"/>
      <c r="C7215" s="14" t="s">
        <v>2076</v>
      </c>
      <c r="D7215" s="14" t="s">
        <v>2079</v>
      </c>
      <c r="E7215" s="14" t="s">
        <v>2059</v>
      </c>
      <c r="F7215" s="9"/>
      <c r="G7215" s="9"/>
      <c r="H7215" s="9"/>
      <c r="I7215" s="9"/>
    </row>
    <row r="7216" spans="1:9" ht="18.95" customHeight="1" x14ac:dyDescent="0.25">
      <c r="A7216" s="15" t="s">
        <v>2080</v>
      </c>
      <c r="B7216" s="16" t="s">
        <v>2081</v>
      </c>
      <c r="C7216" s="17">
        <v>1020.31</v>
      </c>
      <c r="D7216" s="17">
        <v>0.1</v>
      </c>
      <c r="E7216" s="18">
        <v>102.03</v>
      </c>
      <c r="F7216" s="9"/>
      <c r="G7216" s="9"/>
      <c r="H7216" s="9"/>
      <c r="I7216" s="9"/>
    </row>
    <row r="7217" spans="1:9" ht="15" customHeight="1" x14ac:dyDescent="0.25">
      <c r="A7217" s="19"/>
      <c r="B7217" s="20"/>
      <c r="C7217" s="21"/>
      <c r="D7217" s="21"/>
      <c r="E7217" s="22">
        <v>102.03</v>
      </c>
      <c r="F7217" s="9"/>
      <c r="G7217" s="9"/>
      <c r="H7217" s="9"/>
      <c r="I7217" s="9"/>
    </row>
    <row r="7218" spans="1:9" ht="9.9499999999999993" customHeight="1" x14ac:dyDescent="0.25">
      <c r="A7218" s="86"/>
      <c r="B7218" s="86"/>
      <c r="C7218" s="86"/>
      <c r="D7218" s="9"/>
      <c r="E7218" s="9"/>
      <c r="F7218" s="9"/>
      <c r="G7218" s="9"/>
      <c r="H7218" s="9"/>
      <c r="I7218" s="9"/>
    </row>
    <row r="7219" spans="1:9" ht="12" customHeight="1" x14ac:dyDescent="0.25">
      <c r="A7219" s="9"/>
      <c r="B7219" s="9"/>
      <c r="C7219" s="9"/>
      <c r="D7219" s="90" t="s">
        <v>4802</v>
      </c>
      <c r="E7219" s="90"/>
      <c r="F7219" s="90"/>
      <c r="G7219" s="90"/>
      <c r="H7219" s="90"/>
      <c r="I7219" s="90"/>
    </row>
    <row r="7220" spans="1:9" ht="9.9499999999999993" customHeight="1" x14ac:dyDescent="0.25">
      <c r="A7220" s="86"/>
      <c r="B7220" s="86"/>
      <c r="C7220" s="86"/>
      <c r="D7220" s="86"/>
      <c r="E7220" s="9"/>
      <c r="F7220" s="9"/>
      <c r="G7220" s="9"/>
      <c r="H7220" s="9"/>
      <c r="I7220" s="9"/>
    </row>
    <row r="7221" spans="1:9" ht="30.95" customHeight="1" x14ac:dyDescent="0.25">
      <c r="A7221" s="88" t="s">
        <v>3092</v>
      </c>
      <c r="B7221" s="88"/>
      <c r="C7221" s="88"/>
      <c r="D7221" s="88"/>
      <c r="E7221" s="88"/>
      <c r="F7221" s="88"/>
      <c r="G7221" s="88"/>
      <c r="H7221" s="88"/>
      <c r="I7221" s="88"/>
    </row>
    <row r="7222" spans="1:9" ht="15" customHeight="1" x14ac:dyDescent="0.25">
      <c r="A7222" s="89"/>
      <c r="B7222" s="89"/>
      <c r="C7222" s="14" t="s">
        <v>2076</v>
      </c>
      <c r="D7222" s="14" t="s">
        <v>2079</v>
      </c>
      <c r="E7222" s="14" t="s">
        <v>2058</v>
      </c>
      <c r="F7222" s="14" t="s">
        <v>2059</v>
      </c>
      <c r="G7222" s="9"/>
      <c r="H7222" s="9"/>
      <c r="I7222" s="9"/>
    </row>
    <row r="7223" spans="1:9" ht="27" customHeight="1" x14ac:dyDescent="0.25">
      <c r="A7223" s="15" t="s">
        <v>2083</v>
      </c>
      <c r="B7223" s="16" t="s">
        <v>2084</v>
      </c>
      <c r="C7223" s="17">
        <v>4.3</v>
      </c>
      <c r="D7223" s="17">
        <v>0.1</v>
      </c>
      <c r="E7223" s="17">
        <v>3</v>
      </c>
      <c r="F7223" s="18">
        <v>1.29</v>
      </c>
      <c r="G7223" s="9"/>
      <c r="H7223" s="9"/>
      <c r="I7223" s="9"/>
    </row>
    <row r="7224" spans="1:9" ht="15" customHeight="1" x14ac:dyDescent="0.25">
      <c r="A7224" s="19"/>
      <c r="B7224" s="20"/>
      <c r="C7224" s="21"/>
      <c r="D7224" s="21"/>
      <c r="E7224" s="21"/>
      <c r="F7224" s="22">
        <v>1.29</v>
      </c>
      <c r="G7224" s="9"/>
      <c r="H7224" s="9"/>
      <c r="I7224" s="9"/>
    </row>
    <row r="7225" spans="1:9" ht="9.9499999999999993" customHeight="1" x14ac:dyDescent="0.25">
      <c r="A7225" s="86"/>
      <c r="B7225" s="86"/>
      <c r="C7225" s="86"/>
      <c r="D7225" s="9"/>
      <c r="E7225" s="9"/>
      <c r="F7225" s="9"/>
      <c r="G7225" s="9"/>
      <c r="H7225" s="9"/>
      <c r="I7225" s="9"/>
    </row>
    <row r="7226" spans="1:9" ht="12" customHeight="1" x14ac:dyDescent="0.25">
      <c r="A7226" s="9"/>
      <c r="B7226" s="9"/>
      <c r="C7226" s="9"/>
      <c r="D7226" s="90" t="s">
        <v>4337</v>
      </c>
      <c r="E7226" s="90"/>
      <c r="F7226" s="90"/>
      <c r="G7226" s="90"/>
      <c r="H7226" s="90"/>
      <c r="I7226" s="90"/>
    </row>
    <row r="7227" spans="1:9" ht="9.9499999999999993" customHeight="1" x14ac:dyDescent="0.25">
      <c r="A7227" s="86"/>
      <c r="B7227" s="86"/>
      <c r="C7227" s="86"/>
      <c r="D7227" s="86"/>
      <c r="E7227" s="9"/>
      <c r="F7227" s="9"/>
      <c r="G7227" s="9"/>
      <c r="H7227" s="9"/>
      <c r="I7227" s="9"/>
    </row>
    <row r="7228" spans="1:9" ht="42.95" customHeight="1" x14ac:dyDescent="0.25">
      <c r="A7228" s="88" t="s">
        <v>3093</v>
      </c>
      <c r="B7228" s="88"/>
      <c r="C7228" s="88"/>
      <c r="D7228" s="88"/>
      <c r="E7228" s="88"/>
      <c r="F7228" s="88"/>
      <c r="G7228" s="88"/>
      <c r="H7228" s="88"/>
      <c r="I7228" s="88"/>
    </row>
    <row r="7229" spans="1:9" ht="15" customHeight="1" x14ac:dyDescent="0.25">
      <c r="A7229" s="89"/>
      <c r="B7229" s="89"/>
      <c r="C7229" s="14" t="s">
        <v>2076</v>
      </c>
      <c r="D7229" s="14" t="s">
        <v>2056</v>
      </c>
      <c r="E7229" s="14" t="s">
        <v>2058</v>
      </c>
      <c r="F7229" s="14" t="s">
        <v>2086</v>
      </c>
      <c r="G7229" s="14" t="s">
        <v>2059</v>
      </c>
      <c r="H7229" s="9"/>
      <c r="I7229" s="9"/>
    </row>
    <row r="7230" spans="1:9" ht="18.95" customHeight="1" x14ac:dyDescent="0.25">
      <c r="A7230" s="15" t="s">
        <v>2087</v>
      </c>
      <c r="B7230" s="16" t="s">
        <v>2088</v>
      </c>
      <c r="C7230" s="17">
        <v>4411.16</v>
      </c>
      <c r="D7230" s="17">
        <v>0.1</v>
      </c>
      <c r="E7230" s="17">
        <v>1</v>
      </c>
      <c r="F7230" s="17">
        <v>1.5</v>
      </c>
      <c r="G7230" s="18">
        <v>661.67</v>
      </c>
      <c r="H7230" s="9"/>
      <c r="I7230" s="9"/>
    </row>
    <row r="7231" spans="1:9" ht="18.95" customHeight="1" x14ac:dyDescent="0.25">
      <c r="A7231" s="15" t="s">
        <v>2089</v>
      </c>
      <c r="B7231" s="16" t="s">
        <v>2088</v>
      </c>
      <c r="C7231" s="17">
        <v>1020.31</v>
      </c>
      <c r="D7231" s="17">
        <v>0.1</v>
      </c>
      <c r="E7231" s="17">
        <v>1</v>
      </c>
      <c r="F7231" s="17">
        <v>1.5</v>
      </c>
      <c r="G7231" s="18">
        <v>153.05000000000001</v>
      </c>
      <c r="H7231" s="9"/>
      <c r="I7231" s="9"/>
    </row>
    <row r="7232" spans="1:9" ht="27" customHeight="1" x14ac:dyDescent="0.25">
      <c r="A7232" s="15" t="s">
        <v>2090</v>
      </c>
      <c r="B7232" s="16" t="s">
        <v>2088</v>
      </c>
      <c r="C7232" s="17">
        <v>4.5999999999999996</v>
      </c>
      <c r="D7232" s="17">
        <v>0.1</v>
      </c>
      <c r="E7232" s="17">
        <v>3</v>
      </c>
      <c r="F7232" s="17">
        <v>1.5</v>
      </c>
      <c r="G7232" s="18">
        <v>2.0699999999999998</v>
      </c>
      <c r="H7232" s="9"/>
      <c r="I7232" s="9"/>
    </row>
    <row r="7233" spans="1:9" ht="15" customHeight="1" x14ac:dyDescent="0.25">
      <c r="A7233" s="19"/>
      <c r="B7233" s="20"/>
      <c r="C7233" s="21"/>
      <c r="D7233" s="21"/>
      <c r="E7233" s="21"/>
      <c r="F7233" s="21"/>
      <c r="G7233" s="22">
        <v>816.79</v>
      </c>
      <c r="H7233" s="9"/>
      <c r="I7233" s="9"/>
    </row>
    <row r="7234" spans="1:9" ht="9.9499999999999993" customHeight="1" x14ac:dyDescent="0.25">
      <c r="A7234" s="86"/>
      <c r="B7234" s="86"/>
      <c r="C7234" s="86"/>
      <c r="D7234" s="9"/>
      <c r="E7234" s="9"/>
      <c r="F7234" s="9"/>
      <c r="G7234" s="9"/>
      <c r="H7234" s="9"/>
      <c r="I7234" s="9"/>
    </row>
    <row r="7235" spans="1:9" ht="12" customHeight="1" x14ac:dyDescent="0.25">
      <c r="A7235" s="9"/>
      <c r="B7235" s="9"/>
      <c r="C7235" s="9"/>
      <c r="D7235" s="90" t="s">
        <v>4803</v>
      </c>
      <c r="E7235" s="90"/>
      <c r="F7235" s="90"/>
      <c r="G7235" s="90"/>
      <c r="H7235" s="90"/>
      <c r="I7235" s="90"/>
    </row>
    <row r="7236" spans="1:9" ht="9.9499999999999993" customHeight="1" x14ac:dyDescent="0.25">
      <c r="A7236" s="86"/>
      <c r="B7236" s="86"/>
      <c r="C7236" s="86"/>
      <c r="D7236" s="86"/>
      <c r="E7236" s="9"/>
      <c r="F7236" s="9"/>
      <c r="G7236" s="9"/>
      <c r="H7236" s="9"/>
      <c r="I7236" s="9"/>
    </row>
    <row r="7237" spans="1:9" ht="30.95" customHeight="1" x14ac:dyDescent="0.25">
      <c r="A7237" s="88" t="s">
        <v>3094</v>
      </c>
      <c r="B7237" s="88"/>
      <c r="C7237" s="88"/>
      <c r="D7237" s="88"/>
      <c r="E7237" s="88"/>
      <c r="F7237" s="88"/>
      <c r="G7237" s="88"/>
      <c r="H7237" s="88"/>
      <c r="I7237" s="88"/>
    </row>
    <row r="7238" spans="1:9" ht="15" customHeight="1" x14ac:dyDescent="0.25">
      <c r="A7238" s="89"/>
      <c r="B7238" s="89"/>
      <c r="C7238" s="14" t="s">
        <v>2076</v>
      </c>
      <c r="D7238" s="14" t="s">
        <v>2056</v>
      </c>
      <c r="E7238" s="14" t="s">
        <v>2058</v>
      </c>
      <c r="F7238" s="14" t="s">
        <v>2092</v>
      </c>
      <c r="G7238" s="14" t="s">
        <v>2086</v>
      </c>
      <c r="H7238" s="14" t="s">
        <v>2059</v>
      </c>
      <c r="I7238" s="9"/>
    </row>
    <row r="7239" spans="1:9" ht="18.95" customHeight="1" x14ac:dyDescent="0.25">
      <c r="A7239" s="15" t="s">
        <v>2087</v>
      </c>
      <c r="B7239" s="16" t="s">
        <v>2186</v>
      </c>
      <c r="C7239" s="17">
        <v>4411.16</v>
      </c>
      <c r="D7239" s="17">
        <v>0.1</v>
      </c>
      <c r="E7239" s="17">
        <v>1</v>
      </c>
      <c r="F7239" s="17">
        <v>30</v>
      </c>
      <c r="G7239" s="17">
        <v>1.5</v>
      </c>
      <c r="H7239" s="18">
        <v>19850.22</v>
      </c>
      <c r="I7239" s="9"/>
    </row>
    <row r="7240" spans="1:9" ht="18.95" customHeight="1" x14ac:dyDescent="0.25">
      <c r="A7240" s="15" t="s">
        <v>2089</v>
      </c>
      <c r="B7240" s="16" t="s">
        <v>2186</v>
      </c>
      <c r="C7240" s="17">
        <v>1020.31</v>
      </c>
      <c r="D7240" s="17">
        <v>0.05</v>
      </c>
      <c r="E7240" s="17">
        <v>1</v>
      </c>
      <c r="F7240" s="17">
        <v>30</v>
      </c>
      <c r="G7240" s="17">
        <v>1.5</v>
      </c>
      <c r="H7240" s="18">
        <v>2295.6999999999998</v>
      </c>
      <c r="I7240" s="9"/>
    </row>
    <row r="7241" spans="1:9" ht="27" customHeight="1" x14ac:dyDescent="0.25">
      <c r="A7241" s="15" t="s">
        <v>2090</v>
      </c>
      <c r="B7241" s="16" t="s">
        <v>2186</v>
      </c>
      <c r="C7241" s="17">
        <v>4.5999999999999996</v>
      </c>
      <c r="D7241" s="17">
        <v>0.1</v>
      </c>
      <c r="E7241" s="17">
        <v>3</v>
      </c>
      <c r="F7241" s="17">
        <v>30</v>
      </c>
      <c r="G7241" s="17">
        <v>1.5</v>
      </c>
      <c r="H7241" s="18">
        <v>62.1</v>
      </c>
      <c r="I7241" s="9"/>
    </row>
    <row r="7242" spans="1:9" ht="15" customHeight="1" x14ac:dyDescent="0.25">
      <c r="A7242" s="19"/>
      <c r="B7242" s="20"/>
      <c r="C7242" s="21"/>
      <c r="D7242" s="21"/>
      <c r="E7242" s="21"/>
      <c r="F7242" s="21"/>
      <c r="G7242" s="21"/>
      <c r="H7242" s="22">
        <v>22208.02</v>
      </c>
      <c r="I7242" s="9"/>
    </row>
    <row r="7243" spans="1:9" ht="9.9499999999999993" customHeight="1" x14ac:dyDescent="0.25">
      <c r="A7243" s="86"/>
      <c r="B7243" s="86"/>
      <c r="C7243" s="86"/>
      <c r="D7243" s="9"/>
      <c r="E7243" s="9"/>
      <c r="F7243" s="9"/>
      <c r="G7243" s="9"/>
      <c r="H7243" s="9"/>
      <c r="I7243" s="9"/>
    </row>
    <row r="7244" spans="1:9" ht="12" customHeight="1" x14ac:dyDescent="0.25">
      <c r="A7244" s="9"/>
      <c r="B7244" s="9"/>
      <c r="C7244" s="9"/>
      <c r="D7244" s="90" t="s">
        <v>4804</v>
      </c>
      <c r="E7244" s="90"/>
      <c r="F7244" s="90"/>
      <c r="G7244" s="90"/>
      <c r="H7244" s="90"/>
      <c r="I7244" s="90"/>
    </row>
    <row r="7245" spans="1:9" ht="9.9499999999999993" customHeight="1" x14ac:dyDescent="0.25">
      <c r="A7245" s="86"/>
      <c r="B7245" s="86"/>
      <c r="C7245" s="86"/>
      <c r="D7245" s="86"/>
      <c r="E7245" s="9"/>
      <c r="F7245" s="9"/>
      <c r="G7245" s="9"/>
      <c r="H7245" s="9"/>
      <c r="I7245" s="9"/>
    </row>
    <row r="7246" spans="1:9" ht="42.95" customHeight="1" x14ac:dyDescent="0.25">
      <c r="A7246" s="88" t="s">
        <v>3095</v>
      </c>
      <c r="B7246" s="88"/>
      <c r="C7246" s="88"/>
      <c r="D7246" s="88"/>
      <c r="E7246" s="88"/>
      <c r="F7246" s="88"/>
      <c r="G7246" s="88"/>
      <c r="H7246" s="88"/>
      <c r="I7246" s="88"/>
    </row>
    <row r="7247" spans="1:9" ht="15" customHeight="1" x14ac:dyDescent="0.25">
      <c r="A7247" s="89"/>
      <c r="B7247" s="89"/>
      <c r="C7247" s="14" t="s">
        <v>2076</v>
      </c>
      <c r="D7247" s="14" t="s">
        <v>2056</v>
      </c>
      <c r="E7247" s="14" t="s">
        <v>2058</v>
      </c>
      <c r="F7247" s="14" t="s">
        <v>2092</v>
      </c>
      <c r="G7247" s="14" t="s">
        <v>2086</v>
      </c>
      <c r="H7247" s="14" t="s">
        <v>2059</v>
      </c>
      <c r="I7247" s="9"/>
    </row>
    <row r="7248" spans="1:9" ht="18.95" customHeight="1" x14ac:dyDescent="0.25">
      <c r="A7248" s="15" t="s">
        <v>2087</v>
      </c>
      <c r="B7248" s="16" t="s">
        <v>2186</v>
      </c>
      <c r="C7248" s="17">
        <v>4411.16</v>
      </c>
      <c r="D7248" s="17">
        <v>0.1</v>
      </c>
      <c r="E7248" s="17">
        <v>1</v>
      </c>
      <c r="F7248" s="17">
        <v>12</v>
      </c>
      <c r="G7248" s="17">
        <v>1.5</v>
      </c>
      <c r="H7248" s="18">
        <v>7940.09</v>
      </c>
      <c r="I7248" s="9"/>
    </row>
    <row r="7249" spans="1:9" ht="18.95" customHeight="1" x14ac:dyDescent="0.25">
      <c r="A7249" s="15" t="s">
        <v>2089</v>
      </c>
      <c r="B7249" s="16" t="s">
        <v>2186</v>
      </c>
      <c r="C7249" s="17">
        <v>1020.31</v>
      </c>
      <c r="D7249" s="17">
        <v>0.1</v>
      </c>
      <c r="E7249" s="17">
        <v>1</v>
      </c>
      <c r="F7249" s="17">
        <v>12</v>
      </c>
      <c r="G7249" s="17">
        <v>1.5</v>
      </c>
      <c r="H7249" s="18">
        <v>1836.56</v>
      </c>
      <c r="I7249" s="9"/>
    </row>
    <row r="7250" spans="1:9" ht="27" customHeight="1" x14ac:dyDescent="0.25">
      <c r="A7250" s="15" t="s">
        <v>2090</v>
      </c>
      <c r="B7250" s="16" t="s">
        <v>2186</v>
      </c>
      <c r="C7250" s="17">
        <v>4.5999999999999996</v>
      </c>
      <c r="D7250" s="17">
        <v>0.1</v>
      </c>
      <c r="E7250" s="17">
        <v>3</v>
      </c>
      <c r="F7250" s="17">
        <v>12</v>
      </c>
      <c r="G7250" s="17">
        <v>1.5</v>
      </c>
      <c r="H7250" s="18">
        <v>24.84</v>
      </c>
      <c r="I7250" s="9"/>
    </row>
    <row r="7251" spans="1:9" ht="15" customHeight="1" x14ac:dyDescent="0.25">
      <c r="A7251" s="19"/>
      <c r="B7251" s="20"/>
      <c r="C7251" s="21"/>
      <c r="D7251" s="21"/>
      <c r="E7251" s="21"/>
      <c r="F7251" s="21"/>
      <c r="G7251" s="21"/>
      <c r="H7251" s="22">
        <v>9801.49</v>
      </c>
      <c r="I7251" s="9"/>
    </row>
    <row r="7252" spans="1:9" ht="9.9499999999999993" customHeight="1" x14ac:dyDescent="0.25">
      <c r="A7252" s="86"/>
      <c r="B7252" s="86"/>
      <c r="C7252" s="86"/>
      <c r="D7252" s="9"/>
      <c r="E7252" s="9"/>
      <c r="F7252" s="9"/>
      <c r="G7252" s="9"/>
      <c r="H7252" s="9"/>
      <c r="I7252" s="9"/>
    </row>
    <row r="7253" spans="1:9" ht="12" customHeight="1" x14ac:dyDescent="0.25">
      <c r="A7253" s="9"/>
      <c r="B7253" s="9"/>
      <c r="C7253" s="9"/>
      <c r="D7253" s="90" t="s">
        <v>4805</v>
      </c>
      <c r="E7253" s="90"/>
      <c r="F7253" s="90"/>
      <c r="G7253" s="90"/>
      <c r="H7253" s="90"/>
      <c r="I7253" s="90"/>
    </row>
    <row r="7254" spans="1:9" ht="9.9499999999999993" customHeight="1" x14ac:dyDescent="0.25">
      <c r="A7254" s="86"/>
      <c r="B7254" s="86"/>
      <c r="C7254" s="86"/>
      <c r="D7254" s="86"/>
      <c r="E7254" s="9"/>
      <c r="F7254" s="9"/>
      <c r="G7254" s="9"/>
      <c r="H7254" s="9"/>
      <c r="I7254" s="9"/>
    </row>
    <row r="7255" spans="1:9" ht="20.100000000000001" customHeight="1" x14ac:dyDescent="0.25">
      <c r="A7255" s="88" t="s">
        <v>3096</v>
      </c>
      <c r="B7255" s="88"/>
      <c r="C7255" s="88"/>
      <c r="D7255" s="88"/>
      <c r="E7255" s="88"/>
      <c r="F7255" s="88"/>
      <c r="G7255" s="88"/>
      <c r="H7255" s="88"/>
      <c r="I7255" s="88"/>
    </row>
    <row r="7256" spans="1:9" ht="15" customHeight="1" x14ac:dyDescent="0.25">
      <c r="A7256" s="89"/>
      <c r="B7256" s="89"/>
      <c r="C7256" s="14" t="s">
        <v>2076</v>
      </c>
      <c r="D7256" s="14" t="s">
        <v>2056</v>
      </c>
      <c r="E7256" s="14" t="s">
        <v>2086</v>
      </c>
      <c r="F7256" s="14" t="s">
        <v>2059</v>
      </c>
      <c r="G7256" s="9"/>
      <c r="H7256" s="9"/>
      <c r="I7256" s="9"/>
    </row>
    <row r="7257" spans="1:9" ht="18.95" customHeight="1" x14ac:dyDescent="0.25">
      <c r="A7257" s="15" t="s">
        <v>2096</v>
      </c>
      <c r="B7257" s="16" t="s">
        <v>2097</v>
      </c>
      <c r="C7257" s="17">
        <v>4411.16</v>
      </c>
      <c r="D7257" s="17">
        <v>0.1</v>
      </c>
      <c r="E7257" s="17">
        <v>1.5</v>
      </c>
      <c r="F7257" s="18">
        <v>661.67</v>
      </c>
      <c r="G7257" s="9"/>
      <c r="H7257" s="9"/>
      <c r="I7257" s="9"/>
    </row>
    <row r="7258" spans="1:9" ht="15" customHeight="1" x14ac:dyDescent="0.25">
      <c r="A7258" s="19"/>
      <c r="B7258" s="20"/>
      <c r="C7258" s="21"/>
      <c r="D7258" s="21"/>
      <c r="E7258" s="21"/>
      <c r="F7258" s="22">
        <v>661.67</v>
      </c>
      <c r="G7258" s="9"/>
      <c r="H7258" s="9"/>
      <c r="I7258" s="9"/>
    </row>
    <row r="7259" spans="1:9" ht="9.9499999999999993" customHeight="1" x14ac:dyDescent="0.25">
      <c r="A7259" s="86"/>
      <c r="B7259" s="86"/>
      <c r="C7259" s="86"/>
      <c r="D7259" s="9"/>
      <c r="E7259" s="9"/>
      <c r="F7259" s="9"/>
      <c r="G7259" s="9"/>
      <c r="H7259" s="9"/>
      <c r="I7259" s="9"/>
    </row>
    <row r="7260" spans="1:9" ht="12" customHeight="1" x14ac:dyDescent="0.25">
      <c r="A7260" s="9"/>
      <c r="B7260" s="9"/>
      <c r="C7260" s="9"/>
      <c r="D7260" s="90" t="s">
        <v>4806</v>
      </c>
      <c r="E7260" s="90"/>
      <c r="F7260" s="90"/>
      <c r="G7260" s="90"/>
      <c r="H7260" s="90"/>
      <c r="I7260" s="90"/>
    </row>
    <row r="7261" spans="1:9" ht="9.9499999999999993" customHeight="1" x14ac:dyDescent="0.25">
      <c r="A7261" s="86"/>
      <c r="B7261" s="86"/>
      <c r="C7261" s="86"/>
      <c r="D7261" s="86"/>
      <c r="E7261" s="9"/>
      <c r="F7261" s="9"/>
      <c r="G7261" s="9"/>
      <c r="H7261" s="9"/>
      <c r="I7261" s="9"/>
    </row>
    <row r="7262" spans="1:9" ht="30.95" customHeight="1" x14ac:dyDescent="0.25">
      <c r="A7262" s="88" t="s">
        <v>3097</v>
      </c>
      <c r="B7262" s="88"/>
      <c r="C7262" s="88"/>
      <c r="D7262" s="88"/>
      <c r="E7262" s="88"/>
      <c r="F7262" s="88"/>
      <c r="G7262" s="88"/>
      <c r="H7262" s="88"/>
      <c r="I7262" s="88"/>
    </row>
    <row r="7263" spans="1:9" ht="15" customHeight="1" x14ac:dyDescent="0.25">
      <c r="A7263" s="89"/>
      <c r="B7263" s="89"/>
      <c r="C7263" s="14" t="s">
        <v>2076</v>
      </c>
      <c r="D7263" s="14" t="s">
        <v>2079</v>
      </c>
      <c r="E7263" s="14" t="s">
        <v>2092</v>
      </c>
      <c r="F7263" s="14" t="s">
        <v>2086</v>
      </c>
      <c r="G7263" s="14" t="s">
        <v>2059</v>
      </c>
      <c r="H7263" s="9"/>
      <c r="I7263" s="9"/>
    </row>
    <row r="7264" spans="1:9" ht="27" customHeight="1" x14ac:dyDescent="0.25">
      <c r="A7264" s="15" t="s">
        <v>2099</v>
      </c>
      <c r="B7264" s="16" t="s">
        <v>2100</v>
      </c>
      <c r="C7264" s="17">
        <v>1020.31</v>
      </c>
      <c r="D7264" s="17">
        <v>0.1</v>
      </c>
      <c r="E7264" s="17">
        <v>29.7</v>
      </c>
      <c r="F7264" s="17">
        <v>1.5</v>
      </c>
      <c r="G7264" s="18">
        <v>4545.4799999999996</v>
      </c>
      <c r="H7264" s="9"/>
      <c r="I7264" s="9"/>
    </row>
    <row r="7265" spans="1:9" ht="15" customHeight="1" x14ac:dyDescent="0.25">
      <c r="A7265" s="19"/>
      <c r="B7265" s="20"/>
      <c r="C7265" s="21"/>
      <c r="D7265" s="21"/>
      <c r="E7265" s="21"/>
      <c r="F7265" s="21"/>
      <c r="G7265" s="22">
        <v>4545.4799999999996</v>
      </c>
      <c r="H7265" s="9"/>
      <c r="I7265" s="9"/>
    </row>
    <row r="7266" spans="1:9" ht="9.9499999999999993" customHeight="1" x14ac:dyDescent="0.25">
      <c r="A7266" s="86"/>
      <c r="B7266" s="86"/>
      <c r="C7266" s="86"/>
      <c r="D7266" s="9"/>
      <c r="E7266" s="9"/>
      <c r="F7266" s="9"/>
      <c r="G7266" s="9"/>
      <c r="H7266" s="9"/>
      <c r="I7266" s="9"/>
    </row>
    <row r="7267" spans="1:9" ht="12" customHeight="1" x14ac:dyDescent="0.25">
      <c r="A7267" s="9"/>
      <c r="B7267" s="9"/>
      <c r="C7267" s="9"/>
      <c r="D7267" s="90" t="s">
        <v>4807</v>
      </c>
      <c r="E7267" s="90"/>
      <c r="F7267" s="90"/>
      <c r="G7267" s="90"/>
      <c r="H7267" s="90"/>
      <c r="I7267" s="90"/>
    </row>
    <row r="7268" spans="1:9" ht="9.9499999999999993" customHeight="1" x14ac:dyDescent="0.25">
      <c r="A7268" s="86"/>
      <c r="B7268" s="86"/>
      <c r="C7268" s="86"/>
      <c r="D7268" s="86"/>
      <c r="E7268" s="9"/>
      <c r="F7268" s="9"/>
      <c r="G7268" s="9"/>
      <c r="H7268" s="9"/>
      <c r="I7268" s="9"/>
    </row>
    <row r="7269" spans="1:9" ht="30.95" customHeight="1" x14ac:dyDescent="0.25">
      <c r="A7269" s="88" t="s">
        <v>3098</v>
      </c>
      <c r="B7269" s="88"/>
      <c r="C7269" s="88"/>
      <c r="D7269" s="88"/>
      <c r="E7269" s="88"/>
      <c r="F7269" s="88"/>
      <c r="G7269" s="88"/>
      <c r="H7269" s="88"/>
      <c r="I7269" s="88"/>
    </row>
    <row r="7270" spans="1:9" ht="15" customHeight="1" x14ac:dyDescent="0.25">
      <c r="A7270" s="89"/>
      <c r="B7270" s="89"/>
      <c r="C7270" s="14" t="s">
        <v>2076</v>
      </c>
      <c r="D7270" s="14" t="s">
        <v>2079</v>
      </c>
      <c r="E7270" s="14" t="s">
        <v>2059</v>
      </c>
      <c r="F7270" s="9"/>
      <c r="G7270" s="9"/>
      <c r="H7270" s="9"/>
      <c r="I7270" s="9"/>
    </row>
    <row r="7271" spans="1:9" ht="18.95" customHeight="1" x14ac:dyDescent="0.25">
      <c r="A7271" s="15" t="s">
        <v>2080</v>
      </c>
      <c r="B7271" s="16" t="s">
        <v>2081</v>
      </c>
      <c r="C7271" s="17">
        <v>1020.31</v>
      </c>
      <c r="D7271" s="17">
        <v>0.1</v>
      </c>
      <c r="E7271" s="18">
        <v>102.03</v>
      </c>
      <c r="F7271" s="9"/>
      <c r="G7271" s="9"/>
      <c r="H7271" s="9"/>
      <c r="I7271" s="9"/>
    </row>
    <row r="7272" spans="1:9" ht="15" customHeight="1" x14ac:dyDescent="0.25">
      <c r="A7272" s="19"/>
      <c r="B7272" s="20"/>
      <c r="C7272" s="21"/>
      <c r="D7272" s="21"/>
      <c r="E7272" s="22">
        <v>102.03</v>
      </c>
      <c r="F7272" s="9"/>
      <c r="G7272" s="9"/>
      <c r="H7272" s="9"/>
      <c r="I7272" s="9"/>
    </row>
    <row r="7273" spans="1:9" ht="9.9499999999999993" customHeight="1" x14ac:dyDescent="0.25">
      <c r="A7273" s="86"/>
      <c r="B7273" s="86"/>
      <c r="C7273" s="86"/>
      <c r="D7273" s="9"/>
      <c r="E7273" s="9"/>
      <c r="F7273" s="9"/>
      <c r="G7273" s="9"/>
      <c r="H7273" s="9"/>
      <c r="I7273" s="9"/>
    </row>
    <row r="7274" spans="1:9" ht="12" customHeight="1" x14ac:dyDescent="0.25">
      <c r="A7274" s="9"/>
      <c r="B7274" s="9"/>
      <c r="C7274" s="9"/>
      <c r="D7274" s="90" t="s">
        <v>4802</v>
      </c>
      <c r="E7274" s="90"/>
      <c r="F7274" s="90"/>
      <c r="G7274" s="90"/>
      <c r="H7274" s="90"/>
      <c r="I7274" s="90"/>
    </row>
    <row r="7275" spans="1:9" ht="9.9499999999999993" customHeight="1" x14ac:dyDescent="0.25">
      <c r="A7275" s="86"/>
      <c r="B7275" s="86"/>
      <c r="C7275" s="86"/>
      <c r="D7275" s="86"/>
      <c r="E7275" s="9"/>
      <c r="F7275" s="9"/>
      <c r="G7275" s="9"/>
      <c r="H7275" s="9"/>
      <c r="I7275" s="9"/>
    </row>
    <row r="7276" spans="1:9" ht="30.95" customHeight="1" x14ac:dyDescent="0.25">
      <c r="A7276" s="88" t="s">
        <v>3099</v>
      </c>
      <c r="B7276" s="88"/>
      <c r="C7276" s="88"/>
      <c r="D7276" s="88"/>
      <c r="E7276" s="88"/>
      <c r="F7276" s="88"/>
      <c r="G7276" s="88"/>
      <c r="H7276" s="88"/>
      <c r="I7276" s="88"/>
    </row>
    <row r="7277" spans="1:9" ht="15" customHeight="1" x14ac:dyDescent="0.25">
      <c r="A7277" s="89"/>
      <c r="B7277" s="89"/>
      <c r="C7277" s="14" t="s">
        <v>2076</v>
      </c>
      <c r="D7277" s="14" t="s">
        <v>2059</v>
      </c>
      <c r="E7277" s="9"/>
      <c r="F7277" s="9"/>
      <c r="G7277" s="9"/>
      <c r="H7277" s="9"/>
      <c r="I7277" s="9"/>
    </row>
    <row r="7278" spans="1:9" ht="18.95" customHeight="1" x14ac:dyDescent="0.25">
      <c r="A7278" s="15" t="s">
        <v>2170</v>
      </c>
      <c r="B7278" s="16" t="s">
        <v>2076</v>
      </c>
      <c r="C7278" s="17">
        <v>1020.31</v>
      </c>
      <c r="D7278" s="18">
        <v>1020.31</v>
      </c>
      <c r="E7278" s="9"/>
      <c r="F7278" s="9"/>
      <c r="G7278" s="9"/>
      <c r="H7278" s="9"/>
      <c r="I7278" s="9"/>
    </row>
    <row r="7279" spans="1:9" ht="15" customHeight="1" x14ac:dyDescent="0.25">
      <c r="A7279" s="19"/>
      <c r="B7279" s="20"/>
      <c r="C7279" s="21"/>
      <c r="D7279" s="22">
        <v>1020.31</v>
      </c>
      <c r="E7279" s="9"/>
      <c r="F7279" s="9"/>
      <c r="G7279" s="9"/>
      <c r="H7279" s="9"/>
      <c r="I7279" s="9"/>
    </row>
    <row r="7280" spans="1:9" ht="9.9499999999999993" customHeight="1" x14ac:dyDescent="0.25">
      <c r="A7280" s="86"/>
      <c r="B7280" s="86"/>
      <c r="C7280" s="86"/>
      <c r="D7280" s="9"/>
      <c r="E7280" s="9"/>
      <c r="F7280" s="9"/>
      <c r="G7280" s="9"/>
      <c r="H7280" s="9"/>
      <c r="I7280" s="9"/>
    </row>
    <row r="7281" spans="1:9" ht="12" customHeight="1" x14ac:dyDescent="0.25">
      <c r="A7281" s="9"/>
      <c r="B7281" s="9"/>
      <c r="C7281" s="9"/>
      <c r="D7281" s="90" t="s">
        <v>4808</v>
      </c>
      <c r="E7281" s="90"/>
      <c r="F7281" s="90"/>
      <c r="G7281" s="90"/>
      <c r="H7281" s="90"/>
      <c r="I7281" s="90"/>
    </row>
    <row r="7282" spans="1:9" ht="9.9499999999999993" customHeight="1" x14ac:dyDescent="0.25">
      <c r="A7282" s="86"/>
      <c r="B7282" s="86"/>
      <c r="C7282" s="86"/>
      <c r="D7282" s="86"/>
      <c r="E7282" s="9"/>
      <c r="F7282" s="9"/>
      <c r="G7282" s="9"/>
      <c r="H7282" s="9"/>
      <c r="I7282" s="9"/>
    </row>
    <row r="7283" spans="1:9" ht="42.95" customHeight="1" x14ac:dyDescent="0.25">
      <c r="A7283" s="88" t="s">
        <v>3100</v>
      </c>
      <c r="B7283" s="88"/>
      <c r="C7283" s="88"/>
      <c r="D7283" s="88"/>
      <c r="E7283" s="88"/>
      <c r="F7283" s="88"/>
      <c r="G7283" s="88"/>
      <c r="H7283" s="88"/>
      <c r="I7283" s="88"/>
    </row>
    <row r="7284" spans="1:9" ht="15" customHeight="1" x14ac:dyDescent="0.25">
      <c r="A7284" s="89"/>
      <c r="B7284" s="89"/>
      <c r="C7284" s="14" t="s">
        <v>2069</v>
      </c>
      <c r="D7284" s="14" t="s">
        <v>2058</v>
      </c>
      <c r="E7284" s="14" t="s">
        <v>2059</v>
      </c>
      <c r="F7284" s="9"/>
      <c r="G7284" s="9"/>
      <c r="H7284" s="9"/>
      <c r="I7284" s="9"/>
    </row>
    <row r="7285" spans="1:9" ht="12.95" customHeight="1" x14ac:dyDescent="0.25">
      <c r="A7285" s="15"/>
      <c r="B7285" s="16" t="s">
        <v>2104</v>
      </c>
      <c r="C7285" s="17">
        <v>760.81</v>
      </c>
      <c r="D7285" s="17">
        <v>1</v>
      </c>
      <c r="E7285" s="18">
        <v>760.81</v>
      </c>
      <c r="F7285" s="9"/>
      <c r="G7285" s="9"/>
      <c r="H7285" s="9"/>
      <c r="I7285" s="9"/>
    </row>
    <row r="7286" spans="1:9" ht="15" customHeight="1" x14ac:dyDescent="0.25">
      <c r="A7286" s="19"/>
      <c r="B7286" s="20"/>
      <c r="C7286" s="21"/>
      <c r="D7286" s="21"/>
      <c r="E7286" s="22">
        <v>760.81</v>
      </c>
      <c r="F7286" s="9"/>
      <c r="G7286" s="9"/>
      <c r="H7286" s="9"/>
      <c r="I7286" s="9"/>
    </row>
    <row r="7287" spans="1:9" ht="9.9499999999999993" customHeight="1" x14ac:dyDescent="0.25">
      <c r="A7287" s="86"/>
      <c r="B7287" s="86"/>
      <c r="C7287" s="86"/>
      <c r="D7287" s="9"/>
      <c r="E7287" s="9"/>
      <c r="F7287" s="9"/>
      <c r="G7287" s="9"/>
      <c r="H7287" s="9"/>
      <c r="I7287" s="9"/>
    </row>
    <row r="7288" spans="1:9" ht="12" customHeight="1" x14ac:dyDescent="0.25">
      <c r="A7288" s="9"/>
      <c r="B7288" s="9"/>
      <c r="C7288" s="9"/>
      <c r="D7288" s="90" t="s">
        <v>4809</v>
      </c>
      <c r="E7288" s="90"/>
      <c r="F7288" s="90"/>
      <c r="G7288" s="90"/>
      <c r="H7288" s="90"/>
      <c r="I7288" s="90"/>
    </row>
    <row r="7289" spans="1:9" ht="9.9499999999999993" customHeight="1" x14ac:dyDescent="0.25">
      <c r="A7289" s="86"/>
      <c r="B7289" s="86"/>
      <c r="C7289" s="86"/>
      <c r="D7289" s="86"/>
      <c r="E7289" s="9"/>
      <c r="F7289" s="9"/>
      <c r="G7289" s="9"/>
      <c r="H7289" s="9"/>
      <c r="I7289" s="9"/>
    </row>
    <row r="7290" spans="1:9" ht="30.95" customHeight="1" x14ac:dyDescent="0.25">
      <c r="A7290" s="88" t="s">
        <v>3101</v>
      </c>
      <c r="B7290" s="88"/>
      <c r="C7290" s="88"/>
      <c r="D7290" s="88"/>
      <c r="E7290" s="88"/>
      <c r="F7290" s="88"/>
      <c r="G7290" s="88"/>
      <c r="H7290" s="88"/>
      <c r="I7290" s="88"/>
    </row>
    <row r="7291" spans="1:9" ht="15" customHeight="1" x14ac:dyDescent="0.25">
      <c r="A7291" s="89"/>
      <c r="B7291" s="89"/>
      <c r="C7291" s="14" t="s">
        <v>2069</v>
      </c>
      <c r="D7291" s="14" t="s">
        <v>2058</v>
      </c>
      <c r="E7291" s="14" t="s">
        <v>2059</v>
      </c>
      <c r="F7291" s="9"/>
      <c r="G7291" s="9"/>
      <c r="H7291" s="9"/>
      <c r="I7291" s="9"/>
    </row>
    <row r="7292" spans="1:9" ht="12.95" customHeight="1" x14ac:dyDescent="0.25">
      <c r="A7292" s="15"/>
      <c r="B7292" s="16" t="s">
        <v>2104</v>
      </c>
      <c r="C7292" s="17">
        <v>760.81</v>
      </c>
      <c r="D7292" s="17">
        <v>1</v>
      </c>
      <c r="E7292" s="18">
        <v>760.81</v>
      </c>
      <c r="F7292" s="9"/>
      <c r="G7292" s="9"/>
      <c r="H7292" s="9"/>
      <c r="I7292" s="9"/>
    </row>
    <row r="7293" spans="1:9" ht="15" customHeight="1" x14ac:dyDescent="0.25">
      <c r="A7293" s="19"/>
      <c r="B7293" s="20"/>
      <c r="C7293" s="21"/>
      <c r="D7293" s="21"/>
      <c r="E7293" s="22">
        <v>760.81</v>
      </c>
      <c r="F7293" s="9"/>
      <c r="G7293" s="9"/>
      <c r="H7293" s="9"/>
      <c r="I7293" s="9"/>
    </row>
    <row r="7294" spans="1:9" ht="9.9499999999999993" customHeight="1" x14ac:dyDescent="0.25">
      <c r="A7294" s="86"/>
      <c r="B7294" s="86"/>
      <c r="C7294" s="86"/>
      <c r="D7294" s="9"/>
      <c r="E7294" s="9"/>
      <c r="F7294" s="9"/>
      <c r="G7294" s="9"/>
      <c r="H7294" s="9"/>
      <c r="I7294" s="9"/>
    </row>
    <row r="7295" spans="1:9" ht="12" customHeight="1" x14ac:dyDescent="0.25">
      <c r="A7295" s="9"/>
      <c r="B7295" s="9"/>
      <c r="C7295" s="9"/>
      <c r="D7295" s="90" t="s">
        <v>4809</v>
      </c>
      <c r="E7295" s="90"/>
      <c r="F7295" s="90"/>
      <c r="G7295" s="90"/>
      <c r="H7295" s="90"/>
      <c r="I7295" s="90"/>
    </row>
    <row r="7296" spans="1:9" ht="9.9499999999999993" customHeight="1" x14ac:dyDescent="0.25">
      <c r="A7296" s="86"/>
      <c r="B7296" s="86"/>
      <c r="C7296" s="86"/>
      <c r="D7296" s="86"/>
      <c r="E7296" s="9"/>
      <c r="F7296" s="9"/>
      <c r="G7296" s="9"/>
      <c r="H7296" s="9"/>
      <c r="I7296" s="9"/>
    </row>
    <row r="7297" spans="1:9" ht="42.95" customHeight="1" x14ac:dyDescent="0.25">
      <c r="A7297" s="88" t="s">
        <v>3102</v>
      </c>
      <c r="B7297" s="88"/>
      <c r="C7297" s="88"/>
      <c r="D7297" s="88"/>
      <c r="E7297" s="88"/>
      <c r="F7297" s="88"/>
      <c r="G7297" s="88"/>
      <c r="H7297" s="88"/>
      <c r="I7297" s="88"/>
    </row>
    <row r="7298" spans="1:9" ht="15" customHeight="1" x14ac:dyDescent="0.25">
      <c r="A7298" s="89"/>
      <c r="B7298" s="89"/>
      <c r="C7298" s="14" t="s">
        <v>2058</v>
      </c>
      <c r="D7298" s="14" t="s">
        <v>2059</v>
      </c>
      <c r="E7298" s="9"/>
      <c r="F7298" s="9"/>
      <c r="G7298" s="9"/>
      <c r="H7298" s="9"/>
      <c r="I7298" s="9"/>
    </row>
    <row r="7299" spans="1:9" ht="12.95" customHeight="1" x14ac:dyDescent="0.25">
      <c r="A7299" s="15"/>
      <c r="B7299" s="16" t="s">
        <v>2058</v>
      </c>
      <c r="C7299" s="17">
        <v>3</v>
      </c>
      <c r="D7299" s="18">
        <v>3</v>
      </c>
      <c r="E7299" s="9"/>
      <c r="F7299" s="9"/>
      <c r="G7299" s="9"/>
      <c r="H7299" s="9"/>
      <c r="I7299" s="9"/>
    </row>
    <row r="7300" spans="1:9" ht="15" customHeight="1" x14ac:dyDescent="0.25">
      <c r="A7300" s="19"/>
      <c r="B7300" s="20"/>
      <c r="C7300" s="21"/>
      <c r="D7300" s="22">
        <v>3</v>
      </c>
      <c r="E7300" s="9"/>
      <c r="F7300" s="9"/>
      <c r="G7300" s="9"/>
      <c r="H7300" s="9"/>
      <c r="I7300" s="9"/>
    </row>
    <row r="7301" spans="1:9" ht="9.9499999999999993" customHeight="1" x14ac:dyDescent="0.25">
      <c r="A7301" s="86"/>
      <c r="B7301" s="86"/>
      <c r="C7301" s="86"/>
      <c r="D7301" s="9"/>
      <c r="E7301" s="9"/>
      <c r="F7301" s="9"/>
      <c r="G7301" s="9"/>
      <c r="H7301" s="9"/>
      <c r="I7301" s="9"/>
    </row>
    <row r="7302" spans="1:9" ht="12" customHeight="1" x14ac:dyDescent="0.25">
      <c r="A7302" s="9"/>
      <c r="B7302" s="9"/>
      <c r="C7302" s="9"/>
      <c r="D7302" s="90" t="s">
        <v>4295</v>
      </c>
      <c r="E7302" s="90"/>
      <c r="F7302" s="90"/>
      <c r="G7302" s="90"/>
      <c r="H7302" s="90"/>
      <c r="I7302" s="90"/>
    </row>
    <row r="7303" spans="1:9" ht="9.9499999999999993" customHeight="1" x14ac:dyDescent="0.25">
      <c r="A7303" s="86"/>
      <c r="B7303" s="86"/>
      <c r="C7303" s="86"/>
      <c r="D7303" s="86"/>
      <c r="E7303" s="9"/>
      <c r="F7303" s="9"/>
      <c r="G7303" s="9"/>
      <c r="H7303" s="9"/>
      <c r="I7303" s="9"/>
    </row>
    <row r="7304" spans="1:9" ht="30.95" customHeight="1" x14ac:dyDescent="0.25">
      <c r="A7304" s="88" t="s">
        <v>3103</v>
      </c>
      <c r="B7304" s="88"/>
      <c r="C7304" s="88"/>
      <c r="D7304" s="88"/>
      <c r="E7304" s="88"/>
      <c r="F7304" s="88"/>
      <c r="G7304" s="88"/>
      <c r="H7304" s="88"/>
      <c r="I7304" s="88"/>
    </row>
    <row r="7305" spans="1:9" ht="15" customHeight="1" x14ac:dyDescent="0.25">
      <c r="A7305" s="89"/>
      <c r="B7305" s="89"/>
      <c r="C7305" s="14" t="s">
        <v>2076</v>
      </c>
      <c r="D7305" s="14" t="s">
        <v>2059</v>
      </c>
      <c r="E7305" s="9"/>
      <c r="F7305" s="9"/>
      <c r="G7305" s="9"/>
      <c r="H7305" s="9"/>
      <c r="I7305" s="9"/>
    </row>
    <row r="7306" spans="1:9" ht="12.95" customHeight="1" x14ac:dyDescent="0.25">
      <c r="A7306" s="15" t="s">
        <v>2108</v>
      </c>
      <c r="B7306" s="16" t="s">
        <v>2076</v>
      </c>
      <c r="C7306" s="17">
        <v>1020.31</v>
      </c>
      <c r="D7306" s="18">
        <v>1020.31</v>
      </c>
      <c r="E7306" s="9"/>
      <c r="F7306" s="9"/>
      <c r="G7306" s="9"/>
      <c r="H7306" s="9"/>
      <c r="I7306" s="9"/>
    </row>
    <row r="7307" spans="1:9" ht="15" customHeight="1" x14ac:dyDescent="0.25">
      <c r="A7307" s="19"/>
      <c r="B7307" s="20"/>
      <c r="C7307" s="21"/>
      <c r="D7307" s="22">
        <v>1020.31</v>
      </c>
      <c r="E7307" s="9"/>
      <c r="F7307" s="9"/>
      <c r="G7307" s="9"/>
      <c r="H7307" s="9"/>
      <c r="I7307" s="9"/>
    </row>
    <row r="7308" spans="1:9" ht="9.9499999999999993" customHeight="1" x14ac:dyDescent="0.25">
      <c r="A7308" s="86"/>
      <c r="B7308" s="86"/>
      <c r="C7308" s="86"/>
      <c r="D7308" s="9"/>
      <c r="E7308" s="9"/>
      <c r="F7308" s="9"/>
      <c r="G7308" s="9"/>
      <c r="H7308" s="9"/>
      <c r="I7308" s="9"/>
    </row>
    <row r="7309" spans="1:9" ht="12" customHeight="1" x14ac:dyDescent="0.25">
      <c r="A7309" s="9"/>
      <c r="B7309" s="9"/>
      <c r="C7309" s="9"/>
      <c r="D7309" s="90" t="s">
        <v>4808</v>
      </c>
      <c r="E7309" s="90"/>
      <c r="F7309" s="90"/>
      <c r="G7309" s="90"/>
      <c r="H7309" s="90"/>
      <c r="I7309" s="90"/>
    </row>
    <row r="7310" spans="1:9" ht="9.9499999999999993" customHeight="1" x14ac:dyDescent="0.25">
      <c r="A7310" s="86"/>
      <c r="B7310" s="86"/>
      <c r="C7310" s="86"/>
      <c r="D7310" s="86"/>
      <c r="E7310" s="9"/>
      <c r="F7310" s="9"/>
      <c r="G7310" s="9"/>
      <c r="H7310" s="9"/>
      <c r="I7310" s="9"/>
    </row>
    <row r="7311" spans="1:9" ht="42.95" customHeight="1" x14ac:dyDescent="0.25">
      <c r="A7311" s="88" t="s">
        <v>3104</v>
      </c>
      <c r="B7311" s="88"/>
      <c r="C7311" s="88"/>
      <c r="D7311" s="88"/>
      <c r="E7311" s="88"/>
      <c r="F7311" s="88"/>
      <c r="G7311" s="88"/>
      <c r="H7311" s="88"/>
      <c r="I7311" s="88"/>
    </row>
    <row r="7312" spans="1:9" ht="15" customHeight="1" x14ac:dyDescent="0.25">
      <c r="A7312" s="89"/>
      <c r="B7312" s="89"/>
      <c r="C7312" s="14" t="s">
        <v>2058</v>
      </c>
      <c r="D7312" s="14" t="s">
        <v>2059</v>
      </c>
      <c r="E7312" s="9"/>
      <c r="F7312" s="9"/>
      <c r="G7312" s="9"/>
      <c r="H7312" s="9"/>
      <c r="I7312" s="9"/>
    </row>
    <row r="7313" spans="1:9" ht="12.95" customHeight="1" x14ac:dyDescent="0.25">
      <c r="A7313" s="15"/>
      <c r="B7313" s="16" t="s">
        <v>2058</v>
      </c>
      <c r="C7313" s="17">
        <v>2</v>
      </c>
      <c r="D7313" s="18">
        <v>2</v>
      </c>
      <c r="E7313" s="9"/>
      <c r="F7313" s="9"/>
      <c r="G7313" s="9"/>
      <c r="H7313" s="9"/>
      <c r="I7313" s="9"/>
    </row>
    <row r="7314" spans="1:9" ht="15" customHeight="1" x14ac:dyDescent="0.25">
      <c r="A7314" s="19"/>
      <c r="B7314" s="20"/>
      <c r="C7314" s="21"/>
      <c r="D7314" s="22">
        <v>2</v>
      </c>
      <c r="E7314" s="9"/>
      <c r="F7314" s="9"/>
      <c r="G7314" s="9"/>
      <c r="H7314" s="9"/>
      <c r="I7314" s="9"/>
    </row>
    <row r="7315" spans="1:9" ht="9.9499999999999993" customHeight="1" x14ac:dyDescent="0.25">
      <c r="A7315" s="86"/>
      <c r="B7315" s="86"/>
      <c r="C7315" s="86"/>
      <c r="D7315" s="9"/>
      <c r="E7315" s="9"/>
      <c r="F7315" s="9"/>
      <c r="G7315" s="9"/>
      <c r="H7315" s="9"/>
      <c r="I7315" s="9"/>
    </row>
    <row r="7316" spans="1:9" ht="12" customHeight="1" x14ac:dyDescent="0.25">
      <c r="A7316" s="9"/>
      <c r="B7316" s="9"/>
      <c r="C7316" s="9"/>
      <c r="D7316" s="90" t="s">
        <v>4257</v>
      </c>
      <c r="E7316" s="90"/>
      <c r="F7316" s="90"/>
      <c r="G7316" s="90"/>
      <c r="H7316" s="90"/>
      <c r="I7316" s="90"/>
    </row>
    <row r="7317" spans="1:9" ht="9.9499999999999993" customHeight="1" x14ac:dyDescent="0.25">
      <c r="A7317" s="86"/>
      <c r="B7317" s="86"/>
      <c r="C7317" s="86"/>
      <c r="D7317" s="86"/>
      <c r="E7317" s="9"/>
      <c r="F7317" s="9"/>
      <c r="G7317" s="9"/>
      <c r="H7317" s="9"/>
      <c r="I7317" s="9"/>
    </row>
    <row r="7318" spans="1:9" ht="30.95" customHeight="1" x14ac:dyDescent="0.25">
      <c r="A7318" s="88" t="s">
        <v>3105</v>
      </c>
      <c r="B7318" s="88"/>
      <c r="C7318" s="88"/>
      <c r="D7318" s="88"/>
      <c r="E7318" s="88"/>
      <c r="F7318" s="88"/>
      <c r="G7318" s="88"/>
      <c r="H7318" s="88"/>
      <c r="I7318" s="88"/>
    </row>
    <row r="7319" spans="1:9" ht="15" customHeight="1" x14ac:dyDescent="0.25">
      <c r="A7319" s="89"/>
      <c r="B7319" s="89"/>
      <c r="C7319" s="14" t="s">
        <v>2076</v>
      </c>
      <c r="D7319" s="14" t="s">
        <v>2058</v>
      </c>
      <c r="E7319" s="14" t="s">
        <v>2059</v>
      </c>
      <c r="F7319" s="9"/>
      <c r="G7319" s="9"/>
      <c r="H7319" s="9"/>
      <c r="I7319" s="9"/>
    </row>
    <row r="7320" spans="1:9" ht="18.95" customHeight="1" x14ac:dyDescent="0.25">
      <c r="A7320" s="15" t="s">
        <v>2110</v>
      </c>
      <c r="B7320" s="16" t="s">
        <v>2111</v>
      </c>
      <c r="C7320" s="17">
        <v>0.16</v>
      </c>
      <c r="D7320" s="17">
        <v>69</v>
      </c>
      <c r="E7320" s="18">
        <v>11.04</v>
      </c>
      <c r="F7320" s="9"/>
      <c r="G7320" s="9"/>
      <c r="H7320" s="9"/>
      <c r="I7320" s="9"/>
    </row>
    <row r="7321" spans="1:9" ht="15" customHeight="1" x14ac:dyDescent="0.25">
      <c r="A7321" s="19"/>
      <c r="B7321" s="20"/>
      <c r="C7321" s="21"/>
      <c r="D7321" s="21"/>
      <c r="E7321" s="22">
        <v>11.04</v>
      </c>
      <c r="F7321" s="9"/>
      <c r="G7321" s="9"/>
      <c r="H7321" s="9"/>
      <c r="I7321" s="9"/>
    </row>
    <row r="7322" spans="1:9" ht="9.9499999999999993" customHeight="1" x14ac:dyDescent="0.25">
      <c r="A7322" s="86"/>
      <c r="B7322" s="86"/>
      <c r="C7322" s="86"/>
      <c r="D7322" s="9"/>
      <c r="E7322" s="9"/>
      <c r="F7322" s="9"/>
      <c r="G7322" s="9"/>
      <c r="H7322" s="9"/>
      <c r="I7322" s="9"/>
    </row>
    <row r="7323" spans="1:9" ht="12" customHeight="1" x14ac:dyDescent="0.25">
      <c r="A7323" s="9"/>
      <c r="B7323" s="9"/>
      <c r="C7323" s="9"/>
      <c r="D7323" s="90" t="s">
        <v>4296</v>
      </c>
      <c r="E7323" s="90"/>
      <c r="F7323" s="90"/>
      <c r="G7323" s="90"/>
      <c r="H7323" s="90"/>
      <c r="I7323" s="90"/>
    </row>
    <row r="7324" spans="1:9" ht="9.9499999999999993" customHeight="1" x14ac:dyDescent="0.25">
      <c r="A7324" s="86"/>
      <c r="B7324" s="86"/>
      <c r="C7324" s="86"/>
      <c r="D7324" s="86"/>
      <c r="E7324" s="9"/>
      <c r="F7324" s="9"/>
      <c r="G7324" s="9"/>
      <c r="H7324" s="9"/>
      <c r="I7324" s="9"/>
    </row>
    <row r="7325" spans="1:9" ht="30.95" customHeight="1" x14ac:dyDescent="0.25">
      <c r="A7325" s="88" t="s">
        <v>3106</v>
      </c>
      <c r="B7325" s="88"/>
      <c r="C7325" s="88"/>
      <c r="D7325" s="88"/>
      <c r="E7325" s="88"/>
      <c r="F7325" s="88"/>
      <c r="G7325" s="88"/>
      <c r="H7325" s="88"/>
      <c r="I7325" s="88"/>
    </row>
    <row r="7326" spans="1:9" ht="15" customHeight="1" x14ac:dyDescent="0.25">
      <c r="A7326" s="89"/>
      <c r="B7326" s="89"/>
      <c r="C7326" s="14" t="s">
        <v>2058</v>
      </c>
      <c r="D7326" s="14" t="s">
        <v>2059</v>
      </c>
      <c r="E7326" s="9"/>
      <c r="F7326" s="9"/>
      <c r="G7326" s="9"/>
      <c r="H7326" s="9"/>
      <c r="I7326" s="9"/>
    </row>
    <row r="7327" spans="1:9" ht="12.95" customHeight="1" x14ac:dyDescent="0.25">
      <c r="A7327" s="15"/>
      <c r="B7327" s="16" t="s">
        <v>2058</v>
      </c>
      <c r="C7327" s="17">
        <v>8</v>
      </c>
      <c r="D7327" s="18">
        <v>8</v>
      </c>
      <c r="E7327" s="9"/>
      <c r="F7327" s="9"/>
      <c r="G7327" s="9"/>
      <c r="H7327" s="9"/>
      <c r="I7327" s="9"/>
    </row>
    <row r="7328" spans="1:9" ht="15" customHeight="1" x14ac:dyDescent="0.25">
      <c r="A7328" s="19"/>
      <c r="B7328" s="20"/>
      <c r="C7328" s="21"/>
      <c r="D7328" s="22">
        <v>8</v>
      </c>
      <c r="E7328" s="9"/>
      <c r="F7328" s="9"/>
      <c r="G7328" s="9"/>
      <c r="H7328" s="9"/>
      <c r="I7328" s="9"/>
    </row>
    <row r="7329" spans="1:9" ht="9.9499999999999993" customHeight="1" x14ac:dyDescent="0.25">
      <c r="A7329" s="86"/>
      <c r="B7329" s="86"/>
      <c r="C7329" s="86"/>
      <c r="D7329" s="9"/>
      <c r="E7329" s="9"/>
      <c r="F7329" s="9"/>
      <c r="G7329" s="9"/>
      <c r="H7329" s="9"/>
      <c r="I7329" s="9"/>
    </row>
    <row r="7330" spans="1:9" ht="12" customHeight="1" x14ac:dyDescent="0.25">
      <c r="A7330" s="9"/>
      <c r="B7330" s="9"/>
      <c r="C7330" s="9"/>
      <c r="D7330" s="90" t="s">
        <v>4258</v>
      </c>
      <c r="E7330" s="90"/>
      <c r="F7330" s="90"/>
      <c r="G7330" s="90"/>
      <c r="H7330" s="90"/>
      <c r="I7330" s="90"/>
    </row>
    <row r="7331" spans="1:9" ht="9.9499999999999993" customHeight="1" x14ac:dyDescent="0.25">
      <c r="A7331" s="86"/>
      <c r="B7331" s="86"/>
      <c r="C7331" s="86"/>
      <c r="D7331" s="86"/>
      <c r="E7331" s="9"/>
      <c r="F7331" s="9"/>
      <c r="G7331" s="9"/>
      <c r="H7331" s="9"/>
      <c r="I7331" s="9"/>
    </row>
    <row r="7332" spans="1:9" ht="20.100000000000001" customHeight="1" x14ac:dyDescent="0.25">
      <c r="A7332" s="88" t="s">
        <v>3107</v>
      </c>
      <c r="B7332" s="88"/>
      <c r="C7332" s="88"/>
      <c r="D7332" s="88"/>
      <c r="E7332" s="88"/>
      <c r="F7332" s="88"/>
      <c r="G7332" s="88"/>
      <c r="H7332" s="88"/>
      <c r="I7332" s="88"/>
    </row>
    <row r="7333" spans="1:9" ht="15" customHeight="1" x14ac:dyDescent="0.25">
      <c r="A7333" s="89"/>
      <c r="B7333" s="89"/>
      <c r="C7333" s="14" t="s">
        <v>2076</v>
      </c>
      <c r="D7333" s="14" t="s">
        <v>2059</v>
      </c>
      <c r="E7333" s="9"/>
      <c r="F7333" s="9"/>
      <c r="G7333" s="9"/>
      <c r="H7333" s="9"/>
      <c r="I7333" s="9"/>
    </row>
    <row r="7334" spans="1:9" ht="12.95" customHeight="1" x14ac:dyDescent="0.25">
      <c r="A7334" s="15"/>
      <c r="B7334" s="16" t="s">
        <v>2076</v>
      </c>
      <c r="C7334" s="17">
        <v>366.97</v>
      </c>
      <c r="D7334" s="18">
        <v>366.97</v>
      </c>
      <c r="E7334" s="9"/>
      <c r="F7334" s="9"/>
      <c r="G7334" s="9"/>
      <c r="H7334" s="9"/>
      <c r="I7334" s="9"/>
    </row>
    <row r="7335" spans="1:9" ht="15" customHeight="1" x14ac:dyDescent="0.25">
      <c r="A7335" s="19"/>
      <c r="B7335" s="20"/>
      <c r="C7335" s="21"/>
      <c r="D7335" s="22">
        <v>366.97</v>
      </c>
      <c r="E7335" s="9"/>
      <c r="F7335" s="9"/>
      <c r="G7335" s="9"/>
      <c r="H7335" s="9"/>
      <c r="I7335" s="9"/>
    </row>
    <row r="7336" spans="1:9" ht="9.9499999999999993" customHeight="1" x14ac:dyDescent="0.25">
      <c r="A7336" s="86"/>
      <c r="B7336" s="86"/>
      <c r="C7336" s="86"/>
      <c r="D7336" s="9"/>
      <c r="E7336" s="9"/>
      <c r="F7336" s="9"/>
      <c r="G7336" s="9"/>
      <c r="H7336" s="9"/>
      <c r="I7336" s="9"/>
    </row>
    <row r="7337" spans="1:9" ht="12" customHeight="1" x14ac:dyDescent="0.25">
      <c r="A7337" s="9"/>
      <c r="B7337" s="9"/>
      <c r="C7337" s="9"/>
      <c r="D7337" s="90" t="s">
        <v>4810</v>
      </c>
      <c r="E7337" s="90"/>
      <c r="F7337" s="90"/>
      <c r="G7337" s="90"/>
      <c r="H7337" s="90"/>
      <c r="I7337" s="90"/>
    </row>
    <row r="7338" spans="1:9" ht="9.9499999999999993" customHeight="1" x14ac:dyDescent="0.25">
      <c r="A7338" s="86"/>
      <c r="B7338" s="86"/>
      <c r="C7338" s="86"/>
      <c r="D7338" s="86"/>
      <c r="E7338" s="9"/>
      <c r="F7338" s="9"/>
      <c r="G7338" s="9"/>
      <c r="H7338" s="9"/>
      <c r="I7338" s="9"/>
    </row>
    <row r="7339" spans="1:9" ht="30.95" customHeight="1" x14ac:dyDescent="0.25">
      <c r="A7339" s="88" t="s">
        <v>3108</v>
      </c>
      <c r="B7339" s="88"/>
      <c r="C7339" s="88"/>
      <c r="D7339" s="88"/>
      <c r="E7339" s="88"/>
      <c r="F7339" s="88"/>
      <c r="G7339" s="88"/>
      <c r="H7339" s="88"/>
      <c r="I7339" s="88"/>
    </row>
    <row r="7340" spans="1:9" ht="15" customHeight="1" x14ac:dyDescent="0.25">
      <c r="A7340" s="89"/>
      <c r="B7340" s="89"/>
      <c r="C7340" s="14" t="s">
        <v>2076</v>
      </c>
      <c r="D7340" s="14" t="s">
        <v>2059</v>
      </c>
      <c r="E7340" s="9"/>
      <c r="F7340" s="9"/>
      <c r="G7340" s="9"/>
      <c r="H7340" s="9"/>
      <c r="I7340" s="9"/>
    </row>
    <row r="7341" spans="1:9" ht="12.95" customHeight="1" x14ac:dyDescent="0.25">
      <c r="A7341" s="15" t="s">
        <v>2108</v>
      </c>
      <c r="B7341" s="16" t="s">
        <v>2076</v>
      </c>
      <c r="C7341" s="17">
        <v>1020.31</v>
      </c>
      <c r="D7341" s="18">
        <v>1020.31</v>
      </c>
      <c r="E7341" s="9"/>
      <c r="F7341" s="9"/>
      <c r="G7341" s="9"/>
      <c r="H7341" s="9"/>
      <c r="I7341" s="9"/>
    </row>
    <row r="7342" spans="1:9" ht="15" customHeight="1" x14ac:dyDescent="0.25">
      <c r="A7342" s="19"/>
      <c r="B7342" s="20"/>
      <c r="C7342" s="21"/>
      <c r="D7342" s="22">
        <v>1020.31</v>
      </c>
      <c r="E7342" s="9"/>
      <c r="F7342" s="9"/>
      <c r="G7342" s="9"/>
      <c r="H7342" s="9"/>
      <c r="I7342" s="9"/>
    </row>
    <row r="7343" spans="1:9" ht="9.9499999999999993" customHeight="1" x14ac:dyDescent="0.25">
      <c r="A7343" s="86"/>
      <c r="B7343" s="86"/>
      <c r="C7343" s="86"/>
      <c r="D7343" s="9"/>
      <c r="E7343" s="9"/>
      <c r="F7343" s="9"/>
      <c r="G7343" s="9"/>
      <c r="H7343" s="9"/>
      <c r="I7343" s="9"/>
    </row>
    <row r="7344" spans="1:9" ht="12" customHeight="1" x14ac:dyDescent="0.25">
      <c r="A7344" s="9"/>
      <c r="B7344" s="9"/>
      <c r="C7344" s="9"/>
      <c r="D7344" s="90" t="s">
        <v>4808</v>
      </c>
      <c r="E7344" s="90"/>
      <c r="F7344" s="90"/>
      <c r="G7344" s="90"/>
      <c r="H7344" s="90"/>
      <c r="I7344" s="90"/>
    </row>
    <row r="7345" spans="1:9" ht="9.9499999999999993" customHeight="1" x14ac:dyDescent="0.25">
      <c r="A7345" s="86"/>
      <c r="B7345" s="86"/>
      <c r="C7345" s="86"/>
      <c r="D7345" s="86"/>
      <c r="E7345" s="9"/>
      <c r="F7345" s="9"/>
      <c r="G7345" s="9"/>
      <c r="H7345" s="9"/>
      <c r="I7345" s="9"/>
    </row>
    <row r="7346" spans="1:9" ht="20.100000000000001" customHeight="1" x14ac:dyDescent="0.25">
      <c r="A7346" s="88" t="s">
        <v>3109</v>
      </c>
      <c r="B7346" s="88"/>
      <c r="C7346" s="88"/>
      <c r="D7346" s="88"/>
      <c r="E7346" s="88"/>
      <c r="F7346" s="88"/>
      <c r="G7346" s="88"/>
      <c r="H7346" s="88"/>
      <c r="I7346" s="88"/>
    </row>
    <row r="7347" spans="1:9" ht="15" customHeight="1" x14ac:dyDescent="0.25">
      <c r="A7347" s="89"/>
      <c r="B7347" s="89"/>
      <c r="C7347" s="14" t="s">
        <v>2069</v>
      </c>
      <c r="D7347" s="14" t="s">
        <v>2058</v>
      </c>
      <c r="E7347" s="14" t="s">
        <v>2059</v>
      </c>
      <c r="F7347" s="9"/>
      <c r="G7347" s="9"/>
      <c r="H7347" s="9"/>
      <c r="I7347" s="9"/>
    </row>
    <row r="7348" spans="1:9" ht="12.95" customHeight="1" x14ac:dyDescent="0.25">
      <c r="A7348" s="15"/>
      <c r="B7348" s="16" t="s">
        <v>2104</v>
      </c>
      <c r="C7348" s="17">
        <v>203.11</v>
      </c>
      <c r="D7348" s="17">
        <v>1</v>
      </c>
      <c r="E7348" s="18">
        <v>203.11</v>
      </c>
      <c r="F7348" s="9"/>
      <c r="G7348" s="9"/>
      <c r="H7348" s="9"/>
      <c r="I7348" s="9"/>
    </row>
    <row r="7349" spans="1:9" ht="15" customHeight="1" x14ac:dyDescent="0.25">
      <c r="A7349" s="19"/>
      <c r="B7349" s="20"/>
      <c r="C7349" s="21"/>
      <c r="D7349" s="21"/>
      <c r="E7349" s="22">
        <v>203.11</v>
      </c>
      <c r="F7349" s="9"/>
      <c r="G7349" s="9"/>
      <c r="H7349" s="9"/>
      <c r="I7349" s="9"/>
    </row>
    <row r="7350" spans="1:9" ht="9.9499999999999993" customHeight="1" x14ac:dyDescent="0.25">
      <c r="A7350" s="86"/>
      <c r="B7350" s="86"/>
      <c r="C7350" s="86"/>
      <c r="D7350" s="9"/>
      <c r="E7350" s="9"/>
      <c r="F7350" s="9"/>
      <c r="G7350" s="9"/>
      <c r="H7350" s="9"/>
      <c r="I7350" s="9"/>
    </row>
    <row r="7351" spans="1:9" ht="12" customHeight="1" x14ac:dyDescent="0.25">
      <c r="A7351" s="9"/>
      <c r="B7351" s="9"/>
      <c r="C7351" s="9"/>
      <c r="D7351" s="90" t="s">
        <v>4811</v>
      </c>
      <c r="E7351" s="90"/>
      <c r="F7351" s="90"/>
      <c r="G7351" s="90"/>
      <c r="H7351" s="90"/>
      <c r="I7351" s="90"/>
    </row>
    <row r="7352" spans="1:9" ht="9.9499999999999993" customHeight="1" x14ac:dyDescent="0.25">
      <c r="A7352" s="86"/>
      <c r="B7352" s="86"/>
      <c r="C7352" s="86"/>
      <c r="D7352" s="86"/>
      <c r="E7352" s="9"/>
      <c r="F7352" s="9"/>
      <c r="G7352" s="9"/>
      <c r="H7352" s="9"/>
      <c r="I7352" s="9"/>
    </row>
    <row r="7353" spans="1:9" ht="30.95" customHeight="1" x14ac:dyDescent="0.25">
      <c r="A7353" s="88" t="s">
        <v>3110</v>
      </c>
      <c r="B7353" s="88"/>
      <c r="C7353" s="88"/>
      <c r="D7353" s="88"/>
      <c r="E7353" s="88"/>
      <c r="F7353" s="88"/>
      <c r="G7353" s="88"/>
      <c r="H7353" s="88"/>
      <c r="I7353" s="88"/>
    </row>
    <row r="7354" spans="1:9" ht="15" customHeight="1" x14ac:dyDescent="0.25">
      <c r="A7354" s="89"/>
      <c r="B7354" s="89"/>
      <c r="C7354" s="14" t="s">
        <v>2076</v>
      </c>
      <c r="D7354" s="14" t="s">
        <v>2059</v>
      </c>
      <c r="E7354" s="9"/>
      <c r="F7354" s="9"/>
      <c r="G7354" s="9"/>
      <c r="H7354" s="9"/>
      <c r="I7354" s="9"/>
    </row>
    <row r="7355" spans="1:9" ht="12.95" customHeight="1" x14ac:dyDescent="0.25">
      <c r="A7355" s="15" t="s">
        <v>2077</v>
      </c>
      <c r="B7355" s="16" t="s">
        <v>2076</v>
      </c>
      <c r="C7355" s="17">
        <v>5242.6000000000004</v>
      </c>
      <c r="D7355" s="18">
        <v>5242.6000000000004</v>
      </c>
      <c r="E7355" s="9"/>
      <c r="F7355" s="9"/>
      <c r="G7355" s="9"/>
      <c r="H7355" s="9"/>
      <c r="I7355" s="9"/>
    </row>
    <row r="7356" spans="1:9" ht="15" customHeight="1" x14ac:dyDescent="0.25">
      <c r="A7356" s="19"/>
      <c r="B7356" s="20"/>
      <c r="C7356" s="21"/>
      <c r="D7356" s="22">
        <v>5242.6000000000004</v>
      </c>
      <c r="E7356" s="9"/>
      <c r="F7356" s="9"/>
      <c r="G7356" s="9"/>
      <c r="H7356" s="9"/>
      <c r="I7356" s="9"/>
    </row>
    <row r="7357" spans="1:9" ht="9.9499999999999993" customHeight="1" x14ac:dyDescent="0.25">
      <c r="A7357" s="86"/>
      <c r="B7357" s="86"/>
      <c r="C7357" s="86"/>
      <c r="D7357" s="9"/>
      <c r="E7357" s="9"/>
      <c r="F7357" s="9"/>
      <c r="G7357" s="9"/>
      <c r="H7357" s="9"/>
      <c r="I7357" s="9"/>
    </row>
    <row r="7358" spans="1:9" ht="12" customHeight="1" x14ac:dyDescent="0.25">
      <c r="A7358" s="9"/>
      <c r="B7358" s="9"/>
      <c r="C7358" s="9"/>
      <c r="D7358" s="90" t="s">
        <v>4812</v>
      </c>
      <c r="E7358" s="90"/>
      <c r="F7358" s="90"/>
      <c r="G7358" s="90"/>
      <c r="H7358" s="90"/>
      <c r="I7358" s="90"/>
    </row>
    <row r="7359" spans="1:9" ht="9.9499999999999993" customHeight="1" x14ac:dyDescent="0.25">
      <c r="A7359" s="86"/>
      <c r="B7359" s="86"/>
      <c r="C7359" s="86"/>
      <c r="D7359" s="86"/>
      <c r="E7359" s="9"/>
      <c r="F7359" s="9"/>
      <c r="G7359" s="9"/>
      <c r="H7359" s="9"/>
      <c r="I7359" s="9"/>
    </row>
    <row r="7360" spans="1:9" ht="30.95" customHeight="1" x14ac:dyDescent="0.25">
      <c r="A7360" s="88" t="s">
        <v>3111</v>
      </c>
      <c r="B7360" s="88"/>
      <c r="C7360" s="88"/>
      <c r="D7360" s="88"/>
      <c r="E7360" s="88"/>
      <c r="F7360" s="88"/>
      <c r="G7360" s="88"/>
      <c r="H7360" s="88"/>
      <c r="I7360" s="88"/>
    </row>
    <row r="7361" spans="1:9" ht="15" customHeight="1" x14ac:dyDescent="0.25">
      <c r="A7361" s="89"/>
      <c r="B7361" s="89"/>
      <c r="C7361" s="14" t="s">
        <v>2076</v>
      </c>
      <c r="D7361" s="14" t="s">
        <v>2079</v>
      </c>
      <c r="E7361" s="14" t="s">
        <v>2059</v>
      </c>
      <c r="F7361" s="9"/>
      <c r="G7361" s="9"/>
      <c r="H7361" s="9"/>
      <c r="I7361" s="9"/>
    </row>
    <row r="7362" spans="1:9" ht="18.95" customHeight="1" x14ac:dyDescent="0.25">
      <c r="A7362" s="15" t="s">
        <v>2080</v>
      </c>
      <c r="B7362" s="16" t="s">
        <v>2081</v>
      </c>
      <c r="C7362" s="17">
        <v>962.36</v>
      </c>
      <c r="D7362" s="17">
        <v>0.1</v>
      </c>
      <c r="E7362" s="18">
        <v>96.24</v>
      </c>
      <c r="F7362" s="9"/>
      <c r="G7362" s="9"/>
      <c r="H7362" s="9"/>
      <c r="I7362" s="9"/>
    </row>
    <row r="7363" spans="1:9" ht="15" customHeight="1" x14ac:dyDescent="0.25">
      <c r="A7363" s="19"/>
      <c r="B7363" s="20"/>
      <c r="C7363" s="21"/>
      <c r="D7363" s="21"/>
      <c r="E7363" s="22">
        <v>96.24</v>
      </c>
      <c r="F7363" s="9"/>
      <c r="G7363" s="9"/>
      <c r="H7363" s="9"/>
      <c r="I7363" s="9"/>
    </row>
    <row r="7364" spans="1:9" ht="9.9499999999999993" customHeight="1" x14ac:dyDescent="0.25">
      <c r="A7364" s="86"/>
      <c r="B7364" s="86"/>
      <c r="C7364" s="86"/>
      <c r="D7364" s="9"/>
      <c r="E7364" s="9"/>
      <c r="F7364" s="9"/>
      <c r="G7364" s="9"/>
      <c r="H7364" s="9"/>
      <c r="I7364" s="9"/>
    </row>
    <row r="7365" spans="1:9" ht="12" customHeight="1" x14ac:dyDescent="0.25">
      <c r="A7365" s="9"/>
      <c r="B7365" s="9"/>
      <c r="C7365" s="9"/>
      <c r="D7365" s="90" t="s">
        <v>4813</v>
      </c>
      <c r="E7365" s="90"/>
      <c r="F7365" s="90"/>
      <c r="G7365" s="90"/>
      <c r="H7365" s="90"/>
      <c r="I7365" s="90"/>
    </row>
    <row r="7366" spans="1:9" ht="9.9499999999999993" customHeight="1" x14ac:dyDescent="0.25">
      <c r="A7366" s="86"/>
      <c r="B7366" s="86"/>
      <c r="C7366" s="86"/>
      <c r="D7366" s="86"/>
      <c r="E7366" s="9"/>
      <c r="F7366" s="9"/>
      <c r="G7366" s="9"/>
      <c r="H7366" s="9"/>
      <c r="I7366" s="9"/>
    </row>
    <row r="7367" spans="1:9" ht="30.95" customHeight="1" x14ac:dyDescent="0.25">
      <c r="A7367" s="88" t="s">
        <v>3112</v>
      </c>
      <c r="B7367" s="88"/>
      <c r="C7367" s="88"/>
      <c r="D7367" s="88"/>
      <c r="E7367" s="88"/>
      <c r="F7367" s="88"/>
      <c r="G7367" s="88"/>
      <c r="H7367" s="88"/>
      <c r="I7367" s="88"/>
    </row>
    <row r="7368" spans="1:9" ht="15" customHeight="1" x14ac:dyDescent="0.25">
      <c r="A7368" s="89"/>
      <c r="B7368" s="89"/>
      <c r="C7368" s="14" t="s">
        <v>2076</v>
      </c>
      <c r="D7368" s="14" t="s">
        <v>2079</v>
      </c>
      <c r="E7368" s="14" t="s">
        <v>2058</v>
      </c>
      <c r="F7368" s="14" t="s">
        <v>2059</v>
      </c>
      <c r="G7368" s="9"/>
      <c r="H7368" s="9"/>
      <c r="I7368" s="9"/>
    </row>
    <row r="7369" spans="1:9" ht="27" customHeight="1" x14ac:dyDescent="0.25">
      <c r="A7369" s="15" t="s">
        <v>2083</v>
      </c>
      <c r="B7369" s="16" t="s">
        <v>2084</v>
      </c>
      <c r="C7369" s="17">
        <v>4.3</v>
      </c>
      <c r="D7369" s="17">
        <v>0.1</v>
      </c>
      <c r="E7369" s="17">
        <v>4</v>
      </c>
      <c r="F7369" s="18">
        <v>1.72</v>
      </c>
      <c r="G7369" s="9"/>
      <c r="H7369" s="9"/>
      <c r="I7369" s="9"/>
    </row>
    <row r="7370" spans="1:9" ht="15" customHeight="1" x14ac:dyDescent="0.25">
      <c r="A7370" s="19"/>
      <c r="B7370" s="20"/>
      <c r="C7370" s="21"/>
      <c r="D7370" s="21"/>
      <c r="E7370" s="21"/>
      <c r="F7370" s="22">
        <v>1.72</v>
      </c>
      <c r="G7370" s="9"/>
      <c r="H7370" s="9"/>
      <c r="I7370" s="9"/>
    </row>
    <row r="7371" spans="1:9" ht="9.9499999999999993" customHeight="1" x14ac:dyDescent="0.25">
      <c r="A7371" s="86"/>
      <c r="B7371" s="86"/>
      <c r="C7371" s="86"/>
      <c r="D7371" s="9"/>
      <c r="E7371" s="9"/>
      <c r="F7371" s="9"/>
      <c r="G7371" s="9"/>
      <c r="H7371" s="9"/>
      <c r="I7371" s="9"/>
    </row>
    <row r="7372" spans="1:9" ht="12" customHeight="1" x14ac:dyDescent="0.25">
      <c r="A7372" s="9"/>
      <c r="B7372" s="9"/>
      <c r="C7372" s="9"/>
      <c r="D7372" s="90" t="s">
        <v>4313</v>
      </c>
      <c r="E7372" s="90"/>
      <c r="F7372" s="90"/>
      <c r="G7372" s="90"/>
      <c r="H7372" s="90"/>
      <c r="I7372" s="90"/>
    </row>
    <row r="7373" spans="1:9" ht="9.9499999999999993" customHeight="1" x14ac:dyDescent="0.25">
      <c r="A7373" s="86"/>
      <c r="B7373" s="86"/>
      <c r="C7373" s="86"/>
      <c r="D7373" s="86"/>
      <c r="E7373" s="9"/>
      <c r="F7373" s="9"/>
      <c r="G7373" s="9"/>
      <c r="H7373" s="9"/>
      <c r="I7373" s="9"/>
    </row>
    <row r="7374" spans="1:9" ht="42.95" customHeight="1" x14ac:dyDescent="0.25">
      <c r="A7374" s="88" t="s">
        <v>3113</v>
      </c>
      <c r="B7374" s="88"/>
      <c r="C7374" s="88"/>
      <c r="D7374" s="88"/>
      <c r="E7374" s="88"/>
      <c r="F7374" s="88"/>
      <c r="G7374" s="88"/>
      <c r="H7374" s="88"/>
      <c r="I7374" s="88"/>
    </row>
    <row r="7375" spans="1:9" ht="15" customHeight="1" x14ac:dyDescent="0.25">
      <c r="A7375" s="89"/>
      <c r="B7375" s="89"/>
      <c r="C7375" s="14" t="s">
        <v>2076</v>
      </c>
      <c r="D7375" s="14" t="s">
        <v>2056</v>
      </c>
      <c r="E7375" s="14" t="s">
        <v>2058</v>
      </c>
      <c r="F7375" s="14" t="s">
        <v>2086</v>
      </c>
      <c r="G7375" s="14" t="s">
        <v>2059</v>
      </c>
      <c r="H7375" s="9"/>
      <c r="I7375" s="9"/>
    </row>
    <row r="7376" spans="1:9" ht="18.95" customHeight="1" x14ac:dyDescent="0.25">
      <c r="A7376" s="15" t="s">
        <v>2087</v>
      </c>
      <c r="B7376" s="16" t="s">
        <v>2088</v>
      </c>
      <c r="C7376" s="17">
        <v>5242.6000000000004</v>
      </c>
      <c r="D7376" s="17">
        <v>0.1</v>
      </c>
      <c r="E7376" s="17">
        <v>1</v>
      </c>
      <c r="F7376" s="17">
        <v>1.5</v>
      </c>
      <c r="G7376" s="18">
        <v>786.39</v>
      </c>
      <c r="H7376" s="9"/>
      <c r="I7376" s="9"/>
    </row>
    <row r="7377" spans="1:9" ht="18.95" customHeight="1" x14ac:dyDescent="0.25">
      <c r="A7377" s="15" t="s">
        <v>2089</v>
      </c>
      <c r="B7377" s="16" t="s">
        <v>2088</v>
      </c>
      <c r="C7377" s="17">
        <v>962.36</v>
      </c>
      <c r="D7377" s="17">
        <v>0.1</v>
      </c>
      <c r="E7377" s="17">
        <v>1</v>
      </c>
      <c r="F7377" s="17">
        <v>1.5</v>
      </c>
      <c r="G7377" s="18">
        <v>144.35</v>
      </c>
      <c r="H7377" s="9"/>
      <c r="I7377" s="9"/>
    </row>
    <row r="7378" spans="1:9" ht="27" customHeight="1" x14ac:dyDescent="0.25">
      <c r="A7378" s="15" t="s">
        <v>2090</v>
      </c>
      <c r="B7378" s="16" t="s">
        <v>2088</v>
      </c>
      <c r="C7378" s="17">
        <v>4.5999999999999996</v>
      </c>
      <c r="D7378" s="17">
        <v>0.1</v>
      </c>
      <c r="E7378" s="17">
        <v>4</v>
      </c>
      <c r="F7378" s="17">
        <v>1.5</v>
      </c>
      <c r="G7378" s="18">
        <v>2.76</v>
      </c>
      <c r="H7378" s="9"/>
      <c r="I7378" s="9"/>
    </row>
    <row r="7379" spans="1:9" ht="15" customHeight="1" x14ac:dyDescent="0.25">
      <c r="A7379" s="19"/>
      <c r="B7379" s="20"/>
      <c r="C7379" s="21"/>
      <c r="D7379" s="21"/>
      <c r="E7379" s="21"/>
      <c r="F7379" s="21"/>
      <c r="G7379" s="22">
        <v>933.5</v>
      </c>
      <c r="H7379" s="9"/>
      <c r="I7379" s="9"/>
    </row>
    <row r="7380" spans="1:9" ht="9.9499999999999993" customHeight="1" x14ac:dyDescent="0.25">
      <c r="A7380" s="86"/>
      <c r="B7380" s="86"/>
      <c r="C7380" s="86"/>
      <c r="D7380" s="9"/>
      <c r="E7380" s="9"/>
      <c r="F7380" s="9"/>
      <c r="G7380" s="9"/>
      <c r="H7380" s="9"/>
      <c r="I7380" s="9"/>
    </row>
    <row r="7381" spans="1:9" ht="12" customHeight="1" x14ac:dyDescent="0.25">
      <c r="A7381" s="9"/>
      <c r="B7381" s="9"/>
      <c r="C7381" s="9"/>
      <c r="D7381" s="90" t="s">
        <v>4814</v>
      </c>
      <c r="E7381" s="90"/>
      <c r="F7381" s="90"/>
      <c r="G7381" s="90"/>
      <c r="H7381" s="90"/>
      <c r="I7381" s="90"/>
    </row>
    <row r="7382" spans="1:9" ht="9.9499999999999993" customHeight="1" x14ac:dyDescent="0.25">
      <c r="A7382" s="86"/>
      <c r="B7382" s="86"/>
      <c r="C7382" s="86"/>
      <c r="D7382" s="86"/>
      <c r="E7382" s="9"/>
      <c r="F7382" s="9"/>
      <c r="G7382" s="9"/>
      <c r="H7382" s="9"/>
      <c r="I7382" s="9"/>
    </row>
    <row r="7383" spans="1:9" ht="30.95" customHeight="1" x14ac:dyDescent="0.25">
      <c r="A7383" s="88" t="s">
        <v>3114</v>
      </c>
      <c r="B7383" s="88"/>
      <c r="C7383" s="88"/>
      <c r="D7383" s="88"/>
      <c r="E7383" s="88"/>
      <c r="F7383" s="88"/>
      <c r="G7383" s="88"/>
      <c r="H7383" s="88"/>
      <c r="I7383" s="88"/>
    </row>
    <row r="7384" spans="1:9" ht="15" customHeight="1" x14ac:dyDescent="0.25">
      <c r="A7384" s="89"/>
      <c r="B7384" s="89"/>
      <c r="C7384" s="14" t="s">
        <v>2076</v>
      </c>
      <c r="D7384" s="14" t="s">
        <v>2056</v>
      </c>
      <c r="E7384" s="14" t="s">
        <v>2058</v>
      </c>
      <c r="F7384" s="14" t="s">
        <v>2092</v>
      </c>
      <c r="G7384" s="14" t="s">
        <v>2086</v>
      </c>
      <c r="H7384" s="14" t="s">
        <v>2059</v>
      </c>
      <c r="I7384" s="9"/>
    </row>
    <row r="7385" spans="1:9" ht="18.95" customHeight="1" x14ac:dyDescent="0.25">
      <c r="A7385" s="15" t="s">
        <v>2087</v>
      </c>
      <c r="B7385" s="16" t="s">
        <v>2186</v>
      </c>
      <c r="C7385" s="17">
        <v>5242.6000000000004</v>
      </c>
      <c r="D7385" s="17">
        <v>0.1</v>
      </c>
      <c r="E7385" s="17">
        <v>1</v>
      </c>
      <c r="F7385" s="17">
        <v>30</v>
      </c>
      <c r="G7385" s="17">
        <v>1.5</v>
      </c>
      <c r="H7385" s="18">
        <v>23591.7</v>
      </c>
      <c r="I7385" s="9"/>
    </row>
    <row r="7386" spans="1:9" ht="18.95" customHeight="1" x14ac:dyDescent="0.25">
      <c r="A7386" s="15" t="s">
        <v>2089</v>
      </c>
      <c r="B7386" s="16" t="s">
        <v>2186</v>
      </c>
      <c r="C7386" s="17">
        <v>962.36</v>
      </c>
      <c r="D7386" s="17">
        <v>0.05</v>
      </c>
      <c r="E7386" s="17">
        <v>1</v>
      </c>
      <c r="F7386" s="17">
        <v>30</v>
      </c>
      <c r="G7386" s="17">
        <v>1.5</v>
      </c>
      <c r="H7386" s="18">
        <v>2165.31</v>
      </c>
      <c r="I7386" s="9"/>
    </row>
    <row r="7387" spans="1:9" ht="27" customHeight="1" x14ac:dyDescent="0.25">
      <c r="A7387" s="15" t="s">
        <v>2090</v>
      </c>
      <c r="B7387" s="16" t="s">
        <v>2186</v>
      </c>
      <c r="C7387" s="17">
        <v>4.5999999999999996</v>
      </c>
      <c r="D7387" s="17">
        <v>0.1</v>
      </c>
      <c r="E7387" s="17">
        <v>4</v>
      </c>
      <c r="F7387" s="17">
        <v>30</v>
      </c>
      <c r="G7387" s="17">
        <v>1.5</v>
      </c>
      <c r="H7387" s="18">
        <v>82.8</v>
      </c>
      <c r="I7387" s="9"/>
    </row>
    <row r="7388" spans="1:9" ht="15" customHeight="1" x14ac:dyDescent="0.25">
      <c r="A7388" s="19"/>
      <c r="B7388" s="20"/>
      <c r="C7388" s="21"/>
      <c r="D7388" s="21"/>
      <c r="E7388" s="21"/>
      <c r="F7388" s="21"/>
      <c r="G7388" s="21"/>
      <c r="H7388" s="22">
        <v>25839.81</v>
      </c>
      <c r="I7388" s="9"/>
    </row>
    <row r="7389" spans="1:9" ht="9.9499999999999993" customHeight="1" x14ac:dyDescent="0.25">
      <c r="A7389" s="86"/>
      <c r="B7389" s="86"/>
      <c r="C7389" s="86"/>
      <c r="D7389" s="9"/>
      <c r="E7389" s="9"/>
      <c r="F7389" s="9"/>
      <c r="G7389" s="9"/>
      <c r="H7389" s="9"/>
      <c r="I7389" s="9"/>
    </row>
    <row r="7390" spans="1:9" ht="12" customHeight="1" x14ac:dyDescent="0.25">
      <c r="A7390" s="9"/>
      <c r="B7390" s="9"/>
      <c r="C7390" s="9"/>
      <c r="D7390" s="90" t="s">
        <v>4815</v>
      </c>
      <c r="E7390" s="90"/>
      <c r="F7390" s="90"/>
      <c r="G7390" s="90"/>
      <c r="H7390" s="90"/>
      <c r="I7390" s="90"/>
    </row>
    <row r="7391" spans="1:9" ht="9.9499999999999993" customHeight="1" x14ac:dyDescent="0.25">
      <c r="A7391" s="86"/>
      <c r="B7391" s="86"/>
      <c r="C7391" s="86"/>
      <c r="D7391" s="86"/>
      <c r="E7391" s="9"/>
      <c r="F7391" s="9"/>
      <c r="G7391" s="9"/>
      <c r="H7391" s="9"/>
      <c r="I7391" s="9"/>
    </row>
    <row r="7392" spans="1:9" ht="42.95" customHeight="1" x14ac:dyDescent="0.25">
      <c r="A7392" s="88" t="s">
        <v>3115</v>
      </c>
      <c r="B7392" s="88"/>
      <c r="C7392" s="88"/>
      <c r="D7392" s="88"/>
      <c r="E7392" s="88"/>
      <c r="F7392" s="88"/>
      <c r="G7392" s="88"/>
      <c r="H7392" s="88"/>
      <c r="I7392" s="88"/>
    </row>
    <row r="7393" spans="1:9" ht="15" customHeight="1" x14ac:dyDescent="0.25">
      <c r="A7393" s="89"/>
      <c r="B7393" s="89"/>
      <c r="C7393" s="14" t="s">
        <v>2076</v>
      </c>
      <c r="D7393" s="14" t="s">
        <v>2056</v>
      </c>
      <c r="E7393" s="14" t="s">
        <v>2058</v>
      </c>
      <c r="F7393" s="14" t="s">
        <v>2092</v>
      </c>
      <c r="G7393" s="14" t="s">
        <v>2086</v>
      </c>
      <c r="H7393" s="14" t="s">
        <v>2059</v>
      </c>
      <c r="I7393" s="9"/>
    </row>
    <row r="7394" spans="1:9" ht="18.95" customHeight="1" x14ac:dyDescent="0.25">
      <c r="A7394" s="15" t="s">
        <v>2087</v>
      </c>
      <c r="B7394" s="16" t="s">
        <v>2186</v>
      </c>
      <c r="C7394" s="17">
        <v>5242.6000000000004</v>
      </c>
      <c r="D7394" s="17">
        <v>0.1</v>
      </c>
      <c r="E7394" s="17">
        <v>1</v>
      </c>
      <c r="F7394" s="17">
        <v>12</v>
      </c>
      <c r="G7394" s="17">
        <v>1.5</v>
      </c>
      <c r="H7394" s="18">
        <v>9436.68</v>
      </c>
      <c r="I7394" s="9"/>
    </row>
    <row r="7395" spans="1:9" ht="18.95" customHeight="1" x14ac:dyDescent="0.25">
      <c r="A7395" s="15" t="s">
        <v>2089</v>
      </c>
      <c r="B7395" s="16" t="s">
        <v>2186</v>
      </c>
      <c r="C7395" s="17">
        <v>962.36</v>
      </c>
      <c r="D7395" s="17">
        <v>0.1</v>
      </c>
      <c r="E7395" s="17">
        <v>1</v>
      </c>
      <c r="F7395" s="17">
        <v>12</v>
      </c>
      <c r="G7395" s="17">
        <v>1.5</v>
      </c>
      <c r="H7395" s="18">
        <v>1732.25</v>
      </c>
      <c r="I7395" s="9"/>
    </row>
    <row r="7396" spans="1:9" ht="27" customHeight="1" x14ac:dyDescent="0.25">
      <c r="A7396" s="15" t="s">
        <v>2090</v>
      </c>
      <c r="B7396" s="16" t="s">
        <v>2186</v>
      </c>
      <c r="C7396" s="17">
        <v>4.5999999999999996</v>
      </c>
      <c r="D7396" s="17">
        <v>0.1</v>
      </c>
      <c r="E7396" s="17">
        <v>4</v>
      </c>
      <c r="F7396" s="17">
        <v>12</v>
      </c>
      <c r="G7396" s="17">
        <v>1.5</v>
      </c>
      <c r="H7396" s="18">
        <v>33.119999999999997</v>
      </c>
      <c r="I7396" s="9"/>
    </row>
    <row r="7397" spans="1:9" ht="15" customHeight="1" x14ac:dyDescent="0.25">
      <c r="A7397" s="19"/>
      <c r="B7397" s="20"/>
      <c r="C7397" s="21"/>
      <c r="D7397" s="21"/>
      <c r="E7397" s="21"/>
      <c r="F7397" s="21"/>
      <c r="G7397" s="21"/>
      <c r="H7397" s="22">
        <v>11202.05</v>
      </c>
      <c r="I7397" s="9"/>
    </row>
    <row r="7398" spans="1:9" ht="9.9499999999999993" customHeight="1" x14ac:dyDescent="0.25">
      <c r="A7398" s="86"/>
      <c r="B7398" s="86"/>
      <c r="C7398" s="86"/>
      <c r="D7398" s="9"/>
      <c r="E7398" s="9"/>
      <c r="F7398" s="9"/>
      <c r="G7398" s="9"/>
      <c r="H7398" s="9"/>
      <c r="I7398" s="9"/>
    </row>
    <row r="7399" spans="1:9" ht="12" customHeight="1" x14ac:dyDescent="0.25">
      <c r="A7399" s="9"/>
      <c r="B7399" s="9"/>
      <c r="C7399" s="9"/>
      <c r="D7399" s="90" t="s">
        <v>4816</v>
      </c>
      <c r="E7399" s="90"/>
      <c r="F7399" s="90"/>
      <c r="G7399" s="90"/>
      <c r="H7399" s="90"/>
      <c r="I7399" s="90"/>
    </row>
    <row r="7400" spans="1:9" ht="9.9499999999999993" customHeight="1" x14ac:dyDescent="0.25">
      <c r="A7400" s="86"/>
      <c r="B7400" s="86"/>
      <c r="C7400" s="86"/>
      <c r="D7400" s="86"/>
      <c r="E7400" s="9"/>
      <c r="F7400" s="9"/>
      <c r="G7400" s="9"/>
      <c r="H7400" s="9"/>
      <c r="I7400" s="9"/>
    </row>
    <row r="7401" spans="1:9" ht="20.100000000000001" customHeight="1" x14ac:dyDescent="0.25">
      <c r="A7401" s="88" t="s">
        <v>3116</v>
      </c>
      <c r="B7401" s="88"/>
      <c r="C7401" s="88"/>
      <c r="D7401" s="88"/>
      <c r="E7401" s="88"/>
      <c r="F7401" s="88"/>
      <c r="G7401" s="88"/>
      <c r="H7401" s="88"/>
      <c r="I7401" s="88"/>
    </row>
    <row r="7402" spans="1:9" ht="15" customHeight="1" x14ac:dyDescent="0.25">
      <c r="A7402" s="89"/>
      <c r="B7402" s="89"/>
      <c r="C7402" s="14" t="s">
        <v>2076</v>
      </c>
      <c r="D7402" s="14" t="s">
        <v>2056</v>
      </c>
      <c r="E7402" s="14" t="s">
        <v>2086</v>
      </c>
      <c r="F7402" s="14" t="s">
        <v>2059</v>
      </c>
      <c r="G7402" s="9"/>
      <c r="H7402" s="9"/>
      <c r="I7402" s="9"/>
    </row>
    <row r="7403" spans="1:9" ht="18.95" customHeight="1" x14ac:dyDescent="0.25">
      <c r="A7403" s="15" t="s">
        <v>2096</v>
      </c>
      <c r="B7403" s="16" t="s">
        <v>2097</v>
      </c>
      <c r="C7403" s="17">
        <v>5242.6000000000004</v>
      </c>
      <c r="D7403" s="17">
        <v>0.1</v>
      </c>
      <c r="E7403" s="17">
        <v>1.5</v>
      </c>
      <c r="F7403" s="18">
        <v>786.39</v>
      </c>
      <c r="G7403" s="9"/>
      <c r="H7403" s="9"/>
      <c r="I7403" s="9"/>
    </row>
    <row r="7404" spans="1:9" ht="15" customHeight="1" x14ac:dyDescent="0.25">
      <c r="A7404" s="19"/>
      <c r="B7404" s="20"/>
      <c r="C7404" s="21"/>
      <c r="D7404" s="21"/>
      <c r="E7404" s="21"/>
      <c r="F7404" s="22">
        <v>786.39</v>
      </c>
      <c r="G7404" s="9"/>
      <c r="H7404" s="9"/>
      <c r="I7404" s="9"/>
    </row>
    <row r="7405" spans="1:9" ht="9.9499999999999993" customHeight="1" x14ac:dyDescent="0.25">
      <c r="A7405" s="86"/>
      <c r="B7405" s="86"/>
      <c r="C7405" s="86"/>
      <c r="D7405" s="9"/>
      <c r="E7405" s="9"/>
      <c r="F7405" s="9"/>
      <c r="G7405" s="9"/>
      <c r="H7405" s="9"/>
      <c r="I7405" s="9"/>
    </row>
    <row r="7406" spans="1:9" ht="12" customHeight="1" x14ac:dyDescent="0.25">
      <c r="A7406" s="9"/>
      <c r="B7406" s="9"/>
      <c r="C7406" s="9"/>
      <c r="D7406" s="90" t="s">
        <v>4817</v>
      </c>
      <c r="E7406" s="90"/>
      <c r="F7406" s="90"/>
      <c r="G7406" s="90"/>
      <c r="H7406" s="90"/>
      <c r="I7406" s="90"/>
    </row>
    <row r="7407" spans="1:9" ht="9.9499999999999993" customHeight="1" x14ac:dyDescent="0.25">
      <c r="A7407" s="86"/>
      <c r="B7407" s="86"/>
      <c r="C7407" s="86"/>
      <c r="D7407" s="86"/>
      <c r="E7407" s="9"/>
      <c r="F7407" s="9"/>
      <c r="G7407" s="9"/>
      <c r="H7407" s="9"/>
      <c r="I7407" s="9"/>
    </row>
    <row r="7408" spans="1:9" ht="30.95" customHeight="1" x14ac:dyDescent="0.25">
      <c r="A7408" s="88" t="s">
        <v>3117</v>
      </c>
      <c r="B7408" s="88"/>
      <c r="C7408" s="88"/>
      <c r="D7408" s="88"/>
      <c r="E7408" s="88"/>
      <c r="F7408" s="88"/>
      <c r="G7408" s="88"/>
      <c r="H7408" s="88"/>
      <c r="I7408" s="88"/>
    </row>
    <row r="7409" spans="1:9" ht="15" customHeight="1" x14ac:dyDescent="0.25">
      <c r="A7409" s="89"/>
      <c r="B7409" s="89"/>
      <c r="C7409" s="14" t="s">
        <v>2076</v>
      </c>
      <c r="D7409" s="14" t="s">
        <v>2079</v>
      </c>
      <c r="E7409" s="14" t="s">
        <v>2092</v>
      </c>
      <c r="F7409" s="14" t="s">
        <v>2086</v>
      </c>
      <c r="G7409" s="14" t="s">
        <v>2059</v>
      </c>
      <c r="H7409" s="9"/>
      <c r="I7409" s="9"/>
    </row>
    <row r="7410" spans="1:9" ht="27" customHeight="1" x14ac:dyDescent="0.25">
      <c r="A7410" s="15" t="s">
        <v>2099</v>
      </c>
      <c r="B7410" s="16" t="s">
        <v>2100</v>
      </c>
      <c r="C7410" s="17">
        <v>962.36</v>
      </c>
      <c r="D7410" s="17">
        <v>0.1</v>
      </c>
      <c r="E7410" s="17">
        <v>29.7</v>
      </c>
      <c r="F7410" s="17">
        <v>1.5</v>
      </c>
      <c r="G7410" s="18">
        <v>4287.3100000000004</v>
      </c>
      <c r="H7410" s="9"/>
      <c r="I7410" s="9"/>
    </row>
    <row r="7411" spans="1:9" ht="15" customHeight="1" x14ac:dyDescent="0.25">
      <c r="A7411" s="19"/>
      <c r="B7411" s="20"/>
      <c r="C7411" s="21"/>
      <c r="D7411" s="21"/>
      <c r="E7411" s="21"/>
      <c r="F7411" s="21"/>
      <c r="G7411" s="22">
        <v>4287.3100000000004</v>
      </c>
      <c r="H7411" s="9"/>
      <c r="I7411" s="9"/>
    </row>
    <row r="7412" spans="1:9" ht="9.9499999999999993" customHeight="1" x14ac:dyDescent="0.25">
      <c r="A7412" s="86"/>
      <c r="B7412" s="86"/>
      <c r="C7412" s="86"/>
      <c r="D7412" s="9"/>
      <c r="E7412" s="9"/>
      <c r="F7412" s="9"/>
      <c r="G7412" s="9"/>
      <c r="H7412" s="9"/>
      <c r="I7412" s="9"/>
    </row>
    <row r="7413" spans="1:9" ht="12" customHeight="1" x14ac:dyDescent="0.25">
      <c r="A7413" s="9"/>
      <c r="B7413" s="9"/>
      <c r="C7413" s="9"/>
      <c r="D7413" s="90" t="s">
        <v>4818</v>
      </c>
      <c r="E7413" s="90"/>
      <c r="F7413" s="90"/>
      <c r="G7413" s="90"/>
      <c r="H7413" s="90"/>
      <c r="I7413" s="90"/>
    </row>
    <row r="7414" spans="1:9" ht="9.9499999999999993" customHeight="1" x14ac:dyDescent="0.25">
      <c r="A7414" s="86"/>
      <c r="B7414" s="86"/>
      <c r="C7414" s="86"/>
      <c r="D7414" s="86"/>
      <c r="E7414" s="9"/>
      <c r="F7414" s="9"/>
      <c r="G7414" s="9"/>
      <c r="H7414" s="9"/>
      <c r="I7414" s="9"/>
    </row>
    <row r="7415" spans="1:9" ht="30.95" customHeight="1" x14ac:dyDescent="0.25">
      <c r="A7415" s="88" t="s">
        <v>3118</v>
      </c>
      <c r="B7415" s="88"/>
      <c r="C7415" s="88"/>
      <c r="D7415" s="88"/>
      <c r="E7415" s="88"/>
      <c r="F7415" s="88"/>
      <c r="G7415" s="88"/>
      <c r="H7415" s="88"/>
      <c r="I7415" s="88"/>
    </row>
    <row r="7416" spans="1:9" ht="15" customHeight="1" x14ac:dyDescent="0.25">
      <c r="A7416" s="89"/>
      <c r="B7416" s="89"/>
      <c r="C7416" s="14" t="s">
        <v>2076</v>
      </c>
      <c r="D7416" s="14" t="s">
        <v>2079</v>
      </c>
      <c r="E7416" s="14" t="s">
        <v>2059</v>
      </c>
      <c r="F7416" s="9"/>
      <c r="G7416" s="9"/>
      <c r="H7416" s="9"/>
      <c r="I7416" s="9"/>
    </row>
    <row r="7417" spans="1:9" ht="18.95" customHeight="1" x14ac:dyDescent="0.25">
      <c r="A7417" s="15" t="s">
        <v>2080</v>
      </c>
      <c r="B7417" s="16" t="s">
        <v>2081</v>
      </c>
      <c r="C7417" s="17">
        <v>962.36</v>
      </c>
      <c r="D7417" s="17">
        <v>0.1</v>
      </c>
      <c r="E7417" s="18">
        <v>96.24</v>
      </c>
      <c r="F7417" s="9"/>
      <c r="G7417" s="9"/>
      <c r="H7417" s="9"/>
      <c r="I7417" s="9"/>
    </row>
    <row r="7418" spans="1:9" ht="15" customHeight="1" x14ac:dyDescent="0.25">
      <c r="A7418" s="19"/>
      <c r="B7418" s="20"/>
      <c r="C7418" s="21"/>
      <c r="D7418" s="21"/>
      <c r="E7418" s="22">
        <v>96.24</v>
      </c>
      <c r="F7418" s="9"/>
      <c r="G7418" s="9"/>
      <c r="H7418" s="9"/>
      <c r="I7418" s="9"/>
    </row>
    <row r="7419" spans="1:9" ht="9.9499999999999993" customHeight="1" x14ac:dyDescent="0.25">
      <c r="A7419" s="86"/>
      <c r="B7419" s="86"/>
      <c r="C7419" s="86"/>
      <c r="D7419" s="9"/>
      <c r="E7419" s="9"/>
      <c r="F7419" s="9"/>
      <c r="G7419" s="9"/>
      <c r="H7419" s="9"/>
      <c r="I7419" s="9"/>
    </row>
    <row r="7420" spans="1:9" ht="12" customHeight="1" x14ac:dyDescent="0.25">
      <c r="A7420" s="9"/>
      <c r="B7420" s="9"/>
      <c r="C7420" s="9"/>
      <c r="D7420" s="90" t="s">
        <v>4813</v>
      </c>
      <c r="E7420" s="90"/>
      <c r="F7420" s="90"/>
      <c r="G7420" s="90"/>
      <c r="H7420" s="90"/>
      <c r="I7420" s="90"/>
    </row>
    <row r="7421" spans="1:9" ht="9.9499999999999993" customHeight="1" x14ac:dyDescent="0.25">
      <c r="A7421" s="86"/>
      <c r="B7421" s="86"/>
      <c r="C7421" s="86"/>
      <c r="D7421" s="86"/>
      <c r="E7421" s="9"/>
      <c r="F7421" s="9"/>
      <c r="G7421" s="9"/>
      <c r="H7421" s="9"/>
      <c r="I7421" s="9"/>
    </row>
    <row r="7422" spans="1:9" ht="30.95" customHeight="1" x14ac:dyDescent="0.25">
      <c r="A7422" s="88" t="s">
        <v>3119</v>
      </c>
      <c r="B7422" s="88"/>
      <c r="C7422" s="88"/>
      <c r="D7422" s="88"/>
      <c r="E7422" s="88"/>
      <c r="F7422" s="88"/>
      <c r="G7422" s="88"/>
      <c r="H7422" s="88"/>
      <c r="I7422" s="88"/>
    </row>
    <row r="7423" spans="1:9" ht="15" customHeight="1" x14ac:dyDescent="0.25">
      <c r="A7423" s="89"/>
      <c r="B7423" s="89"/>
      <c r="C7423" s="14" t="s">
        <v>2076</v>
      </c>
      <c r="D7423" s="14" t="s">
        <v>2059</v>
      </c>
      <c r="E7423" s="9"/>
      <c r="F7423" s="9"/>
      <c r="G7423" s="9"/>
      <c r="H7423" s="9"/>
      <c r="I7423" s="9"/>
    </row>
    <row r="7424" spans="1:9" ht="18.95" customHeight="1" x14ac:dyDescent="0.25">
      <c r="A7424" s="15" t="s">
        <v>2170</v>
      </c>
      <c r="B7424" s="16" t="s">
        <v>2076</v>
      </c>
      <c r="C7424" s="17">
        <v>962.36</v>
      </c>
      <c r="D7424" s="18">
        <v>962.36</v>
      </c>
      <c r="E7424" s="9"/>
      <c r="F7424" s="9"/>
      <c r="G7424" s="9"/>
      <c r="H7424" s="9"/>
      <c r="I7424" s="9"/>
    </row>
    <row r="7425" spans="1:9" ht="15" customHeight="1" x14ac:dyDescent="0.25">
      <c r="A7425" s="19"/>
      <c r="B7425" s="20"/>
      <c r="C7425" s="21"/>
      <c r="D7425" s="22">
        <v>962.36</v>
      </c>
      <c r="E7425" s="9"/>
      <c r="F7425" s="9"/>
      <c r="G7425" s="9"/>
      <c r="H7425" s="9"/>
      <c r="I7425" s="9"/>
    </row>
    <row r="7426" spans="1:9" ht="9.9499999999999993" customHeight="1" x14ac:dyDescent="0.25">
      <c r="A7426" s="86"/>
      <c r="B7426" s="86"/>
      <c r="C7426" s="86"/>
      <c r="D7426" s="9"/>
      <c r="E7426" s="9"/>
      <c r="F7426" s="9"/>
      <c r="G7426" s="9"/>
      <c r="H7426" s="9"/>
      <c r="I7426" s="9"/>
    </row>
    <row r="7427" spans="1:9" ht="12" customHeight="1" x14ac:dyDescent="0.25">
      <c r="A7427" s="9"/>
      <c r="B7427" s="9"/>
      <c r="C7427" s="9"/>
      <c r="D7427" s="90" t="s">
        <v>4819</v>
      </c>
      <c r="E7427" s="90"/>
      <c r="F7427" s="90"/>
      <c r="G7427" s="90"/>
      <c r="H7427" s="90"/>
      <c r="I7427" s="90"/>
    </row>
    <row r="7428" spans="1:9" ht="9.9499999999999993" customHeight="1" x14ac:dyDescent="0.25">
      <c r="A7428" s="86"/>
      <c r="B7428" s="86"/>
      <c r="C7428" s="86"/>
      <c r="D7428" s="86"/>
      <c r="E7428" s="9"/>
      <c r="F7428" s="9"/>
      <c r="G7428" s="9"/>
      <c r="H7428" s="9"/>
      <c r="I7428" s="9"/>
    </row>
    <row r="7429" spans="1:9" ht="42.95" customHeight="1" x14ac:dyDescent="0.25">
      <c r="A7429" s="88" t="s">
        <v>3120</v>
      </c>
      <c r="B7429" s="88"/>
      <c r="C7429" s="88"/>
      <c r="D7429" s="88"/>
      <c r="E7429" s="88"/>
      <c r="F7429" s="88"/>
      <c r="G7429" s="88"/>
      <c r="H7429" s="88"/>
      <c r="I7429" s="88"/>
    </row>
    <row r="7430" spans="1:9" ht="15" customHeight="1" x14ac:dyDescent="0.25">
      <c r="A7430" s="89"/>
      <c r="B7430" s="89"/>
      <c r="C7430" s="14" t="s">
        <v>2069</v>
      </c>
      <c r="D7430" s="14" t="s">
        <v>2058</v>
      </c>
      <c r="E7430" s="14" t="s">
        <v>2059</v>
      </c>
      <c r="F7430" s="9"/>
      <c r="G7430" s="9"/>
      <c r="H7430" s="9"/>
      <c r="I7430" s="9"/>
    </row>
    <row r="7431" spans="1:9" ht="12.95" customHeight="1" x14ac:dyDescent="0.25">
      <c r="A7431" s="15"/>
      <c r="B7431" s="16" t="s">
        <v>2104</v>
      </c>
      <c r="C7431" s="17">
        <v>797.53</v>
      </c>
      <c r="D7431" s="17">
        <v>1</v>
      </c>
      <c r="E7431" s="18">
        <v>797.53</v>
      </c>
      <c r="F7431" s="9"/>
      <c r="G7431" s="9"/>
      <c r="H7431" s="9"/>
      <c r="I7431" s="9"/>
    </row>
    <row r="7432" spans="1:9" ht="15" customHeight="1" x14ac:dyDescent="0.25">
      <c r="A7432" s="19"/>
      <c r="B7432" s="20"/>
      <c r="C7432" s="21"/>
      <c r="D7432" s="21"/>
      <c r="E7432" s="22">
        <v>797.53</v>
      </c>
      <c r="F7432" s="9"/>
      <c r="G7432" s="9"/>
      <c r="H7432" s="9"/>
      <c r="I7432" s="9"/>
    </row>
    <row r="7433" spans="1:9" ht="9.9499999999999993" customHeight="1" x14ac:dyDescent="0.25">
      <c r="A7433" s="86"/>
      <c r="B7433" s="86"/>
      <c r="C7433" s="86"/>
      <c r="D7433" s="9"/>
      <c r="E7433" s="9"/>
      <c r="F7433" s="9"/>
      <c r="G7433" s="9"/>
      <c r="H7433" s="9"/>
      <c r="I7433" s="9"/>
    </row>
    <row r="7434" spans="1:9" ht="12" customHeight="1" x14ac:dyDescent="0.25">
      <c r="A7434" s="9"/>
      <c r="B7434" s="9"/>
      <c r="C7434" s="9"/>
      <c r="D7434" s="90" t="s">
        <v>4820</v>
      </c>
      <c r="E7434" s="90"/>
      <c r="F7434" s="90"/>
      <c r="G7434" s="90"/>
      <c r="H7434" s="90"/>
      <c r="I7434" s="90"/>
    </row>
    <row r="7435" spans="1:9" ht="9.9499999999999993" customHeight="1" x14ac:dyDescent="0.25">
      <c r="A7435" s="86"/>
      <c r="B7435" s="86"/>
      <c r="C7435" s="86"/>
      <c r="D7435" s="86"/>
      <c r="E7435" s="9"/>
      <c r="F7435" s="9"/>
      <c r="G7435" s="9"/>
      <c r="H7435" s="9"/>
      <c r="I7435" s="9"/>
    </row>
    <row r="7436" spans="1:9" ht="30.95" customHeight="1" x14ac:dyDescent="0.25">
      <c r="A7436" s="88" t="s">
        <v>3121</v>
      </c>
      <c r="B7436" s="88"/>
      <c r="C7436" s="88"/>
      <c r="D7436" s="88"/>
      <c r="E7436" s="88"/>
      <c r="F7436" s="88"/>
      <c r="G7436" s="88"/>
      <c r="H7436" s="88"/>
      <c r="I7436" s="88"/>
    </row>
    <row r="7437" spans="1:9" ht="15" customHeight="1" x14ac:dyDescent="0.25">
      <c r="A7437" s="89"/>
      <c r="B7437" s="89"/>
      <c r="C7437" s="14" t="s">
        <v>2069</v>
      </c>
      <c r="D7437" s="14" t="s">
        <v>2058</v>
      </c>
      <c r="E7437" s="14" t="s">
        <v>2059</v>
      </c>
      <c r="F7437" s="9"/>
      <c r="G7437" s="9"/>
      <c r="H7437" s="9"/>
      <c r="I7437" s="9"/>
    </row>
    <row r="7438" spans="1:9" ht="12.95" customHeight="1" x14ac:dyDescent="0.25">
      <c r="A7438" s="15"/>
      <c r="B7438" s="16" t="s">
        <v>2104</v>
      </c>
      <c r="C7438" s="17">
        <v>797.53</v>
      </c>
      <c r="D7438" s="17">
        <v>1</v>
      </c>
      <c r="E7438" s="18">
        <v>797.53</v>
      </c>
      <c r="F7438" s="9"/>
      <c r="G7438" s="9"/>
      <c r="H7438" s="9"/>
      <c r="I7438" s="9"/>
    </row>
    <row r="7439" spans="1:9" ht="15" customHeight="1" x14ac:dyDescent="0.25">
      <c r="A7439" s="19"/>
      <c r="B7439" s="20"/>
      <c r="C7439" s="21"/>
      <c r="D7439" s="21"/>
      <c r="E7439" s="22">
        <v>797.53</v>
      </c>
      <c r="F7439" s="9"/>
      <c r="G7439" s="9"/>
      <c r="H7439" s="9"/>
      <c r="I7439" s="9"/>
    </row>
    <row r="7440" spans="1:9" ht="9.9499999999999993" customHeight="1" x14ac:dyDescent="0.25">
      <c r="A7440" s="86"/>
      <c r="B7440" s="86"/>
      <c r="C7440" s="86"/>
      <c r="D7440" s="9"/>
      <c r="E7440" s="9"/>
      <c r="F7440" s="9"/>
      <c r="G7440" s="9"/>
      <c r="H7440" s="9"/>
      <c r="I7440" s="9"/>
    </row>
    <row r="7441" spans="1:9" ht="12" customHeight="1" x14ac:dyDescent="0.25">
      <c r="A7441" s="9"/>
      <c r="B7441" s="9"/>
      <c r="C7441" s="9"/>
      <c r="D7441" s="90" t="s">
        <v>4820</v>
      </c>
      <c r="E7441" s="90"/>
      <c r="F7441" s="90"/>
      <c r="G7441" s="90"/>
      <c r="H7441" s="90"/>
      <c r="I7441" s="90"/>
    </row>
    <row r="7442" spans="1:9" ht="9.9499999999999993" customHeight="1" x14ac:dyDescent="0.25">
      <c r="A7442" s="86"/>
      <c r="B7442" s="86"/>
      <c r="C7442" s="86"/>
      <c r="D7442" s="86"/>
      <c r="E7442" s="9"/>
      <c r="F7442" s="9"/>
      <c r="G7442" s="9"/>
      <c r="H7442" s="9"/>
      <c r="I7442" s="9"/>
    </row>
    <row r="7443" spans="1:9" ht="42.95" customHeight="1" x14ac:dyDescent="0.25">
      <c r="A7443" s="88" t="s">
        <v>3122</v>
      </c>
      <c r="B7443" s="88"/>
      <c r="C7443" s="88"/>
      <c r="D7443" s="88"/>
      <c r="E7443" s="88"/>
      <c r="F7443" s="88"/>
      <c r="G7443" s="88"/>
      <c r="H7443" s="88"/>
      <c r="I7443" s="88"/>
    </row>
    <row r="7444" spans="1:9" ht="15" customHeight="1" x14ac:dyDescent="0.25">
      <c r="A7444" s="89"/>
      <c r="B7444" s="89"/>
      <c r="C7444" s="14" t="s">
        <v>2058</v>
      </c>
      <c r="D7444" s="14" t="s">
        <v>2059</v>
      </c>
      <c r="E7444" s="9"/>
      <c r="F7444" s="9"/>
      <c r="G7444" s="9"/>
      <c r="H7444" s="9"/>
      <c r="I7444" s="9"/>
    </row>
    <row r="7445" spans="1:9" ht="12.95" customHeight="1" x14ac:dyDescent="0.25">
      <c r="A7445" s="15"/>
      <c r="B7445" s="16" t="s">
        <v>2058</v>
      </c>
      <c r="C7445" s="17">
        <v>4</v>
      </c>
      <c r="D7445" s="18">
        <v>4</v>
      </c>
      <c r="E7445" s="9"/>
      <c r="F7445" s="9"/>
      <c r="G7445" s="9"/>
      <c r="H7445" s="9"/>
      <c r="I7445" s="9"/>
    </row>
    <row r="7446" spans="1:9" ht="15" customHeight="1" x14ac:dyDescent="0.25">
      <c r="A7446" s="19"/>
      <c r="B7446" s="20"/>
      <c r="C7446" s="21"/>
      <c r="D7446" s="22">
        <v>4</v>
      </c>
      <c r="E7446" s="9"/>
      <c r="F7446" s="9"/>
      <c r="G7446" s="9"/>
      <c r="H7446" s="9"/>
      <c r="I7446" s="9"/>
    </row>
    <row r="7447" spans="1:9" ht="9.9499999999999993" customHeight="1" x14ac:dyDescent="0.25">
      <c r="A7447" s="86"/>
      <c r="B7447" s="86"/>
      <c r="C7447" s="86"/>
      <c r="D7447" s="9"/>
      <c r="E7447" s="9"/>
      <c r="F7447" s="9"/>
      <c r="G7447" s="9"/>
      <c r="H7447" s="9"/>
      <c r="I7447" s="9"/>
    </row>
    <row r="7448" spans="1:9" ht="12" customHeight="1" x14ac:dyDescent="0.25">
      <c r="A7448" s="9"/>
      <c r="B7448" s="9"/>
      <c r="C7448" s="9"/>
      <c r="D7448" s="90" t="s">
        <v>4255</v>
      </c>
      <c r="E7448" s="90"/>
      <c r="F7448" s="90"/>
      <c r="G7448" s="90"/>
      <c r="H7448" s="90"/>
      <c r="I7448" s="90"/>
    </row>
    <row r="7449" spans="1:9" ht="9.9499999999999993" customHeight="1" x14ac:dyDescent="0.25">
      <c r="A7449" s="86"/>
      <c r="B7449" s="86"/>
      <c r="C7449" s="86"/>
      <c r="D7449" s="86"/>
      <c r="E7449" s="9"/>
      <c r="F7449" s="9"/>
      <c r="G7449" s="9"/>
      <c r="H7449" s="9"/>
      <c r="I7449" s="9"/>
    </row>
    <row r="7450" spans="1:9" ht="30.95" customHeight="1" x14ac:dyDescent="0.25">
      <c r="A7450" s="88" t="s">
        <v>3123</v>
      </c>
      <c r="B7450" s="88"/>
      <c r="C7450" s="88"/>
      <c r="D7450" s="88"/>
      <c r="E7450" s="88"/>
      <c r="F7450" s="88"/>
      <c r="G7450" s="88"/>
      <c r="H7450" s="88"/>
      <c r="I7450" s="88"/>
    </row>
    <row r="7451" spans="1:9" ht="15" customHeight="1" x14ac:dyDescent="0.25">
      <c r="A7451" s="89"/>
      <c r="B7451" s="89"/>
      <c r="C7451" s="14" t="s">
        <v>2076</v>
      </c>
      <c r="D7451" s="14" t="s">
        <v>2059</v>
      </c>
      <c r="E7451" s="9"/>
      <c r="F7451" s="9"/>
      <c r="G7451" s="9"/>
      <c r="H7451" s="9"/>
      <c r="I7451" s="9"/>
    </row>
    <row r="7452" spans="1:9" ht="12.95" customHeight="1" x14ac:dyDescent="0.25">
      <c r="A7452" s="15" t="s">
        <v>2108</v>
      </c>
      <c r="B7452" s="16" t="s">
        <v>2076</v>
      </c>
      <c r="C7452" s="17">
        <v>962.36</v>
      </c>
      <c r="D7452" s="18">
        <v>962.36</v>
      </c>
      <c r="E7452" s="9"/>
      <c r="F7452" s="9"/>
      <c r="G7452" s="9"/>
      <c r="H7452" s="9"/>
      <c r="I7452" s="9"/>
    </row>
    <row r="7453" spans="1:9" ht="15" customHeight="1" x14ac:dyDescent="0.25">
      <c r="A7453" s="19"/>
      <c r="B7453" s="20"/>
      <c r="C7453" s="21"/>
      <c r="D7453" s="22">
        <v>962.36</v>
      </c>
      <c r="E7453" s="9"/>
      <c r="F7453" s="9"/>
      <c r="G7453" s="9"/>
      <c r="H7453" s="9"/>
      <c r="I7453" s="9"/>
    </row>
    <row r="7454" spans="1:9" ht="9.9499999999999993" customHeight="1" x14ac:dyDescent="0.25">
      <c r="A7454" s="86"/>
      <c r="B7454" s="86"/>
      <c r="C7454" s="86"/>
      <c r="D7454" s="9"/>
      <c r="E7454" s="9"/>
      <c r="F7454" s="9"/>
      <c r="G7454" s="9"/>
      <c r="H7454" s="9"/>
      <c r="I7454" s="9"/>
    </row>
    <row r="7455" spans="1:9" ht="12" customHeight="1" x14ac:dyDescent="0.25">
      <c r="A7455" s="9"/>
      <c r="B7455" s="9"/>
      <c r="C7455" s="9"/>
      <c r="D7455" s="90" t="s">
        <v>4819</v>
      </c>
      <c r="E7455" s="90"/>
      <c r="F7455" s="90"/>
      <c r="G7455" s="90"/>
      <c r="H7455" s="90"/>
      <c r="I7455" s="90"/>
    </row>
    <row r="7456" spans="1:9" ht="9.9499999999999993" customHeight="1" x14ac:dyDescent="0.25">
      <c r="A7456" s="86"/>
      <c r="B7456" s="86"/>
      <c r="C7456" s="86"/>
      <c r="D7456" s="86"/>
      <c r="E7456" s="9"/>
      <c r="F7456" s="9"/>
      <c r="G7456" s="9"/>
      <c r="H7456" s="9"/>
      <c r="I7456" s="9"/>
    </row>
    <row r="7457" spans="1:9" ht="42.95" customHeight="1" x14ac:dyDescent="0.25">
      <c r="A7457" s="88" t="s">
        <v>3124</v>
      </c>
      <c r="B7457" s="88"/>
      <c r="C7457" s="88"/>
      <c r="D7457" s="88"/>
      <c r="E7457" s="88"/>
      <c r="F7457" s="88"/>
      <c r="G7457" s="88"/>
      <c r="H7457" s="88"/>
      <c r="I7457" s="88"/>
    </row>
    <row r="7458" spans="1:9" ht="15" customHeight="1" x14ac:dyDescent="0.25">
      <c r="A7458" s="89"/>
      <c r="B7458" s="89"/>
      <c r="C7458" s="14" t="s">
        <v>2058</v>
      </c>
      <c r="D7458" s="14" t="s">
        <v>2059</v>
      </c>
      <c r="E7458" s="9"/>
      <c r="F7458" s="9"/>
      <c r="G7458" s="9"/>
      <c r="H7458" s="9"/>
      <c r="I7458" s="9"/>
    </row>
    <row r="7459" spans="1:9" ht="12.95" customHeight="1" x14ac:dyDescent="0.25">
      <c r="A7459" s="15"/>
      <c r="B7459" s="16" t="s">
        <v>2058</v>
      </c>
      <c r="C7459" s="17">
        <v>2</v>
      </c>
      <c r="D7459" s="18">
        <v>2</v>
      </c>
      <c r="E7459" s="9"/>
      <c r="F7459" s="9"/>
      <c r="G7459" s="9"/>
      <c r="H7459" s="9"/>
      <c r="I7459" s="9"/>
    </row>
    <row r="7460" spans="1:9" ht="15" customHeight="1" x14ac:dyDescent="0.25">
      <c r="A7460" s="19"/>
      <c r="B7460" s="20"/>
      <c r="C7460" s="21"/>
      <c r="D7460" s="22">
        <v>2</v>
      </c>
      <c r="E7460" s="9"/>
      <c r="F7460" s="9"/>
      <c r="G7460" s="9"/>
      <c r="H7460" s="9"/>
      <c r="I7460" s="9"/>
    </row>
    <row r="7461" spans="1:9" ht="9.9499999999999993" customHeight="1" x14ac:dyDescent="0.25">
      <c r="A7461" s="86"/>
      <c r="B7461" s="86"/>
      <c r="C7461" s="86"/>
      <c r="D7461" s="9"/>
      <c r="E7461" s="9"/>
      <c r="F7461" s="9"/>
      <c r="G7461" s="9"/>
      <c r="H7461" s="9"/>
      <c r="I7461" s="9"/>
    </row>
    <row r="7462" spans="1:9" ht="12" customHeight="1" x14ac:dyDescent="0.25">
      <c r="A7462" s="9"/>
      <c r="B7462" s="9"/>
      <c r="C7462" s="9"/>
      <c r="D7462" s="90" t="s">
        <v>4257</v>
      </c>
      <c r="E7462" s="90"/>
      <c r="F7462" s="90"/>
      <c r="G7462" s="90"/>
      <c r="H7462" s="90"/>
      <c r="I7462" s="90"/>
    </row>
    <row r="7463" spans="1:9" ht="9.9499999999999993" customHeight="1" x14ac:dyDescent="0.25">
      <c r="A7463" s="86"/>
      <c r="B7463" s="86"/>
      <c r="C7463" s="86"/>
      <c r="D7463" s="86"/>
      <c r="E7463" s="9"/>
      <c r="F7463" s="9"/>
      <c r="G7463" s="9"/>
      <c r="H7463" s="9"/>
      <c r="I7463" s="9"/>
    </row>
    <row r="7464" spans="1:9" ht="30.95" customHeight="1" x14ac:dyDescent="0.25">
      <c r="A7464" s="88" t="s">
        <v>3125</v>
      </c>
      <c r="B7464" s="88"/>
      <c r="C7464" s="88"/>
      <c r="D7464" s="88"/>
      <c r="E7464" s="88"/>
      <c r="F7464" s="88"/>
      <c r="G7464" s="88"/>
      <c r="H7464" s="88"/>
      <c r="I7464" s="88"/>
    </row>
    <row r="7465" spans="1:9" ht="15" customHeight="1" x14ac:dyDescent="0.25">
      <c r="A7465" s="89"/>
      <c r="B7465" s="89"/>
      <c r="C7465" s="14" t="s">
        <v>2076</v>
      </c>
      <c r="D7465" s="14" t="s">
        <v>2058</v>
      </c>
      <c r="E7465" s="14" t="s">
        <v>2059</v>
      </c>
      <c r="F7465" s="9"/>
      <c r="G7465" s="9"/>
      <c r="H7465" s="9"/>
      <c r="I7465" s="9"/>
    </row>
    <row r="7466" spans="1:9" ht="18.95" customHeight="1" x14ac:dyDescent="0.25">
      <c r="A7466" s="15" t="s">
        <v>2110</v>
      </c>
      <c r="B7466" s="16" t="s">
        <v>2111</v>
      </c>
      <c r="C7466" s="17">
        <v>0.16</v>
      </c>
      <c r="D7466" s="17">
        <v>93</v>
      </c>
      <c r="E7466" s="18">
        <v>14.88</v>
      </c>
      <c r="F7466" s="9"/>
      <c r="G7466" s="9"/>
      <c r="H7466" s="9"/>
      <c r="I7466" s="9"/>
    </row>
    <row r="7467" spans="1:9" ht="15" customHeight="1" x14ac:dyDescent="0.25">
      <c r="A7467" s="19"/>
      <c r="B7467" s="20"/>
      <c r="C7467" s="21"/>
      <c r="D7467" s="21"/>
      <c r="E7467" s="22">
        <v>14.88</v>
      </c>
      <c r="F7467" s="9"/>
      <c r="G7467" s="9"/>
      <c r="H7467" s="9"/>
      <c r="I7467" s="9"/>
    </row>
    <row r="7468" spans="1:9" ht="9.9499999999999993" customHeight="1" x14ac:dyDescent="0.25">
      <c r="A7468" s="86"/>
      <c r="B7468" s="86"/>
      <c r="C7468" s="86"/>
      <c r="D7468" s="9"/>
      <c r="E7468" s="9"/>
      <c r="F7468" s="9"/>
      <c r="G7468" s="9"/>
      <c r="H7468" s="9"/>
      <c r="I7468" s="9"/>
    </row>
    <row r="7469" spans="1:9" ht="12" customHeight="1" x14ac:dyDescent="0.25">
      <c r="A7469" s="9"/>
      <c r="B7469" s="9"/>
      <c r="C7469" s="9"/>
      <c r="D7469" s="90" t="s">
        <v>4256</v>
      </c>
      <c r="E7469" s="90"/>
      <c r="F7469" s="90"/>
      <c r="G7469" s="90"/>
      <c r="H7469" s="90"/>
      <c r="I7469" s="90"/>
    </row>
    <row r="7470" spans="1:9" ht="9.9499999999999993" customHeight="1" x14ac:dyDescent="0.25">
      <c r="A7470" s="86"/>
      <c r="B7470" s="86"/>
      <c r="C7470" s="86"/>
      <c r="D7470" s="86"/>
      <c r="E7470" s="9"/>
      <c r="F7470" s="9"/>
      <c r="G7470" s="9"/>
      <c r="H7470" s="9"/>
      <c r="I7470" s="9"/>
    </row>
    <row r="7471" spans="1:9" ht="30.95" customHeight="1" x14ac:dyDescent="0.25">
      <c r="A7471" s="88" t="s">
        <v>3126</v>
      </c>
      <c r="B7471" s="88"/>
      <c r="C7471" s="88"/>
      <c r="D7471" s="88"/>
      <c r="E7471" s="88"/>
      <c r="F7471" s="88"/>
      <c r="G7471" s="88"/>
      <c r="H7471" s="88"/>
      <c r="I7471" s="88"/>
    </row>
    <row r="7472" spans="1:9" ht="15" customHeight="1" x14ac:dyDescent="0.25">
      <c r="A7472" s="89"/>
      <c r="B7472" s="89"/>
      <c r="C7472" s="14" t="s">
        <v>2058</v>
      </c>
      <c r="D7472" s="14" t="s">
        <v>2059</v>
      </c>
      <c r="E7472" s="9"/>
      <c r="F7472" s="9"/>
      <c r="G7472" s="9"/>
      <c r="H7472" s="9"/>
      <c r="I7472" s="9"/>
    </row>
    <row r="7473" spans="1:9" ht="12.95" customHeight="1" x14ac:dyDescent="0.25">
      <c r="A7473" s="15"/>
      <c r="B7473" s="16" t="s">
        <v>2058</v>
      </c>
      <c r="C7473" s="17">
        <v>8</v>
      </c>
      <c r="D7473" s="18">
        <v>8</v>
      </c>
      <c r="E7473" s="9"/>
      <c r="F7473" s="9"/>
      <c r="G7473" s="9"/>
      <c r="H7473" s="9"/>
      <c r="I7473" s="9"/>
    </row>
    <row r="7474" spans="1:9" ht="15" customHeight="1" x14ac:dyDescent="0.25">
      <c r="A7474" s="19"/>
      <c r="B7474" s="20"/>
      <c r="C7474" s="21"/>
      <c r="D7474" s="22">
        <v>8</v>
      </c>
      <c r="E7474" s="9"/>
      <c r="F7474" s="9"/>
      <c r="G7474" s="9"/>
      <c r="H7474" s="9"/>
      <c r="I7474" s="9"/>
    </row>
    <row r="7475" spans="1:9" ht="9.9499999999999993" customHeight="1" x14ac:dyDescent="0.25">
      <c r="A7475" s="86"/>
      <c r="B7475" s="86"/>
      <c r="C7475" s="86"/>
      <c r="D7475" s="9"/>
      <c r="E7475" s="9"/>
      <c r="F7475" s="9"/>
      <c r="G7475" s="9"/>
      <c r="H7475" s="9"/>
      <c r="I7475" s="9"/>
    </row>
    <row r="7476" spans="1:9" ht="12" customHeight="1" x14ac:dyDescent="0.25">
      <c r="A7476" s="9"/>
      <c r="B7476" s="9"/>
      <c r="C7476" s="9"/>
      <c r="D7476" s="90" t="s">
        <v>4258</v>
      </c>
      <c r="E7476" s="90"/>
      <c r="F7476" s="90"/>
      <c r="G7476" s="90"/>
      <c r="H7476" s="90"/>
      <c r="I7476" s="90"/>
    </row>
    <row r="7477" spans="1:9" ht="9.9499999999999993" customHeight="1" x14ac:dyDescent="0.25">
      <c r="A7477" s="86"/>
      <c r="B7477" s="86"/>
      <c r="C7477" s="86"/>
      <c r="D7477" s="86"/>
      <c r="E7477" s="9"/>
      <c r="F7477" s="9"/>
      <c r="G7477" s="9"/>
      <c r="H7477" s="9"/>
      <c r="I7477" s="9"/>
    </row>
    <row r="7478" spans="1:9" ht="20.100000000000001" customHeight="1" x14ac:dyDescent="0.25">
      <c r="A7478" s="88" t="s">
        <v>3127</v>
      </c>
      <c r="B7478" s="88"/>
      <c r="C7478" s="88"/>
      <c r="D7478" s="88"/>
      <c r="E7478" s="88"/>
      <c r="F7478" s="88"/>
      <c r="G7478" s="88"/>
      <c r="H7478" s="88"/>
      <c r="I7478" s="88"/>
    </row>
    <row r="7479" spans="1:9" ht="15" customHeight="1" x14ac:dyDescent="0.25">
      <c r="A7479" s="89"/>
      <c r="B7479" s="89"/>
      <c r="C7479" s="14" t="s">
        <v>2076</v>
      </c>
      <c r="D7479" s="14" t="s">
        <v>2059</v>
      </c>
      <c r="E7479" s="9"/>
      <c r="F7479" s="9"/>
      <c r="G7479" s="9"/>
      <c r="H7479" s="9"/>
      <c r="I7479" s="9"/>
    </row>
    <row r="7480" spans="1:9" ht="12.95" customHeight="1" x14ac:dyDescent="0.25">
      <c r="A7480" s="15"/>
      <c r="B7480" s="16" t="s">
        <v>2076</v>
      </c>
      <c r="C7480" s="17">
        <v>402.8</v>
      </c>
      <c r="D7480" s="18">
        <v>402.8</v>
      </c>
      <c r="E7480" s="9"/>
      <c r="F7480" s="9"/>
      <c r="G7480" s="9"/>
      <c r="H7480" s="9"/>
      <c r="I7480" s="9"/>
    </row>
    <row r="7481" spans="1:9" ht="15" customHeight="1" x14ac:dyDescent="0.25">
      <c r="A7481" s="19"/>
      <c r="B7481" s="20"/>
      <c r="C7481" s="21"/>
      <c r="D7481" s="22">
        <v>402.8</v>
      </c>
      <c r="E7481" s="9"/>
      <c r="F7481" s="9"/>
      <c r="G7481" s="9"/>
      <c r="H7481" s="9"/>
      <c r="I7481" s="9"/>
    </row>
    <row r="7482" spans="1:9" ht="9.9499999999999993" customHeight="1" x14ac:dyDescent="0.25">
      <c r="A7482" s="86"/>
      <c r="B7482" s="86"/>
      <c r="C7482" s="86"/>
      <c r="D7482" s="9"/>
      <c r="E7482" s="9"/>
      <c r="F7482" s="9"/>
      <c r="G7482" s="9"/>
      <c r="H7482" s="9"/>
      <c r="I7482" s="9"/>
    </row>
    <row r="7483" spans="1:9" ht="12" customHeight="1" x14ac:dyDescent="0.25">
      <c r="A7483" s="9"/>
      <c r="B7483" s="9"/>
      <c r="C7483" s="9"/>
      <c r="D7483" s="90" t="s">
        <v>4821</v>
      </c>
      <c r="E7483" s="90"/>
      <c r="F7483" s="90"/>
      <c r="G7483" s="90"/>
      <c r="H7483" s="90"/>
      <c r="I7483" s="90"/>
    </row>
    <row r="7484" spans="1:9" ht="9.9499999999999993" customHeight="1" x14ac:dyDescent="0.25">
      <c r="A7484" s="86"/>
      <c r="B7484" s="86"/>
      <c r="C7484" s="86"/>
      <c r="D7484" s="86"/>
      <c r="E7484" s="9"/>
      <c r="F7484" s="9"/>
      <c r="G7484" s="9"/>
      <c r="H7484" s="9"/>
      <c r="I7484" s="9"/>
    </row>
    <row r="7485" spans="1:9" ht="30.95" customHeight="1" x14ac:dyDescent="0.25">
      <c r="A7485" s="88" t="s">
        <v>3128</v>
      </c>
      <c r="B7485" s="88"/>
      <c r="C7485" s="88"/>
      <c r="D7485" s="88"/>
      <c r="E7485" s="88"/>
      <c r="F7485" s="88"/>
      <c r="G7485" s="88"/>
      <c r="H7485" s="88"/>
      <c r="I7485" s="88"/>
    </row>
    <row r="7486" spans="1:9" ht="15" customHeight="1" x14ac:dyDescent="0.25">
      <c r="A7486" s="89"/>
      <c r="B7486" s="89"/>
      <c r="C7486" s="14" t="s">
        <v>2076</v>
      </c>
      <c r="D7486" s="14" t="s">
        <v>2059</v>
      </c>
      <c r="E7486" s="9"/>
      <c r="F7486" s="9"/>
      <c r="G7486" s="9"/>
      <c r="H7486" s="9"/>
      <c r="I7486" s="9"/>
    </row>
    <row r="7487" spans="1:9" ht="12.95" customHeight="1" x14ac:dyDescent="0.25">
      <c r="A7487" s="15" t="s">
        <v>2108</v>
      </c>
      <c r="B7487" s="16" t="s">
        <v>2076</v>
      </c>
      <c r="C7487" s="17">
        <v>962.36</v>
      </c>
      <c r="D7487" s="18">
        <v>962.36</v>
      </c>
      <c r="E7487" s="9"/>
      <c r="F7487" s="9"/>
      <c r="G7487" s="9"/>
      <c r="H7487" s="9"/>
      <c r="I7487" s="9"/>
    </row>
    <row r="7488" spans="1:9" ht="15" customHeight="1" x14ac:dyDescent="0.25">
      <c r="A7488" s="19"/>
      <c r="B7488" s="20"/>
      <c r="C7488" s="21"/>
      <c r="D7488" s="22">
        <v>962.36</v>
      </c>
      <c r="E7488" s="9"/>
      <c r="F7488" s="9"/>
      <c r="G7488" s="9"/>
      <c r="H7488" s="9"/>
      <c r="I7488" s="9"/>
    </row>
    <row r="7489" spans="1:9" ht="9.9499999999999993" customHeight="1" x14ac:dyDescent="0.25">
      <c r="A7489" s="86"/>
      <c r="B7489" s="86"/>
      <c r="C7489" s="86"/>
      <c r="D7489" s="9"/>
      <c r="E7489" s="9"/>
      <c r="F7489" s="9"/>
      <c r="G7489" s="9"/>
      <c r="H7489" s="9"/>
      <c r="I7489" s="9"/>
    </row>
    <row r="7490" spans="1:9" ht="12" customHeight="1" x14ac:dyDescent="0.25">
      <c r="A7490" s="9"/>
      <c r="B7490" s="9"/>
      <c r="C7490" s="9"/>
      <c r="D7490" s="90" t="s">
        <v>4819</v>
      </c>
      <c r="E7490" s="90"/>
      <c r="F7490" s="90"/>
      <c r="G7490" s="90"/>
      <c r="H7490" s="90"/>
      <c r="I7490" s="90"/>
    </row>
    <row r="7491" spans="1:9" ht="9.9499999999999993" customHeight="1" x14ac:dyDescent="0.25">
      <c r="A7491" s="86"/>
      <c r="B7491" s="86"/>
      <c r="C7491" s="86"/>
      <c r="D7491" s="86"/>
      <c r="E7491" s="9"/>
      <c r="F7491" s="9"/>
      <c r="G7491" s="9"/>
      <c r="H7491" s="9"/>
      <c r="I7491" s="9"/>
    </row>
    <row r="7492" spans="1:9" ht="20.100000000000001" customHeight="1" x14ac:dyDescent="0.25">
      <c r="A7492" s="88" t="s">
        <v>3129</v>
      </c>
      <c r="B7492" s="88"/>
      <c r="C7492" s="88"/>
      <c r="D7492" s="88"/>
      <c r="E7492" s="88"/>
      <c r="F7492" s="88"/>
      <c r="G7492" s="88"/>
      <c r="H7492" s="88"/>
      <c r="I7492" s="88"/>
    </row>
    <row r="7493" spans="1:9" ht="15" customHeight="1" x14ac:dyDescent="0.25">
      <c r="A7493" s="89"/>
      <c r="B7493" s="89"/>
      <c r="C7493" s="14" t="s">
        <v>2069</v>
      </c>
      <c r="D7493" s="14" t="s">
        <v>2058</v>
      </c>
      <c r="E7493" s="14" t="s">
        <v>2059</v>
      </c>
      <c r="F7493" s="9"/>
      <c r="G7493" s="9"/>
      <c r="H7493" s="9"/>
      <c r="I7493" s="9"/>
    </row>
    <row r="7494" spans="1:9" ht="12.95" customHeight="1" x14ac:dyDescent="0.25">
      <c r="A7494" s="15"/>
      <c r="B7494" s="16" t="s">
        <v>2104</v>
      </c>
      <c r="C7494" s="17">
        <v>203.64</v>
      </c>
      <c r="D7494" s="17">
        <v>1</v>
      </c>
      <c r="E7494" s="18">
        <v>203.64</v>
      </c>
      <c r="F7494" s="9"/>
      <c r="G7494" s="9"/>
      <c r="H7494" s="9"/>
      <c r="I7494" s="9"/>
    </row>
    <row r="7495" spans="1:9" ht="15" customHeight="1" x14ac:dyDescent="0.25">
      <c r="A7495" s="19"/>
      <c r="B7495" s="20"/>
      <c r="C7495" s="21"/>
      <c r="D7495" s="21"/>
      <c r="E7495" s="22">
        <v>203.64</v>
      </c>
      <c r="F7495" s="9"/>
      <c r="G7495" s="9"/>
      <c r="H7495" s="9"/>
      <c r="I7495" s="9"/>
    </row>
    <row r="7496" spans="1:9" ht="9.9499999999999993" customHeight="1" x14ac:dyDescent="0.25">
      <c r="A7496" s="86"/>
      <c r="B7496" s="86"/>
      <c r="C7496" s="86"/>
      <c r="D7496" s="9"/>
      <c r="E7496" s="9"/>
      <c r="F7496" s="9"/>
      <c r="G7496" s="9"/>
      <c r="H7496" s="9"/>
      <c r="I7496" s="9"/>
    </row>
    <row r="7497" spans="1:9" ht="12" customHeight="1" x14ac:dyDescent="0.25">
      <c r="A7497" s="9"/>
      <c r="B7497" s="9"/>
      <c r="C7497" s="9"/>
      <c r="D7497" s="90" t="s">
        <v>4822</v>
      </c>
      <c r="E7497" s="90"/>
      <c r="F7497" s="90"/>
      <c r="G7497" s="90"/>
      <c r="H7497" s="90"/>
      <c r="I7497" s="90"/>
    </row>
    <row r="7498" spans="1:9" ht="9.9499999999999993" customHeight="1" x14ac:dyDescent="0.25">
      <c r="A7498" s="86"/>
      <c r="B7498" s="86"/>
      <c r="C7498" s="86"/>
      <c r="D7498" s="86"/>
      <c r="E7498" s="9"/>
      <c r="F7498" s="9"/>
      <c r="G7498" s="9"/>
      <c r="H7498" s="9"/>
      <c r="I7498" s="9"/>
    </row>
    <row r="7499" spans="1:9" ht="30.95" customHeight="1" x14ac:dyDescent="0.25">
      <c r="A7499" s="88" t="s">
        <v>3130</v>
      </c>
      <c r="B7499" s="88"/>
      <c r="C7499" s="88"/>
      <c r="D7499" s="88"/>
      <c r="E7499" s="88"/>
      <c r="F7499" s="88"/>
      <c r="G7499" s="88"/>
      <c r="H7499" s="88"/>
      <c r="I7499" s="88"/>
    </row>
    <row r="7500" spans="1:9" ht="15" customHeight="1" x14ac:dyDescent="0.25">
      <c r="A7500" s="89"/>
      <c r="B7500" s="89"/>
      <c r="C7500" s="14" t="s">
        <v>2076</v>
      </c>
      <c r="D7500" s="14" t="s">
        <v>2059</v>
      </c>
      <c r="E7500" s="9"/>
      <c r="F7500" s="9"/>
      <c r="G7500" s="9"/>
      <c r="H7500" s="9"/>
      <c r="I7500" s="9"/>
    </row>
    <row r="7501" spans="1:9" ht="12.95" customHeight="1" x14ac:dyDescent="0.25">
      <c r="A7501" s="15" t="s">
        <v>2077</v>
      </c>
      <c r="B7501" s="16" t="s">
        <v>2076</v>
      </c>
      <c r="C7501" s="17">
        <v>5138.71</v>
      </c>
      <c r="D7501" s="18">
        <v>5138.71</v>
      </c>
      <c r="E7501" s="9"/>
      <c r="F7501" s="9"/>
      <c r="G7501" s="9"/>
      <c r="H7501" s="9"/>
      <c r="I7501" s="9"/>
    </row>
    <row r="7502" spans="1:9" ht="15" customHeight="1" x14ac:dyDescent="0.25">
      <c r="A7502" s="19"/>
      <c r="B7502" s="20"/>
      <c r="C7502" s="21"/>
      <c r="D7502" s="22">
        <v>5138.71</v>
      </c>
      <c r="E7502" s="9"/>
      <c r="F7502" s="9"/>
      <c r="G7502" s="9"/>
      <c r="H7502" s="9"/>
      <c r="I7502" s="9"/>
    </row>
    <row r="7503" spans="1:9" ht="9.9499999999999993" customHeight="1" x14ac:dyDescent="0.25">
      <c r="A7503" s="86"/>
      <c r="B7503" s="86"/>
      <c r="C7503" s="86"/>
      <c r="D7503" s="9"/>
      <c r="E7503" s="9"/>
      <c r="F7503" s="9"/>
      <c r="G7503" s="9"/>
      <c r="H7503" s="9"/>
      <c r="I7503" s="9"/>
    </row>
    <row r="7504" spans="1:9" ht="12" customHeight="1" x14ac:dyDescent="0.25">
      <c r="A7504" s="9"/>
      <c r="B7504" s="9"/>
      <c r="C7504" s="9"/>
      <c r="D7504" s="90" t="s">
        <v>4823</v>
      </c>
      <c r="E7504" s="90"/>
      <c r="F7504" s="90"/>
      <c r="G7504" s="90"/>
      <c r="H7504" s="90"/>
      <c r="I7504" s="90"/>
    </row>
    <row r="7505" spans="1:9" ht="9.9499999999999993" customHeight="1" x14ac:dyDescent="0.25">
      <c r="A7505" s="86"/>
      <c r="B7505" s="86"/>
      <c r="C7505" s="86"/>
      <c r="D7505" s="86"/>
      <c r="E7505" s="9"/>
      <c r="F7505" s="9"/>
      <c r="G7505" s="9"/>
      <c r="H7505" s="9"/>
      <c r="I7505" s="9"/>
    </row>
    <row r="7506" spans="1:9" ht="30.95" customHeight="1" x14ac:dyDescent="0.25">
      <c r="A7506" s="88" t="s">
        <v>3131</v>
      </c>
      <c r="B7506" s="88"/>
      <c r="C7506" s="88"/>
      <c r="D7506" s="88"/>
      <c r="E7506" s="88"/>
      <c r="F7506" s="88"/>
      <c r="G7506" s="88"/>
      <c r="H7506" s="88"/>
      <c r="I7506" s="88"/>
    </row>
    <row r="7507" spans="1:9" ht="15" customHeight="1" x14ac:dyDescent="0.25">
      <c r="A7507" s="89"/>
      <c r="B7507" s="89"/>
      <c r="C7507" s="14" t="s">
        <v>2076</v>
      </c>
      <c r="D7507" s="14" t="s">
        <v>2079</v>
      </c>
      <c r="E7507" s="14" t="s">
        <v>2059</v>
      </c>
      <c r="F7507" s="9"/>
      <c r="G7507" s="9"/>
      <c r="H7507" s="9"/>
      <c r="I7507" s="9"/>
    </row>
    <row r="7508" spans="1:9" ht="18.95" customHeight="1" x14ac:dyDescent="0.25">
      <c r="A7508" s="15" t="s">
        <v>2080</v>
      </c>
      <c r="B7508" s="16" t="s">
        <v>2081</v>
      </c>
      <c r="C7508" s="17">
        <v>916.67</v>
      </c>
      <c r="D7508" s="17">
        <v>0.1</v>
      </c>
      <c r="E7508" s="18">
        <v>91.67</v>
      </c>
      <c r="F7508" s="9"/>
      <c r="G7508" s="9"/>
      <c r="H7508" s="9"/>
      <c r="I7508" s="9"/>
    </row>
    <row r="7509" spans="1:9" ht="15" customHeight="1" x14ac:dyDescent="0.25">
      <c r="A7509" s="19"/>
      <c r="B7509" s="20"/>
      <c r="C7509" s="21"/>
      <c r="D7509" s="21"/>
      <c r="E7509" s="22">
        <v>91.67</v>
      </c>
      <c r="F7509" s="9"/>
      <c r="G7509" s="9"/>
      <c r="H7509" s="9"/>
      <c r="I7509" s="9"/>
    </row>
    <row r="7510" spans="1:9" ht="9.9499999999999993" customHeight="1" x14ac:dyDescent="0.25">
      <c r="A7510" s="86"/>
      <c r="B7510" s="86"/>
      <c r="C7510" s="86"/>
      <c r="D7510" s="9"/>
      <c r="E7510" s="9"/>
      <c r="F7510" s="9"/>
      <c r="G7510" s="9"/>
      <c r="H7510" s="9"/>
      <c r="I7510" s="9"/>
    </row>
    <row r="7511" spans="1:9" ht="12" customHeight="1" x14ac:dyDescent="0.25">
      <c r="A7511" s="9"/>
      <c r="B7511" s="9"/>
      <c r="C7511" s="9"/>
      <c r="D7511" s="90" t="s">
        <v>4824</v>
      </c>
      <c r="E7511" s="90"/>
      <c r="F7511" s="90"/>
      <c r="G7511" s="90"/>
      <c r="H7511" s="90"/>
      <c r="I7511" s="90"/>
    </row>
    <row r="7512" spans="1:9" ht="9.9499999999999993" customHeight="1" x14ac:dyDescent="0.25">
      <c r="A7512" s="86"/>
      <c r="B7512" s="86"/>
      <c r="C7512" s="86"/>
      <c r="D7512" s="86"/>
      <c r="E7512" s="9"/>
      <c r="F7512" s="9"/>
      <c r="G7512" s="9"/>
      <c r="H7512" s="9"/>
      <c r="I7512" s="9"/>
    </row>
    <row r="7513" spans="1:9" ht="30.95" customHeight="1" x14ac:dyDescent="0.25">
      <c r="A7513" s="88" t="s">
        <v>3132</v>
      </c>
      <c r="B7513" s="88"/>
      <c r="C7513" s="88"/>
      <c r="D7513" s="88"/>
      <c r="E7513" s="88"/>
      <c r="F7513" s="88"/>
      <c r="G7513" s="88"/>
      <c r="H7513" s="88"/>
      <c r="I7513" s="88"/>
    </row>
    <row r="7514" spans="1:9" ht="15" customHeight="1" x14ac:dyDescent="0.25">
      <c r="A7514" s="89"/>
      <c r="B7514" s="89"/>
      <c r="C7514" s="14" t="s">
        <v>2076</v>
      </c>
      <c r="D7514" s="14" t="s">
        <v>2079</v>
      </c>
      <c r="E7514" s="14" t="s">
        <v>2058</v>
      </c>
      <c r="F7514" s="14" t="s">
        <v>2059</v>
      </c>
      <c r="G7514" s="9"/>
      <c r="H7514" s="9"/>
      <c r="I7514" s="9"/>
    </row>
    <row r="7515" spans="1:9" ht="27" customHeight="1" x14ac:dyDescent="0.25">
      <c r="A7515" s="15" t="s">
        <v>2083</v>
      </c>
      <c r="B7515" s="16" t="s">
        <v>2084</v>
      </c>
      <c r="C7515" s="17">
        <v>4.3</v>
      </c>
      <c r="D7515" s="17">
        <v>0.1</v>
      </c>
      <c r="E7515" s="17">
        <v>4</v>
      </c>
      <c r="F7515" s="18">
        <v>1.72</v>
      </c>
      <c r="G7515" s="9"/>
      <c r="H7515" s="9"/>
      <c r="I7515" s="9"/>
    </row>
    <row r="7516" spans="1:9" ht="15" customHeight="1" x14ac:dyDescent="0.25">
      <c r="A7516" s="19"/>
      <c r="B7516" s="20"/>
      <c r="C7516" s="21"/>
      <c r="D7516" s="21"/>
      <c r="E7516" s="21"/>
      <c r="F7516" s="22">
        <v>1.72</v>
      </c>
      <c r="G7516" s="9"/>
      <c r="H7516" s="9"/>
      <c r="I7516" s="9"/>
    </row>
    <row r="7517" spans="1:9" ht="9.9499999999999993" customHeight="1" x14ac:dyDescent="0.25">
      <c r="A7517" s="86"/>
      <c r="B7517" s="86"/>
      <c r="C7517" s="86"/>
      <c r="D7517" s="9"/>
      <c r="E7517" s="9"/>
      <c r="F7517" s="9"/>
      <c r="G7517" s="9"/>
      <c r="H7517" s="9"/>
      <c r="I7517" s="9"/>
    </row>
    <row r="7518" spans="1:9" ht="12" customHeight="1" x14ac:dyDescent="0.25">
      <c r="A7518" s="9"/>
      <c r="B7518" s="9"/>
      <c r="C7518" s="9"/>
      <c r="D7518" s="90" t="s">
        <v>4313</v>
      </c>
      <c r="E7518" s="90"/>
      <c r="F7518" s="90"/>
      <c r="G7518" s="90"/>
      <c r="H7518" s="90"/>
      <c r="I7518" s="90"/>
    </row>
    <row r="7519" spans="1:9" ht="9.9499999999999993" customHeight="1" x14ac:dyDescent="0.25">
      <c r="A7519" s="86"/>
      <c r="B7519" s="86"/>
      <c r="C7519" s="86"/>
      <c r="D7519" s="86"/>
      <c r="E7519" s="9"/>
      <c r="F7519" s="9"/>
      <c r="G7519" s="9"/>
      <c r="H7519" s="9"/>
      <c r="I7519" s="9"/>
    </row>
    <row r="7520" spans="1:9" ht="42.95" customHeight="1" x14ac:dyDescent="0.25">
      <c r="A7520" s="88" t="s">
        <v>3133</v>
      </c>
      <c r="B7520" s="88"/>
      <c r="C7520" s="88"/>
      <c r="D7520" s="88"/>
      <c r="E7520" s="88"/>
      <c r="F7520" s="88"/>
      <c r="G7520" s="88"/>
      <c r="H7520" s="88"/>
      <c r="I7520" s="88"/>
    </row>
    <row r="7521" spans="1:9" ht="15" customHeight="1" x14ac:dyDescent="0.25">
      <c r="A7521" s="89"/>
      <c r="B7521" s="89"/>
      <c r="C7521" s="14" t="s">
        <v>2076</v>
      </c>
      <c r="D7521" s="14" t="s">
        <v>2056</v>
      </c>
      <c r="E7521" s="14" t="s">
        <v>2058</v>
      </c>
      <c r="F7521" s="14" t="s">
        <v>2086</v>
      </c>
      <c r="G7521" s="14" t="s">
        <v>2059</v>
      </c>
      <c r="H7521" s="9"/>
      <c r="I7521" s="9"/>
    </row>
    <row r="7522" spans="1:9" ht="18.95" customHeight="1" x14ac:dyDescent="0.25">
      <c r="A7522" s="15" t="s">
        <v>2087</v>
      </c>
      <c r="B7522" s="16" t="s">
        <v>2088</v>
      </c>
      <c r="C7522" s="17">
        <v>5138.71</v>
      </c>
      <c r="D7522" s="17">
        <v>0.1</v>
      </c>
      <c r="E7522" s="17">
        <v>1</v>
      </c>
      <c r="F7522" s="17">
        <v>1.5</v>
      </c>
      <c r="G7522" s="18">
        <v>770.81</v>
      </c>
      <c r="H7522" s="9"/>
      <c r="I7522" s="9"/>
    </row>
    <row r="7523" spans="1:9" ht="18.95" customHeight="1" x14ac:dyDescent="0.25">
      <c r="A7523" s="15" t="s">
        <v>2089</v>
      </c>
      <c r="B7523" s="16" t="s">
        <v>2088</v>
      </c>
      <c r="C7523" s="17">
        <v>916.67</v>
      </c>
      <c r="D7523" s="17">
        <v>0.1</v>
      </c>
      <c r="E7523" s="17">
        <v>1</v>
      </c>
      <c r="F7523" s="17">
        <v>1.5</v>
      </c>
      <c r="G7523" s="18">
        <v>137.5</v>
      </c>
      <c r="H7523" s="9"/>
      <c r="I7523" s="9"/>
    </row>
    <row r="7524" spans="1:9" ht="27" customHeight="1" x14ac:dyDescent="0.25">
      <c r="A7524" s="15" t="s">
        <v>2090</v>
      </c>
      <c r="B7524" s="16" t="s">
        <v>2088</v>
      </c>
      <c r="C7524" s="17">
        <v>4.5999999999999996</v>
      </c>
      <c r="D7524" s="17">
        <v>0.1</v>
      </c>
      <c r="E7524" s="17">
        <v>4</v>
      </c>
      <c r="F7524" s="17">
        <v>1.5</v>
      </c>
      <c r="G7524" s="18">
        <v>2.76</v>
      </c>
      <c r="H7524" s="9"/>
      <c r="I7524" s="9"/>
    </row>
    <row r="7525" spans="1:9" ht="15" customHeight="1" x14ac:dyDescent="0.25">
      <c r="A7525" s="19"/>
      <c r="B7525" s="20"/>
      <c r="C7525" s="21"/>
      <c r="D7525" s="21"/>
      <c r="E7525" s="21"/>
      <c r="F7525" s="21"/>
      <c r="G7525" s="22">
        <v>911.07</v>
      </c>
      <c r="H7525" s="9"/>
      <c r="I7525" s="9"/>
    </row>
    <row r="7526" spans="1:9" ht="9.9499999999999993" customHeight="1" x14ac:dyDescent="0.25">
      <c r="A7526" s="86"/>
      <c r="B7526" s="86"/>
      <c r="C7526" s="86"/>
      <c r="D7526" s="9"/>
      <c r="E7526" s="9"/>
      <c r="F7526" s="9"/>
      <c r="G7526" s="9"/>
      <c r="H7526" s="9"/>
      <c r="I7526" s="9"/>
    </row>
    <row r="7527" spans="1:9" ht="12" customHeight="1" x14ac:dyDescent="0.25">
      <c r="A7527" s="9"/>
      <c r="B7527" s="9"/>
      <c r="C7527" s="9"/>
      <c r="D7527" s="90" t="s">
        <v>4825</v>
      </c>
      <c r="E7527" s="90"/>
      <c r="F7527" s="90"/>
      <c r="G7527" s="90"/>
      <c r="H7527" s="90"/>
      <c r="I7527" s="90"/>
    </row>
    <row r="7528" spans="1:9" ht="9.9499999999999993" customHeight="1" x14ac:dyDescent="0.25">
      <c r="A7528" s="86"/>
      <c r="B7528" s="86"/>
      <c r="C7528" s="86"/>
      <c r="D7528" s="86"/>
      <c r="E7528" s="9"/>
      <c r="F7528" s="9"/>
      <c r="G7528" s="9"/>
      <c r="H7528" s="9"/>
      <c r="I7528" s="9"/>
    </row>
    <row r="7529" spans="1:9" ht="30.95" customHeight="1" x14ac:dyDescent="0.25">
      <c r="A7529" s="88" t="s">
        <v>3134</v>
      </c>
      <c r="B7529" s="88"/>
      <c r="C7529" s="88"/>
      <c r="D7529" s="88"/>
      <c r="E7529" s="88"/>
      <c r="F7529" s="88"/>
      <c r="G7529" s="88"/>
      <c r="H7529" s="88"/>
      <c r="I7529" s="88"/>
    </row>
    <row r="7530" spans="1:9" ht="15" customHeight="1" x14ac:dyDescent="0.25">
      <c r="A7530" s="89"/>
      <c r="B7530" s="89"/>
      <c r="C7530" s="14" t="s">
        <v>2076</v>
      </c>
      <c r="D7530" s="14" t="s">
        <v>2056</v>
      </c>
      <c r="E7530" s="14" t="s">
        <v>2058</v>
      </c>
      <c r="F7530" s="14" t="s">
        <v>2092</v>
      </c>
      <c r="G7530" s="14" t="s">
        <v>2086</v>
      </c>
      <c r="H7530" s="14" t="s">
        <v>2059</v>
      </c>
      <c r="I7530" s="9"/>
    </row>
    <row r="7531" spans="1:9" ht="18.95" customHeight="1" x14ac:dyDescent="0.25">
      <c r="A7531" s="15" t="s">
        <v>2087</v>
      </c>
      <c r="B7531" s="16" t="s">
        <v>2186</v>
      </c>
      <c r="C7531" s="17">
        <v>5138.71</v>
      </c>
      <c r="D7531" s="17">
        <v>0.1</v>
      </c>
      <c r="E7531" s="17">
        <v>1</v>
      </c>
      <c r="F7531" s="17">
        <v>30</v>
      </c>
      <c r="G7531" s="17">
        <v>1.5</v>
      </c>
      <c r="H7531" s="18">
        <v>23124.2</v>
      </c>
      <c r="I7531" s="9"/>
    </row>
    <row r="7532" spans="1:9" ht="18.95" customHeight="1" x14ac:dyDescent="0.25">
      <c r="A7532" s="15" t="s">
        <v>2089</v>
      </c>
      <c r="B7532" s="16" t="s">
        <v>2186</v>
      </c>
      <c r="C7532" s="17">
        <v>916.67</v>
      </c>
      <c r="D7532" s="17">
        <v>0.05</v>
      </c>
      <c r="E7532" s="17">
        <v>1</v>
      </c>
      <c r="F7532" s="17">
        <v>30</v>
      </c>
      <c r="G7532" s="17">
        <v>1.5</v>
      </c>
      <c r="H7532" s="18">
        <v>2062.5100000000002</v>
      </c>
      <c r="I7532" s="9"/>
    </row>
    <row r="7533" spans="1:9" ht="27" customHeight="1" x14ac:dyDescent="0.25">
      <c r="A7533" s="15" t="s">
        <v>2090</v>
      </c>
      <c r="B7533" s="16" t="s">
        <v>2186</v>
      </c>
      <c r="C7533" s="17">
        <v>4.5999999999999996</v>
      </c>
      <c r="D7533" s="17">
        <v>0.1</v>
      </c>
      <c r="E7533" s="17">
        <v>4</v>
      </c>
      <c r="F7533" s="17">
        <v>30</v>
      </c>
      <c r="G7533" s="17">
        <v>1.5</v>
      </c>
      <c r="H7533" s="18">
        <v>82.8</v>
      </c>
      <c r="I7533" s="9"/>
    </row>
    <row r="7534" spans="1:9" ht="15" customHeight="1" x14ac:dyDescent="0.25">
      <c r="A7534" s="19"/>
      <c r="B7534" s="20"/>
      <c r="C7534" s="21"/>
      <c r="D7534" s="21"/>
      <c r="E7534" s="21"/>
      <c r="F7534" s="21"/>
      <c r="G7534" s="21"/>
      <c r="H7534" s="22">
        <v>25269.51</v>
      </c>
      <c r="I7534" s="9"/>
    </row>
    <row r="7535" spans="1:9" ht="9.9499999999999993" customHeight="1" x14ac:dyDescent="0.25">
      <c r="A7535" s="86"/>
      <c r="B7535" s="86"/>
      <c r="C7535" s="86"/>
      <c r="D7535" s="9"/>
      <c r="E7535" s="9"/>
      <c r="F7535" s="9"/>
      <c r="G7535" s="9"/>
      <c r="H7535" s="9"/>
      <c r="I7535" s="9"/>
    </row>
    <row r="7536" spans="1:9" ht="12" customHeight="1" x14ac:dyDescent="0.25">
      <c r="A7536" s="9"/>
      <c r="B7536" s="9"/>
      <c r="C7536" s="9"/>
      <c r="D7536" s="90" t="s">
        <v>4826</v>
      </c>
      <c r="E7536" s="90"/>
      <c r="F7536" s="90"/>
      <c r="G7536" s="90"/>
      <c r="H7536" s="90"/>
      <c r="I7536" s="90"/>
    </row>
    <row r="7537" spans="1:9" ht="9.9499999999999993" customHeight="1" x14ac:dyDescent="0.25">
      <c r="A7537" s="86"/>
      <c r="B7537" s="86"/>
      <c r="C7537" s="86"/>
      <c r="D7537" s="86"/>
      <c r="E7537" s="9"/>
      <c r="F7537" s="9"/>
      <c r="G7537" s="9"/>
      <c r="H7537" s="9"/>
      <c r="I7537" s="9"/>
    </row>
    <row r="7538" spans="1:9" ht="42.95" customHeight="1" x14ac:dyDescent="0.25">
      <c r="A7538" s="88" t="s">
        <v>3135</v>
      </c>
      <c r="B7538" s="88"/>
      <c r="C7538" s="88"/>
      <c r="D7538" s="88"/>
      <c r="E7538" s="88"/>
      <c r="F7538" s="88"/>
      <c r="G7538" s="88"/>
      <c r="H7538" s="88"/>
      <c r="I7538" s="88"/>
    </row>
    <row r="7539" spans="1:9" ht="15" customHeight="1" x14ac:dyDescent="0.25">
      <c r="A7539" s="89"/>
      <c r="B7539" s="89"/>
      <c r="C7539" s="14" t="s">
        <v>2076</v>
      </c>
      <c r="D7539" s="14" t="s">
        <v>2056</v>
      </c>
      <c r="E7539" s="14" t="s">
        <v>2058</v>
      </c>
      <c r="F7539" s="14" t="s">
        <v>2092</v>
      </c>
      <c r="G7539" s="14" t="s">
        <v>2086</v>
      </c>
      <c r="H7539" s="14" t="s">
        <v>2059</v>
      </c>
      <c r="I7539" s="9"/>
    </row>
    <row r="7540" spans="1:9" ht="18.95" customHeight="1" x14ac:dyDescent="0.25">
      <c r="A7540" s="15" t="s">
        <v>2087</v>
      </c>
      <c r="B7540" s="16" t="s">
        <v>2186</v>
      </c>
      <c r="C7540" s="17">
        <v>5138.71</v>
      </c>
      <c r="D7540" s="17">
        <v>0.1</v>
      </c>
      <c r="E7540" s="17">
        <v>1</v>
      </c>
      <c r="F7540" s="17">
        <v>12</v>
      </c>
      <c r="G7540" s="17">
        <v>1.5</v>
      </c>
      <c r="H7540" s="18">
        <v>9249.68</v>
      </c>
      <c r="I7540" s="9"/>
    </row>
    <row r="7541" spans="1:9" ht="18.95" customHeight="1" x14ac:dyDescent="0.25">
      <c r="A7541" s="15" t="s">
        <v>2089</v>
      </c>
      <c r="B7541" s="16" t="s">
        <v>2186</v>
      </c>
      <c r="C7541" s="17">
        <v>916.67</v>
      </c>
      <c r="D7541" s="17">
        <v>0.1</v>
      </c>
      <c r="E7541" s="17">
        <v>1</v>
      </c>
      <c r="F7541" s="17">
        <v>12</v>
      </c>
      <c r="G7541" s="17">
        <v>1.5</v>
      </c>
      <c r="H7541" s="18">
        <v>1650.01</v>
      </c>
      <c r="I7541" s="9"/>
    </row>
    <row r="7542" spans="1:9" ht="27" customHeight="1" x14ac:dyDescent="0.25">
      <c r="A7542" s="15" t="s">
        <v>2090</v>
      </c>
      <c r="B7542" s="16" t="s">
        <v>2186</v>
      </c>
      <c r="C7542" s="17">
        <v>4.5999999999999996</v>
      </c>
      <c r="D7542" s="17">
        <v>0.1</v>
      </c>
      <c r="E7542" s="17">
        <v>4</v>
      </c>
      <c r="F7542" s="17">
        <v>12</v>
      </c>
      <c r="G7542" s="17">
        <v>1.5</v>
      </c>
      <c r="H7542" s="18">
        <v>33.119999999999997</v>
      </c>
      <c r="I7542" s="9"/>
    </row>
    <row r="7543" spans="1:9" ht="15" customHeight="1" x14ac:dyDescent="0.25">
      <c r="A7543" s="19"/>
      <c r="B7543" s="20"/>
      <c r="C7543" s="21"/>
      <c r="D7543" s="21"/>
      <c r="E7543" s="21"/>
      <c r="F7543" s="21"/>
      <c r="G7543" s="21"/>
      <c r="H7543" s="22">
        <v>10932.81</v>
      </c>
      <c r="I7543" s="9"/>
    </row>
    <row r="7544" spans="1:9" ht="9.9499999999999993" customHeight="1" x14ac:dyDescent="0.25">
      <c r="A7544" s="86"/>
      <c r="B7544" s="86"/>
      <c r="C7544" s="86"/>
      <c r="D7544" s="9"/>
      <c r="E7544" s="9"/>
      <c r="F7544" s="9"/>
      <c r="G7544" s="9"/>
      <c r="H7544" s="9"/>
      <c r="I7544" s="9"/>
    </row>
    <row r="7545" spans="1:9" ht="12" customHeight="1" x14ac:dyDescent="0.25">
      <c r="A7545" s="9"/>
      <c r="B7545" s="9"/>
      <c r="C7545" s="9"/>
      <c r="D7545" s="90" t="s">
        <v>4827</v>
      </c>
      <c r="E7545" s="90"/>
      <c r="F7545" s="90"/>
      <c r="G7545" s="90"/>
      <c r="H7545" s="90"/>
      <c r="I7545" s="90"/>
    </row>
    <row r="7546" spans="1:9" ht="9.9499999999999993" customHeight="1" x14ac:dyDescent="0.25">
      <c r="A7546" s="86"/>
      <c r="B7546" s="86"/>
      <c r="C7546" s="86"/>
      <c r="D7546" s="86"/>
      <c r="E7546" s="9"/>
      <c r="F7546" s="9"/>
      <c r="G7546" s="9"/>
      <c r="H7546" s="9"/>
      <c r="I7546" s="9"/>
    </row>
    <row r="7547" spans="1:9" ht="20.100000000000001" customHeight="1" x14ac:dyDescent="0.25">
      <c r="A7547" s="88" t="s">
        <v>3136</v>
      </c>
      <c r="B7547" s="88"/>
      <c r="C7547" s="88"/>
      <c r="D7547" s="88"/>
      <c r="E7547" s="88"/>
      <c r="F7547" s="88"/>
      <c r="G7547" s="88"/>
      <c r="H7547" s="88"/>
      <c r="I7547" s="88"/>
    </row>
    <row r="7548" spans="1:9" ht="15" customHeight="1" x14ac:dyDescent="0.25">
      <c r="A7548" s="89"/>
      <c r="B7548" s="89"/>
      <c r="C7548" s="14" t="s">
        <v>2076</v>
      </c>
      <c r="D7548" s="14" t="s">
        <v>2056</v>
      </c>
      <c r="E7548" s="14" t="s">
        <v>2086</v>
      </c>
      <c r="F7548" s="14" t="s">
        <v>2059</v>
      </c>
      <c r="G7548" s="9"/>
      <c r="H7548" s="9"/>
      <c r="I7548" s="9"/>
    </row>
    <row r="7549" spans="1:9" ht="18.95" customHeight="1" x14ac:dyDescent="0.25">
      <c r="A7549" s="15" t="s">
        <v>2096</v>
      </c>
      <c r="B7549" s="16" t="s">
        <v>2097</v>
      </c>
      <c r="C7549" s="17">
        <v>5138.71</v>
      </c>
      <c r="D7549" s="17">
        <v>0.1</v>
      </c>
      <c r="E7549" s="17">
        <v>1.5</v>
      </c>
      <c r="F7549" s="18">
        <v>770.81</v>
      </c>
      <c r="G7549" s="9"/>
      <c r="H7549" s="9"/>
      <c r="I7549" s="9"/>
    </row>
    <row r="7550" spans="1:9" ht="15" customHeight="1" x14ac:dyDescent="0.25">
      <c r="A7550" s="19"/>
      <c r="B7550" s="20"/>
      <c r="C7550" s="21"/>
      <c r="D7550" s="21"/>
      <c r="E7550" s="21"/>
      <c r="F7550" s="22">
        <v>770.81</v>
      </c>
      <c r="G7550" s="9"/>
      <c r="H7550" s="9"/>
      <c r="I7550" s="9"/>
    </row>
    <row r="7551" spans="1:9" ht="9.9499999999999993" customHeight="1" x14ac:dyDescent="0.25">
      <c r="A7551" s="86"/>
      <c r="B7551" s="86"/>
      <c r="C7551" s="86"/>
      <c r="D7551" s="9"/>
      <c r="E7551" s="9"/>
      <c r="F7551" s="9"/>
      <c r="G7551" s="9"/>
      <c r="H7551" s="9"/>
      <c r="I7551" s="9"/>
    </row>
    <row r="7552" spans="1:9" ht="12" customHeight="1" x14ac:dyDescent="0.25">
      <c r="A7552" s="9"/>
      <c r="B7552" s="9"/>
      <c r="C7552" s="9"/>
      <c r="D7552" s="90" t="s">
        <v>4828</v>
      </c>
      <c r="E7552" s="90"/>
      <c r="F7552" s="90"/>
      <c r="G7552" s="90"/>
      <c r="H7552" s="90"/>
      <c r="I7552" s="90"/>
    </row>
    <row r="7553" spans="1:9" ht="9.9499999999999993" customHeight="1" x14ac:dyDescent="0.25">
      <c r="A7553" s="86"/>
      <c r="B7553" s="86"/>
      <c r="C7553" s="86"/>
      <c r="D7553" s="86"/>
      <c r="E7553" s="9"/>
      <c r="F7553" s="9"/>
      <c r="G7553" s="9"/>
      <c r="H7553" s="9"/>
      <c r="I7553" s="9"/>
    </row>
    <row r="7554" spans="1:9" ht="30.95" customHeight="1" x14ac:dyDescent="0.25">
      <c r="A7554" s="88" t="s">
        <v>3137</v>
      </c>
      <c r="B7554" s="88"/>
      <c r="C7554" s="88"/>
      <c r="D7554" s="88"/>
      <c r="E7554" s="88"/>
      <c r="F7554" s="88"/>
      <c r="G7554" s="88"/>
      <c r="H7554" s="88"/>
      <c r="I7554" s="88"/>
    </row>
    <row r="7555" spans="1:9" ht="15" customHeight="1" x14ac:dyDescent="0.25">
      <c r="A7555" s="89"/>
      <c r="B7555" s="89"/>
      <c r="C7555" s="14" t="s">
        <v>2076</v>
      </c>
      <c r="D7555" s="14" t="s">
        <v>2079</v>
      </c>
      <c r="E7555" s="14" t="s">
        <v>2092</v>
      </c>
      <c r="F7555" s="14" t="s">
        <v>2086</v>
      </c>
      <c r="G7555" s="14" t="s">
        <v>2059</v>
      </c>
      <c r="H7555" s="9"/>
      <c r="I7555" s="9"/>
    </row>
    <row r="7556" spans="1:9" ht="27" customHeight="1" x14ac:dyDescent="0.25">
      <c r="A7556" s="15" t="s">
        <v>2099</v>
      </c>
      <c r="B7556" s="16" t="s">
        <v>2100</v>
      </c>
      <c r="C7556" s="17">
        <v>916.67</v>
      </c>
      <c r="D7556" s="17">
        <v>0.1</v>
      </c>
      <c r="E7556" s="17">
        <v>29.7</v>
      </c>
      <c r="F7556" s="17">
        <v>1.5</v>
      </c>
      <c r="G7556" s="18">
        <v>4083.76</v>
      </c>
      <c r="H7556" s="9"/>
      <c r="I7556" s="9"/>
    </row>
    <row r="7557" spans="1:9" ht="15" customHeight="1" x14ac:dyDescent="0.25">
      <c r="A7557" s="19"/>
      <c r="B7557" s="20"/>
      <c r="C7557" s="21"/>
      <c r="D7557" s="21"/>
      <c r="E7557" s="21"/>
      <c r="F7557" s="21"/>
      <c r="G7557" s="22">
        <v>4083.76</v>
      </c>
      <c r="H7557" s="9"/>
      <c r="I7557" s="9"/>
    </row>
    <row r="7558" spans="1:9" ht="9.9499999999999993" customHeight="1" x14ac:dyDescent="0.25">
      <c r="A7558" s="86"/>
      <c r="B7558" s="86"/>
      <c r="C7558" s="86"/>
      <c r="D7558" s="9"/>
      <c r="E7558" s="9"/>
      <c r="F7558" s="9"/>
      <c r="G7558" s="9"/>
      <c r="H7558" s="9"/>
      <c r="I7558" s="9"/>
    </row>
    <row r="7559" spans="1:9" ht="12" customHeight="1" x14ac:dyDescent="0.25">
      <c r="A7559" s="9"/>
      <c r="B7559" s="9"/>
      <c r="C7559" s="9"/>
      <c r="D7559" s="90" t="s">
        <v>4829</v>
      </c>
      <c r="E7559" s="90"/>
      <c r="F7559" s="90"/>
      <c r="G7559" s="90"/>
      <c r="H7559" s="90"/>
      <c r="I7559" s="90"/>
    </row>
    <row r="7560" spans="1:9" ht="9.9499999999999993" customHeight="1" x14ac:dyDescent="0.25">
      <c r="A7560" s="86"/>
      <c r="B7560" s="86"/>
      <c r="C7560" s="86"/>
      <c r="D7560" s="86"/>
      <c r="E7560" s="9"/>
      <c r="F7560" s="9"/>
      <c r="G7560" s="9"/>
      <c r="H7560" s="9"/>
      <c r="I7560" s="9"/>
    </row>
    <row r="7561" spans="1:9" ht="30.95" customHeight="1" x14ac:dyDescent="0.25">
      <c r="A7561" s="88" t="s">
        <v>3138</v>
      </c>
      <c r="B7561" s="88"/>
      <c r="C7561" s="88"/>
      <c r="D7561" s="88"/>
      <c r="E7561" s="88"/>
      <c r="F7561" s="88"/>
      <c r="G7561" s="88"/>
      <c r="H7561" s="88"/>
      <c r="I7561" s="88"/>
    </row>
    <row r="7562" spans="1:9" ht="15" customHeight="1" x14ac:dyDescent="0.25">
      <c r="A7562" s="89"/>
      <c r="B7562" s="89"/>
      <c r="C7562" s="14" t="s">
        <v>2076</v>
      </c>
      <c r="D7562" s="14" t="s">
        <v>2079</v>
      </c>
      <c r="E7562" s="14" t="s">
        <v>2059</v>
      </c>
      <c r="F7562" s="9"/>
      <c r="G7562" s="9"/>
      <c r="H7562" s="9"/>
      <c r="I7562" s="9"/>
    </row>
    <row r="7563" spans="1:9" ht="18.95" customHeight="1" x14ac:dyDescent="0.25">
      <c r="A7563" s="15" t="s">
        <v>2080</v>
      </c>
      <c r="B7563" s="16" t="s">
        <v>2081</v>
      </c>
      <c r="C7563" s="17">
        <v>916.67</v>
      </c>
      <c r="D7563" s="17">
        <v>0.1</v>
      </c>
      <c r="E7563" s="18">
        <v>91.67</v>
      </c>
      <c r="F7563" s="9"/>
      <c r="G7563" s="9"/>
      <c r="H7563" s="9"/>
      <c r="I7563" s="9"/>
    </row>
    <row r="7564" spans="1:9" ht="15" customHeight="1" x14ac:dyDescent="0.25">
      <c r="A7564" s="19"/>
      <c r="B7564" s="20"/>
      <c r="C7564" s="21"/>
      <c r="D7564" s="21"/>
      <c r="E7564" s="22">
        <v>91.67</v>
      </c>
      <c r="F7564" s="9"/>
      <c r="G7564" s="9"/>
      <c r="H7564" s="9"/>
      <c r="I7564" s="9"/>
    </row>
    <row r="7565" spans="1:9" ht="9.9499999999999993" customHeight="1" x14ac:dyDescent="0.25">
      <c r="A7565" s="86"/>
      <c r="B7565" s="86"/>
      <c r="C7565" s="86"/>
      <c r="D7565" s="9"/>
      <c r="E7565" s="9"/>
      <c r="F7565" s="9"/>
      <c r="G7565" s="9"/>
      <c r="H7565" s="9"/>
      <c r="I7565" s="9"/>
    </row>
    <row r="7566" spans="1:9" ht="12" customHeight="1" x14ac:dyDescent="0.25">
      <c r="A7566" s="9"/>
      <c r="B7566" s="9"/>
      <c r="C7566" s="9"/>
      <c r="D7566" s="90" t="s">
        <v>4824</v>
      </c>
      <c r="E7566" s="90"/>
      <c r="F7566" s="90"/>
      <c r="G7566" s="90"/>
      <c r="H7566" s="90"/>
      <c r="I7566" s="90"/>
    </row>
    <row r="7567" spans="1:9" ht="9.9499999999999993" customHeight="1" x14ac:dyDescent="0.25">
      <c r="A7567" s="86"/>
      <c r="B7567" s="86"/>
      <c r="C7567" s="86"/>
      <c r="D7567" s="86"/>
      <c r="E7567" s="9"/>
      <c r="F7567" s="9"/>
      <c r="G7567" s="9"/>
      <c r="H7567" s="9"/>
      <c r="I7567" s="9"/>
    </row>
    <row r="7568" spans="1:9" ht="30.95" customHeight="1" x14ac:dyDescent="0.25">
      <c r="A7568" s="88" t="s">
        <v>3139</v>
      </c>
      <c r="B7568" s="88"/>
      <c r="C7568" s="88"/>
      <c r="D7568" s="88"/>
      <c r="E7568" s="88"/>
      <c r="F7568" s="88"/>
      <c r="G7568" s="88"/>
      <c r="H7568" s="88"/>
      <c r="I7568" s="88"/>
    </row>
    <row r="7569" spans="1:9" ht="15" customHeight="1" x14ac:dyDescent="0.25">
      <c r="A7569" s="89"/>
      <c r="B7569" s="89"/>
      <c r="C7569" s="14" t="s">
        <v>2076</v>
      </c>
      <c r="D7569" s="14" t="s">
        <v>2059</v>
      </c>
      <c r="E7569" s="9"/>
      <c r="F7569" s="9"/>
      <c r="G7569" s="9"/>
      <c r="H7569" s="9"/>
      <c r="I7569" s="9"/>
    </row>
    <row r="7570" spans="1:9" ht="18.95" customHeight="1" x14ac:dyDescent="0.25">
      <c r="A7570" s="15" t="s">
        <v>2170</v>
      </c>
      <c r="B7570" s="16" t="s">
        <v>2076</v>
      </c>
      <c r="C7570" s="17">
        <v>916.67</v>
      </c>
      <c r="D7570" s="18">
        <v>916.67</v>
      </c>
      <c r="E7570" s="9"/>
      <c r="F7570" s="9"/>
      <c r="G7570" s="9"/>
      <c r="H7570" s="9"/>
      <c r="I7570" s="9"/>
    </row>
    <row r="7571" spans="1:9" ht="15" customHeight="1" x14ac:dyDescent="0.25">
      <c r="A7571" s="19"/>
      <c r="B7571" s="20"/>
      <c r="C7571" s="21"/>
      <c r="D7571" s="22">
        <v>916.67</v>
      </c>
      <c r="E7571" s="9"/>
      <c r="F7571" s="9"/>
      <c r="G7571" s="9"/>
      <c r="H7571" s="9"/>
      <c r="I7571" s="9"/>
    </row>
    <row r="7572" spans="1:9" ht="9.9499999999999993" customHeight="1" x14ac:dyDescent="0.25">
      <c r="A7572" s="86"/>
      <c r="B7572" s="86"/>
      <c r="C7572" s="86"/>
      <c r="D7572" s="9"/>
      <c r="E7572" s="9"/>
      <c r="F7572" s="9"/>
      <c r="G7572" s="9"/>
      <c r="H7572" s="9"/>
      <c r="I7572" s="9"/>
    </row>
    <row r="7573" spans="1:9" ht="12" customHeight="1" x14ac:dyDescent="0.25">
      <c r="A7573" s="9"/>
      <c r="B7573" s="9"/>
      <c r="C7573" s="9"/>
      <c r="D7573" s="90" t="s">
        <v>4830</v>
      </c>
      <c r="E7573" s="90"/>
      <c r="F7573" s="90"/>
      <c r="G7573" s="90"/>
      <c r="H7573" s="90"/>
      <c r="I7573" s="90"/>
    </row>
    <row r="7574" spans="1:9" ht="9.9499999999999993" customHeight="1" x14ac:dyDescent="0.25">
      <c r="A7574" s="86"/>
      <c r="B7574" s="86"/>
      <c r="C7574" s="86"/>
      <c r="D7574" s="86"/>
      <c r="E7574" s="9"/>
      <c r="F7574" s="9"/>
      <c r="G7574" s="9"/>
      <c r="H7574" s="9"/>
      <c r="I7574" s="9"/>
    </row>
    <row r="7575" spans="1:9" ht="42.95" customHeight="1" x14ac:dyDescent="0.25">
      <c r="A7575" s="88" t="s">
        <v>3140</v>
      </c>
      <c r="B7575" s="88"/>
      <c r="C7575" s="88"/>
      <c r="D7575" s="88"/>
      <c r="E7575" s="88"/>
      <c r="F7575" s="88"/>
      <c r="G7575" s="88"/>
      <c r="H7575" s="88"/>
      <c r="I7575" s="88"/>
    </row>
    <row r="7576" spans="1:9" ht="15" customHeight="1" x14ac:dyDescent="0.25">
      <c r="A7576" s="89"/>
      <c r="B7576" s="89"/>
      <c r="C7576" s="14" t="s">
        <v>2069</v>
      </c>
      <c r="D7576" s="14" t="s">
        <v>2058</v>
      </c>
      <c r="E7576" s="14" t="s">
        <v>2059</v>
      </c>
      <c r="F7576" s="9"/>
      <c r="G7576" s="9"/>
      <c r="H7576" s="9"/>
      <c r="I7576" s="9"/>
    </row>
    <row r="7577" spans="1:9" ht="12.95" customHeight="1" x14ac:dyDescent="0.25">
      <c r="A7577" s="15"/>
      <c r="B7577" s="16" t="s">
        <v>2104</v>
      </c>
      <c r="C7577" s="17">
        <v>768.02</v>
      </c>
      <c r="D7577" s="17">
        <v>1</v>
      </c>
      <c r="E7577" s="18">
        <v>768.02</v>
      </c>
      <c r="F7577" s="9"/>
      <c r="G7577" s="9"/>
      <c r="H7577" s="9"/>
      <c r="I7577" s="9"/>
    </row>
    <row r="7578" spans="1:9" ht="15" customHeight="1" x14ac:dyDescent="0.25">
      <c r="A7578" s="19"/>
      <c r="B7578" s="20"/>
      <c r="C7578" s="21"/>
      <c r="D7578" s="21"/>
      <c r="E7578" s="22">
        <v>768.02</v>
      </c>
      <c r="F7578" s="9"/>
      <c r="G7578" s="9"/>
      <c r="H7578" s="9"/>
      <c r="I7578" s="9"/>
    </row>
    <row r="7579" spans="1:9" ht="9.9499999999999993" customHeight="1" x14ac:dyDescent="0.25">
      <c r="A7579" s="86"/>
      <c r="B7579" s="86"/>
      <c r="C7579" s="86"/>
      <c r="D7579" s="9"/>
      <c r="E7579" s="9"/>
      <c r="F7579" s="9"/>
      <c r="G7579" s="9"/>
      <c r="H7579" s="9"/>
      <c r="I7579" s="9"/>
    </row>
    <row r="7580" spans="1:9" ht="12" customHeight="1" x14ac:dyDescent="0.25">
      <c r="A7580" s="9"/>
      <c r="B7580" s="9"/>
      <c r="C7580" s="9"/>
      <c r="D7580" s="90" t="s">
        <v>4831</v>
      </c>
      <c r="E7580" s="90"/>
      <c r="F7580" s="90"/>
      <c r="G7580" s="90"/>
      <c r="H7580" s="90"/>
      <c r="I7580" s="90"/>
    </row>
    <row r="7581" spans="1:9" ht="9.9499999999999993" customHeight="1" x14ac:dyDescent="0.25">
      <c r="A7581" s="86"/>
      <c r="B7581" s="86"/>
      <c r="C7581" s="86"/>
      <c r="D7581" s="86"/>
      <c r="E7581" s="9"/>
      <c r="F7581" s="9"/>
      <c r="G7581" s="9"/>
      <c r="H7581" s="9"/>
      <c r="I7581" s="9"/>
    </row>
    <row r="7582" spans="1:9" ht="30.95" customHeight="1" x14ac:dyDescent="0.25">
      <c r="A7582" s="88" t="s">
        <v>3141</v>
      </c>
      <c r="B7582" s="88"/>
      <c r="C7582" s="88"/>
      <c r="D7582" s="88"/>
      <c r="E7582" s="88"/>
      <c r="F7582" s="88"/>
      <c r="G7582" s="88"/>
      <c r="H7582" s="88"/>
      <c r="I7582" s="88"/>
    </row>
    <row r="7583" spans="1:9" ht="15" customHeight="1" x14ac:dyDescent="0.25">
      <c r="A7583" s="89"/>
      <c r="B7583" s="89"/>
      <c r="C7583" s="14" t="s">
        <v>2069</v>
      </c>
      <c r="D7583" s="14" t="s">
        <v>2058</v>
      </c>
      <c r="E7583" s="14" t="s">
        <v>2059</v>
      </c>
      <c r="F7583" s="9"/>
      <c r="G7583" s="9"/>
      <c r="H7583" s="9"/>
      <c r="I7583" s="9"/>
    </row>
    <row r="7584" spans="1:9" ht="12.95" customHeight="1" x14ac:dyDescent="0.25">
      <c r="A7584" s="15"/>
      <c r="B7584" s="16" t="s">
        <v>2104</v>
      </c>
      <c r="C7584" s="17">
        <v>768.02</v>
      </c>
      <c r="D7584" s="17">
        <v>1</v>
      </c>
      <c r="E7584" s="18">
        <v>768.02</v>
      </c>
      <c r="F7584" s="9"/>
      <c r="G7584" s="9"/>
      <c r="H7584" s="9"/>
      <c r="I7584" s="9"/>
    </row>
    <row r="7585" spans="1:9" ht="15" customHeight="1" x14ac:dyDescent="0.25">
      <c r="A7585" s="19"/>
      <c r="B7585" s="20"/>
      <c r="C7585" s="21"/>
      <c r="D7585" s="21"/>
      <c r="E7585" s="22">
        <v>768.02</v>
      </c>
      <c r="F7585" s="9"/>
      <c r="G7585" s="9"/>
      <c r="H7585" s="9"/>
      <c r="I7585" s="9"/>
    </row>
    <row r="7586" spans="1:9" ht="9.9499999999999993" customHeight="1" x14ac:dyDescent="0.25">
      <c r="A7586" s="86"/>
      <c r="B7586" s="86"/>
      <c r="C7586" s="86"/>
      <c r="D7586" s="9"/>
      <c r="E7586" s="9"/>
      <c r="F7586" s="9"/>
      <c r="G7586" s="9"/>
      <c r="H7586" s="9"/>
      <c r="I7586" s="9"/>
    </row>
    <row r="7587" spans="1:9" ht="12" customHeight="1" x14ac:dyDescent="0.25">
      <c r="A7587" s="9"/>
      <c r="B7587" s="9"/>
      <c r="C7587" s="9"/>
      <c r="D7587" s="90" t="s">
        <v>4831</v>
      </c>
      <c r="E7587" s="90"/>
      <c r="F7587" s="90"/>
      <c r="G7587" s="90"/>
      <c r="H7587" s="90"/>
      <c r="I7587" s="90"/>
    </row>
    <row r="7588" spans="1:9" ht="9.9499999999999993" customHeight="1" x14ac:dyDescent="0.25">
      <c r="A7588" s="86"/>
      <c r="B7588" s="86"/>
      <c r="C7588" s="86"/>
      <c r="D7588" s="86"/>
      <c r="E7588" s="9"/>
      <c r="F7588" s="9"/>
      <c r="G7588" s="9"/>
      <c r="H7588" s="9"/>
      <c r="I7588" s="9"/>
    </row>
    <row r="7589" spans="1:9" ht="42.95" customHeight="1" x14ac:dyDescent="0.25">
      <c r="A7589" s="88" t="s">
        <v>3142</v>
      </c>
      <c r="B7589" s="88"/>
      <c r="C7589" s="88"/>
      <c r="D7589" s="88"/>
      <c r="E7589" s="88"/>
      <c r="F7589" s="88"/>
      <c r="G7589" s="88"/>
      <c r="H7589" s="88"/>
      <c r="I7589" s="88"/>
    </row>
    <row r="7590" spans="1:9" ht="15" customHeight="1" x14ac:dyDescent="0.25">
      <c r="A7590" s="89"/>
      <c r="B7590" s="89"/>
      <c r="C7590" s="14" t="s">
        <v>2058</v>
      </c>
      <c r="D7590" s="14" t="s">
        <v>2059</v>
      </c>
      <c r="E7590" s="9"/>
      <c r="F7590" s="9"/>
      <c r="G7590" s="9"/>
      <c r="H7590" s="9"/>
      <c r="I7590" s="9"/>
    </row>
    <row r="7591" spans="1:9" ht="12.95" customHeight="1" x14ac:dyDescent="0.25">
      <c r="A7591" s="15"/>
      <c r="B7591" s="16" t="s">
        <v>2058</v>
      </c>
      <c r="C7591" s="17">
        <v>4</v>
      </c>
      <c r="D7591" s="18">
        <v>4</v>
      </c>
      <c r="E7591" s="9"/>
      <c r="F7591" s="9"/>
      <c r="G7591" s="9"/>
      <c r="H7591" s="9"/>
      <c r="I7591" s="9"/>
    </row>
    <row r="7592" spans="1:9" ht="15" customHeight="1" x14ac:dyDescent="0.25">
      <c r="A7592" s="19"/>
      <c r="B7592" s="20"/>
      <c r="C7592" s="21"/>
      <c r="D7592" s="22">
        <v>4</v>
      </c>
      <c r="E7592" s="9"/>
      <c r="F7592" s="9"/>
      <c r="G7592" s="9"/>
      <c r="H7592" s="9"/>
      <c r="I7592" s="9"/>
    </row>
    <row r="7593" spans="1:9" ht="9.9499999999999993" customHeight="1" x14ac:dyDescent="0.25">
      <c r="A7593" s="86"/>
      <c r="B7593" s="86"/>
      <c r="C7593" s="86"/>
      <c r="D7593" s="9"/>
      <c r="E7593" s="9"/>
      <c r="F7593" s="9"/>
      <c r="G7593" s="9"/>
      <c r="H7593" s="9"/>
      <c r="I7593" s="9"/>
    </row>
    <row r="7594" spans="1:9" ht="12" customHeight="1" x14ac:dyDescent="0.25">
      <c r="A7594" s="9"/>
      <c r="B7594" s="9"/>
      <c r="C7594" s="9"/>
      <c r="D7594" s="90" t="s">
        <v>4255</v>
      </c>
      <c r="E7594" s="90"/>
      <c r="F7594" s="90"/>
      <c r="G7594" s="90"/>
      <c r="H7594" s="90"/>
      <c r="I7594" s="90"/>
    </row>
    <row r="7595" spans="1:9" ht="9.9499999999999993" customHeight="1" x14ac:dyDescent="0.25">
      <c r="A7595" s="86"/>
      <c r="B7595" s="86"/>
      <c r="C7595" s="86"/>
      <c r="D7595" s="86"/>
      <c r="E7595" s="9"/>
      <c r="F7595" s="9"/>
      <c r="G7595" s="9"/>
      <c r="H7595" s="9"/>
      <c r="I7595" s="9"/>
    </row>
    <row r="7596" spans="1:9" ht="30.95" customHeight="1" x14ac:dyDescent="0.25">
      <c r="A7596" s="88" t="s">
        <v>3143</v>
      </c>
      <c r="B7596" s="88"/>
      <c r="C7596" s="88"/>
      <c r="D7596" s="88"/>
      <c r="E7596" s="88"/>
      <c r="F7596" s="88"/>
      <c r="G7596" s="88"/>
      <c r="H7596" s="88"/>
      <c r="I7596" s="88"/>
    </row>
    <row r="7597" spans="1:9" ht="15" customHeight="1" x14ac:dyDescent="0.25">
      <c r="A7597" s="89"/>
      <c r="B7597" s="89"/>
      <c r="C7597" s="14" t="s">
        <v>2076</v>
      </c>
      <c r="D7597" s="14" t="s">
        <v>2059</v>
      </c>
      <c r="E7597" s="9"/>
      <c r="F7597" s="9"/>
      <c r="G7597" s="9"/>
      <c r="H7597" s="9"/>
      <c r="I7597" s="9"/>
    </row>
    <row r="7598" spans="1:9" ht="12.95" customHeight="1" x14ac:dyDescent="0.25">
      <c r="A7598" s="15" t="s">
        <v>2108</v>
      </c>
      <c r="B7598" s="16" t="s">
        <v>2076</v>
      </c>
      <c r="C7598" s="17">
        <v>916.67</v>
      </c>
      <c r="D7598" s="18">
        <v>916.67</v>
      </c>
      <c r="E7598" s="9"/>
      <c r="F7598" s="9"/>
      <c r="G7598" s="9"/>
      <c r="H7598" s="9"/>
      <c r="I7598" s="9"/>
    </row>
    <row r="7599" spans="1:9" ht="15" customHeight="1" x14ac:dyDescent="0.25">
      <c r="A7599" s="19"/>
      <c r="B7599" s="20"/>
      <c r="C7599" s="21"/>
      <c r="D7599" s="22">
        <v>916.67</v>
      </c>
      <c r="E7599" s="9"/>
      <c r="F7599" s="9"/>
      <c r="G7599" s="9"/>
      <c r="H7599" s="9"/>
      <c r="I7599" s="9"/>
    </row>
    <row r="7600" spans="1:9" ht="9.9499999999999993" customHeight="1" x14ac:dyDescent="0.25">
      <c r="A7600" s="86"/>
      <c r="B7600" s="86"/>
      <c r="C7600" s="86"/>
      <c r="D7600" s="9"/>
      <c r="E7600" s="9"/>
      <c r="F7600" s="9"/>
      <c r="G7600" s="9"/>
      <c r="H7600" s="9"/>
      <c r="I7600" s="9"/>
    </row>
    <row r="7601" spans="1:9" ht="12" customHeight="1" x14ac:dyDescent="0.25">
      <c r="A7601" s="9"/>
      <c r="B7601" s="9"/>
      <c r="C7601" s="9"/>
      <c r="D7601" s="90" t="s">
        <v>4830</v>
      </c>
      <c r="E7601" s="90"/>
      <c r="F7601" s="90"/>
      <c r="G7601" s="90"/>
      <c r="H7601" s="90"/>
      <c r="I7601" s="90"/>
    </row>
    <row r="7602" spans="1:9" ht="9.9499999999999993" customHeight="1" x14ac:dyDescent="0.25">
      <c r="A7602" s="86"/>
      <c r="B7602" s="86"/>
      <c r="C7602" s="86"/>
      <c r="D7602" s="86"/>
      <c r="E7602" s="9"/>
      <c r="F7602" s="9"/>
      <c r="G7602" s="9"/>
      <c r="H7602" s="9"/>
      <c r="I7602" s="9"/>
    </row>
    <row r="7603" spans="1:9" ht="42.95" customHeight="1" x14ac:dyDescent="0.25">
      <c r="A7603" s="88" t="s">
        <v>3144</v>
      </c>
      <c r="B7603" s="88"/>
      <c r="C7603" s="88"/>
      <c r="D7603" s="88"/>
      <c r="E7603" s="88"/>
      <c r="F7603" s="88"/>
      <c r="G7603" s="88"/>
      <c r="H7603" s="88"/>
      <c r="I7603" s="88"/>
    </row>
    <row r="7604" spans="1:9" ht="15" customHeight="1" x14ac:dyDescent="0.25">
      <c r="A7604" s="89"/>
      <c r="B7604" s="89"/>
      <c r="C7604" s="14" t="s">
        <v>2058</v>
      </c>
      <c r="D7604" s="14" t="s">
        <v>2059</v>
      </c>
      <c r="E7604" s="9"/>
      <c r="F7604" s="9"/>
      <c r="G7604" s="9"/>
      <c r="H7604" s="9"/>
      <c r="I7604" s="9"/>
    </row>
    <row r="7605" spans="1:9" ht="12.95" customHeight="1" x14ac:dyDescent="0.25">
      <c r="A7605" s="15"/>
      <c r="B7605" s="16" t="s">
        <v>2058</v>
      </c>
      <c r="C7605" s="17">
        <v>2</v>
      </c>
      <c r="D7605" s="18">
        <v>2</v>
      </c>
      <c r="E7605" s="9"/>
      <c r="F7605" s="9"/>
      <c r="G7605" s="9"/>
      <c r="H7605" s="9"/>
      <c r="I7605" s="9"/>
    </row>
    <row r="7606" spans="1:9" ht="15" customHeight="1" x14ac:dyDescent="0.25">
      <c r="A7606" s="19"/>
      <c r="B7606" s="20"/>
      <c r="C7606" s="21"/>
      <c r="D7606" s="22">
        <v>2</v>
      </c>
      <c r="E7606" s="9"/>
      <c r="F7606" s="9"/>
      <c r="G7606" s="9"/>
      <c r="H7606" s="9"/>
      <c r="I7606" s="9"/>
    </row>
    <row r="7607" spans="1:9" ht="9.9499999999999993" customHeight="1" x14ac:dyDescent="0.25">
      <c r="A7607" s="86"/>
      <c r="B7607" s="86"/>
      <c r="C7607" s="86"/>
      <c r="D7607" s="9"/>
      <c r="E7607" s="9"/>
      <c r="F7607" s="9"/>
      <c r="G7607" s="9"/>
      <c r="H7607" s="9"/>
      <c r="I7607" s="9"/>
    </row>
    <row r="7608" spans="1:9" ht="12" customHeight="1" x14ac:dyDescent="0.25">
      <c r="A7608" s="9"/>
      <c r="B7608" s="9"/>
      <c r="C7608" s="9"/>
      <c r="D7608" s="90" t="s">
        <v>4257</v>
      </c>
      <c r="E7608" s="90"/>
      <c r="F7608" s="90"/>
      <c r="G7608" s="90"/>
      <c r="H7608" s="90"/>
      <c r="I7608" s="90"/>
    </row>
    <row r="7609" spans="1:9" ht="9.9499999999999993" customHeight="1" x14ac:dyDescent="0.25">
      <c r="A7609" s="86"/>
      <c r="B7609" s="86"/>
      <c r="C7609" s="86"/>
      <c r="D7609" s="86"/>
      <c r="E7609" s="9"/>
      <c r="F7609" s="9"/>
      <c r="G7609" s="9"/>
      <c r="H7609" s="9"/>
      <c r="I7609" s="9"/>
    </row>
    <row r="7610" spans="1:9" ht="30.95" customHeight="1" x14ac:dyDescent="0.25">
      <c r="A7610" s="88" t="s">
        <v>3145</v>
      </c>
      <c r="B7610" s="88"/>
      <c r="C7610" s="88"/>
      <c r="D7610" s="88"/>
      <c r="E7610" s="88"/>
      <c r="F7610" s="88"/>
      <c r="G7610" s="88"/>
      <c r="H7610" s="88"/>
      <c r="I7610" s="88"/>
    </row>
    <row r="7611" spans="1:9" ht="15" customHeight="1" x14ac:dyDescent="0.25">
      <c r="A7611" s="89"/>
      <c r="B7611" s="89"/>
      <c r="C7611" s="14" t="s">
        <v>2076</v>
      </c>
      <c r="D7611" s="14" t="s">
        <v>2058</v>
      </c>
      <c r="E7611" s="14" t="s">
        <v>2059</v>
      </c>
      <c r="F7611" s="9"/>
      <c r="G7611" s="9"/>
      <c r="H7611" s="9"/>
      <c r="I7611" s="9"/>
    </row>
    <row r="7612" spans="1:9" ht="18.95" customHeight="1" x14ac:dyDescent="0.25">
      <c r="A7612" s="15" t="s">
        <v>2110</v>
      </c>
      <c r="B7612" s="16" t="s">
        <v>2111</v>
      </c>
      <c r="C7612" s="17">
        <v>0.16</v>
      </c>
      <c r="D7612" s="17">
        <v>93</v>
      </c>
      <c r="E7612" s="18">
        <v>14.88</v>
      </c>
      <c r="F7612" s="9"/>
      <c r="G7612" s="9"/>
      <c r="H7612" s="9"/>
      <c r="I7612" s="9"/>
    </row>
    <row r="7613" spans="1:9" ht="15" customHeight="1" x14ac:dyDescent="0.25">
      <c r="A7613" s="19"/>
      <c r="B7613" s="20"/>
      <c r="C7613" s="21"/>
      <c r="D7613" s="21"/>
      <c r="E7613" s="22">
        <v>14.88</v>
      </c>
      <c r="F7613" s="9"/>
      <c r="G7613" s="9"/>
      <c r="H7613" s="9"/>
      <c r="I7613" s="9"/>
    </row>
    <row r="7614" spans="1:9" ht="9.9499999999999993" customHeight="1" x14ac:dyDescent="0.25">
      <c r="A7614" s="86"/>
      <c r="B7614" s="86"/>
      <c r="C7614" s="86"/>
      <c r="D7614" s="9"/>
      <c r="E7614" s="9"/>
      <c r="F7614" s="9"/>
      <c r="G7614" s="9"/>
      <c r="H7614" s="9"/>
      <c r="I7614" s="9"/>
    </row>
    <row r="7615" spans="1:9" ht="12" customHeight="1" x14ac:dyDescent="0.25">
      <c r="A7615" s="9"/>
      <c r="B7615" s="9"/>
      <c r="C7615" s="9"/>
      <c r="D7615" s="90" t="s">
        <v>4256</v>
      </c>
      <c r="E7615" s="90"/>
      <c r="F7615" s="90"/>
      <c r="G7615" s="90"/>
      <c r="H7615" s="90"/>
      <c r="I7615" s="90"/>
    </row>
    <row r="7616" spans="1:9" ht="9.9499999999999993" customHeight="1" x14ac:dyDescent="0.25">
      <c r="A7616" s="86"/>
      <c r="B7616" s="86"/>
      <c r="C7616" s="86"/>
      <c r="D7616" s="86"/>
      <c r="E7616" s="9"/>
      <c r="F7616" s="9"/>
      <c r="G7616" s="9"/>
      <c r="H7616" s="9"/>
      <c r="I7616" s="9"/>
    </row>
    <row r="7617" spans="1:9" ht="30.95" customHeight="1" x14ac:dyDescent="0.25">
      <c r="A7617" s="88" t="s">
        <v>3146</v>
      </c>
      <c r="B7617" s="88"/>
      <c r="C7617" s="88"/>
      <c r="D7617" s="88"/>
      <c r="E7617" s="88"/>
      <c r="F7617" s="88"/>
      <c r="G7617" s="88"/>
      <c r="H7617" s="88"/>
      <c r="I7617" s="88"/>
    </row>
    <row r="7618" spans="1:9" ht="15" customHeight="1" x14ac:dyDescent="0.25">
      <c r="A7618" s="89"/>
      <c r="B7618" s="89"/>
      <c r="C7618" s="14" t="s">
        <v>2058</v>
      </c>
      <c r="D7618" s="14" t="s">
        <v>2059</v>
      </c>
      <c r="E7618" s="9"/>
      <c r="F7618" s="9"/>
      <c r="G7618" s="9"/>
      <c r="H7618" s="9"/>
      <c r="I7618" s="9"/>
    </row>
    <row r="7619" spans="1:9" ht="12.95" customHeight="1" x14ac:dyDescent="0.25">
      <c r="A7619" s="15"/>
      <c r="B7619" s="16" t="s">
        <v>2058</v>
      </c>
      <c r="C7619" s="17">
        <v>8</v>
      </c>
      <c r="D7619" s="18">
        <v>8</v>
      </c>
      <c r="E7619" s="9"/>
      <c r="F7619" s="9"/>
      <c r="G7619" s="9"/>
      <c r="H7619" s="9"/>
      <c r="I7619" s="9"/>
    </row>
    <row r="7620" spans="1:9" ht="15" customHeight="1" x14ac:dyDescent="0.25">
      <c r="A7620" s="19"/>
      <c r="B7620" s="20"/>
      <c r="C7620" s="21"/>
      <c r="D7620" s="22">
        <v>8</v>
      </c>
      <c r="E7620" s="9"/>
      <c r="F7620" s="9"/>
      <c r="G7620" s="9"/>
      <c r="H7620" s="9"/>
      <c r="I7620" s="9"/>
    </row>
    <row r="7621" spans="1:9" ht="9.9499999999999993" customHeight="1" x14ac:dyDescent="0.25">
      <c r="A7621" s="86"/>
      <c r="B7621" s="86"/>
      <c r="C7621" s="86"/>
      <c r="D7621" s="9"/>
      <c r="E7621" s="9"/>
      <c r="F7621" s="9"/>
      <c r="G7621" s="9"/>
      <c r="H7621" s="9"/>
      <c r="I7621" s="9"/>
    </row>
    <row r="7622" spans="1:9" ht="12" customHeight="1" x14ac:dyDescent="0.25">
      <c r="A7622" s="9"/>
      <c r="B7622" s="9"/>
      <c r="C7622" s="9"/>
      <c r="D7622" s="90" t="s">
        <v>4258</v>
      </c>
      <c r="E7622" s="90"/>
      <c r="F7622" s="90"/>
      <c r="G7622" s="90"/>
      <c r="H7622" s="90"/>
      <c r="I7622" s="90"/>
    </row>
    <row r="7623" spans="1:9" ht="9.9499999999999993" customHeight="1" x14ac:dyDescent="0.25">
      <c r="A7623" s="86"/>
      <c r="B7623" s="86"/>
      <c r="C7623" s="86"/>
      <c r="D7623" s="86"/>
      <c r="E7623" s="9"/>
      <c r="F7623" s="9"/>
      <c r="G7623" s="9"/>
      <c r="H7623" s="9"/>
      <c r="I7623" s="9"/>
    </row>
    <row r="7624" spans="1:9" ht="20.100000000000001" customHeight="1" x14ac:dyDescent="0.25">
      <c r="A7624" s="88" t="s">
        <v>3147</v>
      </c>
      <c r="B7624" s="88"/>
      <c r="C7624" s="88"/>
      <c r="D7624" s="88"/>
      <c r="E7624" s="88"/>
      <c r="F7624" s="88"/>
      <c r="G7624" s="88"/>
      <c r="H7624" s="88"/>
      <c r="I7624" s="88"/>
    </row>
    <row r="7625" spans="1:9" ht="15" customHeight="1" x14ac:dyDescent="0.25">
      <c r="A7625" s="89"/>
      <c r="B7625" s="89"/>
      <c r="C7625" s="14" t="s">
        <v>2076</v>
      </c>
      <c r="D7625" s="14" t="s">
        <v>2059</v>
      </c>
      <c r="E7625" s="9"/>
      <c r="F7625" s="9"/>
      <c r="G7625" s="9"/>
      <c r="H7625" s="9"/>
      <c r="I7625" s="9"/>
    </row>
    <row r="7626" spans="1:9" ht="12.95" customHeight="1" x14ac:dyDescent="0.25">
      <c r="A7626" s="15"/>
      <c r="B7626" s="16" t="s">
        <v>2076</v>
      </c>
      <c r="C7626" s="17">
        <v>380.27</v>
      </c>
      <c r="D7626" s="18">
        <v>380.27</v>
      </c>
      <c r="E7626" s="9"/>
      <c r="F7626" s="9"/>
      <c r="G7626" s="9"/>
      <c r="H7626" s="9"/>
      <c r="I7626" s="9"/>
    </row>
    <row r="7627" spans="1:9" ht="15" customHeight="1" x14ac:dyDescent="0.25">
      <c r="A7627" s="19"/>
      <c r="B7627" s="20"/>
      <c r="C7627" s="21"/>
      <c r="D7627" s="22">
        <v>380.27</v>
      </c>
      <c r="E7627" s="9"/>
      <c r="F7627" s="9"/>
      <c r="G7627" s="9"/>
      <c r="H7627" s="9"/>
      <c r="I7627" s="9"/>
    </row>
    <row r="7628" spans="1:9" ht="9.9499999999999993" customHeight="1" x14ac:dyDescent="0.25">
      <c r="A7628" s="86"/>
      <c r="B7628" s="86"/>
      <c r="C7628" s="86"/>
      <c r="D7628" s="9"/>
      <c r="E7628" s="9"/>
      <c r="F7628" s="9"/>
      <c r="G7628" s="9"/>
      <c r="H7628" s="9"/>
      <c r="I7628" s="9"/>
    </row>
    <row r="7629" spans="1:9" ht="12" customHeight="1" x14ac:dyDescent="0.25">
      <c r="A7629" s="9"/>
      <c r="B7629" s="9"/>
      <c r="C7629" s="9"/>
      <c r="D7629" s="90" t="s">
        <v>4832</v>
      </c>
      <c r="E7629" s="90"/>
      <c r="F7629" s="90"/>
      <c r="G7629" s="90"/>
      <c r="H7629" s="90"/>
      <c r="I7629" s="90"/>
    </row>
    <row r="7630" spans="1:9" ht="9.9499999999999993" customHeight="1" x14ac:dyDescent="0.25">
      <c r="A7630" s="86"/>
      <c r="B7630" s="86"/>
      <c r="C7630" s="86"/>
      <c r="D7630" s="86"/>
      <c r="E7630" s="9"/>
      <c r="F7630" s="9"/>
      <c r="G7630" s="9"/>
      <c r="H7630" s="9"/>
      <c r="I7630" s="9"/>
    </row>
    <row r="7631" spans="1:9" ht="30.95" customHeight="1" x14ac:dyDescent="0.25">
      <c r="A7631" s="88" t="s">
        <v>3148</v>
      </c>
      <c r="B7631" s="88"/>
      <c r="C7631" s="88"/>
      <c r="D7631" s="88"/>
      <c r="E7631" s="88"/>
      <c r="F7631" s="88"/>
      <c r="G7631" s="88"/>
      <c r="H7631" s="88"/>
      <c r="I7631" s="88"/>
    </row>
    <row r="7632" spans="1:9" ht="15" customHeight="1" x14ac:dyDescent="0.25">
      <c r="A7632" s="89"/>
      <c r="B7632" s="89"/>
      <c r="C7632" s="14" t="s">
        <v>2076</v>
      </c>
      <c r="D7632" s="14" t="s">
        <v>2059</v>
      </c>
      <c r="E7632" s="9"/>
      <c r="F7632" s="9"/>
      <c r="G7632" s="9"/>
      <c r="H7632" s="9"/>
      <c r="I7632" s="9"/>
    </row>
    <row r="7633" spans="1:9" ht="12.95" customHeight="1" x14ac:dyDescent="0.25">
      <c r="A7633" s="15" t="s">
        <v>2108</v>
      </c>
      <c r="B7633" s="16" t="s">
        <v>2076</v>
      </c>
      <c r="C7633" s="17">
        <v>916.67</v>
      </c>
      <c r="D7633" s="18">
        <v>916.67</v>
      </c>
      <c r="E7633" s="9"/>
      <c r="F7633" s="9"/>
      <c r="G7633" s="9"/>
      <c r="H7633" s="9"/>
      <c r="I7633" s="9"/>
    </row>
    <row r="7634" spans="1:9" ht="15" customHeight="1" x14ac:dyDescent="0.25">
      <c r="A7634" s="19"/>
      <c r="B7634" s="20"/>
      <c r="C7634" s="21"/>
      <c r="D7634" s="22">
        <v>916.67</v>
      </c>
      <c r="E7634" s="9"/>
      <c r="F7634" s="9"/>
      <c r="G7634" s="9"/>
      <c r="H7634" s="9"/>
      <c r="I7634" s="9"/>
    </row>
    <row r="7635" spans="1:9" ht="9.9499999999999993" customHeight="1" x14ac:dyDescent="0.25">
      <c r="A7635" s="86"/>
      <c r="B7635" s="86"/>
      <c r="C7635" s="86"/>
      <c r="D7635" s="9"/>
      <c r="E7635" s="9"/>
      <c r="F7635" s="9"/>
      <c r="G7635" s="9"/>
      <c r="H7635" s="9"/>
      <c r="I7635" s="9"/>
    </row>
    <row r="7636" spans="1:9" ht="12" customHeight="1" x14ac:dyDescent="0.25">
      <c r="A7636" s="9"/>
      <c r="B7636" s="9"/>
      <c r="C7636" s="9"/>
      <c r="D7636" s="90" t="s">
        <v>4830</v>
      </c>
      <c r="E7636" s="90"/>
      <c r="F7636" s="90"/>
      <c r="G7636" s="90"/>
      <c r="H7636" s="90"/>
      <c r="I7636" s="90"/>
    </row>
    <row r="7637" spans="1:9" ht="9.9499999999999993" customHeight="1" x14ac:dyDescent="0.25">
      <c r="A7637" s="86"/>
      <c r="B7637" s="86"/>
      <c r="C7637" s="86"/>
      <c r="D7637" s="86"/>
      <c r="E7637" s="9"/>
      <c r="F7637" s="9"/>
      <c r="G7637" s="9"/>
      <c r="H7637" s="9"/>
      <c r="I7637" s="9"/>
    </row>
    <row r="7638" spans="1:9" ht="20.100000000000001" customHeight="1" x14ac:dyDescent="0.25">
      <c r="A7638" s="88" t="s">
        <v>3149</v>
      </c>
      <c r="B7638" s="88"/>
      <c r="C7638" s="88"/>
      <c r="D7638" s="88"/>
      <c r="E7638" s="88"/>
      <c r="F7638" s="88"/>
      <c r="G7638" s="88"/>
      <c r="H7638" s="88"/>
      <c r="I7638" s="88"/>
    </row>
    <row r="7639" spans="1:9" ht="15" customHeight="1" x14ac:dyDescent="0.25">
      <c r="A7639" s="89"/>
      <c r="B7639" s="89"/>
      <c r="C7639" s="14" t="s">
        <v>2069</v>
      </c>
      <c r="D7639" s="14" t="s">
        <v>2058</v>
      </c>
      <c r="E7639" s="14" t="s">
        <v>2059</v>
      </c>
      <c r="F7639" s="9"/>
      <c r="G7639" s="9"/>
      <c r="H7639" s="9"/>
      <c r="I7639" s="9"/>
    </row>
    <row r="7640" spans="1:9" ht="12.95" customHeight="1" x14ac:dyDescent="0.25">
      <c r="A7640" s="15"/>
      <c r="B7640" s="16" t="s">
        <v>2104</v>
      </c>
      <c r="C7640" s="17">
        <v>202.6</v>
      </c>
      <c r="D7640" s="17">
        <v>1</v>
      </c>
      <c r="E7640" s="18">
        <v>202.6</v>
      </c>
      <c r="F7640" s="9"/>
      <c r="G7640" s="9"/>
      <c r="H7640" s="9"/>
      <c r="I7640" s="9"/>
    </row>
    <row r="7641" spans="1:9" ht="15" customHeight="1" x14ac:dyDescent="0.25">
      <c r="A7641" s="19"/>
      <c r="B7641" s="20"/>
      <c r="C7641" s="21"/>
      <c r="D7641" s="21"/>
      <c r="E7641" s="22">
        <v>202.6</v>
      </c>
      <c r="F7641" s="9"/>
      <c r="G7641" s="9"/>
      <c r="H7641" s="9"/>
      <c r="I7641" s="9"/>
    </row>
    <row r="7642" spans="1:9" ht="9.9499999999999993" customHeight="1" x14ac:dyDescent="0.25">
      <c r="A7642" s="86"/>
      <c r="B7642" s="86"/>
      <c r="C7642" s="86"/>
      <c r="D7642" s="9"/>
      <c r="E7642" s="9"/>
      <c r="F7642" s="9"/>
      <c r="G7642" s="9"/>
      <c r="H7642" s="9"/>
      <c r="I7642" s="9"/>
    </row>
    <row r="7643" spans="1:9" ht="12" customHeight="1" x14ac:dyDescent="0.25">
      <c r="A7643" s="9"/>
      <c r="B7643" s="9"/>
      <c r="C7643" s="9"/>
      <c r="D7643" s="90" t="s">
        <v>4833</v>
      </c>
      <c r="E7643" s="90"/>
      <c r="F7643" s="90"/>
      <c r="G7643" s="90"/>
      <c r="H7643" s="90"/>
      <c r="I7643" s="90"/>
    </row>
    <row r="7644" spans="1:9" ht="9.9499999999999993" customHeight="1" x14ac:dyDescent="0.25">
      <c r="A7644" s="86"/>
      <c r="B7644" s="86"/>
      <c r="C7644" s="86"/>
      <c r="D7644" s="86"/>
      <c r="E7644" s="9"/>
      <c r="F7644" s="9"/>
      <c r="G7644" s="9"/>
      <c r="H7644" s="9"/>
      <c r="I7644" s="9"/>
    </row>
    <row r="7645" spans="1:9" ht="30.95" customHeight="1" x14ac:dyDescent="0.25">
      <c r="A7645" s="88" t="s">
        <v>3150</v>
      </c>
      <c r="B7645" s="88"/>
      <c r="C7645" s="88"/>
      <c r="D7645" s="88"/>
      <c r="E7645" s="88"/>
      <c r="F7645" s="88"/>
      <c r="G7645" s="88"/>
      <c r="H7645" s="88"/>
      <c r="I7645" s="88"/>
    </row>
    <row r="7646" spans="1:9" ht="15" customHeight="1" x14ac:dyDescent="0.25">
      <c r="A7646" s="89"/>
      <c r="B7646" s="89"/>
      <c r="C7646" s="14" t="s">
        <v>2076</v>
      </c>
      <c r="D7646" s="14" t="s">
        <v>2059</v>
      </c>
      <c r="E7646" s="9"/>
      <c r="F7646" s="9"/>
      <c r="G7646" s="9"/>
      <c r="H7646" s="9"/>
      <c r="I7646" s="9"/>
    </row>
    <row r="7647" spans="1:9" ht="12.95" customHeight="1" x14ac:dyDescent="0.25">
      <c r="A7647" s="15" t="s">
        <v>2077</v>
      </c>
      <c r="B7647" s="16" t="s">
        <v>2076</v>
      </c>
      <c r="C7647" s="17">
        <v>4899.93</v>
      </c>
      <c r="D7647" s="18">
        <v>4899.93</v>
      </c>
      <c r="E7647" s="9"/>
      <c r="F7647" s="9"/>
      <c r="G7647" s="9"/>
      <c r="H7647" s="9"/>
      <c r="I7647" s="9"/>
    </row>
    <row r="7648" spans="1:9" ht="15" customHeight="1" x14ac:dyDescent="0.25">
      <c r="A7648" s="19"/>
      <c r="B7648" s="20"/>
      <c r="C7648" s="21"/>
      <c r="D7648" s="22">
        <v>4899.93</v>
      </c>
      <c r="E7648" s="9"/>
      <c r="F7648" s="9"/>
      <c r="G7648" s="9"/>
      <c r="H7648" s="9"/>
      <c r="I7648" s="9"/>
    </row>
    <row r="7649" spans="1:9" ht="9.9499999999999993" customHeight="1" x14ac:dyDescent="0.25">
      <c r="A7649" s="86"/>
      <c r="B7649" s="86"/>
      <c r="C7649" s="86"/>
      <c r="D7649" s="9"/>
      <c r="E7649" s="9"/>
      <c r="F7649" s="9"/>
      <c r="G7649" s="9"/>
      <c r="H7649" s="9"/>
      <c r="I7649" s="9"/>
    </row>
    <row r="7650" spans="1:9" ht="12" customHeight="1" x14ac:dyDescent="0.25">
      <c r="A7650" s="9"/>
      <c r="B7650" s="9"/>
      <c r="C7650" s="9"/>
      <c r="D7650" s="90" t="s">
        <v>4834</v>
      </c>
      <c r="E7650" s="90"/>
      <c r="F7650" s="90"/>
      <c r="G7650" s="90"/>
      <c r="H7650" s="90"/>
      <c r="I7650" s="90"/>
    </row>
    <row r="7651" spans="1:9" ht="9.9499999999999993" customHeight="1" x14ac:dyDescent="0.25">
      <c r="A7651" s="86"/>
      <c r="B7651" s="86"/>
      <c r="C7651" s="86"/>
      <c r="D7651" s="86"/>
      <c r="E7651" s="9"/>
      <c r="F7651" s="9"/>
      <c r="G7651" s="9"/>
      <c r="H7651" s="9"/>
      <c r="I7651" s="9"/>
    </row>
    <row r="7652" spans="1:9" ht="30.95" customHeight="1" x14ac:dyDescent="0.25">
      <c r="A7652" s="88" t="s">
        <v>3151</v>
      </c>
      <c r="B7652" s="88"/>
      <c r="C7652" s="88"/>
      <c r="D7652" s="88"/>
      <c r="E7652" s="88"/>
      <c r="F7652" s="88"/>
      <c r="G7652" s="88"/>
      <c r="H7652" s="88"/>
      <c r="I7652" s="88"/>
    </row>
    <row r="7653" spans="1:9" ht="15" customHeight="1" x14ac:dyDescent="0.25">
      <c r="A7653" s="89"/>
      <c r="B7653" s="89"/>
      <c r="C7653" s="14" t="s">
        <v>2076</v>
      </c>
      <c r="D7653" s="14" t="s">
        <v>2079</v>
      </c>
      <c r="E7653" s="14" t="s">
        <v>2059</v>
      </c>
      <c r="F7653" s="9"/>
      <c r="G7653" s="9"/>
      <c r="H7653" s="9"/>
      <c r="I7653" s="9"/>
    </row>
    <row r="7654" spans="1:9" ht="18.95" customHeight="1" x14ac:dyDescent="0.25">
      <c r="A7654" s="15" t="s">
        <v>2080</v>
      </c>
      <c r="B7654" s="16" t="s">
        <v>2081</v>
      </c>
      <c r="C7654" s="17">
        <v>913.49</v>
      </c>
      <c r="D7654" s="17">
        <v>0.1</v>
      </c>
      <c r="E7654" s="18">
        <v>91.35</v>
      </c>
      <c r="F7654" s="9"/>
      <c r="G7654" s="9"/>
      <c r="H7654" s="9"/>
      <c r="I7654" s="9"/>
    </row>
    <row r="7655" spans="1:9" ht="15" customHeight="1" x14ac:dyDescent="0.25">
      <c r="A7655" s="19"/>
      <c r="B7655" s="20"/>
      <c r="C7655" s="21"/>
      <c r="D7655" s="21"/>
      <c r="E7655" s="22">
        <v>91.35</v>
      </c>
      <c r="F7655" s="9"/>
      <c r="G7655" s="9"/>
      <c r="H7655" s="9"/>
      <c r="I7655" s="9"/>
    </row>
    <row r="7656" spans="1:9" ht="9.9499999999999993" customHeight="1" x14ac:dyDescent="0.25">
      <c r="A7656" s="86"/>
      <c r="B7656" s="86"/>
      <c r="C7656" s="86"/>
      <c r="D7656" s="9"/>
      <c r="E7656" s="9"/>
      <c r="F7656" s="9"/>
      <c r="G7656" s="9"/>
      <c r="H7656" s="9"/>
      <c r="I7656" s="9"/>
    </row>
    <row r="7657" spans="1:9" ht="12" customHeight="1" x14ac:dyDescent="0.25">
      <c r="A7657" s="9"/>
      <c r="B7657" s="9"/>
      <c r="C7657" s="9"/>
      <c r="D7657" s="90" t="s">
        <v>4835</v>
      </c>
      <c r="E7657" s="90"/>
      <c r="F7657" s="90"/>
      <c r="G7657" s="90"/>
      <c r="H7657" s="90"/>
      <c r="I7657" s="90"/>
    </row>
    <row r="7658" spans="1:9" ht="9.9499999999999993" customHeight="1" x14ac:dyDescent="0.25">
      <c r="A7658" s="86"/>
      <c r="B7658" s="86"/>
      <c r="C7658" s="86"/>
      <c r="D7658" s="86"/>
      <c r="E7658" s="9"/>
      <c r="F7658" s="9"/>
      <c r="G7658" s="9"/>
      <c r="H7658" s="9"/>
      <c r="I7658" s="9"/>
    </row>
    <row r="7659" spans="1:9" ht="30.95" customHeight="1" x14ac:dyDescent="0.25">
      <c r="A7659" s="88" t="s">
        <v>3152</v>
      </c>
      <c r="B7659" s="88"/>
      <c r="C7659" s="88"/>
      <c r="D7659" s="88"/>
      <c r="E7659" s="88"/>
      <c r="F7659" s="88"/>
      <c r="G7659" s="88"/>
      <c r="H7659" s="88"/>
      <c r="I7659" s="88"/>
    </row>
    <row r="7660" spans="1:9" ht="15" customHeight="1" x14ac:dyDescent="0.25">
      <c r="A7660" s="89"/>
      <c r="B7660" s="89"/>
      <c r="C7660" s="14" t="s">
        <v>2076</v>
      </c>
      <c r="D7660" s="14" t="s">
        <v>2079</v>
      </c>
      <c r="E7660" s="14" t="s">
        <v>2058</v>
      </c>
      <c r="F7660" s="14" t="s">
        <v>2059</v>
      </c>
      <c r="G7660" s="9"/>
      <c r="H7660" s="9"/>
      <c r="I7660" s="9"/>
    </row>
    <row r="7661" spans="1:9" ht="27" customHeight="1" x14ac:dyDescent="0.25">
      <c r="A7661" s="15" t="s">
        <v>2083</v>
      </c>
      <c r="B7661" s="16" t="s">
        <v>2084</v>
      </c>
      <c r="C7661" s="17">
        <v>4.3</v>
      </c>
      <c r="D7661" s="17">
        <v>0.1</v>
      </c>
      <c r="E7661" s="17">
        <v>4</v>
      </c>
      <c r="F7661" s="18">
        <v>1.72</v>
      </c>
      <c r="G7661" s="9"/>
      <c r="H7661" s="9"/>
      <c r="I7661" s="9"/>
    </row>
    <row r="7662" spans="1:9" ht="15" customHeight="1" x14ac:dyDescent="0.25">
      <c r="A7662" s="19"/>
      <c r="B7662" s="20"/>
      <c r="C7662" s="21"/>
      <c r="D7662" s="21"/>
      <c r="E7662" s="21"/>
      <c r="F7662" s="22">
        <v>1.72</v>
      </c>
      <c r="G7662" s="9"/>
      <c r="H7662" s="9"/>
      <c r="I7662" s="9"/>
    </row>
    <row r="7663" spans="1:9" ht="9.9499999999999993" customHeight="1" x14ac:dyDescent="0.25">
      <c r="A7663" s="86"/>
      <c r="B7663" s="86"/>
      <c r="C7663" s="86"/>
      <c r="D7663" s="9"/>
      <c r="E7663" s="9"/>
      <c r="F7663" s="9"/>
      <c r="G7663" s="9"/>
      <c r="H7663" s="9"/>
      <c r="I7663" s="9"/>
    </row>
    <row r="7664" spans="1:9" ht="12" customHeight="1" x14ac:dyDescent="0.25">
      <c r="A7664" s="9"/>
      <c r="B7664" s="9"/>
      <c r="C7664" s="9"/>
      <c r="D7664" s="90" t="s">
        <v>4313</v>
      </c>
      <c r="E7664" s="90"/>
      <c r="F7664" s="90"/>
      <c r="G7664" s="90"/>
      <c r="H7664" s="90"/>
      <c r="I7664" s="90"/>
    </row>
    <row r="7665" spans="1:9" ht="9.9499999999999993" customHeight="1" x14ac:dyDescent="0.25">
      <c r="A7665" s="86"/>
      <c r="B7665" s="86"/>
      <c r="C7665" s="86"/>
      <c r="D7665" s="86"/>
      <c r="E7665" s="9"/>
      <c r="F7665" s="9"/>
      <c r="G7665" s="9"/>
      <c r="H7665" s="9"/>
      <c r="I7665" s="9"/>
    </row>
    <row r="7666" spans="1:9" ht="42.95" customHeight="1" x14ac:dyDescent="0.25">
      <c r="A7666" s="88" t="s">
        <v>3153</v>
      </c>
      <c r="B7666" s="88"/>
      <c r="C7666" s="88"/>
      <c r="D7666" s="88"/>
      <c r="E7666" s="88"/>
      <c r="F7666" s="88"/>
      <c r="G7666" s="88"/>
      <c r="H7666" s="88"/>
      <c r="I7666" s="88"/>
    </row>
    <row r="7667" spans="1:9" ht="15" customHeight="1" x14ac:dyDescent="0.25">
      <c r="A7667" s="89"/>
      <c r="B7667" s="89"/>
      <c r="C7667" s="14" t="s">
        <v>2076</v>
      </c>
      <c r="D7667" s="14" t="s">
        <v>2056</v>
      </c>
      <c r="E7667" s="14" t="s">
        <v>2058</v>
      </c>
      <c r="F7667" s="14" t="s">
        <v>2086</v>
      </c>
      <c r="G7667" s="14" t="s">
        <v>2059</v>
      </c>
      <c r="H7667" s="9"/>
      <c r="I7667" s="9"/>
    </row>
    <row r="7668" spans="1:9" ht="18.95" customHeight="1" x14ac:dyDescent="0.25">
      <c r="A7668" s="15" t="s">
        <v>2087</v>
      </c>
      <c r="B7668" s="16" t="s">
        <v>2088</v>
      </c>
      <c r="C7668" s="17">
        <v>4899.93</v>
      </c>
      <c r="D7668" s="17">
        <v>0.1</v>
      </c>
      <c r="E7668" s="17">
        <v>1</v>
      </c>
      <c r="F7668" s="17">
        <v>1.5</v>
      </c>
      <c r="G7668" s="18">
        <v>734.99</v>
      </c>
      <c r="H7668" s="9"/>
      <c r="I7668" s="9"/>
    </row>
    <row r="7669" spans="1:9" ht="18.95" customHeight="1" x14ac:dyDescent="0.25">
      <c r="A7669" s="15" t="s">
        <v>2089</v>
      </c>
      <c r="B7669" s="16" t="s">
        <v>2088</v>
      </c>
      <c r="C7669" s="17">
        <v>913.49</v>
      </c>
      <c r="D7669" s="17">
        <v>0.1</v>
      </c>
      <c r="E7669" s="17">
        <v>1</v>
      </c>
      <c r="F7669" s="17">
        <v>1.5</v>
      </c>
      <c r="G7669" s="18">
        <v>137.02000000000001</v>
      </c>
      <c r="H7669" s="9"/>
      <c r="I7669" s="9"/>
    </row>
    <row r="7670" spans="1:9" ht="27" customHeight="1" x14ac:dyDescent="0.25">
      <c r="A7670" s="15" t="s">
        <v>2090</v>
      </c>
      <c r="B7670" s="16" t="s">
        <v>2088</v>
      </c>
      <c r="C7670" s="17">
        <v>4.5999999999999996</v>
      </c>
      <c r="D7670" s="17">
        <v>0.1</v>
      </c>
      <c r="E7670" s="17">
        <v>4</v>
      </c>
      <c r="F7670" s="17">
        <v>1.5</v>
      </c>
      <c r="G7670" s="18">
        <v>2.76</v>
      </c>
      <c r="H7670" s="9"/>
      <c r="I7670" s="9"/>
    </row>
    <row r="7671" spans="1:9" ht="15" customHeight="1" x14ac:dyDescent="0.25">
      <c r="A7671" s="19"/>
      <c r="B7671" s="20"/>
      <c r="C7671" s="21"/>
      <c r="D7671" s="21"/>
      <c r="E7671" s="21"/>
      <c r="F7671" s="21"/>
      <c r="G7671" s="22">
        <v>874.77</v>
      </c>
      <c r="H7671" s="9"/>
      <c r="I7671" s="9"/>
    </row>
    <row r="7672" spans="1:9" ht="9.9499999999999993" customHeight="1" x14ac:dyDescent="0.25">
      <c r="A7672" s="86"/>
      <c r="B7672" s="86"/>
      <c r="C7672" s="86"/>
      <c r="D7672" s="9"/>
      <c r="E7672" s="9"/>
      <c r="F7672" s="9"/>
      <c r="G7672" s="9"/>
      <c r="H7672" s="9"/>
      <c r="I7672" s="9"/>
    </row>
    <row r="7673" spans="1:9" ht="12" customHeight="1" x14ac:dyDescent="0.25">
      <c r="A7673" s="9"/>
      <c r="B7673" s="9"/>
      <c r="C7673" s="9"/>
      <c r="D7673" s="90" t="s">
        <v>4836</v>
      </c>
      <c r="E7673" s="90"/>
      <c r="F7673" s="90"/>
      <c r="G7673" s="90"/>
      <c r="H7673" s="90"/>
      <c r="I7673" s="90"/>
    </row>
    <row r="7674" spans="1:9" ht="9.9499999999999993" customHeight="1" x14ac:dyDescent="0.25">
      <c r="A7674" s="86"/>
      <c r="B7674" s="86"/>
      <c r="C7674" s="86"/>
      <c r="D7674" s="86"/>
      <c r="E7674" s="9"/>
      <c r="F7674" s="9"/>
      <c r="G7674" s="9"/>
      <c r="H7674" s="9"/>
      <c r="I7674" s="9"/>
    </row>
    <row r="7675" spans="1:9" ht="30.95" customHeight="1" x14ac:dyDescent="0.25">
      <c r="A7675" s="88" t="s">
        <v>3154</v>
      </c>
      <c r="B7675" s="88"/>
      <c r="C7675" s="88"/>
      <c r="D7675" s="88"/>
      <c r="E7675" s="88"/>
      <c r="F7675" s="88"/>
      <c r="G7675" s="88"/>
      <c r="H7675" s="88"/>
      <c r="I7675" s="88"/>
    </row>
    <row r="7676" spans="1:9" ht="15" customHeight="1" x14ac:dyDescent="0.25">
      <c r="A7676" s="89"/>
      <c r="B7676" s="89"/>
      <c r="C7676" s="14" t="s">
        <v>2076</v>
      </c>
      <c r="D7676" s="14" t="s">
        <v>2056</v>
      </c>
      <c r="E7676" s="14" t="s">
        <v>2058</v>
      </c>
      <c r="F7676" s="14" t="s">
        <v>2092</v>
      </c>
      <c r="G7676" s="14" t="s">
        <v>2086</v>
      </c>
      <c r="H7676" s="14" t="s">
        <v>2059</v>
      </c>
      <c r="I7676" s="9"/>
    </row>
    <row r="7677" spans="1:9" ht="18.95" customHeight="1" x14ac:dyDescent="0.25">
      <c r="A7677" s="15" t="s">
        <v>2087</v>
      </c>
      <c r="B7677" s="16" t="s">
        <v>2186</v>
      </c>
      <c r="C7677" s="17">
        <v>4899.93</v>
      </c>
      <c r="D7677" s="17">
        <v>0.1</v>
      </c>
      <c r="E7677" s="17">
        <v>1</v>
      </c>
      <c r="F7677" s="17">
        <v>30</v>
      </c>
      <c r="G7677" s="17">
        <v>1.5</v>
      </c>
      <c r="H7677" s="18">
        <v>22049.69</v>
      </c>
      <c r="I7677" s="9"/>
    </row>
    <row r="7678" spans="1:9" ht="18.95" customHeight="1" x14ac:dyDescent="0.25">
      <c r="A7678" s="15" t="s">
        <v>2089</v>
      </c>
      <c r="B7678" s="16" t="s">
        <v>2186</v>
      </c>
      <c r="C7678" s="17">
        <v>913.49</v>
      </c>
      <c r="D7678" s="17">
        <v>0.05</v>
      </c>
      <c r="E7678" s="17">
        <v>1</v>
      </c>
      <c r="F7678" s="17">
        <v>30</v>
      </c>
      <c r="G7678" s="17">
        <v>1.5</v>
      </c>
      <c r="H7678" s="18">
        <v>2055.35</v>
      </c>
      <c r="I7678" s="9"/>
    </row>
    <row r="7679" spans="1:9" ht="27" customHeight="1" x14ac:dyDescent="0.25">
      <c r="A7679" s="15" t="s">
        <v>2090</v>
      </c>
      <c r="B7679" s="16" t="s">
        <v>2186</v>
      </c>
      <c r="C7679" s="17">
        <v>4.5999999999999996</v>
      </c>
      <c r="D7679" s="17">
        <v>0.1</v>
      </c>
      <c r="E7679" s="17">
        <v>4</v>
      </c>
      <c r="F7679" s="17">
        <v>30</v>
      </c>
      <c r="G7679" s="17">
        <v>1.5</v>
      </c>
      <c r="H7679" s="18">
        <v>82.8</v>
      </c>
      <c r="I7679" s="9"/>
    </row>
    <row r="7680" spans="1:9" ht="15" customHeight="1" x14ac:dyDescent="0.25">
      <c r="A7680" s="19"/>
      <c r="B7680" s="20"/>
      <c r="C7680" s="21"/>
      <c r="D7680" s="21"/>
      <c r="E7680" s="21"/>
      <c r="F7680" s="21"/>
      <c r="G7680" s="21"/>
      <c r="H7680" s="22">
        <v>24187.84</v>
      </c>
      <c r="I7680" s="9"/>
    </row>
    <row r="7681" spans="1:9" ht="9.9499999999999993" customHeight="1" x14ac:dyDescent="0.25">
      <c r="A7681" s="86"/>
      <c r="B7681" s="86"/>
      <c r="C7681" s="86"/>
      <c r="D7681" s="9"/>
      <c r="E7681" s="9"/>
      <c r="F7681" s="9"/>
      <c r="G7681" s="9"/>
      <c r="H7681" s="9"/>
      <c r="I7681" s="9"/>
    </row>
    <row r="7682" spans="1:9" ht="12" customHeight="1" x14ac:dyDescent="0.25">
      <c r="A7682" s="9"/>
      <c r="B7682" s="9"/>
      <c r="C7682" s="9"/>
      <c r="D7682" s="90" t="s">
        <v>4837</v>
      </c>
      <c r="E7682" s="90"/>
      <c r="F7682" s="90"/>
      <c r="G7682" s="90"/>
      <c r="H7682" s="90"/>
      <c r="I7682" s="90"/>
    </row>
    <row r="7683" spans="1:9" ht="9.9499999999999993" customHeight="1" x14ac:dyDescent="0.25">
      <c r="A7683" s="86"/>
      <c r="B7683" s="86"/>
      <c r="C7683" s="86"/>
      <c r="D7683" s="86"/>
      <c r="E7683" s="9"/>
      <c r="F7683" s="9"/>
      <c r="G7683" s="9"/>
      <c r="H7683" s="9"/>
      <c r="I7683" s="9"/>
    </row>
    <row r="7684" spans="1:9" ht="42.95" customHeight="1" x14ac:dyDescent="0.25">
      <c r="A7684" s="88" t="s">
        <v>3155</v>
      </c>
      <c r="B7684" s="88"/>
      <c r="C7684" s="88"/>
      <c r="D7684" s="88"/>
      <c r="E7684" s="88"/>
      <c r="F7684" s="88"/>
      <c r="G7684" s="88"/>
      <c r="H7684" s="88"/>
      <c r="I7684" s="88"/>
    </row>
    <row r="7685" spans="1:9" ht="15" customHeight="1" x14ac:dyDescent="0.25">
      <c r="A7685" s="89"/>
      <c r="B7685" s="89"/>
      <c r="C7685" s="14" t="s">
        <v>2076</v>
      </c>
      <c r="D7685" s="14" t="s">
        <v>2056</v>
      </c>
      <c r="E7685" s="14" t="s">
        <v>2058</v>
      </c>
      <c r="F7685" s="14" t="s">
        <v>2092</v>
      </c>
      <c r="G7685" s="14" t="s">
        <v>2086</v>
      </c>
      <c r="H7685" s="14" t="s">
        <v>2059</v>
      </c>
      <c r="I7685" s="9"/>
    </row>
    <row r="7686" spans="1:9" ht="18.95" customHeight="1" x14ac:dyDescent="0.25">
      <c r="A7686" s="15" t="s">
        <v>2087</v>
      </c>
      <c r="B7686" s="16" t="s">
        <v>2186</v>
      </c>
      <c r="C7686" s="17">
        <v>4899.93</v>
      </c>
      <c r="D7686" s="17">
        <v>0.1</v>
      </c>
      <c r="E7686" s="17">
        <v>1</v>
      </c>
      <c r="F7686" s="17">
        <v>12</v>
      </c>
      <c r="G7686" s="17">
        <v>1.5</v>
      </c>
      <c r="H7686" s="18">
        <v>8819.8700000000008</v>
      </c>
      <c r="I7686" s="9"/>
    </row>
    <row r="7687" spans="1:9" ht="18.95" customHeight="1" x14ac:dyDescent="0.25">
      <c r="A7687" s="15" t="s">
        <v>2089</v>
      </c>
      <c r="B7687" s="16" t="s">
        <v>2186</v>
      </c>
      <c r="C7687" s="17">
        <v>913.49</v>
      </c>
      <c r="D7687" s="17">
        <v>0.1</v>
      </c>
      <c r="E7687" s="17">
        <v>1</v>
      </c>
      <c r="F7687" s="17">
        <v>12</v>
      </c>
      <c r="G7687" s="17">
        <v>1.5</v>
      </c>
      <c r="H7687" s="18">
        <v>1644.28</v>
      </c>
      <c r="I7687" s="9"/>
    </row>
    <row r="7688" spans="1:9" ht="27" customHeight="1" x14ac:dyDescent="0.25">
      <c r="A7688" s="15" t="s">
        <v>2090</v>
      </c>
      <c r="B7688" s="16" t="s">
        <v>2186</v>
      </c>
      <c r="C7688" s="17">
        <v>4.5999999999999996</v>
      </c>
      <c r="D7688" s="17">
        <v>0.1</v>
      </c>
      <c r="E7688" s="17">
        <v>4</v>
      </c>
      <c r="F7688" s="17">
        <v>12</v>
      </c>
      <c r="G7688" s="17">
        <v>1.5</v>
      </c>
      <c r="H7688" s="18">
        <v>33.119999999999997</v>
      </c>
      <c r="I7688" s="9"/>
    </row>
    <row r="7689" spans="1:9" ht="15" customHeight="1" x14ac:dyDescent="0.25">
      <c r="A7689" s="19"/>
      <c r="B7689" s="20"/>
      <c r="C7689" s="21"/>
      <c r="D7689" s="21"/>
      <c r="E7689" s="21"/>
      <c r="F7689" s="21"/>
      <c r="G7689" s="21"/>
      <c r="H7689" s="22">
        <v>10497.27</v>
      </c>
      <c r="I7689" s="9"/>
    </row>
    <row r="7690" spans="1:9" ht="9.9499999999999993" customHeight="1" x14ac:dyDescent="0.25">
      <c r="A7690" s="86"/>
      <c r="B7690" s="86"/>
      <c r="C7690" s="86"/>
      <c r="D7690" s="9"/>
      <c r="E7690" s="9"/>
      <c r="F7690" s="9"/>
      <c r="G7690" s="9"/>
      <c r="H7690" s="9"/>
      <c r="I7690" s="9"/>
    </row>
    <row r="7691" spans="1:9" ht="12" customHeight="1" x14ac:dyDescent="0.25">
      <c r="A7691" s="9"/>
      <c r="B7691" s="9"/>
      <c r="C7691" s="9"/>
      <c r="D7691" s="90" t="s">
        <v>4838</v>
      </c>
      <c r="E7691" s="90"/>
      <c r="F7691" s="90"/>
      <c r="G7691" s="90"/>
      <c r="H7691" s="90"/>
      <c r="I7691" s="90"/>
    </row>
    <row r="7692" spans="1:9" ht="9.9499999999999993" customHeight="1" x14ac:dyDescent="0.25">
      <c r="A7692" s="86"/>
      <c r="B7692" s="86"/>
      <c r="C7692" s="86"/>
      <c r="D7692" s="86"/>
      <c r="E7692" s="9"/>
      <c r="F7692" s="9"/>
      <c r="G7692" s="9"/>
      <c r="H7692" s="9"/>
      <c r="I7692" s="9"/>
    </row>
    <row r="7693" spans="1:9" ht="20.100000000000001" customHeight="1" x14ac:dyDescent="0.25">
      <c r="A7693" s="88" t="s">
        <v>3156</v>
      </c>
      <c r="B7693" s="88"/>
      <c r="C7693" s="88"/>
      <c r="D7693" s="88"/>
      <c r="E7693" s="88"/>
      <c r="F7693" s="88"/>
      <c r="G7693" s="88"/>
      <c r="H7693" s="88"/>
      <c r="I7693" s="88"/>
    </row>
    <row r="7694" spans="1:9" ht="15" customHeight="1" x14ac:dyDescent="0.25">
      <c r="A7694" s="89"/>
      <c r="B7694" s="89"/>
      <c r="C7694" s="14" t="s">
        <v>2076</v>
      </c>
      <c r="D7694" s="14" t="s">
        <v>2056</v>
      </c>
      <c r="E7694" s="14" t="s">
        <v>2086</v>
      </c>
      <c r="F7694" s="14" t="s">
        <v>2059</v>
      </c>
      <c r="G7694" s="9"/>
      <c r="H7694" s="9"/>
      <c r="I7694" s="9"/>
    </row>
    <row r="7695" spans="1:9" ht="18.95" customHeight="1" x14ac:dyDescent="0.25">
      <c r="A7695" s="15" t="s">
        <v>2096</v>
      </c>
      <c r="B7695" s="16" t="s">
        <v>2097</v>
      </c>
      <c r="C7695" s="17">
        <v>4899.93</v>
      </c>
      <c r="D7695" s="17">
        <v>0.1</v>
      </c>
      <c r="E7695" s="17">
        <v>1.5</v>
      </c>
      <c r="F7695" s="18">
        <v>734.99</v>
      </c>
      <c r="G7695" s="9"/>
      <c r="H7695" s="9"/>
      <c r="I7695" s="9"/>
    </row>
    <row r="7696" spans="1:9" ht="15" customHeight="1" x14ac:dyDescent="0.25">
      <c r="A7696" s="19"/>
      <c r="B7696" s="20"/>
      <c r="C7696" s="21"/>
      <c r="D7696" s="21"/>
      <c r="E7696" s="21"/>
      <c r="F7696" s="22">
        <v>734.99</v>
      </c>
      <c r="G7696" s="9"/>
      <c r="H7696" s="9"/>
      <c r="I7696" s="9"/>
    </row>
    <row r="7697" spans="1:9" ht="9.9499999999999993" customHeight="1" x14ac:dyDescent="0.25">
      <c r="A7697" s="86"/>
      <c r="B7697" s="86"/>
      <c r="C7697" s="86"/>
      <c r="D7697" s="9"/>
      <c r="E7697" s="9"/>
      <c r="F7697" s="9"/>
      <c r="G7697" s="9"/>
      <c r="H7697" s="9"/>
      <c r="I7697" s="9"/>
    </row>
    <row r="7698" spans="1:9" ht="12" customHeight="1" x14ac:dyDescent="0.25">
      <c r="A7698" s="9"/>
      <c r="B7698" s="9"/>
      <c r="C7698" s="9"/>
      <c r="D7698" s="90" t="s">
        <v>4839</v>
      </c>
      <c r="E7698" s="90"/>
      <c r="F7698" s="90"/>
      <c r="G7698" s="90"/>
      <c r="H7698" s="90"/>
      <c r="I7698" s="90"/>
    </row>
    <row r="7699" spans="1:9" ht="9.9499999999999993" customHeight="1" x14ac:dyDescent="0.25">
      <c r="A7699" s="86"/>
      <c r="B7699" s="86"/>
      <c r="C7699" s="86"/>
      <c r="D7699" s="86"/>
      <c r="E7699" s="9"/>
      <c r="F7699" s="9"/>
      <c r="G7699" s="9"/>
      <c r="H7699" s="9"/>
      <c r="I7699" s="9"/>
    </row>
    <row r="7700" spans="1:9" ht="30.95" customHeight="1" x14ac:dyDescent="0.25">
      <c r="A7700" s="88" t="s">
        <v>3157</v>
      </c>
      <c r="B7700" s="88"/>
      <c r="C7700" s="88"/>
      <c r="D7700" s="88"/>
      <c r="E7700" s="88"/>
      <c r="F7700" s="88"/>
      <c r="G7700" s="88"/>
      <c r="H7700" s="88"/>
      <c r="I7700" s="88"/>
    </row>
    <row r="7701" spans="1:9" ht="15" customHeight="1" x14ac:dyDescent="0.25">
      <c r="A7701" s="89"/>
      <c r="B7701" s="89"/>
      <c r="C7701" s="14" t="s">
        <v>2076</v>
      </c>
      <c r="D7701" s="14" t="s">
        <v>2079</v>
      </c>
      <c r="E7701" s="14" t="s">
        <v>2092</v>
      </c>
      <c r="F7701" s="14" t="s">
        <v>2086</v>
      </c>
      <c r="G7701" s="14" t="s">
        <v>2059</v>
      </c>
      <c r="H7701" s="9"/>
      <c r="I7701" s="9"/>
    </row>
    <row r="7702" spans="1:9" ht="27" customHeight="1" x14ac:dyDescent="0.25">
      <c r="A7702" s="15" t="s">
        <v>2099</v>
      </c>
      <c r="B7702" s="16" t="s">
        <v>2100</v>
      </c>
      <c r="C7702" s="17">
        <v>913.49</v>
      </c>
      <c r="D7702" s="17">
        <v>0.1</v>
      </c>
      <c r="E7702" s="17">
        <v>29.7</v>
      </c>
      <c r="F7702" s="17">
        <v>1.5</v>
      </c>
      <c r="G7702" s="18">
        <v>4069.6</v>
      </c>
      <c r="H7702" s="9"/>
      <c r="I7702" s="9"/>
    </row>
    <row r="7703" spans="1:9" ht="15" customHeight="1" x14ac:dyDescent="0.25">
      <c r="A7703" s="19"/>
      <c r="B7703" s="20"/>
      <c r="C7703" s="21"/>
      <c r="D7703" s="21"/>
      <c r="E7703" s="21"/>
      <c r="F7703" s="21"/>
      <c r="G7703" s="22">
        <v>4069.6</v>
      </c>
      <c r="H7703" s="9"/>
      <c r="I7703" s="9"/>
    </row>
    <row r="7704" spans="1:9" ht="9.9499999999999993" customHeight="1" x14ac:dyDescent="0.25">
      <c r="A7704" s="86"/>
      <c r="B7704" s="86"/>
      <c r="C7704" s="86"/>
      <c r="D7704" s="9"/>
      <c r="E7704" s="9"/>
      <c r="F7704" s="9"/>
      <c r="G7704" s="9"/>
      <c r="H7704" s="9"/>
      <c r="I7704" s="9"/>
    </row>
    <row r="7705" spans="1:9" ht="12" customHeight="1" x14ac:dyDescent="0.25">
      <c r="A7705" s="9"/>
      <c r="B7705" s="9"/>
      <c r="C7705" s="9"/>
      <c r="D7705" s="90" t="s">
        <v>4840</v>
      </c>
      <c r="E7705" s="90"/>
      <c r="F7705" s="90"/>
      <c r="G7705" s="90"/>
      <c r="H7705" s="90"/>
      <c r="I7705" s="90"/>
    </row>
    <row r="7706" spans="1:9" ht="9.9499999999999993" customHeight="1" x14ac:dyDescent="0.25">
      <c r="A7706" s="86"/>
      <c r="B7706" s="86"/>
      <c r="C7706" s="86"/>
      <c r="D7706" s="86"/>
      <c r="E7706" s="9"/>
      <c r="F7706" s="9"/>
      <c r="G7706" s="9"/>
      <c r="H7706" s="9"/>
      <c r="I7706" s="9"/>
    </row>
    <row r="7707" spans="1:9" ht="30.95" customHeight="1" x14ac:dyDescent="0.25">
      <c r="A7707" s="88" t="s">
        <v>3158</v>
      </c>
      <c r="B7707" s="88"/>
      <c r="C7707" s="88"/>
      <c r="D7707" s="88"/>
      <c r="E7707" s="88"/>
      <c r="F7707" s="88"/>
      <c r="G7707" s="88"/>
      <c r="H7707" s="88"/>
      <c r="I7707" s="88"/>
    </row>
    <row r="7708" spans="1:9" ht="15" customHeight="1" x14ac:dyDescent="0.25">
      <c r="A7708" s="89"/>
      <c r="B7708" s="89"/>
      <c r="C7708" s="14" t="s">
        <v>2076</v>
      </c>
      <c r="D7708" s="14" t="s">
        <v>2079</v>
      </c>
      <c r="E7708" s="14" t="s">
        <v>2059</v>
      </c>
      <c r="F7708" s="9"/>
      <c r="G7708" s="9"/>
      <c r="H7708" s="9"/>
      <c r="I7708" s="9"/>
    </row>
    <row r="7709" spans="1:9" ht="18.95" customHeight="1" x14ac:dyDescent="0.25">
      <c r="A7709" s="15" t="s">
        <v>2080</v>
      </c>
      <c r="B7709" s="16" t="s">
        <v>2081</v>
      </c>
      <c r="C7709" s="17">
        <v>913.49</v>
      </c>
      <c r="D7709" s="17">
        <v>0.1</v>
      </c>
      <c r="E7709" s="18">
        <v>91.35</v>
      </c>
      <c r="F7709" s="9"/>
      <c r="G7709" s="9"/>
      <c r="H7709" s="9"/>
      <c r="I7709" s="9"/>
    </row>
    <row r="7710" spans="1:9" ht="15" customHeight="1" x14ac:dyDescent="0.25">
      <c r="A7710" s="19"/>
      <c r="B7710" s="20"/>
      <c r="C7710" s="21"/>
      <c r="D7710" s="21"/>
      <c r="E7710" s="22">
        <v>91.35</v>
      </c>
      <c r="F7710" s="9"/>
      <c r="G7710" s="9"/>
      <c r="H7710" s="9"/>
      <c r="I7710" s="9"/>
    </row>
    <row r="7711" spans="1:9" ht="9.9499999999999993" customHeight="1" x14ac:dyDescent="0.25">
      <c r="A7711" s="86"/>
      <c r="B7711" s="86"/>
      <c r="C7711" s="86"/>
      <c r="D7711" s="9"/>
      <c r="E7711" s="9"/>
      <c r="F7711" s="9"/>
      <c r="G7711" s="9"/>
      <c r="H7711" s="9"/>
      <c r="I7711" s="9"/>
    </row>
    <row r="7712" spans="1:9" ht="12" customHeight="1" x14ac:dyDescent="0.25">
      <c r="A7712" s="9"/>
      <c r="B7712" s="9"/>
      <c r="C7712" s="9"/>
      <c r="D7712" s="90" t="s">
        <v>4835</v>
      </c>
      <c r="E7712" s="90"/>
      <c r="F7712" s="90"/>
      <c r="G7712" s="90"/>
      <c r="H7712" s="90"/>
      <c r="I7712" s="90"/>
    </row>
    <row r="7713" spans="1:9" ht="9.9499999999999993" customHeight="1" x14ac:dyDescent="0.25">
      <c r="A7713" s="86"/>
      <c r="B7713" s="86"/>
      <c r="C7713" s="86"/>
      <c r="D7713" s="86"/>
      <c r="E7713" s="9"/>
      <c r="F7713" s="9"/>
      <c r="G7713" s="9"/>
      <c r="H7713" s="9"/>
      <c r="I7713" s="9"/>
    </row>
    <row r="7714" spans="1:9" ht="30.95" customHeight="1" x14ac:dyDescent="0.25">
      <c r="A7714" s="88" t="s">
        <v>3159</v>
      </c>
      <c r="B7714" s="88"/>
      <c r="C7714" s="88"/>
      <c r="D7714" s="88"/>
      <c r="E7714" s="88"/>
      <c r="F7714" s="88"/>
      <c r="G7714" s="88"/>
      <c r="H7714" s="88"/>
      <c r="I7714" s="88"/>
    </row>
    <row r="7715" spans="1:9" ht="15" customHeight="1" x14ac:dyDescent="0.25">
      <c r="A7715" s="89"/>
      <c r="B7715" s="89"/>
      <c r="C7715" s="14" t="s">
        <v>2076</v>
      </c>
      <c r="D7715" s="14" t="s">
        <v>2059</v>
      </c>
      <c r="E7715" s="9"/>
      <c r="F7715" s="9"/>
      <c r="G7715" s="9"/>
      <c r="H7715" s="9"/>
      <c r="I7715" s="9"/>
    </row>
    <row r="7716" spans="1:9" ht="18.95" customHeight="1" x14ac:dyDescent="0.25">
      <c r="A7716" s="15" t="s">
        <v>2170</v>
      </c>
      <c r="B7716" s="16" t="s">
        <v>2076</v>
      </c>
      <c r="C7716" s="17">
        <v>913.49</v>
      </c>
      <c r="D7716" s="18">
        <v>913.49</v>
      </c>
      <c r="E7716" s="9"/>
      <c r="F7716" s="9"/>
      <c r="G7716" s="9"/>
      <c r="H7716" s="9"/>
      <c r="I7716" s="9"/>
    </row>
    <row r="7717" spans="1:9" ht="15" customHeight="1" x14ac:dyDescent="0.25">
      <c r="A7717" s="19"/>
      <c r="B7717" s="20"/>
      <c r="C7717" s="21"/>
      <c r="D7717" s="22">
        <v>913.49</v>
      </c>
      <c r="E7717" s="9"/>
      <c r="F7717" s="9"/>
      <c r="G7717" s="9"/>
      <c r="H7717" s="9"/>
      <c r="I7717" s="9"/>
    </row>
    <row r="7718" spans="1:9" ht="9.9499999999999993" customHeight="1" x14ac:dyDescent="0.25">
      <c r="A7718" s="86"/>
      <c r="B7718" s="86"/>
      <c r="C7718" s="86"/>
      <c r="D7718" s="9"/>
      <c r="E7718" s="9"/>
      <c r="F7718" s="9"/>
      <c r="G7718" s="9"/>
      <c r="H7718" s="9"/>
      <c r="I7718" s="9"/>
    </row>
    <row r="7719" spans="1:9" ht="12" customHeight="1" x14ac:dyDescent="0.25">
      <c r="A7719" s="9"/>
      <c r="B7719" s="9"/>
      <c r="C7719" s="9"/>
      <c r="D7719" s="90" t="s">
        <v>4841</v>
      </c>
      <c r="E7719" s="90"/>
      <c r="F7719" s="90"/>
      <c r="G7719" s="90"/>
      <c r="H7719" s="90"/>
      <c r="I7719" s="90"/>
    </row>
    <row r="7720" spans="1:9" ht="9.9499999999999993" customHeight="1" x14ac:dyDescent="0.25">
      <c r="A7720" s="86"/>
      <c r="B7720" s="86"/>
      <c r="C7720" s="86"/>
      <c r="D7720" s="86"/>
      <c r="E7720" s="9"/>
      <c r="F7720" s="9"/>
      <c r="G7720" s="9"/>
      <c r="H7720" s="9"/>
      <c r="I7720" s="9"/>
    </row>
    <row r="7721" spans="1:9" ht="42.95" customHeight="1" x14ac:dyDescent="0.25">
      <c r="A7721" s="88" t="s">
        <v>3160</v>
      </c>
      <c r="B7721" s="88"/>
      <c r="C7721" s="88"/>
      <c r="D7721" s="88"/>
      <c r="E7721" s="88"/>
      <c r="F7721" s="88"/>
      <c r="G7721" s="88"/>
      <c r="H7721" s="88"/>
      <c r="I7721" s="88"/>
    </row>
    <row r="7722" spans="1:9" ht="15" customHeight="1" x14ac:dyDescent="0.25">
      <c r="A7722" s="89"/>
      <c r="B7722" s="89"/>
      <c r="C7722" s="14" t="s">
        <v>2069</v>
      </c>
      <c r="D7722" s="14" t="s">
        <v>2058</v>
      </c>
      <c r="E7722" s="14" t="s">
        <v>2059</v>
      </c>
      <c r="F7722" s="9"/>
      <c r="G7722" s="9"/>
      <c r="H7722" s="9"/>
      <c r="I7722" s="9"/>
    </row>
    <row r="7723" spans="1:9" ht="12.95" customHeight="1" x14ac:dyDescent="0.25">
      <c r="A7723" s="15"/>
      <c r="B7723" s="16" t="s">
        <v>2104</v>
      </c>
      <c r="C7723" s="17">
        <v>738.42</v>
      </c>
      <c r="D7723" s="17">
        <v>1</v>
      </c>
      <c r="E7723" s="18">
        <v>738.42</v>
      </c>
      <c r="F7723" s="9"/>
      <c r="G7723" s="9"/>
      <c r="H7723" s="9"/>
      <c r="I7723" s="9"/>
    </row>
    <row r="7724" spans="1:9" ht="15" customHeight="1" x14ac:dyDescent="0.25">
      <c r="A7724" s="19"/>
      <c r="B7724" s="20"/>
      <c r="C7724" s="21"/>
      <c r="D7724" s="21"/>
      <c r="E7724" s="22">
        <v>738.42</v>
      </c>
      <c r="F7724" s="9"/>
      <c r="G7724" s="9"/>
      <c r="H7724" s="9"/>
      <c r="I7724" s="9"/>
    </row>
    <row r="7725" spans="1:9" ht="9.9499999999999993" customHeight="1" x14ac:dyDescent="0.25">
      <c r="A7725" s="86"/>
      <c r="B7725" s="86"/>
      <c r="C7725" s="86"/>
      <c r="D7725" s="9"/>
      <c r="E7725" s="9"/>
      <c r="F7725" s="9"/>
      <c r="G7725" s="9"/>
      <c r="H7725" s="9"/>
      <c r="I7725" s="9"/>
    </row>
    <row r="7726" spans="1:9" ht="12" customHeight="1" x14ac:dyDescent="0.25">
      <c r="A7726" s="9"/>
      <c r="B7726" s="9"/>
      <c r="C7726" s="9"/>
      <c r="D7726" s="90" t="s">
        <v>4842</v>
      </c>
      <c r="E7726" s="90"/>
      <c r="F7726" s="90"/>
      <c r="G7726" s="90"/>
      <c r="H7726" s="90"/>
      <c r="I7726" s="90"/>
    </row>
    <row r="7727" spans="1:9" ht="9.9499999999999993" customHeight="1" x14ac:dyDescent="0.25">
      <c r="A7727" s="86"/>
      <c r="B7727" s="86"/>
      <c r="C7727" s="86"/>
      <c r="D7727" s="86"/>
      <c r="E7727" s="9"/>
      <c r="F7727" s="9"/>
      <c r="G7727" s="9"/>
      <c r="H7727" s="9"/>
      <c r="I7727" s="9"/>
    </row>
    <row r="7728" spans="1:9" ht="30.95" customHeight="1" x14ac:dyDescent="0.25">
      <c r="A7728" s="88" t="s">
        <v>3161</v>
      </c>
      <c r="B7728" s="88"/>
      <c r="C7728" s="88"/>
      <c r="D7728" s="88"/>
      <c r="E7728" s="88"/>
      <c r="F7728" s="88"/>
      <c r="G7728" s="88"/>
      <c r="H7728" s="88"/>
      <c r="I7728" s="88"/>
    </row>
    <row r="7729" spans="1:9" ht="15" customHeight="1" x14ac:dyDescent="0.25">
      <c r="A7729" s="89"/>
      <c r="B7729" s="89"/>
      <c r="C7729" s="14" t="s">
        <v>2069</v>
      </c>
      <c r="D7729" s="14" t="s">
        <v>2058</v>
      </c>
      <c r="E7729" s="14" t="s">
        <v>2059</v>
      </c>
      <c r="F7729" s="9"/>
      <c r="G7729" s="9"/>
      <c r="H7729" s="9"/>
      <c r="I7729" s="9"/>
    </row>
    <row r="7730" spans="1:9" ht="12.95" customHeight="1" x14ac:dyDescent="0.25">
      <c r="A7730" s="15"/>
      <c r="B7730" s="16" t="s">
        <v>2104</v>
      </c>
      <c r="C7730" s="17">
        <v>738.42</v>
      </c>
      <c r="D7730" s="17">
        <v>1</v>
      </c>
      <c r="E7730" s="18">
        <v>738.42</v>
      </c>
      <c r="F7730" s="9"/>
      <c r="G7730" s="9"/>
      <c r="H7730" s="9"/>
      <c r="I7730" s="9"/>
    </row>
    <row r="7731" spans="1:9" ht="15" customHeight="1" x14ac:dyDescent="0.25">
      <c r="A7731" s="19"/>
      <c r="B7731" s="20"/>
      <c r="C7731" s="21"/>
      <c r="D7731" s="21"/>
      <c r="E7731" s="22">
        <v>738.42</v>
      </c>
      <c r="F7731" s="9"/>
      <c r="G7731" s="9"/>
      <c r="H7731" s="9"/>
      <c r="I7731" s="9"/>
    </row>
    <row r="7732" spans="1:9" ht="9.9499999999999993" customHeight="1" x14ac:dyDescent="0.25">
      <c r="A7732" s="86"/>
      <c r="B7732" s="86"/>
      <c r="C7732" s="86"/>
      <c r="D7732" s="9"/>
      <c r="E7732" s="9"/>
      <c r="F7732" s="9"/>
      <c r="G7732" s="9"/>
      <c r="H7732" s="9"/>
      <c r="I7732" s="9"/>
    </row>
    <row r="7733" spans="1:9" ht="12" customHeight="1" x14ac:dyDescent="0.25">
      <c r="A7733" s="9"/>
      <c r="B7733" s="9"/>
      <c r="C7733" s="9"/>
      <c r="D7733" s="90" t="s">
        <v>4842</v>
      </c>
      <c r="E7733" s="90"/>
      <c r="F7733" s="90"/>
      <c r="G7733" s="90"/>
      <c r="H7733" s="90"/>
      <c r="I7733" s="90"/>
    </row>
    <row r="7734" spans="1:9" ht="9.9499999999999993" customHeight="1" x14ac:dyDescent="0.25">
      <c r="A7734" s="86"/>
      <c r="B7734" s="86"/>
      <c r="C7734" s="86"/>
      <c r="D7734" s="86"/>
      <c r="E7734" s="9"/>
      <c r="F7734" s="9"/>
      <c r="G7734" s="9"/>
      <c r="H7734" s="9"/>
      <c r="I7734" s="9"/>
    </row>
    <row r="7735" spans="1:9" ht="42.95" customHeight="1" x14ac:dyDescent="0.25">
      <c r="A7735" s="88" t="s">
        <v>3162</v>
      </c>
      <c r="B7735" s="88"/>
      <c r="C7735" s="88"/>
      <c r="D7735" s="88"/>
      <c r="E7735" s="88"/>
      <c r="F7735" s="88"/>
      <c r="G7735" s="88"/>
      <c r="H7735" s="88"/>
      <c r="I7735" s="88"/>
    </row>
    <row r="7736" spans="1:9" ht="15" customHeight="1" x14ac:dyDescent="0.25">
      <c r="A7736" s="89"/>
      <c r="B7736" s="89"/>
      <c r="C7736" s="14" t="s">
        <v>2058</v>
      </c>
      <c r="D7736" s="14" t="s">
        <v>2059</v>
      </c>
      <c r="E7736" s="9"/>
      <c r="F7736" s="9"/>
      <c r="G7736" s="9"/>
      <c r="H7736" s="9"/>
      <c r="I7736" s="9"/>
    </row>
    <row r="7737" spans="1:9" ht="12.95" customHeight="1" x14ac:dyDescent="0.25">
      <c r="A7737" s="15"/>
      <c r="B7737" s="16" t="s">
        <v>2058</v>
      </c>
      <c r="C7737" s="17">
        <v>4</v>
      </c>
      <c r="D7737" s="18">
        <v>4</v>
      </c>
      <c r="E7737" s="9"/>
      <c r="F7737" s="9"/>
      <c r="G7737" s="9"/>
      <c r="H7737" s="9"/>
      <c r="I7737" s="9"/>
    </row>
    <row r="7738" spans="1:9" ht="15" customHeight="1" x14ac:dyDescent="0.25">
      <c r="A7738" s="19"/>
      <c r="B7738" s="20"/>
      <c r="C7738" s="21"/>
      <c r="D7738" s="22">
        <v>4</v>
      </c>
      <c r="E7738" s="9"/>
      <c r="F7738" s="9"/>
      <c r="G7738" s="9"/>
      <c r="H7738" s="9"/>
      <c r="I7738" s="9"/>
    </row>
    <row r="7739" spans="1:9" ht="9.9499999999999993" customHeight="1" x14ac:dyDescent="0.25">
      <c r="A7739" s="86"/>
      <c r="B7739" s="86"/>
      <c r="C7739" s="86"/>
      <c r="D7739" s="9"/>
      <c r="E7739" s="9"/>
      <c r="F7739" s="9"/>
      <c r="G7739" s="9"/>
      <c r="H7739" s="9"/>
      <c r="I7739" s="9"/>
    </row>
    <row r="7740" spans="1:9" ht="12" customHeight="1" x14ac:dyDescent="0.25">
      <c r="A7740" s="9"/>
      <c r="B7740" s="9"/>
      <c r="C7740" s="9"/>
      <c r="D7740" s="90" t="s">
        <v>4255</v>
      </c>
      <c r="E7740" s="90"/>
      <c r="F7740" s="90"/>
      <c r="G7740" s="90"/>
      <c r="H7740" s="90"/>
      <c r="I7740" s="90"/>
    </row>
    <row r="7741" spans="1:9" ht="9.9499999999999993" customHeight="1" x14ac:dyDescent="0.25">
      <c r="A7741" s="86"/>
      <c r="B7741" s="86"/>
      <c r="C7741" s="86"/>
      <c r="D7741" s="86"/>
      <c r="E7741" s="9"/>
      <c r="F7741" s="9"/>
      <c r="G7741" s="9"/>
      <c r="H7741" s="9"/>
      <c r="I7741" s="9"/>
    </row>
    <row r="7742" spans="1:9" ht="30.95" customHeight="1" x14ac:dyDescent="0.25">
      <c r="A7742" s="88" t="s">
        <v>3163</v>
      </c>
      <c r="B7742" s="88"/>
      <c r="C7742" s="88"/>
      <c r="D7742" s="88"/>
      <c r="E7742" s="88"/>
      <c r="F7742" s="88"/>
      <c r="G7742" s="88"/>
      <c r="H7742" s="88"/>
      <c r="I7742" s="88"/>
    </row>
    <row r="7743" spans="1:9" ht="15" customHeight="1" x14ac:dyDescent="0.25">
      <c r="A7743" s="89"/>
      <c r="B7743" s="89"/>
      <c r="C7743" s="14" t="s">
        <v>2076</v>
      </c>
      <c r="D7743" s="14" t="s">
        <v>2059</v>
      </c>
      <c r="E7743" s="9"/>
      <c r="F7743" s="9"/>
      <c r="G7743" s="9"/>
      <c r="H7743" s="9"/>
      <c r="I7743" s="9"/>
    </row>
    <row r="7744" spans="1:9" ht="12.95" customHeight="1" x14ac:dyDescent="0.25">
      <c r="A7744" s="15" t="s">
        <v>2108</v>
      </c>
      <c r="B7744" s="16" t="s">
        <v>2076</v>
      </c>
      <c r="C7744" s="17">
        <v>913.49</v>
      </c>
      <c r="D7744" s="18">
        <v>913.49</v>
      </c>
      <c r="E7744" s="9"/>
      <c r="F7744" s="9"/>
      <c r="G7744" s="9"/>
      <c r="H7744" s="9"/>
      <c r="I7744" s="9"/>
    </row>
    <row r="7745" spans="1:9" ht="15" customHeight="1" x14ac:dyDescent="0.25">
      <c r="A7745" s="19"/>
      <c r="B7745" s="20"/>
      <c r="C7745" s="21"/>
      <c r="D7745" s="22">
        <v>913.49</v>
      </c>
      <c r="E7745" s="9"/>
      <c r="F7745" s="9"/>
      <c r="G7745" s="9"/>
      <c r="H7745" s="9"/>
      <c r="I7745" s="9"/>
    </row>
    <row r="7746" spans="1:9" ht="9.9499999999999993" customHeight="1" x14ac:dyDescent="0.25">
      <c r="A7746" s="86"/>
      <c r="B7746" s="86"/>
      <c r="C7746" s="86"/>
      <c r="D7746" s="9"/>
      <c r="E7746" s="9"/>
      <c r="F7746" s="9"/>
      <c r="G7746" s="9"/>
      <c r="H7746" s="9"/>
      <c r="I7746" s="9"/>
    </row>
    <row r="7747" spans="1:9" ht="12" customHeight="1" x14ac:dyDescent="0.25">
      <c r="A7747" s="9"/>
      <c r="B7747" s="9"/>
      <c r="C7747" s="9"/>
      <c r="D7747" s="90" t="s">
        <v>4841</v>
      </c>
      <c r="E7747" s="90"/>
      <c r="F7747" s="90"/>
      <c r="G7747" s="90"/>
      <c r="H7747" s="90"/>
      <c r="I7747" s="90"/>
    </row>
    <row r="7748" spans="1:9" ht="9.9499999999999993" customHeight="1" x14ac:dyDescent="0.25">
      <c r="A7748" s="86"/>
      <c r="B7748" s="86"/>
      <c r="C7748" s="86"/>
      <c r="D7748" s="86"/>
      <c r="E7748" s="9"/>
      <c r="F7748" s="9"/>
      <c r="G7748" s="9"/>
      <c r="H7748" s="9"/>
      <c r="I7748" s="9"/>
    </row>
    <row r="7749" spans="1:9" ht="42.95" customHeight="1" x14ac:dyDescent="0.25">
      <c r="A7749" s="88" t="s">
        <v>3164</v>
      </c>
      <c r="B7749" s="88"/>
      <c r="C7749" s="88"/>
      <c r="D7749" s="88"/>
      <c r="E7749" s="88"/>
      <c r="F7749" s="88"/>
      <c r="G7749" s="88"/>
      <c r="H7749" s="88"/>
      <c r="I7749" s="88"/>
    </row>
    <row r="7750" spans="1:9" ht="15" customHeight="1" x14ac:dyDescent="0.25">
      <c r="A7750" s="89"/>
      <c r="B7750" s="89"/>
      <c r="C7750" s="14" t="s">
        <v>2058</v>
      </c>
      <c r="D7750" s="14" t="s">
        <v>2059</v>
      </c>
      <c r="E7750" s="9"/>
      <c r="F7750" s="9"/>
      <c r="G7750" s="9"/>
      <c r="H7750" s="9"/>
      <c r="I7750" s="9"/>
    </row>
    <row r="7751" spans="1:9" ht="12.95" customHeight="1" x14ac:dyDescent="0.25">
      <c r="A7751" s="15"/>
      <c r="B7751" s="16" t="s">
        <v>2058</v>
      </c>
      <c r="C7751" s="17">
        <v>2</v>
      </c>
      <c r="D7751" s="18">
        <v>2</v>
      </c>
      <c r="E7751" s="9"/>
      <c r="F7751" s="9"/>
      <c r="G7751" s="9"/>
      <c r="H7751" s="9"/>
      <c r="I7751" s="9"/>
    </row>
    <row r="7752" spans="1:9" ht="15" customHeight="1" x14ac:dyDescent="0.25">
      <c r="A7752" s="19"/>
      <c r="B7752" s="20"/>
      <c r="C7752" s="21"/>
      <c r="D7752" s="22">
        <v>2</v>
      </c>
      <c r="E7752" s="9"/>
      <c r="F7752" s="9"/>
      <c r="G7752" s="9"/>
      <c r="H7752" s="9"/>
      <c r="I7752" s="9"/>
    </row>
    <row r="7753" spans="1:9" ht="9.9499999999999993" customHeight="1" x14ac:dyDescent="0.25">
      <c r="A7753" s="86"/>
      <c r="B7753" s="86"/>
      <c r="C7753" s="86"/>
      <c r="D7753" s="9"/>
      <c r="E7753" s="9"/>
      <c r="F7753" s="9"/>
      <c r="G7753" s="9"/>
      <c r="H7753" s="9"/>
      <c r="I7753" s="9"/>
    </row>
    <row r="7754" spans="1:9" ht="12" customHeight="1" x14ac:dyDescent="0.25">
      <c r="A7754" s="9"/>
      <c r="B7754" s="9"/>
      <c r="C7754" s="9"/>
      <c r="D7754" s="90" t="s">
        <v>4257</v>
      </c>
      <c r="E7754" s="90"/>
      <c r="F7754" s="90"/>
      <c r="G7754" s="90"/>
      <c r="H7754" s="90"/>
      <c r="I7754" s="90"/>
    </row>
    <row r="7755" spans="1:9" ht="9.9499999999999993" customHeight="1" x14ac:dyDescent="0.25">
      <c r="A7755" s="86"/>
      <c r="B7755" s="86"/>
      <c r="C7755" s="86"/>
      <c r="D7755" s="86"/>
      <c r="E7755" s="9"/>
      <c r="F7755" s="9"/>
      <c r="G7755" s="9"/>
      <c r="H7755" s="9"/>
      <c r="I7755" s="9"/>
    </row>
    <row r="7756" spans="1:9" ht="30.95" customHeight="1" x14ac:dyDescent="0.25">
      <c r="A7756" s="88" t="s">
        <v>3165</v>
      </c>
      <c r="B7756" s="88"/>
      <c r="C7756" s="88"/>
      <c r="D7756" s="88"/>
      <c r="E7756" s="88"/>
      <c r="F7756" s="88"/>
      <c r="G7756" s="88"/>
      <c r="H7756" s="88"/>
      <c r="I7756" s="88"/>
    </row>
    <row r="7757" spans="1:9" ht="15" customHeight="1" x14ac:dyDescent="0.25">
      <c r="A7757" s="89"/>
      <c r="B7757" s="89"/>
      <c r="C7757" s="14" t="s">
        <v>2076</v>
      </c>
      <c r="D7757" s="14" t="s">
        <v>2058</v>
      </c>
      <c r="E7757" s="14" t="s">
        <v>2059</v>
      </c>
      <c r="F7757" s="9"/>
      <c r="G7757" s="9"/>
      <c r="H7757" s="9"/>
      <c r="I7757" s="9"/>
    </row>
    <row r="7758" spans="1:9" ht="18.95" customHeight="1" x14ac:dyDescent="0.25">
      <c r="A7758" s="15" t="s">
        <v>2110</v>
      </c>
      <c r="B7758" s="16" t="s">
        <v>2111</v>
      </c>
      <c r="C7758" s="17">
        <v>0.16</v>
      </c>
      <c r="D7758" s="17">
        <v>93</v>
      </c>
      <c r="E7758" s="18">
        <v>14.88</v>
      </c>
      <c r="F7758" s="9"/>
      <c r="G7758" s="9"/>
      <c r="H7758" s="9"/>
      <c r="I7758" s="9"/>
    </row>
    <row r="7759" spans="1:9" ht="15" customHeight="1" x14ac:dyDescent="0.25">
      <c r="A7759" s="19"/>
      <c r="B7759" s="20"/>
      <c r="C7759" s="21"/>
      <c r="D7759" s="21"/>
      <c r="E7759" s="22">
        <v>14.88</v>
      </c>
      <c r="F7759" s="9"/>
      <c r="G7759" s="9"/>
      <c r="H7759" s="9"/>
      <c r="I7759" s="9"/>
    </row>
    <row r="7760" spans="1:9" ht="9.9499999999999993" customHeight="1" x14ac:dyDescent="0.25">
      <c r="A7760" s="86"/>
      <c r="B7760" s="86"/>
      <c r="C7760" s="86"/>
      <c r="D7760" s="9"/>
      <c r="E7760" s="9"/>
      <c r="F7760" s="9"/>
      <c r="G7760" s="9"/>
      <c r="H7760" s="9"/>
      <c r="I7760" s="9"/>
    </row>
    <row r="7761" spans="1:9" ht="12" customHeight="1" x14ac:dyDescent="0.25">
      <c r="A7761" s="9"/>
      <c r="B7761" s="9"/>
      <c r="C7761" s="9"/>
      <c r="D7761" s="90" t="s">
        <v>4256</v>
      </c>
      <c r="E7761" s="90"/>
      <c r="F7761" s="90"/>
      <c r="G7761" s="90"/>
      <c r="H7761" s="90"/>
      <c r="I7761" s="90"/>
    </row>
    <row r="7762" spans="1:9" ht="9.9499999999999993" customHeight="1" x14ac:dyDescent="0.25">
      <c r="A7762" s="86"/>
      <c r="B7762" s="86"/>
      <c r="C7762" s="86"/>
      <c r="D7762" s="86"/>
      <c r="E7762" s="9"/>
      <c r="F7762" s="9"/>
      <c r="G7762" s="9"/>
      <c r="H7762" s="9"/>
      <c r="I7762" s="9"/>
    </row>
    <row r="7763" spans="1:9" ht="30.95" customHeight="1" x14ac:dyDescent="0.25">
      <c r="A7763" s="88" t="s">
        <v>3166</v>
      </c>
      <c r="B7763" s="88"/>
      <c r="C7763" s="88"/>
      <c r="D7763" s="88"/>
      <c r="E7763" s="88"/>
      <c r="F7763" s="88"/>
      <c r="G7763" s="88"/>
      <c r="H7763" s="88"/>
      <c r="I7763" s="88"/>
    </row>
    <row r="7764" spans="1:9" ht="15" customHeight="1" x14ac:dyDescent="0.25">
      <c r="A7764" s="89"/>
      <c r="B7764" s="89"/>
      <c r="C7764" s="14" t="s">
        <v>2058</v>
      </c>
      <c r="D7764" s="14" t="s">
        <v>2059</v>
      </c>
      <c r="E7764" s="9"/>
      <c r="F7764" s="9"/>
      <c r="G7764" s="9"/>
      <c r="H7764" s="9"/>
      <c r="I7764" s="9"/>
    </row>
    <row r="7765" spans="1:9" ht="12.95" customHeight="1" x14ac:dyDescent="0.25">
      <c r="A7765" s="15"/>
      <c r="B7765" s="16" t="s">
        <v>2058</v>
      </c>
      <c r="C7765" s="17">
        <v>8</v>
      </c>
      <c r="D7765" s="18">
        <v>8</v>
      </c>
      <c r="E7765" s="9"/>
      <c r="F7765" s="9"/>
      <c r="G7765" s="9"/>
      <c r="H7765" s="9"/>
      <c r="I7765" s="9"/>
    </row>
    <row r="7766" spans="1:9" ht="15" customHeight="1" x14ac:dyDescent="0.25">
      <c r="A7766" s="19"/>
      <c r="B7766" s="20"/>
      <c r="C7766" s="21"/>
      <c r="D7766" s="22">
        <v>8</v>
      </c>
      <c r="E7766" s="9"/>
      <c r="F7766" s="9"/>
      <c r="G7766" s="9"/>
      <c r="H7766" s="9"/>
      <c r="I7766" s="9"/>
    </row>
    <row r="7767" spans="1:9" ht="9.9499999999999993" customHeight="1" x14ac:dyDescent="0.25">
      <c r="A7767" s="86"/>
      <c r="B7767" s="86"/>
      <c r="C7767" s="86"/>
      <c r="D7767" s="9"/>
      <c r="E7767" s="9"/>
      <c r="F7767" s="9"/>
      <c r="G7767" s="9"/>
      <c r="H7767" s="9"/>
      <c r="I7767" s="9"/>
    </row>
    <row r="7768" spans="1:9" ht="12" customHeight="1" x14ac:dyDescent="0.25">
      <c r="A7768" s="9"/>
      <c r="B7768" s="9"/>
      <c r="C7768" s="9"/>
      <c r="D7768" s="90" t="s">
        <v>4258</v>
      </c>
      <c r="E7768" s="90"/>
      <c r="F7768" s="90"/>
      <c r="G7768" s="90"/>
      <c r="H7768" s="90"/>
      <c r="I7768" s="90"/>
    </row>
    <row r="7769" spans="1:9" ht="9.9499999999999993" customHeight="1" x14ac:dyDescent="0.25">
      <c r="A7769" s="86"/>
      <c r="B7769" s="86"/>
      <c r="C7769" s="86"/>
      <c r="D7769" s="86"/>
      <c r="E7769" s="9"/>
      <c r="F7769" s="9"/>
      <c r="G7769" s="9"/>
      <c r="H7769" s="9"/>
      <c r="I7769" s="9"/>
    </row>
    <row r="7770" spans="1:9" ht="20.100000000000001" customHeight="1" x14ac:dyDescent="0.25">
      <c r="A7770" s="88" t="s">
        <v>3167</v>
      </c>
      <c r="B7770" s="88"/>
      <c r="C7770" s="88"/>
      <c r="D7770" s="88"/>
      <c r="E7770" s="88"/>
      <c r="F7770" s="88"/>
      <c r="G7770" s="88"/>
      <c r="H7770" s="88"/>
      <c r="I7770" s="88"/>
    </row>
    <row r="7771" spans="1:9" ht="15" customHeight="1" x14ac:dyDescent="0.25">
      <c r="A7771" s="89"/>
      <c r="B7771" s="89"/>
      <c r="C7771" s="14" t="s">
        <v>2076</v>
      </c>
      <c r="D7771" s="14" t="s">
        <v>2059</v>
      </c>
      <c r="E7771" s="9"/>
      <c r="F7771" s="9"/>
      <c r="G7771" s="9"/>
      <c r="H7771" s="9"/>
      <c r="I7771" s="9"/>
    </row>
    <row r="7772" spans="1:9" ht="12.95" customHeight="1" x14ac:dyDescent="0.25">
      <c r="A7772" s="15"/>
      <c r="B7772" s="16" t="s">
        <v>2076</v>
      </c>
      <c r="C7772" s="17">
        <v>377.41</v>
      </c>
      <c r="D7772" s="18">
        <v>377.41</v>
      </c>
      <c r="E7772" s="9"/>
      <c r="F7772" s="9"/>
      <c r="G7772" s="9"/>
      <c r="H7772" s="9"/>
      <c r="I7772" s="9"/>
    </row>
    <row r="7773" spans="1:9" ht="15" customHeight="1" x14ac:dyDescent="0.25">
      <c r="A7773" s="19"/>
      <c r="B7773" s="20"/>
      <c r="C7773" s="21"/>
      <c r="D7773" s="22">
        <v>377.41</v>
      </c>
      <c r="E7773" s="9"/>
      <c r="F7773" s="9"/>
      <c r="G7773" s="9"/>
      <c r="H7773" s="9"/>
      <c r="I7773" s="9"/>
    </row>
    <row r="7774" spans="1:9" ht="9.9499999999999993" customHeight="1" x14ac:dyDescent="0.25">
      <c r="A7774" s="86"/>
      <c r="B7774" s="86"/>
      <c r="C7774" s="86"/>
      <c r="D7774" s="9"/>
      <c r="E7774" s="9"/>
      <c r="F7774" s="9"/>
      <c r="G7774" s="9"/>
      <c r="H7774" s="9"/>
      <c r="I7774" s="9"/>
    </row>
    <row r="7775" spans="1:9" ht="12" customHeight="1" x14ac:dyDescent="0.25">
      <c r="A7775" s="9"/>
      <c r="B7775" s="9"/>
      <c r="C7775" s="9"/>
      <c r="D7775" s="90" t="s">
        <v>4843</v>
      </c>
      <c r="E7775" s="90"/>
      <c r="F7775" s="90"/>
      <c r="G7775" s="90"/>
      <c r="H7775" s="90"/>
      <c r="I7775" s="90"/>
    </row>
    <row r="7776" spans="1:9" ht="9.9499999999999993" customHeight="1" x14ac:dyDescent="0.25">
      <c r="A7776" s="86"/>
      <c r="B7776" s="86"/>
      <c r="C7776" s="86"/>
      <c r="D7776" s="86"/>
      <c r="E7776" s="9"/>
      <c r="F7776" s="9"/>
      <c r="G7776" s="9"/>
      <c r="H7776" s="9"/>
      <c r="I7776" s="9"/>
    </row>
    <row r="7777" spans="1:9" ht="30.95" customHeight="1" x14ac:dyDescent="0.25">
      <c r="A7777" s="88" t="s">
        <v>3168</v>
      </c>
      <c r="B7777" s="88"/>
      <c r="C7777" s="88"/>
      <c r="D7777" s="88"/>
      <c r="E7777" s="88"/>
      <c r="F7777" s="88"/>
      <c r="G7777" s="88"/>
      <c r="H7777" s="88"/>
      <c r="I7777" s="88"/>
    </row>
    <row r="7778" spans="1:9" ht="15" customHeight="1" x14ac:dyDescent="0.25">
      <c r="A7778" s="89"/>
      <c r="B7778" s="89"/>
      <c r="C7778" s="14" t="s">
        <v>2076</v>
      </c>
      <c r="D7778" s="14" t="s">
        <v>2059</v>
      </c>
      <c r="E7778" s="9"/>
      <c r="F7778" s="9"/>
      <c r="G7778" s="9"/>
      <c r="H7778" s="9"/>
      <c r="I7778" s="9"/>
    </row>
    <row r="7779" spans="1:9" ht="12.95" customHeight="1" x14ac:dyDescent="0.25">
      <c r="A7779" s="15" t="s">
        <v>2108</v>
      </c>
      <c r="B7779" s="16" t="s">
        <v>2076</v>
      </c>
      <c r="C7779" s="17">
        <v>913.49</v>
      </c>
      <c r="D7779" s="18">
        <v>913.49</v>
      </c>
      <c r="E7779" s="9"/>
      <c r="F7779" s="9"/>
      <c r="G7779" s="9"/>
      <c r="H7779" s="9"/>
      <c r="I7779" s="9"/>
    </row>
    <row r="7780" spans="1:9" ht="15" customHeight="1" x14ac:dyDescent="0.25">
      <c r="A7780" s="19"/>
      <c r="B7780" s="20"/>
      <c r="C7780" s="21"/>
      <c r="D7780" s="22">
        <v>913.49</v>
      </c>
      <c r="E7780" s="9"/>
      <c r="F7780" s="9"/>
      <c r="G7780" s="9"/>
      <c r="H7780" s="9"/>
      <c r="I7780" s="9"/>
    </row>
    <row r="7781" spans="1:9" ht="9.9499999999999993" customHeight="1" x14ac:dyDescent="0.25">
      <c r="A7781" s="86"/>
      <c r="B7781" s="86"/>
      <c r="C7781" s="86"/>
      <c r="D7781" s="9"/>
      <c r="E7781" s="9"/>
      <c r="F7781" s="9"/>
      <c r="G7781" s="9"/>
      <c r="H7781" s="9"/>
      <c r="I7781" s="9"/>
    </row>
    <row r="7782" spans="1:9" ht="12" customHeight="1" x14ac:dyDescent="0.25">
      <c r="A7782" s="9"/>
      <c r="B7782" s="9"/>
      <c r="C7782" s="9"/>
      <c r="D7782" s="90" t="s">
        <v>4841</v>
      </c>
      <c r="E7782" s="90"/>
      <c r="F7782" s="90"/>
      <c r="G7782" s="90"/>
      <c r="H7782" s="90"/>
      <c r="I7782" s="90"/>
    </row>
    <row r="7783" spans="1:9" ht="9.9499999999999993" customHeight="1" x14ac:dyDescent="0.25">
      <c r="A7783" s="86"/>
      <c r="B7783" s="86"/>
      <c r="C7783" s="86"/>
      <c r="D7783" s="86"/>
      <c r="E7783" s="9"/>
      <c r="F7783" s="9"/>
      <c r="G7783" s="9"/>
      <c r="H7783" s="9"/>
      <c r="I7783" s="9"/>
    </row>
    <row r="7784" spans="1:9" ht="20.100000000000001" customHeight="1" x14ac:dyDescent="0.25">
      <c r="A7784" s="88" t="s">
        <v>3169</v>
      </c>
      <c r="B7784" s="88"/>
      <c r="C7784" s="88"/>
      <c r="D7784" s="88"/>
      <c r="E7784" s="88"/>
      <c r="F7784" s="88"/>
      <c r="G7784" s="88"/>
      <c r="H7784" s="88"/>
      <c r="I7784" s="88"/>
    </row>
    <row r="7785" spans="1:9" ht="15" customHeight="1" x14ac:dyDescent="0.25">
      <c r="A7785" s="89"/>
      <c r="B7785" s="89"/>
      <c r="C7785" s="14" t="s">
        <v>2069</v>
      </c>
      <c r="D7785" s="14" t="s">
        <v>2058</v>
      </c>
      <c r="E7785" s="14" t="s">
        <v>2059</v>
      </c>
      <c r="F7785" s="9"/>
      <c r="G7785" s="9"/>
      <c r="H7785" s="9"/>
      <c r="I7785" s="9"/>
    </row>
    <row r="7786" spans="1:9" ht="12.95" customHeight="1" x14ac:dyDescent="0.25">
      <c r="A7786" s="15"/>
      <c r="B7786" s="16" t="s">
        <v>2104</v>
      </c>
      <c r="C7786" s="17">
        <v>203.48</v>
      </c>
      <c r="D7786" s="17">
        <v>1</v>
      </c>
      <c r="E7786" s="18">
        <v>203.48</v>
      </c>
      <c r="F7786" s="9"/>
      <c r="G7786" s="9"/>
      <c r="H7786" s="9"/>
      <c r="I7786" s="9"/>
    </row>
    <row r="7787" spans="1:9" ht="15" customHeight="1" x14ac:dyDescent="0.25">
      <c r="A7787" s="19"/>
      <c r="B7787" s="20"/>
      <c r="C7787" s="21"/>
      <c r="D7787" s="21"/>
      <c r="E7787" s="22">
        <v>203.48</v>
      </c>
      <c r="F7787" s="9"/>
      <c r="G7787" s="9"/>
      <c r="H7787" s="9"/>
      <c r="I7787" s="9"/>
    </row>
    <row r="7788" spans="1:9" ht="9.9499999999999993" customHeight="1" x14ac:dyDescent="0.25">
      <c r="A7788" s="86"/>
      <c r="B7788" s="86"/>
      <c r="C7788" s="86"/>
      <c r="D7788" s="9"/>
      <c r="E7788" s="9"/>
      <c r="F7788" s="9"/>
      <c r="G7788" s="9"/>
      <c r="H7788" s="9"/>
      <c r="I7788" s="9"/>
    </row>
    <row r="7789" spans="1:9" ht="12" customHeight="1" x14ac:dyDescent="0.25">
      <c r="A7789" s="9"/>
      <c r="B7789" s="9"/>
      <c r="C7789" s="9"/>
      <c r="D7789" s="90" t="s">
        <v>4844</v>
      </c>
      <c r="E7789" s="90"/>
      <c r="F7789" s="90"/>
      <c r="G7789" s="90"/>
      <c r="H7789" s="90"/>
      <c r="I7789" s="90"/>
    </row>
    <row r="7790" spans="1:9" ht="9.9499999999999993" customHeight="1" x14ac:dyDescent="0.25">
      <c r="A7790" s="86"/>
      <c r="B7790" s="86"/>
      <c r="C7790" s="86"/>
      <c r="D7790" s="86"/>
      <c r="E7790" s="9"/>
      <c r="F7790" s="9"/>
      <c r="G7790" s="9"/>
      <c r="H7790" s="9"/>
      <c r="I7790" s="9"/>
    </row>
    <row r="7791" spans="1:9" ht="30.95" customHeight="1" x14ac:dyDescent="0.25">
      <c r="A7791" s="88" t="s">
        <v>3170</v>
      </c>
      <c r="B7791" s="88"/>
      <c r="C7791" s="88"/>
      <c r="D7791" s="88"/>
      <c r="E7791" s="88"/>
      <c r="F7791" s="88"/>
      <c r="G7791" s="88"/>
      <c r="H7791" s="88"/>
      <c r="I7791" s="88"/>
    </row>
    <row r="7792" spans="1:9" ht="15" customHeight="1" x14ac:dyDescent="0.25">
      <c r="A7792" s="89"/>
      <c r="B7792" s="89"/>
      <c r="C7792" s="14" t="s">
        <v>2076</v>
      </c>
      <c r="D7792" s="14" t="s">
        <v>2059</v>
      </c>
      <c r="E7792" s="9"/>
      <c r="F7792" s="9"/>
      <c r="G7792" s="9"/>
      <c r="H7792" s="9"/>
      <c r="I7792" s="9"/>
    </row>
    <row r="7793" spans="1:9" ht="12.95" customHeight="1" x14ac:dyDescent="0.25">
      <c r="A7793" s="15" t="s">
        <v>2077</v>
      </c>
      <c r="B7793" s="16" t="s">
        <v>2076</v>
      </c>
      <c r="C7793" s="17">
        <v>4965.03</v>
      </c>
      <c r="D7793" s="18">
        <v>4965.03</v>
      </c>
      <c r="E7793" s="9"/>
      <c r="F7793" s="9"/>
      <c r="G7793" s="9"/>
      <c r="H7793" s="9"/>
      <c r="I7793" s="9"/>
    </row>
    <row r="7794" spans="1:9" ht="15" customHeight="1" x14ac:dyDescent="0.25">
      <c r="A7794" s="19"/>
      <c r="B7794" s="20"/>
      <c r="C7794" s="21"/>
      <c r="D7794" s="22">
        <v>4965.03</v>
      </c>
      <c r="E7794" s="9"/>
      <c r="F7794" s="9"/>
      <c r="G7794" s="9"/>
      <c r="H7794" s="9"/>
      <c r="I7794" s="9"/>
    </row>
    <row r="7795" spans="1:9" ht="9.9499999999999993" customHeight="1" x14ac:dyDescent="0.25">
      <c r="A7795" s="86"/>
      <c r="B7795" s="86"/>
      <c r="C7795" s="86"/>
      <c r="D7795" s="9"/>
      <c r="E7795" s="9"/>
      <c r="F7795" s="9"/>
      <c r="G7795" s="9"/>
      <c r="H7795" s="9"/>
      <c r="I7795" s="9"/>
    </row>
    <row r="7796" spans="1:9" ht="12" customHeight="1" x14ac:dyDescent="0.25">
      <c r="A7796" s="9"/>
      <c r="B7796" s="9"/>
      <c r="C7796" s="9"/>
      <c r="D7796" s="90" t="s">
        <v>4845</v>
      </c>
      <c r="E7796" s="90"/>
      <c r="F7796" s="90"/>
      <c r="G7796" s="90"/>
      <c r="H7796" s="90"/>
      <c r="I7796" s="90"/>
    </row>
    <row r="7797" spans="1:9" ht="9.9499999999999993" customHeight="1" x14ac:dyDescent="0.25">
      <c r="A7797" s="86"/>
      <c r="B7797" s="86"/>
      <c r="C7797" s="86"/>
      <c r="D7797" s="86"/>
      <c r="E7797" s="9"/>
      <c r="F7797" s="9"/>
      <c r="G7797" s="9"/>
      <c r="H7797" s="9"/>
      <c r="I7797" s="9"/>
    </row>
    <row r="7798" spans="1:9" ht="30.95" customHeight="1" x14ac:dyDescent="0.25">
      <c r="A7798" s="88" t="s">
        <v>3171</v>
      </c>
      <c r="B7798" s="88"/>
      <c r="C7798" s="88"/>
      <c r="D7798" s="88"/>
      <c r="E7798" s="88"/>
      <c r="F7798" s="88"/>
      <c r="G7798" s="88"/>
      <c r="H7798" s="88"/>
      <c r="I7798" s="88"/>
    </row>
    <row r="7799" spans="1:9" ht="15" customHeight="1" x14ac:dyDescent="0.25">
      <c r="A7799" s="89"/>
      <c r="B7799" s="89"/>
      <c r="C7799" s="14" t="s">
        <v>2076</v>
      </c>
      <c r="D7799" s="14" t="s">
        <v>2079</v>
      </c>
      <c r="E7799" s="14" t="s">
        <v>2059</v>
      </c>
      <c r="F7799" s="9"/>
      <c r="G7799" s="9"/>
      <c r="H7799" s="9"/>
      <c r="I7799" s="9"/>
    </row>
    <row r="7800" spans="1:9" ht="18.95" customHeight="1" x14ac:dyDescent="0.25">
      <c r="A7800" s="15" t="s">
        <v>2080</v>
      </c>
      <c r="B7800" s="16" t="s">
        <v>2081</v>
      </c>
      <c r="C7800" s="17">
        <v>917.9</v>
      </c>
      <c r="D7800" s="17">
        <v>0.1</v>
      </c>
      <c r="E7800" s="18">
        <v>91.79</v>
      </c>
      <c r="F7800" s="9"/>
      <c r="G7800" s="9"/>
      <c r="H7800" s="9"/>
      <c r="I7800" s="9"/>
    </row>
    <row r="7801" spans="1:9" ht="15" customHeight="1" x14ac:dyDescent="0.25">
      <c r="A7801" s="19"/>
      <c r="B7801" s="20"/>
      <c r="C7801" s="21"/>
      <c r="D7801" s="21"/>
      <c r="E7801" s="22">
        <v>91.79</v>
      </c>
      <c r="F7801" s="9"/>
      <c r="G7801" s="9"/>
      <c r="H7801" s="9"/>
      <c r="I7801" s="9"/>
    </row>
    <row r="7802" spans="1:9" ht="9.9499999999999993" customHeight="1" x14ac:dyDescent="0.25">
      <c r="A7802" s="86"/>
      <c r="B7802" s="86"/>
      <c r="C7802" s="86"/>
      <c r="D7802" s="9"/>
      <c r="E7802" s="9"/>
      <c r="F7802" s="9"/>
      <c r="G7802" s="9"/>
      <c r="H7802" s="9"/>
      <c r="I7802" s="9"/>
    </row>
    <row r="7803" spans="1:9" ht="12" customHeight="1" x14ac:dyDescent="0.25">
      <c r="A7803" s="9"/>
      <c r="B7803" s="9"/>
      <c r="C7803" s="9"/>
      <c r="D7803" s="90" t="s">
        <v>4846</v>
      </c>
      <c r="E7803" s="90"/>
      <c r="F7803" s="90"/>
      <c r="G7803" s="90"/>
      <c r="H7803" s="90"/>
      <c r="I7803" s="90"/>
    </row>
    <row r="7804" spans="1:9" ht="9.9499999999999993" customHeight="1" x14ac:dyDescent="0.25">
      <c r="A7804" s="86"/>
      <c r="B7804" s="86"/>
      <c r="C7804" s="86"/>
      <c r="D7804" s="86"/>
      <c r="E7804" s="9"/>
      <c r="F7804" s="9"/>
      <c r="G7804" s="9"/>
      <c r="H7804" s="9"/>
      <c r="I7804" s="9"/>
    </row>
    <row r="7805" spans="1:9" ht="30.95" customHeight="1" x14ac:dyDescent="0.25">
      <c r="A7805" s="88" t="s">
        <v>3172</v>
      </c>
      <c r="B7805" s="88"/>
      <c r="C7805" s="88"/>
      <c r="D7805" s="88"/>
      <c r="E7805" s="88"/>
      <c r="F7805" s="88"/>
      <c r="G7805" s="88"/>
      <c r="H7805" s="88"/>
      <c r="I7805" s="88"/>
    </row>
    <row r="7806" spans="1:9" ht="15" customHeight="1" x14ac:dyDescent="0.25">
      <c r="A7806" s="89"/>
      <c r="B7806" s="89"/>
      <c r="C7806" s="14" t="s">
        <v>2076</v>
      </c>
      <c r="D7806" s="14" t="s">
        <v>2079</v>
      </c>
      <c r="E7806" s="14" t="s">
        <v>2058</v>
      </c>
      <c r="F7806" s="14" t="s">
        <v>2059</v>
      </c>
      <c r="G7806" s="9"/>
      <c r="H7806" s="9"/>
      <c r="I7806" s="9"/>
    </row>
    <row r="7807" spans="1:9" ht="27" customHeight="1" x14ac:dyDescent="0.25">
      <c r="A7807" s="15" t="s">
        <v>2083</v>
      </c>
      <c r="B7807" s="16" t="s">
        <v>2084</v>
      </c>
      <c r="C7807" s="17">
        <v>4.3</v>
      </c>
      <c r="D7807" s="17">
        <v>0.1</v>
      </c>
      <c r="E7807" s="17">
        <v>3</v>
      </c>
      <c r="F7807" s="18">
        <v>1.29</v>
      </c>
      <c r="G7807" s="9"/>
      <c r="H7807" s="9"/>
      <c r="I7807" s="9"/>
    </row>
    <row r="7808" spans="1:9" ht="15" customHeight="1" x14ac:dyDescent="0.25">
      <c r="A7808" s="19"/>
      <c r="B7808" s="20"/>
      <c r="C7808" s="21"/>
      <c r="D7808" s="21"/>
      <c r="E7808" s="21"/>
      <c r="F7808" s="22">
        <v>1.29</v>
      </c>
      <c r="G7808" s="9"/>
      <c r="H7808" s="9"/>
      <c r="I7808" s="9"/>
    </row>
    <row r="7809" spans="1:9" ht="9.9499999999999993" customHeight="1" x14ac:dyDescent="0.25">
      <c r="A7809" s="86"/>
      <c r="B7809" s="86"/>
      <c r="C7809" s="86"/>
      <c r="D7809" s="9"/>
      <c r="E7809" s="9"/>
      <c r="F7809" s="9"/>
      <c r="G7809" s="9"/>
      <c r="H7809" s="9"/>
      <c r="I7809" s="9"/>
    </row>
    <row r="7810" spans="1:9" ht="12" customHeight="1" x14ac:dyDescent="0.25">
      <c r="A7810" s="9"/>
      <c r="B7810" s="9"/>
      <c r="C7810" s="9"/>
      <c r="D7810" s="90" t="s">
        <v>4337</v>
      </c>
      <c r="E7810" s="90"/>
      <c r="F7810" s="90"/>
      <c r="G7810" s="90"/>
      <c r="H7810" s="90"/>
      <c r="I7810" s="90"/>
    </row>
    <row r="7811" spans="1:9" ht="9.9499999999999993" customHeight="1" x14ac:dyDescent="0.25">
      <c r="A7811" s="86"/>
      <c r="B7811" s="86"/>
      <c r="C7811" s="86"/>
      <c r="D7811" s="86"/>
      <c r="E7811" s="9"/>
      <c r="F7811" s="9"/>
      <c r="G7811" s="9"/>
      <c r="H7811" s="9"/>
      <c r="I7811" s="9"/>
    </row>
    <row r="7812" spans="1:9" ht="42.95" customHeight="1" x14ac:dyDescent="0.25">
      <c r="A7812" s="88" t="s">
        <v>3173</v>
      </c>
      <c r="B7812" s="88"/>
      <c r="C7812" s="88"/>
      <c r="D7812" s="88"/>
      <c r="E7812" s="88"/>
      <c r="F7812" s="88"/>
      <c r="G7812" s="88"/>
      <c r="H7812" s="88"/>
      <c r="I7812" s="88"/>
    </row>
    <row r="7813" spans="1:9" ht="15" customHeight="1" x14ac:dyDescent="0.25">
      <c r="A7813" s="89"/>
      <c r="B7813" s="89"/>
      <c r="C7813" s="14" t="s">
        <v>2076</v>
      </c>
      <c r="D7813" s="14" t="s">
        <v>2056</v>
      </c>
      <c r="E7813" s="14" t="s">
        <v>2058</v>
      </c>
      <c r="F7813" s="14" t="s">
        <v>2086</v>
      </c>
      <c r="G7813" s="14" t="s">
        <v>2059</v>
      </c>
      <c r="H7813" s="9"/>
      <c r="I7813" s="9"/>
    </row>
    <row r="7814" spans="1:9" ht="18.95" customHeight="1" x14ac:dyDescent="0.25">
      <c r="A7814" s="15" t="s">
        <v>2087</v>
      </c>
      <c r="B7814" s="16" t="s">
        <v>2088</v>
      </c>
      <c r="C7814" s="17">
        <v>4965.03</v>
      </c>
      <c r="D7814" s="17">
        <v>0.1</v>
      </c>
      <c r="E7814" s="17">
        <v>1</v>
      </c>
      <c r="F7814" s="17">
        <v>1.5</v>
      </c>
      <c r="G7814" s="18">
        <v>744.75</v>
      </c>
      <c r="H7814" s="9"/>
      <c r="I7814" s="9"/>
    </row>
    <row r="7815" spans="1:9" ht="18.95" customHeight="1" x14ac:dyDescent="0.25">
      <c r="A7815" s="15" t="s">
        <v>2089</v>
      </c>
      <c r="B7815" s="16" t="s">
        <v>2088</v>
      </c>
      <c r="C7815" s="17">
        <v>917.9</v>
      </c>
      <c r="D7815" s="17">
        <v>0.1</v>
      </c>
      <c r="E7815" s="17">
        <v>1</v>
      </c>
      <c r="F7815" s="17">
        <v>1.5</v>
      </c>
      <c r="G7815" s="18">
        <v>137.69</v>
      </c>
      <c r="H7815" s="9"/>
      <c r="I7815" s="9"/>
    </row>
    <row r="7816" spans="1:9" ht="27" customHeight="1" x14ac:dyDescent="0.25">
      <c r="A7816" s="15" t="s">
        <v>2090</v>
      </c>
      <c r="B7816" s="16" t="s">
        <v>2088</v>
      </c>
      <c r="C7816" s="17">
        <v>4.5999999999999996</v>
      </c>
      <c r="D7816" s="17">
        <v>0.1</v>
      </c>
      <c r="E7816" s="17">
        <v>3</v>
      </c>
      <c r="F7816" s="17">
        <v>1.5</v>
      </c>
      <c r="G7816" s="18">
        <v>2.0699999999999998</v>
      </c>
      <c r="H7816" s="9"/>
      <c r="I7816" s="9"/>
    </row>
    <row r="7817" spans="1:9" ht="15" customHeight="1" x14ac:dyDescent="0.25">
      <c r="A7817" s="19"/>
      <c r="B7817" s="20"/>
      <c r="C7817" s="21"/>
      <c r="D7817" s="21"/>
      <c r="E7817" s="21"/>
      <c r="F7817" s="21"/>
      <c r="G7817" s="22">
        <v>884.51</v>
      </c>
      <c r="H7817" s="9"/>
      <c r="I7817" s="9"/>
    </row>
    <row r="7818" spans="1:9" ht="9.9499999999999993" customHeight="1" x14ac:dyDescent="0.25">
      <c r="A7818" s="86"/>
      <c r="B7818" s="86"/>
      <c r="C7818" s="86"/>
      <c r="D7818" s="9"/>
      <c r="E7818" s="9"/>
      <c r="F7818" s="9"/>
      <c r="G7818" s="9"/>
      <c r="H7818" s="9"/>
      <c r="I7818" s="9"/>
    </row>
    <row r="7819" spans="1:9" ht="12" customHeight="1" x14ac:dyDescent="0.25">
      <c r="A7819" s="9"/>
      <c r="B7819" s="9"/>
      <c r="C7819" s="9"/>
      <c r="D7819" s="90" t="s">
        <v>4847</v>
      </c>
      <c r="E7819" s="90"/>
      <c r="F7819" s="90"/>
      <c r="G7819" s="90"/>
      <c r="H7819" s="90"/>
      <c r="I7819" s="90"/>
    </row>
    <row r="7820" spans="1:9" ht="9.9499999999999993" customHeight="1" x14ac:dyDescent="0.25">
      <c r="A7820" s="86"/>
      <c r="B7820" s="86"/>
      <c r="C7820" s="86"/>
      <c r="D7820" s="86"/>
      <c r="E7820" s="9"/>
      <c r="F7820" s="9"/>
      <c r="G7820" s="9"/>
      <c r="H7820" s="9"/>
      <c r="I7820" s="9"/>
    </row>
    <row r="7821" spans="1:9" ht="30.95" customHeight="1" x14ac:dyDescent="0.25">
      <c r="A7821" s="88" t="s">
        <v>3174</v>
      </c>
      <c r="B7821" s="88"/>
      <c r="C7821" s="88"/>
      <c r="D7821" s="88"/>
      <c r="E7821" s="88"/>
      <c r="F7821" s="88"/>
      <c r="G7821" s="88"/>
      <c r="H7821" s="88"/>
      <c r="I7821" s="88"/>
    </row>
    <row r="7822" spans="1:9" ht="15" customHeight="1" x14ac:dyDescent="0.25">
      <c r="A7822" s="89"/>
      <c r="B7822" s="89"/>
      <c r="C7822" s="14" t="s">
        <v>2076</v>
      </c>
      <c r="D7822" s="14" t="s">
        <v>2056</v>
      </c>
      <c r="E7822" s="14" t="s">
        <v>2058</v>
      </c>
      <c r="F7822" s="14" t="s">
        <v>2092</v>
      </c>
      <c r="G7822" s="14" t="s">
        <v>2086</v>
      </c>
      <c r="H7822" s="14" t="s">
        <v>2059</v>
      </c>
      <c r="I7822" s="9"/>
    </row>
    <row r="7823" spans="1:9" ht="18.95" customHeight="1" x14ac:dyDescent="0.25">
      <c r="A7823" s="15" t="s">
        <v>2087</v>
      </c>
      <c r="B7823" s="16" t="s">
        <v>2186</v>
      </c>
      <c r="C7823" s="17">
        <v>4965.03</v>
      </c>
      <c r="D7823" s="17">
        <v>0.1</v>
      </c>
      <c r="E7823" s="17">
        <v>1</v>
      </c>
      <c r="F7823" s="17">
        <v>30</v>
      </c>
      <c r="G7823" s="17">
        <v>1.5</v>
      </c>
      <c r="H7823" s="18">
        <v>22342.639999999999</v>
      </c>
      <c r="I7823" s="9"/>
    </row>
    <row r="7824" spans="1:9" ht="18.95" customHeight="1" x14ac:dyDescent="0.25">
      <c r="A7824" s="15" t="s">
        <v>2089</v>
      </c>
      <c r="B7824" s="16" t="s">
        <v>2186</v>
      </c>
      <c r="C7824" s="17">
        <v>917.9</v>
      </c>
      <c r="D7824" s="17">
        <v>0.05</v>
      </c>
      <c r="E7824" s="17">
        <v>1</v>
      </c>
      <c r="F7824" s="17">
        <v>30</v>
      </c>
      <c r="G7824" s="17">
        <v>1.5</v>
      </c>
      <c r="H7824" s="18">
        <v>2065.2800000000002</v>
      </c>
      <c r="I7824" s="9"/>
    </row>
    <row r="7825" spans="1:9" ht="27" customHeight="1" x14ac:dyDescent="0.25">
      <c r="A7825" s="15" t="s">
        <v>2090</v>
      </c>
      <c r="B7825" s="16" t="s">
        <v>2186</v>
      </c>
      <c r="C7825" s="17">
        <v>4.5999999999999996</v>
      </c>
      <c r="D7825" s="17">
        <v>0.1</v>
      </c>
      <c r="E7825" s="17">
        <v>3</v>
      </c>
      <c r="F7825" s="17">
        <v>30</v>
      </c>
      <c r="G7825" s="17">
        <v>1.5</v>
      </c>
      <c r="H7825" s="18">
        <v>62.1</v>
      </c>
      <c r="I7825" s="9"/>
    </row>
    <row r="7826" spans="1:9" ht="15" customHeight="1" x14ac:dyDescent="0.25">
      <c r="A7826" s="19"/>
      <c r="B7826" s="20"/>
      <c r="C7826" s="21"/>
      <c r="D7826" s="21"/>
      <c r="E7826" s="21"/>
      <c r="F7826" s="21"/>
      <c r="G7826" s="21"/>
      <c r="H7826" s="22">
        <v>24470.02</v>
      </c>
      <c r="I7826" s="9"/>
    </row>
    <row r="7827" spans="1:9" ht="9.9499999999999993" customHeight="1" x14ac:dyDescent="0.25">
      <c r="A7827" s="86"/>
      <c r="B7827" s="86"/>
      <c r="C7827" s="86"/>
      <c r="D7827" s="9"/>
      <c r="E7827" s="9"/>
      <c r="F7827" s="9"/>
      <c r="G7827" s="9"/>
      <c r="H7827" s="9"/>
      <c r="I7827" s="9"/>
    </row>
    <row r="7828" spans="1:9" ht="12" customHeight="1" x14ac:dyDescent="0.25">
      <c r="A7828" s="9"/>
      <c r="B7828" s="9"/>
      <c r="C7828" s="9"/>
      <c r="D7828" s="90" t="s">
        <v>4848</v>
      </c>
      <c r="E7828" s="90"/>
      <c r="F7828" s="90"/>
      <c r="G7828" s="90"/>
      <c r="H7828" s="90"/>
      <c r="I7828" s="90"/>
    </row>
    <row r="7829" spans="1:9" ht="9.9499999999999993" customHeight="1" x14ac:dyDescent="0.25">
      <c r="A7829" s="86"/>
      <c r="B7829" s="86"/>
      <c r="C7829" s="86"/>
      <c r="D7829" s="86"/>
      <c r="E7829" s="9"/>
      <c r="F7829" s="9"/>
      <c r="G7829" s="9"/>
      <c r="H7829" s="9"/>
      <c r="I7829" s="9"/>
    </row>
    <row r="7830" spans="1:9" ht="42.95" customHeight="1" x14ac:dyDescent="0.25">
      <c r="A7830" s="88" t="s">
        <v>3175</v>
      </c>
      <c r="B7830" s="88"/>
      <c r="C7830" s="88"/>
      <c r="D7830" s="88"/>
      <c r="E7830" s="88"/>
      <c r="F7830" s="88"/>
      <c r="G7830" s="88"/>
      <c r="H7830" s="88"/>
      <c r="I7830" s="88"/>
    </row>
    <row r="7831" spans="1:9" ht="15" customHeight="1" x14ac:dyDescent="0.25">
      <c r="A7831" s="89"/>
      <c r="B7831" s="89"/>
      <c r="C7831" s="14" t="s">
        <v>2076</v>
      </c>
      <c r="D7831" s="14" t="s">
        <v>2056</v>
      </c>
      <c r="E7831" s="14" t="s">
        <v>2058</v>
      </c>
      <c r="F7831" s="14" t="s">
        <v>2092</v>
      </c>
      <c r="G7831" s="14" t="s">
        <v>2086</v>
      </c>
      <c r="H7831" s="14" t="s">
        <v>2059</v>
      </c>
      <c r="I7831" s="9"/>
    </row>
    <row r="7832" spans="1:9" ht="18.95" customHeight="1" x14ac:dyDescent="0.25">
      <c r="A7832" s="15" t="s">
        <v>2087</v>
      </c>
      <c r="B7832" s="16" t="s">
        <v>2186</v>
      </c>
      <c r="C7832" s="17">
        <v>4965.03</v>
      </c>
      <c r="D7832" s="17">
        <v>0.1</v>
      </c>
      <c r="E7832" s="17">
        <v>1</v>
      </c>
      <c r="F7832" s="17">
        <v>12</v>
      </c>
      <c r="G7832" s="17">
        <v>1.5</v>
      </c>
      <c r="H7832" s="18">
        <v>8937.0499999999993</v>
      </c>
      <c r="I7832" s="9"/>
    </row>
    <row r="7833" spans="1:9" ht="18.95" customHeight="1" x14ac:dyDescent="0.25">
      <c r="A7833" s="15" t="s">
        <v>2089</v>
      </c>
      <c r="B7833" s="16" t="s">
        <v>2186</v>
      </c>
      <c r="C7833" s="17">
        <v>917.9</v>
      </c>
      <c r="D7833" s="17">
        <v>0.1</v>
      </c>
      <c r="E7833" s="17">
        <v>1</v>
      </c>
      <c r="F7833" s="17">
        <v>12</v>
      </c>
      <c r="G7833" s="17">
        <v>1.5</v>
      </c>
      <c r="H7833" s="18">
        <v>1652.22</v>
      </c>
      <c r="I7833" s="9"/>
    </row>
    <row r="7834" spans="1:9" ht="27" customHeight="1" x14ac:dyDescent="0.25">
      <c r="A7834" s="15" t="s">
        <v>2090</v>
      </c>
      <c r="B7834" s="16" t="s">
        <v>2186</v>
      </c>
      <c r="C7834" s="17">
        <v>4.5999999999999996</v>
      </c>
      <c r="D7834" s="17">
        <v>0.1</v>
      </c>
      <c r="E7834" s="17">
        <v>3</v>
      </c>
      <c r="F7834" s="17">
        <v>12</v>
      </c>
      <c r="G7834" s="17">
        <v>1.5</v>
      </c>
      <c r="H7834" s="18">
        <v>24.84</v>
      </c>
      <c r="I7834" s="9"/>
    </row>
    <row r="7835" spans="1:9" ht="15" customHeight="1" x14ac:dyDescent="0.25">
      <c r="A7835" s="19"/>
      <c r="B7835" s="20"/>
      <c r="C7835" s="21"/>
      <c r="D7835" s="21"/>
      <c r="E7835" s="21"/>
      <c r="F7835" s="21"/>
      <c r="G7835" s="21"/>
      <c r="H7835" s="22">
        <v>10614.11</v>
      </c>
      <c r="I7835" s="9"/>
    </row>
    <row r="7836" spans="1:9" ht="9.9499999999999993" customHeight="1" x14ac:dyDescent="0.25">
      <c r="A7836" s="86"/>
      <c r="B7836" s="86"/>
      <c r="C7836" s="86"/>
      <c r="D7836" s="9"/>
      <c r="E7836" s="9"/>
      <c r="F7836" s="9"/>
      <c r="G7836" s="9"/>
      <c r="H7836" s="9"/>
      <c r="I7836" s="9"/>
    </row>
    <row r="7837" spans="1:9" ht="12" customHeight="1" x14ac:dyDescent="0.25">
      <c r="A7837" s="9"/>
      <c r="B7837" s="9"/>
      <c r="C7837" s="9"/>
      <c r="D7837" s="90" t="s">
        <v>4849</v>
      </c>
      <c r="E7837" s="90"/>
      <c r="F7837" s="90"/>
      <c r="G7837" s="90"/>
      <c r="H7837" s="90"/>
      <c r="I7837" s="90"/>
    </row>
    <row r="7838" spans="1:9" ht="9.9499999999999993" customHeight="1" x14ac:dyDescent="0.25">
      <c r="A7838" s="86"/>
      <c r="B7838" s="86"/>
      <c r="C7838" s="86"/>
      <c r="D7838" s="86"/>
      <c r="E7838" s="9"/>
      <c r="F7838" s="9"/>
      <c r="G7838" s="9"/>
      <c r="H7838" s="9"/>
      <c r="I7838" s="9"/>
    </row>
    <row r="7839" spans="1:9" ht="20.100000000000001" customHeight="1" x14ac:dyDescent="0.25">
      <c r="A7839" s="88" t="s">
        <v>3176</v>
      </c>
      <c r="B7839" s="88"/>
      <c r="C7839" s="88"/>
      <c r="D7839" s="88"/>
      <c r="E7839" s="88"/>
      <c r="F7839" s="88"/>
      <c r="G7839" s="88"/>
      <c r="H7839" s="88"/>
      <c r="I7839" s="88"/>
    </row>
    <row r="7840" spans="1:9" ht="15" customHeight="1" x14ac:dyDescent="0.25">
      <c r="A7840" s="89"/>
      <c r="B7840" s="89"/>
      <c r="C7840" s="14" t="s">
        <v>2076</v>
      </c>
      <c r="D7840" s="14" t="s">
        <v>2056</v>
      </c>
      <c r="E7840" s="14" t="s">
        <v>2086</v>
      </c>
      <c r="F7840" s="14" t="s">
        <v>2059</v>
      </c>
      <c r="G7840" s="9"/>
      <c r="H7840" s="9"/>
      <c r="I7840" s="9"/>
    </row>
    <row r="7841" spans="1:9" ht="18.95" customHeight="1" x14ac:dyDescent="0.25">
      <c r="A7841" s="15" t="s">
        <v>2096</v>
      </c>
      <c r="B7841" s="16" t="s">
        <v>2097</v>
      </c>
      <c r="C7841" s="17">
        <v>4965.03</v>
      </c>
      <c r="D7841" s="17">
        <v>0.1</v>
      </c>
      <c r="E7841" s="17">
        <v>1.5</v>
      </c>
      <c r="F7841" s="18">
        <v>744.75</v>
      </c>
      <c r="G7841" s="9"/>
      <c r="H7841" s="9"/>
      <c r="I7841" s="9"/>
    </row>
    <row r="7842" spans="1:9" ht="15" customHeight="1" x14ac:dyDescent="0.25">
      <c r="A7842" s="19"/>
      <c r="B7842" s="20"/>
      <c r="C7842" s="21"/>
      <c r="D7842" s="21"/>
      <c r="E7842" s="21"/>
      <c r="F7842" s="22">
        <v>744.75</v>
      </c>
      <c r="G7842" s="9"/>
      <c r="H7842" s="9"/>
      <c r="I7842" s="9"/>
    </row>
    <row r="7843" spans="1:9" ht="9.9499999999999993" customHeight="1" x14ac:dyDescent="0.25">
      <c r="A7843" s="86"/>
      <c r="B7843" s="86"/>
      <c r="C7843" s="86"/>
      <c r="D7843" s="9"/>
      <c r="E7843" s="9"/>
      <c r="F7843" s="9"/>
      <c r="G7843" s="9"/>
      <c r="H7843" s="9"/>
      <c r="I7843" s="9"/>
    </row>
    <row r="7844" spans="1:9" ht="12" customHeight="1" x14ac:dyDescent="0.25">
      <c r="A7844" s="9"/>
      <c r="B7844" s="9"/>
      <c r="C7844" s="9"/>
      <c r="D7844" s="90" t="s">
        <v>4478</v>
      </c>
      <c r="E7844" s="90"/>
      <c r="F7844" s="90"/>
      <c r="G7844" s="90"/>
      <c r="H7844" s="90"/>
      <c r="I7844" s="90"/>
    </row>
    <row r="7845" spans="1:9" ht="9.9499999999999993" customHeight="1" x14ac:dyDescent="0.25">
      <c r="A7845" s="86"/>
      <c r="B7845" s="86"/>
      <c r="C7845" s="86"/>
      <c r="D7845" s="86"/>
      <c r="E7845" s="9"/>
      <c r="F7845" s="9"/>
      <c r="G7845" s="9"/>
      <c r="H7845" s="9"/>
      <c r="I7845" s="9"/>
    </row>
    <row r="7846" spans="1:9" ht="30.95" customHeight="1" x14ac:dyDescent="0.25">
      <c r="A7846" s="88" t="s">
        <v>3177</v>
      </c>
      <c r="B7846" s="88"/>
      <c r="C7846" s="88"/>
      <c r="D7846" s="88"/>
      <c r="E7846" s="88"/>
      <c r="F7846" s="88"/>
      <c r="G7846" s="88"/>
      <c r="H7846" s="88"/>
      <c r="I7846" s="88"/>
    </row>
    <row r="7847" spans="1:9" ht="15" customHeight="1" x14ac:dyDescent="0.25">
      <c r="A7847" s="89"/>
      <c r="B7847" s="89"/>
      <c r="C7847" s="14" t="s">
        <v>2076</v>
      </c>
      <c r="D7847" s="14" t="s">
        <v>2079</v>
      </c>
      <c r="E7847" s="14" t="s">
        <v>2092</v>
      </c>
      <c r="F7847" s="14" t="s">
        <v>2086</v>
      </c>
      <c r="G7847" s="14" t="s">
        <v>2059</v>
      </c>
      <c r="H7847" s="9"/>
      <c r="I7847" s="9"/>
    </row>
    <row r="7848" spans="1:9" ht="27" customHeight="1" x14ac:dyDescent="0.25">
      <c r="A7848" s="15" t="s">
        <v>2099</v>
      </c>
      <c r="B7848" s="16" t="s">
        <v>2100</v>
      </c>
      <c r="C7848" s="17">
        <v>917.9</v>
      </c>
      <c r="D7848" s="17">
        <v>0.1</v>
      </c>
      <c r="E7848" s="17">
        <v>29.7</v>
      </c>
      <c r="F7848" s="17">
        <v>1.5</v>
      </c>
      <c r="G7848" s="18">
        <v>4089.24</v>
      </c>
      <c r="H7848" s="9"/>
      <c r="I7848" s="9"/>
    </row>
    <row r="7849" spans="1:9" ht="15" customHeight="1" x14ac:dyDescent="0.25">
      <c r="A7849" s="19"/>
      <c r="B7849" s="20"/>
      <c r="C7849" s="21"/>
      <c r="D7849" s="21"/>
      <c r="E7849" s="21"/>
      <c r="F7849" s="21"/>
      <c r="G7849" s="22">
        <v>4089.24</v>
      </c>
      <c r="H7849" s="9"/>
      <c r="I7849" s="9"/>
    </row>
    <row r="7850" spans="1:9" ht="9.9499999999999993" customHeight="1" x14ac:dyDescent="0.25">
      <c r="A7850" s="86"/>
      <c r="B7850" s="86"/>
      <c r="C7850" s="86"/>
      <c r="D7850" s="9"/>
      <c r="E7850" s="9"/>
      <c r="F7850" s="9"/>
      <c r="G7850" s="9"/>
      <c r="H7850" s="9"/>
      <c r="I7850" s="9"/>
    </row>
    <row r="7851" spans="1:9" ht="12" customHeight="1" x14ac:dyDescent="0.25">
      <c r="A7851" s="9"/>
      <c r="B7851" s="9"/>
      <c r="C7851" s="9"/>
      <c r="D7851" s="90" t="s">
        <v>4850</v>
      </c>
      <c r="E7851" s="90"/>
      <c r="F7851" s="90"/>
      <c r="G7851" s="90"/>
      <c r="H7851" s="90"/>
      <c r="I7851" s="90"/>
    </row>
    <row r="7852" spans="1:9" ht="9.9499999999999993" customHeight="1" x14ac:dyDescent="0.25">
      <c r="A7852" s="86"/>
      <c r="B7852" s="86"/>
      <c r="C7852" s="86"/>
      <c r="D7852" s="86"/>
      <c r="E7852" s="9"/>
      <c r="F7852" s="9"/>
      <c r="G7852" s="9"/>
      <c r="H7852" s="9"/>
      <c r="I7852" s="9"/>
    </row>
    <row r="7853" spans="1:9" ht="30.95" customHeight="1" x14ac:dyDescent="0.25">
      <c r="A7853" s="88" t="s">
        <v>3178</v>
      </c>
      <c r="B7853" s="88"/>
      <c r="C7853" s="88"/>
      <c r="D7853" s="88"/>
      <c r="E7853" s="88"/>
      <c r="F7853" s="88"/>
      <c r="G7853" s="88"/>
      <c r="H7853" s="88"/>
      <c r="I7853" s="88"/>
    </row>
    <row r="7854" spans="1:9" ht="15" customHeight="1" x14ac:dyDescent="0.25">
      <c r="A7854" s="89"/>
      <c r="B7854" s="89"/>
      <c r="C7854" s="14" t="s">
        <v>2076</v>
      </c>
      <c r="D7854" s="14" t="s">
        <v>2079</v>
      </c>
      <c r="E7854" s="14" t="s">
        <v>2059</v>
      </c>
      <c r="F7854" s="9"/>
      <c r="G7854" s="9"/>
      <c r="H7854" s="9"/>
      <c r="I7854" s="9"/>
    </row>
    <row r="7855" spans="1:9" ht="18.95" customHeight="1" x14ac:dyDescent="0.25">
      <c r="A7855" s="15" t="s">
        <v>2080</v>
      </c>
      <c r="B7855" s="16" t="s">
        <v>2081</v>
      </c>
      <c r="C7855" s="17">
        <v>917.9</v>
      </c>
      <c r="D7855" s="17">
        <v>0.1</v>
      </c>
      <c r="E7855" s="18">
        <v>91.79</v>
      </c>
      <c r="F7855" s="9"/>
      <c r="G7855" s="9"/>
      <c r="H7855" s="9"/>
      <c r="I7855" s="9"/>
    </row>
    <row r="7856" spans="1:9" ht="15" customHeight="1" x14ac:dyDescent="0.25">
      <c r="A7856" s="19"/>
      <c r="B7856" s="20"/>
      <c r="C7856" s="21"/>
      <c r="D7856" s="21"/>
      <c r="E7856" s="22">
        <v>91.79</v>
      </c>
      <c r="F7856" s="9"/>
      <c r="G7856" s="9"/>
      <c r="H7856" s="9"/>
      <c r="I7856" s="9"/>
    </row>
    <row r="7857" spans="1:9" ht="9.9499999999999993" customHeight="1" x14ac:dyDescent="0.25">
      <c r="A7857" s="86"/>
      <c r="B7857" s="86"/>
      <c r="C7857" s="86"/>
      <c r="D7857" s="9"/>
      <c r="E7857" s="9"/>
      <c r="F7857" s="9"/>
      <c r="G7857" s="9"/>
      <c r="H7857" s="9"/>
      <c r="I7857" s="9"/>
    </row>
    <row r="7858" spans="1:9" ht="12" customHeight="1" x14ac:dyDescent="0.25">
      <c r="A7858" s="9"/>
      <c r="B7858" s="9"/>
      <c r="C7858" s="9"/>
      <c r="D7858" s="90" t="s">
        <v>4846</v>
      </c>
      <c r="E7858" s="90"/>
      <c r="F7858" s="90"/>
      <c r="G7858" s="90"/>
      <c r="H7858" s="90"/>
      <c r="I7858" s="90"/>
    </row>
    <row r="7859" spans="1:9" ht="9.9499999999999993" customHeight="1" x14ac:dyDescent="0.25">
      <c r="A7859" s="86"/>
      <c r="B7859" s="86"/>
      <c r="C7859" s="86"/>
      <c r="D7859" s="86"/>
      <c r="E7859" s="9"/>
      <c r="F7859" s="9"/>
      <c r="G7859" s="9"/>
      <c r="H7859" s="9"/>
      <c r="I7859" s="9"/>
    </row>
    <row r="7860" spans="1:9" ht="30.95" customHeight="1" x14ac:dyDescent="0.25">
      <c r="A7860" s="88" t="s">
        <v>3179</v>
      </c>
      <c r="B7860" s="88"/>
      <c r="C7860" s="88"/>
      <c r="D7860" s="88"/>
      <c r="E7860" s="88"/>
      <c r="F7860" s="88"/>
      <c r="G7860" s="88"/>
      <c r="H7860" s="88"/>
      <c r="I7860" s="88"/>
    </row>
    <row r="7861" spans="1:9" ht="15" customHeight="1" x14ac:dyDescent="0.25">
      <c r="A7861" s="89"/>
      <c r="B7861" s="89"/>
      <c r="C7861" s="14" t="s">
        <v>2076</v>
      </c>
      <c r="D7861" s="14" t="s">
        <v>2059</v>
      </c>
      <c r="E7861" s="9"/>
      <c r="F7861" s="9"/>
      <c r="G7861" s="9"/>
      <c r="H7861" s="9"/>
      <c r="I7861" s="9"/>
    </row>
    <row r="7862" spans="1:9" ht="18.95" customHeight="1" x14ac:dyDescent="0.25">
      <c r="A7862" s="15" t="s">
        <v>2170</v>
      </c>
      <c r="B7862" s="16" t="s">
        <v>2076</v>
      </c>
      <c r="C7862" s="17">
        <v>917.9</v>
      </c>
      <c r="D7862" s="18">
        <v>917.9</v>
      </c>
      <c r="E7862" s="9"/>
      <c r="F7862" s="9"/>
      <c r="G7862" s="9"/>
      <c r="H7862" s="9"/>
      <c r="I7862" s="9"/>
    </row>
    <row r="7863" spans="1:9" ht="15" customHeight="1" x14ac:dyDescent="0.25">
      <c r="A7863" s="19"/>
      <c r="B7863" s="20"/>
      <c r="C7863" s="21"/>
      <c r="D7863" s="22">
        <v>917.9</v>
      </c>
      <c r="E7863" s="9"/>
      <c r="F7863" s="9"/>
      <c r="G7863" s="9"/>
      <c r="H7863" s="9"/>
      <c r="I7863" s="9"/>
    </row>
    <row r="7864" spans="1:9" ht="9.9499999999999993" customHeight="1" x14ac:dyDescent="0.25">
      <c r="A7864" s="86"/>
      <c r="B7864" s="86"/>
      <c r="C7864" s="86"/>
      <c r="D7864" s="9"/>
      <c r="E7864" s="9"/>
      <c r="F7864" s="9"/>
      <c r="G7864" s="9"/>
      <c r="H7864" s="9"/>
      <c r="I7864" s="9"/>
    </row>
    <row r="7865" spans="1:9" ht="12" customHeight="1" x14ac:dyDescent="0.25">
      <c r="A7865" s="9"/>
      <c r="B7865" s="9"/>
      <c r="C7865" s="9"/>
      <c r="D7865" s="90" t="s">
        <v>4851</v>
      </c>
      <c r="E7865" s="90"/>
      <c r="F7865" s="90"/>
      <c r="G7865" s="90"/>
      <c r="H7865" s="90"/>
      <c r="I7865" s="90"/>
    </row>
    <row r="7866" spans="1:9" ht="9.9499999999999993" customHeight="1" x14ac:dyDescent="0.25">
      <c r="A7866" s="86"/>
      <c r="B7866" s="86"/>
      <c r="C7866" s="86"/>
      <c r="D7866" s="86"/>
      <c r="E7866" s="9"/>
      <c r="F7866" s="9"/>
      <c r="G7866" s="9"/>
      <c r="H7866" s="9"/>
      <c r="I7866" s="9"/>
    </row>
    <row r="7867" spans="1:9" ht="42.95" customHeight="1" x14ac:dyDescent="0.25">
      <c r="A7867" s="88" t="s">
        <v>3180</v>
      </c>
      <c r="B7867" s="88"/>
      <c r="C7867" s="88"/>
      <c r="D7867" s="88"/>
      <c r="E7867" s="88"/>
      <c r="F7867" s="88"/>
      <c r="G7867" s="88"/>
      <c r="H7867" s="88"/>
      <c r="I7867" s="88"/>
    </row>
    <row r="7868" spans="1:9" ht="15" customHeight="1" x14ac:dyDescent="0.25">
      <c r="A7868" s="89"/>
      <c r="B7868" s="89"/>
      <c r="C7868" s="14" t="s">
        <v>2069</v>
      </c>
      <c r="D7868" s="14" t="s">
        <v>2058</v>
      </c>
      <c r="E7868" s="14" t="s">
        <v>2059</v>
      </c>
      <c r="F7868" s="9"/>
      <c r="G7868" s="9"/>
      <c r="H7868" s="9"/>
      <c r="I7868" s="9"/>
    </row>
    <row r="7869" spans="1:9" ht="12.95" customHeight="1" x14ac:dyDescent="0.25">
      <c r="A7869" s="15"/>
      <c r="B7869" s="16" t="s">
        <v>2104</v>
      </c>
      <c r="C7869" s="17">
        <v>745.1</v>
      </c>
      <c r="D7869" s="17">
        <v>1</v>
      </c>
      <c r="E7869" s="18">
        <v>745.1</v>
      </c>
      <c r="F7869" s="9"/>
      <c r="G7869" s="9"/>
      <c r="H7869" s="9"/>
      <c r="I7869" s="9"/>
    </row>
    <row r="7870" spans="1:9" ht="15" customHeight="1" x14ac:dyDescent="0.25">
      <c r="A7870" s="19"/>
      <c r="B7870" s="20"/>
      <c r="C7870" s="21"/>
      <c r="D7870" s="21"/>
      <c r="E7870" s="22">
        <v>745.1</v>
      </c>
      <c r="F7870" s="9"/>
      <c r="G7870" s="9"/>
      <c r="H7870" s="9"/>
      <c r="I7870" s="9"/>
    </row>
    <row r="7871" spans="1:9" ht="9.9499999999999993" customHeight="1" x14ac:dyDescent="0.25">
      <c r="A7871" s="86"/>
      <c r="B7871" s="86"/>
      <c r="C7871" s="86"/>
      <c r="D7871" s="9"/>
      <c r="E7871" s="9"/>
      <c r="F7871" s="9"/>
      <c r="G7871" s="9"/>
      <c r="H7871" s="9"/>
      <c r="I7871" s="9"/>
    </row>
    <row r="7872" spans="1:9" ht="12" customHeight="1" x14ac:dyDescent="0.25">
      <c r="A7872" s="9"/>
      <c r="B7872" s="9"/>
      <c r="C7872" s="9"/>
      <c r="D7872" s="90" t="s">
        <v>4852</v>
      </c>
      <c r="E7872" s="90"/>
      <c r="F7872" s="90"/>
      <c r="G7872" s="90"/>
      <c r="H7872" s="90"/>
      <c r="I7872" s="90"/>
    </row>
    <row r="7873" spans="1:9" ht="9.9499999999999993" customHeight="1" x14ac:dyDescent="0.25">
      <c r="A7873" s="86"/>
      <c r="B7873" s="86"/>
      <c r="C7873" s="86"/>
      <c r="D7873" s="86"/>
      <c r="E7873" s="9"/>
      <c r="F7873" s="9"/>
      <c r="G7873" s="9"/>
      <c r="H7873" s="9"/>
      <c r="I7873" s="9"/>
    </row>
    <row r="7874" spans="1:9" ht="30.95" customHeight="1" x14ac:dyDescent="0.25">
      <c r="A7874" s="88" t="s">
        <v>3181</v>
      </c>
      <c r="B7874" s="88"/>
      <c r="C7874" s="88"/>
      <c r="D7874" s="88"/>
      <c r="E7874" s="88"/>
      <c r="F7874" s="88"/>
      <c r="G7874" s="88"/>
      <c r="H7874" s="88"/>
      <c r="I7874" s="88"/>
    </row>
    <row r="7875" spans="1:9" ht="15" customHeight="1" x14ac:dyDescent="0.25">
      <c r="A7875" s="89"/>
      <c r="B7875" s="89"/>
      <c r="C7875" s="14" t="s">
        <v>2069</v>
      </c>
      <c r="D7875" s="14" t="s">
        <v>2058</v>
      </c>
      <c r="E7875" s="14" t="s">
        <v>2059</v>
      </c>
      <c r="F7875" s="9"/>
      <c r="G7875" s="9"/>
      <c r="H7875" s="9"/>
      <c r="I7875" s="9"/>
    </row>
    <row r="7876" spans="1:9" ht="12.95" customHeight="1" x14ac:dyDescent="0.25">
      <c r="A7876" s="15"/>
      <c r="B7876" s="16" t="s">
        <v>2104</v>
      </c>
      <c r="C7876" s="17">
        <v>745.1</v>
      </c>
      <c r="D7876" s="17">
        <v>1</v>
      </c>
      <c r="E7876" s="18">
        <v>745.1</v>
      </c>
      <c r="F7876" s="9"/>
      <c r="G7876" s="9"/>
      <c r="H7876" s="9"/>
      <c r="I7876" s="9"/>
    </row>
    <row r="7877" spans="1:9" ht="15" customHeight="1" x14ac:dyDescent="0.25">
      <c r="A7877" s="19"/>
      <c r="B7877" s="20"/>
      <c r="C7877" s="21"/>
      <c r="D7877" s="21"/>
      <c r="E7877" s="22">
        <v>745.1</v>
      </c>
      <c r="F7877" s="9"/>
      <c r="G7877" s="9"/>
      <c r="H7877" s="9"/>
      <c r="I7877" s="9"/>
    </row>
    <row r="7878" spans="1:9" ht="9.9499999999999993" customHeight="1" x14ac:dyDescent="0.25">
      <c r="A7878" s="86"/>
      <c r="B7878" s="86"/>
      <c r="C7878" s="86"/>
      <c r="D7878" s="9"/>
      <c r="E7878" s="9"/>
      <c r="F7878" s="9"/>
      <c r="G7878" s="9"/>
      <c r="H7878" s="9"/>
      <c r="I7878" s="9"/>
    </row>
    <row r="7879" spans="1:9" ht="12" customHeight="1" x14ac:dyDescent="0.25">
      <c r="A7879" s="9"/>
      <c r="B7879" s="9"/>
      <c r="C7879" s="9"/>
      <c r="D7879" s="90" t="s">
        <v>4852</v>
      </c>
      <c r="E7879" s="90"/>
      <c r="F7879" s="90"/>
      <c r="G7879" s="90"/>
      <c r="H7879" s="90"/>
      <c r="I7879" s="90"/>
    </row>
    <row r="7880" spans="1:9" ht="9.9499999999999993" customHeight="1" x14ac:dyDescent="0.25">
      <c r="A7880" s="86"/>
      <c r="B7880" s="86"/>
      <c r="C7880" s="86"/>
      <c r="D7880" s="86"/>
      <c r="E7880" s="9"/>
      <c r="F7880" s="9"/>
      <c r="G7880" s="9"/>
      <c r="H7880" s="9"/>
      <c r="I7880" s="9"/>
    </row>
    <row r="7881" spans="1:9" ht="42.95" customHeight="1" x14ac:dyDescent="0.25">
      <c r="A7881" s="88" t="s">
        <v>3182</v>
      </c>
      <c r="B7881" s="88"/>
      <c r="C7881" s="88"/>
      <c r="D7881" s="88"/>
      <c r="E7881" s="88"/>
      <c r="F7881" s="88"/>
      <c r="G7881" s="88"/>
      <c r="H7881" s="88"/>
      <c r="I7881" s="88"/>
    </row>
    <row r="7882" spans="1:9" ht="15" customHeight="1" x14ac:dyDescent="0.25">
      <c r="A7882" s="89"/>
      <c r="B7882" s="89"/>
      <c r="C7882" s="14" t="s">
        <v>2058</v>
      </c>
      <c r="D7882" s="14" t="s">
        <v>2059</v>
      </c>
      <c r="E7882" s="9"/>
      <c r="F7882" s="9"/>
      <c r="G7882" s="9"/>
      <c r="H7882" s="9"/>
      <c r="I7882" s="9"/>
    </row>
    <row r="7883" spans="1:9" ht="12.95" customHeight="1" x14ac:dyDescent="0.25">
      <c r="A7883" s="15"/>
      <c r="B7883" s="16" t="s">
        <v>2058</v>
      </c>
      <c r="C7883" s="17">
        <v>3</v>
      </c>
      <c r="D7883" s="18">
        <v>3</v>
      </c>
      <c r="E7883" s="9"/>
      <c r="F7883" s="9"/>
      <c r="G7883" s="9"/>
      <c r="H7883" s="9"/>
      <c r="I7883" s="9"/>
    </row>
    <row r="7884" spans="1:9" ht="15" customHeight="1" x14ac:dyDescent="0.25">
      <c r="A7884" s="19"/>
      <c r="B7884" s="20"/>
      <c r="C7884" s="21"/>
      <c r="D7884" s="22">
        <v>3</v>
      </c>
      <c r="E7884" s="9"/>
      <c r="F7884" s="9"/>
      <c r="G7884" s="9"/>
      <c r="H7884" s="9"/>
      <c r="I7884" s="9"/>
    </row>
    <row r="7885" spans="1:9" ht="9.9499999999999993" customHeight="1" x14ac:dyDescent="0.25">
      <c r="A7885" s="86"/>
      <c r="B7885" s="86"/>
      <c r="C7885" s="86"/>
      <c r="D7885" s="9"/>
      <c r="E7885" s="9"/>
      <c r="F7885" s="9"/>
      <c r="G7885" s="9"/>
      <c r="H7885" s="9"/>
      <c r="I7885" s="9"/>
    </row>
    <row r="7886" spans="1:9" ht="12" customHeight="1" x14ac:dyDescent="0.25">
      <c r="A7886" s="9"/>
      <c r="B7886" s="9"/>
      <c r="C7886" s="9"/>
      <c r="D7886" s="90" t="s">
        <v>4295</v>
      </c>
      <c r="E7886" s="90"/>
      <c r="F7886" s="90"/>
      <c r="G7886" s="90"/>
      <c r="H7886" s="90"/>
      <c r="I7886" s="90"/>
    </row>
    <row r="7887" spans="1:9" ht="9.9499999999999993" customHeight="1" x14ac:dyDescent="0.25">
      <c r="A7887" s="86"/>
      <c r="B7887" s="86"/>
      <c r="C7887" s="86"/>
      <c r="D7887" s="86"/>
      <c r="E7887" s="9"/>
      <c r="F7887" s="9"/>
      <c r="G7887" s="9"/>
      <c r="H7887" s="9"/>
      <c r="I7887" s="9"/>
    </row>
    <row r="7888" spans="1:9" ht="30.95" customHeight="1" x14ac:dyDescent="0.25">
      <c r="A7888" s="88" t="s">
        <v>3183</v>
      </c>
      <c r="B7888" s="88"/>
      <c r="C7888" s="88"/>
      <c r="D7888" s="88"/>
      <c r="E7888" s="88"/>
      <c r="F7888" s="88"/>
      <c r="G7888" s="88"/>
      <c r="H7888" s="88"/>
      <c r="I7888" s="88"/>
    </row>
    <row r="7889" spans="1:9" ht="15" customHeight="1" x14ac:dyDescent="0.25">
      <c r="A7889" s="89"/>
      <c r="B7889" s="89"/>
      <c r="C7889" s="14" t="s">
        <v>2076</v>
      </c>
      <c r="D7889" s="14" t="s">
        <v>2059</v>
      </c>
      <c r="E7889" s="9"/>
      <c r="F7889" s="9"/>
      <c r="G7889" s="9"/>
      <c r="H7889" s="9"/>
      <c r="I7889" s="9"/>
    </row>
    <row r="7890" spans="1:9" ht="12.95" customHeight="1" x14ac:dyDescent="0.25">
      <c r="A7890" s="15" t="s">
        <v>2108</v>
      </c>
      <c r="B7890" s="16" t="s">
        <v>2076</v>
      </c>
      <c r="C7890" s="17">
        <v>917.9</v>
      </c>
      <c r="D7890" s="18">
        <v>917.9</v>
      </c>
      <c r="E7890" s="9"/>
      <c r="F7890" s="9"/>
      <c r="G7890" s="9"/>
      <c r="H7890" s="9"/>
      <c r="I7890" s="9"/>
    </row>
    <row r="7891" spans="1:9" ht="15" customHeight="1" x14ac:dyDescent="0.25">
      <c r="A7891" s="19"/>
      <c r="B7891" s="20"/>
      <c r="C7891" s="21"/>
      <c r="D7891" s="22">
        <v>917.9</v>
      </c>
      <c r="E7891" s="9"/>
      <c r="F7891" s="9"/>
      <c r="G7891" s="9"/>
      <c r="H7891" s="9"/>
      <c r="I7891" s="9"/>
    </row>
    <row r="7892" spans="1:9" ht="9.9499999999999993" customHeight="1" x14ac:dyDescent="0.25">
      <c r="A7892" s="86"/>
      <c r="B7892" s="86"/>
      <c r="C7892" s="86"/>
      <c r="D7892" s="9"/>
      <c r="E7892" s="9"/>
      <c r="F7892" s="9"/>
      <c r="G7892" s="9"/>
      <c r="H7892" s="9"/>
      <c r="I7892" s="9"/>
    </row>
    <row r="7893" spans="1:9" ht="12" customHeight="1" x14ac:dyDescent="0.25">
      <c r="A7893" s="9"/>
      <c r="B7893" s="9"/>
      <c r="C7893" s="9"/>
      <c r="D7893" s="90" t="s">
        <v>4851</v>
      </c>
      <c r="E7893" s="90"/>
      <c r="F7893" s="90"/>
      <c r="G7893" s="90"/>
      <c r="H7893" s="90"/>
      <c r="I7893" s="90"/>
    </row>
    <row r="7894" spans="1:9" ht="9.9499999999999993" customHeight="1" x14ac:dyDescent="0.25">
      <c r="A7894" s="86"/>
      <c r="B7894" s="86"/>
      <c r="C7894" s="86"/>
      <c r="D7894" s="86"/>
      <c r="E7894" s="9"/>
      <c r="F7894" s="9"/>
      <c r="G7894" s="9"/>
      <c r="H7894" s="9"/>
      <c r="I7894" s="9"/>
    </row>
    <row r="7895" spans="1:9" ht="42.95" customHeight="1" x14ac:dyDescent="0.25">
      <c r="A7895" s="88" t="s">
        <v>3184</v>
      </c>
      <c r="B7895" s="88"/>
      <c r="C7895" s="88"/>
      <c r="D7895" s="88"/>
      <c r="E7895" s="88"/>
      <c r="F7895" s="88"/>
      <c r="G7895" s="88"/>
      <c r="H7895" s="88"/>
      <c r="I7895" s="88"/>
    </row>
    <row r="7896" spans="1:9" ht="15" customHeight="1" x14ac:dyDescent="0.25">
      <c r="A7896" s="89"/>
      <c r="B7896" s="89"/>
      <c r="C7896" s="14" t="s">
        <v>2058</v>
      </c>
      <c r="D7896" s="14" t="s">
        <v>2059</v>
      </c>
      <c r="E7896" s="9"/>
      <c r="F7896" s="9"/>
      <c r="G7896" s="9"/>
      <c r="H7896" s="9"/>
      <c r="I7896" s="9"/>
    </row>
    <row r="7897" spans="1:9" ht="12.95" customHeight="1" x14ac:dyDescent="0.25">
      <c r="A7897" s="15"/>
      <c r="B7897" s="16" t="s">
        <v>2058</v>
      </c>
      <c r="C7897" s="17">
        <v>2</v>
      </c>
      <c r="D7897" s="18">
        <v>2</v>
      </c>
      <c r="E7897" s="9"/>
      <c r="F7897" s="9"/>
      <c r="G7897" s="9"/>
      <c r="H7897" s="9"/>
      <c r="I7897" s="9"/>
    </row>
    <row r="7898" spans="1:9" ht="15" customHeight="1" x14ac:dyDescent="0.25">
      <c r="A7898" s="19"/>
      <c r="B7898" s="20"/>
      <c r="C7898" s="21"/>
      <c r="D7898" s="22">
        <v>2</v>
      </c>
      <c r="E7898" s="9"/>
      <c r="F7898" s="9"/>
      <c r="G7898" s="9"/>
      <c r="H7898" s="9"/>
      <c r="I7898" s="9"/>
    </row>
    <row r="7899" spans="1:9" ht="9.9499999999999993" customHeight="1" x14ac:dyDescent="0.25">
      <c r="A7899" s="86"/>
      <c r="B7899" s="86"/>
      <c r="C7899" s="86"/>
      <c r="D7899" s="9"/>
      <c r="E7899" s="9"/>
      <c r="F7899" s="9"/>
      <c r="G7899" s="9"/>
      <c r="H7899" s="9"/>
      <c r="I7899" s="9"/>
    </row>
    <row r="7900" spans="1:9" ht="12" customHeight="1" x14ac:dyDescent="0.25">
      <c r="A7900" s="9"/>
      <c r="B7900" s="9"/>
      <c r="C7900" s="9"/>
      <c r="D7900" s="90" t="s">
        <v>4257</v>
      </c>
      <c r="E7900" s="90"/>
      <c r="F7900" s="90"/>
      <c r="G7900" s="90"/>
      <c r="H7900" s="90"/>
      <c r="I7900" s="90"/>
    </row>
    <row r="7901" spans="1:9" ht="9.9499999999999993" customHeight="1" x14ac:dyDescent="0.25">
      <c r="A7901" s="86"/>
      <c r="B7901" s="86"/>
      <c r="C7901" s="86"/>
      <c r="D7901" s="86"/>
      <c r="E7901" s="9"/>
      <c r="F7901" s="9"/>
      <c r="G7901" s="9"/>
      <c r="H7901" s="9"/>
      <c r="I7901" s="9"/>
    </row>
    <row r="7902" spans="1:9" ht="30.95" customHeight="1" x14ac:dyDescent="0.25">
      <c r="A7902" s="88" t="s">
        <v>3185</v>
      </c>
      <c r="B7902" s="88"/>
      <c r="C7902" s="88"/>
      <c r="D7902" s="88"/>
      <c r="E7902" s="88"/>
      <c r="F7902" s="88"/>
      <c r="G7902" s="88"/>
      <c r="H7902" s="88"/>
      <c r="I7902" s="88"/>
    </row>
    <row r="7903" spans="1:9" ht="15" customHeight="1" x14ac:dyDescent="0.25">
      <c r="A7903" s="89"/>
      <c r="B7903" s="89"/>
      <c r="C7903" s="14" t="s">
        <v>2076</v>
      </c>
      <c r="D7903" s="14" t="s">
        <v>2058</v>
      </c>
      <c r="E7903" s="14" t="s">
        <v>2059</v>
      </c>
      <c r="F7903" s="9"/>
      <c r="G7903" s="9"/>
      <c r="H7903" s="9"/>
      <c r="I7903" s="9"/>
    </row>
    <row r="7904" spans="1:9" ht="18.95" customHeight="1" x14ac:dyDescent="0.25">
      <c r="A7904" s="15" t="s">
        <v>2110</v>
      </c>
      <c r="B7904" s="16" t="s">
        <v>2111</v>
      </c>
      <c r="C7904" s="17">
        <v>0.16</v>
      </c>
      <c r="D7904" s="17">
        <v>69</v>
      </c>
      <c r="E7904" s="18">
        <v>11.04</v>
      </c>
      <c r="F7904" s="9"/>
      <c r="G7904" s="9"/>
      <c r="H7904" s="9"/>
      <c r="I7904" s="9"/>
    </row>
    <row r="7905" spans="1:9" ht="15" customHeight="1" x14ac:dyDescent="0.25">
      <c r="A7905" s="19"/>
      <c r="B7905" s="20"/>
      <c r="C7905" s="21"/>
      <c r="D7905" s="21"/>
      <c r="E7905" s="22">
        <v>11.04</v>
      </c>
      <c r="F7905" s="9"/>
      <c r="G7905" s="9"/>
      <c r="H7905" s="9"/>
      <c r="I7905" s="9"/>
    </row>
    <row r="7906" spans="1:9" ht="9.9499999999999993" customHeight="1" x14ac:dyDescent="0.25">
      <c r="A7906" s="86"/>
      <c r="B7906" s="86"/>
      <c r="C7906" s="86"/>
      <c r="D7906" s="9"/>
      <c r="E7906" s="9"/>
      <c r="F7906" s="9"/>
      <c r="G7906" s="9"/>
      <c r="H7906" s="9"/>
      <c r="I7906" s="9"/>
    </row>
    <row r="7907" spans="1:9" ht="12" customHeight="1" x14ac:dyDescent="0.25">
      <c r="A7907" s="9"/>
      <c r="B7907" s="9"/>
      <c r="C7907" s="9"/>
      <c r="D7907" s="90" t="s">
        <v>4296</v>
      </c>
      <c r="E7907" s="90"/>
      <c r="F7907" s="90"/>
      <c r="G7907" s="90"/>
      <c r="H7907" s="90"/>
      <c r="I7907" s="90"/>
    </row>
    <row r="7908" spans="1:9" ht="9.9499999999999993" customHeight="1" x14ac:dyDescent="0.25">
      <c r="A7908" s="86"/>
      <c r="B7908" s="86"/>
      <c r="C7908" s="86"/>
      <c r="D7908" s="86"/>
      <c r="E7908" s="9"/>
      <c r="F7908" s="9"/>
      <c r="G7908" s="9"/>
      <c r="H7908" s="9"/>
      <c r="I7908" s="9"/>
    </row>
    <row r="7909" spans="1:9" ht="30.95" customHeight="1" x14ac:dyDescent="0.25">
      <c r="A7909" s="88" t="s">
        <v>3186</v>
      </c>
      <c r="B7909" s="88"/>
      <c r="C7909" s="88"/>
      <c r="D7909" s="88"/>
      <c r="E7909" s="88"/>
      <c r="F7909" s="88"/>
      <c r="G7909" s="88"/>
      <c r="H7909" s="88"/>
      <c r="I7909" s="88"/>
    </row>
    <row r="7910" spans="1:9" ht="15" customHeight="1" x14ac:dyDescent="0.25">
      <c r="A7910" s="89"/>
      <c r="B7910" s="89"/>
      <c r="C7910" s="14" t="s">
        <v>2058</v>
      </c>
      <c r="D7910" s="14" t="s">
        <v>2059</v>
      </c>
      <c r="E7910" s="9"/>
      <c r="F7910" s="9"/>
      <c r="G7910" s="9"/>
      <c r="H7910" s="9"/>
      <c r="I7910" s="9"/>
    </row>
    <row r="7911" spans="1:9" ht="12.95" customHeight="1" x14ac:dyDescent="0.25">
      <c r="A7911" s="15"/>
      <c r="B7911" s="16" t="s">
        <v>2058</v>
      </c>
      <c r="C7911" s="17">
        <v>8</v>
      </c>
      <c r="D7911" s="18">
        <v>8</v>
      </c>
      <c r="E7911" s="9"/>
      <c r="F7911" s="9"/>
      <c r="G7911" s="9"/>
      <c r="H7911" s="9"/>
      <c r="I7911" s="9"/>
    </row>
    <row r="7912" spans="1:9" ht="15" customHeight="1" x14ac:dyDescent="0.25">
      <c r="A7912" s="19"/>
      <c r="B7912" s="20"/>
      <c r="C7912" s="21"/>
      <c r="D7912" s="22">
        <v>8</v>
      </c>
      <c r="E7912" s="9"/>
      <c r="F7912" s="9"/>
      <c r="G7912" s="9"/>
      <c r="H7912" s="9"/>
      <c r="I7912" s="9"/>
    </row>
    <row r="7913" spans="1:9" ht="9.9499999999999993" customHeight="1" x14ac:dyDescent="0.25">
      <c r="A7913" s="86"/>
      <c r="B7913" s="86"/>
      <c r="C7913" s="86"/>
      <c r="D7913" s="9"/>
      <c r="E7913" s="9"/>
      <c r="F7913" s="9"/>
      <c r="G7913" s="9"/>
      <c r="H7913" s="9"/>
      <c r="I7913" s="9"/>
    </row>
    <row r="7914" spans="1:9" ht="12" customHeight="1" x14ac:dyDescent="0.25">
      <c r="A7914" s="9"/>
      <c r="B7914" s="9"/>
      <c r="C7914" s="9"/>
      <c r="D7914" s="90" t="s">
        <v>4258</v>
      </c>
      <c r="E7914" s="90"/>
      <c r="F7914" s="90"/>
      <c r="G7914" s="90"/>
      <c r="H7914" s="90"/>
      <c r="I7914" s="90"/>
    </row>
    <row r="7915" spans="1:9" ht="9.9499999999999993" customHeight="1" x14ac:dyDescent="0.25">
      <c r="A7915" s="86"/>
      <c r="B7915" s="86"/>
      <c r="C7915" s="86"/>
      <c r="D7915" s="86"/>
      <c r="E7915" s="9"/>
      <c r="F7915" s="9"/>
      <c r="G7915" s="9"/>
      <c r="H7915" s="9"/>
      <c r="I7915" s="9"/>
    </row>
    <row r="7916" spans="1:9" ht="20.100000000000001" customHeight="1" x14ac:dyDescent="0.25">
      <c r="A7916" s="88" t="s">
        <v>3187</v>
      </c>
      <c r="B7916" s="88"/>
      <c r="C7916" s="88"/>
      <c r="D7916" s="88"/>
      <c r="E7916" s="88"/>
      <c r="F7916" s="88"/>
      <c r="G7916" s="88"/>
      <c r="H7916" s="88"/>
      <c r="I7916" s="88"/>
    </row>
    <row r="7917" spans="1:9" ht="15" customHeight="1" x14ac:dyDescent="0.25">
      <c r="A7917" s="89"/>
      <c r="B7917" s="89"/>
      <c r="C7917" s="14" t="s">
        <v>2076</v>
      </c>
      <c r="D7917" s="14" t="s">
        <v>2059</v>
      </c>
      <c r="E7917" s="9"/>
      <c r="F7917" s="9"/>
      <c r="G7917" s="9"/>
      <c r="H7917" s="9"/>
      <c r="I7917" s="9"/>
    </row>
    <row r="7918" spans="1:9" ht="12.95" customHeight="1" x14ac:dyDescent="0.25">
      <c r="A7918" s="15"/>
      <c r="B7918" s="16" t="s">
        <v>2076</v>
      </c>
      <c r="C7918" s="17">
        <v>360.16</v>
      </c>
      <c r="D7918" s="18">
        <v>360.16</v>
      </c>
      <c r="E7918" s="9"/>
      <c r="F7918" s="9"/>
      <c r="G7918" s="9"/>
      <c r="H7918" s="9"/>
      <c r="I7918" s="9"/>
    </row>
    <row r="7919" spans="1:9" ht="15" customHeight="1" x14ac:dyDescent="0.25">
      <c r="A7919" s="19"/>
      <c r="B7919" s="20"/>
      <c r="C7919" s="21"/>
      <c r="D7919" s="22">
        <v>360.16</v>
      </c>
      <c r="E7919" s="9"/>
      <c r="F7919" s="9"/>
      <c r="G7919" s="9"/>
      <c r="H7919" s="9"/>
      <c r="I7919" s="9"/>
    </row>
    <row r="7920" spans="1:9" ht="9.9499999999999993" customHeight="1" x14ac:dyDescent="0.25">
      <c r="A7920" s="86"/>
      <c r="B7920" s="86"/>
      <c r="C7920" s="86"/>
      <c r="D7920" s="9"/>
      <c r="E7920" s="9"/>
      <c r="F7920" s="9"/>
      <c r="G7920" s="9"/>
      <c r="H7920" s="9"/>
      <c r="I7920" s="9"/>
    </row>
    <row r="7921" spans="1:9" ht="12" customHeight="1" x14ac:dyDescent="0.25">
      <c r="A7921" s="9"/>
      <c r="B7921" s="9"/>
      <c r="C7921" s="9"/>
      <c r="D7921" s="90" t="s">
        <v>4853</v>
      </c>
      <c r="E7921" s="90"/>
      <c r="F7921" s="90"/>
      <c r="G7921" s="90"/>
      <c r="H7921" s="90"/>
      <c r="I7921" s="90"/>
    </row>
    <row r="7922" spans="1:9" ht="9.9499999999999993" customHeight="1" x14ac:dyDescent="0.25">
      <c r="A7922" s="86"/>
      <c r="B7922" s="86"/>
      <c r="C7922" s="86"/>
      <c r="D7922" s="86"/>
      <c r="E7922" s="9"/>
      <c r="F7922" s="9"/>
      <c r="G7922" s="9"/>
      <c r="H7922" s="9"/>
      <c r="I7922" s="9"/>
    </row>
    <row r="7923" spans="1:9" ht="30.95" customHeight="1" x14ac:dyDescent="0.25">
      <c r="A7923" s="88" t="s">
        <v>3188</v>
      </c>
      <c r="B7923" s="88"/>
      <c r="C7923" s="88"/>
      <c r="D7923" s="88"/>
      <c r="E7923" s="88"/>
      <c r="F7923" s="88"/>
      <c r="G7923" s="88"/>
      <c r="H7923" s="88"/>
      <c r="I7923" s="88"/>
    </row>
    <row r="7924" spans="1:9" ht="15" customHeight="1" x14ac:dyDescent="0.25">
      <c r="A7924" s="89"/>
      <c r="B7924" s="89"/>
      <c r="C7924" s="14" t="s">
        <v>2076</v>
      </c>
      <c r="D7924" s="14" t="s">
        <v>2059</v>
      </c>
      <c r="E7924" s="9"/>
      <c r="F7924" s="9"/>
      <c r="G7924" s="9"/>
      <c r="H7924" s="9"/>
      <c r="I7924" s="9"/>
    </row>
    <row r="7925" spans="1:9" ht="12.95" customHeight="1" x14ac:dyDescent="0.25">
      <c r="A7925" s="15" t="s">
        <v>2108</v>
      </c>
      <c r="B7925" s="16" t="s">
        <v>2076</v>
      </c>
      <c r="C7925" s="17">
        <v>917.9</v>
      </c>
      <c r="D7925" s="18">
        <v>917.9</v>
      </c>
      <c r="E7925" s="9"/>
      <c r="F7925" s="9"/>
      <c r="G7925" s="9"/>
      <c r="H7925" s="9"/>
      <c r="I7925" s="9"/>
    </row>
    <row r="7926" spans="1:9" ht="15" customHeight="1" x14ac:dyDescent="0.25">
      <c r="A7926" s="19"/>
      <c r="B7926" s="20"/>
      <c r="C7926" s="21"/>
      <c r="D7926" s="22">
        <v>917.9</v>
      </c>
      <c r="E7926" s="9"/>
      <c r="F7926" s="9"/>
      <c r="G7926" s="9"/>
      <c r="H7926" s="9"/>
      <c r="I7926" s="9"/>
    </row>
    <row r="7927" spans="1:9" ht="9.9499999999999993" customHeight="1" x14ac:dyDescent="0.25">
      <c r="A7927" s="86"/>
      <c r="B7927" s="86"/>
      <c r="C7927" s="86"/>
      <c r="D7927" s="9"/>
      <c r="E7927" s="9"/>
      <c r="F7927" s="9"/>
      <c r="G7927" s="9"/>
      <c r="H7927" s="9"/>
      <c r="I7927" s="9"/>
    </row>
    <row r="7928" spans="1:9" ht="12" customHeight="1" x14ac:dyDescent="0.25">
      <c r="A7928" s="9"/>
      <c r="B7928" s="9"/>
      <c r="C7928" s="9"/>
      <c r="D7928" s="90" t="s">
        <v>4851</v>
      </c>
      <c r="E7928" s="90"/>
      <c r="F7928" s="90"/>
      <c r="G7928" s="90"/>
      <c r="H7928" s="90"/>
      <c r="I7928" s="90"/>
    </row>
    <row r="7929" spans="1:9" ht="9.9499999999999993" customHeight="1" x14ac:dyDescent="0.25">
      <c r="A7929" s="86"/>
      <c r="B7929" s="86"/>
      <c r="C7929" s="86"/>
      <c r="D7929" s="86"/>
      <c r="E7929" s="9"/>
      <c r="F7929" s="9"/>
      <c r="G7929" s="9"/>
      <c r="H7929" s="9"/>
      <c r="I7929" s="9"/>
    </row>
    <row r="7930" spans="1:9" ht="20.100000000000001" customHeight="1" x14ac:dyDescent="0.25">
      <c r="A7930" s="88" t="s">
        <v>3189</v>
      </c>
      <c r="B7930" s="88"/>
      <c r="C7930" s="88"/>
      <c r="D7930" s="88"/>
      <c r="E7930" s="88"/>
      <c r="F7930" s="88"/>
      <c r="G7930" s="88"/>
      <c r="H7930" s="88"/>
      <c r="I7930" s="88"/>
    </row>
    <row r="7931" spans="1:9" ht="15" customHeight="1" x14ac:dyDescent="0.25">
      <c r="A7931" s="89"/>
      <c r="B7931" s="89"/>
      <c r="C7931" s="14" t="s">
        <v>2069</v>
      </c>
      <c r="D7931" s="14" t="s">
        <v>2058</v>
      </c>
      <c r="E7931" s="14" t="s">
        <v>2059</v>
      </c>
      <c r="F7931" s="9"/>
      <c r="G7931" s="9"/>
      <c r="H7931" s="9"/>
      <c r="I7931" s="9"/>
    </row>
    <row r="7932" spans="1:9" ht="12.95" customHeight="1" x14ac:dyDescent="0.25">
      <c r="A7932" s="15"/>
      <c r="B7932" s="16" t="s">
        <v>2104</v>
      </c>
      <c r="C7932" s="17">
        <v>204.96</v>
      </c>
      <c r="D7932" s="17">
        <v>1</v>
      </c>
      <c r="E7932" s="18">
        <v>204.96</v>
      </c>
      <c r="F7932" s="9"/>
      <c r="G7932" s="9"/>
      <c r="H7932" s="9"/>
      <c r="I7932" s="9"/>
    </row>
    <row r="7933" spans="1:9" ht="15" customHeight="1" x14ac:dyDescent="0.25">
      <c r="A7933" s="19"/>
      <c r="B7933" s="20"/>
      <c r="C7933" s="21"/>
      <c r="D7933" s="21"/>
      <c r="E7933" s="22">
        <v>204.96</v>
      </c>
      <c r="F7933" s="9"/>
      <c r="G7933" s="9"/>
      <c r="H7933" s="9"/>
      <c r="I7933" s="9"/>
    </row>
    <row r="7934" spans="1:9" ht="9.9499999999999993" customHeight="1" x14ac:dyDescent="0.25">
      <c r="A7934" s="86"/>
      <c r="B7934" s="86"/>
      <c r="C7934" s="86"/>
      <c r="D7934" s="9"/>
      <c r="E7934" s="9"/>
      <c r="F7934" s="9"/>
      <c r="G7934" s="9"/>
      <c r="H7934" s="9"/>
      <c r="I7934" s="9"/>
    </row>
    <row r="7935" spans="1:9" ht="12" customHeight="1" x14ac:dyDescent="0.25">
      <c r="A7935" s="9"/>
      <c r="B7935" s="9"/>
      <c r="C7935" s="9"/>
      <c r="D7935" s="90" t="s">
        <v>4854</v>
      </c>
      <c r="E7935" s="90"/>
      <c r="F7935" s="90"/>
      <c r="G7935" s="90"/>
      <c r="H7935" s="90"/>
      <c r="I7935" s="90"/>
    </row>
    <row r="7936" spans="1:9" ht="9.9499999999999993" customHeight="1" x14ac:dyDescent="0.25">
      <c r="A7936" s="86"/>
      <c r="B7936" s="86"/>
      <c r="C7936" s="86"/>
      <c r="D7936" s="86"/>
      <c r="E7936" s="9"/>
      <c r="F7936" s="9"/>
      <c r="G7936" s="9"/>
      <c r="H7936" s="9"/>
      <c r="I7936" s="9"/>
    </row>
    <row r="7937" spans="1:9" ht="30.95" customHeight="1" x14ac:dyDescent="0.25">
      <c r="A7937" s="88" t="s">
        <v>3190</v>
      </c>
      <c r="B7937" s="88"/>
      <c r="C7937" s="88"/>
      <c r="D7937" s="88"/>
      <c r="E7937" s="88"/>
      <c r="F7937" s="88"/>
      <c r="G7937" s="88"/>
      <c r="H7937" s="88"/>
      <c r="I7937" s="88"/>
    </row>
    <row r="7938" spans="1:9" ht="15" customHeight="1" x14ac:dyDescent="0.25">
      <c r="A7938" s="89"/>
      <c r="B7938" s="89"/>
      <c r="C7938" s="14" t="s">
        <v>2076</v>
      </c>
      <c r="D7938" s="14" t="s">
        <v>2059</v>
      </c>
      <c r="E7938" s="9"/>
      <c r="F7938" s="9"/>
      <c r="G7938" s="9"/>
      <c r="H7938" s="9"/>
      <c r="I7938" s="9"/>
    </row>
    <row r="7939" spans="1:9" ht="12.95" customHeight="1" x14ac:dyDescent="0.25">
      <c r="A7939" s="15" t="s">
        <v>2077</v>
      </c>
      <c r="B7939" s="16" t="s">
        <v>2076</v>
      </c>
      <c r="C7939" s="17">
        <v>4447.3999999999996</v>
      </c>
      <c r="D7939" s="18">
        <v>4447.3999999999996</v>
      </c>
      <c r="E7939" s="9"/>
      <c r="F7939" s="9"/>
      <c r="G7939" s="9"/>
      <c r="H7939" s="9"/>
      <c r="I7939" s="9"/>
    </row>
    <row r="7940" spans="1:9" ht="15" customHeight="1" x14ac:dyDescent="0.25">
      <c r="A7940" s="19"/>
      <c r="B7940" s="20"/>
      <c r="C7940" s="21"/>
      <c r="D7940" s="22">
        <v>4447.3999999999996</v>
      </c>
      <c r="E7940" s="9"/>
      <c r="F7940" s="9"/>
      <c r="G7940" s="9"/>
      <c r="H7940" s="9"/>
      <c r="I7940" s="9"/>
    </row>
    <row r="7941" spans="1:9" ht="9.9499999999999993" customHeight="1" x14ac:dyDescent="0.25">
      <c r="A7941" s="86"/>
      <c r="B7941" s="86"/>
      <c r="C7941" s="86"/>
      <c r="D7941" s="9"/>
      <c r="E7941" s="9"/>
      <c r="F7941" s="9"/>
      <c r="G7941" s="9"/>
      <c r="H7941" s="9"/>
      <c r="I7941" s="9"/>
    </row>
    <row r="7942" spans="1:9" ht="12" customHeight="1" x14ac:dyDescent="0.25">
      <c r="A7942" s="9"/>
      <c r="B7942" s="9"/>
      <c r="C7942" s="9"/>
      <c r="D7942" s="90" t="s">
        <v>4855</v>
      </c>
      <c r="E7942" s="90"/>
      <c r="F7942" s="90"/>
      <c r="G7942" s="90"/>
      <c r="H7942" s="90"/>
      <c r="I7942" s="90"/>
    </row>
    <row r="7943" spans="1:9" ht="9.9499999999999993" customHeight="1" x14ac:dyDescent="0.25">
      <c r="A7943" s="86"/>
      <c r="B7943" s="86"/>
      <c r="C7943" s="86"/>
      <c r="D7943" s="86"/>
      <c r="E7943" s="9"/>
      <c r="F7943" s="9"/>
      <c r="G7943" s="9"/>
      <c r="H7943" s="9"/>
      <c r="I7943" s="9"/>
    </row>
    <row r="7944" spans="1:9" ht="30.95" customHeight="1" x14ac:dyDescent="0.25">
      <c r="A7944" s="88" t="s">
        <v>3191</v>
      </c>
      <c r="B7944" s="88"/>
      <c r="C7944" s="88"/>
      <c r="D7944" s="88"/>
      <c r="E7944" s="88"/>
      <c r="F7944" s="88"/>
      <c r="G7944" s="88"/>
      <c r="H7944" s="88"/>
      <c r="I7944" s="88"/>
    </row>
    <row r="7945" spans="1:9" ht="15" customHeight="1" x14ac:dyDescent="0.25">
      <c r="A7945" s="89"/>
      <c r="B7945" s="89"/>
      <c r="C7945" s="14" t="s">
        <v>2076</v>
      </c>
      <c r="D7945" s="14" t="s">
        <v>2079</v>
      </c>
      <c r="E7945" s="14" t="s">
        <v>2059</v>
      </c>
      <c r="F7945" s="9"/>
      <c r="G7945" s="9"/>
      <c r="H7945" s="9"/>
      <c r="I7945" s="9"/>
    </row>
    <row r="7946" spans="1:9" ht="18.95" customHeight="1" x14ac:dyDescent="0.25">
      <c r="A7946" s="15" t="s">
        <v>2080</v>
      </c>
      <c r="B7946" s="16" t="s">
        <v>2081</v>
      </c>
      <c r="C7946" s="17">
        <v>906.36</v>
      </c>
      <c r="D7946" s="17">
        <v>0.1</v>
      </c>
      <c r="E7946" s="18">
        <v>90.64</v>
      </c>
      <c r="F7946" s="9"/>
      <c r="G7946" s="9"/>
      <c r="H7946" s="9"/>
      <c r="I7946" s="9"/>
    </row>
    <row r="7947" spans="1:9" ht="15" customHeight="1" x14ac:dyDescent="0.25">
      <c r="A7947" s="19"/>
      <c r="B7947" s="20"/>
      <c r="C7947" s="21"/>
      <c r="D7947" s="21"/>
      <c r="E7947" s="22">
        <v>90.64</v>
      </c>
      <c r="F7947" s="9"/>
      <c r="G7947" s="9"/>
      <c r="H7947" s="9"/>
      <c r="I7947" s="9"/>
    </row>
    <row r="7948" spans="1:9" ht="9.9499999999999993" customHeight="1" x14ac:dyDescent="0.25">
      <c r="A7948" s="86"/>
      <c r="B7948" s="86"/>
      <c r="C7948" s="86"/>
      <c r="D7948" s="9"/>
      <c r="E7948" s="9"/>
      <c r="F7948" s="9"/>
      <c r="G7948" s="9"/>
      <c r="H7948" s="9"/>
      <c r="I7948" s="9"/>
    </row>
    <row r="7949" spans="1:9" ht="12" customHeight="1" x14ac:dyDescent="0.25">
      <c r="A7949" s="9"/>
      <c r="B7949" s="9"/>
      <c r="C7949" s="9"/>
      <c r="D7949" s="90" t="s">
        <v>4856</v>
      </c>
      <c r="E7949" s="90"/>
      <c r="F7949" s="90"/>
      <c r="G7949" s="90"/>
      <c r="H7949" s="90"/>
      <c r="I7949" s="90"/>
    </row>
    <row r="7950" spans="1:9" ht="9.9499999999999993" customHeight="1" x14ac:dyDescent="0.25">
      <c r="A7950" s="86"/>
      <c r="B7950" s="86"/>
      <c r="C7950" s="86"/>
      <c r="D7950" s="86"/>
      <c r="E7950" s="9"/>
      <c r="F7950" s="9"/>
      <c r="G7950" s="9"/>
      <c r="H7950" s="9"/>
      <c r="I7950" s="9"/>
    </row>
    <row r="7951" spans="1:9" ht="30.95" customHeight="1" x14ac:dyDescent="0.25">
      <c r="A7951" s="88" t="s">
        <v>3192</v>
      </c>
      <c r="B7951" s="88"/>
      <c r="C7951" s="88"/>
      <c r="D7951" s="88"/>
      <c r="E7951" s="88"/>
      <c r="F7951" s="88"/>
      <c r="G7951" s="88"/>
      <c r="H7951" s="88"/>
      <c r="I7951" s="88"/>
    </row>
    <row r="7952" spans="1:9" ht="15" customHeight="1" x14ac:dyDescent="0.25">
      <c r="A7952" s="89"/>
      <c r="B7952" s="89"/>
      <c r="C7952" s="14" t="s">
        <v>2076</v>
      </c>
      <c r="D7952" s="14" t="s">
        <v>2079</v>
      </c>
      <c r="E7952" s="14" t="s">
        <v>2058</v>
      </c>
      <c r="F7952" s="14" t="s">
        <v>2059</v>
      </c>
      <c r="G7952" s="9"/>
      <c r="H7952" s="9"/>
      <c r="I7952" s="9"/>
    </row>
    <row r="7953" spans="1:9" ht="27" customHeight="1" x14ac:dyDescent="0.25">
      <c r="A7953" s="15" t="s">
        <v>2083</v>
      </c>
      <c r="B7953" s="16" t="s">
        <v>2084</v>
      </c>
      <c r="C7953" s="17">
        <v>4.3</v>
      </c>
      <c r="D7953" s="17">
        <v>0.1</v>
      </c>
      <c r="E7953" s="17">
        <v>4</v>
      </c>
      <c r="F7953" s="18">
        <v>1.72</v>
      </c>
      <c r="G7953" s="9"/>
      <c r="H7953" s="9"/>
      <c r="I7953" s="9"/>
    </row>
    <row r="7954" spans="1:9" ht="15" customHeight="1" x14ac:dyDescent="0.25">
      <c r="A7954" s="19"/>
      <c r="B7954" s="20"/>
      <c r="C7954" s="21"/>
      <c r="D7954" s="21"/>
      <c r="E7954" s="21"/>
      <c r="F7954" s="22">
        <v>1.72</v>
      </c>
      <c r="G7954" s="9"/>
      <c r="H7954" s="9"/>
      <c r="I7954" s="9"/>
    </row>
    <row r="7955" spans="1:9" ht="9.9499999999999993" customHeight="1" x14ac:dyDescent="0.25">
      <c r="A7955" s="86"/>
      <c r="B7955" s="86"/>
      <c r="C7955" s="86"/>
      <c r="D7955" s="9"/>
      <c r="E7955" s="9"/>
      <c r="F7955" s="9"/>
      <c r="G7955" s="9"/>
      <c r="H7955" s="9"/>
      <c r="I7955" s="9"/>
    </row>
    <row r="7956" spans="1:9" ht="12" customHeight="1" x14ac:dyDescent="0.25">
      <c r="A7956" s="9"/>
      <c r="B7956" s="9"/>
      <c r="C7956" s="9"/>
      <c r="D7956" s="90" t="s">
        <v>4313</v>
      </c>
      <c r="E7956" s="90"/>
      <c r="F7956" s="90"/>
      <c r="G7956" s="90"/>
      <c r="H7956" s="90"/>
      <c r="I7956" s="90"/>
    </row>
    <row r="7957" spans="1:9" ht="9.9499999999999993" customHeight="1" x14ac:dyDescent="0.25">
      <c r="A7957" s="86"/>
      <c r="B7957" s="86"/>
      <c r="C7957" s="86"/>
      <c r="D7957" s="86"/>
      <c r="E7957" s="9"/>
      <c r="F7957" s="9"/>
      <c r="G7957" s="9"/>
      <c r="H7957" s="9"/>
      <c r="I7957" s="9"/>
    </row>
    <row r="7958" spans="1:9" ht="42.95" customHeight="1" x14ac:dyDescent="0.25">
      <c r="A7958" s="88" t="s">
        <v>3193</v>
      </c>
      <c r="B7958" s="88"/>
      <c r="C7958" s="88"/>
      <c r="D7958" s="88"/>
      <c r="E7958" s="88"/>
      <c r="F7958" s="88"/>
      <c r="G7958" s="88"/>
      <c r="H7958" s="88"/>
      <c r="I7958" s="88"/>
    </row>
    <row r="7959" spans="1:9" ht="15" customHeight="1" x14ac:dyDescent="0.25">
      <c r="A7959" s="89"/>
      <c r="B7959" s="89"/>
      <c r="C7959" s="14" t="s">
        <v>2076</v>
      </c>
      <c r="D7959" s="14" t="s">
        <v>2056</v>
      </c>
      <c r="E7959" s="14" t="s">
        <v>2058</v>
      </c>
      <c r="F7959" s="14" t="s">
        <v>2086</v>
      </c>
      <c r="G7959" s="14" t="s">
        <v>2059</v>
      </c>
      <c r="H7959" s="9"/>
      <c r="I7959" s="9"/>
    </row>
    <row r="7960" spans="1:9" ht="18.95" customHeight="1" x14ac:dyDescent="0.25">
      <c r="A7960" s="15" t="s">
        <v>2087</v>
      </c>
      <c r="B7960" s="16" t="s">
        <v>2088</v>
      </c>
      <c r="C7960" s="17">
        <v>4447.3999999999996</v>
      </c>
      <c r="D7960" s="17">
        <v>0.1</v>
      </c>
      <c r="E7960" s="17">
        <v>1</v>
      </c>
      <c r="F7960" s="17">
        <v>1.5</v>
      </c>
      <c r="G7960" s="18">
        <v>667.11</v>
      </c>
      <c r="H7960" s="9"/>
      <c r="I7960" s="9"/>
    </row>
    <row r="7961" spans="1:9" ht="18.95" customHeight="1" x14ac:dyDescent="0.25">
      <c r="A7961" s="15" t="s">
        <v>2089</v>
      </c>
      <c r="B7961" s="16" t="s">
        <v>2088</v>
      </c>
      <c r="C7961" s="17">
        <v>906.36</v>
      </c>
      <c r="D7961" s="17">
        <v>0.1</v>
      </c>
      <c r="E7961" s="17">
        <v>1</v>
      </c>
      <c r="F7961" s="17">
        <v>1.5</v>
      </c>
      <c r="G7961" s="18">
        <v>135.94999999999999</v>
      </c>
      <c r="H7961" s="9"/>
      <c r="I7961" s="9"/>
    </row>
    <row r="7962" spans="1:9" ht="27" customHeight="1" x14ac:dyDescent="0.25">
      <c r="A7962" s="15" t="s">
        <v>2090</v>
      </c>
      <c r="B7962" s="16" t="s">
        <v>2088</v>
      </c>
      <c r="C7962" s="17">
        <v>4.5999999999999996</v>
      </c>
      <c r="D7962" s="17">
        <v>0.1</v>
      </c>
      <c r="E7962" s="17">
        <v>4</v>
      </c>
      <c r="F7962" s="17">
        <v>1.5</v>
      </c>
      <c r="G7962" s="18">
        <v>2.76</v>
      </c>
      <c r="H7962" s="9"/>
      <c r="I7962" s="9"/>
    </row>
    <row r="7963" spans="1:9" ht="15" customHeight="1" x14ac:dyDescent="0.25">
      <c r="A7963" s="19"/>
      <c r="B7963" s="20"/>
      <c r="C7963" s="21"/>
      <c r="D7963" s="21"/>
      <c r="E7963" s="21"/>
      <c r="F7963" s="21"/>
      <c r="G7963" s="22">
        <v>805.82</v>
      </c>
      <c r="H7963" s="9"/>
      <c r="I7963" s="9"/>
    </row>
    <row r="7964" spans="1:9" ht="9.9499999999999993" customHeight="1" x14ac:dyDescent="0.25">
      <c r="A7964" s="86"/>
      <c r="B7964" s="86"/>
      <c r="C7964" s="86"/>
      <c r="D7964" s="9"/>
      <c r="E7964" s="9"/>
      <c r="F7964" s="9"/>
      <c r="G7964" s="9"/>
      <c r="H7964" s="9"/>
      <c r="I7964" s="9"/>
    </row>
    <row r="7965" spans="1:9" ht="12" customHeight="1" x14ac:dyDescent="0.25">
      <c r="A7965" s="9"/>
      <c r="B7965" s="9"/>
      <c r="C7965" s="9"/>
      <c r="D7965" s="90" t="s">
        <v>4857</v>
      </c>
      <c r="E7965" s="90"/>
      <c r="F7965" s="90"/>
      <c r="G7965" s="90"/>
      <c r="H7965" s="90"/>
      <c r="I7965" s="90"/>
    </row>
    <row r="7966" spans="1:9" ht="9.9499999999999993" customHeight="1" x14ac:dyDescent="0.25">
      <c r="A7966" s="86"/>
      <c r="B7966" s="86"/>
      <c r="C7966" s="86"/>
      <c r="D7966" s="86"/>
      <c r="E7966" s="9"/>
      <c r="F7966" s="9"/>
      <c r="G7966" s="9"/>
      <c r="H7966" s="9"/>
      <c r="I7966" s="9"/>
    </row>
    <row r="7967" spans="1:9" ht="30.95" customHeight="1" x14ac:dyDescent="0.25">
      <c r="A7967" s="88" t="s">
        <v>3194</v>
      </c>
      <c r="B7967" s="88"/>
      <c r="C7967" s="88"/>
      <c r="D7967" s="88"/>
      <c r="E7967" s="88"/>
      <c r="F7967" s="88"/>
      <c r="G7967" s="88"/>
      <c r="H7967" s="88"/>
      <c r="I7967" s="88"/>
    </row>
    <row r="7968" spans="1:9" ht="15" customHeight="1" x14ac:dyDescent="0.25">
      <c r="A7968" s="89"/>
      <c r="B7968" s="89"/>
      <c r="C7968" s="14" t="s">
        <v>2076</v>
      </c>
      <c r="D7968" s="14" t="s">
        <v>2056</v>
      </c>
      <c r="E7968" s="14" t="s">
        <v>2058</v>
      </c>
      <c r="F7968" s="14" t="s">
        <v>2092</v>
      </c>
      <c r="G7968" s="14" t="s">
        <v>2086</v>
      </c>
      <c r="H7968" s="14" t="s">
        <v>2059</v>
      </c>
      <c r="I7968" s="9"/>
    </row>
    <row r="7969" spans="1:9" ht="18.95" customHeight="1" x14ac:dyDescent="0.25">
      <c r="A7969" s="15" t="s">
        <v>2087</v>
      </c>
      <c r="B7969" s="16" t="s">
        <v>2186</v>
      </c>
      <c r="C7969" s="17">
        <v>4447.3999999999996</v>
      </c>
      <c r="D7969" s="17">
        <v>0.1</v>
      </c>
      <c r="E7969" s="17">
        <v>1</v>
      </c>
      <c r="F7969" s="17">
        <v>30</v>
      </c>
      <c r="G7969" s="17">
        <v>1.5</v>
      </c>
      <c r="H7969" s="18">
        <v>20013.3</v>
      </c>
      <c r="I7969" s="9"/>
    </row>
    <row r="7970" spans="1:9" ht="18.95" customHeight="1" x14ac:dyDescent="0.25">
      <c r="A7970" s="15" t="s">
        <v>2089</v>
      </c>
      <c r="B7970" s="16" t="s">
        <v>2186</v>
      </c>
      <c r="C7970" s="17">
        <v>906.36</v>
      </c>
      <c r="D7970" s="17">
        <v>0.05</v>
      </c>
      <c r="E7970" s="17">
        <v>1</v>
      </c>
      <c r="F7970" s="17">
        <v>30</v>
      </c>
      <c r="G7970" s="17">
        <v>1.5</v>
      </c>
      <c r="H7970" s="18">
        <v>2039.31</v>
      </c>
      <c r="I7970" s="9"/>
    </row>
    <row r="7971" spans="1:9" ht="27" customHeight="1" x14ac:dyDescent="0.25">
      <c r="A7971" s="15" t="s">
        <v>2090</v>
      </c>
      <c r="B7971" s="16" t="s">
        <v>2186</v>
      </c>
      <c r="C7971" s="17">
        <v>4.5999999999999996</v>
      </c>
      <c r="D7971" s="17">
        <v>0.1</v>
      </c>
      <c r="E7971" s="17">
        <v>4</v>
      </c>
      <c r="F7971" s="17">
        <v>30</v>
      </c>
      <c r="G7971" s="17">
        <v>1.5</v>
      </c>
      <c r="H7971" s="18">
        <v>82.8</v>
      </c>
      <c r="I7971" s="9"/>
    </row>
    <row r="7972" spans="1:9" ht="15" customHeight="1" x14ac:dyDescent="0.25">
      <c r="A7972" s="19"/>
      <c r="B7972" s="20"/>
      <c r="C7972" s="21"/>
      <c r="D7972" s="21"/>
      <c r="E7972" s="21"/>
      <c r="F7972" s="21"/>
      <c r="G7972" s="21"/>
      <c r="H7972" s="22">
        <v>22135.41</v>
      </c>
      <c r="I7972" s="9"/>
    </row>
    <row r="7973" spans="1:9" ht="9.9499999999999993" customHeight="1" x14ac:dyDescent="0.25">
      <c r="A7973" s="86"/>
      <c r="B7973" s="86"/>
      <c r="C7973" s="86"/>
      <c r="D7973" s="9"/>
      <c r="E7973" s="9"/>
      <c r="F7973" s="9"/>
      <c r="G7973" s="9"/>
      <c r="H7973" s="9"/>
      <c r="I7973" s="9"/>
    </row>
    <row r="7974" spans="1:9" ht="12" customHeight="1" x14ac:dyDescent="0.25">
      <c r="A7974" s="9"/>
      <c r="B7974" s="9"/>
      <c r="C7974" s="9"/>
      <c r="D7974" s="90" t="s">
        <v>4858</v>
      </c>
      <c r="E7974" s="90"/>
      <c r="F7974" s="90"/>
      <c r="G7974" s="90"/>
      <c r="H7974" s="90"/>
      <c r="I7974" s="90"/>
    </row>
    <row r="7975" spans="1:9" ht="9.9499999999999993" customHeight="1" x14ac:dyDescent="0.25">
      <c r="A7975" s="86"/>
      <c r="B7975" s="86"/>
      <c r="C7975" s="86"/>
      <c r="D7975" s="86"/>
      <c r="E7975" s="9"/>
      <c r="F7975" s="9"/>
      <c r="G7975" s="9"/>
      <c r="H7975" s="9"/>
      <c r="I7975" s="9"/>
    </row>
    <row r="7976" spans="1:9" ht="42.95" customHeight="1" x14ac:dyDescent="0.25">
      <c r="A7976" s="88" t="s">
        <v>3195</v>
      </c>
      <c r="B7976" s="88"/>
      <c r="C7976" s="88"/>
      <c r="D7976" s="88"/>
      <c r="E7976" s="88"/>
      <c r="F7976" s="88"/>
      <c r="G7976" s="88"/>
      <c r="H7976" s="88"/>
      <c r="I7976" s="88"/>
    </row>
    <row r="7977" spans="1:9" ht="15" customHeight="1" x14ac:dyDescent="0.25">
      <c r="A7977" s="89"/>
      <c r="B7977" s="89"/>
      <c r="C7977" s="14" t="s">
        <v>2076</v>
      </c>
      <c r="D7977" s="14" t="s">
        <v>2056</v>
      </c>
      <c r="E7977" s="14" t="s">
        <v>2058</v>
      </c>
      <c r="F7977" s="14" t="s">
        <v>2092</v>
      </c>
      <c r="G7977" s="14" t="s">
        <v>2086</v>
      </c>
      <c r="H7977" s="14" t="s">
        <v>2059</v>
      </c>
      <c r="I7977" s="9"/>
    </row>
    <row r="7978" spans="1:9" ht="18.95" customHeight="1" x14ac:dyDescent="0.25">
      <c r="A7978" s="15" t="s">
        <v>2087</v>
      </c>
      <c r="B7978" s="16" t="s">
        <v>2186</v>
      </c>
      <c r="C7978" s="17">
        <v>4447.3999999999996</v>
      </c>
      <c r="D7978" s="17">
        <v>0.1</v>
      </c>
      <c r="E7978" s="17">
        <v>1</v>
      </c>
      <c r="F7978" s="17">
        <v>12</v>
      </c>
      <c r="G7978" s="17">
        <v>1.5</v>
      </c>
      <c r="H7978" s="18">
        <v>8005.32</v>
      </c>
      <c r="I7978" s="9"/>
    </row>
    <row r="7979" spans="1:9" ht="18.95" customHeight="1" x14ac:dyDescent="0.25">
      <c r="A7979" s="15" t="s">
        <v>2089</v>
      </c>
      <c r="B7979" s="16" t="s">
        <v>2186</v>
      </c>
      <c r="C7979" s="17">
        <v>906.36</v>
      </c>
      <c r="D7979" s="17">
        <v>0.1</v>
      </c>
      <c r="E7979" s="17">
        <v>1</v>
      </c>
      <c r="F7979" s="17">
        <v>12</v>
      </c>
      <c r="G7979" s="17">
        <v>1.5</v>
      </c>
      <c r="H7979" s="18">
        <v>1631.45</v>
      </c>
      <c r="I7979" s="9"/>
    </row>
    <row r="7980" spans="1:9" ht="27" customHeight="1" x14ac:dyDescent="0.25">
      <c r="A7980" s="15" t="s">
        <v>2090</v>
      </c>
      <c r="B7980" s="16" t="s">
        <v>2186</v>
      </c>
      <c r="C7980" s="17">
        <v>4.5999999999999996</v>
      </c>
      <c r="D7980" s="17">
        <v>0.1</v>
      </c>
      <c r="E7980" s="17">
        <v>4</v>
      </c>
      <c r="F7980" s="17">
        <v>12</v>
      </c>
      <c r="G7980" s="17">
        <v>1.5</v>
      </c>
      <c r="H7980" s="18">
        <v>33.119999999999997</v>
      </c>
      <c r="I7980" s="9"/>
    </row>
    <row r="7981" spans="1:9" ht="15" customHeight="1" x14ac:dyDescent="0.25">
      <c r="A7981" s="19"/>
      <c r="B7981" s="20"/>
      <c r="C7981" s="21"/>
      <c r="D7981" s="21"/>
      <c r="E7981" s="21"/>
      <c r="F7981" s="21"/>
      <c r="G7981" s="21"/>
      <c r="H7981" s="22">
        <v>9669.89</v>
      </c>
      <c r="I7981" s="9"/>
    </row>
    <row r="7982" spans="1:9" ht="9.9499999999999993" customHeight="1" x14ac:dyDescent="0.25">
      <c r="A7982" s="86"/>
      <c r="B7982" s="86"/>
      <c r="C7982" s="86"/>
      <c r="D7982" s="9"/>
      <c r="E7982" s="9"/>
      <c r="F7982" s="9"/>
      <c r="G7982" s="9"/>
      <c r="H7982" s="9"/>
      <c r="I7982" s="9"/>
    </row>
    <row r="7983" spans="1:9" ht="12" customHeight="1" x14ac:dyDescent="0.25">
      <c r="A7983" s="9"/>
      <c r="B7983" s="9"/>
      <c r="C7983" s="9"/>
      <c r="D7983" s="90" t="s">
        <v>4859</v>
      </c>
      <c r="E7983" s="90"/>
      <c r="F7983" s="90"/>
      <c r="G7983" s="90"/>
      <c r="H7983" s="90"/>
      <c r="I7983" s="90"/>
    </row>
    <row r="7984" spans="1:9" ht="9.9499999999999993" customHeight="1" x14ac:dyDescent="0.25">
      <c r="A7984" s="86"/>
      <c r="B7984" s="86"/>
      <c r="C7984" s="86"/>
      <c r="D7984" s="86"/>
      <c r="E7984" s="9"/>
      <c r="F7984" s="9"/>
      <c r="G7984" s="9"/>
      <c r="H7984" s="9"/>
      <c r="I7984" s="9"/>
    </row>
    <row r="7985" spans="1:9" ht="20.100000000000001" customHeight="1" x14ac:dyDescent="0.25">
      <c r="A7985" s="88" t="s">
        <v>3196</v>
      </c>
      <c r="B7985" s="88"/>
      <c r="C7985" s="88"/>
      <c r="D7985" s="88"/>
      <c r="E7985" s="88"/>
      <c r="F7985" s="88"/>
      <c r="G7985" s="88"/>
      <c r="H7985" s="88"/>
      <c r="I7985" s="88"/>
    </row>
    <row r="7986" spans="1:9" ht="15" customHeight="1" x14ac:dyDescent="0.25">
      <c r="A7986" s="89"/>
      <c r="B7986" s="89"/>
      <c r="C7986" s="14" t="s">
        <v>2076</v>
      </c>
      <c r="D7986" s="14" t="s">
        <v>2056</v>
      </c>
      <c r="E7986" s="14" t="s">
        <v>2086</v>
      </c>
      <c r="F7986" s="14" t="s">
        <v>2059</v>
      </c>
      <c r="G7986" s="9"/>
      <c r="H7986" s="9"/>
      <c r="I7986" s="9"/>
    </row>
    <row r="7987" spans="1:9" ht="18.95" customHeight="1" x14ac:dyDescent="0.25">
      <c r="A7987" s="15" t="s">
        <v>2096</v>
      </c>
      <c r="B7987" s="16" t="s">
        <v>2097</v>
      </c>
      <c r="C7987" s="17">
        <v>4447.3999999999996</v>
      </c>
      <c r="D7987" s="17">
        <v>0.1</v>
      </c>
      <c r="E7987" s="17">
        <v>1.5</v>
      </c>
      <c r="F7987" s="18">
        <v>667.11</v>
      </c>
      <c r="G7987" s="9"/>
      <c r="H7987" s="9"/>
      <c r="I7987" s="9"/>
    </row>
    <row r="7988" spans="1:9" ht="15" customHeight="1" x14ac:dyDescent="0.25">
      <c r="A7988" s="19"/>
      <c r="B7988" s="20"/>
      <c r="C7988" s="21"/>
      <c r="D7988" s="21"/>
      <c r="E7988" s="21"/>
      <c r="F7988" s="22">
        <v>667.11</v>
      </c>
      <c r="G7988" s="9"/>
      <c r="H7988" s="9"/>
      <c r="I7988" s="9"/>
    </row>
    <row r="7989" spans="1:9" ht="9.9499999999999993" customHeight="1" x14ac:dyDescent="0.25">
      <c r="A7989" s="86"/>
      <c r="B7989" s="86"/>
      <c r="C7989" s="86"/>
      <c r="D7989" s="9"/>
      <c r="E7989" s="9"/>
      <c r="F7989" s="9"/>
      <c r="G7989" s="9"/>
      <c r="H7989" s="9"/>
      <c r="I7989" s="9"/>
    </row>
    <row r="7990" spans="1:9" ht="12" customHeight="1" x14ac:dyDescent="0.25">
      <c r="A7990" s="9"/>
      <c r="B7990" s="9"/>
      <c r="C7990" s="9"/>
      <c r="D7990" s="90" t="s">
        <v>4860</v>
      </c>
      <c r="E7990" s="90"/>
      <c r="F7990" s="90"/>
      <c r="G7990" s="90"/>
      <c r="H7990" s="90"/>
      <c r="I7990" s="90"/>
    </row>
    <row r="7991" spans="1:9" ht="9.9499999999999993" customHeight="1" x14ac:dyDescent="0.25">
      <c r="A7991" s="86"/>
      <c r="B7991" s="86"/>
      <c r="C7991" s="86"/>
      <c r="D7991" s="86"/>
      <c r="E7991" s="9"/>
      <c r="F7991" s="9"/>
      <c r="G7991" s="9"/>
      <c r="H7991" s="9"/>
      <c r="I7991" s="9"/>
    </row>
    <row r="7992" spans="1:9" ht="30.95" customHeight="1" x14ac:dyDescent="0.25">
      <c r="A7992" s="88" t="s">
        <v>3197</v>
      </c>
      <c r="B7992" s="88"/>
      <c r="C7992" s="88"/>
      <c r="D7992" s="88"/>
      <c r="E7992" s="88"/>
      <c r="F7992" s="88"/>
      <c r="G7992" s="88"/>
      <c r="H7992" s="88"/>
      <c r="I7992" s="88"/>
    </row>
    <row r="7993" spans="1:9" ht="15" customHeight="1" x14ac:dyDescent="0.25">
      <c r="A7993" s="89"/>
      <c r="B7993" s="89"/>
      <c r="C7993" s="14" t="s">
        <v>2076</v>
      </c>
      <c r="D7993" s="14" t="s">
        <v>2079</v>
      </c>
      <c r="E7993" s="14" t="s">
        <v>2092</v>
      </c>
      <c r="F7993" s="14" t="s">
        <v>2086</v>
      </c>
      <c r="G7993" s="14" t="s">
        <v>2059</v>
      </c>
      <c r="H7993" s="9"/>
      <c r="I7993" s="9"/>
    </row>
    <row r="7994" spans="1:9" ht="27" customHeight="1" x14ac:dyDescent="0.25">
      <c r="A7994" s="15" t="s">
        <v>2099</v>
      </c>
      <c r="B7994" s="16" t="s">
        <v>2100</v>
      </c>
      <c r="C7994" s="17">
        <v>906.36</v>
      </c>
      <c r="D7994" s="17">
        <v>0.1</v>
      </c>
      <c r="E7994" s="17">
        <v>29.7</v>
      </c>
      <c r="F7994" s="17">
        <v>1.5</v>
      </c>
      <c r="G7994" s="18">
        <v>4037.83</v>
      </c>
      <c r="H7994" s="9"/>
      <c r="I7994" s="9"/>
    </row>
    <row r="7995" spans="1:9" ht="15" customHeight="1" x14ac:dyDescent="0.25">
      <c r="A7995" s="19"/>
      <c r="B7995" s="20"/>
      <c r="C7995" s="21"/>
      <c r="D7995" s="21"/>
      <c r="E7995" s="21"/>
      <c r="F7995" s="21"/>
      <c r="G7995" s="22">
        <v>4037.83</v>
      </c>
      <c r="H7995" s="9"/>
      <c r="I7995" s="9"/>
    </row>
    <row r="7996" spans="1:9" ht="9.9499999999999993" customHeight="1" x14ac:dyDescent="0.25">
      <c r="A7996" s="86"/>
      <c r="B7996" s="86"/>
      <c r="C7996" s="86"/>
      <c r="D7996" s="9"/>
      <c r="E7996" s="9"/>
      <c r="F7996" s="9"/>
      <c r="G7996" s="9"/>
      <c r="H7996" s="9"/>
      <c r="I7996" s="9"/>
    </row>
    <row r="7997" spans="1:9" ht="12" customHeight="1" x14ac:dyDescent="0.25">
      <c r="A7997" s="9"/>
      <c r="B7997" s="9"/>
      <c r="C7997" s="9"/>
      <c r="D7997" s="90" t="s">
        <v>4861</v>
      </c>
      <c r="E7997" s="90"/>
      <c r="F7997" s="90"/>
      <c r="G7997" s="90"/>
      <c r="H7997" s="90"/>
      <c r="I7997" s="90"/>
    </row>
    <row r="7998" spans="1:9" ht="9.9499999999999993" customHeight="1" x14ac:dyDescent="0.25">
      <c r="A7998" s="86"/>
      <c r="B7998" s="86"/>
      <c r="C7998" s="86"/>
      <c r="D7998" s="86"/>
      <c r="E7998" s="9"/>
      <c r="F7998" s="9"/>
      <c r="G7998" s="9"/>
      <c r="H7998" s="9"/>
      <c r="I7998" s="9"/>
    </row>
    <row r="7999" spans="1:9" ht="30.95" customHeight="1" x14ac:dyDescent="0.25">
      <c r="A7999" s="88" t="s">
        <v>3198</v>
      </c>
      <c r="B7999" s="88"/>
      <c r="C7999" s="88"/>
      <c r="D7999" s="88"/>
      <c r="E7999" s="88"/>
      <c r="F7999" s="88"/>
      <c r="G7999" s="88"/>
      <c r="H7999" s="88"/>
      <c r="I7999" s="88"/>
    </row>
    <row r="8000" spans="1:9" ht="15" customHeight="1" x14ac:dyDescent="0.25">
      <c r="A8000" s="89"/>
      <c r="B8000" s="89"/>
      <c r="C8000" s="14" t="s">
        <v>2076</v>
      </c>
      <c r="D8000" s="14" t="s">
        <v>2079</v>
      </c>
      <c r="E8000" s="14" t="s">
        <v>2059</v>
      </c>
      <c r="F8000" s="9"/>
      <c r="G8000" s="9"/>
      <c r="H8000" s="9"/>
      <c r="I8000" s="9"/>
    </row>
    <row r="8001" spans="1:9" ht="18.95" customHeight="1" x14ac:dyDescent="0.25">
      <c r="A8001" s="15" t="s">
        <v>2080</v>
      </c>
      <c r="B8001" s="16" t="s">
        <v>2081</v>
      </c>
      <c r="C8001" s="17">
        <v>906.36</v>
      </c>
      <c r="D8001" s="17">
        <v>0.1</v>
      </c>
      <c r="E8001" s="18">
        <v>90.64</v>
      </c>
      <c r="F8001" s="9"/>
      <c r="G8001" s="9"/>
      <c r="H8001" s="9"/>
      <c r="I8001" s="9"/>
    </row>
    <row r="8002" spans="1:9" ht="15" customHeight="1" x14ac:dyDescent="0.25">
      <c r="A8002" s="19"/>
      <c r="B8002" s="20"/>
      <c r="C8002" s="21"/>
      <c r="D8002" s="21"/>
      <c r="E8002" s="22">
        <v>90.64</v>
      </c>
      <c r="F8002" s="9"/>
      <c r="G8002" s="9"/>
      <c r="H8002" s="9"/>
      <c r="I8002" s="9"/>
    </row>
    <row r="8003" spans="1:9" ht="9.9499999999999993" customHeight="1" x14ac:dyDescent="0.25">
      <c r="A8003" s="86"/>
      <c r="B8003" s="86"/>
      <c r="C8003" s="86"/>
      <c r="D8003" s="9"/>
      <c r="E8003" s="9"/>
      <c r="F8003" s="9"/>
      <c r="G8003" s="9"/>
      <c r="H8003" s="9"/>
      <c r="I8003" s="9"/>
    </row>
    <row r="8004" spans="1:9" ht="12" customHeight="1" x14ac:dyDescent="0.25">
      <c r="A8004" s="9"/>
      <c r="B8004" s="9"/>
      <c r="C8004" s="9"/>
      <c r="D8004" s="90" t="s">
        <v>4856</v>
      </c>
      <c r="E8004" s="90"/>
      <c r="F8004" s="90"/>
      <c r="G8004" s="90"/>
      <c r="H8004" s="90"/>
      <c r="I8004" s="90"/>
    </row>
    <row r="8005" spans="1:9" ht="9.9499999999999993" customHeight="1" x14ac:dyDescent="0.25">
      <c r="A8005" s="86"/>
      <c r="B8005" s="86"/>
      <c r="C8005" s="86"/>
      <c r="D8005" s="86"/>
      <c r="E8005" s="9"/>
      <c r="F8005" s="9"/>
      <c r="G8005" s="9"/>
      <c r="H8005" s="9"/>
      <c r="I8005" s="9"/>
    </row>
    <row r="8006" spans="1:9" ht="30.95" customHeight="1" x14ac:dyDescent="0.25">
      <c r="A8006" s="88" t="s">
        <v>3199</v>
      </c>
      <c r="B8006" s="88"/>
      <c r="C8006" s="88"/>
      <c r="D8006" s="88"/>
      <c r="E8006" s="88"/>
      <c r="F8006" s="88"/>
      <c r="G8006" s="88"/>
      <c r="H8006" s="88"/>
      <c r="I8006" s="88"/>
    </row>
    <row r="8007" spans="1:9" ht="15" customHeight="1" x14ac:dyDescent="0.25">
      <c r="A8007" s="89"/>
      <c r="B8007" s="89"/>
      <c r="C8007" s="14" t="s">
        <v>2076</v>
      </c>
      <c r="D8007" s="14" t="s">
        <v>2059</v>
      </c>
      <c r="E8007" s="9"/>
      <c r="F8007" s="9"/>
      <c r="G8007" s="9"/>
      <c r="H8007" s="9"/>
      <c r="I8007" s="9"/>
    </row>
    <row r="8008" spans="1:9" ht="18.95" customHeight="1" x14ac:dyDescent="0.25">
      <c r="A8008" s="15" t="s">
        <v>2170</v>
      </c>
      <c r="B8008" s="16" t="s">
        <v>2076</v>
      </c>
      <c r="C8008" s="17">
        <v>906.36</v>
      </c>
      <c r="D8008" s="18">
        <v>906.36</v>
      </c>
      <c r="E8008" s="9"/>
      <c r="F8008" s="9"/>
      <c r="G8008" s="9"/>
      <c r="H8008" s="9"/>
      <c r="I8008" s="9"/>
    </row>
    <row r="8009" spans="1:9" ht="15" customHeight="1" x14ac:dyDescent="0.25">
      <c r="A8009" s="19"/>
      <c r="B8009" s="20"/>
      <c r="C8009" s="21"/>
      <c r="D8009" s="22">
        <v>906.36</v>
      </c>
      <c r="E8009" s="9"/>
      <c r="F8009" s="9"/>
      <c r="G8009" s="9"/>
      <c r="H8009" s="9"/>
      <c r="I8009" s="9"/>
    </row>
    <row r="8010" spans="1:9" ht="9.9499999999999993" customHeight="1" x14ac:dyDescent="0.25">
      <c r="A8010" s="86"/>
      <c r="B8010" s="86"/>
      <c r="C8010" s="86"/>
      <c r="D8010" s="9"/>
      <c r="E8010" s="9"/>
      <c r="F8010" s="9"/>
      <c r="G8010" s="9"/>
      <c r="H8010" s="9"/>
      <c r="I8010" s="9"/>
    </row>
    <row r="8011" spans="1:9" ht="12" customHeight="1" x14ac:dyDescent="0.25">
      <c r="A8011" s="9"/>
      <c r="B8011" s="9"/>
      <c r="C8011" s="9"/>
      <c r="D8011" s="90" t="s">
        <v>4862</v>
      </c>
      <c r="E8011" s="90"/>
      <c r="F8011" s="90"/>
      <c r="G8011" s="90"/>
      <c r="H8011" s="90"/>
      <c r="I8011" s="90"/>
    </row>
    <row r="8012" spans="1:9" ht="9.9499999999999993" customHeight="1" x14ac:dyDescent="0.25">
      <c r="A8012" s="86"/>
      <c r="B8012" s="86"/>
      <c r="C8012" s="86"/>
      <c r="D8012" s="86"/>
      <c r="E8012" s="9"/>
      <c r="F8012" s="9"/>
      <c r="G8012" s="9"/>
      <c r="H8012" s="9"/>
      <c r="I8012" s="9"/>
    </row>
    <row r="8013" spans="1:9" ht="42.95" customHeight="1" x14ac:dyDescent="0.25">
      <c r="A8013" s="88" t="s">
        <v>3200</v>
      </c>
      <c r="B8013" s="88"/>
      <c r="C8013" s="88"/>
      <c r="D8013" s="88"/>
      <c r="E8013" s="88"/>
      <c r="F8013" s="88"/>
      <c r="G8013" s="88"/>
      <c r="H8013" s="88"/>
      <c r="I8013" s="88"/>
    </row>
    <row r="8014" spans="1:9" ht="15" customHeight="1" x14ac:dyDescent="0.25">
      <c r="A8014" s="89"/>
      <c r="B8014" s="89"/>
      <c r="C8014" s="14" t="s">
        <v>2069</v>
      </c>
      <c r="D8014" s="14" t="s">
        <v>2058</v>
      </c>
      <c r="E8014" s="14" t="s">
        <v>2059</v>
      </c>
      <c r="F8014" s="9"/>
      <c r="G8014" s="9"/>
      <c r="H8014" s="9"/>
      <c r="I8014" s="9"/>
    </row>
    <row r="8015" spans="1:9" ht="12.95" customHeight="1" x14ac:dyDescent="0.25">
      <c r="A8015" s="15"/>
      <c r="B8015" s="16" t="s">
        <v>2104</v>
      </c>
      <c r="C8015" s="17">
        <v>750.66</v>
      </c>
      <c r="D8015" s="17">
        <v>1</v>
      </c>
      <c r="E8015" s="18">
        <v>750.66</v>
      </c>
      <c r="F8015" s="9"/>
      <c r="G8015" s="9"/>
      <c r="H8015" s="9"/>
      <c r="I8015" s="9"/>
    </row>
    <row r="8016" spans="1:9" ht="15" customHeight="1" x14ac:dyDescent="0.25">
      <c r="A8016" s="19"/>
      <c r="B8016" s="20"/>
      <c r="C8016" s="21"/>
      <c r="D8016" s="21"/>
      <c r="E8016" s="22">
        <v>750.66</v>
      </c>
      <c r="F8016" s="9"/>
      <c r="G8016" s="9"/>
      <c r="H8016" s="9"/>
      <c r="I8016" s="9"/>
    </row>
    <row r="8017" spans="1:9" ht="9.9499999999999993" customHeight="1" x14ac:dyDescent="0.25">
      <c r="A8017" s="86"/>
      <c r="B8017" s="86"/>
      <c r="C8017" s="86"/>
      <c r="D8017" s="9"/>
      <c r="E8017" s="9"/>
      <c r="F8017" s="9"/>
      <c r="G8017" s="9"/>
      <c r="H8017" s="9"/>
      <c r="I8017" s="9"/>
    </row>
    <row r="8018" spans="1:9" ht="12" customHeight="1" x14ac:dyDescent="0.25">
      <c r="A8018" s="9"/>
      <c r="B8018" s="9"/>
      <c r="C8018" s="9"/>
      <c r="D8018" s="90" t="s">
        <v>4863</v>
      </c>
      <c r="E8018" s="90"/>
      <c r="F8018" s="90"/>
      <c r="G8018" s="90"/>
      <c r="H8018" s="90"/>
      <c r="I8018" s="90"/>
    </row>
    <row r="8019" spans="1:9" ht="9.9499999999999993" customHeight="1" x14ac:dyDescent="0.25">
      <c r="A8019" s="86"/>
      <c r="B8019" s="86"/>
      <c r="C8019" s="86"/>
      <c r="D8019" s="86"/>
      <c r="E8019" s="9"/>
      <c r="F8019" s="9"/>
      <c r="G8019" s="9"/>
      <c r="H8019" s="9"/>
      <c r="I8019" s="9"/>
    </row>
    <row r="8020" spans="1:9" ht="30.95" customHeight="1" x14ac:dyDescent="0.25">
      <c r="A8020" s="88" t="s">
        <v>3201</v>
      </c>
      <c r="B8020" s="88"/>
      <c r="C8020" s="88"/>
      <c r="D8020" s="88"/>
      <c r="E8020" s="88"/>
      <c r="F8020" s="88"/>
      <c r="G8020" s="88"/>
      <c r="H8020" s="88"/>
      <c r="I8020" s="88"/>
    </row>
    <row r="8021" spans="1:9" ht="15" customHeight="1" x14ac:dyDescent="0.25">
      <c r="A8021" s="89"/>
      <c r="B8021" s="89"/>
      <c r="C8021" s="14" t="s">
        <v>2069</v>
      </c>
      <c r="D8021" s="14" t="s">
        <v>2058</v>
      </c>
      <c r="E8021" s="14" t="s">
        <v>2059</v>
      </c>
      <c r="F8021" s="9"/>
      <c r="G8021" s="9"/>
      <c r="H8021" s="9"/>
      <c r="I8021" s="9"/>
    </row>
    <row r="8022" spans="1:9" ht="12.95" customHeight="1" x14ac:dyDescent="0.25">
      <c r="A8022" s="15"/>
      <c r="B8022" s="16" t="s">
        <v>2104</v>
      </c>
      <c r="C8022" s="17">
        <v>750.66</v>
      </c>
      <c r="D8022" s="17">
        <v>1</v>
      </c>
      <c r="E8022" s="18">
        <v>750.66</v>
      </c>
      <c r="F8022" s="9"/>
      <c r="G8022" s="9"/>
      <c r="H8022" s="9"/>
      <c r="I8022" s="9"/>
    </row>
    <row r="8023" spans="1:9" ht="15" customHeight="1" x14ac:dyDescent="0.25">
      <c r="A8023" s="19"/>
      <c r="B8023" s="20"/>
      <c r="C8023" s="21"/>
      <c r="D8023" s="21"/>
      <c r="E8023" s="22">
        <v>750.66</v>
      </c>
      <c r="F8023" s="9"/>
      <c r="G8023" s="9"/>
      <c r="H8023" s="9"/>
      <c r="I8023" s="9"/>
    </row>
    <row r="8024" spans="1:9" ht="9.9499999999999993" customHeight="1" x14ac:dyDescent="0.25">
      <c r="A8024" s="86"/>
      <c r="B8024" s="86"/>
      <c r="C8024" s="86"/>
      <c r="D8024" s="9"/>
      <c r="E8024" s="9"/>
      <c r="F8024" s="9"/>
      <c r="G8024" s="9"/>
      <c r="H8024" s="9"/>
      <c r="I8024" s="9"/>
    </row>
    <row r="8025" spans="1:9" ht="12" customHeight="1" x14ac:dyDescent="0.25">
      <c r="A8025" s="9"/>
      <c r="B8025" s="9"/>
      <c r="C8025" s="9"/>
      <c r="D8025" s="90" t="s">
        <v>4863</v>
      </c>
      <c r="E8025" s="90"/>
      <c r="F8025" s="90"/>
      <c r="G8025" s="90"/>
      <c r="H8025" s="90"/>
      <c r="I8025" s="90"/>
    </row>
    <row r="8026" spans="1:9" ht="9.9499999999999993" customHeight="1" x14ac:dyDescent="0.25">
      <c r="A8026" s="86"/>
      <c r="B8026" s="86"/>
      <c r="C8026" s="86"/>
      <c r="D8026" s="86"/>
      <c r="E8026" s="9"/>
      <c r="F8026" s="9"/>
      <c r="G8026" s="9"/>
      <c r="H8026" s="9"/>
      <c r="I8026" s="9"/>
    </row>
    <row r="8027" spans="1:9" ht="42.95" customHeight="1" x14ac:dyDescent="0.25">
      <c r="A8027" s="88" t="s">
        <v>3202</v>
      </c>
      <c r="B8027" s="88"/>
      <c r="C8027" s="88"/>
      <c r="D8027" s="88"/>
      <c r="E8027" s="88"/>
      <c r="F8027" s="88"/>
      <c r="G8027" s="88"/>
      <c r="H8027" s="88"/>
      <c r="I8027" s="88"/>
    </row>
    <row r="8028" spans="1:9" ht="15" customHeight="1" x14ac:dyDescent="0.25">
      <c r="A8028" s="89"/>
      <c r="B8028" s="89"/>
      <c r="C8028" s="14" t="s">
        <v>2058</v>
      </c>
      <c r="D8028" s="14" t="s">
        <v>2059</v>
      </c>
      <c r="E8028" s="9"/>
      <c r="F8028" s="9"/>
      <c r="G8028" s="9"/>
      <c r="H8028" s="9"/>
      <c r="I8028" s="9"/>
    </row>
    <row r="8029" spans="1:9" ht="12.95" customHeight="1" x14ac:dyDescent="0.25">
      <c r="A8029" s="15"/>
      <c r="B8029" s="16" t="s">
        <v>2058</v>
      </c>
      <c r="C8029" s="17">
        <v>4</v>
      </c>
      <c r="D8029" s="18">
        <v>4</v>
      </c>
      <c r="E8029" s="9"/>
      <c r="F8029" s="9"/>
      <c r="G8029" s="9"/>
      <c r="H8029" s="9"/>
      <c r="I8029" s="9"/>
    </row>
    <row r="8030" spans="1:9" ht="15" customHeight="1" x14ac:dyDescent="0.25">
      <c r="A8030" s="19"/>
      <c r="B8030" s="20"/>
      <c r="C8030" s="21"/>
      <c r="D8030" s="22">
        <v>4</v>
      </c>
      <c r="E8030" s="9"/>
      <c r="F8030" s="9"/>
      <c r="G8030" s="9"/>
      <c r="H8030" s="9"/>
      <c r="I8030" s="9"/>
    </row>
    <row r="8031" spans="1:9" ht="9.9499999999999993" customHeight="1" x14ac:dyDescent="0.25">
      <c r="A8031" s="86"/>
      <c r="B8031" s="86"/>
      <c r="C8031" s="86"/>
      <c r="D8031" s="9"/>
      <c r="E8031" s="9"/>
      <c r="F8031" s="9"/>
      <c r="G8031" s="9"/>
      <c r="H8031" s="9"/>
      <c r="I8031" s="9"/>
    </row>
    <row r="8032" spans="1:9" ht="12" customHeight="1" x14ac:dyDescent="0.25">
      <c r="A8032" s="9"/>
      <c r="B8032" s="9"/>
      <c r="C8032" s="9"/>
      <c r="D8032" s="90" t="s">
        <v>4255</v>
      </c>
      <c r="E8032" s="90"/>
      <c r="F8032" s="90"/>
      <c r="G8032" s="90"/>
      <c r="H8032" s="90"/>
      <c r="I8032" s="90"/>
    </row>
    <row r="8033" spans="1:9" ht="9.9499999999999993" customHeight="1" x14ac:dyDescent="0.25">
      <c r="A8033" s="86"/>
      <c r="B8033" s="86"/>
      <c r="C8033" s="86"/>
      <c r="D8033" s="86"/>
      <c r="E8033" s="9"/>
      <c r="F8033" s="9"/>
      <c r="G8033" s="9"/>
      <c r="H8033" s="9"/>
      <c r="I8033" s="9"/>
    </row>
    <row r="8034" spans="1:9" ht="30.95" customHeight="1" x14ac:dyDescent="0.25">
      <c r="A8034" s="88" t="s">
        <v>3203</v>
      </c>
      <c r="B8034" s="88"/>
      <c r="C8034" s="88"/>
      <c r="D8034" s="88"/>
      <c r="E8034" s="88"/>
      <c r="F8034" s="88"/>
      <c r="G8034" s="88"/>
      <c r="H8034" s="88"/>
      <c r="I8034" s="88"/>
    </row>
    <row r="8035" spans="1:9" ht="15" customHeight="1" x14ac:dyDescent="0.25">
      <c r="A8035" s="89"/>
      <c r="B8035" s="89"/>
      <c r="C8035" s="14" t="s">
        <v>2076</v>
      </c>
      <c r="D8035" s="14" t="s">
        <v>2059</v>
      </c>
      <c r="E8035" s="9"/>
      <c r="F8035" s="9"/>
      <c r="G8035" s="9"/>
      <c r="H8035" s="9"/>
      <c r="I8035" s="9"/>
    </row>
    <row r="8036" spans="1:9" ht="12.95" customHeight="1" x14ac:dyDescent="0.25">
      <c r="A8036" s="15" t="s">
        <v>2108</v>
      </c>
      <c r="B8036" s="16" t="s">
        <v>2076</v>
      </c>
      <c r="C8036" s="17">
        <v>906.36</v>
      </c>
      <c r="D8036" s="18">
        <v>906.36</v>
      </c>
      <c r="E8036" s="9"/>
      <c r="F8036" s="9"/>
      <c r="G8036" s="9"/>
      <c r="H8036" s="9"/>
      <c r="I8036" s="9"/>
    </row>
    <row r="8037" spans="1:9" ht="15" customHeight="1" x14ac:dyDescent="0.25">
      <c r="A8037" s="19"/>
      <c r="B8037" s="20"/>
      <c r="C8037" s="21"/>
      <c r="D8037" s="22">
        <v>906.36</v>
      </c>
      <c r="E8037" s="9"/>
      <c r="F8037" s="9"/>
      <c r="G8037" s="9"/>
      <c r="H8037" s="9"/>
      <c r="I8037" s="9"/>
    </row>
    <row r="8038" spans="1:9" ht="9.9499999999999993" customHeight="1" x14ac:dyDescent="0.25">
      <c r="A8038" s="86"/>
      <c r="B8038" s="86"/>
      <c r="C8038" s="86"/>
      <c r="D8038" s="9"/>
      <c r="E8038" s="9"/>
      <c r="F8038" s="9"/>
      <c r="G8038" s="9"/>
      <c r="H8038" s="9"/>
      <c r="I8038" s="9"/>
    </row>
    <row r="8039" spans="1:9" ht="12" customHeight="1" x14ac:dyDescent="0.25">
      <c r="A8039" s="9"/>
      <c r="B8039" s="9"/>
      <c r="C8039" s="9"/>
      <c r="D8039" s="90" t="s">
        <v>4862</v>
      </c>
      <c r="E8039" s="90"/>
      <c r="F8039" s="90"/>
      <c r="G8039" s="90"/>
      <c r="H8039" s="90"/>
      <c r="I8039" s="90"/>
    </row>
    <row r="8040" spans="1:9" ht="9.9499999999999993" customHeight="1" x14ac:dyDescent="0.25">
      <c r="A8040" s="86"/>
      <c r="B8040" s="86"/>
      <c r="C8040" s="86"/>
      <c r="D8040" s="86"/>
      <c r="E8040" s="9"/>
      <c r="F8040" s="9"/>
      <c r="G8040" s="9"/>
      <c r="H8040" s="9"/>
      <c r="I8040" s="9"/>
    </row>
    <row r="8041" spans="1:9" ht="42.95" customHeight="1" x14ac:dyDescent="0.25">
      <c r="A8041" s="88" t="s">
        <v>3204</v>
      </c>
      <c r="B8041" s="88"/>
      <c r="C8041" s="88"/>
      <c r="D8041" s="88"/>
      <c r="E8041" s="88"/>
      <c r="F8041" s="88"/>
      <c r="G8041" s="88"/>
      <c r="H8041" s="88"/>
      <c r="I8041" s="88"/>
    </row>
    <row r="8042" spans="1:9" ht="15" customHeight="1" x14ac:dyDescent="0.25">
      <c r="A8042" s="89"/>
      <c r="B8042" s="89"/>
      <c r="C8042" s="14" t="s">
        <v>2058</v>
      </c>
      <c r="D8042" s="14" t="s">
        <v>2059</v>
      </c>
      <c r="E8042" s="9"/>
      <c r="F8042" s="9"/>
      <c r="G8042" s="9"/>
      <c r="H8042" s="9"/>
      <c r="I8042" s="9"/>
    </row>
    <row r="8043" spans="1:9" ht="12.95" customHeight="1" x14ac:dyDescent="0.25">
      <c r="A8043" s="15"/>
      <c r="B8043" s="16" t="s">
        <v>2058</v>
      </c>
      <c r="C8043" s="17">
        <v>2</v>
      </c>
      <c r="D8043" s="18">
        <v>2</v>
      </c>
      <c r="E8043" s="9"/>
      <c r="F8043" s="9"/>
      <c r="G8043" s="9"/>
      <c r="H8043" s="9"/>
      <c r="I8043" s="9"/>
    </row>
    <row r="8044" spans="1:9" ht="15" customHeight="1" x14ac:dyDescent="0.25">
      <c r="A8044" s="19"/>
      <c r="B8044" s="20"/>
      <c r="C8044" s="21"/>
      <c r="D8044" s="22">
        <v>2</v>
      </c>
      <c r="E8044" s="9"/>
      <c r="F8044" s="9"/>
      <c r="G8044" s="9"/>
      <c r="H8044" s="9"/>
      <c r="I8044" s="9"/>
    </row>
    <row r="8045" spans="1:9" ht="9.9499999999999993" customHeight="1" x14ac:dyDescent="0.25">
      <c r="A8045" s="86"/>
      <c r="B8045" s="86"/>
      <c r="C8045" s="86"/>
      <c r="D8045" s="9"/>
      <c r="E8045" s="9"/>
      <c r="F8045" s="9"/>
      <c r="G8045" s="9"/>
      <c r="H8045" s="9"/>
      <c r="I8045" s="9"/>
    </row>
    <row r="8046" spans="1:9" ht="12" customHeight="1" x14ac:dyDescent="0.25">
      <c r="A8046" s="9"/>
      <c r="B8046" s="9"/>
      <c r="C8046" s="9"/>
      <c r="D8046" s="90" t="s">
        <v>4257</v>
      </c>
      <c r="E8046" s="90"/>
      <c r="F8046" s="90"/>
      <c r="G8046" s="90"/>
      <c r="H8046" s="90"/>
      <c r="I8046" s="90"/>
    </row>
    <row r="8047" spans="1:9" ht="9.9499999999999993" customHeight="1" x14ac:dyDescent="0.25">
      <c r="A8047" s="86"/>
      <c r="B8047" s="86"/>
      <c r="C8047" s="86"/>
      <c r="D8047" s="86"/>
      <c r="E8047" s="9"/>
      <c r="F8047" s="9"/>
      <c r="G8047" s="9"/>
      <c r="H8047" s="9"/>
      <c r="I8047" s="9"/>
    </row>
    <row r="8048" spans="1:9" ht="30.95" customHeight="1" x14ac:dyDescent="0.25">
      <c r="A8048" s="88" t="s">
        <v>3205</v>
      </c>
      <c r="B8048" s="88"/>
      <c r="C8048" s="88"/>
      <c r="D8048" s="88"/>
      <c r="E8048" s="88"/>
      <c r="F8048" s="88"/>
      <c r="G8048" s="88"/>
      <c r="H8048" s="88"/>
      <c r="I8048" s="88"/>
    </row>
    <row r="8049" spans="1:9" ht="15" customHeight="1" x14ac:dyDescent="0.25">
      <c r="A8049" s="89"/>
      <c r="B8049" s="89"/>
      <c r="C8049" s="14" t="s">
        <v>2076</v>
      </c>
      <c r="D8049" s="14" t="s">
        <v>2058</v>
      </c>
      <c r="E8049" s="14" t="s">
        <v>2059</v>
      </c>
      <c r="F8049" s="9"/>
      <c r="G8049" s="9"/>
      <c r="H8049" s="9"/>
      <c r="I8049" s="9"/>
    </row>
    <row r="8050" spans="1:9" ht="18.95" customHeight="1" x14ac:dyDescent="0.25">
      <c r="A8050" s="15" t="s">
        <v>2110</v>
      </c>
      <c r="B8050" s="16" t="s">
        <v>2111</v>
      </c>
      <c r="C8050" s="17">
        <v>0.16</v>
      </c>
      <c r="D8050" s="17">
        <v>71</v>
      </c>
      <c r="E8050" s="18">
        <v>11.36</v>
      </c>
      <c r="F8050" s="9"/>
      <c r="G8050" s="9"/>
      <c r="H8050" s="9"/>
      <c r="I8050" s="9"/>
    </row>
    <row r="8051" spans="1:9" ht="15" customHeight="1" x14ac:dyDescent="0.25">
      <c r="A8051" s="19"/>
      <c r="B8051" s="20"/>
      <c r="C8051" s="21"/>
      <c r="D8051" s="21"/>
      <c r="E8051" s="22">
        <v>11.36</v>
      </c>
      <c r="F8051" s="9"/>
      <c r="G8051" s="9"/>
      <c r="H8051" s="9"/>
      <c r="I8051" s="9"/>
    </row>
    <row r="8052" spans="1:9" ht="9.9499999999999993" customHeight="1" x14ac:dyDescent="0.25">
      <c r="A8052" s="86"/>
      <c r="B8052" s="86"/>
      <c r="C8052" s="86"/>
      <c r="D8052" s="9"/>
      <c r="E8052" s="9"/>
      <c r="F8052" s="9"/>
      <c r="G8052" s="9"/>
      <c r="H8052" s="9"/>
      <c r="I8052" s="9"/>
    </row>
    <row r="8053" spans="1:9" ht="12" customHeight="1" x14ac:dyDescent="0.25">
      <c r="A8053" s="9"/>
      <c r="B8053" s="9"/>
      <c r="C8053" s="9"/>
      <c r="D8053" s="90" t="s">
        <v>4622</v>
      </c>
      <c r="E8053" s="90"/>
      <c r="F8053" s="90"/>
      <c r="G8053" s="90"/>
      <c r="H8053" s="90"/>
      <c r="I8053" s="90"/>
    </row>
    <row r="8054" spans="1:9" ht="9.9499999999999993" customHeight="1" x14ac:dyDescent="0.25">
      <c r="A8054" s="86"/>
      <c r="B8054" s="86"/>
      <c r="C8054" s="86"/>
      <c r="D8054" s="86"/>
      <c r="E8054" s="9"/>
      <c r="F8054" s="9"/>
      <c r="G8054" s="9"/>
      <c r="H8054" s="9"/>
      <c r="I8054" s="9"/>
    </row>
    <row r="8055" spans="1:9" ht="30.95" customHeight="1" x14ac:dyDescent="0.25">
      <c r="A8055" s="88" t="s">
        <v>3206</v>
      </c>
      <c r="B8055" s="88"/>
      <c r="C8055" s="88"/>
      <c r="D8055" s="88"/>
      <c r="E8055" s="88"/>
      <c r="F8055" s="88"/>
      <c r="G8055" s="88"/>
      <c r="H8055" s="88"/>
      <c r="I8055" s="88"/>
    </row>
    <row r="8056" spans="1:9" ht="15" customHeight="1" x14ac:dyDescent="0.25">
      <c r="A8056" s="89"/>
      <c r="B8056" s="89"/>
      <c r="C8056" s="14" t="s">
        <v>2058</v>
      </c>
      <c r="D8056" s="14" t="s">
        <v>2059</v>
      </c>
      <c r="E8056" s="9"/>
      <c r="F8056" s="9"/>
      <c r="G8056" s="9"/>
      <c r="H8056" s="9"/>
      <c r="I8056" s="9"/>
    </row>
    <row r="8057" spans="1:9" ht="12.95" customHeight="1" x14ac:dyDescent="0.25">
      <c r="A8057" s="15"/>
      <c r="B8057" s="16" t="s">
        <v>2058</v>
      </c>
      <c r="C8057" s="17">
        <v>8</v>
      </c>
      <c r="D8057" s="18">
        <v>8</v>
      </c>
      <c r="E8057" s="9"/>
      <c r="F8057" s="9"/>
      <c r="G8057" s="9"/>
      <c r="H8057" s="9"/>
      <c r="I8057" s="9"/>
    </row>
    <row r="8058" spans="1:9" ht="15" customHeight="1" x14ac:dyDescent="0.25">
      <c r="A8058" s="19"/>
      <c r="B8058" s="20"/>
      <c r="C8058" s="21"/>
      <c r="D8058" s="22">
        <v>8</v>
      </c>
      <c r="E8058" s="9"/>
      <c r="F8058" s="9"/>
      <c r="G8058" s="9"/>
      <c r="H8058" s="9"/>
      <c r="I8058" s="9"/>
    </row>
    <row r="8059" spans="1:9" ht="9.9499999999999993" customHeight="1" x14ac:dyDescent="0.25">
      <c r="A8059" s="86"/>
      <c r="B8059" s="86"/>
      <c r="C8059" s="86"/>
      <c r="D8059" s="9"/>
      <c r="E8059" s="9"/>
      <c r="F8059" s="9"/>
      <c r="G8059" s="9"/>
      <c r="H8059" s="9"/>
      <c r="I8059" s="9"/>
    </row>
    <row r="8060" spans="1:9" ht="12" customHeight="1" x14ac:dyDescent="0.25">
      <c r="A8060" s="9"/>
      <c r="B8060" s="9"/>
      <c r="C8060" s="9"/>
      <c r="D8060" s="90" t="s">
        <v>4258</v>
      </c>
      <c r="E8060" s="90"/>
      <c r="F8060" s="90"/>
      <c r="G8060" s="90"/>
      <c r="H8060" s="90"/>
      <c r="I8060" s="90"/>
    </row>
    <row r="8061" spans="1:9" ht="9.9499999999999993" customHeight="1" x14ac:dyDescent="0.25">
      <c r="A8061" s="86"/>
      <c r="B8061" s="86"/>
      <c r="C8061" s="86"/>
      <c r="D8061" s="86"/>
      <c r="E8061" s="9"/>
      <c r="F8061" s="9"/>
      <c r="G8061" s="9"/>
      <c r="H8061" s="9"/>
      <c r="I8061" s="9"/>
    </row>
    <row r="8062" spans="1:9" ht="20.100000000000001" customHeight="1" x14ac:dyDescent="0.25">
      <c r="A8062" s="88" t="s">
        <v>3207</v>
      </c>
      <c r="B8062" s="88"/>
      <c r="C8062" s="88"/>
      <c r="D8062" s="88"/>
      <c r="E8062" s="88"/>
      <c r="F8062" s="88"/>
      <c r="G8062" s="88"/>
      <c r="H8062" s="88"/>
      <c r="I8062" s="88"/>
    </row>
    <row r="8063" spans="1:9" ht="15" customHeight="1" x14ac:dyDescent="0.25">
      <c r="A8063" s="89"/>
      <c r="B8063" s="89"/>
      <c r="C8063" s="14" t="s">
        <v>2076</v>
      </c>
      <c r="D8063" s="14" t="s">
        <v>2059</v>
      </c>
      <c r="E8063" s="9"/>
      <c r="F8063" s="9"/>
      <c r="G8063" s="9"/>
      <c r="H8063" s="9"/>
      <c r="I8063" s="9"/>
    </row>
    <row r="8064" spans="1:9" ht="12.95" customHeight="1" x14ac:dyDescent="0.25">
      <c r="A8064" s="15"/>
      <c r="B8064" s="16" t="s">
        <v>2076</v>
      </c>
      <c r="C8064" s="17">
        <v>410.98</v>
      </c>
      <c r="D8064" s="18">
        <v>410.98</v>
      </c>
      <c r="E8064" s="9"/>
      <c r="F8064" s="9"/>
      <c r="G8064" s="9"/>
      <c r="H8064" s="9"/>
      <c r="I8064" s="9"/>
    </row>
    <row r="8065" spans="1:9" ht="15" customHeight="1" x14ac:dyDescent="0.25">
      <c r="A8065" s="19"/>
      <c r="B8065" s="20"/>
      <c r="C8065" s="21"/>
      <c r="D8065" s="22">
        <v>410.98</v>
      </c>
      <c r="E8065" s="9"/>
      <c r="F8065" s="9"/>
      <c r="G8065" s="9"/>
      <c r="H8065" s="9"/>
      <c r="I8065" s="9"/>
    </row>
    <row r="8066" spans="1:9" ht="9.9499999999999993" customHeight="1" x14ac:dyDescent="0.25">
      <c r="A8066" s="86"/>
      <c r="B8066" s="86"/>
      <c r="C8066" s="86"/>
      <c r="D8066" s="9"/>
      <c r="E8066" s="9"/>
      <c r="F8066" s="9"/>
      <c r="G8066" s="9"/>
      <c r="H8066" s="9"/>
      <c r="I8066" s="9"/>
    </row>
    <row r="8067" spans="1:9" ht="12" customHeight="1" x14ac:dyDescent="0.25">
      <c r="A8067" s="9"/>
      <c r="B8067" s="9"/>
      <c r="C8067" s="9"/>
      <c r="D8067" s="90" t="s">
        <v>4864</v>
      </c>
      <c r="E8067" s="90"/>
      <c r="F8067" s="90"/>
      <c r="G8067" s="90"/>
      <c r="H8067" s="90"/>
      <c r="I8067" s="90"/>
    </row>
    <row r="8068" spans="1:9" ht="9.9499999999999993" customHeight="1" x14ac:dyDescent="0.25">
      <c r="A8068" s="86"/>
      <c r="B8068" s="86"/>
      <c r="C8068" s="86"/>
      <c r="D8068" s="86"/>
      <c r="E8068" s="9"/>
      <c r="F8068" s="9"/>
      <c r="G8068" s="9"/>
      <c r="H8068" s="9"/>
      <c r="I8068" s="9"/>
    </row>
    <row r="8069" spans="1:9" ht="30.95" customHeight="1" x14ac:dyDescent="0.25">
      <c r="A8069" s="88" t="s">
        <v>3208</v>
      </c>
      <c r="B8069" s="88"/>
      <c r="C8069" s="88"/>
      <c r="D8069" s="88"/>
      <c r="E8069" s="88"/>
      <c r="F8069" s="88"/>
      <c r="G8069" s="88"/>
      <c r="H8069" s="88"/>
      <c r="I8069" s="88"/>
    </row>
    <row r="8070" spans="1:9" ht="15" customHeight="1" x14ac:dyDescent="0.25">
      <c r="A8070" s="89"/>
      <c r="B8070" s="89"/>
      <c r="C8070" s="14" t="s">
        <v>2076</v>
      </c>
      <c r="D8070" s="14" t="s">
        <v>2059</v>
      </c>
      <c r="E8070" s="9"/>
      <c r="F8070" s="9"/>
      <c r="G8070" s="9"/>
      <c r="H8070" s="9"/>
      <c r="I8070" s="9"/>
    </row>
    <row r="8071" spans="1:9" ht="12.95" customHeight="1" x14ac:dyDescent="0.25">
      <c r="A8071" s="15" t="s">
        <v>2108</v>
      </c>
      <c r="B8071" s="16" t="s">
        <v>2076</v>
      </c>
      <c r="C8071" s="17">
        <v>906.36</v>
      </c>
      <c r="D8071" s="18">
        <v>906.36</v>
      </c>
      <c r="E8071" s="9"/>
      <c r="F8071" s="9"/>
      <c r="G8071" s="9"/>
      <c r="H8071" s="9"/>
      <c r="I8071" s="9"/>
    </row>
    <row r="8072" spans="1:9" ht="15" customHeight="1" x14ac:dyDescent="0.25">
      <c r="A8072" s="19"/>
      <c r="B8072" s="20"/>
      <c r="C8072" s="21"/>
      <c r="D8072" s="22">
        <v>906.36</v>
      </c>
      <c r="E8072" s="9"/>
      <c r="F8072" s="9"/>
      <c r="G8072" s="9"/>
      <c r="H8072" s="9"/>
      <c r="I8072" s="9"/>
    </row>
    <row r="8073" spans="1:9" ht="9.9499999999999993" customHeight="1" x14ac:dyDescent="0.25">
      <c r="A8073" s="86"/>
      <c r="B8073" s="86"/>
      <c r="C8073" s="86"/>
      <c r="D8073" s="9"/>
      <c r="E8073" s="9"/>
      <c r="F8073" s="9"/>
      <c r="G8073" s="9"/>
      <c r="H8073" s="9"/>
      <c r="I8073" s="9"/>
    </row>
    <row r="8074" spans="1:9" ht="12" customHeight="1" x14ac:dyDescent="0.25">
      <c r="A8074" s="9"/>
      <c r="B8074" s="9"/>
      <c r="C8074" s="9"/>
      <c r="D8074" s="90" t="s">
        <v>4862</v>
      </c>
      <c r="E8074" s="90"/>
      <c r="F8074" s="90"/>
      <c r="G8074" s="90"/>
      <c r="H8074" s="90"/>
      <c r="I8074" s="90"/>
    </row>
    <row r="8075" spans="1:9" ht="9.9499999999999993" customHeight="1" x14ac:dyDescent="0.25">
      <c r="A8075" s="86"/>
      <c r="B8075" s="86"/>
      <c r="C8075" s="86"/>
      <c r="D8075" s="86"/>
      <c r="E8075" s="9"/>
      <c r="F8075" s="9"/>
      <c r="G8075" s="9"/>
      <c r="H8075" s="9"/>
      <c r="I8075" s="9"/>
    </row>
    <row r="8076" spans="1:9" ht="20.100000000000001" customHeight="1" x14ac:dyDescent="0.25">
      <c r="A8076" s="88" t="s">
        <v>3209</v>
      </c>
      <c r="B8076" s="88"/>
      <c r="C8076" s="88"/>
      <c r="D8076" s="88"/>
      <c r="E8076" s="88"/>
      <c r="F8076" s="88"/>
      <c r="G8076" s="88"/>
      <c r="H8076" s="88"/>
      <c r="I8076" s="88"/>
    </row>
    <row r="8077" spans="1:9" ht="15" customHeight="1" x14ac:dyDescent="0.25">
      <c r="A8077" s="89"/>
      <c r="B8077" s="89"/>
      <c r="C8077" s="14" t="s">
        <v>2069</v>
      </c>
      <c r="D8077" s="14" t="s">
        <v>2058</v>
      </c>
      <c r="E8077" s="14" t="s">
        <v>2059</v>
      </c>
      <c r="F8077" s="9"/>
      <c r="G8077" s="9"/>
      <c r="H8077" s="9"/>
      <c r="I8077" s="9"/>
    </row>
    <row r="8078" spans="1:9" ht="12.95" customHeight="1" x14ac:dyDescent="0.25">
      <c r="A8078" s="15"/>
      <c r="B8078" s="16" t="s">
        <v>2104</v>
      </c>
      <c r="C8078" s="17">
        <v>205.55</v>
      </c>
      <c r="D8078" s="17">
        <v>1</v>
      </c>
      <c r="E8078" s="18">
        <v>205.55</v>
      </c>
      <c r="F8078" s="9"/>
      <c r="G8078" s="9"/>
      <c r="H8078" s="9"/>
      <c r="I8078" s="9"/>
    </row>
    <row r="8079" spans="1:9" ht="15" customHeight="1" x14ac:dyDescent="0.25">
      <c r="A8079" s="19"/>
      <c r="B8079" s="20"/>
      <c r="C8079" s="21"/>
      <c r="D8079" s="21"/>
      <c r="E8079" s="22">
        <v>205.55</v>
      </c>
      <c r="F8079" s="9"/>
      <c r="G8079" s="9"/>
      <c r="H8079" s="9"/>
      <c r="I8079" s="9"/>
    </row>
    <row r="8080" spans="1:9" ht="9.9499999999999993" customHeight="1" x14ac:dyDescent="0.25">
      <c r="A8080" s="86"/>
      <c r="B8080" s="86"/>
      <c r="C8080" s="86"/>
      <c r="D8080" s="9"/>
      <c r="E8080" s="9"/>
      <c r="F8080" s="9"/>
      <c r="G8080" s="9"/>
      <c r="H8080" s="9"/>
      <c r="I8080" s="9"/>
    </row>
    <row r="8081" spans="1:9" ht="12" customHeight="1" x14ac:dyDescent="0.25">
      <c r="A8081" s="9"/>
      <c r="B8081" s="9"/>
      <c r="C8081" s="9"/>
      <c r="D8081" s="90" t="s">
        <v>4865</v>
      </c>
      <c r="E8081" s="90"/>
      <c r="F8081" s="90"/>
      <c r="G8081" s="90"/>
      <c r="H8081" s="90"/>
      <c r="I8081" s="90"/>
    </row>
    <row r="8082" spans="1:9" ht="9.9499999999999993" customHeight="1" x14ac:dyDescent="0.25">
      <c r="A8082" s="86"/>
      <c r="B8082" s="86"/>
      <c r="C8082" s="86"/>
      <c r="D8082" s="86"/>
      <c r="E8082" s="9"/>
      <c r="F8082" s="9"/>
      <c r="G8082" s="9"/>
      <c r="H8082" s="9"/>
      <c r="I8082" s="9"/>
    </row>
    <row r="8083" spans="1:9" ht="30.95" customHeight="1" x14ac:dyDescent="0.25">
      <c r="A8083" s="88" t="s">
        <v>3210</v>
      </c>
      <c r="B8083" s="88"/>
      <c r="C8083" s="88"/>
      <c r="D8083" s="88"/>
      <c r="E8083" s="88"/>
      <c r="F8083" s="88"/>
      <c r="G8083" s="88"/>
      <c r="H8083" s="88"/>
      <c r="I8083" s="88"/>
    </row>
    <row r="8084" spans="1:9" ht="15" customHeight="1" x14ac:dyDescent="0.25">
      <c r="A8084" s="89"/>
      <c r="B8084" s="89"/>
      <c r="C8084" s="14" t="s">
        <v>2076</v>
      </c>
      <c r="D8084" s="14" t="s">
        <v>2059</v>
      </c>
      <c r="E8084" s="9"/>
      <c r="F8084" s="9"/>
      <c r="G8084" s="9"/>
      <c r="H8084" s="9"/>
      <c r="I8084" s="9"/>
    </row>
    <row r="8085" spans="1:9" ht="12.95" customHeight="1" x14ac:dyDescent="0.25">
      <c r="A8085" s="15" t="s">
        <v>2077</v>
      </c>
      <c r="B8085" s="16" t="s">
        <v>2076</v>
      </c>
      <c r="C8085" s="17">
        <v>5012.2299999999996</v>
      </c>
      <c r="D8085" s="18">
        <v>5012.2299999999996</v>
      </c>
      <c r="E8085" s="9"/>
      <c r="F8085" s="9"/>
      <c r="G8085" s="9"/>
      <c r="H8085" s="9"/>
      <c r="I8085" s="9"/>
    </row>
    <row r="8086" spans="1:9" ht="15" customHeight="1" x14ac:dyDescent="0.25">
      <c r="A8086" s="19"/>
      <c r="B8086" s="20"/>
      <c r="C8086" s="21"/>
      <c r="D8086" s="22">
        <v>5012.2299999999996</v>
      </c>
      <c r="E8086" s="9"/>
      <c r="F8086" s="9"/>
      <c r="G8086" s="9"/>
      <c r="H8086" s="9"/>
      <c r="I8086" s="9"/>
    </row>
    <row r="8087" spans="1:9" ht="9.9499999999999993" customHeight="1" x14ac:dyDescent="0.25">
      <c r="A8087" s="86"/>
      <c r="B8087" s="86"/>
      <c r="C8087" s="86"/>
      <c r="D8087" s="9"/>
      <c r="E8087" s="9"/>
      <c r="F8087" s="9"/>
      <c r="G8087" s="9"/>
      <c r="H8087" s="9"/>
      <c r="I8087" s="9"/>
    </row>
    <row r="8088" spans="1:9" ht="12" customHeight="1" x14ac:dyDescent="0.25">
      <c r="A8088" s="9"/>
      <c r="B8088" s="9"/>
      <c r="C8088" s="9"/>
      <c r="D8088" s="90" t="s">
        <v>4866</v>
      </c>
      <c r="E8088" s="90"/>
      <c r="F8088" s="90"/>
      <c r="G8088" s="90"/>
      <c r="H8088" s="90"/>
      <c r="I8088" s="90"/>
    </row>
    <row r="8089" spans="1:9" ht="9.9499999999999993" customHeight="1" x14ac:dyDescent="0.25">
      <c r="A8089" s="86"/>
      <c r="B8089" s="86"/>
      <c r="C8089" s="86"/>
      <c r="D8089" s="86"/>
      <c r="E8089" s="9"/>
      <c r="F8089" s="9"/>
      <c r="G8089" s="9"/>
      <c r="H8089" s="9"/>
      <c r="I8089" s="9"/>
    </row>
    <row r="8090" spans="1:9" ht="30.95" customHeight="1" x14ac:dyDescent="0.25">
      <c r="A8090" s="88" t="s">
        <v>3211</v>
      </c>
      <c r="B8090" s="88"/>
      <c r="C8090" s="88"/>
      <c r="D8090" s="88"/>
      <c r="E8090" s="88"/>
      <c r="F8090" s="88"/>
      <c r="G8090" s="88"/>
      <c r="H8090" s="88"/>
      <c r="I8090" s="88"/>
    </row>
    <row r="8091" spans="1:9" ht="15" customHeight="1" x14ac:dyDescent="0.25">
      <c r="A8091" s="89"/>
      <c r="B8091" s="89"/>
      <c r="C8091" s="14" t="s">
        <v>2076</v>
      </c>
      <c r="D8091" s="14" t="s">
        <v>2079</v>
      </c>
      <c r="E8091" s="14" t="s">
        <v>2059</v>
      </c>
      <c r="F8091" s="9"/>
      <c r="G8091" s="9"/>
      <c r="H8091" s="9"/>
      <c r="I8091" s="9"/>
    </row>
    <row r="8092" spans="1:9" ht="18.95" customHeight="1" x14ac:dyDescent="0.25">
      <c r="A8092" s="15" t="s">
        <v>2080</v>
      </c>
      <c r="B8092" s="16" t="s">
        <v>2081</v>
      </c>
      <c r="C8092" s="17">
        <v>908.49</v>
      </c>
      <c r="D8092" s="17">
        <v>0.1</v>
      </c>
      <c r="E8092" s="18">
        <v>90.85</v>
      </c>
      <c r="F8092" s="9"/>
      <c r="G8092" s="9"/>
      <c r="H8092" s="9"/>
      <c r="I8092" s="9"/>
    </row>
    <row r="8093" spans="1:9" ht="15" customHeight="1" x14ac:dyDescent="0.25">
      <c r="A8093" s="19"/>
      <c r="B8093" s="20"/>
      <c r="C8093" s="21"/>
      <c r="D8093" s="21"/>
      <c r="E8093" s="22">
        <v>90.85</v>
      </c>
      <c r="F8093" s="9"/>
      <c r="G8093" s="9"/>
      <c r="H8093" s="9"/>
      <c r="I8093" s="9"/>
    </row>
    <row r="8094" spans="1:9" ht="9.9499999999999993" customHeight="1" x14ac:dyDescent="0.25">
      <c r="A8094" s="86"/>
      <c r="B8094" s="86"/>
      <c r="C8094" s="86"/>
      <c r="D8094" s="9"/>
      <c r="E8094" s="9"/>
      <c r="F8094" s="9"/>
      <c r="G8094" s="9"/>
      <c r="H8094" s="9"/>
      <c r="I8094" s="9"/>
    </row>
    <row r="8095" spans="1:9" ht="12" customHeight="1" x14ac:dyDescent="0.25">
      <c r="A8095" s="9"/>
      <c r="B8095" s="9"/>
      <c r="C8095" s="9"/>
      <c r="D8095" s="90" t="s">
        <v>4867</v>
      </c>
      <c r="E8095" s="90"/>
      <c r="F8095" s="90"/>
      <c r="G8095" s="90"/>
      <c r="H8095" s="90"/>
      <c r="I8095" s="90"/>
    </row>
    <row r="8096" spans="1:9" ht="9.9499999999999993" customHeight="1" x14ac:dyDescent="0.25">
      <c r="A8096" s="86"/>
      <c r="B8096" s="86"/>
      <c r="C8096" s="86"/>
      <c r="D8096" s="86"/>
      <c r="E8096" s="9"/>
      <c r="F8096" s="9"/>
      <c r="G8096" s="9"/>
      <c r="H8096" s="9"/>
      <c r="I8096" s="9"/>
    </row>
    <row r="8097" spans="1:9" ht="30.95" customHeight="1" x14ac:dyDescent="0.25">
      <c r="A8097" s="88" t="s">
        <v>3212</v>
      </c>
      <c r="B8097" s="88"/>
      <c r="C8097" s="88"/>
      <c r="D8097" s="88"/>
      <c r="E8097" s="88"/>
      <c r="F8097" s="88"/>
      <c r="G8097" s="88"/>
      <c r="H8097" s="88"/>
      <c r="I8097" s="88"/>
    </row>
    <row r="8098" spans="1:9" ht="15" customHeight="1" x14ac:dyDescent="0.25">
      <c r="A8098" s="89"/>
      <c r="B8098" s="89"/>
      <c r="C8098" s="14" t="s">
        <v>2076</v>
      </c>
      <c r="D8098" s="14" t="s">
        <v>2079</v>
      </c>
      <c r="E8098" s="14" t="s">
        <v>2058</v>
      </c>
      <c r="F8098" s="14" t="s">
        <v>2059</v>
      </c>
      <c r="G8098" s="9"/>
      <c r="H8098" s="9"/>
      <c r="I8098" s="9"/>
    </row>
    <row r="8099" spans="1:9" ht="27" customHeight="1" x14ac:dyDescent="0.25">
      <c r="A8099" s="15" t="s">
        <v>2083</v>
      </c>
      <c r="B8099" s="16" t="s">
        <v>2084</v>
      </c>
      <c r="C8099" s="17">
        <v>4.3</v>
      </c>
      <c r="D8099" s="17">
        <v>0.1</v>
      </c>
      <c r="E8099" s="17">
        <v>4</v>
      </c>
      <c r="F8099" s="18">
        <v>1.72</v>
      </c>
      <c r="G8099" s="9"/>
      <c r="H8099" s="9"/>
      <c r="I8099" s="9"/>
    </row>
    <row r="8100" spans="1:9" ht="15" customHeight="1" x14ac:dyDescent="0.25">
      <c r="A8100" s="19"/>
      <c r="B8100" s="20"/>
      <c r="C8100" s="21"/>
      <c r="D8100" s="21"/>
      <c r="E8100" s="21"/>
      <c r="F8100" s="22">
        <v>1.72</v>
      </c>
      <c r="G8100" s="9"/>
      <c r="H8100" s="9"/>
      <c r="I8100" s="9"/>
    </row>
    <row r="8101" spans="1:9" ht="9.9499999999999993" customHeight="1" x14ac:dyDescent="0.25">
      <c r="A8101" s="86"/>
      <c r="B8101" s="86"/>
      <c r="C8101" s="86"/>
      <c r="D8101" s="9"/>
      <c r="E8101" s="9"/>
      <c r="F8101" s="9"/>
      <c r="G8101" s="9"/>
      <c r="H8101" s="9"/>
      <c r="I8101" s="9"/>
    </row>
    <row r="8102" spans="1:9" ht="12" customHeight="1" x14ac:dyDescent="0.25">
      <c r="A8102" s="9"/>
      <c r="B8102" s="9"/>
      <c r="C8102" s="9"/>
      <c r="D8102" s="90" t="s">
        <v>4313</v>
      </c>
      <c r="E8102" s="90"/>
      <c r="F8102" s="90"/>
      <c r="G8102" s="90"/>
      <c r="H8102" s="90"/>
      <c r="I8102" s="90"/>
    </row>
    <row r="8103" spans="1:9" ht="9.9499999999999993" customHeight="1" x14ac:dyDescent="0.25">
      <c r="A8103" s="86"/>
      <c r="B8103" s="86"/>
      <c r="C8103" s="86"/>
      <c r="D8103" s="86"/>
      <c r="E8103" s="9"/>
      <c r="F8103" s="9"/>
      <c r="G8103" s="9"/>
      <c r="H8103" s="9"/>
      <c r="I8103" s="9"/>
    </row>
    <row r="8104" spans="1:9" ht="42.95" customHeight="1" x14ac:dyDescent="0.25">
      <c r="A8104" s="88" t="s">
        <v>3213</v>
      </c>
      <c r="B8104" s="88"/>
      <c r="C8104" s="88"/>
      <c r="D8104" s="88"/>
      <c r="E8104" s="88"/>
      <c r="F8104" s="88"/>
      <c r="G8104" s="88"/>
      <c r="H8104" s="88"/>
      <c r="I8104" s="88"/>
    </row>
    <row r="8105" spans="1:9" ht="15" customHeight="1" x14ac:dyDescent="0.25">
      <c r="A8105" s="89"/>
      <c r="B8105" s="89"/>
      <c r="C8105" s="14" t="s">
        <v>2076</v>
      </c>
      <c r="D8105" s="14" t="s">
        <v>2056</v>
      </c>
      <c r="E8105" s="14" t="s">
        <v>2058</v>
      </c>
      <c r="F8105" s="14" t="s">
        <v>2086</v>
      </c>
      <c r="G8105" s="14" t="s">
        <v>2059</v>
      </c>
      <c r="H8105" s="9"/>
      <c r="I8105" s="9"/>
    </row>
    <row r="8106" spans="1:9" ht="18.95" customHeight="1" x14ac:dyDescent="0.25">
      <c r="A8106" s="15" t="s">
        <v>2087</v>
      </c>
      <c r="B8106" s="16" t="s">
        <v>2088</v>
      </c>
      <c r="C8106" s="17">
        <v>5012.2299999999996</v>
      </c>
      <c r="D8106" s="17">
        <v>0.1</v>
      </c>
      <c r="E8106" s="17">
        <v>1</v>
      </c>
      <c r="F8106" s="17">
        <v>1.5</v>
      </c>
      <c r="G8106" s="18">
        <v>751.83</v>
      </c>
      <c r="H8106" s="9"/>
      <c r="I8106" s="9"/>
    </row>
    <row r="8107" spans="1:9" ht="18.95" customHeight="1" x14ac:dyDescent="0.25">
      <c r="A8107" s="15" t="s">
        <v>2089</v>
      </c>
      <c r="B8107" s="16" t="s">
        <v>2088</v>
      </c>
      <c r="C8107" s="17">
        <v>908.49</v>
      </c>
      <c r="D8107" s="17">
        <v>0.1</v>
      </c>
      <c r="E8107" s="17">
        <v>1</v>
      </c>
      <c r="F8107" s="17">
        <v>1.5</v>
      </c>
      <c r="G8107" s="18">
        <v>136.27000000000001</v>
      </c>
      <c r="H8107" s="9"/>
      <c r="I8107" s="9"/>
    </row>
    <row r="8108" spans="1:9" ht="27" customHeight="1" x14ac:dyDescent="0.25">
      <c r="A8108" s="15" t="s">
        <v>2090</v>
      </c>
      <c r="B8108" s="16" t="s">
        <v>2088</v>
      </c>
      <c r="C8108" s="17">
        <v>4.5999999999999996</v>
      </c>
      <c r="D8108" s="17">
        <v>0.1</v>
      </c>
      <c r="E8108" s="17">
        <v>4</v>
      </c>
      <c r="F8108" s="17">
        <v>1.5</v>
      </c>
      <c r="G8108" s="18">
        <v>2.76</v>
      </c>
      <c r="H8108" s="9"/>
      <c r="I8108" s="9"/>
    </row>
    <row r="8109" spans="1:9" ht="15" customHeight="1" x14ac:dyDescent="0.25">
      <c r="A8109" s="19"/>
      <c r="B8109" s="20"/>
      <c r="C8109" s="21"/>
      <c r="D8109" s="21"/>
      <c r="E8109" s="21"/>
      <c r="F8109" s="21"/>
      <c r="G8109" s="22">
        <v>890.86</v>
      </c>
      <c r="H8109" s="9"/>
      <c r="I8109" s="9"/>
    </row>
    <row r="8110" spans="1:9" ht="9.9499999999999993" customHeight="1" x14ac:dyDescent="0.25">
      <c r="A8110" s="86"/>
      <c r="B8110" s="86"/>
      <c r="C8110" s="86"/>
      <c r="D8110" s="9"/>
      <c r="E8110" s="9"/>
      <c r="F8110" s="9"/>
      <c r="G8110" s="9"/>
      <c r="H8110" s="9"/>
      <c r="I8110" s="9"/>
    </row>
    <row r="8111" spans="1:9" ht="12" customHeight="1" x14ac:dyDescent="0.25">
      <c r="A8111" s="9"/>
      <c r="B8111" s="9"/>
      <c r="C8111" s="9"/>
      <c r="D8111" s="90" t="s">
        <v>4868</v>
      </c>
      <c r="E8111" s="90"/>
      <c r="F8111" s="90"/>
      <c r="G8111" s="90"/>
      <c r="H8111" s="90"/>
      <c r="I8111" s="90"/>
    </row>
    <row r="8112" spans="1:9" ht="9.9499999999999993" customHeight="1" x14ac:dyDescent="0.25">
      <c r="A8112" s="86"/>
      <c r="B8112" s="86"/>
      <c r="C8112" s="86"/>
      <c r="D8112" s="86"/>
      <c r="E8112" s="9"/>
      <c r="F8112" s="9"/>
      <c r="G8112" s="9"/>
      <c r="H8112" s="9"/>
      <c r="I8112" s="9"/>
    </row>
    <row r="8113" spans="1:9" ht="30.95" customHeight="1" x14ac:dyDescent="0.25">
      <c r="A8113" s="88" t="s">
        <v>3214</v>
      </c>
      <c r="B8113" s="88"/>
      <c r="C8113" s="88"/>
      <c r="D8113" s="88"/>
      <c r="E8113" s="88"/>
      <c r="F8113" s="88"/>
      <c r="G8113" s="88"/>
      <c r="H8113" s="88"/>
      <c r="I8113" s="88"/>
    </row>
    <row r="8114" spans="1:9" ht="15" customHeight="1" x14ac:dyDescent="0.25">
      <c r="A8114" s="89"/>
      <c r="B8114" s="89"/>
      <c r="C8114" s="14" t="s">
        <v>2076</v>
      </c>
      <c r="D8114" s="14" t="s">
        <v>2056</v>
      </c>
      <c r="E8114" s="14" t="s">
        <v>2058</v>
      </c>
      <c r="F8114" s="14" t="s">
        <v>2092</v>
      </c>
      <c r="G8114" s="14" t="s">
        <v>2086</v>
      </c>
      <c r="H8114" s="14" t="s">
        <v>2059</v>
      </c>
      <c r="I8114" s="9"/>
    </row>
    <row r="8115" spans="1:9" ht="18.95" customHeight="1" x14ac:dyDescent="0.25">
      <c r="A8115" s="15" t="s">
        <v>2087</v>
      </c>
      <c r="B8115" s="16" t="s">
        <v>2186</v>
      </c>
      <c r="C8115" s="17">
        <v>5012.2299999999996</v>
      </c>
      <c r="D8115" s="17">
        <v>0.1</v>
      </c>
      <c r="E8115" s="17">
        <v>1</v>
      </c>
      <c r="F8115" s="17">
        <v>30</v>
      </c>
      <c r="G8115" s="17">
        <v>1.5</v>
      </c>
      <c r="H8115" s="18">
        <v>22555.040000000001</v>
      </c>
      <c r="I8115" s="9"/>
    </row>
    <row r="8116" spans="1:9" ht="18.95" customHeight="1" x14ac:dyDescent="0.25">
      <c r="A8116" s="15" t="s">
        <v>2089</v>
      </c>
      <c r="B8116" s="16" t="s">
        <v>2186</v>
      </c>
      <c r="C8116" s="17">
        <v>908.49</v>
      </c>
      <c r="D8116" s="17">
        <v>0.05</v>
      </c>
      <c r="E8116" s="17">
        <v>1</v>
      </c>
      <c r="F8116" s="17">
        <v>30</v>
      </c>
      <c r="G8116" s="17">
        <v>1.5</v>
      </c>
      <c r="H8116" s="18">
        <v>2044.1</v>
      </c>
      <c r="I8116" s="9"/>
    </row>
    <row r="8117" spans="1:9" ht="27" customHeight="1" x14ac:dyDescent="0.25">
      <c r="A8117" s="15" t="s">
        <v>2090</v>
      </c>
      <c r="B8117" s="16" t="s">
        <v>2186</v>
      </c>
      <c r="C8117" s="17">
        <v>4.5999999999999996</v>
      </c>
      <c r="D8117" s="17">
        <v>0.1</v>
      </c>
      <c r="E8117" s="17">
        <v>4</v>
      </c>
      <c r="F8117" s="17">
        <v>30</v>
      </c>
      <c r="G8117" s="17">
        <v>1.5</v>
      </c>
      <c r="H8117" s="18">
        <v>82.8</v>
      </c>
      <c r="I8117" s="9"/>
    </row>
    <row r="8118" spans="1:9" ht="15" customHeight="1" x14ac:dyDescent="0.25">
      <c r="A8118" s="19"/>
      <c r="B8118" s="20"/>
      <c r="C8118" s="21"/>
      <c r="D8118" s="21"/>
      <c r="E8118" s="21"/>
      <c r="F8118" s="21"/>
      <c r="G8118" s="21"/>
      <c r="H8118" s="22">
        <v>24681.94</v>
      </c>
      <c r="I8118" s="9"/>
    </row>
    <row r="8119" spans="1:9" ht="9.9499999999999993" customHeight="1" x14ac:dyDescent="0.25">
      <c r="A8119" s="86"/>
      <c r="B8119" s="86"/>
      <c r="C8119" s="86"/>
      <c r="D8119" s="9"/>
      <c r="E8119" s="9"/>
      <c r="F8119" s="9"/>
      <c r="G8119" s="9"/>
      <c r="H8119" s="9"/>
      <c r="I8119" s="9"/>
    </row>
    <row r="8120" spans="1:9" ht="12" customHeight="1" x14ac:dyDescent="0.25">
      <c r="A8120" s="9"/>
      <c r="B8120" s="9"/>
      <c r="C8120" s="9"/>
      <c r="D8120" s="90" t="s">
        <v>4869</v>
      </c>
      <c r="E8120" s="90"/>
      <c r="F8120" s="90"/>
      <c r="G8120" s="90"/>
      <c r="H8120" s="90"/>
      <c r="I8120" s="90"/>
    </row>
    <row r="8121" spans="1:9" ht="9.9499999999999993" customHeight="1" x14ac:dyDescent="0.25">
      <c r="A8121" s="86"/>
      <c r="B8121" s="86"/>
      <c r="C8121" s="86"/>
      <c r="D8121" s="86"/>
      <c r="E8121" s="9"/>
      <c r="F8121" s="9"/>
      <c r="G8121" s="9"/>
      <c r="H8121" s="9"/>
      <c r="I8121" s="9"/>
    </row>
    <row r="8122" spans="1:9" ht="42.95" customHeight="1" x14ac:dyDescent="0.25">
      <c r="A8122" s="88" t="s">
        <v>3215</v>
      </c>
      <c r="B8122" s="88"/>
      <c r="C8122" s="88"/>
      <c r="D8122" s="88"/>
      <c r="E8122" s="88"/>
      <c r="F8122" s="88"/>
      <c r="G8122" s="88"/>
      <c r="H8122" s="88"/>
      <c r="I8122" s="88"/>
    </row>
    <row r="8123" spans="1:9" ht="15" customHeight="1" x14ac:dyDescent="0.25">
      <c r="A8123" s="89"/>
      <c r="B8123" s="89"/>
      <c r="C8123" s="14" t="s">
        <v>2076</v>
      </c>
      <c r="D8123" s="14" t="s">
        <v>2056</v>
      </c>
      <c r="E8123" s="14" t="s">
        <v>2058</v>
      </c>
      <c r="F8123" s="14" t="s">
        <v>2092</v>
      </c>
      <c r="G8123" s="14" t="s">
        <v>2086</v>
      </c>
      <c r="H8123" s="14" t="s">
        <v>2059</v>
      </c>
      <c r="I8123" s="9"/>
    </row>
    <row r="8124" spans="1:9" ht="18.95" customHeight="1" x14ac:dyDescent="0.25">
      <c r="A8124" s="15" t="s">
        <v>2087</v>
      </c>
      <c r="B8124" s="16" t="s">
        <v>2186</v>
      </c>
      <c r="C8124" s="17">
        <v>5012.2299999999996</v>
      </c>
      <c r="D8124" s="17">
        <v>0.1</v>
      </c>
      <c r="E8124" s="17">
        <v>1</v>
      </c>
      <c r="F8124" s="17">
        <v>12</v>
      </c>
      <c r="G8124" s="17">
        <v>1.5</v>
      </c>
      <c r="H8124" s="18">
        <v>9022.01</v>
      </c>
      <c r="I8124" s="9"/>
    </row>
    <row r="8125" spans="1:9" ht="18.95" customHeight="1" x14ac:dyDescent="0.25">
      <c r="A8125" s="15" t="s">
        <v>2089</v>
      </c>
      <c r="B8125" s="16" t="s">
        <v>2186</v>
      </c>
      <c r="C8125" s="17">
        <v>908.49</v>
      </c>
      <c r="D8125" s="17">
        <v>0.1</v>
      </c>
      <c r="E8125" s="17">
        <v>1</v>
      </c>
      <c r="F8125" s="17">
        <v>12</v>
      </c>
      <c r="G8125" s="17">
        <v>1.5</v>
      </c>
      <c r="H8125" s="18">
        <v>1635.28</v>
      </c>
      <c r="I8125" s="9"/>
    </row>
    <row r="8126" spans="1:9" ht="27" customHeight="1" x14ac:dyDescent="0.25">
      <c r="A8126" s="15" t="s">
        <v>2090</v>
      </c>
      <c r="B8126" s="16" t="s">
        <v>2186</v>
      </c>
      <c r="C8126" s="17">
        <v>4.5999999999999996</v>
      </c>
      <c r="D8126" s="17">
        <v>0.1</v>
      </c>
      <c r="E8126" s="17">
        <v>4</v>
      </c>
      <c r="F8126" s="17">
        <v>12</v>
      </c>
      <c r="G8126" s="17">
        <v>1.5</v>
      </c>
      <c r="H8126" s="18">
        <v>33.119999999999997</v>
      </c>
      <c r="I8126" s="9"/>
    </row>
    <row r="8127" spans="1:9" ht="15" customHeight="1" x14ac:dyDescent="0.25">
      <c r="A8127" s="19"/>
      <c r="B8127" s="20"/>
      <c r="C8127" s="21"/>
      <c r="D8127" s="21"/>
      <c r="E8127" s="21"/>
      <c r="F8127" s="21"/>
      <c r="G8127" s="21"/>
      <c r="H8127" s="22">
        <v>10690.41</v>
      </c>
      <c r="I8127" s="9"/>
    </row>
    <row r="8128" spans="1:9" ht="9.9499999999999993" customHeight="1" x14ac:dyDescent="0.25">
      <c r="A8128" s="86"/>
      <c r="B8128" s="86"/>
      <c r="C8128" s="86"/>
      <c r="D8128" s="9"/>
      <c r="E8128" s="9"/>
      <c r="F8128" s="9"/>
      <c r="G8128" s="9"/>
      <c r="H8128" s="9"/>
      <c r="I8128" s="9"/>
    </row>
    <row r="8129" spans="1:9" ht="12" customHeight="1" x14ac:dyDescent="0.25">
      <c r="A8129" s="9"/>
      <c r="B8129" s="9"/>
      <c r="C8129" s="9"/>
      <c r="D8129" s="90" t="s">
        <v>4870</v>
      </c>
      <c r="E8129" s="90"/>
      <c r="F8129" s="90"/>
      <c r="G8129" s="90"/>
      <c r="H8129" s="90"/>
      <c r="I8129" s="90"/>
    </row>
    <row r="8130" spans="1:9" ht="9.9499999999999993" customHeight="1" x14ac:dyDescent="0.25">
      <c r="A8130" s="86"/>
      <c r="B8130" s="86"/>
      <c r="C8130" s="86"/>
      <c r="D8130" s="86"/>
      <c r="E8130" s="9"/>
      <c r="F8130" s="9"/>
      <c r="G8130" s="9"/>
      <c r="H8130" s="9"/>
      <c r="I8130" s="9"/>
    </row>
    <row r="8131" spans="1:9" ht="20.100000000000001" customHeight="1" x14ac:dyDescent="0.25">
      <c r="A8131" s="88" t="s">
        <v>3216</v>
      </c>
      <c r="B8131" s="88"/>
      <c r="C8131" s="88"/>
      <c r="D8131" s="88"/>
      <c r="E8131" s="88"/>
      <c r="F8131" s="88"/>
      <c r="G8131" s="88"/>
      <c r="H8131" s="88"/>
      <c r="I8131" s="88"/>
    </row>
    <row r="8132" spans="1:9" ht="15" customHeight="1" x14ac:dyDescent="0.25">
      <c r="A8132" s="89"/>
      <c r="B8132" s="89"/>
      <c r="C8132" s="14" t="s">
        <v>2076</v>
      </c>
      <c r="D8132" s="14" t="s">
        <v>2056</v>
      </c>
      <c r="E8132" s="14" t="s">
        <v>2086</v>
      </c>
      <c r="F8132" s="14" t="s">
        <v>2059</v>
      </c>
      <c r="G8132" s="9"/>
      <c r="H8132" s="9"/>
      <c r="I8132" s="9"/>
    </row>
    <row r="8133" spans="1:9" ht="18.95" customHeight="1" x14ac:dyDescent="0.25">
      <c r="A8133" s="15" t="s">
        <v>2096</v>
      </c>
      <c r="B8133" s="16" t="s">
        <v>2097</v>
      </c>
      <c r="C8133" s="17">
        <v>5012.2299999999996</v>
      </c>
      <c r="D8133" s="17">
        <v>0.1</v>
      </c>
      <c r="E8133" s="17">
        <v>1.5</v>
      </c>
      <c r="F8133" s="18">
        <v>751.83</v>
      </c>
      <c r="G8133" s="9"/>
      <c r="H8133" s="9"/>
      <c r="I8133" s="9"/>
    </row>
    <row r="8134" spans="1:9" ht="15" customHeight="1" x14ac:dyDescent="0.25">
      <c r="A8134" s="19"/>
      <c r="B8134" s="20"/>
      <c r="C8134" s="21"/>
      <c r="D8134" s="21"/>
      <c r="E8134" s="21"/>
      <c r="F8134" s="22">
        <v>751.83</v>
      </c>
      <c r="G8134" s="9"/>
      <c r="H8134" s="9"/>
      <c r="I8134" s="9"/>
    </row>
    <row r="8135" spans="1:9" ht="9.9499999999999993" customHeight="1" x14ac:dyDescent="0.25">
      <c r="A8135" s="86"/>
      <c r="B8135" s="86"/>
      <c r="C8135" s="86"/>
      <c r="D8135" s="9"/>
      <c r="E8135" s="9"/>
      <c r="F8135" s="9"/>
      <c r="G8135" s="9"/>
      <c r="H8135" s="9"/>
      <c r="I8135" s="9"/>
    </row>
    <row r="8136" spans="1:9" ht="12" customHeight="1" x14ac:dyDescent="0.25">
      <c r="A8136" s="9"/>
      <c r="B8136" s="9"/>
      <c r="C8136" s="9"/>
      <c r="D8136" s="90" t="s">
        <v>4871</v>
      </c>
      <c r="E8136" s="90"/>
      <c r="F8136" s="90"/>
      <c r="G8136" s="90"/>
      <c r="H8136" s="90"/>
      <c r="I8136" s="90"/>
    </row>
    <row r="8137" spans="1:9" ht="9.9499999999999993" customHeight="1" x14ac:dyDescent="0.25">
      <c r="A8137" s="86"/>
      <c r="B8137" s="86"/>
      <c r="C8137" s="86"/>
      <c r="D8137" s="86"/>
      <c r="E8137" s="9"/>
      <c r="F8137" s="9"/>
      <c r="G8137" s="9"/>
      <c r="H8137" s="9"/>
      <c r="I8137" s="9"/>
    </row>
    <row r="8138" spans="1:9" ht="30.95" customHeight="1" x14ac:dyDescent="0.25">
      <c r="A8138" s="88" t="s">
        <v>3217</v>
      </c>
      <c r="B8138" s="88"/>
      <c r="C8138" s="88"/>
      <c r="D8138" s="88"/>
      <c r="E8138" s="88"/>
      <c r="F8138" s="88"/>
      <c r="G8138" s="88"/>
      <c r="H8138" s="88"/>
      <c r="I8138" s="88"/>
    </row>
    <row r="8139" spans="1:9" ht="15" customHeight="1" x14ac:dyDescent="0.25">
      <c r="A8139" s="89"/>
      <c r="B8139" s="89"/>
      <c r="C8139" s="14" t="s">
        <v>2076</v>
      </c>
      <c r="D8139" s="14" t="s">
        <v>2079</v>
      </c>
      <c r="E8139" s="14" t="s">
        <v>2092</v>
      </c>
      <c r="F8139" s="14" t="s">
        <v>2086</v>
      </c>
      <c r="G8139" s="14" t="s">
        <v>2059</v>
      </c>
      <c r="H8139" s="9"/>
      <c r="I8139" s="9"/>
    </row>
    <row r="8140" spans="1:9" ht="27" customHeight="1" x14ac:dyDescent="0.25">
      <c r="A8140" s="15" t="s">
        <v>2099</v>
      </c>
      <c r="B8140" s="16" t="s">
        <v>2100</v>
      </c>
      <c r="C8140" s="17">
        <v>908.49</v>
      </c>
      <c r="D8140" s="17">
        <v>0.1</v>
      </c>
      <c r="E8140" s="17">
        <v>29.7</v>
      </c>
      <c r="F8140" s="17">
        <v>1.5</v>
      </c>
      <c r="G8140" s="18">
        <v>4047.32</v>
      </c>
      <c r="H8140" s="9"/>
      <c r="I8140" s="9"/>
    </row>
    <row r="8141" spans="1:9" ht="15" customHeight="1" x14ac:dyDescent="0.25">
      <c r="A8141" s="19"/>
      <c r="B8141" s="20"/>
      <c r="C8141" s="21"/>
      <c r="D8141" s="21"/>
      <c r="E8141" s="21"/>
      <c r="F8141" s="21"/>
      <c r="G8141" s="22">
        <v>4047.32</v>
      </c>
      <c r="H8141" s="9"/>
      <c r="I8141" s="9"/>
    </row>
    <row r="8142" spans="1:9" ht="9.9499999999999993" customHeight="1" x14ac:dyDescent="0.25">
      <c r="A8142" s="86"/>
      <c r="B8142" s="86"/>
      <c r="C8142" s="86"/>
      <c r="D8142" s="9"/>
      <c r="E8142" s="9"/>
      <c r="F8142" s="9"/>
      <c r="G8142" s="9"/>
      <c r="H8142" s="9"/>
      <c r="I8142" s="9"/>
    </row>
    <row r="8143" spans="1:9" ht="12" customHeight="1" x14ac:dyDescent="0.25">
      <c r="A8143" s="9"/>
      <c r="B8143" s="9"/>
      <c r="C8143" s="9"/>
      <c r="D8143" s="90" t="s">
        <v>4872</v>
      </c>
      <c r="E8143" s="90"/>
      <c r="F8143" s="90"/>
      <c r="G8143" s="90"/>
      <c r="H8143" s="90"/>
      <c r="I8143" s="90"/>
    </row>
    <row r="8144" spans="1:9" ht="9.9499999999999993" customHeight="1" x14ac:dyDescent="0.25">
      <c r="A8144" s="86"/>
      <c r="B8144" s="86"/>
      <c r="C8144" s="86"/>
      <c r="D8144" s="86"/>
      <c r="E8144" s="9"/>
      <c r="F8144" s="9"/>
      <c r="G8144" s="9"/>
      <c r="H8144" s="9"/>
      <c r="I8144" s="9"/>
    </row>
    <row r="8145" spans="1:9" ht="30.95" customHeight="1" x14ac:dyDescent="0.25">
      <c r="A8145" s="88" t="s">
        <v>3218</v>
      </c>
      <c r="B8145" s="88"/>
      <c r="C8145" s="88"/>
      <c r="D8145" s="88"/>
      <c r="E8145" s="88"/>
      <c r="F8145" s="88"/>
      <c r="G8145" s="88"/>
      <c r="H8145" s="88"/>
      <c r="I8145" s="88"/>
    </row>
    <row r="8146" spans="1:9" ht="15" customHeight="1" x14ac:dyDescent="0.25">
      <c r="A8146" s="89"/>
      <c r="B8146" s="89"/>
      <c r="C8146" s="14" t="s">
        <v>2076</v>
      </c>
      <c r="D8146" s="14" t="s">
        <v>2079</v>
      </c>
      <c r="E8146" s="14" t="s">
        <v>2059</v>
      </c>
      <c r="F8146" s="9"/>
      <c r="G8146" s="9"/>
      <c r="H8146" s="9"/>
      <c r="I8146" s="9"/>
    </row>
    <row r="8147" spans="1:9" ht="18.95" customHeight="1" x14ac:dyDescent="0.25">
      <c r="A8147" s="15" t="s">
        <v>2080</v>
      </c>
      <c r="B8147" s="16" t="s">
        <v>2081</v>
      </c>
      <c r="C8147" s="17">
        <v>908.49</v>
      </c>
      <c r="D8147" s="17">
        <v>0.1</v>
      </c>
      <c r="E8147" s="18">
        <v>90.85</v>
      </c>
      <c r="F8147" s="9"/>
      <c r="G8147" s="9"/>
      <c r="H8147" s="9"/>
      <c r="I8147" s="9"/>
    </row>
    <row r="8148" spans="1:9" ht="15" customHeight="1" x14ac:dyDescent="0.25">
      <c r="A8148" s="19"/>
      <c r="B8148" s="20"/>
      <c r="C8148" s="21"/>
      <c r="D8148" s="21"/>
      <c r="E8148" s="22">
        <v>90.85</v>
      </c>
      <c r="F8148" s="9"/>
      <c r="G8148" s="9"/>
      <c r="H8148" s="9"/>
      <c r="I8148" s="9"/>
    </row>
    <row r="8149" spans="1:9" ht="9.9499999999999993" customHeight="1" x14ac:dyDescent="0.25">
      <c r="A8149" s="86"/>
      <c r="B8149" s="86"/>
      <c r="C8149" s="86"/>
      <c r="D8149" s="9"/>
      <c r="E8149" s="9"/>
      <c r="F8149" s="9"/>
      <c r="G8149" s="9"/>
      <c r="H8149" s="9"/>
      <c r="I8149" s="9"/>
    </row>
    <row r="8150" spans="1:9" ht="12" customHeight="1" x14ac:dyDescent="0.25">
      <c r="A8150" s="9"/>
      <c r="B8150" s="9"/>
      <c r="C8150" s="9"/>
      <c r="D8150" s="90" t="s">
        <v>4867</v>
      </c>
      <c r="E8150" s="90"/>
      <c r="F8150" s="90"/>
      <c r="G8150" s="90"/>
      <c r="H8150" s="90"/>
      <c r="I8150" s="90"/>
    </row>
    <row r="8151" spans="1:9" ht="9.9499999999999993" customHeight="1" x14ac:dyDescent="0.25">
      <c r="A8151" s="86"/>
      <c r="B8151" s="86"/>
      <c r="C8151" s="86"/>
      <c r="D8151" s="86"/>
      <c r="E8151" s="9"/>
      <c r="F8151" s="9"/>
      <c r="G8151" s="9"/>
      <c r="H8151" s="9"/>
      <c r="I8151" s="9"/>
    </row>
    <row r="8152" spans="1:9" ht="30.95" customHeight="1" x14ac:dyDescent="0.25">
      <c r="A8152" s="88" t="s">
        <v>3219</v>
      </c>
      <c r="B8152" s="88"/>
      <c r="C8152" s="88"/>
      <c r="D8152" s="88"/>
      <c r="E8152" s="88"/>
      <c r="F8152" s="88"/>
      <c r="G8152" s="88"/>
      <c r="H8152" s="88"/>
      <c r="I8152" s="88"/>
    </row>
    <row r="8153" spans="1:9" ht="15" customHeight="1" x14ac:dyDescent="0.25">
      <c r="A8153" s="89"/>
      <c r="B8153" s="89"/>
      <c r="C8153" s="14" t="s">
        <v>2076</v>
      </c>
      <c r="D8153" s="14" t="s">
        <v>2059</v>
      </c>
      <c r="E8153" s="9"/>
      <c r="F8153" s="9"/>
      <c r="G8153" s="9"/>
      <c r="H8153" s="9"/>
      <c r="I8153" s="9"/>
    </row>
    <row r="8154" spans="1:9" ht="18.95" customHeight="1" x14ac:dyDescent="0.25">
      <c r="A8154" s="15" t="s">
        <v>2170</v>
      </c>
      <c r="B8154" s="16" t="s">
        <v>2076</v>
      </c>
      <c r="C8154" s="17">
        <v>908.49</v>
      </c>
      <c r="D8154" s="18">
        <v>908.49</v>
      </c>
      <c r="E8154" s="9"/>
      <c r="F8154" s="9"/>
      <c r="G8154" s="9"/>
      <c r="H8154" s="9"/>
      <c r="I8154" s="9"/>
    </row>
    <row r="8155" spans="1:9" ht="15" customHeight="1" x14ac:dyDescent="0.25">
      <c r="A8155" s="19"/>
      <c r="B8155" s="20"/>
      <c r="C8155" s="21"/>
      <c r="D8155" s="22">
        <v>908.49</v>
      </c>
      <c r="E8155" s="9"/>
      <c r="F8155" s="9"/>
      <c r="G8155" s="9"/>
      <c r="H8155" s="9"/>
      <c r="I8155" s="9"/>
    </row>
    <row r="8156" spans="1:9" ht="9.9499999999999993" customHeight="1" x14ac:dyDescent="0.25">
      <c r="A8156" s="86"/>
      <c r="B8156" s="86"/>
      <c r="C8156" s="86"/>
      <c r="D8156" s="9"/>
      <c r="E8156" s="9"/>
      <c r="F8156" s="9"/>
      <c r="G8156" s="9"/>
      <c r="H8156" s="9"/>
      <c r="I8156" s="9"/>
    </row>
    <row r="8157" spans="1:9" ht="12" customHeight="1" x14ac:dyDescent="0.25">
      <c r="A8157" s="9"/>
      <c r="B8157" s="9"/>
      <c r="C8157" s="9"/>
      <c r="D8157" s="90" t="s">
        <v>4873</v>
      </c>
      <c r="E8157" s="90"/>
      <c r="F8157" s="90"/>
      <c r="G8157" s="90"/>
      <c r="H8157" s="90"/>
      <c r="I8157" s="90"/>
    </row>
    <row r="8158" spans="1:9" ht="9.9499999999999993" customHeight="1" x14ac:dyDescent="0.25">
      <c r="A8158" s="86"/>
      <c r="B8158" s="86"/>
      <c r="C8158" s="86"/>
      <c r="D8158" s="86"/>
      <c r="E8158" s="9"/>
      <c r="F8158" s="9"/>
      <c r="G8158" s="9"/>
      <c r="H8158" s="9"/>
      <c r="I8158" s="9"/>
    </row>
    <row r="8159" spans="1:9" ht="42.95" customHeight="1" x14ac:dyDescent="0.25">
      <c r="A8159" s="88" t="s">
        <v>3220</v>
      </c>
      <c r="B8159" s="88"/>
      <c r="C8159" s="88"/>
      <c r="D8159" s="88"/>
      <c r="E8159" s="88"/>
      <c r="F8159" s="88"/>
      <c r="G8159" s="88"/>
      <c r="H8159" s="88"/>
      <c r="I8159" s="88"/>
    </row>
    <row r="8160" spans="1:9" ht="15" customHeight="1" x14ac:dyDescent="0.25">
      <c r="A8160" s="89"/>
      <c r="B8160" s="89"/>
      <c r="C8160" s="14" t="s">
        <v>2069</v>
      </c>
      <c r="D8160" s="14" t="s">
        <v>2058</v>
      </c>
      <c r="E8160" s="14" t="s">
        <v>2059</v>
      </c>
      <c r="F8160" s="9"/>
      <c r="G8160" s="9"/>
      <c r="H8160" s="9"/>
      <c r="I8160" s="9"/>
    </row>
    <row r="8161" spans="1:9" ht="12.95" customHeight="1" x14ac:dyDescent="0.25">
      <c r="A8161" s="15"/>
      <c r="B8161" s="16" t="s">
        <v>2104</v>
      </c>
      <c r="C8161" s="17">
        <v>869.67</v>
      </c>
      <c r="D8161" s="17">
        <v>1</v>
      </c>
      <c r="E8161" s="18">
        <v>869.67</v>
      </c>
      <c r="F8161" s="9"/>
      <c r="G8161" s="9"/>
      <c r="H8161" s="9"/>
      <c r="I8161" s="9"/>
    </row>
    <row r="8162" spans="1:9" ht="15" customHeight="1" x14ac:dyDescent="0.25">
      <c r="A8162" s="19"/>
      <c r="B8162" s="20"/>
      <c r="C8162" s="21"/>
      <c r="D8162" s="21"/>
      <c r="E8162" s="22">
        <v>869.67</v>
      </c>
      <c r="F8162" s="9"/>
      <c r="G8162" s="9"/>
      <c r="H8162" s="9"/>
      <c r="I8162" s="9"/>
    </row>
    <row r="8163" spans="1:9" ht="9.9499999999999993" customHeight="1" x14ac:dyDescent="0.25">
      <c r="A8163" s="86"/>
      <c r="B8163" s="86"/>
      <c r="C8163" s="86"/>
      <c r="D8163" s="9"/>
      <c r="E8163" s="9"/>
      <c r="F8163" s="9"/>
      <c r="G8163" s="9"/>
      <c r="H8163" s="9"/>
      <c r="I8163" s="9"/>
    </row>
    <row r="8164" spans="1:9" ht="12" customHeight="1" x14ac:dyDescent="0.25">
      <c r="A8164" s="9"/>
      <c r="B8164" s="9"/>
      <c r="C8164" s="9"/>
      <c r="D8164" s="90" t="s">
        <v>4874</v>
      </c>
      <c r="E8164" s="90"/>
      <c r="F8164" s="90"/>
      <c r="G8164" s="90"/>
      <c r="H8164" s="90"/>
      <c r="I8164" s="90"/>
    </row>
    <row r="8165" spans="1:9" ht="9.9499999999999993" customHeight="1" x14ac:dyDescent="0.25">
      <c r="A8165" s="86"/>
      <c r="B8165" s="86"/>
      <c r="C8165" s="86"/>
      <c r="D8165" s="86"/>
      <c r="E8165" s="9"/>
      <c r="F8165" s="9"/>
      <c r="G8165" s="9"/>
      <c r="H8165" s="9"/>
      <c r="I8165" s="9"/>
    </row>
    <row r="8166" spans="1:9" ht="30.95" customHeight="1" x14ac:dyDescent="0.25">
      <c r="A8166" s="88" t="s">
        <v>3221</v>
      </c>
      <c r="B8166" s="88"/>
      <c r="C8166" s="88"/>
      <c r="D8166" s="88"/>
      <c r="E8166" s="88"/>
      <c r="F8166" s="88"/>
      <c r="G8166" s="88"/>
      <c r="H8166" s="88"/>
      <c r="I8166" s="88"/>
    </row>
    <row r="8167" spans="1:9" ht="15" customHeight="1" x14ac:dyDescent="0.25">
      <c r="A8167" s="89"/>
      <c r="B8167" s="89"/>
      <c r="C8167" s="14" t="s">
        <v>2069</v>
      </c>
      <c r="D8167" s="14" t="s">
        <v>2058</v>
      </c>
      <c r="E8167" s="14" t="s">
        <v>2059</v>
      </c>
      <c r="F8167" s="9"/>
      <c r="G8167" s="9"/>
      <c r="H8167" s="9"/>
      <c r="I8167" s="9"/>
    </row>
    <row r="8168" spans="1:9" ht="12.95" customHeight="1" x14ac:dyDescent="0.25">
      <c r="A8168" s="15"/>
      <c r="B8168" s="16" t="s">
        <v>2104</v>
      </c>
      <c r="C8168" s="17">
        <v>869.67</v>
      </c>
      <c r="D8168" s="17">
        <v>1</v>
      </c>
      <c r="E8168" s="18">
        <v>869.67</v>
      </c>
      <c r="F8168" s="9"/>
      <c r="G8168" s="9"/>
      <c r="H8168" s="9"/>
      <c r="I8168" s="9"/>
    </row>
    <row r="8169" spans="1:9" ht="15" customHeight="1" x14ac:dyDescent="0.25">
      <c r="A8169" s="19"/>
      <c r="B8169" s="20"/>
      <c r="C8169" s="21"/>
      <c r="D8169" s="21"/>
      <c r="E8169" s="22">
        <v>869.67</v>
      </c>
      <c r="F8169" s="9"/>
      <c r="G8169" s="9"/>
      <c r="H8169" s="9"/>
      <c r="I8169" s="9"/>
    </row>
    <row r="8170" spans="1:9" ht="9.9499999999999993" customHeight="1" x14ac:dyDescent="0.25">
      <c r="A8170" s="86"/>
      <c r="B8170" s="86"/>
      <c r="C8170" s="86"/>
      <c r="D8170" s="9"/>
      <c r="E8170" s="9"/>
      <c r="F8170" s="9"/>
      <c r="G8170" s="9"/>
      <c r="H8170" s="9"/>
      <c r="I8170" s="9"/>
    </row>
    <row r="8171" spans="1:9" ht="12" customHeight="1" x14ac:dyDescent="0.25">
      <c r="A8171" s="9"/>
      <c r="B8171" s="9"/>
      <c r="C8171" s="9"/>
      <c r="D8171" s="90" t="s">
        <v>4874</v>
      </c>
      <c r="E8171" s="90"/>
      <c r="F8171" s="90"/>
      <c r="G8171" s="90"/>
      <c r="H8171" s="90"/>
      <c r="I8171" s="90"/>
    </row>
    <row r="8172" spans="1:9" ht="9.9499999999999993" customHeight="1" x14ac:dyDescent="0.25">
      <c r="A8172" s="86"/>
      <c r="B8172" s="86"/>
      <c r="C8172" s="86"/>
      <c r="D8172" s="86"/>
      <c r="E8172" s="9"/>
      <c r="F8172" s="9"/>
      <c r="G8172" s="9"/>
      <c r="H8172" s="9"/>
      <c r="I8172" s="9"/>
    </row>
    <row r="8173" spans="1:9" ht="42.95" customHeight="1" x14ac:dyDescent="0.25">
      <c r="A8173" s="88" t="s">
        <v>3222</v>
      </c>
      <c r="B8173" s="88"/>
      <c r="C8173" s="88"/>
      <c r="D8173" s="88"/>
      <c r="E8173" s="88"/>
      <c r="F8173" s="88"/>
      <c r="G8173" s="88"/>
      <c r="H8173" s="88"/>
      <c r="I8173" s="88"/>
    </row>
    <row r="8174" spans="1:9" ht="15" customHeight="1" x14ac:dyDescent="0.25">
      <c r="A8174" s="89"/>
      <c r="B8174" s="89"/>
      <c r="C8174" s="14" t="s">
        <v>2058</v>
      </c>
      <c r="D8174" s="14" t="s">
        <v>2059</v>
      </c>
      <c r="E8174" s="9"/>
      <c r="F8174" s="9"/>
      <c r="G8174" s="9"/>
      <c r="H8174" s="9"/>
      <c r="I8174" s="9"/>
    </row>
    <row r="8175" spans="1:9" ht="12.95" customHeight="1" x14ac:dyDescent="0.25">
      <c r="A8175" s="15"/>
      <c r="B8175" s="16" t="s">
        <v>2058</v>
      </c>
      <c r="C8175" s="17">
        <v>4</v>
      </c>
      <c r="D8175" s="18">
        <v>4</v>
      </c>
      <c r="E8175" s="9"/>
      <c r="F8175" s="9"/>
      <c r="G8175" s="9"/>
      <c r="H8175" s="9"/>
      <c r="I8175" s="9"/>
    </row>
    <row r="8176" spans="1:9" ht="15" customHeight="1" x14ac:dyDescent="0.25">
      <c r="A8176" s="19"/>
      <c r="B8176" s="20"/>
      <c r="C8176" s="21"/>
      <c r="D8176" s="22">
        <v>4</v>
      </c>
      <c r="E8176" s="9"/>
      <c r="F8176" s="9"/>
      <c r="G8176" s="9"/>
      <c r="H8176" s="9"/>
      <c r="I8176" s="9"/>
    </row>
    <row r="8177" spans="1:9" ht="9.9499999999999993" customHeight="1" x14ac:dyDescent="0.25">
      <c r="A8177" s="86"/>
      <c r="B8177" s="86"/>
      <c r="C8177" s="86"/>
      <c r="D8177" s="9"/>
      <c r="E8177" s="9"/>
      <c r="F8177" s="9"/>
      <c r="G8177" s="9"/>
      <c r="H8177" s="9"/>
      <c r="I8177" s="9"/>
    </row>
    <row r="8178" spans="1:9" ht="12" customHeight="1" x14ac:dyDescent="0.25">
      <c r="A8178" s="9"/>
      <c r="B8178" s="9"/>
      <c r="C8178" s="9"/>
      <c r="D8178" s="90" t="s">
        <v>4255</v>
      </c>
      <c r="E8178" s="90"/>
      <c r="F8178" s="90"/>
      <c r="G8178" s="90"/>
      <c r="H8178" s="90"/>
      <c r="I8178" s="90"/>
    </row>
    <row r="8179" spans="1:9" ht="9.9499999999999993" customHeight="1" x14ac:dyDescent="0.25">
      <c r="A8179" s="86"/>
      <c r="B8179" s="86"/>
      <c r="C8179" s="86"/>
      <c r="D8179" s="86"/>
      <c r="E8179" s="9"/>
      <c r="F8179" s="9"/>
      <c r="G8179" s="9"/>
      <c r="H8179" s="9"/>
      <c r="I8179" s="9"/>
    </row>
    <row r="8180" spans="1:9" ht="30.95" customHeight="1" x14ac:dyDescent="0.25">
      <c r="A8180" s="88" t="s">
        <v>3223</v>
      </c>
      <c r="B8180" s="88"/>
      <c r="C8180" s="88"/>
      <c r="D8180" s="88"/>
      <c r="E8180" s="88"/>
      <c r="F8180" s="88"/>
      <c r="G8180" s="88"/>
      <c r="H8180" s="88"/>
      <c r="I8180" s="88"/>
    </row>
    <row r="8181" spans="1:9" ht="15" customHeight="1" x14ac:dyDescent="0.25">
      <c r="A8181" s="89"/>
      <c r="B8181" s="89"/>
      <c r="C8181" s="14" t="s">
        <v>2076</v>
      </c>
      <c r="D8181" s="14" t="s">
        <v>2059</v>
      </c>
      <c r="E8181" s="9"/>
      <c r="F8181" s="9"/>
      <c r="G8181" s="9"/>
      <c r="H8181" s="9"/>
      <c r="I8181" s="9"/>
    </row>
    <row r="8182" spans="1:9" ht="12.95" customHeight="1" x14ac:dyDescent="0.25">
      <c r="A8182" s="15" t="s">
        <v>2108</v>
      </c>
      <c r="B8182" s="16" t="s">
        <v>2076</v>
      </c>
      <c r="C8182" s="17">
        <v>908.49</v>
      </c>
      <c r="D8182" s="18">
        <v>908.49</v>
      </c>
      <c r="E8182" s="9"/>
      <c r="F8182" s="9"/>
      <c r="G8182" s="9"/>
      <c r="H8182" s="9"/>
      <c r="I8182" s="9"/>
    </row>
    <row r="8183" spans="1:9" ht="15" customHeight="1" x14ac:dyDescent="0.25">
      <c r="A8183" s="19"/>
      <c r="B8183" s="20"/>
      <c r="C8183" s="21"/>
      <c r="D8183" s="22">
        <v>908.49</v>
      </c>
      <c r="E8183" s="9"/>
      <c r="F8183" s="9"/>
      <c r="G8183" s="9"/>
      <c r="H8183" s="9"/>
      <c r="I8183" s="9"/>
    </row>
    <row r="8184" spans="1:9" ht="9.9499999999999993" customHeight="1" x14ac:dyDescent="0.25">
      <c r="A8184" s="86"/>
      <c r="B8184" s="86"/>
      <c r="C8184" s="86"/>
      <c r="D8184" s="9"/>
      <c r="E8184" s="9"/>
      <c r="F8184" s="9"/>
      <c r="G8184" s="9"/>
      <c r="H8184" s="9"/>
      <c r="I8184" s="9"/>
    </row>
    <row r="8185" spans="1:9" ht="12" customHeight="1" x14ac:dyDescent="0.25">
      <c r="A8185" s="9"/>
      <c r="B8185" s="9"/>
      <c r="C8185" s="9"/>
      <c r="D8185" s="90" t="s">
        <v>4873</v>
      </c>
      <c r="E8185" s="90"/>
      <c r="F8185" s="90"/>
      <c r="G8185" s="90"/>
      <c r="H8185" s="90"/>
      <c r="I8185" s="90"/>
    </row>
    <row r="8186" spans="1:9" ht="9.9499999999999993" customHeight="1" x14ac:dyDescent="0.25">
      <c r="A8186" s="86"/>
      <c r="B8186" s="86"/>
      <c r="C8186" s="86"/>
      <c r="D8186" s="86"/>
      <c r="E8186" s="9"/>
      <c r="F8186" s="9"/>
      <c r="G8186" s="9"/>
      <c r="H8186" s="9"/>
      <c r="I8186" s="9"/>
    </row>
    <row r="8187" spans="1:9" ht="42.95" customHeight="1" x14ac:dyDescent="0.25">
      <c r="A8187" s="88" t="s">
        <v>3224</v>
      </c>
      <c r="B8187" s="88"/>
      <c r="C8187" s="88"/>
      <c r="D8187" s="88"/>
      <c r="E8187" s="88"/>
      <c r="F8187" s="88"/>
      <c r="G8187" s="88"/>
      <c r="H8187" s="88"/>
      <c r="I8187" s="88"/>
    </row>
    <row r="8188" spans="1:9" ht="15" customHeight="1" x14ac:dyDescent="0.25">
      <c r="A8188" s="89"/>
      <c r="B8188" s="89"/>
      <c r="C8188" s="14" t="s">
        <v>2058</v>
      </c>
      <c r="D8188" s="14" t="s">
        <v>2059</v>
      </c>
      <c r="E8188" s="9"/>
      <c r="F8188" s="9"/>
      <c r="G8188" s="9"/>
      <c r="H8188" s="9"/>
      <c r="I8188" s="9"/>
    </row>
    <row r="8189" spans="1:9" ht="12.95" customHeight="1" x14ac:dyDescent="0.25">
      <c r="A8189" s="15"/>
      <c r="B8189" s="16" t="s">
        <v>2058</v>
      </c>
      <c r="C8189" s="17">
        <v>2</v>
      </c>
      <c r="D8189" s="18">
        <v>2</v>
      </c>
      <c r="E8189" s="9"/>
      <c r="F8189" s="9"/>
      <c r="G8189" s="9"/>
      <c r="H8189" s="9"/>
      <c r="I8189" s="9"/>
    </row>
    <row r="8190" spans="1:9" ht="15" customHeight="1" x14ac:dyDescent="0.25">
      <c r="A8190" s="19"/>
      <c r="B8190" s="20"/>
      <c r="C8190" s="21"/>
      <c r="D8190" s="22">
        <v>2</v>
      </c>
      <c r="E8190" s="9"/>
      <c r="F8190" s="9"/>
      <c r="G8190" s="9"/>
      <c r="H8190" s="9"/>
      <c r="I8190" s="9"/>
    </row>
    <row r="8191" spans="1:9" ht="9.9499999999999993" customHeight="1" x14ac:dyDescent="0.25">
      <c r="A8191" s="86"/>
      <c r="B8191" s="86"/>
      <c r="C8191" s="86"/>
      <c r="D8191" s="9"/>
      <c r="E8191" s="9"/>
      <c r="F8191" s="9"/>
      <c r="G8191" s="9"/>
      <c r="H8191" s="9"/>
      <c r="I8191" s="9"/>
    </row>
    <row r="8192" spans="1:9" ht="12" customHeight="1" x14ac:dyDescent="0.25">
      <c r="A8192" s="9"/>
      <c r="B8192" s="9"/>
      <c r="C8192" s="9"/>
      <c r="D8192" s="90" t="s">
        <v>4257</v>
      </c>
      <c r="E8192" s="90"/>
      <c r="F8192" s="90"/>
      <c r="G8192" s="90"/>
      <c r="H8192" s="90"/>
      <c r="I8192" s="90"/>
    </row>
    <row r="8193" spans="1:9" ht="9.9499999999999993" customHeight="1" x14ac:dyDescent="0.25">
      <c r="A8193" s="86"/>
      <c r="B8193" s="86"/>
      <c r="C8193" s="86"/>
      <c r="D8193" s="86"/>
      <c r="E8193" s="9"/>
      <c r="F8193" s="9"/>
      <c r="G8193" s="9"/>
      <c r="H8193" s="9"/>
      <c r="I8193" s="9"/>
    </row>
    <row r="8194" spans="1:9" ht="30.95" customHeight="1" x14ac:dyDescent="0.25">
      <c r="A8194" s="88" t="s">
        <v>3225</v>
      </c>
      <c r="B8194" s="88"/>
      <c r="C8194" s="88"/>
      <c r="D8194" s="88"/>
      <c r="E8194" s="88"/>
      <c r="F8194" s="88"/>
      <c r="G8194" s="88"/>
      <c r="H8194" s="88"/>
      <c r="I8194" s="88"/>
    </row>
    <row r="8195" spans="1:9" ht="15" customHeight="1" x14ac:dyDescent="0.25">
      <c r="A8195" s="89"/>
      <c r="B8195" s="89"/>
      <c r="C8195" s="14" t="s">
        <v>2076</v>
      </c>
      <c r="D8195" s="14" t="s">
        <v>2058</v>
      </c>
      <c r="E8195" s="14" t="s">
        <v>2059</v>
      </c>
      <c r="F8195" s="9"/>
      <c r="G8195" s="9"/>
      <c r="H8195" s="9"/>
      <c r="I8195" s="9"/>
    </row>
    <row r="8196" spans="1:9" ht="18.95" customHeight="1" x14ac:dyDescent="0.25">
      <c r="A8196" s="15" t="s">
        <v>2110</v>
      </c>
      <c r="B8196" s="16" t="s">
        <v>2111</v>
      </c>
      <c r="C8196" s="17">
        <v>0.16</v>
      </c>
      <c r="D8196" s="17">
        <v>82</v>
      </c>
      <c r="E8196" s="18">
        <v>13.12</v>
      </c>
      <c r="F8196" s="9"/>
      <c r="G8196" s="9"/>
      <c r="H8196" s="9"/>
      <c r="I8196" s="9"/>
    </row>
    <row r="8197" spans="1:9" ht="15" customHeight="1" x14ac:dyDescent="0.25">
      <c r="A8197" s="19"/>
      <c r="B8197" s="20"/>
      <c r="C8197" s="21"/>
      <c r="D8197" s="21"/>
      <c r="E8197" s="22">
        <v>13.12</v>
      </c>
      <c r="F8197" s="9"/>
      <c r="G8197" s="9"/>
      <c r="H8197" s="9"/>
      <c r="I8197" s="9"/>
    </row>
    <row r="8198" spans="1:9" ht="9.9499999999999993" customHeight="1" x14ac:dyDescent="0.25">
      <c r="A8198" s="86"/>
      <c r="B8198" s="86"/>
      <c r="C8198" s="86"/>
      <c r="D8198" s="9"/>
      <c r="E8198" s="9"/>
      <c r="F8198" s="9"/>
      <c r="G8198" s="9"/>
      <c r="H8198" s="9"/>
      <c r="I8198" s="9"/>
    </row>
    <row r="8199" spans="1:9" ht="12" customHeight="1" x14ac:dyDescent="0.25">
      <c r="A8199" s="9"/>
      <c r="B8199" s="9"/>
      <c r="C8199" s="9"/>
      <c r="D8199" s="90" t="s">
        <v>4308</v>
      </c>
      <c r="E8199" s="90"/>
      <c r="F8199" s="90"/>
      <c r="G8199" s="90"/>
      <c r="H8199" s="90"/>
      <c r="I8199" s="90"/>
    </row>
    <row r="8200" spans="1:9" ht="9.9499999999999993" customHeight="1" x14ac:dyDescent="0.25">
      <c r="A8200" s="86"/>
      <c r="B8200" s="86"/>
      <c r="C8200" s="86"/>
      <c r="D8200" s="86"/>
      <c r="E8200" s="9"/>
      <c r="F8200" s="9"/>
      <c r="G8200" s="9"/>
      <c r="H8200" s="9"/>
      <c r="I8200" s="9"/>
    </row>
    <row r="8201" spans="1:9" ht="30.95" customHeight="1" x14ac:dyDescent="0.25">
      <c r="A8201" s="88" t="s">
        <v>3226</v>
      </c>
      <c r="B8201" s="88"/>
      <c r="C8201" s="88"/>
      <c r="D8201" s="88"/>
      <c r="E8201" s="88"/>
      <c r="F8201" s="88"/>
      <c r="G8201" s="88"/>
      <c r="H8201" s="88"/>
      <c r="I8201" s="88"/>
    </row>
    <row r="8202" spans="1:9" ht="15" customHeight="1" x14ac:dyDescent="0.25">
      <c r="A8202" s="89"/>
      <c r="B8202" s="89"/>
      <c r="C8202" s="14" t="s">
        <v>2058</v>
      </c>
      <c r="D8202" s="14" t="s">
        <v>2059</v>
      </c>
      <c r="E8202" s="9"/>
      <c r="F8202" s="9"/>
      <c r="G8202" s="9"/>
      <c r="H8202" s="9"/>
      <c r="I8202" s="9"/>
    </row>
    <row r="8203" spans="1:9" ht="12.95" customHeight="1" x14ac:dyDescent="0.25">
      <c r="A8203" s="15"/>
      <c r="B8203" s="16" t="s">
        <v>2058</v>
      </c>
      <c r="C8203" s="17">
        <v>8</v>
      </c>
      <c r="D8203" s="18">
        <v>8</v>
      </c>
      <c r="E8203" s="9"/>
      <c r="F8203" s="9"/>
      <c r="G8203" s="9"/>
      <c r="H8203" s="9"/>
      <c r="I8203" s="9"/>
    </row>
    <row r="8204" spans="1:9" ht="15" customHeight="1" x14ac:dyDescent="0.25">
      <c r="A8204" s="19"/>
      <c r="B8204" s="20"/>
      <c r="C8204" s="21"/>
      <c r="D8204" s="22">
        <v>8</v>
      </c>
      <c r="E8204" s="9"/>
      <c r="F8204" s="9"/>
      <c r="G8204" s="9"/>
      <c r="H8204" s="9"/>
      <c r="I8204" s="9"/>
    </row>
    <row r="8205" spans="1:9" ht="9.9499999999999993" customHeight="1" x14ac:dyDescent="0.25">
      <c r="A8205" s="86"/>
      <c r="B8205" s="86"/>
      <c r="C8205" s="86"/>
      <c r="D8205" s="9"/>
      <c r="E8205" s="9"/>
      <c r="F8205" s="9"/>
      <c r="G8205" s="9"/>
      <c r="H8205" s="9"/>
      <c r="I8205" s="9"/>
    </row>
    <row r="8206" spans="1:9" ht="12" customHeight="1" x14ac:dyDescent="0.25">
      <c r="A8206" s="9"/>
      <c r="B8206" s="9"/>
      <c r="C8206" s="9"/>
      <c r="D8206" s="90" t="s">
        <v>4258</v>
      </c>
      <c r="E8206" s="90"/>
      <c r="F8206" s="90"/>
      <c r="G8206" s="90"/>
      <c r="H8206" s="90"/>
      <c r="I8206" s="90"/>
    </row>
    <row r="8207" spans="1:9" ht="9.9499999999999993" customHeight="1" x14ac:dyDescent="0.25">
      <c r="A8207" s="86"/>
      <c r="B8207" s="86"/>
      <c r="C8207" s="86"/>
      <c r="D8207" s="86"/>
      <c r="E8207" s="9"/>
      <c r="F8207" s="9"/>
      <c r="G8207" s="9"/>
      <c r="H8207" s="9"/>
      <c r="I8207" s="9"/>
    </row>
    <row r="8208" spans="1:9" ht="20.100000000000001" customHeight="1" x14ac:dyDescent="0.25">
      <c r="A8208" s="88" t="s">
        <v>3227</v>
      </c>
      <c r="B8208" s="88"/>
      <c r="C8208" s="88"/>
      <c r="D8208" s="88"/>
      <c r="E8208" s="88"/>
      <c r="F8208" s="88"/>
      <c r="G8208" s="88"/>
      <c r="H8208" s="88"/>
      <c r="I8208" s="88"/>
    </row>
    <row r="8209" spans="1:9" ht="15" customHeight="1" x14ac:dyDescent="0.25">
      <c r="A8209" s="89"/>
      <c r="B8209" s="89"/>
      <c r="C8209" s="14" t="s">
        <v>2076</v>
      </c>
      <c r="D8209" s="14" t="s">
        <v>2059</v>
      </c>
      <c r="E8209" s="9"/>
      <c r="F8209" s="9"/>
      <c r="G8209" s="9"/>
      <c r="H8209" s="9"/>
      <c r="I8209" s="9"/>
    </row>
    <row r="8210" spans="1:9" ht="12.95" customHeight="1" x14ac:dyDescent="0.25">
      <c r="A8210" s="15"/>
      <c r="B8210" s="16" t="s">
        <v>2076</v>
      </c>
      <c r="C8210" s="17">
        <v>383.81</v>
      </c>
      <c r="D8210" s="18">
        <v>383.81</v>
      </c>
      <c r="E8210" s="9"/>
      <c r="F8210" s="9"/>
      <c r="G8210" s="9"/>
      <c r="H8210" s="9"/>
      <c r="I8210" s="9"/>
    </row>
    <row r="8211" spans="1:9" ht="15" customHeight="1" x14ac:dyDescent="0.25">
      <c r="A8211" s="19"/>
      <c r="B8211" s="20"/>
      <c r="C8211" s="21"/>
      <c r="D8211" s="22">
        <v>383.81</v>
      </c>
      <c r="E8211" s="9"/>
      <c r="F8211" s="9"/>
      <c r="G8211" s="9"/>
      <c r="H8211" s="9"/>
      <c r="I8211" s="9"/>
    </row>
    <row r="8212" spans="1:9" ht="9.9499999999999993" customHeight="1" x14ac:dyDescent="0.25">
      <c r="A8212" s="86"/>
      <c r="B8212" s="86"/>
      <c r="C8212" s="86"/>
      <c r="D8212" s="9"/>
      <c r="E8212" s="9"/>
      <c r="F8212" s="9"/>
      <c r="G8212" s="9"/>
      <c r="H8212" s="9"/>
      <c r="I8212" s="9"/>
    </row>
    <row r="8213" spans="1:9" ht="12" customHeight="1" x14ac:dyDescent="0.25">
      <c r="A8213" s="9"/>
      <c r="B8213" s="9"/>
      <c r="C8213" s="9"/>
      <c r="D8213" s="90" t="s">
        <v>4875</v>
      </c>
      <c r="E8213" s="90"/>
      <c r="F8213" s="90"/>
      <c r="G8213" s="90"/>
      <c r="H8213" s="90"/>
      <c r="I8213" s="90"/>
    </row>
    <row r="8214" spans="1:9" ht="9.9499999999999993" customHeight="1" x14ac:dyDescent="0.25">
      <c r="A8214" s="86"/>
      <c r="B8214" s="86"/>
      <c r="C8214" s="86"/>
      <c r="D8214" s="86"/>
      <c r="E8214" s="9"/>
      <c r="F8214" s="9"/>
      <c r="G8214" s="9"/>
      <c r="H8214" s="9"/>
      <c r="I8214" s="9"/>
    </row>
    <row r="8215" spans="1:9" ht="30.95" customHeight="1" x14ac:dyDescent="0.25">
      <c r="A8215" s="88" t="s">
        <v>3228</v>
      </c>
      <c r="B8215" s="88"/>
      <c r="C8215" s="88"/>
      <c r="D8215" s="88"/>
      <c r="E8215" s="88"/>
      <c r="F8215" s="88"/>
      <c r="G8215" s="88"/>
      <c r="H8215" s="88"/>
      <c r="I8215" s="88"/>
    </row>
    <row r="8216" spans="1:9" ht="15" customHeight="1" x14ac:dyDescent="0.25">
      <c r="A8216" s="89"/>
      <c r="B8216" s="89"/>
      <c r="C8216" s="14" t="s">
        <v>2076</v>
      </c>
      <c r="D8216" s="14" t="s">
        <v>2059</v>
      </c>
      <c r="E8216" s="9"/>
      <c r="F8216" s="9"/>
      <c r="G8216" s="9"/>
      <c r="H8216" s="9"/>
      <c r="I8216" s="9"/>
    </row>
    <row r="8217" spans="1:9" ht="12.95" customHeight="1" x14ac:dyDescent="0.25">
      <c r="A8217" s="15" t="s">
        <v>2108</v>
      </c>
      <c r="B8217" s="16" t="s">
        <v>2076</v>
      </c>
      <c r="C8217" s="17">
        <v>908.49</v>
      </c>
      <c r="D8217" s="18">
        <v>908.49</v>
      </c>
      <c r="E8217" s="9"/>
      <c r="F8217" s="9"/>
      <c r="G8217" s="9"/>
      <c r="H8217" s="9"/>
      <c r="I8217" s="9"/>
    </row>
    <row r="8218" spans="1:9" ht="15" customHeight="1" x14ac:dyDescent="0.25">
      <c r="A8218" s="19"/>
      <c r="B8218" s="20"/>
      <c r="C8218" s="21"/>
      <c r="D8218" s="22">
        <v>908.49</v>
      </c>
      <c r="E8218" s="9"/>
      <c r="F8218" s="9"/>
      <c r="G8218" s="9"/>
      <c r="H8218" s="9"/>
      <c r="I8218" s="9"/>
    </row>
    <row r="8219" spans="1:9" ht="9.9499999999999993" customHeight="1" x14ac:dyDescent="0.25">
      <c r="A8219" s="86"/>
      <c r="B8219" s="86"/>
      <c r="C8219" s="86"/>
      <c r="D8219" s="9"/>
      <c r="E8219" s="9"/>
      <c r="F8219" s="9"/>
      <c r="G8219" s="9"/>
      <c r="H8219" s="9"/>
      <c r="I8219" s="9"/>
    </row>
    <row r="8220" spans="1:9" ht="12" customHeight="1" x14ac:dyDescent="0.25">
      <c r="A8220" s="9"/>
      <c r="B8220" s="9"/>
      <c r="C8220" s="9"/>
      <c r="D8220" s="90" t="s">
        <v>4873</v>
      </c>
      <c r="E8220" s="90"/>
      <c r="F8220" s="90"/>
      <c r="G8220" s="90"/>
      <c r="H8220" s="90"/>
      <c r="I8220" s="90"/>
    </row>
    <row r="8221" spans="1:9" ht="9.9499999999999993" customHeight="1" x14ac:dyDescent="0.25">
      <c r="A8221" s="86"/>
      <c r="B8221" s="86"/>
      <c r="C8221" s="86"/>
      <c r="D8221" s="86"/>
      <c r="E8221" s="9"/>
      <c r="F8221" s="9"/>
      <c r="G8221" s="9"/>
      <c r="H8221" s="9"/>
      <c r="I8221" s="9"/>
    </row>
    <row r="8222" spans="1:9" ht="20.100000000000001" customHeight="1" x14ac:dyDescent="0.25">
      <c r="A8222" s="88" t="s">
        <v>3229</v>
      </c>
      <c r="B8222" s="88"/>
      <c r="C8222" s="88"/>
      <c r="D8222" s="88"/>
      <c r="E8222" s="88"/>
      <c r="F8222" s="88"/>
      <c r="G8222" s="88"/>
      <c r="H8222" s="88"/>
      <c r="I8222" s="88"/>
    </row>
    <row r="8223" spans="1:9" ht="15" customHeight="1" x14ac:dyDescent="0.25">
      <c r="A8223" s="89"/>
      <c r="B8223" s="89"/>
      <c r="C8223" s="14" t="s">
        <v>2069</v>
      </c>
      <c r="D8223" s="14" t="s">
        <v>2058</v>
      </c>
      <c r="E8223" s="14" t="s">
        <v>2059</v>
      </c>
      <c r="F8223" s="9"/>
      <c r="G8223" s="9"/>
      <c r="H8223" s="9"/>
      <c r="I8223" s="9"/>
    </row>
    <row r="8224" spans="1:9" ht="12.95" customHeight="1" x14ac:dyDescent="0.25">
      <c r="A8224" s="15"/>
      <c r="B8224" s="16" t="s">
        <v>2104</v>
      </c>
      <c r="C8224" s="17">
        <v>204.24</v>
      </c>
      <c r="D8224" s="17">
        <v>1</v>
      </c>
      <c r="E8224" s="18">
        <v>204.24</v>
      </c>
      <c r="F8224" s="9"/>
      <c r="G8224" s="9"/>
      <c r="H8224" s="9"/>
      <c r="I8224" s="9"/>
    </row>
    <row r="8225" spans="1:9" ht="15" customHeight="1" x14ac:dyDescent="0.25">
      <c r="A8225" s="19"/>
      <c r="B8225" s="20"/>
      <c r="C8225" s="21"/>
      <c r="D8225" s="21"/>
      <c r="E8225" s="22">
        <v>204.24</v>
      </c>
      <c r="F8225" s="9"/>
      <c r="G8225" s="9"/>
      <c r="H8225" s="9"/>
      <c r="I8225" s="9"/>
    </row>
    <row r="8226" spans="1:9" ht="9.9499999999999993" customHeight="1" x14ac:dyDescent="0.25">
      <c r="A8226" s="86"/>
      <c r="B8226" s="86"/>
      <c r="C8226" s="86"/>
      <c r="D8226" s="9"/>
      <c r="E8226" s="9"/>
      <c r="F8226" s="9"/>
      <c r="G8226" s="9"/>
      <c r="H8226" s="9"/>
      <c r="I8226" s="9"/>
    </row>
    <row r="8227" spans="1:9" ht="12" customHeight="1" x14ac:dyDescent="0.25">
      <c r="A8227" s="9"/>
      <c r="B8227" s="9"/>
      <c r="C8227" s="9"/>
      <c r="D8227" s="90" t="s">
        <v>4876</v>
      </c>
      <c r="E8227" s="90"/>
      <c r="F8227" s="90"/>
      <c r="G8227" s="90"/>
      <c r="H8227" s="90"/>
      <c r="I8227" s="90"/>
    </row>
    <row r="8228" spans="1:9" ht="9.9499999999999993" customHeight="1" x14ac:dyDescent="0.25">
      <c r="A8228" s="86"/>
      <c r="B8228" s="86"/>
      <c r="C8228" s="86"/>
      <c r="D8228" s="86"/>
      <c r="E8228" s="9"/>
      <c r="F8228" s="9"/>
      <c r="G8228" s="9"/>
      <c r="H8228" s="9"/>
      <c r="I8228" s="9"/>
    </row>
    <row r="8229" spans="1:9" ht="30.95" customHeight="1" x14ac:dyDescent="0.25">
      <c r="A8229" s="88" t="s">
        <v>3230</v>
      </c>
      <c r="B8229" s="88"/>
      <c r="C8229" s="88"/>
      <c r="D8229" s="88"/>
      <c r="E8229" s="88"/>
      <c r="F8229" s="88"/>
      <c r="G8229" s="88"/>
      <c r="H8229" s="88"/>
      <c r="I8229" s="88"/>
    </row>
    <row r="8230" spans="1:9" ht="15" customHeight="1" x14ac:dyDescent="0.25">
      <c r="A8230" s="89"/>
      <c r="B8230" s="89"/>
      <c r="C8230" s="14" t="s">
        <v>2076</v>
      </c>
      <c r="D8230" s="14" t="s">
        <v>2059</v>
      </c>
      <c r="E8230" s="9"/>
      <c r="F8230" s="9"/>
      <c r="G8230" s="9"/>
      <c r="H8230" s="9"/>
      <c r="I8230" s="9"/>
    </row>
    <row r="8231" spans="1:9" ht="12.95" customHeight="1" x14ac:dyDescent="0.25">
      <c r="A8231" s="15" t="s">
        <v>2077</v>
      </c>
      <c r="B8231" s="16" t="s">
        <v>2076</v>
      </c>
      <c r="C8231" s="17">
        <v>4733.29</v>
      </c>
      <c r="D8231" s="18">
        <v>4733.29</v>
      </c>
      <c r="E8231" s="9"/>
      <c r="F8231" s="9"/>
      <c r="G8231" s="9"/>
      <c r="H8231" s="9"/>
      <c r="I8231" s="9"/>
    </row>
    <row r="8232" spans="1:9" ht="15" customHeight="1" x14ac:dyDescent="0.25">
      <c r="A8232" s="19"/>
      <c r="B8232" s="20"/>
      <c r="C8232" s="21"/>
      <c r="D8232" s="22">
        <v>4733.29</v>
      </c>
      <c r="E8232" s="9"/>
      <c r="F8232" s="9"/>
      <c r="G8232" s="9"/>
      <c r="H8232" s="9"/>
      <c r="I8232" s="9"/>
    </row>
    <row r="8233" spans="1:9" ht="9.9499999999999993" customHeight="1" x14ac:dyDescent="0.25">
      <c r="A8233" s="86"/>
      <c r="B8233" s="86"/>
      <c r="C8233" s="86"/>
      <c r="D8233" s="9"/>
      <c r="E8233" s="9"/>
      <c r="F8233" s="9"/>
      <c r="G8233" s="9"/>
      <c r="H8233" s="9"/>
      <c r="I8233" s="9"/>
    </row>
    <row r="8234" spans="1:9" ht="12" customHeight="1" x14ac:dyDescent="0.25">
      <c r="A8234" s="9"/>
      <c r="B8234" s="9"/>
      <c r="C8234" s="9"/>
      <c r="D8234" s="90" t="s">
        <v>4877</v>
      </c>
      <c r="E8234" s="90"/>
      <c r="F8234" s="90"/>
      <c r="G8234" s="90"/>
      <c r="H8234" s="90"/>
      <c r="I8234" s="90"/>
    </row>
    <row r="8235" spans="1:9" ht="9.9499999999999993" customHeight="1" x14ac:dyDescent="0.25">
      <c r="A8235" s="86"/>
      <c r="B8235" s="86"/>
      <c r="C8235" s="86"/>
      <c r="D8235" s="86"/>
      <c r="E8235" s="9"/>
      <c r="F8235" s="9"/>
      <c r="G8235" s="9"/>
      <c r="H8235" s="9"/>
      <c r="I8235" s="9"/>
    </row>
    <row r="8236" spans="1:9" ht="30.95" customHeight="1" x14ac:dyDescent="0.25">
      <c r="A8236" s="88" t="s">
        <v>3231</v>
      </c>
      <c r="B8236" s="88"/>
      <c r="C8236" s="88"/>
      <c r="D8236" s="88"/>
      <c r="E8236" s="88"/>
      <c r="F8236" s="88"/>
      <c r="G8236" s="88"/>
      <c r="H8236" s="88"/>
      <c r="I8236" s="88"/>
    </row>
    <row r="8237" spans="1:9" ht="15" customHeight="1" x14ac:dyDescent="0.25">
      <c r="A8237" s="89"/>
      <c r="B8237" s="89"/>
      <c r="C8237" s="14" t="s">
        <v>2076</v>
      </c>
      <c r="D8237" s="14" t="s">
        <v>2079</v>
      </c>
      <c r="E8237" s="14" t="s">
        <v>2059</v>
      </c>
      <c r="F8237" s="9"/>
      <c r="G8237" s="9"/>
      <c r="H8237" s="9"/>
      <c r="I8237" s="9"/>
    </row>
    <row r="8238" spans="1:9" ht="18.95" customHeight="1" x14ac:dyDescent="0.25">
      <c r="A8238" s="15" t="s">
        <v>2080</v>
      </c>
      <c r="B8238" s="16" t="s">
        <v>2081</v>
      </c>
      <c r="C8238" s="17">
        <v>924.6</v>
      </c>
      <c r="D8238" s="17">
        <v>0.1</v>
      </c>
      <c r="E8238" s="18">
        <v>92.46</v>
      </c>
      <c r="F8238" s="9"/>
      <c r="G8238" s="9"/>
      <c r="H8238" s="9"/>
      <c r="I8238" s="9"/>
    </row>
    <row r="8239" spans="1:9" ht="15" customHeight="1" x14ac:dyDescent="0.25">
      <c r="A8239" s="19"/>
      <c r="B8239" s="20"/>
      <c r="C8239" s="21"/>
      <c r="D8239" s="21"/>
      <c r="E8239" s="22">
        <v>92.46</v>
      </c>
      <c r="F8239" s="9"/>
      <c r="G8239" s="9"/>
      <c r="H8239" s="9"/>
      <c r="I8239" s="9"/>
    </row>
    <row r="8240" spans="1:9" ht="9.9499999999999993" customHeight="1" x14ac:dyDescent="0.25">
      <c r="A8240" s="86"/>
      <c r="B8240" s="86"/>
      <c r="C8240" s="86"/>
      <c r="D8240" s="9"/>
      <c r="E8240" s="9"/>
      <c r="F8240" s="9"/>
      <c r="G8240" s="9"/>
      <c r="H8240" s="9"/>
      <c r="I8240" s="9"/>
    </row>
    <row r="8241" spans="1:9" ht="12" customHeight="1" x14ac:dyDescent="0.25">
      <c r="A8241" s="9"/>
      <c r="B8241" s="9"/>
      <c r="C8241" s="9"/>
      <c r="D8241" s="90" t="s">
        <v>4878</v>
      </c>
      <c r="E8241" s="90"/>
      <c r="F8241" s="90"/>
      <c r="G8241" s="90"/>
      <c r="H8241" s="90"/>
      <c r="I8241" s="90"/>
    </row>
    <row r="8242" spans="1:9" ht="9.9499999999999993" customHeight="1" x14ac:dyDescent="0.25">
      <c r="A8242" s="86"/>
      <c r="B8242" s="86"/>
      <c r="C8242" s="86"/>
      <c r="D8242" s="86"/>
      <c r="E8242" s="9"/>
      <c r="F8242" s="9"/>
      <c r="G8242" s="9"/>
      <c r="H8242" s="9"/>
      <c r="I8242" s="9"/>
    </row>
    <row r="8243" spans="1:9" ht="30.95" customHeight="1" x14ac:dyDescent="0.25">
      <c r="A8243" s="88" t="s">
        <v>3232</v>
      </c>
      <c r="B8243" s="88"/>
      <c r="C8243" s="88"/>
      <c r="D8243" s="88"/>
      <c r="E8243" s="88"/>
      <c r="F8243" s="88"/>
      <c r="G8243" s="88"/>
      <c r="H8243" s="88"/>
      <c r="I8243" s="88"/>
    </row>
    <row r="8244" spans="1:9" ht="15" customHeight="1" x14ac:dyDescent="0.25">
      <c r="A8244" s="89"/>
      <c r="B8244" s="89"/>
      <c r="C8244" s="14" t="s">
        <v>2076</v>
      </c>
      <c r="D8244" s="14" t="s">
        <v>2079</v>
      </c>
      <c r="E8244" s="14" t="s">
        <v>2058</v>
      </c>
      <c r="F8244" s="14" t="s">
        <v>2059</v>
      </c>
      <c r="G8244" s="9"/>
      <c r="H8244" s="9"/>
      <c r="I8244" s="9"/>
    </row>
    <row r="8245" spans="1:9" ht="27" customHeight="1" x14ac:dyDescent="0.25">
      <c r="A8245" s="15" t="s">
        <v>2083</v>
      </c>
      <c r="B8245" s="16" t="s">
        <v>2084</v>
      </c>
      <c r="C8245" s="17">
        <v>4.3</v>
      </c>
      <c r="D8245" s="17">
        <v>0.1</v>
      </c>
      <c r="E8245" s="17">
        <v>4</v>
      </c>
      <c r="F8245" s="18">
        <v>1.72</v>
      </c>
      <c r="G8245" s="9"/>
      <c r="H8245" s="9"/>
      <c r="I8245" s="9"/>
    </row>
    <row r="8246" spans="1:9" ht="15" customHeight="1" x14ac:dyDescent="0.25">
      <c r="A8246" s="19"/>
      <c r="B8246" s="20"/>
      <c r="C8246" s="21"/>
      <c r="D8246" s="21"/>
      <c r="E8246" s="21"/>
      <c r="F8246" s="22">
        <v>1.72</v>
      </c>
      <c r="G8246" s="9"/>
      <c r="H8246" s="9"/>
      <c r="I8246" s="9"/>
    </row>
    <row r="8247" spans="1:9" ht="9.9499999999999993" customHeight="1" x14ac:dyDescent="0.25">
      <c r="A8247" s="86"/>
      <c r="B8247" s="86"/>
      <c r="C8247" s="86"/>
      <c r="D8247" s="9"/>
      <c r="E8247" s="9"/>
      <c r="F8247" s="9"/>
      <c r="G8247" s="9"/>
      <c r="H8247" s="9"/>
      <c r="I8247" s="9"/>
    </row>
    <row r="8248" spans="1:9" ht="12" customHeight="1" x14ac:dyDescent="0.25">
      <c r="A8248" s="9"/>
      <c r="B8248" s="9"/>
      <c r="C8248" s="9"/>
      <c r="D8248" s="90" t="s">
        <v>4313</v>
      </c>
      <c r="E8248" s="90"/>
      <c r="F8248" s="90"/>
      <c r="G8248" s="90"/>
      <c r="H8248" s="90"/>
      <c r="I8248" s="90"/>
    </row>
    <row r="8249" spans="1:9" ht="9.9499999999999993" customHeight="1" x14ac:dyDescent="0.25">
      <c r="A8249" s="86"/>
      <c r="B8249" s="86"/>
      <c r="C8249" s="86"/>
      <c r="D8249" s="86"/>
      <c r="E8249" s="9"/>
      <c r="F8249" s="9"/>
      <c r="G8249" s="9"/>
      <c r="H8249" s="9"/>
      <c r="I8249" s="9"/>
    </row>
    <row r="8250" spans="1:9" ht="42.95" customHeight="1" x14ac:dyDescent="0.25">
      <c r="A8250" s="88" t="s">
        <v>3233</v>
      </c>
      <c r="B8250" s="88"/>
      <c r="C8250" s="88"/>
      <c r="D8250" s="88"/>
      <c r="E8250" s="88"/>
      <c r="F8250" s="88"/>
      <c r="G8250" s="88"/>
      <c r="H8250" s="88"/>
      <c r="I8250" s="88"/>
    </row>
    <row r="8251" spans="1:9" ht="15" customHeight="1" x14ac:dyDescent="0.25">
      <c r="A8251" s="89"/>
      <c r="B8251" s="89"/>
      <c r="C8251" s="14" t="s">
        <v>2076</v>
      </c>
      <c r="D8251" s="14" t="s">
        <v>2056</v>
      </c>
      <c r="E8251" s="14" t="s">
        <v>2058</v>
      </c>
      <c r="F8251" s="14" t="s">
        <v>2086</v>
      </c>
      <c r="G8251" s="14" t="s">
        <v>2059</v>
      </c>
      <c r="H8251" s="9"/>
      <c r="I8251" s="9"/>
    </row>
    <row r="8252" spans="1:9" ht="18.95" customHeight="1" x14ac:dyDescent="0.25">
      <c r="A8252" s="15" t="s">
        <v>2087</v>
      </c>
      <c r="B8252" s="16" t="s">
        <v>2088</v>
      </c>
      <c r="C8252" s="17">
        <v>4733.29</v>
      </c>
      <c r="D8252" s="17">
        <v>0.1</v>
      </c>
      <c r="E8252" s="17">
        <v>1</v>
      </c>
      <c r="F8252" s="17">
        <v>1.5</v>
      </c>
      <c r="G8252" s="18">
        <v>709.99</v>
      </c>
      <c r="H8252" s="9"/>
      <c r="I8252" s="9"/>
    </row>
    <row r="8253" spans="1:9" ht="18.95" customHeight="1" x14ac:dyDescent="0.25">
      <c r="A8253" s="15" t="s">
        <v>2089</v>
      </c>
      <c r="B8253" s="16" t="s">
        <v>2088</v>
      </c>
      <c r="C8253" s="17">
        <v>924.6</v>
      </c>
      <c r="D8253" s="17">
        <v>0.1</v>
      </c>
      <c r="E8253" s="17">
        <v>1</v>
      </c>
      <c r="F8253" s="17">
        <v>1.5</v>
      </c>
      <c r="G8253" s="18">
        <v>138.69</v>
      </c>
      <c r="H8253" s="9"/>
      <c r="I8253" s="9"/>
    </row>
    <row r="8254" spans="1:9" ht="27" customHeight="1" x14ac:dyDescent="0.25">
      <c r="A8254" s="15" t="s">
        <v>2090</v>
      </c>
      <c r="B8254" s="16" t="s">
        <v>2088</v>
      </c>
      <c r="C8254" s="17">
        <v>4.5999999999999996</v>
      </c>
      <c r="D8254" s="17">
        <v>0.1</v>
      </c>
      <c r="E8254" s="17">
        <v>4</v>
      </c>
      <c r="F8254" s="17">
        <v>1.5</v>
      </c>
      <c r="G8254" s="18">
        <v>2.76</v>
      </c>
      <c r="H8254" s="9"/>
      <c r="I8254" s="9"/>
    </row>
    <row r="8255" spans="1:9" ht="15" customHeight="1" x14ac:dyDescent="0.25">
      <c r="A8255" s="19"/>
      <c r="B8255" s="20"/>
      <c r="C8255" s="21"/>
      <c r="D8255" s="21"/>
      <c r="E8255" s="21"/>
      <c r="F8255" s="21"/>
      <c r="G8255" s="22">
        <v>851.44</v>
      </c>
      <c r="H8255" s="9"/>
      <c r="I8255" s="9"/>
    </row>
    <row r="8256" spans="1:9" ht="9.9499999999999993" customHeight="1" x14ac:dyDescent="0.25">
      <c r="A8256" s="86"/>
      <c r="B8256" s="86"/>
      <c r="C8256" s="86"/>
      <c r="D8256" s="9"/>
      <c r="E8256" s="9"/>
      <c r="F8256" s="9"/>
      <c r="G8256" s="9"/>
      <c r="H8256" s="9"/>
      <c r="I8256" s="9"/>
    </row>
    <row r="8257" spans="1:9" ht="12" customHeight="1" x14ac:dyDescent="0.25">
      <c r="A8257" s="9"/>
      <c r="B8257" s="9"/>
      <c r="C8257" s="9"/>
      <c r="D8257" s="90" t="s">
        <v>4879</v>
      </c>
      <c r="E8257" s="90"/>
      <c r="F8257" s="90"/>
      <c r="G8257" s="90"/>
      <c r="H8257" s="90"/>
      <c r="I8257" s="90"/>
    </row>
    <row r="8258" spans="1:9" ht="9.9499999999999993" customHeight="1" x14ac:dyDescent="0.25">
      <c r="A8258" s="86"/>
      <c r="B8258" s="86"/>
      <c r="C8258" s="86"/>
      <c r="D8258" s="86"/>
      <c r="E8258" s="9"/>
      <c r="F8258" s="9"/>
      <c r="G8258" s="9"/>
      <c r="H8258" s="9"/>
      <c r="I8258" s="9"/>
    </row>
    <row r="8259" spans="1:9" ht="30.95" customHeight="1" x14ac:dyDescent="0.25">
      <c r="A8259" s="88" t="s">
        <v>3234</v>
      </c>
      <c r="B8259" s="88"/>
      <c r="C8259" s="88"/>
      <c r="D8259" s="88"/>
      <c r="E8259" s="88"/>
      <c r="F8259" s="88"/>
      <c r="G8259" s="88"/>
      <c r="H8259" s="88"/>
      <c r="I8259" s="88"/>
    </row>
    <row r="8260" spans="1:9" ht="15" customHeight="1" x14ac:dyDescent="0.25">
      <c r="A8260" s="89"/>
      <c r="B8260" s="89"/>
      <c r="C8260" s="14" t="s">
        <v>2076</v>
      </c>
      <c r="D8260" s="14" t="s">
        <v>2056</v>
      </c>
      <c r="E8260" s="14" t="s">
        <v>2058</v>
      </c>
      <c r="F8260" s="14" t="s">
        <v>2092</v>
      </c>
      <c r="G8260" s="14" t="s">
        <v>2086</v>
      </c>
      <c r="H8260" s="14" t="s">
        <v>2059</v>
      </c>
      <c r="I8260" s="9"/>
    </row>
    <row r="8261" spans="1:9" ht="18.95" customHeight="1" x14ac:dyDescent="0.25">
      <c r="A8261" s="15" t="s">
        <v>2087</v>
      </c>
      <c r="B8261" s="16" t="s">
        <v>2186</v>
      </c>
      <c r="C8261" s="17">
        <v>4733.29</v>
      </c>
      <c r="D8261" s="17">
        <v>0.1</v>
      </c>
      <c r="E8261" s="17">
        <v>1</v>
      </c>
      <c r="F8261" s="17">
        <v>30</v>
      </c>
      <c r="G8261" s="17">
        <v>1.5</v>
      </c>
      <c r="H8261" s="18">
        <v>21299.81</v>
      </c>
      <c r="I8261" s="9"/>
    </row>
    <row r="8262" spans="1:9" ht="18.95" customHeight="1" x14ac:dyDescent="0.25">
      <c r="A8262" s="15" t="s">
        <v>2089</v>
      </c>
      <c r="B8262" s="16" t="s">
        <v>2186</v>
      </c>
      <c r="C8262" s="17">
        <v>924.6</v>
      </c>
      <c r="D8262" s="17">
        <v>0.05</v>
      </c>
      <c r="E8262" s="17">
        <v>1</v>
      </c>
      <c r="F8262" s="17">
        <v>30</v>
      </c>
      <c r="G8262" s="17">
        <v>1.5</v>
      </c>
      <c r="H8262" s="18">
        <v>2080.35</v>
      </c>
      <c r="I8262" s="9"/>
    </row>
    <row r="8263" spans="1:9" ht="27" customHeight="1" x14ac:dyDescent="0.25">
      <c r="A8263" s="15" t="s">
        <v>2090</v>
      </c>
      <c r="B8263" s="16" t="s">
        <v>2186</v>
      </c>
      <c r="C8263" s="17">
        <v>4.5999999999999996</v>
      </c>
      <c r="D8263" s="17">
        <v>0.1</v>
      </c>
      <c r="E8263" s="17">
        <v>4</v>
      </c>
      <c r="F8263" s="17">
        <v>30</v>
      </c>
      <c r="G8263" s="17">
        <v>1.5</v>
      </c>
      <c r="H8263" s="18">
        <v>82.8</v>
      </c>
      <c r="I8263" s="9"/>
    </row>
    <row r="8264" spans="1:9" ht="15" customHeight="1" x14ac:dyDescent="0.25">
      <c r="A8264" s="19"/>
      <c r="B8264" s="20"/>
      <c r="C8264" s="21"/>
      <c r="D8264" s="21"/>
      <c r="E8264" s="21"/>
      <c r="F8264" s="21"/>
      <c r="G8264" s="21"/>
      <c r="H8264" s="22">
        <v>23462.959999999999</v>
      </c>
      <c r="I8264" s="9"/>
    </row>
    <row r="8265" spans="1:9" ht="9.9499999999999993" customHeight="1" x14ac:dyDescent="0.25">
      <c r="A8265" s="86"/>
      <c r="B8265" s="86"/>
      <c r="C8265" s="86"/>
      <c r="D8265" s="9"/>
      <c r="E8265" s="9"/>
      <c r="F8265" s="9"/>
      <c r="G8265" s="9"/>
      <c r="H8265" s="9"/>
      <c r="I8265" s="9"/>
    </row>
    <row r="8266" spans="1:9" ht="12" customHeight="1" x14ac:dyDescent="0.25">
      <c r="A8266" s="9"/>
      <c r="B8266" s="9"/>
      <c r="C8266" s="9"/>
      <c r="D8266" s="90" t="s">
        <v>4880</v>
      </c>
      <c r="E8266" s="90"/>
      <c r="F8266" s="90"/>
      <c r="G8266" s="90"/>
      <c r="H8266" s="90"/>
      <c r="I8266" s="90"/>
    </row>
    <row r="8267" spans="1:9" ht="9.9499999999999993" customHeight="1" x14ac:dyDescent="0.25">
      <c r="A8267" s="86"/>
      <c r="B8267" s="86"/>
      <c r="C8267" s="86"/>
      <c r="D8267" s="86"/>
      <c r="E8267" s="9"/>
      <c r="F8267" s="9"/>
      <c r="G8267" s="9"/>
      <c r="H8267" s="9"/>
      <c r="I8267" s="9"/>
    </row>
    <row r="8268" spans="1:9" ht="42.95" customHeight="1" x14ac:dyDescent="0.25">
      <c r="A8268" s="88" t="s">
        <v>3235</v>
      </c>
      <c r="B8268" s="88"/>
      <c r="C8268" s="88"/>
      <c r="D8268" s="88"/>
      <c r="E8268" s="88"/>
      <c r="F8268" s="88"/>
      <c r="G8268" s="88"/>
      <c r="H8268" s="88"/>
      <c r="I8268" s="88"/>
    </row>
    <row r="8269" spans="1:9" ht="15" customHeight="1" x14ac:dyDescent="0.25">
      <c r="A8269" s="89"/>
      <c r="B8269" s="89"/>
      <c r="C8269" s="14" t="s">
        <v>2076</v>
      </c>
      <c r="D8269" s="14" t="s">
        <v>2056</v>
      </c>
      <c r="E8269" s="14" t="s">
        <v>2058</v>
      </c>
      <c r="F8269" s="14" t="s">
        <v>2092</v>
      </c>
      <c r="G8269" s="14" t="s">
        <v>2086</v>
      </c>
      <c r="H8269" s="14" t="s">
        <v>2059</v>
      </c>
      <c r="I8269" s="9"/>
    </row>
    <row r="8270" spans="1:9" ht="18.95" customHeight="1" x14ac:dyDescent="0.25">
      <c r="A8270" s="15" t="s">
        <v>2087</v>
      </c>
      <c r="B8270" s="16" t="s">
        <v>2186</v>
      </c>
      <c r="C8270" s="17">
        <v>4733.29</v>
      </c>
      <c r="D8270" s="17">
        <v>0.1</v>
      </c>
      <c r="E8270" s="17">
        <v>1</v>
      </c>
      <c r="F8270" s="17">
        <v>12</v>
      </c>
      <c r="G8270" s="17">
        <v>1.5</v>
      </c>
      <c r="H8270" s="18">
        <v>8519.92</v>
      </c>
      <c r="I8270" s="9"/>
    </row>
    <row r="8271" spans="1:9" ht="18.95" customHeight="1" x14ac:dyDescent="0.25">
      <c r="A8271" s="15" t="s">
        <v>2089</v>
      </c>
      <c r="B8271" s="16" t="s">
        <v>2186</v>
      </c>
      <c r="C8271" s="17">
        <v>924.6</v>
      </c>
      <c r="D8271" s="17">
        <v>0.1</v>
      </c>
      <c r="E8271" s="17">
        <v>1</v>
      </c>
      <c r="F8271" s="17">
        <v>12</v>
      </c>
      <c r="G8271" s="17">
        <v>1.5</v>
      </c>
      <c r="H8271" s="18">
        <v>1664.28</v>
      </c>
      <c r="I8271" s="9"/>
    </row>
    <row r="8272" spans="1:9" ht="27" customHeight="1" x14ac:dyDescent="0.25">
      <c r="A8272" s="15" t="s">
        <v>2090</v>
      </c>
      <c r="B8272" s="16" t="s">
        <v>2186</v>
      </c>
      <c r="C8272" s="17">
        <v>4.5999999999999996</v>
      </c>
      <c r="D8272" s="17">
        <v>0.1</v>
      </c>
      <c r="E8272" s="17">
        <v>4</v>
      </c>
      <c r="F8272" s="17">
        <v>12</v>
      </c>
      <c r="G8272" s="17">
        <v>1.5</v>
      </c>
      <c r="H8272" s="18">
        <v>33.119999999999997</v>
      </c>
      <c r="I8272" s="9"/>
    </row>
    <row r="8273" spans="1:9" ht="15" customHeight="1" x14ac:dyDescent="0.25">
      <c r="A8273" s="19"/>
      <c r="B8273" s="20"/>
      <c r="C8273" s="21"/>
      <c r="D8273" s="21"/>
      <c r="E8273" s="21"/>
      <c r="F8273" s="21"/>
      <c r="G8273" s="21"/>
      <c r="H8273" s="22">
        <v>10217.32</v>
      </c>
      <c r="I8273" s="9"/>
    </row>
    <row r="8274" spans="1:9" ht="9.9499999999999993" customHeight="1" x14ac:dyDescent="0.25">
      <c r="A8274" s="86"/>
      <c r="B8274" s="86"/>
      <c r="C8274" s="86"/>
      <c r="D8274" s="9"/>
      <c r="E8274" s="9"/>
      <c r="F8274" s="9"/>
      <c r="G8274" s="9"/>
      <c r="H8274" s="9"/>
      <c r="I8274" s="9"/>
    </row>
    <row r="8275" spans="1:9" ht="12" customHeight="1" x14ac:dyDescent="0.25">
      <c r="A8275" s="9"/>
      <c r="B8275" s="9"/>
      <c r="C8275" s="9"/>
      <c r="D8275" s="90" t="s">
        <v>4881</v>
      </c>
      <c r="E8275" s="90"/>
      <c r="F8275" s="90"/>
      <c r="G8275" s="90"/>
      <c r="H8275" s="90"/>
      <c r="I8275" s="90"/>
    </row>
    <row r="8276" spans="1:9" ht="9.9499999999999993" customHeight="1" x14ac:dyDescent="0.25">
      <c r="A8276" s="86"/>
      <c r="B8276" s="86"/>
      <c r="C8276" s="86"/>
      <c r="D8276" s="86"/>
      <c r="E8276" s="9"/>
      <c r="F8276" s="9"/>
      <c r="G8276" s="9"/>
      <c r="H8276" s="9"/>
      <c r="I8276" s="9"/>
    </row>
    <row r="8277" spans="1:9" ht="20.100000000000001" customHeight="1" x14ac:dyDescent="0.25">
      <c r="A8277" s="88" t="s">
        <v>3236</v>
      </c>
      <c r="B8277" s="88"/>
      <c r="C8277" s="88"/>
      <c r="D8277" s="88"/>
      <c r="E8277" s="88"/>
      <c r="F8277" s="88"/>
      <c r="G8277" s="88"/>
      <c r="H8277" s="88"/>
      <c r="I8277" s="88"/>
    </row>
    <row r="8278" spans="1:9" ht="15" customHeight="1" x14ac:dyDescent="0.25">
      <c r="A8278" s="89"/>
      <c r="B8278" s="89"/>
      <c r="C8278" s="14" t="s">
        <v>2076</v>
      </c>
      <c r="D8278" s="14" t="s">
        <v>2056</v>
      </c>
      <c r="E8278" s="14" t="s">
        <v>2086</v>
      </c>
      <c r="F8278" s="14" t="s">
        <v>2059</v>
      </c>
      <c r="G8278" s="9"/>
      <c r="H8278" s="9"/>
      <c r="I8278" s="9"/>
    </row>
    <row r="8279" spans="1:9" ht="18.95" customHeight="1" x14ac:dyDescent="0.25">
      <c r="A8279" s="15" t="s">
        <v>2096</v>
      </c>
      <c r="B8279" s="16" t="s">
        <v>2097</v>
      </c>
      <c r="C8279" s="17">
        <v>4733.29</v>
      </c>
      <c r="D8279" s="17">
        <v>0.1</v>
      </c>
      <c r="E8279" s="17">
        <v>1.5</v>
      </c>
      <c r="F8279" s="18">
        <v>709.99</v>
      </c>
      <c r="G8279" s="9"/>
      <c r="H8279" s="9"/>
      <c r="I8279" s="9"/>
    </row>
    <row r="8280" spans="1:9" ht="15" customHeight="1" x14ac:dyDescent="0.25">
      <c r="A8280" s="19"/>
      <c r="B8280" s="20"/>
      <c r="C8280" s="21"/>
      <c r="D8280" s="21"/>
      <c r="E8280" s="21"/>
      <c r="F8280" s="22">
        <v>709.99</v>
      </c>
      <c r="G8280" s="9"/>
      <c r="H8280" s="9"/>
      <c r="I8280" s="9"/>
    </row>
    <row r="8281" spans="1:9" ht="9.9499999999999993" customHeight="1" x14ac:dyDescent="0.25">
      <c r="A8281" s="86"/>
      <c r="B8281" s="86"/>
      <c r="C8281" s="86"/>
      <c r="D8281" s="9"/>
      <c r="E8281" s="9"/>
      <c r="F8281" s="9"/>
      <c r="G8281" s="9"/>
      <c r="H8281" s="9"/>
      <c r="I8281" s="9"/>
    </row>
    <row r="8282" spans="1:9" ht="12" customHeight="1" x14ac:dyDescent="0.25">
      <c r="A8282" s="9"/>
      <c r="B8282" s="9"/>
      <c r="C8282" s="9"/>
      <c r="D8282" s="90" t="s">
        <v>4882</v>
      </c>
      <c r="E8282" s="90"/>
      <c r="F8282" s="90"/>
      <c r="G8282" s="90"/>
      <c r="H8282" s="90"/>
      <c r="I8282" s="90"/>
    </row>
    <row r="8283" spans="1:9" ht="9.9499999999999993" customHeight="1" x14ac:dyDescent="0.25">
      <c r="A8283" s="86"/>
      <c r="B8283" s="86"/>
      <c r="C8283" s="86"/>
      <c r="D8283" s="86"/>
      <c r="E8283" s="9"/>
      <c r="F8283" s="9"/>
      <c r="G8283" s="9"/>
      <c r="H8283" s="9"/>
      <c r="I8283" s="9"/>
    </row>
    <row r="8284" spans="1:9" ht="30.95" customHeight="1" x14ac:dyDescent="0.25">
      <c r="A8284" s="88" t="s">
        <v>3237</v>
      </c>
      <c r="B8284" s="88"/>
      <c r="C8284" s="88"/>
      <c r="D8284" s="88"/>
      <c r="E8284" s="88"/>
      <c r="F8284" s="88"/>
      <c r="G8284" s="88"/>
      <c r="H8284" s="88"/>
      <c r="I8284" s="88"/>
    </row>
    <row r="8285" spans="1:9" ht="15" customHeight="1" x14ac:dyDescent="0.25">
      <c r="A8285" s="89"/>
      <c r="B8285" s="89"/>
      <c r="C8285" s="14" t="s">
        <v>2076</v>
      </c>
      <c r="D8285" s="14" t="s">
        <v>2079</v>
      </c>
      <c r="E8285" s="14" t="s">
        <v>2092</v>
      </c>
      <c r="F8285" s="14" t="s">
        <v>2086</v>
      </c>
      <c r="G8285" s="14" t="s">
        <v>2059</v>
      </c>
      <c r="H8285" s="9"/>
      <c r="I8285" s="9"/>
    </row>
    <row r="8286" spans="1:9" ht="27" customHeight="1" x14ac:dyDescent="0.25">
      <c r="A8286" s="15" t="s">
        <v>2099</v>
      </c>
      <c r="B8286" s="16" t="s">
        <v>2100</v>
      </c>
      <c r="C8286" s="17">
        <v>924.6</v>
      </c>
      <c r="D8286" s="17">
        <v>0.1</v>
      </c>
      <c r="E8286" s="17">
        <v>29.7</v>
      </c>
      <c r="F8286" s="17">
        <v>1.5</v>
      </c>
      <c r="G8286" s="18">
        <v>4119.09</v>
      </c>
      <c r="H8286" s="9"/>
      <c r="I8286" s="9"/>
    </row>
    <row r="8287" spans="1:9" ht="15" customHeight="1" x14ac:dyDescent="0.25">
      <c r="A8287" s="19"/>
      <c r="B8287" s="20"/>
      <c r="C8287" s="21"/>
      <c r="D8287" s="21"/>
      <c r="E8287" s="21"/>
      <c r="F8287" s="21"/>
      <c r="G8287" s="22">
        <v>4119.09</v>
      </c>
      <c r="H8287" s="9"/>
      <c r="I8287" s="9"/>
    </row>
    <row r="8288" spans="1:9" ht="9.9499999999999993" customHeight="1" x14ac:dyDescent="0.25">
      <c r="A8288" s="86"/>
      <c r="B8288" s="86"/>
      <c r="C8288" s="86"/>
      <c r="D8288" s="9"/>
      <c r="E8288" s="9"/>
      <c r="F8288" s="9"/>
      <c r="G8288" s="9"/>
      <c r="H8288" s="9"/>
      <c r="I8288" s="9"/>
    </row>
    <row r="8289" spans="1:9" ht="12" customHeight="1" x14ac:dyDescent="0.25">
      <c r="A8289" s="9"/>
      <c r="B8289" s="9"/>
      <c r="C8289" s="9"/>
      <c r="D8289" s="90" t="s">
        <v>4883</v>
      </c>
      <c r="E8289" s="90"/>
      <c r="F8289" s="90"/>
      <c r="G8289" s="90"/>
      <c r="H8289" s="90"/>
      <c r="I8289" s="90"/>
    </row>
    <row r="8290" spans="1:9" ht="9.9499999999999993" customHeight="1" x14ac:dyDescent="0.25">
      <c r="A8290" s="86"/>
      <c r="B8290" s="86"/>
      <c r="C8290" s="86"/>
      <c r="D8290" s="86"/>
      <c r="E8290" s="9"/>
      <c r="F8290" s="9"/>
      <c r="G8290" s="9"/>
      <c r="H8290" s="9"/>
      <c r="I8290" s="9"/>
    </row>
    <row r="8291" spans="1:9" ht="30.95" customHeight="1" x14ac:dyDescent="0.25">
      <c r="A8291" s="88" t="s">
        <v>3238</v>
      </c>
      <c r="B8291" s="88"/>
      <c r="C8291" s="88"/>
      <c r="D8291" s="88"/>
      <c r="E8291" s="88"/>
      <c r="F8291" s="88"/>
      <c r="G8291" s="88"/>
      <c r="H8291" s="88"/>
      <c r="I8291" s="88"/>
    </row>
    <row r="8292" spans="1:9" ht="15" customHeight="1" x14ac:dyDescent="0.25">
      <c r="A8292" s="89"/>
      <c r="B8292" s="89"/>
      <c r="C8292" s="14" t="s">
        <v>2076</v>
      </c>
      <c r="D8292" s="14" t="s">
        <v>2079</v>
      </c>
      <c r="E8292" s="14" t="s">
        <v>2059</v>
      </c>
      <c r="F8292" s="9"/>
      <c r="G8292" s="9"/>
      <c r="H8292" s="9"/>
      <c r="I8292" s="9"/>
    </row>
    <row r="8293" spans="1:9" ht="18.95" customHeight="1" x14ac:dyDescent="0.25">
      <c r="A8293" s="15" t="s">
        <v>2080</v>
      </c>
      <c r="B8293" s="16" t="s">
        <v>2081</v>
      </c>
      <c r="C8293" s="17">
        <v>924.6</v>
      </c>
      <c r="D8293" s="17">
        <v>0.1</v>
      </c>
      <c r="E8293" s="18">
        <v>92.46</v>
      </c>
      <c r="F8293" s="9"/>
      <c r="G8293" s="9"/>
      <c r="H8293" s="9"/>
      <c r="I8293" s="9"/>
    </row>
    <row r="8294" spans="1:9" ht="15" customHeight="1" x14ac:dyDescent="0.25">
      <c r="A8294" s="19"/>
      <c r="B8294" s="20"/>
      <c r="C8294" s="21"/>
      <c r="D8294" s="21"/>
      <c r="E8294" s="22">
        <v>92.46</v>
      </c>
      <c r="F8294" s="9"/>
      <c r="G8294" s="9"/>
      <c r="H8294" s="9"/>
      <c r="I8294" s="9"/>
    </row>
    <row r="8295" spans="1:9" ht="9.9499999999999993" customHeight="1" x14ac:dyDescent="0.25">
      <c r="A8295" s="86"/>
      <c r="B8295" s="86"/>
      <c r="C8295" s="86"/>
      <c r="D8295" s="9"/>
      <c r="E8295" s="9"/>
      <c r="F8295" s="9"/>
      <c r="G8295" s="9"/>
      <c r="H8295" s="9"/>
      <c r="I8295" s="9"/>
    </row>
    <row r="8296" spans="1:9" ht="12" customHeight="1" x14ac:dyDescent="0.25">
      <c r="A8296" s="9"/>
      <c r="B8296" s="9"/>
      <c r="C8296" s="9"/>
      <c r="D8296" s="90" t="s">
        <v>4878</v>
      </c>
      <c r="E8296" s="90"/>
      <c r="F8296" s="90"/>
      <c r="G8296" s="90"/>
      <c r="H8296" s="90"/>
      <c r="I8296" s="90"/>
    </row>
    <row r="8297" spans="1:9" ht="9.9499999999999993" customHeight="1" x14ac:dyDescent="0.25">
      <c r="A8297" s="86"/>
      <c r="B8297" s="86"/>
      <c r="C8297" s="86"/>
      <c r="D8297" s="86"/>
      <c r="E8297" s="9"/>
      <c r="F8297" s="9"/>
      <c r="G8297" s="9"/>
      <c r="H8297" s="9"/>
      <c r="I8297" s="9"/>
    </row>
    <row r="8298" spans="1:9" ht="30.95" customHeight="1" x14ac:dyDescent="0.25">
      <c r="A8298" s="88" t="s">
        <v>3239</v>
      </c>
      <c r="B8298" s="88"/>
      <c r="C8298" s="88"/>
      <c r="D8298" s="88"/>
      <c r="E8298" s="88"/>
      <c r="F8298" s="88"/>
      <c r="G8298" s="88"/>
      <c r="H8298" s="88"/>
      <c r="I8298" s="88"/>
    </row>
    <row r="8299" spans="1:9" ht="15" customHeight="1" x14ac:dyDescent="0.25">
      <c r="A8299" s="89"/>
      <c r="B8299" s="89"/>
      <c r="C8299" s="14" t="s">
        <v>2076</v>
      </c>
      <c r="D8299" s="14" t="s">
        <v>2059</v>
      </c>
      <c r="E8299" s="9"/>
      <c r="F8299" s="9"/>
      <c r="G8299" s="9"/>
      <c r="H8299" s="9"/>
      <c r="I8299" s="9"/>
    </row>
    <row r="8300" spans="1:9" ht="18.95" customHeight="1" x14ac:dyDescent="0.25">
      <c r="A8300" s="15" t="s">
        <v>2170</v>
      </c>
      <c r="B8300" s="16" t="s">
        <v>2076</v>
      </c>
      <c r="C8300" s="17">
        <v>924.6</v>
      </c>
      <c r="D8300" s="18">
        <v>924.6</v>
      </c>
      <c r="E8300" s="9"/>
      <c r="F8300" s="9"/>
      <c r="G8300" s="9"/>
      <c r="H8300" s="9"/>
      <c r="I8300" s="9"/>
    </row>
    <row r="8301" spans="1:9" ht="15" customHeight="1" x14ac:dyDescent="0.25">
      <c r="A8301" s="19"/>
      <c r="B8301" s="20"/>
      <c r="C8301" s="21"/>
      <c r="D8301" s="22">
        <v>924.6</v>
      </c>
      <c r="E8301" s="9"/>
      <c r="F8301" s="9"/>
      <c r="G8301" s="9"/>
      <c r="H8301" s="9"/>
      <c r="I8301" s="9"/>
    </row>
    <row r="8302" spans="1:9" ht="9.9499999999999993" customHeight="1" x14ac:dyDescent="0.25">
      <c r="A8302" s="86"/>
      <c r="B8302" s="86"/>
      <c r="C8302" s="86"/>
      <c r="D8302" s="9"/>
      <c r="E8302" s="9"/>
      <c r="F8302" s="9"/>
      <c r="G8302" s="9"/>
      <c r="H8302" s="9"/>
      <c r="I8302" s="9"/>
    </row>
    <row r="8303" spans="1:9" ht="12" customHeight="1" x14ac:dyDescent="0.25">
      <c r="A8303" s="9"/>
      <c r="B8303" s="9"/>
      <c r="C8303" s="9"/>
      <c r="D8303" s="90" t="s">
        <v>4884</v>
      </c>
      <c r="E8303" s="90"/>
      <c r="F8303" s="90"/>
      <c r="G8303" s="90"/>
      <c r="H8303" s="90"/>
      <c r="I8303" s="90"/>
    </row>
    <row r="8304" spans="1:9" ht="9.9499999999999993" customHeight="1" x14ac:dyDescent="0.25">
      <c r="A8304" s="86"/>
      <c r="B8304" s="86"/>
      <c r="C8304" s="86"/>
      <c r="D8304" s="86"/>
      <c r="E8304" s="9"/>
      <c r="F8304" s="9"/>
      <c r="G8304" s="9"/>
      <c r="H8304" s="9"/>
      <c r="I8304" s="9"/>
    </row>
    <row r="8305" spans="1:9" ht="42.95" customHeight="1" x14ac:dyDescent="0.25">
      <c r="A8305" s="88" t="s">
        <v>3240</v>
      </c>
      <c r="B8305" s="88"/>
      <c r="C8305" s="88"/>
      <c r="D8305" s="88"/>
      <c r="E8305" s="88"/>
      <c r="F8305" s="88"/>
      <c r="G8305" s="88"/>
      <c r="H8305" s="88"/>
      <c r="I8305" s="88"/>
    </row>
    <row r="8306" spans="1:9" ht="15" customHeight="1" x14ac:dyDescent="0.25">
      <c r="A8306" s="89"/>
      <c r="B8306" s="89"/>
      <c r="C8306" s="14" t="s">
        <v>2069</v>
      </c>
      <c r="D8306" s="14" t="s">
        <v>2058</v>
      </c>
      <c r="E8306" s="14" t="s">
        <v>2059</v>
      </c>
      <c r="F8306" s="9"/>
      <c r="G8306" s="9"/>
      <c r="H8306" s="9"/>
      <c r="I8306" s="9"/>
    </row>
    <row r="8307" spans="1:9" ht="12.95" customHeight="1" x14ac:dyDescent="0.25">
      <c r="A8307" s="15"/>
      <c r="B8307" s="16" t="s">
        <v>2104</v>
      </c>
      <c r="C8307" s="17">
        <v>762.37</v>
      </c>
      <c r="D8307" s="17">
        <v>1</v>
      </c>
      <c r="E8307" s="18">
        <v>762.37</v>
      </c>
      <c r="F8307" s="9"/>
      <c r="G8307" s="9"/>
      <c r="H8307" s="9"/>
      <c r="I8307" s="9"/>
    </row>
    <row r="8308" spans="1:9" ht="15" customHeight="1" x14ac:dyDescent="0.25">
      <c r="A8308" s="19"/>
      <c r="B8308" s="20"/>
      <c r="C8308" s="21"/>
      <c r="D8308" s="21"/>
      <c r="E8308" s="22">
        <v>762.37</v>
      </c>
      <c r="F8308" s="9"/>
      <c r="G8308" s="9"/>
      <c r="H8308" s="9"/>
      <c r="I8308" s="9"/>
    </row>
    <row r="8309" spans="1:9" ht="9.9499999999999993" customHeight="1" x14ac:dyDescent="0.25">
      <c r="A8309" s="86"/>
      <c r="B8309" s="86"/>
      <c r="C8309" s="86"/>
      <c r="D8309" s="9"/>
      <c r="E8309" s="9"/>
      <c r="F8309" s="9"/>
      <c r="G8309" s="9"/>
      <c r="H8309" s="9"/>
      <c r="I8309" s="9"/>
    </row>
    <row r="8310" spans="1:9" ht="12" customHeight="1" x14ac:dyDescent="0.25">
      <c r="A8310" s="9"/>
      <c r="B8310" s="9"/>
      <c r="C8310" s="9"/>
      <c r="D8310" s="90" t="s">
        <v>4885</v>
      </c>
      <c r="E8310" s="90"/>
      <c r="F8310" s="90"/>
      <c r="G8310" s="90"/>
      <c r="H8310" s="90"/>
      <c r="I8310" s="90"/>
    </row>
    <row r="8311" spans="1:9" ht="9.9499999999999993" customHeight="1" x14ac:dyDescent="0.25">
      <c r="A8311" s="86"/>
      <c r="B8311" s="86"/>
      <c r="C8311" s="86"/>
      <c r="D8311" s="86"/>
      <c r="E8311" s="9"/>
      <c r="F8311" s="9"/>
      <c r="G8311" s="9"/>
      <c r="H8311" s="9"/>
      <c r="I8311" s="9"/>
    </row>
    <row r="8312" spans="1:9" ht="30.95" customHeight="1" x14ac:dyDescent="0.25">
      <c r="A8312" s="88" t="s">
        <v>3241</v>
      </c>
      <c r="B8312" s="88"/>
      <c r="C8312" s="88"/>
      <c r="D8312" s="88"/>
      <c r="E8312" s="88"/>
      <c r="F8312" s="88"/>
      <c r="G8312" s="88"/>
      <c r="H8312" s="88"/>
      <c r="I8312" s="88"/>
    </row>
    <row r="8313" spans="1:9" ht="15" customHeight="1" x14ac:dyDescent="0.25">
      <c r="A8313" s="89"/>
      <c r="B8313" s="89"/>
      <c r="C8313" s="14" t="s">
        <v>2069</v>
      </c>
      <c r="D8313" s="14" t="s">
        <v>2058</v>
      </c>
      <c r="E8313" s="14" t="s">
        <v>2059</v>
      </c>
      <c r="F8313" s="9"/>
      <c r="G8313" s="9"/>
      <c r="H8313" s="9"/>
      <c r="I8313" s="9"/>
    </row>
    <row r="8314" spans="1:9" ht="12.95" customHeight="1" x14ac:dyDescent="0.25">
      <c r="A8314" s="15"/>
      <c r="B8314" s="16" t="s">
        <v>2104</v>
      </c>
      <c r="C8314" s="17">
        <v>762.37</v>
      </c>
      <c r="D8314" s="17">
        <v>1</v>
      </c>
      <c r="E8314" s="18">
        <v>762.37</v>
      </c>
      <c r="F8314" s="9"/>
      <c r="G8314" s="9"/>
      <c r="H8314" s="9"/>
      <c r="I8314" s="9"/>
    </row>
    <row r="8315" spans="1:9" ht="15" customHeight="1" x14ac:dyDescent="0.25">
      <c r="A8315" s="19"/>
      <c r="B8315" s="20"/>
      <c r="C8315" s="21"/>
      <c r="D8315" s="21"/>
      <c r="E8315" s="22">
        <v>762.37</v>
      </c>
      <c r="F8315" s="9"/>
      <c r="G8315" s="9"/>
      <c r="H8315" s="9"/>
      <c r="I8315" s="9"/>
    </row>
    <row r="8316" spans="1:9" ht="9.9499999999999993" customHeight="1" x14ac:dyDescent="0.25">
      <c r="A8316" s="86"/>
      <c r="B8316" s="86"/>
      <c r="C8316" s="86"/>
      <c r="D8316" s="9"/>
      <c r="E8316" s="9"/>
      <c r="F8316" s="9"/>
      <c r="G8316" s="9"/>
      <c r="H8316" s="9"/>
      <c r="I8316" s="9"/>
    </row>
    <row r="8317" spans="1:9" ht="12" customHeight="1" x14ac:dyDescent="0.25">
      <c r="A8317" s="9"/>
      <c r="B8317" s="9"/>
      <c r="C8317" s="9"/>
      <c r="D8317" s="90" t="s">
        <v>4885</v>
      </c>
      <c r="E8317" s="90"/>
      <c r="F8317" s="90"/>
      <c r="G8317" s="90"/>
      <c r="H8317" s="90"/>
      <c r="I8317" s="90"/>
    </row>
    <row r="8318" spans="1:9" ht="9.9499999999999993" customHeight="1" x14ac:dyDescent="0.25">
      <c r="A8318" s="86"/>
      <c r="B8318" s="86"/>
      <c r="C8318" s="86"/>
      <c r="D8318" s="86"/>
      <c r="E8318" s="9"/>
      <c r="F8318" s="9"/>
      <c r="G8318" s="9"/>
      <c r="H8318" s="9"/>
      <c r="I8318" s="9"/>
    </row>
    <row r="8319" spans="1:9" ht="42.95" customHeight="1" x14ac:dyDescent="0.25">
      <c r="A8319" s="88" t="s">
        <v>3242</v>
      </c>
      <c r="B8319" s="88"/>
      <c r="C8319" s="88"/>
      <c r="D8319" s="88"/>
      <c r="E8319" s="88"/>
      <c r="F8319" s="88"/>
      <c r="G8319" s="88"/>
      <c r="H8319" s="88"/>
      <c r="I8319" s="88"/>
    </row>
    <row r="8320" spans="1:9" ht="15" customHeight="1" x14ac:dyDescent="0.25">
      <c r="A8320" s="89"/>
      <c r="B8320" s="89"/>
      <c r="C8320" s="14" t="s">
        <v>2058</v>
      </c>
      <c r="D8320" s="14" t="s">
        <v>2059</v>
      </c>
      <c r="E8320" s="9"/>
      <c r="F8320" s="9"/>
      <c r="G8320" s="9"/>
      <c r="H8320" s="9"/>
      <c r="I8320" s="9"/>
    </row>
    <row r="8321" spans="1:9" ht="12.95" customHeight="1" x14ac:dyDescent="0.25">
      <c r="A8321" s="15"/>
      <c r="B8321" s="16" t="s">
        <v>2058</v>
      </c>
      <c r="C8321" s="17">
        <v>4</v>
      </c>
      <c r="D8321" s="18">
        <v>4</v>
      </c>
      <c r="E8321" s="9"/>
      <c r="F8321" s="9"/>
      <c r="G8321" s="9"/>
      <c r="H8321" s="9"/>
      <c r="I8321" s="9"/>
    </row>
    <row r="8322" spans="1:9" ht="15" customHeight="1" x14ac:dyDescent="0.25">
      <c r="A8322" s="19"/>
      <c r="B8322" s="20"/>
      <c r="C8322" s="21"/>
      <c r="D8322" s="22">
        <v>4</v>
      </c>
      <c r="E8322" s="9"/>
      <c r="F8322" s="9"/>
      <c r="G8322" s="9"/>
      <c r="H8322" s="9"/>
      <c r="I8322" s="9"/>
    </row>
    <row r="8323" spans="1:9" ht="9.9499999999999993" customHeight="1" x14ac:dyDescent="0.25">
      <c r="A8323" s="86"/>
      <c r="B8323" s="86"/>
      <c r="C8323" s="86"/>
      <c r="D8323" s="9"/>
      <c r="E8323" s="9"/>
      <c r="F8323" s="9"/>
      <c r="G8323" s="9"/>
      <c r="H8323" s="9"/>
      <c r="I8323" s="9"/>
    </row>
    <row r="8324" spans="1:9" ht="12" customHeight="1" x14ac:dyDescent="0.25">
      <c r="A8324" s="9"/>
      <c r="B8324" s="9"/>
      <c r="C8324" s="9"/>
      <c r="D8324" s="90" t="s">
        <v>4255</v>
      </c>
      <c r="E8324" s="90"/>
      <c r="F8324" s="90"/>
      <c r="G8324" s="90"/>
      <c r="H8324" s="90"/>
      <c r="I8324" s="90"/>
    </row>
    <row r="8325" spans="1:9" ht="9.9499999999999993" customHeight="1" x14ac:dyDescent="0.25">
      <c r="A8325" s="86"/>
      <c r="B8325" s="86"/>
      <c r="C8325" s="86"/>
      <c r="D8325" s="86"/>
      <c r="E8325" s="9"/>
      <c r="F8325" s="9"/>
      <c r="G8325" s="9"/>
      <c r="H8325" s="9"/>
      <c r="I8325" s="9"/>
    </row>
    <row r="8326" spans="1:9" ht="30.95" customHeight="1" x14ac:dyDescent="0.25">
      <c r="A8326" s="88" t="s">
        <v>3243</v>
      </c>
      <c r="B8326" s="88"/>
      <c r="C8326" s="88"/>
      <c r="D8326" s="88"/>
      <c r="E8326" s="88"/>
      <c r="F8326" s="88"/>
      <c r="G8326" s="88"/>
      <c r="H8326" s="88"/>
      <c r="I8326" s="88"/>
    </row>
    <row r="8327" spans="1:9" ht="15" customHeight="1" x14ac:dyDescent="0.25">
      <c r="A8327" s="89"/>
      <c r="B8327" s="89"/>
      <c r="C8327" s="14" t="s">
        <v>2076</v>
      </c>
      <c r="D8327" s="14" t="s">
        <v>2059</v>
      </c>
      <c r="E8327" s="9"/>
      <c r="F8327" s="9"/>
      <c r="G8327" s="9"/>
      <c r="H8327" s="9"/>
      <c r="I8327" s="9"/>
    </row>
    <row r="8328" spans="1:9" ht="12.95" customHeight="1" x14ac:dyDescent="0.25">
      <c r="A8328" s="15" t="s">
        <v>2108</v>
      </c>
      <c r="B8328" s="16" t="s">
        <v>2076</v>
      </c>
      <c r="C8328" s="17">
        <v>924.6</v>
      </c>
      <c r="D8328" s="18">
        <v>924.6</v>
      </c>
      <c r="E8328" s="9"/>
      <c r="F8328" s="9"/>
      <c r="G8328" s="9"/>
      <c r="H8328" s="9"/>
      <c r="I8328" s="9"/>
    </row>
    <row r="8329" spans="1:9" ht="15" customHeight="1" x14ac:dyDescent="0.25">
      <c r="A8329" s="19"/>
      <c r="B8329" s="20"/>
      <c r="C8329" s="21"/>
      <c r="D8329" s="22">
        <v>924.6</v>
      </c>
      <c r="E8329" s="9"/>
      <c r="F8329" s="9"/>
      <c r="G8329" s="9"/>
      <c r="H8329" s="9"/>
      <c r="I8329" s="9"/>
    </row>
    <row r="8330" spans="1:9" ht="9.9499999999999993" customHeight="1" x14ac:dyDescent="0.25">
      <c r="A8330" s="86"/>
      <c r="B8330" s="86"/>
      <c r="C8330" s="86"/>
      <c r="D8330" s="9"/>
      <c r="E8330" s="9"/>
      <c r="F8330" s="9"/>
      <c r="G8330" s="9"/>
      <c r="H8330" s="9"/>
      <c r="I8330" s="9"/>
    </row>
    <row r="8331" spans="1:9" ht="12" customHeight="1" x14ac:dyDescent="0.25">
      <c r="A8331" s="9"/>
      <c r="B8331" s="9"/>
      <c r="C8331" s="9"/>
      <c r="D8331" s="90" t="s">
        <v>4884</v>
      </c>
      <c r="E8331" s="90"/>
      <c r="F8331" s="90"/>
      <c r="G8331" s="90"/>
      <c r="H8331" s="90"/>
      <c r="I8331" s="90"/>
    </row>
    <row r="8332" spans="1:9" ht="9.9499999999999993" customHeight="1" x14ac:dyDescent="0.25">
      <c r="A8332" s="86"/>
      <c r="B8332" s="86"/>
      <c r="C8332" s="86"/>
      <c r="D8332" s="86"/>
      <c r="E8332" s="9"/>
      <c r="F8332" s="9"/>
      <c r="G8332" s="9"/>
      <c r="H8332" s="9"/>
      <c r="I8332" s="9"/>
    </row>
    <row r="8333" spans="1:9" ht="42.95" customHeight="1" x14ac:dyDescent="0.25">
      <c r="A8333" s="88" t="s">
        <v>3244</v>
      </c>
      <c r="B8333" s="88"/>
      <c r="C8333" s="88"/>
      <c r="D8333" s="88"/>
      <c r="E8333" s="88"/>
      <c r="F8333" s="88"/>
      <c r="G8333" s="88"/>
      <c r="H8333" s="88"/>
      <c r="I8333" s="88"/>
    </row>
    <row r="8334" spans="1:9" ht="15" customHeight="1" x14ac:dyDescent="0.25">
      <c r="A8334" s="89"/>
      <c r="B8334" s="89"/>
      <c r="C8334" s="14" t="s">
        <v>2058</v>
      </c>
      <c r="D8334" s="14" t="s">
        <v>2059</v>
      </c>
      <c r="E8334" s="9"/>
      <c r="F8334" s="9"/>
      <c r="G8334" s="9"/>
      <c r="H8334" s="9"/>
      <c r="I8334" s="9"/>
    </row>
    <row r="8335" spans="1:9" ht="12.95" customHeight="1" x14ac:dyDescent="0.25">
      <c r="A8335" s="15"/>
      <c r="B8335" s="16" t="s">
        <v>2058</v>
      </c>
      <c r="C8335" s="17">
        <v>2</v>
      </c>
      <c r="D8335" s="18">
        <v>2</v>
      </c>
      <c r="E8335" s="9"/>
      <c r="F8335" s="9"/>
      <c r="G8335" s="9"/>
      <c r="H8335" s="9"/>
      <c r="I8335" s="9"/>
    </row>
    <row r="8336" spans="1:9" ht="15" customHeight="1" x14ac:dyDescent="0.25">
      <c r="A8336" s="19"/>
      <c r="B8336" s="20"/>
      <c r="C8336" s="21"/>
      <c r="D8336" s="22">
        <v>2</v>
      </c>
      <c r="E8336" s="9"/>
      <c r="F8336" s="9"/>
      <c r="G8336" s="9"/>
      <c r="H8336" s="9"/>
      <c r="I8336" s="9"/>
    </row>
    <row r="8337" spans="1:9" ht="9.9499999999999993" customHeight="1" x14ac:dyDescent="0.25">
      <c r="A8337" s="86"/>
      <c r="B8337" s="86"/>
      <c r="C8337" s="86"/>
      <c r="D8337" s="9"/>
      <c r="E8337" s="9"/>
      <c r="F8337" s="9"/>
      <c r="G8337" s="9"/>
      <c r="H8337" s="9"/>
      <c r="I8337" s="9"/>
    </row>
    <row r="8338" spans="1:9" ht="12" customHeight="1" x14ac:dyDescent="0.25">
      <c r="A8338" s="9"/>
      <c r="B8338" s="9"/>
      <c r="C8338" s="9"/>
      <c r="D8338" s="90" t="s">
        <v>4257</v>
      </c>
      <c r="E8338" s="90"/>
      <c r="F8338" s="90"/>
      <c r="G8338" s="90"/>
      <c r="H8338" s="90"/>
      <c r="I8338" s="90"/>
    </row>
    <row r="8339" spans="1:9" ht="9.9499999999999993" customHeight="1" x14ac:dyDescent="0.25">
      <c r="A8339" s="86"/>
      <c r="B8339" s="86"/>
      <c r="C8339" s="86"/>
      <c r="D8339" s="86"/>
      <c r="E8339" s="9"/>
      <c r="F8339" s="9"/>
      <c r="G8339" s="9"/>
      <c r="H8339" s="9"/>
      <c r="I8339" s="9"/>
    </row>
    <row r="8340" spans="1:9" ht="30.95" customHeight="1" x14ac:dyDescent="0.25">
      <c r="A8340" s="88" t="s">
        <v>3245</v>
      </c>
      <c r="B8340" s="88"/>
      <c r="C8340" s="88"/>
      <c r="D8340" s="88"/>
      <c r="E8340" s="88"/>
      <c r="F8340" s="88"/>
      <c r="G8340" s="88"/>
      <c r="H8340" s="88"/>
      <c r="I8340" s="88"/>
    </row>
    <row r="8341" spans="1:9" ht="15" customHeight="1" x14ac:dyDescent="0.25">
      <c r="A8341" s="89"/>
      <c r="B8341" s="89"/>
      <c r="C8341" s="14" t="s">
        <v>2076</v>
      </c>
      <c r="D8341" s="14" t="s">
        <v>2058</v>
      </c>
      <c r="E8341" s="14" t="s">
        <v>2059</v>
      </c>
      <c r="F8341" s="9"/>
      <c r="G8341" s="9"/>
      <c r="H8341" s="9"/>
      <c r="I8341" s="9"/>
    </row>
    <row r="8342" spans="1:9" ht="18.95" customHeight="1" x14ac:dyDescent="0.25">
      <c r="A8342" s="15" t="s">
        <v>2110</v>
      </c>
      <c r="B8342" s="16" t="s">
        <v>2111</v>
      </c>
      <c r="C8342" s="17">
        <v>0.16</v>
      </c>
      <c r="D8342" s="17">
        <v>72</v>
      </c>
      <c r="E8342" s="18">
        <v>11.52</v>
      </c>
      <c r="F8342" s="9"/>
      <c r="G8342" s="9"/>
      <c r="H8342" s="9"/>
      <c r="I8342" s="9"/>
    </row>
    <row r="8343" spans="1:9" ht="15" customHeight="1" x14ac:dyDescent="0.25">
      <c r="A8343" s="19"/>
      <c r="B8343" s="20"/>
      <c r="C8343" s="21"/>
      <c r="D8343" s="21"/>
      <c r="E8343" s="22">
        <v>11.52</v>
      </c>
      <c r="F8343" s="9"/>
      <c r="G8343" s="9"/>
      <c r="H8343" s="9"/>
      <c r="I8343" s="9"/>
    </row>
    <row r="8344" spans="1:9" ht="9.9499999999999993" customHeight="1" x14ac:dyDescent="0.25">
      <c r="A8344" s="86"/>
      <c r="B8344" s="86"/>
      <c r="C8344" s="86"/>
      <c r="D8344" s="9"/>
      <c r="E8344" s="9"/>
      <c r="F8344" s="9"/>
      <c r="G8344" s="9"/>
      <c r="H8344" s="9"/>
      <c r="I8344" s="9"/>
    </row>
    <row r="8345" spans="1:9" ht="12" customHeight="1" x14ac:dyDescent="0.25">
      <c r="A8345" s="9"/>
      <c r="B8345" s="9"/>
      <c r="C8345" s="9"/>
      <c r="D8345" s="90" t="s">
        <v>4886</v>
      </c>
      <c r="E8345" s="90"/>
      <c r="F8345" s="90"/>
      <c r="G8345" s="90"/>
      <c r="H8345" s="90"/>
      <c r="I8345" s="90"/>
    </row>
    <row r="8346" spans="1:9" ht="9.9499999999999993" customHeight="1" x14ac:dyDescent="0.25">
      <c r="A8346" s="86"/>
      <c r="B8346" s="86"/>
      <c r="C8346" s="86"/>
      <c r="D8346" s="86"/>
      <c r="E8346" s="9"/>
      <c r="F8346" s="9"/>
      <c r="G8346" s="9"/>
      <c r="H8346" s="9"/>
      <c r="I8346" s="9"/>
    </row>
    <row r="8347" spans="1:9" ht="30.95" customHeight="1" x14ac:dyDescent="0.25">
      <c r="A8347" s="88" t="s">
        <v>3246</v>
      </c>
      <c r="B8347" s="88"/>
      <c r="C8347" s="88"/>
      <c r="D8347" s="88"/>
      <c r="E8347" s="88"/>
      <c r="F8347" s="88"/>
      <c r="G8347" s="88"/>
      <c r="H8347" s="88"/>
      <c r="I8347" s="88"/>
    </row>
    <row r="8348" spans="1:9" ht="15" customHeight="1" x14ac:dyDescent="0.25">
      <c r="A8348" s="89"/>
      <c r="B8348" s="89"/>
      <c r="C8348" s="14" t="s">
        <v>2058</v>
      </c>
      <c r="D8348" s="14" t="s">
        <v>2059</v>
      </c>
      <c r="E8348" s="9"/>
      <c r="F8348" s="9"/>
      <c r="G8348" s="9"/>
      <c r="H8348" s="9"/>
      <c r="I8348" s="9"/>
    </row>
    <row r="8349" spans="1:9" ht="12.95" customHeight="1" x14ac:dyDescent="0.25">
      <c r="A8349" s="15"/>
      <c r="B8349" s="16" t="s">
        <v>2058</v>
      </c>
      <c r="C8349" s="17">
        <v>8</v>
      </c>
      <c r="D8349" s="18">
        <v>8</v>
      </c>
      <c r="E8349" s="9"/>
      <c r="F8349" s="9"/>
      <c r="G8349" s="9"/>
      <c r="H8349" s="9"/>
      <c r="I8349" s="9"/>
    </row>
    <row r="8350" spans="1:9" ht="15" customHeight="1" x14ac:dyDescent="0.25">
      <c r="A8350" s="19"/>
      <c r="B8350" s="20"/>
      <c r="C8350" s="21"/>
      <c r="D8350" s="22">
        <v>8</v>
      </c>
      <c r="E8350" s="9"/>
      <c r="F8350" s="9"/>
      <c r="G8350" s="9"/>
      <c r="H8350" s="9"/>
      <c r="I8350" s="9"/>
    </row>
    <row r="8351" spans="1:9" ht="9.9499999999999993" customHeight="1" x14ac:dyDescent="0.25">
      <c r="A8351" s="86"/>
      <c r="B8351" s="86"/>
      <c r="C8351" s="86"/>
      <c r="D8351" s="9"/>
      <c r="E8351" s="9"/>
      <c r="F8351" s="9"/>
      <c r="G8351" s="9"/>
      <c r="H8351" s="9"/>
      <c r="I8351" s="9"/>
    </row>
    <row r="8352" spans="1:9" ht="12" customHeight="1" x14ac:dyDescent="0.25">
      <c r="A8352" s="9"/>
      <c r="B8352" s="9"/>
      <c r="C8352" s="9"/>
      <c r="D8352" s="90" t="s">
        <v>4258</v>
      </c>
      <c r="E8352" s="90"/>
      <c r="F8352" s="90"/>
      <c r="G8352" s="90"/>
      <c r="H8352" s="90"/>
      <c r="I8352" s="90"/>
    </row>
    <row r="8353" spans="1:9" ht="9.9499999999999993" customHeight="1" x14ac:dyDescent="0.25">
      <c r="A8353" s="86"/>
      <c r="B8353" s="86"/>
      <c r="C8353" s="86"/>
      <c r="D8353" s="86"/>
      <c r="E8353" s="9"/>
      <c r="F8353" s="9"/>
      <c r="G8353" s="9"/>
      <c r="H8353" s="9"/>
      <c r="I8353" s="9"/>
    </row>
    <row r="8354" spans="1:9" ht="20.100000000000001" customHeight="1" x14ac:dyDescent="0.25">
      <c r="A8354" s="88" t="s">
        <v>3247</v>
      </c>
      <c r="B8354" s="88"/>
      <c r="C8354" s="88"/>
      <c r="D8354" s="88"/>
      <c r="E8354" s="88"/>
      <c r="F8354" s="88"/>
      <c r="G8354" s="88"/>
      <c r="H8354" s="88"/>
      <c r="I8354" s="88"/>
    </row>
    <row r="8355" spans="1:9" ht="15" customHeight="1" x14ac:dyDescent="0.25">
      <c r="A8355" s="89"/>
      <c r="B8355" s="89"/>
      <c r="C8355" s="14" t="s">
        <v>2076</v>
      </c>
      <c r="D8355" s="14" t="s">
        <v>2059</v>
      </c>
      <c r="E8355" s="9"/>
      <c r="F8355" s="9"/>
      <c r="G8355" s="9"/>
      <c r="H8355" s="9"/>
      <c r="I8355" s="9"/>
    </row>
    <row r="8356" spans="1:9" ht="12.95" customHeight="1" x14ac:dyDescent="0.25">
      <c r="A8356" s="15"/>
      <c r="B8356" s="16" t="s">
        <v>2076</v>
      </c>
      <c r="C8356" s="17">
        <v>386.49</v>
      </c>
      <c r="D8356" s="18">
        <v>386.49</v>
      </c>
      <c r="E8356" s="9"/>
      <c r="F8356" s="9"/>
      <c r="G8356" s="9"/>
      <c r="H8356" s="9"/>
      <c r="I8356" s="9"/>
    </row>
    <row r="8357" spans="1:9" ht="15" customHeight="1" x14ac:dyDescent="0.25">
      <c r="A8357" s="19"/>
      <c r="B8357" s="20"/>
      <c r="C8357" s="21"/>
      <c r="D8357" s="22">
        <v>386.49</v>
      </c>
      <c r="E8357" s="9"/>
      <c r="F8357" s="9"/>
      <c r="G8357" s="9"/>
      <c r="H8357" s="9"/>
      <c r="I8357" s="9"/>
    </row>
    <row r="8358" spans="1:9" ht="9.9499999999999993" customHeight="1" x14ac:dyDescent="0.25">
      <c r="A8358" s="86"/>
      <c r="B8358" s="86"/>
      <c r="C8358" s="86"/>
      <c r="D8358" s="9"/>
      <c r="E8358" s="9"/>
      <c r="F8358" s="9"/>
      <c r="G8358" s="9"/>
      <c r="H8358" s="9"/>
      <c r="I8358" s="9"/>
    </row>
    <row r="8359" spans="1:9" ht="12" customHeight="1" x14ac:dyDescent="0.25">
      <c r="A8359" s="9"/>
      <c r="B8359" s="9"/>
      <c r="C8359" s="9"/>
      <c r="D8359" s="90" t="s">
        <v>4887</v>
      </c>
      <c r="E8359" s="90"/>
      <c r="F8359" s="90"/>
      <c r="G8359" s="90"/>
      <c r="H8359" s="90"/>
      <c r="I8359" s="90"/>
    </row>
    <row r="8360" spans="1:9" ht="9.9499999999999993" customHeight="1" x14ac:dyDescent="0.25">
      <c r="A8360" s="86"/>
      <c r="B8360" s="86"/>
      <c r="C8360" s="86"/>
      <c r="D8360" s="86"/>
      <c r="E8360" s="9"/>
      <c r="F8360" s="9"/>
      <c r="G8360" s="9"/>
      <c r="H8360" s="9"/>
      <c r="I8360" s="9"/>
    </row>
    <row r="8361" spans="1:9" ht="30.95" customHeight="1" x14ac:dyDescent="0.25">
      <c r="A8361" s="88" t="s">
        <v>3248</v>
      </c>
      <c r="B8361" s="88"/>
      <c r="C8361" s="88"/>
      <c r="D8361" s="88"/>
      <c r="E8361" s="88"/>
      <c r="F8361" s="88"/>
      <c r="G8361" s="88"/>
      <c r="H8361" s="88"/>
      <c r="I8361" s="88"/>
    </row>
    <row r="8362" spans="1:9" ht="15" customHeight="1" x14ac:dyDescent="0.25">
      <c r="A8362" s="89"/>
      <c r="B8362" s="89"/>
      <c r="C8362" s="14" t="s">
        <v>2076</v>
      </c>
      <c r="D8362" s="14" t="s">
        <v>2059</v>
      </c>
      <c r="E8362" s="9"/>
      <c r="F8362" s="9"/>
      <c r="G8362" s="9"/>
      <c r="H8362" s="9"/>
      <c r="I8362" s="9"/>
    </row>
    <row r="8363" spans="1:9" ht="12.95" customHeight="1" x14ac:dyDescent="0.25">
      <c r="A8363" s="15" t="s">
        <v>2108</v>
      </c>
      <c r="B8363" s="16" t="s">
        <v>2076</v>
      </c>
      <c r="C8363" s="17">
        <v>924.6</v>
      </c>
      <c r="D8363" s="18">
        <v>924.6</v>
      </c>
      <c r="E8363" s="9"/>
      <c r="F8363" s="9"/>
      <c r="G8363" s="9"/>
      <c r="H8363" s="9"/>
      <c r="I8363" s="9"/>
    </row>
    <row r="8364" spans="1:9" ht="15" customHeight="1" x14ac:dyDescent="0.25">
      <c r="A8364" s="19"/>
      <c r="B8364" s="20"/>
      <c r="C8364" s="21"/>
      <c r="D8364" s="22">
        <v>924.6</v>
      </c>
      <c r="E8364" s="9"/>
      <c r="F8364" s="9"/>
      <c r="G8364" s="9"/>
      <c r="H8364" s="9"/>
      <c r="I8364" s="9"/>
    </row>
    <row r="8365" spans="1:9" ht="9.9499999999999993" customHeight="1" x14ac:dyDescent="0.25">
      <c r="A8365" s="86"/>
      <c r="B8365" s="86"/>
      <c r="C8365" s="86"/>
      <c r="D8365" s="9"/>
      <c r="E8365" s="9"/>
      <c r="F8365" s="9"/>
      <c r="G8365" s="9"/>
      <c r="H8365" s="9"/>
      <c r="I8365" s="9"/>
    </row>
    <row r="8366" spans="1:9" ht="12" customHeight="1" x14ac:dyDescent="0.25">
      <c r="A8366" s="9"/>
      <c r="B8366" s="9"/>
      <c r="C8366" s="9"/>
      <c r="D8366" s="90" t="s">
        <v>4884</v>
      </c>
      <c r="E8366" s="90"/>
      <c r="F8366" s="90"/>
      <c r="G8366" s="90"/>
      <c r="H8366" s="90"/>
      <c r="I8366" s="90"/>
    </row>
    <row r="8367" spans="1:9" ht="9.9499999999999993" customHeight="1" x14ac:dyDescent="0.25">
      <c r="A8367" s="86"/>
      <c r="B8367" s="86"/>
      <c r="C8367" s="86"/>
      <c r="D8367" s="86"/>
      <c r="E8367" s="9"/>
      <c r="F8367" s="9"/>
      <c r="G8367" s="9"/>
      <c r="H8367" s="9"/>
      <c r="I8367" s="9"/>
    </row>
    <row r="8368" spans="1:9" ht="20.100000000000001" customHeight="1" x14ac:dyDescent="0.25">
      <c r="A8368" s="88" t="s">
        <v>3249</v>
      </c>
      <c r="B8368" s="88"/>
      <c r="C8368" s="88"/>
      <c r="D8368" s="88"/>
      <c r="E8368" s="88"/>
      <c r="F8368" s="88"/>
      <c r="G8368" s="88"/>
      <c r="H8368" s="88"/>
      <c r="I8368" s="88"/>
    </row>
    <row r="8369" spans="1:9" ht="15" customHeight="1" x14ac:dyDescent="0.25">
      <c r="A8369" s="89"/>
      <c r="B8369" s="89"/>
      <c r="C8369" s="14" t="s">
        <v>2069</v>
      </c>
      <c r="D8369" s="14" t="s">
        <v>2058</v>
      </c>
      <c r="E8369" s="14" t="s">
        <v>2059</v>
      </c>
      <c r="F8369" s="9"/>
      <c r="G8369" s="9"/>
      <c r="H8369" s="9"/>
      <c r="I8369" s="9"/>
    </row>
    <row r="8370" spans="1:9" ht="12.95" customHeight="1" x14ac:dyDescent="0.25">
      <c r="A8370" s="15"/>
      <c r="B8370" s="16" t="s">
        <v>2104</v>
      </c>
      <c r="C8370" s="17">
        <v>199.86</v>
      </c>
      <c r="D8370" s="17">
        <v>1</v>
      </c>
      <c r="E8370" s="18">
        <v>199.86</v>
      </c>
      <c r="F8370" s="9"/>
      <c r="G8370" s="9"/>
      <c r="H8370" s="9"/>
      <c r="I8370" s="9"/>
    </row>
    <row r="8371" spans="1:9" ht="15" customHeight="1" x14ac:dyDescent="0.25">
      <c r="A8371" s="19"/>
      <c r="B8371" s="20"/>
      <c r="C8371" s="21"/>
      <c r="D8371" s="21"/>
      <c r="E8371" s="22">
        <v>199.86</v>
      </c>
      <c r="F8371" s="9"/>
      <c r="G8371" s="9"/>
      <c r="H8371" s="9"/>
      <c r="I8371" s="9"/>
    </row>
    <row r="8372" spans="1:9" ht="9.9499999999999993" customHeight="1" x14ac:dyDescent="0.25">
      <c r="A8372" s="86"/>
      <c r="B8372" s="86"/>
      <c r="C8372" s="86"/>
      <c r="D8372" s="9"/>
      <c r="E8372" s="9"/>
      <c r="F8372" s="9"/>
      <c r="G8372" s="9"/>
      <c r="H8372" s="9"/>
      <c r="I8372" s="9"/>
    </row>
    <row r="8373" spans="1:9" ht="12" customHeight="1" x14ac:dyDescent="0.25">
      <c r="A8373" s="9"/>
      <c r="B8373" s="9"/>
      <c r="C8373" s="9"/>
      <c r="D8373" s="90" t="s">
        <v>4888</v>
      </c>
      <c r="E8373" s="90"/>
      <c r="F8373" s="90"/>
      <c r="G8373" s="90"/>
      <c r="H8373" s="90"/>
      <c r="I8373" s="90"/>
    </row>
    <row r="8374" spans="1:9" ht="9.9499999999999993" customHeight="1" x14ac:dyDescent="0.25">
      <c r="A8374" s="86"/>
      <c r="B8374" s="86"/>
      <c r="C8374" s="86"/>
      <c r="D8374" s="86"/>
      <c r="E8374" s="9"/>
      <c r="F8374" s="9"/>
      <c r="G8374" s="9"/>
      <c r="H8374" s="9"/>
      <c r="I8374" s="9"/>
    </row>
    <row r="8375" spans="1:9" ht="30.95" customHeight="1" x14ac:dyDescent="0.25">
      <c r="A8375" s="88" t="s">
        <v>3250</v>
      </c>
      <c r="B8375" s="88"/>
      <c r="C8375" s="88"/>
      <c r="D8375" s="88"/>
      <c r="E8375" s="88"/>
      <c r="F8375" s="88"/>
      <c r="G8375" s="88"/>
      <c r="H8375" s="88"/>
      <c r="I8375" s="88"/>
    </row>
    <row r="8376" spans="1:9" ht="15" customHeight="1" x14ac:dyDescent="0.25">
      <c r="A8376" s="89"/>
      <c r="B8376" s="89"/>
      <c r="C8376" s="14" t="s">
        <v>2076</v>
      </c>
      <c r="D8376" s="14" t="s">
        <v>2059</v>
      </c>
      <c r="E8376" s="9"/>
      <c r="F8376" s="9"/>
      <c r="G8376" s="9"/>
      <c r="H8376" s="9"/>
      <c r="I8376" s="9"/>
    </row>
    <row r="8377" spans="1:9" ht="12.95" customHeight="1" x14ac:dyDescent="0.25">
      <c r="A8377" s="15" t="s">
        <v>2077</v>
      </c>
      <c r="B8377" s="16" t="s">
        <v>2076</v>
      </c>
      <c r="C8377" s="17">
        <v>4925.3100000000004</v>
      </c>
      <c r="D8377" s="18">
        <v>4925.3100000000004</v>
      </c>
      <c r="E8377" s="9"/>
      <c r="F8377" s="9"/>
      <c r="G8377" s="9"/>
      <c r="H8377" s="9"/>
      <c r="I8377" s="9"/>
    </row>
    <row r="8378" spans="1:9" ht="15" customHeight="1" x14ac:dyDescent="0.25">
      <c r="A8378" s="19"/>
      <c r="B8378" s="20"/>
      <c r="C8378" s="21"/>
      <c r="D8378" s="22">
        <v>4925.3100000000004</v>
      </c>
      <c r="E8378" s="9"/>
      <c r="F8378" s="9"/>
      <c r="G8378" s="9"/>
      <c r="H8378" s="9"/>
      <c r="I8378" s="9"/>
    </row>
    <row r="8379" spans="1:9" ht="9.9499999999999993" customHeight="1" x14ac:dyDescent="0.25">
      <c r="A8379" s="86"/>
      <c r="B8379" s="86"/>
      <c r="C8379" s="86"/>
      <c r="D8379" s="9"/>
      <c r="E8379" s="9"/>
      <c r="F8379" s="9"/>
      <c r="G8379" s="9"/>
      <c r="H8379" s="9"/>
      <c r="I8379" s="9"/>
    </row>
    <row r="8380" spans="1:9" ht="12" customHeight="1" x14ac:dyDescent="0.25">
      <c r="A8380" s="9"/>
      <c r="B8380" s="9"/>
      <c r="C8380" s="9"/>
      <c r="D8380" s="90" t="s">
        <v>4889</v>
      </c>
      <c r="E8380" s="90"/>
      <c r="F8380" s="90"/>
      <c r="G8380" s="90"/>
      <c r="H8380" s="90"/>
      <c r="I8380" s="90"/>
    </row>
    <row r="8381" spans="1:9" ht="9.9499999999999993" customHeight="1" x14ac:dyDescent="0.25">
      <c r="A8381" s="86"/>
      <c r="B8381" s="86"/>
      <c r="C8381" s="86"/>
      <c r="D8381" s="86"/>
      <c r="E8381" s="9"/>
      <c r="F8381" s="9"/>
      <c r="G8381" s="9"/>
      <c r="H8381" s="9"/>
      <c r="I8381" s="9"/>
    </row>
    <row r="8382" spans="1:9" ht="30.95" customHeight="1" x14ac:dyDescent="0.25">
      <c r="A8382" s="88" t="s">
        <v>3251</v>
      </c>
      <c r="B8382" s="88"/>
      <c r="C8382" s="88"/>
      <c r="D8382" s="88"/>
      <c r="E8382" s="88"/>
      <c r="F8382" s="88"/>
      <c r="G8382" s="88"/>
      <c r="H8382" s="88"/>
      <c r="I8382" s="88"/>
    </row>
    <row r="8383" spans="1:9" ht="15" customHeight="1" x14ac:dyDescent="0.25">
      <c r="A8383" s="89"/>
      <c r="B8383" s="89"/>
      <c r="C8383" s="14" t="s">
        <v>2076</v>
      </c>
      <c r="D8383" s="14" t="s">
        <v>2079</v>
      </c>
      <c r="E8383" s="14" t="s">
        <v>2059</v>
      </c>
      <c r="F8383" s="9"/>
      <c r="G8383" s="9"/>
      <c r="H8383" s="9"/>
      <c r="I8383" s="9"/>
    </row>
    <row r="8384" spans="1:9" ht="18.95" customHeight="1" x14ac:dyDescent="0.25">
      <c r="A8384" s="15" t="s">
        <v>2080</v>
      </c>
      <c r="B8384" s="16" t="s">
        <v>2081</v>
      </c>
      <c r="C8384" s="17">
        <v>821.71</v>
      </c>
      <c r="D8384" s="17">
        <v>0.1</v>
      </c>
      <c r="E8384" s="18">
        <v>82.17</v>
      </c>
      <c r="F8384" s="9"/>
      <c r="G8384" s="9"/>
      <c r="H8384" s="9"/>
      <c r="I8384" s="9"/>
    </row>
    <row r="8385" spans="1:9" ht="15" customHeight="1" x14ac:dyDescent="0.25">
      <c r="A8385" s="19"/>
      <c r="B8385" s="20"/>
      <c r="C8385" s="21"/>
      <c r="D8385" s="21"/>
      <c r="E8385" s="22">
        <v>82.17</v>
      </c>
      <c r="F8385" s="9"/>
      <c r="G8385" s="9"/>
      <c r="H8385" s="9"/>
      <c r="I8385" s="9"/>
    </row>
    <row r="8386" spans="1:9" ht="9.9499999999999993" customHeight="1" x14ac:dyDescent="0.25">
      <c r="A8386" s="86"/>
      <c r="B8386" s="86"/>
      <c r="C8386" s="86"/>
      <c r="D8386" s="9"/>
      <c r="E8386" s="9"/>
      <c r="F8386" s="9"/>
      <c r="G8386" s="9"/>
      <c r="H8386" s="9"/>
      <c r="I8386" s="9"/>
    </row>
    <row r="8387" spans="1:9" ht="12" customHeight="1" x14ac:dyDescent="0.25">
      <c r="A8387" s="9"/>
      <c r="B8387" s="9"/>
      <c r="C8387" s="9"/>
      <c r="D8387" s="90" t="s">
        <v>4890</v>
      </c>
      <c r="E8387" s="90"/>
      <c r="F8387" s="90"/>
      <c r="G8387" s="90"/>
      <c r="H8387" s="90"/>
      <c r="I8387" s="90"/>
    </row>
    <row r="8388" spans="1:9" ht="9.9499999999999993" customHeight="1" x14ac:dyDescent="0.25">
      <c r="A8388" s="86"/>
      <c r="B8388" s="86"/>
      <c r="C8388" s="86"/>
      <c r="D8388" s="86"/>
      <c r="E8388" s="9"/>
      <c r="F8388" s="9"/>
      <c r="G8388" s="9"/>
      <c r="H8388" s="9"/>
      <c r="I8388" s="9"/>
    </row>
    <row r="8389" spans="1:9" ht="30.95" customHeight="1" x14ac:dyDescent="0.25">
      <c r="A8389" s="88" t="s">
        <v>3252</v>
      </c>
      <c r="B8389" s="88"/>
      <c r="C8389" s="88"/>
      <c r="D8389" s="88"/>
      <c r="E8389" s="88"/>
      <c r="F8389" s="88"/>
      <c r="G8389" s="88"/>
      <c r="H8389" s="88"/>
      <c r="I8389" s="88"/>
    </row>
    <row r="8390" spans="1:9" ht="15" customHeight="1" x14ac:dyDescent="0.25">
      <c r="A8390" s="89"/>
      <c r="B8390" s="89"/>
      <c r="C8390" s="14" t="s">
        <v>2076</v>
      </c>
      <c r="D8390" s="14" t="s">
        <v>2079</v>
      </c>
      <c r="E8390" s="14" t="s">
        <v>2058</v>
      </c>
      <c r="F8390" s="14" t="s">
        <v>2059</v>
      </c>
      <c r="G8390" s="9"/>
      <c r="H8390" s="9"/>
      <c r="I8390" s="9"/>
    </row>
    <row r="8391" spans="1:9" ht="27" customHeight="1" x14ac:dyDescent="0.25">
      <c r="A8391" s="15" t="s">
        <v>2083</v>
      </c>
      <c r="B8391" s="16" t="s">
        <v>2084</v>
      </c>
      <c r="C8391" s="17">
        <v>4.3</v>
      </c>
      <c r="D8391" s="17">
        <v>0.1</v>
      </c>
      <c r="E8391" s="17">
        <v>4</v>
      </c>
      <c r="F8391" s="18">
        <v>1.72</v>
      </c>
      <c r="G8391" s="9"/>
      <c r="H8391" s="9"/>
      <c r="I8391" s="9"/>
    </row>
    <row r="8392" spans="1:9" ht="15" customHeight="1" x14ac:dyDescent="0.25">
      <c r="A8392" s="19"/>
      <c r="B8392" s="20"/>
      <c r="C8392" s="21"/>
      <c r="D8392" s="21"/>
      <c r="E8392" s="21"/>
      <c r="F8392" s="22">
        <v>1.72</v>
      </c>
      <c r="G8392" s="9"/>
      <c r="H8392" s="9"/>
      <c r="I8392" s="9"/>
    </row>
    <row r="8393" spans="1:9" ht="9.9499999999999993" customHeight="1" x14ac:dyDescent="0.25">
      <c r="A8393" s="86"/>
      <c r="B8393" s="86"/>
      <c r="C8393" s="86"/>
      <c r="D8393" s="9"/>
      <c r="E8393" s="9"/>
      <c r="F8393" s="9"/>
      <c r="G8393" s="9"/>
      <c r="H8393" s="9"/>
      <c r="I8393" s="9"/>
    </row>
    <row r="8394" spans="1:9" ht="12" customHeight="1" x14ac:dyDescent="0.25">
      <c r="A8394" s="9"/>
      <c r="B8394" s="9"/>
      <c r="C8394" s="9"/>
      <c r="D8394" s="90" t="s">
        <v>4313</v>
      </c>
      <c r="E8394" s="90"/>
      <c r="F8394" s="90"/>
      <c r="G8394" s="90"/>
      <c r="H8394" s="90"/>
      <c r="I8394" s="90"/>
    </row>
    <row r="8395" spans="1:9" ht="9.9499999999999993" customHeight="1" x14ac:dyDescent="0.25">
      <c r="A8395" s="86"/>
      <c r="B8395" s="86"/>
      <c r="C8395" s="86"/>
      <c r="D8395" s="86"/>
      <c r="E8395" s="9"/>
      <c r="F8395" s="9"/>
      <c r="G8395" s="9"/>
      <c r="H8395" s="9"/>
      <c r="I8395" s="9"/>
    </row>
    <row r="8396" spans="1:9" ht="42.95" customHeight="1" x14ac:dyDescent="0.25">
      <c r="A8396" s="88" t="s">
        <v>3253</v>
      </c>
      <c r="B8396" s="88"/>
      <c r="C8396" s="88"/>
      <c r="D8396" s="88"/>
      <c r="E8396" s="88"/>
      <c r="F8396" s="88"/>
      <c r="G8396" s="88"/>
      <c r="H8396" s="88"/>
      <c r="I8396" s="88"/>
    </row>
    <row r="8397" spans="1:9" ht="15" customHeight="1" x14ac:dyDescent="0.25">
      <c r="A8397" s="89"/>
      <c r="B8397" s="89"/>
      <c r="C8397" s="14" t="s">
        <v>2076</v>
      </c>
      <c r="D8397" s="14" t="s">
        <v>2056</v>
      </c>
      <c r="E8397" s="14" t="s">
        <v>2058</v>
      </c>
      <c r="F8397" s="14" t="s">
        <v>2086</v>
      </c>
      <c r="G8397" s="14" t="s">
        <v>2059</v>
      </c>
      <c r="H8397" s="9"/>
      <c r="I8397" s="9"/>
    </row>
    <row r="8398" spans="1:9" ht="18.95" customHeight="1" x14ac:dyDescent="0.25">
      <c r="A8398" s="15" t="s">
        <v>2087</v>
      </c>
      <c r="B8398" s="16" t="s">
        <v>2088</v>
      </c>
      <c r="C8398" s="17">
        <v>4925.3100000000004</v>
      </c>
      <c r="D8398" s="17">
        <v>0.1</v>
      </c>
      <c r="E8398" s="17">
        <v>1</v>
      </c>
      <c r="F8398" s="17">
        <v>1.5</v>
      </c>
      <c r="G8398" s="18">
        <v>738.8</v>
      </c>
      <c r="H8398" s="9"/>
      <c r="I8398" s="9"/>
    </row>
    <row r="8399" spans="1:9" ht="18.95" customHeight="1" x14ac:dyDescent="0.25">
      <c r="A8399" s="15" t="s">
        <v>2089</v>
      </c>
      <c r="B8399" s="16" t="s">
        <v>2088</v>
      </c>
      <c r="C8399" s="17">
        <v>821.71</v>
      </c>
      <c r="D8399" s="17">
        <v>0.1</v>
      </c>
      <c r="E8399" s="17">
        <v>1</v>
      </c>
      <c r="F8399" s="17">
        <v>1.5</v>
      </c>
      <c r="G8399" s="18">
        <v>123.26</v>
      </c>
      <c r="H8399" s="9"/>
      <c r="I8399" s="9"/>
    </row>
    <row r="8400" spans="1:9" ht="27" customHeight="1" x14ac:dyDescent="0.25">
      <c r="A8400" s="15" t="s">
        <v>2090</v>
      </c>
      <c r="B8400" s="16" t="s">
        <v>2088</v>
      </c>
      <c r="C8400" s="17">
        <v>4.5999999999999996</v>
      </c>
      <c r="D8400" s="17">
        <v>0.1</v>
      </c>
      <c r="E8400" s="17">
        <v>4</v>
      </c>
      <c r="F8400" s="17">
        <v>1.5</v>
      </c>
      <c r="G8400" s="18">
        <v>2.76</v>
      </c>
      <c r="H8400" s="9"/>
      <c r="I8400" s="9"/>
    </row>
    <row r="8401" spans="1:9" ht="15" customHeight="1" x14ac:dyDescent="0.25">
      <c r="A8401" s="19"/>
      <c r="B8401" s="20"/>
      <c r="C8401" s="21"/>
      <c r="D8401" s="21"/>
      <c r="E8401" s="21"/>
      <c r="F8401" s="21"/>
      <c r="G8401" s="22">
        <v>864.82</v>
      </c>
      <c r="H8401" s="9"/>
      <c r="I8401" s="9"/>
    </row>
    <row r="8402" spans="1:9" ht="9.9499999999999993" customHeight="1" x14ac:dyDescent="0.25">
      <c r="A8402" s="86"/>
      <c r="B8402" s="86"/>
      <c r="C8402" s="86"/>
      <c r="D8402" s="9"/>
      <c r="E8402" s="9"/>
      <c r="F8402" s="9"/>
      <c r="G8402" s="9"/>
      <c r="H8402" s="9"/>
      <c r="I8402" s="9"/>
    </row>
    <row r="8403" spans="1:9" ht="12" customHeight="1" x14ac:dyDescent="0.25">
      <c r="A8403" s="9"/>
      <c r="B8403" s="9"/>
      <c r="C8403" s="9"/>
      <c r="D8403" s="90" t="s">
        <v>4891</v>
      </c>
      <c r="E8403" s="90"/>
      <c r="F8403" s="90"/>
      <c r="G8403" s="90"/>
      <c r="H8403" s="90"/>
      <c r="I8403" s="90"/>
    </row>
    <row r="8404" spans="1:9" ht="9.9499999999999993" customHeight="1" x14ac:dyDescent="0.25">
      <c r="A8404" s="86"/>
      <c r="B8404" s="86"/>
      <c r="C8404" s="86"/>
      <c r="D8404" s="86"/>
      <c r="E8404" s="9"/>
      <c r="F8404" s="9"/>
      <c r="G8404" s="9"/>
      <c r="H8404" s="9"/>
      <c r="I8404" s="9"/>
    </row>
    <row r="8405" spans="1:9" ht="30.95" customHeight="1" x14ac:dyDescent="0.25">
      <c r="A8405" s="88" t="s">
        <v>3254</v>
      </c>
      <c r="B8405" s="88"/>
      <c r="C8405" s="88"/>
      <c r="D8405" s="88"/>
      <c r="E8405" s="88"/>
      <c r="F8405" s="88"/>
      <c r="G8405" s="88"/>
      <c r="H8405" s="88"/>
      <c r="I8405" s="88"/>
    </row>
    <row r="8406" spans="1:9" ht="15" customHeight="1" x14ac:dyDescent="0.25">
      <c r="A8406" s="89"/>
      <c r="B8406" s="89"/>
      <c r="C8406" s="14" t="s">
        <v>2076</v>
      </c>
      <c r="D8406" s="14" t="s">
        <v>2056</v>
      </c>
      <c r="E8406" s="14" t="s">
        <v>2058</v>
      </c>
      <c r="F8406" s="14" t="s">
        <v>2092</v>
      </c>
      <c r="G8406" s="14" t="s">
        <v>2086</v>
      </c>
      <c r="H8406" s="14" t="s">
        <v>2059</v>
      </c>
      <c r="I8406" s="9"/>
    </row>
    <row r="8407" spans="1:9" ht="18.95" customHeight="1" x14ac:dyDescent="0.25">
      <c r="A8407" s="15" t="s">
        <v>2087</v>
      </c>
      <c r="B8407" s="16" t="s">
        <v>2186</v>
      </c>
      <c r="C8407" s="17">
        <v>4925.3100000000004</v>
      </c>
      <c r="D8407" s="17">
        <v>0.1</v>
      </c>
      <c r="E8407" s="17">
        <v>1</v>
      </c>
      <c r="F8407" s="17">
        <v>30</v>
      </c>
      <c r="G8407" s="17">
        <v>1.5</v>
      </c>
      <c r="H8407" s="18">
        <v>22163.9</v>
      </c>
      <c r="I8407" s="9"/>
    </row>
    <row r="8408" spans="1:9" ht="18.95" customHeight="1" x14ac:dyDescent="0.25">
      <c r="A8408" s="15" t="s">
        <v>2089</v>
      </c>
      <c r="B8408" s="16" t="s">
        <v>2186</v>
      </c>
      <c r="C8408" s="17">
        <v>821.71</v>
      </c>
      <c r="D8408" s="17">
        <v>0.05</v>
      </c>
      <c r="E8408" s="17">
        <v>1</v>
      </c>
      <c r="F8408" s="17">
        <v>30</v>
      </c>
      <c r="G8408" s="17">
        <v>1.5</v>
      </c>
      <c r="H8408" s="18">
        <v>1848.85</v>
      </c>
      <c r="I8408" s="9"/>
    </row>
    <row r="8409" spans="1:9" ht="27" customHeight="1" x14ac:dyDescent="0.25">
      <c r="A8409" s="15" t="s">
        <v>2090</v>
      </c>
      <c r="B8409" s="16" t="s">
        <v>2186</v>
      </c>
      <c r="C8409" s="17">
        <v>4.5999999999999996</v>
      </c>
      <c r="D8409" s="17">
        <v>0.1</v>
      </c>
      <c r="E8409" s="17">
        <v>4</v>
      </c>
      <c r="F8409" s="17">
        <v>30</v>
      </c>
      <c r="G8409" s="17">
        <v>1.5</v>
      </c>
      <c r="H8409" s="18">
        <v>82.8</v>
      </c>
      <c r="I8409" s="9"/>
    </row>
    <row r="8410" spans="1:9" ht="15" customHeight="1" x14ac:dyDescent="0.25">
      <c r="A8410" s="19"/>
      <c r="B8410" s="20"/>
      <c r="C8410" s="21"/>
      <c r="D8410" s="21"/>
      <c r="E8410" s="21"/>
      <c r="F8410" s="21"/>
      <c r="G8410" s="21"/>
      <c r="H8410" s="22">
        <v>24095.55</v>
      </c>
      <c r="I8410" s="9"/>
    </row>
    <row r="8411" spans="1:9" ht="9.9499999999999993" customHeight="1" x14ac:dyDescent="0.25">
      <c r="A8411" s="86"/>
      <c r="B8411" s="86"/>
      <c r="C8411" s="86"/>
      <c r="D8411" s="9"/>
      <c r="E8411" s="9"/>
      <c r="F8411" s="9"/>
      <c r="G8411" s="9"/>
      <c r="H8411" s="9"/>
      <c r="I8411" s="9"/>
    </row>
    <row r="8412" spans="1:9" ht="12" customHeight="1" x14ac:dyDescent="0.25">
      <c r="A8412" s="9"/>
      <c r="B8412" s="9"/>
      <c r="C8412" s="9"/>
      <c r="D8412" s="90" t="s">
        <v>4892</v>
      </c>
      <c r="E8412" s="90"/>
      <c r="F8412" s="90"/>
      <c r="G8412" s="90"/>
      <c r="H8412" s="90"/>
      <c r="I8412" s="90"/>
    </row>
    <row r="8413" spans="1:9" ht="9.9499999999999993" customHeight="1" x14ac:dyDescent="0.25">
      <c r="A8413" s="86"/>
      <c r="B8413" s="86"/>
      <c r="C8413" s="86"/>
      <c r="D8413" s="86"/>
      <c r="E8413" s="9"/>
      <c r="F8413" s="9"/>
      <c r="G8413" s="9"/>
      <c r="H8413" s="9"/>
      <c r="I8413" s="9"/>
    </row>
    <row r="8414" spans="1:9" ht="42.95" customHeight="1" x14ac:dyDescent="0.25">
      <c r="A8414" s="88" t="s">
        <v>3255</v>
      </c>
      <c r="B8414" s="88"/>
      <c r="C8414" s="88"/>
      <c r="D8414" s="88"/>
      <c r="E8414" s="88"/>
      <c r="F8414" s="88"/>
      <c r="G8414" s="88"/>
      <c r="H8414" s="88"/>
      <c r="I8414" s="88"/>
    </row>
    <row r="8415" spans="1:9" ht="15" customHeight="1" x14ac:dyDescent="0.25">
      <c r="A8415" s="89"/>
      <c r="B8415" s="89"/>
      <c r="C8415" s="14" t="s">
        <v>2076</v>
      </c>
      <c r="D8415" s="14" t="s">
        <v>2056</v>
      </c>
      <c r="E8415" s="14" t="s">
        <v>2058</v>
      </c>
      <c r="F8415" s="14" t="s">
        <v>2092</v>
      </c>
      <c r="G8415" s="14" t="s">
        <v>2086</v>
      </c>
      <c r="H8415" s="14" t="s">
        <v>2059</v>
      </c>
      <c r="I8415" s="9"/>
    </row>
    <row r="8416" spans="1:9" ht="18.95" customHeight="1" x14ac:dyDescent="0.25">
      <c r="A8416" s="15" t="s">
        <v>2087</v>
      </c>
      <c r="B8416" s="16" t="s">
        <v>2186</v>
      </c>
      <c r="C8416" s="17">
        <v>4925.3100000000004</v>
      </c>
      <c r="D8416" s="17">
        <v>0.1</v>
      </c>
      <c r="E8416" s="17">
        <v>1</v>
      </c>
      <c r="F8416" s="17">
        <v>12</v>
      </c>
      <c r="G8416" s="17">
        <v>1.5</v>
      </c>
      <c r="H8416" s="18">
        <v>8865.56</v>
      </c>
      <c r="I8416" s="9"/>
    </row>
    <row r="8417" spans="1:9" ht="18.95" customHeight="1" x14ac:dyDescent="0.25">
      <c r="A8417" s="15" t="s">
        <v>2089</v>
      </c>
      <c r="B8417" s="16" t="s">
        <v>2186</v>
      </c>
      <c r="C8417" s="17">
        <v>821.71</v>
      </c>
      <c r="D8417" s="17">
        <v>0.1</v>
      </c>
      <c r="E8417" s="17">
        <v>1</v>
      </c>
      <c r="F8417" s="17">
        <v>12</v>
      </c>
      <c r="G8417" s="17">
        <v>1.5</v>
      </c>
      <c r="H8417" s="18">
        <v>1479.08</v>
      </c>
      <c r="I8417" s="9"/>
    </row>
    <row r="8418" spans="1:9" ht="27" customHeight="1" x14ac:dyDescent="0.25">
      <c r="A8418" s="15" t="s">
        <v>2090</v>
      </c>
      <c r="B8418" s="16" t="s">
        <v>2186</v>
      </c>
      <c r="C8418" s="17">
        <v>4.5999999999999996</v>
      </c>
      <c r="D8418" s="17">
        <v>0.1</v>
      </c>
      <c r="E8418" s="17">
        <v>4</v>
      </c>
      <c r="F8418" s="17">
        <v>12</v>
      </c>
      <c r="G8418" s="17">
        <v>1.5</v>
      </c>
      <c r="H8418" s="18">
        <v>33.119999999999997</v>
      </c>
      <c r="I8418" s="9"/>
    </row>
    <row r="8419" spans="1:9" ht="15" customHeight="1" x14ac:dyDescent="0.25">
      <c r="A8419" s="19"/>
      <c r="B8419" s="20"/>
      <c r="C8419" s="21"/>
      <c r="D8419" s="21"/>
      <c r="E8419" s="21"/>
      <c r="F8419" s="21"/>
      <c r="G8419" s="21"/>
      <c r="H8419" s="22">
        <v>10377.76</v>
      </c>
      <c r="I8419" s="9"/>
    </row>
    <row r="8420" spans="1:9" ht="9.9499999999999993" customHeight="1" x14ac:dyDescent="0.25">
      <c r="A8420" s="86"/>
      <c r="B8420" s="86"/>
      <c r="C8420" s="86"/>
      <c r="D8420" s="9"/>
      <c r="E8420" s="9"/>
      <c r="F8420" s="9"/>
      <c r="G8420" s="9"/>
      <c r="H8420" s="9"/>
      <c r="I8420" s="9"/>
    </row>
    <row r="8421" spans="1:9" ht="12" customHeight="1" x14ac:dyDescent="0.25">
      <c r="A8421" s="9"/>
      <c r="B8421" s="9"/>
      <c r="C8421" s="9"/>
      <c r="D8421" s="90" t="s">
        <v>4893</v>
      </c>
      <c r="E8421" s="90"/>
      <c r="F8421" s="90"/>
      <c r="G8421" s="90"/>
      <c r="H8421" s="90"/>
      <c r="I8421" s="90"/>
    </row>
    <row r="8422" spans="1:9" ht="9.9499999999999993" customHeight="1" x14ac:dyDescent="0.25">
      <c r="A8422" s="86"/>
      <c r="B8422" s="86"/>
      <c r="C8422" s="86"/>
      <c r="D8422" s="86"/>
      <c r="E8422" s="9"/>
      <c r="F8422" s="9"/>
      <c r="G8422" s="9"/>
      <c r="H8422" s="9"/>
      <c r="I8422" s="9"/>
    </row>
    <row r="8423" spans="1:9" ht="20.100000000000001" customHeight="1" x14ac:dyDescent="0.25">
      <c r="A8423" s="88" t="s">
        <v>3256</v>
      </c>
      <c r="B8423" s="88"/>
      <c r="C8423" s="88"/>
      <c r="D8423" s="88"/>
      <c r="E8423" s="88"/>
      <c r="F8423" s="88"/>
      <c r="G8423" s="88"/>
      <c r="H8423" s="88"/>
      <c r="I8423" s="88"/>
    </row>
    <row r="8424" spans="1:9" ht="15" customHeight="1" x14ac:dyDescent="0.25">
      <c r="A8424" s="89"/>
      <c r="B8424" s="89"/>
      <c r="C8424" s="14" t="s">
        <v>2076</v>
      </c>
      <c r="D8424" s="14" t="s">
        <v>2056</v>
      </c>
      <c r="E8424" s="14" t="s">
        <v>2086</v>
      </c>
      <c r="F8424" s="14" t="s">
        <v>2059</v>
      </c>
      <c r="G8424" s="9"/>
      <c r="H8424" s="9"/>
      <c r="I8424" s="9"/>
    </row>
    <row r="8425" spans="1:9" ht="18.95" customHeight="1" x14ac:dyDescent="0.25">
      <c r="A8425" s="15" t="s">
        <v>2096</v>
      </c>
      <c r="B8425" s="16" t="s">
        <v>2097</v>
      </c>
      <c r="C8425" s="17">
        <v>4925.3100000000004</v>
      </c>
      <c r="D8425" s="17">
        <v>0.1</v>
      </c>
      <c r="E8425" s="17">
        <v>1.5</v>
      </c>
      <c r="F8425" s="18">
        <v>738.8</v>
      </c>
      <c r="G8425" s="9"/>
      <c r="H8425" s="9"/>
      <c r="I8425" s="9"/>
    </row>
    <row r="8426" spans="1:9" ht="15" customHeight="1" x14ac:dyDescent="0.25">
      <c r="A8426" s="19"/>
      <c r="B8426" s="20"/>
      <c r="C8426" s="21"/>
      <c r="D8426" s="21"/>
      <c r="E8426" s="21"/>
      <c r="F8426" s="22">
        <v>738.8</v>
      </c>
      <c r="G8426" s="9"/>
      <c r="H8426" s="9"/>
      <c r="I8426" s="9"/>
    </row>
    <row r="8427" spans="1:9" ht="9.9499999999999993" customHeight="1" x14ac:dyDescent="0.25">
      <c r="A8427" s="86"/>
      <c r="B8427" s="86"/>
      <c r="C8427" s="86"/>
      <c r="D8427" s="9"/>
      <c r="E8427" s="9"/>
      <c r="F8427" s="9"/>
      <c r="G8427" s="9"/>
      <c r="H8427" s="9"/>
      <c r="I8427" s="9"/>
    </row>
    <row r="8428" spans="1:9" ht="12" customHeight="1" x14ac:dyDescent="0.25">
      <c r="A8428" s="9"/>
      <c r="B8428" s="9"/>
      <c r="C8428" s="9"/>
      <c r="D8428" s="90" t="s">
        <v>4894</v>
      </c>
      <c r="E8428" s="90"/>
      <c r="F8428" s="90"/>
      <c r="G8428" s="90"/>
      <c r="H8428" s="90"/>
      <c r="I8428" s="90"/>
    </row>
    <row r="8429" spans="1:9" ht="9.9499999999999993" customHeight="1" x14ac:dyDescent="0.25">
      <c r="A8429" s="86"/>
      <c r="B8429" s="86"/>
      <c r="C8429" s="86"/>
      <c r="D8429" s="86"/>
      <c r="E8429" s="9"/>
      <c r="F8429" s="9"/>
      <c r="G8429" s="9"/>
      <c r="H8429" s="9"/>
      <c r="I8429" s="9"/>
    </row>
    <row r="8430" spans="1:9" ht="30.95" customHeight="1" x14ac:dyDescent="0.25">
      <c r="A8430" s="88" t="s">
        <v>3257</v>
      </c>
      <c r="B8430" s="88"/>
      <c r="C8430" s="88"/>
      <c r="D8430" s="88"/>
      <c r="E8430" s="88"/>
      <c r="F8430" s="88"/>
      <c r="G8430" s="88"/>
      <c r="H8430" s="88"/>
      <c r="I8430" s="88"/>
    </row>
    <row r="8431" spans="1:9" ht="15" customHeight="1" x14ac:dyDescent="0.25">
      <c r="A8431" s="89"/>
      <c r="B8431" s="89"/>
      <c r="C8431" s="14" t="s">
        <v>2076</v>
      </c>
      <c r="D8431" s="14" t="s">
        <v>2079</v>
      </c>
      <c r="E8431" s="14" t="s">
        <v>2092</v>
      </c>
      <c r="F8431" s="14" t="s">
        <v>2086</v>
      </c>
      <c r="G8431" s="14" t="s">
        <v>2059</v>
      </c>
      <c r="H8431" s="9"/>
      <c r="I8431" s="9"/>
    </row>
    <row r="8432" spans="1:9" ht="27" customHeight="1" x14ac:dyDescent="0.25">
      <c r="A8432" s="15" t="s">
        <v>2099</v>
      </c>
      <c r="B8432" s="16" t="s">
        <v>2100</v>
      </c>
      <c r="C8432" s="17">
        <v>821.71</v>
      </c>
      <c r="D8432" s="17">
        <v>0.1</v>
      </c>
      <c r="E8432" s="17">
        <v>29.7</v>
      </c>
      <c r="F8432" s="17">
        <v>1.5</v>
      </c>
      <c r="G8432" s="18">
        <v>3660.72</v>
      </c>
      <c r="H8432" s="9"/>
      <c r="I8432" s="9"/>
    </row>
    <row r="8433" spans="1:9" ht="15" customHeight="1" x14ac:dyDescent="0.25">
      <c r="A8433" s="19"/>
      <c r="B8433" s="20"/>
      <c r="C8433" s="21"/>
      <c r="D8433" s="21"/>
      <c r="E8433" s="21"/>
      <c r="F8433" s="21"/>
      <c r="G8433" s="22">
        <v>3660.72</v>
      </c>
      <c r="H8433" s="9"/>
      <c r="I8433" s="9"/>
    </row>
    <row r="8434" spans="1:9" ht="9.9499999999999993" customHeight="1" x14ac:dyDescent="0.25">
      <c r="A8434" s="86"/>
      <c r="B8434" s="86"/>
      <c r="C8434" s="86"/>
      <c r="D8434" s="9"/>
      <c r="E8434" s="9"/>
      <c r="F8434" s="9"/>
      <c r="G8434" s="9"/>
      <c r="H8434" s="9"/>
      <c r="I8434" s="9"/>
    </row>
    <row r="8435" spans="1:9" ht="12" customHeight="1" x14ac:dyDescent="0.25">
      <c r="A8435" s="9"/>
      <c r="B8435" s="9"/>
      <c r="C8435" s="9"/>
      <c r="D8435" s="90" t="s">
        <v>4895</v>
      </c>
      <c r="E8435" s="90"/>
      <c r="F8435" s="90"/>
      <c r="G8435" s="90"/>
      <c r="H8435" s="90"/>
      <c r="I8435" s="90"/>
    </row>
    <row r="8436" spans="1:9" ht="9.9499999999999993" customHeight="1" x14ac:dyDescent="0.25">
      <c r="A8436" s="86"/>
      <c r="B8436" s="86"/>
      <c r="C8436" s="86"/>
      <c r="D8436" s="86"/>
      <c r="E8436" s="9"/>
      <c r="F8436" s="9"/>
      <c r="G8436" s="9"/>
      <c r="H8436" s="9"/>
      <c r="I8436" s="9"/>
    </row>
    <row r="8437" spans="1:9" ht="30.95" customHeight="1" x14ac:dyDescent="0.25">
      <c r="A8437" s="88" t="s">
        <v>3258</v>
      </c>
      <c r="B8437" s="88"/>
      <c r="C8437" s="88"/>
      <c r="D8437" s="88"/>
      <c r="E8437" s="88"/>
      <c r="F8437" s="88"/>
      <c r="G8437" s="88"/>
      <c r="H8437" s="88"/>
      <c r="I8437" s="88"/>
    </row>
    <row r="8438" spans="1:9" ht="15" customHeight="1" x14ac:dyDescent="0.25">
      <c r="A8438" s="89"/>
      <c r="B8438" s="89"/>
      <c r="C8438" s="14" t="s">
        <v>2076</v>
      </c>
      <c r="D8438" s="14" t="s">
        <v>2079</v>
      </c>
      <c r="E8438" s="14" t="s">
        <v>2059</v>
      </c>
      <c r="F8438" s="9"/>
      <c r="G8438" s="9"/>
      <c r="H8438" s="9"/>
      <c r="I8438" s="9"/>
    </row>
    <row r="8439" spans="1:9" ht="18.95" customHeight="1" x14ac:dyDescent="0.25">
      <c r="A8439" s="15" t="s">
        <v>2080</v>
      </c>
      <c r="B8439" s="16" t="s">
        <v>2081</v>
      </c>
      <c r="C8439" s="17">
        <v>821.71</v>
      </c>
      <c r="D8439" s="17">
        <v>0.1</v>
      </c>
      <c r="E8439" s="18">
        <v>82.17</v>
      </c>
      <c r="F8439" s="9"/>
      <c r="G8439" s="9"/>
      <c r="H8439" s="9"/>
      <c r="I8439" s="9"/>
    </row>
    <row r="8440" spans="1:9" ht="15" customHeight="1" x14ac:dyDescent="0.25">
      <c r="A8440" s="19"/>
      <c r="B8440" s="20"/>
      <c r="C8440" s="21"/>
      <c r="D8440" s="21"/>
      <c r="E8440" s="22">
        <v>82.17</v>
      </c>
      <c r="F8440" s="9"/>
      <c r="G8440" s="9"/>
      <c r="H8440" s="9"/>
      <c r="I8440" s="9"/>
    </row>
    <row r="8441" spans="1:9" ht="9.9499999999999993" customHeight="1" x14ac:dyDescent="0.25">
      <c r="A8441" s="86"/>
      <c r="B8441" s="86"/>
      <c r="C8441" s="86"/>
      <c r="D8441" s="9"/>
      <c r="E8441" s="9"/>
      <c r="F8441" s="9"/>
      <c r="G8441" s="9"/>
      <c r="H8441" s="9"/>
      <c r="I8441" s="9"/>
    </row>
    <row r="8442" spans="1:9" ht="12" customHeight="1" x14ac:dyDescent="0.25">
      <c r="A8442" s="9"/>
      <c r="B8442" s="9"/>
      <c r="C8442" s="9"/>
      <c r="D8442" s="90" t="s">
        <v>4890</v>
      </c>
      <c r="E8442" s="90"/>
      <c r="F8442" s="90"/>
      <c r="G8442" s="90"/>
      <c r="H8442" s="90"/>
      <c r="I8442" s="90"/>
    </row>
    <row r="8443" spans="1:9" ht="9.9499999999999993" customHeight="1" x14ac:dyDescent="0.25">
      <c r="A8443" s="86"/>
      <c r="B8443" s="86"/>
      <c r="C8443" s="86"/>
      <c r="D8443" s="86"/>
      <c r="E8443" s="9"/>
      <c r="F8443" s="9"/>
      <c r="G8443" s="9"/>
      <c r="H8443" s="9"/>
      <c r="I8443" s="9"/>
    </row>
    <row r="8444" spans="1:9" ht="30.95" customHeight="1" x14ac:dyDescent="0.25">
      <c r="A8444" s="88" t="s">
        <v>3259</v>
      </c>
      <c r="B8444" s="88"/>
      <c r="C8444" s="88"/>
      <c r="D8444" s="88"/>
      <c r="E8444" s="88"/>
      <c r="F8444" s="88"/>
      <c r="G8444" s="88"/>
      <c r="H8444" s="88"/>
      <c r="I8444" s="88"/>
    </row>
    <row r="8445" spans="1:9" ht="15" customHeight="1" x14ac:dyDescent="0.25">
      <c r="A8445" s="89"/>
      <c r="B8445" s="89"/>
      <c r="C8445" s="14" t="s">
        <v>2076</v>
      </c>
      <c r="D8445" s="14" t="s">
        <v>2059</v>
      </c>
      <c r="E8445" s="9"/>
      <c r="F8445" s="9"/>
      <c r="G8445" s="9"/>
      <c r="H8445" s="9"/>
      <c r="I8445" s="9"/>
    </row>
    <row r="8446" spans="1:9" ht="18.95" customHeight="1" x14ac:dyDescent="0.25">
      <c r="A8446" s="15" t="s">
        <v>2170</v>
      </c>
      <c r="B8446" s="16" t="s">
        <v>2076</v>
      </c>
      <c r="C8446" s="17">
        <v>821.71</v>
      </c>
      <c r="D8446" s="18">
        <v>821.71</v>
      </c>
      <c r="E8446" s="9"/>
      <c r="F8446" s="9"/>
      <c r="G8446" s="9"/>
      <c r="H8446" s="9"/>
      <c r="I8446" s="9"/>
    </row>
    <row r="8447" spans="1:9" ht="15" customHeight="1" x14ac:dyDescent="0.25">
      <c r="A8447" s="19"/>
      <c r="B8447" s="20"/>
      <c r="C8447" s="21"/>
      <c r="D8447" s="22">
        <v>821.71</v>
      </c>
      <c r="E8447" s="9"/>
      <c r="F8447" s="9"/>
      <c r="G8447" s="9"/>
      <c r="H8447" s="9"/>
      <c r="I8447" s="9"/>
    </row>
    <row r="8448" spans="1:9" ht="9.9499999999999993" customHeight="1" x14ac:dyDescent="0.25">
      <c r="A8448" s="86"/>
      <c r="B8448" s="86"/>
      <c r="C8448" s="86"/>
      <c r="D8448" s="9"/>
      <c r="E8448" s="9"/>
      <c r="F8448" s="9"/>
      <c r="G8448" s="9"/>
      <c r="H8448" s="9"/>
      <c r="I8448" s="9"/>
    </row>
    <row r="8449" spans="1:9" ht="12" customHeight="1" x14ac:dyDescent="0.25">
      <c r="A8449" s="9"/>
      <c r="B8449" s="9"/>
      <c r="C8449" s="9"/>
      <c r="D8449" s="90" t="s">
        <v>4896</v>
      </c>
      <c r="E8449" s="90"/>
      <c r="F8449" s="90"/>
      <c r="G8449" s="90"/>
      <c r="H8449" s="90"/>
      <c r="I8449" s="90"/>
    </row>
    <row r="8450" spans="1:9" ht="9.9499999999999993" customHeight="1" x14ac:dyDescent="0.25">
      <c r="A8450" s="86"/>
      <c r="B8450" s="86"/>
      <c r="C8450" s="86"/>
      <c r="D8450" s="86"/>
      <c r="E8450" s="9"/>
      <c r="F8450" s="9"/>
      <c r="G8450" s="9"/>
      <c r="H8450" s="9"/>
      <c r="I8450" s="9"/>
    </row>
    <row r="8451" spans="1:9" ht="42.95" customHeight="1" x14ac:dyDescent="0.25">
      <c r="A8451" s="88" t="s">
        <v>3260</v>
      </c>
      <c r="B8451" s="88"/>
      <c r="C8451" s="88"/>
      <c r="D8451" s="88"/>
      <c r="E8451" s="88"/>
      <c r="F8451" s="88"/>
      <c r="G8451" s="88"/>
      <c r="H8451" s="88"/>
      <c r="I8451" s="88"/>
    </row>
    <row r="8452" spans="1:9" ht="15" customHeight="1" x14ac:dyDescent="0.25">
      <c r="A8452" s="89"/>
      <c r="B8452" s="89"/>
      <c r="C8452" s="14" t="s">
        <v>2069</v>
      </c>
      <c r="D8452" s="14" t="s">
        <v>2058</v>
      </c>
      <c r="E8452" s="14" t="s">
        <v>2059</v>
      </c>
      <c r="F8452" s="9"/>
      <c r="G8452" s="9"/>
      <c r="H8452" s="9"/>
      <c r="I8452" s="9"/>
    </row>
    <row r="8453" spans="1:9" ht="12.95" customHeight="1" x14ac:dyDescent="0.25">
      <c r="A8453" s="15"/>
      <c r="B8453" s="16" t="s">
        <v>2104</v>
      </c>
      <c r="C8453" s="17">
        <v>629.41999999999996</v>
      </c>
      <c r="D8453" s="17">
        <v>1</v>
      </c>
      <c r="E8453" s="18">
        <v>629.41999999999996</v>
      </c>
      <c r="F8453" s="9"/>
      <c r="G8453" s="9"/>
      <c r="H8453" s="9"/>
      <c r="I8453" s="9"/>
    </row>
    <row r="8454" spans="1:9" ht="15" customHeight="1" x14ac:dyDescent="0.25">
      <c r="A8454" s="19"/>
      <c r="B8454" s="20"/>
      <c r="C8454" s="21"/>
      <c r="D8454" s="21"/>
      <c r="E8454" s="22">
        <v>629.41999999999996</v>
      </c>
      <c r="F8454" s="9"/>
      <c r="G8454" s="9"/>
      <c r="H8454" s="9"/>
      <c r="I8454" s="9"/>
    </row>
    <row r="8455" spans="1:9" ht="9.9499999999999993" customHeight="1" x14ac:dyDescent="0.25">
      <c r="A8455" s="86"/>
      <c r="B8455" s="86"/>
      <c r="C8455" s="86"/>
      <c r="D8455" s="9"/>
      <c r="E8455" s="9"/>
      <c r="F8455" s="9"/>
      <c r="G8455" s="9"/>
      <c r="H8455" s="9"/>
      <c r="I8455" s="9"/>
    </row>
    <row r="8456" spans="1:9" ht="12" customHeight="1" x14ac:dyDescent="0.25">
      <c r="A8456" s="9"/>
      <c r="B8456" s="9"/>
      <c r="C8456" s="9"/>
      <c r="D8456" s="90" t="s">
        <v>4897</v>
      </c>
      <c r="E8456" s="90"/>
      <c r="F8456" s="90"/>
      <c r="G8456" s="90"/>
      <c r="H8456" s="90"/>
      <c r="I8456" s="90"/>
    </row>
    <row r="8457" spans="1:9" ht="9.9499999999999993" customHeight="1" x14ac:dyDescent="0.25">
      <c r="A8457" s="86"/>
      <c r="B8457" s="86"/>
      <c r="C8457" s="86"/>
      <c r="D8457" s="86"/>
      <c r="E8457" s="9"/>
      <c r="F8457" s="9"/>
      <c r="G8457" s="9"/>
      <c r="H8457" s="9"/>
      <c r="I8457" s="9"/>
    </row>
    <row r="8458" spans="1:9" ht="30.95" customHeight="1" x14ac:dyDescent="0.25">
      <c r="A8458" s="88" t="s">
        <v>3261</v>
      </c>
      <c r="B8458" s="88"/>
      <c r="C8458" s="88"/>
      <c r="D8458" s="88"/>
      <c r="E8458" s="88"/>
      <c r="F8458" s="88"/>
      <c r="G8458" s="88"/>
      <c r="H8458" s="88"/>
      <c r="I8458" s="88"/>
    </row>
    <row r="8459" spans="1:9" ht="15" customHeight="1" x14ac:dyDescent="0.25">
      <c r="A8459" s="89"/>
      <c r="B8459" s="89"/>
      <c r="C8459" s="14" t="s">
        <v>2069</v>
      </c>
      <c r="D8459" s="14" t="s">
        <v>2058</v>
      </c>
      <c r="E8459" s="14" t="s">
        <v>2059</v>
      </c>
      <c r="F8459" s="9"/>
      <c r="G8459" s="9"/>
      <c r="H8459" s="9"/>
      <c r="I8459" s="9"/>
    </row>
    <row r="8460" spans="1:9" ht="12.95" customHeight="1" x14ac:dyDescent="0.25">
      <c r="A8460" s="15"/>
      <c r="B8460" s="16" t="s">
        <v>2104</v>
      </c>
      <c r="C8460" s="17">
        <v>629.41999999999996</v>
      </c>
      <c r="D8460" s="17">
        <v>1</v>
      </c>
      <c r="E8460" s="18">
        <v>629.41999999999996</v>
      </c>
      <c r="F8460" s="9"/>
      <c r="G8460" s="9"/>
      <c r="H8460" s="9"/>
      <c r="I8460" s="9"/>
    </row>
    <row r="8461" spans="1:9" ht="15" customHeight="1" x14ac:dyDescent="0.25">
      <c r="A8461" s="19"/>
      <c r="B8461" s="20"/>
      <c r="C8461" s="21"/>
      <c r="D8461" s="21"/>
      <c r="E8461" s="22">
        <v>629.41999999999996</v>
      </c>
      <c r="F8461" s="9"/>
      <c r="G8461" s="9"/>
      <c r="H8461" s="9"/>
      <c r="I8461" s="9"/>
    </row>
    <row r="8462" spans="1:9" ht="9.9499999999999993" customHeight="1" x14ac:dyDescent="0.25">
      <c r="A8462" s="86"/>
      <c r="B8462" s="86"/>
      <c r="C8462" s="86"/>
      <c r="D8462" s="9"/>
      <c r="E8462" s="9"/>
      <c r="F8462" s="9"/>
      <c r="G8462" s="9"/>
      <c r="H8462" s="9"/>
      <c r="I8462" s="9"/>
    </row>
    <row r="8463" spans="1:9" ht="12" customHeight="1" x14ac:dyDescent="0.25">
      <c r="A8463" s="9"/>
      <c r="B8463" s="9"/>
      <c r="C8463" s="9"/>
      <c r="D8463" s="90" t="s">
        <v>4897</v>
      </c>
      <c r="E8463" s="90"/>
      <c r="F8463" s="90"/>
      <c r="G8463" s="90"/>
      <c r="H8463" s="90"/>
      <c r="I8463" s="90"/>
    </row>
    <row r="8464" spans="1:9" ht="9.9499999999999993" customHeight="1" x14ac:dyDescent="0.25">
      <c r="A8464" s="86"/>
      <c r="B8464" s="86"/>
      <c r="C8464" s="86"/>
      <c r="D8464" s="86"/>
      <c r="E8464" s="9"/>
      <c r="F8464" s="9"/>
      <c r="G8464" s="9"/>
      <c r="H8464" s="9"/>
      <c r="I8464" s="9"/>
    </row>
    <row r="8465" spans="1:9" ht="42.95" customHeight="1" x14ac:dyDescent="0.25">
      <c r="A8465" s="88" t="s">
        <v>3262</v>
      </c>
      <c r="B8465" s="88"/>
      <c r="C8465" s="88"/>
      <c r="D8465" s="88"/>
      <c r="E8465" s="88"/>
      <c r="F8465" s="88"/>
      <c r="G8465" s="88"/>
      <c r="H8465" s="88"/>
      <c r="I8465" s="88"/>
    </row>
    <row r="8466" spans="1:9" ht="15" customHeight="1" x14ac:dyDescent="0.25">
      <c r="A8466" s="89"/>
      <c r="B8466" s="89"/>
      <c r="C8466" s="14" t="s">
        <v>2058</v>
      </c>
      <c r="D8466" s="14" t="s">
        <v>2059</v>
      </c>
      <c r="E8466" s="9"/>
      <c r="F8466" s="9"/>
      <c r="G8466" s="9"/>
      <c r="H8466" s="9"/>
      <c r="I8466" s="9"/>
    </row>
    <row r="8467" spans="1:9" ht="12.95" customHeight="1" x14ac:dyDescent="0.25">
      <c r="A8467" s="15"/>
      <c r="B8467" s="16" t="s">
        <v>2058</v>
      </c>
      <c r="C8467" s="17">
        <v>4</v>
      </c>
      <c r="D8467" s="18">
        <v>4</v>
      </c>
      <c r="E8467" s="9"/>
      <c r="F8467" s="9"/>
      <c r="G8467" s="9"/>
      <c r="H8467" s="9"/>
      <c r="I8467" s="9"/>
    </row>
    <row r="8468" spans="1:9" ht="15" customHeight="1" x14ac:dyDescent="0.25">
      <c r="A8468" s="19"/>
      <c r="B8468" s="20"/>
      <c r="C8468" s="21"/>
      <c r="D8468" s="22">
        <v>4</v>
      </c>
      <c r="E8468" s="9"/>
      <c r="F8468" s="9"/>
      <c r="G8468" s="9"/>
      <c r="H8468" s="9"/>
      <c r="I8468" s="9"/>
    </row>
    <row r="8469" spans="1:9" ht="9.9499999999999993" customHeight="1" x14ac:dyDescent="0.25">
      <c r="A8469" s="86"/>
      <c r="B8469" s="86"/>
      <c r="C8469" s="86"/>
      <c r="D8469" s="9"/>
      <c r="E8469" s="9"/>
      <c r="F8469" s="9"/>
      <c r="G8469" s="9"/>
      <c r="H8469" s="9"/>
      <c r="I8469" s="9"/>
    </row>
    <row r="8470" spans="1:9" ht="12" customHeight="1" x14ac:dyDescent="0.25">
      <c r="A8470" s="9"/>
      <c r="B8470" s="9"/>
      <c r="C8470" s="9"/>
      <c r="D8470" s="90" t="s">
        <v>4255</v>
      </c>
      <c r="E8470" s="90"/>
      <c r="F8470" s="90"/>
      <c r="G8470" s="90"/>
      <c r="H8470" s="90"/>
      <c r="I8470" s="90"/>
    </row>
    <row r="8471" spans="1:9" ht="9.9499999999999993" customHeight="1" x14ac:dyDescent="0.25">
      <c r="A8471" s="86"/>
      <c r="B8471" s="86"/>
      <c r="C8471" s="86"/>
      <c r="D8471" s="86"/>
      <c r="E8471" s="9"/>
      <c r="F8471" s="9"/>
      <c r="G8471" s="9"/>
      <c r="H8471" s="9"/>
      <c r="I8471" s="9"/>
    </row>
    <row r="8472" spans="1:9" ht="30.95" customHeight="1" x14ac:dyDescent="0.25">
      <c r="A8472" s="88" t="s">
        <v>3263</v>
      </c>
      <c r="B8472" s="88"/>
      <c r="C8472" s="88"/>
      <c r="D8472" s="88"/>
      <c r="E8472" s="88"/>
      <c r="F8472" s="88"/>
      <c r="G8472" s="88"/>
      <c r="H8472" s="88"/>
      <c r="I8472" s="88"/>
    </row>
    <row r="8473" spans="1:9" ht="15" customHeight="1" x14ac:dyDescent="0.25">
      <c r="A8473" s="89"/>
      <c r="B8473" s="89"/>
      <c r="C8473" s="14" t="s">
        <v>2076</v>
      </c>
      <c r="D8473" s="14" t="s">
        <v>2059</v>
      </c>
      <c r="E8473" s="9"/>
      <c r="F8473" s="9"/>
      <c r="G8473" s="9"/>
      <c r="H8473" s="9"/>
      <c r="I8473" s="9"/>
    </row>
    <row r="8474" spans="1:9" ht="12.95" customHeight="1" x14ac:dyDescent="0.25">
      <c r="A8474" s="15" t="s">
        <v>2108</v>
      </c>
      <c r="B8474" s="16" t="s">
        <v>2076</v>
      </c>
      <c r="C8474" s="17">
        <v>821.71</v>
      </c>
      <c r="D8474" s="18">
        <v>821.71</v>
      </c>
      <c r="E8474" s="9"/>
      <c r="F8474" s="9"/>
      <c r="G8474" s="9"/>
      <c r="H8474" s="9"/>
      <c r="I8474" s="9"/>
    </row>
    <row r="8475" spans="1:9" ht="15" customHeight="1" x14ac:dyDescent="0.25">
      <c r="A8475" s="19"/>
      <c r="B8475" s="20"/>
      <c r="C8475" s="21"/>
      <c r="D8475" s="22">
        <v>821.71</v>
      </c>
      <c r="E8475" s="9"/>
      <c r="F8475" s="9"/>
      <c r="G8475" s="9"/>
      <c r="H8475" s="9"/>
      <c r="I8475" s="9"/>
    </row>
    <row r="8476" spans="1:9" ht="9.9499999999999993" customHeight="1" x14ac:dyDescent="0.25">
      <c r="A8476" s="86"/>
      <c r="B8476" s="86"/>
      <c r="C8476" s="86"/>
      <c r="D8476" s="9"/>
      <c r="E8476" s="9"/>
      <c r="F8476" s="9"/>
      <c r="G8476" s="9"/>
      <c r="H8476" s="9"/>
      <c r="I8476" s="9"/>
    </row>
    <row r="8477" spans="1:9" ht="12" customHeight="1" x14ac:dyDescent="0.25">
      <c r="A8477" s="9"/>
      <c r="B8477" s="9"/>
      <c r="C8477" s="9"/>
      <c r="D8477" s="90" t="s">
        <v>4896</v>
      </c>
      <c r="E8477" s="90"/>
      <c r="F8477" s="90"/>
      <c r="G8477" s="90"/>
      <c r="H8477" s="90"/>
      <c r="I8477" s="90"/>
    </row>
    <row r="8478" spans="1:9" ht="9.9499999999999993" customHeight="1" x14ac:dyDescent="0.25">
      <c r="A8478" s="86"/>
      <c r="B8478" s="86"/>
      <c r="C8478" s="86"/>
      <c r="D8478" s="86"/>
      <c r="E8478" s="9"/>
      <c r="F8478" s="9"/>
      <c r="G8478" s="9"/>
      <c r="H8478" s="9"/>
      <c r="I8478" s="9"/>
    </row>
    <row r="8479" spans="1:9" ht="42.95" customHeight="1" x14ac:dyDescent="0.25">
      <c r="A8479" s="88" t="s">
        <v>3264</v>
      </c>
      <c r="B8479" s="88"/>
      <c r="C8479" s="88"/>
      <c r="D8479" s="88"/>
      <c r="E8479" s="88"/>
      <c r="F8479" s="88"/>
      <c r="G8479" s="88"/>
      <c r="H8479" s="88"/>
      <c r="I8479" s="88"/>
    </row>
    <row r="8480" spans="1:9" ht="15" customHeight="1" x14ac:dyDescent="0.25">
      <c r="A8480" s="89"/>
      <c r="B8480" s="89"/>
      <c r="C8480" s="14" t="s">
        <v>2058</v>
      </c>
      <c r="D8480" s="14" t="s">
        <v>2059</v>
      </c>
      <c r="E8480" s="9"/>
      <c r="F8480" s="9"/>
      <c r="G8480" s="9"/>
      <c r="H8480" s="9"/>
      <c r="I8480" s="9"/>
    </row>
    <row r="8481" spans="1:9" ht="12.95" customHeight="1" x14ac:dyDescent="0.25">
      <c r="A8481" s="15"/>
      <c r="B8481" s="16" t="s">
        <v>2058</v>
      </c>
      <c r="C8481" s="17">
        <v>2</v>
      </c>
      <c r="D8481" s="18">
        <v>2</v>
      </c>
      <c r="E8481" s="9"/>
      <c r="F8481" s="9"/>
      <c r="G8481" s="9"/>
      <c r="H8481" s="9"/>
      <c r="I8481" s="9"/>
    </row>
    <row r="8482" spans="1:9" ht="15" customHeight="1" x14ac:dyDescent="0.25">
      <c r="A8482" s="19"/>
      <c r="B8482" s="20"/>
      <c r="C8482" s="21"/>
      <c r="D8482" s="22">
        <v>2</v>
      </c>
      <c r="E8482" s="9"/>
      <c r="F8482" s="9"/>
      <c r="G8482" s="9"/>
      <c r="H8482" s="9"/>
      <c r="I8482" s="9"/>
    </row>
    <row r="8483" spans="1:9" ht="9.9499999999999993" customHeight="1" x14ac:dyDescent="0.25">
      <c r="A8483" s="86"/>
      <c r="B8483" s="86"/>
      <c r="C8483" s="86"/>
      <c r="D8483" s="9"/>
      <c r="E8483" s="9"/>
      <c r="F8483" s="9"/>
      <c r="G8483" s="9"/>
      <c r="H8483" s="9"/>
      <c r="I8483" s="9"/>
    </row>
    <row r="8484" spans="1:9" ht="12" customHeight="1" x14ac:dyDescent="0.25">
      <c r="A8484" s="9"/>
      <c r="B8484" s="9"/>
      <c r="C8484" s="9"/>
      <c r="D8484" s="90" t="s">
        <v>4257</v>
      </c>
      <c r="E8484" s="90"/>
      <c r="F8484" s="90"/>
      <c r="G8484" s="90"/>
      <c r="H8484" s="90"/>
      <c r="I8484" s="90"/>
    </row>
    <row r="8485" spans="1:9" ht="9.9499999999999993" customHeight="1" x14ac:dyDescent="0.25">
      <c r="A8485" s="86"/>
      <c r="B8485" s="86"/>
      <c r="C8485" s="86"/>
      <c r="D8485" s="86"/>
      <c r="E8485" s="9"/>
      <c r="F8485" s="9"/>
      <c r="G8485" s="9"/>
      <c r="H8485" s="9"/>
      <c r="I8485" s="9"/>
    </row>
    <row r="8486" spans="1:9" ht="30.95" customHeight="1" x14ac:dyDescent="0.25">
      <c r="A8486" s="88" t="s">
        <v>3265</v>
      </c>
      <c r="B8486" s="88"/>
      <c r="C8486" s="88"/>
      <c r="D8486" s="88"/>
      <c r="E8486" s="88"/>
      <c r="F8486" s="88"/>
      <c r="G8486" s="88"/>
      <c r="H8486" s="88"/>
      <c r="I8486" s="88"/>
    </row>
    <row r="8487" spans="1:9" ht="15" customHeight="1" x14ac:dyDescent="0.25">
      <c r="A8487" s="89"/>
      <c r="B8487" s="89"/>
      <c r="C8487" s="14" t="s">
        <v>2076</v>
      </c>
      <c r="D8487" s="14" t="s">
        <v>2058</v>
      </c>
      <c r="E8487" s="14" t="s">
        <v>2059</v>
      </c>
      <c r="F8487" s="9"/>
      <c r="G8487" s="9"/>
      <c r="H8487" s="9"/>
      <c r="I8487" s="9"/>
    </row>
    <row r="8488" spans="1:9" ht="18.95" customHeight="1" x14ac:dyDescent="0.25">
      <c r="A8488" s="15" t="s">
        <v>2110</v>
      </c>
      <c r="B8488" s="16" t="s">
        <v>2111</v>
      </c>
      <c r="C8488" s="17">
        <v>0.16</v>
      </c>
      <c r="D8488" s="17">
        <v>71</v>
      </c>
      <c r="E8488" s="18">
        <v>11.36</v>
      </c>
      <c r="F8488" s="9"/>
      <c r="G8488" s="9"/>
      <c r="H8488" s="9"/>
      <c r="I8488" s="9"/>
    </row>
    <row r="8489" spans="1:9" ht="15" customHeight="1" x14ac:dyDescent="0.25">
      <c r="A8489" s="19"/>
      <c r="B8489" s="20"/>
      <c r="C8489" s="21"/>
      <c r="D8489" s="21"/>
      <c r="E8489" s="22">
        <v>11.36</v>
      </c>
      <c r="F8489" s="9"/>
      <c r="G8489" s="9"/>
      <c r="H8489" s="9"/>
      <c r="I8489" s="9"/>
    </row>
    <row r="8490" spans="1:9" ht="9.9499999999999993" customHeight="1" x14ac:dyDescent="0.25">
      <c r="A8490" s="86"/>
      <c r="B8490" s="86"/>
      <c r="C8490" s="86"/>
      <c r="D8490" s="9"/>
      <c r="E8490" s="9"/>
      <c r="F8490" s="9"/>
      <c r="G8490" s="9"/>
      <c r="H8490" s="9"/>
      <c r="I8490" s="9"/>
    </row>
    <row r="8491" spans="1:9" ht="12" customHeight="1" x14ac:dyDescent="0.25">
      <c r="A8491" s="9"/>
      <c r="B8491" s="9"/>
      <c r="C8491" s="9"/>
      <c r="D8491" s="90" t="s">
        <v>4622</v>
      </c>
      <c r="E8491" s="90"/>
      <c r="F8491" s="90"/>
      <c r="G8491" s="90"/>
      <c r="H8491" s="90"/>
      <c r="I8491" s="90"/>
    </row>
    <row r="8492" spans="1:9" ht="9.9499999999999993" customHeight="1" x14ac:dyDescent="0.25">
      <c r="A8492" s="86"/>
      <c r="B8492" s="86"/>
      <c r="C8492" s="86"/>
      <c r="D8492" s="86"/>
      <c r="E8492" s="9"/>
      <c r="F8492" s="9"/>
      <c r="G8492" s="9"/>
      <c r="H8492" s="9"/>
      <c r="I8492" s="9"/>
    </row>
    <row r="8493" spans="1:9" ht="30.95" customHeight="1" x14ac:dyDescent="0.25">
      <c r="A8493" s="88" t="s">
        <v>3266</v>
      </c>
      <c r="B8493" s="88"/>
      <c r="C8493" s="88"/>
      <c r="D8493" s="88"/>
      <c r="E8493" s="88"/>
      <c r="F8493" s="88"/>
      <c r="G8493" s="88"/>
      <c r="H8493" s="88"/>
      <c r="I8493" s="88"/>
    </row>
    <row r="8494" spans="1:9" ht="15" customHeight="1" x14ac:dyDescent="0.25">
      <c r="A8494" s="89"/>
      <c r="B8494" s="89"/>
      <c r="C8494" s="14" t="s">
        <v>2058</v>
      </c>
      <c r="D8494" s="14" t="s">
        <v>2059</v>
      </c>
      <c r="E8494" s="9"/>
      <c r="F8494" s="9"/>
      <c r="G8494" s="9"/>
      <c r="H8494" s="9"/>
      <c r="I8494" s="9"/>
    </row>
    <row r="8495" spans="1:9" ht="12.95" customHeight="1" x14ac:dyDescent="0.25">
      <c r="A8495" s="15"/>
      <c r="B8495" s="16" t="s">
        <v>2058</v>
      </c>
      <c r="C8495" s="17">
        <v>8</v>
      </c>
      <c r="D8495" s="18">
        <v>8</v>
      </c>
      <c r="E8495" s="9"/>
      <c r="F8495" s="9"/>
      <c r="G8495" s="9"/>
      <c r="H8495" s="9"/>
      <c r="I8495" s="9"/>
    </row>
    <row r="8496" spans="1:9" ht="15" customHeight="1" x14ac:dyDescent="0.25">
      <c r="A8496" s="19"/>
      <c r="B8496" s="20"/>
      <c r="C8496" s="21"/>
      <c r="D8496" s="22">
        <v>8</v>
      </c>
      <c r="E8496" s="9"/>
      <c r="F8496" s="9"/>
      <c r="G8496" s="9"/>
      <c r="H8496" s="9"/>
      <c r="I8496" s="9"/>
    </row>
    <row r="8497" spans="1:9" ht="9.9499999999999993" customHeight="1" x14ac:dyDescent="0.25">
      <c r="A8497" s="86"/>
      <c r="B8497" s="86"/>
      <c r="C8497" s="86"/>
      <c r="D8497" s="9"/>
      <c r="E8497" s="9"/>
      <c r="F8497" s="9"/>
      <c r="G8497" s="9"/>
      <c r="H8497" s="9"/>
      <c r="I8497" s="9"/>
    </row>
    <row r="8498" spans="1:9" ht="12" customHeight="1" x14ac:dyDescent="0.25">
      <c r="A8498" s="9"/>
      <c r="B8498" s="9"/>
      <c r="C8498" s="9"/>
      <c r="D8498" s="90" t="s">
        <v>4258</v>
      </c>
      <c r="E8498" s="90"/>
      <c r="F8498" s="90"/>
      <c r="G8498" s="90"/>
      <c r="H8498" s="90"/>
      <c r="I8498" s="90"/>
    </row>
    <row r="8499" spans="1:9" ht="9.9499999999999993" customHeight="1" x14ac:dyDescent="0.25">
      <c r="A8499" s="86"/>
      <c r="B8499" s="86"/>
      <c r="C8499" s="86"/>
      <c r="D8499" s="86"/>
      <c r="E8499" s="9"/>
      <c r="F8499" s="9"/>
      <c r="G8499" s="9"/>
      <c r="H8499" s="9"/>
      <c r="I8499" s="9"/>
    </row>
    <row r="8500" spans="1:9" ht="20.100000000000001" customHeight="1" x14ac:dyDescent="0.25">
      <c r="A8500" s="88" t="s">
        <v>3267</v>
      </c>
      <c r="B8500" s="88"/>
      <c r="C8500" s="88"/>
      <c r="D8500" s="88"/>
      <c r="E8500" s="88"/>
      <c r="F8500" s="88"/>
      <c r="G8500" s="88"/>
      <c r="H8500" s="88"/>
      <c r="I8500" s="88"/>
    </row>
    <row r="8501" spans="1:9" ht="15" customHeight="1" x14ac:dyDescent="0.25">
      <c r="A8501" s="89"/>
      <c r="B8501" s="89"/>
      <c r="C8501" s="14" t="s">
        <v>2057</v>
      </c>
      <c r="D8501" s="14" t="s">
        <v>2059</v>
      </c>
      <c r="E8501" s="9"/>
      <c r="F8501" s="9"/>
      <c r="G8501" s="9"/>
      <c r="H8501" s="9"/>
      <c r="I8501" s="9"/>
    </row>
    <row r="8502" spans="1:9" ht="12.95" customHeight="1" x14ac:dyDescent="0.25">
      <c r="A8502" s="15"/>
      <c r="B8502" s="16" t="s">
        <v>2057</v>
      </c>
      <c r="C8502" s="17">
        <v>398</v>
      </c>
      <c r="D8502" s="18">
        <v>398</v>
      </c>
      <c r="E8502" s="9"/>
      <c r="F8502" s="9"/>
      <c r="G8502" s="9"/>
      <c r="H8502" s="9"/>
      <c r="I8502" s="9"/>
    </row>
    <row r="8503" spans="1:9" ht="15" customHeight="1" x14ac:dyDescent="0.25">
      <c r="A8503" s="19"/>
      <c r="B8503" s="20"/>
      <c r="C8503" s="21"/>
      <c r="D8503" s="22">
        <v>398</v>
      </c>
      <c r="E8503" s="9"/>
      <c r="F8503" s="9"/>
      <c r="G8503" s="9"/>
      <c r="H8503" s="9"/>
      <c r="I8503" s="9"/>
    </row>
    <row r="8504" spans="1:9" ht="9.9499999999999993" customHeight="1" x14ac:dyDescent="0.25">
      <c r="A8504" s="86"/>
      <c r="B8504" s="86"/>
      <c r="C8504" s="86"/>
      <c r="D8504" s="9"/>
      <c r="E8504" s="9"/>
      <c r="F8504" s="9"/>
      <c r="G8504" s="9"/>
      <c r="H8504" s="9"/>
      <c r="I8504" s="9"/>
    </row>
    <row r="8505" spans="1:9" ht="12" customHeight="1" x14ac:dyDescent="0.25">
      <c r="A8505" s="9"/>
      <c r="B8505" s="9"/>
      <c r="C8505" s="9"/>
      <c r="D8505" s="90" t="s">
        <v>4898</v>
      </c>
      <c r="E8505" s="90"/>
      <c r="F8505" s="90"/>
      <c r="G8505" s="90"/>
      <c r="H8505" s="90"/>
      <c r="I8505" s="90"/>
    </row>
    <row r="8506" spans="1:9" ht="9.9499999999999993" customHeight="1" x14ac:dyDescent="0.25">
      <c r="A8506" s="86"/>
      <c r="B8506" s="86"/>
      <c r="C8506" s="86"/>
      <c r="D8506" s="86"/>
      <c r="E8506" s="9"/>
      <c r="F8506" s="9"/>
      <c r="G8506" s="9"/>
      <c r="H8506" s="9"/>
      <c r="I8506" s="9"/>
    </row>
    <row r="8507" spans="1:9" ht="30.95" customHeight="1" x14ac:dyDescent="0.25">
      <c r="A8507" s="88" t="s">
        <v>3268</v>
      </c>
      <c r="B8507" s="88"/>
      <c r="C8507" s="88"/>
      <c r="D8507" s="88"/>
      <c r="E8507" s="88"/>
      <c r="F8507" s="88"/>
      <c r="G8507" s="88"/>
      <c r="H8507" s="88"/>
      <c r="I8507" s="88"/>
    </row>
    <row r="8508" spans="1:9" ht="15" customHeight="1" x14ac:dyDescent="0.25">
      <c r="A8508" s="89"/>
      <c r="B8508" s="89"/>
      <c r="C8508" s="14" t="s">
        <v>2076</v>
      </c>
      <c r="D8508" s="14" t="s">
        <v>2059</v>
      </c>
      <c r="E8508" s="9"/>
      <c r="F8508" s="9"/>
      <c r="G8508" s="9"/>
      <c r="H8508" s="9"/>
      <c r="I8508" s="9"/>
    </row>
    <row r="8509" spans="1:9" ht="12.95" customHeight="1" x14ac:dyDescent="0.25">
      <c r="A8509" s="15" t="s">
        <v>2108</v>
      </c>
      <c r="B8509" s="16" t="s">
        <v>2076</v>
      </c>
      <c r="C8509" s="17">
        <v>821.71</v>
      </c>
      <c r="D8509" s="18">
        <v>821.71</v>
      </c>
      <c r="E8509" s="9"/>
      <c r="F8509" s="9"/>
      <c r="G8509" s="9"/>
      <c r="H8509" s="9"/>
      <c r="I8509" s="9"/>
    </row>
    <row r="8510" spans="1:9" ht="15" customHeight="1" x14ac:dyDescent="0.25">
      <c r="A8510" s="19"/>
      <c r="B8510" s="20"/>
      <c r="C8510" s="21"/>
      <c r="D8510" s="22">
        <v>821.71</v>
      </c>
      <c r="E8510" s="9"/>
      <c r="F8510" s="9"/>
      <c r="G8510" s="9"/>
      <c r="H8510" s="9"/>
      <c r="I8510" s="9"/>
    </row>
    <row r="8511" spans="1:9" ht="9.9499999999999993" customHeight="1" x14ac:dyDescent="0.25">
      <c r="A8511" s="86"/>
      <c r="B8511" s="86"/>
      <c r="C8511" s="86"/>
      <c r="D8511" s="9"/>
      <c r="E8511" s="9"/>
      <c r="F8511" s="9"/>
      <c r="G8511" s="9"/>
      <c r="H8511" s="9"/>
      <c r="I8511" s="9"/>
    </row>
    <row r="8512" spans="1:9" ht="12" customHeight="1" x14ac:dyDescent="0.25">
      <c r="A8512" s="9"/>
      <c r="B8512" s="9"/>
      <c r="C8512" s="9"/>
      <c r="D8512" s="90" t="s">
        <v>4896</v>
      </c>
      <c r="E8512" s="90"/>
      <c r="F8512" s="90"/>
      <c r="G8512" s="90"/>
      <c r="H8512" s="90"/>
      <c r="I8512" s="90"/>
    </row>
    <row r="8513" spans="1:9" ht="9.9499999999999993" customHeight="1" x14ac:dyDescent="0.25">
      <c r="A8513" s="86"/>
      <c r="B8513" s="86"/>
      <c r="C8513" s="86"/>
      <c r="D8513" s="86"/>
      <c r="E8513" s="9"/>
      <c r="F8513" s="9"/>
      <c r="G8513" s="9"/>
      <c r="H8513" s="9"/>
      <c r="I8513" s="9"/>
    </row>
    <row r="8514" spans="1:9" ht="20.100000000000001" customHeight="1" x14ac:dyDescent="0.25">
      <c r="A8514" s="88" t="s">
        <v>3269</v>
      </c>
      <c r="B8514" s="88"/>
      <c r="C8514" s="88"/>
      <c r="D8514" s="88"/>
      <c r="E8514" s="88"/>
      <c r="F8514" s="88"/>
      <c r="G8514" s="88"/>
      <c r="H8514" s="88"/>
      <c r="I8514" s="88"/>
    </row>
    <row r="8515" spans="1:9" ht="15" customHeight="1" x14ac:dyDescent="0.25">
      <c r="A8515" s="89"/>
      <c r="B8515" s="89"/>
      <c r="C8515" s="14" t="s">
        <v>2069</v>
      </c>
      <c r="D8515" s="14" t="s">
        <v>2058</v>
      </c>
      <c r="E8515" s="14" t="s">
        <v>2059</v>
      </c>
      <c r="F8515" s="9"/>
      <c r="G8515" s="9"/>
      <c r="H8515" s="9"/>
      <c r="I8515" s="9"/>
    </row>
    <row r="8516" spans="1:9" ht="12.95" customHeight="1" x14ac:dyDescent="0.25">
      <c r="A8516" s="15"/>
      <c r="B8516" s="16" t="s">
        <v>2104</v>
      </c>
      <c r="C8516" s="17">
        <v>204.9</v>
      </c>
      <c r="D8516" s="17">
        <v>1</v>
      </c>
      <c r="E8516" s="18">
        <v>204.9</v>
      </c>
      <c r="F8516" s="9"/>
      <c r="G8516" s="9"/>
      <c r="H8516" s="9"/>
      <c r="I8516" s="9"/>
    </row>
    <row r="8517" spans="1:9" ht="15" customHeight="1" x14ac:dyDescent="0.25">
      <c r="A8517" s="19"/>
      <c r="B8517" s="20"/>
      <c r="C8517" s="21"/>
      <c r="D8517" s="21"/>
      <c r="E8517" s="22">
        <v>204.9</v>
      </c>
      <c r="F8517" s="9"/>
      <c r="G8517" s="9"/>
      <c r="H8517" s="9"/>
      <c r="I8517" s="9"/>
    </row>
    <row r="8518" spans="1:9" ht="9.9499999999999993" customHeight="1" x14ac:dyDescent="0.25">
      <c r="A8518" s="86"/>
      <c r="B8518" s="86"/>
      <c r="C8518" s="86"/>
      <c r="D8518" s="9"/>
      <c r="E8518" s="9"/>
      <c r="F8518" s="9"/>
      <c r="G8518" s="9"/>
      <c r="H8518" s="9"/>
      <c r="I8518" s="9"/>
    </row>
    <row r="8519" spans="1:9" ht="12" customHeight="1" x14ac:dyDescent="0.25">
      <c r="A8519" s="9"/>
      <c r="B8519" s="9"/>
      <c r="C8519" s="9"/>
      <c r="D8519" s="90" t="s">
        <v>4899</v>
      </c>
      <c r="E8519" s="90"/>
      <c r="F8519" s="90"/>
      <c r="G8519" s="90"/>
      <c r="H8519" s="90"/>
      <c r="I8519" s="90"/>
    </row>
    <row r="8520" spans="1:9" ht="9.9499999999999993" customHeight="1" x14ac:dyDescent="0.25">
      <c r="A8520" s="86"/>
      <c r="B8520" s="86"/>
      <c r="C8520" s="86"/>
      <c r="D8520" s="86"/>
      <c r="E8520" s="9"/>
      <c r="F8520" s="9"/>
      <c r="G8520" s="9"/>
      <c r="H8520" s="9"/>
      <c r="I8520" s="9"/>
    </row>
    <row r="8521" spans="1:9" ht="30.95" customHeight="1" x14ac:dyDescent="0.25">
      <c r="A8521" s="88" t="s">
        <v>3270</v>
      </c>
      <c r="B8521" s="88"/>
      <c r="C8521" s="88"/>
      <c r="D8521" s="88"/>
      <c r="E8521" s="88"/>
      <c r="F8521" s="88"/>
      <c r="G8521" s="88"/>
      <c r="H8521" s="88"/>
      <c r="I8521" s="88"/>
    </row>
    <row r="8522" spans="1:9" ht="15" customHeight="1" x14ac:dyDescent="0.25">
      <c r="A8522" s="89"/>
      <c r="B8522" s="89"/>
      <c r="C8522" s="14" t="s">
        <v>2076</v>
      </c>
      <c r="D8522" s="14" t="s">
        <v>2059</v>
      </c>
      <c r="E8522" s="9"/>
      <c r="F8522" s="9"/>
      <c r="G8522" s="9"/>
      <c r="H8522" s="9"/>
      <c r="I8522" s="9"/>
    </row>
    <row r="8523" spans="1:9" ht="12.95" customHeight="1" x14ac:dyDescent="0.25">
      <c r="A8523" s="15" t="s">
        <v>2077</v>
      </c>
      <c r="B8523" s="16" t="s">
        <v>2076</v>
      </c>
      <c r="C8523" s="17">
        <v>3881.03</v>
      </c>
      <c r="D8523" s="18">
        <v>3881.03</v>
      </c>
      <c r="E8523" s="9"/>
      <c r="F8523" s="9"/>
      <c r="G8523" s="9"/>
      <c r="H8523" s="9"/>
      <c r="I8523" s="9"/>
    </row>
    <row r="8524" spans="1:9" ht="15" customHeight="1" x14ac:dyDescent="0.25">
      <c r="A8524" s="19"/>
      <c r="B8524" s="20"/>
      <c r="C8524" s="21"/>
      <c r="D8524" s="22">
        <v>3881.03</v>
      </c>
      <c r="E8524" s="9"/>
      <c r="F8524" s="9"/>
      <c r="G8524" s="9"/>
      <c r="H8524" s="9"/>
      <c r="I8524" s="9"/>
    </row>
    <row r="8525" spans="1:9" ht="9.9499999999999993" customHeight="1" x14ac:dyDescent="0.25">
      <c r="A8525" s="86"/>
      <c r="B8525" s="86"/>
      <c r="C8525" s="86"/>
      <c r="D8525" s="9"/>
      <c r="E8525" s="9"/>
      <c r="F8525" s="9"/>
      <c r="G8525" s="9"/>
      <c r="H8525" s="9"/>
      <c r="I8525" s="9"/>
    </row>
    <row r="8526" spans="1:9" ht="12" customHeight="1" x14ac:dyDescent="0.25">
      <c r="A8526" s="9"/>
      <c r="B8526" s="9"/>
      <c r="C8526" s="9"/>
      <c r="D8526" s="90" t="s">
        <v>4900</v>
      </c>
      <c r="E8526" s="90"/>
      <c r="F8526" s="90"/>
      <c r="G8526" s="90"/>
      <c r="H8526" s="90"/>
      <c r="I8526" s="90"/>
    </row>
    <row r="8527" spans="1:9" ht="9.9499999999999993" customHeight="1" x14ac:dyDescent="0.25">
      <c r="A8527" s="86"/>
      <c r="B8527" s="86"/>
      <c r="C8527" s="86"/>
      <c r="D8527" s="86"/>
      <c r="E8527" s="9"/>
      <c r="F8527" s="9"/>
      <c r="G8527" s="9"/>
      <c r="H8527" s="9"/>
      <c r="I8527" s="9"/>
    </row>
    <row r="8528" spans="1:9" ht="30.95" customHeight="1" x14ac:dyDescent="0.25">
      <c r="A8528" s="88" t="s">
        <v>3271</v>
      </c>
      <c r="B8528" s="88"/>
      <c r="C8528" s="88"/>
      <c r="D8528" s="88"/>
      <c r="E8528" s="88"/>
      <c r="F8528" s="88"/>
      <c r="G8528" s="88"/>
      <c r="H8528" s="88"/>
      <c r="I8528" s="88"/>
    </row>
    <row r="8529" spans="1:9" ht="15" customHeight="1" x14ac:dyDescent="0.25">
      <c r="A8529" s="89"/>
      <c r="B8529" s="89"/>
      <c r="C8529" s="14" t="s">
        <v>2076</v>
      </c>
      <c r="D8529" s="14" t="s">
        <v>2079</v>
      </c>
      <c r="E8529" s="14" t="s">
        <v>2059</v>
      </c>
      <c r="F8529" s="9"/>
      <c r="G8529" s="9"/>
      <c r="H8529" s="9"/>
      <c r="I8529" s="9"/>
    </row>
    <row r="8530" spans="1:9" ht="18.95" customHeight="1" x14ac:dyDescent="0.25">
      <c r="A8530" s="15" t="s">
        <v>2080</v>
      </c>
      <c r="B8530" s="16" t="s">
        <v>2081</v>
      </c>
      <c r="C8530" s="17">
        <v>961.38</v>
      </c>
      <c r="D8530" s="17">
        <v>0.1</v>
      </c>
      <c r="E8530" s="18">
        <v>96.14</v>
      </c>
      <c r="F8530" s="9"/>
      <c r="G8530" s="9"/>
      <c r="H8530" s="9"/>
      <c r="I8530" s="9"/>
    </row>
    <row r="8531" spans="1:9" ht="15" customHeight="1" x14ac:dyDescent="0.25">
      <c r="A8531" s="19"/>
      <c r="B8531" s="20"/>
      <c r="C8531" s="21"/>
      <c r="D8531" s="21"/>
      <c r="E8531" s="22">
        <v>96.14</v>
      </c>
      <c r="F8531" s="9"/>
      <c r="G8531" s="9"/>
      <c r="H8531" s="9"/>
      <c r="I8531" s="9"/>
    </row>
    <row r="8532" spans="1:9" ht="9.9499999999999993" customHeight="1" x14ac:dyDescent="0.25">
      <c r="A8532" s="86"/>
      <c r="B8532" s="86"/>
      <c r="C8532" s="86"/>
      <c r="D8532" s="9"/>
      <c r="E8532" s="9"/>
      <c r="F8532" s="9"/>
      <c r="G8532" s="9"/>
      <c r="H8532" s="9"/>
      <c r="I8532" s="9"/>
    </row>
    <row r="8533" spans="1:9" ht="12" customHeight="1" x14ac:dyDescent="0.25">
      <c r="A8533" s="9"/>
      <c r="B8533" s="9"/>
      <c r="C8533" s="9"/>
      <c r="D8533" s="90" t="s">
        <v>4901</v>
      </c>
      <c r="E8533" s="90"/>
      <c r="F8533" s="90"/>
      <c r="G8533" s="90"/>
      <c r="H8533" s="90"/>
      <c r="I8533" s="90"/>
    </row>
    <row r="8534" spans="1:9" ht="9.9499999999999993" customHeight="1" x14ac:dyDescent="0.25">
      <c r="A8534" s="86"/>
      <c r="B8534" s="86"/>
      <c r="C8534" s="86"/>
      <c r="D8534" s="86"/>
      <c r="E8534" s="9"/>
      <c r="F8534" s="9"/>
      <c r="G8534" s="9"/>
      <c r="H8534" s="9"/>
      <c r="I8534" s="9"/>
    </row>
    <row r="8535" spans="1:9" ht="30.95" customHeight="1" x14ac:dyDescent="0.25">
      <c r="A8535" s="88" t="s">
        <v>3272</v>
      </c>
      <c r="B8535" s="88"/>
      <c r="C8535" s="88"/>
      <c r="D8535" s="88"/>
      <c r="E8535" s="88"/>
      <c r="F8535" s="88"/>
      <c r="G8535" s="88"/>
      <c r="H8535" s="88"/>
      <c r="I8535" s="88"/>
    </row>
    <row r="8536" spans="1:9" ht="15" customHeight="1" x14ac:dyDescent="0.25">
      <c r="A8536" s="89"/>
      <c r="B8536" s="89"/>
      <c r="C8536" s="14" t="s">
        <v>2076</v>
      </c>
      <c r="D8536" s="14" t="s">
        <v>2079</v>
      </c>
      <c r="E8536" s="14" t="s">
        <v>2058</v>
      </c>
      <c r="F8536" s="14" t="s">
        <v>2059</v>
      </c>
      <c r="G8536" s="9"/>
      <c r="H8536" s="9"/>
      <c r="I8536" s="9"/>
    </row>
    <row r="8537" spans="1:9" ht="27" customHeight="1" x14ac:dyDescent="0.25">
      <c r="A8537" s="15" t="s">
        <v>2083</v>
      </c>
      <c r="B8537" s="16" t="s">
        <v>2084</v>
      </c>
      <c r="C8537" s="17">
        <v>4.3</v>
      </c>
      <c r="D8537" s="17">
        <v>0.1</v>
      </c>
      <c r="E8537" s="17">
        <v>3</v>
      </c>
      <c r="F8537" s="18">
        <v>1.29</v>
      </c>
      <c r="G8537" s="9"/>
      <c r="H8537" s="9"/>
      <c r="I8537" s="9"/>
    </row>
    <row r="8538" spans="1:9" ht="15" customHeight="1" x14ac:dyDescent="0.25">
      <c r="A8538" s="19"/>
      <c r="B8538" s="20"/>
      <c r="C8538" s="21"/>
      <c r="D8538" s="21"/>
      <c r="E8538" s="21"/>
      <c r="F8538" s="22">
        <v>1.29</v>
      </c>
      <c r="G8538" s="9"/>
      <c r="H8538" s="9"/>
      <c r="I8538" s="9"/>
    </row>
    <row r="8539" spans="1:9" ht="9.9499999999999993" customHeight="1" x14ac:dyDescent="0.25">
      <c r="A8539" s="86"/>
      <c r="B8539" s="86"/>
      <c r="C8539" s="86"/>
      <c r="D8539" s="9"/>
      <c r="E8539" s="9"/>
      <c r="F8539" s="9"/>
      <c r="G8539" s="9"/>
      <c r="H8539" s="9"/>
      <c r="I8539" s="9"/>
    </row>
    <row r="8540" spans="1:9" ht="12" customHeight="1" x14ac:dyDescent="0.25">
      <c r="A8540" s="9"/>
      <c r="B8540" s="9"/>
      <c r="C8540" s="9"/>
      <c r="D8540" s="90" t="s">
        <v>4337</v>
      </c>
      <c r="E8540" s="90"/>
      <c r="F8540" s="90"/>
      <c r="G8540" s="90"/>
      <c r="H8540" s="90"/>
      <c r="I8540" s="90"/>
    </row>
    <row r="8541" spans="1:9" ht="9.9499999999999993" customHeight="1" x14ac:dyDescent="0.25">
      <c r="A8541" s="86"/>
      <c r="B8541" s="86"/>
      <c r="C8541" s="86"/>
      <c r="D8541" s="86"/>
      <c r="E8541" s="9"/>
      <c r="F8541" s="9"/>
      <c r="G8541" s="9"/>
      <c r="H8541" s="9"/>
      <c r="I8541" s="9"/>
    </row>
    <row r="8542" spans="1:9" ht="42.95" customHeight="1" x14ac:dyDescent="0.25">
      <c r="A8542" s="88" t="s">
        <v>3273</v>
      </c>
      <c r="B8542" s="88"/>
      <c r="C8542" s="88"/>
      <c r="D8542" s="88"/>
      <c r="E8542" s="88"/>
      <c r="F8542" s="88"/>
      <c r="G8542" s="88"/>
      <c r="H8542" s="88"/>
      <c r="I8542" s="88"/>
    </row>
    <row r="8543" spans="1:9" ht="15" customHeight="1" x14ac:dyDescent="0.25">
      <c r="A8543" s="89"/>
      <c r="B8543" s="89"/>
      <c r="C8543" s="14" t="s">
        <v>2076</v>
      </c>
      <c r="D8543" s="14" t="s">
        <v>2056</v>
      </c>
      <c r="E8543" s="14" t="s">
        <v>2058</v>
      </c>
      <c r="F8543" s="14" t="s">
        <v>2086</v>
      </c>
      <c r="G8543" s="14" t="s">
        <v>2059</v>
      </c>
      <c r="H8543" s="9"/>
      <c r="I8543" s="9"/>
    </row>
    <row r="8544" spans="1:9" ht="18.95" customHeight="1" x14ac:dyDescent="0.25">
      <c r="A8544" s="15" t="s">
        <v>2087</v>
      </c>
      <c r="B8544" s="16" t="s">
        <v>2088</v>
      </c>
      <c r="C8544" s="17">
        <v>3881.03</v>
      </c>
      <c r="D8544" s="17">
        <v>0.1</v>
      </c>
      <c r="E8544" s="17">
        <v>1</v>
      </c>
      <c r="F8544" s="17">
        <v>1.5</v>
      </c>
      <c r="G8544" s="18">
        <v>582.15</v>
      </c>
      <c r="H8544" s="9"/>
      <c r="I8544" s="9"/>
    </row>
    <row r="8545" spans="1:9" ht="18.95" customHeight="1" x14ac:dyDescent="0.25">
      <c r="A8545" s="15" t="s">
        <v>2089</v>
      </c>
      <c r="B8545" s="16" t="s">
        <v>2088</v>
      </c>
      <c r="C8545" s="17">
        <v>961.38</v>
      </c>
      <c r="D8545" s="17">
        <v>0.1</v>
      </c>
      <c r="E8545" s="17">
        <v>1</v>
      </c>
      <c r="F8545" s="17">
        <v>1.5</v>
      </c>
      <c r="G8545" s="18">
        <v>144.21</v>
      </c>
      <c r="H8545" s="9"/>
      <c r="I8545" s="9"/>
    </row>
    <row r="8546" spans="1:9" ht="27" customHeight="1" x14ac:dyDescent="0.25">
      <c r="A8546" s="15" t="s">
        <v>2090</v>
      </c>
      <c r="B8546" s="16" t="s">
        <v>2088</v>
      </c>
      <c r="C8546" s="17">
        <v>4.5999999999999996</v>
      </c>
      <c r="D8546" s="17">
        <v>0.1</v>
      </c>
      <c r="E8546" s="17">
        <v>3</v>
      </c>
      <c r="F8546" s="17">
        <v>1.5</v>
      </c>
      <c r="G8546" s="18">
        <v>2.0699999999999998</v>
      </c>
      <c r="H8546" s="9"/>
      <c r="I8546" s="9"/>
    </row>
    <row r="8547" spans="1:9" ht="15" customHeight="1" x14ac:dyDescent="0.25">
      <c r="A8547" s="19"/>
      <c r="B8547" s="20"/>
      <c r="C8547" s="21"/>
      <c r="D8547" s="21"/>
      <c r="E8547" s="21"/>
      <c r="F8547" s="21"/>
      <c r="G8547" s="22">
        <v>728.43</v>
      </c>
      <c r="H8547" s="9"/>
      <c r="I8547" s="9"/>
    </row>
    <row r="8548" spans="1:9" ht="9.9499999999999993" customHeight="1" x14ac:dyDescent="0.25">
      <c r="A8548" s="86"/>
      <c r="B8548" s="86"/>
      <c r="C8548" s="86"/>
      <c r="D8548" s="9"/>
      <c r="E8548" s="9"/>
      <c r="F8548" s="9"/>
      <c r="G8548" s="9"/>
      <c r="H8548" s="9"/>
      <c r="I8548" s="9"/>
    </row>
    <row r="8549" spans="1:9" ht="12" customHeight="1" x14ac:dyDescent="0.25">
      <c r="A8549" s="9"/>
      <c r="B8549" s="9"/>
      <c r="C8549" s="9"/>
      <c r="D8549" s="90" t="s">
        <v>4902</v>
      </c>
      <c r="E8549" s="90"/>
      <c r="F8549" s="90"/>
      <c r="G8549" s="90"/>
      <c r="H8549" s="90"/>
      <c r="I8549" s="90"/>
    </row>
    <row r="8550" spans="1:9" ht="9.9499999999999993" customHeight="1" x14ac:dyDescent="0.25">
      <c r="A8550" s="86"/>
      <c r="B8550" s="86"/>
      <c r="C8550" s="86"/>
      <c r="D8550" s="86"/>
      <c r="E8550" s="9"/>
      <c r="F8550" s="9"/>
      <c r="G8550" s="9"/>
      <c r="H8550" s="9"/>
      <c r="I8550" s="9"/>
    </row>
    <row r="8551" spans="1:9" ht="30.95" customHeight="1" x14ac:dyDescent="0.25">
      <c r="A8551" s="88" t="s">
        <v>3274</v>
      </c>
      <c r="B8551" s="88"/>
      <c r="C8551" s="88"/>
      <c r="D8551" s="88"/>
      <c r="E8551" s="88"/>
      <c r="F8551" s="88"/>
      <c r="G8551" s="88"/>
      <c r="H8551" s="88"/>
      <c r="I8551" s="88"/>
    </row>
    <row r="8552" spans="1:9" ht="15" customHeight="1" x14ac:dyDescent="0.25">
      <c r="A8552" s="89"/>
      <c r="B8552" s="89"/>
      <c r="C8552" s="14" t="s">
        <v>2076</v>
      </c>
      <c r="D8552" s="14" t="s">
        <v>2056</v>
      </c>
      <c r="E8552" s="14" t="s">
        <v>2058</v>
      </c>
      <c r="F8552" s="14" t="s">
        <v>2092</v>
      </c>
      <c r="G8552" s="14" t="s">
        <v>2086</v>
      </c>
      <c r="H8552" s="14" t="s">
        <v>2059</v>
      </c>
      <c r="I8552" s="9"/>
    </row>
    <row r="8553" spans="1:9" ht="18.95" customHeight="1" x14ac:dyDescent="0.25">
      <c r="A8553" s="15" t="s">
        <v>2087</v>
      </c>
      <c r="B8553" s="16" t="s">
        <v>2186</v>
      </c>
      <c r="C8553" s="17">
        <v>3881.03</v>
      </c>
      <c r="D8553" s="17">
        <v>0.1</v>
      </c>
      <c r="E8553" s="17">
        <v>1</v>
      </c>
      <c r="F8553" s="17">
        <v>30</v>
      </c>
      <c r="G8553" s="17">
        <v>1.5</v>
      </c>
      <c r="H8553" s="18">
        <v>17464.64</v>
      </c>
      <c r="I8553" s="9"/>
    </row>
    <row r="8554" spans="1:9" ht="18.95" customHeight="1" x14ac:dyDescent="0.25">
      <c r="A8554" s="15" t="s">
        <v>2089</v>
      </c>
      <c r="B8554" s="16" t="s">
        <v>2186</v>
      </c>
      <c r="C8554" s="17">
        <v>961.38</v>
      </c>
      <c r="D8554" s="17">
        <v>0.05</v>
      </c>
      <c r="E8554" s="17">
        <v>1</v>
      </c>
      <c r="F8554" s="17">
        <v>30</v>
      </c>
      <c r="G8554" s="17">
        <v>1.5</v>
      </c>
      <c r="H8554" s="18">
        <v>2163.11</v>
      </c>
      <c r="I8554" s="9"/>
    </row>
    <row r="8555" spans="1:9" ht="27" customHeight="1" x14ac:dyDescent="0.25">
      <c r="A8555" s="15" t="s">
        <v>2090</v>
      </c>
      <c r="B8555" s="16" t="s">
        <v>2186</v>
      </c>
      <c r="C8555" s="17">
        <v>4.5999999999999996</v>
      </c>
      <c r="D8555" s="17">
        <v>0.1</v>
      </c>
      <c r="E8555" s="17">
        <v>3</v>
      </c>
      <c r="F8555" s="17">
        <v>30</v>
      </c>
      <c r="G8555" s="17">
        <v>1.5</v>
      </c>
      <c r="H8555" s="18">
        <v>62.1</v>
      </c>
      <c r="I8555" s="9"/>
    </row>
    <row r="8556" spans="1:9" ht="15" customHeight="1" x14ac:dyDescent="0.25">
      <c r="A8556" s="19"/>
      <c r="B8556" s="20"/>
      <c r="C8556" s="21"/>
      <c r="D8556" s="21"/>
      <c r="E8556" s="21"/>
      <c r="F8556" s="21"/>
      <c r="G8556" s="21"/>
      <c r="H8556" s="22">
        <v>19689.849999999999</v>
      </c>
      <c r="I8556" s="9"/>
    </row>
    <row r="8557" spans="1:9" ht="9.9499999999999993" customHeight="1" x14ac:dyDescent="0.25">
      <c r="A8557" s="86"/>
      <c r="B8557" s="86"/>
      <c r="C8557" s="86"/>
      <c r="D8557" s="9"/>
      <c r="E8557" s="9"/>
      <c r="F8557" s="9"/>
      <c r="G8557" s="9"/>
      <c r="H8557" s="9"/>
      <c r="I8557" s="9"/>
    </row>
    <row r="8558" spans="1:9" ht="12" customHeight="1" x14ac:dyDescent="0.25">
      <c r="A8558" s="9"/>
      <c r="B8558" s="9"/>
      <c r="C8558" s="9"/>
      <c r="D8558" s="90" t="s">
        <v>4903</v>
      </c>
      <c r="E8558" s="90"/>
      <c r="F8558" s="90"/>
      <c r="G8558" s="90"/>
      <c r="H8558" s="90"/>
      <c r="I8558" s="90"/>
    </row>
    <row r="8559" spans="1:9" ht="9.9499999999999993" customHeight="1" x14ac:dyDescent="0.25">
      <c r="A8559" s="86"/>
      <c r="B8559" s="86"/>
      <c r="C8559" s="86"/>
      <c r="D8559" s="86"/>
      <c r="E8559" s="9"/>
      <c r="F8559" s="9"/>
      <c r="G8559" s="9"/>
      <c r="H8559" s="9"/>
      <c r="I8559" s="9"/>
    </row>
    <row r="8560" spans="1:9" ht="42.95" customHeight="1" x14ac:dyDescent="0.25">
      <c r="A8560" s="88" t="s">
        <v>3275</v>
      </c>
      <c r="B8560" s="88"/>
      <c r="C8560" s="88"/>
      <c r="D8560" s="88"/>
      <c r="E8560" s="88"/>
      <c r="F8560" s="88"/>
      <c r="G8560" s="88"/>
      <c r="H8560" s="88"/>
      <c r="I8560" s="88"/>
    </row>
    <row r="8561" spans="1:9" ht="15" customHeight="1" x14ac:dyDescent="0.25">
      <c r="A8561" s="89"/>
      <c r="B8561" s="89"/>
      <c r="C8561" s="14" t="s">
        <v>2076</v>
      </c>
      <c r="D8561" s="14" t="s">
        <v>2056</v>
      </c>
      <c r="E8561" s="14" t="s">
        <v>2058</v>
      </c>
      <c r="F8561" s="14" t="s">
        <v>2092</v>
      </c>
      <c r="G8561" s="14" t="s">
        <v>2086</v>
      </c>
      <c r="H8561" s="14" t="s">
        <v>2059</v>
      </c>
      <c r="I8561" s="9"/>
    </row>
    <row r="8562" spans="1:9" ht="18.95" customHeight="1" x14ac:dyDescent="0.25">
      <c r="A8562" s="15" t="s">
        <v>2087</v>
      </c>
      <c r="B8562" s="16" t="s">
        <v>2186</v>
      </c>
      <c r="C8562" s="17">
        <v>3881.03</v>
      </c>
      <c r="D8562" s="17">
        <v>0.1</v>
      </c>
      <c r="E8562" s="17">
        <v>1</v>
      </c>
      <c r="F8562" s="17">
        <v>12</v>
      </c>
      <c r="G8562" s="17">
        <v>1.5</v>
      </c>
      <c r="H8562" s="18">
        <v>6985.85</v>
      </c>
      <c r="I8562" s="9"/>
    </row>
    <row r="8563" spans="1:9" ht="18.95" customHeight="1" x14ac:dyDescent="0.25">
      <c r="A8563" s="15" t="s">
        <v>2089</v>
      </c>
      <c r="B8563" s="16" t="s">
        <v>2186</v>
      </c>
      <c r="C8563" s="17">
        <v>961.38</v>
      </c>
      <c r="D8563" s="17">
        <v>0.1</v>
      </c>
      <c r="E8563" s="17">
        <v>1</v>
      </c>
      <c r="F8563" s="17">
        <v>12</v>
      </c>
      <c r="G8563" s="17">
        <v>1.5</v>
      </c>
      <c r="H8563" s="18">
        <v>1730.48</v>
      </c>
      <c r="I8563" s="9"/>
    </row>
    <row r="8564" spans="1:9" ht="27" customHeight="1" x14ac:dyDescent="0.25">
      <c r="A8564" s="15" t="s">
        <v>2090</v>
      </c>
      <c r="B8564" s="16" t="s">
        <v>2186</v>
      </c>
      <c r="C8564" s="17">
        <v>4.5999999999999996</v>
      </c>
      <c r="D8564" s="17">
        <v>0.1</v>
      </c>
      <c r="E8564" s="17">
        <v>3</v>
      </c>
      <c r="F8564" s="17">
        <v>12</v>
      </c>
      <c r="G8564" s="17">
        <v>1.5</v>
      </c>
      <c r="H8564" s="18">
        <v>24.84</v>
      </c>
      <c r="I8564" s="9"/>
    </row>
    <row r="8565" spans="1:9" ht="15" customHeight="1" x14ac:dyDescent="0.25">
      <c r="A8565" s="19"/>
      <c r="B8565" s="20"/>
      <c r="C8565" s="21"/>
      <c r="D8565" s="21"/>
      <c r="E8565" s="21"/>
      <c r="F8565" s="21"/>
      <c r="G8565" s="21"/>
      <c r="H8565" s="22">
        <v>8741.17</v>
      </c>
      <c r="I8565" s="9"/>
    </row>
    <row r="8566" spans="1:9" ht="9.9499999999999993" customHeight="1" x14ac:dyDescent="0.25">
      <c r="A8566" s="86"/>
      <c r="B8566" s="86"/>
      <c r="C8566" s="86"/>
      <c r="D8566" s="9"/>
      <c r="E8566" s="9"/>
      <c r="F8566" s="9"/>
      <c r="G8566" s="9"/>
      <c r="H8566" s="9"/>
      <c r="I8566" s="9"/>
    </row>
    <row r="8567" spans="1:9" ht="12" customHeight="1" x14ac:dyDescent="0.25">
      <c r="A8567" s="9"/>
      <c r="B8567" s="9"/>
      <c r="C8567" s="9"/>
      <c r="D8567" s="90" t="s">
        <v>4904</v>
      </c>
      <c r="E8567" s="90"/>
      <c r="F8567" s="90"/>
      <c r="G8567" s="90"/>
      <c r="H8567" s="90"/>
      <c r="I8567" s="90"/>
    </row>
    <row r="8568" spans="1:9" ht="9.9499999999999993" customHeight="1" x14ac:dyDescent="0.25">
      <c r="A8568" s="86"/>
      <c r="B8568" s="86"/>
      <c r="C8568" s="86"/>
      <c r="D8568" s="86"/>
      <c r="E8568" s="9"/>
      <c r="F8568" s="9"/>
      <c r="G8568" s="9"/>
      <c r="H8568" s="9"/>
      <c r="I8568" s="9"/>
    </row>
    <row r="8569" spans="1:9" ht="20.100000000000001" customHeight="1" x14ac:dyDescent="0.25">
      <c r="A8569" s="88" t="s">
        <v>3276</v>
      </c>
      <c r="B8569" s="88"/>
      <c r="C8569" s="88"/>
      <c r="D8569" s="88"/>
      <c r="E8569" s="88"/>
      <c r="F8569" s="88"/>
      <c r="G8569" s="88"/>
      <c r="H8569" s="88"/>
      <c r="I8569" s="88"/>
    </row>
    <row r="8570" spans="1:9" ht="15" customHeight="1" x14ac:dyDescent="0.25">
      <c r="A8570" s="89"/>
      <c r="B8570" s="89"/>
      <c r="C8570" s="14" t="s">
        <v>2076</v>
      </c>
      <c r="D8570" s="14" t="s">
        <v>2056</v>
      </c>
      <c r="E8570" s="14" t="s">
        <v>2086</v>
      </c>
      <c r="F8570" s="14" t="s">
        <v>2059</v>
      </c>
      <c r="G8570" s="9"/>
      <c r="H8570" s="9"/>
      <c r="I8570" s="9"/>
    </row>
    <row r="8571" spans="1:9" ht="18.95" customHeight="1" x14ac:dyDescent="0.25">
      <c r="A8571" s="15" t="s">
        <v>2096</v>
      </c>
      <c r="B8571" s="16" t="s">
        <v>2097</v>
      </c>
      <c r="C8571" s="17">
        <v>3881.03</v>
      </c>
      <c r="D8571" s="17">
        <v>0.1</v>
      </c>
      <c r="E8571" s="17">
        <v>1.5</v>
      </c>
      <c r="F8571" s="18">
        <v>582.15</v>
      </c>
      <c r="G8571" s="9"/>
      <c r="H8571" s="9"/>
      <c r="I8571" s="9"/>
    </row>
    <row r="8572" spans="1:9" ht="15" customHeight="1" x14ac:dyDescent="0.25">
      <c r="A8572" s="19"/>
      <c r="B8572" s="20"/>
      <c r="C8572" s="21"/>
      <c r="D8572" s="21"/>
      <c r="E8572" s="21"/>
      <c r="F8572" s="22">
        <v>582.15</v>
      </c>
      <c r="G8572" s="9"/>
      <c r="H8572" s="9"/>
      <c r="I8572" s="9"/>
    </row>
    <row r="8573" spans="1:9" ht="9.9499999999999993" customHeight="1" x14ac:dyDescent="0.25">
      <c r="A8573" s="86"/>
      <c r="B8573" s="86"/>
      <c r="C8573" s="86"/>
      <c r="D8573" s="9"/>
      <c r="E8573" s="9"/>
      <c r="F8573" s="9"/>
      <c r="G8573" s="9"/>
      <c r="H8573" s="9"/>
      <c r="I8573" s="9"/>
    </row>
    <row r="8574" spans="1:9" ht="12" customHeight="1" x14ac:dyDescent="0.25">
      <c r="A8574" s="9"/>
      <c r="B8574" s="9"/>
      <c r="C8574" s="9"/>
      <c r="D8574" s="90" t="s">
        <v>4905</v>
      </c>
      <c r="E8574" s="90"/>
      <c r="F8574" s="90"/>
      <c r="G8574" s="90"/>
      <c r="H8574" s="90"/>
      <c r="I8574" s="90"/>
    </row>
    <row r="8575" spans="1:9" ht="9.9499999999999993" customHeight="1" x14ac:dyDescent="0.25">
      <c r="A8575" s="86"/>
      <c r="B8575" s="86"/>
      <c r="C8575" s="86"/>
      <c r="D8575" s="86"/>
      <c r="E8575" s="9"/>
      <c r="F8575" s="9"/>
      <c r="G8575" s="9"/>
      <c r="H8575" s="9"/>
      <c r="I8575" s="9"/>
    </row>
    <row r="8576" spans="1:9" ht="30.95" customHeight="1" x14ac:dyDescent="0.25">
      <c r="A8576" s="88" t="s">
        <v>3277</v>
      </c>
      <c r="B8576" s="88"/>
      <c r="C8576" s="88"/>
      <c r="D8576" s="88"/>
      <c r="E8576" s="88"/>
      <c r="F8576" s="88"/>
      <c r="G8576" s="88"/>
      <c r="H8576" s="88"/>
      <c r="I8576" s="88"/>
    </row>
    <row r="8577" spans="1:9" ht="15" customHeight="1" x14ac:dyDescent="0.25">
      <c r="A8577" s="89"/>
      <c r="B8577" s="89"/>
      <c r="C8577" s="14" t="s">
        <v>2076</v>
      </c>
      <c r="D8577" s="14" t="s">
        <v>2079</v>
      </c>
      <c r="E8577" s="14" t="s">
        <v>2092</v>
      </c>
      <c r="F8577" s="14" t="s">
        <v>2086</v>
      </c>
      <c r="G8577" s="14" t="s">
        <v>2059</v>
      </c>
      <c r="H8577" s="9"/>
      <c r="I8577" s="9"/>
    </row>
    <row r="8578" spans="1:9" ht="27" customHeight="1" x14ac:dyDescent="0.25">
      <c r="A8578" s="15" t="s">
        <v>2099</v>
      </c>
      <c r="B8578" s="16" t="s">
        <v>2100</v>
      </c>
      <c r="C8578" s="17">
        <v>961.38</v>
      </c>
      <c r="D8578" s="17">
        <v>0.1</v>
      </c>
      <c r="E8578" s="17">
        <v>29.7</v>
      </c>
      <c r="F8578" s="17">
        <v>1.5</v>
      </c>
      <c r="G8578" s="18">
        <v>4282.95</v>
      </c>
      <c r="H8578" s="9"/>
      <c r="I8578" s="9"/>
    </row>
    <row r="8579" spans="1:9" ht="15" customHeight="1" x14ac:dyDescent="0.25">
      <c r="A8579" s="19"/>
      <c r="B8579" s="20"/>
      <c r="C8579" s="21"/>
      <c r="D8579" s="21"/>
      <c r="E8579" s="21"/>
      <c r="F8579" s="21"/>
      <c r="G8579" s="22">
        <v>4282.95</v>
      </c>
      <c r="H8579" s="9"/>
      <c r="I8579" s="9"/>
    </row>
    <row r="8580" spans="1:9" ht="9.9499999999999993" customHeight="1" x14ac:dyDescent="0.25">
      <c r="A8580" s="86"/>
      <c r="B8580" s="86"/>
      <c r="C8580" s="86"/>
      <c r="D8580" s="9"/>
      <c r="E8580" s="9"/>
      <c r="F8580" s="9"/>
      <c r="G8580" s="9"/>
      <c r="H8580" s="9"/>
      <c r="I8580" s="9"/>
    </row>
    <row r="8581" spans="1:9" ht="12" customHeight="1" x14ac:dyDescent="0.25">
      <c r="A8581" s="9"/>
      <c r="B8581" s="9"/>
      <c r="C8581" s="9"/>
      <c r="D8581" s="90" t="s">
        <v>4906</v>
      </c>
      <c r="E8581" s="90"/>
      <c r="F8581" s="90"/>
      <c r="G8581" s="90"/>
      <c r="H8581" s="90"/>
      <c r="I8581" s="90"/>
    </row>
    <row r="8582" spans="1:9" ht="9.9499999999999993" customHeight="1" x14ac:dyDescent="0.25">
      <c r="A8582" s="86"/>
      <c r="B8582" s="86"/>
      <c r="C8582" s="86"/>
      <c r="D8582" s="86"/>
      <c r="E8582" s="9"/>
      <c r="F8582" s="9"/>
      <c r="G8582" s="9"/>
      <c r="H8582" s="9"/>
      <c r="I8582" s="9"/>
    </row>
    <row r="8583" spans="1:9" ht="30.95" customHeight="1" x14ac:dyDescent="0.25">
      <c r="A8583" s="88" t="s">
        <v>3278</v>
      </c>
      <c r="B8583" s="88"/>
      <c r="C8583" s="88"/>
      <c r="D8583" s="88"/>
      <c r="E8583" s="88"/>
      <c r="F8583" s="88"/>
      <c r="G8583" s="88"/>
      <c r="H8583" s="88"/>
      <c r="I8583" s="88"/>
    </row>
    <row r="8584" spans="1:9" ht="15" customHeight="1" x14ac:dyDescent="0.25">
      <c r="A8584" s="89"/>
      <c r="B8584" s="89"/>
      <c r="C8584" s="14" t="s">
        <v>2076</v>
      </c>
      <c r="D8584" s="14" t="s">
        <v>2079</v>
      </c>
      <c r="E8584" s="14" t="s">
        <v>2059</v>
      </c>
      <c r="F8584" s="9"/>
      <c r="G8584" s="9"/>
      <c r="H8584" s="9"/>
      <c r="I8584" s="9"/>
    </row>
    <row r="8585" spans="1:9" ht="18.95" customHeight="1" x14ac:dyDescent="0.25">
      <c r="A8585" s="15" t="s">
        <v>2080</v>
      </c>
      <c r="B8585" s="16" t="s">
        <v>2081</v>
      </c>
      <c r="C8585" s="17">
        <v>961.38</v>
      </c>
      <c r="D8585" s="17">
        <v>0.1</v>
      </c>
      <c r="E8585" s="18">
        <v>96.14</v>
      </c>
      <c r="F8585" s="9"/>
      <c r="G8585" s="9"/>
      <c r="H8585" s="9"/>
      <c r="I8585" s="9"/>
    </row>
    <row r="8586" spans="1:9" ht="15" customHeight="1" x14ac:dyDescent="0.25">
      <c r="A8586" s="19"/>
      <c r="B8586" s="20"/>
      <c r="C8586" s="21"/>
      <c r="D8586" s="21"/>
      <c r="E8586" s="22">
        <v>96.14</v>
      </c>
      <c r="F8586" s="9"/>
      <c r="G8586" s="9"/>
      <c r="H8586" s="9"/>
      <c r="I8586" s="9"/>
    </row>
    <row r="8587" spans="1:9" ht="9.9499999999999993" customHeight="1" x14ac:dyDescent="0.25">
      <c r="A8587" s="86"/>
      <c r="B8587" s="86"/>
      <c r="C8587" s="86"/>
      <c r="D8587" s="9"/>
      <c r="E8587" s="9"/>
      <c r="F8587" s="9"/>
      <c r="G8587" s="9"/>
      <c r="H8587" s="9"/>
      <c r="I8587" s="9"/>
    </row>
    <row r="8588" spans="1:9" ht="12" customHeight="1" x14ac:dyDescent="0.25">
      <c r="A8588" s="9"/>
      <c r="B8588" s="9"/>
      <c r="C8588" s="9"/>
      <c r="D8588" s="90" t="s">
        <v>4901</v>
      </c>
      <c r="E8588" s="90"/>
      <c r="F8588" s="90"/>
      <c r="G8588" s="90"/>
      <c r="H8588" s="90"/>
      <c r="I8588" s="90"/>
    </row>
    <row r="8589" spans="1:9" ht="9.9499999999999993" customHeight="1" x14ac:dyDescent="0.25">
      <c r="A8589" s="86"/>
      <c r="B8589" s="86"/>
      <c r="C8589" s="86"/>
      <c r="D8589" s="86"/>
      <c r="E8589" s="9"/>
      <c r="F8589" s="9"/>
      <c r="G8589" s="9"/>
      <c r="H8589" s="9"/>
      <c r="I8589" s="9"/>
    </row>
    <row r="8590" spans="1:9" ht="30.95" customHeight="1" x14ac:dyDescent="0.25">
      <c r="A8590" s="88" t="s">
        <v>3279</v>
      </c>
      <c r="B8590" s="88"/>
      <c r="C8590" s="88"/>
      <c r="D8590" s="88"/>
      <c r="E8590" s="88"/>
      <c r="F8590" s="88"/>
      <c r="G8590" s="88"/>
      <c r="H8590" s="88"/>
      <c r="I8590" s="88"/>
    </row>
    <row r="8591" spans="1:9" ht="15" customHeight="1" x14ac:dyDescent="0.25">
      <c r="A8591" s="89"/>
      <c r="B8591" s="89"/>
      <c r="C8591" s="14" t="s">
        <v>2076</v>
      </c>
      <c r="D8591" s="14" t="s">
        <v>2059</v>
      </c>
      <c r="E8591" s="9"/>
      <c r="F8591" s="9"/>
      <c r="G8591" s="9"/>
      <c r="H8591" s="9"/>
      <c r="I8591" s="9"/>
    </row>
    <row r="8592" spans="1:9" ht="18.95" customHeight="1" x14ac:dyDescent="0.25">
      <c r="A8592" s="15" t="s">
        <v>2170</v>
      </c>
      <c r="B8592" s="16" t="s">
        <v>2076</v>
      </c>
      <c r="C8592" s="17">
        <v>961.38</v>
      </c>
      <c r="D8592" s="18">
        <v>961.38</v>
      </c>
      <c r="E8592" s="9"/>
      <c r="F8592" s="9"/>
      <c r="G8592" s="9"/>
      <c r="H8592" s="9"/>
      <c r="I8592" s="9"/>
    </row>
    <row r="8593" spans="1:9" ht="15" customHeight="1" x14ac:dyDescent="0.25">
      <c r="A8593" s="19"/>
      <c r="B8593" s="20"/>
      <c r="C8593" s="21"/>
      <c r="D8593" s="22">
        <v>961.38</v>
      </c>
      <c r="E8593" s="9"/>
      <c r="F8593" s="9"/>
      <c r="G8593" s="9"/>
      <c r="H8593" s="9"/>
      <c r="I8593" s="9"/>
    </row>
    <row r="8594" spans="1:9" ht="9.9499999999999993" customHeight="1" x14ac:dyDescent="0.25">
      <c r="A8594" s="86"/>
      <c r="B8594" s="86"/>
      <c r="C8594" s="86"/>
      <c r="D8594" s="9"/>
      <c r="E8594" s="9"/>
      <c r="F8594" s="9"/>
      <c r="G8594" s="9"/>
      <c r="H8594" s="9"/>
      <c r="I8594" s="9"/>
    </row>
    <row r="8595" spans="1:9" ht="12" customHeight="1" x14ac:dyDescent="0.25">
      <c r="A8595" s="9"/>
      <c r="B8595" s="9"/>
      <c r="C8595" s="9"/>
      <c r="D8595" s="90" t="s">
        <v>4907</v>
      </c>
      <c r="E8595" s="90"/>
      <c r="F8595" s="90"/>
      <c r="G8595" s="90"/>
      <c r="H8595" s="90"/>
      <c r="I8595" s="90"/>
    </row>
    <row r="8596" spans="1:9" ht="9.9499999999999993" customHeight="1" x14ac:dyDescent="0.25">
      <c r="A8596" s="86"/>
      <c r="B8596" s="86"/>
      <c r="C8596" s="86"/>
      <c r="D8596" s="86"/>
      <c r="E8596" s="9"/>
      <c r="F8596" s="9"/>
      <c r="G8596" s="9"/>
      <c r="H8596" s="9"/>
      <c r="I8596" s="9"/>
    </row>
    <row r="8597" spans="1:9" ht="42.95" customHeight="1" x14ac:dyDescent="0.25">
      <c r="A8597" s="88" t="s">
        <v>3280</v>
      </c>
      <c r="B8597" s="88"/>
      <c r="C8597" s="88"/>
      <c r="D8597" s="88"/>
      <c r="E8597" s="88"/>
      <c r="F8597" s="88"/>
      <c r="G8597" s="88"/>
      <c r="H8597" s="88"/>
      <c r="I8597" s="88"/>
    </row>
    <row r="8598" spans="1:9" ht="15" customHeight="1" x14ac:dyDescent="0.25">
      <c r="A8598" s="89"/>
      <c r="B8598" s="89"/>
      <c r="C8598" s="14" t="s">
        <v>2069</v>
      </c>
      <c r="D8598" s="14" t="s">
        <v>2058</v>
      </c>
      <c r="E8598" s="14" t="s">
        <v>2059</v>
      </c>
      <c r="F8598" s="9"/>
      <c r="G8598" s="9"/>
      <c r="H8598" s="9"/>
      <c r="I8598" s="9"/>
    </row>
    <row r="8599" spans="1:9" ht="12.95" customHeight="1" x14ac:dyDescent="0.25">
      <c r="A8599" s="15"/>
      <c r="B8599" s="16" t="s">
        <v>2104</v>
      </c>
      <c r="C8599" s="17">
        <v>803.25</v>
      </c>
      <c r="D8599" s="17">
        <v>1</v>
      </c>
      <c r="E8599" s="18">
        <v>803.25</v>
      </c>
      <c r="F8599" s="9"/>
      <c r="G8599" s="9"/>
      <c r="H8599" s="9"/>
      <c r="I8599" s="9"/>
    </row>
    <row r="8600" spans="1:9" ht="15" customHeight="1" x14ac:dyDescent="0.25">
      <c r="A8600" s="19"/>
      <c r="B8600" s="20"/>
      <c r="C8600" s="21"/>
      <c r="D8600" s="21"/>
      <c r="E8600" s="22">
        <v>803.25</v>
      </c>
      <c r="F8600" s="9"/>
      <c r="G8600" s="9"/>
      <c r="H8600" s="9"/>
      <c r="I8600" s="9"/>
    </row>
    <row r="8601" spans="1:9" ht="9.9499999999999993" customHeight="1" x14ac:dyDescent="0.25">
      <c r="A8601" s="86"/>
      <c r="B8601" s="86"/>
      <c r="C8601" s="86"/>
      <c r="D8601" s="9"/>
      <c r="E8601" s="9"/>
      <c r="F8601" s="9"/>
      <c r="G8601" s="9"/>
      <c r="H8601" s="9"/>
      <c r="I8601" s="9"/>
    </row>
    <row r="8602" spans="1:9" ht="12" customHeight="1" x14ac:dyDescent="0.25">
      <c r="A8602" s="9"/>
      <c r="B8602" s="9"/>
      <c r="C8602" s="9"/>
      <c r="D8602" s="90" t="s">
        <v>4908</v>
      </c>
      <c r="E8602" s="90"/>
      <c r="F8602" s="90"/>
      <c r="G8602" s="90"/>
      <c r="H8602" s="90"/>
      <c r="I8602" s="90"/>
    </row>
    <row r="8603" spans="1:9" ht="9.9499999999999993" customHeight="1" x14ac:dyDescent="0.25">
      <c r="A8603" s="86"/>
      <c r="B8603" s="86"/>
      <c r="C8603" s="86"/>
      <c r="D8603" s="86"/>
      <c r="E8603" s="9"/>
      <c r="F8603" s="9"/>
      <c r="G8603" s="9"/>
      <c r="H8603" s="9"/>
      <c r="I8603" s="9"/>
    </row>
    <row r="8604" spans="1:9" ht="30.95" customHeight="1" x14ac:dyDescent="0.25">
      <c r="A8604" s="88" t="s">
        <v>3281</v>
      </c>
      <c r="B8604" s="88"/>
      <c r="C8604" s="88"/>
      <c r="D8604" s="88"/>
      <c r="E8604" s="88"/>
      <c r="F8604" s="88"/>
      <c r="G8604" s="88"/>
      <c r="H8604" s="88"/>
      <c r="I8604" s="88"/>
    </row>
    <row r="8605" spans="1:9" ht="15" customHeight="1" x14ac:dyDescent="0.25">
      <c r="A8605" s="89"/>
      <c r="B8605" s="89"/>
      <c r="C8605" s="14" t="s">
        <v>2069</v>
      </c>
      <c r="D8605" s="14" t="s">
        <v>2058</v>
      </c>
      <c r="E8605" s="14" t="s">
        <v>2059</v>
      </c>
      <c r="F8605" s="9"/>
      <c r="G8605" s="9"/>
      <c r="H8605" s="9"/>
      <c r="I8605" s="9"/>
    </row>
    <row r="8606" spans="1:9" ht="12.95" customHeight="1" x14ac:dyDescent="0.25">
      <c r="A8606" s="15"/>
      <c r="B8606" s="16" t="s">
        <v>2104</v>
      </c>
      <c r="C8606" s="17">
        <v>803.25</v>
      </c>
      <c r="D8606" s="17">
        <v>1</v>
      </c>
      <c r="E8606" s="18">
        <v>803.25</v>
      </c>
      <c r="F8606" s="9"/>
      <c r="G8606" s="9"/>
      <c r="H8606" s="9"/>
      <c r="I8606" s="9"/>
    </row>
    <row r="8607" spans="1:9" ht="15" customHeight="1" x14ac:dyDescent="0.25">
      <c r="A8607" s="19"/>
      <c r="B8607" s="20"/>
      <c r="C8607" s="21"/>
      <c r="D8607" s="21"/>
      <c r="E8607" s="22">
        <v>803.25</v>
      </c>
      <c r="F8607" s="9"/>
      <c r="G8607" s="9"/>
      <c r="H8607" s="9"/>
      <c r="I8607" s="9"/>
    </row>
    <row r="8608" spans="1:9" ht="9.9499999999999993" customHeight="1" x14ac:dyDescent="0.25">
      <c r="A8608" s="86"/>
      <c r="B8608" s="86"/>
      <c r="C8608" s="86"/>
      <c r="D8608" s="9"/>
      <c r="E8608" s="9"/>
      <c r="F8608" s="9"/>
      <c r="G8608" s="9"/>
      <c r="H8608" s="9"/>
      <c r="I8608" s="9"/>
    </row>
    <row r="8609" spans="1:9" ht="12" customHeight="1" x14ac:dyDescent="0.25">
      <c r="A8609" s="9"/>
      <c r="B8609" s="9"/>
      <c r="C8609" s="9"/>
      <c r="D8609" s="90" t="s">
        <v>4908</v>
      </c>
      <c r="E8609" s="90"/>
      <c r="F8609" s="90"/>
      <c r="G8609" s="90"/>
      <c r="H8609" s="90"/>
      <c r="I8609" s="90"/>
    </row>
    <row r="8610" spans="1:9" ht="9.9499999999999993" customHeight="1" x14ac:dyDescent="0.25">
      <c r="A8610" s="86"/>
      <c r="B8610" s="86"/>
      <c r="C8610" s="86"/>
      <c r="D8610" s="86"/>
      <c r="E8610" s="9"/>
      <c r="F8610" s="9"/>
      <c r="G8610" s="9"/>
      <c r="H8610" s="9"/>
      <c r="I8610" s="9"/>
    </row>
    <row r="8611" spans="1:9" ht="42.95" customHeight="1" x14ac:dyDescent="0.25">
      <c r="A8611" s="88" t="s">
        <v>3282</v>
      </c>
      <c r="B8611" s="88"/>
      <c r="C8611" s="88"/>
      <c r="D8611" s="88"/>
      <c r="E8611" s="88"/>
      <c r="F8611" s="88"/>
      <c r="G8611" s="88"/>
      <c r="H8611" s="88"/>
      <c r="I8611" s="88"/>
    </row>
    <row r="8612" spans="1:9" ht="15" customHeight="1" x14ac:dyDescent="0.25">
      <c r="A8612" s="89"/>
      <c r="B8612" s="89"/>
      <c r="C8612" s="14" t="s">
        <v>2058</v>
      </c>
      <c r="D8612" s="14" t="s">
        <v>2059</v>
      </c>
      <c r="E8612" s="9"/>
      <c r="F8612" s="9"/>
      <c r="G8612" s="9"/>
      <c r="H8612" s="9"/>
      <c r="I8612" s="9"/>
    </row>
    <row r="8613" spans="1:9" ht="12.95" customHeight="1" x14ac:dyDescent="0.25">
      <c r="A8613" s="15"/>
      <c r="B8613" s="16" t="s">
        <v>2058</v>
      </c>
      <c r="C8613" s="17">
        <v>3</v>
      </c>
      <c r="D8613" s="18">
        <v>3</v>
      </c>
      <c r="E8613" s="9"/>
      <c r="F8613" s="9"/>
      <c r="G8613" s="9"/>
      <c r="H8613" s="9"/>
      <c r="I8613" s="9"/>
    </row>
    <row r="8614" spans="1:9" ht="15" customHeight="1" x14ac:dyDescent="0.25">
      <c r="A8614" s="19"/>
      <c r="B8614" s="20"/>
      <c r="C8614" s="21"/>
      <c r="D8614" s="22">
        <v>3</v>
      </c>
      <c r="E8614" s="9"/>
      <c r="F8614" s="9"/>
      <c r="G8614" s="9"/>
      <c r="H8614" s="9"/>
      <c r="I8614" s="9"/>
    </row>
    <row r="8615" spans="1:9" ht="9.9499999999999993" customHeight="1" x14ac:dyDescent="0.25">
      <c r="A8615" s="86"/>
      <c r="B8615" s="86"/>
      <c r="C8615" s="86"/>
      <c r="D8615" s="9"/>
      <c r="E8615" s="9"/>
      <c r="F8615" s="9"/>
      <c r="G8615" s="9"/>
      <c r="H8615" s="9"/>
      <c r="I8615" s="9"/>
    </row>
    <row r="8616" spans="1:9" ht="12" customHeight="1" x14ac:dyDescent="0.25">
      <c r="A8616" s="9"/>
      <c r="B8616" s="9"/>
      <c r="C8616" s="9"/>
      <c r="D8616" s="90" t="s">
        <v>4295</v>
      </c>
      <c r="E8616" s="90"/>
      <c r="F8616" s="90"/>
      <c r="G8616" s="90"/>
      <c r="H8616" s="90"/>
      <c r="I8616" s="90"/>
    </row>
    <row r="8617" spans="1:9" ht="9.9499999999999993" customHeight="1" x14ac:dyDescent="0.25">
      <c r="A8617" s="86"/>
      <c r="B8617" s="86"/>
      <c r="C8617" s="86"/>
      <c r="D8617" s="86"/>
      <c r="E8617" s="9"/>
      <c r="F8617" s="9"/>
      <c r="G8617" s="9"/>
      <c r="H8617" s="9"/>
      <c r="I8617" s="9"/>
    </row>
    <row r="8618" spans="1:9" ht="30.95" customHeight="1" x14ac:dyDescent="0.25">
      <c r="A8618" s="88" t="s">
        <v>3283</v>
      </c>
      <c r="B8618" s="88"/>
      <c r="C8618" s="88"/>
      <c r="D8618" s="88"/>
      <c r="E8618" s="88"/>
      <c r="F8618" s="88"/>
      <c r="G8618" s="88"/>
      <c r="H8618" s="88"/>
      <c r="I8618" s="88"/>
    </row>
    <row r="8619" spans="1:9" ht="15" customHeight="1" x14ac:dyDescent="0.25">
      <c r="A8619" s="89"/>
      <c r="B8619" s="89"/>
      <c r="C8619" s="14" t="s">
        <v>2076</v>
      </c>
      <c r="D8619" s="14" t="s">
        <v>2059</v>
      </c>
      <c r="E8619" s="9"/>
      <c r="F8619" s="9"/>
      <c r="G8619" s="9"/>
      <c r="H8619" s="9"/>
      <c r="I8619" s="9"/>
    </row>
    <row r="8620" spans="1:9" ht="12.95" customHeight="1" x14ac:dyDescent="0.25">
      <c r="A8620" s="15" t="s">
        <v>2108</v>
      </c>
      <c r="B8620" s="16" t="s">
        <v>2076</v>
      </c>
      <c r="C8620" s="17">
        <v>961.38</v>
      </c>
      <c r="D8620" s="18">
        <v>961.38</v>
      </c>
      <c r="E8620" s="9"/>
      <c r="F8620" s="9"/>
      <c r="G8620" s="9"/>
      <c r="H8620" s="9"/>
      <c r="I8620" s="9"/>
    </row>
    <row r="8621" spans="1:9" ht="15" customHeight="1" x14ac:dyDescent="0.25">
      <c r="A8621" s="19"/>
      <c r="B8621" s="20"/>
      <c r="C8621" s="21"/>
      <c r="D8621" s="22">
        <v>961.38</v>
      </c>
      <c r="E8621" s="9"/>
      <c r="F8621" s="9"/>
      <c r="G8621" s="9"/>
      <c r="H8621" s="9"/>
      <c r="I8621" s="9"/>
    </row>
    <row r="8622" spans="1:9" ht="9.9499999999999993" customHeight="1" x14ac:dyDescent="0.25">
      <c r="A8622" s="86"/>
      <c r="B8622" s="86"/>
      <c r="C8622" s="86"/>
      <c r="D8622" s="9"/>
      <c r="E8622" s="9"/>
      <c r="F8622" s="9"/>
      <c r="G8622" s="9"/>
      <c r="H8622" s="9"/>
      <c r="I8622" s="9"/>
    </row>
    <row r="8623" spans="1:9" ht="12" customHeight="1" x14ac:dyDescent="0.25">
      <c r="A8623" s="9"/>
      <c r="B8623" s="9"/>
      <c r="C8623" s="9"/>
      <c r="D8623" s="90" t="s">
        <v>4907</v>
      </c>
      <c r="E8623" s="90"/>
      <c r="F8623" s="90"/>
      <c r="G8623" s="90"/>
      <c r="H8623" s="90"/>
      <c r="I8623" s="90"/>
    </row>
    <row r="8624" spans="1:9" ht="9.9499999999999993" customHeight="1" x14ac:dyDescent="0.25">
      <c r="A8624" s="86"/>
      <c r="B8624" s="86"/>
      <c r="C8624" s="86"/>
      <c r="D8624" s="86"/>
      <c r="E8624" s="9"/>
      <c r="F8624" s="9"/>
      <c r="G8624" s="9"/>
      <c r="H8624" s="9"/>
      <c r="I8624" s="9"/>
    </row>
    <row r="8625" spans="1:9" ht="42.95" customHeight="1" x14ac:dyDescent="0.25">
      <c r="A8625" s="88" t="s">
        <v>3284</v>
      </c>
      <c r="B8625" s="88"/>
      <c r="C8625" s="88"/>
      <c r="D8625" s="88"/>
      <c r="E8625" s="88"/>
      <c r="F8625" s="88"/>
      <c r="G8625" s="88"/>
      <c r="H8625" s="88"/>
      <c r="I8625" s="88"/>
    </row>
    <row r="8626" spans="1:9" ht="15" customHeight="1" x14ac:dyDescent="0.25">
      <c r="A8626" s="89"/>
      <c r="B8626" s="89"/>
      <c r="C8626" s="14" t="s">
        <v>2058</v>
      </c>
      <c r="D8626" s="14" t="s">
        <v>2059</v>
      </c>
      <c r="E8626" s="9"/>
      <c r="F8626" s="9"/>
      <c r="G8626" s="9"/>
      <c r="H8626" s="9"/>
      <c r="I8626" s="9"/>
    </row>
    <row r="8627" spans="1:9" ht="12.95" customHeight="1" x14ac:dyDescent="0.25">
      <c r="A8627" s="15"/>
      <c r="B8627" s="16" t="s">
        <v>2058</v>
      </c>
      <c r="C8627" s="17">
        <v>2</v>
      </c>
      <c r="D8627" s="18">
        <v>2</v>
      </c>
      <c r="E8627" s="9"/>
      <c r="F8627" s="9"/>
      <c r="G8627" s="9"/>
      <c r="H8627" s="9"/>
      <c r="I8627" s="9"/>
    </row>
    <row r="8628" spans="1:9" ht="15" customHeight="1" x14ac:dyDescent="0.25">
      <c r="A8628" s="19"/>
      <c r="B8628" s="20"/>
      <c r="C8628" s="21"/>
      <c r="D8628" s="22">
        <v>2</v>
      </c>
      <c r="E8628" s="9"/>
      <c r="F8628" s="9"/>
      <c r="G8628" s="9"/>
      <c r="H8628" s="9"/>
      <c r="I8628" s="9"/>
    </row>
    <row r="8629" spans="1:9" ht="9.9499999999999993" customHeight="1" x14ac:dyDescent="0.25">
      <c r="A8629" s="86"/>
      <c r="B8629" s="86"/>
      <c r="C8629" s="86"/>
      <c r="D8629" s="9"/>
      <c r="E8629" s="9"/>
      <c r="F8629" s="9"/>
      <c r="G8629" s="9"/>
      <c r="H8629" s="9"/>
      <c r="I8629" s="9"/>
    </row>
    <row r="8630" spans="1:9" ht="12" customHeight="1" x14ac:dyDescent="0.25">
      <c r="A8630" s="9"/>
      <c r="B8630" s="9"/>
      <c r="C8630" s="9"/>
      <c r="D8630" s="90" t="s">
        <v>4257</v>
      </c>
      <c r="E8630" s="90"/>
      <c r="F8630" s="90"/>
      <c r="G8630" s="90"/>
      <c r="H8630" s="90"/>
      <c r="I8630" s="90"/>
    </row>
    <row r="8631" spans="1:9" ht="9.9499999999999993" customHeight="1" x14ac:dyDescent="0.25">
      <c r="A8631" s="86"/>
      <c r="B8631" s="86"/>
      <c r="C8631" s="86"/>
      <c r="D8631" s="86"/>
      <c r="E8631" s="9"/>
      <c r="F8631" s="9"/>
      <c r="G8631" s="9"/>
      <c r="H8631" s="9"/>
      <c r="I8631" s="9"/>
    </row>
    <row r="8632" spans="1:9" ht="30.95" customHeight="1" x14ac:dyDescent="0.25">
      <c r="A8632" s="88" t="s">
        <v>3285</v>
      </c>
      <c r="B8632" s="88"/>
      <c r="C8632" s="88"/>
      <c r="D8632" s="88"/>
      <c r="E8632" s="88"/>
      <c r="F8632" s="88"/>
      <c r="G8632" s="88"/>
      <c r="H8632" s="88"/>
      <c r="I8632" s="88"/>
    </row>
    <row r="8633" spans="1:9" ht="15" customHeight="1" x14ac:dyDescent="0.25">
      <c r="A8633" s="89"/>
      <c r="B8633" s="89"/>
      <c r="C8633" s="14" t="s">
        <v>2076</v>
      </c>
      <c r="D8633" s="14" t="s">
        <v>2058</v>
      </c>
      <c r="E8633" s="14" t="s">
        <v>2059</v>
      </c>
      <c r="F8633" s="9"/>
      <c r="G8633" s="9"/>
      <c r="H8633" s="9"/>
      <c r="I8633" s="9"/>
    </row>
    <row r="8634" spans="1:9" ht="18.95" customHeight="1" x14ac:dyDescent="0.25">
      <c r="A8634" s="15" t="s">
        <v>2110</v>
      </c>
      <c r="B8634" s="16" t="s">
        <v>2111</v>
      </c>
      <c r="C8634" s="17">
        <v>0.16</v>
      </c>
      <c r="D8634" s="17">
        <v>69</v>
      </c>
      <c r="E8634" s="18">
        <v>11.04</v>
      </c>
      <c r="F8634" s="9"/>
      <c r="G8634" s="9"/>
      <c r="H8634" s="9"/>
      <c r="I8634" s="9"/>
    </row>
    <row r="8635" spans="1:9" ht="15" customHeight="1" x14ac:dyDescent="0.25">
      <c r="A8635" s="19"/>
      <c r="B8635" s="20"/>
      <c r="C8635" s="21"/>
      <c r="D8635" s="21"/>
      <c r="E8635" s="22">
        <v>11.04</v>
      </c>
      <c r="F8635" s="9"/>
      <c r="G8635" s="9"/>
      <c r="H8635" s="9"/>
      <c r="I8635" s="9"/>
    </row>
    <row r="8636" spans="1:9" ht="9.9499999999999993" customHeight="1" x14ac:dyDescent="0.25">
      <c r="A8636" s="86"/>
      <c r="B8636" s="86"/>
      <c r="C8636" s="86"/>
      <c r="D8636" s="9"/>
      <c r="E8636" s="9"/>
      <c r="F8636" s="9"/>
      <c r="G8636" s="9"/>
      <c r="H8636" s="9"/>
      <c r="I8636" s="9"/>
    </row>
    <row r="8637" spans="1:9" ht="12" customHeight="1" x14ac:dyDescent="0.25">
      <c r="A8637" s="9"/>
      <c r="B8637" s="9"/>
      <c r="C8637" s="9"/>
      <c r="D8637" s="90" t="s">
        <v>4296</v>
      </c>
      <c r="E8637" s="90"/>
      <c r="F8637" s="90"/>
      <c r="G8637" s="90"/>
      <c r="H8637" s="90"/>
      <c r="I8637" s="90"/>
    </row>
    <row r="8638" spans="1:9" ht="9.9499999999999993" customHeight="1" x14ac:dyDescent="0.25">
      <c r="A8638" s="86"/>
      <c r="B8638" s="86"/>
      <c r="C8638" s="86"/>
      <c r="D8638" s="86"/>
      <c r="E8638" s="9"/>
      <c r="F8638" s="9"/>
      <c r="G8638" s="9"/>
      <c r="H8638" s="9"/>
      <c r="I8638" s="9"/>
    </row>
    <row r="8639" spans="1:9" ht="30.95" customHeight="1" x14ac:dyDescent="0.25">
      <c r="A8639" s="88" t="s">
        <v>3286</v>
      </c>
      <c r="B8639" s="88"/>
      <c r="C8639" s="88"/>
      <c r="D8639" s="88"/>
      <c r="E8639" s="88"/>
      <c r="F8639" s="88"/>
      <c r="G8639" s="88"/>
      <c r="H8639" s="88"/>
      <c r="I8639" s="88"/>
    </row>
    <row r="8640" spans="1:9" ht="15" customHeight="1" x14ac:dyDescent="0.25">
      <c r="A8640" s="89"/>
      <c r="B8640" s="89"/>
      <c r="C8640" s="14" t="s">
        <v>2058</v>
      </c>
      <c r="D8640" s="14" t="s">
        <v>2059</v>
      </c>
      <c r="E8640" s="9"/>
      <c r="F8640" s="9"/>
      <c r="G8640" s="9"/>
      <c r="H8640" s="9"/>
      <c r="I8640" s="9"/>
    </row>
    <row r="8641" spans="1:9" ht="12.95" customHeight="1" x14ac:dyDescent="0.25">
      <c r="A8641" s="15"/>
      <c r="B8641" s="16" t="s">
        <v>2058</v>
      </c>
      <c r="C8641" s="17">
        <v>8</v>
      </c>
      <c r="D8641" s="18">
        <v>8</v>
      </c>
      <c r="E8641" s="9"/>
      <c r="F8641" s="9"/>
      <c r="G8641" s="9"/>
      <c r="H8641" s="9"/>
      <c r="I8641" s="9"/>
    </row>
    <row r="8642" spans="1:9" ht="15" customHeight="1" x14ac:dyDescent="0.25">
      <c r="A8642" s="19"/>
      <c r="B8642" s="20"/>
      <c r="C8642" s="21"/>
      <c r="D8642" s="22">
        <v>8</v>
      </c>
      <c r="E8642" s="9"/>
      <c r="F8642" s="9"/>
      <c r="G8642" s="9"/>
      <c r="H8642" s="9"/>
      <c r="I8642" s="9"/>
    </row>
    <row r="8643" spans="1:9" ht="9.9499999999999993" customHeight="1" x14ac:dyDescent="0.25">
      <c r="A8643" s="86"/>
      <c r="B8643" s="86"/>
      <c r="C8643" s="86"/>
      <c r="D8643" s="9"/>
      <c r="E8643" s="9"/>
      <c r="F8643" s="9"/>
      <c r="G8643" s="9"/>
      <c r="H8643" s="9"/>
      <c r="I8643" s="9"/>
    </row>
    <row r="8644" spans="1:9" ht="12" customHeight="1" x14ac:dyDescent="0.25">
      <c r="A8644" s="9"/>
      <c r="B8644" s="9"/>
      <c r="C8644" s="9"/>
      <c r="D8644" s="90" t="s">
        <v>4258</v>
      </c>
      <c r="E8644" s="90"/>
      <c r="F8644" s="90"/>
      <c r="G8644" s="90"/>
      <c r="H8644" s="90"/>
      <c r="I8644" s="90"/>
    </row>
    <row r="8645" spans="1:9" ht="9.9499999999999993" customHeight="1" x14ac:dyDescent="0.25">
      <c r="A8645" s="86"/>
      <c r="B8645" s="86"/>
      <c r="C8645" s="86"/>
      <c r="D8645" s="86"/>
      <c r="E8645" s="9"/>
      <c r="F8645" s="9"/>
      <c r="G8645" s="9"/>
      <c r="H8645" s="9"/>
      <c r="I8645" s="9"/>
    </row>
    <row r="8646" spans="1:9" ht="20.100000000000001" customHeight="1" x14ac:dyDescent="0.25">
      <c r="A8646" s="88" t="s">
        <v>3287</v>
      </c>
      <c r="B8646" s="88"/>
      <c r="C8646" s="88"/>
      <c r="D8646" s="88"/>
      <c r="E8646" s="88"/>
      <c r="F8646" s="88"/>
      <c r="G8646" s="88"/>
      <c r="H8646" s="88"/>
      <c r="I8646" s="88"/>
    </row>
    <row r="8647" spans="1:9" ht="15" customHeight="1" x14ac:dyDescent="0.25">
      <c r="A8647" s="89"/>
      <c r="B8647" s="89"/>
      <c r="C8647" s="14" t="s">
        <v>2076</v>
      </c>
      <c r="D8647" s="14" t="s">
        <v>2059</v>
      </c>
      <c r="E8647" s="9"/>
      <c r="F8647" s="9"/>
      <c r="G8647" s="9"/>
      <c r="H8647" s="9"/>
      <c r="I8647" s="9"/>
    </row>
    <row r="8648" spans="1:9" ht="12.95" customHeight="1" x14ac:dyDescent="0.25">
      <c r="A8648" s="15"/>
      <c r="B8648" s="16" t="s">
        <v>2076</v>
      </c>
      <c r="C8648" s="17">
        <v>375.18</v>
      </c>
      <c r="D8648" s="18">
        <v>375.18</v>
      </c>
      <c r="E8648" s="9"/>
      <c r="F8648" s="9"/>
      <c r="G8648" s="9"/>
      <c r="H8648" s="9"/>
      <c r="I8648" s="9"/>
    </row>
    <row r="8649" spans="1:9" ht="15" customHeight="1" x14ac:dyDescent="0.25">
      <c r="A8649" s="19"/>
      <c r="B8649" s="20"/>
      <c r="C8649" s="21"/>
      <c r="D8649" s="22">
        <v>375.18</v>
      </c>
      <c r="E8649" s="9"/>
      <c r="F8649" s="9"/>
      <c r="G8649" s="9"/>
      <c r="H8649" s="9"/>
      <c r="I8649" s="9"/>
    </row>
    <row r="8650" spans="1:9" ht="9.9499999999999993" customHeight="1" x14ac:dyDescent="0.25">
      <c r="A8650" s="86"/>
      <c r="B8650" s="86"/>
      <c r="C8650" s="86"/>
      <c r="D8650" s="9"/>
      <c r="E8650" s="9"/>
      <c r="F8650" s="9"/>
      <c r="G8650" s="9"/>
      <c r="H8650" s="9"/>
      <c r="I8650" s="9"/>
    </row>
    <row r="8651" spans="1:9" ht="12" customHeight="1" x14ac:dyDescent="0.25">
      <c r="A8651" s="9"/>
      <c r="B8651" s="9"/>
      <c r="C8651" s="9"/>
      <c r="D8651" s="90" t="s">
        <v>4909</v>
      </c>
      <c r="E8651" s="90"/>
      <c r="F8651" s="90"/>
      <c r="G8651" s="90"/>
      <c r="H8651" s="90"/>
      <c r="I8651" s="90"/>
    </row>
    <row r="8652" spans="1:9" ht="9.9499999999999993" customHeight="1" x14ac:dyDescent="0.25">
      <c r="A8652" s="86"/>
      <c r="B8652" s="86"/>
      <c r="C8652" s="86"/>
      <c r="D8652" s="86"/>
      <c r="E8652" s="9"/>
      <c r="F8652" s="9"/>
      <c r="G8652" s="9"/>
      <c r="H8652" s="9"/>
      <c r="I8652" s="9"/>
    </row>
    <row r="8653" spans="1:9" ht="30.95" customHeight="1" x14ac:dyDescent="0.25">
      <c r="A8653" s="88" t="s">
        <v>3288</v>
      </c>
      <c r="B8653" s="88"/>
      <c r="C8653" s="88"/>
      <c r="D8653" s="88"/>
      <c r="E8653" s="88"/>
      <c r="F8653" s="88"/>
      <c r="G8653" s="88"/>
      <c r="H8653" s="88"/>
      <c r="I8653" s="88"/>
    </row>
    <row r="8654" spans="1:9" ht="15" customHeight="1" x14ac:dyDescent="0.25">
      <c r="A8654" s="89"/>
      <c r="B8654" s="89"/>
      <c r="C8654" s="14" t="s">
        <v>2076</v>
      </c>
      <c r="D8654" s="14" t="s">
        <v>2059</v>
      </c>
      <c r="E8654" s="9"/>
      <c r="F8654" s="9"/>
      <c r="G8654" s="9"/>
      <c r="H8654" s="9"/>
      <c r="I8654" s="9"/>
    </row>
    <row r="8655" spans="1:9" ht="12.95" customHeight="1" x14ac:dyDescent="0.25">
      <c r="A8655" s="15" t="s">
        <v>2108</v>
      </c>
      <c r="B8655" s="16" t="s">
        <v>2076</v>
      </c>
      <c r="C8655" s="17">
        <v>961.38</v>
      </c>
      <c r="D8655" s="18">
        <v>961.38</v>
      </c>
      <c r="E8655" s="9"/>
      <c r="F8655" s="9"/>
      <c r="G8655" s="9"/>
      <c r="H8655" s="9"/>
      <c r="I8655" s="9"/>
    </row>
    <row r="8656" spans="1:9" ht="15" customHeight="1" x14ac:dyDescent="0.25">
      <c r="A8656" s="19"/>
      <c r="B8656" s="20"/>
      <c r="C8656" s="21"/>
      <c r="D8656" s="22">
        <v>961.38</v>
      </c>
      <c r="E8656" s="9"/>
      <c r="F8656" s="9"/>
      <c r="G8656" s="9"/>
      <c r="H8656" s="9"/>
      <c r="I8656" s="9"/>
    </row>
    <row r="8657" spans="1:9" ht="9.9499999999999993" customHeight="1" x14ac:dyDescent="0.25">
      <c r="A8657" s="86"/>
      <c r="B8657" s="86"/>
      <c r="C8657" s="86"/>
      <c r="D8657" s="9"/>
      <c r="E8657" s="9"/>
      <c r="F8657" s="9"/>
      <c r="G8657" s="9"/>
      <c r="H8657" s="9"/>
      <c r="I8657" s="9"/>
    </row>
    <row r="8658" spans="1:9" ht="12" customHeight="1" x14ac:dyDescent="0.25">
      <c r="A8658" s="9"/>
      <c r="B8658" s="9"/>
      <c r="C8658" s="9"/>
      <c r="D8658" s="90" t="s">
        <v>4907</v>
      </c>
      <c r="E8658" s="90"/>
      <c r="F8658" s="90"/>
      <c r="G8658" s="90"/>
      <c r="H8658" s="90"/>
      <c r="I8658" s="90"/>
    </row>
    <row r="8659" spans="1:9" ht="9.9499999999999993" customHeight="1" x14ac:dyDescent="0.25">
      <c r="A8659" s="86"/>
      <c r="B8659" s="86"/>
      <c r="C8659" s="86"/>
      <c r="D8659" s="86"/>
      <c r="E8659" s="9"/>
      <c r="F8659" s="9"/>
      <c r="G8659" s="9"/>
      <c r="H8659" s="9"/>
      <c r="I8659" s="9"/>
    </row>
    <row r="8660" spans="1:9" ht="20.100000000000001" customHeight="1" x14ac:dyDescent="0.25">
      <c r="A8660" s="88" t="s">
        <v>3289</v>
      </c>
      <c r="B8660" s="88"/>
      <c r="C8660" s="88"/>
      <c r="D8660" s="88"/>
      <c r="E8660" s="88"/>
      <c r="F8660" s="88"/>
      <c r="G8660" s="88"/>
      <c r="H8660" s="88"/>
      <c r="I8660" s="88"/>
    </row>
    <row r="8661" spans="1:9" ht="15" customHeight="1" x14ac:dyDescent="0.25">
      <c r="A8661" s="89"/>
      <c r="B8661" s="89"/>
      <c r="C8661" s="14" t="s">
        <v>2069</v>
      </c>
      <c r="D8661" s="14" t="s">
        <v>2058</v>
      </c>
      <c r="E8661" s="14" t="s">
        <v>2059</v>
      </c>
      <c r="F8661" s="9"/>
      <c r="G8661" s="9"/>
      <c r="H8661" s="9"/>
      <c r="I8661" s="9"/>
    </row>
    <row r="8662" spans="1:9" ht="12.95" customHeight="1" x14ac:dyDescent="0.25">
      <c r="A8662" s="15"/>
      <c r="B8662" s="16" t="s">
        <v>2104</v>
      </c>
      <c r="C8662" s="17">
        <v>199.59</v>
      </c>
      <c r="D8662" s="17">
        <v>1</v>
      </c>
      <c r="E8662" s="18">
        <v>199.59</v>
      </c>
      <c r="F8662" s="9"/>
      <c r="G8662" s="9"/>
      <c r="H8662" s="9"/>
      <c r="I8662" s="9"/>
    </row>
    <row r="8663" spans="1:9" ht="15" customHeight="1" x14ac:dyDescent="0.25">
      <c r="A8663" s="19"/>
      <c r="B8663" s="20"/>
      <c r="C8663" s="21"/>
      <c r="D8663" s="21"/>
      <c r="E8663" s="22">
        <v>199.59</v>
      </c>
      <c r="F8663" s="9"/>
      <c r="G8663" s="9"/>
      <c r="H8663" s="9"/>
      <c r="I8663" s="9"/>
    </row>
    <row r="8664" spans="1:9" ht="9.9499999999999993" customHeight="1" x14ac:dyDescent="0.25">
      <c r="A8664" s="86"/>
      <c r="B8664" s="86"/>
      <c r="C8664" s="86"/>
      <c r="D8664" s="9"/>
      <c r="E8664" s="9"/>
      <c r="F8664" s="9"/>
      <c r="G8664" s="9"/>
      <c r="H8664" s="9"/>
      <c r="I8664" s="9"/>
    </row>
    <row r="8665" spans="1:9" ht="12" customHeight="1" x14ac:dyDescent="0.25">
      <c r="A8665" s="9"/>
      <c r="B8665" s="9"/>
      <c r="C8665" s="9"/>
      <c r="D8665" s="90" t="s">
        <v>4910</v>
      </c>
      <c r="E8665" s="90"/>
      <c r="F8665" s="90"/>
      <c r="G8665" s="90"/>
      <c r="H8665" s="90"/>
      <c r="I8665" s="90"/>
    </row>
    <row r="8666" spans="1:9" ht="9.9499999999999993" customHeight="1" x14ac:dyDescent="0.25">
      <c r="A8666" s="86"/>
      <c r="B8666" s="86"/>
      <c r="C8666" s="86"/>
      <c r="D8666" s="86"/>
      <c r="E8666" s="9"/>
      <c r="F8666" s="9"/>
      <c r="G8666" s="9"/>
      <c r="H8666" s="9"/>
      <c r="I8666" s="9"/>
    </row>
    <row r="8667" spans="1:9" ht="30.95" customHeight="1" x14ac:dyDescent="0.25">
      <c r="A8667" s="88" t="s">
        <v>3290</v>
      </c>
      <c r="B8667" s="88"/>
      <c r="C8667" s="88"/>
      <c r="D8667" s="88"/>
      <c r="E8667" s="88"/>
      <c r="F8667" s="88"/>
      <c r="G8667" s="88"/>
      <c r="H8667" s="88"/>
      <c r="I8667" s="88"/>
    </row>
    <row r="8668" spans="1:9" ht="15" customHeight="1" x14ac:dyDescent="0.25">
      <c r="A8668" s="89"/>
      <c r="B8668" s="89"/>
      <c r="C8668" s="14" t="s">
        <v>2076</v>
      </c>
      <c r="D8668" s="14" t="s">
        <v>2059</v>
      </c>
      <c r="E8668" s="9"/>
      <c r="F8668" s="9"/>
      <c r="G8668" s="9"/>
      <c r="H8668" s="9"/>
      <c r="I8668" s="9"/>
    </row>
    <row r="8669" spans="1:9" ht="12.95" customHeight="1" x14ac:dyDescent="0.25">
      <c r="A8669" s="15" t="s">
        <v>2077</v>
      </c>
      <c r="B8669" s="16" t="s">
        <v>2076</v>
      </c>
      <c r="C8669" s="17">
        <v>4217.88</v>
      </c>
      <c r="D8669" s="18">
        <v>4217.88</v>
      </c>
      <c r="E8669" s="9"/>
      <c r="F8669" s="9"/>
      <c r="G8669" s="9"/>
      <c r="H8669" s="9"/>
      <c r="I8669" s="9"/>
    </row>
    <row r="8670" spans="1:9" ht="15" customHeight="1" x14ac:dyDescent="0.25">
      <c r="A8670" s="19"/>
      <c r="B8670" s="20"/>
      <c r="C8670" s="21"/>
      <c r="D8670" s="22">
        <v>4217.88</v>
      </c>
      <c r="E8670" s="9"/>
      <c r="F8670" s="9"/>
      <c r="G8670" s="9"/>
      <c r="H8670" s="9"/>
      <c r="I8670" s="9"/>
    </row>
    <row r="8671" spans="1:9" ht="9.9499999999999993" customHeight="1" x14ac:dyDescent="0.25">
      <c r="A8671" s="86"/>
      <c r="B8671" s="86"/>
      <c r="C8671" s="86"/>
      <c r="D8671" s="9"/>
      <c r="E8671" s="9"/>
      <c r="F8671" s="9"/>
      <c r="G8671" s="9"/>
      <c r="H8671" s="9"/>
      <c r="I8671" s="9"/>
    </row>
    <row r="8672" spans="1:9" ht="12" customHeight="1" x14ac:dyDescent="0.25">
      <c r="A8672" s="9"/>
      <c r="B8672" s="9"/>
      <c r="C8672" s="9"/>
      <c r="D8672" s="90" t="s">
        <v>4911</v>
      </c>
      <c r="E8672" s="90"/>
      <c r="F8672" s="90"/>
      <c r="G8672" s="90"/>
      <c r="H8672" s="90"/>
      <c r="I8672" s="90"/>
    </row>
    <row r="8673" spans="1:9" ht="9.9499999999999993" customHeight="1" x14ac:dyDescent="0.25">
      <c r="A8673" s="86"/>
      <c r="B8673" s="86"/>
      <c r="C8673" s="86"/>
      <c r="D8673" s="86"/>
      <c r="E8673" s="9"/>
      <c r="F8673" s="9"/>
      <c r="G8673" s="9"/>
      <c r="H8673" s="9"/>
      <c r="I8673" s="9"/>
    </row>
    <row r="8674" spans="1:9" ht="30.95" customHeight="1" x14ac:dyDescent="0.25">
      <c r="A8674" s="88" t="s">
        <v>3291</v>
      </c>
      <c r="B8674" s="88"/>
      <c r="C8674" s="88"/>
      <c r="D8674" s="88"/>
      <c r="E8674" s="88"/>
      <c r="F8674" s="88"/>
      <c r="G8674" s="88"/>
      <c r="H8674" s="88"/>
      <c r="I8674" s="88"/>
    </row>
    <row r="8675" spans="1:9" ht="15" customHeight="1" x14ac:dyDescent="0.25">
      <c r="A8675" s="89"/>
      <c r="B8675" s="89"/>
      <c r="C8675" s="14" t="s">
        <v>2076</v>
      </c>
      <c r="D8675" s="14" t="s">
        <v>2079</v>
      </c>
      <c r="E8675" s="14" t="s">
        <v>2059</v>
      </c>
      <c r="F8675" s="9"/>
      <c r="G8675" s="9"/>
      <c r="H8675" s="9"/>
      <c r="I8675" s="9"/>
    </row>
    <row r="8676" spans="1:9" ht="18.95" customHeight="1" x14ac:dyDescent="0.25">
      <c r="A8676" s="15" t="s">
        <v>2080</v>
      </c>
      <c r="B8676" s="16" t="s">
        <v>2081</v>
      </c>
      <c r="C8676" s="17">
        <v>807.98</v>
      </c>
      <c r="D8676" s="17">
        <v>0.1</v>
      </c>
      <c r="E8676" s="18">
        <v>80.8</v>
      </c>
      <c r="F8676" s="9"/>
      <c r="G8676" s="9"/>
      <c r="H8676" s="9"/>
      <c r="I8676" s="9"/>
    </row>
    <row r="8677" spans="1:9" ht="15" customHeight="1" x14ac:dyDescent="0.25">
      <c r="A8677" s="19"/>
      <c r="B8677" s="20"/>
      <c r="C8677" s="21"/>
      <c r="D8677" s="21"/>
      <c r="E8677" s="22">
        <v>80.8</v>
      </c>
      <c r="F8677" s="9"/>
      <c r="G8677" s="9"/>
      <c r="H8677" s="9"/>
      <c r="I8677" s="9"/>
    </row>
    <row r="8678" spans="1:9" ht="9.9499999999999993" customHeight="1" x14ac:dyDescent="0.25">
      <c r="A8678" s="86"/>
      <c r="B8678" s="86"/>
      <c r="C8678" s="86"/>
      <c r="D8678" s="9"/>
      <c r="E8678" s="9"/>
      <c r="F8678" s="9"/>
      <c r="G8678" s="9"/>
      <c r="H8678" s="9"/>
      <c r="I8678" s="9"/>
    </row>
    <row r="8679" spans="1:9" ht="12" customHeight="1" x14ac:dyDescent="0.25">
      <c r="A8679" s="9"/>
      <c r="B8679" s="9"/>
      <c r="C8679" s="9"/>
      <c r="D8679" s="90" t="s">
        <v>4912</v>
      </c>
      <c r="E8679" s="90"/>
      <c r="F8679" s="90"/>
      <c r="G8679" s="90"/>
      <c r="H8679" s="90"/>
      <c r="I8679" s="90"/>
    </row>
    <row r="8680" spans="1:9" ht="9.9499999999999993" customHeight="1" x14ac:dyDescent="0.25">
      <c r="A8680" s="86"/>
      <c r="B8680" s="86"/>
      <c r="C8680" s="86"/>
      <c r="D8680" s="86"/>
      <c r="E8680" s="9"/>
      <c r="F8680" s="9"/>
      <c r="G8680" s="9"/>
      <c r="H8680" s="9"/>
      <c r="I8680" s="9"/>
    </row>
    <row r="8681" spans="1:9" ht="30.95" customHeight="1" x14ac:dyDescent="0.25">
      <c r="A8681" s="88" t="s">
        <v>3292</v>
      </c>
      <c r="B8681" s="88"/>
      <c r="C8681" s="88"/>
      <c r="D8681" s="88"/>
      <c r="E8681" s="88"/>
      <c r="F8681" s="88"/>
      <c r="G8681" s="88"/>
      <c r="H8681" s="88"/>
      <c r="I8681" s="88"/>
    </row>
    <row r="8682" spans="1:9" ht="15" customHeight="1" x14ac:dyDescent="0.25">
      <c r="A8682" s="89"/>
      <c r="B8682" s="89"/>
      <c r="C8682" s="14" t="s">
        <v>2076</v>
      </c>
      <c r="D8682" s="14" t="s">
        <v>2079</v>
      </c>
      <c r="E8682" s="14" t="s">
        <v>2058</v>
      </c>
      <c r="F8682" s="14" t="s">
        <v>2059</v>
      </c>
      <c r="G8682" s="9"/>
      <c r="H8682" s="9"/>
      <c r="I8682" s="9"/>
    </row>
    <row r="8683" spans="1:9" ht="27" customHeight="1" x14ac:dyDescent="0.25">
      <c r="A8683" s="15" t="s">
        <v>2083</v>
      </c>
      <c r="B8683" s="16" t="s">
        <v>2084</v>
      </c>
      <c r="C8683" s="17">
        <v>4.3</v>
      </c>
      <c r="D8683" s="17">
        <v>0.1</v>
      </c>
      <c r="E8683" s="17">
        <v>4</v>
      </c>
      <c r="F8683" s="18">
        <v>1.72</v>
      </c>
      <c r="G8683" s="9"/>
      <c r="H8683" s="9"/>
      <c r="I8683" s="9"/>
    </row>
    <row r="8684" spans="1:9" ht="15" customHeight="1" x14ac:dyDescent="0.25">
      <c r="A8684" s="19"/>
      <c r="B8684" s="20"/>
      <c r="C8684" s="21"/>
      <c r="D8684" s="21"/>
      <c r="E8684" s="21"/>
      <c r="F8684" s="22">
        <v>1.72</v>
      </c>
      <c r="G8684" s="9"/>
      <c r="H8684" s="9"/>
      <c r="I8684" s="9"/>
    </row>
    <row r="8685" spans="1:9" ht="9.9499999999999993" customHeight="1" x14ac:dyDescent="0.25">
      <c r="A8685" s="86"/>
      <c r="B8685" s="86"/>
      <c r="C8685" s="86"/>
      <c r="D8685" s="9"/>
      <c r="E8685" s="9"/>
      <c r="F8685" s="9"/>
      <c r="G8685" s="9"/>
      <c r="H8685" s="9"/>
      <c r="I8685" s="9"/>
    </row>
    <row r="8686" spans="1:9" ht="12" customHeight="1" x14ac:dyDescent="0.25">
      <c r="A8686" s="9"/>
      <c r="B8686" s="9"/>
      <c r="C8686" s="9"/>
      <c r="D8686" s="90" t="s">
        <v>4313</v>
      </c>
      <c r="E8686" s="90"/>
      <c r="F8686" s="90"/>
      <c r="G8686" s="90"/>
      <c r="H8686" s="90"/>
      <c r="I8686" s="90"/>
    </row>
    <row r="8687" spans="1:9" ht="9.9499999999999993" customHeight="1" x14ac:dyDescent="0.25">
      <c r="A8687" s="86"/>
      <c r="B8687" s="86"/>
      <c r="C8687" s="86"/>
      <c r="D8687" s="86"/>
      <c r="E8687" s="9"/>
      <c r="F8687" s="9"/>
      <c r="G8687" s="9"/>
      <c r="H8687" s="9"/>
      <c r="I8687" s="9"/>
    </row>
    <row r="8688" spans="1:9" ht="42.95" customHeight="1" x14ac:dyDescent="0.25">
      <c r="A8688" s="88" t="s">
        <v>3293</v>
      </c>
      <c r="B8688" s="88"/>
      <c r="C8688" s="88"/>
      <c r="D8688" s="88"/>
      <c r="E8688" s="88"/>
      <c r="F8688" s="88"/>
      <c r="G8688" s="88"/>
      <c r="H8688" s="88"/>
      <c r="I8688" s="88"/>
    </row>
    <row r="8689" spans="1:9" ht="15" customHeight="1" x14ac:dyDescent="0.25">
      <c r="A8689" s="89"/>
      <c r="B8689" s="89"/>
      <c r="C8689" s="14" t="s">
        <v>2076</v>
      </c>
      <c r="D8689" s="14" t="s">
        <v>2056</v>
      </c>
      <c r="E8689" s="14" t="s">
        <v>2058</v>
      </c>
      <c r="F8689" s="14" t="s">
        <v>2086</v>
      </c>
      <c r="G8689" s="14" t="s">
        <v>2059</v>
      </c>
      <c r="H8689" s="9"/>
      <c r="I8689" s="9"/>
    </row>
    <row r="8690" spans="1:9" ht="18.95" customHeight="1" x14ac:dyDescent="0.25">
      <c r="A8690" s="15" t="s">
        <v>2087</v>
      </c>
      <c r="B8690" s="16" t="s">
        <v>2088</v>
      </c>
      <c r="C8690" s="17">
        <v>4217.88</v>
      </c>
      <c r="D8690" s="17">
        <v>0.1</v>
      </c>
      <c r="E8690" s="17">
        <v>1</v>
      </c>
      <c r="F8690" s="17">
        <v>1.5</v>
      </c>
      <c r="G8690" s="18">
        <v>632.67999999999995</v>
      </c>
      <c r="H8690" s="9"/>
      <c r="I8690" s="9"/>
    </row>
    <row r="8691" spans="1:9" ht="18.95" customHeight="1" x14ac:dyDescent="0.25">
      <c r="A8691" s="15" t="s">
        <v>2089</v>
      </c>
      <c r="B8691" s="16" t="s">
        <v>2088</v>
      </c>
      <c r="C8691" s="17">
        <v>807.98</v>
      </c>
      <c r="D8691" s="17">
        <v>0.1</v>
      </c>
      <c r="E8691" s="17">
        <v>1</v>
      </c>
      <c r="F8691" s="17">
        <v>1.5</v>
      </c>
      <c r="G8691" s="18">
        <v>121.2</v>
      </c>
      <c r="H8691" s="9"/>
      <c r="I8691" s="9"/>
    </row>
    <row r="8692" spans="1:9" ht="27" customHeight="1" x14ac:dyDescent="0.25">
      <c r="A8692" s="15" t="s">
        <v>2090</v>
      </c>
      <c r="B8692" s="16" t="s">
        <v>2088</v>
      </c>
      <c r="C8692" s="17">
        <v>4.5999999999999996</v>
      </c>
      <c r="D8692" s="17">
        <v>0.1</v>
      </c>
      <c r="E8692" s="17">
        <v>4</v>
      </c>
      <c r="F8692" s="17">
        <v>1.5</v>
      </c>
      <c r="G8692" s="18">
        <v>2.76</v>
      </c>
      <c r="H8692" s="9"/>
      <c r="I8692" s="9"/>
    </row>
    <row r="8693" spans="1:9" ht="15" customHeight="1" x14ac:dyDescent="0.25">
      <c r="A8693" s="19"/>
      <c r="B8693" s="20"/>
      <c r="C8693" s="21"/>
      <c r="D8693" s="21"/>
      <c r="E8693" s="21"/>
      <c r="F8693" s="21"/>
      <c r="G8693" s="22">
        <v>756.64</v>
      </c>
      <c r="H8693" s="9"/>
      <c r="I8693" s="9"/>
    </row>
    <row r="8694" spans="1:9" ht="9.9499999999999993" customHeight="1" x14ac:dyDescent="0.25">
      <c r="A8694" s="86"/>
      <c r="B8694" s="86"/>
      <c r="C8694" s="86"/>
      <c r="D8694" s="9"/>
      <c r="E8694" s="9"/>
      <c r="F8694" s="9"/>
      <c r="G8694" s="9"/>
      <c r="H8694" s="9"/>
      <c r="I8694" s="9"/>
    </row>
    <row r="8695" spans="1:9" ht="12" customHeight="1" x14ac:dyDescent="0.25">
      <c r="A8695" s="9"/>
      <c r="B8695" s="9"/>
      <c r="C8695" s="9"/>
      <c r="D8695" s="90" t="s">
        <v>4913</v>
      </c>
      <c r="E8695" s="90"/>
      <c r="F8695" s="90"/>
      <c r="G8695" s="90"/>
      <c r="H8695" s="90"/>
      <c r="I8695" s="90"/>
    </row>
    <row r="8696" spans="1:9" ht="9.9499999999999993" customHeight="1" x14ac:dyDescent="0.25">
      <c r="A8696" s="86"/>
      <c r="B8696" s="86"/>
      <c r="C8696" s="86"/>
      <c r="D8696" s="86"/>
      <c r="E8696" s="9"/>
      <c r="F8696" s="9"/>
      <c r="G8696" s="9"/>
      <c r="H8696" s="9"/>
      <c r="I8696" s="9"/>
    </row>
    <row r="8697" spans="1:9" ht="30.95" customHeight="1" x14ac:dyDescent="0.25">
      <c r="A8697" s="88" t="s">
        <v>3294</v>
      </c>
      <c r="B8697" s="88"/>
      <c r="C8697" s="88"/>
      <c r="D8697" s="88"/>
      <c r="E8697" s="88"/>
      <c r="F8697" s="88"/>
      <c r="G8697" s="88"/>
      <c r="H8697" s="88"/>
      <c r="I8697" s="88"/>
    </row>
    <row r="8698" spans="1:9" ht="15" customHeight="1" x14ac:dyDescent="0.25">
      <c r="A8698" s="89"/>
      <c r="B8698" s="89"/>
      <c r="C8698" s="14" t="s">
        <v>2076</v>
      </c>
      <c r="D8698" s="14" t="s">
        <v>2056</v>
      </c>
      <c r="E8698" s="14" t="s">
        <v>2058</v>
      </c>
      <c r="F8698" s="14" t="s">
        <v>2092</v>
      </c>
      <c r="G8698" s="14" t="s">
        <v>2086</v>
      </c>
      <c r="H8698" s="14" t="s">
        <v>2059</v>
      </c>
      <c r="I8698" s="9"/>
    </row>
    <row r="8699" spans="1:9" ht="18.95" customHeight="1" x14ac:dyDescent="0.25">
      <c r="A8699" s="15" t="s">
        <v>2087</v>
      </c>
      <c r="B8699" s="16" t="s">
        <v>2186</v>
      </c>
      <c r="C8699" s="17">
        <v>4217.88</v>
      </c>
      <c r="D8699" s="17">
        <v>0.1</v>
      </c>
      <c r="E8699" s="17">
        <v>1</v>
      </c>
      <c r="F8699" s="17">
        <v>30</v>
      </c>
      <c r="G8699" s="17">
        <v>1.5</v>
      </c>
      <c r="H8699" s="18">
        <v>18980.46</v>
      </c>
      <c r="I8699" s="9"/>
    </row>
    <row r="8700" spans="1:9" ht="18.95" customHeight="1" x14ac:dyDescent="0.25">
      <c r="A8700" s="15" t="s">
        <v>2089</v>
      </c>
      <c r="B8700" s="16" t="s">
        <v>2186</v>
      </c>
      <c r="C8700" s="17">
        <v>807.98</v>
      </c>
      <c r="D8700" s="17">
        <v>0.05</v>
      </c>
      <c r="E8700" s="17">
        <v>1</v>
      </c>
      <c r="F8700" s="17">
        <v>30</v>
      </c>
      <c r="G8700" s="17">
        <v>1.5</v>
      </c>
      <c r="H8700" s="18">
        <v>1817.96</v>
      </c>
      <c r="I8700" s="9"/>
    </row>
    <row r="8701" spans="1:9" ht="27" customHeight="1" x14ac:dyDescent="0.25">
      <c r="A8701" s="15" t="s">
        <v>2090</v>
      </c>
      <c r="B8701" s="16" t="s">
        <v>2186</v>
      </c>
      <c r="C8701" s="17">
        <v>4.5999999999999996</v>
      </c>
      <c r="D8701" s="17">
        <v>0.1</v>
      </c>
      <c r="E8701" s="17">
        <v>4</v>
      </c>
      <c r="F8701" s="17">
        <v>30</v>
      </c>
      <c r="G8701" s="17">
        <v>1.5</v>
      </c>
      <c r="H8701" s="18">
        <v>82.8</v>
      </c>
      <c r="I8701" s="9"/>
    </row>
    <row r="8702" spans="1:9" ht="15" customHeight="1" x14ac:dyDescent="0.25">
      <c r="A8702" s="19"/>
      <c r="B8702" s="20"/>
      <c r="C8702" s="21"/>
      <c r="D8702" s="21"/>
      <c r="E8702" s="21"/>
      <c r="F8702" s="21"/>
      <c r="G8702" s="21"/>
      <c r="H8702" s="22">
        <v>20881.22</v>
      </c>
      <c r="I8702" s="9"/>
    </row>
    <row r="8703" spans="1:9" ht="9.9499999999999993" customHeight="1" x14ac:dyDescent="0.25">
      <c r="A8703" s="86"/>
      <c r="B8703" s="86"/>
      <c r="C8703" s="86"/>
      <c r="D8703" s="9"/>
      <c r="E8703" s="9"/>
      <c r="F8703" s="9"/>
      <c r="G8703" s="9"/>
      <c r="H8703" s="9"/>
      <c r="I8703" s="9"/>
    </row>
    <row r="8704" spans="1:9" ht="12" customHeight="1" x14ac:dyDescent="0.25">
      <c r="A8704" s="9"/>
      <c r="B8704" s="9"/>
      <c r="C8704" s="9"/>
      <c r="D8704" s="90" t="s">
        <v>4914</v>
      </c>
      <c r="E8704" s="90"/>
      <c r="F8704" s="90"/>
      <c r="G8704" s="90"/>
      <c r="H8704" s="90"/>
      <c r="I8704" s="90"/>
    </row>
    <row r="8705" spans="1:9" ht="9.9499999999999993" customHeight="1" x14ac:dyDescent="0.25">
      <c r="A8705" s="86"/>
      <c r="B8705" s="86"/>
      <c r="C8705" s="86"/>
      <c r="D8705" s="86"/>
      <c r="E8705" s="9"/>
      <c r="F8705" s="9"/>
      <c r="G8705" s="9"/>
      <c r="H8705" s="9"/>
      <c r="I8705" s="9"/>
    </row>
    <row r="8706" spans="1:9" ht="42.95" customHeight="1" x14ac:dyDescent="0.25">
      <c r="A8706" s="88" t="s">
        <v>3295</v>
      </c>
      <c r="B8706" s="88"/>
      <c r="C8706" s="88"/>
      <c r="D8706" s="88"/>
      <c r="E8706" s="88"/>
      <c r="F8706" s="88"/>
      <c r="G8706" s="88"/>
      <c r="H8706" s="88"/>
      <c r="I8706" s="88"/>
    </row>
    <row r="8707" spans="1:9" ht="15" customHeight="1" x14ac:dyDescent="0.25">
      <c r="A8707" s="89"/>
      <c r="B8707" s="89"/>
      <c r="C8707" s="14" t="s">
        <v>2076</v>
      </c>
      <c r="D8707" s="14" t="s">
        <v>2056</v>
      </c>
      <c r="E8707" s="14" t="s">
        <v>2058</v>
      </c>
      <c r="F8707" s="14" t="s">
        <v>2092</v>
      </c>
      <c r="G8707" s="14" t="s">
        <v>2086</v>
      </c>
      <c r="H8707" s="14" t="s">
        <v>2059</v>
      </c>
      <c r="I8707" s="9"/>
    </row>
    <row r="8708" spans="1:9" ht="18.95" customHeight="1" x14ac:dyDescent="0.25">
      <c r="A8708" s="15" t="s">
        <v>2087</v>
      </c>
      <c r="B8708" s="16" t="s">
        <v>2186</v>
      </c>
      <c r="C8708" s="17">
        <v>4217.88</v>
      </c>
      <c r="D8708" s="17">
        <v>0.1</v>
      </c>
      <c r="E8708" s="17">
        <v>1</v>
      </c>
      <c r="F8708" s="17">
        <v>12</v>
      </c>
      <c r="G8708" s="17">
        <v>1.5</v>
      </c>
      <c r="H8708" s="18">
        <v>7592.18</v>
      </c>
      <c r="I8708" s="9"/>
    </row>
    <row r="8709" spans="1:9" ht="18.95" customHeight="1" x14ac:dyDescent="0.25">
      <c r="A8709" s="15" t="s">
        <v>2089</v>
      </c>
      <c r="B8709" s="16" t="s">
        <v>2186</v>
      </c>
      <c r="C8709" s="17">
        <v>807.98</v>
      </c>
      <c r="D8709" s="17">
        <v>0.1</v>
      </c>
      <c r="E8709" s="17">
        <v>1</v>
      </c>
      <c r="F8709" s="17">
        <v>12</v>
      </c>
      <c r="G8709" s="17">
        <v>1.5</v>
      </c>
      <c r="H8709" s="18">
        <v>1454.36</v>
      </c>
      <c r="I8709" s="9"/>
    </row>
    <row r="8710" spans="1:9" ht="27" customHeight="1" x14ac:dyDescent="0.25">
      <c r="A8710" s="15" t="s">
        <v>2090</v>
      </c>
      <c r="B8710" s="16" t="s">
        <v>2186</v>
      </c>
      <c r="C8710" s="17">
        <v>4.5999999999999996</v>
      </c>
      <c r="D8710" s="17">
        <v>0.1</v>
      </c>
      <c r="E8710" s="17">
        <v>4</v>
      </c>
      <c r="F8710" s="17">
        <v>12</v>
      </c>
      <c r="G8710" s="17">
        <v>1.5</v>
      </c>
      <c r="H8710" s="18">
        <v>33.119999999999997</v>
      </c>
      <c r="I8710" s="9"/>
    </row>
    <row r="8711" spans="1:9" ht="15" customHeight="1" x14ac:dyDescent="0.25">
      <c r="A8711" s="19"/>
      <c r="B8711" s="20"/>
      <c r="C8711" s="21"/>
      <c r="D8711" s="21"/>
      <c r="E8711" s="21"/>
      <c r="F8711" s="21"/>
      <c r="G8711" s="21"/>
      <c r="H8711" s="22">
        <v>9079.66</v>
      </c>
      <c r="I8711" s="9"/>
    </row>
    <row r="8712" spans="1:9" ht="9.9499999999999993" customHeight="1" x14ac:dyDescent="0.25">
      <c r="A8712" s="86"/>
      <c r="B8712" s="86"/>
      <c r="C8712" s="86"/>
      <c r="D8712" s="9"/>
      <c r="E8712" s="9"/>
      <c r="F8712" s="9"/>
      <c r="G8712" s="9"/>
      <c r="H8712" s="9"/>
      <c r="I8712" s="9"/>
    </row>
    <row r="8713" spans="1:9" ht="12" customHeight="1" x14ac:dyDescent="0.25">
      <c r="A8713" s="9"/>
      <c r="B8713" s="9"/>
      <c r="C8713" s="9"/>
      <c r="D8713" s="90" t="s">
        <v>4915</v>
      </c>
      <c r="E8713" s="90"/>
      <c r="F8713" s="90"/>
      <c r="G8713" s="90"/>
      <c r="H8713" s="90"/>
      <c r="I8713" s="90"/>
    </row>
    <row r="8714" spans="1:9" ht="9.9499999999999993" customHeight="1" x14ac:dyDescent="0.25">
      <c r="A8714" s="86"/>
      <c r="B8714" s="86"/>
      <c r="C8714" s="86"/>
      <c r="D8714" s="86"/>
      <c r="E8714" s="9"/>
      <c r="F8714" s="9"/>
      <c r="G8714" s="9"/>
      <c r="H8714" s="9"/>
      <c r="I8714" s="9"/>
    </row>
    <row r="8715" spans="1:9" ht="20.100000000000001" customHeight="1" x14ac:dyDescent="0.25">
      <c r="A8715" s="88" t="s">
        <v>3296</v>
      </c>
      <c r="B8715" s="88"/>
      <c r="C8715" s="88"/>
      <c r="D8715" s="88"/>
      <c r="E8715" s="88"/>
      <c r="F8715" s="88"/>
      <c r="G8715" s="88"/>
      <c r="H8715" s="88"/>
      <c r="I8715" s="88"/>
    </row>
    <row r="8716" spans="1:9" ht="15" customHeight="1" x14ac:dyDescent="0.25">
      <c r="A8716" s="89"/>
      <c r="B8716" s="89"/>
      <c r="C8716" s="14" t="s">
        <v>2076</v>
      </c>
      <c r="D8716" s="14" t="s">
        <v>2056</v>
      </c>
      <c r="E8716" s="14" t="s">
        <v>2086</v>
      </c>
      <c r="F8716" s="14" t="s">
        <v>2059</v>
      </c>
      <c r="G8716" s="9"/>
      <c r="H8716" s="9"/>
      <c r="I8716" s="9"/>
    </row>
    <row r="8717" spans="1:9" ht="18.95" customHeight="1" x14ac:dyDescent="0.25">
      <c r="A8717" s="15" t="s">
        <v>2096</v>
      </c>
      <c r="B8717" s="16" t="s">
        <v>2097</v>
      </c>
      <c r="C8717" s="17">
        <v>4217.88</v>
      </c>
      <c r="D8717" s="17">
        <v>0.1</v>
      </c>
      <c r="E8717" s="17">
        <v>1.5</v>
      </c>
      <c r="F8717" s="18">
        <v>632.67999999999995</v>
      </c>
      <c r="G8717" s="9"/>
      <c r="H8717" s="9"/>
      <c r="I8717" s="9"/>
    </row>
    <row r="8718" spans="1:9" ht="15" customHeight="1" x14ac:dyDescent="0.25">
      <c r="A8718" s="19"/>
      <c r="B8718" s="20"/>
      <c r="C8718" s="21"/>
      <c r="D8718" s="21"/>
      <c r="E8718" s="21"/>
      <c r="F8718" s="22">
        <v>632.67999999999995</v>
      </c>
      <c r="G8718" s="9"/>
      <c r="H8718" s="9"/>
      <c r="I8718" s="9"/>
    </row>
    <row r="8719" spans="1:9" ht="9.9499999999999993" customHeight="1" x14ac:dyDescent="0.25">
      <c r="A8719" s="86"/>
      <c r="B8719" s="86"/>
      <c r="C8719" s="86"/>
      <c r="D8719" s="9"/>
      <c r="E8719" s="9"/>
      <c r="F8719" s="9"/>
      <c r="G8719" s="9"/>
      <c r="H8719" s="9"/>
      <c r="I8719" s="9"/>
    </row>
    <row r="8720" spans="1:9" ht="12" customHeight="1" x14ac:dyDescent="0.25">
      <c r="A8720" s="9"/>
      <c r="B8720" s="9"/>
      <c r="C8720" s="9"/>
      <c r="D8720" s="90" t="s">
        <v>4916</v>
      </c>
      <c r="E8720" s="90"/>
      <c r="F8720" s="90"/>
      <c r="G8720" s="90"/>
      <c r="H8720" s="90"/>
      <c r="I8720" s="90"/>
    </row>
    <row r="8721" spans="1:9" ht="9.9499999999999993" customHeight="1" x14ac:dyDescent="0.25">
      <c r="A8721" s="86"/>
      <c r="B8721" s="86"/>
      <c r="C8721" s="86"/>
      <c r="D8721" s="86"/>
      <c r="E8721" s="9"/>
      <c r="F8721" s="9"/>
      <c r="G8721" s="9"/>
      <c r="H8721" s="9"/>
      <c r="I8721" s="9"/>
    </row>
    <row r="8722" spans="1:9" ht="30.95" customHeight="1" x14ac:dyDescent="0.25">
      <c r="A8722" s="88" t="s">
        <v>3297</v>
      </c>
      <c r="B8722" s="88"/>
      <c r="C8722" s="88"/>
      <c r="D8722" s="88"/>
      <c r="E8722" s="88"/>
      <c r="F8722" s="88"/>
      <c r="G8722" s="88"/>
      <c r="H8722" s="88"/>
      <c r="I8722" s="88"/>
    </row>
    <row r="8723" spans="1:9" ht="15" customHeight="1" x14ac:dyDescent="0.25">
      <c r="A8723" s="89"/>
      <c r="B8723" s="89"/>
      <c r="C8723" s="14" t="s">
        <v>2076</v>
      </c>
      <c r="D8723" s="14" t="s">
        <v>2079</v>
      </c>
      <c r="E8723" s="14" t="s">
        <v>2092</v>
      </c>
      <c r="F8723" s="14" t="s">
        <v>2086</v>
      </c>
      <c r="G8723" s="14" t="s">
        <v>2059</v>
      </c>
      <c r="H8723" s="9"/>
      <c r="I8723" s="9"/>
    </row>
    <row r="8724" spans="1:9" ht="27" customHeight="1" x14ac:dyDescent="0.25">
      <c r="A8724" s="15" t="s">
        <v>2099</v>
      </c>
      <c r="B8724" s="16" t="s">
        <v>2100</v>
      </c>
      <c r="C8724" s="17">
        <v>807.98</v>
      </c>
      <c r="D8724" s="17">
        <v>0.1</v>
      </c>
      <c r="E8724" s="17">
        <v>29.7</v>
      </c>
      <c r="F8724" s="17">
        <v>1.5</v>
      </c>
      <c r="G8724" s="18">
        <v>3599.55</v>
      </c>
      <c r="H8724" s="9"/>
      <c r="I8724" s="9"/>
    </row>
    <row r="8725" spans="1:9" ht="15" customHeight="1" x14ac:dyDescent="0.25">
      <c r="A8725" s="19"/>
      <c r="B8725" s="20"/>
      <c r="C8725" s="21"/>
      <c r="D8725" s="21"/>
      <c r="E8725" s="21"/>
      <c r="F8725" s="21"/>
      <c r="G8725" s="22">
        <v>3599.55</v>
      </c>
      <c r="H8725" s="9"/>
      <c r="I8725" s="9"/>
    </row>
    <row r="8726" spans="1:9" ht="9.9499999999999993" customHeight="1" x14ac:dyDescent="0.25">
      <c r="A8726" s="86"/>
      <c r="B8726" s="86"/>
      <c r="C8726" s="86"/>
      <c r="D8726" s="9"/>
      <c r="E8726" s="9"/>
      <c r="F8726" s="9"/>
      <c r="G8726" s="9"/>
      <c r="H8726" s="9"/>
      <c r="I8726" s="9"/>
    </row>
    <row r="8727" spans="1:9" ht="12" customHeight="1" x14ac:dyDescent="0.25">
      <c r="A8727" s="9"/>
      <c r="B8727" s="9"/>
      <c r="C8727" s="9"/>
      <c r="D8727" s="90" t="s">
        <v>4917</v>
      </c>
      <c r="E8727" s="90"/>
      <c r="F8727" s="90"/>
      <c r="G8727" s="90"/>
      <c r="H8727" s="90"/>
      <c r="I8727" s="90"/>
    </row>
    <row r="8728" spans="1:9" ht="9.9499999999999993" customHeight="1" x14ac:dyDescent="0.25">
      <c r="A8728" s="86"/>
      <c r="B8728" s="86"/>
      <c r="C8728" s="86"/>
      <c r="D8728" s="86"/>
      <c r="E8728" s="9"/>
      <c r="F8728" s="9"/>
      <c r="G8728" s="9"/>
      <c r="H8728" s="9"/>
      <c r="I8728" s="9"/>
    </row>
    <row r="8729" spans="1:9" ht="30.95" customHeight="1" x14ac:dyDescent="0.25">
      <c r="A8729" s="88" t="s">
        <v>3298</v>
      </c>
      <c r="B8729" s="88"/>
      <c r="C8729" s="88"/>
      <c r="D8729" s="88"/>
      <c r="E8729" s="88"/>
      <c r="F8729" s="88"/>
      <c r="G8729" s="88"/>
      <c r="H8729" s="88"/>
      <c r="I8729" s="88"/>
    </row>
    <row r="8730" spans="1:9" ht="15" customHeight="1" x14ac:dyDescent="0.25">
      <c r="A8730" s="89"/>
      <c r="B8730" s="89"/>
      <c r="C8730" s="14" t="s">
        <v>2076</v>
      </c>
      <c r="D8730" s="14" t="s">
        <v>2079</v>
      </c>
      <c r="E8730" s="14" t="s">
        <v>2059</v>
      </c>
      <c r="F8730" s="9"/>
      <c r="G8730" s="9"/>
      <c r="H8730" s="9"/>
      <c r="I8730" s="9"/>
    </row>
    <row r="8731" spans="1:9" ht="18.95" customHeight="1" x14ac:dyDescent="0.25">
      <c r="A8731" s="15" t="s">
        <v>2080</v>
      </c>
      <c r="B8731" s="16" t="s">
        <v>2081</v>
      </c>
      <c r="C8731" s="17">
        <v>807.98</v>
      </c>
      <c r="D8731" s="17">
        <v>0.1</v>
      </c>
      <c r="E8731" s="18">
        <v>80.8</v>
      </c>
      <c r="F8731" s="9"/>
      <c r="G8731" s="9"/>
      <c r="H8731" s="9"/>
      <c r="I8731" s="9"/>
    </row>
    <row r="8732" spans="1:9" ht="15" customHeight="1" x14ac:dyDescent="0.25">
      <c r="A8732" s="19"/>
      <c r="B8732" s="20"/>
      <c r="C8732" s="21"/>
      <c r="D8732" s="21"/>
      <c r="E8732" s="22">
        <v>80.8</v>
      </c>
      <c r="F8732" s="9"/>
      <c r="G8732" s="9"/>
      <c r="H8732" s="9"/>
      <c r="I8732" s="9"/>
    </row>
    <row r="8733" spans="1:9" ht="9.9499999999999993" customHeight="1" x14ac:dyDescent="0.25">
      <c r="A8733" s="86"/>
      <c r="B8733" s="86"/>
      <c r="C8733" s="86"/>
      <c r="D8733" s="9"/>
      <c r="E8733" s="9"/>
      <c r="F8733" s="9"/>
      <c r="G8733" s="9"/>
      <c r="H8733" s="9"/>
      <c r="I8733" s="9"/>
    </row>
    <row r="8734" spans="1:9" ht="12" customHeight="1" x14ac:dyDescent="0.25">
      <c r="A8734" s="9"/>
      <c r="B8734" s="9"/>
      <c r="C8734" s="9"/>
      <c r="D8734" s="90" t="s">
        <v>4912</v>
      </c>
      <c r="E8734" s="90"/>
      <c r="F8734" s="90"/>
      <c r="G8734" s="90"/>
      <c r="H8734" s="90"/>
      <c r="I8734" s="90"/>
    </row>
    <row r="8735" spans="1:9" ht="9.9499999999999993" customHeight="1" x14ac:dyDescent="0.25">
      <c r="A8735" s="86"/>
      <c r="B8735" s="86"/>
      <c r="C8735" s="86"/>
      <c r="D8735" s="86"/>
      <c r="E8735" s="9"/>
      <c r="F8735" s="9"/>
      <c r="G8735" s="9"/>
      <c r="H8735" s="9"/>
      <c r="I8735" s="9"/>
    </row>
    <row r="8736" spans="1:9" ht="30.95" customHeight="1" x14ac:dyDescent="0.25">
      <c r="A8736" s="88" t="s">
        <v>3299</v>
      </c>
      <c r="B8736" s="88"/>
      <c r="C8736" s="88"/>
      <c r="D8736" s="88"/>
      <c r="E8736" s="88"/>
      <c r="F8736" s="88"/>
      <c r="G8736" s="88"/>
      <c r="H8736" s="88"/>
      <c r="I8736" s="88"/>
    </row>
    <row r="8737" spans="1:9" ht="15" customHeight="1" x14ac:dyDescent="0.25">
      <c r="A8737" s="89"/>
      <c r="B8737" s="89"/>
      <c r="C8737" s="14" t="s">
        <v>2076</v>
      </c>
      <c r="D8737" s="14" t="s">
        <v>2059</v>
      </c>
      <c r="E8737" s="9"/>
      <c r="F8737" s="9"/>
      <c r="G8737" s="9"/>
      <c r="H8737" s="9"/>
      <c r="I8737" s="9"/>
    </row>
    <row r="8738" spans="1:9" ht="18.95" customHeight="1" x14ac:dyDescent="0.25">
      <c r="A8738" s="15" t="s">
        <v>2170</v>
      </c>
      <c r="B8738" s="16" t="s">
        <v>2076</v>
      </c>
      <c r="C8738" s="17">
        <v>807.98</v>
      </c>
      <c r="D8738" s="18">
        <v>807.98</v>
      </c>
      <c r="E8738" s="9"/>
      <c r="F8738" s="9"/>
      <c r="G8738" s="9"/>
      <c r="H8738" s="9"/>
      <c r="I8738" s="9"/>
    </row>
    <row r="8739" spans="1:9" ht="15" customHeight="1" x14ac:dyDescent="0.25">
      <c r="A8739" s="19"/>
      <c r="B8739" s="20"/>
      <c r="C8739" s="21"/>
      <c r="D8739" s="22">
        <v>807.98</v>
      </c>
      <c r="E8739" s="9"/>
      <c r="F8739" s="9"/>
      <c r="G8739" s="9"/>
      <c r="H8739" s="9"/>
      <c r="I8739" s="9"/>
    </row>
    <row r="8740" spans="1:9" ht="9.9499999999999993" customHeight="1" x14ac:dyDescent="0.25">
      <c r="A8740" s="86"/>
      <c r="B8740" s="86"/>
      <c r="C8740" s="86"/>
      <c r="D8740" s="9"/>
      <c r="E8740" s="9"/>
      <c r="F8740" s="9"/>
      <c r="G8740" s="9"/>
      <c r="H8740" s="9"/>
      <c r="I8740" s="9"/>
    </row>
    <row r="8741" spans="1:9" ht="12" customHeight="1" x14ac:dyDescent="0.25">
      <c r="A8741" s="9"/>
      <c r="B8741" s="9"/>
      <c r="C8741" s="9"/>
      <c r="D8741" s="90" t="s">
        <v>4918</v>
      </c>
      <c r="E8741" s="90"/>
      <c r="F8741" s="90"/>
      <c r="G8741" s="90"/>
      <c r="H8741" s="90"/>
      <c r="I8741" s="90"/>
    </row>
    <row r="8742" spans="1:9" ht="9.9499999999999993" customHeight="1" x14ac:dyDescent="0.25">
      <c r="A8742" s="86"/>
      <c r="B8742" s="86"/>
      <c r="C8742" s="86"/>
      <c r="D8742" s="86"/>
      <c r="E8742" s="9"/>
      <c r="F8742" s="9"/>
      <c r="G8742" s="9"/>
      <c r="H8742" s="9"/>
      <c r="I8742" s="9"/>
    </row>
    <row r="8743" spans="1:9" ht="42.95" customHeight="1" x14ac:dyDescent="0.25">
      <c r="A8743" s="88" t="s">
        <v>3300</v>
      </c>
      <c r="B8743" s="88"/>
      <c r="C8743" s="88"/>
      <c r="D8743" s="88"/>
      <c r="E8743" s="88"/>
      <c r="F8743" s="88"/>
      <c r="G8743" s="88"/>
      <c r="H8743" s="88"/>
      <c r="I8743" s="88"/>
    </row>
    <row r="8744" spans="1:9" ht="15" customHeight="1" x14ac:dyDescent="0.25">
      <c r="A8744" s="89"/>
      <c r="B8744" s="89"/>
      <c r="C8744" s="14" t="s">
        <v>2069</v>
      </c>
      <c r="D8744" s="14" t="s">
        <v>2058</v>
      </c>
      <c r="E8744" s="14" t="s">
        <v>2059</v>
      </c>
      <c r="F8744" s="9"/>
      <c r="G8744" s="9"/>
      <c r="H8744" s="9"/>
      <c r="I8744" s="9"/>
    </row>
    <row r="8745" spans="1:9" ht="12.95" customHeight="1" x14ac:dyDescent="0.25">
      <c r="A8745" s="15"/>
      <c r="B8745" s="16" t="s">
        <v>2104</v>
      </c>
      <c r="C8745" s="17">
        <v>602.14</v>
      </c>
      <c r="D8745" s="17">
        <v>1</v>
      </c>
      <c r="E8745" s="18">
        <v>602.14</v>
      </c>
      <c r="F8745" s="9"/>
      <c r="G8745" s="9"/>
      <c r="H8745" s="9"/>
      <c r="I8745" s="9"/>
    </row>
    <row r="8746" spans="1:9" ht="15" customHeight="1" x14ac:dyDescent="0.25">
      <c r="A8746" s="19"/>
      <c r="B8746" s="20"/>
      <c r="C8746" s="21"/>
      <c r="D8746" s="21"/>
      <c r="E8746" s="22">
        <v>602.14</v>
      </c>
      <c r="F8746" s="9"/>
      <c r="G8746" s="9"/>
      <c r="H8746" s="9"/>
      <c r="I8746" s="9"/>
    </row>
    <row r="8747" spans="1:9" ht="9.9499999999999993" customHeight="1" x14ac:dyDescent="0.25">
      <c r="A8747" s="86"/>
      <c r="B8747" s="86"/>
      <c r="C8747" s="86"/>
      <c r="D8747" s="9"/>
      <c r="E8747" s="9"/>
      <c r="F8747" s="9"/>
      <c r="G8747" s="9"/>
      <c r="H8747" s="9"/>
      <c r="I8747" s="9"/>
    </row>
    <row r="8748" spans="1:9" ht="12" customHeight="1" x14ac:dyDescent="0.25">
      <c r="A8748" s="9"/>
      <c r="B8748" s="9"/>
      <c r="C8748" s="9"/>
      <c r="D8748" s="90" t="s">
        <v>4919</v>
      </c>
      <c r="E8748" s="90"/>
      <c r="F8748" s="90"/>
      <c r="G8748" s="90"/>
      <c r="H8748" s="90"/>
      <c r="I8748" s="90"/>
    </row>
    <row r="8749" spans="1:9" ht="9.9499999999999993" customHeight="1" x14ac:dyDescent="0.25">
      <c r="A8749" s="86"/>
      <c r="B8749" s="86"/>
      <c r="C8749" s="86"/>
      <c r="D8749" s="86"/>
      <c r="E8749" s="9"/>
      <c r="F8749" s="9"/>
      <c r="G8749" s="9"/>
      <c r="H8749" s="9"/>
      <c r="I8749" s="9"/>
    </row>
    <row r="8750" spans="1:9" ht="30.95" customHeight="1" x14ac:dyDescent="0.25">
      <c r="A8750" s="88" t="s">
        <v>3301</v>
      </c>
      <c r="B8750" s="88"/>
      <c r="C8750" s="88"/>
      <c r="D8750" s="88"/>
      <c r="E8750" s="88"/>
      <c r="F8750" s="88"/>
      <c r="G8750" s="88"/>
      <c r="H8750" s="88"/>
      <c r="I8750" s="88"/>
    </row>
    <row r="8751" spans="1:9" ht="15" customHeight="1" x14ac:dyDescent="0.25">
      <c r="A8751" s="89"/>
      <c r="B8751" s="89"/>
      <c r="C8751" s="14" t="s">
        <v>2069</v>
      </c>
      <c r="D8751" s="14" t="s">
        <v>2058</v>
      </c>
      <c r="E8751" s="14" t="s">
        <v>2059</v>
      </c>
      <c r="F8751" s="9"/>
      <c r="G8751" s="9"/>
      <c r="H8751" s="9"/>
      <c r="I8751" s="9"/>
    </row>
    <row r="8752" spans="1:9" ht="12.95" customHeight="1" x14ac:dyDescent="0.25">
      <c r="A8752" s="15"/>
      <c r="B8752" s="16" t="s">
        <v>2104</v>
      </c>
      <c r="C8752" s="17">
        <v>602.14</v>
      </c>
      <c r="D8752" s="17">
        <v>1</v>
      </c>
      <c r="E8752" s="18">
        <v>602.14</v>
      </c>
      <c r="F8752" s="9"/>
      <c r="G8752" s="9"/>
      <c r="H8752" s="9"/>
      <c r="I8752" s="9"/>
    </row>
    <row r="8753" spans="1:9" ht="15" customHeight="1" x14ac:dyDescent="0.25">
      <c r="A8753" s="19"/>
      <c r="B8753" s="20"/>
      <c r="C8753" s="21"/>
      <c r="D8753" s="21"/>
      <c r="E8753" s="22">
        <v>602.14</v>
      </c>
      <c r="F8753" s="9"/>
      <c r="G8753" s="9"/>
      <c r="H8753" s="9"/>
      <c r="I8753" s="9"/>
    </row>
    <row r="8754" spans="1:9" ht="9.9499999999999993" customHeight="1" x14ac:dyDescent="0.25">
      <c r="A8754" s="86"/>
      <c r="B8754" s="86"/>
      <c r="C8754" s="86"/>
      <c r="D8754" s="9"/>
      <c r="E8754" s="9"/>
      <c r="F8754" s="9"/>
      <c r="G8754" s="9"/>
      <c r="H8754" s="9"/>
      <c r="I8754" s="9"/>
    </row>
    <row r="8755" spans="1:9" ht="12" customHeight="1" x14ac:dyDescent="0.25">
      <c r="A8755" s="9"/>
      <c r="B8755" s="9"/>
      <c r="C8755" s="9"/>
      <c r="D8755" s="90" t="s">
        <v>4919</v>
      </c>
      <c r="E8755" s="90"/>
      <c r="F8755" s="90"/>
      <c r="G8755" s="90"/>
      <c r="H8755" s="90"/>
      <c r="I8755" s="90"/>
    </row>
    <row r="8756" spans="1:9" ht="9.9499999999999993" customHeight="1" x14ac:dyDescent="0.25">
      <c r="A8756" s="86"/>
      <c r="B8756" s="86"/>
      <c r="C8756" s="86"/>
      <c r="D8756" s="86"/>
      <c r="E8756" s="9"/>
      <c r="F8756" s="9"/>
      <c r="G8756" s="9"/>
      <c r="H8756" s="9"/>
      <c r="I8756" s="9"/>
    </row>
    <row r="8757" spans="1:9" ht="42.95" customHeight="1" x14ac:dyDescent="0.25">
      <c r="A8757" s="88" t="s">
        <v>3302</v>
      </c>
      <c r="B8757" s="88"/>
      <c r="C8757" s="88"/>
      <c r="D8757" s="88"/>
      <c r="E8757" s="88"/>
      <c r="F8757" s="88"/>
      <c r="G8757" s="88"/>
      <c r="H8757" s="88"/>
      <c r="I8757" s="88"/>
    </row>
    <row r="8758" spans="1:9" ht="15" customHeight="1" x14ac:dyDescent="0.25">
      <c r="A8758" s="89"/>
      <c r="B8758" s="89"/>
      <c r="C8758" s="14" t="s">
        <v>2058</v>
      </c>
      <c r="D8758" s="14" t="s">
        <v>2059</v>
      </c>
      <c r="E8758" s="9"/>
      <c r="F8758" s="9"/>
      <c r="G8758" s="9"/>
      <c r="H8758" s="9"/>
      <c r="I8758" s="9"/>
    </row>
    <row r="8759" spans="1:9" ht="12.95" customHeight="1" x14ac:dyDescent="0.25">
      <c r="A8759" s="15"/>
      <c r="B8759" s="16" t="s">
        <v>2058</v>
      </c>
      <c r="C8759" s="17">
        <v>4</v>
      </c>
      <c r="D8759" s="18">
        <v>4</v>
      </c>
      <c r="E8759" s="9"/>
      <c r="F8759" s="9"/>
      <c r="G8759" s="9"/>
      <c r="H8759" s="9"/>
      <c r="I8759" s="9"/>
    </row>
    <row r="8760" spans="1:9" ht="15" customHeight="1" x14ac:dyDescent="0.25">
      <c r="A8760" s="19"/>
      <c r="B8760" s="20"/>
      <c r="C8760" s="21"/>
      <c r="D8760" s="22">
        <v>4</v>
      </c>
      <c r="E8760" s="9"/>
      <c r="F8760" s="9"/>
      <c r="G8760" s="9"/>
      <c r="H8760" s="9"/>
      <c r="I8760" s="9"/>
    </row>
    <row r="8761" spans="1:9" ht="9.9499999999999993" customHeight="1" x14ac:dyDescent="0.25">
      <c r="A8761" s="86"/>
      <c r="B8761" s="86"/>
      <c r="C8761" s="86"/>
      <c r="D8761" s="9"/>
      <c r="E8761" s="9"/>
      <c r="F8761" s="9"/>
      <c r="G8761" s="9"/>
      <c r="H8761" s="9"/>
      <c r="I8761" s="9"/>
    </row>
    <row r="8762" spans="1:9" ht="12" customHeight="1" x14ac:dyDescent="0.25">
      <c r="A8762" s="9"/>
      <c r="B8762" s="9"/>
      <c r="C8762" s="9"/>
      <c r="D8762" s="90" t="s">
        <v>4255</v>
      </c>
      <c r="E8762" s="90"/>
      <c r="F8762" s="90"/>
      <c r="G8762" s="90"/>
      <c r="H8762" s="90"/>
      <c r="I8762" s="90"/>
    </row>
    <row r="8763" spans="1:9" ht="9.9499999999999993" customHeight="1" x14ac:dyDescent="0.25">
      <c r="A8763" s="86"/>
      <c r="B8763" s="86"/>
      <c r="C8763" s="86"/>
      <c r="D8763" s="86"/>
      <c r="E8763" s="9"/>
      <c r="F8763" s="9"/>
      <c r="G8763" s="9"/>
      <c r="H8763" s="9"/>
      <c r="I8763" s="9"/>
    </row>
    <row r="8764" spans="1:9" ht="30.95" customHeight="1" x14ac:dyDescent="0.25">
      <c r="A8764" s="88" t="s">
        <v>3303</v>
      </c>
      <c r="B8764" s="88"/>
      <c r="C8764" s="88"/>
      <c r="D8764" s="88"/>
      <c r="E8764" s="88"/>
      <c r="F8764" s="88"/>
      <c r="G8764" s="88"/>
      <c r="H8764" s="88"/>
      <c r="I8764" s="88"/>
    </row>
    <row r="8765" spans="1:9" ht="15" customHeight="1" x14ac:dyDescent="0.25">
      <c r="A8765" s="89"/>
      <c r="B8765" s="89"/>
      <c r="C8765" s="14" t="s">
        <v>2076</v>
      </c>
      <c r="D8765" s="14" t="s">
        <v>2059</v>
      </c>
      <c r="E8765" s="9"/>
      <c r="F8765" s="9"/>
      <c r="G8765" s="9"/>
      <c r="H8765" s="9"/>
      <c r="I8765" s="9"/>
    </row>
    <row r="8766" spans="1:9" ht="12.95" customHeight="1" x14ac:dyDescent="0.25">
      <c r="A8766" s="15" t="s">
        <v>2108</v>
      </c>
      <c r="B8766" s="16" t="s">
        <v>2076</v>
      </c>
      <c r="C8766" s="17">
        <v>807.98</v>
      </c>
      <c r="D8766" s="18">
        <v>807.98</v>
      </c>
      <c r="E8766" s="9"/>
      <c r="F8766" s="9"/>
      <c r="G8766" s="9"/>
      <c r="H8766" s="9"/>
      <c r="I8766" s="9"/>
    </row>
    <row r="8767" spans="1:9" ht="15" customHeight="1" x14ac:dyDescent="0.25">
      <c r="A8767" s="19"/>
      <c r="B8767" s="20"/>
      <c r="C8767" s="21"/>
      <c r="D8767" s="22">
        <v>807.98</v>
      </c>
      <c r="E8767" s="9"/>
      <c r="F8767" s="9"/>
      <c r="G8767" s="9"/>
      <c r="H8767" s="9"/>
      <c r="I8767" s="9"/>
    </row>
    <row r="8768" spans="1:9" ht="9.9499999999999993" customHeight="1" x14ac:dyDescent="0.25">
      <c r="A8768" s="86"/>
      <c r="B8768" s="86"/>
      <c r="C8768" s="86"/>
      <c r="D8768" s="9"/>
      <c r="E8768" s="9"/>
      <c r="F8768" s="9"/>
      <c r="G8768" s="9"/>
      <c r="H8768" s="9"/>
      <c r="I8768" s="9"/>
    </row>
    <row r="8769" spans="1:9" ht="12" customHeight="1" x14ac:dyDescent="0.25">
      <c r="A8769" s="9"/>
      <c r="B8769" s="9"/>
      <c r="C8769" s="9"/>
      <c r="D8769" s="90" t="s">
        <v>4918</v>
      </c>
      <c r="E8769" s="90"/>
      <c r="F8769" s="90"/>
      <c r="G8769" s="90"/>
      <c r="H8769" s="90"/>
      <c r="I8769" s="90"/>
    </row>
    <row r="8770" spans="1:9" ht="9.9499999999999993" customHeight="1" x14ac:dyDescent="0.25">
      <c r="A8770" s="86"/>
      <c r="B8770" s="86"/>
      <c r="C8770" s="86"/>
      <c r="D8770" s="86"/>
      <c r="E8770" s="9"/>
      <c r="F8770" s="9"/>
      <c r="G8770" s="9"/>
      <c r="H8770" s="9"/>
      <c r="I8770" s="9"/>
    </row>
    <row r="8771" spans="1:9" ht="42.95" customHeight="1" x14ac:dyDescent="0.25">
      <c r="A8771" s="88" t="s">
        <v>3304</v>
      </c>
      <c r="B8771" s="88"/>
      <c r="C8771" s="88"/>
      <c r="D8771" s="88"/>
      <c r="E8771" s="88"/>
      <c r="F8771" s="88"/>
      <c r="G8771" s="88"/>
      <c r="H8771" s="88"/>
      <c r="I8771" s="88"/>
    </row>
    <row r="8772" spans="1:9" ht="15" customHeight="1" x14ac:dyDescent="0.25">
      <c r="A8772" s="89"/>
      <c r="B8772" s="89"/>
      <c r="C8772" s="14" t="s">
        <v>2058</v>
      </c>
      <c r="D8772" s="14" t="s">
        <v>2059</v>
      </c>
      <c r="E8772" s="9"/>
      <c r="F8772" s="9"/>
      <c r="G8772" s="9"/>
      <c r="H8772" s="9"/>
      <c r="I8772" s="9"/>
    </row>
    <row r="8773" spans="1:9" ht="18.95" customHeight="1" x14ac:dyDescent="0.25">
      <c r="A8773" s="15" t="s">
        <v>2219</v>
      </c>
      <c r="B8773" s="16" t="s">
        <v>2058</v>
      </c>
      <c r="C8773" s="17">
        <v>2</v>
      </c>
      <c r="D8773" s="18">
        <v>2</v>
      </c>
      <c r="E8773" s="9"/>
      <c r="F8773" s="9"/>
      <c r="G8773" s="9"/>
      <c r="H8773" s="9"/>
      <c r="I8773" s="9"/>
    </row>
    <row r="8774" spans="1:9" ht="15" customHeight="1" x14ac:dyDescent="0.25">
      <c r="A8774" s="19"/>
      <c r="B8774" s="20"/>
      <c r="C8774" s="21"/>
      <c r="D8774" s="22">
        <v>2</v>
      </c>
      <c r="E8774" s="9"/>
      <c r="F8774" s="9"/>
      <c r="G8774" s="9"/>
      <c r="H8774" s="9"/>
      <c r="I8774" s="9"/>
    </row>
    <row r="8775" spans="1:9" ht="9.9499999999999993" customHeight="1" x14ac:dyDescent="0.25">
      <c r="A8775" s="86"/>
      <c r="B8775" s="86"/>
      <c r="C8775" s="86"/>
      <c r="D8775" s="9"/>
      <c r="E8775" s="9"/>
      <c r="F8775" s="9"/>
      <c r="G8775" s="9"/>
      <c r="H8775" s="9"/>
      <c r="I8775" s="9"/>
    </row>
    <row r="8776" spans="1:9" ht="12" customHeight="1" x14ac:dyDescent="0.25">
      <c r="A8776" s="9"/>
      <c r="B8776" s="9"/>
      <c r="C8776" s="9"/>
      <c r="D8776" s="90" t="s">
        <v>4257</v>
      </c>
      <c r="E8776" s="90"/>
      <c r="F8776" s="90"/>
      <c r="G8776" s="90"/>
      <c r="H8776" s="90"/>
      <c r="I8776" s="90"/>
    </row>
    <row r="8777" spans="1:9" ht="9.9499999999999993" customHeight="1" x14ac:dyDescent="0.25">
      <c r="A8777" s="86"/>
      <c r="B8777" s="86"/>
      <c r="C8777" s="86"/>
      <c r="D8777" s="86"/>
      <c r="E8777" s="9"/>
      <c r="F8777" s="9"/>
      <c r="G8777" s="9"/>
      <c r="H8777" s="9"/>
      <c r="I8777" s="9"/>
    </row>
    <row r="8778" spans="1:9" ht="30.95" customHeight="1" x14ac:dyDescent="0.25">
      <c r="A8778" s="88" t="s">
        <v>3305</v>
      </c>
      <c r="B8778" s="88"/>
      <c r="C8778" s="88"/>
      <c r="D8778" s="88"/>
      <c r="E8778" s="88"/>
      <c r="F8778" s="88"/>
      <c r="G8778" s="88"/>
      <c r="H8778" s="88"/>
      <c r="I8778" s="88"/>
    </row>
    <row r="8779" spans="1:9" ht="15" customHeight="1" x14ac:dyDescent="0.25">
      <c r="A8779" s="89"/>
      <c r="B8779" s="89"/>
      <c r="C8779" s="14" t="s">
        <v>2076</v>
      </c>
      <c r="D8779" s="14" t="s">
        <v>2058</v>
      </c>
      <c r="E8779" s="14" t="s">
        <v>2059</v>
      </c>
      <c r="F8779" s="9"/>
      <c r="G8779" s="9"/>
      <c r="H8779" s="9"/>
      <c r="I8779" s="9"/>
    </row>
    <row r="8780" spans="1:9" ht="18.95" customHeight="1" x14ac:dyDescent="0.25">
      <c r="A8780" s="15" t="s">
        <v>2110</v>
      </c>
      <c r="B8780" s="16" t="s">
        <v>2111</v>
      </c>
      <c r="C8780" s="17">
        <v>0.16</v>
      </c>
      <c r="D8780" s="17">
        <v>82</v>
      </c>
      <c r="E8780" s="18">
        <v>13.12</v>
      </c>
      <c r="F8780" s="9"/>
      <c r="G8780" s="9"/>
      <c r="H8780" s="9"/>
      <c r="I8780" s="9"/>
    </row>
    <row r="8781" spans="1:9" ht="15" customHeight="1" x14ac:dyDescent="0.25">
      <c r="A8781" s="19"/>
      <c r="B8781" s="20"/>
      <c r="C8781" s="21"/>
      <c r="D8781" s="21"/>
      <c r="E8781" s="22">
        <v>13.12</v>
      </c>
      <c r="F8781" s="9"/>
      <c r="G8781" s="9"/>
      <c r="H8781" s="9"/>
      <c r="I8781" s="9"/>
    </row>
    <row r="8782" spans="1:9" ht="9.9499999999999993" customHeight="1" x14ac:dyDescent="0.25">
      <c r="A8782" s="86"/>
      <c r="B8782" s="86"/>
      <c r="C8782" s="86"/>
      <c r="D8782" s="9"/>
      <c r="E8782" s="9"/>
      <c r="F8782" s="9"/>
      <c r="G8782" s="9"/>
      <c r="H8782" s="9"/>
      <c r="I8782" s="9"/>
    </row>
    <row r="8783" spans="1:9" ht="12" customHeight="1" x14ac:dyDescent="0.25">
      <c r="A8783" s="9"/>
      <c r="B8783" s="9"/>
      <c r="C8783" s="9"/>
      <c r="D8783" s="90" t="s">
        <v>4308</v>
      </c>
      <c r="E8783" s="90"/>
      <c r="F8783" s="90"/>
      <c r="G8783" s="90"/>
      <c r="H8783" s="90"/>
      <c r="I8783" s="90"/>
    </row>
    <row r="8784" spans="1:9" ht="9.9499999999999993" customHeight="1" x14ac:dyDescent="0.25">
      <c r="A8784" s="86"/>
      <c r="B8784" s="86"/>
      <c r="C8784" s="86"/>
      <c r="D8784" s="86"/>
      <c r="E8784" s="9"/>
      <c r="F8784" s="9"/>
      <c r="G8784" s="9"/>
      <c r="H8784" s="9"/>
      <c r="I8784" s="9"/>
    </row>
    <row r="8785" spans="1:9" ht="30.95" customHeight="1" x14ac:dyDescent="0.25">
      <c r="A8785" s="88" t="s">
        <v>3306</v>
      </c>
      <c r="B8785" s="88"/>
      <c r="C8785" s="88"/>
      <c r="D8785" s="88"/>
      <c r="E8785" s="88"/>
      <c r="F8785" s="88"/>
      <c r="G8785" s="88"/>
      <c r="H8785" s="88"/>
      <c r="I8785" s="88"/>
    </row>
    <row r="8786" spans="1:9" ht="15" customHeight="1" x14ac:dyDescent="0.25">
      <c r="A8786" s="89"/>
      <c r="B8786" s="89"/>
      <c r="C8786" s="14" t="s">
        <v>2057</v>
      </c>
      <c r="D8786" s="14" t="s">
        <v>2059</v>
      </c>
      <c r="E8786" s="9"/>
      <c r="F8786" s="9"/>
      <c r="G8786" s="9"/>
      <c r="H8786" s="9"/>
      <c r="I8786" s="9"/>
    </row>
    <row r="8787" spans="1:9" ht="12.95" customHeight="1" x14ac:dyDescent="0.25">
      <c r="A8787" s="15"/>
      <c r="B8787" s="16" t="s">
        <v>2057</v>
      </c>
      <c r="C8787" s="17">
        <v>232.43</v>
      </c>
      <c r="D8787" s="18">
        <v>232.43</v>
      </c>
      <c r="E8787" s="9"/>
      <c r="F8787" s="9"/>
      <c r="G8787" s="9"/>
      <c r="H8787" s="9"/>
      <c r="I8787" s="9"/>
    </row>
    <row r="8788" spans="1:9" ht="15" customHeight="1" x14ac:dyDescent="0.25">
      <c r="A8788" s="19"/>
      <c r="B8788" s="20"/>
      <c r="C8788" s="21"/>
      <c r="D8788" s="22">
        <v>232.43</v>
      </c>
      <c r="E8788" s="9"/>
      <c r="F8788" s="9"/>
      <c r="G8788" s="9"/>
      <c r="H8788" s="9"/>
      <c r="I8788" s="9"/>
    </row>
    <row r="8789" spans="1:9" ht="9.9499999999999993" customHeight="1" x14ac:dyDescent="0.25">
      <c r="A8789" s="86"/>
      <c r="B8789" s="86"/>
      <c r="C8789" s="86"/>
      <c r="D8789" s="9"/>
      <c r="E8789" s="9"/>
      <c r="F8789" s="9"/>
      <c r="G8789" s="9"/>
      <c r="H8789" s="9"/>
      <c r="I8789" s="9"/>
    </row>
    <row r="8790" spans="1:9" ht="12" customHeight="1" x14ac:dyDescent="0.25">
      <c r="A8790" s="9"/>
      <c r="B8790" s="9"/>
      <c r="C8790" s="9"/>
      <c r="D8790" s="90" t="s">
        <v>4920</v>
      </c>
      <c r="E8790" s="90"/>
      <c r="F8790" s="90"/>
      <c r="G8790" s="90"/>
      <c r="H8790" s="90"/>
      <c r="I8790" s="90"/>
    </row>
    <row r="8791" spans="1:9" ht="9.9499999999999993" customHeight="1" x14ac:dyDescent="0.25">
      <c r="A8791" s="86"/>
      <c r="B8791" s="86"/>
      <c r="C8791" s="86"/>
      <c r="D8791" s="86"/>
      <c r="E8791" s="9"/>
      <c r="F8791" s="9"/>
      <c r="G8791" s="9"/>
      <c r="H8791" s="9"/>
      <c r="I8791" s="9"/>
    </row>
    <row r="8792" spans="1:9" ht="20.100000000000001" customHeight="1" x14ac:dyDescent="0.25">
      <c r="A8792" s="88" t="s">
        <v>3307</v>
      </c>
      <c r="B8792" s="88"/>
      <c r="C8792" s="88"/>
      <c r="D8792" s="88"/>
      <c r="E8792" s="88"/>
      <c r="F8792" s="88"/>
      <c r="G8792" s="88"/>
      <c r="H8792" s="88"/>
      <c r="I8792" s="88"/>
    </row>
    <row r="8793" spans="1:9" ht="15" customHeight="1" x14ac:dyDescent="0.25">
      <c r="A8793" s="89"/>
      <c r="B8793" s="89"/>
      <c r="C8793" s="14" t="s">
        <v>2076</v>
      </c>
      <c r="D8793" s="14" t="s">
        <v>2059</v>
      </c>
      <c r="E8793" s="9"/>
      <c r="F8793" s="9"/>
      <c r="G8793" s="9"/>
      <c r="H8793" s="9"/>
      <c r="I8793" s="9"/>
    </row>
    <row r="8794" spans="1:9" ht="12.95" customHeight="1" x14ac:dyDescent="0.25">
      <c r="A8794" s="15"/>
      <c r="B8794" s="16" t="s">
        <v>2076</v>
      </c>
      <c r="C8794" s="17">
        <v>378.7</v>
      </c>
      <c r="D8794" s="18">
        <v>378.7</v>
      </c>
      <c r="E8794" s="9"/>
      <c r="F8794" s="9"/>
      <c r="G8794" s="9"/>
      <c r="H8794" s="9"/>
      <c r="I8794" s="9"/>
    </row>
    <row r="8795" spans="1:9" ht="15" customHeight="1" x14ac:dyDescent="0.25">
      <c r="A8795" s="19"/>
      <c r="B8795" s="20"/>
      <c r="C8795" s="21"/>
      <c r="D8795" s="22">
        <v>378.7</v>
      </c>
      <c r="E8795" s="9"/>
      <c r="F8795" s="9"/>
      <c r="G8795" s="9"/>
      <c r="H8795" s="9"/>
      <c r="I8795" s="9"/>
    </row>
    <row r="8796" spans="1:9" ht="9.9499999999999993" customHeight="1" x14ac:dyDescent="0.25">
      <c r="A8796" s="86"/>
      <c r="B8796" s="86"/>
      <c r="C8796" s="86"/>
      <c r="D8796" s="9"/>
      <c r="E8796" s="9"/>
      <c r="F8796" s="9"/>
      <c r="G8796" s="9"/>
      <c r="H8796" s="9"/>
      <c r="I8796" s="9"/>
    </row>
    <row r="8797" spans="1:9" ht="12" customHeight="1" x14ac:dyDescent="0.25">
      <c r="A8797" s="9"/>
      <c r="B8797" s="9"/>
      <c r="C8797" s="9"/>
      <c r="D8797" s="90" t="s">
        <v>4921</v>
      </c>
      <c r="E8797" s="90"/>
      <c r="F8797" s="90"/>
      <c r="G8797" s="90"/>
      <c r="H8797" s="90"/>
      <c r="I8797" s="90"/>
    </row>
    <row r="8798" spans="1:9" ht="9.9499999999999993" customHeight="1" x14ac:dyDescent="0.25">
      <c r="A8798" s="86"/>
      <c r="B8798" s="86"/>
      <c r="C8798" s="86"/>
      <c r="D8798" s="86"/>
      <c r="E8798" s="9"/>
      <c r="F8798" s="9"/>
      <c r="G8798" s="9"/>
      <c r="H8798" s="9"/>
      <c r="I8798" s="9"/>
    </row>
    <row r="8799" spans="1:9" ht="30.95" customHeight="1" x14ac:dyDescent="0.25">
      <c r="A8799" s="88" t="s">
        <v>3308</v>
      </c>
      <c r="B8799" s="88"/>
      <c r="C8799" s="88"/>
      <c r="D8799" s="88"/>
      <c r="E8799" s="88"/>
      <c r="F8799" s="88"/>
      <c r="G8799" s="88"/>
      <c r="H8799" s="88"/>
      <c r="I8799" s="88"/>
    </row>
    <row r="8800" spans="1:9" ht="15" customHeight="1" x14ac:dyDescent="0.25">
      <c r="A8800" s="89"/>
      <c r="B8800" s="89"/>
      <c r="C8800" s="14" t="s">
        <v>2076</v>
      </c>
      <c r="D8800" s="14" t="s">
        <v>2059</v>
      </c>
      <c r="E8800" s="9"/>
      <c r="F8800" s="9"/>
      <c r="G8800" s="9"/>
      <c r="H8800" s="9"/>
      <c r="I8800" s="9"/>
    </row>
    <row r="8801" spans="1:9" ht="12.95" customHeight="1" x14ac:dyDescent="0.25">
      <c r="A8801" s="15" t="s">
        <v>2108</v>
      </c>
      <c r="B8801" s="16" t="s">
        <v>2076</v>
      </c>
      <c r="C8801" s="17">
        <v>807.98</v>
      </c>
      <c r="D8801" s="18">
        <v>807.98</v>
      </c>
      <c r="E8801" s="9"/>
      <c r="F8801" s="9"/>
      <c r="G8801" s="9"/>
      <c r="H8801" s="9"/>
      <c r="I8801" s="9"/>
    </row>
    <row r="8802" spans="1:9" ht="15" customHeight="1" x14ac:dyDescent="0.25">
      <c r="A8802" s="19"/>
      <c r="B8802" s="20"/>
      <c r="C8802" s="21"/>
      <c r="D8802" s="22">
        <v>807.98</v>
      </c>
      <c r="E8802" s="9"/>
      <c r="F8802" s="9"/>
      <c r="G8802" s="9"/>
      <c r="H8802" s="9"/>
      <c r="I8802" s="9"/>
    </row>
    <row r="8803" spans="1:9" ht="9.9499999999999993" customHeight="1" x14ac:dyDescent="0.25">
      <c r="A8803" s="86"/>
      <c r="B8803" s="86"/>
      <c r="C8803" s="86"/>
      <c r="D8803" s="9"/>
      <c r="E8803" s="9"/>
      <c r="F8803" s="9"/>
      <c r="G8803" s="9"/>
      <c r="H8803" s="9"/>
      <c r="I8803" s="9"/>
    </row>
    <row r="8804" spans="1:9" ht="12" customHeight="1" x14ac:dyDescent="0.25">
      <c r="A8804" s="9"/>
      <c r="B8804" s="9"/>
      <c r="C8804" s="9"/>
      <c r="D8804" s="90" t="s">
        <v>4918</v>
      </c>
      <c r="E8804" s="90"/>
      <c r="F8804" s="90"/>
      <c r="G8804" s="90"/>
      <c r="H8804" s="90"/>
      <c r="I8804" s="90"/>
    </row>
    <row r="8805" spans="1:9" ht="9.9499999999999993" customHeight="1" x14ac:dyDescent="0.25">
      <c r="A8805" s="86"/>
      <c r="B8805" s="86"/>
      <c r="C8805" s="86"/>
      <c r="D8805" s="86"/>
      <c r="E8805" s="9"/>
      <c r="F8805" s="9"/>
      <c r="G8805" s="9"/>
      <c r="H8805" s="9"/>
      <c r="I8805" s="9"/>
    </row>
    <row r="8806" spans="1:9" ht="20.100000000000001" customHeight="1" x14ac:dyDescent="0.25">
      <c r="A8806" s="88" t="s">
        <v>3309</v>
      </c>
      <c r="B8806" s="88"/>
      <c r="C8806" s="88"/>
      <c r="D8806" s="88"/>
      <c r="E8806" s="88"/>
      <c r="F8806" s="88"/>
      <c r="G8806" s="88"/>
      <c r="H8806" s="88"/>
      <c r="I8806" s="88"/>
    </row>
    <row r="8807" spans="1:9" ht="15" customHeight="1" x14ac:dyDescent="0.25">
      <c r="A8807" s="89"/>
      <c r="B8807" s="89"/>
      <c r="C8807" s="14" t="s">
        <v>2069</v>
      </c>
      <c r="D8807" s="14" t="s">
        <v>2058</v>
      </c>
      <c r="E8807" s="14" t="s">
        <v>2059</v>
      </c>
      <c r="F8807" s="9"/>
      <c r="G8807" s="9"/>
      <c r="H8807" s="9"/>
      <c r="I8807" s="9"/>
    </row>
    <row r="8808" spans="1:9" ht="12.95" customHeight="1" x14ac:dyDescent="0.25">
      <c r="A8808" s="15"/>
      <c r="B8808" s="16" t="s">
        <v>2104</v>
      </c>
      <c r="C8808" s="17">
        <v>198.91</v>
      </c>
      <c r="D8808" s="17">
        <v>1</v>
      </c>
      <c r="E8808" s="18">
        <v>198.91</v>
      </c>
      <c r="F8808" s="9"/>
      <c r="G8808" s="9"/>
      <c r="H8808" s="9"/>
      <c r="I8808" s="9"/>
    </row>
    <row r="8809" spans="1:9" ht="15" customHeight="1" x14ac:dyDescent="0.25">
      <c r="A8809" s="19"/>
      <c r="B8809" s="20"/>
      <c r="C8809" s="21"/>
      <c r="D8809" s="21"/>
      <c r="E8809" s="22">
        <v>198.91</v>
      </c>
      <c r="F8809" s="9"/>
      <c r="G8809" s="9"/>
      <c r="H8809" s="9"/>
      <c r="I8809" s="9"/>
    </row>
    <row r="8810" spans="1:9" ht="9.9499999999999993" customHeight="1" x14ac:dyDescent="0.25">
      <c r="A8810" s="86"/>
      <c r="B8810" s="86"/>
      <c r="C8810" s="86"/>
      <c r="D8810" s="9"/>
      <c r="E8810" s="9"/>
      <c r="F8810" s="9"/>
      <c r="G8810" s="9"/>
      <c r="H8810" s="9"/>
      <c r="I8810" s="9"/>
    </row>
    <row r="8811" spans="1:9" ht="12" customHeight="1" x14ac:dyDescent="0.25">
      <c r="A8811" s="9"/>
      <c r="B8811" s="9"/>
      <c r="C8811" s="9"/>
      <c r="D8811" s="90" t="s">
        <v>4922</v>
      </c>
      <c r="E8811" s="90"/>
      <c r="F8811" s="90"/>
      <c r="G8811" s="90"/>
      <c r="H8811" s="90"/>
      <c r="I8811" s="90"/>
    </row>
    <row r="8812" spans="1:9" ht="9.9499999999999993" customHeight="1" x14ac:dyDescent="0.25">
      <c r="A8812" s="86"/>
      <c r="B8812" s="86"/>
      <c r="C8812" s="86"/>
      <c r="D8812" s="86"/>
      <c r="E8812" s="9"/>
      <c r="F8812" s="9"/>
      <c r="G8812" s="9"/>
      <c r="H8812" s="9"/>
      <c r="I8812" s="9"/>
    </row>
    <row r="8813" spans="1:9" ht="30.95" customHeight="1" x14ac:dyDescent="0.25">
      <c r="A8813" s="88" t="s">
        <v>3310</v>
      </c>
      <c r="B8813" s="88"/>
      <c r="C8813" s="88"/>
      <c r="D8813" s="88"/>
      <c r="E8813" s="88"/>
      <c r="F8813" s="88"/>
      <c r="G8813" s="88"/>
      <c r="H8813" s="88"/>
      <c r="I8813" s="88"/>
    </row>
    <row r="8814" spans="1:9" ht="15" customHeight="1" x14ac:dyDescent="0.25">
      <c r="A8814" s="89"/>
      <c r="B8814" s="89"/>
      <c r="C8814" s="14" t="s">
        <v>2076</v>
      </c>
      <c r="D8814" s="14" t="s">
        <v>2059</v>
      </c>
      <c r="E8814" s="9"/>
      <c r="F8814" s="9"/>
      <c r="G8814" s="9"/>
      <c r="H8814" s="9"/>
      <c r="I8814" s="9"/>
    </row>
    <row r="8815" spans="1:9" ht="12.95" customHeight="1" x14ac:dyDescent="0.25">
      <c r="A8815" s="15" t="s">
        <v>2077</v>
      </c>
      <c r="B8815" s="16" t="s">
        <v>2076</v>
      </c>
      <c r="C8815" s="17">
        <v>4224.09</v>
      </c>
      <c r="D8815" s="18">
        <v>4224.09</v>
      </c>
      <c r="E8815" s="9"/>
      <c r="F8815" s="9"/>
      <c r="G8815" s="9"/>
      <c r="H8815" s="9"/>
      <c r="I8815" s="9"/>
    </row>
    <row r="8816" spans="1:9" ht="15" customHeight="1" x14ac:dyDescent="0.25">
      <c r="A8816" s="19"/>
      <c r="B8816" s="20"/>
      <c r="C8816" s="21"/>
      <c r="D8816" s="22">
        <v>4224.09</v>
      </c>
      <c r="E8816" s="9"/>
      <c r="F8816" s="9"/>
      <c r="G8816" s="9"/>
      <c r="H8816" s="9"/>
      <c r="I8816" s="9"/>
    </row>
    <row r="8817" spans="1:9" ht="9.9499999999999993" customHeight="1" x14ac:dyDescent="0.25">
      <c r="A8817" s="86"/>
      <c r="B8817" s="86"/>
      <c r="C8817" s="86"/>
      <c r="D8817" s="9"/>
      <c r="E8817" s="9"/>
      <c r="F8817" s="9"/>
      <c r="G8817" s="9"/>
      <c r="H8817" s="9"/>
      <c r="I8817" s="9"/>
    </row>
    <row r="8818" spans="1:9" ht="12" customHeight="1" x14ac:dyDescent="0.25">
      <c r="A8818" s="9"/>
      <c r="B8818" s="9"/>
      <c r="C8818" s="9"/>
      <c r="D8818" s="90" t="s">
        <v>4923</v>
      </c>
      <c r="E8818" s="90"/>
      <c r="F8818" s="90"/>
      <c r="G8818" s="90"/>
      <c r="H8818" s="90"/>
      <c r="I8818" s="90"/>
    </row>
    <row r="8819" spans="1:9" ht="9.9499999999999993" customHeight="1" x14ac:dyDescent="0.25">
      <c r="A8819" s="86"/>
      <c r="B8819" s="86"/>
      <c r="C8819" s="86"/>
      <c r="D8819" s="86"/>
      <c r="E8819" s="9"/>
      <c r="F8819" s="9"/>
      <c r="G8819" s="9"/>
      <c r="H8819" s="9"/>
      <c r="I8819" s="9"/>
    </row>
    <row r="8820" spans="1:9" ht="30.95" customHeight="1" x14ac:dyDescent="0.25">
      <c r="A8820" s="88" t="s">
        <v>3311</v>
      </c>
      <c r="B8820" s="88"/>
      <c r="C8820" s="88"/>
      <c r="D8820" s="88"/>
      <c r="E8820" s="88"/>
      <c r="F8820" s="88"/>
      <c r="G8820" s="88"/>
      <c r="H8820" s="88"/>
      <c r="I8820" s="88"/>
    </row>
    <row r="8821" spans="1:9" ht="15" customHeight="1" x14ac:dyDescent="0.25">
      <c r="A8821" s="89"/>
      <c r="B8821" s="89"/>
      <c r="C8821" s="14" t="s">
        <v>2076</v>
      </c>
      <c r="D8821" s="14" t="s">
        <v>2079</v>
      </c>
      <c r="E8821" s="14" t="s">
        <v>2059</v>
      </c>
      <c r="F8821" s="9"/>
      <c r="G8821" s="9"/>
      <c r="H8821" s="9"/>
      <c r="I8821" s="9"/>
    </row>
    <row r="8822" spans="1:9" ht="18.95" customHeight="1" x14ac:dyDescent="0.25">
      <c r="A8822" s="15" t="s">
        <v>2080</v>
      </c>
      <c r="B8822" s="16" t="s">
        <v>2081</v>
      </c>
      <c r="C8822" s="17">
        <v>803.07</v>
      </c>
      <c r="D8822" s="17">
        <v>0.1</v>
      </c>
      <c r="E8822" s="18">
        <v>80.31</v>
      </c>
      <c r="F8822" s="9"/>
      <c r="G8822" s="9"/>
      <c r="H8822" s="9"/>
      <c r="I8822" s="9"/>
    </row>
    <row r="8823" spans="1:9" ht="15" customHeight="1" x14ac:dyDescent="0.25">
      <c r="A8823" s="19"/>
      <c r="B8823" s="20"/>
      <c r="C8823" s="21"/>
      <c r="D8823" s="21"/>
      <c r="E8823" s="22">
        <v>80.31</v>
      </c>
      <c r="F8823" s="9"/>
      <c r="G8823" s="9"/>
      <c r="H8823" s="9"/>
      <c r="I8823" s="9"/>
    </row>
    <row r="8824" spans="1:9" ht="9.9499999999999993" customHeight="1" x14ac:dyDescent="0.25">
      <c r="A8824" s="86"/>
      <c r="B8824" s="86"/>
      <c r="C8824" s="86"/>
      <c r="D8824" s="9"/>
      <c r="E8824" s="9"/>
      <c r="F8824" s="9"/>
      <c r="G8824" s="9"/>
      <c r="H8824" s="9"/>
      <c r="I8824" s="9"/>
    </row>
    <row r="8825" spans="1:9" ht="12" customHeight="1" x14ac:dyDescent="0.25">
      <c r="A8825" s="9"/>
      <c r="B8825" s="9"/>
      <c r="C8825" s="9"/>
      <c r="D8825" s="90" t="s">
        <v>4924</v>
      </c>
      <c r="E8825" s="90"/>
      <c r="F8825" s="90"/>
      <c r="G8825" s="90"/>
      <c r="H8825" s="90"/>
      <c r="I8825" s="90"/>
    </row>
    <row r="8826" spans="1:9" ht="9.9499999999999993" customHeight="1" x14ac:dyDescent="0.25">
      <c r="A8826" s="86"/>
      <c r="B8826" s="86"/>
      <c r="C8826" s="86"/>
      <c r="D8826" s="86"/>
      <c r="E8826" s="9"/>
      <c r="F8826" s="9"/>
      <c r="G8826" s="9"/>
      <c r="H8826" s="9"/>
      <c r="I8826" s="9"/>
    </row>
    <row r="8827" spans="1:9" ht="30.95" customHeight="1" x14ac:dyDescent="0.25">
      <c r="A8827" s="88" t="s">
        <v>3312</v>
      </c>
      <c r="B8827" s="88"/>
      <c r="C8827" s="88"/>
      <c r="D8827" s="88"/>
      <c r="E8827" s="88"/>
      <c r="F8827" s="88"/>
      <c r="G8827" s="88"/>
      <c r="H8827" s="88"/>
      <c r="I8827" s="88"/>
    </row>
    <row r="8828" spans="1:9" ht="15" customHeight="1" x14ac:dyDescent="0.25">
      <c r="A8828" s="89"/>
      <c r="B8828" s="89"/>
      <c r="C8828" s="14" t="s">
        <v>2076</v>
      </c>
      <c r="D8828" s="14" t="s">
        <v>2079</v>
      </c>
      <c r="E8828" s="14" t="s">
        <v>2058</v>
      </c>
      <c r="F8828" s="14" t="s">
        <v>2059</v>
      </c>
      <c r="G8828" s="9"/>
      <c r="H8828" s="9"/>
      <c r="I8828" s="9"/>
    </row>
    <row r="8829" spans="1:9" ht="27" customHeight="1" x14ac:dyDescent="0.25">
      <c r="A8829" s="15" t="s">
        <v>2083</v>
      </c>
      <c r="B8829" s="16" t="s">
        <v>2084</v>
      </c>
      <c r="C8829" s="17">
        <v>4.3</v>
      </c>
      <c r="D8829" s="17">
        <v>0.1</v>
      </c>
      <c r="E8829" s="17">
        <v>3</v>
      </c>
      <c r="F8829" s="18">
        <v>1.29</v>
      </c>
      <c r="G8829" s="9"/>
      <c r="H8829" s="9"/>
      <c r="I8829" s="9"/>
    </row>
    <row r="8830" spans="1:9" ht="15" customHeight="1" x14ac:dyDescent="0.25">
      <c r="A8830" s="19"/>
      <c r="B8830" s="20"/>
      <c r="C8830" s="21"/>
      <c r="D8830" s="21"/>
      <c r="E8830" s="21"/>
      <c r="F8830" s="22">
        <v>1.29</v>
      </c>
      <c r="G8830" s="9"/>
      <c r="H8830" s="9"/>
      <c r="I8830" s="9"/>
    </row>
    <row r="8831" spans="1:9" ht="9.9499999999999993" customHeight="1" x14ac:dyDescent="0.25">
      <c r="A8831" s="86"/>
      <c r="B8831" s="86"/>
      <c r="C8831" s="86"/>
      <c r="D8831" s="9"/>
      <c r="E8831" s="9"/>
      <c r="F8831" s="9"/>
      <c r="G8831" s="9"/>
      <c r="H8831" s="9"/>
      <c r="I8831" s="9"/>
    </row>
    <row r="8832" spans="1:9" ht="12" customHeight="1" x14ac:dyDescent="0.25">
      <c r="A8832" s="9"/>
      <c r="B8832" s="9"/>
      <c r="C8832" s="9"/>
      <c r="D8832" s="90" t="s">
        <v>4337</v>
      </c>
      <c r="E8832" s="90"/>
      <c r="F8832" s="90"/>
      <c r="G8832" s="90"/>
      <c r="H8832" s="90"/>
      <c r="I8832" s="90"/>
    </row>
    <row r="8833" spans="1:9" ht="9.9499999999999993" customHeight="1" x14ac:dyDescent="0.25">
      <c r="A8833" s="86"/>
      <c r="B8833" s="86"/>
      <c r="C8833" s="86"/>
      <c r="D8833" s="86"/>
      <c r="E8833" s="9"/>
      <c r="F8833" s="9"/>
      <c r="G8833" s="9"/>
      <c r="H8833" s="9"/>
      <c r="I8833" s="9"/>
    </row>
    <row r="8834" spans="1:9" ht="42.95" customHeight="1" x14ac:dyDescent="0.25">
      <c r="A8834" s="88" t="s">
        <v>3313</v>
      </c>
      <c r="B8834" s="88"/>
      <c r="C8834" s="88"/>
      <c r="D8834" s="88"/>
      <c r="E8834" s="88"/>
      <c r="F8834" s="88"/>
      <c r="G8834" s="88"/>
      <c r="H8834" s="88"/>
      <c r="I8834" s="88"/>
    </row>
    <row r="8835" spans="1:9" ht="15" customHeight="1" x14ac:dyDescent="0.25">
      <c r="A8835" s="89"/>
      <c r="B8835" s="89"/>
      <c r="C8835" s="14" t="s">
        <v>2076</v>
      </c>
      <c r="D8835" s="14" t="s">
        <v>2056</v>
      </c>
      <c r="E8835" s="14" t="s">
        <v>2058</v>
      </c>
      <c r="F8835" s="14" t="s">
        <v>2086</v>
      </c>
      <c r="G8835" s="14" t="s">
        <v>2059</v>
      </c>
      <c r="H8835" s="9"/>
      <c r="I8835" s="9"/>
    </row>
    <row r="8836" spans="1:9" ht="18.95" customHeight="1" x14ac:dyDescent="0.25">
      <c r="A8836" s="15" t="s">
        <v>2087</v>
      </c>
      <c r="B8836" s="16" t="s">
        <v>2088</v>
      </c>
      <c r="C8836" s="17">
        <v>4224.09</v>
      </c>
      <c r="D8836" s="17">
        <v>0.1</v>
      </c>
      <c r="E8836" s="17">
        <v>1</v>
      </c>
      <c r="F8836" s="17">
        <v>1.5</v>
      </c>
      <c r="G8836" s="18">
        <v>633.61</v>
      </c>
      <c r="H8836" s="9"/>
      <c r="I8836" s="9"/>
    </row>
    <row r="8837" spans="1:9" ht="18.95" customHeight="1" x14ac:dyDescent="0.25">
      <c r="A8837" s="15" t="s">
        <v>2089</v>
      </c>
      <c r="B8837" s="16" t="s">
        <v>2088</v>
      </c>
      <c r="C8837" s="17">
        <v>803.07</v>
      </c>
      <c r="D8837" s="17">
        <v>0.1</v>
      </c>
      <c r="E8837" s="17">
        <v>1</v>
      </c>
      <c r="F8837" s="17">
        <v>1.5</v>
      </c>
      <c r="G8837" s="18">
        <v>120.46</v>
      </c>
      <c r="H8837" s="9"/>
      <c r="I8837" s="9"/>
    </row>
    <row r="8838" spans="1:9" ht="27" customHeight="1" x14ac:dyDescent="0.25">
      <c r="A8838" s="15" t="s">
        <v>2090</v>
      </c>
      <c r="B8838" s="16" t="s">
        <v>2088</v>
      </c>
      <c r="C8838" s="17">
        <v>4.5999999999999996</v>
      </c>
      <c r="D8838" s="17">
        <v>0.1</v>
      </c>
      <c r="E8838" s="17">
        <v>3</v>
      </c>
      <c r="F8838" s="17">
        <v>1.5</v>
      </c>
      <c r="G8838" s="18">
        <v>2.0699999999999998</v>
      </c>
      <c r="H8838" s="9"/>
      <c r="I8838" s="9"/>
    </row>
    <row r="8839" spans="1:9" ht="15" customHeight="1" x14ac:dyDescent="0.25">
      <c r="A8839" s="19"/>
      <c r="B8839" s="20"/>
      <c r="C8839" s="21"/>
      <c r="D8839" s="21"/>
      <c r="E8839" s="21"/>
      <c r="F8839" s="21"/>
      <c r="G8839" s="22">
        <v>756.14</v>
      </c>
      <c r="H8839" s="9"/>
      <c r="I8839" s="9"/>
    </row>
    <row r="8840" spans="1:9" ht="9.9499999999999993" customHeight="1" x14ac:dyDescent="0.25">
      <c r="A8840" s="86"/>
      <c r="B8840" s="86"/>
      <c r="C8840" s="86"/>
      <c r="D8840" s="9"/>
      <c r="E8840" s="9"/>
      <c r="F8840" s="9"/>
      <c r="G8840" s="9"/>
      <c r="H8840" s="9"/>
      <c r="I8840" s="9"/>
    </row>
    <row r="8841" spans="1:9" ht="12" customHeight="1" x14ac:dyDescent="0.25">
      <c r="A8841" s="9"/>
      <c r="B8841" s="9"/>
      <c r="C8841" s="9"/>
      <c r="D8841" s="90" t="s">
        <v>4925</v>
      </c>
      <c r="E8841" s="90"/>
      <c r="F8841" s="90"/>
      <c r="G8841" s="90"/>
      <c r="H8841" s="90"/>
      <c r="I8841" s="90"/>
    </row>
    <row r="8842" spans="1:9" ht="9.9499999999999993" customHeight="1" x14ac:dyDescent="0.25">
      <c r="A8842" s="86"/>
      <c r="B8842" s="86"/>
      <c r="C8842" s="86"/>
      <c r="D8842" s="86"/>
      <c r="E8842" s="9"/>
      <c r="F8842" s="9"/>
      <c r="G8842" s="9"/>
      <c r="H8842" s="9"/>
      <c r="I8842" s="9"/>
    </row>
    <row r="8843" spans="1:9" ht="30.95" customHeight="1" x14ac:dyDescent="0.25">
      <c r="A8843" s="88" t="s">
        <v>3314</v>
      </c>
      <c r="B8843" s="88"/>
      <c r="C8843" s="88"/>
      <c r="D8843" s="88"/>
      <c r="E8843" s="88"/>
      <c r="F8843" s="88"/>
      <c r="G8843" s="88"/>
      <c r="H8843" s="88"/>
      <c r="I8843" s="88"/>
    </row>
    <row r="8844" spans="1:9" ht="15" customHeight="1" x14ac:dyDescent="0.25">
      <c r="A8844" s="89"/>
      <c r="B8844" s="89"/>
      <c r="C8844" s="14" t="s">
        <v>2076</v>
      </c>
      <c r="D8844" s="14" t="s">
        <v>2056</v>
      </c>
      <c r="E8844" s="14" t="s">
        <v>2058</v>
      </c>
      <c r="F8844" s="14" t="s">
        <v>2092</v>
      </c>
      <c r="G8844" s="14" t="s">
        <v>2086</v>
      </c>
      <c r="H8844" s="14" t="s">
        <v>2059</v>
      </c>
      <c r="I8844" s="9"/>
    </row>
    <row r="8845" spans="1:9" ht="18.95" customHeight="1" x14ac:dyDescent="0.25">
      <c r="A8845" s="15" t="s">
        <v>2087</v>
      </c>
      <c r="B8845" s="16" t="s">
        <v>2186</v>
      </c>
      <c r="C8845" s="17">
        <v>4224.09</v>
      </c>
      <c r="D8845" s="17">
        <v>0.1</v>
      </c>
      <c r="E8845" s="17">
        <v>1</v>
      </c>
      <c r="F8845" s="17">
        <v>30</v>
      </c>
      <c r="G8845" s="17">
        <v>1.5</v>
      </c>
      <c r="H8845" s="18">
        <v>19008.41</v>
      </c>
      <c r="I8845" s="9"/>
    </row>
    <row r="8846" spans="1:9" ht="18.95" customHeight="1" x14ac:dyDescent="0.25">
      <c r="A8846" s="15" t="s">
        <v>2089</v>
      </c>
      <c r="B8846" s="16" t="s">
        <v>2186</v>
      </c>
      <c r="C8846" s="17">
        <v>803.07</v>
      </c>
      <c r="D8846" s="17">
        <v>0.05</v>
      </c>
      <c r="E8846" s="17">
        <v>1</v>
      </c>
      <c r="F8846" s="17">
        <v>30</v>
      </c>
      <c r="G8846" s="17">
        <v>1.5</v>
      </c>
      <c r="H8846" s="18">
        <v>1806.91</v>
      </c>
      <c r="I8846" s="9"/>
    </row>
    <row r="8847" spans="1:9" ht="27" customHeight="1" x14ac:dyDescent="0.25">
      <c r="A8847" s="15" t="s">
        <v>2090</v>
      </c>
      <c r="B8847" s="16" t="s">
        <v>2186</v>
      </c>
      <c r="C8847" s="17">
        <v>4.5999999999999996</v>
      </c>
      <c r="D8847" s="17">
        <v>0.1</v>
      </c>
      <c r="E8847" s="17">
        <v>3</v>
      </c>
      <c r="F8847" s="17">
        <v>30</v>
      </c>
      <c r="G8847" s="17">
        <v>1.5</v>
      </c>
      <c r="H8847" s="18">
        <v>62.1</v>
      </c>
      <c r="I8847" s="9"/>
    </row>
    <row r="8848" spans="1:9" ht="15" customHeight="1" x14ac:dyDescent="0.25">
      <c r="A8848" s="19"/>
      <c r="B8848" s="20"/>
      <c r="C8848" s="21"/>
      <c r="D8848" s="21"/>
      <c r="E8848" s="21"/>
      <c r="F8848" s="21"/>
      <c r="G8848" s="21"/>
      <c r="H8848" s="22">
        <v>20877.419999999998</v>
      </c>
      <c r="I8848" s="9"/>
    </row>
    <row r="8849" spans="1:9" ht="9.9499999999999993" customHeight="1" x14ac:dyDescent="0.25">
      <c r="A8849" s="86"/>
      <c r="B8849" s="86"/>
      <c r="C8849" s="86"/>
      <c r="D8849" s="9"/>
      <c r="E8849" s="9"/>
      <c r="F8849" s="9"/>
      <c r="G8849" s="9"/>
      <c r="H8849" s="9"/>
      <c r="I8849" s="9"/>
    </row>
    <row r="8850" spans="1:9" ht="12" customHeight="1" x14ac:dyDescent="0.25">
      <c r="A8850" s="9"/>
      <c r="B8850" s="9"/>
      <c r="C8850" s="9"/>
      <c r="D8850" s="90" t="s">
        <v>4926</v>
      </c>
      <c r="E8850" s="90"/>
      <c r="F8850" s="90"/>
      <c r="G8850" s="90"/>
      <c r="H8850" s="90"/>
      <c r="I8850" s="90"/>
    </row>
    <row r="8851" spans="1:9" ht="9.9499999999999993" customHeight="1" x14ac:dyDescent="0.25">
      <c r="A8851" s="86"/>
      <c r="B8851" s="86"/>
      <c r="C8851" s="86"/>
      <c r="D8851" s="86"/>
      <c r="E8851" s="9"/>
      <c r="F8851" s="9"/>
      <c r="G8851" s="9"/>
      <c r="H8851" s="9"/>
      <c r="I8851" s="9"/>
    </row>
    <row r="8852" spans="1:9" ht="42.95" customHeight="1" x14ac:dyDescent="0.25">
      <c r="A8852" s="88" t="s">
        <v>3315</v>
      </c>
      <c r="B8852" s="88"/>
      <c r="C8852" s="88"/>
      <c r="D8852" s="88"/>
      <c r="E8852" s="88"/>
      <c r="F8852" s="88"/>
      <c r="G8852" s="88"/>
      <c r="H8852" s="88"/>
      <c r="I8852" s="88"/>
    </row>
    <row r="8853" spans="1:9" ht="15" customHeight="1" x14ac:dyDescent="0.25">
      <c r="A8853" s="89"/>
      <c r="B8853" s="89"/>
      <c r="C8853" s="14" t="s">
        <v>2076</v>
      </c>
      <c r="D8853" s="14" t="s">
        <v>2056</v>
      </c>
      <c r="E8853" s="14" t="s">
        <v>2058</v>
      </c>
      <c r="F8853" s="14" t="s">
        <v>2092</v>
      </c>
      <c r="G8853" s="14" t="s">
        <v>2086</v>
      </c>
      <c r="H8853" s="14" t="s">
        <v>2059</v>
      </c>
      <c r="I8853" s="9"/>
    </row>
    <row r="8854" spans="1:9" ht="18.95" customHeight="1" x14ac:dyDescent="0.25">
      <c r="A8854" s="15" t="s">
        <v>2087</v>
      </c>
      <c r="B8854" s="16" t="s">
        <v>2186</v>
      </c>
      <c r="C8854" s="17">
        <v>4224.09</v>
      </c>
      <c r="D8854" s="17">
        <v>0.1</v>
      </c>
      <c r="E8854" s="17">
        <v>1</v>
      </c>
      <c r="F8854" s="17">
        <v>12</v>
      </c>
      <c r="G8854" s="17">
        <v>1.5</v>
      </c>
      <c r="H8854" s="18">
        <v>7603.36</v>
      </c>
      <c r="I8854" s="9"/>
    </row>
    <row r="8855" spans="1:9" ht="18.95" customHeight="1" x14ac:dyDescent="0.25">
      <c r="A8855" s="15" t="s">
        <v>2089</v>
      </c>
      <c r="B8855" s="16" t="s">
        <v>2186</v>
      </c>
      <c r="C8855" s="17">
        <v>803.07</v>
      </c>
      <c r="D8855" s="17">
        <v>0.1</v>
      </c>
      <c r="E8855" s="17">
        <v>1</v>
      </c>
      <c r="F8855" s="17">
        <v>12</v>
      </c>
      <c r="G8855" s="17">
        <v>1.5</v>
      </c>
      <c r="H8855" s="18">
        <v>1445.53</v>
      </c>
      <c r="I8855" s="9"/>
    </row>
    <row r="8856" spans="1:9" ht="27" customHeight="1" x14ac:dyDescent="0.25">
      <c r="A8856" s="15" t="s">
        <v>2090</v>
      </c>
      <c r="B8856" s="16" t="s">
        <v>2186</v>
      </c>
      <c r="C8856" s="17">
        <v>4.5999999999999996</v>
      </c>
      <c r="D8856" s="17">
        <v>0.1</v>
      </c>
      <c r="E8856" s="17">
        <v>3</v>
      </c>
      <c r="F8856" s="17">
        <v>12</v>
      </c>
      <c r="G8856" s="17">
        <v>1.5</v>
      </c>
      <c r="H8856" s="18">
        <v>24.84</v>
      </c>
      <c r="I8856" s="9"/>
    </row>
    <row r="8857" spans="1:9" ht="15" customHeight="1" x14ac:dyDescent="0.25">
      <c r="A8857" s="19"/>
      <c r="B8857" s="20"/>
      <c r="C8857" s="21"/>
      <c r="D8857" s="21"/>
      <c r="E8857" s="21"/>
      <c r="F8857" s="21"/>
      <c r="G8857" s="21"/>
      <c r="H8857" s="22">
        <v>9073.73</v>
      </c>
      <c r="I8857" s="9"/>
    </row>
    <row r="8858" spans="1:9" ht="9.9499999999999993" customHeight="1" x14ac:dyDescent="0.25">
      <c r="A8858" s="86"/>
      <c r="B8858" s="86"/>
      <c r="C8858" s="86"/>
      <c r="D8858" s="9"/>
      <c r="E8858" s="9"/>
      <c r="F8858" s="9"/>
      <c r="G8858" s="9"/>
      <c r="H8858" s="9"/>
      <c r="I8858" s="9"/>
    </row>
    <row r="8859" spans="1:9" ht="12" customHeight="1" x14ac:dyDescent="0.25">
      <c r="A8859" s="9"/>
      <c r="B8859" s="9"/>
      <c r="C8859" s="9"/>
      <c r="D8859" s="90" t="s">
        <v>4927</v>
      </c>
      <c r="E8859" s="90"/>
      <c r="F8859" s="90"/>
      <c r="G8859" s="90"/>
      <c r="H8859" s="90"/>
      <c r="I8859" s="90"/>
    </row>
    <row r="8860" spans="1:9" ht="9.9499999999999993" customHeight="1" x14ac:dyDescent="0.25">
      <c r="A8860" s="86"/>
      <c r="B8860" s="86"/>
      <c r="C8860" s="86"/>
      <c r="D8860" s="86"/>
      <c r="E8860" s="9"/>
      <c r="F8860" s="9"/>
      <c r="G8860" s="9"/>
      <c r="H8860" s="9"/>
      <c r="I8860" s="9"/>
    </row>
    <row r="8861" spans="1:9" ht="20.100000000000001" customHeight="1" x14ac:dyDescent="0.25">
      <c r="A8861" s="88" t="s">
        <v>3316</v>
      </c>
      <c r="B8861" s="88"/>
      <c r="C8861" s="88"/>
      <c r="D8861" s="88"/>
      <c r="E8861" s="88"/>
      <c r="F8861" s="88"/>
      <c r="G8861" s="88"/>
      <c r="H8861" s="88"/>
      <c r="I8861" s="88"/>
    </row>
    <row r="8862" spans="1:9" ht="15" customHeight="1" x14ac:dyDescent="0.25">
      <c r="A8862" s="89"/>
      <c r="B8862" s="89"/>
      <c r="C8862" s="14" t="s">
        <v>2076</v>
      </c>
      <c r="D8862" s="14" t="s">
        <v>2056</v>
      </c>
      <c r="E8862" s="14" t="s">
        <v>2086</v>
      </c>
      <c r="F8862" s="14" t="s">
        <v>2059</v>
      </c>
      <c r="G8862" s="9"/>
      <c r="H8862" s="9"/>
      <c r="I8862" s="9"/>
    </row>
    <row r="8863" spans="1:9" ht="18.95" customHeight="1" x14ac:dyDescent="0.25">
      <c r="A8863" s="15" t="s">
        <v>2096</v>
      </c>
      <c r="B8863" s="16" t="s">
        <v>2097</v>
      </c>
      <c r="C8863" s="17">
        <v>4224.09</v>
      </c>
      <c r="D8863" s="17">
        <v>0.1</v>
      </c>
      <c r="E8863" s="17">
        <v>1.5</v>
      </c>
      <c r="F8863" s="18">
        <v>633.61</v>
      </c>
      <c r="G8863" s="9"/>
      <c r="H8863" s="9"/>
      <c r="I8863" s="9"/>
    </row>
    <row r="8864" spans="1:9" ht="15" customHeight="1" x14ac:dyDescent="0.25">
      <c r="A8864" s="19"/>
      <c r="B8864" s="20"/>
      <c r="C8864" s="21"/>
      <c r="D8864" s="21"/>
      <c r="E8864" s="21"/>
      <c r="F8864" s="22">
        <v>633.61</v>
      </c>
      <c r="G8864" s="9"/>
      <c r="H8864" s="9"/>
      <c r="I8864" s="9"/>
    </row>
    <row r="8865" spans="1:9" ht="9.9499999999999993" customHeight="1" x14ac:dyDescent="0.25">
      <c r="A8865" s="86"/>
      <c r="B8865" s="86"/>
      <c r="C8865" s="86"/>
      <c r="D8865" s="9"/>
      <c r="E8865" s="9"/>
      <c r="F8865" s="9"/>
      <c r="G8865" s="9"/>
      <c r="H8865" s="9"/>
      <c r="I8865" s="9"/>
    </row>
    <row r="8866" spans="1:9" ht="12" customHeight="1" x14ac:dyDescent="0.25">
      <c r="A8866" s="9"/>
      <c r="B8866" s="9"/>
      <c r="C8866" s="9"/>
      <c r="D8866" s="90" t="s">
        <v>4928</v>
      </c>
      <c r="E8866" s="90"/>
      <c r="F8866" s="90"/>
      <c r="G8866" s="90"/>
      <c r="H8866" s="90"/>
      <c r="I8866" s="90"/>
    </row>
    <row r="8867" spans="1:9" ht="9.9499999999999993" customHeight="1" x14ac:dyDescent="0.25">
      <c r="A8867" s="86"/>
      <c r="B8867" s="86"/>
      <c r="C8867" s="86"/>
      <c r="D8867" s="86"/>
      <c r="E8867" s="9"/>
      <c r="F8867" s="9"/>
      <c r="G8867" s="9"/>
      <c r="H8867" s="9"/>
      <c r="I8867" s="9"/>
    </row>
    <row r="8868" spans="1:9" ht="30.95" customHeight="1" x14ac:dyDescent="0.25">
      <c r="A8868" s="88" t="s">
        <v>3317</v>
      </c>
      <c r="B8868" s="88"/>
      <c r="C8868" s="88"/>
      <c r="D8868" s="88"/>
      <c r="E8868" s="88"/>
      <c r="F8868" s="88"/>
      <c r="G8868" s="88"/>
      <c r="H8868" s="88"/>
      <c r="I8868" s="88"/>
    </row>
    <row r="8869" spans="1:9" ht="15" customHeight="1" x14ac:dyDescent="0.25">
      <c r="A8869" s="89"/>
      <c r="B8869" s="89"/>
      <c r="C8869" s="14" t="s">
        <v>2076</v>
      </c>
      <c r="D8869" s="14" t="s">
        <v>2079</v>
      </c>
      <c r="E8869" s="14" t="s">
        <v>2092</v>
      </c>
      <c r="F8869" s="14" t="s">
        <v>2086</v>
      </c>
      <c r="G8869" s="14" t="s">
        <v>2059</v>
      </c>
      <c r="H8869" s="9"/>
      <c r="I8869" s="9"/>
    </row>
    <row r="8870" spans="1:9" ht="27" customHeight="1" x14ac:dyDescent="0.25">
      <c r="A8870" s="15" t="s">
        <v>2099</v>
      </c>
      <c r="B8870" s="16" t="s">
        <v>2100</v>
      </c>
      <c r="C8870" s="17">
        <v>803.07</v>
      </c>
      <c r="D8870" s="17">
        <v>0.1</v>
      </c>
      <c r="E8870" s="17">
        <v>29.7</v>
      </c>
      <c r="F8870" s="17">
        <v>1.5</v>
      </c>
      <c r="G8870" s="18">
        <v>3577.68</v>
      </c>
      <c r="H8870" s="9"/>
      <c r="I8870" s="9"/>
    </row>
    <row r="8871" spans="1:9" ht="15" customHeight="1" x14ac:dyDescent="0.25">
      <c r="A8871" s="19"/>
      <c r="B8871" s="20"/>
      <c r="C8871" s="21"/>
      <c r="D8871" s="21"/>
      <c r="E8871" s="21"/>
      <c r="F8871" s="21"/>
      <c r="G8871" s="22">
        <v>3577.68</v>
      </c>
      <c r="H8871" s="9"/>
      <c r="I8871" s="9"/>
    </row>
    <row r="8872" spans="1:9" ht="9.9499999999999993" customHeight="1" x14ac:dyDescent="0.25">
      <c r="A8872" s="86"/>
      <c r="B8872" s="86"/>
      <c r="C8872" s="86"/>
      <c r="D8872" s="9"/>
      <c r="E8872" s="9"/>
      <c r="F8872" s="9"/>
      <c r="G8872" s="9"/>
      <c r="H8872" s="9"/>
      <c r="I8872" s="9"/>
    </row>
    <row r="8873" spans="1:9" ht="12" customHeight="1" x14ac:dyDescent="0.25">
      <c r="A8873" s="9"/>
      <c r="B8873" s="9"/>
      <c r="C8873" s="9"/>
      <c r="D8873" s="90" t="s">
        <v>4929</v>
      </c>
      <c r="E8873" s="90"/>
      <c r="F8873" s="90"/>
      <c r="G8873" s="90"/>
      <c r="H8873" s="90"/>
      <c r="I8873" s="90"/>
    </row>
    <row r="8874" spans="1:9" ht="9.9499999999999993" customHeight="1" x14ac:dyDescent="0.25">
      <c r="A8874" s="86"/>
      <c r="B8874" s="86"/>
      <c r="C8874" s="86"/>
      <c r="D8874" s="86"/>
      <c r="E8874" s="9"/>
      <c r="F8874" s="9"/>
      <c r="G8874" s="9"/>
      <c r="H8874" s="9"/>
      <c r="I8874" s="9"/>
    </row>
    <row r="8875" spans="1:9" ht="30.95" customHeight="1" x14ac:dyDescent="0.25">
      <c r="A8875" s="88" t="s">
        <v>3318</v>
      </c>
      <c r="B8875" s="88"/>
      <c r="C8875" s="88"/>
      <c r="D8875" s="88"/>
      <c r="E8875" s="88"/>
      <c r="F8875" s="88"/>
      <c r="G8875" s="88"/>
      <c r="H8875" s="88"/>
      <c r="I8875" s="88"/>
    </row>
    <row r="8876" spans="1:9" ht="15" customHeight="1" x14ac:dyDescent="0.25">
      <c r="A8876" s="89"/>
      <c r="B8876" s="89"/>
      <c r="C8876" s="14" t="s">
        <v>2076</v>
      </c>
      <c r="D8876" s="14" t="s">
        <v>2079</v>
      </c>
      <c r="E8876" s="14" t="s">
        <v>2059</v>
      </c>
      <c r="F8876" s="9"/>
      <c r="G8876" s="9"/>
      <c r="H8876" s="9"/>
      <c r="I8876" s="9"/>
    </row>
    <row r="8877" spans="1:9" ht="18.95" customHeight="1" x14ac:dyDescent="0.25">
      <c r="A8877" s="15" t="s">
        <v>2080</v>
      </c>
      <c r="B8877" s="16" t="s">
        <v>2081</v>
      </c>
      <c r="C8877" s="17">
        <v>803.07</v>
      </c>
      <c r="D8877" s="17">
        <v>0.1</v>
      </c>
      <c r="E8877" s="18">
        <v>80.31</v>
      </c>
      <c r="F8877" s="9"/>
      <c r="G8877" s="9"/>
      <c r="H8877" s="9"/>
      <c r="I8877" s="9"/>
    </row>
    <row r="8878" spans="1:9" ht="15" customHeight="1" x14ac:dyDescent="0.25">
      <c r="A8878" s="19"/>
      <c r="B8878" s="20"/>
      <c r="C8878" s="21"/>
      <c r="D8878" s="21"/>
      <c r="E8878" s="22">
        <v>80.31</v>
      </c>
      <c r="F8878" s="9"/>
      <c r="G8878" s="9"/>
      <c r="H8878" s="9"/>
      <c r="I8878" s="9"/>
    </row>
    <row r="8879" spans="1:9" ht="9.9499999999999993" customHeight="1" x14ac:dyDescent="0.25">
      <c r="A8879" s="86"/>
      <c r="B8879" s="86"/>
      <c r="C8879" s="86"/>
      <c r="D8879" s="9"/>
      <c r="E8879" s="9"/>
      <c r="F8879" s="9"/>
      <c r="G8879" s="9"/>
      <c r="H8879" s="9"/>
      <c r="I8879" s="9"/>
    </row>
    <row r="8880" spans="1:9" ht="12" customHeight="1" x14ac:dyDescent="0.25">
      <c r="A8880" s="9"/>
      <c r="B8880" s="9"/>
      <c r="C8880" s="9"/>
      <c r="D8880" s="90" t="s">
        <v>4924</v>
      </c>
      <c r="E8880" s="90"/>
      <c r="F8880" s="90"/>
      <c r="G8880" s="90"/>
      <c r="H8880" s="90"/>
      <c r="I8880" s="90"/>
    </row>
    <row r="8881" spans="1:9" ht="9.9499999999999993" customHeight="1" x14ac:dyDescent="0.25">
      <c r="A8881" s="86"/>
      <c r="B8881" s="86"/>
      <c r="C8881" s="86"/>
      <c r="D8881" s="86"/>
      <c r="E8881" s="9"/>
      <c r="F8881" s="9"/>
      <c r="G8881" s="9"/>
      <c r="H8881" s="9"/>
      <c r="I8881" s="9"/>
    </row>
    <row r="8882" spans="1:9" ht="30.95" customHeight="1" x14ac:dyDescent="0.25">
      <c r="A8882" s="88" t="s">
        <v>3319</v>
      </c>
      <c r="B8882" s="88"/>
      <c r="C8882" s="88"/>
      <c r="D8882" s="88"/>
      <c r="E8882" s="88"/>
      <c r="F8882" s="88"/>
      <c r="G8882" s="88"/>
      <c r="H8882" s="88"/>
      <c r="I8882" s="88"/>
    </row>
    <row r="8883" spans="1:9" ht="15" customHeight="1" x14ac:dyDescent="0.25">
      <c r="A8883" s="89"/>
      <c r="B8883" s="89"/>
      <c r="C8883" s="14" t="s">
        <v>2076</v>
      </c>
      <c r="D8883" s="14" t="s">
        <v>2059</v>
      </c>
      <c r="E8883" s="9"/>
      <c r="F8883" s="9"/>
      <c r="G8883" s="9"/>
      <c r="H8883" s="9"/>
      <c r="I8883" s="9"/>
    </row>
    <row r="8884" spans="1:9" ht="18.95" customHeight="1" x14ac:dyDescent="0.25">
      <c r="A8884" s="15" t="s">
        <v>2170</v>
      </c>
      <c r="B8884" s="16" t="s">
        <v>2076</v>
      </c>
      <c r="C8884" s="17">
        <v>803.07</v>
      </c>
      <c r="D8884" s="18">
        <v>803.07</v>
      </c>
      <c r="E8884" s="9"/>
      <c r="F8884" s="9"/>
      <c r="G8884" s="9"/>
      <c r="H8884" s="9"/>
      <c r="I8884" s="9"/>
    </row>
    <row r="8885" spans="1:9" ht="15" customHeight="1" x14ac:dyDescent="0.25">
      <c r="A8885" s="19"/>
      <c r="B8885" s="20"/>
      <c r="C8885" s="21"/>
      <c r="D8885" s="22">
        <v>803.07</v>
      </c>
      <c r="E8885" s="9"/>
      <c r="F8885" s="9"/>
      <c r="G8885" s="9"/>
      <c r="H8885" s="9"/>
      <c r="I8885" s="9"/>
    </row>
    <row r="8886" spans="1:9" ht="9.9499999999999993" customHeight="1" x14ac:dyDescent="0.25">
      <c r="A8886" s="86"/>
      <c r="B8886" s="86"/>
      <c r="C8886" s="86"/>
      <c r="D8886" s="9"/>
      <c r="E8886" s="9"/>
      <c r="F8886" s="9"/>
      <c r="G8886" s="9"/>
      <c r="H8886" s="9"/>
      <c r="I8886" s="9"/>
    </row>
    <row r="8887" spans="1:9" ht="12" customHeight="1" x14ac:dyDescent="0.25">
      <c r="A8887" s="9"/>
      <c r="B8887" s="9"/>
      <c r="C8887" s="9"/>
      <c r="D8887" s="90" t="s">
        <v>4930</v>
      </c>
      <c r="E8887" s="90"/>
      <c r="F8887" s="90"/>
      <c r="G8887" s="90"/>
      <c r="H8887" s="90"/>
      <c r="I8887" s="90"/>
    </row>
    <row r="8888" spans="1:9" ht="9.9499999999999993" customHeight="1" x14ac:dyDescent="0.25">
      <c r="A8888" s="86"/>
      <c r="B8888" s="86"/>
      <c r="C8888" s="86"/>
      <c r="D8888" s="86"/>
      <c r="E8888" s="9"/>
      <c r="F8888" s="9"/>
      <c r="G8888" s="9"/>
      <c r="H8888" s="9"/>
      <c r="I8888" s="9"/>
    </row>
    <row r="8889" spans="1:9" ht="42.95" customHeight="1" x14ac:dyDescent="0.25">
      <c r="A8889" s="88" t="s">
        <v>3320</v>
      </c>
      <c r="B8889" s="88"/>
      <c r="C8889" s="88"/>
      <c r="D8889" s="88"/>
      <c r="E8889" s="88"/>
      <c r="F8889" s="88"/>
      <c r="G8889" s="88"/>
      <c r="H8889" s="88"/>
      <c r="I8889" s="88"/>
    </row>
    <row r="8890" spans="1:9" ht="15" customHeight="1" x14ac:dyDescent="0.25">
      <c r="A8890" s="89"/>
      <c r="B8890" s="89"/>
      <c r="C8890" s="14" t="s">
        <v>2069</v>
      </c>
      <c r="D8890" s="14" t="s">
        <v>2058</v>
      </c>
      <c r="E8890" s="14" t="s">
        <v>2059</v>
      </c>
      <c r="F8890" s="9"/>
      <c r="G8890" s="9"/>
      <c r="H8890" s="9"/>
      <c r="I8890" s="9"/>
    </row>
    <row r="8891" spans="1:9" ht="12.95" customHeight="1" x14ac:dyDescent="0.25">
      <c r="A8891" s="15"/>
      <c r="B8891" s="16" t="s">
        <v>2104</v>
      </c>
      <c r="C8891" s="17">
        <v>615.79999999999995</v>
      </c>
      <c r="D8891" s="17">
        <v>1</v>
      </c>
      <c r="E8891" s="18">
        <v>615.79999999999995</v>
      </c>
      <c r="F8891" s="9"/>
      <c r="G8891" s="9"/>
      <c r="H8891" s="9"/>
      <c r="I8891" s="9"/>
    </row>
    <row r="8892" spans="1:9" ht="15" customHeight="1" x14ac:dyDescent="0.25">
      <c r="A8892" s="19"/>
      <c r="B8892" s="20"/>
      <c r="C8892" s="21"/>
      <c r="D8892" s="21"/>
      <c r="E8892" s="22">
        <v>615.79999999999995</v>
      </c>
      <c r="F8892" s="9"/>
      <c r="G8892" s="9"/>
      <c r="H8892" s="9"/>
      <c r="I8892" s="9"/>
    </row>
    <row r="8893" spans="1:9" ht="9.9499999999999993" customHeight="1" x14ac:dyDescent="0.25">
      <c r="A8893" s="86"/>
      <c r="B8893" s="86"/>
      <c r="C8893" s="86"/>
      <c r="D8893" s="9"/>
      <c r="E8893" s="9"/>
      <c r="F8893" s="9"/>
      <c r="G8893" s="9"/>
      <c r="H8893" s="9"/>
      <c r="I8893" s="9"/>
    </row>
    <row r="8894" spans="1:9" ht="12" customHeight="1" x14ac:dyDescent="0.25">
      <c r="A8894" s="9"/>
      <c r="B8894" s="9"/>
      <c r="C8894" s="9"/>
      <c r="D8894" s="90" t="s">
        <v>4931</v>
      </c>
      <c r="E8894" s="90"/>
      <c r="F8894" s="90"/>
      <c r="G8894" s="90"/>
      <c r="H8894" s="90"/>
      <c r="I8894" s="90"/>
    </row>
    <row r="8895" spans="1:9" ht="9.9499999999999993" customHeight="1" x14ac:dyDescent="0.25">
      <c r="A8895" s="86"/>
      <c r="B8895" s="86"/>
      <c r="C8895" s="86"/>
      <c r="D8895" s="86"/>
      <c r="E8895" s="9"/>
      <c r="F8895" s="9"/>
      <c r="G8895" s="9"/>
      <c r="H8895" s="9"/>
      <c r="I8895" s="9"/>
    </row>
    <row r="8896" spans="1:9" ht="30.95" customHeight="1" x14ac:dyDescent="0.25">
      <c r="A8896" s="88" t="s">
        <v>3321</v>
      </c>
      <c r="B8896" s="88"/>
      <c r="C8896" s="88"/>
      <c r="D8896" s="88"/>
      <c r="E8896" s="88"/>
      <c r="F8896" s="88"/>
      <c r="G8896" s="88"/>
      <c r="H8896" s="88"/>
      <c r="I8896" s="88"/>
    </row>
    <row r="8897" spans="1:9" ht="15" customHeight="1" x14ac:dyDescent="0.25">
      <c r="A8897" s="89"/>
      <c r="B8897" s="89"/>
      <c r="C8897" s="14" t="s">
        <v>2069</v>
      </c>
      <c r="D8897" s="14" t="s">
        <v>2058</v>
      </c>
      <c r="E8897" s="14" t="s">
        <v>2059</v>
      </c>
      <c r="F8897" s="9"/>
      <c r="G8897" s="9"/>
      <c r="H8897" s="9"/>
      <c r="I8897" s="9"/>
    </row>
    <row r="8898" spans="1:9" ht="12.95" customHeight="1" x14ac:dyDescent="0.25">
      <c r="A8898" s="15"/>
      <c r="B8898" s="16" t="s">
        <v>2104</v>
      </c>
      <c r="C8898" s="17">
        <v>615.79999999999995</v>
      </c>
      <c r="D8898" s="17">
        <v>1</v>
      </c>
      <c r="E8898" s="18">
        <v>615.79999999999995</v>
      </c>
      <c r="F8898" s="9"/>
      <c r="G8898" s="9"/>
      <c r="H8898" s="9"/>
      <c r="I8898" s="9"/>
    </row>
    <row r="8899" spans="1:9" ht="15" customHeight="1" x14ac:dyDescent="0.25">
      <c r="A8899" s="19"/>
      <c r="B8899" s="20"/>
      <c r="C8899" s="21"/>
      <c r="D8899" s="21"/>
      <c r="E8899" s="22">
        <v>615.79999999999995</v>
      </c>
      <c r="F8899" s="9"/>
      <c r="G8899" s="9"/>
      <c r="H8899" s="9"/>
      <c r="I8899" s="9"/>
    </row>
    <row r="8900" spans="1:9" ht="9.9499999999999993" customHeight="1" x14ac:dyDescent="0.25">
      <c r="A8900" s="86"/>
      <c r="B8900" s="86"/>
      <c r="C8900" s="86"/>
      <c r="D8900" s="9"/>
      <c r="E8900" s="9"/>
      <c r="F8900" s="9"/>
      <c r="G8900" s="9"/>
      <c r="H8900" s="9"/>
      <c r="I8900" s="9"/>
    </row>
    <row r="8901" spans="1:9" ht="12" customHeight="1" x14ac:dyDescent="0.25">
      <c r="A8901" s="9"/>
      <c r="B8901" s="9"/>
      <c r="C8901" s="9"/>
      <c r="D8901" s="90" t="s">
        <v>4931</v>
      </c>
      <c r="E8901" s="90"/>
      <c r="F8901" s="90"/>
      <c r="G8901" s="90"/>
      <c r="H8901" s="90"/>
      <c r="I8901" s="90"/>
    </row>
    <row r="8902" spans="1:9" ht="9.9499999999999993" customHeight="1" x14ac:dyDescent="0.25">
      <c r="A8902" s="86"/>
      <c r="B8902" s="86"/>
      <c r="C8902" s="86"/>
      <c r="D8902" s="86"/>
      <c r="E8902" s="9"/>
      <c r="F8902" s="9"/>
      <c r="G8902" s="9"/>
      <c r="H8902" s="9"/>
      <c r="I8902" s="9"/>
    </row>
    <row r="8903" spans="1:9" ht="42.95" customHeight="1" x14ac:dyDescent="0.25">
      <c r="A8903" s="88" t="s">
        <v>3322</v>
      </c>
      <c r="B8903" s="88"/>
      <c r="C8903" s="88"/>
      <c r="D8903" s="88"/>
      <c r="E8903" s="88"/>
      <c r="F8903" s="88"/>
      <c r="G8903" s="88"/>
      <c r="H8903" s="88"/>
      <c r="I8903" s="88"/>
    </row>
    <row r="8904" spans="1:9" ht="15" customHeight="1" x14ac:dyDescent="0.25">
      <c r="A8904" s="89"/>
      <c r="B8904" s="89"/>
      <c r="C8904" s="14" t="s">
        <v>2058</v>
      </c>
      <c r="D8904" s="14" t="s">
        <v>2059</v>
      </c>
      <c r="E8904" s="9"/>
      <c r="F8904" s="9"/>
      <c r="G8904" s="9"/>
      <c r="H8904" s="9"/>
      <c r="I8904" s="9"/>
    </row>
    <row r="8905" spans="1:9" ht="12.95" customHeight="1" x14ac:dyDescent="0.25">
      <c r="A8905" s="15"/>
      <c r="B8905" s="16" t="s">
        <v>2058</v>
      </c>
      <c r="C8905" s="17">
        <v>3</v>
      </c>
      <c r="D8905" s="18">
        <v>3</v>
      </c>
      <c r="E8905" s="9"/>
      <c r="F8905" s="9"/>
      <c r="G8905" s="9"/>
      <c r="H8905" s="9"/>
      <c r="I8905" s="9"/>
    </row>
    <row r="8906" spans="1:9" ht="15" customHeight="1" x14ac:dyDescent="0.25">
      <c r="A8906" s="19"/>
      <c r="B8906" s="20"/>
      <c r="C8906" s="21"/>
      <c r="D8906" s="22">
        <v>3</v>
      </c>
      <c r="E8906" s="9"/>
      <c r="F8906" s="9"/>
      <c r="G8906" s="9"/>
      <c r="H8906" s="9"/>
      <c r="I8906" s="9"/>
    </row>
    <row r="8907" spans="1:9" ht="9.9499999999999993" customHeight="1" x14ac:dyDescent="0.25">
      <c r="A8907" s="86"/>
      <c r="B8907" s="86"/>
      <c r="C8907" s="86"/>
      <c r="D8907" s="9"/>
      <c r="E8907" s="9"/>
      <c r="F8907" s="9"/>
      <c r="G8907" s="9"/>
      <c r="H8907" s="9"/>
      <c r="I8907" s="9"/>
    </row>
    <row r="8908" spans="1:9" ht="12" customHeight="1" x14ac:dyDescent="0.25">
      <c r="A8908" s="9"/>
      <c r="B8908" s="9"/>
      <c r="C8908" s="9"/>
      <c r="D8908" s="90" t="s">
        <v>4295</v>
      </c>
      <c r="E8908" s="90"/>
      <c r="F8908" s="90"/>
      <c r="G8908" s="90"/>
      <c r="H8908" s="90"/>
      <c r="I8908" s="90"/>
    </row>
    <row r="8909" spans="1:9" ht="9.9499999999999993" customHeight="1" x14ac:dyDescent="0.25">
      <c r="A8909" s="86"/>
      <c r="B8909" s="86"/>
      <c r="C8909" s="86"/>
      <c r="D8909" s="86"/>
      <c r="E8909" s="9"/>
      <c r="F8909" s="9"/>
      <c r="G8909" s="9"/>
      <c r="H8909" s="9"/>
      <c r="I8909" s="9"/>
    </row>
    <row r="8910" spans="1:9" ht="30.95" customHeight="1" x14ac:dyDescent="0.25">
      <c r="A8910" s="88" t="s">
        <v>3323</v>
      </c>
      <c r="B8910" s="88"/>
      <c r="C8910" s="88"/>
      <c r="D8910" s="88"/>
      <c r="E8910" s="88"/>
      <c r="F8910" s="88"/>
      <c r="G8910" s="88"/>
      <c r="H8910" s="88"/>
      <c r="I8910" s="88"/>
    </row>
    <row r="8911" spans="1:9" ht="15" customHeight="1" x14ac:dyDescent="0.25">
      <c r="A8911" s="89"/>
      <c r="B8911" s="89"/>
      <c r="C8911" s="14" t="s">
        <v>2076</v>
      </c>
      <c r="D8911" s="14" t="s">
        <v>2059</v>
      </c>
      <c r="E8911" s="9"/>
      <c r="F8911" s="9"/>
      <c r="G8911" s="9"/>
      <c r="H8911" s="9"/>
      <c r="I8911" s="9"/>
    </row>
    <row r="8912" spans="1:9" ht="12.95" customHeight="1" x14ac:dyDescent="0.25">
      <c r="A8912" s="15" t="s">
        <v>2108</v>
      </c>
      <c r="B8912" s="16" t="s">
        <v>2076</v>
      </c>
      <c r="C8912" s="17">
        <v>803.07</v>
      </c>
      <c r="D8912" s="18">
        <v>803.07</v>
      </c>
      <c r="E8912" s="9"/>
      <c r="F8912" s="9"/>
      <c r="G8912" s="9"/>
      <c r="H8912" s="9"/>
      <c r="I8912" s="9"/>
    </row>
    <row r="8913" spans="1:9" ht="15" customHeight="1" x14ac:dyDescent="0.25">
      <c r="A8913" s="19"/>
      <c r="B8913" s="20"/>
      <c r="C8913" s="21"/>
      <c r="D8913" s="22">
        <v>803.07</v>
      </c>
      <c r="E8913" s="9"/>
      <c r="F8913" s="9"/>
      <c r="G8913" s="9"/>
      <c r="H8913" s="9"/>
      <c r="I8913" s="9"/>
    </row>
    <row r="8914" spans="1:9" ht="9.9499999999999993" customHeight="1" x14ac:dyDescent="0.25">
      <c r="A8914" s="86"/>
      <c r="B8914" s="86"/>
      <c r="C8914" s="86"/>
      <c r="D8914" s="9"/>
      <c r="E8914" s="9"/>
      <c r="F8914" s="9"/>
      <c r="G8914" s="9"/>
      <c r="H8914" s="9"/>
      <c r="I8914" s="9"/>
    </row>
    <row r="8915" spans="1:9" ht="12" customHeight="1" x14ac:dyDescent="0.25">
      <c r="A8915" s="9"/>
      <c r="B8915" s="9"/>
      <c r="C8915" s="9"/>
      <c r="D8915" s="90" t="s">
        <v>4930</v>
      </c>
      <c r="E8915" s="90"/>
      <c r="F8915" s="90"/>
      <c r="G8915" s="90"/>
      <c r="H8915" s="90"/>
      <c r="I8915" s="90"/>
    </row>
    <row r="8916" spans="1:9" ht="9.9499999999999993" customHeight="1" x14ac:dyDescent="0.25">
      <c r="A8916" s="86"/>
      <c r="B8916" s="86"/>
      <c r="C8916" s="86"/>
      <c r="D8916" s="86"/>
      <c r="E8916" s="9"/>
      <c r="F8916" s="9"/>
      <c r="G8916" s="9"/>
      <c r="H8916" s="9"/>
      <c r="I8916" s="9"/>
    </row>
    <row r="8917" spans="1:9" ht="42.95" customHeight="1" x14ac:dyDescent="0.25">
      <c r="A8917" s="88" t="s">
        <v>3324</v>
      </c>
      <c r="B8917" s="88"/>
      <c r="C8917" s="88"/>
      <c r="D8917" s="88"/>
      <c r="E8917" s="88"/>
      <c r="F8917" s="88"/>
      <c r="G8917" s="88"/>
      <c r="H8917" s="88"/>
      <c r="I8917" s="88"/>
    </row>
    <row r="8918" spans="1:9" ht="15" customHeight="1" x14ac:dyDescent="0.25">
      <c r="A8918" s="89"/>
      <c r="B8918" s="89"/>
      <c r="C8918" s="14" t="s">
        <v>2058</v>
      </c>
      <c r="D8918" s="14" t="s">
        <v>2059</v>
      </c>
      <c r="E8918" s="9"/>
      <c r="F8918" s="9"/>
      <c r="G8918" s="9"/>
      <c r="H8918" s="9"/>
      <c r="I8918" s="9"/>
    </row>
    <row r="8919" spans="1:9" ht="12.95" customHeight="1" x14ac:dyDescent="0.25">
      <c r="A8919" s="15"/>
      <c r="B8919" s="16" t="s">
        <v>2058</v>
      </c>
      <c r="C8919" s="17">
        <v>2</v>
      </c>
      <c r="D8919" s="18">
        <v>2</v>
      </c>
      <c r="E8919" s="9"/>
      <c r="F8919" s="9"/>
      <c r="G8919" s="9"/>
      <c r="H8919" s="9"/>
      <c r="I8919" s="9"/>
    </row>
    <row r="8920" spans="1:9" ht="15" customHeight="1" x14ac:dyDescent="0.25">
      <c r="A8920" s="19"/>
      <c r="B8920" s="20"/>
      <c r="C8920" s="21"/>
      <c r="D8920" s="22">
        <v>2</v>
      </c>
      <c r="E8920" s="9"/>
      <c r="F8920" s="9"/>
      <c r="G8920" s="9"/>
      <c r="H8920" s="9"/>
      <c r="I8920" s="9"/>
    </row>
    <row r="8921" spans="1:9" ht="9.9499999999999993" customHeight="1" x14ac:dyDescent="0.25">
      <c r="A8921" s="86"/>
      <c r="B8921" s="86"/>
      <c r="C8921" s="86"/>
      <c r="D8921" s="9"/>
      <c r="E8921" s="9"/>
      <c r="F8921" s="9"/>
      <c r="G8921" s="9"/>
      <c r="H8921" s="9"/>
      <c r="I8921" s="9"/>
    </row>
    <row r="8922" spans="1:9" ht="12" customHeight="1" x14ac:dyDescent="0.25">
      <c r="A8922" s="9"/>
      <c r="B8922" s="9"/>
      <c r="C8922" s="9"/>
      <c r="D8922" s="90" t="s">
        <v>4257</v>
      </c>
      <c r="E8922" s="90"/>
      <c r="F8922" s="90"/>
      <c r="G8922" s="90"/>
      <c r="H8922" s="90"/>
      <c r="I8922" s="90"/>
    </row>
    <row r="8923" spans="1:9" ht="9.9499999999999993" customHeight="1" x14ac:dyDescent="0.25">
      <c r="A8923" s="86"/>
      <c r="B8923" s="86"/>
      <c r="C8923" s="86"/>
      <c r="D8923" s="86"/>
      <c r="E8923" s="9"/>
      <c r="F8923" s="9"/>
      <c r="G8923" s="9"/>
      <c r="H8923" s="9"/>
      <c r="I8923" s="9"/>
    </row>
    <row r="8924" spans="1:9" ht="30.95" customHeight="1" x14ac:dyDescent="0.25">
      <c r="A8924" s="88" t="s">
        <v>3325</v>
      </c>
      <c r="B8924" s="88"/>
      <c r="C8924" s="88"/>
      <c r="D8924" s="88"/>
      <c r="E8924" s="88"/>
      <c r="F8924" s="88"/>
      <c r="G8924" s="88"/>
      <c r="H8924" s="88"/>
      <c r="I8924" s="88"/>
    </row>
    <row r="8925" spans="1:9" ht="15" customHeight="1" x14ac:dyDescent="0.25">
      <c r="A8925" s="89"/>
      <c r="B8925" s="89"/>
      <c r="C8925" s="14" t="s">
        <v>2076</v>
      </c>
      <c r="D8925" s="14" t="s">
        <v>2058</v>
      </c>
      <c r="E8925" s="14" t="s">
        <v>2059</v>
      </c>
      <c r="F8925" s="9"/>
      <c r="G8925" s="9"/>
      <c r="H8925" s="9"/>
      <c r="I8925" s="9"/>
    </row>
    <row r="8926" spans="1:9" ht="18.95" customHeight="1" x14ac:dyDescent="0.25">
      <c r="A8926" s="15" t="s">
        <v>2110</v>
      </c>
      <c r="B8926" s="16" t="s">
        <v>2111</v>
      </c>
      <c r="C8926" s="17">
        <v>0.16</v>
      </c>
      <c r="D8926" s="17">
        <v>69</v>
      </c>
      <c r="E8926" s="18">
        <v>11.04</v>
      </c>
      <c r="F8926" s="9"/>
      <c r="G8926" s="9"/>
      <c r="H8926" s="9"/>
      <c r="I8926" s="9"/>
    </row>
    <row r="8927" spans="1:9" ht="15" customHeight="1" x14ac:dyDescent="0.25">
      <c r="A8927" s="19"/>
      <c r="B8927" s="20"/>
      <c r="C8927" s="21"/>
      <c r="D8927" s="21"/>
      <c r="E8927" s="22">
        <v>11.04</v>
      </c>
      <c r="F8927" s="9"/>
      <c r="G8927" s="9"/>
      <c r="H8927" s="9"/>
      <c r="I8927" s="9"/>
    </row>
    <row r="8928" spans="1:9" ht="9.9499999999999993" customHeight="1" x14ac:dyDescent="0.25">
      <c r="A8928" s="86"/>
      <c r="B8928" s="86"/>
      <c r="C8928" s="86"/>
      <c r="D8928" s="9"/>
      <c r="E8928" s="9"/>
      <c r="F8928" s="9"/>
      <c r="G8928" s="9"/>
      <c r="H8928" s="9"/>
      <c r="I8928" s="9"/>
    </row>
    <row r="8929" spans="1:9" ht="12" customHeight="1" x14ac:dyDescent="0.25">
      <c r="A8929" s="9"/>
      <c r="B8929" s="9"/>
      <c r="C8929" s="9"/>
      <c r="D8929" s="90" t="s">
        <v>4296</v>
      </c>
      <c r="E8929" s="90"/>
      <c r="F8929" s="90"/>
      <c r="G8929" s="90"/>
      <c r="H8929" s="90"/>
      <c r="I8929" s="90"/>
    </row>
    <row r="8930" spans="1:9" ht="9.9499999999999993" customHeight="1" x14ac:dyDescent="0.25">
      <c r="A8930" s="86"/>
      <c r="B8930" s="86"/>
      <c r="C8930" s="86"/>
      <c r="D8930" s="86"/>
      <c r="E8930" s="9"/>
      <c r="F8930" s="9"/>
      <c r="G8930" s="9"/>
      <c r="H8930" s="9"/>
      <c r="I8930" s="9"/>
    </row>
    <row r="8931" spans="1:9" ht="30.95" customHeight="1" x14ac:dyDescent="0.25">
      <c r="A8931" s="88" t="s">
        <v>3326</v>
      </c>
      <c r="B8931" s="88"/>
      <c r="C8931" s="88"/>
      <c r="D8931" s="88"/>
      <c r="E8931" s="88"/>
      <c r="F8931" s="88"/>
      <c r="G8931" s="88"/>
      <c r="H8931" s="88"/>
      <c r="I8931" s="88"/>
    </row>
    <row r="8932" spans="1:9" ht="15" customHeight="1" x14ac:dyDescent="0.25">
      <c r="A8932" s="89"/>
      <c r="B8932" s="89"/>
      <c r="C8932" s="14" t="s">
        <v>2058</v>
      </c>
      <c r="D8932" s="14" t="s">
        <v>2059</v>
      </c>
      <c r="E8932" s="9"/>
      <c r="F8932" s="9"/>
      <c r="G8932" s="9"/>
      <c r="H8932" s="9"/>
      <c r="I8932" s="9"/>
    </row>
    <row r="8933" spans="1:9" ht="12.95" customHeight="1" x14ac:dyDescent="0.25">
      <c r="A8933" s="15"/>
      <c r="B8933" s="16" t="s">
        <v>2058</v>
      </c>
      <c r="C8933" s="17">
        <v>8</v>
      </c>
      <c r="D8933" s="18">
        <v>8</v>
      </c>
      <c r="E8933" s="9"/>
      <c r="F8933" s="9"/>
      <c r="G8933" s="9"/>
      <c r="H8933" s="9"/>
      <c r="I8933" s="9"/>
    </row>
    <row r="8934" spans="1:9" ht="15" customHeight="1" x14ac:dyDescent="0.25">
      <c r="A8934" s="19"/>
      <c r="B8934" s="20"/>
      <c r="C8934" s="21"/>
      <c r="D8934" s="22">
        <v>8</v>
      </c>
      <c r="E8934" s="9"/>
      <c r="F8934" s="9"/>
      <c r="G8934" s="9"/>
      <c r="H8934" s="9"/>
      <c r="I8934" s="9"/>
    </row>
    <row r="8935" spans="1:9" ht="9.9499999999999993" customHeight="1" x14ac:dyDescent="0.25">
      <c r="A8935" s="86"/>
      <c r="B8935" s="86"/>
      <c r="C8935" s="86"/>
      <c r="D8935" s="9"/>
      <c r="E8935" s="9"/>
      <c r="F8935" s="9"/>
      <c r="G8935" s="9"/>
      <c r="H8935" s="9"/>
      <c r="I8935" s="9"/>
    </row>
    <row r="8936" spans="1:9" ht="12" customHeight="1" x14ac:dyDescent="0.25">
      <c r="A8936" s="9"/>
      <c r="B8936" s="9"/>
      <c r="C8936" s="9"/>
      <c r="D8936" s="90" t="s">
        <v>4258</v>
      </c>
      <c r="E8936" s="90"/>
      <c r="F8936" s="90"/>
      <c r="G8936" s="90"/>
      <c r="H8936" s="90"/>
      <c r="I8936" s="90"/>
    </row>
    <row r="8937" spans="1:9" ht="9.9499999999999993" customHeight="1" x14ac:dyDescent="0.25">
      <c r="A8937" s="86"/>
      <c r="B8937" s="86"/>
      <c r="C8937" s="86"/>
      <c r="D8937" s="86"/>
      <c r="E8937" s="9"/>
      <c r="F8937" s="9"/>
      <c r="G8937" s="9"/>
      <c r="H8937" s="9"/>
      <c r="I8937" s="9"/>
    </row>
    <row r="8938" spans="1:9" ht="20.100000000000001" customHeight="1" x14ac:dyDescent="0.25">
      <c r="A8938" s="88" t="s">
        <v>3327</v>
      </c>
      <c r="B8938" s="88"/>
      <c r="C8938" s="88"/>
      <c r="D8938" s="88"/>
      <c r="E8938" s="88"/>
      <c r="F8938" s="88"/>
      <c r="G8938" s="88"/>
      <c r="H8938" s="88"/>
      <c r="I8938" s="88"/>
    </row>
    <row r="8939" spans="1:9" ht="15" customHeight="1" x14ac:dyDescent="0.25">
      <c r="A8939" s="89"/>
      <c r="B8939" s="89"/>
      <c r="C8939" s="14" t="s">
        <v>2076</v>
      </c>
      <c r="D8939" s="14" t="s">
        <v>2059</v>
      </c>
      <c r="E8939" s="9"/>
      <c r="F8939" s="9"/>
      <c r="G8939" s="9"/>
      <c r="H8939" s="9"/>
      <c r="I8939" s="9"/>
    </row>
    <row r="8940" spans="1:9" ht="12.95" customHeight="1" x14ac:dyDescent="0.25">
      <c r="A8940" s="15"/>
      <c r="B8940" s="16" t="s">
        <v>2076</v>
      </c>
      <c r="C8940" s="17">
        <v>354.03</v>
      </c>
      <c r="D8940" s="18">
        <v>354.03</v>
      </c>
      <c r="E8940" s="9"/>
      <c r="F8940" s="9"/>
      <c r="G8940" s="9"/>
      <c r="H8940" s="9"/>
      <c r="I8940" s="9"/>
    </row>
    <row r="8941" spans="1:9" ht="15" customHeight="1" x14ac:dyDescent="0.25">
      <c r="A8941" s="19"/>
      <c r="B8941" s="20"/>
      <c r="C8941" s="21"/>
      <c r="D8941" s="22">
        <v>354.03</v>
      </c>
      <c r="E8941" s="9"/>
      <c r="F8941" s="9"/>
      <c r="G8941" s="9"/>
      <c r="H8941" s="9"/>
      <c r="I8941" s="9"/>
    </row>
    <row r="8942" spans="1:9" ht="9.9499999999999993" customHeight="1" x14ac:dyDescent="0.25">
      <c r="A8942" s="86"/>
      <c r="B8942" s="86"/>
      <c r="C8942" s="86"/>
      <c r="D8942" s="9"/>
      <c r="E8942" s="9"/>
      <c r="F8942" s="9"/>
      <c r="G8942" s="9"/>
      <c r="H8942" s="9"/>
      <c r="I8942" s="9"/>
    </row>
    <row r="8943" spans="1:9" ht="12" customHeight="1" x14ac:dyDescent="0.25">
      <c r="A8943" s="9"/>
      <c r="B8943" s="9"/>
      <c r="C8943" s="9"/>
      <c r="D8943" s="90" t="s">
        <v>4932</v>
      </c>
      <c r="E8943" s="90"/>
      <c r="F8943" s="90"/>
      <c r="G8943" s="90"/>
      <c r="H8943" s="90"/>
      <c r="I8943" s="90"/>
    </row>
    <row r="8944" spans="1:9" ht="9.9499999999999993" customHeight="1" x14ac:dyDescent="0.25">
      <c r="A8944" s="86"/>
      <c r="B8944" s="86"/>
      <c r="C8944" s="86"/>
      <c r="D8944" s="86"/>
      <c r="E8944" s="9"/>
      <c r="F8944" s="9"/>
      <c r="G8944" s="9"/>
      <c r="H8944" s="9"/>
      <c r="I8944" s="9"/>
    </row>
    <row r="8945" spans="1:9" ht="30.95" customHeight="1" x14ac:dyDescent="0.25">
      <c r="A8945" s="88" t="s">
        <v>3328</v>
      </c>
      <c r="B8945" s="88"/>
      <c r="C8945" s="88"/>
      <c r="D8945" s="88"/>
      <c r="E8945" s="88"/>
      <c r="F8945" s="88"/>
      <c r="G8945" s="88"/>
      <c r="H8945" s="88"/>
      <c r="I8945" s="88"/>
    </row>
    <row r="8946" spans="1:9" ht="15" customHeight="1" x14ac:dyDescent="0.25">
      <c r="A8946" s="89"/>
      <c r="B8946" s="89"/>
      <c r="C8946" s="14" t="s">
        <v>2076</v>
      </c>
      <c r="D8946" s="14" t="s">
        <v>2059</v>
      </c>
      <c r="E8946" s="9"/>
      <c r="F8946" s="9"/>
      <c r="G8946" s="9"/>
      <c r="H8946" s="9"/>
      <c r="I8946" s="9"/>
    </row>
    <row r="8947" spans="1:9" ht="12.95" customHeight="1" x14ac:dyDescent="0.25">
      <c r="A8947" s="15" t="s">
        <v>2108</v>
      </c>
      <c r="B8947" s="16" t="s">
        <v>2076</v>
      </c>
      <c r="C8947" s="17">
        <v>803.07</v>
      </c>
      <c r="D8947" s="18">
        <v>803.07</v>
      </c>
      <c r="E8947" s="9"/>
      <c r="F8947" s="9"/>
      <c r="G8947" s="9"/>
      <c r="H8947" s="9"/>
      <c r="I8947" s="9"/>
    </row>
    <row r="8948" spans="1:9" ht="15" customHeight="1" x14ac:dyDescent="0.25">
      <c r="A8948" s="19"/>
      <c r="B8948" s="20"/>
      <c r="C8948" s="21"/>
      <c r="D8948" s="22">
        <v>803.07</v>
      </c>
      <c r="E8948" s="9"/>
      <c r="F8948" s="9"/>
      <c r="G8948" s="9"/>
      <c r="H8948" s="9"/>
      <c r="I8948" s="9"/>
    </row>
    <row r="8949" spans="1:9" ht="9.9499999999999993" customHeight="1" x14ac:dyDescent="0.25">
      <c r="A8949" s="86"/>
      <c r="B8949" s="86"/>
      <c r="C8949" s="86"/>
      <c r="D8949" s="9"/>
      <c r="E8949" s="9"/>
      <c r="F8949" s="9"/>
      <c r="G8949" s="9"/>
      <c r="H8949" s="9"/>
      <c r="I8949" s="9"/>
    </row>
    <row r="8950" spans="1:9" ht="12" customHeight="1" x14ac:dyDescent="0.25">
      <c r="A8950" s="9"/>
      <c r="B8950" s="9"/>
      <c r="C8950" s="9"/>
      <c r="D8950" s="90" t="s">
        <v>4930</v>
      </c>
      <c r="E8950" s="90"/>
      <c r="F8950" s="90"/>
      <c r="G8950" s="90"/>
      <c r="H8950" s="90"/>
      <c r="I8950" s="90"/>
    </row>
    <row r="8951" spans="1:9" ht="9.9499999999999993" customHeight="1" x14ac:dyDescent="0.25">
      <c r="A8951" s="86"/>
      <c r="B8951" s="86"/>
      <c r="C8951" s="86"/>
      <c r="D8951" s="86"/>
      <c r="E8951" s="9"/>
      <c r="F8951" s="9"/>
      <c r="G8951" s="9"/>
      <c r="H8951" s="9"/>
      <c r="I8951" s="9"/>
    </row>
    <row r="8952" spans="1:9" ht="20.100000000000001" customHeight="1" x14ac:dyDescent="0.25">
      <c r="A8952" s="88" t="s">
        <v>3329</v>
      </c>
      <c r="B8952" s="88"/>
      <c r="C8952" s="88"/>
      <c r="D8952" s="88"/>
      <c r="E8952" s="88"/>
      <c r="F8952" s="88"/>
      <c r="G8952" s="88"/>
      <c r="H8952" s="88"/>
      <c r="I8952" s="88"/>
    </row>
    <row r="8953" spans="1:9" ht="15" customHeight="1" x14ac:dyDescent="0.25">
      <c r="A8953" s="89"/>
      <c r="B8953" s="89"/>
      <c r="C8953" s="14" t="s">
        <v>2069</v>
      </c>
      <c r="D8953" s="14" t="s">
        <v>2058</v>
      </c>
      <c r="E8953" s="14" t="s">
        <v>2059</v>
      </c>
      <c r="F8953" s="9"/>
      <c r="G8953" s="9"/>
      <c r="H8953" s="9"/>
      <c r="I8953" s="9"/>
    </row>
    <row r="8954" spans="1:9" ht="12.95" customHeight="1" x14ac:dyDescent="0.25">
      <c r="A8954" s="15"/>
      <c r="B8954" s="16" t="s">
        <v>2104</v>
      </c>
      <c r="C8954" s="17">
        <v>200.54</v>
      </c>
      <c r="D8954" s="17">
        <v>1</v>
      </c>
      <c r="E8954" s="18">
        <v>200.54</v>
      </c>
      <c r="F8954" s="9"/>
      <c r="G8954" s="9"/>
      <c r="H8954" s="9"/>
      <c r="I8954" s="9"/>
    </row>
    <row r="8955" spans="1:9" ht="15" customHeight="1" x14ac:dyDescent="0.25">
      <c r="A8955" s="19"/>
      <c r="B8955" s="20"/>
      <c r="C8955" s="21"/>
      <c r="D8955" s="21"/>
      <c r="E8955" s="22">
        <v>200.54</v>
      </c>
      <c r="F8955" s="9"/>
      <c r="G8955" s="9"/>
      <c r="H8955" s="9"/>
      <c r="I8955" s="9"/>
    </row>
    <row r="8956" spans="1:9" ht="9.9499999999999993" customHeight="1" x14ac:dyDescent="0.25">
      <c r="A8956" s="86"/>
      <c r="B8956" s="86"/>
      <c r="C8956" s="86"/>
      <c r="D8956" s="9"/>
      <c r="E8956" s="9"/>
      <c r="F8956" s="9"/>
      <c r="G8956" s="9"/>
      <c r="H8956" s="9"/>
      <c r="I8956" s="9"/>
    </row>
    <row r="8957" spans="1:9" ht="12" customHeight="1" x14ac:dyDescent="0.25">
      <c r="A8957" s="9"/>
      <c r="B8957" s="9"/>
      <c r="C8957" s="9"/>
      <c r="D8957" s="90" t="s">
        <v>4933</v>
      </c>
      <c r="E8957" s="90"/>
      <c r="F8957" s="90"/>
      <c r="G8957" s="90"/>
      <c r="H8957" s="90"/>
      <c r="I8957" s="90"/>
    </row>
    <row r="8958" spans="1:9" ht="9.9499999999999993" customHeight="1" x14ac:dyDescent="0.25">
      <c r="A8958" s="86"/>
      <c r="B8958" s="86"/>
      <c r="C8958" s="86"/>
      <c r="D8958" s="86"/>
      <c r="E8958" s="9"/>
      <c r="F8958" s="9"/>
      <c r="G8958" s="9"/>
      <c r="H8958" s="9"/>
      <c r="I8958" s="9"/>
    </row>
    <row r="8959" spans="1:9" ht="30.95" customHeight="1" x14ac:dyDescent="0.25">
      <c r="A8959" s="88" t="s">
        <v>3330</v>
      </c>
      <c r="B8959" s="88"/>
      <c r="C8959" s="88"/>
      <c r="D8959" s="88"/>
      <c r="E8959" s="88"/>
      <c r="F8959" s="88"/>
      <c r="G8959" s="88"/>
      <c r="H8959" s="88"/>
      <c r="I8959" s="88"/>
    </row>
    <row r="8960" spans="1:9" ht="15" customHeight="1" x14ac:dyDescent="0.25">
      <c r="A8960" s="89"/>
      <c r="B8960" s="89"/>
      <c r="C8960" s="14" t="s">
        <v>2076</v>
      </c>
      <c r="D8960" s="14" t="s">
        <v>2059</v>
      </c>
      <c r="E8960" s="9"/>
      <c r="F8960" s="9"/>
      <c r="G8960" s="9"/>
      <c r="H8960" s="9"/>
      <c r="I8960" s="9"/>
    </row>
    <row r="8961" spans="1:9" ht="12.95" customHeight="1" x14ac:dyDescent="0.25">
      <c r="A8961" s="15" t="s">
        <v>2077</v>
      </c>
      <c r="B8961" s="16" t="s">
        <v>2076</v>
      </c>
      <c r="C8961" s="17">
        <v>4363.55</v>
      </c>
      <c r="D8961" s="18">
        <v>4363.55</v>
      </c>
      <c r="E8961" s="9"/>
      <c r="F8961" s="9"/>
      <c r="G8961" s="9"/>
      <c r="H8961" s="9"/>
      <c r="I8961" s="9"/>
    </row>
    <row r="8962" spans="1:9" ht="15" customHeight="1" x14ac:dyDescent="0.25">
      <c r="A8962" s="19"/>
      <c r="B8962" s="20"/>
      <c r="C8962" s="21"/>
      <c r="D8962" s="22">
        <v>4363.55</v>
      </c>
      <c r="E8962" s="9"/>
      <c r="F8962" s="9"/>
      <c r="G8962" s="9"/>
      <c r="H8962" s="9"/>
      <c r="I8962" s="9"/>
    </row>
    <row r="8963" spans="1:9" ht="9.9499999999999993" customHeight="1" x14ac:dyDescent="0.25">
      <c r="A8963" s="86"/>
      <c r="B8963" s="86"/>
      <c r="C8963" s="86"/>
      <c r="D8963" s="9"/>
      <c r="E8963" s="9"/>
      <c r="F8963" s="9"/>
      <c r="G8963" s="9"/>
      <c r="H8963" s="9"/>
      <c r="I8963" s="9"/>
    </row>
    <row r="8964" spans="1:9" ht="12" customHeight="1" x14ac:dyDescent="0.25">
      <c r="A8964" s="9"/>
      <c r="B8964" s="9"/>
      <c r="C8964" s="9"/>
      <c r="D8964" s="90" t="s">
        <v>4934</v>
      </c>
      <c r="E8964" s="90"/>
      <c r="F8964" s="90"/>
      <c r="G8964" s="90"/>
      <c r="H8964" s="90"/>
      <c r="I8964" s="90"/>
    </row>
    <row r="8965" spans="1:9" ht="9.9499999999999993" customHeight="1" x14ac:dyDescent="0.25">
      <c r="A8965" s="86"/>
      <c r="B8965" s="86"/>
      <c r="C8965" s="86"/>
      <c r="D8965" s="86"/>
      <c r="E8965" s="9"/>
      <c r="F8965" s="9"/>
      <c r="G8965" s="9"/>
      <c r="H8965" s="9"/>
      <c r="I8965" s="9"/>
    </row>
    <row r="8966" spans="1:9" ht="30.95" customHeight="1" x14ac:dyDescent="0.25">
      <c r="A8966" s="88" t="s">
        <v>3331</v>
      </c>
      <c r="B8966" s="88"/>
      <c r="C8966" s="88"/>
      <c r="D8966" s="88"/>
      <c r="E8966" s="88"/>
      <c r="F8966" s="88"/>
      <c r="G8966" s="88"/>
      <c r="H8966" s="88"/>
      <c r="I8966" s="88"/>
    </row>
    <row r="8967" spans="1:9" ht="15" customHeight="1" x14ac:dyDescent="0.25">
      <c r="A8967" s="89"/>
      <c r="B8967" s="89"/>
      <c r="C8967" s="14" t="s">
        <v>2076</v>
      </c>
      <c r="D8967" s="14" t="s">
        <v>2079</v>
      </c>
      <c r="E8967" s="14" t="s">
        <v>2059</v>
      </c>
      <c r="F8967" s="9"/>
      <c r="G8967" s="9"/>
      <c r="H8967" s="9"/>
      <c r="I8967" s="9"/>
    </row>
    <row r="8968" spans="1:9" ht="18.95" customHeight="1" x14ac:dyDescent="0.25">
      <c r="A8968" s="15" t="s">
        <v>2080</v>
      </c>
      <c r="B8968" s="16" t="s">
        <v>2081</v>
      </c>
      <c r="C8968" s="17">
        <v>854.17</v>
      </c>
      <c r="D8968" s="17">
        <v>0.1</v>
      </c>
      <c r="E8968" s="18">
        <v>85.42</v>
      </c>
      <c r="F8968" s="9"/>
      <c r="G8968" s="9"/>
      <c r="H8968" s="9"/>
      <c r="I8968" s="9"/>
    </row>
    <row r="8969" spans="1:9" ht="15" customHeight="1" x14ac:dyDescent="0.25">
      <c r="A8969" s="19"/>
      <c r="B8969" s="20"/>
      <c r="C8969" s="21"/>
      <c r="D8969" s="21"/>
      <c r="E8969" s="22">
        <v>85.42</v>
      </c>
      <c r="F8969" s="9"/>
      <c r="G8969" s="9"/>
      <c r="H8969" s="9"/>
      <c r="I8969" s="9"/>
    </row>
    <row r="8970" spans="1:9" ht="9.9499999999999993" customHeight="1" x14ac:dyDescent="0.25">
      <c r="A8970" s="86"/>
      <c r="B8970" s="86"/>
      <c r="C8970" s="86"/>
      <c r="D8970" s="9"/>
      <c r="E8970" s="9"/>
      <c r="F8970" s="9"/>
      <c r="G8970" s="9"/>
      <c r="H8970" s="9"/>
      <c r="I8970" s="9"/>
    </row>
    <row r="8971" spans="1:9" ht="12" customHeight="1" x14ac:dyDescent="0.25">
      <c r="A8971" s="9"/>
      <c r="B8971" s="9"/>
      <c r="C8971" s="9"/>
      <c r="D8971" s="90" t="s">
        <v>4935</v>
      </c>
      <c r="E8971" s="90"/>
      <c r="F8971" s="90"/>
      <c r="G8971" s="90"/>
      <c r="H8971" s="90"/>
      <c r="I8971" s="90"/>
    </row>
    <row r="8972" spans="1:9" ht="9.9499999999999993" customHeight="1" x14ac:dyDescent="0.25">
      <c r="A8972" s="86"/>
      <c r="B8972" s="86"/>
      <c r="C8972" s="86"/>
      <c r="D8972" s="86"/>
      <c r="E8972" s="9"/>
      <c r="F8972" s="9"/>
      <c r="G8972" s="9"/>
      <c r="H8972" s="9"/>
      <c r="I8972" s="9"/>
    </row>
    <row r="8973" spans="1:9" ht="30.95" customHeight="1" x14ac:dyDescent="0.25">
      <c r="A8973" s="88" t="s">
        <v>3332</v>
      </c>
      <c r="B8973" s="88"/>
      <c r="C8973" s="88"/>
      <c r="D8973" s="88"/>
      <c r="E8973" s="88"/>
      <c r="F8973" s="88"/>
      <c r="G8973" s="88"/>
      <c r="H8973" s="88"/>
      <c r="I8973" s="88"/>
    </row>
    <row r="8974" spans="1:9" ht="15" customHeight="1" x14ac:dyDescent="0.25">
      <c r="A8974" s="89"/>
      <c r="B8974" s="89"/>
      <c r="C8974" s="14" t="s">
        <v>2076</v>
      </c>
      <c r="D8974" s="14" t="s">
        <v>2079</v>
      </c>
      <c r="E8974" s="14" t="s">
        <v>2058</v>
      </c>
      <c r="F8974" s="14" t="s">
        <v>2059</v>
      </c>
      <c r="G8974" s="9"/>
      <c r="H8974" s="9"/>
      <c r="I8974" s="9"/>
    </row>
    <row r="8975" spans="1:9" ht="27" customHeight="1" x14ac:dyDescent="0.25">
      <c r="A8975" s="15" t="s">
        <v>2083</v>
      </c>
      <c r="B8975" s="16" t="s">
        <v>2084</v>
      </c>
      <c r="C8975" s="17">
        <v>4.3</v>
      </c>
      <c r="D8975" s="17">
        <v>0.1</v>
      </c>
      <c r="E8975" s="17">
        <v>4</v>
      </c>
      <c r="F8975" s="18">
        <v>1.72</v>
      </c>
      <c r="G8975" s="9"/>
      <c r="H8975" s="9"/>
      <c r="I8975" s="9"/>
    </row>
    <row r="8976" spans="1:9" ht="15" customHeight="1" x14ac:dyDescent="0.25">
      <c r="A8976" s="19"/>
      <c r="B8976" s="20"/>
      <c r="C8976" s="21"/>
      <c r="D8976" s="21"/>
      <c r="E8976" s="21"/>
      <c r="F8976" s="22">
        <v>1.72</v>
      </c>
      <c r="G8976" s="9"/>
      <c r="H8976" s="9"/>
      <c r="I8976" s="9"/>
    </row>
    <row r="8977" spans="1:9" ht="9.9499999999999993" customHeight="1" x14ac:dyDescent="0.25">
      <c r="A8977" s="86"/>
      <c r="B8977" s="86"/>
      <c r="C8977" s="86"/>
      <c r="D8977" s="9"/>
      <c r="E8977" s="9"/>
      <c r="F8977" s="9"/>
      <c r="G8977" s="9"/>
      <c r="H8977" s="9"/>
      <c r="I8977" s="9"/>
    </row>
    <row r="8978" spans="1:9" ht="12" customHeight="1" x14ac:dyDescent="0.25">
      <c r="A8978" s="9"/>
      <c r="B8978" s="9"/>
      <c r="C8978" s="9"/>
      <c r="D8978" s="90" t="s">
        <v>4313</v>
      </c>
      <c r="E8978" s="90"/>
      <c r="F8978" s="90"/>
      <c r="G8978" s="90"/>
      <c r="H8978" s="90"/>
      <c r="I8978" s="90"/>
    </row>
    <row r="8979" spans="1:9" ht="9.9499999999999993" customHeight="1" x14ac:dyDescent="0.25">
      <c r="A8979" s="86"/>
      <c r="B8979" s="86"/>
      <c r="C8979" s="86"/>
      <c r="D8979" s="86"/>
      <c r="E8979" s="9"/>
      <c r="F8979" s="9"/>
      <c r="G8979" s="9"/>
      <c r="H8979" s="9"/>
      <c r="I8979" s="9"/>
    </row>
    <row r="8980" spans="1:9" ht="42.95" customHeight="1" x14ac:dyDescent="0.25">
      <c r="A8980" s="88" t="s">
        <v>3333</v>
      </c>
      <c r="B8980" s="88"/>
      <c r="C8980" s="88"/>
      <c r="D8980" s="88"/>
      <c r="E8980" s="88"/>
      <c r="F8980" s="88"/>
      <c r="G8980" s="88"/>
      <c r="H8980" s="88"/>
      <c r="I8980" s="88"/>
    </row>
    <row r="8981" spans="1:9" ht="15" customHeight="1" x14ac:dyDescent="0.25">
      <c r="A8981" s="89"/>
      <c r="B8981" s="89"/>
      <c r="C8981" s="14" t="s">
        <v>2076</v>
      </c>
      <c r="D8981" s="14" t="s">
        <v>2056</v>
      </c>
      <c r="E8981" s="14" t="s">
        <v>2058</v>
      </c>
      <c r="F8981" s="14" t="s">
        <v>2086</v>
      </c>
      <c r="G8981" s="14" t="s">
        <v>2059</v>
      </c>
      <c r="H8981" s="9"/>
      <c r="I8981" s="9"/>
    </row>
    <row r="8982" spans="1:9" ht="18.95" customHeight="1" x14ac:dyDescent="0.25">
      <c r="A8982" s="15" t="s">
        <v>2087</v>
      </c>
      <c r="B8982" s="16" t="s">
        <v>2088</v>
      </c>
      <c r="C8982" s="17">
        <v>4363.55</v>
      </c>
      <c r="D8982" s="17">
        <v>0.1</v>
      </c>
      <c r="E8982" s="17">
        <v>1</v>
      </c>
      <c r="F8982" s="17">
        <v>1.5</v>
      </c>
      <c r="G8982" s="18">
        <v>654.53</v>
      </c>
      <c r="H8982" s="9"/>
      <c r="I8982" s="9"/>
    </row>
    <row r="8983" spans="1:9" ht="18.95" customHeight="1" x14ac:dyDescent="0.25">
      <c r="A8983" s="15" t="s">
        <v>2089</v>
      </c>
      <c r="B8983" s="16" t="s">
        <v>2088</v>
      </c>
      <c r="C8983" s="17">
        <v>854.17</v>
      </c>
      <c r="D8983" s="17">
        <v>0.1</v>
      </c>
      <c r="E8983" s="17">
        <v>1</v>
      </c>
      <c r="F8983" s="17">
        <v>1.5</v>
      </c>
      <c r="G8983" s="18">
        <v>128.13</v>
      </c>
      <c r="H8983" s="9"/>
      <c r="I8983" s="9"/>
    </row>
    <row r="8984" spans="1:9" ht="27" customHeight="1" x14ac:dyDescent="0.25">
      <c r="A8984" s="15" t="s">
        <v>2090</v>
      </c>
      <c r="B8984" s="16" t="s">
        <v>2088</v>
      </c>
      <c r="C8984" s="17">
        <v>4.5999999999999996</v>
      </c>
      <c r="D8984" s="17">
        <v>0.1</v>
      </c>
      <c r="E8984" s="17">
        <v>4</v>
      </c>
      <c r="F8984" s="17">
        <v>1.5</v>
      </c>
      <c r="G8984" s="18">
        <v>2.76</v>
      </c>
      <c r="H8984" s="9"/>
      <c r="I8984" s="9"/>
    </row>
    <row r="8985" spans="1:9" ht="15" customHeight="1" x14ac:dyDescent="0.25">
      <c r="A8985" s="19"/>
      <c r="B8985" s="20"/>
      <c r="C8985" s="21"/>
      <c r="D8985" s="21"/>
      <c r="E8985" s="21"/>
      <c r="F8985" s="21"/>
      <c r="G8985" s="22">
        <v>785.42</v>
      </c>
      <c r="H8985" s="9"/>
      <c r="I8985" s="9"/>
    </row>
    <row r="8986" spans="1:9" ht="9.9499999999999993" customHeight="1" x14ac:dyDescent="0.25">
      <c r="A8986" s="86"/>
      <c r="B8986" s="86"/>
      <c r="C8986" s="86"/>
      <c r="D8986" s="9"/>
      <c r="E8986" s="9"/>
      <c r="F8986" s="9"/>
      <c r="G8986" s="9"/>
      <c r="H8986" s="9"/>
      <c r="I8986" s="9"/>
    </row>
    <row r="8987" spans="1:9" ht="12" customHeight="1" x14ac:dyDescent="0.25">
      <c r="A8987" s="9"/>
      <c r="B8987" s="9"/>
      <c r="C8987" s="9"/>
      <c r="D8987" s="90" t="s">
        <v>4936</v>
      </c>
      <c r="E8987" s="90"/>
      <c r="F8987" s="90"/>
      <c r="G8987" s="90"/>
      <c r="H8987" s="90"/>
      <c r="I8987" s="90"/>
    </row>
    <row r="8988" spans="1:9" ht="9.9499999999999993" customHeight="1" x14ac:dyDescent="0.25">
      <c r="A8988" s="86"/>
      <c r="B8988" s="86"/>
      <c r="C8988" s="86"/>
      <c r="D8988" s="86"/>
      <c r="E8988" s="9"/>
      <c r="F8988" s="9"/>
      <c r="G8988" s="9"/>
      <c r="H8988" s="9"/>
      <c r="I8988" s="9"/>
    </row>
    <row r="8989" spans="1:9" ht="30.95" customHeight="1" x14ac:dyDescent="0.25">
      <c r="A8989" s="88" t="s">
        <v>3334</v>
      </c>
      <c r="B8989" s="88"/>
      <c r="C8989" s="88"/>
      <c r="D8989" s="88"/>
      <c r="E8989" s="88"/>
      <c r="F8989" s="88"/>
      <c r="G8989" s="88"/>
      <c r="H8989" s="88"/>
      <c r="I8989" s="88"/>
    </row>
    <row r="8990" spans="1:9" ht="15" customHeight="1" x14ac:dyDescent="0.25">
      <c r="A8990" s="89"/>
      <c r="B8990" s="89"/>
      <c r="C8990" s="14" t="s">
        <v>2076</v>
      </c>
      <c r="D8990" s="14" t="s">
        <v>2056</v>
      </c>
      <c r="E8990" s="14" t="s">
        <v>2058</v>
      </c>
      <c r="F8990" s="14" t="s">
        <v>2092</v>
      </c>
      <c r="G8990" s="14" t="s">
        <v>2086</v>
      </c>
      <c r="H8990" s="14" t="s">
        <v>2059</v>
      </c>
      <c r="I8990" s="9"/>
    </row>
    <row r="8991" spans="1:9" ht="18.95" customHeight="1" x14ac:dyDescent="0.25">
      <c r="A8991" s="15" t="s">
        <v>2087</v>
      </c>
      <c r="B8991" s="16" t="s">
        <v>2186</v>
      </c>
      <c r="C8991" s="17">
        <v>4363.55</v>
      </c>
      <c r="D8991" s="17">
        <v>0.1</v>
      </c>
      <c r="E8991" s="17">
        <v>1</v>
      </c>
      <c r="F8991" s="17">
        <v>30</v>
      </c>
      <c r="G8991" s="17">
        <v>1.5</v>
      </c>
      <c r="H8991" s="18">
        <v>19635.98</v>
      </c>
      <c r="I8991" s="9"/>
    </row>
    <row r="8992" spans="1:9" ht="18.95" customHeight="1" x14ac:dyDescent="0.25">
      <c r="A8992" s="15" t="s">
        <v>2089</v>
      </c>
      <c r="B8992" s="16" t="s">
        <v>2186</v>
      </c>
      <c r="C8992" s="17">
        <v>854.17</v>
      </c>
      <c r="D8992" s="17">
        <v>0.05</v>
      </c>
      <c r="E8992" s="17">
        <v>1</v>
      </c>
      <c r="F8992" s="17">
        <v>30</v>
      </c>
      <c r="G8992" s="17">
        <v>1.5</v>
      </c>
      <c r="H8992" s="18">
        <v>1921.88</v>
      </c>
      <c r="I8992" s="9"/>
    </row>
    <row r="8993" spans="1:9" ht="27" customHeight="1" x14ac:dyDescent="0.25">
      <c r="A8993" s="15" t="s">
        <v>2090</v>
      </c>
      <c r="B8993" s="16" t="s">
        <v>2186</v>
      </c>
      <c r="C8993" s="17">
        <v>4.5999999999999996</v>
      </c>
      <c r="D8993" s="17">
        <v>0.1</v>
      </c>
      <c r="E8993" s="17">
        <v>4</v>
      </c>
      <c r="F8993" s="17">
        <v>30</v>
      </c>
      <c r="G8993" s="17">
        <v>1.5</v>
      </c>
      <c r="H8993" s="18">
        <v>82.8</v>
      </c>
      <c r="I8993" s="9"/>
    </row>
    <row r="8994" spans="1:9" ht="15" customHeight="1" x14ac:dyDescent="0.25">
      <c r="A8994" s="19"/>
      <c r="B8994" s="20"/>
      <c r="C8994" s="21"/>
      <c r="D8994" s="21"/>
      <c r="E8994" s="21"/>
      <c r="F8994" s="21"/>
      <c r="G8994" s="21"/>
      <c r="H8994" s="22">
        <v>21640.66</v>
      </c>
      <c r="I8994" s="9"/>
    </row>
    <row r="8995" spans="1:9" ht="9.9499999999999993" customHeight="1" x14ac:dyDescent="0.25">
      <c r="A8995" s="86"/>
      <c r="B8995" s="86"/>
      <c r="C8995" s="86"/>
      <c r="D8995" s="9"/>
      <c r="E8995" s="9"/>
      <c r="F8995" s="9"/>
      <c r="G8995" s="9"/>
      <c r="H8995" s="9"/>
      <c r="I8995" s="9"/>
    </row>
    <row r="8996" spans="1:9" ht="12" customHeight="1" x14ac:dyDescent="0.25">
      <c r="A8996" s="9"/>
      <c r="B8996" s="9"/>
      <c r="C8996" s="9"/>
      <c r="D8996" s="90" t="s">
        <v>4937</v>
      </c>
      <c r="E8996" s="90"/>
      <c r="F8996" s="90"/>
      <c r="G8996" s="90"/>
      <c r="H8996" s="90"/>
      <c r="I8996" s="90"/>
    </row>
    <row r="8997" spans="1:9" ht="9.9499999999999993" customHeight="1" x14ac:dyDescent="0.25">
      <c r="A8997" s="86"/>
      <c r="B8997" s="86"/>
      <c r="C8997" s="86"/>
      <c r="D8997" s="86"/>
      <c r="E8997" s="9"/>
      <c r="F8997" s="9"/>
      <c r="G8997" s="9"/>
      <c r="H8997" s="9"/>
      <c r="I8997" s="9"/>
    </row>
    <row r="8998" spans="1:9" ht="42.95" customHeight="1" x14ac:dyDescent="0.25">
      <c r="A8998" s="88" t="s">
        <v>3335</v>
      </c>
      <c r="B8998" s="88"/>
      <c r="C8998" s="88"/>
      <c r="D8998" s="88"/>
      <c r="E8998" s="88"/>
      <c r="F8998" s="88"/>
      <c r="G8998" s="88"/>
      <c r="H8998" s="88"/>
      <c r="I8998" s="88"/>
    </row>
    <row r="8999" spans="1:9" ht="15" customHeight="1" x14ac:dyDescent="0.25">
      <c r="A8999" s="89"/>
      <c r="B8999" s="89"/>
      <c r="C8999" s="14" t="s">
        <v>2076</v>
      </c>
      <c r="D8999" s="14" t="s">
        <v>2056</v>
      </c>
      <c r="E8999" s="14" t="s">
        <v>2058</v>
      </c>
      <c r="F8999" s="14" t="s">
        <v>2092</v>
      </c>
      <c r="G8999" s="14" t="s">
        <v>2086</v>
      </c>
      <c r="H8999" s="14" t="s">
        <v>2059</v>
      </c>
      <c r="I8999" s="9"/>
    </row>
    <row r="9000" spans="1:9" ht="18.95" customHeight="1" x14ac:dyDescent="0.25">
      <c r="A9000" s="15" t="s">
        <v>2087</v>
      </c>
      <c r="B9000" s="16" t="s">
        <v>2186</v>
      </c>
      <c r="C9000" s="17">
        <v>4363.55</v>
      </c>
      <c r="D9000" s="17">
        <v>0.1</v>
      </c>
      <c r="E9000" s="17">
        <v>1</v>
      </c>
      <c r="F9000" s="17">
        <v>12</v>
      </c>
      <c r="G9000" s="17">
        <v>1.5</v>
      </c>
      <c r="H9000" s="18">
        <v>7854.39</v>
      </c>
      <c r="I9000" s="9"/>
    </row>
    <row r="9001" spans="1:9" ht="18.95" customHeight="1" x14ac:dyDescent="0.25">
      <c r="A9001" s="15" t="s">
        <v>2089</v>
      </c>
      <c r="B9001" s="16" t="s">
        <v>2186</v>
      </c>
      <c r="C9001" s="17">
        <v>854.17</v>
      </c>
      <c r="D9001" s="17">
        <v>0.1</v>
      </c>
      <c r="E9001" s="17">
        <v>1</v>
      </c>
      <c r="F9001" s="17">
        <v>12</v>
      </c>
      <c r="G9001" s="17">
        <v>1.5</v>
      </c>
      <c r="H9001" s="18">
        <v>1537.51</v>
      </c>
      <c r="I9001" s="9"/>
    </row>
    <row r="9002" spans="1:9" ht="27" customHeight="1" x14ac:dyDescent="0.25">
      <c r="A9002" s="15" t="s">
        <v>2090</v>
      </c>
      <c r="B9002" s="16" t="s">
        <v>2186</v>
      </c>
      <c r="C9002" s="17">
        <v>4.5999999999999996</v>
      </c>
      <c r="D9002" s="17">
        <v>0.1</v>
      </c>
      <c r="E9002" s="17">
        <v>4</v>
      </c>
      <c r="F9002" s="17">
        <v>12</v>
      </c>
      <c r="G9002" s="17">
        <v>1.5</v>
      </c>
      <c r="H9002" s="18">
        <v>33.119999999999997</v>
      </c>
      <c r="I9002" s="9"/>
    </row>
    <row r="9003" spans="1:9" ht="15" customHeight="1" x14ac:dyDescent="0.25">
      <c r="A9003" s="19"/>
      <c r="B9003" s="20"/>
      <c r="C9003" s="21"/>
      <c r="D9003" s="21"/>
      <c r="E9003" s="21"/>
      <c r="F9003" s="21"/>
      <c r="G9003" s="21"/>
      <c r="H9003" s="22">
        <v>9425.02</v>
      </c>
      <c r="I9003" s="9"/>
    </row>
    <row r="9004" spans="1:9" ht="9.9499999999999993" customHeight="1" x14ac:dyDescent="0.25">
      <c r="A9004" s="86"/>
      <c r="B9004" s="86"/>
      <c r="C9004" s="86"/>
      <c r="D9004" s="9"/>
      <c r="E9004" s="9"/>
      <c r="F9004" s="9"/>
      <c r="G9004" s="9"/>
      <c r="H9004" s="9"/>
      <c r="I9004" s="9"/>
    </row>
    <row r="9005" spans="1:9" ht="12" customHeight="1" x14ac:dyDescent="0.25">
      <c r="A9005" s="9"/>
      <c r="B9005" s="9"/>
      <c r="C9005" s="9"/>
      <c r="D9005" s="90" t="s">
        <v>4938</v>
      </c>
      <c r="E9005" s="90"/>
      <c r="F9005" s="90"/>
      <c r="G9005" s="90"/>
      <c r="H9005" s="90"/>
      <c r="I9005" s="90"/>
    </row>
    <row r="9006" spans="1:9" ht="9.9499999999999993" customHeight="1" x14ac:dyDescent="0.25">
      <c r="A9006" s="86"/>
      <c r="B9006" s="86"/>
      <c r="C9006" s="86"/>
      <c r="D9006" s="86"/>
      <c r="E9006" s="9"/>
      <c r="F9006" s="9"/>
      <c r="G9006" s="9"/>
      <c r="H9006" s="9"/>
      <c r="I9006" s="9"/>
    </row>
    <row r="9007" spans="1:9" ht="20.100000000000001" customHeight="1" x14ac:dyDescent="0.25">
      <c r="A9007" s="88" t="s">
        <v>3336</v>
      </c>
      <c r="B9007" s="88"/>
      <c r="C9007" s="88"/>
      <c r="D9007" s="88"/>
      <c r="E9007" s="88"/>
      <c r="F9007" s="88"/>
      <c r="G9007" s="88"/>
      <c r="H9007" s="88"/>
      <c r="I9007" s="88"/>
    </row>
    <row r="9008" spans="1:9" ht="15" customHeight="1" x14ac:dyDescent="0.25">
      <c r="A9008" s="89"/>
      <c r="B9008" s="89"/>
      <c r="C9008" s="14" t="s">
        <v>2076</v>
      </c>
      <c r="D9008" s="14" t="s">
        <v>2056</v>
      </c>
      <c r="E9008" s="14" t="s">
        <v>2086</v>
      </c>
      <c r="F9008" s="14" t="s">
        <v>2059</v>
      </c>
      <c r="G9008" s="9"/>
      <c r="H9008" s="9"/>
      <c r="I9008" s="9"/>
    </row>
    <row r="9009" spans="1:9" ht="18.95" customHeight="1" x14ac:dyDescent="0.25">
      <c r="A9009" s="15" t="s">
        <v>2096</v>
      </c>
      <c r="B9009" s="16" t="s">
        <v>2097</v>
      </c>
      <c r="C9009" s="17">
        <v>4363.55</v>
      </c>
      <c r="D9009" s="17">
        <v>0.1</v>
      </c>
      <c r="E9009" s="17">
        <v>1.5</v>
      </c>
      <c r="F9009" s="18">
        <v>654.53</v>
      </c>
      <c r="G9009" s="9"/>
      <c r="H9009" s="9"/>
      <c r="I9009" s="9"/>
    </row>
    <row r="9010" spans="1:9" ht="15" customHeight="1" x14ac:dyDescent="0.25">
      <c r="A9010" s="19"/>
      <c r="B9010" s="20"/>
      <c r="C9010" s="21"/>
      <c r="D9010" s="21"/>
      <c r="E9010" s="21"/>
      <c r="F9010" s="22">
        <v>654.53</v>
      </c>
      <c r="G9010" s="9"/>
      <c r="H9010" s="9"/>
      <c r="I9010" s="9"/>
    </row>
    <row r="9011" spans="1:9" ht="9.9499999999999993" customHeight="1" x14ac:dyDescent="0.25">
      <c r="A9011" s="86"/>
      <c r="B9011" s="86"/>
      <c r="C9011" s="86"/>
      <c r="D9011" s="9"/>
      <c r="E9011" s="9"/>
      <c r="F9011" s="9"/>
      <c r="G9011" s="9"/>
      <c r="H9011" s="9"/>
      <c r="I9011" s="9"/>
    </row>
    <row r="9012" spans="1:9" ht="12" customHeight="1" x14ac:dyDescent="0.25">
      <c r="A9012" s="9"/>
      <c r="B9012" s="9"/>
      <c r="C9012" s="9"/>
      <c r="D9012" s="90" t="s">
        <v>4939</v>
      </c>
      <c r="E9012" s="90"/>
      <c r="F9012" s="90"/>
      <c r="G9012" s="90"/>
      <c r="H9012" s="90"/>
      <c r="I9012" s="90"/>
    </row>
    <row r="9013" spans="1:9" ht="9.9499999999999993" customHeight="1" x14ac:dyDescent="0.25">
      <c r="A9013" s="86"/>
      <c r="B9013" s="86"/>
      <c r="C9013" s="86"/>
      <c r="D9013" s="86"/>
      <c r="E9013" s="9"/>
      <c r="F9013" s="9"/>
      <c r="G9013" s="9"/>
      <c r="H9013" s="9"/>
      <c r="I9013" s="9"/>
    </row>
    <row r="9014" spans="1:9" ht="30.95" customHeight="1" x14ac:dyDescent="0.25">
      <c r="A9014" s="88" t="s">
        <v>3337</v>
      </c>
      <c r="B9014" s="88"/>
      <c r="C9014" s="88"/>
      <c r="D9014" s="88"/>
      <c r="E9014" s="88"/>
      <c r="F9014" s="88"/>
      <c r="G9014" s="88"/>
      <c r="H9014" s="88"/>
      <c r="I9014" s="88"/>
    </row>
    <row r="9015" spans="1:9" ht="15" customHeight="1" x14ac:dyDescent="0.25">
      <c r="A9015" s="89"/>
      <c r="B9015" s="89"/>
      <c r="C9015" s="14" t="s">
        <v>2076</v>
      </c>
      <c r="D9015" s="14" t="s">
        <v>2079</v>
      </c>
      <c r="E9015" s="14" t="s">
        <v>2092</v>
      </c>
      <c r="F9015" s="14" t="s">
        <v>2086</v>
      </c>
      <c r="G9015" s="14" t="s">
        <v>2059</v>
      </c>
      <c r="H9015" s="9"/>
      <c r="I9015" s="9"/>
    </row>
    <row r="9016" spans="1:9" ht="27" customHeight="1" x14ac:dyDescent="0.25">
      <c r="A9016" s="15" t="s">
        <v>2099</v>
      </c>
      <c r="B9016" s="16" t="s">
        <v>2100</v>
      </c>
      <c r="C9016" s="17">
        <v>854.17</v>
      </c>
      <c r="D9016" s="17">
        <v>0.1</v>
      </c>
      <c r="E9016" s="17">
        <v>29.7</v>
      </c>
      <c r="F9016" s="17">
        <v>1.5</v>
      </c>
      <c r="G9016" s="18">
        <v>3805.33</v>
      </c>
      <c r="H9016" s="9"/>
      <c r="I9016" s="9"/>
    </row>
    <row r="9017" spans="1:9" ht="15" customHeight="1" x14ac:dyDescent="0.25">
      <c r="A9017" s="19"/>
      <c r="B9017" s="20"/>
      <c r="C9017" s="21"/>
      <c r="D9017" s="21"/>
      <c r="E9017" s="21"/>
      <c r="F9017" s="21"/>
      <c r="G9017" s="22">
        <v>3805.33</v>
      </c>
      <c r="H9017" s="9"/>
      <c r="I9017" s="9"/>
    </row>
    <row r="9018" spans="1:9" ht="9.9499999999999993" customHeight="1" x14ac:dyDescent="0.25">
      <c r="A9018" s="86"/>
      <c r="B9018" s="86"/>
      <c r="C9018" s="86"/>
      <c r="D9018" s="9"/>
      <c r="E9018" s="9"/>
      <c r="F9018" s="9"/>
      <c r="G9018" s="9"/>
      <c r="H9018" s="9"/>
      <c r="I9018" s="9"/>
    </row>
    <row r="9019" spans="1:9" ht="12" customHeight="1" x14ac:dyDescent="0.25">
      <c r="A9019" s="9"/>
      <c r="B9019" s="9"/>
      <c r="C9019" s="9"/>
      <c r="D9019" s="90" t="s">
        <v>4940</v>
      </c>
      <c r="E9019" s="90"/>
      <c r="F9019" s="90"/>
      <c r="G9019" s="90"/>
      <c r="H9019" s="90"/>
      <c r="I9019" s="90"/>
    </row>
    <row r="9020" spans="1:9" ht="9.9499999999999993" customHeight="1" x14ac:dyDescent="0.25">
      <c r="A9020" s="86"/>
      <c r="B9020" s="86"/>
      <c r="C9020" s="86"/>
      <c r="D9020" s="86"/>
      <c r="E9020" s="9"/>
      <c r="F9020" s="9"/>
      <c r="G9020" s="9"/>
      <c r="H9020" s="9"/>
      <c r="I9020" s="9"/>
    </row>
    <row r="9021" spans="1:9" ht="30.95" customHeight="1" x14ac:dyDescent="0.25">
      <c r="A9021" s="88" t="s">
        <v>3338</v>
      </c>
      <c r="B9021" s="88"/>
      <c r="C9021" s="88"/>
      <c r="D9021" s="88"/>
      <c r="E9021" s="88"/>
      <c r="F9021" s="88"/>
      <c r="G9021" s="88"/>
      <c r="H9021" s="88"/>
      <c r="I9021" s="88"/>
    </row>
    <row r="9022" spans="1:9" ht="15" customHeight="1" x14ac:dyDescent="0.25">
      <c r="A9022" s="89"/>
      <c r="B9022" s="89"/>
      <c r="C9022" s="14" t="s">
        <v>2076</v>
      </c>
      <c r="D9022" s="14" t="s">
        <v>2079</v>
      </c>
      <c r="E9022" s="14" t="s">
        <v>2059</v>
      </c>
      <c r="F9022" s="9"/>
      <c r="G9022" s="9"/>
      <c r="H9022" s="9"/>
      <c r="I9022" s="9"/>
    </row>
    <row r="9023" spans="1:9" ht="18.95" customHeight="1" x14ac:dyDescent="0.25">
      <c r="A9023" s="15" t="s">
        <v>2080</v>
      </c>
      <c r="B9023" s="16" t="s">
        <v>2081</v>
      </c>
      <c r="C9023" s="17">
        <v>854.17</v>
      </c>
      <c r="D9023" s="17">
        <v>0.1</v>
      </c>
      <c r="E9023" s="18">
        <v>85.42</v>
      </c>
      <c r="F9023" s="9"/>
      <c r="G9023" s="9"/>
      <c r="H9023" s="9"/>
      <c r="I9023" s="9"/>
    </row>
    <row r="9024" spans="1:9" ht="15" customHeight="1" x14ac:dyDescent="0.25">
      <c r="A9024" s="19"/>
      <c r="B9024" s="20"/>
      <c r="C9024" s="21"/>
      <c r="D9024" s="21"/>
      <c r="E9024" s="22">
        <v>85.42</v>
      </c>
      <c r="F9024" s="9"/>
      <c r="G9024" s="9"/>
      <c r="H9024" s="9"/>
      <c r="I9024" s="9"/>
    </row>
    <row r="9025" spans="1:9" ht="9.9499999999999993" customHeight="1" x14ac:dyDescent="0.25">
      <c r="A9025" s="86"/>
      <c r="B9025" s="86"/>
      <c r="C9025" s="86"/>
      <c r="D9025" s="9"/>
      <c r="E9025" s="9"/>
      <c r="F9025" s="9"/>
      <c r="G9025" s="9"/>
      <c r="H9025" s="9"/>
      <c r="I9025" s="9"/>
    </row>
    <row r="9026" spans="1:9" ht="12" customHeight="1" x14ac:dyDescent="0.25">
      <c r="A9026" s="9"/>
      <c r="B9026" s="9"/>
      <c r="C9026" s="9"/>
      <c r="D9026" s="90" t="s">
        <v>4935</v>
      </c>
      <c r="E9026" s="90"/>
      <c r="F9026" s="90"/>
      <c r="G9026" s="90"/>
      <c r="H9026" s="90"/>
      <c r="I9026" s="90"/>
    </row>
    <row r="9027" spans="1:9" ht="9.9499999999999993" customHeight="1" x14ac:dyDescent="0.25">
      <c r="A9027" s="86"/>
      <c r="B9027" s="86"/>
      <c r="C9027" s="86"/>
      <c r="D9027" s="86"/>
      <c r="E9027" s="9"/>
      <c r="F9027" s="9"/>
      <c r="G9027" s="9"/>
      <c r="H9027" s="9"/>
      <c r="I9027" s="9"/>
    </row>
    <row r="9028" spans="1:9" ht="30.95" customHeight="1" x14ac:dyDescent="0.25">
      <c r="A9028" s="88" t="s">
        <v>3339</v>
      </c>
      <c r="B9028" s="88"/>
      <c r="C9028" s="88"/>
      <c r="D9028" s="88"/>
      <c r="E9028" s="88"/>
      <c r="F9028" s="88"/>
      <c r="G9028" s="88"/>
      <c r="H9028" s="88"/>
      <c r="I9028" s="88"/>
    </row>
    <row r="9029" spans="1:9" ht="15" customHeight="1" x14ac:dyDescent="0.25">
      <c r="A9029" s="89"/>
      <c r="B9029" s="89"/>
      <c r="C9029" s="14" t="s">
        <v>2076</v>
      </c>
      <c r="D9029" s="14" t="s">
        <v>2059</v>
      </c>
      <c r="E9029" s="9"/>
      <c r="F9029" s="9"/>
      <c r="G9029" s="9"/>
      <c r="H9029" s="9"/>
      <c r="I9029" s="9"/>
    </row>
    <row r="9030" spans="1:9" ht="18.95" customHeight="1" x14ac:dyDescent="0.25">
      <c r="A9030" s="15" t="s">
        <v>2170</v>
      </c>
      <c r="B9030" s="16" t="s">
        <v>2076</v>
      </c>
      <c r="C9030" s="17">
        <v>854.17</v>
      </c>
      <c r="D9030" s="18">
        <v>854.17</v>
      </c>
      <c r="E9030" s="9"/>
      <c r="F9030" s="9"/>
      <c r="G9030" s="9"/>
      <c r="H9030" s="9"/>
      <c r="I9030" s="9"/>
    </row>
    <row r="9031" spans="1:9" ht="15" customHeight="1" x14ac:dyDescent="0.25">
      <c r="A9031" s="19"/>
      <c r="B9031" s="20"/>
      <c r="C9031" s="21"/>
      <c r="D9031" s="22">
        <v>854.17</v>
      </c>
      <c r="E9031" s="9"/>
      <c r="F9031" s="9"/>
      <c r="G9031" s="9"/>
      <c r="H9031" s="9"/>
      <c r="I9031" s="9"/>
    </row>
    <row r="9032" spans="1:9" ht="9.9499999999999993" customHeight="1" x14ac:dyDescent="0.25">
      <c r="A9032" s="86"/>
      <c r="B9032" s="86"/>
      <c r="C9032" s="86"/>
      <c r="D9032" s="9"/>
      <c r="E9032" s="9"/>
      <c r="F9032" s="9"/>
      <c r="G9032" s="9"/>
      <c r="H9032" s="9"/>
      <c r="I9032" s="9"/>
    </row>
    <row r="9033" spans="1:9" ht="12" customHeight="1" x14ac:dyDescent="0.25">
      <c r="A9033" s="9"/>
      <c r="B9033" s="9"/>
      <c r="C9033" s="9"/>
      <c r="D9033" s="90" t="s">
        <v>4941</v>
      </c>
      <c r="E9033" s="90"/>
      <c r="F9033" s="90"/>
      <c r="G9033" s="90"/>
      <c r="H9033" s="90"/>
      <c r="I9033" s="90"/>
    </row>
    <row r="9034" spans="1:9" ht="9.9499999999999993" customHeight="1" x14ac:dyDescent="0.25">
      <c r="A9034" s="86"/>
      <c r="B9034" s="86"/>
      <c r="C9034" s="86"/>
      <c r="D9034" s="86"/>
      <c r="E9034" s="9"/>
      <c r="F9034" s="9"/>
      <c r="G9034" s="9"/>
      <c r="H9034" s="9"/>
      <c r="I9034" s="9"/>
    </row>
    <row r="9035" spans="1:9" ht="42.95" customHeight="1" x14ac:dyDescent="0.25">
      <c r="A9035" s="88" t="s">
        <v>3340</v>
      </c>
      <c r="B9035" s="88"/>
      <c r="C9035" s="88"/>
      <c r="D9035" s="88"/>
      <c r="E9035" s="88"/>
      <c r="F9035" s="88"/>
      <c r="G9035" s="88"/>
      <c r="H9035" s="88"/>
      <c r="I9035" s="88"/>
    </row>
    <row r="9036" spans="1:9" ht="15" customHeight="1" x14ac:dyDescent="0.25">
      <c r="A9036" s="89"/>
      <c r="B9036" s="89"/>
      <c r="C9036" s="14" t="s">
        <v>2069</v>
      </c>
      <c r="D9036" s="14" t="s">
        <v>2058</v>
      </c>
      <c r="E9036" s="14" t="s">
        <v>2059</v>
      </c>
      <c r="F9036" s="9"/>
      <c r="G9036" s="9"/>
      <c r="H9036" s="9"/>
      <c r="I9036" s="9"/>
    </row>
    <row r="9037" spans="1:9" ht="12.95" customHeight="1" x14ac:dyDescent="0.25">
      <c r="A9037" s="15"/>
      <c r="B9037" s="16" t="s">
        <v>2104</v>
      </c>
      <c r="C9037" s="17">
        <v>770.05</v>
      </c>
      <c r="D9037" s="17">
        <v>1</v>
      </c>
      <c r="E9037" s="18">
        <v>770.05</v>
      </c>
      <c r="F9037" s="9"/>
      <c r="G9037" s="9"/>
      <c r="H9037" s="9"/>
      <c r="I9037" s="9"/>
    </row>
    <row r="9038" spans="1:9" ht="15" customHeight="1" x14ac:dyDescent="0.25">
      <c r="A9038" s="19"/>
      <c r="B9038" s="20"/>
      <c r="C9038" s="21"/>
      <c r="D9038" s="21"/>
      <c r="E9038" s="22">
        <v>770.05</v>
      </c>
      <c r="F9038" s="9"/>
      <c r="G9038" s="9"/>
      <c r="H9038" s="9"/>
      <c r="I9038" s="9"/>
    </row>
    <row r="9039" spans="1:9" ht="9.9499999999999993" customHeight="1" x14ac:dyDescent="0.25">
      <c r="A9039" s="86"/>
      <c r="B9039" s="86"/>
      <c r="C9039" s="86"/>
      <c r="D9039" s="9"/>
      <c r="E9039" s="9"/>
      <c r="F9039" s="9"/>
      <c r="G9039" s="9"/>
      <c r="H9039" s="9"/>
      <c r="I9039" s="9"/>
    </row>
    <row r="9040" spans="1:9" ht="12" customHeight="1" x14ac:dyDescent="0.25">
      <c r="A9040" s="9"/>
      <c r="B9040" s="9"/>
      <c r="C9040" s="9"/>
      <c r="D9040" s="90" t="s">
        <v>4942</v>
      </c>
      <c r="E9040" s="90"/>
      <c r="F9040" s="90"/>
      <c r="G9040" s="90"/>
      <c r="H9040" s="90"/>
      <c r="I9040" s="90"/>
    </row>
    <row r="9041" spans="1:9" ht="9.9499999999999993" customHeight="1" x14ac:dyDescent="0.25">
      <c r="A9041" s="86"/>
      <c r="B9041" s="86"/>
      <c r="C9041" s="86"/>
      <c r="D9041" s="86"/>
      <c r="E9041" s="9"/>
      <c r="F9041" s="9"/>
      <c r="G9041" s="9"/>
      <c r="H9041" s="9"/>
      <c r="I9041" s="9"/>
    </row>
    <row r="9042" spans="1:9" ht="30.95" customHeight="1" x14ac:dyDescent="0.25">
      <c r="A9042" s="88" t="s">
        <v>3341</v>
      </c>
      <c r="B9042" s="88"/>
      <c r="C9042" s="88"/>
      <c r="D9042" s="88"/>
      <c r="E9042" s="88"/>
      <c r="F9042" s="88"/>
      <c r="G9042" s="88"/>
      <c r="H9042" s="88"/>
      <c r="I9042" s="88"/>
    </row>
    <row r="9043" spans="1:9" ht="15" customHeight="1" x14ac:dyDescent="0.25">
      <c r="A9043" s="89"/>
      <c r="B9043" s="89"/>
      <c r="C9043" s="14" t="s">
        <v>2069</v>
      </c>
      <c r="D9043" s="14" t="s">
        <v>2058</v>
      </c>
      <c r="E9043" s="14" t="s">
        <v>2059</v>
      </c>
      <c r="F9043" s="9"/>
      <c r="G9043" s="9"/>
      <c r="H9043" s="9"/>
      <c r="I9043" s="9"/>
    </row>
    <row r="9044" spans="1:9" ht="12.95" customHeight="1" x14ac:dyDescent="0.25">
      <c r="A9044" s="15"/>
      <c r="B9044" s="16" t="s">
        <v>2104</v>
      </c>
      <c r="C9044" s="17">
        <v>770.05</v>
      </c>
      <c r="D9044" s="17">
        <v>1</v>
      </c>
      <c r="E9044" s="18">
        <v>770.05</v>
      </c>
      <c r="F9044" s="9"/>
      <c r="G9044" s="9"/>
      <c r="H9044" s="9"/>
      <c r="I9044" s="9"/>
    </row>
    <row r="9045" spans="1:9" ht="15" customHeight="1" x14ac:dyDescent="0.25">
      <c r="A9045" s="19"/>
      <c r="B9045" s="20"/>
      <c r="C9045" s="21"/>
      <c r="D9045" s="21"/>
      <c r="E9045" s="22">
        <v>770.05</v>
      </c>
      <c r="F9045" s="9"/>
      <c r="G9045" s="9"/>
      <c r="H9045" s="9"/>
      <c r="I9045" s="9"/>
    </row>
    <row r="9046" spans="1:9" ht="9.9499999999999993" customHeight="1" x14ac:dyDescent="0.25">
      <c r="A9046" s="86"/>
      <c r="B9046" s="86"/>
      <c r="C9046" s="86"/>
      <c r="D9046" s="9"/>
      <c r="E9046" s="9"/>
      <c r="F9046" s="9"/>
      <c r="G9046" s="9"/>
      <c r="H9046" s="9"/>
      <c r="I9046" s="9"/>
    </row>
    <row r="9047" spans="1:9" ht="12" customHeight="1" x14ac:dyDescent="0.25">
      <c r="A9047" s="9"/>
      <c r="B9047" s="9"/>
      <c r="C9047" s="9"/>
      <c r="D9047" s="90" t="s">
        <v>4942</v>
      </c>
      <c r="E9047" s="90"/>
      <c r="F9047" s="90"/>
      <c r="G9047" s="90"/>
      <c r="H9047" s="90"/>
      <c r="I9047" s="90"/>
    </row>
    <row r="9048" spans="1:9" ht="9.9499999999999993" customHeight="1" x14ac:dyDescent="0.25">
      <c r="A9048" s="86"/>
      <c r="B9048" s="86"/>
      <c r="C9048" s="86"/>
      <c r="D9048" s="86"/>
      <c r="E9048" s="9"/>
      <c r="F9048" s="9"/>
      <c r="G9048" s="9"/>
      <c r="H9048" s="9"/>
      <c r="I9048" s="9"/>
    </row>
    <row r="9049" spans="1:9" ht="42.95" customHeight="1" x14ac:dyDescent="0.25">
      <c r="A9049" s="88" t="s">
        <v>3342</v>
      </c>
      <c r="B9049" s="88"/>
      <c r="C9049" s="88"/>
      <c r="D9049" s="88"/>
      <c r="E9049" s="88"/>
      <c r="F9049" s="88"/>
      <c r="G9049" s="88"/>
      <c r="H9049" s="88"/>
      <c r="I9049" s="88"/>
    </row>
    <row r="9050" spans="1:9" ht="15" customHeight="1" x14ac:dyDescent="0.25">
      <c r="A9050" s="89"/>
      <c r="B9050" s="89"/>
      <c r="C9050" s="14" t="s">
        <v>2058</v>
      </c>
      <c r="D9050" s="14" t="s">
        <v>2059</v>
      </c>
      <c r="E9050" s="9"/>
      <c r="F9050" s="9"/>
      <c r="G9050" s="9"/>
      <c r="H9050" s="9"/>
      <c r="I9050" s="9"/>
    </row>
    <row r="9051" spans="1:9" ht="12.95" customHeight="1" x14ac:dyDescent="0.25">
      <c r="A9051" s="15"/>
      <c r="B9051" s="16" t="s">
        <v>2058</v>
      </c>
      <c r="C9051" s="17">
        <v>4</v>
      </c>
      <c r="D9051" s="18">
        <v>4</v>
      </c>
      <c r="E9051" s="9"/>
      <c r="F9051" s="9"/>
      <c r="G9051" s="9"/>
      <c r="H9051" s="9"/>
      <c r="I9051" s="9"/>
    </row>
    <row r="9052" spans="1:9" ht="15" customHeight="1" x14ac:dyDescent="0.25">
      <c r="A9052" s="19"/>
      <c r="B9052" s="20"/>
      <c r="C9052" s="21"/>
      <c r="D9052" s="22">
        <v>4</v>
      </c>
      <c r="E9052" s="9"/>
      <c r="F9052" s="9"/>
      <c r="G9052" s="9"/>
      <c r="H9052" s="9"/>
      <c r="I9052" s="9"/>
    </row>
    <row r="9053" spans="1:9" ht="9.9499999999999993" customHeight="1" x14ac:dyDescent="0.25">
      <c r="A9053" s="86"/>
      <c r="B9053" s="86"/>
      <c r="C9053" s="86"/>
      <c r="D9053" s="9"/>
      <c r="E9053" s="9"/>
      <c r="F9053" s="9"/>
      <c r="G9053" s="9"/>
      <c r="H9053" s="9"/>
      <c r="I9053" s="9"/>
    </row>
    <row r="9054" spans="1:9" ht="12" customHeight="1" x14ac:dyDescent="0.25">
      <c r="A9054" s="9"/>
      <c r="B9054" s="9"/>
      <c r="C9054" s="9"/>
      <c r="D9054" s="90" t="s">
        <v>4255</v>
      </c>
      <c r="E9054" s="90"/>
      <c r="F9054" s="90"/>
      <c r="G9054" s="90"/>
      <c r="H9054" s="90"/>
      <c r="I9054" s="90"/>
    </row>
    <row r="9055" spans="1:9" ht="9.9499999999999993" customHeight="1" x14ac:dyDescent="0.25">
      <c r="A9055" s="86"/>
      <c r="B9055" s="86"/>
      <c r="C9055" s="86"/>
      <c r="D9055" s="86"/>
      <c r="E9055" s="9"/>
      <c r="F9055" s="9"/>
      <c r="G9055" s="9"/>
      <c r="H9055" s="9"/>
      <c r="I9055" s="9"/>
    </row>
    <row r="9056" spans="1:9" ht="30.95" customHeight="1" x14ac:dyDescent="0.25">
      <c r="A9056" s="88" t="s">
        <v>3343</v>
      </c>
      <c r="B9056" s="88"/>
      <c r="C9056" s="88"/>
      <c r="D9056" s="88"/>
      <c r="E9056" s="88"/>
      <c r="F9056" s="88"/>
      <c r="G9056" s="88"/>
      <c r="H9056" s="88"/>
      <c r="I9056" s="88"/>
    </row>
    <row r="9057" spans="1:9" ht="15" customHeight="1" x14ac:dyDescent="0.25">
      <c r="A9057" s="89"/>
      <c r="B9057" s="89"/>
      <c r="C9057" s="14" t="s">
        <v>2076</v>
      </c>
      <c r="D9057" s="14" t="s">
        <v>2059</v>
      </c>
      <c r="E9057" s="9"/>
      <c r="F9057" s="9"/>
      <c r="G9057" s="9"/>
      <c r="H9057" s="9"/>
      <c r="I9057" s="9"/>
    </row>
    <row r="9058" spans="1:9" ht="12.95" customHeight="1" x14ac:dyDescent="0.25">
      <c r="A9058" s="15" t="s">
        <v>2108</v>
      </c>
      <c r="B9058" s="16" t="s">
        <v>2076</v>
      </c>
      <c r="C9058" s="17">
        <v>854.17</v>
      </c>
      <c r="D9058" s="18">
        <v>854.17</v>
      </c>
      <c r="E9058" s="9"/>
      <c r="F9058" s="9"/>
      <c r="G9058" s="9"/>
      <c r="H9058" s="9"/>
      <c r="I9058" s="9"/>
    </row>
    <row r="9059" spans="1:9" ht="15" customHeight="1" x14ac:dyDescent="0.25">
      <c r="A9059" s="19"/>
      <c r="B9059" s="20"/>
      <c r="C9059" s="21"/>
      <c r="D9059" s="22">
        <v>854.17</v>
      </c>
      <c r="E9059" s="9"/>
      <c r="F9059" s="9"/>
      <c r="G9059" s="9"/>
      <c r="H9059" s="9"/>
      <c r="I9059" s="9"/>
    </row>
    <row r="9060" spans="1:9" ht="9.9499999999999993" customHeight="1" x14ac:dyDescent="0.25">
      <c r="A9060" s="86"/>
      <c r="B9060" s="86"/>
      <c r="C9060" s="86"/>
      <c r="D9060" s="9"/>
      <c r="E9060" s="9"/>
      <c r="F9060" s="9"/>
      <c r="G9060" s="9"/>
      <c r="H9060" s="9"/>
      <c r="I9060" s="9"/>
    </row>
    <row r="9061" spans="1:9" ht="12" customHeight="1" x14ac:dyDescent="0.25">
      <c r="A9061" s="9"/>
      <c r="B9061" s="9"/>
      <c r="C9061" s="9"/>
      <c r="D9061" s="90" t="s">
        <v>4941</v>
      </c>
      <c r="E9061" s="90"/>
      <c r="F9061" s="90"/>
      <c r="G9061" s="90"/>
      <c r="H9061" s="90"/>
      <c r="I9061" s="90"/>
    </row>
    <row r="9062" spans="1:9" ht="9.9499999999999993" customHeight="1" x14ac:dyDescent="0.25">
      <c r="A9062" s="86"/>
      <c r="B9062" s="86"/>
      <c r="C9062" s="86"/>
      <c r="D9062" s="86"/>
      <c r="E9062" s="9"/>
      <c r="F9062" s="9"/>
      <c r="G9062" s="9"/>
      <c r="H9062" s="9"/>
      <c r="I9062" s="9"/>
    </row>
    <row r="9063" spans="1:9" ht="42.95" customHeight="1" x14ac:dyDescent="0.25">
      <c r="A9063" s="88" t="s">
        <v>3344</v>
      </c>
      <c r="B9063" s="88"/>
      <c r="C9063" s="88"/>
      <c r="D9063" s="88"/>
      <c r="E9063" s="88"/>
      <c r="F9063" s="88"/>
      <c r="G9063" s="88"/>
      <c r="H9063" s="88"/>
      <c r="I9063" s="88"/>
    </row>
    <row r="9064" spans="1:9" ht="15" customHeight="1" x14ac:dyDescent="0.25">
      <c r="A9064" s="89"/>
      <c r="B9064" s="89"/>
      <c r="C9064" s="14" t="s">
        <v>2058</v>
      </c>
      <c r="D9064" s="14" t="s">
        <v>2059</v>
      </c>
      <c r="E9064" s="9"/>
      <c r="F9064" s="9"/>
      <c r="G9064" s="9"/>
      <c r="H9064" s="9"/>
      <c r="I9064" s="9"/>
    </row>
    <row r="9065" spans="1:9" ht="12.95" customHeight="1" x14ac:dyDescent="0.25">
      <c r="A9065" s="15"/>
      <c r="B9065" s="16" t="s">
        <v>2058</v>
      </c>
      <c r="C9065" s="17">
        <v>2</v>
      </c>
      <c r="D9065" s="18">
        <v>2</v>
      </c>
      <c r="E9065" s="9"/>
      <c r="F9065" s="9"/>
      <c r="G9065" s="9"/>
      <c r="H9065" s="9"/>
      <c r="I9065" s="9"/>
    </row>
    <row r="9066" spans="1:9" ht="15" customHeight="1" x14ac:dyDescent="0.25">
      <c r="A9066" s="19"/>
      <c r="B9066" s="20"/>
      <c r="C9066" s="21"/>
      <c r="D9066" s="22">
        <v>2</v>
      </c>
      <c r="E9066" s="9"/>
      <c r="F9066" s="9"/>
      <c r="G9066" s="9"/>
      <c r="H9066" s="9"/>
      <c r="I9066" s="9"/>
    </row>
    <row r="9067" spans="1:9" ht="9.9499999999999993" customHeight="1" x14ac:dyDescent="0.25">
      <c r="A9067" s="86"/>
      <c r="B9067" s="86"/>
      <c r="C9067" s="86"/>
      <c r="D9067" s="9"/>
      <c r="E9067" s="9"/>
      <c r="F9067" s="9"/>
      <c r="G9067" s="9"/>
      <c r="H9067" s="9"/>
      <c r="I9067" s="9"/>
    </row>
    <row r="9068" spans="1:9" ht="12" customHeight="1" x14ac:dyDescent="0.25">
      <c r="A9068" s="9"/>
      <c r="B9068" s="9"/>
      <c r="C9068" s="9"/>
      <c r="D9068" s="90" t="s">
        <v>4257</v>
      </c>
      <c r="E9068" s="90"/>
      <c r="F9068" s="90"/>
      <c r="G9068" s="90"/>
      <c r="H9068" s="90"/>
      <c r="I9068" s="90"/>
    </row>
    <row r="9069" spans="1:9" ht="9.9499999999999993" customHeight="1" x14ac:dyDescent="0.25">
      <c r="A9069" s="86"/>
      <c r="B9069" s="86"/>
      <c r="C9069" s="86"/>
      <c r="D9069" s="86"/>
      <c r="E9069" s="9"/>
      <c r="F9069" s="9"/>
      <c r="G9069" s="9"/>
      <c r="H9069" s="9"/>
      <c r="I9069" s="9"/>
    </row>
    <row r="9070" spans="1:9" ht="30.95" customHeight="1" x14ac:dyDescent="0.25">
      <c r="A9070" s="88" t="s">
        <v>3345</v>
      </c>
      <c r="B9070" s="88"/>
      <c r="C9070" s="88"/>
      <c r="D9070" s="88"/>
      <c r="E9070" s="88"/>
      <c r="F9070" s="88"/>
      <c r="G9070" s="88"/>
      <c r="H9070" s="88"/>
      <c r="I9070" s="88"/>
    </row>
    <row r="9071" spans="1:9" ht="15" customHeight="1" x14ac:dyDescent="0.25">
      <c r="A9071" s="89"/>
      <c r="B9071" s="89"/>
      <c r="C9071" s="14" t="s">
        <v>2076</v>
      </c>
      <c r="D9071" s="14" t="s">
        <v>2058</v>
      </c>
      <c r="E9071" s="14" t="s">
        <v>2059</v>
      </c>
      <c r="F9071" s="9"/>
      <c r="G9071" s="9"/>
      <c r="H9071" s="9"/>
      <c r="I9071" s="9"/>
    </row>
    <row r="9072" spans="1:9" ht="18.95" customHeight="1" x14ac:dyDescent="0.25">
      <c r="A9072" s="15" t="s">
        <v>2110</v>
      </c>
      <c r="B9072" s="16" t="s">
        <v>2111</v>
      </c>
      <c r="C9072" s="17">
        <v>0.16</v>
      </c>
      <c r="D9072" s="17">
        <v>82</v>
      </c>
      <c r="E9072" s="18">
        <v>13.12</v>
      </c>
      <c r="F9072" s="9"/>
      <c r="G9072" s="9"/>
      <c r="H9072" s="9"/>
      <c r="I9072" s="9"/>
    </row>
    <row r="9073" spans="1:9" ht="15" customHeight="1" x14ac:dyDescent="0.25">
      <c r="A9073" s="19"/>
      <c r="B9073" s="20"/>
      <c r="C9073" s="21"/>
      <c r="D9073" s="21"/>
      <c r="E9073" s="22">
        <v>13.12</v>
      </c>
      <c r="F9073" s="9"/>
      <c r="G9073" s="9"/>
      <c r="H9073" s="9"/>
      <c r="I9073" s="9"/>
    </row>
    <row r="9074" spans="1:9" ht="9.9499999999999993" customHeight="1" x14ac:dyDescent="0.25">
      <c r="A9074" s="86"/>
      <c r="B9074" s="86"/>
      <c r="C9074" s="86"/>
      <c r="D9074" s="9"/>
      <c r="E9074" s="9"/>
      <c r="F9074" s="9"/>
      <c r="G9074" s="9"/>
      <c r="H9074" s="9"/>
      <c r="I9074" s="9"/>
    </row>
    <row r="9075" spans="1:9" ht="12" customHeight="1" x14ac:dyDescent="0.25">
      <c r="A9075" s="9"/>
      <c r="B9075" s="9"/>
      <c r="C9075" s="9"/>
      <c r="D9075" s="90" t="s">
        <v>4308</v>
      </c>
      <c r="E9075" s="90"/>
      <c r="F9075" s="90"/>
      <c r="G9075" s="90"/>
      <c r="H9075" s="90"/>
      <c r="I9075" s="90"/>
    </row>
    <row r="9076" spans="1:9" ht="9.9499999999999993" customHeight="1" x14ac:dyDescent="0.25">
      <c r="A9076" s="86"/>
      <c r="B9076" s="86"/>
      <c r="C9076" s="86"/>
      <c r="D9076" s="86"/>
      <c r="E9076" s="9"/>
      <c r="F9076" s="9"/>
      <c r="G9076" s="9"/>
      <c r="H9076" s="9"/>
      <c r="I9076" s="9"/>
    </row>
    <row r="9077" spans="1:9" ht="30.95" customHeight="1" x14ac:dyDescent="0.25">
      <c r="A9077" s="88" t="s">
        <v>3346</v>
      </c>
      <c r="B9077" s="88"/>
      <c r="C9077" s="88"/>
      <c r="D9077" s="88"/>
      <c r="E9077" s="88"/>
      <c r="F9077" s="88"/>
      <c r="G9077" s="88"/>
      <c r="H9077" s="88"/>
      <c r="I9077" s="88"/>
    </row>
    <row r="9078" spans="1:9" ht="15" customHeight="1" x14ac:dyDescent="0.25">
      <c r="A9078" s="89"/>
      <c r="B9078" s="89"/>
      <c r="C9078" s="14" t="s">
        <v>2058</v>
      </c>
      <c r="D9078" s="14" t="s">
        <v>2059</v>
      </c>
      <c r="E9078" s="9"/>
      <c r="F9078" s="9"/>
      <c r="G9078" s="9"/>
      <c r="H9078" s="9"/>
      <c r="I9078" s="9"/>
    </row>
    <row r="9079" spans="1:9" ht="12.95" customHeight="1" x14ac:dyDescent="0.25">
      <c r="A9079" s="15"/>
      <c r="B9079" s="16" t="s">
        <v>2058</v>
      </c>
      <c r="C9079" s="17">
        <v>8</v>
      </c>
      <c r="D9079" s="18">
        <v>8</v>
      </c>
      <c r="E9079" s="9"/>
      <c r="F9079" s="9"/>
      <c r="G9079" s="9"/>
      <c r="H9079" s="9"/>
      <c r="I9079" s="9"/>
    </row>
    <row r="9080" spans="1:9" ht="15" customHeight="1" x14ac:dyDescent="0.25">
      <c r="A9080" s="19"/>
      <c r="B9080" s="20"/>
      <c r="C9080" s="21"/>
      <c r="D9080" s="22">
        <v>8</v>
      </c>
      <c r="E9080" s="9"/>
      <c r="F9080" s="9"/>
      <c r="G9080" s="9"/>
      <c r="H9080" s="9"/>
      <c r="I9080" s="9"/>
    </row>
    <row r="9081" spans="1:9" ht="9.9499999999999993" customHeight="1" x14ac:dyDescent="0.25">
      <c r="A9081" s="86"/>
      <c r="B9081" s="86"/>
      <c r="C9081" s="86"/>
      <c r="D9081" s="9"/>
      <c r="E9081" s="9"/>
      <c r="F9081" s="9"/>
      <c r="G9081" s="9"/>
      <c r="H9081" s="9"/>
      <c r="I9081" s="9"/>
    </row>
    <row r="9082" spans="1:9" ht="12" customHeight="1" x14ac:dyDescent="0.25">
      <c r="A9082" s="9"/>
      <c r="B9082" s="9"/>
      <c r="C9082" s="9"/>
      <c r="D9082" s="90" t="s">
        <v>4258</v>
      </c>
      <c r="E9082" s="90"/>
      <c r="F9082" s="90"/>
      <c r="G9082" s="90"/>
      <c r="H9082" s="90"/>
      <c r="I9082" s="90"/>
    </row>
    <row r="9083" spans="1:9" ht="9.9499999999999993" customHeight="1" x14ac:dyDescent="0.25">
      <c r="A9083" s="86"/>
      <c r="B9083" s="86"/>
      <c r="C9083" s="86"/>
      <c r="D9083" s="86"/>
      <c r="E9083" s="9"/>
      <c r="F9083" s="9"/>
      <c r="G9083" s="9"/>
      <c r="H9083" s="9"/>
      <c r="I9083" s="9"/>
    </row>
    <row r="9084" spans="1:9" ht="20.100000000000001" customHeight="1" x14ac:dyDescent="0.25">
      <c r="A9084" s="88" t="s">
        <v>3347</v>
      </c>
      <c r="B9084" s="88"/>
      <c r="C9084" s="88"/>
      <c r="D9084" s="88"/>
      <c r="E9084" s="88"/>
      <c r="F9084" s="88"/>
      <c r="G9084" s="88"/>
      <c r="H9084" s="88"/>
      <c r="I9084" s="88"/>
    </row>
    <row r="9085" spans="1:9" ht="15" customHeight="1" x14ac:dyDescent="0.25">
      <c r="A9085" s="89"/>
      <c r="B9085" s="89"/>
      <c r="C9085" s="14" t="s">
        <v>2076</v>
      </c>
      <c r="D9085" s="14" t="s">
        <v>2059</v>
      </c>
      <c r="E9085" s="9"/>
      <c r="F9085" s="9"/>
      <c r="G9085" s="9"/>
      <c r="H9085" s="9"/>
      <c r="I9085" s="9"/>
    </row>
    <row r="9086" spans="1:9" ht="12.95" customHeight="1" x14ac:dyDescent="0.25">
      <c r="A9086" s="15"/>
      <c r="B9086" s="16" t="s">
        <v>2076</v>
      </c>
      <c r="C9086" s="17">
        <v>377.73</v>
      </c>
      <c r="D9086" s="18">
        <v>377.73</v>
      </c>
      <c r="E9086" s="9"/>
      <c r="F9086" s="9"/>
      <c r="G9086" s="9"/>
      <c r="H9086" s="9"/>
      <c r="I9086" s="9"/>
    </row>
    <row r="9087" spans="1:9" ht="15" customHeight="1" x14ac:dyDescent="0.25">
      <c r="A9087" s="19"/>
      <c r="B9087" s="20"/>
      <c r="C9087" s="21"/>
      <c r="D9087" s="22">
        <v>377.73</v>
      </c>
      <c r="E9087" s="9"/>
      <c r="F9087" s="9"/>
      <c r="G9087" s="9"/>
      <c r="H9087" s="9"/>
      <c r="I9087" s="9"/>
    </row>
    <row r="9088" spans="1:9" ht="9.9499999999999993" customHeight="1" x14ac:dyDescent="0.25">
      <c r="A9088" s="86"/>
      <c r="B9088" s="86"/>
      <c r="C9088" s="86"/>
      <c r="D9088" s="9"/>
      <c r="E9088" s="9"/>
      <c r="F9088" s="9"/>
      <c r="G9088" s="9"/>
      <c r="H9088" s="9"/>
      <c r="I9088" s="9"/>
    </row>
    <row r="9089" spans="1:9" ht="12" customHeight="1" x14ac:dyDescent="0.25">
      <c r="A9089" s="9"/>
      <c r="B9089" s="9"/>
      <c r="C9089" s="9"/>
      <c r="D9089" s="90" t="s">
        <v>4943</v>
      </c>
      <c r="E9089" s="90"/>
      <c r="F9089" s="90"/>
      <c r="G9089" s="90"/>
      <c r="H9089" s="90"/>
      <c r="I9089" s="90"/>
    </row>
    <row r="9090" spans="1:9" ht="9.9499999999999993" customHeight="1" x14ac:dyDescent="0.25">
      <c r="A9090" s="86"/>
      <c r="B9090" s="86"/>
      <c r="C9090" s="86"/>
      <c r="D9090" s="86"/>
      <c r="E9090" s="9"/>
      <c r="F9090" s="9"/>
      <c r="G9090" s="9"/>
      <c r="H9090" s="9"/>
      <c r="I9090" s="9"/>
    </row>
    <row r="9091" spans="1:9" ht="30.95" customHeight="1" x14ac:dyDescent="0.25">
      <c r="A9091" s="88" t="s">
        <v>3348</v>
      </c>
      <c r="B9091" s="88"/>
      <c r="C9091" s="88"/>
      <c r="D9091" s="88"/>
      <c r="E9091" s="88"/>
      <c r="F9091" s="88"/>
      <c r="G9091" s="88"/>
      <c r="H9091" s="88"/>
      <c r="I9091" s="88"/>
    </row>
    <row r="9092" spans="1:9" ht="15" customHeight="1" x14ac:dyDescent="0.25">
      <c r="A9092" s="89"/>
      <c r="B9092" s="89"/>
      <c r="C9092" s="14" t="s">
        <v>2076</v>
      </c>
      <c r="D9092" s="14" t="s">
        <v>2059</v>
      </c>
      <c r="E9092" s="9"/>
      <c r="F9092" s="9"/>
      <c r="G9092" s="9"/>
      <c r="H9092" s="9"/>
      <c r="I9092" s="9"/>
    </row>
    <row r="9093" spans="1:9" ht="12.95" customHeight="1" x14ac:dyDescent="0.25">
      <c r="A9093" s="15" t="s">
        <v>2108</v>
      </c>
      <c r="B9093" s="16" t="s">
        <v>2076</v>
      </c>
      <c r="C9093" s="17">
        <v>854.17</v>
      </c>
      <c r="D9093" s="18">
        <v>854.17</v>
      </c>
      <c r="E9093" s="9"/>
      <c r="F9093" s="9"/>
      <c r="G9093" s="9"/>
      <c r="H9093" s="9"/>
      <c r="I9093" s="9"/>
    </row>
    <row r="9094" spans="1:9" ht="15" customHeight="1" x14ac:dyDescent="0.25">
      <c r="A9094" s="19"/>
      <c r="B9094" s="20"/>
      <c r="C9094" s="21"/>
      <c r="D9094" s="22">
        <v>854.17</v>
      </c>
      <c r="E9094" s="9"/>
      <c r="F9094" s="9"/>
      <c r="G9094" s="9"/>
      <c r="H9094" s="9"/>
      <c r="I9094" s="9"/>
    </row>
    <row r="9095" spans="1:9" ht="9.9499999999999993" customHeight="1" x14ac:dyDescent="0.25">
      <c r="A9095" s="86"/>
      <c r="B9095" s="86"/>
      <c r="C9095" s="86"/>
      <c r="D9095" s="9"/>
      <c r="E9095" s="9"/>
      <c r="F9095" s="9"/>
      <c r="G9095" s="9"/>
      <c r="H9095" s="9"/>
      <c r="I9095" s="9"/>
    </row>
    <row r="9096" spans="1:9" ht="12" customHeight="1" x14ac:dyDescent="0.25">
      <c r="A9096" s="9"/>
      <c r="B9096" s="9"/>
      <c r="C9096" s="9"/>
      <c r="D9096" s="90" t="s">
        <v>4941</v>
      </c>
      <c r="E9096" s="90"/>
      <c r="F9096" s="90"/>
      <c r="G9096" s="90"/>
      <c r="H9096" s="90"/>
      <c r="I9096" s="90"/>
    </row>
    <row r="9097" spans="1:9" ht="9.9499999999999993" customHeight="1" x14ac:dyDescent="0.25">
      <c r="A9097" s="86"/>
      <c r="B9097" s="86"/>
      <c r="C9097" s="86"/>
      <c r="D9097" s="86"/>
      <c r="E9097" s="9"/>
      <c r="F9097" s="9"/>
      <c r="G9097" s="9"/>
      <c r="H9097" s="9"/>
      <c r="I9097" s="9"/>
    </row>
    <row r="9098" spans="1:9" ht="20.100000000000001" customHeight="1" x14ac:dyDescent="0.25">
      <c r="A9098" s="88" t="s">
        <v>3349</v>
      </c>
      <c r="B9098" s="88"/>
      <c r="C9098" s="88"/>
      <c r="D9098" s="88"/>
      <c r="E9098" s="88"/>
      <c r="F9098" s="88"/>
      <c r="G9098" s="88"/>
      <c r="H9098" s="88"/>
      <c r="I9098" s="88"/>
    </row>
    <row r="9099" spans="1:9" ht="15" customHeight="1" x14ac:dyDescent="0.25">
      <c r="A9099" s="89"/>
      <c r="B9099" s="89"/>
      <c r="C9099" s="14" t="s">
        <v>2069</v>
      </c>
      <c r="D9099" s="14" t="s">
        <v>2058</v>
      </c>
      <c r="E9099" s="14" t="s">
        <v>2059</v>
      </c>
      <c r="F9099" s="9"/>
      <c r="G9099" s="9"/>
      <c r="H9099" s="9"/>
      <c r="I9099" s="9"/>
    </row>
    <row r="9100" spans="1:9" ht="12.95" customHeight="1" x14ac:dyDescent="0.25">
      <c r="A9100" s="15"/>
      <c r="B9100" s="16" t="s">
        <v>2104</v>
      </c>
      <c r="C9100" s="17">
        <v>202.45</v>
      </c>
      <c r="D9100" s="17">
        <v>1</v>
      </c>
      <c r="E9100" s="18">
        <v>202.45</v>
      </c>
      <c r="F9100" s="9"/>
      <c r="G9100" s="9"/>
      <c r="H9100" s="9"/>
      <c r="I9100" s="9"/>
    </row>
    <row r="9101" spans="1:9" ht="15" customHeight="1" x14ac:dyDescent="0.25">
      <c r="A9101" s="19"/>
      <c r="B9101" s="20"/>
      <c r="C9101" s="21"/>
      <c r="D9101" s="21"/>
      <c r="E9101" s="22">
        <v>202.45</v>
      </c>
      <c r="F9101" s="9"/>
      <c r="G9101" s="9"/>
      <c r="H9101" s="9"/>
      <c r="I9101" s="9"/>
    </row>
    <row r="9102" spans="1:9" ht="9.9499999999999993" customHeight="1" x14ac:dyDescent="0.25">
      <c r="A9102" s="86"/>
      <c r="B9102" s="86"/>
      <c r="C9102" s="86"/>
      <c r="D9102" s="9"/>
      <c r="E9102" s="9"/>
      <c r="F9102" s="9"/>
      <c r="G9102" s="9"/>
      <c r="H9102" s="9"/>
      <c r="I9102" s="9"/>
    </row>
    <row r="9103" spans="1:9" ht="12" customHeight="1" x14ac:dyDescent="0.25">
      <c r="A9103" s="9"/>
      <c r="B9103" s="9"/>
      <c r="C9103" s="9"/>
      <c r="D9103" s="90" t="s">
        <v>4944</v>
      </c>
      <c r="E9103" s="90"/>
      <c r="F9103" s="90"/>
      <c r="G9103" s="90"/>
      <c r="H9103" s="90"/>
      <c r="I9103" s="90"/>
    </row>
    <row r="9104" spans="1:9" ht="9.9499999999999993" customHeight="1" x14ac:dyDescent="0.25">
      <c r="A9104" s="86"/>
      <c r="B9104" s="86"/>
      <c r="C9104" s="86"/>
      <c r="D9104" s="86"/>
      <c r="E9104" s="9"/>
      <c r="F9104" s="9"/>
      <c r="G9104" s="9"/>
      <c r="H9104" s="9"/>
      <c r="I9104" s="9"/>
    </row>
    <row r="9105" spans="1:9" ht="30.95" customHeight="1" x14ac:dyDescent="0.25">
      <c r="A9105" s="88" t="s">
        <v>3350</v>
      </c>
      <c r="B9105" s="88"/>
      <c r="C9105" s="88"/>
      <c r="D9105" s="88"/>
      <c r="E9105" s="88"/>
      <c r="F9105" s="88"/>
      <c r="G9105" s="88"/>
      <c r="H9105" s="88"/>
      <c r="I9105" s="88"/>
    </row>
    <row r="9106" spans="1:9" ht="15" customHeight="1" x14ac:dyDescent="0.25">
      <c r="A9106" s="89"/>
      <c r="B9106" s="89"/>
      <c r="C9106" s="14" t="s">
        <v>2076</v>
      </c>
      <c r="D9106" s="14" t="s">
        <v>2059</v>
      </c>
      <c r="E9106" s="9"/>
      <c r="F9106" s="9"/>
      <c r="G9106" s="9"/>
      <c r="H9106" s="9"/>
      <c r="I9106" s="9"/>
    </row>
    <row r="9107" spans="1:9" ht="12.95" customHeight="1" x14ac:dyDescent="0.25">
      <c r="A9107" s="15" t="s">
        <v>2077</v>
      </c>
      <c r="B9107" s="16" t="s">
        <v>2076</v>
      </c>
      <c r="C9107" s="17">
        <v>5323.31</v>
      </c>
      <c r="D9107" s="18">
        <v>5323.31</v>
      </c>
      <c r="E9107" s="9"/>
      <c r="F9107" s="9"/>
      <c r="G9107" s="9"/>
      <c r="H9107" s="9"/>
      <c r="I9107" s="9"/>
    </row>
    <row r="9108" spans="1:9" ht="15" customHeight="1" x14ac:dyDescent="0.25">
      <c r="A9108" s="19"/>
      <c r="B9108" s="20"/>
      <c r="C9108" s="21"/>
      <c r="D9108" s="22">
        <v>5323.31</v>
      </c>
      <c r="E9108" s="9"/>
      <c r="F9108" s="9"/>
      <c r="G9108" s="9"/>
      <c r="H9108" s="9"/>
      <c r="I9108" s="9"/>
    </row>
    <row r="9109" spans="1:9" ht="9.9499999999999993" customHeight="1" x14ac:dyDescent="0.25">
      <c r="A9109" s="86"/>
      <c r="B9109" s="86"/>
      <c r="C9109" s="86"/>
      <c r="D9109" s="9"/>
      <c r="E9109" s="9"/>
      <c r="F9109" s="9"/>
      <c r="G9109" s="9"/>
      <c r="H9109" s="9"/>
      <c r="I9109" s="9"/>
    </row>
    <row r="9110" spans="1:9" ht="12" customHeight="1" x14ac:dyDescent="0.25">
      <c r="A9110" s="9"/>
      <c r="B9110" s="9"/>
      <c r="C9110" s="9"/>
      <c r="D9110" s="90" t="s">
        <v>4945</v>
      </c>
      <c r="E9110" s="90"/>
      <c r="F9110" s="90"/>
      <c r="G9110" s="90"/>
      <c r="H9110" s="90"/>
      <c r="I9110" s="90"/>
    </row>
    <row r="9111" spans="1:9" ht="9.9499999999999993" customHeight="1" x14ac:dyDescent="0.25">
      <c r="A9111" s="86"/>
      <c r="B9111" s="86"/>
      <c r="C9111" s="86"/>
      <c r="D9111" s="86"/>
      <c r="E9111" s="9"/>
      <c r="F9111" s="9"/>
      <c r="G9111" s="9"/>
      <c r="H9111" s="9"/>
      <c r="I9111" s="9"/>
    </row>
    <row r="9112" spans="1:9" ht="30.95" customHeight="1" x14ac:dyDescent="0.25">
      <c r="A9112" s="88" t="s">
        <v>3351</v>
      </c>
      <c r="B9112" s="88"/>
      <c r="C9112" s="88"/>
      <c r="D9112" s="88"/>
      <c r="E9112" s="88"/>
      <c r="F9112" s="88"/>
      <c r="G9112" s="88"/>
      <c r="H9112" s="88"/>
      <c r="I9112" s="88"/>
    </row>
    <row r="9113" spans="1:9" ht="15" customHeight="1" x14ac:dyDescent="0.25">
      <c r="A9113" s="89"/>
      <c r="B9113" s="89"/>
      <c r="C9113" s="14" t="s">
        <v>2076</v>
      </c>
      <c r="D9113" s="14" t="s">
        <v>2079</v>
      </c>
      <c r="E9113" s="14" t="s">
        <v>2059</v>
      </c>
      <c r="F9113" s="9"/>
      <c r="G9113" s="9"/>
      <c r="H9113" s="9"/>
      <c r="I9113" s="9"/>
    </row>
    <row r="9114" spans="1:9" ht="18.95" customHeight="1" x14ac:dyDescent="0.25">
      <c r="A9114" s="15" t="s">
        <v>2080</v>
      </c>
      <c r="B9114" s="16" t="s">
        <v>2081</v>
      </c>
      <c r="C9114" s="17">
        <v>883.1</v>
      </c>
      <c r="D9114" s="17">
        <v>0.1</v>
      </c>
      <c r="E9114" s="18">
        <v>88.31</v>
      </c>
      <c r="F9114" s="9"/>
      <c r="G9114" s="9"/>
      <c r="H9114" s="9"/>
      <c r="I9114" s="9"/>
    </row>
    <row r="9115" spans="1:9" ht="15" customHeight="1" x14ac:dyDescent="0.25">
      <c r="A9115" s="19"/>
      <c r="B9115" s="20"/>
      <c r="C9115" s="21"/>
      <c r="D9115" s="21"/>
      <c r="E9115" s="22">
        <v>88.31</v>
      </c>
      <c r="F9115" s="9"/>
      <c r="G9115" s="9"/>
      <c r="H9115" s="9"/>
      <c r="I9115" s="9"/>
    </row>
    <row r="9116" spans="1:9" ht="9.9499999999999993" customHeight="1" x14ac:dyDescent="0.25">
      <c r="A9116" s="86"/>
      <c r="B9116" s="86"/>
      <c r="C9116" s="86"/>
      <c r="D9116" s="9"/>
      <c r="E9116" s="9"/>
      <c r="F9116" s="9"/>
      <c r="G9116" s="9"/>
      <c r="H9116" s="9"/>
      <c r="I9116" s="9"/>
    </row>
    <row r="9117" spans="1:9" ht="12" customHeight="1" x14ac:dyDescent="0.25">
      <c r="A9117" s="9"/>
      <c r="B9117" s="9"/>
      <c r="C9117" s="9"/>
      <c r="D9117" s="90" t="s">
        <v>4946</v>
      </c>
      <c r="E9117" s="90"/>
      <c r="F9117" s="90"/>
      <c r="G9117" s="90"/>
      <c r="H9117" s="90"/>
      <c r="I9117" s="90"/>
    </row>
    <row r="9118" spans="1:9" ht="9.9499999999999993" customHeight="1" x14ac:dyDescent="0.25">
      <c r="A9118" s="86"/>
      <c r="B9118" s="86"/>
      <c r="C9118" s="86"/>
      <c r="D9118" s="86"/>
      <c r="E9118" s="9"/>
      <c r="F9118" s="9"/>
      <c r="G9118" s="9"/>
      <c r="H9118" s="9"/>
      <c r="I9118" s="9"/>
    </row>
    <row r="9119" spans="1:9" ht="30.95" customHeight="1" x14ac:dyDescent="0.25">
      <c r="A9119" s="88" t="s">
        <v>3352</v>
      </c>
      <c r="B9119" s="88"/>
      <c r="C9119" s="88"/>
      <c r="D9119" s="88"/>
      <c r="E9119" s="88"/>
      <c r="F9119" s="88"/>
      <c r="G9119" s="88"/>
      <c r="H9119" s="88"/>
      <c r="I9119" s="88"/>
    </row>
    <row r="9120" spans="1:9" ht="15" customHeight="1" x14ac:dyDescent="0.25">
      <c r="A9120" s="89"/>
      <c r="B9120" s="89"/>
      <c r="C9120" s="14" t="s">
        <v>2076</v>
      </c>
      <c r="D9120" s="14" t="s">
        <v>2079</v>
      </c>
      <c r="E9120" s="14" t="s">
        <v>2058</v>
      </c>
      <c r="F9120" s="14" t="s">
        <v>2059</v>
      </c>
      <c r="G9120" s="9"/>
      <c r="H9120" s="9"/>
      <c r="I9120" s="9"/>
    </row>
    <row r="9121" spans="1:9" ht="27" customHeight="1" x14ac:dyDescent="0.25">
      <c r="A9121" s="15" t="s">
        <v>2083</v>
      </c>
      <c r="B9121" s="16" t="s">
        <v>2084</v>
      </c>
      <c r="C9121" s="17">
        <v>4.3</v>
      </c>
      <c r="D9121" s="17">
        <v>0.1</v>
      </c>
      <c r="E9121" s="17">
        <v>2</v>
      </c>
      <c r="F9121" s="18">
        <v>0.86</v>
      </c>
      <c r="G9121" s="9"/>
      <c r="H9121" s="9"/>
      <c r="I9121" s="9"/>
    </row>
    <row r="9122" spans="1:9" ht="15" customHeight="1" x14ac:dyDescent="0.25">
      <c r="A9122" s="19"/>
      <c r="B9122" s="20"/>
      <c r="C9122" s="21"/>
      <c r="D9122" s="21"/>
      <c r="E9122" s="21"/>
      <c r="F9122" s="22">
        <v>0.86</v>
      </c>
      <c r="G9122" s="9"/>
      <c r="H9122" s="9"/>
      <c r="I9122" s="9"/>
    </row>
    <row r="9123" spans="1:9" ht="9.9499999999999993" customHeight="1" x14ac:dyDescent="0.25">
      <c r="A9123" s="86"/>
      <c r="B9123" s="86"/>
      <c r="C9123" s="86"/>
      <c r="D9123" s="9"/>
      <c r="E9123" s="9"/>
      <c r="F9123" s="9"/>
      <c r="G9123" s="9"/>
      <c r="H9123" s="9"/>
      <c r="I9123" s="9"/>
    </row>
    <row r="9124" spans="1:9" ht="12" customHeight="1" x14ac:dyDescent="0.25">
      <c r="A9124" s="9"/>
      <c r="B9124" s="9"/>
      <c r="C9124" s="9"/>
      <c r="D9124" s="90" t="s">
        <v>4519</v>
      </c>
      <c r="E9124" s="90"/>
      <c r="F9124" s="90"/>
      <c r="G9124" s="90"/>
      <c r="H9124" s="90"/>
      <c r="I9124" s="90"/>
    </row>
    <row r="9125" spans="1:9" ht="9.9499999999999993" customHeight="1" x14ac:dyDescent="0.25">
      <c r="A9125" s="86"/>
      <c r="B9125" s="86"/>
      <c r="C9125" s="86"/>
      <c r="D9125" s="86"/>
      <c r="E9125" s="9"/>
      <c r="F9125" s="9"/>
      <c r="G9125" s="9"/>
      <c r="H9125" s="9"/>
      <c r="I9125" s="9"/>
    </row>
    <row r="9126" spans="1:9" ht="42.95" customHeight="1" x14ac:dyDescent="0.25">
      <c r="A9126" s="88" t="s">
        <v>3353</v>
      </c>
      <c r="B9126" s="88"/>
      <c r="C9126" s="88"/>
      <c r="D9126" s="88"/>
      <c r="E9126" s="88"/>
      <c r="F9126" s="88"/>
      <c r="G9126" s="88"/>
      <c r="H9126" s="88"/>
      <c r="I9126" s="88"/>
    </row>
    <row r="9127" spans="1:9" ht="15" customHeight="1" x14ac:dyDescent="0.25">
      <c r="A9127" s="89"/>
      <c r="B9127" s="89"/>
      <c r="C9127" s="14" t="s">
        <v>2076</v>
      </c>
      <c r="D9127" s="14" t="s">
        <v>2056</v>
      </c>
      <c r="E9127" s="14" t="s">
        <v>2058</v>
      </c>
      <c r="F9127" s="14" t="s">
        <v>2086</v>
      </c>
      <c r="G9127" s="14" t="s">
        <v>2059</v>
      </c>
      <c r="H9127" s="9"/>
      <c r="I9127" s="9"/>
    </row>
    <row r="9128" spans="1:9" ht="18.95" customHeight="1" x14ac:dyDescent="0.25">
      <c r="A9128" s="15" t="s">
        <v>2087</v>
      </c>
      <c r="B9128" s="16" t="s">
        <v>2088</v>
      </c>
      <c r="C9128" s="17">
        <v>5323.31</v>
      </c>
      <c r="D9128" s="17">
        <v>0.1</v>
      </c>
      <c r="E9128" s="17">
        <v>1</v>
      </c>
      <c r="F9128" s="17">
        <v>1.5</v>
      </c>
      <c r="G9128" s="18">
        <v>798.5</v>
      </c>
      <c r="H9128" s="9"/>
      <c r="I9128" s="9"/>
    </row>
    <row r="9129" spans="1:9" ht="18.95" customHeight="1" x14ac:dyDescent="0.25">
      <c r="A9129" s="15" t="s">
        <v>2089</v>
      </c>
      <c r="B9129" s="16" t="s">
        <v>2088</v>
      </c>
      <c r="C9129" s="17">
        <v>883.1</v>
      </c>
      <c r="D9129" s="17">
        <v>0.1</v>
      </c>
      <c r="E9129" s="17">
        <v>1</v>
      </c>
      <c r="F9129" s="17">
        <v>1.5</v>
      </c>
      <c r="G9129" s="18">
        <v>132.47</v>
      </c>
      <c r="H9129" s="9"/>
      <c r="I9129" s="9"/>
    </row>
    <row r="9130" spans="1:9" ht="27" customHeight="1" x14ac:dyDescent="0.25">
      <c r="A9130" s="15" t="s">
        <v>2090</v>
      </c>
      <c r="B9130" s="16" t="s">
        <v>2088</v>
      </c>
      <c r="C9130" s="17">
        <v>4.5999999999999996</v>
      </c>
      <c r="D9130" s="17">
        <v>0.1</v>
      </c>
      <c r="E9130" s="17">
        <v>2</v>
      </c>
      <c r="F9130" s="17">
        <v>1.5</v>
      </c>
      <c r="G9130" s="18">
        <v>1.38</v>
      </c>
      <c r="H9130" s="9"/>
      <c r="I9130" s="9"/>
    </row>
    <row r="9131" spans="1:9" ht="15" customHeight="1" x14ac:dyDescent="0.25">
      <c r="A9131" s="19"/>
      <c r="B9131" s="20"/>
      <c r="C9131" s="21"/>
      <c r="D9131" s="21"/>
      <c r="E9131" s="21"/>
      <c r="F9131" s="21"/>
      <c r="G9131" s="22">
        <v>932.35</v>
      </c>
      <c r="H9131" s="9"/>
      <c r="I9131" s="9"/>
    </row>
    <row r="9132" spans="1:9" ht="9.9499999999999993" customHeight="1" x14ac:dyDescent="0.25">
      <c r="A9132" s="86"/>
      <c r="B9132" s="86"/>
      <c r="C9132" s="86"/>
      <c r="D9132" s="9"/>
      <c r="E9132" s="9"/>
      <c r="F9132" s="9"/>
      <c r="G9132" s="9"/>
      <c r="H9132" s="9"/>
      <c r="I9132" s="9"/>
    </row>
    <row r="9133" spans="1:9" ht="12" customHeight="1" x14ac:dyDescent="0.25">
      <c r="A9133" s="9"/>
      <c r="B9133" s="9"/>
      <c r="C9133" s="9"/>
      <c r="D9133" s="90" t="s">
        <v>4947</v>
      </c>
      <c r="E9133" s="90"/>
      <c r="F9133" s="90"/>
      <c r="G9133" s="90"/>
      <c r="H9133" s="90"/>
      <c r="I9133" s="90"/>
    </row>
    <row r="9134" spans="1:9" ht="9.9499999999999993" customHeight="1" x14ac:dyDescent="0.25">
      <c r="A9134" s="86"/>
      <c r="B9134" s="86"/>
      <c r="C9134" s="86"/>
      <c r="D9134" s="86"/>
      <c r="E9134" s="9"/>
      <c r="F9134" s="9"/>
      <c r="G9134" s="9"/>
      <c r="H9134" s="9"/>
      <c r="I9134" s="9"/>
    </row>
    <row r="9135" spans="1:9" ht="30.95" customHeight="1" x14ac:dyDescent="0.25">
      <c r="A9135" s="88" t="s">
        <v>3354</v>
      </c>
      <c r="B9135" s="88"/>
      <c r="C9135" s="88"/>
      <c r="D9135" s="88"/>
      <c r="E9135" s="88"/>
      <c r="F9135" s="88"/>
      <c r="G9135" s="88"/>
      <c r="H9135" s="88"/>
      <c r="I9135" s="88"/>
    </row>
    <row r="9136" spans="1:9" ht="15" customHeight="1" x14ac:dyDescent="0.25">
      <c r="A9136" s="89"/>
      <c r="B9136" s="89"/>
      <c r="C9136" s="14" t="s">
        <v>2076</v>
      </c>
      <c r="D9136" s="14" t="s">
        <v>2056</v>
      </c>
      <c r="E9136" s="14" t="s">
        <v>2058</v>
      </c>
      <c r="F9136" s="14" t="s">
        <v>2092</v>
      </c>
      <c r="G9136" s="14" t="s">
        <v>2086</v>
      </c>
      <c r="H9136" s="14" t="s">
        <v>2059</v>
      </c>
      <c r="I9136" s="9"/>
    </row>
    <row r="9137" spans="1:9" ht="18.95" customHeight="1" x14ac:dyDescent="0.25">
      <c r="A9137" s="15" t="s">
        <v>2087</v>
      </c>
      <c r="B9137" s="16" t="s">
        <v>2186</v>
      </c>
      <c r="C9137" s="17">
        <v>5323.31</v>
      </c>
      <c r="D9137" s="17">
        <v>0.1</v>
      </c>
      <c r="E9137" s="17">
        <v>1</v>
      </c>
      <c r="F9137" s="17">
        <v>30</v>
      </c>
      <c r="G9137" s="17">
        <v>1.5</v>
      </c>
      <c r="H9137" s="18">
        <v>23954.9</v>
      </c>
      <c r="I9137" s="9"/>
    </row>
    <row r="9138" spans="1:9" ht="18.95" customHeight="1" x14ac:dyDescent="0.25">
      <c r="A9138" s="15" t="s">
        <v>2089</v>
      </c>
      <c r="B9138" s="16" t="s">
        <v>2186</v>
      </c>
      <c r="C9138" s="17">
        <v>883.1</v>
      </c>
      <c r="D9138" s="17">
        <v>0.05</v>
      </c>
      <c r="E9138" s="17">
        <v>1</v>
      </c>
      <c r="F9138" s="17">
        <v>30</v>
      </c>
      <c r="G9138" s="17">
        <v>1.5</v>
      </c>
      <c r="H9138" s="18">
        <v>1986.98</v>
      </c>
      <c r="I9138" s="9"/>
    </row>
    <row r="9139" spans="1:9" ht="27" customHeight="1" x14ac:dyDescent="0.25">
      <c r="A9139" s="15" t="s">
        <v>2090</v>
      </c>
      <c r="B9139" s="16" t="s">
        <v>2186</v>
      </c>
      <c r="C9139" s="17">
        <v>4.5999999999999996</v>
      </c>
      <c r="D9139" s="17">
        <v>0.1</v>
      </c>
      <c r="E9139" s="17">
        <v>2</v>
      </c>
      <c r="F9139" s="17">
        <v>30</v>
      </c>
      <c r="G9139" s="17">
        <v>1.5</v>
      </c>
      <c r="H9139" s="18">
        <v>41.4</v>
      </c>
      <c r="I9139" s="9"/>
    </row>
    <row r="9140" spans="1:9" ht="15" customHeight="1" x14ac:dyDescent="0.25">
      <c r="A9140" s="19"/>
      <c r="B9140" s="20"/>
      <c r="C9140" s="21"/>
      <c r="D9140" s="21"/>
      <c r="E9140" s="21"/>
      <c r="F9140" s="21"/>
      <c r="G9140" s="21"/>
      <c r="H9140" s="22">
        <v>25983.279999999999</v>
      </c>
      <c r="I9140" s="9"/>
    </row>
    <row r="9141" spans="1:9" ht="9.9499999999999993" customHeight="1" x14ac:dyDescent="0.25">
      <c r="A9141" s="86"/>
      <c r="B9141" s="86"/>
      <c r="C9141" s="86"/>
      <c r="D9141" s="9"/>
      <c r="E9141" s="9"/>
      <c r="F9141" s="9"/>
      <c r="G9141" s="9"/>
      <c r="H9141" s="9"/>
      <c r="I9141" s="9"/>
    </row>
    <row r="9142" spans="1:9" ht="12" customHeight="1" x14ac:dyDescent="0.25">
      <c r="A9142" s="9"/>
      <c r="B9142" s="9"/>
      <c r="C9142" s="9"/>
      <c r="D9142" s="90" t="s">
        <v>4948</v>
      </c>
      <c r="E9142" s="90"/>
      <c r="F9142" s="90"/>
      <c r="G9142" s="90"/>
      <c r="H9142" s="90"/>
      <c r="I9142" s="90"/>
    </row>
    <row r="9143" spans="1:9" ht="9.9499999999999993" customHeight="1" x14ac:dyDescent="0.25">
      <c r="A9143" s="86"/>
      <c r="B9143" s="86"/>
      <c r="C9143" s="86"/>
      <c r="D9143" s="86"/>
      <c r="E9143" s="9"/>
      <c r="F9143" s="9"/>
      <c r="G9143" s="9"/>
      <c r="H9143" s="9"/>
      <c r="I9143" s="9"/>
    </row>
    <row r="9144" spans="1:9" ht="42.95" customHeight="1" x14ac:dyDescent="0.25">
      <c r="A9144" s="88" t="s">
        <v>3355</v>
      </c>
      <c r="B9144" s="88"/>
      <c r="C9144" s="88"/>
      <c r="D9144" s="88"/>
      <c r="E9144" s="88"/>
      <c r="F9144" s="88"/>
      <c r="G9144" s="88"/>
      <c r="H9144" s="88"/>
      <c r="I9144" s="88"/>
    </row>
    <row r="9145" spans="1:9" ht="15" customHeight="1" x14ac:dyDescent="0.25">
      <c r="A9145" s="89"/>
      <c r="B9145" s="89"/>
      <c r="C9145" s="14" t="s">
        <v>2076</v>
      </c>
      <c r="D9145" s="14" t="s">
        <v>2056</v>
      </c>
      <c r="E9145" s="14" t="s">
        <v>2058</v>
      </c>
      <c r="F9145" s="14" t="s">
        <v>2092</v>
      </c>
      <c r="G9145" s="14" t="s">
        <v>2086</v>
      </c>
      <c r="H9145" s="14" t="s">
        <v>2059</v>
      </c>
      <c r="I9145" s="9"/>
    </row>
    <row r="9146" spans="1:9" ht="18.95" customHeight="1" x14ac:dyDescent="0.25">
      <c r="A9146" s="15" t="s">
        <v>2087</v>
      </c>
      <c r="B9146" s="16" t="s">
        <v>2186</v>
      </c>
      <c r="C9146" s="17">
        <v>5323.31</v>
      </c>
      <c r="D9146" s="17">
        <v>0.1</v>
      </c>
      <c r="E9146" s="17">
        <v>1</v>
      </c>
      <c r="F9146" s="17">
        <v>12</v>
      </c>
      <c r="G9146" s="17">
        <v>1.5</v>
      </c>
      <c r="H9146" s="18">
        <v>9581.9599999999991</v>
      </c>
      <c r="I9146" s="9"/>
    </row>
    <row r="9147" spans="1:9" ht="18.95" customHeight="1" x14ac:dyDescent="0.25">
      <c r="A9147" s="15" t="s">
        <v>2089</v>
      </c>
      <c r="B9147" s="16" t="s">
        <v>2186</v>
      </c>
      <c r="C9147" s="17">
        <v>883.1</v>
      </c>
      <c r="D9147" s="17">
        <v>0.1</v>
      </c>
      <c r="E9147" s="17">
        <v>1</v>
      </c>
      <c r="F9147" s="17">
        <v>12</v>
      </c>
      <c r="G9147" s="17">
        <v>1.5</v>
      </c>
      <c r="H9147" s="18">
        <v>1589.58</v>
      </c>
      <c r="I9147" s="9"/>
    </row>
    <row r="9148" spans="1:9" ht="27" customHeight="1" x14ac:dyDescent="0.25">
      <c r="A9148" s="15" t="s">
        <v>2090</v>
      </c>
      <c r="B9148" s="16" t="s">
        <v>2186</v>
      </c>
      <c r="C9148" s="17">
        <v>4.5999999999999996</v>
      </c>
      <c r="D9148" s="17">
        <v>0.1</v>
      </c>
      <c r="E9148" s="17">
        <v>2</v>
      </c>
      <c r="F9148" s="17">
        <v>12</v>
      </c>
      <c r="G9148" s="17">
        <v>1.5</v>
      </c>
      <c r="H9148" s="18">
        <v>16.559999999999999</v>
      </c>
      <c r="I9148" s="9"/>
    </row>
    <row r="9149" spans="1:9" ht="15" customHeight="1" x14ac:dyDescent="0.25">
      <c r="A9149" s="19"/>
      <c r="B9149" s="20"/>
      <c r="C9149" s="21"/>
      <c r="D9149" s="21"/>
      <c r="E9149" s="21"/>
      <c r="F9149" s="21"/>
      <c r="G9149" s="21"/>
      <c r="H9149" s="22">
        <v>11188.1</v>
      </c>
      <c r="I9149" s="9"/>
    </row>
    <row r="9150" spans="1:9" ht="9.9499999999999993" customHeight="1" x14ac:dyDescent="0.25">
      <c r="A9150" s="86"/>
      <c r="B9150" s="86"/>
      <c r="C9150" s="86"/>
      <c r="D9150" s="9"/>
      <c r="E9150" s="9"/>
      <c r="F9150" s="9"/>
      <c r="G9150" s="9"/>
      <c r="H9150" s="9"/>
      <c r="I9150" s="9"/>
    </row>
    <row r="9151" spans="1:9" ht="12" customHeight="1" x14ac:dyDescent="0.25">
      <c r="A9151" s="9"/>
      <c r="B9151" s="9"/>
      <c r="C9151" s="9"/>
      <c r="D9151" s="90" t="s">
        <v>4949</v>
      </c>
      <c r="E9151" s="90"/>
      <c r="F9151" s="90"/>
      <c r="G9151" s="90"/>
      <c r="H9151" s="90"/>
      <c r="I9151" s="90"/>
    </row>
    <row r="9152" spans="1:9" ht="9.9499999999999993" customHeight="1" x14ac:dyDescent="0.25">
      <c r="A9152" s="86"/>
      <c r="B9152" s="86"/>
      <c r="C9152" s="86"/>
      <c r="D9152" s="86"/>
      <c r="E9152" s="9"/>
      <c r="F9152" s="9"/>
      <c r="G9152" s="9"/>
      <c r="H9152" s="9"/>
      <c r="I9152" s="9"/>
    </row>
    <row r="9153" spans="1:9" ht="20.100000000000001" customHeight="1" x14ac:dyDescent="0.25">
      <c r="A9153" s="88" t="s">
        <v>3356</v>
      </c>
      <c r="B9153" s="88"/>
      <c r="C9153" s="88"/>
      <c r="D9153" s="88"/>
      <c r="E9153" s="88"/>
      <c r="F9153" s="88"/>
      <c r="G9153" s="88"/>
      <c r="H9153" s="88"/>
      <c r="I9153" s="88"/>
    </row>
    <row r="9154" spans="1:9" ht="15" customHeight="1" x14ac:dyDescent="0.25">
      <c r="A9154" s="89"/>
      <c r="B9154" s="89"/>
      <c r="C9154" s="14" t="s">
        <v>2076</v>
      </c>
      <c r="D9154" s="14" t="s">
        <v>2056</v>
      </c>
      <c r="E9154" s="14" t="s">
        <v>2086</v>
      </c>
      <c r="F9154" s="14" t="s">
        <v>2059</v>
      </c>
      <c r="G9154" s="9"/>
      <c r="H9154" s="9"/>
      <c r="I9154" s="9"/>
    </row>
    <row r="9155" spans="1:9" ht="18.95" customHeight="1" x14ac:dyDescent="0.25">
      <c r="A9155" s="15" t="s">
        <v>2096</v>
      </c>
      <c r="B9155" s="16" t="s">
        <v>2097</v>
      </c>
      <c r="C9155" s="17">
        <v>5323.31</v>
      </c>
      <c r="D9155" s="17">
        <v>0.1</v>
      </c>
      <c r="E9155" s="17">
        <v>1.5</v>
      </c>
      <c r="F9155" s="18">
        <v>798.5</v>
      </c>
      <c r="G9155" s="9"/>
      <c r="H9155" s="9"/>
      <c r="I9155" s="9"/>
    </row>
    <row r="9156" spans="1:9" ht="15" customHeight="1" x14ac:dyDescent="0.25">
      <c r="A9156" s="19"/>
      <c r="B9156" s="20"/>
      <c r="C9156" s="21"/>
      <c r="D9156" s="21"/>
      <c r="E9156" s="21"/>
      <c r="F9156" s="22">
        <v>798.5</v>
      </c>
      <c r="G9156" s="9"/>
      <c r="H9156" s="9"/>
      <c r="I9156" s="9"/>
    </row>
    <row r="9157" spans="1:9" ht="9.9499999999999993" customHeight="1" x14ac:dyDescent="0.25">
      <c r="A9157" s="86"/>
      <c r="B9157" s="86"/>
      <c r="C9157" s="86"/>
      <c r="D9157" s="9"/>
      <c r="E9157" s="9"/>
      <c r="F9157" s="9"/>
      <c r="G9157" s="9"/>
      <c r="H9157" s="9"/>
      <c r="I9157" s="9"/>
    </row>
    <row r="9158" spans="1:9" ht="12" customHeight="1" x14ac:dyDescent="0.25">
      <c r="A9158" s="9"/>
      <c r="B9158" s="9"/>
      <c r="C9158" s="9"/>
      <c r="D9158" s="90" t="s">
        <v>4950</v>
      </c>
      <c r="E9158" s="90"/>
      <c r="F9158" s="90"/>
      <c r="G9158" s="90"/>
      <c r="H9158" s="90"/>
      <c r="I9158" s="90"/>
    </row>
    <row r="9159" spans="1:9" ht="9.9499999999999993" customHeight="1" x14ac:dyDescent="0.25">
      <c r="A9159" s="86"/>
      <c r="B9159" s="86"/>
      <c r="C9159" s="86"/>
      <c r="D9159" s="86"/>
      <c r="E9159" s="9"/>
      <c r="F9159" s="9"/>
      <c r="G9159" s="9"/>
      <c r="H9159" s="9"/>
      <c r="I9159" s="9"/>
    </row>
    <row r="9160" spans="1:9" ht="30.95" customHeight="1" x14ac:dyDescent="0.25">
      <c r="A9160" s="88" t="s">
        <v>3357</v>
      </c>
      <c r="B9160" s="88"/>
      <c r="C9160" s="88"/>
      <c r="D9160" s="88"/>
      <c r="E9160" s="88"/>
      <c r="F9160" s="88"/>
      <c r="G9160" s="88"/>
      <c r="H9160" s="88"/>
      <c r="I9160" s="88"/>
    </row>
    <row r="9161" spans="1:9" ht="15" customHeight="1" x14ac:dyDescent="0.25">
      <c r="A9161" s="89"/>
      <c r="B9161" s="89"/>
      <c r="C9161" s="14" t="s">
        <v>2076</v>
      </c>
      <c r="D9161" s="14" t="s">
        <v>2079</v>
      </c>
      <c r="E9161" s="14" t="s">
        <v>2092</v>
      </c>
      <c r="F9161" s="14" t="s">
        <v>2086</v>
      </c>
      <c r="G9161" s="14" t="s">
        <v>2059</v>
      </c>
      <c r="H9161" s="9"/>
      <c r="I9161" s="9"/>
    </row>
    <row r="9162" spans="1:9" ht="27" customHeight="1" x14ac:dyDescent="0.25">
      <c r="A9162" s="15" t="s">
        <v>2099</v>
      </c>
      <c r="B9162" s="16" t="s">
        <v>2100</v>
      </c>
      <c r="C9162" s="17">
        <v>883.1</v>
      </c>
      <c r="D9162" s="17">
        <v>0.1</v>
      </c>
      <c r="E9162" s="17">
        <v>29.7</v>
      </c>
      <c r="F9162" s="17">
        <v>1.5</v>
      </c>
      <c r="G9162" s="18">
        <v>3934.21</v>
      </c>
      <c r="H9162" s="9"/>
      <c r="I9162" s="9"/>
    </row>
    <row r="9163" spans="1:9" ht="15" customHeight="1" x14ac:dyDescent="0.25">
      <c r="A9163" s="19"/>
      <c r="B9163" s="20"/>
      <c r="C9163" s="21"/>
      <c r="D9163" s="21"/>
      <c r="E9163" s="21"/>
      <c r="F9163" s="21"/>
      <c r="G9163" s="22">
        <v>3934.21</v>
      </c>
      <c r="H9163" s="9"/>
      <c r="I9163" s="9"/>
    </row>
    <row r="9164" spans="1:9" ht="9.9499999999999993" customHeight="1" x14ac:dyDescent="0.25">
      <c r="A9164" s="86"/>
      <c r="B9164" s="86"/>
      <c r="C9164" s="86"/>
      <c r="D9164" s="9"/>
      <c r="E9164" s="9"/>
      <c r="F9164" s="9"/>
      <c r="G9164" s="9"/>
      <c r="H9164" s="9"/>
      <c r="I9164" s="9"/>
    </row>
    <row r="9165" spans="1:9" ht="12" customHeight="1" x14ac:dyDescent="0.25">
      <c r="A9165" s="9"/>
      <c r="B9165" s="9"/>
      <c r="C9165" s="9"/>
      <c r="D9165" s="90" t="s">
        <v>4951</v>
      </c>
      <c r="E9165" s="90"/>
      <c r="F9165" s="90"/>
      <c r="G9165" s="90"/>
      <c r="H9165" s="90"/>
      <c r="I9165" s="90"/>
    </row>
    <row r="9166" spans="1:9" ht="9.9499999999999993" customHeight="1" x14ac:dyDescent="0.25">
      <c r="A9166" s="86"/>
      <c r="B9166" s="86"/>
      <c r="C9166" s="86"/>
      <c r="D9166" s="86"/>
      <c r="E9166" s="9"/>
      <c r="F9166" s="9"/>
      <c r="G9166" s="9"/>
      <c r="H9166" s="9"/>
      <c r="I9166" s="9"/>
    </row>
    <row r="9167" spans="1:9" ht="30.95" customHeight="1" x14ac:dyDescent="0.25">
      <c r="A9167" s="88" t="s">
        <v>3358</v>
      </c>
      <c r="B9167" s="88"/>
      <c r="C9167" s="88"/>
      <c r="D9167" s="88"/>
      <c r="E9167" s="88"/>
      <c r="F9167" s="88"/>
      <c r="G9167" s="88"/>
      <c r="H9167" s="88"/>
      <c r="I9167" s="88"/>
    </row>
    <row r="9168" spans="1:9" ht="15" customHeight="1" x14ac:dyDescent="0.25">
      <c r="A9168" s="89"/>
      <c r="B9168" s="89"/>
      <c r="C9168" s="14" t="s">
        <v>2076</v>
      </c>
      <c r="D9168" s="14" t="s">
        <v>2079</v>
      </c>
      <c r="E9168" s="14" t="s">
        <v>2059</v>
      </c>
      <c r="F9168" s="9"/>
      <c r="G9168" s="9"/>
      <c r="H9168" s="9"/>
      <c r="I9168" s="9"/>
    </row>
    <row r="9169" spans="1:9" ht="18.95" customHeight="1" x14ac:dyDescent="0.25">
      <c r="A9169" s="15" t="s">
        <v>2080</v>
      </c>
      <c r="B9169" s="16" t="s">
        <v>2081</v>
      </c>
      <c r="C9169" s="17">
        <v>883.1</v>
      </c>
      <c r="D9169" s="17">
        <v>0.1</v>
      </c>
      <c r="E9169" s="18">
        <v>88.31</v>
      </c>
      <c r="F9169" s="9"/>
      <c r="G9169" s="9"/>
      <c r="H9169" s="9"/>
      <c r="I9169" s="9"/>
    </row>
    <row r="9170" spans="1:9" ht="15" customHeight="1" x14ac:dyDescent="0.25">
      <c r="A9170" s="19"/>
      <c r="B9170" s="20"/>
      <c r="C9170" s="21"/>
      <c r="D9170" s="21"/>
      <c r="E9170" s="22">
        <v>88.31</v>
      </c>
      <c r="F9170" s="9"/>
      <c r="G9170" s="9"/>
      <c r="H9170" s="9"/>
      <c r="I9170" s="9"/>
    </row>
    <row r="9171" spans="1:9" ht="9.9499999999999993" customHeight="1" x14ac:dyDescent="0.25">
      <c r="A9171" s="86"/>
      <c r="B9171" s="86"/>
      <c r="C9171" s="86"/>
      <c r="D9171" s="9"/>
      <c r="E9171" s="9"/>
      <c r="F9171" s="9"/>
      <c r="G9171" s="9"/>
      <c r="H9171" s="9"/>
      <c r="I9171" s="9"/>
    </row>
    <row r="9172" spans="1:9" ht="12" customHeight="1" x14ac:dyDescent="0.25">
      <c r="A9172" s="9"/>
      <c r="B9172" s="9"/>
      <c r="C9172" s="9"/>
      <c r="D9172" s="90" t="s">
        <v>4946</v>
      </c>
      <c r="E9172" s="90"/>
      <c r="F9172" s="90"/>
      <c r="G9172" s="90"/>
      <c r="H9172" s="90"/>
      <c r="I9172" s="90"/>
    </row>
    <row r="9173" spans="1:9" ht="9.9499999999999993" customHeight="1" x14ac:dyDescent="0.25">
      <c r="A9173" s="86"/>
      <c r="B9173" s="86"/>
      <c r="C9173" s="86"/>
      <c r="D9173" s="86"/>
      <c r="E9173" s="9"/>
      <c r="F9173" s="9"/>
      <c r="G9173" s="9"/>
      <c r="H9173" s="9"/>
      <c r="I9173" s="9"/>
    </row>
    <row r="9174" spans="1:9" ht="30.95" customHeight="1" x14ac:dyDescent="0.25">
      <c r="A9174" s="88" t="s">
        <v>3359</v>
      </c>
      <c r="B9174" s="88"/>
      <c r="C9174" s="88"/>
      <c r="D9174" s="88"/>
      <c r="E9174" s="88"/>
      <c r="F9174" s="88"/>
      <c r="G9174" s="88"/>
      <c r="H9174" s="88"/>
      <c r="I9174" s="88"/>
    </row>
    <row r="9175" spans="1:9" ht="15" customHeight="1" x14ac:dyDescent="0.25">
      <c r="A9175" s="89"/>
      <c r="B9175" s="89"/>
      <c r="C9175" s="14" t="s">
        <v>2076</v>
      </c>
      <c r="D9175" s="14" t="s">
        <v>2059</v>
      </c>
      <c r="E9175" s="9"/>
      <c r="F9175" s="9"/>
      <c r="G9175" s="9"/>
      <c r="H9175" s="9"/>
      <c r="I9175" s="9"/>
    </row>
    <row r="9176" spans="1:9" ht="18.95" customHeight="1" x14ac:dyDescent="0.25">
      <c r="A9176" s="15" t="s">
        <v>2170</v>
      </c>
      <c r="B9176" s="16" t="s">
        <v>2076</v>
      </c>
      <c r="C9176" s="17">
        <v>883.1</v>
      </c>
      <c r="D9176" s="18">
        <v>883.1</v>
      </c>
      <c r="E9176" s="9"/>
      <c r="F9176" s="9"/>
      <c r="G9176" s="9"/>
      <c r="H9176" s="9"/>
      <c r="I9176" s="9"/>
    </row>
    <row r="9177" spans="1:9" ht="15" customHeight="1" x14ac:dyDescent="0.25">
      <c r="A9177" s="19"/>
      <c r="B9177" s="20"/>
      <c r="C9177" s="21"/>
      <c r="D9177" s="22">
        <v>883.1</v>
      </c>
      <c r="E9177" s="9"/>
      <c r="F9177" s="9"/>
      <c r="G9177" s="9"/>
      <c r="H9177" s="9"/>
      <c r="I9177" s="9"/>
    </row>
    <row r="9178" spans="1:9" ht="9.9499999999999993" customHeight="1" x14ac:dyDescent="0.25">
      <c r="A9178" s="86"/>
      <c r="B9178" s="86"/>
      <c r="C9178" s="86"/>
      <c r="D9178" s="9"/>
      <c r="E9178" s="9"/>
      <c r="F9178" s="9"/>
      <c r="G9178" s="9"/>
      <c r="H9178" s="9"/>
      <c r="I9178" s="9"/>
    </row>
    <row r="9179" spans="1:9" ht="12" customHeight="1" x14ac:dyDescent="0.25">
      <c r="A9179" s="9"/>
      <c r="B9179" s="9"/>
      <c r="C9179" s="9"/>
      <c r="D9179" s="90" t="s">
        <v>4952</v>
      </c>
      <c r="E9179" s="90"/>
      <c r="F9179" s="90"/>
      <c r="G9179" s="90"/>
      <c r="H9179" s="90"/>
      <c r="I9179" s="90"/>
    </row>
    <row r="9180" spans="1:9" ht="9.9499999999999993" customHeight="1" x14ac:dyDescent="0.25">
      <c r="A9180" s="86"/>
      <c r="B9180" s="86"/>
      <c r="C9180" s="86"/>
      <c r="D9180" s="86"/>
      <c r="E9180" s="9"/>
      <c r="F9180" s="9"/>
      <c r="G9180" s="9"/>
      <c r="H9180" s="9"/>
      <c r="I9180" s="9"/>
    </row>
    <row r="9181" spans="1:9" ht="42.95" customHeight="1" x14ac:dyDescent="0.25">
      <c r="A9181" s="88" t="s">
        <v>3360</v>
      </c>
      <c r="B9181" s="88"/>
      <c r="C9181" s="88"/>
      <c r="D9181" s="88"/>
      <c r="E9181" s="88"/>
      <c r="F9181" s="88"/>
      <c r="G9181" s="88"/>
      <c r="H9181" s="88"/>
      <c r="I9181" s="88"/>
    </row>
    <row r="9182" spans="1:9" ht="15" customHeight="1" x14ac:dyDescent="0.25">
      <c r="A9182" s="89"/>
      <c r="B9182" s="89"/>
      <c r="C9182" s="14" t="s">
        <v>2069</v>
      </c>
      <c r="D9182" s="14" t="s">
        <v>2058</v>
      </c>
      <c r="E9182" s="14" t="s">
        <v>2059</v>
      </c>
      <c r="F9182" s="9"/>
      <c r="G9182" s="9"/>
      <c r="H9182" s="9"/>
      <c r="I9182" s="9"/>
    </row>
    <row r="9183" spans="1:9" ht="12.95" customHeight="1" x14ac:dyDescent="0.25">
      <c r="A9183" s="15"/>
      <c r="B9183" s="16" t="s">
        <v>2104</v>
      </c>
      <c r="C9183" s="17">
        <v>731.11</v>
      </c>
      <c r="D9183" s="17">
        <v>1</v>
      </c>
      <c r="E9183" s="18">
        <v>731.11</v>
      </c>
      <c r="F9183" s="9"/>
      <c r="G9183" s="9"/>
      <c r="H9183" s="9"/>
      <c r="I9183" s="9"/>
    </row>
    <row r="9184" spans="1:9" ht="15" customHeight="1" x14ac:dyDescent="0.25">
      <c r="A9184" s="19"/>
      <c r="B9184" s="20"/>
      <c r="C9184" s="21"/>
      <c r="D9184" s="21"/>
      <c r="E9184" s="22">
        <v>731.11</v>
      </c>
      <c r="F9184" s="9"/>
      <c r="G9184" s="9"/>
      <c r="H9184" s="9"/>
      <c r="I9184" s="9"/>
    </row>
    <row r="9185" spans="1:9" ht="9.9499999999999993" customHeight="1" x14ac:dyDescent="0.25">
      <c r="A9185" s="86"/>
      <c r="B9185" s="86"/>
      <c r="C9185" s="86"/>
      <c r="D9185" s="9"/>
      <c r="E9185" s="9"/>
      <c r="F9185" s="9"/>
      <c r="G9185" s="9"/>
      <c r="H9185" s="9"/>
      <c r="I9185" s="9"/>
    </row>
    <row r="9186" spans="1:9" ht="12" customHeight="1" x14ac:dyDescent="0.25">
      <c r="A9186" s="9"/>
      <c r="B9186" s="9"/>
      <c r="C9186" s="9"/>
      <c r="D9186" s="90" t="s">
        <v>4953</v>
      </c>
      <c r="E9186" s="90"/>
      <c r="F9186" s="90"/>
      <c r="G9186" s="90"/>
      <c r="H9186" s="90"/>
      <c r="I9186" s="90"/>
    </row>
    <row r="9187" spans="1:9" ht="9.9499999999999993" customHeight="1" x14ac:dyDescent="0.25">
      <c r="A9187" s="86"/>
      <c r="B9187" s="86"/>
      <c r="C9187" s="86"/>
      <c r="D9187" s="86"/>
      <c r="E9187" s="9"/>
      <c r="F9187" s="9"/>
      <c r="G9187" s="9"/>
      <c r="H9187" s="9"/>
      <c r="I9187" s="9"/>
    </row>
    <row r="9188" spans="1:9" ht="30.95" customHeight="1" x14ac:dyDescent="0.25">
      <c r="A9188" s="88" t="s">
        <v>3361</v>
      </c>
      <c r="B9188" s="88"/>
      <c r="C9188" s="88"/>
      <c r="D9188" s="88"/>
      <c r="E9188" s="88"/>
      <c r="F9188" s="88"/>
      <c r="G9188" s="88"/>
      <c r="H9188" s="88"/>
      <c r="I9188" s="88"/>
    </row>
    <row r="9189" spans="1:9" ht="15" customHeight="1" x14ac:dyDescent="0.25">
      <c r="A9189" s="89"/>
      <c r="B9189" s="89"/>
      <c r="C9189" s="14" t="s">
        <v>2069</v>
      </c>
      <c r="D9189" s="14" t="s">
        <v>2058</v>
      </c>
      <c r="E9189" s="14" t="s">
        <v>2059</v>
      </c>
      <c r="F9189" s="9"/>
      <c r="G9189" s="9"/>
      <c r="H9189" s="9"/>
      <c r="I9189" s="9"/>
    </row>
    <row r="9190" spans="1:9" ht="12.95" customHeight="1" x14ac:dyDescent="0.25">
      <c r="A9190" s="15"/>
      <c r="B9190" s="16" t="s">
        <v>2104</v>
      </c>
      <c r="C9190" s="17">
        <v>731.11</v>
      </c>
      <c r="D9190" s="17">
        <v>1</v>
      </c>
      <c r="E9190" s="18">
        <v>731.11</v>
      </c>
      <c r="F9190" s="9"/>
      <c r="G9190" s="9"/>
      <c r="H9190" s="9"/>
      <c r="I9190" s="9"/>
    </row>
    <row r="9191" spans="1:9" ht="15" customHeight="1" x14ac:dyDescent="0.25">
      <c r="A9191" s="19"/>
      <c r="B9191" s="20"/>
      <c r="C9191" s="21"/>
      <c r="D9191" s="21"/>
      <c r="E9191" s="22">
        <v>731.11</v>
      </c>
      <c r="F9191" s="9"/>
      <c r="G9191" s="9"/>
      <c r="H9191" s="9"/>
      <c r="I9191" s="9"/>
    </row>
    <row r="9192" spans="1:9" ht="9.9499999999999993" customHeight="1" x14ac:dyDescent="0.25">
      <c r="A9192" s="86"/>
      <c r="B9192" s="86"/>
      <c r="C9192" s="86"/>
      <c r="D9192" s="9"/>
      <c r="E9192" s="9"/>
      <c r="F9192" s="9"/>
      <c r="G9192" s="9"/>
      <c r="H9192" s="9"/>
      <c r="I9192" s="9"/>
    </row>
    <row r="9193" spans="1:9" ht="12" customHeight="1" x14ac:dyDescent="0.25">
      <c r="A9193" s="9"/>
      <c r="B9193" s="9"/>
      <c r="C9193" s="9"/>
      <c r="D9193" s="90" t="s">
        <v>4953</v>
      </c>
      <c r="E9193" s="90"/>
      <c r="F9193" s="90"/>
      <c r="G9193" s="90"/>
      <c r="H9193" s="90"/>
      <c r="I9193" s="90"/>
    </row>
    <row r="9194" spans="1:9" ht="9.9499999999999993" customHeight="1" x14ac:dyDescent="0.25">
      <c r="A9194" s="86"/>
      <c r="B9194" s="86"/>
      <c r="C9194" s="86"/>
      <c r="D9194" s="86"/>
      <c r="E9194" s="9"/>
      <c r="F9194" s="9"/>
      <c r="G9194" s="9"/>
      <c r="H9194" s="9"/>
      <c r="I9194" s="9"/>
    </row>
    <row r="9195" spans="1:9" ht="42.95" customHeight="1" x14ac:dyDescent="0.25">
      <c r="A9195" s="88" t="s">
        <v>3362</v>
      </c>
      <c r="B9195" s="88"/>
      <c r="C9195" s="88"/>
      <c r="D9195" s="88"/>
      <c r="E9195" s="88"/>
      <c r="F9195" s="88"/>
      <c r="G9195" s="88"/>
      <c r="H9195" s="88"/>
      <c r="I9195" s="88"/>
    </row>
    <row r="9196" spans="1:9" ht="15" customHeight="1" x14ac:dyDescent="0.25">
      <c r="A9196" s="89"/>
      <c r="B9196" s="89"/>
      <c r="C9196" s="14" t="s">
        <v>2058</v>
      </c>
      <c r="D9196" s="14" t="s">
        <v>2059</v>
      </c>
      <c r="E9196" s="9"/>
      <c r="F9196" s="9"/>
      <c r="G9196" s="9"/>
      <c r="H9196" s="9"/>
      <c r="I9196" s="9"/>
    </row>
    <row r="9197" spans="1:9" ht="12.95" customHeight="1" x14ac:dyDescent="0.25">
      <c r="A9197" s="15"/>
      <c r="B9197" s="16" t="s">
        <v>2058</v>
      </c>
      <c r="C9197" s="17">
        <v>2</v>
      </c>
      <c r="D9197" s="18">
        <v>2</v>
      </c>
      <c r="E9197" s="9"/>
      <c r="F9197" s="9"/>
      <c r="G9197" s="9"/>
      <c r="H9197" s="9"/>
      <c r="I9197" s="9"/>
    </row>
    <row r="9198" spans="1:9" ht="15" customHeight="1" x14ac:dyDescent="0.25">
      <c r="A9198" s="19"/>
      <c r="B9198" s="20"/>
      <c r="C9198" s="21"/>
      <c r="D9198" s="22">
        <v>2</v>
      </c>
      <c r="E9198" s="9"/>
      <c r="F9198" s="9"/>
      <c r="G9198" s="9"/>
      <c r="H9198" s="9"/>
      <c r="I9198" s="9"/>
    </row>
    <row r="9199" spans="1:9" ht="9.9499999999999993" customHeight="1" x14ac:dyDescent="0.25">
      <c r="A9199" s="86"/>
      <c r="B9199" s="86"/>
      <c r="C9199" s="86"/>
      <c r="D9199" s="9"/>
      <c r="E9199" s="9"/>
      <c r="F9199" s="9"/>
      <c r="G9199" s="9"/>
      <c r="H9199" s="9"/>
      <c r="I9199" s="9"/>
    </row>
    <row r="9200" spans="1:9" ht="12" customHeight="1" x14ac:dyDescent="0.25">
      <c r="A9200" s="9"/>
      <c r="B9200" s="9"/>
      <c r="C9200" s="9"/>
      <c r="D9200" s="90" t="s">
        <v>4257</v>
      </c>
      <c r="E9200" s="90"/>
      <c r="F9200" s="90"/>
      <c r="G9200" s="90"/>
      <c r="H9200" s="90"/>
      <c r="I9200" s="90"/>
    </row>
    <row r="9201" spans="1:9" ht="9.9499999999999993" customHeight="1" x14ac:dyDescent="0.25">
      <c r="A9201" s="86"/>
      <c r="B9201" s="86"/>
      <c r="C9201" s="86"/>
      <c r="D9201" s="86"/>
      <c r="E9201" s="9"/>
      <c r="F9201" s="9"/>
      <c r="G9201" s="9"/>
      <c r="H9201" s="9"/>
      <c r="I9201" s="9"/>
    </row>
    <row r="9202" spans="1:9" ht="30.95" customHeight="1" x14ac:dyDescent="0.25">
      <c r="A9202" s="88" t="s">
        <v>3363</v>
      </c>
      <c r="B9202" s="88"/>
      <c r="C9202" s="88"/>
      <c r="D9202" s="88"/>
      <c r="E9202" s="88"/>
      <c r="F9202" s="88"/>
      <c r="G9202" s="88"/>
      <c r="H9202" s="88"/>
      <c r="I9202" s="88"/>
    </row>
    <row r="9203" spans="1:9" ht="15" customHeight="1" x14ac:dyDescent="0.25">
      <c r="A9203" s="89"/>
      <c r="B9203" s="89"/>
      <c r="C9203" s="14" t="s">
        <v>2076</v>
      </c>
      <c r="D9203" s="14" t="s">
        <v>2059</v>
      </c>
      <c r="E9203" s="9"/>
      <c r="F9203" s="9"/>
      <c r="G9203" s="9"/>
      <c r="H9203" s="9"/>
      <c r="I9203" s="9"/>
    </row>
    <row r="9204" spans="1:9" ht="12.95" customHeight="1" x14ac:dyDescent="0.25">
      <c r="A9204" s="15" t="s">
        <v>2108</v>
      </c>
      <c r="B9204" s="16" t="s">
        <v>2076</v>
      </c>
      <c r="C9204" s="17">
        <v>883.1</v>
      </c>
      <c r="D9204" s="18">
        <v>883.1</v>
      </c>
      <c r="E9204" s="9"/>
      <c r="F9204" s="9"/>
      <c r="G9204" s="9"/>
      <c r="H9204" s="9"/>
      <c r="I9204" s="9"/>
    </row>
    <row r="9205" spans="1:9" ht="15" customHeight="1" x14ac:dyDescent="0.25">
      <c r="A9205" s="19"/>
      <c r="B9205" s="20"/>
      <c r="C9205" s="21"/>
      <c r="D9205" s="22">
        <v>883.1</v>
      </c>
      <c r="E9205" s="9"/>
      <c r="F9205" s="9"/>
      <c r="G9205" s="9"/>
      <c r="H9205" s="9"/>
      <c r="I9205" s="9"/>
    </row>
    <row r="9206" spans="1:9" ht="9.9499999999999993" customHeight="1" x14ac:dyDescent="0.25">
      <c r="A9206" s="86"/>
      <c r="B9206" s="86"/>
      <c r="C9206" s="86"/>
      <c r="D9206" s="9"/>
      <c r="E9206" s="9"/>
      <c r="F9206" s="9"/>
      <c r="G9206" s="9"/>
      <c r="H9206" s="9"/>
      <c r="I9206" s="9"/>
    </row>
    <row r="9207" spans="1:9" ht="12" customHeight="1" x14ac:dyDescent="0.25">
      <c r="A9207" s="9"/>
      <c r="B9207" s="9"/>
      <c r="C9207" s="9"/>
      <c r="D9207" s="90" t="s">
        <v>4952</v>
      </c>
      <c r="E9207" s="90"/>
      <c r="F9207" s="90"/>
      <c r="G9207" s="90"/>
      <c r="H9207" s="90"/>
      <c r="I9207" s="90"/>
    </row>
    <row r="9208" spans="1:9" ht="9.9499999999999993" customHeight="1" x14ac:dyDescent="0.25">
      <c r="A9208" s="86"/>
      <c r="B9208" s="86"/>
      <c r="C9208" s="86"/>
      <c r="D9208" s="86"/>
      <c r="E9208" s="9"/>
      <c r="F9208" s="9"/>
      <c r="G9208" s="9"/>
      <c r="H9208" s="9"/>
      <c r="I9208" s="9"/>
    </row>
    <row r="9209" spans="1:9" ht="42.95" customHeight="1" x14ac:dyDescent="0.25">
      <c r="A9209" s="88" t="s">
        <v>3364</v>
      </c>
      <c r="B9209" s="88"/>
      <c r="C9209" s="88"/>
      <c r="D9209" s="88"/>
      <c r="E9209" s="88"/>
      <c r="F9209" s="88"/>
      <c r="G9209" s="88"/>
      <c r="H9209" s="88"/>
      <c r="I9209" s="88"/>
    </row>
    <row r="9210" spans="1:9" ht="15" customHeight="1" x14ac:dyDescent="0.25">
      <c r="A9210" s="89"/>
      <c r="B9210" s="89"/>
      <c r="C9210" s="14" t="s">
        <v>2058</v>
      </c>
      <c r="D9210" s="14" t="s">
        <v>2059</v>
      </c>
      <c r="E9210" s="9"/>
      <c r="F9210" s="9"/>
      <c r="G9210" s="9"/>
      <c r="H9210" s="9"/>
      <c r="I9210" s="9"/>
    </row>
    <row r="9211" spans="1:9" ht="12.95" customHeight="1" x14ac:dyDescent="0.25">
      <c r="A9211" s="15"/>
      <c r="B9211" s="16" t="s">
        <v>2058</v>
      </c>
      <c r="C9211" s="17">
        <v>2</v>
      </c>
      <c r="D9211" s="18">
        <v>2</v>
      </c>
      <c r="E9211" s="9"/>
      <c r="F9211" s="9"/>
      <c r="G9211" s="9"/>
      <c r="H9211" s="9"/>
      <c r="I9211" s="9"/>
    </row>
    <row r="9212" spans="1:9" ht="15" customHeight="1" x14ac:dyDescent="0.25">
      <c r="A9212" s="19"/>
      <c r="B9212" s="20"/>
      <c r="C9212" s="21"/>
      <c r="D9212" s="22">
        <v>2</v>
      </c>
      <c r="E9212" s="9"/>
      <c r="F9212" s="9"/>
      <c r="G9212" s="9"/>
      <c r="H9212" s="9"/>
      <c r="I9212" s="9"/>
    </row>
    <row r="9213" spans="1:9" ht="9.9499999999999993" customHeight="1" x14ac:dyDescent="0.25">
      <c r="A9213" s="86"/>
      <c r="B9213" s="86"/>
      <c r="C9213" s="86"/>
      <c r="D9213" s="9"/>
      <c r="E9213" s="9"/>
      <c r="F9213" s="9"/>
      <c r="G9213" s="9"/>
      <c r="H9213" s="9"/>
      <c r="I9213" s="9"/>
    </row>
    <row r="9214" spans="1:9" ht="12" customHeight="1" x14ac:dyDescent="0.25">
      <c r="A9214" s="9"/>
      <c r="B9214" s="9"/>
      <c r="C9214" s="9"/>
      <c r="D9214" s="90" t="s">
        <v>4257</v>
      </c>
      <c r="E9214" s="90"/>
      <c r="F9214" s="90"/>
      <c r="G9214" s="90"/>
      <c r="H9214" s="90"/>
      <c r="I9214" s="90"/>
    </row>
    <row r="9215" spans="1:9" ht="9.9499999999999993" customHeight="1" x14ac:dyDescent="0.25">
      <c r="A9215" s="86"/>
      <c r="B9215" s="86"/>
      <c r="C9215" s="86"/>
      <c r="D9215" s="86"/>
      <c r="E9215" s="9"/>
      <c r="F9215" s="9"/>
      <c r="G9215" s="9"/>
      <c r="H9215" s="9"/>
      <c r="I9215" s="9"/>
    </row>
    <row r="9216" spans="1:9" ht="30.95" customHeight="1" x14ac:dyDescent="0.25">
      <c r="A9216" s="88" t="s">
        <v>3365</v>
      </c>
      <c r="B9216" s="88"/>
      <c r="C9216" s="88"/>
      <c r="D9216" s="88"/>
      <c r="E9216" s="88"/>
      <c r="F9216" s="88"/>
      <c r="G9216" s="88"/>
      <c r="H9216" s="88"/>
      <c r="I9216" s="88"/>
    </row>
    <row r="9217" spans="1:9" ht="15" customHeight="1" x14ac:dyDescent="0.25">
      <c r="A9217" s="89"/>
      <c r="B9217" s="89"/>
      <c r="C9217" s="14" t="s">
        <v>2076</v>
      </c>
      <c r="D9217" s="14" t="s">
        <v>2058</v>
      </c>
      <c r="E9217" s="14" t="s">
        <v>2059</v>
      </c>
      <c r="F9217" s="9"/>
      <c r="G9217" s="9"/>
      <c r="H9217" s="9"/>
      <c r="I9217" s="9"/>
    </row>
    <row r="9218" spans="1:9" ht="18.95" customHeight="1" x14ac:dyDescent="0.25">
      <c r="A9218" s="15" t="s">
        <v>2110</v>
      </c>
      <c r="B9218" s="16" t="s">
        <v>2111</v>
      </c>
      <c r="C9218" s="17">
        <v>0.16</v>
      </c>
      <c r="D9218" s="17">
        <v>69</v>
      </c>
      <c r="E9218" s="18">
        <v>11.04</v>
      </c>
      <c r="F9218" s="9"/>
      <c r="G9218" s="9"/>
      <c r="H9218" s="9"/>
      <c r="I9218" s="9"/>
    </row>
    <row r="9219" spans="1:9" ht="15" customHeight="1" x14ac:dyDescent="0.25">
      <c r="A9219" s="19"/>
      <c r="B9219" s="20"/>
      <c r="C9219" s="21"/>
      <c r="D9219" s="21"/>
      <c r="E9219" s="22">
        <v>11.04</v>
      </c>
      <c r="F9219" s="9"/>
      <c r="G9219" s="9"/>
      <c r="H9219" s="9"/>
      <c r="I9219" s="9"/>
    </row>
    <row r="9220" spans="1:9" ht="9.9499999999999993" customHeight="1" x14ac:dyDescent="0.25">
      <c r="A9220" s="86"/>
      <c r="B9220" s="86"/>
      <c r="C9220" s="86"/>
      <c r="D9220" s="9"/>
      <c r="E9220" s="9"/>
      <c r="F9220" s="9"/>
      <c r="G9220" s="9"/>
      <c r="H9220" s="9"/>
      <c r="I9220" s="9"/>
    </row>
    <row r="9221" spans="1:9" ht="12" customHeight="1" x14ac:dyDescent="0.25">
      <c r="A9221" s="9"/>
      <c r="B9221" s="9"/>
      <c r="C9221" s="9"/>
      <c r="D9221" s="90" t="s">
        <v>4296</v>
      </c>
      <c r="E9221" s="90"/>
      <c r="F9221" s="90"/>
      <c r="G9221" s="90"/>
      <c r="H9221" s="90"/>
      <c r="I9221" s="90"/>
    </row>
    <row r="9222" spans="1:9" ht="9.9499999999999993" customHeight="1" x14ac:dyDescent="0.25">
      <c r="A9222" s="86"/>
      <c r="B9222" s="86"/>
      <c r="C9222" s="86"/>
      <c r="D9222" s="86"/>
      <c r="E9222" s="9"/>
      <c r="F9222" s="9"/>
      <c r="G9222" s="9"/>
      <c r="H9222" s="9"/>
      <c r="I9222" s="9"/>
    </row>
    <row r="9223" spans="1:9" ht="30.95" customHeight="1" x14ac:dyDescent="0.25">
      <c r="A9223" s="88" t="s">
        <v>3366</v>
      </c>
      <c r="B9223" s="88"/>
      <c r="C9223" s="88"/>
      <c r="D9223" s="88"/>
      <c r="E9223" s="88"/>
      <c r="F9223" s="88"/>
      <c r="G9223" s="88"/>
      <c r="H9223" s="88"/>
      <c r="I9223" s="88"/>
    </row>
    <row r="9224" spans="1:9" ht="15" customHeight="1" x14ac:dyDescent="0.25">
      <c r="A9224" s="89"/>
      <c r="B9224" s="89"/>
      <c r="C9224" s="14" t="s">
        <v>2058</v>
      </c>
      <c r="D9224" s="14" t="s">
        <v>2059</v>
      </c>
      <c r="E9224" s="9"/>
      <c r="F9224" s="9"/>
      <c r="G9224" s="9"/>
      <c r="H9224" s="9"/>
      <c r="I9224" s="9"/>
    </row>
    <row r="9225" spans="1:9" ht="12.95" customHeight="1" x14ac:dyDescent="0.25">
      <c r="A9225" s="15"/>
      <c r="B9225" s="16" t="s">
        <v>2058</v>
      </c>
      <c r="C9225" s="17">
        <v>8</v>
      </c>
      <c r="D9225" s="18">
        <v>8</v>
      </c>
      <c r="E9225" s="9"/>
      <c r="F9225" s="9"/>
      <c r="G9225" s="9"/>
      <c r="H9225" s="9"/>
      <c r="I9225" s="9"/>
    </row>
    <row r="9226" spans="1:9" ht="15" customHeight="1" x14ac:dyDescent="0.25">
      <c r="A9226" s="19"/>
      <c r="B9226" s="20"/>
      <c r="C9226" s="21"/>
      <c r="D9226" s="22">
        <v>8</v>
      </c>
      <c r="E9226" s="9"/>
      <c r="F9226" s="9"/>
      <c r="G9226" s="9"/>
      <c r="H9226" s="9"/>
      <c r="I9226" s="9"/>
    </row>
    <row r="9227" spans="1:9" ht="9.9499999999999993" customHeight="1" x14ac:dyDescent="0.25">
      <c r="A9227" s="86"/>
      <c r="B9227" s="86"/>
      <c r="C9227" s="86"/>
      <c r="D9227" s="9"/>
      <c r="E9227" s="9"/>
      <c r="F9227" s="9"/>
      <c r="G9227" s="9"/>
      <c r="H9227" s="9"/>
      <c r="I9227" s="9"/>
    </row>
    <row r="9228" spans="1:9" ht="12" customHeight="1" x14ac:dyDescent="0.25">
      <c r="A9228" s="9"/>
      <c r="B9228" s="9"/>
      <c r="C9228" s="9"/>
      <c r="D9228" s="90" t="s">
        <v>4258</v>
      </c>
      <c r="E9228" s="90"/>
      <c r="F9228" s="90"/>
      <c r="G9228" s="90"/>
      <c r="H9228" s="90"/>
      <c r="I9228" s="90"/>
    </row>
    <row r="9229" spans="1:9" ht="9.9499999999999993" customHeight="1" x14ac:dyDescent="0.25">
      <c r="A9229" s="86"/>
      <c r="B9229" s="86"/>
      <c r="C9229" s="86"/>
      <c r="D9229" s="86"/>
      <c r="E9229" s="9"/>
      <c r="F9229" s="9"/>
      <c r="G9229" s="9"/>
      <c r="H9229" s="9"/>
      <c r="I9229" s="9"/>
    </row>
    <row r="9230" spans="1:9" ht="20.100000000000001" customHeight="1" x14ac:dyDescent="0.25">
      <c r="A9230" s="88" t="s">
        <v>3367</v>
      </c>
      <c r="B9230" s="88"/>
      <c r="C9230" s="88"/>
      <c r="D9230" s="88"/>
      <c r="E9230" s="88"/>
      <c r="F9230" s="88"/>
      <c r="G9230" s="88"/>
      <c r="H9230" s="88"/>
      <c r="I9230" s="88"/>
    </row>
    <row r="9231" spans="1:9" ht="15" customHeight="1" x14ac:dyDescent="0.25">
      <c r="A9231" s="89"/>
      <c r="B9231" s="89"/>
      <c r="C9231" s="14" t="s">
        <v>2076</v>
      </c>
      <c r="D9231" s="14" t="s">
        <v>2059</v>
      </c>
      <c r="E9231" s="9"/>
      <c r="F9231" s="9"/>
      <c r="G9231" s="9"/>
      <c r="H9231" s="9"/>
      <c r="I9231" s="9"/>
    </row>
    <row r="9232" spans="1:9" ht="12.95" customHeight="1" x14ac:dyDescent="0.25">
      <c r="A9232" s="15"/>
      <c r="B9232" s="16" t="s">
        <v>2076</v>
      </c>
      <c r="C9232" s="17">
        <v>358.65</v>
      </c>
      <c r="D9232" s="18">
        <v>358.65</v>
      </c>
      <c r="E9232" s="9"/>
      <c r="F9232" s="9"/>
      <c r="G9232" s="9"/>
      <c r="H9232" s="9"/>
      <c r="I9232" s="9"/>
    </row>
    <row r="9233" spans="1:9" ht="15" customHeight="1" x14ac:dyDescent="0.25">
      <c r="A9233" s="19"/>
      <c r="B9233" s="20"/>
      <c r="C9233" s="21"/>
      <c r="D9233" s="22">
        <v>358.65</v>
      </c>
      <c r="E9233" s="9"/>
      <c r="F9233" s="9"/>
      <c r="G9233" s="9"/>
      <c r="H9233" s="9"/>
      <c r="I9233" s="9"/>
    </row>
    <row r="9234" spans="1:9" ht="9.9499999999999993" customHeight="1" x14ac:dyDescent="0.25">
      <c r="A9234" s="86"/>
      <c r="B9234" s="86"/>
      <c r="C9234" s="86"/>
      <c r="D9234" s="9"/>
      <c r="E9234" s="9"/>
      <c r="F9234" s="9"/>
      <c r="G9234" s="9"/>
      <c r="H9234" s="9"/>
      <c r="I9234" s="9"/>
    </row>
    <row r="9235" spans="1:9" ht="12" customHeight="1" x14ac:dyDescent="0.25">
      <c r="A9235" s="9"/>
      <c r="B9235" s="9"/>
      <c r="C9235" s="9"/>
      <c r="D9235" s="90" t="s">
        <v>4954</v>
      </c>
      <c r="E9235" s="90"/>
      <c r="F9235" s="90"/>
      <c r="G9235" s="90"/>
      <c r="H9235" s="90"/>
      <c r="I9235" s="90"/>
    </row>
    <row r="9236" spans="1:9" ht="9.9499999999999993" customHeight="1" x14ac:dyDescent="0.25">
      <c r="A9236" s="86"/>
      <c r="B9236" s="86"/>
      <c r="C9236" s="86"/>
      <c r="D9236" s="86"/>
      <c r="E9236" s="9"/>
      <c r="F9236" s="9"/>
      <c r="G9236" s="9"/>
      <c r="H9236" s="9"/>
      <c r="I9236" s="9"/>
    </row>
    <row r="9237" spans="1:9" ht="30.95" customHeight="1" x14ac:dyDescent="0.25">
      <c r="A9237" s="88" t="s">
        <v>3368</v>
      </c>
      <c r="B9237" s="88"/>
      <c r="C9237" s="88"/>
      <c r="D9237" s="88"/>
      <c r="E9237" s="88"/>
      <c r="F9237" s="88"/>
      <c r="G9237" s="88"/>
      <c r="H9237" s="88"/>
      <c r="I9237" s="88"/>
    </row>
    <row r="9238" spans="1:9" ht="15" customHeight="1" x14ac:dyDescent="0.25">
      <c r="A9238" s="89"/>
      <c r="B9238" s="89"/>
      <c r="C9238" s="14" t="s">
        <v>2076</v>
      </c>
      <c r="D9238" s="14" t="s">
        <v>2059</v>
      </c>
      <c r="E9238" s="9"/>
      <c r="F9238" s="9"/>
      <c r="G9238" s="9"/>
      <c r="H9238" s="9"/>
      <c r="I9238" s="9"/>
    </row>
    <row r="9239" spans="1:9" ht="12.95" customHeight="1" x14ac:dyDescent="0.25">
      <c r="A9239" s="15" t="s">
        <v>2108</v>
      </c>
      <c r="B9239" s="16" t="s">
        <v>2076</v>
      </c>
      <c r="C9239" s="17">
        <v>883.1</v>
      </c>
      <c r="D9239" s="18">
        <v>883.1</v>
      </c>
      <c r="E9239" s="9"/>
      <c r="F9239" s="9"/>
      <c r="G9239" s="9"/>
      <c r="H9239" s="9"/>
      <c r="I9239" s="9"/>
    </row>
    <row r="9240" spans="1:9" ht="15" customHeight="1" x14ac:dyDescent="0.25">
      <c r="A9240" s="19"/>
      <c r="B9240" s="20"/>
      <c r="C9240" s="21"/>
      <c r="D9240" s="22">
        <v>883.1</v>
      </c>
      <c r="E9240" s="9"/>
      <c r="F9240" s="9"/>
      <c r="G9240" s="9"/>
      <c r="H9240" s="9"/>
      <c r="I9240" s="9"/>
    </row>
    <row r="9241" spans="1:9" ht="9.9499999999999993" customHeight="1" x14ac:dyDescent="0.25">
      <c r="A9241" s="86"/>
      <c r="B9241" s="86"/>
      <c r="C9241" s="86"/>
      <c r="D9241" s="9"/>
      <c r="E9241" s="9"/>
      <c r="F9241" s="9"/>
      <c r="G9241" s="9"/>
      <c r="H9241" s="9"/>
      <c r="I9241" s="9"/>
    </row>
    <row r="9242" spans="1:9" ht="12" customHeight="1" x14ac:dyDescent="0.25">
      <c r="A9242" s="9"/>
      <c r="B9242" s="9"/>
      <c r="C9242" s="9"/>
      <c r="D9242" s="90" t="s">
        <v>4952</v>
      </c>
      <c r="E9242" s="90"/>
      <c r="F9242" s="90"/>
      <c r="G9242" s="90"/>
      <c r="H9242" s="90"/>
      <c r="I9242" s="90"/>
    </row>
    <row r="9243" spans="1:9" ht="9.9499999999999993" customHeight="1" x14ac:dyDescent="0.25">
      <c r="A9243" s="86"/>
      <c r="B9243" s="86"/>
      <c r="C9243" s="86"/>
      <c r="D9243" s="86"/>
      <c r="E9243" s="9"/>
      <c r="F9243" s="9"/>
      <c r="G9243" s="9"/>
      <c r="H9243" s="9"/>
      <c r="I9243" s="9"/>
    </row>
    <row r="9244" spans="1:9" ht="20.100000000000001" customHeight="1" x14ac:dyDescent="0.25">
      <c r="A9244" s="88" t="s">
        <v>3369</v>
      </c>
      <c r="B9244" s="88"/>
      <c r="C9244" s="88"/>
      <c r="D9244" s="88"/>
      <c r="E9244" s="88"/>
      <c r="F9244" s="88"/>
      <c r="G9244" s="88"/>
      <c r="H9244" s="88"/>
      <c r="I9244" s="88"/>
    </row>
    <row r="9245" spans="1:9" ht="15" customHeight="1" x14ac:dyDescent="0.25">
      <c r="A9245" s="89"/>
      <c r="B9245" s="89"/>
      <c r="C9245" s="14" t="s">
        <v>2069</v>
      </c>
      <c r="D9245" s="14" t="s">
        <v>2058</v>
      </c>
      <c r="E9245" s="14" t="s">
        <v>2059</v>
      </c>
      <c r="F9245" s="9"/>
      <c r="G9245" s="9"/>
      <c r="H9245" s="9"/>
      <c r="I9245" s="9"/>
    </row>
    <row r="9246" spans="1:9" ht="12.95" customHeight="1" x14ac:dyDescent="0.25">
      <c r="A9246" s="15"/>
      <c r="B9246" s="16" t="s">
        <v>2104</v>
      </c>
      <c r="C9246" s="17">
        <v>202.33</v>
      </c>
      <c r="D9246" s="17">
        <v>1</v>
      </c>
      <c r="E9246" s="18">
        <v>202.33</v>
      </c>
      <c r="F9246" s="9"/>
      <c r="G9246" s="9"/>
      <c r="H9246" s="9"/>
      <c r="I9246" s="9"/>
    </row>
    <row r="9247" spans="1:9" ht="15" customHeight="1" x14ac:dyDescent="0.25">
      <c r="A9247" s="19"/>
      <c r="B9247" s="20"/>
      <c r="C9247" s="21"/>
      <c r="D9247" s="21"/>
      <c r="E9247" s="22">
        <v>202.33</v>
      </c>
      <c r="F9247" s="9"/>
      <c r="G9247" s="9"/>
      <c r="H9247" s="9"/>
      <c r="I9247" s="9"/>
    </row>
    <row r="9248" spans="1:9" ht="9.9499999999999993" customHeight="1" x14ac:dyDescent="0.25">
      <c r="A9248" s="86"/>
      <c r="B9248" s="86"/>
      <c r="C9248" s="86"/>
      <c r="D9248" s="9"/>
      <c r="E9248" s="9"/>
      <c r="F9248" s="9"/>
      <c r="G9248" s="9"/>
      <c r="H9248" s="9"/>
      <c r="I9248" s="9"/>
    </row>
    <row r="9249" spans="1:9" ht="12" customHeight="1" x14ac:dyDescent="0.25">
      <c r="A9249" s="9"/>
      <c r="B9249" s="9"/>
      <c r="C9249" s="9"/>
      <c r="D9249" s="90" t="s">
        <v>4955</v>
      </c>
      <c r="E9249" s="90"/>
      <c r="F9249" s="90"/>
      <c r="G9249" s="90"/>
      <c r="H9249" s="90"/>
      <c r="I9249" s="90"/>
    </row>
    <row r="9250" spans="1:9" ht="9.9499999999999993" customHeight="1" x14ac:dyDescent="0.25">
      <c r="A9250" s="86"/>
      <c r="B9250" s="86"/>
      <c r="C9250" s="86"/>
      <c r="D9250" s="86"/>
      <c r="E9250" s="9"/>
      <c r="F9250" s="9"/>
      <c r="G9250" s="9"/>
      <c r="H9250" s="9"/>
      <c r="I9250" s="9"/>
    </row>
    <row r="9251" spans="1:9" ht="30.95" customHeight="1" x14ac:dyDescent="0.25">
      <c r="A9251" s="88" t="s">
        <v>3370</v>
      </c>
      <c r="B9251" s="88"/>
      <c r="C9251" s="88"/>
      <c r="D9251" s="88"/>
      <c r="E9251" s="88"/>
      <c r="F9251" s="88"/>
      <c r="G9251" s="88"/>
      <c r="H9251" s="88"/>
      <c r="I9251" s="88"/>
    </row>
    <row r="9252" spans="1:9" ht="15" customHeight="1" x14ac:dyDescent="0.25">
      <c r="A9252" s="89"/>
      <c r="B9252" s="89"/>
      <c r="C9252" s="14" t="s">
        <v>2076</v>
      </c>
      <c r="D9252" s="14" t="s">
        <v>2059</v>
      </c>
      <c r="E9252" s="9"/>
      <c r="F9252" s="9"/>
      <c r="G9252" s="9"/>
      <c r="H9252" s="9"/>
      <c r="I9252" s="9"/>
    </row>
    <row r="9253" spans="1:9" ht="12.95" customHeight="1" x14ac:dyDescent="0.25">
      <c r="A9253" s="15" t="s">
        <v>2077</v>
      </c>
      <c r="B9253" s="16" t="s">
        <v>2076</v>
      </c>
      <c r="C9253" s="17">
        <v>4702.16</v>
      </c>
      <c r="D9253" s="18">
        <v>4702.16</v>
      </c>
      <c r="E9253" s="9"/>
      <c r="F9253" s="9"/>
      <c r="G9253" s="9"/>
      <c r="H9253" s="9"/>
      <c r="I9253" s="9"/>
    </row>
    <row r="9254" spans="1:9" ht="15" customHeight="1" x14ac:dyDescent="0.25">
      <c r="A9254" s="19"/>
      <c r="B9254" s="20"/>
      <c r="C9254" s="21"/>
      <c r="D9254" s="22">
        <v>4702.16</v>
      </c>
      <c r="E9254" s="9"/>
      <c r="F9254" s="9"/>
      <c r="G9254" s="9"/>
      <c r="H9254" s="9"/>
      <c r="I9254" s="9"/>
    </row>
    <row r="9255" spans="1:9" ht="9.9499999999999993" customHeight="1" x14ac:dyDescent="0.25">
      <c r="A9255" s="86"/>
      <c r="B9255" s="86"/>
      <c r="C9255" s="86"/>
      <c r="D9255" s="9"/>
      <c r="E9255" s="9"/>
      <c r="F9255" s="9"/>
      <c r="G9255" s="9"/>
      <c r="H9255" s="9"/>
      <c r="I9255" s="9"/>
    </row>
    <row r="9256" spans="1:9" ht="12" customHeight="1" x14ac:dyDescent="0.25">
      <c r="A9256" s="9"/>
      <c r="B9256" s="9"/>
      <c r="C9256" s="9"/>
      <c r="D9256" s="90" t="s">
        <v>4956</v>
      </c>
      <c r="E9256" s="90"/>
      <c r="F9256" s="90"/>
      <c r="G9256" s="90"/>
      <c r="H9256" s="90"/>
      <c r="I9256" s="90"/>
    </row>
    <row r="9257" spans="1:9" ht="9.9499999999999993" customHeight="1" x14ac:dyDescent="0.25">
      <c r="A9257" s="86"/>
      <c r="B9257" s="86"/>
      <c r="C9257" s="86"/>
      <c r="D9257" s="86"/>
      <c r="E9257" s="9"/>
      <c r="F9257" s="9"/>
      <c r="G9257" s="9"/>
      <c r="H9257" s="9"/>
      <c r="I9257" s="9"/>
    </row>
    <row r="9258" spans="1:9" ht="30.95" customHeight="1" x14ac:dyDescent="0.25">
      <c r="A9258" s="88" t="s">
        <v>3371</v>
      </c>
      <c r="B9258" s="88"/>
      <c r="C9258" s="88"/>
      <c r="D9258" s="88"/>
      <c r="E9258" s="88"/>
      <c r="F9258" s="88"/>
      <c r="G9258" s="88"/>
      <c r="H9258" s="88"/>
      <c r="I9258" s="88"/>
    </row>
    <row r="9259" spans="1:9" ht="15" customHeight="1" x14ac:dyDescent="0.25">
      <c r="A9259" s="89"/>
      <c r="B9259" s="89"/>
      <c r="C9259" s="14" t="s">
        <v>2076</v>
      </c>
      <c r="D9259" s="14" t="s">
        <v>2079</v>
      </c>
      <c r="E9259" s="14" t="s">
        <v>2059</v>
      </c>
      <c r="F9259" s="9"/>
      <c r="G9259" s="9"/>
      <c r="H9259" s="9"/>
      <c r="I9259" s="9"/>
    </row>
    <row r="9260" spans="1:9" ht="18.95" customHeight="1" x14ac:dyDescent="0.25">
      <c r="A9260" s="15" t="s">
        <v>2080</v>
      </c>
      <c r="B9260" s="16" t="s">
        <v>2081</v>
      </c>
      <c r="C9260" s="17">
        <v>958.43</v>
      </c>
      <c r="D9260" s="17">
        <v>0.1</v>
      </c>
      <c r="E9260" s="18">
        <v>95.84</v>
      </c>
      <c r="F9260" s="9"/>
      <c r="G9260" s="9"/>
      <c r="H9260" s="9"/>
      <c r="I9260" s="9"/>
    </row>
    <row r="9261" spans="1:9" ht="15" customHeight="1" x14ac:dyDescent="0.25">
      <c r="A9261" s="19"/>
      <c r="B9261" s="20"/>
      <c r="C9261" s="21"/>
      <c r="D9261" s="21"/>
      <c r="E9261" s="22">
        <v>95.84</v>
      </c>
      <c r="F9261" s="9"/>
      <c r="G9261" s="9"/>
      <c r="H9261" s="9"/>
      <c r="I9261" s="9"/>
    </row>
    <row r="9262" spans="1:9" ht="9.9499999999999993" customHeight="1" x14ac:dyDescent="0.25">
      <c r="A9262" s="86"/>
      <c r="B9262" s="86"/>
      <c r="C9262" s="86"/>
      <c r="D9262" s="9"/>
      <c r="E9262" s="9"/>
      <c r="F9262" s="9"/>
      <c r="G9262" s="9"/>
      <c r="H9262" s="9"/>
      <c r="I9262" s="9"/>
    </row>
    <row r="9263" spans="1:9" ht="12" customHeight="1" x14ac:dyDescent="0.25">
      <c r="A9263" s="9"/>
      <c r="B9263" s="9"/>
      <c r="C9263" s="9"/>
      <c r="D9263" s="90" t="s">
        <v>4957</v>
      </c>
      <c r="E9263" s="90"/>
      <c r="F9263" s="90"/>
      <c r="G9263" s="90"/>
      <c r="H9263" s="90"/>
      <c r="I9263" s="90"/>
    </row>
    <row r="9264" spans="1:9" ht="9.9499999999999993" customHeight="1" x14ac:dyDescent="0.25">
      <c r="A9264" s="86"/>
      <c r="B9264" s="86"/>
      <c r="C9264" s="86"/>
      <c r="D9264" s="86"/>
      <c r="E9264" s="9"/>
      <c r="F9264" s="9"/>
      <c r="G9264" s="9"/>
      <c r="H9264" s="9"/>
      <c r="I9264" s="9"/>
    </row>
    <row r="9265" spans="1:9" ht="30.95" customHeight="1" x14ac:dyDescent="0.25">
      <c r="A9265" s="88" t="s">
        <v>3372</v>
      </c>
      <c r="B9265" s="88"/>
      <c r="C9265" s="88"/>
      <c r="D9265" s="88"/>
      <c r="E9265" s="88"/>
      <c r="F9265" s="88"/>
      <c r="G9265" s="88"/>
      <c r="H9265" s="88"/>
      <c r="I9265" s="88"/>
    </row>
    <row r="9266" spans="1:9" ht="15" customHeight="1" x14ac:dyDescent="0.25">
      <c r="A9266" s="89"/>
      <c r="B9266" s="89"/>
      <c r="C9266" s="14" t="s">
        <v>2076</v>
      </c>
      <c r="D9266" s="14" t="s">
        <v>2079</v>
      </c>
      <c r="E9266" s="14" t="s">
        <v>2058</v>
      </c>
      <c r="F9266" s="14" t="s">
        <v>2059</v>
      </c>
      <c r="G9266" s="9"/>
      <c r="H9266" s="9"/>
      <c r="I9266" s="9"/>
    </row>
    <row r="9267" spans="1:9" ht="27" customHeight="1" x14ac:dyDescent="0.25">
      <c r="A9267" s="15" t="s">
        <v>2083</v>
      </c>
      <c r="B9267" s="16" t="s">
        <v>2084</v>
      </c>
      <c r="C9267" s="17">
        <v>4.3</v>
      </c>
      <c r="D9267" s="17">
        <v>0.1</v>
      </c>
      <c r="E9267" s="17">
        <v>4</v>
      </c>
      <c r="F9267" s="18">
        <v>1.72</v>
      </c>
      <c r="G9267" s="9"/>
      <c r="H9267" s="9"/>
      <c r="I9267" s="9"/>
    </row>
    <row r="9268" spans="1:9" ht="15" customHeight="1" x14ac:dyDescent="0.25">
      <c r="A9268" s="19"/>
      <c r="B9268" s="20"/>
      <c r="C9268" s="21"/>
      <c r="D9268" s="21"/>
      <c r="E9268" s="21"/>
      <c r="F9268" s="22">
        <v>1.72</v>
      </c>
      <c r="G9268" s="9"/>
      <c r="H9268" s="9"/>
      <c r="I9268" s="9"/>
    </row>
    <row r="9269" spans="1:9" ht="9.9499999999999993" customHeight="1" x14ac:dyDescent="0.25">
      <c r="A9269" s="86"/>
      <c r="B9269" s="86"/>
      <c r="C9269" s="86"/>
      <c r="D9269" s="9"/>
      <c r="E9269" s="9"/>
      <c r="F9269" s="9"/>
      <c r="G9269" s="9"/>
      <c r="H9269" s="9"/>
      <c r="I9269" s="9"/>
    </row>
    <row r="9270" spans="1:9" ht="12" customHeight="1" x14ac:dyDescent="0.25">
      <c r="A9270" s="9"/>
      <c r="B9270" s="9"/>
      <c r="C9270" s="9"/>
      <c r="D9270" s="90" t="s">
        <v>4313</v>
      </c>
      <c r="E9270" s="90"/>
      <c r="F9270" s="90"/>
      <c r="G9270" s="90"/>
      <c r="H9270" s="90"/>
      <c r="I9270" s="90"/>
    </row>
    <row r="9271" spans="1:9" ht="9.9499999999999993" customHeight="1" x14ac:dyDescent="0.25">
      <c r="A9271" s="86"/>
      <c r="B9271" s="86"/>
      <c r="C9271" s="86"/>
      <c r="D9271" s="86"/>
      <c r="E9271" s="9"/>
      <c r="F9271" s="9"/>
      <c r="G9271" s="9"/>
      <c r="H9271" s="9"/>
      <c r="I9271" s="9"/>
    </row>
    <row r="9272" spans="1:9" ht="42.95" customHeight="1" x14ac:dyDescent="0.25">
      <c r="A9272" s="88" t="s">
        <v>3373</v>
      </c>
      <c r="B9272" s="88"/>
      <c r="C9272" s="88"/>
      <c r="D9272" s="88"/>
      <c r="E9272" s="88"/>
      <c r="F9272" s="88"/>
      <c r="G9272" s="88"/>
      <c r="H9272" s="88"/>
      <c r="I9272" s="88"/>
    </row>
    <row r="9273" spans="1:9" ht="15" customHeight="1" x14ac:dyDescent="0.25">
      <c r="A9273" s="89"/>
      <c r="B9273" s="89"/>
      <c r="C9273" s="14" t="s">
        <v>2076</v>
      </c>
      <c r="D9273" s="14" t="s">
        <v>2056</v>
      </c>
      <c r="E9273" s="14" t="s">
        <v>2058</v>
      </c>
      <c r="F9273" s="14" t="s">
        <v>2086</v>
      </c>
      <c r="G9273" s="14" t="s">
        <v>2059</v>
      </c>
      <c r="H9273" s="9"/>
      <c r="I9273" s="9"/>
    </row>
    <row r="9274" spans="1:9" ht="18.95" customHeight="1" x14ac:dyDescent="0.25">
      <c r="A9274" s="15" t="s">
        <v>2087</v>
      </c>
      <c r="B9274" s="16" t="s">
        <v>2088</v>
      </c>
      <c r="C9274" s="17">
        <v>4702.16</v>
      </c>
      <c r="D9274" s="17">
        <v>0.1</v>
      </c>
      <c r="E9274" s="17">
        <v>1</v>
      </c>
      <c r="F9274" s="17">
        <v>1.5</v>
      </c>
      <c r="G9274" s="18">
        <v>705.32</v>
      </c>
      <c r="H9274" s="9"/>
      <c r="I9274" s="9"/>
    </row>
    <row r="9275" spans="1:9" ht="18.95" customHeight="1" x14ac:dyDescent="0.25">
      <c r="A9275" s="15" t="s">
        <v>2089</v>
      </c>
      <c r="B9275" s="16" t="s">
        <v>2088</v>
      </c>
      <c r="C9275" s="17">
        <v>958.43</v>
      </c>
      <c r="D9275" s="17">
        <v>0.1</v>
      </c>
      <c r="E9275" s="17">
        <v>1</v>
      </c>
      <c r="F9275" s="17">
        <v>1.5</v>
      </c>
      <c r="G9275" s="18">
        <v>143.76</v>
      </c>
      <c r="H9275" s="9"/>
      <c r="I9275" s="9"/>
    </row>
    <row r="9276" spans="1:9" ht="27" customHeight="1" x14ac:dyDescent="0.25">
      <c r="A9276" s="15" t="s">
        <v>2090</v>
      </c>
      <c r="B9276" s="16" t="s">
        <v>2088</v>
      </c>
      <c r="C9276" s="17">
        <v>4.5999999999999996</v>
      </c>
      <c r="D9276" s="17">
        <v>0.1</v>
      </c>
      <c r="E9276" s="17">
        <v>4</v>
      </c>
      <c r="F9276" s="17">
        <v>1.5</v>
      </c>
      <c r="G9276" s="18">
        <v>2.76</v>
      </c>
      <c r="H9276" s="9"/>
      <c r="I9276" s="9"/>
    </row>
    <row r="9277" spans="1:9" ht="15" customHeight="1" x14ac:dyDescent="0.25">
      <c r="A9277" s="19"/>
      <c r="B9277" s="20"/>
      <c r="C9277" s="21"/>
      <c r="D9277" s="21"/>
      <c r="E9277" s="21"/>
      <c r="F9277" s="21"/>
      <c r="G9277" s="22">
        <v>851.84</v>
      </c>
      <c r="H9277" s="9"/>
      <c r="I9277" s="9"/>
    </row>
    <row r="9278" spans="1:9" ht="9.9499999999999993" customHeight="1" x14ac:dyDescent="0.25">
      <c r="A9278" s="86"/>
      <c r="B9278" s="86"/>
      <c r="C9278" s="86"/>
      <c r="D9278" s="9"/>
      <c r="E9278" s="9"/>
      <c r="F9278" s="9"/>
      <c r="G9278" s="9"/>
      <c r="H9278" s="9"/>
      <c r="I9278" s="9"/>
    </row>
    <row r="9279" spans="1:9" ht="12" customHeight="1" x14ac:dyDescent="0.25">
      <c r="A9279" s="9"/>
      <c r="B9279" s="9"/>
      <c r="C9279" s="9"/>
      <c r="D9279" s="90" t="s">
        <v>4958</v>
      </c>
      <c r="E9279" s="90"/>
      <c r="F9279" s="90"/>
      <c r="G9279" s="90"/>
      <c r="H9279" s="90"/>
      <c r="I9279" s="90"/>
    </row>
    <row r="9280" spans="1:9" ht="9.9499999999999993" customHeight="1" x14ac:dyDescent="0.25">
      <c r="A9280" s="86"/>
      <c r="B9280" s="86"/>
      <c r="C9280" s="86"/>
      <c r="D9280" s="86"/>
      <c r="E9280" s="9"/>
      <c r="F9280" s="9"/>
      <c r="G9280" s="9"/>
      <c r="H9280" s="9"/>
      <c r="I9280" s="9"/>
    </row>
    <row r="9281" spans="1:9" ht="30.95" customHeight="1" x14ac:dyDescent="0.25">
      <c r="A9281" s="88" t="s">
        <v>3374</v>
      </c>
      <c r="B9281" s="88"/>
      <c r="C9281" s="88"/>
      <c r="D9281" s="88"/>
      <c r="E9281" s="88"/>
      <c r="F9281" s="88"/>
      <c r="G9281" s="88"/>
      <c r="H9281" s="88"/>
      <c r="I9281" s="88"/>
    </row>
    <row r="9282" spans="1:9" ht="15" customHeight="1" x14ac:dyDescent="0.25">
      <c r="A9282" s="89"/>
      <c r="B9282" s="89"/>
      <c r="C9282" s="14" t="s">
        <v>2076</v>
      </c>
      <c r="D9282" s="14" t="s">
        <v>2056</v>
      </c>
      <c r="E9282" s="14" t="s">
        <v>2058</v>
      </c>
      <c r="F9282" s="14" t="s">
        <v>2092</v>
      </c>
      <c r="G9282" s="14" t="s">
        <v>2086</v>
      </c>
      <c r="H9282" s="14" t="s">
        <v>2059</v>
      </c>
      <c r="I9282" s="9"/>
    </row>
    <row r="9283" spans="1:9" ht="18.95" customHeight="1" x14ac:dyDescent="0.25">
      <c r="A9283" s="15" t="s">
        <v>2087</v>
      </c>
      <c r="B9283" s="16" t="s">
        <v>2186</v>
      </c>
      <c r="C9283" s="17">
        <v>4702.16</v>
      </c>
      <c r="D9283" s="17">
        <v>0.1</v>
      </c>
      <c r="E9283" s="17">
        <v>1</v>
      </c>
      <c r="F9283" s="17">
        <v>30</v>
      </c>
      <c r="G9283" s="17">
        <v>1.5</v>
      </c>
      <c r="H9283" s="18">
        <v>21159.72</v>
      </c>
      <c r="I9283" s="9"/>
    </row>
    <row r="9284" spans="1:9" ht="18.95" customHeight="1" x14ac:dyDescent="0.25">
      <c r="A9284" s="15" t="s">
        <v>2089</v>
      </c>
      <c r="B9284" s="16" t="s">
        <v>2186</v>
      </c>
      <c r="C9284" s="17">
        <v>958.43</v>
      </c>
      <c r="D9284" s="17">
        <v>0.05</v>
      </c>
      <c r="E9284" s="17">
        <v>1</v>
      </c>
      <c r="F9284" s="17">
        <v>30</v>
      </c>
      <c r="G9284" s="17">
        <v>1.5</v>
      </c>
      <c r="H9284" s="18">
        <v>2156.4699999999998</v>
      </c>
      <c r="I9284" s="9"/>
    </row>
    <row r="9285" spans="1:9" ht="27" customHeight="1" x14ac:dyDescent="0.25">
      <c r="A9285" s="15" t="s">
        <v>2090</v>
      </c>
      <c r="B9285" s="16" t="s">
        <v>2186</v>
      </c>
      <c r="C9285" s="17">
        <v>4.5999999999999996</v>
      </c>
      <c r="D9285" s="17">
        <v>0.1</v>
      </c>
      <c r="E9285" s="17">
        <v>4</v>
      </c>
      <c r="F9285" s="17">
        <v>30</v>
      </c>
      <c r="G9285" s="17">
        <v>1.5</v>
      </c>
      <c r="H9285" s="18">
        <v>82.8</v>
      </c>
      <c r="I9285" s="9"/>
    </row>
    <row r="9286" spans="1:9" ht="15" customHeight="1" x14ac:dyDescent="0.25">
      <c r="A9286" s="19"/>
      <c r="B9286" s="20"/>
      <c r="C9286" s="21"/>
      <c r="D9286" s="21"/>
      <c r="E9286" s="21"/>
      <c r="F9286" s="21"/>
      <c r="G9286" s="21"/>
      <c r="H9286" s="22">
        <v>23398.99</v>
      </c>
      <c r="I9286" s="9"/>
    </row>
    <row r="9287" spans="1:9" ht="9.9499999999999993" customHeight="1" x14ac:dyDescent="0.25">
      <c r="A9287" s="86"/>
      <c r="B9287" s="86"/>
      <c r="C9287" s="86"/>
      <c r="D9287" s="9"/>
      <c r="E9287" s="9"/>
      <c r="F9287" s="9"/>
      <c r="G9287" s="9"/>
      <c r="H9287" s="9"/>
      <c r="I9287" s="9"/>
    </row>
    <row r="9288" spans="1:9" ht="12" customHeight="1" x14ac:dyDescent="0.25">
      <c r="A9288" s="9"/>
      <c r="B9288" s="9"/>
      <c r="C9288" s="9"/>
      <c r="D9288" s="90" t="s">
        <v>4959</v>
      </c>
      <c r="E9288" s="90"/>
      <c r="F9288" s="90"/>
      <c r="G9288" s="90"/>
      <c r="H9288" s="90"/>
      <c r="I9288" s="90"/>
    </row>
    <row r="9289" spans="1:9" ht="9.9499999999999993" customHeight="1" x14ac:dyDescent="0.25">
      <c r="A9289" s="86"/>
      <c r="B9289" s="86"/>
      <c r="C9289" s="86"/>
      <c r="D9289" s="86"/>
      <c r="E9289" s="9"/>
      <c r="F9289" s="9"/>
      <c r="G9289" s="9"/>
      <c r="H9289" s="9"/>
      <c r="I9289" s="9"/>
    </row>
    <row r="9290" spans="1:9" ht="42.95" customHeight="1" x14ac:dyDescent="0.25">
      <c r="A9290" s="88" t="s">
        <v>3375</v>
      </c>
      <c r="B9290" s="88"/>
      <c r="C9290" s="88"/>
      <c r="D9290" s="88"/>
      <c r="E9290" s="88"/>
      <c r="F9290" s="88"/>
      <c r="G9290" s="88"/>
      <c r="H9290" s="88"/>
      <c r="I9290" s="88"/>
    </row>
    <row r="9291" spans="1:9" ht="15" customHeight="1" x14ac:dyDescent="0.25">
      <c r="A9291" s="89"/>
      <c r="B9291" s="89"/>
      <c r="C9291" s="14" t="s">
        <v>2076</v>
      </c>
      <c r="D9291" s="14" t="s">
        <v>2056</v>
      </c>
      <c r="E9291" s="14" t="s">
        <v>2058</v>
      </c>
      <c r="F9291" s="14" t="s">
        <v>2092</v>
      </c>
      <c r="G9291" s="14" t="s">
        <v>2086</v>
      </c>
      <c r="H9291" s="14" t="s">
        <v>2059</v>
      </c>
      <c r="I9291" s="9"/>
    </row>
    <row r="9292" spans="1:9" ht="18.95" customHeight="1" x14ac:dyDescent="0.25">
      <c r="A9292" s="15" t="s">
        <v>2087</v>
      </c>
      <c r="B9292" s="16" t="s">
        <v>2186</v>
      </c>
      <c r="C9292" s="17">
        <v>4702.16</v>
      </c>
      <c r="D9292" s="17">
        <v>0.1</v>
      </c>
      <c r="E9292" s="17">
        <v>1</v>
      </c>
      <c r="F9292" s="17">
        <v>12</v>
      </c>
      <c r="G9292" s="17">
        <v>1.5</v>
      </c>
      <c r="H9292" s="18">
        <v>8463.89</v>
      </c>
      <c r="I9292" s="9"/>
    </row>
    <row r="9293" spans="1:9" ht="18.95" customHeight="1" x14ac:dyDescent="0.25">
      <c r="A9293" s="15" t="s">
        <v>2089</v>
      </c>
      <c r="B9293" s="16" t="s">
        <v>2186</v>
      </c>
      <c r="C9293" s="17">
        <v>958.43</v>
      </c>
      <c r="D9293" s="17">
        <v>0.1</v>
      </c>
      <c r="E9293" s="17">
        <v>1</v>
      </c>
      <c r="F9293" s="17">
        <v>12</v>
      </c>
      <c r="G9293" s="17">
        <v>1.5</v>
      </c>
      <c r="H9293" s="18">
        <v>1725.17</v>
      </c>
      <c r="I9293" s="9"/>
    </row>
    <row r="9294" spans="1:9" ht="27" customHeight="1" x14ac:dyDescent="0.25">
      <c r="A9294" s="15" t="s">
        <v>2090</v>
      </c>
      <c r="B9294" s="16" t="s">
        <v>2186</v>
      </c>
      <c r="C9294" s="17">
        <v>4.5999999999999996</v>
      </c>
      <c r="D9294" s="17">
        <v>0.1</v>
      </c>
      <c r="E9294" s="17">
        <v>4</v>
      </c>
      <c r="F9294" s="17">
        <v>12</v>
      </c>
      <c r="G9294" s="17">
        <v>1.5</v>
      </c>
      <c r="H9294" s="18">
        <v>33.119999999999997</v>
      </c>
      <c r="I9294" s="9"/>
    </row>
    <row r="9295" spans="1:9" ht="15" customHeight="1" x14ac:dyDescent="0.25">
      <c r="A9295" s="19"/>
      <c r="B9295" s="20"/>
      <c r="C9295" s="21"/>
      <c r="D9295" s="21"/>
      <c r="E9295" s="21"/>
      <c r="F9295" s="21"/>
      <c r="G9295" s="21"/>
      <c r="H9295" s="22">
        <v>10222.18</v>
      </c>
      <c r="I9295" s="9"/>
    </row>
    <row r="9296" spans="1:9" ht="9.9499999999999993" customHeight="1" x14ac:dyDescent="0.25">
      <c r="A9296" s="86"/>
      <c r="B9296" s="86"/>
      <c r="C9296" s="86"/>
      <c r="D9296" s="9"/>
      <c r="E9296" s="9"/>
      <c r="F9296" s="9"/>
      <c r="G9296" s="9"/>
      <c r="H9296" s="9"/>
      <c r="I9296" s="9"/>
    </row>
    <row r="9297" spans="1:9" ht="12" customHeight="1" x14ac:dyDescent="0.25">
      <c r="A9297" s="9"/>
      <c r="B9297" s="9"/>
      <c r="C9297" s="9"/>
      <c r="D9297" s="90" t="s">
        <v>4960</v>
      </c>
      <c r="E9297" s="90"/>
      <c r="F9297" s="90"/>
      <c r="G9297" s="90"/>
      <c r="H9297" s="90"/>
      <c r="I9297" s="90"/>
    </row>
    <row r="9298" spans="1:9" ht="9.9499999999999993" customHeight="1" x14ac:dyDescent="0.25">
      <c r="A9298" s="86"/>
      <c r="B9298" s="86"/>
      <c r="C9298" s="86"/>
      <c r="D9298" s="86"/>
      <c r="E9298" s="9"/>
      <c r="F9298" s="9"/>
      <c r="G9298" s="9"/>
      <c r="H9298" s="9"/>
      <c r="I9298" s="9"/>
    </row>
    <row r="9299" spans="1:9" ht="20.100000000000001" customHeight="1" x14ac:dyDescent="0.25">
      <c r="A9299" s="88" t="s">
        <v>3376</v>
      </c>
      <c r="B9299" s="88"/>
      <c r="C9299" s="88"/>
      <c r="D9299" s="88"/>
      <c r="E9299" s="88"/>
      <c r="F9299" s="88"/>
      <c r="G9299" s="88"/>
      <c r="H9299" s="88"/>
      <c r="I9299" s="88"/>
    </row>
    <row r="9300" spans="1:9" ht="15" customHeight="1" x14ac:dyDescent="0.25">
      <c r="A9300" s="89"/>
      <c r="B9300" s="89"/>
      <c r="C9300" s="14" t="s">
        <v>2076</v>
      </c>
      <c r="D9300" s="14" t="s">
        <v>2056</v>
      </c>
      <c r="E9300" s="14" t="s">
        <v>2086</v>
      </c>
      <c r="F9300" s="14" t="s">
        <v>2059</v>
      </c>
      <c r="G9300" s="9"/>
      <c r="H9300" s="9"/>
      <c r="I9300" s="9"/>
    </row>
    <row r="9301" spans="1:9" ht="18.95" customHeight="1" x14ac:dyDescent="0.25">
      <c r="A9301" s="15" t="s">
        <v>2096</v>
      </c>
      <c r="B9301" s="16" t="s">
        <v>2097</v>
      </c>
      <c r="C9301" s="17">
        <v>4702.16</v>
      </c>
      <c r="D9301" s="17">
        <v>0.1</v>
      </c>
      <c r="E9301" s="17">
        <v>1.5</v>
      </c>
      <c r="F9301" s="18">
        <v>705.32</v>
      </c>
      <c r="G9301" s="9"/>
      <c r="H9301" s="9"/>
      <c r="I9301" s="9"/>
    </row>
    <row r="9302" spans="1:9" ht="15" customHeight="1" x14ac:dyDescent="0.25">
      <c r="A9302" s="19"/>
      <c r="B9302" s="20"/>
      <c r="C9302" s="21"/>
      <c r="D9302" s="21"/>
      <c r="E9302" s="21"/>
      <c r="F9302" s="22">
        <v>705.32</v>
      </c>
      <c r="G9302" s="9"/>
      <c r="H9302" s="9"/>
      <c r="I9302" s="9"/>
    </row>
    <row r="9303" spans="1:9" ht="9.9499999999999993" customHeight="1" x14ac:dyDescent="0.25">
      <c r="A9303" s="86"/>
      <c r="B9303" s="86"/>
      <c r="C9303" s="86"/>
      <c r="D9303" s="9"/>
      <c r="E9303" s="9"/>
      <c r="F9303" s="9"/>
      <c r="G9303" s="9"/>
      <c r="H9303" s="9"/>
      <c r="I9303" s="9"/>
    </row>
    <row r="9304" spans="1:9" ht="12" customHeight="1" x14ac:dyDescent="0.25">
      <c r="A9304" s="9"/>
      <c r="B9304" s="9"/>
      <c r="C9304" s="9"/>
      <c r="D9304" s="90" t="s">
        <v>4961</v>
      </c>
      <c r="E9304" s="90"/>
      <c r="F9304" s="90"/>
      <c r="G9304" s="90"/>
      <c r="H9304" s="90"/>
      <c r="I9304" s="90"/>
    </row>
    <row r="9305" spans="1:9" ht="9.9499999999999993" customHeight="1" x14ac:dyDescent="0.25">
      <c r="A9305" s="86"/>
      <c r="B9305" s="86"/>
      <c r="C9305" s="86"/>
      <c r="D9305" s="86"/>
      <c r="E9305" s="9"/>
      <c r="F9305" s="9"/>
      <c r="G9305" s="9"/>
      <c r="H9305" s="9"/>
      <c r="I9305" s="9"/>
    </row>
    <row r="9306" spans="1:9" ht="30.95" customHeight="1" x14ac:dyDescent="0.25">
      <c r="A9306" s="88" t="s">
        <v>3377</v>
      </c>
      <c r="B9306" s="88"/>
      <c r="C9306" s="88"/>
      <c r="D9306" s="88"/>
      <c r="E9306" s="88"/>
      <c r="F9306" s="88"/>
      <c r="G9306" s="88"/>
      <c r="H9306" s="88"/>
      <c r="I9306" s="88"/>
    </row>
    <row r="9307" spans="1:9" ht="15" customHeight="1" x14ac:dyDescent="0.25">
      <c r="A9307" s="89"/>
      <c r="B9307" s="89"/>
      <c r="C9307" s="14" t="s">
        <v>2076</v>
      </c>
      <c r="D9307" s="14" t="s">
        <v>2079</v>
      </c>
      <c r="E9307" s="14" t="s">
        <v>2092</v>
      </c>
      <c r="F9307" s="14" t="s">
        <v>2086</v>
      </c>
      <c r="G9307" s="14" t="s">
        <v>2059</v>
      </c>
      <c r="H9307" s="9"/>
      <c r="I9307" s="9"/>
    </row>
    <row r="9308" spans="1:9" ht="27" customHeight="1" x14ac:dyDescent="0.25">
      <c r="A9308" s="15" t="s">
        <v>2099</v>
      </c>
      <c r="B9308" s="16" t="s">
        <v>2100</v>
      </c>
      <c r="C9308" s="17">
        <v>958.43</v>
      </c>
      <c r="D9308" s="17">
        <v>0.1</v>
      </c>
      <c r="E9308" s="17">
        <v>29.7</v>
      </c>
      <c r="F9308" s="17">
        <v>1.5</v>
      </c>
      <c r="G9308" s="18">
        <v>4269.8100000000004</v>
      </c>
      <c r="H9308" s="9"/>
      <c r="I9308" s="9"/>
    </row>
    <row r="9309" spans="1:9" ht="15" customHeight="1" x14ac:dyDescent="0.25">
      <c r="A9309" s="19"/>
      <c r="B9309" s="20"/>
      <c r="C9309" s="21"/>
      <c r="D9309" s="21"/>
      <c r="E9309" s="21"/>
      <c r="F9309" s="21"/>
      <c r="G9309" s="22">
        <v>4269.8100000000004</v>
      </c>
      <c r="H9309" s="9"/>
      <c r="I9309" s="9"/>
    </row>
    <row r="9310" spans="1:9" ht="9.9499999999999993" customHeight="1" x14ac:dyDescent="0.25">
      <c r="A9310" s="86"/>
      <c r="B9310" s="86"/>
      <c r="C9310" s="86"/>
      <c r="D9310" s="9"/>
      <c r="E9310" s="9"/>
      <c r="F9310" s="9"/>
      <c r="G9310" s="9"/>
      <c r="H9310" s="9"/>
      <c r="I9310" s="9"/>
    </row>
    <row r="9311" spans="1:9" ht="12" customHeight="1" x14ac:dyDescent="0.25">
      <c r="A9311" s="9"/>
      <c r="B9311" s="9"/>
      <c r="C9311" s="9"/>
      <c r="D9311" s="90" t="s">
        <v>4962</v>
      </c>
      <c r="E9311" s="90"/>
      <c r="F9311" s="90"/>
      <c r="G9311" s="90"/>
      <c r="H9311" s="90"/>
      <c r="I9311" s="90"/>
    </row>
    <row r="9312" spans="1:9" ht="9.9499999999999993" customHeight="1" x14ac:dyDescent="0.25">
      <c r="A9312" s="86"/>
      <c r="B9312" s="86"/>
      <c r="C9312" s="86"/>
      <c r="D9312" s="86"/>
      <c r="E9312" s="9"/>
      <c r="F9312" s="9"/>
      <c r="G9312" s="9"/>
      <c r="H9312" s="9"/>
      <c r="I9312" s="9"/>
    </row>
    <row r="9313" spans="1:9" ht="30.95" customHeight="1" x14ac:dyDescent="0.25">
      <c r="A9313" s="88" t="s">
        <v>3378</v>
      </c>
      <c r="B9313" s="88"/>
      <c r="C9313" s="88"/>
      <c r="D9313" s="88"/>
      <c r="E9313" s="88"/>
      <c r="F9313" s="88"/>
      <c r="G9313" s="88"/>
      <c r="H9313" s="88"/>
      <c r="I9313" s="88"/>
    </row>
    <row r="9314" spans="1:9" ht="15" customHeight="1" x14ac:dyDescent="0.25">
      <c r="A9314" s="89"/>
      <c r="B9314" s="89"/>
      <c r="C9314" s="14" t="s">
        <v>2076</v>
      </c>
      <c r="D9314" s="14" t="s">
        <v>2079</v>
      </c>
      <c r="E9314" s="14" t="s">
        <v>2059</v>
      </c>
      <c r="F9314" s="9"/>
      <c r="G9314" s="9"/>
      <c r="H9314" s="9"/>
      <c r="I9314" s="9"/>
    </row>
    <row r="9315" spans="1:9" ht="18.95" customHeight="1" x14ac:dyDescent="0.25">
      <c r="A9315" s="15" t="s">
        <v>2080</v>
      </c>
      <c r="B9315" s="16" t="s">
        <v>2081</v>
      </c>
      <c r="C9315" s="17">
        <v>958.43</v>
      </c>
      <c r="D9315" s="17">
        <v>0.1</v>
      </c>
      <c r="E9315" s="18">
        <v>95.84</v>
      </c>
      <c r="F9315" s="9"/>
      <c r="G9315" s="9"/>
      <c r="H9315" s="9"/>
      <c r="I9315" s="9"/>
    </row>
    <row r="9316" spans="1:9" ht="15" customHeight="1" x14ac:dyDescent="0.25">
      <c r="A9316" s="19"/>
      <c r="B9316" s="20"/>
      <c r="C9316" s="21"/>
      <c r="D9316" s="21"/>
      <c r="E9316" s="22">
        <v>95.84</v>
      </c>
      <c r="F9316" s="9"/>
      <c r="G9316" s="9"/>
      <c r="H9316" s="9"/>
      <c r="I9316" s="9"/>
    </row>
    <row r="9317" spans="1:9" ht="9.9499999999999993" customHeight="1" x14ac:dyDescent="0.25">
      <c r="A9317" s="86"/>
      <c r="B9317" s="86"/>
      <c r="C9317" s="86"/>
      <c r="D9317" s="9"/>
      <c r="E9317" s="9"/>
      <c r="F9317" s="9"/>
      <c r="G9317" s="9"/>
      <c r="H9317" s="9"/>
      <c r="I9317" s="9"/>
    </row>
    <row r="9318" spans="1:9" ht="12" customHeight="1" x14ac:dyDescent="0.25">
      <c r="A9318" s="9"/>
      <c r="B9318" s="9"/>
      <c r="C9318" s="9"/>
      <c r="D9318" s="90" t="s">
        <v>4957</v>
      </c>
      <c r="E9318" s="90"/>
      <c r="F9318" s="90"/>
      <c r="G9318" s="90"/>
      <c r="H9318" s="90"/>
      <c r="I9318" s="90"/>
    </row>
    <row r="9319" spans="1:9" ht="9.9499999999999993" customHeight="1" x14ac:dyDescent="0.25">
      <c r="A9319" s="86"/>
      <c r="B9319" s="86"/>
      <c r="C9319" s="86"/>
      <c r="D9319" s="86"/>
      <c r="E9319" s="9"/>
      <c r="F9319" s="9"/>
      <c r="G9319" s="9"/>
      <c r="H9319" s="9"/>
      <c r="I9319" s="9"/>
    </row>
    <row r="9320" spans="1:9" ht="30.95" customHeight="1" x14ac:dyDescent="0.25">
      <c r="A9320" s="88" t="s">
        <v>3379</v>
      </c>
      <c r="B9320" s="88"/>
      <c r="C9320" s="88"/>
      <c r="D9320" s="88"/>
      <c r="E9320" s="88"/>
      <c r="F9320" s="88"/>
      <c r="G9320" s="88"/>
      <c r="H9320" s="88"/>
      <c r="I9320" s="88"/>
    </row>
    <row r="9321" spans="1:9" ht="15" customHeight="1" x14ac:dyDescent="0.25">
      <c r="A9321" s="89"/>
      <c r="B9321" s="89"/>
      <c r="C9321" s="14" t="s">
        <v>2076</v>
      </c>
      <c r="D9321" s="14" t="s">
        <v>2059</v>
      </c>
      <c r="E9321" s="9"/>
      <c r="F9321" s="9"/>
      <c r="G9321" s="9"/>
      <c r="H9321" s="9"/>
      <c r="I9321" s="9"/>
    </row>
    <row r="9322" spans="1:9" ht="18.95" customHeight="1" x14ac:dyDescent="0.25">
      <c r="A9322" s="15" t="s">
        <v>2170</v>
      </c>
      <c r="B9322" s="16" t="s">
        <v>2076</v>
      </c>
      <c r="C9322" s="17">
        <v>958.43</v>
      </c>
      <c r="D9322" s="18">
        <v>958.43</v>
      </c>
      <c r="E9322" s="9"/>
      <c r="F9322" s="9"/>
      <c r="G9322" s="9"/>
      <c r="H9322" s="9"/>
      <c r="I9322" s="9"/>
    </row>
    <row r="9323" spans="1:9" ht="15" customHeight="1" x14ac:dyDescent="0.25">
      <c r="A9323" s="19"/>
      <c r="B9323" s="20"/>
      <c r="C9323" s="21"/>
      <c r="D9323" s="22">
        <v>958.43</v>
      </c>
      <c r="E9323" s="9"/>
      <c r="F9323" s="9"/>
      <c r="G9323" s="9"/>
      <c r="H9323" s="9"/>
      <c r="I9323" s="9"/>
    </row>
    <row r="9324" spans="1:9" ht="9.9499999999999993" customHeight="1" x14ac:dyDescent="0.25">
      <c r="A9324" s="86"/>
      <c r="B9324" s="86"/>
      <c r="C9324" s="86"/>
      <c r="D9324" s="9"/>
      <c r="E9324" s="9"/>
      <c r="F9324" s="9"/>
      <c r="G9324" s="9"/>
      <c r="H9324" s="9"/>
      <c r="I9324" s="9"/>
    </row>
    <row r="9325" spans="1:9" ht="12" customHeight="1" x14ac:dyDescent="0.25">
      <c r="A9325" s="9"/>
      <c r="B9325" s="9"/>
      <c r="C9325" s="9"/>
      <c r="D9325" s="90" t="s">
        <v>4963</v>
      </c>
      <c r="E9325" s="90"/>
      <c r="F9325" s="90"/>
      <c r="G9325" s="90"/>
      <c r="H9325" s="90"/>
      <c r="I9325" s="90"/>
    </row>
    <row r="9326" spans="1:9" ht="9.9499999999999993" customHeight="1" x14ac:dyDescent="0.25">
      <c r="A9326" s="86"/>
      <c r="B9326" s="86"/>
      <c r="C9326" s="86"/>
      <c r="D9326" s="86"/>
      <c r="E9326" s="9"/>
      <c r="F9326" s="9"/>
      <c r="G9326" s="9"/>
      <c r="H9326" s="9"/>
      <c r="I9326" s="9"/>
    </row>
    <row r="9327" spans="1:9" ht="42.95" customHeight="1" x14ac:dyDescent="0.25">
      <c r="A9327" s="88" t="s">
        <v>3380</v>
      </c>
      <c r="B9327" s="88"/>
      <c r="C9327" s="88"/>
      <c r="D9327" s="88"/>
      <c r="E9327" s="88"/>
      <c r="F9327" s="88"/>
      <c r="G9327" s="88"/>
      <c r="H9327" s="88"/>
      <c r="I9327" s="88"/>
    </row>
    <row r="9328" spans="1:9" ht="15" customHeight="1" x14ac:dyDescent="0.25">
      <c r="A9328" s="89"/>
      <c r="B9328" s="89"/>
      <c r="C9328" s="14" t="s">
        <v>2069</v>
      </c>
      <c r="D9328" s="14" t="s">
        <v>2058</v>
      </c>
      <c r="E9328" s="14" t="s">
        <v>2059</v>
      </c>
      <c r="F9328" s="9"/>
      <c r="G9328" s="9"/>
      <c r="H9328" s="9"/>
      <c r="I9328" s="9"/>
    </row>
    <row r="9329" spans="1:9" ht="12.95" customHeight="1" x14ac:dyDescent="0.25">
      <c r="A9329" s="15"/>
      <c r="B9329" s="16" t="s">
        <v>2104</v>
      </c>
      <c r="C9329" s="17">
        <v>796.36</v>
      </c>
      <c r="D9329" s="17">
        <v>1</v>
      </c>
      <c r="E9329" s="18">
        <v>796.36</v>
      </c>
      <c r="F9329" s="9"/>
      <c r="G9329" s="9"/>
      <c r="H9329" s="9"/>
      <c r="I9329" s="9"/>
    </row>
    <row r="9330" spans="1:9" ht="15" customHeight="1" x14ac:dyDescent="0.25">
      <c r="A9330" s="19"/>
      <c r="B9330" s="20"/>
      <c r="C9330" s="21"/>
      <c r="D9330" s="21"/>
      <c r="E9330" s="22">
        <v>796.36</v>
      </c>
      <c r="F9330" s="9"/>
      <c r="G9330" s="9"/>
      <c r="H9330" s="9"/>
      <c r="I9330" s="9"/>
    </row>
    <row r="9331" spans="1:9" ht="9.9499999999999993" customHeight="1" x14ac:dyDescent="0.25">
      <c r="A9331" s="86"/>
      <c r="B9331" s="86"/>
      <c r="C9331" s="86"/>
      <c r="D9331" s="9"/>
      <c r="E9331" s="9"/>
      <c r="F9331" s="9"/>
      <c r="G9331" s="9"/>
      <c r="H9331" s="9"/>
      <c r="I9331" s="9"/>
    </row>
    <row r="9332" spans="1:9" ht="12" customHeight="1" x14ac:dyDescent="0.25">
      <c r="A9332" s="9"/>
      <c r="B9332" s="9"/>
      <c r="C9332" s="9"/>
      <c r="D9332" s="90" t="s">
        <v>4964</v>
      </c>
      <c r="E9332" s="90"/>
      <c r="F9332" s="90"/>
      <c r="G9332" s="90"/>
      <c r="H9332" s="90"/>
      <c r="I9332" s="90"/>
    </row>
    <row r="9333" spans="1:9" ht="9.9499999999999993" customHeight="1" x14ac:dyDescent="0.25">
      <c r="A9333" s="86"/>
      <c r="B9333" s="86"/>
      <c r="C9333" s="86"/>
      <c r="D9333" s="86"/>
      <c r="E9333" s="9"/>
      <c r="F9333" s="9"/>
      <c r="G9333" s="9"/>
      <c r="H9333" s="9"/>
      <c r="I9333" s="9"/>
    </row>
    <row r="9334" spans="1:9" ht="30.95" customHeight="1" x14ac:dyDescent="0.25">
      <c r="A9334" s="88" t="s">
        <v>3381</v>
      </c>
      <c r="B9334" s="88"/>
      <c r="C9334" s="88"/>
      <c r="D9334" s="88"/>
      <c r="E9334" s="88"/>
      <c r="F9334" s="88"/>
      <c r="G9334" s="88"/>
      <c r="H9334" s="88"/>
      <c r="I9334" s="88"/>
    </row>
    <row r="9335" spans="1:9" ht="15" customHeight="1" x14ac:dyDescent="0.25">
      <c r="A9335" s="89"/>
      <c r="B9335" s="89"/>
      <c r="C9335" s="14" t="s">
        <v>2069</v>
      </c>
      <c r="D9335" s="14" t="s">
        <v>2058</v>
      </c>
      <c r="E9335" s="14" t="s">
        <v>2059</v>
      </c>
      <c r="F9335" s="9"/>
      <c r="G9335" s="9"/>
      <c r="H9335" s="9"/>
      <c r="I9335" s="9"/>
    </row>
    <row r="9336" spans="1:9" ht="12.95" customHeight="1" x14ac:dyDescent="0.25">
      <c r="A9336" s="15"/>
      <c r="B9336" s="16" t="s">
        <v>2104</v>
      </c>
      <c r="C9336" s="17">
        <v>796.36</v>
      </c>
      <c r="D9336" s="17">
        <v>1</v>
      </c>
      <c r="E9336" s="18">
        <v>796.36</v>
      </c>
      <c r="F9336" s="9"/>
      <c r="G9336" s="9"/>
      <c r="H9336" s="9"/>
      <c r="I9336" s="9"/>
    </row>
    <row r="9337" spans="1:9" ht="15" customHeight="1" x14ac:dyDescent="0.25">
      <c r="A9337" s="19"/>
      <c r="B9337" s="20"/>
      <c r="C9337" s="21"/>
      <c r="D9337" s="21"/>
      <c r="E9337" s="22">
        <v>796.36</v>
      </c>
      <c r="F9337" s="9"/>
      <c r="G9337" s="9"/>
      <c r="H9337" s="9"/>
      <c r="I9337" s="9"/>
    </row>
    <row r="9338" spans="1:9" ht="9.9499999999999993" customHeight="1" x14ac:dyDescent="0.25">
      <c r="A9338" s="86"/>
      <c r="B9338" s="86"/>
      <c r="C9338" s="86"/>
      <c r="D9338" s="9"/>
      <c r="E9338" s="9"/>
      <c r="F9338" s="9"/>
      <c r="G9338" s="9"/>
      <c r="H9338" s="9"/>
      <c r="I9338" s="9"/>
    </row>
    <row r="9339" spans="1:9" ht="12" customHeight="1" x14ac:dyDescent="0.25">
      <c r="A9339" s="9"/>
      <c r="B9339" s="9"/>
      <c r="C9339" s="9"/>
      <c r="D9339" s="90" t="s">
        <v>4964</v>
      </c>
      <c r="E9339" s="90"/>
      <c r="F9339" s="90"/>
      <c r="G9339" s="90"/>
      <c r="H9339" s="90"/>
      <c r="I9339" s="90"/>
    </row>
    <row r="9340" spans="1:9" ht="9.9499999999999993" customHeight="1" x14ac:dyDescent="0.25">
      <c r="A9340" s="86"/>
      <c r="B9340" s="86"/>
      <c r="C9340" s="86"/>
      <c r="D9340" s="86"/>
      <c r="E9340" s="9"/>
      <c r="F9340" s="9"/>
      <c r="G9340" s="9"/>
      <c r="H9340" s="9"/>
      <c r="I9340" s="9"/>
    </row>
    <row r="9341" spans="1:9" ht="42.95" customHeight="1" x14ac:dyDescent="0.25">
      <c r="A9341" s="88" t="s">
        <v>3382</v>
      </c>
      <c r="B9341" s="88"/>
      <c r="C9341" s="88"/>
      <c r="D9341" s="88"/>
      <c r="E9341" s="88"/>
      <c r="F9341" s="88"/>
      <c r="G9341" s="88"/>
      <c r="H9341" s="88"/>
      <c r="I9341" s="88"/>
    </row>
    <row r="9342" spans="1:9" ht="15" customHeight="1" x14ac:dyDescent="0.25">
      <c r="A9342" s="89"/>
      <c r="B9342" s="89"/>
      <c r="C9342" s="14" t="s">
        <v>2058</v>
      </c>
      <c r="D9342" s="14" t="s">
        <v>2059</v>
      </c>
      <c r="E9342" s="9"/>
      <c r="F9342" s="9"/>
      <c r="G9342" s="9"/>
      <c r="H9342" s="9"/>
      <c r="I9342" s="9"/>
    </row>
    <row r="9343" spans="1:9" ht="12.95" customHeight="1" x14ac:dyDescent="0.25">
      <c r="A9343" s="15"/>
      <c r="B9343" s="16" t="s">
        <v>2058</v>
      </c>
      <c r="C9343" s="17">
        <v>4</v>
      </c>
      <c r="D9343" s="18">
        <v>4</v>
      </c>
      <c r="E9343" s="9"/>
      <c r="F9343" s="9"/>
      <c r="G9343" s="9"/>
      <c r="H9343" s="9"/>
      <c r="I9343" s="9"/>
    </row>
    <row r="9344" spans="1:9" ht="15" customHeight="1" x14ac:dyDescent="0.25">
      <c r="A9344" s="19"/>
      <c r="B9344" s="20"/>
      <c r="C9344" s="21"/>
      <c r="D9344" s="22">
        <v>4</v>
      </c>
      <c r="E9344" s="9"/>
      <c r="F9344" s="9"/>
      <c r="G9344" s="9"/>
      <c r="H9344" s="9"/>
      <c r="I9344" s="9"/>
    </row>
    <row r="9345" spans="1:9" ht="9.9499999999999993" customHeight="1" x14ac:dyDescent="0.25">
      <c r="A9345" s="86"/>
      <c r="B9345" s="86"/>
      <c r="C9345" s="86"/>
      <c r="D9345" s="9"/>
      <c r="E9345" s="9"/>
      <c r="F9345" s="9"/>
      <c r="G9345" s="9"/>
      <c r="H9345" s="9"/>
      <c r="I9345" s="9"/>
    </row>
    <row r="9346" spans="1:9" ht="12" customHeight="1" x14ac:dyDescent="0.25">
      <c r="A9346" s="9"/>
      <c r="B9346" s="9"/>
      <c r="C9346" s="9"/>
      <c r="D9346" s="90" t="s">
        <v>4255</v>
      </c>
      <c r="E9346" s="90"/>
      <c r="F9346" s="90"/>
      <c r="G9346" s="90"/>
      <c r="H9346" s="90"/>
      <c r="I9346" s="90"/>
    </row>
    <row r="9347" spans="1:9" ht="9.9499999999999993" customHeight="1" x14ac:dyDescent="0.25">
      <c r="A9347" s="86"/>
      <c r="B9347" s="86"/>
      <c r="C9347" s="86"/>
      <c r="D9347" s="86"/>
      <c r="E9347" s="9"/>
      <c r="F9347" s="9"/>
      <c r="G9347" s="9"/>
      <c r="H9347" s="9"/>
      <c r="I9347" s="9"/>
    </row>
    <row r="9348" spans="1:9" ht="30.95" customHeight="1" x14ac:dyDescent="0.25">
      <c r="A9348" s="88" t="s">
        <v>3383</v>
      </c>
      <c r="B9348" s="88"/>
      <c r="C9348" s="88"/>
      <c r="D9348" s="88"/>
      <c r="E9348" s="88"/>
      <c r="F9348" s="88"/>
      <c r="G9348" s="88"/>
      <c r="H9348" s="88"/>
      <c r="I9348" s="88"/>
    </row>
    <row r="9349" spans="1:9" ht="15" customHeight="1" x14ac:dyDescent="0.25">
      <c r="A9349" s="89"/>
      <c r="B9349" s="89"/>
      <c r="C9349" s="14" t="s">
        <v>2076</v>
      </c>
      <c r="D9349" s="14" t="s">
        <v>2059</v>
      </c>
      <c r="E9349" s="9"/>
      <c r="F9349" s="9"/>
      <c r="G9349" s="9"/>
      <c r="H9349" s="9"/>
      <c r="I9349" s="9"/>
    </row>
    <row r="9350" spans="1:9" ht="12.95" customHeight="1" x14ac:dyDescent="0.25">
      <c r="A9350" s="15" t="s">
        <v>2108</v>
      </c>
      <c r="B9350" s="16" t="s">
        <v>2076</v>
      </c>
      <c r="C9350" s="17">
        <v>958.43</v>
      </c>
      <c r="D9350" s="18">
        <v>958.43</v>
      </c>
      <c r="E9350" s="9"/>
      <c r="F9350" s="9"/>
      <c r="G9350" s="9"/>
      <c r="H9350" s="9"/>
      <c r="I9350" s="9"/>
    </row>
    <row r="9351" spans="1:9" ht="15" customHeight="1" x14ac:dyDescent="0.25">
      <c r="A9351" s="19"/>
      <c r="B9351" s="20"/>
      <c r="C9351" s="21"/>
      <c r="D9351" s="22">
        <v>958.43</v>
      </c>
      <c r="E9351" s="9"/>
      <c r="F9351" s="9"/>
      <c r="G9351" s="9"/>
      <c r="H9351" s="9"/>
      <c r="I9351" s="9"/>
    </row>
    <row r="9352" spans="1:9" ht="9.9499999999999993" customHeight="1" x14ac:dyDescent="0.25">
      <c r="A9352" s="86"/>
      <c r="B9352" s="86"/>
      <c r="C9352" s="86"/>
      <c r="D9352" s="9"/>
      <c r="E9352" s="9"/>
      <c r="F9352" s="9"/>
      <c r="G9352" s="9"/>
      <c r="H9352" s="9"/>
      <c r="I9352" s="9"/>
    </row>
    <row r="9353" spans="1:9" ht="12" customHeight="1" x14ac:dyDescent="0.25">
      <c r="A9353" s="9"/>
      <c r="B9353" s="9"/>
      <c r="C9353" s="9"/>
      <c r="D9353" s="90" t="s">
        <v>4963</v>
      </c>
      <c r="E9353" s="90"/>
      <c r="F9353" s="90"/>
      <c r="G9353" s="90"/>
      <c r="H9353" s="90"/>
      <c r="I9353" s="90"/>
    </row>
    <row r="9354" spans="1:9" ht="9.9499999999999993" customHeight="1" x14ac:dyDescent="0.25">
      <c r="A9354" s="86"/>
      <c r="B9354" s="86"/>
      <c r="C9354" s="86"/>
      <c r="D9354" s="86"/>
      <c r="E9354" s="9"/>
      <c r="F9354" s="9"/>
      <c r="G9354" s="9"/>
      <c r="H9354" s="9"/>
      <c r="I9354" s="9"/>
    </row>
    <row r="9355" spans="1:9" ht="42.95" customHeight="1" x14ac:dyDescent="0.25">
      <c r="A9355" s="88" t="s">
        <v>3384</v>
      </c>
      <c r="B9355" s="88"/>
      <c r="C9355" s="88"/>
      <c r="D9355" s="88"/>
      <c r="E9355" s="88"/>
      <c r="F9355" s="88"/>
      <c r="G9355" s="88"/>
      <c r="H9355" s="88"/>
      <c r="I9355" s="88"/>
    </row>
    <row r="9356" spans="1:9" ht="15" customHeight="1" x14ac:dyDescent="0.25">
      <c r="A9356" s="89"/>
      <c r="B9356" s="89"/>
      <c r="C9356" s="14" t="s">
        <v>2058</v>
      </c>
      <c r="D9356" s="14" t="s">
        <v>2059</v>
      </c>
      <c r="E9356" s="9"/>
      <c r="F9356" s="9"/>
      <c r="G9356" s="9"/>
      <c r="H9356" s="9"/>
      <c r="I9356" s="9"/>
    </row>
    <row r="9357" spans="1:9" ht="12.95" customHeight="1" x14ac:dyDescent="0.25">
      <c r="A9357" s="15"/>
      <c r="B9357" s="16" t="s">
        <v>2058</v>
      </c>
      <c r="C9357" s="17">
        <v>2</v>
      </c>
      <c r="D9357" s="18">
        <v>2</v>
      </c>
      <c r="E9357" s="9"/>
      <c r="F9357" s="9"/>
      <c r="G9357" s="9"/>
      <c r="H9357" s="9"/>
      <c r="I9357" s="9"/>
    </row>
    <row r="9358" spans="1:9" ht="15" customHeight="1" x14ac:dyDescent="0.25">
      <c r="A9358" s="19"/>
      <c r="B9358" s="20"/>
      <c r="C9358" s="21"/>
      <c r="D9358" s="22">
        <v>2</v>
      </c>
      <c r="E9358" s="9"/>
      <c r="F9358" s="9"/>
      <c r="G9358" s="9"/>
      <c r="H9358" s="9"/>
      <c r="I9358" s="9"/>
    </row>
    <row r="9359" spans="1:9" ht="9.9499999999999993" customHeight="1" x14ac:dyDescent="0.25">
      <c r="A9359" s="86"/>
      <c r="B9359" s="86"/>
      <c r="C9359" s="86"/>
      <c r="D9359" s="9"/>
      <c r="E9359" s="9"/>
      <c r="F9359" s="9"/>
      <c r="G9359" s="9"/>
      <c r="H9359" s="9"/>
      <c r="I9359" s="9"/>
    </row>
    <row r="9360" spans="1:9" ht="12" customHeight="1" x14ac:dyDescent="0.25">
      <c r="A9360" s="9"/>
      <c r="B9360" s="9"/>
      <c r="C9360" s="9"/>
      <c r="D9360" s="90" t="s">
        <v>4257</v>
      </c>
      <c r="E9360" s="90"/>
      <c r="F9360" s="90"/>
      <c r="G9360" s="90"/>
      <c r="H9360" s="90"/>
      <c r="I9360" s="90"/>
    </row>
    <row r="9361" spans="1:9" ht="9.9499999999999993" customHeight="1" x14ac:dyDescent="0.25">
      <c r="A9361" s="86"/>
      <c r="B9361" s="86"/>
      <c r="C9361" s="86"/>
      <c r="D9361" s="86"/>
      <c r="E9361" s="9"/>
      <c r="F9361" s="9"/>
      <c r="G9361" s="9"/>
      <c r="H9361" s="9"/>
      <c r="I9361" s="9"/>
    </row>
    <row r="9362" spans="1:9" ht="30.95" customHeight="1" x14ac:dyDescent="0.25">
      <c r="A9362" s="88" t="s">
        <v>3385</v>
      </c>
      <c r="B9362" s="88"/>
      <c r="C9362" s="88"/>
      <c r="D9362" s="88"/>
      <c r="E9362" s="88"/>
      <c r="F9362" s="88"/>
      <c r="G9362" s="88"/>
      <c r="H9362" s="88"/>
      <c r="I9362" s="88"/>
    </row>
    <row r="9363" spans="1:9" ht="15" customHeight="1" x14ac:dyDescent="0.25">
      <c r="A9363" s="89"/>
      <c r="B9363" s="89"/>
      <c r="C9363" s="14" t="s">
        <v>2076</v>
      </c>
      <c r="D9363" s="14" t="s">
        <v>2058</v>
      </c>
      <c r="E9363" s="14" t="s">
        <v>2059</v>
      </c>
      <c r="F9363" s="9"/>
      <c r="G9363" s="9"/>
      <c r="H9363" s="9"/>
      <c r="I9363" s="9"/>
    </row>
    <row r="9364" spans="1:9" ht="18.95" customHeight="1" x14ac:dyDescent="0.25">
      <c r="A9364" s="15" t="s">
        <v>2110</v>
      </c>
      <c r="B9364" s="16" t="s">
        <v>2111</v>
      </c>
      <c r="C9364" s="17">
        <v>0.16</v>
      </c>
      <c r="D9364" s="17">
        <v>93</v>
      </c>
      <c r="E9364" s="18">
        <v>14.88</v>
      </c>
      <c r="F9364" s="9"/>
      <c r="G9364" s="9"/>
      <c r="H9364" s="9"/>
      <c r="I9364" s="9"/>
    </row>
    <row r="9365" spans="1:9" ht="15" customHeight="1" x14ac:dyDescent="0.25">
      <c r="A9365" s="19"/>
      <c r="B9365" s="20"/>
      <c r="C9365" s="21"/>
      <c r="D9365" s="21"/>
      <c r="E9365" s="22">
        <v>14.88</v>
      </c>
      <c r="F9365" s="9"/>
      <c r="G9365" s="9"/>
      <c r="H9365" s="9"/>
      <c r="I9365" s="9"/>
    </row>
    <row r="9366" spans="1:9" ht="9.9499999999999993" customHeight="1" x14ac:dyDescent="0.25">
      <c r="A9366" s="86"/>
      <c r="B9366" s="86"/>
      <c r="C9366" s="86"/>
      <c r="D9366" s="9"/>
      <c r="E9366" s="9"/>
      <c r="F9366" s="9"/>
      <c r="G9366" s="9"/>
      <c r="H9366" s="9"/>
      <c r="I9366" s="9"/>
    </row>
    <row r="9367" spans="1:9" ht="12" customHeight="1" x14ac:dyDescent="0.25">
      <c r="A9367" s="9"/>
      <c r="B9367" s="9"/>
      <c r="C9367" s="9"/>
      <c r="D9367" s="90" t="s">
        <v>4256</v>
      </c>
      <c r="E9367" s="90"/>
      <c r="F9367" s="90"/>
      <c r="G9367" s="90"/>
      <c r="H9367" s="90"/>
      <c r="I9367" s="90"/>
    </row>
    <row r="9368" spans="1:9" ht="9.9499999999999993" customHeight="1" x14ac:dyDescent="0.25">
      <c r="A9368" s="86"/>
      <c r="B9368" s="86"/>
      <c r="C9368" s="86"/>
      <c r="D9368" s="86"/>
      <c r="E9368" s="9"/>
      <c r="F9368" s="9"/>
      <c r="G9368" s="9"/>
      <c r="H9368" s="9"/>
      <c r="I9368" s="9"/>
    </row>
    <row r="9369" spans="1:9" ht="30.95" customHeight="1" x14ac:dyDescent="0.25">
      <c r="A9369" s="88" t="s">
        <v>3386</v>
      </c>
      <c r="B9369" s="88"/>
      <c r="C9369" s="88"/>
      <c r="D9369" s="88"/>
      <c r="E9369" s="88"/>
      <c r="F9369" s="88"/>
      <c r="G9369" s="88"/>
      <c r="H9369" s="88"/>
      <c r="I9369" s="88"/>
    </row>
    <row r="9370" spans="1:9" ht="15" customHeight="1" x14ac:dyDescent="0.25">
      <c r="A9370" s="89"/>
      <c r="B9370" s="89"/>
      <c r="C9370" s="14" t="s">
        <v>2058</v>
      </c>
      <c r="D9370" s="14" t="s">
        <v>2059</v>
      </c>
      <c r="E9370" s="9"/>
      <c r="F9370" s="9"/>
      <c r="G9370" s="9"/>
      <c r="H9370" s="9"/>
      <c r="I9370" s="9"/>
    </row>
    <row r="9371" spans="1:9" ht="12.95" customHeight="1" x14ac:dyDescent="0.25">
      <c r="A9371" s="15"/>
      <c r="B9371" s="16" t="s">
        <v>2058</v>
      </c>
      <c r="C9371" s="17">
        <v>8</v>
      </c>
      <c r="D9371" s="18">
        <v>8</v>
      </c>
      <c r="E9371" s="9"/>
      <c r="F9371" s="9"/>
      <c r="G9371" s="9"/>
      <c r="H9371" s="9"/>
      <c r="I9371" s="9"/>
    </row>
    <row r="9372" spans="1:9" ht="15" customHeight="1" x14ac:dyDescent="0.25">
      <c r="A9372" s="19"/>
      <c r="B9372" s="20"/>
      <c r="C9372" s="21"/>
      <c r="D9372" s="22">
        <v>8</v>
      </c>
      <c r="E9372" s="9"/>
      <c r="F9372" s="9"/>
      <c r="G9372" s="9"/>
      <c r="H9372" s="9"/>
      <c r="I9372" s="9"/>
    </row>
    <row r="9373" spans="1:9" ht="9.9499999999999993" customHeight="1" x14ac:dyDescent="0.25">
      <c r="A9373" s="86"/>
      <c r="B9373" s="86"/>
      <c r="C9373" s="86"/>
      <c r="D9373" s="9"/>
      <c r="E9373" s="9"/>
      <c r="F9373" s="9"/>
      <c r="G9373" s="9"/>
      <c r="H9373" s="9"/>
      <c r="I9373" s="9"/>
    </row>
    <row r="9374" spans="1:9" ht="12" customHeight="1" x14ac:dyDescent="0.25">
      <c r="A9374" s="9"/>
      <c r="B9374" s="9"/>
      <c r="C9374" s="9"/>
      <c r="D9374" s="90" t="s">
        <v>4258</v>
      </c>
      <c r="E9374" s="90"/>
      <c r="F9374" s="90"/>
      <c r="G9374" s="90"/>
      <c r="H9374" s="90"/>
      <c r="I9374" s="90"/>
    </row>
    <row r="9375" spans="1:9" ht="9.9499999999999993" customHeight="1" x14ac:dyDescent="0.25">
      <c r="A9375" s="86"/>
      <c r="B9375" s="86"/>
      <c r="C9375" s="86"/>
      <c r="D9375" s="86"/>
      <c r="E9375" s="9"/>
      <c r="F9375" s="9"/>
      <c r="G9375" s="9"/>
      <c r="H9375" s="9"/>
      <c r="I9375" s="9"/>
    </row>
    <row r="9376" spans="1:9" ht="20.100000000000001" customHeight="1" x14ac:dyDescent="0.25">
      <c r="A9376" s="88" t="s">
        <v>3387</v>
      </c>
      <c r="B9376" s="88"/>
      <c r="C9376" s="88"/>
      <c r="D9376" s="88"/>
      <c r="E9376" s="88"/>
      <c r="F9376" s="88"/>
      <c r="G9376" s="88"/>
      <c r="H9376" s="88"/>
      <c r="I9376" s="88"/>
    </row>
    <row r="9377" spans="1:9" ht="15" customHeight="1" x14ac:dyDescent="0.25">
      <c r="A9377" s="89"/>
      <c r="B9377" s="89"/>
      <c r="C9377" s="14" t="s">
        <v>2076</v>
      </c>
      <c r="D9377" s="14" t="s">
        <v>2059</v>
      </c>
      <c r="E9377" s="9"/>
      <c r="F9377" s="9"/>
      <c r="G9377" s="9"/>
      <c r="H9377" s="9"/>
      <c r="I9377" s="9"/>
    </row>
    <row r="9378" spans="1:9" ht="12.95" customHeight="1" x14ac:dyDescent="0.25">
      <c r="A9378" s="15"/>
      <c r="B9378" s="16" t="s">
        <v>2076</v>
      </c>
      <c r="C9378" s="17">
        <v>377.21</v>
      </c>
      <c r="D9378" s="18">
        <v>377.21</v>
      </c>
      <c r="E9378" s="9"/>
      <c r="F9378" s="9"/>
      <c r="G9378" s="9"/>
      <c r="H9378" s="9"/>
      <c r="I9378" s="9"/>
    </row>
    <row r="9379" spans="1:9" ht="15" customHeight="1" x14ac:dyDescent="0.25">
      <c r="A9379" s="19"/>
      <c r="B9379" s="20"/>
      <c r="C9379" s="21"/>
      <c r="D9379" s="22">
        <v>377.21</v>
      </c>
      <c r="E9379" s="9"/>
      <c r="F9379" s="9"/>
      <c r="G9379" s="9"/>
      <c r="H9379" s="9"/>
      <c r="I9379" s="9"/>
    </row>
    <row r="9380" spans="1:9" ht="9.9499999999999993" customHeight="1" x14ac:dyDescent="0.25">
      <c r="A9380" s="86"/>
      <c r="B9380" s="86"/>
      <c r="C9380" s="86"/>
      <c r="D9380" s="9"/>
      <c r="E9380" s="9"/>
      <c r="F9380" s="9"/>
      <c r="G9380" s="9"/>
      <c r="H9380" s="9"/>
      <c r="I9380" s="9"/>
    </row>
    <row r="9381" spans="1:9" ht="12" customHeight="1" x14ac:dyDescent="0.25">
      <c r="A9381" s="9"/>
      <c r="B9381" s="9"/>
      <c r="C9381" s="9"/>
      <c r="D9381" s="90" t="s">
        <v>4965</v>
      </c>
      <c r="E9381" s="90"/>
      <c r="F9381" s="90"/>
      <c r="G9381" s="90"/>
      <c r="H9381" s="90"/>
      <c r="I9381" s="90"/>
    </row>
    <row r="9382" spans="1:9" ht="9.9499999999999993" customHeight="1" x14ac:dyDescent="0.25">
      <c r="A9382" s="86"/>
      <c r="B9382" s="86"/>
      <c r="C9382" s="86"/>
      <c r="D9382" s="86"/>
      <c r="E9382" s="9"/>
      <c r="F9382" s="9"/>
      <c r="G9382" s="9"/>
      <c r="H9382" s="9"/>
      <c r="I9382" s="9"/>
    </row>
    <row r="9383" spans="1:9" ht="30.95" customHeight="1" x14ac:dyDescent="0.25">
      <c r="A9383" s="88" t="s">
        <v>3388</v>
      </c>
      <c r="B9383" s="88"/>
      <c r="C9383" s="88"/>
      <c r="D9383" s="88"/>
      <c r="E9383" s="88"/>
      <c r="F9383" s="88"/>
      <c r="G9383" s="88"/>
      <c r="H9383" s="88"/>
      <c r="I9383" s="88"/>
    </row>
    <row r="9384" spans="1:9" ht="15" customHeight="1" x14ac:dyDescent="0.25">
      <c r="A9384" s="89"/>
      <c r="B9384" s="89"/>
      <c r="C9384" s="14" t="s">
        <v>2076</v>
      </c>
      <c r="D9384" s="14" t="s">
        <v>2059</v>
      </c>
      <c r="E9384" s="9"/>
      <c r="F9384" s="9"/>
      <c r="G9384" s="9"/>
      <c r="H9384" s="9"/>
      <c r="I9384" s="9"/>
    </row>
    <row r="9385" spans="1:9" ht="12.95" customHeight="1" x14ac:dyDescent="0.25">
      <c r="A9385" s="15" t="s">
        <v>2108</v>
      </c>
      <c r="B9385" s="16" t="s">
        <v>2076</v>
      </c>
      <c r="C9385" s="17">
        <v>958.43</v>
      </c>
      <c r="D9385" s="18">
        <v>958.43</v>
      </c>
      <c r="E9385" s="9"/>
      <c r="F9385" s="9"/>
      <c r="G9385" s="9"/>
      <c r="H9385" s="9"/>
      <c r="I9385" s="9"/>
    </row>
    <row r="9386" spans="1:9" ht="15" customHeight="1" x14ac:dyDescent="0.25">
      <c r="A9386" s="19"/>
      <c r="B9386" s="20"/>
      <c r="C9386" s="21"/>
      <c r="D9386" s="22">
        <v>958.43</v>
      </c>
      <c r="E9386" s="9"/>
      <c r="F9386" s="9"/>
      <c r="G9386" s="9"/>
      <c r="H9386" s="9"/>
      <c r="I9386" s="9"/>
    </row>
    <row r="9387" spans="1:9" ht="9.9499999999999993" customHeight="1" x14ac:dyDescent="0.25">
      <c r="A9387" s="86"/>
      <c r="B9387" s="86"/>
      <c r="C9387" s="86"/>
      <c r="D9387" s="9"/>
      <c r="E9387" s="9"/>
      <c r="F9387" s="9"/>
      <c r="G9387" s="9"/>
      <c r="H9387" s="9"/>
      <c r="I9387" s="9"/>
    </row>
    <row r="9388" spans="1:9" ht="12" customHeight="1" x14ac:dyDescent="0.25">
      <c r="A9388" s="9"/>
      <c r="B9388" s="9"/>
      <c r="C9388" s="9"/>
      <c r="D9388" s="90" t="s">
        <v>4963</v>
      </c>
      <c r="E9388" s="90"/>
      <c r="F9388" s="90"/>
      <c r="G9388" s="90"/>
      <c r="H9388" s="90"/>
      <c r="I9388" s="90"/>
    </row>
    <row r="9389" spans="1:9" ht="9.9499999999999993" customHeight="1" x14ac:dyDescent="0.25">
      <c r="A9389" s="86"/>
      <c r="B9389" s="86"/>
      <c r="C9389" s="86"/>
      <c r="D9389" s="86"/>
      <c r="E9389" s="9"/>
      <c r="F9389" s="9"/>
      <c r="G9389" s="9"/>
      <c r="H9389" s="9"/>
      <c r="I9389" s="9"/>
    </row>
    <row r="9390" spans="1:9" ht="20.100000000000001" customHeight="1" x14ac:dyDescent="0.25">
      <c r="A9390" s="88" t="s">
        <v>3389</v>
      </c>
      <c r="B9390" s="88"/>
      <c r="C9390" s="88"/>
      <c r="D9390" s="88"/>
      <c r="E9390" s="88"/>
      <c r="F9390" s="88"/>
      <c r="G9390" s="88"/>
      <c r="H9390" s="88"/>
      <c r="I9390" s="88"/>
    </row>
    <row r="9391" spans="1:9" ht="15" customHeight="1" x14ac:dyDescent="0.25">
      <c r="A9391" s="89"/>
      <c r="B9391" s="89"/>
      <c r="C9391" s="14" t="s">
        <v>2069</v>
      </c>
      <c r="D9391" s="14" t="s">
        <v>2058</v>
      </c>
      <c r="E9391" s="14" t="s">
        <v>2059</v>
      </c>
      <c r="F9391" s="9"/>
      <c r="G9391" s="9"/>
      <c r="H9391" s="9"/>
      <c r="I9391" s="9"/>
    </row>
    <row r="9392" spans="1:9" ht="12.95" customHeight="1" x14ac:dyDescent="0.25">
      <c r="A9392" s="15"/>
      <c r="B9392" s="16" t="s">
        <v>2104</v>
      </c>
      <c r="C9392" s="17">
        <v>202.06</v>
      </c>
      <c r="D9392" s="17">
        <v>1</v>
      </c>
      <c r="E9392" s="18">
        <v>202.06</v>
      </c>
      <c r="F9392" s="9"/>
      <c r="G9392" s="9"/>
      <c r="H9392" s="9"/>
      <c r="I9392" s="9"/>
    </row>
    <row r="9393" spans="1:9" ht="15" customHeight="1" x14ac:dyDescent="0.25">
      <c r="A9393" s="19"/>
      <c r="B9393" s="20"/>
      <c r="C9393" s="21"/>
      <c r="D9393" s="21"/>
      <c r="E9393" s="22">
        <v>202.06</v>
      </c>
      <c r="F9393" s="9"/>
      <c r="G9393" s="9"/>
      <c r="H9393" s="9"/>
      <c r="I9393" s="9"/>
    </row>
    <row r="9394" spans="1:9" ht="9.9499999999999993" customHeight="1" x14ac:dyDescent="0.25">
      <c r="A9394" s="86"/>
      <c r="B9394" s="86"/>
      <c r="C9394" s="86"/>
      <c r="D9394" s="9"/>
      <c r="E9394" s="9"/>
      <c r="F9394" s="9"/>
      <c r="G9394" s="9"/>
      <c r="H9394" s="9"/>
      <c r="I9394" s="9"/>
    </row>
    <row r="9395" spans="1:9" ht="12" customHeight="1" x14ac:dyDescent="0.25">
      <c r="A9395" s="9"/>
      <c r="B9395" s="9"/>
      <c r="C9395" s="9"/>
      <c r="D9395" s="90" t="s">
        <v>4677</v>
      </c>
      <c r="E9395" s="90"/>
      <c r="F9395" s="90"/>
      <c r="G9395" s="90"/>
      <c r="H9395" s="90"/>
      <c r="I9395" s="90"/>
    </row>
    <row r="9396" spans="1:9" ht="9.9499999999999993" customHeight="1" x14ac:dyDescent="0.25">
      <c r="A9396" s="86"/>
      <c r="B9396" s="86"/>
      <c r="C9396" s="86"/>
      <c r="D9396" s="86"/>
      <c r="E9396" s="9"/>
      <c r="F9396" s="9"/>
      <c r="G9396" s="9"/>
      <c r="H9396" s="9"/>
      <c r="I9396" s="9"/>
    </row>
    <row r="9397" spans="1:9" ht="30.95" customHeight="1" x14ac:dyDescent="0.25">
      <c r="A9397" s="88" t="s">
        <v>3390</v>
      </c>
      <c r="B9397" s="88"/>
      <c r="C9397" s="88"/>
      <c r="D9397" s="88"/>
      <c r="E9397" s="88"/>
      <c r="F9397" s="88"/>
      <c r="G9397" s="88"/>
      <c r="H9397" s="88"/>
      <c r="I9397" s="88"/>
    </row>
    <row r="9398" spans="1:9" ht="15" customHeight="1" x14ac:dyDescent="0.25">
      <c r="A9398" s="89"/>
      <c r="B9398" s="89"/>
      <c r="C9398" s="14" t="s">
        <v>2076</v>
      </c>
      <c r="D9398" s="14" t="s">
        <v>2059</v>
      </c>
      <c r="E9398" s="9"/>
      <c r="F9398" s="9"/>
      <c r="G9398" s="9"/>
      <c r="H9398" s="9"/>
      <c r="I9398" s="9"/>
    </row>
    <row r="9399" spans="1:9" ht="12.95" customHeight="1" x14ac:dyDescent="0.25">
      <c r="A9399" s="15" t="s">
        <v>2077</v>
      </c>
      <c r="B9399" s="16" t="s">
        <v>2076</v>
      </c>
      <c r="C9399" s="17">
        <v>4676.49</v>
      </c>
      <c r="D9399" s="18">
        <v>4676.49</v>
      </c>
      <c r="E9399" s="9"/>
      <c r="F9399" s="9"/>
      <c r="G9399" s="9"/>
      <c r="H9399" s="9"/>
      <c r="I9399" s="9"/>
    </row>
    <row r="9400" spans="1:9" ht="15" customHeight="1" x14ac:dyDescent="0.25">
      <c r="A9400" s="19"/>
      <c r="B9400" s="20"/>
      <c r="C9400" s="21"/>
      <c r="D9400" s="22">
        <v>4676.49</v>
      </c>
      <c r="E9400" s="9"/>
      <c r="F9400" s="9"/>
      <c r="G9400" s="9"/>
      <c r="H9400" s="9"/>
      <c r="I9400" s="9"/>
    </row>
    <row r="9401" spans="1:9" ht="9.9499999999999993" customHeight="1" x14ac:dyDescent="0.25">
      <c r="A9401" s="86"/>
      <c r="B9401" s="86"/>
      <c r="C9401" s="86"/>
      <c r="D9401" s="9"/>
      <c r="E9401" s="9"/>
      <c r="F9401" s="9"/>
      <c r="G9401" s="9"/>
      <c r="H9401" s="9"/>
      <c r="I9401" s="9"/>
    </row>
    <row r="9402" spans="1:9" ht="12" customHeight="1" x14ac:dyDescent="0.25">
      <c r="A9402" s="9"/>
      <c r="B9402" s="9"/>
      <c r="C9402" s="9"/>
      <c r="D9402" s="90" t="s">
        <v>4790</v>
      </c>
      <c r="E9402" s="90"/>
      <c r="F9402" s="90"/>
      <c r="G9402" s="90"/>
      <c r="H9402" s="90"/>
      <c r="I9402" s="90"/>
    </row>
    <row r="9403" spans="1:9" ht="9.9499999999999993" customHeight="1" x14ac:dyDescent="0.25">
      <c r="A9403" s="86"/>
      <c r="B9403" s="86"/>
      <c r="C9403" s="86"/>
      <c r="D9403" s="86"/>
      <c r="E9403" s="9"/>
      <c r="F9403" s="9"/>
      <c r="G9403" s="9"/>
      <c r="H9403" s="9"/>
      <c r="I9403" s="9"/>
    </row>
    <row r="9404" spans="1:9" ht="30.95" customHeight="1" x14ac:dyDescent="0.25">
      <c r="A9404" s="88" t="s">
        <v>3391</v>
      </c>
      <c r="B9404" s="88"/>
      <c r="C9404" s="88"/>
      <c r="D9404" s="88"/>
      <c r="E9404" s="88"/>
      <c r="F9404" s="88"/>
      <c r="G9404" s="88"/>
      <c r="H9404" s="88"/>
      <c r="I9404" s="88"/>
    </row>
    <row r="9405" spans="1:9" ht="15" customHeight="1" x14ac:dyDescent="0.25">
      <c r="A9405" s="89"/>
      <c r="B9405" s="89"/>
      <c r="C9405" s="14" t="s">
        <v>2076</v>
      </c>
      <c r="D9405" s="14" t="s">
        <v>2079</v>
      </c>
      <c r="E9405" s="14" t="s">
        <v>2059</v>
      </c>
      <c r="F9405" s="9"/>
      <c r="G9405" s="9"/>
      <c r="H9405" s="9"/>
      <c r="I9405" s="9"/>
    </row>
    <row r="9406" spans="1:9" ht="18.95" customHeight="1" x14ac:dyDescent="0.25">
      <c r="A9406" s="15" t="s">
        <v>2080</v>
      </c>
      <c r="B9406" s="16" t="s">
        <v>2081</v>
      </c>
      <c r="C9406" s="17">
        <v>908</v>
      </c>
      <c r="D9406" s="17">
        <v>0.1</v>
      </c>
      <c r="E9406" s="18">
        <v>90.8</v>
      </c>
      <c r="F9406" s="9"/>
      <c r="G9406" s="9"/>
      <c r="H9406" s="9"/>
      <c r="I9406" s="9"/>
    </row>
    <row r="9407" spans="1:9" ht="15" customHeight="1" x14ac:dyDescent="0.25">
      <c r="A9407" s="19"/>
      <c r="B9407" s="20"/>
      <c r="C9407" s="21"/>
      <c r="D9407" s="21"/>
      <c r="E9407" s="22">
        <v>90.8</v>
      </c>
      <c r="F9407" s="9"/>
      <c r="G9407" s="9"/>
      <c r="H9407" s="9"/>
      <c r="I9407" s="9"/>
    </row>
    <row r="9408" spans="1:9" ht="9.9499999999999993" customHeight="1" x14ac:dyDescent="0.25">
      <c r="A9408" s="86"/>
      <c r="B9408" s="86"/>
      <c r="C9408" s="86"/>
      <c r="D9408" s="9"/>
      <c r="E9408" s="9"/>
      <c r="F9408" s="9"/>
      <c r="G9408" s="9"/>
      <c r="H9408" s="9"/>
      <c r="I9408" s="9"/>
    </row>
    <row r="9409" spans="1:9" ht="12" customHeight="1" x14ac:dyDescent="0.25">
      <c r="A9409" s="9"/>
      <c r="B9409" s="9"/>
      <c r="C9409" s="9"/>
      <c r="D9409" s="90" t="s">
        <v>4966</v>
      </c>
      <c r="E9409" s="90"/>
      <c r="F9409" s="90"/>
      <c r="G9409" s="90"/>
      <c r="H9409" s="90"/>
      <c r="I9409" s="90"/>
    </row>
    <row r="9410" spans="1:9" ht="9.9499999999999993" customHeight="1" x14ac:dyDescent="0.25">
      <c r="A9410" s="86"/>
      <c r="B9410" s="86"/>
      <c r="C9410" s="86"/>
      <c r="D9410" s="86"/>
      <c r="E9410" s="9"/>
      <c r="F9410" s="9"/>
      <c r="G9410" s="9"/>
      <c r="H9410" s="9"/>
      <c r="I9410" s="9"/>
    </row>
    <row r="9411" spans="1:9" ht="30.95" customHeight="1" x14ac:dyDescent="0.25">
      <c r="A9411" s="88" t="s">
        <v>3392</v>
      </c>
      <c r="B9411" s="88"/>
      <c r="C9411" s="88"/>
      <c r="D9411" s="88"/>
      <c r="E9411" s="88"/>
      <c r="F9411" s="88"/>
      <c r="G9411" s="88"/>
      <c r="H9411" s="88"/>
      <c r="I9411" s="88"/>
    </row>
    <row r="9412" spans="1:9" ht="15" customHeight="1" x14ac:dyDescent="0.25">
      <c r="A9412" s="89"/>
      <c r="B9412" s="89"/>
      <c r="C9412" s="14" t="s">
        <v>2076</v>
      </c>
      <c r="D9412" s="14" t="s">
        <v>2079</v>
      </c>
      <c r="E9412" s="14" t="s">
        <v>2058</v>
      </c>
      <c r="F9412" s="14" t="s">
        <v>2059</v>
      </c>
      <c r="G9412" s="9"/>
      <c r="H9412" s="9"/>
      <c r="I9412" s="9"/>
    </row>
    <row r="9413" spans="1:9" ht="27" customHeight="1" x14ac:dyDescent="0.25">
      <c r="A9413" s="15" t="s">
        <v>2083</v>
      </c>
      <c r="B9413" s="16" t="s">
        <v>2084</v>
      </c>
      <c r="C9413" s="17">
        <v>4.3</v>
      </c>
      <c r="D9413" s="17">
        <v>0.1</v>
      </c>
      <c r="E9413" s="17">
        <v>4</v>
      </c>
      <c r="F9413" s="18">
        <v>1.72</v>
      </c>
      <c r="G9413" s="9"/>
      <c r="H9413" s="9"/>
      <c r="I9413" s="9"/>
    </row>
    <row r="9414" spans="1:9" ht="15" customHeight="1" x14ac:dyDescent="0.25">
      <c r="A9414" s="19"/>
      <c r="B9414" s="20"/>
      <c r="C9414" s="21"/>
      <c r="D9414" s="21"/>
      <c r="E9414" s="21"/>
      <c r="F9414" s="22">
        <v>1.72</v>
      </c>
      <c r="G9414" s="9"/>
      <c r="H9414" s="9"/>
      <c r="I9414" s="9"/>
    </row>
    <row r="9415" spans="1:9" ht="9.9499999999999993" customHeight="1" x14ac:dyDescent="0.25">
      <c r="A9415" s="86"/>
      <c r="B9415" s="86"/>
      <c r="C9415" s="86"/>
      <c r="D9415" s="9"/>
      <c r="E9415" s="9"/>
      <c r="F9415" s="9"/>
      <c r="G9415" s="9"/>
      <c r="H9415" s="9"/>
      <c r="I9415" s="9"/>
    </row>
    <row r="9416" spans="1:9" ht="12" customHeight="1" x14ac:dyDescent="0.25">
      <c r="A9416" s="9"/>
      <c r="B9416" s="9"/>
      <c r="C9416" s="9"/>
      <c r="D9416" s="90" t="s">
        <v>4313</v>
      </c>
      <c r="E9416" s="90"/>
      <c r="F9416" s="90"/>
      <c r="G9416" s="90"/>
      <c r="H9416" s="90"/>
      <c r="I9416" s="90"/>
    </row>
    <row r="9417" spans="1:9" ht="9.9499999999999993" customHeight="1" x14ac:dyDescent="0.25">
      <c r="A9417" s="86"/>
      <c r="B9417" s="86"/>
      <c r="C9417" s="86"/>
      <c r="D9417" s="86"/>
      <c r="E9417" s="9"/>
      <c r="F9417" s="9"/>
      <c r="G9417" s="9"/>
      <c r="H9417" s="9"/>
      <c r="I9417" s="9"/>
    </row>
    <row r="9418" spans="1:9" ht="42.95" customHeight="1" x14ac:dyDescent="0.25">
      <c r="A9418" s="88" t="s">
        <v>3393</v>
      </c>
      <c r="B9418" s="88"/>
      <c r="C9418" s="88"/>
      <c r="D9418" s="88"/>
      <c r="E9418" s="88"/>
      <c r="F9418" s="88"/>
      <c r="G9418" s="88"/>
      <c r="H9418" s="88"/>
      <c r="I9418" s="88"/>
    </row>
    <row r="9419" spans="1:9" ht="15" customHeight="1" x14ac:dyDescent="0.25">
      <c r="A9419" s="89"/>
      <c r="B9419" s="89"/>
      <c r="C9419" s="14" t="s">
        <v>2076</v>
      </c>
      <c r="D9419" s="14" t="s">
        <v>2056</v>
      </c>
      <c r="E9419" s="14" t="s">
        <v>2058</v>
      </c>
      <c r="F9419" s="14" t="s">
        <v>2086</v>
      </c>
      <c r="G9419" s="14" t="s">
        <v>2059</v>
      </c>
      <c r="H9419" s="9"/>
      <c r="I9419" s="9"/>
    </row>
    <row r="9420" spans="1:9" ht="18.95" customHeight="1" x14ac:dyDescent="0.25">
      <c r="A9420" s="15" t="s">
        <v>2087</v>
      </c>
      <c r="B9420" s="16" t="s">
        <v>2088</v>
      </c>
      <c r="C9420" s="17">
        <v>4676.49</v>
      </c>
      <c r="D9420" s="17">
        <v>0.1</v>
      </c>
      <c r="E9420" s="17">
        <v>1</v>
      </c>
      <c r="F9420" s="17">
        <v>1.5</v>
      </c>
      <c r="G9420" s="18">
        <v>701.47</v>
      </c>
      <c r="H9420" s="9"/>
      <c r="I9420" s="9"/>
    </row>
    <row r="9421" spans="1:9" ht="18.95" customHeight="1" x14ac:dyDescent="0.25">
      <c r="A9421" s="15" t="s">
        <v>2089</v>
      </c>
      <c r="B9421" s="16" t="s">
        <v>2088</v>
      </c>
      <c r="C9421" s="17">
        <v>908</v>
      </c>
      <c r="D9421" s="17">
        <v>0.1</v>
      </c>
      <c r="E9421" s="17">
        <v>1</v>
      </c>
      <c r="F9421" s="17">
        <v>1.5</v>
      </c>
      <c r="G9421" s="18">
        <v>136.19999999999999</v>
      </c>
      <c r="H9421" s="9"/>
      <c r="I9421" s="9"/>
    </row>
    <row r="9422" spans="1:9" ht="27" customHeight="1" x14ac:dyDescent="0.25">
      <c r="A9422" s="15" t="s">
        <v>2090</v>
      </c>
      <c r="B9422" s="16" t="s">
        <v>2088</v>
      </c>
      <c r="C9422" s="17">
        <v>4.5999999999999996</v>
      </c>
      <c r="D9422" s="17">
        <v>0.1</v>
      </c>
      <c r="E9422" s="17">
        <v>4</v>
      </c>
      <c r="F9422" s="17">
        <v>1.5</v>
      </c>
      <c r="G9422" s="18">
        <v>2.76</v>
      </c>
      <c r="H9422" s="9"/>
      <c r="I9422" s="9"/>
    </row>
    <row r="9423" spans="1:9" ht="15" customHeight="1" x14ac:dyDescent="0.25">
      <c r="A9423" s="19"/>
      <c r="B9423" s="20"/>
      <c r="C9423" s="21"/>
      <c r="D9423" s="21"/>
      <c r="E9423" s="21"/>
      <c r="F9423" s="21"/>
      <c r="G9423" s="22">
        <v>840.43</v>
      </c>
      <c r="H9423" s="9"/>
      <c r="I9423" s="9"/>
    </row>
    <row r="9424" spans="1:9" ht="9.9499999999999993" customHeight="1" x14ac:dyDescent="0.25">
      <c r="A9424" s="86"/>
      <c r="B9424" s="86"/>
      <c r="C9424" s="86"/>
      <c r="D9424" s="9"/>
      <c r="E9424" s="9"/>
      <c r="F9424" s="9"/>
      <c r="G9424" s="9"/>
      <c r="H9424" s="9"/>
      <c r="I9424" s="9"/>
    </row>
    <row r="9425" spans="1:9" ht="12" customHeight="1" x14ac:dyDescent="0.25">
      <c r="A9425" s="9"/>
      <c r="B9425" s="9"/>
      <c r="C9425" s="9"/>
      <c r="D9425" s="90" t="s">
        <v>4967</v>
      </c>
      <c r="E9425" s="90"/>
      <c r="F9425" s="90"/>
      <c r="G9425" s="90"/>
      <c r="H9425" s="90"/>
      <c r="I9425" s="90"/>
    </row>
    <row r="9426" spans="1:9" ht="9.9499999999999993" customHeight="1" x14ac:dyDescent="0.25">
      <c r="A9426" s="86"/>
      <c r="B9426" s="86"/>
      <c r="C9426" s="86"/>
      <c r="D9426" s="86"/>
      <c r="E9426" s="9"/>
      <c r="F9426" s="9"/>
      <c r="G9426" s="9"/>
      <c r="H9426" s="9"/>
      <c r="I9426" s="9"/>
    </row>
    <row r="9427" spans="1:9" ht="30.95" customHeight="1" x14ac:dyDescent="0.25">
      <c r="A9427" s="88" t="s">
        <v>3394</v>
      </c>
      <c r="B9427" s="88"/>
      <c r="C9427" s="88"/>
      <c r="D9427" s="88"/>
      <c r="E9427" s="88"/>
      <c r="F9427" s="88"/>
      <c r="G9427" s="88"/>
      <c r="H9427" s="88"/>
      <c r="I9427" s="88"/>
    </row>
    <row r="9428" spans="1:9" ht="15" customHeight="1" x14ac:dyDescent="0.25">
      <c r="A9428" s="89"/>
      <c r="B9428" s="89"/>
      <c r="C9428" s="14" t="s">
        <v>2076</v>
      </c>
      <c r="D9428" s="14" t="s">
        <v>2056</v>
      </c>
      <c r="E9428" s="14" t="s">
        <v>2058</v>
      </c>
      <c r="F9428" s="14" t="s">
        <v>2092</v>
      </c>
      <c r="G9428" s="14" t="s">
        <v>2086</v>
      </c>
      <c r="H9428" s="14" t="s">
        <v>2059</v>
      </c>
      <c r="I9428" s="9"/>
    </row>
    <row r="9429" spans="1:9" ht="18.95" customHeight="1" x14ac:dyDescent="0.25">
      <c r="A9429" s="15" t="s">
        <v>2087</v>
      </c>
      <c r="B9429" s="16" t="s">
        <v>2186</v>
      </c>
      <c r="C9429" s="17">
        <v>4676.49</v>
      </c>
      <c r="D9429" s="17">
        <v>0.1</v>
      </c>
      <c r="E9429" s="17">
        <v>1</v>
      </c>
      <c r="F9429" s="17">
        <v>30</v>
      </c>
      <c r="G9429" s="17">
        <v>1.5</v>
      </c>
      <c r="H9429" s="18">
        <v>21044.21</v>
      </c>
      <c r="I9429" s="9"/>
    </row>
    <row r="9430" spans="1:9" ht="18.95" customHeight="1" x14ac:dyDescent="0.25">
      <c r="A9430" s="15" t="s">
        <v>2089</v>
      </c>
      <c r="B9430" s="16" t="s">
        <v>2186</v>
      </c>
      <c r="C9430" s="17">
        <v>908</v>
      </c>
      <c r="D9430" s="17">
        <v>0.05</v>
      </c>
      <c r="E9430" s="17">
        <v>1</v>
      </c>
      <c r="F9430" s="17">
        <v>30</v>
      </c>
      <c r="G9430" s="17">
        <v>1.5</v>
      </c>
      <c r="H9430" s="18">
        <v>2043</v>
      </c>
      <c r="I9430" s="9"/>
    </row>
    <row r="9431" spans="1:9" ht="27" customHeight="1" x14ac:dyDescent="0.25">
      <c r="A9431" s="15" t="s">
        <v>2090</v>
      </c>
      <c r="B9431" s="16" t="s">
        <v>2186</v>
      </c>
      <c r="C9431" s="17">
        <v>4.5999999999999996</v>
      </c>
      <c r="D9431" s="17">
        <v>0.1</v>
      </c>
      <c r="E9431" s="17">
        <v>4</v>
      </c>
      <c r="F9431" s="17">
        <v>30</v>
      </c>
      <c r="G9431" s="17">
        <v>1.5</v>
      </c>
      <c r="H9431" s="18">
        <v>82.8</v>
      </c>
      <c r="I9431" s="9"/>
    </row>
    <row r="9432" spans="1:9" ht="15" customHeight="1" x14ac:dyDescent="0.25">
      <c r="A9432" s="19"/>
      <c r="B9432" s="20"/>
      <c r="C9432" s="21"/>
      <c r="D9432" s="21"/>
      <c r="E9432" s="21"/>
      <c r="F9432" s="21"/>
      <c r="G9432" s="21"/>
      <c r="H9432" s="22">
        <v>23170.01</v>
      </c>
      <c r="I9432" s="9"/>
    </row>
    <row r="9433" spans="1:9" ht="9.9499999999999993" customHeight="1" x14ac:dyDescent="0.25">
      <c r="A9433" s="86"/>
      <c r="B9433" s="86"/>
      <c r="C9433" s="86"/>
      <c r="D9433" s="9"/>
      <c r="E9433" s="9"/>
      <c r="F9433" s="9"/>
      <c r="G9433" s="9"/>
      <c r="H9433" s="9"/>
      <c r="I9433" s="9"/>
    </row>
    <row r="9434" spans="1:9" ht="12" customHeight="1" x14ac:dyDescent="0.25">
      <c r="A9434" s="9"/>
      <c r="B9434" s="9"/>
      <c r="C9434" s="9"/>
      <c r="D9434" s="90" t="s">
        <v>4968</v>
      </c>
      <c r="E9434" s="90"/>
      <c r="F9434" s="90"/>
      <c r="G9434" s="90"/>
      <c r="H9434" s="90"/>
      <c r="I9434" s="90"/>
    </row>
    <row r="9435" spans="1:9" ht="9.9499999999999993" customHeight="1" x14ac:dyDescent="0.25">
      <c r="A9435" s="86"/>
      <c r="B9435" s="86"/>
      <c r="C9435" s="86"/>
      <c r="D9435" s="86"/>
      <c r="E9435" s="9"/>
      <c r="F9435" s="9"/>
      <c r="G9435" s="9"/>
      <c r="H9435" s="9"/>
      <c r="I9435" s="9"/>
    </row>
    <row r="9436" spans="1:9" ht="42.95" customHeight="1" x14ac:dyDescent="0.25">
      <c r="A9436" s="88" t="s">
        <v>3395</v>
      </c>
      <c r="B9436" s="88"/>
      <c r="C9436" s="88"/>
      <c r="D9436" s="88"/>
      <c r="E9436" s="88"/>
      <c r="F9436" s="88"/>
      <c r="G9436" s="88"/>
      <c r="H9436" s="88"/>
      <c r="I9436" s="88"/>
    </row>
    <row r="9437" spans="1:9" ht="15" customHeight="1" x14ac:dyDescent="0.25">
      <c r="A9437" s="89"/>
      <c r="B9437" s="89"/>
      <c r="C9437" s="14" t="s">
        <v>2076</v>
      </c>
      <c r="D9437" s="14" t="s">
        <v>2056</v>
      </c>
      <c r="E9437" s="14" t="s">
        <v>2058</v>
      </c>
      <c r="F9437" s="14" t="s">
        <v>2092</v>
      </c>
      <c r="G9437" s="14" t="s">
        <v>2086</v>
      </c>
      <c r="H9437" s="14" t="s">
        <v>2059</v>
      </c>
      <c r="I9437" s="9"/>
    </row>
    <row r="9438" spans="1:9" ht="18.95" customHeight="1" x14ac:dyDescent="0.25">
      <c r="A9438" s="15" t="s">
        <v>2087</v>
      </c>
      <c r="B9438" s="16" t="s">
        <v>2186</v>
      </c>
      <c r="C9438" s="17">
        <v>4676.49</v>
      </c>
      <c r="D9438" s="17">
        <v>0.1</v>
      </c>
      <c r="E9438" s="17">
        <v>1</v>
      </c>
      <c r="F9438" s="17">
        <v>12</v>
      </c>
      <c r="G9438" s="17">
        <v>1.5</v>
      </c>
      <c r="H9438" s="18">
        <v>8417.68</v>
      </c>
      <c r="I9438" s="9"/>
    </row>
    <row r="9439" spans="1:9" ht="18.95" customHeight="1" x14ac:dyDescent="0.25">
      <c r="A9439" s="15" t="s">
        <v>2089</v>
      </c>
      <c r="B9439" s="16" t="s">
        <v>2186</v>
      </c>
      <c r="C9439" s="17">
        <v>908</v>
      </c>
      <c r="D9439" s="17">
        <v>0.1</v>
      </c>
      <c r="E9439" s="17">
        <v>1</v>
      </c>
      <c r="F9439" s="17">
        <v>12</v>
      </c>
      <c r="G9439" s="17">
        <v>1.5</v>
      </c>
      <c r="H9439" s="18">
        <v>1634.4</v>
      </c>
      <c r="I9439" s="9"/>
    </row>
    <row r="9440" spans="1:9" ht="27" customHeight="1" x14ac:dyDescent="0.25">
      <c r="A9440" s="15" t="s">
        <v>2090</v>
      </c>
      <c r="B9440" s="16" t="s">
        <v>2186</v>
      </c>
      <c r="C9440" s="17">
        <v>4.5999999999999996</v>
      </c>
      <c r="D9440" s="17">
        <v>0.1</v>
      </c>
      <c r="E9440" s="17">
        <v>4</v>
      </c>
      <c r="F9440" s="17">
        <v>12</v>
      </c>
      <c r="G9440" s="17">
        <v>1.5</v>
      </c>
      <c r="H9440" s="18">
        <v>33.119999999999997</v>
      </c>
      <c r="I9440" s="9"/>
    </row>
    <row r="9441" spans="1:9" ht="15" customHeight="1" x14ac:dyDescent="0.25">
      <c r="A9441" s="19"/>
      <c r="B9441" s="20"/>
      <c r="C9441" s="21"/>
      <c r="D9441" s="21"/>
      <c r="E9441" s="21"/>
      <c r="F9441" s="21"/>
      <c r="G9441" s="21"/>
      <c r="H9441" s="22">
        <v>10085.200000000001</v>
      </c>
      <c r="I9441" s="9"/>
    </row>
    <row r="9442" spans="1:9" ht="9.9499999999999993" customHeight="1" x14ac:dyDescent="0.25">
      <c r="A9442" s="86"/>
      <c r="B9442" s="86"/>
      <c r="C9442" s="86"/>
      <c r="D9442" s="9"/>
      <c r="E9442" s="9"/>
      <c r="F9442" s="9"/>
      <c r="G9442" s="9"/>
      <c r="H9442" s="9"/>
      <c r="I9442" s="9"/>
    </row>
    <row r="9443" spans="1:9" ht="12" customHeight="1" x14ac:dyDescent="0.25">
      <c r="A9443" s="9"/>
      <c r="B9443" s="9"/>
      <c r="C9443" s="9"/>
      <c r="D9443" s="90" t="s">
        <v>4969</v>
      </c>
      <c r="E9443" s="90"/>
      <c r="F9443" s="90"/>
      <c r="G9443" s="90"/>
      <c r="H9443" s="90"/>
      <c r="I9443" s="90"/>
    </row>
    <row r="9444" spans="1:9" ht="9.9499999999999993" customHeight="1" x14ac:dyDescent="0.25">
      <c r="A9444" s="86"/>
      <c r="B9444" s="86"/>
      <c r="C9444" s="86"/>
      <c r="D9444" s="86"/>
      <c r="E9444" s="9"/>
      <c r="F9444" s="9"/>
      <c r="G9444" s="9"/>
      <c r="H9444" s="9"/>
      <c r="I9444" s="9"/>
    </row>
    <row r="9445" spans="1:9" ht="20.100000000000001" customHeight="1" x14ac:dyDescent="0.25">
      <c r="A9445" s="88" t="s">
        <v>3396</v>
      </c>
      <c r="B9445" s="88"/>
      <c r="C9445" s="88"/>
      <c r="D9445" s="88"/>
      <c r="E9445" s="88"/>
      <c r="F9445" s="88"/>
      <c r="G9445" s="88"/>
      <c r="H9445" s="88"/>
      <c r="I9445" s="88"/>
    </row>
    <row r="9446" spans="1:9" ht="15" customHeight="1" x14ac:dyDescent="0.25">
      <c r="A9446" s="89"/>
      <c r="B9446" s="89"/>
      <c r="C9446" s="14" t="s">
        <v>2076</v>
      </c>
      <c r="D9446" s="14" t="s">
        <v>2056</v>
      </c>
      <c r="E9446" s="14" t="s">
        <v>2086</v>
      </c>
      <c r="F9446" s="14" t="s">
        <v>2059</v>
      </c>
      <c r="G9446" s="9"/>
      <c r="H9446" s="9"/>
      <c r="I9446" s="9"/>
    </row>
    <row r="9447" spans="1:9" ht="18.95" customHeight="1" x14ac:dyDescent="0.25">
      <c r="A9447" s="15" t="s">
        <v>2096</v>
      </c>
      <c r="B9447" s="16" t="s">
        <v>2097</v>
      </c>
      <c r="C9447" s="17">
        <v>4676.49</v>
      </c>
      <c r="D9447" s="17">
        <v>0.1</v>
      </c>
      <c r="E9447" s="17">
        <v>1.5</v>
      </c>
      <c r="F9447" s="18">
        <v>701.47</v>
      </c>
      <c r="G9447" s="9"/>
      <c r="H9447" s="9"/>
      <c r="I9447" s="9"/>
    </row>
    <row r="9448" spans="1:9" ht="15" customHeight="1" x14ac:dyDescent="0.25">
      <c r="A9448" s="19"/>
      <c r="B9448" s="20"/>
      <c r="C9448" s="21"/>
      <c r="D9448" s="21"/>
      <c r="E9448" s="21"/>
      <c r="F9448" s="22">
        <v>701.47</v>
      </c>
      <c r="G9448" s="9"/>
      <c r="H9448" s="9"/>
      <c r="I9448" s="9"/>
    </row>
    <row r="9449" spans="1:9" ht="9.9499999999999993" customHeight="1" x14ac:dyDescent="0.25">
      <c r="A9449" s="86"/>
      <c r="B9449" s="86"/>
      <c r="C9449" s="86"/>
      <c r="D9449" s="9"/>
      <c r="E9449" s="9"/>
      <c r="F9449" s="9"/>
      <c r="G9449" s="9"/>
      <c r="H9449" s="9"/>
      <c r="I9449" s="9"/>
    </row>
    <row r="9450" spans="1:9" ht="12" customHeight="1" x14ac:dyDescent="0.25">
      <c r="A9450" s="9"/>
      <c r="B9450" s="9"/>
      <c r="C9450" s="9"/>
      <c r="D9450" s="90" t="s">
        <v>4795</v>
      </c>
      <c r="E9450" s="90"/>
      <c r="F9450" s="90"/>
      <c r="G9450" s="90"/>
      <c r="H9450" s="90"/>
      <c r="I9450" s="90"/>
    </row>
    <row r="9451" spans="1:9" ht="9.9499999999999993" customHeight="1" x14ac:dyDescent="0.25">
      <c r="A9451" s="86"/>
      <c r="B9451" s="86"/>
      <c r="C9451" s="86"/>
      <c r="D9451" s="86"/>
      <c r="E9451" s="9"/>
      <c r="F9451" s="9"/>
      <c r="G9451" s="9"/>
      <c r="H9451" s="9"/>
      <c r="I9451" s="9"/>
    </row>
    <row r="9452" spans="1:9" ht="30.95" customHeight="1" x14ac:dyDescent="0.25">
      <c r="A9452" s="88" t="s">
        <v>3397</v>
      </c>
      <c r="B9452" s="88"/>
      <c r="C9452" s="88"/>
      <c r="D9452" s="88"/>
      <c r="E9452" s="88"/>
      <c r="F9452" s="88"/>
      <c r="G9452" s="88"/>
      <c r="H9452" s="88"/>
      <c r="I9452" s="88"/>
    </row>
    <row r="9453" spans="1:9" ht="15" customHeight="1" x14ac:dyDescent="0.25">
      <c r="A9453" s="89"/>
      <c r="B9453" s="89"/>
      <c r="C9453" s="14" t="s">
        <v>2076</v>
      </c>
      <c r="D9453" s="14" t="s">
        <v>2079</v>
      </c>
      <c r="E9453" s="14" t="s">
        <v>2092</v>
      </c>
      <c r="F9453" s="14" t="s">
        <v>2086</v>
      </c>
      <c r="G9453" s="14" t="s">
        <v>2059</v>
      </c>
      <c r="H9453" s="9"/>
      <c r="I9453" s="9"/>
    </row>
    <row r="9454" spans="1:9" ht="27" customHeight="1" x14ac:dyDescent="0.25">
      <c r="A9454" s="15" t="s">
        <v>2099</v>
      </c>
      <c r="B9454" s="16" t="s">
        <v>2100</v>
      </c>
      <c r="C9454" s="17">
        <v>908</v>
      </c>
      <c r="D9454" s="17">
        <v>0.1</v>
      </c>
      <c r="E9454" s="17">
        <v>29.7</v>
      </c>
      <c r="F9454" s="17">
        <v>1.5</v>
      </c>
      <c r="G9454" s="18">
        <v>4045.14</v>
      </c>
      <c r="H9454" s="9"/>
      <c r="I9454" s="9"/>
    </row>
    <row r="9455" spans="1:9" ht="15" customHeight="1" x14ac:dyDescent="0.25">
      <c r="A9455" s="19"/>
      <c r="B9455" s="20"/>
      <c r="C9455" s="21"/>
      <c r="D9455" s="21"/>
      <c r="E9455" s="21"/>
      <c r="F9455" s="21"/>
      <c r="G9455" s="22">
        <v>4045.14</v>
      </c>
      <c r="H9455" s="9"/>
      <c r="I9455" s="9"/>
    </row>
    <row r="9456" spans="1:9" ht="9.9499999999999993" customHeight="1" x14ac:dyDescent="0.25">
      <c r="A9456" s="86"/>
      <c r="B9456" s="86"/>
      <c r="C9456" s="86"/>
      <c r="D9456" s="9"/>
      <c r="E9456" s="9"/>
      <c r="F9456" s="9"/>
      <c r="G9456" s="9"/>
      <c r="H9456" s="9"/>
      <c r="I9456" s="9"/>
    </row>
    <row r="9457" spans="1:9" ht="12" customHeight="1" x14ac:dyDescent="0.25">
      <c r="A9457" s="9"/>
      <c r="B9457" s="9"/>
      <c r="C9457" s="9"/>
      <c r="D9457" s="90" t="s">
        <v>4970</v>
      </c>
      <c r="E9457" s="90"/>
      <c r="F9457" s="90"/>
      <c r="G9457" s="90"/>
      <c r="H9457" s="90"/>
      <c r="I9457" s="90"/>
    </row>
    <row r="9458" spans="1:9" ht="9.9499999999999993" customHeight="1" x14ac:dyDescent="0.25">
      <c r="A9458" s="86"/>
      <c r="B9458" s="86"/>
      <c r="C9458" s="86"/>
      <c r="D9458" s="86"/>
      <c r="E9458" s="9"/>
      <c r="F9458" s="9"/>
      <c r="G9458" s="9"/>
      <c r="H9458" s="9"/>
      <c r="I9458" s="9"/>
    </row>
    <row r="9459" spans="1:9" ht="30.95" customHeight="1" x14ac:dyDescent="0.25">
      <c r="A9459" s="88" t="s">
        <v>3398</v>
      </c>
      <c r="B9459" s="88"/>
      <c r="C9459" s="88"/>
      <c r="D9459" s="88"/>
      <c r="E9459" s="88"/>
      <c r="F9459" s="88"/>
      <c r="G9459" s="88"/>
      <c r="H9459" s="88"/>
      <c r="I9459" s="88"/>
    </row>
    <row r="9460" spans="1:9" ht="15" customHeight="1" x14ac:dyDescent="0.25">
      <c r="A9460" s="89"/>
      <c r="B9460" s="89"/>
      <c r="C9460" s="14" t="s">
        <v>2076</v>
      </c>
      <c r="D9460" s="14" t="s">
        <v>2079</v>
      </c>
      <c r="E9460" s="14" t="s">
        <v>2059</v>
      </c>
      <c r="F9460" s="9"/>
      <c r="G9460" s="9"/>
      <c r="H9460" s="9"/>
      <c r="I9460" s="9"/>
    </row>
    <row r="9461" spans="1:9" ht="18.95" customHeight="1" x14ac:dyDescent="0.25">
      <c r="A9461" s="15" t="s">
        <v>2080</v>
      </c>
      <c r="B9461" s="16" t="s">
        <v>2081</v>
      </c>
      <c r="C9461" s="17">
        <v>908</v>
      </c>
      <c r="D9461" s="17">
        <v>0.1</v>
      </c>
      <c r="E9461" s="18">
        <v>90.8</v>
      </c>
      <c r="F9461" s="9"/>
      <c r="G9461" s="9"/>
      <c r="H9461" s="9"/>
      <c r="I9461" s="9"/>
    </row>
    <row r="9462" spans="1:9" ht="15" customHeight="1" x14ac:dyDescent="0.25">
      <c r="A9462" s="19"/>
      <c r="B9462" s="20"/>
      <c r="C9462" s="21"/>
      <c r="D9462" s="21"/>
      <c r="E9462" s="22">
        <v>90.8</v>
      </c>
      <c r="F9462" s="9"/>
      <c r="G9462" s="9"/>
      <c r="H9462" s="9"/>
      <c r="I9462" s="9"/>
    </row>
    <row r="9463" spans="1:9" ht="9.9499999999999993" customHeight="1" x14ac:dyDescent="0.25">
      <c r="A9463" s="86"/>
      <c r="B9463" s="86"/>
      <c r="C9463" s="86"/>
      <c r="D9463" s="9"/>
      <c r="E9463" s="9"/>
      <c r="F9463" s="9"/>
      <c r="G9463" s="9"/>
      <c r="H9463" s="9"/>
      <c r="I9463" s="9"/>
    </row>
    <row r="9464" spans="1:9" ht="12" customHeight="1" x14ac:dyDescent="0.25">
      <c r="A9464" s="9"/>
      <c r="B9464" s="9"/>
      <c r="C9464" s="9"/>
      <c r="D9464" s="90" t="s">
        <v>4966</v>
      </c>
      <c r="E9464" s="90"/>
      <c r="F9464" s="90"/>
      <c r="G9464" s="90"/>
      <c r="H9464" s="90"/>
      <c r="I9464" s="90"/>
    </row>
    <row r="9465" spans="1:9" ht="9.9499999999999993" customHeight="1" x14ac:dyDescent="0.25">
      <c r="A9465" s="86"/>
      <c r="B9465" s="86"/>
      <c r="C9465" s="86"/>
      <c r="D9465" s="86"/>
      <c r="E9465" s="9"/>
      <c r="F9465" s="9"/>
      <c r="G9465" s="9"/>
      <c r="H9465" s="9"/>
      <c r="I9465" s="9"/>
    </row>
    <row r="9466" spans="1:9" ht="30.95" customHeight="1" x14ac:dyDescent="0.25">
      <c r="A9466" s="88" t="s">
        <v>3399</v>
      </c>
      <c r="B9466" s="88"/>
      <c r="C9466" s="88"/>
      <c r="D9466" s="88"/>
      <c r="E9466" s="88"/>
      <c r="F9466" s="88"/>
      <c r="G9466" s="88"/>
      <c r="H9466" s="88"/>
      <c r="I9466" s="88"/>
    </row>
    <row r="9467" spans="1:9" ht="15" customHeight="1" x14ac:dyDescent="0.25">
      <c r="A9467" s="89"/>
      <c r="B9467" s="89"/>
      <c r="C9467" s="14" t="s">
        <v>2076</v>
      </c>
      <c r="D9467" s="14" t="s">
        <v>2059</v>
      </c>
      <c r="E9467" s="9"/>
      <c r="F9467" s="9"/>
      <c r="G9467" s="9"/>
      <c r="H9467" s="9"/>
      <c r="I9467" s="9"/>
    </row>
    <row r="9468" spans="1:9" ht="18.95" customHeight="1" x14ac:dyDescent="0.25">
      <c r="A9468" s="15" t="s">
        <v>2170</v>
      </c>
      <c r="B9468" s="16" t="s">
        <v>2076</v>
      </c>
      <c r="C9468" s="17">
        <v>908</v>
      </c>
      <c r="D9468" s="18">
        <v>908</v>
      </c>
      <c r="E9468" s="9"/>
      <c r="F9468" s="9"/>
      <c r="G9468" s="9"/>
      <c r="H9468" s="9"/>
      <c r="I9468" s="9"/>
    </row>
    <row r="9469" spans="1:9" ht="15" customHeight="1" x14ac:dyDescent="0.25">
      <c r="A9469" s="19"/>
      <c r="B9469" s="20"/>
      <c r="C9469" s="21"/>
      <c r="D9469" s="22">
        <v>908</v>
      </c>
      <c r="E9469" s="9"/>
      <c r="F9469" s="9"/>
      <c r="G9469" s="9"/>
      <c r="H9469" s="9"/>
      <c r="I9469" s="9"/>
    </row>
    <row r="9470" spans="1:9" ht="9.9499999999999993" customHeight="1" x14ac:dyDescent="0.25">
      <c r="A9470" s="86"/>
      <c r="B9470" s="86"/>
      <c r="C9470" s="86"/>
      <c r="D9470" s="9"/>
      <c r="E9470" s="9"/>
      <c r="F9470" s="9"/>
      <c r="G9470" s="9"/>
      <c r="H9470" s="9"/>
      <c r="I9470" s="9"/>
    </row>
    <row r="9471" spans="1:9" ht="12" customHeight="1" x14ac:dyDescent="0.25">
      <c r="A9471" s="9"/>
      <c r="B9471" s="9"/>
      <c r="C9471" s="9"/>
      <c r="D9471" s="90" t="s">
        <v>4971</v>
      </c>
      <c r="E9471" s="90"/>
      <c r="F9471" s="90"/>
      <c r="G9471" s="90"/>
      <c r="H9471" s="90"/>
      <c r="I9471" s="90"/>
    </row>
    <row r="9472" spans="1:9" ht="9.9499999999999993" customHeight="1" x14ac:dyDescent="0.25">
      <c r="A9472" s="86"/>
      <c r="B9472" s="86"/>
      <c r="C9472" s="86"/>
      <c r="D9472" s="86"/>
      <c r="E9472" s="9"/>
      <c r="F9472" s="9"/>
      <c r="G9472" s="9"/>
      <c r="H9472" s="9"/>
      <c r="I9472" s="9"/>
    </row>
    <row r="9473" spans="1:9" ht="42.95" customHeight="1" x14ac:dyDescent="0.25">
      <c r="A9473" s="88" t="s">
        <v>3400</v>
      </c>
      <c r="B9473" s="88"/>
      <c r="C9473" s="88"/>
      <c r="D9473" s="88"/>
      <c r="E9473" s="88"/>
      <c r="F9473" s="88"/>
      <c r="G9473" s="88"/>
      <c r="H9473" s="88"/>
      <c r="I9473" s="88"/>
    </row>
    <row r="9474" spans="1:9" ht="15" customHeight="1" x14ac:dyDescent="0.25">
      <c r="A9474" s="89"/>
      <c r="B9474" s="89"/>
      <c r="C9474" s="14" t="s">
        <v>2069</v>
      </c>
      <c r="D9474" s="14" t="s">
        <v>2058</v>
      </c>
      <c r="E9474" s="14" t="s">
        <v>2059</v>
      </c>
      <c r="F9474" s="9"/>
      <c r="G9474" s="9"/>
      <c r="H9474" s="9"/>
      <c r="I9474" s="9"/>
    </row>
    <row r="9475" spans="1:9" ht="12.95" customHeight="1" x14ac:dyDescent="0.25">
      <c r="A9475" s="15"/>
      <c r="B9475" s="16" t="s">
        <v>2104</v>
      </c>
      <c r="C9475" s="17">
        <v>746</v>
      </c>
      <c r="D9475" s="17">
        <v>1</v>
      </c>
      <c r="E9475" s="18">
        <v>746</v>
      </c>
      <c r="F9475" s="9"/>
      <c r="G9475" s="9"/>
      <c r="H9475" s="9"/>
      <c r="I9475" s="9"/>
    </row>
    <row r="9476" spans="1:9" ht="15" customHeight="1" x14ac:dyDescent="0.25">
      <c r="A9476" s="19"/>
      <c r="B9476" s="20"/>
      <c r="C9476" s="21"/>
      <c r="D9476" s="21"/>
      <c r="E9476" s="22">
        <v>746</v>
      </c>
      <c r="F9476" s="9"/>
      <c r="G9476" s="9"/>
      <c r="H9476" s="9"/>
      <c r="I9476" s="9"/>
    </row>
    <row r="9477" spans="1:9" ht="9.9499999999999993" customHeight="1" x14ac:dyDescent="0.25">
      <c r="A9477" s="86"/>
      <c r="B9477" s="86"/>
      <c r="C9477" s="86"/>
      <c r="D9477" s="9"/>
      <c r="E9477" s="9"/>
      <c r="F9477" s="9"/>
      <c r="G9477" s="9"/>
      <c r="H9477" s="9"/>
      <c r="I9477" s="9"/>
    </row>
    <row r="9478" spans="1:9" ht="12" customHeight="1" x14ac:dyDescent="0.25">
      <c r="A9478" s="9"/>
      <c r="B9478" s="9"/>
      <c r="C9478" s="9"/>
      <c r="D9478" s="90" t="s">
        <v>4972</v>
      </c>
      <c r="E9478" s="90"/>
      <c r="F9478" s="90"/>
      <c r="G9478" s="90"/>
      <c r="H9478" s="90"/>
      <c r="I9478" s="90"/>
    </row>
    <row r="9479" spans="1:9" ht="9.9499999999999993" customHeight="1" x14ac:dyDescent="0.25">
      <c r="A9479" s="86"/>
      <c r="B9479" s="86"/>
      <c r="C9479" s="86"/>
      <c r="D9479" s="86"/>
      <c r="E9479" s="9"/>
      <c r="F9479" s="9"/>
      <c r="G9479" s="9"/>
      <c r="H9479" s="9"/>
      <c r="I9479" s="9"/>
    </row>
    <row r="9480" spans="1:9" ht="30.95" customHeight="1" x14ac:dyDescent="0.25">
      <c r="A9480" s="88" t="s">
        <v>3401</v>
      </c>
      <c r="B9480" s="88"/>
      <c r="C9480" s="88"/>
      <c r="D9480" s="88"/>
      <c r="E9480" s="88"/>
      <c r="F9480" s="88"/>
      <c r="G9480" s="88"/>
      <c r="H9480" s="88"/>
      <c r="I9480" s="88"/>
    </row>
    <row r="9481" spans="1:9" ht="15" customHeight="1" x14ac:dyDescent="0.25">
      <c r="A9481" s="89"/>
      <c r="B9481" s="89"/>
      <c r="C9481" s="14" t="s">
        <v>2069</v>
      </c>
      <c r="D9481" s="14" t="s">
        <v>2058</v>
      </c>
      <c r="E9481" s="14" t="s">
        <v>2059</v>
      </c>
      <c r="F9481" s="9"/>
      <c r="G9481" s="9"/>
      <c r="H9481" s="9"/>
      <c r="I9481" s="9"/>
    </row>
    <row r="9482" spans="1:9" ht="12.95" customHeight="1" x14ac:dyDescent="0.25">
      <c r="A9482" s="15"/>
      <c r="B9482" s="16" t="s">
        <v>2104</v>
      </c>
      <c r="C9482" s="17">
        <v>746</v>
      </c>
      <c r="D9482" s="17">
        <v>1</v>
      </c>
      <c r="E9482" s="18">
        <v>746</v>
      </c>
      <c r="F9482" s="9"/>
      <c r="G9482" s="9"/>
      <c r="H9482" s="9"/>
      <c r="I9482" s="9"/>
    </row>
    <row r="9483" spans="1:9" ht="15" customHeight="1" x14ac:dyDescent="0.25">
      <c r="A9483" s="19"/>
      <c r="B9483" s="20"/>
      <c r="C9483" s="21"/>
      <c r="D9483" s="21"/>
      <c r="E9483" s="22">
        <v>746</v>
      </c>
      <c r="F9483" s="9"/>
      <c r="G9483" s="9"/>
      <c r="H9483" s="9"/>
      <c r="I9483" s="9"/>
    </row>
    <row r="9484" spans="1:9" ht="9.9499999999999993" customHeight="1" x14ac:dyDescent="0.25">
      <c r="A9484" s="86"/>
      <c r="B9484" s="86"/>
      <c r="C9484" s="86"/>
      <c r="D9484" s="9"/>
      <c r="E9484" s="9"/>
      <c r="F9484" s="9"/>
      <c r="G9484" s="9"/>
      <c r="H9484" s="9"/>
      <c r="I9484" s="9"/>
    </row>
    <row r="9485" spans="1:9" ht="12" customHeight="1" x14ac:dyDescent="0.25">
      <c r="A9485" s="9"/>
      <c r="B9485" s="9"/>
      <c r="C9485" s="9"/>
      <c r="D9485" s="90" t="s">
        <v>4972</v>
      </c>
      <c r="E9485" s="90"/>
      <c r="F9485" s="90"/>
      <c r="G9485" s="90"/>
      <c r="H9485" s="90"/>
      <c r="I9485" s="90"/>
    </row>
    <row r="9486" spans="1:9" ht="9.9499999999999993" customHeight="1" x14ac:dyDescent="0.25">
      <c r="A9486" s="86"/>
      <c r="B9486" s="86"/>
      <c r="C9486" s="86"/>
      <c r="D9486" s="86"/>
      <c r="E9486" s="9"/>
      <c r="F9486" s="9"/>
      <c r="G9486" s="9"/>
      <c r="H9486" s="9"/>
      <c r="I9486" s="9"/>
    </row>
    <row r="9487" spans="1:9" ht="42.95" customHeight="1" x14ac:dyDescent="0.25">
      <c r="A9487" s="88" t="s">
        <v>3402</v>
      </c>
      <c r="B9487" s="88"/>
      <c r="C9487" s="88"/>
      <c r="D9487" s="88"/>
      <c r="E9487" s="88"/>
      <c r="F9487" s="88"/>
      <c r="G9487" s="88"/>
      <c r="H9487" s="88"/>
      <c r="I9487" s="88"/>
    </row>
    <row r="9488" spans="1:9" ht="15" customHeight="1" x14ac:dyDescent="0.25">
      <c r="A9488" s="89"/>
      <c r="B9488" s="89"/>
      <c r="C9488" s="14" t="s">
        <v>2058</v>
      </c>
      <c r="D9488" s="14" t="s">
        <v>2059</v>
      </c>
      <c r="E9488" s="9"/>
      <c r="F9488" s="9"/>
      <c r="G9488" s="9"/>
      <c r="H9488" s="9"/>
      <c r="I9488" s="9"/>
    </row>
    <row r="9489" spans="1:9" ht="12.95" customHeight="1" x14ac:dyDescent="0.25">
      <c r="A9489" s="15"/>
      <c r="B9489" s="16" t="s">
        <v>2058</v>
      </c>
      <c r="C9489" s="17">
        <v>4</v>
      </c>
      <c r="D9489" s="18">
        <v>4</v>
      </c>
      <c r="E9489" s="9"/>
      <c r="F9489" s="9"/>
      <c r="G9489" s="9"/>
      <c r="H9489" s="9"/>
      <c r="I9489" s="9"/>
    </row>
    <row r="9490" spans="1:9" ht="15" customHeight="1" x14ac:dyDescent="0.25">
      <c r="A9490" s="19"/>
      <c r="B9490" s="20"/>
      <c r="C9490" s="21"/>
      <c r="D9490" s="22">
        <v>4</v>
      </c>
      <c r="E9490" s="9"/>
      <c r="F9490" s="9"/>
      <c r="G9490" s="9"/>
      <c r="H9490" s="9"/>
      <c r="I9490" s="9"/>
    </row>
    <row r="9491" spans="1:9" ht="9.9499999999999993" customHeight="1" x14ac:dyDescent="0.25">
      <c r="A9491" s="86"/>
      <c r="B9491" s="86"/>
      <c r="C9491" s="86"/>
      <c r="D9491" s="9"/>
      <c r="E9491" s="9"/>
      <c r="F9491" s="9"/>
      <c r="G9491" s="9"/>
      <c r="H9491" s="9"/>
      <c r="I9491" s="9"/>
    </row>
    <row r="9492" spans="1:9" ht="12" customHeight="1" x14ac:dyDescent="0.25">
      <c r="A9492" s="9"/>
      <c r="B9492" s="9"/>
      <c r="C9492" s="9"/>
      <c r="D9492" s="90" t="s">
        <v>4255</v>
      </c>
      <c r="E9492" s="90"/>
      <c r="F9492" s="90"/>
      <c r="G9492" s="90"/>
      <c r="H9492" s="90"/>
      <c r="I9492" s="90"/>
    </row>
    <row r="9493" spans="1:9" ht="9.9499999999999993" customHeight="1" x14ac:dyDescent="0.25">
      <c r="A9493" s="86"/>
      <c r="B9493" s="86"/>
      <c r="C9493" s="86"/>
      <c r="D9493" s="86"/>
      <c r="E9493" s="9"/>
      <c r="F9493" s="9"/>
      <c r="G9493" s="9"/>
      <c r="H9493" s="9"/>
      <c r="I9493" s="9"/>
    </row>
    <row r="9494" spans="1:9" ht="30.95" customHeight="1" x14ac:dyDescent="0.25">
      <c r="A9494" s="88" t="s">
        <v>3403</v>
      </c>
      <c r="B9494" s="88"/>
      <c r="C9494" s="88"/>
      <c r="D9494" s="88"/>
      <c r="E9494" s="88"/>
      <c r="F9494" s="88"/>
      <c r="G9494" s="88"/>
      <c r="H9494" s="88"/>
      <c r="I9494" s="88"/>
    </row>
    <row r="9495" spans="1:9" ht="15" customHeight="1" x14ac:dyDescent="0.25">
      <c r="A9495" s="89"/>
      <c r="B9495" s="89"/>
      <c r="C9495" s="14" t="s">
        <v>2076</v>
      </c>
      <c r="D9495" s="14" t="s">
        <v>2059</v>
      </c>
      <c r="E9495" s="9"/>
      <c r="F9495" s="9"/>
      <c r="G9495" s="9"/>
      <c r="H9495" s="9"/>
      <c r="I9495" s="9"/>
    </row>
    <row r="9496" spans="1:9" ht="12.95" customHeight="1" x14ac:dyDescent="0.25">
      <c r="A9496" s="15" t="s">
        <v>2108</v>
      </c>
      <c r="B9496" s="16" t="s">
        <v>2076</v>
      </c>
      <c r="C9496" s="17">
        <v>908</v>
      </c>
      <c r="D9496" s="18">
        <v>908</v>
      </c>
      <c r="E9496" s="9"/>
      <c r="F9496" s="9"/>
      <c r="G9496" s="9"/>
      <c r="H9496" s="9"/>
      <c r="I9496" s="9"/>
    </row>
    <row r="9497" spans="1:9" ht="15" customHeight="1" x14ac:dyDescent="0.25">
      <c r="A9497" s="19"/>
      <c r="B9497" s="20"/>
      <c r="C9497" s="21"/>
      <c r="D9497" s="22">
        <v>908</v>
      </c>
      <c r="E9497" s="9"/>
      <c r="F9497" s="9"/>
      <c r="G9497" s="9"/>
      <c r="H9497" s="9"/>
      <c r="I9497" s="9"/>
    </row>
    <row r="9498" spans="1:9" ht="9.9499999999999993" customHeight="1" x14ac:dyDescent="0.25">
      <c r="A9498" s="86"/>
      <c r="B9498" s="86"/>
      <c r="C9498" s="86"/>
      <c r="D9498" s="9"/>
      <c r="E9498" s="9"/>
      <c r="F9498" s="9"/>
      <c r="G9498" s="9"/>
      <c r="H9498" s="9"/>
      <c r="I9498" s="9"/>
    </row>
    <row r="9499" spans="1:9" ht="12" customHeight="1" x14ac:dyDescent="0.25">
      <c r="A9499" s="9"/>
      <c r="B9499" s="9"/>
      <c r="C9499" s="9"/>
      <c r="D9499" s="90" t="s">
        <v>4971</v>
      </c>
      <c r="E9499" s="90"/>
      <c r="F9499" s="90"/>
      <c r="G9499" s="90"/>
      <c r="H9499" s="90"/>
      <c r="I9499" s="90"/>
    </row>
    <row r="9500" spans="1:9" ht="9.9499999999999993" customHeight="1" x14ac:dyDescent="0.25">
      <c r="A9500" s="86"/>
      <c r="B9500" s="86"/>
      <c r="C9500" s="86"/>
      <c r="D9500" s="86"/>
      <c r="E9500" s="9"/>
      <c r="F9500" s="9"/>
      <c r="G9500" s="9"/>
      <c r="H9500" s="9"/>
      <c r="I9500" s="9"/>
    </row>
    <row r="9501" spans="1:9" ht="42.95" customHeight="1" x14ac:dyDescent="0.25">
      <c r="A9501" s="88" t="s">
        <v>3404</v>
      </c>
      <c r="B9501" s="88"/>
      <c r="C9501" s="88"/>
      <c r="D9501" s="88"/>
      <c r="E9501" s="88"/>
      <c r="F9501" s="88"/>
      <c r="G9501" s="88"/>
      <c r="H9501" s="88"/>
      <c r="I9501" s="88"/>
    </row>
    <row r="9502" spans="1:9" ht="15" customHeight="1" x14ac:dyDescent="0.25">
      <c r="A9502" s="89"/>
      <c r="B9502" s="89"/>
      <c r="C9502" s="14" t="s">
        <v>2058</v>
      </c>
      <c r="D9502" s="14" t="s">
        <v>2059</v>
      </c>
      <c r="E9502" s="9"/>
      <c r="F9502" s="9"/>
      <c r="G9502" s="9"/>
      <c r="H9502" s="9"/>
      <c r="I9502" s="9"/>
    </row>
    <row r="9503" spans="1:9" ht="12.95" customHeight="1" x14ac:dyDescent="0.25">
      <c r="A9503" s="15"/>
      <c r="B9503" s="16" t="s">
        <v>2058</v>
      </c>
      <c r="C9503" s="17">
        <v>2</v>
      </c>
      <c r="D9503" s="18">
        <v>2</v>
      </c>
      <c r="E9503" s="9"/>
      <c r="F9503" s="9"/>
      <c r="G9503" s="9"/>
      <c r="H9503" s="9"/>
      <c r="I9503" s="9"/>
    </row>
    <row r="9504" spans="1:9" ht="15" customHeight="1" x14ac:dyDescent="0.25">
      <c r="A9504" s="19"/>
      <c r="B9504" s="20"/>
      <c r="C9504" s="21"/>
      <c r="D9504" s="22">
        <v>2</v>
      </c>
      <c r="E9504" s="9"/>
      <c r="F9504" s="9"/>
      <c r="G9504" s="9"/>
      <c r="H9504" s="9"/>
      <c r="I9504" s="9"/>
    </row>
    <row r="9505" spans="1:9" ht="9.9499999999999993" customHeight="1" x14ac:dyDescent="0.25">
      <c r="A9505" s="86"/>
      <c r="B9505" s="86"/>
      <c r="C9505" s="86"/>
      <c r="D9505" s="9"/>
      <c r="E9505" s="9"/>
      <c r="F9505" s="9"/>
      <c r="G9505" s="9"/>
      <c r="H9505" s="9"/>
      <c r="I9505" s="9"/>
    </row>
    <row r="9506" spans="1:9" ht="12" customHeight="1" x14ac:dyDescent="0.25">
      <c r="A9506" s="9"/>
      <c r="B9506" s="9"/>
      <c r="C9506" s="9"/>
      <c r="D9506" s="90" t="s">
        <v>4257</v>
      </c>
      <c r="E9506" s="90"/>
      <c r="F9506" s="90"/>
      <c r="G9506" s="90"/>
      <c r="H9506" s="90"/>
      <c r="I9506" s="90"/>
    </row>
    <row r="9507" spans="1:9" ht="9.9499999999999993" customHeight="1" x14ac:dyDescent="0.25">
      <c r="A9507" s="86"/>
      <c r="B9507" s="86"/>
      <c r="C9507" s="86"/>
      <c r="D9507" s="86"/>
      <c r="E9507" s="9"/>
      <c r="F9507" s="9"/>
      <c r="G9507" s="9"/>
      <c r="H9507" s="9"/>
      <c r="I9507" s="9"/>
    </row>
    <row r="9508" spans="1:9" ht="30.95" customHeight="1" x14ac:dyDescent="0.25">
      <c r="A9508" s="88" t="s">
        <v>3405</v>
      </c>
      <c r="B9508" s="88"/>
      <c r="C9508" s="88"/>
      <c r="D9508" s="88"/>
      <c r="E9508" s="88"/>
      <c r="F9508" s="88"/>
      <c r="G9508" s="88"/>
      <c r="H9508" s="88"/>
      <c r="I9508" s="88"/>
    </row>
    <row r="9509" spans="1:9" ht="15" customHeight="1" x14ac:dyDescent="0.25">
      <c r="A9509" s="89"/>
      <c r="B9509" s="89"/>
      <c r="C9509" s="14" t="s">
        <v>2076</v>
      </c>
      <c r="D9509" s="14" t="s">
        <v>2058</v>
      </c>
      <c r="E9509" s="14" t="s">
        <v>2059</v>
      </c>
      <c r="F9509" s="9"/>
      <c r="G9509" s="9"/>
      <c r="H9509" s="9"/>
      <c r="I9509" s="9"/>
    </row>
    <row r="9510" spans="1:9" ht="18.95" customHeight="1" x14ac:dyDescent="0.25">
      <c r="A9510" s="15" t="s">
        <v>2110</v>
      </c>
      <c r="B9510" s="16" t="s">
        <v>2111</v>
      </c>
      <c r="C9510" s="17">
        <v>0.16</v>
      </c>
      <c r="D9510" s="17">
        <v>93</v>
      </c>
      <c r="E9510" s="18">
        <v>14.88</v>
      </c>
      <c r="F9510" s="9"/>
      <c r="G9510" s="9"/>
      <c r="H9510" s="9"/>
      <c r="I9510" s="9"/>
    </row>
    <row r="9511" spans="1:9" ht="15" customHeight="1" x14ac:dyDescent="0.25">
      <c r="A9511" s="19"/>
      <c r="B9511" s="20"/>
      <c r="C9511" s="21"/>
      <c r="D9511" s="21"/>
      <c r="E9511" s="22">
        <v>14.88</v>
      </c>
      <c r="F9511" s="9"/>
      <c r="G9511" s="9"/>
      <c r="H9511" s="9"/>
      <c r="I9511" s="9"/>
    </row>
    <row r="9512" spans="1:9" ht="9.9499999999999993" customHeight="1" x14ac:dyDescent="0.25">
      <c r="A9512" s="86"/>
      <c r="B9512" s="86"/>
      <c r="C9512" s="86"/>
      <c r="D9512" s="9"/>
      <c r="E9512" s="9"/>
      <c r="F9512" s="9"/>
      <c r="G9512" s="9"/>
      <c r="H9512" s="9"/>
      <c r="I9512" s="9"/>
    </row>
    <row r="9513" spans="1:9" ht="12" customHeight="1" x14ac:dyDescent="0.25">
      <c r="A9513" s="9"/>
      <c r="B9513" s="9"/>
      <c r="C9513" s="9"/>
      <c r="D9513" s="90" t="s">
        <v>4256</v>
      </c>
      <c r="E9513" s="90"/>
      <c r="F9513" s="90"/>
      <c r="G9513" s="90"/>
      <c r="H9513" s="90"/>
      <c r="I9513" s="90"/>
    </row>
    <row r="9514" spans="1:9" ht="9.9499999999999993" customHeight="1" x14ac:dyDescent="0.25">
      <c r="A9514" s="86"/>
      <c r="B9514" s="86"/>
      <c r="C9514" s="86"/>
      <c r="D9514" s="86"/>
      <c r="E9514" s="9"/>
      <c r="F9514" s="9"/>
      <c r="G9514" s="9"/>
      <c r="H9514" s="9"/>
      <c r="I9514" s="9"/>
    </row>
    <row r="9515" spans="1:9" ht="30.95" customHeight="1" x14ac:dyDescent="0.25">
      <c r="A9515" s="88" t="s">
        <v>3406</v>
      </c>
      <c r="B9515" s="88"/>
      <c r="C9515" s="88"/>
      <c r="D9515" s="88"/>
      <c r="E9515" s="88"/>
      <c r="F9515" s="88"/>
      <c r="G9515" s="88"/>
      <c r="H9515" s="88"/>
      <c r="I9515" s="88"/>
    </row>
    <row r="9516" spans="1:9" ht="15" customHeight="1" x14ac:dyDescent="0.25">
      <c r="A9516" s="89"/>
      <c r="B9516" s="89"/>
      <c r="C9516" s="14" t="s">
        <v>2058</v>
      </c>
      <c r="D9516" s="14" t="s">
        <v>2059</v>
      </c>
      <c r="E9516" s="9"/>
      <c r="F9516" s="9"/>
      <c r="G9516" s="9"/>
      <c r="H9516" s="9"/>
      <c r="I9516" s="9"/>
    </row>
    <row r="9517" spans="1:9" ht="12.95" customHeight="1" x14ac:dyDescent="0.25">
      <c r="A9517" s="15"/>
      <c r="B9517" s="16" t="s">
        <v>2058</v>
      </c>
      <c r="C9517" s="17">
        <v>8</v>
      </c>
      <c r="D9517" s="18">
        <v>8</v>
      </c>
      <c r="E9517" s="9"/>
      <c r="F9517" s="9"/>
      <c r="G9517" s="9"/>
      <c r="H9517" s="9"/>
      <c r="I9517" s="9"/>
    </row>
    <row r="9518" spans="1:9" ht="15" customHeight="1" x14ac:dyDescent="0.25">
      <c r="A9518" s="19"/>
      <c r="B9518" s="20"/>
      <c r="C9518" s="21"/>
      <c r="D9518" s="22">
        <v>8</v>
      </c>
      <c r="E9518" s="9"/>
      <c r="F9518" s="9"/>
      <c r="G9518" s="9"/>
      <c r="H9518" s="9"/>
      <c r="I9518" s="9"/>
    </row>
    <row r="9519" spans="1:9" ht="9.9499999999999993" customHeight="1" x14ac:dyDescent="0.25">
      <c r="A9519" s="86"/>
      <c r="B9519" s="86"/>
      <c r="C9519" s="86"/>
      <c r="D9519" s="9"/>
      <c r="E9519" s="9"/>
      <c r="F9519" s="9"/>
      <c r="G9519" s="9"/>
      <c r="H9519" s="9"/>
      <c r="I9519" s="9"/>
    </row>
    <row r="9520" spans="1:9" ht="12" customHeight="1" x14ac:dyDescent="0.25">
      <c r="A9520" s="9"/>
      <c r="B9520" s="9"/>
      <c r="C9520" s="9"/>
      <c r="D9520" s="90" t="s">
        <v>4258</v>
      </c>
      <c r="E9520" s="90"/>
      <c r="F9520" s="90"/>
      <c r="G9520" s="90"/>
      <c r="H9520" s="90"/>
      <c r="I9520" s="90"/>
    </row>
    <row r="9521" spans="1:9" ht="9.9499999999999993" customHeight="1" x14ac:dyDescent="0.25">
      <c r="A9521" s="86"/>
      <c r="B9521" s="86"/>
      <c r="C9521" s="86"/>
      <c r="D9521" s="86"/>
      <c r="E9521" s="9"/>
      <c r="F9521" s="9"/>
      <c r="G9521" s="9"/>
      <c r="H9521" s="9"/>
      <c r="I9521" s="9"/>
    </row>
    <row r="9522" spans="1:9" ht="20.100000000000001" customHeight="1" x14ac:dyDescent="0.25">
      <c r="A9522" s="88" t="s">
        <v>3407</v>
      </c>
      <c r="B9522" s="88"/>
      <c r="C9522" s="88"/>
      <c r="D9522" s="88"/>
      <c r="E9522" s="88"/>
      <c r="F9522" s="88"/>
      <c r="G9522" s="88"/>
      <c r="H9522" s="88"/>
      <c r="I9522" s="88"/>
    </row>
    <row r="9523" spans="1:9" ht="15" customHeight="1" x14ac:dyDescent="0.25">
      <c r="A9523" s="89"/>
      <c r="B9523" s="89"/>
      <c r="C9523" s="14" t="s">
        <v>2076</v>
      </c>
      <c r="D9523" s="14" t="s">
        <v>2059</v>
      </c>
      <c r="E9523" s="9"/>
      <c r="F9523" s="9"/>
      <c r="G9523" s="9"/>
      <c r="H9523" s="9"/>
      <c r="I9523" s="9"/>
    </row>
    <row r="9524" spans="1:9" ht="12.95" customHeight="1" x14ac:dyDescent="0.25">
      <c r="A9524" s="15"/>
      <c r="B9524" s="16" t="s">
        <v>2076</v>
      </c>
      <c r="C9524" s="17">
        <v>377.91</v>
      </c>
      <c r="D9524" s="18">
        <v>377.91</v>
      </c>
      <c r="E9524" s="9"/>
      <c r="F9524" s="9"/>
      <c r="G9524" s="9"/>
      <c r="H9524" s="9"/>
      <c r="I9524" s="9"/>
    </row>
    <row r="9525" spans="1:9" ht="15" customHeight="1" x14ac:dyDescent="0.25">
      <c r="A9525" s="19"/>
      <c r="B9525" s="20"/>
      <c r="C9525" s="21"/>
      <c r="D9525" s="22">
        <v>377.91</v>
      </c>
      <c r="E9525" s="9"/>
      <c r="F9525" s="9"/>
      <c r="G9525" s="9"/>
      <c r="H9525" s="9"/>
      <c r="I9525" s="9"/>
    </row>
    <row r="9526" spans="1:9" ht="9.9499999999999993" customHeight="1" x14ac:dyDescent="0.25">
      <c r="A9526" s="86"/>
      <c r="B9526" s="86"/>
      <c r="C9526" s="86"/>
      <c r="D9526" s="9"/>
      <c r="E9526" s="9"/>
      <c r="F9526" s="9"/>
      <c r="G9526" s="9"/>
      <c r="H9526" s="9"/>
      <c r="I9526" s="9"/>
    </row>
    <row r="9527" spans="1:9" ht="12" customHeight="1" x14ac:dyDescent="0.25">
      <c r="A9527" s="9"/>
      <c r="B9527" s="9"/>
      <c r="C9527" s="9"/>
      <c r="D9527" s="90" t="s">
        <v>4973</v>
      </c>
      <c r="E9527" s="90"/>
      <c r="F9527" s="90"/>
      <c r="G9527" s="90"/>
      <c r="H9527" s="90"/>
      <c r="I9527" s="90"/>
    </row>
    <row r="9528" spans="1:9" ht="9.9499999999999993" customHeight="1" x14ac:dyDescent="0.25">
      <c r="A9528" s="86"/>
      <c r="B9528" s="86"/>
      <c r="C9528" s="86"/>
      <c r="D9528" s="86"/>
      <c r="E9528" s="9"/>
      <c r="F9528" s="9"/>
      <c r="G9528" s="9"/>
      <c r="H9528" s="9"/>
      <c r="I9528" s="9"/>
    </row>
    <row r="9529" spans="1:9" ht="30.95" customHeight="1" x14ac:dyDescent="0.25">
      <c r="A9529" s="88" t="s">
        <v>3408</v>
      </c>
      <c r="B9529" s="88"/>
      <c r="C9529" s="88"/>
      <c r="D9529" s="88"/>
      <c r="E9529" s="88"/>
      <c r="F9529" s="88"/>
      <c r="G9529" s="88"/>
      <c r="H9529" s="88"/>
      <c r="I9529" s="88"/>
    </row>
    <row r="9530" spans="1:9" ht="15" customHeight="1" x14ac:dyDescent="0.25">
      <c r="A9530" s="89"/>
      <c r="B9530" s="89"/>
      <c r="C9530" s="14" t="s">
        <v>2076</v>
      </c>
      <c r="D9530" s="14" t="s">
        <v>2059</v>
      </c>
      <c r="E9530" s="9"/>
      <c r="F9530" s="9"/>
      <c r="G9530" s="9"/>
      <c r="H9530" s="9"/>
      <c r="I9530" s="9"/>
    </row>
    <row r="9531" spans="1:9" ht="12.95" customHeight="1" x14ac:dyDescent="0.25">
      <c r="A9531" s="15" t="s">
        <v>2108</v>
      </c>
      <c r="B9531" s="16" t="s">
        <v>2076</v>
      </c>
      <c r="C9531" s="17">
        <v>908</v>
      </c>
      <c r="D9531" s="18">
        <v>908</v>
      </c>
      <c r="E9531" s="9"/>
      <c r="F9531" s="9"/>
      <c r="G9531" s="9"/>
      <c r="H9531" s="9"/>
      <c r="I9531" s="9"/>
    </row>
    <row r="9532" spans="1:9" ht="15" customHeight="1" x14ac:dyDescent="0.25">
      <c r="A9532" s="19"/>
      <c r="B9532" s="20"/>
      <c r="C9532" s="21"/>
      <c r="D9532" s="22">
        <v>908</v>
      </c>
      <c r="E9532" s="9"/>
      <c r="F9532" s="9"/>
      <c r="G9532" s="9"/>
      <c r="H9532" s="9"/>
      <c r="I9532" s="9"/>
    </row>
    <row r="9533" spans="1:9" ht="9.9499999999999993" customHeight="1" x14ac:dyDescent="0.25">
      <c r="A9533" s="86"/>
      <c r="B9533" s="86"/>
      <c r="C9533" s="86"/>
      <c r="D9533" s="9"/>
      <c r="E9533" s="9"/>
      <c r="F9533" s="9"/>
      <c r="G9533" s="9"/>
      <c r="H9533" s="9"/>
      <c r="I9533" s="9"/>
    </row>
    <row r="9534" spans="1:9" ht="12" customHeight="1" x14ac:dyDescent="0.25">
      <c r="A9534" s="9"/>
      <c r="B9534" s="9"/>
      <c r="C9534" s="9"/>
      <c r="D9534" s="90" t="s">
        <v>4971</v>
      </c>
      <c r="E9534" s="90"/>
      <c r="F9534" s="90"/>
      <c r="G9534" s="90"/>
      <c r="H9534" s="90"/>
      <c r="I9534" s="90"/>
    </row>
    <row r="9535" spans="1:9" ht="9.9499999999999993" customHeight="1" x14ac:dyDescent="0.25">
      <c r="A9535" s="86"/>
      <c r="B9535" s="86"/>
      <c r="C9535" s="86"/>
      <c r="D9535" s="86"/>
      <c r="E9535" s="9"/>
      <c r="F9535" s="9"/>
      <c r="G9535" s="9"/>
      <c r="H9535" s="9"/>
      <c r="I9535" s="9"/>
    </row>
    <row r="9536" spans="1:9" ht="20.100000000000001" customHeight="1" x14ac:dyDescent="0.25">
      <c r="A9536" s="88" t="s">
        <v>3409</v>
      </c>
      <c r="B9536" s="88"/>
      <c r="C9536" s="88"/>
      <c r="D9536" s="88"/>
      <c r="E9536" s="88"/>
      <c r="F9536" s="88"/>
      <c r="G9536" s="88"/>
      <c r="H9536" s="88"/>
      <c r="I9536" s="88"/>
    </row>
    <row r="9537" spans="1:9" ht="15" customHeight="1" x14ac:dyDescent="0.25">
      <c r="A9537" s="89"/>
      <c r="B9537" s="89"/>
      <c r="C9537" s="14" t="s">
        <v>2069</v>
      </c>
      <c r="D9537" s="14" t="s">
        <v>2058</v>
      </c>
      <c r="E9537" s="14" t="s">
        <v>2059</v>
      </c>
      <c r="F9537" s="9"/>
      <c r="G9537" s="9"/>
      <c r="H9537" s="9"/>
      <c r="I9537" s="9"/>
    </row>
    <row r="9538" spans="1:9" ht="12.95" customHeight="1" x14ac:dyDescent="0.25">
      <c r="A9538" s="15"/>
      <c r="B9538" s="16" t="s">
        <v>2104</v>
      </c>
      <c r="C9538" s="17">
        <v>202.57</v>
      </c>
      <c r="D9538" s="17">
        <v>1</v>
      </c>
      <c r="E9538" s="18">
        <v>202.57</v>
      </c>
      <c r="F9538" s="9"/>
      <c r="G9538" s="9"/>
      <c r="H9538" s="9"/>
      <c r="I9538" s="9"/>
    </row>
    <row r="9539" spans="1:9" ht="15" customHeight="1" x14ac:dyDescent="0.25">
      <c r="A9539" s="19"/>
      <c r="B9539" s="20"/>
      <c r="C9539" s="21"/>
      <c r="D9539" s="21"/>
      <c r="E9539" s="22">
        <v>202.57</v>
      </c>
      <c r="F9539" s="9"/>
      <c r="G9539" s="9"/>
      <c r="H9539" s="9"/>
      <c r="I9539" s="9"/>
    </row>
    <row r="9540" spans="1:9" ht="9.9499999999999993" customHeight="1" x14ac:dyDescent="0.25">
      <c r="A9540" s="86"/>
      <c r="B9540" s="86"/>
      <c r="C9540" s="86"/>
      <c r="D9540" s="9"/>
      <c r="E9540" s="9"/>
      <c r="F9540" s="9"/>
      <c r="G9540" s="9"/>
      <c r="H9540" s="9"/>
      <c r="I9540" s="9"/>
    </row>
    <row r="9541" spans="1:9" ht="12" customHeight="1" x14ac:dyDescent="0.25">
      <c r="A9541" s="9"/>
      <c r="B9541" s="9"/>
      <c r="C9541" s="9"/>
      <c r="D9541" s="90" t="s">
        <v>4974</v>
      </c>
      <c r="E9541" s="90"/>
      <c r="F9541" s="90"/>
      <c r="G9541" s="90"/>
      <c r="H9541" s="90"/>
      <c r="I9541" s="90"/>
    </row>
    <row r="9542" spans="1:9" ht="9.9499999999999993" customHeight="1" x14ac:dyDescent="0.25">
      <c r="A9542" s="86"/>
      <c r="B9542" s="86"/>
      <c r="C9542" s="86"/>
      <c r="D9542" s="86"/>
      <c r="E9542" s="9"/>
      <c r="F9542" s="9"/>
      <c r="G9542" s="9"/>
      <c r="H9542" s="9"/>
      <c r="I9542" s="9"/>
    </row>
    <row r="9543" spans="1:9" ht="30.95" customHeight="1" x14ac:dyDescent="0.25">
      <c r="A9543" s="88" t="s">
        <v>3410</v>
      </c>
      <c r="B9543" s="88"/>
      <c r="C9543" s="88"/>
      <c r="D9543" s="88"/>
      <c r="E9543" s="88"/>
      <c r="F9543" s="88"/>
      <c r="G9543" s="88"/>
      <c r="H9543" s="88"/>
      <c r="I9543" s="88"/>
    </row>
    <row r="9544" spans="1:9" ht="15" customHeight="1" x14ac:dyDescent="0.25">
      <c r="A9544" s="89"/>
      <c r="B9544" s="89"/>
      <c r="C9544" s="14" t="s">
        <v>2076</v>
      </c>
      <c r="D9544" s="14" t="s">
        <v>2059</v>
      </c>
      <c r="E9544" s="9"/>
      <c r="F9544" s="9"/>
      <c r="G9544" s="9"/>
      <c r="H9544" s="9"/>
      <c r="I9544" s="9"/>
    </row>
    <row r="9545" spans="1:9" ht="12.95" customHeight="1" x14ac:dyDescent="0.25">
      <c r="A9545" s="15" t="s">
        <v>2077</v>
      </c>
      <c r="B9545" s="16" t="s">
        <v>2076</v>
      </c>
      <c r="C9545" s="17">
        <v>4411.16</v>
      </c>
      <c r="D9545" s="18">
        <v>4411.16</v>
      </c>
      <c r="E9545" s="9"/>
      <c r="F9545" s="9"/>
      <c r="G9545" s="9"/>
      <c r="H9545" s="9"/>
      <c r="I9545" s="9"/>
    </row>
    <row r="9546" spans="1:9" ht="15" customHeight="1" x14ac:dyDescent="0.25">
      <c r="A9546" s="19"/>
      <c r="B9546" s="20"/>
      <c r="C9546" s="21"/>
      <c r="D9546" s="22">
        <v>4411.16</v>
      </c>
      <c r="E9546" s="9"/>
      <c r="F9546" s="9"/>
      <c r="G9546" s="9"/>
      <c r="H9546" s="9"/>
      <c r="I9546" s="9"/>
    </row>
    <row r="9547" spans="1:9" ht="9.9499999999999993" customHeight="1" x14ac:dyDescent="0.25">
      <c r="A9547" s="86"/>
      <c r="B9547" s="86"/>
      <c r="C9547" s="86"/>
      <c r="D9547" s="9"/>
      <c r="E9547" s="9"/>
      <c r="F9547" s="9"/>
      <c r="G9547" s="9"/>
      <c r="H9547" s="9"/>
      <c r="I9547" s="9"/>
    </row>
    <row r="9548" spans="1:9" ht="12" customHeight="1" x14ac:dyDescent="0.25">
      <c r="A9548" s="9"/>
      <c r="B9548" s="9"/>
      <c r="C9548" s="9"/>
      <c r="D9548" s="90" t="s">
        <v>4801</v>
      </c>
      <c r="E9548" s="90"/>
      <c r="F9548" s="90"/>
      <c r="G9548" s="90"/>
      <c r="H9548" s="90"/>
      <c r="I9548" s="90"/>
    </row>
    <row r="9549" spans="1:9" ht="9.9499999999999993" customHeight="1" x14ac:dyDescent="0.25">
      <c r="A9549" s="86"/>
      <c r="B9549" s="86"/>
      <c r="C9549" s="86"/>
      <c r="D9549" s="86"/>
      <c r="E9549" s="9"/>
      <c r="F9549" s="9"/>
      <c r="G9549" s="9"/>
      <c r="H9549" s="9"/>
      <c r="I9549" s="9"/>
    </row>
    <row r="9550" spans="1:9" ht="30.95" customHeight="1" x14ac:dyDescent="0.25">
      <c r="A9550" s="88" t="s">
        <v>3411</v>
      </c>
      <c r="B9550" s="88"/>
      <c r="C9550" s="88"/>
      <c r="D9550" s="88"/>
      <c r="E9550" s="88"/>
      <c r="F9550" s="88"/>
      <c r="G9550" s="88"/>
      <c r="H9550" s="88"/>
      <c r="I9550" s="88"/>
    </row>
    <row r="9551" spans="1:9" ht="15" customHeight="1" x14ac:dyDescent="0.25">
      <c r="A9551" s="89"/>
      <c r="B9551" s="89"/>
      <c r="C9551" s="14" t="s">
        <v>2076</v>
      </c>
      <c r="D9551" s="14" t="s">
        <v>2079</v>
      </c>
      <c r="E9551" s="14" t="s">
        <v>2059</v>
      </c>
      <c r="F9551" s="9"/>
      <c r="G9551" s="9"/>
      <c r="H9551" s="9"/>
      <c r="I9551" s="9"/>
    </row>
    <row r="9552" spans="1:9" ht="18.95" customHeight="1" x14ac:dyDescent="0.25">
      <c r="A9552" s="15" t="s">
        <v>2080</v>
      </c>
      <c r="B9552" s="16" t="s">
        <v>2081</v>
      </c>
      <c r="C9552" s="17">
        <v>918.5</v>
      </c>
      <c r="D9552" s="17">
        <v>0.1</v>
      </c>
      <c r="E9552" s="18">
        <v>91.85</v>
      </c>
      <c r="F9552" s="9"/>
      <c r="G9552" s="9"/>
      <c r="H9552" s="9"/>
      <c r="I9552" s="9"/>
    </row>
    <row r="9553" spans="1:9" ht="15" customHeight="1" x14ac:dyDescent="0.25">
      <c r="A9553" s="19"/>
      <c r="B9553" s="20"/>
      <c r="C9553" s="21"/>
      <c r="D9553" s="21"/>
      <c r="E9553" s="22">
        <v>91.85</v>
      </c>
      <c r="F9553" s="9"/>
      <c r="G9553" s="9"/>
      <c r="H9553" s="9"/>
      <c r="I9553" s="9"/>
    </row>
    <row r="9554" spans="1:9" ht="9.9499999999999993" customHeight="1" x14ac:dyDescent="0.25">
      <c r="A9554" s="86"/>
      <c r="B9554" s="86"/>
      <c r="C9554" s="86"/>
      <c r="D9554" s="9"/>
      <c r="E9554" s="9"/>
      <c r="F9554" s="9"/>
      <c r="G9554" s="9"/>
      <c r="H9554" s="9"/>
      <c r="I9554" s="9"/>
    </row>
    <row r="9555" spans="1:9" ht="12" customHeight="1" x14ac:dyDescent="0.25">
      <c r="A9555" s="9"/>
      <c r="B9555" s="9"/>
      <c r="C9555" s="9"/>
      <c r="D9555" s="90" t="s">
        <v>4975</v>
      </c>
      <c r="E9555" s="90"/>
      <c r="F9555" s="90"/>
      <c r="G9555" s="90"/>
      <c r="H9555" s="90"/>
      <c r="I9555" s="90"/>
    </row>
    <row r="9556" spans="1:9" ht="9.9499999999999993" customHeight="1" x14ac:dyDescent="0.25">
      <c r="A9556" s="86"/>
      <c r="B9556" s="86"/>
      <c r="C9556" s="86"/>
      <c r="D9556" s="86"/>
      <c r="E9556" s="9"/>
      <c r="F9556" s="9"/>
      <c r="G9556" s="9"/>
      <c r="H9556" s="9"/>
      <c r="I9556" s="9"/>
    </row>
    <row r="9557" spans="1:9" ht="30.95" customHeight="1" x14ac:dyDescent="0.25">
      <c r="A9557" s="88" t="s">
        <v>3412</v>
      </c>
      <c r="B9557" s="88"/>
      <c r="C9557" s="88"/>
      <c r="D9557" s="88"/>
      <c r="E9557" s="88"/>
      <c r="F9557" s="88"/>
      <c r="G9557" s="88"/>
      <c r="H9557" s="88"/>
      <c r="I9557" s="88"/>
    </row>
    <row r="9558" spans="1:9" ht="15" customHeight="1" x14ac:dyDescent="0.25">
      <c r="A9558" s="89"/>
      <c r="B9558" s="89"/>
      <c r="C9558" s="14" t="s">
        <v>2076</v>
      </c>
      <c r="D9558" s="14" t="s">
        <v>2079</v>
      </c>
      <c r="E9558" s="14" t="s">
        <v>2058</v>
      </c>
      <c r="F9558" s="14" t="s">
        <v>2059</v>
      </c>
      <c r="G9558" s="9"/>
      <c r="H9558" s="9"/>
      <c r="I9558" s="9"/>
    </row>
    <row r="9559" spans="1:9" ht="27" customHeight="1" x14ac:dyDescent="0.25">
      <c r="A9559" s="15" t="s">
        <v>2083</v>
      </c>
      <c r="B9559" s="16" t="s">
        <v>2084</v>
      </c>
      <c r="C9559" s="17">
        <v>4.3</v>
      </c>
      <c r="D9559" s="17">
        <v>0.1</v>
      </c>
      <c r="E9559" s="17">
        <v>3</v>
      </c>
      <c r="F9559" s="18">
        <v>1.29</v>
      </c>
      <c r="G9559" s="9"/>
      <c r="H9559" s="9"/>
      <c r="I9559" s="9"/>
    </row>
    <row r="9560" spans="1:9" ht="15" customHeight="1" x14ac:dyDescent="0.25">
      <c r="A9560" s="19"/>
      <c r="B9560" s="20"/>
      <c r="C9560" s="21"/>
      <c r="D9560" s="21"/>
      <c r="E9560" s="21"/>
      <c r="F9560" s="22">
        <v>1.29</v>
      </c>
      <c r="G9560" s="9"/>
      <c r="H9560" s="9"/>
      <c r="I9560" s="9"/>
    </row>
    <row r="9561" spans="1:9" ht="9.9499999999999993" customHeight="1" x14ac:dyDescent="0.25">
      <c r="A9561" s="86"/>
      <c r="B9561" s="86"/>
      <c r="C9561" s="86"/>
      <c r="D9561" s="9"/>
      <c r="E9561" s="9"/>
      <c r="F9561" s="9"/>
      <c r="G9561" s="9"/>
      <c r="H9561" s="9"/>
      <c r="I9561" s="9"/>
    </row>
    <row r="9562" spans="1:9" ht="12" customHeight="1" x14ac:dyDescent="0.25">
      <c r="A9562" s="9"/>
      <c r="B9562" s="9"/>
      <c r="C9562" s="9"/>
      <c r="D9562" s="90" t="s">
        <v>4337</v>
      </c>
      <c r="E9562" s="90"/>
      <c r="F9562" s="90"/>
      <c r="G9562" s="90"/>
      <c r="H9562" s="90"/>
      <c r="I9562" s="90"/>
    </row>
    <row r="9563" spans="1:9" ht="9.9499999999999993" customHeight="1" x14ac:dyDescent="0.25">
      <c r="A9563" s="86"/>
      <c r="B9563" s="86"/>
      <c r="C9563" s="86"/>
      <c r="D9563" s="86"/>
      <c r="E9563" s="9"/>
      <c r="F9563" s="9"/>
      <c r="G9563" s="9"/>
      <c r="H9563" s="9"/>
      <c r="I9563" s="9"/>
    </row>
    <row r="9564" spans="1:9" ht="42.95" customHeight="1" x14ac:dyDescent="0.25">
      <c r="A9564" s="88" t="s">
        <v>3413</v>
      </c>
      <c r="B9564" s="88"/>
      <c r="C9564" s="88"/>
      <c r="D9564" s="88"/>
      <c r="E9564" s="88"/>
      <c r="F9564" s="88"/>
      <c r="G9564" s="88"/>
      <c r="H9564" s="88"/>
      <c r="I9564" s="88"/>
    </row>
    <row r="9565" spans="1:9" ht="15" customHeight="1" x14ac:dyDescent="0.25">
      <c r="A9565" s="89"/>
      <c r="B9565" s="89"/>
      <c r="C9565" s="14" t="s">
        <v>2076</v>
      </c>
      <c r="D9565" s="14" t="s">
        <v>2056</v>
      </c>
      <c r="E9565" s="14" t="s">
        <v>2058</v>
      </c>
      <c r="F9565" s="14" t="s">
        <v>2086</v>
      </c>
      <c r="G9565" s="14" t="s">
        <v>2059</v>
      </c>
      <c r="H9565" s="9"/>
      <c r="I9565" s="9"/>
    </row>
    <row r="9566" spans="1:9" ht="18.95" customHeight="1" x14ac:dyDescent="0.25">
      <c r="A9566" s="15" t="s">
        <v>2087</v>
      </c>
      <c r="B9566" s="16" t="s">
        <v>2088</v>
      </c>
      <c r="C9566" s="17">
        <v>4411.16</v>
      </c>
      <c r="D9566" s="17">
        <v>0.1</v>
      </c>
      <c r="E9566" s="17">
        <v>1</v>
      </c>
      <c r="F9566" s="17">
        <v>1.5</v>
      </c>
      <c r="G9566" s="18">
        <v>661.67</v>
      </c>
      <c r="H9566" s="9"/>
      <c r="I9566" s="9"/>
    </row>
    <row r="9567" spans="1:9" ht="18.95" customHeight="1" x14ac:dyDescent="0.25">
      <c r="A9567" s="15" t="s">
        <v>2089</v>
      </c>
      <c r="B9567" s="16" t="s">
        <v>2088</v>
      </c>
      <c r="C9567" s="17">
        <v>918.5</v>
      </c>
      <c r="D9567" s="17">
        <v>0.1</v>
      </c>
      <c r="E9567" s="17">
        <v>1</v>
      </c>
      <c r="F9567" s="17">
        <v>1.5</v>
      </c>
      <c r="G9567" s="18">
        <v>137.78</v>
      </c>
      <c r="H9567" s="9"/>
      <c r="I9567" s="9"/>
    </row>
    <row r="9568" spans="1:9" ht="27" customHeight="1" x14ac:dyDescent="0.25">
      <c r="A9568" s="15" t="s">
        <v>2090</v>
      </c>
      <c r="B9568" s="16" t="s">
        <v>2088</v>
      </c>
      <c r="C9568" s="17">
        <v>4.5999999999999996</v>
      </c>
      <c r="D9568" s="17">
        <v>0.1</v>
      </c>
      <c r="E9568" s="17">
        <v>3</v>
      </c>
      <c r="F9568" s="17">
        <v>1.5</v>
      </c>
      <c r="G9568" s="18">
        <v>2.0699999999999998</v>
      </c>
      <c r="H9568" s="9"/>
      <c r="I9568" s="9"/>
    </row>
    <row r="9569" spans="1:9" ht="15" customHeight="1" x14ac:dyDescent="0.25">
      <c r="A9569" s="19"/>
      <c r="B9569" s="20"/>
      <c r="C9569" s="21"/>
      <c r="D9569" s="21"/>
      <c r="E9569" s="21"/>
      <c r="F9569" s="21"/>
      <c r="G9569" s="22">
        <v>801.52</v>
      </c>
      <c r="H9569" s="9"/>
      <c r="I9569" s="9"/>
    </row>
    <row r="9570" spans="1:9" ht="9.9499999999999993" customHeight="1" x14ac:dyDescent="0.25">
      <c r="A9570" s="86"/>
      <c r="B9570" s="86"/>
      <c r="C9570" s="86"/>
      <c r="D9570" s="9"/>
      <c r="E9570" s="9"/>
      <c r="F9570" s="9"/>
      <c r="G9570" s="9"/>
      <c r="H9570" s="9"/>
      <c r="I9570" s="9"/>
    </row>
    <row r="9571" spans="1:9" ht="12" customHeight="1" x14ac:dyDescent="0.25">
      <c r="A9571" s="9"/>
      <c r="B9571" s="9"/>
      <c r="C9571" s="9"/>
      <c r="D9571" s="90" t="s">
        <v>4976</v>
      </c>
      <c r="E9571" s="90"/>
      <c r="F9571" s="90"/>
      <c r="G9571" s="90"/>
      <c r="H9571" s="90"/>
      <c r="I9571" s="90"/>
    </row>
    <row r="9572" spans="1:9" ht="9.9499999999999993" customHeight="1" x14ac:dyDescent="0.25">
      <c r="A9572" s="86"/>
      <c r="B9572" s="86"/>
      <c r="C9572" s="86"/>
      <c r="D9572" s="86"/>
      <c r="E9572" s="9"/>
      <c r="F9572" s="9"/>
      <c r="G9572" s="9"/>
      <c r="H9572" s="9"/>
      <c r="I9572" s="9"/>
    </row>
    <row r="9573" spans="1:9" ht="30.95" customHeight="1" x14ac:dyDescent="0.25">
      <c r="A9573" s="88" t="s">
        <v>3414</v>
      </c>
      <c r="B9573" s="88"/>
      <c r="C9573" s="88"/>
      <c r="D9573" s="88"/>
      <c r="E9573" s="88"/>
      <c r="F9573" s="88"/>
      <c r="G9573" s="88"/>
      <c r="H9573" s="88"/>
      <c r="I9573" s="88"/>
    </row>
    <row r="9574" spans="1:9" ht="15" customHeight="1" x14ac:dyDescent="0.25">
      <c r="A9574" s="89"/>
      <c r="B9574" s="89"/>
      <c r="C9574" s="14" t="s">
        <v>2076</v>
      </c>
      <c r="D9574" s="14" t="s">
        <v>2056</v>
      </c>
      <c r="E9574" s="14" t="s">
        <v>2058</v>
      </c>
      <c r="F9574" s="14" t="s">
        <v>2092</v>
      </c>
      <c r="G9574" s="14" t="s">
        <v>2086</v>
      </c>
      <c r="H9574" s="14" t="s">
        <v>2059</v>
      </c>
      <c r="I9574" s="9"/>
    </row>
    <row r="9575" spans="1:9" ht="18.95" customHeight="1" x14ac:dyDescent="0.25">
      <c r="A9575" s="15" t="s">
        <v>2087</v>
      </c>
      <c r="B9575" s="16" t="s">
        <v>2186</v>
      </c>
      <c r="C9575" s="17">
        <v>4411.16</v>
      </c>
      <c r="D9575" s="17">
        <v>0.1</v>
      </c>
      <c r="E9575" s="17">
        <v>1</v>
      </c>
      <c r="F9575" s="17">
        <v>30</v>
      </c>
      <c r="G9575" s="17">
        <v>1.5</v>
      </c>
      <c r="H9575" s="18">
        <v>19850.22</v>
      </c>
      <c r="I9575" s="9"/>
    </row>
    <row r="9576" spans="1:9" ht="18.95" customHeight="1" x14ac:dyDescent="0.25">
      <c r="A9576" s="15" t="s">
        <v>2089</v>
      </c>
      <c r="B9576" s="16" t="s">
        <v>2186</v>
      </c>
      <c r="C9576" s="17">
        <v>918.5</v>
      </c>
      <c r="D9576" s="17">
        <v>0.05</v>
      </c>
      <c r="E9576" s="17">
        <v>1</v>
      </c>
      <c r="F9576" s="17">
        <v>30</v>
      </c>
      <c r="G9576" s="17">
        <v>1.5</v>
      </c>
      <c r="H9576" s="18">
        <v>2066.63</v>
      </c>
      <c r="I9576" s="9"/>
    </row>
    <row r="9577" spans="1:9" ht="27" customHeight="1" x14ac:dyDescent="0.25">
      <c r="A9577" s="15" t="s">
        <v>2090</v>
      </c>
      <c r="B9577" s="16" t="s">
        <v>2186</v>
      </c>
      <c r="C9577" s="17">
        <v>4.5999999999999996</v>
      </c>
      <c r="D9577" s="17">
        <v>0.1</v>
      </c>
      <c r="E9577" s="17">
        <v>3</v>
      </c>
      <c r="F9577" s="17">
        <v>30</v>
      </c>
      <c r="G9577" s="17">
        <v>1.5</v>
      </c>
      <c r="H9577" s="18">
        <v>62.1</v>
      </c>
      <c r="I9577" s="9"/>
    </row>
    <row r="9578" spans="1:9" ht="15" customHeight="1" x14ac:dyDescent="0.25">
      <c r="A9578" s="19"/>
      <c r="B9578" s="20"/>
      <c r="C9578" s="21"/>
      <c r="D9578" s="21"/>
      <c r="E9578" s="21"/>
      <c r="F9578" s="21"/>
      <c r="G9578" s="21"/>
      <c r="H9578" s="22">
        <v>21978.95</v>
      </c>
      <c r="I9578" s="9"/>
    </row>
    <row r="9579" spans="1:9" ht="9.9499999999999993" customHeight="1" x14ac:dyDescent="0.25">
      <c r="A9579" s="86"/>
      <c r="B9579" s="86"/>
      <c r="C9579" s="86"/>
      <c r="D9579" s="9"/>
      <c r="E9579" s="9"/>
      <c r="F9579" s="9"/>
      <c r="G9579" s="9"/>
      <c r="H9579" s="9"/>
      <c r="I9579" s="9"/>
    </row>
    <row r="9580" spans="1:9" ht="12" customHeight="1" x14ac:dyDescent="0.25">
      <c r="A9580" s="9"/>
      <c r="B9580" s="9"/>
      <c r="C9580" s="9"/>
      <c r="D9580" s="90" t="s">
        <v>4977</v>
      </c>
      <c r="E9580" s="90"/>
      <c r="F9580" s="90"/>
      <c r="G9580" s="90"/>
      <c r="H9580" s="90"/>
      <c r="I9580" s="90"/>
    </row>
    <row r="9581" spans="1:9" ht="9.9499999999999993" customHeight="1" x14ac:dyDescent="0.25">
      <c r="A9581" s="86"/>
      <c r="B9581" s="86"/>
      <c r="C9581" s="86"/>
      <c r="D9581" s="86"/>
      <c r="E9581" s="9"/>
      <c r="F9581" s="9"/>
      <c r="G9581" s="9"/>
      <c r="H9581" s="9"/>
      <c r="I9581" s="9"/>
    </row>
    <row r="9582" spans="1:9" ht="42.95" customHeight="1" x14ac:dyDescent="0.25">
      <c r="A9582" s="88" t="s">
        <v>3415</v>
      </c>
      <c r="B9582" s="88"/>
      <c r="C9582" s="88"/>
      <c r="D9582" s="88"/>
      <c r="E9582" s="88"/>
      <c r="F9582" s="88"/>
      <c r="G9582" s="88"/>
      <c r="H9582" s="88"/>
      <c r="I9582" s="88"/>
    </row>
    <row r="9583" spans="1:9" ht="15" customHeight="1" x14ac:dyDescent="0.25">
      <c r="A9583" s="89"/>
      <c r="B9583" s="89"/>
      <c r="C9583" s="14" t="s">
        <v>2076</v>
      </c>
      <c r="D9583" s="14" t="s">
        <v>2056</v>
      </c>
      <c r="E9583" s="14" t="s">
        <v>2058</v>
      </c>
      <c r="F9583" s="14" t="s">
        <v>2092</v>
      </c>
      <c r="G9583" s="14" t="s">
        <v>2086</v>
      </c>
      <c r="H9583" s="14" t="s">
        <v>2059</v>
      </c>
      <c r="I9583" s="9"/>
    </row>
    <row r="9584" spans="1:9" ht="18.95" customHeight="1" x14ac:dyDescent="0.25">
      <c r="A9584" s="15" t="s">
        <v>2087</v>
      </c>
      <c r="B9584" s="16" t="s">
        <v>2186</v>
      </c>
      <c r="C9584" s="17">
        <v>4411.16</v>
      </c>
      <c r="D9584" s="17">
        <v>0.1</v>
      </c>
      <c r="E9584" s="17">
        <v>1</v>
      </c>
      <c r="F9584" s="17">
        <v>12</v>
      </c>
      <c r="G9584" s="17">
        <v>1.5</v>
      </c>
      <c r="H9584" s="18">
        <v>7940.09</v>
      </c>
      <c r="I9584" s="9"/>
    </row>
    <row r="9585" spans="1:9" ht="18.95" customHeight="1" x14ac:dyDescent="0.25">
      <c r="A9585" s="15" t="s">
        <v>2089</v>
      </c>
      <c r="B9585" s="16" t="s">
        <v>2186</v>
      </c>
      <c r="C9585" s="17">
        <v>918.5</v>
      </c>
      <c r="D9585" s="17">
        <v>0.1</v>
      </c>
      <c r="E9585" s="17">
        <v>1</v>
      </c>
      <c r="F9585" s="17">
        <v>12</v>
      </c>
      <c r="G9585" s="17">
        <v>1.5</v>
      </c>
      <c r="H9585" s="18">
        <v>1653.3</v>
      </c>
      <c r="I9585" s="9"/>
    </row>
    <row r="9586" spans="1:9" ht="27" customHeight="1" x14ac:dyDescent="0.25">
      <c r="A9586" s="15" t="s">
        <v>2090</v>
      </c>
      <c r="B9586" s="16" t="s">
        <v>2186</v>
      </c>
      <c r="C9586" s="17">
        <v>4.5999999999999996</v>
      </c>
      <c r="D9586" s="17">
        <v>0.1</v>
      </c>
      <c r="E9586" s="17">
        <v>3</v>
      </c>
      <c r="F9586" s="17">
        <v>12</v>
      </c>
      <c r="G9586" s="17">
        <v>1.5</v>
      </c>
      <c r="H9586" s="18">
        <v>24.84</v>
      </c>
      <c r="I9586" s="9"/>
    </row>
    <row r="9587" spans="1:9" ht="15" customHeight="1" x14ac:dyDescent="0.25">
      <c r="A9587" s="19"/>
      <c r="B9587" s="20"/>
      <c r="C9587" s="21"/>
      <c r="D9587" s="21"/>
      <c r="E9587" s="21"/>
      <c r="F9587" s="21"/>
      <c r="G9587" s="21"/>
      <c r="H9587" s="22">
        <v>9618.23</v>
      </c>
      <c r="I9587" s="9"/>
    </row>
    <row r="9588" spans="1:9" ht="9.9499999999999993" customHeight="1" x14ac:dyDescent="0.25">
      <c r="A9588" s="86"/>
      <c r="B9588" s="86"/>
      <c r="C9588" s="86"/>
      <c r="D9588" s="9"/>
      <c r="E9588" s="9"/>
      <c r="F9588" s="9"/>
      <c r="G9588" s="9"/>
      <c r="H9588" s="9"/>
      <c r="I9588" s="9"/>
    </row>
    <row r="9589" spans="1:9" ht="12" customHeight="1" x14ac:dyDescent="0.25">
      <c r="A9589" s="9"/>
      <c r="B9589" s="9"/>
      <c r="C9589" s="9"/>
      <c r="D9589" s="90" t="s">
        <v>4978</v>
      </c>
      <c r="E9589" s="90"/>
      <c r="F9589" s="90"/>
      <c r="G9589" s="90"/>
      <c r="H9589" s="90"/>
      <c r="I9589" s="90"/>
    </row>
    <row r="9590" spans="1:9" ht="9.9499999999999993" customHeight="1" x14ac:dyDescent="0.25">
      <c r="A9590" s="86"/>
      <c r="B9590" s="86"/>
      <c r="C9590" s="86"/>
      <c r="D9590" s="86"/>
      <c r="E9590" s="9"/>
      <c r="F9590" s="9"/>
      <c r="G9590" s="9"/>
      <c r="H9590" s="9"/>
      <c r="I9590" s="9"/>
    </row>
    <row r="9591" spans="1:9" ht="20.100000000000001" customHeight="1" x14ac:dyDescent="0.25">
      <c r="A9591" s="88" t="s">
        <v>3416</v>
      </c>
      <c r="B9591" s="88"/>
      <c r="C9591" s="88"/>
      <c r="D9591" s="88"/>
      <c r="E9591" s="88"/>
      <c r="F9591" s="88"/>
      <c r="G9591" s="88"/>
      <c r="H9591" s="88"/>
      <c r="I9591" s="88"/>
    </row>
    <row r="9592" spans="1:9" ht="15" customHeight="1" x14ac:dyDescent="0.25">
      <c r="A9592" s="89"/>
      <c r="B9592" s="89"/>
      <c r="C9592" s="14" t="s">
        <v>2076</v>
      </c>
      <c r="D9592" s="14" t="s">
        <v>2056</v>
      </c>
      <c r="E9592" s="14" t="s">
        <v>2086</v>
      </c>
      <c r="F9592" s="14" t="s">
        <v>2059</v>
      </c>
      <c r="G9592" s="9"/>
      <c r="H9592" s="9"/>
      <c r="I9592" s="9"/>
    </row>
    <row r="9593" spans="1:9" ht="18.95" customHeight="1" x14ac:dyDescent="0.25">
      <c r="A9593" s="15" t="s">
        <v>2096</v>
      </c>
      <c r="B9593" s="16" t="s">
        <v>2097</v>
      </c>
      <c r="C9593" s="17">
        <v>4411.16</v>
      </c>
      <c r="D9593" s="17">
        <v>0.1</v>
      </c>
      <c r="E9593" s="17">
        <v>1.5</v>
      </c>
      <c r="F9593" s="18">
        <v>661.67</v>
      </c>
      <c r="G9593" s="9"/>
      <c r="H9593" s="9"/>
      <c r="I9593" s="9"/>
    </row>
    <row r="9594" spans="1:9" ht="15" customHeight="1" x14ac:dyDescent="0.25">
      <c r="A9594" s="19"/>
      <c r="B9594" s="20"/>
      <c r="C9594" s="21"/>
      <c r="D9594" s="21"/>
      <c r="E9594" s="21"/>
      <c r="F9594" s="22">
        <v>661.67</v>
      </c>
      <c r="G9594" s="9"/>
      <c r="H9594" s="9"/>
      <c r="I9594" s="9"/>
    </row>
    <row r="9595" spans="1:9" ht="9.9499999999999993" customHeight="1" x14ac:dyDescent="0.25">
      <c r="A9595" s="86"/>
      <c r="B9595" s="86"/>
      <c r="C9595" s="86"/>
      <c r="D9595" s="9"/>
      <c r="E9595" s="9"/>
      <c r="F9595" s="9"/>
      <c r="G9595" s="9"/>
      <c r="H9595" s="9"/>
      <c r="I9595" s="9"/>
    </row>
    <row r="9596" spans="1:9" ht="12" customHeight="1" x14ac:dyDescent="0.25">
      <c r="A9596" s="9"/>
      <c r="B9596" s="9"/>
      <c r="C9596" s="9"/>
      <c r="D9596" s="90" t="s">
        <v>4806</v>
      </c>
      <c r="E9596" s="90"/>
      <c r="F9596" s="90"/>
      <c r="G9596" s="90"/>
      <c r="H9596" s="90"/>
      <c r="I9596" s="90"/>
    </row>
    <row r="9597" spans="1:9" ht="9.9499999999999993" customHeight="1" x14ac:dyDescent="0.25">
      <c r="A9597" s="86"/>
      <c r="B9597" s="86"/>
      <c r="C9597" s="86"/>
      <c r="D9597" s="86"/>
      <c r="E9597" s="9"/>
      <c r="F9597" s="9"/>
      <c r="G9597" s="9"/>
      <c r="H9597" s="9"/>
      <c r="I9597" s="9"/>
    </row>
    <row r="9598" spans="1:9" ht="30.95" customHeight="1" x14ac:dyDescent="0.25">
      <c r="A9598" s="88" t="s">
        <v>3417</v>
      </c>
      <c r="B9598" s="88"/>
      <c r="C9598" s="88"/>
      <c r="D9598" s="88"/>
      <c r="E9598" s="88"/>
      <c r="F9598" s="88"/>
      <c r="G9598" s="88"/>
      <c r="H9598" s="88"/>
      <c r="I9598" s="88"/>
    </row>
    <row r="9599" spans="1:9" ht="15" customHeight="1" x14ac:dyDescent="0.25">
      <c r="A9599" s="89"/>
      <c r="B9599" s="89"/>
      <c r="C9599" s="14" t="s">
        <v>2076</v>
      </c>
      <c r="D9599" s="14" t="s">
        <v>2079</v>
      </c>
      <c r="E9599" s="14" t="s">
        <v>2092</v>
      </c>
      <c r="F9599" s="14" t="s">
        <v>2086</v>
      </c>
      <c r="G9599" s="14" t="s">
        <v>2059</v>
      </c>
      <c r="H9599" s="9"/>
      <c r="I9599" s="9"/>
    </row>
    <row r="9600" spans="1:9" ht="27" customHeight="1" x14ac:dyDescent="0.25">
      <c r="A9600" s="15" t="s">
        <v>2099</v>
      </c>
      <c r="B9600" s="16" t="s">
        <v>2100</v>
      </c>
      <c r="C9600" s="17">
        <v>918.5</v>
      </c>
      <c r="D9600" s="17">
        <v>0.1</v>
      </c>
      <c r="E9600" s="17">
        <v>29.7</v>
      </c>
      <c r="F9600" s="17">
        <v>1.5</v>
      </c>
      <c r="G9600" s="18">
        <v>4091.92</v>
      </c>
      <c r="H9600" s="9"/>
      <c r="I9600" s="9"/>
    </row>
    <row r="9601" spans="1:9" ht="15" customHeight="1" x14ac:dyDescent="0.25">
      <c r="A9601" s="19"/>
      <c r="B9601" s="20"/>
      <c r="C9601" s="21"/>
      <c r="D9601" s="21"/>
      <c r="E9601" s="21"/>
      <c r="F9601" s="21"/>
      <c r="G9601" s="22">
        <v>4091.92</v>
      </c>
      <c r="H9601" s="9"/>
      <c r="I9601" s="9"/>
    </row>
    <row r="9602" spans="1:9" ht="9.9499999999999993" customHeight="1" x14ac:dyDescent="0.25">
      <c r="A9602" s="86"/>
      <c r="B9602" s="86"/>
      <c r="C9602" s="86"/>
      <c r="D9602" s="9"/>
      <c r="E9602" s="9"/>
      <c r="F9602" s="9"/>
      <c r="G9602" s="9"/>
      <c r="H9602" s="9"/>
      <c r="I9602" s="9"/>
    </row>
    <row r="9603" spans="1:9" ht="12" customHeight="1" x14ac:dyDescent="0.25">
      <c r="A9603" s="9"/>
      <c r="B9603" s="9"/>
      <c r="C9603" s="9"/>
      <c r="D9603" s="90" t="s">
        <v>4979</v>
      </c>
      <c r="E9603" s="90"/>
      <c r="F9603" s="90"/>
      <c r="G9603" s="90"/>
      <c r="H9603" s="90"/>
      <c r="I9603" s="90"/>
    </row>
    <row r="9604" spans="1:9" ht="9.9499999999999993" customHeight="1" x14ac:dyDescent="0.25">
      <c r="A9604" s="86"/>
      <c r="B9604" s="86"/>
      <c r="C9604" s="86"/>
      <c r="D9604" s="86"/>
      <c r="E9604" s="9"/>
      <c r="F9604" s="9"/>
      <c r="G9604" s="9"/>
      <c r="H9604" s="9"/>
      <c r="I9604" s="9"/>
    </row>
    <row r="9605" spans="1:9" ht="30.95" customHeight="1" x14ac:dyDescent="0.25">
      <c r="A9605" s="88" t="s">
        <v>3418</v>
      </c>
      <c r="B9605" s="88"/>
      <c r="C9605" s="88"/>
      <c r="D9605" s="88"/>
      <c r="E9605" s="88"/>
      <c r="F9605" s="88"/>
      <c r="G9605" s="88"/>
      <c r="H9605" s="88"/>
      <c r="I9605" s="88"/>
    </row>
    <row r="9606" spans="1:9" ht="15" customHeight="1" x14ac:dyDescent="0.25">
      <c r="A9606" s="89"/>
      <c r="B9606" s="89"/>
      <c r="C9606" s="14" t="s">
        <v>2076</v>
      </c>
      <c r="D9606" s="14" t="s">
        <v>2079</v>
      </c>
      <c r="E9606" s="14" t="s">
        <v>2059</v>
      </c>
      <c r="F9606" s="9"/>
      <c r="G9606" s="9"/>
      <c r="H9606" s="9"/>
      <c r="I9606" s="9"/>
    </row>
    <row r="9607" spans="1:9" ht="18.95" customHeight="1" x14ac:dyDescent="0.25">
      <c r="A9607" s="15" t="s">
        <v>2080</v>
      </c>
      <c r="B9607" s="16" t="s">
        <v>2081</v>
      </c>
      <c r="C9607" s="17">
        <v>918.5</v>
      </c>
      <c r="D9607" s="17">
        <v>0.1</v>
      </c>
      <c r="E9607" s="18">
        <v>91.85</v>
      </c>
      <c r="F9607" s="9"/>
      <c r="G9607" s="9"/>
      <c r="H9607" s="9"/>
      <c r="I9607" s="9"/>
    </row>
    <row r="9608" spans="1:9" ht="15" customHeight="1" x14ac:dyDescent="0.25">
      <c r="A9608" s="19"/>
      <c r="B9608" s="20"/>
      <c r="C9608" s="21"/>
      <c r="D9608" s="21"/>
      <c r="E9608" s="22">
        <v>91.85</v>
      </c>
      <c r="F9608" s="9"/>
      <c r="G9608" s="9"/>
      <c r="H9608" s="9"/>
      <c r="I9608" s="9"/>
    </row>
    <row r="9609" spans="1:9" ht="9.9499999999999993" customHeight="1" x14ac:dyDescent="0.25">
      <c r="A9609" s="86"/>
      <c r="B9609" s="86"/>
      <c r="C9609" s="86"/>
      <c r="D9609" s="9"/>
      <c r="E9609" s="9"/>
      <c r="F9609" s="9"/>
      <c r="G9609" s="9"/>
      <c r="H9609" s="9"/>
      <c r="I9609" s="9"/>
    </row>
    <row r="9610" spans="1:9" ht="12" customHeight="1" x14ac:dyDescent="0.25">
      <c r="A9610" s="9"/>
      <c r="B9610" s="9"/>
      <c r="C9610" s="9"/>
      <c r="D9610" s="90" t="s">
        <v>4975</v>
      </c>
      <c r="E9610" s="90"/>
      <c r="F9610" s="90"/>
      <c r="G9610" s="90"/>
      <c r="H9610" s="90"/>
      <c r="I9610" s="90"/>
    </row>
    <row r="9611" spans="1:9" ht="9.9499999999999993" customHeight="1" x14ac:dyDescent="0.25">
      <c r="A9611" s="86"/>
      <c r="B9611" s="86"/>
      <c r="C9611" s="86"/>
      <c r="D9611" s="86"/>
      <c r="E9611" s="9"/>
      <c r="F9611" s="9"/>
      <c r="G9611" s="9"/>
      <c r="H9611" s="9"/>
      <c r="I9611" s="9"/>
    </row>
    <row r="9612" spans="1:9" ht="30.95" customHeight="1" x14ac:dyDescent="0.25">
      <c r="A9612" s="88" t="s">
        <v>3419</v>
      </c>
      <c r="B9612" s="88"/>
      <c r="C9612" s="88"/>
      <c r="D9612" s="88"/>
      <c r="E9612" s="88"/>
      <c r="F9612" s="88"/>
      <c r="G9612" s="88"/>
      <c r="H9612" s="88"/>
      <c r="I9612" s="88"/>
    </row>
    <row r="9613" spans="1:9" ht="15" customHeight="1" x14ac:dyDescent="0.25">
      <c r="A9613" s="89"/>
      <c r="B9613" s="89"/>
      <c r="C9613" s="14" t="s">
        <v>2076</v>
      </c>
      <c r="D9613" s="14" t="s">
        <v>2059</v>
      </c>
      <c r="E9613" s="9"/>
      <c r="F9613" s="9"/>
      <c r="G9613" s="9"/>
      <c r="H9613" s="9"/>
      <c r="I9613" s="9"/>
    </row>
    <row r="9614" spans="1:9" ht="18.95" customHeight="1" x14ac:dyDescent="0.25">
      <c r="A9614" s="15" t="s">
        <v>2170</v>
      </c>
      <c r="B9614" s="16" t="s">
        <v>2076</v>
      </c>
      <c r="C9614" s="17">
        <v>918.5</v>
      </c>
      <c r="D9614" s="18">
        <v>918.5</v>
      </c>
      <c r="E9614" s="9"/>
      <c r="F9614" s="9"/>
      <c r="G9614" s="9"/>
      <c r="H9614" s="9"/>
      <c r="I9614" s="9"/>
    </row>
    <row r="9615" spans="1:9" ht="15" customHeight="1" x14ac:dyDescent="0.25">
      <c r="A9615" s="19"/>
      <c r="B9615" s="20"/>
      <c r="C9615" s="21"/>
      <c r="D9615" s="22">
        <v>918.5</v>
      </c>
      <c r="E9615" s="9"/>
      <c r="F9615" s="9"/>
      <c r="G9615" s="9"/>
      <c r="H9615" s="9"/>
      <c r="I9615" s="9"/>
    </row>
    <row r="9616" spans="1:9" ht="9.9499999999999993" customHeight="1" x14ac:dyDescent="0.25">
      <c r="A9616" s="86"/>
      <c r="B9616" s="86"/>
      <c r="C9616" s="86"/>
      <c r="D9616" s="9"/>
      <c r="E9616" s="9"/>
      <c r="F9616" s="9"/>
      <c r="G9616" s="9"/>
      <c r="H9616" s="9"/>
      <c r="I9616" s="9"/>
    </row>
    <row r="9617" spans="1:9" ht="12" customHeight="1" x14ac:dyDescent="0.25">
      <c r="A9617" s="9"/>
      <c r="B9617" s="9"/>
      <c r="C9617" s="9"/>
      <c r="D9617" s="90" t="s">
        <v>4980</v>
      </c>
      <c r="E9617" s="90"/>
      <c r="F9617" s="90"/>
      <c r="G9617" s="90"/>
      <c r="H9617" s="90"/>
      <c r="I9617" s="90"/>
    </row>
    <row r="9618" spans="1:9" ht="9.9499999999999993" customHeight="1" x14ac:dyDescent="0.25">
      <c r="A9618" s="86"/>
      <c r="B9618" s="86"/>
      <c r="C9618" s="86"/>
      <c r="D9618" s="86"/>
      <c r="E9618" s="9"/>
      <c r="F9618" s="9"/>
      <c r="G9618" s="9"/>
      <c r="H9618" s="9"/>
      <c r="I9618" s="9"/>
    </row>
    <row r="9619" spans="1:9" ht="42.95" customHeight="1" x14ac:dyDescent="0.25">
      <c r="A9619" s="88" t="s">
        <v>3420</v>
      </c>
      <c r="B9619" s="88"/>
      <c r="C9619" s="88"/>
      <c r="D9619" s="88"/>
      <c r="E9619" s="88"/>
      <c r="F9619" s="88"/>
      <c r="G9619" s="88"/>
      <c r="H9619" s="88"/>
      <c r="I9619" s="88"/>
    </row>
    <row r="9620" spans="1:9" ht="15" customHeight="1" x14ac:dyDescent="0.25">
      <c r="A9620" s="89"/>
      <c r="B9620" s="89"/>
      <c r="C9620" s="14" t="s">
        <v>2069</v>
      </c>
      <c r="D9620" s="14" t="s">
        <v>2058</v>
      </c>
      <c r="E9620" s="14" t="s">
        <v>2059</v>
      </c>
      <c r="F9620" s="9"/>
      <c r="G9620" s="9"/>
      <c r="H9620" s="9"/>
      <c r="I9620" s="9"/>
    </row>
    <row r="9621" spans="1:9" ht="12.95" customHeight="1" x14ac:dyDescent="0.25">
      <c r="A9621" s="15"/>
      <c r="B9621" s="16" t="s">
        <v>2104</v>
      </c>
      <c r="C9621" s="17">
        <v>779.54</v>
      </c>
      <c r="D9621" s="17">
        <v>1</v>
      </c>
      <c r="E9621" s="18">
        <v>779.54</v>
      </c>
      <c r="F9621" s="9"/>
      <c r="G9621" s="9"/>
      <c r="H9621" s="9"/>
      <c r="I9621" s="9"/>
    </row>
    <row r="9622" spans="1:9" ht="15" customHeight="1" x14ac:dyDescent="0.25">
      <c r="A9622" s="19"/>
      <c r="B9622" s="20"/>
      <c r="C9622" s="21"/>
      <c r="D9622" s="21"/>
      <c r="E9622" s="22">
        <v>779.54</v>
      </c>
      <c r="F9622" s="9"/>
      <c r="G9622" s="9"/>
      <c r="H9622" s="9"/>
      <c r="I9622" s="9"/>
    </row>
    <row r="9623" spans="1:9" ht="9.9499999999999993" customHeight="1" x14ac:dyDescent="0.25">
      <c r="A9623" s="86"/>
      <c r="B9623" s="86"/>
      <c r="C9623" s="86"/>
      <c r="D9623" s="9"/>
      <c r="E9623" s="9"/>
      <c r="F9623" s="9"/>
      <c r="G9623" s="9"/>
      <c r="H9623" s="9"/>
      <c r="I9623" s="9"/>
    </row>
    <row r="9624" spans="1:9" ht="12" customHeight="1" x14ac:dyDescent="0.25">
      <c r="A9624" s="9"/>
      <c r="B9624" s="9"/>
      <c r="C9624" s="9"/>
      <c r="D9624" s="90" t="s">
        <v>4981</v>
      </c>
      <c r="E9624" s="90"/>
      <c r="F9624" s="90"/>
      <c r="G9624" s="90"/>
      <c r="H9624" s="90"/>
      <c r="I9624" s="90"/>
    </row>
    <row r="9625" spans="1:9" ht="9.9499999999999993" customHeight="1" x14ac:dyDescent="0.25">
      <c r="A9625" s="86"/>
      <c r="B9625" s="86"/>
      <c r="C9625" s="86"/>
      <c r="D9625" s="86"/>
      <c r="E9625" s="9"/>
      <c r="F9625" s="9"/>
      <c r="G9625" s="9"/>
      <c r="H9625" s="9"/>
      <c r="I9625" s="9"/>
    </row>
    <row r="9626" spans="1:9" ht="30.95" customHeight="1" x14ac:dyDescent="0.25">
      <c r="A9626" s="88" t="s">
        <v>3421</v>
      </c>
      <c r="B9626" s="88"/>
      <c r="C9626" s="88"/>
      <c r="D9626" s="88"/>
      <c r="E9626" s="88"/>
      <c r="F9626" s="88"/>
      <c r="G9626" s="88"/>
      <c r="H9626" s="88"/>
      <c r="I9626" s="88"/>
    </row>
    <row r="9627" spans="1:9" ht="15" customHeight="1" x14ac:dyDescent="0.25">
      <c r="A9627" s="89"/>
      <c r="B9627" s="89"/>
      <c r="C9627" s="14" t="s">
        <v>2069</v>
      </c>
      <c r="D9627" s="14" t="s">
        <v>2058</v>
      </c>
      <c r="E9627" s="14" t="s">
        <v>2059</v>
      </c>
      <c r="F9627" s="9"/>
      <c r="G9627" s="9"/>
      <c r="H9627" s="9"/>
      <c r="I9627" s="9"/>
    </row>
    <row r="9628" spans="1:9" ht="12.95" customHeight="1" x14ac:dyDescent="0.25">
      <c r="A9628" s="15"/>
      <c r="B9628" s="16" t="s">
        <v>2104</v>
      </c>
      <c r="C9628" s="17">
        <v>779.54</v>
      </c>
      <c r="D9628" s="17">
        <v>1</v>
      </c>
      <c r="E9628" s="18">
        <v>779.54</v>
      </c>
      <c r="F9628" s="9"/>
      <c r="G9628" s="9"/>
      <c r="H9628" s="9"/>
      <c r="I9628" s="9"/>
    </row>
    <row r="9629" spans="1:9" ht="15" customHeight="1" x14ac:dyDescent="0.25">
      <c r="A9629" s="19"/>
      <c r="B9629" s="20"/>
      <c r="C9629" s="21"/>
      <c r="D9629" s="21"/>
      <c r="E9629" s="22">
        <v>779.54</v>
      </c>
      <c r="F9629" s="9"/>
      <c r="G9629" s="9"/>
      <c r="H9629" s="9"/>
      <c r="I9629" s="9"/>
    </row>
    <row r="9630" spans="1:9" ht="9.9499999999999993" customHeight="1" x14ac:dyDescent="0.25">
      <c r="A9630" s="86"/>
      <c r="B9630" s="86"/>
      <c r="C9630" s="86"/>
      <c r="D9630" s="9"/>
      <c r="E9630" s="9"/>
      <c r="F9630" s="9"/>
      <c r="G9630" s="9"/>
      <c r="H9630" s="9"/>
      <c r="I9630" s="9"/>
    </row>
    <row r="9631" spans="1:9" ht="12" customHeight="1" x14ac:dyDescent="0.25">
      <c r="A9631" s="9"/>
      <c r="B9631" s="9"/>
      <c r="C9631" s="9"/>
      <c r="D9631" s="90" t="s">
        <v>4981</v>
      </c>
      <c r="E9631" s="90"/>
      <c r="F9631" s="90"/>
      <c r="G9631" s="90"/>
      <c r="H9631" s="90"/>
      <c r="I9631" s="90"/>
    </row>
    <row r="9632" spans="1:9" ht="9.9499999999999993" customHeight="1" x14ac:dyDescent="0.25">
      <c r="A9632" s="86"/>
      <c r="B9632" s="86"/>
      <c r="C9632" s="86"/>
      <c r="D9632" s="86"/>
      <c r="E9632" s="9"/>
      <c r="F9632" s="9"/>
      <c r="G9632" s="9"/>
      <c r="H9632" s="9"/>
      <c r="I9632" s="9"/>
    </row>
    <row r="9633" spans="1:9" ht="42.95" customHeight="1" x14ac:dyDescent="0.25">
      <c r="A9633" s="88" t="s">
        <v>3422</v>
      </c>
      <c r="B9633" s="88"/>
      <c r="C9633" s="88"/>
      <c r="D9633" s="88"/>
      <c r="E9633" s="88"/>
      <c r="F9633" s="88"/>
      <c r="G9633" s="88"/>
      <c r="H9633" s="88"/>
      <c r="I9633" s="88"/>
    </row>
    <row r="9634" spans="1:9" ht="15" customHeight="1" x14ac:dyDescent="0.25">
      <c r="A9634" s="89"/>
      <c r="B9634" s="89"/>
      <c r="C9634" s="14" t="s">
        <v>2058</v>
      </c>
      <c r="D9634" s="14" t="s">
        <v>2059</v>
      </c>
      <c r="E9634" s="9"/>
      <c r="F9634" s="9"/>
      <c r="G9634" s="9"/>
      <c r="H9634" s="9"/>
      <c r="I9634" s="9"/>
    </row>
    <row r="9635" spans="1:9" ht="12.95" customHeight="1" x14ac:dyDescent="0.25">
      <c r="A9635" s="15"/>
      <c r="B9635" s="16" t="s">
        <v>2058</v>
      </c>
      <c r="C9635" s="17">
        <v>3</v>
      </c>
      <c r="D9635" s="18">
        <v>3</v>
      </c>
      <c r="E9635" s="9"/>
      <c r="F9635" s="9"/>
      <c r="G9635" s="9"/>
      <c r="H9635" s="9"/>
      <c r="I9635" s="9"/>
    </row>
    <row r="9636" spans="1:9" ht="15" customHeight="1" x14ac:dyDescent="0.25">
      <c r="A9636" s="19"/>
      <c r="B9636" s="20"/>
      <c r="C9636" s="21"/>
      <c r="D9636" s="22">
        <v>3</v>
      </c>
      <c r="E9636" s="9"/>
      <c r="F9636" s="9"/>
      <c r="G9636" s="9"/>
      <c r="H9636" s="9"/>
      <c r="I9636" s="9"/>
    </row>
    <row r="9637" spans="1:9" ht="9.9499999999999993" customHeight="1" x14ac:dyDescent="0.25">
      <c r="A9637" s="86"/>
      <c r="B9637" s="86"/>
      <c r="C9637" s="86"/>
      <c r="D9637" s="9"/>
      <c r="E9637" s="9"/>
      <c r="F9637" s="9"/>
      <c r="G9637" s="9"/>
      <c r="H9637" s="9"/>
      <c r="I9637" s="9"/>
    </row>
    <row r="9638" spans="1:9" ht="12" customHeight="1" x14ac:dyDescent="0.25">
      <c r="A9638" s="9"/>
      <c r="B9638" s="9"/>
      <c r="C9638" s="9"/>
      <c r="D9638" s="90" t="s">
        <v>4295</v>
      </c>
      <c r="E9638" s="90"/>
      <c r="F9638" s="90"/>
      <c r="G9638" s="90"/>
      <c r="H9638" s="90"/>
      <c r="I9638" s="90"/>
    </row>
    <row r="9639" spans="1:9" ht="9.9499999999999993" customHeight="1" x14ac:dyDescent="0.25">
      <c r="A9639" s="86"/>
      <c r="B9639" s="86"/>
      <c r="C9639" s="86"/>
      <c r="D9639" s="86"/>
      <c r="E9639" s="9"/>
      <c r="F9639" s="9"/>
      <c r="G9639" s="9"/>
      <c r="H9639" s="9"/>
      <c r="I9639" s="9"/>
    </row>
    <row r="9640" spans="1:9" ht="30.95" customHeight="1" x14ac:dyDescent="0.25">
      <c r="A9640" s="88" t="s">
        <v>3423</v>
      </c>
      <c r="B9640" s="88"/>
      <c r="C9640" s="88"/>
      <c r="D9640" s="88"/>
      <c r="E9640" s="88"/>
      <c r="F9640" s="88"/>
      <c r="G9640" s="88"/>
      <c r="H9640" s="88"/>
      <c r="I9640" s="88"/>
    </row>
    <row r="9641" spans="1:9" ht="15" customHeight="1" x14ac:dyDescent="0.25">
      <c r="A9641" s="89"/>
      <c r="B9641" s="89"/>
      <c r="C9641" s="14" t="s">
        <v>2076</v>
      </c>
      <c r="D9641" s="14" t="s">
        <v>2059</v>
      </c>
      <c r="E9641" s="9"/>
      <c r="F9641" s="9"/>
      <c r="G9641" s="9"/>
      <c r="H9641" s="9"/>
      <c r="I9641" s="9"/>
    </row>
    <row r="9642" spans="1:9" ht="12.95" customHeight="1" x14ac:dyDescent="0.25">
      <c r="A9642" s="15" t="s">
        <v>2108</v>
      </c>
      <c r="B9642" s="16" t="s">
        <v>2076</v>
      </c>
      <c r="C9642" s="17">
        <v>918.5</v>
      </c>
      <c r="D9642" s="18">
        <v>918.5</v>
      </c>
      <c r="E9642" s="9"/>
      <c r="F9642" s="9"/>
      <c r="G9642" s="9"/>
      <c r="H9642" s="9"/>
      <c r="I9642" s="9"/>
    </row>
    <row r="9643" spans="1:9" ht="15" customHeight="1" x14ac:dyDescent="0.25">
      <c r="A9643" s="19"/>
      <c r="B9643" s="20"/>
      <c r="C9643" s="21"/>
      <c r="D9643" s="22">
        <v>918.5</v>
      </c>
      <c r="E9643" s="9"/>
      <c r="F9643" s="9"/>
      <c r="G9643" s="9"/>
      <c r="H9643" s="9"/>
      <c r="I9643" s="9"/>
    </row>
    <row r="9644" spans="1:9" ht="9.9499999999999993" customHeight="1" x14ac:dyDescent="0.25">
      <c r="A9644" s="86"/>
      <c r="B9644" s="86"/>
      <c r="C9644" s="86"/>
      <c r="D9644" s="9"/>
      <c r="E9644" s="9"/>
      <c r="F9644" s="9"/>
      <c r="G9644" s="9"/>
      <c r="H9644" s="9"/>
      <c r="I9644" s="9"/>
    </row>
    <row r="9645" spans="1:9" ht="12" customHeight="1" x14ac:dyDescent="0.25">
      <c r="A9645" s="9"/>
      <c r="B9645" s="9"/>
      <c r="C9645" s="9"/>
      <c r="D9645" s="90" t="s">
        <v>4980</v>
      </c>
      <c r="E9645" s="90"/>
      <c r="F9645" s="90"/>
      <c r="G9645" s="90"/>
      <c r="H9645" s="90"/>
      <c r="I9645" s="90"/>
    </row>
    <row r="9646" spans="1:9" ht="9.9499999999999993" customHeight="1" x14ac:dyDescent="0.25">
      <c r="A9646" s="86"/>
      <c r="B9646" s="86"/>
      <c r="C9646" s="86"/>
      <c r="D9646" s="86"/>
      <c r="E9646" s="9"/>
      <c r="F9646" s="9"/>
      <c r="G9646" s="9"/>
      <c r="H9646" s="9"/>
      <c r="I9646" s="9"/>
    </row>
    <row r="9647" spans="1:9" ht="42.95" customHeight="1" x14ac:dyDescent="0.25">
      <c r="A9647" s="88" t="s">
        <v>3424</v>
      </c>
      <c r="B9647" s="88"/>
      <c r="C9647" s="88"/>
      <c r="D9647" s="88"/>
      <c r="E9647" s="88"/>
      <c r="F9647" s="88"/>
      <c r="G9647" s="88"/>
      <c r="H9647" s="88"/>
      <c r="I9647" s="88"/>
    </row>
    <row r="9648" spans="1:9" ht="15" customHeight="1" x14ac:dyDescent="0.25">
      <c r="A9648" s="89"/>
      <c r="B9648" s="89"/>
      <c r="C9648" s="14" t="s">
        <v>2058</v>
      </c>
      <c r="D9648" s="14" t="s">
        <v>2059</v>
      </c>
      <c r="E9648" s="9"/>
      <c r="F9648" s="9"/>
      <c r="G9648" s="9"/>
      <c r="H9648" s="9"/>
      <c r="I9648" s="9"/>
    </row>
    <row r="9649" spans="1:9" ht="12.95" customHeight="1" x14ac:dyDescent="0.25">
      <c r="A9649" s="15"/>
      <c r="B9649" s="16" t="s">
        <v>2058</v>
      </c>
      <c r="C9649" s="17">
        <v>2</v>
      </c>
      <c r="D9649" s="18">
        <v>2</v>
      </c>
      <c r="E9649" s="9"/>
      <c r="F9649" s="9"/>
      <c r="G9649" s="9"/>
      <c r="H9649" s="9"/>
      <c r="I9649" s="9"/>
    </row>
    <row r="9650" spans="1:9" ht="15" customHeight="1" x14ac:dyDescent="0.25">
      <c r="A9650" s="19"/>
      <c r="B9650" s="20"/>
      <c r="C9650" s="21"/>
      <c r="D9650" s="22">
        <v>2</v>
      </c>
      <c r="E9650" s="9"/>
      <c r="F9650" s="9"/>
      <c r="G9650" s="9"/>
      <c r="H9650" s="9"/>
      <c r="I9650" s="9"/>
    </row>
    <row r="9651" spans="1:9" ht="9.9499999999999993" customHeight="1" x14ac:dyDescent="0.25">
      <c r="A9651" s="86"/>
      <c r="B9651" s="86"/>
      <c r="C9651" s="86"/>
      <c r="D9651" s="9"/>
      <c r="E9651" s="9"/>
      <c r="F9651" s="9"/>
      <c r="G9651" s="9"/>
      <c r="H9651" s="9"/>
      <c r="I9651" s="9"/>
    </row>
    <row r="9652" spans="1:9" ht="12" customHeight="1" x14ac:dyDescent="0.25">
      <c r="A9652" s="9"/>
      <c r="B9652" s="9"/>
      <c r="C9652" s="9"/>
      <c r="D9652" s="90" t="s">
        <v>4257</v>
      </c>
      <c r="E9652" s="90"/>
      <c r="F9652" s="90"/>
      <c r="G9652" s="90"/>
      <c r="H9652" s="90"/>
      <c r="I9652" s="90"/>
    </row>
    <row r="9653" spans="1:9" ht="9.9499999999999993" customHeight="1" x14ac:dyDescent="0.25">
      <c r="A9653" s="86"/>
      <c r="B9653" s="86"/>
      <c r="C9653" s="86"/>
      <c r="D9653" s="86"/>
      <c r="E9653" s="9"/>
      <c r="F9653" s="9"/>
      <c r="G9653" s="9"/>
      <c r="H9653" s="9"/>
      <c r="I9653" s="9"/>
    </row>
    <row r="9654" spans="1:9" ht="30.95" customHeight="1" x14ac:dyDescent="0.25">
      <c r="A9654" s="88" t="s">
        <v>3425</v>
      </c>
      <c r="B9654" s="88"/>
      <c r="C9654" s="88"/>
      <c r="D9654" s="88"/>
      <c r="E9654" s="88"/>
      <c r="F9654" s="88"/>
      <c r="G9654" s="88"/>
      <c r="H9654" s="88"/>
      <c r="I9654" s="88"/>
    </row>
    <row r="9655" spans="1:9" ht="15" customHeight="1" x14ac:dyDescent="0.25">
      <c r="A9655" s="89"/>
      <c r="B9655" s="89"/>
      <c r="C9655" s="14" t="s">
        <v>2076</v>
      </c>
      <c r="D9655" s="14" t="s">
        <v>2058</v>
      </c>
      <c r="E9655" s="14" t="s">
        <v>2059</v>
      </c>
      <c r="F9655" s="9"/>
      <c r="G9655" s="9"/>
      <c r="H9655" s="9"/>
      <c r="I9655" s="9"/>
    </row>
    <row r="9656" spans="1:9" ht="18.95" customHeight="1" x14ac:dyDescent="0.25">
      <c r="A9656" s="15" t="s">
        <v>2110</v>
      </c>
      <c r="B9656" s="16" t="s">
        <v>2111</v>
      </c>
      <c r="C9656" s="17">
        <v>0.16</v>
      </c>
      <c r="D9656" s="17">
        <v>69</v>
      </c>
      <c r="E9656" s="18">
        <v>11.04</v>
      </c>
      <c r="F9656" s="9"/>
      <c r="G9656" s="9"/>
      <c r="H9656" s="9"/>
      <c r="I9656" s="9"/>
    </row>
    <row r="9657" spans="1:9" ht="15" customHeight="1" x14ac:dyDescent="0.25">
      <c r="A9657" s="19"/>
      <c r="B9657" s="20"/>
      <c r="C9657" s="21"/>
      <c r="D9657" s="21"/>
      <c r="E9657" s="22">
        <v>11.04</v>
      </c>
      <c r="F9657" s="9"/>
      <c r="G9657" s="9"/>
      <c r="H9657" s="9"/>
      <c r="I9657" s="9"/>
    </row>
    <row r="9658" spans="1:9" ht="9.9499999999999993" customHeight="1" x14ac:dyDescent="0.25">
      <c r="A9658" s="86"/>
      <c r="B9658" s="86"/>
      <c r="C9658" s="86"/>
      <c r="D9658" s="9"/>
      <c r="E9658" s="9"/>
      <c r="F9658" s="9"/>
      <c r="G9658" s="9"/>
      <c r="H9658" s="9"/>
      <c r="I9658" s="9"/>
    </row>
    <row r="9659" spans="1:9" ht="12" customHeight="1" x14ac:dyDescent="0.25">
      <c r="A9659" s="9"/>
      <c r="B9659" s="9"/>
      <c r="C9659" s="9"/>
      <c r="D9659" s="90" t="s">
        <v>4296</v>
      </c>
      <c r="E9659" s="90"/>
      <c r="F9659" s="90"/>
      <c r="G9659" s="90"/>
      <c r="H9659" s="90"/>
      <c r="I9659" s="90"/>
    </row>
    <row r="9660" spans="1:9" ht="9.9499999999999993" customHeight="1" x14ac:dyDescent="0.25">
      <c r="A9660" s="86"/>
      <c r="B9660" s="86"/>
      <c r="C9660" s="86"/>
      <c r="D9660" s="86"/>
      <c r="E9660" s="9"/>
      <c r="F9660" s="9"/>
      <c r="G9660" s="9"/>
      <c r="H9660" s="9"/>
      <c r="I9660" s="9"/>
    </row>
    <row r="9661" spans="1:9" ht="30.95" customHeight="1" x14ac:dyDescent="0.25">
      <c r="A9661" s="88" t="s">
        <v>3426</v>
      </c>
      <c r="B9661" s="88"/>
      <c r="C9661" s="88"/>
      <c r="D9661" s="88"/>
      <c r="E9661" s="88"/>
      <c r="F9661" s="88"/>
      <c r="G9661" s="88"/>
      <c r="H9661" s="88"/>
      <c r="I9661" s="88"/>
    </row>
    <row r="9662" spans="1:9" ht="15" customHeight="1" x14ac:dyDescent="0.25">
      <c r="A9662" s="89"/>
      <c r="B9662" s="89"/>
      <c r="C9662" s="14" t="s">
        <v>2058</v>
      </c>
      <c r="D9662" s="14" t="s">
        <v>2059</v>
      </c>
      <c r="E9662" s="9"/>
      <c r="F9662" s="9"/>
      <c r="G9662" s="9"/>
      <c r="H9662" s="9"/>
      <c r="I9662" s="9"/>
    </row>
    <row r="9663" spans="1:9" ht="12.95" customHeight="1" x14ac:dyDescent="0.25">
      <c r="A9663" s="15"/>
      <c r="B9663" s="16" t="s">
        <v>2058</v>
      </c>
      <c r="C9663" s="17">
        <v>8</v>
      </c>
      <c r="D9663" s="18">
        <v>8</v>
      </c>
      <c r="E9663" s="9"/>
      <c r="F9663" s="9"/>
      <c r="G9663" s="9"/>
      <c r="H9663" s="9"/>
      <c r="I9663" s="9"/>
    </row>
    <row r="9664" spans="1:9" ht="15" customHeight="1" x14ac:dyDescent="0.25">
      <c r="A9664" s="19"/>
      <c r="B9664" s="20"/>
      <c r="C9664" s="21"/>
      <c r="D9664" s="22">
        <v>8</v>
      </c>
      <c r="E9664" s="9"/>
      <c r="F9664" s="9"/>
      <c r="G9664" s="9"/>
      <c r="H9664" s="9"/>
      <c r="I9664" s="9"/>
    </row>
    <row r="9665" spans="1:9" ht="9.9499999999999993" customHeight="1" x14ac:dyDescent="0.25">
      <c r="A9665" s="86"/>
      <c r="B9665" s="86"/>
      <c r="C9665" s="86"/>
      <c r="D9665" s="9"/>
      <c r="E9665" s="9"/>
      <c r="F9665" s="9"/>
      <c r="G9665" s="9"/>
      <c r="H9665" s="9"/>
      <c r="I9665" s="9"/>
    </row>
    <row r="9666" spans="1:9" ht="12" customHeight="1" x14ac:dyDescent="0.25">
      <c r="A9666" s="9"/>
      <c r="B9666" s="9"/>
      <c r="C9666" s="9"/>
      <c r="D9666" s="90" t="s">
        <v>4258</v>
      </c>
      <c r="E9666" s="90"/>
      <c r="F9666" s="90"/>
      <c r="G9666" s="90"/>
      <c r="H9666" s="90"/>
      <c r="I9666" s="90"/>
    </row>
    <row r="9667" spans="1:9" ht="9.9499999999999993" customHeight="1" x14ac:dyDescent="0.25">
      <c r="A9667" s="86"/>
      <c r="B9667" s="86"/>
      <c r="C9667" s="86"/>
      <c r="D9667" s="86"/>
      <c r="E9667" s="9"/>
      <c r="F9667" s="9"/>
      <c r="G9667" s="9"/>
      <c r="H9667" s="9"/>
      <c r="I9667" s="9"/>
    </row>
    <row r="9668" spans="1:9" ht="20.100000000000001" customHeight="1" x14ac:dyDescent="0.25">
      <c r="A9668" s="88" t="s">
        <v>3427</v>
      </c>
      <c r="B9668" s="88"/>
      <c r="C9668" s="88"/>
      <c r="D9668" s="88"/>
      <c r="E9668" s="88"/>
      <c r="F9668" s="88"/>
      <c r="G9668" s="88"/>
      <c r="H9668" s="88"/>
      <c r="I9668" s="88"/>
    </row>
    <row r="9669" spans="1:9" ht="15" customHeight="1" x14ac:dyDescent="0.25">
      <c r="A9669" s="89"/>
      <c r="B9669" s="89"/>
      <c r="C9669" s="14" t="s">
        <v>2057</v>
      </c>
      <c r="D9669" s="14" t="s">
        <v>2059</v>
      </c>
      <c r="E9669" s="9"/>
      <c r="F9669" s="9"/>
      <c r="G9669" s="9"/>
      <c r="H9669" s="9"/>
      <c r="I9669" s="9"/>
    </row>
    <row r="9670" spans="1:9" ht="12.95" customHeight="1" x14ac:dyDescent="0.25">
      <c r="A9670" s="15"/>
      <c r="B9670" s="16" t="s">
        <v>2057</v>
      </c>
      <c r="C9670" s="17">
        <v>361.62</v>
      </c>
      <c r="D9670" s="18">
        <v>361.62</v>
      </c>
      <c r="E9670" s="9"/>
      <c r="F9670" s="9"/>
      <c r="G9670" s="9"/>
      <c r="H9670" s="9"/>
      <c r="I9670" s="9"/>
    </row>
    <row r="9671" spans="1:9" ht="15" customHeight="1" x14ac:dyDescent="0.25">
      <c r="A9671" s="19"/>
      <c r="B9671" s="20"/>
      <c r="C9671" s="21"/>
      <c r="D9671" s="22">
        <v>361.62</v>
      </c>
      <c r="E9671" s="9"/>
      <c r="F9671" s="9"/>
      <c r="G9671" s="9"/>
      <c r="H9671" s="9"/>
      <c r="I9671" s="9"/>
    </row>
    <row r="9672" spans="1:9" ht="9.9499999999999993" customHeight="1" x14ac:dyDescent="0.25">
      <c r="A9672" s="86"/>
      <c r="B9672" s="86"/>
      <c r="C9672" s="86"/>
      <c r="D9672" s="9"/>
      <c r="E9672" s="9"/>
      <c r="F9672" s="9"/>
      <c r="G9672" s="9"/>
      <c r="H9672" s="9"/>
      <c r="I9672" s="9"/>
    </row>
    <row r="9673" spans="1:9" ht="12" customHeight="1" x14ac:dyDescent="0.25">
      <c r="A9673" s="9"/>
      <c r="B9673" s="9"/>
      <c r="C9673" s="9"/>
      <c r="D9673" s="90" t="s">
        <v>4982</v>
      </c>
      <c r="E9673" s="90"/>
      <c r="F9673" s="90"/>
      <c r="G9673" s="90"/>
      <c r="H9673" s="90"/>
      <c r="I9673" s="90"/>
    </row>
    <row r="9674" spans="1:9" ht="9.9499999999999993" customHeight="1" x14ac:dyDescent="0.25">
      <c r="A9674" s="86"/>
      <c r="B9674" s="86"/>
      <c r="C9674" s="86"/>
      <c r="D9674" s="86"/>
      <c r="E9674" s="9"/>
      <c r="F9674" s="9"/>
      <c r="G9674" s="9"/>
      <c r="H9674" s="9"/>
      <c r="I9674" s="9"/>
    </row>
    <row r="9675" spans="1:9" ht="30.95" customHeight="1" x14ac:dyDescent="0.25">
      <c r="A9675" s="88" t="s">
        <v>3428</v>
      </c>
      <c r="B9675" s="88"/>
      <c r="C9675" s="88"/>
      <c r="D9675" s="88"/>
      <c r="E9675" s="88"/>
      <c r="F9675" s="88"/>
      <c r="G9675" s="88"/>
      <c r="H9675" s="88"/>
      <c r="I9675" s="88"/>
    </row>
    <row r="9676" spans="1:9" ht="15" customHeight="1" x14ac:dyDescent="0.25">
      <c r="A9676" s="89"/>
      <c r="B9676" s="89"/>
      <c r="C9676" s="14" t="s">
        <v>2076</v>
      </c>
      <c r="D9676" s="14" t="s">
        <v>2059</v>
      </c>
      <c r="E9676" s="9"/>
      <c r="F9676" s="9"/>
      <c r="G9676" s="9"/>
      <c r="H9676" s="9"/>
      <c r="I9676" s="9"/>
    </row>
    <row r="9677" spans="1:9" ht="12.95" customHeight="1" x14ac:dyDescent="0.25">
      <c r="A9677" s="15" t="s">
        <v>2108</v>
      </c>
      <c r="B9677" s="16" t="s">
        <v>2076</v>
      </c>
      <c r="C9677" s="17">
        <v>918.5</v>
      </c>
      <c r="D9677" s="18">
        <v>918.5</v>
      </c>
      <c r="E9677" s="9"/>
      <c r="F9677" s="9"/>
      <c r="G9677" s="9"/>
      <c r="H9677" s="9"/>
      <c r="I9677" s="9"/>
    </row>
    <row r="9678" spans="1:9" ht="15" customHeight="1" x14ac:dyDescent="0.25">
      <c r="A9678" s="19"/>
      <c r="B9678" s="20"/>
      <c r="C9678" s="21"/>
      <c r="D9678" s="22">
        <v>918.5</v>
      </c>
      <c r="E9678" s="9"/>
      <c r="F9678" s="9"/>
      <c r="G9678" s="9"/>
      <c r="H9678" s="9"/>
      <c r="I9678" s="9"/>
    </row>
    <row r="9679" spans="1:9" ht="9.9499999999999993" customHeight="1" x14ac:dyDescent="0.25">
      <c r="A9679" s="86"/>
      <c r="B9679" s="86"/>
      <c r="C9679" s="86"/>
      <c r="D9679" s="9"/>
      <c r="E9679" s="9"/>
      <c r="F9679" s="9"/>
      <c r="G9679" s="9"/>
      <c r="H9679" s="9"/>
      <c r="I9679" s="9"/>
    </row>
    <row r="9680" spans="1:9" ht="12" customHeight="1" x14ac:dyDescent="0.25">
      <c r="A9680" s="9"/>
      <c r="B9680" s="9"/>
      <c r="C9680" s="9"/>
      <c r="D9680" s="90" t="s">
        <v>4980</v>
      </c>
      <c r="E9680" s="90"/>
      <c r="F9680" s="90"/>
      <c r="G9680" s="90"/>
      <c r="H9680" s="90"/>
      <c r="I9680" s="90"/>
    </row>
    <row r="9681" spans="1:9" ht="9.9499999999999993" customHeight="1" x14ac:dyDescent="0.25">
      <c r="A9681" s="86"/>
      <c r="B9681" s="86"/>
      <c r="C9681" s="86"/>
      <c r="D9681" s="86"/>
      <c r="E9681" s="9"/>
      <c r="F9681" s="9"/>
      <c r="G9681" s="9"/>
      <c r="H9681" s="9"/>
      <c r="I9681" s="9"/>
    </row>
    <row r="9682" spans="1:9" ht="20.100000000000001" customHeight="1" x14ac:dyDescent="0.25">
      <c r="A9682" s="88" t="s">
        <v>3429</v>
      </c>
      <c r="B9682" s="88"/>
      <c r="C9682" s="88"/>
      <c r="D9682" s="88"/>
      <c r="E9682" s="88"/>
      <c r="F9682" s="88"/>
      <c r="G9682" s="88"/>
      <c r="H9682" s="88"/>
      <c r="I9682" s="88"/>
    </row>
    <row r="9683" spans="1:9" ht="15" customHeight="1" x14ac:dyDescent="0.25">
      <c r="A9683" s="89"/>
      <c r="B9683" s="89"/>
      <c r="C9683" s="14" t="s">
        <v>2069</v>
      </c>
      <c r="D9683" s="14" t="s">
        <v>2058</v>
      </c>
      <c r="E9683" s="14" t="s">
        <v>2059</v>
      </c>
      <c r="F9683" s="9"/>
      <c r="G9683" s="9"/>
      <c r="H9683" s="9"/>
      <c r="I9683" s="9"/>
    </row>
    <row r="9684" spans="1:9" ht="12.95" customHeight="1" x14ac:dyDescent="0.25">
      <c r="A9684" s="15"/>
      <c r="B9684" s="16" t="s">
        <v>2104</v>
      </c>
      <c r="C9684" s="17">
        <v>213.43</v>
      </c>
      <c r="D9684" s="17">
        <v>1</v>
      </c>
      <c r="E9684" s="18">
        <v>213.43</v>
      </c>
      <c r="F9684" s="9"/>
      <c r="G9684" s="9"/>
      <c r="H9684" s="9"/>
      <c r="I9684" s="9"/>
    </row>
    <row r="9685" spans="1:9" ht="15" customHeight="1" x14ac:dyDescent="0.25">
      <c r="A9685" s="19"/>
      <c r="B9685" s="20"/>
      <c r="C9685" s="21"/>
      <c r="D9685" s="21"/>
      <c r="E9685" s="22">
        <v>213.43</v>
      </c>
      <c r="F9685" s="9"/>
      <c r="G9685" s="9"/>
      <c r="H9685" s="9"/>
      <c r="I9685" s="9"/>
    </row>
    <row r="9686" spans="1:9" ht="9.9499999999999993" customHeight="1" x14ac:dyDescent="0.25">
      <c r="A9686" s="86"/>
      <c r="B9686" s="86"/>
      <c r="C9686" s="86"/>
      <c r="D9686" s="9"/>
      <c r="E9686" s="9"/>
      <c r="F9686" s="9"/>
      <c r="G9686" s="9"/>
      <c r="H9686" s="9"/>
      <c r="I9686" s="9"/>
    </row>
    <row r="9687" spans="1:9" ht="12" customHeight="1" x14ac:dyDescent="0.25">
      <c r="A9687" s="9"/>
      <c r="B9687" s="9"/>
      <c r="C9687" s="9"/>
      <c r="D9687" s="90" t="s">
        <v>4983</v>
      </c>
      <c r="E9687" s="90"/>
      <c r="F9687" s="90"/>
      <c r="G9687" s="90"/>
      <c r="H9687" s="90"/>
      <c r="I9687" s="90"/>
    </row>
    <row r="9688" spans="1:9" ht="9.9499999999999993" customHeight="1" x14ac:dyDescent="0.25">
      <c r="A9688" s="86"/>
      <c r="B9688" s="86"/>
      <c r="C9688" s="86"/>
      <c r="D9688" s="86"/>
      <c r="E9688" s="9"/>
      <c r="F9688" s="9"/>
      <c r="G9688" s="9"/>
      <c r="H9688" s="9"/>
      <c r="I9688" s="9"/>
    </row>
    <row r="9689" spans="1:9" ht="30.95" customHeight="1" x14ac:dyDescent="0.25">
      <c r="A9689" s="88" t="s">
        <v>3430</v>
      </c>
      <c r="B9689" s="88"/>
      <c r="C9689" s="88"/>
      <c r="D9689" s="88"/>
      <c r="E9689" s="88"/>
      <c r="F9689" s="88"/>
      <c r="G9689" s="88"/>
      <c r="H9689" s="88"/>
      <c r="I9689" s="88"/>
    </row>
    <row r="9690" spans="1:9" ht="15" customHeight="1" x14ac:dyDescent="0.25">
      <c r="A9690" s="89"/>
      <c r="B9690" s="89"/>
      <c r="C9690" s="14" t="s">
        <v>2076</v>
      </c>
      <c r="D9690" s="14" t="s">
        <v>2059</v>
      </c>
      <c r="E9690" s="9"/>
      <c r="F9690" s="9"/>
      <c r="G9690" s="9"/>
      <c r="H9690" s="9"/>
      <c r="I9690" s="9"/>
    </row>
    <row r="9691" spans="1:9" ht="12.95" customHeight="1" x14ac:dyDescent="0.25">
      <c r="A9691" s="15" t="s">
        <v>2077</v>
      </c>
      <c r="B9691" s="16" t="s">
        <v>2076</v>
      </c>
      <c r="C9691" s="17">
        <v>5242.6000000000004</v>
      </c>
      <c r="D9691" s="18">
        <v>5242.6000000000004</v>
      </c>
      <c r="E9691" s="9"/>
      <c r="F9691" s="9"/>
      <c r="G9691" s="9"/>
      <c r="H9691" s="9"/>
      <c r="I9691" s="9"/>
    </row>
    <row r="9692" spans="1:9" ht="15" customHeight="1" x14ac:dyDescent="0.25">
      <c r="A9692" s="19"/>
      <c r="B9692" s="20"/>
      <c r="C9692" s="21"/>
      <c r="D9692" s="22">
        <v>5242.6000000000004</v>
      </c>
      <c r="E9692" s="9"/>
      <c r="F9692" s="9"/>
      <c r="G9692" s="9"/>
      <c r="H9692" s="9"/>
      <c r="I9692" s="9"/>
    </row>
    <row r="9693" spans="1:9" ht="9.9499999999999993" customHeight="1" x14ac:dyDescent="0.25">
      <c r="A9693" s="86"/>
      <c r="B9693" s="86"/>
      <c r="C9693" s="86"/>
      <c r="D9693" s="9"/>
      <c r="E9693" s="9"/>
      <c r="F9693" s="9"/>
      <c r="G9693" s="9"/>
      <c r="H9693" s="9"/>
      <c r="I9693" s="9"/>
    </row>
    <row r="9694" spans="1:9" ht="12" customHeight="1" x14ac:dyDescent="0.25">
      <c r="A9694" s="9"/>
      <c r="B9694" s="9"/>
      <c r="C9694" s="9"/>
      <c r="D9694" s="90" t="s">
        <v>4812</v>
      </c>
      <c r="E9694" s="90"/>
      <c r="F9694" s="90"/>
      <c r="G9694" s="90"/>
      <c r="H9694" s="90"/>
      <c r="I9694" s="90"/>
    </row>
    <row r="9695" spans="1:9" ht="9.9499999999999993" customHeight="1" x14ac:dyDescent="0.25">
      <c r="A9695" s="86"/>
      <c r="B9695" s="86"/>
      <c r="C9695" s="86"/>
      <c r="D9695" s="86"/>
      <c r="E9695" s="9"/>
      <c r="F9695" s="9"/>
      <c r="G9695" s="9"/>
      <c r="H9695" s="9"/>
      <c r="I9695" s="9"/>
    </row>
    <row r="9696" spans="1:9" ht="30.95" customHeight="1" x14ac:dyDescent="0.25">
      <c r="A9696" s="88" t="s">
        <v>3431</v>
      </c>
      <c r="B9696" s="88"/>
      <c r="C9696" s="88"/>
      <c r="D9696" s="88"/>
      <c r="E9696" s="88"/>
      <c r="F9696" s="88"/>
      <c r="G9696" s="88"/>
      <c r="H9696" s="88"/>
      <c r="I9696" s="88"/>
    </row>
    <row r="9697" spans="1:9" ht="15" customHeight="1" x14ac:dyDescent="0.25">
      <c r="A9697" s="89"/>
      <c r="B9697" s="89"/>
      <c r="C9697" s="14" t="s">
        <v>2076</v>
      </c>
      <c r="D9697" s="14" t="s">
        <v>2079</v>
      </c>
      <c r="E9697" s="14" t="s">
        <v>2059</v>
      </c>
      <c r="F9697" s="9"/>
      <c r="G9697" s="9"/>
      <c r="H9697" s="9"/>
      <c r="I9697" s="9"/>
    </row>
    <row r="9698" spans="1:9" ht="18.95" customHeight="1" x14ac:dyDescent="0.25">
      <c r="A9698" s="15" t="s">
        <v>2080</v>
      </c>
      <c r="B9698" s="16" t="s">
        <v>2081</v>
      </c>
      <c r="C9698" s="17">
        <v>993.8</v>
      </c>
      <c r="D9698" s="17">
        <v>0.1</v>
      </c>
      <c r="E9698" s="18">
        <v>99.38</v>
      </c>
      <c r="F9698" s="9"/>
      <c r="G9698" s="9"/>
      <c r="H9698" s="9"/>
      <c r="I9698" s="9"/>
    </row>
    <row r="9699" spans="1:9" ht="15" customHeight="1" x14ac:dyDescent="0.25">
      <c r="A9699" s="19"/>
      <c r="B9699" s="20"/>
      <c r="C9699" s="21"/>
      <c r="D9699" s="21"/>
      <c r="E9699" s="22">
        <v>99.38</v>
      </c>
      <c r="F9699" s="9"/>
      <c r="G9699" s="9"/>
      <c r="H9699" s="9"/>
      <c r="I9699" s="9"/>
    </row>
    <row r="9700" spans="1:9" ht="9.9499999999999993" customHeight="1" x14ac:dyDescent="0.25">
      <c r="A9700" s="86"/>
      <c r="B9700" s="86"/>
      <c r="C9700" s="86"/>
      <c r="D9700" s="9"/>
      <c r="E9700" s="9"/>
      <c r="F9700" s="9"/>
      <c r="G9700" s="9"/>
      <c r="H9700" s="9"/>
      <c r="I9700" s="9"/>
    </row>
    <row r="9701" spans="1:9" ht="12" customHeight="1" x14ac:dyDescent="0.25">
      <c r="A9701" s="9"/>
      <c r="B9701" s="9"/>
      <c r="C9701" s="9"/>
      <c r="D9701" s="90" t="s">
        <v>4507</v>
      </c>
      <c r="E9701" s="90"/>
      <c r="F9701" s="90"/>
      <c r="G9701" s="90"/>
      <c r="H9701" s="90"/>
      <c r="I9701" s="90"/>
    </row>
    <row r="9702" spans="1:9" ht="9.9499999999999993" customHeight="1" x14ac:dyDescent="0.25">
      <c r="A9702" s="86"/>
      <c r="B9702" s="86"/>
      <c r="C9702" s="86"/>
      <c r="D9702" s="86"/>
      <c r="E9702" s="9"/>
      <c r="F9702" s="9"/>
      <c r="G9702" s="9"/>
      <c r="H9702" s="9"/>
      <c r="I9702" s="9"/>
    </row>
    <row r="9703" spans="1:9" ht="30.95" customHeight="1" x14ac:dyDescent="0.25">
      <c r="A9703" s="88" t="s">
        <v>3432</v>
      </c>
      <c r="B9703" s="88"/>
      <c r="C9703" s="88"/>
      <c r="D9703" s="88"/>
      <c r="E9703" s="88"/>
      <c r="F9703" s="88"/>
      <c r="G9703" s="88"/>
      <c r="H9703" s="88"/>
      <c r="I9703" s="88"/>
    </row>
    <row r="9704" spans="1:9" ht="15" customHeight="1" x14ac:dyDescent="0.25">
      <c r="A9704" s="89"/>
      <c r="B9704" s="89"/>
      <c r="C9704" s="14" t="s">
        <v>2076</v>
      </c>
      <c r="D9704" s="14" t="s">
        <v>2079</v>
      </c>
      <c r="E9704" s="14" t="s">
        <v>2058</v>
      </c>
      <c r="F9704" s="14" t="s">
        <v>2059</v>
      </c>
      <c r="G9704" s="9"/>
      <c r="H9704" s="9"/>
      <c r="I9704" s="9"/>
    </row>
    <row r="9705" spans="1:9" ht="27" customHeight="1" x14ac:dyDescent="0.25">
      <c r="A9705" s="15" t="s">
        <v>2083</v>
      </c>
      <c r="B9705" s="16" t="s">
        <v>2084</v>
      </c>
      <c r="C9705" s="17">
        <v>4.3</v>
      </c>
      <c r="D9705" s="17">
        <v>0.1</v>
      </c>
      <c r="E9705" s="17">
        <v>4</v>
      </c>
      <c r="F9705" s="18">
        <v>1.72</v>
      </c>
      <c r="G9705" s="9"/>
      <c r="H9705" s="9"/>
      <c r="I9705" s="9"/>
    </row>
    <row r="9706" spans="1:9" ht="15" customHeight="1" x14ac:dyDescent="0.25">
      <c r="A9706" s="19"/>
      <c r="B9706" s="20"/>
      <c r="C9706" s="21"/>
      <c r="D9706" s="21"/>
      <c r="E9706" s="21"/>
      <c r="F9706" s="22">
        <v>1.72</v>
      </c>
      <c r="G9706" s="9"/>
      <c r="H9706" s="9"/>
      <c r="I9706" s="9"/>
    </row>
    <row r="9707" spans="1:9" ht="9.9499999999999993" customHeight="1" x14ac:dyDescent="0.25">
      <c r="A9707" s="86"/>
      <c r="B9707" s="86"/>
      <c r="C9707" s="86"/>
      <c r="D9707" s="9"/>
      <c r="E9707" s="9"/>
      <c r="F9707" s="9"/>
      <c r="G9707" s="9"/>
      <c r="H9707" s="9"/>
      <c r="I9707" s="9"/>
    </row>
    <row r="9708" spans="1:9" ht="12" customHeight="1" x14ac:dyDescent="0.25">
      <c r="A9708" s="9"/>
      <c r="B9708" s="9"/>
      <c r="C9708" s="9"/>
      <c r="D9708" s="90" t="s">
        <v>4313</v>
      </c>
      <c r="E9708" s="90"/>
      <c r="F9708" s="90"/>
      <c r="G9708" s="90"/>
      <c r="H9708" s="90"/>
      <c r="I9708" s="90"/>
    </row>
    <row r="9709" spans="1:9" ht="9.9499999999999993" customHeight="1" x14ac:dyDescent="0.25">
      <c r="A9709" s="86"/>
      <c r="B9709" s="86"/>
      <c r="C9709" s="86"/>
      <c r="D9709" s="86"/>
      <c r="E9709" s="9"/>
      <c r="F9709" s="9"/>
      <c r="G9709" s="9"/>
      <c r="H9709" s="9"/>
      <c r="I9709" s="9"/>
    </row>
    <row r="9710" spans="1:9" ht="42.95" customHeight="1" x14ac:dyDescent="0.25">
      <c r="A9710" s="88" t="s">
        <v>3433</v>
      </c>
      <c r="B9710" s="88"/>
      <c r="C9710" s="88"/>
      <c r="D9710" s="88"/>
      <c r="E9710" s="88"/>
      <c r="F9710" s="88"/>
      <c r="G9710" s="88"/>
      <c r="H9710" s="88"/>
      <c r="I9710" s="88"/>
    </row>
    <row r="9711" spans="1:9" ht="15" customHeight="1" x14ac:dyDescent="0.25">
      <c r="A9711" s="89"/>
      <c r="B9711" s="89"/>
      <c r="C9711" s="14" t="s">
        <v>2076</v>
      </c>
      <c r="D9711" s="14" t="s">
        <v>2056</v>
      </c>
      <c r="E9711" s="14" t="s">
        <v>2058</v>
      </c>
      <c r="F9711" s="14" t="s">
        <v>2086</v>
      </c>
      <c r="G9711" s="14" t="s">
        <v>2059</v>
      </c>
      <c r="H9711" s="9"/>
      <c r="I9711" s="9"/>
    </row>
    <row r="9712" spans="1:9" ht="18.95" customHeight="1" x14ac:dyDescent="0.25">
      <c r="A9712" s="15" t="s">
        <v>2087</v>
      </c>
      <c r="B9712" s="16" t="s">
        <v>2088</v>
      </c>
      <c r="C9712" s="17">
        <v>5242.6000000000004</v>
      </c>
      <c r="D9712" s="17">
        <v>0.1</v>
      </c>
      <c r="E9712" s="17">
        <v>1</v>
      </c>
      <c r="F9712" s="17">
        <v>1.5</v>
      </c>
      <c r="G9712" s="18">
        <v>786.39</v>
      </c>
      <c r="H9712" s="9"/>
      <c r="I9712" s="9"/>
    </row>
    <row r="9713" spans="1:9" ht="18.95" customHeight="1" x14ac:dyDescent="0.25">
      <c r="A9713" s="15" t="s">
        <v>2089</v>
      </c>
      <c r="B9713" s="16" t="s">
        <v>2088</v>
      </c>
      <c r="C9713" s="17">
        <v>993.8</v>
      </c>
      <c r="D9713" s="17">
        <v>0.1</v>
      </c>
      <c r="E9713" s="17">
        <v>1</v>
      </c>
      <c r="F9713" s="17">
        <v>1.5</v>
      </c>
      <c r="G9713" s="18">
        <v>149.07</v>
      </c>
      <c r="H9713" s="9"/>
      <c r="I9713" s="9"/>
    </row>
    <row r="9714" spans="1:9" ht="27" customHeight="1" x14ac:dyDescent="0.25">
      <c r="A9714" s="15" t="s">
        <v>2090</v>
      </c>
      <c r="B9714" s="16" t="s">
        <v>2088</v>
      </c>
      <c r="C9714" s="17">
        <v>4.5999999999999996</v>
      </c>
      <c r="D9714" s="17">
        <v>0.1</v>
      </c>
      <c r="E9714" s="17">
        <v>4</v>
      </c>
      <c r="F9714" s="17">
        <v>1.5</v>
      </c>
      <c r="G9714" s="18">
        <v>2.76</v>
      </c>
      <c r="H9714" s="9"/>
      <c r="I9714" s="9"/>
    </row>
    <row r="9715" spans="1:9" ht="15" customHeight="1" x14ac:dyDescent="0.25">
      <c r="A9715" s="19"/>
      <c r="B9715" s="20"/>
      <c r="C9715" s="21"/>
      <c r="D9715" s="21"/>
      <c r="E9715" s="21"/>
      <c r="F9715" s="21"/>
      <c r="G9715" s="22">
        <v>938.22</v>
      </c>
      <c r="H9715" s="9"/>
      <c r="I9715" s="9"/>
    </row>
    <row r="9716" spans="1:9" ht="9.9499999999999993" customHeight="1" x14ac:dyDescent="0.25">
      <c r="A9716" s="86"/>
      <c r="B9716" s="86"/>
      <c r="C9716" s="86"/>
      <c r="D9716" s="9"/>
      <c r="E9716" s="9"/>
      <c r="F9716" s="9"/>
      <c r="G9716" s="9"/>
      <c r="H9716" s="9"/>
      <c r="I9716" s="9"/>
    </row>
    <row r="9717" spans="1:9" ht="12" customHeight="1" x14ac:dyDescent="0.25">
      <c r="A9717" s="9"/>
      <c r="B9717" s="9"/>
      <c r="C9717" s="9"/>
      <c r="D9717" s="90" t="s">
        <v>4984</v>
      </c>
      <c r="E9717" s="90"/>
      <c r="F9717" s="90"/>
      <c r="G9717" s="90"/>
      <c r="H9717" s="90"/>
      <c r="I9717" s="90"/>
    </row>
    <row r="9718" spans="1:9" ht="9.9499999999999993" customHeight="1" x14ac:dyDescent="0.25">
      <c r="A9718" s="86"/>
      <c r="B9718" s="86"/>
      <c r="C9718" s="86"/>
      <c r="D9718" s="86"/>
      <c r="E9718" s="9"/>
      <c r="F9718" s="9"/>
      <c r="G9718" s="9"/>
      <c r="H9718" s="9"/>
      <c r="I9718" s="9"/>
    </row>
    <row r="9719" spans="1:9" ht="30.95" customHeight="1" x14ac:dyDescent="0.25">
      <c r="A9719" s="88" t="s">
        <v>3434</v>
      </c>
      <c r="B9719" s="88"/>
      <c r="C9719" s="88"/>
      <c r="D9719" s="88"/>
      <c r="E9719" s="88"/>
      <c r="F9719" s="88"/>
      <c r="G9719" s="88"/>
      <c r="H9719" s="88"/>
      <c r="I9719" s="88"/>
    </row>
    <row r="9720" spans="1:9" ht="15" customHeight="1" x14ac:dyDescent="0.25">
      <c r="A9720" s="89"/>
      <c r="B9720" s="89"/>
      <c r="C9720" s="14" t="s">
        <v>2076</v>
      </c>
      <c r="D9720" s="14" t="s">
        <v>2056</v>
      </c>
      <c r="E9720" s="14" t="s">
        <v>2058</v>
      </c>
      <c r="F9720" s="14" t="s">
        <v>2092</v>
      </c>
      <c r="G9720" s="14" t="s">
        <v>2086</v>
      </c>
      <c r="H9720" s="14" t="s">
        <v>2059</v>
      </c>
      <c r="I9720" s="9"/>
    </row>
    <row r="9721" spans="1:9" ht="18.95" customHeight="1" x14ac:dyDescent="0.25">
      <c r="A9721" s="15" t="s">
        <v>2087</v>
      </c>
      <c r="B9721" s="16" t="s">
        <v>2186</v>
      </c>
      <c r="C9721" s="17">
        <v>5242.6000000000004</v>
      </c>
      <c r="D9721" s="17">
        <v>0.1</v>
      </c>
      <c r="E9721" s="17">
        <v>1</v>
      </c>
      <c r="F9721" s="17">
        <v>30</v>
      </c>
      <c r="G9721" s="17">
        <v>1.5</v>
      </c>
      <c r="H9721" s="18">
        <v>23591.7</v>
      </c>
      <c r="I9721" s="9"/>
    </row>
    <row r="9722" spans="1:9" ht="18.95" customHeight="1" x14ac:dyDescent="0.25">
      <c r="A9722" s="15" t="s">
        <v>2089</v>
      </c>
      <c r="B9722" s="16" t="s">
        <v>2186</v>
      </c>
      <c r="C9722" s="17">
        <v>993.8</v>
      </c>
      <c r="D9722" s="17">
        <v>0.05</v>
      </c>
      <c r="E9722" s="17">
        <v>1</v>
      </c>
      <c r="F9722" s="17">
        <v>30</v>
      </c>
      <c r="G9722" s="17">
        <v>1.5</v>
      </c>
      <c r="H9722" s="18">
        <v>2236.0500000000002</v>
      </c>
      <c r="I9722" s="9"/>
    </row>
    <row r="9723" spans="1:9" ht="27" customHeight="1" x14ac:dyDescent="0.25">
      <c r="A9723" s="15" t="s">
        <v>2090</v>
      </c>
      <c r="B9723" s="16" t="s">
        <v>2186</v>
      </c>
      <c r="C9723" s="17">
        <v>4.5999999999999996</v>
      </c>
      <c r="D9723" s="17">
        <v>0.1</v>
      </c>
      <c r="E9723" s="17">
        <v>4</v>
      </c>
      <c r="F9723" s="17">
        <v>30</v>
      </c>
      <c r="G9723" s="17">
        <v>1.5</v>
      </c>
      <c r="H9723" s="18">
        <v>82.8</v>
      </c>
      <c r="I9723" s="9"/>
    </row>
    <row r="9724" spans="1:9" ht="15" customHeight="1" x14ac:dyDescent="0.25">
      <c r="A9724" s="19"/>
      <c r="B9724" s="20"/>
      <c r="C9724" s="21"/>
      <c r="D9724" s="21"/>
      <c r="E9724" s="21"/>
      <c r="F9724" s="21"/>
      <c r="G9724" s="21"/>
      <c r="H9724" s="22">
        <v>25910.55</v>
      </c>
      <c r="I9724" s="9"/>
    </row>
    <row r="9725" spans="1:9" ht="9.9499999999999993" customHeight="1" x14ac:dyDescent="0.25">
      <c r="A9725" s="86"/>
      <c r="B9725" s="86"/>
      <c r="C9725" s="86"/>
      <c r="D9725" s="9"/>
      <c r="E9725" s="9"/>
      <c r="F9725" s="9"/>
      <c r="G9725" s="9"/>
      <c r="H9725" s="9"/>
      <c r="I9725" s="9"/>
    </row>
    <row r="9726" spans="1:9" ht="12" customHeight="1" x14ac:dyDescent="0.25">
      <c r="A9726" s="9"/>
      <c r="B9726" s="9"/>
      <c r="C9726" s="9"/>
      <c r="D9726" s="90" t="s">
        <v>4985</v>
      </c>
      <c r="E9726" s="90"/>
      <c r="F9726" s="90"/>
      <c r="G9726" s="90"/>
      <c r="H9726" s="90"/>
      <c r="I9726" s="90"/>
    </row>
    <row r="9727" spans="1:9" ht="9.9499999999999993" customHeight="1" x14ac:dyDescent="0.25">
      <c r="A9727" s="86"/>
      <c r="B9727" s="86"/>
      <c r="C9727" s="86"/>
      <c r="D9727" s="86"/>
      <c r="E9727" s="9"/>
      <c r="F9727" s="9"/>
      <c r="G9727" s="9"/>
      <c r="H9727" s="9"/>
      <c r="I9727" s="9"/>
    </row>
    <row r="9728" spans="1:9" ht="42.95" customHeight="1" x14ac:dyDescent="0.25">
      <c r="A9728" s="88" t="s">
        <v>3435</v>
      </c>
      <c r="B9728" s="88"/>
      <c r="C9728" s="88"/>
      <c r="D9728" s="88"/>
      <c r="E9728" s="88"/>
      <c r="F9728" s="88"/>
      <c r="G9728" s="88"/>
      <c r="H9728" s="88"/>
      <c r="I9728" s="88"/>
    </row>
    <row r="9729" spans="1:9" ht="15" customHeight="1" x14ac:dyDescent="0.25">
      <c r="A9729" s="89"/>
      <c r="B9729" s="89"/>
      <c r="C9729" s="14" t="s">
        <v>2076</v>
      </c>
      <c r="D9729" s="14" t="s">
        <v>2056</v>
      </c>
      <c r="E9729" s="14" t="s">
        <v>2058</v>
      </c>
      <c r="F9729" s="14" t="s">
        <v>2092</v>
      </c>
      <c r="G9729" s="14" t="s">
        <v>2086</v>
      </c>
      <c r="H9729" s="14" t="s">
        <v>2059</v>
      </c>
      <c r="I9729" s="9"/>
    </row>
    <row r="9730" spans="1:9" ht="18.95" customHeight="1" x14ac:dyDescent="0.25">
      <c r="A9730" s="15" t="s">
        <v>2087</v>
      </c>
      <c r="B9730" s="16" t="s">
        <v>2186</v>
      </c>
      <c r="C9730" s="17">
        <v>5242.6000000000004</v>
      </c>
      <c r="D9730" s="17">
        <v>0.1</v>
      </c>
      <c r="E9730" s="17">
        <v>1</v>
      </c>
      <c r="F9730" s="17">
        <v>12</v>
      </c>
      <c r="G9730" s="17">
        <v>1.5</v>
      </c>
      <c r="H9730" s="18">
        <v>9436.68</v>
      </c>
      <c r="I9730" s="9"/>
    </row>
    <row r="9731" spans="1:9" ht="18.95" customHeight="1" x14ac:dyDescent="0.25">
      <c r="A9731" s="15" t="s">
        <v>2089</v>
      </c>
      <c r="B9731" s="16" t="s">
        <v>2186</v>
      </c>
      <c r="C9731" s="17">
        <v>993.8</v>
      </c>
      <c r="D9731" s="17">
        <v>0.1</v>
      </c>
      <c r="E9731" s="17">
        <v>1</v>
      </c>
      <c r="F9731" s="17">
        <v>12</v>
      </c>
      <c r="G9731" s="17">
        <v>1.5</v>
      </c>
      <c r="H9731" s="18">
        <v>1788.84</v>
      </c>
      <c r="I9731" s="9"/>
    </row>
    <row r="9732" spans="1:9" ht="27" customHeight="1" x14ac:dyDescent="0.25">
      <c r="A9732" s="15" t="s">
        <v>2090</v>
      </c>
      <c r="B9732" s="16" t="s">
        <v>2186</v>
      </c>
      <c r="C9732" s="17">
        <v>4.5999999999999996</v>
      </c>
      <c r="D9732" s="17">
        <v>0.1</v>
      </c>
      <c r="E9732" s="17">
        <v>4</v>
      </c>
      <c r="F9732" s="17">
        <v>12</v>
      </c>
      <c r="G9732" s="17">
        <v>1.5</v>
      </c>
      <c r="H9732" s="18">
        <v>33.119999999999997</v>
      </c>
      <c r="I9732" s="9"/>
    </row>
    <row r="9733" spans="1:9" ht="15" customHeight="1" x14ac:dyDescent="0.25">
      <c r="A9733" s="19"/>
      <c r="B9733" s="20"/>
      <c r="C9733" s="21"/>
      <c r="D9733" s="21"/>
      <c r="E9733" s="21"/>
      <c r="F9733" s="21"/>
      <c r="G9733" s="21"/>
      <c r="H9733" s="22">
        <v>11258.64</v>
      </c>
      <c r="I9733" s="9"/>
    </row>
    <row r="9734" spans="1:9" ht="9.9499999999999993" customHeight="1" x14ac:dyDescent="0.25">
      <c r="A9734" s="86"/>
      <c r="B9734" s="86"/>
      <c r="C9734" s="86"/>
      <c r="D9734" s="9"/>
      <c r="E9734" s="9"/>
      <c r="F9734" s="9"/>
      <c r="G9734" s="9"/>
      <c r="H9734" s="9"/>
      <c r="I9734" s="9"/>
    </row>
    <row r="9735" spans="1:9" ht="12" customHeight="1" x14ac:dyDescent="0.25">
      <c r="A9735" s="9"/>
      <c r="B9735" s="9"/>
      <c r="C9735" s="9"/>
      <c r="D9735" s="90" t="s">
        <v>4986</v>
      </c>
      <c r="E9735" s="90"/>
      <c r="F9735" s="90"/>
      <c r="G9735" s="90"/>
      <c r="H9735" s="90"/>
      <c r="I9735" s="90"/>
    </row>
    <row r="9736" spans="1:9" ht="9.9499999999999993" customHeight="1" x14ac:dyDescent="0.25">
      <c r="A9736" s="86"/>
      <c r="B9736" s="86"/>
      <c r="C9736" s="86"/>
      <c r="D9736" s="86"/>
      <c r="E9736" s="9"/>
      <c r="F9736" s="9"/>
      <c r="G9736" s="9"/>
      <c r="H9736" s="9"/>
      <c r="I9736" s="9"/>
    </row>
    <row r="9737" spans="1:9" ht="20.100000000000001" customHeight="1" x14ac:dyDescent="0.25">
      <c r="A9737" s="88" t="s">
        <v>3436</v>
      </c>
      <c r="B9737" s="88"/>
      <c r="C9737" s="88"/>
      <c r="D9737" s="88"/>
      <c r="E9737" s="88"/>
      <c r="F9737" s="88"/>
      <c r="G9737" s="88"/>
      <c r="H9737" s="88"/>
      <c r="I9737" s="88"/>
    </row>
    <row r="9738" spans="1:9" ht="15" customHeight="1" x14ac:dyDescent="0.25">
      <c r="A9738" s="89"/>
      <c r="B9738" s="89"/>
      <c r="C9738" s="14" t="s">
        <v>2076</v>
      </c>
      <c r="D9738" s="14" t="s">
        <v>2056</v>
      </c>
      <c r="E9738" s="14" t="s">
        <v>2086</v>
      </c>
      <c r="F9738" s="14" t="s">
        <v>2059</v>
      </c>
      <c r="G9738" s="9"/>
      <c r="H9738" s="9"/>
      <c r="I9738" s="9"/>
    </row>
    <row r="9739" spans="1:9" ht="18.95" customHeight="1" x14ac:dyDescent="0.25">
      <c r="A9739" s="15" t="s">
        <v>2096</v>
      </c>
      <c r="B9739" s="16" t="s">
        <v>2097</v>
      </c>
      <c r="C9739" s="17">
        <v>5242.6000000000004</v>
      </c>
      <c r="D9739" s="17">
        <v>0.1</v>
      </c>
      <c r="E9739" s="17">
        <v>1.5</v>
      </c>
      <c r="F9739" s="18">
        <v>786.39</v>
      </c>
      <c r="G9739" s="9"/>
      <c r="H9739" s="9"/>
      <c r="I9739" s="9"/>
    </row>
    <row r="9740" spans="1:9" ht="15" customHeight="1" x14ac:dyDescent="0.25">
      <c r="A9740" s="19"/>
      <c r="B9740" s="20"/>
      <c r="C9740" s="21"/>
      <c r="D9740" s="21"/>
      <c r="E9740" s="21"/>
      <c r="F9740" s="22">
        <v>786.39</v>
      </c>
      <c r="G9740" s="9"/>
      <c r="H9740" s="9"/>
      <c r="I9740" s="9"/>
    </row>
    <row r="9741" spans="1:9" ht="9.9499999999999993" customHeight="1" x14ac:dyDescent="0.25">
      <c r="A9741" s="86"/>
      <c r="B9741" s="86"/>
      <c r="C9741" s="86"/>
      <c r="D9741" s="9"/>
      <c r="E9741" s="9"/>
      <c r="F9741" s="9"/>
      <c r="G9741" s="9"/>
      <c r="H9741" s="9"/>
      <c r="I9741" s="9"/>
    </row>
    <row r="9742" spans="1:9" ht="12" customHeight="1" x14ac:dyDescent="0.25">
      <c r="A9742" s="9"/>
      <c r="B9742" s="9"/>
      <c r="C9742" s="9"/>
      <c r="D9742" s="90" t="s">
        <v>4817</v>
      </c>
      <c r="E9742" s="90"/>
      <c r="F9742" s="90"/>
      <c r="G9742" s="90"/>
      <c r="H9742" s="90"/>
      <c r="I9742" s="90"/>
    </row>
    <row r="9743" spans="1:9" ht="9.9499999999999993" customHeight="1" x14ac:dyDescent="0.25">
      <c r="A9743" s="86"/>
      <c r="B9743" s="86"/>
      <c r="C9743" s="86"/>
      <c r="D9743" s="86"/>
      <c r="E9743" s="9"/>
      <c r="F9743" s="9"/>
      <c r="G9743" s="9"/>
      <c r="H9743" s="9"/>
      <c r="I9743" s="9"/>
    </row>
    <row r="9744" spans="1:9" ht="30.95" customHeight="1" x14ac:dyDescent="0.25">
      <c r="A9744" s="88" t="s">
        <v>3437</v>
      </c>
      <c r="B9744" s="88"/>
      <c r="C9744" s="88"/>
      <c r="D9744" s="88"/>
      <c r="E9744" s="88"/>
      <c r="F9744" s="88"/>
      <c r="G9744" s="88"/>
      <c r="H9744" s="88"/>
      <c r="I9744" s="88"/>
    </row>
    <row r="9745" spans="1:9" ht="15" customHeight="1" x14ac:dyDescent="0.25">
      <c r="A9745" s="89"/>
      <c r="B9745" s="89"/>
      <c r="C9745" s="14" t="s">
        <v>2076</v>
      </c>
      <c r="D9745" s="14" t="s">
        <v>2079</v>
      </c>
      <c r="E9745" s="14" t="s">
        <v>2092</v>
      </c>
      <c r="F9745" s="14" t="s">
        <v>2086</v>
      </c>
      <c r="G9745" s="14" t="s">
        <v>2059</v>
      </c>
      <c r="H9745" s="9"/>
      <c r="I9745" s="9"/>
    </row>
    <row r="9746" spans="1:9" ht="27" customHeight="1" x14ac:dyDescent="0.25">
      <c r="A9746" s="15" t="s">
        <v>2099</v>
      </c>
      <c r="B9746" s="16" t="s">
        <v>2100</v>
      </c>
      <c r="C9746" s="17">
        <v>993.8</v>
      </c>
      <c r="D9746" s="17">
        <v>0.1</v>
      </c>
      <c r="E9746" s="17">
        <v>29.7</v>
      </c>
      <c r="F9746" s="17">
        <v>1.5</v>
      </c>
      <c r="G9746" s="18">
        <v>4427.38</v>
      </c>
      <c r="H9746" s="9"/>
      <c r="I9746" s="9"/>
    </row>
    <row r="9747" spans="1:9" ht="15" customHeight="1" x14ac:dyDescent="0.25">
      <c r="A9747" s="19"/>
      <c r="B9747" s="20"/>
      <c r="C9747" s="21"/>
      <c r="D9747" s="21"/>
      <c r="E9747" s="21"/>
      <c r="F9747" s="21"/>
      <c r="G9747" s="22">
        <v>4427.38</v>
      </c>
      <c r="H9747" s="9"/>
      <c r="I9747" s="9"/>
    </row>
    <row r="9748" spans="1:9" ht="9.9499999999999993" customHeight="1" x14ac:dyDescent="0.25">
      <c r="A9748" s="86"/>
      <c r="B9748" s="86"/>
      <c r="C9748" s="86"/>
      <c r="D9748" s="9"/>
      <c r="E9748" s="9"/>
      <c r="F9748" s="9"/>
      <c r="G9748" s="9"/>
      <c r="H9748" s="9"/>
      <c r="I9748" s="9"/>
    </row>
    <row r="9749" spans="1:9" ht="12" customHeight="1" x14ac:dyDescent="0.25">
      <c r="A9749" s="9"/>
      <c r="B9749" s="9"/>
      <c r="C9749" s="9"/>
      <c r="D9749" s="90" t="s">
        <v>4987</v>
      </c>
      <c r="E9749" s="90"/>
      <c r="F9749" s="90"/>
      <c r="G9749" s="90"/>
      <c r="H9749" s="90"/>
      <c r="I9749" s="90"/>
    </row>
    <row r="9750" spans="1:9" ht="9.9499999999999993" customHeight="1" x14ac:dyDescent="0.25">
      <c r="A9750" s="86"/>
      <c r="B9750" s="86"/>
      <c r="C9750" s="86"/>
      <c r="D9750" s="86"/>
      <c r="E9750" s="9"/>
      <c r="F9750" s="9"/>
      <c r="G9750" s="9"/>
      <c r="H9750" s="9"/>
      <c r="I9750" s="9"/>
    </row>
    <row r="9751" spans="1:9" ht="30.95" customHeight="1" x14ac:dyDescent="0.25">
      <c r="A9751" s="88" t="s">
        <v>3438</v>
      </c>
      <c r="B9751" s="88"/>
      <c r="C9751" s="88"/>
      <c r="D9751" s="88"/>
      <c r="E9751" s="88"/>
      <c r="F9751" s="88"/>
      <c r="G9751" s="88"/>
      <c r="H9751" s="88"/>
      <c r="I9751" s="88"/>
    </row>
    <row r="9752" spans="1:9" ht="15" customHeight="1" x14ac:dyDescent="0.25">
      <c r="A9752" s="89"/>
      <c r="B9752" s="89"/>
      <c r="C9752" s="14" t="s">
        <v>2076</v>
      </c>
      <c r="D9752" s="14" t="s">
        <v>2079</v>
      </c>
      <c r="E9752" s="14" t="s">
        <v>2059</v>
      </c>
      <c r="F9752" s="9"/>
      <c r="G9752" s="9"/>
      <c r="H9752" s="9"/>
      <c r="I9752" s="9"/>
    </row>
    <row r="9753" spans="1:9" ht="18.95" customHeight="1" x14ac:dyDescent="0.25">
      <c r="A9753" s="15" t="s">
        <v>2080</v>
      </c>
      <c r="B9753" s="16" t="s">
        <v>2081</v>
      </c>
      <c r="C9753" s="17">
        <v>993.8</v>
      </c>
      <c r="D9753" s="17">
        <v>0.1</v>
      </c>
      <c r="E9753" s="18">
        <v>99.38</v>
      </c>
      <c r="F9753" s="9"/>
      <c r="G9753" s="9"/>
      <c r="H9753" s="9"/>
      <c r="I9753" s="9"/>
    </row>
    <row r="9754" spans="1:9" ht="15" customHeight="1" x14ac:dyDescent="0.25">
      <c r="A9754" s="19"/>
      <c r="B9754" s="20"/>
      <c r="C9754" s="21"/>
      <c r="D9754" s="21"/>
      <c r="E9754" s="22">
        <v>99.38</v>
      </c>
      <c r="F9754" s="9"/>
      <c r="G9754" s="9"/>
      <c r="H9754" s="9"/>
      <c r="I9754" s="9"/>
    </row>
    <row r="9755" spans="1:9" ht="9.9499999999999993" customHeight="1" x14ac:dyDescent="0.25">
      <c r="A9755" s="86"/>
      <c r="B9755" s="86"/>
      <c r="C9755" s="86"/>
      <c r="D9755" s="9"/>
      <c r="E9755" s="9"/>
      <c r="F9755" s="9"/>
      <c r="G9755" s="9"/>
      <c r="H9755" s="9"/>
      <c r="I9755" s="9"/>
    </row>
    <row r="9756" spans="1:9" ht="12" customHeight="1" x14ac:dyDescent="0.25">
      <c r="A9756" s="9"/>
      <c r="B9756" s="9"/>
      <c r="C9756" s="9"/>
      <c r="D9756" s="90" t="s">
        <v>4507</v>
      </c>
      <c r="E9756" s="90"/>
      <c r="F9756" s="90"/>
      <c r="G9756" s="90"/>
      <c r="H9756" s="90"/>
      <c r="I9756" s="90"/>
    </row>
    <row r="9757" spans="1:9" ht="9.9499999999999993" customHeight="1" x14ac:dyDescent="0.25">
      <c r="A9757" s="86"/>
      <c r="B9757" s="86"/>
      <c r="C9757" s="86"/>
      <c r="D9757" s="86"/>
      <c r="E9757" s="9"/>
      <c r="F9757" s="9"/>
      <c r="G9757" s="9"/>
      <c r="H9757" s="9"/>
      <c r="I9757" s="9"/>
    </row>
    <row r="9758" spans="1:9" ht="30.95" customHeight="1" x14ac:dyDescent="0.25">
      <c r="A9758" s="88" t="s">
        <v>3439</v>
      </c>
      <c r="B9758" s="88"/>
      <c r="C9758" s="88"/>
      <c r="D9758" s="88"/>
      <c r="E9758" s="88"/>
      <c r="F9758" s="88"/>
      <c r="G9758" s="88"/>
      <c r="H9758" s="88"/>
      <c r="I9758" s="88"/>
    </row>
    <row r="9759" spans="1:9" ht="15" customHeight="1" x14ac:dyDescent="0.25">
      <c r="A9759" s="89"/>
      <c r="B9759" s="89"/>
      <c r="C9759" s="14" t="s">
        <v>2076</v>
      </c>
      <c r="D9759" s="14" t="s">
        <v>2059</v>
      </c>
      <c r="E9759" s="9"/>
      <c r="F9759" s="9"/>
      <c r="G9759" s="9"/>
      <c r="H9759" s="9"/>
      <c r="I9759" s="9"/>
    </row>
    <row r="9760" spans="1:9" ht="18.95" customHeight="1" x14ac:dyDescent="0.25">
      <c r="A9760" s="15" t="s">
        <v>2170</v>
      </c>
      <c r="B9760" s="16" t="s">
        <v>2076</v>
      </c>
      <c r="C9760" s="17">
        <v>993.8</v>
      </c>
      <c r="D9760" s="18">
        <v>993.8</v>
      </c>
      <c r="E9760" s="9"/>
      <c r="F9760" s="9"/>
      <c r="G9760" s="9"/>
      <c r="H9760" s="9"/>
      <c r="I9760" s="9"/>
    </row>
    <row r="9761" spans="1:9" ht="15" customHeight="1" x14ac:dyDescent="0.25">
      <c r="A9761" s="19"/>
      <c r="B9761" s="20"/>
      <c r="C9761" s="21"/>
      <c r="D9761" s="22">
        <v>993.8</v>
      </c>
      <c r="E9761" s="9"/>
      <c r="F9761" s="9"/>
      <c r="G9761" s="9"/>
      <c r="H9761" s="9"/>
      <c r="I9761" s="9"/>
    </row>
    <row r="9762" spans="1:9" ht="9.9499999999999993" customHeight="1" x14ac:dyDescent="0.25">
      <c r="A9762" s="86"/>
      <c r="B9762" s="86"/>
      <c r="C9762" s="86"/>
      <c r="D9762" s="9"/>
      <c r="E9762" s="9"/>
      <c r="F9762" s="9"/>
      <c r="G9762" s="9"/>
      <c r="H9762" s="9"/>
      <c r="I9762" s="9"/>
    </row>
    <row r="9763" spans="1:9" ht="12" customHeight="1" x14ac:dyDescent="0.25">
      <c r="A9763" s="9"/>
      <c r="B9763" s="9"/>
      <c r="C9763" s="9"/>
      <c r="D9763" s="90" t="s">
        <v>4988</v>
      </c>
      <c r="E9763" s="90"/>
      <c r="F9763" s="90"/>
      <c r="G9763" s="90"/>
      <c r="H9763" s="90"/>
      <c r="I9763" s="90"/>
    </row>
    <row r="9764" spans="1:9" ht="9.9499999999999993" customHeight="1" x14ac:dyDescent="0.25">
      <c r="A9764" s="86"/>
      <c r="B9764" s="86"/>
      <c r="C9764" s="86"/>
      <c r="D9764" s="86"/>
      <c r="E9764" s="9"/>
      <c r="F9764" s="9"/>
      <c r="G9764" s="9"/>
      <c r="H9764" s="9"/>
      <c r="I9764" s="9"/>
    </row>
    <row r="9765" spans="1:9" ht="42.95" customHeight="1" x14ac:dyDescent="0.25">
      <c r="A9765" s="88" t="s">
        <v>3440</v>
      </c>
      <c r="B9765" s="88"/>
      <c r="C9765" s="88"/>
      <c r="D9765" s="88"/>
      <c r="E9765" s="88"/>
      <c r="F9765" s="88"/>
      <c r="G9765" s="88"/>
      <c r="H9765" s="88"/>
      <c r="I9765" s="88"/>
    </row>
    <row r="9766" spans="1:9" ht="15" customHeight="1" x14ac:dyDescent="0.25">
      <c r="A9766" s="89"/>
      <c r="B9766" s="89"/>
      <c r="C9766" s="14" t="s">
        <v>2069</v>
      </c>
      <c r="D9766" s="14" t="s">
        <v>2058</v>
      </c>
      <c r="E9766" s="14" t="s">
        <v>2059</v>
      </c>
      <c r="F9766" s="9"/>
      <c r="G9766" s="9"/>
      <c r="H9766" s="9"/>
      <c r="I9766" s="9"/>
    </row>
    <row r="9767" spans="1:9" ht="12.95" customHeight="1" x14ac:dyDescent="0.25">
      <c r="A9767" s="15"/>
      <c r="B9767" s="16" t="s">
        <v>2104</v>
      </c>
      <c r="C9767" s="17">
        <v>713.9</v>
      </c>
      <c r="D9767" s="17">
        <v>1</v>
      </c>
      <c r="E9767" s="18">
        <v>713.9</v>
      </c>
      <c r="F9767" s="9"/>
      <c r="G9767" s="9"/>
      <c r="H9767" s="9"/>
      <c r="I9767" s="9"/>
    </row>
    <row r="9768" spans="1:9" ht="15" customHeight="1" x14ac:dyDescent="0.25">
      <c r="A9768" s="19"/>
      <c r="B9768" s="20"/>
      <c r="C9768" s="21"/>
      <c r="D9768" s="21"/>
      <c r="E9768" s="22">
        <v>713.9</v>
      </c>
      <c r="F9768" s="9"/>
      <c r="G9768" s="9"/>
      <c r="H9768" s="9"/>
      <c r="I9768" s="9"/>
    </row>
    <row r="9769" spans="1:9" ht="9.9499999999999993" customHeight="1" x14ac:dyDescent="0.25">
      <c r="A9769" s="86"/>
      <c r="B9769" s="86"/>
      <c r="C9769" s="86"/>
      <c r="D9769" s="9"/>
      <c r="E9769" s="9"/>
      <c r="F9769" s="9"/>
      <c r="G9769" s="9"/>
      <c r="H9769" s="9"/>
      <c r="I9769" s="9"/>
    </row>
    <row r="9770" spans="1:9" ht="12" customHeight="1" x14ac:dyDescent="0.25">
      <c r="A9770" s="9"/>
      <c r="B9770" s="9"/>
      <c r="C9770" s="9"/>
      <c r="D9770" s="90" t="s">
        <v>4989</v>
      </c>
      <c r="E9770" s="90"/>
      <c r="F9770" s="90"/>
      <c r="G9770" s="90"/>
      <c r="H9770" s="90"/>
      <c r="I9770" s="90"/>
    </row>
    <row r="9771" spans="1:9" ht="9.9499999999999993" customHeight="1" x14ac:dyDescent="0.25">
      <c r="A9771" s="86"/>
      <c r="B9771" s="86"/>
      <c r="C9771" s="86"/>
      <c r="D9771" s="86"/>
      <c r="E9771" s="9"/>
      <c r="F9771" s="9"/>
      <c r="G9771" s="9"/>
      <c r="H9771" s="9"/>
      <c r="I9771" s="9"/>
    </row>
    <row r="9772" spans="1:9" ht="30.95" customHeight="1" x14ac:dyDescent="0.25">
      <c r="A9772" s="88" t="s">
        <v>3441</v>
      </c>
      <c r="B9772" s="88"/>
      <c r="C9772" s="88"/>
      <c r="D9772" s="88"/>
      <c r="E9772" s="88"/>
      <c r="F9772" s="88"/>
      <c r="G9772" s="88"/>
      <c r="H9772" s="88"/>
      <c r="I9772" s="88"/>
    </row>
    <row r="9773" spans="1:9" ht="15" customHeight="1" x14ac:dyDescent="0.25">
      <c r="A9773" s="89"/>
      <c r="B9773" s="89"/>
      <c r="C9773" s="14" t="s">
        <v>2069</v>
      </c>
      <c r="D9773" s="14" t="s">
        <v>2058</v>
      </c>
      <c r="E9773" s="14" t="s">
        <v>2059</v>
      </c>
      <c r="F9773" s="9"/>
      <c r="G9773" s="9"/>
      <c r="H9773" s="9"/>
      <c r="I9773" s="9"/>
    </row>
    <row r="9774" spans="1:9" ht="12.95" customHeight="1" x14ac:dyDescent="0.25">
      <c r="A9774" s="15"/>
      <c r="B9774" s="16" t="s">
        <v>2104</v>
      </c>
      <c r="C9774" s="17">
        <v>713.9</v>
      </c>
      <c r="D9774" s="17">
        <v>1</v>
      </c>
      <c r="E9774" s="18">
        <v>713.9</v>
      </c>
      <c r="F9774" s="9"/>
      <c r="G9774" s="9"/>
      <c r="H9774" s="9"/>
      <c r="I9774" s="9"/>
    </row>
    <row r="9775" spans="1:9" ht="15" customHeight="1" x14ac:dyDescent="0.25">
      <c r="A9775" s="19"/>
      <c r="B9775" s="20"/>
      <c r="C9775" s="21"/>
      <c r="D9775" s="21"/>
      <c r="E9775" s="22">
        <v>713.9</v>
      </c>
      <c r="F9775" s="9"/>
      <c r="G9775" s="9"/>
      <c r="H9775" s="9"/>
      <c r="I9775" s="9"/>
    </row>
    <row r="9776" spans="1:9" ht="9.9499999999999993" customHeight="1" x14ac:dyDescent="0.25">
      <c r="A9776" s="86"/>
      <c r="B9776" s="86"/>
      <c r="C9776" s="86"/>
      <c r="D9776" s="9"/>
      <c r="E9776" s="9"/>
      <c r="F9776" s="9"/>
      <c r="G9776" s="9"/>
      <c r="H9776" s="9"/>
      <c r="I9776" s="9"/>
    </row>
    <row r="9777" spans="1:9" ht="12" customHeight="1" x14ac:dyDescent="0.25">
      <c r="A9777" s="9"/>
      <c r="B9777" s="9"/>
      <c r="C9777" s="9"/>
      <c r="D9777" s="90" t="s">
        <v>4989</v>
      </c>
      <c r="E9777" s="90"/>
      <c r="F9777" s="90"/>
      <c r="G9777" s="90"/>
      <c r="H9777" s="90"/>
      <c r="I9777" s="90"/>
    </row>
    <row r="9778" spans="1:9" ht="9.9499999999999993" customHeight="1" x14ac:dyDescent="0.25">
      <c r="A9778" s="86"/>
      <c r="B9778" s="86"/>
      <c r="C9778" s="86"/>
      <c r="D9778" s="86"/>
      <c r="E9778" s="9"/>
      <c r="F9778" s="9"/>
      <c r="G9778" s="9"/>
      <c r="H9778" s="9"/>
      <c r="I9778" s="9"/>
    </row>
    <row r="9779" spans="1:9" ht="42.95" customHeight="1" x14ac:dyDescent="0.25">
      <c r="A9779" s="88" t="s">
        <v>3442</v>
      </c>
      <c r="B9779" s="88"/>
      <c r="C9779" s="88"/>
      <c r="D9779" s="88"/>
      <c r="E9779" s="88"/>
      <c r="F9779" s="88"/>
      <c r="G9779" s="88"/>
      <c r="H9779" s="88"/>
      <c r="I9779" s="88"/>
    </row>
    <row r="9780" spans="1:9" ht="15" customHeight="1" x14ac:dyDescent="0.25">
      <c r="A9780" s="89"/>
      <c r="B9780" s="89"/>
      <c r="C9780" s="14" t="s">
        <v>2058</v>
      </c>
      <c r="D9780" s="14" t="s">
        <v>2059</v>
      </c>
      <c r="E9780" s="9"/>
      <c r="F9780" s="9"/>
      <c r="G9780" s="9"/>
      <c r="H9780" s="9"/>
      <c r="I9780" s="9"/>
    </row>
    <row r="9781" spans="1:9" ht="12.95" customHeight="1" x14ac:dyDescent="0.25">
      <c r="A9781" s="15"/>
      <c r="B9781" s="16" t="s">
        <v>2058</v>
      </c>
      <c r="C9781" s="17">
        <v>4</v>
      </c>
      <c r="D9781" s="18">
        <v>4</v>
      </c>
      <c r="E9781" s="9"/>
      <c r="F9781" s="9"/>
      <c r="G9781" s="9"/>
      <c r="H9781" s="9"/>
      <c r="I9781" s="9"/>
    </row>
    <row r="9782" spans="1:9" ht="15" customHeight="1" x14ac:dyDescent="0.25">
      <c r="A9782" s="19"/>
      <c r="B9782" s="20"/>
      <c r="C9782" s="21"/>
      <c r="D9782" s="22">
        <v>4</v>
      </c>
      <c r="E9782" s="9"/>
      <c r="F9782" s="9"/>
      <c r="G9782" s="9"/>
      <c r="H9782" s="9"/>
      <c r="I9782" s="9"/>
    </row>
    <row r="9783" spans="1:9" ht="9.9499999999999993" customHeight="1" x14ac:dyDescent="0.25">
      <c r="A9783" s="86"/>
      <c r="B9783" s="86"/>
      <c r="C9783" s="86"/>
      <c r="D9783" s="9"/>
      <c r="E9783" s="9"/>
      <c r="F9783" s="9"/>
      <c r="G9783" s="9"/>
      <c r="H9783" s="9"/>
      <c r="I9783" s="9"/>
    </row>
    <row r="9784" spans="1:9" ht="12" customHeight="1" x14ac:dyDescent="0.25">
      <c r="A9784" s="9"/>
      <c r="B9784" s="9"/>
      <c r="C9784" s="9"/>
      <c r="D9784" s="90" t="s">
        <v>4255</v>
      </c>
      <c r="E9784" s="90"/>
      <c r="F9784" s="90"/>
      <c r="G9784" s="90"/>
      <c r="H9784" s="90"/>
      <c r="I9784" s="90"/>
    </row>
    <row r="9785" spans="1:9" ht="9.9499999999999993" customHeight="1" x14ac:dyDescent="0.25">
      <c r="A9785" s="86"/>
      <c r="B9785" s="86"/>
      <c r="C9785" s="86"/>
      <c r="D9785" s="86"/>
      <c r="E9785" s="9"/>
      <c r="F9785" s="9"/>
      <c r="G9785" s="9"/>
      <c r="H9785" s="9"/>
      <c r="I9785" s="9"/>
    </row>
    <row r="9786" spans="1:9" ht="30.95" customHeight="1" x14ac:dyDescent="0.25">
      <c r="A9786" s="88" t="s">
        <v>3443</v>
      </c>
      <c r="B9786" s="88"/>
      <c r="C9786" s="88"/>
      <c r="D9786" s="88"/>
      <c r="E9786" s="88"/>
      <c r="F9786" s="88"/>
      <c r="G9786" s="88"/>
      <c r="H9786" s="88"/>
      <c r="I9786" s="88"/>
    </row>
    <row r="9787" spans="1:9" ht="15" customHeight="1" x14ac:dyDescent="0.25">
      <c r="A9787" s="89"/>
      <c r="B9787" s="89"/>
      <c r="C9787" s="14" t="s">
        <v>2076</v>
      </c>
      <c r="D9787" s="14" t="s">
        <v>2059</v>
      </c>
      <c r="E9787" s="9"/>
      <c r="F9787" s="9"/>
      <c r="G9787" s="9"/>
      <c r="H9787" s="9"/>
      <c r="I9787" s="9"/>
    </row>
    <row r="9788" spans="1:9" ht="12.95" customHeight="1" x14ac:dyDescent="0.25">
      <c r="A9788" s="15" t="s">
        <v>2108</v>
      </c>
      <c r="B9788" s="16" t="s">
        <v>2076</v>
      </c>
      <c r="C9788" s="17">
        <v>993.8</v>
      </c>
      <c r="D9788" s="18">
        <v>993.8</v>
      </c>
      <c r="E9788" s="9"/>
      <c r="F9788" s="9"/>
      <c r="G9788" s="9"/>
      <c r="H9788" s="9"/>
      <c r="I9788" s="9"/>
    </row>
    <row r="9789" spans="1:9" ht="15" customHeight="1" x14ac:dyDescent="0.25">
      <c r="A9789" s="19"/>
      <c r="B9789" s="20"/>
      <c r="C9789" s="21"/>
      <c r="D9789" s="22">
        <v>993.8</v>
      </c>
      <c r="E9789" s="9"/>
      <c r="F9789" s="9"/>
      <c r="G9789" s="9"/>
      <c r="H9789" s="9"/>
      <c r="I9789" s="9"/>
    </row>
    <row r="9790" spans="1:9" ht="9.9499999999999993" customHeight="1" x14ac:dyDescent="0.25">
      <c r="A9790" s="86"/>
      <c r="B9790" s="86"/>
      <c r="C9790" s="86"/>
      <c r="D9790" s="9"/>
      <c r="E9790" s="9"/>
      <c r="F9790" s="9"/>
      <c r="G9790" s="9"/>
      <c r="H9790" s="9"/>
      <c r="I9790" s="9"/>
    </row>
    <row r="9791" spans="1:9" ht="12" customHeight="1" x14ac:dyDescent="0.25">
      <c r="A9791" s="9"/>
      <c r="B9791" s="9"/>
      <c r="C9791" s="9"/>
      <c r="D9791" s="90" t="s">
        <v>4988</v>
      </c>
      <c r="E9791" s="90"/>
      <c r="F9791" s="90"/>
      <c r="G9791" s="90"/>
      <c r="H9791" s="90"/>
      <c r="I9791" s="90"/>
    </row>
    <row r="9792" spans="1:9" ht="9.9499999999999993" customHeight="1" x14ac:dyDescent="0.25">
      <c r="A9792" s="86"/>
      <c r="B9792" s="86"/>
      <c r="C9792" s="86"/>
      <c r="D9792" s="86"/>
      <c r="E9792" s="9"/>
      <c r="F9792" s="9"/>
      <c r="G9792" s="9"/>
      <c r="H9792" s="9"/>
      <c r="I9792" s="9"/>
    </row>
    <row r="9793" spans="1:9" ht="42.95" customHeight="1" x14ac:dyDescent="0.25">
      <c r="A9793" s="88" t="s">
        <v>3444</v>
      </c>
      <c r="B9793" s="88"/>
      <c r="C9793" s="88"/>
      <c r="D9793" s="88"/>
      <c r="E9793" s="88"/>
      <c r="F9793" s="88"/>
      <c r="G9793" s="88"/>
      <c r="H9793" s="88"/>
      <c r="I9793" s="88"/>
    </row>
    <row r="9794" spans="1:9" ht="15" customHeight="1" x14ac:dyDescent="0.25">
      <c r="A9794" s="89"/>
      <c r="B9794" s="89"/>
      <c r="C9794" s="14" t="s">
        <v>2058</v>
      </c>
      <c r="D9794" s="14" t="s">
        <v>2059</v>
      </c>
      <c r="E9794" s="9"/>
      <c r="F9794" s="9"/>
      <c r="G9794" s="9"/>
      <c r="H9794" s="9"/>
      <c r="I9794" s="9"/>
    </row>
    <row r="9795" spans="1:9" ht="12.95" customHeight="1" x14ac:dyDescent="0.25">
      <c r="A9795" s="15"/>
      <c r="B9795" s="16" t="s">
        <v>2058</v>
      </c>
      <c r="C9795" s="17">
        <v>2</v>
      </c>
      <c r="D9795" s="18">
        <v>2</v>
      </c>
      <c r="E9795" s="9"/>
      <c r="F9795" s="9"/>
      <c r="G9795" s="9"/>
      <c r="H9795" s="9"/>
      <c r="I9795" s="9"/>
    </row>
    <row r="9796" spans="1:9" ht="15" customHeight="1" x14ac:dyDescent="0.25">
      <c r="A9796" s="19"/>
      <c r="B9796" s="20"/>
      <c r="C9796" s="21"/>
      <c r="D9796" s="22">
        <v>2</v>
      </c>
      <c r="E9796" s="9"/>
      <c r="F9796" s="9"/>
      <c r="G9796" s="9"/>
      <c r="H9796" s="9"/>
      <c r="I9796" s="9"/>
    </row>
    <row r="9797" spans="1:9" ht="9.9499999999999993" customHeight="1" x14ac:dyDescent="0.25">
      <c r="A9797" s="86"/>
      <c r="B9797" s="86"/>
      <c r="C9797" s="86"/>
      <c r="D9797" s="9"/>
      <c r="E9797" s="9"/>
      <c r="F9797" s="9"/>
      <c r="G9797" s="9"/>
      <c r="H9797" s="9"/>
      <c r="I9797" s="9"/>
    </row>
    <row r="9798" spans="1:9" ht="12" customHeight="1" x14ac:dyDescent="0.25">
      <c r="A9798" s="9"/>
      <c r="B9798" s="9"/>
      <c r="C9798" s="9"/>
      <c r="D9798" s="90" t="s">
        <v>4257</v>
      </c>
      <c r="E9798" s="90"/>
      <c r="F9798" s="90"/>
      <c r="G9798" s="90"/>
      <c r="H9798" s="90"/>
      <c r="I9798" s="90"/>
    </row>
    <row r="9799" spans="1:9" ht="9.9499999999999993" customHeight="1" x14ac:dyDescent="0.25">
      <c r="A9799" s="86"/>
      <c r="B9799" s="86"/>
      <c r="C9799" s="86"/>
      <c r="D9799" s="86"/>
      <c r="E9799" s="9"/>
      <c r="F9799" s="9"/>
      <c r="G9799" s="9"/>
      <c r="H9799" s="9"/>
      <c r="I9799" s="9"/>
    </row>
    <row r="9800" spans="1:9" ht="30.95" customHeight="1" x14ac:dyDescent="0.25">
      <c r="A9800" s="88" t="s">
        <v>3445</v>
      </c>
      <c r="B9800" s="88"/>
      <c r="C9800" s="88"/>
      <c r="D9800" s="88"/>
      <c r="E9800" s="88"/>
      <c r="F9800" s="88"/>
      <c r="G9800" s="88"/>
      <c r="H9800" s="88"/>
      <c r="I9800" s="88"/>
    </row>
    <row r="9801" spans="1:9" ht="15" customHeight="1" x14ac:dyDescent="0.25">
      <c r="A9801" s="89"/>
      <c r="B9801" s="89"/>
      <c r="C9801" s="14" t="s">
        <v>2076</v>
      </c>
      <c r="D9801" s="14" t="s">
        <v>2058</v>
      </c>
      <c r="E9801" s="14" t="s">
        <v>2059</v>
      </c>
      <c r="F9801" s="9"/>
      <c r="G9801" s="9"/>
      <c r="H9801" s="9"/>
      <c r="I9801" s="9"/>
    </row>
    <row r="9802" spans="1:9" ht="18.95" customHeight="1" x14ac:dyDescent="0.25">
      <c r="A9802" s="15" t="s">
        <v>2110</v>
      </c>
      <c r="B9802" s="16" t="s">
        <v>2111</v>
      </c>
      <c r="C9802" s="17">
        <v>0.16</v>
      </c>
      <c r="D9802" s="17">
        <v>93</v>
      </c>
      <c r="E9802" s="18">
        <v>14.88</v>
      </c>
      <c r="F9802" s="9"/>
      <c r="G9802" s="9"/>
      <c r="H9802" s="9"/>
      <c r="I9802" s="9"/>
    </row>
    <row r="9803" spans="1:9" ht="15" customHeight="1" x14ac:dyDescent="0.25">
      <c r="A9803" s="19"/>
      <c r="B9803" s="20"/>
      <c r="C9803" s="21"/>
      <c r="D9803" s="21"/>
      <c r="E9803" s="22">
        <v>14.88</v>
      </c>
      <c r="F9803" s="9"/>
      <c r="G9803" s="9"/>
      <c r="H9803" s="9"/>
      <c r="I9803" s="9"/>
    </row>
    <row r="9804" spans="1:9" ht="9.9499999999999993" customHeight="1" x14ac:dyDescent="0.25">
      <c r="A9804" s="86"/>
      <c r="B9804" s="86"/>
      <c r="C9804" s="86"/>
      <c r="D9804" s="9"/>
      <c r="E9804" s="9"/>
      <c r="F9804" s="9"/>
      <c r="G9804" s="9"/>
      <c r="H9804" s="9"/>
      <c r="I9804" s="9"/>
    </row>
    <row r="9805" spans="1:9" ht="12" customHeight="1" x14ac:dyDescent="0.25">
      <c r="A9805" s="9"/>
      <c r="B9805" s="9"/>
      <c r="C9805" s="9"/>
      <c r="D9805" s="90" t="s">
        <v>4256</v>
      </c>
      <c r="E9805" s="90"/>
      <c r="F9805" s="90"/>
      <c r="G9805" s="90"/>
      <c r="H9805" s="90"/>
      <c r="I9805" s="90"/>
    </row>
    <row r="9806" spans="1:9" ht="9.9499999999999993" customHeight="1" x14ac:dyDescent="0.25">
      <c r="A9806" s="86"/>
      <c r="B9806" s="86"/>
      <c r="C9806" s="86"/>
      <c r="D9806" s="86"/>
      <c r="E9806" s="9"/>
      <c r="F9806" s="9"/>
      <c r="G9806" s="9"/>
      <c r="H9806" s="9"/>
      <c r="I9806" s="9"/>
    </row>
    <row r="9807" spans="1:9" ht="30.95" customHeight="1" x14ac:dyDescent="0.25">
      <c r="A9807" s="88" t="s">
        <v>3446</v>
      </c>
      <c r="B9807" s="88"/>
      <c r="C9807" s="88"/>
      <c r="D9807" s="88"/>
      <c r="E9807" s="88"/>
      <c r="F9807" s="88"/>
      <c r="G9807" s="88"/>
      <c r="H9807" s="88"/>
      <c r="I9807" s="88"/>
    </row>
    <row r="9808" spans="1:9" ht="15" customHeight="1" x14ac:dyDescent="0.25">
      <c r="A9808" s="89"/>
      <c r="B9808" s="89"/>
      <c r="C9808" s="14" t="s">
        <v>2058</v>
      </c>
      <c r="D9808" s="14" t="s">
        <v>2059</v>
      </c>
      <c r="E9808" s="9"/>
      <c r="F9808" s="9"/>
      <c r="G9808" s="9"/>
      <c r="H9808" s="9"/>
      <c r="I9808" s="9"/>
    </row>
    <row r="9809" spans="1:9" ht="12.95" customHeight="1" x14ac:dyDescent="0.25">
      <c r="A9809" s="15"/>
      <c r="B9809" s="16" t="s">
        <v>2058</v>
      </c>
      <c r="C9809" s="17">
        <v>8</v>
      </c>
      <c r="D9809" s="18">
        <v>8</v>
      </c>
      <c r="E9809" s="9"/>
      <c r="F9809" s="9"/>
      <c r="G9809" s="9"/>
      <c r="H9809" s="9"/>
      <c r="I9809" s="9"/>
    </row>
    <row r="9810" spans="1:9" ht="15" customHeight="1" x14ac:dyDescent="0.25">
      <c r="A9810" s="19"/>
      <c r="B9810" s="20"/>
      <c r="C9810" s="21"/>
      <c r="D9810" s="22">
        <v>8</v>
      </c>
      <c r="E9810" s="9"/>
      <c r="F9810" s="9"/>
      <c r="G9810" s="9"/>
      <c r="H9810" s="9"/>
      <c r="I9810" s="9"/>
    </row>
    <row r="9811" spans="1:9" ht="9.9499999999999993" customHeight="1" x14ac:dyDescent="0.25">
      <c r="A9811" s="86"/>
      <c r="B9811" s="86"/>
      <c r="C9811" s="86"/>
      <c r="D9811" s="9"/>
      <c r="E9811" s="9"/>
      <c r="F9811" s="9"/>
      <c r="G9811" s="9"/>
      <c r="H9811" s="9"/>
      <c r="I9811" s="9"/>
    </row>
    <row r="9812" spans="1:9" ht="12" customHeight="1" x14ac:dyDescent="0.25">
      <c r="A9812" s="9"/>
      <c r="B9812" s="9"/>
      <c r="C9812" s="9"/>
      <c r="D9812" s="90" t="s">
        <v>4258</v>
      </c>
      <c r="E9812" s="90"/>
      <c r="F9812" s="90"/>
      <c r="G9812" s="90"/>
      <c r="H9812" s="90"/>
      <c r="I9812" s="90"/>
    </row>
    <row r="9813" spans="1:9" ht="9.9499999999999993" customHeight="1" x14ac:dyDescent="0.25">
      <c r="A9813" s="86"/>
      <c r="B9813" s="86"/>
      <c r="C9813" s="86"/>
      <c r="D9813" s="86"/>
      <c r="E9813" s="9"/>
      <c r="F9813" s="9"/>
      <c r="G9813" s="9"/>
      <c r="H9813" s="9"/>
      <c r="I9813" s="9"/>
    </row>
    <row r="9814" spans="1:9" ht="20.100000000000001" customHeight="1" x14ac:dyDescent="0.25">
      <c r="A9814" s="88" t="s">
        <v>3447</v>
      </c>
      <c r="B9814" s="88"/>
      <c r="C9814" s="88"/>
      <c r="D9814" s="88"/>
      <c r="E9814" s="88"/>
      <c r="F9814" s="88"/>
      <c r="G9814" s="88"/>
      <c r="H9814" s="88"/>
      <c r="I9814" s="88"/>
    </row>
    <row r="9815" spans="1:9" ht="15" customHeight="1" x14ac:dyDescent="0.25">
      <c r="A9815" s="89"/>
      <c r="B9815" s="89"/>
      <c r="C9815" s="14" t="s">
        <v>2076</v>
      </c>
      <c r="D9815" s="14" t="s">
        <v>2059</v>
      </c>
      <c r="E9815" s="9"/>
      <c r="F9815" s="9"/>
      <c r="G9815" s="9"/>
      <c r="H9815" s="9"/>
      <c r="I9815" s="9"/>
    </row>
    <row r="9816" spans="1:9" ht="12.95" customHeight="1" x14ac:dyDescent="0.25">
      <c r="A9816" s="15"/>
      <c r="B9816" s="16" t="s">
        <v>2076</v>
      </c>
      <c r="C9816" s="17">
        <v>419.56</v>
      </c>
      <c r="D9816" s="18">
        <v>419.56</v>
      </c>
      <c r="E9816" s="9"/>
      <c r="F9816" s="9"/>
      <c r="G9816" s="9"/>
      <c r="H9816" s="9"/>
      <c r="I9816" s="9"/>
    </row>
    <row r="9817" spans="1:9" ht="15" customHeight="1" x14ac:dyDescent="0.25">
      <c r="A9817" s="19"/>
      <c r="B9817" s="20"/>
      <c r="C9817" s="21"/>
      <c r="D9817" s="22">
        <v>419.56</v>
      </c>
      <c r="E9817" s="9"/>
      <c r="F9817" s="9"/>
      <c r="G9817" s="9"/>
      <c r="H9817" s="9"/>
      <c r="I9817" s="9"/>
    </row>
    <row r="9818" spans="1:9" ht="9.9499999999999993" customHeight="1" x14ac:dyDescent="0.25">
      <c r="A9818" s="86"/>
      <c r="B9818" s="86"/>
      <c r="C9818" s="86"/>
      <c r="D9818" s="9"/>
      <c r="E9818" s="9"/>
      <c r="F9818" s="9"/>
      <c r="G9818" s="9"/>
      <c r="H9818" s="9"/>
      <c r="I9818" s="9"/>
    </row>
    <row r="9819" spans="1:9" ht="12" customHeight="1" x14ac:dyDescent="0.25">
      <c r="A9819" s="9"/>
      <c r="B9819" s="9"/>
      <c r="C9819" s="9"/>
      <c r="D9819" s="90" t="s">
        <v>4990</v>
      </c>
      <c r="E9819" s="90"/>
      <c r="F9819" s="90"/>
      <c r="G9819" s="90"/>
      <c r="H9819" s="90"/>
      <c r="I9819" s="90"/>
    </row>
    <row r="9820" spans="1:9" ht="9.9499999999999993" customHeight="1" x14ac:dyDescent="0.25">
      <c r="A9820" s="86"/>
      <c r="B9820" s="86"/>
      <c r="C9820" s="86"/>
      <c r="D9820" s="86"/>
      <c r="E9820" s="9"/>
      <c r="F9820" s="9"/>
      <c r="G9820" s="9"/>
      <c r="H9820" s="9"/>
      <c r="I9820" s="9"/>
    </row>
    <row r="9821" spans="1:9" ht="30.95" customHeight="1" x14ac:dyDescent="0.25">
      <c r="A9821" s="88" t="s">
        <v>3448</v>
      </c>
      <c r="B9821" s="88"/>
      <c r="C9821" s="88"/>
      <c r="D9821" s="88"/>
      <c r="E9821" s="88"/>
      <c r="F9821" s="88"/>
      <c r="G9821" s="88"/>
      <c r="H9821" s="88"/>
      <c r="I9821" s="88"/>
    </row>
    <row r="9822" spans="1:9" ht="15" customHeight="1" x14ac:dyDescent="0.25">
      <c r="A9822" s="89"/>
      <c r="B9822" s="89"/>
      <c r="C9822" s="14" t="s">
        <v>2076</v>
      </c>
      <c r="D9822" s="14" t="s">
        <v>2059</v>
      </c>
      <c r="E9822" s="9"/>
      <c r="F9822" s="9"/>
      <c r="G9822" s="9"/>
      <c r="H9822" s="9"/>
      <c r="I9822" s="9"/>
    </row>
    <row r="9823" spans="1:9" ht="12.95" customHeight="1" x14ac:dyDescent="0.25">
      <c r="A9823" s="15" t="s">
        <v>2108</v>
      </c>
      <c r="B9823" s="16" t="s">
        <v>2076</v>
      </c>
      <c r="C9823" s="17">
        <v>993.8</v>
      </c>
      <c r="D9823" s="18">
        <v>993.8</v>
      </c>
      <c r="E9823" s="9"/>
      <c r="F9823" s="9"/>
      <c r="G9823" s="9"/>
      <c r="H9823" s="9"/>
      <c r="I9823" s="9"/>
    </row>
    <row r="9824" spans="1:9" ht="15" customHeight="1" x14ac:dyDescent="0.25">
      <c r="A9824" s="19"/>
      <c r="B9824" s="20"/>
      <c r="C9824" s="21"/>
      <c r="D9824" s="22">
        <v>993.8</v>
      </c>
      <c r="E9824" s="9"/>
      <c r="F9824" s="9"/>
      <c r="G9824" s="9"/>
      <c r="H9824" s="9"/>
      <c r="I9824" s="9"/>
    </row>
    <row r="9825" spans="1:9" ht="9.9499999999999993" customHeight="1" x14ac:dyDescent="0.25">
      <c r="A9825" s="86"/>
      <c r="B9825" s="86"/>
      <c r="C9825" s="86"/>
      <c r="D9825" s="9"/>
      <c r="E9825" s="9"/>
      <c r="F9825" s="9"/>
      <c r="G9825" s="9"/>
      <c r="H9825" s="9"/>
      <c r="I9825" s="9"/>
    </row>
    <row r="9826" spans="1:9" ht="12" customHeight="1" x14ac:dyDescent="0.25">
      <c r="A9826" s="9"/>
      <c r="B9826" s="9"/>
      <c r="C9826" s="9"/>
      <c r="D9826" s="90" t="s">
        <v>4988</v>
      </c>
      <c r="E9826" s="90"/>
      <c r="F9826" s="90"/>
      <c r="G9826" s="90"/>
      <c r="H9826" s="90"/>
      <c r="I9826" s="90"/>
    </row>
    <row r="9827" spans="1:9" ht="9.9499999999999993" customHeight="1" x14ac:dyDescent="0.25">
      <c r="A9827" s="86"/>
      <c r="B9827" s="86"/>
      <c r="C9827" s="86"/>
      <c r="D9827" s="86"/>
      <c r="E9827" s="9"/>
      <c r="F9827" s="9"/>
      <c r="G9827" s="9"/>
      <c r="H9827" s="9"/>
      <c r="I9827" s="9"/>
    </row>
    <row r="9828" spans="1:9" ht="20.100000000000001" customHeight="1" x14ac:dyDescent="0.25">
      <c r="A9828" s="88" t="s">
        <v>3449</v>
      </c>
      <c r="B9828" s="88"/>
      <c r="C9828" s="88"/>
      <c r="D9828" s="88"/>
      <c r="E9828" s="88"/>
      <c r="F9828" s="88"/>
      <c r="G9828" s="88"/>
      <c r="H9828" s="88"/>
      <c r="I9828" s="88"/>
    </row>
    <row r="9829" spans="1:9" ht="15" customHeight="1" x14ac:dyDescent="0.25">
      <c r="A9829" s="89"/>
      <c r="B9829" s="89"/>
      <c r="C9829" s="14" t="s">
        <v>2069</v>
      </c>
      <c r="D9829" s="14" t="s">
        <v>2058</v>
      </c>
      <c r="E9829" s="14" t="s">
        <v>2059</v>
      </c>
      <c r="F9829" s="9"/>
      <c r="G9829" s="9"/>
      <c r="H9829" s="9"/>
      <c r="I9829" s="9"/>
    </row>
    <row r="9830" spans="1:9" ht="12.95" customHeight="1" x14ac:dyDescent="0.25">
      <c r="A9830" s="15"/>
      <c r="B9830" s="16" t="s">
        <v>2104</v>
      </c>
      <c r="C9830" s="17">
        <v>218.42</v>
      </c>
      <c r="D9830" s="17">
        <v>1</v>
      </c>
      <c r="E9830" s="18">
        <v>218.42</v>
      </c>
      <c r="F9830" s="9"/>
      <c r="G9830" s="9"/>
      <c r="H9830" s="9"/>
      <c r="I9830" s="9"/>
    </row>
    <row r="9831" spans="1:9" ht="15" customHeight="1" x14ac:dyDescent="0.25">
      <c r="A9831" s="19"/>
      <c r="B9831" s="20"/>
      <c r="C9831" s="21"/>
      <c r="D9831" s="21"/>
      <c r="E9831" s="22">
        <v>218.42</v>
      </c>
      <c r="F9831" s="9"/>
      <c r="G9831" s="9"/>
      <c r="H9831" s="9"/>
      <c r="I9831" s="9"/>
    </row>
    <row r="9832" spans="1:9" ht="9.9499999999999993" customHeight="1" x14ac:dyDescent="0.25">
      <c r="A9832" s="86"/>
      <c r="B9832" s="86"/>
      <c r="C9832" s="86"/>
      <c r="D9832" s="9"/>
      <c r="E9832" s="9"/>
      <c r="F9832" s="9"/>
      <c r="G9832" s="9"/>
      <c r="H9832" s="9"/>
      <c r="I9832" s="9"/>
    </row>
    <row r="9833" spans="1:9" ht="12" customHeight="1" x14ac:dyDescent="0.25">
      <c r="A9833" s="9"/>
      <c r="B9833" s="9"/>
      <c r="C9833" s="9"/>
      <c r="D9833" s="90" t="s">
        <v>4991</v>
      </c>
      <c r="E9833" s="90"/>
      <c r="F9833" s="90"/>
      <c r="G9833" s="90"/>
      <c r="H9833" s="90"/>
      <c r="I9833" s="90"/>
    </row>
    <row r="9834" spans="1:9" ht="9.9499999999999993" customHeight="1" x14ac:dyDescent="0.25">
      <c r="A9834" s="86"/>
      <c r="B9834" s="86"/>
      <c r="C9834" s="86"/>
      <c r="D9834" s="86"/>
      <c r="E9834" s="9"/>
      <c r="F9834" s="9"/>
      <c r="G9834" s="9"/>
      <c r="H9834" s="9"/>
      <c r="I9834" s="9"/>
    </row>
    <row r="9835" spans="1:9" ht="30.95" customHeight="1" x14ac:dyDescent="0.25">
      <c r="A9835" s="88" t="s">
        <v>3450</v>
      </c>
      <c r="B9835" s="88"/>
      <c r="C9835" s="88"/>
      <c r="D9835" s="88"/>
      <c r="E9835" s="88"/>
      <c r="F9835" s="88"/>
      <c r="G9835" s="88"/>
      <c r="H9835" s="88"/>
      <c r="I9835" s="88"/>
    </row>
    <row r="9836" spans="1:9" ht="15" customHeight="1" x14ac:dyDescent="0.25">
      <c r="A9836" s="89"/>
      <c r="B9836" s="89"/>
      <c r="C9836" s="14" t="s">
        <v>2076</v>
      </c>
      <c r="D9836" s="14" t="s">
        <v>2059</v>
      </c>
      <c r="E9836" s="9"/>
      <c r="F9836" s="9"/>
      <c r="G9836" s="9"/>
      <c r="H9836" s="9"/>
      <c r="I9836" s="9"/>
    </row>
    <row r="9837" spans="1:9" ht="12.95" customHeight="1" x14ac:dyDescent="0.25">
      <c r="A9837" s="15" t="s">
        <v>2077</v>
      </c>
      <c r="B9837" s="16" t="s">
        <v>2076</v>
      </c>
      <c r="C9837" s="17">
        <v>5138.71</v>
      </c>
      <c r="D9837" s="18">
        <v>5138.71</v>
      </c>
      <c r="E9837" s="9"/>
      <c r="F9837" s="9"/>
      <c r="G9837" s="9"/>
      <c r="H9837" s="9"/>
      <c r="I9837" s="9"/>
    </row>
    <row r="9838" spans="1:9" ht="15" customHeight="1" x14ac:dyDescent="0.25">
      <c r="A9838" s="19"/>
      <c r="B9838" s="20"/>
      <c r="C9838" s="21"/>
      <c r="D9838" s="22">
        <v>5138.71</v>
      </c>
      <c r="E9838" s="9"/>
      <c r="F9838" s="9"/>
      <c r="G9838" s="9"/>
      <c r="H9838" s="9"/>
      <c r="I9838" s="9"/>
    </row>
    <row r="9839" spans="1:9" ht="9.9499999999999993" customHeight="1" x14ac:dyDescent="0.25">
      <c r="A9839" s="86"/>
      <c r="B9839" s="86"/>
      <c r="C9839" s="86"/>
      <c r="D9839" s="9"/>
      <c r="E9839" s="9"/>
      <c r="F9839" s="9"/>
      <c r="G9839" s="9"/>
      <c r="H9839" s="9"/>
      <c r="I9839" s="9"/>
    </row>
    <row r="9840" spans="1:9" ht="12" customHeight="1" x14ac:dyDescent="0.25">
      <c r="A9840" s="9"/>
      <c r="B9840" s="9"/>
      <c r="C9840" s="9"/>
      <c r="D9840" s="90" t="s">
        <v>4823</v>
      </c>
      <c r="E9840" s="90"/>
      <c r="F9840" s="90"/>
      <c r="G9840" s="90"/>
      <c r="H9840" s="90"/>
      <c r="I9840" s="90"/>
    </row>
    <row r="9841" spans="1:9" ht="9.9499999999999993" customHeight="1" x14ac:dyDescent="0.25">
      <c r="A9841" s="86"/>
      <c r="B9841" s="86"/>
      <c r="C9841" s="86"/>
      <c r="D9841" s="86"/>
      <c r="E9841" s="9"/>
      <c r="F9841" s="9"/>
      <c r="G9841" s="9"/>
      <c r="H9841" s="9"/>
      <c r="I9841" s="9"/>
    </row>
    <row r="9842" spans="1:9" ht="30.95" customHeight="1" x14ac:dyDescent="0.25">
      <c r="A9842" s="88" t="s">
        <v>3451</v>
      </c>
      <c r="B9842" s="88"/>
      <c r="C9842" s="88"/>
      <c r="D9842" s="88"/>
      <c r="E9842" s="88"/>
      <c r="F9842" s="88"/>
      <c r="G9842" s="88"/>
      <c r="H9842" s="88"/>
      <c r="I9842" s="88"/>
    </row>
    <row r="9843" spans="1:9" ht="15" customHeight="1" x14ac:dyDescent="0.25">
      <c r="A9843" s="89"/>
      <c r="B9843" s="89"/>
      <c r="C9843" s="14" t="s">
        <v>2076</v>
      </c>
      <c r="D9843" s="14" t="s">
        <v>2079</v>
      </c>
      <c r="E9843" s="14" t="s">
        <v>2059</v>
      </c>
      <c r="F9843" s="9"/>
      <c r="G9843" s="9"/>
      <c r="H9843" s="9"/>
      <c r="I9843" s="9"/>
    </row>
    <row r="9844" spans="1:9" ht="18.95" customHeight="1" x14ac:dyDescent="0.25">
      <c r="A9844" s="15" t="s">
        <v>2080</v>
      </c>
      <c r="B9844" s="16" t="s">
        <v>2081</v>
      </c>
      <c r="C9844" s="17">
        <v>935.38</v>
      </c>
      <c r="D9844" s="17">
        <v>0.1</v>
      </c>
      <c r="E9844" s="18">
        <v>93.54</v>
      </c>
      <c r="F9844" s="9"/>
      <c r="G9844" s="9"/>
      <c r="H9844" s="9"/>
      <c r="I9844" s="9"/>
    </row>
    <row r="9845" spans="1:9" ht="15" customHeight="1" x14ac:dyDescent="0.25">
      <c r="A9845" s="19"/>
      <c r="B9845" s="20"/>
      <c r="C9845" s="21"/>
      <c r="D9845" s="21"/>
      <c r="E9845" s="22">
        <v>93.54</v>
      </c>
      <c r="F9845" s="9"/>
      <c r="G9845" s="9"/>
      <c r="H9845" s="9"/>
      <c r="I9845" s="9"/>
    </row>
    <row r="9846" spans="1:9" ht="9.9499999999999993" customHeight="1" x14ac:dyDescent="0.25">
      <c r="A9846" s="86"/>
      <c r="B9846" s="86"/>
      <c r="C9846" s="86"/>
      <c r="D9846" s="9"/>
      <c r="E9846" s="9"/>
      <c r="F9846" s="9"/>
      <c r="G9846" s="9"/>
      <c r="H9846" s="9"/>
      <c r="I9846" s="9"/>
    </row>
    <row r="9847" spans="1:9" ht="12" customHeight="1" x14ac:dyDescent="0.25">
      <c r="A9847" s="9"/>
      <c r="B9847" s="9"/>
      <c r="C9847" s="9"/>
      <c r="D9847" s="90" t="s">
        <v>4992</v>
      </c>
      <c r="E9847" s="90"/>
      <c r="F9847" s="90"/>
      <c r="G9847" s="90"/>
      <c r="H9847" s="90"/>
      <c r="I9847" s="90"/>
    </row>
    <row r="9848" spans="1:9" ht="9.9499999999999993" customHeight="1" x14ac:dyDescent="0.25">
      <c r="A9848" s="86"/>
      <c r="B9848" s="86"/>
      <c r="C9848" s="86"/>
      <c r="D9848" s="86"/>
      <c r="E9848" s="9"/>
      <c r="F9848" s="9"/>
      <c r="G9848" s="9"/>
      <c r="H9848" s="9"/>
      <c r="I9848" s="9"/>
    </row>
    <row r="9849" spans="1:9" ht="30.95" customHeight="1" x14ac:dyDescent="0.25">
      <c r="A9849" s="88" t="s">
        <v>3452</v>
      </c>
      <c r="B9849" s="88"/>
      <c r="C9849" s="88"/>
      <c r="D9849" s="88"/>
      <c r="E9849" s="88"/>
      <c r="F9849" s="88"/>
      <c r="G9849" s="88"/>
      <c r="H9849" s="88"/>
      <c r="I9849" s="88"/>
    </row>
    <row r="9850" spans="1:9" ht="15" customHeight="1" x14ac:dyDescent="0.25">
      <c r="A9850" s="89"/>
      <c r="B9850" s="89"/>
      <c r="C9850" s="14" t="s">
        <v>2076</v>
      </c>
      <c r="D9850" s="14" t="s">
        <v>2079</v>
      </c>
      <c r="E9850" s="14" t="s">
        <v>2058</v>
      </c>
      <c r="F9850" s="14" t="s">
        <v>2059</v>
      </c>
      <c r="G9850" s="9"/>
      <c r="H9850" s="9"/>
      <c r="I9850" s="9"/>
    </row>
    <row r="9851" spans="1:9" ht="27" customHeight="1" x14ac:dyDescent="0.25">
      <c r="A9851" s="15" t="s">
        <v>2083</v>
      </c>
      <c r="B9851" s="16" t="s">
        <v>2084</v>
      </c>
      <c r="C9851" s="17">
        <v>4.3</v>
      </c>
      <c r="D9851" s="17">
        <v>0.1</v>
      </c>
      <c r="E9851" s="17">
        <v>4</v>
      </c>
      <c r="F9851" s="18">
        <v>1.72</v>
      </c>
      <c r="G9851" s="9"/>
      <c r="H9851" s="9"/>
      <c r="I9851" s="9"/>
    </row>
    <row r="9852" spans="1:9" ht="15" customHeight="1" x14ac:dyDescent="0.25">
      <c r="A9852" s="19"/>
      <c r="B9852" s="20"/>
      <c r="C9852" s="21"/>
      <c r="D9852" s="21"/>
      <c r="E9852" s="21"/>
      <c r="F9852" s="22">
        <v>1.72</v>
      </c>
      <c r="G9852" s="9"/>
      <c r="H9852" s="9"/>
      <c r="I9852" s="9"/>
    </row>
    <row r="9853" spans="1:9" ht="9.9499999999999993" customHeight="1" x14ac:dyDescent="0.25">
      <c r="A9853" s="86"/>
      <c r="B9853" s="86"/>
      <c r="C9853" s="86"/>
      <c r="D9853" s="9"/>
      <c r="E9853" s="9"/>
      <c r="F9853" s="9"/>
      <c r="G9853" s="9"/>
      <c r="H9853" s="9"/>
      <c r="I9853" s="9"/>
    </row>
    <row r="9854" spans="1:9" ht="12" customHeight="1" x14ac:dyDescent="0.25">
      <c r="A9854" s="9"/>
      <c r="B9854" s="9"/>
      <c r="C9854" s="9"/>
      <c r="D9854" s="90" t="s">
        <v>4313</v>
      </c>
      <c r="E9854" s="90"/>
      <c r="F9854" s="90"/>
      <c r="G9854" s="90"/>
      <c r="H9854" s="90"/>
      <c r="I9854" s="90"/>
    </row>
    <row r="9855" spans="1:9" ht="9.9499999999999993" customHeight="1" x14ac:dyDescent="0.25">
      <c r="A9855" s="86"/>
      <c r="B9855" s="86"/>
      <c r="C9855" s="86"/>
      <c r="D9855" s="86"/>
      <c r="E9855" s="9"/>
      <c r="F9855" s="9"/>
      <c r="G9855" s="9"/>
      <c r="H9855" s="9"/>
      <c r="I9855" s="9"/>
    </row>
    <row r="9856" spans="1:9" ht="42.95" customHeight="1" x14ac:dyDescent="0.25">
      <c r="A9856" s="88" t="s">
        <v>3453</v>
      </c>
      <c r="B9856" s="88"/>
      <c r="C9856" s="88"/>
      <c r="D9856" s="88"/>
      <c r="E9856" s="88"/>
      <c r="F9856" s="88"/>
      <c r="G9856" s="88"/>
      <c r="H9856" s="88"/>
      <c r="I9856" s="88"/>
    </row>
    <row r="9857" spans="1:9" ht="15" customHeight="1" x14ac:dyDescent="0.25">
      <c r="A9857" s="89"/>
      <c r="B9857" s="89"/>
      <c r="C9857" s="14" t="s">
        <v>2076</v>
      </c>
      <c r="D9857" s="14" t="s">
        <v>2056</v>
      </c>
      <c r="E9857" s="14" t="s">
        <v>2058</v>
      </c>
      <c r="F9857" s="14" t="s">
        <v>2086</v>
      </c>
      <c r="G9857" s="14" t="s">
        <v>2059</v>
      </c>
      <c r="H9857" s="9"/>
      <c r="I9857" s="9"/>
    </row>
    <row r="9858" spans="1:9" ht="18.95" customHeight="1" x14ac:dyDescent="0.25">
      <c r="A9858" s="15" t="s">
        <v>2087</v>
      </c>
      <c r="B9858" s="16" t="s">
        <v>2088</v>
      </c>
      <c r="C9858" s="17">
        <v>5138.71</v>
      </c>
      <c r="D9858" s="17">
        <v>0.1</v>
      </c>
      <c r="E9858" s="17">
        <v>1</v>
      </c>
      <c r="F9858" s="17">
        <v>1.5</v>
      </c>
      <c r="G9858" s="18">
        <v>770.81</v>
      </c>
      <c r="H9858" s="9"/>
      <c r="I9858" s="9"/>
    </row>
    <row r="9859" spans="1:9" ht="18.95" customHeight="1" x14ac:dyDescent="0.25">
      <c r="A9859" s="15" t="s">
        <v>2089</v>
      </c>
      <c r="B9859" s="16" t="s">
        <v>2088</v>
      </c>
      <c r="C9859" s="17">
        <v>935.38</v>
      </c>
      <c r="D9859" s="17">
        <v>0.1</v>
      </c>
      <c r="E9859" s="17">
        <v>1</v>
      </c>
      <c r="F9859" s="17">
        <v>1.5</v>
      </c>
      <c r="G9859" s="18">
        <v>140.31</v>
      </c>
      <c r="H9859" s="9"/>
      <c r="I9859" s="9"/>
    </row>
    <row r="9860" spans="1:9" ht="27" customHeight="1" x14ac:dyDescent="0.25">
      <c r="A9860" s="15" t="s">
        <v>2090</v>
      </c>
      <c r="B9860" s="16" t="s">
        <v>2088</v>
      </c>
      <c r="C9860" s="17">
        <v>4.5999999999999996</v>
      </c>
      <c r="D9860" s="17">
        <v>0.1</v>
      </c>
      <c r="E9860" s="17">
        <v>4</v>
      </c>
      <c r="F9860" s="17">
        <v>1.5</v>
      </c>
      <c r="G9860" s="18">
        <v>2.76</v>
      </c>
      <c r="H9860" s="9"/>
      <c r="I9860" s="9"/>
    </row>
    <row r="9861" spans="1:9" ht="15" customHeight="1" x14ac:dyDescent="0.25">
      <c r="A9861" s="19"/>
      <c r="B9861" s="20"/>
      <c r="C9861" s="21"/>
      <c r="D9861" s="21"/>
      <c r="E9861" s="21"/>
      <c r="F9861" s="21"/>
      <c r="G9861" s="22">
        <v>913.88</v>
      </c>
      <c r="H9861" s="9"/>
      <c r="I9861" s="9"/>
    </row>
    <row r="9862" spans="1:9" ht="9.9499999999999993" customHeight="1" x14ac:dyDescent="0.25">
      <c r="A9862" s="86"/>
      <c r="B9862" s="86"/>
      <c r="C9862" s="86"/>
      <c r="D9862" s="9"/>
      <c r="E9862" s="9"/>
      <c r="F9862" s="9"/>
      <c r="G9862" s="9"/>
      <c r="H9862" s="9"/>
      <c r="I9862" s="9"/>
    </row>
    <row r="9863" spans="1:9" ht="12" customHeight="1" x14ac:dyDescent="0.25">
      <c r="A9863" s="9"/>
      <c r="B9863" s="9"/>
      <c r="C9863" s="9"/>
      <c r="D9863" s="90" t="s">
        <v>4993</v>
      </c>
      <c r="E9863" s="90"/>
      <c r="F9863" s="90"/>
      <c r="G9863" s="90"/>
      <c r="H9863" s="90"/>
      <c r="I9863" s="90"/>
    </row>
    <row r="9864" spans="1:9" ht="9.9499999999999993" customHeight="1" x14ac:dyDescent="0.25">
      <c r="A9864" s="86"/>
      <c r="B9864" s="86"/>
      <c r="C9864" s="86"/>
      <c r="D9864" s="86"/>
      <c r="E9864" s="9"/>
      <c r="F9864" s="9"/>
      <c r="G9864" s="9"/>
      <c r="H9864" s="9"/>
      <c r="I9864" s="9"/>
    </row>
    <row r="9865" spans="1:9" ht="30.95" customHeight="1" x14ac:dyDescent="0.25">
      <c r="A9865" s="88" t="s">
        <v>3454</v>
      </c>
      <c r="B9865" s="88"/>
      <c r="C9865" s="88"/>
      <c r="D9865" s="88"/>
      <c r="E9865" s="88"/>
      <c r="F9865" s="88"/>
      <c r="G9865" s="88"/>
      <c r="H9865" s="88"/>
      <c r="I9865" s="88"/>
    </row>
    <row r="9866" spans="1:9" ht="15" customHeight="1" x14ac:dyDescent="0.25">
      <c r="A9866" s="89"/>
      <c r="B9866" s="89"/>
      <c r="C9866" s="14" t="s">
        <v>2076</v>
      </c>
      <c r="D9866" s="14" t="s">
        <v>2056</v>
      </c>
      <c r="E9866" s="14" t="s">
        <v>2058</v>
      </c>
      <c r="F9866" s="14" t="s">
        <v>2092</v>
      </c>
      <c r="G9866" s="14" t="s">
        <v>2086</v>
      </c>
      <c r="H9866" s="14" t="s">
        <v>2059</v>
      </c>
      <c r="I9866" s="9"/>
    </row>
    <row r="9867" spans="1:9" ht="18.95" customHeight="1" x14ac:dyDescent="0.25">
      <c r="A9867" s="15" t="s">
        <v>2087</v>
      </c>
      <c r="B9867" s="16" t="s">
        <v>2186</v>
      </c>
      <c r="C9867" s="17">
        <v>5138.71</v>
      </c>
      <c r="D9867" s="17">
        <v>0.1</v>
      </c>
      <c r="E9867" s="17">
        <v>1</v>
      </c>
      <c r="F9867" s="17">
        <v>30</v>
      </c>
      <c r="G9867" s="17">
        <v>1.5</v>
      </c>
      <c r="H9867" s="18">
        <v>23124.2</v>
      </c>
      <c r="I9867" s="9"/>
    </row>
    <row r="9868" spans="1:9" ht="18.95" customHeight="1" x14ac:dyDescent="0.25">
      <c r="A9868" s="15" t="s">
        <v>2089</v>
      </c>
      <c r="B9868" s="16" t="s">
        <v>2186</v>
      </c>
      <c r="C9868" s="17">
        <v>935.38</v>
      </c>
      <c r="D9868" s="17">
        <v>0.05</v>
      </c>
      <c r="E9868" s="17">
        <v>1</v>
      </c>
      <c r="F9868" s="17">
        <v>30</v>
      </c>
      <c r="G9868" s="17">
        <v>1.5</v>
      </c>
      <c r="H9868" s="18">
        <v>2104.61</v>
      </c>
      <c r="I9868" s="9"/>
    </row>
    <row r="9869" spans="1:9" ht="27" customHeight="1" x14ac:dyDescent="0.25">
      <c r="A9869" s="15" t="s">
        <v>2090</v>
      </c>
      <c r="B9869" s="16" t="s">
        <v>2186</v>
      </c>
      <c r="C9869" s="17">
        <v>4.5999999999999996</v>
      </c>
      <c r="D9869" s="17">
        <v>0.1</v>
      </c>
      <c r="E9869" s="17">
        <v>4</v>
      </c>
      <c r="F9869" s="17">
        <v>30</v>
      </c>
      <c r="G9869" s="17">
        <v>1.5</v>
      </c>
      <c r="H9869" s="18">
        <v>82.8</v>
      </c>
      <c r="I9869" s="9"/>
    </row>
    <row r="9870" spans="1:9" ht="15" customHeight="1" x14ac:dyDescent="0.25">
      <c r="A9870" s="19"/>
      <c r="B9870" s="20"/>
      <c r="C9870" s="21"/>
      <c r="D9870" s="21"/>
      <c r="E9870" s="21"/>
      <c r="F9870" s="21"/>
      <c r="G9870" s="21"/>
      <c r="H9870" s="22">
        <v>25311.61</v>
      </c>
      <c r="I9870" s="9"/>
    </row>
    <row r="9871" spans="1:9" ht="9.9499999999999993" customHeight="1" x14ac:dyDescent="0.25">
      <c r="A9871" s="86"/>
      <c r="B9871" s="86"/>
      <c r="C9871" s="86"/>
      <c r="D9871" s="9"/>
      <c r="E9871" s="9"/>
      <c r="F9871" s="9"/>
      <c r="G9871" s="9"/>
      <c r="H9871" s="9"/>
      <c r="I9871" s="9"/>
    </row>
    <row r="9872" spans="1:9" ht="12" customHeight="1" x14ac:dyDescent="0.25">
      <c r="A9872" s="9"/>
      <c r="B9872" s="9"/>
      <c r="C9872" s="9"/>
      <c r="D9872" s="90" t="s">
        <v>4994</v>
      </c>
      <c r="E9872" s="90"/>
      <c r="F9872" s="90"/>
      <c r="G9872" s="90"/>
      <c r="H9872" s="90"/>
      <c r="I9872" s="90"/>
    </row>
    <row r="9873" spans="1:9" ht="9.9499999999999993" customHeight="1" x14ac:dyDescent="0.25">
      <c r="A9873" s="86"/>
      <c r="B9873" s="86"/>
      <c r="C9873" s="86"/>
      <c r="D9873" s="86"/>
      <c r="E9873" s="9"/>
      <c r="F9873" s="9"/>
      <c r="G9873" s="9"/>
      <c r="H9873" s="9"/>
      <c r="I9873" s="9"/>
    </row>
    <row r="9874" spans="1:9" ht="42.95" customHeight="1" x14ac:dyDescent="0.25">
      <c r="A9874" s="88" t="s">
        <v>3455</v>
      </c>
      <c r="B9874" s="88"/>
      <c r="C9874" s="88"/>
      <c r="D9874" s="88"/>
      <c r="E9874" s="88"/>
      <c r="F9874" s="88"/>
      <c r="G9874" s="88"/>
      <c r="H9874" s="88"/>
      <c r="I9874" s="88"/>
    </row>
    <row r="9875" spans="1:9" ht="15" customHeight="1" x14ac:dyDescent="0.25">
      <c r="A9875" s="89"/>
      <c r="B9875" s="89"/>
      <c r="C9875" s="14" t="s">
        <v>2076</v>
      </c>
      <c r="D9875" s="14" t="s">
        <v>2056</v>
      </c>
      <c r="E9875" s="14" t="s">
        <v>2058</v>
      </c>
      <c r="F9875" s="14" t="s">
        <v>2092</v>
      </c>
      <c r="G9875" s="14" t="s">
        <v>2086</v>
      </c>
      <c r="H9875" s="14" t="s">
        <v>2059</v>
      </c>
      <c r="I9875" s="9"/>
    </row>
    <row r="9876" spans="1:9" ht="18.95" customHeight="1" x14ac:dyDescent="0.25">
      <c r="A9876" s="15" t="s">
        <v>2087</v>
      </c>
      <c r="B9876" s="16" t="s">
        <v>2186</v>
      </c>
      <c r="C9876" s="17">
        <v>5138.71</v>
      </c>
      <c r="D9876" s="17">
        <v>0.1</v>
      </c>
      <c r="E9876" s="17">
        <v>1</v>
      </c>
      <c r="F9876" s="17">
        <v>12</v>
      </c>
      <c r="G9876" s="17">
        <v>1.5</v>
      </c>
      <c r="H9876" s="18">
        <v>9249.68</v>
      </c>
      <c r="I9876" s="9"/>
    </row>
    <row r="9877" spans="1:9" ht="18.95" customHeight="1" x14ac:dyDescent="0.25">
      <c r="A9877" s="15" t="s">
        <v>2089</v>
      </c>
      <c r="B9877" s="16" t="s">
        <v>2186</v>
      </c>
      <c r="C9877" s="17">
        <v>935.38</v>
      </c>
      <c r="D9877" s="17">
        <v>0.1</v>
      </c>
      <c r="E9877" s="17">
        <v>1</v>
      </c>
      <c r="F9877" s="17">
        <v>12</v>
      </c>
      <c r="G9877" s="17">
        <v>1.5</v>
      </c>
      <c r="H9877" s="18">
        <v>1683.68</v>
      </c>
      <c r="I9877" s="9"/>
    </row>
    <row r="9878" spans="1:9" ht="27" customHeight="1" x14ac:dyDescent="0.25">
      <c r="A9878" s="15" t="s">
        <v>2090</v>
      </c>
      <c r="B9878" s="16" t="s">
        <v>2186</v>
      </c>
      <c r="C9878" s="17">
        <v>4.5999999999999996</v>
      </c>
      <c r="D9878" s="17">
        <v>0.1</v>
      </c>
      <c r="E9878" s="17">
        <v>4</v>
      </c>
      <c r="F9878" s="17">
        <v>12</v>
      </c>
      <c r="G9878" s="17">
        <v>1.5</v>
      </c>
      <c r="H9878" s="18">
        <v>33.119999999999997</v>
      </c>
      <c r="I9878" s="9"/>
    </row>
    <row r="9879" spans="1:9" ht="15" customHeight="1" x14ac:dyDescent="0.25">
      <c r="A9879" s="19"/>
      <c r="B9879" s="20"/>
      <c r="C9879" s="21"/>
      <c r="D9879" s="21"/>
      <c r="E9879" s="21"/>
      <c r="F9879" s="21"/>
      <c r="G9879" s="21"/>
      <c r="H9879" s="22">
        <v>10966.48</v>
      </c>
      <c r="I9879" s="9"/>
    </row>
    <row r="9880" spans="1:9" ht="9.9499999999999993" customHeight="1" x14ac:dyDescent="0.25">
      <c r="A9880" s="86"/>
      <c r="B9880" s="86"/>
      <c r="C9880" s="86"/>
      <c r="D9880" s="9"/>
      <c r="E9880" s="9"/>
      <c r="F9880" s="9"/>
      <c r="G9880" s="9"/>
      <c r="H9880" s="9"/>
      <c r="I9880" s="9"/>
    </row>
    <row r="9881" spans="1:9" ht="12" customHeight="1" x14ac:dyDescent="0.25">
      <c r="A9881" s="9"/>
      <c r="B9881" s="9"/>
      <c r="C9881" s="9"/>
      <c r="D9881" s="90" t="s">
        <v>4995</v>
      </c>
      <c r="E9881" s="90"/>
      <c r="F9881" s="90"/>
      <c r="G9881" s="90"/>
      <c r="H9881" s="90"/>
      <c r="I9881" s="90"/>
    </row>
    <row r="9882" spans="1:9" ht="9.9499999999999993" customHeight="1" x14ac:dyDescent="0.25">
      <c r="A9882" s="86"/>
      <c r="B9882" s="86"/>
      <c r="C9882" s="86"/>
      <c r="D9882" s="86"/>
      <c r="E9882" s="9"/>
      <c r="F9882" s="9"/>
      <c r="G9882" s="9"/>
      <c r="H9882" s="9"/>
      <c r="I9882" s="9"/>
    </row>
    <row r="9883" spans="1:9" ht="20.100000000000001" customHeight="1" x14ac:dyDescent="0.25">
      <c r="A9883" s="88" t="s">
        <v>3456</v>
      </c>
      <c r="B9883" s="88"/>
      <c r="C9883" s="88"/>
      <c r="D9883" s="88"/>
      <c r="E9883" s="88"/>
      <c r="F9883" s="88"/>
      <c r="G9883" s="88"/>
      <c r="H9883" s="88"/>
      <c r="I9883" s="88"/>
    </row>
    <row r="9884" spans="1:9" ht="15" customHeight="1" x14ac:dyDescent="0.25">
      <c r="A9884" s="89"/>
      <c r="B9884" s="89"/>
      <c r="C9884" s="14" t="s">
        <v>2076</v>
      </c>
      <c r="D9884" s="14" t="s">
        <v>2056</v>
      </c>
      <c r="E9884" s="14" t="s">
        <v>2086</v>
      </c>
      <c r="F9884" s="14" t="s">
        <v>2059</v>
      </c>
      <c r="G9884" s="9"/>
      <c r="H9884" s="9"/>
      <c r="I9884" s="9"/>
    </row>
    <row r="9885" spans="1:9" ht="18.95" customHeight="1" x14ac:dyDescent="0.25">
      <c r="A9885" s="15" t="s">
        <v>2096</v>
      </c>
      <c r="B9885" s="16" t="s">
        <v>2097</v>
      </c>
      <c r="C9885" s="17">
        <v>5138.71</v>
      </c>
      <c r="D9885" s="17">
        <v>0.1</v>
      </c>
      <c r="E9885" s="17">
        <v>1.5</v>
      </c>
      <c r="F9885" s="18">
        <v>770.81</v>
      </c>
      <c r="G9885" s="9"/>
      <c r="H9885" s="9"/>
      <c r="I9885" s="9"/>
    </row>
    <row r="9886" spans="1:9" ht="15" customHeight="1" x14ac:dyDescent="0.25">
      <c r="A9886" s="19"/>
      <c r="B9886" s="20"/>
      <c r="C9886" s="21"/>
      <c r="D9886" s="21"/>
      <c r="E9886" s="21"/>
      <c r="F9886" s="22">
        <v>770.81</v>
      </c>
      <c r="G9886" s="9"/>
      <c r="H9886" s="9"/>
      <c r="I9886" s="9"/>
    </row>
    <row r="9887" spans="1:9" ht="9.9499999999999993" customHeight="1" x14ac:dyDescent="0.25">
      <c r="A9887" s="86"/>
      <c r="B9887" s="86"/>
      <c r="C9887" s="86"/>
      <c r="D9887" s="9"/>
      <c r="E9887" s="9"/>
      <c r="F9887" s="9"/>
      <c r="G9887" s="9"/>
      <c r="H9887" s="9"/>
      <c r="I9887" s="9"/>
    </row>
    <row r="9888" spans="1:9" ht="12" customHeight="1" x14ac:dyDescent="0.25">
      <c r="A9888" s="9"/>
      <c r="B9888" s="9"/>
      <c r="C9888" s="9"/>
      <c r="D9888" s="90" t="s">
        <v>4828</v>
      </c>
      <c r="E9888" s="90"/>
      <c r="F9888" s="90"/>
      <c r="G9888" s="90"/>
      <c r="H9888" s="90"/>
      <c r="I9888" s="90"/>
    </row>
    <row r="9889" spans="1:9" ht="9.9499999999999993" customHeight="1" x14ac:dyDescent="0.25">
      <c r="A9889" s="86"/>
      <c r="B9889" s="86"/>
      <c r="C9889" s="86"/>
      <c r="D9889" s="86"/>
      <c r="E9889" s="9"/>
      <c r="F9889" s="9"/>
      <c r="G9889" s="9"/>
      <c r="H9889" s="9"/>
      <c r="I9889" s="9"/>
    </row>
    <row r="9890" spans="1:9" ht="30.95" customHeight="1" x14ac:dyDescent="0.25">
      <c r="A9890" s="88" t="s">
        <v>3457</v>
      </c>
      <c r="B9890" s="88"/>
      <c r="C9890" s="88"/>
      <c r="D9890" s="88"/>
      <c r="E9890" s="88"/>
      <c r="F9890" s="88"/>
      <c r="G9890" s="88"/>
      <c r="H9890" s="88"/>
      <c r="I9890" s="88"/>
    </row>
    <row r="9891" spans="1:9" ht="15" customHeight="1" x14ac:dyDescent="0.25">
      <c r="A9891" s="89"/>
      <c r="B9891" s="89"/>
      <c r="C9891" s="14" t="s">
        <v>2076</v>
      </c>
      <c r="D9891" s="14" t="s">
        <v>2079</v>
      </c>
      <c r="E9891" s="14" t="s">
        <v>2092</v>
      </c>
      <c r="F9891" s="14" t="s">
        <v>2086</v>
      </c>
      <c r="G9891" s="14" t="s">
        <v>2059</v>
      </c>
      <c r="H9891" s="9"/>
      <c r="I9891" s="9"/>
    </row>
    <row r="9892" spans="1:9" ht="27" customHeight="1" x14ac:dyDescent="0.25">
      <c r="A9892" s="15" t="s">
        <v>2099</v>
      </c>
      <c r="B9892" s="16" t="s">
        <v>2100</v>
      </c>
      <c r="C9892" s="17">
        <v>935.38</v>
      </c>
      <c r="D9892" s="17">
        <v>0.1</v>
      </c>
      <c r="E9892" s="17">
        <v>29.7</v>
      </c>
      <c r="F9892" s="17">
        <v>1.5</v>
      </c>
      <c r="G9892" s="18">
        <v>4167.12</v>
      </c>
      <c r="H9892" s="9"/>
      <c r="I9892" s="9"/>
    </row>
    <row r="9893" spans="1:9" ht="15" customHeight="1" x14ac:dyDescent="0.25">
      <c r="A9893" s="19"/>
      <c r="B9893" s="20"/>
      <c r="C9893" s="21"/>
      <c r="D9893" s="21"/>
      <c r="E9893" s="21"/>
      <c r="F9893" s="21"/>
      <c r="G9893" s="22">
        <v>4167.12</v>
      </c>
      <c r="H9893" s="9"/>
      <c r="I9893" s="9"/>
    </row>
    <row r="9894" spans="1:9" ht="9.9499999999999993" customHeight="1" x14ac:dyDescent="0.25">
      <c r="A9894" s="86"/>
      <c r="B9894" s="86"/>
      <c r="C9894" s="86"/>
      <c r="D9894" s="9"/>
      <c r="E9894" s="9"/>
      <c r="F9894" s="9"/>
      <c r="G9894" s="9"/>
      <c r="H9894" s="9"/>
      <c r="I9894" s="9"/>
    </row>
    <row r="9895" spans="1:9" ht="12" customHeight="1" x14ac:dyDescent="0.25">
      <c r="A9895" s="9"/>
      <c r="B9895" s="9"/>
      <c r="C9895" s="9"/>
      <c r="D9895" s="90" t="s">
        <v>4996</v>
      </c>
      <c r="E9895" s="90"/>
      <c r="F9895" s="90"/>
      <c r="G9895" s="90"/>
      <c r="H9895" s="90"/>
      <c r="I9895" s="90"/>
    </row>
    <row r="9896" spans="1:9" ht="9.9499999999999993" customHeight="1" x14ac:dyDescent="0.25">
      <c r="A9896" s="86"/>
      <c r="B9896" s="86"/>
      <c r="C9896" s="86"/>
      <c r="D9896" s="86"/>
      <c r="E9896" s="9"/>
      <c r="F9896" s="9"/>
      <c r="G9896" s="9"/>
      <c r="H9896" s="9"/>
      <c r="I9896" s="9"/>
    </row>
    <row r="9897" spans="1:9" ht="30.95" customHeight="1" x14ac:dyDescent="0.25">
      <c r="A9897" s="88" t="s">
        <v>3458</v>
      </c>
      <c r="B9897" s="88"/>
      <c r="C9897" s="88"/>
      <c r="D9897" s="88"/>
      <c r="E9897" s="88"/>
      <c r="F9897" s="88"/>
      <c r="G9897" s="88"/>
      <c r="H9897" s="88"/>
      <c r="I9897" s="88"/>
    </row>
    <row r="9898" spans="1:9" ht="15" customHeight="1" x14ac:dyDescent="0.25">
      <c r="A9898" s="89"/>
      <c r="B9898" s="89"/>
      <c r="C9898" s="14" t="s">
        <v>2076</v>
      </c>
      <c r="D9898" s="14" t="s">
        <v>2079</v>
      </c>
      <c r="E9898" s="14" t="s">
        <v>2059</v>
      </c>
      <c r="F9898" s="9"/>
      <c r="G9898" s="9"/>
      <c r="H9898" s="9"/>
      <c r="I9898" s="9"/>
    </row>
    <row r="9899" spans="1:9" ht="18.95" customHeight="1" x14ac:dyDescent="0.25">
      <c r="A9899" s="15" t="s">
        <v>2080</v>
      </c>
      <c r="B9899" s="16" t="s">
        <v>2081</v>
      </c>
      <c r="C9899" s="17">
        <v>935.38</v>
      </c>
      <c r="D9899" s="17">
        <v>0.1</v>
      </c>
      <c r="E9899" s="18">
        <v>93.54</v>
      </c>
      <c r="F9899" s="9"/>
      <c r="G9899" s="9"/>
      <c r="H9899" s="9"/>
      <c r="I9899" s="9"/>
    </row>
    <row r="9900" spans="1:9" ht="15" customHeight="1" x14ac:dyDescent="0.25">
      <c r="A9900" s="19"/>
      <c r="B9900" s="20"/>
      <c r="C9900" s="21"/>
      <c r="D9900" s="21"/>
      <c r="E9900" s="22">
        <v>93.54</v>
      </c>
      <c r="F9900" s="9"/>
      <c r="G9900" s="9"/>
      <c r="H9900" s="9"/>
      <c r="I9900" s="9"/>
    </row>
    <row r="9901" spans="1:9" ht="9.9499999999999993" customHeight="1" x14ac:dyDescent="0.25">
      <c r="A9901" s="86"/>
      <c r="B9901" s="86"/>
      <c r="C9901" s="86"/>
      <c r="D9901" s="9"/>
      <c r="E9901" s="9"/>
      <c r="F9901" s="9"/>
      <c r="G9901" s="9"/>
      <c r="H9901" s="9"/>
      <c r="I9901" s="9"/>
    </row>
    <row r="9902" spans="1:9" ht="12" customHeight="1" x14ac:dyDescent="0.25">
      <c r="A9902" s="9"/>
      <c r="B9902" s="9"/>
      <c r="C9902" s="9"/>
      <c r="D9902" s="90" t="s">
        <v>4992</v>
      </c>
      <c r="E9902" s="90"/>
      <c r="F9902" s="90"/>
      <c r="G9902" s="90"/>
      <c r="H9902" s="90"/>
      <c r="I9902" s="90"/>
    </row>
    <row r="9903" spans="1:9" ht="9.9499999999999993" customHeight="1" x14ac:dyDescent="0.25">
      <c r="A9903" s="86"/>
      <c r="B9903" s="86"/>
      <c r="C9903" s="86"/>
      <c r="D9903" s="86"/>
      <c r="E9903" s="9"/>
      <c r="F9903" s="9"/>
      <c r="G9903" s="9"/>
      <c r="H9903" s="9"/>
      <c r="I9903" s="9"/>
    </row>
    <row r="9904" spans="1:9" ht="30.95" customHeight="1" x14ac:dyDescent="0.25">
      <c r="A9904" s="88" t="s">
        <v>3459</v>
      </c>
      <c r="B9904" s="88"/>
      <c r="C9904" s="88"/>
      <c r="D9904" s="88"/>
      <c r="E9904" s="88"/>
      <c r="F9904" s="88"/>
      <c r="G9904" s="88"/>
      <c r="H9904" s="88"/>
      <c r="I9904" s="88"/>
    </row>
    <row r="9905" spans="1:9" ht="15" customHeight="1" x14ac:dyDescent="0.25">
      <c r="A9905" s="89"/>
      <c r="B9905" s="89"/>
      <c r="C9905" s="14" t="s">
        <v>2076</v>
      </c>
      <c r="D9905" s="14" t="s">
        <v>2059</v>
      </c>
      <c r="E9905" s="9"/>
      <c r="F9905" s="9"/>
      <c r="G9905" s="9"/>
      <c r="H9905" s="9"/>
      <c r="I9905" s="9"/>
    </row>
    <row r="9906" spans="1:9" ht="18.95" customHeight="1" x14ac:dyDescent="0.25">
      <c r="A9906" s="15" t="s">
        <v>2170</v>
      </c>
      <c r="B9906" s="16" t="s">
        <v>2076</v>
      </c>
      <c r="C9906" s="17">
        <v>935.38</v>
      </c>
      <c r="D9906" s="18">
        <v>935.38</v>
      </c>
      <c r="E9906" s="9"/>
      <c r="F9906" s="9"/>
      <c r="G9906" s="9"/>
      <c r="H9906" s="9"/>
      <c r="I9906" s="9"/>
    </row>
    <row r="9907" spans="1:9" ht="15" customHeight="1" x14ac:dyDescent="0.25">
      <c r="A9907" s="19"/>
      <c r="B9907" s="20"/>
      <c r="C9907" s="21"/>
      <c r="D9907" s="22">
        <v>935.38</v>
      </c>
      <c r="E9907" s="9"/>
      <c r="F9907" s="9"/>
      <c r="G9907" s="9"/>
      <c r="H9907" s="9"/>
      <c r="I9907" s="9"/>
    </row>
    <row r="9908" spans="1:9" ht="9.9499999999999993" customHeight="1" x14ac:dyDescent="0.25">
      <c r="A9908" s="86"/>
      <c r="B9908" s="86"/>
      <c r="C9908" s="86"/>
      <c r="D9908" s="9"/>
      <c r="E9908" s="9"/>
      <c r="F9908" s="9"/>
      <c r="G9908" s="9"/>
      <c r="H9908" s="9"/>
      <c r="I9908" s="9"/>
    </row>
    <row r="9909" spans="1:9" ht="12" customHeight="1" x14ac:dyDescent="0.25">
      <c r="A9909" s="9"/>
      <c r="B9909" s="9"/>
      <c r="C9909" s="9"/>
      <c r="D9909" s="90" t="s">
        <v>4997</v>
      </c>
      <c r="E9909" s="90"/>
      <c r="F9909" s="90"/>
      <c r="G9909" s="90"/>
      <c r="H9909" s="90"/>
      <c r="I9909" s="90"/>
    </row>
    <row r="9910" spans="1:9" ht="9.9499999999999993" customHeight="1" x14ac:dyDescent="0.25">
      <c r="A9910" s="86"/>
      <c r="B9910" s="86"/>
      <c r="C9910" s="86"/>
      <c r="D9910" s="86"/>
      <c r="E9910" s="9"/>
      <c r="F9910" s="9"/>
      <c r="G9910" s="9"/>
      <c r="H9910" s="9"/>
      <c r="I9910" s="9"/>
    </row>
    <row r="9911" spans="1:9" ht="42.95" customHeight="1" x14ac:dyDescent="0.25">
      <c r="A9911" s="88" t="s">
        <v>3460</v>
      </c>
      <c r="B9911" s="88"/>
      <c r="C9911" s="88"/>
      <c r="D9911" s="88"/>
      <c r="E9911" s="88"/>
      <c r="F9911" s="88"/>
      <c r="G9911" s="88"/>
      <c r="H9911" s="88"/>
      <c r="I9911" s="88"/>
    </row>
    <row r="9912" spans="1:9" ht="15" customHeight="1" x14ac:dyDescent="0.25">
      <c r="A9912" s="89"/>
      <c r="B9912" s="89"/>
      <c r="C9912" s="14" t="s">
        <v>2069</v>
      </c>
      <c r="D9912" s="14" t="s">
        <v>2058</v>
      </c>
      <c r="E9912" s="14" t="s">
        <v>2059</v>
      </c>
      <c r="F9912" s="9"/>
      <c r="G9912" s="9"/>
      <c r="H9912" s="9"/>
      <c r="I9912" s="9"/>
    </row>
    <row r="9913" spans="1:9" ht="12.95" customHeight="1" x14ac:dyDescent="0.25">
      <c r="A9913" s="15"/>
      <c r="B9913" s="16" t="s">
        <v>2104</v>
      </c>
      <c r="C9913" s="17">
        <v>647.66999999999996</v>
      </c>
      <c r="D9913" s="17">
        <v>1</v>
      </c>
      <c r="E9913" s="18">
        <v>647.66999999999996</v>
      </c>
      <c r="F9913" s="9"/>
      <c r="G9913" s="9"/>
      <c r="H9913" s="9"/>
      <c r="I9913" s="9"/>
    </row>
    <row r="9914" spans="1:9" ht="15" customHeight="1" x14ac:dyDescent="0.25">
      <c r="A9914" s="19"/>
      <c r="B9914" s="20"/>
      <c r="C9914" s="21"/>
      <c r="D9914" s="21"/>
      <c r="E9914" s="22">
        <v>647.66999999999996</v>
      </c>
      <c r="F9914" s="9"/>
      <c r="G9914" s="9"/>
      <c r="H9914" s="9"/>
      <c r="I9914" s="9"/>
    </row>
    <row r="9915" spans="1:9" ht="9.9499999999999993" customHeight="1" x14ac:dyDescent="0.25">
      <c r="A9915" s="86"/>
      <c r="B9915" s="86"/>
      <c r="C9915" s="86"/>
      <c r="D9915" s="9"/>
      <c r="E9915" s="9"/>
      <c r="F9915" s="9"/>
      <c r="G9915" s="9"/>
      <c r="H9915" s="9"/>
      <c r="I9915" s="9"/>
    </row>
    <row r="9916" spans="1:9" ht="12" customHeight="1" x14ac:dyDescent="0.25">
      <c r="A9916" s="9"/>
      <c r="B9916" s="9"/>
      <c r="C9916" s="9"/>
      <c r="D9916" s="90" t="s">
        <v>4998</v>
      </c>
      <c r="E9916" s="90"/>
      <c r="F9916" s="90"/>
      <c r="G9916" s="90"/>
      <c r="H9916" s="90"/>
      <c r="I9916" s="90"/>
    </row>
    <row r="9917" spans="1:9" ht="9.9499999999999993" customHeight="1" x14ac:dyDescent="0.25">
      <c r="A9917" s="86"/>
      <c r="B9917" s="86"/>
      <c r="C9917" s="86"/>
      <c r="D9917" s="86"/>
      <c r="E9917" s="9"/>
      <c r="F9917" s="9"/>
      <c r="G9917" s="9"/>
      <c r="H9917" s="9"/>
      <c r="I9917" s="9"/>
    </row>
    <row r="9918" spans="1:9" ht="30.95" customHeight="1" x14ac:dyDescent="0.25">
      <c r="A9918" s="88" t="s">
        <v>3461</v>
      </c>
      <c r="B9918" s="88"/>
      <c r="C9918" s="88"/>
      <c r="D9918" s="88"/>
      <c r="E9918" s="88"/>
      <c r="F9918" s="88"/>
      <c r="G9918" s="88"/>
      <c r="H9918" s="88"/>
      <c r="I9918" s="88"/>
    </row>
    <row r="9919" spans="1:9" ht="15" customHeight="1" x14ac:dyDescent="0.25">
      <c r="A9919" s="89"/>
      <c r="B9919" s="89"/>
      <c r="C9919" s="14" t="s">
        <v>2069</v>
      </c>
      <c r="D9919" s="14" t="s">
        <v>2058</v>
      </c>
      <c r="E9919" s="14" t="s">
        <v>2059</v>
      </c>
      <c r="F9919" s="9"/>
      <c r="G9919" s="9"/>
      <c r="H9919" s="9"/>
      <c r="I9919" s="9"/>
    </row>
    <row r="9920" spans="1:9" ht="12.95" customHeight="1" x14ac:dyDescent="0.25">
      <c r="A9920" s="15"/>
      <c r="B9920" s="16" t="s">
        <v>2104</v>
      </c>
      <c r="C9920" s="17">
        <v>647.66999999999996</v>
      </c>
      <c r="D9920" s="17">
        <v>1</v>
      </c>
      <c r="E9920" s="18">
        <v>647.66999999999996</v>
      </c>
      <c r="F9920" s="9"/>
      <c r="G9920" s="9"/>
      <c r="H9920" s="9"/>
      <c r="I9920" s="9"/>
    </row>
    <row r="9921" spans="1:9" ht="15" customHeight="1" x14ac:dyDescent="0.25">
      <c r="A9921" s="19"/>
      <c r="B9921" s="20"/>
      <c r="C9921" s="21"/>
      <c r="D9921" s="21"/>
      <c r="E9921" s="22">
        <v>647.66999999999996</v>
      </c>
      <c r="F9921" s="9"/>
      <c r="G9921" s="9"/>
      <c r="H9921" s="9"/>
      <c r="I9921" s="9"/>
    </row>
    <row r="9922" spans="1:9" ht="9.9499999999999993" customHeight="1" x14ac:dyDescent="0.25">
      <c r="A9922" s="86"/>
      <c r="B9922" s="86"/>
      <c r="C9922" s="86"/>
      <c r="D9922" s="9"/>
      <c r="E9922" s="9"/>
      <c r="F9922" s="9"/>
      <c r="G9922" s="9"/>
      <c r="H9922" s="9"/>
      <c r="I9922" s="9"/>
    </row>
    <row r="9923" spans="1:9" ht="12" customHeight="1" x14ac:dyDescent="0.25">
      <c r="A9923" s="9"/>
      <c r="B9923" s="9"/>
      <c r="C9923" s="9"/>
      <c r="D9923" s="90" t="s">
        <v>4998</v>
      </c>
      <c r="E9923" s="90"/>
      <c r="F9923" s="90"/>
      <c r="G9923" s="90"/>
      <c r="H9923" s="90"/>
      <c r="I9923" s="90"/>
    </row>
    <row r="9924" spans="1:9" ht="9.9499999999999993" customHeight="1" x14ac:dyDescent="0.25">
      <c r="A9924" s="86"/>
      <c r="B9924" s="86"/>
      <c r="C9924" s="86"/>
      <c r="D9924" s="86"/>
      <c r="E9924" s="9"/>
      <c r="F9924" s="9"/>
      <c r="G9924" s="9"/>
      <c r="H9924" s="9"/>
      <c r="I9924" s="9"/>
    </row>
    <row r="9925" spans="1:9" ht="42.95" customHeight="1" x14ac:dyDescent="0.25">
      <c r="A9925" s="88" t="s">
        <v>3462</v>
      </c>
      <c r="B9925" s="88"/>
      <c r="C9925" s="88"/>
      <c r="D9925" s="88"/>
      <c r="E9925" s="88"/>
      <c r="F9925" s="88"/>
      <c r="G9925" s="88"/>
      <c r="H9925" s="88"/>
      <c r="I9925" s="88"/>
    </row>
    <row r="9926" spans="1:9" ht="15" customHeight="1" x14ac:dyDescent="0.25">
      <c r="A9926" s="89"/>
      <c r="B9926" s="89"/>
      <c r="C9926" s="14" t="s">
        <v>2058</v>
      </c>
      <c r="D9926" s="14" t="s">
        <v>2059</v>
      </c>
      <c r="E9926" s="9"/>
      <c r="F9926" s="9"/>
      <c r="G9926" s="9"/>
      <c r="H9926" s="9"/>
      <c r="I9926" s="9"/>
    </row>
    <row r="9927" spans="1:9" ht="12.95" customHeight="1" x14ac:dyDescent="0.25">
      <c r="A9927" s="15"/>
      <c r="B9927" s="16" t="s">
        <v>2058</v>
      </c>
      <c r="C9927" s="17">
        <v>4</v>
      </c>
      <c r="D9927" s="18">
        <v>4</v>
      </c>
      <c r="E9927" s="9"/>
      <c r="F9927" s="9"/>
      <c r="G9927" s="9"/>
      <c r="H9927" s="9"/>
      <c r="I9927" s="9"/>
    </row>
    <row r="9928" spans="1:9" ht="15" customHeight="1" x14ac:dyDescent="0.25">
      <c r="A9928" s="19"/>
      <c r="B9928" s="20"/>
      <c r="C9928" s="21"/>
      <c r="D9928" s="22">
        <v>4</v>
      </c>
      <c r="E9928" s="9"/>
      <c r="F9928" s="9"/>
      <c r="G9928" s="9"/>
      <c r="H9928" s="9"/>
      <c r="I9928" s="9"/>
    </row>
    <row r="9929" spans="1:9" ht="9.9499999999999993" customHeight="1" x14ac:dyDescent="0.25">
      <c r="A9929" s="86"/>
      <c r="B9929" s="86"/>
      <c r="C9929" s="86"/>
      <c r="D9929" s="9"/>
      <c r="E9929" s="9"/>
      <c r="F9929" s="9"/>
      <c r="G9929" s="9"/>
      <c r="H9929" s="9"/>
      <c r="I9929" s="9"/>
    </row>
    <row r="9930" spans="1:9" ht="12" customHeight="1" x14ac:dyDescent="0.25">
      <c r="A9930" s="9"/>
      <c r="B9930" s="9"/>
      <c r="C9930" s="9"/>
      <c r="D9930" s="90" t="s">
        <v>4255</v>
      </c>
      <c r="E9930" s="90"/>
      <c r="F9930" s="90"/>
      <c r="G9930" s="90"/>
      <c r="H9930" s="90"/>
      <c r="I9930" s="90"/>
    </row>
    <row r="9931" spans="1:9" ht="9.9499999999999993" customHeight="1" x14ac:dyDescent="0.25">
      <c r="A9931" s="86"/>
      <c r="B9931" s="86"/>
      <c r="C9931" s="86"/>
      <c r="D9931" s="86"/>
      <c r="E9931" s="9"/>
      <c r="F9931" s="9"/>
      <c r="G9931" s="9"/>
      <c r="H9931" s="9"/>
      <c r="I9931" s="9"/>
    </row>
    <row r="9932" spans="1:9" ht="30.95" customHeight="1" x14ac:dyDescent="0.25">
      <c r="A9932" s="88" t="s">
        <v>3463</v>
      </c>
      <c r="B9932" s="88"/>
      <c r="C9932" s="88"/>
      <c r="D9932" s="88"/>
      <c r="E9932" s="88"/>
      <c r="F9932" s="88"/>
      <c r="G9932" s="88"/>
      <c r="H9932" s="88"/>
      <c r="I9932" s="88"/>
    </row>
    <row r="9933" spans="1:9" ht="15" customHeight="1" x14ac:dyDescent="0.25">
      <c r="A9933" s="89"/>
      <c r="B9933" s="89"/>
      <c r="C9933" s="14" t="s">
        <v>2076</v>
      </c>
      <c r="D9933" s="14" t="s">
        <v>2059</v>
      </c>
      <c r="E9933" s="9"/>
      <c r="F9933" s="9"/>
      <c r="G9933" s="9"/>
      <c r="H9933" s="9"/>
      <c r="I9933" s="9"/>
    </row>
    <row r="9934" spans="1:9" ht="12.95" customHeight="1" x14ac:dyDescent="0.25">
      <c r="A9934" s="15" t="s">
        <v>2108</v>
      </c>
      <c r="B9934" s="16" t="s">
        <v>2076</v>
      </c>
      <c r="C9934" s="17">
        <v>935.38</v>
      </c>
      <c r="D9934" s="18">
        <v>935.38</v>
      </c>
      <c r="E9934" s="9"/>
      <c r="F9934" s="9"/>
      <c r="G9934" s="9"/>
      <c r="H9934" s="9"/>
      <c r="I9934" s="9"/>
    </row>
    <row r="9935" spans="1:9" ht="15" customHeight="1" x14ac:dyDescent="0.25">
      <c r="A9935" s="19"/>
      <c r="B9935" s="20"/>
      <c r="C9935" s="21"/>
      <c r="D9935" s="22">
        <v>935.38</v>
      </c>
      <c r="E9935" s="9"/>
      <c r="F9935" s="9"/>
      <c r="G9935" s="9"/>
      <c r="H9935" s="9"/>
      <c r="I9935" s="9"/>
    </row>
    <row r="9936" spans="1:9" ht="9.9499999999999993" customHeight="1" x14ac:dyDescent="0.25">
      <c r="A9936" s="86"/>
      <c r="B9936" s="86"/>
      <c r="C9936" s="86"/>
      <c r="D9936" s="9"/>
      <c r="E9936" s="9"/>
      <c r="F9936" s="9"/>
      <c r="G9936" s="9"/>
      <c r="H9936" s="9"/>
      <c r="I9936" s="9"/>
    </row>
    <row r="9937" spans="1:9" ht="12" customHeight="1" x14ac:dyDescent="0.25">
      <c r="A9937" s="9"/>
      <c r="B9937" s="9"/>
      <c r="C9937" s="9"/>
      <c r="D9937" s="90" t="s">
        <v>4997</v>
      </c>
      <c r="E9937" s="90"/>
      <c r="F9937" s="90"/>
      <c r="G9937" s="90"/>
      <c r="H9937" s="90"/>
      <c r="I9937" s="90"/>
    </row>
    <row r="9938" spans="1:9" ht="9.9499999999999993" customHeight="1" x14ac:dyDescent="0.25">
      <c r="A9938" s="86"/>
      <c r="B9938" s="86"/>
      <c r="C9938" s="86"/>
      <c r="D9938" s="86"/>
      <c r="E9938" s="9"/>
      <c r="F9938" s="9"/>
      <c r="G9938" s="9"/>
      <c r="H9938" s="9"/>
      <c r="I9938" s="9"/>
    </row>
    <row r="9939" spans="1:9" ht="42.95" customHeight="1" x14ac:dyDescent="0.25">
      <c r="A9939" s="88" t="s">
        <v>3464</v>
      </c>
      <c r="B9939" s="88"/>
      <c r="C9939" s="88"/>
      <c r="D9939" s="88"/>
      <c r="E9939" s="88"/>
      <c r="F9939" s="88"/>
      <c r="G9939" s="88"/>
      <c r="H9939" s="88"/>
      <c r="I9939" s="88"/>
    </row>
    <row r="9940" spans="1:9" ht="15" customHeight="1" x14ac:dyDescent="0.25">
      <c r="A9940" s="89"/>
      <c r="B9940" s="89"/>
      <c r="C9940" s="14" t="s">
        <v>2058</v>
      </c>
      <c r="D9940" s="14" t="s">
        <v>2059</v>
      </c>
      <c r="E9940" s="9"/>
      <c r="F9940" s="9"/>
      <c r="G9940" s="9"/>
      <c r="H9940" s="9"/>
      <c r="I9940" s="9"/>
    </row>
    <row r="9941" spans="1:9" ht="18.95" customHeight="1" x14ac:dyDescent="0.25">
      <c r="A9941" s="15" t="s">
        <v>2219</v>
      </c>
      <c r="B9941" s="16" t="s">
        <v>2058</v>
      </c>
      <c r="C9941" s="17">
        <v>2</v>
      </c>
      <c r="D9941" s="18">
        <v>2</v>
      </c>
      <c r="E9941" s="9"/>
      <c r="F9941" s="9"/>
      <c r="G9941" s="9"/>
      <c r="H9941" s="9"/>
      <c r="I9941" s="9"/>
    </row>
    <row r="9942" spans="1:9" ht="15" customHeight="1" x14ac:dyDescent="0.25">
      <c r="A9942" s="19"/>
      <c r="B9942" s="20"/>
      <c r="C9942" s="21"/>
      <c r="D9942" s="22">
        <v>2</v>
      </c>
      <c r="E9942" s="9"/>
      <c r="F9942" s="9"/>
      <c r="G9942" s="9"/>
      <c r="H9942" s="9"/>
      <c r="I9942" s="9"/>
    </row>
    <row r="9943" spans="1:9" ht="9.9499999999999993" customHeight="1" x14ac:dyDescent="0.25">
      <c r="A9943" s="86"/>
      <c r="B9943" s="86"/>
      <c r="C9943" s="86"/>
      <c r="D9943" s="9"/>
      <c r="E9943" s="9"/>
      <c r="F9943" s="9"/>
      <c r="G9943" s="9"/>
      <c r="H9943" s="9"/>
      <c r="I9943" s="9"/>
    </row>
    <row r="9944" spans="1:9" ht="12" customHeight="1" x14ac:dyDescent="0.25">
      <c r="A9944" s="9"/>
      <c r="B9944" s="9"/>
      <c r="C9944" s="9"/>
      <c r="D9944" s="90" t="s">
        <v>4257</v>
      </c>
      <c r="E9944" s="90"/>
      <c r="F9944" s="90"/>
      <c r="G9944" s="90"/>
      <c r="H9944" s="90"/>
      <c r="I9944" s="90"/>
    </row>
    <row r="9945" spans="1:9" ht="9.9499999999999993" customHeight="1" x14ac:dyDescent="0.25">
      <c r="A9945" s="86"/>
      <c r="B9945" s="86"/>
      <c r="C9945" s="86"/>
      <c r="D9945" s="86"/>
      <c r="E9945" s="9"/>
      <c r="F9945" s="9"/>
      <c r="G9945" s="9"/>
      <c r="H9945" s="9"/>
      <c r="I9945" s="9"/>
    </row>
    <row r="9946" spans="1:9" ht="30.95" customHeight="1" x14ac:dyDescent="0.25">
      <c r="A9946" s="88" t="s">
        <v>3465</v>
      </c>
      <c r="B9946" s="88"/>
      <c r="C9946" s="88"/>
      <c r="D9946" s="88"/>
      <c r="E9946" s="88"/>
      <c r="F9946" s="88"/>
      <c r="G9946" s="88"/>
      <c r="H9946" s="88"/>
      <c r="I9946" s="88"/>
    </row>
    <row r="9947" spans="1:9" ht="15" customHeight="1" x14ac:dyDescent="0.25">
      <c r="A9947" s="89"/>
      <c r="B9947" s="89"/>
      <c r="C9947" s="14" t="s">
        <v>2076</v>
      </c>
      <c r="D9947" s="14" t="s">
        <v>2058</v>
      </c>
      <c r="E9947" s="14" t="s">
        <v>2059</v>
      </c>
      <c r="F9947" s="9"/>
      <c r="G9947" s="9"/>
      <c r="H9947" s="9"/>
      <c r="I9947" s="9"/>
    </row>
    <row r="9948" spans="1:9" ht="18.95" customHeight="1" x14ac:dyDescent="0.25">
      <c r="A9948" s="15" t="s">
        <v>2110</v>
      </c>
      <c r="B9948" s="16" t="s">
        <v>2111</v>
      </c>
      <c r="C9948" s="17">
        <v>0.16</v>
      </c>
      <c r="D9948" s="17">
        <v>72</v>
      </c>
      <c r="E9948" s="18">
        <v>11.52</v>
      </c>
      <c r="F9948" s="9"/>
      <c r="G9948" s="9"/>
      <c r="H9948" s="9"/>
      <c r="I9948" s="9"/>
    </row>
    <row r="9949" spans="1:9" ht="15" customHeight="1" x14ac:dyDescent="0.25">
      <c r="A9949" s="19"/>
      <c r="B9949" s="20"/>
      <c r="C9949" s="21"/>
      <c r="D9949" s="21"/>
      <c r="E9949" s="22">
        <v>11.52</v>
      </c>
      <c r="F9949" s="9"/>
      <c r="G9949" s="9"/>
      <c r="H9949" s="9"/>
      <c r="I9949" s="9"/>
    </row>
    <row r="9950" spans="1:9" ht="9.9499999999999993" customHeight="1" x14ac:dyDescent="0.25">
      <c r="A9950" s="86"/>
      <c r="B9950" s="86"/>
      <c r="C9950" s="86"/>
      <c r="D9950" s="9"/>
      <c r="E9950" s="9"/>
      <c r="F9950" s="9"/>
      <c r="G9950" s="9"/>
      <c r="H9950" s="9"/>
      <c r="I9950" s="9"/>
    </row>
    <row r="9951" spans="1:9" ht="12" customHeight="1" x14ac:dyDescent="0.25">
      <c r="A9951" s="9"/>
      <c r="B9951" s="9"/>
      <c r="C9951" s="9"/>
      <c r="D9951" s="90" t="s">
        <v>4886</v>
      </c>
      <c r="E9951" s="90"/>
      <c r="F9951" s="90"/>
      <c r="G9951" s="90"/>
      <c r="H9951" s="90"/>
      <c r="I9951" s="90"/>
    </row>
    <row r="9952" spans="1:9" ht="9.9499999999999993" customHeight="1" x14ac:dyDescent="0.25">
      <c r="A9952" s="86"/>
      <c r="B9952" s="86"/>
      <c r="C9952" s="86"/>
      <c r="D9952" s="86"/>
      <c r="E9952" s="9"/>
      <c r="F9952" s="9"/>
      <c r="G9952" s="9"/>
      <c r="H9952" s="9"/>
      <c r="I9952" s="9"/>
    </row>
    <row r="9953" spans="1:9" ht="30.95" customHeight="1" x14ac:dyDescent="0.25">
      <c r="A9953" s="88" t="s">
        <v>3466</v>
      </c>
      <c r="B9953" s="88"/>
      <c r="C9953" s="88"/>
      <c r="D9953" s="88"/>
      <c r="E9953" s="88"/>
      <c r="F9953" s="88"/>
      <c r="G9953" s="88"/>
      <c r="H9953" s="88"/>
      <c r="I9953" s="88"/>
    </row>
    <row r="9954" spans="1:9" ht="15" customHeight="1" x14ac:dyDescent="0.25">
      <c r="A9954" s="89"/>
      <c r="B9954" s="89"/>
      <c r="C9954" s="14" t="s">
        <v>2058</v>
      </c>
      <c r="D9954" s="14" t="s">
        <v>2059</v>
      </c>
      <c r="E9954" s="9"/>
      <c r="F9954" s="9"/>
      <c r="G9954" s="9"/>
      <c r="H9954" s="9"/>
      <c r="I9954" s="9"/>
    </row>
    <row r="9955" spans="1:9" ht="12.95" customHeight="1" x14ac:dyDescent="0.25">
      <c r="A9955" s="15"/>
      <c r="B9955" s="16" t="s">
        <v>2058</v>
      </c>
      <c r="C9955" s="17">
        <v>8</v>
      </c>
      <c r="D9955" s="18">
        <v>8</v>
      </c>
      <c r="E9955" s="9"/>
      <c r="F9955" s="9"/>
      <c r="G9955" s="9"/>
      <c r="H9955" s="9"/>
      <c r="I9955" s="9"/>
    </row>
    <row r="9956" spans="1:9" ht="15" customHeight="1" x14ac:dyDescent="0.25">
      <c r="A9956" s="19"/>
      <c r="B9956" s="20"/>
      <c r="C9956" s="21"/>
      <c r="D9956" s="22">
        <v>8</v>
      </c>
      <c r="E9956" s="9"/>
      <c r="F9956" s="9"/>
      <c r="G9956" s="9"/>
      <c r="H9956" s="9"/>
      <c r="I9956" s="9"/>
    </row>
    <row r="9957" spans="1:9" ht="9.9499999999999993" customHeight="1" x14ac:dyDescent="0.25">
      <c r="A9957" s="86"/>
      <c r="B9957" s="86"/>
      <c r="C9957" s="86"/>
      <c r="D9957" s="9"/>
      <c r="E9957" s="9"/>
      <c r="F9957" s="9"/>
      <c r="G9957" s="9"/>
      <c r="H9957" s="9"/>
      <c r="I9957" s="9"/>
    </row>
    <row r="9958" spans="1:9" ht="12" customHeight="1" x14ac:dyDescent="0.25">
      <c r="A9958" s="9"/>
      <c r="B9958" s="9"/>
      <c r="C9958" s="9"/>
      <c r="D9958" s="90" t="s">
        <v>4258</v>
      </c>
      <c r="E9958" s="90"/>
      <c r="F9958" s="90"/>
      <c r="G9958" s="90"/>
      <c r="H9958" s="90"/>
      <c r="I9958" s="90"/>
    </row>
    <row r="9959" spans="1:9" ht="9.9499999999999993" customHeight="1" x14ac:dyDescent="0.25">
      <c r="A9959" s="86"/>
      <c r="B9959" s="86"/>
      <c r="C9959" s="86"/>
      <c r="D9959" s="86"/>
      <c r="E9959" s="9"/>
      <c r="F9959" s="9"/>
      <c r="G9959" s="9"/>
      <c r="H9959" s="9"/>
      <c r="I9959" s="9"/>
    </row>
    <row r="9960" spans="1:9" ht="20.100000000000001" customHeight="1" x14ac:dyDescent="0.25">
      <c r="A9960" s="88" t="s">
        <v>3467</v>
      </c>
      <c r="B9960" s="88"/>
      <c r="C9960" s="88"/>
      <c r="D9960" s="88"/>
      <c r="E9960" s="88"/>
      <c r="F9960" s="88"/>
      <c r="G9960" s="88"/>
      <c r="H9960" s="88"/>
      <c r="I9960" s="88"/>
    </row>
    <row r="9961" spans="1:9" ht="15" customHeight="1" x14ac:dyDescent="0.25">
      <c r="A9961" s="89"/>
      <c r="B9961" s="89"/>
      <c r="C9961" s="14" t="s">
        <v>2076</v>
      </c>
      <c r="D9961" s="14" t="s">
        <v>2059</v>
      </c>
      <c r="E9961" s="9"/>
      <c r="F9961" s="9"/>
      <c r="G9961" s="9"/>
      <c r="H9961" s="9"/>
      <c r="I9961" s="9"/>
    </row>
    <row r="9962" spans="1:9" ht="12.95" customHeight="1" x14ac:dyDescent="0.25">
      <c r="A9962" s="15"/>
      <c r="B9962" s="16" t="s">
        <v>2076</v>
      </c>
      <c r="C9962" s="17">
        <v>407.05</v>
      </c>
      <c r="D9962" s="18">
        <v>407.05</v>
      </c>
      <c r="E9962" s="9"/>
      <c r="F9962" s="9"/>
      <c r="G9962" s="9"/>
      <c r="H9962" s="9"/>
      <c r="I9962" s="9"/>
    </row>
    <row r="9963" spans="1:9" ht="15" customHeight="1" x14ac:dyDescent="0.25">
      <c r="A9963" s="19"/>
      <c r="B9963" s="20"/>
      <c r="C9963" s="21"/>
      <c r="D9963" s="22">
        <v>407.05</v>
      </c>
      <c r="E9963" s="9"/>
      <c r="F9963" s="9"/>
      <c r="G9963" s="9"/>
      <c r="H9963" s="9"/>
      <c r="I9963" s="9"/>
    </row>
    <row r="9964" spans="1:9" ht="9.9499999999999993" customHeight="1" x14ac:dyDescent="0.25">
      <c r="A9964" s="86"/>
      <c r="B9964" s="86"/>
      <c r="C9964" s="86"/>
      <c r="D9964" s="9"/>
      <c r="E9964" s="9"/>
      <c r="F9964" s="9"/>
      <c r="G9964" s="9"/>
      <c r="H9964" s="9"/>
      <c r="I9964" s="9"/>
    </row>
    <row r="9965" spans="1:9" ht="12" customHeight="1" x14ac:dyDescent="0.25">
      <c r="A9965" s="9"/>
      <c r="B9965" s="9"/>
      <c r="C9965" s="9"/>
      <c r="D9965" s="90" t="s">
        <v>4999</v>
      </c>
      <c r="E9965" s="90"/>
      <c r="F9965" s="90"/>
      <c r="G9965" s="90"/>
      <c r="H9965" s="90"/>
      <c r="I9965" s="90"/>
    </row>
    <row r="9966" spans="1:9" ht="9.9499999999999993" customHeight="1" x14ac:dyDescent="0.25">
      <c r="A9966" s="86"/>
      <c r="B9966" s="86"/>
      <c r="C9966" s="86"/>
      <c r="D9966" s="86"/>
      <c r="E9966" s="9"/>
      <c r="F9966" s="9"/>
      <c r="G9966" s="9"/>
      <c r="H9966" s="9"/>
      <c r="I9966" s="9"/>
    </row>
    <row r="9967" spans="1:9" ht="30.95" customHeight="1" x14ac:dyDescent="0.25">
      <c r="A9967" s="88" t="s">
        <v>3468</v>
      </c>
      <c r="B9967" s="88"/>
      <c r="C9967" s="88"/>
      <c r="D9967" s="88"/>
      <c r="E9967" s="88"/>
      <c r="F9967" s="88"/>
      <c r="G9967" s="88"/>
      <c r="H9967" s="88"/>
      <c r="I9967" s="88"/>
    </row>
    <row r="9968" spans="1:9" ht="15" customHeight="1" x14ac:dyDescent="0.25">
      <c r="A9968" s="89"/>
      <c r="B9968" s="89"/>
      <c r="C9968" s="14" t="s">
        <v>2076</v>
      </c>
      <c r="D9968" s="14" t="s">
        <v>2059</v>
      </c>
      <c r="E9968" s="9"/>
      <c r="F9968" s="9"/>
      <c r="G9968" s="9"/>
      <c r="H9968" s="9"/>
      <c r="I9968" s="9"/>
    </row>
    <row r="9969" spans="1:9" ht="12.95" customHeight="1" x14ac:dyDescent="0.25">
      <c r="A9969" s="15" t="s">
        <v>2108</v>
      </c>
      <c r="B9969" s="16" t="s">
        <v>2076</v>
      </c>
      <c r="C9969" s="17">
        <v>935.38</v>
      </c>
      <c r="D9969" s="18">
        <v>935.38</v>
      </c>
      <c r="E9969" s="9"/>
      <c r="F9969" s="9"/>
      <c r="G9969" s="9"/>
      <c r="H9969" s="9"/>
      <c r="I9969" s="9"/>
    </row>
    <row r="9970" spans="1:9" ht="15" customHeight="1" x14ac:dyDescent="0.25">
      <c r="A9970" s="19"/>
      <c r="B9970" s="20"/>
      <c r="C9970" s="21"/>
      <c r="D9970" s="22">
        <v>935.38</v>
      </c>
      <c r="E9970" s="9"/>
      <c r="F9970" s="9"/>
      <c r="G9970" s="9"/>
      <c r="H9970" s="9"/>
      <c r="I9970" s="9"/>
    </row>
    <row r="9971" spans="1:9" ht="9.9499999999999993" customHeight="1" x14ac:dyDescent="0.25">
      <c r="A9971" s="86"/>
      <c r="B9971" s="86"/>
      <c r="C9971" s="86"/>
      <c r="D9971" s="9"/>
      <c r="E9971" s="9"/>
      <c r="F9971" s="9"/>
      <c r="G9971" s="9"/>
      <c r="H9971" s="9"/>
      <c r="I9971" s="9"/>
    </row>
    <row r="9972" spans="1:9" ht="12" customHeight="1" x14ac:dyDescent="0.25">
      <c r="A9972" s="9"/>
      <c r="B9972" s="9"/>
      <c r="C9972" s="9"/>
      <c r="D9972" s="90" t="s">
        <v>4997</v>
      </c>
      <c r="E9972" s="90"/>
      <c r="F9972" s="90"/>
      <c r="G9972" s="90"/>
      <c r="H9972" s="90"/>
      <c r="I9972" s="90"/>
    </row>
    <row r="9973" spans="1:9" ht="9.9499999999999993" customHeight="1" x14ac:dyDescent="0.25">
      <c r="A9973" s="86"/>
      <c r="B9973" s="86"/>
      <c r="C9973" s="86"/>
      <c r="D9973" s="86"/>
      <c r="E9973" s="9"/>
      <c r="F9973" s="9"/>
      <c r="G9973" s="9"/>
      <c r="H9973" s="9"/>
      <c r="I9973" s="9"/>
    </row>
    <row r="9974" spans="1:9" ht="20.100000000000001" customHeight="1" x14ac:dyDescent="0.25">
      <c r="A9974" s="88" t="s">
        <v>3469</v>
      </c>
      <c r="B9974" s="88"/>
      <c r="C9974" s="88"/>
      <c r="D9974" s="88"/>
      <c r="E9974" s="88"/>
      <c r="F9974" s="88"/>
      <c r="G9974" s="88"/>
      <c r="H9974" s="88"/>
      <c r="I9974" s="88"/>
    </row>
    <row r="9975" spans="1:9" ht="15" customHeight="1" x14ac:dyDescent="0.25">
      <c r="A9975" s="89"/>
      <c r="B9975" s="89"/>
      <c r="C9975" s="14" t="s">
        <v>2069</v>
      </c>
      <c r="D9975" s="14" t="s">
        <v>2058</v>
      </c>
      <c r="E9975" s="14" t="s">
        <v>2059</v>
      </c>
      <c r="F9975" s="9"/>
      <c r="G9975" s="9"/>
      <c r="H9975" s="9"/>
      <c r="I9975" s="9"/>
    </row>
    <row r="9976" spans="1:9" ht="12.95" customHeight="1" x14ac:dyDescent="0.25">
      <c r="A9976" s="15"/>
      <c r="B9976" s="16" t="s">
        <v>2104</v>
      </c>
      <c r="C9976" s="17">
        <v>217.78</v>
      </c>
      <c r="D9976" s="17">
        <v>1</v>
      </c>
      <c r="E9976" s="18">
        <v>217.78</v>
      </c>
      <c r="F9976" s="9"/>
      <c r="G9976" s="9"/>
      <c r="H9976" s="9"/>
      <c r="I9976" s="9"/>
    </row>
    <row r="9977" spans="1:9" ht="15" customHeight="1" x14ac:dyDescent="0.25">
      <c r="A9977" s="19"/>
      <c r="B9977" s="20"/>
      <c r="C9977" s="21"/>
      <c r="D9977" s="21"/>
      <c r="E9977" s="22">
        <v>217.78</v>
      </c>
      <c r="F9977" s="9"/>
      <c r="G9977" s="9"/>
      <c r="H9977" s="9"/>
      <c r="I9977" s="9"/>
    </row>
    <row r="9978" spans="1:9" ht="9.9499999999999993" customHeight="1" x14ac:dyDescent="0.25">
      <c r="A9978" s="86"/>
      <c r="B9978" s="86"/>
      <c r="C9978" s="86"/>
      <c r="D9978" s="9"/>
      <c r="E9978" s="9"/>
      <c r="F9978" s="9"/>
      <c r="G9978" s="9"/>
      <c r="H9978" s="9"/>
      <c r="I9978" s="9"/>
    </row>
    <row r="9979" spans="1:9" ht="12" customHeight="1" x14ac:dyDescent="0.25">
      <c r="A9979" s="9"/>
      <c r="B9979" s="9"/>
      <c r="C9979" s="9"/>
      <c r="D9979" s="90" t="s">
        <v>5000</v>
      </c>
      <c r="E9979" s="90"/>
      <c r="F9979" s="90"/>
      <c r="G9979" s="90"/>
      <c r="H9979" s="90"/>
      <c r="I9979" s="90"/>
    </row>
    <row r="9980" spans="1:9" ht="9.9499999999999993" customHeight="1" x14ac:dyDescent="0.25">
      <c r="A9980" s="86"/>
      <c r="B9980" s="86"/>
      <c r="C9980" s="86"/>
      <c r="D9980" s="86"/>
      <c r="E9980" s="9"/>
      <c r="F9980" s="9"/>
      <c r="G9980" s="9"/>
      <c r="H9980" s="9"/>
      <c r="I9980" s="9"/>
    </row>
    <row r="9981" spans="1:9" ht="30.95" customHeight="1" x14ac:dyDescent="0.25">
      <c r="A9981" s="88" t="s">
        <v>3470</v>
      </c>
      <c r="B9981" s="88"/>
      <c r="C9981" s="88"/>
      <c r="D9981" s="88"/>
      <c r="E9981" s="88"/>
      <c r="F9981" s="88"/>
      <c r="G9981" s="88"/>
      <c r="H9981" s="88"/>
      <c r="I9981" s="88"/>
    </row>
    <row r="9982" spans="1:9" ht="15" customHeight="1" x14ac:dyDescent="0.25">
      <c r="A9982" s="89"/>
      <c r="B9982" s="89"/>
      <c r="C9982" s="14" t="s">
        <v>2076</v>
      </c>
      <c r="D9982" s="14" t="s">
        <v>2059</v>
      </c>
      <c r="E9982" s="9"/>
      <c r="F9982" s="9"/>
      <c r="G9982" s="9"/>
      <c r="H9982" s="9"/>
      <c r="I9982" s="9"/>
    </row>
    <row r="9983" spans="1:9" ht="12.95" customHeight="1" x14ac:dyDescent="0.25">
      <c r="A9983" s="15" t="s">
        <v>2077</v>
      </c>
      <c r="B9983" s="16" t="s">
        <v>2076</v>
      </c>
      <c r="C9983" s="17">
        <v>5081.54</v>
      </c>
      <c r="D9983" s="18">
        <v>5081.54</v>
      </c>
      <c r="E9983" s="9"/>
      <c r="F9983" s="9"/>
      <c r="G9983" s="9"/>
      <c r="H9983" s="9"/>
      <c r="I9983" s="9"/>
    </row>
    <row r="9984" spans="1:9" ht="15" customHeight="1" x14ac:dyDescent="0.25">
      <c r="A9984" s="19"/>
      <c r="B9984" s="20"/>
      <c r="C9984" s="21"/>
      <c r="D9984" s="22">
        <v>5081.54</v>
      </c>
      <c r="E9984" s="9"/>
      <c r="F9984" s="9"/>
      <c r="G9984" s="9"/>
      <c r="H9984" s="9"/>
      <c r="I9984" s="9"/>
    </row>
    <row r="9985" spans="1:9" ht="9.9499999999999993" customHeight="1" x14ac:dyDescent="0.25">
      <c r="A9985" s="86"/>
      <c r="B9985" s="86"/>
      <c r="C9985" s="86"/>
      <c r="D9985" s="9"/>
      <c r="E9985" s="9"/>
      <c r="F9985" s="9"/>
      <c r="G9985" s="9"/>
      <c r="H9985" s="9"/>
      <c r="I9985" s="9"/>
    </row>
    <row r="9986" spans="1:9" ht="12" customHeight="1" x14ac:dyDescent="0.25">
      <c r="A9986" s="9"/>
      <c r="B9986" s="9"/>
      <c r="C9986" s="9"/>
      <c r="D9986" s="90" t="s">
        <v>5001</v>
      </c>
      <c r="E9986" s="90"/>
      <c r="F9986" s="90"/>
      <c r="G9986" s="90"/>
      <c r="H9986" s="90"/>
      <c r="I9986" s="90"/>
    </row>
    <row r="9987" spans="1:9" ht="9.9499999999999993" customHeight="1" x14ac:dyDescent="0.25">
      <c r="A9987" s="86"/>
      <c r="B9987" s="86"/>
      <c r="C9987" s="86"/>
      <c r="D9987" s="86"/>
      <c r="E9987" s="9"/>
      <c r="F9987" s="9"/>
      <c r="G9987" s="9"/>
      <c r="H9987" s="9"/>
      <c r="I9987" s="9"/>
    </row>
    <row r="9988" spans="1:9" ht="30.95" customHeight="1" x14ac:dyDescent="0.25">
      <c r="A9988" s="88" t="s">
        <v>3471</v>
      </c>
      <c r="B9988" s="88"/>
      <c r="C9988" s="88"/>
      <c r="D9988" s="88"/>
      <c r="E9988" s="88"/>
      <c r="F9988" s="88"/>
      <c r="G9988" s="88"/>
      <c r="H9988" s="88"/>
      <c r="I9988" s="88"/>
    </row>
    <row r="9989" spans="1:9" ht="15" customHeight="1" x14ac:dyDescent="0.25">
      <c r="A9989" s="89"/>
      <c r="B9989" s="89"/>
      <c r="C9989" s="14" t="s">
        <v>2076</v>
      </c>
      <c r="D9989" s="14" t="s">
        <v>2079</v>
      </c>
      <c r="E9989" s="14" t="s">
        <v>2059</v>
      </c>
      <c r="F9989" s="9"/>
      <c r="G9989" s="9"/>
      <c r="H9989" s="9"/>
      <c r="I9989" s="9"/>
    </row>
    <row r="9990" spans="1:9" ht="18.95" customHeight="1" x14ac:dyDescent="0.25">
      <c r="A9990" s="15" t="s">
        <v>2080</v>
      </c>
      <c r="B9990" s="16" t="s">
        <v>2081</v>
      </c>
      <c r="C9990" s="17">
        <v>914.06</v>
      </c>
      <c r="D9990" s="17">
        <v>0.1</v>
      </c>
      <c r="E9990" s="18">
        <v>91.41</v>
      </c>
      <c r="F9990" s="9"/>
      <c r="G9990" s="9"/>
      <c r="H9990" s="9"/>
      <c r="I9990" s="9"/>
    </row>
    <row r="9991" spans="1:9" ht="15" customHeight="1" x14ac:dyDescent="0.25">
      <c r="A9991" s="19"/>
      <c r="B9991" s="20"/>
      <c r="C9991" s="21"/>
      <c r="D9991" s="21"/>
      <c r="E9991" s="22">
        <v>91.41</v>
      </c>
      <c r="F9991" s="9"/>
      <c r="G9991" s="9"/>
      <c r="H9991" s="9"/>
      <c r="I9991" s="9"/>
    </row>
    <row r="9992" spans="1:9" ht="9.9499999999999993" customHeight="1" x14ac:dyDescent="0.25">
      <c r="A9992" s="86"/>
      <c r="B9992" s="86"/>
      <c r="C9992" s="86"/>
      <c r="D9992" s="9"/>
      <c r="E9992" s="9"/>
      <c r="F9992" s="9"/>
      <c r="G9992" s="9"/>
      <c r="H9992" s="9"/>
      <c r="I9992" s="9"/>
    </row>
    <row r="9993" spans="1:9" ht="12" customHeight="1" x14ac:dyDescent="0.25">
      <c r="A9993" s="9"/>
      <c r="B9993" s="9"/>
      <c r="C9993" s="9"/>
      <c r="D9993" s="90" t="s">
        <v>5002</v>
      </c>
      <c r="E9993" s="90"/>
      <c r="F9993" s="90"/>
      <c r="G9993" s="90"/>
      <c r="H9993" s="90"/>
      <c r="I9993" s="90"/>
    </row>
    <row r="9994" spans="1:9" ht="9.9499999999999993" customHeight="1" x14ac:dyDescent="0.25">
      <c r="A9994" s="86"/>
      <c r="B9994" s="86"/>
      <c r="C9994" s="86"/>
      <c r="D9994" s="86"/>
      <c r="E9994" s="9"/>
      <c r="F9994" s="9"/>
      <c r="G9994" s="9"/>
      <c r="H9994" s="9"/>
      <c r="I9994" s="9"/>
    </row>
    <row r="9995" spans="1:9" ht="30.95" customHeight="1" x14ac:dyDescent="0.25">
      <c r="A9995" s="88" t="s">
        <v>3472</v>
      </c>
      <c r="B9995" s="88"/>
      <c r="C9995" s="88"/>
      <c r="D9995" s="88"/>
      <c r="E9995" s="88"/>
      <c r="F9995" s="88"/>
      <c r="G9995" s="88"/>
      <c r="H9995" s="88"/>
      <c r="I9995" s="88"/>
    </row>
    <row r="9996" spans="1:9" ht="15" customHeight="1" x14ac:dyDescent="0.25">
      <c r="A9996" s="89"/>
      <c r="B9996" s="89"/>
      <c r="C9996" s="14" t="s">
        <v>2076</v>
      </c>
      <c r="D9996" s="14" t="s">
        <v>2079</v>
      </c>
      <c r="E9996" s="14" t="s">
        <v>2058</v>
      </c>
      <c r="F9996" s="14" t="s">
        <v>2059</v>
      </c>
      <c r="G9996" s="9"/>
      <c r="H9996" s="9"/>
      <c r="I9996" s="9"/>
    </row>
    <row r="9997" spans="1:9" ht="27" customHeight="1" x14ac:dyDescent="0.25">
      <c r="A9997" s="15" t="s">
        <v>2083</v>
      </c>
      <c r="B9997" s="16" t="s">
        <v>2084</v>
      </c>
      <c r="C9997" s="17">
        <v>4.3</v>
      </c>
      <c r="D9997" s="17">
        <v>0.1</v>
      </c>
      <c r="E9997" s="17">
        <v>4</v>
      </c>
      <c r="F9997" s="18">
        <v>1.72</v>
      </c>
      <c r="G9997" s="9"/>
      <c r="H9997" s="9"/>
      <c r="I9997" s="9"/>
    </row>
    <row r="9998" spans="1:9" ht="15" customHeight="1" x14ac:dyDescent="0.25">
      <c r="A9998" s="19"/>
      <c r="B9998" s="20"/>
      <c r="C9998" s="21"/>
      <c r="D9998" s="21"/>
      <c r="E9998" s="21"/>
      <c r="F9998" s="22">
        <v>1.72</v>
      </c>
      <c r="G9998" s="9"/>
      <c r="H9998" s="9"/>
      <c r="I9998" s="9"/>
    </row>
    <row r="9999" spans="1:9" ht="9.9499999999999993" customHeight="1" x14ac:dyDescent="0.25">
      <c r="A9999" s="86"/>
      <c r="B9999" s="86"/>
      <c r="C9999" s="86"/>
      <c r="D9999" s="9"/>
      <c r="E9999" s="9"/>
      <c r="F9999" s="9"/>
      <c r="G9999" s="9"/>
      <c r="H9999" s="9"/>
      <c r="I9999" s="9"/>
    </row>
    <row r="10000" spans="1:9" ht="12" customHeight="1" x14ac:dyDescent="0.25">
      <c r="A10000" s="9"/>
      <c r="B10000" s="9"/>
      <c r="C10000" s="9"/>
      <c r="D10000" s="90" t="s">
        <v>4313</v>
      </c>
      <c r="E10000" s="90"/>
      <c r="F10000" s="90"/>
      <c r="G10000" s="90"/>
      <c r="H10000" s="90"/>
      <c r="I10000" s="90"/>
    </row>
    <row r="10001" spans="1:9" ht="9.9499999999999993" customHeight="1" x14ac:dyDescent="0.25">
      <c r="A10001" s="86"/>
      <c r="B10001" s="86"/>
      <c r="C10001" s="86"/>
      <c r="D10001" s="86"/>
      <c r="E10001" s="9"/>
      <c r="F10001" s="9"/>
      <c r="G10001" s="9"/>
      <c r="H10001" s="9"/>
      <c r="I10001" s="9"/>
    </row>
    <row r="10002" spans="1:9" ht="42.95" customHeight="1" x14ac:dyDescent="0.25">
      <c r="A10002" s="88" t="s">
        <v>3473</v>
      </c>
      <c r="B10002" s="88"/>
      <c r="C10002" s="88"/>
      <c r="D10002" s="88"/>
      <c r="E10002" s="88"/>
      <c r="F10002" s="88"/>
      <c r="G10002" s="88"/>
      <c r="H10002" s="88"/>
      <c r="I10002" s="88"/>
    </row>
    <row r="10003" spans="1:9" ht="15" customHeight="1" x14ac:dyDescent="0.25">
      <c r="A10003" s="89"/>
      <c r="B10003" s="89"/>
      <c r="C10003" s="14" t="s">
        <v>2076</v>
      </c>
      <c r="D10003" s="14" t="s">
        <v>2056</v>
      </c>
      <c r="E10003" s="14" t="s">
        <v>2058</v>
      </c>
      <c r="F10003" s="14" t="s">
        <v>2086</v>
      </c>
      <c r="G10003" s="14" t="s">
        <v>2059</v>
      </c>
      <c r="H10003" s="9"/>
      <c r="I10003" s="9"/>
    </row>
    <row r="10004" spans="1:9" ht="18.95" customHeight="1" x14ac:dyDescent="0.25">
      <c r="A10004" s="15" t="s">
        <v>2087</v>
      </c>
      <c r="B10004" s="16" t="s">
        <v>2088</v>
      </c>
      <c r="C10004" s="17">
        <v>5081.54</v>
      </c>
      <c r="D10004" s="17">
        <v>0.1</v>
      </c>
      <c r="E10004" s="17">
        <v>1</v>
      </c>
      <c r="F10004" s="17">
        <v>1.5</v>
      </c>
      <c r="G10004" s="18">
        <v>762.23</v>
      </c>
      <c r="H10004" s="9"/>
      <c r="I10004" s="9"/>
    </row>
    <row r="10005" spans="1:9" ht="18.95" customHeight="1" x14ac:dyDescent="0.25">
      <c r="A10005" s="15" t="s">
        <v>2089</v>
      </c>
      <c r="B10005" s="16" t="s">
        <v>2088</v>
      </c>
      <c r="C10005" s="17">
        <v>914.06</v>
      </c>
      <c r="D10005" s="17">
        <v>0.1</v>
      </c>
      <c r="E10005" s="17">
        <v>1</v>
      </c>
      <c r="F10005" s="17">
        <v>1.5</v>
      </c>
      <c r="G10005" s="18">
        <v>137.11000000000001</v>
      </c>
      <c r="H10005" s="9"/>
      <c r="I10005" s="9"/>
    </row>
    <row r="10006" spans="1:9" ht="27" customHeight="1" x14ac:dyDescent="0.25">
      <c r="A10006" s="15" t="s">
        <v>2090</v>
      </c>
      <c r="B10006" s="16" t="s">
        <v>2088</v>
      </c>
      <c r="C10006" s="17">
        <v>4.5999999999999996</v>
      </c>
      <c r="D10006" s="17">
        <v>0.1</v>
      </c>
      <c r="E10006" s="17">
        <v>4</v>
      </c>
      <c r="F10006" s="17">
        <v>1.5</v>
      </c>
      <c r="G10006" s="18">
        <v>2.76</v>
      </c>
      <c r="H10006" s="9"/>
      <c r="I10006" s="9"/>
    </row>
    <row r="10007" spans="1:9" ht="15" customHeight="1" x14ac:dyDescent="0.25">
      <c r="A10007" s="19"/>
      <c r="B10007" s="20"/>
      <c r="C10007" s="21"/>
      <c r="D10007" s="21"/>
      <c r="E10007" s="21"/>
      <c r="F10007" s="21"/>
      <c r="G10007" s="22">
        <v>902.1</v>
      </c>
      <c r="H10007" s="9"/>
      <c r="I10007" s="9"/>
    </row>
    <row r="10008" spans="1:9" ht="9.9499999999999993" customHeight="1" x14ac:dyDescent="0.25">
      <c r="A10008" s="86"/>
      <c r="B10008" s="86"/>
      <c r="C10008" s="86"/>
      <c r="D10008" s="9"/>
      <c r="E10008" s="9"/>
      <c r="F10008" s="9"/>
      <c r="G10008" s="9"/>
      <c r="H10008" s="9"/>
      <c r="I10008" s="9"/>
    </row>
    <row r="10009" spans="1:9" ht="12" customHeight="1" x14ac:dyDescent="0.25">
      <c r="A10009" s="9"/>
      <c r="B10009" s="9"/>
      <c r="C10009" s="9"/>
      <c r="D10009" s="90" t="s">
        <v>5003</v>
      </c>
      <c r="E10009" s="90"/>
      <c r="F10009" s="90"/>
      <c r="G10009" s="90"/>
      <c r="H10009" s="90"/>
      <c r="I10009" s="90"/>
    </row>
    <row r="10010" spans="1:9" ht="9.9499999999999993" customHeight="1" x14ac:dyDescent="0.25">
      <c r="A10010" s="86"/>
      <c r="B10010" s="86"/>
      <c r="C10010" s="86"/>
      <c r="D10010" s="86"/>
      <c r="E10010" s="9"/>
      <c r="F10010" s="9"/>
      <c r="G10010" s="9"/>
      <c r="H10010" s="9"/>
      <c r="I10010" s="9"/>
    </row>
    <row r="10011" spans="1:9" ht="30.95" customHeight="1" x14ac:dyDescent="0.25">
      <c r="A10011" s="88" t="s">
        <v>3474</v>
      </c>
      <c r="B10011" s="88"/>
      <c r="C10011" s="88"/>
      <c r="D10011" s="88"/>
      <c r="E10011" s="88"/>
      <c r="F10011" s="88"/>
      <c r="G10011" s="88"/>
      <c r="H10011" s="88"/>
      <c r="I10011" s="88"/>
    </row>
    <row r="10012" spans="1:9" ht="15" customHeight="1" x14ac:dyDescent="0.25">
      <c r="A10012" s="89"/>
      <c r="B10012" s="89"/>
      <c r="C10012" s="14" t="s">
        <v>2076</v>
      </c>
      <c r="D10012" s="14" t="s">
        <v>2056</v>
      </c>
      <c r="E10012" s="14" t="s">
        <v>2058</v>
      </c>
      <c r="F10012" s="14" t="s">
        <v>2092</v>
      </c>
      <c r="G10012" s="14" t="s">
        <v>2086</v>
      </c>
      <c r="H10012" s="14" t="s">
        <v>2059</v>
      </c>
      <c r="I10012" s="9"/>
    </row>
    <row r="10013" spans="1:9" ht="18.95" customHeight="1" x14ac:dyDescent="0.25">
      <c r="A10013" s="15" t="s">
        <v>2087</v>
      </c>
      <c r="B10013" s="16" t="s">
        <v>2186</v>
      </c>
      <c r="C10013" s="17">
        <v>5081.54</v>
      </c>
      <c r="D10013" s="17">
        <v>0.1</v>
      </c>
      <c r="E10013" s="17">
        <v>1</v>
      </c>
      <c r="F10013" s="17">
        <v>30</v>
      </c>
      <c r="G10013" s="17">
        <v>1.5</v>
      </c>
      <c r="H10013" s="18">
        <v>22866.93</v>
      </c>
      <c r="I10013" s="9"/>
    </row>
    <row r="10014" spans="1:9" ht="18.95" customHeight="1" x14ac:dyDescent="0.25">
      <c r="A10014" s="15" t="s">
        <v>2089</v>
      </c>
      <c r="B10014" s="16" t="s">
        <v>2186</v>
      </c>
      <c r="C10014" s="17">
        <v>914.06</v>
      </c>
      <c r="D10014" s="17">
        <v>0.03</v>
      </c>
      <c r="E10014" s="17">
        <v>1</v>
      </c>
      <c r="F10014" s="17">
        <v>30</v>
      </c>
      <c r="G10014" s="17">
        <v>1.5</v>
      </c>
      <c r="H10014" s="18">
        <v>1233.98</v>
      </c>
      <c r="I10014" s="9"/>
    </row>
    <row r="10015" spans="1:9" ht="27" customHeight="1" x14ac:dyDescent="0.25">
      <c r="A10015" s="15" t="s">
        <v>2090</v>
      </c>
      <c r="B10015" s="16" t="s">
        <v>2186</v>
      </c>
      <c r="C10015" s="17">
        <v>4.5999999999999996</v>
      </c>
      <c r="D10015" s="17">
        <v>0.1</v>
      </c>
      <c r="E10015" s="17">
        <v>4</v>
      </c>
      <c r="F10015" s="17">
        <v>30</v>
      </c>
      <c r="G10015" s="17">
        <v>1.5</v>
      </c>
      <c r="H10015" s="18">
        <v>82.8</v>
      </c>
      <c r="I10015" s="9"/>
    </row>
    <row r="10016" spans="1:9" ht="15" customHeight="1" x14ac:dyDescent="0.25">
      <c r="A10016" s="19"/>
      <c r="B10016" s="20"/>
      <c r="C10016" s="21"/>
      <c r="D10016" s="21"/>
      <c r="E10016" s="21"/>
      <c r="F10016" s="21"/>
      <c r="G10016" s="21"/>
      <c r="H10016" s="22">
        <v>24183.71</v>
      </c>
      <c r="I10016" s="9"/>
    </row>
    <row r="10017" spans="1:9" ht="9.9499999999999993" customHeight="1" x14ac:dyDescent="0.25">
      <c r="A10017" s="86"/>
      <c r="B10017" s="86"/>
      <c r="C10017" s="86"/>
      <c r="D10017" s="9"/>
      <c r="E10017" s="9"/>
      <c r="F10017" s="9"/>
      <c r="G10017" s="9"/>
      <c r="H10017" s="9"/>
      <c r="I10017" s="9"/>
    </row>
    <row r="10018" spans="1:9" ht="12" customHeight="1" x14ac:dyDescent="0.25">
      <c r="A10018" s="9"/>
      <c r="B10018" s="9"/>
      <c r="C10018" s="9"/>
      <c r="D10018" s="90" t="s">
        <v>5004</v>
      </c>
      <c r="E10018" s="90"/>
      <c r="F10018" s="90"/>
      <c r="G10018" s="90"/>
      <c r="H10018" s="90"/>
      <c r="I10018" s="90"/>
    </row>
    <row r="10019" spans="1:9" ht="9.9499999999999993" customHeight="1" x14ac:dyDescent="0.25">
      <c r="A10019" s="86"/>
      <c r="B10019" s="86"/>
      <c r="C10019" s="86"/>
      <c r="D10019" s="86"/>
      <c r="E10019" s="9"/>
      <c r="F10019" s="9"/>
      <c r="G10019" s="9"/>
      <c r="H10019" s="9"/>
      <c r="I10019" s="9"/>
    </row>
    <row r="10020" spans="1:9" ht="42.95" customHeight="1" x14ac:dyDescent="0.25">
      <c r="A10020" s="88" t="s">
        <v>3475</v>
      </c>
      <c r="B10020" s="88"/>
      <c r="C10020" s="88"/>
      <c r="D10020" s="88"/>
      <c r="E10020" s="88"/>
      <c r="F10020" s="88"/>
      <c r="G10020" s="88"/>
      <c r="H10020" s="88"/>
      <c r="I10020" s="88"/>
    </row>
    <row r="10021" spans="1:9" ht="15" customHeight="1" x14ac:dyDescent="0.25">
      <c r="A10021" s="89"/>
      <c r="B10021" s="89"/>
      <c r="C10021" s="14" t="s">
        <v>2076</v>
      </c>
      <c r="D10021" s="14" t="s">
        <v>2056</v>
      </c>
      <c r="E10021" s="14" t="s">
        <v>2058</v>
      </c>
      <c r="F10021" s="14" t="s">
        <v>2092</v>
      </c>
      <c r="G10021" s="14" t="s">
        <v>2086</v>
      </c>
      <c r="H10021" s="14" t="s">
        <v>2059</v>
      </c>
      <c r="I10021" s="9"/>
    </row>
    <row r="10022" spans="1:9" ht="18.95" customHeight="1" x14ac:dyDescent="0.25">
      <c r="A10022" s="15" t="s">
        <v>2087</v>
      </c>
      <c r="B10022" s="16" t="s">
        <v>2186</v>
      </c>
      <c r="C10022" s="17">
        <v>5081.54</v>
      </c>
      <c r="D10022" s="17">
        <v>0.1</v>
      </c>
      <c r="E10022" s="17">
        <v>1</v>
      </c>
      <c r="F10022" s="17">
        <v>12</v>
      </c>
      <c r="G10022" s="17">
        <v>1.5</v>
      </c>
      <c r="H10022" s="18">
        <v>9146.77</v>
      </c>
      <c r="I10022" s="9"/>
    </row>
    <row r="10023" spans="1:9" ht="18.95" customHeight="1" x14ac:dyDescent="0.25">
      <c r="A10023" s="15" t="s">
        <v>2089</v>
      </c>
      <c r="B10023" s="16" t="s">
        <v>2186</v>
      </c>
      <c r="C10023" s="17">
        <v>914.06</v>
      </c>
      <c r="D10023" s="17">
        <v>0.1</v>
      </c>
      <c r="E10023" s="17">
        <v>1</v>
      </c>
      <c r="F10023" s="17">
        <v>12</v>
      </c>
      <c r="G10023" s="17">
        <v>1.5</v>
      </c>
      <c r="H10023" s="18">
        <v>1645.31</v>
      </c>
      <c r="I10023" s="9"/>
    </row>
    <row r="10024" spans="1:9" ht="27" customHeight="1" x14ac:dyDescent="0.25">
      <c r="A10024" s="15" t="s">
        <v>2090</v>
      </c>
      <c r="B10024" s="16" t="s">
        <v>2186</v>
      </c>
      <c r="C10024" s="17">
        <v>4.5999999999999996</v>
      </c>
      <c r="D10024" s="17">
        <v>0.1</v>
      </c>
      <c r="E10024" s="17">
        <v>4</v>
      </c>
      <c r="F10024" s="17">
        <v>12</v>
      </c>
      <c r="G10024" s="17">
        <v>1.5</v>
      </c>
      <c r="H10024" s="18">
        <v>33.119999999999997</v>
      </c>
      <c r="I10024" s="9"/>
    </row>
    <row r="10025" spans="1:9" ht="15" customHeight="1" x14ac:dyDescent="0.25">
      <c r="A10025" s="19"/>
      <c r="B10025" s="20"/>
      <c r="C10025" s="21"/>
      <c r="D10025" s="21"/>
      <c r="E10025" s="21"/>
      <c r="F10025" s="21"/>
      <c r="G10025" s="21"/>
      <c r="H10025" s="22">
        <v>10825.2</v>
      </c>
      <c r="I10025" s="9"/>
    </row>
    <row r="10026" spans="1:9" ht="9.9499999999999993" customHeight="1" x14ac:dyDescent="0.25">
      <c r="A10026" s="86"/>
      <c r="B10026" s="86"/>
      <c r="C10026" s="86"/>
      <c r="D10026" s="9"/>
      <c r="E10026" s="9"/>
      <c r="F10026" s="9"/>
      <c r="G10026" s="9"/>
      <c r="H10026" s="9"/>
      <c r="I10026" s="9"/>
    </row>
    <row r="10027" spans="1:9" ht="12" customHeight="1" x14ac:dyDescent="0.25">
      <c r="A10027" s="9"/>
      <c r="B10027" s="9"/>
      <c r="C10027" s="9"/>
      <c r="D10027" s="90" t="s">
        <v>5005</v>
      </c>
      <c r="E10027" s="90"/>
      <c r="F10027" s="90"/>
      <c r="G10027" s="90"/>
      <c r="H10027" s="90"/>
      <c r="I10027" s="90"/>
    </row>
    <row r="10028" spans="1:9" ht="9.9499999999999993" customHeight="1" x14ac:dyDescent="0.25">
      <c r="A10028" s="86"/>
      <c r="B10028" s="86"/>
      <c r="C10028" s="86"/>
      <c r="D10028" s="86"/>
      <c r="E10028" s="9"/>
      <c r="F10028" s="9"/>
      <c r="G10028" s="9"/>
      <c r="H10028" s="9"/>
      <c r="I10028" s="9"/>
    </row>
    <row r="10029" spans="1:9" ht="20.100000000000001" customHeight="1" x14ac:dyDescent="0.25">
      <c r="A10029" s="88" t="s">
        <v>3476</v>
      </c>
      <c r="B10029" s="88"/>
      <c r="C10029" s="88"/>
      <c r="D10029" s="88"/>
      <c r="E10029" s="88"/>
      <c r="F10029" s="88"/>
      <c r="G10029" s="88"/>
      <c r="H10029" s="88"/>
      <c r="I10029" s="88"/>
    </row>
    <row r="10030" spans="1:9" ht="15" customHeight="1" x14ac:dyDescent="0.25">
      <c r="A10030" s="89"/>
      <c r="B10030" s="89"/>
      <c r="C10030" s="14" t="s">
        <v>2076</v>
      </c>
      <c r="D10030" s="14" t="s">
        <v>2056</v>
      </c>
      <c r="E10030" s="14" t="s">
        <v>2086</v>
      </c>
      <c r="F10030" s="14" t="s">
        <v>2059</v>
      </c>
      <c r="G10030" s="9"/>
      <c r="H10030" s="9"/>
      <c r="I10030" s="9"/>
    </row>
    <row r="10031" spans="1:9" ht="18.95" customHeight="1" x14ac:dyDescent="0.25">
      <c r="A10031" s="15" t="s">
        <v>2096</v>
      </c>
      <c r="B10031" s="16" t="s">
        <v>2097</v>
      </c>
      <c r="C10031" s="17">
        <v>5081.54</v>
      </c>
      <c r="D10031" s="17">
        <v>0.1</v>
      </c>
      <c r="E10031" s="17">
        <v>1.5</v>
      </c>
      <c r="F10031" s="18">
        <v>762.23</v>
      </c>
      <c r="G10031" s="9"/>
      <c r="H10031" s="9"/>
      <c r="I10031" s="9"/>
    </row>
    <row r="10032" spans="1:9" ht="15" customHeight="1" x14ac:dyDescent="0.25">
      <c r="A10032" s="19"/>
      <c r="B10032" s="20"/>
      <c r="C10032" s="21"/>
      <c r="D10032" s="21"/>
      <c r="E10032" s="21"/>
      <c r="F10032" s="22">
        <v>762.23</v>
      </c>
      <c r="G10032" s="9"/>
      <c r="H10032" s="9"/>
      <c r="I10032" s="9"/>
    </row>
    <row r="10033" spans="1:9" ht="9.9499999999999993" customHeight="1" x14ac:dyDescent="0.25">
      <c r="A10033" s="86"/>
      <c r="B10033" s="86"/>
      <c r="C10033" s="86"/>
      <c r="D10033" s="9"/>
      <c r="E10033" s="9"/>
      <c r="F10033" s="9"/>
      <c r="G10033" s="9"/>
      <c r="H10033" s="9"/>
      <c r="I10033" s="9"/>
    </row>
    <row r="10034" spans="1:9" ht="12" customHeight="1" x14ac:dyDescent="0.25">
      <c r="A10034" s="9"/>
      <c r="B10034" s="9"/>
      <c r="C10034" s="9"/>
      <c r="D10034" s="90" t="s">
        <v>5006</v>
      </c>
      <c r="E10034" s="90"/>
      <c r="F10034" s="90"/>
      <c r="G10034" s="90"/>
      <c r="H10034" s="90"/>
      <c r="I10034" s="90"/>
    </row>
    <row r="10035" spans="1:9" ht="9.9499999999999993" customHeight="1" x14ac:dyDescent="0.25">
      <c r="A10035" s="86"/>
      <c r="B10035" s="86"/>
      <c r="C10035" s="86"/>
      <c r="D10035" s="86"/>
      <c r="E10035" s="9"/>
      <c r="F10035" s="9"/>
      <c r="G10035" s="9"/>
      <c r="H10035" s="9"/>
      <c r="I10035" s="9"/>
    </row>
    <row r="10036" spans="1:9" ht="30.95" customHeight="1" x14ac:dyDescent="0.25">
      <c r="A10036" s="88" t="s">
        <v>3477</v>
      </c>
      <c r="B10036" s="88"/>
      <c r="C10036" s="88"/>
      <c r="D10036" s="88"/>
      <c r="E10036" s="88"/>
      <c r="F10036" s="88"/>
      <c r="G10036" s="88"/>
      <c r="H10036" s="88"/>
      <c r="I10036" s="88"/>
    </row>
    <row r="10037" spans="1:9" ht="15" customHeight="1" x14ac:dyDescent="0.25">
      <c r="A10037" s="89"/>
      <c r="B10037" s="89"/>
      <c r="C10037" s="14" t="s">
        <v>2076</v>
      </c>
      <c r="D10037" s="14" t="s">
        <v>2079</v>
      </c>
      <c r="E10037" s="14" t="s">
        <v>2092</v>
      </c>
      <c r="F10037" s="14" t="s">
        <v>2086</v>
      </c>
      <c r="G10037" s="14" t="s">
        <v>2059</v>
      </c>
      <c r="H10037" s="9"/>
      <c r="I10037" s="9"/>
    </row>
    <row r="10038" spans="1:9" ht="27" customHeight="1" x14ac:dyDescent="0.25">
      <c r="A10038" s="15" t="s">
        <v>2099</v>
      </c>
      <c r="B10038" s="16" t="s">
        <v>2100</v>
      </c>
      <c r="C10038" s="17">
        <v>914.06</v>
      </c>
      <c r="D10038" s="17">
        <v>0.1</v>
      </c>
      <c r="E10038" s="17">
        <v>29.7</v>
      </c>
      <c r="F10038" s="17">
        <v>1.5</v>
      </c>
      <c r="G10038" s="18">
        <v>4072.14</v>
      </c>
      <c r="H10038" s="9"/>
      <c r="I10038" s="9"/>
    </row>
    <row r="10039" spans="1:9" ht="15" customHeight="1" x14ac:dyDescent="0.25">
      <c r="A10039" s="19"/>
      <c r="B10039" s="20"/>
      <c r="C10039" s="21"/>
      <c r="D10039" s="21"/>
      <c r="E10039" s="21"/>
      <c r="F10039" s="21"/>
      <c r="G10039" s="22">
        <v>4072.14</v>
      </c>
      <c r="H10039" s="9"/>
      <c r="I10039" s="9"/>
    </row>
    <row r="10040" spans="1:9" ht="9.9499999999999993" customHeight="1" x14ac:dyDescent="0.25">
      <c r="A10040" s="86"/>
      <c r="B10040" s="86"/>
      <c r="C10040" s="86"/>
      <c r="D10040" s="9"/>
      <c r="E10040" s="9"/>
      <c r="F10040" s="9"/>
      <c r="G10040" s="9"/>
      <c r="H10040" s="9"/>
      <c r="I10040" s="9"/>
    </row>
    <row r="10041" spans="1:9" ht="12" customHeight="1" x14ac:dyDescent="0.25">
      <c r="A10041" s="9"/>
      <c r="B10041" s="9"/>
      <c r="C10041" s="9"/>
      <c r="D10041" s="90" t="s">
        <v>5007</v>
      </c>
      <c r="E10041" s="90"/>
      <c r="F10041" s="90"/>
      <c r="G10041" s="90"/>
      <c r="H10041" s="90"/>
      <c r="I10041" s="90"/>
    </row>
    <row r="10042" spans="1:9" ht="9.9499999999999993" customHeight="1" x14ac:dyDescent="0.25">
      <c r="A10042" s="86"/>
      <c r="B10042" s="86"/>
      <c r="C10042" s="86"/>
      <c r="D10042" s="86"/>
      <c r="E10042" s="9"/>
      <c r="F10042" s="9"/>
      <c r="G10042" s="9"/>
      <c r="H10042" s="9"/>
      <c r="I10042" s="9"/>
    </row>
    <row r="10043" spans="1:9" ht="30.95" customHeight="1" x14ac:dyDescent="0.25">
      <c r="A10043" s="88" t="s">
        <v>3478</v>
      </c>
      <c r="B10043" s="88"/>
      <c r="C10043" s="88"/>
      <c r="D10043" s="88"/>
      <c r="E10043" s="88"/>
      <c r="F10043" s="88"/>
      <c r="G10043" s="88"/>
      <c r="H10043" s="88"/>
      <c r="I10043" s="88"/>
    </row>
    <row r="10044" spans="1:9" ht="15" customHeight="1" x14ac:dyDescent="0.25">
      <c r="A10044" s="89"/>
      <c r="B10044" s="89"/>
      <c r="C10044" s="14" t="s">
        <v>2076</v>
      </c>
      <c r="D10044" s="14" t="s">
        <v>2079</v>
      </c>
      <c r="E10044" s="14" t="s">
        <v>2059</v>
      </c>
      <c r="F10044" s="9"/>
      <c r="G10044" s="9"/>
      <c r="H10044" s="9"/>
      <c r="I10044" s="9"/>
    </row>
    <row r="10045" spans="1:9" ht="18.95" customHeight="1" x14ac:dyDescent="0.25">
      <c r="A10045" s="15" t="s">
        <v>2080</v>
      </c>
      <c r="B10045" s="16" t="s">
        <v>2081</v>
      </c>
      <c r="C10045" s="17">
        <v>914.06</v>
      </c>
      <c r="D10045" s="17">
        <v>0.1</v>
      </c>
      <c r="E10045" s="18">
        <v>91.41</v>
      </c>
      <c r="F10045" s="9"/>
      <c r="G10045" s="9"/>
      <c r="H10045" s="9"/>
      <c r="I10045" s="9"/>
    </row>
    <row r="10046" spans="1:9" ht="15" customHeight="1" x14ac:dyDescent="0.25">
      <c r="A10046" s="19"/>
      <c r="B10046" s="20"/>
      <c r="C10046" s="21"/>
      <c r="D10046" s="21"/>
      <c r="E10046" s="22">
        <v>91.41</v>
      </c>
      <c r="F10046" s="9"/>
      <c r="G10046" s="9"/>
      <c r="H10046" s="9"/>
      <c r="I10046" s="9"/>
    </row>
    <row r="10047" spans="1:9" ht="9.9499999999999993" customHeight="1" x14ac:dyDescent="0.25">
      <c r="A10047" s="86"/>
      <c r="B10047" s="86"/>
      <c r="C10047" s="86"/>
      <c r="D10047" s="9"/>
      <c r="E10047" s="9"/>
      <c r="F10047" s="9"/>
      <c r="G10047" s="9"/>
      <c r="H10047" s="9"/>
      <c r="I10047" s="9"/>
    </row>
    <row r="10048" spans="1:9" ht="12" customHeight="1" x14ac:dyDescent="0.25">
      <c r="A10048" s="9"/>
      <c r="B10048" s="9"/>
      <c r="C10048" s="9"/>
      <c r="D10048" s="90" t="s">
        <v>5002</v>
      </c>
      <c r="E10048" s="90"/>
      <c r="F10048" s="90"/>
      <c r="G10048" s="90"/>
      <c r="H10048" s="90"/>
      <c r="I10048" s="90"/>
    </row>
    <row r="10049" spans="1:9" ht="9.9499999999999993" customHeight="1" x14ac:dyDescent="0.25">
      <c r="A10049" s="86"/>
      <c r="B10049" s="86"/>
      <c r="C10049" s="86"/>
      <c r="D10049" s="86"/>
      <c r="E10049" s="9"/>
      <c r="F10049" s="9"/>
      <c r="G10049" s="9"/>
      <c r="H10049" s="9"/>
      <c r="I10049" s="9"/>
    </row>
    <row r="10050" spans="1:9" ht="30.95" customHeight="1" x14ac:dyDescent="0.25">
      <c r="A10050" s="88" t="s">
        <v>3479</v>
      </c>
      <c r="B10050" s="88"/>
      <c r="C10050" s="88"/>
      <c r="D10050" s="88"/>
      <c r="E10050" s="88"/>
      <c r="F10050" s="88"/>
      <c r="G10050" s="88"/>
      <c r="H10050" s="88"/>
      <c r="I10050" s="88"/>
    </row>
    <row r="10051" spans="1:9" ht="15" customHeight="1" x14ac:dyDescent="0.25">
      <c r="A10051" s="89"/>
      <c r="B10051" s="89"/>
      <c r="C10051" s="14" t="s">
        <v>2076</v>
      </c>
      <c r="D10051" s="14" t="s">
        <v>2059</v>
      </c>
      <c r="E10051" s="9"/>
      <c r="F10051" s="9"/>
      <c r="G10051" s="9"/>
      <c r="H10051" s="9"/>
      <c r="I10051" s="9"/>
    </row>
    <row r="10052" spans="1:9" ht="18.95" customHeight="1" x14ac:dyDescent="0.25">
      <c r="A10052" s="15" t="s">
        <v>2170</v>
      </c>
      <c r="B10052" s="16" t="s">
        <v>2076</v>
      </c>
      <c r="C10052" s="17">
        <v>914.06</v>
      </c>
      <c r="D10052" s="18">
        <v>914.06</v>
      </c>
      <c r="E10052" s="9"/>
      <c r="F10052" s="9"/>
      <c r="G10052" s="9"/>
      <c r="H10052" s="9"/>
      <c r="I10052" s="9"/>
    </row>
    <row r="10053" spans="1:9" ht="15" customHeight="1" x14ac:dyDescent="0.25">
      <c r="A10053" s="19"/>
      <c r="B10053" s="20"/>
      <c r="C10053" s="21"/>
      <c r="D10053" s="22">
        <v>914.06</v>
      </c>
      <c r="E10053" s="9"/>
      <c r="F10053" s="9"/>
      <c r="G10053" s="9"/>
      <c r="H10053" s="9"/>
      <c r="I10053" s="9"/>
    </row>
    <row r="10054" spans="1:9" ht="9.9499999999999993" customHeight="1" x14ac:dyDescent="0.25">
      <c r="A10054" s="86"/>
      <c r="B10054" s="86"/>
      <c r="C10054" s="86"/>
      <c r="D10054" s="9"/>
      <c r="E10054" s="9"/>
      <c r="F10054" s="9"/>
      <c r="G10054" s="9"/>
      <c r="H10054" s="9"/>
      <c r="I10054" s="9"/>
    </row>
    <row r="10055" spans="1:9" ht="12" customHeight="1" x14ac:dyDescent="0.25">
      <c r="A10055" s="9"/>
      <c r="B10055" s="9"/>
      <c r="C10055" s="9"/>
      <c r="D10055" s="90" t="s">
        <v>5008</v>
      </c>
      <c r="E10055" s="90"/>
      <c r="F10055" s="90"/>
      <c r="G10055" s="90"/>
      <c r="H10055" s="90"/>
      <c r="I10055" s="90"/>
    </row>
    <row r="10056" spans="1:9" ht="9.9499999999999993" customHeight="1" x14ac:dyDescent="0.25">
      <c r="A10056" s="86"/>
      <c r="B10056" s="86"/>
      <c r="C10056" s="86"/>
      <c r="D10056" s="86"/>
      <c r="E10056" s="9"/>
      <c r="F10056" s="9"/>
      <c r="G10056" s="9"/>
      <c r="H10056" s="9"/>
      <c r="I10056" s="9"/>
    </row>
    <row r="10057" spans="1:9" ht="42.95" customHeight="1" x14ac:dyDescent="0.25">
      <c r="A10057" s="88" t="s">
        <v>3480</v>
      </c>
      <c r="B10057" s="88"/>
      <c r="C10057" s="88"/>
      <c r="D10057" s="88"/>
      <c r="E10057" s="88"/>
      <c r="F10057" s="88"/>
      <c r="G10057" s="88"/>
      <c r="H10057" s="88"/>
      <c r="I10057" s="88"/>
    </row>
    <row r="10058" spans="1:9" ht="15" customHeight="1" x14ac:dyDescent="0.25">
      <c r="A10058" s="89"/>
      <c r="B10058" s="89"/>
      <c r="C10058" s="14" t="s">
        <v>2069</v>
      </c>
      <c r="D10058" s="14" t="s">
        <v>2058</v>
      </c>
      <c r="E10058" s="14" t="s">
        <v>2059</v>
      </c>
      <c r="F10058" s="9"/>
      <c r="G10058" s="9"/>
      <c r="H10058" s="9"/>
      <c r="I10058" s="9"/>
    </row>
    <row r="10059" spans="1:9" ht="12.95" customHeight="1" x14ac:dyDescent="0.25">
      <c r="A10059" s="15"/>
      <c r="B10059" s="16" t="s">
        <v>2104</v>
      </c>
      <c r="C10059" s="17">
        <v>784.51</v>
      </c>
      <c r="D10059" s="17">
        <v>1</v>
      </c>
      <c r="E10059" s="18">
        <v>784.51</v>
      </c>
      <c r="F10059" s="9"/>
      <c r="G10059" s="9"/>
      <c r="H10059" s="9"/>
      <c r="I10059" s="9"/>
    </row>
    <row r="10060" spans="1:9" ht="15" customHeight="1" x14ac:dyDescent="0.25">
      <c r="A10060" s="19"/>
      <c r="B10060" s="20"/>
      <c r="C10060" s="21"/>
      <c r="D10060" s="21"/>
      <c r="E10060" s="22">
        <v>784.51</v>
      </c>
      <c r="F10060" s="9"/>
      <c r="G10060" s="9"/>
      <c r="H10060" s="9"/>
      <c r="I10060" s="9"/>
    </row>
    <row r="10061" spans="1:9" ht="9.9499999999999993" customHeight="1" x14ac:dyDescent="0.25">
      <c r="A10061" s="86"/>
      <c r="B10061" s="86"/>
      <c r="C10061" s="86"/>
      <c r="D10061" s="9"/>
      <c r="E10061" s="9"/>
      <c r="F10061" s="9"/>
      <c r="G10061" s="9"/>
      <c r="H10061" s="9"/>
      <c r="I10061" s="9"/>
    </row>
    <row r="10062" spans="1:9" ht="12" customHeight="1" x14ac:dyDescent="0.25">
      <c r="A10062" s="9"/>
      <c r="B10062" s="9"/>
      <c r="C10062" s="9"/>
      <c r="D10062" s="90" t="s">
        <v>5009</v>
      </c>
      <c r="E10062" s="90"/>
      <c r="F10062" s="90"/>
      <c r="G10062" s="90"/>
      <c r="H10062" s="90"/>
      <c r="I10062" s="90"/>
    </row>
    <row r="10063" spans="1:9" ht="9.9499999999999993" customHeight="1" x14ac:dyDescent="0.25">
      <c r="A10063" s="86"/>
      <c r="B10063" s="86"/>
      <c r="C10063" s="86"/>
      <c r="D10063" s="86"/>
      <c r="E10063" s="9"/>
      <c r="F10063" s="9"/>
      <c r="G10063" s="9"/>
      <c r="H10063" s="9"/>
      <c r="I10063" s="9"/>
    </row>
    <row r="10064" spans="1:9" ht="30.95" customHeight="1" x14ac:dyDescent="0.25">
      <c r="A10064" s="88" t="s">
        <v>3481</v>
      </c>
      <c r="B10064" s="88"/>
      <c r="C10064" s="88"/>
      <c r="D10064" s="88"/>
      <c r="E10064" s="88"/>
      <c r="F10064" s="88"/>
      <c r="G10064" s="88"/>
      <c r="H10064" s="88"/>
      <c r="I10064" s="88"/>
    </row>
    <row r="10065" spans="1:9" ht="15" customHeight="1" x14ac:dyDescent="0.25">
      <c r="A10065" s="89"/>
      <c r="B10065" s="89"/>
      <c r="C10065" s="14" t="s">
        <v>2069</v>
      </c>
      <c r="D10065" s="14" t="s">
        <v>2058</v>
      </c>
      <c r="E10065" s="14" t="s">
        <v>2059</v>
      </c>
      <c r="F10065" s="9"/>
      <c r="G10065" s="9"/>
      <c r="H10065" s="9"/>
      <c r="I10065" s="9"/>
    </row>
    <row r="10066" spans="1:9" ht="12.95" customHeight="1" x14ac:dyDescent="0.25">
      <c r="A10066" s="15"/>
      <c r="B10066" s="16" t="s">
        <v>2104</v>
      </c>
      <c r="C10066" s="17">
        <v>784.51</v>
      </c>
      <c r="D10066" s="17">
        <v>1</v>
      </c>
      <c r="E10066" s="18">
        <v>784.51</v>
      </c>
      <c r="F10066" s="9"/>
      <c r="G10066" s="9"/>
      <c r="H10066" s="9"/>
      <c r="I10066" s="9"/>
    </row>
    <row r="10067" spans="1:9" ht="15" customHeight="1" x14ac:dyDescent="0.25">
      <c r="A10067" s="19"/>
      <c r="B10067" s="20"/>
      <c r="C10067" s="21"/>
      <c r="D10067" s="21"/>
      <c r="E10067" s="22">
        <v>784.51</v>
      </c>
      <c r="F10067" s="9"/>
      <c r="G10067" s="9"/>
      <c r="H10067" s="9"/>
      <c r="I10067" s="9"/>
    </row>
    <row r="10068" spans="1:9" ht="9.9499999999999993" customHeight="1" x14ac:dyDescent="0.25">
      <c r="A10068" s="86"/>
      <c r="B10068" s="86"/>
      <c r="C10068" s="86"/>
      <c r="D10068" s="9"/>
      <c r="E10068" s="9"/>
      <c r="F10068" s="9"/>
      <c r="G10068" s="9"/>
      <c r="H10068" s="9"/>
      <c r="I10068" s="9"/>
    </row>
    <row r="10069" spans="1:9" ht="12" customHeight="1" x14ac:dyDescent="0.25">
      <c r="A10069" s="9"/>
      <c r="B10069" s="9"/>
      <c r="C10069" s="9"/>
      <c r="D10069" s="90" t="s">
        <v>5009</v>
      </c>
      <c r="E10069" s="90"/>
      <c r="F10069" s="90"/>
      <c r="G10069" s="90"/>
      <c r="H10069" s="90"/>
      <c r="I10069" s="90"/>
    </row>
    <row r="10070" spans="1:9" ht="9.9499999999999993" customHeight="1" x14ac:dyDescent="0.25">
      <c r="A10070" s="86"/>
      <c r="B10070" s="86"/>
      <c r="C10070" s="86"/>
      <c r="D10070" s="86"/>
      <c r="E10070" s="9"/>
      <c r="F10070" s="9"/>
      <c r="G10070" s="9"/>
      <c r="H10070" s="9"/>
      <c r="I10070" s="9"/>
    </row>
    <row r="10071" spans="1:9" ht="42.95" customHeight="1" x14ac:dyDescent="0.25">
      <c r="A10071" s="88" t="s">
        <v>3482</v>
      </c>
      <c r="B10071" s="88"/>
      <c r="C10071" s="88"/>
      <c r="D10071" s="88"/>
      <c r="E10071" s="88"/>
      <c r="F10071" s="88"/>
      <c r="G10071" s="88"/>
      <c r="H10071" s="88"/>
      <c r="I10071" s="88"/>
    </row>
    <row r="10072" spans="1:9" ht="15" customHeight="1" x14ac:dyDescent="0.25">
      <c r="A10072" s="89"/>
      <c r="B10072" s="89"/>
      <c r="C10072" s="14" t="s">
        <v>2058</v>
      </c>
      <c r="D10072" s="14" t="s">
        <v>2059</v>
      </c>
      <c r="E10072" s="9"/>
      <c r="F10072" s="9"/>
      <c r="G10072" s="9"/>
      <c r="H10072" s="9"/>
      <c r="I10072" s="9"/>
    </row>
    <row r="10073" spans="1:9" ht="12.95" customHeight="1" x14ac:dyDescent="0.25">
      <c r="A10073" s="15"/>
      <c r="B10073" s="16" t="s">
        <v>2058</v>
      </c>
      <c r="C10073" s="17">
        <v>4</v>
      </c>
      <c r="D10073" s="18">
        <v>4</v>
      </c>
      <c r="E10073" s="9"/>
      <c r="F10073" s="9"/>
      <c r="G10073" s="9"/>
      <c r="H10073" s="9"/>
      <c r="I10073" s="9"/>
    </row>
    <row r="10074" spans="1:9" ht="15" customHeight="1" x14ac:dyDescent="0.25">
      <c r="A10074" s="19"/>
      <c r="B10074" s="20"/>
      <c r="C10074" s="21"/>
      <c r="D10074" s="22">
        <v>4</v>
      </c>
      <c r="E10074" s="9"/>
      <c r="F10074" s="9"/>
      <c r="G10074" s="9"/>
      <c r="H10074" s="9"/>
      <c r="I10074" s="9"/>
    </row>
    <row r="10075" spans="1:9" ht="9.9499999999999993" customHeight="1" x14ac:dyDescent="0.25">
      <c r="A10075" s="86"/>
      <c r="B10075" s="86"/>
      <c r="C10075" s="86"/>
      <c r="D10075" s="9"/>
      <c r="E10075" s="9"/>
      <c r="F10075" s="9"/>
      <c r="G10075" s="9"/>
      <c r="H10075" s="9"/>
      <c r="I10075" s="9"/>
    </row>
    <row r="10076" spans="1:9" ht="12" customHeight="1" x14ac:dyDescent="0.25">
      <c r="A10076" s="9"/>
      <c r="B10076" s="9"/>
      <c r="C10076" s="9"/>
      <c r="D10076" s="90" t="s">
        <v>4255</v>
      </c>
      <c r="E10076" s="90"/>
      <c r="F10076" s="90"/>
      <c r="G10076" s="90"/>
      <c r="H10076" s="90"/>
      <c r="I10076" s="90"/>
    </row>
    <row r="10077" spans="1:9" ht="9.9499999999999993" customHeight="1" x14ac:dyDescent="0.25">
      <c r="A10077" s="86"/>
      <c r="B10077" s="86"/>
      <c r="C10077" s="86"/>
      <c r="D10077" s="86"/>
      <c r="E10077" s="9"/>
      <c r="F10077" s="9"/>
      <c r="G10077" s="9"/>
      <c r="H10077" s="9"/>
      <c r="I10077" s="9"/>
    </row>
    <row r="10078" spans="1:9" ht="30.95" customHeight="1" x14ac:dyDescent="0.25">
      <c r="A10078" s="88" t="s">
        <v>3483</v>
      </c>
      <c r="B10078" s="88"/>
      <c r="C10078" s="88"/>
      <c r="D10078" s="88"/>
      <c r="E10078" s="88"/>
      <c r="F10078" s="88"/>
      <c r="G10078" s="88"/>
      <c r="H10078" s="88"/>
      <c r="I10078" s="88"/>
    </row>
    <row r="10079" spans="1:9" ht="15" customHeight="1" x14ac:dyDescent="0.25">
      <c r="A10079" s="89"/>
      <c r="B10079" s="89"/>
      <c r="C10079" s="14" t="s">
        <v>2076</v>
      </c>
      <c r="D10079" s="14" t="s">
        <v>2059</v>
      </c>
      <c r="E10079" s="9"/>
      <c r="F10079" s="9"/>
      <c r="G10079" s="9"/>
      <c r="H10079" s="9"/>
      <c r="I10079" s="9"/>
    </row>
    <row r="10080" spans="1:9" ht="12.95" customHeight="1" x14ac:dyDescent="0.25">
      <c r="A10080" s="15" t="s">
        <v>2108</v>
      </c>
      <c r="B10080" s="16" t="s">
        <v>2076</v>
      </c>
      <c r="C10080" s="17">
        <v>914.06</v>
      </c>
      <c r="D10080" s="18">
        <v>914.06</v>
      </c>
      <c r="E10080" s="9"/>
      <c r="F10080" s="9"/>
      <c r="G10080" s="9"/>
      <c r="H10080" s="9"/>
      <c r="I10080" s="9"/>
    </row>
    <row r="10081" spans="1:9" ht="15" customHeight="1" x14ac:dyDescent="0.25">
      <c r="A10081" s="19"/>
      <c r="B10081" s="20"/>
      <c r="C10081" s="21"/>
      <c r="D10081" s="22">
        <v>914.06</v>
      </c>
      <c r="E10081" s="9"/>
      <c r="F10081" s="9"/>
      <c r="G10081" s="9"/>
      <c r="H10081" s="9"/>
      <c r="I10081" s="9"/>
    </row>
    <row r="10082" spans="1:9" ht="9.9499999999999993" customHeight="1" x14ac:dyDescent="0.25">
      <c r="A10082" s="86"/>
      <c r="B10082" s="86"/>
      <c r="C10082" s="86"/>
      <c r="D10082" s="9"/>
      <c r="E10082" s="9"/>
      <c r="F10082" s="9"/>
      <c r="G10082" s="9"/>
      <c r="H10082" s="9"/>
      <c r="I10082" s="9"/>
    </row>
    <row r="10083" spans="1:9" ht="12" customHeight="1" x14ac:dyDescent="0.25">
      <c r="A10083" s="9"/>
      <c r="B10083" s="9"/>
      <c r="C10083" s="9"/>
      <c r="D10083" s="90" t="s">
        <v>5008</v>
      </c>
      <c r="E10083" s="90"/>
      <c r="F10083" s="90"/>
      <c r="G10083" s="90"/>
      <c r="H10083" s="90"/>
      <c r="I10083" s="90"/>
    </row>
    <row r="10084" spans="1:9" ht="9.9499999999999993" customHeight="1" x14ac:dyDescent="0.25">
      <c r="A10084" s="86"/>
      <c r="B10084" s="86"/>
      <c r="C10084" s="86"/>
      <c r="D10084" s="86"/>
      <c r="E10084" s="9"/>
      <c r="F10084" s="9"/>
      <c r="G10084" s="9"/>
      <c r="H10084" s="9"/>
      <c r="I10084" s="9"/>
    </row>
    <row r="10085" spans="1:9" ht="42.95" customHeight="1" x14ac:dyDescent="0.25">
      <c r="A10085" s="88" t="s">
        <v>3484</v>
      </c>
      <c r="B10085" s="88"/>
      <c r="C10085" s="88"/>
      <c r="D10085" s="88"/>
      <c r="E10085" s="88"/>
      <c r="F10085" s="88"/>
      <c r="G10085" s="88"/>
      <c r="H10085" s="88"/>
      <c r="I10085" s="88"/>
    </row>
    <row r="10086" spans="1:9" ht="15" customHeight="1" x14ac:dyDescent="0.25">
      <c r="A10086" s="89"/>
      <c r="B10086" s="89"/>
      <c r="C10086" s="14" t="s">
        <v>2058</v>
      </c>
      <c r="D10086" s="14" t="s">
        <v>2059</v>
      </c>
      <c r="E10086" s="9"/>
      <c r="F10086" s="9"/>
      <c r="G10086" s="9"/>
      <c r="H10086" s="9"/>
      <c r="I10086" s="9"/>
    </row>
    <row r="10087" spans="1:9" ht="12.95" customHeight="1" x14ac:dyDescent="0.25">
      <c r="A10087" s="15"/>
      <c r="B10087" s="16" t="s">
        <v>2058</v>
      </c>
      <c r="C10087" s="17">
        <v>2</v>
      </c>
      <c r="D10087" s="18">
        <v>2</v>
      </c>
      <c r="E10087" s="9"/>
      <c r="F10087" s="9"/>
      <c r="G10087" s="9"/>
      <c r="H10087" s="9"/>
      <c r="I10087" s="9"/>
    </row>
    <row r="10088" spans="1:9" ht="15" customHeight="1" x14ac:dyDescent="0.25">
      <c r="A10088" s="19"/>
      <c r="B10088" s="20"/>
      <c r="C10088" s="21"/>
      <c r="D10088" s="22">
        <v>2</v>
      </c>
      <c r="E10088" s="9"/>
      <c r="F10088" s="9"/>
      <c r="G10088" s="9"/>
      <c r="H10088" s="9"/>
      <c r="I10088" s="9"/>
    </row>
    <row r="10089" spans="1:9" ht="9.9499999999999993" customHeight="1" x14ac:dyDescent="0.25">
      <c r="A10089" s="86"/>
      <c r="B10089" s="86"/>
      <c r="C10089" s="86"/>
      <c r="D10089" s="9"/>
      <c r="E10089" s="9"/>
      <c r="F10089" s="9"/>
      <c r="G10089" s="9"/>
      <c r="H10089" s="9"/>
      <c r="I10089" s="9"/>
    </row>
    <row r="10090" spans="1:9" ht="12" customHeight="1" x14ac:dyDescent="0.25">
      <c r="A10090" s="9"/>
      <c r="B10090" s="9"/>
      <c r="C10090" s="9"/>
      <c r="D10090" s="90" t="s">
        <v>4257</v>
      </c>
      <c r="E10090" s="90"/>
      <c r="F10090" s="90"/>
      <c r="G10090" s="90"/>
      <c r="H10090" s="90"/>
      <c r="I10090" s="90"/>
    </row>
    <row r="10091" spans="1:9" ht="9.9499999999999993" customHeight="1" x14ac:dyDescent="0.25">
      <c r="A10091" s="86"/>
      <c r="B10091" s="86"/>
      <c r="C10091" s="86"/>
      <c r="D10091" s="86"/>
      <c r="E10091" s="9"/>
      <c r="F10091" s="9"/>
      <c r="G10091" s="9"/>
      <c r="H10091" s="9"/>
      <c r="I10091" s="9"/>
    </row>
    <row r="10092" spans="1:9" ht="30.95" customHeight="1" x14ac:dyDescent="0.25">
      <c r="A10092" s="88" t="s">
        <v>3485</v>
      </c>
      <c r="B10092" s="88"/>
      <c r="C10092" s="88"/>
      <c r="D10092" s="88"/>
      <c r="E10092" s="88"/>
      <c r="F10092" s="88"/>
      <c r="G10092" s="88"/>
      <c r="H10092" s="88"/>
      <c r="I10092" s="88"/>
    </row>
    <row r="10093" spans="1:9" ht="15" customHeight="1" x14ac:dyDescent="0.25">
      <c r="A10093" s="89"/>
      <c r="B10093" s="89"/>
      <c r="C10093" s="14" t="s">
        <v>2076</v>
      </c>
      <c r="D10093" s="14" t="s">
        <v>2058</v>
      </c>
      <c r="E10093" s="14" t="s">
        <v>2059</v>
      </c>
      <c r="F10093" s="9"/>
      <c r="G10093" s="9"/>
      <c r="H10093" s="9"/>
      <c r="I10093" s="9"/>
    </row>
    <row r="10094" spans="1:9" ht="18.95" customHeight="1" x14ac:dyDescent="0.25">
      <c r="A10094" s="15" t="s">
        <v>2110</v>
      </c>
      <c r="B10094" s="16" t="s">
        <v>2111</v>
      </c>
      <c r="C10094" s="17">
        <v>0.16</v>
      </c>
      <c r="D10094" s="17">
        <v>122</v>
      </c>
      <c r="E10094" s="18">
        <v>19.52</v>
      </c>
      <c r="F10094" s="9"/>
      <c r="G10094" s="9"/>
      <c r="H10094" s="9"/>
      <c r="I10094" s="9"/>
    </row>
    <row r="10095" spans="1:9" ht="15" customHeight="1" x14ac:dyDescent="0.25">
      <c r="A10095" s="19"/>
      <c r="B10095" s="20"/>
      <c r="C10095" s="21"/>
      <c r="D10095" s="21"/>
      <c r="E10095" s="22">
        <v>19.52</v>
      </c>
      <c r="F10095" s="9"/>
      <c r="G10095" s="9"/>
      <c r="H10095" s="9"/>
      <c r="I10095" s="9"/>
    </row>
    <row r="10096" spans="1:9" ht="9.9499999999999993" customHeight="1" x14ac:dyDescent="0.25">
      <c r="A10096" s="86"/>
      <c r="B10096" s="86"/>
      <c r="C10096" s="86"/>
      <c r="D10096" s="9"/>
      <c r="E10096" s="9"/>
      <c r="F10096" s="9"/>
      <c r="G10096" s="9"/>
      <c r="H10096" s="9"/>
      <c r="I10096" s="9"/>
    </row>
    <row r="10097" spans="1:9" ht="12" customHeight="1" x14ac:dyDescent="0.25">
      <c r="A10097" s="9"/>
      <c r="B10097" s="9"/>
      <c r="C10097" s="9"/>
      <c r="D10097" s="90" t="s">
        <v>4492</v>
      </c>
      <c r="E10097" s="90"/>
      <c r="F10097" s="90"/>
      <c r="G10097" s="90"/>
      <c r="H10097" s="90"/>
      <c r="I10097" s="90"/>
    </row>
    <row r="10098" spans="1:9" ht="9.9499999999999993" customHeight="1" x14ac:dyDescent="0.25">
      <c r="A10098" s="86"/>
      <c r="B10098" s="86"/>
      <c r="C10098" s="86"/>
      <c r="D10098" s="86"/>
      <c r="E10098" s="9"/>
      <c r="F10098" s="9"/>
      <c r="G10098" s="9"/>
      <c r="H10098" s="9"/>
      <c r="I10098" s="9"/>
    </row>
    <row r="10099" spans="1:9" ht="30.95" customHeight="1" x14ac:dyDescent="0.25">
      <c r="A10099" s="88" t="s">
        <v>3486</v>
      </c>
      <c r="B10099" s="88"/>
      <c r="C10099" s="88"/>
      <c r="D10099" s="88"/>
      <c r="E10099" s="88"/>
      <c r="F10099" s="88"/>
      <c r="G10099" s="88"/>
      <c r="H10099" s="88"/>
      <c r="I10099" s="88"/>
    </row>
    <row r="10100" spans="1:9" ht="15" customHeight="1" x14ac:dyDescent="0.25">
      <c r="A10100" s="89"/>
      <c r="B10100" s="89"/>
      <c r="C10100" s="14" t="s">
        <v>2058</v>
      </c>
      <c r="D10100" s="14" t="s">
        <v>2059</v>
      </c>
      <c r="E10100" s="9"/>
      <c r="F10100" s="9"/>
      <c r="G10100" s="9"/>
      <c r="H10100" s="9"/>
      <c r="I10100" s="9"/>
    </row>
    <row r="10101" spans="1:9" ht="12.95" customHeight="1" x14ac:dyDescent="0.25">
      <c r="A10101" s="15"/>
      <c r="B10101" s="16" t="s">
        <v>2058</v>
      </c>
      <c r="C10101" s="17">
        <v>8</v>
      </c>
      <c r="D10101" s="18">
        <v>8</v>
      </c>
      <c r="E10101" s="9"/>
      <c r="F10101" s="9"/>
      <c r="G10101" s="9"/>
      <c r="H10101" s="9"/>
      <c r="I10101" s="9"/>
    </row>
    <row r="10102" spans="1:9" ht="15" customHeight="1" x14ac:dyDescent="0.25">
      <c r="A10102" s="19"/>
      <c r="B10102" s="20"/>
      <c r="C10102" s="21"/>
      <c r="D10102" s="22">
        <v>8</v>
      </c>
      <c r="E10102" s="9"/>
      <c r="F10102" s="9"/>
      <c r="G10102" s="9"/>
      <c r="H10102" s="9"/>
      <c r="I10102" s="9"/>
    </row>
    <row r="10103" spans="1:9" ht="9.9499999999999993" customHeight="1" x14ac:dyDescent="0.25">
      <c r="A10103" s="86"/>
      <c r="B10103" s="86"/>
      <c r="C10103" s="86"/>
      <c r="D10103" s="9"/>
      <c r="E10103" s="9"/>
      <c r="F10103" s="9"/>
      <c r="G10103" s="9"/>
      <c r="H10103" s="9"/>
      <c r="I10103" s="9"/>
    </row>
    <row r="10104" spans="1:9" ht="12" customHeight="1" x14ac:dyDescent="0.25">
      <c r="A10104" s="9"/>
      <c r="B10104" s="9"/>
      <c r="C10104" s="9"/>
      <c r="D10104" s="90" t="s">
        <v>4258</v>
      </c>
      <c r="E10104" s="90"/>
      <c r="F10104" s="90"/>
      <c r="G10104" s="90"/>
      <c r="H10104" s="90"/>
      <c r="I10104" s="90"/>
    </row>
    <row r="10105" spans="1:9" ht="9.9499999999999993" customHeight="1" x14ac:dyDescent="0.25">
      <c r="A10105" s="86"/>
      <c r="B10105" s="86"/>
      <c r="C10105" s="86"/>
      <c r="D10105" s="86"/>
      <c r="E10105" s="9"/>
      <c r="F10105" s="9"/>
      <c r="G10105" s="9"/>
      <c r="H10105" s="9"/>
      <c r="I10105" s="9"/>
    </row>
    <row r="10106" spans="1:9" ht="20.100000000000001" customHeight="1" x14ac:dyDescent="0.25">
      <c r="A10106" s="88" t="s">
        <v>3487</v>
      </c>
      <c r="B10106" s="88"/>
      <c r="C10106" s="88"/>
      <c r="D10106" s="88"/>
      <c r="E10106" s="88"/>
      <c r="F10106" s="88"/>
      <c r="G10106" s="88"/>
      <c r="H10106" s="88"/>
      <c r="I10106" s="88"/>
    </row>
    <row r="10107" spans="1:9" ht="15" customHeight="1" x14ac:dyDescent="0.25">
      <c r="A10107" s="89"/>
      <c r="B10107" s="89"/>
      <c r="C10107" s="14" t="s">
        <v>2076</v>
      </c>
      <c r="D10107" s="14" t="s">
        <v>2059</v>
      </c>
      <c r="E10107" s="9"/>
      <c r="F10107" s="9"/>
      <c r="G10107" s="9"/>
      <c r="H10107" s="9"/>
      <c r="I10107" s="9"/>
    </row>
    <row r="10108" spans="1:9" ht="12.95" customHeight="1" x14ac:dyDescent="0.25">
      <c r="A10108" s="15" t="s">
        <v>3488</v>
      </c>
      <c r="B10108" s="16" t="s">
        <v>2076</v>
      </c>
      <c r="C10108" s="17">
        <v>337.67</v>
      </c>
      <c r="D10108" s="18">
        <v>337.67</v>
      </c>
      <c r="E10108" s="9"/>
      <c r="F10108" s="9"/>
      <c r="G10108" s="9"/>
      <c r="H10108" s="9"/>
      <c r="I10108" s="9"/>
    </row>
    <row r="10109" spans="1:9" ht="15" customHeight="1" x14ac:dyDescent="0.25">
      <c r="A10109" s="19"/>
      <c r="B10109" s="20"/>
      <c r="C10109" s="21"/>
      <c r="D10109" s="22">
        <v>337.67</v>
      </c>
      <c r="E10109" s="9"/>
      <c r="F10109" s="9"/>
      <c r="G10109" s="9"/>
      <c r="H10109" s="9"/>
      <c r="I10109" s="9"/>
    </row>
    <row r="10110" spans="1:9" ht="9.9499999999999993" customHeight="1" x14ac:dyDescent="0.25">
      <c r="A10110" s="86"/>
      <c r="B10110" s="86"/>
      <c r="C10110" s="86"/>
      <c r="D10110" s="9"/>
      <c r="E10110" s="9"/>
      <c r="F10110" s="9"/>
      <c r="G10110" s="9"/>
      <c r="H10110" s="9"/>
      <c r="I10110" s="9"/>
    </row>
    <row r="10111" spans="1:9" ht="12" customHeight="1" x14ac:dyDescent="0.25">
      <c r="A10111" s="9"/>
      <c r="B10111" s="9"/>
      <c r="C10111" s="9"/>
      <c r="D10111" s="90" t="s">
        <v>5010</v>
      </c>
      <c r="E10111" s="90"/>
      <c r="F10111" s="90"/>
      <c r="G10111" s="90"/>
      <c r="H10111" s="90"/>
      <c r="I10111" s="90"/>
    </row>
    <row r="10112" spans="1:9" ht="9.9499999999999993" customHeight="1" x14ac:dyDescent="0.25">
      <c r="A10112" s="86"/>
      <c r="B10112" s="86"/>
      <c r="C10112" s="86"/>
      <c r="D10112" s="86"/>
      <c r="E10112" s="9"/>
      <c r="F10112" s="9"/>
      <c r="G10112" s="9"/>
      <c r="H10112" s="9"/>
      <c r="I10112" s="9"/>
    </row>
    <row r="10113" spans="1:9" ht="30.95" customHeight="1" x14ac:dyDescent="0.25">
      <c r="A10113" s="88" t="s">
        <v>3489</v>
      </c>
      <c r="B10113" s="88"/>
      <c r="C10113" s="88"/>
      <c r="D10113" s="88"/>
      <c r="E10113" s="88"/>
      <c r="F10113" s="88"/>
      <c r="G10113" s="88"/>
      <c r="H10113" s="88"/>
      <c r="I10113" s="88"/>
    </row>
    <row r="10114" spans="1:9" ht="15" customHeight="1" x14ac:dyDescent="0.25">
      <c r="A10114" s="89"/>
      <c r="B10114" s="89"/>
      <c r="C10114" s="14" t="s">
        <v>2076</v>
      </c>
      <c r="D10114" s="14" t="s">
        <v>2059</v>
      </c>
      <c r="E10114" s="9"/>
      <c r="F10114" s="9"/>
      <c r="G10114" s="9"/>
      <c r="H10114" s="9"/>
      <c r="I10114" s="9"/>
    </row>
    <row r="10115" spans="1:9" ht="12.95" customHeight="1" x14ac:dyDescent="0.25">
      <c r="A10115" s="15" t="s">
        <v>2108</v>
      </c>
      <c r="B10115" s="16" t="s">
        <v>2076</v>
      </c>
      <c r="C10115" s="17">
        <v>914.06</v>
      </c>
      <c r="D10115" s="18">
        <v>914.06</v>
      </c>
      <c r="E10115" s="9"/>
      <c r="F10115" s="9"/>
      <c r="G10115" s="9"/>
      <c r="H10115" s="9"/>
      <c r="I10115" s="9"/>
    </row>
    <row r="10116" spans="1:9" ht="15" customHeight="1" x14ac:dyDescent="0.25">
      <c r="A10116" s="19"/>
      <c r="B10116" s="20"/>
      <c r="C10116" s="21"/>
      <c r="D10116" s="22">
        <v>914.06</v>
      </c>
      <c r="E10116" s="9"/>
      <c r="F10116" s="9"/>
      <c r="G10116" s="9"/>
      <c r="H10116" s="9"/>
      <c r="I10116" s="9"/>
    </row>
    <row r="10117" spans="1:9" ht="9.9499999999999993" customHeight="1" x14ac:dyDescent="0.25">
      <c r="A10117" s="86"/>
      <c r="B10117" s="86"/>
      <c r="C10117" s="86"/>
      <c r="D10117" s="9"/>
      <c r="E10117" s="9"/>
      <c r="F10117" s="9"/>
      <c r="G10117" s="9"/>
      <c r="H10117" s="9"/>
      <c r="I10117" s="9"/>
    </row>
    <row r="10118" spans="1:9" ht="12" customHeight="1" x14ac:dyDescent="0.25">
      <c r="A10118" s="9"/>
      <c r="B10118" s="9"/>
      <c r="C10118" s="9"/>
      <c r="D10118" s="90" t="s">
        <v>5008</v>
      </c>
      <c r="E10118" s="90"/>
      <c r="F10118" s="90"/>
      <c r="G10118" s="90"/>
      <c r="H10118" s="90"/>
      <c r="I10118" s="90"/>
    </row>
    <row r="10119" spans="1:9" ht="9.9499999999999993" customHeight="1" x14ac:dyDescent="0.25">
      <c r="A10119" s="86"/>
      <c r="B10119" s="86"/>
      <c r="C10119" s="86"/>
      <c r="D10119" s="86"/>
      <c r="E10119" s="9"/>
      <c r="F10119" s="9"/>
      <c r="G10119" s="9"/>
      <c r="H10119" s="9"/>
      <c r="I10119" s="9"/>
    </row>
    <row r="10120" spans="1:9" ht="20.100000000000001" customHeight="1" x14ac:dyDescent="0.25">
      <c r="A10120" s="88" t="s">
        <v>3490</v>
      </c>
      <c r="B10120" s="88"/>
      <c r="C10120" s="88"/>
      <c r="D10120" s="88"/>
      <c r="E10120" s="88"/>
      <c r="F10120" s="88"/>
      <c r="G10120" s="88"/>
      <c r="H10120" s="88"/>
      <c r="I10120" s="88"/>
    </row>
    <row r="10121" spans="1:9" ht="15" customHeight="1" x14ac:dyDescent="0.25">
      <c r="A10121" s="89"/>
      <c r="B10121" s="89"/>
      <c r="C10121" s="14" t="s">
        <v>2069</v>
      </c>
      <c r="D10121" s="14" t="s">
        <v>2058</v>
      </c>
      <c r="E10121" s="14" t="s">
        <v>2059</v>
      </c>
      <c r="F10121" s="9"/>
      <c r="G10121" s="9"/>
      <c r="H10121" s="9"/>
      <c r="I10121" s="9"/>
    </row>
    <row r="10122" spans="1:9" ht="12.95" customHeight="1" x14ac:dyDescent="0.25">
      <c r="A10122" s="15"/>
      <c r="B10122" s="16" t="s">
        <v>2104</v>
      </c>
      <c r="C10122" s="17">
        <v>148.59</v>
      </c>
      <c r="D10122" s="17">
        <v>1</v>
      </c>
      <c r="E10122" s="18">
        <v>148.59</v>
      </c>
      <c r="F10122" s="9"/>
      <c r="G10122" s="9"/>
      <c r="H10122" s="9"/>
      <c r="I10122" s="9"/>
    </row>
    <row r="10123" spans="1:9" ht="15" customHeight="1" x14ac:dyDescent="0.25">
      <c r="A10123" s="19"/>
      <c r="B10123" s="20"/>
      <c r="C10123" s="21"/>
      <c r="D10123" s="21"/>
      <c r="E10123" s="22">
        <v>148.59</v>
      </c>
      <c r="F10123" s="9"/>
      <c r="G10123" s="9"/>
      <c r="H10123" s="9"/>
      <c r="I10123" s="9"/>
    </row>
    <row r="10124" spans="1:9" ht="9.9499999999999993" customHeight="1" x14ac:dyDescent="0.25">
      <c r="A10124" s="86"/>
      <c r="B10124" s="86"/>
      <c r="C10124" s="86"/>
      <c r="D10124" s="9"/>
      <c r="E10124" s="9"/>
      <c r="F10124" s="9"/>
      <c r="G10124" s="9"/>
      <c r="H10124" s="9"/>
      <c r="I10124" s="9"/>
    </row>
    <row r="10125" spans="1:9" ht="12" customHeight="1" x14ac:dyDescent="0.25">
      <c r="A10125" s="9"/>
      <c r="B10125" s="9"/>
      <c r="C10125" s="9"/>
      <c r="D10125" s="90" t="s">
        <v>5011</v>
      </c>
      <c r="E10125" s="90"/>
      <c r="F10125" s="90"/>
      <c r="G10125" s="90"/>
      <c r="H10125" s="90"/>
      <c r="I10125" s="90"/>
    </row>
    <row r="10126" spans="1:9" ht="9.9499999999999993" customHeight="1" x14ac:dyDescent="0.25">
      <c r="A10126" s="86"/>
      <c r="B10126" s="86"/>
      <c r="C10126" s="86"/>
      <c r="D10126" s="86"/>
      <c r="E10126" s="9"/>
      <c r="F10126" s="9"/>
      <c r="G10126" s="9"/>
      <c r="H10126" s="9"/>
      <c r="I10126" s="9"/>
    </row>
    <row r="10127" spans="1:9" ht="30.95" customHeight="1" x14ac:dyDescent="0.25">
      <c r="A10127" s="88" t="s">
        <v>3491</v>
      </c>
      <c r="B10127" s="88"/>
      <c r="C10127" s="88"/>
      <c r="D10127" s="88"/>
      <c r="E10127" s="88"/>
      <c r="F10127" s="88"/>
      <c r="G10127" s="88"/>
      <c r="H10127" s="88"/>
      <c r="I10127" s="88"/>
    </row>
    <row r="10128" spans="1:9" ht="15" customHeight="1" x14ac:dyDescent="0.25">
      <c r="A10128" s="89"/>
      <c r="B10128" s="89"/>
      <c r="C10128" s="14" t="s">
        <v>2076</v>
      </c>
      <c r="D10128" s="14" t="s">
        <v>2059</v>
      </c>
      <c r="E10128" s="9"/>
      <c r="F10128" s="9"/>
      <c r="G10128" s="9"/>
      <c r="H10128" s="9"/>
      <c r="I10128" s="9"/>
    </row>
    <row r="10129" spans="1:9" ht="12.95" customHeight="1" x14ac:dyDescent="0.25">
      <c r="A10129" s="15" t="s">
        <v>2077</v>
      </c>
      <c r="B10129" s="16" t="s">
        <v>2076</v>
      </c>
      <c r="C10129" s="17">
        <v>3692.71</v>
      </c>
      <c r="D10129" s="18">
        <v>3692.71</v>
      </c>
      <c r="E10129" s="9"/>
      <c r="F10129" s="9"/>
      <c r="G10129" s="9"/>
      <c r="H10129" s="9"/>
      <c r="I10129" s="9"/>
    </row>
    <row r="10130" spans="1:9" ht="15" customHeight="1" x14ac:dyDescent="0.25">
      <c r="A10130" s="19"/>
      <c r="B10130" s="20"/>
      <c r="C10130" s="21"/>
      <c r="D10130" s="22">
        <v>3692.71</v>
      </c>
      <c r="E10130" s="9"/>
      <c r="F10130" s="9"/>
      <c r="G10130" s="9"/>
      <c r="H10130" s="9"/>
      <c r="I10130" s="9"/>
    </row>
    <row r="10131" spans="1:9" ht="9.9499999999999993" customHeight="1" x14ac:dyDescent="0.25">
      <c r="A10131" s="86"/>
      <c r="B10131" s="86"/>
      <c r="C10131" s="86"/>
      <c r="D10131" s="9"/>
      <c r="E10131" s="9"/>
      <c r="F10131" s="9"/>
      <c r="G10131" s="9"/>
      <c r="H10131" s="9"/>
      <c r="I10131" s="9"/>
    </row>
    <row r="10132" spans="1:9" ht="12" customHeight="1" x14ac:dyDescent="0.25">
      <c r="A10132" s="9"/>
      <c r="B10132" s="9"/>
      <c r="C10132" s="9"/>
      <c r="D10132" s="90" t="s">
        <v>5012</v>
      </c>
      <c r="E10132" s="90"/>
      <c r="F10132" s="90"/>
      <c r="G10132" s="90"/>
      <c r="H10132" s="90"/>
      <c r="I10132" s="90"/>
    </row>
    <row r="10133" spans="1:9" ht="9.9499999999999993" customHeight="1" x14ac:dyDescent="0.25">
      <c r="A10133" s="86"/>
      <c r="B10133" s="86"/>
      <c r="C10133" s="86"/>
      <c r="D10133" s="86"/>
      <c r="E10133" s="9"/>
      <c r="F10133" s="9"/>
      <c r="G10133" s="9"/>
      <c r="H10133" s="9"/>
      <c r="I10133" s="9"/>
    </row>
    <row r="10134" spans="1:9" ht="30.95" customHeight="1" x14ac:dyDescent="0.25">
      <c r="A10134" s="88" t="s">
        <v>3492</v>
      </c>
      <c r="B10134" s="88"/>
      <c r="C10134" s="88"/>
      <c r="D10134" s="88"/>
      <c r="E10134" s="88"/>
      <c r="F10134" s="88"/>
      <c r="G10134" s="88"/>
      <c r="H10134" s="88"/>
      <c r="I10134" s="88"/>
    </row>
    <row r="10135" spans="1:9" ht="15" customHeight="1" x14ac:dyDescent="0.25">
      <c r="A10135" s="89"/>
      <c r="B10135" s="89"/>
      <c r="C10135" s="14" t="s">
        <v>2076</v>
      </c>
      <c r="D10135" s="14" t="s">
        <v>2079</v>
      </c>
      <c r="E10135" s="14" t="s">
        <v>2059</v>
      </c>
      <c r="F10135" s="9"/>
      <c r="G10135" s="9"/>
      <c r="H10135" s="9"/>
      <c r="I10135" s="9"/>
    </row>
    <row r="10136" spans="1:9" ht="18.95" customHeight="1" x14ac:dyDescent="0.25">
      <c r="A10136" s="15" t="s">
        <v>2080</v>
      </c>
      <c r="B10136" s="16" t="s">
        <v>2081</v>
      </c>
      <c r="C10136" s="17">
        <v>659.84</v>
      </c>
      <c r="D10136" s="17">
        <v>0.1</v>
      </c>
      <c r="E10136" s="18">
        <v>65.98</v>
      </c>
      <c r="F10136" s="9"/>
      <c r="G10136" s="9"/>
      <c r="H10136" s="9"/>
      <c r="I10136" s="9"/>
    </row>
    <row r="10137" spans="1:9" ht="15" customHeight="1" x14ac:dyDescent="0.25">
      <c r="A10137" s="19"/>
      <c r="B10137" s="20"/>
      <c r="C10137" s="21"/>
      <c r="D10137" s="21"/>
      <c r="E10137" s="22">
        <v>65.98</v>
      </c>
      <c r="F10137" s="9"/>
      <c r="G10137" s="9"/>
      <c r="H10137" s="9"/>
      <c r="I10137" s="9"/>
    </row>
    <row r="10138" spans="1:9" ht="9.9499999999999993" customHeight="1" x14ac:dyDescent="0.25">
      <c r="A10138" s="86"/>
      <c r="B10138" s="86"/>
      <c r="C10138" s="86"/>
      <c r="D10138" s="9"/>
      <c r="E10138" s="9"/>
      <c r="F10138" s="9"/>
      <c r="G10138" s="9"/>
      <c r="H10138" s="9"/>
      <c r="I10138" s="9"/>
    </row>
    <row r="10139" spans="1:9" ht="12" customHeight="1" x14ac:dyDescent="0.25">
      <c r="A10139" s="9"/>
      <c r="B10139" s="9"/>
      <c r="C10139" s="9"/>
      <c r="D10139" s="90" t="s">
        <v>5013</v>
      </c>
      <c r="E10139" s="90"/>
      <c r="F10139" s="90"/>
      <c r="G10139" s="90"/>
      <c r="H10139" s="90"/>
      <c r="I10139" s="90"/>
    </row>
    <row r="10140" spans="1:9" ht="9.9499999999999993" customHeight="1" x14ac:dyDescent="0.25">
      <c r="A10140" s="86"/>
      <c r="B10140" s="86"/>
      <c r="C10140" s="86"/>
      <c r="D10140" s="86"/>
      <c r="E10140" s="9"/>
      <c r="F10140" s="9"/>
      <c r="G10140" s="9"/>
      <c r="H10140" s="9"/>
      <c r="I10140" s="9"/>
    </row>
    <row r="10141" spans="1:9" ht="30.95" customHeight="1" x14ac:dyDescent="0.25">
      <c r="A10141" s="88" t="s">
        <v>3493</v>
      </c>
      <c r="B10141" s="88"/>
      <c r="C10141" s="88"/>
      <c r="D10141" s="88"/>
      <c r="E10141" s="88"/>
      <c r="F10141" s="88"/>
      <c r="G10141" s="88"/>
      <c r="H10141" s="88"/>
      <c r="I10141" s="88"/>
    </row>
    <row r="10142" spans="1:9" ht="15" customHeight="1" x14ac:dyDescent="0.25">
      <c r="A10142" s="89"/>
      <c r="B10142" s="89"/>
      <c r="C10142" s="14" t="s">
        <v>2076</v>
      </c>
      <c r="D10142" s="14" t="s">
        <v>2079</v>
      </c>
      <c r="E10142" s="14" t="s">
        <v>2058</v>
      </c>
      <c r="F10142" s="14" t="s">
        <v>2059</v>
      </c>
      <c r="G10142" s="9"/>
      <c r="H10142" s="9"/>
      <c r="I10142" s="9"/>
    </row>
    <row r="10143" spans="1:9" ht="27" customHeight="1" x14ac:dyDescent="0.25">
      <c r="A10143" s="15" t="s">
        <v>2083</v>
      </c>
      <c r="B10143" s="16" t="s">
        <v>2084</v>
      </c>
      <c r="C10143" s="17">
        <v>4.3</v>
      </c>
      <c r="D10143" s="17">
        <v>0.1</v>
      </c>
      <c r="E10143" s="17">
        <v>2</v>
      </c>
      <c r="F10143" s="18">
        <v>0.86</v>
      </c>
      <c r="G10143" s="9"/>
      <c r="H10143" s="9"/>
      <c r="I10143" s="9"/>
    </row>
    <row r="10144" spans="1:9" ht="15" customHeight="1" x14ac:dyDescent="0.25">
      <c r="A10144" s="19"/>
      <c r="B10144" s="20"/>
      <c r="C10144" s="21"/>
      <c r="D10144" s="21"/>
      <c r="E10144" s="21"/>
      <c r="F10144" s="22">
        <v>0.86</v>
      </c>
      <c r="G10144" s="9"/>
      <c r="H10144" s="9"/>
      <c r="I10144" s="9"/>
    </row>
    <row r="10145" spans="1:9" ht="9.9499999999999993" customHeight="1" x14ac:dyDescent="0.25">
      <c r="A10145" s="86"/>
      <c r="B10145" s="86"/>
      <c r="C10145" s="86"/>
      <c r="D10145" s="9"/>
      <c r="E10145" s="9"/>
      <c r="F10145" s="9"/>
      <c r="G10145" s="9"/>
      <c r="H10145" s="9"/>
      <c r="I10145" s="9"/>
    </row>
    <row r="10146" spans="1:9" ht="12" customHeight="1" x14ac:dyDescent="0.25">
      <c r="A10146" s="9"/>
      <c r="B10146" s="9"/>
      <c r="C10146" s="9"/>
      <c r="D10146" s="90" t="s">
        <v>4519</v>
      </c>
      <c r="E10146" s="90"/>
      <c r="F10146" s="90"/>
      <c r="G10146" s="90"/>
      <c r="H10146" s="90"/>
      <c r="I10146" s="90"/>
    </row>
    <row r="10147" spans="1:9" ht="9.9499999999999993" customHeight="1" x14ac:dyDescent="0.25">
      <c r="A10147" s="86"/>
      <c r="B10147" s="86"/>
      <c r="C10147" s="86"/>
      <c r="D10147" s="86"/>
      <c r="E10147" s="9"/>
      <c r="F10147" s="9"/>
      <c r="G10147" s="9"/>
      <c r="H10147" s="9"/>
      <c r="I10147" s="9"/>
    </row>
    <row r="10148" spans="1:9" ht="42.95" customHeight="1" x14ac:dyDescent="0.25">
      <c r="A10148" s="88" t="s">
        <v>3494</v>
      </c>
      <c r="B10148" s="88"/>
      <c r="C10148" s="88"/>
      <c r="D10148" s="88"/>
      <c r="E10148" s="88"/>
      <c r="F10148" s="88"/>
      <c r="G10148" s="88"/>
      <c r="H10148" s="88"/>
      <c r="I10148" s="88"/>
    </row>
    <row r="10149" spans="1:9" ht="15" customHeight="1" x14ac:dyDescent="0.25">
      <c r="A10149" s="89"/>
      <c r="B10149" s="89"/>
      <c r="C10149" s="14" t="s">
        <v>2076</v>
      </c>
      <c r="D10149" s="14" t="s">
        <v>2056</v>
      </c>
      <c r="E10149" s="14" t="s">
        <v>2058</v>
      </c>
      <c r="F10149" s="14" t="s">
        <v>2086</v>
      </c>
      <c r="G10149" s="14" t="s">
        <v>2059</v>
      </c>
      <c r="H10149" s="9"/>
      <c r="I10149" s="9"/>
    </row>
    <row r="10150" spans="1:9" ht="18.95" customHeight="1" x14ac:dyDescent="0.25">
      <c r="A10150" s="15" t="s">
        <v>2087</v>
      </c>
      <c r="B10150" s="16" t="s">
        <v>2088</v>
      </c>
      <c r="C10150" s="17">
        <v>3692.71</v>
      </c>
      <c r="D10150" s="17">
        <v>0.1</v>
      </c>
      <c r="E10150" s="17">
        <v>1</v>
      </c>
      <c r="F10150" s="17">
        <v>1.5</v>
      </c>
      <c r="G10150" s="18">
        <v>553.91</v>
      </c>
      <c r="H10150" s="9"/>
      <c r="I10150" s="9"/>
    </row>
    <row r="10151" spans="1:9" ht="18.95" customHeight="1" x14ac:dyDescent="0.25">
      <c r="A10151" s="15" t="s">
        <v>2089</v>
      </c>
      <c r="B10151" s="16" t="s">
        <v>2088</v>
      </c>
      <c r="C10151" s="17">
        <v>659.84</v>
      </c>
      <c r="D10151" s="17">
        <v>0.1</v>
      </c>
      <c r="E10151" s="17">
        <v>1</v>
      </c>
      <c r="F10151" s="17">
        <v>1.5</v>
      </c>
      <c r="G10151" s="18">
        <v>98.98</v>
      </c>
      <c r="H10151" s="9"/>
      <c r="I10151" s="9"/>
    </row>
    <row r="10152" spans="1:9" ht="27" customHeight="1" x14ac:dyDescent="0.25">
      <c r="A10152" s="15" t="s">
        <v>2090</v>
      </c>
      <c r="B10152" s="16" t="s">
        <v>2088</v>
      </c>
      <c r="C10152" s="17">
        <v>4.5999999999999996</v>
      </c>
      <c r="D10152" s="17">
        <v>0.1</v>
      </c>
      <c r="E10152" s="17">
        <v>2</v>
      </c>
      <c r="F10152" s="17">
        <v>1.5</v>
      </c>
      <c r="G10152" s="18">
        <v>1.38</v>
      </c>
      <c r="H10152" s="9"/>
      <c r="I10152" s="9"/>
    </row>
    <row r="10153" spans="1:9" ht="15" customHeight="1" x14ac:dyDescent="0.25">
      <c r="A10153" s="19"/>
      <c r="B10153" s="20"/>
      <c r="C10153" s="21"/>
      <c r="D10153" s="21"/>
      <c r="E10153" s="21"/>
      <c r="F10153" s="21"/>
      <c r="G10153" s="22">
        <v>654.27</v>
      </c>
      <c r="H10153" s="9"/>
      <c r="I10153" s="9"/>
    </row>
    <row r="10154" spans="1:9" ht="9.9499999999999993" customHeight="1" x14ac:dyDescent="0.25">
      <c r="A10154" s="86"/>
      <c r="B10154" s="86"/>
      <c r="C10154" s="86"/>
      <c r="D10154" s="9"/>
      <c r="E10154" s="9"/>
      <c r="F10154" s="9"/>
      <c r="G10154" s="9"/>
      <c r="H10154" s="9"/>
      <c r="I10154" s="9"/>
    </row>
    <row r="10155" spans="1:9" ht="12" customHeight="1" x14ac:dyDescent="0.25">
      <c r="A10155" s="9"/>
      <c r="B10155" s="9"/>
      <c r="C10155" s="9"/>
      <c r="D10155" s="90" t="s">
        <v>5014</v>
      </c>
      <c r="E10155" s="90"/>
      <c r="F10155" s="90"/>
      <c r="G10155" s="90"/>
      <c r="H10155" s="90"/>
      <c r="I10155" s="90"/>
    </row>
    <row r="10156" spans="1:9" ht="9.9499999999999993" customHeight="1" x14ac:dyDescent="0.25">
      <c r="A10156" s="86"/>
      <c r="B10156" s="86"/>
      <c r="C10156" s="86"/>
      <c r="D10156" s="86"/>
      <c r="E10156" s="9"/>
      <c r="F10156" s="9"/>
      <c r="G10156" s="9"/>
      <c r="H10156" s="9"/>
      <c r="I10156" s="9"/>
    </row>
    <row r="10157" spans="1:9" ht="30.95" customHeight="1" x14ac:dyDescent="0.25">
      <c r="A10157" s="88" t="s">
        <v>3495</v>
      </c>
      <c r="B10157" s="88"/>
      <c r="C10157" s="88"/>
      <c r="D10157" s="88"/>
      <c r="E10157" s="88"/>
      <c r="F10157" s="88"/>
      <c r="G10157" s="88"/>
      <c r="H10157" s="88"/>
      <c r="I10157" s="88"/>
    </row>
    <row r="10158" spans="1:9" ht="15" customHeight="1" x14ac:dyDescent="0.25">
      <c r="A10158" s="89"/>
      <c r="B10158" s="89"/>
      <c r="C10158" s="14" t="s">
        <v>2076</v>
      </c>
      <c r="D10158" s="14" t="s">
        <v>2056</v>
      </c>
      <c r="E10158" s="14" t="s">
        <v>2058</v>
      </c>
      <c r="F10158" s="14" t="s">
        <v>2092</v>
      </c>
      <c r="G10158" s="14" t="s">
        <v>2086</v>
      </c>
      <c r="H10158" s="14" t="s">
        <v>2059</v>
      </c>
      <c r="I10158" s="9"/>
    </row>
    <row r="10159" spans="1:9" ht="18.95" customHeight="1" x14ac:dyDescent="0.25">
      <c r="A10159" s="15" t="s">
        <v>2087</v>
      </c>
      <c r="B10159" s="16" t="s">
        <v>2186</v>
      </c>
      <c r="C10159" s="17">
        <v>3692.71</v>
      </c>
      <c r="D10159" s="17">
        <v>0.1</v>
      </c>
      <c r="E10159" s="17">
        <v>1</v>
      </c>
      <c r="F10159" s="17">
        <v>30</v>
      </c>
      <c r="G10159" s="17">
        <v>1.5</v>
      </c>
      <c r="H10159" s="18">
        <v>16617.2</v>
      </c>
      <c r="I10159" s="9"/>
    </row>
    <row r="10160" spans="1:9" ht="18.95" customHeight="1" x14ac:dyDescent="0.25">
      <c r="A10160" s="15" t="s">
        <v>2089</v>
      </c>
      <c r="B10160" s="16" t="s">
        <v>2186</v>
      </c>
      <c r="C10160" s="17">
        <v>659.84</v>
      </c>
      <c r="D10160" s="17">
        <v>0.03</v>
      </c>
      <c r="E10160" s="17">
        <v>1</v>
      </c>
      <c r="F10160" s="17">
        <v>30</v>
      </c>
      <c r="G10160" s="17">
        <v>1.5</v>
      </c>
      <c r="H10160" s="18">
        <v>890.78</v>
      </c>
      <c r="I10160" s="9"/>
    </row>
    <row r="10161" spans="1:9" ht="27" customHeight="1" x14ac:dyDescent="0.25">
      <c r="A10161" s="15" t="s">
        <v>2090</v>
      </c>
      <c r="B10161" s="16" t="s">
        <v>2186</v>
      </c>
      <c r="C10161" s="17">
        <v>4.5999999999999996</v>
      </c>
      <c r="D10161" s="17">
        <v>0.1</v>
      </c>
      <c r="E10161" s="17">
        <v>2</v>
      </c>
      <c r="F10161" s="17">
        <v>30</v>
      </c>
      <c r="G10161" s="17">
        <v>1.5</v>
      </c>
      <c r="H10161" s="18">
        <v>41.4</v>
      </c>
      <c r="I10161" s="9"/>
    </row>
    <row r="10162" spans="1:9" ht="15" customHeight="1" x14ac:dyDescent="0.25">
      <c r="A10162" s="19"/>
      <c r="B10162" s="20"/>
      <c r="C10162" s="21"/>
      <c r="D10162" s="21"/>
      <c r="E10162" s="21"/>
      <c r="F10162" s="21"/>
      <c r="G10162" s="21"/>
      <c r="H10162" s="22">
        <v>17549.38</v>
      </c>
      <c r="I10162" s="9"/>
    </row>
    <row r="10163" spans="1:9" ht="9.9499999999999993" customHeight="1" x14ac:dyDescent="0.25">
      <c r="A10163" s="86"/>
      <c r="B10163" s="86"/>
      <c r="C10163" s="86"/>
      <c r="D10163" s="9"/>
      <c r="E10163" s="9"/>
      <c r="F10163" s="9"/>
      <c r="G10163" s="9"/>
      <c r="H10163" s="9"/>
      <c r="I10163" s="9"/>
    </row>
    <row r="10164" spans="1:9" ht="12" customHeight="1" x14ac:dyDescent="0.25">
      <c r="A10164" s="9"/>
      <c r="B10164" s="9"/>
      <c r="C10164" s="9"/>
      <c r="D10164" s="90" t="s">
        <v>5015</v>
      </c>
      <c r="E10164" s="90"/>
      <c r="F10164" s="90"/>
      <c r="G10164" s="90"/>
      <c r="H10164" s="90"/>
      <c r="I10164" s="90"/>
    </row>
    <row r="10165" spans="1:9" ht="9.9499999999999993" customHeight="1" x14ac:dyDescent="0.25">
      <c r="A10165" s="86"/>
      <c r="B10165" s="86"/>
      <c r="C10165" s="86"/>
      <c r="D10165" s="86"/>
      <c r="E10165" s="9"/>
      <c r="F10165" s="9"/>
      <c r="G10165" s="9"/>
      <c r="H10165" s="9"/>
      <c r="I10165" s="9"/>
    </row>
    <row r="10166" spans="1:9" ht="42.95" customHeight="1" x14ac:dyDescent="0.25">
      <c r="A10166" s="88" t="s">
        <v>3496</v>
      </c>
      <c r="B10166" s="88"/>
      <c r="C10166" s="88"/>
      <c r="D10166" s="88"/>
      <c r="E10166" s="88"/>
      <c r="F10166" s="88"/>
      <c r="G10166" s="88"/>
      <c r="H10166" s="88"/>
      <c r="I10166" s="88"/>
    </row>
    <row r="10167" spans="1:9" ht="15" customHeight="1" x14ac:dyDescent="0.25">
      <c r="A10167" s="89"/>
      <c r="B10167" s="89"/>
      <c r="C10167" s="14" t="s">
        <v>2076</v>
      </c>
      <c r="D10167" s="14" t="s">
        <v>2056</v>
      </c>
      <c r="E10167" s="14" t="s">
        <v>2058</v>
      </c>
      <c r="F10167" s="14" t="s">
        <v>2092</v>
      </c>
      <c r="G10167" s="14" t="s">
        <v>2086</v>
      </c>
      <c r="H10167" s="14" t="s">
        <v>2059</v>
      </c>
      <c r="I10167" s="9"/>
    </row>
    <row r="10168" spans="1:9" ht="18.95" customHeight="1" x14ac:dyDescent="0.25">
      <c r="A10168" s="15" t="s">
        <v>2087</v>
      </c>
      <c r="B10168" s="16" t="s">
        <v>2186</v>
      </c>
      <c r="C10168" s="17">
        <v>3692.71</v>
      </c>
      <c r="D10168" s="17">
        <v>0.1</v>
      </c>
      <c r="E10168" s="17">
        <v>1</v>
      </c>
      <c r="F10168" s="17">
        <v>12</v>
      </c>
      <c r="G10168" s="17">
        <v>1.5</v>
      </c>
      <c r="H10168" s="18">
        <v>6646.88</v>
      </c>
      <c r="I10168" s="9"/>
    </row>
    <row r="10169" spans="1:9" ht="18.95" customHeight="1" x14ac:dyDescent="0.25">
      <c r="A10169" s="15" t="s">
        <v>2089</v>
      </c>
      <c r="B10169" s="16" t="s">
        <v>2186</v>
      </c>
      <c r="C10169" s="17">
        <v>659.84</v>
      </c>
      <c r="D10169" s="17">
        <v>0.1</v>
      </c>
      <c r="E10169" s="17">
        <v>1</v>
      </c>
      <c r="F10169" s="17">
        <v>12</v>
      </c>
      <c r="G10169" s="17">
        <v>1.5</v>
      </c>
      <c r="H10169" s="18">
        <v>1187.71</v>
      </c>
      <c r="I10169" s="9"/>
    </row>
    <row r="10170" spans="1:9" ht="27" customHeight="1" x14ac:dyDescent="0.25">
      <c r="A10170" s="15" t="s">
        <v>2090</v>
      </c>
      <c r="B10170" s="16" t="s">
        <v>2186</v>
      </c>
      <c r="C10170" s="17">
        <v>4.5999999999999996</v>
      </c>
      <c r="D10170" s="17">
        <v>0.1</v>
      </c>
      <c r="E10170" s="17">
        <v>2</v>
      </c>
      <c r="F10170" s="17">
        <v>12</v>
      </c>
      <c r="G10170" s="17">
        <v>1.5</v>
      </c>
      <c r="H10170" s="18">
        <v>16.559999999999999</v>
      </c>
      <c r="I10170" s="9"/>
    </row>
    <row r="10171" spans="1:9" ht="15" customHeight="1" x14ac:dyDescent="0.25">
      <c r="A10171" s="19"/>
      <c r="B10171" s="20"/>
      <c r="C10171" s="21"/>
      <c r="D10171" s="21"/>
      <c r="E10171" s="21"/>
      <c r="F10171" s="21"/>
      <c r="G10171" s="21"/>
      <c r="H10171" s="22">
        <v>7851.15</v>
      </c>
      <c r="I10171" s="9"/>
    </row>
    <row r="10172" spans="1:9" ht="9.9499999999999993" customHeight="1" x14ac:dyDescent="0.25">
      <c r="A10172" s="86"/>
      <c r="B10172" s="86"/>
      <c r="C10172" s="86"/>
      <c r="D10172" s="9"/>
      <c r="E10172" s="9"/>
      <c r="F10172" s="9"/>
      <c r="G10172" s="9"/>
      <c r="H10172" s="9"/>
      <c r="I10172" s="9"/>
    </row>
    <row r="10173" spans="1:9" ht="12" customHeight="1" x14ac:dyDescent="0.25">
      <c r="A10173" s="9"/>
      <c r="B10173" s="9"/>
      <c r="C10173" s="9"/>
      <c r="D10173" s="90" t="s">
        <v>5016</v>
      </c>
      <c r="E10173" s="90"/>
      <c r="F10173" s="90"/>
      <c r="G10173" s="90"/>
      <c r="H10173" s="90"/>
      <c r="I10173" s="90"/>
    </row>
    <row r="10174" spans="1:9" ht="9.9499999999999993" customHeight="1" x14ac:dyDescent="0.25">
      <c r="A10174" s="86"/>
      <c r="B10174" s="86"/>
      <c r="C10174" s="86"/>
      <c r="D10174" s="86"/>
      <c r="E10174" s="9"/>
      <c r="F10174" s="9"/>
      <c r="G10174" s="9"/>
      <c r="H10174" s="9"/>
      <c r="I10174" s="9"/>
    </row>
    <row r="10175" spans="1:9" ht="20.100000000000001" customHeight="1" x14ac:dyDescent="0.25">
      <c r="A10175" s="88" t="s">
        <v>3497</v>
      </c>
      <c r="B10175" s="88"/>
      <c r="C10175" s="88"/>
      <c r="D10175" s="88"/>
      <c r="E10175" s="88"/>
      <c r="F10175" s="88"/>
      <c r="G10175" s="88"/>
      <c r="H10175" s="88"/>
      <c r="I10175" s="88"/>
    </row>
    <row r="10176" spans="1:9" ht="15" customHeight="1" x14ac:dyDescent="0.25">
      <c r="A10176" s="89"/>
      <c r="B10176" s="89"/>
      <c r="C10176" s="14" t="s">
        <v>2076</v>
      </c>
      <c r="D10176" s="14" t="s">
        <v>2056</v>
      </c>
      <c r="E10176" s="14" t="s">
        <v>2086</v>
      </c>
      <c r="F10176" s="14" t="s">
        <v>2059</v>
      </c>
      <c r="G10176" s="9"/>
      <c r="H10176" s="9"/>
      <c r="I10176" s="9"/>
    </row>
    <row r="10177" spans="1:9" ht="18.95" customHeight="1" x14ac:dyDescent="0.25">
      <c r="A10177" s="15" t="s">
        <v>2096</v>
      </c>
      <c r="B10177" s="16" t="s">
        <v>2097</v>
      </c>
      <c r="C10177" s="17">
        <v>3692.71</v>
      </c>
      <c r="D10177" s="17">
        <v>0.1</v>
      </c>
      <c r="E10177" s="17">
        <v>1.5</v>
      </c>
      <c r="F10177" s="18">
        <v>553.91</v>
      </c>
      <c r="G10177" s="9"/>
      <c r="H10177" s="9"/>
      <c r="I10177" s="9"/>
    </row>
    <row r="10178" spans="1:9" ht="15" customHeight="1" x14ac:dyDescent="0.25">
      <c r="A10178" s="19"/>
      <c r="B10178" s="20"/>
      <c r="C10178" s="21"/>
      <c r="D10178" s="21"/>
      <c r="E10178" s="21"/>
      <c r="F10178" s="22">
        <v>553.91</v>
      </c>
      <c r="G10178" s="9"/>
      <c r="H10178" s="9"/>
      <c r="I10178" s="9"/>
    </row>
    <row r="10179" spans="1:9" ht="9.9499999999999993" customHeight="1" x14ac:dyDescent="0.25">
      <c r="A10179" s="86"/>
      <c r="B10179" s="86"/>
      <c r="C10179" s="86"/>
      <c r="D10179" s="9"/>
      <c r="E10179" s="9"/>
      <c r="F10179" s="9"/>
      <c r="G10179" s="9"/>
      <c r="H10179" s="9"/>
      <c r="I10179" s="9"/>
    </row>
    <row r="10180" spans="1:9" ht="12" customHeight="1" x14ac:dyDescent="0.25">
      <c r="A10180" s="9"/>
      <c r="B10180" s="9"/>
      <c r="C10180" s="9"/>
      <c r="D10180" s="90" t="s">
        <v>5017</v>
      </c>
      <c r="E10180" s="90"/>
      <c r="F10180" s="90"/>
      <c r="G10180" s="90"/>
      <c r="H10180" s="90"/>
      <c r="I10180" s="90"/>
    </row>
    <row r="10181" spans="1:9" ht="9.9499999999999993" customHeight="1" x14ac:dyDescent="0.25">
      <c r="A10181" s="86"/>
      <c r="B10181" s="86"/>
      <c r="C10181" s="86"/>
      <c r="D10181" s="86"/>
      <c r="E10181" s="9"/>
      <c r="F10181" s="9"/>
      <c r="G10181" s="9"/>
      <c r="H10181" s="9"/>
      <c r="I10181" s="9"/>
    </row>
    <row r="10182" spans="1:9" ht="30.95" customHeight="1" x14ac:dyDescent="0.25">
      <c r="A10182" s="88" t="s">
        <v>3498</v>
      </c>
      <c r="B10182" s="88"/>
      <c r="C10182" s="88"/>
      <c r="D10182" s="88"/>
      <c r="E10182" s="88"/>
      <c r="F10182" s="88"/>
      <c r="G10182" s="88"/>
      <c r="H10182" s="88"/>
      <c r="I10182" s="88"/>
    </row>
    <row r="10183" spans="1:9" ht="15" customHeight="1" x14ac:dyDescent="0.25">
      <c r="A10183" s="89"/>
      <c r="B10183" s="89"/>
      <c r="C10183" s="14" t="s">
        <v>2076</v>
      </c>
      <c r="D10183" s="14" t="s">
        <v>2079</v>
      </c>
      <c r="E10183" s="14" t="s">
        <v>2092</v>
      </c>
      <c r="F10183" s="14" t="s">
        <v>2086</v>
      </c>
      <c r="G10183" s="14" t="s">
        <v>2059</v>
      </c>
      <c r="H10183" s="9"/>
      <c r="I10183" s="9"/>
    </row>
    <row r="10184" spans="1:9" ht="27" customHeight="1" x14ac:dyDescent="0.25">
      <c r="A10184" s="15" t="s">
        <v>2099</v>
      </c>
      <c r="B10184" s="16" t="s">
        <v>2100</v>
      </c>
      <c r="C10184" s="17">
        <v>659.84</v>
      </c>
      <c r="D10184" s="17">
        <v>0.1</v>
      </c>
      <c r="E10184" s="17">
        <v>29.7</v>
      </c>
      <c r="F10184" s="17">
        <v>1.5</v>
      </c>
      <c r="G10184" s="18">
        <v>2939.59</v>
      </c>
      <c r="H10184" s="9"/>
      <c r="I10184" s="9"/>
    </row>
    <row r="10185" spans="1:9" ht="15" customHeight="1" x14ac:dyDescent="0.25">
      <c r="A10185" s="19"/>
      <c r="B10185" s="20"/>
      <c r="C10185" s="21"/>
      <c r="D10185" s="21"/>
      <c r="E10185" s="21"/>
      <c r="F10185" s="21"/>
      <c r="G10185" s="22">
        <v>2939.59</v>
      </c>
      <c r="H10185" s="9"/>
      <c r="I10185" s="9"/>
    </row>
    <row r="10186" spans="1:9" ht="9.9499999999999993" customHeight="1" x14ac:dyDescent="0.25">
      <c r="A10186" s="86"/>
      <c r="B10186" s="86"/>
      <c r="C10186" s="86"/>
      <c r="D10186" s="9"/>
      <c r="E10186" s="9"/>
      <c r="F10186" s="9"/>
      <c r="G10186" s="9"/>
      <c r="H10186" s="9"/>
      <c r="I10186" s="9"/>
    </row>
    <row r="10187" spans="1:9" ht="12" customHeight="1" x14ac:dyDescent="0.25">
      <c r="A10187" s="9"/>
      <c r="B10187" s="9"/>
      <c r="C10187" s="9"/>
      <c r="D10187" s="90" t="s">
        <v>5018</v>
      </c>
      <c r="E10187" s="90"/>
      <c r="F10187" s="90"/>
      <c r="G10187" s="90"/>
      <c r="H10187" s="90"/>
      <c r="I10187" s="90"/>
    </row>
    <row r="10188" spans="1:9" ht="9.9499999999999993" customHeight="1" x14ac:dyDescent="0.25">
      <c r="A10188" s="86"/>
      <c r="B10188" s="86"/>
      <c r="C10188" s="86"/>
      <c r="D10188" s="86"/>
      <c r="E10188" s="9"/>
      <c r="F10188" s="9"/>
      <c r="G10188" s="9"/>
      <c r="H10188" s="9"/>
      <c r="I10188" s="9"/>
    </row>
    <row r="10189" spans="1:9" ht="30.95" customHeight="1" x14ac:dyDescent="0.25">
      <c r="A10189" s="88" t="s">
        <v>3499</v>
      </c>
      <c r="B10189" s="88"/>
      <c r="C10189" s="88"/>
      <c r="D10189" s="88"/>
      <c r="E10189" s="88"/>
      <c r="F10189" s="88"/>
      <c r="G10189" s="88"/>
      <c r="H10189" s="88"/>
      <c r="I10189" s="88"/>
    </row>
    <row r="10190" spans="1:9" ht="15" customHeight="1" x14ac:dyDescent="0.25">
      <c r="A10190" s="89"/>
      <c r="B10190" s="89"/>
      <c r="C10190" s="14" t="s">
        <v>2076</v>
      </c>
      <c r="D10190" s="14" t="s">
        <v>2079</v>
      </c>
      <c r="E10190" s="14" t="s">
        <v>2059</v>
      </c>
      <c r="F10190" s="9"/>
      <c r="G10190" s="9"/>
      <c r="H10190" s="9"/>
      <c r="I10190" s="9"/>
    </row>
    <row r="10191" spans="1:9" ht="18.95" customHeight="1" x14ac:dyDescent="0.25">
      <c r="A10191" s="15" t="s">
        <v>2080</v>
      </c>
      <c r="B10191" s="16" t="s">
        <v>2081</v>
      </c>
      <c r="C10191" s="17">
        <v>659.84</v>
      </c>
      <c r="D10191" s="17">
        <v>0.1</v>
      </c>
      <c r="E10191" s="18">
        <v>65.98</v>
      </c>
      <c r="F10191" s="9"/>
      <c r="G10191" s="9"/>
      <c r="H10191" s="9"/>
      <c r="I10191" s="9"/>
    </row>
    <row r="10192" spans="1:9" ht="15" customHeight="1" x14ac:dyDescent="0.25">
      <c r="A10192" s="19"/>
      <c r="B10192" s="20"/>
      <c r="C10192" s="21"/>
      <c r="D10192" s="21"/>
      <c r="E10192" s="22">
        <v>65.98</v>
      </c>
      <c r="F10192" s="9"/>
      <c r="G10192" s="9"/>
      <c r="H10192" s="9"/>
      <c r="I10192" s="9"/>
    </row>
    <row r="10193" spans="1:9" ht="9.9499999999999993" customHeight="1" x14ac:dyDescent="0.25">
      <c r="A10193" s="86"/>
      <c r="B10193" s="86"/>
      <c r="C10193" s="86"/>
      <c r="D10193" s="9"/>
      <c r="E10193" s="9"/>
      <c r="F10193" s="9"/>
      <c r="G10193" s="9"/>
      <c r="H10193" s="9"/>
      <c r="I10193" s="9"/>
    </row>
    <row r="10194" spans="1:9" ht="12" customHeight="1" x14ac:dyDescent="0.25">
      <c r="A10194" s="9"/>
      <c r="B10194" s="9"/>
      <c r="C10194" s="9"/>
      <c r="D10194" s="90" t="s">
        <v>5013</v>
      </c>
      <c r="E10194" s="90"/>
      <c r="F10194" s="90"/>
      <c r="G10194" s="90"/>
      <c r="H10194" s="90"/>
      <c r="I10194" s="90"/>
    </row>
    <row r="10195" spans="1:9" ht="9.9499999999999993" customHeight="1" x14ac:dyDescent="0.25">
      <c r="A10195" s="86"/>
      <c r="B10195" s="86"/>
      <c r="C10195" s="86"/>
      <c r="D10195" s="86"/>
      <c r="E10195" s="9"/>
      <c r="F10195" s="9"/>
      <c r="G10195" s="9"/>
      <c r="H10195" s="9"/>
      <c r="I10195" s="9"/>
    </row>
    <row r="10196" spans="1:9" ht="30.95" customHeight="1" x14ac:dyDescent="0.25">
      <c r="A10196" s="88" t="s">
        <v>3500</v>
      </c>
      <c r="B10196" s="88"/>
      <c r="C10196" s="88"/>
      <c r="D10196" s="88"/>
      <c r="E10196" s="88"/>
      <c r="F10196" s="88"/>
      <c r="G10196" s="88"/>
      <c r="H10196" s="88"/>
      <c r="I10196" s="88"/>
    </row>
    <row r="10197" spans="1:9" ht="15" customHeight="1" x14ac:dyDescent="0.25">
      <c r="A10197" s="89"/>
      <c r="B10197" s="89"/>
      <c r="C10197" s="14" t="s">
        <v>2076</v>
      </c>
      <c r="D10197" s="14" t="s">
        <v>2059</v>
      </c>
      <c r="E10197" s="9"/>
      <c r="F10197" s="9"/>
      <c r="G10197" s="9"/>
      <c r="H10197" s="9"/>
      <c r="I10197" s="9"/>
    </row>
    <row r="10198" spans="1:9" ht="18.95" customHeight="1" x14ac:dyDescent="0.25">
      <c r="A10198" s="15" t="s">
        <v>2170</v>
      </c>
      <c r="B10198" s="16" t="s">
        <v>2076</v>
      </c>
      <c r="C10198" s="17">
        <v>659.84</v>
      </c>
      <c r="D10198" s="18">
        <v>659.84</v>
      </c>
      <c r="E10198" s="9"/>
      <c r="F10198" s="9"/>
      <c r="G10198" s="9"/>
      <c r="H10198" s="9"/>
      <c r="I10198" s="9"/>
    </row>
    <row r="10199" spans="1:9" ht="15" customHeight="1" x14ac:dyDescent="0.25">
      <c r="A10199" s="19"/>
      <c r="B10199" s="20"/>
      <c r="C10199" s="21"/>
      <c r="D10199" s="22">
        <v>659.84</v>
      </c>
      <c r="E10199" s="9"/>
      <c r="F10199" s="9"/>
      <c r="G10199" s="9"/>
      <c r="H10199" s="9"/>
      <c r="I10199" s="9"/>
    </row>
    <row r="10200" spans="1:9" ht="9.9499999999999993" customHeight="1" x14ac:dyDescent="0.25">
      <c r="A10200" s="86"/>
      <c r="B10200" s="86"/>
      <c r="C10200" s="86"/>
      <c r="D10200" s="9"/>
      <c r="E10200" s="9"/>
      <c r="F10200" s="9"/>
      <c r="G10200" s="9"/>
      <c r="H10200" s="9"/>
      <c r="I10200" s="9"/>
    </row>
    <row r="10201" spans="1:9" ht="12" customHeight="1" x14ac:dyDescent="0.25">
      <c r="A10201" s="9"/>
      <c r="B10201" s="9"/>
      <c r="C10201" s="9"/>
      <c r="D10201" s="90" t="s">
        <v>5019</v>
      </c>
      <c r="E10201" s="90"/>
      <c r="F10201" s="90"/>
      <c r="G10201" s="90"/>
      <c r="H10201" s="90"/>
      <c r="I10201" s="90"/>
    </row>
    <row r="10202" spans="1:9" ht="9.9499999999999993" customHeight="1" x14ac:dyDescent="0.25">
      <c r="A10202" s="86"/>
      <c r="B10202" s="86"/>
      <c r="C10202" s="86"/>
      <c r="D10202" s="86"/>
      <c r="E10202" s="9"/>
      <c r="F10202" s="9"/>
      <c r="G10202" s="9"/>
      <c r="H10202" s="9"/>
      <c r="I10202" s="9"/>
    </row>
    <row r="10203" spans="1:9" ht="42.95" customHeight="1" x14ac:dyDescent="0.25">
      <c r="A10203" s="88" t="s">
        <v>3501</v>
      </c>
      <c r="B10203" s="88"/>
      <c r="C10203" s="88"/>
      <c r="D10203" s="88"/>
      <c r="E10203" s="88"/>
      <c r="F10203" s="88"/>
      <c r="G10203" s="88"/>
      <c r="H10203" s="88"/>
      <c r="I10203" s="88"/>
    </row>
    <row r="10204" spans="1:9" ht="15" customHeight="1" x14ac:dyDescent="0.25">
      <c r="A10204" s="89"/>
      <c r="B10204" s="89"/>
      <c r="C10204" s="14" t="s">
        <v>2069</v>
      </c>
      <c r="D10204" s="14" t="s">
        <v>2058</v>
      </c>
      <c r="E10204" s="14" t="s">
        <v>2059</v>
      </c>
      <c r="F10204" s="9"/>
      <c r="G10204" s="9"/>
      <c r="H10204" s="9"/>
      <c r="I10204" s="9"/>
    </row>
    <row r="10205" spans="1:9" ht="12.95" customHeight="1" x14ac:dyDescent="0.25">
      <c r="A10205" s="15"/>
      <c r="B10205" s="16" t="s">
        <v>2104</v>
      </c>
      <c r="C10205" s="17">
        <v>479.92</v>
      </c>
      <c r="D10205" s="17">
        <v>1</v>
      </c>
      <c r="E10205" s="18">
        <v>479.92</v>
      </c>
      <c r="F10205" s="9"/>
      <c r="G10205" s="9"/>
      <c r="H10205" s="9"/>
      <c r="I10205" s="9"/>
    </row>
    <row r="10206" spans="1:9" ht="15" customHeight="1" x14ac:dyDescent="0.25">
      <c r="A10206" s="19"/>
      <c r="B10206" s="20"/>
      <c r="C10206" s="21"/>
      <c r="D10206" s="21"/>
      <c r="E10206" s="22">
        <v>479.92</v>
      </c>
      <c r="F10206" s="9"/>
      <c r="G10206" s="9"/>
      <c r="H10206" s="9"/>
      <c r="I10206" s="9"/>
    </row>
    <row r="10207" spans="1:9" ht="9.9499999999999993" customHeight="1" x14ac:dyDescent="0.25">
      <c r="A10207" s="86"/>
      <c r="B10207" s="86"/>
      <c r="C10207" s="86"/>
      <c r="D10207" s="9"/>
      <c r="E10207" s="9"/>
      <c r="F10207" s="9"/>
      <c r="G10207" s="9"/>
      <c r="H10207" s="9"/>
      <c r="I10207" s="9"/>
    </row>
    <row r="10208" spans="1:9" ht="12" customHeight="1" x14ac:dyDescent="0.25">
      <c r="A10208" s="9"/>
      <c r="B10208" s="9"/>
      <c r="C10208" s="9"/>
      <c r="D10208" s="90" t="s">
        <v>5020</v>
      </c>
      <c r="E10208" s="90"/>
      <c r="F10208" s="90"/>
      <c r="G10208" s="90"/>
      <c r="H10208" s="90"/>
      <c r="I10208" s="90"/>
    </row>
    <row r="10209" spans="1:9" ht="9.9499999999999993" customHeight="1" x14ac:dyDescent="0.25">
      <c r="A10209" s="86"/>
      <c r="B10209" s="86"/>
      <c r="C10209" s="86"/>
      <c r="D10209" s="86"/>
      <c r="E10209" s="9"/>
      <c r="F10209" s="9"/>
      <c r="G10209" s="9"/>
      <c r="H10209" s="9"/>
      <c r="I10209" s="9"/>
    </row>
    <row r="10210" spans="1:9" ht="30.95" customHeight="1" x14ac:dyDescent="0.25">
      <c r="A10210" s="88" t="s">
        <v>3502</v>
      </c>
      <c r="B10210" s="88"/>
      <c r="C10210" s="88"/>
      <c r="D10210" s="88"/>
      <c r="E10210" s="88"/>
      <c r="F10210" s="88"/>
      <c r="G10210" s="88"/>
      <c r="H10210" s="88"/>
      <c r="I10210" s="88"/>
    </row>
    <row r="10211" spans="1:9" ht="15" customHeight="1" x14ac:dyDescent="0.25">
      <c r="A10211" s="89"/>
      <c r="B10211" s="89"/>
      <c r="C10211" s="14" t="s">
        <v>2069</v>
      </c>
      <c r="D10211" s="14" t="s">
        <v>2058</v>
      </c>
      <c r="E10211" s="14" t="s">
        <v>2059</v>
      </c>
      <c r="F10211" s="9"/>
      <c r="G10211" s="9"/>
      <c r="H10211" s="9"/>
      <c r="I10211" s="9"/>
    </row>
    <row r="10212" spans="1:9" ht="12.95" customHeight="1" x14ac:dyDescent="0.25">
      <c r="A10212" s="15"/>
      <c r="B10212" s="16" t="s">
        <v>2104</v>
      </c>
      <c r="C10212" s="17">
        <v>479.92</v>
      </c>
      <c r="D10212" s="17">
        <v>1</v>
      </c>
      <c r="E10212" s="18">
        <v>479.92</v>
      </c>
      <c r="F10212" s="9"/>
      <c r="G10212" s="9"/>
      <c r="H10212" s="9"/>
      <c r="I10212" s="9"/>
    </row>
    <row r="10213" spans="1:9" ht="15" customHeight="1" x14ac:dyDescent="0.25">
      <c r="A10213" s="19"/>
      <c r="B10213" s="20"/>
      <c r="C10213" s="21"/>
      <c r="D10213" s="21"/>
      <c r="E10213" s="22">
        <v>479.92</v>
      </c>
      <c r="F10213" s="9"/>
      <c r="G10213" s="9"/>
      <c r="H10213" s="9"/>
      <c r="I10213" s="9"/>
    </row>
    <row r="10214" spans="1:9" ht="9.9499999999999993" customHeight="1" x14ac:dyDescent="0.25">
      <c r="A10214" s="86"/>
      <c r="B10214" s="86"/>
      <c r="C10214" s="86"/>
      <c r="D10214" s="9"/>
      <c r="E10214" s="9"/>
      <c r="F10214" s="9"/>
      <c r="G10214" s="9"/>
      <c r="H10214" s="9"/>
      <c r="I10214" s="9"/>
    </row>
    <row r="10215" spans="1:9" ht="12" customHeight="1" x14ac:dyDescent="0.25">
      <c r="A10215" s="9"/>
      <c r="B10215" s="9"/>
      <c r="C10215" s="9"/>
      <c r="D10215" s="90" t="s">
        <v>5020</v>
      </c>
      <c r="E10215" s="90"/>
      <c r="F10215" s="90"/>
      <c r="G10215" s="90"/>
      <c r="H10215" s="90"/>
      <c r="I10215" s="90"/>
    </row>
    <row r="10216" spans="1:9" ht="9.9499999999999993" customHeight="1" x14ac:dyDescent="0.25">
      <c r="A10216" s="86"/>
      <c r="B10216" s="86"/>
      <c r="C10216" s="86"/>
      <c r="D10216" s="86"/>
      <c r="E10216" s="9"/>
      <c r="F10216" s="9"/>
      <c r="G10216" s="9"/>
      <c r="H10216" s="9"/>
      <c r="I10216" s="9"/>
    </row>
    <row r="10217" spans="1:9" ht="42.95" customHeight="1" x14ac:dyDescent="0.25">
      <c r="A10217" s="88" t="s">
        <v>3503</v>
      </c>
      <c r="B10217" s="88"/>
      <c r="C10217" s="88"/>
      <c r="D10217" s="88"/>
      <c r="E10217" s="88"/>
      <c r="F10217" s="88"/>
      <c r="G10217" s="88"/>
      <c r="H10217" s="88"/>
      <c r="I10217" s="88"/>
    </row>
    <row r="10218" spans="1:9" ht="15" customHeight="1" x14ac:dyDescent="0.25">
      <c r="A10218" s="89"/>
      <c r="B10218" s="89"/>
      <c r="C10218" s="14" t="s">
        <v>2058</v>
      </c>
      <c r="D10218" s="14" t="s">
        <v>2059</v>
      </c>
      <c r="E10218" s="9"/>
      <c r="F10218" s="9"/>
      <c r="G10218" s="9"/>
      <c r="H10218" s="9"/>
      <c r="I10218" s="9"/>
    </row>
    <row r="10219" spans="1:9" ht="12.95" customHeight="1" x14ac:dyDescent="0.25">
      <c r="A10219" s="15"/>
      <c r="B10219" s="16" t="s">
        <v>2058</v>
      </c>
      <c r="C10219" s="17">
        <v>2</v>
      </c>
      <c r="D10219" s="18">
        <v>2</v>
      </c>
      <c r="E10219" s="9"/>
      <c r="F10219" s="9"/>
      <c r="G10219" s="9"/>
      <c r="H10219" s="9"/>
      <c r="I10219" s="9"/>
    </row>
    <row r="10220" spans="1:9" ht="15" customHeight="1" x14ac:dyDescent="0.25">
      <c r="A10220" s="19"/>
      <c r="B10220" s="20"/>
      <c r="C10220" s="21"/>
      <c r="D10220" s="22">
        <v>2</v>
      </c>
      <c r="E10220" s="9"/>
      <c r="F10220" s="9"/>
      <c r="G10220" s="9"/>
      <c r="H10220" s="9"/>
      <c r="I10220" s="9"/>
    </row>
    <row r="10221" spans="1:9" ht="9.9499999999999993" customHeight="1" x14ac:dyDescent="0.25">
      <c r="A10221" s="86"/>
      <c r="B10221" s="86"/>
      <c r="C10221" s="86"/>
      <c r="D10221" s="9"/>
      <c r="E10221" s="9"/>
      <c r="F10221" s="9"/>
      <c r="G10221" s="9"/>
      <c r="H10221" s="9"/>
      <c r="I10221" s="9"/>
    </row>
    <row r="10222" spans="1:9" ht="12" customHeight="1" x14ac:dyDescent="0.25">
      <c r="A10222" s="9"/>
      <c r="B10222" s="9"/>
      <c r="C10222" s="9"/>
      <c r="D10222" s="90" t="s">
        <v>4257</v>
      </c>
      <c r="E10222" s="90"/>
      <c r="F10222" s="90"/>
      <c r="G10222" s="90"/>
      <c r="H10222" s="90"/>
      <c r="I10222" s="90"/>
    </row>
    <row r="10223" spans="1:9" ht="9.9499999999999993" customHeight="1" x14ac:dyDescent="0.25">
      <c r="A10223" s="86"/>
      <c r="B10223" s="86"/>
      <c r="C10223" s="86"/>
      <c r="D10223" s="86"/>
      <c r="E10223" s="9"/>
      <c r="F10223" s="9"/>
      <c r="G10223" s="9"/>
      <c r="H10223" s="9"/>
      <c r="I10223" s="9"/>
    </row>
    <row r="10224" spans="1:9" ht="30.95" customHeight="1" x14ac:dyDescent="0.25">
      <c r="A10224" s="88" t="s">
        <v>3504</v>
      </c>
      <c r="B10224" s="88"/>
      <c r="C10224" s="88"/>
      <c r="D10224" s="88"/>
      <c r="E10224" s="88"/>
      <c r="F10224" s="88"/>
      <c r="G10224" s="88"/>
      <c r="H10224" s="88"/>
      <c r="I10224" s="88"/>
    </row>
    <row r="10225" spans="1:9" ht="15" customHeight="1" x14ac:dyDescent="0.25">
      <c r="A10225" s="89"/>
      <c r="B10225" s="89"/>
      <c r="C10225" s="14" t="s">
        <v>2076</v>
      </c>
      <c r="D10225" s="14" t="s">
        <v>2059</v>
      </c>
      <c r="E10225" s="9"/>
      <c r="F10225" s="9"/>
      <c r="G10225" s="9"/>
      <c r="H10225" s="9"/>
      <c r="I10225" s="9"/>
    </row>
    <row r="10226" spans="1:9" ht="12.95" customHeight="1" x14ac:dyDescent="0.25">
      <c r="A10226" s="15" t="s">
        <v>2108</v>
      </c>
      <c r="B10226" s="16" t="s">
        <v>2076</v>
      </c>
      <c r="C10226" s="17">
        <v>659.84</v>
      </c>
      <c r="D10226" s="18">
        <v>659.84</v>
      </c>
      <c r="E10226" s="9"/>
      <c r="F10226" s="9"/>
      <c r="G10226" s="9"/>
      <c r="H10226" s="9"/>
      <c r="I10226" s="9"/>
    </row>
    <row r="10227" spans="1:9" ht="15" customHeight="1" x14ac:dyDescent="0.25">
      <c r="A10227" s="19"/>
      <c r="B10227" s="20"/>
      <c r="C10227" s="21"/>
      <c r="D10227" s="22">
        <v>659.84</v>
      </c>
      <c r="E10227" s="9"/>
      <c r="F10227" s="9"/>
      <c r="G10227" s="9"/>
      <c r="H10227" s="9"/>
      <c r="I10227" s="9"/>
    </row>
    <row r="10228" spans="1:9" ht="9.9499999999999993" customHeight="1" x14ac:dyDescent="0.25">
      <c r="A10228" s="86"/>
      <c r="B10228" s="86"/>
      <c r="C10228" s="86"/>
      <c r="D10228" s="9"/>
      <c r="E10228" s="9"/>
      <c r="F10228" s="9"/>
      <c r="G10228" s="9"/>
      <c r="H10228" s="9"/>
      <c r="I10228" s="9"/>
    </row>
    <row r="10229" spans="1:9" ht="12" customHeight="1" x14ac:dyDescent="0.25">
      <c r="A10229" s="9"/>
      <c r="B10229" s="9"/>
      <c r="C10229" s="9"/>
      <c r="D10229" s="90" t="s">
        <v>5019</v>
      </c>
      <c r="E10229" s="90"/>
      <c r="F10229" s="90"/>
      <c r="G10229" s="90"/>
      <c r="H10229" s="90"/>
      <c r="I10229" s="90"/>
    </row>
    <row r="10230" spans="1:9" ht="9.9499999999999993" customHeight="1" x14ac:dyDescent="0.25">
      <c r="A10230" s="86"/>
      <c r="B10230" s="86"/>
      <c r="C10230" s="86"/>
      <c r="D10230" s="86"/>
      <c r="E10230" s="9"/>
      <c r="F10230" s="9"/>
      <c r="G10230" s="9"/>
      <c r="H10230" s="9"/>
      <c r="I10230" s="9"/>
    </row>
    <row r="10231" spans="1:9" ht="42.95" customHeight="1" x14ac:dyDescent="0.25">
      <c r="A10231" s="88" t="s">
        <v>3505</v>
      </c>
      <c r="B10231" s="88"/>
      <c r="C10231" s="88"/>
      <c r="D10231" s="88"/>
      <c r="E10231" s="88"/>
      <c r="F10231" s="88"/>
      <c r="G10231" s="88"/>
      <c r="H10231" s="88"/>
      <c r="I10231" s="88"/>
    </row>
    <row r="10232" spans="1:9" ht="15" customHeight="1" x14ac:dyDescent="0.25">
      <c r="A10232" s="89"/>
      <c r="B10232" s="89"/>
      <c r="C10232" s="14" t="s">
        <v>2058</v>
      </c>
      <c r="D10232" s="14" t="s">
        <v>2059</v>
      </c>
      <c r="E10232" s="9"/>
      <c r="F10232" s="9"/>
      <c r="G10232" s="9"/>
      <c r="H10232" s="9"/>
      <c r="I10232" s="9"/>
    </row>
    <row r="10233" spans="1:9" ht="12.95" customHeight="1" x14ac:dyDescent="0.25">
      <c r="A10233" s="15"/>
      <c r="B10233" s="16" t="s">
        <v>2058</v>
      </c>
      <c r="C10233" s="17">
        <v>2</v>
      </c>
      <c r="D10233" s="18">
        <v>2</v>
      </c>
      <c r="E10233" s="9"/>
      <c r="F10233" s="9"/>
      <c r="G10233" s="9"/>
      <c r="H10233" s="9"/>
      <c r="I10233" s="9"/>
    </row>
    <row r="10234" spans="1:9" ht="15" customHeight="1" x14ac:dyDescent="0.25">
      <c r="A10234" s="19"/>
      <c r="B10234" s="20"/>
      <c r="C10234" s="21"/>
      <c r="D10234" s="22">
        <v>2</v>
      </c>
      <c r="E10234" s="9"/>
      <c r="F10234" s="9"/>
      <c r="G10234" s="9"/>
      <c r="H10234" s="9"/>
      <c r="I10234" s="9"/>
    </row>
    <row r="10235" spans="1:9" ht="9.9499999999999993" customHeight="1" x14ac:dyDescent="0.25">
      <c r="A10235" s="86"/>
      <c r="B10235" s="86"/>
      <c r="C10235" s="86"/>
      <c r="D10235" s="9"/>
      <c r="E10235" s="9"/>
      <c r="F10235" s="9"/>
      <c r="G10235" s="9"/>
      <c r="H10235" s="9"/>
      <c r="I10235" s="9"/>
    </row>
    <row r="10236" spans="1:9" ht="12" customHeight="1" x14ac:dyDescent="0.25">
      <c r="A10236" s="9"/>
      <c r="B10236" s="9"/>
      <c r="C10236" s="9"/>
      <c r="D10236" s="90" t="s">
        <v>4257</v>
      </c>
      <c r="E10236" s="90"/>
      <c r="F10236" s="90"/>
      <c r="G10236" s="90"/>
      <c r="H10236" s="90"/>
      <c r="I10236" s="90"/>
    </row>
    <row r="10237" spans="1:9" ht="9.9499999999999993" customHeight="1" x14ac:dyDescent="0.25">
      <c r="A10237" s="86"/>
      <c r="B10237" s="86"/>
      <c r="C10237" s="86"/>
      <c r="D10237" s="86"/>
      <c r="E10237" s="9"/>
      <c r="F10237" s="9"/>
      <c r="G10237" s="9"/>
      <c r="H10237" s="9"/>
      <c r="I10237" s="9"/>
    </row>
    <row r="10238" spans="1:9" ht="30.95" customHeight="1" x14ac:dyDescent="0.25">
      <c r="A10238" s="88" t="s">
        <v>3506</v>
      </c>
      <c r="B10238" s="88"/>
      <c r="C10238" s="88"/>
      <c r="D10238" s="88"/>
      <c r="E10238" s="88"/>
      <c r="F10238" s="88"/>
      <c r="G10238" s="88"/>
      <c r="H10238" s="88"/>
      <c r="I10238" s="88"/>
    </row>
    <row r="10239" spans="1:9" ht="15" customHeight="1" x14ac:dyDescent="0.25">
      <c r="A10239" s="89"/>
      <c r="B10239" s="89"/>
      <c r="C10239" s="14" t="s">
        <v>2076</v>
      </c>
      <c r="D10239" s="14" t="s">
        <v>2058</v>
      </c>
      <c r="E10239" s="14" t="s">
        <v>2059</v>
      </c>
      <c r="F10239" s="9"/>
      <c r="G10239" s="9"/>
      <c r="H10239" s="9"/>
      <c r="I10239" s="9"/>
    </row>
    <row r="10240" spans="1:9" ht="18.95" customHeight="1" x14ac:dyDescent="0.25">
      <c r="A10240" s="15" t="s">
        <v>2110</v>
      </c>
      <c r="B10240" s="16" t="s">
        <v>2111</v>
      </c>
      <c r="C10240" s="17">
        <v>0.16</v>
      </c>
      <c r="D10240" s="17">
        <v>42</v>
      </c>
      <c r="E10240" s="18">
        <v>6.72</v>
      </c>
      <c r="F10240" s="9"/>
      <c r="G10240" s="9"/>
      <c r="H10240" s="9"/>
      <c r="I10240" s="9"/>
    </row>
    <row r="10241" spans="1:9" ht="15" customHeight="1" x14ac:dyDescent="0.25">
      <c r="A10241" s="19"/>
      <c r="B10241" s="20"/>
      <c r="C10241" s="21"/>
      <c r="D10241" s="21"/>
      <c r="E10241" s="22">
        <v>6.72</v>
      </c>
      <c r="F10241" s="9"/>
      <c r="G10241" s="9"/>
      <c r="H10241" s="9"/>
      <c r="I10241" s="9"/>
    </row>
    <row r="10242" spans="1:9" ht="9.9499999999999993" customHeight="1" x14ac:dyDescent="0.25">
      <c r="A10242" s="86"/>
      <c r="B10242" s="86"/>
      <c r="C10242" s="86"/>
      <c r="D10242" s="9"/>
      <c r="E10242" s="9"/>
      <c r="F10242" s="9"/>
      <c r="G10242" s="9"/>
      <c r="H10242" s="9"/>
      <c r="I10242" s="9"/>
    </row>
    <row r="10243" spans="1:9" ht="12" customHeight="1" x14ac:dyDescent="0.25">
      <c r="A10243" s="9"/>
      <c r="B10243" s="9"/>
      <c r="C10243" s="9"/>
      <c r="D10243" s="90" t="s">
        <v>5021</v>
      </c>
      <c r="E10243" s="90"/>
      <c r="F10243" s="90"/>
      <c r="G10243" s="90"/>
      <c r="H10243" s="90"/>
      <c r="I10243" s="90"/>
    </row>
    <row r="10244" spans="1:9" ht="9.9499999999999993" customHeight="1" x14ac:dyDescent="0.25">
      <c r="A10244" s="86"/>
      <c r="B10244" s="86"/>
      <c r="C10244" s="86"/>
      <c r="D10244" s="86"/>
      <c r="E10244" s="9"/>
      <c r="F10244" s="9"/>
      <c r="G10244" s="9"/>
      <c r="H10244" s="9"/>
      <c r="I10244" s="9"/>
    </row>
    <row r="10245" spans="1:9" ht="30.95" customHeight="1" x14ac:dyDescent="0.25">
      <c r="A10245" s="88" t="s">
        <v>3507</v>
      </c>
      <c r="B10245" s="88"/>
      <c r="C10245" s="88"/>
      <c r="D10245" s="88"/>
      <c r="E10245" s="88"/>
      <c r="F10245" s="88"/>
      <c r="G10245" s="88"/>
      <c r="H10245" s="88"/>
      <c r="I10245" s="88"/>
    </row>
    <row r="10246" spans="1:9" ht="15" customHeight="1" x14ac:dyDescent="0.25">
      <c r="A10246" s="89"/>
      <c r="B10246" s="89"/>
      <c r="C10246" s="14" t="s">
        <v>2058</v>
      </c>
      <c r="D10246" s="14" t="s">
        <v>2059</v>
      </c>
      <c r="E10246" s="9"/>
      <c r="F10246" s="9"/>
      <c r="G10246" s="9"/>
      <c r="H10246" s="9"/>
      <c r="I10246" s="9"/>
    </row>
    <row r="10247" spans="1:9" ht="12.95" customHeight="1" x14ac:dyDescent="0.25">
      <c r="A10247" s="15"/>
      <c r="B10247" s="16" t="s">
        <v>2058</v>
      </c>
      <c r="C10247" s="17">
        <v>8</v>
      </c>
      <c r="D10247" s="18">
        <v>8</v>
      </c>
      <c r="E10247" s="9"/>
      <c r="F10247" s="9"/>
      <c r="G10247" s="9"/>
      <c r="H10247" s="9"/>
      <c r="I10247" s="9"/>
    </row>
    <row r="10248" spans="1:9" ht="15" customHeight="1" x14ac:dyDescent="0.25">
      <c r="A10248" s="19"/>
      <c r="B10248" s="20"/>
      <c r="C10248" s="21"/>
      <c r="D10248" s="22">
        <v>8</v>
      </c>
      <c r="E10248" s="9"/>
      <c r="F10248" s="9"/>
      <c r="G10248" s="9"/>
      <c r="H10248" s="9"/>
      <c r="I10248" s="9"/>
    </row>
    <row r="10249" spans="1:9" ht="9.9499999999999993" customHeight="1" x14ac:dyDescent="0.25">
      <c r="A10249" s="86"/>
      <c r="B10249" s="86"/>
      <c r="C10249" s="86"/>
      <c r="D10249" s="9"/>
      <c r="E10249" s="9"/>
      <c r="F10249" s="9"/>
      <c r="G10249" s="9"/>
      <c r="H10249" s="9"/>
      <c r="I10249" s="9"/>
    </row>
    <row r="10250" spans="1:9" ht="12" customHeight="1" x14ac:dyDescent="0.25">
      <c r="A10250" s="9"/>
      <c r="B10250" s="9"/>
      <c r="C10250" s="9"/>
      <c r="D10250" s="90" t="s">
        <v>4258</v>
      </c>
      <c r="E10250" s="90"/>
      <c r="F10250" s="90"/>
      <c r="G10250" s="90"/>
      <c r="H10250" s="90"/>
      <c r="I10250" s="90"/>
    </row>
    <row r="10251" spans="1:9" ht="9.9499999999999993" customHeight="1" x14ac:dyDescent="0.25">
      <c r="A10251" s="86"/>
      <c r="B10251" s="86"/>
      <c r="C10251" s="86"/>
      <c r="D10251" s="86"/>
      <c r="E10251" s="9"/>
      <c r="F10251" s="9"/>
      <c r="G10251" s="9"/>
      <c r="H10251" s="9"/>
      <c r="I10251" s="9"/>
    </row>
    <row r="10252" spans="1:9" ht="20.100000000000001" customHeight="1" x14ac:dyDescent="0.25">
      <c r="A10252" s="88" t="s">
        <v>3508</v>
      </c>
      <c r="B10252" s="88"/>
      <c r="C10252" s="88"/>
      <c r="D10252" s="88"/>
      <c r="E10252" s="88"/>
      <c r="F10252" s="88"/>
      <c r="G10252" s="88"/>
      <c r="H10252" s="88"/>
      <c r="I10252" s="88"/>
    </row>
    <row r="10253" spans="1:9" ht="15" customHeight="1" x14ac:dyDescent="0.25">
      <c r="A10253" s="89"/>
      <c r="B10253" s="89"/>
      <c r="C10253" s="14" t="s">
        <v>2076</v>
      </c>
      <c r="D10253" s="14" t="s">
        <v>2059</v>
      </c>
      <c r="E10253" s="9"/>
      <c r="F10253" s="9"/>
      <c r="G10253" s="9"/>
      <c r="H10253" s="9"/>
      <c r="I10253" s="9"/>
    </row>
    <row r="10254" spans="1:9" ht="12.95" customHeight="1" x14ac:dyDescent="0.25">
      <c r="A10254" s="15" t="s">
        <v>3488</v>
      </c>
      <c r="B10254" s="16" t="s">
        <v>2076</v>
      </c>
      <c r="C10254" s="17">
        <v>258.55</v>
      </c>
      <c r="D10254" s="18">
        <v>258.55</v>
      </c>
      <c r="E10254" s="9"/>
      <c r="F10254" s="9"/>
      <c r="G10254" s="9"/>
      <c r="H10254" s="9"/>
      <c r="I10254" s="9"/>
    </row>
    <row r="10255" spans="1:9" ht="15" customHeight="1" x14ac:dyDescent="0.25">
      <c r="A10255" s="19"/>
      <c r="B10255" s="20"/>
      <c r="C10255" s="21"/>
      <c r="D10255" s="22">
        <v>258.55</v>
      </c>
      <c r="E10255" s="9"/>
      <c r="F10255" s="9"/>
      <c r="G10255" s="9"/>
      <c r="H10255" s="9"/>
      <c r="I10255" s="9"/>
    </row>
    <row r="10256" spans="1:9" ht="9.9499999999999993" customHeight="1" x14ac:dyDescent="0.25">
      <c r="A10256" s="86"/>
      <c r="B10256" s="86"/>
      <c r="C10256" s="86"/>
      <c r="D10256" s="9"/>
      <c r="E10256" s="9"/>
      <c r="F10256" s="9"/>
      <c r="G10256" s="9"/>
      <c r="H10256" s="9"/>
      <c r="I10256" s="9"/>
    </row>
    <row r="10257" spans="1:9" ht="12" customHeight="1" x14ac:dyDescent="0.25">
      <c r="A10257" s="9"/>
      <c r="B10257" s="9"/>
      <c r="C10257" s="9"/>
      <c r="D10257" s="90" t="s">
        <v>5022</v>
      </c>
      <c r="E10257" s="90"/>
      <c r="F10257" s="90"/>
      <c r="G10257" s="90"/>
      <c r="H10257" s="90"/>
      <c r="I10257" s="90"/>
    </row>
    <row r="10258" spans="1:9" ht="9.9499999999999993" customHeight="1" x14ac:dyDescent="0.25">
      <c r="A10258" s="86"/>
      <c r="B10258" s="86"/>
      <c r="C10258" s="86"/>
      <c r="D10258" s="86"/>
      <c r="E10258" s="9"/>
      <c r="F10258" s="9"/>
      <c r="G10258" s="9"/>
      <c r="H10258" s="9"/>
      <c r="I10258" s="9"/>
    </row>
    <row r="10259" spans="1:9" ht="30.95" customHeight="1" x14ac:dyDescent="0.25">
      <c r="A10259" s="88" t="s">
        <v>3509</v>
      </c>
      <c r="B10259" s="88"/>
      <c r="C10259" s="88"/>
      <c r="D10259" s="88"/>
      <c r="E10259" s="88"/>
      <c r="F10259" s="88"/>
      <c r="G10259" s="88"/>
      <c r="H10259" s="88"/>
      <c r="I10259" s="88"/>
    </row>
    <row r="10260" spans="1:9" ht="15" customHeight="1" x14ac:dyDescent="0.25">
      <c r="A10260" s="89"/>
      <c r="B10260" s="89"/>
      <c r="C10260" s="14" t="s">
        <v>2076</v>
      </c>
      <c r="D10260" s="14" t="s">
        <v>2059</v>
      </c>
      <c r="E10260" s="9"/>
      <c r="F10260" s="9"/>
      <c r="G10260" s="9"/>
      <c r="H10260" s="9"/>
      <c r="I10260" s="9"/>
    </row>
    <row r="10261" spans="1:9" ht="12.95" customHeight="1" x14ac:dyDescent="0.25">
      <c r="A10261" s="15" t="s">
        <v>2108</v>
      </c>
      <c r="B10261" s="16" t="s">
        <v>2076</v>
      </c>
      <c r="C10261" s="17">
        <v>659.84</v>
      </c>
      <c r="D10261" s="18">
        <v>659.84</v>
      </c>
      <c r="E10261" s="9"/>
      <c r="F10261" s="9"/>
      <c r="G10261" s="9"/>
      <c r="H10261" s="9"/>
      <c r="I10261" s="9"/>
    </row>
    <row r="10262" spans="1:9" ht="15" customHeight="1" x14ac:dyDescent="0.25">
      <c r="A10262" s="19"/>
      <c r="B10262" s="20"/>
      <c r="C10262" s="21"/>
      <c r="D10262" s="22">
        <v>659.84</v>
      </c>
      <c r="E10262" s="9"/>
      <c r="F10262" s="9"/>
      <c r="G10262" s="9"/>
      <c r="H10262" s="9"/>
      <c r="I10262" s="9"/>
    </row>
    <row r="10263" spans="1:9" ht="9.9499999999999993" customHeight="1" x14ac:dyDescent="0.25">
      <c r="A10263" s="86"/>
      <c r="B10263" s="86"/>
      <c r="C10263" s="86"/>
      <c r="D10263" s="9"/>
      <c r="E10263" s="9"/>
      <c r="F10263" s="9"/>
      <c r="G10263" s="9"/>
      <c r="H10263" s="9"/>
      <c r="I10263" s="9"/>
    </row>
    <row r="10264" spans="1:9" ht="12" customHeight="1" x14ac:dyDescent="0.25">
      <c r="A10264" s="9"/>
      <c r="B10264" s="9"/>
      <c r="C10264" s="9"/>
      <c r="D10264" s="90" t="s">
        <v>5019</v>
      </c>
      <c r="E10264" s="90"/>
      <c r="F10264" s="90"/>
      <c r="G10264" s="90"/>
      <c r="H10264" s="90"/>
      <c r="I10264" s="90"/>
    </row>
    <row r="10265" spans="1:9" ht="9.9499999999999993" customHeight="1" x14ac:dyDescent="0.25">
      <c r="A10265" s="86"/>
      <c r="B10265" s="86"/>
      <c r="C10265" s="86"/>
      <c r="D10265" s="86"/>
      <c r="E10265" s="9"/>
      <c r="F10265" s="9"/>
      <c r="G10265" s="9"/>
      <c r="H10265" s="9"/>
      <c r="I10265" s="9"/>
    </row>
    <row r="10266" spans="1:9" ht="20.100000000000001" customHeight="1" x14ac:dyDescent="0.25">
      <c r="A10266" s="88" t="s">
        <v>3510</v>
      </c>
      <c r="B10266" s="88"/>
      <c r="C10266" s="88"/>
      <c r="D10266" s="88"/>
      <c r="E10266" s="88"/>
      <c r="F10266" s="88"/>
      <c r="G10266" s="88"/>
      <c r="H10266" s="88"/>
      <c r="I10266" s="88"/>
    </row>
    <row r="10267" spans="1:9" ht="15" customHeight="1" x14ac:dyDescent="0.25">
      <c r="A10267" s="89"/>
      <c r="B10267" s="89"/>
      <c r="C10267" s="14" t="s">
        <v>2069</v>
      </c>
      <c r="D10267" s="14" t="s">
        <v>2058</v>
      </c>
      <c r="E10267" s="14" t="s">
        <v>2059</v>
      </c>
      <c r="F10267" s="9"/>
      <c r="G10267" s="9"/>
      <c r="H10267" s="9"/>
      <c r="I10267" s="9"/>
    </row>
    <row r="10268" spans="1:9" ht="12.95" customHeight="1" x14ac:dyDescent="0.25">
      <c r="A10268" s="15"/>
      <c r="B10268" s="16" t="s">
        <v>2104</v>
      </c>
      <c r="C10268" s="17">
        <v>200.76</v>
      </c>
      <c r="D10268" s="17">
        <v>1</v>
      </c>
      <c r="E10268" s="18">
        <v>200.76</v>
      </c>
      <c r="F10268" s="9"/>
      <c r="G10268" s="9"/>
      <c r="H10268" s="9"/>
      <c r="I10268" s="9"/>
    </row>
    <row r="10269" spans="1:9" ht="15" customHeight="1" x14ac:dyDescent="0.25">
      <c r="A10269" s="19"/>
      <c r="B10269" s="20"/>
      <c r="C10269" s="21"/>
      <c r="D10269" s="21"/>
      <c r="E10269" s="22">
        <v>200.76</v>
      </c>
      <c r="F10269" s="9"/>
      <c r="G10269" s="9"/>
      <c r="H10269" s="9"/>
      <c r="I10269" s="9"/>
    </row>
    <row r="10270" spans="1:9" ht="9.9499999999999993" customHeight="1" x14ac:dyDescent="0.25">
      <c r="A10270" s="86"/>
      <c r="B10270" s="86"/>
      <c r="C10270" s="86"/>
      <c r="D10270" s="9"/>
      <c r="E10270" s="9"/>
      <c r="F10270" s="9"/>
      <c r="G10270" s="9"/>
      <c r="H10270" s="9"/>
      <c r="I10270" s="9"/>
    </row>
    <row r="10271" spans="1:9" ht="12" customHeight="1" x14ac:dyDescent="0.25">
      <c r="A10271" s="9"/>
      <c r="B10271" s="9"/>
      <c r="C10271" s="9"/>
      <c r="D10271" s="90" t="s">
        <v>5023</v>
      </c>
      <c r="E10271" s="90"/>
      <c r="F10271" s="90"/>
      <c r="G10271" s="90"/>
      <c r="H10271" s="90"/>
      <c r="I10271" s="90"/>
    </row>
    <row r="10272" spans="1:9" ht="9.9499999999999993" customHeight="1" x14ac:dyDescent="0.25">
      <c r="A10272" s="86"/>
      <c r="B10272" s="86"/>
      <c r="C10272" s="86"/>
      <c r="D10272" s="86"/>
      <c r="E10272" s="9"/>
      <c r="F10272" s="9"/>
      <c r="G10272" s="9"/>
      <c r="H10272" s="9"/>
      <c r="I10272" s="9"/>
    </row>
    <row r="10273" spans="1:9" ht="30.95" customHeight="1" x14ac:dyDescent="0.25">
      <c r="A10273" s="88" t="s">
        <v>3511</v>
      </c>
      <c r="B10273" s="88"/>
      <c r="C10273" s="88"/>
      <c r="D10273" s="88"/>
      <c r="E10273" s="88"/>
      <c r="F10273" s="88"/>
      <c r="G10273" s="88"/>
      <c r="H10273" s="88"/>
      <c r="I10273" s="88"/>
    </row>
    <row r="10274" spans="1:9" ht="15" customHeight="1" x14ac:dyDescent="0.25">
      <c r="A10274" s="89"/>
      <c r="B10274" s="89"/>
      <c r="C10274" s="14" t="s">
        <v>2076</v>
      </c>
      <c r="D10274" s="14" t="s">
        <v>2059</v>
      </c>
      <c r="E10274" s="9"/>
      <c r="F10274" s="9"/>
      <c r="G10274" s="9"/>
      <c r="H10274" s="9"/>
      <c r="I10274" s="9"/>
    </row>
    <row r="10275" spans="1:9" ht="12.95" customHeight="1" x14ac:dyDescent="0.25">
      <c r="A10275" s="15" t="s">
        <v>2077</v>
      </c>
      <c r="B10275" s="16" t="s">
        <v>2076</v>
      </c>
      <c r="C10275" s="17">
        <v>5122.82</v>
      </c>
      <c r="D10275" s="18">
        <v>5122.82</v>
      </c>
      <c r="E10275" s="9"/>
      <c r="F10275" s="9"/>
      <c r="G10275" s="9"/>
      <c r="H10275" s="9"/>
      <c r="I10275" s="9"/>
    </row>
    <row r="10276" spans="1:9" ht="15" customHeight="1" x14ac:dyDescent="0.25">
      <c r="A10276" s="19"/>
      <c r="B10276" s="20"/>
      <c r="C10276" s="21"/>
      <c r="D10276" s="22">
        <v>5122.82</v>
      </c>
      <c r="E10276" s="9"/>
      <c r="F10276" s="9"/>
      <c r="G10276" s="9"/>
      <c r="H10276" s="9"/>
      <c r="I10276" s="9"/>
    </row>
    <row r="10277" spans="1:9" ht="9.9499999999999993" customHeight="1" x14ac:dyDescent="0.25">
      <c r="A10277" s="86"/>
      <c r="B10277" s="86"/>
      <c r="C10277" s="86"/>
      <c r="D10277" s="9"/>
      <c r="E10277" s="9"/>
      <c r="F10277" s="9"/>
      <c r="G10277" s="9"/>
      <c r="H10277" s="9"/>
      <c r="I10277" s="9"/>
    </row>
    <row r="10278" spans="1:9" ht="12" customHeight="1" x14ac:dyDescent="0.25">
      <c r="A10278" s="9"/>
      <c r="B10278" s="9"/>
      <c r="C10278" s="9"/>
      <c r="D10278" s="90" t="s">
        <v>5024</v>
      </c>
      <c r="E10278" s="90"/>
      <c r="F10278" s="90"/>
      <c r="G10278" s="90"/>
      <c r="H10278" s="90"/>
      <c r="I10278" s="90"/>
    </row>
    <row r="10279" spans="1:9" ht="9.9499999999999993" customHeight="1" x14ac:dyDescent="0.25">
      <c r="A10279" s="86"/>
      <c r="B10279" s="86"/>
      <c r="C10279" s="86"/>
      <c r="D10279" s="86"/>
      <c r="E10279" s="9"/>
      <c r="F10279" s="9"/>
      <c r="G10279" s="9"/>
      <c r="H10279" s="9"/>
      <c r="I10279" s="9"/>
    </row>
    <row r="10280" spans="1:9" ht="30.95" customHeight="1" x14ac:dyDescent="0.25">
      <c r="A10280" s="88" t="s">
        <v>3512</v>
      </c>
      <c r="B10280" s="88"/>
      <c r="C10280" s="88"/>
      <c r="D10280" s="88"/>
      <c r="E10280" s="88"/>
      <c r="F10280" s="88"/>
      <c r="G10280" s="88"/>
      <c r="H10280" s="88"/>
      <c r="I10280" s="88"/>
    </row>
    <row r="10281" spans="1:9" ht="15" customHeight="1" x14ac:dyDescent="0.25">
      <c r="A10281" s="89"/>
      <c r="B10281" s="89"/>
      <c r="C10281" s="14" t="s">
        <v>2076</v>
      </c>
      <c r="D10281" s="14" t="s">
        <v>2079</v>
      </c>
      <c r="E10281" s="14" t="s">
        <v>2059</v>
      </c>
      <c r="F10281" s="9"/>
      <c r="G10281" s="9"/>
      <c r="H10281" s="9"/>
      <c r="I10281" s="9"/>
    </row>
    <row r="10282" spans="1:9" ht="18.95" customHeight="1" x14ac:dyDescent="0.25">
      <c r="A10282" s="15" t="s">
        <v>2080</v>
      </c>
      <c r="B10282" s="16" t="s">
        <v>2081</v>
      </c>
      <c r="C10282" s="17">
        <v>1046.03</v>
      </c>
      <c r="D10282" s="17">
        <v>0.1</v>
      </c>
      <c r="E10282" s="18">
        <v>104.6</v>
      </c>
      <c r="F10282" s="9"/>
      <c r="G10282" s="9"/>
      <c r="H10282" s="9"/>
      <c r="I10282" s="9"/>
    </row>
    <row r="10283" spans="1:9" ht="15" customHeight="1" x14ac:dyDescent="0.25">
      <c r="A10283" s="19"/>
      <c r="B10283" s="20"/>
      <c r="C10283" s="21"/>
      <c r="D10283" s="21"/>
      <c r="E10283" s="22">
        <v>104.6</v>
      </c>
      <c r="F10283" s="9"/>
      <c r="G10283" s="9"/>
      <c r="H10283" s="9"/>
      <c r="I10283" s="9"/>
    </row>
    <row r="10284" spans="1:9" ht="9.9499999999999993" customHeight="1" x14ac:dyDescent="0.25">
      <c r="A10284" s="86"/>
      <c r="B10284" s="86"/>
      <c r="C10284" s="86"/>
      <c r="D10284" s="9"/>
      <c r="E10284" s="9"/>
      <c r="F10284" s="9"/>
      <c r="G10284" s="9"/>
      <c r="H10284" s="9"/>
      <c r="I10284" s="9"/>
    </row>
    <row r="10285" spans="1:9" ht="12" customHeight="1" x14ac:dyDescent="0.25">
      <c r="A10285" s="9"/>
      <c r="B10285" s="9"/>
      <c r="C10285" s="9"/>
      <c r="D10285" s="90" t="s">
        <v>5025</v>
      </c>
      <c r="E10285" s="90"/>
      <c r="F10285" s="90"/>
      <c r="G10285" s="90"/>
      <c r="H10285" s="90"/>
      <c r="I10285" s="90"/>
    </row>
    <row r="10286" spans="1:9" ht="9.9499999999999993" customHeight="1" x14ac:dyDescent="0.25">
      <c r="A10286" s="86"/>
      <c r="B10286" s="86"/>
      <c r="C10286" s="86"/>
      <c r="D10286" s="86"/>
      <c r="E10286" s="9"/>
      <c r="F10286" s="9"/>
      <c r="G10286" s="9"/>
      <c r="H10286" s="9"/>
      <c r="I10286" s="9"/>
    </row>
    <row r="10287" spans="1:9" ht="30.95" customHeight="1" x14ac:dyDescent="0.25">
      <c r="A10287" s="88" t="s">
        <v>3513</v>
      </c>
      <c r="B10287" s="88"/>
      <c r="C10287" s="88"/>
      <c r="D10287" s="88"/>
      <c r="E10287" s="88"/>
      <c r="F10287" s="88"/>
      <c r="G10287" s="88"/>
      <c r="H10287" s="88"/>
      <c r="I10287" s="88"/>
    </row>
    <row r="10288" spans="1:9" ht="15" customHeight="1" x14ac:dyDescent="0.25">
      <c r="A10288" s="89"/>
      <c r="B10288" s="89"/>
      <c r="C10288" s="14" t="s">
        <v>2076</v>
      </c>
      <c r="D10288" s="14" t="s">
        <v>2079</v>
      </c>
      <c r="E10288" s="14" t="s">
        <v>2058</v>
      </c>
      <c r="F10288" s="14" t="s">
        <v>2059</v>
      </c>
      <c r="G10288" s="9"/>
      <c r="H10288" s="9"/>
      <c r="I10288" s="9"/>
    </row>
    <row r="10289" spans="1:9" ht="27" customHeight="1" x14ac:dyDescent="0.25">
      <c r="A10289" s="15" t="s">
        <v>2083</v>
      </c>
      <c r="B10289" s="16" t="s">
        <v>2084</v>
      </c>
      <c r="C10289" s="17">
        <v>4.3</v>
      </c>
      <c r="D10289" s="17">
        <v>0.1</v>
      </c>
      <c r="E10289" s="17">
        <v>4</v>
      </c>
      <c r="F10289" s="18">
        <v>1.72</v>
      </c>
      <c r="G10289" s="9"/>
      <c r="H10289" s="9"/>
      <c r="I10289" s="9"/>
    </row>
    <row r="10290" spans="1:9" ht="15" customHeight="1" x14ac:dyDescent="0.25">
      <c r="A10290" s="19"/>
      <c r="B10290" s="20"/>
      <c r="C10290" s="21"/>
      <c r="D10290" s="21"/>
      <c r="E10290" s="21"/>
      <c r="F10290" s="22">
        <v>1.72</v>
      </c>
      <c r="G10290" s="9"/>
      <c r="H10290" s="9"/>
      <c r="I10290" s="9"/>
    </row>
    <row r="10291" spans="1:9" ht="9.9499999999999993" customHeight="1" x14ac:dyDescent="0.25">
      <c r="A10291" s="86"/>
      <c r="B10291" s="86"/>
      <c r="C10291" s="86"/>
      <c r="D10291" s="9"/>
      <c r="E10291" s="9"/>
      <c r="F10291" s="9"/>
      <c r="G10291" s="9"/>
      <c r="H10291" s="9"/>
      <c r="I10291" s="9"/>
    </row>
    <row r="10292" spans="1:9" ht="12" customHeight="1" x14ac:dyDescent="0.25">
      <c r="A10292" s="9"/>
      <c r="B10292" s="9"/>
      <c r="C10292" s="9"/>
      <c r="D10292" s="90" t="s">
        <v>4313</v>
      </c>
      <c r="E10292" s="90"/>
      <c r="F10292" s="90"/>
      <c r="G10292" s="90"/>
      <c r="H10292" s="90"/>
      <c r="I10292" s="90"/>
    </row>
    <row r="10293" spans="1:9" ht="9.9499999999999993" customHeight="1" x14ac:dyDescent="0.25">
      <c r="A10293" s="86"/>
      <c r="B10293" s="86"/>
      <c r="C10293" s="86"/>
      <c r="D10293" s="86"/>
      <c r="E10293" s="9"/>
      <c r="F10293" s="9"/>
      <c r="G10293" s="9"/>
      <c r="H10293" s="9"/>
      <c r="I10293" s="9"/>
    </row>
    <row r="10294" spans="1:9" ht="42.95" customHeight="1" x14ac:dyDescent="0.25">
      <c r="A10294" s="88" t="s">
        <v>3514</v>
      </c>
      <c r="B10294" s="88"/>
      <c r="C10294" s="88"/>
      <c r="D10294" s="88"/>
      <c r="E10294" s="88"/>
      <c r="F10294" s="88"/>
      <c r="G10294" s="88"/>
      <c r="H10294" s="88"/>
      <c r="I10294" s="88"/>
    </row>
    <row r="10295" spans="1:9" ht="15" customHeight="1" x14ac:dyDescent="0.25">
      <c r="A10295" s="89"/>
      <c r="B10295" s="89"/>
      <c r="C10295" s="14" t="s">
        <v>2076</v>
      </c>
      <c r="D10295" s="14" t="s">
        <v>2056</v>
      </c>
      <c r="E10295" s="14" t="s">
        <v>2058</v>
      </c>
      <c r="F10295" s="14" t="s">
        <v>2086</v>
      </c>
      <c r="G10295" s="14" t="s">
        <v>2059</v>
      </c>
      <c r="H10295" s="9"/>
      <c r="I10295" s="9"/>
    </row>
    <row r="10296" spans="1:9" ht="18.95" customHeight="1" x14ac:dyDescent="0.25">
      <c r="A10296" s="15" t="s">
        <v>2087</v>
      </c>
      <c r="B10296" s="16" t="s">
        <v>2088</v>
      </c>
      <c r="C10296" s="17">
        <v>5122.82</v>
      </c>
      <c r="D10296" s="17">
        <v>0.1</v>
      </c>
      <c r="E10296" s="17">
        <v>1</v>
      </c>
      <c r="F10296" s="17">
        <v>1.5</v>
      </c>
      <c r="G10296" s="18">
        <v>768.42</v>
      </c>
      <c r="H10296" s="9"/>
      <c r="I10296" s="9"/>
    </row>
    <row r="10297" spans="1:9" ht="18.95" customHeight="1" x14ac:dyDescent="0.25">
      <c r="A10297" s="15" t="s">
        <v>2089</v>
      </c>
      <c r="B10297" s="16" t="s">
        <v>2088</v>
      </c>
      <c r="C10297" s="17">
        <v>1046.03</v>
      </c>
      <c r="D10297" s="17">
        <v>0.1</v>
      </c>
      <c r="E10297" s="17">
        <v>1</v>
      </c>
      <c r="F10297" s="17">
        <v>1.5</v>
      </c>
      <c r="G10297" s="18">
        <v>156.9</v>
      </c>
      <c r="H10297" s="9"/>
      <c r="I10297" s="9"/>
    </row>
    <row r="10298" spans="1:9" ht="27" customHeight="1" x14ac:dyDescent="0.25">
      <c r="A10298" s="15" t="s">
        <v>2090</v>
      </c>
      <c r="B10298" s="16" t="s">
        <v>2088</v>
      </c>
      <c r="C10298" s="17">
        <v>4.5999999999999996</v>
      </c>
      <c r="D10298" s="17">
        <v>0.1</v>
      </c>
      <c r="E10298" s="17">
        <v>4</v>
      </c>
      <c r="F10298" s="17">
        <v>1.5</v>
      </c>
      <c r="G10298" s="18">
        <v>2.76</v>
      </c>
      <c r="H10298" s="9"/>
      <c r="I10298" s="9"/>
    </row>
    <row r="10299" spans="1:9" ht="15" customHeight="1" x14ac:dyDescent="0.25">
      <c r="A10299" s="19"/>
      <c r="B10299" s="20"/>
      <c r="C10299" s="21"/>
      <c r="D10299" s="21"/>
      <c r="E10299" s="21"/>
      <c r="F10299" s="21"/>
      <c r="G10299" s="22">
        <v>928.08</v>
      </c>
      <c r="H10299" s="9"/>
      <c r="I10299" s="9"/>
    </row>
    <row r="10300" spans="1:9" ht="9.9499999999999993" customHeight="1" x14ac:dyDescent="0.25">
      <c r="A10300" s="86"/>
      <c r="B10300" s="86"/>
      <c r="C10300" s="86"/>
      <c r="D10300" s="9"/>
      <c r="E10300" s="9"/>
      <c r="F10300" s="9"/>
      <c r="G10300" s="9"/>
      <c r="H10300" s="9"/>
      <c r="I10300" s="9"/>
    </row>
    <row r="10301" spans="1:9" ht="12" customHeight="1" x14ac:dyDescent="0.25">
      <c r="A10301" s="9"/>
      <c r="B10301" s="9"/>
      <c r="C10301" s="9"/>
      <c r="D10301" s="90" t="s">
        <v>5026</v>
      </c>
      <c r="E10301" s="90"/>
      <c r="F10301" s="90"/>
      <c r="G10301" s="90"/>
      <c r="H10301" s="90"/>
      <c r="I10301" s="90"/>
    </row>
    <row r="10302" spans="1:9" ht="9.9499999999999993" customHeight="1" x14ac:dyDescent="0.25">
      <c r="A10302" s="86"/>
      <c r="B10302" s="86"/>
      <c r="C10302" s="86"/>
      <c r="D10302" s="86"/>
      <c r="E10302" s="9"/>
      <c r="F10302" s="9"/>
      <c r="G10302" s="9"/>
      <c r="H10302" s="9"/>
      <c r="I10302" s="9"/>
    </row>
    <row r="10303" spans="1:9" ht="30.95" customHeight="1" x14ac:dyDescent="0.25">
      <c r="A10303" s="88" t="s">
        <v>3515</v>
      </c>
      <c r="B10303" s="88"/>
      <c r="C10303" s="88"/>
      <c r="D10303" s="88"/>
      <c r="E10303" s="88"/>
      <c r="F10303" s="88"/>
      <c r="G10303" s="88"/>
      <c r="H10303" s="88"/>
      <c r="I10303" s="88"/>
    </row>
    <row r="10304" spans="1:9" ht="15" customHeight="1" x14ac:dyDescent="0.25">
      <c r="A10304" s="89"/>
      <c r="B10304" s="89"/>
      <c r="C10304" s="14" t="s">
        <v>2076</v>
      </c>
      <c r="D10304" s="14" t="s">
        <v>2056</v>
      </c>
      <c r="E10304" s="14" t="s">
        <v>2058</v>
      </c>
      <c r="F10304" s="14" t="s">
        <v>2092</v>
      </c>
      <c r="G10304" s="14" t="s">
        <v>2086</v>
      </c>
      <c r="H10304" s="14" t="s">
        <v>2059</v>
      </c>
      <c r="I10304" s="9"/>
    </row>
    <row r="10305" spans="1:9" ht="18.95" customHeight="1" x14ac:dyDescent="0.25">
      <c r="A10305" s="15" t="s">
        <v>2087</v>
      </c>
      <c r="B10305" s="16" t="s">
        <v>2186</v>
      </c>
      <c r="C10305" s="17">
        <v>5122.82</v>
      </c>
      <c r="D10305" s="17">
        <v>0.1</v>
      </c>
      <c r="E10305" s="17">
        <v>1</v>
      </c>
      <c r="F10305" s="17">
        <v>30</v>
      </c>
      <c r="G10305" s="17">
        <v>1.5</v>
      </c>
      <c r="H10305" s="18">
        <v>23052.69</v>
      </c>
      <c r="I10305" s="9"/>
    </row>
    <row r="10306" spans="1:9" ht="18.95" customHeight="1" x14ac:dyDescent="0.25">
      <c r="A10306" s="15" t="s">
        <v>2089</v>
      </c>
      <c r="B10306" s="16" t="s">
        <v>2186</v>
      </c>
      <c r="C10306" s="17">
        <v>1046.03</v>
      </c>
      <c r="D10306" s="17">
        <v>0.03</v>
      </c>
      <c r="E10306" s="17">
        <v>1</v>
      </c>
      <c r="F10306" s="17">
        <v>30</v>
      </c>
      <c r="G10306" s="17">
        <v>1.5</v>
      </c>
      <c r="H10306" s="18">
        <v>1412.14</v>
      </c>
      <c r="I10306" s="9"/>
    </row>
    <row r="10307" spans="1:9" ht="27" customHeight="1" x14ac:dyDescent="0.25">
      <c r="A10307" s="15" t="s">
        <v>2090</v>
      </c>
      <c r="B10307" s="16" t="s">
        <v>2186</v>
      </c>
      <c r="C10307" s="17">
        <v>4.5999999999999996</v>
      </c>
      <c r="D10307" s="17">
        <v>0.1</v>
      </c>
      <c r="E10307" s="17">
        <v>4</v>
      </c>
      <c r="F10307" s="17">
        <v>30</v>
      </c>
      <c r="G10307" s="17">
        <v>1.5</v>
      </c>
      <c r="H10307" s="18">
        <v>82.8</v>
      </c>
      <c r="I10307" s="9"/>
    </row>
    <row r="10308" spans="1:9" ht="15" customHeight="1" x14ac:dyDescent="0.25">
      <c r="A10308" s="19"/>
      <c r="B10308" s="20"/>
      <c r="C10308" s="21"/>
      <c r="D10308" s="21"/>
      <c r="E10308" s="21"/>
      <c r="F10308" s="21"/>
      <c r="G10308" s="21"/>
      <c r="H10308" s="22">
        <v>24547.63</v>
      </c>
      <c r="I10308" s="9"/>
    </row>
    <row r="10309" spans="1:9" ht="9.9499999999999993" customHeight="1" x14ac:dyDescent="0.25">
      <c r="A10309" s="86"/>
      <c r="B10309" s="86"/>
      <c r="C10309" s="86"/>
      <c r="D10309" s="9"/>
      <c r="E10309" s="9"/>
      <c r="F10309" s="9"/>
      <c r="G10309" s="9"/>
      <c r="H10309" s="9"/>
      <c r="I10309" s="9"/>
    </row>
    <row r="10310" spans="1:9" ht="12" customHeight="1" x14ac:dyDescent="0.25">
      <c r="A10310" s="9"/>
      <c r="B10310" s="9"/>
      <c r="C10310" s="9"/>
      <c r="D10310" s="90" t="s">
        <v>5027</v>
      </c>
      <c r="E10310" s="90"/>
      <c r="F10310" s="90"/>
      <c r="G10310" s="90"/>
      <c r="H10310" s="90"/>
      <c r="I10310" s="90"/>
    </row>
    <row r="10311" spans="1:9" ht="9.9499999999999993" customHeight="1" x14ac:dyDescent="0.25">
      <c r="A10311" s="86"/>
      <c r="B10311" s="86"/>
      <c r="C10311" s="86"/>
      <c r="D10311" s="86"/>
      <c r="E10311" s="9"/>
      <c r="F10311" s="9"/>
      <c r="G10311" s="9"/>
      <c r="H10311" s="9"/>
      <c r="I10311" s="9"/>
    </row>
    <row r="10312" spans="1:9" ht="42.95" customHeight="1" x14ac:dyDescent="0.25">
      <c r="A10312" s="88" t="s">
        <v>3516</v>
      </c>
      <c r="B10312" s="88"/>
      <c r="C10312" s="88"/>
      <c r="D10312" s="88"/>
      <c r="E10312" s="88"/>
      <c r="F10312" s="88"/>
      <c r="G10312" s="88"/>
      <c r="H10312" s="88"/>
      <c r="I10312" s="88"/>
    </row>
    <row r="10313" spans="1:9" ht="15" customHeight="1" x14ac:dyDescent="0.25">
      <c r="A10313" s="89"/>
      <c r="B10313" s="89"/>
      <c r="C10313" s="14" t="s">
        <v>2076</v>
      </c>
      <c r="D10313" s="14" t="s">
        <v>2056</v>
      </c>
      <c r="E10313" s="14" t="s">
        <v>2058</v>
      </c>
      <c r="F10313" s="14" t="s">
        <v>2092</v>
      </c>
      <c r="G10313" s="14" t="s">
        <v>2086</v>
      </c>
      <c r="H10313" s="14" t="s">
        <v>2059</v>
      </c>
      <c r="I10313" s="9"/>
    </row>
    <row r="10314" spans="1:9" ht="18.95" customHeight="1" x14ac:dyDescent="0.25">
      <c r="A10314" s="15" t="s">
        <v>2087</v>
      </c>
      <c r="B10314" s="16" t="s">
        <v>2186</v>
      </c>
      <c r="C10314" s="17">
        <v>5122.82</v>
      </c>
      <c r="D10314" s="17">
        <v>0.1</v>
      </c>
      <c r="E10314" s="17">
        <v>1</v>
      </c>
      <c r="F10314" s="17">
        <v>12</v>
      </c>
      <c r="G10314" s="17">
        <v>1.5</v>
      </c>
      <c r="H10314" s="18">
        <v>9221.08</v>
      </c>
      <c r="I10314" s="9"/>
    </row>
    <row r="10315" spans="1:9" ht="18.95" customHeight="1" x14ac:dyDescent="0.25">
      <c r="A10315" s="15" t="s">
        <v>2089</v>
      </c>
      <c r="B10315" s="16" t="s">
        <v>2186</v>
      </c>
      <c r="C10315" s="17">
        <v>1046.03</v>
      </c>
      <c r="D10315" s="17">
        <v>0.1</v>
      </c>
      <c r="E10315" s="17">
        <v>1</v>
      </c>
      <c r="F10315" s="17">
        <v>12</v>
      </c>
      <c r="G10315" s="17">
        <v>1.5</v>
      </c>
      <c r="H10315" s="18">
        <v>1882.85</v>
      </c>
      <c r="I10315" s="9"/>
    </row>
    <row r="10316" spans="1:9" ht="27" customHeight="1" x14ac:dyDescent="0.25">
      <c r="A10316" s="15" t="s">
        <v>2090</v>
      </c>
      <c r="B10316" s="16" t="s">
        <v>2186</v>
      </c>
      <c r="C10316" s="17">
        <v>4.5999999999999996</v>
      </c>
      <c r="D10316" s="17">
        <v>0.1</v>
      </c>
      <c r="E10316" s="17">
        <v>4</v>
      </c>
      <c r="F10316" s="17">
        <v>12</v>
      </c>
      <c r="G10316" s="17">
        <v>1.5</v>
      </c>
      <c r="H10316" s="18">
        <v>33.119999999999997</v>
      </c>
      <c r="I10316" s="9"/>
    </row>
    <row r="10317" spans="1:9" ht="15" customHeight="1" x14ac:dyDescent="0.25">
      <c r="A10317" s="19"/>
      <c r="B10317" s="20"/>
      <c r="C10317" s="21"/>
      <c r="D10317" s="21"/>
      <c r="E10317" s="21"/>
      <c r="F10317" s="21"/>
      <c r="G10317" s="21"/>
      <c r="H10317" s="22">
        <v>11137.05</v>
      </c>
      <c r="I10317" s="9"/>
    </row>
    <row r="10318" spans="1:9" ht="9.9499999999999993" customHeight="1" x14ac:dyDescent="0.25">
      <c r="A10318" s="86"/>
      <c r="B10318" s="86"/>
      <c r="C10318" s="86"/>
      <c r="D10318" s="9"/>
      <c r="E10318" s="9"/>
      <c r="F10318" s="9"/>
      <c r="G10318" s="9"/>
      <c r="H10318" s="9"/>
      <c r="I10318" s="9"/>
    </row>
    <row r="10319" spans="1:9" ht="12" customHeight="1" x14ac:dyDescent="0.25">
      <c r="A10319" s="9"/>
      <c r="B10319" s="9"/>
      <c r="C10319" s="9"/>
      <c r="D10319" s="90" t="s">
        <v>5028</v>
      </c>
      <c r="E10319" s="90"/>
      <c r="F10319" s="90"/>
      <c r="G10319" s="90"/>
      <c r="H10319" s="90"/>
      <c r="I10319" s="90"/>
    </row>
    <row r="10320" spans="1:9" ht="9.9499999999999993" customHeight="1" x14ac:dyDescent="0.25">
      <c r="A10320" s="86"/>
      <c r="B10320" s="86"/>
      <c r="C10320" s="86"/>
      <c r="D10320" s="86"/>
      <c r="E10320" s="9"/>
      <c r="F10320" s="9"/>
      <c r="G10320" s="9"/>
      <c r="H10320" s="9"/>
      <c r="I10320" s="9"/>
    </row>
    <row r="10321" spans="1:9" ht="20.100000000000001" customHeight="1" x14ac:dyDescent="0.25">
      <c r="A10321" s="88" t="s">
        <v>3517</v>
      </c>
      <c r="B10321" s="88"/>
      <c r="C10321" s="88"/>
      <c r="D10321" s="88"/>
      <c r="E10321" s="88"/>
      <c r="F10321" s="88"/>
      <c r="G10321" s="88"/>
      <c r="H10321" s="88"/>
      <c r="I10321" s="88"/>
    </row>
    <row r="10322" spans="1:9" ht="15" customHeight="1" x14ac:dyDescent="0.25">
      <c r="A10322" s="89"/>
      <c r="B10322" s="89"/>
      <c r="C10322" s="14" t="s">
        <v>2076</v>
      </c>
      <c r="D10322" s="14" t="s">
        <v>2056</v>
      </c>
      <c r="E10322" s="14" t="s">
        <v>2086</v>
      </c>
      <c r="F10322" s="14" t="s">
        <v>2059</v>
      </c>
      <c r="G10322" s="9"/>
      <c r="H10322" s="9"/>
      <c r="I10322" s="9"/>
    </row>
    <row r="10323" spans="1:9" ht="18.95" customHeight="1" x14ac:dyDescent="0.25">
      <c r="A10323" s="15" t="s">
        <v>2096</v>
      </c>
      <c r="B10323" s="16" t="s">
        <v>2097</v>
      </c>
      <c r="C10323" s="17">
        <v>5122.82</v>
      </c>
      <c r="D10323" s="17">
        <v>0.1</v>
      </c>
      <c r="E10323" s="17">
        <v>1.5</v>
      </c>
      <c r="F10323" s="18">
        <v>768.42</v>
      </c>
      <c r="G10323" s="9"/>
      <c r="H10323" s="9"/>
      <c r="I10323" s="9"/>
    </row>
    <row r="10324" spans="1:9" ht="15" customHeight="1" x14ac:dyDescent="0.25">
      <c r="A10324" s="19"/>
      <c r="B10324" s="20"/>
      <c r="C10324" s="21"/>
      <c r="D10324" s="21"/>
      <c r="E10324" s="21"/>
      <c r="F10324" s="22">
        <v>768.42</v>
      </c>
      <c r="G10324" s="9"/>
      <c r="H10324" s="9"/>
      <c r="I10324" s="9"/>
    </row>
    <row r="10325" spans="1:9" ht="9.9499999999999993" customHeight="1" x14ac:dyDescent="0.25">
      <c r="A10325" s="86"/>
      <c r="B10325" s="86"/>
      <c r="C10325" s="86"/>
      <c r="D10325" s="9"/>
      <c r="E10325" s="9"/>
      <c r="F10325" s="9"/>
      <c r="G10325" s="9"/>
      <c r="H10325" s="9"/>
      <c r="I10325" s="9"/>
    </row>
    <row r="10326" spans="1:9" ht="12" customHeight="1" x14ac:dyDescent="0.25">
      <c r="A10326" s="9"/>
      <c r="B10326" s="9"/>
      <c r="C10326" s="9"/>
      <c r="D10326" s="90" t="s">
        <v>5029</v>
      </c>
      <c r="E10326" s="90"/>
      <c r="F10326" s="90"/>
      <c r="G10326" s="90"/>
      <c r="H10326" s="90"/>
      <c r="I10326" s="90"/>
    </row>
    <row r="10327" spans="1:9" ht="9.9499999999999993" customHeight="1" x14ac:dyDescent="0.25">
      <c r="A10327" s="86"/>
      <c r="B10327" s="86"/>
      <c r="C10327" s="86"/>
      <c r="D10327" s="86"/>
      <c r="E10327" s="9"/>
      <c r="F10327" s="9"/>
      <c r="G10327" s="9"/>
      <c r="H10327" s="9"/>
      <c r="I10327" s="9"/>
    </row>
    <row r="10328" spans="1:9" ht="30.95" customHeight="1" x14ac:dyDescent="0.25">
      <c r="A10328" s="88" t="s">
        <v>3518</v>
      </c>
      <c r="B10328" s="88"/>
      <c r="C10328" s="88"/>
      <c r="D10328" s="88"/>
      <c r="E10328" s="88"/>
      <c r="F10328" s="88"/>
      <c r="G10328" s="88"/>
      <c r="H10328" s="88"/>
      <c r="I10328" s="88"/>
    </row>
    <row r="10329" spans="1:9" ht="15" customHeight="1" x14ac:dyDescent="0.25">
      <c r="A10329" s="89"/>
      <c r="B10329" s="89"/>
      <c r="C10329" s="14" t="s">
        <v>2076</v>
      </c>
      <c r="D10329" s="14" t="s">
        <v>2079</v>
      </c>
      <c r="E10329" s="14" t="s">
        <v>2092</v>
      </c>
      <c r="F10329" s="14" t="s">
        <v>2086</v>
      </c>
      <c r="G10329" s="14" t="s">
        <v>2059</v>
      </c>
      <c r="H10329" s="9"/>
      <c r="I10329" s="9"/>
    </row>
    <row r="10330" spans="1:9" ht="27" customHeight="1" x14ac:dyDescent="0.25">
      <c r="A10330" s="15" t="s">
        <v>2099</v>
      </c>
      <c r="B10330" s="16" t="s">
        <v>2100</v>
      </c>
      <c r="C10330" s="17">
        <v>1046.03</v>
      </c>
      <c r="D10330" s="17">
        <v>0.1</v>
      </c>
      <c r="E10330" s="17">
        <v>29.7</v>
      </c>
      <c r="F10330" s="17">
        <v>1.5</v>
      </c>
      <c r="G10330" s="18">
        <v>4660.0600000000004</v>
      </c>
      <c r="H10330" s="9"/>
      <c r="I10330" s="9"/>
    </row>
    <row r="10331" spans="1:9" ht="15" customHeight="1" x14ac:dyDescent="0.25">
      <c r="A10331" s="19"/>
      <c r="B10331" s="20"/>
      <c r="C10331" s="21"/>
      <c r="D10331" s="21"/>
      <c r="E10331" s="21"/>
      <c r="F10331" s="21"/>
      <c r="G10331" s="22">
        <v>4660.0600000000004</v>
      </c>
      <c r="H10331" s="9"/>
      <c r="I10331" s="9"/>
    </row>
    <row r="10332" spans="1:9" ht="9.9499999999999993" customHeight="1" x14ac:dyDescent="0.25">
      <c r="A10332" s="86"/>
      <c r="B10332" s="86"/>
      <c r="C10332" s="86"/>
      <c r="D10332" s="9"/>
      <c r="E10332" s="9"/>
      <c r="F10332" s="9"/>
      <c r="G10332" s="9"/>
      <c r="H10332" s="9"/>
      <c r="I10332" s="9"/>
    </row>
    <row r="10333" spans="1:9" ht="12" customHeight="1" x14ac:dyDescent="0.25">
      <c r="A10333" s="9"/>
      <c r="B10333" s="9"/>
      <c r="C10333" s="9"/>
      <c r="D10333" s="90" t="s">
        <v>5030</v>
      </c>
      <c r="E10333" s="90"/>
      <c r="F10333" s="90"/>
      <c r="G10333" s="90"/>
      <c r="H10333" s="90"/>
      <c r="I10333" s="90"/>
    </row>
    <row r="10334" spans="1:9" ht="9.9499999999999993" customHeight="1" x14ac:dyDescent="0.25">
      <c r="A10334" s="86"/>
      <c r="B10334" s="86"/>
      <c r="C10334" s="86"/>
      <c r="D10334" s="86"/>
      <c r="E10334" s="9"/>
      <c r="F10334" s="9"/>
      <c r="G10334" s="9"/>
      <c r="H10334" s="9"/>
      <c r="I10334" s="9"/>
    </row>
    <row r="10335" spans="1:9" ht="30.95" customHeight="1" x14ac:dyDescent="0.25">
      <c r="A10335" s="88" t="s">
        <v>3519</v>
      </c>
      <c r="B10335" s="88"/>
      <c r="C10335" s="88"/>
      <c r="D10335" s="88"/>
      <c r="E10335" s="88"/>
      <c r="F10335" s="88"/>
      <c r="G10335" s="88"/>
      <c r="H10335" s="88"/>
      <c r="I10335" s="88"/>
    </row>
    <row r="10336" spans="1:9" ht="15" customHeight="1" x14ac:dyDescent="0.25">
      <c r="A10336" s="89"/>
      <c r="B10336" s="89"/>
      <c r="C10336" s="14" t="s">
        <v>2076</v>
      </c>
      <c r="D10336" s="14" t="s">
        <v>2079</v>
      </c>
      <c r="E10336" s="14" t="s">
        <v>2059</v>
      </c>
      <c r="F10336" s="9"/>
      <c r="G10336" s="9"/>
      <c r="H10336" s="9"/>
      <c r="I10336" s="9"/>
    </row>
    <row r="10337" spans="1:9" ht="18.95" customHeight="1" x14ac:dyDescent="0.25">
      <c r="A10337" s="15" t="s">
        <v>2080</v>
      </c>
      <c r="B10337" s="16" t="s">
        <v>2081</v>
      </c>
      <c r="C10337" s="17">
        <v>1046.03</v>
      </c>
      <c r="D10337" s="17">
        <v>0.1</v>
      </c>
      <c r="E10337" s="18">
        <v>104.6</v>
      </c>
      <c r="F10337" s="9"/>
      <c r="G10337" s="9"/>
      <c r="H10337" s="9"/>
      <c r="I10337" s="9"/>
    </row>
    <row r="10338" spans="1:9" ht="15" customHeight="1" x14ac:dyDescent="0.25">
      <c r="A10338" s="19"/>
      <c r="B10338" s="20"/>
      <c r="C10338" s="21"/>
      <c r="D10338" s="21"/>
      <c r="E10338" s="22">
        <v>104.6</v>
      </c>
      <c r="F10338" s="9"/>
      <c r="G10338" s="9"/>
      <c r="H10338" s="9"/>
      <c r="I10338" s="9"/>
    </row>
    <row r="10339" spans="1:9" ht="9.9499999999999993" customHeight="1" x14ac:dyDescent="0.25">
      <c r="A10339" s="86"/>
      <c r="B10339" s="86"/>
      <c r="C10339" s="86"/>
      <c r="D10339" s="9"/>
      <c r="E10339" s="9"/>
      <c r="F10339" s="9"/>
      <c r="G10339" s="9"/>
      <c r="H10339" s="9"/>
      <c r="I10339" s="9"/>
    </row>
    <row r="10340" spans="1:9" ht="12" customHeight="1" x14ac:dyDescent="0.25">
      <c r="A10340" s="9"/>
      <c r="B10340" s="9"/>
      <c r="C10340" s="9"/>
      <c r="D10340" s="90" t="s">
        <v>5025</v>
      </c>
      <c r="E10340" s="90"/>
      <c r="F10340" s="90"/>
      <c r="G10340" s="90"/>
      <c r="H10340" s="90"/>
      <c r="I10340" s="90"/>
    </row>
    <row r="10341" spans="1:9" ht="9.9499999999999993" customHeight="1" x14ac:dyDescent="0.25">
      <c r="A10341" s="86"/>
      <c r="B10341" s="86"/>
      <c r="C10341" s="86"/>
      <c r="D10341" s="86"/>
      <c r="E10341" s="9"/>
      <c r="F10341" s="9"/>
      <c r="G10341" s="9"/>
      <c r="H10341" s="9"/>
      <c r="I10341" s="9"/>
    </row>
    <row r="10342" spans="1:9" ht="30.95" customHeight="1" x14ac:dyDescent="0.25">
      <c r="A10342" s="88" t="s">
        <v>3520</v>
      </c>
      <c r="B10342" s="88"/>
      <c r="C10342" s="88"/>
      <c r="D10342" s="88"/>
      <c r="E10342" s="88"/>
      <c r="F10342" s="88"/>
      <c r="G10342" s="88"/>
      <c r="H10342" s="88"/>
      <c r="I10342" s="88"/>
    </row>
    <row r="10343" spans="1:9" ht="15" customHeight="1" x14ac:dyDescent="0.25">
      <c r="A10343" s="89"/>
      <c r="B10343" s="89"/>
      <c r="C10343" s="14" t="s">
        <v>2076</v>
      </c>
      <c r="D10343" s="14" t="s">
        <v>2059</v>
      </c>
      <c r="E10343" s="9"/>
      <c r="F10343" s="9"/>
      <c r="G10343" s="9"/>
      <c r="H10343" s="9"/>
      <c r="I10343" s="9"/>
    </row>
    <row r="10344" spans="1:9" ht="18.95" customHeight="1" x14ac:dyDescent="0.25">
      <c r="A10344" s="15" t="s">
        <v>2170</v>
      </c>
      <c r="B10344" s="16" t="s">
        <v>2076</v>
      </c>
      <c r="C10344" s="17">
        <v>1046.03</v>
      </c>
      <c r="D10344" s="18">
        <v>1046.03</v>
      </c>
      <c r="E10344" s="9"/>
      <c r="F10344" s="9"/>
      <c r="G10344" s="9"/>
      <c r="H10344" s="9"/>
      <c r="I10344" s="9"/>
    </row>
    <row r="10345" spans="1:9" ht="15" customHeight="1" x14ac:dyDescent="0.25">
      <c r="A10345" s="19"/>
      <c r="B10345" s="20"/>
      <c r="C10345" s="21"/>
      <c r="D10345" s="22">
        <v>1046.03</v>
      </c>
      <c r="E10345" s="9"/>
      <c r="F10345" s="9"/>
      <c r="G10345" s="9"/>
      <c r="H10345" s="9"/>
      <c r="I10345" s="9"/>
    </row>
    <row r="10346" spans="1:9" ht="9.9499999999999993" customHeight="1" x14ac:dyDescent="0.25">
      <c r="A10346" s="86"/>
      <c r="B10346" s="86"/>
      <c r="C10346" s="86"/>
      <c r="D10346" s="9"/>
      <c r="E10346" s="9"/>
      <c r="F10346" s="9"/>
      <c r="G10346" s="9"/>
      <c r="H10346" s="9"/>
      <c r="I10346" s="9"/>
    </row>
    <row r="10347" spans="1:9" ht="12" customHeight="1" x14ac:dyDescent="0.25">
      <c r="A10347" s="9"/>
      <c r="B10347" s="9"/>
      <c r="C10347" s="9"/>
      <c r="D10347" s="90" t="s">
        <v>5031</v>
      </c>
      <c r="E10347" s="90"/>
      <c r="F10347" s="90"/>
      <c r="G10347" s="90"/>
      <c r="H10347" s="90"/>
      <c r="I10347" s="90"/>
    </row>
    <row r="10348" spans="1:9" ht="9.9499999999999993" customHeight="1" x14ac:dyDescent="0.25">
      <c r="A10348" s="86"/>
      <c r="B10348" s="86"/>
      <c r="C10348" s="86"/>
      <c r="D10348" s="86"/>
      <c r="E10348" s="9"/>
      <c r="F10348" s="9"/>
      <c r="G10348" s="9"/>
      <c r="H10348" s="9"/>
      <c r="I10348" s="9"/>
    </row>
    <row r="10349" spans="1:9" ht="42.95" customHeight="1" x14ac:dyDescent="0.25">
      <c r="A10349" s="88" t="s">
        <v>3521</v>
      </c>
      <c r="B10349" s="88"/>
      <c r="C10349" s="88"/>
      <c r="D10349" s="88"/>
      <c r="E10349" s="88"/>
      <c r="F10349" s="88"/>
      <c r="G10349" s="88"/>
      <c r="H10349" s="88"/>
      <c r="I10349" s="88"/>
    </row>
    <row r="10350" spans="1:9" ht="15" customHeight="1" x14ac:dyDescent="0.25">
      <c r="A10350" s="89"/>
      <c r="B10350" s="89"/>
      <c r="C10350" s="14" t="s">
        <v>2069</v>
      </c>
      <c r="D10350" s="14" t="s">
        <v>2058</v>
      </c>
      <c r="E10350" s="14" t="s">
        <v>2059</v>
      </c>
      <c r="F10350" s="9"/>
      <c r="G10350" s="9"/>
      <c r="H10350" s="9"/>
      <c r="I10350" s="9"/>
    </row>
    <row r="10351" spans="1:9" ht="12.95" customHeight="1" x14ac:dyDescent="0.25">
      <c r="A10351" s="15"/>
      <c r="B10351" s="16" t="s">
        <v>2104</v>
      </c>
      <c r="C10351" s="17">
        <v>699.6</v>
      </c>
      <c r="D10351" s="17">
        <v>1</v>
      </c>
      <c r="E10351" s="18">
        <v>699.6</v>
      </c>
      <c r="F10351" s="9"/>
      <c r="G10351" s="9"/>
      <c r="H10351" s="9"/>
      <c r="I10351" s="9"/>
    </row>
    <row r="10352" spans="1:9" ht="15" customHeight="1" x14ac:dyDescent="0.25">
      <c r="A10352" s="19"/>
      <c r="B10352" s="20"/>
      <c r="C10352" s="21"/>
      <c r="D10352" s="21"/>
      <c r="E10352" s="22">
        <v>699.6</v>
      </c>
      <c r="F10352" s="9"/>
      <c r="G10352" s="9"/>
      <c r="H10352" s="9"/>
      <c r="I10352" s="9"/>
    </row>
    <row r="10353" spans="1:9" ht="9.9499999999999993" customHeight="1" x14ac:dyDescent="0.25">
      <c r="A10353" s="86"/>
      <c r="B10353" s="86"/>
      <c r="C10353" s="86"/>
      <c r="D10353" s="9"/>
      <c r="E10353" s="9"/>
      <c r="F10353" s="9"/>
      <c r="G10353" s="9"/>
      <c r="H10353" s="9"/>
      <c r="I10353" s="9"/>
    </row>
    <row r="10354" spans="1:9" ht="12" customHeight="1" x14ac:dyDescent="0.25">
      <c r="A10354" s="9"/>
      <c r="B10354" s="9"/>
      <c r="C10354" s="9"/>
      <c r="D10354" s="90" t="s">
        <v>5032</v>
      </c>
      <c r="E10354" s="90"/>
      <c r="F10354" s="90"/>
      <c r="G10354" s="90"/>
      <c r="H10354" s="90"/>
      <c r="I10354" s="90"/>
    </row>
    <row r="10355" spans="1:9" ht="9.9499999999999993" customHeight="1" x14ac:dyDescent="0.25">
      <c r="A10355" s="86"/>
      <c r="B10355" s="86"/>
      <c r="C10355" s="86"/>
      <c r="D10355" s="86"/>
      <c r="E10355" s="9"/>
      <c r="F10355" s="9"/>
      <c r="G10355" s="9"/>
      <c r="H10355" s="9"/>
      <c r="I10355" s="9"/>
    </row>
    <row r="10356" spans="1:9" ht="30.95" customHeight="1" x14ac:dyDescent="0.25">
      <c r="A10356" s="88" t="s">
        <v>3522</v>
      </c>
      <c r="B10356" s="88"/>
      <c r="C10356" s="88"/>
      <c r="D10356" s="88"/>
      <c r="E10356" s="88"/>
      <c r="F10356" s="88"/>
      <c r="G10356" s="88"/>
      <c r="H10356" s="88"/>
      <c r="I10356" s="88"/>
    </row>
    <row r="10357" spans="1:9" ht="15" customHeight="1" x14ac:dyDescent="0.25">
      <c r="A10357" s="89"/>
      <c r="B10357" s="89"/>
      <c r="C10357" s="14" t="s">
        <v>2069</v>
      </c>
      <c r="D10357" s="14" t="s">
        <v>2058</v>
      </c>
      <c r="E10357" s="14" t="s">
        <v>2059</v>
      </c>
      <c r="F10357" s="9"/>
      <c r="G10357" s="9"/>
      <c r="H10357" s="9"/>
      <c r="I10357" s="9"/>
    </row>
    <row r="10358" spans="1:9" ht="12.95" customHeight="1" x14ac:dyDescent="0.25">
      <c r="A10358" s="15"/>
      <c r="B10358" s="16" t="s">
        <v>2104</v>
      </c>
      <c r="C10358" s="17">
        <v>699.6</v>
      </c>
      <c r="D10358" s="17">
        <v>1</v>
      </c>
      <c r="E10358" s="18">
        <v>699.6</v>
      </c>
      <c r="F10358" s="9"/>
      <c r="G10358" s="9"/>
      <c r="H10358" s="9"/>
      <c r="I10358" s="9"/>
    </row>
    <row r="10359" spans="1:9" ht="15" customHeight="1" x14ac:dyDescent="0.25">
      <c r="A10359" s="19"/>
      <c r="B10359" s="20"/>
      <c r="C10359" s="21"/>
      <c r="D10359" s="21"/>
      <c r="E10359" s="22">
        <v>699.6</v>
      </c>
      <c r="F10359" s="9"/>
      <c r="G10359" s="9"/>
      <c r="H10359" s="9"/>
      <c r="I10359" s="9"/>
    </row>
    <row r="10360" spans="1:9" ht="9.9499999999999993" customHeight="1" x14ac:dyDescent="0.25">
      <c r="A10360" s="86"/>
      <c r="B10360" s="86"/>
      <c r="C10360" s="86"/>
      <c r="D10360" s="9"/>
      <c r="E10360" s="9"/>
      <c r="F10360" s="9"/>
      <c r="G10360" s="9"/>
      <c r="H10360" s="9"/>
      <c r="I10360" s="9"/>
    </row>
    <row r="10361" spans="1:9" ht="12" customHeight="1" x14ac:dyDescent="0.25">
      <c r="A10361" s="9"/>
      <c r="B10361" s="9"/>
      <c r="C10361" s="9"/>
      <c r="D10361" s="90" t="s">
        <v>5032</v>
      </c>
      <c r="E10361" s="90"/>
      <c r="F10361" s="90"/>
      <c r="G10361" s="90"/>
      <c r="H10361" s="90"/>
      <c r="I10361" s="90"/>
    </row>
    <row r="10362" spans="1:9" ht="9.9499999999999993" customHeight="1" x14ac:dyDescent="0.25">
      <c r="A10362" s="86"/>
      <c r="B10362" s="86"/>
      <c r="C10362" s="86"/>
      <c r="D10362" s="86"/>
      <c r="E10362" s="9"/>
      <c r="F10362" s="9"/>
      <c r="G10362" s="9"/>
      <c r="H10362" s="9"/>
      <c r="I10362" s="9"/>
    </row>
    <row r="10363" spans="1:9" ht="42.95" customHeight="1" x14ac:dyDescent="0.25">
      <c r="A10363" s="88" t="s">
        <v>3523</v>
      </c>
      <c r="B10363" s="88"/>
      <c r="C10363" s="88"/>
      <c r="D10363" s="88"/>
      <c r="E10363" s="88"/>
      <c r="F10363" s="88"/>
      <c r="G10363" s="88"/>
      <c r="H10363" s="88"/>
      <c r="I10363" s="88"/>
    </row>
    <row r="10364" spans="1:9" ht="15" customHeight="1" x14ac:dyDescent="0.25">
      <c r="A10364" s="89"/>
      <c r="B10364" s="89"/>
      <c r="C10364" s="14" t="s">
        <v>2058</v>
      </c>
      <c r="D10364" s="14" t="s">
        <v>2059</v>
      </c>
      <c r="E10364" s="9"/>
      <c r="F10364" s="9"/>
      <c r="G10364" s="9"/>
      <c r="H10364" s="9"/>
      <c r="I10364" s="9"/>
    </row>
    <row r="10365" spans="1:9" ht="12.95" customHeight="1" x14ac:dyDescent="0.25">
      <c r="A10365" s="15"/>
      <c r="B10365" s="16" t="s">
        <v>2058</v>
      </c>
      <c r="C10365" s="17">
        <v>4</v>
      </c>
      <c r="D10365" s="18">
        <v>4</v>
      </c>
      <c r="E10365" s="9"/>
      <c r="F10365" s="9"/>
      <c r="G10365" s="9"/>
      <c r="H10365" s="9"/>
      <c r="I10365" s="9"/>
    </row>
    <row r="10366" spans="1:9" ht="15" customHeight="1" x14ac:dyDescent="0.25">
      <c r="A10366" s="19"/>
      <c r="B10366" s="20"/>
      <c r="C10366" s="21"/>
      <c r="D10366" s="22">
        <v>4</v>
      </c>
      <c r="E10366" s="9"/>
      <c r="F10366" s="9"/>
      <c r="G10366" s="9"/>
      <c r="H10366" s="9"/>
      <c r="I10366" s="9"/>
    </row>
    <row r="10367" spans="1:9" ht="9.9499999999999993" customHeight="1" x14ac:dyDescent="0.25">
      <c r="A10367" s="86"/>
      <c r="B10367" s="86"/>
      <c r="C10367" s="86"/>
      <c r="D10367" s="9"/>
      <c r="E10367" s="9"/>
      <c r="F10367" s="9"/>
      <c r="G10367" s="9"/>
      <c r="H10367" s="9"/>
      <c r="I10367" s="9"/>
    </row>
    <row r="10368" spans="1:9" ht="12" customHeight="1" x14ac:dyDescent="0.25">
      <c r="A10368" s="9"/>
      <c r="B10368" s="9"/>
      <c r="C10368" s="9"/>
      <c r="D10368" s="90" t="s">
        <v>4255</v>
      </c>
      <c r="E10368" s="90"/>
      <c r="F10368" s="90"/>
      <c r="G10368" s="90"/>
      <c r="H10368" s="90"/>
      <c r="I10368" s="90"/>
    </row>
    <row r="10369" spans="1:9" ht="9.9499999999999993" customHeight="1" x14ac:dyDescent="0.25">
      <c r="A10369" s="86"/>
      <c r="B10369" s="86"/>
      <c r="C10369" s="86"/>
      <c r="D10369" s="86"/>
      <c r="E10369" s="9"/>
      <c r="F10369" s="9"/>
      <c r="G10369" s="9"/>
      <c r="H10369" s="9"/>
      <c r="I10369" s="9"/>
    </row>
    <row r="10370" spans="1:9" ht="30.95" customHeight="1" x14ac:dyDescent="0.25">
      <c r="A10370" s="88" t="s">
        <v>3524</v>
      </c>
      <c r="B10370" s="88"/>
      <c r="C10370" s="88"/>
      <c r="D10370" s="88"/>
      <c r="E10370" s="88"/>
      <c r="F10370" s="88"/>
      <c r="G10370" s="88"/>
      <c r="H10370" s="88"/>
      <c r="I10370" s="88"/>
    </row>
    <row r="10371" spans="1:9" ht="15" customHeight="1" x14ac:dyDescent="0.25">
      <c r="A10371" s="89"/>
      <c r="B10371" s="89"/>
      <c r="C10371" s="14" t="s">
        <v>2076</v>
      </c>
      <c r="D10371" s="14" t="s">
        <v>2059</v>
      </c>
      <c r="E10371" s="9"/>
      <c r="F10371" s="9"/>
      <c r="G10371" s="9"/>
      <c r="H10371" s="9"/>
      <c r="I10371" s="9"/>
    </row>
    <row r="10372" spans="1:9" ht="12.95" customHeight="1" x14ac:dyDescent="0.25">
      <c r="A10372" s="15" t="s">
        <v>2108</v>
      </c>
      <c r="B10372" s="16" t="s">
        <v>2076</v>
      </c>
      <c r="C10372" s="17">
        <v>1046.03</v>
      </c>
      <c r="D10372" s="18">
        <v>1046.03</v>
      </c>
      <c r="E10372" s="9"/>
      <c r="F10372" s="9"/>
      <c r="G10372" s="9"/>
      <c r="H10372" s="9"/>
      <c r="I10372" s="9"/>
    </row>
    <row r="10373" spans="1:9" ht="15" customHeight="1" x14ac:dyDescent="0.25">
      <c r="A10373" s="19"/>
      <c r="B10373" s="20"/>
      <c r="C10373" s="21"/>
      <c r="D10373" s="22">
        <v>1046.03</v>
      </c>
      <c r="E10373" s="9"/>
      <c r="F10373" s="9"/>
      <c r="G10373" s="9"/>
      <c r="H10373" s="9"/>
      <c r="I10373" s="9"/>
    </row>
    <row r="10374" spans="1:9" ht="9.9499999999999993" customHeight="1" x14ac:dyDescent="0.25">
      <c r="A10374" s="86"/>
      <c r="B10374" s="86"/>
      <c r="C10374" s="86"/>
      <c r="D10374" s="9"/>
      <c r="E10374" s="9"/>
      <c r="F10374" s="9"/>
      <c r="G10374" s="9"/>
      <c r="H10374" s="9"/>
      <c r="I10374" s="9"/>
    </row>
    <row r="10375" spans="1:9" ht="12" customHeight="1" x14ac:dyDescent="0.25">
      <c r="A10375" s="9"/>
      <c r="B10375" s="9"/>
      <c r="C10375" s="9"/>
      <c r="D10375" s="90" t="s">
        <v>5031</v>
      </c>
      <c r="E10375" s="90"/>
      <c r="F10375" s="90"/>
      <c r="G10375" s="90"/>
      <c r="H10375" s="90"/>
      <c r="I10375" s="90"/>
    </row>
    <row r="10376" spans="1:9" ht="9.9499999999999993" customHeight="1" x14ac:dyDescent="0.25">
      <c r="A10376" s="86"/>
      <c r="B10376" s="86"/>
      <c r="C10376" s="86"/>
      <c r="D10376" s="86"/>
      <c r="E10376" s="9"/>
      <c r="F10376" s="9"/>
      <c r="G10376" s="9"/>
      <c r="H10376" s="9"/>
      <c r="I10376" s="9"/>
    </row>
    <row r="10377" spans="1:9" ht="42.95" customHeight="1" x14ac:dyDescent="0.25">
      <c r="A10377" s="88" t="s">
        <v>3525</v>
      </c>
      <c r="B10377" s="88"/>
      <c r="C10377" s="88"/>
      <c r="D10377" s="88"/>
      <c r="E10377" s="88"/>
      <c r="F10377" s="88"/>
      <c r="G10377" s="88"/>
      <c r="H10377" s="88"/>
      <c r="I10377" s="88"/>
    </row>
    <row r="10378" spans="1:9" ht="15" customHeight="1" x14ac:dyDescent="0.25">
      <c r="A10378" s="89"/>
      <c r="B10378" s="89"/>
      <c r="C10378" s="14" t="s">
        <v>2058</v>
      </c>
      <c r="D10378" s="14" t="s">
        <v>2059</v>
      </c>
      <c r="E10378" s="9"/>
      <c r="F10378" s="9"/>
      <c r="G10378" s="9"/>
      <c r="H10378" s="9"/>
      <c r="I10378" s="9"/>
    </row>
    <row r="10379" spans="1:9" ht="12.95" customHeight="1" x14ac:dyDescent="0.25">
      <c r="A10379" s="15"/>
      <c r="B10379" s="16" t="s">
        <v>2058</v>
      </c>
      <c r="C10379" s="17">
        <v>2</v>
      </c>
      <c r="D10379" s="18">
        <v>2</v>
      </c>
      <c r="E10379" s="9"/>
      <c r="F10379" s="9"/>
      <c r="G10379" s="9"/>
      <c r="H10379" s="9"/>
      <c r="I10379" s="9"/>
    </row>
    <row r="10380" spans="1:9" ht="15" customHeight="1" x14ac:dyDescent="0.25">
      <c r="A10380" s="19"/>
      <c r="B10380" s="20"/>
      <c r="C10380" s="21"/>
      <c r="D10380" s="22">
        <v>2</v>
      </c>
      <c r="E10380" s="9"/>
      <c r="F10380" s="9"/>
      <c r="G10380" s="9"/>
      <c r="H10380" s="9"/>
      <c r="I10380" s="9"/>
    </row>
    <row r="10381" spans="1:9" ht="9.9499999999999993" customHeight="1" x14ac:dyDescent="0.25">
      <c r="A10381" s="86"/>
      <c r="B10381" s="86"/>
      <c r="C10381" s="86"/>
      <c r="D10381" s="9"/>
      <c r="E10381" s="9"/>
      <c r="F10381" s="9"/>
      <c r="G10381" s="9"/>
      <c r="H10381" s="9"/>
      <c r="I10381" s="9"/>
    </row>
    <row r="10382" spans="1:9" ht="12" customHeight="1" x14ac:dyDescent="0.25">
      <c r="A10382" s="9"/>
      <c r="B10382" s="9"/>
      <c r="C10382" s="9"/>
      <c r="D10382" s="90" t="s">
        <v>4257</v>
      </c>
      <c r="E10382" s="90"/>
      <c r="F10382" s="90"/>
      <c r="G10382" s="90"/>
      <c r="H10382" s="90"/>
      <c r="I10382" s="90"/>
    </row>
    <row r="10383" spans="1:9" ht="9.9499999999999993" customHeight="1" x14ac:dyDescent="0.25">
      <c r="A10383" s="86"/>
      <c r="B10383" s="86"/>
      <c r="C10383" s="86"/>
      <c r="D10383" s="86"/>
      <c r="E10383" s="9"/>
      <c r="F10383" s="9"/>
      <c r="G10383" s="9"/>
      <c r="H10383" s="9"/>
      <c r="I10383" s="9"/>
    </row>
    <row r="10384" spans="1:9" ht="30.95" customHeight="1" x14ac:dyDescent="0.25">
      <c r="A10384" s="88" t="s">
        <v>3526</v>
      </c>
      <c r="B10384" s="88"/>
      <c r="C10384" s="88"/>
      <c r="D10384" s="88"/>
      <c r="E10384" s="88"/>
      <c r="F10384" s="88"/>
      <c r="G10384" s="88"/>
      <c r="H10384" s="88"/>
      <c r="I10384" s="88"/>
    </row>
    <row r="10385" spans="1:9" ht="15" customHeight="1" x14ac:dyDescent="0.25">
      <c r="A10385" s="89"/>
      <c r="B10385" s="89"/>
      <c r="C10385" s="14" t="s">
        <v>2076</v>
      </c>
      <c r="D10385" s="14" t="s">
        <v>2058</v>
      </c>
      <c r="E10385" s="14" t="s">
        <v>2059</v>
      </c>
      <c r="F10385" s="9"/>
      <c r="G10385" s="9"/>
      <c r="H10385" s="9"/>
      <c r="I10385" s="9"/>
    </row>
    <row r="10386" spans="1:9" ht="18.95" customHeight="1" x14ac:dyDescent="0.25">
      <c r="A10386" s="15" t="s">
        <v>2110</v>
      </c>
      <c r="B10386" s="16" t="s">
        <v>2111</v>
      </c>
      <c r="C10386" s="17">
        <v>0.16</v>
      </c>
      <c r="D10386" s="17">
        <v>113</v>
      </c>
      <c r="E10386" s="18">
        <v>18.079999999999998</v>
      </c>
      <c r="F10386" s="9"/>
      <c r="G10386" s="9"/>
      <c r="H10386" s="9"/>
      <c r="I10386" s="9"/>
    </row>
    <row r="10387" spans="1:9" ht="15" customHeight="1" x14ac:dyDescent="0.25">
      <c r="A10387" s="19"/>
      <c r="B10387" s="20"/>
      <c r="C10387" s="21"/>
      <c r="D10387" s="21"/>
      <c r="E10387" s="22">
        <v>18.079999999999998</v>
      </c>
      <c r="F10387" s="9"/>
      <c r="G10387" s="9"/>
      <c r="H10387" s="9"/>
      <c r="I10387" s="9"/>
    </row>
    <row r="10388" spans="1:9" ht="9.9499999999999993" customHeight="1" x14ac:dyDescent="0.25">
      <c r="A10388" s="86"/>
      <c r="B10388" s="86"/>
      <c r="C10388" s="86"/>
      <c r="D10388" s="9"/>
      <c r="E10388" s="9"/>
      <c r="F10388" s="9"/>
      <c r="G10388" s="9"/>
      <c r="H10388" s="9"/>
      <c r="I10388" s="9"/>
    </row>
    <row r="10389" spans="1:9" ht="12" customHeight="1" x14ac:dyDescent="0.25">
      <c r="A10389" s="9"/>
      <c r="B10389" s="9"/>
      <c r="C10389" s="9"/>
      <c r="D10389" s="90" t="s">
        <v>5033</v>
      </c>
      <c r="E10389" s="90"/>
      <c r="F10389" s="90"/>
      <c r="G10389" s="90"/>
      <c r="H10389" s="90"/>
      <c r="I10389" s="90"/>
    </row>
    <row r="10390" spans="1:9" ht="9.9499999999999993" customHeight="1" x14ac:dyDescent="0.25">
      <c r="A10390" s="86"/>
      <c r="B10390" s="86"/>
      <c r="C10390" s="86"/>
      <c r="D10390" s="86"/>
      <c r="E10390" s="9"/>
      <c r="F10390" s="9"/>
      <c r="G10390" s="9"/>
      <c r="H10390" s="9"/>
      <c r="I10390" s="9"/>
    </row>
    <row r="10391" spans="1:9" ht="30.95" customHeight="1" x14ac:dyDescent="0.25">
      <c r="A10391" s="88" t="s">
        <v>3527</v>
      </c>
      <c r="B10391" s="88"/>
      <c r="C10391" s="88"/>
      <c r="D10391" s="88"/>
      <c r="E10391" s="88"/>
      <c r="F10391" s="88"/>
      <c r="G10391" s="88"/>
      <c r="H10391" s="88"/>
      <c r="I10391" s="88"/>
    </row>
    <row r="10392" spans="1:9" ht="15" customHeight="1" x14ac:dyDescent="0.25">
      <c r="A10392" s="89"/>
      <c r="B10392" s="89"/>
      <c r="C10392" s="14" t="s">
        <v>2058</v>
      </c>
      <c r="D10392" s="14" t="s">
        <v>2059</v>
      </c>
      <c r="E10392" s="9"/>
      <c r="F10392" s="9"/>
      <c r="G10392" s="9"/>
      <c r="H10392" s="9"/>
      <c r="I10392" s="9"/>
    </row>
    <row r="10393" spans="1:9" ht="12.95" customHeight="1" x14ac:dyDescent="0.25">
      <c r="A10393" s="15"/>
      <c r="B10393" s="16" t="s">
        <v>2058</v>
      </c>
      <c r="C10393" s="17">
        <v>8</v>
      </c>
      <c r="D10393" s="18">
        <v>8</v>
      </c>
      <c r="E10393" s="9"/>
      <c r="F10393" s="9"/>
      <c r="G10393" s="9"/>
      <c r="H10393" s="9"/>
      <c r="I10393" s="9"/>
    </row>
    <row r="10394" spans="1:9" ht="15" customHeight="1" x14ac:dyDescent="0.25">
      <c r="A10394" s="19"/>
      <c r="B10394" s="20"/>
      <c r="C10394" s="21"/>
      <c r="D10394" s="22">
        <v>8</v>
      </c>
      <c r="E10394" s="9"/>
      <c r="F10394" s="9"/>
      <c r="G10394" s="9"/>
      <c r="H10394" s="9"/>
      <c r="I10394" s="9"/>
    </row>
    <row r="10395" spans="1:9" ht="9.9499999999999993" customHeight="1" x14ac:dyDescent="0.25">
      <c r="A10395" s="86"/>
      <c r="B10395" s="86"/>
      <c r="C10395" s="86"/>
      <c r="D10395" s="9"/>
      <c r="E10395" s="9"/>
      <c r="F10395" s="9"/>
      <c r="G10395" s="9"/>
      <c r="H10395" s="9"/>
      <c r="I10395" s="9"/>
    </row>
    <row r="10396" spans="1:9" ht="12" customHeight="1" x14ac:dyDescent="0.25">
      <c r="A10396" s="9"/>
      <c r="B10396" s="9"/>
      <c r="C10396" s="9"/>
      <c r="D10396" s="90" t="s">
        <v>4258</v>
      </c>
      <c r="E10396" s="90"/>
      <c r="F10396" s="90"/>
      <c r="G10396" s="90"/>
      <c r="H10396" s="90"/>
      <c r="I10396" s="90"/>
    </row>
    <row r="10397" spans="1:9" ht="9.9499999999999993" customHeight="1" x14ac:dyDescent="0.25">
      <c r="A10397" s="86"/>
      <c r="B10397" s="86"/>
      <c r="C10397" s="86"/>
      <c r="D10397" s="86"/>
      <c r="E10397" s="9"/>
      <c r="F10397" s="9"/>
      <c r="G10397" s="9"/>
      <c r="H10397" s="9"/>
      <c r="I10397" s="9"/>
    </row>
    <row r="10398" spans="1:9" ht="20.100000000000001" customHeight="1" x14ac:dyDescent="0.25">
      <c r="A10398" s="88" t="s">
        <v>3528</v>
      </c>
      <c r="B10398" s="88"/>
      <c r="C10398" s="88"/>
      <c r="D10398" s="88"/>
      <c r="E10398" s="88"/>
      <c r="F10398" s="88"/>
      <c r="G10398" s="88"/>
      <c r="H10398" s="88"/>
      <c r="I10398" s="88"/>
    </row>
    <row r="10399" spans="1:9" ht="15" customHeight="1" x14ac:dyDescent="0.25">
      <c r="A10399" s="89"/>
      <c r="B10399" s="89"/>
      <c r="C10399" s="14" t="s">
        <v>2076</v>
      </c>
      <c r="D10399" s="14" t="s">
        <v>2059</v>
      </c>
      <c r="E10399" s="9"/>
      <c r="F10399" s="9"/>
      <c r="G10399" s="9"/>
      <c r="H10399" s="9"/>
      <c r="I10399" s="9"/>
    </row>
    <row r="10400" spans="1:9" ht="12.95" customHeight="1" x14ac:dyDescent="0.25">
      <c r="A10400" s="15" t="s">
        <v>3488</v>
      </c>
      <c r="B10400" s="16" t="s">
        <v>2076</v>
      </c>
      <c r="C10400" s="17">
        <v>373.04</v>
      </c>
      <c r="D10400" s="18">
        <v>373.04</v>
      </c>
      <c r="E10400" s="9"/>
      <c r="F10400" s="9"/>
      <c r="G10400" s="9"/>
      <c r="H10400" s="9"/>
      <c r="I10400" s="9"/>
    </row>
    <row r="10401" spans="1:9" ht="15" customHeight="1" x14ac:dyDescent="0.25">
      <c r="A10401" s="19"/>
      <c r="B10401" s="20"/>
      <c r="C10401" s="21"/>
      <c r="D10401" s="22">
        <v>373.04</v>
      </c>
      <c r="E10401" s="9"/>
      <c r="F10401" s="9"/>
      <c r="G10401" s="9"/>
      <c r="H10401" s="9"/>
      <c r="I10401" s="9"/>
    </row>
    <row r="10402" spans="1:9" ht="9.9499999999999993" customHeight="1" x14ac:dyDescent="0.25">
      <c r="A10402" s="86"/>
      <c r="B10402" s="86"/>
      <c r="C10402" s="86"/>
      <c r="D10402" s="9"/>
      <c r="E10402" s="9"/>
      <c r="F10402" s="9"/>
      <c r="G10402" s="9"/>
      <c r="H10402" s="9"/>
      <c r="I10402" s="9"/>
    </row>
    <row r="10403" spans="1:9" ht="12" customHeight="1" x14ac:dyDescent="0.25">
      <c r="A10403" s="9"/>
      <c r="B10403" s="9"/>
      <c r="C10403" s="9"/>
      <c r="D10403" s="90" t="s">
        <v>5034</v>
      </c>
      <c r="E10403" s="90"/>
      <c r="F10403" s="90"/>
      <c r="G10403" s="90"/>
      <c r="H10403" s="90"/>
      <c r="I10403" s="90"/>
    </row>
    <row r="10404" spans="1:9" ht="9.9499999999999993" customHeight="1" x14ac:dyDescent="0.25">
      <c r="A10404" s="86"/>
      <c r="B10404" s="86"/>
      <c r="C10404" s="86"/>
      <c r="D10404" s="86"/>
      <c r="E10404" s="9"/>
      <c r="F10404" s="9"/>
      <c r="G10404" s="9"/>
      <c r="H10404" s="9"/>
      <c r="I10404" s="9"/>
    </row>
    <row r="10405" spans="1:9" ht="30.95" customHeight="1" x14ac:dyDescent="0.25">
      <c r="A10405" s="88" t="s">
        <v>3529</v>
      </c>
      <c r="B10405" s="88"/>
      <c r="C10405" s="88"/>
      <c r="D10405" s="88"/>
      <c r="E10405" s="88"/>
      <c r="F10405" s="88"/>
      <c r="G10405" s="88"/>
      <c r="H10405" s="88"/>
      <c r="I10405" s="88"/>
    </row>
    <row r="10406" spans="1:9" ht="15" customHeight="1" x14ac:dyDescent="0.25">
      <c r="A10406" s="89"/>
      <c r="B10406" s="89"/>
      <c r="C10406" s="14" t="s">
        <v>2076</v>
      </c>
      <c r="D10406" s="14" t="s">
        <v>2059</v>
      </c>
      <c r="E10406" s="9"/>
      <c r="F10406" s="9"/>
      <c r="G10406" s="9"/>
      <c r="H10406" s="9"/>
      <c r="I10406" s="9"/>
    </row>
    <row r="10407" spans="1:9" ht="12.95" customHeight="1" x14ac:dyDescent="0.25">
      <c r="A10407" s="15" t="s">
        <v>2108</v>
      </c>
      <c r="B10407" s="16" t="s">
        <v>2076</v>
      </c>
      <c r="C10407" s="17">
        <v>1046.03</v>
      </c>
      <c r="D10407" s="18">
        <v>1046.03</v>
      </c>
      <c r="E10407" s="9"/>
      <c r="F10407" s="9"/>
      <c r="G10407" s="9"/>
      <c r="H10407" s="9"/>
      <c r="I10407" s="9"/>
    </row>
    <row r="10408" spans="1:9" ht="15" customHeight="1" x14ac:dyDescent="0.25">
      <c r="A10408" s="19"/>
      <c r="B10408" s="20"/>
      <c r="C10408" s="21"/>
      <c r="D10408" s="22">
        <v>1046.03</v>
      </c>
      <c r="E10408" s="9"/>
      <c r="F10408" s="9"/>
      <c r="G10408" s="9"/>
      <c r="H10408" s="9"/>
      <c r="I10408" s="9"/>
    </row>
    <row r="10409" spans="1:9" ht="9.9499999999999993" customHeight="1" x14ac:dyDescent="0.25">
      <c r="A10409" s="86"/>
      <c r="B10409" s="86"/>
      <c r="C10409" s="86"/>
      <c r="D10409" s="9"/>
      <c r="E10409" s="9"/>
      <c r="F10409" s="9"/>
      <c r="G10409" s="9"/>
      <c r="H10409" s="9"/>
      <c r="I10409" s="9"/>
    </row>
    <row r="10410" spans="1:9" ht="12" customHeight="1" x14ac:dyDescent="0.25">
      <c r="A10410" s="9"/>
      <c r="B10410" s="9"/>
      <c r="C10410" s="9"/>
      <c r="D10410" s="90" t="s">
        <v>5031</v>
      </c>
      <c r="E10410" s="90"/>
      <c r="F10410" s="90"/>
      <c r="G10410" s="90"/>
      <c r="H10410" s="90"/>
      <c r="I10410" s="90"/>
    </row>
    <row r="10411" spans="1:9" ht="9.9499999999999993" customHeight="1" x14ac:dyDescent="0.25">
      <c r="A10411" s="86"/>
      <c r="B10411" s="86"/>
      <c r="C10411" s="86"/>
      <c r="D10411" s="86"/>
      <c r="E10411" s="9"/>
      <c r="F10411" s="9"/>
      <c r="G10411" s="9"/>
      <c r="H10411" s="9"/>
      <c r="I10411" s="9"/>
    </row>
    <row r="10412" spans="1:9" ht="20.100000000000001" customHeight="1" x14ac:dyDescent="0.25">
      <c r="A10412" s="88" t="s">
        <v>3530</v>
      </c>
      <c r="B10412" s="88"/>
      <c r="C10412" s="88"/>
      <c r="D10412" s="88"/>
      <c r="E10412" s="88"/>
      <c r="F10412" s="88"/>
      <c r="G10412" s="88"/>
      <c r="H10412" s="88"/>
      <c r="I10412" s="88"/>
    </row>
    <row r="10413" spans="1:9" ht="15" customHeight="1" x14ac:dyDescent="0.25">
      <c r="A10413" s="89"/>
      <c r="B10413" s="89"/>
      <c r="C10413" s="14" t="s">
        <v>2069</v>
      </c>
      <c r="D10413" s="14" t="s">
        <v>2058</v>
      </c>
      <c r="E10413" s="14" t="s">
        <v>2059</v>
      </c>
      <c r="F10413" s="9"/>
      <c r="G10413" s="9"/>
      <c r="H10413" s="9"/>
      <c r="I10413" s="9"/>
    </row>
    <row r="10414" spans="1:9" ht="12.95" customHeight="1" x14ac:dyDescent="0.25">
      <c r="A10414" s="15"/>
      <c r="B10414" s="16" t="s">
        <v>2104</v>
      </c>
      <c r="C10414" s="17">
        <v>208.63</v>
      </c>
      <c r="D10414" s="17">
        <v>1</v>
      </c>
      <c r="E10414" s="18">
        <v>208.63</v>
      </c>
      <c r="F10414" s="9"/>
      <c r="G10414" s="9"/>
      <c r="H10414" s="9"/>
      <c r="I10414" s="9"/>
    </row>
    <row r="10415" spans="1:9" ht="15" customHeight="1" x14ac:dyDescent="0.25">
      <c r="A10415" s="19"/>
      <c r="B10415" s="20"/>
      <c r="C10415" s="21"/>
      <c r="D10415" s="21"/>
      <c r="E10415" s="22">
        <v>208.63</v>
      </c>
      <c r="F10415" s="9"/>
      <c r="G10415" s="9"/>
      <c r="H10415" s="9"/>
      <c r="I10415" s="9"/>
    </row>
    <row r="10416" spans="1:9" ht="9.9499999999999993" customHeight="1" x14ac:dyDescent="0.25">
      <c r="A10416" s="86"/>
      <c r="B10416" s="86"/>
      <c r="C10416" s="86"/>
      <c r="D10416" s="9"/>
      <c r="E10416" s="9"/>
      <c r="F10416" s="9"/>
      <c r="G10416" s="9"/>
      <c r="H10416" s="9"/>
      <c r="I10416" s="9"/>
    </row>
    <row r="10417" spans="1:9" ht="12" customHeight="1" x14ac:dyDescent="0.25">
      <c r="A10417" s="9"/>
      <c r="B10417" s="9"/>
      <c r="C10417" s="9"/>
      <c r="D10417" s="90" t="s">
        <v>5035</v>
      </c>
      <c r="E10417" s="90"/>
      <c r="F10417" s="90"/>
      <c r="G10417" s="90"/>
      <c r="H10417" s="90"/>
      <c r="I10417" s="90"/>
    </row>
    <row r="10418" spans="1:9" ht="9.9499999999999993" customHeight="1" x14ac:dyDescent="0.25">
      <c r="A10418" s="86"/>
      <c r="B10418" s="86"/>
      <c r="C10418" s="86"/>
      <c r="D10418" s="86"/>
      <c r="E10418" s="9"/>
      <c r="F10418" s="9"/>
      <c r="G10418" s="9"/>
      <c r="H10418" s="9"/>
      <c r="I10418" s="9"/>
    </row>
    <row r="10419" spans="1:9" ht="30.95" customHeight="1" x14ac:dyDescent="0.25">
      <c r="A10419" s="88" t="s">
        <v>3531</v>
      </c>
      <c r="B10419" s="88"/>
      <c r="C10419" s="88"/>
      <c r="D10419" s="88"/>
      <c r="E10419" s="88"/>
      <c r="F10419" s="88"/>
      <c r="G10419" s="88"/>
      <c r="H10419" s="88"/>
      <c r="I10419" s="88"/>
    </row>
    <row r="10420" spans="1:9" ht="15" customHeight="1" x14ac:dyDescent="0.25">
      <c r="A10420" s="89"/>
      <c r="B10420" s="89"/>
      <c r="C10420" s="14" t="s">
        <v>2076</v>
      </c>
      <c r="D10420" s="14" t="s">
        <v>2059</v>
      </c>
      <c r="E10420" s="9"/>
      <c r="F10420" s="9"/>
      <c r="G10420" s="9"/>
      <c r="H10420" s="9"/>
      <c r="I10420" s="9"/>
    </row>
    <row r="10421" spans="1:9" ht="12.95" customHeight="1" x14ac:dyDescent="0.25">
      <c r="A10421" s="15" t="s">
        <v>2077</v>
      </c>
      <c r="B10421" s="16" t="s">
        <v>2076</v>
      </c>
      <c r="C10421" s="17">
        <v>4596.42</v>
      </c>
      <c r="D10421" s="18">
        <v>4596.42</v>
      </c>
      <c r="E10421" s="9"/>
      <c r="F10421" s="9"/>
      <c r="G10421" s="9"/>
      <c r="H10421" s="9"/>
      <c r="I10421" s="9"/>
    </row>
    <row r="10422" spans="1:9" ht="15" customHeight="1" x14ac:dyDescent="0.25">
      <c r="A10422" s="19"/>
      <c r="B10422" s="20"/>
      <c r="C10422" s="21"/>
      <c r="D10422" s="22">
        <v>4596.42</v>
      </c>
      <c r="E10422" s="9"/>
      <c r="F10422" s="9"/>
      <c r="G10422" s="9"/>
      <c r="H10422" s="9"/>
      <c r="I10422" s="9"/>
    </row>
    <row r="10423" spans="1:9" ht="9.9499999999999993" customHeight="1" x14ac:dyDescent="0.25">
      <c r="A10423" s="86"/>
      <c r="B10423" s="86"/>
      <c r="C10423" s="86"/>
      <c r="D10423" s="9"/>
      <c r="E10423" s="9"/>
      <c r="F10423" s="9"/>
      <c r="G10423" s="9"/>
      <c r="H10423" s="9"/>
      <c r="I10423" s="9"/>
    </row>
    <row r="10424" spans="1:9" ht="12" customHeight="1" x14ac:dyDescent="0.25">
      <c r="A10424" s="9"/>
      <c r="B10424" s="9"/>
      <c r="C10424" s="9"/>
      <c r="D10424" s="90" t="s">
        <v>5036</v>
      </c>
      <c r="E10424" s="90"/>
      <c r="F10424" s="90"/>
      <c r="G10424" s="90"/>
      <c r="H10424" s="90"/>
      <c r="I10424" s="90"/>
    </row>
    <row r="10425" spans="1:9" ht="9.9499999999999993" customHeight="1" x14ac:dyDescent="0.25">
      <c r="A10425" s="86"/>
      <c r="B10425" s="86"/>
      <c r="C10425" s="86"/>
      <c r="D10425" s="86"/>
      <c r="E10425" s="9"/>
      <c r="F10425" s="9"/>
      <c r="G10425" s="9"/>
      <c r="H10425" s="9"/>
      <c r="I10425" s="9"/>
    </row>
    <row r="10426" spans="1:9" ht="30.95" customHeight="1" x14ac:dyDescent="0.25">
      <c r="A10426" s="88" t="s">
        <v>3532</v>
      </c>
      <c r="B10426" s="88"/>
      <c r="C10426" s="88"/>
      <c r="D10426" s="88"/>
      <c r="E10426" s="88"/>
      <c r="F10426" s="88"/>
      <c r="G10426" s="88"/>
      <c r="H10426" s="88"/>
      <c r="I10426" s="88"/>
    </row>
    <row r="10427" spans="1:9" ht="15" customHeight="1" x14ac:dyDescent="0.25">
      <c r="A10427" s="89"/>
      <c r="B10427" s="89"/>
      <c r="C10427" s="14" t="s">
        <v>2076</v>
      </c>
      <c r="D10427" s="14" t="s">
        <v>2079</v>
      </c>
      <c r="E10427" s="14" t="s">
        <v>2059</v>
      </c>
      <c r="F10427" s="9"/>
      <c r="G10427" s="9"/>
      <c r="H10427" s="9"/>
      <c r="I10427" s="9"/>
    </row>
    <row r="10428" spans="1:9" ht="18.95" customHeight="1" x14ac:dyDescent="0.25">
      <c r="A10428" s="15" t="s">
        <v>2080</v>
      </c>
      <c r="B10428" s="16" t="s">
        <v>2081</v>
      </c>
      <c r="C10428" s="17">
        <v>931.32</v>
      </c>
      <c r="D10428" s="17">
        <v>0.1</v>
      </c>
      <c r="E10428" s="18">
        <v>93.13</v>
      </c>
      <c r="F10428" s="9"/>
      <c r="G10428" s="9"/>
      <c r="H10428" s="9"/>
      <c r="I10428" s="9"/>
    </row>
    <row r="10429" spans="1:9" ht="15" customHeight="1" x14ac:dyDescent="0.25">
      <c r="A10429" s="19"/>
      <c r="B10429" s="20"/>
      <c r="C10429" s="21"/>
      <c r="D10429" s="21"/>
      <c r="E10429" s="22">
        <v>93.13</v>
      </c>
      <c r="F10429" s="9"/>
      <c r="G10429" s="9"/>
      <c r="H10429" s="9"/>
      <c r="I10429" s="9"/>
    </row>
    <row r="10430" spans="1:9" ht="9.9499999999999993" customHeight="1" x14ac:dyDescent="0.25">
      <c r="A10430" s="86"/>
      <c r="B10430" s="86"/>
      <c r="C10430" s="86"/>
      <c r="D10430" s="9"/>
      <c r="E10430" s="9"/>
      <c r="F10430" s="9"/>
      <c r="G10430" s="9"/>
      <c r="H10430" s="9"/>
      <c r="I10430" s="9"/>
    </row>
    <row r="10431" spans="1:9" ht="12" customHeight="1" x14ac:dyDescent="0.25">
      <c r="A10431" s="9"/>
      <c r="B10431" s="9"/>
      <c r="C10431" s="9"/>
      <c r="D10431" s="90" t="s">
        <v>5037</v>
      </c>
      <c r="E10431" s="90"/>
      <c r="F10431" s="90"/>
      <c r="G10431" s="90"/>
      <c r="H10431" s="90"/>
      <c r="I10431" s="90"/>
    </row>
    <row r="10432" spans="1:9" ht="9.9499999999999993" customHeight="1" x14ac:dyDescent="0.25">
      <c r="A10432" s="86"/>
      <c r="B10432" s="86"/>
      <c r="C10432" s="86"/>
      <c r="D10432" s="86"/>
      <c r="E10432" s="9"/>
      <c r="F10432" s="9"/>
      <c r="G10432" s="9"/>
      <c r="H10432" s="9"/>
      <c r="I10432" s="9"/>
    </row>
    <row r="10433" spans="1:9" ht="30.95" customHeight="1" x14ac:dyDescent="0.25">
      <c r="A10433" s="88" t="s">
        <v>3533</v>
      </c>
      <c r="B10433" s="88"/>
      <c r="C10433" s="88"/>
      <c r="D10433" s="88"/>
      <c r="E10433" s="88"/>
      <c r="F10433" s="88"/>
      <c r="G10433" s="88"/>
      <c r="H10433" s="88"/>
      <c r="I10433" s="88"/>
    </row>
    <row r="10434" spans="1:9" ht="15" customHeight="1" x14ac:dyDescent="0.25">
      <c r="A10434" s="89"/>
      <c r="B10434" s="89"/>
      <c r="C10434" s="14" t="s">
        <v>2076</v>
      </c>
      <c r="D10434" s="14" t="s">
        <v>2079</v>
      </c>
      <c r="E10434" s="14" t="s">
        <v>2058</v>
      </c>
      <c r="F10434" s="14" t="s">
        <v>2059</v>
      </c>
      <c r="G10434" s="9"/>
      <c r="H10434" s="9"/>
      <c r="I10434" s="9"/>
    </row>
    <row r="10435" spans="1:9" ht="27" customHeight="1" x14ac:dyDescent="0.25">
      <c r="A10435" s="15" t="s">
        <v>2083</v>
      </c>
      <c r="B10435" s="16" t="s">
        <v>2084</v>
      </c>
      <c r="C10435" s="17">
        <v>4.3</v>
      </c>
      <c r="D10435" s="17">
        <v>0.1</v>
      </c>
      <c r="E10435" s="17">
        <v>3</v>
      </c>
      <c r="F10435" s="18">
        <v>1.29</v>
      </c>
      <c r="G10435" s="9"/>
      <c r="H10435" s="9"/>
      <c r="I10435" s="9"/>
    </row>
    <row r="10436" spans="1:9" ht="15" customHeight="1" x14ac:dyDescent="0.25">
      <c r="A10436" s="19"/>
      <c r="B10436" s="20"/>
      <c r="C10436" s="21"/>
      <c r="D10436" s="21"/>
      <c r="E10436" s="21"/>
      <c r="F10436" s="22">
        <v>1.29</v>
      </c>
      <c r="G10436" s="9"/>
      <c r="H10436" s="9"/>
      <c r="I10436" s="9"/>
    </row>
    <row r="10437" spans="1:9" ht="9.9499999999999993" customHeight="1" x14ac:dyDescent="0.25">
      <c r="A10437" s="86"/>
      <c r="B10437" s="86"/>
      <c r="C10437" s="86"/>
      <c r="D10437" s="9"/>
      <c r="E10437" s="9"/>
      <c r="F10437" s="9"/>
      <c r="G10437" s="9"/>
      <c r="H10437" s="9"/>
      <c r="I10437" s="9"/>
    </row>
    <row r="10438" spans="1:9" ht="12" customHeight="1" x14ac:dyDescent="0.25">
      <c r="A10438" s="9"/>
      <c r="B10438" s="9"/>
      <c r="C10438" s="9"/>
      <c r="D10438" s="90" t="s">
        <v>4337</v>
      </c>
      <c r="E10438" s="90"/>
      <c r="F10438" s="90"/>
      <c r="G10438" s="90"/>
      <c r="H10438" s="90"/>
      <c r="I10438" s="90"/>
    </row>
    <row r="10439" spans="1:9" ht="9.9499999999999993" customHeight="1" x14ac:dyDescent="0.25">
      <c r="A10439" s="86"/>
      <c r="B10439" s="86"/>
      <c r="C10439" s="86"/>
      <c r="D10439" s="86"/>
      <c r="E10439" s="9"/>
      <c r="F10439" s="9"/>
      <c r="G10439" s="9"/>
      <c r="H10439" s="9"/>
      <c r="I10439" s="9"/>
    </row>
    <row r="10440" spans="1:9" ht="42.95" customHeight="1" x14ac:dyDescent="0.25">
      <c r="A10440" s="88" t="s">
        <v>3534</v>
      </c>
      <c r="B10440" s="88"/>
      <c r="C10440" s="88"/>
      <c r="D10440" s="88"/>
      <c r="E10440" s="88"/>
      <c r="F10440" s="88"/>
      <c r="G10440" s="88"/>
      <c r="H10440" s="88"/>
      <c r="I10440" s="88"/>
    </row>
    <row r="10441" spans="1:9" ht="15" customHeight="1" x14ac:dyDescent="0.25">
      <c r="A10441" s="89"/>
      <c r="B10441" s="89"/>
      <c r="C10441" s="14" t="s">
        <v>2076</v>
      </c>
      <c r="D10441" s="14" t="s">
        <v>2056</v>
      </c>
      <c r="E10441" s="14" t="s">
        <v>2058</v>
      </c>
      <c r="F10441" s="14" t="s">
        <v>2086</v>
      </c>
      <c r="G10441" s="14" t="s">
        <v>2059</v>
      </c>
      <c r="H10441" s="9"/>
      <c r="I10441" s="9"/>
    </row>
    <row r="10442" spans="1:9" ht="18.95" customHeight="1" x14ac:dyDescent="0.25">
      <c r="A10442" s="15" t="s">
        <v>2087</v>
      </c>
      <c r="B10442" s="16" t="s">
        <v>2088</v>
      </c>
      <c r="C10442" s="17">
        <v>4596.42</v>
      </c>
      <c r="D10442" s="17">
        <v>0.1</v>
      </c>
      <c r="E10442" s="17">
        <v>1</v>
      </c>
      <c r="F10442" s="17">
        <v>1.5</v>
      </c>
      <c r="G10442" s="18">
        <v>689.46</v>
      </c>
      <c r="H10442" s="9"/>
      <c r="I10442" s="9"/>
    </row>
    <row r="10443" spans="1:9" ht="18.95" customHeight="1" x14ac:dyDescent="0.25">
      <c r="A10443" s="15" t="s">
        <v>2089</v>
      </c>
      <c r="B10443" s="16" t="s">
        <v>2088</v>
      </c>
      <c r="C10443" s="17">
        <v>931.32</v>
      </c>
      <c r="D10443" s="17">
        <v>0.1</v>
      </c>
      <c r="E10443" s="17">
        <v>1</v>
      </c>
      <c r="F10443" s="17">
        <v>1.5</v>
      </c>
      <c r="G10443" s="18">
        <v>139.69999999999999</v>
      </c>
      <c r="H10443" s="9"/>
      <c r="I10443" s="9"/>
    </row>
    <row r="10444" spans="1:9" ht="27" customHeight="1" x14ac:dyDescent="0.25">
      <c r="A10444" s="15" t="s">
        <v>2090</v>
      </c>
      <c r="B10444" s="16" t="s">
        <v>2088</v>
      </c>
      <c r="C10444" s="17">
        <v>4.5999999999999996</v>
      </c>
      <c r="D10444" s="17">
        <v>0.1</v>
      </c>
      <c r="E10444" s="17">
        <v>3</v>
      </c>
      <c r="F10444" s="17">
        <v>1.5</v>
      </c>
      <c r="G10444" s="18">
        <v>2.0699999999999998</v>
      </c>
      <c r="H10444" s="9"/>
      <c r="I10444" s="9"/>
    </row>
    <row r="10445" spans="1:9" ht="15" customHeight="1" x14ac:dyDescent="0.25">
      <c r="A10445" s="19"/>
      <c r="B10445" s="20"/>
      <c r="C10445" s="21"/>
      <c r="D10445" s="21"/>
      <c r="E10445" s="21"/>
      <c r="F10445" s="21"/>
      <c r="G10445" s="22">
        <v>831.23</v>
      </c>
      <c r="H10445" s="9"/>
      <c r="I10445" s="9"/>
    </row>
    <row r="10446" spans="1:9" ht="9.9499999999999993" customHeight="1" x14ac:dyDescent="0.25">
      <c r="A10446" s="86"/>
      <c r="B10446" s="86"/>
      <c r="C10446" s="86"/>
      <c r="D10446" s="9"/>
      <c r="E10446" s="9"/>
      <c r="F10446" s="9"/>
      <c r="G10446" s="9"/>
      <c r="H10446" s="9"/>
      <c r="I10446" s="9"/>
    </row>
    <row r="10447" spans="1:9" ht="12" customHeight="1" x14ac:dyDescent="0.25">
      <c r="A10447" s="9"/>
      <c r="B10447" s="9"/>
      <c r="C10447" s="9"/>
      <c r="D10447" s="90" t="s">
        <v>5038</v>
      </c>
      <c r="E10447" s="90"/>
      <c r="F10447" s="90"/>
      <c r="G10447" s="90"/>
      <c r="H10447" s="90"/>
      <c r="I10447" s="90"/>
    </row>
    <row r="10448" spans="1:9" ht="9.9499999999999993" customHeight="1" x14ac:dyDescent="0.25">
      <c r="A10448" s="86"/>
      <c r="B10448" s="86"/>
      <c r="C10448" s="86"/>
      <c r="D10448" s="86"/>
      <c r="E10448" s="9"/>
      <c r="F10448" s="9"/>
      <c r="G10448" s="9"/>
      <c r="H10448" s="9"/>
      <c r="I10448" s="9"/>
    </row>
    <row r="10449" spans="1:9" ht="30.95" customHeight="1" x14ac:dyDescent="0.25">
      <c r="A10449" s="88" t="s">
        <v>3535</v>
      </c>
      <c r="B10449" s="88"/>
      <c r="C10449" s="88"/>
      <c r="D10449" s="88"/>
      <c r="E10449" s="88"/>
      <c r="F10449" s="88"/>
      <c r="G10449" s="88"/>
      <c r="H10449" s="88"/>
      <c r="I10449" s="88"/>
    </row>
    <row r="10450" spans="1:9" ht="15" customHeight="1" x14ac:dyDescent="0.25">
      <c r="A10450" s="89"/>
      <c r="B10450" s="89"/>
      <c r="C10450" s="14" t="s">
        <v>2076</v>
      </c>
      <c r="D10450" s="14" t="s">
        <v>2056</v>
      </c>
      <c r="E10450" s="14" t="s">
        <v>2058</v>
      </c>
      <c r="F10450" s="14" t="s">
        <v>2092</v>
      </c>
      <c r="G10450" s="14" t="s">
        <v>2086</v>
      </c>
      <c r="H10450" s="14" t="s">
        <v>2059</v>
      </c>
      <c r="I10450" s="9"/>
    </row>
    <row r="10451" spans="1:9" ht="18.95" customHeight="1" x14ac:dyDescent="0.25">
      <c r="A10451" s="15" t="s">
        <v>2087</v>
      </c>
      <c r="B10451" s="16" t="s">
        <v>2186</v>
      </c>
      <c r="C10451" s="17">
        <v>4596.42</v>
      </c>
      <c r="D10451" s="17">
        <v>0.1</v>
      </c>
      <c r="E10451" s="17">
        <v>1</v>
      </c>
      <c r="F10451" s="17">
        <v>30</v>
      </c>
      <c r="G10451" s="17">
        <v>1.5</v>
      </c>
      <c r="H10451" s="18">
        <v>20683.89</v>
      </c>
      <c r="I10451" s="9"/>
    </row>
    <row r="10452" spans="1:9" ht="18.95" customHeight="1" x14ac:dyDescent="0.25">
      <c r="A10452" s="15" t="s">
        <v>2089</v>
      </c>
      <c r="B10452" s="16" t="s">
        <v>2186</v>
      </c>
      <c r="C10452" s="17">
        <v>931.32</v>
      </c>
      <c r="D10452" s="17">
        <v>0.03</v>
      </c>
      <c r="E10452" s="17">
        <v>1</v>
      </c>
      <c r="F10452" s="17">
        <v>30</v>
      </c>
      <c r="G10452" s="17">
        <v>1.5</v>
      </c>
      <c r="H10452" s="18">
        <v>1257.28</v>
      </c>
      <c r="I10452" s="9"/>
    </row>
    <row r="10453" spans="1:9" ht="27" customHeight="1" x14ac:dyDescent="0.25">
      <c r="A10453" s="15" t="s">
        <v>2090</v>
      </c>
      <c r="B10453" s="16" t="s">
        <v>2186</v>
      </c>
      <c r="C10453" s="17">
        <v>4.5999999999999996</v>
      </c>
      <c r="D10453" s="17">
        <v>0.1</v>
      </c>
      <c r="E10453" s="17">
        <v>3</v>
      </c>
      <c r="F10453" s="17">
        <v>30</v>
      </c>
      <c r="G10453" s="17">
        <v>1.5</v>
      </c>
      <c r="H10453" s="18">
        <v>62.1</v>
      </c>
      <c r="I10453" s="9"/>
    </row>
    <row r="10454" spans="1:9" ht="15" customHeight="1" x14ac:dyDescent="0.25">
      <c r="A10454" s="19"/>
      <c r="B10454" s="20"/>
      <c r="C10454" s="21"/>
      <c r="D10454" s="21"/>
      <c r="E10454" s="21"/>
      <c r="F10454" s="21"/>
      <c r="G10454" s="21"/>
      <c r="H10454" s="22">
        <v>22003.27</v>
      </c>
      <c r="I10454" s="9"/>
    </row>
    <row r="10455" spans="1:9" ht="9.9499999999999993" customHeight="1" x14ac:dyDescent="0.25">
      <c r="A10455" s="86"/>
      <c r="B10455" s="86"/>
      <c r="C10455" s="86"/>
      <c r="D10455" s="9"/>
      <c r="E10455" s="9"/>
      <c r="F10455" s="9"/>
      <c r="G10455" s="9"/>
      <c r="H10455" s="9"/>
      <c r="I10455" s="9"/>
    </row>
    <row r="10456" spans="1:9" ht="12" customHeight="1" x14ac:dyDescent="0.25">
      <c r="A10456" s="9"/>
      <c r="B10456" s="9"/>
      <c r="C10456" s="9"/>
      <c r="D10456" s="90" t="s">
        <v>5039</v>
      </c>
      <c r="E10456" s="90"/>
      <c r="F10456" s="90"/>
      <c r="G10456" s="90"/>
      <c r="H10456" s="90"/>
      <c r="I10456" s="90"/>
    </row>
    <row r="10457" spans="1:9" ht="9.9499999999999993" customHeight="1" x14ac:dyDescent="0.25">
      <c r="A10457" s="86"/>
      <c r="B10457" s="86"/>
      <c r="C10457" s="86"/>
      <c r="D10457" s="86"/>
      <c r="E10457" s="9"/>
      <c r="F10457" s="9"/>
      <c r="G10457" s="9"/>
      <c r="H10457" s="9"/>
      <c r="I10457" s="9"/>
    </row>
    <row r="10458" spans="1:9" ht="42.95" customHeight="1" x14ac:dyDescent="0.25">
      <c r="A10458" s="88" t="s">
        <v>3536</v>
      </c>
      <c r="B10458" s="88"/>
      <c r="C10458" s="88"/>
      <c r="D10458" s="88"/>
      <c r="E10458" s="88"/>
      <c r="F10458" s="88"/>
      <c r="G10458" s="88"/>
      <c r="H10458" s="88"/>
      <c r="I10458" s="88"/>
    </row>
    <row r="10459" spans="1:9" ht="15" customHeight="1" x14ac:dyDescent="0.25">
      <c r="A10459" s="89"/>
      <c r="B10459" s="89"/>
      <c r="C10459" s="14" t="s">
        <v>2076</v>
      </c>
      <c r="D10459" s="14" t="s">
        <v>2056</v>
      </c>
      <c r="E10459" s="14" t="s">
        <v>2058</v>
      </c>
      <c r="F10459" s="14" t="s">
        <v>2092</v>
      </c>
      <c r="G10459" s="14" t="s">
        <v>2086</v>
      </c>
      <c r="H10459" s="14" t="s">
        <v>2059</v>
      </c>
      <c r="I10459" s="9"/>
    </row>
    <row r="10460" spans="1:9" ht="18.95" customHeight="1" x14ac:dyDescent="0.25">
      <c r="A10460" s="15" t="s">
        <v>2087</v>
      </c>
      <c r="B10460" s="16" t="s">
        <v>2186</v>
      </c>
      <c r="C10460" s="17">
        <v>4596.42</v>
      </c>
      <c r="D10460" s="17">
        <v>0.1</v>
      </c>
      <c r="E10460" s="17">
        <v>1</v>
      </c>
      <c r="F10460" s="17">
        <v>12</v>
      </c>
      <c r="G10460" s="17">
        <v>1.5</v>
      </c>
      <c r="H10460" s="18">
        <v>8273.56</v>
      </c>
      <c r="I10460" s="9"/>
    </row>
    <row r="10461" spans="1:9" ht="18.95" customHeight="1" x14ac:dyDescent="0.25">
      <c r="A10461" s="15" t="s">
        <v>2089</v>
      </c>
      <c r="B10461" s="16" t="s">
        <v>2186</v>
      </c>
      <c r="C10461" s="17">
        <v>931.32</v>
      </c>
      <c r="D10461" s="17">
        <v>0.1</v>
      </c>
      <c r="E10461" s="17">
        <v>1</v>
      </c>
      <c r="F10461" s="17">
        <v>12</v>
      </c>
      <c r="G10461" s="17">
        <v>1.5</v>
      </c>
      <c r="H10461" s="18">
        <v>1676.38</v>
      </c>
      <c r="I10461" s="9"/>
    </row>
    <row r="10462" spans="1:9" ht="27" customHeight="1" x14ac:dyDescent="0.25">
      <c r="A10462" s="15" t="s">
        <v>2090</v>
      </c>
      <c r="B10462" s="16" t="s">
        <v>2186</v>
      </c>
      <c r="C10462" s="17">
        <v>4.5999999999999996</v>
      </c>
      <c r="D10462" s="17">
        <v>0.1</v>
      </c>
      <c r="E10462" s="17">
        <v>3</v>
      </c>
      <c r="F10462" s="17">
        <v>12</v>
      </c>
      <c r="G10462" s="17">
        <v>1.5</v>
      </c>
      <c r="H10462" s="18">
        <v>24.84</v>
      </c>
      <c r="I10462" s="9"/>
    </row>
    <row r="10463" spans="1:9" ht="15" customHeight="1" x14ac:dyDescent="0.25">
      <c r="A10463" s="19"/>
      <c r="B10463" s="20"/>
      <c r="C10463" s="21"/>
      <c r="D10463" s="21"/>
      <c r="E10463" s="21"/>
      <c r="F10463" s="21"/>
      <c r="G10463" s="21"/>
      <c r="H10463" s="22">
        <v>9974.7800000000007</v>
      </c>
      <c r="I10463" s="9"/>
    </row>
    <row r="10464" spans="1:9" ht="9.9499999999999993" customHeight="1" x14ac:dyDescent="0.25">
      <c r="A10464" s="86"/>
      <c r="B10464" s="86"/>
      <c r="C10464" s="86"/>
      <c r="D10464" s="9"/>
      <c r="E10464" s="9"/>
      <c r="F10464" s="9"/>
      <c r="G10464" s="9"/>
      <c r="H10464" s="9"/>
      <c r="I10464" s="9"/>
    </row>
    <row r="10465" spans="1:9" ht="12" customHeight="1" x14ac:dyDescent="0.25">
      <c r="A10465" s="9"/>
      <c r="B10465" s="9"/>
      <c r="C10465" s="9"/>
      <c r="D10465" s="90" t="s">
        <v>5040</v>
      </c>
      <c r="E10465" s="90"/>
      <c r="F10465" s="90"/>
      <c r="G10465" s="90"/>
      <c r="H10465" s="90"/>
      <c r="I10465" s="90"/>
    </row>
    <row r="10466" spans="1:9" ht="9.9499999999999993" customHeight="1" x14ac:dyDescent="0.25">
      <c r="A10466" s="86"/>
      <c r="B10466" s="86"/>
      <c r="C10466" s="86"/>
      <c r="D10466" s="86"/>
      <c r="E10466" s="9"/>
      <c r="F10466" s="9"/>
      <c r="G10466" s="9"/>
      <c r="H10466" s="9"/>
      <c r="I10466" s="9"/>
    </row>
    <row r="10467" spans="1:9" ht="20.100000000000001" customHeight="1" x14ac:dyDescent="0.25">
      <c r="A10467" s="88" t="s">
        <v>3537</v>
      </c>
      <c r="B10467" s="88"/>
      <c r="C10467" s="88"/>
      <c r="D10467" s="88"/>
      <c r="E10467" s="88"/>
      <c r="F10467" s="88"/>
      <c r="G10467" s="88"/>
      <c r="H10467" s="88"/>
      <c r="I10467" s="88"/>
    </row>
    <row r="10468" spans="1:9" ht="15" customHeight="1" x14ac:dyDescent="0.25">
      <c r="A10468" s="89"/>
      <c r="B10468" s="89"/>
      <c r="C10468" s="14" t="s">
        <v>2076</v>
      </c>
      <c r="D10468" s="14" t="s">
        <v>2056</v>
      </c>
      <c r="E10468" s="14" t="s">
        <v>2086</v>
      </c>
      <c r="F10468" s="14" t="s">
        <v>2059</v>
      </c>
      <c r="G10468" s="9"/>
      <c r="H10468" s="9"/>
      <c r="I10468" s="9"/>
    </row>
    <row r="10469" spans="1:9" ht="18.95" customHeight="1" x14ac:dyDescent="0.25">
      <c r="A10469" s="15" t="s">
        <v>2096</v>
      </c>
      <c r="B10469" s="16" t="s">
        <v>2097</v>
      </c>
      <c r="C10469" s="17">
        <v>4596.42</v>
      </c>
      <c r="D10469" s="17">
        <v>0.1</v>
      </c>
      <c r="E10469" s="17">
        <v>1.5</v>
      </c>
      <c r="F10469" s="18">
        <v>689.46</v>
      </c>
      <c r="G10469" s="9"/>
      <c r="H10469" s="9"/>
      <c r="I10469" s="9"/>
    </row>
    <row r="10470" spans="1:9" ht="15" customHeight="1" x14ac:dyDescent="0.25">
      <c r="A10470" s="19"/>
      <c r="B10470" s="20"/>
      <c r="C10470" s="21"/>
      <c r="D10470" s="21"/>
      <c r="E10470" s="21"/>
      <c r="F10470" s="22">
        <v>689.46</v>
      </c>
      <c r="G10470" s="9"/>
      <c r="H10470" s="9"/>
      <c r="I10470" s="9"/>
    </row>
    <row r="10471" spans="1:9" ht="9.9499999999999993" customHeight="1" x14ac:dyDescent="0.25">
      <c r="A10471" s="86"/>
      <c r="B10471" s="86"/>
      <c r="C10471" s="86"/>
      <c r="D10471" s="9"/>
      <c r="E10471" s="9"/>
      <c r="F10471" s="9"/>
      <c r="G10471" s="9"/>
      <c r="H10471" s="9"/>
      <c r="I10471" s="9"/>
    </row>
    <row r="10472" spans="1:9" ht="12" customHeight="1" x14ac:dyDescent="0.25">
      <c r="A10472" s="9"/>
      <c r="B10472" s="9"/>
      <c r="C10472" s="9"/>
      <c r="D10472" s="90" t="s">
        <v>5041</v>
      </c>
      <c r="E10472" s="90"/>
      <c r="F10472" s="90"/>
      <c r="G10472" s="90"/>
      <c r="H10472" s="90"/>
      <c r="I10472" s="90"/>
    </row>
    <row r="10473" spans="1:9" ht="9.9499999999999993" customHeight="1" x14ac:dyDescent="0.25">
      <c r="A10473" s="86"/>
      <c r="B10473" s="86"/>
      <c r="C10473" s="86"/>
      <c r="D10473" s="86"/>
      <c r="E10473" s="9"/>
      <c r="F10473" s="9"/>
      <c r="G10473" s="9"/>
      <c r="H10473" s="9"/>
      <c r="I10473" s="9"/>
    </row>
    <row r="10474" spans="1:9" ht="30.95" customHeight="1" x14ac:dyDescent="0.25">
      <c r="A10474" s="88" t="s">
        <v>3538</v>
      </c>
      <c r="B10474" s="88"/>
      <c r="C10474" s="88"/>
      <c r="D10474" s="88"/>
      <c r="E10474" s="88"/>
      <c r="F10474" s="88"/>
      <c r="G10474" s="88"/>
      <c r="H10474" s="88"/>
      <c r="I10474" s="88"/>
    </row>
    <row r="10475" spans="1:9" ht="15" customHeight="1" x14ac:dyDescent="0.25">
      <c r="A10475" s="89"/>
      <c r="B10475" s="89"/>
      <c r="C10475" s="14" t="s">
        <v>2076</v>
      </c>
      <c r="D10475" s="14" t="s">
        <v>2079</v>
      </c>
      <c r="E10475" s="14" t="s">
        <v>2092</v>
      </c>
      <c r="F10475" s="14" t="s">
        <v>2086</v>
      </c>
      <c r="G10475" s="14" t="s">
        <v>2059</v>
      </c>
      <c r="H10475" s="9"/>
      <c r="I10475" s="9"/>
    </row>
    <row r="10476" spans="1:9" ht="27" customHeight="1" x14ac:dyDescent="0.25">
      <c r="A10476" s="15" t="s">
        <v>2099</v>
      </c>
      <c r="B10476" s="16" t="s">
        <v>2100</v>
      </c>
      <c r="C10476" s="17">
        <v>931.32</v>
      </c>
      <c r="D10476" s="17">
        <v>0.1</v>
      </c>
      <c r="E10476" s="17">
        <v>29.7</v>
      </c>
      <c r="F10476" s="17">
        <v>1.5</v>
      </c>
      <c r="G10476" s="18">
        <v>4149.03</v>
      </c>
      <c r="H10476" s="9"/>
      <c r="I10476" s="9"/>
    </row>
    <row r="10477" spans="1:9" ht="15" customHeight="1" x14ac:dyDescent="0.25">
      <c r="A10477" s="19"/>
      <c r="B10477" s="20"/>
      <c r="C10477" s="21"/>
      <c r="D10477" s="21"/>
      <c r="E10477" s="21"/>
      <c r="F10477" s="21"/>
      <c r="G10477" s="22">
        <v>4149.03</v>
      </c>
      <c r="H10477" s="9"/>
      <c r="I10477" s="9"/>
    </row>
    <row r="10478" spans="1:9" ht="9.9499999999999993" customHeight="1" x14ac:dyDescent="0.25">
      <c r="A10478" s="86"/>
      <c r="B10478" s="86"/>
      <c r="C10478" s="86"/>
      <c r="D10478" s="9"/>
      <c r="E10478" s="9"/>
      <c r="F10478" s="9"/>
      <c r="G10478" s="9"/>
      <c r="H10478" s="9"/>
      <c r="I10478" s="9"/>
    </row>
    <row r="10479" spans="1:9" ht="12" customHeight="1" x14ac:dyDescent="0.25">
      <c r="A10479" s="9"/>
      <c r="B10479" s="9"/>
      <c r="C10479" s="9"/>
      <c r="D10479" s="90" t="s">
        <v>5042</v>
      </c>
      <c r="E10479" s="90"/>
      <c r="F10479" s="90"/>
      <c r="G10479" s="90"/>
      <c r="H10479" s="90"/>
      <c r="I10479" s="90"/>
    </row>
    <row r="10480" spans="1:9" ht="9.9499999999999993" customHeight="1" x14ac:dyDescent="0.25">
      <c r="A10480" s="86"/>
      <c r="B10480" s="86"/>
      <c r="C10480" s="86"/>
      <c r="D10480" s="86"/>
      <c r="E10480" s="9"/>
      <c r="F10480" s="9"/>
      <c r="G10480" s="9"/>
      <c r="H10480" s="9"/>
      <c r="I10480" s="9"/>
    </row>
    <row r="10481" spans="1:9" ht="30.95" customHeight="1" x14ac:dyDescent="0.25">
      <c r="A10481" s="88" t="s">
        <v>3539</v>
      </c>
      <c r="B10481" s="88"/>
      <c r="C10481" s="88"/>
      <c r="D10481" s="88"/>
      <c r="E10481" s="88"/>
      <c r="F10481" s="88"/>
      <c r="G10481" s="88"/>
      <c r="H10481" s="88"/>
      <c r="I10481" s="88"/>
    </row>
    <row r="10482" spans="1:9" ht="15" customHeight="1" x14ac:dyDescent="0.25">
      <c r="A10482" s="89"/>
      <c r="B10482" s="89"/>
      <c r="C10482" s="14" t="s">
        <v>2076</v>
      </c>
      <c r="D10482" s="14" t="s">
        <v>2079</v>
      </c>
      <c r="E10482" s="14" t="s">
        <v>2059</v>
      </c>
      <c r="F10482" s="9"/>
      <c r="G10482" s="9"/>
      <c r="H10482" s="9"/>
      <c r="I10482" s="9"/>
    </row>
    <row r="10483" spans="1:9" ht="18.95" customHeight="1" x14ac:dyDescent="0.25">
      <c r="A10483" s="15" t="s">
        <v>2080</v>
      </c>
      <c r="B10483" s="16" t="s">
        <v>2081</v>
      </c>
      <c r="C10483" s="17">
        <v>931.32</v>
      </c>
      <c r="D10483" s="17">
        <v>0.1</v>
      </c>
      <c r="E10483" s="18">
        <v>93.13</v>
      </c>
      <c r="F10483" s="9"/>
      <c r="G10483" s="9"/>
      <c r="H10483" s="9"/>
      <c r="I10483" s="9"/>
    </row>
    <row r="10484" spans="1:9" ht="15" customHeight="1" x14ac:dyDescent="0.25">
      <c r="A10484" s="19"/>
      <c r="B10484" s="20"/>
      <c r="C10484" s="21"/>
      <c r="D10484" s="21"/>
      <c r="E10484" s="22">
        <v>93.13</v>
      </c>
      <c r="F10484" s="9"/>
      <c r="G10484" s="9"/>
      <c r="H10484" s="9"/>
      <c r="I10484" s="9"/>
    </row>
    <row r="10485" spans="1:9" ht="9.9499999999999993" customHeight="1" x14ac:dyDescent="0.25">
      <c r="A10485" s="86"/>
      <c r="B10485" s="86"/>
      <c r="C10485" s="86"/>
      <c r="D10485" s="9"/>
      <c r="E10485" s="9"/>
      <c r="F10485" s="9"/>
      <c r="G10485" s="9"/>
      <c r="H10485" s="9"/>
      <c r="I10485" s="9"/>
    </row>
    <row r="10486" spans="1:9" ht="12" customHeight="1" x14ac:dyDescent="0.25">
      <c r="A10486" s="9"/>
      <c r="B10486" s="9"/>
      <c r="C10486" s="9"/>
      <c r="D10486" s="90" t="s">
        <v>5037</v>
      </c>
      <c r="E10486" s="90"/>
      <c r="F10486" s="90"/>
      <c r="G10486" s="90"/>
      <c r="H10486" s="90"/>
      <c r="I10486" s="90"/>
    </row>
    <row r="10487" spans="1:9" ht="9.9499999999999993" customHeight="1" x14ac:dyDescent="0.25">
      <c r="A10487" s="86"/>
      <c r="B10487" s="86"/>
      <c r="C10487" s="86"/>
      <c r="D10487" s="86"/>
      <c r="E10487" s="9"/>
      <c r="F10487" s="9"/>
      <c r="G10487" s="9"/>
      <c r="H10487" s="9"/>
      <c r="I10487" s="9"/>
    </row>
    <row r="10488" spans="1:9" ht="30.95" customHeight="1" x14ac:dyDescent="0.25">
      <c r="A10488" s="88" t="s">
        <v>3540</v>
      </c>
      <c r="B10488" s="88"/>
      <c r="C10488" s="88"/>
      <c r="D10488" s="88"/>
      <c r="E10488" s="88"/>
      <c r="F10488" s="88"/>
      <c r="G10488" s="88"/>
      <c r="H10488" s="88"/>
      <c r="I10488" s="88"/>
    </row>
    <row r="10489" spans="1:9" ht="15" customHeight="1" x14ac:dyDescent="0.25">
      <c r="A10489" s="89"/>
      <c r="B10489" s="89"/>
      <c r="C10489" s="14" t="s">
        <v>2076</v>
      </c>
      <c r="D10489" s="14" t="s">
        <v>2059</v>
      </c>
      <c r="E10489" s="9"/>
      <c r="F10489" s="9"/>
      <c r="G10489" s="9"/>
      <c r="H10489" s="9"/>
      <c r="I10489" s="9"/>
    </row>
    <row r="10490" spans="1:9" ht="18.95" customHeight="1" x14ac:dyDescent="0.25">
      <c r="A10490" s="15" t="s">
        <v>2170</v>
      </c>
      <c r="B10490" s="16" t="s">
        <v>2076</v>
      </c>
      <c r="C10490" s="17">
        <v>931.32</v>
      </c>
      <c r="D10490" s="18">
        <v>931.32</v>
      </c>
      <c r="E10490" s="9"/>
      <c r="F10490" s="9"/>
      <c r="G10490" s="9"/>
      <c r="H10490" s="9"/>
      <c r="I10490" s="9"/>
    </row>
    <row r="10491" spans="1:9" ht="15" customHeight="1" x14ac:dyDescent="0.25">
      <c r="A10491" s="19"/>
      <c r="B10491" s="20"/>
      <c r="C10491" s="21"/>
      <c r="D10491" s="22">
        <v>931.32</v>
      </c>
      <c r="E10491" s="9"/>
      <c r="F10491" s="9"/>
      <c r="G10491" s="9"/>
      <c r="H10491" s="9"/>
      <c r="I10491" s="9"/>
    </row>
    <row r="10492" spans="1:9" ht="9.9499999999999993" customHeight="1" x14ac:dyDescent="0.25">
      <c r="A10492" s="86"/>
      <c r="B10492" s="86"/>
      <c r="C10492" s="86"/>
      <c r="D10492" s="9"/>
      <c r="E10492" s="9"/>
      <c r="F10492" s="9"/>
      <c r="G10492" s="9"/>
      <c r="H10492" s="9"/>
      <c r="I10492" s="9"/>
    </row>
    <row r="10493" spans="1:9" ht="12" customHeight="1" x14ac:dyDescent="0.25">
      <c r="A10493" s="9"/>
      <c r="B10493" s="9"/>
      <c r="C10493" s="9"/>
      <c r="D10493" s="90" t="s">
        <v>5043</v>
      </c>
      <c r="E10493" s="90"/>
      <c r="F10493" s="90"/>
      <c r="G10493" s="90"/>
      <c r="H10493" s="90"/>
      <c r="I10493" s="90"/>
    </row>
    <row r="10494" spans="1:9" ht="9.9499999999999993" customHeight="1" x14ac:dyDescent="0.25">
      <c r="A10494" s="86"/>
      <c r="B10494" s="86"/>
      <c r="C10494" s="86"/>
      <c r="D10494" s="86"/>
      <c r="E10494" s="9"/>
      <c r="F10494" s="9"/>
      <c r="G10494" s="9"/>
      <c r="H10494" s="9"/>
      <c r="I10494" s="9"/>
    </row>
    <row r="10495" spans="1:9" ht="42.95" customHeight="1" x14ac:dyDescent="0.25">
      <c r="A10495" s="88" t="s">
        <v>3541</v>
      </c>
      <c r="B10495" s="88"/>
      <c r="C10495" s="88"/>
      <c r="D10495" s="88"/>
      <c r="E10495" s="88"/>
      <c r="F10495" s="88"/>
      <c r="G10495" s="88"/>
      <c r="H10495" s="88"/>
      <c r="I10495" s="88"/>
    </row>
    <row r="10496" spans="1:9" ht="15" customHeight="1" x14ac:dyDescent="0.25">
      <c r="A10496" s="89"/>
      <c r="B10496" s="89"/>
      <c r="C10496" s="14" t="s">
        <v>2069</v>
      </c>
      <c r="D10496" s="14" t="s">
        <v>2058</v>
      </c>
      <c r="E10496" s="14" t="s">
        <v>2059</v>
      </c>
      <c r="F10496" s="9"/>
      <c r="G10496" s="9"/>
      <c r="H10496" s="9"/>
      <c r="I10496" s="9"/>
    </row>
    <row r="10497" spans="1:9" ht="12.95" customHeight="1" x14ac:dyDescent="0.25">
      <c r="A10497" s="15"/>
      <c r="B10497" s="16" t="s">
        <v>2104</v>
      </c>
      <c r="C10497" s="17">
        <v>658.2</v>
      </c>
      <c r="D10497" s="17">
        <v>1</v>
      </c>
      <c r="E10497" s="18">
        <v>658.2</v>
      </c>
      <c r="F10497" s="9"/>
      <c r="G10497" s="9"/>
      <c r="H10497" s="9"/>
      <c r="I10497" s="9"/>
    </row>
    <row r="10498" spans="1:9" ht="15" customHeight="1" x14ac:dyDescent="0.25">
      <c r="A10498" s="19"/>
      <c r="B10498" s="20"/>
      <c r="C10498" s="21"/>
      <c r="D10498" s="21"/>
      <c r="E10498" s="22">
        <v>658.2</v>
      </c>
      <c r="F10498" s="9"/>
      <c r="G10498" s="9"/>
      <c r="H10498" s="9"/>
      <c r="I10498" s="9"/>
    </row>
    <row r="10499" spans="1:9" ht="9.9499999999999993" customHeight="1" x14ac:dyDescent="0.25">
      <c r="A10499" s="86"/>
      <c r="B10499" s="86"/>
      <c r="C10499" s="86"/>
      <c r="D10499" s="9"/>
      <c r="E10499" s="9"/>
      <c r="F10499" s="9"/>
      <c r="G10499" s="9"/>
      <c r="H10499" s="9"/>
      <c r="I10499" s="9"/>
    </row>
    <row r="10500" spans="1:9" ht="12" customHeight="1" x14ac:dyDescent="0.25">
      <c r="A10500" s="9"/>
      <c r="B10500" s="9"/>
      <c r="C10500" s="9"/>
      <c r="D10500" s="90" t="s">
        <v>5044</v>
      </c>
      <c r="E10500" s="90"/>
      <c r="F10500" s="90"/>
      <c r="G10500" s="90"/>
      <c r="H10500" s="90"/>
      <c r="I10500" s="90"/>
    </row>
    <row r="10501" spans="1:9" ht="9.9499999999999993" customHeight="1" x14ac:dyDescent="0.25">
      <c r="A10501" s="86"/>
      <c r="B10501" s="86"/>
      <c r="C10501" s="86"/>
      <c r="D10501" s="86"/>
      <c r="E10501" s="9"/>
      <c r="F10501" s="9"/>
      <c r="G10501" s="9"/>
      <c r="H10501" s="9"/>
      <c r="I10501" s="9"/>
    </row>
    <row r="10502" spans="1:9" ht="30.95" customHeight="1" x14ac:dyDescent="0.25">
      <c r="A10502" s="88" t="s">
        <v>3542</v>
      </c>
      <c r="B10502" s="88"/>
      <c r="C10502" s="88"/>
      <c r="D10502" s="88"/>
      <c r="E10502" s="88"/>
      <c r="F10502" s="88"/>
      <c r="G10502" s="88"/>
      <c r="H10502" s="88"/>
      <c r="I10502" s="88"/>
    </row>
    <row r="10503" spans="1:9" ht="15" customHeight="1" x14ac:dyDescent="0.25">
      <c r="A10503" s="89"/>
      <c r="B10503" s="89"/>
      <c r="C10503" s="14" t="s">
        <v>2069</v>
      </c>
      <c r="D10503" s="14" t="s">
        <v>2058</v>
      </c>
      <c r="E10503" s="14" t="s">
        <v>2059</v>
      </c>
      <c r="F10503" s="9"/>
      <c r="G10503" s="9"/>
      <c r="H10503" s="9"/>
      <c r="I10503" s="9"/>
    </row>
    <row r="10504" spans="1:9" ht="12.95" customHeight="1" x14ac:dyDescent="0.25">
      <c r="A10504" s="15"/>
      <c r="B10504" s="16" t="s">
        <v>2104</v>
      </c>
      <c r="C10504" s="17">
        <v>658.2</v>
      </c>
      <c r="D10504" s="17">
        <v>1</v>
      </c>
      <c r="E10504" s="18">
        <v>658.2</v>
      </c>
      <c r="F10504" s="9"/>
      <c r="G10504" s="9"/>
      <c r="H10504" s="9"/>
      <c r="I10504" s="9"/>
    </row>
    <row r="10505" spans="1:9" ht="15" customHeight="1" x14ac:dyDescent="0.25">
      <c r="A10505" s="19"/>
      <c r="B10505" s="20"/>
      <c r="C10505" s="21"/>
      <c r="D10505" s="21"/>
      <c r="E10505" s="22">
        <v>658.2</v>
      </c>
      <c r="F10505" s="9"/>
      <c r="G10505" s="9"/>
      <c r="H10505" s="9"/>
      <c r="I10505" s="9"/>
    </row>
    <row r="10506" spans="1:9" ht="9.9499999999999993" customHeight="1" x14ac:dyDescent="0.25">
      <c r="A10506" s="86"/>
      <c r="B10506" s="86"/>
      <c r="C10506" s="86"/>
      <c r="D10506" s="9"/>
      <c r="E10506" s="9"/>
      <c r="F10506" s="9"/>
      <c r="G10506" s="9"/>
      <c r="H10506" s="9"/>
      <c r="I10506" s="9"/>
    </row>
    <row r="10507" spans="1:9" ht="12" customHeight="1" x14ac:dyDescent="0.25">
      <c r="A10507" s="9"/>
      <c r="B10507" s="9"/>
      <c r="C10507" s="9"/>
      <c r="D10507" s="90" t="s">
        <v>5044</v>
      </c>
      <c r="E10507" s="90"/>
      <c r="F10507" s="90"/>
      <c r="G10507" s="90"/>
      <c r="H10507" s="90"/>
      <c r="I10507" s="90"/>
    </row>
    <row r="10508" spans="1:9" ht="9.9499999999999993" customHeight="1" x14ac:dyDescent="0.25">
      <c r="A10508" s="86"/>
      <c r="B10508" s="86"/>
      <c r="C10508" s="86"/>
      <c r="D10508" s="86"/>
      <c r="E10508" s="9"/>
      <c r="F10508" s="9"/>
      <c r="G10508" s="9"/>
      <c r="H10508" s="9"/>
      <c r="I10508" s="9"/>
    </row>
    <row r="10509" spans="1:9" ht="42.95" customHeight="1" x14ac:dyDescent="0.25">
      <c r="A10509" s="88" t="s">
        <v>3543</v>
      </c>
      <c r="B10509" s="88"/>
      <c r="C10509" s="88"/>
      <c r="D10509" s="88"/>
      <c r="E10509" s="88"/>
      <c r="F10509" s="88"/>
      <c r="G10509" s="88"/>
      <c r="H10509" s="88"/>
      <c r="I10509" s="88"/>
    </row>
    <row r="10510" spans="1:9" ht="15" customHeight="1" x14ac:dyDescent="0.25">
      <c r="A10510" s="89"/>
      <c r="B10510" s="89"/>
      <c r="C10510" s="14" t="s">
        <v>2058</v>
      </c>
      <c r="D10510" s="14" t="s">
        <v>2059</v>
      </c>
      <c r="E10510" s="9"/>
      <c r="F10510" s="9"/>
      <c r="G10510" s="9"/>
      <c r="H10510" s="9"/>
      <c r="I10510" s="9"/>
    </row>
    <row r="10511" spans="1:9" ht="12.95" customHeight="1" x14ac:dyDescent="0.25">
      <c r="A10511" s="15"/>
      <c r="B10511" s="16" t="s">
        <v>2058</v>
      </c>
      <c r="C10511" s="17">
        <v>3</v>
      </c>
      <c r="D10511" s="18">
        <v>3</v>
      </c>
      <c r="E10511" s="9"/>
      <c r="F10511" s="9"/>
      <c r="G10511" s="9"/>
      <c r="H10511" s="9"/>
      <c r="I10511" s="9"/>
    </row>
    <row r="10512" spans="1:9" ht="15" customHeight="1" x14ac:dyDescent="0.25">
      <c r="A10512" s="19"/>
      <c r="B10512" s="20"/>
      <c r="C10512" s="21"/>
      <c r="D10512" s="22">
        <v>3</v>
      </c>
      <c r="E10512" s="9"/>
      <c r="F10512" s="9"/>
      <c r="G10512" s="9"/>
      <c r="H10512" s="9"/>
      <c r="I10512" s="9"/>
    </row>
    <row r="10513" spans="1:9" ht="9.9499999999999993" customHeight="1" x14ac:dyDescent="0.25">
      <c r="A10513" s="86"/>
      <c r="B10513" s="86"/>
      <c r="C10513" s="86"/>
      <c r="D10513" s="9"/>
      <c r="E10513" s="9"/>
      <c r="F10513" s="9"/>
      <c r="G10513" s="9"/>
      <c r="H10513" s="9"/>
      <c r="I10513" s="9"/>
    </row>
    <row r="10514" spans="1:9" ht="12" customHeight="1" x14ac:dyDescent="0.25">
      <c r="A10514" s="9"/>
      <c r="B10514" s="9"/>
      <c r="C10514" s="9"/>
      <c r="D10514" s="90" t="s">
        <v>4295</v>
      </c>
      <c r="E10514" s="90"/>
      <c r="F10514" s="90"/>
      <c r="G10514" s="90"/>
      <c r="H10514" s="90"/>
      <c r="I10514" s="90"/>
    </row>
    <row r="10515" spans="1:9" ht="9.9499999999999993" customHeight="1" x14ac:dyDescent="0.25">
      <c r="A10515" s="86"/>
      <c r="B10515" s="86"/>
      <c r="C10515" s="86"/>
      <c r="D10515" s="86"/>
      <c r="E10515" s="9"/>
      <c r="F10515" s="9"/>
      <c r="G10515" s="9"/>
      <c r="H10515" s="9"/>
      <c r="I10515" s="9"/>
    </row>
    <row r="10516" spans="1:9" ht="30.95" customHeight="1" x14ac:dyDescent="0.25">
      <c r="A10516" s="88" t="s">
        <v>3544</v>
      </c>
      <c r="B10516" s="88"/>
      <c r="C10516" s="88"/>
      <c r="D10516" s="88"/>
      <c r="E10516" s="88"/>
      <c r="F10516" s="88"/>
      <c r="G10516" s="88"/>
      <c r="H10516" s="88"/>
      <c r="I10516" s="88"/>
    </row>
    <row r="10517" spans="1:9" ht="15" customHeight="1" x14ac:dyDescent="0.25">
      <c r="A10517" s="89"/>
      <c r="B10517" s="89"/>
      <c r="C10517" s="14" t="s">
        <v>2076</v>
      </c>
      <c r="D10517" s="14" t="s">
        <v>2059</v>
      </c>
      <c r="E10517" s="9"/>
      <c r="F10517" s="9"/>
      <c r="G10517" s="9"/>
      <c r="H10517" s="9"/>
      <c r="I10517" s="9"/>
    </row>
    <row r="10518" spans="1:9" ht="12.95" customHeight="1" x14ac:dyDescent="0.25">
      <c r="A10518" s="15" t="s">
        <v>2108</v>
      </c>
      <c r="B10518" s="16" t="s">
        <v>2076</v>
      </c>
      <c r="C10518" s="17">
        <v>931.32</v>
      </c>
      <c r="D10518" s="18">
        <v>931.32</v>
      </c>
      <c r="E10518" s="9"/>
      <c r="F10518" s="9"/>
      <c r="G10518" s="9"/>
      <c r="H10518" s="9"/>
      <c r="I10518" s="9"/>
    </row>
    <row r="10519" spans="1:9" ht="15" customHeight="1" x14ac:dyDescent="0.25">
      <c r="A10519" s="19"/>
      <c r="B10519" s="20"/>
      <c r="C10519" s="21"/>
      <c r="D10519" s="22">
        <v>931.32</v>
      </c>
      <c r="E10519" s="9"/>
      <c r="F10519" s="9"/>
      <c r="G10519" s="9"/>
      <c r="H10519" s="9"/>
      <c r="I10519" s="9"/>
    </row>
    <row r="10520" spans="1:9" ht="9.9499999999999993" customHeight="1" x14ac:dyDescent="0.25">
      <c r="A10520" s="86"/>
      <c r="B10520" s="86"/>
      <c r="C10520" s="86"/>
      <c r="D10520" s="9"/>
      <c r="E10520" s="9"/>
      <c r="F10520" s="9"/>
      <c r="G10520" s="9"/>
      <c r="H10520" s="9"/>
      <c r="I10520" s="9"/>
    </row>
    <row r="10521" spans="1:9" ht="12" customHeight="1" x14ac:dyDescent="0.25">
      <c r="A10521" s="9"/>
      <c r="B10521" s="9"/>
      <c r="C10521" s="9"/>
      <c r="D10521" s="90" t="s">
        <v>5043</v>
      </c>
      <c r="E10521" s="90"/>
      <c r="F10521" s="90"/>
      <c r="G10521" s="90"/>
      <c r="H10521" s="90"/>
      <c r="I10521" s="90"/>
    </row>
    <row r="10522" spans="1:9" ht="9.9499999999999993" customHeight="1" x14ac:dyDescent="0.25">
      <c r="A10522" s="86"/>
      <c r="B10522" s="86"/>
      <c r="C10522" s="86"/>
      <c r="D10522" s="86"/>
      <c r="E10522" s="9"/>
      <c r="F10522" s="9"/>
      <c r="G10522" s="9"/>
      <c r="H10522" s="9"/>
      <c r="I10522" s="9"/>
    </row>
    <row r="10523" spans="1:9" ht="42.95" customHeight="1" x14ac:dyDescent="0.25">
      <c r="A10523" s="88" t="s">
        <v>3545</v>
      </c>
      <c r="B10523" s="88"/>
      <c r="C10523" s="88"/>
      <c r="D10523" s="88"/>
      <c r="E10523" s="88"/>
      <c r="F10523" s="88"/>
      <c r="G10523" s="88"/>
      <c r="H10523" s="88"/>
      <c r="I10523" s="88"/>
    </row>
    <row r="10524" spans="1:9" ht="15" customHeight="1" x14ac:dyDescent="0.25">
      <c r="A10524" s="89"/>
      <c r="B10524" s="89"/>
      <c r="C10524" s="14" t="s">
        <v>2058</v>
      </c>
      <c r="D10524" s="14" t="s">
        <v>2059</v>
      </c>
      <c r="E10524" s="9"/>
      <c r="F10524" s="9"/>
      <c r="G10524" s="9"/>
      <c r="H10524" s="9"/>
      <c r="I10524" s="9"/>
    </row>
    <row r="10525" spans="1:9" ht="12.95" customHeight="1" x14ac:dyDescent="0.25">
      <c r="A10525" s="15"/>
      <c r="B10525" s="16" t="s">
        <v>2058</v>
      </c>
      <c r="C10525" s="17">
        <v>2</v>
      </c>
      <c r="D10525" s="18">
        <v>2</v>
      </c>
      <c r="E10525" s="9"/>
      <c r="F10525" s="9"/>
      <c r="G10525" s="9"/>
      <c r="H10525" s="9"/>
      <c r="I10525" s="9"/>
    </row>
    <row r="10526" spans="1:9" ht="15" customHeight="1" x14ac:dyDescent="0.25">
      <c r="A10526" s="19"/>
      <c r="B10526" s="20"/>
      <c r="C10526" s="21"/>
      <c r="D10526" s="22">
        <v>2</v>
      </c>
      <c r="E10526" s="9"/>
      <c r="F10526" s="9"/>
      <c r="G10526" s="9"/>
      <c r="H10526" s="9"/>
      <c r="I10526" s="9"/>
    </row>
    <row r="10527" spans="1:9" ht="9.9499999999999993" customHeight="1" x14ac:dyDescent="0.25">
      <c r="A10527" s="86"/>
      <c r="B10527" s="86"/>
      <c r="C10527" s="86"/>
      <c r="D10527" s="9"/>
      <c r="E10527" s="9"/>
      <c r="F10527" s="9"/>
      <c r="G10527" s="9"/>
      <c r="H10527" s="9"/>
      <c r="I10527" s="9"/>
    </row>
    <row r="10528" spans="1:9" ht="12" customHeight="1" x14ac:dyDescent="0.25">
      <c r="A10528" s="9"/>
      <c r="B10528" s="9"/>
      <c r="C10528" s="9"/>
      <c r="D10528" s="90" t="s">
        <v>4257</v>
      </c>
      <c r="E10528" s="90"/>
      <c r="F10528" s="90"/>
      <c r="G10528" s="90"/>
      <c r="H10528" s="90"/>
      <c r="I10528" s="90"/>
    </row>
    <row r="10529" spans="1:9" ht="9.9499999999999993" customHeight="1" x14ac:dyDescent="0.25">
      <c r="A10529" s="86"/>
      <c r="B10529" s="86"/>
      <c r="C10529" s="86"/>
      <c r="D10529" s="86"/>
      <c r="E10529" s="9"/>
      <c r="F10529" s="9"/>
      <c r="G10529" s="9"/>
      <c r="H10529" s="9"/>
      <c r="I10529" s="9"/>
    </row>
    <row r="10530" spans="1:9" ht="30.95" customHeight="1" x14ac:dyDescent="0.25">
      <c r="A10530" s="88" t="s">
        <v>3546</v>
      </c>
      <c r="B10530" s="88"/>
      <c r="C10530" s="88"/>
      <c r="D10530" s="88"/>
      <c r="E10530" s="88"/>
      <c r="F10530" s="88"/>
      <c r="G10530" s="88"/>
      <c r="H10530" s="88"/>
      <c r="I10530" s="88"/>
    </row>
    <row r="10531" spans="1:9" ht="15" customHeight="1" x14ac:dyDescent="0.25">
      <c r="A10531" s="89"/>
      <c r="B10531" s="89"/>
      <c r="C10531" s="14" t="s">
        <v>2076</v>
      </c>
      <c r="D10531" s="14" t="s">
        <v>2058</v>
      </c>
      <c r="E10531" s="14" t="s">
        <v>2059</v>
      </c>
      <c r="F10531" s="9"/>
      <c r="G10531" s="9"/>
      <c r="H10531" s="9"/>
      <c r="I10531" s="9"/>
    </row>
    <row r="10532" spans="1:9" ht="18.95" customHeight="1" x14ac:dyDescent="0.25">
      <c r="A10532" s="15" t="s">
        <v>2110</v>
      </c>
      <c r="B10532" s="16" t="s">
        <v>2111</v>
      </c>
      <c r="C10532" s="17">
        <v>0.16</v>
      </c>
      <c r="D10532" s="17">
        <v>58</v>
      </c>
      <c r="E10532" s="18">
        <v>9.2799999999999994</v>
      </c>
      <c r="F10532" s="9"/>
      <c r="G10532" s="9"/>
      <c r="H10532" s="9"/>
      <c r="I10532" s="9"/>
    </row>
    <row r="10533" spans="1:9" ht="15" customHeight="1" x14ac:dyDescent="0.25">
      <c r="A10533" s="19"/>
      <c r="B10533" s="20"/>
      <c r="C10533" s="21"/>
      <c r="D10533" s="21"/>
      <c r="E10533" s="22">
        <v>9.2799999999999994</v>
      </c>
      <c r="F10533" s="9"/>
      <c r="G10533" s="9"/>
      <c r="H10533" s="9"/>
      <c r="I10533" s="9"/>
    </row>
    <row r="10534" spans="1:9" ht="9.9499999999999993" customHeight="1" x14ac:dyDescent="0.25">
      <c r="A10534" s="86"/>
      <c r="B10534" s="86"/>
      <c r="C10534" s="86"/>
      <c r="D10534" s="9"/>
      <c r="E10534" s="9"/>
      <c r="F10534" s="9"/>
      <c r="G10534" s="9"/>
      <c r="H10534" s="9"/>
      <c r="I10534" s="9"/>
    </row>
    <row r="10535" spans="1:9" ht="12" customHeight="1" x14ac:dyDescent="0.25">
      <c r="A10535" s="9"/>
      <c r="B10535" s="9"/>
      <c r="C10535" s="9"/>
      <c r="D10535" s="90" t="s">
        <v>5045</v>
      </c>
      <c r="E10535" s="90"/>
      <c r="F10535" s="90"/>
      <c r="G10535" s="90"/>
      <c r="H10535" s="90"/>
      <c r="I10535" s="90"/>
    </row>
    <row r="10536" spans="1:9" ht="9.9499999999999993" customHeight="1" x14ac:dyDescent="0.25">
      <c r="A10536" s="86"/>
      <c r="B10536" s="86"/>
      <c r="C10536" s="86"/>
      <c r="D10536" s="86"/>
      <c r="E10536" s="9"/>
      <c r="F10536" s="9"/>
      <c r="G10536" s="9"/>
      <c r="H10536" s="9"/>
      <c r="I10536" s="9"/>
    </row>
    <row r="10537" spans="1:9" ht="30.95" customHeight="1" x14ac:dyDescent="0.25">
      <c r="A10537" s="88" t="s">
        <v>3547</v>
      </c>
      <c r="B10537" s="88"/>
      <c r="C10537" s="88"/>
      <c r="D10537" s="88"/>
      <c r="E10537" s="88"/>
      <c r="F10537" s="88"/>
      <c r="G10537" s="88"/>
      <c r="H10537" s="88"/>
      <c r="I10537" s="88"/>
    </row>
    <row r="10538" spans="1:9" ht="15" customHeight="1" x14ac:dyDescent="0.25">
      <c r="A10538" s="89"/>
      <c r="B10538" s="89"/>
      <c r="C10538" s="14" t="s">
        <v>2058</v>
      </c>
      <c r="D10538" s="14" t="s">
        <v>2059</v>
      </c>
      <c r="E10538" s="9"/>
      <c r="F10538" s="9"/>
      <c r="G10538" s="9"/>
      <c r="H10538" s="9"/>
      <c r="I10538" s="9"/>
    </row>
    <row r="10539" spans="1:9" ht="12.95" customHeight="1" x14ac:dyDescent="0.25">
      <c r="A10539" s="15"/>
      <c r="B10539" s="16" t="s">
        <v>2058</v>
      </c>
      <c r="C10539" s="17">
        <v>8</v>
      </c>
      <c r="D10539" s="18">
        <v>8</v>
      </c>
      <c r="E10539" s="9"/>
      <c r="F10539" s="9"/>
      <c r="G10539" s="9"/>
      <c r="H10539" s="9"/>
      <c r="I10539" s="9"/>
    </row>
    <row r="10540" spans="1:9" ht="15" customHeight="1" x14ac:dyDescent="0.25">
      <c r="A10540" s="19"/>
      <c r="B10540" s="20"/>
      <c r="C10540" s="21"/>
      <c r="D10540" s="22">
        <v>8</v>
      </c>
      <c r="E10540" s="9"/>
      <c r="F10540" s="9"/>
      <c r="G10540" s="9"/>
      <c r="H10540" s="9"/>
      <c r="I10540" s="9"/>
    </row>
    <row r="10541" spans="1:9" ht="9.9499999999999993" customHeight="1" x14ac:dyDescent="0.25">
      <c r="A10541" s="86"/>
      <c r="B10541" s="86"/>
      <c r="C10541" s="86"/>
      <c r="D10541" s="9"/>
      <c r="E10541" s="9"/>
      <c r="F10541" s="9"/>
      <c r="G10541" s="9"/>
      <c r="H10541" s="9"/>
      <c r="I10541" s="9"/>
    </row>
    <row r="10542" spans="1:9" ht="12" customHeight="1" x14ac:dyDescent="0.25">
      <c r="A10542" s="9"/>
      <c r="B10542" s="9"/>
      <c r="C10542" s="9"/>
      <c r="D10542" s="90" t="s">
        <v>4258</v>
      </c>
      <c r="E10542" s="90"/>
      <c r="F10542" s="90"/>
      <c r="G10542" s="90"/>
      <c r="H10542" s="90"/>
      <c r="I10542" s="90"/>
    </row>
    <row r="10543" spans="1:9" ht="9.9499999999999993" customHeight="1" x14ac:dyDescent="0.25">
      <c r="A10543" s="86"/>
      <c r="B10543" s="86"/>
      <c r="C10543" s="86"/>
      <c r="D10543" s="86"/>
      <c r="E10543" s="9"/>
      <c r="F10543" s="9"/>
      <c r="G10543" s="9"/>
      <c r="H10543" s="9"/>
      <c r="I10543" s="9"/>
    </row>
    <row r="10544" spans="1:9" ht="20.100000000000001" customHeight="1" x14ac:dyDescent="0.25">
      <c r="A10544" s="88" t="s">
        <v>3548</v>
      </c>
      <c r="B10544" s="88"/>
      <c r="C10544" s="88"/>
      <c r="D10544" s="88"/>
      <c r="E10544" s="88"/>
      <c r="F10544" s="88"/>
      <c r="G10544" s="88"/>
      <c r="H10544" s="88"/>
      <c r="I10544" s="88"/>
    </row>
    <row r="10545" spans="1:9" ht="15" customHeight="1" x14ac:dyDescent="0.25">
      <c r="A10545" s="89"/>
      <c r="B10545" s="89"/>
      <c r="C10545" s="14" t="s">
        <v>2076</v>
      </c>
      <c r="D10545" s="14" t="s">
        <v>2059</v>
      </c>
      <c r="E10545" s="9"/>
      <c r="F10545" s="9"/>
      <c r="G10545" s="9"/>
      <c r="H10545" s="9"/>
      <c r="I10545" s="9"/>
    </row>
    <row r="10546" spans="1:9" ht="12.95" customHeight="1" x14ac:dyDescent="0.25">
      <c r="A10546" s="15" t="s">
        <v>3488</v>
      </c>
      <c r="B10546" s="16" t="s">
        <v>2076</v>
      </c>
      <c r="C10546" s="17">
        <v>423.27</v>
      </c>
      <c r="D10546" s="18">
        <v>423.27</v>
      </c>
      <c r="E10546" s="9"/>
      <c r="F10546" s="9"/>
      <c r="G10546" s="9"/>
      <c r="H10546" s="9"/>
      <c r="I10546" s="9"/>
    </row>
    <row r="10547" spans="1:9" ht="15" customHeight="1" x14ac:dyDescent="0.25">
      <c r="A10547" s="19"/>
      <c r="B10547" s="20"/>
      <c r="C10547" s="21"/>
      <c r="D10547" s="22">
        <v>423.27</v>
      </c>
      <c r="E10547" s="9"/>
      <c r="F10547" s="9"/>
      <c r="G10547" s="9"/>
      <c r="H10547" s="9"/>
      <c r="I10547" s="9"/>
    </row>
    <row r="10548" spans="1:9" ht="9.9499999999999993" customHeight="1" x14ac:dyDescent="0.25">
      <c r="A10548" s="86"/>
      <c r="B10548" s="86"/>
      <c r="C10548" s="86"/>
      <c r="D10548" s="9"/>
      <c r="E10548" s="9"/>
      <c r="F10548" s="9"/>
      <c r="G10548" s="9"/>
      <c r="H10548" s="9"/>
      <c r="I10548" s="9"/>
    </row>
    <row r="10549" spans="1:9" ht="12" customHeight="1" x14ac:dyDescent="0.25">
      <c r="A10549" s="9"/>
      <c r="B10549" s="9"/>
      <c r="C10549" s="9"/>
      <c r="D10549" s="90" t="s">
        <v>5046</v>
      </c>
      <c r="E10549" s="90"/>
      <c r="F10549" s="90"/>
      <c r="G10549" s="90"/>
      <c r="H10549" s="90"/>
      <c r="I10549" s="90"/>
    </row>
    <row r="10550" spans="1:9" ht="9.9499999999999993" customHeight="1" x14ac:dyDescent="0.25">
      <c r="A10550" s="86"/>
      <c r="B10550" s="86"/>
      <c r="C10550" s="86"/>
      <c r="D10550" s="86"/>
      <c r="E10550" s="9"/>
      <c r="F10550" s="9"/>
      <c r="G10550" s="9"/>
      <c r="H10550" s="9"/>
      <c r="I10550" s="9"/>
    </row>
    <row r="10551" spans="1:9" ht="30.95" customHeight="1" x14ac:dyDescent="0.25">
      <c r="A10551" s="88" t="s">
        <v>3549</v>
      </c>
      <c r="B10551" s="88"/>
      <c r="C10551" s="88"/>
      <c r="D10551" s="88"/>
      <c r="E10551" s="88"/>
      <c r="F10551" s="88"/>
      <c r="G10551" s="88"/>
      <c r="H10551" s="88"/>
      <c r="I10551" s="88"/>
    </row>
    <row r="10552" spans="1:9" ht="15" customHeight="1" x14ac:dyDescent="0.25">
      <c r="A10552" s="89"/>
      <c r="B10552" s="89"/>
      <c r="C10552" s="14" t="s">
        <v>2076</v>
      </c>
      <c r="D10552" s="14" t="s">
        <v>2059</v>
      </c>
      <c r="E10552" s="9"/>
      <c r="F10552" s="9"/>
      <c r="G10552" s="9"/>
      <c r="H10552" s="9"/>
      <c r="I10552" s="9"/>
    </row>
    <row r="10553" spans="1:9" ht="12.95" customHeight="1" x14ac:dyDescent="0.25">
      <c r="A10553" s="15" t="s">
        <v>2108</v>
      </c>
      <c r="B10553" s="16" t="s">
        <v>2076</v>
      </c>
      <c r="C10553" s="17">
        <v>931.32</v>
      </c>
      <c r="D10553" s="18">
        <v>931.32</v>
      </c>
      <c r="E10553" s="9"/>
      <c r="F10553" s="9"/>
      <c r="G10553" s="9"/>
      <c r="H10553" s="9"/>
      <c r="I10553" s="9"/>
    </row>
    <row r="10554" spans="1:9" ht="15" customHeight="1" x14ac:dyDescent="0.25">
      <c r="A10554" s="19"/>
      <c r="B10554" s="20"/>
      <c r="C10554" s="21"/>
      <c r="D10554" s="22">
        <v>931.32</v>
      </c>
      <c r="E10554" s="9"/>
      <c r="F10554" s="9"/>
      <c r="G10554" s="9"/>
      <c r="H10554" s="9"/>
      <c r="I10554" s="9"/>
    </row>
    <row r="10555" spans="1:9" ht="9.9499999999999993" customHeight="1" x14ac:dyDescent="0.25">
      <c r="A10555" s="86"/>
      <c r="B10555" s="86"/>
      <c r="C10555" s="86"/>
      <c r="D10555" s="9"/>
      <c r="E10555" s="9"/>
      <c r="F10555" s="9"/>
      <c r="G10555" s="9"/>
      <c r="H10555" s="9"/>
      <c r="I10555" s="9"/>
    </row>
    <row r="10556" spans="1:9" ht="12" customHeight="1" x14ac:dyDescent="0.25">
      <c r="A10556" s="9"/>
      <c r="B10556" s="9"/>
      <c r="C10556" s="9"/>
      <c r="D10556" s="90" t="s">
        <v>5043</v>
      </c>
      <c r="E10556" s="90"/>
      <c r="F10556" s="90"/>
      <c r="G10556" s="90"/>
      <c r="H10556" s="90"/>
      <c r="I10556" s="90"/>
    </row>
    <row r="10557" spans="1:9" ht="9.9499999999999993" customHeight="1" x14ac:dyDescent="0.25">
      <c r="A10557" s="86"/>
      <c r="B10557" s="86"/>
      <c r="C10557" s="86"/>
      <c r="D10557" s="86"/>
      <c r="E10557" s="9"/>
      <c r="F10557" s="9"/>
      <c r="G10557" s="9"/>
      <c r="H10557" s="9"/>
      <c r="I10557" s="9"/>
    </row>
    <row r="10558" spans="1:9" ht="20.100000000000001" customHeight="1" x14ac:dyDescent="0.25">
      <c r="A10558" s="88" t="s">
        <v>3550</v>
      </c>
      <c r="B10558" s="88"/>
      <c r="C10558" s="88"/>
      <c r="D10558" s="88"/>
      <c r="E10558" s="88"/>
      <c r="F10558" s="88"/>
      <c r="G10558" s="88"/>
      <c r="H10558" s="88"/>
      <c r="I10558" s="88"/>
    </row>
    <row r="10559" spans="1:9" ht="15" customHeight="1" x14ac:dyDescent="0.25">
      <c r="A10559" s="89"/>
      <c r="B10559" s="89"/>
      <c r="C10559" s="14" t="s">
        <v>2069</v>
      </c>
      <c r="D10559" s="14" t="s">
        <v>2058</v>
      </c>
      <c r="E10559" s="14" t="s">
        <v>2059</v>
      </c>
      <c r="F10559" s="9"/>
      <c r="G10559" s="9"/>
      <c r="H10559" s="9"/>
      <c r="I10559" s="9"/>
    </row>
    <row r="10560" spans="1:9" ht="12.95" customHeight="1" x14ac:dyDescent="0.25">
      <c r="A10560" s="15"/>
      <c r="B10560" s="16" t="s">
        <v>2104</v>
      </c>
      <c r="C10560" s="17">
        <v>204.72</v>
      </c>
      <c r="D10560" s="17">
        <v>1</v>
      </c>
      <c r="E10560" s="18">
        <v>204.72</v>
      </c>
      <c r="F10560" s="9"/>
      <c r="G10560" s="9"/>
      <c r="H10560" s="9"/>
      <c r="I10560" s="9"/>
    </row>
    <row r="10561" spans="1:9" ht="15" customHeight="1" x14ac:dyDescent="0.25">
      <c r="A10561" s="19"/>
      <c r="B10561" s="20"/>
      <c r="C10561" s="21"/>
      <c r="D10561" s="21"/>
      <c r="E10561" s="22">
        <v>204.72</v>
      </c>
      <c r="F10561" s="9"/>
      <c r="G10561" s="9"/>
      <c r="H10561" s="9"/>
      <c r="I10561" s="9"/>
    </row>
    <row r="10562" spans="1:9" ht="9.9499999999999993" customHeight="1" x14ac:dyDescent="0.25">
      <c r="A10562" s="86"/>
      <c r="B10562" s="86"/>
      <c r="C10562" s="86"/>
      <c r="D10562" s="9"/>
      <c r="E10562" s="9"/>
      <c r="F10562" s="9"/>
      <c r="G10562" s="9"/>
      <c r="H10562" s="9"/>
      <c r="I10562" s="9"/>
    </row>
    <row r="10563" spans="1:9" ht="12" customHeight="1" x14ac:dyDescent="0.25">
      <c r="A10563" s="9"/>
      <c r="B10563" s="9"/>
      <c r="C10563" s="9"/>
      <c r="D10563" s="90" t="s">
        <v>5047</v>
      </c>
      <c r="E10563" s="90"/>
      <c r="F10563" s="90"/>
      <c r="G10563" s="90"/>
      <c r="H10563" s="90"/>
      <c r="I10563" s="90"/>
    </row>
    <row r="10564" spans="1:9" ht="9.9499999999999993" customHeight="1" x14ac:dyDescent="0.25">
      <c r="A10564" s="86"/>
      <c r="B10564" s="86"/>
      <c r="C10564" s="86"/>
      <c r="D10564" s="86"/>
      <c r="E10564" s="9"/>
      <c r="F10564" s="9"/>
      <c r="G10564" s="9"/>
      <c r="H10564" s="9"/>
      <c r="I10564" s="9"/>
    </row>
    <row r="10565" spans="1:9" ht="30.95" customHeight="1" x14ac:dyDescent="0.25">
      <c r="A10565" s="88" t="s">
        <v>3551</v>
      </c>
      <c r="B10565" s="88"/>
      <c r="C10565" s="88"/>
      <c r="D10565" s="88"/>
      <c r="E10565" s="88"/>
      <c r="F10565" s="88"/>
      <c r="G10565" s="88"/>
      <c r="H10565" s="88"/>
      <c r="I10565" s="88"/>
    </row>
    <row r="10566" spans="1:9" ht="15" customHeight="1" x14ac:dyDescent="0.25">
      <c r="A10566" s="89"/>
      <c r="B10566" s="89"/>
      <c r="C10566" s="14" t="s">
        <v>2076</v>
      </c>
      <c r="D10566" s="14" t="s">
        <v>2059</v>
      </c>
      <c r="E10566" s="9"/>
      <c r="F10566" s="9"/>
      <c r="G10566" s="9"/>
      <c r="H10566" s="9"/>
      <c r="I10566" s="9"/>
    </row>
    <row r="10567" spans="1:9" ht="12.95" customHeight="1" x14ac:dyDescent="0.25">
      <c r="A10567" s="15" t="s">
        <v>2077</v>
      </c>
      <c r="B10567" s="16" t="s">
        <v>2076</v>
      </c>
      <c r="C10567" s="17">
        <v>4869.34</v>
      </c>
      <c r="D10567" s="18">
        <v>4869.34</v>
      </c>
      <c r="E10567" s="9"/>
      <c r="F10567" s="9"/>
      <c r="G10567" s="9"/>
      <c r="H10567" s="9"/>
      <c r="I10567" s="9"/>
    </row>
    <row r="10568" spans="1:9" ht="15" customHeight="1" x14ac:dyDescent="0.25">
      <c r="A10568" s="19"/>
      <c r="B10568" s="20"/>
      <c r="C10568" s="21"/>
      <c r="D10568" s="22">
        <v>4869.34</v>
      </c>
      <c r="E10568" s="9"/>
      <c r="F10568" s="9"/>
      <c r="G10568" s="9"/>
      <c r="H10568" s="9"/>
      <c r="I10568" s="9"/>
    </row>
    <row r="10569" spans="1:9" ht="9.9499999999999993" customHeight="1" x14ac:dyDescent="0.25">
      <c r="A10569" s="86"/>
      <c r="B10569" s="86"/>
      <c r="C10569" s="86"/>
      <c r="D10569" s="9"/>
      <c r="E10569" s="9"/>
      <c r="F10569" s="9"/>
      <c r="G10569" s="9"/>
      <c r="H10569" s="9"/>
      <c r="I10569" s="9"/>
    </row>
    <row r="10570" spans="1:9" ht="12" customHeight="1" x14ac:dyDescent="0.25">
      <c r="A10570" s="9"/>
      <c r="B10570" s="9"/>
      <c r="C10570" s="9"/>
      <c r="D10570" s="90" t="s">
        <v>5048</v>
      </c>
      <c r="E10570" s="90"/>
      <c r="F10570" s="90"/>
      <c r="G10570" s="90"/>
      <c r="H10570" s="90"/>
      <c r="I10570" s="90"/>
    </row>
    <row r="10571" spans="1:9" ht="9.9499999999999993" customHeight="1" x14ac:dyDescent="0.25">
      <c r="A10571" s="86"/>
      <c r="B10571" s="86"/>
      <c r="C10571" s="86"/>
      <c r="D10571" s="86"/>
      <c r="E10571" s="9"/>
      <c r="F10571" s="9"/>
      <c r="G10571" s="9"/>
      <c r="H10571" s="9"/>
      <c r="I10571" s="9"/>
    </row>
    <row r="10572" spans="1:9" ht="30.95" customHeight="1" x14ac:dyDescent="0.25">
      <c r="A10572" s="88" t="s">
        <v>3552</v>
      </c>
      <c r="B10572" s="88"/>
      <c r="C10572" s="88"/>
      <c r="D10572" s="88"/>
      <c r="E10572" s="88"/>
      <c r="F10572" s="88"/>
      <c r="G10572" s="88"/>
      <c r="H10572" s="88"/>
      <c r="I10572" s="88"/>
    </row>
    <row r="10573" spans="1:9" ht="15" customHeight="1" x14ac:dyDescent="0.25">
      <c r="A10573" s="89"/>
      <c r="B10573" s="89"/>
      <c r="C10573" s="14" t="s">
        <v>2076</v>
      </c>
      <c r="D10573" s="14" t="s">
        <v>2079</v>
      </c>
      <c r="E10573" s="14" t="s">
        <v>2059</v>
      </c>
      <c r="F10573" s="9"/>
      <c r="G10573" s="9"/>
      <c r="H10573" s="9"/>
      <c r="I10573" s="9"/>
    </row>
    <row r="10574" spans="1:9" ht="18.95" customHeight="1" x14ac:dyDescent="0.25">
      <c r="A10574" s="15" t="s">
        <v>2080</v>
      </c>
      <c r="B10574" s="16" t="s">
        <v>2081</v>
      </c>
      <c r="C10574" s="17">
        <v>892</v>
      </c>
      <c r="D10574" s="17">
        <v>0.1</v>
      </c>
      <c r="E10574" s="18">
        <v>89.2</v>
      </c>
      <c r="F10574" s="9"/>
      <c r="G10574" s="9"/>
      <c r="H10574" s="9"/>
      <c r="I10574" s="9"/>
    </row>
    <row r="10575" spans="1:9" ht="15" customHeight="1" x14ac:dyDescent="0.25">
      <c r="A10575" s="19"/>
      <c r="B10575" s="20"/>
      <c r="C10575" s="21"/>
      <c r="D10575" s="21"/>
      <c r="E10575" s="22">
        <v>89.2</v>
      </c>
      <c r="F10575" s="9"/>
      <c r="G10575" s="9"/>
      <c r="H10575" s="9"/>
      <c r="I10575" s="9"/>
    </row>
    <row r="10576" spans="1:9" ht="9.9499999999999993" customHeight="1" x14ac:dyDescent="0.25">
      <c r="A10576" s="86"/>
      <c r="B10576" s="86"/>
      <c r="C10576" s="86"/>
      <c r="D10576" s="9"/>
      <c r="E10576" s="9"/>
      <c r="F10576" s="9"/>
      <c r="G10576" s="9"/>
      <c r="H10576" s="9"/>
      <c r="I10576" s="9"/>
    </row>
    <row r="10577" spans="1:9" ht="12" customHeight="1" x14ac:dyDescent="0.25">
      <c r="A10577" s="9"/>
      <c r="B10577" s="9"/>
      <c r="C10577" s="9"/>
      <c r="D10577" s="90" t="s">
        <v>5049</v>
      </c>
      <c r="E10577" s="90"/>
      <c r="F10577" s="90"/>
      <c r="G10577" s="90"/>
      <c r="H10577" s="90"/>
      <c r="I10577" s="90"/>
    </row>
    <row r="10578" spans="1:9" ht="9.9499999999999993" customHeight="1" x14ac:dyDescent="0.25">
      <c r="A10578" s="86"/>
      <c r="B10578" s="86"/>
      <c r="C10578" s="86"/>
      <c r="D10578" s="86"/>
      <c r="E10578" s="9"/>
      <c r="F10578" s="9"/>
      <c r="G10578" s="9"/>
      <c r="H10578" s="9"/>
      <c r="I10578" s="9"/>
    </row>
    <row r="10579" spans="1:9" ht="30.95" customHeight="1" x14ac:dyDescent="0.25">
      <c r="A10579" s="88" t="s">
        <v>3553</v>
      </c>
      <c r="B10579" s="88"/>
      <c r="C10579" s="88"/>
      <c r="D10579" s="88"/>
      <c r="E10579" s="88"/>
      <c r="F10579" s="88"/>
      <c r="G10579" s="88"/>
      <c r="H10579" s="88"/>
      <c r="I10579" s="88"/>
    </row>
    <row r="10580" spans="1:9" ht="15" customHeight="1" x14ac:dyDescent="0.25">
      <c r="A10580" s="89"/>
      <c r="B10580" s="89"/>
      <c r="C10580" s="14" t="s">
        <v>2076</v>
      </c>
      <c r="D10580" s="14" t="s">
        <v>2079</v>
      </c>
      <c r="E10580" s="14" t="s">
        <v>2058</v>
      </c>
      <c r="F10580" s="14" t="s">
        <v>2059</v>
      </c>
      <c r="G10580" s="9"/>
      <c r="H10580" s="9"/>
      <c r="I10580" s="9"/>
    </row>
    <row r="10581" spans="1:9" ht="27" customHeight="1" x14ac:dyDescent="0.25">
      <c r="A10581" s="15" t="s">
        <v>2083</v>
      </c>
      <c r="B10581" s="16" t="s">
        <v>2084</v>
      </c>
      <c r="C10581" s="17">
        <v>4.3</v>
      </c>
      <c r="D10581" s="17">
        <v>0.1</v>
      </c>
      <c r="E10581" s="17">
        <v>4</v>
      </c>
      <c r="F10581" s="18">
        <v>1.72</v>
      </c>
      <c r="G10581" s="9"/>
      <c r="H10581" s="9"/>
      <c r="I10581" s="9"/>
    </row>
    <row r="10582" spans="1:9" ht="15" customHeight="1" x14ac:dyDescent="0.25">
      <c r="A10582" s="19"/>
      <c r="B10582" s="20"/>
      <c r="C10582" s="21"/>
      <c r="D10582" s="21"/>
      <c r="E10582" s="21"/>
      <c r="F10582" s="22">
        <v>1.72</v>
      </c>
      <c r="G10582" s="9"/>
      <c r="H10582" s="9"/>
      <c r="I10582" s="9"/>
    </row>
    <row r="10583" spans="1:9" ht="9.9499999999999993" customHeight="1" x14ac:dyDescent="0.25">
      <c r="A10583" s="86"/>
      <c r="B10583" s="86"/>
      <c r="C10583" s="86"/>
      <c r="D10583" s="9"/>
      <c r="E10583" s="9"/>
      <c r="F10583" s="9"/>
      <c r="G10583" s="9"/>
      <c r="H10583" s="9"/>
      <c r="I10583" s="9"/>
    </row>
    <row r="10584" spans="1:9" ht="12" customHeight="1" x14ac:dyDescent="0.25">
      <c r="A10584" s="9"/>
      <c r="B10584" s="9"/>
      <c r="C10584" s="9"/>
      <c r="D10584" s="90" t="s">
        <v>4313</v>
      </c>
      <c r="E10584" s="90"/>
      <c r="F10584" s="90"/>
      <c r="G10584" s="90"/>
      <c r="H10584" s="90"/>
      <c r="I10584" s="90"/>
    </row>
    <row r="10585" spans="1:9" ht="9.9499999999999993" customHeight="1" x14ac:dyDescent="0.25">
      <c r="A10585" s="86"/>
      <c r="B10585" s="86"/>
      <c r="C10585" s="86"/>
      <c r="D10585" s="86"/>
      <c r="E10585" s="9"/>
      <c r="F10585" s="9"/>
      <c r="G10585" s="9"/>
      <c r="H10585" s="9"/>
      <c r="I10585" s="9"/>
    </row>
    <row r="10586" spans="1:9" ht="42.95" customHeight="1" x14ac:dyDescent="0.25">
      <c r="A10586" s="88" t="s">
        <v>3554</v>
      </c>
      <c r="B10586" s="88"/>
      <c r="C10586" s="88"/>
      <c r="D10586" s="88"/>
      <c r="E10586" s="88"/>
      <c r="F10586" s="88"/>
      <c r="G10586" s="88"/>
      <c r="H10586" s="88"/>
      <c r="I10586" s="88"/>
    </row>
    <row r="10587" spans="1:9" ht="15" customHeight="1" x14ac:dyDescent="0.25">
      <c r="A10587" s="89"/>
      <c r="B10587" s="89"/>
      <c r="C10587" s="14" t="s">
        <v>2076</v>
      </c>
      <c r="D10587" s="14" t="s">
        <v>2056</v>
      </c>
      <c r="E10587" s="14" t="s">
        <v>2058</v>
      </c>
      <c r="F10587" s="14" t="s">
        <v>2086</v>
      </c>
      <c r="G10587" s="14" t="s">
        <v>2059</v>
      </c>
      <c r="H10587" s="9"/>
      <c r="I10587" s="9"/>
    </row>
    <row r="10588" spans="1:9" ht="18.95" customHeight="1" x14ac:dyDescent="0.25">
      <c r="A10588" s="15" t="s">
        <v>2087</v>
      </c>
      <c r="B10588" s="16" t="s">
        <v>2088</v>
      </c>
      <c r="C10588" s="17">
        <v>4869.34</v>
      </c>
      <c r="D10588" s="17">
        <v>0.1</v>
      </c>
      <c r="E10588" s="17">
        <v>1</v>
      </c>
      <c r="F10588" s="17">
        <v>1.5</v>
      </c>
      <c r="G10588" s="18">
        <v>730.4</v>
      </c>
      <c r="H10588" s="9"/>
      <c r="I10588" s="9"/>
    </row>
    <row r="10589" spans="1:9" ht="18.95" customHeight="1" x14ac:dyDescent="0.25">
      <c r="A10589" s="15" t="s">
        <v>2089</v>
      </c>
      <c r="B10589" s="16" t="s">
        <v>2088</v>
      </c>
      <c r="C10589" s="17">
        <v>892</v>
      </c>
      <c r="D10589" s="17">
        <v>0.1</v>
      </c>
      <c r="E10589" s="17">
        <v>1</v>
      </c>
      <c r="F10589" s="17">
        <v>1.5</v>
      </c>
      <c r="G10589" s="18">
        <v>133.80000000000001</v>
      </c>
      <c r="H10589" s="9"/>
      <c r="I10589" s="9"/>
    </row>
    <row r="10590" spans="1:9" ht="27" customHeight="1" x14ac:dyDescent="0.25">
      <c r="A10590" s="15" t="s">
        <v>2090</v>
      </c>
      <c r="B10590" s="16" t="s">
        <v>2088</v>
      </c>
      <c r="C10590" s="17">
        <v>4.5999999999999996</v>
      </c>
      <c r="D10590" s="17">
        <v>0.1</v>
      </c>
      <c r="E10590" s="17">
        <v>4</v>
      </c>
      <c r="F10590" s="17">
        <v>1.5</v>
      </c>
      <c r="G10590" s="18">
        <v>2.76</v>
      </c>
      <c r="H10590" s="9"/>
      <c r="I10590" s="9"/>
    </row>
    <row r="10591" spans="1:9" ht="15" customHeight="1" x14ac:dyDescent="0.25">
      <c r="A10591" s="19"/>
      <c r="B10591" s="20"/>
      <c r="C10591" s="21"/>
      <c r="D10591" s="21"/>
      <c r="E10591" s="21"/>
      <c r="F10591" s="21"/>
      <c r="G10591" s="22">
        <v>866.96</v>
      </c>
      <c r="H10591" s="9"/>
      <c r="I10591" s="9"/>
    </row>
    <row r="10592" spans="1:9" ht="9.9499999999999993" customHeight="1" x14ac:dyDescent="0.25">
      <c r="A10592" s="86"/>
      <c r="B10592" s="86"/>
      <c r="C10592" s="86"/>
      <c r="D10592" s="9"/>
      <c r="E10592" s="9"/>
      <c r="F10592" s="9"/>
      <c r="G10592" s="9"/>
      <c r="H10592" s="9"/>
      <c r="I10592" s="9"/>
    </row>
    <row r="10593" spans="1:9" ht="12" customHeight="1" x14ac:dyDescent="0.25">
      <c r="A10593" s="9"/>
      <c r="B10593" s="9"/>
      <c r="C10593" s="9"/>
      <c r="D10593" s="90" t="s">
        <v>5050</v>
      </c>
      <c r="E10593" s="90"/>
      <c r="F10593" s="90"/>
      <c r="G10593" s="90"/>
      <c r="H10593" s="90"/>
      <c r="I10593" s="90"/>
    </row>
    <row r="10594" spans="1:9" ht="9.9499999999999993" customHeight="1" x14ac:dyDescent="0.25">
      <c r="A10594" s="86"/>
      <c r="B10594" s="86"/>
      <c r="C10594" s="86"/>
      <c r="D10594" s="86"/>
      <c r="E10594" s="9"/>
      <c r="F10594" s="9"/>
      <c r="G10594" s="9"/>
      <c r="H10594" s="9"/>
      <c r="I10594" s="9"/>
    </row>
    <row r="10595" spans="1:9" ht="30.95" customHeight="1" x14ac:dyDescent="0.25">
      <c r="A10595" s="88" t="s">
        <v>3555</v>
      </c>
      <c r="B10595" s="88"/>
      <c r="C10595" s="88"/>
      <c r="D10595" s="88"/>
      <c r="E10595" s="88"/>
      <c r="F10595" s="88"/>
      <c r="G10595" s="88"/>
      <c r="H10595" s="88"/>
      <c r="I10595" s="88"/>
    </row>
    <row r="10596" spans="1:9" ht="15" customHeight="1" x14ac:dyDescent="0.25">
      <c r="A10596" s="89"/>
      <c r="B10596" s="89"/>
      <c r="C10596" s="14" t="s">
        <v>2076</v>
      </c>
      <c r="D10596" s="14" t="s">
        <v>2056</v>
      </c>
      <c r="E10596" s="14" t="s">
        <v>2058</v>
      </c>
      <c r="F10596" s="14" t="s">
        <v>2092</v>
      </c>
      <c r="G10596" s="14" t="s">
        <v>2086</v>
      </c>
      <c r="H10596" s="14" t="s">
        <v>2059</v>
      </c>
      <c r="I10596" s="9"/>
    </row>
    <row r="10597" spans="1:9" ht="18.95" customHeight="1" x14ac:dyDescent="0.25">
      <c r="A10597" s="15" t="s">
        <v>2087</v>
      </c>
      <c r="B10597" s="16" t="s">
        <v>2186</v>
      </c>
      <c r="C10597" s="17">
        <v>4869.34</v>
      </c>
      <c r="D10597" s="17">
        <v>0.1</v>
      </c>
      <c r="E10597" s="17">
        <v>1</v>
      </c>
      <c r="F10597" s="17">
        <v>30</v>
      </c>
      <c r="G10597" s="17">
        <v>1.5</v>
      </c>
      <c r="H10597" s="18">
        <v>21912.03</v>
      </c>
      <c r="I10597" s="9"/>
    </row>
    <row r="10598" spans="1:9" ht="18.95" customHeight="1" x14ac:dyDescent="0.25">
      <c r="A10598" s="15" t="s">
        <v>2089</v>
      </c>
      <c r="B10598" s="16" t="s">
        <v>2186</v>
      </c>
      <c r="C10598" s="17">
        <v>892</v>
      </c>
      <c r="D10598" s="17">
        <v>0.03</v>
      </c>
      <c r="E10598" s="17">
        <v>1</v>
      </c>
      <c r="F10598" s="17">
        <v>30</v>
      </c>
      <c r="G10598" s="17">
        <v>1.5</v>
      </c>
      <c r="H10598" s="18">
        <v>1204.2</v>
      </c>
      <c r="I10598" s="9"/>
    </row>
    <row r="10599" spans="1:9" ht="27" customHeight="1" x14ac:dyDescent="0.25">
      <c r="A10599" s="15" t="s">
        <v>2090</v>
      </c>
      <c r="B10599" s="16" t="s">
        <v>2186</v>
      </c>
      <c r="C10599" s="17">
        <v>4.5999999999999996</v>
      </c>
      <c r="D10599" s="17">
        <v>0.1</v>
      </c>
      <c r="E10599" s="17">
        <v>4</v>
      </c>
      <c r="F10599" s="17">
        <v>30</v>
      </c>
      <c r="G10599" s="17">
        <v>1.5</v>
      </c>
      <c r="H10599" s="18">
        <v>82.8</v>
      </c>
      <c r="I10599" s="9"/>
    </row>
    <row r="10600" spans="1:9" ht="15" customHeight="1" x14ac:dyDescent="0.25">
      <c r="A10600" s="19"/>
      <c r="B10600" s="20"/>
      <c r="C10600" s="21"/>
      <c r="D10600" s="21"/>
      <c r="E10600" s="21"/>
      <c r="F10600" s="21"/>
      <c r="G10600" s="21"/>
      <c r="H10600" s="22">
        <v>23199.03</v>
      </c>
      <c r="I10600" s="9"/>
    </row>
    <row r="10601" spans="1:9" ht="9.9499999999999993" customHeight="1" x14ac:dyDescent="0.25">
      <c r="A10601" s="86"/>
      <c r="B10601" s="86"/>
      <c r="C10601" s="86"/>
      <c r="D10601" s="9"/>
      <c r="E10601" s="9"/>
      <c r="F10601" s="9"/>
      <c r="G10601" s="9"/>
      <c r="H10601" s="9"/>
      <c r="I10601" s="9"/>
    </row>
    <row r="10602" spans="1:9" ht="12" customHeight="1" x14ac:dyDescent="0.25">
      <c r="A10602" s="9"/>
      <c r="B10602" s="9"/>
      <c r="C10602" s="9"/>
      <c r="D10602" s="90" t="s">
        <v>5051</v>
      </c>
      <c r="E10602" s="90"/>
      <c r="F10602" s="90"/>
      <c r="G10602" s="90"/>
      <c r="H10602" s="90"/>
      <c r="I10602" s="90"/>
    </row>
    <row r="10603" spans="1:9" ht="9.9499999999999993" customHeight="1" x14ac:dyDescent="0.25">
      <c r="A10603" s="86"/>
      <c r="B10603" s="86"/>
      <c r="C10603" s="86"/>
      <c r="D10603" s="86"/>
      <c r="E10603" s="9"/>
      <c r="F10603" s="9"/>
      <c r="G10603" s="9"/>
      <c r="H10603" s="9"/>
      <c r="I10603" s="9"/>
    </row>
    <row r="10604" spans="1:9" ht="42.95" customHeight="1" x14ac:dyDescent="0.25">
      <c r="A10604" s="88" t="s">
        <v>3556</v>
      </c>
      <c r="B10604" s="88"/>
      <c r="C10604" s="88"/>
      <c r="D10604" s="88"/>
      <c r="E10604" s="88"/>
      <c r="F10604" s="88"/>
      <c r="G10604" s="88"/>
      <c r="H10604" s="88"/>
      <c r="I10604" s="88"/>
    </row>
    <row r="10605" spans="1:9" ht="15" customHeight="1" x14ac:dyDescent="0.25">
      <c r="A10605" s="89"/>
      <c r="B10605" s="89"/>
      <c r="C10605" s="14" t="s">
        <v>2076</v>
      </c>
      <c r="D10605" s="14" t="s">
        <v>2056</v>
      </c>
      <c r="E10605" s="14" t="s">
        <v>2058</v>
      </c>
      <c r="F10605" s="14" t="s">
        <v>2092</v>
      </c>
      <c r="G10605" s="14" t="s">
        <v>2086</v>
      </c>
      <c r="H10605" s="14" t="s">
        <v>2059</v>
      </c>
      <c r="I10605" s="9"/>
    </row>
    <row r="10606" spans="1:9" ht="18.95" customHeight="1" x14ac:dyDescent="0.25">
      <c r="A10606" s="15" t="s">
        <v>2087</v>
      </c>
      <c r="B10606" s="16" t="s">
        <v>2186</v>
      </c>
      <c r="C10606" s="17">
        <v>4869.34</v>
      </c>
      <c r="D10606" s="17">
        <v>0.1</v>
      </c>
      <c r="E10606" s="17">
        <v>1</v>
      </c>
      <c r="F10606" s="17">
        <v>12</v>
      </c>
      <c r="G10606" s="17">
        <v>1.5</v>
      </c>
      <c r="H10606" s="18">
        <v>8764.81</v>
      </c>
      <c r="I10606" s="9"/>
    </row>
    <row r="10607" spans="1:9" ht="18.95" customHeight="1" x14ac:dyDescent="0.25">
      <c r="A10607" s="15" t="s">
        <v>2089</v>
      </c>
      <c r="B10607" s="16" t="s">
        <v>2186</v>
      </c>
      <c r="C10607" s="17">
        <v>892</v>
      </c>
      <c r="D10607" s="17">
        <v>0.1</v>
      </c>
      <c r="E10607" s="17">
        <v>1</v>
      </c>
      <c r="F10607" s="17">
        <v>12</v>
      </c>
      <c r="G10607" s="17">
        <v>1.5</v>
      </c>
      <c r="H10607" s="18">
        <v>1605.6</v>
      </c>
      <c r="I10607" s="9"/>
    </row>
    <row r="10608" spans="1:9" ht="27" customHeight="1" x14ac:dyDescent="0.25">
      <c r="A10608" s="15" t="s">
        <v>2090</v>
      </c>
      <c r="B10608" s="16" t="s">
        <v>2186</v>
      </c>
      <c r="C10608" s="17">
        <v>4.5999999999999996</v>
      </c>
      <c r="D10608" s="17">
        <v>0.1</v>
      </c>
      <c r="E10608" s="17">
        <v>4</v>
      </c>
      <c r="F10608" s="17">
        <v>12</v>
      </c>
      <c r="G10608" s="17">
        <v>1.5</v>
      </c>
      <c r="H10608" s="18">
        <v>33.119999999999997</v>
      </c>
      <c r="I10608" s="9"/>
    </row>
    <row r="10609" spans="1:9" ht="15" customHeight="1" x14ac:dyDescent="0.25">
      <c r="A10609" s="19"/>
      <c r="B10609" s="20"/>
      <c r="C10609" s="21"/>
      <c r="D10609" s="21"/>
      <c r="E10609" s="21"/>
      <c r="F10609" s="21"/>
      <c r="G10609" s="21"/>
      <c r="H10609" s="22">
        <v>10403.530000000001</v>
      </c>
      <c r="I10609" s="9"/>
    </row>
    <row r="10610" spans="1:9" ht="9.9499999999999993" customHeight="1" x14ac:dyDescent="0.25">
      <c r="A10610" s="86"/>
      <c r="B10610" s="86"/>
      <c r="C10610" s="86"/>
      <c r="D10610" s="9"/>
      <c r="E10610" s="9"/>
      <c r="F10610" s="9"/>
      <c r="G10610" s="9"/>
      <c r="H10610" s="9"/>
      <c r="I10610" s="9"/>
    </row>
    <row r="10611" spans="1:9" ht="12" customHeight="1" x14ac:dyDescent="0.25">
      <c r="A10611" s="9"/>
      <c r="B10611" s="9"/>
      <c r="C10611" s="9"/>
      <c r="D10611" s="90" t="s">
        <v>5052</v>
      </c>
      <c r="E10611" s="90"/>
      <c r="F10611" s="90"/>
      <c r="G10611" s="90"/>
      <c r="H10611" s="90"/>
      <c r="I10611" s="90"/>
    </row>
    <row r="10612" spans="1:9" ht="9.9499999999999993" customHeight="1" x14ac:dyDescent="0.25">
      <c r="A10612" s="86"/>
      <c r="B10612" s="86"/>
      <c r="C10612" s="86"/>
      <c r="D10612" s="86"/>
      <c r="E10612" s="9"/>
      <c r="F10612" s="9"/>
      <c r="G10612" s="9"/>
      <c r="H10612" s="9"/>
      <c r="I10612" s="9"/>
    </row>
    <row r="10613" spans="1:9" ht="20.100000000000001" customHeight="1" x14ac:dyDescent="0.25">
      <c r="A10613" s="88" t="s">
        <v>3557</v>
      </c>
      <c r="B10613" s="88"/>
      <c r="C10613" s="88"/>
      <c r="D10613" s="88"/>
      <c r="E10613" s="88"/>
      <c r="F10613" s="88"/>
      <c r="G10613" s="88"/>
      <c r="H10613" s="88"/>
      <c r="I10613" s="88"/>
    </row>
    <row r="10614" spans="1:9" ht="15" customHeight="1" x14ac:dyDescent="0.25">
      <c r="A10614" s="89"/>
      <c r="B10614" s="89"/>
      <c r="C10614" s="14" t="s">
        <v>2076</v>
      </c>
      <c r="D10614" s="14" t="s">
        <v>2056</v>
      </c>
      <c r="E10614" s="14" t="s">
        <v>2086</v>
      </c>
      <c r="F10614" s="14" t="s">
        <v>2059</v>
      </c>
      <c r="G10614" s="9"/>
      <c r="H10614" s="9"/>
      <c r="I10614" s="9"/>
    </row>
    <row r="10615" spans="1:9" ht="18.95" customHeight="1" x14ac:dyDescent="0.25">
      <c r="A10615" s="15" t="s">
        <v>2096</v>
      </c>
      <c r="B10615" s="16" t="s">
        <v>2097</v>
      </c>
      <c r="C10615" s="17">
        <v>4869.34</v>
      </c>
      <c r="D10615" s="17">
        <v>0.1</v>
      </c>
      <c r="E10615" s="17">
        <v>1.5</v>
      </c>
      <c r="F10615" s="18">
        <v>730.4</v>
      </c>
      <c r="G10615" s="9"/>
      <c r="H10615" s="9"/>
      <c r="I10615" s="9"/>
    </row>
    <row r="10616" spans="1:9" ht="15" customHeight="1" x14ac:dyDescent="0.25">
      <c r="A10616" s="19"/>
      <c r="B10616" s="20"/>
      <c r="C10616" s="21"/>
      <c r="D10616" s="21"/>
      <c r="E10616" s="21"/>
      <c r="F10616" s="22">
        <v>730.4</v>
      </c>
      <c r="G10616" s="9"/>
      <c r="H10616" s="9"/>
      <c r="I10616" s="9"/>
    </row>
    <row r="10617" spans="1:9" ht="9.9499999999999993" customHeight="1" x14ac:dyDescent="0.25">
      <c r="A10617" s="86"/>
      <c r="B10617" s="86"/>
      <c r="C10617" s="86"/>
      <c r="D10617" s="9"/>
      <c r="E10617" s="9"/>
      <c r="F10617" s="9"/>
      <c r="G10617" s="9"/>
      <c r="H10617" s="9"/>
      <c r="I10617" s="9"/>
    </row>
    <row r="10618" spans="1:9" ht="12" customHeight="1" x14ac:dyDescent="0.25">
      <c r="A10618" s="9"/>
      <c r="B10618" s="9"/>
      <c r="C10618" s="9"/>
      <c r="D10618" s="90" t="s">
        <v>5053</v>
      </c>
      <c r="E10618" s="90"/>
      <c r="F10618" s="90"/>
      <c r="G10618" s="90"/>
      <c r="H10618" s="90"/>
      <c r="I10618" s="90"/>
    </row>
    <row r="10619" spans="1:9" ht="9.9499999999999993" customHeight="1" x14ac:dyDescent="0.25">
      <c r="A10619" s="86"/>
      <c r="B10619" s="86"/>
      <c r="C10619" s="86"/>
      <c r="D10619" s="86"/>
      <c r="E10619" s="9"/>
      <c r="F10619" s="9"/>
      <c r="G10619" s="9"/>
      <c r="H10619" s="9"/>
      <c r="I10619" s="9"/>
    </row>
    <row r="10620" spans="1:9" ht="30.95" customHeight="1" x14ac:dyDescent="0.25">
      <c r="A10620" s="88" t="s">
        <v>3558</v>
      </c>
      <c r="B10620" s="88"/>
      <c r="C10620" s="88"/>
      <c r="D10620" s="88"/>
      <c r="E10620" s="88"/>
      <c r="F10620" s="88"/>
      <c r="G10620" s="88"/>
      <c r="H10620" s="88"/>
      <c r="I10620" s="88"/>
    </row>
    <row r="10621" spans="1:9" ht="15" customHeight="1" x14ac:dyDescent="0.25">
      <c r="A10621" s="89"/>
      <c r="B10621" s="89"/>
      <c r="C10621" s="14" t="s">
        <v>2076</v>
      </c>
      <c r="D10621" s="14" t="s">
        <v>2079</v>
      </c>
      <c r="E10621" s="14" t="s">
        <v>2092</v>
      </c>
      <c r="F10621" s="14" t="s">
        <v>2086</v>
      </c>
      <c r="G10621" s="14" t="s">
        <v>2059</v>
      </c>
      <c r="H10621" s="9"/>
      <c r="I10621" s="9"/>
    </row>
    <row r="10622" spans="1:9" ht="27" customHeight="1" x14ac:dyDescent="0.25">
      <c r="A10622" s="15" t="s">
        <v>2099</v>
      </c>
      <c r="B10622" s="16" t="s">
        <v>2100</v>
      </c>
      <c r="C10622" s="17">
        <v>892</v>
      </c>
      <c r="D10622" s="17">
        <v>0.1</v>
      </c>
      <c r="E10622" s="17">
        <v>29.7</v>
      </c>
      <c r="F10622" s="17">
        <v>1.5</v>
      </c>
      <c r="G10622" s="18">
        <v>3973.86</v>
      </c>
      <c r="H10622" s="9"/>
      <c r="I10622" s="9"/>
    </row>
    <row r="10623" spans="1:9" ht="15" customHeight="1" x14ac:dyDescent="0.25">
      <c r="A10623" s="19"/>
      <c r="B10623" s="20"/>
      <c r="C10623" s="21"/>
      <c r="D10623" s="21"/>
      <c r="E10623" s="21"/>
      <c r="F10623" s="21"/>
      <c r="G10623" s="22">
        <v>3973.86</v>
      </c>
      <c r="H10623" s="9"/>
      <c r="I10623" s="9"/>
    </row>
    <row r="10624" spans="1:9" ht="9.9499999999999993" customHeight="1" x14ac:dyDescent="0.25">
      <c r="A10624" s="86"/>
      <c r="B10624" s="86"/>
      <c r="C10624" s="86"/>
      <c r="D10624" s="9"/>
      <c r="E10624" s="9"/>
      <c r="F10624" s="9"/>
      <c r="G10624" s="9"/>
      <c r="H10624" s="9"/>
      <c r="I10624" s="9"/>
    </row>
    <row r="10625" spans="1:9" ht="12" customHeight="1" x14ac:dyDescent="0.25">
      <c r="A10625" s="9"/>
      <c r="B10625" s="9"/>
      <c r="C10625" s="9"/>
      <c r="D10625" s="90" t="s">
        <v>5054</v>
      </c>
      <c r="E10625" s="90"/>
      <c r="F10625" s="90"/>
      <c r="G10625" s="90"/>
      <c r="H10625" s="90"/>
      <c r="I10625" s="90"/>
    </row>
    <row r="10626" spans="1:9" ht="9.9499999999999993" customHeight="1" x14ac:dyDescent="0.25">
      <c r="A10626" s="86"/>
      <c r="B10626" s="86"/>
      <c r="C10626" s="86"/>
      <c r="D10626" s="86"/>
      <c r="E10626" s="9"/>
      <c r="F10626" s="9"/>
      <c r="G10626" s="9"/>
      <c r="H10626" s="9"/>
      <c r="I10626" s="9"/>
    </row>
    <row r="10627" spans="1:9" ht="30.95" customHeight="1" x14ac:dyDescent="0.25">
      <c r="A10627" s="88" t="s">
        <v>3559</v>
      </c>
      <c r="B10627" s="88"/>
      <c r="C10627" s="88"/>
      <c r="D10627" s="88"/>
      <c r="E10627" s="88"/>
      <c r="F10627" s="88"/>
      <c r="G10627" s="88"/>
      <c r="H10627" s="88"/>
      <c r="I10627" s="88"/>
    </row>
    <row r="10628" spans="1:9" ht="15" customHeight="1" x14ac:dyDescent="0.25">
      <c r="A10628" s="89"/>
      <c r="B10628" s="89"/>
      <c r="C10628" s="14" t="s">
        <v>2076</v>
      </c>
      <c r="D10628" s="14" t="s">
        <v>2079</v>
      </c>
      <c r="E10628" s="14" t="s">
        <v>2059</v>
      </c>
      <c r="F10628" s="9"/>
      <c r="G10628" s="9"/>
      <c r="H10628" s="9"/>
      <c r="I10628" s="9"/>
    </row>
    <row r="10629" spans="1:9" ht="18.95" customHeight="1" x14ac:dyDescent="0.25">
      <c r="A10629" s="15" t="s">
        <v>2080</v>
      </c>
      <c r="B10629" s="16" t="s">
        <v>2081</v>
      </c>
      <c r="C10629" s="17">
        <v>892</v>
      </c>
      <c r="D10629" s="17">
        <v>0.1</v>
      </c>
      <c r="E10629" s="18">
        <v>89.2</v>
      </c>
      <c r="F10629" s="9"/>
      <c r="G10629" s="9"/>
      <c r="H10629" s="9"/>
      <c r="I10629" s="9"/>
    </row>
    <row r="10630" spans="1:9" ht="15" customHeight="1" x14ac:dyDescent="0.25">
      <c r="A10630" s="19"/>
      <c r="B10630" s="20"/>
      <c r="C10630" s="21"/>
      <c r="D10630" s="21"/>
      <c r="E10630" s="22">
        <v>89.2</v>
      </c>
      <c r="F10630" s="9"/>
      <c r="G10630" s="9"/>
      <c r="H10630" s="9"/>
      <c r="I10630" s="9"/>
    </row>
    <row r="10631" spans="1:9" ht="9.9499999999999993" customHeight="1" x14ac:dyDescent="0.25">
      <c r="A10631" s="86"/>
      <c r="B10631" s="86"/>
      <c r="C10631" s="86"/>
      <c r="D10631" s="9"/>
      <c r="E10631" s="9"/>
      <c r="F10631" s="9"/>
      <c r="G10631" s="9"/>
      <c r="H10631" s="9"/>
      <c r="I10631" s="9"/>
    </row>
    <row r="10632" spans="1:9" ht="12" customHeight="1" x14ac:dyDescent="0.25">
      <c r="A10632" s="9"/>
      <c r="B10632" s="9"/>
      <c r="C10632" s="9"/>
      <c r="D10632" s="90" t="s">
        <v>5049</v>
      </c>
      <c r="E10632" s="90"/>
      <c r="F10632" s="90"/>
      <c r="G10632" s="90"/>
      <c r="H10632" s="90"/>
      <c r="I10632" s="90"/>
    </row>
    <row r="10633" spans="1:9" ht="9.9499999999999993" customHeight="1" x14ac:dyDescent="0.25">
      <c r="A10633" s="86"/>
      <c r="B10633" s="86"/>
      <c r="C10633" s="86"/>
      <c r="D10633" s="86"/>
      <c r="E10633" s="9"/>
      <c r="F10633" s="9"/>
      <c r="G10633" s="9"/>
      <c r="H10633" s="9"/>
      <c r="I10633" s="9"/>
    </row>
    <row r="10634" spans="1:9" ht="30.95" customHeight="1" x14ac:dyDescent="0.25">
      <c r="A10634" s="88" t="s">
        <v>3560</v>
      </c>
      <c r="B10634" s="88"/>
      <c r="C10634" s="88"/>
      <c r="D10634" s="88"/>
      <c r="E10634" s="88"/>
      <c r="F10634" s="88"/>
      <c r="G10634" s="88"/>
      <c r="H10634" s="88"/>
      <c r="I10634" s="88"/>
    </row>
    <row r="10635" spans="1:9" ht="15" customHeight="1" x14ac:dyDescent="0.25">
      <c r="A10635" s="89"/>
      <c r="B10635" s="89"/>
      <c r="C10635" s="14" t="s">
        <v>2076</v>
      </c>
      <c r="D10635" s="14" t="s">
        <v>2059</v>
      </c>
      <c r="E10635" s="9"/>
      <c r="F10635" s="9"/>
      <c r="G10635" s="9"/>
      <c r="H10635" s="9"/>
      <c r="I10635" s="9"/>
    </row>
    <row r="10636" spans="1:9" ht="18.95" customHeight="1" x14ac:dyDescent="0.25">
      <c r="A10636" s="15" t="s">
        <v>2170</v>
      </c>
      <c r="B10636" s="16" t="s">
        <v>2076</v>
      </c>
      <c r="C10636" s="17">
        <v>892</v>
      </c>
      <c r="D10636" s="18">
        <v>892</v>
      </c>
      <c r="E10636" s="9"/>
      <c r="F10636" s="9"/>
      <c r="G10636" s="9"/>
      <c r="H10636" s="9"/>
      <c r="I10636" s="9"/>
    </row>
    <row r="10637" spans="1:9" ht="15" customHeight="1" x14ac:dyDescent="0.25">
      <c r="A10637" s="19"/>
      <c r="B10637" s="20"/>
      <c r="C10637" s="21"/>
      <c r="D10637" s="22">
        <v>892</v>
      </c>
      <c r="E10637" s="9"/>
      <c r="F10637" s="9"/>
      <c r="G10637" s="9"/>
      <c r="H10637" s="9"/>
      <c r="I10637" s="9"/>
    </row>
    <row r="10638" spans="1:9" ht="9.9499999999999993" customHeight="1" x14ac:dyDescent="0.25">
      <c r="A10638" s="86"/>
      <c r="B10638" s="86"/>
      <c r="C10638" s="86"/>
      <c r="D10638" s="9"/>
      <c r="E10638" s="9"/>
      <c r="F10638" s="9"/>
      <c r="G10638" s="9"/>
      <c r="H10638" s="9"/>
      <c r="I10638" s="9"/>
    </row>
    <row r="10639" spans="1:9" ht="12" customHeight="1" x14ac:dyDescent="0.25">
      <c r="A10639" s="9"/>
      <c r="B10639" s="9"/>
      <c r="C10639" s="9"/>
      <c r="D10639" s="90" t="s">
        <v>5055</v>
      </c>
      <c r="E10639" s="90"/>
      <c r="F10639" s="90"/>
      <c r="G10639" s="90"/>
      <c r="H10639" s="90"/>
      <c r="I10639" s="90"/>
    </row>
    <row r="10640" spans="1:9" ht="9.9499999999999993" customHeight="1" x14ac:dyDescent="0.25">
      <c r="A10640" s="86"/>
      <c r="B10640" s="86"/>
      <c r="C10640" s="86"/>
      <c r="D10640" s="86"/>
      <c r="E10640" s="9"/>
      <c r="F10640" s="9"/>
      <c r="G10640" s="9"/>
      <c r="H10640" s="9"/>
      <c r="I10640" s="9"/>
    </row>
    <row r="10641" spans="1:9" ht="42.95" customHeight="1" x14ac:dyDescent="0.25">
      <c r="A10641" s="88" t="s">
        <v>3561</v>
      </c>
      <c r="B10641" s="88"/>
      <c r="C10641" s="88"/>
      <c r="D10641" s="88"/>
      <c r="E10641" s="88"/>
      <c r="F10641" s="88"/>
      <c r="G10641" s="88"/>
      <c r="H10641" s="88"/>
      <c r="I10641" s="88"/>
    </row>
    <row r="10642" spans="1:9" ht="15" customHeight="1" x14ac:dyDescent="0.25">
      <c r="A10642" s="89"/>
      <c r="B10642" s="89"/>
      <c r="C10642" s="14" t="s">
        <v>2069</v>
      </c>
      <c r="D10642" s="14" t="s">
        <v>2058</v>
      </c>
      <c r="E10642" s="14" t="s">
        <v>2059</v>
      </c>
      <c r="F10642" s="9"/>
      <c r="G10642" s="9"/>
      <c r="H10642" s="9"/>
      <c r="I10642" s="9"/>
    </row>
    <row r="10643" spans="1:9" ht="12.95" customHeight="1" x14ac:dyDescent="0.25">
      <c r="A10643" s="15"/>
      <c r="B10643" s="16" t="s">
        <v>2104</v>
      </c>
      <c r="C10643" s="17">
        <v>624.96</v>
      </c>
      <c r="D10643" s="17">
        <v>1</v>
      </c>
      <c r="E10643" s="18">
        <v>624.96</v>
      </c>
      <c r="F10643" s="9"/>
      <c r="G10643" s="9"/>
      <c r="H10643" s="9"/>
      <c r="I10643" s="9"/>
    </row>
    <row r="10644" spans="1:9" ht="15" customHeight="1" x14ac:dyDescent="0.25">
      <c r="A10644" s="19"/>
      <c r="B10644" s="20"/>
      <c r="C10644" s="21"/>
      <c r="D10644" s="21"/>
      <c r="E10644" s="22">
        <v>624.96</v>
      </c>
      <c r="F10644" s="9"/>
      <c r="G10644" s="9"/>
      <c r="H10644" s="9"/>
      <c r="I10644" s="9"/>
    </row>
    <row r="10645" spans="1:9" ht="9.9499999999999993" customHeight="1" x14ac:dyDescent="0.25">
      <c r="A10645" s="86"/>
      <c r="B10645" s="86"/>
      <c r="C10645" s="86"/>
      <c r="D10645" s="9"/>
      <c r="E10645" s="9"/>
      <c r="F10645" s="9"/>
      <c r="G10645" s="9"/>
      <c r="H10645" s="9"/>
      <c r="I10645" s="9"/>
    </row>
    <row r="10646" spans="1:9" ht="12" customHeight="1" x14ac:dyDescent="0.25">
      <c r="A10646" s="9"/>
      <c r="B10646" s="9"/>
      <c r="C10646" s="9"/>
      <c r="D10646" s="90" t="s">
        <v>5056</v>
      </c>
      <c r="E10646" s="90"/>
      <c r="F10646" s="90"/>
      <c r="G10646" s="90"/>
      <c r="H10646" s="90"/>
      <c r="I10646" s="90"/>
    </row>
    <row r="10647" spans="1:9" ht="9.9499999999999993" customHeight="1" x14ac:dyDescent="0.25">
      <c r="A10647" s="86"/>
      <c r="B10647" s="86"/>
      <c r="C10647" s="86"/>
      <c r="D10647" s="86"/>
      <c r="E10647" s="9"/>
      <c r="F10647" s="9"/>
      <c r="G10647" s="9"/>
      <c r="H10647" s="9"/>
      <c r="I10647" s="9"/>
    </row>
    <row r="10648" spans="1:9" ht="30.95" customHeight="1" x14ac:dyDescent="0.25">
      <c r="A10648" s="88" t="s">
        <v>3562</v>
      </c>
      <c r="B10648" s="88"/>
      <c r="C10648" s="88"/>
      <c r="D10648" s="88"/>
      <c r="E10648" s="88"/>
      <c r="F10648" s="88"/>
      <c r="G10648" s="88"/>
      <c r="H10648" s="88"/>
      <c r="I10648" s="88"/>
    </row>
    <row r="10649" spans="1:9" ht="15" customHeight="1" x14ac:dyDescent="0.25">
      <c r="A10649" s="89"/>
      <c r="B10649" s="89"/>
      <c r="C10649" s="14" t="s">
        <v>2069</v>
      </c>
      <c r="D10649" s="14" t="s">
        <v>2058</v>
      </c>
      <c r="E10649" s="14" t="s">
        <v>2059</v>
      </c>
      <c r="F10649" s="9"/>
      <c r="G10649" s="9"/>
      <c r="H10649" s="9"/>
      <c r="I10649" s="9"/>
    </row>
    <row r="10650" spans="1:9" ht="12.95" customHeight="1" x14ac:dyDescent="0.25">
      <c r="A10650" s="15"/>
      <c r="B10650" s="16" t="s">
        <v>2104</v>
      </c>
      <c r="C10650" s="17">
        <v>624.96</v>
      </c>
      <c r="D10650" s="17">
        <v>1</v>
      </c>
      <c r="E10650" s="18">
        <v>624.96</v>
      </c>
      <c r="F10650" s="9"/>
      <c r="G10650" s="9"/>
      <c r="H10650" s="9"/>
      <c r="I10650" s="9"/>
    </row>
    <row r="10651" spans="1:9" ht="15" customHeight="1" x14ac:dyDescent="0.25">
      <c r="A10651" s="19"/>
      <c r="B10651" s="20"/>
      <c r="C10651" s="21"/>
      <c r="D10651" s="21"/>
      <c r="E10651" s="22">
        <v>624.96</v>
      </c>
      <c r="F10651" s="9"/>
      <c r="G10651" s="9"/>
      <c r="H10651" s="9"/>
      <c r="I10651" s="9"/>
    </row>
    <row r="10652" spans="1:9" ht="9.9499999999999993" customHeight="1" x14ac:dyDescent="0.25">
      <c r="A10652" s="86"/>
      <c r="B10652" s="86"/>
      <c r="C10652" s="86"/>
      <c r="D10652" s="9"/>
      <c r="E10652" s="9"/>
      <c r="F10652" s="9"/>
      <c r="G10652" s="9"/>
      <c r="H10652" s="9"/>
      <c r="I10652" s="9"/>
    </row>
    <row r="10653" spans="1:9" ht="12" customHeight="1" x14ac:dyDescent="0.25">
      <c r="A10653" s="9"/>
      <c r="B10653" s="9"/>
      <c r="C10653" s="9"/>
      <c r="D10653" s="90" t="s">
        <v>5056</v>
      </c>
      <c r="E10653" s="90"/>
      <c r="F10653" s="90"/>
      <c r="G10653" s="90"/>
      <c r="H10653" s="90"/>
      <c r="I10653" s="90"/>
    </row>
    <row r="10654" spans="1:9" ht="9.9499999999999993" customHeight="1" x14ac:dyDescent="0.25">
      <c r="A10654" s="86"/>
      <c r="B10654" s="86"/>
      <c r="C10654" s="86"/>
      <c r="D10654" s="86"/>
      <c r="E10654" s="9"/>
      <c r="F10654" s="9"/>
      <c r="G10654" s="9"/>
      <c r="H10654" s="9"/>
      <c r="I10654" s="9"/>
    </row>
    <row r="10655" spans="1:9" ht="42.95" customHeight="1" x14ac:dyDescent="0.25">
      <c r="A10655" s="88" t="s">
        <v>3563</v>
      </c>
      <c r="B10655" s="88"/>
      <c r="C10655" s="88"/>
      <c r="D10655" s="88"/>
      <c r="E10655" s="88"/>
      <c r="F10655" s="88"/>
      <c r="G10655" s="88"/>
      <c r="H10655" s="88"/>
      <c r="I10655" s="88"/>
    </row>
    <row r="10656" spans="1:9" ht="15" customHeight="1" x14ac:dyDescent="0.25">
      <c r="A10656" s="89"/>
      <c r="B10656" s="89"/>
      <c r="C10656" s="14" t="s">
        <v>2058</v>
      </c>
      <c r="D10656" s="14" t="s">
        <v>2059</v>
      </c>
      <c r="E10656" s="9"/>
      <c r="F10656" s="9"/>
      <c r="G10656" s="9"/>
      <c r="H10656" s="9"/>
      <c r="I10656" s="9"/>
    </row>
    <row r="10657" spans="1:9" ht="12.95" customHeight="1" x14ac:dyDescent="0.25">
      <c r="A10657" s="15"/>
      <c r="B10657" s="16" t="s">
        <v>2058</v>
      </c>
      <c r="C10657" s="17">
        <v>4</v>
      </c>
      <c r="D10657" s="18">
        <v>4</v>
      </c>
      <c r="E10657" s="9"/>
      <c r="F10657" s="9"/>
      <c r="G10657" s="9"/>
      <c r="H10657" s="9"/>
      <c r="I10657" s="9"/>
    </row>
    <row r="10658" spans="1:9" ht="15" customHeight="1" x14ac:dyDescent="0.25">
      <c r="A10658" s="19"/>
      <c r="B10658" s="20"/>
      <c r="C10658" s="21"/>
      <c r="D10658" s="22">
        <v>4</v>
      </c>
      <c r="E10658" s="9"/>
      <c r="F10658" s="9"/>
      <c r="G10658" s="9"/>
      <c r="H10658" s="9"/>
      <c r="I10658" s="9"/>
    </row>
    <row r="10659" spans="1:9" ht="9.9499999999999993" customHeight="1" x14ac:dyDescent="0.25">
      <c r="A10659" s="86"/>
      <c r="B10659" s="86"/>
      <c r="C10659" s="86"/>
      <c r="D10659" s="9"/>
      <c r="E10659" s="9"/>
      <c r="F10659" s="9"/>
      <c r="G10659" s="9"/>
      <c r="H10659" s="9"/>
      <c r="I10659" s="9"/>
    </row>
    <row r="10660" spans="1:9" ht="12" customHeight="1" x14ac:dyDescent="0.25">
      <c r="A10660" s="9"/>
      <c r="B10660" s="9"/>
      <c r="C10660" s="9"/>
      <c r="D10660" s="90" t="s">
        <v>4255</v>
      </c>
      <c r="E10660" s="90"/>
      <c r="F10660" s="90"/>
      <c r="G10660" s="90"/>
      <c r="H10660" s="90"/>
      <c r="I10660" s="90"/>
    </row>
    <row r="10661" spans="1:9" ht="9.9499999999999993" customHeight="1" x14ac:dyDescent="0.25">
      <c r="A10661" s="86"/>
      <c r="B10661" s="86"/>
      <c r="C10661" s="86"/>
      <c r="D10661" s="86"/>
      <c r="E10661" s="9"/>
      <c r="F10661" s="9"/>
      <c r="G10661" s="9"/>
      <c r="H10661" s="9"/>
      <c r="I10661" s="9"/>
    </row>
    <row r="10662" spans="1:9" ht="30.95" customHeight="1" x14ac:dyDescent="0.25">
      <c r="A10662" s="88" t="s">
        <v>3564</v>
      </c>
      <c r="B10662" s="88"/>
      <c r="C10662" s="88"/>
      <c r="D10662" s="88"/>
      <c r="E10662" s="88"/>
      <c r="F10662" s="88"/>
      <c r="G10662" s="88"/>
      <c r="H10662" s="88"/>
      <c r="I10662" s="88"/>
    </row>
    <row r="10663" spans="1:9" ht="15" customHeight="1" x14ac:dyDescent="0.25">
      <c r="A10663" s="89"/>
      <c r="B10663" s="89"/>
      <c r="C10663" s="14" t="s">
        <v>2076</v>
      </c>
      <c r="D10663" s="14" t="s">
        <v>2059</v>
      </c>
      <c r="E10663" s="9"/>
      <c r="F10663" s="9"/>
      <c r="G10663" s="9"/>
      <c r="H10663" s="9"/>
      <c r="I10663" s="9"/>
    </row>
    <row r="10664" spans="1:9" ht="12.95" customHeight="1" x14ac:dyDescent="0.25">
      <c r="A10664" s="15" t="s">
        <v>2108</v>
      </c>
      <c r="B10664" s="16" t="s">
        <v>2076</v>
      </c>
      <c r="C10664" s="17">
        <v>892</v>
      </c>
      <c r="D10664" s="18">
        <v>892</v>
      </c>
      <c r="E10664" s="9"/>
      <c r="F10664" s="9"/>
      <c r="G10664" s="9"/>
      <c r="H10664" s="9"/>
      <c r="I10664" s="9"/>
    </row>
    <row r="10665" spans="1:9" ht="15" customHeight="1" x14ac:dyDescent="0.25">
      <c r="A10665" s="19"/>
      <c r="B10665" s="20"/>
      <c r="C10665" s="21"/>
      <c r="D10665" s="22">
        <v>892</v>
      </c>
      <c r="E10665" s="9"/>
      <c r="F10665" s="9"/>
      <c r="G10665" s="9"/>
      <c r="H10665" s="9"/>
      <c r="I10665" s="9"/>
    </row>
    <row r="10666" spans="1:9" ht="9.9499999999999993" customHeight="1" x14ac:dyDescent="0.25">
      <c r="A10666" s="86"/>
      <c r="B10666" s="86"/>
      <c r="C10666" s="86"/>
      <c r="D10666" s="9"/>
      <c r="E10666" s="9"/>
      <c r="F10666" s="9"/>
      <c r="G10666" s="9"/>
      <c r="H10666" s="9"/>
      <c r="I10666" s="9"/>
    </row>
    <row r="10667" spans="1:9" ht="12" customHeight="1" x14ac:dyDescent="0.25">
      <c r="A10667" s="9"/>
      <c r="B10667" s="9"/>
      <c r="C10667" s="9"/>
      <c r="D10667" s="90" t="s">
        <v>5055</v>
      </c>
      <c r="E10667" s="90"/>
      <c r="F10667" s="90"/>
      <c r="G10667" s="90"/>
      <c r="H10667" s="90"/>
      <c r="I10667" s="90"/>
    </row>
    <row r="10668" spans="1:9" ht="9.9499999999999993" customHeight="1" x14ac:dyDescent="0.25">
      <c r="A10668" s="86"/>
      <c r="B10668" s="86"/>
      <c r="C10668" s="86"/>
      <c r="D10668" s="86"/>
      <c r="E10668" s="9"/>
      <c r="F10668" s="9"/>
      <c r="G10668" s="9"/>
      <c r="H10668" s="9"/>
      <c r="I10668" s="9"/>
    </row>
    <row r="10669" spans="1:9" ht="42.95" customHeight="1" x14ac:dyDescent="0.25">
      <c r="A10669" s="88" t="s">
        <v>3565</v>
      </c>
      <c r="B10669" s="88"/>
      <c r="C10669" s="88"/>
      <c r="D10669" s="88"/>
      <c r="E10669" s="88"/>
      <c r="F10669" s="88"/>
      <c r="G10669" s="88"/>
      <c r="H10669" s="88"/>
      <c r="I10669" s="88"/>
    </row>
    <row r="10670" spans="1:9" ht="15" customHeight="1" x14ac:dyDescent="0.25">
      <c r="A10670" s="89"/>
      <c r="B10670" s="89"/>
      <c r="C10670" s="14" t="s">
        <v>2058</v>
      </c>
      <c r="D10670" s="14" t="s">
        <v>2059</v>
      </c>
      <c r="E10670" s="9"/>
      <c r="F10670" s="9"/>
      <c r="G10670" s="9"/>
      <c r="H10670" s="9"/>
      <c r="I10670" s="9"/>
    </row>
    <row r="10671" spans="1:9" ht="12.95" customHeight="1" x14ac:dyDescent="0.25">
      <c r="A10671" s="15"/>
      <c r="B10671" s="16" t="s">
        <v>2058</v>
      </c>
      <c r="C10671" s="17">
        <v>2</v>
      </c>
      <c r="D10671" s="18">
        <v>2</v>
      </c>
      <c r="E10671" s="9"/>
      <c r="F10671" s="9"/>
      <c r="G10671" s="9"/>
      <c r="H10671" s="9"/>
      <c r="I10671" s="9"/>
    </row>
    <row r="10672" spans="1:9" ht="15" customHeight="1" x14ac:dyDescent="0.25">
      <c r="A10672" s="19"/>
      <c r="B10672" s="20"/>
      <c r="C10672" s="21"/>
      <c r="D10672" s="22">
        <v>2</v>
      </c>
      <c r="E10672" s="9"/>
      <c r="F10672" s="9"/>
      <c r="G10672" s="9"/>
      <c r="H10672" s="9"/>
      <c r="I10672" s="9"/>
    </row>
    <row r="10673" spans="1:9" ht="9.9499999999999993" customHeight="1" x14ac:dyDescent="0.25">
      <c r="A10673" s="86"/>
      <c r="B10673" s="86"/>
      <c r="C10673" s="86"/>
      <c r="D10673" s="9"/>
      <c r="E10673" s="9"/>
      <c r="F10673" s="9"/>
      <c r="G10673" s="9"/>
      <c r="H10673" s="9"/>
      <c r="I10673" s="9"/>
    </row>
    <row r="10674" spans="1:9" ht="12" customHeight="1" x14ac:dyDescent="0.25">
      <c r="A10674" s="9"/>
      <c r="B10674" s="9"/>
      <c r="C10674" s="9"/>
      <c r="D10674" s="90" t="s">
        <v>4257</v>
      </c>
      <c r="E10674" s="90"/>
      <c r="F10674" s="90"/>
      <c r="G10674" s="90"/>
      <c r="H10674" s="90"/>
      <c r="I10674" s="90"/>
    </row>
    <row r="10675" spans="1:9" ht="9.9499999999999993" customHeight="1" x14ac:dyDescent="0.25">
      <c r="A10675" s="86"/>
      <c r="B10675" s="86"/>
      <c r="C10675" s="86"/>
      <c r="D10675" s="86"/>
      <c r="E10675" s="9"/>
      <c r="F10675" s="9"/>
      <c r="G10675" s="9"/>
      <c r="H10675" s="9"/>
      <c r="I10675" s="9"/>
    </row>
    <row r="10676" spans="1:9" ht="30.95" customHeight="1" x14ac:dyDescent="0.25">
      <c r="A10676" s="88" t="s">
        <v>3566</v>
      </c>
      <c r="B10676" s="88"/>
      <c r="C10676" s="88"/>
      <c r="D10676" s="88"/>
      <c r="E10676" s="88"/>
      <c r="F10676" s="88"/>
      <c r="G10676" s="88"/>
      <c r="H10676" s="88"/>
      <c r="I10676" s="88"/>
    </row>
    <row r="10677" spans="1:9" ht="15" customHeight="1" x14ac:dyDescent="0.25">
      <c r="A10677" s="89"/>
      <c r="B10677" s="89"/>
      <c r="C10677" s="14" t="s">
        <v>2076</v>
      </c>
      <c r="D10677" s="14" t="s">
        <v>2058</v>
      </c>
      <c r="E10677" s="14" t="s">
        <v>2059</v>
      </c>
      <c r="F10677" s="9"/>
      <c r="G10677" s="9"/>
      <c r="H10677" s="9"/>
      <c r="I10677" s="9"/>
    </row>
    <row r="10678" spans="1:9" ht="18.95" customHeight="1" x14ac:dyDescent="0.25">
      <c r="A10678" s="15" t="s">
        <v>2110</v>
      </c>
      <c r="B10678" s="16" t="s">
        <v>2111</v>
      </c>
      <c r="C10678" s="17">
        <v>0.16</v>
      </c>
      <c r="D10678" s="17">
        <v>89</v>
      </c>
      <c r="E10678" s="18">
        <v>14.24</v>
      </c>
      <c r="F10678" s="9"/>
      <c r="G10678" s="9"/>
      <c r="H10678" s="9"/>
      <c r="I10678" s="9"/>
    </row>
    <row r="10679" spans="1:9" ht="15" customHeight="1" x14ac:dyDescent="0.25">
      <c r="A10679" s="19"/>
      <c r="B10679" s="20"/>
      <c r="C10679" s="21"/>
      <c r="D10679" s="21"/>
      <c r="E10679" s="22">
        <v>14.24</v>
      </c>
      <c r="F10679" s="9"/>
      <c r="G10679" s="9"/>
      <c r="H10679" s="9"/>
      <c r="I10679" s="9"/>
    </row>
    <row r="10680" spans="1:9" ht="9.9499999999999993" customHeight="1" x14ac:dyDescent="0.25">
      <c r="A10680" s="86"/>
      <c r="B10680" s="86"/>
      <c r="C10680" s="86"/>
      <c r="D10680" s="9"/>
      <c r="E10680" s="9"/>
      <c r="F10680" s="9"/>
      <c r="G10680" s="9"/>
      <c r="H10680" s="9"/>
      <c r="I10680" s="9"/>
    </row>
    <row r="10681" spans="1:9" ht="12" customHeight="1" x14ac:dyDescent="0.25">
      <c r="A10681" s="9"/>
      <c r="B10681" s="9"/>
      <c r="C10681" s="9"/>
      <c r="D10681" s="90" t="s">
        <v>4644</v>
      </c>
      <c r="E10681" s="90"/>
      <c r="F10681" s="90"/>
      <c r="G10681" s="90"/>
      <c r="H10681" s="90"/>
      <c r="I10681" s="90"/>
    </row>
    <row r="10682" spans="1:9" ht="9.9499999999999993" customHeight="1" x14ac:dyDescent="0.25">
      <c r="A10682" s="86"/>
      <c r="B10682" s="86"/>
      <c r="C10682" s="86"/>
      <c r="D10682" s="86"/>
      <c r="E10682" s="9"/>
      <c r="F10682" s="9"/>
      <c r="G10682" s="9"/>
      <c r="H10682" s="9"/>
      <c r="I10682" s="9"/>
    </row>
    <row r="10683" spans="1:9" ht="30.95" customHeight="1" x14ac:dyDescent="0.25">
      <c r="A10683" s="88" t="s">
        <v>3567</v>
      </c>
      <c r="B10683" s="88"/>
      <c r="C10683" s="88"/>
      <c r="D10683" s="88"/>
      <c r="E10683" s="88"/>
      <c r="F10683" s="88"/>
      <c r="G10683" s="88"/>
      <c r="H10683" s="88"/>
      <c r="I10683" s="88"/>
    </row>
    <row r="10684" spans="1:9" ht="15" customHeight="1" x14ac:dyDescent="0.25">
      <c r="A10684" s="89"/>
      <c r="B10684" s="89"/>
      <c r="C10684" s="14" t="s">
        <v>2058</v>
      </c>
      <c r="D10684" s="14" t="s">
        <v>2059</v>
      </c>
      <c r="E10684" s="9"/>
      <c r="F10684" s="9"/>
      <c r="G10684" s="9"/>
      <c r="H10684" s="9"/>
      <c r="I10684" s="9"/>
    </row>
    <row r="10685" spans="1:9" ht="12.95" customHeight="1" x14ac:dyDescent="0.25">
      <c r="A10685" s="15"/>
      <c r="B10685" s="16" t="s">
        <v>2058</v>
      </c>
      <c r="C10685" s="17">
        <v>8</v>
      </c>
      <c r="D10685" s="18">
        <v>8</v>
      </c>
      <c r="E10685" s="9"/>
      <c r="F10685" s="9"/>
      <c r="G10685" s="9"/>
      <c r="H10685" s="9"/>
      <c r="I10685" s="9"/>
    </row>
    <row r="10686" spans="1:9" ht="15" customHeight="1" x14ac:dyDescent="0.25">
      <c r="A10686" s="19"/>
      <c r="B10686" s="20"/>
      <c r="C10686" s="21"/>
      <c r="D10686" s="22">
        <v>8</v>
      </c>
      <c r="E10686" s="9"/>
      <c r="F10686" s="9"/>
      <c r="G10686" s="9"/>
      <c r="H10686" s="9"/>
      <c r="I10686" s="9"/>
    </row>
    <row r="10687" spans="1:9" ht="9.9499999999999993" customHeight="1" x14ac:dyDescent="0.25">
      <c r="A10687" s="86"/>
      <c r="B10687" s="86"/>
      <c r="C10687" s="86"/>
      <c r="D10687" s="9"/>
      <c r="E10687" s="9"/>
      <c r="F10687" s="9"/>
      <c r="G10687" s="9"/>
      <c r="H10687" s="9"/>
      <c r="I10687" s="9"/>
    </row>
    <row r="10688" spans="1:9" ht="12" customHeight="1" x14ac:dyDescent="0.25">
      <c r="A10688" s="9"/>
      <c r="B10688" s="9"/>
      <c r="C10688" s="9"/>
      <c r="D10688" s="90" t="s">
        <v>4258</v>
      </c>
      <c r="E10688" s="90"/>
      <c r="F10688" s="90"/>
      <c r="G10688" s="90"/>
      <c r="H10688" s="90"/>
      <c r="I10688" s="90"/>
    </row>
    <row r="10689" spans="1:9" ht="9.9499999999999993" customHeight="1" x14ac:dyDescent="0.25">
      <c r="A10689" s="86"/>
      <c r="B10689" s="86"/>
      <c r="C10689" s="86"/>
      <c r="D10689" s="86"/>
      <c r="E10689" s="9"/>
      <c r="F10689" s="9"/>
      <c r="G10689" s="9"/>
      <c r="H10689" s="9"/>
      <c r="I10689" s="9"/>
    </row>
    <row r="10690" spans="1:9" ht="20.100000000000001" customHeight="1" x14ac:dyDescent="0.25">
      <c r="A10690" s="88" t="s">
        <v>3568</v>
      </c>
      <c r="B10690" s="88"/>
      <c r="C10690" s="88"/>
      <c r="D10690" s="88"/>
      <c r="E10690" s="88"/>
      <c r="F10690" s="88"/>
      <c r="G10690" s="88"/>
      <c r="H10690" s="88"/>
      <c r="I10690" s="88"/>
    </row>
    <row r="10691" spans="1:9" ht="15" customHeight="1" x14ac:dyDescent="0.25">
      <c r="A10691" s="89"/>
      <c r="B10691" s="89"/>
      <c r="C10691" s="14" t="s">
        <v>2076</v>
      </c>
      <c r="D10691" s="14" t="s">
        <v>2059</v>
      </c>
      <c r="E10691" s="9"/>
      <c r="F10691" s="9"/>
      <c r="G10691" s="9"/>
      <c r="H10691" s="9"/>
      <c r="I10691" s="9"/>
    </row>
    <row r="10692" spans="1:9" ht="12.95" customHeight="1" x14ac:dyDescent="0.25">
      <c r="A10692" s="15" t="s">
        <v>3488</v>
      </c>
      <c r="B10692" s="16" t="s">
        <v>2076</v>
      </c>
      <c r="C10692" s="17">
        <v>391.32</v>
      </c>
      <c r="D10692" s="18">
        <v>391.32</v>
      </c>
      <c r="E10692" s="9"/>
      <c r="F10692" s="9"/>
      <c r="G10692" s="9"/>
      <c r="H10692" s="9"/>
      <c r="I10692" s="9"/>
    </row>
    <row r="10693" spans="1:9" ht="15" customHeight="1" x14ac:dyDescent="0.25">
      <c r="A10693" s="19"/>
      <c r="B10693" s="20"/>
      <c r="C10693" s="21"/>
      <c r="D10693" s="22">
        <v>391.32</v>
      </c>
      <c r="E10693" s="9"/>
      <c r="F10693" s="9"/>
      <c r="G10693" s="9"/>
      <c r="H10693" s="9"/>
      <c r="I10693" s="9"/>
    </row>
    <row r="10694" spans="1:9" ht="9.9499999999999993" customHeight="1" x14ac:dyDescent="0.25">
      <c r="A10694" s="86"/>
      <c r="B10694" s="86"/>
      <c r="C10694" s="86"/>
      <c r="D10694" s="9"/>
      <c r="E10694" s="9"/>
      <c r="F10694" s="9"/>
      <c r="G10694" s="9"/>
      <c r="H10694" s="9"/>
      <c r="I10694" s="9"/>
    </row>
    <row r="10695" spans="1:9" ht="12" customHeight="1" x14ac:dyDescent="0.25">
      <c r="A10695" s="9"/>
      <c r="B10695" s="9"/>
      <c r="C10695" s="9"/>
      <c r="D10695" s="90" t="s">
        <v>5057</v>
      </c>
      <c r="E10695" s="90"/>
      <c r="F10695" s="90"/>
      <c r="G10695" s="90"/>
      <c r="H10695" s="90"/>
      <c r="I10695" s="90"/>
    </row>
    <row r="10696" spans="1:9" ht="9.9499999999999993" customHeight="1" x14ac:dyDescent="0.25">
      <c r="A10696" s="86"/>
      <c r="B10696" s="86"/>
      <c r="C10696" s="86"/>
      <c r="D10696" s="86"/>
      <c r="E10696" s="9"/>
      <c r="F10696" s="9"/>
      <c r="G10696" s="9"/>
      <c r="H10696" s="9"/>
      <c r="I10696" s="9"/>
    </row>
    <row r="10697" spans="1:9" ht="30.95" customHeight="1" x14ac:dyDescent="0.25">
      <c r="A10697" s="88" t="s">
        <v>3569</v>
      </c>
      <c r="B10697" s="88"/>
      <c r="C10697" s="88"/>
      <c r="D10697" s="88"/>
      <c r="E10697" s="88"/>
      <c r="F10697" s="88"/>
      <c r="G10697" s="88"/>
      <c r="H10697" s="88"/>
      <c r="I10697" s="88"/>
    </row>
    <row r="10698" spans="1:9" ht="15" customHeight="1" x14ac:dyDescent="0.25">
      <c r="A10698" s="89"/>
      <c r="B10698" s="89"/>
      <c r="C10698" s="14" t="s">
        <v>2076</v>
      </c>
      <c r="D10698" s="14" t="s">
        <v>2059</v>
      </c>
      <c r="E10698" s="9"/>
      <c r="F10698" s="9"/>
      <c r="G10698" s="9"/>
      <c r="H10698" s="9"/>
      <c r="I10698" s="9"/>
    </row>
    <row r="10699" spans="1:9" ht="12.95" customHeight="1" x14ac:dyDescent="0.25">
      <c r="A10699" s="15" t="s">
        <v>2108</v>
      </c>
      <c r="B10699" s="16" t="s">
        <v>2076</v>
      </c>
      <c r="C10699" s="17">
        <v>892</v>
      </c>
      <c r="D10699" s="18">
        <v>892</v>
      </c>
      <c r="E10699" s="9"/>
      <c r="F10699" s="9"/>
      <c r="G10699" s="9"/>
      <c r="H10699" s="9"/>
      <c r="I10699" s="9"/>
    </row>
    <row r="10700" spans="1:9" ht="15" customHeight="1" x14ac:dyDescent="0.25">
      <c r="A10700" s="19"/>
      <c r="B10700" s="20"/>
      <c r="C10700" s="21"/>
      <c r="D10700" s="22">
        <v>892</v>
      </c>
      <c r="E10700" s="9"/>
      <c r="F10700" s="9"/>
      <c r="G10700" s="9"/>
      <c r="H10700" s="9"/>
      <c r="I10700" s="9"/>
    </row>
    <row r="10701" spans="1:9" ht="9.9499999999999993" customHeight="1" x14ac:dyDescent="0.25">
      <c r="A10701" s="86"/>
      <c r="B10701" s="86"/>
      <c r="C10701" s="86"/>
      <c r="D10701" s="9"/>
      <c r="E10701" s="9"/>
      <c r="F10701" s="9"/>
      <c r="G10701" s="9"/>
      <c r="H10701" s="9"/>
      <c r="I10701" s="9"/>
    </row>
    <row r="10702" spans="1:9" ht="12" customHeight="1" x14ac:dyDescent="0.25">
      <c r="A10702" s="9"/>
      <c r="B10702" s="9"/>
      <c r="C10702" s="9"/>
      <c r="D10702" s="90" t="s">
        <v>5055</v>
      </c>
      <c r="E10702" s="90"/>
      <c r="F10702" s="90"/>
      <c r="G10702" s="90"/>
      <c r="H10702" s="90"/>
      <c r="I10702" s="90"/>
    </row>
    <row r="10703" spans="1:9" ht="9.9499999999999993" customHeight="1" x14ac:dyDescent="0.25">
      <c r="A10703" s="86"/>
      <c r="B10703" s="86"/>
      <c r="C10703" s="86"/>
      <c r="D10703" s="86"/>
      <c r="E10703" s="9"/>
      <c r="F10703" s="9"/>
      <c r="G10703" s="9"/>
      <c r="H10703" s="9"/>
      <c r="I10703" s="9"/>
    </row>
    <row r="10704" spans="1:9" ht="20.100000000000001" customHeight="1" x14ac:dyDescent="0.25">
      <c r="A10704" s="88" t="s">
        <v>3570</v>
      </c>
      <c r="B10704" s="88"/>
      <c r="C10704" s="88"/>
      <c r="D10704" s="88"/>
      <c r="E10704" s="88"/>
      <c r="F10704" s="88"/>
      <c r="G10704" s="88"/>
      <c r="H10704" s="88"/>
      <c r="I10704" s="88"/>
    </row>
    <row r="10705" spans="1:9" ht="15" customHeight="1" x14ac:dyDescent="0.25">
      <c r="A10705" s="89"/>
      <c r="B10705" s="89"/>
      <c r="C10705" s="14" t="s">
        <v>2069</v>
      </c>
      <c r="D10705" s="14" t="s">
        <v>2058</v>
      </c>
      <c r="E10705" s="14" t="s">
        <v>2059</v>
      </c>
      <c r="F10705" s="9"/>
      <c r="G10705" s="9"/>
      <c r="H10705" s="9"/>
      <c r="I10705" s="9"/>
    </row>
    <row r="10706" spans="1:9" ht="12.95" customHeight="1" x14ac:dyDescent="0.25">
      <c r="A10706" s="15"/>
      <c r="B10706" s="16" t="s">
        <v>2104</v>
      </c>
      <c r="C10706" s="17">
        <v>205.21</v>
      </c>
      <c r="D10706" s="17">
        <v>1</v>
      </c>
      <c r="E10706" s="18">
        <v>205.21</v>
      </c>
      <c r="F10706" s="9"/>
      <c r="G10706" s="9"/>
      <c r="H10706" s="9"/>
      <c r="I10706" s="9"/>
    </row>
    <row r="10707" spans="1:9" ht="15" customHeight="1" x14ac:dyDescent="0.25">
      <c r="A10707" s="19"/>
      <c r="B10707" s="20"/>
      <c r="C10707" s="21"/>
      <c r="D10707" s="21"/>
      <c r="E10707" s="22">
        <v>205.21</v>
      </c>
      <c r="F10707" s="9"/>
      <c r="G10707" s="9"/>
      <c r="H10707" s="9"/>
      <c r="I10707" s="9"/>
    </row>
    <row r="10708" spans="1:9" ht="9.9499999999999993" customHeight="1" x14ac:dyDescent="0.25">
      <c r="A10708" s="86"/>
      <c r="B10708" s="86"/>
      <c r="C10708" s="86"/>
      <c r="D10708" s="9"/>
      <c r="E10708" s="9"/>
      <c r="F10708" s="9"/>
      <c r="G10708" s="9"/>
      <c r="H10708" s="9"/>
      <c r="I10708" s="9"/>
    </row>
    <row r="10709" spans="1:9" ht="12" customHeight="1" x14ac:dyDescent="0.25">
      <c r="A10709" s="9"/>
      <c r="B10709" s="9"/>
      <c r="C10709" s="9"/>
      <c r="D10709" s="90" t="s">
        <v>5058</v>
      </c>
      <c r="E10709" s="90"/>
      <c r="F10709" s="90"/>
      <c r="G10709" s="90"/>
      <c r="H10709" s="90"/>
      <c r="I10709" s="90"/>
    </row>
    <row r="10710" spans="1:9" ht="9.9499999999999993" customHeight="1" x14ac:dyDescent="0.25">
      <c r="A10710" s="86"/>
      <c r="B10710" s="86"/>
      <c r="C10710" s="86"/>
      <c r="D10710" s="86"/>
      <c r="E10710" s="9"/>
      <c r="F10710" s="9"/>
      <c r="G10710" s="9"/>
      <c r="H10710" s="9"/>
      <c r="I10710" s="9"/>
    </row>
    <row r="10711" spans="1:9" ht="30.95" customHeight="1" x14ac:dyDescent="0.25">
      <c r="A10711" s="88" t="s">
        <v>3571</v>
      </c>
      <c r="B10711" s="88"/>
      <c r="C10711" s="88"/>
      <c r="D10711" s="88"/>
      <c r="E10711" s="88"/>
      <c r="F10711" s="88"/>
      <c r="G10711" s="88"/>
      <c r="H10711" s="88"/>
      <c r="I10711" s="88"/>
    </row>
    <row r="10712" spans="1:9" ht="15" customHeight="1" x14ac:dyDescent="0.25">
      <c r="A10712" s="89"/>
      <c r="B10712" s="89"/>
      <c r="C10712" s="14" t="s">
        <v>2076</v>
      </c>
      <c r="D10712" s="14" t="s">
        <v>2059</v>
      </c>
      <c r="E10712" s="9"/>
      <c r="F10712" s="9"/>
      <c r="G10712" s="9"/>
      <c r="H10712" s="9"/>
      <c r="I10712" s="9"/>
    </row>
    <row r="10713" spans="1:9" ht="12.95" customHeight="1" x14ac:dyDescent="0.25">
      <c r="A10713" s="15" t="s">
        <v>2077</v>
      </c>
      <c r="B10713" s="16" t="s">
        <v>2076</v>
      </c>
      <c r="C10713" s="17">
        <v>4921.93</v>
      </c>
      <c r="D10713" s="18">
        <v>4921.93</v>
      </c>
      <c r="E10713" s="9"/>
      <c r="F10713" s="9"/>
      <c r="G10713" s="9"/>
      <c r="H10713" s="9"/>
      <c r="I10713" s="9"/>
    </row>
    <row r="10714" spans="1:9" ht="15" customHeight="1" x14ac:dyDescent="0.25">
      <c r="A10714" s="19"/>
      <c r="B10714" s="20"/>
      <c r="C10714" s="21"/>
      <c r="D10714" s="22">
        <v>4921.93</v>
      </c>
      <c r="E10714" s="9"/>
      <c r="F10714" s="9"/>
      <c r="G10714" s="9"/>
      <c r="H10714" s="9"/>
      <c r="I10714" s="9"/>
    </row>
    <row r="10715" spans="1:9" ht="9.9499999999999993" customHeight="1" x14ac:dyDescent="0.25">
      <c r="A10715" s="86"/>
      <c r="B10715" s="86"/>
      <c r="C10715" s="86"/>
      <c r="D10715" s="9"/>
      <c r="E10715" s="9"/>
      <c r="F10715" s="9"/>
      <c r="G10715" s="9"/>
      <c r="H10715" s="9"/>
      <c r="I10715" s="9"/>
    </row>
    <row r="10716" spans="1:9" ht="12" customHeight="1" x14ac:dyDescent="0.25">
      <c r="A10716" s="9"/>
      <c r="B10716" s="9"/>
      <c r="C10716" s="9"/>
      <c r="D10716" s="90" t="s">
        <v>5059</v>
      </c>
      <c r="E10716" s="90"/>
      <c r="F10716" s="90"/>
      <c r="G10716" s="90"/>
      <c r="H10716" s="90"/>
      <c r="I10716" s="90"/>
    </row>
    <row r="10717" spans="1:9" ht="9.9499999999999993" customHeight="1" x14ac:dyDescent="0.25">
      <c r="A10717" s="86"/>
      <c r="B10717" s="86"/>
      <c r="C10717" s="86"/>
      <c r="D10717" s="86"/>
      <c r="E10717" s="9"/>
      <c r="F10717" s="9"/>
      <c r="G10717" s="9"/>
      <c r="H10717" s="9"/>
      <c r="I10717" s="9"/>
    </row>
    <row r="10718" spans="1:9" ht="30.95" customHeight="1" x14ac:dyDescent="0.25">
      <c r="A10718" s="88" t="s">
        <v>3572</v>
      </c>
      <c r="B10718" s="88"/>
      <c r="C10718" s="88"/>
      <c r="D10718" s="88"/>
      <c r="E10718" s="88"/>
      <c r="F10718" s="88"/>
      <c r="G10718" s="88"/>
      <c r="H10718" s="88"/>
      <c r="I10718" s="88"/>
    </row>
    <row r="10719" spans="1:9" ht="15" customHeight="1" x14ac:dyDescent="0.25">
      <c r="A10719" s="89"/>
      <c r="B10719" s="89"/>
      <c r="C10719" s="14" t="s">
        <v>2076</v>
      </c>
      <c r="D10719" s="14" t="s">
        <v>2079</v>
      </c>
      <c r="E10719" s="14" t="s">
        <v>2059</v>
      </c>
      <c r="F10719" s="9"/>
      <c r="G10719" s="9"/>
      <c r="H10719" s="9"/>
      <c r="I10719" s="9"/>
    </row>
    <row r="10720" spans="1:9" ht="18.95" customHeight="1" x14ac:dyDescent="0.25">
      <c r="A10720" s="15" t="s">
        <v>2080</v>
      </c>
      <c r="B10720" s="16" t="s">
        <v>2081</v>
      </c>
      <c r="C10720" s="17">
        <v>845.09</v>
      </c>
      <c r="D10720" s="17">
        <v>0.1</v>
      </c>
      <c r="E10720" s="18">
        <v>84.51</v>
      </c>
      <c r="F10720" s="9"/>
      <c r="G10720" s="9"/>
      <c r="H10720" s="9"/>
      <c r="I10720" s="9"/>
    </row>
    <row r="10721" spans="1:9" ht="15" customHeight="1" x14ac:dyDescent="0.25">
      <c r="A10721" s="19"/>
      <c r="B10721" s="20"/>
      <c r="C10721" s="21"/>
      <c r="D10721" s="21"/>
      <c r="E10721" s="22">
        <v>84.51</v>
      </c>
      <c r="F10721" s="9"/>
      <c r="G10721" s="9"/>
      <c r="H10721" s="9"/>
      <c r="I10721" s="9"/>
    </row>
    <row r="10722" spans="1:9" ht="9.9499999999999993" customHeight="1" x14ac:dyDescent="0.25">
      <c r="A10722" s="86"/>
      <c r="B10722" s="86"/>
      <c r="C10722" s="86"/>
      <c r="D10722" s="9"/>
      <c r="E10722" s="9"/>
      <c r="F10722" s="9"/>
      <c r="G10722" s="9"/>
      <c r="H10722" s="9"/>
      <c r="I10722" s="9"/>
    </row>
    <row r="10723" spans="1:9" ht="12" customHeight="1" x14ac:dyDescent="0.25">
      <c r="A10723" s="9"/>
      <c r="B10723" s="9"/>
      <c r="C10723" s="9"/>
      <c r="D10723" s="90" t="s">
        <v>5060</v>
      </c>
      <c r="E10723" s="90"/>
      <c r="F10723" s="90"/>
      <c r="G10723" s="90"/>
      <c r="H10723" s="90"/>
      <c r="I10723" s="90"/>
    </row>
    <row r="10724" spans="1:9" ht="9.9499999999999993" customHeight="1" x14ac:dyDescent="0.25">
      <c r="A10724" s="86"/>
      <c r="B10724" s="86"/>
      <c r="C10724" s="86"/>
      <c r="D10724" s="86"/>
      <c r="E10724" s="9"/>
      <c r="F10724" s="9"/>
      <c r="G10724" s="9"/>
      <c r="H10724" s="9"/>
      <c r="I10724" s="9"/>
    </row>
    <row r="10725" spans="1:9" ht="30.95" customHeight="1" x14ac:dyDescent="0.25">
      <c r="A10725" s="88" t="s">
        <v>3573</v>
      </c>
      <c r="B10725" s="88"/>
      <c r="C10725" s="88"/>
      <c r="D10725" s="88"/>
      <c r="E10725" s="88"/>
      <c r="F10725" s="88"/>
      <c r="G10725" s="88"/>
      <c r="H10725" s="88"/>
      <c r="I10725" s="88"/>
    </row>
    <row r="10726" spans="1:9" ht="15" customHeight="1" x14ac:dyDescent="0.25">
      <c r="A10726" s="89"/>
      <c r="B10726" s="89"/>
      <c r="C10726" s="14" t="s">
        <v>2076</v>
      </c>
      <c r="D10726" s="14" t="s">
        <v>2079</v>
      </c>
      <c r="E10726" s="14" t="s">
        <v>2058</v>
      </c>
      <c r="F10726" s="14" t="s">
        <v>2059</v>
      </c>
      <c r="G10726" s="9"/>
      <c r="H10726" s="9"/>
      <c r="I10726" s="9"/>
    </row>
    <row r="10727" spans="1:9" ht="27" customHeight="1" x14ac:dyDescent="0.25">
      <c r="A10727" s="15" t="s">
        <v>2083</v>
      </c>
      <c r="B10727" s="16" t="s">
        <v>2084</v>
      </c>
      <c r="C10727" s="17">
        <v>4.3</v>
      </c>
      <c r="D10727" s="17">
        <v>0.1</v>
      </c>
      <c r="E10727" s="17">
        <v>2</v>
      </c>
      <c r="F10727" s="18">
        <v>0.86</v>
      </c>
      <c r="G10727" s="9"/>
      <c r="H10727" s="9"/>
      <c r="I10727" s="9"/>
    </row>
    <row r="10728" spans="1:9" ht="15" customHeight="1" x14ac:dyDescent="0.25">
      <c r="A10728" s="19"/>
      <c r="B10728" s="20"/>
      <c r="C10728" s="21"/>
      <c r="D10728" s="21"/>
      <c r="E10728" s="21"/>
      <c r="F10728" s="22">
        <v>0.86</v>
      </c>
      <c r="G10728" s="9"/>
      <c r="H10728" s="9"/>
      <c r="I10728" s="9"/>
    </row>
    <row r="10729" spans="1:9" ht="9.9499999999999993" customHeight="1" x14ac:dyDescent="0.25">
      <c r="A10729" s="86"/>
      <c r="B10729" s="86"/>
      <c r="C10729" s="86"/>
      <c r="D10729" s="9"/>
      <c r="E10729" s="9"/>
      <c r="F10729" s="9"/>
      <c r="G10729" s="9"/>
      <c r="H10729" s="9"/>
      <c r="I10729" s="9"/>
    </row>
    <row r="10730" spans="1:9" ht="12" customHeight="1" x14ac:dyDescent="0.25">
      <c r="A10730" s="9"/>
      <c r="B10730" s="9"/>
      <c r="C10730" s="9"/>
      <c r="D10730" s="90" t="s">
        <v>4519</v>
      </c>
      <c r="E10730" s="90"/>
      <c r="F10730" s="90"/>
      <c r="G10730" s="90"/>
      <c r="H10730" s="90"/>
      <c r="I10730" s="90"/>
    </row>
    <row r="10731" spans="1:9" ht="9.9499999999999993" customHeight="1" x14ac:dyDescent="0.25">
      <c r="A10731" s="86"/>
      <c r="B10731" s="86"/>
      <c r="C10731" s="86"/>
      <c r="D10731" s="86"/>
      <c r="E10731" s="9"/>
      <c r="F10731" s="9"/>
      <c r="G10731" s="9"/>
      <c r="H10731" s="9"/>
      <c r="I10731" s="9"/>
    </row>
    <row r="10732" spans="1:9" ht="42.95" customHeight="1" x14ac:dyDescent="0.25">
      <c r="A10732" s="88" t="s">
        <v>3574</v>
      </c>
      <c r="B10732" s="88"/>
      <c r="C10732" s="88"/>
      <c r="D10732" s="88"/>
      <c r="E10732" s="88"/>
      <c r="F10732" s="88"/>
      <c r="G10732" s="88"/>
      <c r="H10732" s="88"/>
      <c r="I10732" s="88"/>
    </row>
    <row r="10733" spans="1:9" ht="15" customHeight="1" x14ac:dyDescent="0.25">
      <c r="A10733" s="89"/>
      <c r="B10733" s="89"/>
      <c r="C10733" s="14" t="s">
        <v>2076</v>
      </c>
      <c r="D10733" s="14" t="s">
        <v>2056</v>
      </c>
      <c r="E10733" s="14" t="s">
        <v>2058</v>
      </c>
      <c r="F10733" s="14" t="s">
        <v>2086</v>
      </c>
      <c r="G10733" s="14" t="s">
        <v>2059</v>
      </c>
      <c r="H10733" s="9"/>
      <c r="I10733" s="9"/>
    </row>
    <row r="10734" spans="1:9" ht="18.95" customHeight="1" x14ac:dyDescent="0.25">
      <c r="A10734" s="15" t="s">
        <v>2087</v>
      </c>
      <c r="B10734" s="16" t="s">
        <v>2088</v>
      </c>
      <c r="C10734" s="17">
        <v>4921.93</v>
      </c>
      <c r="D10734" s="17">
        <v>0.1</v>
      </c>
      <c r="E10734" s="17">
        <v>1</v>
      </c>
      <c r="F10734" s="17">
        <v>1.5</v>
      </c>
      <c r="G10734" s="18">
        <v>738.29</v>
      </c>
      <c r="H10734" s="9"/>
      <c r="I10734" s="9"/>
    </row>
    <row r="10735" spans="1:9" ht="18.95" customHeight="1" x14ac:dyDescent="0.25">
      <c r="A10735" s="15" t="s">
        <v>2089</v>
      </c>
      <c r="B10735" s="16" t="s">
        <v>2088</v>
      </c>
      <c r="C10735" s="17">
        <v>845.09</v>
      </c>
      <c r="D10735" s="17">
        <v>0.1</v>
      </c>
      <c r="E10735" s="17">
        <v>1</v>
      </c>
      <c r="F10735" s="17">
        <v>1.5</v>
      </c>
      <c r="G10735" s="18">
        <v>126.76</v>
      </c>
      <c r="H10735" s="9"/>
      <c r="I10735" s="9"/>
    </row>
    <row r="10736" spans="1:9" ht="27" customHeight="1" x14ac:dyDescent="0.25">
      <c r="A10736" s="15" t="s">
        <v>2090</v>
      </c>
      <c r="B10736" s="16" t="s">
        <v>2088</v>
      </c>
      <c r="C10736" s="17">
        <v>4.5999999999999996</v>
      </c>
      <c r="D10736" s="17">
        <v>0.1</v>
      </c>
      <c r="E10736" s="17">
        <v>2</v>
      </c>
      <c r="F10736" s="17">
        <v>1.5</v>
      </c>
      <c r="G10736" s="18">
        <v>1.38</v>
      </c>
      <c r="H10736" s="9"/>
      <c r="I10736" s="9"/>
    </row>
    <row r="10737" spans="1:9" ht="15" customHeight="1" x14ac:dyDescent="0.25">
      <c r="A10737" s="19"/>
      <c r="B10737" s="20"/>
      <c r="C10737" s="21"/>
      <c r="D10737" s="21"/>
      <c r="E10737" s="21"/>
      <c r="F10737" s="21"/>
      <c r="G10737" s="22">
        <v>866.43</v>
      </c>
      <c r="H10737" s="9"/>
      <c r="I10737" s="9"/>
    </row>
    <row r="10738" spans="1:9" ht="9.9499999999999993" customHeight="1" x14ac:dyDescent="0.25">
      <c r="A10738" s="86"/>
      <c r="B10738" s="86"/>
      <c r="C10738" s="86"/>
      <c r="D10738" s="9"/>
      <c r="E10738" s="9"/>
      <c r="F10738" s="9"/>
      <c r="G10738" s="9"/>
      <c r="H10738" s="9"/>
      <c r="I10738" s="9"/>
    </row>
    <row r="10739" spans="1:9" ht="12" customHeight="1" x14ac:dyDescent="0.25">
      <c r="A10739" s="9"/>
      <c r="B10739" s="9"/>
      <c r="C10739" s="9"/>
      <c r="D10739" s="90" t="s">
        <v>5061</v>
      </c>
      <c r="E10739" s="90"/>
      <c r="F10739" s="90"/>
      <c r="G10739" s="90"/>
      <c r="H10739" s="90"/>
      <c r="I10739" s="90"/>
    </row>
    <row r="10740" spans="1:9" ht="9.9499999999999993" customHeight="1" x14ac:dyDescent="0.25">
      <c r="A10740" s="86"/>
      <c r="B10740" s="86"/>
      <c r="C10740" s="86"/>
      <c r="D10740" s="86"/>
      <c r="E10740" s="9"/>
      <c r="F10740" s="9"/>
      <c r="G10740" s="9"/>
      <c r="H10740" s="9"/>
      <c r="I10740" s="9"/>
    </row>
    <row r="10741" spans="1:9" ht="30.95" customHeight="1" x14ac:dyDescent="0.25">
      <c r="A10741" s="88" t="s">
        <v>3575</v>
      </c>
      <c r="B10741" s="88"/>
      <c r="C10741" s="88"/>
      <c r="D10741" s="88"/>
      <c r="E10741" s="88"/>
      <c r="F10741" s="88"/>
      <c r="G10741" s="88"/>
      <c r="H10741" s="88"/>
      <c r="I10741" s="88"/>
    </row>
    <row r="10742" spans="1:9" ht="15" customHeight="1" x14ac:dyDescent="0.25">
      <c r="A10742" s="89"/>
      <c r="B10742" s="89"/>
      <c r="C10742" s="14" t="s">
        <v>2076</v>
      </c>
      <c r="D10742" s="14" t="s">
        <v>2056</v>
      </c>
      <c r="E10742" s="14" t="s">
        <v>2058</v>
      </c>
      <c r="F10742" s="14" t="s">
        <v>2092</v>
      </c>
      <c r="G10742" s="14" t="s">
        <v>2086</v>
      </c>
      <c r="H10742" s="14" t="s">
        <v>2059</v>
      </c>
      <c r="I10742" s="9"/>
    </row>
    <row r="10743" spans="1:9" ht="18.95" customHeight="1" x14ac:dyDescent="0.25">
      <c r="A10743" s="15" t="s">
        <v>2087</v>
      </c>
      <c r="B10743" s="16" t="s">
        <v>2186</v>
      </c>
      <c r="C10743" s="17">
        <v>4921.93</v>
      </c>
      <c r="D10743" s="17">
        <v>0.1</v>
      </c>
      <c r="E10743" s="17">
        <v>1</v>
      </c>
      <c r="F10743" s="17">
        <v>30</v>
      </c>
      <c r="G10743" s="17">
        <v>1.5</v>
      </c>
      <c r="H10743" s="18">
        <v>22148.69</v>
      </c>
      <c r="I10743" s="9"/>
    </row>
    <row r="10744" spans="1:9" ht="18.95" customHeight="1" x14ac:dyDescent="0.25">
      <c r="A10744" s="15" t="s">
        <v>2089</v>
      </c>
      <c r="B10744" s="16" t="s">
        <v>2186</v>
      </c>
      <c r="C10744" s="17">
        <v>845.09</v>
      </c>
      <c r="D10744" s="17">
        <v>0.03</v>
      </c>
      <c r="E10744" s="17">
        <v>1</v>
      </c>
      <c r="F10744" s="17">
        <v>30</v>
      </c>
      <c r="G10744" s="17">
        <v>1.5</v>
      </c>
      <c r="H10744" s="18">
        <v>1140.8699999999999</v>
      </c>
      <c r="I10744" s="9"/>
    </row>
    <row r="10745" spans="1:9" ht="27" customHeight="1" x14ac:dyDescent="0.25">
      <c r="A10745" s="15" t="s">
        <v>2090</v>
      </c>
      <c r="B10745" s="16" t="s">
        <v>2186</v>
      </c>
      <c r="C10745" s="17">
        <v>4.5999999999999996</v>
      </c>
      <c r="D10745" s="17">
        <v>0.1</v>
      </c>
      <c r="E10745" s="17">
        <v>2</v>
      </c>
      <c r="F10745" s="17">
        <v>30</v>
      </c>
      <c r="G10745" s="17">
        <v>1.5</v>
      </c>
      <c r="H10745" s="18">
        <v>41.4</v>
      </c>
      <c r="I10745" s="9"/>
    </row>
    <row r="10746" spans="1:9" ht="15" customHeight="1" x14ac:dyDescent="0.25">
      <c r="A10746" s="19"/>
      <c r="B10746" s="20"/>
      <c r="C10746" s="21"/>
      <c r="D10746" s="21"/>
      <c r="E10746" s="21"/>
      <c r="F10746" s="21"/>
      <c r="G10746" s="21"/>
      <c r="H10746" s="22">
        <v>23330.959999999999</v>
      </c>
      <c r="I10746" s="9"/>
    </row>
    <row r="10747" spans="1:9" ht="9.9499999999999993" customHeight="1" x14ac:dyDescent="0.25">
      <c r="A10747" s="86"/>
      <c r="B10747" s="86"/>
      <c r="C10747" s="86"/>
      <c r="D10747" s="9"/>
      <c r="E10747" s="9"/>
      <c r="F10747" s="9"/>
      <c r="G10747" s="9"/>
      <c r="H10747" s="9"/>
      <c r="I10747" s="9"/>
    </row>
    <row r="10748" spans="1:9" ht="12" customHeight="1" x14ac:dyDescent="0.25">
      <c r="A10748" s="9"/>
      <c r="B10748" s="9"/>
      <c r="C10748" s="9"/>
      <c r="D10748" s="90" t="s">
        <v>5062</v>
      </c>
      <c r="E10748" s="90"/>
      <c r="F10748" s="90"/>
      <c r="G10748" s="90"/>
      <c r="H10748" s="90"/>
      <c r="I10748" s="90"/>
    </row>
    <row r="10749" spans="1:9" ht="9.9499999999999993" customHeight="1" x14ac:dyDescent="0.25">
      <c r="A10749" s="86"/>
      <c r="B10749" s="86"/>
      <c r="C10749" s="86"/>
      <c r="D10749" s="86"/>
      <c r="E10749" s="9"/>
      <c r="F10749" s="9"/>
      <c r="G10749" s="9"/>
      <c r="H10749" s="9"/>
      <c r="I10749" s="9"/>
    </row>
    <row r="10750" spans="1:9" ht="42.95" customHeight="1" x14ac:dyDescent="0.25">
      <c r="A10750" s="88" t="s">
        <v>3576</v>
      </c>
      <c r="B10750" s="88"/>
      <c r="C10750" s="88"/>
      <c r="D10750" s="88"/>
      <c r="E10750" s="88"/>
      <c r="F10750" s="88"/>
      <c r="G10750" s="88"/>
      <c r="H10750" s="88"/>
      <c r="I10750" s="88"/>
    </row>
    <row r="10751" spans="1:9" ht="15" customHeight="1" x14ac:dyDescent="0.25">
      <c r="A10751" s="89"/>
      <c r="B10751" s="89"/>
      <c r="C10751" s="14" t="s">
        <v>2076</v>
      </c>
      <c r="D10751" s="14" t="s">
        <v>2056</v>
      </c>
      <c r="E10751" s="14" t="s">
        <v>2058</v>
      </c>
      <c r="F10751" s="14" t="s">
        <v>2092</v>
      </c>
      <c r="G10751" s="14" t="s">
        <v>2086</v>
      </c>
      <c r="H10751" s="14" t="s">
        <v>2059</v>
      </c>
      <c r="I10751" s="9"/>
    </row>
    <row r="10752" spans="1:9" ht="18.95" customHeight="1" x14ac:dyDescent="0.25">
      <c r="A10752" s="15" t="s">
        <v>2087</v>
      </c>
      <c r="B10752" s="16" t="s">
        <v>2186</v>
      </c>
      <c r="C10752" s="17">
        <v>4921.93</v>
      </c>
      <c r="D10752" s="17">
        <v>0.1</v>
      </c>
      <c r="E10752" s="17">
        <v>1</v>
      </c>
      <c r="F10752" s="17">
        <v>12</v>
      </c>
      <c r="G10752" s="17">
        <v>1.5</v>
      </c>
      <c r="H10752" s="18">
        <v>8859.4699999999993</v>
      </c>
      <c r="I10752" s="9"/>
    </row>
    <row r="10753" spans="1:9" ht="18.95" customHeight="1" x14ac:dyDescent="0.25">
      <c r="A10753" s="15" t="s">
        <v>2089</v>
      </c>
      <c r="B10753" s="16" t="s">
        <v>2186</v>
      </c>
      <c r="C10753" s="17">
        <v>845.09</v>
      </c>
      <c r="D10753" s="17">
        <v>0.1</v>
      </c>
      <c r="E10753" s="17">
        <v>1</v>
      </c>
      <c r="F10753" s="17">
        <v>12</v>
      </c>
      <c r="G10753" s="17">
        <v>1.5</v>
      </c>
      <c r="H10753" s="18">
        <v>1521.16</v>
      </c>
      <c r="I10753" s="9"/>
    </row>
    <row r="10754" spans="1:9" ht="27" customHeight="1" x14ac:dyDescent="0.25">
      <c r="A10754" s="15" t="s">
        <v>2090</v>
      </c>
      <c r="B10754" s="16" t="s">
        <v>2186</v>
      </c>
      <c r="C10754" s="17">
        <v>4.5999999999999996</v>
      </c>
      <c r="D10754" s="17">
        <v>0.1</v>
      </c>
      <c r="E10754" s="17">
        <v>2</v>
      </c>
      <c r="F10754" s="17">
        <v>12</v>
      </c>
      <c r="G10754" s="17">
        <v>1.5</v>
      </c>
      <c r="H10754" s="18">
        <v>16.559999999999999</v>
      </c>
      <c r="I10754" s="9"/>
    </row>
    <row r="10755" spans="1:9" ht="15" customHeight="1" x14ac:dyDescent="0.25">
      <c r="A10755" s="19"/>
      <c r="B10755" s="20"/>
      <c r="C10755" s="21"/>
      <c r="D10755" s="21"/>
      <c r="E10755" s="21"/>
      <c r="F10755" s="21"/>
      <c r="G10755" s="21"/>
      <c r="H10755" s="22">
        <v>10397.19</v>
      </c>
      <c r="I10755" s="9"/>
    </row>
    <row r="10756" spans="1:9" ht="9.9499999999999993" customHeight="1" x14ac:dyDescent="0.25">
      <c r="A10756" s="86"/>
      <c r="B10756" s="86"/>
      <c r="C10756" s="86"/>
      <c r="D10756" s="9"/>
      <c r="E10756" s="9"/>
      <c r="F10756" s="9"/>
      <c r="G10756" s="9"/>
      <c r="H10756" s="9"/>
      <c r="I10756" s="9"/>
    </row>
    <row r="10757" spans="1:9" ht="12" customHeight="1" x14ac:dyDescent="0.25">
      <c r="A10757" s="9"/>
      <c r="B10757" s="9"/>
      <c r="C10757" s="9"/>
      <c r="D10757" s="90" t="s">
        <v>5063</v>
      </c>
      <c r="E10757" s="90"/>
      <c r="F10757" s="90"/>
      <c r="G10757" s="90"/>
      <c r="H10757" s="90"/>
      <c r="I10757" s="90"/>
    </row>
    <row r="10758" spans="1:9" ht="9.9499999999999993" customHeight="1" x14ac:dyDescent="0.25">
      <c r="A10758" s="86"/>
      <c r="B10758" s="86"/>
      <c r="C10758" s="86"/>
      <c r="D10758" s="86"/>
      <c r="E10758" s="9"/>
      <c r="F10758" s="9"/>
      <c r="G10758" s="9"/>
      <c r="H10758" s="9"/>
      <c r="I10758" s="9"/>
    </row>
    <row r="10759" spans="1:9" ht="20.100000000000001" customHeight="1" x14ac:dyDescent="0.25">
      <c r="A10759" s="88" t="s">
        <v>3577</v>
      </c>
      <c r="B10759" s="88"/>
      <c r="C10759" s="88"/>
      <c r="D10759" s="88"/>
      <c r="E10759" s="88"/>
      <c r="F10759" s="88"/>
      <c r="G10759" s="88"/>
      <c r="H10759" s="88"/>
      <c r="I10759" s="88"/>
    </row>
    <row r="10760" spans="1:9" ht="15" customHeight="1" x14ac:dyDescent="0.25">
      <c r="A10760" s="89"/>
      <c r="B10760" s="89"/>
      <c r="C10760" s="14" t="s">
        <v>2076</v>
      </c>
      <c r="D10760" s="14" t="s">
        <v>2056</v>
      </c>
      <c r="E10760" s="14" t="s">
        <v>2086</v>
      </c>
      <c r="F10760" s="14" t="s">
        <v>2059</v>
      </c>
      <c r="G10760" s="9"/>
      <c r="H10760" s="9"/>
      <c r="I10760" s="9"/>
    </row>
    <row r="10761" spans="1:9" ht="18.95" customHeight="1" x14ac:dyDescent="0.25">
      <c r="A10761" s="15" t="s">
        <v>2096</v>
      </c>
      <c r="B10761" s="16" t="s">
        <v>2097</v>
      </c>
      <c r="C10761" s="17">
        <v>4921.93</v>
      </c>
      <c r="D10761" s="17">
        <v>0.1</v>
      </c>
      <c r="E10761" s="17">
        <v>1.5</v>
      </c>
      <c r="F10761" s="18">
        <v>738.29</v>
      </c>
      <c r="G10761" s="9"/>
      <c r="H10761" s="9"/>
      <c r="I10761" s="9"/>
    </row>
    <row r="10762" spans="1:9" ht="15" customHeight="1" x14ac:dyDescent="0.25">
      <c r="A10762" s="19"/>
      <c r="B10762" s="20"/>
      <c r="C10762" s="21"/>
      <c r="D10762" s="21"/>
      <c r="E10762" s="21"/>
      <c r="F10762" s="22">
        <v>738.29</v>
      </c>
      <c r="G10762" s="9"/>
      <c r="H10762" s="9"/>
      <c r="I10762" s="9"/>
    </row>
    <row r="10763" spans="1:9" ht="9.9499999999999993" customHeight="1" x14ac:dyDescent="0.25">
      <c r="A10763" s="86"/>
      <c r="B10763" s="86"/>
      <c r="C10763" s="86"/>
      <c r="D10763" s="9"/>
      <c r="E10763" s="9"/>
      <c r="F10763" s="9"/>
      <c r="G10763" s="9"/>
      <c r="H10763" s="9"/>
      <c r="I10763" s="9"/>
    </row>
    <row r="10764" spans="1:9" ht="12" customHeight="1" x14ac:dyDescent="0.25">
      <c r="A10764" s="9"/>
      <c r="B10764" s="9"/>
      <c r="C10764" s="9"/>
      <c r="D10764" s="90" t="s">
        <v>5064</v>
      </c>
      <c r="E10764" s="90"/>
      <c r="F10764" s="90"/>
      <c r="G10764" s="90"/>
      <c r="H10764" s="90"/>
      <c r="I10764" s="90"/>
    </row>
    <row r="10765" spans="1:9" ht="9.9499999999999993" customHeight="1" x14ac:dyDescent="0.25">
      <c r="A10765" s="86"/>
      <c r="B10765" s="86"/>
      <c r="C10765" s="86"/>
      <c r="D10765" s="86"/>
      <c r="E10765" s="9"/>
      <c r="F10765" s="9"/>
      <c r="G10765" s="9"/>
      <c r="H10765" s="9"/>
      <c r="I10765" s="9"/>
    </row>
    <row r="10766" spans="1:9" ht="30.95" customHeight="1" x14ac:dyDescent="0.25">
      <c r="A10766" s="88" t="s">
        <v>3578</v>
      </c>
      <c r="B10766" s="88"/>
      <c r="C10766" s="88"/>
      <c r="D10766" s="88"/>
      <c r="E10766" s="88"/>
      <c r="F10766" s="88"/>
      <c r="G10766" s="88"/>
      <c r="H10766" s="88"/>
      <c r="I10766" s="88"/>
    </row>
    <row r="10767" spans="1:9" ht="15" customHeight="1" x14ac:dyDescent="0.25">
      <c r="A10767" s="89"/>
      <c r="B10767" s="89"/>
      <c r="C10767" s="14" t="s">
        <v>2076</v>
      </c>
      <c r="D10767" s="14" t="s">
        <v>2079</v>
      </c>
      <c r="E10767" s="14" t="s">
        <v>2092</v>
      </c>
      <c r="F10767" s="14" t="s">
        <v>2086</v>
      </c>
      <c r="G10767" s="14" t="s">
        <v>2059</v>
      </c>
      <c r="H10767" s="9"/>
      <c r="I10767" s="9"/>
    </row>
    <row r="10768" spans="1:9" ht="27" customHeight="1" x14ac:dyDescent="0.25">
      <c r="A10768" s="15" t="s">
        <v>2099</v>
      </c>
      <c r="B10768" s="16" t="s">
        <v>2100</v>
      </c>
      <c r="C10768" s="17">
        <v>845.09</v>
      </c>
      <c r="D10768" s="17">
        <v>0.1</v>
      </c>
      <c r="E10768" s="17">
        <v>29.7</v>
      </c>
      <c r="F10768" s="17">
        <v>1.5</v>
      </c>
      <c r="G10768" s="18">
        <v>3764.88</v>
      </c>
      <c r="H10768" s="9"/>
      <c r="I10768" s="9"/>
    </row>
    <row r="10769" spans="1:9" ht="15" customHeight="1" x14ac:dyDescent="0.25">
      <c r="A10769" s="19"/>
      <c r="B10769" s="20"/>
      <c r="C10769" s="21"/>
      <c r="D10769" s="21"/>
      <c r="E10769" s="21"/>
      <c r="F10769" s="21"/>
      <c r="G10769" s="22">
        <v>3764.88</v>
      </c>
      <c r="H10769" s="9"/>
      <c r="I10769" s="9"/>
    </row>
    <row r="10770" spans="1:9" ht="9.9499999999999993" customHeight="1" x14ac:dyDescent="0.25">
      <c r="A10770" s="86"/>
      <c r="B10770" s="86"/>
      <c r="C10770" s="86"/>
      <c r="D10770" s="9"/>
      <c r="E10770" s="9"/>
      <c r="F10770" s="9"/>
      <c r="G10770" s="9"/>
      <c r="H10770" s="9"/>
      <c r="I10770" s="9"/>
    </row>
    <row r="10771" spans="1:9" ht="12" customHeight="1" x14ac:dyDescent="0.25">
      <c r="A10771" s="9"/>
      <c r="B10771" s="9"/>
      <c r="C10771" s="9"/>
      <c r="D10771" s="90" t="s">
        <v>5065</v>
      </c>
      <c r="E10771" s="90"/>
      <c r="F10771" s="90"/>
      <c r="G10771" s="90"/>
      <c r="H10771" s="90"/>
      <c r="I10771" s="90"/>
    </row>
    <row r="10772" spans="1:9" ht="9.9499999999999993" customHeight="1" x14ac:dyDescent="0.25">
      <c r="A10772" s="86"/>
      <c r="B10772" s="86"/>
      <c r="C10772" s="86"/>
      <c r="D10772" s="86"/>
      <c r="E10772" s="9"/>
      <c r="F10772" s="9"/>
      <c r="G10772" s="9"/>
      <c r="H10772" s="9"/>
      <c r="I10772" s="9"/>
    </row>
    <row r="10773" spans="1:9" ht="30.95" customHeight="1" x14ac:dyDescent="0.25">
      <c r="A10773" s="88" t="s">
        <v>3579</v>
      </c>
      <c r="B10773" s="88"/>
      <c r="C10773" s="88"/>
      <c r="D10773" s="88"/>
      <c r="E10773" s="88"/>
      <c r="F10773" s="88"/>
      <c r="G10773" s="88"/>
      <c r="H10773" s="88"/>
      <c r="I10773" s="88"/>
    </row>
    <row r="10774" spans="1:9" ht="15" customHeight="1" x14ac:dyDescent="0.25">
      <c r="A10774" s="89"/>
      <c r="B10774" s="89"/>
      <c r="C10774" s="14" t="s">
        <v>2076</v>
      </c>
      <c r="D10774" s="14" t="s">
        <v>2079</v>
      </c>
      <c r="E10774" s="14" t="s">
        <v>2059</v>
      </c>
      <c r="F10774" s="9"/>
      <c r="G10774" s="9"/>
      <c r="H10774" s="9"/>
      <c r="I10774" s="9"/>
    </row>
    <row r="10775" spans="1:9" ht="18.95" customHeight="1" x14ac:dyDescent="0.25">
      <c r="A10775" s="15" t="s">
        <v>2080</v>
      </c>
      <c r="B10775" s="16" t="s">
        <v>2081</v>
      </c>
      <c r="C10775" s="17">
        <v>845.09</v>
      </c>
      <c r="D10775" s="17">
        <v>0.1</v>
      </c>
      <c r="E10775" s="18">
        <v>84.51</v>
      </c>
      <c r="F10775" s="9"/>
      <c r="G10775" s="9"/>
      <c r="H10775" s="9"/>
      <c r="I10775" s="9"/>
    </row>
    <row r="10776" spans="1:9" ht="15" customHeight="1" x14ac:dyDescent="0.25">
      <c r="A10776" s="19"/>
      <c r="B10776" s="20"/>
      <c r="C10776" s="21"/>
      <c r="D10776" s="21"/>
      <c r="E10776" s="22">
        <v>84.51</v>
      </c>
      <c r="F10776" s="9"/>
      <c r="G10776" s="9"/>
      <c r="H10776" s="9"/>
      <c r="I10776" s="9"/>
    </row>
    <row r="10777" spans="1:9" ht="9.9499999999999993" customHeight="1" x14ac:dyDescent="0.25">
      <c r="A10777" s="86"/>
      <c r="B10777" s="86"/>
      <c r="C10777" s="86"/>
      <c r="D10777" s="9"/>
      <c r="E10777" s="9"/>
      <c r="F10777" s="9"/>
      <c r="G10777" s="9"/>
      <c r="H10777" s="9"/>
      <c r="I10777" s="9"/>
    </row>
    <row r="10778" spans="1:9" ht="12" customHeight="1" x14ac:dyDescent="0.25">
      <c r="A10778" s="9"/>
      <c r="B10778" s="9"/>
      <c r="C10778" s="9"/>
      <c r="D10778" s="90" t="s">
        <v>5060</v>
      </c>
      <c r="E10778" s="90"/>
      <c r="F10778" s="90"/>
      <c r="G10778" s="90"/>
      <c r="H10778" s="90"/>
      <c r="I10778" s="90"/>
    </row>
    <row r="10779" spans="1:9" ht="9.9499999999999993" customHeight="1" x14ac:dyDescent="0.25">
      <c r="A10779" s="86"/>
      <c r="B10779" s="86"/>
      <c r="C10779" s="86"/>
      <c r="D10779" s="86"/>
      <c r="E10779" s="9"/>
      <c r="F10779" s="9"/>
      <c r="G10779" s="9"/>
      <c r="H10779" s="9"/>
      <c r="I10779" s="9"/>
    </row>
    <row r="10780" spans="1:9" ht="30.95" customHeight="1" x14ac:dyDescent="0.25">
      <c r="A10780" s="88" t="s">
        <v>3580</v>
      </c>
      <c r="B10780" s="88"/>
      <c r="C10780" s="88"/>
      <c r="D10780" s="88"/>
      <c r="E10780" s="88"/>
      <c r="F10780" s="88"/>
      <c r="G10780" s="88"/>
      <c r="H10780" s="88"/>
      <c r="I10780" s="88"/>
    </row>
    <row r="10781" spans="1:9" ht="15" customHeight="1" x14ac:dyDescent="0.25">
      <c r="A10781" s="89"/>
      <c r="B10781" s="89"/>
      <c r="C10781" s="14" t="s">
        <v>2076</v>
      </c>
      <c r="D10781" s="14" t="s">
        <v>2059</v>
      </c>
      <c r="E10781" s="9"/>
      <c r="F10781" s="9"/>
      <c r="G10781" s="9"/>
      <c r="H10781" s="9"/>
      <c r="I10781" s="9"/>
    </row>
    <row r="10782" spans="1:9" ht="18.95" customHeight="1" x14ac:dyDescent="0.25">
      <c r="A10782" s="15" t="s">
        <v>2170</v>
      </c>
      <c r="B10782" s="16" t="s">
        <v>2076</v>
      </c>
      <c r="C10782" s="17">
        <v>845.09</v>
      </c>
      <c r="D10782" s="18">
        <v>845.09</v>
      </c>
      <c r="E10782" s="9"/>
      <c r="F10782" s="9"/>
      <c r="G10782" s="9"/>
      <c r="H10782" s="9"/>
      <c r="I10782" s="9"/>
    </row>
    <row r="10783" spans="1:9" ht="15" customHeight="1" x14ac:dyDescent="0.25">
      <c r="A10783" s="19"/>
      <c r="B10783" s="20"/>
      <c r="C10783" s="21"/>
      <c r="D10783" s="22">
        <v>845.09</v>
      </c>
      <c r="E10783" s="9"/>
      <c r="F10783" s="9"/>
      <c r="G10783" s="9"/>
      <c r="H10783" s="9"/>
      <c r="I10783" s="9"/>
    </row>
    <row r="10784" spans="1:9" ht="9.9499999999999993" customHeight="1" x14ac:dyDescent="0.25">
      <c r="A10784" s="86"/>
      <c r="B10784" s="86"/>
      <c r="C10784" s="86"/>
      <c r="D10784" s="9"/>
      <c r="E10784" s="9"/>
      <c r="F10784" s="9"/>
      <c r="G10784" s="9"/>
      <c r="H10784" s="9"/>
      <c r="I10784" s="9"/>
    </row>
    <row r="10785" spans="1:9" ht="12" customHeight="1" x14ac:dyDescent="0.25">
      <c r="A10785" s="9"/>
      <c r="B10785" s="9"/>
      <c r="C10785" s="9"/>
      <c r="D10785" s="90" t="s">
        <v>5066</v>
      </c>
      <c r="E10785" s="90"/>
      <c r="F10785" s="90"/>
      <c r="G10785" s="90"/>
      <c r="H10785" s="90"/>
      <c r="I10785" s="90"/>
    </row>
    <row r="10786" spans="1:9" ht="9.9499999999999993" customHeight="1" x14ac:dyDescent="0.25">
      <c r="A10786" s="86"/>
      <c r="B10786" s="86"/>
      <c r="C10786" s="86"/>
      <c r="D10786" s="86"/>
      <c r="E10786" s="9"/>
      <c r="F10786" s="9"/>
      <c r="G10786" s="9"/>
      <c r="H10786" s="9"/>
      <c r="I10786" s="9"/>
    </row>
    <row r="10787" spans="1:9" ht="42.95" customHeight="1" x14ac:dyDescent="0.25">
      <c r="A10787" s="88" t="s">
        <v>3581</v>
      </c>
      <c r="B10787" s="88"/>
      <c r="C10787" s="88"/>
      <c r="D10787" s="88"/>
      <c r="E10787" s="88"/>
      <c r="F10787" s="88"/>
      <c r="G10787" s="88"/>
      <c r="H10787" s="88"/>
      <c r="I10787" s="88"/>
    </row>
    <row r="10788" spans="1:9" ht="15" customHeight="1" x14ac:dyDescent="0.25">
      <c r="A10788" s="89"/>
      <c r="B10788" s="89"/>
      <c r="C10788" s="14" t="s">
        <v>2069</v>
      </c>
      <c r="D10788" s="14" t="s">
        <v>2058</v>
      </c>
      <c r="E10788" s="14" t="s">
        <v>2059</v>
      </c>
      <c r="F10788" s="9"/>
      <c r="G10788" s="9"/>
      <c r="H10788" s="9"/>
      <c r="I10788" s="9"/>
    </row>
    <row r="10789" spans="1:9" ht="12.95" customHeight="1" x14ac:dyDescent="0.25">
      <c r="A10789" s="15"/>
      <c r="B10789" s="16" t="s">
        <v>2104</v>
      </c>
      <c r="C10789" s="17">
        <v>577.38</v>
      </c>
      <c r="D10789" s="17">
        <v>1</v>
      </c>
      <c r="E10789" s="18">
        <v>577.38</v>
      </c>
      <c r="F10789" s="9"/>
      <c r="G10789" s="9"/>
      <c r="H10789" s="9"/>
      <c r="I10789" s="9"/>
    </row>
    <row r="10790" spans="1:9" ht="15" customHeight="1" x14ac:dyDescent="0.25">
      <c r="A10790" s="19"/>
      <c r="B10790" s="20"/>
      <c r="C10790" s="21"/>
      <c r="D10790" s="21"/>
      <c r="E10790" s="22">
        <v>577.38</v>
      </c>
      <c r="F10790" s="9"/>
      <c r="G10790" s="9"/>
      <c r="H10790" s="9"/>
      <c r="I10790" s="9"/>
    </row>
    <row r="10791" spans="1:9" ht="9.9499999999999993" customHeight="1" x14ac:dyDescent="0.25">
      <c r="A10791" s="86"/>
      <c r="B10791" s="86"/>
      <c r="C10791" s="86"/>
      <c r="D10791" s="9"/>
      <c r="E10791" s="9"/>
      <c r="F10791" s="9"/>
      <c r="G10791" s="9"/>
      <c r="H10791" s="9"/>
      <c r="I10791" s="9"/>
    </row>
    <row r="10792" spans="1:9" ht="12" customHeight="1" x14ac:dyDescent="0.25">
      <c r="A10792" s="9"/>
      <c r="B10792" s="9"/>
      <c r="C10792" s="9"/>
      <c r="D10792" s="90" t="s">
        <v>5067</v>
      </c>
      <c r="E10792" s="90"/>
      <c r="F10792" s="90"/>
      <c r="G10792" s="90"/>
      <c r="H10792" s="90"/>
      <c r="I10792" s="90"/>
    </row>
    <row r="10793" spans="1:9" ht="9.9499999999999993" customHeight="1" x14ac:dyDescent="0.25">
      <c r="A10793" s="86"/>
      <c r="B10793" s="86"/>
      <c r="C10793" s="86"/>
      <c r="D10793" s="86"/>
      <c r="E10793" s="9"/>
      <c r="F10793" s="9"/>
      <c r="G10793" s="9"/>
      <c r="H10793" s="9"/>
      <c r="I10793" s="9"/>
    </row>
    <row r="10794" spans="1:9" ht="30.95" customHeight="1" x14ac:dyDescent="0.25">
      <c r="A10794" s="88" t="s">
        <v>3582</v>
      </c>
      <c r="B10794" s="88"/>
      <c r="C10794" s="88"/>
      <c r="D10794" s="88"/>
      <c r="E10794" s="88"/>
      <c r="F10794" s="88"/>
      <c r="G10794" s="88"/>
      <c r="H10794" s="88"/>
      <c r="I10794" s="88"/>
    </row>
    <row r="10795" spans="1:9" ht="15" customHeight="1" x14ac:dyDescent="0.25">
      <c r="A10795" s="89"/>
      <c r="B10795" s="89"/>
      <c r="C10795" s="14" t="s">
        <v>2069</v>
      </c>
      <c r="D10795" s="14" t="s">
        <v>2058</v>
      </c>
      <c r="E10795" s="14" t="s">
        <v>2059</v>
      </c>
      <c r="F10795" s="9"/>
      <c r="G10795" s="9"/>
      <c r="H10795" s="9"/>
      <c r="I10795" s="9"/>
    </row>
    <row r="10796" spans="1:9" ht="12.95" customHeight="1" x14ac:dyDescent="0.25">
      <c r="A10796" s="15"/>
      <c r="B10796" s="16" t="s">
        <v>2104</v>
      </c>
      <c r="C10796" s="17">
        <v>577.38</v>
      </c>
      <c r="D10796" s="17">
        <v>1</v>
      </c>
      <c r="E10796" s="18">
        <v>577.38</v>
      </c>
      <c r="F10796" s="9"/>
      <c r="G10796" s="9"/>
      <c r="H10796" s="9"/>
      <c r="I10796" s="9"/>
    </row>
    <row r="10797" spans="1:9" ht="15" customHeight="1" x14ac:dyDescent="0.25">
      <c r="A10797" s="19"/>
      <c r="B10797" s="20"/>
      <c r="C10797" s="21"/>
      <c r="D10797" s="21"/>
      <c r="E10797" s="22">
        <v>577.38</v>
      </c>
      <c r="F10797" s="9"/>
      <c r="G10797" s="9"/>
      <c r="H10797" s="9"/>
      <c r="I10797" s="9"/>
    </row>
    <row r="10798" spans="1:9" ht="9.9499999999999993" customHeight="1" x14ac:dyDescent="0.25">
      <c r="A10798" s="86"/>
      <c r="B10798" s="86"/>
      <c r="C10798" s="86"/>
      <c r="D10798" s="9"/>
      <c r="E10798" s="9"/>
      <c r="F10798" s="9"/>
      <c r="G10798" s="9"/>
      <c r="H10798" s="9"/>
      <c r="I10798" s="9"/>
    </row>
    <row r="10799" spans="1:9" ht="12" customHeight="1" x14ac:dyDescent="0.25">
      <c r="A10799" s="9"/>
      <c r="B10799" s="9"/>
      <c r="C10799" s="9"/>
      <c r="D10799" s="90" t="s">
        <v>5067</v>
      </c>
      <c r="E10799" s="90"/>
      <c r="F10799" s="90"/>
      <c r="G10799" s="90"/>
      <c r="H10799" s="90"/>
      <c r="I10799" s="90"/>
    </row>
    <row r="10800" spans="1:9" ht="9.9499999999999993" customHeight="1" x14ac:dyDescent="0.25">
      <c r="A10800" s="86"/>
      <c r="B10800" s="86"/>
      <c r="C10800" s="86"/>
      <c r="D10800" s="86"/>
      <c r="E10800" s="9"/>
      <c r="F10800" s="9"/>
      <c r="G10800" s="9"/>
      <c r="H10800" s="9"/>
      <c r="I10800" s="9"/>
    </row>
    <row r="10801" spans="1:9" ht="42.95" customHeight="1" x14ac:dyDescent="0.25">
      <c r="A10801" s="88" t="s">
        <v>3583</v>
      </c>
      <c r="B10801" s="88"/>
      <c r="C10801" s="88"/>
      <c r="D10801" s="88"/>
      <c r="E10801" s="88"/>
      <c r="F10801" s="88"/>
      <c r="G10801" s="88"/>
      <c r="H10801" s="88"/>
      <c r="I10801" s="88"/>
    </row>
    <row r="10802" spans="1:9" ht="15" customHeight="1" x14ac:dyDescent="0.25">
      <c r="A10802" s="89"/>
      <c r="B10802" s="89"/>
      <c r="C10802" s="14" t="s">
        <v>2058</v>
      </c>
      <c r="D10802" s="14" t="s">
        <v>2059</v>
      </c>
      <c r="E10802" s="9"/>
      <c r="F10802" s="9"/>
      <c r="G10802" s="9"/>
      <c r="H10802" s="9"/>
      <c r="I10802" s="9"/>
    </row>
    <row r="10803" spans="1:9" ht="12.95" customHeight="1" x14ac:dyDescent="0.25">
      <c r="A10803" s="15"/>
      <c r="B10803" s="16" t="s">
        <v>2058</v>
      </c>
      <c r="C10803" s="17">
        <v>2</v>
      </c>
      <c r="D10803" s="18">
        <v>2</v>
      </c>
      <c r="E10803" s="9"/>
      <c r="F10803" s="9"/>
      <c r="G10803" s="9"/>
      <c r="H10803" s="9"/>
      <c r="I10803" s="9"/>
    </row>
    <row r="10804" spans="1:9" ht="15" customHeight="1" x14ac:dyDescent="0.25">
      <c r="A10804" s="19"/>
      <c r="B10804" s="20"/>
      <c r="C10804" s="21"/>
      <c r="D10804" s="22">
        <v>2</v>
      </c>
      <c r="E10804" s="9"/>
      <c r="F10804" s="9"/>
      <c r="G10804" s="9"/>
      <c r="H10804" s="9"/>
      <c r="I10804" s="9"/>
    </row>
    <row r="10805" spans="1:9" ht="9.9499999999999993" customHeight="1" x14ac:dyDescent="0.25">
      <c r="A10805" s="86"/>
      <c r="B10805" s="86"/>
      <c r="C10805" s="86"/>
      <c r="D10805" s="9"/>
      <c r="E10805" s="9"/>
      <c r="F10805" s="9"/>
      <c r="G10805" s="9"/>
      <c r="H10805" s="9"/>
      <c r="I10805" s="9"/>
    </row>
    <row r="10806" spans="1:9" ht="12" customHeight="1" x14ac:dyDescent="0.25">
      <c r="A10806" s="9"/>
      <c r="B10806" s="9"/>
      <c r="C10806" s="9"/>
      <c r="D10806" s="90" t="s">
        <v>4257</v>
      </c>
      <c r="E10806" s="90"/>
      <c r="F10806" s="90"/>
      <c r="G10806" s="90"/>
      <c r="H10806" s="90"/>
      <c r="I10806" s="90"/>
    </row>
    <row r="10807" spans="1:9" ht="9.9499999999999993" customHeight="1" x14ac:dyDescent="0.25">
      <c r="A10807" s="86"/>
      <c r="B10807" s="86"/>
      <c r="C10807" s="86"/>
      <c r="D10807" s="86"/>
      <c r="E10807" s="9"/>
      <c r="F10807" s="9"/>
      <c r="G10807" s="9"/>
      <c r="H10807" s="9"/>
      <c r="I10807" s="9"/>
    </row>
    <row r="10808" spans="1:9" ht="30.95" customHeight="1" x14ac:dyDescent="0.25">
      <c r="A10808" s="88" t="s">
        <v>3584</v>
      </c>
      <c r="B10808" s="88"/>
      <c r="C10808" s="88"/>
      <c r="D10808" s="88"/>
      <c r="E10808" s="88"/>
      <c r="F10808" s="88"/>
      <c r="G10808" s="88"/>
      <c r="H10808" s="88"/>
      <c r="I10808" s="88"/>
    </row>
    <row r="10809" spans="1:9" ht="15" customHeight="1" x14ac:dyDescent="0.25">
      <c r="A10809" s="89"/>
      <c r="B10809" s="89"/>
      <c r="C10809" s="14" t="s">
        <v>2076</v>
      </c>
      <c r="D10809" s="14" t="s">
        <v>2059</v>
      </c>
      <c r="E10809" s="9"/>
      <c r="F10809" s="9"/>
      <c r="G10809" s="9"/>
      <c r="H10809" s="9"/>
      <c r="I10809" s="9"/>
    </row>
    <row r="10810" spans="1:9" ht="12.95" customHeight="1" x14ac:dyDescent="0.25">
      <c r="A10810" s="15" t="s">
        <v>2108</v>
      </c>
      <c r="B10810" s="16" t="s">
        <v>2076</v>
      </c>
      <c r="C10810" s="17">
        <v>845.09</v>
      </c>
      <c r="D10810" s="18">
        <v>845.09</v>
      </c>
      <c r="E10810" s="9"/>
      <c r="F10810" s="9"/>
      <c r="G10810" s="9"/>
      <c r="H10810" s="9"/>
      <c r="I10810" s="9"/>
    </row>
    <row r="10811" spans="1:9" ht="15" customHeight="1" x14ac:dyDescent="0.25">
      <c r="A10811" s="19"/>
      <c r="B10811" s="20"/>
      <c r="C10811" s="21"/>
      <c r="D10811" s="22">
        <v>845.09</v>
      </c>
      <c r="E10811" s="9"/>
      <c r="F10811" s="9"/>
      <c r="G10811" s="9"/>
      <c r="H10811" s="9"/>
      <c r="I10811" s="9"/>
    </row>
    <row r="10812" spans="1:9" ht="9.9499999999999993" customHeight="1" x14ac:dyDescent="0.25">
      <c r="A10812" s="86"/>
      <c r="B10812" s="86"/>
      <c r="C10812" s="86"/>
      <c r="D10812" s="9"/>
      <c r="E10812" s="9"/>
      <c r="F10812" s="9"/>
      <c r="G10812" s="9"/>
      <c r="H10812" s="9"/>
      <c r="I10812" s="9"/>
    </row>
    <row r="10813" spans="1:9" ht="12" customHeight="1" x14ac:dyDescent="0.25">
      <c r="A10813" s="9"/>
      <c r="B10813" s="9"/>
      <c r="C10813" s="9"/>
      <c r="D10813" s="90" t="s">
        <v>5066</v>
      </c>
      <c r="E10813" s="90"/>
      <c r="F10813" s="90"/>
      <c r="G10813" s="90"/>
      <c r="H10813" s="90"/>
      <c r="I10813" s="90"/>
    </row>
    <row r="10814" spans="1:9" ht="9.9499999999999993" customHeight="1" x14ac:dyDescent="0.25">
      <c r="A10814" s="86"/>
      <c r="B10814" s="86"/>
      <c r="C10814" s="86"/>
      <c r="D10814" s="86"/>
      <c r="E10814" s="9"/>
      <c r="F10814" s="9"/>
      <c r="G10814" s="9"/>
      <c r="H10814" s="9"/>
      <c r="I10814" s="9"/>
    </row>
    <row r="10815" spans="1:9" ht="42.95" customHeight="1" x14ac:dyDescent="0.25">
      <c r="A10815" s="88" t="s">
        <v>3585</v>
      </c>
      <c r="B10815" s="88"/>
      <c r="C10815" s="88"/>
      <c r="D10815" s="88"/>
      <c r="E10815" s="88"/>
      <c r="F10815" s="88"/>
      <c r="G10815" s="88"/>
      <c r="H10815" s="88"/>
      <c r="I10815" s="88"/>
    </row>
    <row r="10816" spans="1:9" ht="15" customHeight="1" x14ac:dyDescent="0.25">
      <c r="A10816" s="89"/>
      <c r="B10816" s="89"/>
      <c r="C10816" s="14" t="s">
        <v>2058</v>
      </c>
      <c r="D10816" s="14" t="s">
        <v>2059</v>
      </c>
      <c r="E10816" s="9"/>
      <c r="F10816" s="9"/>
      <c r="G10816" s="9"/>
      <c r="H10816" s="9"/>
      <c r="I10816" s="9"/>
    </row>
    <row r="10817" spans="1:9" ht="12.95" customHeight="1" x14ac:dyDescent="0.25">
      <c r="A10817" s="15"/>
      <c r="B10817" s="16" t="s">
        <v>2058</v>
      </c>
      <c r="C10817" s="17">
        <v>2</v>
      </c>
      <c r="D10817" s="18">
        <v>2</v>
      </c>
      <c r="E10817" s="9"/>
      <c r="F10817" s="9"/>
      <c r="G10817" s="9"/>
      <c r="H10817" s="9"/>
      <c r="I10817" s="9"/>
    </row>
    <row r="10818" spans="1:9" ht="15" customHeight="1" x14ac:dyDescent="0.25">
      <c r="A10818" s="19"/>
      <c r="B10818" s="20"/>
      <c r="C10818" s="21"/>
      <c r="D10818" s="22">
        <v>2</v>
      </c>
      <c r="E10818" s="9"/>
      <c r="F10818" s="9"/>
      <c r="G10818" s="9"/>
      <c r="H10818" s="9"/>
      <c r="I10818" s="9"/>
    </row>
    <row r="10819" spans="1:9" ht="9.9499999999999993" customHeight="1" x14ac:dyDescent="0.25">
      <c r="A10819" s="86"/>
      <c r="B10819" s="86"/>
      <c r="C10819" s="86"/>
      <c r="D10819" s="9"/>
      <c r="E10819" s="9"/>
      <c r="F10819" s="9"/>
      <c r="G10819" s="9"/>
      <c r="H10819" s="9"/>
      <c r="I10819" s="9"/>
    </row>
    <row r="10820" spans="1:9" ht="12" customHeight="1" x14ac:dyDescent="0.25">
      <c r="A10820" s="9"/>
      <c r="B10820" s="9"/>
      <c r="C10820" s="9"/>
      <c r="D10820" s="90" t="s">
        <v>4257</v>
      </c>
      <c r="E10820" s="90"/>
      <c r="F10820" s="90"/>
      <c r="G10820" s="90"/>
      <c r="H10820" s="90"/>
      <c r="I10820" s="90"/>
    </row>
    <row r="10821" spans="1:9" ht="9.9499999999999993" customHeight="1" x14ac:dyDescent="0.25">
      <c r="A10821" s="86"/>
      <c r="B10821" s="86"/>
      <c r="C10821" s="86"/>
      <c r="D10821" s="86"/>
      <c r="E10821" s="9"/>
      <c r="F10821" s="9"/>
      <c r="G10821" s="9"/>
      <c r="H10821" s="9"/>
      <c r="I10821" s="9"/>
    </row>
    <row r="10822" spans="1:9" ht="30.95" customHeight="1" x14ac:dyDescent="0.25">
      <c r="A10822" s="88" t="s">
        <v>3586</v>
      </c>
      <c r="B10822" s="88"/>
      <c r="C10822" s="88"/>
      <c r="D10822" s="88"/>
      <c r="E10822" s="88"/>
      <c r="F10822" s="88"/>
      <c r="G10822" s="88"/>
      <c r="H10822" s="88"/>
      <c r="I10822" s="88"/>
    </row>
    <row r="10823" spans="1:9" ht="15" customHeight="1" x14ac:dyDescent="0.25">
      <c r="A10823" s="89"/>
      <c r="B10823" s="89"/>
      <c r="C10823" s="14" t="s">
        <v>2076</v>
      </c>
      <c r="D10823" s="14" t="s">
        <v>2058</v>
      </c>
      <c r="E10823" s="14" t="s">
        <v>2059</v>
      </c>
      <c r="F10823" s="9"/>
      <c r="G10823" s="9"/>
      <c r="H10823" s="9"/>
      <c r="I10823" s="9"/>
    </row>
    <row r="10824" spans="1:9" ht="18.95" customHeight="1" x14ac:dyDescent="0.25">
      <c r="A10824" s="15" t="s">
        <v>2110</v>
      </c>
      <c r="B10824" s="16" t="s">
        <v>2111</v>
      </c>
      <c r="C10824" s="17">
        <v>0.16</v>
      </c>
      <c r="D10824" s="17">
        <v>42</v>
      </c>
      <c r="E10824" s="18">
        <v>6.72</v>
      </c>
      <c r="F10824" s="9"/>
      <c r="G10824" s="9"/>
      <c r="H10824" s="9"/>
      <c r="I10824" s="9"/>
    </row>
    <row r="10825" spans="1:9" ht="15" customHeight="1" x14ac:dyDescent="0.25">
      <c r="A10825" s="19"/>
      <c r="B10825" s="20"/>
      <c r="C10825" s="21"/>
      <c r="D10825" s="21"/>
      <c r="E10825" s="22">
        <v>6.72</v>
      </c>
      <c r="F10825" s="9"/>
      <c r="G10825" s="9"/>
      <c r="H10825" s="9"/>
      <c r="I10825" s="9"/>
    </row>
    <row r="10826" spans="1:9" ht="9.9499999999999993" customHeight="1" x14ac:dyDescent="0.25">
      <c r="A10826" s="86"/>
      <c r="B10826" s="86"/>
      <c r="C10826" s="86"/>
      <c r="D10826" s="9"/>
      <c r="E10826" s="9"/>
      <c r="F10826" s="9"/>
      <c r="G10826" s="9"/>
      <c r="H10826" s="9"/>
      <c r="I10826" s="9"/>
    </row>
    <row r="10827" spans="1:9" ht="12" customHeight="1" x14ac:dyDescent="0.25">
      <c r="A10827" s="9"/>
      <c r="B10827" s="9"/>
      <c r="C10827" s="9"/>
      <c r="D10827" s="90" t="s">
        <v>5021</v>
      </c>
      <c r="E10827" s="90"/>
      <c r="F10827" s="90"/>
      <c r="G10827" s="90"/>
      <c r="H10827" s="90"/>
      <c r="I10827" s="90"/>
    </row>
    <row r="10828" spans="1:9" ht="9.9499999999999993" customHeight="1" x14ac:dyDescent="0.25">
      <c r="A10828" s="86"/>
      <c r="B10828" s="86"/>
      <c r="C10828" s="86"/>
      <c r="D10828" s="86"/>
      <c r="E10828" s="9"/>
      <c r="F10828" s="9"/>
      <c r="G10828" s="9"/>
      <c r="H10828" s="9"/>
      <c r="I10828" s="9"/>
    </row>
    <row r="10829" spans="1:9" ht="30.95" customHeight="1" x14ac:dyDescent="0.25">
      <c r="A10829" s="88" t="s">
        <v>3587</v>
      </c>
      <c r="B10829" s="88"/>
      <c r="C10829" s="88"/>
      <c r="D10829" s="88"/>
      <c r="E10829" s="88"/>
      <c r="F10829" s="88"/>
      <c r="G10829" s="88"/>
      <c r="H10829" s="88"/>
      <c r="I10829" s="88"/>
    </row>
    <row r="10830" spans="1:9" ht="15" customHeight="1" x14ac:dyDescent="0.25">
      <c r="A10830" s="89"/>
      <c r="B10830" s="89"/>
      <c r="C10830" s="14" t="s">
        <v>2058</v>
      </c>
      <c r="D10830" s="14" t="s">
        <v>2059</v>
      </c>
      <c r="E10830" s="9"/>
      <c r="F10830" s="9"/>
      <c r="G10830" s="9"/>
      <c r="H10830" s="9"/>
      <c r="I10830" s="9"/>
    </row>
    <row r="10831" spans="1:9" ht="12.95" customHeight="1" x14ac:dyDescent="0.25">
      <c r="A10831" s="15"/>
      <c r="B10831" s="16" t="s">
        <v>2058</v>
      </c>
      <c r="C10831" s="17">
        <v>8</v>
      </c>
      <c r="D10831" s="18">
        <v>8</v>
      </c>
      <c r="E10831" s="9"/>
      <c r="F10831" s="9"/>
      <c r="G10831" s="9"/>
      <c r="H10831" s="9"/>
      <c r="I10831" s="9"/>
    </row>
    <row r="10832" spans="1:9" ht="15" customHeight="1" x14ac:dyDescent="0.25">
      <c r="A10832" s="19"/>
      <c r="B10832" s="20"/>
      <c r="C10832" s="21"/>
      <c r="D10832" s="22">
        <v>8</v>
      </c>
      <c r="E10832" s="9"/>
      <c r="F10832" s="9"/>
      <c r="G10832" s="9"/>
      <c r="H10832" s="9"/>
      <c r="I10832" s="9"/>
    </row>
    <row r="10833" spans="1:9" ht="9.9499999999999993" customHeight="1" x14ac:dyDescent="0.25">
      <c r="A10833" s="86"/>
      <c r="B10833" s="86"/>
      <c r="C10833" s="86"/>
      <c r="D10833" s="9"/>
      <c r="E10833" s="9"/>
      <c r="F10833" s="9"/>
      <c r="G10833" s="9"/>
      <c r="H10833" s="9"/>
      <c r="I10833" s="9"/>
    </row>
    <row r="10834" spans="1:9" ht="12" customHeight="1" x14ac:dyDescent="0.25">
      <c r="A10834" s="9"/>
      <c r="B10834" s="9"/>
      <c r="C10834" s="9"/>
      <c r="D10834" s="90" t="s">
        <v>4258</v>
      </c>
      <c r="E10834" s="90"/>
      <c r="F10834" s="90"/>
      <c r="G10834" s="90"/>
      <c r="H10834" s="90"/>
      <c r="I10834" s="90"/>
    </row>
    <row r="10835" spans="1:9" ht="9.9499999999999993" customHeight="1" x14ac:dyDescent="0.25">
      <c r="A10835" s="86"/>
      <c r="B10835" s="86"/>
      <c r="C10835" s="86"/>
      <c r="D10835" s="86"/>
      <c r="E10835" s="9"/>
      <c r="F10835" s="9"/>
      <c r="G10835" s="9"/>
      <c r="H10835" s="9"/>
      <c r="I10835" s="9"/>
    </row>
    <row r="10836" spans="1:9" ht="20.100000000000001" customHeight="1" x14ac:dyDescent="0.25">
      <c r="A10836" s="88" t="s">
        <v>3588</v>
      </c>
      <c r="B10836" s="88"/>
      <c r="C10836" s="88"/>
      <c r="D10836" s="88"/>
      <c r="E10836" s="88"/>
      <c r="F10836" s="88"/>
      <c r="G10836" s="88"/>
      <c r="H10836" s="88"/>
      <c r="I10836" s="88"/>
    </row>
    <row r="10837" spans="1:9" ht="15" customHeight="1" x14ac:dyDescent="0.25">
      <c r="A10837" s="89"/>
      <c r="B10837" s="89"/>
      <c r="C10837" s="14" t="s">
        <v>2076</v>
      </c>
      <c r="D10837" s="14" t="s">
        <v>2059</v>
      </c>
      <c r="E10837" s="9"/>
      <c r="F10837" s="9"/>
      <c r="G10837" s="9"/>
      <c r="H10837" s="9"/>
      <c r="I10837" s="9"/>
    </row>
    <row r="10838" spans="1:9" ht="12.95" customHeight="1" x14ac:dyDescent="0.25">
      <c r="A10838" s="15" t="s">
        <v>3488</v>
      </c>
      <c r="B10838" s="16" t="s">
        <v>2076</v>
      </c>
      <c r="C10838" s="17">
        <v>361.15</v>
      </c>
      <c r="D10838" s="18">
        <v>361.15</v>
      </c>
      <c r="E10838" s="9"/>
      <c r="F10838" s="9"/>
      <c r="G10838" s="9"/>
      <c r="H10838" s="9"/>
      <c r="I10838" s="9"/>
    </row>
    <row r="10839" spans="1:9" ht="15" customHeight="1" x14ac:dyDescent="0.25">
      <c r="A10839" s="19"/>
      <c r="B10839" s="20"/>
      <c r="C10839" s="21"/>
      <c r="D10839" s="22">
        <v>361.15</v>
      </c>
      <c r="E10839" s="9"/>
      <c r="F10839" s="9"/>
      <c r="G10839" s="9"/>
      <c r="H10839" s="9"/>
      <c r="I10839" s="9"/>
    </row>
    <row r="10840" spans="1:9" ht="9.9499999999999993" customHeight="1" x14ac:dyDescent="0.25">
      <c r="A10840" s="86"/>
      <c r="B10840" s="86"/>
      <c r="C10840" s="86"/>
      <c r="D10840" s="9"/>
      <c r="E10840" s="9"/>
      <c r="F10840" s="9"/>
      <c r="G10840" s="9"/>
      <c r="H10840" s="9"/>
      <c r="I10840" s="9"/>
    </row>
    <row r="10841" spans="1:9" ht="12" customHeight="1" x14ac:dyDescent="0.25">
      <c r="A10841" s="9"/>
      <c r="B10841" s="9"/>
      <c r="C10841" s="9"/>
      <c r="D10841" s="90" t="s">
        <v>5068</v>
      </c>
      <c r="E10841" s="90"/>
      <c r="F10841" s="90"/>
      <c r="G10841" s="90"/>
      <c r="H10841" s="90"/>
      <c r="I10841" s="90"/>
    </row>
    <row r="10842" spans="1:9" ht="9.9499999999999993" customHeight="1" x14ac:dyDescent="0.25">
      <c r="A10842" s="86"/>
      <c r="B10842" s="86"/>
      <c r="C10842" s="86"/>
      <c r="D10842" s="86"/>
      <c r="E10842" s="9"/>
      <c r="F10842" s="9"/>
      <c r="G10842" s="9"/>
      <c r="H10842" s="9"/>
      <c r="I10842" s="9"/>
    </row>
    <row r="10843" spans="1:9" ht="30.95" customHeight="1" x14ac:dyDescent="0.25">
      <c r="A10843" s="88" t="s">
        <v>3589</v>
      </c>
      <c r="B10843" s="88"/>
      <c r="C10843" s="88"/>
      <c r="D10843" s="88"/>
      <c r="E10843" s="88"/>
      <c r="F10843" s="88"/>
      <c r="G10843" s="88"/>
      <c r="H10843" s="88"/>
      <c r="I10843" s="88"/>
    </row>
    <row r="10844" spans="1:9" ht="15" customHeight="1" x14ac:dyDescent="0.25">
      <c r="A10844" s="89"/>
      <c r="B10844" s="89"/>
      <c r="C10844" s="14" t="s">
        <v>2076</v>
      </c>
      <c r="D10844" s="14" t="s">
        <v>2059</v>
      </c>
      <c r="E10844" s="9"/>
      <c r="F10844" s="9"/>
      <c r="G10844" s="9"/>
      <c r="H10844" s="9"/>
      <c r="I10844" s="9"/>
    </row>
    <row r="10845" spans="1:9" ht="12.95" customHeight="1" x14ac:dyDescent="0.25">
      <c r="A10845" s="15" t="s">
        <v>2108</v>
      </c>
      <c r="B10845" s="16" t="s">
        <v>2076</v>
      </c>
      <c r="C10845" s="17">
        <v>845.09</v>
      </c>
      <c r="D10845" s="18">
        <v>845.09</v>
      </c>
      <c r="E10845" s="9"/>
      <c r="F10845" s="9"/>
      <c r="G10845" s="9"/>
      <c r="H10845" s="9"/>
      <c r="I10845" s="9"/>
    </row>
    <row r="10846" spans="1:9" ht="15" customHeight="1" x14ac:dyDescent="0.25">
      <c r="A10846" s="19"/>
      <c r="B10846" s="20"/>
      <c r="C10846" s="21"/>
      <c r="D10846" s="22">
        <v>845.09</v>
      </c>
      <c r="E10846" s="9"/>
      <c r="F10846" s="9"/>
      <c r="G10846" s="9"/>
      <c r="H10846" s="9"/>
      <c r="I10846" s="9"/>
    </row>
    <row r="10847" spans="1:9" ht="9.9499999999999993" customHeight="1" x14ac:dyDescent="0.25">
      <c r="A10847" s="86"/>
      <c r="B10847" s="86"/>
      <c r="C10847" s="86"/>
      <c r="D10847" s="9"/>
      <c r="E10847" s="9"/>
      <c r="F10847" s="9"/>
      <c r="G10847" s="9"/>
      <c r="H10847" s="9"/>
      <c r="I10847" s="9"/>
    </row>
    <row r="10848" spans="1:9" ht="12" customHeight="1" x14ac:dyDescent="0.25">
      <c r="A10848" s="9"/>
      <c r="B10848" s="9"/>
      <c r="C10848" s="9"/>
      <c r="D10848" s="90" t="s">
        <v>5066</v>
      </c>
      <c r="E10848" s="90"/>
      <c r="F10848" s="90"/>
      <c r="G10848" s="90"/>
      <c r="H10848" s="90"/>
      <c r="I10848" s="90"/>
    </row>
    <row r="10849" spans="1:9" ht="9.9499999999999993" customHeight="1" x14ac:dyDescent="0.25">
      <c r="A10849" s="86"/>
      <c r="B10849" s="86"/>
      <c r="C10849" s="86"/>
      <c r="D10849" s="86"/>
      <c r="E10849" s="9"/>
      <c r="F10849" s="9"/>
      <c r="G10849" s="9"/>
      <c r="H10849" s="9"/>
      <c r="I10849" s="9"/>
    </row>
    <row r="10850" spans="1:9" ht="20.100000000000001" customHeight="1" x14ac:dyDescent="0.25">
      <c r="A10850" s="88" t="s">
        <v>3590</v>
      </c>
      <c r="B10850" s="88"/>
      <c r="C10850" s="88"/>
      <c r="D10850" s="88"/>
      <c r="E10850" s="88"/>
      <c r="F10850" s="88"/>
      <c r="G10850" s="88"/>
      <c r="H10850" s="88"/>
      <c r="I10850" s="88"/>
    </row>
    <row r="10851" spans="1:9" ht="15" customHeight="1" x14ac:dyDescent="0.25">
      <c r="A10851" s="89"/>
      <c r="B10851" s="89"/>
      <c r="C10851" s="14" t="s">
        <v>2069</v>
      </c>
      <c r="D10851" s="14" t="s">
        <v>2058</v>
      </c>
      <c r="E10851" s="14" t="s">
        <v>2059</v>
      </c>
      <c r="F10851" s="9"/>
      <c r="G10851" s="9"/>
      <c r="H10851" s="9"/>
      <c r="I10851" s="9"/>
    </row>
    <row r="10852" spans="1:9" ht="12.95" customHeight="1" x14ac:dyDescent="0.25">
      <c r="A10852" s="15"/>
      <c r="B10852" s="16" t="s">
        <v>2104</v>
      </c>
      <c r="C10852" s="17">
        <v>203.14</v>
      </c>
      <c r="D10852" s="17">
        <v>1</v>
      </c>
      <c r="E10852" s="18">
        <v>203.14</v>
      </c>
      <c r="F10852" s="9"/>
      <c r="G10852" s="9"/>
      <c r="H10852" s="9"/>
      <c r="I10852" s="9"/>
    </row>
    <row r="10853" spans="1:9" ht="15" customHeight="1" x14ac:dyDescent="0.25">
      <c r="A10853" s="19"/>
      <c r="B10853" s="20"/>
      <c r="C10853" s="21"/>
      <c r="D10853" s="21"/>
      <c r="E10853" s="22">
        <v>203.14</v>
      </c>
      <c r="F10853" s="9"/>
      <c r="G10853" s="9"/>
      <c r="H10853" s="9"/>
      <c r="I10853" s="9"/>
    </row>
    <row r="10854" spans="1:9" ht="9.9499999999999993" customHeight="1" x14ac:dyDescent="0.25">
      <c r="A10854" s="86"/>
      <c r="B10854" s="86"/>
      <c r="C10854" s="86"/>
      <c r="D10854" s="9"/>
      <c r="E10854" s="9"/>
      <c r="F10854" s="9"/>
      <c r="G10854" s="9"/>
      <c r="H10854" s="9"/>
      <c r="I10854" s="9"/>
    </row>
    <row r="10855" spans="1:9" ht="12" customHeight="1" x14ac:dyDescent="0.25">
      <c r="A10855" s="9"/>
      <c r="B10855" s="9"/>
      <c r="C10855" s="9"/>
      <c r="D10855" s="90" t="s">
        <v>5069</v>
      </c>
      <c r="E10855" s="90"/>
      <c r="F10855" s="90"/>
      <c r="G10855" s="90"/>
      <c r="H10855" s="90"/>
      <c r="I10855" s="90"/>
    </row>
    <row r="10856" spans="1:9" ht="9.9499999999999993" customHeight="1" x14ac:dyDescent="0.25">
      <c r="A10856" s="86"/>
      <c r="B10856" s="86"/>
      <c r="C10856" s="86"/>
      <c r="D10856" s="86"/>
      <c r="E10856" s="9"/>
      <c r="F10856" s="9"/>
      <c r="G10856" s="9"/>
      <c r="H10856" s="9"/>
      <c r="I10856" s="9"/>
    </row>
    <row r="10857" spans="1:9" ht="30.95" customHeight="1" x14ac:dyDescent="0.25">
      <c r="A10857" s="88" t="s">
        <v>3591</v>
      </c>
      <c r="B10857" s="88"/>
      <c r="C10857" s="88"/>
      <c r="D10857" s="88"/>
      <c r="E10857" s="88"/>
      <c r="F10857" s="88"/>
      <c r="G10857" s="88"/>
      <c r="H10857" s="88"/>
      <c r="I10857" s="88"/>
    </row>
    <row r="10858" spans="1:9" ht="15" customHeight="1" x14ac:dyDescent="0.25">
      <c r="A10858" s="89"/>
      <c r="B10858" s="89"/>
      <c r="C10858" s="14" t="s">
        <v>2076</v>
      </c>
      <c r="D10858" s="14" t="s">
        <v>2059</v>
      </c>
      <c r="E10858" s="9"/>
      <c r="F10858" s="9"/>
      <c r="G10858" s="9"/>
      <c r="H10858" s="9"/>
      <c r="I10858" s="9"/>
    </row>
    <row r="10859" spans="1:9" ht="12.95" customHeight="1" x14ac:dyDescent="0.25">
      <c r="A10859" s="15" t="s">
        <v>2077</v>
      </c>
      <c r="B10859" s="16" t="s">
        <v>2076</v>
      </c>
      <c r="C10859" s="17">
        <v>4649.34</v>
      </c>
      <c r="D10859" s="18">
        <v>4649.34</v>
      </c>
      <c r="E10859" s="9"/>
      <c r="F10859" s="9"/>
      <c r="G10859" s="9"/>
      <c r="H10859" s="9"/>
      <c r="I10859" s="9"/>
    </row>
    <row r="10860" spans="1:9" ht="15" customHeight="1" x14ac:dyDescent="0.25">
      <c r="A10860" s="19"/>
      <c r="B10860" s="20"/>
      <c r="C10860" s="21"/>
      <c r="D10860" s="22">
        <v>4649.34</v>
      </c>
      <c r="E10860" s="9"/>
      <c r="F10860" s="9"/>
      <c r="G10860" s="9"/>
      <c r="H10860" s="9"/>
      <c r="I10860" s="9"/>
    </row>
    <row r="10861" spans="1:9" ht="9.9499999999999993" customHeight="1" x14ac:dyDescent="0.25">
      <c r="A10861" s="86"/>
      <c r="B10861" s="86"/>
      <c r="C10861" s="86"/>
      <c r="D10861" s="9"/>
      <c r="E10861" s="9"/>
      <c r="F10861" s="9"/>
      <c r="G10861" s="9"/>
      <c r="H10861" s="9"/>
      <c r="I10861" s="9"/>
    </row>
    <row r="10862" spans="1:9" ht="12" customHeight="1" x14ac:dyDescent="0.25">
      <c r="A10862" s="9"/>
      <c r="B10862" s="9"/>
      <c r="C10862" s="9"/>
      <c r="D10862" s="90" t="s">
        <v>5070</v>
      </c>
      <c r="E10862" s="90"/>
      <c r="F10862" s="90"/>
      <c r="G10862" s="90"/>
      <c r="H10862" s="90"/>
      <c r="I10862" s="90"/>
    </row>
    <row r="10863" spans="1:9" ht="9.9499999999999993" customHeight="1" x14ac:dyDescent="0.25">
      <c r="A10863" s="86"/>
      <c r="B10863" s="86"/>
      <c r="C10863" s="86"/>
      <c r="D10863" s="86"/>
      <c r="E10863" s="9"/>
      <c r="F10863" s="9"/>
      <c r="G10863" s="9"/>
      <c r="H10863" s="9"/>
      <c r="I10863" s="9"/>
    </row>
    <row r="10864" spans="1:9" ht="30.95" customHeight="1" x14ac:dyDescent="0.25">
      <c r="A10864" s="88" t="s">
        <v>3592</v>
      </c>
      <c r="B10864" s="88"/>
      <c r="C10864" s="88"/>
      <c r="D10864" s="88"/>
      <c r="E10864" s="88"/>
      <c r="F10864" s="88"/>
      <c r="G10864" s="88"/>
      <c r="H10864" s="88"/>
      <c r="I10864" s="88"/>
    </row>
    <row r="10865" spans="1:9" ht="15" customHeight="1" x14ac:dyDescent="0.25">
      <c r="A10865" s="89"/>
      <c r="B10865" s="89"/>
      <c r="C10865" s="14" t="s">
        <v>2076</v>
      </c>
      <c r="D10865" s="14" t="s">
        <v>2079</v>
      </c>
      <c r="E10865" s="14" t="s">
        <v>2059</v>
      </c>
      <c r="F10865" s="9"/>
      <c r="G10865" s="9"/>
      <c r="H10865" s="9"/>
      <c r="I10865" s="9"/>
    </row>
    <row r="10866" spans="1:9" ht="18.95" customHeight="1" x14ac:dyDescent="0.25">
      <c r="A10866" s="15" t="s">
        <v>2080</v>
      </c>
      <c r="B10866" s="16" t="s">
        <v>2081</v>
      </c>
      <c r="C10866" s="17">
        <v>874.88</v>
      </c>
      <c r="D10866" s="17">
        <v>0.1</v>
      </c>
      <c r="E10866" s="18">
        <v>87.49</v>
      </c>
      <c r="F10866" s="9"/>
      <c r="G10866" s="9"/>
      <c r="H10866" s="9"/>
      <c r="I10866" s="9"/>
    </row>
    <row r="10867" spans="1:9" ht="15" customHeight="1" x14ac:dyDescent="0.25">
      <c r="A10867" s="19"/>
      <c r="B10867" s="20"/>
      <c r="C10867" s="21"/>
      <c r="D10867" s="21"/>
      <c r="E10867" s="22">
        <v>87.49</v>
      </c>
      <c r="F10867" s="9"/>
      <c r="G10867" s="9"/>
      <c r="H10867" s="9"/>
      <c r="I10867" s="9"/>
    </row>
    <row r="10868" spans="1:9" ht="9.9499999999999993" customHeight="1" x14ac:dyDescent="0.25">
      <c r="A10868" s="86"/>
      <c r="B10868" s="86"/>
      <c r="C10868" s="86"/>
      <c r="D10868" s="9"/>
      <c r="E10868" s="9"/>
      <c r="F10868" s="9"/>
      <c r="G10868" s="9"/>
      <c r="H10868" s="9"/>
      <c r="I10868" s="9"/>
    </row>
    <row r="10869" spans="1:9" ht="12" customHeight="1" x14ac:dyDescent="0.25">
      <c r="A10869" s="9"/>
      <c r="B10869" s="9"/>
      <c r="C10869" s="9"/>
      <c r="D10869" s="90" t="s">
        <v>5071</v>
      </c>
      <c r="E10869" s="90"/>
      <c r="F10869" s="90"/>
      <c r="G10869" s="90"/>
      <c r="H10869" s="90"/>
      <c r="I10869" s="90"/>
    </row>
    <row r="10870" spans="1:9" ht="9.9499999999999993" customHeight="1" x14ac:dyDescent="0.25">
      <c r="A10870" s="86"/>
      <c r="B10870" s="86"/>
      <c r="C10870" s="86"/>
      <c r="D10870" s="86"/>
      <c r="E10870" s="9"/>
      <c r="F10870" s="9"/>
      <c r="G10870" s="9"/>
      <c r="H10870" s="9"/>
      <c r="I10870" s="9"/>
    </row>
    <row r="10871" spans="1:9" ht="30.95" customHeight="1" x14ac:dyDescent="0.25">
      <c r="A10871" s="88" t="s">
        <v>3593</v>
      </c>
      <c r="B10871" s="88"/>
      <c r="C10871" s="88"/>
      <c r="D10871" s="88"/>
      <c r="E10871" s="88"/>
      <c r="F10871" s="88"/>
      <c r="G10871" s="88"/>
      <c r="H10871" s="88"/>
      <c r="I10871" s="88"/>
    </row>
    <row r="10872" spans="1:9" ht="15" customHeight="1" x14ac:dyDescent="0.25">
      <c r="A10872" s="89"/>
      <c r="B10872" s="89"/>
      <c r="C10872" s="14" t="s">
        <v>2076</v>
      </c>
      <c r="D10872" s="14" t="s">
        <v>2079</v>
      </c>
      <c r="E10872" s="14" t="s">
        <v>2058</v>
      </c>
      <c r="F10872" s="14" t="s">
        <v>2059</v>
      </c>
      <c r="G10872" s="9"/>
      <c r="H10872" s="9"/>
      <c r="I10872" s="9"/>
    </row>
    <row r="10873" spans="1:9" ht="27" customHeight="1" x14ac:dyDescent="0.25">
      <c r="A10873" s="15" t="s">
        <v>2083</v>
      </c>
      <c r="B10873" s="16" t="s">
        <v>2084</v>
      </c>
      <c r="C10873" s="17">
        <v>4.3</v>
      </c>
      <c r="D10873" s="17">
        <v>0.1</v>
      </c>
      <c r="E10873" s="17">
        <v>2</v>
      </c>
      <c r="F10873" s="18">
        <v>0.86</v>
      </c>
      <c r="G10873" s="9"/>
      <c r="H10873" s="9"/>
      <c r="I10873" s="9"/>
    </row>
    <row r="10874" spans="1:9" ht="15" customHeight="1" x14ac:dyDescent="0.25">
      <c r="A10874" s="19"/>
      <c r="B10874" s="20"/>
      <c r="C10874" s="21"/>
      <c r="D10874" s="21"/>
      <c r="E10874" s="21"/>
      <c r="F10874" s="22">
        <v>0.86</v>
      </c>
      <c r="G10874" s="9"/>
      <c r="H10874" s="9"/>
      <c r="I10874" s="9"/>
    </row>
    <row r="10875" spans="1:9" ht="9.9499999999999993" customHeight="1" x14ac:dyDescent="0.25">
      <c r="A10875" s="86"/>
      <c r="B10875" s="86"/>
      <c r="C10875" s="86"/>
      <c r="D10875" s="9"/>
      <c r="E10875" s="9"/>
      <c r="F10875" s="9"/>
      <c r="G10875" s="9"/>
      <c r="H10875" s="9"/>
      <c r="I10875" s="9"/>
    </row>
    <row r="10876" spans="1:9" ht="12" customHeight="1" x14ac:dyDescent="0.25">
      <c r="A10876" s="9"/>
      <c r="B10876" s="9"/>
      <c r="C10876" s="9"/>
      <c r="D10876" s="90" t="s">
        <v>4519</v>
      </c>
      <c r="E10876" s="90"/>
      <c r="F10876" s="90"/>
      <c r="G10876" s="90"/>
      <c r="H10876" s="90"/>
      <c r="I10876" s="90"/>
    </row>
    <row r="10877" spans="1:9" ht="9.9499999999999993" customHeight="1" x14ac:dyDescent="0.25">
      <c r="A10877" s="86"/>
      <c r="B10877" s="86"/>
      <c r="C10877" s="86"/>
      <c r="D10877" s="86"/>
      <c r="E10877" s="9"/>
      <c r="F10877" s="9"/>
      <c r="G10877" s="9"/>
      <c r="H10877" s="9"/>
      <c r="I10877" s="9"/>
    </row>
    <row r="10878" spans="1:9" ht="42.95" customHeight="1" x14ac:dyDescent="0.25">
      <c r="A10878" s="88" t="s">
        <v>3594</v>
      </c>
      <c r="B10878" s="88"/>
      <c r="C10878" s="88"/>
      <c r="D10878" s="88"/>
      <c r="E10878" s="88"/>
      <c r="F10878" s="88"/>
      <c r="G10878" s="88"/>
      <c r="H10878" s="88"/>
      <c r="I10878" s="88"/>
    </row>
    <row r="10879" spans="1:9" ht="15" customHeight="1" x14ac:dyDescent="0.25">
      <c r="A10879" s="89"/>
      <c r="B10879" s="89"/>
      <c r="C10879" s="14" t="s">
        <v>2076</v>
      </c>
      <c r="D10879" s="14" t="s">
        <v>2056</v>
      </c>
      <c r="E10879" s="14" t="s">
        <v>2058</v>
      </c>
      <c r="F10879" s="14" t="s">
        <v>2086</v>
      </c>
      <c r="G10879" s="14" t="s">
        <v>2059</v>
      </c>
      <c r="H10879" s="9"/>
      <c r="I10879" s="9"/>
    </row>
    <row r="10880" spans="1:9" ht="18.95" customHeight="1" x14ac:dyDescent="0.25">
      <c r="A10880" s="15" t="s">
        <v>2087</v>
      </c>
      <c r="B10880" s="16" t="s">
        <v>2088</v>
      </c>
      <c r="C10880" s="17">
        <v>4649.34</v>
      </c>
      <c r="D10880" s="17">
        <v>0.1</v>
      </c>
      <c r="E10880" s="17">
        <v>1</v>
      </c>
      <c r="F10880" s="17">
        <v>1.5</v>
      </c>
      <c r="G10880" s="18">
        <v>697.4</v>
      </c>
      <c r="H10880" s="9"/>
      <c r="I10880" s="9"/>
    </row>
    <row r="10881" spans="1:9" ht="18.95" customHeight="1" x14ac:dyDescent="0.25">
      <c r="A10881" s="15" t="s">
        <v>2089</v>
      </c>
      <c r="B10881" s="16" t="s">
        <v>2088</v>
      </c>
      <c r="C10881" s="17">
        <v>874.88</v>
      </c>
      <c r="D10881" s="17">
        <v>0.1</v>
      </c>
      <c r="E10881" s="17">
        <v>1</v>
      </c>
      <c r="F10881" s="17">
        <v>1.5</v>
      </c>
      <c r="G10881" s="18">
        <v>131.22999999999999</v>
      </c>
      <c r="H10881" s="9"/>
      <c r="I10881" s="9"/>
    </row>
    <row r="10882" spans="1:9" ht="27" customHeight="1" x14ac:dyDescent="0.25">
      <c r="A10882" s="15" t="s">
        <v>2090</v>
      </c>
      <c r="B10882" s="16" t="s">
        <v>2088</v>
      </c>
      <c r="C10882" s="17">
        <v>4.5999999999999996</v>
      </c>
      <c r="D10882" s="17">
        <v>0.1</v>
      </c>
      <c r="E10882" s="17">
        <v>2</v>
      </c>
      <c r="F10882" s="17">
        <v>1.5</v>
      </c>
      <c r="G10882" s="18">
        <v>1.38</v>
      </c>
      <c r="H10882" s="9"/>
      <c r="I10882" s="9"/>
    </row>
    <row r="10883" spans="1:9" ht="15" customHeight="1" x14ac:dyDescent="0.25">
      <c r="A10883" s="19"/>
      <c r="B10883" s="20"/>
      <c r="C10883" s="21"/>
      <c r="D10883" s="21"/>
      <c r="E10883" s="21"/>
      <c r="F10883" s="21"/>
      <c r="G10883" s="22">
        <v>830.01</v>
      </c>
      <c r="H10883" s="9"/>
      <c r="I10883" s="9"/>
    </row>
    <row r="10884" spans="1:9" ht="9.9499999999999993" customHeight="1" x14ac:dyDescent="0.25">
      <c r="A10884" s="86"/>
      <c r="B10884" s="86"/>
      <c r="C10884" s="86"/>
      <c r="D10884" s="9"/>
      <c r="E10884" s="9"/>
      <c r="F10884" s="9"/>
      <c r="G10884" s="9"/>
      <c r="H10884" s="9"/>
      <c r="I10884" s="9"/>
    </row>
    <row r="10885" spans="1:9" ht="12" customHeight="1" x14ac:dyDescent="0.25">
      <c r="A10885" s="9"/>
      <c r="B10885" s="9"/>
      <c r="C10885" s="9"/>
      <c r="D10885" s="90" t="s">
        <v>5072</v>
      </c>
      <c r="E10885" s="90"/>
      <c r="F10885" s="90"/>
      <c r="G10885" s="90"/>
      <c r="H10885" s="90"/>
      <c r="I10885" s="90"/>
    </row>
    <row r="10886" spans="1:9" ht="9.9499999999999993" customHeight="1" x14ac:dyDescent="0.25">
      <c r="A10886" s="86"/>
      <c r="B10886" s="86"/>
      <c r="C10886" s="86"/>
      <c r="D10886" s="86"/>
      <c r="E10886" s="9"/>
      <c r="F10886" s="9"/>
      <c r="G10886" s="9"/>
      <c r="H10886" s="9"/>
      <c r="I10886" s="9"/>
    </row>
    <row r="10887" spans="1:9" ht="30.95" customHeight="1" x14ac:dyDescent="0.25">
      <c r="A10887" s="88" t="s">
        <v>3595</v>
      </c>
      <c r="B10887" s="88"/>
      <c r="C10887" s="88"/>
      <c r="D10887" s="88"/>
      <c r="E10887" s="88"/>
      <c r="F10887" s="88"/>
      <c r="G10887" s="88"/>
      <c r="H10887" s="88"/>
      <c r="I10887" s="88"/>
    </row>
    <row r="10888" spans="1:9" ht="15" customHeight="1" x14ac:dyDescent="0.25">
      <c r="A10888" s="89"/>
      <c r="B10888" s="89"/>
      <c r="C10888" s="14" t="s">
        <v>2076</v>
      </c>
      <c r="D10888" s="14" t="s">
        <v>2056</v>
      </c>
      <c r="E10888" s="14" t="s">
        <v>2058</v>
      </c>
      <c r="F10888" s="14" t="s">
        <v>2092</v>
      </c>
      <c r="G10888" s="14" t="s">
        <v>2086</v>
      </c>
      <c r="H10888" s="14" t="s">
        <v>2059</v>
      </c>
      <c r="I10888" s="9"/>
    </row>
    <row r="10889" spans="1:9" ht="18.95" customHeight="1" x14ac:dyDescent="0.25">
      <c r="A10889" s="15" t="s">
        <v>2087</v>
      </c>
      <c r="B10889" s="16" t="s">
        <v>2186</v>
      </c>
      <c r="C10889" s="17">
        <v>4649.34</v>
      </c>
      <c r="D10889" s="17">
        <v>0.1</v>
      </c>
      <c r="E10889" s="17">
        <v>1</v>
      </c>
      <c r="F10889" s="17">
        <v>30</v>
      </c>
      <c r="G10889" s="17">
        <v>1.5</v>
      </c>
      <c r="H10889" s="18">
        <v>20922.03</v>
      </c>
      <c r="I10889" s="9"/>
    </row>
    <row r="10890" spans="1:9" ht="18.95" customHeight="1" x14ac:dyDescent="0.25">
      <c r="A10890" s="15" t="s">
        <v>2089</v>
      </c>
      <c r="B10890" s="16" t="s">
        <v>2186</v>
      </c>
      <c r="C10890" s="17">
        <v>874.88</v>
      </c>
      <c r="D10890" s="17">
        <v>0.03</v>
      </c>
      <c r="E10890" s="17">
        <v>1</v>
      </c>
      <c r="F10890" s="17">
        <v>30</v>
      </c>
      <c r="G10890" s="17">
        <v>1.5</v>
      </c>
      <c r="H10890" s="18">
        <v>1181.0899999999999</v>
      </c>
      <c r="I10890" s="9"/>
    </row>
    <row r="10891" spans="1:9" ht="27" customHeight="1" x14ac:dyDescent="0.25">
      <c r="A10891" s="15" t="s">
        <v>2090</v>
      </c>
      <c r="B10891" s="16" t="s">
        <v>2186</v>
      </c>
      <c r="C10891" s="17">
        <v>4.5999999999999996</v>
      </c>
      <c r="D10891" s="17">
        <v>0.1</v>
      </c>
      <c r="E10891" s="17">
        <v>2</v>
      </c>
      <c r="F10891" s="17">
        <v>30</v>
      </c>
      <c r="G10891" s="17">
        <v>1.5</v>
      </c>
      <c r="H10891" s="18">
        <v>41.4</v>
      </c>
      <c r="I10891" s="9"/>
    </row>
    <row r="10892" spans="1:9" ht="15" customHeight="1" x14ac:dyDescent="0.25">
      <c r="A10892" s="19"/>
      <c r="B10892" s="20"/>
      <c r="C10892" s="21"/>
      <c r="D10892" s="21"/>
      <c r="E10892" s="21"/>
      <c r="F10892" s="21"/>
      <c r="G10892" s="21"/>
      <c r="H10892" s="22">
        <v>22144.52</v>
      </c>
      <c r="I10892" s="9"/>
    </row>
    <row r="10893" spans="1:9" ht="9.9499999999999993" customHeight="1" x14ac:dyDescent="0.25">
      <c r="A10893" s="86"/>
      <c r="B10893" s="86"/>
      <c r="C10893" s="86"/>
      <c r="D10893" s="9"/>
      <c r="E10893" s="9"/>
      <c r="F10893" s="9"/>
      <c r="G10893" s="9"/>
      <c r="H10893" s="9"/>
      <c r="I10893" s="9"/>
    </row>
    <row r="10894" spans="1:9" ht="12" customHeight="1" x14ac:dyDescent="0.25">
      <c r="A10894" s="9"/>
      <c r="B10894" s="9"/>
      <c r="C10894" s="9"/>
      <c r="D10894" s="90" t="s">
        <v>5073</v>
      </c>
      <c r="E10894" s="90"/>
      <c r="F10894" s="90"/>
      <c r="G10894" s="90"/>
      <c r="H10894" s="90"/>
      <c r="I10894" s="90"/>
    </row>
    <row r="10895" spans="1:9" ht="9.9499999999999993" customHeight="1" x14ac:dyDescent="0.25">
      <c r="A10895" s="86"/>
      <c r="B10895" s="86"/>
      <c r="C10895" s="86"/>
      <c r="D10895" s="86"/>
      <c r="E10895" s="9"/>
      <c r="F10895" s="9"/>
      <c r="G10895" s="9"/>
      <c r="H10895" s="9"/>
      <c r="I10895" s="9"/>
    </row>
    <row r="10896" spans="1:9" ht="42.95" customHeight="1" x14ac:dyDescent="0.25">
      <c r="A10896" s="88" t="s">
        <v>3596</v>
      </c>
      <c r="B10896" s="88"/>
      <c r="C10896" s="88"/>
      <c r="D10896" s="88"/>
      <c r="E10896" s="88"/>
      <c r="F10896" s="88"/>
      <c r="G10896" s="88"/>
      <c r="H10896" s="88"/>
      <c r="I10896" s="88"/>
    </row>
    <row r="10897" spans="1:9" ht="15" customHeight="1" x14ac:dyDescent="0.25">
      <c r="A10897" s="89"/>
      <c r="B10897" s="89"/>
      <c r="C10897" s="14" t="s">
        <v>2076</v>
      </c>
      <c r="D10897" s="14" t="s">
        <v>2056</v>
      </c>
      <c r="E10897" s="14" t="s">
        <v>2058</v>
      </c>
      <c r="F10897" s="14" t="s">
        <v>2092</v>
      </c>
      <c r="G10897" s="14" t="s">
        <v>2086</v>
      </c>
      <c r="H10897" s="14" t="s">
        <v>2059</v>
      </c>
      <c r="I10897" s="9"/>
    </row>
    <row r="10898" spans="1:9" ht="18.95" customHeight="1" x14ac:dyDescent="0.25">
      <c r="A10898" s="15" t="s">
        <v>2087</v>
      </c>
      <c r="B10898" s="16" t="s">
        <v>2186</v>
      </c>
      <c r="C10898" s="17">
        <v>4649.34</v>
      </c>
      <c r="D10898" s="17">
        <v>0.1</v>
      </c>
      <c r="E10898" s="17">
        <v>1</v>
      </c>
      <c r="F10898" s="17">
        <v>12</v>
      </c>
      <c r="G10898" s="17">
        <v>1.5</v>
      </c>
      <c r="H10898" s="18">
        <v>8368.81</v>
      </c>
      <c r="I10898" s="9"/>
    </row>
    <row r="10899" spans="1:9" ht="18.95" customHeight="1" x14ac:dyDescent="0.25">
      <c r="A10899" s="15" t="s">
        <v>2089</v>
      </c>
      <c r="B10899" s="16" t="s">
        <v>2186</v>
      </c>
      <c r="C10899" s="17">
        <v>874.88</v>
      </c>
      <c r="D10899" s="17">
        <v>0.1</v>
      </c>
      <c r="E10899" s="17">
        <v>1</v>
      </c>
      <c r="F10899" s="17">
        <v>12</v>
      </c>
      <c r="G10899" s="17">
        <v>1.5</v>
      </c>
      <c r="H10899" s="18">
        <v>1574.78</v>
      </c>
      <c r="I10899" s="9"/>
    </row>
    <row r="10900" spans="1:9" ht="27" customHeight="1" x14ac:dyDescent="0.25">
      <c r="A10900" s="15" t="s">
        <v>2090</v>
      </c>
      <c r="B10900" s="16" t="s">
        <v>2186</v>
      </c>
      <c r="C10900" s="17">
        <v>4.5999999999999996</v>
      </c>
      <c r="D10900" s="17">
        <v>0.1</v>
      </c>
      <c r="E10900" s="17">
        <v>2</v>
      </c>
      <c r="F10900" s="17">
        <v>12</v>
      </c>
      <c r="G10900" s="17">
        <v>1.5</v>
      </c>
      <c r="H10900" s="18">
        <v>16.559999999999999</v>
      </c>
      <c r="I10900" s="9"/>
    </row>
    <row r="10901" spans="1:9" ht="15" customHeight="1" x14ac:dyDescent="0.25">
      <c r="A10901" s="19"/>
      <c r="B10901" s="20"/>
      <c r="C10901" s="21"/>
      <c r="D10901" s="21"/>
      <c r="E10901" s="21"/>
      <c r="F10901" s="21"/>
      <c r="G10901" s="21"/>
      <c r="H10901" s="22">
        <v>9960.15</v>
      </c>
      <c r="I10901" s="9"/>
    </row>
    <row r="10902" spans="1:9" ht="9.9499999999999993" customHeight="1" x14ac:dyDescent="0.25">
      <c r="A10902" s="86"/>
      <c r="B10902" s="86"/>
      <c r="C10902" s="86"/>
      <c r="D10902" s="9"/>
      <c r="E10902" s="9"/>
      <c r="F10902" s="9"/>
      <c r="G10902" s="9"/>
      <c r="H10902" s="9"/>
      <c r="I10902" s="9"/>
    </row>
    <row r="10903" spans="1:9" ht="12" customHeight="1" x14ac:dyDescent="0.25">
      <c r="A10903" s="9"/>
      <c r="B10903" s="9"/>
      <c r="C10903" s="9"/>
      <c r="D10903" s="90" t="s">
        <v>5074</v>
      </c>
      <c r="E10903" s="90"/>
      <c r="F10903" s="90"/>
      <c r="G10903" s="90"/>
      <c r="H10903" s="90"/>
      <c r="I10903" s="90"/>
    </row>
    <row r="10904" spans="1:9" ht="9.9499999999999993" customHeight="1" x14ac:dyDescent="0.25">
      <c r="A10904" s="86"/>
      <c r="B10904" s="86"/>
      <c r="C10904" s="86"/>
      <c r="D10904" s="86"/>
      <c r="E10904" s="9"/>
      <c r="F10904" s="9"/>
      <c r="G10904" s="9"/>
      <c r="H10904" s="9"/>
      <c r="I10904" s="9"/>
    </row>
    <row r="10905" spans="1:9" ht="20.100000000000001" customHeight="1" x14ac:dyDescent="0.25">
      <c r="A10905" s="88" t="s">
        <v>3597</v>
      </c>
      <c r="B10905" s="88"/>
      <c r="C10905" s="88"/>
      <c r="D10905" s="88"/>
      <c r="E10905" s="88"/>
      <c r="F10905" s="88"/>
      <c r="G10905" s="88"/>
      <c r="H10905" s="88"/>
      <c r="I10905" s="88"/>
    </row>
    <row r="10906" spans="1:9" ht="15" customHeight="1" x14ac:dyDescent="0.25">
      <c r="A10906" s="89"/>
      <c r="B10906" s="89"/>
      <c r="C10906" s="14" t="s">
        <v>2076</v>
      </c>
      <c r="D10906" s="14" t="s">
        <v>2056</v>
      </c>
      <c r="E10906" s="14" t="s">
        <v>2086</v>
      </c>
      <c r="F10906" s="14" t="s">
        <v>2059</v>
      </c>
      <c r="G10906" s="9"/>
      <c r="H10906" s="9"/>
      <c r="I10906" s="9"/>
    </row>
    <row r="10907" spans="1:9" ht="18.95" customHeight="1" x14ac:dyDescent="0.25">
      <c r="A10907" s="15" t="s">
        <v>2096</v>
      </c>
      <c r="B10907" s="16" t="s">
        <v>2097</v>
      </c>
      <c r="C10907" s="17">
        <v>4649.34</v>
      </c>
      <c r="D10907" s="17">
        <v>0.1</v>
      </c>
      <c r="E10907" s="17">
        <v>1.5</v>
      </c>
      <c r="F10907" s="18">
        <v>697.4</v>
      </c>
      <c r="G10907" s="9"/>
      <c r="H10907" s="9"/>
      <c r="I10907" s="9"/>
    </row>
    <row r="10908" spans="1:9" ht="15" customHeight="1" x14ac:dyDescent="0.25">
      <c r="A10908" s="19"/>
      <c r="B10908" s="20"/>
      <c r="C10908" s="21"/>
      <c r="D10908" s="21"/>
      <c r="E10908" s="21"/>
      <c r="F10908" s="22">
        <v>697.4</v>
      </c>
      <c r="G10908" s="9"/>
      <c r="H10908" s="9"/>
      <c r="I10908" s="9"/>
    </row>
    <row r="10909" spans="1:9" ht="9.9499999999999993" customHeight="1" x14ac:dyDescent="0.25">
      <c r="A10909" s="86"/>
      <c r="B10909" s="86"/>
      <c r="C10909" s="86"/>
      <c r="D10909" s="9"/>
      <c r="E10909" s="9"/>
      <c r="F10909" s="9"/>
      <c r="G10909" s="9"/>
      <c r="H10909" s="9"/>
      <c r="I10909" s="9"/>
    </row>
    <row r="10910" spans="1:9" ht="12" customHeight="1" x14ac:dyDescent="0.25">
      <c r="A10910" s="9"/>
      <c r="B10910" s="9"/>
      <c r="C10910" s="9"/>
      <c r="D10910" s="90" t="s">
        <v>5075</v>
      </c>
      <c r="E10910" s="90"/>
      <c r="F10910" s="90"/>
      <c r="G10910" s="90"/>
      <c r="H10910" s="90"/>
      <c r="I10910" s="90"/>
    </row>
    <row r="10911" spans="1:9" ht="9.9499999999999993" customHeight="1" x14ac:dyDescent="0.25">
      <c r="A10911" s="86"/>
      <c r="B10911" s="86"/>
      <c r="C10911" s="86"/>
      <c r="D10911" s="86"/>
      <c r="E10911" s="9"/>
      <c r="F10911" s="9"/>
      <c r="G10911" s="9"/>
      <c r="H10911" s="9"/>
      <c r="I10911" s="9"/>
    </row>
    <row r="10912" spans="1:9" ht="30.95" customHeight="1" x14ac:dyDescent="0.25">
      <c r="A10912" s="88" t="s">
        <v>3598</v>
      </c>
      <c r="B10912" s="88"/>
      <c r="C10912" s="88"/>
      <c r="D10912" s="88"/>
      <c r="E10912" s="88"/>
      <c r="F10912" s="88"/>
      <c r="G10912" s="88"/>
      <c r="H10912" s="88"/>
      <c r="I10912" s="88"/>
    </row>
    <row r="10913" spans="1:9" ht="15" customHeight="1" x14ac:dyDescent="0.25">
      <c r="A10913" s="89"/>
      <c r="B10913" s="89"/>
      <c r="C10913" s="14" t="s">
        <v>2076</v>
      </c>
      <c r="D10913" s="14" t="s">
        <v>2079</v>
      </c>
      <c r="E10913" s="14" t="s">
        <v>2092</v>
      </c>
      <c r="F10913" s="14" t="s">
        <v>2086</v>
      </c>
      <c r="G10913" s="14" t="s">
        <v>2059</v>
      </c>
      <c r="H10913" s="9"/>
      <c r="I10913" s="9"/>
    </row>
    <row r="10914" spans="1:9" ht="27" customHeight="1" x14ac:dyDescent="0.25">
      <c r="A10914" s="15" t="s">
        <v>2099</v>
      </c>
      <c r="B10914" s="16" t="s">
        <v>2100</v>
      </c>
      <c r="C10914" s="17">
        <v>874.88</v>
      </c>
      <c r="D10914" s="17">
        <v>0.1</v>
      </c>
      <c r="E10914" s="17">
        <v>29.7</v>
      </c>
      <c r="F10914" s="17">
        <v>1.5</v>
      </c>
      <c r="G10914" s="18">
        <v>3897.59</v>
      </c>
      <c r="H10914" s="9"/>
      <c r="I10914" s="9"/>
    </row>
    <row r="10915" spans="1:9" ht="15" customHeight="1" x14ac:dyDescent="0.25">
      <c r="A10915" s="19"/>
      <c r="B10915" s="20"/>
      <c r="C10915" s="21"/>
      <c r="D10915" s="21"/>
      <c r="E10915" s="21"/>
      <c r="F10915" s="21"/>
      <c r="G10915" s="22">
        <v>3897.59</v>
      </c>
      <c r="H10915" s="9"/>
      <c r="I10915" s="9"/>
    </row>
    <row r="10916" spans="1:9" ht="9.9499999999999993" customHeight="1" x14ac:dyDescent="0.25">
      <c r="A10916" s="86"/>
      <c r="B10916" s="86"/>
      <c r="C10916" s="86"/>
      <c r="D10916" s="9"/>
      <c r="E10916" s="9"/>
      <c r="F10916" s="9"/>
      <c r="G10916" s="9"/>
      <c r="H10916" s="9"/>
      <c r="I10916" s="9"/>
    </row>
    <row r="10917" spans="1:9" ht="12" customHeight="1" x14ac:dyDescent="0.25">
      <c r="A10917" s="9"/>
      <c r="B10917" s="9"/>
      <c r="C10917" s="9"/>
      <c r="D10917" s="90" t="s">
        <v>5076</v>
      </c>
      <c r="E10917" s="90"/>
      <c r="F10917" s="90"/>
      <c r="G10917" s="90"/>
      <c r="H10917" s="90"/>
      <c r="I10917" s="90"/>
    </row>
    <row r="10918" spans="1:9" ht="9.9499999999999993" customHeight="1" x14ac:dyDescent="0.25">
      <c r="A10918" s="86"/>
      <c r="B10918" s="86"/>
      <c r="C10918" s="86"/>
      <c r="D10918" s="86"/>
      <c r="E10918" s="9"/>
      <c r="F10918" s="9"/>
      <c r="G10918" s="9"/>
      <c r="H10918" s="9"/>
      <c r="I10918" s="9"/>
    </row>
    <row r="10919" spans="1:9" ht="30.95" customHeight="1" x14ac:dyDescent="0.25">
      <c r="A10919" s="88" t="s">
        <v>3599</v>
      </c>
      <c r="B10919" s="88"/>
      <c r="C10919" s="88"/>
      <c r="D10919" s="88"/>
      <c r="E10919" s="88"/>
      <c r="F10919" s="88"/>
      <c r="G10919" s="88"/>
      <c r="H10919" s="88"/>
      <c r="I10919" s="88"/>
    </row>
    <row r="10920" spans="1:9" ht="15" customHeight="1" x14ac:dyDescent="0.25">
      <c r="A10920" s="89"/>
      <c r="B10920" s="89"/>
      <c r="C10920" s="14" t="s">
        <v>2076</v>
      </c>
      <c r="D10920" s="14" t="s">
        <v>2079</v>
      </c>
      <c r="E10920" s="14" t="s">
        <v>2059</v>
      </c>
      <c r="F10920" s="9"/>
      <c r="G10920" s="9"/>
      <c r="H10920" s="9"/>
      <c r="I10920" s="9"/>
    </row>
    <row r="10921" spans="1:9" ht="18.95" customHeight="1" x14ac:dyDescent="0.25">
      <c r="A10921" s="15" t="s">
        <v>2080</v>
      </c>
      <c r="B10921" s="16" t="s">
        <v>2081</v>
      </c>
      <c r="C10921" s="17">
        <v>874.88</v>
      </c>
      <c r="D10921" s="17">
        <v>0.1</v>
      </c>
      <c r="E10921" s="18">
        <v>87.49</v>
      </c>
      <c r="F10921" s="9"/>
      <c r="G10921" s="9"/>
      <c r="H10921" s="9"/>
      <c r="I10921" s="9"/>
    </row>
    <row r="10922" spans="1:9" ht="15" customHeight="1" x14ac:dyDescent="0.25">
      <c r="A10922" s="19"/>
      <c r="B10922" s="20"/>
      <c r="C10922" s="21"/>
      <c r="D10922" s="21"/>
      <c r="E10922" s="22">
        <v>87.49</v>
      </c>
      <c r="F10922" s="9"/>
      <c r="G10922" s="9"/>
      <c r="H10922" s="9"/>
      <c r="I10922" s="9"/>
    </row>
    <row r="10923" spans="1:9" ht="9.9499999999999993" customHeight="1" x14ac:dyDescent="0.25">
      <c r="A10923" s="86"/>
      <c r="B10923" s="86"/>
      <c r="C10923" s="86"/>
      <c r="D10923" s="9"/>
      <c r="E10923" s="9"/>
      <c r="F10923" s="9"/>
      <c r="G10923" s="9"/>
      <c r="H10923" s="9"/>
      <c r="I10923" s="9"/>
    </row>
    <row r="10924" spans="1:9" ht="12" customHeight="1" x14ac:dyDescent="0.25">
      <c r="A10924" s="9"/>
      <c r="B10924" s="9"/>
      <c r="C10924" s="9"/>
      <c r="D10924" s="90" t="s">
        <v>5071</v>
      </c>
      <c r="E10924" s="90"/>
      <c r="F10924" s="90"/>
      <c r="G10924" s="90"/>
      <c r="H10924" s="90"/>
      <c r="I10924" s="90"/>
    </row>
    <row r="10925" spans="1:9" ht="9.9499999999999993" customHeight="1" x14ac:dyDescent="0.25">
      <c r="A10925" s="86"/>
      <c r="B10925" s="86"/>
      <c r="C10925" s="86"/>
      <c r="D10925" s="86"/>
      <c r="E10925" s="9"/>
      <c r="F10925" s="9"/>
      <c r="G10925" s="9"/>
      <c r="H10925" s="9"/>
      <c r="I10925" s="9"/>
    </row>
    <row r="10926" spans="1:9" ht="30.95" customHeight="1" x14ac:dyDescent="0.25">
      <c r="A10926" s="88" t="s">
        <v>3600</v>
      </c>
      <c r="B10926" s="88"/>
      <c r="C10926" s="88"/>
      <c r="D10926" s="88"/>
      <c r="E10926" s="88"/>
      <c r="F10926" s="88"/>
      <c r="G10926" s="88"/>
      <c r="H10926" s="88"/>
      <c r="I10926" s="88"/>
    </row>
    <row r="10927" spans="1:9" ht="15" customHeight="1" x14ac:dyDescent="0.25">
      <c r="A10927" s="89"/>
      <c r="B10927" s="89"/>
      <c r="C10927" s="14" t="s">
        <v>2076</v>
      </c>
      <c r="D10927" s="14" t="s">
        <v>2059</v>
      </c>
      <c r="E10927" s="9"/>
      <c r="F10927" s="9"/>
      <c r="G10927" s="9"/>
      <c r="H10927" s="9"/>
      <c r="I10927" s="9"/>
    </row>
    <row r="10928" spans="1:9" ht="18.95" customHeight="1" x14ac:dyDescent="0.25">
      <c r="A10928" s="15" t="s">
        <v>2170</v>
      </c>
      <c r="B10928" s="16" t="s">
        <v>2076</v>
      </c>
      <c r="C10928" s="17">
        <v>874.88</v>
      </c>
      <c r="D10928" s="18">
        <v>874.88</v>
      </c>
      <c r="E10928" s="9"/>
      <c r="F10928" s="9"/>
      <c r="G10928" s="9"/>
      <c r="H10928" s="9"/>
      <c r="I10928" s="9"/>
    </row>
    <row r="10929" spans="1:9" ht="15" customHeight="1" x14ac:dyDescent="0.25">
      <c r="A10929" s="19"/>
      <c r="B10929" s="20"/>
      <c r="C10929" s="21"/>
      <c r="D10929" s="22">
        <v>874.88</v>
      </c>
      <c r="E10929" s="9"/>
      <c r="F10929" s="9"/>
      <c r="G10929" s="9"/>
      <c r="H10929" s="9"/>
      <c r="I10929" s="9"/>
    </row>
    <row r="10930" spans="1:9" ht="9.9499999999999993" customHeight="1" x14ac:dyDescent="0.25">
      <c r="A10930" s="86"/>
      <c r="B10930" s="86"/>
      <c r="C10930" s="86"/>
      <c r="D10930" s="9"/>
      <c r="E10930" s="9"/>
      <c r="F10930" s="9"/>
      <c r="G10930" s="9"/>
      <c r="H10930" s="9"/>
      <c r="I10930" s="9"/>
    </row>
    <row r="10931" spans="1:9" ht="12" customHeight="1" x14ac:dyDescent="0.25">
      <c r="A10931" s="9"/>
      <c r="B10931" s="9"/>
      <c r="C10931" s="9"/>
      <c r="D10931" s="90" t="s">
        <v>5077</v>
      </c>
      <c r="E10931" s="90"/>
      <c r="F10931" s="90"/>
      <c r="G10931" s="90"/>
      <c r="H10931" s="90"/>
      <c r="I10931" s="90"/>
    </row>
    <row r="10932" spans="1:9" ht="9.9499999999999993" customHeight="1" x14ac:dyDescent="0.25">
      <c r="A10932" s="86"/>
      <c r="B10932" s="86"/>
      <c r="C10932" s="86"/>
      <c r="D10932" s="86"/>
      <c r="E10932" s="9"/>
      <c r="F10932" s="9"/>
      <c r="G10932" s="9"/>
      <c r="H10932" s="9"/>
      <c r="I10932" s="9"/>
    </row>
    <row r="10933" spans="1:9" ht="42.95" customHeight="1" x14ac:dyDescent="0.25">
      <c r="A10933" s="88" t="s">
        <v>3601</v>
      </c>
      <c r="B10933" s="88"/>
      <c r="C10933" s="88"/>
      <c r="D10933" s="88"/>
      <c r="E10933" s="88"/>
      <c r="F10933" s="88"/>
      <c r="G10933" s="88"/>
      <c r="H10933" s="88"/>
      <c r="I10933" s="88"/>
    </row>
    <row r="10934" spans="1:9" ht="15" customHeight="1" x14ac:dyDescent="0.25">
      <c r="A10934" s="89"/>
      <c r="B10934" s="89"/>
      <c r="C10934" s="14" t="s">
        <v>2069</v>
      </c>
      <c r="D10934" s="14" t="s">
        <v>2058</v>
      </c>
      <c r="E10934" s="14" t="s">
        <v>2059</v>
      </c>
      <c r="F10934" s="9"/>
      <c r="G10934" s="9"/>
      <c r="H10934" s="9"/>
      <c r="I10934" s="9"/>
    </row>
    <row r="10935" spans="1:9" ht="12.95" customHeight="1" x14ac:dyDescent="0.25">
      <c r="A10935" s="15"/>
      <c r="B10935" s="16" t="s">
        <v>2104</v>
      </c>
      <c r="C10935" s="17">
        <v>618.5</v>
      </c>
      <c r="D10935" s="17">
        <v>1</v>
      </c>
      <c r="E10935" s="18">
        <v>618.5</v>
      </c>
      <c r="F10935" s="9"/>
      <c r="G10935" s="9"/>
      <c r="H10935" s="9"/>
      <c r="I10935" s="9"/>
    </row>
    <row r="10936" spans="1:9" ht="15" customHeight="1" x14ac:dyDescent="0.25">
      <c r="A10936" s="19"/>
      <c r="B10936" s="20"/>
      <c r="C10936" s="21"/>
      <c r="D10936" s="21"/>
      <c r="E10936" s="22">
        <v>618.5</v>
      </c>
      <c r="F10936" s="9"/>
      <c r="G10936" s="9"/>
      <c r="H10936" s="9"/>
      <c r="I10936" s="9"/>
    </row>
    <row r="10937" spans="1:9" ht="9.9499999999999993" customHeight="1" x14ac:dyDescent="0.25">
      <c r="A10937" s="86"/>
      <c r="B10937" s="86"/>
      <c r="C10937" s="86"/>
      <c r="D10937" s="9"/>
      <c r="E10937" s="9"/>
      <c r="F10937" s="9"/>
      <c r="G10937" s="9"/>
      <c r="H10937" s="9"/>
      <c r="I10937" s="9"/>
    </row>
    <row r="10938" spans="1:9" ht="12" customHeight="1" x14ac:dyDescent="0.25">
      <c r="A10938" s="9"/>
      <c r="B10938" s="9"/>
      <c r="C10938" s="9"/>
      <c r="D10938" s="90" t="s">
        <v>5078</v>
      </c>
      <c r="E10938" s="90"/>
      <c r="F10938" s="90"/>
      <c r="G10938" s="90"/>
      <c r="H10938" s="90"/>
      <c r="I10938" s="90"/>
    </row>
    <row r="10939" spans="1:9" ht="9.9499999999999993" customHeight="1" x14ac:dyDescent="0.25">
      <c r="A10939" s="86"/>
      <c r="B10939" s="86"/>
      <c r="C10939" s="86"/>
      <c r="D10939" s="86"/>
      <c r="E10939" s="9"/>
      <c r="F10939" s="9"/>
      <c r="G10939" s="9"/>
      <c r="H10939" s="9"/>
      <c r="I10939" s="9"/>
    </row>
    <row r="10940" spans="1:9" ht="30.95" customHeight="1" x14ac:dyDescent="0.25">
      <c r="A10940" s="88" t="s">
        <v>3602</v>
      </c>
      <c r="B10940" s="88"/>
      <c r="C10940" s="88"/>
      <c r="D10940" s="88"/>
      <c r="E10940" s="88"/>
      <c r="F10940" s="88"/>
      <c r="G10940" s="88"/>
      <c r="H10940" s="88"/>
      <c r="I10940" s="88"/>
    </row>
    <row r="10941" spans="1:9" ht="15" customHeight="1" x14ac:dyDescent="0.25">
      <c r="A10941" s="89"/>
      <c r="B10941" s="89"/>
      <c r="C10941" s="14" t="s">
        <v>2069</v>
      </c>
      <c r="D10941" s="14" t="s">
        <v>2058</v>
      </c>
      <c r="E10941" s="14" t="s">
        <v>2059</v>
      </c>
      <c r="F10941" s="9"/>
      <c r="G10941" s="9"/>
      <c r="H10941" s="9"/>
      <c r="I10941" s="9"/>
    </row>
    <row r="10942" spans="1:9" ht="12.95" customHeight="1" x14ac:dyDescent="0.25">
      <c r="A10942" s="15"/>
      <c r="B10942" s="16" t="s">
        <v>2104</v>
      </c>
      <c r="C10942" s="17">
        <v>618.5</v>
      </c>
      <c r="D10942" s="17">
        <v>1</v>
      </c>
      <c r="E10942" s="18">
        <v>618.5</v>
      </c>
      <c r="F10942" s="9"/>
      <c r="G10942" s="9"/>
      <c r="H10942" s="9"/>
      <c r="I10942" s="9"/>
    </row>
    <row r="10943" spans="1:9" ht="15" customHeight="1" x14ac:dyDescent="0.25">
      <c r="A10943" s="19"/>
      <c r="B10943" s="20"/>
      <c r="C10943" s="21"/>
      <c r="D10943" s="21"/>
      <c r="E10943" s="22">
        <v>618.5</v>
      </c>
      <c r="F10943" s="9"/>
      <c r="G10943" s="9"/>
      <c r="H10943" s="9"/>
      <c r="I10943" s="9"/>
    </row>
    <row r="10944" spans="1:9" ht="9.9499999999999993" customHeight="1" x14ac:dyDescent="0.25">
      <c r="A10944" s="86"/>
      <c r="B10944" s="86"/>
      <c r="C10944" s="86"/>
      <c r="D10944" s="9"/>
      <c r="E10944" s="9"/>
      <c r="F10944" s="9"/>
      <c r="G10944" s="9"/>
      <c r="H10944" s="9"/>
      <c r="I10944" s="9"/>
    </row>
    <row r="10945" spans="1:9" ht="12" customHeight="1" x14ac:dyDescent="0.25">
      <c r="A10945" s="9"/>
      <c r="B10945" s="9"/>
      <c r="C10945" s="9"/>
      <c r="D10945" s="90" t="s">
        <v>5078</v>
      </c>
      <c r="E10945" s="90"/>
      <c r="F10945" s="90"/>
      <c r="G10945" s="90"/>
      <c r="H10945" s="90"/>
      <c r="I10945" s="90"/>
    </row>
    <row r="10946" spans="1:9" ht="9.9499999999999993" customHeight="1" x14ac:dyDescent="0.25">
      <c r="A10946" s="86"/>
      <c r="B10946" s="86"/>
      <c r="C10946" s="86"/>
      <c r="D10946" s="86"/>
      <c r="E10946" s="9"/>
      <c r="F10946" s="9"/>
      <c r="G10946" s="9"/>
      <c r="H10946" s="9"/>
      <c r="I10946" s="9"/>
    </row>
    <row r="10947" spans="1:9" ht="42.95" customHeight="1" x14ac:dyDescent="0.25">
      <c r="A10947" s="88" t="s">
        <v>3603</v>
      </c>
      <c r="B10947" s="88"/>
      <c r="C10947" s="88"/>
      <c r="D10947" s="88"/>
      <c r="E10947" s="88"/>
      <c r="F10947" s="88"/>
      <c r="G10947" s="88"/>
      <c r="H10947" s="88"/>
      <c r="I10947" s="88"/>
    </row>
    <row r="10948" spans="1:9" ht="15" customHeight="1" x14ac:dyDescent="0.25">
      <c r="A10948" s="89"/>
      <c r="B10948" s="89"/>
      <c r="C10948" s="14" t="s">
        <v>2058</v>
      </c>
      <c r="D10948" s="14" t="s">
        <v>2059</v>
      </c>
      <c r="E10948" s="9"/>
      <c r="F10948" s="9"/>
      <c r="G10948" s="9"/>
      <c r="H10948" s="9"/>
      <c r="I10948" s="9"/>
    </row>
    <row r="10949" spans="1:9" ht="12.95" customHeight="1" x14ac:dyDescent="0.25">
      <c r="A10949" s="15"/>
      <c r="B10949" s="16" t="s">
        <v>2058</v>
      </c>
      <c r="C10949" s="17">
        <v>2</v>
      </c>
      <c r="D10949" s="18">
        <v>2</v>
      </c>
      <c r="E10949" s="9"/>
      <c r="F10949" s="9"/>
      <c r="G10949" s="9"/>
      <c r="H10949" s="9"/>
      <c r="I10949" s="9"/>
    </row>
    <row r="10950" spans="1:9" ht="15" customHeight="1" x14ac:dyDescent="0.25">
      <c r="A10950" s="19"/>
      <c r="B10950" s="20"/>
      <c r="C10950" s="21"/>
      <c r="D10950" s="22">
        <v>2</v>
      </c>
      <c r="E10950" s="9"/>
      <c r="F10950" s="9"/>
      <c r="G10950" s="9"/>
      <c r="H10950" s="9"/>
      <c r="I10950" s="9"/>
    </row>
    <row r="10951" spans="1:9" ht="9.9499999999999993" customHeight="1" x14ac:dyDescent="0.25">
      <c r="A10951" s="86"/>
      <c r="B10951" s="86"/>
      <c r="C10951" s="86"/>
      <c r="D10951" s="9"/>
      <c r="E10951" s="9"/>
      <c r="F10951" s="9"/>
      <c r="G10951" s="9"/>
      <c r="H10951" s="9"/>
      <c r="I10951" s="9"/>
    </row>
    <row r="10952" spans="1:9" ht="12" customHeight="1" x14ac:dyDescent="0.25">
      <c r="A10952" s="9"/>
      <c r="B10952" s="9"/>
      <c r="C10952" s="9"/>
      <c r="D10952" s="90" t="s">
        <v>4257</v>
      </c>
      <c r="E10952" s="90"/>
      <c r="F10952" s="90"/>
      <c r="G10952" s="90"/>
      <c r="H10952" s="90"/>
      <c r="I10952" s="90"/>
    </row>
    <row r="10953" spans="1:9" ht="9.9499999999999993" customHeight="1" x14ac:dyDescent="0.25">
      <c r="A10953" s="86"/>
      <c r="B10953" s="86"/>
      <c r="C10953" s="86"/>
      <c r="D10953" s="86"/>
      <c r="E10953" s="9"/>
      <c r="F10953" s="9"/>
      <c r="G10953" s="9"/>
      <c r="H10953" s="9"/>
      <c r="I10953" s="9"/>
    </row>
    <row r="10954" spans="1:9" ht="30.95" customHeight="1" x14ac:dyDescent="0.25">
      <c r="A10954" s="88" t="s">
        <v>3604</v>
      </c>
      <c r="B10954" s="88"/>
      <c r="C10954" s="88"/>
      <c r="D10954" s="88"/>
      <c r="E10954" s="88"/>
      <c r="F10954" s="88"/>
      <c r="G10954" s="88"/>
      <c r="H10954" s="88"/>
      <c r="I10954" s="88"/>
    </row>
    <row r="10955" spans="1:9" ht="15" customHeight="1" x14ac:dyDescent="0.25">
      <c r="A10955" s="89"/>
      <c r="B10955" s="89"/>
      <c r="C10955" s="14" t="s">
        <v>2076</v>
      </c>
      <c r="D10955" s="14" t="s">
        <v>2059</v>
      </c>
      <c r="E10955" s="9"/>
      <c r="F10955" s="9"/>
      <c r="G10955" s="9"/>
      <c r="H10955" s="9"/>
      <c r="I10955" s="9"/>
    </row>
    <row r="10956" spans="1:9" ht="12.95" customHeight="1" x14ac:dyDescent="0.25">
      <c r="A10956" s="15" t="s">
        <v>2108</v>
      </c>
      <c r="B10956" s="16" t="s">
        <v>2076</v>
      </c>
      <c r="C10956" s="17">
        <v>874.88</v>
      </c>
      <c r="D10956" s="18">
        <v>874.88</v>
      </c>
      <c r="E10956" s="9"/>
      <c r="F10956" s="9"/>
      <c r="G10956" s="9"/>
      <c r="H10956" s="9"/>
      <c r="I10956" s="9"/>
    </row>
    <row r="10957" spans="1:9" ht="15" customHeight="1" x14ac:dyDescent="0.25">
      <c r="A10957" s="19"/>
      <c r="B10957" s="20"/>
      <c r="C10957" s="21"/>
      <c r="D10957" s="22">
        <v>874.88</v>
      </c>
      <c r="E10957" s="9"/>
      <c r="F10957" s="9"/>
      <c r="G10957" s="9"/>
      <c r="H10957" s="9"/>
      <c r="I10957" s="9"/>
    </row>
    <row r="10958" spans="1:9" ht="9.9499999999999993" customHeight="1" x14ac:dyDescent="0.25">
      <c r="A10958" s="86"/>
      <c r="B10958" s="86"/>
      <c r="C10958" s="86"/>
      <c r="D10958" s="9"/>
      <c r="E10958" s="9"/>
      <c r="F10958" s="9"/>
      <c r="G10958" s="9"/>
      <c r="H10958" s="9"/>
      <c r="I10958" s="9"/>
    </row>
    <row r="10959" spans="1:9" ht="12" customHeight="1" x14ac:dyDescent="0.25">
      <c r="A10959" s="9"/>
      <c r="B10959" s="9"/>
      <c r="C10959" s="9"/>
      <c r="D10959" s="90" t="s">
        <v>5077</v>
      </c>
      <c r="E10959" s="90"/>
      <c r="F10959" s="90"/>
      <c r="G10959" s="90"/>
      <c r="H10959" s="90"/>
      <c r="I10959" s="90"/>
    </row>
    <row r="10960" spans="1:9" ht="9.9499999999999993" customHeight="1" x14ac:dyDescent="0.25">
      <c r="A10960" s="86"/>
      <c r="B10960" s="86"/>
      <c r="C10960" s="86"/>
      <c r="D10960" s="86"/>
      <c r="E10960" s="9"/>
      <c r="F10960" s="9"/>
      <c r="G10960" s="9"/>
      <c r="H10960" s="9"/>
      <c r="I10960" s="9"/>
    </row>
    <row r="10961" spans="1:9" ht="42.95" customHeight="1" x14ac:dyDescent="0.25">
      <c r="A10961" s="88" t="s">
        <v>3605</v>
      </c>
      <c r="B10961" s="88"/>
      <c r="C10961" s="88"/>
      <c r="D10961" s="88"/>
      <c r="E10961" s="88"/>
      <c r="F10961" s="88"/>
      <c r="G10961" s="88"/>
      <c r="H10961" s="88"/>
      <c r="I10961" s="88"/>
    </row>
    <row r="10962" spans="1:9" ht="15" customHeight="1" x14ac:dyDescent="0.25">
      <c r="A10962" s="89"/>
      <c r="B10962" s="89"/>
      <c r="C10962" s="14" t="s">
        <v>2058</v>
      </c>
      <c r="D10962" s="14" t="s">
        <v>2059</v>
      </c>
      <c r="E10962" s="9"/>
      <c r="F10962" s="9"/>
      <c r="G10962" s="9"/>
      <c r="H10962" s="9"/>
      <c r="I10962" s="9"/>
    </row>
    <row r="10963" spans="1:9" ht="12.95" customHeight="1" x14ac:dyDescent="0.25">
      <c r="A10963" s="15"/>
      <c r="B10963" s="16" t="s">
        <v>2058</v>
      </c>
      <c r="C10963" s="17">
        <v>2</v>
      </c>
      <c r="D10963" s="18">
        <v>2</v>
      </c>
      <c r="E10963" s="9"/>
      <c r="F10963" s="9"/>
      <c r="G10963" s="9"/>
      <c r="H10963" s="9"/>
      <c r="I10963" s="9"/>
    </row>
    <row r="10964" spans="1:9" ht="15" customHeight="1" x14ac:dyDescent="0.25">
      <c r="A10964" s="19"/>
      <c r="B10964" s="20"/>
      <c r="C10964" s="21"/>
      <c r="D10964" s="22">
        <v>2</v>
      </c>
      <c r="E10964" s="9"/>
      <c r="F10964" s="9"/>
      <c r="G10964" s="9"/>
      <c r="H10964" s="9"/>
      <c r="I10964" s="9"/>
    </row>
    <row r="10965" spans="1:9" ht="9.9499999999999993" customHeight="1" x14ac:dyDescent="0.25">
      <c r="A10965" s="86"/>
      <c r="B10965" s="86"/>
      <c r="C10965" s="86"/>
      <c r="D10965" s="9"/>
      <c r="E10965" s="9"/>
      <c r="F10965" s="9"/>
      <c r="G10965" s="9"/>
      <c r="H10965" s="9"/>
      <c r="I10965" s="9"/>
    </row>
    <row r="10966" spans="1:9" ht="12" customHeight="1" x14ac:dyDescent="0.25">
      <c r="A10966" s="9"/>
      <c r="B10966" s="9"/>
      <c r="C10966" s="9"/>
      <c r="D10966" s="90" t="s">
        <v>4257</v>
      </c>
      <c r="E10966" s="90"/>
      <c r="F10966" s="90"/>
      <c r="G10966" s="90"/>
      <c r="H10966" s="90"/>
      <c r="I10966" s="90"/>
    </row>
    <row r="10967" spans="1:9" ht="9.9499999999999993" customHeight="1" x14ac:dyDescent="0.25">
      <c r="A10967" s="86"/>
      <c r="B10967" s="86"/>
      <c r="C10967" s="86"/>
      <c r="D10967" s="86"/>
      <c r="E10967" s="9"/>
      <c r="F10967" s="9"/>
      <c r="G10967" s="9"/>
      <c r="H10967" s="9"/>
      <c r="I10967" s="9"/>
    </row>
    <row r="10968" spans="1:9" ht="30.95" customHeight="1" x14ac:dyDescent="0.25">
      <c r="A10968" s="88" t="s">
        <v>3606</v>
      </c>
      <c r="B10968" s="88"/>
      <c r="C10968" s="88"/>
      <c r="D10968" s="88"/>
      <c r="E10968" s="88"/>
      <c r="F10968" s="88"/>
      <c r="G10968" s="88"/>
      <c r="H10968" s="88"/>
      <c r="I10968" s="88"/>
    </row>
    <row r="10969" spans="1:9" ht="15" customHeight="1" x14ac:dyDescent="0.25">
      <c r="A10969" s="89"/>
      <c r="B10969" s="89"/>
      <c r="C10969" s="14" t="s">
        <v>2076</v>
      </c>
      <c r="D10969" s="14" t="s">
        <v>2058</v>
      </c>
      <c r="E10969" s="14" t="s">
        <v>2059</v>
      </c>
      <c r="F10969" s="9"/>
      <c r="G10969" s="9"/>
      <c r="H10969" s="9"/>
      <c r="I10969" s="9"/>
    </row>
    <row r="10970" spans="1:9" ht="18.95" customHeight="1" x14ac:dyDescent="0.25">
      <c r="A10970" s="15" t="s">
        <v>2110</v>
      </c>
      <c r="B10970" s="16" t="s">
        <v>2111</v>
      </c>
      <c r="C10970" s="17">
        <v>0.16</v>
      </c>
      <c r="D10970" s="17">
        <v>42</v>
      </c>
      <c r="E10970" s="18">
        <v>6.72</v>
      </c>
      <c r="F10970" s="9"/>
      <c r="G10970" s="9"/>
      <c r="H10970" s="9"/>
      <c r="I10970" s="9"/>
    </row>
    <row r="10971" spans="1:9" ht="15" customHeight="1" x14ac:dyDescent="0.25">
      <c r="A10971" s="19"/>
      <c r="B10971" s="20"/>
      <c r="C10971" s="21"/>
      <c r="D10971" s="21"/>
      <c r="E10971" s="22">
        <v>6.72</v>
      </c>
      <c r="F10971" s="9"/>
      <c r="G10971" s="9"/>
      <c r="H10971" s="9"/>
      <c r="I10971" s="9"/>
    </row>
    <row r="10972" spans="1:9" ht="9.9499999999999993" customHeight="1" x14ac:dyDescent="0.25">
      <c r="A10972" s="86"/>
      <c r="B10972" s="86"/>
      <c r="C10972" s="86"/>
      <c r="D10972" s="9"/>
      <c r="E10972" s="9"/>
      <c r="F10972" s="9"/>
      <c r="G10972" s="9"/>
      <c r="H10972" s="9"/>
      <c r="I10972" s="9"/>
    </row>
    <row r="10973" spans="1:9" ht="12" customHeight="1" x14ac:dyDescent="0.25">
      <c r="A10973" s="9"/>
      <c r="B10973" s="9"/>
      <c r="C10973" s="9"/>
      <c r="D10973" s="90" t="s">
        <v>5021</v>
      </c>
      <c r="E10973" s="90"/>
      <c r="F10973" s="90"/>
      <c r="G10973" s="90"/>
      <c r="H10973" s="90"/>
      <c r="I10973" s="90"/>
    </row>
    <row r="10974" spans="1:9" ht="9.9499999999999993" customHeight="1" x14ac:dyDescent="0.25">
      <c r="A10974" s="86"/>
      <c r="B10974" s="86"/>
      <c r="C10974" s="86"/>
      <c r="D10974" s="86"/>
      <c r="E10974" s="9"/>
      <c r="F10974" s="9"/>
      <c r="G10974" s="9"/>
      <c r="H10974" s="9"/>
      <c r="I10974" s="9"/>
    </row>
    <row r="10975" spans="1:9" ht="30.95" customHeight="1" x14ac:dyDescent="0.25">
      <c r="A10975" s="88" t="s">
        <v>3607</v>
      </c>
      <c r="B10975" s="88"/>
      <c r="C10975" s="88"/>
      <c r="D10975" s="88"/>
      <c r="E10975" s="88"/>
      <c r="F10975" s="88"/>
      <c r="G10975" s="88"/>
      <c r="H10975" s="88"/>
      <c r="I10975" s="88"/>
    </row>
    <row r="10976" spans="1:9" ht="15" customHeight="1" x14ac:dyDescent="0.25">
      <c r="A10976" s="89"/>
      <c r="B10976" s="89"/>
      <c r="C10976" s="14" t="s">
        <v>2058</v>
      </c>
      <c r="D10976" s="14" t="s">
        <v>2059</v>
      </c>
      <c r="E10976" s="9"/>
      <c r="F10976" s="9"/>
      <c r="G10976" s="9"/>
      <c r="H10976" s="9"/>
      <c r="I10976" s="9"/>
    </row>
    <row r="10977" spans="1:9" ht="12.95" customHeight="1" x14ac:dyDescent="0.25">
      <c r="A10977" s="15"/>
      <c r="B10977" s="16" t="s">
        <v>2058</v>
      </c>
      <c r="C10977" s="17">
        <v>8</v>
      </c>
      <c r="D10977" s="18">
        <v>8</v>
      </c>
      <c r="E10977" s="9"/>
      <c r="F10977" s="9"/>
      <c r="G10977" s="9"/>
      <c r="H10977" s="9"/>
      <c r="I10977" s="9"/>
    </row>
    <row r="10978" spans="1:9" ht="15" customHeight="1" x14ac:dyDescent="0.25">
      <c r="A10978" s="19"/>
      <c r="B10978" s="20"/>
      <c r="C10978" s="21"/>
      <c r="D10978" s="22">
        <v>8</v>
      </c>
      <c r="E10978" s="9"/>
      <c r="F10978" s="9"/>
      <c r="G10978" s="9"/>
      <c r="H10978" s="9"/>
      <c r="I10978" s="9"/>
    </row>
    <row r="10979" spans="1:9" ht="9.9499999999999993" customHeight="1" x14ac:dyDescent="0.25">
      <c r="A10979" s="86"/>
      <c r="B10979" s="86"/>
      <c r="C10979" s="86"/>
      <c r="D10979" s="9"/>
      <c r="E10979" s="9"/>
      <c r="F10979" s="9"/>
      <c r="G10979" s="9"/>
      <c r="H10979" s="9"/>
      <c r="I10979" s="9"/>
    </row>
    <row r="10980" spans="1:9" ht="12" customHeight="1" x14ac:dyDescent="0.25">
      <c r="A10980" s="9"/>
      <c r="B10980" s="9"/>
      <c r="C10980" s="9"/>
      <c r="D10980" s="90" t="s">
        <v>4258</v>
      </c>
      <c r="E10980" s="90"/>
      <c r="F10980" s="90"/>
      <c r="G10980" s="90"/>
      <c r="H10980" s="90"/>
      <c r="I10980" s="90"/>
    </row>
    <row r="10981" spans="1:9" ht="9.9499999999999993" customHeight="1" x14ac:dyDescent="0.25">
      <c r="A10981" s="86"/>
      <c r="B10981" s="86"/>
      <c r="C10981" s="86"/>
      <c r="D10981" s="86"/>
      <c r="E10981" s="9"/>
      <c r="F10981" s="9"/>
      <c r="G10981" s="9"/>
      <c r="H10981" s="9"/>
      <c r="I10981" s="9"/>
    </row>
    <row r="10982" spans="1:9" ht="20.100000000000001" customHeight="1" x14ac:dyDescent="0.25">
      <c r="A10982" s="88" t="s">
        <v>3608</v>
      </c>
      <c r="B10982" s="88"/>
      <c r="C10982" s="88"/>
      <c r="D10982" s="88"/>
      <c r="E10982" s="88"/>
      <c r="F10982" s="88"/>
      <c r="G10982" s="88"/>
      <c r="H10982" s="88"/>
      <c r="I10982" s="88"/>
    </row>
    <row r="10983" spans="1:9" ht="15" customHeight="1" x14ac:dyDescent="0.25">
      <c r="A10983" s="89"/>
      <c r="B10983" s="89"/>
      <c r="C10983" s="14" t="s">
        <v>2076</v>
      </c>
      <c r="D10983" s="14" t="s">
        <v>2059</v>
      </c>
      <c r="E10983" s="9"/>
      <c r="F10983" s="9"/>
      <c r="G10983" s="9"/>
      <c r="H10983" s="9"/>
      <c r="I10983" s="9"/>
    </row>
    <row r="10984" spans="1:9" ht="12.95" customHeight="1" x14ac:dyDescent="0.25">
      <c r="A10984" s="15" t="s">
        <v>3488</v>
      </c>
      <c r="B10984" s="16" t="s">
        <v>2076</v>
      </c>
      <c r="C10984" s="17">
        <v>357.55</v>
      </c>
      <c r="D10984" s="18">
        <v>357.55</v>
      </c>
      <c r="E10984" s="9"/>
      <c r="F10984" s="9"/>
      <c r="G10984" s="9"/>
      <c r="H10984" s="9"/>
      <c r="I10984" s="9"/>
    </row>
    <row r="10985" spans="1:9" ht="15" customHeight="1" x14ac:dyDescent="0.25">
      <c r="A10985" s="19"/>
      <c r="B10985" s="20"/>
      <c r="C10985" s="21"/>
      <c r="D10985" s="22">
        <v>357.55</v>
      </c>
      <c r="E10985" s="9"/>
      <c r="F10985" s="9"/>
      <c r="G10985" s="9"/>
      <c r="H10985" s="9"/>
      <c r="I10985" s="9"/>
    </row>
    <row r="10986" spans="1:9" ht="9.9499999999999993" customHeight="1" x14ac:dyDescent="0.25">
      <c r="A10986" s="86"/>
      <c r="B10986" s="86"/>
      <c r="C10986" s="86"/>
      <c r="D10986" s="9"/>
      <c r="E10986" s="9"/>
      <c r="F10986" s="9"/>
      <c r="G10986" s="9"/>
      <c r="H10986" s="9"/>
      <c r="I10986" s="9"/>
    </row>
    <row r="10987" spans="1:9" ht="12" customHeight="1" x14ac:dyDescent="0.25">
      <c r="A10987" s="9"/>
      <c r="B10987" s="9"/>
      <c r="C10987" s="9"/>
      <c r="D10987" s="90" t="s">
        <v>5079</v>
      </c>
      <c r="E10987" s="90"/>
      <c r="F10987" s="90"/>
      <c r="G10987" s="90"/>
      <c r="H10987" s="90"/>
      <c r="I10987" s="90"/>
    </row>
    <row r="10988" spans="1:9" ht="9.9499999999999993" customHeight="1" x14ac:dyDescent="0.25">
      <c r="A10988" s="86"/>
      <c r="B10988" s="86"/>
      <c r="C10988" s="86"/>
      <c r="D10988" s="86"/>
      <c r="E10988" s="9"/>
      <c r="F10988" s="9"/>
      <c r="G10988" s="9"/>
      <c r="H10988" s="9"/>
      <c r="I10988" s="9"/>
    </row>
    <row r="10989" spans="1:9" ht="30.95" customHeight="1" x14ac:dyDescent="0.25">
      <c r="A10989" s="88" t="s">
        <v>3609</v>
      </c>
      <c r="B10989" s="88"/>
      <c r="C10989" s="88"/>
      <c r="D10989" s="88"/>
      <c r="E10989" s="88"/>
      <c r="F10989" s="88"/>
      <c r="G10989" s="88"/>
      <c r="H10989" s="88"/>
      <c r="I10989" s="88"/>
    </row>
    <row r="10990" spans="1:9" ht="15" customHeight="1" x14ac:dyDescent="0.25">
      <c r="A10990" s="89"/>
      <c r="B10990" s="89"/>
      <c r="C10990" s="14" t="s">
        <v>2076</v>
      </c>
      <c r="D10990" s="14" t="s">
        <v>2059</v>
      </c>
      <c r="E10990" s="9"/>
      <c r="F10990" s="9"/>
      <c r="G10990" s="9"/>
      <c r="H10990" s="9"/>
      <c r="I10990" s="9"/>
    </row>
    <row r="10991" spans="1:9" ht="12.95" customHeight="1" x14ac:dyDescent="0.25">
      <c r="A10991" s="15" t="s">
        <v>2108</v>
      </c>
      <c r="B10991" s="16" t="s">
        <v>2076</v>
      </c>
      <c r="C10991" s="17">
        <v>874.88</v>
      </c>
      <c r="D10991" s="18">
        <v>874.88</v>
      </c>
      <c r="E10991" s="9"/>
      <c r="F10991" s="9"/>
      <c r="G10991" s="9"/>
      <c r="H10991" s="9"/>
      <c r="I10991" s="9"/>
    </row>
    <row r="10992" spans="1:9" ht="15" customHeight="1" x14ac:dyDescent="0.25">
      <c r="A10992" s="19"/>
      <c r="B10992" s="20"/>
      <c r="C10992" s="21"/>
      <c r="D10992" s="22">
        <v>874.88</v>
      </c>
      <c r="E10992" s="9"/>
      <c r="F10992" s="9"/>
      <c r="G10992" s="9"/>
      <c r="H10992" s="9"/>
      <c r="I10992" s="9"/>
    </row>
    <row r="10993" spans="1:9" ht="9.9499999999999993" customHeight="1" x14ac:dyDescent="0.25">
      <c r="A10993" s="86"/>
      <c r="B10993" s="86"/>
      <c r="C10993" s="86"/>
      <c r="D10993" s="9"/>
      <c r="E10993" s="9"/>
      <c r="F10993" s="9"/>
      <c r="G10993" s="9"/>
      <c r="H10993" s="9"/>
      <c r="I10993" s="9"/>
    </row>
    <row r="10994" spans="1:9" ht="12" customHeight="1" x14ac:dyDescent="0.25">
      <c r="A10994" s="9"/>
      <c r="B10994" s="9"/>
      <c r="C10994" s="9"/>
      <c r="D10994" s="90" t="s">
        <v>5077</v>
      </c>
      <c r="E10994" s="90"/>
      <c r="F10994" s="90"/>
      <c r="G10994" s="90"/>
      <c r="H10994" s="90"/>
      <c r="I10994" s="90"/>
    </row>
    <row r="10995" spans="1:9" ht="9.9499999999999993" customHeight="1" x14ac:dyDescent="0.25">
      <c r="A10995" s="86"/>
      <c r="B10995" s="86"/>
      <c r="C10995" s="86"/>
      <c r="D10995" s="86"/>
      <c r="E10995" s="9"/>
      <c r="F10995" s="9"/>
      <c r="G10995" s="9"/>
      <c r="H10995" s="9"/>
      <c r="I10995" s="9"/>
    </row>
    <row r="10996" spans="1:9" ht="20.100000000000001" customHeight="1" x14ac:dyDescent="0.25">
      <c r="A10996" s="88" t="s">
        <v>3610</v>
      </c>
      <c r="B10996" s="88"/>
      <c r="C10996" s="88"/>
      <c r="D10996" s="88"/>
      <c r="E10996" s="88"/>
      <c r="F10996" s="88"/>
      <c r="G10996" s="88"/>
      <c r="H10996" s="88"/>
      <c r="I10996" s="88"/>
    </row>
    <row r="10997" spans="1:9" ht="15" customHeight="1" x14ac:dyDescent="0.25">
      <c r="A10997" s="89"/>
      <c r="B10997" s="89"/>
      <c r="C10997" s="14" t="s">
        <v>2069</v>
      </c>
      <c r="D10997" s="14" t="s">
        <v>2058</v>
      </c>
      <c r="E10997" s="14" t="s">
        <v>2059</v>
      </c>
      <c r="F10997" s="9"/>
      <c r="G10997" s="9"/>
      <c r="H10997" s="9"/>
      <c r="I10997" s="9"/>
    </row>
    <row r="10998" spans="1:9" ht="12.95" customHeight="1" x14ac:dyDescent="0.25">
      <c r="A10998" s="15"/>
      <c r="B10998" s="16" t="s">
        <v>2104</v>
      </c>
      <c r="C10998" s="17">
        <v>81.48</v>
      </c>
      <c r="D10998" s="17">
        <v>1</v>
      </c>
      <c r="E10998" s="18">
        <v>81.48</v>
      </c>
      <c r="F10998" s="9"/>
      <c r="G10998" s="9"/>
      <c r="H10998" s="9"/>
      <c r="I10998" s="9"/>
    </row>
    <row r="10999" spans="1:9" ht="15" customHeight="1" x14ac:dyDescent="0.25">
      <c r="A10999" s="19"/>
      <c r="B10999" s="20"/>
      <c r="C10999" s="21"/>
      <c r="D10999" s="21"/>
      <c r="E10999" s="22">
        <v>81.48</v>
      </c>
      <c r="F10999" s="9"/>
      <c r="G10999" s="9"/>
      <c r="H10999" s="9"/>
      <c r="I10999" s="9"/>
    </row>
    <row r="11000" spans="1:9" ht="9.9499999999999993" customHeight="1" x14ac:dyDescent="0.25">
      <c r="A11000" s="86"/>
      <c r="B11000" s="86"/>
      <c r="C11000" s="86"/>
      <c r="D11000" s="9"/>
      <c r="E11000" s="9"/>
      <c r="F11000" s="9"/>
      <c r="G11000" s="9"/>
      <c r="H11000" s="9"/>
      <c r="I11000" s="9"/>
    </row>
    <row r="11001" spans="1:9" ht="12" customHeight="1" x14ac:dyDescent="0.25">
      <c r="A11001" s="9"/>
      <c r="B11001" s="9"/>
      <c r="C11001" s="9"/>
      <c r="D11001" s="90" t="s">
        <v>5080</v>
      </c>
      <c r="E11001" s="90"/>
      <c r="F11001" s="90"/>
      <c r="G11001" s="90"/>
      <c r="H11001" s="90"/>
      <c r="I11001" s="90"/>
    </row>
    <row r="11002" spans="1:9" ht="9.9499999999999993" customHeight="1" x14ac:dyDescent="0.25">
      <c r="A11002" s="86"/>
      <c r="B11002" s="86"/>
      <c r="C11002" s="86"/>
      <c r="D11002" s="86"/>
      <c r="E11002" s="9"/>
      <c r="F11002" s="9"/>
      <c r="G11002" s="9"/>
      <c r="H11002" s="9"/>
      <c r="I11002" s="9"/>
    </row>
    <row r="11003" spans="1:9" ht="30.95" customHeight="1" x14ac:dyDescent="0.25">
      <c r="A11003" s="88" t="s">
        <v>3611</v>
      </c>
      <c r="B11003" s="88"/>
      <c r="C11003" s="88"/>
      <c r="D11003" s="88"/>
      <c r="E11003" s="88"/>
      <c r="F11003" s="88"/>
      <c r="G11003" s="88"/>
      <c r="H11003" s="88"/>
      <c r="I11003" s="88"/>
    </row>
    <row r="11004" spans="1:9" ht="15" customHeight="1" x14ac:dyDescent="0.25">
      <c r="A11004" s="89"/>
      <c r="B11004" s="89"/>
      <c r="C11004" s="14" t="s">
        <v>2076</v>
      </c>
      <c r="D11004" s="14" t="s">
        <v>2059</v>
      </c>
      <c r="E11004" s="9"/>
      <c r="F11004" s="9"/>
      <c r="G11004" s="9"/>
      <c r="H11004" s="9"/>
      <c r="I11004" s="9"/>
    </row>
    <row r="11005" spans="1:9" ht="12.95" customHeight="1" x14ac:dyDescent="0.25">
      <c r="A11005" s="15" t="s">
        <v>2077</v>
      </c>
      <c r="B11005" s="16" t="s">
        <v>2076</v>
      </c>
      <c r="C11005" s="17">
        <v>2047.16</v>
      </c>
      <c r="D11005" s="18">
        <v>2047.16</v>
      </c>
      <c r="E11005" s="9"/>
      <c r="F11005" s="9"/>
      <c r="G11005" s="9"/>
      <c r="H11005" s="9"/>
      <c r="I11005" s="9"/>
    </row>
    <row r="11006" spans="1:9" ht="15" customHeight="1" x14ac:dyDescent="0.25">
      <c r="A11006" s="19"/>
      <c r="B11006" s="20"/>
      <c r="C11006" s="21"/>
      <c r="D11006" s="22">
        <v>2047.16</v>
      </c>
      <c r="E11006" s="9"/>
      <c r="F11006" s="9"/>
      <c r="G11006" s="9"/>
      <c r="H11006" s="9"/>
      <c r="I11006" s="9"/>
    </row>
    <row r="11007" spans="1:9" ht="9.9499999999999993" customHeight="1" x14ac:dyDescent="0.25">
      <c r="A11007" s="86"/>
      <c r="B11007" s="86"/>
      <c r="C11007" s="86"/>
      <c r="D11007" s="9"/>
      <c r="E11007" s="9"/>
      <c r="F11007" s="9"/>
      <c r="G11007" s="9"/>
      <c r="H11007" s="9"/>
      <c r="I11007" s="9"/>
    </row>
    <row r="11008" spans="1:9" ht="12" customHeight="1" x14ac:dyDescent="0.25">
      <c r="A11008" s="9"/>
      <c r="B11008" s="9"/>
      <c r="C11008" s="9"/>
      <c r="D11008" s="90" t="s">
        <v>5081</v>
      </c>
      <c r="E11008" s="90"/>
      <c r="F11008" s="90"/>
      <c r="G11008" s="90"/>
      <c r="H11008" s="90"/>
      <c r="I11008" s="90"/>
    </row>
    <row r="11009" spans="1:9" ht="9.9499999999999993" customHeight="1" x14ac:dyDescent="0.25">
      <c r="A11009" s="86"/>
      <c r="B11009" s="86"/>
      <c r="C11009" s="86"/>
      <c r="D11009" s="86"/>
      <c r="E11009" s="9"/>
      <c r="F11009" s="9"/>
      <c r="G11009" s="9"/>
      <c r="H11009" s="9"/>
      <c r="I11009" s="9"/>
    </row>
    <row r="11010" spans="1:9" ht="30.95" customHeight="1" x14ac:dyDescent="0.25">
      <c r="A11010" s="88" t="s">
        <v>3612</v>
      </c>
      <c r="B11010" s="88"/>
      <c r="C11010" s="88"/>
      <c r="D11010" s="88"/>
      <c r="E11010" s="88"/>
      <c r="F11010" s="88"/>
      <c r="G11010" s="88"/>
      <c r="H11010" s="88"/>
      <c r="I11010" s="88"/>
    </row>
    <row r="11011" spans="1:9" ht="15" customHeight="1" x14ac:dyDescent="0.25">
      <c r="A11011" s="89"/>
      <c r="B11011" s="89"/>
      <c r="C11011" s="14" t="s">
        <v>2076</v>
      </c>
      <c r="D11011" s="14" t="s">
        <v>2079</v>
      </c>
      <c r="E11011" s="14" t="s">
        <v>2059</v>
      </c>
      <c r="F11011" s="9"/>
      <c r="G11011" s="9"/>
      <c r="H11011" s="9"/>
      <c r="I11011" s="9"/>
    </row>
    <row r="11012" spans="1:9" ht="18.95" customHeight="1" x14ac:dyDescent="0.25">
      <c r="A11012" s="15" t="s">
        <v>2080</v>
      </c>
      <c r="B11012" s="16" t="s">
        <v>2081</v>
      </c>
      <c r="C11012" s="17">
        <v>335.71</v>
      </c>
      <c r="D11012" s="17">
        <v>0.1</v>
      </c>
      <c r="E11012" s="18">
        <v>33.57</v>
      </c>
      <c r="F11012" s="9"/>
      <c r="G11012" s="9"/>
      <c r="H11012" s="9"/>
      <c r="I11012" s="9"/>
    </row>
    <row r="11013" spans="1:9" ht="15" customHeight="1" x14ac:dyDescent="0.25">
      <c r="A11013" s="19"/>
      <c r="B11013" s="20"/>
      <c r="C11013" s="21"/>
      <c r="D11013" s="21"/>
      <c r="E11013" s="22">
        <v>33.57</v>
      </c>
      <c r="F11013" s="9"/>
      <c r="G11013" s="9"/>
      <c r="H11013" s="9"/>
      <c r="I11013" s="9"/>
    </row>
    <row r="11014" spans="1:9" ht="9.9499999999999993" customHeight="1" x14ac:dyDescent="0.25">
      <c r="A11014" s="86"/>
      <c r="B11014" s="86"/>
      <c r="C11014" s="86"/>
      <c r="D11014" s="9"/>
      <c r="E11014" s="9"/>
      <c r="F11014" s="9"/>
      <c r="G11014" s="9"/>
      <c r="H11014" s="9"/>
      <c r="I11014" s="9"/>
    </row>
    <row r="11015" spans="1:9" ht="12" customHeight="1" x14ac:dyDescent="0.25">
      <c r="A11015" s="9"/>
      <c r="B11015" s="9"/>
      <c r="C11015" s="9"/>
      <c r="D11015" s="90" t="s">
        <v>5082</v>
      </c>
      <c r="E11015" s="90"/>
      <c r="F11015" s="90"/>
      <c r="G11015" s="90"/>
      <c r="H11015" s="90"/>
      <c r="I11015" s="90"/>
    </row>
    <row r="11016" spans="1:9" ht="9.9499999999999993" customHeight="1" x14ac:dyDescent="0.25">
      <c r="A11016" s="86"/>
      <c r="B11016" s="86"/>
      <c r="C11016" s="86"/>
      <c r="D11016" s="86"/>
      <c r="E11016" s="9"/>
      <c r="F11016" s="9"/>
      <c r="G11016" s="9"/>
      <c r="H11016" s="9"/>
      <c r="I11016" s="9"/>
    </row>
    <row r="11017" spans="1:9" ht="30.95" customHeight="1" x14ac:dyDescent="0.25">
      <c r="A11017" s="88" t="s">
        <v>3613</v>
      </c>
      <c r="B11017" s="88"/>
      <c r="C11017" s="88"/>
      <c r="D11017" s="88"/>
      <c r="E11017" s="88"/>
      <c r="F11017" s="88"/>
      <c r="G11017" s="88"/>
      <c r="H11017" s="88"/>
      <c r="I11017" s="88"/>
    </row>
    <row r="11018" spans="1:9" ht="15" customHeight="1" x14ac:dyDescent="0.25">
      <c r="A11018" s="89"/>
      <c r="B11018" s="89"/>
      <c r="C11018" s="14" t="s">
        <v>2076</v>
      </c>
      <c r="D11018" s="14" t="s">
        <v>2079</v>
      </c>
      <c r="E11018" s="14" t="s">
        <v>2058</v>
      </c>
      <c r="F11018" s="14" t="s">
        <v>2059</v>
      </c>
      <c r="G11018" s="9"/>
      <c r="H11018" s="9"/>
      <c r="I11018" s="9"/>
    </row>
    <row r="11019" spans="1:9" ht="27" customHeight="1" x14ac:dyDescent="0.25">
      <c r="A11019" s="15" t="s">
        <v>2083</v>
      </c>
      <c r="B11019" s="16" t="s">
        <v>2084</v>
      </c>
      <c r="C11019" s="17">
        <v>4.3</v>
      </c>
      <c r="D11019" s="17">
        <v>0.1</v>
      </c>
      <c r="E11019" s="17">
        <v>2</v>
      </c>
      <c r="F11019" s="18">
        <v>0.86</v>
      </c>
      <c r="G11019" s="9"/>
      <c r="H11019" s="9"/>
      <c r="I11019" s="9"/>
    </row>
    <row r="11020" spans="1:9" ht="15" customHeight="1" x14ac:dyDescent="0.25">
      <c r="A11020" s="19"/>
      <c r="B11020" s="20"/>
      <c r="C11020" s="21"/>
      <c r="D11020" s="21"/>
      <c r="E11020" s="21"/>
      <c r="F11020" s="22">
        <v>0.86</v>
      </c>
      <c r="G11020" s="9"/>
      <c r="H11020" s="9"/>
      <c r="I11020" s="9"/>
    </row>
    <row r="11021" spans="1:9" ht="9.9499999999999993" customHeight="1" x14ac:dyDescent="0.25">
      <c r="A11021" s="86"/>
      <c r="B11021" s="86"/>
      <c r="C11021" s="86"/>
      <c r="D11021" s="9"/>
      <c r="E11021" s="9"/>
      <c r="F11021" s="9"/>
      <c r="G11021" s="9"/>
      <c r="H11021" s="9"/>
      <c r="I11021" s="9"/>
    </row>
    <row r="11022" spans="1:9" ht="12" customHeight="1" x14ac:dyDescent="0.25">
      <c r="A11022" s="9"/>
      <c r="B11022" s="9"/>
      <c r="C11022" s="9"/>
      <c r="D11022" s="90" t="s">
        <v>4519</v>
      </c>
      <c r="E11022" s="90"/>
      <c r="F11022" s="90"/>
      <c r="G11022" s="90"/>
      <c r="H11022" s="90"/>
      <c r="I11022" s="90"/>
    </row>
    <row r="11023" spans="1:9" ht="9.9499999999999993" customHeight="1" x14ac:dyDescent="0.25">
      <c r="A11023" s="86"/>
      <c r="B11023" s="86"/>
      <c r="C11023" s="86"/>
      <c r="D11023" s="86"/>
      <c r="E11023" s="9"/>
      <c r="F11023" s="9"/>
      <c r="G11023" s="9"/>
      <c r="H11023" s="9"/>
      <c r="I11023" s="9"/>
    </row>
    <row r="11024" spans="1:9" ht="42.95" customHeight="1" x14ac:dyDescent="0.25">
      <c r="A11024" s="88" t="s">
        <v>3614</v>
      </c>
      <c r="B11024" s="88"/>
      <c r="C11024" s="88"/>
      <c r="D11024" s="88"/>
      <c r="E11024" s="88"/>
      <c r="F11024" s="88"/>
      <c r="G11024" s="88"/>
      <c r="H11024" s="88"/>
      <c r="I11024" s="88"/>
    </row>
    <row r="11025" spans="1:9" ht="15" customHeight="1" x14ac:dyDescent="0.25">
      <c r="A11025" s="89"/>
      <c r="B11025" s="89"/>
      <c r="C11025" s="14" t="s">
        <v>2076</v>
      </c>
      <c r="D11025" s="14" t="s">
        <v>2056</v>
      </c>
      <c r="E11025" s="14" t="s">
        <v>2058</v>
      </c>
      <c r="F11025" s="14" t="s">
        <v>2086</v>
      </c>
      <c r="G11025" s="14" t="s">
        <v>2059</v>
      </c>
      <c r="H11025" s="9"/>
      <c r="I11025" s="9"/>
    </row>
    <row r="11026" spans="1:9" ht="18.95" customHeight="1" x14ac:dyDescent="0.25">
      <c r="A11026" s="15" t="s">
        <v>2087</v>
      </c>
      <c r="B11026" s="16" t="s">
        <v>2088</v>
      </c>
      <c r="C11026" s="17">
        <v>2047.16</v>
      </c>
      <c r="D11026" s="17">
        <v>0.1</v>
      </c>
      <c r="E11026" s="17">
        <v>1</v>
      </c>
      <c r="F11026" s="17">
        <v>1.5</v>
      </c>
      <c r="G11026" s="18">
        <v>307.07</v>
      </c>
      <c r="H11026" s="9"/>
      <c r="I11026" s="9"/>
    </row>
    <row r="11027" spans="1:9" ht="18.95" customHeight="1" x14ac:dyDescent="0.25">
      <c r="A11027" s="15" t="s">
        <v>2089</v>
      </c>
      <c r="B11027" s="16" t="s">
        <v>2088</v>
      </c>
      <c r="C11027" s="17">
        <v>335.71</v>
      </c>
      <c r="D11027" s="17">
        <v>0.1</v>
      </c>
      <c r="E11027" s="17">
        <v>1</v>
      </c>
      <c r="F11027" s="17">
        <v>1.5</v>
      </c>
      <c r="G11027" s="18">
        <v>50.36</v>
      </c>
      <c r="H11027" s="9"/>
      <c r="I11027" s="9"/>
    </row>
    <row r="11028" spans="1:9" ht="27" customHeight="1" x14ac:dyDescent="0.25">
      <c r="A11028" s="15" t="s">
        <v>2090</v>
      </c>
      <c r="B11028" s="16" t="s">
        <v>2088</v>
      </c>
      <c r="C11028" s="17">
        <v>4.5999999999999996</v>
      </c>
      <c r="D11028" s="17">
        <v>0.1</v>
      </c>
      <c r="E11028" s="17">
        <v>2</v>
      </c>
      <c r="F11028" s="17">
        <v>1.5</v>
      </c>
      <c r="G11028" s="18">
        <v>1.38</v>
      </c>
      <c r="H11028" s="9"/>
      <c r="I11028" s="9"/>
    </row>
    <row r="11029" spans="1:9" ht="15" customHeight="1" x14ac:dyDescent="0.25">
      <c r="A11029" s="19"/>
      <c r="B11029" s="20"/>
      <c r="C11029" s="21"/>
      <c r="D11029" s="21"/>
      <c r="E11029" s="21"/>
      <c r="F11029" s="21"/>
      <c r="G11029" s="22">
        <v>358.81</v>
      </c>
      <c r="H11029" s="9"/>
      <c r="I11029" s="9"/>
    </row>
    <row r="11030" spans="1:9" ht="9.9499999999999993" customHeight="1" x14ac:dyDescent="0.25">
      <c r="A11030" s="86"/>
      <c r="B11030" s="86"/>
      <c r="C11030" s="86"/>
      <c r="D11030" s="9"/>
      <c r="E11030" s="9"/>
      <c r="F11030" s="9"/>
      <c r="G11030" s="9"/>
      <c r="H11030" s="9"/>
      <c r="I11030" s="9"/>
    </row>
    <row r="11031" spans="1:9" ht="12" customHeight="1" x14ac:dyDescent="0.25">
      <c r="A11031" s="9"/>
      <c r="B11031" s="9"/>
      <c r="C11031" s="9"/>
      <c r="D11031" s="90" t="s">
        <v>5083</v>
      </c>
      <c r="E11031" s="90"/>
      <c r="F11031" s="90"/>
      <c r="G11031" s="90"/>
      <c r="H11031" s="90"/>
      <c r="I11031" s="90"/>
    </row>
    <row r="11032" spans="1:9" ht="9.9499999999999993" customHeight="1" x14ac:dyDescent="0.25">
      <c r="A11032" s="86"/>
      <c r="B11032" s="86"/>
      <c r="C11032" s="86"/>
      <c r="D11032" s="86"/>
      <c r="E11032" s="9"/>
      <c r="F11032" s="9"/>
      <c r="G11032" s="9"/>
      <c r="H11032" s="9"/>
      <c r="I11032" s="9"/>
    </row>
    <row r="11033" spans="1:9" ht="30.95" customHeight="1" x14ac:dyDescent="0.25">
      <c r="A11033" s="88" t="s">
        <v>3615</v>
      </c>
      <c r="B11033" s="88"/>
      <c r="C11033" s="88"/>
      <c r="D11033" s="88"/>
      <c r="E11033" s="88"/>
      <c r="F11033" s="88"/>
      <c r="G11033" s="88"/>
      <c r="H11033" s="88"/>
      <c r="I11033" s="88"/>
    </row>
    <row r="11034" spans="1:9" ht="15" customHeight="1" x14ac:dyDescent="0.25">
      <c r="A11034" s="89"/>
      <c r="B11034" s="89"/>
      <c r="C11034" s="14" t="s">
        <v>2076</v>
      </c>
      <c r="D11034" s="14" t="s">
        <v>2056</v>
      </c>
      <c r="E11034" s="14" t="s">
        <v>2058</v>
      </c>
      <c r="F11034" s="14" t="s">
        <v>2092</v>
      </c>
      <c r="G11034" s="14" t="s">
        <v>2086</v>
      </c>
      <c r="H11034" s="14" t="s">
        <v>2059</v>
      </c>
      <c r="I11034" s="9"/>
    </row>
    <row r="11035" spans="1:9" ht="18.95" customHeight="1" x14ac:dyDescent="0.25">
      <c r="A11035" s="15" t="s">
        <v>2087</v>
      </c>
      <c r="B11035" s="16" t="s">
        <v>2186</v>
      </c>
      <c r="C11035" s="17">
        <v>2047.16</v>
      </c>
      <c r="D11035" s="17">
        <v>0.1</v>
      </c>
      <c r="E11035" s="17">
        <v>1</v>
      </c>
      <c r="F11035" s="17">
        <v>30</v>
      </c>
      <c r="G11035" s="17">
        <v>1.5</v>
      </c>
      <c r="H11035" s="18">
        <v>9212.2199999999993</v>
      </c>
      <c r="I11035" s="9"/>
    </row>
    <row r="11036" spans="1:9" ht="18.95" customHeight="1" x14ac:dyDescent="0.25">
      <c r="A11036" s="15" t="s">
        <v>2089</v>
      </c>
      <c r="B11036" s="16" t="s">
        <v>2186</v>
      </c>
      <c r="C11036" s="17">
        <v>335.71</v>
      </c>
      <c r="D11036" s="17">
        <v>0.03</v>
      </c>
      <c r="E11036" s="17">
        <v>1</v>
      </c>
      <c r="F11036" s="17">
        <v>30</v>
      </c>
      <c r="G11036" s="17">
        <v>1.5</v>
      </c>
      <c r="H11036" s="18">
        <v>453.21</v>
      </c>
      <c r="I11036" s="9"/>
    </row>
    <row r="11037" spans="1:9" ht="27" customHeight="1" x14ac:dyDescent="0.25">
      <c r="A11037" s="15" t="s">
        <v>2090</v>
      </c>
      <c r="B11037" s="16" t="s">
        <v>2186</v>
      </c>
      <c r="C11037" s="17">
        <v>4.5999999999999996</v>
      </c>
      <c r="D11037" s="17">
        <v>0.1</v>
      </c>
      <c r="E11037" s="17">
        <v>2</v>
      </c>
      <c r="F11037" s="17">
        <v>30</v>
      </c>
      <c r="G11037" s="17">
        <v>1.5</v>
      </c>
      <c r="H11037" s="18">
        <v>41.4</v>
      </c>
      <c r="I11037" s="9"/>
    </row>
    <row r="11038" spans="1:9" ht="15" customHeight="1" x14ac:dyDescent="0.25">
      <c r="A11038" s="19"/>
      <c r="B11038" s="20"/>
      <c r="C11038" s="21"/>
      <c r="D11038" s="21"/>
      <c r="E11038" s="21"/>
      <c r="F11038" s="21"/>
      <c r="G11038" s="21"/>
      <c r="H11038" s="22">
        <v>9706.83</v>
      </c>
      <c r="I11038" s="9"/>
    </row>
    <row r="11039" spans="1:9" ht="9.9499999999999993" customHeight="1" x14ac:dyDescent="0.25">
      <c r="A11039" s="86"/>
      <c r="B11039" s="86"/>
      <c r="C11039" s="86"/>
      <c r="D11039" s="9"/>
      <c r="E11039" s="9"/>
      <c r="F11039" s="9"/>
      <c r="G11039" s="9"/>
      <c r="H11039" s="9"/>
      <c r="I11039" s="9"/>
    </row>
    <row r="11040" spans="1:9" ht="12" customHeight="1" x14ac:dyDescent="0.25">
      <c r="A11040" s="9"/>
      <c r="B11040" s="9"/>
      <c r="C11040" s="9"/>
      <c r="D11040" s="90" t="s">
        <v>5084</v>
      </c>
      <c r="E11040" s="90"/>
      <c r="F11040" s="90"/>
      <c r="G11040" s="90"/>
      <c r="H11040" s="90"/>
      <c r="I11040" s="90"/>
    </row>
    <row r="11041" spans="1:9" ht="9.9499999999999993" customHeight="1" x14ac:dyDescent="0.25">
      <c r="A11041" s="86"/>
      <c r="B11041" s="86"/>
      <c r="C11041" s="86"/>
      <c r="D11041" s="86"/>
      <c r="E11041" s="9"/>
      <c r="F11041" s="9"/>
      <c r="G11041" s="9"/>
      <c r="H11041" s="9"/>
      <c r="I11041" s="9"/>
    </row>
    <row r="11042" spans="1:9" ht="42.95" customHeight="1" x14ac:dyDescent="0.25">
      <c r="A11042" s="88" t="s">
        <v>3616</v>
      </c>
      <c r="B11042" s="88"/>
      <c r="C11042" s="88"/>
      <c r="D11042" s="88"/>
      <c r="E11042" s="88"/>
      <c r="F11042" s="88"/>
      <c r="G11042" s="88"/>
      <c r="H11042" s="88"/>
      <c r="I11042" s="88"/>
    </row>
    <row r="11043" spans="1:9" ht="15" customHeight="1" x14ac:dyDescent="0.25">
      <c r="A11043" s="89"/>
      <c r="B11043" s="89"/>
      <c r="C11043" s="14" t="s">
        <v>2076</v>
      </c>
      <c r="D11043" s="14" t="s">
        <v>2056</v>
      </c>
      <c r="E11043" s="14" t="s">
        <v>2058</v>
      </c>
      <c r="F11043" s="14" t="s">
        <v>2092</v>
      </c>
      <c r="G11043" s="14" t="s">
        <v>2086</v>
      </c>
      <c r="H11043" s="14" t="s">
        <v>2059</v>
      </c>
      <c r="I11043" s="9"/>
    </row>
    <row r="11044" spans="1:9" ht="18.95" customHeight="1" x14ac:dyDescent="0.25">
      <c r="A11044" s="15" t="s">
        <v>2087</v>
      </c>
      <c r="B11044" s="16" t="s">
        <v>2186</v>
      </c>
      <c r="C11044" s="17">
        <v>2047.16</v>
      </c>
      <c r="D11044" s="17">
        <v>0.1</v>
      </c>
      <c r="E11044" s="17">
        <v>1</v>
      </c>
      <c r="F11044" s="17">
        <v>12</v>
      </c>
      <c r="G11044" s="17">
        <v>1.5</v>
      </c>
      <c r="H11044" s="18">
        <v>3684.89</v>
      </c>
      <c r="I11044" s="9"/>
    </row>
    <row r="11045" spans="1:9" ht="18.95" customHeight="1" x14ac:dyDescent="0.25">
      <c r="A11045" s="15" t="s">
        <v>2089</v>
      </c>
      <c r="B11045" s="16" t="s">
        <v>2186</v>
      </c>
      <c r="C11045" s="17">
        <v>335.71</v>
      </c>
      <c r="D11045" s="17">
        <v>0.1</v>
      </c>
      <c r="E11045" s="17">
        <v>1</v>
      </c>
      <c r="F11045" s="17">
        <v>12</v>
      </c>
      <c r="G11045" s="17">
        <v>1.5</v>
      </c>
      <c r="H11045" s="18">
        <v>604.28</v>
      </c>
      <c r="I11045" s="9"/>
    </row>
    <row r="11046" spans="1:9" ht="27" customHeight="1" x14ac:dyDescent="0.25">
      <c r="A11046" s="15" t="s">
        <v>2090</v>
      </c>
      <c r="B11046" s="16" t="s">
        <v>2186</v>
      </c>
      <c r="C11046" s="17">
        <v>4.5999999999999996</v>
      </c>
      <c r="D11046" s="17">
        <v>0.1</v>
      </c>
      <c r="E11046" s="17">
        <v>2</v>
      </c>
      <c r="F11046" s="17">
        <v>12</v>
      </c>
      <c r="G11046" s="17">
        <v>1.5</v>
      </c>
      <c r="H11046" s="18">
        <v>16.559999999999999</v>
      </c>
      <c r="I11046" s="9"/>
    </row>
    <row r="11047" spans="1:9" ht="15" customHeight="1" x14ac:dyDescent="0.25">
      <c r="A11047" s="19"/>
      <c r="B11047" s="20"/>
      <c r="C11047" s="21"/>
      <c r="D11047" s="21"/>
      <c r="E11047" s="21"/>
      <c r="F11047" s="21"/>
      <c r="G11047" s="21"/>
      <c r="H11047" s="22">
        <v>4305.7299999999996</v>
      </c>
      <c r="I11047" s="9"/>
    </row>
    <row r="11048" spans="1:9" ht="9.9499999999999993" customHeight="1" x14ac:dyDescent="0.25">
      <c r="A11048" s="86"/>
      <c r="B11048" s="86"/>
      <c r="C11048" s="86"/>
      <c r="D11048" s="9"/>
      <c r="E11048" s="9"/>
      <c r="F11048" s="9"/>
      <c r="G11048" s="9"/>
      <c r="H11048" s="9"/>
      <c r="I11048" s="9"/>
    </row>
    <row r="11049" spans="1:9" ht="12" customHeight="1" x14ac:dyDescent="0.25">
      <c r="A11049" s="9"/>
      <c r="B11049" s="9"/>
      <c r="C11049" s="9"/>
      <c r="D11049" s="90" t="s">
        <v>5085</v>
      </c>
      <c r="E11049" s="90"/>
      <c r="F11049" s="90"/>
      <c r="G11049" s="90"/>
      <c r="H11049" s="90"/>
      <c r="I11049" s="90"/>
    </row>
    <row r="11050" spans="1:9" ht="9.9499999999999993" customHeight="1" x14ac:dyDescent="0.25">
      <c r="A11050" s="86"/>
      <c r="B11050" s="86"/>
      <c r="C11050" s="86"/>
      <c r="D11050" s="86"/>
      <c r="E11050" s="9"/>
      <c r="F11050" s="9"/>
      <c r="G11050" s="9"/>
      <c r="H11050" s="9"/>
      <c r="I11050" s="9"/>
    </row>
    <row r="11051" spans="1:9" ht="20.100000000000001" customHeight="1" x14ac:dyDescent="0.25">
      <c r="A11051" s="88" t="s">
        <v>3617</v>
      </c>
      <c r="B11051" s="88"/>
      <c r="C11051" s="88"/>
      <c r="D11051" s="88"/>
      <c r="E11051" s="88"/>
      <c r="F11051" s="88"/>
      <c r="G11051" s="88"/>
      <c r="H11051" s="88"/>
      <c r="I11051" s="88"/>
    </row>
    <row r="11052" spans="1:9" ht="15" customHeight="1" x14ac:dyDescent="0.25">
      <c r="A11052" s="89"/>
      <c r="B11052" s="89"/>
      <c r="C11052" s="14" t="s">
        <v>2076</v>
      </c>
      <c r="D11052" s="14" t="s">
        <v>2056</v>
      </c>
      <c r="E11052" s="14" t="s">
        <v>2086</v>
      </c>
      <c r="F11052" s="14" t="s">
        <v>2059</v>
      </c>
      <c r="G11052" s="9"/>
      <c r="H11052" s="9"/>
      <c r="I11052" s="9"/>
    </row>
    <row r="11053" spans="1:9" ht="18.95" customHeight="1" x14ac:dyDescent="0.25">
      <c r="A11053" s="15" t="s">
        <v>2096</v>
      </c>
      <c r="B11053" s="16" t="s">
        <v>2097</v>
      </c>
      <c r="C11053" s="17">
        <v>2047.16</v>
      </c>
      <c r="D11053" s="17">
        <v>0.1</v>
      </c>
      <c r="E11053" s="17">
        <v>1.5</v>
      </c>
      <c r="F11053" s="18">
        <v>307.07</v>
      </c>
      <c r="G11053" s="9"/>
      <c r="H11053" s="9"/>
      <c r="I11053" s="9"/>
    </row>
    <row r="11054" spans="1:9" ht="15" customHeight="1" x14ac:dyDescent="0.25">
      <c r="A11054" s="19"/>
      <c r="B11054" s="20"/>
      <c r="C11054" s="21"/>
      <c r="D11054" s="21"/>
      <c r="E11054" s="21"/>
      <c r="F11054" s="22">
        <v>307.07</v>
      </c>
      <c r="G11054" s="9"/>
      <c r="H11054" s="9"/>
      <c r="I11054" s="9"/>
    </row>
    <row r="11055" spans="1:9" ht="9.9499999999999993" customHeight="1" x14ac:dyDescent="0.25">
      <c r="A11055" s="86"/>
      <c r="B11055" s="86"/>
      <c r="C11055" s="86"/>
      <c r="D11055" s="9"/>
      <c r="E11055" s="9"/>
      <c r="F11055" s="9"/>
      <c r="G11055" s="9"/>
      <c r="H11055" s="9"/>
      <c r="I11055" s="9"/>
    </row>
    <row r="11056" spans="1:9" ht="12" customHeight="1" x14ac:dyDescent="0.25">
      <c r="A11056" s="9"/>
      <c r="B11056" s="9"/>
      <c r="C11056" s="9"/>
      <c r="D11056" s="90" t="s">
        <v>5086</v>
      </c>
      <c r="E11056" s="90"/>
      <c r="F11056" s="90"/>
      <c r="G11056" s="90"/>
      <c r="H11056" s="90"/>
      <c r="I11056" s="90"/>
    </row>
    <row r="11057" spans="1:9" ht="9.9499999999999993" customHeight="1" x14ac:dyDescent="0.25">
      <c r="A11057" s="86"/>
      <c r="B11057" s="86"/>
      <c r="C11057" s="86"/>
      <c r="D11057" s="86"/>
      <c r="E11057" s="9"/>
      <c r="F11057" s="9"/>
      <c r="G11057" s="9"/>
      <c r="H11057" s="9"/>
      <c r="I11057" s="9"/>
    </row>
    <row r="11058" spans="1:9" ht="30.95" customHeight="1" x14ac:dyDescent="0.25">
      <c r="A11058" s="88" t="s">
        <v>3618</v>
      </c>
      <c r="B11058" s="88"/>
      <c r="C11058" s="88"/>
      <c r="D11058" s="88"/>
      <c r="E11058" s="88"/>
      <c r="F11058" s="88"/>
      <c r="G11058" s="88"/>
      <c r="H11058" s="88"/>
      <c r="I11058" s="88"/>
    </row>
    <row r="11059" spans="1:9" ht="15" customHeight="1" x14ac:dyDescent="0.25">
      <c r="A11059" s="89"/>
      <c r="B11059" s="89"/>
      <c r="C11059" s="14" t="s">
        <v>2076</v>
      </c>
      <c r="D11059" s="14" t="s">
        <v>2079</v>
      </c>
      <c r="E11059" s="14" t="s">
        <v>2092</v>
      </c>
      <c r="F11059" s="14" t="s">
        <v>2086</v>
      </c>
      <c r="G11059" s="14" t="s">
        <v>2059</v>
      </c>
      <c r="H11059" s="9"/>
      <c r="I11059" s="9"/>
    </row>
    <row r="11060" spans="1:9" ht="27" customHeight="1" x14ac:dyDescent="0.25">
      <c r="A11060" s="15" t="s">
        <v>2099</v>
      </c>
      <c r="B11060" s="16" t="s">
        <v>2100</v>
      </c>
      <c r="C11060" s="17">
        <v>335.71</v>
      </c>
      <c r="D11060" s="17">
        <v>0.1</v>
      </c>
      <c r="E11060" s="17">
        <v>29.7</v>
      </c>
      <c r="F11060" s="17">
        <v>1.5</v>
      </c>
      <c r="G11060" s="18">
        <v>1495.59</v>
      </c>
      <c r="H11060" s="9"/>
      <c r="I11060" s="9"/>
    </row>
    <row r="11061" spans="1:9" ht="15" customHeight="1" x14ac:dyDescent="0.25">
      <c r="A11061" s="19"/>
      <c r="B11061" s="20"/>
      <c r="C11061" s="21"/>
      <c r="D11061" s="21"/>
      <c r="E11061" s="21"/>
      <c r="F11061" s="21"/>
      <c r="G11061" s="22">
        <v>1495.59</v>
      </c>
      <c r="H11061" s="9"/>
      <c r="I11061" s="9"/>
    </row>
    <row r="11062" spans="1:9" ht="9.9499999999999993" customHeight="1" x14ac:dyDescent="0.25">
      <c r="A11062" s="86"/>
      <c r="B11062" s="86"/>
      <c r="C11062" s="86"/>
      <c r="D11062" s="9"/>
      <c r="E11062" s="9"/>
      <c r="F11062" s="9"/>
      <c r="G11062" s="9"/>
      <c r="H11062" s="9"/>
      <c r="I11062" s="9"/>
    </row>
    <row r="11063" spans="1:9" ht="12" customHeight="1" x14ac:dyDescent="0.25">
      <c r="A11063" s="9"/>
      <c r="B11063" s="9"/>
      <c r="C11063" s="9"/>
      <c r="D11063" s="90" t="s">
        <v>5087</v>
      </c>
      <c r="E11063" s="90"/>
      <c r="F11063" s="90"/>
      <c r="G11063" s="90"/>
      <c r="H11063" s="90"/>
      <c r="I11063" s="90"/>
    </row>
    <row r="11064" spans="1:9" ht="9.9499999999999993" customHeight="1" x14ac:dyDescent="0.25">
      <c r="A11064" s="86"/>
      <c r="B11064" s="86"/>
      <c r="C11064" s="86"/>
      <c r="D11064" s="86"/>
      <c r="E11064" s="9"/>
      <c r="F11064" s="9"/>
      <c r="G11064" s="9"/>
      <c r="H11064" s="9"/>
      <c r="I11064" s="9"/>
    </row>
    <row r="11065" spans="1:9" ht="30.95" customHeight="1" x14ac:dyDescent="0.25">
      <c r="A11065" s="88" t="s">
        <v>3619</v>
      </c>
      <c r="B11065" s="88"/>
      <c r="C11065" s="88"/>
      <c r="D11065" s="88"/>
      <c r="E11065" s="88"/>
      <c r="F11065" s="88"/>
      <c r="G11065" s="88"/>
      <c r="H11065" s="88"/>
      <c r="I11065" s="88"/>
    </row>
    <row r="11066" spans="1:9" ht="15" customHeight="1" x14ac:dyDescent="0.25">
      <c r="A11066" s="89"/>
      <c r="B11066" s="89"/>
      <c r="C11066" s="14" t="s">
        <v>2076</v>
      </c>
      <c r="D11066" s="14" t="s">
        <v>2079</v>
      </c>
      <c r="E11066" s="14" t="s">
        <v>2059</v>
      </c>
      <c r="F11066" s="9"/>
      <c r="G11066" s="9"/>
      <c r="H11066" s="9"/>
      <c r="I11066" s="9"/>
    </row>
    <row r="11067" spans="1:9" ht="18.95" customHeight="1" x14ac:dyDescent="0.25">
      <c r="A11067" s="15" t="s">
        <v>2080</v>
      </c>
      <c r="B11067" s="16" t="s">
        <v>2081</v>
      </c>
      <c r="C11067" s="17">
        <v>335.71</v>
      </c>
      <c r="D11067" s="17">
        <v>0.1</v>
      </c>
      <c r="E11067" s="18">
        <v>33.57</v>
      </c>
      <c r="F11067" s="9"/>
      <c r="G11067" s="9"/>
      <c r="H11067" s="9"/>
      <c r="I11067" s="9"/>
    </row>
    <row r="11068" spans="1:9" ht="15" customHeight="1" x14ac:dyDescent="0.25">
      <c r="A11068" s="19"/>
      <c r="B11068" s="20"/>
      <c r="C11068" s="21"/>
      <c r="D11068" s="21"/>
      <c r="E11068" s="22">
        <v>33.57</v>
      </c>
      <c r="F11068" s="9"/>
      <c r="G11068" s="9"/>
      <c r="H11068" s="9"/>
      <c r="I11068" s="9"/>
    </row>
    <row r="11069" spans="1:9" ht="9.9499999999999993" customHeight="1" x14ac:dyDescent="0.25">
      <c r="A11069" s="86"/>
      <c r="B11069" s="86"/>
      <c r="C11069" s="86"/>
      <c r="D11069" s="9"/>
      <c r="E11069" s="9"/>
      <c r="F11069" s="9"/>
      <c r="G11069" s="9"/>
      <c r="H11069" s="9"/>
      <c r="I11069" s="9"/>
    </row>
    <row r="11070" spans="1:9" ht="12" customHeight="1" x14ac:dyDescent="0.25">
      <c r="A11070" s="9"/>
      <c r="B11070" s="9"/>
      <c r="C11070" s="9"/>
      <c r="D11070" s="90" t="s">
        <v>5082</v>
      </c>
      <c r="E11070" s="90"/>
      <c r="F11070" s="90"/>
      <c r="G11070" s="90"/>
      <c r="H11070" s="90"/>
      <c r="I11070" s="90"/>
    </row>
    <row r="11071" spans="1:9" ht="9.9499999999999993" customHeight="1" x14ac:dyDescent="0.25">
      <c r="A11071" s="86"/>
      <c r="B11071" s="86"/>
      <c r="C11071" s="86"/>
      <c r="D11071" s="86"/>
      <c r="E11071" s="9"/>
      <c r="F11071" s="9"/>
      <c r="G11071" s="9"/>
      <c r="H11071" s="9"/>
      <c r="I11071" s="9"/>
    </row>
    <row r="11072" spans="1:9" ht="30.95" customHeight="1" x14ac:dyDescent="0.25">
      <c r="A11072" s="88" t="s">
        <v>3620</v>
      </c>
      <c r="B11072" s="88"/>
      <c r="C11072" s="88"/>
      <c r="D11072" s="88"/>
      <c r="E11072" s="88"/>
      <c r="F11072" s="88"/>
      <c r="G11072" s="88"/>
      <c r="H11072" s="88"/>
      <c r="I11072" s="88"/>
    </row>
    <row r="11073" spans="1:9" ht="15" customHeight="1" x14ac:dyDescent="0.25">
      <c r="A11073" s="89"/>
      <c r="B11073" s="89"/>
      <c r="C11073" s="14" t="s">
        <v>2076</v>
      </c>
      <c r="D11073" s="14" t="s">
        <v>2059</v>
      </c>
      <c r="E11073" s="9"/>
      <c r="F11073" s="9"/>
      <c r="G11073" s="9"/>
      <c r="H11073" s="9"/>
      <c r="I11073" s="9"/>
    </row>
    <row r="11074" spans="1:9" ht="18.95" customHeight="1" x14ac:dyDescent="0.25">
      <c r="A11074" s="15" t="s">
        <v>2170</v>
      </c>
      <c r="B11074" s="16" t="s">
        <v>2076</v>
      </c>
      <c r="C11074" s="17">
        <v>335.71</v>
      </c>
      <c r="D11074" s="18">
        <v>335.71</v>
      </c>
      <c r="E11074" s="9"/>
      <c r="F11074" s="9"/>
      <c r="G11074" s="9"/>
      <c r="H11074" s="9"/>
      <c r="I11074" s="9"/>
    </row>
    <row r="11075" spans="1:9" ht="15" customHeight="1" x14ac:dyDescent="0.25">
      <c r="A11075" s="19"/>
      <c r="B11075" s="20"/>
      <c r="C11075" s="21"/>
      <c r="D11075" s="22">
        <v>335.71</v>
      </c>
      <c r="E11075" s="9"/>
      <c r="F11075" s="9"/>
      <c r="G11075" s="9"/>
      <c r="H11075" s="9"/>
      <c r="I11075" s="9"/>
    </row>
    <row r="11076" spans="1:9" ht="9.9499999999999993" customHeight="1" x14ac:dyDescent="0.25">
      <c r="A11076" s="86"/>
      <c r="B11076" s="86"/>
      <c r="C11076" s="86"/>
      <c r="D11076" s="9"/>
      <c r="E11076" s="9"/>
      <c r="F11076" s="9"/>
      <c r="G11076" s="9"/>
      <c r="H11076" s="9"/>
      <c r="I11076" s="9"/>
    </row>
    <row r="11077" spans="1:9" ht="12" customHeight="1" x14ac:dyDescent="0.25">
      <c r="A11077" s="9"/>
      <c r="B11077" s="9"/>
      <c r="C11077" s="9"/>
      <c r="D11077" s="90" t="s">
        <v>5088</v>
      </c>
      <c r="E11077" s="90"/>
      <c r="F11077" s="90"/>
      <c r="G11077" s="90"/>
      <c r="H11077" s="90"/>
      <c r="I11077" s="90"/>
    </row>
    <row r="11078" spans="1:9" ht="9.9499999999999993" customHeight="1" x14ac:dyDescent="0.25">
      <c r="A11078" s="86"/>
      <c r="B11078" s="86"/>
      <c r="C11078" s="86"/>
      <c r="D11078" s="86"/>
      <c r="E11078" s="9"/>
      <c r="F11078" s="9"/>
      <c r="G11078" s="9"/>
      <c r="H11078" s="9"/>
      <c r="I11078" s="9"/>
    </row>
    <row r="11079" spans="1:9" ht="42.95" customHeight="1" x14ac:dyDescent="0.25">
      <c r="A11079" s="88" t="s">
        <v>3621</v>
      </c>
      <c r="B11079" s="88"/>
      <c r="C11079" s="88"/>
      <c r="D11079" s="88"/>
      <c r="E11079" s="88"/>
      <c r="F11079" s="88"/>
      <c r="G11079" s="88"/>
      <c r="H11079" s="88"/>
      <c r="I11079" s="88"/>
    </row>
    <row r="11080" spans="1:9" ht="15" customHeight="1" x14ac:dyDescent="0.25">
      <c r="A11080" s="89"/>
      <c r="B11080" s="89"/>
      <c r="C11080" s="14" t="s">
        <v>2069</v>
      </c>
      <c r="D11080" s="14" t="s">
        <v>2058</v>
      </c>
      <c r="E11080" s="14" t="s">
        <v>2059</v>
      </c>
      <c r="F11080" s="9"/>
      <c r="G11080" s="9"/>
      <c r="H11080" s="9"/>
      <c r="I11080" s="9"/>
    </row>
    <row r="11081" spans="1:9" ht="12.95" customHeight="1" x14ac:dyDescent="0.25">
      <c r="A11081" s="15"/>
      <c r="B11081" s="16" t="s">
        <v>2104</v>
      </c>
      <c r="C11081" s="17">
        <v>258.49</v>
      </c>
      <c r="D11081" s="17">
        <v>1</v>
      </c>
      <c r="E11081" s="18">
        <v>258.49</v>
      </c>
      <c r="F11081" s="9"/>
      <c r="G11081" s="9"/>
      <c r="H11081" s="9"/>
      <c r="I11081" s="9"/>
    </row>
    <row r="11082" spans="1:9" ht="15" customHeight="1" x14ac:dyDescent="0.25">
      <c r="A11082" s="19"/>
      <c r="B11082" s="20"/>
      <c r="C11082" s="21"/>
      <c r="D11082" s="21"/>
      <c r="E11082" s="22">
        <v>258.49</v>
      </c>
      <c r="F11082" s="9"/>
      <c r="G11082" s="9"/>
      <c r="H11082" s="9"/>
      <c r="I11082" s="9"/>
    </row>
    <row r="11083" spans="1:9" ht="9.9499999999999993" customHeight="1" x14ac:dyDescent="0.25">
      <c r="A11083" s="86"/>
      <c r="B11083" s="86"/>
      <c r="C11083" s="86"/>
      <c r="D11083" s="9"/>
      <c r="E11083" s="9"/>
      <c r="F11083" s="9"/>
      <c r="G11083" s="9"/>
      <c r="H11083" s="9"/>
      <c r="I11083" s="9"/>
    </row>
    <row r="11084" spans="1:9" ht="12" customHeight="1" x14ac:dyDescent="0.25">
      <c r="A11084" s="9"/>
      <c r="B11084" s="9"/>
      <c r="C11084" s="9"/>
      <c r="D11084" s="90" t="s">
        <v>5089</v>
      </c>
      <c r="E11084" s="90"/>
      <c r="F11084" s="90"/>
      <c r="G11084" s="90"/>
      <c r="H11084" s="90"/>
      <c r="I11084" s="90"/>
    </row>
    <row r="11085" spans="1:9" ht="9.9499999999999993" customHeight="1" x14ac:dyDescent="0.25">
      <c r="A11085" s="86"/>
      <c r="B11085" s="86"/>
      <c r="C11085" s="86"/>
      <c r="D11085" s="86"/>
      <c r="E11085" s="9"/>
      <c r="F11085" s="9"/>
      <c r="G11085" s="9"/>
      <c r="H11085" s="9"/>
      <c r="I11085" s="9"/>
    </row>
    <row r="11086" spans="1:9" ht="30.95" customHeight="1" x14ac:dyDescent="0.25">
      <c r="A11086" s="88" t="s">
        <v>3622</v>
      </c>
      <c r="B11086" s="88"/>
      <c r="C11086" s="88"/>
      <c r="D11086" s="88"/>
      <c r="E11086" s="88"/>
      <c r="F11086" s="88"/>
      <c r="G11086" s="88"/>
      <c r="H11086" s="88"/>
      <c r="I11086" s="88"/>
    </row>
    <row r="11087" spans="1:9" ht="15" customHeight="1" x14ac:dyDescent="0.25">
      <c r="A11087" s="89"/>
      <c r="B11087" s="89"/>
      <c r="C11087" s="14" t="s">
        <v>2069</v>
      </c>
      <c r="D11087" s="14" t="s">
        <v>2058</v>
      </c>
      <c r="E11087" s="14" t="s">
        <v>2059</v>
      </c>
      <c r="F11087" s="9"/>
      <c r="G11087" s="9"/>
      <c r="H11087" s="9"/>
      <c r="I11087" s="9"/>
    </row>
    <row r="11088" spans="1:9" ht="12.95" customHeight="1" x14ac:dyDescent="0.25">
      <c r="A11088" s="15"/>
      <c r="B11088" s="16" t="s">
        <v>2104</v>
      </c>
      <c r="C11088" s="17">
        <v>258.49</v>
      </c>
      <c r="D11088" s="17">
        <v>1</v>
      </c>
      <c r="E11088" s="18">
        <v>258.49</v>
      </c>
      <c r="F11088" s="9"/>
      <c r="G11088" s="9"/>
      <c r="H11088" s="9"/>
      <c r="I11088" s="9"/>
    </row>
    <row r="11089" spans="1:9" ht="15" customHeight="1" x14ac:dyDescent="0.25">
      <c r="A11089" s="19"/>
      <c r="B11089" s="20"/>
      <c r="C11089" s="21"/>
      <c r="D11089" s="21"/>
      <c r="E11089" s="22">
        <v>258.49</v>
      </c>
      <c r="F11089" s="9"/>
      <c r="G11089" s="9"/>
      <c r="H11089" s="9"/>
      <c r="I11089" s="9"/>
    </row>
    <row r="11090" spans="1:9" ht="9.9499999999999993" customHeight="1" x14ac:dyDescent="0.25">
      <c r="A11090" s="86"/>
      <c r="B11090" s="86"/>
      <c r="C11090" s="86"/>
      <c r="D11090" s="9"/>
      <c r="E11090" s="9"/>
      <c r="F11090" s="9"/>
      <c r="G11090" s="9"/>
      <c r="H11090" s="9"/>
      <c r="I11090" s="9"/>
    </row>
    <row r="11091" spans="1:9" ht="12" customHeight="1" x14ac:dyDescent="0.25">
      <c r="A11091" s="9"/>
      <c r="B11091" s="9"/>
      <c r="C11091" s="9"/>
      <c r="D11091" s="90" t="s">
        <v>5089</v>
      </c>
      <c r="E11091" s="90"/>
      <c r="F11091" s="90"/>
      <c r="G11091" s="90"/>
      <c r="H11091" s="90"/>
      <c r="I11091" s="90"/>
    </row>
    <row r="11092" spans="1:9" ht="9.9499999999999993" customHeight="1" x14ac:dyDescent="0.25">
      <c r="A11092" s="86"/>
      <c r="B11092" s="86"/>
      <c r="C11092" s="86"/>
      <c r="D11092" s="86"/>
      <c r="E11092" s="9"/>
      <c r="F11092" s="9"/>
      <c r="G11092" s="9"/>
      <c r="H11092" s="9"/>
      <c r="I11092" s="9"/>
    </row>
    <row r="11093" spans="1:9" ht="42.95" customHeight="1" x14ac:dyDescent="0.25">
      <c r="A11093" s="88" t="s">
        <v>3623</v>
      </c>
      <c r="B11093" s="88"/>
      <c r="C11093" s="88"/>
      <c r="D11093" s="88"/>
      <c r="E11093" s="88"/>
      <c r="F11093" s="88"/>
      <c r="G11093" s="88"/>
      <c r="H11093" s="88"/>
      <c r="I11093" s="88"/>
    </row>
    <row r="11094" spans="1:9" ht="15" customHeight="1" x14ac:dyDescent="0.25">
      <c r="A11094" s="89"/>
      <c r="B11094" s="89"/>
      <c r="C11094" s="14" t="s">
        <v>2058</v>
      </c>
      <c r="D11094" s="14" t="s">
        <v>2059</v>
      </c>
      <c r="E11094" s="9"/>
      <c r="F11094" s="9"/>
      <c r="G11094" s="9"/>
      <c r="H11094" s="9"/>
      <c r="I11094" s="9"/>
    </row>
    <row r="11095" spans="1:9" ht="12.95" customHeight="1" x14ac:dyDescent="0.25">
      <c r="A11095" s="15"/>
      <c r="B11095" s="16" t="s">
        <v>2058</v>
      </c>
      <c r="C11095" s="17">
        <v>2</v>
      </c>
      <c r="D11095" s="18">
        <v>2</v>
      </c>
      <c r="E11095" s="9"/>
      <c r="F11095" s="9"/>
      <c r="G11095" s="9"/>
      <c r="H11095" s="9"/>
      <c r="I11095" s="9"/>
    </row>
    <row r="11096" spans="1:9" ht="15" customHeight="1" x14ac:dyDescent="0.25">
      <c r="A11096" s="19"/>
      <c r="B11096" s="20"/>
      <c r="C11096" s="21"/>
      <c r="D11096" s="22">
        <v>2</v>
      </c>
      <c r="E11096" s="9"/>
      <c r="F11096" s="9"/>
      <c r="G11096" s="9"/>
      <c r="H11096" s="9"/>
      <c r="I11096" s="9"/>
    </row>
    <row r="11097" spans="1:9" ht="9.9499999999999993" customHeight="1" x14ac:dyDescent="0.25">
      <c r="A11097" s="86"/>
      <c r="B11097" s="86"/>
      <c r="C11097" s="86"/>
      <c r="D11097" s="9"/>
      <c r="E11097" s="9"/>
      <c r="F11097" s="9"/>
      <c r="G11097" s="9"/>
      <c r="H11097" s="9"/>
      <c r="I11097" s="9"/>
    </row>
    <row r="11098" spans="1:9" ht="12" customHeight="1" x14ac:dyDescent="0.25">
      <c r="A11098" s="9"/>
      <c r="B11098" s="9"/>
      <c r="C11098" s="9"/>
      <c r="D11098" s="90" t="s">
        <v>4257</v>
      </c>
      <c r="E11098" s="90"/>
      <c r="F11098" s="90"/>
      <c r="G11098" s="90"/>
      <c r="H11098" s="90"/>
      <c r="I11098" s="90"/>
    </row>
    <row r="11099" spans="1:9" ht="9.9499999999999993" customHeight="1" x14ac:dyDescent="0.25">
      <c r="A11099" s="86"/>
      <c r="B11099" s="86"/>
      <c r="C11099" s="86"/>
      <c r="D11099" s="86"/>
      <c r="E11099" s="9"/>
      <c r="F11099" s="9"/>
      <c r="G11099" s="9"/>
      <c r="H11099" s="9"/>
      <c r="I11099" s="9"/>
    </row>
    <row r="11100" spans="1:9" ht="30.95" customHeight="1" x14ac:dyDescent="0.25">
      <c r="A11100" s="88" t="s">
        <v>3624</v>
      </c>
      <c r="B11100" s="88"/>
      <c r="C11100" s="88"/>
      <c r="D11100" s="88"/>
      <c r="E11100" s="88"/>
      <c r="F11100" s="88"/>
      <c r="G11100" s="88"/>
      <c r="H11100" s="88"/>
      <c r="I11100" s="88"/>
    </row>
    <row r="11101" spans="1:9" ht="15" customHeight="1" x14ac:dyDescent="0.25">
      <c r="A11101" s="89"/>
      <c r="B11101" s="89"/>
      <c r="C11101" s="14" t="s">
        <v>2076</v>
      </c>
      <c r="D11101" s="14" t="s">
        <v>2059</v>
      </c>
      <c r="E11101" s="9"/>
      <c r="F11101" s="9"/>
      <c r="G11101" s="9"/>
      <c r="H11101" s="9"/>
      <c r="I11101" s="9"/>
    </row>
    <row r="11102" spans="1:9" ht="12.95" customHeight="1" x14ac:dyDescent="0.25">
      <c r="A11102" s="15" t="s">
        <v>2108</v>
      </c>
      <c r="B11102" s="16" t="s">
        <v>2076</v>
      </c>
      <c r="C11102" s="17">
        <v>335.71</v>
      </c>
      <c r="D11102" s="18">
        <v>335.71</v>
      </c>
      <c r="E11102" s="9"/>
      <c r="F11102" s="9"/>
      <c r="G11102" s="9"/>
      <c r="H11102" s="9"/>
      <c r="I11102" s="9"/>
    </row>
    <row r="11103" spans="1:9" ht="15" customHeight="1" x14ac:dyDescent="0.25">
      <c r="A11103" s="19"/>
      <c r="B11103" s="20"/>
      <c r="C11103" s="21"/>
      <c r="D11103" s="22">
        <v>335.71</v>
      </c>
      <c r="E11103" s="9"/>
      <c r="F11103" s="9"/>
      <c r="G11103" s="9"/>
      <c r="H11103" s="9"/>
      <c r="I11103" s="9"/>
    </row>
    <row r="11104" spans="1:9" ht="9.9499999999999993" customHeight="1" x14ac:dyDescent="0.25">
      <c r="A11104" s="86"/>
      <c r="B11104" s="86"/>
      <c r="C11104" s="86"/>
      <c r="D11104" s="9"/>
      <c r="E11104" s="9"/>
      <c r="F11104" s="9"/>
      <c r="G11104" s="9"/>
      <c r="H11104" s="9"/>
      <c r="I11104" s="9"/>
    </row>
    <row r="11105" spans="1:9" ht="12" customHeight="1" x14ac:dyDescent="0.25">
      <c r="A11105" s="9"/>
      <c r="B11105" s="9"/>
      <c r="C11105" s="9"/>
      <c r="D11105" s="90" t="s">
        <v>5088</v>
      </c>
      <c r="E11105" s="90"/>
      <c r="F11105" s="90"/>
      <c r="G11105" s="90"/>
      <c r="H11105" s="90"/>
      <c r="I11105" s="90"/>
    </row>
    <row r="11106" spans="1:9" ht="9.9499999999999993" customHeight="1" x14ac:dyDescent="0.25">
      <c r="A11106" s="86"/>
      <c r="B11106" s="86"/>
      <c r="C11106" s="86"/>
      <c r="D11106" s="86"/>
      <c r="E11106" s="9"/>
      <c r="F11106" s="9"/>
      <c r="G11106" s="9"/>
      <c r="H11106" s="9"/>
      <c r="I11106" s="9"/>
    </row>
    <row r="11107" spans="1:9" ht="42.95" customHeight="1" x14ac:dyDescent="0.25">
      <c r="A11107" s="88" t="s">
        <v>3625</v>
      </c>
      <c r="B11107" s="88"/>
      <c r="C11107" s="88"/>
      <c r="D11107" s="88"/>
      <c r="E11107" s="88"/>
      <c r="F11107" s="88"/>
      <c r="G11107" s="88"/>
      <c r="H11107" s="88"/>
      <c r="I11107" s="88"/>
    </row>
    <row r="11108" spans="1:9" ht="15" customHeight="1" x14ac:dyDescent="0.25">
      <c r="A11108" s="89"/>
      <c r="B11108" s="89"/>
      <c r="C11108" s="14" t="s">
        <v>2058</v>
      </c>
      <c r="D11108" s="14" t="s">
        <v>2059</v>
      </c>
      <c r="E11108" s="9"/>
      <c r="F11108" s="9"/>
      <c r="G11108" s="9"/>
      <c r="H11108" s="9"/>
      <c r="I11108" s="9"/>
    </row>
    <row r="11109" spans="1:9" ht="12.95" customHeight="1" x14ac:dyDescent="0.25">
      <c r="A11109" s="15"/>
      <c r="B11109" s="16" t="s">
        <v>2058</v>
      </c>
      <c r="C11109" s="17">
        <v>2</v>
      </c>
      <c r="D11109" s="18">
        <v>2</v>
      </c>
      <c r="E11109" s="9"/>
      <c r="F11109" s="9"/>
      <c r="G11109" s="9"/>
      <c r="H11109" s="9"/>
      <c r="I11109" s="9"/>
    </row>
    <row r="11110" spans="1:9" ht="15" customHeight="1" x14ac:dyDescent="0.25">
      <c r="A11110" s="19"/>
      <c r="B11110" s="20"/>
      <c r="C11110" s="21"/>
      <c r="D11110" s="22">
        <v>2</v>
      </c>
      <c r="E11110" s="9"/>
      <c r="F11110" s="9"/>
      <c r="G11110" s="9"/>
      <c r="H11110" s="9"/>
      <c r="I11110" s="9"/>
    </row>
    <row r="11111" spans="1:9" ht="9.9499999999999993" customHeight="1" x14ac:dyDescent="0.25">
      <c r="A11111" s="86"/>
      <c r="B11111" s="86"/>
      <c r="C11111" s="86"/>
      <c r="D11111" s="9"/>
      <c r="E11111" s="9"/>
      <c r="F11111" s="9"/>
      <c r="G11111" s="9"/>
      <c r="H11111" s="9"/>
      <c r="I11111" s="9"/>
    </row>
    <row r="11112" spans="1:9" ht="12" customHeight="1" x14ac:dyDescent="0.25">
      <c r="A11112" s="9"/>
      <c r="B11112" s="9"/>
      <c r="C11112" s="9"/>
      <c r="D11112" s="90" t="s">
        <v>4257</v>
      </c>
      <c r="E11112" s="90"/>
      <c r="F11112" s="90"/>
      <c r="G11112" s="90"/>
      <c r="H11112" s="90"/>
      <c r="I11112" s="90"/>
    </row>
    <row r="11113" spans="1:9" ht="9.9499999999999993" customHeight="1" x14ac:dyDescent="0.25">
      <c r="A11113" s="86"/>
      <c r="B11113" s="86"/>
      <c r="C11113" s="86"/>
      <c r="D11113" s="86"/>
      <c r="E11113" s="9"/>
      <c r="F11113" s="9"/>
      <c r="G11113" s="9"/>
      <c r="H11113" s="9"/>
      <c r="I11113" s="9"/>
    </row>
    <row r="11114" spans="1:9" ht="30.95" customHeight="1" x14ac:dyDescent="0.25">
      <c r="A11114" s="88" t="s">
        <v>3626</v>
      </c>
      <c r="B11114" s="88"/>
      <c r="C11114" s="88"/>
      <c r="D11114" s="88"/>
      <c r="E11114" s="88"/>
      <c r="F11114" s="88"/>
      <c r="G11114" s="88"/>
      <c r="H11114" s="88"/>
      <c r="I11114" s="88"/>
    </row>
    <row r="11115" spans="1:9" ht="15" customHeight="1" x14ac:dyDescent="0.25">
      <c r="A11115" s="89"/>
      <c r="B11115" s="89"/>
      <c r="C11115" s="14" t="s">
        <v>2076</v>
      </c>
      <c r="D11115" s="14" t="s">
        <v>2058</v>
      </c>
      <c r="E11115" s="14" t="s">
        <v>2059</v>
      </c>
      <c r="F11115" s="9"/>
      <c r="G11115" s="9"/>
      <c r="H11115" s="9"/>
      <c r="I11115" s="9"/>
    </row>
    <row r="11116" spans="1:9" ht="18.95" customHeight="1" x14ac:dyDescent="0.25">
      <c r="A11116" s="15" t="s">
        <v>2110</v>
      </c>
      <c r="B11116" s="16" t="s">
        <v>2111</v>
      </c>
      <c r="C11116" s="17">
        <v>0.16</v>
      </c>
      <c r="D11116" s="17">
        <v>42</v>
      </c>
      <c r="E11116" s="18">
        <v>6.72</v>
      </c>
      <c r="F11116" s="9"/>
      <c r="G11116" s="9"/>
      <c r="H11116" s="9"/>
      <c r="I11116" s="9"/>
    </row>
    <row r="11117" spans="1:9" ht="15" customHeight="1" x14ac:dyDescent="0.25">
      <c r="A11117" s="19"/>
      <c r="B11117" s="20"/>
      <c r="C11117" s="21"/>
      <c r="D11117" s="21"/>
      <c r="E11117" s="22">
        <v>6.72</v>
      </c>
      <c r="F11117" s="9"/>
      <c r="G11117" s="9"/>
      <c r="H11117" s="9"/>
      <c r="I11117" s="9"/>
    </row>
    <row r="11118" spans="1:9" ht="9.9499999999999993" customHeight="1" x14ac:dyDescent="0.25">
      <c r="A11118" s="86"/>
      <c r="B11118" s="86"/>
      <c r="C11118" s="86"/>
      <c r="D11118" s="9"/>
      <c r="E11118" s="9"/>
      <c r="F11118" s="9"/>
      <c r="G11118" s="9"/>
      <c r="H11118" s="9"/>
      <c r="I11118" s="9"/>
    </row>
    <row r="11119" spans="1:9" ht="12" customHeight="1" x14ac:dyDescent="0.25">
      <c r="A11119" s="9"/>
      <c r="B11119" s="9"/>
      <c r="C11119" s="9"/>
      <c r="D11119" s="90" t="s">
        <v>5021</v>
      </c>
      <c r="E11119" s="90"/>
      <c r="F11119" s="90"/>
      <c r="G11119" s="90"/>
      <c r="H11119" s="90"/>
      <c r="I11119" s="90"/>
    </row>
    <row r="11120" spans="1:9" ht="9.9499999999999993" customHeight="1" x14ac:dyDescent="0.25">
      <c r="A11120" s="86"/>
      <c r="B11120" s="86"/>
      <c r="C11120" s="86"/>
      <c r="D11120" s="86"/>
      <c r="E11120" s="9"/>
      <c r="F11120" s="9"/>
      <c r="G11120" s="9"/>
      <c r="H11120" s="9"/>
      <c r="I11120" s="9"/>
    </row>
    <row r="11121" spans="1:9" ht="30.95" customHeight="1" x14ac:dyDescent="0.25">
      <c r="A11121" s="88" t="s">
        <v>3627</v>
      </c>
      <c r="B11121" s="88"/>
      <c r="C11121" s="88"/>
      <c r="D11121" s="88"/>
      <c r="E11121" s="88"/>
      <c r="F11121" s="88"/>
      <c r="G11121" s="88"/>
      <c r="H11121" s="88"/>
      <c r="I11121" s="88"/>
    </row>
    <row r="11122" spans="1:9" ht="15" customHeight="1" x14ac:dyDescent="0.25">
      <c r="A11122" s="89"/>
      <c r="B11122" s="89"/>
      <c r="C11122" s="14" t="s">
        <v>2058</v>
      </c>
      <c r="D11122" s="14" t="s">
        <v>2059</v>
      </c>
      <c r="E11122" s="9"/>
      <c r="F11122" s="9"/>
      <c r="G11122" s="9"/>
      <c r="H11122" s="9"/>
      <c r="I11122" s="9"/>
    </row>
    <row r="11123" spans="1:9" ht="12.95" customHeight="1" x14ac:dyDescent="0.25">
      <c r="A11123" s="15"/>
      <c r="B11123" s="16" t="s">
        <v>2058</v>
      </c>
      <c r="C11123" s="17">
        <v>8</v>
      </c>
      <c r="D11123" s="18">
        <v>8</v>
      </c>
      <c r="E11123" s="9"/>
      <c r="F11123" s="9"/>
      <c r="G11123" s="9"/>
      <c r="H11123" s="9"/>
      <c r="I11123" s="9"/>
    </row>
    <row r="11124" spans="1:9" ht="15" customHeight="1" x14ac:dyDescent="0.25">
      <c r="A11124" s="19"/>
      <c r="B11124" s="20"/>
      <c r="C11124" s="21"/>
      <c r="D11124" s="22">
        <v>8</v>
      </c>
      <c r="E11124" s="9"/>
      <c r="F11124" s="9"/>
      <c r="G11124" s="9"/>
      <c r="H11124" s="9"/>
      <c r="I11124" s="9"/>
    </row>
    <row r="11125" spans="1:9" ht="9.9499999999999993" customHeight="1" x14ac:dyDescent="0.25">
      <c r="A11125" s="86"/>
      <c r="B11125" s="86"/>
      <c r="C11125" s="86"/>
      <c r="D11125" s="9"/>
      <c r="E11125" s="9"/>
      <c r="F11125" s="9"/>
      <c r="G11125" s="9"/>
      <c r="H11125" s="9"/>
      <c r="I11125" s="9"/>
    </row>
    <row r="11126" spans="1:9" ht="12" customHeight="1" x14ac:dyDescent="0.25">
      <c r="A11126" s="9"/>
      <c r="B11126" s="9"/>
      <c r="C11126" s="9"/>
      <c r="D11126" s="90" t="s">
        <v>4258</v>
      </c>
      <c r="E11126" s="90"/>
      <c r="F11126" s="90"/>
      <c r="G11126" s="90"/>
      <c r="H11126" s="90"/>
      <c r="I11126" s="90"/>
    </row>
    <row r="11127" spans="1:9" ht="9.9499999999999993" customHeight="1" x14ac:dyDescent="0.25">
      <c r="A11127" s="86"/>
      <c r="B11127" s="86"/>
      <c r="C11127" s="86"/>
      <c r="D11127" s="86"/>
      <c r="E11127" s="9"/>
      <c r="F11127" s="9"/>
      <c r="G11127" s="9"/>
      <c r="H11127" s="9"/>
      <c r="I11127" s="9"/>
    </row>
    <row r="11128" spans="1:9" ht="20.100000000000001" customHeight="1" x14ac:dyDescent="0.25">
      <c r="A11128" s="88" t="s">
        <v>3628</v>
      </c>
      <c r="B11128" s="88"/>
      <c r="C11128" s="88"/>
      <c r="D11128" s="88"/>
      <c r="E11128" s="88"/>
      <c r="F11128" s="88"/>
      <c r="G11128" s="88"/>
      <c r="H11128" s="88"/>
      <c r="I11128" s="88"/>
    </row>
    <row r="11129" spans="1:9" ht="15" customHeight="1" x14ac:dyDescent="0.25">
      <c r="A11129" s="89"/>
      <c r="B11129" s="89"/>
      <c r="C11129" s="14" t="s">
        <v>2076</v>
      </c>
      <c r="D11129" s="14" t="s">
        <v>2059</v>
      </c>
      <c r="E11129" s="9"/>
      <c r="F11129" s="9"/>
      <c r="G11129" s="9"/>
      <c r="H11129" s="9"/>
      <c r="I11129" s="9"/>
    </row>
    <row r="11130" spans="1:9" ht="12.95" customHeight="1" x14ac:dyDescent="0.25">
      <c r="A11130" s="15" t="s">
        <v>3488</v>
      </c>
      <c r="B11130" s="16" t="s">
        <v>2076</v>
      </c>
      <c r="C11130" s="17">
        <v>138.62</v>
      </c>
      <c r="D11130" s="18">
        <v>138.62</v>
      </c>
      <c r="E11130" s="9"/>
      <c r="F11130" s="9"/>
      <c r="G11130" s="9"/>
      <c r="H11130" s="9"/>
      <c r="I11130" s="9"/>
    </row>
    <row r="11131" spans="1:9" ht="15" customHeight="1" x14ac:dyDescent="0.25">
      <c r="A11131" s="19"/>
      <c r="B11131" s="20"/>
      <c r="C11131" s="21"/>
      <c r="D11131" s="22">
        <v>138.62</v>
      </c>
      <c r="E11131" s="9"/>
      <c r="F11131" s="9"/>
      <c r="G11131" s="9"/>
      <c r="H11131" s="9"/>
      <c r="I11131" s="9"/>
    </row>
    <row r="11132" spans="1:9" ht="9.9499999999999993" customHeight="1" x14ac:dyDescent="0.25">
      <c r="A11132" s="86"/>
      <c r="B11132" s="86"/>
      <c r="C11132" s="86"/>
      <c r="D11132" s="9"/>
      <c r="E11132" s="9"/>
      <c r="F11132" s="9"/>
      <c r="G11132" s="9"/>
      <c r="H11132" s="9"/>
      <c r="I11132" s="9"/>
    </row>
    <row r="11133" spans="1:9" ht="12" customHeight="1" x14ac:dyDescent="0.25">
      <c r="A11133" s="9"/>
      <c r="B11133" s="9"/>
      <c r="C11133" s="9"/>
      <c r="D11133" s="90" t="s">
        <v>5090</v>
      </c>
      <c r="E11133" s="90"/>
      <c r="F11133" s="90"/>
      <c r="G11133" s="90"/>
      <c r="H11133" s="90"/>
      <c r="I11133" s="90"/>
    </row>
    <row r="11134" spans="1:9" ht="9.9499999999999993" customHeight="1" x14ac:dyDescent="0.25">
      <c r="A11134" s="86"/>
      <c r="B11134" s="86"/>
      <c r="C11134" s="86"/>
      <c r="D11134" s="86"/>
      <c r="E11134" s="9"/>
      <c r="F11134" s="9"/>
      <c r="G11134" s="9"/>
      <c r="H11134" s="9"/>
      <c r="I11134" s="9"/>
    </row>
    <row r="11135" spans="1:9" ht="30.95" customHeight="1" x14ac:dyDescent="0.25">
      <c r="A11135" s="88" t="s">
        <v>3629</v>
      </c>
      <c r="B11135" s="88"/>
      <c r="C11135" s="88"/>
      <c r="D11135" s="88"/>
      <c r="E11135" s="88"/>
      <c r="F11135" s="88"/>
      <c r="G11135" s="88"/>
      <c r="H11135" s="88"/>
      <c r="I11135" s="88"/>
    </row>
    <row r="11136" spans="1:9" ht="15" customHeight="1" x14ac:dyDescent="0.25">
      <c r="A11136" s="89"/>
      <c r="B11136" s="89"/>
      <c r="C11136" s="14" t="s">
        <v>2076</v>
      </c>
      <c r="D11136" s="14" t="s">
        <v>2059</v>
      </c>
      <c r="E11136" s="9"/>
      <c r="F11136" s="9"/>
      <c r="G11136" s="9"/>
      <c r="H11136" s="9"/>
      <c r="I11136" s="9"/>
    </row>
    <row r="11137" spans="1:9" ht="12.95" customHeight="1" x14ac:dyDescent="0.25">
      <c r="A11137" s="15" t="s">
        <v>2108</v>
      </c>
      <c r="B11137" s="16" t="s">
        <v>2076</v>
      </c>
      <c r="C11137" s="17">
        <v>335.71</v>
      </c>
      <c r="D11137" s="18">
        <v>335.71</v>
      </c>
      <c r="E11137" s="9"/>
      <c r="F11137" s="9"/>
      <c r="G11137" s="9"/>
      <c r="H11137" s="9"/>
      <c r="I11137" s="9"/>
    </row>
    <row r="11138" spans="1:9" ht="15" customHeight="1" x14ac:dyDescent="0.25">
      <c r="A11138" s="19"/>
      <c r="B11138" s="20"/>
      <c r="C11138" s="21"/>
      <c r="D11138" s="22">
        <v>335.71</v>
      </c>
      <c r="E11138" s="9"/>
      <c r="F11138" s="9"/>
      <c r="G11138" s="9"/>
      <c r="H11138" s="9"/>
      <c r="I11138" s="9"/>
    </row>
    <row r="11139" spans="1:9" ht="9.9499999999999993" customHeight="1" x14ac:dyDescent="0.25">
      <c r="A11139" s="86"/>
      <c r="B11139" s="86"/>
      <c r="C11139" s="86"/>
      <c r="D11139" s="9"/>
      <c r="E11139" s="9"/>
      <c r="F11139" s="9"/>
      <c r="G11139" s="9"/>
      <c r="H11139" s="9"/>
      <c r="I11139" s="9"/>
    </row>
    <row r="11140" spans="1:9" ht="12" customHeight="1" x14ac:dyDescent="0.25">
      <c r="A11140" s="9"/>
      <c r="B11140" s="9"/>
      <c r="C11140" s="9"/>
      <c r="D11140" s="90" t="s">
        <v>5088</v>
      </c>
      <c r="E11140" s="90"/>
      <c r="F11140" s="90"/>
      <c r="G11140" s="90"/>
      <c r="H11140" s="90"/>
      <c r="I11140" s="90"/>
    </row>
    <row r="11141" spans="1:9" ht="9.9499999999999993" customHeight="1" x14ac:dyDescent="0.25">
      <c r="A11141" s="86"/>
      <c r="B11141" s="86"/>
      <c r="C11141" s="86"/>
      <c r="D11141" s="86"/>
      <c r="E11141" s="9"/>
      <c r="F11141" s="9"/>
      <c r="G11141" s="9"/>
      <c r="H11141" s="9"/>
      <c r="I11141" s="9"/>
    </row>
    <row r="11142" spans="1:9" ht="20.100000000000001" customHeight="1" x14ac:dyDescent="0.25">
      <c r="A11142" s="88" t="s">
        <v>3630</v>
      </c>
      <c r="B11142" s="88"/>
      <c r="C11142" s="88"/>
      <c r="D11142" s="88"/>
      <c r="E11142" s="88"/>
      <c r="F11142" s="88"/>
      <c r="G11142" s="88"/>
      <c r="H11142" s="88"/>
      <c r="I11142" s="88"/>
    </row>
    <row r="11143" spans="1:9" ht="15" customHeight="1" x14ac:dyDescent="0.25">
      <c r="A11143" s="89"/>
      <c r="B11143" s="89"/>
      <c r="C11143" s="14" t="s">
        <v>2069</v>
      </c>
      <c r="D11143" s="14" t="s">
        <v>2058</v>
      </c>
      <c r="E11143" s="14" t="s">
        <v>2059</v>
      </c>
      <c r="F11143" s="9"/>
      <c r="G11143" s="9"/>
      <c r="H11143" s="9"/>
      <c r="I11143" s="9"/>
    </row>
    <row r="11144" spans="1:9" ht="12.95" customHeight="1" x14ac:dyDescent="0.25">
      <c r="A11144" s="15"/>
      <c r="B11144" s="16" t="s">
        <v>2104</v>
      </c>
      <c r="C11144" s="17">
        <v>39.840000000000003</v>
      </c>
      <c r="D11144" s="17">
        <v>1</v>
      </c>
      <c r="E11144" s="18">
        <v>39.840000000000003</v>
      </c>
      <c r="F11144" s="9"/>
      <c r="G11144" s="9"/>
      <c r="H11144" s="9"/>
      <c r="I11144" s="9"/>
    </row>
    <row r="11145" spans="1:9" ht="15" customHeight="1" x14ac:dyDescent="0.25">
      <c r="A11145" s="19"/>
      <c r="B11145" s="20"/>
      <c r="C11145" s="21"/>
      <c r="D11145" s="21"/>
      <c r="E11145" s="22">
        <v>39.840000000000003</v>
      </c>
      <c r="F11145" s="9"/>
      <c r="G11145" s="9"/>
      <c r="H11145" s="9"/>
      <c r="I11145" s="9"/>
    </row>
    <row r="11146" spans="1:9" ht="9.9499999999999993" customHeight="1" x14ac:dyDescent="0.25">
      <c r="A11146" s="86"/>
      <c r="B11146" s="86"/>
      <c r="C11146" s="86"/>
      <c r="D11146" s="9"/>
      <c r="E11146" s="9"/>
      <c r="F11146" s="9"/>
      <c r="G11146" s="9"/>
      <c r="H11146" s="9"/>
      <c r="I11146" s="9"/>
    </row>
    <row r="11147" spans="1:9" ht="12" customHeight="1" x14ac:dyDescent="0.25">
      <c r="A11147" s="9"/>
      <c r="B11147" s="9"/>
      <c r="C11147" s="9"/>
      <c r="D11147" s="90" t="s">
        <v>5091</v>
      </c>
      <c r="E11147" s="90"/>
      <c r="F11147" s="90"/>
      <c r="G11147" s="90"/>
      <c r="H11147" s="90"/>
      <c r="I11147" s="90"/>
    </row>
    <row r="11148" spans="1:9" ht="9.9499999999999993" customHeight="1" x14ac:dyDescent="0.25">
      <c r="A11148" s="86"/>
      <c r="B11148" s="86"/>
      <c r="C11148" s="86"/>
      <c r="D11148" s="86"/>
      <c r="E11148" s="9"/>
      <c r="F11148" s="9"/>
      <c r="G11148" s="9"/>
      <c r="H11148" s="9"/>
      <c r="I11148" s="9"/>
    </row>
    <row r="11149" spans="1:9" ht="30.95" customHeight="1" x14ac:dyDescent="0.25">
      <c r="A11149" s="88" t="s">
        <v>3631</v>
      </c>
      <c r="B11149" s="88"/>
      <c r="C11149" s="88"/>
      <c r="D11149" s="88"/>
      <c r="E11149" s="88"/>
      <c r="F11149" s="88"/>
      <c r="G11149" s="88"/>
      <c r="H11149" s="88"/>
      <c r="I11149" s="88"/>
    </row>
    <row r="11150" spans="1:9" ht="15" customHeight="1" x14ac:dyDescent="0.25">
      <c r="A11150" s="89"/>
      <c r="B11150" s="89"/>
      <c r="C11150" s="14" t="s">
        <v>2076</v>
      </c>
      <c r="D11150" s="14" t="s">
        <v>2059</v>
      </c>
      <c r="E11150" s="9"/>
      <c r="F11150" s="9"/>
      <c r="G11150" s="9"/>
      <c r="H11150" s="9"/>
      <c r="I11150" s="9"/>
    </row>
    <row r="11151" spans="1:9" ht="12.95" customHeight="1" x14ac:dyDescent="0.25">
      <c r="A11151" s="15" t="s">
        <v>2077</v>
      </c>
      <c r="B11151" s="16" t="s">
        <v>2076</v>
      </c>
      <c r="C11151" s="17">
        <v>333.11</v>
      </c>
      <c r="D11151" s="18">
        <v>333.11</v>
      </c>
      <c r="E11151" s="9"/>
      <c r="F11151" s="9"/>
      <c r="G11151" s="9"/>
      <c r="H11151" s="9"/>
      <c r="I11151" s="9"/>
    </row>
    <row r="11152" spans="1:9" ht="15" customHeight="1" x14ac:dyDescent="0.25">
      <c r="A11152" s="19"/>
      <c r="B11152" s="20"/>
      <c r="C11152" s="21"/>
      <c r="D11152" s="22">
        <v>333.11</v>
      </c>
      <c r="E11152" s="9"/>
      <c r="F11152" s="9"/>
      <c r="G11152" s="9"/>
      <c r="H11152" s="9"/>
      <c r="I11152" s="9"/>
    </row>
    <row r="11153" spans="1:9" ht="9.9499999999999993" customHeight="1" x14ac:dyDescent="0.25">
      <c r="A11153" s="86"/>
      <c r="B11153" s="86"/>
      <c r="C11153" s="86"/>
      <c r="D11153" s="9"/>
      <c r="E11153" s="9"/>
      <c r="F11153" s="9"/>
      <c r="G11153" s="9"/>
      <c r="H11153" s="9"/>
      <c r="I11153" s="9"/>
    </row>
    <row r="11154" spans="1:9" ht="12" customHeight="1" x14ac:dyDescent="0.25">
      <c r="A11154" s="9"/>
      <c r="B11154" s="9"/>
      <c r="C11154" s="9"/>
      <c r="D11154" s="90" t="s">
        <v>5092</v>
      </c>
      <c r="E11154" s="90"/>
      <c r="F11154" s="90"/>
      <c r="G11154" s="90"/>
      <c r="H11154" s="90"/>
      <c r="I11154" s="90"/>
    </row>
    <row r="11155" spans="1:9" ht="9.9499999999999993" customHeight="1" x14ac:dyDescent="0.25">
      <c r="A11155" s="86"/>
      <c r="B11155" s="86"/>
      <c r="C11155" s="86"/>
      <c r="D11155" s="86"/>
      <c r="E11155" s="9"/>
      <c r="F11155" s="9"/>
      <c r="G11155" s="9"/>
      <c r="H11155" s="9"/>
      <c r="I11155" s="9"/>
    </row>
    <row r="11156" spans="1:9" ht="30.95" customHeight="1" x14ac:dyDescent="0.25">
      <c r="A11156" s="88" t="s">
        <v>3632</v>
      </c>
      <c r="B11156" s="88"/>
      <c r="C11156" s="88"/>
      <c r="D11156" s="88"/>
      <c r="E11156" s="88"/>
      <c r="F11156" s="88"/>
      <c r="G11156" s="88"/>
      <c r="H11156" s="88"/>
      <c r="I11156" s="88"/>
    </row>
    <row r="11157" spans="1:9" ht="15" customHeight="1" x14ac:dyDescent="0.25">
      <c r="A11157" s="89"/>
      <c r="B11157" s="89"/>
      <c r="C11157" s="14" t="s">
        <v>2076</v>
      </c>
      <c r="D11157" s="14" t="s">
        <v>2079</v>
      </c>
      <c r="E11157" s="14" t="s">
        <v>2059</v>
      </c>
      <c r="F11157" s="9"/>
      <c r="G11157" s="9"/>
      <c r="H11157" s="9"/>
      <c r="I11157" s="9"/>
    </row>
    <row r="11158" spans="1:9" ht="18.95" customHeight="1" x14ac:dyDescent="0.25">
      <c r="A11158" s="15" t="s">
        <v>2080</v>
      </c>
      <c r="B11158" s="16" t="s">
        <v>2081</v>
      </c>
      <c r="C11158" s="17">
        <v>216.98</v>
      </c>
      <c r="D11158" s="17">
        <v>0.1</v>
      </c>
      <c r="E11158" s="18">
        <v>21.7</v>
      </c>
      <c r="F11158" s="9"/>
      <c r="G11158" s="9"/>
      <c r="H11158" s="9"/>
      <c r="I11158" s="9"/>
    </row>
    <row r="11159" spans="1:9" ht="15" customHeight="1" x14ac:dyDescent="0.25">
      <c r="A11159" s="19"/>
      <c r="B11159" s="20"/>
      <c r="C11159" s="21"/>
      <c r="D11159" s="21"/>
      <c r="E11159" s="22">
        <v>21.7</v>
      </c>
      <c r="F11159" s="9"/>
      <c r="G11159" s="9"/>
      <c r="H11159" s="9"/>
      <c r="I11159" s="9"/>
    </row>
    <row r="11160" spans="1:9" ht="9.9499999999999993" customHeight="1" x14ac:dyDescent="0.25">
      <c r="A11160" s="86"/>
      <c r="B11160" s="86"/>
      <c r="C11160" s="86"/>
      <c r="D11160" s="9"/>
      <c r="E11160" s="9"/>
      <c r="F11160" s="9"/>
      <c r="G11160" s="9"/>
      <c r="H11160" s="9"/>
      <c r="I11160" s="9"/>
    </row>
    <row r="11161" spans="1:9" ht="12" customHeight="1" x14ac:dyDescent="0.25">
      <c r="A11161" s="9"/>
      <c r="B11161" s="9"/>
      <c r="C11161" s="9"/>
      <c r="D11161" s="90" t="s">
        <v>5093</v>
      </c>
      <c r="E11161" s="90"/>
      <c r="F11161" s="90"/>
      <c r="G11161" s="90"/>
      <c r="H11161" s="90"/>
      <c r="I11161" s="90"/>
    </row>
    <row r="11162" spans="1:9" ht="9.9499999999999993" customHeight="1" x14ac:dyDescent="0.25">
      <c r="A11162" s="86"/>
      <c r="B11162" s="86"/>
      <c r="C11162" s="86"/>
      <c r="D11162" s="86"/>
      <c r="E11162" s="9"/>
      <c r="F11162" s="9"/>
      <c r="G11162" s="9"/>
      <c r="H11162" s="9"/>
      <c r="I11162" s="9"/>
    </row>
    <row r="11163" spans="1:9" ht="30.95" customHeight="1" x14ac:dyDescent="0.25">
      <c r="A11163" s="88" t="s">
        <v>3633</v>
      </c>
      <c r="B11163" s="88"/>
      <c r="C11163" s="88"/>
      <c r="D11163" s="88"/>
      <c r="E11163" s="88"/>
      <c r="F11163" s="88"/>
      <c r="G11163" s="88"/>
      <c r="H11163" s="88"/>
      <c r="I11163" s="88"/>
    </row>
    <row r="11164" spans="1:9" ht="15" customHeight="1" x14ac:dyDescent="0.25">
      <c r="A11164" s="89"/>
      <c r="B11164" s="89"/>
      <c r="C11164" s="14" t="s">
        <v>2076</v>
      </c>
      <c r="D11164" s="14" t="s">
        <v>2079</v>
      </c>
      <c r="E11164" s="14" t="s">
        <v>2058</v>
      </c>
      <c r="F11164" s="14" t="s">
        <v>2059</v>
      </c>
      <c r="G11164" s="9"/>
      <c r="H11164" s="9"/>
      <c r="I11164" s="9"/>
    </row>
    <row r="11165" spans="1:9" ht="27" customHeight="1" x14ac:dyDescent="0.25">
      <c r="A11165" s="15" t="s">
        <v>2083</v>
      </c>
      <c r="B11165" s="16" t="s">
        <v>2084</v>
      </c>
      <c r="C11165" s="17">
        <v>4.3</v>
      </c>
      <c r="D11165" s="17">
        <v>0.1</v>
      </c>
      <c r="E11165" s="17">
        <v>2</v>
      </c>
      <c r="F11165" s="18">
        <v>0.86</v>
      </c>
      <c r="G11165" s="9"/>
      <c r="H11165" s="9"/>
      <c r="I11165" s="9"/>
    </row>
    <row r="11166" spans="1:9" ht="15" customHeight="1" x14ac:dyDescent="0.25">
      <c r="A11166" s="19"/>
      <c r="B11166" s="20"/>
      <c r="C11166" s="21"/>
      <c r="D11166" s="21"/>
      <c r="E11166" s="21"/>
      <c r="F11166" s="22">
        <v>0.86</v>
      </c>
      <c r="G11166" s="9"/>
      <c r="H11166" s="9"/>
      <c r="I11166" s="9"/>
    </row>
    <row r="11167" spans="1:9" ht="9.9499999999999993" customHeight="1" x14ac:dyDescent="0.25">
      <c r="A11167" s="86"/>
      <c r="B11167" s="86"/>
      <c r="C11167" s="86"/>
      <c r="D11167" s="9"/>
      <c r="E11167" s="9"/>
      <c r="F11167" s="9"/>
      <c r="G11167" s="9"/>
      <c r="H11167" s="9"/>
      <c r="I11167" s="9"/>
    </row>
    <row r="11168" spans="1:9" ht="12" customHeight="1" x14ac:dyDescent="0.25">
      <c r="A11168" s="9"/>
      <c r="B11168" s="9"/>
      <c r="C11168" s="9"/>
      <c r="D11168" s="90" t="s">
        <v>4519</v>
      </c>
      <c r="E11168" s="90"/>
      <c r="F11168" s="90"/>
      <c r="G11168" s="90"/>
      <c r="H11168" s="90"/>
      <c r="I11168" s="90"/>
    </row>
    <row r="11169" spans="1:9" ht="9.9499999999999993" customHeight="1" x14ac:dyDescent="0.25">
      <c r="A11169" s="86"/>
      <c r="B11169" s="86"/>
      <c r="C11169" s="86"/>
      <c r="D11169" s="86"/>
      <c r="E11169" s="9"/>
      <c r="F11169" s="9"/>
      <c r="G11169" s="9"/>
      <c r="H11169" s="9"/>
      <c r="I11169" s="9"/>
    </row>
    <row r="11170" spans="1:9" ht="42.95" customHeight="1" x14ac:dyDescent="0.25">
      <c r="A11170" s="88" t="s">
        <v>3634</v>
      </c>
      <c r="B11170" s="88"/>
      <c r="C11170" s="88"/>
      <c r="D11170" s="88"/>
      <c r="E11170" s="88"/>
      <c r="F11170" s="88"/>
      <c r="G11170" s="88"/>
      <c r="H11170" s="88"/>
      <c r="I11170" s="88"/>
    </row>
    <row r="11171" spans="1:9" ht="15" customHeight="1" x14ac:dyDescent="0.25">
      <c r="A11171" s="89"/>
      <c r="B11171" s="89"/>
      <c r="C11171" s="14" t="s">
        <v>2076</v>
      </c>
      <c r="D11171" s="14" t="s">
        <v>2056</v>
      </c>
      <c r="E11171" s="14" t="s">
        <v>2058</v>
      </c>
      <c r="F11171" s="14" t="s">
        <v>2086</v>
      </c>
      <c r="G11171" s="14" t="s">
        <v>2059</v>
      </c>
      <c r="H11171" s="9"/>
      <c r="I11171" s="9"/>
    </row>
    <row r="11172" spans="1:9" ht="18.95" customHeight="1" x14ac:dyDescent="0.25">
      <c r="A11172" s="15" t="s">
        <v>2087</v>
      </c>
      <c r="B11172" s="16" t="s">
        <v>2088</v>
      </c>
      <c r="C11172" s="17">
        <v>333.11</v>
      </c>
      <c r="D11172" s="17">
        <v>0.1</v>
      </c>
      <c r="E11172" s="17">
        <v>1</v>
      </c>
      <c r="F11172" s="17">
        <v>1.5</v>
      </c>
      <c r="G11172" s="18">
        <v>49.97</v>
      </c>
      <c r="H11172" s="9"/>
      <c r="I11172" s="9"/>
    </row>
    <row r="11173" spans="1:9" ht="18.95" customHeight="1" x14ac:dyDescent="0.25">
      <c r="A11173" s="15" t="s">
        <v>2089</v>
      </c>
      <c r="B11173" s="16" t="s">
        <v>2088</v>
      </c>
      <c r="C11173" s="17">
        <v>216.98</v>
      </c>
      <c r="D11173" s="17">
        <v>0.1</v>
      </c>
      <c r="E11173" s="17">
        <v>1</v>
      </c>
      <c r="F11173" s="17">
        <v>1.5</v>
      </c>
      <c r="G11173" s="18">
        <v>32.549999999999997</v>
      </c>
      <c r="H11173" s="9"/>
      <c r="I11173" s="9"/>
    </row>
    <row r="11174" spans="1:9" ht="27" customHeight="1" x14ac:dyDescent="0.25">
      <c r="A11174" s="15" t="s">
        <v>2090</v>
      </c>
      <c r="B11174" s="16" t="s">
        <v>2088</v>
      </c>
      <c r="C11174" s="17">
        <v>4.5999999999999996</v>
      </c>
      <c r="D11174" s="17">
        <v>0.1</v>
      </c>
      <c r="E11174" s="17">
        <v>2</v>
      </c>
      <c r="F11174" s="17">
        <v>1.5</v>
      </c>
      <c r="G11174" s="18">
        <v>1.38</v>
      </c>
      <c r="H11174" s="9"/>
      <c r="I11174" s="9"/>
    </row>
    <row r="11175" spans="1:9" ht="15" customHeight="1" x14ac:dyDescent="0.25">
      <c r="A11175" s="19"/>
      <c r="B11175" s="20"/>
      <c r="C11175" s="21"/>
      <c r="D11175" s="21"/>
      <c r="E11175" s="21"/>
      <c r="F11175" s="21"/>
      <c r="G11175" s="22">
        <v>83.9</v>
      </c>
      <c r="H11175" s="9"/>
      <c r="I11175" s="9"/>
    </row>
    <row r="11176" spans="1:9" ht="9.9499999999999993" customHeight="1" x14ac:dyDescent="0.25">
      <c r="A11176" s="86"/>
      <c r="B11176" s="86"/>
      <c r="C11176" s="86"/>
      <c r="D11176" s="9"/>
      <c r="E11176" s="9"/>
      <c r="F11176" s="9"/>
      <c r="G11176" s="9"/>
      <c r="H11176" s="9"/>
      <c r="I11176" s="9"/>
    </row>
    <row r="11177" spans="1:9" ht="12" customHeight="1" x14ac:dyDescent="0.25">
      <c r="A11177" s="9"/>
      <c r="B11177" s="9"/>
      <c r="C11177" s="9"/>
      <c r="D11177" s="90" t="s">
        <v>5094</v>
      </c>
      <c r="E11177" s="90"/>
      <c r="F11177" s="90"/>
      <c r="G11177" s="90"/>
      <c r="H11177" s="90"/>
      <c r="I11177" s="90"/>
    </row>
    <row r="11178" spans="1:9" ht="9.9499999999999993" customHeight="1" x14ac:dyDescent="0.25">
      <c r="A11178" s="86"/>
      <c r="B11178" s="86"/>
      <c r="C11178" s="86"/>
      <c r="D11178" s="86"/>
      <c r="E11178" s="9"/>
      <c r="F11178" s="9"/>
      <c r="G11178" s="9"/>
      <c r="H11178" s="9"/>
      <c r="I11178" s="9"/>
    </row>
    <row r="11179" spans="1:9" ht="30.95" customHeight="1" x14ac:dyDescent="0.25">
      <c r="A11179" s="88" t="s">
        <v>3635</v>
      </c>
      <c r="B11179" s="88"/>
      <c r="C11179" s="88"/>
      <c r="D11179" s="88"/>
      <c r="E11179" s="88"/>
      <c r="F11179" s="88"/>
      <c r="G11179" s="88"/>
      <c r="H11179" s="88"/>
      <c r="I11179" s="88"/>
    </row>
    <row r="11180" spans="1:9" ht="15" customHeight="1" x14ac:dyDescent="0.25">
      <c r="A11180" s="89"/>
      <c r="B11180" s="89"/>
      <c r="C11180" s="14" t="s">
        <v>2076</v>
      </c>
      <c r="D11180" s="14" t="s">
        <v>2056</v>
      </c>
      <c r="E11180" s="14" t="s">
        <v>2058</v>
      </c>
      <c r="F11180" s="14" t="s">
        <v>2092</v>
      </c>
      <c r="G11180" s="14" t="s">
        <v>2086</v>
      </c>
      <c r="H11180" s="14" t="s">
        <v>2059</v>
      </c>
      <c r="I11180" s="9"/>
    </row>
    <row r="11181" spans="1:9" ht="18.95" customHeight="1" x14ac:dyDescent="0.25">
      <c r="A11181" s="15" t="s">
        <v>2087</v>
      </c>
      <c r="B11181" s="16" t="s">
        <v>2186</v>
      </c>
      <c r="C11181" s="17">
        <v>333.11</v>
      </c>
      <c r="D11181" s="17">
        <v>0.1</v>
      </c>
      <c r="E11181" s="17">
        <v>1</v>
      </c>
      <c r="F11181" s="17">
        <v>30</v>
      </c>
      <c r="G11181" s="17">
        <v>1.5</v>
      </c>
      <c r="H11181" s="18">
        <v>1499</v>
      </c>
      <c r="I11181" s="9"/>
    </row>
    <row r="11182" spans="1:9" ht="18.95" customHeight="1" x14ac:dyDescent="0.25">
      <c r="A11182" s="15" t="s">
        <v>2089</v>
      </c>
      <c r="B11182" s="16" t="s">
        <v>2186</v>
      </c>
      <c r="C11182" s="17">
        <v>216.98</v>
      </c>
      <c r="D11182" s="17">
        <v>0.03</v>
      </c>
      <c r="E11182" s="17">
        <v>1</v>
      </c>
      <c r="F11182" s="17">
        <v>30</v>
      </c>
      <c r="G11182" s="17">
        <v>1.5</v>
      </c>
      <c r="H11182" s="18">
        <v>292.92</v>
      </c>
      <c r="I11182" s="9"/>
    </row>
    <row r="11183" spans="1:9" ht="27" customHeight="1" x14ac:dyDescent="0.25">
      <c r="A11183" s="15" t="s">
        <v>2090</v>
      </c>
      <c r="B11183" s="16" t="s">
        <v>2186</v>
      </c>
      <c r="C11183" s="17">
        <v>4.5999999999999996</v>
      </c>
      <c r="D11183" s="17">
        <v>0.1</v>
      </c>
      <c r="E11183" s="17">
        <v>2</v>
      </c>
      <c r="F11183" s="17">
        <v>30</v>
      </c>
      <c r="G11183" s="17">
        <v>1.5</v>
      </c>
      <c r="H11183" s="18">
        <v>41.4</v>
      </c>
      <c r="I11183" s="9"/>
    </row>
    <row r="11184" spans="1:9" ht="15" customHeight="1" x14ac:dyDescent="0.25">
      <c r="A11184" s="19"/>
      <c r="B11184" s="20"/>
      <c r="C11184" s="21"/>
      <c r="D11184" s="21"/>
      <c r="E11184" s="21"/>
      <c r="F11184" s="21"/>
      <c r="G11184" s="21"/>
      <c r="H11184" s="22">
        <v>1833.32</v>
      </c>
      <c r="I11184" s="9"/>
    </row>
    <row r="11185" spans="1:9" ht="9.9499999999999993" customHeight="1" x14ac:dyDescent="0.25">
      <c r="A11185" s="86"/>
      <c r="B11185" s="86"/>
      <c r="C11185" s="86"/>
      <c r="D11185" s="9"/>
      <c r="E11185" s="9"/>
      <c r="F11185" s="9"/>
      <c r="G11185" s="9"/>
      <c r="H11185" s="9"/>
      <c r="I11185" s="9"/>
    </row>
    <row r="11186" spans="1:9" ht="12" customHeight="1" x14ac:dyDescent="0.25">
      <c r="A11186" s="9"/>
      <c r="B11186" s="9"/>
      <c r="C11186" s="9"/>
      <c r="D11186" s="90" t="s">
        <v>5095</v>
      </c>
      <c r="E11186" s="90"/>
      <c r="F11186" s="90"/>
      <c r="G11186" s="90"/>
      <c r="H11186" s="90"/>
      <c r="I11186" s="90"/>
    </row>
    <row r="11187" spans="1:9" ht="9.9499999999999993" customHeight="1" x14ac:dyDescent="0.25">
      <c r="A11187" s="86"/>
      <c r="B11187" s="86"/>
      <c r="C11187" s="86"/>
      <c r="D11187" s="86"/>
      <c r="E11187" s="9"/>
      <c r="F11187" s="9"/>
      <c r="G11187" s="9"/>
      <c r="H11187" s="9"/>
      <c r="I11187" s="9"/>
    </row>
    <row r="11188" spans="1:9" ht="42.95" customHeight="1" x14ac:dyDescent="0.25">
      <c r="A11188" s="88" t="s">
        <v>3636</v>
      </c>
      <c r="B11188" s="88"/>
      <c r="C11188" s="88"/>
      <c r="D11188" s="88"/>
      <c r="E11188" s="88"/>
      <c r="F11188" s="88"/>
      <c r="G11188" s="88"/>
      <c r="H11188" s="88"/>
      <c r="I11188" s="88"/>
    </row>
    <row r="11189" spans="1:9" ht="15" customHeight="1" x14ac:dyDescent="0.25">
      <c r="A11189" s="89"/>
      <c r="B11189" s="89"/>
      <c r="C11189" s="14" t="s">
        <v>2076</v>
      </c>
      <c r="D11189" s="14" t="s">
        <v>2056</v>
      </c>
      <c r="E11189" s="14" t="s">
        <v>2058</v>
      </c>
      <c r="F11189" s="14" t="s">
        <v>2092</v>
      </c>
      <c r="G11189" s="14" t="s">
        <v>2086</v>
      </c>
      <c r="H11189" s="14" t="s">
        <v>2059</v>
      </c>
      <c r="I11189" s="9"/>
    </row>
    <row r="11190" spans="1:9" ht="18.95" customHeight="1" x14ac:dyDescent="0.25">
      <c r="A11190" s="15" t="s">
        <v>2087</v>
      </c>
      <c r="B11190" s="16" t="s">
        <v>2186</v>
      </c>
      <c r="C11190" s="17">
        <v>333.11</v>
      </c>
      <c r="D11190" s="17">
        <v>0.1</v>
      </c>
      <c r="E11190" s="17">
        <v>1</v>
      </c>
      <c r="F11190" s="17">
        <v>12</v>
      </c>
      <c r="G11190" s="17">
        <v>1.5</v>
      </c>
      <c r="H11190" s="18">
        <v>599.6</v>
      </c>
      <c r="I11190" s="9"/>
    </row>
    <row r="11191" spans="1:9" ht="18.95" customHeight="1" x14ac:dyDescent="0.25">
      <c r="A11191" s="15" t="s">
        <v>2089</v>
      </c>
      <c r="B11191" s="16" t="s">
        <v>2186</v>
      </c>
      <c r="C11191" s="17">
        <v>216.98</v>
      </c>
      <c r="D11191" s="17">
        <v>0.1</v>
      </c>
      <c r="E11191" s="17">
        <v>1</v>
      </c>
      <c r="F11191" s="17">
        <v>12</v>
      </c>
      <c r="G11191" s="17">
        <v>1.5</v>
      </c>
      <c r="H11191" s="18">
        <v>390.56</v>
      </c>
      <c r="I11191" s="9"/>
    </row>
    <row r="11192" spans="1:9" ht="27" customHeight="1" x14ac:dyDescent="0.25">
      <c r="A11192" s="15" t="s">
        <v>2090</v>
      </c>
      <c r="B11192" s="16" t="s">
        <v>2186</v>
      </c>
      <c r="C11192" s="17">
        <v>4.5999999999999996</v>
      </c>
      <c r="D11192" s="17">
        <v>0.1</v>
      </c>
      <c r="E11192" s="17">
        <v>2</v>
      </c>
      <c r="F11192" s="17">
        <v>12</v>
      </c>
      <c r="G11192" s="17">
        <v>1.5</v>
      </c>
      <c r="H11192" s="18">
        <v>16.559999999999999</v>
      </c>
      <c r="I11192" s="9"/>
    </row>
    <row r="11193" spans="1:9" ht="15" customHeight="1" x14ac:dyDescent="0.25">
      <c r="A11193" s="19"/>
      <c r="B11193" s="20"/>
      <c r="C11193" s="21"/>
      <c r="D11193" s="21"/>
      <c r="E11193" s="21"/>
      <c r="F11193" s="21"/>
      <c r="G11193" s="21"/>
      <c r="H11193" s="22">
        <v>1006.72</v>
      </c>
      <c r="I11193" s="9"/>
    </row>
    <row r="11194" spans="1:9" ht="9.9499999999999993" customHeight="1" x14ac:dyDescent="0.25">
      <c r="A11194" s="86"/>
      <c r="B11194" s="86"/>
      <c r="C11194" s="86"/>
      <c r="D11194" s="9"/>
      <c r="E11194" s="9"/>
      <c r="F11194" s="9"/>
      <c r="G11194" s="9"/>
      <c r="H11194" s="9"/>
      <c r="I11194" s="9"/>
    </row>
    <row r="11195" spans="1:9" ht="12" customHeight="1" x14ac:dyDescent="0.25">
      <c r="A11195" s="9"/>
      <c r="B11195" s="9"/>
      <c r="C11195" s="9"/>
      <c r="D11195" s="90" t="s">
        <v>5096</v>
      </c>
      <c r="E11195" s="90"/>
      <c r="F11195" s="90"/>
      <c r="G11195" s="90"/>
      <c r="H11195" s="90"/>
      <c r="I11195" s="90"/>
    </row>
    <row r="11196" spans="1:9" ht="9.9499999999999993" customHeight="1" x14ac:dyDescent="0.25">
      <c r="A11196" s="86"/>
      <c r="B11196" s="86"/>
      <c r="C11196" s="86"/>
      <c r="D11196" s="86"/>
      <c r="E11196" s="9"/>
      <c r="F11196" s="9"/>
      <c r="G11196" s="9"/>
      <c r="H11196" s="9"/>
      <c r="I11196" s="9"/>
    </row>
    <row r="11197" spans="1:9" ht="20.100000000000001" customHeight="1" x14ac:dyDescent="0.25">
      <c r="A11197" s="88" t="s">
        <v>3637</v>
      </c>
      <c r="B11197" s="88"/>
      <c r="C11197" s="88"/>
      <c r="D11197" s="88"/>
      <c r="E11197" s="88"/>
      <c r="F11197" s="88"/>
      <c r="G11197" s="88"/>
      <c r="H11197" s="88"/>
      <c r="I11197" s="88"/>
    </row>
    <row r="11198" spans="1:9" ht="15" customHeight="1" x14ac:dyDescent="0.25">
      <c r="A11198" s="89"/>
      <c r="B11198" s="89"/>
      <c r="C11198" s="14" t="s">
        <v>2076</v>
      </c>
      <c r="D11198" s="14" t="s">
        <v>2056</v>
      </c>
      <c r="E11198" s="14" t="s">
        <v>2086</v>
      </c>
      <c r="F11198" s="14" t="s">
        <v>2059</v>
      </c>
      <c r="G11198" s="9"/>
      <c r="H11198" s="9"/>
      <c r="I11198" s="9"/>
    </row>
    <row r="11199" spans="1:9" ht="18.95" customHeight="1" x14ac:dyDescent="0.25">
      <c r="A11199" s="15" t="s">
        <v>2096</v>
      </c>
      <c r="B11199" s="16" t="s">
        <v>2097</v>
      </c>
      <c r="C11199" s="17">
        <v>333.11</v>
      </c>
      <c r="D11199" s="17">
        <v>0.1</v>
      </c>
      <c r="E11199" s="17">
        <v>1.5</v>
      </c>
      <c r="F11199" s="18">
        <v>49.97</v>
      </c>
      <c r="G11199" s="9"/>
      <c r="H11199" s="9"/>
      <c r="I11199" s="9"/>
    </row>
    <row r="11200" spans="1:9" ht="15" customHeight="1" x14ac:dyDescent="0.25">
      <c r="A11200" s="19"/>
      <c r="B11200" s="20"/>
      <c r="C11200" s="21"/>
      <c r="D11200" s="21"/>
      <c r="E11200" s="21"/>
      <c r="F11200" s="22">
        <v>49.97</v>
      </c>
      <c r="G11200" s="9"/>
      <c r="H11200" s="9"/>
      <c r="I11200" s="9"/>
    </row>
    <row r="11201" spans="1:9" ht="9.9499999999999993" customHeight="1" x14ac:dyDescent="0.25">
      <c r="A11201" s="86"/>
      <c r="B11201" s="86"/>
      <c r="C11201" s="86"/>
      <c r="D11201" s="9"/>
      <c r="E11201" s="9"/>
      <c r="F11201" s="9"/>
      <c r="G11201" s="9"/>
      <c r="H11201" s="9"/>
      <c r="I11201" s="9"/>
    </row>
    <row r="11202" spans="1:9" ht="12" customHeight="1" x14ac:dyDescent="0.25">
      <c r="A11202" s="9"/>
      <c r="B11202" s="9"/>
      <c r="C11202" s="9"/>
      <c r="D11202" s="90" t="s">
        <v>5097</v>
      </c>
      <c r="E11202" s="90"/>
      <c r="F11202" s="90"/>
      <c r="G11202" s="90"/>
      <c r="H11202" s="90"/>
      <c r="I11202" s="90"/>
    </row>
    <row r="11203" spans="1:9" ht="9.9499999999999993" customHeight="1" x14ac:dyDescent="0.25">
      <c r="A11203" s="86"/>
      <c r="B11203" s="86"/>
      <c r="C11203" s="86"/>
      <c r="D11203" s="86"/>
      <c r="E11203" s="9"/>
      <c r="F11203" s="9"/>
      <c r="G11203" s="9"/>
      <c r="H11203" s="9"/>
      <c r="I11203" s="9"/>
    </row>
    <row r="11204" spans="1:9" ht="30.95" customHeight="1" x14ac:dyDescent="0.25">
      <c r="A11204" s="88" t="s">
        <v>3638</v>
      </c>
      <c r="B11204" s="88"/>
      <c r="C11204" s="88"/>
      <c r="D11204" s="88"/>
      <c r="E11204" s="88"/>
      <c r="F11204" s="88"/>
      <c r="G11204" s="88"/>
      <c r="H11204" s="88"/>
      <c r="I11204" s="88"/>
    </row>
    <row r="11205" spans="1:9" ht="15" customHeight="1" x14ac:dyDescent="0.25">
      <c r="A11205" s="89"/>
      <c r="B11205" s="89"/>
      <c r="C11205" s="14" t="s">
        <v>2076</v>
      </c>
      <c r="D11205" s="14" t="s">
        <v>2079</v>
      </c>
      <c r="E11205" s="14" t="s">
        <v>2092</v>
      </c>
      <c r="F11205" s="14" t="s">
        <v>2086</v>
      </c>
      <c r="G11205" s="14" t="s">
        <v>2059</v>
      </c>
      <c r="H11205" s="9"/>
      <c r="I11205" s="9"/>
    </row>
    <row r="11206" spans="1:9" ht="27" customHeight="1" x14ac:dyDescent="0.25">
      <c r="A11206" s="15" t="s">
        <v>2099</v>
      </c>
      <c r="B11206" s="16" t="s">
        <v>2100</v>
      </c>
      <c r="C11206" s="17">
        <v>216.98</v>
      </c>
      <c r="D11206" s="17">
        <v>0.1</v>
      </c>
      <c r="E11206" s="17">
        <v>29.7</v>
      </c>
      <c r="F11206" s="17">
        <v>1.5</v>
      </c>
      <c r="G11206" s="18">
        <v>966.65</v>
      </c>
      <c r="H11206" s="9"/>
      <c r="I11206" s="9"/>
    </row>
    <row r="11207" spans="1:9" ht="15" customHeight="1" x14ac:dyDescent="0.25">
      <c r="A11207" s="19"/>
      <c r="B11207" s="20"/>
      <c r="C11207" s="21"/>
      <c r="D11207" s="21"/>
      <c r="E11207" s="21"/>
      <c r="F11207" s="21"/>
      <c r="G11207" s="22">
        <v>966.65</v>
      </c>
      <c r="H11207" s="9"/>
      <c r="I11207" s="9"/>
    </row>
    <row r="11208" spans="1:9" ht="9.9499999999999993" customHeight="1" x14ac:dyDescent="0.25">
      <c r="A11208" s="86"/>
      <c r="B11208" s="86"/>
      <c r="C11208" s="86"/>
      <c r="D11208" s="9"/>
      <c r="E11208" s="9"/>
      <c r="F11208" s="9"/>
      <c r="G11208" s="9"/>
      <c r="H11208" s="9"/>
      <c r="I11208" s="9"/>
    </row>
    <row r="11209" spans="1:9" ht="12" customHeight="1" x14ac:dyDescent="0.25">
      <c r="A11209" s="9"/>
      <c r="B11209" s="9"/>
      <c r="C11209" s="9"/>
      <c r="D11209" s="90" t="s">
        <v>5098</v>
      </c>
      <c r="E11209" s="90"/>
      <c r="F11209" s="90"/>
      <c r="G11209" s="90"/>
      <c r="H11209" s="90"/>
      <c r="I11209" s="90"/>
    </row>
    <row r="11210" spans="1:9" ht="9.9499999999999993" customHeight="1" x14ac:dyDescent="0.25">
      <c r="A11210" s="86"/>
      <c r="B11210" s="86"/>
      <c r="C11210" s="86"/>
      <c r="D11210" s="86"/>
      <c r="E11210" s="9"/>
      <c r="F11210" s="9"/>
      <c r="G11210" s="9"/>
      <c r="H11210" s="9"/>
      <c r="I11210" s="9"/>
    </row>
    <row r="11211" spans="1:9" ht="30.95" customHeight="1" x14ac:dyDescent="0.25">
      <c r="A11211" s="88" t="s">
        <v>3639</v>
      </c>
      <c r="B11211" s="88"/>
      <c r="C11211" s="88"/>
      <c r="D11211" s="88"/>
      <c r="E11211" s="88"/>
      <c r="F11211" s="88"/>
      <c r="G11211" s="88"/>
      <c r="H11211" s="88"/>
      <c r="I11211" s="88"/>
    </row>
    <row r="11212" spans="1:9" ht="15" customHeight="1" x14ac:dyDescent="0.25">
      <c r="A11212" s="89"/>
      <c r="B11212" s="89"/>
      <c r="C11212" s="14" t="s">
        <v>2076</v>
      </c>
      <c r="D11212" s="14" t="s">
        <v>2079</v>
      </c>
      <c r="E11212" s="14" t="s">
        <v>2059</v>
      </c>
      <c r="F11212" s="9"/>
      <c r="G11212" s="9"/>
      <c r="H11212" s="9"/>
      <c r="I11212" s="9"/>
    </row>
    <row r="11213" spans="1:9" ht="18.95" customHeight="1" x14ac:dyDescent="0.25">
      <c r="A11213" s="15" t="s">
        <v>2080</v>
      </c>
      <c r="B11213" s="16" t="s">
        <v>2081</v>
      </c>
      <c r="C11213" s="17">
        <v>216.98</v>
      </c>
      <c r="D11213" s="17">
        <v>0.1</v>
      </c>
      <c r="E11213" s="18">
        <v>21.7</v>
      </c>
      <c r="F11213" s="9"/>
      <c r="G11213" s="9"/>
      <c r="H11213" s="9"/>
      <c r="I11213" s="9"/>
    </row>
    <row r="11214" spans="1:9" ht="15" customHeight="1" x14ac:dyDescent="0.25">
      <c r="A11214" s="19"/>
      <c r="B11214" s="20"/>
      <c r="C11214" s="21"/>
      <c r="D11214" s="21"/>
      <c r="E11214" s="22">
        <v>21.7</v>
      </c>
      <c r="F11214" s="9"/>
      <c r="G11214" s="9"/>
      <c r="H11214" s="9"/>
      <c r="I11214" s="9"/>
    </row>
    <row r="11215" spans="1:9" ht="9.9499999999999993" customHeight="1" x14ac:dyDescent="0.25">
      <c r="A11215" s="86"/>
      <c r="B11215" s="86"/>
      <c r="C11215" s="86"/>
      <c r="D11215" s="9"/>
      <c r="E11215" s="9"/>
      <c r="F11215" s="9"/>
      <c r="G11215" s="9"/>
      <c r="H11215" s="9"/>
      <c r="I11215" s="9"/>
    </row>
    <row r="11216" spans="1:9" ht="12" customHeight="1" x14ac:dyDescent="0.25">
      <c r="A11216" s="9"/>
      <c r="B11216" s="9"/>
      <c r="C11216" s="9"/>
      <c r="D11216" s="90" t="s">
        <v>5093</v>
      </c>
      <c r="E11216" s="90"/>
      <c r="F11216" s="90"/>
      <c r="G11216" s="90"/>
      <c r="H11216" s="90"/>
      <c r="I11216" s="90"/>
    </row>
    <row r="11217" spans="1:9" ht="9.9499999999999993" customHeight="1" x14ac:dyDescent="0.25">
      <c r="A11217" s="86"/>
      <c r="B11217" s="86"/>
      <c r="C11217" s="86"/>
      <c r="D11217" s="86"/>
      <c r="E11217" s="9"/>
      <c r="F11217" s="9"/>
      <c r="G11217" s="9"/>
      <c r="H11217" s="9"/>
      <c r="I11217" s="9"/>
    </row>
    <row r="11218" spans="1:9" ht="30.95" customHeight="1" x14ac:dyDescent="0.25">
      <c r="A11218" s="88" t="s">
        <v>3640</v>
      </c>
      <c r="B11218" s="88"/>
      <c r="C11218" s="88"/>
      <c r="D11218" s="88"/>
      <c r="E11218" s="88"/>
      <c r="F11218" s="88"/>
      <c r="G11218" s="88"/>
      <c r="H11218" s="88"/>
      <c r="I11218" s="88"/>
    </row>
    <row r="11219" spans="1:9" ht="15" customHeight="1" x14ac:dyDescent="0.25">
      <c r="A11219" s="89"/>
      <c r="B11219" s="89"/>
      <c r="C11219" s="14" t="s">
        <v>2076</v>
      </c>
      <c r="D11219" s="14" t="s">
        <v>2059</v>
      </c>
      <c r="E11219" s="9"/>
      <c r="F11219" s="9"/>
      <c r="G11219" s="9"/>
      <c r="H11219" s="9"/>
      <c r="I11219" s="9"/>
    </row>
    <row r="11220" spans="1:9" ht="18.95" customHeight="1" x14ac:dyDescent="0.25">
      <c r="A11220" s="15" t="s">
        <v>2170</v>
      </c>
      <c r="B11220" s="16" t="s">
        <v>2076</v>
      </c>
      <c r="C11220" s="17">
        <v>216.98</v>
      </c>
      <c r="D11220" s="18">
        <v>216.98</v>
      </c>
      <c r="E11220" s="9"/>
      <c r="F11220" s="9"/>
      <c r="G11220" s="9"/>
      <c r="H11220" s="9"/>
      <c r="I11220" s="9"/>
    </row>
    <row r="11221" spans="1:9" ht="15" customHeight="1" x14ac:dyDescent="0.25">
      <c r="A11221" s="19"/>
      <c r="B11221" s="20"/>
      <c r="C11221" s="21"/>
      <c r="D11221" s="22">
        <v>216.98</v>
      </c>
      <c r="E11221" s="9"/>
      <c r="F11221" s="9"/>
      <c r="G11221" s="9"/>
      <c r="H11221" s="9"/>
      <c r="I11221" s="9"/>
    </row>
    <row r="11222" spans="1:9" ht="9.9499999999999993" customHeight="1" x14ac:dyDescent="0.25">
      <c r="A11222" s="86"/>
      <c r="B11222" s="86"/>
      <c r="C11222" s="86"/>
      <c r="D11222" s="9"/>
      <c r="E11222" s="9"/>
      <c r="F11222" s="9"/>
      <c r="G11222" s="9"/>
      <c r="H11222" s="9"/>
      <c r="I11222" s="9"/>
    </row>
    <row r="11223" spans="1:9" ht="12" customHeight="1" x14ac:dyDescent="0.25">
      <c r="A11223" s="9"/>
      <c r="B11223" s="9"/>
      <c r="C11223" s="9"/>
      <c r="D11223" s="90" t="s">
        <v>5099</v>
      </c>
      <c r="E11223" s="90"/>
      <c r="F11223" s="90"/>
      <c r="G11223" s="90"/>
      <c r="H11223" s="90"/>
      <c r="I11223" s="90"/>
    </row>
    <row r="11224" spans="1:9" ht="9.9499999999999993" customHeight="1" x14ac:dyDescent="0.25">
      <c r="A11224" s="86"/>
      <c r="B11224" s="86"/>
      <c r="C11224" s="86"/>
      <c r="D11224" s="86"/>
      <c r="E11224" s="9"/>
      <c r="F11224" s="9"/>
      <c r="G11224" s="9"/>
      <c r="H11224" s="9"/>
      <c r="I11224" s="9"/>
    </row>
    <row r="11225" spans="1:9" ht="42.95" customHeight="1" x14ac:dyDescent="0.25">
      <c r="A11225" s="88" t="s">
        <v>3641</v>
      </c>
      <c r="B11225" s="88"/>
      <c r="C11225" s="88"/>
      <c r="D11225" s="88"/>
      <c r="E11225" s="88"/>
      <c r="F11225" s="88"/>
      <c r="G11225" s="88"/>
      <c r="H11225" s="88"/>
      <c r="I11225" s="88"/>
    </row>
    <row r="11226" spans="1:9" ht="15" customHeight="1" x14ac:dyDescent="0.25">
      <c r="A11226" s="89"/>
      <c r="B11226" s="89"/>
      <c r="C11226" s="14" t="s">
        <v>2069</v>
      </c>
      <c r="D11226" s="14" t="s">
        <v>2058</v>
      </c>
      <c r="E11226" s="14" t="s">
        <v>2059</v>
      </c>
      <c r="F11226" s="9"/>
      <c r="G11226" s="9"/>
      <c r="H11226" s="9"/>
      <c r="I11226" s="9"/>
    </row>
    <row r="11227" spans="1:9" ht="12.95" customHeight="1" x14ac:dyDescent="0.25">
      <c r="A11227" s="15"/>
      <c r="B11227" s="16" t="s">
        <v>2104</v>
      </c>
      <c r="C11227" s="17">
        <v>190.09</v>
      </c>
      <c r="D11227" s="17">
        <v>1</v>
      </c>
      <c r="E11227" s="18">
        <v>190.09</v>
      </c>
      <c r="F11227" s="9"/>
      <c r="G11227" s="9"/>
      <c r="H11227" s="9"/>
      <c r="I11227" s="9"/>
    </row>
    <row r="11228" spans="1:9" ht="15" customHeight="1" x14ac:dyDescent="0.25">
      <c r="A11228" s="19"/>
      <c r="B11228" s="20"/>
      <c r="C11228" s="21"/>
      <c r="D11228" s="21"/>
      <c r="E11228" s="22">
        <v>190.09</v>
      </c>
      <c r="F11228" s="9"/>
      <c r="G11228" s="9"/>
      <c r="H11228" s="9"/>
      <c r="I11228" s="9"/>
    </row>
    <row r="11229" spans="1:9" ht="9.9499999999999993" customHeight="1" x14ac:dyDescent="0.25">
      <c r="A11229" s="86"/>
      <c r="B11229" s="86"/>
      <c r="C11229" s="86"/>
      <c r="D11229" s="9"/>
      <c r="E11229" s="9"/>
      <c r="F11229" s="9"/>
      <c r="G11229" s="9"/>
      <c r="H11229" s="9"/>
      <c r="I11229" s="9"/>
    </row>
    <row r="11230" spans="1:9" ht="12" customHeight="1" x14ac:dyDescent="0.25">
      <c r="A11230" s="9"/>
      <c r="B11230" s="9"/>
      <c r="C11230" s="9"/>
      <c r="D11230" s="90" t="s">
        <v>5100</v>
      </c>
      <c r="E11230" s="90"/>
      <c r="F11230" s="90"/>
      <c r="G11230" s="90"/>
      <c r="H11230" s="90"/>
      <c r="I11230" s="90"/>
    </row>
    <row r="11231" spans="1:9" ht="9.9499999999999993" customHeight="1" x14ac:dyDescent="0.25">
      <c r="A11231" s="86"/>
      <c r="B11231" s="86"/>
      <c r="C11231" s="86"/>
      <c r="D11231" s="86"/>
      <c r="E11231" s="9"/>
      <c r="F11231" s="9"/>
      <c r="G11231" s="9"/>
      <c r="H11231" s="9"/>
      <c r="I11231" s="9"/>
    </row>
    <row r="11232" spans="1:9" ht="30.95" customHeight="1" x14ac:dyDescent="0.25">
      <c r="A11232" s="88" t="s">
        <v>3642</v>
      </c>
      <c r="B11232" s="88"/>
      <c r="C11232" s="88"/>
      <c r="D11232" s="88"/>
      <c r="E11232" s="88"/>
      <c r="F11232" s="88"/>
      <c r="G11232" s="88"/>
      <c r="H11232" s="88"/>
      <c r="I11232" s="88"/>
    </row>
    <row r="11233" spans="1:9" ht="15" customHeight="1" x14ac:dyDescent="0.25">
      <c r="A11233" s="89"/>
      <c r="B11233" s="89"/>
      <c r="C11233" s="14" t="s">
        <v>2069</v>
      </c>
      <c r="D11233" s="14" t="s">
        <v>2058</v>
      </c>
      <c r="E11233" s="14" t="s">
        <v>2059</v>
      </c>
      <c r="F11233" s="9"/>
      <c r="G11233" s="9"/>
      <c r="H11233" s="9"/>
      <c r="I11233" s="9"/>
    </row>
    <row r="11234" spans="1:9" ht="12.95" customHeight="1" x14ac:dyDescent="0.25">
      <c r="A11234" s="15"/>
      <c r="B11234" s="16" t="s">
        <v>2104</v>
      </c>
      <c r="C11234" s="17">
        <v>190.09</v>
      </c>
      <c r="D11234" s="17">
        <v>1</v>
      </c>
      <c r="E11234" s="18">
        <v>190.09</v>
      </c>
      <c r="F11234" s="9"/>
      <c r="G11234" s="9"/>
      <c r="H11234" s="9"/>
      <c r="I11234" s="9"/>
    </row>
    <row r="11235" spans="1:9" ht="15" customHeight="1" x14ac:dyDescent="0.25">
      <c r="A11235" s="19"/>
      <c r="B11235" s="20"/>
      <c r="C11235" s="21"/>
      <c r="D11235" s="21"/>
      <c r="E11235" s="22">
        <v>190.09</v>
      </c>
      <c r="F11235" s="9"/>
      <c r="G11235" s="9"/>
      <c r="H11235" s="9"/>
      <c r="I11235" s="9"/>
    </row>
    <row r="11236" spans="1:9" ht="9.9499999999999993" customHeight="1" x14ac:dyDescent="0.25">
      <c r="A11236" s="86"/>
      <c r="B11236" s="86"/>
      <c r="C11236" s="86"/>
      <c r="D11236" s="9"/>
      <c r="E11236" s="9"/>
      <c r="F11236" s="9"/>
      <c r="G11236" s="9"/>
      <c r="H11236" s="9"/>
      <c r="I11236" s="9"/>
    </row>
    <row r="11237" spans="1:9" ht="12" customHeight="1" x14ac:dyDescent="0.25">
      <c r="A11237" s="9"/>
      <c r="B11237" s="9"/>
      <c r="C11237" s="9"/>
      <c r="D11237" s="90" t="s">
        <v>5100</v>
      </c>
      <c r="E11237" s="90"/>
      <c r="F11237" s="90"/>
      <c r="G11237" s="90"/>
      <c r="H11237" s="90"/>
      <c r="I11237" s="90"/>
    </row>
    <row r="11238" spans="1:9" ht="9.9499999999999993" customHeight="1" x14ac:dyDescent="0.25">
      <c r="A11238" s="86"/>
      <c r="B11238" s="86"/>
      <c r="C11238" s="86"/>
      <c r="D11238" s="86"/>
      <c r="E11238" s="9"/>
      <c r="F11238" s="9"/>
      <c r="G11238" s="9"/>
      <c r="H11238" s="9"/>
      <c r="I11238" s="9"/>
    </row>
    <row r="11239" spans="1:9" ht="42.95" customHeight="1" x14ac:dyDescent="0.25">
      <c r="A11239" s="88" t="s">
        <v>3643</v>
      </c>
      <c r="B11239" s="88"/>
      <c r="C11239" s="88"/>
      <c r="D11239" s="88"/>
      <c r="E11239" s="88"/>
      <c r="F11239" s="88"/>
      <c r="G11239" s="88"/>
      <c r="H11239" s="88"/>
      <c r="I11239" s="88"/>
    </row>
    <row r="11240" spans="1:9" ht="15" customHeight="1" x14ac:dyDescent="0.25">
      <c r="A11240" s="89"/>
      <c r="B11240" s="89"/>
      <c r="C11240" s="14" t="s">
        <v>2058</v>
      </c>
      <c r="D11240" s="14" t="s">
        <v>2059</v>
      </c>
      <c r="E11240" s="9"/>
      <c r="F11240" s="9"/>
      <c r="G11240" s="9"/>
      <c r="H11240" s="9"/>
      <c r="I11240" s="9"/>
    </row>
    <row r="11241" spans="1:9" ht="12.95" customHeight="1" x14ac:dyDescent="0.25">
      <c r="A11241" s="15"/>
      <c r="B11241" s="16" t="s">
        <v>2058</v>
      </c>
      <c r="C11241" s="17">
        <v>2</v>
      </c>
      <c r="D11241" s="18">
        <v>2</v>
      </c>
      <c r="E11241" s="9"/>
      <c r="F11241" s="9"/>
      <c r="G11241" s="9"/>
      <c r="H11241" s="9"/>
      <c r="I11241" s="9"/>
    </row>
    <row r="11242" spans="1:9" ht="15" customHeight="1" x14ac:dyDescent="0.25">
      <c r="A11242" s="19"/>
      <c r="B11242" s="20"/>
      <c r="C11242" s="21"/>
      <c r="D11242" s="22">
        <v>2</v>
      </c>
      <c r="E11242" s="9"/>
      <c r="F11242" s="9"/>
      <c r="G11242" s="9"/>
      <c r="H11242" s="9"/>
      <c r="I11242" s="9"/>
    </row>
    <row r="11243" spans="1:9" ht="9.9499999999999993" customHeight="1" x14ac:dyDescent="0.25">
      <c r="A11243" s="86"/>
      <c r="B11243" s="86"/>
      <c r="C11243" s="86"/>
      <c r="D11243" s="9"/>
      <c r="E11243" s="9"/>
      <c r="F11243" s="9"/>
      <c r="G11243" s="9"/>
      <c r="H11243" s="9"/>
      <c r="I11243" s="9"/>
    </row>
    <row r="11244" spans="1:9" ht="12" customHeight="1" x14ac:dyDescent="0.25">
      <c r="A11244" s="9"/>
      <c r="B11244" s="9"/>
      <c r="C11244" s="9"/>
      <c r="D11244" s="90" t="s">
        <v>4257</v>
      </c>
      <c r="E11244" s="90"/>
      <c r="F11244" s="90"/>
      <c r="G11244" s="90"/>
      <c r="H11244" s="90"/>
      <c r="I11244" s="90"/>
    </row>
    <row r="11245" spans="1:9" ht="9.9499999999999993" customHeight="1" x14ac:dyDescent="0.25">
      <c r="A11245" s="86"/>
      <c r="B11245" s="86"/>
      <c r="C11245" s="86"/>
      <c r="D11245" s="86"/>
      <c r="E11245" s="9"/>
      <c r="F11245" s="9"/>
      <c r="G11245" s="9"/>
      <c r="H11245" s="9"/>
      <c r="I11245" s="9"/>
    </row>
    <row r="11246" spans="1:9" ht="30.95" customHeight="1" x14ac:dyDescent="0.25">
      <c r="A11246" s="88" t="s">
        <v>3644</v>
      </c>
      <c r="B11246" s="88"/>
      <c r="C11246" s="88"/>
      <c r="D11246" s="88"/>
      <c r="E11246" s="88"/>
      <c r="F11246" s="88"/>
      <c r="G11246" s="88"/>
      <c r="H11246" s="88"/>
      <c r="I11246" s="88"/>
    </row>
    <row r="11247" spans="1:9" ht="15" customHeight="1" x14ac:dyDescent="0.25">
      <c r="A11247" s="89"/>
      <c r="B11247" s="89"/>
      <c r="C11247" s="14" t="s">
        <v>2076</v>
      </c>
      <c r="D11247" s="14" t="s">
        <v>2059</v>
      </c>
      <c r="E11247" s="9"/>
      <c r="F11247" s="9"/>
      <c r="G11247" s="9"/>
      <c r="H11247" s="9"/>
      <c r="I11247" s="9"/>
    </row>
    <row r="11248" spans="1:9" ht="12.95" customHeight="1" x14ac:dyDescent="0.25">
      <c r="A11248" s="15" t="s">
        <v>2108</v>
      </c>
      <c r="B11248" s="16" t="s">
        <v>2076</v>
      </c>
      <c r="C11248" s="17">
        <v>216.98</v>
      </c>
      <c r="D11248" s="18">
        <v>216.98</v>
      </c>
      <c r="E11248" s="9"/>
      <c r="F11248" s="9"/>
      <c r="G11248" s="9"/>
      <c r="H11248" s="9"/>
      <c r="I11248" s="9"/>
    </row>
    <row r="11249" spans="1:9" ht="15" customHeight="1" x14ac:dyDescent="0.25">
      <c r="A11249" s="19"/>
      <c r="B11249" s="20"/>
      <c r="C11249" s="21"/>
      <c r="D11249" s="22">
        <v>216.98</v>
      </c>
      <c r="E11249" s="9"/>
      <c r="F11249" s="9"/>
      <c r="G11249" s="9"/>
      <c r="H11249" s="9"/>
      <c r="I11249" s="9"/>
    </row>
    <row r="11250" spans="1:9" ht="9.9499999999999993" customHeight="1" x14ac:dyDescent="0.25">
      <c r="A11250" s="86"/>
      <c r="B11250" s="86"/>
      <c r="C11250" s="86"/>
      <c r="D11250" s="9"/>
      <c r="E11250" s="9"/>
      <c r="F11250" s="9"/>
      <c r="G11250" s="9"/>
      <c r="H11250" s="9"/>
      <c r="I11250" s="9"/>
    </row>
    <row r="11251" spans="1:9" ht="12" customHeight="1" x14ac:dyDescent="0.25">
      <c r="A11251" s="9"/>
      <c r="B11251" s="9"/>
      <c r="C11251" s="9"/>
      <c r="D11251" s="90" t="s">
        <v>5099</v>
      </c>
      <c r="E11251" s="90"/>
      <c r="F11251" s="90"/>
      <c r="G11251" s="90"/>
      <c r="H11251" s="90"/>
      <c r="I11251" s="90"/>
    </row>
    <row r="11252" spans="1:9" ht="9.9499999999999993" customHeight="1" x14ac:dyDescent="0.25">
      <c r="A11252" s="86"/>
      <c r="B11252" s="86"/>
      <c r="C11252" s="86"/>
      <c r="D11252" s="86"/>
      <c r="E11252" s="9"/>
      <c r="F11252" s="9"/>
      <c r="G11252" s="9"/>
      <c r="H11252" s="9"/>
      <c r="I11252" s="9"/>
    </row>
    <row r="11253" spans="1:9" ht="42.95" customHeight="1" x14ac:dyDescent="0.25">
      <c r="A11253" s="88" t="s">
        <v>3645</v>
      </c>
      <c r="B11253" s="88"/>
      <c r="C11253" s="88"/>
      <c r="D11253" s="88"/>
      <c r="E11253" s="88"/>
      <c r="F11253" s="88"/>
      <c r="G11253" s="88"/>
      <c r="H11253" s="88"/>
      <c r="I11253" s="88"/>
    </row>
    <row r="11254" spans="1:9" ht="15" customHeight="1" x14ac:dyDescent="0.25">
      <c r="A11254" s="89"/>
      <c r="B11254" s="89"/>
      <c r="C11254" s="14" t="s">
        <v>2058</v>
      </c>
      <c r="D11254" s="14" t="s">
        <v>2059</v>
      </c>
      <c r="E11254" s="9"/>
      <c r="F11254" s="9"/>
      <c r="G11254" s="9"/>
      <c r="H11254" s="9"/>
      <c r="I11254" s="9"/>
    </row>
    <row r="11255" spans="1:9" ht="12.95" customHeight="1" x14ac:dyDescent="0.25">
      <c r="A11255" s="15"/>
      <c r="B11255" s="16" t="s">
        <v>2058</v>
      </c>
      <c r="C11255" s="17">
        <v>2</v>
      </c>
      <c r="D11255" s="18">
        <v>2</v>
      </c>
      <c r="E11255" s="9"/>
      <c r="F11255" s="9"/>
      <c r="G11255" s="9"/>
      <c r="H11255" s="9"/>
      <c r="I11255" s="9"/>
    </row>
    <row r="11256" spans="1:9" ht="15" customHeight="1" x14ac:dyDescent="0.25">
      <c r="A11256" s="19"/>
      <c r="B11256" s="20"/>
      <c r="C11256" s="21"/>
      <c r="D11256" s="22">
        <v>2</v>
      </c>
      <c r="E11256" s="9"/>
      <c r="F11256" s="9"/>
      <c r="G11256" s="9"/>
      <c r="H11256" s="9"/>
      <c r="I11256" s="9"/>
    </row>
    <row r="11257" spans="1:9" ht="9.9499999999999993" customHeight="1" x14ac:dyDescent="0.25">
      <c r="A11257" s="86"/>
      <c r="B11257" s="86"/>
      <c r="C11257" s="86"/>
      <c r="D11257" s="9"/>
      <c r="E11257" s="9"/>
      <c r="F11257" s="9"/>
      <c r="G11257" s="9"/>
      <c r="H11257" s="9"/>
      <c r="I11257" s="9"/>
    </row>
    <row r="11258" spans="1:9" ht="12" customHeight="1" x14ac:dyDescent="0.25">
      <c r="A11258" s="9"/>
      <c r="B11258" s="9"/>
      <c r="C11258" s="9"/>
      <c r="D11258" s="90" t="s">
        <v>4257</v>
      </c>
      <c r="E11258" s="90"/>
      <c r="F11258" s="90"/>
      <c r="G11258" s="90"/>
      <c r="H11258" s="90"/>
      <c r="I11258" s="90"/>
    </row>
    <row r="11259" spans="1:9" ht="9.9499999999999993" customHeight="1" x14ac:dyDescent="0.25">
      <c r="A11259" s="86"/>
      <c r="B11259" s="86"/>
      <c r="C11259" s="86"/>
      <c r="D11259" s="86"/>
      <c r="E11259" s="9"/>
      <c r="F11259" s="9"/>
      <c r="G11259" s="9"/>
      <c r="H11259" s="9"/>
      <c r="I11259" s="9"/>
    </row>
    <row r="11260" spans="1:9" ht="30.95" customHeight="1" x14ac:dyDescent="0.25">
      <c r="A11260" s="88" t="s">
        <v>3646</v>
      </c>
      <c r="B11260" s="88"/>
      <c r="C11260" s="88"/>
      <c r="D11260" s="88"/>
      <c r="E11260" s="88"/>
      <c r="F11260" s="88"/>
      <c r="G11260" s="88"/>
      <c r="H11260" s="88"/>
      <c r="I11260" s="88"/>
    </row>
    <row r="11261" spans="1:9" ht="15" customHeight="1" x14ac:dyDescent="0.25">
      <c r="A11261" s="89"/>
      <c r="B11261" s="89"/>
      <c r="C11261" s="14" t="s">
        <v>2076</v>
      </c>
      <c r="D11261" s="14" t="s">
        <v>2058</v>
      </c>
      <c r="E11261" s="14" t="s">
        <v>2059</v>
      </c>
      <c r="F11261" s="9"/>
      <c r="G11261" s="9"/>
      <c r="H11261" s="9"/>
      <c r="I11261" s="9"/>
    </row>
    <row r="11262" spans="1:9" ht="18.95" customHeight="1" x14ac:dyDescent="0.25">
      <c r="A11262" s="15" t="s">
        <v>2110</v>
      </c>
      <c r="B11262" s="16" t="s">
        <v>2111</v>
      </c>
      <c r="C11262" s="17">
        <v>0.16</v>
      </c>
      <c r="D11262" s="17">
        <v>42</v>
      </c>
      <c r="E11262" s="18">
        <v>6.72</v>
      </c>
      <c r="F11262" s="9"/>
      <c r="G11262" s="9"/>
      <c r="H11262" s="9"/>
      <c r="I11262" s="9"/>
    </row>
    <row r="11263" spans="1:9" ht="15" customHeight="1" x14ac:dyDescent="0.25">
      <c r="A11263" s="19"/>
      <c r="B11263" s="20"/>
      <c r="C11263" s="21"/>
      <c r="D11263" s="21"/>
      <c r="E11263" s="22">
        <v>6.72</v>
      </c>
      <c r="F11263" s="9"/>
      <c r="G11263" s="9"/>
      <c r="H11263" s="9"/>
      <c r="I11263" s="9"/>
    </row>
    <row r="11264" spans="1:9" ht="9.9499999999999993" customHeight="1" x14ac:dyDescent="0.25">
      <c r="A11264" s="86"/>
      <c r="B11264" s="86"/>
      <c r="C11264" s="86"/>
      <c r="D11264" s="9"/>
      <c r="E11264" s="9"/>
      <c r="F11264" s="9"/>
      <c r="G11264" s="9"/>
      <c r="H11264" s="9"/>
      <c r="I11264" s="9"/>
    </row>
    <row r="11265" spans="1:9" ht="12" customHeight="1" x14ac:dyDescent="0.25">
      <c r="A11265" s="9"/>
      <c r="B11265" s="9"/>
      <c r="C11265" s="9"/>
      <c r="D11265" s="90" t="s">
        <v>5021</v>
      </c>
      <c r="E11265" s="90"/>
      <c r="F11265" s="90"/>
      <c r="G11265" s="90"/>
      <c r="H11265" s="90"/>
      <c r="I11265" s="90"/>
    </row>
    <row r="11266" spans="1:9" ht="9.9499999999999993" customHeight="1" x14ac:dyDescent="0.25">
      <c r="A11266" s="86"/>
      <c r="B11266" s="86"/>
      <c r="C11266" s="86"/>
      <c r="D11266" s="86"/>
      <c r="E11266" s="9"/>
      <c r="F11266" s="9"/>
      <c r="G11266" s="9"/>
      <c r="H11266" s="9"/>
      <c r="I11266" s="9"/>
    </row>
    <row r="11267" spans="1:9" ht="30.95" customHeight="1" x14ac:dyDescent="0.25">
      <c r="A11267" s="88" t="s">
        <v>3647</v>
      </c>
      <c r="B11267" s="88"/>
      <c r="C11267" s="88"/>
      <c r="D11267" s="88"/>
      <c r="E11267" s="88"/>
      <c r="F11267" s="88"/>
      <c r="G11267" s="88"/>
      <c r="H11267" s="88"/>
      <c r="I11267" s="88"/>
    </row>
    <row r="11268" spans="1:9" ht="15" customHeight="1" x14ac:dyDescent="0.25">
      <c r="A11268" s="89"/>
      <c r="B11268" s="89"/>
      <c r="C11268" s="14" t="s">
        <v>2058</v>
      </c>
      <c r="D11268" s="14" t="s">
        <v>2059</v>
      </c>
      <c r="E11268" s="9"/>
      <c r="F11268" s="9"/>
      <c r="G11268" s="9"/>
      <c r="H11268" s="9"/>
      <c r="I11268" s="9"/>
    </row>
    <row r="11269" spans="1:9" ht="12.95" customHeight="1" x14ac:dyDescent="0.25">
      <c r="A11269" s="15"/>
      <c r="B11269" s="16" t="s">
        <v>2058</v>
      </c>
      <c r="C11269" s="17">
        <v>8</v>
      </c>
      <c r="D11269" s="18">
        <v>8</v>
      </c>
      <c r="E11269" s="9"/>
      <c r="F11269" s="9"/>
      <c r="G11269" s="9"/>
      <c r="H11269" s="9"/>
      <c r="I11269" s="9"/>
    </row>
    <row r="11270" spans="1:9" ht="15" customHeight="1" x14ac:dyDescent="0.25">
      <c r="A11270" s="19"/>
      <c r="B11270" s="20"/>
      <c r="C11270" s="21"/>
      <c r="D11270" s="22">
        <v>8</v>
      </c>
      <c r="E11270" s="9"/>
      <c r="F11270" s="9"/>
      <c r="G11270" s="9"/>
      <c r="H11270" s="9"/>
      <c r="I11270" s="9"/>
    </row>
    <row r="11271" spans="1:9" ht="9.9499999999999993" customHeight="1" x14ac:dyDescent="0.25">
      <c r="A11271" s="86"/>
      <c r="B11271" s="86"/>
      <c r="C11271" s="86"/>
      <c r="D11271" s="9"/>
      <c r="E11271" s="9"/>
      <c r="F11271" s="9"/>
      <c r="G11271" s="9"/>
      <c r="H11271" s="9"/>
      <c r="I11271" s="9"/>
    </row>
    <row r="11272" spans="1:9" ht="12" customHeight="1" x14ac:dyDescent="0.25">
      <c r="A11272" s="9"/>
      <c r="B11272" s="9"/>
      <c r="C11272" s="9"/>
      <c r="D11272" s="90" t="s">
        <v>4258</v>
      </c>
      <c r="E11272" s="90"/>
      <c r="F11272" s="90"/>
      <c r="G11272" s="90"/>
      <c r="H11272" s="90"/>
      <c r="I11272" s="90"/>
    </row>
    <row r="11273" spans="1:9" ht="9.9499999999999993" customHeight="1" x14ac:dyDescent="0.25">
      <c r="A11273" s="86"/>
      <c r="B11273" s="86"/>
      <c r="C11273" s="86"/>
      <c r="D11273" s="86"/>
      <c r="E11273" s="9"/>
      <c r="F11273" s="9"/>
      <c r="G11273" s="9"/>
      <c r="H11273" s="9"/>
      <c r="I11273" s="9"/>
    </row>
    <row r="11274" spans="1:9" ht="20.100000000000001" customHeight="1" x14ac:dyDescent="0.25">
      <c r="A11274" s="88" t="s">
        <v>3648</v>
      </c>
      <c r="B11274" s="88"/>
      <c r="C11274" s="88"/>
      <c r="D11274" s="88"/>
      <c r="E11274" s="88"/>
      <c r="F11274" s="88"/>
      <c r="G11274" s="88"/>
      <c r="H11274" s="88"/>
      <c r="I11274" s="88"/>
    </row>
    <row r="11275" spans="1:9" ht="15" customHeight="1" x14ac:dyDescent="0.25">
      <c r="A11275" s="89"/>
      <c r="B11275" s="89"/>
      <c r="C11275" s="14" t="s">
        <v>2076</v>
      </c>
      <c r="D11275" s="14" t="s">
        <v>2059</v>
      </c>
      <c r="E11275" s="9"/>
      <c r="F11275" s="9"/>
      <c r="G11275" s="9"/>
      <c r="H11275" s="9"/>
      <c r="I11275" s="9"/>
    </row>
    <row r="11276" spans="1:9" ht="12.95" customHeight="1" x14ac:dyDescent="0.25">
      <c r="A11276" s="15" t="s">
        <v>3488</v>
      </c>
      <c r="B11276" s="16" t="s">
        <v>2076</v>
      </c>
      <c r="C11276" s="17">
        <v>63.8</v>
      </c>
      <c r="D11276" s="18">
        <v>63.8</v>
      </c>
      <c r="E11276" s="9"/>
      <c r="F11276" s="9"/>
      <c r="G11276" s="9"/>
      <c r="H11276" s="9"/>
      <c r="I11276" s="9"/>
    </row>
    <row r="11277" spans="1:9" ht="15" customHeight="1" x14ac:dyDescent="0.25">
      <c r="A11277" s="19"/>
      <c r="B11277" s="20"/>
      <c r="C11277" s="21"/>
      <c r="D11277" s="22">
        <v>63.8</v>
      </c>
      <c r="E11277" s="9"/>
      <c r="F11277" s="9"/>
      <c r="G11277" s="9"/>
      <c r="H11277" s="9"/>
      <c r="I11277" s="9"/>
    </row>
    <row r="11278" spans="1:9" ht="9.9499999999999993" customHeight="1" x14ac:dyDescent="0.25">
      <c r="A11278" s="86"/>
      <c r="B11278" s="86"/>
      <c r="C11278" s="86"/>
      <c r="D11278" s="9"/>
      <c r="E11278" s="9"/>
      <c r="F11278" s="9"/>
      <c r="G11278" s="9"/>
      <c r="H11278" s="9"/>
      <c r="I11278" s="9"/>
    </row>
    <row r="11279" spans="1:9" ht="12" customHeight="1" x14ac:dyDescent="0.25">
      <c r="A11279" s="9"/>
      <c r="B11279" s="9"/>
      <c r="C11279" s="9"/>
      <c r="D11279" s="90" t="s">
        <v>5101</v>
      </c>
      <c r="E11279" s="90"/>
      <c r="F11279" s="90"/>
      <c r="G11279" s="90"/>
      <c r="H11279" s="90"/>
      <c r="I11279" s="90"/>
    </row>
    <row r="11280" spans="1:9" ht="9.9499999999999993" customHeight="1" x14ac:dyDescent="0.25">
      <c r="A11280" s="86"/>
      <c r="B11280" s="86"/>
      <c r="C11280" s="86"/>
      <c r="D11280" s="86"/>
      <c r="E11280" s="9"/>
      <c r="F11280" s="9"/>
      <c r="G11280" s="9"/>
      <c r="H11280" s="9"/>
      <c r="I11280" s="9"/>
    </row>
    <row r="11281" spans="1:9" ht="30.95" customHeight="1" x14ac:dyDescent="0.25">
      <c r="A11281" s="88" t="s">
        <v>3649</v>
      </c>
      <c r="B11281" s="88"/>
      <c r="C11281" s="88"/>
      <c r="D11281" s="88"/>
      <c r="E11281" s="88"/>
      <c r="F11281" s="88"/>
      <c r="G11281" s="88"/>
      <c r="H11281" s="88"/>
      <c r="I11281" s="88"/>
    </row>
    <row r="11282" spans="1:9" ht="15" customHeight="1" x14ac:dyDescent="0.25">
      <c r="A11282" s="89"/>
      <c r="B11282" s="89"/>
      <c r="C11282" s="14" t="s">
        <v>2076</v>
      </c>
      <c r="D11282" s="14" t="s">
        <v>2059</v>
      </c>
      <c r="E11282" s="9"/>
      <c r="F11282" s="9"/>
      <c r="G11282" s="9"/>
      <c r="H11282" s="9"/>
      <c r="I11282" s="9"/>
    </row>
    <row r="11283" spans="1:9" ht="12.95" customHeight="1" x14ac:dyDescent="0.25">
      <c r="A11283" s="15" t="s">
        <v>2108</v>
      </c>
      <c r="B11283" s="16" t="s">
        <v>2076</v>
      </c>
      <c r="C11283" s="17">
        <v>216.98</v>
      </c>
      <c r="D11283" s="18">
        <v>216.98</v>
      </c>
      <c r="E11283" s="9"/>
      <c r="F11283" s="9"/>
      <c r="G11283" s="9"/>
      <c r="H11283" s="9"/>
      <c r="I11283" s="9"/>
    </row>
    <row r="11284" spans="1:9" ht="15" customHeight="1" x14ac:dyDescent="0.25">
      <c r="A11284" s="19"/>
      <c r="B11284" s="20"/>
      <c r="C11284" s="21"/>
      <c r="D11284" s="22">
        <v>216.98</v>
      </c>
      <c r="E11284" s="9"/>
      <c r="F11284" s="9"/>
      <c r="G11284" s="9"/>
      <c r="H11284" s="9"/>
      <c r="I11284" s="9"/>
    </row>
    <row r="11285" spans="1:9" ht="9.9499999999999993" customHeight="1" x14ac:dyDescent="0.25">
      <c r="A11285" s="86"/>
      <c r="B11285" s="86"/>
      <c r="C11285" s="86"/>
      <c r="D11285" s="9"/>
      <c r="E11285" s="9"/>
      <c r="F11285" s="9"/>
      <c r="G11285" s="9"/>
      <c r="H11285" s="9"/>
      <c r="I11285" s="9"/>
    </row>
    <row r="11286" spans="1:9" ht="12" customHeight="1" x14ac:dyDescent="0.25">
      <c r="A11286" s="9"/>
      <c r="B11286" s="9"/>
      <c r="C11286" s="9"/>
      <c r="D11286" s="90" t="s">
        <v>5099</v>
      </c>
      <c r="E11286" s="90"/>
      <c r="F11286" s="90"/>
      <c r="G11286" s="90"/>
      <c r="H11286" s="90"/>
      <c r="I11286" s="90"/>
    </row>
    <row r="11287" spans="1:9" ht="9.9499999999999993" customHeight="1" x14ac:dyDescent="0.25">
      <c r="A11287" s="86"/>
      <c r="B11287" s="86"/>
      <c r="C11287" s="86"/>
      <c r="D11287" s="86"/>
      <c r="E11287" s="9"/>
      <c r="F11287" s="9"/>
      <c r="G11287" s="9"/>
      <c r="H11287" s="9"/>
      <c r="I11287" s="9"/>
    </row>
    <row r="11288" spans="1:9" ht="20.100000000000001" customHeight="1" x14ac:dyDescent="0.25">
      <c r="A11288" s="88" t="s">
        <v>3650</v>
      </c>
      <c r="B11288" s="88"/>
      <c r="C11288" s="88"/>
      <c r="D11288" s="88"/>
      <c r="E11288" s="88"/>
      <c r="F11288" s="88"/>
      <c r="G11288" s="88"/>
      <c r="H11288" s="88"/>
      <c r="I11288" s="88"/>
    </row>
    <row r="11289" spans="1:9" ht="15" customHeight="1" x14ac:dyDescent="0.25">
      <c r="A11289" s="89"/>
      <c r="B11289" s="89"/>
      <c r="C11289" s="14" t="s">
        <v>2069</v>
      </c>
      <c r="D11289" s="14" t="s">
        <v>2058</v>
      </c>
      <c r="E11289" s="14" t="s">
        <v>2059</v>
      </c>
      <c r="F11289" s="9"/>
      <c r="G11289" s="9"/>
      <c r="H11289" s="9"/>
      <c r="I11289" s="9"/>
    </row>
    <row r="11290" spans="1:9" ht="12.95" customHeight="1" x14ac:dyDescent="0.25">
      <c r="A11290" s="15"/>
      <c r="B11290" s="16" t="s">
        <v>2104</v>
      </c>
      <c r="C11290" s="17">
        <v>201.95</v>
      </c>
      <c r="D11290" s="17">
        <v>1</v>
      </c>
      <c r="E11290" s="18">
        <v>201.95</v>
      </c>
      <c r="F11290" s="9"/>
      <c r="G11290" s="9"/>
      <c r="H11290" s="9"/>
      <c r="I11290" s="9"/>
    </row>
    <row r="11291" spans="1:9" ht="15" customHeight="1" x14ac:dyDescent="0.25">
      <c r="A11291" s="19"/>
      <c r="B11291" s="20"/>
      <c r="C11291" s="21"/>
      <c r="D11291" s="21"/>
      <c r="E11291" s="22">
        <v>201.95</v>
      </c>
      <c r="F11291" s="9"/>
      <c r="G11291" s="9"/>
      <c r="H11291" s="9"/>
      <c r="I11291" s="9"/>
    </row>
    <row r="11292" spans="1:9" ht="9.9499999999999993" customHeight="1" x14ac:dyDescent="0.25">
      <c r="A11292" s="86"/>
      <c r="B11292" s="86"/>
      <c r="C11292" s="86"/>
      <c r="D11292" s="9"/>
      <c r="E11292" s="9"/>
      <c r="F11292" s="9"/>
      <c r="G11292" s="9"/>
      <c r="H11292" s="9"/>
      <c r="I11292" s="9"/>
    </row>
    <row r="11293" spans="1:9" ht="12" customHeight="1" x14ac:dyDescent="0.25">
      <c r="A11293" s="9"/>
      <c r="B11293" s="9"/>
      <c r="C11293" s="9"/>
      <c r="D11293" s="90" t="s">
        <v>5102</v>
      </c>
      <c r="E11293" s="90"/>
      <c r="F11293" s="90"/>
      <c r="G11293" s="90"/>
      <c r="H11293" s="90"/>
      <c r="I11293" s="90"/>
    </row>
    <row r="11294" spans="1:9" ht="9.9499999999999993" customHeight="1" x14ac:dyDescent="0.25">
      <c r="A11294" s="86"/>
      <c r="B11294" s="86"/>
      <c r="C11294" s="86"/>
      <c r="D11294" s="86"/>
      <c r="E11294" s="9"/>
      <c r="F11294" s="9"/>
      <c r="G11294" s="9"/>
      <c r="H11294" s="9"/>
      <c r="I11294" s="9"/>
    </row>
    <row r="11295" spans="1:9" ht="30.95" customHeight="1" x14ac:dyDescent="0.25">
      <c r="A11295" s="88" t="s">
        <v>3651</v>
      </c>
      <c r="B11295" s="88"/>
      <c r="C11295" s="88"/>
      <c r="D11295" s="88"/>
      <c r="E11295" s="88"/>
      <c r="F11295" s="88"/>
      <c r="G11295" s="88"/>
      <c r="H11295" s="88"/>
      <c r="I11295" s="88"/>
    </row>
    <row r="11296" spans="1:9" ht="15" customHeight="1" x14ac:dyDescent="0.25">
      <c r="A11296" s="89"/>
      <c r="B11296" s="89"/>
      <c r="C11296" s="14" t="s">
        <v>2076</v>
      </c>
      <c r="D11296" s="14" t="s">
        <v>2059</v>
      </c>
      <c r="E11296" s="9"/>
      <c r="F11296" s="9"/>
      <c r="G11296" s="9"/>
      <c r="H11296" s="9"/>
      <c r="I11296" s="9"/>
    </row>
    <row r="11297" spans="1:9" ht="12.95" customHeight="1" x14ac:dyDescent="0.25">
      <c r="A11297" s="15" t="s">
        <v>2077</v>
      </c>
      <c r="B11297" s="16" t="s">
        <v>2076</v>
      </c>
      <c r="C11297" s="17">
        <v>3235.31</v>
      </c>
      <c r="D11297" s="18">
        <v>3235.31</v>
      </c>
      <c r="E11297" s="9"/>
      <c r="F11297" s="9"/>
      <c r="G11297" s="9"/>
      <c r="H11297" s="9"/>
      <c r="I11297" s="9"/>
    </row>
    <row r="11298" spans="1:9" ht="15" customHeight="1" x14ac:dyDescent="0.25">
      <c r="A11298" s="19"/>
      <c r="B11298" s="20"/>
      <c r="C11298" s="21"/>
      <c r="D11298" s="22">
        <v>3235.31</v>
      </c>
      <c r="E11298" s="9"/>
      <c r="F11298" s="9"/>
      <c r="G11298" s="9"/>
      <c r="H11298" s="9"/>
      <c r="I11298" s="9"/>
    </row>
    <row r="11299" spans="1:9" ht="9.9499999999999993" customHeight="1" x14ac:dyDescent="0.25">
      <c r="A11299" s="86"/>
      <c r="B11299" s="86"/>
      <c r="C11299" s="86"/>
      <c r="D11299" s="9"/>
      <c r="E11299" s="9"/>
      <c r="F11299" s="9"/>
      <c r="G11299" s="9"/>
      <c r="H11299" s="9"/>
      <c r="I11299" s="9"/>
    </row>
    <row r="11300" spans="1:9" ht="12" customHeight="1" x14ac:dyDescent="0.25">
      <c r="A11300" s="9"/>
      <c r="B11300" s="9"/>
      <c r="C11300" s="9"/>
      <c r="D11300" s="90" t="s">
        <v>5103</v>
      </c>
      <c r="E11300" s="90"/>
      <c r="F11300" s="90"/>
      <c r="G11300" s="90"/>
      <c r="H11300" s="90"/>
      <c r="I11300" s="90"/>
    </row>
    <row r="11301" spans="1:9" ht="9.9499999999999993" customHeight="1" x14ac:dyDescent="0.25">
      <c r="A11301" s="86"/>
      <c r="B11301" s="86"/>
      <c r="C11301" s="86"/>
      <c r="D11301" s="86"/>
      <c r="E11301" s="9"/>
      <c r="F11301" s="9"/>
      <c r="G11301" s="9"/>
      <c r="H11301" s="9"/>
      <c r="I11301" s="9"/>
    </row>
    <row r="11302" spans="1:9" ht="30.95" customHeight="1" x14ac:dyDescent="0.25">
      <c r="A11302" s="88" t="s">
        <v>3652</v>
      </c>
      <c r="B11302" s="88"/>
      <c r="C11302" s="88"/>
      <c r="D11302" s="88"/>
      <c r="E11302" s="88"/>
      <c r="F11302" s="88"/>
      <c r="G11302" s="88"/>
      <c r="H11302" s="88"/>
      <c r="I11302" s="88"/>
    </row>
    <row r="11303" spans="1:9" ht="15" customHeight="1" x14ac:dyDescent="0.25">
      <c r="A11303" s="89"/>
      <c r="B11303" s="89"/>
      <c r="C11303" s="14" t="s">
        <v>2076</v>
      </c>
      <c r="D11303" s="14" t="s">
        <v>2079</v>
      </c>
      <c r="E11303" s="14" t="s">
        <v>2059</v>
      </c>
      <c r="F11303" s="9"/>
      <c r="G11303" s="9"/>
      <c r="H11303" s="9"/>
      <c r="I11303" s="9"/>
    </row>
    <row r="11304" spans="1:9" ht="18.95" customHeight="1" x14ac:dyDescent="0.25">
      <c r="A11304" s="15" t="s">
        <v>2080</v>
      </c>
      <c r="B11304" s="16" t="s">
        <v>2081</v>
      </c>
      <c r="C11304" s="17">
        <v>1065.6400000000001</v>
      </c>
      <c r="D11304" s="17">
        <v>0.1</v>
      </c>
      <c r="E11304" s="18">
        <v>106.56</v>
      </c>
      <c r="F11304" s="9"/>
      <c r="G11304" s="9"/>
      <c r="H11304" s="9"/>
      <c r="I11304" s="9"/>
    </row>
    <row r="11305" spans="1:9" ht="15" customHeight="1" x14ac:dyDescent="0.25">
      <c r="A11305" s="19"/>
      <c r="B11305" s="20"/>
      <c r="C11305" s="21"/>
      <c r="D11305" s="21"/>
      <c r="E11305" s="22">
        <v>106.56</v>
      </c>
      <c r="F11305" s="9"/>
      <c r="G11305" s="9"/>
      <c r="H11305" s="9"/>
      <c r="I11305" s="9"/>
    </row>
    <row r="11306" spans="1:9" ht="9.9499999999999993" customHeight="1" x14ac:dyDescent="0.25">
      <c r="A11306" s="86"/>
      <c r="B11306" s="86"/>
      <c r="C11306" s="86"/>
      <c r="D11306" s="9"/>
      <c r="E11306" s="9"/>
      <c r="F11306" s="9"/>
      <c r="G11306" s="9"/>
      <c r="H11306" s="9"/>
      <c r="I11306" s="9"/>
    </row>
    <row r="11307" spans="1:9" ht="12" customHeight="1" x14ac:dyDescent="0.25">
      <c r="A11307" s="9"/>
      <c r="B11307" s="9"/>
      <c r="C11307" s="9"/>
      <c r="D11307" s="90" t="s">
        <v>5104</v>
      </c>
      <c r="E11307" s="90"/>
      <c r="F11307" s="90"/>
      <c r="G11307" s="90"/>
      <c r="H11307" s="90"/>
      <c r="I11307" s="90"/>
    </row>
    <row r="11308" spans="1:9" ht="9.9499999999999993" customHeight="1" x14ac:dyDescent="0.25">
      <c r="A11308" s="86"/>
      <c r="B11308" s="86"/>
      <c r="C11308" s="86"/>
      <c r="D11308" s="86"/>
      <c r="E11308" s="9"/>
      <c r="F11308" s="9"/>
      <c r="G11308" s="9"/>
      <c r="H11308" s="9"/>
      <c r="I11308" s="9"/>
    </row>
    <row r="11309" spans="1:9" ht="30.95" customHeight="1" x14ac:dyDescent="0.25">
      <c r="A11309" s="88" t="s">
        <v>3653</v>
      </c>
      <c r="B11309" s="88"/>
      <c r="C11309" s="88"/>
      <c r="D11309" s="88"/>
      <c r="E11309" s="88"/>
      <c r="F11309" s="88"/>
      <c r="G11309" s="88"/>
      <c r="H11309" s="88"/>
      <c r="I11309" s="88"/>
    </row>
    <row r="11310" spans="1:9" ht="15" customHeight="1" x14ac:dyDescent="0.25">
      <c r="A11310" s="89"/>
      <c r="B11310" s="89"/>
      <c r="C11310" s="14" t="s">
        <v>2076</v>
      </c>
      <c r="D11310" s="14" t="s">
        <v>2079</v>
      </c>
      <c r="E11310" s="14" t="s">
        <v>2058</v>
      </c>
      <c r="F11310" s="14" t="s">
        <v>2059</v>
      </c>
      <c r="G11310" s="9"/>
      <c r="H11310" s="9"/>
      <c r="I11310" s="9"/>
    </row>
    <row r="11311" spans="1:9" ht="27" customHeight="1" x14ac:dyDescent="0.25">
      <c r="A11311" s="15" t="s">
        <v>2083</v>
      </c>
      <c r="B11311" s="16" t="s">
        <v>2084</v>
      </c>
      <c r="C11311" s="17">
        <v>4.3</v>
      </c>
      <c r="D11311" s="17">
        <v>0.1</v>
      </c>
      <c r="E11311" s="17">
        <v>5</v>
      </c>
      <c r="F11311" s="18">
        <v>2.15</v>
      </c>
      <c r="G11311" s="9"/>
      <c r="H11311" s="9"/>
      <c r="I11311" s="9"/>
    </row>
    <row r="11312" spans="1:9" ht="15" customHeight="1" x14ac:dyDescent="0.25">
      <c r="A11312" s="19"/>
      <c r="B11312" s="20"/>
      <c r="C11312" s="21"/>
      <c r="D11312" s="21"/>
      <c r="E11312" s="21"/>
      <c r="F11312" s="22">
        <v>2.15</v>
      </c>
      <c r="G11312" s="9"/>
      <c r="H11312" s="9"/>
      <c r="I11312" s="9"/>
    </row>
    <row r="11313" spans="1:9" ht="9.9499999999999993" customHeight="1" x14ac:dyDescent="0.25">
      <c r="A11313" s="86"/>
      <c r="B11313" s="86"/>
      <c r="C11313" s="86"/>
      <c r="D11313" s="9"/>
      <c r="E11313" s="9"/>
      <c r="F11313" s="9"/>
      <c r="G11313" s="9"/>
      <c r="H11313" s="9"/>
      <c r="I11313" s="9"/>
    </row>
    <row r="11314" spans="1:9" ht="12" customHeight="1" x14ac:dyDescent="0.25">
      <c r="A11314" s="9"/>
      <c r="B11314" s="9"/>
      <c r="C11314" s="9"/>
      <c r="D11314" s="90" t="s">
        <v>4724</v>
      </c>
      <c r="E11314" s="90"/>
      <c r="F11314" s="90"/>
      <c r="G11314" s="90"/>
      <c r="H11314" s="90"/>
      <c r="I11314" s="90"/>
    </row>
    <row r="11315" spans="1:9" ht="9.9499999999999993" customHeight="1" x14ac:dyDescent="0.25">
      <c r="A11315" s="86"/>
      <c r="B11315" s="86"/>
      <c r="C11315" s="86"/>
      <c r="D11315" s="86"/>
      <c r="E11315" s="9"/>
      <c r="F11315" s="9"/>
      <c r="G11315" s="9"/>
      <c r="H11315" s="9"/>
      <c r="I11315" s="9"/>
    </row>
    <row r="11316" spans="1:9" ht="42.95" customHeight="1" x14ac:dyDescent="0.25">
      <c r="A11316" s="88" t="s">
        <v>3654</v>
      </c>
      <c r="B11316" s="88"/>
      <c r="C11316" s="88"/>
      <c r="D11316" s="88"/>
      <c r="E11316" s="88"/>
      <c r="F11316" s="88"/>
      <c r="G11316" s="88"/>
      <c r="H11316" s="88"/>
      <c r="I11316" s="88"/>
    </row>
    <row r="11317" spans="1:9" ht="15" customHeight="1" x14ac:dyDescent="0.25">
      <c r="A11317" s="89"/>
      <c r="B11317" s="89"/>
      <c r="C11317" s="14" t="s">
        <v>2076</v>
      </c>
      <c r="D11317" s="14" t="s">
        <v>2056</v>
      </c>
      <c r="E11317" s="14" t="s">
        <v>2058</v>
      </c>
      <c r="F11317" s="14" t="s">
        <v>2086</v>
      </c>
      <c r="G11317" s="14" t="s">
        <v>2059</v>
      </c>
      <c r="H11317" s="9"/>
      <c r="I11317" s="9"/>
    </row>
    <row r="11318" spans="1:9" ht="18.95" customHeight="1" x14ac:dyDescent="0.25">
      <c r="A11318" s="15" t="s">
        <v>2087</v>
      </c>
      <c r="B11318" s="16" t="s">
        <v>2088</v>
      </c>
      <c r="C11318" s="17">
        <v>3235.31</v>
      </c>
      <c r="D11318" s="17">
        <v>0.1</v>
      </c>
      <c r="E11318" s="17">
        <v>1</v>
      </c>
      <c r="F11318" s="17">
        <v>1.5</v>
      </c>
      <c r="G11318" s="18">
        <v>485.3</v>
      </c>
      <c r="H11318" s="9"/>
      <c r="I11318" s="9"/>
    </row>
    <row r="11319" spans="1:9" ht="18.95" customHeight="1" x14ac:dyDescent="0.25">
      <c r="A11319" s="15" t="s">
        <v>2089</v>
      </c>
      <c r="B11319" s="16" t="s">
        <v>2088</v>
      </c>
      <c r="C11319" s="17">
        <v>1065.6400000000001</v>
      </c>
      <c r="D11319" s="17">
        <v>0.1</v>
      </c>
      <c r="E11319" s="17">
        <v>1</v>
      </c>
      <c r="F11319" s="17">
        <v>1.5</v>
      </c>
      <c r="G11319" s="18">
        <v>159.85</v>
      </c>
      <c r="H11319" s="9"/>
      <c r="I11319" s="9"/>
    </row>
    <row r="11320" spans="1:9" ht="27" customHeight="1" x14ac:dyDescent="0.25">
      <c r="A11320" s="15" t="s">
        <v>2090</v>
      </c>
      <c r="B11320" s="16" t="s">
        <v>2088</v>
      </c>
      <c r="C11320" s="17">
        <v>4.5999999999999996</v>
      </c>
      <c r="D11320" s="17">
        <v>0.1</v>
      </c>
      <c r="E11320" s="17">
        <v>5</v>
      </c>
      <c r="F11320" s="17">
        <v>1.5</v>
      </c>
      <c r="G11320" s="18">
        <v>3.45</v>
      </c>
      <c r="H11320" s="9"/>
      <c r="I11320" s="9"/>
    </row>
    <row r="11321" spans="1:9" ht="15" customHeight="1" x14ac:dyDescent="0.25">
      <c r="A11321" s="19"/>
      <c r="B11321" s="20"/>
      <c r="C11321" s="21"/>
      <c r="D11321" s="21"/>
      <c r="E11321" s="21"/>
      <c r="F11321" s="21"/>
      <c r="G11321" s="22">
        <v>648.6</v>
      </c>
      <c r="H11321" s="9"/>
      <c r="I11321" s="9"/>
    </row>
    <row r="11322" spans="1:9" ht="9.9499999999999993" customHeight="1" x14ac:dyDescent="0.25">
      <c r="A11322" s="86"/>
      <c r="B11322" s="86"/>
      <c r="C11322" s="86"/>
      <c r="D11322" s="9"/>
      <c r="E11322" s="9"/>
      <c r="F11322" s="9"/>
      <c r="G11322" s="9"/>
      <c r="H11322" s="9"/>
      <c r="I11322" s="9"/>
    </row>
    <row r="11323" spans="1:9" ht="12" customHeight="1" x14ac:dyDescent="0.25">
      <c r="A11323" s="9"/>
      <c r="B11323" s="9"/>
      <c r="C11323" s="9"/>
      <c r="D11323" s="90" t="s">
        <v>5105</v>
      </c>
      <c r="E11323" s="90"/>
      <c r="F11323" s="90"/>
      <c r="G11323" s="90"/>
      <c r="H11323" s="90"/>
      <c r="I11323" s="90"/>
    </row>
    <row r="11324" spans="1:9" ht="9.9499999999999993" customHeight="1" x14ac:dyDescent="0.25">
      <c r="A11324" s="86"/>
      <c r="B11324" s="86"/>
      <c r="C11324" s="86"/>
      <c r="D11324" s="86"/>
      <c r="E11324" s="9"/>
      <c r="F11324" s="9"/>
      <c r="G11324" s="9"/>
      <c r="H11324" s="9"/>
      <c r="I11324" s="9"/>
    </row>
    <row r="11325" spans="1:9" ht="30.95" customHeight="1" x14ac:dyDescent="0.25">
      <c r="A11325" s="88" t="s">
        <v>3655</v>
      </c>
      <c r="B11325" s="88"/>
      <c r="C11325" s="88"/>
      <c r="D11325" s="88"/>
      <c r="E11325" s="88"/>
      <c r="F11325" s="88"/>
      <c r="G11325" s="88"/>
      <c r="H11325" s="88"/>
      <c r="I11325" s="88"/>
    </row>
    <row r="11326" spans="1:9" ht="15" customHeight="1" x14ac:dyDescent="0.25">
      <c r="A11326" s="89"/>
      <c r="B11326" s="89"/>
      <c r="C11326" s="14" t="s">
        <v>2076</v>
      </c>
      <c r="D11326" s="14" t="s">
        <v>2056</v>
      </c>
      <c r="E11326" s="14" t="s">
        <v>2058</v>
      </c>
      <c r="F11326" s="14" t="s">
        <v>2092</v>
      </c>
      <c r="G11326" s="14" t="s">
        <v>2086</v>
      </c>
      <c r="H11326" s="14" t="s">
        <v>2059</v>
      </c>
      <c r="I11326" s="9"/>
    </row>
    <row r="11327" spans="1:9" ht="18.95" customHeight="1" x14ac:dyDescent="0.25">
      <c r="A11327" s="15" t="s">
        <v>2087</v>
      </c>
      <c r="B11327" s="16" t="s">
        <v>2186</v>
      </c>
      <c r="C11327" s="17">
        <v>3235.31</v>
      </c>
      <c r="D11327" s="17">
        <v>0.1</v>
      </c>
      <c r="E11327" s="17">
        <v>1</v>
      </c>
      <c r="F11327" s="17">
        <v>30</v>
      </c>
      <c r="G11327" s="17">
        <v>1.5</v>
      </c>
      <c r="H11327" s="18">
        <v>14558.9</v>
      </c>
      <c r="I11327" s="9"/>
    </row>
    <row r="11328" spans="1:9" ht="18.95" customHeight="1" x14ac:dyDescent="0.25">
      <c r="A11328" s="15" t="s">
        <v>2089</v>
      </c>
      <c r="B11328" s="16" t="s">
        <v>2186</v>
      </c>
      <c r="C11328" s="17">
        <v>1065.6400000000001</v>
      </c>
      <c r="D11328" s="17">
        <v>0.03</v>
      </c>
      <c r="E11328" s="17">
        <v>1</v>
      </c>
      <c r="F11328" s="17">
        <v>30</v>
      </c>
      <c r="G11328" s="17">
        <v>1.5</v>
      </c>
      <c r="H11328" s="18">
        <v>1438.61</v>
      </c>
      <c r="I11328" s="9"/>
    </row>
    <row r="11329" spans="1:9" ht="27" customHeight="1" x14ac:dyDescent="0.25">
      <c r="A11329" s="15" t="s">
        <v>2090</v>
      </c>
      <c r="B11329" s="16" t="s">
        <v>2186</v>
      </c>
      <c r="C11329" s="17">
        <v>4.5999999999999996</v>
      </c>
      <c r="D11329" s="17">
        <v>0.1</v>
      </c>
      <c r="E11329" s="17">
        <v>5</v>
      </c>
      <c r="F11329" s="17">
        <v>30</v>
      </c>
      <c r="G11329" s="17">
        <v>1.5</v>
      </c>
      <c r="H11329" s="18">
        <v>103.5</v>
      </c>
      <c r="I11329" s="9"/>
    </row>
    <row r="11330" spans="1:9" ht="15" customHeight="1" x14ac:dyDescent="0.25">
      <c r="A11330" s="19"/>
      <c r="B11330" s="20"/>
      <c r="C11330" s="21"/>
      <c r="D11330" s="21"/>
      <c r="E11330" s="21"/>
      <c r="F11330" s="21"/>
      <c r="G11330" s="21"/>
      <c r="H11330" s="22">
        <v>16101.01</v>
      </c>
      <c r="I11330" s="9"/>
    </row>
    <row r="11331" spans="1:9" ht="9.9499999999999993" customHeight="1" x14ac:dyDescent="0.25">
      <c r="A11331" s="86"/>
      <c r="B11331" s="86"/>
      <c r="C11331" s="86"/>
      <c r="D11331" s="9"/>
      <c r="E11331" s="9"/>
      <c r="F11331" s="9"/>
      <c r="G11331" s="9"/>
      <c r="H11331" s="9"/>
      <c r="I11331" s="9"/>
    </row>
    <row r="11332" spans="1:9" ht="12" customHeight="1" x14ac:dyDescent="0.25">
      <c r="A11332" s="9"/>
      <c r="B11332" s="9"/>
      <c r="C11332" s="9"/>
      <c r="D11332" s="90" t="s">
        <v>5106</v>
      </c>
      <c r="E11332" s="90"/>
      <c r="F11332" s="90"/>
      <c r="G11332" s="90"/>
      <c r="H11332" s="90"/>
      <c r="I11332" s="90"/>
    </row>
    <row r="11333" spans="1:9" ht="9.9499999999999993" customHeight="1" x14ac:dyDescent="0.25">
      <c r="A11333" s="86"/>
      <c r="B11333" s="86"/>
      <c r="C11333" s="86"/>
      <c r="D11333" s="86"/>
      <c r="E11333" s="9"/>
      <c r="F11333" s="9"/>
      <c r="G11333" s="9"/>
      <c r="H11333" s="9"/>
      <c r="I11333" s="9"/>
    </row>
    <row r="11334" spans="1:9" ht="42.95" customHeight="1" x14ac:dyDescent="0.25">
      <c r="A11334" s="88" t="s">
        <v>3656</v>
      </c>
      <c r="B11334" s="88"/>
      <c r="C11334" s="88"/>
      <c r="D11334" s="88"/>
      <c r="E11334" s="88"/>
      <c r="F11334" s="88"/>
      <c r="G11334" s="88"/>
      <c r="H11334" s="88"/>
      <c r="I11334" s="88"/>
    </row>
    <row r="11335" spans="1:9" ht="15" customHeight="1" x14ac:dyDescent="0.25">
      <c r="A11335" s="89"/>
      <c r="B11335" s="89"/>
      <c r="C11335" s="14" t="s">
        <v>2076</v>
      </c>
      <c r="D11335" s="14" t="s">
        <v>2056</v>
      </c>
      <c r="E11335" s="14" t="s">
        <v>2058</v>
      </c>
      <c r="F11335" s="14" t="s">
        <v>2092</v>
      </c>
      <c r="G11335" s="14" t="s">
        <v>2086</v>
      </c>
      <c r="H11335" s="14" t="s">
        <v>2059</v>
      </c>
      <c r="I11335" s="9"/>
    </row>
    <row r="11336" spans="1:9" ht="18.95" customHeight="1" x14ac:dyDescent="0.25">
      <c r="A11336" s="15" t="s">
        <v>2087</v>
      </c>
      <c r="B11336" s="16" t="s">
        <v>2186</v>
      </c>
      <c r="C11336" s="17">
        <v>3235.31</v>
      </c>
      <c r="D11336" s="17">
        <v>0.1</v>
      </c>
      <c r="E11336" s="17">
        <v>1</v>
      </c>
      <c r="F11336" s="17">
        <v>12</v>
      </c>
      <c r="G11336" s="17">
        <v>1.5</v>
      </c>
      <c r="H11336" s="18">
        <v>5823.56</v>
      </c>
      <c r="I11336" s="9"/>
    </row>
    <row r="11337" spans="1:9" ht="18.95" customHeight="1" x14ac:dyDescent="0.25">
      <c r="A11337" s="15" t="s">
        <v>2089</v>
      </c>
      <c r="B11337" s="16" t="s">
        <v>2186</v>
      </c>
      <c r="C11337" s="17">
        <v>1065.6400000000001</v>
      </c>
      <c r="D11337" s="17">
        <v>0.1</v>
      </c>
      <c r="E11337" s="17">
        <v>1</v>
      </c>
      <c r="F11337" s="17">
        <v>12</v>
      </c>
      <c r="G11337" s="17">
        <v>1.5</v>
      </c>
      <c r="H11337" s="18">
        <v>1918.15</v>
      </c>
      <c r="I11337" s="9"/>
    </row>
    <row r="11338" spans="1:9" ht="27" customHeight="1" x14ac:dyDescent="0.25">
      <c r="A11338" s="15" t="s">
        <v>2090</v>
      </c>
      <c r="B11338" s="16" t="s">
        <v>2186</v>
      </c>
      <c r="C11338" s="17">
        <v>4.5999999999999996</v>
      </c>
      <c r="D11338" s="17">
        <v>0.1</v>
      </c>
      <c r="E11338" s="17">
        <v>5</v>
      </c>
      <c r="F11338" s="17">
        <v>12</v>
      </c>
      <c r="G11338" s="17">
        <v>1.5</v>
      </c>
      <c r="H11338" s="18">
        <v>41.4</v>
      </c>
      <c r="I11338" s="9"/>
    </row>
    <row r="11339" spans="1:9" ht="15" customHeight="1" x14ac:dyDescent="0.25">
      <c r="A11339" s="19"/>
      <c r="B11339" s="20"/>
      <c r="C11339" s="21"/>
      <c r="D11339" s="21"/>
      <c r="E11339" s="21"/>
      <c r="F11339" s="21"/>
      <c r="G11339" s="21"/>
      <c r="H11339" s="22">
        <v>7783.11</v>
      </c>
      <c r="I11339" s="9"/>
    </row>
    <row r="11340" spans="1:9" ht="9.9499999999999993" customHeight="1" x14ac:dyDescent="0.25">
      <c r="A11340" s="86"/>
      <c r="B11340" s="86"/>
      <c r="C11340" s="86"/>
      <c r="D11340" s="9"/>
      <c r="E11340" s="9"/>
      <c r="F11340" s="9"/>
      <c r="G11340" s="9"/>
      <c r="H11340" s="9"/>
      <c r="I11340" s="9"/>
    </row>
    <row r="11341" spans="1:9" ht="12" customHeight="1" x14ac:dyDescent="0.25">
      <c r="A11341" s="9"/>
      <c r="B11341" s="9"/>
      <c r="C11341" s="9"/>
      <c r="D11341" s="90" t="s">
        <v>5107</v>
      </c>
      <c r="E11341" s="90"/>
      <c r="F11341" s="90"/>
      <c r="G11341" s="90"/>
      <c r="H11341" s="90"/>
      <c r="I11341" s="90"/>
    </row>
    <row r="11342" spans="1:9" ht="9.9499999999999993" customHeight="1" x14ac:dyDescent="0.25">
      <c r="A11342" s="86"/>
      <c r="B11342" s="86"/>
      <c r="C11342" s="86"/>
      <c r="D11342" s="86"/>
      <c r="E11342" s="9"/>
      <c r="F11342" s="9"/>
      <c r="G11342" s="9"/>
      <c r="H11342" s="9"/>
      <c r="I11342" s="9"/>
    </row>
    <row r="11343" spans="1:9" ht="20.100000000000001" customHeight="1" x14ac:dyDescent="0.25">
      <c r="A11343" s="88" t="s">
        <v>3657</v>
      </c>
      <c r="B11343" s="88"/>
      <c r="C11343" s="88"/>
      <c r="D11343" s="88"/>
      <c r="E11343" s="88"/>
      <c r="F11343" s="88"/>
      <c r="G11343" s="88"/>
      <c r="H11343" s="88"/>
      <c r="I11343" s="88"/>
    </row>
    <row r="11344" spans="1:9" ht="15" customHeight="1" x14ac:dyDescent="0.25">
      <c r="A11344" s="89"/>
      <c r="B11344" s="89"/>
      <c r="C11344" s="14" t="s">
        <v>2076</v>
      </c>
      <c r="D11344" s="14" t="s">
        <v>2056</v>
      </c>
      <c r="E11344" s="14" t="s">
        <v>2086</v>
      </c>
      <c r="F11344" s="14" t="s">
        <v>2059</v>
      </c>
      <c r="G11344" s="9"/>
      <c r="H11344" s="9"/>
      <c r="I11344" s="9"/>
    </row>
    <row r="11345" spans="1:9" ht="18.95" customHeight="1" x14ac:dyDescent="0.25">
      <c r="A11345" s="15" t="s">
        <v>2096</v>
      </c>
      <c r="B11345" s="16" t="s">
        <v>2097</v>
      </c>
      <c r="C11345" s="17">
        <v>3235.31</v>
      </c>
      <c r="D11345" s="17">
        <v>0.1</v>
      </c>
      <c r="E11345" s="17">
        <v>1.5</v>
      </c>
      <c r="F11345" s="18">
        <v>485.3</v>
      </c>
      <c r="G11345" s="9"/>
      <c r="H11345" s="9"/>
      <c r="I11345" s="9"/>
    </row>
    <row r="11346" spans="1:9" ht="15" customHeight="1" x14ac:dyDescent="0.25">
      <c r="A11346" s="19"/>
      <c r="B11346" s="20"/>
      <c r="C11346" s="21"/>
      <c r="D11346" s="21"/>
      <c r="E11346" s="21"/>
      <c r="F11346" s="22">
        <v>485.3</v>
      </c>
      <c r="G11346" s="9"/>
      <c r="H11346" s="9"/>
      <c r="I11346" s="9"/>
    </row>
    <row r="11347" spans="1:9" ht="9.9499999999999993" customHeight="1" x14ac:dyDescent="0.25">
      <c r="A11347" s="86"/>
      <c r="B11347" s="86"/>
      <c r="C11347" s="86"/>
      <c r="D11347" s="9"/>
      <c r="E11347" s="9"/>
      <c r="F11347" s="9"/>
      <c r="G11347" s="9"/>
      <c r="H11347" s="9"/>
      <c r="I11347" s="9"/>
    </row>
    <row r="11348" spans="1:9" ht="12" customHeight="1" x14ac:dyDescent="0.25">
      <c r="A11348" s="9"/>
      <c r="B11348" s="9"/>
      <c r="C11348" s="9"/>
      <c r="D11348" s="90" t="s">
        <v>5108</v>
      </c>
      <c r="E11348" s="90"/>
      <c r="F11348" s="90"/>
      <c r="G11348" s="90"/>
      <c r="H11348" s="90"/>
      <c r="I11348" s="90"/>
    </row>
    <row r="11349" spans="1:9" ht="9.9499999999999993" customHeight="1" x14ac:dyDescent="0.25">
      <c r="A11349" s="86"/>
      <c r="B11349" s="86"/>
      <c r="C11349" s="86"/>
      <c r="D11349" s="86"/>
      <c r="E11349" s="9"/>
      <c r="F11349" s="9"/>
      <c r="G11349" s="9"/>
      <c r="H11349" s="9"/>
      <c r="I11349" s="9"/>
    </row>
    <row r="11350" spans="1:9" ht="30.95" customHeight="1" x14ac:dyDescent="0.25">
      <c r="A11350" s="88" t="s">
        <v>3658</v>
      </c>
      <c r="B11350" s="88"/>
      <c r="C11350" s="88"/>
      <c r="D11350" s="88"/>
      <c r="E11350" s="88"/>
      <c r="F11350" s="88"/>
      <c r="G11350" s="88"/>
      <c r="H11350" s="88"/>
      <c r="I11350" s="88"/>
    </row>
    <row r="11351" spans="1:9" ht="15" customHeight="1" x14ac:dyDescent="0.25">
      <c r="A11351" s="89"/>
      <c r="B11351" s="89"/>
      <c r="C11351" s="14" t="s">
        <v>2076</v>
      </c>
      <c r="D11351" s="14" t="s">
        <v>2079</v>
      </c>
      <c r="E11351" s="14" t="s">
        <v>2092</v>
      </c>
      <c r="F11351" s="14" t="s">
        <v>2086</v>
      </c>
      <c r="G11351" s="14" t="s">
        <v>2059</v>
      </c>
      <c r="H11351" s="9"/>
      <c r="I11351" s="9"/>
    </row>
    <row r="11352" spans="1:9" ht="27" customHeight="1" x14ac:dyDescent="0.25">
      <c r="A11352" s="15" t="s">
        <v>2099</v>
      </c>
      <c r="B11352" s="16" t="s">
        <v>2100</v>
      </c>
      <c r="C11352" s="17">
        <v>1065.6400000000001</v>
      </c>
      <c r="D11352" s="17">
        <v>0.1</v>
      </c>
      <c r="E11352" s="17">
        <v>29.7</v>
      </c>
      <c r="F11352" s="17">
        <v>1.5</v>
      </c>
      <c r="G11352" s="18">
        <v>4747.43</v>
      </c>
      <c r="H11352" s="9"/>
      <c r="I11352" s="9"/>
    </row>
    <row r="11353" spans="1:9" ht="15" customHeight="1" x14ac:dyDescent="0.25">
      <c r="A11353" s="19"/>
      <c r="B11353" s="20"/>
      <c r="C11353" s="21"/>
      <c r="D11353" s="21"/>
      <c r="E11353" s="21"/>
      <c r="F11353" s="21"/>
      <c r="G11353" s="22">
        <v>4747.43</v>
      </c>
      <c r="H11353" s="9"/>
      <c r="I11353" s="9"/>
    </row>
    <row r="11354" spans="1:9" ht="9.9499999999999993" customHeight="1" x14ac:dyDescent="0.25">
      <c r="A11354" s="86"/>
      <c r="B11354" s="86"/>
      <c r="C11354" s="86"/>
      <c r="D11354" s="9"/>
      <c r="E11354" s="9"/>
      <c r="F11354" s="9"/>
      <c r="G11354" s="9"/>
      <c r="H11354" s="9"/>
      <c r="I11354" s="9"/>
    </row>
    <row r="11355" spans="1:9" ht="12" customHeight="1" x14ac:dyDescent="0.25">
      <c r="A11355" s="9"/>
      <c r="B11355" s="9"/>
      <c r="C11355" s="9"/>
      <c r="D11355" s="90" t="s">
        <v>5109</v>
      </c>
      <c r="E11355" s="90"/>
      <c r="F11355" s="90"/>
      <c r="G11355" s="90"/>
      <c r="H11355" s="90"/>
      <c r="I11355" s="90"/>
    </row>
    <row r="11356" spans="1:9" ht="9.9499999999999993" customHeight="1" x14ac:dyDescent="0.25">
      <c r="A11356" s="86"/>
      <c r="B11356" s="86"/>
      <c r="C11356" s="86"/>
      <c r="D11356" s="86"/>
      <c r="E11356" s="9"/>
      <c r="F11356" s="9"/>
      <c r="G11356" s="9"/>
      <c r="H11356" s="9"/>
      <c r="I11356" s="9"/>
    </row>
    <row r="11357" spans="1:9" ht="30.95" customHeight="1" x14ac:dyDescent="0.25">
      <c r="A11357" s="88" t="s">
        <v>3659</v>
      </c>
      <c r="B11357" s="88"/>
      <c r="C11357" s="88"/>
      <c r="D11357" s="88"/>
      <c r="E11357" s="88"/>
      <c r="F11357" s="88"/>
      <c r="G11357" s="88"/>
      <c r="H11357" s="88"/>
      <c r="I11357" s="88"/>
    </row>
    <row r="11358" spans="1:9" ht="15" customHeight="1" x14ac:dyDescent="0.25">
      <c r="A11358" s="89"/>
      <c r="B11358" s="89"/>
      <c r="C11358" s="14" t="s">
        <v>2076</v>
      </c>
      <c r="D11358" s="14" t="s">
        <v>2079</v>
      </c>
      <c r="E11358" s="14" t="s">
        <v>2059</v>
      </c>
      <c r="F11358" s="9"/>
      <c r="G11358" s="9"/>
      <c r="H11358" s="9"/>
      <c r="I11358" s="9"/>
    </row>
    <row r="11359" spans="1:9" ht="18.95" customHeight="1" x14ac:dyDescent="0.25">
      <c r="A11359" s="15" t="s">
        <v>2080</v>
      </c>
      <c r="B11359" s="16" t="s">
        <v>2081</v>
      </c>
      <c r="C11359" s="17">
        <v>1065.6400000000001</v>
      </c>
      <c r="D11359" s="17">
        <v>0.1</v>
      </c>
      <c r="E11359" s="18">
        <v>106.56</v>
      </c>
      <c r="F11359" s="9"/>
      <c r="G11359" s="9"/>
      <c r="H11359" s="9"/>
      <c r="I11359" s="9"/>
    </row>
    <row r="11360" spans="1:9" ht="15" customHeight="1" x14ac:dyDescent="0.25">
      <c r="A11360" s="19"/>
      <c r="B11360" s="20"/>
      <c r="C11360" s="21"/>
      <c r="D11360" s="21"/>
      <c r="E11360" s="22">
        <v>106.56</v>
      </c>
      <c r="F11360" s="9"/>
      <c r="G11360" s="9"/>
      <c r="H11360" s="9"/>
      <c r="I11360" s="9"/>
    </row>
    <row r="11361" spans="1:9" ht="9.9499999999999993" customHeight="1" x14ac:dyDescent="0.25">
      <c r="A11361" s="86"/>
      <c r="B11361" s="86"/>
      <c r="C11361" s="86"/>
      <c r="D11361" s="9"/>
      <c r="E11361" s="9"/>
      <c r="F11361" s="9"/>
      <c r="G11361" s="9"/>
      <c r="H11361" s="9"/>
      <c r="I11361" s="9"/>
    </row>
    <row r="11362" spans="1:9" ht="12" customHeight="1" x14ac:dyDescent="0.25">
      <c r="A11362" s="9"/>
      <c r="B11362" s="9"/>
      <c r="C11362" s="9"/>
      <c r="D11362" s="90" t="s">
        <v>5104</v>
      </c>
      <c r="E11362" s="90"/>
      <c r="F11362" s="90"/>
      <c r="G11362" s="90"/>
      <c r="H11362" s="90"/>
      <c r="I11362" s="90"/>
    </row>
    <row r="11363" spans="1:9" ht="9.9499999999999993" customHeight="1" x14ac:dyDescent="0.25">
      <c r="A11363" s="86"/>
      <c r="B11363" s="86"/>
      <c r="C11363" s="86"/>
      <c r="D11363" s="86"/>
      <c r="E11363" s="9"/>
      <c r="F11363" s="9"/>
      <c r="G11363" s="9"/>
      <c r="H11363" s="9"/>
      <c r="I11363" s="9"/>
    </row>
    <row r="11364" spans="1:9" ht="30.95" customHeight="1" x14ac:dyDescent="0.25">
      <c r="A11364" s="88" t="s">
        <v>3660</v>
      </c>
      <c r="B11364" s="88"/>
      <c r="C11364" s="88"/>
      <c r="D11364" s="88"/>
      <c r="E11364" s="88"/>
      <c r="F11364" s="88"/>
      <c r="G11364" s="88"/>
      <c r="H11364" s="88"/>
      <c r="I11364" s="88"/>
    </row>
    <row r="11365" spans="1:9" ht="15" customHeight="1" x14ac:dyDescent="0.25">
      <c r="A11365" s="89"/>
      <c r="B11365" s="89"/>
      <c r="C11365" s="14" t="s">
        <v>2076</v>
      </c>
      <c r="D11365" s="14" t="s">
        <v>2059</v>
      </c>
      <c r="E11365" s="9"/>
      <c r="F11365" s="9"/>
      <c r="G11365" s="9"/>
      <c r="H11365" s="9"/>
      <c r="I11365" s="9"/>
    </row>
    <row r="11366" spans="1:9" ht="18.95" customHeight="1" x14ac:dyDescent="0.25">
      <c r="A11366" s="15" t="s">
        <v>2170</v>
      </c>
      <c r="B11366" s="16" t="s">
        <v>2076</v>
      </c>
      <c r="C11366" s="17">
        <v>1065.6400000000001</v>
      </c>
      <c r="D11366" s="18">
        <v>1065.6400000000001</v>
      </c>
      <c r="E11366" s="9"/>
      <c r="F11366" s="9"/>
      <c r="G11366" s="9"/>
      <c r="H11366" s="9"/>
      <c r="I11366" s="9"/>
    </row>
    <row r="11367" spans="1:9" ht="15" customHeight="1" x14ac:dyDescent="0.25">
      <c r="A11367" s="19"/>
      <c r="B11367" s="20"/>
      <c r="C11367" s="21"/>
      <c r="D11367" s="22">
        <v>1065.6400000000001</v>
      </c>
      <c r="E11367" s="9"/>
      <c r="F11367" s="9"/>
      <c r="G11367" s="9"/>
      <c r="H11367" s="9"/>
      <c r="I11367" s="9"/>
    </row>
    <row r="11368" spans="1:9" ht="9.9499999999999993" customHeight="1" x14ac:dyDescent="0.25">
      <c r="A11368" s="86"/>
      <c r="B11368" s="86"/>
      <c r="C11368" s="86"/>
      <c r="D11368" s="9"/>
      <c r="E11368" s="9"/>
      <c r="F11368" s="9"/>
      <c r="G11368" s="9"/>
      <c r="H11368" s="9"/>
      <c r="I11368" s="9"/>
    </row>
    <row r="11369" spans="1:9" ht="12" customHeight="1" x14ac:dyDescent="0.25">
      <c r="A11369" s="9"/>
      <c r="B11369" s="9"/>
      <c r="C11369" s="9"/>
      <c r="D11369" s="90" t="s">
        <v>5110</v>
      </c>
      <c r="E11369" s="90"/>
      <c r="F11369" s="90"/>
      <c r="G11369" s="90"/>
      <c r="H11369" s="90"/>
      <c r="I11369" s="90"/>
    </row>
    <row r="11370" spans="1:9" ht="9.9499999999999993" customHeight="1" x14ac:dyDescent="0.25">
      <c r="A11370" s="86"/>
      <c r="B11370" s="86"/>
      <c r="C11370" s="86"/>
      <c r="D11370" s="86"/>
      <c r="E11370" s="9"/>
      <c r="F11370" s="9"/>
      <c r="G11370" s="9"/>
      <c r="H11370" s="9"/>
      <c r="I11370" s="9"/>
    </row>
    <row r="11371" spans="1:9" ht="42.95" customHeight="1" x14ac:dyDescent="0.25">
      <c r="A11371" s="88" t="s">
        <v>3661</v>
      </c>
      <c r="B11371" s="88"/>
      <c r="C11371" s="88"/>
      <c r="D11371" s="88"/>
      <c r="E11371" s="88"/>
      <c r="F11371" s="88"/>
      <c r="G11371" s="88"/>
      <c r="H11371" s="88"/>
      <c r="I11371" s="88"/>
    </row>
    <row r="11372" spans="1:9" ht="15" customHeight="1" x14ac:dyDescent="0.25">
      <c r="A11372" s="89"/>
      <c r="B11372" s="89"/>
      <c r="C11372" s="14" t="s">
        <v>2069</v>
      </c>
      <c r="D11372" s="14" t="s">
        <v>2058</v>
      </c>
      <c r="E11372" s="14" t="s">
        <v>2059</v>
      </c>
      <c r="F11372" s="9"/>
      <c r="G11372" s="9"/>
      <c r="H11372" s="9"/>
      <c r="I11372" s="9"/>
    </row>
    <row r="11373" spans="1:9" ht="12.95" customHeight="1" x14ac:dyDescent="0.25">
      <c r="A11373" s="15"/>
      <c r="B11373" s="16" t="s">
        <v>2104</v>
      </c>
      <c r="C11373" s="17">
        <v>861.99</v>
      </c>
      <c r="D11373" s="17">
        <v>1</v>
      </c>
      <c r="E11373" s="18">
        <v>861.99</v>
      </c>
      <c r="F11373" s="9"/>
      <c r="G11373" s="9"/>
      <c r="H11373" s="9"/>
      <c r="I11373" s="9"/>
    </row>
    <row r="11374" spans="1:9" ht="15" customHeight="1" x14ac:dyDescent="0.25">
      <c r="A11374" s="19"/>
      <c r="B11374" s="20"/>
      <c r="C11374" s="21"/>
      <c r="D11374" s="21"/>
      <c r="E11374" s="22">
        <v>861.99</v>
      </c>
      <c r="F11374" s="9"/>
      <c r="G11374" s="9"/>
      <c r="H11374" s="9"/>
      <c r="I11374" s="9"/>
    </row>
    <row r="11375" spans="1:9" ht="9.9499999999999993" customHeight="1" x14ac:dyDescent="0.25">
      <c r="A11375" s="86"/>
      <c r="B11375" s="86"/>
      <c r="C11375" s="86"/>
      <c r="D11375" s="9"/>
      <c r="E11375" s="9"/>
      <c r="F11375" s="9"/>
      <c r="G11375" s="9"/>
      <c r="H11375" s="9"/>
      <c r="I11375" s="9"/>
    </row>
    <row r="11376" spans="1:9" ht="12" customHeight="1" x14ac:dyDescent="0.25">
      <c r="A11376" s="9"/>
      <c r="B11376" s="9"/>
      <c r="C11376" s="9"/>
      <c r="D11376" s="90" t="s">
        <v>5111</v>
      </c>
      <c r="E11376" s="90"/>
      <c r="F11376" s="90"/>
      <c r="G11376" s="90"/>
      <c r="H11376" s="90"/>
      <c r="I11376" s="90"/>
    </row>
    <row r="11377" spans="1:9" ht="9.9499999999999993" customHeight="1" x14ac:dyDescent="0.25">
      <c r="A11377" s="86"/>
      <c r="B11377" s="86"/>
      <c r="C11377" s="86"/>
      <c r="D11377" s="86"/>
      <c r="E11377" s="9"/>
      <c r="F11377" s="9"/>
      <c r="G11377" s="9"/>
      <c r="H11377" s="9"/>
      <c r="I11377" s="9"/>
    </row>
    <row r="11378" spans="1:9" ht="30.95" customHeight="1" x14ac:dyDescent="0.25">
      <c r="A11378" s="88" t="s">
        <v>3662</v>
      </c>
      <c r="B11378" s="88"/>
      <c r="C11378" s="88"/>
      <c r="D11378" s="88"/>
      <c r="E11378" s="88"/>
      <c r="F11378" s="88"/>
      <c r="G11378" s="88"/>
      <c r="H11378" s="88"/>
      <c r="I11378" s="88"/>
    </row>
    <row r="11379" spans="1:9" ht="15" customHeight="1" x14ac:dyDescent="0.25">
      <c r="A11379" s="89"/>
      <c r="B11379" s="89"/>
      <c r="C11379" s="14" t="s">
        <v>2069</v>
      </c>
      <c r="D11379" s="14" t="s">
        <v>2058</v>
      </c>
      <c r="E11379" s="14" t="s">
        <v>2059</v>
      </c>
      <c r="F11379" s="9"/>
      <c r="G11379" s="9"/>
      <c r="H11379" s="9"/>
      <c r="I11379" s="9"/>
    </row>
    <row r="11380" spans="1:9" ht="12.95" customHeight="1" x14ac:dyDescent="0.25">
      <c r="A11380" s="15"/>
      <c r="B11380" s="16" t="s">
        <v>2104</v>
      </c>
      <c r="C11380" s="17">
        <v>861.99</v>
      </c>
      <c r="D11380" s="17">
        <v>1</v>
      </c>
      <c r="E11380" s="18">
        <v>861.99</v>
      </c>
      <c r="F11380" s="9"/>
      <c r="G11380" s="9"/>
      <c r="H11380" s="9"/>
      <c r="I11380" s="9"/>
    </row>
    <row r="11381" spans="1:9" ht="15" customHeight="1" x14ac:dyDescent="0.25">
      <c r="A11381" s="19"/>
      <c r="B11381" s="20"/>
      <c r="C11381" s="21"/>
      <c r="D11381" s="21"/>
      <c r="E11381" s="22">
        <v>861.99</v>
      </c>
      <c r="F11381" s="9"/>
      <c r="G11381" s="9"/>
      <c r="H11381" s="9"/>
      <c r="I11381" s="9"/>
    </row>
    <row r="11382" spans="1:9" ht="9.9499999999999993" customHeight="1" x14ac:dyDescent="0.25">
      <c r="A11382" s="86"/>
      <c r="B11382" s="86"/>
      <c r="C11382" s="86"/>
      <c r="D11382" s="9"/>
      <c r="E11382" s="9"/>
      <c r="F11382" s="9"/>
      <c r="G11382" s="9"/>
      <c r="H11382" s="9"/>
      <c r="I11382" s="9"/>
    </row>
    <row r="11383" spans="1:9" ht="12" customHeight="1" x14ac:dyDescent="0.25">
      <c r="A11383" s="9"/>
      <c r="B11383" s="9"/>
      <c r="C11383" s="9"/>
      <c r="D11383" s="90" t="s">
        <v>5111</v>
      </c>
      <c r="E11383" s="90"/>
      <c r="F11383" s="90"/>
      <c r="G11383" s="90"/>
      <c r="H11383" s="90"/>
      <c r="I11383" s="90"/>
    </row>
    <row r="11384" spans="1:9" ht="9.9499999999999993" customHeight="1" x14ac:dyDescent="0.25">
      <c r="A11384" s="86"/>
      <c r="B11384" s="86"/>
      <c r="C11384" s="86"/>
      <c r="D11384" s="86"/>
      <c r="E11384" s="9"/>
      <c r="F11384" s="9"/>
      <c r="G11384" s="9"/>
      <c r="H11384" s="9"/>
      <c r="I11384" s="9"/>
    </row>
    <row r="11385" spans="1:9" ht="42.95" customHeight="1" x14ac:dyDescent="0.25">
      <c r="A11385" s="88" t="s">
        <v>3663</v>
      </c>
      <c r="B11385" s="88"/>
      <c r="C11385" s="88"/>
      <c r="D11385" s="88"/>
      <c r="E11385" s="88"/>
      <c r="F11385" s="88"/>
      <c r="G11385" s="88"/>
      <c r="H11385" s="88"/>
      <c r="I11385" s="88"/>
    </row>
    <row r="11386" spans="1:9" ht="15" customHeight="1" x14ac:dyDescent="0.25">
      <c r="A11386" s="89"/>
      <c r="B11386" s="89"/>
      <c r="C11386" s="14" t="s">
        <v>2058</v>
      </c>
      <c r="D11386" s="14" t="s">
        <v>2059</v>
      </c>
      <c r="E11386" s="9"/>
      <c r="F11386" s="9"/>
      <c r="G11386" s="9"/>
      <c r="H11386" s="9"/>
      <c r="I11386" s="9"/>
    </row>
    <row r="11387" spans="1:9" ht="12.95" customHeight="1" x14ac:dyDescent="0.25">
      <c r="A11387" s="15"/>
      <c r="B11387" s="16" t="s">
        <v>2058</v>
      </c>
      <c r="C11387" s="17">
        <v>5</v>
      </c>
      <c r="D11387" s="18">
        <v>5</v>
      </c>
      <c r="E11387" s="9"/>
      <c r="F11387" s="9"/>
      <c r="G11387" s="9"/>
      <c r="H11387" s="9"/>
      <c r="I11387" s="9"/>
    </row>
    <row r="11388" spans="1:9" ht="15" customHeight="1" x14ac:dyDescent="0.25">
      <c r="A11388" s="19"/>
      <c r="B11388" s="20"/>
      <c r="C11388" s="21"/>
      <c r="D11388" s="22">
        <v>5</v>
      </c>
      <c r="E11388" s="9"/>
      <c r="F11388" s="9"/>
      <c r="G11388" s="9"/>
      <c r="H11388" s="9"/>
      <c r="I11388" s="9"/>
    </row>
    <row r="11389" spans="1:9" ht="9.9499999999999993" customHeight="1" x14ac:dyDescent="0.25">
      <c r="A11389" s="86"/>
      <c r="B11389" s="86"/>
      <c r="C11389" s="86"/>
      <c r="D11389" s="9"/>
      <c r="E11389" s="9"/>
      <c r="F11389" s="9"/>
      <c r="G11389" s="9"/>
      <c r="H11389" s="9"/>
      <c r="I11389" s="9"/>
    </row>
    <row r="11390" spans="1:9" ht="12" customHeight="1" x14ac:dyDescent="0.25">
      <c r="A11390" s="9"/>
      <c r="B11390" s="9"/>
      <c r="C11390" s="9"/>
      <c r="D11390" s="90" t="s">
        <v>4732</v>
      </c>
      <c r="E11390" s="90"/>
      <c r="F11390" s="90"/>
      <c r="G11390" s="90"/>
      <c r="H11390" s="90"/>
      <c r="I11390" s="90"/>
    </row>
    <row r="11391" spans="1:9" ht="9.9499999999999993" customHeight="1" x14ac:dyDescent="0.25">
      <c r="A11391" s="86"/>
      <c r="B11391" s="86"/>
      <c r="C11391" s="86"/>
      <c r="D11391" s="86"/>
      <c r="E11391" s="9"/>
      <c r="F11391" s="9"/>
      <c r="G11391" s="9"/>
      <c r="H11391" s="9"/>
      <c r="I11391" s="9"/>
    </row>
    <row r="11392" spans="1:9" ht="30.95" customHeight="1" x14ac:dyDescent="0.25">
      <c r="A11392" s="88" t="s">
        <v>3664</v>
      </c>
      <c r="B11392" s="88"/>
      <c r="C11392" s="88"/>
      <c r="D11392" s="88"/>
      <c r="E11392" s="88"/>
      <c r="F11392" s="88"/>
      <c r="G11392" s="88"/>
      <c r="H11392" s="88"/>
      <c r="I11392" s="88"/>
    </row>
    <row r="11393" spans="1:9" ht="15" customHeight="1" x14ac:dyDescent="0.25">
      <c r="A11393" s="89"/>
      <c r="B11393" s="89"/>
      <c r="C11393" s="14" t="s">
        <v>2076</v>
      </c>
      <c r="D11393" s="14" t="s">
        <v>2059</v>
      </c>
      <c r="E11393" s="9"/>
      <c r="F11393" s="9"/>
      <c r="G11393" s="9"/>
      <c r="H11393" s="9"/>
      <c r="I11393" s="9"/>
    </row>
    <row r="11394" spans="1:9" ht="12.95" customHeight="1" x14ac:dyDescent="0.25">
      <c r="A11394" s="15" t="s">
        <v>2108</v>
      </c>
      <c r="B11394" s="16" t="s">
        <v>2076</v>
      </c>
      <c r="C11394" s="17">
        <v>1065.6400000000001</v>
      </c>
      <c r="D11394" s="18">
        <v>1065.6400000000001</v>
      </c>
      <c r="E11394" s="9"/>
      <c r="F11394" s="9"/>
      <c r="G11394" s="9"/>
      <c r="H11394" s="9"/>
      <c r="I11394" s="9"/>
    </row>
    <row r="11395" spans="1:9" ht="15" customHeight="1" x14ac:dyDescent="0.25">
      <c r="A11395" s="19"/>
      <c r="B11395" s="20"/>
      <c r="C11395" s="21"/>
      <c r="D11395" s="22">
        <v>1065.6400000000001</v>
      </c>
      <c r="E11395" s="9"/>
      <c r="F11395" s="9"/>
      <c r="G11395" s="9"/>
      <c r="H11395" s="9"/>
      <c r="I11395" s="9"/>
    </row>
    <row r="11396" spans="1:9" ht="9.9499999999999993" customHeight="1" x14ac:dyDescent="0.25">
      <c r="A11396" s="86"/>
      <c r="B11396" s="86"/>
      <c r="C11396" s="86"/>
      <c r="D11396" s="9"/>
      <c r="E11396" s="9"/>
      <c r="F11396" s="9"/>
      <c r="G11396" s="9"/>
      <c r="H11396" s="9"/>
      <c r="I11396" s="9"/>
    </row>
    <row r="11397" spans="1:9" ht="12" customHeight="1" x14ac:dyDescent="0.25">
      <c r="A11397" s="9"/>
      <c r="B11397" s="9"/>
      <c r="C11397" s="9"/>
      <c r="D11397" s="90" t="s">
        <v>5110</v>
      </c>
      <c r="E11397" s="90"/>
      <c r="F11397" s="90"/>
      <c r="G11397" s="90"/>
      <c r="H11397" s="90"/>
      <c r="I11397" s="90"/>
    </row>
    <row r="11398" spans="1:9" ht="9.9499999999999993" customHeight="1" x14ac:dyDescent="0.25">
      <c r="A11398" s="86"/>
      <c r="B11398" s="86"/>
      <c r="C11398" s="86"/>
      <c r="D11398" s="86"/>
      <c r="E11398" s="9"/>
      <c r="F11398" s="9"/>
      <c r="G11398" s="9"/>
      <c r="H11398" s="9"/>
      <c r="I11398" s="9"/>
    </row>
    <row r="11399" spans="1:9" ht="42.95" customHeight="1" x14ac:dyDescent="0.25">
      <c r="A11399" s="88" t="s">
        <v>3665</v>
      </c>
      <c r="B11399" s="88"/>
      <c r="C11399" s="88"/>
      <c r="D11399" s="88"/>
      <c r="E11399" s="88"/>
      <c r="F11399" s="88"/>
      <c r="G11399" s="88"/>
      <c r="H11399" s="88"/>
      <c r="I11399" s="88"/>
    </row>
    <row r="11400" spans="1:9" ht="15" customHeight="1" x14ac:dyDescent="0.25">
      <c r="A11400" s="89"/>
      <c r="B11400" s="89"/>
      <c r="C11400" s="14" t="s">
        <v>2058</v>
      </c>
      <c r="D11400" s="14" t="s">
        <v>2059</v>
      </c>
      <c r="E11400" s="9"/>
      <c r="F11400" s="9"/>
      <c r="G11400" s="9"/>
      <c r="H11400" s="9"/>
      <c r="I11400" s="9"/>
    </row>
    <row r="11401" spans="1:9" ht="12.95" customHeight="1" x14ac:dyDescent="0.25">
      <c r="A11401" s="15"/>
      <c r="B11401" s="16" t="s">
        <v>2058</v>
      </c>
      <c r="C11401" s="17">
        <v>2</v>
      </c>
      <c r="D11401" s="18">
        <v>2</v>
      </c>
      <c r="E11401" s="9"/>
      <c r="F11401" s="9"/>
      <c r="G11401" s="9"/>
      <c r="H11401" s="9"/>
      <c r="I11401" s="9"/>
    </row>
    <row r="11402" spans="1:9" ht="15" customHeight="1" x14ac:dyDescent="0.25">
      <c r="A11402" s="19"/>
      <c r="B11402" s="20"/>
      <c r="C11402" s="21"/>
      <c r="D11402" s="22">
        <v>2</v>
      </c>
      <c r="E11402" s="9"/>
      <c r="F11402" s="9"/>
      <c r="G11402" s="9"/>
      <c r="H11402" s="9"/>
      <c r="I11402" s="9"/>
    </row>
    <row r="11403" spans="1:9" ht="9.9499999999999993" customHeight="1" x14ac:dyDescent="0.25">
      <c r="A11403" s="86"/>
      <c r="B11403" s="86"/>
      <c r="C11403" s="86"/>
      <c r="D11403" s="9"/>
      <c r="E11403" s="9"/>
      <c r="F11403" s="9"/>
      <c r="G11403" s="9"/>
      <c r="H11403" s="9"/>
      <c r="I11403" s="9"/>
    </row>
    <row r="11404" spans="1:9" ht="12" customHeight="1" x14ac:dyDescent="0.25">
      <c r="A11404" s="9"/>
      <c r="B11404" s="9"/>
      <c r="C11404" s="9"/>
      <c r="D11404" s="90" t="s">
        <v>4257</v>
      </c>
      <c r="E11404" s="90"/>
      <c r="F11404" s="90"/>
      <c r="G11404" s="90"/>
      <c r="H11404" s="90"/>
      <c r="I11404" s="90"/>
    </row>
    <row r="11405" spans="1:9" ht="9.9499999999999993" customHeight="1" x14ac:dyDescent="0.25">
      <c r="A11405" s="86"/>
      <c r="B11405" s="86"/>
      <c r="C11405" s="86"/>
      <c r="D11405" s="86"/>
      <c r="E11405" s="9"/>
      <c r="F11405" s="9"/>
      <c r="G11405" s="9"/>
      <c r="H11405" s="9"/>
      <c r="I11405" s="9"/>
    </row>
    <row r="11406" spans="1:9" ht="30.95" customHeight="1" x14ac:dyDescent="0.25">
      <c r="A11406" s="88" t="s">
        <v>3666</v>
      </c>
      <c r="B11406" s="88"/>
      <c r="C11406" s="88"/>
      <c r="D11406" s="88"/>
      <c r="E11406" s="88"/>
      <c r="F11406" s="88"/>
      <c r="G11406" s="88"/>
      <c r="H11406" s="88"/>
      <c r="I11406" s="88"/>
    </row>
    <row r="11407" spans="1:9" ht="15" customHeight="1" x14ac:dyDescent="0.25">
      <c r="A11407" s="89"/>
      <c r="B11407" s="89"/>
      <c r="C11407" s="14" t="s">
        <v>2076</v>
      </c>
      <c r="D11407" s="14" t="s">
        <v>2058</v>
      </c>
      <c r="E11407" s="14" t="s">
        <v>2059</v>
      </c>
      <c r="F11407" s="9"/>
      <c r="G11407" s="9"/>
      <c r="H11407" s="9"/>
      <c r="I11407" s="9"/>
    </row>
    <row r="11408" spans="1:9" ht="18.95" customHeight="1" x14ac:dyDescent="0.25">
      <c r="A11408" s="15" t="s">
        <v>2110</v>
      </c>
      <c r="B11408" s="16" t="s">
        <v>2111</v>
      </c>
      <c r="C11408" s="17">
        <v>0.16</v>
      </c>
      <c r="D11408" s="17">
        <v>123</v>
      </c>
      <c r="E11408" s="18">
        <v>19.68</v>
      </c>
      <c r="F11408" s="9"/>
      <c r="G11408" s="9"/>
      <c r="H11408" s="9"/>
      <c r="I11408" s="9"/>
    </row>
    <row r="11409" spans="1:9" ht="15" customHeight="1" x14ac:dyDescent="0.25">
      <c r="A11409" s="19"/>
      <c r="B11409" s="20"/>
      <c r="C11409" s="21"/>
      <c r="D11409" s="21"/>
      <c r="E11409" s="22">
        <v>19.68</v>
      </c>
      <c r="F11409" s="9"/>
      <c r="G11409" s="9"/>
      <c r="H11409" s="9"/>
      <c r="I11409" s="9"/>
    </row>
    <row r="11410" spans="1:9" ht="9.9499999999999993" customHeight="1" x14ac:dyDescent="0.25">
      <c r="A11410" s="86"/>
      <c r="B11410" s="86"/>
      <c r="C11410" s="86"/>
      <c r="D11410" s="9"/>
      <c r="E11410" s="9"/>
      <c r="F11410" s="9"/>
      <c r="G11410" s="9"/>
      <c r="H11410" s="9"/>
      <c r="I11410" s="9"/>
    </row>
    <row r="11411" spans="1:9" ht="12" customHeight="1" x14ac:dyDescent="0.25">
      <c r="A11411" s="9"/>
      <c r="B11411" s="9"/>
      <c r="C11411" s="9"/>
      <c r="D11411" s="90" t="s">
        <v>5112</v>
      </c>
      <c r="E11411" s="90"/>
      <c r="F11411" s="90"/>
      <c r="G11411" s="90"/>
      <c r="H11411" s="90"/>
      <c r="I11411" s="90"/>
    </row>
    <row r="11412" spans="1:9" ht="9.9499999999999993" customHeight="1" x14ac:dyDescent="0.25">
      <c r="A11412" s="86"/>
      <c r="B11412" s="86"/>
      <c r="C11412" s="86"/>
      <c r="D11412" s="86"/>
      <c r="E11412" s="9"/>
      <c r="F11412" s="9"/>
      <c r="G11412" s="9"/>
      <c r="H11412" s="9"/>
      <c r="I11412" s="9"/>
    </row>
    <row r="11413" spans="1:9" ht="30.95" customHeight="1" x14ac:dyDescent="0.25">
      <c r="A11413" s="88" t="s">
        <v>3667</v>
      </c>
      <c r="B11413" s="88"/>
      <c r="C11413" s="88"/>
      <c r="D11413" s="88"/>
      <c r="E11413" s="88"/>
      <c r="F11413" s="88"/>
      <c r="G11413" s="88"/>
      <c r="H11413" s="88"/>
      <c r="I11413" s="88"/>
    </row>
    <row r="11414" spans="1:9" ht="15" customHeight="1" x14ac:dyDescent="0.25">
      <c r="A11414" s="89"/>
      <c r="B11414" s="89"/>
      <c r="C11414" s="14" t="s">
        <v>2058</v>
      </c>
      <c r="D11414" s="14" t="s">
        <v>2059</v>
      </c>
      <c r="E11414" s="9"/>
      <c r="F11414" s="9"/>
      <c r="G11414" s="9"/>
      <c r="H11414" s="9"/>
      <c r="I11414" s="9"/>
    </row>
    <row r="11415" spans="1:9" ht="12.95" customHeight="1" x14ac:dyDescent="0.25">
      <c r="A11415" s="15"/>
      <c r="B11415" s="16" t="s">
        <v>2058</v>
      </c>
      <c r="C11415" s="17">
        <v>12</v>
      </c>
      <c r="D11415" s="18">
        <v>12</v>
      </c>
      <c r="E11415" s="9"/>
      <c r="F11415" s="9"/>
      <c r="G11415" s="9"/>
      <c r="H11415" s="9"/>
      <c r="I11415" s="9"/>
    </row>
    <row r="11416" spans="1:9" ht="15" customHeight="1" x14ac:dyDescent="0.25">
      <c r="A11416" s="19"/>
      <c r="B11416" s="20"/>
      <c r="C11416" s="21"/>
      <c r="D11416" s="22">
        <v>12</v>
      </c>
      <c r="E11416" s="9"/>
      <c r="F11416" s="9"/>
      <c r="G11416" s="9"/>
      <c r="H11416" s="9"/>
      <c r="I11416" s="9"/>
    </row>
    <row r="11417" spans="1:9" ht="9.9499999999999993" customHeight="1" x14ac:dyDescent="0.25">
      <c r="A11417" s="86"/>
      <c r="B11417" s="86"/>
      <c r="C11417" s="86"/>
      <c r="D11417" s="9"/>
      <c r="E11417" s="9"/>
      <c r="F11417" s="9"/>
      <c r="G11417" s="9"/>
      <c r="H11417" s="9"/>
      <c r="I11417" s="9"/>
    </row>
    <row r="11418" spans="1:9" ht="12" customHeight="1" x14ac:dyDescent="0.25">
      <c r="A11418" s="9"/>
      <c r="B11418" s="9"/>
      <c r="C11418" s="9"/>
      <c r="D11418" s="90" t="s">
        <v>4238</v>
      </c>
      <c r="E11418" s="90"/>
      <c r="F11418" s="90"/>
      <c r="G11418" s="90"/>
      <c r="H11418" s="90"/>
      <c r="I11418" s="90"/>
    </row>
    <row r="11419" spans="1:9" ht="9.9499999999999993" customHeight="1" x14ac:dyDescent="0.25">
      <c r="A11419" s="86"/>
      <c r="B11419" s="86"/>
      <c r="C11419" s="86"/>
      <c r="D11419" s="86"/>
      <c r="E11419" s="9"/>
      <c r="F11419" s="9"/>
      <c r="G11419" s="9"/>
      <c r="H11419" s="9"/>
      <c r="I11419" s="9"/>
    </row>
    <row r="11420" spans="1:9" ht="20.100000000000001" customHeight="1" x14ac:dyDescent="0.25">
      <c r="A11420" s="88" t="s">
        <v>3668</v>
      </c>
      <c r="B11420" s="88"/>
      <c r="C11420" s="88"/>
      <c r="D11420" s="88"/>
      <c r="E11420" s="88"/>
      <c r="F11420" s="88"/>
      <c r="G11420" s="88"/>
      <c r="H11420" s="88"/>
      <c r="I11420" s="88"/>
    </row>
    <row r="11421" spans="1:9" ht="15" customHeight="1" x14ac:dyDescent="0.25">
      <c r="A11421" s="89"/>
      <c r="B11421" s="89"/>
      <c r="C11421" s="14" t="s">
        <v>2076</v>
      </c>
      <c r="D11421" s="14" t="s">
        <v>2059</v>
      </c>
      <c r="E11421" s="9"/>
      <c r="F11421" s="9"/>
      <c r="G11421" s="9"/>
      <c r="H11421" s="9"/>
      <c r="I11421" s="9"/>
    </row>
    <row r="11422" spans="1:9" ht="12.95" customHeight="1" x14ac:dyDescent="0.25">
      <c r="A11422" s="15" t="s">
        <v>3488</v>
      </c>
      <c r="B11422" s="16" t="s">
        <v>2076</v>
      </c>
      <c r="C11422" s="17">
        <v>474.51</v>
      </c>
      <c r="D11422" s="18">
        <v>474.51</v>
      </c>
      <c r="E11422" s="9"/>
      <c r="F11422" s="9"/>
      <c r="G11422" s="9"/>
      <c r="H11422" s="9"/>
      <c r="I11422" s="9"/>
    </row>
    <row r="11423" spans="1:9" ht="15" customHeight="1" x14ac:dyDescent="0.25">
      <c r="A11423" s="19"/>
      <c r="B11423" s="20"/>
      <c r="C11423" s="21"/>
      <c r="D11423" s="22">
        <v>474.51</v>
      </c>
      <c r="E11423" s="9"/>
      <c r="F11423" s="9"/>
      <c r="G11423" s="9"/>
      <c r="H11423" s="9"/>
      <c r="I11423" s="9"/>
    </row>
    <row r="11424" spans="1:9" ht="9.9499999999999993" customHeight="1" x14ac:dyDescent="0.25">
      <c r="A11424" s="86"/>
      <c r="B11424" s="86"/>
      <c r="C11424" s="86"/>
      <c r="D11424" s="9"/>
      <c r="E11424" s="9"/>
      <c r="F11424" s="9"/>
      <c r="G11424" s="9"/>
      <c r="H11424" s="9"/>
      <c r="I11424" s="9"/>
    </row>
    <row r="11425" spans="1:9" ht="12" customHeight="1" x14ac:dyDescent="0.25">
      <c r="A11425" s="9"/>
      <c r="B11425" s="9"/>
      <c r="C11425" s="9"/>
      <c r="D11425" s="90" t="s">
        <v>5113</v>
      </c>
      <c r="E11425" s="90"/>
      <c r="F11425" s="90"/>
      <c r="G11425" s="90"/>
      <c r="H11425" s="90"/>
      <c r="I11425" s="90"/>
    </row>
    <row r="11426" spans="1:9" ht="9.9499999999999993" customHeight="1" x14ac:dyDescent="0.25">
      <c r="A11426" s="86"/>
      <c r="B11426" s="86"/>
      <c r="C11426" s="86"/>
      <c r="D11426" s="86"/>
      <c r="E11426" s="9"/>
      <c r="F11426" s="9"/>
      <c r="G11426" s="9"/>
      <c r="H11426" s="9"/>
      <c r="I11426" s="9"/>
    </row>
    <row r="11427" spans="1:9" ht="30.95" customHeight="1" x14ac:dyDescent="0.25">
      <c r="A11427" s="88" t="s">
        <v>3669</v>
      </c>
      <c r="B11427" s="88"/>
      <c r="C11427" s="88"/>
      <c r="D11427" s="88"/>
      <c r="E11427" s="88"/>
      <c r="F11427" s="88"/>
      <c r="G11427" s="88"/>
      <c r="H11427" s="88"/>
      <c r="I11427" s="88"/>
    </row>
    <row r="11428" spans="1:9" ht="15" customHeight="1" x14ac:dyDescent="0.25">
      <c r="A11428" s="89"/>
      <c r="B11428" s="89"/>
      <c r="C11428" s="14" t="s">
        <v>2076</v>
      </c>
      <c r="D11428" s="14" t="s">
        <v>2059</v>
      </c>
      <c r="E11428" s="9"/>
      <c r="F11428" s="9"/>
      <c r="G11428" s="9"/>
      <c r="H11428" s="9"/>
      <c r="I11428" s="9"/>
    </row>
    <row r="11429" spans="1:9" ht="12.95" customHeight="1" x14ac:dyDescent="0.25">
      <c r="A11429" s="15" t="s">
        <v>2108</v>
      </c>
      <c r="B11429" s="16" t="s">
        <v>2076</v>
      </c>
      <c r="C11429" s="17">
        <v>1065.6400000000001</v>
      </c>
      <c r="D11429" s="18">
        <v>1065.6400000000001</v>
      </c>
      <c r="E11429" s="9"/>
      <c r="F11429" s="9"/>
      <c r="G11429" s="9"/>
      <c r="H11429" s="9"/>
      <c r="I11429" s="9"/>
    </row>
    <row r="11430" spans="1:9" ht="15" customHeight="1" x14ac:dyDescent="0.25">
      <c r="A11430" s="19"/>
      <c r="B11430" s="20"/>
      <c r="C11430" s="21"/>
      <c r="D11430" s="22">
        <v>1065.6400000000001</v>
      </c>
      <c r="E11430" s="9"/>
      <c r="F11430" s="9"/>
      <c r="G11430" s="9"/>
      <c r="H11430" s="9"/>
      <c r="I11430" s="9"/>
    </row>
    <row r="11431" spans="1:9" ht="9.9499999999999993" customHeight="1" x14ac:dyDescent="0.25">
      <c r="A11431" s="86"/>
      <c r="B11431" s="86"/>
      <c r="C11431" s="86"/>
      <c r="D11431" s="9"/>
      <c r="E11431" s="9"/>
      <c r="F11431" s="9"/>
      <c r="G11431" s="9"/>
      <c r="H11431" s="9"/>
      <c r="I11431" s="9"/>
    </row>
    <row r="11432" spans="1:9" ht="12" customHeight="1" x14ac:dyDescent="0.25">
      <c r="A11432" s="9"/>
      <c r="B11432" s="9"/>
      <c r="C11432" s="9"/>
      <c r="D11432" s="90" t="s">
        <v>5110</v>
      </c>
      <c r="E11432" s="90"/>
      <c r="F11432" s="90"/>
      <c r="G11432" s="90"/>
      <c r="H11432" s="90"/>
      <c r="I11432" s="90"/>
    </row>
    <row r="11433" spans="1:9" ht="9.9499999999999993" customHeight="1" x14ac:dyDescent="0.25">
      <c r="A11433" s="86"/>
      <c r="B11433" s="86"/>
      <c r="C11433" s="86"/>
      <c r="D11433" s="86"/>
      <c r="E11433" s="9"/>
      <c r="F11433" s="9"/>
      <c r="G11433" s="9"/>
      <c r="H11433" s="9"/>
      <c r="I11433" s="9"/>
    </row>
    <row r="11434" spans="1:9" ht="20.100000000000001" customHeight="1" x14ac:dyDescent="0.25">
      <c r="A11434" s="88" t="s">
        <v>3670</v>
      </c>
      <c r="B11434" s="88"/>
      <c r="C11434" s="88"/>
      <c r="D11434" s="88"/>
      <c r="E11434" s="88"/>
      <c r="F11434" s="88"/>
      <c r="G11434" s="88"/>
      <c r="H11434" s="88"/>
      <c r="I11434" s="88"/>
    </row>
    <row r="11435" spans="1:9" ht="15" customHeight="1" x14ac:dyDescent="0.25">
      <c r="A11435" s="89"/>
      <c r="B11435" s="89"/>
      <c r="C11435" s="14" t="s">
        <v>2069</v>
      </c>
      <c r="D11435" s="14" t="s">
        <v>2058</v>
      </c>
      <c r="E11435" s="14" t="s">
        <v>2059</v>
      </c>
      <c r="F11435" s="9"/>
      <c r="G11435" s="9"/>
      <c r="H11435" s="9"/>
      <c r="I11435" s="9"/>
    </row>
    <row r="11436" spans="1:9" ht="12.95" customHeight="1" x14ac:dyDescent="0.25">
      <c r="A11436" s="15"/>
      <c r="B11436" s="16" t="s">
        <v>2104</v>
      </c>
      <c r="C11436" s="17">
        <v>171.43</v>
      </c>
      <c r="D11436" s="17">
        <v>1</v>
      </c>
      <c r="E11436" s="18">
        <v>171.43</v>
      </c>
      <c r="F11436" s="9"/>
      <c r="G11436" s="9"/>
      <c r="H11436" s="9"/>
      <c r="I11436" s="9"/>
    </row>
    <row r="11437" spans="1:9" ht="15" customHeight="1" x14ac:dyDescent="0.25">
      <c r="A11437" s="19"/>
      <c r="B11437" s="20"/>
      <c r="C11437" s="21"/>
      <c r="D11437" s="21"/>
      <c r="E11437" s="22">
        <v>171.43</v>
      </c>
      <c r="F11437" s="9"/>
      <c r="G11437" s="9"/>
      <c r="H11437" s="9"/>
      <c r="I11437" s="9"/>
    </row>
    <row r="11438" spans="1:9" ht="9.9499999999999993" customHeight="1" x14ac:dyDescent="0.25">
      <c r="A11438" s="86"/>
      <c r="B11438" s="86"/>
      <c r="C11438" s="86"/>
      <c r="D11438" s="9"/>
      <c r="E11438" s="9"/>
      <c r="F11438" s="9"/>
      <c r="G11438" s="9"/>
      <c r="H11438" s="9"/>
      <c r="I11438" s="9"/>
    </row>
    <row r="11439" spans="1:9" ht="12" customHeight="1" x14ac:dyDescent="0.25">
      <c r="A11439" s="9"/>
      <c r="B11439" s="9"/>
      <c r="C11439" s="9"/>
      <c r="D11439" s="90" t="s">
        <v>5114</v>
      </c>
      <c r="E11439" s="90"/>
      <c r="F11439" s="90"/>
      <c r="G11439" s="90"/>
      <c r="H11439" s="90"/>
      <c r="I11439" s="90"/>
    </row>
    <row r="11440" spans="1:9" ht="9.9499999999999993" customHeight="1" x14ac:dyDescent="0.25">
      <c r="A11440" s="86"/>
      <c r="B11440" s="86"/>
      <c r="C11440" s="86"/>
      <c r="D11440" s="86"/>
      <c r="E11440" s="9"/>
      <c r="F11440" s="9"/>
      <c r="G11440" s="9"/>
      <c r="H11440" s="9"/>
      <c r="I11440" s="9"/>
    </row>
    <row r="11441" spans="1:9" ht="30.95" customHeight="1" x14ac:dyDescent="0.25">
      <c r="A11441" s="88" t="s">
        <v>3671</v>
      </c>
      <c r="B11441" s="88"/>
      <c r="C11441" s="88"/>
      <c r="D11441" s="88"/>
      <c r="E11441" s="88"/>
      <c r="F11441" s="88"/>
      <c r="G11441" s="88"/>
      <c r="H11441" s="88"/>
      <c r="I11441" s="88"/>
    </row>
    <row r="11442" spans="1:9" ht="15" customHeight="1" x14ac:dyDescent="0.25">
      <c r="A11442" s="89"/>
      <c r="B11442" s="89"/>
      <c r="C11442" s="14" t="s">
        <v>2076</v>
      </c>
      <c r="D11442" s="14" t="s">
        <v>2059</v>
      </c>
      <c r="E11442" s="9"/>
      <c r="F11442" s="9"/>
      <c r="G11442" s="9"/>
      <c r="H11442" s="9"/>
      <c r="I11442" s="9"/>
    </row>
    <row r="11443" spans="1:9" ht="12.95" customHeight="1" x14ac:dyDescent="0.25">
      <c r="A11443" s="15" t="s">
        <v>2077</v>
      </c>
      <c r="B11443" s="16" t="s">
        <v>2076</v>
      </c>
      <c r="C11443" s="17">
        <v>2652.21</v>
      </c>
      <c r="D11443" s="18">
        <v>2652.21</v>
      </c>
      <c r="E11443" s="9"/>
      <c r="F11443" s="9"/>
      <c r="G11443" s="9"/>
      <c r="H11443" s="9"/>
      <c r="I11443" s="9"/>
    </row>
    <row r="11444" spans="1:9" ht="15" customHeight="1" x14ac:dyDescent="0.25">
      <c r="A11444" s="19"/>
      <c r="B11444" s="20"/>
      <c r="C11444" s="21"/>
      <c r="D11444" s="22">
        <v>2652.21</v>
      </c>
      <c r="E11444" s="9"/>
      <c r="F11444" s="9"/>
      <c r="G11444" s="9"/>
      <c r="H11444" s="9"/>
      <c r="I11444" s="9"/>
    </row>
    <row r="11445" spans="1:9" ht="9.9499999999999993" customHeight="1" x14ac:dyDescent="0.25">
      <c r="A11445" s="86"/>
      <c r="B11445" s="86"/>
      <c r="C11445" s="86"/>
      <c r="D11445" s="9"/>
      <c r="E11445" s="9"/>
      <c r="F11445" s="9"/>
      <c r="G11445" s="9"/>
      <c r="H11445" s="9"/>
      <c r="I11445" s="9"/>
    </row>
    <row r="11446" spans="1:9" ht="12" customHeight="1" x14ac:dyDescent="0.25">
      <c r="A11446" s="9"/>
      <c r="B11446" s="9"/>
      <c r="C11446" s="9"/>
      <c r="D11446" s="90" t="s">
        <v>5115</v>
      </c>
      <c r="E11446" s="90"/>
      <c r="F11446" s="90"/>
      <c r="G11446" s="90"/>
      <c r="H11446" s="90"/>
      <c r="I11446" s="90"/>
    </row>
    <row r="11447" spans="1:9" ht="9.9499999999999993" customHeight="1" x14ac:dyDescent="0.25">
      <c r="A11447" s="86"/>
      <c r="B11447" s="86"/>
      <c r="C11447" s="86"/>
      <c r="D11447" s="86"/>
      <c r="E11447" s="9"/>
      <c r="F11447" s="9"/>
      <c r="G11447" s="9"/>
      <c r="H11447" s="9"/>
      <c r="I11447" s="9"/>
    </row>
    <row r="11448" spans="1:9" ht="30.95" customHeight="1" x14ac:dyDescent="0.25">
      <c r="A11448" s="88" t="s">
        <v>3672</v>
      </c>
      <c r="B11448" s="88"/>
      <c r="C11448" s="88"/>
      <c r="D11448" s="88"/>
      <c r="E11448" s="88"/>
      <c r="F11448" s="88"/>
      <c r="G11448" s="88"/>
      <c r="H11448" s="88"/>
      <c r="I11448" s="88"/>
    </row>
    <row r="11449" spans="1:9" ht="15" customHeight="1" x14ac:dyDescent="0.25">
      <c r="A11449" s="89"/>
      <c r="B11449" s="89"/>
      <c r="C11449" s="14" t="s">
        <v>2076</v>
      </c>
      <c r="D11449" s="14" t="s">
        <v>2079</v>
      </c>
      <c r="E11449" s="14" t="s">
        <v>2059</v>
      </c>
      <c r="F11449" s="9"/>
      <c r="G11449" s="9"/>
      <c r="H11449" s="9"/>
      <c r="I11449" s="9"/>
    </row>
    <row r="11450" spans="1:9" ht="18.95" customHeight="1" x14ac:dyDescent="0.25">
      <c r="A11450" s="15" t="s">
        <v>2080</v>
      </c>
      <c r="B11450" s="16" t="s">
        <v>2081</v>
      </c>
      <c r="C11450" s="17">
        <v>963.2</v>
      </c>
      <c r="D11450" s="17">
        <v>0.1</v>
      </c>
      <c r="E11450" s="18">
        <v>96.32</v>
      </c>
      <c r="F11450" s="9"/>
      <c r="G11450" s="9"/>
      <c r="H11450" s="9"/>
      <c r="I11450" s="9"/>
    </row>
    <row r="11451" spans="1:9" ht="15" customHeight="1" x14ac:dyDescent="0.25">
      <c r="A11451" s="19"/>
      <c r="B11451" s="20"/>
      <c r="C11451" s="21"/>
      <c r="D11451" s="21"/>
      <c r="E11451" s="22">
        <v>96.32</v>
      </c>
      <c r="F11451" s="9"/>
      <c r="G11451" s="9"/>
      <c r="H11451" s="9"/>
      <c r="I11451" s="9"/>
    </row>
    <row r="11452" spans="1:9" ht="9.9499999999999993" customHeight="1" x14ac:dyDescent="0.25">
      <c r="A11452" s="86"/>
      <c r="B11452" s="86"/>
      <c r="C11452" s="86"/>
      <c r="D11452" s="9"/>
      <c r="E11452" s="9"/>
      <c r="F11452" s="9"/>
      <c r="G11452" s="9"/>
      <c r="H11452" s="9"/>
      <c r="I11452" s="9"/>
    </row>
    <row r="11453" spans="1:9" ht="12" customHeight="1" x14ac:dyDescent="0.25">
      <c r="A11453" s="9"/>
      <c r="B11453" s="9"/>
      <c r="C11453" s="9"/>
      <c r="D11453" s="90" t="s">
        <v>5116</v>
      </c>
      <c r="E11453" s="90"/>
      <c r="F11453" s="90"/>
      <c r="G11453" s="90"/>
      <c r="H11453" s="90"/>
      <c r="I11453" s="90"/>
    </row>
    <row r="11454" spans="1:9" ht="9.9499999999999993" customHeight="1" x14ac:dyDescent="0.25">
      <c r="A11454" s="86"/>
      <c r="B11454" s="86"/>
      <c r="C11454" s="86"/>
      <c r="D11454" s="86"/>
      <c r="E11454" s="9"/>
      <c r="F11454" s="9"/>
      <c r="G11454" s="9"/>
      <c r="H11454" s="9"/>
      <c r="I11454" s="9"/>
    </row>
    <row r="11455" spans="1:9" ht="30.95" customHeight="1" x14ac:dyDescent="0.25">
      <c r="A11455" s="88" t="s">
        <v>3673</v>
      </c>
      <c r="B11455" s="88"/>
      <c r="C11455" s="88"/>
      <c r="D11455" s="88"/>
      <c r="E11455" s="88"/>
      <c r="F11455" s="88"/>
      <c r="G11455" s="88"/>
      <c r="H11455" s="88"/>
      <c r="I11455" s="88"/>
    </row>
    <row r="11456" spans="1:9" ht="15" customHeight="1" x14ac:dyDescent="0.25">
      <c r="A11456" s="89"/>
      <c r="B11456" s="89"/>
      <c r="C11456" s="14" t="s">
        <v>2076</v>
      </c>
      <c r="D11456" s="14" t="s">
        <v>2079</v>
      </c>
      <c r="E11456" s="14" t="s">
        <v>2058</v>
      </c>
      <c r="F11456" s="14" t="s">
        <v>2059</v>
      </c>
      <c r="G11456" s="9"/>
      <c r="H11456" s="9"/>
      <c r="I11456" s="9"/>
    </row>
    <row r="11457" spans="1:9" ht="27" customHeight="1" x14ac:dyDescent="0.25">
      <c r="A11457" s="15" t="s">
        <v>2083</v>
      </c>
      <c r="B11457" s="16" t="s">
        <v>2084</v>
      </c>
      <c r="C11457" s="17">
        <v>4.3</v>
      </c>
      <c r="D11457" s="17">
        <v>0.1</v>
      </c>
      <c r="E11457" s="17">
        <v>4</v>
      </c>
      <c r="F11457" s="18">
        <v>1.72</v>
      </c>
      <c r="G11457" s="9"/>
      <c r="H11457" s="9"/>
      <c r="I11457" s="9"/>
    </row>
    <row r="11458" spans="1:9" ht="15" customHeight="1" x14ac:dyDescent="0.25">
      <c r="A11458" s="19"/>
      <c r="B11458" s="20"/>
      <c r="C11458" s="21"/>
      <c r="D11458" s="21"/>
      <c r="E11458" s="21"/>
      <c r="F11458" s="22">
        <v>1.72</v>
      </c>
      <c r="G11458" s="9"/>
      <c r="H11458" s="9"/>
      <c r="I11458" s="9"/>
    </row>
    <row r="11459" spans="1:9" ht="9.9499999999999993" customHeight="1" x14ac:dyDescent="0.25">
      <c r="A11459" s="86"/>
      <c r="B11459" s="86"/>
      <c r="C11459" s="86"/>
      <c r="D11459" s="9"/>
      <c r="E11459" s="9"/>
      <c r="F11459" s="9"/>
      <c r="G11459" s="9"/>
      <c r="H11459" s="9"/>
      <c r="I11459" s="9"/>
    </row>
    <row r="11460" spans="1:9" ht="12" customHeight="1" x14ac:dyDescent="0.25">
      <c r="A11460" s="9"/>
      <c r="B11460" s="9"/>
      <c r="C11460" s="9"/>
      <c r="D11460" s="90" t="s">
        <v>4313</v>
      </c>
      <c r="E11460" s="90"/>
      <c r="F11460" s="90"/>
      <c r="G11460" s="90"/>
      <c r="H11460" s="90"/>
      <c r="I11460" s="90"/>
    </row>
    <row r="11461" spans="1:9" ht="9.9499999999999993" customHeight="1" x14ac:dyDescent="0.25">
      <c r="A11461" s="86"/>
      <c r="B11461" s="86"/>
      <c r="C11461" s="86"/>
      <c r="D11461" s="86"/>
      <c r="E11461" s="9"/>
      <c r="F11461" s="9"/>
      <c r="G11461" s="9"/>
      <c r="H11461" s="9"/>
      <c r="I11461" s="9"/>
    </row>
    <row r="11462" spans="1:9" ht="42.95" customHeight="1" x14ac:dyDescent="0.25">
      <c r="A11462" s="88" t="s">
        <v>3674</v>
      </c>
      <c r="B11462" s="88"/>
      <c r="C11462" s="88"/>
      <c r="D11462" s="88"/>
      <c r="E11462" s="88"/>
      <c r="F11462" s="88"/>
      <c r="G11462" s="88"/>
      <c r="H11462" s="88"/>
      <c r="I11462" s="88"/>
    </row>
    <row r="11463" spans="1:9" ht="15" customHeight="1" x14ac:dyDescent="0.25">
      <c r="A11463" s="89"/>
      <c r="B11463" s="89"/>
      <c r="C11463" s="14" t="s">
        <v>2076</v>
      </c>
      <c r="D11463" s="14" t="s">
        <v>2056</v>
      </c>
      <c r="E11463" s="14" t="s">
        <v>2058</v>
      </c>
      <c r="F11463" s="14" t="s">
        <v>2086</v>
      </c>
      <c r="G11463" s="14" t="s">
        <v>2059</v>
      </c>
      <c r="H11463" s="9"/>
      <c r="I11463" s="9"/>
    </row>
    <row r="11464" spans="1:9" ht="18.95" customHeight="1" x14ac:dyDescent="0.25">
      <c r="A11464" s="15" t="s">
        <v>2087</v>
      </c>
      <c r="B11464" s="16" t="s">
        <v>2088</v>
      </c>
      <c r="C11464" s="17">
        <v>2652.21</v>
      </c>
      <c r="D11464" s="17">
        <v>0.1</v>
      </c>
      <c r="E11464" s="17">
        <v>1</v>
      </c>
      <c r="F11464" s="17">
        <v>1.5</v>
      </c>
      <c r="G11464" s="18">
        <v>397.83</v>
      </c>
      <c r="H11464" s="9"/>
      <c r="I11464" s="9"/>
    </row>
    <row r="11465" spans="1:9" ht="18.95" customHeight="1" x14ac:dyDescent="0.25">
      <c r="A11465" s="15" t="s">
        <v>2089</v>
      </c>
      <c r="B11465" s="16" t="s">
        <v>2088</v>
      </c>
      <c r="C11465" s="17">
        <v>963.2</v>
      </c>
      <c r="D11465" s="17">
        <v>0.1</v>
      </c>
      <c r="E11465" s="17">
        <v>1</v>
      </c>
      <c r="F11465" s="17">
        <v>1.5</v>
      </c>
      <c r="G11465" s="18">
        <v>144.47999999999999</v>
      </c>
      <c r="H11465" s="9"/>
      <c r="I11465" s="9"/>
    </row>
    <row r="11466" spans="1:9" ht="27" customHeight="1" x14ac:dyDescent="0.25">
      <c r="A11466" s="15" t="s">
        <v>2090</v>
      </c>
      <c r="B11466" s="16" t="s">
        <v>2088</v>
      </c>
      <c r="C11466" s="17">
        <v>4.5999999999999996</v>
      </c>
      <c r="D11466" s="17">
        <v>0.1</v>
      </c>
      <c r="E11466" s="17">
        <v>4</v>
      </c>
      <c r="F11466" s="17">
        <v>1.5</v>
      </c>
      <c r="G11466" s="18">
        <v>2.76</v>
      </c>
      <c r="H11466" s="9"/>
      <c r="I11466" s="9"/>
    </row>
    <row r="11467" spans="1:9" ht="15" customHeight="1" x14ac:dyDescent="0.25">
      <c r="A11467" s="19"/>
      <c r="B11467" s="20"/>
      <c r="C11467" s="21"/>
      <c r="D11467" s="21"/>
      <c r="E11467" s="21"/>
      <c r="F11467" s="21"/>
      <c r="G11467" s="22">
        <v>545.07000000000005</v>
      </c>
      <c r="H11467" s="9"/>
      <c r="I11467" s="9"/>
    </row>
    <row r="11468" spans="1:9" ht="9.9499999999999993" customHeight="1" x14ac:dyDescent="0.25">
      <c r="A11468" s="86"/>
      <c r="B11468" s="86"/>
      <c r="C11468" s="86"/>
      <c r="D11468" s="9"/>
      <c r="E11468" s="9"/>
      <c r="F11468" s="9"/>
      <c r="G11468" s="9"/>
      <c r="H11468" s="9"/>
      <c r="I11468" s="9"/>
    </row>
    <row r="11469" spans="1:9" ht="12" customHeight="1" x14ac:dyDescent="0.25">
      <c r="A11469" s="9"/>
      <c r="B11469" s="9"/>
      <c r="C11469" s="9"/>
      <c r="D11469" s="90" t="s">
        <v>5117</v>
      </c>
      <c r="E11469" s="90"/>
      <c r="F11469" s="90"/>
      <c r="G11469" s="90"/>
      <c r="H11469" s="90"/>
      <c r="I11469" s="90"/>
    </row>
    <row r="11470" spans="1:9" ht="9.9499999999999993" customHeight="1" x14ac:dyDescent="0.25">
      <c r="A11470" s="86"/>
      <c r="B11470" s="86"/>
      <c r="C11470" s="86"/>
      <c r="D11470" s="86"/>
      <c r="E11470" s="9"/>
      <c r="F11470" s="9"/>
      <c r="G11470" s="9"/>
      <c r="H11470" s="9"/>
      <c r="I11470" s="9"/>
    </row>
    <row r="11471" spans="1:9" ht="30.95" customHeight="1" x14ac:dyDescent="0.25">
      <c r="A11471" s="88" t="s">
        <v>3675</v>
      </c>
      <c r="B11471" s="88"/>
      <c r="C11471" s="88"/>
      <c r="D11471" s="88"/>
      <c r="E11471" s="88"/>
      <c r="F11471" s="88"/>
      <c r="G11471" s="88"/>
      <c r="H11471" s="88"/>
      <c r="I11471" s="88"/>
    </row>
    <row r="11472" spans="1:9" ht="15" customHeight="1" x14ac:dyDescent="0.25">
      <c r="A11472" s="89"/>
      <c r="B11472" s="89"/>
      <c r="C11472" s="14" t="s">
        <v>2076</v>
      </c>
      <c r="D11472" s="14" t="s">
        <v>2056</v>
      </c>
      <c r="E11472" s="14" t="s">
        <v>2058</v>
      </c>
      <c r="F11472" s="14" t="s">
        <v>2092</v>
      </c>
      <c r="G11472" s="14" t="s">
        <v>2086</v>
      </c>
      <c r="H11472" s="14" t="s">
        <v>2059</v>
      </c>
      <c r="I11472" s="9"/>
    </row>
    <row r="11473" spans="1:9" ht="18.95" customHeight="1" x14ac:dyDescent="0.25">
      <c r="A11473" s="15" t="s">
        <v>2087</v>
      </c>
      <c r="B11473" s="16" t="s">
        <v>2186</v>
      </c>
      <c r="C11473" s="17">
        <v>2652.21</v>
      </c>
      <c r="D11473" s="17">
        <v>0.1</v>
      </c>
      <c r="E11473" s="17">
        <v>1</v>
      </c>
      <c r="F11473" s="17">
        <v>30</v>
      </c>
      <c r="G11473" s="17">
        <v>1.5</v>
      </c>
      <c r="H11473" s="18">
        <v>11934.95</v>
      </c>
      <c r="I11473" s="9"/>
    </row>
    <row r="11474" spans="1:9" ht="18.95" customHeight="1" x14ac:dyDescent="0.25">
      <c r="A11474" s="15" t="s">
        <v>2089</v>
      </c>
      <c r="B11474" s="16" t="s">
        <v>2186</v>
      </c>
      <c r="C11474" s="17">
        <v>963.2</v>
      </c>
      <c r="D11474" s="17">
        <v>0.03</v>
      </c>
      <c r="E11474" s="17">
        <v>1</v>
      </c>
      <c r="F11474" s="17">
        <v>30</v>
      </c>
      <c r="G11474" s="17">
        <v>1.5</v>
      </c>
      <c r="H11474" s="18">
        <v>1300.32</v>
      </c>
      <c r="I11474" s="9"/>
    </row>
    <row r="11475" spans="1:9" ht="27" customHeight="1" x14ac:dyDescent="0.25">
      <c r="A11475" s="15" t="s">
        <v>2090</v>
      </c>
      <c r="B11475" s="16" t="s">
        <v>2186</v>
      </c>
      <c r="C11475" s="17">
        <v>4.5999999999999996</v>
      </c>
      <c r="D11475" s="17">
        <v>0.1</v>
      </c>
      <c r="E11475" s="17">
        <v>4</v>
      </c>
      <c r="F11475" s="17">
        <v>30</v>
      </c>
      <c r="G11475" s="17">
        <v>1.5</v>
      </c>
      <c r="H11475" s="18">
        <v>82.8</v>
      </c>
      <c r="I11475" s="9"/>
    </row>
    <row r="11476" spans="1:9" ht="15" customHeight="1" x14ac:dyDescent="0.25">
      <c r="A11476" s="19"/>
      <c r="B11476" s="20"/>
      <c r="C11476" s="21"/>
      <c r="D11476" s="21"/>
      <c r="E11476" s="21"/>
      <c r="F11476" s="21"/>
      <c r="G11476" s="21"/>
      <c r="H11476" s="22">
        <v>13318.07</v>
      </c>
      <c r="I11476" s="9"/>
    </row>
    <row r="11477" spans="1:9" ht="9.9499999999999993" customHeight="1" x14ac:dyDescent="0.25">
      <c r="A11477" s="86"/>
      <c r="B11477" s="86"/>
      <c r="C11477" s="86"/>
      <c r="D11477" s="9"/>
      <c r="E11477" s="9"/>
      <c r="F11477" s="9"/>
      <c r="G11477" s="9"/>
      <c r="H11477" s="9"/>
      <c r="I11477" s="9"/>
    </row>
    <row r="11478" spans="1:9" ht="12" customHeight="1" x14ac:dyDescent="0.25">
      <c r="A11478" s="9"/>
      <c r="B11478" s="9"/>
      <c r="C11478" s="9"/>
      <c r="D11478" s="90" t="s">
        <v>5118</v>
      </c>
      <c r="E11478" s="90"/>
      <c r="F11478" s="90"/>
      <c r="G11478" s="90"/>
      <c r="H11478" s="90"/>
      <c r="I11478" s="90"/>
    </row>
    <row r="11479" spans="1:9" ht="9.9499999999999993" customHeight="1" x14ac:dyDescent="0.25">
      <c r="A11479" s="86"/>
      <c r="B11479" s="86"/>
      <c r="C11479" s="86"/>
      <c r="D11479" s="86"/>
      <c r="E11479" s="9"/>
      <c r="F11479" s="9"/>
      <c r="G11479" s="9"/>
      <c r="H11479" s="9"/>
      <c r="I11479" s="9"/>
    </row>
    <row r="11480" spans="1:9" ht="42.95" customHeight="1" x14ac:dyDescent="0.25">
      <c r="A11480" s="88" t="s">
        <v>3676</v>
      </c>
      <c r="B11480" s="88"/>
      <c r="C11480" s="88"/>
      <c r="D11480" s="88"/>
      <c r="E11480" s="88"/>
      <c r="F11480" s="88"/>
      <c r="G11480" s="88"/>
      <c r="H11480" s="88"/>
      <c r="I11480" s="88"/>
    </row>
    <row r="11481" spans="1:9" ht="15" customHeight="1" x14ac:dyDescent="0.25">
      <c r="A11481" s="89"/>
      <c r="B11481" s="89"/>
      <c r="C11481" s="14" t="s">
        <v>2076</v>
      </c>
      <c r="D11481" s="14" t="s">
        <v>2056</v>
      </c>
      <c r="E11481" s="14" t="s">
        <v>2058</v>
      </c>
      <c r="F11481" s="14" t="s">
        <v>2092</v>
      </c>
      <c r="G11481" s="14" t="s">
        <v>2086</v>
      </c>
      <c r="H11481" s="14" t="s">
        <v>2059</v>
      </c>
      <c r="I11481" s="9"/>
    </row>
    <row r="11482" spans="1:9" ht="18.95" customHeight="1" x14ac:dyDescent="0.25">
      <c r="A11482" s="15" t="s">
        <v>2087</v>
      </c>
      <c r="B11482" s="16" t="s">
        <v>2186</v>
      </c>
      <c r="C11482" s="17">
        <v>2652.21</v>
      </c>
      <c r="D11482" s="17">
        <v>0.1</v>
      </c>
      <c r="E11482" s="17">
        <v>1</v>
      </c>
      <c r="F11482" s="17">
        <v>12</v>
      </c>
      <c r="G11482" s="17">
        <v>1.5</v>
      </c>
      <c r="H11482" s="18">
        <v>4773.9799999999996</v>
      </c>
      <c r="I11482" s="9"/>
    </row>
    <row r="11483" spans="1:9" ht="18.95" customHeight="1" x14ac:dyDescent="0.25">
      <c r="A11483" s="15" t="s">
        <v>2089</v>
      </c>
      <c r="B11483" s="16" t="s">
        <v>2186</v>
      </c>
      <c r="C11483" s="17">
        <v>963.2</v>
      </c>
      <c r="D11483" s="17">
        <v>0.1</v>
      </c>
      <c r="E11483" s="17">
        <v>1</v>
      </c>
      <c r="F11483" s="17">
        <v>12</v>
      </c>
      <c r="G11483" s="17">
        <v>1.5</v>
      </c>
      <c r="H11483" s="18">
        <v>1733.76</v>
      </c>
      <c r="I11483" s="9"/>
    </row>
    <row r="11484" spans="1:9" ht="27" customHeight="1" x14ac:dyDescent="0.25">
      <c r="A11484" s="15" t="s">
        <v>2090</v>
      </c>
      <c r="B11484" s="16" t="s">
        <v>2186</v>
      </c>
      <c r="C11484" s="17">
        <v>4.5999999999999996</v>
      </c>
      <c r="D11484" s="17">
        <v>0.1</v>
      </c>
      <c r="E11484" s="17">
        <v>4</v>
      </c>
      <c r="F11484" s="17">
        <v>12</v>
      </c>
      <c r="G11484" s="17">
        <v>1.5</v>
      </c>
      <c r="H11484" s="18">
        <v>33.119999999999997</v>
      </c>
      <c r="I11484" s="9"/>
    </row>
    <row r="11485" spans="1:9" ht="15" customHeight="1" x14ac:dyDescent="0.25">
      <c r="A11485" s="19"/>
      <c r="B11485" s="20"/>
      <c r="C11485" s="21"/>
      <c r="D11485" s="21"/>
      <c r="E11485" s="21"/>
      <c r="F11485" s="21"/>
      <c r="G11485" s="21"/>
      <c r="H11485" s="22">
        <v>6540.86</v>
      </c>
      <c r="I11485" s="9"/>
    </row>
    <row r="11486" spans="1:9" ht="9.9499999999999993" customHeight="1" x14ac:dyDescent="0.25">
      <c r="A11486" s="86"/>
      <c r="B11486" s="86"/>
      <c r="C11486" s="86"/>
      <c r="D11486" s="9"/>
      <c r="E11486" s="9"/>
      <c r="F11486" s="9"/>
      <c r="G11486" s="9"/>
      <c r="H11486" s="9"/>
      <c r="I11486" s="9"/>
    </row>
    <row r="11487" spans="1:9" ht="12" customHeight="1" x14ac:dyDescent="0.25">
      <c r="A11487" s="9"/>
      <c r="B11487" s="9"/>
      <c r="C11487" s="9"/>
      <c r="D11487" s="90" t="s">
        <v>5119</v>
      </c>
      <c r="E11487" s="90"/>
      <c r="F11487" s="90"/>
      <c r="G11487" s="90"/>
      <c r="H11487" s="90"/>
      <c r="I11487" s="90"/>
    </row>
    <row r="11488" spans="1:9" ht="9.9499999999999993" customHeight="1" x14ac:dyDescent="0.25">
      <c r="A11488" s="86"/>
      <c r="B11488" s="86"/>
      <c r="C11488" s="86"/>
      <c r="D11488" s="86"/>
      <c r="E11488" s="9"/>
      <c r="F11488" s="9"/>
      <c r="G11488" s="9"/>
      <c r="H11488" s="9"/>
      <c r="I11488" s="9"/>
    </row>
    <row r="11489" spans="1:9" ht="20.100000000000001" customHeight="1" x14ac:dyDescent="0.25">
      <c r="A11489" s="88" t="s">
        <v>3677</v>
      </c>
      <c r="B11489" s="88"/>
      <c r="C11489" s="88"/>
      <c r="D11489" s="88"/>
      <c r="E11489" s="88"/>
      <c r="F11489" s="88"/>
      <c r="G11489" s="88"/>
      <c r="H11489" s="88"/>
      <c r="I11489" s="88"/>
    </row>
    <row r="11490" spans="1:9" ht="15" customHeight="1" x14ac:dyDescent="0.25">
      <c r="A11490" s="89"/>
      <c r="B11490" s="89"/>
      <c r="C11490" s="14" t="s">
        <v>2076</v>
      </c>
      <c r="D11490" s="14" t="s">
        <v>2056</v>
      </c>
      <c r="E11490" s="14" t="s">
        <v>2086</v>
      </c>
      <c r="F11490" s="14" t="s">
        <v>2059</v>
      </c>
      <c r="G11490" s="9"/>
      <c r="H11490" s="9"/>
      <c r="I11490" s="9"/>
    </row>
    <row r="11491" spans="1:9" ht="18.95" customHeight="1" x14ac:dyDescent="0.25">
      <c r="A11491" s="15" t="s">
        <v>2096</v>
      </c>
      <c r="B11491" s="16" t="s">
        <v>2097</v>
      </c>
      <c r="C11491" s="17">
        <v>2652.21</v>
      </c>
      <c r="D11491" s="17">
        <v>0.1</v>
      </c>
      <c r="E11491" s="17">
        <v>1.5</v>
      </c>
      <c r="F11491" s="18">
        <v>397.83</v>
      </c>
      <c r="G11491" s="9"/>
      <c r="H11491" s="9"/>
      <c r="I11491" s="9"/>
    </row>
    <row r="11492" spans="1:9" ht="15" customHeight="1" x14ac:dyDescent="0.25">
      <c r="A11492" s="19"/>
      <c r="B11492" s="20"/>
      <c r="C11492" s="21"/>
      <c r="D11492" s="21"/>
      <c r="E11492" s="21"/>
      <c r="F11492" s="22">
        <v>397.83</v>
      </c>
      <c r="G11492" s="9"/>
      <c r="H11492" s="9"/>
      <c r="I11492" s="9"/>
    </row>
    <row r="11493" spans="1:9" ht="9.9499999999999993" customHeight="1" x14ac:dyDescent="0.25">
      <c r="A11493" s="86"/>
      <c r="B11493" s="86"/>
      <c r="C11493" s="86"/>
      <c r="D11493" s="9"/>
      <c r="E11493" s="9"/>
      <c r="F11493" s="9"/>
      <c r="G11493" s="9"/>
      <c r="H11493" s="9"/>
      <c r="I11493" s="9"/>
    </row>
    <row r="11494" spans="1:9" ht="12" customHeight="1" x14ac:dyDescent="0.25">
      <c r="A11494" s="9"/>
      <c r="B11494" s="9"/>
      <c r="C11494" s="9"/>
      <c r="D11494" s="90" t="s">
        <v>5120</v>
      </c>
      <c r="E11494" s="90"/>
      <c r="F11494" s="90"/>
      <c r="G11494" s="90"/>
      <c r="H11494" s="90"/>
      <c r="I11494" s="90"/>
    </row>
    <row r="11495" spans="1:9" ht="9.9499999999999993" customHeight="1" x14ac:dyDescent="0.25">
      <c r="A11495" s="86"/>
      <c r="B11495" s="86"/>
      <c r="C11495" s="86"/>
      <c r="D11495" s="86"/>
      <c r="E11495" s="9"/>
      <c r="F11495" s="9"/>
      <c r="G11495" s="9"/>
      <c r="H11495" s="9"/>
      <c r="I11495" s="9"/>
    </row>
    <row r="11496" spans="1:9" ht="30.95" customHeight="1" x14ac:dyDescent="0.25">
      <c r="A11496" s="88" t="s">
        <v>3678</v>
      </c>
      <c r="B11496" s="88"/>
      <c r="C11496" s="88"/>
      <c r="D11496" s="88"/>
      <c r="E11496" s="88"/>
      <c r="F11496" s="88"/>
      <c r="G11496" s="88"/>
      <c r="H11496" s="88"/>
      <c r="I11496" s="88"/>
    </row>
    <row r="11497" spans="1:9" ht="15" customHeight="1" x14ac:dyDescent="0.25">
      <c r="A11497" s="89"/>
      <c r="B11497" s="89"/>
      <c r="C11497" s="14" t="s">
        <v>2076</v>
      </c>
      <c r="D11497" s="14" t="s">
        <v>2079</v>
      </c>
      <c r="E11497" s="14" t="s">
        <v>2092</v>
      </c>
      <c r="F11497" s="14" t="s">
        <v>2086</v>
      </c>
      <c r="G11497" s="14" t="s">
        <v>2059</v>
      </c>
      <c r="H11497" s="9"/>
      <c r="I11497" s="9"/>
    </row>
    <row r="11498" spans="1:9" ht="27" customHeight="1" x14ac:dyDescent="0.25">
      <c r="A11498" s="15" t="s">
        <v>2099</v>
      </c>
      <c r="B11498" s="16" t="s">
        <v>2100</v>
      </c>
      <c r="C11498" s="17">
        <v>963.2</v>
      </c>
      <c r="D11498" s="17">
        <v>0.1</v>
      </c>
      <c r="E11498" s="17">
        <v>29.7</v>
      </c>
      <c r="F11498" s="17">
        <v>1.5</v>
      </c>
      <c r="G11498" s="18">
        <v>4291.0600000000004</v>
      </c>
      <c r="H11498" s="9"/>
      <c r="I11498" s="9"/>
    </row>
    <row r="11499" spans="1:9" ht="15" customHeight="1" x14ac:dyDescent="0.25">
      <c r="A11499" s="19"/>
      <c r="B11499" s="20"/>
      <c r="C11499" s="21"/>
      <c r="D11499" s="21"/>
      <c r="E11499" s="21"/>
      <c r="F11499" s="21"/>
      <c r="G11499" s="22">
        <v>4291.0600000000004</v>
      </c>
      <c r="H11499" s="9"/>
      <c r="I11499" s="9"/>
    </row>
    <row r="11500" spans="1:9" ht="9.9499999999999993" customHeight="1" x14ac:dyDescent="0.25">
      <c r="A11500" s="86"/>
      <c r="B11500" s="86"/>
      <c r="C11500" s="86"/>
      <c r="D11500" s="9"/>
      <c r="E11500" s="9"/>
      <c r="F11500" s="9"/>
      <c r="G11500" s="9"/>
      <c r="H11500" s="9"/>
      <c r="I11500" s="9"/>
    </row>
    <row r="11501" spans="1:9" ht="12" customHeight="1" x14ac:dyDescent="0.25">
      <c r="A11501" s="9"/>
      <c r="B11501" s="9"/>
      <c r="C11501" s="9"/>
      <c r="D11501" s="90" t="s">
        <v>5121</v>
      </c>
      <c r="E11501" s="90"/>
      <c r="F11501" s="90"/>
      <c r="G11501" s="90"/>
      <c r="H11501" s="90"/>
      <c r="I11501" s="90"/>
    </row>
    <row r="11502" spans="1:9" ht="9.9499999999999993" customHeight="1" x14ac:dyDescent="0.25">
      <c r="A11502" s="86"/>
      <c r="B11502" s="86"/>
      <c r="C11502" s="86"/>
      <c r="D11502" s="86"/>
      <c r="E11502" s="9"/>
      <c r="F11502" s="9"/>
      <c r="G11502" s="9"/>
      <c r="H11502" s="9"/>
      <c r="I11502" s="9"/>
    </row>
    <row r="11503" spans="1:9" ht="30.95" customHeight="1" x14ac:dyDescent="0.25">
      <c r="A11503" s="88" t="s">
        <v>3679</v>
      </c>
      <c r="B11503" s="88"/>
      <c r="C11503" s="88"/>
      <c r="D11503" s="88"/>
      <c r="E11503" s="88"/>
      <c r="F11503" s="88"/>
      <c r="G11503" s="88"/>
      <c r="H11503" s="88"/>
      <c r="I11503" s="88"/>
    </row>
    <row r="11504" spans="1:9" ht="15" customHeight="1" x14ac:dyDescent="0.25">
      <c r="A11504" s="89"/>
      <c r="B11504" s="89"/>
      <c r="C11504" s="14" t="s">
        <v>2076</v>
      </c>
      <c r="D11504" s="14" t="s">
        <v>2079</v>
      </c>
      <c r="E11504" s="14" t="s">
        <v>2059</v>
      </c>
      <c r="F11504" s="9"/>
      <c r="G11504" s="9"/>
      <c r="H11504" s="9"/>
      <c r="I11504" s="9"/>
    </row>
    <row r="11505" spans="1:9" ht="18.95" customHeight="1" x14ac:dyDescent="0.25">
      <c r="A11505" s="15" t="s">
        <v>2080</v>
      </c>
      <c r="B11505" s="16" t="s">
        <v>2081</v>
      </c>
      <c r="C11505" s="17">
        <v>963.2</v>
      </c>
      <c r="D11505" s="17">
        <v>0.1</v>
      </c>
      <c r="E11505" s="18">
        <v>96.32</v>
      </c>
      <c r="F11505" s="9"/>
      <c r="G11505" s="9"/>
      <c r="H11505" s="9"/>
      <c r="I11505" s="9"/>
    </row>
    <row r="11506" spans="1:9" ht="15" customHeight="1" x14ac:dyDescent="0.25">
      <c r="A11506" s="19"/>
      <c r="B11506" s="20"/>
      <c r="C11506" s="21"/>
      <c r="D11506" s="21"/>
      <c r="E11506" s="22">
        <v>96.32</v>
      </c>
      <c r="F11506" s="9"/>
      <c r="G11506" s="9"/>
      <c r="H11506" s="9"/>
      <c r="I11506" s="9"/>
    </row>
    <row r="11507" spans="1:9" ht="9.9499999999999993" customHeight="1" x14ac:dyDescent="0.25">
      <c r="A11507" s="86"/>
      <c r="B11507" s="86"/>
      <c r="C11507" s="86"/>
      <c r="D11507" s="9"/>
      <c r="E11507" s="9"/>
      <c r="F11507" s="9"/>
      <c r="G11507" s="9"/>
      <c r="H11507" s="9"/>
      <c r="I11507" s="9"/>
    </row>
    <row r="11508" spans="1:9" ht="12" customHeight="1" x14ac:dyDescent="0.25">
      <c r="A11508" s="9"/>
      <c r="B11508" s="9"/>
      <c r="C11508" s="9"/>
      <c r="D11508" s="90" t="s">
        <v>5116</v>
      </c>
      <c r="E11508" s="90"/>
      <c r="F11508" s="90"/>
      <c r="G11508" s="90"/>
      <c r="H11508" s="90"/>
      <c r="I11508" s="90"/>
    </row>
    <row r="11509" spans="1:9" ht="9.9499999999999993" customHeight="1" x14ac:dyDescent="0.25">
      <c r="A11509" s="86"/>
      <c r="B11509" s="86"/>
      <c r="C11509" s="86"/>
      <c r="D11509" s="86"/>
      <c r="E11509" s="9"/>
      <c r="F11509" s="9"/>
      <c r="G11509" s="9"/>
      <c r="H11509" s="9"/>
      <c r="I11509" s="9"/>
    </row>
    <row r="11510" spans="1:9" ht="30.95" customHeight="1" x14ac:dyDescent="0.25">
      <c r="A11510" s="88" t="s">
        <v>3680</v>
      </c>
      <c r="B11510" s="88"/>
      <c r="C11510" s="88"/>
      <c r="D11510" s="88"/>
      <c r="E11510" s="88"/>
      <c r="F11510" s="88"/>
      <c r="G11510" s="88"/>
      <c r="H11510" s="88"/>
      <c r="I11510" s="88"/>
    </row>
    <row r="11511" spans="1:9" ht="15" customHeight="1" x14ac:dyDescent="0.25">
      <c r="A11511" s="89"/>
      <c r="B11511" s="89"/>
      <c r="C11511" s="14" t="s">
        <v>2076</v>
      </c>
      <c r="D11511" s="14" t="s">
        <v>2059</v>
      </c>
      <c r="E11511" s="9"/>
      <c r="F11511" s="9"/>
      <c r="G11511" s="9"/>
      <c r="H11511" s="9"/>
      <c r="I11511" s="9"/>
    </row>
    <row r="11512" spans="1:9" ht="18.95" customHeight="1" x14ac:dyDescent="0.25">
      <c r="A11512" s="15" t="s">
        <v>2170</v>
      </c>
      <c r="B11512" s="16" t="s">
        <v>2076</v>
      </c>
      <c r="C11512" s="17">
        <v>963.2</v>
      </c>
      <c r="D11512" s="18">
        <v>963.2</v>
      </c>
      <c r="E11512" s="9"/>
      <c r="F11512" s="9"/>
      <c r="G11512" s="9"/>
      <c r="H11512" s="9"/>
      <c r="I11512" s="9"/>
    </row>
    <row r="11513" spans="1:9" ht="15" customHeight="1" x14ac:dyDescent="0.25">
      <c r="A11513" s="19"/>
      <c r="B11513" s="20"/>
      <c r="C11513" s="21"/>
      <c r="D11513" s="22">
        <v>963.2</v>
      </c>
      <c r="E11513" s="9"/>
      <c r="F11513" s="9"/>
      <c r="G11513" s="9"/>
      <c r="H11513" s="9"/>
      <c r="I11513" s="9"/>
    </row>
    <row r="11514" spans="1:9" ht="9.9499999999999993" customHeight="1" x14ac:dyDescent="0.25">
      <c r="A11514" s="86"/>
      <c r="B11514" s="86"/>
      <c r="C11514" s="86"/>
      <c r="D11514" s="9"/>
      <c r="E11514" s="9"/>
      <c r="F11514" s="9"/>
      <c r="G11514" s="9"/>
      <c r="H11514" s="9"/>
      <c r="I11514" s="9"/>
    </row>
    <row r="11515" spans="1:9" ht="12" customHeight="1" x14ac:dyDescent="0.25">
      <c r="A11515" s="9"/>
      <c r="B11515" s="9"/>
      <c r="C11515" s="9"/>
      <c r="D11515" s="90" t="s">
        <v>5122</v>
      </c>
      <c r="E11515" s="90"/>
      <c r="F11515" s="90"/>
      <c r="G11515" s="90"/>
      <c r="H11515" s="90"/>
      <c r="I11515" s="90"/>
    </row>
    <row r="11516" spans="1:9" ht="9.9499999999999993" customHeight="1" x14ac:dyDescent="0.25">
      <c r="A11516" s="86"/>
      <c r="B11516" s="86"/>
      <c r="C11516" s="86"/>
      <c r="D11516" s="86"/>
      <c r="E11516" s="9"/>
      <c r="F11516" s="9"/>
      <c r="G11516" s="9"/>
      <c r="H11516" s="9"/>
      <c r="I11516" s="9"/>
    </row>
    <row r="11517" spans="1:9" ht="42.95" customHeight="1" x14ac:dyDescent="0.25">
      <c r="A11517" s="88" t="s">
        <v>3681</v>
      </c>
      <c r="B11517" s="88"/>
      <c r="C11517" s="88"/>
      <c r="D11517" s="88"/>
      <c r="E11517" s="88"/>
      <c r="F11517" s="88"/>
      <c r="G11517" s="88"/>
      <c r="H11517" s="88"/>
      <c r="I11517" s="88"/>
    </row>
    <row r="11518" spans="1:9" ht="15" customHeight="1" x14ac:dyDescent="0.25">
      <c r="A11518" s="89"/>
      <c r="B11518" s="89"/>
      <c r="C11518" s="14" t="s">
        <v>2069</v>
      </c>
      <c r="D11518" s="14" t="s">
        <v>2058</v>
      </c>
      <c r="E11518" s="14" t="s">
        <v>2059</v>
      </c>
      <c r="F11518" s="9"/>
      <c r="G11518" s="9"/>
      <c r="H11518" s="9"/>
      <c r="I11518" s="9"/>
    </row>
    <row r="11519" spans="1:9" ht="12.95" customHeight="1" x14ac:dyDescent="0.25">
      <c r="A11519" s="15"/>
      <c r="B11519" s="16" t="s">
        <v>2104</v>
      </c>
      <c r="C11519" s="17">
        <v>712.58</v>
      </c>
      <c r="D11519" s="17">
        <v>1</v>
      </c>
      <c r="E11519" s="18">
        <v>712.58</v>
      </c>
      <c r="F11519" s="9"/>
      <c r="G11519" s="9"/>
      <c r="H11519" s="9"/>
      <c r="I11519" s="9"/>
    </row>
    <row r="11520" spans="1:9" ht="15" customHeight="1" x14ac:dyDescent="0.25">
      <c r="A11520" s="19"/>
      <c r="B11520" s="20"/>
      <c r="C11520" s="21"/>
      <c r="D11520" s="21"/>
      <c r="E11520" s="22">
        <v>712.58</v>
      </c>
      <c r="F11520" s="9"/>
      <c r="G11520" s="9"/>
      <c r="H11520" s="9"/>
      <c r="I11520" s="9"/>
    </row>
    <row r="11521" spans="1:9" ht="9.9499999999999993" customHeight="1" x14ac:dyDescent="0.25">
      <c r="A11521" s="86"/>
      <c r="B11521" s="86"/>
      <c r="C11521" s="86"/>
      <c r="D11521" s="9"/>
      <c r="E11521" s="9"/>
      <c r="F11521" s="9"/>
      <c r="G11521" s="9"/>
      <c r="H11521" s="9"/>
      <c r="I11521" s="9"/>
    </row>
    <row r="11522" spans="1:9" ht="12" customHeight="1" x14ac:dyDescent="0.25">
      <c r="A11522" s="9"/>
      <c r="B11522" s="9"/>
      <c r="C11522" s="9"/>
      <c r="D11522" s="90" t="s">
        <v>5123</v>
      </c>
      <c r="E11522" s="90"/>
      <c r="F11522" s="90"/>
      <c r="G11522" s="90"/>
      <c r="H11522" s="90"/>
      <c r="I11522" s="90"/>
    </row>
    <row r="11523" spans="1:9" ht="9.9499999999999993" customHeight="1" x14ac:dyDescent="0.25">
      <c r="A11523" s="86"/>
      <c r="B11523" s="86"/>
      <c r="C11523" s="86"/>
      <c r="D11523" s="86"/>
      <c r="E11523" s="9"/>
      <c r="F11523" s="9"/>
      <c r="G11523" s="9"/>
      <c r="H11523" s="9"/>
      <c r="I11523" s="9"/>
    </row>
    <row r="11524" spans="1:9" ht="30.95" customHeight="1" x14ac:dyDescent="0.25">
      <c r="A11524" s="88" t="s">
        <v>3682</v>
      </c>
      <c r="B11524" s="88"/>
      <c r="C11524" s="88"/>
      <c r="D11524" s="88"/>
      <c r="E11524" s="88"/>
      <c r="F11524" s="88"/>
      <c r="G11524" s="88"/>
      <c r="H11524" s="88"/>
      <c r="I11524" s="88"/>
    </row>
    <row r="11525" spans="1:9" ht="15" customHeight="1" x14ac:dyDescent="0.25">
      <c r="A11525" s="89"/>
      <c r="B11525" s="89"/>
      <c r="C11525" s="14" t="s">
        <v>2069</v>
      </c>
      <c r="D11525" s="14" t="s">
        <v>2058</v>
      </c>
      <c r="E11525" s="14" t="s">
        <v>2059</v>
      </c>
      <c r="F11525" s="9"/>
      <c r="G11525" s="9"/>
      <c r="H11525" s="9"/>
      <c r="I11525" s="9"/>
    </row>
    <row r="11526" spans="1:9" ht="12.95" customHeight="1" x14ac:dyDescent="0.25">
      <c r="A11526" s="15"/>
      <c r="B11526" s="16" t="s">
        <v>2104</v>
      </c>
      <c r="C11526" s="17">
        <v>712.58</v>
      </c>
      <c r="D11526" s="17">
        <v>1</v>
      </c>
      <c r="E11526" s="18">
        <v>712.58</v>
      </c>
      <c r="F11526" s="9"/>
      <c r="G11526" s="9"/>
      <c r="H11526" s="9"/>
      <c r="I11526" s="9"/>
    </row>
    <row r="11527" spans="1:9" ht="15" customHeight="1" x14ac:dyDescent="0.25">
      <c r="A11527" s="19"/>
      <c r="B11527" s="20"/>
      <c r="C11527" s="21"/>
      <c r="D11527" s="21"/>
      <c r="E11527" s="22">
        <v>712.58</v>
      </c>
      <c r="F11527" s="9"/>
      <c r="G11527" s="9"/>
      <c r="H11527" s="9"/>
      <c r="I11527" s="9"/>
    </row>
    <row r="11528" spans="1:9" ht="9.9499999999999993" customHeight="1" x14ac:dyDescent="0.25">
      <c r="A11528" s="86"/>
      <c r="B11528" s="86"/>
      <c r="C11528" s="86"/>
      <c r="D11528" s="9"/>
      <c r="E11528" s="9"/>
      <c r="F11528" s="9"/>
      <c r="G11528" s="9"/>
      <c r="H11528" s="9"/>
      <c r="I11528" s="9"/>
    </row>
    <row r="11529" spans="1:9" ht="12" customHeight="1" x14ac:dyDescent="0.25">
      <c r="A11529" s="9"/>
      <c r="B11529" s="9"/>
      <c r="C11529" s="9"/>
      <c r="D11529" s="90" t="s">
        <v>5123</v>
      </c>
      <c r="E11529" s="90"/>
      <c r="F11529" s="90"/>
      <c r="G11529" s="90"/>
      <c r="H11529" s="90"/>
      <c r="I11529" s="90"/>
    </row>
    <row r="11530" spans="1:9" ht="9.9499999999999993" customHeight="1" x14ac:dyDescent="0.25">
      <c r="A11530" s="86"/>
      <c r="B11530" s="86"/>
      <c r="C11530" s="86"/>
      <c r="D11530" s="86"/>
      <c r="E11530" s="9"/>
      <c r="F11530" s="9"/>
      <c r="G11530" s="9"/>
      <c r="H11530" s="9"/>
      <c r="I11530" s="9"/>
    </row>
    <row r="11531" spans="1:9" ht="42.95" customHeight="1" x14ac:dyDescent="0.25">
      <c r="A11531" s="88" t="s">
        <v>3683</v>
      </c>
      <c r="B11531" s="88"/>
      <c r="C11531" s="88"/>
      <c r="D11531" s="88"/>
      <c r="E11531" s="88"/>
      <c r="F11531" s="88"/>
      <c r="G11531" s="88"/>
      <c r="H11531" s="88"/>
      <c r="I11531" s="88"/>
    </row>
    <row r="11532" spans="1:9" ht="15" customHeight="1" x14ac:dyDescent="0.25">
      <c r="A11532" s="89"/>
      <c r="B11532" s="89"/>
      <c r="C11532" s="14" t="s">
        <v>2058</v>
      </c>
      <c r="D11532" s="14" t="s">
        <v>2059</v>
      </c>
      <c r="E11532" s="9"/>
      <c r="F11532" s="9"/>
      <c r="G11532" s="9"/>
      <c r="H11532" s="9"/>
      <c r="I11532" s="9"/>
    </row>
    <row r="11533" spans="1:9" ht="12.95" customHeight="1" x14ac:dyDescent="0.25">
      <c r="A11533" s="15"/>
      <c r="B11533" s="16" t="s">
        <v>2058</v>
      </c>
      <c r="C11533" s="17">
        <v>4</v>
      </c>
      <c r="D11533" s="18">
        <v>4</v>
      </c>
      <c r="E11533" s="9"/>
      <c r="F11533" s="9"/>
      <c r="G11533" s="9"/>
      <c r="H11533" s="9"/>
      <c r="I11533" s="9"/>
    </row>
    <row r="11534" spans="1:9" ht="15" customHeight="1" x14ac:dyDescent="0.25">
      <c r="A11534" s="19"/>
      <c r="B11534" s="20"/>
      <c r="C11534" s="21"/>
      <c r="D11534" s="22">
        <v>4</v>
      </c>
      <c r="E11534" s="9"/>
      <c r="F11534" s="9"/>
      <c r="G11534" s="9"/>
      <c r="H11534" s="9"/>
      <c r="I11534" s="9"/>
    </row>
    <row r="11535" spans="1:9" ht="9.9499999999999993" customHeight="1" x14ac:dyDescent="0.25">
      <c r="A11535" s="86"/>
      <c r="B11535" s="86"/>
      <c r="C11535" s="86"/>
      <c r="D11535" s="9"/>
      <c r="E11535" s="9"/>
      <c r="F11535" s="9"/>
      <c r="G11535" s="9"/>
      <c r="H11535" s="9"/>
      <c r="I11535" s="9"/>
    </row>
    <row r="11536" spans="1:9" ht="12" customHeight="1" x14ac:dyDescent="0.25">
      <c r="A11536" s="9"/>
      <c r="B11536" s="9"/>
      <c r="C11536" s="9"/>
      <c r="D11536" s="90" t="s">
        <v>4255</v>
      </c>
      <c r="E11536" s="90"/>
      <c r="F11536" s="90"/>
      <c r="G11536" s="90"/>
      <c r="H11536" s="90"/>
      <c r="I11536" s="90"/>
    </row>
    <row r="11537" spans="1:9" ht="9.9499999999999993" customHeight="1" x14ac:dyDescent="0.25">
      <c r="A11537" s="86"/>
      <c r="B11537" s="86"/>
      <c r="C11537" s="86"/>
      <c r="D11537" s="86"/>
      <c r="E11537" s="9"/>
      <c r="F11537" s="9"/>
      <c r="G11537" s="9"/>
      <c r="H11537" s="9"/>
      <c r="I11537" s="9"/>
    </row>
    <row r="11538" spans="1:9" ht="30.95" customHeight="1" x14ac:dyDescent="0.25">
      <c r="A11538" s="88" t="s">
        <v>3684</v>
      </c>
      <c r="B11538" s="88"/>
      <c r="C11538" s="88"/>
      <c r="D11538" s="88"/>
      <c r="E11538" s="88"/>
      <c r="F11538" s="88"/>
      <c r="G11538" s="88"/>
      <c r="H11538" s="88"/>
      <c r="I11538" s="88"/>
    </row>
    <row r="11539" spans="1:9" ht="15" customHeight="1" x14ac:dyDescent="0.25">
      <c r="A11539" s="89"/>
      <c r="B11539" s="89"/>
      <c r="C11539" s="14" t="s">
        <v>2076</v>
      </c>
      <c r="D11539" s="14" t="s">
        <v>2059</v>
      </c>
      <c r="E11539" s="9"/>
      <c r="F11539" s="9"/>
      <c r="G11539" s="9"/>
      <c r="H11539" s="9"/>
      <c r="I11539" s="9"/>
    </row>
    <row r="11540" spans="1:9" ht="12.95" customHeight="1" x14ac:dyDescent="0.25">
      <c r="A11540" s="15" t="s">
        <v>2108</v>
      </c>
      <c r="B11540" s="16" t="s">
        <v>2076</v>
      </c>
      <c r="C11540" s="17">
        <v>963.2</v>
      </c>
      <c r="D11540" s="18">
        <v>963.2</v>
      </c>
      <c r="E11540" s="9"/>
      <c r="F11540" s="9"/>
      <c r="G11540" s="9"/>
      <c r="H11540" s="9"/>
      <c r="I11540" s="9"/>
    </row>
    <row r="11541" spans="1:9" ht="15" customHeight="1" x14ac:dyDescent="0.25">
      <c r="A11541" s="19"/>
      <c r="B11541" s="20"/>
      <c r="C11541" s="21"/>
      <c r="D11541" s="22">
        <v>963.2</v>
      </c>
      <c r="E11541" s="9"/>
      <c r="F11541" s="9"/>
      <c r="G11541" s="9"/>
      <c r="H11541" s="9"/>
      <c r="I11541" s="9"/>
    </row>
    <row r="11542" spans="1:9" ht="9.9499999999999993" customHeight="1" x14ac:dyDescent="0.25">
      <c r="A11542" s="86"/>
      <c r="B11542" s="86"/>
      <c r="C11542" s="86"/>
      <c r="D11542" s="9"/>
      <c r="E11542" s="9"/>
      <c r="F11542" s="9"/>
      <c r="G11542" s="9"/>
      <c r="H11542" s="9"/>
      <c r="I11542" s="9"/>
    </row>
    <row r="11543" spans="1:9" ht="12" customHeight="1" x14ac:dyDescent="0.25">
      <c r="A11543" s="9"/>
      <c r="B11543" s="9"/>
      <c r="C11543" s="9"/>
      <c r="D11543" s="90" t="s">
        <v>5122</v>
      </c>
      <c r="E11543" s="90"/>
      <c r="F11543" s="90"/>
      <c r="G11543" s="90"/>
      <c r="H11543" s="90"/>
      <c r="I11543" s="90"/>
    </row>
    <row r="11544" spans="1:9" ht="9.9499999999999993" customHeight="1" x14ac:dyDescent="0.25">
      <c r="A11544" s="86"/>
      <c r="B11544" s="86"/>
      <c r="C11544" s="86"/>
      <c r="D11544" s="86"/>
      <c r="E11544" s="9"/>
      <c r="F11544" s="9"/>
      <c r="G11544" s="9"/>
      <c r="H11544" s="9"/>
      <c r="I11544" s="9"/>
    </row>
    <row r="11545" spans="1:9" ht="42.95" customHeight="1" x14ac:dyDescent="0.25">
      <c r="A11545" s="88" t="s">
        <v>3685</v>
      </c>
      <c r="B11545" s="88"/>
      <c r="C11545" s="88"/>
      <c r="D11545" s="88"/>
      <c r="E11545" s="88"/>
      <c r="F11545" s="88"/>
      <c r="G11545" s="88"/>
      <c r="H11545" s="88"/>
      <c r="I11545" s="88"/>
    </row>
    <row r="11546" spans="1:9" ht="15" customHeight="1" x14ac:dyDescent="0.25">
      <c r="A11546" s="89"/>
      <c r="B11546" s="89"/>
      <c r="C11546" s="14" t="s">
        <v>2058</v>
      </c>
      <c r="D11546" s="14" t="s">
        <v>2059</v>
      </c>
      <c r="E11546" s="9"/>
      <c r="F11546" s="9"/>
      <c r="G11546" s="9"/>
      <c r="H11546" s="9"/>
      <c r="I11546" s="9"/>
    </row>
    <row r="11547" spans="1:9" ht="12.95" customHeight="1" x14ac:dyDescent="0.25">
      <c r="A11547" s="15"/>
      <c r="B11547" s="16" t="s">
        <v>2058</v>
      </c>
      <c r="C11547" s="17">
        <v>2</v>
      </c>
      <c r="D11547" s="18">
        <v>2</v>
      </c>
      <c r="E11547" s="9"/>
      <c r="F11547" s="9"/>
      <c r="G11547" s="9"/>
      <c r="H11547" s="9"/>
      <c r="I11547" s="9"/>
    </row>
    <row r="11548" spans="1:9" ht="15" customHeight="1" x14ac:dyDescent="0.25">
      <c r="A11548" s="19"/>
      <c r="B11548" s="20"/>
      <c r="C11548" s="21"/>
      <c r="D11548" s="22">
        <v>2</v>
      </c>
      <c r="E11548" s="9"/>
      <c r="F11548" s="9"/>
      <c r="G11548" s="9"/>
      <c r="H11548" s="9"/>
      <c r="I11548" s="9"/>
    </row>
    <row r="11549" spans="1:9" ht="9.9499999999999993" customHeight="1" x14ac:dyDescent="0.25">
      <c r="A11549" s="86"/>
      <c r="B11549" s="86"/>
      <c r="C11549" s="86"/>
      <c r="D11549" s="9"/>
      <c r="E11549" s="9"/>
      <c r="F11549" s="9"/>
      <c r="G11549" s="9"/>
      <c r="H11549" s="9"/>
      <c r="I11549" s="9"/>
    </row>
    <row r="11550" spans="1:9" ht="12" customHeight="1" x14ac:dyDescent="0.25">
      <c r="A11550" s="9"/>
      <c r="B11550" s="9"/>
      <c r="C11550" s="9"/>
      <c r="D11550" s="90" t="s">
        <v>4257</v>
      </c>
      <c r="E11550" s="90"/>
      <c r="F11550" s="90"/>
      <c r="G11550" s="90"/>
      <c r="H11550" s="90"/>
      <c r="I11550" s="90"/>
    </row>
    <row r="11551" spans="1:9" ht="9.9499999999999993" customHeight="1" x14ac:dyDescent="0.25">
      <c r="A11551" s="86"/>
      <c r="B11551" s="86"/>
      <c r="C11551" s="86"/>
      <c r="D11551" s="86"/>
      <c r="E11551" s="9"/>
      <c r="F11551" s="9"/>
      <c r="G11551" s="9"/>
      <c r="H11551" s="9"/>
      <c r="I11551" s="9"/>
    </row>
    <row r="11552" spans="1:9" ht="30.95" customHeight="1" x14ac:dyDescent="0.25">
      <c r="A11552" s="88" t="s">
        <v>3686</v>
      </c>
      <c r="B11552" s="88"/>
      <c r="C11552" s="88"/>
      <c r="D11552" s="88"/>
      <c r="E11552" s="88"/>
      <c r="F11552" s="88"/>
      <c r="G11552" s="88"/>
      <c r="H11552" s="88"/>
      <c r="I11552" s="88"/>
    </row>
    <row r="11553" spans="1:9" ht="15" customHeight="1" x14ac:dyDescent="0.25">
      <c r="A11553" s="89"/>
      <c r="B11553" s="89"/>
      <c r="C11553" s="14" t="s">
        <v>2076</v>
      </c>
      <c r="D11553" s="14" t="s">
        <v>2058</v>
      </c>
      <c r="E11553" s="14" t="s">
        <v>2059</v>
      </c>
      <c r="F11553" s="9"/>
      <c r="G11553" s="9"/>
      <c r="H11553" s="9"/>
      <c r="I11553" s="9"/>
    </row>
    <row r="11554" spans="1:9" ht="18.95" customHeight="1" x14ac:dyDescent="0.25">
      <c r="A11554" s="15" t="s">
        <v>2110</v>
      </c>
      <c r="B11554" s="16" t="s">
        <v>2111</v>
      </c>
      <c r="C11554" s="17">
        <v>0.16</v>
      </c>
      <c r="D11554" s="17">
        <v>96</v>
      </c>
      <c r="E11554" s="18">
        <v>15.36</v>
      </c>
      <c r="F11554" s="9"/>
      <c r="G11554" s="9"/>
      <c r="H11554" s="9"/>
      <c r="I11554" s="9"/>
    </row>
    <row r="11555" spans="1:9" ht="15" customHeight="1" x14ac:dyDescent="0.25">
      <c r="A11555" s="19"/>
      <c r="B11555" s="20"/>
      <c r="C11555" s="21"/>
      <c r="D11555" s="21"/>
      <c r="E11555" s="22">
        <v>15.36</v>
      </c>
      <c r="F11555" s="9"/>
      <c r="G11555" s="9"/>
      <c r="H11555" s="9"/>
      <c r="I11555" s="9"/>
    </row>
    <row r="11556" spans="1:9" ht="9.9499999999999993" customHeight="1" x14ac:dyDescent="0.25">
      <c r="A11556" s="86"/>
      <c r="B11556" s="86"/>
      <c r="C11556" s="86"/>
      <c r="D11556" s="9"/>
      <c r="E11556" s="9"/>
      <c r="F11556" s="9"/>
      <c r="G11556" s="9"/>
      <c r="H11556" s="9"/>
      <c r="I11556" s="9"/>
    </row>
    <row r="11557" spans="1:9" ht="12" customHeight="1" x14ac:dyDescent="0.25">
      <c r="A11557" s="9"/>
      <c r="B11557" s="9"/>
      <c r="C11557" s="9"/>
      <c r="D11557" s="90" t="s">
        <v>5124</v>
      </c>
      <c r="E11557" s="90"/>
      <c r="F11557" s="90"/>
      <c r="G11557" s="90"/>
      <c r="H11557" s="90"/>
      <c r="I11557" s="90"/>
    </row>
    <row r="11558" spans="1:9" ht="9.9499999999999993" customHeight="1" x14ac:dyDescent="0.25">
      <c r="A11558" s="86"/>
      <c r="B11558" s="86"/>
      <c r="C11558" s="86"/>
      <c r="D11558" s="86"/>
      <c r="E11558" s="9"/>
      <c r="F11558" s="9"/>
      <c r="G11558" s="9"/>
      <c r="H11558" s="9"/>
      <c r="I11558" s="9"/>
    </row>
    <row r="11559" spans="1:9" ht="30.95" customHeight="1" x14ac:dyDescent="0.25">
      <c r="A11559" s="88" t="s">
        <v>3687</v>
      </c>
      <c r="B11559" s="88"/>
      <c r="C11559" s="88"/>
      <c r="D11559" s="88"/>
      <c r="E11559" s="88"/>
      <c r="F11559" s="88"/>
      <c r="G11559" s="88"/>
      <c r="H11559" s="88"/>
      <c r="I11559" s="88"/>
    </row>
    <row r="11560" spans="1:9" ht="15" customHeight="1" x14ac:dyDescent="0.25">
      <c r="A11560" s="89"/>
      <c r="B11560" s="89"/>
      <c r="C11560" s="14" t="s">
        <v>2058</v>
      </c>
      <c r="D11560" s="14" t="s">
        <v>2059</v>
      </c>
      <c r="E11560" s="9"/>
      <c r="F11560" s="9"/>
      <c r="G11560" s="9"/>
      <c r="H11560" s="9"/>
      <c r="I11560" s="9"/>
    </row>
    <row r="11561" spans="1:9" ht="12.95" customHeight="1" x14ac:dyDescent="0.25">
      <c r="A11561" s="15"/>
      <c r="B11561" s="16" t="s">
        <v>2058</v>
      </c>
      <c r="C11561" s="17">
        <v>12</v>
      </c>
      <c r="D11561" s="18">
        <v>12</v>
      </c>
      <c r="E11561" s="9"/>
      <c r="F11561" s="9"/>
      <c r="G11561" s="9"/>
      <c r="H11561" s="9"/>
      <c r="I11561" s="9"/>
    </row>
    <row r="11562" spans="1:9" ht="15" customHeight="1" x14ac:dyDescent="0.25">
      <c r="A11562" s="19"/>
      <c r="B11562" s="20"/>
      <c r="C11562" s="21"/>
      <c r="D11562" s="22">
        <v>12</v>
      </c>
      <c r="E11562" s="9"/>
      <c r="F11562" s="9"/>
      <c r="G11562" s="9"/>
      <c r="H11562" s="9"/>
      <c r="I11562" s="9"/>
    </row>
    <row r="11563" spans="1:9" ht="9.9499999999999993" customHeight="1" x14ac:dyDescent="0.25">
      <c r="A11563" s="86"/>
      <c r="B11563" s="86"/>
      <c r="C11563" s="86"/>
      <c r="D11563" s="9"/>
      <c r="E11563" s="9"/>
      <c r="F11563" s="9"/>
      <c r="G11563" s="9"/>
      <c r="H11563" s="9"/>
      <c r="I11563" s="9"/>
    </row>
    <row r="11564" spans="1:9" ht="12" customHeight="1" x14ac:dyDescent="0.25">
      <c r="A11564" s="9"/>
      <c r="B11564" s="9"/>
      <c r="C11564" s="9"/>
      <c r="D11564" s="90" t="s">
        <v>4238</v>
      </c>
      <c r="E11564" s="90"/>
      <c r="F11564" s="90"/>
      <c r="G11564" s="90"/>
      <c r="H11564" s="90"/>
      <c r="I11564" s="90"/>
    </row>
    <row r="11565" spans="1:9" ht="9.9499999999999993" customHeight="1" x14ac:dyDescent="0.25">
      <c r="A11565" s="86"/>
      <c r="B11565" s="86"/>
      <c r="C11565" s="86"/>
      <c r="D11565" s="86"/>
      <c r="E11565" s="9"/>
      <c r="F11565" s="9"/>
      <c r="G11565" s="9"/>
      <c r="H11565" s="9"/>
      <c r="I11565" s="9"/>
    </row>
    <row r="11566" spans="1:9" ht="20.100000000000001" customHeight="1" x14ac:dyDescent="0.25">
      <c r="A11566" s="88" t="s">
        <v>3688</v>
      </c>
      <c r="B11566" s="88"/>
      <c r="C11566" s="88"/>
      <c r="D11566" s="88"/>
      <c r="E11566" s="88"/>
      <c r="F11566" s="88"/>
      <c r="G11566" s="88"/>
      <c r="H11566" s="88"/>
      <c r="I11566" s="88"/>
    </row>
    <row r="11567" spans="1:9" ht="15" customHeight="1" x14ac:dyDescent="0.25">
      <c r="A11567" s="89"/>
      <c r="B11567" s="89"/>
      <c r="C11567" s="14" t="s">
        <v>2076</v>
      </c>
      <c r="D11567" s="14" t="s">
        <v>2059</v>
      </c>
      <c r="E11567" s="9"/>
      <c r="F11567" s="9"/>
      <c r="G11567" s="9"/>
      <c r="H11567" s="9"/>
      <c r="I11567" s="9"/>
    </row>
    <row r="11568" spans="1:9" ht="12.95" customHeight="1" x14ac:dyDescent="0.25">
      <c r="A11568" s="15" t="s">
        <v>3488</v>
      </c>
      <c r="B11568" s="16" t="s">
        <v>2076</v>
      </c>
      <c r="C11568" s="17">
        <v>191.7</v>
      </c>
      <c r="D11568" s="18">
        <v>191.7</v>
      </c>
      <c r="E11568" s="9"/>
      <c r="F11568" s="9"/>
      <c r="G11568" s="9"/>
      <c r="H11568" s="9"/>
      <c r="I11568" s="9"/>
    </row>
    <row r="11569" spans="1:9" ht="15" customHeight="1" x14ac:dyDescent="0.25">
      <c r="A11569" s="19"/>
      <c r="B11569" s="20"/>
      <c r="C11569" s="21"/>
      <c r="D11569" s="22">
        <v>191.7</v>
      </c>
      <c r="E11569" s="9"/>
      <c r="F11569" s="9"/>
      <c r="G11569" s="9"/>
      <c r="H11569" s="9"/>
      <c r="I11569" s="9"/>
    </row>
    <row r="11570" spans="1:9" ht="9.9499999999999993" customHeight="1" x14ac:dyDescent="0.25">
      <c r="A11570" s="86"/>
      <c r="B11570" s="86"/>
      <c r="C11570" s="86"/>
      <c r="D11570" s="9"/>
      <c r="E11570" s="9"/>
      <c r="F11570" s="9"/>
      <c r="G11570" s="9"/>
      <c r="H11570" s="9"/>
      <c r="I11570" s="9"/>
    </row>
    <row r="11571" spans="1:9" ht="12" customHeight="1" x14ac:dyDescent="0.25">
      <c r="A11571" s="9"/>
      <c r="B11571" s="9"/>
      <c r="C11571" s="9"/>
      <c r="D11571" s="90" t="s">
        <v>5125</v>
      </c>
      <c r="E11571" s="90"/>
      <c r="F11571" s="90"/>
      <c r="G11571" s="90"/>
      <c r="H11571" s="90"/>
      <c r="I11571" s="90"/>
    </row>
    <row r="11572" spans="1:9" ht="9.9499999999999993" customHeight="1" x14ac:dyDescent="0.25">
      <c r="A11572" s="86"/>
      <c r="B11572" s="86"/>
      <c r="C11572" s="86"/>
      <c r="D11572" s="86"/>
      <c r="E11572" s="9"/>
      <c r="F11572" s="9"/>
      <c r="G11572" s="9"/>
      <c r="H11572" s="9"/>
      <c r="I11572" s="9"/>
    </row>
    <row r="11573" spans="1:9" ht="30.95" customHeight="1" x14ac:dyDescent="0.25">
      <c r="A11573" s="88" t="s">
        <v>3689</v>
      </c>
      <c r="B11573" s="88"/>
      <c r="C11573" s="88"/>
      <c r="D11573" s="88"/>
      <c r="E11573" s="88"/>
      <c r="F11573" s="88"/>
      <c r="G11573" s="88"/>
      <c r="H11573" s="88"/>
      <c r="I11573" s="88"/>
    </row>
    <row r="11574" spans="1:9" ht="15" customHeight="1" x14ac:dyDescent="0.25">
      <c r="A11574" s="89"/>
      <c r="B11574" s="89"/>
      <c r="C11574" s="14" t="s">
        <v>2076</v>
      </c>
      <c r="D11574" s="14" t="s">
        <v>2059</v>
      </c>
      <c r="E11574" s="9"/>
      <c r="F11574" s="9"/>
      <c r="G11574" s="9"/>
      <c r="H11574" s="9"/>
      <c r="I11574" s="9"/>
    </row>
    <row r="11575" spans="1:9" ht="12.95" customHeight="1" x14ac:dyDescent="0.25">
      <c r="A11575" s="15" t="s">
        <v>2108</v>
      </c>
      <c r="B11575" s="16" t="s">
        <v>2076</v>
      </c>
      <c r="C11575" s="17">
        <v>963.2</v>
      </c>
      <c r="D11575" s="18">
        <v>963.2</v>
      </c>
      <c r="E11575" s="9"/>
      <c r="F11575" s="9"/>
      <c r="G11575" s="9"/>
      <c r="H11575" s="9"/>
      <c r="I11575" s="9"/>
    </row>
    <row r="11576" spans="1:9" ht="15" customHeight="1" x14ac:dyDescent="0.25">
      <c r="A11576" s="19"/>
      <c r="B11576" s="20"/>
      <c r="C11576" s="21"/>
      <c r="D11576" s="22">
        <v>963.2</v>
      </c>
      <c r="E11576" s="9"/>
      <c r="F11576" s="9"/>
      <c r="G11576" s="9"/>
      <c r="H11576" s="9"/>
      <c r="I11576" s="9"/>
    </row>
    <row r="11577" spans="1:9" ht="9.9499999999999993" customHeight="1" x14ac:dyDescent="0.25">
      <c r="A11577" s="86"/>
      <c r="B11577" s="86"/>
      <c r="C11577" s="86"/>
      <c r="D11577" s="9"/>
      <c r="E11577" s="9"/>
      <c r="F11577" s="9"/>
      <c r="G11577" s="9"/>
      <c r="H11577" s="9"/>
      <c r="I11577" s="9"/>
    </row>
    <row r="11578" spans="1:9" ht="12" customHeight="1" x14ac:dyDescent="0.25">
      <c r="A11578" s="9"/>
      <c r="B11578" s="9"/>
      <c r="C11578" s="9"/>
      <c r="D11578" s="90" t="s">
        <v>5122</v>
      </c>
      <c r="E11578" s="90"/>
      <c r="F11578" s="90"/>
      <c r="G11578" s="90"/>
      <c r="H11578" s="90"/>
      <c r="I11578" s="90"/>
    </row>
    <row r="11579" spans="1:9" ht="9.9499999999999993" customHeight="1" x14ac:dyDescent="0.25">
      <c r="A11579" s="86"/>
      <c r="B11579" s="86"/>
      <c r="C11579" s="86"/>
      <c r="D11579" s="86"/>
      <c r="E11579" s="9"/>
      <c r="F11579" s="9"/>
      <c r="G11579" s="9"/>
      <c r="H11579" s="9"/>
      <c r="I11579" s="9"/>
    </row>
    <row r="11580" spans="1:9" ht="20.100000000000001" customHeight="1" x14ac:dyDescent="0.25">
      <c r="A11580" s="88" t="s">
        <v>3690</v>
      </c>
      <c r="B11580" s="88"/>
      <c r="C11580" s="88"/>
      <c r="D11580" s="88"/>
      <c r="E11580" s="88"/>
      <c r="F11580" s="88"/>
      <c r="G11580" s="88"/>
      <c r="H11580" s="88"/>
      <c r="I11580" s="88"/>
    </row>
    <row r="11581" spans="1:9" ht="15" customHeight="1" x14ac:dyDescent="0.25">
      <c r="A11581" s="89"/>
      <c r="B11581" s="89"/>
      <c r="C11581" s="14" t="s">
        <v>2069</v>
      </c>
      <c r="D11581" s="14" t="s">
        <v>2058</v>
      </c>
      <c r="E11581" s="14" t="s">
        <v>2059</v>
      </c>
      <c r="F11581" s="9"/>
      <c r="G11581" s="9"/>
      <c r="H11581" s="9"/>
      <c r="I11581" s="9"/>
    </row>
    <row r="11582" spans="1:9" ht="12.95" customHeight="1" x14ac:dyDescent="0.25">
      <c r="A11582" s="15"/>
      <c r="B11582" s="16" t="s">
        <v>2104</v>
      </c>
      <c r="C11582" s="17">
        <v>145.57</v>
      </c>
      <c r="D11582" s="17">
        <v>1</v>
      </c>
      <c r="E11582" s="18">
        <v>145.57</v>
      </c>
      <c r="F11582" s="9"/>
      <c r="G11582" s="9"/>
      <c r="H11582" s="9"/>
      <c r="I11582" s="9"/>
    </row>
    <row r="11583" spans="1:9" ht="15" customHeight="1" x14ac:dyDescent="0.25">
      <c r="A11583" s="19"/>
      <c r="B11583" s="20"/>
      <c r="C11583" s="21"/>
      <c r="D11583" s="21"/>
      <c r="E11583" s="22">
        <v>145.57</v>
      </c>
      <c r="F11583" s="9"/>
      <c r="G11583" s="9"/>
      <c r="H11583" s="9"/>
      <c r="I11583" s="9"/>
    </row>
    <row r="11584" spans="1:9" ht="9.9499999999999993" customHeight="1" x14ac:dyDescent="0.25">
      <c r="A11584" s="86"/>
      <c r="B11584" s="86"/>
      <c r="C11584" s="86"/>
      <c r="D11584" s="9"/>
      <c r="E11584" s="9"/>
      <c r="F11584" s="9"/>
      <c r="G11584" s="9"/>
      <c r="H11584" s="9"/>
      <c r="I11584" s="9"/>
    </row>
    <row r="11585" spans="1:9" ht="12" customHeight="1" x14ac:dyDescent="0.25">
      <c r="A11585" s="9"/>
      <c r="B11585" s="9"/>
      <c r="C11585" s="9"/>
      <c r="D11585" s="90" t="s">
        <v>5126</v>
      </c>
      <c r="E11585" s="90"/>
      <c r="F11585" s="90"/>
      <c r="G11585" s="90"/>
      <c r="H11585" s="90"/>
      <c r="I11585" s="90"/>
    </row>
    <row r="11586" spans="1:9" ht="9.9499999999999993" customHeight="1" x14ac:dyDescent="0.25">
      <c r="A11586" s="86"/>
      <c r="B11586" s="86"/>
      <c r="C11586" s="86"/>
      <c r="D11586" s="86"/>
      <c r="E11586" s="9"/>
      <c r="F11586" s="9"/>
      <c r="G11586" s="9"/>
      <c r="H11586" s="9"/>
      <c r="I11586" s="9"/>
    </row>
    <row r="11587" spans="1:9" ht="30.95" customHeight="1" x14ac:dyDescent="0.25">
      <c r="A11587" s="88" t="s">
        <v>3691</v>
      </c>
      <c r="B11587" s="88"/>
      <c r="C11587" s="88"/>
      <c r="D11587" s="88"/>
      <c r="E11587" s="88"/>
      <c r="F11587" s="88"/>
      <c r="G11587" s="88"/>
      <c r="H11587" s="88"/>
      <c r="I11587" s="88"/>
    </row>
    <row r="11588" spans="1:9" ht="15" customHeight="1" x14ac:dyDescent="0.25">
      <c r="A11588" s="89"/>
      <c r="B11588" s="89"/>
      <c r="C11588" s="14" t="s">
        <v>2076</v>
      </c>
      <c r="D11588" s="14" t="s">
        <v>2059</v>
      </c>
      <c r="E11588" s="9"/>
      <c r="F11588" s="9"/>
      <c r="G11588" s="9"/>
      <c r="H11588" s="9"/>
      <c r="I11588" s="9"/>
    </row>
    <row r="11589" spans="1:9" ht="12.95" customHeight="1" x14ac:dyDescent="0.25">
      <c r="A11589" s="15" t="s">
        <v>2077</v>
      </c>
      <c r="B11589" s="16" t="s">
        <v>2076</v>
      </c>
      <c r="C11589" s="17">
        <v>1269.56</v>
      </c>
      <c r="D11589" s="18">
        <v>1269.56</v>
      </c>
      <c r="E11589" s="9"/>
      <c r="F11589" s="9"/>
      <c r="G11589" s="9"/>
      <c r="H11589" s="9"/>
      <c r="I11589" s="9"/>
    </row>
    <row r="11590" spans="1:9" ht="15" customHeight="1" x14ac:dyDescent="0.25">
      <c r="A11590" s="19"/>
      <c r="B11590" s="20"/>
      <c r="C11590" s="21"/>
      <c r="D11590" s="22">
        <v>1269.56</v>
      </c>
      <c r="E11590" s="9"/>
      <c r="F11590" s="9"/>
      <c r="G11590" s="9"/>
      <c r="H11590" s="9"/>
      <c r="I11590" s="9"/>
    </row>
    <row r="11591" spans="1:9" ht="9.9499999999999993" customHeight="1" x14ac:dyDescent="0.25">
      <c r="A11591" s="86"/>
      <c r="B11591" s="86"/>
      <c r="C11591" s="86"/>
      <c r="D11591" s="9"/>
      <c r="E11591" s="9"/>
      <c r="F11591" s="9"/>
      <c r="G11591" s="9"/>
      <c r="H11591" s="9"/>
      <c r="I11591" s="9"/>
    </row>
    <row r="11592" spans="1:9" ht="12" customHeight="1" x14ac:dyDescent="0.25">
      <c r="A11592" s="9"/>
      <c r="B11592" s="9"/>
      <c r="C11592" s="9"/>
      <c r="D11592" s="90" t="s">
        <v>5127</v>
      </c>
      <c r="E11592" s="90"/>
      <c r="F11592" s="90"/>
      <c r="G11592" s="90"/>
      <c r="H11592" s="90"/>
      <c r="I11592" s="90"/>
    </row>
    <row r="11593" spans="1:9" ht="9.9499999999999993" customHeight="1" x14ac:dyDescent="0.25">
      <c r="A11593" s="86"/>
      <c r="B11593" s="86"/>
      <c r="C11593" s="86"/>
      <c r="D11593" s="86"/>
      <c r="E11593" s="9"/>
      <c r="F11593" s="9"/>
      <c r="G11593" s="9"/>
      <c r="H11593" s="9"/>
      <c r="I11593" s="9"/>
    </row>
    <row r="11594" spans="1:9" ht="30.95" customHeight="1" x14ac:dyDescent="0.25">
      <c r="A11594" s="88" t="s">
        <v>3692</v>
      </c>
      <c r="B11594" s="88"/>
      <c r="C11594" s="88"/>
      <c r="D11594" s="88"/>
      <c r="E11594" s="88"/>
      <c r="F11594" s="88"/>
      <c r="G11594" s="88"/>
      <c r="H11594" s="88"/>
      <c r="I11594" s="88"/>
    </row>
    <row r="11595" spans="1:9" ht="15" customHeight="1" x14ac:dyDescent="0.25">
      <c r="A11595" s="89"/>
      <c r="B11595" s="89"/>
      <c r="C11595" s="14" t="s">
        <v>2076</v>
      </c>
      <c r="D11595" s="14" t="s">
        <v>2079</v>
      </c>
      <c r="E11595" s="14" t="s">
        <v>2059</v>
      </c>
      <c r="F11595" s="9"/>
      <c r="G11595" s="9"/>
      <c r="H11595" s="9"/>
      <c r="I11595" s="9"/>
    </row>
    <row r="11596" spans="1:9" ht="18.95" customHeight="1" x14ac:dyDescent="0.25">
      <c r="A11596" s="15" t="s">
        <v>2080</v>
      </c>
      <c r="B11596" s="16" t="s">
        <v>2081</v>
      </c>
      <c r="C11596" s="17">
        <v>633.88</v>
      </c>
      <c r="D11596" s="17">
        <v>0.1</v>
      </c>
      <c r="E11596" s="18">
        <v>63.39</v>
      </c>
      <c r="F11596" s="9"/>
      <c r="G11596" s="9"/>
      <c r="H11596" s="9"/>
      <c r="I11596" s="9"/>
    </row>
    <row r="11597" spans="1:9" ht="15" customHeight="1" x14ac:dyDescent="0.25">
      <c r="A11597" s="19"/>
      <c r="B11597" s="20"/>
      <c r="C11597" s="21"/>
      <c r="D11597" s="21"/>
      <c r="E11597" s="22">
        <v>63.39</v>
      </c>
      <c r="F11597" s="9"/>
      <c r="G11597" s="9"/>
      <c r="H11597" s="9"/>
      <c r="I11597" s="9"/>
    </row>
    <row r="11598" spans="1:9" ht="9.9499999999999993" customHeight="1" x14ac:dyDescent="0.25">
      <c r="A11598" s="86"/>
      <c r="B11598" s="86"/>
      <c r="C11598" s="86"/>
      <c r="D11598" s="9"/>
      <c r="E11598" s="9"/>
      <c r="F11598" s="9"/>
      <c r="G11598" s="9"/>
      <c r="H11598" s="9"/>
      <c r="I11598" s="9"/>
    </row>
    <row r="11599" spans="1:9" ht="12" customHeight="1" x14ac:dyDescent="0.25">
      <c r="A11599" s="9"/>
      <c r="B11599" s="9"/>
      <c r="C11599" s="9"/>
      <c r="D11599" s="90" t="s">
        <v>5128</v>
      </c>
      <c r="E11599" s="90"/>
      <c r="F11599" s="90"/>
      <c r="G11599" s="90"/>
      <c r="H11599" s="90"/>
      <c r="I11599" s="90"/>
    </row>
    <row r="11600" spans="1:9" ht="9.9499999999999993" customHeight="1" x14ac:dyDescent="0.25">
      <c r="A11600" s="86"/>
      <c r="B11600" s="86"/>
      <c r="C11600" s="86"/>
      <c r="D11600" s="86"/>
      <c r="E11600" s="9"/>
      <c r="F11600" s="9"/>
      <c r="G11600" s="9"/>
      <c r="H11600" s="9"/>
      <c r="I11600" s="9"/>
    </row>
    <row r="11601" spans="1:9" ht="30.95" customHeight="1" x14ac:dyDescent="0.25">
      <c r="A11601" s="88" t="s">
        <v>3693</v>
      </c>
      <c r="B11601" s="88"/>
      <c r="C11601" s="88"/>
      <c r="D11601" s="88"/>
      <c r="E11601" s="88"/>
      <c r="F11601" s="88"/>
      <c r="G11601" s="88"/>
      <c r="H11601" s="88"/>
      <c r="I11601" s="88"/>
    </row>
    <row r="11602" spans="1:9" ht="15" customHeight="1" x14ac:dyDescent="0.25">
      <c r="A11602" s="89"/>
      <c r="B11602" s="89"/>
      <c r="C11602" s="14" t="s">
        <v>2076</v>
      </c>
      <c r="D11602" s="14" t="s">
        <v>2079</v>
      </c>
      <c r="E11602" s="14" t="s">
        <v>2058</v>
      </c>
      <c r="F11602" s="14" t="s">
        <v>2059</v>
      </c>
      <c r="G11602" s="9"/>
      <c r="H11602" s="9"/>
      <c r="I11602" s="9"/>
    </row>
    <row r="11603" spans="1:9" ht="27" customHeight="1" x14ac:dyDescent="0.25">
      <c r="A11603" s="15" t="s">
        <v>2083</v>
      </c>
      <c r="B11603" s="16" t="s">
        <v>2084</v>
      </c>
      <c r="C11603" s="17">
        <v>4.3</v>
      </c>
      <c r="D11603" s="17">
        <v>0.1</v>
      </c>
      <c r="E11603" s="17">
        <v>4</v>
      </c>
      <c r="F11603" s="18">
        <v>1.72</v>
      </c>
      <c r="G11603" s="9"/>
      <c r="H11603" s="9"/>
      <c r="I11603" s="9"/>
    </row>
    <row r="11604" spans="1:9" ht="15" customHeight="1" x14ac:dyDescent="0.25">
      <c r="A11604" s="19"/>
      <c r="B11604" s="20"/>
      <c r="C11604" s="21"/>
      <c r="D11604" s="21"/>
      <c r="E11604" s="21"/>
      <c r="F11604" s="22">
        <v>1.72</v>
      </c>
      <c r="G11604" s="9"/>
      <c r="H11604" s="9"/>
      <c r="I11604" s="9"/>
    </row>
    <row r="11605" spans="1:9" ht="9.9499999999999993" customHeight="1" x14ac:dyDescent="0.25">
      <c r="A11605" s="86"/>
      <c r="B11605" s="86"/>
      <c r="C11605" s="86"/>
      <c r="D11605" s="9"/>
      <c r="E11605" s="9"/>
      <c r="F11605" s="9"/>
      <c r="G11605" s="9"/>
      <c r="H11605" s="9"/>
      <c r="I11605" s="9"/>
    </row>
    <row r="11606" spans="1:9" ht="12" customHeight="1" x14ac:dyDescent="0.25">
      <c r="A11606" s="9"/>
      <c r="B11606" s="9"/>
      <c r="C11606" s="9"/>
      <c r="D11606" s="90" t="s">
        <v>4313</v>
      </c>
      <c r="E11606" s="90"/>
      <c r="F11606" s="90"/>
      <c r="G11606" s="90"/>
      <c r="H11606" s="90"/>
      <c r="I11606" s="90"/>
    </row>
    <row r="11607" spans="1:9" ht="9.9499999999999993" customHeight="1" x14ac:dyDescent="0.25">
      <c r="A11607" s="86"/>
      <c r="B11607" s="86"/>
      <c r="C11607" s="86"/>
      <c r="D11607" s="86"/>
      <c r="E11607" s="9"/>
      <c r="F11607" s="9"/>
      <c r="G11607" s="9"/>
      <c r="H11607" s="9"/>
      <c r="I11607" s="9"/>
    </row>
    <row r="11608" spans="1:9" ht="42.95" customHeight="1" x14ac:dyDescent="0.25">
      <c r="A11608" s="88" t="s">
        <v>3694</v>
      </c>
      <c r="B11608" s="88"/>
      <c r="C11608" s="88"/>
      <c r="D11608" s="88"/>
      <c r="E11608" s="88"/>
      <c r="F11608" s="88"/>
      <c r="G11608" s="88"/>
      <c r="H11608" s="88"/>
      <c r="I11608" s="88"/>
    </row>
    <row r="11609" spans="1:9" ht="15" customHeight="1" x14ac:dyDescent="0.25">
      <c r="A11609" s="89"/>
      <c r="B11609" s="89"/>
      <c r="C11609" s="14" t="s">
        <v>2076</v>
      </c>
      <c r="D11609" s="14" t="s">
        <v>2056</v>
      </c>
      <c r="E11609" s="14" t="s">
        <v>2058</v>
      </c>
      <c r="F11609" s="14" t="s">
        <v>2086</v>
      </c>
      <c r="G11609" s="14" t="s">
        <v>2059</v>
      </c>
      <c r="H11609" s="9"/>
      <c r="I11609" s="9"/>
    </row>
    <row r="11610" spans="1:9" ht="18.95" customHeight="1" x14ac:dyDescent="0.25">
      <c r="A11610" s="15" t="s">
        <v>2087</v>
      </c>
      <c r="B11610" s="16" t="s">
        <v>2088</v>
      </c>
      <c r="C11610" s="17">
        <v>1269.56</v>
      </c>
      <c r="D11610" s="17">
        <v>0.1</v>
      </c>
      <c r="E11610" s="17">
        <v>1</v>
      </c>
      <c r="F11610" s="17">
        <v>1.5</v>
      </c>
      <c r="G11610" s="18">
        <v>190.43</v>
      </c>
      <c r="H11610" s="9"/>
      <c r="I11610" s="9"/>
    </row>
    <row r="11611" spans="1:9" ht="18.95" customHeight="1" x14ac:dyDescent="0.25">
      <c r="A11611" s="15" t="s">
        <v>2089</v>
      </c>
      <c r="B11611" s="16" t="s">
        <v>2088</v>
      </c>
      <c r="C11611" s="17">
        <v>633.88</v>
      </c>
      <c r="D11611" s="17">
        <v>0.1</v>
      </c>
      <c r="E11611" s="17">
        <v>1</v>
      </c>
      <c r="F11611" s="17">
        <v>1.5</v>
      </c>
      <c r="G11611" s="18">
        <v>95.08</v>
      </c>
      <c r="H11611" s="9"/>
      <c r="I11611" s="9"/>
    </row>
    <row r="11612" spans="1:9" ht="27" customHeight="1" x14ac:dyDescent="0.25">
      <c r="A11612" s="15" t="s">
        <v>2090</v>
      </c>
      <c r="B11612" s="16" t="s">
        <v>2088</v>
      </c>
      <c r="C11612" s="17">
        <v>4.5999999999999996</v>
      </c>
      <c r="D11612" s="17">
        <v>0.1</v>
      </c>
      <c r="E11612" s="17">
        <v>4</v>
      </c>
      <c r="F11612" s="17">
        <v>1.5</v>
      </c>
      <c r="G11612" s="18">
        <v>2.76</v>
      </c>
      <c r="H11612" s="9"/>
      <c r="I11612" s="9"/>
    </row>
    <row r="11613" spans="1:9" ht="15" customHeight="1" x14ac:dyDescent="0.25">
      <c r="A11613" s="19"/>
      <c r="B11613" s="20"/>
      <c r="C11613" s="21"/>
      <c r="D11613" s="21"/>
      <c r="E11613" s="21"/>
      <c r="F11613" s="21"/>
      <c r="G11613" s="22">
        <v>288.27</v>
      </c>
      <c r="H11613" s="9"/>
      <c r="I11613" s="9"/>
    </row>
    <row r="11614" spans="1:9" ht="9.9499999999999993" customHeight="1" x14ac:dyDescent="0.25">
      <c r="A11614" s="86"/>
      <c r="B11614" s="86"/>
      <c r="C11614" s="86"/>
      <c r="D11614" s="9"/>
      <c r="E11614" s="9"/>
      <c r="F11614" s="9"/>
      <c r="G11614" s="9"/>
      <c r="H11614" s="9"/>
      <c r="I11614" s="9"/>
    </row>
    <row r="11615" spans="1:9" ht="12" customHeight="1" x14ac:dyDescent="0.25">
      <c r="A11615" s="9"/>
      <c r="B11615" s="9"/>
      <c r="C11615" s="9"/>
      <c r="D11615" s="90" t="s">
        <v>5129</v>
      </c>
      <c r="E11615" s="90"/>
      <c r="F11615" s="90"/>
      <c r="G11615" s="90"/>
      <c r="H11615" s="90"/>
      <c r="I11615" s="90"/>
    </row>
    <row r="11616" spans="1:9" ht="9.9499999999999993" customHeight="1" x14ac:dyDescent="0.25">
      <c r="A11616" s="86"/>
      <c r="B11616" s="86"/>
      <c r="C11616" s="86"/>
      <c r="D11616" s="86"/>
      <c r="E11616" s="9"/>
      <c r="F11616" s="9"/>
      <c r="G11616" s="9"/>
      <c r="H11616" s="9"/>
      <c r="I11616" s="9"/>
    </row>
    <row r="11617" spans="1:9" ht="30.95" customHeight="1" x14ac:dyDescent="0.25">
      <c r="A11617" s="88" t="s">
        <v>3695</v>
      </c>
      <c r="B11617" s="88"/>
      <c r="C11617" s="88"/>
      <c r="D11617" s="88"/>
      <c r="E11617" s="88"/>
      <c r="F11617" s="88"/>
      <c r="G11617" s="88"/>
      <c r="H11617" s="88"/>
      <c r="I11617" s="88"/>
    </row>
    <row r="11618" spans="1:9" ht="15" customHeight="1" x14ac:dyDescent="0.25">
      <c r="A11618" s="89"/>
      <c r="B11618" s="89"/>
      <c r="C11618" s="14" t="s">
        <v>2076</v>
      </c>
      <c r="D11618" s="14" t="s">
        <v>2056</v>
      </c>
      <c r="E11618" s="14" t="s">
        <v>2058</v>
      </c>
      <c r="F11618" s="14" t="s">
        <v>2092</v>
      </c>
      <c r="G11618" s="14" t="s">
        <v>2086</v>
      </c>
      <c r="H11618" s="14" t="s">
        <v>2059</v>
      </c>
      <c r="I11618" s="9"/>
    </row>
    <row r="11619" spans="1:9" ht="18.95" customHeight="1" x14ac:dyDescent="0.25">
      <c r="A11619" s="15" t="s">
        <v>2087</v>
      </c>
      <c r="B11619" s="16" t="s">
        <v>2186</v>
      </c>
      <c r="C11619" s="17">
        <v>1269.56</v>
      </c>
      <c r="D11619" s="17">
        <v>0.1</v>
      </c>
      <c r="E11619" s="17">
        <v>1</v>
      </c>
      <c r="F11619" s="17">
        <v>30</v>
      </c>
      <c r="G11619" s="17">
        <v>1.5</v>
      </c>
      <c r="H11619" s="18">
        <v>5713.02</v>
      </c>
      <c r="I11619" s="9"/>
    </row>
    <row r="11620" spans="1:9" ht="18.95" customHeight="1" x14ac:dyDescent="0.25">
      <c r="A11620" s="15" t="s">
        <v>2089</v>
      </c>
      <c r="B11620" s="16" t="s">
        <v>2186</v>
      </c>
      <c r="C11620" s="17">
        <v>633.88</v>
      </c>
      <c r="D11620" s="17">
        <v>0.03</v>
      </c>
      <c r="E11620" s="17">
        <v>1</v>
      </c>
      <c r="F11620" s="17">
        <v>30</v>
      </c>
      <c r="G11620" s="17">
        <v>1.5</v>
      </c>
      <c r="H11620" s="18">
        <v>855.74</v>
      </c>
      <c r="I11620" s="9"/>
    </row>
    <row r="11621" spans="1:9" ht="27" customHeight="1" x14ac:dyDescent="0.25">
      <c r="A11621" s="15" t="s">
        <v>2090</v>
      </c>
      <c r="B11621" s="16" t="s">
        <v>2186</v>
      </c>
      <c r="C11621" s="17">
        <v>4.5999999999999996</v>
      </c>
      <c r="D11621" s="17">
        <v>0.1</v>
      </c>
      <c r="E11621" s="17">
        <v>4</v>
      </c>
      <c r="F11621" s="17">
        <v>30</v>
      </c>
      <c r="G11621" s="17">
        <v>1.5</v>
      </c>
      <c r="H11621" s="18">
        <v>82.8</v>
      </c>
      <c r="I11621" s="9"/>
    </row>
    <row r="11622" spans="1:9" ht="15" customHeight="1" x14ac:dyDescent="0.25">
      <c r="A11622" s="19"/>
      <c r="B11622" s="20"/>
      <c r="C11622" s="21"/>
      <c r="D11622" s="21"/>
      <c r="E11622" s="21"/>
      <c r="F11622" s="21"/>
      <c r="G11622" s="21"/>
      <c r="H11622" s="22">
        <v>6651.56</v>
      </c>
      <c r="I11622" s="9"/>
    </row>
    <row r="11623" spans="1:9" ht="9.9499999999999993" customHeight="1" x14ac:dyDescent="0.25">
      <c r="A11623" s="86"/>
      <c r="B11623" s="86"/>
      <c r="C11623" s="86"/>
      <c r="D11623" s="9"/>
      <c r="E11623" s="9"/>
      <c r="F11623" s="9"/>
      <c r="G11623" s="9"/>
      <c r="H11623" s="9"/>
      <c r="I11623" s="9"/>
    </row>
    <row r="11624" spans="1:9" ht="12" customHeight="1" x14ac:dyDescent="0.25">
      <c r="A11624" s="9"/>
      <c r="B11624" s="9"/>
      <c r="C11624" s="9"/>
      <c r="D11624" s="90" t="s">
        <v>5130</v>
      </c>
      <c r="E11624" s="90"/>
      <c r="F11624" s="90"/>
      <c r="G11624" s="90"/>
      <c r="H11624" s="90"/>
      <c r="I11624" s="90"/>
    </row>
    <row r="11625" spans="1:9" ht="9.9499999999999993" customHeight="1" x14ac:dyDescent="0.25">
      <c r="A11625" s="86"/>
      <c r="B11625" s="86"/>
      <c r="C11625" s="86"/>
      <c r="D11625" s="86"/>
      <c r="E11625" s="9"/>
      <c r="F11625" s="9"/>
      <c r="G11625" s="9"/>
      <c r="H11625" s="9"/>
      <c r="I11625" s="9"/>
    </row>
    <row r="11626" spans="1:9" ht="42.95" customHeight="1" x14ac:dyDescent="0.25">
      <c r="A11626" s="88" t="s">
        <v>3696</v>
      </c>
      <c r="B11626" s="88"/>
      <c r="C11626" s="88"/>
      <c r="D11626" s="88"/>
      <c r="E11626" s="88"/>
      <c r="F11626" s="88"/>
      <c r="G11626" s="88"/>
      <c r="H11626" s="88"/>
      <c r="I11626" s="88"/>
    </row>
    <row r="11627" spans="1:9" ht="15" customHeight="1" x14ac:dyDescent="0.25">
      <c r="A11627" s="89"/>
      <c r="B11627" s="89"/>
      <c r="C11627" s="14" t="s">
        <v>2076</v>
      </c>
      <c r="D11627" s="14" t="s">
        <v>2056</v>
      </c>
      <c r="E11627" s="14" t="s">
        <v>2058</v>
      </c>
      <c r="F11627" s="14" t="s">
        <v>2092</v>
      </c>
      <c r="G11627" s="14" t="s">
        <v>2086</v>
      </c>
      <c r="H11627" s="14" t="s">
        <v>2059</v>
      </c>
      <c r="I11627" s="9"/>
    </row>
    <row r="11628" spans="1:9" ht="18.95" customHeight="1" x14ac:dyDescent="0.25">
      <c r="A11628" s="15" t="s">
        <v>2087</v>
      </c>
      <c r="B11628" s="16" t="s">
        <v>2186</v>
      </c>
      <c r="C11628" s="17">
        <v>1269.56</v>
      </c>
      <c r="D11628" s="17">
        <v>0.1</v>
      </c>
      <c r="E11628" s="17">
        <v>1</v>
      </c>
      <c r="F11628" s="17">
        <v>12</v>
      </c>
      <c r="G11628" s="17">
        <v>1.5</v>
      </c>
      <c r="H11628" s="18">
        <v>2285.21</v>
      </c>
      <c r="I11628" s="9"/>
    </row>
    <row r="11629" spans="1:9" ht="18.95" customHeight="1" x14ac:dyDescent="0.25">
      <c r="A11629" s="15" t="s">
        <v>2089</v>
      </c>
      <c r="B11629" s="16" t="s">
        <v>2186</v>
      </c>
      <c r="C11629" s="17">
        <v>633.88</v>
      </c>
      <c r="D11629" s="17">
        <v>0.1</v>
      </c>
      <c r="E11629" s="17">
        <v>1</v>
      </c>
      <c r="F11629" s="17">
        <v>12</v>
      </c>
      <c r="G11629" s="17">
        <v>1.5</v>
      </c>
      <c r="H11629" s="18">
        <v>1140.98</v>
      </c>
      <c r="I11629" s="9"/>
    </row>
    <row r="11630" spans="1:9" ht="27" customHeight="1" x14ac:dyDescent="0.25">
      <c r="A11630" s="15" t="s">
        <v>2090</v>
      </c>
      <c r="B11630" s="16" t="s">
        <v>2186</v>
      </c>
      <c r="C11630" s="17">
        <v>4.5999999999999996</v>
      </c>
      <c r="D11630" s="17">
        <v>0.1</v>
      </c>
      <c r="E11630" s="17">
        <v>4</v>
      </c>
      <c r="F11630" s="17">
        <v>12</v>
      </c>
      <c r="G11630" s="17">
        <v>1.5</v>
      </c>
      <c r="H11630" s="18">
        <v>33.119999999999997</v>
      </c>
      <c r="I11630" s="9"/>
    </row>
    <row r="11631" spans="1:9" ht="15" customHeight="1" x14ac:dyDescent="0.25">
      <c r="A11631" s="19"/>
      <c r="B11631" s="20"/>
      <c r="C11631" s="21"/>
      <c r="D11631" s="21"/>
      <c r="E11631" s="21"/>
      <c r="F11631" s="21"/>
      <c r="G11631" s="21"/>
      <c r="H11631" s="22">
        <v>3459.31</v>
      </c>
      <c r="I11631" s="9"/>
    </row>
    <row r="11632" spans="1:9" ht="9.9499999999999993" customHeight="1" x14ac:dyDescent="0.25">
      <c r="A11632" s="86"/>
      <c r="B11632" s="86"/>
      <c r="C11632" s="86"/>
      <c r="D11632" s="9"/>
      <c r="E11632" s="9"/>
      <c r="F11632" s="9"/>
      <c r="G11632" s="9"/>
      <c r="H11632" s="9"/>
      <c r="I11632" s="9"/>
    </row>
    <row r="11633" spans="1:9" ht="12" customHeight="1" x14ac:dyDescent="0.25">
      <c r="A11633" s="9"/>
      <c r="B11633" s="9"/>
      <c r="C11633" s="9"/>
      <c r="D11633" s="90" t="s">
        <v>5131</v>
      </c>
      <c r="E11633" s="90"/>
      <c r="F11633" s="90"/>
      <c r="G11633" s="90"/>
      <c r="H11633" s="90"/>
      <c r="I11633" s="90"/>
    </row>
    <row r="11634" spans="1:9" ht="9.9499999999999993" customHeight="1" x14ac:dyDescent="0.25">
      <c r="A11634" s="86"/>
      <c r="B11634" s="86"/>
      <c r="C11634" s="86"/>
      <c r="D11634" s="86"/>
      <c r="E11634" s="9"/>
      <c r="F11634" s="9"/>
      <c r="G11634" s="9"/>
      <c r="H11634" s="9"/>
      <c r="I11634" s="9"/>
    </row>
    <row r="11635" spans="1:9" ht="20.100000000000001" customHeight="1" x14ac:dyDescent="0.25">
      <c r="A11635" s="88" t="s">
        <v>3697</v>
      </c>
      <c r="B11635" s="88"/>
      <c r="C11635" s="88"/>
      <c r="D11635" s="88"/>
      <c r="E11635" s="88"/>
      <c r="F11635" s="88"/>
      <c r="G11635" s="88"/>
      <c r="H11635" s="88"/>
      <c r="I11635" s="88"/>
    </row>
    <row r="11636" spans="1:9" ht="15" customHeight="1" x14ac:dyDescent="0.25">
      <c r="A11636" s="89"/>
      <c r="B11636" s="89"/>
      <c r="C11636" s="14" t="s">
        <v>2076</v>
      </c>
      <c r="D11636" s="14" t="s">
        <v>2056</v>
      </c>
      <c r="E11636" s="14" t="s">
        <v>2086</v>
      </c>
      <c r="F11636" s="14" t="s">
        <v>2059</v>
      </c>
      <c r="G11636" s="9"/>
      <c r="H11636" s="9"/>
      <c r="I11636" s="9"/>
    </row>
    <row r="11637" spans="1:9" ht="18.95" customHeight="1" x14ac:dyDescent="0.25">
      <c r="A11637" s="15" t="s">
        <v>2096</v>
      </c>
      <c r="B11637" s="16" t="s">
        <v>2097</v>
      </c>
      <c r="C11637" s="17">
        <v>1269.56</v>
      </c>
      <c r="D11637" s="17">
        <v>0.1</v>
      </c>
      <c r="E11637" s="17">
        <v>1.5</v>
      </c>
      <c r="F11637" s="18">
        <v>190.43</v>
      </c>
      <c r="G11637" s="9"/>
      <c r="H11637" s="9"/>
      <c r="I11637" s="9"/>
    </row>
    <row r="11638" spans="1:9" ht="15" customHeight="1" x14ac:dyDescent="0.25">
      <c r="A11638" s="19"/>
      <c r="B11638" s="20"/>
      <c r="C11638" s="21"/>
      <c r="D11638" s="21"/>
      <c r="E11638" s="21"/>
      <c r="F11638" s="22">
        <v>190.43</v>
      </c>
      <c r="G11638" s="9"/>
      <c r="H11638" s="9"/>
      <c r="I11638" s="9"/>
    </row>
    <row r="11639" spans="1:9" ht="9.9499999999999993" customHeight="1" x14ac:dyDescent="0.25">
      <c r="A11639" s="86"/>
      <c r="B11639" s="86"/>
      <c r="C11639" s="86"/>
      <c r="D11639" s="9"/>
      <c r="E11639" s="9"/>
      <c r="F11639" s="9"/>
      <c r="G11639" s="9"/>
      <c r="H11639" s="9"/>
      <c r="I11639" s="9"/>
    </row>
    <row r="11640" spans="1:9" ht="12" customHeight="1" x14ac:dyDescent="0.25">
      <c r="A11640" s="9"/>
      <c r="B11640" s="9"/>
      <c r="C11640" s="9"/>
      <c r="D11640" s="90" t="s">
        <v>5132</v>
      </c>
      <c r="E11640" s="90"/>
      <c r="F11640" s="90"/>
      <c r="G11640" s="90"/>
      <c r="H11640" s="90"/>
      <c r="I11640" s="90"/>
    </row>
    <row r="11641" spans="1:9" ht="9.9499999999999993" customHeight="1" x14ac:dyDescent="0.25">
      <c r="A11641" s="86"/>
      <c r="B11641" s="86"/>
      <c r="C11641" s="86"/>
      <c r="D11641" s="86"/>
      <c r="E11641" s="9"/>
      <c r="F11641" s="9"/>
      <c r="G11641" s="9"/>
      <c r="H11641" s="9"/>
      <c r="I11641" s="9"/>
    </row>
    <row r="11642" spans="1:9" ht="30.95" customHeight="1" x14ac:dyDescent="0.25">
      <c r="A11642" s="88" t="s">
        <v>3698</v>
      </c>
      <c r="B11642" s="88"/>
      <c r="C11642" s="88"/>
      <c r="D11642" s="88"/>
      <c r="E11642" s="88"/>
      <c r="F11642" s="88"/>
      <c r="G11642" s="88"/>
      <c r="H11642" s="88"/>
      <c r="I11642" s="88"/>
    </row>
    <row r="11643" spans="1:9" ht="15" customHeight="1" x14ac:dyDescent="0.25">
      <c r="A11643" s="89"/>
      <c r="B11643" s="89"/>
      <c r="C11643" s="14" t="s">
        <v>2076</v>
      </c>
      <c r="D11643" s="14" t="s">
        <v>2079</v>
      </c>
      <c r="E11643" s="14" t="s">
        <v>2092</v>
      </c>
      <c r="F11643" s="14" t="s">
        <v>2086</v>
      </c>
      <c r="G11643" s="14" t="s">
        <v>2059</v>
      </c>
      <c r="H11643" s="9"/>
      <c r="I11643" s="9"/>
    </row>
    <row r="11644" spans="1:9" ht="27" customHeight="1" x14ac:dyDescent="0.25">
      <c r="A11644" s="15" t="s">
        <v>2099</v>
      </c>
      <c r="B11644" s="16" t="s">
        <v>2100</v>
      </c>
      <c r="C11644" s="17">
        <v>633.88</v>
      </c>
      <c r="D11644" s="17">
        <v>0.1</v>
      </c>
      <c r="E11644" s="17">
        <v>29.7</v>
      </c>
      <c r="F11644" s="17">
        <v>1.5</v>
      </c>
      <c r="G11644" s="18">
        <v>2823.94</v>
      </c>
      <c r="H11644" s="9"/>
      <c r="I11644" s="9"/>
    </row>
    <row r="11645" spans="1:9" ht="15" customHeight="1" x14ac:dyDescent="0.25">
      <c r="A11645" s="19"/>
      <c r="B11645" s="20"/>
      <c r="C11645" s="21"/>
      <c r="D11645" s="21"/>
      <c r="E11645" s="21"/>
      <c r="F11645" s="21"/>
      <c r="G11645" s="22">
        <v>2823.94</v>
      </c>
      <c r="H11645" s="9"/>
      <c r="I11645" s="9"/>
    </row>
    <row r="11646" spans="1:9" ht="9.9499999999999993" customHeight="1" x14ac:dyDescent="0.25">
      <c r="A11646" s="86"/>
      <c r="B11646" s="86"/>
      <c r="C11646" s="86"/>
      <c r="D11646" s="9"/>
      <c r="E11646" s="9"/>
      <c r="F11646" s="9"/>
      <c r="G11646" s="9"/>
      <c r="H11646" s="9"/>
      <c r="I11646" s="9"/>
    </row>
    <row r="11647" spans="1:9" ht="12" customHeight="1" x14ac:dyDescent="0.25">
      <c r="A11647" s="9"/>
      <c r="B11647" s="9"/>
      <c r="C11647" s="9"/>
      <c r="D11647" s="90" t="s">
        <v>5133</v>
      </c>
      <c r="E11647" s="90"/>
      <c r="F11647" s="90"/>
      <c r="G11647" s="90"/>
      <c r="H11647" s="90"/>
      <c r="I11647" s="90"/>
    </row>
    <row r="11648" spans="1:9" ht="9.9499999999999993" customHeight="1" x14ac:dyDescent="0.25">
      <c r="A11648" s="86"/>
      <c r="B11648" s="86"/>
      <c r="C11648" s="86"/>
      <c r="D11648" s="86"/>
      <c r="E11648" s="9"/>
      <c r="F11648" s="9"/>
      <c r="G11648" s="9"/>
      <c r="H11648" s="9"/>
      <c r="I11648" s="9"/>
    </row>
    <row r="11649" spans="1:9" ht="30.95" customHeight="1" x14ac:dyDescent="0.25">
      <c r="A11649" s="88" t="s">
        <v>3699</v>
      </c>
      <c r="B11649" s="88"/>
      <c r="C11649" s="88"/>
      <c r="D11649" s="88"/>
      <c r="E11649" s="88"/>
      <c r="F11649" s="88"/>
      <c r="G11649" s="88"/>
      <c r="H11649" s="88"/>
      <c r="I11649" s="88"/>
    </row>
    <row r="11650" spans="1:9" ht="15" customHeight="1" x14ac:dyDescent="0.25">
      <c r="A11650" s="89"/>
      <c r="B11650" s="89"/>
      <c r="C11650" s="14" t="s">
        <v>2076</v>
      </c>
      <c r="D11650" s="14" t="s">
        <v>2079</v>
      </c>
      <c r="E11650" s="14" t="s">
        <v>2059</v>
      </c>
      <c r="F11650" s="9"/>
      <c r="G11650" s="9"/>
      <c r="H11650" s="9"/>
      <c r="I11650" s="9"/>
    </row>
    <row r="11651" spans="1:9" ht="18.95" customHeight="1" x14ac:dyDescent="0.25">
      <c r="A11651" s="15" t="s">
        <v>2080</v>
      </c>
      <c r="B11651" s="16" t="s">
        <v>2081</v>
      </c>
      <c r="C11651" s="17">
        <v>633.88</v>
      </c>
      <c r="D11651" s="17">
        <v>0.1</v>
      </c>
      <c r="E11651" s="18">
        <v>63.39</v>
      </c>
      <c r="F11651" s="9"/>
      <c r="G11651" s="9"/>
      <c r="H11651" s="9"/>
      <c r="I11651" s="9"/>
    </row>
    <row r="11652" spans="1:9" ht="15" customHeight="1" x14ac:dyDescent="0.25">
      <c r="A11652" s="19"/>
      <c r="B11652" s="20"/>
      <c r="C11652" s="21"/>
      <c r="D11652" s="21"/>
      <c r="E11652" s="22">
        <v>63.39</v>
      </c>
      <c r="F11652" s="9"/>
      <c r="G11652" s="9"/>
      <c r="H11652" s="9"/>
      <c r="I11652" s="9"/>
    </row>
    <row r="11653" spans="1:9" ht="9.9499999999999993" customHeight="1" x14ac:dyDescent="0.25">
      <c r="A11653" s="86"/>
      <c r="B11653" s="86"/>
      <c r="C11653" s="86"/>
      <c r="D11653" s="9"/>
      <c r="E11653" s="9"/>
      <c r="F11653" s="9"/>
      <c r="G11653" s="9"/>
      <c r="H11653" s="9"/>
      <c r="I11653" s="9"/>
    </row>
    <row r="11654" spans="1:9" ht="12" customHeight="1" x14ac:dyDescent="0.25">
      <c r="A11654" s="9"/>
      <c r="B11654" s="9"/>
      <c r="C11654" s="9"/>
      <c r="D11654" s="90" t="s">
        <v>5128</v>
      </c>
      <c r="E11654" s="90"/>
      <c r="F11654" s="90"/>
      <c r="G11654" s="90"/>
      <c r="H11654" s="90"/>
      <c r="I11654" s="90"/>
    </row>
    <row r="11655" spans="1:9" ht="9.9499999999999993" customHeight="1" x14ac:dyDescent="0.25">
      <c r="A11655" s="86"/>
      <c r="B11655" s="86"/>
      <c r="C11655" s="86"/>
      <c r="D11655" s="86"/>
      <c r="E11655" s="9"/>
      <c r="F11655" s="9"/>
      <c r="G11655" s="9"/>
      <c r="H11655" s="9"/>
      <c r="I11655" s="9"/>
    </row>
    <row r="11656" spans="1:9" ht="30.95" customHeight="1" x14ac:dyDescent="0.25">
      <c r="A11656" s="88" t="s">
        <v>3700</v>
      </c>
      <c r="B11656" s="88"/>
      <c r="C11656" s="88"/>
      <c r="D11656" s="88"/>
      <c r="E11656" s="88"/>
      <c r="F11656" s="88"/>
      <c r="G11656" s="88"/>
      <c r="H11656" s="88"/>
      <c r="I11656" s="88"/>
    </row>
    <row r="11657" spans="1:9" ht="15" customHeight="1" x14ac:dyDescent="0.25">
      <c r="A11657" s="89"/>
      <c r="B11657" s="89"/>
      <c r="C11657" s="14" t="s">
        <v>2076</v>
      </c>
      <c r="D11657" s="14" t="s">
        <v>2059</v>
      </c>
      <c r="E11657" s="9"/>
      <c r="F11657" s="9"/>
      <c r="G11657" s="9"/>
      <c r="H11657" s="9"/>
      <c r="I11657" s="9"/>
    </row>
    <row r="11658" spans="1:9" ht="18.95" customHeight="1" x14ac:dyDescent="0.25">
      <c r="A11658" s="15" t="s">
        <v>2170</v>
      </c>
      <c r="B11658" s="16" t="s">
        <v>2076</v>
      </c>
      <c r="C11658" s="17">
        <v>633.88</v>
      </c>
      <c r="D11658" s="18">
        <v>633.88</v>
      </c>
      <c r="E11658" s="9"/>
      <c r="F11658" s="9"/>
      <c r="G11658" s="9"/>
      <c r="H11658" s="9"/>
      <c r="I11658" s="9"/>
    </row>
    <row r="11659" spans="1:9" ht="15" customHeight="1" x14ac:dyDescent="0.25">
      <c r="A11659" s="19"/>
      <c r="B11659" s="20"/>
      <c r="C11659" s="21"/>
      <c r="D11659" s="22">
        <v>633.88</v>
      </c>
      <c r="E11659" s="9"/>
      <c r="F11659" s="9"/>
      <c r="G11659" s="9"/>
      <c r="H11659" s="9"/>
      <c r="I11659" s="9"/>
    </row>
    <row r="11660" spans="1:9" ht="9.9499999999999993" customHeight="1" x14ac:dyDescent="0.25">
      <c r="A11660" s="86"/>
      <c r="B11660" s="86"/>
      <c r="C11660" s="86"/>
      <c r="D11660" s="9"/>
      <c r="E11660" s="9"/>
      <c r="F11660" s="9"/>
      <c r="G11660" s="9"/>
      <c r="H11660" s="9"/>
      <c r="I11660" s="9"/>
    </row>
    <row r="11661" spans="1:9" ht="12" customHeight="1" x14ac:dyDescent="0.25">
      <c r="A11661" s="9"/>
      <c r="B11661" s="9"/>
      <c r="C11661" s="9"/>
      <c r="D11661" s="90" t="s">
        <v>5134</v>
      </c>
      <c r="E11661" s="90"/>
      <c r="F11661" s="90"/>
      <c r="G11661" s="90"/>
      <c r="H11661" s="90"/>
      <c r="I11661" s="90"/>
    </row>
    <row r="11662" spans="1:9" ht="9.9499999999999993" customHeight="1" x14ac:dyDescent="0.25">
      <c r="A11662" s="86"/>
      <c r="B11662" s="86"/>
      <c r="C11662" s="86"/>
      <c r="D11662" s="86"/>
      <c r="E11662" s="9"/>
      <c r="F11662" s="9"/>
      <c r="G11662" s="9"/>
      <c r="H11662" s="9"/>
      <c r="I11662" s="9"/>
    </row>
    <row r="11663" spans="1:9" ht="42.95" customHeight="1" x14ac:dyDescent="0.25">
      <c r="A11663" s="88" t="s">
        <v>3701</v>
      </c>
      <c r="B11663" s="88"/>
      <c r="C11663" s="88"/>
      <c r="D11663" s="88"/>
      <c r="E11663" s="88"/>
      <c r="F11663" s="88"/>
      <c r="G11663" s="88"/>
      <c r="H11663" s="88"/>
      <c r="I11663" s="88"/>
    </row>
    <row r="11664" spans="1:9" ht="15" customHeight="1" x14ac:dyDescent="0.25">
      <c r="A11664" s="89"/>
      <c r="B11664" s="89"/>
      <c r="C11664" s="14" t="s">
        <v>2069</v>
      </c>
      <c r="D11664" s="14" t="s">
        <v>2058</v>
      </c>
      <c r="E11664" s="14" t="s">
        <v>2059</v>
      </c>
      <c r="F11664" s="9"/>
      <c r="G11664" s="9"/>
      <c r="H11664" s="9"/>
      <c r="I11664" s="9"/>
    </row>
    <row r="11665" spans="1:9" ht="12.95" customHeight="1" x14ac:dyDescent="0.25">
      <c r="A11665" s="15"/>
      <c r="B11665" s="16" t="s">
        <v>2104</v>
      </c>
      <c r="C11665" s="17">
        <v>463.01</v>
      </c>
      <c r="D11665" s="17">
        <v>1</v>
      </c>
      <c r="E11665" s="18">
        <v>463.01</v>
      </c>
      <c r="F11665" s="9"/>
      <c r="G11665" s="9"/>
      <c r="H11665" s="9"/>
      <c r="I11665" s="9"/>
    </row>
    <row r="11666" spans="1:9" ht="15" customHeight="1" x14ac:dyDescent="0.25">
      <c r="A11666" s="19"/>
      <c r="B11666" s="20"/>
      <c r="C11666" s="21"/>
      <c r="D11666" s="21"/>
      <c r="E11666" s="22">
        <v>463.01</v>
      </c>
      <c r="F11666" s="9"/>
      <c r="G11666" s="9"/>
      <c r="H11666" s="9"/>
      <c r="I11666" s="9"/>
    </row>
    <row r="11667" spans="1:9" ht="9.9499999999999993" customHeight="1" x14ac:dyDescent="0.25">
      <c r="A11667" s="86"/>
      <c r="B11667" s="86"/>
      <c r="C11667" s="86"/>
      <c r="D11667" s="9"/>
      <c r="E11667" s="9"/>
      <c r="F11667" s="9"/>
      <c r="G11667" s="9"/>
      <c r="H11667" s="9"/>
      <c r="I11667" s="9"/>
    </row>
    <row r="11668" spans="1:9" ht="12" customHeight="1" x14ac:dyDescent="0.25">
      <c r="A11668" s="9"/>
      <c r="B11668" s="9"/>
      <c r="C11668" s="9"/>
      <c r="D11668" s="90" t="s">
        <v>5135</v>
      </c>
      <c r="E11668" s="90"/>
      <c r="F11668" s="90"/>
      <c r="G11668" s="90"/>
      <c r="H11668" s="90"/>
      <c r="I11668" s="90"/>
    </row>
    <row r="11669" spans="1:9" ht="9.9499999999999993" customHeight="1" x14ac:dyDescent="0.25">
      <c r="A11669" s="86"/>
      <c r="B11669" s="86"/>
      <c r="C11669" s="86"/>
      <c r="D11669" s="86"/>
      <c r="E11669" s="9"/>
      <c r="F11669" s="9"/>
      <c r="G11669" s="9"/>
      <c r="H11669" s="9"/>
      <c r="I11669" s="9"/>
    </row>
    <row r="11670" spans="1:9" ht="30.95" customHeight="1" x14ac:dyDescent="0.25">
      <c r="A11670" s="88" t="s">
        <v>3702</v>
      </c>
      <c r="B11670" s="88"/>
      <c r="C11670" s="88"/>
      <c r="D11670" s="88"/>
      <c r="E11670" s="88"/>
      <c r="F11670" s="88"/>
      <c r="G11670" s="88"/>
      <c r="H11670" s="88"/>
      <c r="I11670" s="88"/>
    </row>
    <row r="11671" spans="1:9" ht="15" customHeight="1" x14ac:dyDescent="0.25">
      <c r="A11671" s="89"/>
      <c r="B11671" s="89"/>
      <c r="C11671" s="14" t="s">
        <v>2069</v>
      </c>
      <c r="D11671" s="14" t="s">
        <v>2058</v>
      </c>
      <c r="E11671" s="14" t="s">
        <v>2059</v>
      </c>
      <c r="F11671" s="9"/>
      <c r="G11671" s="9"/>
      <c r="H11671" s="9"/>
      <c r="I11671" s="9"/>
    </row>
    <row r="11672" spans="1:9" ht="12.95" customHeight="1" x14ac:dyDescent="0.25">
      <c r="A11672" s="15"/>
      <c r="B11672" s="16" t="s">
        <v>2104</v>
      </c>
      <c r="C11672" s="17">
        <v>463.01</v>
      </c>
      <c r="D11672" s="17">
        <v>1</v>
      </c>
      <c r="E11672" s="18">
        <v>463.01</v>
      </c>
      <c r="F11672" s="9"/>
      <c r="G11672" s="9"/>
      <c r="H11672" s="9"/>
      <c r="I11672" s="9"/>
    </row>
    <row r="11673" spans="1:9" ht="15" customHeight="1" x14ac:dyDescent="0.25">
      <c r="A11673" s="19"/>
      <c r="B11673" s="20"/>
      <c r="C11673" s="21"/>
      <c r="D11673" s="21"/>
      <c r="E11673" s="22">
        <v>463.01</v>
      </c>
      <c r="F11673" s="9"/>
      <c r="G11673" s="9"/>
      <c r="H11673" s="9"/>
      <c r="I11673" s="9"/>
    </row>
    <row r="11674" spans="1:9" ht="9.9499999999999993" customHeight="1" x14ac:dyDescent="0.25">
      <c r="A11674" s="86"/>
      <c r="B11674" s="86"/>
      <c r="C11674" s="86"/>
      <c r="D11674" s="9"/>
      <c r="E11674" s="9"/>
      <c r="F11674" s="9"/>
      <c r="G11674" s="9"/>
      <c r="H11674" s="9"/>
      <c r="I11674" s="9"/>
    </row>
    <row r="11675" spans="1:9" ht="12" customHeight="1" x14ac:dyDescent="0.25">
      <c r="A11675" s="9"/>
      <c r="B11675" s="9"/>
      <c r="C11675" s="9"/>
      <c r="D11675" s="90" t="s">
        <v>5135</v>
      </c>
      <c r="E11675" s="90"/>
      <c r="F11675" s="90"/>
      <c r="G11675" s="90"/>
      <c r="H11675" s="90"/>
      <c r="I11675" s="90"/>
    </row>
    <row r="11676" spans="1:9" ht="9.9499999999999993" customHeight="1" x14ac:dyDescent="0.25">
      <c r="A11676" s="86"/>
      <c r="B11676" s="86"/>
      <c r="C11676" s="86"/>
      <c r="D11676" s="86"/>
      <c r="E11676" s="9"/>
      <c r="F11676" s="9"/>
      <c r="G11676" s="9"/>
      <c r="H11676" s="9"/>
      <c r="I11676" s="9"/>
    </row>
    <row r="11677" spans="1:9" ht="42.95" customHeight="1" x14ac:dyDescent="0.25">
      <c r="A11677" s="88" t="s">
        <v>3703</v>
      </c>
      <c r="B11677" s="88"/>
      <c r="C11677" s="88"/>
      <c r="D11677" s="88"/>
      <c r="E11677" s="88"/>
      <c r="F11677" s="88"/>
      <c r="G11677" s="88"/>
      <c r="H11677" s="88"/>
      <c r="I11677" s="88"/>
    </row>
    <row r="11678" spans="1:9" ht="15" customHeight="1" x14ac:dyDescent="0.25">
      <c r="A11678" s="89"/>
      <c r="B11678" s="89"/>
      <c r="C11678" s="14" t="s">
        <v>2058</v>
      </c>
      <c r="D11678" s="14" t="s">
        <v>2059</v>
      </c>
      <c r="E11678" s="9"/>
      <c r="F11678" s="9"/>
      <c r="G11678" s="9"/>
      <c r="H11678" s="9"/>
      <c r="I11678" s="9"/>
    </row>
    <row r="11679" spans="1:9" ht="12.95" customHeight="1" x14ac:dyDescent="0.25">
      <c r="A11679" s="15"/>
      <c r="B11679" s="16" t="s">
        <v>2058</v>
      </c>
      <c r="C11679" s="17">
        <v>4</v>
      </c>
      <c r="D11679" s="18">
        <v>4</v>
      </c>
      <c r="E11679" s="9"/>
      <c r="F11679" s="9"/>
      <c r="G11679" s="9"/>
      <c r="H11679" s="9"/>
      <c r="I11679" s="9"/>
    </row>
    <row r="11680" spans="1:9" ht="15" customHeight="1" x14ac:dyDescent="0.25">
      <c r="A11680" s="19"/>
      <c r="B11680" s="20"/>
      <c r="C11680" s="21"/>
      <c r="D11680" s="22">
        <v>4</v>
      </c>
      <c r="E11680" s="9"/>
      <c r="F11680" s="9"/>
      <c r="G11680" s="9"/>
      <c r="H11680" s="9"/>
      <c r="I11680" s="9"/>
    </row>
    <row r="11681" spans="1:9" ht="9.9499999999999993" customHeight="1" x14ac:dyDescent="0.25">
      <c r="A11681" s="86"/>
      <c r="B11681" s="86"/>
      <c r="C11681" s="86"/>
      <c r="D11681" s="9"/>
      <c r="E11681" s="9"/>
      <c r="F11681" s="9"/>
      <c r="G11681" s="9"/>
      <c r="H11681" s="9"/>
      <c r="I11681" s="9"/>
    </row>
    <row r="11682" spans="1:9" ht="12" customHeight="1" x14ac:dyDescent="0.25">
      <c r="A11682" s="9"/>
      <c r="B11682" s="9"/>
      <c r="C11682" s="9"/>
      <c r="D11682" s="90" t="s">
        <v>4255</v>
      </c>
      <c r="E11682" s="90"/>
      <c r="F11682" s="90"/>
      <c r="G11682" s="90"/>
      <c r="H11682" s="90"/>
      <c r="I11682" s="90"/>
    </row>
    <row r="11683" spans="1:9" ht="9.9499999999999993" customHeight="1" x14ac:dyDescent="0.25">
      <c r="A11683" s="86"/>
      <c r="B11683" s="86"/>
      <c r="C11683" s="86"/>
      <c r="D11683" s="86"/>
      <c r="E11683" s="9"/>
      <c r="F11683" s="9"/>
      <c r="G11683" s="9"/>
      <c r="H11683" s="9"/>
      <c r="I11683" s="9"/>
    </row>
    <row r="11684" spans="1:9" ht="30.95" customHeight="1" x14ac:dyDescent="0.25">
      <c r="A11684" s="88" t="s">
        <v>3704</v>
      </c>
      <c r="B11684" s="88"/>
      <c r="C11684" s="88"/>
      <c r="D11684" s="88"/>
      <c r="E11684" s="88"/>
      <c r="F11684" s="88"/>
      <c r="G11684" s="88"/>
      <c r="H11684" s="88"/>
      <c r="I11684" s="88"/>
    </row>
    <row r="11685" spans="1:9" ht="15" customHeight="1" x14ac:dyDescent="0.25">
      <c r="A11685" s="89"/>
      <c r="B11685" s="89"/>
      <c r="C11685" s="14" t="s">
        <v>2076</v>
      </c>
      <c r="D11685" s="14" t="s">
        <v>2059</v>
      </c>
      <c r="E11685" s="9"/>
      <c r="F11685" s="9"/>
      <c r="G11685" s="9"/>
      <c r="H11685" s="9"/>
      <c r="I11685" s="9"/>
    </row>
    <row r="11686" spans="1:9" ht="12.95" customHeight="1" x14ac:dyDescent="0.25">
      <c r="A11686" s="15" t="s">
        <v>2108</v>
      </c>
      <c r="B11686" s="16" t="s">
        <v>2076</v>
      </c>
      <c r="C11686" s="17">
        <v>633.88</v>
      </c>
      <c r="D11686" s="18">
        <v>633.88</v>
      </c>
      <c r="E11686" s="9"/>
      <c r="F11686" s="9"/>
      <c r="G11686" s="9"/>
      <c r="H11686" s="9"/>
      <c r="I11686" s="9"/>
    </row>
    <row r="11687" spans="1:9" ht="15" customHeight="1" x14ac:dyDescent="0.25">
      <c r="A11687" s="19"/>
      <c r="B11687" s="20"/>
      <c r="C11687" s="21"/>
      <c r="D11687" s="22">
        <v>633.88</v>
      </c>
      <c r="E11687" s="9"/>
      <c r="F11687" s="9"/>
      <c r="G11687" s="9"/>
      <c r="H11687" s="9"/>
      <c r="I11687" s="9"/>
    </row>
    <row r="11688" spans="1:9" ht="9.9499999999999993" customHeight="1" x14ac:dyDescent="0.25">
      <c r="A11688" s="86"/>
      <c r="B11688" s="86"/>
      <c r="C11688" s="86"/>
      <c r="D11688" s="9"/>
      <c r="E11688" s="9"/>
      <c r="F11688" s="9"/>
      <c r="G11688" s="9"/>
      <c r="H11688" s="9"/>
      <c r="I11688" s="9"/>
    </row>
    <row r="11689" spans="1:9" ht="12" customHeight="1" x14ac:dyDescent="0.25">
      <c r="A11689" s="9"/>
      <c r="B11689" s="9"/>
      <c r="C11689" s="9"/>
      <c r="D11689" s="90" t="s">
        <v>5134</v>
      </c>
      <c r="E11689" s="90"/>
      <c r="F11689" s="90"/>
      <c r="G11689" s="90"/>
      <c r="H11689" s="90"/>
      <c r="I11689" s="90"/>
    </row>
    <row r="11690" spans="1:9" ht="9.9499999999999993" customHeight="1" x14ac:dyDescent="0.25">
      <c r="A11690" s="86"/>
      <c r="B11690" s="86"/>
      <c r="C11690" s="86"/>
      <c r="D11690" s="86"/>
      <c r="E11690" s="9"/>
      <c r="F11690" s="9"/>
      <c r="G11690" s="9"/>
      <c r="H11690" s="9"/>
      <c r="I11690" s="9"/>
    </row>
    <row r="11691" spans="1:9" ht="42.95" customHeight="1" x14ac:dyDescent="0.25">
      <c r="A11691" s="88" t="s">
        <v>3705</v>
      </c>
      <c r="B11691" s="88"/>
      <c r="C11691" s="88"/>
      <c r="D11691" s="88"/>
      <c r="E11691" s="88"/>
      <c r="F11691" s="88"/>
      <c r="G11691" s="88"/>
      <c r="H11691" s="88"/>
      <c r="I11691" s="88"/>
    </row>
    <row r="11692" spans="1:9" ht="15" customHeight="1" x14ac:dyDescent="0.25">
      <c r="A11692" s="89"/>
      <c r="B11692" s="89"/>
      <c r="C11692" s="14" t="s">
        <v>2058</v>
      </c>
      <c r="D11692" s="14" t="s">
        <v>2059</v>
      </c>
      <c r="E11692" s="9"/>
      <c r="F11692" s="9"/>
      <c r="G11692" s="9"/>
      <c r="H11692" s="9"/>
      <c r="I11692" s="9"/>
    </row>
    <row r="11693" spans="1:9" ht="12.95" customHeight="1" x14ac:dyDescent="0.25">
      <c r="A11693" s="15"/>
      <c r="B11693" s="16" t="s">
        <v>2058</v>
      </c>
      <c r="C11693" s="17">
        <v>2</v>
      </c>
      <c r="D11693" s="18">
        <v>2</v>
      </c>
      <c r="E11693" s="9"/>
      <c r="F11693" s="9"/>
      <c r="G11693" s="9"/>
      <c r="H11693" s="9"/>
      <c r="I11693" s="9"/>
    </row>
    <row r="11694" spans="1:9" ht="15" customHeight="1" x14ac:dyDescent="0.25">
      <c r="A11694" s="19"/>
      <c r="B11694" s="20"/>
      <c r="C11694" s="21"/>
      <c r="D11694" s="22">
        <v>2</v>
      </c>
      <c r="E11694" s="9"/>
      <c r="F11694" s="9"/>
      <c r="G11694" s="9"/>
      <c r="H11694" s="9"/>
      <c r="I11694" s="9"/>
    </row>
    <row r="11695" spans="1:9" ht="9.9499999999999993" customHeight="1" x14ac:dyDescent="0.25">
      <c r="A11695" s="86"/>
      <c r="B11695" s="86"/>
      <c r="C11695" s="86"/>
      <c r="D11695" s="9"/>
      <c r="E11695" s="9"/>
      <c r="F11695" s="9"/>
      <c r="G11695" s="9"/>
      <c r="H11695" s="9"/>
      <c r="I11695" s="9"/>
    </row>
    <row r="11696" spans="1:9" ht="12" customHeight="1" x14ac:dyDescent="0.25">
      <c r="A11696" s="9"/>
      <c r="B11696" s="9"/>
      <c r="C11696" s="9"/>
      <c r="D11696" s="90" t="s">
        <v>4257</v>
      </c>
      <c r="E11696" s="90"/>
      <c r="F11696" s="90"/>
      <c r="G11696" s="90"/>
      <c r="H11696" s="90"/>
      <c r="I11696" s="90"/>
    </row>
    <row r="11697" spans="1:9" ht="9.9499999999999993" customHeight="1" x14ac:dyDescent="0.25">
      <c r="A11697" s="86"/>
      <c r="B11697" s="86"/>
      <c r="C11697" s="86"/>
      <c r="D11697" s="86"/>
      <c r="E11697" s="9"/>
      <c r="F11697" s="9"/>
      <c r="G11697" s="9"/>
      <c r="H11697" s="9"/>
      <c r="I11697" s="9"/>
    </row>
    <row r="11698" spans="1:9" ht="30.95" customHeight="1" x14ac:dyDescent="0.25">
      <c r="A11698" s="88" t="s">
        <v>3706</v>
      </c>
      <c r="B11698" s="88"/>
      <c r="C11698" s="88"/>
      <c r="D11698" s="88"/>
      <c r="E11698" s="88"/>
      <c r="F11698" s="88"/>
      <c r="G11698" s="88"/>
      <c r="H11698" s="88"/>
      <c r="I11698" s="88"/>
    </row>
    <row r="11699" spans="1:9" ht="15" customHeight="1" x14ac:dyDescent="0.25">
      <c r="A11699" s="89"/>
      <c r="B11699" s="89"/>
      <c r="C11699" s="14" t="s">
        <v>2076</v>
      </c>
      <c r="D11699" s="14" t="s">
        <v>2058</v>
      </c>
      <c r="E11699" s="14" t="s">
        <v>2059</v>
      </c>
      <c r="F11699" s="9"/>
      <c r="G11699" s="9"/>
      <c r="H11699" s="9"/>
      <c r="I11699" s="9"/>
    </row>
    <row r="11700" spans="1:9" ht="18.95" customHeight="1" x14ac:dyDescent="0.25">
      <c r="A11700" s="15" t="s">
        <v>2110</v>
      </c>
      <c r="B11700" s="16" t="s">
        <v>2111</v>
      </c>
      <c r="C11700" s="17">
        <v>0.16</v>
      </c>
      <c r="D11700" s="17">
        <v>80</v>
      </c>
      <c r="E11700" s="18">
        <v>12.8</v>
      </c>
      <c r="F11700" s="9"/>
      <c r="G11700" s="9"/>
      <c r="H11700" s="9"/>
      <c r="I11700" s="9"/>
    </row>
    <row r="11701" spans="1:9" ht="15" customHeight="1" x14ac:dyDescent="0.25">
      <c r="A11701" s="19"/>
      <c r="B11701" s="20"/>
      <c r="C11701" s="21"/>
      <c r="D11701" s="21"/>
      <c r="E11701" s="22">
        <v>12.8</v>
      </c>
      <c r="F11701" s="9"/>
      <c r="G11701" s="9"/>
      <c r="H11701" s="9"/>
      <c r="I11701" s="9"/>
    </row>
    <row r="11702" spans="1:9" ht="9.9499999999999993" customHeight="1" x14ac:dyDescent="0.25">
      <c r="A11702" s="86"/>
      <c r="B11702" s="86"/>
      <c r="C11702" s="86"/>
      <c r="D11702" s="9"/>
      <c r="E11702" s="9"/>
      <c r="F11702" s="9"/>
      <c r="G11702" s="9"/>
      <c r="H11702" s="9"/>
      <c r="I11702" s="9"/>
    </row>
    <row r="11703" spans="1:9" ht="12" customHeight="1" x14ac:dyDescent="0.25">
      <c r="A11703" s="9"/>
      <c r="B11703" s="9"/>
      <c r="C11703" s="9"/>
      <c r="D11703" s="90" t="s">
        <v>5136</v>
      </c>
      <c r="E11703" s="90"/>
      <c r="F11703" s="90"/>
      <c r="G11703" s="90"/>
      <c r="H11703" s="90"/>
      <c r="I11703" s="90"/>
    </row>
    <row r="11704" spans="1:9" ht="9.9499999999999993" customHeight="1" x14ac:dyDescent="0.25">
      <c r="A11704" s="86"/>
      <c r="B11704" s="86"/>
      <c r="C11704" s="86"/>
      <c r="D11704" s="86"/>
      <c r="E11704" s="9"/>
      <c r="F11704" s="9"/>
      <c r="G11704" s="9"/>
      <c r="H11704" s="9"/>
      <c r="I11704" s="9"/>
    </row>
    <row r="11705" spans="1:9" ht="30.95" customHeight="1" x14ac:dyDescent="0.25">
      <c r="A11705" s="88" t="s">
        <v>3707</v>
      </c>
      <c r="B11705" s="88"/>
      <c r="C11705" s="88"/>
      <c r="D11705" s="88"/>
      <c r="E11705" s="88"/>
      <c r="F11705" s="88"/>
      <c r="G11705" s="88"/>
      <c r="H11705" s="88"/>
      <c r="I11705" s="88"/>
    </row>
    <row r="11706" spans="1:9" ht="15" customHeight="1" x14ac:dyDescent="0.25">
      <c r="A11706" s="89"/>
      <c r="B11706" s="89"/>
      <c r="C11706" s="14" t="s">
        <v>2058</v>
      </c>
      <c r="D11706" s="14" t="s">
        <v>2059</v>
      </c>
      <c r="E11706" s="9"/>
      <c r="F11706" s="9"/>
      <c r="G11706" s="9"/>
      <c r="H11706" s="9"/>
      <c r="I11706" s="9"/>
    </row>
    <row r="11707" spans="1:9" ht="12.95" customHeight="1" x14ac:dyDescent="0.25">
      <c r="A11707" s="15"/>
      <c r="B11707" s="16" t="s">
        <v>2058</v>
      </c>
      <c r="C11707" s="17">
        <v>8</v>
      </c>
      <c r="D11707" s="18">
        <v>8</v>
      </c>
      <c r="E11707" s="9"/>
      <c r="F11707" s="9"/>
      <c r="G11707" s="9"/>
      <c r="H11707" s="9"/>
      <c r="I11707" s="9"/>
    </row>
    <row r="11708" spans="1:9" ht="15" customHeight="1" x14ac:dyDescent="0.25">
      <c r="A11708" s="19"/>
      <c r="B11708" s="20"/>
      <c r="C11708" s="21"/>
      <c r="D11708" s="22">
        <v>8</v>
      </c>
      <c r="E11708" s="9"/>
      <c r="F11708" s="9"/>
      <c r="G11708" s="9"/>
      <c r="H11708" s="9"/>
      <c r="I11708" s="9"/>
    </row>
    <row r="11709" spans="1:9" ht="9.9499999999999993" customHeight="1" x14ac:dyDescent="0.25">
      <c r="A11709" s="86"/>
      <c r="B11709" s="86"/>
      <c r="C11709" s="86"/>
      <c r="D11709" s="9"/>
      <c r="E11709" s="9"/>
      <c r="F11709" s="9"/>
      <c r="G11709" s="9"/>
      <c r="H11709" s="9"/>
      <c r="I11709" s="9"/>
    </row>
    <row r="11710" spans="1:9" ht="12" customHeight="1" x14ac:dyDescent="0.25">
      <c r="A11710" s="9"/>
      <c r="B11710" s="9"/>
      <c r="C11710" s="9"/>
      <c r="D11710" s="90" t="s">
        <v>4258</v>
      </c>
      <c r="E11710" s="90"/>
      <c r="F11710" s="90"/>
      <c r="G11710" s="90"/>
      <c r="H11710" s="90"/>
      <c r="I11710" s="90"/>
    </row>
    <row r="11711" spans="1:9" ht="9.9499999999999993" customHeight="1" x14ac:dyDescent="0.25">
      <c r="A11711" s="86"/>
      <c r="B11711" s="86"/>
      <c r="C11711" s="86"/>
      <c r="D11711" s="86"/>
      <c r="E11711" s="9"/>
      <c r="F11711" s="9"/>
      <c r="G11711" s="9"/>
      <c r="H11711" s="9"/>
      <c r="I11711" s="9"/>
    </row>
    <row r="11712" spans="1:9" ht="20.100000000000001" customHeight="1" x14ac:dyDescent="0.25">
      <c r="A11712" s="88" t="s">
        <v>3708</v>
      </c>
      <c r="B11712" s="88"/>
      <c r="C11712" s="88"/>
      <c r="D11712" s="88"/>
      <c r="E11712" s="88"/>
      <c r="F11712" s="88"/>
      <c r="G11712" s="88"/>
      <c r="H11712" s="88"/>
      <c r="I11712" s="88"/>
    </row>
    <row r="11713" spans="1:9" ht="15" customHeight="1" x14ac:dyDescent="0.25">
      <c r="A11713" s="89"/>
      <c r="B11713" s="89"/>
      <c r="C11713" s="14" t="s">
        <v>2076</v>
      </c>
      <c r="D11713" s="14" t="s">
        <v>2059</v>
      </c>
      <c r="E11713" s="9"/>
      <c r="F11713" s="9"/>
      <c r="G11713" s="9"/>
      <c r="H11713" s="9"/>
      <c r="I11713" s="9"/>
    </row>
    <row r="11714" spans="1:9" ht="12.95" customHeight="1" x14ac:dyDescent="0.25">
      <c r="A11714" s="15" t="s">
        <v>3488</v>
      </c>
      <c r="B11714" s="16" t="s">
        <v>2076</v>
      </c>
      <c r="C11714" s="17">
        <v>293.85000000000002</v>
      </c>
      <c r="D11714" s="18">
        <v>293.85000000000002</v>
      </c>
      <c r="E11714" s="9"/>
      <c r="F11714" s="9"/>
      <c r="G11714" s="9"/>
      <c r="H11714" s="9"/>
      <c r="I11714" s="9"/>
    </row>
    <row r="11715" spans="1:9" ht="15" customHeight="1" x14ac:dyDescent="0.25">
      <c r="A11715" s="19"/>
      <c r="B11715" s="20"/>
      <c r="C11715" s="21"/>
      <c r="D11715" s="22">
        <v>293.85000000000002</v>
      </c>
      <c r="E11715" s="9"/>
      <c r="F11715" s="9"/>
      <c r="G11715" s="9"/>
      <c r="H11715" s="9"/>
      <c r="I11715" s="9"/>
    </row>
    <row r="11716" spans="1:9" ht="9.9499999999999993" customHeight="1" x14ac:dyDescent="0.25">
      <c r="A11716" s="86"/>
      <c r="B11716" s="86"/>
      <c r="C11716" s="86"/>
      <c r="D11716" s="9"/>
      <c r="E11716" s="9"/>
      <c r="F11716" s="9"/>
      <c r="G11716" s="9"/>
      <c r="H11716" s="9"/>
      <c r="I11716" s="9"/>
    </row>
    <row r="11717" spans="1:9" ht="12" customHeight="1" x14ac:dyDescent="0.25">
      <c r="A11717" s="9"/>
      <c r="B11717" s="9"/>
      <c r="C11717" s="9"/>
      <c r="D11717" s="90" t="s">
        <v>5137</v>
      </c>
      <c r="E11717" s="90"/>
      <c r="F11717" s="90"/>
      <c r="G11717" s="90"/>
      <c r="H11717" s="90"/>
      <c r="I11717" s="90"/>
    </row>
    <row r="11718" spans="1:9" ht="9.9499999999999993" customHeight="1" x14ac:dyDescent="0.25">
      <c r="A11718" s="86"/>
      <c r="B11718" s="86"/>
      <c r="C11718" s="86"/>
      <c r="D11718" s="86"/>
      <c r="E11718" s="9"/>
      <c r="F11718" s="9"/>
      <c r="G11718" s="9"/>
      <c r="H11718" s="9"/>
      <c r="I11718" s="9"/>
    </row>
    <row r="11719" spans="1:9" ht="30.95" customHeight="1" x14ac:dyDescent="0.25">
      <c r="A11719" s="88" t="s">
        <v>3709</v>
      </c>
      <c r="B11719" s="88"/>
      <c r="C11719" s="88"/>
      <c r="D11719" s="88"/>
      <c r="E11719" s="88"/>
      <c r="F11719" s="88"/>
      <c r="G11719" s="88"/>
      <c r="H11719" s="88"/>
      <c r="I11719" s="88"/>
    </row>
    <row r="11720" spans="1:9" ht="15" customHeight="1" x14ac:dyDescent="0.25">
      <c r="A11720" s="89"/>
      <c r="B11720" s="89"/>
      <c r="C11720" s="14" t="s">
        <v>2076</v>
      </c>
      <c r="D11720" s="14" t="s">
        <v>2059</v>
      </c>
      <c r="E11720" s="9"/>
      <c r="F11720" s="9"/>
      <c r="G11720" s="9"/>
      <c r="H11720" s="9"/>
      <c r="I11720" s="9"/>
    </row>
    <row r="11721" spans="1:9" ht="12.95" customHeight="1" x14ac:dyDescent="0.25">
      <c r="A11721" s="15" t="s">
        <v>2108</v>
      </c>
      <c r="B11721" s="16" t="s">
        <v>2076</v>
      </c>
      <c r="C11721" s="17">
        <v>633.88</v>
      </c>
      <c r="D11721" s="18">
        <v>633.88</v>
      </c>
      <c r="E11721" s="9"/>
      <c r="F11721" s="9"/>
      <c r="G11721" s="9"/>
      <c r="H11721" s="9"/>
      <c r="I11721" s="9"/>
    </row>
    <row r="11722" spans="1:9" ht="15" customHeight="1" x14ac:dyDescent="0.25">
      <c r="A11722" s="19"/>
      <c r="B11722" s="20"/>
      <c r="C11722" s="21"/>
      <c r="D11722" s="22">
        <v>633.88</v>
      </c>
      <c r="E11722" s="9"/>
      <c r="F11722" s="9"/>
      <c r="G11722" s="9"/>
      <c r="H11722" s="9"/>
      <c r="I11722" s="9"/>
    </row>
    <row r="11723" spans="1:9" ht="9.9499999999999993" customHeight="1" x14ac:dyDescent="0.25">
      <c r="A11723" s="86"/>
      <c r="B11723" s="86"/>
      <c r="C11723" s="86"/>
      <c r="D11723" s="9"/>
      <c r="E11723" s="9"/>
      <c r="F11723" s="9"/>
      <c r="G11723" s="9"/>
      <c r="H11723" s="9"/>
      <c r="I11723" s="9"/>
    </row>
    <row r="11724" spans="1:9" ht="12" customHeight="1" x14ac:dyDescent="0.25">
      <c r="A11724" s="9"/>
      <c r="B11724" s="9"/>
      <c r="C11724" s="9"/>
      <c r="D11724" s="90" t="s">
        <v>5134</v>
      </c>
      <c r="E11724" s="90"/>
      <c r="F11724" s="90"/>
      <c r="G11724" s="90"/>
      <c r="H11724" s="90"/>
      <c r="I11724" s="90"/>
    </row>
    <row r="11725" spans="1:9" ht="9.9499999999999993" customHeight="1" x14ac:dyDescent="0.25">
      <c r="A11725" s="86"/>
      <c r="B11725" s="86"/>
      <c r="C11725" s="86"/>
      <c r="D11725" s="86"/>
      <c r="E11725" s="9"/>
      <c r="F11725" s="9"/>
      <c r="G11725" s="9"/>
      <c r="H11725" s="9"/>
      <c r="I11725" s="9"/>
    </row>
    <row r="11726" spans="1:9" ht="20.100000000000001" customHeight="1" x14ac:dyDescent="0.25">
      <c r="A11726" s="88" t="s">
        <v>3710</v>
      </c>
      <c r="B11726" s="88"/>
      <c r="C11726" s="88"/>
      <c r="D11726" s="88"/>
      <c r="E11726" s="88"/>
      <c r="F11726" s="88"/>
      <c r="G11726" s="88"/>
      <c r="H11726" s="88"/>
      <c r="I11726" s="88"/>
    </row>
    <row r="11727" spans="1:9" ht="15" customHeight="1" x14ac:dyDescent="0.25">
      <c r="A11727" s="89"/>
      <c r="B11727" s="89"/>
      <c r="C11727" s="14" t="s">
        <v>2069</v>
      </c>
      <c r="D11727" s="14" t="s">
        <v>2058</v>
      </c>
      <c r="E11727" s="14" t="s">
        <v>2059</v>
      </c>
      <c r="F11727" s="9"/>
      <c r="G11727" s="9"/>
      <c r="H11727" s="9"/>
      <c r="I11727" s="9"/>
    </row>
    <row r="11728" spans="1:9" ht="12.95" customHeight="1" x14ac:dyDescent="0.25">
      <c r="A11728" s="15"/>
      <c r="B11728" s="16" t="s">
        <v>2104</v>
      </c>
      <c r="C11728" s="17">
        <v>145.29</v>
      </c>
      <c r="D11728" s="17">
        <v>1</v>
      </c>
      <c r="E11728" s="18">
        <v>145.29</v>
      </c>
      <c r="F11728" s="9"/>
      <c r="G11728" s="9"/>
      <c r="H11728" s="9"/>
      <c r="I11728" s="9"/>
    </row>
    <row r="11729" spans="1:9" ht="15" customHeight="1" x14ac:dyDescent="0.25">
      <c r="A11729" s="19"/>
      <c r="B11729" s="20"/>
      <c r="C11729" s="21"/>
      <c r="D11729" s="21"/>
      <c r="E11729" s="22">
        <v>145.29</v>
      </c>
      <c r="F11729" s="9"/>
      <c r="G11729" s="9"/>
      <c r="H11729" s="9"/>
      <c r="I11729" s="9"/>
    </row>
    <row r="11730" spans="1:9" ht="9.9499999999999993" customHeight="1" x14ac:dyDescent="0.25">
      <c r="A11730" s="86"/>
      <c r="B11730" s="86"/>
      <c r="C11730" s="86"/>
      <c r="D11730" s="9"/>
      <c r="E11730" s="9"/>
      <c r="F11730" s="9"/>
      <c r="G11730" s="9"/>
      <c r="H11730" s="9"/>
      <c r="I11730" s="9"/>
    </row>
    <row r="11731" spans="1:9" ht="12" customHeight="1" x14ac:dyDescent="0.25">
      <c r="A11731" s="9"/>
      <c r="B11731" s="9"/>
      <c r="C11731" s="9"/>
      <c r="D11731" s="90" t="s">
        <v>5138</v>
      </c>
      <c r="E11731" s="90"/>
      <c r="F11731" s="90"/>
      <c r="G11731" s="90"/>
      <c r="H11731" s="90"/>
      <c r="I11731" s="90"/>
    </row>
    <row r="11732" spans="1:9" ht="9.9499999999999993" customHeight="1" x14ac:dyDescent="0.25">
      <c r="A11732" s="86"/>
      <c r="B11732" s="86"/>
      <c r="C11732" s="86"/>
      <c r="D11732" s="86"/>
      <c r="E11732" s="9"/>
      <c r="F11732" s="9"/>
      <c r="G11732" s="9"/>
      <c r="H11732" s="9"/>
      <c r="I11732" s="9"/>
    </row>
    <row r="11733" spans="1:9" ht="30.95" customHeight="1" x14ac:dyDescent="0.25">
      <c r="A11733" s="88" t="s">
        <v>3711</v>
      </c>
      <c r="B11733" s="88"/>
      <c r="C11733" s="88"/>
      <c r="D11733" s="88"/>
      <c r="E11733" s="88"/>
      <c r="F11733" s="88"/>
      <c r="G11733" s="88"/>
      <c r="H11733" s="88"/>
      <c r="I11733" s="88"/>
    </row>
    <row r="11734" spans="1:9" ht="15" customHeight="1" x14ac:dyDescent="0.25">
      <c r="A11734" s="89"/>
      <c r="B11734" s="89"/>
      <c r="C11734" s="14" t="s">
        <v>2076</v>
      </c>
      <c r="D11734" s="14" t="s">
        <v>2059</v>
      </c>
      <c r="E11734" s="9"/>
      <c r="F11734" s="9"/>
      <c r="G11734" s="9"/>
      <c r="H11734" s="9"/>
      <c r="I11734" s="9"/>
    </row>
    <row r="11735" spans="1:9" ht="12.95" customHeight="1" x14ac:dyDescent="0.25">
      <c r="A11735" s="15" t="s">
        <v>2077</v>
      </c>
      <c r="B11735" s="16" t="s">
        <v>2076</v>
      </c>
      <c r="C11735" s="17">
        <v>1196.73</v>
      </c>
      <c r="D11735" s="18">
        <v>1196.73</v>
      </c>
      <c r="E11735" s="9"/>
      <c r="F11735" s="9"/>
      <c r="G11735" s="9"/>
      <c r="H11735" s="9"/>
      <c r="I11735" s="9"/>
    </row>
    <row r="11736" spans="1:9" ht="15" customHeight="1" x14ac:dyDescent="0.25">
      <c r="A11736" s="19"/>
      <c r="B11736" s="20"/>
      <c r="C11736" s="21"/>
      <c r="D11736" s="22">
        <v>1196.73</v>
      </c>
      <c r="E11736" s="9"/>
      <c r="F11736" s="9"/>
      <c r="G11736" s="9"/>
      <c r="H11736" s="9"/>
      <c r="I11736" s="9"/>
    </row>
    <row r="11737" spans="1:9" ht="9.9499999999999993" customHeight="1" x14ac:dyDescent="0.25">
      <c r="A11737" s="86"/>
      <c r="B11737" s="86"/>
      <c r="C11737" s="86"/>
      <c r="D11737" s="9"/>
      <c r="E11737" s="9"/>
      <c r="F11737" s="9"/>
      <c r="G11737" s="9"/>
      <c r="H11737" s="9"/>
      <c r="I11737" s="9"/>
    </row>
    <row r="11738" spans="1:9" ht="12" customHeight="1" x14ac:dyDescent="0.25">
      <c r="A11738" s="9"/>
      <c r="B11738" s="9"/>
      <c r="C11738" s="9"/>
      <c r="D11738" s="90" t="s">
        <v>5139</v>
      </c>
      <c r="E11738" s="90"/>
      <c r="F11738" s="90"/>
      <c r="G11738" s="90"/>
      <c r="H11738" s="90"/>
      <c r="I11738" s="90"/>
    </row>
    <row r="11739" spans="1:9" ht="9.9499999999999993" customHeight="1" x14ac:dyDescent="0.25">
      <c r="A11739" s="86"/>
      <c r="B11739" s="86"/>
      <c r="C11739" s="86"/>
      <c r="D11739" s="86"/>
      <c r="E11739" s="9"/>
      <c r="F11739" s="9"/>
      <c r="G11739" s="9"/>
      <c r="H11739" s="9"/>
      <c r="I11739" s="9"/>
    </row>
    <row r="11740" spans="1:9" ht="30.95" customHeight="1" x14ac:dyDescent="0.25">
      <c r="A11740" s="88" t="s">
        <v>3712</v>
      </c>
      <c r="B11740" s="88"/>
      <c r="C11740" s="88"/>
      <c r="D11740" s="88"/>
      <c r="E11740" s="88"/>
      <c r="F11740" s="88"/>
      <c r="G11740" s="88"/>
      <c r="H11740" s="88"/>
      <c r="I11740" s="88"/>
    </row>
    <row r="11741" spans="1:9" ht="15" customHeight="1" x14ac:dyDescent="0.25">
      <c r="A11741" s="89"/>
      <c r="B11741" s="89"/>
      <c r="C11741" s="14" t="s">
        <v>2076</v>
      </c>
      <c r="D11741" s="14" t="s">
        <v>2079</v>
      </c>
      <c r="E11741" s="14" t="s">
        <v>2059</v>
      </c>
      <c r="F11741" s="9"/>
      <c r="G11741" s="9"/>
      <c r="H11741" s="9"/>
      <c r="I11741" s="9"/>
    </row>
    <row r="11742" spans="1:9" ht="18.95" customHeight="1" x14ac:dyDescent="0.25">
      <c r="A11742" s="15" t="s">
        <v>2080</v>
      </c>
      <c r="B11742" s="16" t="s">
        <v>2081</v>
      </c>
      <c r="C11742" s="17">
        <v>615.04</v>
      </c>
      <c r="D11742" s="17">
        <v>0.1</v>
      </c>
      <c r="E11742" s="18">
        <v>61.5</v>
      </c>
      <c r="F11742" s="9"/>
      <c r="G11742" s="9"/>
      <c r="H11742" s="9"/>
      <c r="I11742" s="9"/>
    </row>
    <row r="11743" spans="1:9" ht="15" customHeight="1" x14ac:dyDescent="0.25">
      <c r="A11743" s="19"/>
      <c r="B11743" s="20"/>
      <c r="C11743" s="21"/>
      <c r="D11743" s="21"/>
      <c r="E11743" s="22">
        <v>61.5</v>
      </c>
      <c r="F11743" s="9"/>
      <c r="G11743" s="9"/>
      <c r="H11743" s="9"/>
      <c r="I11743" s="9"/>
    </row>
    <row r="11744" spans="1:9" ht="9.9499999999999993" customHeight="1" x14ac:dyDescent="0.25">
      <c r="A11744" s="86"/>
      <c r="B11744" s="86"/>
      <c r="C11744" s="86"/>
      <c r="D11744" s="9"/>
      <c r="E11744" s="9"/>
      <c r="F11744" s="9"/>
      <c r="G11744" s="9"/>
      <c r="H11744" s="9"/>
      <c r="I11744" s="9"/>
    </row>
    <row r="11745" spans="1:9" ht="12" customHeight="1" x14ac:dyDescent="0.25">
      <c r="A11745" s="9"/>
      <c r="B11745" s="9"/>
      <c r="C11745" s="9"/>
      <c r="D11745" s="90" t="s">
        <v>5140</v>
      </c>
      <c r="E11745" s="90"/>
      <c r="F11745" s="90"/>
      <c r="G11745" s="90"/>
      <c r="H11745" s="90"/>
      <c r="I11745" s="90"/>
    </row>
    <row r="11746" spans="1:9" ht="9.9499999999999993" customHeight="1" x14ac:dyDescent="0.25">
      <c r="A11746" s="86"/>
      <c r="B11746" s="86"/>
      <c r="C11746" s="86"/>
      <c r="D11746" s="86"/>
      <c r="E11746" s="9"/>
      <c r="F11746" s="9"/>
      <c r="G11746" s="9"/>
      <c r="H11746" s="9"/>
      <c r="I11746" s="9"/>
    </row>
    <row r="11747" spans="1:9" ht="30.95" customHeight="1" x14ac:dyDescent="0.25">
      <c r="A11747" s="88" t="s">
        <v>3713</v>
      </c>
      <c r="B11747" s="88"/>
      <c r="C11747" s="88"/>
      <c r="D11747" s="88"/>
      <c r="E11747" s="88"/>
      <c r="F11747" s="88"/>
      <c r="G11747" s="88"/>
      <c r="H11747" s="88"/>
      <c r="I11747" s="88"/>
    </row>
    <row r="11748" spans="1:9" ht="15" customHeight="1" x14ac:dyDescent="0.25">
      <c r="A11748" s="89"/>
      <c r="B11748" s="89"/>
      <c r="C11748" s="14" t="s">
        <v>2076</v>
      </c>
      <c r="D11748" s="14" t="s">
        <v>2079</v>
      </c>
      <c r="E11748" s="14" t="s">
        <v>2058</v>
      </c>
      <c r="F11748" s="14" t="s">
        <v>2059</v>
      </c>
      <c r="G11748" s="9"/>
      <c r="H11748" s="9"/>
      <c r="I11748" s="9"/>
    </row>
    <row r="11749" spans="1:9" ht="27" customHeight="1" x14ac:dyDescent="0.25">
      <c r="A11749" s="15" t="s">
        <v>2083</v>
      </c>
      <c r="B11749" s="16" t="s">
        <v>2084</v>
      </c>
      <c r="C11749" s="17">
        <v>4.3</v>
      </c>
      <c r="D11749" s="17">
        <v>0.1</v>
      </c>
      <c r="E11749" s="17">
        <v>4</v>
      </c>
      <c r="F11749" s="18">
        <v>1.72</v>
      </c>
      <c r="G11749" s="9"/>
      <c r="H11749" s="9"/>
      <c r="I11749" s="9"/>
    </row>
    <row r="11750" spans="1:9" ht="15" customHeight="1" x14ac:dyDescent="0.25">
      <c r="A11750" s="19"/>
      <c r="B11750" s="20"/>
      <c r="C11750" s="21"/>
      <c r="D11750" s="21"/>
      <c r="E11750" s="21"/>
      <c r="F11750" s="22">
        <v>1.72</v>
      </c>
      <c r="G11750" s="9"/>
      <c r="H11750" s="9"/>
      <c r="I11750" s="9"/>
    </row>
    <row r="11751" spans="1:9" ht="9.9499999999999993" customHeight="1" x14ac:dyDescent="0.25">
      <c r="A11751" s="86"/>
      <c r="B11751" s="86"/>
      <c r="C11751" s="86"/>
      <c r="D11751" s="9"/>
      <c r="E11751" s="9"/>
      <c r="F11751" s="9"/>
      <c r="G11751" s="9"/>
      <c r="H11751" s="9"/>
      <c r="I11751" s="9"/>
    </row>
    <row r="11752" spans="1:9" ht="12" customHeight="1" x14ac:dyDescent="0.25">
      <c r="A11752" s="9"/>
      <c r="B11752" s="9"/>
      <c r="C11752" s="9"/>
      <c r="D11752" s="90" t="s">
        <v>4313</v>
      </c>
      <c r="E11752" s="90"/>
      <c r="F11752" s="90"/>
      <c r="G11752" s="90"/>
      <c r="H11752" s="90"/>
      <c r="I11752" s="90"/>
    </row>
    <row r="11753" spans="1:9" ht="9.9499999999999993" customHeight="1" x14ac:dyDescent="0.25">
      <c r="A11753" s="86"/>
      <c r="B11753" s="86"/>
      <c r="C11753" s="86"/>
      <c r="D11753" s="86"/>
      <c r="E11753" s="9"/>
      <c r="F11753" s="9"/>
      <c r="G11753" s="9"/>
      <c r="H11753" s="9"/>
      <c r="I11753" s="9"/>
    </row>
    <row r="11754" spans="1:9" ht="42.95" customHeight="1" x14ac:dyDescent="0.25">
      <c r="A11754" s="88" t="s">
        <v>3714</v>
      </c>
      <c r="B11754" s="88"/>
      <c r="C11754" s="88"/>
      <c r="D11754" s="88"/>
      <c r="E11754" s="88"/>
      <c r="F11754" s="88"/>
      <c r="G11754" s="88"/>
      <c r="H11754" s="88"/>
      <c r="I11754" s="88"/>
    </row>
    <row r="11755" spans="1:9" ht="15" customHeight="1" x14ac:dyDescent="0.25">
      <c r="A11755" s="89"/>
      <c r="B11755" s="89"/>
      <c r="C11755" s="14" t="s">
        <v>2076</v>
      </c>
      <c r="D11755" s="14" t="s">
        <v>2056</v>
      </c>
      <c r="E11755" s="14" t="s">
        <v>2058</v>
      </c>
      <c r="F11755" s="14" t="s">
        <v>2086</v>
      </c>
      <c r="G11755" s="14" t="s">
        <v>2059</v>
      </c>
      <c r="H11755" s="9"/>
      <c r="I11755" s="9"/>
    </row>
    <row r="11756" spans="1:9" ht="18.95" customHeight="1" x14ac:dyDescent="0.25">
      <c r="A11756" s="15" t="s">
        <v>2087</v>
      </c>
      <c r="B11756" s="16" t="s">
        <v>2088</v>
      </c>
      <c r="C11756" s="17">
        <v>1196.73</v>
      </c>
      <c r="D11756" s="17">
        <v>0.1</v>
      </c>
      <c r="E11756" s="17">
        <v>1</v>
      </c>
      <c r="F11756" s="17">
        <v>1.5</v>
      </c>
      <c r="G11756" s="18">
        <v>179.51</v>
      </c>
      <c r="H11756" s="9"/>
      <c r="I11756" s="9"/>
    </row>
    <row r="11757" spans="1:9" ht="18.95" customHeight="1" x14ac:dyDescent="0.25">
      <c r="A11757" s="15" t="s">
        <v>2089</v>
      </c>
      <c r="B11757" s="16" t="s">
        <v>2088</v>
      </c>
      <c r="C11757" s="17">
        <v>615.04</v>
      </c>
      <c r="D11757" s="17">
        <v>0.1</v>
      </c>
      <c r="E11757" s="17">
        <v>1</v>
      </c>
      <c r="F11757" s="17">
        <v>1.5</v>
      </c>
      <c r="G11757" s="18">
        <v>92.26</v>
      </c>
      <c r="H11757" s="9"/>
      <c r="I11757" s="9"/>
    </row>
    <row r="11758" spans="1:9" ht="27" customHeight="1" x14ac:dyDescent="0.25">
      <c r="A11758" s="15" t="s">
        <v>2090</v>
      </c>
      <c r="B11758" s="16" t="s">
        <v>2088</v>
      </c>
      <c r="C11758" s="17">
        <v>4.5999999999999996</v>
      </c>
      <c r="D11758" s="17">
        <v>0.1</v>
      </c>
      <c r="E11758" s="17">
        <v>4</v>
      </c>
      <c r="F11758" s="17">
        <v>1.5</v>
      </c>
      <c r="G11758" s="18">
        <v>2.76</v>
      </c>
      <c r="H11758" s="9"/>
      <c r="I11758" s="9"/>
    </row>
    <row r="11759" spans="1:9" ht="15" customHeight="1" x14ac:dyDescent="0.25">
      <c r="A11759" s="19"/>
      <c r="B11759" s="20"/>
      <c r="C11759" s="21"/>
      <c r="D11759" s="21"/>
      <c r="E11759" s="21"/>
      <c r="F11759" s="21"/>
      <c r="G11759" s="22">
        <v>274.52999999999997</v>
      </c>
      <c r="H11759" s="9"/>
      <c r="I11759" s="9"/>
    </row>
    <row r="11760" spans="1:9" ht="9.9499999999999993" customHeight="1" x14ac:dyDescent="0.25">
      <c r="A11760" s="86"/>
      <c r="B11760" s="86"/>
      <c r="C11760" s="86"/>
      <c r="D11760" s="9"/>
      <c r="E11760" s="9"/>
      <c r="F11760" s="9"/>
      <c r="G11760" s="9"/>
      <c r="H11760" s="9"/>
      <c r="I11760" s="9"/>
    </row>
    <row r="11761" spans="1:9" ht="12" customHeight="1" x14ac:dyDescent="0.25">
      <c r="A11761" s="9"/>
      <c r="B11761" s="9"/>
      <c r="C11761" s="9"/>
      <c r="D11761" s="90" t="s">
        <v>5141</v>
      </c>
      <c r="E11761" s="90"/>
      <c r="F11761" s="90"/>
      <c r="G11761" s="90"/>
      <c r="H11761" s="90"/>
      <c r="I11761" s="90"/>
    </row>
    <row r="11762" spans="1:9" ht="9.9499999999999993" customHeight="1" x14ac:dyDescent="0.25">
      <c r="A11762" s="86"/>
      <c r="B11762" s="86"/>
      <c r="C11762" s="86"/>
      <c r="D11762" s="86"/>
      <c r="E11762" s="9"/>
      <c r="F11762" s="9"/>
      <c r="G11762" s="9"/>
      <c r="H11762" s="9"/>
      <c r="I11762" s="9"/>
    </row>
    <row r="11763" spans="1:9" ht="30.95" customHeight="1" x14ac:dyDescent="0.25">
      <c r="A11763" s="88" t="s">
        <v>3715</v>
      </c>
      <c r="B11763" s="88"/>
      <c r="C11763" s="88"/>
      <c r="D11763" s="88"/>
      <c r="E11763" s="88"/>
      <c r="F11763" s="88"/>
      <c r="G11763" s="88"/>
      <c r="H11763" s="88"/>
      <c r="I11763" s="88"/>
    </row>
    <row r="11764" spans="1:9" ht="15" customHeight="1" x14ac:dyDescent="0.25">
      <c r="A11764" s="89"/>
      <c r="B11764" s="89"/>
      <c r="C11764" s="14" t="s">
        <v>2076</v>
      </c>
      <c r="D11764" s="14" t="s">
        <v>2056</v>
      </c>
      <c r="E11764" s="14" t="s">
        <v>2058</v>
      </c>
      <c r="F11764" s="14" t="s">
        <v>2092</v>
      </c>
      <c r="G11764" s="14" t="s">
        <v>2086</v>
      </c>
      <c r="H11764" s="14" t="s">
        <v>2059</v>
      </c>
      <c r="I11764" s="9"/>
    </row>
    <row r="11765" spans="1:9" ht="18.95" customHeight="1" x14ac:dyDescent="0.25">
      <c r="A11765" s="15" t="s">
        <v>2087</v>
      </c>
      <c r="B11765" s="16" t="s">
        <v>2186</v>
      </c>
      <c r="C11765" s="17">
        <v>1196.73</v>
      </c>
      <c r="D11765" s="17">
        <v>0.1</v>
      </c>
      <c r="E11765" s="17">
        <v>1</v>
      </c>
      <c r="F11765" s="17">
        <v>30</v>
      </c>
      <c r="G11765" s="17">
        <v>1.5</v>
      </c>
      <c r="H11765" s="18">
        <v>5385.29</v>
      </c>
      <c r="I11765" s="9"/>
    </row>
    <row r="11766" spans="1:9" ht="18.95" customHeight="1" x14ac:dyDescent="0.25">
      <c r="A11766" s="15" t="s">
        <v>2089</v>
      </c>
      <c r="B11766" s="16" t="s">
        <v>2186</v>
      </c>
      <c r="C11766" s="17">
        <v>615.04</v>
      </c>
      <c r="D11766" s="17">
        <v>0.03</v>
      </c>
      <c r="E11766" s="17">
        <v>1</v>
      </c>
      <c r="F11766" s="17">
        <v>30</v>
      </c>
      <c r="G11766" s="17">
        <v>1.5</v>
      </c>
      <c r="H11766" s="18">
        <v>830.3</v>
      </c>
      <c r="I11766" s="9"/>
    </row>
    <row r="11767" spans="1:9" ht="27" customHeight="1" x14ac:dyDescent="0.25">
      <c r="A11767" s="15" t="s">
        <v>2090</v>
      </c>
      <c r="B11767" s="16" t="s">
        <v>2186</v>
      </c>
      <c r="C11767" s="17">
        <v>4.5999999999999996</v>
      </c>
      <c r="D11767" s="17">
        <v>0.1</v>
      </c>
      <c r="E11767" s="17">
        <v>4</v>
      </c>
      <c r="F11767" s="17">
        <v>30</v>
      </c>
      <c r="G11767" s="17">
        <v>1.5</v>
      </c>
      <c r="H11767" s="18">
        <v>82.8</v>
      </c>
      <c r="I11767" s="9"/>
    </row>
    <row r="11768" spans="1:9" ht="15" customHeight="1" x14ac:dyDescent="0.25">
      <c r="A11768" s="19"/>
      <c r="B11768" s="20"/>
      <c r="C11768" s="21"/>
      <c r="D11768" s="21"/>
      <c r="E11768" s="21"/>
      <c r="F11768" s="21"/>
      <c r="G11768" s="21"/>
      <c r="H11768" s="22">
        <v>6298.39</v>
      </c>
      <c r="I11768" s="9"/>
    </row>
    <row r="11769" spans="1:9" ht="9.9499999999999993" customHeight="1" x14ac:dyDescent="0.25">
      <c r="A11769" s="86"/>
      <c r="B11769" s="86"/>
      <c r="C11769" s="86"/>
      <c r="D11769" s="9"/>
      <c r="E11769" s="9"/>
      <c r="F11769" s="9"/>
      <c r="G11769" s="9"/>
      <c r="H11769" s="9"/>
      <c r="I11769" s="9"/>
    </row>
    <row r="11770" spans="1:9" ht="12" customHeight="1" x14ac:dyDescent="0.25">
      <c r="A11770" s="9"/>
      <c r="B11770" s="9"/>
      <c r="C11770" s="9"/>
      <c r="D11770" s="90" t="s">
        <v>5142</v>
      </c>
      <c r="E11770" s="90"/>
      <c r="F11770" s="90"/>
      <c r="G11770" s="90"/>
      <c r="H11770" s="90"/>
      <c r="I11770" s="90"/>
    </row>
    <row r="11771" spans="1:9" ht="9.9499999999999993" customHeight="1" x14ac:dyDescent="0.25">
      <c r="A11771" s="86"/>
      <c r="B11771" s="86"/>
      <c r="C11771" s="86"/>
      <c r="D11771" s="86"/>
      <c r="E11771" s="9"/>
      <c r="F11771" s="9"/>
      <c r="G11771" s="9"/>
      <c r="H11771" s="9"/>
      <c r="I11771" s="9"/>
    </row>
    <row r="11772" spans="1:9" ht="42.95" customHeight="1" x14ac:dyDescent="0.25">
      <c r="A11772" s="88" t="s">
        <v>3716</v>
      </c>
      <c r="B11772" s="88"/>
      <c r="C11772" s="88"/>
      <c r="D11772" s="88"/>
      <c r="E11772" s="88"/>
      <c r="F11772" s="88"/>
      <c r="G11772" s="88"/>
      <c r="H11772" s="88"/>
      <c r="I11772" s="88"/>
    </row>
    <row r="11773" spans="1:9" ht="15" customHeight="1" x14ac:dyDescent="0.25">
      <c r="A11773" s="89"/>
      <c r="B11773" s="89"/>
      <c r="C11773" s="14" t="s">
        <v>2076</v>
      </c>
      <c r="D11773" s="14" t="s">
        <v>2056</v>
      </c>
      <c r="E11773" s="14" t="s">
        <v>2058</v>
      </c>
      <c r="F11773" s="14" t="s">
        <v>2092</v>
      </c>
      <c r="G11773" s="14" t="s">
        <v>2086</v>
      </c>
      <c r="H11773" s="14" t="s">
        <v>2059</v>
      </c>
      <c r="I11773" s="9"/>
    </row>
    <row r="11774" spans="1:9" ht="18.95" customHeight="1" x14ac:dyDescent="0.25">
      <c r="A11774" s="15" t="s">
        <v>2087</v>
      </c>
      <c r="B11774" s="16" t="s">
        <v>2186</v>
      </c>
      <c r="C11774" s="17">
        <v>1196.73</v>
      </c>
      <c r="D11774" s="17">
        <v>0.1</v>
      </c>
      <c r="E11774" s="17">
        <v>1</v>
      </c>
      <c r="F11774" s="17">
        <v>12</v>
      </c>
      <c r="G11774" s="17">
        <v>1.5</v>
      </c>
      <c r="H11774" s="18">
        <v>2154.11</v>
      </c>
      <c r="I11774" s="9"/>
    </row>
    <row r="11775" spans="1:9" ht="18.95" customHeight="1" x14ac:dyDescent="0.25">
      <c r="A11775" s="15" t="s">
        <v>2089</v>
      </c>
      <c r="B11775" s="16" t="s">
        <v>2186</v>
      </c>
      <c r="C11775" s="17">
        <v>615.04</v>
      </c>
      <c r="D11775" s="17">
        <v>0.1</v>
      </c>
      <c r="E11775" s="17">
        <v>1</v>
      </c>
      <c r="F11775" s="17">
        <v>12</v>
      </c>
      <c r="G11775" s="17">
        <v>1.5</v>
      </c>
      <c r="H11775" s="18">
        <v>1107.07</v>
      </c>
      <c r="I11775" s="9"/>
    </row>
    <row r="11776" spans="1:9" ht="27" customHeight="1" x14ac:dyDescent="0.25">
      <c r="A11776" s="15" t="s">
        <v>2090</v>
      </c>
      <c r="B11776" s="16" t="s">
        <v>2186</v>
      </c>
      <c r="C11776" s="17">
        <v>4.5999999999999996</v>
      </c>
      <c r="D11776" s="17">
        <v>0.1</v>
      </c>
      <c r="E11776" s="17">
        <v>4</v>
      </c>
      <c r="F11776" s="17">
        <v>12</v>
      </c>
      <c r="G11776" s="17">
        <v>1.5</v>
      </c>
      <c r="H11776" s="18">
        <v>33.119999999999997</v>
      </c>
      <c r="I11776" s="9"/>
    </row>
    <row r="11777" spans="1:9" ht="15" customHeight="1" x14ac:dyDescent="0.25">
      <c r="A11777" s="19"/>
      <c r="B11777" s="20"/>
      <c r="C11777" s="21"/>
      <c r="D11777" s="21"/>
      <c r="E11777" s="21"/>
      <c r="F11777" s="21"/>
      <c r="G11777" s="21"/>
      <c r="H11777" s="22">
        <v>3294.3</v>
      </c>
      <c r="I11777" s="9"/>
    </row>
    <row r="11778" spans="1:9" ht="9.9499999999999993" customHeight="1" x14ac:dyDescent="0.25">
      <c r="A11778" s="86"/>
      <c r="B11778" s="86"/>
      <c r="C11778" s="86"/>
      <c r="D11778" s="9"/>
      <c r="E11778" s="9"/>
      <c r="F11778" s="9"/>
      <c r="G11778" s="9"/>
      <c r="H11778" s="9"/>
      <c r="I11778" s="9"/>
    </row>
    <row r="11779" spans="1:9" ht="12" customHeight="1" x14ac:dyDescent="0.25">
      <c r="A11779" s="9"/>
      <c r="B11779" s="9"/>
      <c r="C11779" s="9"/>
      <c r="D11779" s="90" t="s">
        <v>5143</v>
      </c>
      <c r="E11779" s="90"/>
      <c r="F11779" s="90"/>
      <c r="G11779" s="90"/>
      <c r="H11779" s="90"/>
      <c r="I11779" s="90"/>
    </row>
    <row r="11780" spans="1:9" ht="9.9499999999999993" customHeight="1" x14ac:dyDescent="0.25">
      <c r="A11780" s="86"/>
      <c r="B11780" s="86"/>
      <c r="C11780" s="86"/>
      <c r="D11780" s="86"/>
      <c r="E11780" s="9"/>
      <c r="F11780" s="9"/>
      <c r="G11780" s="9"/>
      <c r="H11780" s="9"/>
      <c r="I11780" s="9"/>
    </row>
    <row r="11781" spans="1:9" ht="20.100000000000001" customHeight="1" x14ac:dyDescent="0.25">
      <c r="A11781" s="88" t="s">
        <v>3717</v>
      </c>
      <c r="B11781" s="88"/>
      <c r="C11781" s="88"/>
      <c r="D11781" s="88"/>
      <c r="E11781" s="88"/>
      <c r="F11781" s="88"/>
      <c r="G11781" s="88"/>
      <c r="H11781" s="88"/>
      <c r="I11781" s="88"/>
    </row>
    <row r="11782" spans="1:9" ht="15" customHeight="1" x14ac:dyDescent="0.25">
      <c r="A11782" s="89"/>
      <c r="B11782" s="89"/>
      <c r="C11782" s="14" t="s">
        <v>2076</v>
      </c>
      <c r="D11782" s="14" t="s">
        <v>2056</v>
      </c>
      <c r="E11782" s="14" t="s">
        <v>2086</v>
      </c>
      <c r="F11782" s="14" t="s">
        <v>2059</v>
      </c>
      <c r="G11782" s="9"/>
      <c r="H11782" s="9"/>
      <c r="I11782" s="9"/>
    </row>
    <row r="11783" spans="1:9" ht="18.95" customHeight="1" x14ac:dyDescent="0.25">
      <c r="A11783" s="15" t="s">
        <v>2096</v>
      </c>
      <c r="B11783" s="16" t="s">
        <v>2097</v>
      </c>
      <c r="C11783" s="17">
        <v>1196.73</v>
      </c>
      <c r="D11783" s="17">
        <v>0.1</v>
      </c>
      <c r="E11783" s="17">
        <v>1.5</v>
      </c>
      <c r="F11783" s="18">
        <v>179.51</v>
      </c>
      <c r="G11783" s="9"/>
      <c r="H11783" s="9"/>
      <c r="I11783" s="9"/>
    </row>
    <row r="11784" spans="1:9" ht="15" customHeight="1" x14ac:dyDescent="0.25">
      <c r="A11784" s="19"/>
      <c r="B11784" s="20"/>
      <c r="C11784" s="21"/>
      <c r="D11784" s="21"/>
      <c r="E11784" s="21"/>
      <c r="F11784" s="22">
        <v>179.51</v>
      </c>
      <c r="G11784" s="9"/>
      <c r="H11784" s="9"/>
      <c r="I11784" s="9"/>
    </row>
    <row r="11785" spans="1:9" ht="9.9499999999999993" customHeight="1" x14ac:dyDescent="0.25">
      <c r="A11785" s="86"/>
      <c r="B11785" s="86"/>
      <c r="C11785" s="86"/>
      <c r="D11785" s="9"/>
      <c r="E11785" s="9"/>
      <c r="F11785" s="9"/>
      <c r="G11785" s="9"/>
      <c r="H11785" s="9"/>
      <c r="I11785" s="9"/>
    </row>
    <row r="11786" spans="1:9" ht="12" customHeight="1" x14ac:dyDescent="0.25">
      <c r="A11786" s="9"/>
      <c r="B11786" s="9"/>
      <c r="C11786" s="9"/>
      <c r="D11786" s="90" t="s">
        <v>5144</v>
      </c>
      <c r="E11786" s="90"/>
      <c r="F11786" s="90"/>
      <c r="G11786" s="90"/>
      <c r="H11786" s="90"/>
      <c r="I11786" s="90"/>
    </row>
    <row r="11787" spans="1:9" ht="9.9499999999999993" customHeight="1" x14ac:dyDescent="0.25">
      <c r="A11787" s="86"/>
      <c r="B11787" s="86"/>
      <c r="C11787" s="86"/>
      <c r="D11787" s="86"/>
      <c r="E11787" s="9"/>
      <c r="F11787" s="9"/>
      <c r="G11787" s="9"/>
      <c r="H11787" s="9"/>
      <c r="I11787" s="9"/>
    </row>
    <row r="11788" spans="1:9" ht="30.95" customHeight="1" x14ac:dyDescent="0.25">
      <c r="A11788" s="88" t="s">
        <v>3718</v>
      </c>
      <c r="B11788" s="88"/>
      <c r="C11788" s="88"/>
      <c r="D11788" s="88"/>
      <c r="E11788" s="88"/>
      <c r="F11788" s="88"/>
      <c r="G11788" s="88"/>
      <c r="H11788" s="88"/>
      <c r="I11788" s="88"/>
    </row>
    <row r="11789" spans="1:9" ht="15" customHeight="1" x14ac:dyDescent="0.25">
      <c r="A11789" s="89"/>
      <c r="B11789" s="89"/>
      <c r="C11789" s="14" t="s">
        <v>2076</v>
      </c>
      <c r="D11789" s="14" t="s">
        <v>2079</v>
      </c>
      <c r="E11789" s="14" t="s">
        <v>2092</v>
      </c>
      <c r="F11789" s="14" t="s">
        <v>2086</v>
      </c>
      <c r="G11789" s="14" t="s">
        <v>2059</v>
      </c>
      <c r="H11789" s="9"/>
      <c r="I11789" s="9"/>
    </row>
    <row r="11790" spans="1:9" ht="27" customHeight="1" x14ac:dyDescent="0.25">
      <c r="A11790" s="15" t="s">
        <v>2099</v>
      </c>
      <c r="B11790" s="16" t="s">
        <v>2100</v>
      </c>
      <c r="C11790" s="17">
        <v>615.04</v>
      </c>
      <c r="D11790" s="17">
        <v>0.1</v>
      </c>
      <c r="E11790" s="17">
        <v>29.7</v>
      </c>
      <c r="F11790" s="17">
        <v>1.5</v>
      </c>
      <c r="G11790" s="18">
        <v>2740</v>
      </c>
      <c r="H11790" s="9"/>
      <c r="I11790" s="9"/>
    </row>
    <row r="11791" spans="1:9" ht="15" customHeight="1" x14ac:dyDescent="0.25">
      <c r="A11791" s="19"/>
      <c r="B11791" s="20"/>
      <c r="C11791" s="21"/>
      <c r="D11791" s="21"/>
      <c r="E11791" s="21"/>
      <c r="F11791" s="21"/>
      <c r="G11791" s="22">
        <v>2740</v>
      </c>
      <c r="H11791" s="9"/>
      <c r="I11791" s="9"/>
    </row>
    <row r="11792" spans="1:9" ht="9.9499999999999993" customHeight="1" x14ac:dyDescent="0.25">
      <c r="A11792" s="86"/>
      <c r="B11792" s="86"/>
      <c r="C11792" s="86"/>
      <c r="D11792" s="9"/>
      <c r="E11792" s="9"/>
      <c r="F11792" s="9"/>
      <c r="G11792" s="9"/>
      <c r="H11792" s="9"/>
      <c r="I11792" s="9"/>
    </row>
    <row r="11793" spans="1:9" ht="12" customHeight="1" x14ac:dyDescent="0.25">
      <c r="A11793" s="9"/>
      <c r="B11793" s="9"/>
      <c r="C11793" s="9"/>
      <c r="D11793" s="90" t="s">
        <v>5145</v>
      </c>
      <c r="E11793" s="90"/>
      <c r="F11793" s="90"/>
      <c r="G11793" s="90"/>
      <c r="H11793" s="90"/>
      <c r="I11793" s="90"/>
    </row>
    <row r="11794" spans="1:9" ht="9.9499999999999993" customHeight="1" x14ac:dyDescent="0.25">
      <c r="A11794" s="86"/>
      <c r="B11794" s="86"/>
      <c r="C11794" s="86"/>
      <c r="D11794" s="86"/>
      <c r="E11794" s="9"/>
      <c r="F11794" s="9"/>
      <c r="G11794" s="9"/>
      <c r="H11794" s="9"/>
      <c r="I11794" s="9"/>
    </row>
    <row r="11795" spans="1:9" ht="30.95" customHeight="1" x14ac:dyDescent="0.25">
      <c r="A11795" s="88" t="s">
        <v>3719</v>
      </c>
      <c r="B11795" s="88"/>
      <c r="C11795" s="88"/>
      <c r="D11795" s="88"/>
      <c r="E11795" s="88"/>
      <c r="F11795" s="88"/>
      <c r="G11795" s="88"/>
      <c r="H11795" s="88"/>
      <c r="I11795" s="88"/>
    </row>
    <row r="11796" spans="1:9" ht="15" customHeight="1" x14ac:dyDescent="0.25">
      <c r="A11796" s="89"/>
      <c r="B11796" s="89"/>
      <c r="C11796" s="14" t="s">
        <v>2076</v>
      </c>
      <c r="D11796" s="14" t="s">
        <v>2079</v>
      </c>
      <c r="E11796" s="14" t="s">
        <v>2059</v>
      </c>
      <c r="F11796" s="9"/>
      <c r="G11796" s="9"/>
      <c r="H11796" s="9"/>
      <c r="I11796" s="9"/>
    </row>
    <row r="11797" spans="1:9" ht="18.95" customHeight="1" x14ac:dyDescent="0.25">
      <c r="A11797" s="15" t="s">
        <v>2080</v>
      </c>
      <c r="B11797" s="16" t="s">
        <v>2081</v>
      </c>
      <c r="C11797" s="17">
        <v>615.04</v>
      </c>
      <c r="D11797" s="17">
        <v>0.1</v>
      </c>
      <c r="E11797" s="18">
        <v>61.5</v>
      </c>
      <c r="F11797" s="9"/>
      <c r="G11797" s="9"/>
      <c r="H11797" s="9"/>
      <c r="I11797" s="9"/>
    </row>
    <row r="11798" spans="1:9" ht="15" customHeight="1" x14ac:dyDescent="0.25">
      <c r="A11798" s="19"/>
      <c r="B11798" s="20"/>
      <c r="C11798" s="21"/>
      <c r="D11798" s="21"/>
      <c r="E11798" s="22">
        <v>61.5</v>
      </c>
      <c r="F11798" s="9"/>
      <c r="G11798" s="9"/>
      <c r="H11798" s="9"/>
      <c r="I11798" s="9"/>
    </row>
    <row r="11799" spans="1:9" ht="9.9499999999999993" customHeight="1" x14ac:dyDescent="0.25">
      <c r="A11799" s="86"/>
      <c r="B11799" s="86"/>
      <c r="C11799" s="86"/>
      <c r="D11799" s="9"/>
      <c r="E11799" s="9"/>
      <c r="F11799" s="9"/>
      <c r="G11799" s="9"/>
      <c r="H11799" s="9"/>
      <c r="I11799" s="9"/>
    </row>
    <row r="11800" spans="1:9" ht="12" customHeight="1" x14ac:dyDescent="0.25">
      <c r="A11800" s="9"/>
      <c r="B11800" s="9"/>
      <c r="C11800" s="9"/>
      <c r="D11800" s="90" t="s">
        <v>5140</v>
      </c>
      <c r="E11800" s="90"/>
      <c r="F11800" s="90"/>
      <c r="G11800" s="90"/>
      <c r="H11800" s="90"/>
      <c r="I11800" s="90"/>
    </row>
    <row r="11801" spans="1:9" ht="9.9499999999999993" customHeight="1" x14ac:dyDescent="0.25">
      <c r="A11801" s="86"/>
      <c r="B11801" s="86"/>
      <c r="C11801" s="86"/>
      <c r="D11801" s="86"/>
      <c r="E11801" s="9"/>
      <c r="F11801" s="9"/>
      <c r="G11801" s="9"/>
      <c r="H11801" s="9"/>
      <c r="I11801" s="9"/>
    </row>
    <row r="11802" spans="1:9" ht="30.95" customHeight="1" x14ac:dyDescent="0.25">
      <c r="A11802" s="88" t="s">
        <v>3720</v>
      </c>
      <c r="B11802" s="88"/>
      <c r="C11802" s="88"/>
      <c r="D11802" s="88"/>
      <c r="E11802" s="88"/>
      <c r="F11802" s="88"/>
      <c r="G11802" s="88"/>
      <c r="H11802" s="88"/>
      <c r="I11802" s="88"/>
    </row>
    <row r="11803" spans="1:9" ht="15" customHeight="1" x14ac:dyDescent="0.25">
      <c r="A11803" s="89"/>
      <c r="B11803" s="89"/>
      <c r="C11803" s="14" t="s">
        <v>2076</v>
      </c>
      <c r="D11803" s="14" t="s">
        <v>2059</v>
      </c>
      <c r="E11803" s="9"/>
      <c r="F11803" s="9"/>
      <c r="G11803" s="9"/>
      <c r="H11803" s="9"/>
      <c r="I11803" s="9"/>
    </row>
    <row r="11804" spans="1:9" ht="18.95" customHeight="1" x14ac:dyDescent="0.25">
      <c r="A11804" s="15" t="s">
        <v>2170</v>
      </c>
      <c r="B11804" s="16" t="s">
        <v>2076</v>
      </c>
      <c r="C11804" s="17">
        <v>615.04</v>
      </c>
      <c r="D11804" s="18">
        <v>615.04</v>
      </c>
      <c r="E11804" s="9"/>
      <c r="F11804" s="9"/>
      <c r="G11804" s="9"/>
      <c r="H11804" s="9"/>
      <c r="I11804" s="9"/>
    </row>
    <row r="11805" spans="1:9" ht="15" customHeight="1" x14ac:dyDescent="0.25">
      <c r="A11805" s="19"/>
      <c r="B11805" s="20"/>
      <c r="C11805" s="21"/>
      <c r="D11805" s="22">
        <v>615.04</v>
      </c>
      <c r="E11805" s="9"/>
      <c r="F11805" s="9"/>
      <c r="G11805" s="9"/>
      <c r="H11805" s="9"/>
      <c r="I11805" s="9"/>
    </row>
    <row r="11806" spans="1:9" ht="9.9499999999999993" customHeight="1" x14ac:dyDescent="0.25">
      <c r="A11806" s="86"/>
      <c r="B11806" s="86"/>
      <c r="C11806" s="86"/>
      <c r="D11806" s="9"/>
      <c r="E11806" s="9"/>
      <c r="F11806" s="9"/>
      <c r="G11806" s="9"/>
      <c r="H11806" s="9"/>
      <c r="I11806" s="9"/>
    </row>
    <row r="11807" spans="1:9" ht="12" customHeight="1" x14ac:dyDescent="0.25">
      <c r="A11807" s="9"/>
      <c r="B11807" s="9"/>
      <c r="C11807" s="9"/>
      <c r="D11807" s="90" t="s">
        <v>5146</v>
      </c>
      <c r="E11807" s="90"/>
      <c r="F11807" s="90"/>
      <c r="G11807" s="90"/>
      <c r="H11807" s="90"/>
      <c r="I11807" s="90"/>
    </row>
    <row r="11808" spans="1:9" ht="9.9499999999999993" customHeight="1" x14ac:dyDescent="0.25">
      <c r="A11808" s="86"/>
      <c r="B11808" s="86"/>
      <c r="C11808" s="86"/>
      <c r="D11808" s="86"/>
      <c r="E11808" s="9"/>
      <c r="F11808" s="9"/>
      <c r="G11808" s="9"/>
      <c r="H11808" s="9"/>
      <c r="I11808" s="9"/>
    </row>
    <row r="11809" spans="1:9" ht="42.95" customHeight="1" x14ac:dyDescent="0.25">
      <c r="A11809" s="88" t="s">
        <v>3721</v>
      </c>
      <c r="B11809" s="88"/>
      <c r="C11809" s="88"/>
      <c r="D11809" s="88"/>
      <c r="E11809" s="88"/>
      <c r="F11809" s="88"/>
      <c r="G11809" s="88"/>
      <c r="H11809" s="88"/>
      <c r="I11809" s="88"/>
    </row>
    <row r="11810" spans="1:9" ht="15" customHeight="1" x14ac:dyDescent="0.25">
      <c r="A11810" s="89"/>
      <c r="B11810" s="89"/>
      <c r="C11810" s="14" t="s">
        <v>2069</v>
      </c>
      <c r="D11810" s="14" t="s">
        <v>2058</v>
      </c>
      <c r="E11810" s="14" t="s">
        <v>2059</v>
      </c>
      <c r="F11810" s="9"/>
      <c r="G11810" s="9"/>
      <c r="H11810" s="9"/>
      <c r="I11810" s="9"/>
    </row>
    <row r="11811" spans="1:9" ht="12.95" customHeight="1" x14ac:dyDescent="0.25">
      <c r="A11811" s="15"/>
      <c r="B11811" s="16" t="s">
        <v>2104</v>
      </c>
      <c r="C11811" s="17">
        <v>439.03</v>
      </c>
      <c r="D11811" s="17">
        <v>1</v>
      </c>
      <c r="E11811" s="18">
        <v>439.03</v>
      </c>
      <c r="F11811" s="9"/>
      <c r="G11811" s="9"/>
      <c r="H11811" s="9"/>
      <c r="I11811" s="9"/>
    </row>
    <row r="11812" spans="1:9" ht="15" customHeight="1" x14ac:dyDescent="0.25">
      <c r="A11812" s="19"/>
      <c r="B11812" s="20"/>
      <c r="C11812" s="21"/>
      <c r="D11812" s="21"/>
      <c r="E11812" s="22">
        <v>439.03</v>
      </c>
      <c r="F11812" s="9"/>
      <c r="G11812" s="9"/>
      <c r="H11812" s="9"/>
      <c r="I11812" s="9"/>
    </row>
    <row r="11813" spans="1:9" ht="9.9499999999999993" customHeight="1" x14ac:dyDescent="0.25">
      <c r="A11813" s="86"/>
      <c r="B11813" s="86"/>
      <c r="C11813" s="86"/>
      <c r="D11813" s="9"/>
      <c r="E11813" s="9"/>
      <c r="F11813" s="9"/>
      <c r="G11813" s="9"/>
      <c r="H11813" s="9"/>
      <c r="I11813" s="9"/>
    </row>
    <row r="11814" spans="1:9" ht="12" customHeight="1" x14ac:dyDescent="0.25">
      <c r="A11814" s="9"/>
      <c r="B11814" s="9"/>
      <c r="C11814" s="9"/>
      <c r="D11814" s="90" t="s">
        <v>5147</v>
      </c>
      <c r="E11814" s="90"/>
      <c r="F11814" s="90"/>
      <c r="G11814" s="90"/>
      <c r="H11814" s="90"/>
      <c r="I11814" s="90"/>
    </row>
    <row r="11815" spans="1:9" ht="9.9499999999999993" customHeight="1" x14ac:dyDescent="0.25">
      <c r="A11815" s="86"/>
      <c r="B11815" s="86"/>
      <c r="C11815" s="86"/>
      <c r="D11815" s="86"/>
      <c r="E11815" s="9"/>
      <c r="F11815" s="9"/>
      <c r="G11815" s="9"/>
      <c r="H11815" s="9"/>
      <c r="I11815" s="9"/>
    </row>
    <row r="11816" spans="1:9" ht="30.95" customHeight="1" x14ac:dyDescent="0.25">
      <c r="A11816" s="88" t="s">
        <v>3722</v>
      </c>
      <c r="B11816" s="88"/>
      <c r="C11816" s="88"/>
      <c r="D11816" s="88"/>
      <c r="E11816" s="88"/>
      <c r="F11816" s="88"/>
      <c r="G11816" s="88"/>
      <c r="H11816" s="88"/>
      <c r="I11816" s="88"/>
    </row>
    <row r="11817" spans="1:9" ht="15" customHeight="1" x14ac:dyDescent="0.25">
      <c r="A11817" s="89"/>
      <c r="B11817" s="89"/>
      <c r="C11817" s="14" t="s">
        <v>2069</v>
      </c>
      <c r="D11817" s="14" t="s">
        <v>2058</v>
      </c>
      <c r="E11817" s="14" t="s">
        <v>2059</v>
      </c>
      <c r="F11817" s="9"/>
      <c r="G11817" s="9"/>
      <c r="H11817" s="9"/>
      <c r="I11817" s="9"/>
    </row>
    <row r="11818" spans="1:9" ht="12.95" customHeight="1" x14ac:dyDescent="0.25">
      <c r="A11818" s="15"/>
      <c r="B11818" s="16" t="s">
        <v>2104</v>
      </c>
      <c r="C11818" s="17">
        <v>439.03</v>
      </c>
      <c r="D11818" s="17">
        <v>1</v>
      </c>
      <c r="E11818" s="18">
        <v>439.03</v>
      </c>
      <c r="F11818" s="9"/>
      <c r="G11818" s="9"/>
      <c r="H11818" s="9"/>
      <c r="I11818" s="9"/>
    </row>
    <row r="11819" spans="1:9" ht="15" customHeight="1" x14ac:dyDescent="0.25">
      <c r="A11819" s="19"/>
      <c r="B11819" s="20"/>
      <c r="C11819" s="21"/>
      <c r="D11819" s="21"/>
      <c r="E11819" s="22">
        <v>439.03</v>
      </c>
      <c r="F11819" s="9"/>
      <c r="G11819" s="9"/>
      <c r="H11819" s="9"/>
      <c r="I11819" s="9"/>
    </row>
    <row r="11820" spans="1:9" ht="9.9499999999999993" customHeight="1" x14ac:dyDescent="0.25">
      <c r="A11820" s="86"/>
      <c r="B11820" s="86"/>
      <c r="C11820" s="86"/>
      <c r="D11820" s="9"/>
      <c r="E11820" s="9"/>
      <c r="F11820" s="9"/>
      <c r="G11820" s="9"/>
      <c r="H11820" s="9"/>
      <c r="I11820" s="9"/>
    </row>
    <row r="11821" spans="1:9" ht="12" customHeight="1" x14ac:dyDescent="0.25">
      <c r="A11821" s="9"/>
      <c r="B11821" s="9"/>
      <c r="C11821" s="9"/>
      <c r="D11821" s="90" t="s">
        <v>5147</v>
      </c>
      <c r="E11821" s="90"/>
      <c r="F11821" s="90"/>
      <c r="G11821" s="90"/>
      <c r="H11821" s="90"/>
      <c r="I11821" s="90"/>
    </row>
    <row r="11822" spans="1:9" ht="9.9499999999999993" customHeight="1" x14ac:dyDescent="0.25">
      <c r="A11822" s="86"/>
      <c r="B11822" s="86"/>
      <c r="C11822" s="86"/>
      <c r="D11822" s="86"/>
      <c r="E11822" s="9"/>
      <c r="F11822" s="9"/>
      <c r="G11822" s="9"/>
      <c r="H11822" s="9"/>
      <c r="I11822" s="9"/>
    </row>
    <row r="11823" spans="1:9" ht="42.95" customHeight="1" x14ac:dyDescent="0.25">
      <c r="A11823" s="88" t="s">
        <v>3723</v>
      </c>
      <c r="B11823" s="88"/>
      <c r="C11823" s="88"/>
      <c r="D11823" s="88"/>
      <c r="E11823" s="88"/>
      <c r="F11823" s="88"/>
      <c r="G11823" s="88"/>
      <c r="H11823" s="88"/>
      <c r="I11823" s="88"/>
    </row>
    <row r="11824" spans="1:9" ht="15" customHeight="1" x14ac:dyDescent="0.25">
      <c r="A11824" s="89"/>
      <c r="B11824" s="89"/>
      <c r="C11824" s="14" t="s">
        <v>2058</v>
      </c>
      <c r="D11824" s="14" t="s">
        <v>2059</v>
      </c>
      <c r="E11824" s="9"/>
      <c r="F11824" s="9"/>
      <c r="G11824" s="9"/>
      <c r="H11824" s="9"/>
      <c r="I11824" s="9"/>
    </row>
    <row r="11825" spans="1:9" ht="12.95" customHeight="1" x14ac:dyDescent="0.25">
      <c r="A11825" s="15"/>
      <c r="B11825" s="16" t="s">
        <v>2058</v>
      </c>
      <c r="C11825" s="17">
        <v>4</v>
      </c>
      <c r="D11825" s="18">
        <v>4</v>
      </c>
      <c r="E11825" s="9"/>
      <c r="F11825" s="9"/>
      <c r="G11825" s="9"/>
      <c r="H11825" s="9"/>
      <c r="I11825" s="9"/>
    </row>
    <row r="11826" spans="1:9" ht="15" customHeight="1" x14ac:dyDescent="0.25">
      <c r="A11826" s="19"/>
      <c r="B11826" s="20"/>
      <c r="C11826" s="21"/>
      <c r="D11826" s="22">
        <v>4</v>
      </c>
      <c r="E11826" s="9"/>
      <c r="F11826" s="9"/>
      <c r="G11826" s="9"/>
      <c r="H11826" s="9"/>
      <c r="I11826" s="9"/>
    </row>
    <row r="11827" spans="1:9" ht="9.9499999999999993" customHeight="1" x14ac:dyDescent="0.25">
      <c r="A11827" s="86"/>
      <c r="B11827" s="86"/>
      <c r="C11827" s="86"/>
      <c r="D11827" s="9"/>
      <c r="E11827" s="9"/>
      <c r="F11827" s="9"/>
      <c r="G11827" s="9"/>
      <c r="H11827" s="9"/>
      <c r="I11827" s="9"/>
    </row>
    <row r="11828" spans="1:9" ht="12" customHeight="1" x14ac:dyDescent="0.25">
      <c r="A11828" s="9"/>
      <c r="B11828" s="9"/>
      <c r="C11828" s="9"/>
      <c r="D11828" s="90" t="s">
        <v>4255</v>
      </c>
      <c r="E11828" s="90"/>
      <c r="F11828" s="90"/>
      <c r="G11828" s="90"/>
      <c r="H11828" s="90"/>
      <c r="I11828" s="90"/>
    </row>
    <row r="11829" spans="1:9" ht="9.9499999999999993" customHeight="1" x14ac:dyDescent="0.25">
      <c r="A11829" s="86"/>
      <c r="B11829" s="86"/>
      <c r="C11829" s="86"/>
      <c r="D11829" s="86"/>
      <c r="E11829" s="9"/>
      <c r="F11829" s="9"/>
      <c r="G11829" s="9"/>
      <c r="H11829" s="9"/>
      <c r="I11829" s="9"/>
    </row>
    <row r="11830" spans="1:9" ht="30.95" customHeight="1" x14ac:dyDescent="0.25">
      <c r="A11830" s="88" t="s">
        <v>3724</v>
      </c>
      <c r="B11830" s="88"/>
      <c r="C11830" s="88"/>
      <c r="D11830" s="88"/>
      <c r="E11830" s="88"/>
      <c r="F11830" s="88"/>
      <c r="G11830" s="88"/>
      <c r="H11830" s="88"/>
      <c r="I11830" s="88"/>
    </row>
    <row r="11831" spans="1:9" ht="15" customHeight="1" x14ac:dyDescent="0.25">
      <c r="A11831" s="89"/>
      <c r="B11831" s="89"/>
      <c r="C11831" s="14" t="s">
        <v>2076</v>
      </c>
      <c r="D11831" s="14" t="s">
        <v>2059</v>
      </c>
      <c r="E11831" s="9"/>
      <c r="F11831" s="9"/>
      <c r="G11831" s="9"/>
      <c r="H11831" s="9"/>
      <c r="I11831" s="9"/>
    </row>
    <row r="11832" spans="1:9" ht="12.95" customHeight="1" x14ac:dyDescent="0.25">
      <c r="A11832" s="15" t="s">
        <v>2108</v>
      </c>
      <c r="B11832" s="16" t="s">
        <v>2076</v>
      </c>
      <c r="C11832" s="17">
        <v>615.04</v>
      </c>
      <c r="D11832" s="18">
        <v>615.04</v>
      </c>
      <c r="E11832" s="9"/>
      <c r="F11832" s="9"/>
      <c r="G11832" s="9"/>
      <c r="H11832" s="9"/>
      <c r="I11832" s="9"/>
    </row>
    <row r="11833" spans="1:9" ht="15" customHeight="1" x14ac:dyDescent="0.25">
      <c r="A11833" s="19"/>
      <c r="B11833" s="20"/>
      <c r="C11833" s="21"/>
      <c r="D11833" s="22">
        <v>615.04</v>
      </c>
      <c r="E11833" s="9"/>
      <c r="F11833" s="9"/>
      <c r="G11833" s="9"/>
      <c r="H11833" s="9"/>
      <c r="I11833" s="9"/>
    </row>
    <row r="11834" spans="1:9" ht="9.9499999999999993" customHeight="1" x14ac:dyDescent="0.25">
      <c r="A11834" s="86"/>
      <c r="B11834" s="86"/>
      <c r="C11834" s="86"/>
      <c r="D11834" s="9"/>
      <c r="E11834" s="9"/>
      <c r="F11834" s="9"/>
      <c r="G11834" s="9"/>
      <c r="H11834" s="9"/>
      <c r="I11834" s="9"/>
    </row>
    <row r="11835" spans="1:9" ht="12" customHeight="1" x14ac:dyDescent="0.25">
      <c r="A11835" s="9"/>
      <c r="B11835" s="9"/>
      <c r="C11835" s="9"/>
      <c r="D11835" s="90" t="s">
        <v>5146</v>
      </c>
      <c r="E11835" s="90"/>
      <c r="F11835" s="90"/>
      <c r="G11835" s="90"/>
      <c r="H11835" s="90"/>
      <c r="I11835" s="90"/>
    </row>
    <row r="11836" spans="1:9" ht="9.9499999999999993" customHeight="1" x14ac:dyDescent="0.25">
      <c r="A11836" s="86"/>
      <c r="B11836" s="86"/>
      <c r="C11836" s="86"/>
      <c r="D11836" s="86"/>
      <c r="E11836" s="9"/>
      <c r="F11836" s="9"/>
      <c r="G11836" s="9"/>
      <c r="H11836" s="9"/>
      <c r="I11836" s="9"/>
    </row>
    <row r="11837" spans="1:9" ht="42.95" customHeight="1" x14ac:dyDescent="0.25">
      <c r="A11837" s="88" t="s">
        <v>3725</v>
      </c>
      <c r="B11837" s="88"/>
      <c r="C11837" s="88"/>
      <c r="D11837" s="88"/>
      <c r="E11837" s="88"/>
      <c r="F11837" s="88"/>
      <c r="G11837" s="88"/>
      <c r="H11837" s="88"/>
      <c r="I11837" s="88"/>
    </row>
    <row r="11838" spans="1:9" ht="15" customHeight="1" x14ac:dyDescent="0.25">
      <c r="A11838" s="89"/>
      <c r="B11838" s="89"/>
      <c r="C11838" s="14" t="s">
        <v>2058</v>
      </c>
      <c r="D11838" s="14" t="s">
        <v>2059</v>
      </c>
      <c r="E11838" s="9"/>
      <c r="F11838" s="9"/>
      <c r="G11838" s="9"/>
      <c r="H11838" s="9"/>
      <c r="I11838" s="9"/>
    </row>
    <row r="11839" spans="1:9" ht="12.95" customHeight="1" x14ac:dyDescent="0.25">
      <c r="A11839" s="15"/>
      <c r="B11839" s="16" t="s">
        <v>2058</v>
      </c>
      <c r="C11839" s="17">
        <v>2</v>
      </c>
      <c r="D11839" s="18">
        <v>2</v>
      </c>
      <c r="E11839" s="9"/>
      <c r="F11839" s="9"/>
      <c r="G11839" s="9"/>
      <c r="H11839" s="9"/>
      <c r="I11839" s="9"/>
    </row>
    <row r="11840" spans="1:9" ht="15" customHeight="1" x14ac:dyDescent="0.25">
      <c r="A11840" s="19"/>
      <c r="B11840" s="20"/>
      <c r="C11840" s="21"/>
      <c r="D11840" s="22">
        <v>2</v>
      </c>
      <c r="E11840" s="9"/>
      <c r="F11840" s="9"/>
      <c r="G11840" s="9"/>
      <c r="H11840" s="9"/>
      <c r="I11840" s="9"/>
    </row>
    <row r="11841" spans="1:9" ht="9.9499999999999993" customHeight="1" x14ac:dyDescent="0.25">
      <c r="A11841" s="86"/>
      <c r="B11841" s="86"/>
      <c r="C11841" s="86"/>
      <c r="D11841" s="9"/>
      <c r="E11841" s="9"/>
      <c r="F11841" s="9"/>
      <c r="G11841" s="9"/>
      <c r="H11841" s="9"/>
      <c r="I11841" s="9"/>
    </row>
    <row r="11842" spans="1:9" ht="12" customHeight="1" x14ac:dyDescent="0.25">
      <c r="A11842" s="9"/>
      <c r="B11842" s="9"/>
      <c r="C11842" s="9"/>
      <c r="D11842" s="90" t="s">
        <v>4257</v>
      </c>
      <c r="E11842" s="90"/>
      <c r="F11842" s="90"/>
      <c r="G11842" s="90"/>
      <c r="H11842" s="90"/>
      <c r="I11842" s="90"/>
    </row>
    <row r="11843" spans="1:9" ht="9.9499999999999993" customHeight="1" x14ac:dyDescent="0.25">
      <c r="A11843" s="86"/>
      <c r="B11843" s="86"/>
      <c r="C11843" s="86"/>
      <c r="D11843" s="86"/>
      <c r="E11843" s="9"/>
      <c r="F11843" s="9"/>
      <c r="G11843" s="9"/>
      <c r="H11843" s="9"/>
      <c r="I11843" s="9"/>
    </row>
    <row r="11844" spans="1:9" ht="30.95" customHeight="1" x14ac:dyDescent="0.25">
      <c r="A11844" s="88" t="s">
        <v>3726</v>
      </c>
      <c r="B11844" s="88"/>
      <c r="C11844" s="88"/>
      <c r="D11844" s="88"/>
      <c r="E11844" s="88"/>
      <c r="F11844" s="88"/>
      <c r="G11844" s="88"/>
      <c r="H11844" s="88"/>
      <c r="I11844" s="88"/>
    </row>
    <row r="11845" spans="1:9" ht="15" customHeight="1" x14ac:dyDescent="0.25">
      <c r="A11845" s="89"/>
      <c r="B11845" s="89"/>
      <c r="C11845" s="14" t="s">
        <v>2076</v>
      </c>
      <c r="D11845" s="14" t="s">
        <v>2058</v>
      </c>
      <c r="E11845" s="14" t="s">
        <v>2059</v>
      </c>
      <c r="F11845" s="9"/>
      <c r="G11845" s="9"/>
      <c r="H11845" s="9"/>
      <c r="I11845" s="9"/>
    </row>
    <row r="11846" spans="1:9" ht="18.95" customHeight="1" x14ac:dyDescent="0.25">
      <c r="A11846" s="15" t="s">
        <v>2110</v>
      </c>
      <c r="B11846" s="16" t="s">
        <v>2111</v>
      </c>
      <c r="C11846" s="17">
        <v>0.16</v>
      </c>
      <c r="D11846" s="17">
        <v>74</v>
      </c>
      <c r="E11846" s="18">
        <v>11.84</v>
      </c>
      <c r="F11846" s="9"/>
      <c r="G11846" s="9"/>
      <c r="H11846" s="9"/>
      <c r="I11846" s="9"/>
    </row>
    <row r="11847" spans="1:9" ht="15" customHeight="1" x14ac:dyDescent="0.25">
      <c r="A11847" s="19"/>
      <c r="B11847" s="20"/>
      <c r="C11847" s="21"/>
      <c r="D11847" s="21"/>
      <c r="E11847" s="22">
        <v>11.84</v>
      </c>
      <c r="F11847" s="9"/>
      <c r="G11847" s="9"/>
      <c r="H11847" s="9"/>
      <c r="I11847" s="9"/>
    </row>
    <row r="11848" spans="1:9" ht="9.9499999999999993" customHeight="1" x14ac:dyDescent="0.25">
      <c r="A11848" s="86"/>
      <c r="B11848" s="86"/>
      <c r="C11848" s="86"/>
      <c r="D11848" s="9"/>
      <c r="E11848" s="9"/>
      <c r="F11848" s="9"/>
      <c r="G11848" s="9"/>
      <c r="H11848" s="9"/>
      <c r="I11848" s="9"/>
    </row>
    <row r="11849" spans="1:9" ht="12" customHeight="1" x14ac:dyDescent="0.25">
      <c r="A11849" s="9"/>
      <c r="B11849" s="9"/>
      <c r="C11849" s="9"/>
      <c r="D11849" s="90" t="s">
        <v>4698</v>
      </c>
      <c r="E11849" s="90"/>
      <c r="F11849" s="90"/>
      <c r="G11849" s="90"/>
      <c r="H11849" s="90"/>
      <c r="I11849" s="90"/>
    </row>
    <row r="11850" spans="1:9" ht="9.9499999999999993" customHeight="1" x14ac:dyDescent="0.25">
      <c r="A11850" s="86"/>
      <c r="B11850" s="86"/>
      <c r="C11850" s="86"/>
      <c r="D11850" s="86"/>
      <c r="E11850" s="9"/>
      <c r="F11850" s="9"/>
      <c r="G11850" s="9"/>
      <c r="H11850" s="9"/>
      <c r="I11850" s="9"/>
    </row>
    <row r="11851" spans="1:9" ht="30.95" customHeight="1" x14ac:dyDescent="0.25">
      <c r="A11851" s="88" t="s">
        <v>3727</v>
      </c>
      <c r="B11851" s="88"/>
      <c r="C11851" s="88"/>
      <c r="D11851" s="88"/>
      <c r="E11851" s="88"/>
      <c r="F11851" s="88"/>
      <c r="G11851" s="88"/>
      <c r="H11851" s="88"/>
      <c r="I11851" s="88"/>
    </row>
    <row r="11852" spans="1:9" ht="15" customHeight="1" x14ac:dyDescent="0.25">
      <c r="A11852" s="89"/>
      <c r="B11852" s="89"/>
      <c r="C11852" s="14" t="s">
        <v>2058</v>
      </c>
      <c r="D11852" s="14" t="s">
        <v>2059</v>
      </c>
      <c r="E11852" s="9"/>
      <c r="F11852" s="9"/>
      <c r="G11852" s="9"/>
      <c r="H11852" s="9"/>
      <c r="I11852" s="9"/>
    </row>
    <row r="11853" spans="1:9" ht="12.95" customHeight="1" x14ac:dyDescent="0.25">
      <c r="A11853" s="15"/>
      <c r="B11853" s="16" t="s">
        <v>2058</v>
      </c>
      <c r="C11853" s="17">
        <v>8</v>
      </c>
      <c r="D11853" s="18">
        <v>8</v>
      </c>
      <c r="E11853" s="9"/>
      <c r="F11853" s="9"/>
      <c r="G11853" s="9"/>
      <c r="H11853" s="9"/>
      <c r="I11853" s="9"/>
    </row>
    <row r="11854" spans="1:9" ht="15" customHeight="1" x14ac:dyDescent="0.25">
      <c r="A11854" s="19"/>
      <c r="B11854" s="20"/>
      <c r="C11854" s="21"/>
      <c r="D11854" s="22">
        <v>8</v>
      </c>
      <c r="E11854" s="9"/>
      <c r="F11854" s="9"/>
      <c r="G11854" s="9"/>
      <c r="H11854" s="9"/>
      <c r="I11854" s="9"/>
    </row>
    <row r="11855" spans="1:9" ht="9.9499999999999993" customHeight="1" x14ac:dyDescent="0.25">
      <c r="A11855" s="86"/>
      <c r="B11855" s="86"/>
      <c r="C11855" s="86"/>
      <c r="D11855" s="9"/>
      <c r="E11855" s="9"/>
      <c r="F11855" s="9"/>
      <c r="G11855" s="9"/>
      <c r="H11855" s="9"/>
      <c r="I11855" s="9"/>
    </row>
    <row r="11856" spans="1:9" ht="12" customHeight="1" x14ac:dyDescent="0.25">
      <c r="A11856" s="9"/>
      <c r="B11856" s="9"/>
      <c r="C11856" s="9"/>
      <c r="D11856" s="90" t="s">
        <v>4258</v>
      </c>
      <c r="E11856" s="90"/>
      <c r="F11856" s="90"/>
      <c r="G11856" s="90"/>
      <c r="H11856" s="90"/>
      <c r="I11856" s="90"/>
    </row>
    <row r="11857" spans="1:9" ht="9.9499999999999993" customHeight="1" x14ac:dyDescent="0.25">
      <c r="A11857" s="86"/>
      <c r="B11857" s="86"/>
      <c r="C11857" s="86"/>
      <c r="D11857" s="86"/>
      <c r="E11857" s="9"/>
      <c r="F11857" s="9"/>
      <c r="G11857" s="9"/>
      <c r="H11857" s="9"/>
      <c r="I11857" s="9"/>
    </row>
    <row r="11858" spans="1:9" ht="20.100000000000001" customHeight="1" x14ac:dyDescent="0.25">
      <c r="A11858" s="88" t="s">
        <v>3728</v>
      </c>
      <c r="B11858" s="88"/>
      <c r="C11858" s="88"/>
      <c r="D11858" s="88"/>
      <c r="E11858" s="88"/>
      <c r="F11858" s="88"/>
      <c r="G11858" s="88"/>
      <c r="H11858" s="88"/>
      <c r="I11858" s="88"/>
    </row>
    <row r="11859" spans="1:9" ht="15" customHeight="1" x14ac:dyDescent="0.25">
      <c r="A11859" s="89"/>
      <c r="B11859" s="89"/>
      <c r="C11859" s="14" t="s">
        <v>2076</v>
      </c>
      <c r="D11859" s="14" t="s">
        <v>2059</v>
      </c>
      <c r="E11859" s="9"/>
      <c r="F11859" s="9"/>
      <c r="G11859" s="9"/>
      <c r="H11859" s="9"/>
      <c r="I11859" s="9"/>
    </row>
    <row r="11860" spans="1:9" ht="12.95" customHeight="1" x14ac:dyDescent="0.25">
      <c r="A11860" s="15" t="s">
        <v>3488</v>
      </c>
      <c r="B11860" s="16" t="s">
        <v>2076</v>
      </c>
      <c r="C11860" s="17">
        <v>280.45</v>
      </c>
      <c r="D11860" s="18">
        <v>280.45</v>
      </c>
      <c r="E11860" s="9"/>
      <c r="F11860" s="9"/>
      <c r="G11860" s="9"/>
      <c r="H11860" s="9"/>
      <c r="I11860" s="9"/>
    </row>
    <row r="11861" spans="1:9" ht="15" customHeight="1" x14ac:dyDescent="0.25">
      <c r="A11861" s="19"/>
      <c r="B11861" s="20"/>
      <c r="C11861" s="21"/>
      <c r="D11861" s="22">
        <v>280.45</v>
      </c>
      <c r="E11861" s="9"/>
      <c r="F11861" s="9"/>
      <c r="G11861" s="9"/>
      <c r="H11861" s="9"/>
      <c r="I11861" s="9"/>
    </row>
    <row r="11862" spans="1:9" ht="9.9499999999999993" customHeight="1" x14ac:dyDescent="0.25">
      <c r="A11862" s="86"/>
      <c r="B11862" s="86"/>
      <c r="C11862" s="86"/>
      <c r="D11862" s="9"/>
      <c r="E11862" s="9"/>
      <c r="F11862" s="9"/>
      <c r="G11862" s="9"/>
      <c r="H11862" s="9"/>
      <c r="I11862" s="9"/>
    </row>
    <row r="11863" spans="1:9" ht="12" customHeight="1" x14ac:dyDescent="0.25">
      <c r="A11863" s="9"/>
      <c r="B11863" s="9"/>
      <c r="C11863" s="9"/>
      <c r="D11863" s="90" t="s">
        <v>5148</v>
      </c>
      <c r="E11863" s="90"/>
      <c r="F11863" s="90"/>
      <c r="G11863" s="90"/>
      <c r="H11863" s="90"/>
      <c r="I11863" s="90"/>
    </row>
    <row r="11864" spans="1:9" ht="9.9499999999999993" customHeight="1" x14ac:dyDescent="0.25">
      <c r="A11864" s="86"/>
      <c r="B11864" s="86"/>
      <c r="C11864" s="86"/>
      <c r="D11864" s="86"/>
      <c r="E11864" s="9"/>
      <c r="F11864" s="9"/>
      <c r="G11864" s="9"/>
      <c r="H11864" s="9"/>
      <c r="I11864" s="9"/>
    </row>
    <row r="11865" spans="1:9" ht="30.95" customHeight="1" x14ac:dyDescent="0.25">
      <c r="A11865" s="88" t="s">
        <v>3729</v>
      </c>
      <c r="B11865" s="88"/>
      <c r="C11865" s="88"/>
      <c r="D11865" s="88"/>
      <c r="E11865" s="88"/>
      <c r="F11865" s="88"/>
      <c r="G11865" s="88"/>
      <c r="H11865" s="88"/>
      <c r="I11865" s="88"/>
    </row>
    <row r="11866" spans="1:9" ht="15" customHeight="1" x14ac:dyDescent="0.25">
      <c r="A11866" s="89"/>
      <c r="B11866" s="89"/>
      <c r="C11866" s="14" t="s">
        <v>2076</v>
      </c>
      <c r="D11866" s="14" t="s">
        <v>2059</v>
      </c>
      <c r="E11866" s="9"/>
      <c r="F11866" s="9"/>
      <c r="G11866" s="9"/>
      <c r="H11866" s="9"/>
      <c r="I11866" s="9"/>
    </row>
    <row r="11867" spans="1:9" ht="12.95" customHeight="1" x14ac:dyDescent="0.25">
      <c r="A11867" s="15" t="s">
        <v>2108</v>
      </c>
      <c r="B11867" s="16" t="s">
        <v>2076</v>
      </c>
      <c r="C11867" s="17">
        <v>615.04</v>
      </c>
      <c r="D11867" s="18">
        <v>615.04</v>
      </c>
      <c r="E11867" s="9"/>
      <c r="F11867" s="9"/>
      <c r="G11867" s="9"/>
      <c r="H11867" s="9"/>
      <c r="I11867" s="9"/>
    </row>
    <row r="11868" spans="1:9" ht="15" customHeight="1" x14ac:dyDescent="0.25">
      <c r="A11868" s="19"/>
      <c r="B11868" s="20"/>
      <c r="C11868" s="21"/>
      <c r="D11868" s="22">
        <v>615.04</v>
      </c>
      <c r="E11868" s="9"/>
      <c r="F11868" s="9"/>
      <c r="G11868" s="9"/>
      <c r="H11868" s="9"/>
      <c r="I11868" s="9"/>
    </row>
    <row r="11869" spans="1:9" ht="9.9499999999999993" customHeight="1" x14ac:dyDescent="0.25">
      <c r="A11869" s="86"/>
      <c r="B11869" s="86"/>
      <c r="C11869" s="86"/>
      <c r="D11869" s="9"/>
      <c r="E11869" s="9"/>
      <c r="F11869" s="9"/>
      <c r="G11869" s="9"/>
      <c r="H11869" s="9"/>
      <c r="I11869" s="9"/>
    </row>
    <row r="11870" spans="1:9" ht="12" customHeight="1" x14ac:dyDescent="0.25">
      <c r="A11870" s="9"/>
      <c r="B11870" s="9"/>
      <c r="C11870" s="9"/>
      <c r="D11870" s="90" t="s">
        <v>5146</v>
      </c>
      <c r="E11870" s="90"/>
      <c r="F11870" s="90"/>
      <c r="G11870" s="90"/>
      <c r="H11870" s="90"/>
      <c r="I11870" s="90"/>
    </row>
    <row r="11871" spans="1:9" ht="9.9499999999999993" customHeight="1" x14ac:dyDescent="0.25">
      <c r="A11871" s="86"/>
      <c r="B11871" s="86"/>
      <c r="C11871" s="86"/>
      <c r="D11871" s="86"/>
      <c r="E11871" s="9"/>
      <c r="F11871" s="9"/>
      <c r="G11871" s="9"/>
      <c r="H11871" s="9"/>
      <c r="I11871" s="9"/>
    </row>
    <row r="11872" spans="1:9" ht="20.100000000000001" customHeight="1" x14ac:dyDescent="0.25">
      <c r="A11872" s="88" t="s">
        <v>3730</v>
      </c>
      <c r="B11872" s="88"/>
      <c r="C11872" s="88"/>
      <c r="D11872" s="88"/>
      <c r="E11872" s="88"/>
      <c r="F11872" s="88"/>
      <c r="G11872" s="88"/>
      <c r="H11872" s="88"/>
      <c r="I11872" s="88"/>
    </row>
    <row r="11873" spans="1:9" ht="15" customHeight="1" x14ac:dyDescent="0.25">
      <c r="A11873" s="89"/>
      <c r="B11873" s="89"/>
      <c r="C11873" s="14" t="s">
        <v>2069</v>
      </c>
      <c r="D11873" s="14" t="s">
        <v>2058</v>
      </c>
      <c r="E11873" s="14" t="s">
        <v>2059</v>
      </c>
      <c r="F11873" s="9"/>
      <c r="G11873" s="9"/>
      <c r="H11873" s="9"/>
      <c r="I11873" s="9"/>
    </row>
    <row r="11874" spans="1:9" ht="12.95" customHeight="1" x14ac:dyDescent="0.25">
      <c r="A11874" s="15"/>
      <c r="B11874" s="16" t="s">
        <v>2104</v>
      </c>
      <c r="C11874" s="17">
        <v>67.8</v>
      </c>
      <c r="D11874" s="17">
        <v>1</v>
      </c>
      <c r="E11874" s="18">
        <v>67.8</v>
      </c>
      <c r="F11874" s="9"/>
      <c r="G11874" s="9"/>
      <c r="H11874" s="9"/>
      <c r="I11874" s="9"/>
    </row>
    <row r="11875" spans="1:9" ht="15" customHeight="1" x14ac:dyDescent="0.25">
      <c r="A11875" s="19"/>
      <c r="B11875" s="20"/>
      <c r="C11875" s="21"/>
      <c r="D11875" s="21"/>
      <c r="E11875" s="22">
        <v>67.8</v>
      </c>
      <c r="F11875" s="9"/>
      <c r="G11875" s="9"/>
      <c r="H11875" s="9"/>
      <c r="I11875" s="9"/>
    </row>
    <row r="11876" spans="1:9" ht="9.9499999999999993" customHeight="1" x14ac:dyDescent="0.25">
      <c r="A11876" s="86"/>
      <c r="B11876" s="86"/>
      <c r="C11876" s="86"/>
      <c r="D11876" s="9"/>
      <c r="E11876" s="9"/>
      <c r="F11876" s="9"/>
      <c r="G11876" s="9"/>
      <c r="H11876" s="9"/>
      <c r="I11876" s="9"/>
    </row>
    <row r="11877" spans="1:9" ht="12" customHeight="1" x14ac:dyDescent="0.25">
      <c r="A11877" s="9"/>
      <c r="B11877" s="9"/>
      <c r="C11877" s="9"/>
      <c r="D11877" s="90" t="s">
        <v>5149</v>
      </c>
      <c r="E11877" s="90"/>
      <c r="F11877" s="90"/>
      <c r="G11877" s="90"/>
      <c r="H11877" s="90"/>
      <c r="I11877" s="90"/>
    </row>
    <row r="11878" spans="1:9" ht="9.9499999999999993" customHeight="1" x14ac:dyDescent="0.25">
      <c r="A11878" s="86"/>
      <c r="B11878" s="86"/>
      <c r="C11878" s="86"/>
      <c r="D11878" s="86"/>
      <c r="E11878" s="9"/>
      <c r="F11878" s="9"/>
      <c r="G11878" s="9"/>
      <c r="H11878" s="9"/>
      <c r="I11878" s="9"/>
    </row>
    <row r="11879" spans="1:9" ht="30.95" customHeight="1" x14ac:dyDescent="0.25">
      <c r="A11879" s="88" t="s">
        <v>3731</v>
      </c>
      <c r="B11879" s="88"/>
      <c r="C11879" s="88"/>
      <c r="D11879" s="88"/>
      <c r="E11879" s="88"/>
      <c r="F11879" s="88"/>
      <c r="G11879" s="88"/>
      <c r="H11879" s="88"/>
      <c r="I11879" s="88"/>
    </row>
    <row r="11880" spans="1:9" ht="15" customHeight="1" x14ac:dyDescent="0.25">
      <c r="A11880" s="89"/>
      <c r="B11880" s="89"/>
      <c r="C11880" s="14" t="s">
        <v>2076</v>
      </c>
      <c r="D11880" s="14" t="s">
        <v>2059</v>
      </c>
      <c r="E11880" s="9"/>
      <c r="F11880" s="9"/>
      <c r="G11880" s="9"/>
      <c r="H11880" s="9"/>
      <c r="I11880" s="9"/>
    </row>
    <row r="11881" spans="1:9" ht="12.95" customHeight="1" x14ac:dyDescent="0.25">
      <c r="A11881" s="15" t="s">
        <v>2077</v>
      </c>
      <c r="B11881" s="16" t="s">
        <v>2076</v>
      </c>
      <c r="C11881" s="17">
        <v>667.69</v>
      </c>
      <c r="D11881" s="18">
        <v>667.69</v>
      </c>
      <c r="E11881" s="9"/>
      <c r="F11881" s="9"/>
      <c r="G11881" s="9"/>
      <c r="H11881" s="9"/>
      <c r="I11881" s="9"/>
    </row>
    <row r="11882" spans="1:9" ht="15" customHeight="1" x14ac:dyDescent="0.25">
      <c r="A11882" s="19"/>
      <c r="B11882" s="20"/>
      <c r="C11882" s="21"/>
      <c r="D11882" s="22">
        <v>667.69</v>
      </c>
      <c r="E11882" s="9"/>
      <c r="F11882" s="9"/>
      <c r="G11882" s="9"/>
      <c r="H11882" s="9"/>
      <c r="I11882" s="9"/>
    </row>
    <row r="11883" spans="1:9" ht="9.9499999999999993" customHeight="1" x14ac:dyDescent="0.25">
      <c r="A11883" s="86"/>
      <c r="B11883" s="86"/>
      <c r="C11883" s="86"/>
      <c r="D11883" s="9"/>
      <c r="E11883" s="9"/>
      <c r="F11883" s="9"/>
      <c r="G11883" s="9"/>
      <c r="H11883" s="9"/>
      <c r="I11883" s="9"/>
    </row>
    <row r="11884" spans="1:9" ht="12" customHeight="1" x14ac:dyDescent="0.25">
      <c r="A11884" s="9"/>
      <c r="B11884" s="9"/>
      <c r="C11884" s="9"/>
      <c r="D11884" s="90" t="s">
        <v>5150</v>
      </c>
      <c r="E11884" s="90"/>
      <c r="F11884" s="90"/>
      <c r="G11884" s="90"/>
      <c r="H11884" s="90"/>
      <c r="I11884" s="90"/>
    </row>
    <row r="11885" spans="1:9" ht="9.9499999999999993" customHeight="1" x14ac:dyDescent="0.25">
      <c r="A11885" s="86"/>
      <c r="B11885" s="86"/>
      <c r="C11885" s="86"/>
      <c r="D11885" s="86"/>
      <c r="E11885" s="9"/>
      <c r="F11885" s="9"/>
      <c r="G11885" s="9"/>
      <c r="H11885" s="9"/>
      <c r="I11885" s="9"/>
    </row>
    <row r="11886" spans="1:9" ht="30.95" customHeight="1" x14ac:dyDescent="0.25">
      <c r="A11886" s="88" t="s">
        <v>3732</v>
      </c>
      <c r="B11886" s="88"/>
      <c r="C11886" s="88"/>
      <c r="D11886" s="88"/>
      <c r="E11886" s="88"/>
      <c r="F11886" s="88"/>
      <c r="G11886" s="88"/>
      <c r="H11886" s="88"/>
      <c r="I11886" s="88"/>
    </row>
    <row r="11887" spans="1:9" ht="15" customHeight="1" x14ac:dyDescent="0.25">
      <c r="A11887" s="89"/>
      <c r="B11887" s="89"/>
      <c r="C11887" s="14" t="s">
        <v>2076</v>
      </c>
      <c r="D11887" s="14" t="s">
        <v>2079</v>
      </c>
      <c r="E11887" s="14" t="s">
        <v>2059</v>
      </c>
      <c r="F11887" s="9"/>
      <c r="G11887" s="9"/>
      <c r="H11887" s="9"/>
      <c r="I11887" s="9"/>
    </row>
    <row r="11888" spans="1:9" ht="18.95" customHeight="1" x14ac:dyDescent="0.25">
      <c r="A11888" s="15" t="s">
        <v>2080</v>
      </c>
      <c r="B11888" s="16" t="s">
        <v>2081</v>
      </c>
      <c r="C11888" s="17">
        <v>469.77</v>
      </c>
      <c r="D11888" s="17">
        <v>0.1</v>
      </c>
      <c r="E11888" s="18">
        <v>46.98</v>
      </c>
      <c r="F11888" s="9"/>
      <c r="G11888" s="9"/>
      <c r="H11888" s="9"/>
      <c r="I11888" s="9"/>
    </row>
    <row r="11889" spans="1:9" ht="15" customHeight="1" x14ac:dyDescent="0.25">
      <c r="A11889" s="19"/>
      <c r="B11889" s="20"/>
      <c r="C11889" s="21"/>
      <c r="D11889" s="21"/>
      <c r="E11889" s="22">
        <v>46.98</v>
      </c>
      <c r="F11889" s="9"/>
      <c r="G11889" s="9"/>
      <c r="H11889" s="9"/>
      <c r="I11889" s="9"/>
    </row>
    <row r="11890" spans="1:9" ht="9.9499999999999993" customHeight="1" x14ac:dyDescent="0.25">
      <c r="A11890" s="86"/>
      <c r="B11890" s="86"/>
      <c r="C11890" s="86"/>
      <c r="D11890" s="9"/>
      <c r="E11890" s="9"/>
      <c r="F11890" s="9"/>
      <c r="G11890" s="9"/>
      <c r="H11890" s="9"/>
      <c r="I11890" s="9"/>
    </row>
    <row r="11891" spans="1:9" ht="12" customHeight="1" x14ac:dyDescent="0.25">
      <c r="A11891" s="9"/>
      <c r="B11891" s="9"/>
      <c r="C11891" s="9"/>
      <c r="D11891" s="90" t="s">
        <v>5151</v>
      </c>
      <c r="E11891" s="90"/>
      <c r="F11891" s="90"/>
      <c r="G11891" s="90"/>
      <c r="H11891" s="90"/>
      <c r="I11891" s="90"/>
    </row>
    <row r="11892" spans="1:9" ht="9.9499999999999993" customHeight="1" x14ac:dyDescent="0.25">
      <c r="A11892" s="86"/>
      <c r="B11892" s="86"/>
      <c r="C11892" s="86"/>
      <c r="D11892" s="86"/>
      <c r="E11892" s="9"/>
      <c r="F11892" s="9"/>
      <c r="G11892" s="9"/>
      <c r="H11892" s="9"/>
      <c r="I11892" s="9"/>
    </row>
    <row r="11893" spans="1:9" ht="30.95" customHeight="1" x14ac:dyDescent="0.25">
      <c r="A11893" s="88" t="s">
        <v>3733</v>
      </c>
      <c r="B11893" s="88"/>
      <c r="C11893" s="88"/>
      <c r="D11893" s="88"/>
      <c r="E11893" s="88"/>
      <c r="F11893" s="88"/>
      <c r="G11893" s="88"/>
      <c r="H11893" s="88"/>
      <c r="I11893" s="88"/>
    </row>
    <row r="11894" spans="1:9" ht="15" customHeight="1" x14ac:dyDescent="0.25">
      <c r="A11894" s="89"/>
      <c r="B11894" s="89"/>
      <c r="C11894" s="14" t="s">
        <v>2076</v>
      </c>
      <c r="D11894" s="14" t="s">
        <v>2079</v>
      </c>
      <c r="E11894" s="14" t="s">
        <v>2058</v>
      </c>
      <c r="F11894" s="14" t="s">
        <v>2059</v>
      </c>
      <c r="G11894" s="9"/>
      <c r="H11894" s="9"/>
      <c r="I11894" s="9"/>
    </row>
    <row r="11895" spans="1:9" ht="27" customHeight="1" x14ac:dyDescent="0.25">
      <c r="A11895" s="15" t="s">
        <v>2083</v>
      </c>
      <c r="B11895" s="16" t="s">
        <v>2084</v>
      </c>
      <c r="C11895" s="17">
        <v>4.3</v>
      </c>
      <c r="D11895" s="17">
        <v>0.1</v>
      </c>
      <c r="E11895" s="17">
        <v>2</v>
      </c>
      <c r="F11895" s="18">
        <v>0.86</v>
      </c>
      <c r="G11895" s="9"/>
      <c r="H11895" s="9"/>
      <c r="I11895" s="9"/>
    </row>
    <row r="11896" spans="1:9" ht="15" customHeight="1" x14ac:dyDescent="0.25">
      <c r="A11896" s="19"/>
      <c r="B11896" s="20"/>
      <c r="C11896" s="21"/>
      <c r="D11896" s="21"/>
      <c r="E11896" s="21"/>
      <c r="F11896" s="22">
        <v>0.86</v>
      </c>
      <c r="G11896" s="9"/>
      <c r="H11896" s="9"/>
      <c r="I11896" s="9"/>
    </row>
    <row r="11897" spans="1:9" ht="9.9499999999999993" customHeight="1" x14ac:dyDescent="0.25">
      <c r="A11897" s="86"/>
      <c r="B11897" s="86"/>
      <c r="C11897" s="86"/>
      <c r="D11897" s="9"/>
      <c r="E11897" s="9"/>
      <c r="F11897" s="9"/>
      <c r="G11897" s="9"/>
      <c r="H11897" s="9"/>
      <c r="I11897" s="9"/>
    </row>
    <row r="11898" spans="1:9" ht="12" customHeight="1" x14ac:dyDescent="0.25">
      <c r="A11898" s="9"/>
      <c r="B11898" s="9"/>
      <c r="C11898" s="9"/>
      <c r="D11898" s="90" t="s">
        <v>4519</v>
      </c>
      <c r="E11898" s="90"/>
      <c r="F11898" s="90"/>
      <c r="G11898" s="90"/>
      <c r="H11898" s="90"/>
      <c r="I11898" s="90"/>
    </row>
    <row r="11899" spans="1:9" ht="9.9499999999999993" customHeight="1" x14ac:dyDescent="0.25">
      <c r="A11899" s="86"/>
      <c r="B11899" s="86"/>
      <c r="C11899" s="86"/>
      <c r="D11899" s="86"/>
      <c r="E11899" s="9"/>
      <c r="F11899" s="9"/>
      <c r="G11899" s="9"/>
      <c r="H11899" s="9"/>
      <c r="I11899" s="9"/>
    </row>
    <row r="11900" spans="1:9" ht="42.95" customHeight="1" x14ac:dyDescent="0.25">
      <c r="A11900" s="88" t="s">
        <v>3734</v>
      </c>
      <c r="B11900" s="88"/>
      <c r="C11900" s="88"/>
      <c r="D11900" s="88"/>
      <c r="E11900" s="88"/>
      <c r="F11900" s="88"/>
      <c r="G11900" s="88"/>
      <c r="H11900" s="88"/>
      <c r="I11900" s="88"/>
    </row>
    <row r="11901" spans="1:9" ht="15" customHeight="1" x14ac:dyDescent="0.25">
      <c r="A11901" s="89"/>
      <c r="B11901" s="89"/>
      <c r="C11901" s="14" t="s">
        <v>2076</v>
      </c>
      <c r="D11901" s="14" t="s">
        <v>2056</v>
      </c>
      <c r="E11901" s="14" t="s">
        <v>2058</v>
      </c>
      <c r="F11901" s="14" t="s">
        <v>2086</v>
      </c>
      <c r="G11901" s="14" t="s">
        <v>2059</v>
      </c>
      <c r="H11901" s="9"/>
      <c r="I11901" s="9"/>
    </row>
    <row r="11902" spans="1:9" ht="18.95" customHeight="1" x14ac:dyDescent="0.25">
      <c r="A11902" s="15" t="s">
        <v>2087</v>
      </c>
      <c r="B11902" s="16" t="s">
        <v>2088</v>
      </c>
      <c r="C11902" s="17">
        <v>667.69</v>
      </c>
      <c r="D11902" s="17">
        <v>0.1</v>
      </c>
      <c r="E11902" s="17">
        <v>1</v>
      </c>
      <c r="F11902" s="17">
        <v>1.5</v>
      </c>
      <c r="G11902" s="18">
        <v>100.15</v>
      </c>
      <c r="H11902" s="9"/>
      <c r="I11902" s="9"/>
    </row>
    <row r="11903" spans="1:9" ht="18.95" customHeight="1" x14ac:dyDescent="0.25">
      <c r="A11903" s="15" t="s">
        <v>2089</v>
      </c>
      <c r="B11903" s="16" t="s">
        <v>2088</v>
      </c>
      <c r="C11903" s="17">
        <v>469.77</v>
      </c>
      <c r="D11903" s="17">
        <v>0.1</v>
      </c>
      <c r="E11903" s="17">
        <v>1</v>
      </c>
      <c r="F11903" s="17">
        <v>1.5</v>
      </c>
      <c r="G11903" s="18">
        <v>70.47</v>
      </c>
      <c r="H11903" s="9"/>
      <c r="I11903" s="9"/>
    </row>
    <row r="11904" spans="1:9" ht="27" customHeight="1" x14ac:dyDescent="0.25">
      <c r="A11904" s="15" t="s">
        <v>2090</v>
      </c>
      <c r="B11904" s="16" t="s">
        <v>2088</v>
      </c>
      <c r="C11904" s="17">
        <v>4.5999999999999996</v>
      </c>
      <c r="D11904" s="17">
        <v>0.1</v>
      </c>
      <c r="E11904" s="17">
        <v>2</v>
      </c>
      <c r="F11904" s="17">
        <v>1.5</v>
      </c>
      <c r="G11904" s="18">
        <v>1.38</v>
      </c>
      <c r="H11904" s="9"/>
      <c r="I11904" s="9"/>
    </row>
    <row r="11905" spans="1:9" ht="15" customHeight="1" x14ac:dyDescent="0.25">
      <c r="A11905" s="19"/>
      <c r="B11905" s="20"/>
      <c r="C11905" s="21"/>
      <c r="D11905" s="21"/>
      <c r="E11905" s="21"/>
      <c r="F11905" s="21"/>
      <c r="G11905" s="22">
        <v>172</v>
      </c>
      <c r="H11905" s="9"/>
      <c r="I11905" s="9"/>
    </row>
    <row r="11906" spans="1:9" ht="9.9499999999999993" customHeight="1" x14ac:dyDescent="0.25">
      <c r="A11906" s="86"/>
      <c r="B11906" s="86"/>
      <c r="C11906" s="86"/>
      <c r="D11906" s="9"/>
      <c r="E11906" s="9"/>
      <c r="F11906" s="9"/>
      <c r="G11906" s="9"/>
      <c r="H11906" s="9"/>
      <c r="I11906" s="9"/>
    </row>
    <row r="11907" spans="1:9" ht="12" customHeight="1" x14ac:dyDescent="0.25">
      <c r="A11907" s="9"/>
      <c r="B11907" s="9"/>
      <c r="C11907" s="9"/>
      <c r="D11907" s="90" t="s">
        <v>5152</v>
      </c>
      <c r="E11907" s="90"/>
      <c r="F11907" s="90"/>
      <c r="G11907" s="90"/>
      <c r="H11907" s="90"/>
      <c r="I11907" s="90"/>
    </row>
    <row r="11908" spans="1:9" ht="9.9499999999999993" customHeight="1" x14ac:dyDescent="0.25">
      <c r="A11908" s="86"/>
      <c r="B11908" s="86"/>
      <c r="C11908" s="86"/>
      <c r="D11908" s="86"/>
      <c r="E11908" s="9"/>
      <c r="F11908" s="9"/>
      <c r="G11908" s="9"/>
      <c r="H11908" s="9"/>
      <c r="I11908" s="9"/>
    </row>
    <row r="11909" spans="1:9" ht="30.95" customHeight="1" x14ac:dyDescent="0.25">
      <c r="A11909" s="88" t="s">
        <v>3735</v>
      </c>
      <c r="B11909" s="88"/>
      <c r="C11909" s="88"/>
      <c r="D11909" s="88"/>
      <c r="E11909" s="88"/>
      <c r="F11909" s="88"/>
      <c r="G11909" s="88"/>
      <c r="H11909" s="88"/>
      <c r="I11909" s="88"/>
    </row>
    <row r="11910" spans="1:9" ht="15" customHeight="1" x14ac:dyDescent="0.25">
      <c r="A11910" s="89"/>
      <c r="B11910" s="89"/>
      <c r="C11910" s="14" t="s">
        <v>2076</v>
      </c>
      <c r="D11910" s="14" t="s">
        <v>2056</v>
      </c>
      <c r="E11910" s="14" t="s">
        <v>2058</v>
      </c>
      <c r="F11910" s="14" t="s">
        <v>2092</v>
      </c>
      <c r="G11910" s="14" t="s">
        <v>2086</v>
      </c>
      <c r="H11910" s="14" t="s">
        <v>2059</v>
      </c>
      <c r="I11910" s="9"/>
    </row>
    <row r="11911" spans="1:9" ht="18.95" customHeight="1" x14ac:dyDescent="0.25">
      <c r="A11911" s="15" t="s">
        <v>2087</v>
      </c>
      <c r="B11911" s="16" t="s">
        <v>2186</v>
      </c>
      <c r="C11911" s="17">
        <v>667.69</v>
      </c>
      <c r="D11911" s="17">
        <v>0.1</v>
      </c>
      <c r="E11911" s="17">
        <v>1</v>
      </c>
      <c r="F11911" s="17">
        <v>30</v>
      </c>
      <c r="G11911" s="17">
        <v>1.5</v>
      </c>
      <c r="H11911" s="18">
        <v>3004.61</v>
      </c>
      <c r="I11911" s="9"/>
    </row>
    <row r="11912" spans="1:9" ht="18.95" customHeight="1" x14ac:dyDescent="0.25">
      <c r="A11912" s="15" t="s">
        <v>2089</v>
      </c>
      <c r="B11912" s="16" t="s">
        <v>2186</v>
      </c>
      <c r="C11912" s="17">
        <v>469.77</v>
      </c>
      <c r="D11912" s="17">
        <v>0.03</v>
      </c>
      <c r="E11912" s="17">
        <v>1</v>
      </c>
      <c r="F11912" s="17">
        <v>30</v>
      </c>
      <c r="G11912" s="17">
        <v>1.5</v>
      </c>
      <c r="H11912" s="18">
        <v>634.19000000000005</v>
      </c>
      <c r="I11912" s="9"/>
    </row>
    <row r="11913" spans="1:9" ht="27" customHeight="1" x14ac:dyDescent="0.25">
      <c r="A11913" s="15" t="s">
        <v>2090</v>
      </c>
      <c r="B11913" s="16" t="s">
        <v>2186</v>
      </c>
      <c r="C11913" s="17">
        <v>4.5999999999999996</v>
      </c>
      <c r="D11913" s="17">
        <v>0.1</v>
      </c>
      <c r="E11913" s="17">
        <v>2</v>
      </c>
      <c r="F11913" s="17">
        <v>30</v>
      </c>
      <c r="G11913" s="17">
        <v>1.5</v>
      </c>
      <c r="H11913" s="18">
        <v>41.4</v>
      </c>
      <c r="I11913" s="9"/>
    </row>
    <row r="11914" spans="1:9" ht="15" customHeight="1" x14ac:dyDescent="0.25">
      <c r="A11914" s="19"/>
      <c r="B11914" s="20"/>
      <c r="C11914" s="21"/>
      <c r="D11914" s="21"/>
      <c r="E11914" s="21"/>
      <c r="F11914" s="21"/>
      <c r="G11914" s="21"/>
      <c r="H11914" s="22">
        <v>3680.2</v>
      </c>
      <c r="I11914" s="9"/>
    </row>
    <row r="11915" spans="1:9" ht="9.9499999999999993" customHeight="1" x14ac:dyDescent="0.25">
      <c r="A11915" s="86"/>
      <c r="B11915" s="86"/>
      <c r="C11915" s="86"/>
      <c r="D11915" s="9"/>
      <c r="E11915" s="9"/>
      <c r="F11915" s="9"/>
      <c r="G11915" s="9"/>
      <c r="H11915" s="9"/>
      <c r="I11915" s="9"/>
    </row>
    <row r="11916" spans="1:9" ht="12" customHeight="1" x14ac:dyDescent="0.25">
      <c r="A11916" s="9"/>
      <c r="B11916" s="9"/>
      <c r="C11916" s="9"/>
      <c r="D11916" s="90" t="s">
        <v>5153</v>
      </c>
      <c r="E11916" s="90"/>
      <c r="F11916" s="90"/>
      <c r="G11916" s="90"/>
      <c r="H11916" s="90"/>
      <c r="I11916" s="90"/>
    </row>
    <row r="11917" spans="1:9" ht="9.9499999999999993" customHeight="1" x14ac:dyDescent="0.25">
      <c r="A11917" s="86"/>
      <c r="B11917" s="86"/>
      <c r="C11917" s="86"/>
      <c r="D11917" s="86"/>
      <c r="E11917" s="9"/>
      <c r="F11917" s="9"/>
      <c r="G11917" s="9"/>
      <c r="H11917" s="9"/>
      <c r="I11917" s="9"/>
    </row>
    <row r="11918" spans="1:9" ht="42.95" customHeight="1" x14ac:dyDescent="0.25">
      <c r="A11918" s="88" t="s">
        <v>3736</v>
      </c>
      <c r="B11918" s="88"/>
      <c r="C11918" s="88"/>
      <c r="D11918" s="88"/>
      <c r="E11918" s="88"/>
      <c r="F11918" s="88"/>
      <c r="G11918" s="88"/>
      <c r="H11918" s="88"/>
      <c r="I11918" s="88"/>
    </row>
    <row r="11919" spans="1:9" ht="15" customHeight="1" x14ac:dyDescent="0.25">
      <c r="A11919" s="89"/>
      <c r="B11919" s="89"/>
      <c r="C11919" s="14" t="s">
        <v>2076</v>
      </c>
      <c r="D11919" s="14" t="s">
        <v>2056</v>
      </c>
      <c r="E11919" s="14" t="s">
        <v>2058</v>
      </c>
      <c r="F11919" s="14" t="s">
        <v>2092</v>
      </c>
      <c r="G11919" s="14" t="s">
        <v>2086</v>
      </c>
      <c r="H11919" s="14" t="s">
        <v>2059</v>
      </c>
      <c r="I11919" s="9"/>
    </row>
    <row r="11920" spans="1:9" ht="18.95" customHeight="1" x14ac:dyDescent="0.25">
      <c r="A11920" s="15" t="s">
        <v>2087</v>
      </c>
      <c r="B11920" s="16" t="s">
        <v>2186</v>
      </c>
      <c r="C11920" s="17">
        <v>667.69</v>
      </c>
      <c r="D11920" s="17">
        <v>0.1</v>
      </c>
      <c r="E11920" s="17">
        <v>1</v>
      </c>
      <c r="F11920" s="17">
        <v>12</v>
      </c>
      <c r="G11920" s="17">
        <v>1.5</v>
      </c>
      <c r="H11920" s="18">
        <v>1201.8399999999999</v>
      </c>
      <c r="I11920" s="9"/>
    </row>
    <row r="11921" spans="1:9" ht="18.95" customHeight="1" x14ac:dyDescent="0.25">
      <c r="A11921" s="15" t="s">
        <v>2089</v>
      </c>
      <c r="B11921" s="16" t="s">
        <v>2186</v>
      </c>
      <c r="C11921" s="17">
        <v>469.77</v>
      </c>
      <c r="D11921" s="17">
        <v>0.1</v>
      </c>
      <c r="E11921" s="17">
        <v>1</v>
      </c>
      <c r="F11921" s="17">
        <v>12</v>
      </c>
      <c r="G11921" s="17">
        <v>1.5</v>
      </c>
      <c r="H11921" s="18">
        <v>845.59</v>
      </c>
      <c r="I11921" s="9"/>
    </row>
    <row r="11922" spans="1:9" ht="27" customHeight="1" x14ac:dyDescent="0.25">
      <c r="A11922" s="15" t="s">
        <v>2090</v>
      </c>
      <c r="B11922" s="16" t="s">
        <v>2186</v>
      </c>
      <c r="C11922" s="17">
        <v>4.5999999999999996</v>
      </c>
      <c r="D11922" s="17">
        <v>0.1</v>
      </c>
      <c r="E11922" s="17">
        <v>2</v>
      </c>
      <c r="F11922" s="17">
        <v>12</v>
      </c>
      <c r="G11922" s="17">
        <v>1.5</v>
      </c>
      <c r="H11922" s="18">
        <v>16.559999999999999</v>
      </c>
      <c r="I11922" s="9"/>
    </row>
    <row r="11923" spans="1:9" ht="15" customHeight="1" x14ac:dyDescent="0.25">
      <c r="A11923" s="19"/>
      <c r="B11923" s="20"/>
      <c r="C11923" s="21"/>
      <c r="D11923" s="21"/>
      <c r="E11923" s="21"/>
      <c r="F11923" s="21"/>
      <c r="G11923" s="21"/>
      <c r="H11923" s="22">
        <v>2063.9899999999998</v>
      </c>
      <c r="I11923" s="9"/>
    </row>
    <row r="11924" spans="1:9" ht="9.9499999999999993" customHeight="1" x14ac:dyDescent="0.25">
      <c r="A11924" s="86"/>
      <c r="B11924" s="86"/>
      <c r="C11924" s="86"/>
      <c r="D11924" s="9"/>
      <c r="E11924" s="9"/>
      <c r="F11924" s="9"/>
      <c r="G11924" s="9"/>
      <c r="H11924" s="9"/>
      <c r="I11924" s="9"/>
    </row>
    <row r="11925" spans="1:9" ht="12" customHeight="1" x14ac:dyDescent="0.25">
      <c r="A11925" s="9"/>
      <c r="B11925" s="9"/>
      <c r="C11925" s="9"/>
      <c r="D11925" s="90" t="s">
        <v>5154</v>
      </c>
      <c r="E11925" s="90"/>
      <c r="F11925" s="90"/>
      <c r="G11925" s="90"/>
      <c r="H11925" s="90"/>
      <c r="I11925" s="90"/>
    </row>
    <row r="11926" spans="1:9" ht="9.9499999999999993" customHeight="1" x14ac:dyDescent="0.25">
      <c r="A11926" s="86"/>
      <c r="B11926" s="86"/>
      <c r="C11926" s="86"/>
      <c r="D11926" s="86"/>
      <c r="E11926" s="9"/>
      <c r="F11926" s="9"/>
      <c r="G11926" s="9"/>
      <c r="H11926" s="9"/>
      <c r="I11926" s="9"/>
    </row>
    <row r="11927" spans="1:9" ht="20.100000000000001" customHeight="1" x14ac:dyDescent="0.25">
      <c r="A11927" s="88" t="s">
        <v>3737</v>
      </c>
      <c r="B11927" s="88"/>
      <c r="C11927" s="88"/>
      <c r="D11927" s="88"/>
      <c r="E11927" s="88"/>
      <c r="F11927" s="88"/>
      <c r="G11927" s="88"/>
      <c r="H11927" s="88"/>
      <c r="I11927" s="88"/>
    </row>
    <row r="11928" spans="1:9" ht="15" customHeight="1" x14ac:dyDescent="0.25">
      <c r="A11928" s="89"/>
      <c r="B11928" s="89"/>
      <c r="C11928" s="14" t="s">
        <v>2076</v>
      </c>
      <c r="D11928" s="14" t="s">
        <v>2056</v>
      </c>
      <c r="E11928" s="14" t="s">
        <v>2086</v>
      </c>
      <c r="F11928" s="14" t="s">
        <v>2059</v>
      </c>
      <c r="G11928" s="9"/>
      <c r="H11928" s="9"/>
      <c r="I11928" s="9"/>
    </row>
    <row r="11929" spans="1:9" ht="18.95" customHeight="1" x14ac:dyDescent="0.25">
      <c r="A11929" s="15" t="s">
        <v>2096</v>
      </c>
      <c r="B11929" s="16" t="s">
        <v>2097</v>
      </c>
      <c r="C11929" s="17">
        <v>667.69</v>
      </c>
      <c r="D11929" s="17">
        <v>0.1</v>
      </c>
      <c r="E11929" s="17">
        <v>1.5</v>
      </c>
      <c r="F11929" s="18">
        <v>100.15</v>
      </c>
      <c r="G11929" s="9"/>
      <c r="H11929" s="9"/>
      <c r="I11929" s="9"/>
    </row>
    <row r="11930" spans="1:9" ht="15" customHeight="1" x14ac:dyDescent="0.25">
      <c r="A11930" s="19"/>
      <c r="B11930" s="20"/>
      <c r="C11930" s="21"/>
      <c r="D11930" s="21"/>
      <c r="E11930" s="21"/>
      <c r="F11930" s="22">
        <v>100.15</v>
      </c>
      <c r="G11930" s="9"/>
      <c r="H11930" s="9"/>
      <c r="I11930" s="9"/>
    </row>
    <row r="11931" spans="1:9" ht="9.9499999999999993" customHeight="1" x14ac:dyDescent="0.25">
      <c r="A11931" s="86"/>
      <c r="B11931" s="86"/>
      <c r="C11931" s="86"/>
      <c r="D11931" s="9"/>
      <c r="E11931" s="9"/>
      <c r="F11931" s="9"/>
      <c r="G11931" s="9"/>
      <c r="H11931" s="9"/>
      <c r="I11931" s="9"/>
    </row>
    <row r="11932" spans="1:9" ht="12" customHeight="1" x14ac:dyDescent="0.25">
      <c r="A11932" s="9"/>
      <c r="B11932" s="9"/>
      <c r="C11932" s="9"/>
      <c r="D11932" s="90" t="s">
        <v>5155</v>
      </c>
      <c r="E11932" s="90"/>
      <c r="F11932" s="90"/>
      <c r="G11932" s="90"/>
      <c r="H11932" s="90"/>
      <c r="I11932" s="90"/>
    </row>
    <row r="11933" spans="1:9" ht="9.9499999999999993" customHeight="1" x14ac:dyDescent="0.25">
      <c r="A11933" s="86"/>
      <c r="B11933" s="86"/>
      <c r="C11933" s="86"/>
      <c r="D11933" s="86"/>
      <c r="E11933" s="9"/>
      <c r="F11933" s="9"/>
      <c r="G11933" s="9"/>
      <c r="H11933" s="9"/>
      <c r="I11933" s="9"/>
    </row>
    <row r="11934" spans="1:9" ht="30.95" customHeight="1" x14ac:dyDescent="0.25">
      <c r="A11934" s="88" t="s">
        <v>3738</v>
      </c>
      <c r="B11934" s="88"/>
      <c r="C11934" s="88"/>
      <c r="D11934" s="88"/>
      <c r="E11934" s="88"/>
      <c r="F11934" s="88"/>
      <c r="G11934" s="88"/>
      <c r="H11934" s="88"/>
      <c r="I11934" s="88"/>
    </row>
    <row r="11935" spans="1:9" ht="15" customHeight="1" x14ac:dyDescent="0.25">
      <c r="A11935" s="89"/>
      <c r="B11935" s="89"/>
      <c r="C11935" s="14" t="s">
        <v>2076</v>
      </c>
      <c r="D11935" s="14" t="s">
        <v>2079</v>
      </c>
      <c r="E11935" s="14" t="s">
        <v>2092</v>
      </c>
      <c r="F11935" s="14" t="s">
        <v>2086</v>
      </c>
      <c r="G11935" s="14" t="s">
        <v>2059</v>
      </c>
      <c r="H11935" s="9"/>
      <c r="I11935" s="9"/>
    </row>
    <row r="11936" spans="1:9" ht="27" customHeight="1" x14ac:dyDescent="0.25">
      <c r="A11936" s="15" t="s">
        <v>2099</v>
      </c>
      <c r="B11936" s="16" t="s">
        <v>2100</v>
      </c>
      <c r="C11936" s="17">
        <v>469.77</v>
      </c>
      <c r="D11936" s="17">
        <v>0.1</v>
      </c>
      <c r="E11936" s="17">
        <v>29.7</v>
      </c>
      <c r="F11936" s="17">
        <v>1.5</v>
      </c>
      <c r="G11936" s="18">
        <v>2092.83</v>
      </c>
      <c r="H11936" s="9"/>
      <c r="I11936" s="9"/>
    </row>
    <row r="11937" spans="1:9" ht="15" customHeight="1" x14ac:dyDescent="0.25">
      <c r="A11937" s="19"/>
      <c r="B11937" s="20"/>
      <c r="C11937" s="21"/>
      <c r="D11937" s="21"/>
      <c r="E11937" s="21"/>
      <c r="F11937" s="21"/>
      <c r="G11937" s="22">
        <v>2092.83</v>
      </c>
      <c r="H11937" s="9"/>
      <c r="I11937" s="9"/>
    </row>
    <row r="11938" spans="1:9" ht="9.9499999999999993" customHeight="1" x14ac:dyDescent="0.25">
      <c r="A11938" s="86"/>
      <c r="B11938" s="86"/>
      <c r="C11938" s="86"/>
      <c r="D11938" s="9"/>
      <c r="E11938" s="9"/>
      <c r="F11938" s="9"/>
      <c r="G11938" s="9"/>
      <c r="H11938" s="9"/>
      <c r="I11938" s="9"/>
    </row>
    <row r="11939" spans="1:9" ht="12" customHeight="1" x14ac:dyDescent="0.25">
      <c r="A11939" s="9"/>
      <c r="B11939" s="9"/>
      <c r="C11939" s="9"/>
      <c r="D11939" s="90" t="s">
        <v>5156</v>
      </c>
      <c r="E11939" s="90"/>
      <c r="F11939" s="90"/>
      <c r="G11939" s="90"/>
      <c r="H11939" s="90"/>
      <c r="I11939" s="90"/>
    </row>
    <row r="11940" spans="1:9" ht="9.9499999999999993" customHeight="1" x14ac:dyDescent="0.25">
      <c r="A11940" s="86"/>
      <c r="B11940" s="86"/>
      <c r="C11940" s="86"/>
      <c r="D11940" s="86"/>
      <c r="E11940" s="9"/>
      <c r="F11940" s="9"/>
      <c r="G11940" s="9"/>
      <c r="H11940" s="9"/>
      <c r="I11940" s="9"/>
    </row>
    <row r="11941" spans="1:9" ht="30.95" customHeight="1" x14ac:dyDescent="0.25">
      <c r="A11941" s="88" t="s">
        <v>3739</v>
      </c>
      <c r="B11941" s="88"/>
      <c r="C11941" s="88"/>
      <c r="D11941" s="88"/>
      <c r="E11941" s="88"/>
      <c r="F11941" s="88"/>
      <c r="G11941" s="88"/>
      <c r="H11941" s="88"/>
      <c r="I11941" s="88"/>
    </row>
    <row r="11942" spans="1:9" ht="15" customHeight="1" x14ac:dyDescent="0.25">
      <c r="A11942" s="89"/>
      <c r="B11942" s="89"/>
      <c r="C11942" s="14" t="s">
        <v>2076</v>
      </c>
      <c r="D11942" s="14" t="s">
        <v>2079</v>
      </c>
      <c r="E11942" s="14" t="s">
        <v>2059</v>
      </c>
      <c r="F11942" s="9"/>
      <c r="G11942" s="9"/>
      <c r="H11942" s="9"/>
      <c r="I11942" s="9"/>
    </row>
    <row r="11943" spans="1:9" ht="18.95" customHeight="1" x14ac:dyDescent="0.25">
      <c r="A11943" s="15" t="s">
        <v>2080</v>
      </c>
      <c r="B11943" s="16" t="s">
        <v>2081</v>
      </c>
      <c r="C11943" s="17">
        <v>469.77</v>
      </c>
      <c r="D11943" s="17">
        <v>0.1</v>
      </c>
      <c r="E11943" s="18">
        <v>46.98</v>
      </c>
      <c r="F11943" s="9"/>
      <c r="G11943" s="9"/>
      <c r="H11943" s="9"/>
      <c r="I11943" s="9"/>
    </row>
    <row r="11944" spans="1:9" ht="15" customHeight="1" x14ac:dyDescent="0.25">
      <c r="A11944" s="19"/>
      <c r="B11944" s="20"/>
      <c r="C11944" s="21"/>
      <c r="D11944" s="21"/>
      <c r="E11944" s="22">
        <v>46.98</v>
      </c>
      <c r="F11944" s="9"/>
      <c r="G11944" s="9"/>
      <c r="H11944" s="9"/>
      <c r="I11944" s="9"/>
    </row>
    <row r="11945" spans="1:9" ht="9.9499999999999993" customHeight="1" x14ac:dyDescent="0.25">
      <c r="A11945" s="86"/>
      <c r="B11945" s="86"/>
      <c r="C11945" s="86"/>
      <c r="D11945" s="9"/>
      <c r="E11945" s="9"/>
      <c r="F11945" s="9"/>
      <c r="G11945" s="9"/>
      <c r="H11945" s="9"/>
      <c r="I11945" s="9"/>
    </row>
    <row r="11946" spans="1:9" ht="12" customHeight="1" x14ac:dyDescent="0.25">
      <c r="A11946" s="9"/>
      <c r="B11946" s="9"/>
      <c r="C11946" s="9"/>
      <c r="D11946" s="90" t="s">
        <v>5151</v>
      </c>
      <c r="E11946" s="90"/>
      <c r="F11946" s="90"/>
      <c r="G11946" s="90"/>
      <c r="H11946" s="90"/>
      <c r="I11946" s="90"/>
    </row>
    <row r="11947" spans="1:9" ht="9.9499999999999993" customHeight="1" x14ac:dyDescent="0.25">
      <c r="A11947" s="86"/>
      <c r="B11947" s="86"/>
      <c r="C11947" s="86"/>
      <c r="D11947" s="86"/>
      <c r="E11947" s="9"/>
      <c r="F11947" s="9"/>
      <c r="G11947" s="9"/>
      <c r="H11947" s="9"/>
      <c r="I11947" s="9"/>
    </row>
    <row r="11948" spans="1:9" ht="30.95" customHeight="1" x14ac:dyDescent="0.25">
      <c r="A11948" s="88" t="s">
        <v>3740</v>
      </c>
      <c r="B11948" s="88"/>
      <c r="C11948" s="88"/>
      <c r="D11948" s="88"/>
      <c r="E11948" s="88"/>
      <c r="F11948" s="88"/>
      <c r="G11948" s="88"/>
      <c r="H11948" s="88"/>
      <c r="I11948" s="88"/>
    </row>
    <row r="11949" spans="1:9" ht="15" customHeight="1" x14ac:dyDescent="0.25">
      <c r="A11949" s="89"/>
      <c r="B11949" s="89"/>
      <c r="C11949" s="14" t="s">
        <v>2076</v>
      </c>
      <c r="D11949" s="14" t="s">
        <v>2059</v>
      </c>
      <c r="E11949" s="9"/>
      <c r="F11949" s="9"/>
      <c r="G11949" s="9"/>
      <c r="H11949" s="9"/>
      <c r="I11949" s="9"/>
    </row>
    <row r="11950" spans="1:9" ht="18.95" customHeight="1" x14ac:dyDescent="0.25">
      <c r="A11950" s="15" t="s">
        <v>2170</v>
      </c>
      <c r="B11950" s="16" t="s">
        <v>2076</v>
      </c>
      <c r="C11950" s="17">
        <v>469.77</v>
      </c>
      <c r="D11950" s="18">
        <v>469.77</v>
      </c>
      <c r="E11950" s="9"/>
      <c r="F11950" s="9"/>
      <c r="G11950" s="9"/>
      <c r="H11950" s="9"/>
      <c r="I11950" s="9"/>
    </row>
    <row r="11951" spans="1:9" ht="15" customHeight="1" x14ac:dyDescent="0.25">
      <c r="A11951" s="19"/>
      <c r="B11951" s="20"/>
      <c r="C11951" s="21"/>
      <c r="D11951" s="22">
        <v>469.77</v>
      </c>
      <c r="E11951" s="9"/>
      <c r="F11951" s="9"/>
      <c r="G11951" s="9"/>
      <c r="H11951" s="9"/>
      <c r="I11951" s="9"/>
    </row>
    <row r="11952" spans="1:9" ht="9.9499999999999993" customHeight="1" x14ac:dyDescent="0.25">
      <c r="A11952" s="86"/>
      <c r="B11952" s="86"/>
      <c r="C11952" s="86"/>
      <c r="D11952" s="9"/>
      <c r="E11952" s="9"/>
      <c r="F11952" s="9"/>
      <c r="G11952" s="9"/>
      <c r="H11952" s="9"/>
      <c r="I11952" s="9"/>
    </row>
    <row r="11953" spans="1:9" ht="12" customHeight="1" x14ac:dyDescent="0.25">
      <c r="A11953" s="9"/>
      <c r="B11953" s="9"/>
      <c r="C11953" s="9"/>
      <c r="D11953" s="90" t="s">
        <v>5157</v>
      </c>
      <c r="E11953" s="90"/>
      <c r="F11953" s="90"/>
      <c r="G11953" s="90"/>
      <c r="H11953" s="90"/>
      <c r="I11953" s="90"/>
    </row>
    <row r="11954" spans="1:9" ht="9.9499999999999993" customHeight="1" x14ac:dyDescent="0.25">
      <c r="A11954" s="86"/>
      <c r="B11954" s="86"/>
      <c r="C11954" s="86"/>
      <c r="D11954" s="86"/>
      <c r="E11954" s="9"/>
      <c r="F11954" s="9"/>
      <c r="G11954" s="9"/>
      <c r="H11954" s="9"/>
      <c r="I11954" s="9"/>
    </row>
    <row r="11955" spans="1:9" ht="42.95" customHeight="1" x14ac:dyDescent="0.25">
      <c r="A11955" s="88" t="s">
        <v>3741</v>
      </c>
      <c r="B11955" s="88"/>
      <c r="C11955" s="88"/>
      <c r="D11955" s="88"/>
      <c r="E11955" s="88"/>
      <c r="F11955" s="88"/>
      <c r="G11955" s="88"/>
      <c r="H11955" s="88"/>
      <c r="I11955" s="88"/>
    </row>
    <row r="11956" spans="1:9" ht="15" customHeight="1" x14ac:dyDescent="0.25">
      <c r="A11956" s="89"/>
      <c r="B11956" s="89"/>
      <c r="C11956" s="14" t="s">
        <v>2069</v>
      </c>
      <c r="D11956" s="14" t="s">
        <v>2058</v>
      </c>
      <c r="E11956" s="14" t="s">
        <v>2059</v>
      </c>
      <c r="F11956" s="9"/>
      <c r="G11956" s="9"/>
      <c r="H11956" s="9"/>
      <c r="I11956" s="9"/>
    </row>
    <row r="11957" spans="1:9" ht="12.95" customHeight="1" x14ac:dyDescent="0.25">
      <c r="A11957" s="15"/>
      <c r="B11957" s="16" t="s">
        <v>2104</v>
      </c>
      <c r="C11957" s="17">
        <v>405.99</v>
      </c>
      <c r="D11957" s="17">
        <v>1</v>
      </c>
      <c r="E11957" s="18">
        <v>405.99</v>
      </c>
      <c r="F11957" s="9"/>
      <c r="G11957" s="9"/>
      <c r="H11957" s="9"/>
      <c r="I11957" s="9"/>
    </row>
    <row r="11958" spans="1:9" ht="15" customHeight="1" x14ac:dyDescent="0.25">
      <c r="A11958" s="19"/>
      <c r="B11958" s="20"/>
      <c r="C11958" s="21"/>
      <c r="D11958" s="21"/>
      <c r="E11958" s="22">
        <v>405.99</v>
      </c>
      <c r="F11958" s="9"/>
      <c r="G11958" s="9"/>
      <c r="H11958" s="9"/>
      <c r="I11958" s="9"/>
    </row>
    <row r="11959" spans="1:9" ht="9.9499999999999993" customHeight="1" x14ac:dyDescent="0.25">
      <c r="A11959" s="86"/>
      <c r="B11959" s="86"/>
      <c r="C11959" s="86"/>
      <c r="D11959" s="9"/>
      <c r="E11959" s="9"/>
      <c r="F11959" s="9"/>
      <c r="G11959" s="9"/>
      <c r="H11959" s="9"/>
      <c r="I11959" s="9"/>
    </row>
    <row r="11960" spans="1:9" ht="12" customHeight="1" x14ac:dyDescent="0.25">
      <c r="A11960" s="9"/>
      <c r="B11960" s="9"/>
      <c r="C11960" s="9"/>
      <c r="D11960" s="90" t="s">
        <v>5158</v>
      </c>
      <c r="E11960" s="90"/>
      <c r="F11960" s="90"/>
      <c r="G11960" s="90"/>
      <c r="H11960" s="90"/>
      <c r="I11960" s="90"/>
    </row>
    <row r="11961" spans="1:9" ht="9.9499999999999993" customHeight="1" x14ac:dyDescent="0.25">
      <c r="A11961" s="86"/>
      <c r="B11961" s="86"/>
      <c r="C11961" s="86"/>
      <c r="D11961" s="86"/>
      <c r="E11961" s="9"/>
      <c r="F11961" s="9"/>
      <c r="G11961" s="9"/>
      <c r="H11961" s="9"/>
      <c r="I11961" s="9"/>
    </row>
    <row r="11962" spans="1:9" ht="30.95" customHeight="1" x14ac:dyDescent="0.25">
      <c r="A11962" s="88" t="s">
        <v>3742</v>
      </c>
      <c r="B11962" s="88"/>
      <c r="C11962" s="88"/>
      <c r="D11962" s="88"/>
      <c r="E11962" s="88"/>
      <c r="F11962" s="88"/>
      <c r="G11962" s="88"/>
      <c r="H11962" s="88"/>
      <c r="I11962" s="88"/>
    </row>
    <row r="11963" spans="1:9" ht="15" customHeight="1" x14ac:dyDescent="0.25">
      <c r="A11963" s="89"/>
      <c r="B11963" s="89"/>
      <c r="C11963" s="14" t="s">
        <v>2069</v>
      </c>
      <c r="D11963" s="14" t="s">
        <v>2058</v>
      </c>
      <c r="E11963" s="14" t="s">
        <v>2059</v>
      </c>
      <c r="F11963" s="9"/>
      <c r="G11963" s="9"/>
      <c r="H11963" s="9"/>
      <c r="I11963" s="9"/>
    </row>
    <row r="11964" spans="1:9" ht="12.95" customHeight="1" x14ac:dyDescent="0.25">
      <c r="A11964" s="15"/>
      <c r="B11964" s="16" t="s">
        <v>2104</v>
      </c>
      <c r="C11964" s="17">
        <v>405.99</v>
      </c>
      <c r="D11964" s="17">
        <v>1</v>
      </c>
      <c r="E11964" s="18">
        <v>405.99</v>
      </c>
      <c r="F11964" s="9"/>
      <c r="G11964" s="9"/>
      <c r="H11964" s="9"/>
      <c r="I11964" s="9"/>
    </row>
    <row r="11965" spans="1:9" ht="15" customHeight="1" x14ac:dyDescent="0.25">
      <c r="A11965" s="19"/>
      <c r="B11965" s="20"/>
      <c r="C11965" s="21"/>
      <c r="D11965" s="21"/>
      <c r="E11965" s="22">
        <v>405.99</v>
      </c>
      <c r="F11965" s="9"/>
      <c r="G11965" s="9"/>
      <c r="H11965" s="9"/>
      <c r="I11965" s="9"/>
    </row>
    <row r="11966" spans="1:9" ht="9.9499999999999993" customHeight="1" x14ac:dyDescent="0.25">
      <c r="A11966" s="86"/>
      <c r="B11966" s="86"/>
      <c r="C11966" s="86"/>
      <c r="D11966" s="9"/>
      <c r="E11966" s="9"/>
      <c r="F11966" s="9"/>
      <c r="G11966" s="9"/>
      <c r="H11966" s="9"/>
      <c r="I11966" s="9"/>
    </row>
    <row r="11967" spans="1:9" ht="12" customHeight="1" x14ac:dyDescent="0.25">
      <c r="A11967" s="9"/>
      <c r="B11967" s="9"/>
      <c r="C11967" s="9"/>
      <c r="D11967" s="90" t="s">
        <v>5158</v>
      </c>
      <c r="E11967" s="90"/>
      <c r="F11967" s="90"/>
      <c r="G11967" s="90"/>
      <c r="H11967" s="90"/>
      <c r="I11967" s="90"/>
    </row>
    <row r="11968" spans="1:9" ht="9.9499999999999993" customHeight="1" x14ac:dyDescent="0.25">
      <c r="A11968" s="86"/>
      <c r="B11968" s="86"/>
      <c r="C11968" s="86"/>
      <c r="D11968" s="86"/>
      <c r="E11968" s="9"/>
      <c r="F11968" s="9"/>
      <c r="G11968" s="9"/>
      <c r="H11968" s="9"/>
      <c r="I11968" s="9"/>
    </row>
    <row r="11969" spans="1:9" ht="42.95" customHeight="1" x14ac:dyDescent="0.25">
      <c r="A11969" s="88" t="s">
        <v>3743</v>
      </c>
      <c r="B11969" s="88"/>
      <c r="C11969" s="88"/>
      <c r="D11969" s="88"/>
      <c r="E11969" s="88"/>
      <c r="F11969" s="88"/>
      <c r="G11969" s="88"/>
      <c r="H11969" s="88"/>
      <c r="I11969" s="88"/>
    </row>
    <row r="11970" spans="1:9" ht="15" customHeight="1" x14ac:dyDescent="0.25">
      <c r="A11970" s="89"/>
      <c r="B11970" s="89"/>
      <c r="C11970" s="14" t="s">
        <v>2058</v>
      </c>
      <c r="D11970" s="14" t="s">
        <v>2059</v>
      </c>
      <c r="E11970" s="9"/>
      <c r="F11970" s="9"/>
      <c r="G11970" s="9"/>
      <c r="H11970" s="9"/>
      <c r="I11970" s="9"/>
    </row>
    <row r="11971" spans="1:9" ht="12.95" customHeight="1" x14ac:dyDescent="0.25">
      <c r="A11971" s="15"/>
      <c r="B11971" s="16" t="s">
        <v>2058</v>
      </c>
      <c r="C11971" s="17">
        <v>2</v>
      </c>
      <c r="D11971" s="18">
        <v>2</v>
      </c>
      <c r="E11971" s="9"/>
      <c r="F11971" s="9"/>
      <c r="G11971" s="9"/>
      <c r="H11971" s="9"/>
      <c r="I11971" s="9"/>
    </row>
    <row r="11972" spans="1:9" ht="15" customHeight="1" x14ac:dyDescent="0.25">
      <c r="A11972" s="19"/>
      <c r="B11972" s="20"/>
      <c r="C11972" s="21"/>
      <c r="D11972" s="22">
        <v>2</v>
      </c>
      <c r="E11972" s="9"/>
      <c r="F11972" s="9"/>
      <c r="G11972" s="9"/>
      <c r="H11972" s="9"/>
      <c r="I11972" s="9"/>
    </row>
    <row r="11973" spans="1:9" ht="9.9499999999999993" customHeight="1" x14ac:dyDescent="0.25">
      <c r="A11973" s="86"/>
      <c r="B11973" s="86"/>
      <c r="C11973" s="86"/>
      <c r="D11973" s="9"/>
      <c r="E11973" s="9"/>
      <c r="F11973" s="9"/>
      <c r="G11973" s="9"/>
      <c r="H11973" s="9"/>
      <c r="I11973" s="9"/>
    </row>
    <row r="11974" spans="1:9" ht="12" customHeight="1" x14ac:dyDescent="0.25">
      <c r="A11974" s="9"/>
      <c r="B11974" s="9"/>
      <c r="C11974" s="9"/>
      <c r="D11974" s="90" t="s">
        <v>4257</v>
      </c>
      <c r="E11974" s="90"/>
      <c r="F11974" s="90"/>
      <c r="G11974" s="90"/>
      <c r="H11974" s="90"/>
      <c r="I11974" s="90"/>
    </row>
    <row r="11975" spans="1:9" ht="9.9499999999999993" customHeight="1" x14ac:dyDescent="0.25">
      <c r="A11975" s="86"/>
      <c r="B11975" s="86"/>
      <c r="C11975" s="86"/>
      <c r="D11975" s="86"/>
      <c r="E11975" s="9"/>
      <c r="F11975" s="9"/>
      <c r="G11975" s="9"/>
      <c r="H11975" s="9"/>
      <c r="I11975" s="9"/>
    </row>
    <row r="11976" spans="1:9" ht="30.95" customHeight="1" x14ac:dyDescent="0.25">
      <c r="A11976" s="88" t="s">
        <v>3744</v>
      </c>
      <c r="B11976" s="88"/>
      <c r="C11976" s="88"/>
      <c r="D11976" s="88"/>
      <c r="E11976" s="88"/>
      <c r="F11976" s="88"/>
      <c r="G11976" s="88"/>
      <c r="H11976" s="88"/>
      <c r="I11976" s="88"/>
    </row>
    <row r="11977" spans="1:9" ht="15" customHeight="1" x14ac:dyDescent="0.25">
      <c r="A11977" s="89"/>
      <c r="B11977" s="89"/>
      <c r="C11977" s="14" t="s">
        <v>2076</v>
      </c>
      <c r="D11977" s="14" t="s">
        <v>2059</v>
      </c>
      <c r="E11977" s="9"/>
      <c r="F11977" s="9"/>
      <c r="G11977" s="9"/>
      <c r="H11977" s="9"/>
      <c r="I11977" s="9"/>
    </row>
    <row r="11978" spans="1:9" ht="12.95" customHeight="1" x14ac:dyDescent="0.25">
      <c r="A11978" s="15" t="s">
        <v>2108</v>
      </c>
      <c r="B11978" s="16" t="s">
        <v>2076</v>
      </c>
      <c r="C11978" s="17">
        <v>469.77</v>
      </c>
      <c r="D11978" s="18">
        <v>469.77</v>
      </c>
      <c r="E11978" s="9"/>
      <c r="F11978" s="9"/>
      <c r="G11978" s="9"/>
      <c r="H11978" s="9"/>
      <c r="I11978" s="9"/>
    </row>
    <row r="11979" spans="1:9" ht="15" customHeight="1" x14ac:dyDescent="0.25">
      <c r="A11979" s="19"/>
      <c r="B11979" s="20"/>
      <c r="C11979" s="21"/>
      <c r="D11979" s="22">
        <v>469.77</v>
      </c>
      <c r="E11979" s="9"/>
      <c r="F11979" s="9"/>
      <c r="G11979" s="9"/>
      <c r="H11979" s="9"/>
      <c r="I11979" s="9"/>
    </row>
    <row r="11980" spans="1:9" ht="9.9499999999999993" customHeight="1" x14ac:dyDescent="0.25">
      <c r="A11980" s="86"/>
      <c r="B11980" s="86"/>
      <c r="C11980" s="86"/>
      <c r="D11980" s="9"/>
      <c r="E11980" s="9"/>
      <c r="F11980" s="9"/>
      <c r="G11980" s="9"/>
      <c r="H11980" s="9"/>
      <c r="I11980" s="9"/>
    </row>
    <row r="11981" spans="1:9" ht="12" customHeight="1" x14ac:dyDescent="0.25">
      <c r="A11981" s="9"/>
      <c r="B11981" s="9"/>
      <c r="C11981" s="9"/>
      <c r="D11981" s="90" t="s">
        <v>5157</v>
      </c>
      <c r="E11981" s="90"/>
      <c r="F11981" s="90"/>
      <c r="G11981" s="90"/>
      <c r="H11981" s="90"/>
      <c r="I11981" s="90"/>
    </row>
    <row r="11982" spans="1:9" ht="9.9499999999999993" customHeight="1" x14ac:dyDescent="0.25">
      <c r="A11982" s="86"/>
      <c r="B11982" s="86"/>
      <c r="C11982" s="86"/>
      <c r="D11982" s="86"/>
      <c r="E11982" s="9"/>
      <c r="F11982" s="9"/>
      <c r="G11982" s="9"/>
      <c r="H11982" s="9"/>
      <c r="I11982" s="9"/>
    </row>
    <row r="11983" spans="1:9" ht="42.95" customHeight="1" x14ac:dyDescent="0.25">
      <c r="A11983" s="88" t="s">
        <v>3745</v>
      </c>
      <c r="B11983" s="88"/>
      <c r="C11983" s="88"/>
      <c r="D11983" s="88"/>
      <c r="E11983" s="88"/>
      <c r="F11983" s="88"/>
      <c r="G11983" s="88"/>
      <c r="H11983" s="88"/>
      <c r="I11983" s="88"/>
    </row>
    <row r="11984" spans="1:9" ht="15" customHeight="1" x14ac:dyDescent="0.25">
      <c r="A11984" s="89"/>
      <c r="B11984" s="89"/>
      <c r="C11984" s="14" t="s">
        <v>2058</v>
      </c>
      <c r="D11984" s="14" t="s">
        <v>2059</v>
      </c>
      <c r="E11984" s="9"/>
      <c r="F11984" s="9"/>
      <c r="G11984" s="9"/>
      <c r="H11984" s="9"/>
      <c r="I11984" s="9"/>
    </row>
    <row r="11985" spans="1:9" ht="12.95" customHeight="1" x14ac:dyDescent="0.25">
      <c r="A11985" s="15"/>
      <c r="B11985" s="16" t="s">
        <v>2058</v>
      </c>
      <c r="C11985" s="17">
        <v>2</v>
      </c>
      <c r="D11985" s="18">
        <v>2</v>
      </c>
      <c r="E11985" s="9"/>
      <c r="F11985" s="9"/>
      <c r="G11985" s="9"/>
      <c r="H11985" s="9"/>
      <c r="I11985" s="9"/>
    </row>
    <row r="11986" spans="1:9" ht="15" customHeight="1" x14ac:dyDescent="0.25">
      <c r="A11986" s="19"/>
      <c r="B11986" s="20"/>
      <c r="C11986" s="21"/>
      <c r="D11986" s="22">
        <v>2</v>
      </c>
      <c r="E11986" s="9"/>
      <c r="F11986" s="9"/>
      <c r="G11986" s="9"/>
      <c r="H11986" s="9"/>
      <c r="I11986" s="9"/>
    </row>
    <row r="11987" spans="1:9" ht="9.9499999999999993" customHeight="1" x14ac:dyDescent="0.25">
      <c r="A11987" s="86"/>
      <c r="B11987" s="86"/>
      <c r="C11987" s="86"/>
      <c r="D11987" s="9"/>
      <c r="E11987" s="9"/>
      <c r="F11987" s="9"/>
      <c r="G11987" s="9"/>
      <c r="H11987" s="9"/>
      <c r="I11987" s="9"/>
    </row>
    <row r="11988" spans="1:9" ht="12" customHeight="1" x14ac:dyDescent="0.25">
      <c r="A11988" s="9"/>
      <c r="B11988" s="9"/>
      <c r="C11988" s="9"/>
      <c r="D11988" s="90" t="s">
        <v>4257</v>
      </c>
      <c r="E11988" s="90"/>
      <c r="F11988" s="90"/>
      <c r="G11988" s="90"/>
      <c r="H11988" s="90"/>
      <c r="I11988" s="90"/>
    </row>
    <row r="11989" spans="1:9" ht="9.9499999999999993" customHeight="1" x14ac:dyDescent="0.25">
      <c r="A11989" s="86"/>
      <c r="B11989" s="86"/>
      <c r="C11989" s="86"/>
      <c r="D11989" s="86"/>
      <c r="E11989" s="9"/>
      <c r="F11989" s="9"/>
      <c r="G11989" s="9"/>
      <c r="H11989" s="9"/>
      <c r="I11989" s="9"/>
    </row>
    <row r="11990" spans="1:9" ht="30.95" customHeight="1" x14ac:dyDescent="0.25">
      <c r="A11990" s="88" t="s">
        <v>3746</v>
      </c>
      <c r="B11990" s="88"/>
      <c r="C11990" s="88"/>
      <c r="D11990" s="88"/>
      <c r="E11990" s="88"/>
      <c r="F11990" s="88"/>
      <c r="G11990" s="88"/>
      <c r="H11990" s="88"/>
      <c r="I11990" s="88"/>
    </row>
    <row r="11991" spans="1:9" ht="15" customHeight="1" x14ac:dyDescent="0.25">
      <c r="A11991" s="89"/>
      <c r="B11991" s="89"/>
      <c r="C11991" s="14" t="s">
        <v>2076</v>
      </c>
      <c r="D11991" s="14" t="s">
        <v>2058</v>
      </c>
      <c r="E11991" s="14" t="s">
        <v>2059</v>
      </c>
      <c r="F11991" s="9"/>
      <c r="G11991" s="9"/>
      <c r="H11991" s="9"/>
      <c r="I11991" s="9"/>
    </row>
    <row r="11992" spans="1:9" ht="18.95" customHeight="1" x14ac:dyDescent="0.25">
      <c r="A11992" s="15" t="s">
        <v>2110</v>
      </c>
      <c r="B11992" s="16" t="s">
        <v>2111</v>
      </c>
      <c r="C11992" s="17">
        <v>0.16</v>
      </c>
      <c r="D11992" s="17">
        <v>42</v>
      </c>
      <c r="E11992" s="18">
        <v>6.72</v>
      </c>
      <c r="F11992" s="9"/>
      <c r="G11992" s="9"/>
      <c r="H11992" s="9"/>
      <c r="I11992" s="9"/>
    </row>
    <row r="11993" spans="1:9" ht="15" customHeight="1" x14ac:dyDescent="0.25">
      <c r="A11993" s="19"/>
      <c r="B11993" s="20"/>
      <c r="C11993" s="21"/>
      <c r="D11993" s="21"/>
      <c r="E11993" s="22">
        <v>6.72</v>
      </c>
      <c r="F11993" s="9"/>
      <c r="G11993" s="9"/>
      <c r="H11993" s="9"/>
      <c r="I11993" s="9"/>
    </row>
    <row r="11994" spans="1:9" ht="9.9499999999999993" customHeight="1" x14ac:dyDescent="0.25">
      <c r="A11994" s="86"/>
      <c r="B11994" s="86"/>
      <c r="C11994" s="86"/>
      <c r="D11994" s="9"/>
      <c r="E11994" s="9"/>
      <c r="F11994" s="9"/>
      <c r="G11994" s="9"/>
      <c r="H11994" s="9"/>
      <c r="I11994" s="9"/>
    </row>
    <row r="11995" spans="1:9" ht="12" customHeight="1" x14ac:dyDescent="0.25">
      <c r="A11995" s="9"/>
      <c r="B11995" s="9"/>
      <c r="C11995" s="9"/>
      <c r="D11995" s="90" t="s">
        <v>5021</v>
      </c>
      <c r="E11995" s="90"/>
      <c r="F11995" s="90"/>
      <c r="G11995" s="90"/>
      <c r="H11995" s="90"/>
      <c r="I11995" s="90"/>
    </row>
    <row r="11996" spans="1:9" ht="9.9499999999999993" customHeight="1" x14ac:dyDescent="0.25">
      <c r="A11996" s="86"/>
      <c r="B11996" s="86"/>
      <c r="C11996" s="86"/>
      <c r="D11996" s="86"/>
      <c r="E11996" s="9"/>
      <c r="F11996" s="9"/>
      <c r="G11996" s="9"/>
      <c r="H11996" s="9"/>
      <c r="I11996" s="9"/>
    </row>
    <row r="11997" spans="1:9" ht="30.95" customHeight="1" x14ac:dyDescent="0.25">
      <c r="A11997" s="88" t="s">
        <v>3747</v>
      </c>
      <c r="B11997" s="88"/>
      <c r="C11997" s="88"/>
      <c r="D11997" s="88"/>
      <c r="E11997" s="88"/>
      <c r="F11997" s="88"/>
      <c r="G11997" s="88"/>
      <c r="H11997" s="88"/>
      <c r="I11997" s="88"/>
    </row>
    <row r="11998" spans="1:9" ht="15" customHeight="1" x14ac:dyDescent="0.25">
      <c r="A11998" s="89"/>
      <c r="B11998" s="89"/>
      <c r="C11998" s="14" t="s">
        <v>2058</v>
      </c>
      <c r="D11998" s="14" t="s">
        <v>2059</v>
      </c>
      <c r="E11998" s="9"/>
      <c r="F11998" s="9"/>
      <c r="G11998" s="9"/>
      <c r="H11998" s="9"/>
      <c r="I11998" s="9"/>
    </row>
    <row r="11999" spans="1:9" ht="12.95" customHeight="1" x14ac:dyDescent="0.25">
      <c r="A11999" s="15"/>
      <c r="B11999" s="16" t="s">
        <v>2058</v>
      </c>
      <c r="C11999" s="17">
        <v>8</v>
      </c>
      <c r="D11999" s="18">
        <v>8</v>
      </c>
      <c r="E11999" s="9"/>
      <c r="F11999" s="9"/>
      <c r="G11999" s="9"/>
      <c r="H11999" s="9"/>
      <c r="I11999" s="9"/>
    </row>
    <row r="12000" spans="1:9" ht="15" customHeight="1" x14ac:dyDescent="0.25">
      <c r="A12000" s="19"/>
      <c r="B12000" s="20"/>
      <c r="C12000" s="21"/>
      <c r="D12000" s="22">
        <v>8</v>
      </c>
      <c r="E12000" s="9"/>
      <c r="F12000" s="9"/>
      <c r="G12000" s="9"/>
      <c r="H12000" s="9"/>
      <c r="I12000" s="9"/>
    </row>
    <row r="12001" spans="1:9" ht="9.9499999999999993" customHeight="1" x14ac:dyDescent="0.25">
      <c r="A12001" s="86"/>
      <c r="B12001" s="86"/>
      <c r="C12001" s="86"/>
      <c r="D12001" s="9"/>
      <c r="E12001" s="9"/>
      <c r="F12001" s="9"/>
      <c r="G12001" s="9"/>
      <c r="H12001" s="9"/>
      <c r="I12001" s="9"/>
    </row>
    <row r="12002" spans="1:9" ht="12" customHeight="1" x14ac:dyDescent="0.25">
      <c r="A12002" s="9"/>
      <c r="B12002" s="9"/>
      <c r="C12002" s="9"/>
      <c r="D12002" s="90" t="s">
        <v>4258</v>
      </c>
      <c r="E12002" s="90"/>
      <c r="F12002" s="90"/>
      <c r="G12002" s="90"/>
      <c r="H12002" s="90"/>
      <c r="I12002" s="90"/>
    </row>
    <row r="12003" spans="1:9" ht="9.9499999999999993" customHeight="1" x14ac:dyDescent="0.25">
      <c r="A12003" s="86"/>
      <c r="B12003" s="86"/>
      <c r="C12003" s="86"/>
      <c r="D12003" s="86"/>
      <c r="E12003" s="9"/>
      <c r="F12003" s="9"/>
      <c r="G12003" s="9"/>
      <c r="H12003" s="9"/>
      <c r="I12003" s="9"/>
    </row>
    <row r="12004" spans="1:9" ht="20.100000000000001" customHeight="1" x14ac:dyDescent="0.25">
      <c r="A12004" s="88" t="s">
        <v>3748</v>
      </c>
      <c r="B12004" s="88"/>
      <c r="C12004" s="88"/>
      <c r="D12004" s="88"/>
      <c r="E12004" s="88"/>
      <c r="F12004" s="88"/>
      <c r="G12004" s="88"/>
      <c r="H12004" s="88"/>
      <c r="I12004" s="88"/>
    </row>
    <row r="12005" spans="1:9" ht="15" customHeight="1" x14ac:dyDescent="0.25">
      <c r="A12005" s="89"/>
      <c r="B12005" s="89"/>
      <c r="C12005" s="14" t="s">
        <v>2076</v>
      </c>
      <c r="D12005" s="14" t="s">
        <v>2059</v>
      </c>
      <c r="E12005" s="9"/>
      <c r="F12005" s="9"/>
      <c r="G12005" s="9"/>
      <c r="H12005" s="9"/>
      <c r="I12005" s="9"/>
    </row>
    <row r="12006" spans="1:9" ht="12.95" customHeight="1" x14ac:dyDescent="0.25">
      <c r="A12006" s="15" t="s">
        <v>3488</v>
      </c>
      <c r="B12006" s="16" t="s">
        <v>2076</v>
      </c>
      <c r="C12006" s="17">
        <v>114.07</v>
      </c>
      <c r="D12006" s="18">
        <v>114.07</v>
      </c>
      <c r="E12006" s="9"/>
      <c r="F12006" s="9"/>
      <c r="G12006" s="9"/>
      <c r="H12006" s="9"/>
      <c r="I12006" s="9"/>
    </row>
    <row r="12007" spans="1:9" ht="15" customHeight="1" x14ac:dyDescent="0.25">
      <c r="A12007" s="19"/>
      <c r="B12007" s="20"/>
      <c r="C12007" s="21"/>
      <c r="D12007" s="22">
        <v>114.07</v>
      </c>
      <c r="E12007" s="9"/>
      <c r="F12007" s="9"/>
      <c r="G12007" s="9"/>
      <c r="H12007" s="9"/>
      <c r="I12007" s="9"/>
    </row>
    <row r="12008" spans="1:9" ht="9.9499999999999993" customHeight="1" x14ac:dyDescent="0.25">
      <c r="A12008" s="86"/>
      <c r="B12008" s="86"/>
      <c r="C12008" s="86"/>
      <c r="D12008" s="9"/>
      <c r="E12008" s="9"/>
      <c r="F12008" s="9"/>
      <c r="G12008" s="9"/>
      <c r="H12008" s="9"/>
      <c r="I12008" s="9"/>
    </row>
    <row r="12009" spans="1:9" ht="12" customHeight="1" x14ac:dyDescent="0.25">
      <c r="A12009" s="9"/>
      <c r="B12009" s="9"/>
      <c r="C12009" s="9"/>
      <c r="D12009" s="90" t="s">
        <v>5159</v>
      </c>
      <c r="E12009" s="90"/>
      <c r="F12009" s="90"/>
      <c r="G12009" s="90"/>
      <c r="H12009" s="90"/>
      <c r="I12009" s="90"/>
    </row>
    <row r="12010" spans="1:9" ht="9.9499999999999993" customHeight="1" x14ac:dyDescent="0.25">
      <c r="A12010" s="86"/>
      <c r="B12010" s="86"/>
      <c r="C12010" s="86"/>
      <c r="D12010" s="86"/>
      <c r="E12010" s="9"/>
      <c r="F12010" s="9"/>
      <c r="G12010" s="9"/>
      <c r="H12010" s="9"/>
      <c r="I12010" s="9"/>
    </row>
    <row r="12011" spans="1:9" ht="30.95" customHeight="1" x14ac:dyDescent="0.25">
      <c r="A12011" s="88" t="s">
        <v>3749</v>
      </c>
      <c r="B12011" s="88"/>
      <c r="C12011" s="88"/>
      <c r="D12011" s="88"/>
      <c r="E12011" s="88"/>
      <c r="F12011" s="88"/>
      <c r="G12011" s="88"/>
      <c r="H12011" s="88"/>
      <c r="I12011" s="88"/>
    </row>
    <row r="12012" spans="1:9" ht="15" customHeight="1" x14ac:dyDescent="0.25">
      <c r="A12012" s="89"/>
      <c r="B12012" s="89"/>
      <c r="C12012" s="14" t="s">
        <v>2076</v>
      </c>
      <c r="D12012" s="14" t="s">
        <v>2059</v>
      </c>
      <c r="E12012" s="9"/>
      <c r="F12012" s="9"/>
      <c r="G12012" s="9"/>
      <c r="H12012" s="9"/>
      <c r="I12012" s="9"/>
    </row>
    <row r="12013" spans="1:9" ht="12.95" customHeight="1" x14ac:dyDescent="0.25">
      <c r="A12013" s="15" t="s">
        <v>2108</v>
      </c>
      <c r="B12013" s="16" t="s">
        <v>2076</v>
      </c>
      <c r="C12013" s="17">
        <v>469.77</v>
      </c>
      <c r="D12013" s="18">
        <v>469.77</v>
      </c>
      <c r="E12013" s="9"/>
      <c r="F12013" s="9"/>
      <c r="G12013" s="9"/>
      <c r="H12013" s="9"/>
      <c r="I12013" s="9"/>
    </row>
    <row r="12014" spans="1:9" ht="15" customHeight="1" x14ac:dyDescent="0.25">
      <c r="A12014" s="19"/>
      <c r="B12014" s="20"/>
      <c r="C12014" s="21"/>
      <c r="D12014" s="22">
        <v>469.77</v>
      </c>
      <c r="E12014" s="9"/>
      <c r="F12014" s="9"/>
      <c r="G12014" s="9"/>
      <c r="H12014" s="9"/>
      <c r="I12014" s="9"/>
    </row>
    <row r="12015" spans="1:9" ht="9.9499999999999993" customHeight="1" x14ac:dyDescent="0.25">
      <c r="A12015" s="86"/>
      <c r="B12015" s="86"/>
      <c r="C12015" s="86"/>
      <c r="D12015" s="9"/>
      <c r="E12015" s="9"/>
      <c r="F12015" s="9"/>
      <c r="G12015" s="9"/>
      <c r="H12015" s="9"/>
      <c r="I12015" s="9"/>
    </row>
    <row r="12016" spans="1:9" ht="12" customHeight="1" x14ac:dyDescent="0.25">
      <c r="A12016" s="9"/>
      <c r="B12016" s="9"/>
      <c r="C12016" s="9"/>
      <c r="D12016" s="90" t="s">
        <v>5157</v>
      </c>
      <c r="E12016" s="90"/>
      <c r="F12016" s="90"/>
      <c r="G12016" s="90"/>
      <c r="H12016" s="90"/>
      <c r="I12016" s="90"/>
    </row>
    <row r="12017" spans="1:9" ht="9.9499999999999993" customHeight="1" x14ac:dyDescent="0.25">
      <c r="A12017" s="86"/>
      <c r="B12017" s="86"/>
      <c r="C12017" s="86"/>
      <c r="D12017" s="86"/>
      <c r="E12017" s="9"/>
      <c r="F12017" s="9"/>
      <c r="G12017" s="9"/>
      <c r="H12017" s="9"/>
      <c r="I12017" s="9"/>
    </row>
    <row r="12018" spans="1:9" ht="20.100000000000001" customHeight="1" x14ac:dyDescent="0.25">
      <c r="A12018" s="88" t="s">
        <v>3750</v>
      </c>
      <c r="B12018" s="88"/>
      <c r="C12018" s="88"/>
      <c r="D12018" s="88"/>
      <c r="E12018" s="88"/>
      <c r="F12018" s="88"/>
      <c r="G12018" s="88"/>
      <c r="H12018" s="88"/>
      <c r="I12018" s="88"/>
    </row>
    <row r="12019" spans="1:9" ht="15" customHeight="1" x14ac:dyDescent="0.25">
      <c r="A12019" s="89"/>
      <c r="B12019" s="89"/>
      <c r="C12019" s="14" t="s">
        <v>2069</v>
      </c>
      <c r="D12019" s="14" t="s">
        <v>2058</v>
      </c>
      <c r="E12019" s="14" t="s">
        <v>2059</v>
      </c>
      <c r="F12019" s="9"/>
      <c r="G12019" s="9"/>
      <c r="H12019" s="9"/>
      <c r="I12019" s="9"/>
    </row>
    <row r="12020" spans="1:9" ht="12.95" customHeight="1" x14ac:dyDescent="0.25">
      <c r="A12020" s="15"/>
      <c r="B12020" s="16" t="s">
        <v>2104</v>
      </c>
      <c r="C12020" s="17">
        <v>90.05</v>
      </c>
      <c r="D12020" s="17">
        <v>1</v>
      </c>
      <c r="E12020" s="18">
        <v>90.05</v>
      </c>
      <c r="F12020" s="9"/>
      <c r="G12020" s="9"/>
      <c r="H12020" s="9"/>
      <c r="I12020" s="9"/>
    </row>
    <row r="12021" spans="1:9" ht="15" customHeight="1" x14ac:dyDescent="0.25">
      <c r="A12021" s="19"/>
      <c r="B12021" s="20"/>
      <c r="C12021" s="21"/>
      <c r="D12021" s="21"/>
      <c r="E12021" s="22">
        <v>90.05</v>
      </c>
      <c r="F12021" s="9"/>
      <c r="G12021" s="9"/>
      <c r="H12021" s="9"/>
      <c r="I12021" s="9"/>
    </row>
    <row r="12022" spans="1:9" ht="9.9499999999999993" customHeight="1" x14ac:dyDescent="0.25">
      <c r="A12022" s="86"/>
      <c r="B12022" s="86"/>
      <c r="C12022" s="86"/>
      <c r="D12022" s="9"/>
      <c r="E12022" s="9"/>
      <c r="F12022" s="9"/>
      <c r="G12022" s="9"/>
      <c r="H12022" s="9"/>
      <c r="I12022" s="9"/>
    </row>
    <row r="12023" spans="1:9" ht="12" customHeight="1" x14ac:dyDescent="0.25">
      <c r="A12023" s="9"/>
      <c r="B12023" s="9"/>
      <c r="C12023" s="9"/>
      <c r="D12023" s="90" t="s">
        <v>5160</v>
      </c>
      <c r="E12023" s="90"/>
      <c r="F12023" s="90"/>
      <c r="G12023" s="90"/>
      <c r="H12023" s="90"/>
      <c r="I12023" s="90"/>
    </row>
    <row r="12024" spans="1:9" ht="9.9499999999999993" customHeight="1" x14ac:dyDescent="0.25">
      <c r="A12024" s="86"/>
      <c r="B12024" s="86"/>
      <c r="C12024" s="86"/>
      <c r="D12024" s="86"/>
      <c r="E12024" s="9"/>
      <c r="F12024" s="9"/>
      <c r="G12024" s="9"/>
      <c r="H12024" s="9"/>
      <c r="I12024" s="9"/>
    </row>
    <row r="12025" spans="1:9" ht="30.95" customHeight="1" x14ac:dyDescent="0.25">
      <c r="A12025" s="88" t="s">
        <v>3751</v>
      </c>
      <c r="B12025" s="88"/>
      <c r="C12025" s="88"/>
      <c r="D12025" s="88"/>
      <c r="E12025" s="88"/>
      <c r="F12025" s="88"/>
      <c r="G12025" s="88"/>
      <c r="H12025" s="88"/>
      <c r="I12025" s="88"/>
    </row>
    <row r="12026" spans="1:9" ht="15" customHeight="1" x14ac:dyDescent="0.25">
      <c r="A12026" s="89"/>
      <c r="B12026" s="89"/>
      <c r="C12026" s="14" t="s">
        <v>2076</v>
      </c>
      <c r="D12026" s="14" t="s">
        <v>2059</v>
      </c>
      <c r="E12026" s="9"/>
      <c r="F12026" s="9"/>
      <c r="G12026" s="9"/>
      <c r="H12026" s="9"/>
      <c r="I12026" s="9"/>
    </row>
    <row r="12027" spans="1:9" ht="12.95" customHeight="1" x14ac:dyDescent="0.25">
      <c r="A12027" s="15" t="s">
        <v>2077</v>
      </c>
      <c r="B12027" s="16" t="s">
        <v>2076</v>
      </c>
      <c r="C12027" s="17">
        <v>1593.82</v>
      </c>
      <c r="D12027" s="18">
        <v>1593.82</v>
      </c>
      <c r="E12027" s="9"/>
      <c r="F12027" s="9"/>
      <c r="G12027" s="9"/>
      <c r="H12027" s="9"/>
      <c r="I12027" s="9"/>
    </row>
    <row r="12028" spans="1:9" ht="15" customHeight="1" x14ac:dyDescent="0.25">
      <c r="A12028" s="19"/>
      <c r="B12028" s="20"/>
      <c r="C12028" s="21"/>
      <c r="D12028" s="22">
        <v>1593.82</v>
      </c>
      <c r="E12028" s="9"/>
      <c r="F12028" s="9"/>
      <c r="G12028" s="9"/>
      <c r="H12028" s="9"/>
      <c r="I12028" s="9"/>
    </row>
    <row r="12029" spans="1:9" ht="9.9499999999999993" customHeight="1" x14ac:dyDescent="0.25">
      <c r="A12029" s="86"/>
      <c r="B12029" s="86"/>
      <c r="C12029" s="86"/>
      <c r="D12029" s="9"/>
      <c r="E12029" s="9"/>
      <c r="F12029" s="9"/>
      <c r="G12029" s="9"/>
      <c r="H12029" s="9"/>
      <c r="I12029" s="9"/>
    </row>
    <row r="12030" spans="1:9" ht="12" customHeight="1" x14ac:dyDescent="0.25">
      <c r="A12030" s="9"/>
      <c r="B12030" s="9"/>
      <c r="C12030" s="9"/>
      <c r="D12030" s="90" t="s">
        <v>5161</v>
      </c>
      <c r="E12030" s="90"/>
      <c r="F12030" s="90"/>
      <c r="G12030" s="90"/>
      <c r="H12030" s="90"/>
      <c r="I12030" s="90"/>
    </row>
    <row r="12031" spans="1:9" ht="9.9499999999999993" customHeight="1" x14ac:dyDescent="0.25">
      <c r="A12031" s="86"/>
      <c r="B12031" s="86"/>
      <c r="C12031" s="86"/>
      <c r="D12031" s="86"/>
      <c r="E12031" s="9"/>
      <c r="F12031" s="9"/>
      <c r="G12031" s="9"/>
      <c r="H12031" s="9"/>
      <c r="I12031" s="9"/>
    </row>
    <row r="12032" spans="1:9" ht="30.95" customHeight="1" x14ac:dyDescent="0.25">
      <c r="A12032" s="88" t="s">
        <v>3752</v>
      </c>
      <c r="B12032" s="88"/>
      <c r="C12032" s="88"/>
      <c r="D12032" s="88"/>
      <c r="E12032" s="88"/>
      <c r="F12032" s="88"/>
      <c r="G12032" s="88"/>
      <c r="H12032" s="88"/>
      <c r="I12032" s="88"/>
    </row>
    <row r="12033" spans="1:9" ht="15" customHeight="1" x14ac:dyDescent="0.25">
      <c r="A12033" s="89"/>
      <c r="B12033" s="89"/>
      <c r="C12033" s="14" t="s">
        <v>2076</v>
      </c>
      <c r="D12033" s="14" t="s">
        <v>2079</v>
      </c>
      <c r="E12033" s="14" t="s">
        <v>2059</v>
      </c>
      <c r="F12033" s="9"/>
      <c r="G12033" s="9"/>
      <c r="H12033" s="9"/>
      <c r="I12033" s="9"/>
    </row>
    <row r="12034" spans="1:9" ht="18.95" customHeight="1" x14ac:dyDescent="0.25">
      <c r="A12034" s="15" t="s">
        <v>2080</v>
      </c>
      <c r="B12034" s="16" t="s">
        <v>2081</v>
      </c>
      <c r="C12034" s="17">
        <v>376.28</v>
      </c>
      <c r="D12034" s="17">
        <v>0.1</v>
      </c>
      <c r="E12034" s="18">
        <v>37.630000000000003</v>
      </c>
      <c r="F12034" s="9"/>
      <c r="G12034" s="9"/>
      <c r="H12034" s="9"/>
      <c r="I12034" s="9"/>
    </row>
    <row r="12035" spans="1:9" ht="15" customHeight="1" x14ac:dyDescent="0.25">
      <c r="A12035" s="19"/>
      <c r="B12035" s="20"/>
      <c r="C12035" s="21"/>
      <c r="D12035" s="21"/>
      <c r="E12035" s="22">
        <v>37.630000000000003</v>
      </c>
      <c r="F12035" s="9"/>
      <c r="G12035" s="9"/>
      <c r="H12035" s="9"/>
      <c r="I12035" s="9"/>
    </row>
    <row r="12036" spans="1:9" ht="9.9499999999999993" customHeight="1" x14ac:dyDescent="0.25">
      <c r="A12036" s="86"/>
      <c r="B12036" s="86"/>
      <c r="C12036" s="86"/>
      <c r="D12036" s="9"/>
      <c r="E12036" s="9"/>
      <c r="F12036" s="9"/>
      <c r="G12036" s="9"/>
      <c r="H12036" s="9"/>
      <c r="I12036" s="9"/>
    </row>
    <row r="12037" spans="1:9" ht="12" customHeight="1" x14ac:dyDescent="0.25">
      <c r="A12037" s="9"/>
      <c r="B12037" s="9"/>
      <c r="C12037" s="9"/>
      <c r="D12037" s="90" t="s">
        <v>5162</v>
      </c>
      <c r="E12037" s="90"/>
      <c r="F12037" s="90"/>
      <c r="G12037" s="90"/>
      <c r="H12037" s="90"/>
      <c r="I12037" s="90"/>
    </row>
    <row r="12038" spans="1:9" ht="9.9499999999999993" customHeight="1" x14ac:dyDescent="0.25">
      <c r="A12038" s="86"/>
      <c r="B12038" s="86"/>
      <c r="C12038" s="86"/>
      <c r="D12038" s="86"/>
      <c r="E12038" s="9"/>
      <c r="F12038" s="9"/>
      <c r="G12038" s="9"/>
      <c r="H12038" s="9"/>
      <c r="I12038" s="9"/>
    </row>
    <row r="12039" spans="1:9" ht="30.95" customHeight="1" x14ac:dyDescent="0.25">
      <c r="A12039" s="88" t="s">
        <v>3753</v>
      </c>
      <c r="B12039" s="88"/>
      <c r="C12039" s="88"/>
      <c r="D12039" s="88"/>
      <c r="E12039" s="88"/>
      <c r="F12039" s="88"/>
      <c r="G12039" s="88"/>
      <c r="H12039" s="88"/>
      <c r="I12039" s="88"/>
    </row>
    <row r="12040" spans="1:9" ht="15" customHeight="1" x14ac:dyDescent="0.25">
      <c r="A12040" s="89"/>
      <c r="B12040" s="89"/>
      <c r="C12040" s="14" t="s">
        <v>2076</v>
      </c>
      <c r="D12040" s="14" t="s">
        <v>2079</v>
      </c>
      <c r="E12040" s="14" t="s">
        <v>2058</v>
      </c>
      <c r="F12040" s="14" t="s">
        <v>2059</v>
      </c>
      <c r="G12040" s="9"/>
      <c r="H12040" s="9"/>
      <c r="I12040" s="9"/>
    </row>
    <row r="12041" spans="1:9" ht="27" customHeight="1" x14ac:dyDescent="0.25">
      <c r="A12041" s="15" t="s">
        <v>2083</v>
      </c>
      <c r="B12041" s="16" t="s">
        <v>2084</v>
      </c>
      <c r="C12041" s="17">
        <v>4.3</v>
      </c>
      <c r="D12041" s="17">
        <v>0.1</v>
      </c>
      <c r="E12041" s="17">
        <v>2</v>
      </c>
      <c r="F12041" s="18">
        <v>0.86</v>
      </c>
      <c r="G12041" s="9"/>
      <c r="H12041" s="9"/>
      <c r="I12041" s="9"/>
    </row>
    <row r="12042" spans="1:9" ht="15" customHeight="1" x14ac:dyDescent="0.25">
      <c r="A12042" s="19"/>
      <c r="B12042" s="20"/>
      <c r="C12042" s="21"/>
      <c r="D12042" s="21"/>
      <c r="E12042" s="21"/>
      <c r="F12042" s="22">
        <v>0.86</v>
      </c>
      <c r="G12042" s="9"/>
      <c r="H12042" s="9"/>
      <c r="I12042" s="9"/>
    </row>
    <row r="12043" spans="1:9" ht="9.9499999999999993" customHeight="1" x14ac:dyDescent="0.25">
      <c r="A12043" s="86"/>
      <c r="B12043" s="86"/>
      <c r="C12043" s="86"/>
      <c r="D12043" s="9"/>
      <c r="E12043" s="9"/>
      <c r="F12043" s="9"/>
      <c r="G12043" s="9"/>
      <c r="H12043" s="9"/>
      <c r="I12043" s="9"/>
    </row>
    <row r="12044" spans="1:9" ht="12" customHeight="1" x14ac:dyDescent="0.25">
      <c r="A12044" s="9"/>
      <c r="B12044" s="9"/>
      <c r="C12044" s="9"/>
      <c r="D12044" s="90" t="s">
        <v>4519</v>
      </c>
      <c r="E12044" s="90"/>
      <c r="F12044" s="90"/>
      <c r="G12044" s="90"/>
      <c r="H12044" s="90"/>
      <c r="I12044" s="90"/>
    </row>
    <row r="12045" spans="1:9" ht="9.9499999999999993" customHeight="1" x14ac:dyDescent="0.25">
      <c r="A12045" s="86"/>
      <c r="B12045" s="86"/>
      <c r="C12045" s="86"/>
      <c r="D12045" s="86"/>
      <c r="E12045" s="9"/>
      <c r="F12045" s="9"/>
      <c r="G12045" s="9"/>
      <c r="H12045" s="9"/>
      <c r="I12045" s="9"/>
    </row>
    <row r="12046" spans="1:9" ht="42.95" customHeight="1" x14ac:dyDescent="0.25">
      <c r="A12046" s="88" t="s">
        <v>3754</v>
      </c>
      <c r="B12046" s="88"/>
      <c r="C12046" s="88"/>
      <c r="D12046" s="88"/>
      <c r="E12046" s="88"/>
      <c r="F12046" s="88"/>
      <c r="G12046" s="88"/>
      <c r="H12046" s="88"/>
      <c r="I12046" s="88"/>
    </row>
    <row r="12047" spans="1:9" ht="15" customHeight="1" x14ac:dyDescent="0.25">
      <c r="A12047" s="89"/>
      <c r="B12047" s="89"/>
      <c r="C12047" s="14" t="s">
        <v>2076</v>
      </c>
      <c r="D12047" s="14" t="s">
        <v>2056</v>
      </c>
      <c r="E12047" s="14" t="s">
        <v>2058</v>
      </c>
      <c r="F12047" s="14" t="s">
        <v>2086</v>
      </c>
      <c r="G12047" s="14" t="s">
        <v>2059</v>
      </c>
      <c r="H12047" s="9"/>
      <c r="I12047" s="9"/>
    </row>
    <row r="12048" spans="1:9" ht="18.95" customHeight="1" x14ac:dyDescent="0.25">
      <c r="A12048" s="15" t="s">
        <v>2087</v>
      </c>
      <c r="B12048" s="16" t="s">
        <v>2088</v>
      </c>
      <c r="C12048" s="17">
        <v>667.69</v>
      </c>
      <c r="D12048" s="17">
        <v>0.1</v>
      </c>
      <c r="E12048" s="17">
        <v>1</v>
      </c>
      <c r="F12048" s="17">
        <v>1.5</v>
      </c>
      <c r="G12048" s="18">
        <v>100.15</v>
      </c>
      <c r="H12048" s="9"/>
      <c r="I12048" s="9"/>
    </row>
    <row r="12049" spans="1:9" ht="18.95" customHeight="1" x14ac:dyDescent="0.25">
      <c r="A12049" s="15" t="s">
        <v>2089</v>
      </c>
      <c r="B12049" s="16" t="s">
        <v>2088</v>
      </c>
      <c r="C12049" s="17">
        <v>376.28</v>
      </c>
      <c r="D12049" s="17">
        <v>0.1</v>
      </c>
      <c r="E12049" s="17">
        <v>1</v>
      </c>
      <c r="F12049" s="17">
        <v>1.5</v>
      </c>
      <c r="G12049" s="18">
        <v>56.44</v>
      </c>
      <c r="H12049" s="9"/>
      <c r="I12049" s="9"/>
    </row>
    <row r="12050" spans="1:9" ht="27" customHeight="1" x14ac:dyDescent="0.25">
      <c r="A12050" s="15" t="s">
        <v>2090</v>
      </c>
      <c r="B12050" s="16" t="s">
        <v>2088</v>
      </c>
      <c r="C12050" s="17">
        <v>4.5999999999999996</v>
      </c>
      <c r="D12050" s="17">
        <v>0.1</v>
      </c>
      <c r="E12050" s="17">
        <v>2</v>
      </c>
      <c r="F12050" s="17">
        <v>1.5</v>
      </c>
      <c r="G12050" s="18">
        <v>1.38</v>
      </c>
      <c r="H12050" s="9"/>
      <c r="I12050" s="9"/>
    </row>
    <row r="12051" spans="1:9" ht="15" customHeight="1" x14ac:dyDescent="0.25">
      <c r="A12051" s="19"/>
      <c r="B12051" s="20"/>
      <c r="C12051" s="21"/>
      <c r="D12051" s="21"/>
      <c r="E12051" s="21"/>
      <c r="F12051" s="21"/>
      <c r="G12051" s="22">
        <v>157.97</v>
      </c>
      <c r="H12051" s="9"/>
      <c r="I12051" s="9"/>
    </row>
    <row r="12052" spans="1:9" ht="9.9499999999999993" customHeight="1" x14ac:dyDescent="0.25">
      <c r="A12052" s="86"/>
      <c r="B12052" s="86"/>
      <c r="C12052" s="86"/>
      <c r="D12052" s="9"/>
      <c r="E12052" s="9"/>
      <c r="F12052" s="9"/>
      <c r="G12052" s="9"/>
      <c r="H12052" s="9"/>
      <c r="I12052" s="9"/>
    </row>
    <row r="12053" spans="1:9" ht="12" customHeight="1" x14ac:dyDescent="0.25">
      <c r="A12053" s="9"/>
      <c r="B12053" s="9"/>
      <c r="C12053" s="9"/>
      <c r="D12053" s="90" t="s">
        <v>5163</v>
      </c>
      <c r="E12053" s="90"/>
      <c r="F12053" s="90"/>
      <c r="G12053" s="90"/>
      <c r="H12053" s="90"/>
      <c r="I12053" s="90"/>
    </row>
    <row r="12054" spans="1:9" ht="9.9499999999999993" customHeight="1" x14ac:dyDescent="0.25">
      <c r="A12054" s="86"/>
      <c r="B12054" s="86"/>
      <c r="C12054" s="86"/>
      <c r="D12054" s="86"/>
      <c r="E12054" s="9"/>
      <c r="F12054" s="9"/>
      <c r="G12054" s="9"/>
      <c r="H12054" s="9"/>
      <c r="I12054" s="9"/>
    </row>
    <row r="12055" spans="1:9" ht="30.95" customHeight="1" x14ac:dyDescent="0.25">
      <c r="A12055" s="88" t="s">
        <v>3755</v>
      </c>
      <c r="B12055" s="88"/>
      <c r="C12055" s="88"/>
      <c r="D12055" s="88"/>
      <c r="E12055" s="88"/>
      <c r="F12055" s="88"/>
      <c r="G12055" s="88"/>
      <c r="H12055" s="88"/>
      <c r="I12055" s="88"/>
    </row>
    <row r="12056" spans="1:9" ht="15" customHeight="1" x14ac:dyDescent="0.25">
      <c r="A12056" s="89"/>
      <c r="B12056" s="89"/>
      <c r="C12056" s="14" t="s">
        <v>2076</v>
      </c>
      <c r="D12056" s="14" t="s">
        <v>2056</v>
      </c>
      <c r="E12056" s="14" t="s">
        <v>2058</v>
      </c>
      <c r="F12056" s="14" t="s">
        <v>2092</v>
      </c>
      <c r="G12056" s="14" t="s">
        <v>2086</v>
      </c>
      <c r="H12056" s="14" t="s">
        <v>2059</v>
      </c>
      <c r="I12056" s="9"/>
    </row>
    <row r="12057" spans="1:9" ht="18.95" customHeight="1" x14ac:dyDescent="0.25">
      <c r="A12057" s="15" t="s">
        <v>2087</v>
      </c>
      <c r="B12057" s="16" t="s">
        <v>2186</v>
      </c>
      <c r="C12057" s="17">
        <v>1593.82</v>
      </c>
      <c r="D12057" s="17">
        <v>0.1</v>
      </c>
      <c r="E12057" s="17">
        <v>1</v>
      </c>
      <c r="F12057" s="17">
        <v>30</v>
      </c>
      <c r="G12057" s="17">
        <v>1.5</v>
      </c>
      <c r="H12057" s="18">
        <v>7172.19</v>
      </c>
      <c r="I12057" s="9"/>
    </row>
    <row r="12058" spans="1:9" ht="18.95" customHeight="1" x14ac:dyDescent="0.25">
      <c r="A12058" s="15" t="s">
        <v>2089</v>
      </c>
      <c r="B12058" s="16" t="s">
        <v>2186</v>
      </c>
      <c r="C12058" s="17">
        <v>376.28</v>
      </c>
      <c r="D12058" s="17">
        <v>0.1</v>
      </c>
      <c r="E12058" s="17">
        <v>1</v>
      </c>
      <c r="F12058" s="17">
        <v>30</v>
      </c>
      <c r="G12058" s="17">
        <v>1.5</v>
      </c>
      <c r="H12058" s="18">
        <v>1693.26</v>
      </c>
      <c r="I12058" s="9"/>
    </row>
    <row r="12059" spans="1:9" ht="27" customHeight="1" x14ac:dyDescent="0.25">
      <c r="A12059" s="15" t="s">
        <v>2090</v>
      </c>
      <c r="B12059" s="16" t="s">
        <v>2186</v>
      </c>
      <c r="C12059" s="17">
        <v>4.5999999999999996</v>
      </c>
      <c r="D12059" s="17">
        <v>0.1</v>
      </c>
      <c r="E12059" s="17">
        <v>2</v>
      </c>
      <c r="F12059" s="17">
        <v>30</v>
      </c>
      <c r="G12059" s="17">
        <v>1.5</v>
      </c>
      <c r="H12059" s="18">
        <v>41.4</v>
      </c>
      <c r="I12059" s="9"/>
    </row>
    <row r="12060" spans="1:9" ht="15" customHeight="1" x14ac:dyDescent="0.25">
      <c r="A12060" s="19"/>
      <c r="B12060" s="20"/>
      <c r="C12060" s="21"/>
      <c r="D12060" s="21"/>
      <c r="E12060" s="21"/>
      <c r="F12060" s="21"/>
      <c r="G12060" s="21"/>
      <c r="H12060" s="22">
        <v>8906.85</v>
      </c>
      <c r="I12060" s="9"/>
    </row>
    <row r="12061" spans="1:9" ht="9.9499999999999993" customHeight="1" x14ac:dyDescent="0.25">
      <c r="A12061" s="86"/>
      <c r="B12061" s="86"/>
      <c r="C12061" s="86"/>
      <c r="D12061" s="9"/>
      <c r="E12061" s="9"/>
      <c r="F12061" s="9"/>
      <c r="G12061" s="9"/>
      <c r="H12061" s="9"/>
      <c r="I12061" s="9"/>
    </row>
    <row r="12062" spans="1:9" ht="12" customHeight="1" x14ac:dyDescent="0.25">
      <c r="A12062" s="9"/>
      <c r="B12062" s="9"/>
      <c r="C12062" s="9"/>
      <c r="D12062" s="90" t="s">
        <v>5164</v>
      </c>
      <c r="E12062" s="90"/>
      <c r="F12062" s="90"/>
      <c r="G12062" s="90"/>
      <c r="H12062" s="90"/>
      <c r="I12062" s="90"/>
    </row>
    <row r="12063" spans="1:9" ht="9.9499999999999993" customHeight="1" x14ac:dyDescent="0.25">
      <c r="A12063" s="86"/>
      <c r="B12063" s="86"/>
      <c r="C12063" s="86"/>
      <c r="D12063" s="86"/>
      <c r="E12063" s="9"/>
      <c r="F12063" s="9"/>
      <c r="G12063" s="9"/>
      <c r="H12063" s="9"/>
      <c r="I12063" s="9"/>
    </row>
    <row r="12064" spans="1:9" ht="42.95" customHeight="1" x14ac:dyDescent="0.25">
      <c r="A12064" s="88" t="s">
        <v>3756</v>
      </c>
      <c r="B12064" s="88"/>
      <c r="C12064" s="88"/>
      <c r="D12064" s="88"/>
      <c r="E12064" s="88"/>
      <c r="F12064" s="88"/>
      <c r="G12064" s="88"/>
      <c r="H12064" s="88"/>
      <c r="I12064" s="88"/>
    </row>
    <row r="12065" spans="1:9" ht="15" customHeight="1" x14ac:dyDescent="0.25">
      <c r="A12065" s="89"/>
      <c r="B12065" s="89"/>
      <c r="C12065" s="14" t="s">
        <v>2076</v>
      </c>
      <c r="D12065" s="14" t="s">
        <v>2056</v>
      </c>
      <c r="E12065" s="14" t="s">
        <v>2058</v>
      </c>
      <c r="F12065" s="14" t="s">
        <v>2092</v>
      </c>
      <c r="G12065" s="14" t="s">
        <v>2086</v>
      </c>
      <c r="H12065" s="14" t="s">
        <v>2059</v>
      </c>
      <c r="I12065" s="9"/>
    </row>
    <row r="12066" spans="1:9" ht="18.95" customHeight="1" x14ac:dyDescent="0.25">
      <c r="A12066" s="15" t="s">
        <v>2087</v>
      </c>
      <c r="B12066" s="16" t="s">
        <v>2186</v>
      </c>
      <c r="C12066" s="17">
        <v>1593.82</v>
      </c>
      <c r="D12066" s="17">
        <v>0.1</v>
      </c>
      <c r="E12066" s="17">
        <v>1</v>
      </c>
      <c r="F12066" s="17">
        <v>12</v>
      </c>
      <c r="G12066" s="17">
        <v>1.5</v>
      </c>
      <c r="H12066" s="18">
        <v>2868.88</v>
      </c>
      <c r="I12066" s="9"/>
    </row>
    <row r="12067" spans="1:9" ht="18.95" customHeight="1" x14ac:dyDescent="0.25">
      <c r="A12067" s="15" t="s">
        <v>2089</v>
      </c>
      <c r="B12067" s="16" t="s">
        <v>2186</v>
      </c>
      <c r="C12067" s="17">
        <v>376.28</v>
      </c>
      <c r="D12067" s="17">
        <v>0.1</v>
      </c>
      <c r="E12067" s="17">
        <v>1</v>
      </c>
      <c r="F12067" s="17">
        <v>12</v>
      </c>
      <c r="G12067" s="17">
        <v>1.5</v>
      </c>
      <c r="H12067" s="18">
        <v>677.3</v>
      </c>
      <c r="I12067" s="9"/>
    </row>
    <row r="12068" spans="1:9" ht="27" customHeight="1" x14ac:dyDescent="0.25">
      <c r="A12068" s="15" t="s">
        <v>2090</v>
      </c>
      <c r="B12068" s="16" t="s">
        <v>2186</v>
      </c>
      <c r="C12068" s="17">
        <v>4.5999999999999996</v>
      </c>
      <c r="D12068" s="17">
        <v>0.1</v>
      </c>
      <c r="E12068" s="17">
        <v>2</v>
      </c>
      <c r="F12068" s="17">
        <v>12</v>
      </c>
      <c r="G12068" s="17">
        <v>1.5</v>
      </c>
      <c r="H12068" s="18">
        <v>16.559999999999999</v>
      </c>
      <c r="I12068" s="9"/>
    </row>
    <row r="12069" spans="1:9" ht="15" customHeight="1" x14ac:dyDescent="0.25">
      <c r="A12069" s="19"/>
      <c r="B12069" s="20"/>
      <c r="C12069" s="21"/>
      <c r="D12069" s="21"/>
      <c r="E12069" s="21"/>
      <c r="F12069" s="21"/>
      <c r="G12069" s="21"/>
      <c r="H12069" s="22">
        <v>3562.74</v>
      </c>
      <c r="I12069" s="9"/>
    </row>
    <row r="12070" spans="1:9" ht="9.9499999999999993" customHeight="1" x14ac:dyDescent="0.25">
      <c r="A12070" s="86"/>
      <c r="B12070" s="86"/>
      <c r="C12070" s="86"/>
      <c r="D12070" s="9"/>
      <c r="E12070" s="9"/>
      <c r="F12070" s="9"/>
      <c r="G12070" s="9"/>
      <c r="H12070" s="9"/>
      <c r="I12070" s="9"/>
    </row>
    <row r="12071" spans="1:9" ht="12" customHeight="1" x14ac:dyDescent="0.25">
      <c r="A12071" s="9"/>
      <c r="B12071" s="9"/>
      <c r="C12071" s="9"/>
      <c r="D12071" s="90" t="s">
        <v>5165</v>
      </c>
      <c r="E12071" s="90"/>
      <c r="F12071" s="90"/>
      <c r="G12071" s="90"/>
      <c r="H12071" s="90"/>
      <c r="I12071" s="90"/>
    </row>
    <row r="12072" spans="1:9" ht="9.9499999999999993" customHeight="1" x14ac:dyDescent="0.25">
      <c r="A12072" s="86"/>
      <c r="B12072" s="86"/>
      <c r="C12072" s="86"/>
      <c r="D12072" s="86"/>
      <c r="E12072" s="9"/>
      <c r="F12072" s="9"/>
      <c r="G12072" s="9"/>
      <c r="H12072" s="9"/>
      <c r="I12072" s="9"/>
    </row>
    <row r="12073" spans="1:9" ht="20.100000000000001" customHeight="1" x14ac:dyDescent="0.25">
      <c r="A12073" s="88" t="s">
        <v>3757</v>
      </c>
      <c r="B12073" s="88"/>
      <c r="C12073" s="88"/>
      <c r="D12073" s="88"/>
      <c r="E12073" s="88"/>
      <c r="F12073" s="88"/>
      <c r="G12073" s="88"/>
      <c r="H12073" s="88"/>
      <c r="I12073" s="88"/>
    </row>
    <row r="12074" spans="1:9" ht="15" customHeight="1" x14ac:dyDescent="0.25">
      <c r="A12074" s="89"/>
      <c r="B12074" s="89"/>
      <c r="C12074" s="14" t="s">
        <v>2076</v>
      </c>
      <c r="D12074" s="14" t="s">
        <v>2056</v>
      </c>
      <c r="E12074" s="14" t="s">
        <v>2086</v>
      </c>
      <c r="F12074" s="14" t="s">
        <v>2059</v>
      </c>
      <c r="G12074" s="9"/>
      <c r="H12074" s="9"/>
      <c r="I12074" s="9"/>
    </row>
    <row r="12075" spans="1:9" ht="18.95" customHeight="1" x14ac:dyDescent="0.25">
      <c r="A12075" s="15" t="s">
        <v>2096</v>
      </c>
      <c r="B12075" s="16" t="s">
        <v>2097</v>
      </c>
      <c r="C12075" s="17">
        <v>1593.82</v>
      </c>
      <c r="D12075" s="17">
        <v>0.1</v>
      </c>
      <c r="E12075" s="17">
        <v>1.5</v>
      </c>
      <c r="F12075" s="18">
        <v>239.07</v>
      </c>
      <c r="G12075" s="9"/>
      <c r="H12075" s="9"/>
      <c r="I12075" s="9"/>
    </row>
    <row r="12076" spans="1:9" ht="15" customHeight="1" x14ac:dyDescent="0.25">
      <c r="A12076" s="19"/>
      <c r="B12076" s="20"/>
      <c r="C12076" s="21"/>
      <c r="D12076" s="21"/>
      <c r="E12076" s="21"/>
      <c r="F12076" s="22">
        <v>239.07</v>
      </c>
      <c r="G12076" s="9"/>
      <c r="H12076" s="9"/>
      <c r="I12076" s="9"/>
    </row>
    <row r="12077" spans="1:9" ht="9.9499999999999993" customHeight="1" x14ac:dyDescent="0.25">
      <c r="A12077" s="86"/>
      <c r="B12077" s="86"/>
      <c r="C12077" s="86"/>
      <c r="D12077" s="9"/>
      <c r="E12077" s="9"/>
      <c r="F12077" s="9"/>
      <c r="G12077" s="9"/>
      <c r="H12077" s="9"/>
      <c r="I12077" s="9"/>
    </row>
    <row r="12078" spans="1:9" ht="12" customHeight="1" x14ac:dyDescent="0.25">
      <c r="A12078" s="9"/>
      <c r="B12078" s="9"/>
      <c r="C12078" s="9"/>
      <c r="D12078" s="90" t="s">
        <v>5166</v>
      </c>
      <c r="E12078" s="90"/>
      <c r="F12078" s="90"/>
      <c r="G12078" s="90"/>
      <c r="H12078" s="90"/>
      <c r="I12078" s="90"/>
    </row>
    <row r="12079" spans="1:9" ht="9.9499999999999993" customHeight="1" x14ac:dyDescent="0.25">
      <c r="A12079" s="86"/>
      <c r="B12079" s="86"/>
      <c r="C12079" s="86"/>
      <c r="D12079" s="86"/>
      <c r="E12079" s="9"/>
      <c r="F12079" s="9"/>
      <c r="G12079" s="9"/>
      <c r="H12079" s="9"/>
      <c r="I12079" s="9"/>
    </row>
    <row r="12080" spans="1:9" ht="30.95" customHeight="1" x14ac:dyDescent="0.25">
      <c r="A12080" s="88" t="s">
        <v>3758</v>
      </c>
      <c r="B12080" s="88"/>
      <c r="C12080" s="88"/>
      <c r="D12080" s="88"/>
      <c r="E12080" s="88"/>
      <c r="F12080" s="88"/>
      <c r="G12080" s="88"/>
      <c r="H12080" s="88"/>
      <c r="I12080" s="88"/>
    </row>
    <row r="12081" spans="1:9" ht="15" customHeight="1" x14ac:dyDescent="0.25">
      <c r="A12081" s="89"/>
      <c r="B12081" s="89"/>
      <c r="C12081" s="14" t="s">
        <v>2076</v>
      </c>
      <c r="D12081" s="14" t="s">
        <v>2079</v>
      </c>
      <c r="E12081" s="14" t="s">
        <v>2092</v>
      </c>
      <c r="F12081" s="14" t="s">
        <v>2086</v>
      </c>
      <c r="G12081" s="14" t="s">
        <v>2059</v>
      </c>
      <c r="H12081" s="9"/>
      <c r="I12081" s="9"/>
    </row>
    <row r="12082" spans="1:9" ht="27" customHeight="1" x14ac:dyDescent="0.25">
      <c r="A12082" s="15" t="s">
        <v>2099</v>
      </c>
      <c r="B12082" s="16" t="s">
        <v>2100</v>
      </c>
      <c r="C12082" s="17">
        <v>376.28</v>
      </c>
      <c r="D12082" s="17">
        <v>0.1</v>
      </c>
      <c r="E12082" s="17">
        <v>29.7</v>
      </c>
      <c r="F12082" s="17">
        <v>1.5</v>
      </c>
      <c r="G12082" s="18">
        <v>1676.33</v>
      </c>
      <c r="H12082" s="9"/>
      <c r="I12082" s="9"/>
    </row>
    <row r="12083" spans="1:9" ht="15" customHeight="1" x14ac:dyDescent="0.25">
      <c r="A12083" s="19"/>
      <c r="B12083" s="20"/>
      <c r="C12083" s="21"/>
      <c r="D12083" s="21"/>
      <c r="E12083" s="21"/>
      <c r="F12083" s="21"/>
      <c r="G12083" s="22">
        <v>1676.33</v>
      </c>
      <c r="H12083" s="9"/>
      <c r="I12083" s="9"/>
    </row>
    <row r="12084" spans="1:9" ht="9.9499999999999993" customHeight="1" x14ac:dyDescent="0.25">
      <c r="A12084" s="86"/>
      <c r="B12084" s="86"/>
      <c r="C12084" s="86"/>
      <c r="D12084" s="9"/>
      <c r="E12084" s="9"/>
      <c r="F12084" s="9"/>
      <c r="G12084" s="9"/>
      <c r="H12084" s="9"/>
      <c r="I12084" s="9"/>
    </row>
    <row r="12085" spans="1:9" ht="12" customHeight="1" x14ac:dyDescent="0.25">
      <c r="A12085" s="9"/>
      <c r="B12085" s="9"/>
      <c r="C12085" s="9"/>
      <c r="D12085" s="90" t="s">
        <v>5167</v>
      </c>
      <c r="E12085" s="90"/>
      <c r="F12085" s="90"/>
      <c r="G12085" s="90"/>
      <c r="H12085" s="90"/>
      <c r="I12085" s="90"/>
    </row>
    <row r="12086" spans="1:9" ht="9.9499999999999993" customHeight="1" x14ac:dyDescent="0.25">
      <c r="A12086" s="86"/>
      <c r="B12086" s="86"/>
      <c r="C12086" s="86"/>
      <c r="D12086" s="86"/>
      <c r="E12086" s="9"/>
      <c r="F12086" s="9"/>
      <c r="G12086" s="9"/>
      <c r="H12086" s="9"/>
      <c r="I12086" s="9"/>
    </row>
    <row r="12087" spans="1:9" ht="30.95" customHeight="1" x14ac:dyDescent="0.25">
      <c r="A12087" s="88" t="s">
        <v>3759</v>
      </c>
      <c r="B12087" s="88"/>
      <c r="C12087" s="88"/>
      <c r="D12087" s="88"/>
      <c r="E12087" s="88"/>
      <c r="F12087" s="88"/>
      <c r="G12087" s="88"/>
      <c r="H12087" s="88"/>
      <c r="I12087" s="88"/>
    </row>
    <row r="12088" spans="1:9" ht="15" customHeight="1" x14ac:dyDescent="0.25">
      <c r="A12088" s="89"/>
      <c r="B12088" s="89"/>
      <c r="C12088" s="14" t="s">
        <v>2076</v>
      </c>
      <c r="D12088" s="14" t="s">
        <v>2079</v>
      </c>
      <c r="E12088" s="14" t="s">
        <v>2059</v>
      </c>
      <c r="F12088" s="9"/>
      <c r="G12088" s="9"/>
      <c r="H12088" s="9"/>
      <c r="I12088" s="9"/>
    </row>
    <row r="12089" spans="1:9" ht="18.95" customHeight="1" x14ac:dyDescent="0.25">
      <c r="A12089" s="15" t="s">
        <v>2080</v>
      </c>
      <c r="B12089" s="16" t="s">
        <v>2081</v>
      </c>
      <c r="C12089" s="17">
        <v>376.28</v>
      </c>
      <c r="D12089" s="17">
        <v>0.1</v>
      </c>
      <c r="E12089" s="18">
        <v>37.630000000000003</v>
      </c>
      <c r="F12089" s="9"/>
      <c r="G12089" s="9"/>
      <c r="H12089" s="9"/>
      <c r="I12089" s="9"/>
    </row>
    <row r="12090" spans="1:9" ht="15" customHeight="1" x14ac:dyDescent="0.25">
      <c r="A12090" s="19"/>
      <c r="B12090" s="20"/>
      <c r="C12090" s="21"/>
      <c r="D12090" s="21"/>
      <c r="E12090" s="22">
        <v>37.630000000000003</v>
      </c>
      <c r="F12090" s="9"/>
      <c r="G12090" s="9"/>
      <c r="H12090" s="9"/>
      <c r="I12090" s="9"/>
    </row>
    <row r="12091" spans="1:9" ht="9.9499999999999993" customHeight="1" x14ac:dyDescent="0.25">
      <c r="A12091" s="86"/>
      <c r="B12091" s="86"/>
      <c r="C12091" s="86"/>
      <c r="D12091" s="9"/>
      <c r="E12091" s="9"/>
      <c r="F12091" s="9"/>
      <c r="G12091" s="9"/>
      <c r="H12091" s="9"/>
      <c r="I12091" s="9"/>
    </row>
    <row r="12092" spans="1:9" ht="12" customHeight="1" x14ac:dyDescent="0.25">
      <c r="A12092" s="9"/>
      <c r="B12092" s="9"/>
      <c r="C12092" s="9"/>
      <c r="D12092" s="90" t="s">
        <v>5162</v>
      </c>
      <c r="E12092" s="90"/>
      <c r="F12092" s="90"/>
      <c r="G12092" s="90"/>
      <c r="H12092" s="90"/>
      <c r="I12092" s="90"/>
    </row>
    <row r="12093" spans="1:9" ht="9.9499999999999993" customHeight="1" x14ac:dyDescent="0.25">
      <c r="A12093" s="86"/>
      <c r="B12093" s="86"/>
      <c r="C12093" s="86"/>
      <c r="D12093" s="86"/>
      <c r="E12093" s="9"/>
      <c r="F12093" s="9"/>
      <c r="G12093" s="9"/>
      <c r="H12093" s="9"/>
      <c r="I12093" s="9"/>
    </row>
    <row r="12094" spans="1:9" ht="30.95" customHeight="1" x14ac:dyDescent="0.25">
      <c r="A12094" s="88" t="s">
        <v>3760</v>
      </c>
      <c r="B12094" s="88"/>
      <c r="C12094" s="88"/>
      <c r="D12094" s="88"/>
      <c r="E12094" s="88"/>
      <c r="F12094" s="88"/>
      <c r="G12094" s="88"/>
      <c r="H12094" s="88"/>
      <c r="I12094" s="88"/>
    </row>
    <row r="12095" spans="1:9" ht="15" customHeight="1" x14ac:dyDescent="0.25">
      <c r="A12095" s="89"/>
      <c r="B12095" s="89"/>
      <c r="C12095" s="14" t="s">
        <v>2076</v>
      </c>
      <c r="D12095" s="14" t="s">
        <v>2059</v>
      </c>
      <c r="E12095" s="9"/>
      <c r="F12095" s="9"/>
      <c r="G12095" s="9"/>
      <c r="H12095" s="9"/>
      <c r="I12095" s="9"/>
    </row>
    <row r="12096" spans="1:9" ht="18.95" customHeight="1" x14ac:dyDescent="0.25">
      <c r="A12096" s="15" t="s">
        <v>2170</v>
      </c>
      <c r="B12096" s="16" t="s">
        <v>2076</v>
      </c>
      <c r="C12096" s="17">
        <v>376.28</v>
      </c>
      <c r="D12096" s="18">
        <v>376.28</v>
      </c>
      <c r="E12096" s="9"/>
      <c r="F12096" s="9"/>
      <c r="G12096" s="9"/>
      <c r="H12096" s="9"/>
      <c r="I12096" s="9"/>
    </row>
    <row r="12097" spans="1:9" ht="15" customHeight="1" x14ac:dyDescent="0.25">
      <c r="A12097" s="19"/>
      <c r="B12097" s="20"/>
      <c r="C12097" s="21"/>
      <c r="D12097" s="22">
        <v>376.28</v>
      </c>
      <c r="E12097" s="9"/>
      <c r="F12097" s="9"/>
      <c r="G12097" s="9"/>
      <c r="H12097" s="9"/>
      <c r="I12097" s="9"/>
    </row>
    <row r="12098" spans="1:9" ht="9.9499999999999993" customHeight="1" x14ac:dyDescent="0.25">
      <c r="A12098" s="86"/>
      <c r="B12098" s="86"/>
      <c r="C12098" s="86"/>
      <c r="D12098" s="9"/>
      <c r="E12098" s="9"/>
      <c r="F12098" s="9"/>
      <c r="G12098" s="9"/>
      <c r="H12098" s="9"/>
      <c r="I12098" s="9"/>
    </row>
    <row r="12099" spans="1:9" ht="12" customHeight="1" x14ac:dyDescent="0.25">
      <c r="A12099" s="9"/>
      <c r="B12099" s="9"/>
      <c r="C12099" s="9"/>
      <c r="D12099" s="90" t="s">
        <v>5168</v>
      </c>
      <c r="E12099" s="90"/>
      <c r="F12099" s="90"/>
      <c r="G12099" s="90"/>
      <c r="H12099" s="90"/>
      <c r="I12099" s="90"/>
    </row>
    <row r="12100" spans="1:9" ht="9.9499999999999993" customHeight="1" x14ac:dyDescent="0.25">
      <c r="A12100" s="86"/>
      <c r="B12100" s="86"/>
      <c r="C12100" s="86"/>
      <c r="D12100" s="86"/>
      <c r="E12100" s="9"/>
      <c r="F12100" s="9"/>
      <c r="G12100" s="9"/>
      <c r="H12100" s="9"/>
      <c r="I12100" s="9"/>
    </row>
    <row r="12101" spans="1:9" ht="42.95" customHeight="1" x14ac:dyDescent="0.25">
      <c r="A12101" s="88" t="s">
        <v>3761</v>
      </c>
      <c r="B12101" s="88"/>
      <c r="C12101" s="88"/>
      <c r="D12101" s="88"/>
      <c r="E12101" s="88"/>
      <c r="F12101" s="88"/>
      <c r="G12101" s="88"/>
      <c r="H12101" s="88"/>
      <c r="I12101" s="88"/>
    </row>
    <row r="12102" spans="1:9" ht="15" customHeight="1" x14ac:dyDescent="0.25">
      <c r="A12102" s="89"/>
      <c r="B12102" s="89"/>
      <c r="C12102" s="14" t="s">
        <v>2069</v>
      </c>
      <c r="D12102" s="14" t="s">
        <v>2058</v>
      </c>
      <c r="E12102" s="14" t="s">
        <v>2059</v>
      </c>
      <c r="F12102" s="9"/>
      <c r="G12102" s="9"/>
      <c r="H12102" s="9"/>
      <c r="I12102" s="9"/>
    </row>
    <row r="12103" spans="1:9" ht="12.95" customHeight="1" x14ac:dyDescent="0.25">
      <c r="A12103" s="15"/>
      <c r="B12103" s="16" t="s">
        <v>2104</v>
      </c>
      <c r="C12103" s="17">
        <v>285.76</v>
      </c>
      <c r="D12103" s="17">
        <v>1</v>
      </c>
      <c r="E12103" s="18">
        <v>285.76</v>
      </c>
      <c r="F12103" s="9"/>
      <c r="G12103" s="9"/>
      <c r="H12103" s="9"/>
      <c r="I12103" s="9"/>
    </row>
    <row r="12104" spans="1:9" ht="15" customHeight="1" x14ac:dyDescent="0.25">
      <c r="A12104" s="19"/>
      <c r="B12104" s="20"/>
      <c r="C12104" s="21"/>
      <c r="D12104" s="21"/>
      <c r="E12104" s="22">
        <v>285.76</v>
      </c>
      <c r="F12104" s="9"/>
      <c r="G12104" s="9"/>
      <c r="H12104" s="9"/>
      <c r="I12104" s="9"/>
    </row>
    <row r="12105" spans="1:9" ht="9.9499999999999993" customHeight="1" x14ac:dyDescent="0.25">
      <c r="A12105" s="86"/>
      <c r="B12105" s="86"/>
      <c r="C12105" s="86"/>
      <c r="D12105" s="9"/>
      <c r="E12105" s="9"/>
      <c r="F12105" s="9"/>
      <c r="G12105" s="9"/>
      <c r="H12105" s="9"/>
      <c r="I12105" s="9"/>
    </row>
    <row r="12106" spans="1:9" ht="12" customHeight="1" x14ac:dyDescent="0.25">
      <c r="A12106" s="9"/>
      <c r="B12106" s="9"/>
      <c r="C12106" s="9"/>
      <c r="D12106" s="90" t="s">
        <v>5169</v>
      </c>
      <c r="E12106" s="90"/>
      <c r="F12106" s="90"/>
      <c r="G12106" s="90"/>
      <c r="H12106" s="90"/>
      <c r="I12106" s="90"/>
    </row>
    <row r="12107" spans="1:9" ht="9.9499999999999993" customHeight="1" x14ac:dyDescent="0.25">
      <c r="A12107" s="86"/>
      <c r="B12107" s="86"/>
      <c r="C12107" s="86"/>
      <c r="D12107" s="86"/>
      <c r="E12107" s="9"/>
      <c r="F12107" s="9"/>
      <c r="G12107" s="9"/>
      <c r="H12107" s="9"/>
      <c r="I12107" s="9"/>
    </row>
    <row r="12108" spans="1:9" ht="30.95" customHeight="1" x14ac:dyDescent="0.25">
      <c r="A12108" s="88" t="s">
        <v>3762</v>
      </c>
      <c r="B12108" s="88"/>
      <c r="C12108" s="88"/>
      <c r="D12108" s="88"/>
      <c r="E12108" s="88"/>
      <c r="F12108" s="88"/>
      <c r="G12108" s="88"/>
      <c r="H12108" s="88"/>
      <c r="I12108" s="88"/>
    </row>
    <row r="12109" spans="1:9" ht="15" customHeight="1" x14ac:dyDescent="0.25">
      <c r="A12109" s="89"/>
      <c r="B12109" s="89"/>
      <c r="C12109" s="14" t="s">
        <v>2069</v>
      </c>
      <c r="D12109" s="14" t="s">
        <v>2058</v>
      </c>
      <c r="E12109" s="14" t="s">
        <v>2059</v>
      </c>
      <c r="F12109" s="9"/>
      <c r="G12109" s="9"/>
      <c r="H12109" s="9"/>
      <c r="I12109" s="9"/>
    </row>
    <row r="12110" spans="1:9" ht="12.95" customHeight="1" x14ac:dyDescent="0.25">
      <c r="A12110" s="15"/>
      <c r="B12110" s="16" t="s">
        <v>2104</v>
      </c>
      <c r="C12110" s="17">
        <v>285.76</v>
      </c>
      <c r="D12110" s="17">
        <v>1</v>
      </c>
      <c r="E12110" s="18">
        <v>285.76</v>
      </c>
      <c r="F12110" s="9"/>
      <c r="G12110" s="9"/>
      <c r="H12110" s="9"/>
      <c r="I12110" s="9"/>
    </row>
    <row r="12111" spans="1:9" ht="15" customHeight="1" x14ac:dyDescent="0.25">
      <c r="A12111" s="19"/>
      <c r="B12111" s="20"/>
      <c r="C12111" s="21"/>
      <c r="D12111" s="21"/>
      <c r="E12111" s="22">
        <v>285.76</v>
      </c>
      <c r="F12111" s="9"/>
      <c r="G12111" s="9"/>
      <c r="H12111" s="9"/>
      <c r="I12111" s="9"/>
    </row>
    <row r="12112" spans="1:9" ht="9.9499999999999993" customHeight="1" x14ac:dyDescent="0.25">
      <c r="A12112" s="86"/>
      <c r="B12112" s="86"/>
      <c r="C12112" s="86"/>
      <c r="D12112" s="9"/>
      <c r="E12112" s="9"/>
      <c r="F12112" s="9"/>
      <c r="G12112" s="9"/>
      <c r="H12112" s="9"/>
      <c r="I12112" s="9"/>
    </row>
    <row r="12113" spans="1:9" ht="12" customHeight="1" x14ac:dyDescent="0.25">
      <c r="A12113" s="9"/>
      <c r="B12113" s="9"/>
      <c r="C12113" s="9"/>
      <c r="D12113" s="90" t="s">
        <v>5169</v>
      </c>
      <c r="E12113" s="90"/>
      <c r="F12113" s="90"/>
      <c r="G12113" s="90"/>
      <c r="H12113" s="90"/>
      <c r="I12113" s="90"/>
    </row>
    <row r="12114" spans="1:9" ht="9.9499999999999993" customHeight="1" x14ac:dyDescent="0.25">
      <c r="A12114" s="86"/>
      <c r="B12114" s="86"/>
      <c r="C12114" s="86"/>
      <c r="D12114" s="86"/>
      <c r="E12114" s="9"/>
      <c r="F12114" s="9"/>
      <c r="G12114" s="9"/>
      <c r="H12114" s="9"/>
      <c r="I12114" s="9"/>
    </row>
    <row r="12115" spans="1:9" ht="42.95" customHeight="1" x14ac:dyDescent="0.25">
      <c r="A12115" s="88" t="s">
        <v>3763</v>
      </c>
      <c r="B12115" s="88"/>
      <c r="C12115" s="88"/>
      <c r="D12115" s="88"/>
      <c r="E12115" s="88"/>
      <c r="F12115" s="88"/>
      <c r="G12115" s="88"/>
      <c r="H12115" s="88"/>
      <c r="I12115" s="88"/>
    </row>
    <row r="12116" spans="1:9" ht="15" customHeight="1" x14ac:dyDescent="0.25">
      <c r="A12116" s="89"/>
      <c r="B12116" s="89"/>
      <c r="C12116" s="14" t="s">
        <v>2058</v>
      </c>
      <c r="D12116" s="14" t="s">
        <v>2059</v>
      </c>
      <c r="E12116" s="9"/>
      <c r="F12116" s="9"/>
      <c r="G12116" s="9"/>
      <c r="H12116" s="9"/>
      <c r="I12116" s="9"/>
    </row>
    <row r="12117" spans="1:9" ht="12.95" customHeight="1" x14ac:dyDescent="0.25">
      <c r="A12117" s="15"/>
      <c r="B12117" s="16" t="s">
        <v>2058</v>
      </c>
      <c r="C12117" s="17">
        <v>2</v>
      </c>
      <c r="D12117" s="18">
        <v>2</v>
      </c>
      <c r="E12117" s="9"/>
      <c r="F12117" s="9"/>
      <c r="G12117" s="9"/>
      <c r="H12117" s="9"/>
      <c r="I12117" s="9"/>
    </row>
    <row r="12118" spans="1:9" ht="15" customHeight="1" x14ac:dyDescent="0.25">
      <c r="A12118" s="19"/>
      <c r="B12118" s="20"/>
      <c r="C12118" s="21"/>
      <c r="D12118" s="22">
        <v>2</v>
      </c>
      <c r="E12118" s="9"/>
      <c r="F12118" s="9"/>
      <c r="G12118" s="9"/>
      <c r="H12118" s="9"/>
      <c r="I12118" s="9"/>
    </row>
    <row r="12119" spans="1:9" ht="9.9499999999999993" customHeight="1" x14ac:dyDescent="0.25">
      <c r="A12119" s="86"/>
      <c r="B12119" s="86"/>
      <c r="C12119" s="86"/>
      <c r="D12119" s="9"/>
      <c r="E12119" s="9"/>
      <c r="F12119" s="9"/>
      <c r="G12119" s="9"/>
      <c r="H12119" s="9"/>
      <c r="I12119" s="9"/>
    </row>
    <row r="12120" spans="1:9" ht="12" customHeight="1" x14ac:dyDescent="0.25">
      <c r="A12120" s="9"/>
      <c r="B12120" s="9"/>
      <c r="C12120" s="9"/>
      <c r="D12120" s="90" t="s">
        <v>4257</v>
      </c>
      <c r="E12120" s="90"/>
      <c r="F12120" s="90"/>
      <c r="G12120" s="90"/>
      <c r="H12120" s="90"/>
      <c r="I12120" s="90"/>
    </row>
    <row r="12121" spans="1:9" ht="9.9499999999999993" customHeight="1" x14ac:dyDescent="0.25">
      <c r="A12121" s="86"/>
      <c r="B12121" s="86"/>
      <c r="C12121" s="86"/>
      <c r="D12121" s="86"/>
      <c r="E12121" s="9"/>
      <c r="F12121" s="9"/>
      <c r="G12121" s="9"/>
      <c r="H12121" s="9"/>
      <c r="I12121" s="9"/>
    </row>
    <row r="12122" spans="1:9" ht="30.95" customHeight="1" x14ac:dyDescent="0.25">
      <c r="A12122" s="88" t="s">
        <v>3764</v>
      </c>
      <c r="B12122" s="88"/>
      <c r="C12122" s="88"/>
      <c r="D12122" s="88"/>
      <c r="E12122" s="88"/>
      <c r="F12122" s="88"/>
      <c r="G12122" s="88"/>
      <c r="H12122" s="88"/>
      <c r="I12122" s="88"/>
    </row>
    <row r="12123" spans="1:9" ht="15" customHeight="1" x14ac:dyDescent="0.25">
      <c r="A12123" s="89"/>
      <c r="B12123" s="89"/>
      <c r="C12123" s="14" t="s">
        <v>2076</v>
      </c>
      <c r="D12123" s="14" t="s">
        <v>2059</v>
      </c>
      <c r="E12123" s="9"/>
      <c r="F12123" s="9"/>
      <c r="G12123" s="9"/>
      <c r="H12123" s="9"/>
      <c r="I12123" s="9"/>
    </row>
    <row r="12124" spans="1:9" ht="12.95" customHeight="1" x14ac:dyDescent="0.25">
      <c r="A12124" s="15" t="s">
        <v>2108</v>
      </c>
      <c r="B12124" s="16" t="s">
        <v>2076</v>
      </c>
      <c r="C12124" s="17">
        <v>376.28</v>
      </c>
      <c r="D12124" s="18">
        <v>376.28</v>
      </c>
      <c r="E12124" s="9"/>
      <c r="F12124" s="9"/>
      <c r="G12124" s="9"/>
      <c r="H12124" s="9"/>
      <c r="I12124" s="9"/>
    </row>
    <row r="12125" spans="1:9" ht="15" customHeight="1" x14ac:dyDescent="0.25">
      <c r="A12125" s="19"/>
      <c r="B12125" s="20"/>
      <c r="C12125" s="21"/>
      <c r="D12125" s="22">
        <v>376.28</v>
      </c>
      <c r="E12125" s="9"/>
      <c r="F12125" s="9"/>
      <c r="G12125" s="9"/>
      <c r="H12125" s="9"/>
      <c r="I12125" s="9"/>
    </row>
    <row r="12126" spans="1:9" ht="9.9499999999999993" customHeight="1" x14ac:dyDescent="0.25">
      <c r="A12126" s="86"/>
      <c r="B12126" s="86"/>
      <c r="C12126" s="86"/>
      <c r="D12126" s="9"/>
      <c r="E12126" s="9"/>
      <c r="F12126" s="9"/>
      <c r="G12126" s="9"/>
      <c r="H12126" s="9"/>
      <c r="I12126" s="9"/>
    </row>
    <row r="12127" spans="1:9" ht="12" customHeight="1" x14ac:dyDescent="0.25">
      <c r="A12127" s="9"/>
      <c r="B12127" s="9"/>
      <c r="C12127" s="9"/>
      <c r="D12127" s="90" t="s">
        <v>5168</v>
      </c>
      <c r="E12127" s="90"/>
      <c r="F12127" s="90"/>
      <c r="G12127" s="90"/>
      <c r="H12127" s="90"/>
      <c r="I12127" s="90"/>
    </row>
    <row r="12128" spans="1:9" ht="9.9499999999999993" customHeight="1" x14ac:dyDescent="0.25">
      <c r="A12128" s="86"/>
      <c r="B12128" s="86"/>
      <c r="C12128" s="86"/>
      <c r="D12128" s="86"/>
      <c r="E12128" s="9"/>
      <c r="F12128" s="9"/>
      <c r="G12128" s="9"/>
      <c r="H12128" s="9"/>
      <c r="I12128" s="9"/>
    </row>
    <row r="12129" spans="1:9" ht="42.95" customHeight="1" x14ac:dyDescent="0.25">
      <c r="A12129" s="88" t="s">
        <v>3765</v>
      </c>
      <c r="B12129" s="88"/>
      <c r="C12129" s="88"/>
      <c r="D12129" s="88"/>
      <c r="E12129" s="88"/>
      <c r="F12129" s="88"/>
      <c r="G12129" s="88"/>
      <c r="H12129" s="88"/>
      <c r="I12129" s="88"/>
    </row>
    <row r="12130" spans="1:9" ht="15" customHeight="1" x14ac:dyDescent="0.25">
      <c r="A12130" s="89"/>
      <c r="B12130" s="89"/>
      <c r="C12130" s="14" t="s">
        <v>2058</v>
      </c>
      <c r="D12130" s="14" t="s">
        <v>2059</v>
      </c>
      <c r="E12130" s="9"/>
      <c r="F12130" s="9"/>
      <c r="G12130" s="9"/>
      <c r="H12130" s="9"/>
      <c r="I12130" s="9"/>
    </row>
    <row r="12131" spans="1:9" ht="12.95" customHeight="1" x14ac:dyDescent="0.25">
      <c r="A12131" s="15"/>
      <c r="B12131" s="16" t="s">
        <v>2058</v>
      </c>
      <c r="C12131" s="17">
        <v>2</v>
      </c>
      <c r="D12131" s="18">
        <v>2</v>
      </c>
      <c r="E12131" s="9"/>
      <c r="F12131" s="9"/>
      <c r="G12131" s="9"/>
      <c r="H12131" s="9"/>
      <c r="I12131" s="9"/>
    </row>
    <row r="12132" spans="1:9" ht="15" customHeight="1" x14ac:dyDescent="0.25">
      <c r="A12132" s="19"/>
      <c r="B12132" s="20"/>
      <c r="C12132" s="21"/>
      <c r="D12132" s="22">
        <v>2</v>
      </c>
      <c r="E12132" s="9"/>
      <c r="F12132" s="9"/>
      <c r="G12132" s="9"/>
      <c r="H12132" s="9"/>
      <c r="I12132" s="9"/>
    </row>
    <row r="12133" spans="1:9" ht="9.9499999999999993" customHeight="1" x14ac:dyDescent="0.25">
      <c r="A12133" s="86"/>
      <c r="B12133" s="86"/>
      <c r="C12133" s="86"/>
      <c r="D12133" s="9"/>
      <c r="E12133" s="9"/>
      <c r="F12133" s="9"/>
      <c r="G12133" s="9"/>
      <c r="H12133" s="9"/>
      <c r="I12133" s="9"/>
    </row>
    <row r="12134" spans="1:9" ht="12" customHeight="1" x14ac:dyDescent="0.25">
      <c r="A12134" s="9"/>
      <c r="B12134" s="9"/>
      <c r="C12134" s="9"/>
      <c r="D12134" s="90" t="s">
        <v>4257</v>
      </c>
      <c r="E12134" s="90"/>
      <c r="F12134" s="90"/>
      <c r="G12134" s="90"/>
      <c r="H12134" s="90"/>
      <c r="I12134" s="90"/>
    </row>
    <row r="12135" spans="1:9" ht="9.9499999999999993" customHeight="1" x14ac:dyDescent="0.25">
      <c r="A12135" s="86"/>
      <c r="B12135" s="86"/>
      <c r="C12135" s="86"/>
      <c r="D12135" s="86"/>
      <c r="E12135" s="9"/>
      <c r="F12135" s="9"/>
      <c r="G12135" s="9"/>
      <c r="H12135" s="9"/>
      <c r="I12135" s="9"/>
    </row>
    <row r="12136" spans="1:9" ht="30.95" customHeight="1" x14ac:dyDescent="0.25">
      <c r="A12136" s="88" t="s">
        <v>3766</v>
      </c>
      <c r="B12136" s="88"/>
      <c r="C12136" s="88"/>
      <c r="D12136" s="88"/>
      <c r="E12136" s="88"/>
      <c r="F12136" s="88"/>
      <c r="G12136" s="88"/>
      <c r="H12136" s="88"/>
      <c r="I12136" s="88"/>
    </row>
    <row r="12137" spans="1:9" ht="15" customHeight="1" x14ac:dyDescent="0.25">
      <c r="A12137" s="89"/>
      <c r="B12137" s="89"/>
      <c r="C12137" s="14" t="s">
        <v>2076</v>
      </c>
      <c r="D12137" s="14" t="s">
        <v>2058</v>
      </c>
      <c r="E12137" s="14" t="s">
        <v>2059</v>
      </c>
      <c r="F12137" s="9"/>
      <c r="G12137" s="9"/>
      <c r="H12137" s="9"/>
      <c r="I12137" s="9"/>
    </row>
    <row r="12138" spans="1:9" ht="18.95" customHeight="1" x14ac:dyDescent="0.25">
      <c r="A12138" s="15" t="s">
        <v>2110</v>
      </c>
      <c r="B12138" s="16" t="s">
        <v>2111</v>
      </c>
      <c r="C12138" s="17">
        <v>0.16</v>
      </c>
      <c r="D12138" s="17">
        <v>42</v>
      </c>
      <c r="E12138" s="18">
        <v>6.72</v>
      </c>
      <c r="F12138" s="9"/>
      <c r="G12138" s="9"/>
      <c r="H12138" s="9"/>
      <c r="I12138" s="9"/>
    </row>
    <row r="12139" spans="1:9" ht="15" customHeight="1" x14ac:dyDescent="0.25">
      <c r="A12139" s="19"/>
      <c r="B12139" s="20"/>
      <c r="C12139" s="21"/>
      <c r="D12139" s="21"/>
      <c r="E12139" s="22">
        <v>6.72</v>
      </c>
      <c r="F12139" s="9"/>
      <c r="G12139" s="9"/>
      <c r="H12139" s="9"/>
      <c r="I12139" s="9"/>
    </row>
    <row r="12140" spans="1:9" ht="9.9499999999999993" customHeight="1" x14ac:dyDescent="0.25">
      <c r="A12140" s="86"/>
      <c r="B12140" s="86"/>
      <c r="C12140" s="86"/>
      <c r="D12140" s="9"/>
      <c r="E12140" s="9"/>
      <c r="F12140" s="9"/>
      <c r="G12140" s="9"/>
      <c r="H12140" s="9"/>
      <c r="I12140" s="9"/>
    </row>
    <row r="12141" spans="1:9" ht="12" customHeight="1" x14ac:dyDescent="0.25">
      <c r="A12141" s="9"/>
      <c r="B12141" s="9"/>
      <c r="C12141" s="9"/>
      <c r="D12141" s="90" t="s">
        <v>5021</v>
      </c>
      <c r="E12141" s="90"/>
      <c r="F12141" s="90"/>
      <c r="G12141" s="90"/>
      <c r="H12141" s="90"/>
      <c r="I12141" s="90"/>
    </row>
    <row r="12142" spans="1:9" ht="9.9499999999999993" customHeight="1" x14ac:dyDescent="0.25">
      <c r="A12142" s="86"/>
      <c r="B12142" s="86"/>
      <c r="C12142" s="86"/>
      <c r="D12142" s="86"/>
      <c r="E12142" s="9"/>
      <c r="F12142" s="9"/>
      <c r="G12142" s="9"/>
      <c r="H12142" s="9"/>
      <c r="I12142" s="9"/>
    </row>
    <row r="12143" spans="1:9" ht="30.95" customHeight="1" x14ac:dyDescent="0.25">
      <c r="A12143" s="88" t="s">
        <v>3767</v>
      </c>
      <c r="B12143" s="88"/>
      <c r="C12143" s="88"/>
      <c r="D12143" s="88"/>
      <c r="E12143" s="88"/>
      <c r="F12143" s="88"/>
      <c r="G12143" s="88"/>
      <c r="H12143" s="88"/>
      <c r="I12143" s="88"/>
    </row>
    <row r="12144" spans="1:9" ht="15" customHeight="1" x14ac:dyDescent="0.25">
      <c r="A12144" s="89"/>
      <c r="B12144" s="89"/>
      <c r="C12144" s="14" t="s">
        <v>2058</v>
      </c>
      <c r="D12144" s="14" t="s">
        <v>2059</v>
      </c>
      <c r="E12144" s="9"/>
      <c r="F12144" s="9"/>
      <c r="G12144" s="9"/>
      <c r="H12144" s="9"/>
      <c r="I12144" s="9"/>
    </row>
    <row r="12145" spans="1:9" ht="12.95" customHeight="1" x14ac:dyDescent="0.25">
      <c r="A12145" s="15"/>
      <c r="B12145" s="16" t="s">
        <v>2058</v>
      </c>
      <c r="C12145" s="17">
        <v>8</v>
      </c>
      <c r="D12145" s="18">
        <v>8</v>
      </c>
      <c r="E12145" s="9"/>
      <c r="F12145" s="9"/>
      <c r="G12145" s="9"/>
      <c r="H12145" s="9"/>
      <c r="I12145" s="9"/>
    </row>
    <row r="12146" spans="1:9" ht="15" customHeight="1" x14ac:dyDescent="0.25">
      <c r="A12146" s="19"/>
      <c r="B12146" s="20"/>
      <c r="C12146" s="21"/>
      <c r="D12146" s="22">
        <v>8</v>
      </c>
      <c r="E12146" s="9"/>
      <c r="F12146" s="9"/>
      <c r="G12146" s="9"/>
      <c r="H12146" s="9"/>
      <c r="I12146" s="9"/>
    </row>
    <row r="12147" spans="1:9" ht="9.9499999999999993" customHeight="1" x14ac:dyDescent="0.25">
      <c r="A12147" s="86"/>
      <c r="B12147" s="86"/>
      <c r="C12147" s="86"/>
      <c r="D12147" s="9"/>
      <c r="E12147" s="9"/>
      <c r="F12147" s="9"/>
      <c r="G12147" s="9"/>
      <c r="H12147" s="9"/>
      <c r="I12147" s="9"/>
    </row>
    <row r="12148" spans="1:9" ht="12" customHeight="1" x14ac:dyDescent="0.25">
      <c r="A12148" s="9"/>
      <c r="B12148" s="9"/>
      <c r="C12148" s="9"/>
      <c r="D12148" s="90" t="s">
        <v>4258</v>
      </c>
      <c r="E12148" s="90"/>
      <c r="F12148" s="90"/>
      <c r="G12148" s="90"/>
      <c r="H12148" s="90"/>
      <c r="I12148" s="90"/>
    </row>
    <row r="12149" spans="1:9" ht="9.9499999999999993" customHeight="1" x14ac:dyDescent="0.25">
      <c r="A12149" s="86"/>
      <c r="B12149" s="86"/>
      <c r="C12149" s="86"/>
      <c r="D12149" s="86"/>
      <c r="E12149" s="9"/>
      <c r="F12149" s="9"/>
      <c r="G12149" s="9"/>
      <c r="H12149" s="9"/>
      <c r="I12149" s="9"/>
    </row>
    <row r="12150" spans="1:9" ht="20.100000000000001" customHeight="1" x14ac:dyDescent="0.25">
      <c r="A12150" s="88" t="s">
        <v>3768</v>
      </c>
      <c r="B12150" s="88"/>
      <c r="C12150" s="88"/>
      <c r="D12150" s="88"/>
      <c r="E12150" s="88"/>
      <c r="F12150" s="88"/>
      <c r="G12150" s="88"/>
      <c r="H12150" s="88"/>
      <c r="I12150" s="88"/>
    </row>
    <row r="12151" spans="1:9" ht="15" customHeight="1" x14ac:dyDescent="0.25">
      <c r="A12151" s="89"/>
      <c r="B12151" s="89"/>
      <c r="C12151" s="14" t="s">
        <v>2076</v>
      </c>
      <c r="D12151" s="14" t="s">
        <v>2059</v>
      </c>
      <c r="E12151" s="9"/>
      <c r="F12151" s="9"/>
      <c r="G12151" s="9"/>
      <c r="H12151" s="9"/>
      <c r="I12151" s="9"/>
    </row>
    <row r="12152" spans="1:9" ht="12.95" customHeight="1" x14ac:dyDescent="0.25">
      <c r="A12152" s="15" t="s">
        <v>3488</v>
      </c>
      <c r="B12152" s="16" t="s">
        <v>2076</v>
      </c>
      <c r="C12152" s="17">
        <v>154.04</v>
      </c>
      <c r="D12152" s="18">
        <v>154.04</v>
      </c>
      <c r="E12152" s="9"/>
      <c r="F12152" s="9"/>
      <c r="G12152" s="9"/>
      <c r="H12152" s="9"/>
      <c r="I12152" s="9"/>
    </row>
    <row r="12153" spans="1:9" ht="15" customHeight="1" x14ac:dyDescent="0.25">
      <c r="A12153" s="19"/>
      <c r="B12153" s="20"/>
      <c r="C12153" s="21"/>
      <c r="D12153" s="22">
        <v>154.04</v>
      </c>
      <c r="E12153" s="9"/>
      <c r="F12153" s="9"/>
      <c r="G12153" s="9"/>
      <c r="H12153" s="9"/>
      <c r="I12153" s="9"/>
    </row>
    <row r="12154" spans="1:9" ht="9.9499999999999993" customHeight="1" x14ac:dyDescent="0.25">
      <c r="A12154" s="86"/>
      <c r="B12154" s="86"/>
      <c r="C12154" s="86"/>
      <c r="D12154" s="9"/>
      <c r="E12154" s="9"/>
      <c r="F12154" s="9"/>
      <c r="G12154" s="9"/>
      <c r="H12154" s="9"/>
      <c r="I12154" s="9"/>
    </row>
    <row r="12155" spans="1:9" ht="12" customHeight="1" x14ac:dyDescent="0.25">
      <c r="A12155" s="9"/>
      <c r="B12155" s="9"/>
      <c r="C12155" s="9"/>
      <c r="D12155" s="90" t="s">
        <v>5170</v>
      </c>
      <c r="E12155" s="90"/>
      <c r="F12155" s="90"/>
      <c r="G12155" s="90"/>
      <c r="H12155" s="90"/>
      <c r="I12155" s="90"/>
    </row>
    <row r="12156" spans="1:9" ht="9.9499999999999993" customHeight="1" x14ac:dyDescent="0.25">
      <c r="A12156" s="86"/>
      <c r="B12156" s="86"/>
      <c r="C12156" s="86"/>
      <c r="D12156" s="86"/>
      <c r="E12156" s="9"/>
      <c r="F12156" s="9"/>
      <c r="G12156" s="9"/>
      <c r="H12156" s="9"/>
      <c r="I12156" s="9"/>
    </row>
    <row r="12157" spans="1:9" ht="30.95" customHeight="1" x14ac:dyDescent="0.25">
      <c r="A12157" s="88" t="s">
        <v>3769</v>
      </c>
      <c r="B12157" s="88"/>
      <c r="C12157" s="88"/>
      <c r="D12157" s="88"/>
      <c r="E12157" s="88"/>
      <c r="F12157" s="88"/>
      <c r="G12157" s="88"/>
      <c r="H12157" s="88"/>
      <c r="I12157" s="88"/>
    </row>
    <row r="12158" spans="1:9" ht="15" customHeight="1" x14ac:dyDescent="0.25">
      <c r="A12158" s="89"/>
      <c r="B12158" s="89"/>
      <c r="C12158" s="14" t="s">
        <v>2076</v>
      </c>
      <c r="D12158" s="14" t="s">
        <v>2059</v>
      </c>
      <c r="E12158" s="9"/>
      <c r="F12158" s="9"/>
      <c r="G12158" s="9"/>
      <c r="H12158" s="9"/>
      <c r="I12158" s="9"/>
    </row>
    <row r="12159" spans="1:9" ht="12.95" customHeight="1" x14ac:dyDescent="0.25">
      <c r="A12159" s="15" t="s">
        <v>2108</v>
      </c>
      <c r="B12159" s="16" t="s">
        <v>2076</v>
      </c>
      <c r="C12159" s="17">
        <v>376.28</v>
      </c>
      <c r="D12159" s="18">
        <v>376.28</v>
      </c>
      <c r="E12159" s="9"/>
      <c r="F12159" s="9"/>
      <c r="G12159" s="9"/>
      <c r="H12159" s="9"/>
      <c r="I12159" s="9"/>
    </row>
    <row r="12160" spans="1:9" ht="15" customHeight="1" x14ac:dyDescent="0.25">
      <c r="A12160" s="19"/>
      <c r="B12160" s="20"/>
      <c r="C12160" s="21"/>
      <c r="D12160" s="22">
        <v>376.28</v>
      </c>
      <c r="E12160" s="9"/>
      <c r="F12160" s="9"/>
      <c r="G12160" s="9"/>
      <c r="H12160" s="9"/>
      <c r="I12160" s="9"/>
    </row>
    <row r="12161" spans="1:9" ht="9.9499999999999993" customHeight="1" x14ac:dyDescent="0.25">
      <c r="A12161" s="86"/>
      <c r="B12161" s="86"/>
      <c r="C12161" s="86"/>
      <c r="D12161" s="9"/>
      <c r="E12161" s="9"/>
      <c r="F12161" s="9"/>
      <c r="G12161" s="9"/>
      <c r="H12161" s="9"/>
      <c r="I12161" s="9"/>
    </row>
    <row r="12162" spans="1:9" ht="12" customHeight="1" x14ac:dyDescent="0.25">
      <c r="A12162" s="9"/>
      <c r="B12162" s="9"/>
      <c r="C12162" s="9"/>
      <c r="D12162" s="90" t="s">
        <v>5168</v>
      </c>
      <c r="E12162" s="90"/>
      <c r="F12162" s="90"/>
      <c r="G12162" s="90"/>
      <c r="H12162" s="90"/>
      <c r="I12162" s="90"/>
    </row>
    <row r="12163" spans="1:9" ht="9.9499999999999993" customHeight="1" x14ac:dyDescent="0.25">
      <c r="A12163" s="86"/>
      <c r="B12163" s="86"/>
      <c r="C12163" s="86"/>
      <c r="D12163" s="86"/>
      <c r="E12163" s="9"/>
      <c r="F12163" s="9"/>
      <c r="G12163" s="9"/>
      <c r="H12163" s="9"/>
      <c r="I12163" s="9"/>
    </row>
    <row r="12164" spans="1:9" ht="20.100000000000001" customHeight="1" x14ac:dyDescent="0.25">
      <c r="A12164" s="88" t="s">
        <v>3770</v>
      </c>
      <c r="B12164" s="88"/>
      <c r="C12164" s="88"/>
      <c r="D12164" s="88"/>
      <c r="E12164" s="88"/>
      <c r="F12164" s="88"/>
      <c r="G12164" s="88"/>
      <c r="H12164" s="88"/>
      <c r="I12164" s="88"/>
    </row>
    <row r="12165" spans="1:9" ht="15" customHeight="1" x14ac:dyDescent="0.25">
      <c r="A12165" s="89"/>
      <c r="B12165" s="89"/>
      <c r="C12165" s="14" t="s">
        <v>2069</v>
      </c>
      <c r="D12165" s="14" t="s">
        <v>2058</v>
      </c>
      <c r="E12165" s="14" t="s">
        <v>2059</v>
      </c>
      <c r="F12165" s="9"/>
      <c r="G12165" s="9"/>
      <c r="H12165" s="9"/>
      <c r="I12165" s="9"/>
    </row>
    <row r="12166" spans="1:9" ht="12.95" customHeight="1" x14ac:dyDescent="0.25">
      <c r="A12166" s="15"/>
      <c r="B12166" s="16" t="s">
        <v>2104</v>
      </c>
      <c r="C12166" s="17">
        <v>78.040000000000006</v>
      </c>
      <c r="D12166" s="17">
        <v>1</v>
      </c>
      <c r="E12166" s="18">
        <v>78.040000000000006</v>
      </c>
      <c r="F12166" s="9"/>
      <c r="G12166" s="9"/>
      <c r="H12166" s="9"/>
      <c r="I12166" s="9"/>
    </row>
    <row r="12167" spans="1:9" ht="15" customHeight="1" x14ac:dyDescent="0.25">
      <c r="A12167" s="19"/>
      <c r="B12167" s="20"/>
      <c r="C12167" s="21"/>
      <c r="D12167" s="21"/>
      <c r="E12167" s="22">
        <v>78.040000000000006</v>
      </c>
      <c r="F12167" s="9"/>
      <c r="G12167" s="9"/>
      <c r="H12167" s="9"/>
      <c r="I12167" s="9"/>
    </row>
    <row r="12168" spans="1:9" ht="9.9499999999999993" customHeight="1" x14ac:dyDescent="0.25">
      <c r="A12168" s="86"/>
      <c r="B12168" s="86"/>
      <c r="C12168" s="86"/>
      <c r="D12168" s="9"/>
      <c r="E12168" s="9"/>
      <c r="F12168" s="9"/>
      <c r="G12168" s="9"/>
      <c r="H12168" s="9"/>
      <c r="I12168" s="9"/>
    </row>
    <row r="12169" spans="1:9" ht="12" customHeight="1" x14ac:dyDescent="0.25">
      <c r="A12169" s="9"/>
      <c r="B12169" s="9"/>
      <c r="C12169" s="9"/>
      <c r="D12169" s="90" t="s">
        <v>5171</v>
      </c>
      <c r="E12169" s="90"/>
      <c r="F12169" s="90"/>
      <c r="G12169" s="90"/>
      <c r="H12169" s="90"/>
      <c r="I12169" s="90"/>
    </row>
    <row r="12170" spans="1:9" ht="9.9499999999999993" customHeight="1" x14ac:dyDescent="0.25">
      <c r="A12170" s="86"/>
      <c r="B12170" s="86"/>
      <c r="C12170" s="86"/>
      <c r="D12170" s="86"/>
      <c r="E12170" s="9"/>
      <c r="F12170" s="9"/>
      <c r="G12170" s="9"/>
      <c r="H12170" s="9"/>
      <c r="I12170" s="9"/>
    </row>
    <row r="12171" spans="1:9" ht="30.95" customHeight="1" x14ac:dyDescent="0.25">
      <c r="A12171" s="88" t="s">
        <v>3771</v>
      </c>
      <c r="B12171" s="88"/>
      <c r="C12171" s="88"/>
      <c r="D12171" s="88"/>
      <c r="E12171" s="88"/>
      <c r="F12171" s="88"/>
      <c r="G12171" s="88"/>
      <c r="H12171" s="88"/>
      <c r="I12171" s="88"/>
    </row>
    <row r="12172" spans="1:9" ht="15" customHeight="1" x14ac:dyDescent="0.25">
      <c r="A12172" s="89"/>
      <c r="B12172" s="89"/>
      <c r="C12172" s="14" t="s">
        <v>2076</v>
      </c>
      <c r="D12172" s="14" t="s">
        <v>2059</v>
      </c>
      <c r="E12172" s="9"/>
      <c r="F12172" s="9"/>
      <c r="G12172" s="9"/>
      <c r="H12172" s="9"/>
      <c r="I12172" s="9"/>
    </row>
    <row r="12173" spans="1:9" ht="12.95" customHeight="1" x14ac:dyDescent="0.25">
      <c r="A12173" s="15" t="s">
        <v>2077</v>
      </c>
      <c r="B12173" s="16" t="s">
        <v>2076</v>
      </c>
      <c r="C12173" s="17">
        <v>890.02</v>
      </c>
      <c r="D12173" s="18">
        <v>890.02</v>
      </c>
      <c r="E12173" s="9"/>
      <c r="F12173" s="9"/>
      <c r="G12173" s="9"/>
      <c r="H12173" s="9"/>
      <c r="I12173" s="9"/>
    </row>
    <row r="12174" spans="1:9" ht="15" customHeight="1" x14ac:dyDescent="0.25">
      <c r="A12174" s="19"/>
      <c r="B12174" s="20"/>
      <c r="C12174" s="21"/>
      <c r="D12174" s="22">
        <v>890.02</v>
      </c>
      <c r="E12174" s="9"/>
      <c r="F12174" s="9"/>
      <c r="G12174" s="9"/>
      <c r="H12174" s="9"/>
      <c r="I12174" s="9"/>
    </row>
    <row r="12175" spans="1:9" ht="9.9499999999999993" customHeight="1" x14ac:dyDescent="0.25">
      <c r="A12175" s="86"/>
      <c r="B12175" s="86"/>
      <c r="C12175" s="86"/>
      <c r="D12175" s="9"/>
      <c r="E12175" s="9"/>
      <c r="F12175" s="9"/>
      <c r="G12175" s="9"/>
      <c r="H12175" s="9"/>
      <c r="I12175" s="9"/>
    </row>
    <row r="12176" spans="1:9" ht="12" customHeight="1" x14ac:dyDescent="0.25">
      <c r="A12176" s="9"/>
      <c r="B12176" s="9"/>
      <c r="C12176" s="9"/>
      <c r="D12176" s="90" t="s">
        <v>5172</v>
      </c>
      <c r="E12176" s="90"/>
      <c r="F12176" s="90"/>
      <c r="G12176" s="90"/>
      <c r="H12176" s="90"/>
      <c r="I12176" s="90"/>
    </row>
    <row r="12177" spans="1:9" ht="9.9499999999999993" customHeight="1" x14ac:dyDescent="0.25">
      <c r="A12177" s="86"/>
      <c r="B12177" s="86"/>
      <c r="C12177" s="86"/>
      <c r="D12177" s="86"/>
      <c r="E12177" s="9"/>
      <c r="F12177" s="9"/>
      <c r="G12177" s="9"/>
      <c r="H12177" s="9"/>
      <c r="I12177" s="9"/>
    </row>
    <row r="12178" spans="1:9" ht="30.95" customHeight="1" x14ac:dyDescent="0.25">
      <c r="A12178" s="88" t="s">
        <v>3772</v>
      </c>
      <c r="B12178" s="88"/>
      <c r="C12178" s="88"/>
      <c r="D12178" s="88"/>
      <c r="E12178" s="88"/>
      <c r="F12178" s="88"/>
      <c r="G12178" s="88"/>
      <c r="H12178" s="88"/>
      <c r="I12178" s="88"/>
    </row>
    <row r="12179" spans="1:9" ht="15" customHeight="1" x14ac:dyDescent="0.25">
      <c r="A12179" s="89"/>
      <c r="B12179" s="89"/>
      <c r="C12179" s="14" t="s">
        <v>2076</v>
      </c>
      <c r="D12179" s="14" t="s">
        <v>2079</v>
      </c>
      <c r="E12179" s="14" t="s">
        <v>2059</v>
      </c>
      <c r="F12179" s="9"/>
      <c r="G12179" s="9"/>
      <c r="H12179" s="9"/>
      <c r="I12179" s="9"/>
    </row>
    <row r="12180" spans="1:9" ht="18.95" customHeight="1" x14ac:dyDescent="0.25">
      <c r="A12180" s="15" t="s">
        <v>2080</v>
      </c>
      <c r="B12180" s="16" t="s">
        <v>2081</v>
      </c>
      <c r="C12180" s="17">
        <v>315.45999999999998</v>
      </c>
      <c r="D12180" s="17">
        <v>0.1</v>
      </c>
      <c r="E12180" s="18">
        <v>31.55</v>
      </c>
      <c r="F12180" s="9"/>
      <c r="G12180" s="9"/>
      <c r="H12180" s="9"/>
      <c r="I12180" s="9"/>
    </row>
    <row r="12181" spans="1:9" ht="15" customHeight="1" x14ac:dyDescent="0.25">
      <c r="A12181" s="19"/>
      <c r="B12181" s="20"/>
      <c r="C12181" s="21"/>
      <c r="D12181" s="21"/>
      <c r="E12181" s="22">
        <v>31.55</v>
      </c>
      <c r="F12181" s="9"/>
      <c r="G12181" s="9"/>
      <c r="H12181" s="9"/>
      <c r="I12181" s="9"/>
    </row>
    <row r="12182" spans="1:9" ht="9.9499999999999993" customHeight="1" x14ac:dyDescent="0.25">
      <c r="A12182" s="86"/>
      <c r="B12182" s="86"/>
      <c r="C12182" s="86"/>
      <c r="D12182" s="9"/>
      <c r="E12182" s="9"/>
      <c r="F12182" s="9"/>
      <c r="G12182" s="9"/>
      <c r="H12182" s="9"/>
      <c r="I12182" s="9"/>
    </row>
    <row r="12183" spans="1:9" ht="12" customHeight="1" x14ac:dyDescent="0.25">
      <c r="A12183" s="9"/>
      <c r="B12183" s="9"/>
      <c r="C12183" s="9"/>
      <c r="D12183" s="90" t="s">
        <v>5173</v>
      </c>
      <c r="E12183" s="90"/>
      <c r="F12183" s="90"/>
      <c r="G12183" s="90"/>
      <c r="H12183" s="90"/>
      <c r="I12183" s="90"/>
    </row>
    <row r="12184" spans="1:9" ht="9.9499999999999993" customHeight="1" x14ac:dyDescent="0.25">
      <c r="A12184" s="86"/>
      <c r="B12184" s="86"/>
      <c r="C12184" s="86"/>
      <c r="D12184" s="86"/>
      <c r="E12184" s="9"/>
      <c r="F12184" s="9"/>
      <c r="G12184" s="9"/>
      <c r="H12184" s="9"/>
      <c r="I12184" s="9"/>
    </row>
    <row r="12185" spans="1:9" ht="30.95" customHeight="1" x14ac:dyDescent="0.25">
      <c r="A12185" s="88" t="s">
        <v>3773</v>
      </c>
      <c r="B12185" s="88"/>
      <c r="C12185" s="88"/>
      <c r="D12185" s="88"/>
      <c r="E12185" s="88"/>
      <c r="F12185" s="88"/>
      <c r="G12185" s="88"/>
      <c r="H12185" s="88"/>
      <c r="I12185" s="88"/>
    </row>
    <row r="12186" spans="1:9" ht="15" customHeight="1" x14ac:dyDescent="0.25">
      <c r="A12186" s="89"/>
      <c r="B12186" s="89"/>
      <c r="C12186" s="14" t="s">
        <v>2076</v>
      </c>
      <c r="D12186" s="14" t="s">
        <v>2079</v>
      </c>
      <c r="E12186" s="14" t="s">
        <v>2058</v>
      </c>
      <c r="F12186" s="14" t="s">
        <v>2059</v>
      </c>
      <c r="G12186" s="9"/>
      <c r="H12186" s="9"/>
      <c r="I12186" s="9"/>
    </row>
    <row r="12187" spans="1:9" ht="27" customHeight="1" x14ac:dyDescent="0.25">
      <c r="A12187" s="15" t="s">
        <v>2083</v>
      </c>
      <c r="B12187" s="16" t="s">
        <v>2084</v>
      </c>
      <c r="C12187" s="17">
        <v>4.3</v>
      </c>
      <c r="D12187" s="17">
        <v>0.1</v>
      </c>
      <c r="E12187" s="17">
        <v>1</v>
      </c>
      <c r="F12187" s="18">
        <v>0.43</v>
      </c>
      <c r="G12187" s="9"/>
      <c r="H12187" s="9"/>
      <c r="I12187" s="9"/>
    </row>
    <row r="12188" spans="1:9" ht="15" customHeight="1" x14ac:dyDescent="0.25">
      <c r="A12188" s="19"/>
      <c r="B12188" s="20"/>
      <c r="C12188" s="21"/>
      <c r="D12188" s="21"/>
      <c r="E12188" s="21"/>
      <c r="F12188" s="22">
        <v>0.43</v>
      </c>
      <c r="G12188" s="9"/>
      <c r="H12188" s="9"/>
      <c r="I12188" s="9"/>
    </row>
    <row r="12189" spans="1:9" ht="9.9499999999999993" customHeight="1" x14ac:dyDescent="0.25">
      <c r="A12189" s="86"/>
      <c r="B12189" s="86"/>
      <c r="C12189" s="86"/>
      <c r="D12189" s="9"/>
      <c r="E12189" s="9"/>
      <c r="F12189" s="9"/>
      <c r="G12189" s="9"/>
      <c r="H12189" s="9"/>
      <c r="I12189" s="9"/>
    </row>
    <row r="12190" spans="1:9" ht="12" customHeight="1" x14ac:dyDescent="0.25">
      <c r="A12190" s="9"/>
      <c r="B12190" s="9"/>
      <c r="C12190" s="9"/>
      <c r="D12190" s="90" t="s">
        <v>5174</v>
      </c>
      <c r="E12190" s="90"/>
      <c r="F12190" s="90"/>
      <c r="G12190" s="90"/>
      <c r="H12190" s="90"/>
      <c r="I12190" s="90"/>
    </row>
    <row r="12191" spans="1:9" ht="9.9499999999999993" customHeight="1" x14ac:dyDescent="0.25">
      <c r="A12191" s="86"/>
      <c r="B12191" s="86"/>
      <c r="C12191" s="86"/>
      <c r="D12191" s="86"/>
      <c r="E12191" s="9"/>
      <c r="F12191" s="9"/>
      <c r="G12191" s="9"/>
      <c r="H12191" s="9"/>
      <c r="I12191" s="9"/>
    </row>
    <row r="12192" spans="1:9" ht="42.95" customHeight="1" x14ac:dyDescent="0.25">
      <c r="A12192" s="88" t="s">
        <v>3774</v>
      </c>
      <c r="B12192" s="88"/>
      <c r="C12192" s="88"/>
      <c r="D12192" s="88"/>
      <c r="E12192" s="88"/>
      <c r="F12192" s="88"/>
      <c r="G12192" s="88"/>
      <c r="H12192" s="88"/>
      <c r="I12192" s="88"/>
    </row>
    <row r="12193" spans="1:9" ht="15" customHeight="1" x14ac:dyDescent="0.25">
      <c r="A12193" s="89"/>
      <c r="B12193" s="89"/>
      <c r="C12193" s="14" t="s">
        <v>2076</v>
      </c>
      <c r="D12193" s="14" t="s">
        <v>2056</v>
      </c>
      <c r="E12193" s="14" t="s">
        <v>2058</v>
      </c>
      <c r="F12193" s="14" t="s">
        <v>2086</v>
      </c>
      <c r="G12193" s="14" t="s">
        <v>2059</v>
      </c>
      <c r="H12193" s="9"/>
      <c r="I12193" s="9"/>
    </row>
    <row r="12194" spans="1:9" ht="18.95" customHeight="1" x14ac:dyDescent="0.25">
      <c r="A12194" s="15" t="s">
        <v>2087</v>
      </c>
      <c r="B12194" s="16" t="s">
        <v>2088</v>
      </c>
      <c r="C12194" s="17">
        <v>890.02</v>
      </c>
      <c r="D12194" s="17">
        <v>0.1</v>
      </c>
      <c r="E12194" s="17">
        <v>1</v>
      </c>
      <c r="F12194" s="17">
        <v>1.5</v>
      </c>
      <c r="G12194" s="18">
        <v>133.5</v>
      </c>
      <c r="H12194" s="9"/>
      <c r="I12194" s="9"/>
    </row>
    <row r="12195" spans="1:9" ht="18.95" customHeight="1" x14ac:dyDescent="0.25">
      <c r="A12195" s="15" t="s">
        <v>2089</v>
      </c>
      <c r="B12195" s="16" t="s">
        <v>2088</v>
      </c>
      <c r="C12195" s="17">
        <v>315.45999999999998</v>
      </c>
      <c r="D12195" s="17">
        <v>0.1</v>
      </c>
      <c r="E12195" s="17">
        <v>1</v>
      </c>
      <c r="F12195" s="17">
        <v>1.5</v>
      </c>
      <c r="G12195" s="18">
        <v>47.32</v>
      </c>
      <c r="H12195" s="9"/>
      <c r="I12195" s="9"/>
    </row>
    <row r="12196" spans="1:9" ht="27" customHeight="1" x14ac:dyDescent="0.25">
      <c r="A12196" s="15" t="s">
        <v>2090</v>
      </c>
      <c r="B12196" s="16" t="s">
        <v>2088</v>
      </c>
      <c r="C12196" s="17">
        <v>4.5999999999999996</v>
      </c>
      <c r="D12196" s="17">
        <v>0.1</v>
      </c>
      <c r="E12196" s="17">
        <v>1</v>
      </c>
      <c r="F12196" s="17">
        <v>1.5</v>
      </c>
      <c r="G12196" s="18">
        <v>0.69</v>
      </c>
      <c r="H12196" s="9"/>
      <c r="I12196" s="9"/>
    </row>
    <row r="12197" spans="1:9" ht="15" customHeight="1" x14ac:dyDescent="0.25">
      <c r="A12197" s="19"/>
      <c r="B12197" s="20"/>
      <c r="C12197" s="21"/>
      <c r="D12197" s="21"/>
      <c r="E12197" s="21"/>
      <c r="F12197" s="21"/>
      <c r="G12197" s="22">
        <v>181.51</v>
      </c>
      <c r="H12197" s="9"/>
      <c r="I12197" s="9"/>
    </row>
    <row r="12198" spans="1:9" ht="9.9499999999999993" customHeight="1" x14ac:dyDescent="0.25">
      <c r="A12198" s="86"/>
      <c r="B12198" s="86"/>
      <c r="C12198" s="86"/>
      <c r="D12198" s="9"/>
      <c r="E12198" s="9"/>
      <c r="F12198" s="9"/>
      <c r="G12198" s="9"/>
      <c r="H12198" s="9"/>
      <c r="I12198" s="9"/>
    </row>
    <row r="12199" spans="1:9" ht="12" customHeight="1" x14ac:dyDescent="0.25">
      <c r="A12199" s="9"/>
      <c r="B12199" s="9"/>
      <c r="C12199" s="9"/>
      <c r="D12199" s="90" t="s">
        <v>5175</v>
      </c>
      <c r="E12199" s="90"/>
      <c r="F12199" s="90"/>
      <c r="G12199" s="90"/>
      <c r="H12199" s="90"/>
      <c r="I12199" s="90"/>
    </row>
    <row r="12200" spans="1:9" ht="9.9499999999999993" customHeight="1" x14ac:dyDescent="0.25">
      <c r="A12200" s="86"/>
      <c r="B12200" s="86"/>
      <c r="C12200" s="86"/>
      <c r="D12200" s="86"/>
      <c r="E12200" s="9"/>
      <c r="F12200" s="9"/>
      <c r="G12200" s="9"/>
      <c r="H12200" s="9"/>
      <c r="I12200" s="9"/>
    </row>
    <row r="12201" spans="1:9" ht="30.95" customHeight="1" x14ac:dyDescent="0.25">
      <c r="A12201" s="88" t="s">
        <v>3775</v>
      </c>
      <c r="B12201" s="88"/>
      <c r="C12201" s="88"/>
      <c r="D12201" s="88"/>
      <c r="E12201" s="88"/>
      <c r="F12201" s="88"/>
      <c r="G12201" s="88"/>
      <c r="H12201" s="88"/>
      <c r="I12201" s="88"/>
    </row>
    <row r="12202" spans="1:9" ht="15" customHeight="1" x14ac:dyDescent="0.25">
      <c r="A12202" s="89"/>
      <c r="B12202" s="89"/>
      <c r="C12202" s="14" t="s">
        <v>2076</v>
      </c>
      <c r="D12202" s="14" t="s">
        <v>2056</v>
      </c>
      <c r="E12202" s="14" t="s">
        <v>2058</v>
      </c>
      <c r="F12202" s="14" t="s">
        <v>2092</v>
      </c>
      <c r="G12202" s="14" t="s">
        <v>2086</v>
      </c>
      <c r="H12202" s="14" t="s">
        <v>2059</v>
      </c>
      <c r="I12202" s="9"/>
    </row>
    <row r="12203" spans="1:9" ht="18.95" customHeight="1" x14ac:dyDescent="0.25">
      <c r="A12203" s="15" t="s">
        <v>2087</v>
      </c>
      <c r="B12203" s="16" t="s">
        <v>2186</v>
      </c>
      <c r="C12203" s="17">
        <v>890.02</v>
      </c>
      <c r="D12203" s="17">
        <v>0.1</v>
      </c>
      <c r="E12203" s="17">
        <v>1</v>
      </c>
      <c r="F12203" s="17">
        <v>30</v>
      </c>
      <c r="G12203" s="17">
        <v>1.5</v>
      </c>
      <c r="H12203" s="18">
        <v>4005.09</v>
      </c>
      <c r="I12203" s="9"/>
    </row>
    <row r="12204" spans="1:9" ht="18.95" customHeight="1" x14ac:dyDescent="0.25">
      <c r="A12204" s="15" t="s">
        <v>2089</v>
      </c>
      <c r="B12204" s="16" t="s">
        <v>2186</v>
      </c>
      <c r="C12204" s="17">
        <v>315.45999999999998</v>
      </c>
      <c r="D12204" s="17">
        <v>0.1</v>
      </c>
      <c r="E12204" s="17">
        <v>1</v>
      </c>
      <c r="F12204" s="17">
        <v>30</v>
      </c>
      <c r="G12204" s="17">
        <v>1.5</v>
      </c>
      <c r="H12204" s="18">
        <v>1419.57</v>
      </c>
      <c r="I12204" s="9"/>
    </row>
    <row r="12205" spans="1:9" ht="27" customHeight="1" x14ac:dyDescent="0.25">
      <c r="A12205" s="15" t="s">
        <v>2090</v>
      </c>
      <c r="B12205" s="16" t="s">
        <v>2186</v>
      </c>
      <c r="C12205" s="17">
        <v>4.5999999999999996</v>
      </c>
      <c r="D12205" s="17">
        <v>0.1</v>
      </c>
      <c r="E12205" s="17">
        <v>1</v>
      </c>
      <c r="F12205" s="17">
        <v>30</v>
      </c>
      <c r="G12205" s="17">
        <v>1.5</v>
      </c>
      <c r="H12205" s="18">
        <v>20.7</v>
      </c>
      <c r="I12205" s="9"/>
    </row>
    <row r="12206" spans="1:9" ht="15" customHeight="1" x14ac:dyDescent="0.25">
      <c r="A12206" s="19"/>
      <c r="B12206" s="20"/>
      <c r="C12206" s="21"/>
      <c r="D12206" s="21"/>
      <c r="E12206" s="21"/>
      <c r="F12206" s="21"/>
      <c r="G12206" s="21"/>
      <c r="H12206" s="22">
        <v>5445.36</v>
      </c>
      <c r="I12206" s="9"/>
    </row>
    <row r="12207" spans="1:9" ht="9.9499999999999993" customHeight="1" x14ac:dyDescent="0.25">
      <c r="A12207" s="86"/>
      <c r="B12207" s="86"/>
      <c r="C12207" s="86"/>
      <c r="D12207" s="9"/>
      <c r="E12207" s="9"/>
      <c r="F12207" s="9"/>
      <c r="G12207" s="9"/>
      <c r="H12207" s="9"/>
      <c r="I12207" s="9"/>
    </row>
    <row r="12208" spans="1:9" ht="12" customHeight="1" x14ac:dyDescent="0.25">
      <c r="A12208" s="9"/>
      <c r="B12208" s="9"/>
      <c r="C12208" s="9"/>
      <c r="D12208" s="90" t="s">
        <v>5176</v>
      </c>
      <c r="E12208" s="90"/>
      <c r="F12208" s="90"/>
      <c r="G12208" s="90"/>
      <c r="H12208" s="90"/>
      <c r="I12208" s="90"/>
    </row>
    <row r="12209" spans="1:9" ht="9.9499999999999993" customHeight="1" x14ac:dyDescent="0.25">
      <c r="A12209" s="86"/>
      <c r="B12209" s="86"/>
      <c r="C12209" s="86"/>
      <c r="D12209" s="86"/>
      <c r="E12209" s="9"/>
      <c r="F12209" s="9"/>
      <c r="G12209" s="9"/>
      <c r="H12209" s="9"/>
      <c r="I12209" s="9"/>
    </row>
    <row r="12210" spans="1:9" ht="42.95" customHeight="1" x14ac:dyDescent="0.25">
      <c r="A12210" s="88" t="s">
        <v>3776</v>
      </c>
      <c r="B12210" s="88"/>
      <c r="C12210" s="88"/>
      <c r="D12210" s="88"/>
      <c r="E12210" s="88"/>
      <c r="F12210" s="88"/>
      <c r="G12210" s="88"/>
      <c r="H12210" s="88"/>
      <c r="I12210" s="88"/>
    </row>
    <row r="12211" spans="1:9" ht="15" customHeight="1" x14ac:dyDescent="0.25">
      <c r="A12211" s="89"/>
      <c r="B12211" s="89"/>
      <c r="C12211" s="14" t="s">
        <v>2076</v>
      </c>
      <c r="D12211" s="14" t="s">
        <v>2056</v>
      </c>
      <c r="E12211" s="14" t="s">
        <v>2058</v>
      </c>
      <c r="F12211" s="14" t="s">
        <v>2092</v>
      </c>
      <c r="G12211" s="14" t="s">
        <v>2086</v>
      </c>
      <c r="H12211" s="14" t="s">
        <v>2059</v>
      </c>
      <c r="I12211" s="9"/>
    </row>
    <row r="12212" spans="1:9" ht="18.95" customHeight="1" x14ac:dyDescent="0.25">
      <c r="A12212" s="15" t="s">
        <v>2087</v>
      </c>
      <c r="B12212" s="16" t="s">
        <v>2186</v>
      </c>
      <c r="C12212" s="17">
        <v>890.02</v>
      </c>
      <c r="D12212" s="17">
        <v>0.1</v>
      </c>
      <c r="E12212" s="17">
        <v>1</v>
      </c>
      <c r="F12212" s="17">
        <v>12</v>
      </c>
      <c r="G12212" s="17">
        <v>1.5</v>
      </c>
      <c r="H12212" s="18">
        <v>1602.04</v>
      </c>
      <c r="I12212" s="9"/>
    </row>
    <row r="12213" spans="1:9" ht="18.95" customHeight="1" x14ac:dyDescent="0.25">
      <c r="A12213" s="15" t="s">
        <v>2089</v>
      </c>
      <c r="B12213" s="16" t="s">
        <v>2186</v>
      </c>
      <c r="C12213" s="17">
        <v>315.45999999999998</v>
      </c>
      <c r="D12213" s="17">
        <v>0.1</v>
      </c>
      <c r="E12213" s="17">
        <v>1</v>
      </c>
      <c r="F12213" s="17">
        <v>12</v>
      </c>
      <c r="G12213" s="17">
        <v>1.5</v>
      </c>
      <c r="H12213" s="18">
        <v>567.83000000000004</v>
      </c>
      <c r="I12213" s="9"/>
    </row>
    <row r="12214" spans="1:9" ht="27" customHeight="1" x14ac:dyDescent="0.25">
      <c r="A12214" s="15" t="s">
        <v>2090</v>
      </c>
      <c r="B12214" s="16" t="s">
        <v>2186</v>
      </c>
      <c r="C12214" s="17">
        <v>4.5999999999999996</v>
      </c>
      <c r="D12214" s="17">
        <v>0.1</v>
      </c>
      <c r="E12214" s="17">
        <v>1</v>
      </c>
      <c r="F12214" s="17">
        <v>12</v>
      </c>
      <c r="G12214" s="17">
        <v>1.5</v>
      </c>
      <c r="H12214" s="18">
        <v>8.2799999999999994</v>
      </c>
      <c r="I12214" s="9"/>
    </row>
    <row r="12215" spans="1:9" ht="15" customHeight="1" x14ac:dyDescent="0.25">
      <c r="A12215" s="19"/>
      <c r="B12215" s="20"/>
      <c r="C12215" s="21"/>
      <c r="D12215" s="21"/>
      <c r="E12215" s="21"/>
      <c r="F12215" s="21"/>
      <c r="G12215" s="21"/>
      <c r="H12215" s="22">
        <v>2178.15</v>
      </c>
      <c r="I12215" s="9"/>
    </row>
    <row r="12216" spans="1:9" ht="9.9499999999999993" customHeight="1" x14ac:dyDescent="0.25">
      <c r="A12216" s="86"/>
      <c r="B12216" s="86"/>
      <c r="C12216" s="86"/>
      <c r="D12216" s="9"/>
      <c r="E12216" s="9"/>
      <c r="F12216" s="9"/>
      <c r="G12216" s="9"/>
      <c r="H12216" s="9"/>
      <c r="I12216" s="9"/>
    </row>
    <row r="12217" spans="1:9" ht="12" customHeight="1" x14ac:dyDescent="0.25">
      <c r="A12217" s="9"/>
      <c r="B12217" s="9"/>
      <c r="C12217" s="9"/>
      <c r="D12217" s="90" t="s">
        <v>5177</v>
      </c>
      <c r="E12217" s="90"/>
      <c r="F12217" s="90"/>
      <c r="G12217" s="90"/>
      <c r="H12217" s="90"/>
      <c r="I12217" s="90"/>
    </row>
    <row r="12218" spans="1:9" ht="9.9499999999999993" customHeight="1" x14ac:dyDescent="0.25">
      <c r="A12218" s="86"/>
      <c r="B12218" s="86"/>
      <c r="C12218" s="86"/>
      <c r="D12218" s="86"/>
      <c r="E12218" s="9"/>
      <c r="F12218" s="9"/>
      <c r="G12218" s="9"/>
      <c r="H12218" s="9"/>
      <c r="I12218" s="9"/>
    </row>
    <row r="12219" spans="1:9" ht="20.100000000000001" customHeight="1" x14ac:dyDescent="0.25">
      <c r="A12219" s="88" t="s">
        <v>3777</v>
      </c>
      <c r="B12219" s="88"/>
      <c r="C12219" s="88"/>
      <c r="D12219" s="88"/>
      <c r="E12219" s="88"/>
      <c r="F12219" s="88"/>
      <c r="G12219" s="88"/>
      <c r="H12219" s="88"/>
      <c r="I12219" s="88"/>
    </row>
    <row r="12220" spans="1:9" ht="15" customHeight="1" x14ac:dyDescent="0.25">
      <c r="A12220" s="89"/>
      <c r="B12220" s="89"/>
      <c r="C12220" s="14" t="s">
        <v>2076</v>
      </c>
      <c r="D12220" s="14" t="s">
        <v>2056</v>
      </c>
      <c r="E12220" s="14" t="s">
        <v>2086</v>
      </c>
      <c r="F12220" s="14" t="s">
        <v>2059</v>
      </c>
      <c r="G12220" s="9"/>
      <c r="H12220" s="9"/>
      <c r="I12220" s="9"/>
    </row>
    <row r="12221" spans="1:9" ht="18.95" customHeight="1" x14ac:dyDescent="0.25">
      <c r="A12221" s="15" t="s">
        <v>2096</v>
      </c>
      <c r="B12221" s="16" t="s">
        <v>2097</v>
      </c>
      <c r="C12221" s="17">
        <v>890.02</v>
      </c>
      <c r="D12221" s="17">
        <v>0.1</v>
      </c>
      <c r="E12221" s="17">
        <v>1.5</v>
      </c>
      <c r="F12221" s="18">
        <v>133.5</v>
      </c>
      <c r="G12221" s="9"/>
      <c r="H12221" s="9"/>
      <c r="I12221" s="9"/>
    </row>
    <row r="12222" spans="1:9" ht="15" customHeight="1" x14ac:dyDescent="0.25">
      <c r="A12222" s="19"/>
      <c r="B12222" s="20"/>
      <c r="C12222" s="21"/>
      <c r="D12222" s="21"/>
      <c r="E12222" s="21"/>
      <c r="F12222" s="22">
        <v>133.5</v>
      </c>
      <c r="G12222" s="9"/>
      <c r="H12222" s="9"/>
      <c r="I12222" s="9"/>
    </row>
    <row r="12223" spans="1:9" ht="9.9499999999999993" customHeight="1" x14ac:dyDescent="0.25">
      <c r="A12223" s="86"/>
      <c r="B12223" s="86"/>
      <c r="C12223" s="86"/>
      <c r="D12223" s="9"/>
      <c r="E12223" s="9"/>
      <c r="F12223" s="9"/>
      <c r="G12223" s="9"/>
      <c r="H12223" s="9"/>
      <c r="I12223" s="9"/>
    </row>
    <row r="12224" spans="1:9" ht="12" customHeight="1" x14ac:dyDescent="0.25">
      <c r="A12224" s="9"/>
      <c r="B12224" s="9"/>
      <c r="C12224" s="9"/>
      <c r="D12224" s="90" t="s">
        <v>5178</v>
      </c>
      <c r="E12224" s="90"/>
      <c r="F12224" s="90"/>
      <c r="G12224" s="90"/>
      <c r="H12224" s="90"/>
      <c r="I12224" s="90"/>
    </row>
    <row r="12225" spans="1:9" ht="9.9499999999999993" customHeight="1" x14ac:dyDescent="0.25">
      <c r="A12225" s="86"/>
      <c r="B12225" s="86"/>
      <c r="C12225" s="86"/>
      <c r="D12225" s="86"/>
      <c r="E12225" s="9"/>
      <c r="F12225" s="9"/>
      <c r="G12225" s="9"/>
      <c r="H12225" s="9"/>
      <c r="I12225" s="9"/>
    </row>
    <row r="12226" spans="1:9" ht="30.95" customHeight="1" x14ac:dyDescent="0.25">
      <c r="A12226" s="88" t="s">
        <v>3778</v>
      </c>
      <c r="B12226" s="88"/>
      <c r="C12226" s="88"/>
      <c r="D12226" s="88"/>
      <c r="E12226" s="88"/>
      <c r="F12226" s="88"/>
      <c r="G12226" s="88"/>
      <c r="H12226" s="88"/>
      <c r="I12226" s="88"/>
    </row>
    <row r="12227" spans="1:9" ht="15" customHeight="1" x14ac:dyDescent="0.25">
      <c r="A12227" s="89"/>
      <c r="B12227" s="89"/>
      <c r="C12227" s="14" t="s">
        <v>2076</v>
      </c>
      <c r="D12227" s="14" t="s">
        <v>2079</v>
      </c>
      <c r="E12227" s="14" t="s">
        <v>2092</v>
      </c>
      <c r="F12227" s="14" t="s">
        <v>2086</v>
      </c>
      <c r="G12227" s="14" t="s">
        <v>2059</v>
      </c>
      <c r="H12227" s="9"/>
      <c r="I12227" s="9"/>
    </row>
    <row r="12228" spans="1:9" ht="27" customHeight="1" x14ac:dyDescent="0.25">
      <c r="A12228" s="15" t="s">
        <v>2099</v>
      </c>
      <c r="B12228" s="16" t="s">
        <v>2100</v>
      </c>
      <c r="C12228" s="17">
        <v>315.45999999999998</v>
      </c>
      <c r="D12228" s="17">
        <v>0.1</v>
      </c>
      <c r="E12228" s="17">
        <v>29.7</v>
      </c>
      <c r="F12228" s="17">
        <v>1.5</v>
      </c>
      <c r="G12228" s="18">
        <v>1405.37</v>
      </c>
      <c r="H12228" s="9"/>
      <c r="I12228" s="9"/>
    </row>
    <row r="12229" spans="1:9" ht="15" customHeight="1" x14ac:dyDescent="0.25">
      <c r="A12229" s="19"/>
      <c r="B12229" s="20"/>
      <c r="C12229" s="21"/>
      <c r="D12229" s="21"/>
      <c r="E12229" s="21"/>
      <c r="F12229" s="21"/>
      <c r="G12229" s="22">
        <v>1405.37</v>
      </c>
      <c r="H12229" s="9"/>
      <c r="I12229" s="9"/>
    </row>
    <row r="12230" spans="1:9" ht="9.9499999999999993" customHeight="1" x14ac:dyDescent="0.25">
      <c r="A12230" s="86"/>
      <c r="B12230" s="86"/>
      <c r="C12230" s="86"/>
      <c r="D12230" s="9"/>
      <c r="E12230" s="9"/>
      <c r="F12230" s="9"/>
      <c r="G12230" s="9"/>
      <c r="H12230" s="9"/>
      <c r="I12230" s="9"/>
    </row>
    <row r="12231" spans="1:9" ht="12" customHeight="1" x14ac:dyDescent="0.25">
      <c r="A12231" s="9"/>
      <c r="B12231" s="9"/>
      <c r="C12231" s="9"/>
      <c r="D12231" s="90" t="s">
        <v>5179</v>
      </c>
      <c r="E12231" s="90"/>
      <c r="F12231" s="90"/>
      <c r="G12231" s="90"/>
      <c r="H12231" s="90"/>
      <c r="I12231" s="90"/>
    </row>
    <row r="12232" spans="1:9" ht="9.9499999999999993" customHeight="1" x14ac:dyDescent="0.25">
      <c r="A12232" s="86"/>
      <c r="B12232" s="86"/>
      <c r="C12232" s="86"/>
      <c r="D12232" s="86"/>
      <c r="E12232" s="9"/>
      <c r="F12232" s="9"/>
      <c r="G12232" s="9"/>
      <c r="H12232" s="9"/>
      <c r="I12232" s="9"/>
    </row>
    <row r="12233" spans="1:9" ht="30.95" customHeight="1" x14ac:dyDescent="0.25">
      <c r="A12233" s="88" t="s">
        <v>3779</v>
      </c>
      <c r="B12233" s="88"/>
      <c r="C12233" s="88"/>
      <c r="D12233" s="88"/>
      <c r="E12233" s="88"/>
      <c r="F12233" s="88"/>
      <c r="G12233" s="88"/>
      <c r="H12233" s="88"/>
      <c r="I12233" s="88"/>
    </row>
    <row r="12234" spans="1:9" ht="15" customHeight="1" x14ac:dyDescent="0.25">
      <c r="A12234" s="89"/>
      <c r="B12234" s="89"/>
      <c r="C12234" s="14" t="s">
        <v>2076</v>
      </c>
      <c r="D12234" s="14" t="s">
        <v>2079</v>
      </c>
      <c r="E12234" s="14" t="s">
        <v>2059</v>
      </c>
      <c r="F12234" s="9"/>
      <c r="G12234" s="9"/>
      <c r="H12234" s="9"/>
      <c r="I12234" s="9"/>
    </row>
    <row r="12235" spans="1:9" ht="18.95" customHeight="1" x14ac:dyDescent="0.25">
      <c r="A12235" s="15" t="s">
        <v>2080</v>
      </c>
      <c r="B12235" s="16" t="s">
        <v>2081</v>
      </c>
      <c r="C12235" s="17">
        <v>315.45999999999998</v>
      </c>
      <c r="D12235" s="17">
        <v>0.1</v>
      </c>
      <c r="E12235" s="18">
        <v>31.55</v>
      </c>
      <c r="F12235" s="9"/>
      <c r="G12235" s="9"/>
      <c r="H12235" s="9"/>
      <c r="I12235" s="9"/>
    </row>
    <row r="12236" spans="1:9" ht="15" customHeight="1" x14ac:dyDescent="0.25">
      <c r="A12236" s="19"/>
      <c r="B12236" s="20"/>
      <c r="C12236" s="21"/>
      <c r="D12236" s="21"/>
      <c r="E12236" s="22">
        <v>31.55</v>
      </c>
      <c r="F12236" s="9"/>
      <c r="G12236" s="9"/>
      <c r="H12236" s="9"/>
      <c r="I12236" s="9"/>
    </row>
    <row r="12237" spans="1:9" ht="9.9499999999999993" customHeight="1" x14ac:dyDescent="0.25">
      <c r="A12237" s="86"/>
      <c r="B12237" s="86"/>
      <c r="C12237" s="86"/>
      <c r="D12237" s="9"/>
      <c r="E12237" s="9"/>
      <c r="F12237" s="9"/>
      <c r="G12237" s="9"/>
      <c r="H12237" s="9"/>
      <c r="I12237" s="9"/>
    </row>
    <row r="12238" spans="1:9" ht="12" customHeight="1" x14ac:dyDescent="0.25">
      <c r="A12238" s="9"/>
      <c r="B12238" s="9"/>
      <c r="C12238" s="9"/>
      <c r="D12238" s="90" t="s">
        <v>5173</v>
      </c>
      <c r="E12238" s="90"/>
      <c r="F12238" s="90"/>
      <c r="G12238" s="90"/>
      <c r="H12238" s="90"/>
      <c r="I12238" s="90"/>
    </row>
    <row r="12239" spans="1:9" ht="9.9499999999999993" customHeight="1" x14ac:dyDescent="0.25">
      <c r="A12239" s="86"/>
      <c r="B12239" s="86"/>
      <c r="C12239" s="86"/>
      <c r="D12239" s="86"/>
      <c r="E12239" s="9"/>
      <c r="F12239" s="9"/>
      <c r="G12239" s="9"/>
      <c r="H12239" s="9"/>
      <c r="I12239" s="9"/>
    </row>
    <row r="12240" spans="1:9" ht="30.95" customHeight="1" x14ac:dyDescent="0.25">
      <c r="A12240" s="88" t="s">
        <v>3780</v>
      </c>
      <c r="B12240" s="88"/>
      <c r="C12240" s="88"/>
      <c r="D12240" s="88"/>
      <c r="E12240" s="88"/>
      <c r="F12240" s="88"/>
      <c r="G12240" s="88"/>
      <c r="H12240" s="88"/>
      <c r="I12240" s="88"/>
    </row>
    <row r="12241" spans="1:9" ht="15" customHeight="1" x14ac:dyDescent="0.25">
      <c r="A12241" s="89"/>
      <c r="B12241" s="89"/>
      <c r="C12241" s="14" t="s">
        <v>2076</v>
      </c>
      <c r="D12241" s="14" t="s">
        <v>2059</v>
      </c>
      <c r="E12241" s="9"/>
      <c r="F12241" s="9"/>
      <c r="G12241" s="9"/>
      <c r="H12241" s="9"/>
      <c r="I12241" s="9"/>
    </row>
    <row r="12242" spans="1:9" ht="18.95" customHeight="1" x14ac:dyDescent="0.25">
      <c r="A12242" s="15" t="s">
        <v>2170</v>
      </c>
      <c r="B12242" s="16" t="s">
        <v>2076</v>
      </c>
      <c r="C12242" s="17">
        <v>315.45999999999998</v>
      </c>
      <c r="D12242" s="18">
        <v>315.45999999999998</v>
      </c>
      <c r="E12242" s="9"/>
      <c r="F12242" s="9"/>
      <c r="G12242" s="9"/>
      <c r="H12242" s="9"/>
      <c r="I12242" s="9"/>
    </row>
    <row r="12243" spans="1:9" ht="15" customHeight="1" x14ac:dyDescent="0.25">
      <c r="A12243" s="19"/>
      <c r="B12243" s="20"/>
      <c r="C12243" s="21"/>
      <c r="D12243" s="22">
        <v>315.45999999999998</v>
      </c>
      <c r="E12243" s="9"/>
      <c r="F12243" s="9"/>
      <c r="G12243" s="9"/>
      <c r="H12243" s="9"/>
      <c r="I12243" s="9"/>
    </row>
    <row r="12244" spans="1:9" ht="9.9499999999999993" customHeight="1" x14ac:dyDescent="0.25">
      <c r="A12244" s="86"/>
      <c r="B12244" s="86"/>
      <c r="C12244" s="86"/>
      <c r="D12244" s="9"/>
      <c r="E12244" s="9"/>
      <c r="F12244" s="9"/>
      <c r="G12244" s="9"/>
      <c r="H12244" s="9"/>
      <c r="I12244" s="9"/>
    </row>
    <row r="12245" spans="1:9" ht="12" customHeight="1" x14ac:dyDescent="0.25">
      <c r="A12245" s="9"/>
      <c r="B12245" s="9"/>
      <c r="C12245" s="9"/>
      <c r="D12245" s="90" t="s">
        <v>5180</v>
      </c>
      <c r="E12245" s="90"/>
      <c r="F12245" s="90"/>
      <c r="G12245" s="90"/>
      <c r="H12245" s="90"/>
      <c r="I12245" s="90"/>
    </row>
    <row r="12246" spans="1:9" ht="9.9499999999999993" customHeight="1" x14ac:dyDescent="0.25">
      <c r="A12246" s="86"/>
      <c r="B12246" s="86"/>
      <c r="C12246" s="86"/>
      <c r="D12246" s="86"/>
      <c r="E12246" s="9"/>
      <c r="F12246" s="9"/>
      <c r="G12246" s="9"/>
      <c r="H12246" s="9"/>
      <c r="I12246" s="9"/>
    </row>
    <row r="12247" spans="1:9" ht="42.95" customHeight="1" x14ac:dyDescent="0.25">
      <c r="A12247" s="88" t="s">
        <v>3781</v>
      </c>
      <c r="B12247" s="88"/>
      <c r="C12247" s="88"/>
      <c r="D12247" s="88"/>
      <c r="E12247" s="88"/>
      <c r="F12247" s="88"/>
      <c r="G12247" s="88"/>
      <c r="H12247" s="88"/>
      <c r="I12247" s="88"/>
    </row>
    <row r="12248" spans="1:9" ht="15" customHeight="1" x14ac:dyDescent="0.25">
      <c r="A12248" s="89"/>
      <c r="B12248" s="89"/>
      <c r="C12248" s="14" t="s">
        <v>2069</v>
      </c>
      <c r="D12248" s="14" t="s">
        <v>2058</v>
      </c>
      <c r="E12248" s="14" t="s">
        <v>2059</v>
      </c>
      <c r="F12248" s="9"/>
      <c r="G12248" s="9"/>
      <c r="H12248" s="9"/>
      <c r="I12248" s="9"/>
    </row>
    <row r="12249" spans="1:9" ht="12.95" customHeight="1" x14ac:dyDescent="0.25">
      <c r="A12249" s="15"/>
      <c r="B12249" s="16" t="s">
        <v>2104</v>
      </c>
      <c r="C12249" s="17">
        <v>222.76</v>
      </c>
      <c r="D12249" s="17">
        <v>1</v>
      </c>
      <c r="E12249" s="18">
        <v>222.76</v>
      </c>
      <c r="F12249" s="9"/>
      <c r="G12249" s="9"/>
      <c r="H12249" s="9"/>
      <c r="I12249" s="9"/>
    </row>
    <row r="12250" spans="1:9" ht="15" customHeight="1" x14ac:dyDescent="0.25">
      <c r="A12250" s="19"/>
      <c r="B12250" s="20"/>
      <c r="C12250" s="21"/>
      <c r="D12250" s="21"/>
      <c r="E12250" s="22">
        <v>222.76</v>
      </c>
      <c r="F12250" s="9"/>
      <c r="G12250" s="9"/>
      <c r="H12250" s="9"/>
      <c r="I12250" s="9"/>
    </row>
    <row r="12251" spans="1:9" ht="9.9499999999999993" customHeight="1" x14ac:dyDescent="0.25">
      <c r="A12251" s="86"/>
      <c r="B12251" s="86"/>
      <c r="C12251" s="86"/>
      <c r="D12251" s="9"/>
      <c r="E12251" s="9"/>
      <c r="F12251" s="9"/>
      <c r="G12251" s="9"/>
      <c r="H12251" s="9"/>
      <c r="I12251" s="9"/>
    </row>
    <row r="12252" spans="1:9" ht="12" customHeight="1" x14ac:dyDescent="0.25">
      <c r="A12252" s="9"/>
      <c r="B12252" s="9"/>
      <c r="C12252" s="9"/>
      <c r="D12252" s="90" t="s">
        <v>5181</v>
      </c>
      <c r="E12252" s="90"/>
      <c r="F12252" s="90"/>
      <c r="G12252" s="90"/>
      <c r="H12252" s="90"/>
      <c r="I12252" s="90"/>
    </row>
    <row r="12253" spans="1:9" ht="9.9499999999999993" customHeight="1" x14ac:dyDescent="0.25">
      <c r="A12253" s="86"/>
      <c r="B12253" s="86"/>
      <c r="C12253" s="86"/>
      <c r="D12253" s="86"/>
      <c r="E12253" s="9"/>
      <c r="F12253" s="9"/>
      <c r="G12253" s="9"/>
      <c r="H12253" s="9"/>
      <c r="I12253" s="9"/>
    </row>
    <row r="12254" spans="1:9" ht="30.95" customHeight="1" x14ac:dyDescent="0.25">
      <c r="A12254" s="88" t="s">
        <v>3782</v>
      </c>
      <c r="B12254" s="88"/>
      <c r="C12254" s="88"/>
      <c r="D12254" s="88"/>
      <c r="E12254" s="88"/>
      <c r="F12254" s="88"/>
      <c r="G12254" s="88"/>
      <c r="H12254" s="88"/>
      <c r="I12254" s="88"/>
    </row>
    <row r="12255" spans="1:9" ht="15" customHeight="1" x14ac:dyDescent="0.25">
      <c r="A12255" s="89"/>
      <c r="B12255" s="89"/>
      <c r="C12255" s="14" t="s">
        <v>2069</v>
      </c>
      <c r="D12255" s="14" t="s">
        <v>2058</v>
      </c>
      <c r="E12255" s="14" t="s">
        <v>2059</v>
      </c>
      <c r="F12255" s="9"/>
      <c r="G12255" s="9"/>
      <c r="H12255" s="9"/>
      <c r="I12255" s="9"/>
    </row>
    <row r="12256" spans="1:9" ht="12.95" customHeight="1" x14ac:dyDescent="0.25">
      <c r="A12256" s="15"/>
      <c r="B12256" s="16" t="s">
        <v>2104</v>
      </c>
      <c r="C12256" s="17">
        <v>222.76</v>
      </c>
      <c r="D12256" s="17">
        <v>1</v>
      </c>
      <c r="E12256" s="18">
        <v>222.76</v>
      </c>
      <c r="F12256" s="9"/>
      <c r="G12256" s="9"/>
      <c r="H12256" s="9"/>
      <c r="I12256" s="9"/>
    </row>
    <row r="12257" spans="1:9" ht="15" customHeight="1" x14ac:dyDescent="0.25">
      <c r="A12257" s="19"/>
      <c r="B12257" s="20"/>
      <c r="C12257" s="21"/>
      <c r="D12257" s="21"/>
      <c r="E12257" s="22">
        <v>222.76</v>
      </c>
      <c r="F12257" s="9"/>
      <c r="G12257" s="9"/>
      <c r="H12257" s="9"/>
      <c r="I12257" s="9"/>
    </row>
    <row r="12258" spans="1:9" ht="9.9499999999999993" customHeight="1" x14ac:dyDescent="0.25">
      <c r="A12258" s="86"/>
      <c r="B12258" s="86"/>
      <c r="C12258" s="86"/>
      <c r="D12258" s="9"/>
      <c r="E12258" s="9"/>
      <c r="F12258" s="9"/>
      <c r="G12258" s="9"/>
      <c r="H12258" s="9"/>
      <c r="I12258" s="9"/>
    </row>
    <row r="12259" spans="1:9" ht="12" customHeight="1" x14ac:dyDescent="0.25">
      <c r="A12259" s="9"/>
      <c r="B12259" s="9"/>
      <c r="C12259" s="9"/>
      <c r="D12259" s="90" t="s">
        <v>5181</v>
      </c>
      <c r="E12259" s="90"/>
      <c r="F12259" s="90"/>
      <c r="G12259" s="90"/>
      <c r="H12259" s="90"/>
      <c r="I12259" s="90"/>
    </row>
    <row r="12260" spans="1:9" ht="9.9499999999999993" customHeight="1" x14ac:dyDescent="0.25">
      <c r="A12260" s="86"/>
      <c r="B12260" s="86"/>
      <c r="C12260" s="86"/>
      <c r="D12260" s="86"/>
      <c r="E12260" s="9"/>
      <c r="F12260" s="9"/>
      <c r="G12260" s="9"/>
      <c r="H12260" s="9"/>
      <c r="I12260" s="9"/>
    </row>
    <row r="12261" spans="1:9" ht="42.95" customHeight="1" x14ac:dyDescent="0.25">
      <c r="A12261" s="88" t="s">
        <v>3783</v>
      </c>
      <c r="B12261" s="88"/>
      <c r="C12261" s="88"/>
      <c r="D12261" s="88"/>
      <c r="E12261" s="88"/>
      <c r="F12261" s="88"/>
      <c r="G12261" s="88"/>
      <c r="H12261" s="88"/>
      <c r="I12261" s="88"/>
    </row>
    <row r="12262" spans="1:9" ht="15" customHeight="1" x14ac:dyDescent="0.25">
      <c r="A12262" s="89"/>
      <c r="B12262" s="89"/>
      <c r="C12262" s="14" t="s">
        <v>2058</v>
      </c>
      <c r="D12262" s="14" t="s">
        <v>2059</v>
      </c>
      <c r="E12262" s="9"/>
      <c r="F12262" s="9"/>
      <c r="G12262" s="9"/>
      <c r="H12262" s="9"/>
      <c r="I12262" s="9"/>
    </row>
    <row r="12263" spans="1:9" ht="12.95" customHeight="1" x14ac:dyDescent="0.25">
      <c r="A12263" s="15"/>
      <c r="B12263" s="16" t="s">
        <v>2058</v>
      </c>
      <c r="C12263" s="17">
        <v>1</v>
      </c>
      <c r="D12263" s="18">
        <v>1</v>
      </c>
      <c r="E12263" s="9"/>
      <c r="F12263" s="9"/>
      <c r="G12263" s="9"/>
      <c r="H12263" s="9"/>
      <c r="I12263" s="9"/>
    </row>
    <row r="12264" spans="1:9" ht="15" customHeight="1" x14ac:dyDescent="0.25">
      <c r="A12264" s="19"/>
      <c r="B12264" s="20"/>
      <c r="C12264" s="21"/>
      <c r="D12264" s="22">
        <v>1</v>
      </c>
      <c r="E12264" s="9"/>
      <c r="F12264" s="9"/>
      <c r="G12264" s="9"/>
      <c r="H12264" s="9"/>
      <c r="I12264" s="9"/>
    </row>
    <row r="12265" spans="1:9" ht="9.9499999999999993" customHeight="1" x14ac:dyDescent="0.25">
      <c r="A12265" s="86"/>
      <c r="B12265" s="86"/>
      <c r="C12265" s="86"/>
      <c r="D12265" s="9"/>
      <c r="E12265" s="9"/>
      <c r="F12265" s="9"/>
      <c r="G12265" s="9"/>
      <c r="H12265" s="9"/>
      <c r="I12265" s="9"/>
    </row>
    <row r="12266" spans="1:9" ht="12" customHeight="1" x14ac:dyDescent="0.25">
      <c r="A12266" s="9"/>
      <c r="B12266" s="9"/>
      <c r="C12266" s="9"/>
      <c r="D12266" s="90" t="s">
        <v>4240</v>
      </c>
      <c r="E12266" s="90"/>
      <c r="F12266" s="90"/>
      <c r="G12266" s="90"/>
      <c r="H12266" s="90"/>
      <c r="I12266" s="90"/>
    </row>
    <row r="12267" spans="1:9" ht="9.9499999999999993" customHeight="1" x14ac:dyDescent="0.25">
      <c r="A12267" s="86"/>
      <c r="B12267" s="86"/>
      <c r="C12267" s="86"/>
      <c r="D12267" s="86"/>
      <c r="E12267" s="9"/>
      <c r="F12267" s="9"/>
      <c r="G12267" s="9"/>
      <c r="H12267" s="9"/>
      <c r="I12267" s="9"/>
    </row>
    <row r="12268" spans="1:9" ht="30.95" customHeight="1" x14ac:dyDescent="0.25">
      <c r="A12268" s="88" t="s">
        <v>3784</v>
      </c>
      <c r="B12268" s="88"/>
      <c r="C12268" s="88"/>
      <c r="D12268" s="88"/>
      <c r="E12268" s="88"/>
      <c r="F12268" s="88"/>
      <c r="G12268" s="88"/>
      <c r="H12268" s="88"/>
      <c r="I12268" s="88"/>
    </row>
    <row r="12269" spans="1:9" ht="15" customHeight="1" x14ac:dyDescent="0.25">
      <c r="A12269" s="89"/>
      <c r="B12269" s="89"/>
      <c r="C12269" s="14" t="s">
        <v>2076</v>
      </c>
      <c r="D12269" s="14" t="s">
        <v>2059</v>
      </c>
      <c r="E12269" s="9"/>
      <c r="F12269" s="9"/>
      <c r="G12269" s="9"/>
      <c r="H12269" s="9"/>
      <c r="I12269" s="9"/>
    </row>
    <row r="12270" spans="1:9" ht="12.95" customHeight="1" x14ac:dyDescent="0.25">
      <c r="A12270" s="15" t="s">
        <v>2108</v>
      </c>
      <c r="B12270" s="16" t="s">
        <v>2076</v>
      </c>
      <c r="C12270" s="17">
        <v>315.45999999999998</v>
      </c>
      <c r="D12270" s="18">
        <v>315.45999999999998</v>
      </c>
      <c r="E12270" s="9"/>
      <c r="F12270" s="9"/>
      <c r="G12270" s="9"/>
      <c r="H12270" s="9"/>
      <c r="I12270" s="9"/>
    </row>
    <row r="12271" spans="1:9" ht="15" customHeight="1" x14ac:dyDescent="0.25">
      <c r="A12271" s="19"/>
      <c r="B12271" s="20"/>
      <c r="C12271" s="21"/>
      <c r="D12271" s="22">
        <v>315.45999999999998</v>
      </c>
      <c r="E12271" s="9"/>
      <c r="F12271" s="9"/>
      <c r="G12271" s="9"/>
      <c r="H12271" s="9"/>
      <c r="I12271" s="9"/>
    </row>
    <row r="12272" spans="1:9" ht="9.9499999999999993" customHeight="1" x14ac:dyDescent="0.25">
      <c r="A12272" s="86"/>
      <c r="B12272" s="86"/>
      <c r="C12272" s="86"/>
      <c r="D12272" s="9"/>
      <c r="E12272" s="9"/>
      <c r="F12272" s="9"/>
      <c r="G12272" s="9"/>
      <c r="H12272" s="9"/>
      <c r="I12272" s="9"/>
    </row>
    <row r="12273" spans="1:9" ht="12" customHeight="1" x14ac:dyDescent="0.25">
      <c r="A12273" s="9"/>
      <c r="B12273" s="9"/>
      <c r="C12273" s="9"/>
      <c r="D12273" s="90" t="s">
        <v>5180</v>
      </c>
      <c r="E12273" s="90"/>
      <c r="F12273" s="90"/>
      <c r="G12273" s="90"/>
      <c r="H12273" s="90"/>
      <c r="I12273" s="90"/>
    </row>
    <row r="12274" spans="1:9" ht="9.9499999999999993" customHeight="1" x14ac:dyDescent="0.25">
      <c r="A12274" s="86"/>
      <c r="B12274" s="86"/>
      <c r="C12274" s="86"/>
      <c r="D12274" s="86"/>
      <c r="E12274" s="9"/>
      <c r="F12274" s="9"/>
      <c r="G12274" s="9"/>
      <c r="H12274" s="9"/>
      <c r="I12274" s="9"/>
    </row>
    <row r="12275" spans="1:9" ht="42.95" customHeight="1" x14ac:dyDescent="0.25">
      <c r="A12275" s="88" t="s">
        <v>3785</v>
      </c>
      <c r="B12275" s="88"/>
      <c r="C12275" s="88"/>
      <c r="D12275" s="88"/>
      <c r="E12275" s="88"/>
      <c r="F12275" s="88"/>
      <c r="G12275" s="88"/>
      <c r="H12275" s="88"/>
      <c r="I12275" s="88"/>
    </row>
    <row r="12276" spans="1:9" ht="15" customHeight="1" x14ac:dyDescent="0.25">
      <c r="A12276" s="89"/>
      <c r="B12276" s="89"/>
      <c r="C12276" s="14" t="s">
        <v>2058</v>
      </c>
      <c r="D12276" s="14" t="s">
        <v>2059</v>
      </c>
      <c r="E12276" s="9"/>
      <c r="F12276" s="9"/>
      <c r="G12276" s="9"/>
      <c r="H12276" s="9"/>
      <c r="I12276" s="9"/>
    </row>
    <row r="12277" spans="1:9" ht="12.95" customHeight="1" x14ac:dyDescent="0.25">
      <c r="A12277" s="15"/>
      <c r="B12277" s="16" t="s">
        <v>2058</v>
      </c>
      <c r="C12277" s="17">
        <v>2</v>
      </c>
      <c r="D12277" s="18">
        <v>2</v>
      </c>
      <c r="E12277" s="9"/>
      <c r="F12277" s="9"/>
      <c r="G12277" s="9"/>
      <c r="H12277" s="9"/>
      <c r="I12277" s="9"/>
    </row>
    <row r="12278" spans="1:9" ht="15" customHeight="1" x14ac:dyDescent="0.25">
      <c r="A12278" s="19"/>
      <c r="B12278" s="20"/>
      <c r="C12278" s="21"/>
      <c r="D12278" s="22">
        <v>2</v>
      </c>
      <c r="E12278" s="9"/>
      <c r="F12278" s="9"/>
      <c r="G12278" s="9"/>
      <c r="H12278" s="9"/>
      <c r="I12278" s="9"/>
    </row>
    <row r="12279" spans="1:9" ht="9.9499999999999993" customHeight="1" x14ac:dyDescent="0.25">
      <c r="A12279" s="86"/>
      <c r="B12279" s="86"/>
      <c r="C12279" s="86"/>
      <c r="D12279" s="9"/>
      <c r="E12279" s="9"/>
      <c r="F12279" s="9"/>
      <c r="G12279" s="9"/>
      <c r="H12279" s="9"/>
      <c r="I12279" s="9"/>
    </row>
    <row r="12280" spans="1:9" ht="12" customHeight="1" x14ac:dyDescent="0.25">
      <c r="A12280" s="9"/>
      <c r="B12280" s="9"/>
      <c r="C12280" s="9"/>
      <c r="D12280" s="90" t="s">
        <v>4257</v>
      </c>
      <c r="E12280" s="90"/>
      <c r="F12280" s="90"/>
      <c r="G12280" s="90"/>
      <c r="H12280" s="90"/>
      <c r="I12280" s="90"/>
    </row>
    <row r="12281" spans="1:9" ht="9.9499999999999993" customHeight="1" x14ac:dyDescent="0.25">
      <c r="A12281" s="86"/>
      <c r="B12281" s="86"/>
      <c r="C12281" s="86"/>
      <c r="D12281" s="86"/>
      <c r="E12281" s="9"/>
      <c r="F12281" s="9"/>
      <c r="G12281" s="9"/>
      <c r="H12281" s="9"/>
      <c r="I12281" s="9"/>
    </row>
    <row r="12282" spans="1:9" ht="30.95" customHeight="1" x14ac:dyDescent="0.25">
      <c r="A12282" s="88" t="s">
        <v>3786</v>
      </c>
      <c r="B12282" s="88"/>
      <c r="C12282" s="88"/>
      <c r="D12282" s="88"/>
      <c r="E12282" s="88"/>
      <c r="F12282" s="88"/>
      <c r="G12282" s="88"/>
      <c r="H12282" s="88"/>
      <c r="I12282" s="88"/>
    </row>
    <row r="12283" spans="1:9" ht="15" customHeight="1" x14ac:dyDescent="0.25">
      <c r="A12283" s="89"/>
      <c r="B12283" s="89"/>
      <c r="C12283" s="14" t="s">
        <v>2076</v>
      </c>
      <c r="D12283" s="14" t="s">
        <v>2058</v>
      </c>
      <c r="E12283" s="14" t="s">
        <v>2059</v>
      </c>
      <c r="F12283" s="9"/>
      <c r="G12283" s="9"/>
      <c r="H12283" s="9"/>
      <c r="I12283" s="9"/>
    </row>
    <row r="12284" spans="1:9" ht="18.95" customHeight="1" x14ac:dyDescent="0.25">
      <c r="A12284" s="15" t="s">
        <v>2110</v>
      </c>
      <c r="B12284" s="16" t="s">
        <v>2111</v>
      </c>
      <c r="C12284" s="17">
        <v>0.16</v>
      </c>
      <c r="D12284" s="17">
        <v>25</v>
      </c>
      <c r="E12284" s="18">
        <v>4</v>
      </c>
      <c r="F12284" s="9"/>
      <c r="G12284" s="9"/>
      <c r="H12284" s="9"/>
      <c r="I12284" s="9"/>
    </row>
    <row r="12285" spans="1:9" ht="15" customHeight="1" x14ac:dyDescent="0.25">
      <c r="A12285" s="19"/>
      <c r="B12285" s="20"/>
      <c r="C12285" s="21"/>
      <c r="D12285" s="21"/>
      <c r="E12285" s="22">
        <v>4</v>
      </c>
      <c r="F12285" s="9"/>
      <c r="G12285" s="9"/>
      <c r="H12285" s="9"/>
      <c r="I12285" s="9"/>
    </row>
    <row r="12286" spans="1:9" ht="9.9499999999999993" customHeight="1" x14ac:dyDescent="0.25">
      <c r="A12286" s="86"/>
      <c r="B12286" s="86"/>
      <c r="C12286" s="86"/>
      <c r="D12286" s="9"/>
      <c r="E12286" s="9"/>
      <c r="F12286" s="9"/>
      <c r="G12286" s="9"/>
      <c r="H12286" s="9"/>
      <c r="I12286" s="9"/>
    </row>
    <row r="12287" spans="1:9" ht="12" customHeight="1" x14ac:dyDescent="0.25">
      <c r="A12287" s="9"/>
      <c r="B12287" s="9"/>
      <c r="C12287" s="9"/>
      <c r="D12287" s="90" t="s">
        <v>4255</v>
      </c>
      <c r="E12287" s="90"/>
      <c r="F12287" s="90"/>
      <c r="G12287" s="90"/>
      <c r="H12287" s="90"/>
      <c r="I12287" s="90"/>
    </row>
    <row r="12288" spans="1:9" ht="9.9499999999999993" customHeight="1" x14ac:dyDescent="0.25">
      <c r="A12288" s="86"/>
      <c r="B12288" s="86"/>
      <c r="C12288" s="86"/>
      <c r="D12288" s="86"/>
      <c r="E12288" s="9"/>
      <c r="F12288" s="9"/>
      <c r="G12288" s="9"/>
      <c r="H12288" s="9"/>
      <c r="I12288" s="9"/>
    </row>
    <row r="12289" spans="1:9" ht="30.95" customHeight="1" x14ac:dyDescent="0.25">
      <c r="A12289" s="88" t="s">
        <v>3787</v>
      </c>
      <c r="B12289" s="88"/>
      <c r="C12289" s="88"/>
      <c r="D12289" s="88"/>
      <c r="E12289" s="88"/>
      <c r="F12289" s="88"/>
      <c r="G12289" s="88"/>
      <c r="H12289" s="88"/>
      <c r="I12289" s="88"/>
    </row>
    <row r="12290" spans="1:9" ht="15" customHeight="1" x14ac:dyDescent="0.25">
      <c r="A12290" s="89"/>
      <c r="B12290" s="89"/>
      <c r="C12290" s="14" t="s">
        <v>2058</v>
      </c>
      <c r="D12290" s="14" t="s">
        <v>2059</v>
      </c>
      <c r="E12290" s="9"/>
      <c r="F12290" s="9"/>
      <c r="G12290" s="9"/>
      <c r="H12290" s="9"/>
      <c r="I12290" s="9"/>
    </row>
    <row r="12291" spans="1:9" ht="12.95" customHeight="1" x14ac:dyDescent="0.25">
      <c r="A12291" s="15"/>
      <c r="B12291" s="16" t="s">
        <v>2058</v>
      </c>
      <c r="C12291" s="17">
        <v>4</v>
      </c>
      <c r="D12291" s="18">
        <v>4</v>
      </c>
      <c r="E12291" s="9"/>
      <c r="F12291" s="9"/>
      <c r="G12291" s="9"/>
      <c r="H12291" s="9"/>
      <c r="I12291" s="9"/>
    </row>
    <row r="12292" spans="1:9" ht="15" customHeight="1" x14ac:dyDescent="0.25">
      <c r="A12292" s="19"/>
      <c r="B12292" s="20"/>
      <c r="C12292" s="21"/>
      <c r="D12292" s="22">
        <v>4</v>
      </c>
      <c r="E12292" s="9"/>
      <c r="F12292" s="9"/>
      <c r="G12292" s="9"/>
      <c r="H12292" s="9"/>
      <c r="I12292" s="9"/>
    </row>
    <row r="12293" spans="1:9" ht="9.9499999999999993" customHeight="1" x14ac:dyDescent="0.25">
      <c r="A12293" s="86"/>
      <c r="B12293" s="86"/>
      <c r="C12293" s="86"/>
      <c r="D12293" s="9"/>
      <c r="E12293" s="9"/>
      <c r="F12293" s="9"/>
      <c r="G12293" s="9"/>
      <c r="H12293" s="9"/>
      <c r="I12293" s="9"/>
    </row>
    <row r="12294" spans="1:9" ht="12" customHeight="1" x14ac:dyDescent="0.25">
      <c r="A12294" s="9"/>
      <c r="B12294" s="9"/>
      <c r="C12294" s="9"/>
      <c r="D12294" s="90" t="s">
        <v>4255</v>
      </c>
      <c r="E12294" s="90"/>
      <c r="F12294" s="90"/>
      <c r="G12294" s="90"/>
      <c r="H12294" s="90"/>
      <c r="I12294" s="90"/>
    </row>
    <row r="12295" spans="1:9" ht="9.9499999999999993" customHeight="1" x14ac:dyDescent="0.25">
      <c r="A12295" s="86"/>
      <c r="B12295" s="86"/>
      <c r="C12295" s="86"/>
      <c r="D12295" s="86"/>
      <c r="E12295" s="9"/>
      <c r="F12295" s="9"/>
      <c r="G12295" s="9"/>
      <c r="H12295" s="9"/>
      <c r="I12295" s="9"/>
    </row>
    <row r="12296" spans="1:9" ht="20.100000000000001" customHeight="1" x14ac:dyDescent="0.25">
      <c r="A12296" s="88" t="s">
        <v>3788</v>
      </c>
      <c r="B12296" s="88"/>
      <c r="C12296" s="88"/>
      <c r="D12296" s="88"/>
      <c r="E12296" s="88"/>
      <c r="F12296" s="88"/>
      <c r="G12296" s="88"/>
      <c r="H12296" s="88"/>
      <c r="I12296" s="88"/>
    </row>
    <row r="12297" spans="1:9" ht="15" customHeight="1" x14ac:dyDescent="0.25">
      <c r="A12297" s="89"/>
      <c r="B12297" s="89"/>
      <c r="C12297" s="14" t="s">
        <v>2076</v>
      </c>
      <c r="D12297" s="14" t="s">
        <v>2059</v>
      </c>
      <c r="E12297" s="9"/>
      <c r="F12297" s="9"/>
      <c r="G12297" s="9"/>
      <c r="H12297" s="9"/>
      <c r="I12297" s="9"/>
    </row>
    <row r="12298" spans="1:9" ht="12.95" customHeight="1" x14ac:dyDescent="0.25">
      <c r="A12298" s="15" t="s">
        <v>3488</v>
      </c>
      <c r="B12298" s="16" t="s">
        <v>2076</v>
      </c>
      <c r="C12298" s="17">
        <v>136.46</v>
      </c>
      <c r="D12298" s="18">
        <v>136.46</v>
      </c>
      <c r="E12298" s="9"/>
      <c r="F12298" s="9"/>
      <c r="G12298" s="9"/>
      <c r="H12298" s="9"/>
      <c r="I12298" s="9"/>
    </row>
    <row r="12299" spans="1:9" ht="15" customHeight="1" x14ac:dyDescent="0.25">
      <c r="A12299" s="19"/>
      <c r="B12299" s="20"/>
      <c r="C12299" s="21"/>
      <c r="D12299" s="22">
        <v>136.46</v>
      </c>
      <c r="E12299" s="9"/>
      <c r="F12299" s="9"/>
      <c r="G12299" s="9"/>
      <c r="H12299" s="9"/>
      <c r="I12299" s="9"/>
    </row>
    <row r="12300" spans="1:9" ht="9.9499999999999993" customHeight="1" x14ac:dyDescent="0.25">
      <c r="A12300" s="86"/>
      <c r="B12300" s="86"/>
      <c r="C12300" s="86"/>
      <c r="D12300" s="9"/>
      <c r="E12300" s="9"/>
      <c r="F12300" s="9"/>
      <c r="G12300" s="9"/>
      <c r="H12300" s="9"/>
      <c r="I12300" s="9"/>
    </row>
    <row r="12301" spans="1:9" ht="12" customHeight="1" x14ac:dyDescent="0.25">
      <c r="A12301" s="9"/>
      <c r="B12301" s="9"/>
      <c r="C12301" s="9"/>
      <c r="D12301" s="90" t="s">
        <v>5182</v>
      </c>
      <c r="E12301" s="90"/>
      <c r="F12301" s="90"/>
      <c r="G12301" s="90"/>
      <c r="H12301" s="90"/>
      <c r="I12301" s="90"/>
    </row>
    <row r="12302" spans="1:9" ht="9.9499999999999993" customHeight="1" x14ac:dyDescent="0.25">
      <c r="A12302" s="86"/>
      <c r="B12302" s="86"/>
      <c r="C12302" s="86"/>
      <c r="D12302" s="86"/>
      <c r="E12302" s="9"/>
      <c r="F12302" s="9"/>
      <c r="G12302" s="9"/>
      <c r="H12302" s="9"/>
      <c r="I12302" s="9"/>
    </row>
    <row r="12303" spans="1:9" ht="30.95" customHeight="1" x14ac:dyDescent="0.25">
      <c r="A12303" s="88" t="s">
        <v>3789</v>
      </c>
      <c r="B12303" s="88"/>
      <c r="C12303" s="88"/>
      <c r="D12303" s="88"/>
      <c r="E12303" s="88"/>
      <c r="F12303" s="88"/>
      <c r="G12303" s="88"/>
      <c r="H12303" s="88"/>
      <c r="I12303" s="88"/>
    </row>
    <row r="12304" spans="1:9" ht="15" customHeight="1" x14ac:dyDescent="0.25">
      <c r="A12304" s="89"/>
      <c r="B12304" s="89"/>
      <c r="C12304" s="14" t="s">
        <v>2076</v>
      </c>
      <c r="D12304" s="14" t="s">
        <v>2059</v>
      </c>
      <c r="E12304" s="9"/>
      <c r="F12304" s="9"/>
      <c r="G12304" s="9"/>
      <c r="H12304" s="9"/>
      <c r="I12304" s="9"/>
    </row>
    <row r="12305" spans="1:9" ht="12.95" customHeight="1" x14ac:dyDescent="0.25">
      <c r="A12305" s="15" t="s">
        <v>2108</v>
      </c>
      <c r="B12305" s="16" t="s">
        <v>2076</v>
      </c>
      <c r="C12305" s="17">
        <v>315.45999999999998</v>
      </c>
      <c r="D12305" s="18">
        <v>315.45999999999998</v>
      </c>
      <c r="E12305" s="9"/>
      <c r="F12305" s="9"/>
      <c r="G12305" s="9"/>
      <c r="H12305" s="9"/>
      <c r="I12305" s="9"/>
    </row>
    <row r="12306" spans="1:9" ht="15" customHeight="1" x14ac:dyDescent="0.25">
      <c r="A12306" s="19"/>
      <c r="B12306" s="20"/>
      <c r="C12306" s="21"/>
      <c r="D12306" s="22">
        <v>315.45999999999998</v>
      </c>
      <c r="E12306" s="9"/>
      <c r="F12306" s="9"/>
      <c r="G12306" s="9"/>
      <c r="H12306" s="9"/>
      <c r="I12306" s="9"/>
    </row>
    <row r="12307" spans="1:9" ht="9.9499999999999993" customHeight="1" x14ac:dyDescent="0.25">
      <c r="A12307" s="86"/>
      <c r="B12307" s="86"/>
      <c r="C12307" s="86"/>
      <c r="D12307" s="9"/>
      <c r="E12307" s="9"/>
      <c r="F12307" s="9"/>
      <c r="G12307" s="9"/>
      <c r="H12307" s="9"/>
      <c r="I12307" s="9"/>
    </row>
    <row r="12308" spans="1:9" ht="12" customHeight="1" x14ac:dyDescent="0.25">
      <c r="A12308" s="9"/>
      <c r="B12308" s="9"/>
      <c r="C12308" s="9"/>
      <c r="D12308" s="90" t="s">
        <v>5180</v>
      </c>
      <c r="E12308" s="90"/>
      <c r="F12308" s="90"/>
      <c r="G12308" s="90"/>
      <c r="H12308" s="90"/>
      <c r="I12308" s="90"/>
    </row>
    <row r="12309" spans="1:9" ht="9.9499999999999993" customHeight="1" x14ac:dyDescent="0.25">
      <c r="A12309" s="86"/>
      <c r="B12309" s="86"/>
      <c r="C12309" s="86"/>
      <c r="D12309" s="86"/>
      <c r="E12309" s="9"/>
      <c r="F12309" s="9"/>
      <c r="G12309" s="9"/>
      <c r="H12309" s="9"/>
      <c r="I12309" s="9"/>
    </row>
    <row r="12310" spans="1:9" ht="20.100000000000001" customHeight="1" x14ac:dyDescent="0.25">
      <c r="A12310" s="88" t="s">
        <v>3790</v>
      </c>
      <c r="B12310" s="88"/>
      <c r="C12310" s="88"/>
      <c r="D12310" s="88"/>
      <c r="E12310" s="88"/>
      <c r="F12310" s="88"/>
      <c r="G12310" s="88"/>
      <c r="H12310" s="88"/>
      <c r="I12310" s="88"/>
    </row>
    <row r="12311" spans="1:9" ht="15" customHeight="1" x14ac:dyDescent="0.25">
      <c r="A12311" s="89"/>
      <c r="B12311" s="89"/>
      <c r="C12311" s="14" t="s">
        <v>2069</v>
      </c>
      <c r="D12311" s="14" t="s">
        <v>2058</v>
      </c>
      <c r="E12311" s="14" t="s">
        <v>2059</v>
      </c>
      <c r="F12311" s="9"/>
      <c r="G12311" s="9"/>
      <c r="H12311" s="9"/>
      <c r="I12311" s="9"/>
    </row>
    <row r="12312" spans="1:9" ht="12.95" customHeight="1" x14ac:dyDescent="0.25">
      <c r="A12312" s="15"/>
      <c r="B12312" s="16" t="s">
        <v>2104</v>
      </c>
      <c r="C12312" s="17">
        <v>69.430000000000007</v>
      </c>
      <c r="D12312" s="17">
        <v>1</v>
      </c>
      <c r="E12312" s="18">
        <v>69.430000000000007</v>
      </c>
      <c r="F12312" s="9"/>
      <c r="G12312" s="9"/>
      <c r="H12312" s="9"/>
      <c r="I12312" s="9"/>
    </row>
    <row r="12313" spans="1:9" ht="15" customHeight="1" x14ac:dyDescent="0.25">
      <c r="A12313" s="19"/>
      <c r="B12313" s="20"/>
      <c r="C12313" s="21"/>
      <c r="D12313" s="21"/>
      <c r="E12313" s="22">
        <v>69.430000000000007</v>
      </c>
      <c r="F12313" s="9"/>
      <c r="G12313" s="9"/>
      <c r="H12313" s="9"/>
      <c r="I12313" s="9"/>
    </row>
    <row r="12314" spans="1:9" ht="9.9499999999999993" customHeight="1" x14ac:dyDescent="0.25">
      <c r="A12314" s="86"/>
      <c r="B12314" s="86"/>
      <c r="C12314" s="86"/>
      <c r="D12314" s="9"/>
      <c r="E12314" s="9"/>
      <c r="F12314" s="9"/>
      <c r="G12314" s="9"/>
      <c r="H12314" s="9"/>
      <c r="I12314" s="9"/>
    </row>
    <row r="12315" spans="1:9" ht="12" customHeight="1" x14ac:dyDescent="0.25">
      <c r="A12315" s="9"/>
      <c r="B12315" s="9"/>
      <c r="C12315" s="9"/>
      <c r="D12315" s="90" t="s">
        <v>5183</v>
      </c>
      <c r="E12315" s="90"/>
      <c r="F12315" s="90"/>
      <c r="G12315" s="90"/>
      <c r="H12315" s="90"/>
      <c r="I12315" s="90"/>
    </row>
    <row r="12316" spans="1:9" ht="9.9499999999999993" customHeight="1" x14ac:dyDescent="0.25">
      <c r="A12316" s="86"/>
      <c r="B12316" s="86"/>
      <c r="C12316" s="86"/>
      <c r="D12316" s="86"/>
      <c r="E12316" s="9"/>
      <c r="F12316" s="9"/>
      <c r="G12316" s="9"/>
      <c r="H12316" s="9"/>
      <c r="I12316" s="9"/>
    </row>
    <row r="12317" spans="1:9" ht="30.95" customHeight="1" x14ac:dyDescent="0.25">
      <c r="A12317" s="88" t="s">
        <v>3791</v>
      </c>
      <c r="B12317" s="88"/>
      <c r="C12317" s="88"/>
      <c r="D12317" s="88"/>
      <c r="E12317" s="88"/>
      <c r="F12317" s="88"/>
      <c r="G12317" s="88"/>
      <c r="H12317" s="88"/>
      <c r="I12317" s="88"/>
    </row>
    <row r="12318" spans="1:9" ht="15" customHeight="1" x14ac:dyDescent="0.25">
      <c r="A12318" s="89"/>
      <c r="B12318" s="89"/>
      <c r="C12318" s="14" t="s">
        <v>2076</v>
      </c>
      <c r="D12318" s="14" t="s">
        <v>2059</v>
      </c>
      <c r="E12318" s="9"/>
      <c r="F12318" s="9"/>
      <c r="G12318" s="9"/>
      <c r="H12318" s="9"/>
      <c r="I12318" s="9"/>
    </row>
    <row r="12319" spans="1:9" ht="12.95" customHeight="1" x14ac:dyDescent="0.25">
      <c r="A12319" s="15" t="s">
        <v>2077</v>
      </c>
      <c r="B12319" s="16" t="s">
        <v>2076</v>
      </c>
      <c r="C12319" s="17">
        <v>1472.08</v>
      </c>
      <c r="D12319" s="18">
        <v>1472.08</v>
      </c>
      <c r="E12319" s="9"/>
      <c r="F12319" s="9"/>
      <c r="G12319" s="9"/>
      <c r="H12319" s="9"/>
      <c r="I12319" s="9"/>
    </row>
    <row r="12320" spans="1:9" ht="15" customHeight="1" x14ac:dyDescent="0.25">
      <c r="A12320" s="19"/>
      <c r="B12320" s="20"/>
      <c r="C12320" s="21"/>
      <c r="D12320" s="22">
        <v>1472.08</v>
      </c>
      <c r="E12320" s="9"/>
      <c r="F12320" s="9"/>
      <c r="G12320" s="9"/>
      <c r="H12320" s="9"/>
      <c r="I12320" s="9"/>
    </row>
    <row r="12321" spans="1:9" ht="9.9499999999999993" customHeight="1" x14ac:dyDescent="0.25">
      <c r="A12321" s="86"/>
      <c r="B12321" s="86"/>
      <c r="C12321" s="86"/>
      <c r="D12321" s="9"/>
      <c r="E12321" s="9"/>
      <c r="F12321" s="9"/>
      <c r="G12321" s="9"/>
      <c r="H12321" s="9"/>
      <c r="I12321" s="9"/>
    </row>
    <row r="12322" spans="1:9" ht="12" customHeight="1" x14ac:dyDescent="0.25">
      <c r="A12322" s="9"/>
      <c r="B12322" s="9"/>
      <c r="C12322" s="9"/>
      <c r="D12322" s="90" t="s">
        <v>5184</v>
      </c>
      <c r="E12322" s="90"/>
      <c r="F12322" s="90"/>
      <c r="G12322" s="90"/>
      <c r="H12322" s="90"/>
      <c r="I12322" s="90"/>
    </row>
    <row r="12323" spans="1:9" ht="9.9499999999999993" customHeight="1" x14ac:dyDescent="0.25">
      <c r="A12323" s="86"/>
      <c r="B12323" s="86"/>
      <c r="C12323" s="86"/>
      <c r="D12323" s="86"/>
      <c r="E12323" s="9"/>
      <c r="F12323" s="9"/>
      <c r="G12323" s="9"/>
      <c r="H12323" s="9"/>
      <c r="I12323" s="9"/>
    </row>
    <row r="12324" spans="1:9" ht="30.95" customHeight="1" x14ac:dyDescent="0.25">
      <c r="A12324" s="88" t="s">
        <v>3792</v>
      </c>
      <c r="B12324" s="88"/>
      <c r="C12324" s="88"/>
      <c r="D12324" s="88"/>
      <c r="E12324" s="88"/>
      <c r="F12324" s="88"/>
      <c r="G12324" s="88"/>
      <c r="H12324" s="88"/>
      <c r="I12324" s="88"/>
    </row>
    <row r="12325" spans="1:9" ht="15" customHeight="1" x14ac:dyDescent="0.25">
      <c r="A12325" s="89"/>
      <c r="B12325" s="89"/>
      <c r="C12325" s="14" t="s">
        <v>2076</v>
      </c>
      <c r="D12325" s="14" t="s">
        <v>2079</v>
      </c>
      <c r="E12325" s="14" t="s">
        <v>2059</v>
      </c>
      <c r="F12325" s="9"/>
      <c r="G12325" s="9"/>
      <c r="H12325" s="9"/>
      <c r="I12325" s="9"/>
    </row>
    <row r="12326" spans="1:9" ht="18.95" customHeight="1" x14ac:dyDescent="0.25">
      <c r="A12326" s="15" t="s">
        <v>2080</v>
      </c>
      <c r="B12326" s="16" t="s">
        <v>2081</v>
      </c>
      <c r="C12326" s="17">
        <v>406.64</v>
      </c>
      <c r="D12326" s="17">
        <v>0.1</v>
      </c>
      <c r="E12326" s="18">
        <v>40.659999999999997</v>
      </c>
      <c r="F12326" s="9"/>
      <c r="G12326" s="9"/>
      <c r="H12326" s="9"/>
      <c r="I12326" s="9"/>
    </row>
    <row r="12327" spans="1:9" ht="15" customHeight="1" x14ac:dyDescent="0.25">
      <c r="A12327" s="19"/>
      <c r="B12327" s="20"/>
      <c r="C12327" s="21"/>
      <c r="D12327" s="21"/>
      <c r="E12327" s="22">
        <v>40.659999999999997</v>
      </c>
      <c r="F12327" s="9"/>
      <c r="G12327" s="9"/>
      <c r="H12327" s="9"/>
      <c r="I12327" s="9"/>
    </row>
    <row r="12328" spans="1:9" ht="9.9499999999999993" customHeight="1" x14ac:dyDescent="0.25">
      <c r="A12328" s="86"/>
      <c r="B12328" s="86"/>
      <c r="C12328" s="86"/>
      <c r="D12328" s="9"/>
      <c r="E12328" s="9"/>
      <c r="F12328" s="9"/>
      <c r="G12328" s="9"/>
      <c r="H12328" s="9"/>
      <c r="I12328" s="9"/>
    </row>
    <row r="12329" spans="1:9" ht="12" customHeight="1" x14ac:dyDescent="0.25">
      <c r="A12329" s="9"/>
      <c r="B12329" s="9"/>
      <c r="C12329" s="9"/>
      <c r="D12329" s="90" t="s">
        <v>5185</v>
      </c>
      <c r="E12329" s="90"/>
      <c r="F12329" s="90"/>
      <c r="G12329" s="90"/>
      <c r="H12329" s="90"/>
      <c r="I12329" s="90"/>
    </row>
    <row r="12330" spans="1:9" ht="9.9499999999999993" customHeight="1" x14ac:dyDescent="0.25">
      <c r="A12330" s="86"/>
      <c r="B12330" s="86"/>
      <c r="C12330" s="86"/>
      <c r="D12330" s="86"/>
      <c r="E12330" s="9"/>
      <c r="F12330" s="9"/>
      <c r="G12330" s="9"/>
      <c r="H12330" s="9"/>
      <c r="I12330" s="9"/>
    </row>
    <row r="12331" spans="1:9" ht="30.95" customHeight="1" x14ac:dyDescent="0.25">
      <c r="A12331" s="88" t="s">
        <v>3793</v>
      </c>
      <c r="B12331" s="88"/>
      <c r="C12331" s="88"/>
      <c r="D12331" s="88"/>
      <c r="E12331" s="88"/>
      <c r="F12331" s="88"/>
      <c r="G12331" s="88"/>
      <c r="H12331" s="88"/>
      <c r="I12331" s="88"/>
    </row>
    <row r="12332" spans="1:9" ht="15" customHeight="1" x14ac:dyDescent="0.25">
      <c r="A12332" s="89"/>
      <c r="B12332" s="89"/>
      <c r="C12332" s="14" t="s">
        <v>2076</v>
      </c>
      <c r="D12332" s="14" t="s">
        <v>2079</v>
      </c>
      <c r="E12332" s="14" t="s">
        <v>2058</v>
      </c>
      <c r="F12332" s="14" t="s">
        <v>2059</v>
      </c>
      <c r="G12332" s="9"/>
      <c r="H12332" s="9"/>
      <c r="I12332" s="9"/>
    </row>
    <row r="12333" spans="1:9" ht="27" customHeight="1" x14ac:dyDescent="0.25">
      <c r="A12333" s="15" t="s">
        <v>2083</v>
      </c>
      <c r="B12333" s="16" t="s">
        <v>2084</v>
      </c>
      <c r="C12333" s="17">
        <v>4.3</v>
      </c>
      <c r="D12333" s="17">
        <v>0.1</v>
      </c>
      <c r="E12333" s="17">
        <v>2</v>
      </c>
      <c r="F12333" s="18">
        <v>0.86</v>
      </c>
      <c r="G12333" s="9"/>
      <c r="H12333" s="9"/>
      <c r="I12333" s="9"/>
    </row>
    <row r="12334" spans="1:9" ht="15" customHeight="1" x14ac:dyDescent="0.25">
      <c r="A12334" s="19"/>
      <c r="B12334" s="20"/>
      <c r="C12334" s="21"/>
      <c r="D12334" s="21"/>
      <c r="E12334" s="21"/>
      <c r="F12334" s="22">
        <v>0.86</v>
      </c>
      <c r="G12334" s="9"/>
      <c r="H12334" s="9"/>
      <c r="I12334" s="9"/>
    </row>
    <row r="12335" spans="1:9" ht="9.9499999999999993" customHeight="1" x14ac:dyDescent="0.25">
      <c r="A12335" s="86"/>
      <c r="B12335" s="86"/>
      <c r="C12335" s="86"/>
      <c r="D12335" s="9"/>
      <c r="E12335" s="9"/>
      <c r="F12335" s="9"/>
      <c r="G12335" s="9"/>
      <c r="H12335" s="9"/>
      <c r="I12335" s="9"/>
    </row>
    <row r="12336" spans="1:9" ht="12" customHeight="1" x14ac:dyDescent="0.25">
      <c r="A12336" s="9"/>
      <c r="B12336" s="9"/>
      <c r="C12336" s="9"/>
      <c r="D12336" s="90" t="s">
        <v>4519</v>
      </c>
      <c r="E12336" s="90"/>
      <c r="F12336" s="90"/>
      <c r="G12336" s="90"/>
      <c r="H12336" s="90"/>
      <c r="I12336" s="90"/>
    </row>
    <row r="12337" spans="1:9" ht="9.9499999999999993" customHeight="1" x14ac:dyDescent="0.25">
      <c r="A12337" s="86"/>
      <c r="B12337" s="86"/>
      <c r="C12337" s="86"/>
      <c r="D12337" s="86"/>
      <c r="E12337" s="9"/>
      <c r="F12337" s="9"/>
      <c r="G12337" s="9"/>
      <c r="H12337" s="9"/>
      <c r="I12337" s="9"/>
    </row>
    <row r="12338" spans="1:9" ht="42.95" customHeight="1" x14ac:dyDescent="0.25">
      <c r="A12338" s="88" t="s">
        <v>3794</v>
      </c>
      <c r="B12338" s="88"/>
      <c r="C12338" s="88"/>
      <c r="D12338" s="88"/>
      <c r="E12338" s="88"/>
      <c r="F12338" s="88"/>
      <c r="G12338" s="88"/>
      <c r="H12338" s="88"/>
      <c r="I12338" s="88"/>
    </row>
    <row r="12339" spans="1:9" ht="15" customHeight="1" x14ac:dyDescent="0.25">
      <c r="A12339" s="89"/>
      <c r="B12339" s="89"/>
      <c r="C12339" s="14" t="s">
        <v>2076</v>
      </c>
      <c r="D12339" s="14" t="s">
        <v>2056</v>
      </c>
      <c r="E12339" s="14" t="s">
        <v>2058</v>
      </c>
      <c r="F12339" s="14" t="s">
        <v>2086</v>
      </c>
      <c r="G12339" s="14" t="s">
        <v>2059</v>
      </c>
      <c r="H12339" s="9"/>
      <c r="I12339" s="9"/>
    </row>
    <row r="12340" spans="1:9" ht="18.95" customHeight="1" x14ac:dyDescent="0.25">
      <c r="A12340" s="15" t="s">
        <v>2087</v>
      </c>
      <c r="B12340" s="16" t="s">
        <v>2088</v>
      </c>
      <c r="C12340" s="17">
        <v>1472.08</v>
      </c>
      <c r="D12340" s="17">
        <v>0.1</v>
      </c>
      <c r="E12340" s="17">
        <v>1</v>
      </c>
      <c r="F12340" s="17">
        <v>1.5</v>
      </c>
      <c r="G12340" s="18">
        <v>220.81</v>
      </c>
      <c r="H12340" s="9"/>
      <c r="I12340" s="9"/>
    </row>
    <row r="12341" spans="1:9" ht="18.95" customHeight="1" x14ac:dyDescent="0.25">
      <c r="A12341" s="15" t="s">
        <v>2089</v>
      </c>
      <c r="B12341" s="16" t="s">
        <v>2088</v>
      </c>
      <c r="C12341" s="17">
        <v>406.64</v>
      </c>
      <c r="D12341" s="17">
        <v>0.1</v>
      </c>
      <c r="E12341" s="17">
        <v>1</v>
      </c>
      <c r="F12341" s="17">
        <v>1.5</v>
      </c>
      <c r="G12341" s="18">
        <v>61</v>
      </c>
      <c r="H12341" s="9"/>
      <c r="I12341" s="9"/>
    </row>
    <row r="12342" spans="1:9" ht="27" customHeight="1" x14ac:dyDescent="0.25">
      <c r="A12342" s="15" t="s">
        <v>2090</v>
      </c>
      <c r="B12342" s="16" t="s">
        <v>2088</v>
      </c>
      <c r="C12342" s="17">
        <v>4.5999999999999996</v>
      </c>
      <c r="D12342" s="17">
        <v>0.1</v>
      </c>
      <c r="E12342" s="17">
        <v>2</v>
      </c>
      <c r="F12342" s="17">
        <v>1.5</v>
      </c>
      <c r="G12342" s="18">
        <v>1.38</v>
      </c>
      <c r="H12342" s="9"/>
      <c r="I12342" s="9"/>
    </row>
    <row r="12343" spans="1:9" ht="15" customHeight="1" x14ac:dyDescent="0.25">
      <c r="A12343" s="19"/>
      <c r="B12343" s="20"/>
      <c r="C12343" s="21"/>
      <c r="D12343" s="21"/>
      <c r="E12343" s="21"/>
      <c r="F12343" s="21"/>
      <c r="G12343" s="22">
        <v>283.19</v>
      </c>
      <c r="H12343" s="9"/>
      <c r="I12343" s="9"/>
    </row>
    <row r="12344" spans="1:9" ht="9.9499999999999993" customHeight="1" x14ac:dyDescent="0.25">
      <c r="A12344" s="86"/>
      <c r="B12344" s="86"/>
      <c r="C12344" s="86"/>
      <c r="D12344" s="9"/>
      <c r="E12344" s="9"/>
      <c r="F12344" s="9"/>
      <c r="G12344" s="9"/>
      <c r="H12344" s="9"/>
      <c r="I12344" s="9"/>
    </row>
    <row r="12345" spans="1:9" ht="12" customHeight="1" x14ac:dyDescent="0.25">
      <c r="A12345" s="9"/>
      <c r="B12345" s="9"/>
      <c r="C12345" s="9"/>
      <c r="D12345" s="90" t="s">
        <v>5186</v>
      </c>
      <c r="E12345" s="90"/>
      <c r="F12345" s="90"/>
      <c r="G12345" s="90"/>
      <c r="H12345" s="90"/>
      <c r="I12345" s="90"/>
    </row>
    <row r="12346" spans="1:9" ht="9.9499999999999993" customHeight="1" x14ac:dyDescent="0.25">
      <c r="A12346" s="86"/>
      <c r="B12346" s="86"/>
      <c r="C12346" s="86"/>
      <c r="D12346" s="86"/>
      <c r="E12346" s="9"/>
      <c r="F12346" s="9"/>
      <c r="G12346" s="9"/>
      <c r="H12346" s="9"/>
      <c r="I12346" s="9"/>
    </row>
    <row r="12347" spans="1:9" ht="30.95" customHeight="1" x14ac:dyDescent="0.25">
      <c r="A12347" s="88" t="s">
        <v>3795</v>
      </c>
      <c r="B12347" s="88"/>
      <c r="C12347" s="88"/>
      <c r="D12347" s="88"/>
      <c r="E12347" s="88"/>
      <c r="F12347" s="88"/>
      <c r="G12347" s="88"/>
      <c r="H12347" s="88"/>
      <c r="I12347" s="88"/>
    </row>
    <row r="12348" spans="1:9" ht="15" customHeight="1" x14ac:dyDescent="0.25">
      <c r="A12348" s="89"/>
      <c r="B12348" s="89"/>
      <c r="C12348" s="14" t="s">
        <v>2076</v>
      </c>
      <c r="D12348" s="14" t="s">
        <v>2056</v>
      </c>
      <c r="E12348" s="14" t="s">
        <v>2058</v>
      </c>
      <c r="F12348" s="14" t="s">
        <v>2092</v>
      </c>
      <c r="G12348" s="14" t="s">
        <v>2086</v>
      </c>
      <c r="H12348" s="14" t="s">
        <v>2059</v>
      </c>
      <c r="I12348" s="9"/>
    </row>
    <row r="12349" spans="1:9" ht="18.95" customHeight="1" x14ac:dyDescent="0.25">
      <c r="A12349" s="15" t="s">
        <v>2087</v>
      </c>
      <c r="B12349" s="16" t="s">
        <v>2186</v>
      </c>
      <c r="C12349" s="17">
        <v>1472.08</v>
      </c>
      <c r="D12349" s="17">
        <v>0.1</v>
      </c>
      <c r="E12349" s="17">
        <v>1</v>
      </c>
      <c r="F12349" s="17">
        <v>30</v>
      </c>
      <c r="G12349" s="17">
        <v>1.5</v>
      </c>
      <c r="H12349" s="18">
        <v>6624.36</v>
      </c>
      <c r="I12349" s="9"/>
    </row>
    <row r="12350" spans="1:9" ht="18.95" customHeight="1" x14ac:dyDescent="0.25">
      <c r="A12350" s="15" t="s">
        <v>2089</v>
      </c>
      <c r="B12350" s="16" t="s">
        <v>2186</v>
      </c>
      <c r="C12350" s="17">
        <v>406.64</v>
      </c>
      <c r="D12350" s="17">
        <v>0.1</v>
      </c>
      <c r="E12350" s="17">
        <v>1</v>
      </c>
      <c r="F12350" s="17">
        <v>30</v>
      </c>
      <c r="G12350" s="17">
        <v>1.5</v>
      </c>
      <c r="H12350" s="18">
        <v>1829.88</v>
      </c>
      <c r="I12350" s="9"/>
    </row>
    <row r="12351" spans="1:9" ht="27" customHeight="1" x14ac:dyDescent="0.25">
      <c r="A12351" s="15" t="s">
        <v>2090</v>
      </c>
      <c r="B12351" s="16" t="s">
        <v>2186</v>
      </c>
      <c r="C12351" s="17">
        <v>4.5999999999999996</v>
      </c>
      <c r="D12351" s="17">
        <v>0.1</v>
      </c>
      <c r="E12351" s="17">
        <v>2</v>
      </c>
      <c r="F12351" s="17">
        <v>30</v>
      </c>
      <c r="G12351" s="17">
        <v>1.5</v>
      </c>
      <c r="H12351" s="18">
        <v>41.4</v>
      </c>
      <c r="I12351" s="9"/>
    </row>
    <row r="12352" spans="1:9" ht="15" customHeight="1" x14ac:dyDescent="0.25">
      <c r="A12352" s="19"/>
      <c r="B12352" s="20"/>
      <c r="C12352" s="21"/>
      <c r="D12352" s="21"/>
      <c r="E12352" s="21"/>
      <c r="F12352" s="21"/>
      <c r="G12352" s="21"/>
      <c r="H12352" s="22">
        <v>8495.64</v>
      </c>
      <c r="I12352" s="9"/>
    </row>
    <row r="12353" spans="1:9" ht="9.9499999999999993" customHeight="1" x14ac:dyDescent="0.25">
      <c r="A12353" s="86"/>
      <c r="B12353" s="86"/>
      <c r="C12353" s="86"/>
      <c r="D12353" s="9"/>
      <c r="E12353" s="9"/>
      <c r="F12353" s="9"/>
      <c r="G12353" s="9"/>
      <c r="H12353" s="9"/>
      <c r="I12353" s="9"/>
    </row>
    <row r="12354" spans="1:9" ht="12" customHeight="1" x14ac:dyDescent="0.25">
      <c r="A12354" s="9"/>
      <c r="B12354" s="9"/>
      <c r="C12354" s="9"/>
      <c r="D12354" s="90" t="s">
        <v>5187</v>
      </c>
      <c r="E12354" s="90"/>
      <c r="F12354" s="90"/>
      <c r="G12354" s="90"/>
      <c r="H12354" s="90"/>
      <c r="I12354" s="90"/>
    </row>
    <row r="12355" spans="1:9" ht="9.9499999999999993" customHeight="1" x14ac:dyDescent="0.25">
      <c r="A12355" s="86"/>
      <c r="B12355" s="86"/>
      <c r="C12355" s="86"/>
      <c r="D12355" s="86"/>
      <c r="E12355" s="9"/>
      <c r="F12355" s="9"/>
      <c r="G12355" s="9"/>
      <c r="H12355" s="9"/>
      <c r="I12355" s="9"/>
    </row>
    <row r="12356" spans="1:9" ht="42.95" customHeight="1" x14ac:dyDescent="0.25">
      <c r="A12356" s="88" t="s">
        <v>3796</v>
      </c>
      <c r="B12356" s="88"/>
      <c r="C12356" s="88"/>
      <c r="D12356" s="88"/>
      <c r="E12356" s="88"/>
      <c r="F12356" s="88"/>
      <c r="G12356" s="88"/>
      <c r="H12356" s="88"/>
      <c r="I12356" s="88"/>
    </row>
    <row r="12357" spans="1:9" ht="15" customHeight="1" x14ac:dyDescent="0.25">
      <c r="A12357" s="89"/>
      <c r="B12357" s="89"/>
      <c r="C12357" s="14" t="s">
        <v>2076</v>
      </c>
      <c r="D12357" s="14" t="s">
        <v>2056</v>
      </c>
      <c r="E12357" s="14" t="s">
        <v>2058</v>
      </c>
      <c r="F12357" s="14" t="s">
        <v>2092</v>
      </c>
      <c r="G12357" s="14" t="s">
        <v>2086</v>
      </c>
      <c r="H12357" s="14" t="s">
        <v>2059</v>
      </c>
      <c r="I12357" s="9"/>
    </row>
    <row r="12358" spans="1:9" ht="18.95" customHeight="1" x14ac:dyDescent="0.25">
      <c r="A12358" s="15" t="s">
        <v>2087</v>
      </c>
      <c r="B12358" s="16" t="s">
        <v>2186</v>
      </c>
      <c r="C12358" s="17">
        <v>1472.08</v>
      </c>
      <c r="D12358" s="17">
        <v>0.1</v>
      </c>
      <c r="E12358" s="17">
        <v>1</v>
      </c>
      <c r="F12358" s="17">
        <v>12</v>
      </c>
      <c r="G12358" s="17">
        <v>1.5</v>
      </c>
      <c r="H12358" s="18">
        <v>2649.74</v>
      </c>
      <c r="I12358" s="9"/>
    </row>
    <row r="12359" spans="1:9" ht="18.95" customHeight="1" x14ac:dyDescent="0.25">
      <c r="A12359" s="15" t="s">
        <v>2089</v>
      </c>
      <c r="B12359" s="16" t="s">
        <v>2186</v>
      </c>
      <c r="C12359" s="17">
        <v>406.64</v>
      </c>
      <c r="D12359" s="17">
        <v>0.1</v>
      </c>
      <c r="E12359" s="17">
        <v>1</v>
      </c>
      <c r="F12359" s="17">
        <v>12</v>
      </c>
      <c r="G12359" s="17">
        <v>1.5</v>
      </c>
      <c r="H12359" s="18">
        <v>731.95</v>
      </c>
      <c r="I12359" s="9"/>
    </row>
    <row r="12360" spans="1:9" ht="27" customHeight="1" x14ac:dyDescent="0.25">
      <c r="A12360" s="15" t="s">
        <v>2090</v>
      </c>
      <c r="B12360" s="16" t="s">
        <v>2186</v>
      </c>
      <c r="C12360" s="17">
        <v>4.5999999999999996</v>
      </c>
      <c r="D12360" s="17">
        <v>0.1</v>
      </c>
      <c r="E12360" s="17">
        <v>2</v>
      </c>
      <c r="F12360" s="17">
        <v>12</v>
      </c>
      <c r="G12360" s="17">
        <v>1.5</v>
      </c>
      <c r="H12360" s="18">
        <v>16.559999999999999</v>
      </c>
      <c r="I12360" s="9"/>
    </row>
    <row r="12361" spans="1:9" ht="15" customHeight="1" x14ac:dyDescent="0.25">
      <c r="A12361" s="19"/>
      <c r="B12361" s="20"/>
      <c r="C12361" s="21"/>
      <c r="D12361" s="21"/>
      <c r="E12361" s="21"/>
      <c r="F12361" s="21"/>
      <c r="G12361" s="21"/>
      <c r="H12361" s="22">
        <v>3398.25</v>
      </c>
      <c r="I12361" s="9"/>
    </row>
    <row r="12362" spans="1:9" ht="9.9499999999999993" customHeight="1" x14ac:dyDescent="0.25">
      <c r="A12362" s="86"/>
      <c r="B12362" s="86"/>
      <c r="C12362" s="86"/>
      <c r="D12362" s="9"/>
      <c r="E12362" s="9"/>
      <c r="F12362" s="9"/>
      <c r="G12362" s="9"/>
      <c r="H12362" s="9"/>
      <c r="I12362" s="9"/>
    </row>
    <row r="12363" spans="1:9" ht="12" customHeight="1" x14ac:dyDescent="0.25">
      <c r="A12363" s="9"/>
      <c r="B12363" s="9"/>
      <c r="C12363" s="9"/>
      <c r="D12363" s="90" t="s">
        <v>5188</v>
      </c>
      <c r="E12363" s="90"/>
      <c r="F12363" s="90"/>
      <c r="G12363" s="90"/>
      <c r="H12363" s="90"/>
      <c r="I12363" s="90"/>
    </row>
    <row r="12364" spans="1:9" ht="9.9499999999999993" customHeight="1" x14ac:dyDescent="0.25">
      <c r="A12364" s="86"/>
      <c r="B12364" s="86"/>
      <c r="C12364" s="86"/>
      <c r="D12364" s="86"/>
      <c r="E12364" s="9"/>
      <c r="F12364" s="9"/>
      <c r="G12364" s="9"/>
      <c r="H12364" s="9"/>
      <c r="I12364" s="9"/>
    </row>
    <row r="12365" spans="1:9" ht="20.100000000000001" customHeight="1" x14ac:dyDescent="0.25">
      <c r="A12365" s="88" t="s">
        <v>3797</v>
      </c>
      <c r="B12365" s="88"/>
      <c r="C12365" s="88"/>
      <c r="D12365" s="88"/>
      <c r="E12365" s="88"/>
      <c r="F12365" s="88"/>
      <c r="G12365" s="88"/>
      <c r="H12365" s="88"/>
      <c r="I12365" s="88"/>
    </row>
    <row r="12366" spans="1:9" ht="15" customHeight="1" x14ac:dyDescent="0.25">
      <c r="A12366" s="89"/>
      <c r="B12366" s="89"/>
      <c r="C12366" s="14" t="s">
        <v>2076</v>
      </c>
      <c r="D12366" s="14" t="s">
        <v>2056</v>
      </c>
      <c r="E12366" s="14" t="s">
        <v>2086</v>
      </c>
      <c r="F12366" s="14" t="s">
        <v>2059</v>
      </c>
      <c r="G12366" s="9"/>
      <c r="H12366" s="9"/>
      <c r="I12366" s="9"/>
    </row>
    <row r="12367" spans="1:9" ht="18.95" customHeight="1" x14ac:dyDescent="0.25">
      <c r="A12367" s="15" t="s">
        <v>2096</v>
      </c>
      <c r="B12367" s="16" t="s">
        <v>2097</v>
      </c>
      <c r="C12367" s="17">
        <v>1472.08</v>
      </c>
      <c r="D12367" s="17">
        <v>0.1</v>
      </c>
      <c r="E12367" s="17">
        <v>1.5</v>
      </c>
      <c r="F12367" s="18">
        <v>220.81</v>
      </c>
      <c r="G12367" s="9"/>
      <c r="H12367" s="9"/>
      <c r="I12367" s="9"/>
    </row>
    <row r="12368" spans="1:9" ht="15" customHeight="1" x14ac:dyDescent="0.25">
      <c r="A12368" s="19"/>
      <c r="B12368" s="20"/>
      <c r="C12368" s="21"/>
      <c r="D12368" s="21"/>
      <c r="E12368" s="21"/>
      <c r="F12368" s="22">
        <v>220.81</v>
      </c>
      <c r="G12368" s="9"/>
      <c r="H12368" s="9"/>
      <c r="I12368" s="9"/>
    </row>
    <row r="12369" spans="1:9" ht="9.9499999999999993" customHeight="1" x14ac:dyDescent="0.25">
      <c r="A12369" s="86"/>
      <c r="B12369" s="86"/>
      <c r="C12369" s="86"/>
      <c r="D12369" s="9"/>
      <c r="E12369" s="9"/>
      <c r="F12369" s="9"/>
      <c r="G12369" s="9"/>
      <c r="H12369" s="9"/>
      <c r="I12369" s="9"/>
    </row>
    <row r="12370" spans="1:9" ht="12" customHeight="1" x14ac:dyDescent="0.25">
      <c r="A12370" s="9"/>
      <c r="B12370" s="9"/>
      <c r="C12370" s="9"/>
      <c r="D12370" s="90" t="s">
        <v>5189</v>
      </c>
      <c r="E12370" s="90"/>
      <c r="F12370" s="90"/>
      <c r="G12370" s="90"/>
      <c r="H12370" s="90"/>
      <c r="I12370" s="90"/>
    </row>
    <row r="12371" spans="1:9" ht="9.9499999999999993" customHeight="1" x14ac:dyDescent="0.25">
      <c r="A12371" s="86"/>
      <c r="B12371" s="86"/>
      <c r="C12371" s="86"/>
      <c r="D12371" s="86"/>
      <c r="E12371" s="9"/>
      <c r="F12371" s="9"/>
      <c r="G12371" s="9"/>
      <c r="H12371" s="9"/>
      <c r="I12371" s="9"/>
    </row>
    <row r="12372" spans="1:9" ht="30.95" customHeight="1" x14ac:dyDescent="0.25">
      <c r="A12372" s="88" t="s">
        <v>3798</v>
      </c>
      <c r="B12372" s="88"/>
      <c r="C12372" s="88"/>
      <c r="D12372" s="88"/>
      <c r="E12372" s="88"/>
      <c r="F12372" s="88"/>
      <c r="G12372" s="88"/>
      <c r="H12372" s="88"/>
      <c r="I12372" s="88"/>
    </row>
    <row r="12373" spans="1:9" ht="15" customHeight="1" x14ac:dyDescent="0.25">
      <c r="A12373" s="89"/>
      <c r="B12373" s="89"/>
      <c r="C12373" s="14" t="s">
        <v>2076</v>
      </c>
      <c r="D12373" s="14" t="s">
        <v>2079</v>
      </c>
      <c r="E12373" s="14" t="s">
        <v>2092</v>
      </c>
      <c r="F12373" s="14" t="s">
        <v>2086</v>
      </c>
      <c r="G12373" s="14" t="s">
        <v>2059</v>
      </c>
      <c r="H12373" s="9"/>
      <c r="I12373" s="9"/>
    </row>
    <row r="12374" spans="1:9" ht="27" customHeight="1" x14ac:dyDescent="0.25">
      <c r="A12374" s="15" t="s">
        <v>2099</v>
      </c>
      <c r="B12374" s="16" t="s">
        <v>2100</v>
      </c>
      <c r="C12374" s="17">
        <v>406.64</v>
      </c>
      <c r="D12374" s="17">
        <v>0.1</v>
      </c>
      <c r="E12374" s="17">
        <v>29.7</v>
      </c>
      <c r="F12374" s="17">
        <v>1.5</v>
      </c>
      <c r="G12374" s="18">
        <v>1811.58</v>
      </c>
      <c r="H12374" s="9"/>
      <c r="I12374" s="9"/>
    </row>
    <row r="12375" spans="1:9" ht="15" customHeight="1" x14ac:dyDescent="0.25">
      <c r="A12375" s="19"/>
      <c r="B12375" s="20"/>
      <c r="C12375" s="21"/>
      <c r="D12375" s="21"/>
      <c r="E12375" s="21"/>
      <c r="F12375" s="21"/>
      <c r="G12375" s="22">
        <v>1811.58</v>
      </c>
      <c r="H12375" s="9"/>
      <c r="I12375" s="9"/>
    </row>
    <row r="12376" spans="1:9" ht="9.9499999999999993" customHeight="1" x14ac:dyDescent="0.25">
      <c r="A12376" s="86"/>
      <c r="B12376" s="86"/>
      <c r="C12376" s="86"/>
      <c r="D12376" s="9"/>
      <c r="E12376" s="9"/>
      <c r="F12376" s="9"/>
      <c r="G12376" s="9"/>
      <c r="H12376" s="9"/>
      <c r="I12376" s="9"/>
    </row>
    <row r="12377" spans="1:9" ht="12" customHeight="1" x14ac:dyDescent="0.25">
      <c r="A12377" s="9"/>
      <c r="B12377" s="9"/>
      <c r="C12377" s="9"/>
      <c r="D12377" s="90" t="s">
        <v>5190</v>
      </c>
      <c r="E12377" s="90"/>
      <c r="F12377" s="90"/>
      <c r="G12377" s="90"/>
      <c r="H12377" s="90"/>
      <c r="I12377" s="90"/>
    </row>
    <row r="12378" spans="1:9" ht="9.9499999999999993" customHeight="1" x14ac:dyDescent="0.25">
      <c r="A12378" s="86"/>
      <c r="B12378" s="86"/>
      <c r="C12378" s="86"/>
      <c r="D12378" s="86"/>
      <c r="E12378" s="9"/>
      <c r="F12378" s="9"/>
      <c r="G12378" s="9"/>
      <c r="H12378" s="9"/>
      <c r="I12378" s="9"/>
    </row>
    <row r="12379" spans="1:9" ht="30.95" customHeight="1" x14ac:dyDescent="0.25">
      <c r="A12379" s="88" t="s">
        <v>3799</v>
      </c>
      <c r="B12379" s="88"/>
      <c r="C12379" s="88"/>
      <c r="D12379" s="88"/>
      <c r="E12379" s="88"/>
      <c r="F12379" s="88"/>
      <c r="G12379" s="88"/>
      <c r="H12379" s="88"/>
      <c r="I12379" s="88"/>
    </row>
    <row r="12380" spans="1:9" ht="15" customHeight="1" x14ac:dyDescent="0.25">
      <c r="A12380" s="89"/>
      <c r="B12380" s="89"/>
      <c r="C12380" s="14" t="s">
        <v>2076</v>
      </c>
      <c r="D12380" s="14" t="s">
        <v>2079</v>
      </c>
      <c r="E12380" s="14" t="s">
        <v>2059</v>
      </c>
      <c r="F12380" s="9"/>
      <c r="G12380" s="9"/>
      <c r="H12380" s="9"/>
      <c r="I12380" s="9"/>
    </row>
    <row r="12381" spans="1:9" ht="18.95" customHeight="1" x14ac:dyDescent="0.25">
      <c r="A12381" s="15" t="s">
        <v>2080</v>
      </c>
      <c r="B12381" s="16" t="s">
        <v>2081</v>
      </c>
      <c r="C12381" s="17">
        <v>406.64</v>
      </c>
      <c r="D12381" s="17">
        <v>0.1</v>
      </c>
      <c r="E12381" s="18">
        <v>40.659999999999997</v>
      </c>
      <c r="F12381" s="9"/>
      <c r="G12381" s="9"/>
      <c r="H12381" s="9"/>
      <c r="I12381" s="9"/>
    </row>
    <row r="12382" spans="1:9" ht="15" customHeight="1" x14ac:dyDescent="0.25">
      <c r="A12382" s="19"/>
      <c r="B12382" s="20"/>
      <c r="C12382" s="21"/>
      <c r="D12382" s="21"/>
      <c r="E12382" s="22">
        <v>40.659999999999997</v>
      </c>
      <c r="F12382" s="9"/>
      <c r="G12382" s="9"/>
      <c r="H12382" s="9"/>
      <c r="I12382" s="9"/>
    </row>
    <row r="12383" spans="1:9" ht="9.9499999999999993" customHeight="1" x14ac:dyDescent="0.25">
      <c r="A12383" s="86"/>
      <c r="B12383" s="86"/>
      <c r="C12383" s="86"/>
      <c r="D12383" s="9"/>
      <c r="E12383" s="9"/>
      <c r="F12383" s="9"/>
      <c r="G12383" s="9"/>
      <c r="H12383" s="9"/>
      <c r="I12383" s="9"/>
    </row>
    <row r="12384" spans="1:9" ht="12" customHeight="1" x14ac:dyDescent="0.25">
      <c r="A12384" s="9"/>
      <c r="B12384" s="9"/>
      <c r="C12384" s="9"/>
      <c r="D12384" s="90" t="s">
        <v>5185</v>
      </c>
      <c r="E12384" s="90"/>
      <c r="F12384" s="90"/>
      <c r="G12384" s="90"/>
      <c r="H12384" s="90"/>
      <c r="I12384" s="90"/>
    </row>
    <row r="12385" spans="1:9" ht="9.9499999999999993" customHeight="1" x14ac:dyDescent="0.25">
      <c r="A12385" s="86"/>
      <c r="B12385" s="86"/>
      <c r="C12385" s="86"/>
      <c r="D12385" s="86"/>
      <c r="E12385" s="9"/>
      <c r="F12385" s="9"/>
      <c r="G12385" s="9"/>
      <c r="H12385" s="9"/>
      <c r="I12385" s="9"/>
    </row>
    <row r="12386" spans="1:9" ht="30.95" customHeight="1" x14ac:dyDescent="0.25">
      <c r="A12386" s="88" t="s">
        <v>3800</v>
      </c>
      <c r="B12386" s="88"/>
      <c r="C12386" s="88"/>
      <c r="D12386" s="88"/>
      <c r="E12386" s="88"/>
      <c r="F12386" s="88"/>
      <c r="G12386" s="88"/>
      <c r="H12386" s="88"/>
      <c r="I12386" s="88"/>
    </row>
    <row r="12387" spans="1:9" ht="15" customHeight="1" x14ac:dyDescent="0.25">
      <c r="A12387" s="89"/>
      <c r="B12387" s="89"/>
      <c r="C12387" s="14" t="s">
        <v>2076</v>
      </c>
      <c r="D12387" s="14" t="s">
        <v>2059</v>
      </c>
      <c r="E12387" s="9"/>
      <c r="F12387" s="9"/>
      <c r="G12387" s="9"/>
      <c r="H12387" s="9"/>
      <c r="I12387" s="9"/>
    </row>
    <row r="12388" spans="1:9" ht="18.95" customHeight="1" x14ac:dyDescent="0.25">
      <c r="A12388" s="15" t="s">
        <v>2170</v>
      </c>
      <c r="B12388" s="16" t="s">
        <v>2076</v>
      </c>
      <c r="C12388" s="17">
        <v>406.64</v>
      </c>
      <c r="D12388" s="18">
        <v>406.64</v>
      </c>
      <c r="E12388" s="9"/>
      <c r="F12388" s="9"/>
      <c r="G12388" s="9"/>
      <c r="H12388" s="9"/>
      <c r="I12388" s="9"/>
    </row>
    <row r="12389" spans="1:9" ht="15" customHeight="1" x14ac:dyDescent="0.25">
      <c r="A12389" s="19"/>
      <c r="B12389" s="20"/>
      <c r="C12389" s="21"/>
      <c r="D12389" s="22">
        <v>406.64</v>
      </c>
      <c r="E12389" s="9"/>
      <c r="F12389" s="9"/>
      <c r="G12389" s="9"/>
      <c r="H12389" s="9"/>
      <c r="I12389" s="9"/>
    </row>
    <row r="12390" spans="1:9" ht="9.9499999999999993" customHeight="1" x14ac:dyDescent="0.25">
      <c r="A12390" s="86"/>
      <c r="B12390" s="86"/>
      <c r="C12390" s="86"/>
      <c r="D12390" s="9"/>
      <c r="E12390" s="9"/>
      <c r="F12390" s="9"/>
      <c r="G12390" s="9"/>
      <c r="H12390" s="9"/>
      <c r="I12390" s="9"/>
    </row>
    <row r="12391" spans="1:9" ht="12" customHeight="1" x14ac:dyDescent="0.25">
      <c r="A12391" s="9"/>
      <c r="B12391" s="9"/>
      <c r="C12391" s="9"/>
      <c r="D12391" s="90" t="s">
        <v>5191</v>
      </c>
      <c r="E12391" s="90"/>
      <c r="F12391" s="90"/>
      <c r="G12391" s="90"/>
      <c r="H12391" s="90"/>
      <c r="I12391" s="90"/>
    </row>
    <row r="12392" spans="1:9" ht="9.9499999999999993" customHeight="1" x14ac:dyDescent="0.25">
      <c r="A12392" s="86"/>
      <c r="B12392" s="86"/>
      <c r="C12392" s="86"/>
      <c r="D12392" s="86"/>
      <c r="E12392" s="9"/>
      <c r="F12392" s="9"/>
      <c r="G12392" s="9"/>
      <c r="H12392" s="9"/>
      <c r="I12392" s="9"/>
    </row>
    <row r="12393" spans="1:9" ht="42.95" customHeight="1" x14ac:dyDescent="0.25">
      <c r="A12393" s="88" t="s">
        <v>3801</v>
      </c>
      <c r="B12393" s="88"/>
      <c r="C12393" s="88"/>
      <c r="D12393" s="88"/>
      <c r="E12393" s="88"/>
      <c r="F12393" s="88"/>
      <c r="G12393" s="88"/>
      <c r="H12393" s="88"/>
      <c r="I12393" s="88"/>
    </row>
    <row r="12394" spans="1:9" ht="15" customHeight="1" x14ac:dyDescent="0.25">
      <c r="A12394" s="89"/>
      <c r="B12394" s="89"/>
      <c r="C12394" s="14" t="s">
        <v>2069</v>
      </c>
      <c r="D12394" s="14" t="s">
        <v>2058</v>
      </c>
      <c r="E12394" s="14" t="s">
        <v>2059</v>
      </c>
      <c r="F12394" s="9"/>
      <c r="G12394" s="9"/>
      <c r="H12394" s="9"/>
      <c r="I12394" s="9"/>
    </row>
    <row r="12395" spans="1:9" ht="12.95" customHeight="1" x14ac:dyDescent="0.25">
      <c r="A12395" s="15"/>
      <c r="B12395" s="16" t="s">
        <v>2104</v>
      </c>
      <c r="C12395" s="17">
        <v>347.86</v>
      </c>
      <c r="D12395" s="17">
        <v>1</v>
      </c>
      <c r="E12395" s="18">
        <v>347.86</v>
      </c>
      <c r="F12395" s="9"/>
      <c r="G12395" s="9"/>
      <c r="H12395" s="9"/>
      <c r="I12395" s="9"/>
    </row>
    <row r="12396" spans="1:9" ht="15" customHeight="1" x14ac:dyDescent="0.25">
      <c r="A12396" s="19"/>
      <c r="B12396" s="20"/>
      <c r="C12396" s="21"/>
      <c r="D12396" s="21"/>
      <c r="E12396" s="22">
        <v>347.86</v>
      </c>
      <c r="F12396" s="9"/>
      <c r="G12396" s="9"/>
      <c r="H12396" s="9"/>
      <c r="I12396" s="9"/>
    </row>
    <row r="12397" spans="1:9" ht="9.9499999999999993" customHeight="1" x14ac:dyDescent="0.25">
      <c r="A12397" s="86"/>
      <c r="B12397" s="86"/>
      <c r="C12397" s="86"/>
      <c r="D12397" s="9"/>
      <c r="E12397" s="9"/>
      <c r="F12397" s="9"/>
      <c r="G12397" s="9"/>
      <c r="H12397" s="9"/>
      <c r="I12397" s="9"/>
    </row>
    <row r="12398" spans="1:9" ht="12" customHeight="1" x14ac:dyDescent="0.25">
      <c r="A12398" s="9"/>
      <c r="B12398" s="9"/>
      <c r="C12398" s="9"/>
      <c r="D12398" s="90" t="s">
        <v>5192</v>
      </c>
      <c r="E12398" s="90"/>
      <c r="F12398" s="90"/>
      <c r="G12398" s="90"/>
      <c r="H12398" s="90"/>
      <c r="I12398" s="90"/>
    </row>
    <row r="12399" spans="1:9" ht="9.9499999999999993" customHeight="1" x14ac:dyDescent="0.25">
      <c r="A12399" s="86"/>
      <c r="B12399" s="86"/>
      <c r="C12399" s="86"/>
      <c r="D12399" s="86"/>
      <c r="E12399" s="9"/>
      <c r="F12399" s="9"/>
      <c r="G12399" s="9"/>
      <c r="H12399" s="9"/>
      <c r="I12399" s="9"/>
    </row>
    <row r="12400" spans="1:9" ht="30.95" customHeight="1" x14ac:dyDescent="0.25">
      <c r="A12400" s="88" t="s">
        <v>3802</v>
      </c>
      <c r="B12400" s="88"/>
      <c r="C12400" s="88"/>
      <c r="D12400" s="88"/>
      <c r="E12400" s="88"/>
      <c r="F12400" s="88"/>
      <c r="G12400" s="88"/>
      <c r="H12400" s="88"/>
      <c r="I12400" s="88"/>
    </row>
    <row r="12401" spans="1:9" ht="15" customHeight="1" x14ac:dyDescent="0.25">
      <c r="A12401" s="89"/>
      <c r="B12401" s="89"/>
      <c r="C12401" s="14" t="s">
        <v>2069</v>
      </c>
      <c r="D12401" s="14" t="s">
        <v>2058</v>
      </c>
      <c r="E12401" s="14" t="s">
        <v>2059</v>
      </c>
      <c r="F12401" s="9"/>
      <c r="G12401" s="9"/>
      <c r="H12401" s="9"/>
      <c r="I12401" s="9"/>
    </row>
    <row r="12402" spans="1:9" ht="12.95" customHeight="1" x14ac:dyDescent="0.25">
      <c r="A12402" s="15"/>
      <c r="B12402" s="16" t="s">
        <v>2104</v>
      </c>
      <c r="C12402" s="17">
        <v>347.86</v>
      </c>
      <c r="D12402" s="17">
        <v>1</v>
      </c>
      <c r="E12402" s="18">
        <v>347.86</v>
      </c>
      <c r="F12402" s="9"/>
      <c r="G12402" s="9"/>
      <c r="H12402" s="9"/>
      <c r="I12402" s="9"/>
    </row>
    <row r="12403" spans="1:9" ht="15" customHeight="1" x14ac:dyDescent="0.25">
      <c r="A12403" s="19"/>
      <c r="B12403" s="20"/>
      <c r="C12403" s="21"/>
      <c r="D12403" s="21"/>
      <c r="E12403" s="22">
        <v>347.86</v>
      </c>
      <c r="F12403" s="9"/>
      <c r="G12403" s="9"/>
      <c r="H12403" s="9"/>
      <c r="I12403" s="9"/>
    </row>
    <row r="12404" spans="1:9" ht="9.9499999999999993" customHeight="1" x14ac:dyDescent="0.25">
      <c r="A12404" s="86"/>
      <c r="B12404" s="86"/>
      <c r="C12404" s="86"/>
      <c r="D12404" s="9"/>
      <c r="E12404" s="9"/>
      <c r="F12404" s="9"/>
      <c r="G12404" s="9"/>
      <c r="H12404" s="9"/>
      <c r="I12404" s="9"/>
    </row>
    <row r="12405" spans="1:9" ht="12" customHeight="1" x14ac:dyDescent="0.25">
      <c r="A12405" s="9"/>
      <c r="B12405" s="9"/>
      <c r="C12405" s="9"/>
      <c r="D12405" s="90" t="s">
        <v>5192</v>
      </c>
      <c r="E12405" s="90"/>
      <c r="F12405" s="90"/>
      <c r="G12405" s="90"/>
      <c r="H12405" s="90"/>
      <c r="I12405" s="90"/>
    </row>
    <row r="12406" spans="1:9" ht="9.9499999999999993" customHeight="1" x14ac:dyDescent="0.25">
      <c r="A12406" s="86"/>
      <c r="B12406" s="86"/>
      <c r="C12406" s="86"/>
      <c r="D12406" s="86"/>
      <c r="E12406" s="9"/>
      <c r="F12406" s="9"/>
      <c r="G12406" s="9"/>
      <c r="H12406" s="9"/>
      <c r="I12406" s="9"/>
    </row>
    <row r="12407" spans="1:9" ht="42.95" customHeight="1" x14ac:dyDescent="0.25">
      <c r="A12407" s="88" t="s">
        <v>3803</v>
      </c>
      <c r="B12407" s="88"/>
      <c r="C12407" s="88"/>
      <c r="D12407" s="88"/>
      <c r="E12407" s="88"/>
      <c r="F12407" s="88"/>
      <c r="G12407" s="88"/>
      <c r="H12407" s="88"/>
      <c r="I12407" s="88"/>
    </row>
    <row r="12408" spans="1:9" ht="15" customHeight="1" x14ac:dyDescent="0.25">
      <c r="A12408" s="89"/>
      <c r="B12408" s="89"/>
      <c r="C12408" s="14" t="s">
        <v>2058</v>
      </c>
      <c r="D12408" s="14" t="s">
        <v>2059</v>
      </c>
      <c r="E12408" s="9"/>
      <c r="F12408" s="9"/>
      <c r="G12408" s="9"/>
      <c r="H12408" s="9"/>
      <c r="I12408" s="9"/>
    </row>
    <row r="12409" spans="1:9" ht="12.95" customHeight="1" x14ac:dyDescent="0.25">
      <c r="A12409" s="15"/>
      <c r="B12409" s="16" t="s">
        <v>2058</v>
      </c>
      <c r="C12409" s="17">
        <v>2</v>
      </c>
      <c r="D12409" s="18">
        <v>2</v>
      </c>
      <c r="E12409" s="9"/>
      <c r="F12409" s="9"/>
      <c r="G12409" s="9"/>
      <c r="H12409" s="9"/>
      <c r="I12409" s="9"/>
    </row>
    <row r="12410" spans="1:9" ht="15" customHeight="1" x14ac:dyDescent="0.25">
      <c r="A12410" s="19"/>
      <c r="B12410" s="20"/>
      <c r="C12410" s="21"/>
      <c r="D12410" s="22">
        <v>2</v>
      </c>
      <c r="E12410" s="9"/>
      <c r="F12410" s="9"/>
      <c r="G12410" s="9"/>
      <c r="H12410" s="9"/>
      <c r="I12410" s="9"/>
    </row>
    <row r="12411" spans="1:9" ht="9.9499999999999993" customHeight="1" x14ac:dyDescent="0.25">
      <c r="A12411" s="86"/>
      <c r="B12411" s="86"/>
      <c r="C12411" s="86"/>
      <c r="D12411" s="9"/>
      <c r="E12411" s="9"/>
      <c r="F12411" s="9"/>
      <c r="G12411" s="9"/>
      <c r="H12411" s="9"/>
      <c r="I12411" s="9"/>
    </row>
    <row r="12412" spans="1:9" ht="12" customHeight="1" x14ac:dyDescent="0.25">
      <c r="A12412" s="9"/>
      <c r="B12412" s="9"/>
      <c r="C12412" s="9"/>
      <c r="D12412" s="90" t="s">
        <v>4257</v>
      </c>
      <c r="E12412" s="90"/>
      <c r="F12412" s="90"/>
      <c r="G12412" s="90"/>
      <c r="H12412" s="90"/>
      <c r="I12412" s="90"/>
    </row>
    <row r="12413" spans="1:9" ht="9.9499999999999993" customHeight="1" x14ac:dyDescent="0.25">
      <c r="A12413" s="86"/>
      <c r="B12413" s="86"/>
      <c r="C12413" s="86"/>
      <c r="D12413" s="86"/>
      <c r="E12413" s="9"/>
      <c r="F12413" s="9"/>
      <c r="G12413" s="9"/>
      <c r="H12413" s="9"/>
      <c r="I12413" s="9"/>
    </row>
    <row r="12414" spans="1:9" ht="30.95" customHeight="1" x14ac:dyDescent="0.25">
      <c r="A12414" s="88" t="s">
        <v>3804</v>
      </c>
      <c r="B12414" s="88"/>
      <c r="C12414" s="88"/>
      <c r="D12414" s="88"/>
      <c r="E12414" s="88"/>
      <c r="F12414" s="88"/>
      <c r="G12414" s="88"/>
      <c r="H12414" s="88"/>
      <c r="I12414" s="88"/>
    </row>
    <row r="12415" spans="1:9" ht="15" customHeight="1" x14ac:dyDescent="0.25">
      <c r="A12415" s="89"/>
      <c r="B12415" s="89"/>
      <c r="C12415" s="14" t="s">
        <v>2076</v>
      </c>
      <c r="D12415" s="14" t="s">
        <v>2059</v>
      </c>
      <c r="E12415" s="9"/>
      <c r="F12415" s="9"/>
      <c r="G12415" s="9"/>
      <c r="H12415" s="9"/>
      <c r="I12415" s="9"/>
    </row>
    <row r="12416" spans="1:9" ht="12.95" customHeight="1" x14ac:dyDescent="0.25">
      <c r="A12416" s="15" t="s">
        <v>2108</v>
      </c>
      <c r="B12416" s="16" t="s">
        <v>2076</v>
      </c>
      <c r="C12416" s="17">
        <v>406.64</v>
      </c>
      <c r="D12416" s="18">
        <v>406.64</v>
      </c>
      <c r="E12416" s="9"/>
      <c r="F12416" s="9"/>
      <c r="G12416" s="9"/>
      <c r="H12416" s="9"/>
      <c r="I12416" s="9"/>
    </row>
    <row r="12417" spans="1:9" ht="15" customHeight="1" x14ac:dyDescent="0.25">
      <c r="A12417" s="19"/>
      <c r="B12417" s="20"/>
      <c r="C12417" s="21"/>
      <c r="D12417" s="22">
        <v>406.64</v>
      </c>
      <c r="E12417" s="9"/>
      <c r="F12417" s="9"/>
      <c r="G12417" s="9"/>
      <c r="H12417" s="9"/>
      <c r="I12417" s="9"/>
    </row>
    <row r="12418" spans="1:9" ht="9.9499999999999993" customHeight="1" x14ac:dyDescent="0.25">
      <c r="A12418" s="86"/>
      <c r="B12418" s="86"/>
      <c r="C12418" s="86"/>
      <c r="D12418" s="9"/>
      <c r="E12418" s="9"/>
      <c r="F12418" s="9"/>
      <c r="G12418" s="9"/>
      <c r="H12418" s="9"/>
      <c r="I12418" s="9"/>
    </row>
    <row r="12419" spans="1:9" ht="12" customHeight="1" x14ac:dyDescent="0.25">
      <c r="A12419" s="9"/>
      <c r="B12419" s="9"/>
      <c r="C12419" s="9"/>
      <c r="D12419" s="90" t="s">
        <v>5191</v>
      </c>
      <c r="E12419" s="90"/>
      <c r="F12419" s="90"/>
      <c r="G12419" s="90"/>
      <c r="H12419" s="90"/>
      <c r="I12419" s="90"/>
    </row>
    <row r="12420" spans="1:9" ht="9.9499999999999993" customHeight="1" x14ac:dyDescent="0.25">
      <c r="A12420" s="86"/>
      <c r="B12420" s="86"/>
      <c r="C12420" s="86"/>
      <c r="D12420" s="86"/>
      <c r="E12420" s="9"/>
      <c r="F12420" s="9"/>
      <c r="G12420" s="9"/>
      <c r="H12420" s="9"/>
      <c r="I12420" s="9"/>
    </row>
    <row r="12421" spans="1:9" ht="42.95" customHeight="1" x14ac:dyDescent="0.25">
      <c r="A12421" s="88" t="s">
        <v>3805</v>
      </c>
      <c r="B12421" s="88"/>
      <c r="C12421" s="88"/>
      <c r="D12421" s="88"/>
      <c r="E12421" s="88"/>
      <c r="F12421" s="88"/>
      <c r="G12421" s="88"/>
      <c r="H12421" s="88"/>
      <c r="I12421" s="88"/>
    </row>
    <row r="12422" spans="1:9" ht="15" customHeight="1" x14ac:dyDescent="0.25">
      <c r="A12422" s="89"/>
      <c r="B12422" s="89"/>
      <c r="C12422" s="14" t="s">
        <v>2058</v>
      </c>
      <c r="D12422" s="14" t="s">
        <v>2059</v>
      </c>
      <c r="E12422" s="9"/>
      <c r="F12422" s="9"/>
      <c r="G12422" s="9"/>
      <c r="H12422" s="9"/>
      <c r="I12422" s="9"/>
    </row>
    <row r="12423" spans="1:9" ht="12.95" customHeight="1" x14ac:dyDescent="0.25">
      <c r="A12423" s="15"/>
      <c r="B12423" s="16" t="s">
        <v>2058</v>
      </c>
      <c r="C12423" s="17">
        <v>2</v>
      </c>
      <c r="D12423" s="18">
        <v>2</v>
      </c>
      <c r="E12423" s="9"/>
      <c r="F12423" s="9"/>
      <c r="G12423" s="9"/>
      <c r="H12423" s="9"/>
      <c r="I12423" s="9"/>
    </row>
    <row r="12424" spans="1:9" ht="15" customHeight="1" x14ac:dyDescent="0.25">
      <c r="A12424" s="19"/>
      <c r="B12424" s="20"/>
      <c r="C12424" s="21"/>
      <c r="D12424" s="22">
        <v>2</v>
      </c>
      <c r="E12424" s="9"/>
      <c r="F12424" s="9"/>
      <c r="G12424" s="9"/>
      <c r="H12424" s="9"/>
      <c r="I12424" s="9"/>
    </row>
    <row r="12425" spans="1:9" ht="9.9499999999999993" customHeight="1" x14ac:dyDescent="0.25">
      <c r="A12425" s="86"/>
      <c r="B12425" s="86"/>
      <c r="C12425" s="86"/>
      <c r="D12425" s="9"/>
      <c r="E12425" s="9"/>
      <c r="F12425" s="9"/>
      <c r="G12425" s="9"/>
      <c r="H12425" s="9"/>
      <c r="I12425" s="9"/>
    </row>
    <row r="12426" spans="1:9" ht="12" customHeight="1" x14ac:dyDescent="0.25">
      <c r="A12426" s="9"/>
      <c r="B12426" s="9"/>
      <c r="C12426" s="9"/>
      <c r="D12426" s="90" t="s">
        <v>4257</v>
      </c>
      <c r="E12426" s="90"/>
      <c r="F12426" s="90"/>
      <c r="G12426" s="90"/>
      <c r="H12426" s="90"/>
      <c r="I12426" s="90"/>
    </row>
    <row r="12427" spans="1:9" ht="9.9499999999999993" customHeight="1" x14ac:dyDescent="0.25">
      <c r="A12427" s="86"/>
      <c r="B12427" s="86"/>
      <c r="C12427" s="86"/>
      <c r="D12427" s="86"/>
      <c r="E12427" s="9"/>
      <c r="F12427" s="9"/>
      <c r="G12427" s="9"/>
      <c r="H12427" s="9"/>
      <c r="I12427" s="9"/>
    </row>
    <row r="12428" spans="1:9" ht="30.95" customHeight="1" x14ac:dyDescent="0.25">
      <c r="A12428" s="88" t="s">
        <v>3806</v>
      </c>
      <c r="B12428" s="88"/>
      <c r="C12428" s="88"/>
      <c r="D12428" s="88"/>
      <c r="E12428" s="88"/>
      <c r="F12428" s="88"/>
      <c r="G12428" s="88"/>
      <c r="H12428" s="88"/>
      <c r="I12428" s="88"/>
    </row>
    <row r="12429" spans="1:9" ht="15" customHeight="1" x14ac:dyDescent="0.25">
      <c r="A12429" s="89"/>
      <c r="B12429" s="89"/>
      <c r="C12429" s="14" t="s">
        <v>2076</v>
      </c>
      <c r="D12429" s="14" t="s">
        <v>2058</v>
      </c>
      <c r="E12429" s="14" t="s">
        <v>2059</v>
      </c>
      <c r="F12429" s="9"/>
      <c r="G12429" s="9"/>
      <c r="H12429" s="9"/>
      <c r="I12429" s="9"/>
    </row>
    <row r="12430" spans="1:9" ht="18.95" customHeight="1" x14ac:dyDescent="0.25">
      <c r="A12430" s="15" t="s">
        <v>2110</v>
      </c>
      <c r="B12430" s="16" t="s">
        <v>2111</v>
      </c>
      <c r="C12430" s="17">
        <v>0.16</v>
      </c>
      <c r="D12430" s="17">
        <v>42</v>
      </c>
      <c r="E12430" s="18">
        <v>6.72</v>
      </c>
      <c r="F12430" s="9"/>
      <c r="G12430" s="9"/>
      <c r="H12430" s="9"/>
      <c r="I12430" s="9"/>
    </row>
    <row r="12431" spans="1:9" ht="15" customHeight="1" x14ac:dyDescent="0.25">
      <c r="A12431" s="19"/>
      <c r="B12431" s="20"/>
      <c r="C12431" s="21"/>
      <c r="D12431" s="21"/>
      <c r="E12431" s="22">
        <v>6.72</v>
      </c>
      <c r="F12431" s="9"/>
      <c r="G12431" s="9"/>
      <c r="H12431" s="9"/>
      <c r="I12431" s="9"/>
    </row>
    <row r="12432" spans="1:9" ht="9.9499999999999993" customHeight="1" x14ac:dyDescent="0.25">
      <c r="A12432" s="86"/>
      <c r="B12432" s="86"/>
      <c r="C12432" s="86"/>
      <c r="D12432" s="9"/>
      <c r="E12432" s="9"/>
      <c r="F12432" s="9"/>
      <c r="G12432" s="9"/>
      <c r="H12432" s="9"/>
      <c r="I12432" s="9"/>
    </row>
    <row r="12433" spans="1:9" ht="12" customHeight="1" x14ac:dyDescent="0.25">
      <c r="A12433" s="9"/>
      <c r="B12433" s="9"/>
      <c r="C12433" s="9"/>
      <c r="D12433" s="90" t="s">
        <v>5021</v>
      </c>
      <c r="E12433" s="90"/>
      <c r="F12433" s="90"/>
      <c r="G12433" s="90"/>
      <c r="H12433" s="90"/>
      <c r="I12433" s="90"/>
    </row>
    <row r="12434" spans="1:9" ht="9.9499999999999993" customHeight="1" x14ac:dyDescent="0.25">
      <c r="A12434" s="86"/>
      <c r="B12434" s="86"/>
      <c r="C12434" s="86"/>
      <c r="D12434" s="86"/>
      <c r="E12434" s="9"/>
      <c r="F12434" s="9"/>
      <c r="G12434" s="9"/>
      <c r="H12434" s="9"/>
      <c r="I12434" s="9"/>
    </row>
    <row r="12435" spans="1:9" ht="30.95" customHeight="1" x14ac:dyDescent="0.25">
      <c r="A12435" s="88" t="s">
        <v>3807</v>
      </c>
      <c r="B12435" s="88"/>
      <c r="C12435" s="88"/>
      <c r="D12435" s="88"/>
      <c r="E12435" s="88"/>
      <c r="F12435" s="88"/>
      <c r="G12435" s="88"/>
      <c r="H12435" s="88"/>
      <c r="I12435" s="88"/>
    </row>
    <row r="12436" spans="1:9" ht="15" customHeight="1" x14ac:dyDescent="0.25">
      <c r="A12436" s="89"/>
      <c r="B12436" s="89"/>
      <c r="C12436" s="14" t="s">
        <v>2058</v>
      </c>
      <c r="D12436" s="14" t="s">
        <v>2059</v>
      </c>
      <c r="E12436" s="9"/>
      <c r="F12436" s="9"/>
      <c r="G12436" s="9"/>
      <c r="H12436" s="9"/>
      <c r="I12436" s="9"/>
    </row>
    <row r="12437" spans="1:9" ht="12.95" customHeight="1" x14ac:dyDescent="0.25">
      <c r="A12437" s="15"/>
      <c r="B12437" s="16" t="s">
        <v>2058</v>
      </c>
      <c r="C12437" s="17">
        <v>8</v>
      </c>
      <c r="D12437" s="18">
        <v>8</v>
      </c>
      <c r="E12437" s="9"/>
      <c r="F12437" s="9"/>
      <c r="G12437" s="9"/>
      <c r="H12437" s="9"/>
      <c r="I12437" s="9"/>
    </row>
    <row r="12438" spans="1:9" ht="15" customHeight="1" x14ac:dyDescent="0.25">
      <c r="A12438" s="19"/>
      <c r="B12438" s="20"/>
      <c r="C12438" s="21"/>
      <c r="D12438" s="22">
        <v>8</v>
      </c>
      <c r="E12438" s="9"/>
      <c r="F12438" s="9"/>
      <c r="G12438" s="9"/>
      <c r="H12438" s="9"/>
      <c r="I12438" s="9"/>
    </row>
    <row r="12439" spans="1:9" ht="9.9499999999999993" customHeight="1" x14ac:dyDescent="0.25">
      <c r="A12439" s="86"/>
      <c r="B12439" s="86"/>
      <c r="C12439" s="86"/>
      <c r="D12439" s="9"/>
      <c r="E12439" s="9"/>
      <c r="F12439" s="9"/>
      <c r="G12439" s="9"/>
      <c r="H12439" s="9"/>
      <c r="I12439" s="9"/>
    </row>
    <row r="12440" spans="1:9" ht="12" customHeight="1" x14ac:dyDescent="0.25">
      <c r="A12440" s="9"/>
      <c r="B12440" s="9"/>
      <c r="C12440" s="9"/>
      <c r="D12440" s="90" t="s">
        <v>4258</v>
      </c>
      <c r="E12440" s="90"/>
      <c r="F12440" s="90"/>
      <c r="G12440" s="90"/>
      <c r="H12440" s="90"/>
      <c r="I12440" s="90"/>
    </row>
    <row r="12441" spans="1:9" ht="9.9499999999999993" customHeight="1" x14ac:dyDescent="0.25">
      <c r="A12441" s="86"/>
      <c r="B12441" s="86"/>
      <c r="C12441" s="86"/>
      <c r="D12441" s="86"/>
      <c r="E12441" s="9"/>
      <c r="F12441" s="9"/>
      <c r="G12441" s="9"/>
      <c r="H12441" s="9"/>
      <c r="I12441" s="9"/>
    </row>
    <row r="12442" spans="1:9" ht="20.100000000000001" customHeight="1" x14ac:dyDescent="0.25">
      <c r="A12442" s="88" t="s">
        <v>3808</v>
      </c>
      <c r="B12442" s="88"/>
      <c r="C12442" s="88"/>
      <c r="D12442" s="88"/>
      <c r="E12442" s="88"/>
      <c r="F12442" s="88"/>
      <c r="G12442" s="88"/>
      <c r="H12442" s="88"/>
      <c r="I12442" s="88"/>
    </row>
    <row r="12443" spans="1:9" ht="15" customHeight="1" x14ac:dyDescent="0.25">
      <c r="A12443" s="89"/>
      <c r="B12443" s="89"/>
      <c r="C12443" s="14" t="s">
        <v>2076</v>
      </c>
      <c r="D12443" s="14" t="s">
        <v>2059</v>
      </c>
      <c r="E12443" s="9"/>
      <c r="F12443" s="9"/>
      <c r="G12443" s="9"/>
      <c r="H12443" s="9"/>
      <c r="I12443" s="9"/>
    </row>
    <row r="12444" spans="1:9" ht="12.95" customHeight="1" x14ac:dyDescent="0.25">
      <c r="A12444" s="15" t="s">
        <v>3488</v>
      </c>
      <c r="B12444" s="16" t="s">
        <v>2076</v>
      </c>
      <c r="C12444" s="17">
        <v>116.95</v>
      </c>
      <c r="D12444" s="18">
        <v>116.95</v>
      </c>
      <c r="E12444" s="9"/>
      <c r="F12444" s="9"/>
      <c r="G12444" s="9"/>
      <c r="H12444" s="9"/>
      <c r="I12444" s="9"/>
    </row>
    <row r="12445" spans="1:9" ht="15" customHeight="1" x14ac:dyDescent="0.25">
      <c r="A12445" s="19"/>
      <c r="B12445" s="20"/>
      <c r="C12445" s="21"/>
      <c r="D12445" s="22">
        <v>116.95</v>
      </c>
      <c r="E12445" s="9"/>
      <c r="F12445" s="9"/>
      <c r="G12445" s="9"/>
      <c r="H12445" s="9"/>
      <c r="I12445" s="9"/>
    </row>
    <row r="12446" spans="1:9" ht="9.9499999999999993" customHeight="1" x14ac:dyDescent="0.25">
      <c r="A12446" s="86"/>
      <c r="B12446" s="86"/>
      <c r="C12446" s="86"/>
      <c r="D12446" s="9"/>
      <c r="E12446" s="9"/>
      <c r="F12446" s="9"/>
      <c r="G12446" s="9"/>
      <c r="H12446" s="9"/>
      <c r="I12446" s="9"/>
    </row>
    <row r="12447" spans="1:9" ht="12" customHeight="1" x14ac:dyDescent="0.25">
      <c r="A12447" s="9"/>
      <c r="B12447" s="9"/>
      <c r="C12447" s="9"/>
      <c r="D12447" s="90" t="s">
        <v>5193</v>
      </c>
      <c r="E12447" s="90"/>
      <c r="F12447" s="90"/>
      <c r="G12447" s="90"/>
      <c r="H12447" s="90"/>
      <c r="I12447" s="90"/>
    </row>
    <row r="12448" spans="1:9" ht="9.9499999999999993" customHeight="1" x14ac:dyDescent="0.25">
      <c r="A12448" s="86"/>
      <c r="B12448" s="86"/>
      <c r="C12448" s="86"/>
      <c r="D12448" s="86"/>
      <c r="E12448" s="9"/>
      <c r="F12448" s="9"/>
      <c r="G12448" s="9"/>
      <c r="H12448" s="9"/>
      <c r="I12448" s="9"/>
    </row>
    <row r="12449" spans="1:9" ht="30.95" customHeight="1" x14ac:dyDescent="0.25">
      <c r="A12449" s="88" t="s">
        <v>3809</v>
      </c>
      <c r="B12449" s="88"/>
      <c r="C12449" s="88"/>
      <c r="D12449" s="88"/>
      <c r="E12449" s="88"/>
      <c r="F12449" s="88"/>
      <c r="G12449" s="88"/>
      <c r="H12449" s="88"/>
      <c r="I12449" s="88"/>
    </row>
    <row r="12450" spans="1:9" ht="15" customHeight="1" x14ac:dyDescent="0.25">
      <c r="A12450" s="89"/>
      <c r="B12450" s="89"/>
      <c r="C12450" s="14" t="s">
        <v>2076</v>
      </c>
      <c r="D12450" s="14" t="s">
        <v>2059</v>
      </c>
      <c r="E12450" s="9"/>
      <c r="F12450" s="9"/>
      <c r="G12450" s="9"/>
      <c r="H12450" s="9"/>
      <c r="I12450" s="9"/>
    </row>
    <row r="12451" spans="1:9" ht="12.95" customHeight="1" x14ac:dyDescent="0.25">
      <c r="A12451" s="15" t="s">
        <v>2108</v>
      </c>
      <c r="B12451" s="16" t="s">
        <v>2076</v>
      </c>
      <c r="C12451" s="17">
        <v>406.64</v>
      </c>
      <c r="D12451" s="18">
        <v>406.64</v>
      </c>
      <c r="E12451" s="9"/>
      <c r="F12451" s="9"/>
      <c r="G12451" s="9"/>
      <c r="H12451" s="9"/>
      <c r="I12451" s="9"/>
    </row>
    <row r="12452" spans="1:9" ht="15" customHeight="1" x14ac:dyDescent="0.25">
      <c r="A12452" s="19"/>
      <c r="B12452" s="20"/>
      <c r="C12452" s="21"/>
      <c r="D12452" s="22">
        <v>406.64</v>
      </c>
      <c r="E12452" s="9"/>
      <c r="F12452" s="9"/>
      <c r="G12452" s="9"/>
      <c r="H12452" s="9"/>
      <c r="I12452" s="9"/>
    </row>
    <row r="12453" spans="1:9" ht="9.9499999999999993" customHeight="1" x14ac:dyDescent="0.25">
      <c r="A12453" s="86"/>
      <c r="B12453" s="86"/>
      <c r="C12453" s="86"/>
      <c r="D12453" s="9"/>
      <c r="E12453" s="9"/>
      <c r="F12453" s="9"/>
      <c r="G12453" s="9"/>
      <c r="H12453" s="9"/>
      <c r="I12453" s="9"/>
    </row>
    <row r="12454" spans="1:9" ht="12" customHeight="1" x14ac:dyDescent="0.25">
      <c r="A12454" s="9"/>
      <c r="B12454" s="9"/>
      <c r="C12454" s="9"/>
      <c r="D12454" s="90" t="s">
        <v>5191</v>
      </c>
      <c r="E12454" s="90"/>
      <c r="F12454" s="90"/>
      <c r="G12454" s="90"/>
      <c r="H12454" s="90"/>
      <c r="I12454" s="90"/>
    </row>
    <row r="12455" spans="1:9" ht="9.9499999999999993" customHeight="1" x14ac:dyDescent="0.25">
      <c r="A12455" s="86"/>
      <c r="B12455" s="86"/>
      <c r="C12455" s="86"/>
      <c r="D12455" s="86"/>
      <c r="E12455" s="9"/>
      <c r="F12455" s="9"/>
      <c r="G12455" s="9"/>
      <c r="H12455" s="9"/>
      <c r="I12455" s="9"/>
    </row>
    <row r="12456" spans="1:9" ht="20.100000000000001" customHeight="1" x14ac:dyDescent="0.25">
      <c r="A12456" s="88" t="s">
        <v>3810</v>
      </c>
      <c r="B12456" s="88"/>
      <c r="C12456" s="88"/>
      <c r="D12456" s="88"/>
      <c r="E12456" s="88"/>
      <c r="F12456" s="88"/>
      <c r="G12456" s="88"/>
      <c r="H12456" s="88"/>
      <c r="I12456" s="88"/>
    </row>
    <row r="12457" spans="1:9" ht="15" customHeight="1" x14ac:dyDescent="0.25">
      <c r="A12457" s="89"/>
      <c r="B12457" s="89"/>
      <c r="C12457" s="14" t="s">
        <v>2069</v>
      </c>
      <c r="D12457" s="14" t="s">
        <v>2058</v>
      </c>
      <c r="E12457" s="14" t="s">
        <v>2059</v>
      </c>
      <c r="F12457" s="9"/>
      <c r="G12457" s="9"/>
      <c r="H12457" s="9"/>
      <c r="I12457" s="9"/>
    </row>
    <row r="12458" spans="1:9" ht="12.95" customHeight="1" x14ac:dyDescent="0.25">
      <c r="A12458" s="15"/>
      <c r="B12458" s="16" t="s">
        <v>2104</v>
      </c>
      <c r="C12458" s="17">
        <v>173.95</v>
      </c>
      <c r="D12458" s="17">
        <v>1</v>
      </c>
      <c r="E12458" s="18">
        <v>173.95</v>
      </c>
      <c r="F12458" s="9"/>
      <c r="G12458" s="9"/>
      <c r="H12458" s="9"/>
      <c r="I12458" s="9"/>
    </row>
    <row r="12459" spans="1:9" ht="15" customHeight="1" x14ac:dyDescent="0.25">
      <c r="A12459" s="19"/>
      <c r="B12459" s="20"/>
      <c r="C12459" s="21"/>
      <c r="D12459" s="21"/>
      <c r="E12459" s="22">
        <v>173.95</v>
      </c>
      <c r="F12459" s="9"/>
      <c r="G12459" s="9"/>
      <c r="H12459" s="9"/>
      <c r="I12459" s="9"/>
    </row>
    <row r="12460" spans="1:9" ht="9.9499999999999993" customHeight="1" x14ac:dyDescent="0.25">
      <c r="A12460" s="86"/>
      <c r="B12460" s="86"/>
      <c r="C12460" s="86"/>
      <c r="D12460" s="9"/>
      <c r="E12460" s="9"/>
      <c r="F12460" s="9"/>
      <c r="G12460" s="9"/>
      <c r="H12460" s="9"/>
      <c r="I12460" s="9"/>
    </row>
    <row r="12461" spans="1:9" ht="12" customHeight="1" x14ac:dyDescent="0.25">
      <c r="A12461" s="9"/>
      <c r="B12461" s="9"/>
      <c r="C12461" s="9"/>
      <c r="D12461" s="90" t="s">
        <v>5194</v>
      </c>
      <c r="E12461" s="90"/>
      <c r="F12461" s="90"/>
      <c r="G12461" s="90"/>
      <c r="H12461" s="90"/>
      <c r="I12461" s="90"/>
    </row>
    <row r="12462" spans="1:9" ht="9.9499999999999993" customHeight="1" x14ac:dyDescent="0.25">
      <c r="A12462" s="86"/>
      <c r="B12462" s="86"/>
      <c r="C12462" s="86"/>
      <c r="D12462" s="86"/>
      <c r="E12462" s="9"/>
      <c r="F12462" s="9"/>
      <c r="G12462" s="9"/>
      <c r="H12462" s="9"/>
      <c r="I12462" s="9"/>
    </row>
    <row r="12463" spans="1:9" ht="30.95" customHeight="1" x14ac:dyDescent="0.25">
      <c r="A12463" s="88" t="s">
        <v>3811</v>
      </c>
      <c r="B12463" s="88"/>
      <c r="C12463" s="88"/>
      <c r="D12463" s="88"/>
      <c r="E12463" s="88"/>
      <c r="F12463" s="88"/>
      <c r="G12463" s="88"/>
      <c r="H12463" s="88"/>
      <c r="I12463" s="88"/>
    </row>
    <row r="12464" spans="1:9" ht="15" customHeight="1" x14ac:dyDescent="0.25">
      <c r="A12464" s="89"/>
      <c r="B12464" s="89"/>
      <c r="C12464" s="14" t="s">
        <v>2076</v>
      </c>
      <c r="D12464" s="14" t="s">
        <v>2059</v>
      </c>
      <c r="E12464" s="9"/>
      <c r="F12464" s="9"/>
      <c r="G12464" s="9"/>
      <c r="H12464" s="9"/>
      <c r="I12464" s="9"/>
    </row>
    <row r="12465" spans="1:9" ht="12.95" customHeight="1" x14ac:dyDescent="0.25">
      <c r="A12465" s="15" t="s">
        <v>2077</v>
      </c>
      <c r="B12465" s="16" t="s">
        <v>2076</v>
      </c>
      <c r="C12465" s="17">
        <v>3582.66</v>
      </c>
      <c r="D12465" s="18">
        <v>3582.66</v>
      </c>
      <c r="E12465" s="9"/>
      <c r="F12465" s="9"/>
      <c r="G12465" s="9"/>
      <c r="H12465" s="9"/>
      <c r="I12465" s="9"/>
    </row>
    <row r="12466" spans="1:9" ht="15" customHeight="1" x14ac:dyDescent="0.25">
      <c r="A12466" s="19"/>
      <c r="B12466" s="20"/>
      <c r="C12466" s="21"/>
      <c r="D12466" s="22">
        <v>3582.66</v>
      </c>
      <c r="E12466" s="9"/>
      <c r="F12466" s="9"/>
      <c r="G12466" s="9"/>
      <c r="H12466" s="9"/>
      <c r="I12466" s="9"/>
    </row>
    <row r="12467" spans="1:9" ht="9.9499999999999993" customHeight="1" x14ac:dyDescent="0.25">
      <c r="A12467" s="86"/>
      <c r="B12467" s="86"/>
      <c r="C12467" s="86"/>
      <c r="D12467" s="9"/>
      <c r="E12467" s="9"/>
      <c r="F12467" s="9"/>
      <c r="G12467" s="9"/>
      <c r="H12467" s="9"/>
      <c r="I12467" s="9"/>
    </row>
    <row r="12468" spans="1:9" ht="12" customHeight="1" x14ac:dyDescent="0.25">
      <c r="A12468" s="9"/>
      <c r="B12468" s="9"/>
      <c r="C12468" s="9"/>
      <c r="D12468" s="90" t="s">
        <v>5195</v>
      </c>
      <c r="E12468" s="90"/>
      <c r="F12468" s="90"/>
      <c r="G12468" s="90"/>
      <c r="H12468" s="90"/>
      <c r="I12468" s="90"/>
    </row>
    <row r="12469" spans="1:9" ht="9.9499999999999993" customHeight="1" x14ac:dyDescent="0.25">
      <c r="A12469" s="86"/>
      <c r="B12469" s="86"/>
      <c r="C12469" s="86"/>
      <c r="D12469" s="86"/>
      <c r="E12469" s="9"/>
      <c r="F12469" s="9"/>
      <c r="G12469" s="9"/>
      <c r="H12469" s="9"/>
      <c r="I12469" s="9"/>
    </row>
    <row r="12470" spans="1:9" ht="30.95" customHeight="1" x14ac:dyDescent="0.25">
      <c r="A12470" s="88" t="s">
        <v>3812</v>
      </c>
      <c r="B12470" s="88"/>
      <c r="C12470" s="88"/>
      <c r="D12470" s="88"/>
      <c r="E12470" s="88"/>
      <c r="F12470" s="88"/>
      <c r="G12470" s="88"/>
      <c r="H12470" s="88"/>
      <c r="I12470" s="88"/>
    </row>
    <row r="12471" spans="1:9" ht="15" customHeight="1" x14ac:dyDescent="0.25">
      <c r="A12471" s="89"/>
      <c r="B12471" s="89"/>
      <c r="C12471" s="14" t="s">
        <v>2076</v>
      </c>
      <c r="D12471" s="14" t="s">
        <v>2079</v>
      </c>
      <c r="E12471" s="14" t="s">
        <v>2059</v>
      </c>
      <c r="F12471" s="9"/>
      <c r="G12471" s="9"/>
      <c r="H12471" s="9"/>
      <c r="I12471" s="9"/>
    </row>
    <row r="12472" spans="1:9" ht="18.95" customHeight="1" x14ac:dyDescent="0.25">
      <c r="A12472" s="15" t="s">
        <v>2080</v>
      </c>
      <c r="B12472" s="16" t="s">
        <v>2081</v>
      </c>
      <c r="C12472" s="17">
        <v>908.42</v>
      </c>
      <c r="D12472" s="17">
        <v>0.1</v>
      </c>
      <c r="E12472" s="18">
        <v>90.84</v>
      </c>
      <c r="F12472" s="9"/>
      <c r="G12472" s="9"/>
      <c r="H12472" s="9"/>
      <c r="I12472" s="9"/>
    </row>
    <row r="12473" spans="1:9" ht="15" customHeight="1" x14ac:dyDescent="0.25">
      <c r="A12473" s="19"/>
      <c r="B12473" s="20"/>
      <c r="C12473" s="21"/>
      <c r="D12473" s="21"/>
      <c r="E12473" s="22">
        <v>90.84</v>
      </c>
      <c r="F12473" s="9"/>
      <c r="G12473" s="9"/>
      <c r="H12473" s="9"/>
      <c r="I12473" s="9"/>
    </row>
    <row r="12474" spans="1:9" ht="9.9499999999999993" customHeight="1" x14ac:dyDescent="0.25">
      <c r="A12474" s="86"/>
      <c r="B12474" s="86"/>
      <c r="C12474" s="86"/>
      <c r="D12474" s="9"/>
      <c r="E12474" s="9"/>
      <c r="F12474" s="9"/>
      <c r="G12474" s="9"/>
      <c r="H12474" s="9"/>
      <c r="I12474" s="9"/>
    </row>
    <row r="12475" spans="1:9" ht="12" customHeight="1" x14ac:dyDescent="0.25">
      <c r="A12475" s="9"/>
      <c r="B12475" s="9"/>
      <c r="C12475" s="9"/>
      <c r="D12475" s="90" t="s">
        <v>5196</v>
      </c>
      <c r="E12475" s="90"/>
      <c r="F12475" s="90"/>
      <c r="G12475" s="90"/>
      <c r="H12475" s="90"/>
      <c r="I12475" s="90"/>
    </row>
    <row r="12476" spans="1:9" ht="9.9499999999999993" customHeight="1" x14ac:dyDescent="0.25">
      <c r="A12476" s="86"/>
      <c r="B12476" s="86"/>
      <c r="C12476" s="86"/>
      <c r="D12476" s="86"/>
      <c r="E12476" s="9"/>
      <c r="F12476" s="9"/>
      <c r="G12476" s="9"/>
      <c r="H12476" s="9"/>
      <c r="I12476" s="9"/>
    </row>
    <row r="12477" spans="1:9" ht="30.95" customHeight="1" x14ac:dyDescent="0.25">
      <c r="A12477" s="88" t="s">
        <v>3813</v>
      </c>
      <c r="B12477" s="88"/>
      <c r="C12477" s="88"/>
      <c r="D12477" s="88"/>
      <c r="E12477" s="88"/>
      <c r="F12477" s="88"/>
      <c r="G12477" s="88"/>
      <c r="H12477" s="88"/>
      <c r="I12477" s="88"/>
    </row>
    <row r="12478" spans="1:9" ht="15" customHeight="1" x14ac:dyDescent="0.25">
      <c r="A12478" s="89"/>
      <c r="B12478" s="89"/>
      <c r="C12478" s="14" t="s">
        <v>2076</v>
      </c>
      <c r="D12478" s="14" t="s">
        <v>2079</v>
      </c>
      <c r="E12478" s="14" t="s">
        <v>2058</v>
      </c>
      <c r="F12478" s="14" t="s">
        <v>2059</v>
      </c>
      <c r="G12478" s="9"/>
      <c r="H12478" s="9"/>
      <c r="I12478" s="9"/>
    </row>
    <row r="12479" spans="1:9" ht="27" customHeight="1" x14ac:dyDescent="0.25">
      <c r="A12479" s="15" t="s">
        <v>2083</v>
      </c>
      <c r="B12479" s="16" t="s">
        <v>2084</v>
      </c>
      <c r="C12479" s="17">
        <v>4.3</v>
      </c>
      <c r="D12479" s="17">
        <v>0.1</v>
      </c>
      <c r="E12479" s="17">
        <v>3</v>
      </c>
      <c r="F12479" s="18">
        <v>1.29</v>
      </c>
      <c r="G12479" s="9"/>
      <c r="H12479" s="9"/>
      <c r="I12479" s="9"/>
    </row>
    <row r="12480" spans="1:9" ht="15" customHeight="1" x14ac:dyDescent="0.25">
      <c r="A12480" s="19"/>
      <c r="B12480" s="20"/>
      <c r="C12480" s="21"/>
      <c r="D12480" s="21"/>
      <c r="E12480" s="21"/>
      <c r="F12480" s="22">
        <v>1.29</v>
      </c>
      <c r="G12480" s="9"/>
      <c r="H12480" s="9"/>
      <c r="I12480" s="9"/>
    </row>
    <row r="12481" spans="1:9" ht="9.9499999999999993" customHeight="1" x14ac:dyDescent="0.25">
      <c r="A12481" s="86"/>
      <c r="B12481" s="86"/>
      <c r="C12481" s="86"/>
      <c r="D12481" s="9"/>
      <c r="E12481" s="9"/>
      <c r="F12481" s="9"/>
      <c r="G12481" s="9"/>
      <c r="H12481" s="9"/>
      <c r="I12481" s="9"/>
    </row>
    <row r="12482" spans="1:9" ht="12" customHeight="1" x14ac:dyDescent="0.25">
      <c r="A12482" s="9"/>
      <c r="B12482" s="9"/>
      <c r="C12482" s="9"/>
      <c r="D12482" s="90" t="s">
        <v>4337</v>
      </c>
      <c r="E12482" s="90"/>
      <c r="F12482" s="90"/>
      <c r="G12482" s="90"/>
      <c r="H12482" s="90"/>
      <c r="I12482" s="90"/>
    </row>
    <row r="12483" spans="1:9" ht="9.9499999999999993" customHeight="1" x14ac:dyDescent="0.25">
      <c r="A12483" s="86"/>
      <c r="B12483" s="86"/>
      <c r="C12483" s="86"/>
      <c r="D12483" s="86"/>
      <c r="E12483" s="9"/>
      <c r="F12483" s="9"/>
      <c r="G12483" s="9"/>
      <c r="H12483" s="9"/>
      <c r="I12483" s="9"/>
    </row>
    <row r="12484" spans="1:9" ht="42.95" customHeight="1" x14ac:dyDescent="0.25">
      <c r="A12484" s="88" t="s">
        <v>3814</v>
      </c>
      <c r="B12484" s="88"/>
      <c r="C12484" s="88"/>
      <c r="D12484" s="88"/>
      <c r="E12484" s="88"/>
      <c r="F12484" s="88"/>
      <c r="G12484" s="88"/>
      <c r="H12484" s="88"/>
      <c r="I12484" s="88"/>
    </row>
    <row r="12485" spans="1:9" ht="15" customHeight="1" x14ac:dyDescent="0.25">
      <c r="A12485" s="89"/>
      <c r="B12485" s="89"/>
      <c r="C12485" s="14" t="s">
        <v>2076</v>
      </c>
      <c r="D12485" s="14" t="s">
        <v>2056</v>
      </c>
      <c r="E12485" s="14" t="s">
        <v>2058</v>
      </c>
      <c r="F12485" s="14" t="s">
        <v>2086</v>
      </c>
      <c r="G12485" s="14" t="s">
        <v>2059</v>
      </c>
      <c r="H12485" s="9"/>
      <c r="I12485" s="9"/>
    </row>
    <row r="12486" spans="1:9" ht="18.95" customHeight="1" x14ac:dyDescent="0.25">
      <c r="A12486" s="15" t="s">
        <v>2087</v>
      </c>
      <c r="B12486" s="16" t="s">
        <v>2088</v>
      </c>
      <c r="C12486" s="17">
        <v>3582.66</v>
      </c>
      <c r="D12486" s="17">
        <v>0.1</v>
      </c>
      <c r="E12486" s="17">
        <v>1</v>
      </c>
      <c r="F12486" s="17">
        <v>1.5</v>
      </c>
      <c r="G12486" s="18">
        <v>537.4</v>
      </c>
      <c r="H12486" s="9"/>
      <c r="I12486" s="9"/>
    </row>
    <row r="12487" spans="1:9" ht="18.95" customHeight="1" x14ac:dyDescent="0.25">
      <c r="A12487" s="15" t="s">
        <v>2089</v>
      </c>
      <c r="B12487" s="16" t="s">
        <v>2088</v>
      </c>
      <c r="C12487" s="17">
        <v>908.42</v>
      </c>
      <c r="D12487" s="17">
        <v>0.1</v>
      </c>
      <c r="E12487" s="17">
        <v>1</v>
      </c>
      <c r="F12487" s="17">
        <v>1.5</v>
      </c>
      <c r="G12487" s="18">
        <v>136.26</v>
      </c>
      <c r="H12487" s="9"/>
      <c r="I12487" s="9"/>
    </row>
    <row r="12488" spans="1:9" ht="27" customHeight="1" x14ac:dyDescent="0.25">
      <c r="A12488" s="15" t="s">
        <v>2090</v>
      </c>
      <c r="B12488" s="16" t="s">
        <v>2088</v>
      </c>
      <c r="C12488" s="17">
        <v>4.5999999999999996</v>
      </c>
      <c r="D12488" s="17">
        <v>0.1</v>
      </c>
      <c r="E12488" s="17">
        <v>3</v>
      </c>
      <c r="F12488" s="17">
        <v>1.5</v>
      </c>
      <c r="G12488" s="18">
        <v>2.0699999999999998</v>
      </c>
      <c r="H12488" s="9"/>
      <c r="I12488" s="9"/>
    </row>
    <row r="12489" spans="1:9" ht="15" customHeight="1" x14ac:dyDescent="0.25">
      <c r="A12489" s="19"/>
      <c r="B12489" s="20"/>
      <c r="C12489" s="21"/>
      <c r="D12489" s="21"/>
      <c r="E12489" s="21"/>
      <c r="F12489" s="21"/>
      <c r="G12489" s="22">
        <v>675.73</v>
      </c>
      <c r="H12489" s="9"/>
      <c r="I12489" s="9"/>
    </row>
    <row r="12490" spans="1:9" ht="9.9499999999999993" customHeight="1" x14ac:dyDescent="0.25">
      <c r="A12490" s="86"/>
      <c r="B12490" s="86"/>
      <c r="C12490" s="86"/>
      <c r="D12490" s="9"/>
      <c r="E12490" s="9"/>
      <c r="F12490" s="9"/>
      <c r="G12490" s="9"/>
      <c r="H12490" s="9"/>
      <c r="I12490" s="9"/>
    </row>
    <row r="12491" spans="1:9" ht="12" customHeight="1" x14ac:dyDescent="0.25">
      <c r="A12491" s="9"/>
      <c r="B12491" s="9"/>
      <c r="C12491" s="9"/>
      <c r="D12491" s="90" t="s">
        <v>5197</v>
      </c>
      <c r="E12491" s="90"/>
      <c r="F12491" s="90"/>
      <c r="G12491" s="90"/>
      <c r="H12491" s="90"/>
      <c r="I12491" s="90"/>
    </row>
    <row r="12492" spans="1:9" ht="9.9499999999999993" customHeight="1" x14ac:dyDescent="0.25">
      <c r="A12492" s="86"/>
      <c r="B12492" s="86"/>
      <c r="C12492" s="86"/>
      <c r="D12492" s="86"/>
      <c r="E12492" s="9"/>
      <c r="F12492" s="9"/>
      <c r="G12492" s="9"/>
      <c r="H12492" s="9"/>
      <c r="I12492" s="9"/>
    </row>
    <row r="12493" spans="1:9" ht="30.95" customHeight="1" x14ac:dyDescent="0.25">
      <c r="A12493" s="88" t="s">
        <v>3815</v>
      </c>
      <c r="B12493" s="88"/>
      <c r="C12493" s="88"/>
      <c r="D12493" s="88"/>
      <c r="E12493" s="88"/>
      <c r="F12493" s="88"/>
      <c r="G12493" s="88"/>
      <c r="H12493" s="88"/>
      <c r="I12493" s="88"/>
    </row>
    <row r="12494" spans="1:9" ht="15" customHeight="1" x14ac:dyDescent="0.25">
      <c r="A12494" s="89"/>
      <c r="B12494" s="89"/>
      <c r="C12494" s="14" t="s">
        <v>2076</v>
      </c>
      <c r="D12494" s="14" t="s">
        <v>2056</v>
      </c>
      <c r="E12494" s="14" t="s">
        <v>2058</v>
      </c>
      <c r="F12494" s="14" t="s">
        <v>2092</v>
      </c>
      <c r="G12494" s="14" t="s">
        <v>2086</v>
      </c>
      <c r="H12494" s="14" t="s">
        <v>2059</v>
      </c>
      <c r="I12494" s="9"/>
    </row>
    <row r="12495" spans="1:9" ht="18.95" customHeight="1" x14ac:dyDescent="0.25">
      <c r="A12495" s="15" t="s">
        <v>2087</v>
      </c>
      <c r="B12495" s="16" t="s">
        <v>2186</v>
      </c>
      <c r="C12495" s="17">
        <v>3582.66</v>
      </c>
      <c r="D12495" s="17">
        <v>0.1</v>
      </c>
      <c r="E12495" s="17">
        <v>1</v>
      </c>
      <c r="F12495" s="17">
        <v>30</v>
      </c>
      <c r="G12495" s="17">
        <v>1.5</v>
      </c>
      <c r="H12495" s="18">
        <v>16121.97</v>
      </c>
      <c r="I12495" s="9"/>
    </row>
    <row r="12496" spans="1:9" ht="18.95" customHeight="1" x14ac:dyDescent="0.25">
      <c r="A12496" s="15" t="s">
        <v>2089</v>
      </c>
      <c r="B12496" s="16" t="s">
        <v>2186</v>
      </c>
      <c r="C12496" s="17">
        <v>908.42</v>
      </c>
      <c r="D12496" s="17">
        <v>0.1</v>
      </c>
      <c r="E12496" s="17">
        <v>1</v>
      </c>
      <c r="F12496" s="17">
        <v>30</v>
      </c>
      <c r="G12496" s="17">
        <v>1.5</v>
      </c>
      <c r="H12496" s="18">
        <v>4087.89</v>
      </c>
      <c r="I12496" s="9"/>
    </row>
    <row r="12497" spans="1:9" ht="27" customHeight="1" x14ac:dyDescent="0.25">
      <c r="A12497" s="15" t="s">
        <v>2090</v>
      </c>
      <c r="B12497" s="16" t="s">
        <v>2186</v>
      </c>
      <c r="C12497" s="17">
        <v>4.5999999999999996</v>
      </c>
      <c r="D12497" s="17">
        <v>0.1</v>
      </c>
      <c r="E12497" s="17">
        <v>3</v>
      </c>
      <c r="F12497" s="17">
        <v>30</v>
      </c>
      <c r="G12497" s="17">
        <v>1.5</v>
      </c>
      <c r="H12497" s="18">
        <v>62.1</v>
      </c>
      <c r="I12497" s="9"/>
    </row>
    <row r="12498" spans="1:9" ht="15" customHeight="1" x14ac:dyDescent="0.25">
      <c r="A12498" s="19"/>
      <c r="B12498" s="20"/>
      <c r="C12498" s="21"/>
      <c r="D12498" s="21"/>
      <c r="E12498" s="21"/>
      <c r="F12498" s="21"/>
      <c r="G12498" s="21"/>
      <c r="H12498" s="22">
        <v>20271.96</v>
      </c>
      <c r="I12498" s="9"/>
    </row>
    <row r="12499" spans="1:9" ht="9.9499999999999993" customHeight="1" x14ac:dyDescent="0.25">
      <c r="A12499" s="86"/>
      <c r="B12499" s="86"/>
      <c r="C12499" s="86"/>
      <c r="D12499" s="9"/>
      <c r="E12499" s="9"/>
      <c r="F12499" s="9"/>
      <c r="G12499" s="9"/>
      <c r="H12499" s="9"/>
      <c r="I12499" s="9"/>
    </row>
    <row r="12500" spans="1:9" ht="12" customHeight="1" x14ac:dyDescent="0.25">
      <c r="A12500" s="9"/>
      <c r="B12500" s="9"/>
      <c r="C12500" s="9"/>
      <c r="D12500" s="90" t="s">
        <v>5198</v>
      </c>
      <c r="E12500" s="90"/>
      <c r="F12500" s="90"/>
      <c r="G12500" s="90"/>
      <c r="H12500" s="90"/>
      <c r="I12500" s="90"/>
    </row>
    <row r="12501" spans="1:9" ht="9.9499999999999993" customHeight="1" x14ac:dyDescent="0.25">
      <c r="A12501" s="86"/>
      <c r="B12501" s="86"/>
      <c r="C12501" s="86"/>
      <c r="D12501" s="86"/>
      <c r="E12501" s="9"/>
      <c r="F12501" s="9"/>
      <c r="G12501" s="9"/>
      <c r="H12501" s="9"/>
      <c r="I12501" s="9"/>
    </row>
    <row r="12502" spans="1:9" ht="42.95" customHeight="1" x14ac:dyDescent="0.25">
      <c r="A12502" s="88" t="s">
        <v>3816</v>
      </c>
      <c r="B12502" s="88"/>
      <c r="C12502" s="88"/>
      <c r="D12502" s="88"/>
      <c r="E12502" s="88"/>
      <c r="F12502" s="88"/>
      <c r="G12502" s="88"/>
      <c r="H12502" s="88"/>
      <c r="I12502" s="88"/>
    </row>
    <row r="12503" spans="1:9" ht="15" customHeight="1" x14ac:dyDescent="0.25">
      <c r="A12503" s="89"/>
      <c r="B12503" s="89"/>
      <c r="C12503" s="14" t="s">
        <v>2076</v>
      </c>
      <c r="D12503" s="14" t="s">
        <v>2056</v>
      </c>
      <c r="E12503" s="14" t="s">
        <v>2058</v>
      </c>
      <c r="F12503" s="14" t="s">
        <v>2092</v>
      </c>
      <c r="G12503" s="14" t="s">
        <v>2086</v>
      </c>
      <c r="H12503" s="14" t="s">
        <v>2059</v>
      </c>
      <c r="I12503" s="9"/>
    </row>
    <row r="12504" spans="1:9" ht="18.95" customHeight="1" x14ac:dyDescent="0.25">
      <c r="A12504" s="15" t="s">
        <v>2087</v>
      </c>
      <c r="B12504" s="16" t="s">
        <v>2186</v>
      </c>
      <c r="C12504" s="17">
        <v>3582.66</v>
      </c>
      <c r="D12504" s="17">
        <v>0.1</v>
      </c>
      <c r="E12504" s="17">
        <v>1</v>
      </c>
      <c r="F12504" s="17">
        <v>12</v>
      </c>
      <c r="G12504" s="17">
        <v>1.5</v>
      </c>
      <c r="H12504" s="18">
        <v>6448.79</v>
      </c>
      <c r="I12504" s="9"/>
    </row>
    <row r="12505" spans="1:9" ht="18.95" customHeight="1" x14ac:dyDescent="0.25">
      <c r="A12505" s="15" t="s">
        <v>2089</v>
      </c>
      <c r="B12505" s="16" t="s">
        <v>2186</v>
      </c>
      <c r="C12505" s="17">
        <v>908.42</v>
      </c>
      <c r="D12505" s="17">
        <v>0.1</v>
      </c>
      <c r="E12505" s="17">
        <v>1</v>
      </c>
      <c r="F12505" s="17">
        <v>12</v>
      </c>
      <c r="G12505" s="17">
        <v>1.5</v>
      </c>
      <c r="H12505" s="18">
        <v>1635.16</v>
      </c>
      <c r="I12505" s="9"/>
    </row>
    <row r="12506" spans="1:9" ht="27" customHeight="1" x14ac:dyDescent="0.25">
      <c r="A12506" s="15" t="s">
        <v>2090</v>
      </c>
      <c r="B12506" s="16" t="s">
        <v>2186</v>
      </c>
      <c r="C12506" s="17">
        <v>4.5999999999999996</v>
      </c>
      <c r="D12506" s="17">
        <v>0.1</v>
      </c>
      <c r="E12506" s="17">
        <v>3</v>
      </c>
      <c r="F12506" s="17">
        <v>12</v>
      </c>
      <c r="G12506" s="17">
        <v>1.5</v>
      </c>
      <c r="H12506" s="18">
        <v>24.84</v>
      </c>
      <c r="I12506" s="9"/>
    </row>
    <row r="12507" spans="1:9" ht="15" customHeight="1" x14ac:dyDescent="0.25">
      <c r="A12507" s="19"/>
      <c r="B12507" s="20"/>
      <c r="C12507" s="21"/>
      <c r="D12507" s="21"/>
      <c r="E12507" s="21"/>
      <c r="F12507" s="21"/>
      <c r="G12507" s="21"/>
      <c r="H12507" s="22">
        <v>8108.79</v>
      </c>
      <c r="I12507" s="9"/>
    </row>
    <row r="12508" spans="1:9" ht="9.9499999999999993" customHeight="1" x14ac:dyDescent="0.25">
      <c r="A12508" s="86"/>
      <c r="B12508" s="86"/>
      <c r="C12508" s="86"/>
      <c r="D12508" s="9"/>
      <c r="E12508" s="9"/>
      <c r="F12508" s="9"/>
      <c r="G12508" s="9"/>
      <c r="H12508" s="9"/>
      <c r="I12508" s="9"/>
    </row>
    <row r="12509" spans="1:9" ht="12" customHeight="1" x14ac:dyDescent="0.25">
      <c r="A12509" s="9"/>
      <c r="B12509" s="9"/>
      <c r="C12509" s="9"/>
      <c r="D12509" s="90" t="s">
        <v>5199</v>
      </c>
      <c r="E12509" s="90"/>
      <c r="F12509" s="90"/>
      <c r="G12509" s="90"/>
      <c r="H12509" s="90"/>
      <c r="I12509" s="90"/>
    </row>
    <row r="12510" spans="1:9" ht="9.9499999999999993" customHeight="1" x14ac:dyDescent="0.25">
      <c r="A12510" s="86"/>
      <c r="B12510" s="86"/>
      <c r="C12510" s="86"/>
      <c r="D12510" s="86"/>
      <c r="E12510" s="9"/>
      <c r="F12510" s="9"/>
      <c r="G12510" s="9"/>
      <c r="H12510" s="9"/>
      <c r="I12510" s="9"/>
    </row>
    <row r="12511" spans="1:9" ht="20.100000000000001" customHeight="1" x14ac:dyDescent="0.25">
      <c r="A12511" s="88" t="s">
        <v>3817</v>
      </c>
      <c r="B12511" s="88"/>
      <c r="C12511" s="88"/>
      <c r="D12511" s="88"/>
      <c r="E12511" s="88"/>
      <c r="F12511" s="88"/>
      <c r="G12511" s="88"/>
      <c r="H12511" s="88"/>
      <c r="I12511" s="88"/>
    </row>
    <row r="12512" spans="1:9" ht="15" customHeight="1" x14ac:dyDescent="0.25">
      <c r="A12512" s="89"/>
      <c r="B12512" s="89"/>
      <c r="C12512" s="14" t="s">
        <v>2076</v>
      </c>
      <c r="D12512" s="14" t="s">
        <v>2056</v>
      </c>
      <c r="E12512" s="14" t="s">
        <v>2086</v>
      </c>
      <c r="F12512" s="14" t="s">
        <v>2059</v>
      </c>
      <c r="G12512" s="9"/>
      <c r="H12512" s="9"/>
      <c r="I12512" s="9"/>
    </row>
    <row r="12513" spans="1:9" ht="18.95" customHeight="1" x14ac:dyDescent="0.25">
      <c r="A12513" s="15" t="s">
        <v>2096</v>
      </c>
      <c r="B12513" s="16" t="s">
        <v>2097</v>
      </c>
      <c r="C12513" s="17">
        <v>3582.66</v>
      </c>
      <c r="D12513" s="17">
        <v>0.1</v>
      </c>
      <c r="E12513" s="17">
        <v>1.5</v>
      </c>
      <c r="F12513" s="18">
        <v>537.4</v>
      </c>
      <c r="G12513" s="9"/>
      <c r="H12513" s="9"/>
      <c r="I12513" s="9"/>
    </row>
    <row r="12514" spans="1:9" ht="15" customHeight="1" x14ac:dyDescent="0.25">
      <c r="A12514" s="19"/>
      <c r="B12514" s="20"/>
      <c r="C12514" s="21"/>
      <c r="D12514" s="21"/>
      <c r="E12514" s="21"/>
      <c r="F12514" s="22">
        <v>537.4</v>
      </c>
      <c r="G12514" s="9"/>
      <c r="H12514" s="9"/>
      <c r="I12514" s="9"/>
    </row>
    <row r="12515" spans="1:9" ht="9.9499999999999993" customHeight="1" x14ac:dyDescent="0.25">
      <c r="A12515" s="86"/>
      <c r="B12515" s="86"/>
      <c r="C12515" s="86"/>
      <c r="D12515" s="9"/>
      <c r="E12515" s="9"/>
      <c r="F12515" s="9"/>
      <c r="G12515" s="9"/>
      <c r="H12515" s="9"/>
      <c r="I12515" s="9"/>
    </row>
    <row r="12516" spans="1:9" ht="12" customHeight="1" x14ac:dyDescent="0.25">
      <c r="A12516" s="9"/>
      <c r="B12516" s="9"/>
      <c r="C12516" s="9"/>
      <c r="D12516" s="90" t="s">
        <v>5200</v>
      </c>
      <c r="E12516" s="90"/>
      <c r="F12516" s="90"/>
      <c r="G12516" s="90"/>
      <c r="H12516" s="90"/>
      <c r="I12516" s="90"/>
    </row>
    <row r="12517" spans="1:9" ht="9.9499999999999993" customHeight="1" x14ac:dyDescent="0.25">
      <c r="A12517" s="86"/>
      <c r="B12517" s="86"/>
      <c r="C12517" s="86"/>
      <c r="D12517" s="86"/>
      <c r="E12517" s="9"/>
      <c r="F12517" s="9"/>
      <c r="G12517" s="9"/>
      <c r="H12517" s="9"/>
      <c r="I12517" s="9"/>
    </row>
    <row r="12518" spans="1:9" ht="30.95" customHeight="1" x14ac:dyDescent="0.25">
      <c r="A12518" s="88" t="s">
        <v>3818</v>
      </c>
      <c r="B12518" s="88"/>
      <c r="C12518" s="88"/>
      <c r="D12518" s="88"/>
      <c r="E12518" s="88"/>
      <c r="F12518" s="88"/>
      <c r="G12518" s="88"/>
      <c r="H12518" s="88"/>
      <c r="I12518" s="88"/>
    </row>
    <row r="12519" spans="1:9" ht="15" customHeight="1" x14ac:dyDescent="0.25">
      <c r="A12519" s="89"/>
      <c r="B12519" s="89"/>
      <c r="C12519" s="14" t="s">
        <v>2076</v>
      </c>
      <c r="D12519" s="14" t="s">
        <v>2079</v>
      </c>
      <c r="E12519" s="14" t="s">
        <v>2092</v>
      </c>
      <c r="F12519" s="14" t="s">
        <v>2086</v>
      </c>
      <c r="G12519" s="14" t="s">
        <v>2059</v>
      </c>
      <c r="H12519" s="9"/>
      <c r="I12519" s="9"/>
    </row>
    <row r="12520" spans="1:9" ht="27" customHeight="1" x14ac:dyDescent="0.25">
      <c r="A12520" s="15" t="s">
        <v>2099</v>
      </c>
      <c r="B12520" s="16" t="s">
        <v>2100</v>
      </c>
      <c r="C12520" s="17">
        <v>908.42</v>
      </c>
      <c r="D12520" s="17">
        <v>0.1</v>
      </c>
      <c r="E12520" s="17">
        <v>29.7</v>
      </c>
      <c r="F12520" s="17">
        <v>1.5</v>
      </c>
      <c r="G12520" s="18">
        <v>4047.01</v>
      </c>
      <c r="H12520" s="9"/>
      <c r="I12520" s="9"/>
    </row>
    <row r="12521" spans="1:9" ht="15" customHeight="1" x14ac:dyDescent="0.25">
      <c r="A12521" s="19"/>
      <c r="B12521" s="20"/>
      <c r="C12521" s="21"/>
      <c r="D12521" s="21"/>
      <c r="E12521" s="21"/>
      <c r="F12521" s="21"/>
      <c r="G12521" s="22">
        <v>4047.01</v>
      </c>
      <c r="H12521" s="9"/>
      <c r="I12521" s="9"/>
    </row>
    <row r="12522" spans="1:9" ht="9.9499999999999993" customHeight="1" x14ac:dyDescent="0.25">
      <c r="A12522" s="86"/>
      <c r="B12522" s="86"/>
      <c r="C12522" s="86"/>
      <c r="D12522" s="9"/>
      <c r="E12522" s="9"/>
      <c r="F12522" s="9"/>
      <c r="G12522" s="9"/>
      <c r="H12522" s="9"/>
      <c r="I12522" s="9"/>
    </row>
    <row r="12523" spans="1:9" ht="12" customHeight="1" x14ac:dyDescent="0.25">
      <c r="A12523" s="9"/>
      <c r="B12523" s="9"/>
      <c r="C12523" s="9"/>
      <c r="D12523" s="90" t="s">
        <v>5201</v>
      </c>
      <c r="E12523" s="90"/>
      <c r="F12523" s="90"/>
      <c r="G12523" s="90"/>
      <c r="H12523" s="90"/>
      <c r="I12523" s="90"/>
    </row>
    <row r="12524" spans="1:9" ht="9.9499999999999993" customHeight="1" x14ac:dyDescent="0.25">
      <c r="A12524" s="86"/>
      <c r="B12524" s="86"/>
      <c r="C12524" s="86"/>
      <c r="D12524" s="86"/>
      <c r="E12524" s="9"/>
      <c r="F12524" s="9"/>
      <c r="G12524" s="9"/>
      <c r="H12524" s="9"/>
      <c r="I12524" s="9"/>
    </row>
    <row r="12525" spans="1:9" ht="30.95" customHeight="1" x14ac:dyDescent="0.25">
      <c r="A12525" s="88" t="s">
        <v>3819</v>
      </c>
      <c r="B12525" s="88"/>
      <c r="C12525" s="88"/>
      <c r="D12525" s="88"/>
      <c r="E12525" s="88"/>
      <c r="F12525" s="88"/>
      <c r="G12525" s="88"/>
      <c r="H12525" s="88"/>
      <c r="I12525" s="88"/>
    </row>
    <row r="12526" spans="1:9" ht="15" customHeight="1" x14ac:dyDescent="0.25">
      <c r="A12526" s="89"/>
      <c r="B12526" s="89"/>
      <c r="C12526" s="14" t="s">
        <v>2076</v>
      </c>
      <c r="D12526" s="14" t="s">
        <v>2079</v>
      </c>
      <c r="E12526" s="14" t="s">
        <v>2059</v>
      </c>
      <c r="F12526" s="9"/>
      <c r="G12526" s="9"/>
      <c r="H12526" s="9"/>
      <c r="I12526" s="9"/>
    </row>
    <row r="12527" spans="1:9" ht="18.95" customHeight="1" x14ac:dyDescent="0.25">
      <c r="A12527" s="15" t="s">
        <v>2080</v>
      </c>
      <c r="B12527" s="16" t="s">
        <v>2081</v>
      </c>
      <c r="C12527" s="17">
        <v>908.42</v>
      </c>
      <c r="D12527" s="17">
        <v>0.1</v>
      </c>
      <c r="E12527" s="18">
        <v>90.84</v>
      </c>
      <c r="F12527" s="9"/>
      <c r="G12527" s="9"/>
      <c r="H12527" s="9"/>
      <c r="I12527" s="9"/>
    </row>
    <row r="12528" spans="1:9" ht="15" customHeight="1" x14ac:dyDescent="0.25">
      <c r="A12528" s="19"/>
      <c r="B12528" s="20"/>
      <c r="C12528" s="21"/>
      <c r="D12528" s="21"/>
      <c r="E12528" s="22">
        <v>90.84</v>
      </c>
      <c r="F12528" s="9"/>
      <c r="G12528" s="9"/>
      <c r="H12528" s="9"/>
      <c r="I12528" s="9"/>
    </row>
    <row r="12529" spans="1:9" ht="9.9499999999999993" customHeight="1" x14ac:dyDescent="0.25">
      <c r="A12529" s="86"/>
      <c r="B12529" s="86"/>
      <c r="C12529" s="86"/>
      <c r="D12529" s="9"/>
      <c r="E12529" s="9"/>
      <c r="F12529" s="9"/>
      <c r="G12529" s="9"/>
      <c r="H12529" s="9"/>
      <c r="I12529" s="9"/>
    </row>
    <row r="12530" spans="1:9" ht="12" customHeight="1" x14ac:dyDescent="0.25">
      <c r="A12530" s="9"/>
      <c r="B12530" s="9"/>
      <c r="C12530" s="9"/>
      <c r="D12530" s="90" t="s">
        <v>5196</v>
      </c>
      <c r="E12530" s="90"/>
      <c r="F12530" s="90"/>
      <c r="G12530" s="90"/>
      <c r="H12530" s="90"/>
      <c r="I12530" s="90"/>
    </row>
    <row r="12531" spans="1:9" ht="9.9499999999999993" customHeight="1" x14ac:dyDescent="0.25">
      <c r="A12531" s="86"/>
      <c r="B12531" s="86"/>
      <c r="C12531" s="86"/>
      <c r="D12531" s="86"/>
      <c r="E12531" s="9"/>
      <c r="F12531" s="9"/>
      <c r="G12531" s="9"/>
      <c r="H12531" s="9"/>
      <c r="I12531" s="9"/>
    </row>
    <row r="12532" spans="1:9" ht="30.95" customHeight="1" x14ac:dyDescent="0.25">
      <c r="A12532" s="88" t="s">
        <v>3820</v>
      </c>
      <c r="B12532" s="88"/>
      <c r="C12532" s="88"/>
      <c r="D12532" s="88"/>
      <c r="E12532" s="88"/>
      <c r="F12532" s="88"/>
      <c r="G12532" s="88"/>
      <c r="H12532" s="88"/>
      <c r="I12532" s="88"/>
    </row>
    <row r="12533" spans="1:9" ht="15" customHeight="1" x14ac:dyDescent="0.25">
      <c r="A12533" s="89"/>
      <c r="B12533" s="89"/>
      <c r="C12533" s="14" t="s">
        <v>2076</v>
      </c>
      <c r="D12533" s="14" t="s">
        <v>2059</v>
      </c>
      <c r="E12533" s="9"/>
      <c r="F12533" s="9"/>
      <c r="G12533" s="9"/>
      <c r="H12533" s="9"/>
      <c r="I12533" s="9"/>
    </row>
    <row r="12534" spans="1:9" ht="18.95" customHeight="1" x14ac:dyDescent="0.25">
      <c r="A12534" s="15" t="s">
        <v>2170</v>
      </c>
      <c r="B12534" s="16" t="s">
        <v>2076</v>
      </c>
      <c r="C12534" s="17">
        <v>908.42</v>
      </c>
      <c r="D12534" s="18">
        <v>908.42</v>
      </c>
      <c r="E12534" s="9"/>
      <c r="F12534" s="9"/>
      <c r="G12534" s="9"/>
      <c r="H12534" s="9"/>
      <c r="I12534" s="9"/>
    </row>
    <row r="12535" spans="1:9" ht="15" customHeight="1" x14ac:dyDescent="0.25">
      <c r="A12535" s="19"/>
      <c r="B12535" s="20"/>
      <c r="C12535" s="21"/>
      <c r="D12535" s="22">
        <v>908.42</v>
      </c>
      <c r="E12535" s="9"/>
      <c r="F12535" s="9"/>
      <c r="G12535" s="9"/>
      <c r="H12535" s="9"/>
      <c r="I12535" s="9"/>
    </row>
    <row r="12536" spans="1:9" ht="9.9499999999999993" customHeight="1" x14ac:dyDescent="0.25">
      <c r="A12536" s="86"/>
      <c r="B12536" s="86"/>
      <c r="C12536" s="86"/>
      <c r="D12536" s="9"/>
      <c r="E12536" s="9"/>
      <c r="F12536" s="9"/>
      <c r="G12536" s="9"/>
      <c r="H12536" s="9"/>
      <c r="I12536" s="9"/>
    </row>
    <row r="12537" spans="1:9" ht="12" customHeight="1" x14ac:dyDescent="0.25">
      <c r="A12537" s="9"/>
      <c r="B12537" s="9"/>
      <c r="C12537" s="9"/>
      <c r="D12537" s="90" t="s">
        <v>5202</v>
      </c>
      <c r="E12537" s="90"/>
      <c r="F12537" s="90"/>
      <c r="G12537" s="90"/>
      <c r="H12537" s="90"/>
      <c r="I12537" s="90"/>
    </row>
    <row r="12538" spans="1:9" ht="9.9499999999999993" customHeight="1" x14ac:dyDescent="0.25">
      <c r="A12538" s="86"/>
      <c r="B12538" s="86"/>
      <c r="C12538" s="86"/>
      <c r="D12538" s="86"/>
      <c r="E12538" s="9"/>
      <c r="F12538" s="9"/>
      <c r="G12538" s="9"/>
      <c r="H12538" s="9"/>
      <c r="I12538" s="9"/>
    </row>
    <row r="12539" spans="1:9" ht="42.95" customHeight="1" x14ac:dyDescent="0.25">
      <c r="A12539" s="88" t="s">
        <v>3821</v>
      </c>
      <c r="B12539" s="88"/>
      <c r="C12539" s="88"/>
      <c r="D12539" s="88"/>
      <c r="E12539" s="88"/>
      <c r="F12539" s="88"/>
      <c r="G12539" s="88"/>
      <c r="H12539" s="88"/>
      <c r="I12539" s="88"/>
    </row>
    <row r="12540" spans="1:9" ht="15" customHeight="1" x14ac:dyDescent="0.25">
      <c r="A12540" s="89"/>
      <c r="B12540" s="89"/>
      <c r="C12540" s="14" t="s">
        <v>2069</v>
      </c>
      <c r="D12540" s="14" t="s">
        <v>2058</v>
      </c>
      <c r="E12540" s="14" t="s">
        <v>2059</v>
      </c>
      <c r="F12540" s="9"/>
      <c r="G12540" s="9"/>
      <c r="H12540" s="9"/>
      <c r="I12540" s="9"/>
    </row>
    <row r="12541" spans="1:9" ht="12.95" customHeight="1" x14ac:dyDescent="0.25">
      <c r="A12541" s="15"/>
      <c r="B12541" s="16" t="s">
        <v>2104</v>
      </c>
      <c r="C12541" s="17">
        <v>621.37</v>
      </c>
      <c r="D12541" s="17">
        <v>1</v>
      </c>
      <c r="E12541" s="18">
        <v>621.37</v>
      </c>
      <c r="F12541" s="9"/>
      <c r="G12541" s="9"/>
      <c r="H12541" s="9"/>
      <c r="I12541" s="9"/>
    </row>
    <row r="12542" spans="1:9" ht="15" customHeight="1" x14ac:dyDescent="0.25">
      <c r="A12542" s="19"/>
      <c r="B12542" s="20"/>
      <c r="C12542" s="21"/>
      <c r="D12542" s="21"/>
      <c r="E12542" s="22">
        <v>621.37</v>
      </c>
      <c r="F12542" s="9"/>
      <c r="G12542" s="9"/>
      <c r="H12542" s="9"/>
      <c r="I12542" s="9"/>
    </row>
    <row r="12543" spans="1:9" ht="9.9499999999999993" customHeight="1" x14ac:dyDescent="0.25">
      <c r="A12543" s="86"/>
      <c r="B12543" s="86"/>
      <c r="C12543" s="86"/>
      <c r="D12543" s="9"/>
      <c r="E12543" s="9"/>
      <c r="F12543" s="9"/>
      <c r="G12543" s="9"/>
      <c r="H12543" s="9"/>
      <c r="I12543" s="9"/>
    </row>
    <row r="12544" spans="1:9" ht="12" customHeight="1" x14ac:dyDescent="0.25">
      <c r="A12544" s="9"/>
      <c r="B12544" s="9"/>
      <c r="C12544" s="9"/>
      <c r="D12544" s="90" t="s">
        <v>5203</v>
      </c>
      <c r="E12544" s="90"/>
      <c r="F12544" s="90"/>
      <c r="G12544" s="90"/>
      <c r="H12544" s="90"/>
      <c r="I12544" s="90"/>
    </row>
    <row r="12545" spans="1:9" ht="9.9499999999999993" customHeight="1" x14ac:dyDescent="0.25">
      <c r="A12545" s="86"/>
      <c r="B12545" s="86"/>
      <c r="C12545" s="86"/>
      <c r="D12545" s="86"/>
      <c r="E12545" s="9"/>
      <c r="F12545" s="9"/>
      <c r="G12545" s="9"/>
      <c r="H12545" s="9"/>
      <c r="I12545" s="9"/>
    </row>
    <row r="12546" spans="1:9" ht="30.95" customHeight="1" x14ac:dyDescent="0.25">
      <c r="A12546" s="88" t="s">
        <v>3822</v>
      </c>
      <c r="B12546" s="88"/>
      <c r="C12546" s="88"/>
      <c r="D12546" s="88"/>
      <c r="E12546" s="88"/>
      <c r="F12546" s="88"/>
      <c r="G12546" s="88"/>
      <c r="H12546" s="88"/>
      <c r="I12546" s="88"/>
    </row>
    <row r="12547" spans="1:9" ht="15" customHeight="1" x14ac:dyDescent="0.25">
      <c r="A12547" s="89"/>
      <c r="B12547" s="89"/>
      <c r="C12547" s="14" t="s">
        <v>2069</v>
      </c>
      <c r="D12547" s="14" t="s">
        <v>2058</v>
      </c>
      <c r="E12547" s="14" t="s">
        <v>2059</v>
      </c>
      <c r="F12547" s="9"/>
      <c r="G12547" s="9"/>
      <c r="H12547" s="9"/>
      <c r="I12547" s="9"/>
    </row>
    <row r="12548" spans="1:9" ht="12.95" customHeight="1" x14ac:dyDescent="0.25">
      <c r="A12548" s="15"/>
      <c r="B12548" s="16" t="s">
        <v>2104</v>
      </c>
      <c r="C12548" s="17">
        <v>621.37</v>
      </c>
      <c r="D12548" s="17">
        <v>1</v>
      </c>
      <c r="E12548" s="18">
        <v>621.37</v>
      </c>
      <c r="F12548" s="9"/>
      <c r="G12548" s="9"/>
      <c r="H12548" s="9"/>
      <c r="I12548" s="9"/>
    </row>
    <row r="12549" spans="1:9" ht="15" customHeight="1" x14ac:dyDescent="0.25">
      <c r="A12549" s="19"/>
      <c r="B12549" s="20"/>
      <c r="C12549" s="21"/>
      <c r="D12549" s="21"/>
      <c r="E12549" s="22">
        <v>621.37</v>
      </c>
      <c r="F12549" s="9"/>
      <c r="G12549" s="9"/>
      <c r="H12549" s="9"/>
      <c r="I12549" s="9"/>
    </row>
    <row r="12550" spans="1:9" ht="9.9499999999999993" customHeight="1" x14ac:dyDescent="0.25">
      <c r="A12550" s="86"/>
      <c r="B12550" s="86"/>
      <c r="C12550" s="86"/>
      <c r="D12550" s="9"/>
      <c r="E12550" s="9"/>
      <c r="F12550" s="9"/>
      <c r="G12550" s="9"/>
      <c r="H12550" s="9"/>
      <c r="I12550" s="9"/>
    </row>
    <row r="12551" spans="1:9" ht="12" customHeight="1" x14ac:dyDescent="0.25">
      <c r="A12551" s="9"/>
      <c r="B12551" s="9"/>
      <c r="C12551" s="9"/>
      <c r="D12551" s="90" t="s">
        <v>5203</v>
      </c>
      <c r="E12551" s="90"/>
      <c r="F12551" s="90"/>
      <c r="G12551" s="90"/>
      <c r="H12551" s="90"/>
      <c r="I12551" s="90"/>
    </row>
    <row r="12552" spans="1:9" ht="9.9499999999999993" customHeight="1" x14ac:dyDescent="0.25">
      <c r="A12552" s="86"/>
      <c r="B12552" s="86"/>
      <c r="C12552" s="86"/>
      <c r="D12552" s="86"/>
      <c r="E12552" s="9"/>
      <c r="F12552" s="9"/>
      <c r="G12552" s="9"/>
      <c r="H12552" s="9"/>
      <c r="I12552" s="9"/>
    </row>
    <row r="12553" spans="1:9" ht="42.95" customHeight="1" x14ac:dyDescent="0.25">
      <c r="A12553" s="88" t="s">
        <v>3823</v>
      </c>
      <c r="B12553" s="88"/>
      <c r="C12553" s="88"/>
      <c r="D12553" s="88"/>
      <c r="E12553" s="88"/>
      <c r="F12553" s="88"/>
      <c r="G12553" s="88"/>
      <c r="H12553" s="88"/>
      <c r="I12553" s="88"/>
    </row>
    <row r="12554" spans="1:9" ht="15" customHeight="1" x14ac:dyDescent="0.25">
      <c r="A12554" s="89"/>
      <c r="B12554" s="89"/>
      <c r="C12554" s="14" t="s">
        <v>2058</v>
      </c>
      <c r="D12554" s="14" t="s">
        <v>2059</v>
      </c>
      <c r="E12554" s="9"/>
      <c r="F12554" s="9"/>
      <c r="G12554" s="9"/>
      <c r="H12554" s="9"/>
      <c r="I12554" s="9"/>
    </row>
    <row r="12555" spans="1:9" ht="12.95" customHeight="1" x14ac:dyDescent="0.25">
      <c r="A12555" s="15"/>
      <c r="B12555" s="16" t="s">
        <v>2058</v>
      </c>
      <c r="C12555" s="17">
        <v>3</v>
      </c>
      <c r="D12555" s="18">
        <v>3</v>
      </c>
      <c r="E12555" s="9"/>
      <c r="F12555" s="9"/>
      <c r="G12555" s="9"/>
      <c r="H12555" s="9"/>
      <c r="I12555" s="9"/>
    </row>
    <row r="12556" spans="1:9" ht="15" customHeight="1" x14ac:dyDescent="0.25">
      <c r="A12556" s="19"/>
      <c r="B12556" s="20"/>
      <c r="C12556" s="21"/>
      <c r="D12556" s="22">
        <v>3</v>
      </c>
      <c r="E12556" s="9"/>
      <c r="F12556" s="9"/>
      <c r="G12556" s="9"/>
      <c r="H12556" s="9"/>
      <c r="I12556" s="9"/>
    </row>
    <row r="12557" spans="1:9" ht="9.9499999999999993" customHeight="1" x14ac:dyDescent="0.25">
      <c r="A12557" s="86"/>
      <c r="B12557" s="86"/>
      <c r="C12557" s="86"/>
      <c r="D12557" s="9"/>
      <c r="E12557" s="9"/>
      <c r="F12557" s="9"/>
      <c r="G12557" s="9"/>
      <c r="H12557" s="9"/>
      <c r="I12557" s="9"/>
    </row>
    <row r="12558" spans="1:9" ht="12" customHeight="1" x14ac:dyDescent="0.25">
      <c r="A12558" s="9"/>
      <c r="B12558" s="9"/>
      <c r="C12558" s="9"/>
      <c r="D12558" s="90" t="s">
        <v>4295</v>
      </c>
      <c r="E12558" s="90"/>
      <c r="F12558" s="90"/>
      <c r="G12558" s="90"/>
      <c r="H12558" s="90"/>
      <c r="I12558" s="90"/>
    </row>
    <row r="12559" spans="1:9" ht="9.9499999999999993" customHeight="1" x14ac:dyDescent="0.25">
      <c r="A12559" s="86"/>
      <c r="B12559" s="86"/>
      <c r="C12559" s="86"/>
      <c r="D12559" s="86"/>
      <c r="E12559" s="9"/>
      <c r="F12559" s="9"/>
      <c r="G12559" s="9"/>
      <c r="H12559" s="9"/>
      <c r="I12559" s="9"/>
    </row>
    <row r="12560" spans="1:9" ht="30.95" customHeight="1" x14ac:dyDescent="0.25">
      <c r="A12560" s="88" t="s">
        <v>3824</v>
      </c>
      <c r="B12560" s="88"/>
      <c r="C12560" s="88"/>
      <c r="D12560" s="88"/>
      <c r="E12560" s="88"/>
      <c r="F12560" s="88"/>
      <c r="G12560" s="88"/>
      <c r="H12560" s="88"/>
      <c r="I12560" s="88"/>
    </row>
    <row r="12561" spans="1:9" ht="15" customHeight="1" x14ac:dyDescent="0.25">
      <c r="A12561" s="89"/>
      <c r="B12561" s="89"/>
      <c r="C12561" s="14" t="s">
        <v>2076</v>
      </c>
      <c r="D12561" s="14" t="s">
        <v>2059</v>
      </c>
      <c r="E12561" s="9"/>
      <c r="F12561" s="9"/>
      <c r="G12561" s="9"/>
      <c r="H12561" s="9"/>
      <c r="I12561" s="9"/>
    </row>
    <row r="12562" spans="1:9" ht="12.95" customHeight="1" x14ac:dyDescent="0.25">
      <c r="A12562" s="15" t="s">
        <v>2108</v>
      </c>
      <c r="B12562" s="16" t="s">
        <v>2076</v>
      </c>
      <c r="C12562" s="17">
        <v>908.42</v>
      </c>
      <c r="D12562" s="18">
        <v>908.42</v>
      </c>
      <c r="E12562" s="9"/>
      <c r="F12562" s="9"/>
      <c r="G12562" s="9"/>
      <c r="H12562" s="9"/>
      <c r="I12562" s="9"/>
    </row>
    <row r="12563" spans="1:9" ht="15" customHeight="1" x14ac:dyDescent="0.25">
      <c r="A12563" s="19"/>
      <c r="B12563" s="20"/>
      <c r="C12563" s="21"/>
      <c r="D12563" s="22">
        <v>908.42</v>
      </c>
      <c r="E12563" s="9"/>
      <c r="F12563" s="9"/>
      <c r="G12563" s="9"/>
      <c r="H12563" s="9"/>
      <c r="I12563" s="9"/>
    </row>
    <row r="12564" spans="1:9" ht="9.9499999999999993" customHeight="1" x14ac:dyDescent="0.25">
      <c r="A12564" s="86"/>
      <c r="B12564" s="86"/>
      <c r="C12564" s="86"/>
      <c r="D12564" s="9"/>
      <c r="E12564" s="9"/>
      <c r="F12564" s="9"/>
      <c r="G12564" s="9"/>
      <c r="H12564" s="9"/>
      <c r="I12564" s="9"/>
    </row>
    <row r="12565" spans="1:9" ht="12" customHeight="1" x14ac:dyDescent="0.25">
      <c r="A12565" s="9"/>
      <c r="B12565" s="9"/>
      <c r="C12565" s="9"/>
      <c r="D12565" s="90" t="s">
        <v>5202</v>
      </c>
      <c r="E12565" s="90"/>
      <c r="F12565" s="90"/>
      <c r="G12565" s="90"/>
      <c r="H12565" s="90"/>
      <c r="I12565" s="90"/>
    </row>
    <row r="12566" spans="1:9" ht="9.9499999999999993" customHeight="1" x14ac:dyDescent="0.25">
      <c r="A12566" s="86"/>
      <c r="B12566" s="86"/>
      <c r="C12566" s="86"/>
      <c r="D12566" s="86"/>
      <c r="E12566" s="9"/>
      <c r="F12566" s="9"/>
      <c r="G12566" s="9"/>
      <c r="H12566" s="9"/>
      <c r="I12566" s="9"/>
    </row>
    <row r="12567" spans="1:9" ht="42.95" customHeight="1" x14ac:dyDescent="0.25">
      <c r="A12567" s="88" t="s">
        <v>3825</v>
      </c>
      <c r="B12567" s="88"/>
      <c r="C12567" s="88"/>
      <c r="D12567" s="88"/>
      <c r="E12567" s="88"/>
      <c r="F12567" s="88"/>
      <c r="G12567" s="88"/>
      <c r="H12567" s="88"/>
      <c r="I12567" s="88"/>
    </row>
    <row r="12568" spans="1:9" ht="15" customHeight="1" x14ac:dyDescent="0.25">
      <c r="A12568" s="89"/>
      <c r="B12568" s="89"/>
      <c r="C12568" s="14" t="s">
        <v>2058</v>
      </c>
      <c r="D12568" s="14" t="s">
        <v>2059</v>
      </c>
      <c r="E12568" s="9"/>
      <c r="F12568" s="9"/>
      <c r="G12568" s="9"/>
      <c r="H12568" s="9"/>
      <c r="I12568" s="9"/>
    </row>
    <row r="12569" spans="1:9" ht="12.95" customHeight="1" x14ac:dyDescent="0.25">
      <c r="A12569" s="15"/>
      <c r="B12569" s="16" t="s">
        <v>2058</v>
      </c>
      <c r="C12569" s="17">
        <v>2</v>
      </c>
      <c r="D12569" s="18">
        <v>2</v>
      </c>
      <c r="E12569" s="9"/>
      <c r="F12569" s="9"/>
      <c r="G12569" s="9"/>
      <c r="H12569" s="9"/>
      <c r="I12569" s="9"/>
    </row>
    <row r="12570" spans="1:9" ht="15" customHeight="1" x14ac:dyDescent="0.25">
      <c r="A12570" s="19"/>
      <c r="B12570" s="20"/>
      <c r="C12570" s="21"/>
      <c r="D12570" s="22">
        <v>2</v>
      </c>
      <c r="E12570" s="9"/>
      <c r="F12570" s="9"/>
      <c r="G12570" s="9"/>
      <c r="H12570" s="9"/>
      <c r="I12570" s="9"/>
    </row>
    <row r="12571" spans="1:9" ht="9.9499999999999993" customHeight="1" x14ac:dyDescent="0.25">
      <c r="A12571" s="86"/>
      <c r="B12571" s="86"/>
      <c r="C12571" s="86"/>
      <c r="D12571" s="9"/>
      <c r="E12571" s="9"/>
      <c r="F12571" s="9"/>
      <c r="G12571" s="9"/>
      <c r="H12571" s="9"/>
      <c r="I12571" s="9"/>
    </row>
    <row r="12572" spans="1:9" ht="12" customHeight="1" x14ac:dyDescent="0.25">
      <c r="A12572" s="9"/>
      <c r="B12572" s="9"/>
      <c r="C12572" s="9"/>
      <c r="D12572" s="90" t="s">
        <v>4257</v>
      </c>
      <c r="E12572" s="90"/>
      <c r="F12572" s="90"/>
      <c r="G12572" s="90"/>
      <c r="H12572" s="90"/>
      <c r="I12572" s="90"/>
    </row>
    <row r="12573" spans="1:9" ht="9.9499999999999993" customHeight="1" x14ac:dyDescent="0.25">
      <c r="A12573" s="86"/>
      <c r="B12573" s="86"/>
      <c r="C12573" s="86"/>
      <c r="D12573" s="86"/>
      <c r="E12573" s="9"/>
      <c r="F12573" s="9"/>
      <c r="G12573" s="9"/>
      <c r="H12573" s="9"/>
      <c r="I12573" s="9"/>
    </row>
    <row r="12574" spans="1:9" ht="30.95" customHeight="1" x14ac:dyDescent="0.25">
      <c r="A12574" s="88" t="s">
        <v>3826</v>
      </c>
      <c r="B12574" s="88"/>
      <c r="C12574" s="88"/>
      <c r="D12574" s="88"/>
      <c r="E12574" s="88"/>
      <c r="F12574" s="88"/>
      <c r="G12574" s="88"/>
      <c r="H12574" s="88"/>
      <c r="I12574" s="88"/>
    </row>
    <row r="12575" spans="1:9" ht="15" customHeight="1" x14ac:dyDescent="0.25">
      <c r="A12575" s="89"/>
      <c r="B12575" s="89"/>
      <c r="C12575" s="14" t="s">
        <v>2076</v>
      </c>
      <c r="D12575" s="14" t="s">
        <v>2058</v>
      </c>
      <c r="E12575" s="14" t="s">
        <v>2059</v>
      </c>
      <c r="F12575" s="9"/>
      <c r="G12575" s="9"/>
      <c r="H12575" s="9"/>
      <c r="I12575" s="9"/>
    </row>
    <row r="12576" spans="1:9" ht="18.95" customHeight="1" x14ac:dyDescent="0.25">
      <c r="A12576" s="15" t="s">
        <v>2110</v>
      </c>
      <c r="B12576" s="16" t="s">
        <v>2111</v>
      </c>
      <c r="C12576" s="17">
        <v>0.16</v>
      </c>
      <c r="D12576" s="17">
        <v>75</v>
      </c>
      <c r="E12576" s="18">
        <v>12</v>
      </c>
      <c r="F12576" s="9"/>
      <c r="G12576" s="9"/>
      <c r="H12576" s="9"/>
      <c r="I12576" s="9"/>
    </row>
    <row r="12577" spans="1:9" ht="15" customHeight="1" x14ac:dyDescent="0.25">
      <c r="A12577" s="19"/>
      <c r="B12577" s="20"/>
      <c r="C12577" s="21"/>
      <c r="D12577" s="21"/>
      <c r="E12577" s="22">
        <v>12</v>
      </c>
      <c r="F12577" s="9"/>
      <c r="G12577" s="9"/>
      <c r="H12577" s="9"/>
      <c r="I12577" s="9"/>
    </row>
    <row r="12578" spans="1:9" ht="9.9499999999999993" customHeight="1" x14ac:dyDescent="0.25">
      <c r="A12578" s="86"/>
      <c r="B12578" s="86"/>
      <c r="C12578" s="86"/>
      <c r="D12578" s="9"/>
      <c r="E12578" s="9"/>
      <c r="F12578" s="9"/>
      <c r="G12578" s="9"/>
      <c r="H12578" s="9"/>
      <c r="I12578" s="9"/>
    </row>
    <row r="12579" spans="1:9" ht="12" customHeight="1" x14ac:dyDescent="0.25">
      <c r="A12579" s="9"/>
      <c r="B12579" s="9"/>
      <c r="C12579" s="9"/>
      <c r="D12579" s="90" t="s">
        <v>4238</v>
      </c>
      <c r="E12579" s="90"/>
      <c r="F12579" s="90"/>
      <c r="G12579" s="90"/>
      <c r="H12579" s="90"/>
      <c r="I12579" s="90"/>
    </row>
    <row r="12580" spans="1:9" ht="9.9499999999999993" customHeight="1" x14ac:dyDescent="0.25">
      <c r="A12580" s="86"/>
      <c r="B12580" s="86"/>
      <c r="C12580" s="86"/>
      <c r="D12580" s="86"/>
      <c r="E12580" s="9"/>
      <c r="F12580" s="9"/>
      <c r="G12580" s="9"/>
      <c r="H12580" s="9"/>
      <c r="I12580" s="9"/>
    </row>
    <row r="12581" spans="1:9" ht="30.95" customHeight="1" x14ac:dyDescent="0.25">
      <c r="A12581" s="88" t="s">
        <v>3827</v>
      </c>
      <c r="B12581" s="88"/>
      <c r="C12581" s="88"/>
      <c r="D12581" s="88"/>
      <c r="E12581" s="88"/>
      <c r="F12581" s="88"/>
      <c r="G12581" s="88"/>
      <c r="H12581" s="88"/>
      <c r="I12581" s="88"/>
    </row>
    <row r="12582" spans="1:9" ht="15" customHeight="1" x14ac:dyDescent="0.25">
      <c r="A12582" s="89"/>
      <c r="B12582" s="89"/>
      <c r="C12582" s="14" t="s">
        <v>2058</v>
      </c>
      <c r="D12582" s="14" t="s">
        <v>2059</v>
      </c>
      <c r="E12582" s="9"/>
      <c r="F12582" s="9"/>
      <c r="G12582" s="9"/>
      <c r="H12582" s="9"/>
      <c r="I12582" s="9"/>
    </row>
    <row r="12583" spans="1:9" ht="12.95" customHeight="1" x14ac:dyDescent="0.25">
      <c r="A12583" s="15"/>
      <c r="B12583" s="16" t="s">
        <v>2058</v>
      </c>
      <c r="C12583" s="17">
        <v>12</v>
      </c>
      <c r="D12583" s="18">
        <v>12</v>
      </c>
      <c r="E12583" s="9"/>
      <c r="F12583" s="9"/>
      <c r="G12583" s="9"/>
      <c r="H12583" s="9"/>
      <c r="I12583" s="9"/>
    </row>
    <row r="12584" spans="1:9" ht="15" customHeight="1" x14ac:dyDescent="0.25">
      <c r="A12584" s="19"/>
      <c r="B12584" s="20"/>
      <c r="C12584" s="21"/>
      <c r="D12584" s="22">
        <v>12</v>
      </c>
      <c r="E12584" s="9"/>
      <c r="F12584" s="9"/>
      <c r="G12584" s="9"/>
      <c r="H12584" s="9"/>
      <c r="I12584" s="9"/>
    </row>
    <row r="12585" spans="1:9" ht="9.9499999999999993" customHeight="1" x14ac:dyDescent="0.25">
      <c r="A12585" s="86"/>
      <c r="B12585" s="86"/>
      <c r="C12585" s="86"/>
      <c r="D12585" s="9"/>
      <c r="E12585" s="9"/>
      <c r="F12585" s="9"/>
      <c r="G12585" s="9"/>
      <c r="H12585" s="9"/>
      <c r="I12585" s="9"/>
    </row>
    <row r="12586" spans="1:9" ht="12" customHeight="1" x14ac:dyDescent="0.25">
      <c r="A12586" s="9"/>
      <c r="B12586" s="9"/>
      <c r="C12586" s="9"/>
      <c r="D12586" s="90" t="s">
        <v>4238</v>
      </c>
      <c r="E12586" s="90"/>
      <c r="F12586" s="90"/>
      <c r="G12586" s="90"/>
      <c r="H12586" s="90"/>
      <c r="I12586" s="90"/>
    </row>
    <row r="12587" spans="1:9" ht="9.9499999999999993" customHeight="1" x14ac:dyDescent="0.25">
      <c r="A12587" s="86"/>
      <c r="B12587" s="86"/>
      <c r="C12587" s="86"/>
      <c r="D12587" s="86"/>
      <c r="E12587" s="9"/>
      <c r="F12587" s="9"/>
      <c r="G12587" s="9"/>
      <c r="H12587" s="9"/>
      <c r="I12587" s="9"/>
    </row>
    <row r="12588" spans="1:9" ht="20.100000000000001" customHeight="1" x14ac:dyDescent="0.25">
      <c r="A12588" s="88" t="s">
        <v>3828</v>
      </c>
      <c r="B12588" s="88"/>
      <c r="C12588" s="88"/>
      <c r="D12588" s="88"/>
      <c r="E12588" s="88"/>
      <c r="F12588" s="88"/>
      <c r="G12588" s="88"/>
      <c r="H12588" s="88"/>
      <c r="I12588" s="88"/>
    </row>
    <row r="12589" spans="1:9" ht="15" customHeight="1" x14ac:dyDescent="0.25">
      <c r="A12589" s="89"/>
      <c r="B12589" s="89"/>
      <c r="C12589" s="14" t="s">
        <v>2076</v>
      </c>
      <c r="D12589" s="14" t="s">
        <v>2059</v>
      </c>
      <c r="E12589" s="9"/>
      <c r="F12589" s="9"/>
      <c r="G12589" s="9"/>
      <c r="H12589" s="9"/>
      <c r="I12589" s="9"/>
    </row>
    <row r="12590" spans="1:9" ht="12.95" customHeight="1" x14ac:dyDescent="0.25">
      <c r="A12590" s="15" t="s">
        <v>3488</v>
      </c>
      <c r="B12590" s="16" t="s">
        <v>2076</v>
      </c>
      <c r="C12590" s="17">
        <v>371.75</v>
      </c>
      <c r="D12590" s="18">
        <v>371.75</v>
      </c>
      <c r="E12590" s="9"/>
      <c r="F12590" s="9"/>
      <c r="G12590" s="9"/>
      <c r="H12590" s="9"/>
      <c r="I12590" s="9"/>
    </row>
    <row r="12591" spans="1:9" ht="15" customHeight="1" x14ac:dyDescent="0.25">
      <c r="A12591" s="19"/>
      <c r="B12591" s="20"/>
      <c r="C12591" s="21"/>
      <c r="D12591" s="22">
        <v>371.75</v>
      </c>
      <c r="E12591" s="9"/>
      <c r="F12591" s="9"/>
      <c r="G12591" s="9"/>
      <c r="H12591" s="9"/>
      <c r="I12591" s="9"/>
    </row>
    <row r="12592" spans="1:9" ht="9.9499999999999993" customHeight="1" x14ac:dyDescent="0.25">
      <c r="A12592" s="86"/>
      <c r="B12592" s="86"/>
      <c r="C12592" s="86"/>
      <c r="D12592" s="9"/>
      <c r="E12592" s="9"/>
      <c r="F12592" s="9"/>
      <c r="G12592" s="9"/>
      <c r="H12592" s="9"/>
      <c r="I12592" s="9"/>
    </row>
    <row r="12593" spans="1:9" ht="12" customHeight="1" x14ac:dyDescent="0.25">
      <c r="A12593" s="9"/>
      <c r="B12593" s="9"/>
      <c r="C12593" s="9"/>
      <c r="D12593" s="90" t="s">
        <v>5204</v>
      </c>
      <c r="E12593" s="90"/>
      <c r="F12593" s="90"/>
      <c r="G12593" s="90"/>
      <c r="H12593" s="90"/>
      <c r="I12593" s="90"/>
    </row>
    <row r="12594" spans="1:9" ht="9.9499999999999993" customHeight="1" x14ac:dyDescent="0.25">
      <c r="A12594" s="86"/>
      <c r="B12594" s="86"/>
      <c r="C12594" s="86"/>
      <c r="D12594" s="86"/>
      <c r="E12594" s="9"/>
      <c r="F12594" s="9"/>
      <c r="G12594" s="9"/>
      <c r="H12594" s="9"/>
      <c r="I12594" s="9"/>
    </row>
    <row r="12595" spans="1:9" ht="30.95" customHeight="1" x14ac:dyDescent="0.25">
      <c r="A12595" s="88" t="s">
        <v>3829</v>
      </c>
      <c r="B12595" s="88"/>
      <c r="C12595" s="88"/>
      <c r="D12595" s="88"/>
      <c r="E12595" s="88"/>
      <c r="F12595" s="88"/>
      <c r="G12595" s="88"/>
      <c r="H12595" s="88"/>
      <c r="I12595" s="88"/>
    </row>
    <row r="12596" spans="1:9" ht="15" customHeight="1" x14ac:dyDescent="0.25">
      <c r="A12596" s="89"/>
      <c r="B12596" s="89"/>
      <c r="C12596" s="14" t="s">
        <v>2076</v>
      </c>
      <c r="D12596" s="14" t="s">
        <v>2059</v>
      </c>
      <c r="E12596" s="9"/>
      <c r="F12596" s="9"/>
      <c r="G12596" s="9"/>
      <c r="H12596" s="9"/>
      <c r="I12596" s="9"/>
    </row>
    <row r="12597" spans="1:9" ht="12.95" customHeight="1" x14ac:dyDescent="0.25">
      <c r="A12597" s="15" t="s">
        <v>2108</v>
      </c>
      <c r="B12597" s="16" t="s">
        <v>2076</v>
      </c>
      <c r="C12597" s="17">
        <v>908.42</v>
      </c>
      <c r="D12597" s="18">
        <v>908.42</v>
      </c>
      <c r="E12597" s="9"/>
      <c r="F12597" s="9"/>
      <c r="G12597" s="9"/>
      <c r="H12597" s="9"/>
      <c r="I12597" s="9"/>
    </row>
    <row r="12598" spans="1:9" ht="15" customHeight="1" x14ac:dyDescent="0.25">
      <c r="A12598" s="19"/>
      <c r="B12598" s="20"/>
      <c r="C12598" s="21"/>
      <c r="D12598" s="22">
        <v>908.42</v>
      </c>
      <c r="E12598" s="9"/>
      <c r="F12598" s="9"/>
      <c r="G12598" s="9"/>
      <c r="H12598" s="9"/>
      <c r="I12598" s="9"/>
    </row>
    <row r="12599" spans="1:9" ht="9.9499999999999993" customHeight="1" x14ac:dyDescent="0.25">
      <c r="A12599" s="86"/>
      <c r="B12599" s="86"/>
      <c r="C12599" s="86"/>
      <c r="D12599" s="9"/>
      <c r="E12599" s="9"/>
      <c r="F12599" s="9"/>
      <c r="G12599" s="9"/>
      <c r="H12599" s="9"/>
      <c r="I12599" s="9"/>
    </row>
    <row r="12600" spans="1:9" ht="12" customHeight="1" x14ac:dyDescent="0.25">
      <c r="A12600" s="9"/>
      <c r="B12600" s="9"/>
      <c r="C12600" s="9"/>
      <c r="D12600" s="90" t="s">
        <v>5202</v>
      </c>
      <c r="E12600" s="90"/>
      <c r="F12600" s="90"/>
      <c r="G12600" s="90"/>
      <c r="H12600" s="90"/>
      <c r="I12600" s="90"/>
    </row>
    <row r="12601" spans="1:9" ht="9.9499999999999993" customHeight="1" x14ac:dyDescent="0.25">
      <c r="A12601" s="86"/>
      <c r="B12601" s="86"/>
      <c r="C12601" s="86"/>
      <c r="D12601" s="86"/>
      <c r="E12601" s="9"/>
      <c r="F12601" s="9"/>
      <c r="G12601" s="9"/>
      <c r="H12601" s="9"/>
      <c r="I12601" s="9"/>
    </row>
    <row r="12602" spans="1:9" ht="20.100000000000001" customHeight="1" x14ac:dyDescent="0.25">
      <c r="A12602" s="88" t="s">
        <v>3830</v>
      </c>
      <c r="B12602" s="88"/>
      <c r="C12602" s="88"/>
      <c r="D12602" s="88"/>
      <c r="E12602" s="88"/>
      <c r="F12602" s="88"/>
      <c r="G12602" s="88"/>
      <c r="H12602" s="88"/>
      <c r="I12602" s="88"/>
    </row>
    <row r="12603" spans="1:9" ht="15" customHeight="1" x14ac:dyDescent="0.25">
      <c r="A12603" s="89"/>
      <c r="B12603" s="89"/>
      <c r="C12603" s="14" t="s">
        <v>2069</v>
      </c>
      <c r="D12603" s="14" t="s">
        <v>2058</v>
      </c>
      <c r="E12603" s="14" t="s">
        <v>2059</v>
      </c>
      <c r="F12603" s="9"/>
      <c r="G12603" s="9"/>
      <c r="H12603" s="9"/>
      <c r="I12603" s="9"/>
    </row>
    <row r="12604" spans="1:9" ht="12.95" customHeight="1" x14ac:dyDescent="0.25">
      <c r="A12604" s="15"/>
      <c r="B12604" s="16" t="s">
        <v>2104</v>
      </c>
      <c r="C12604" s="17">
        <v>87.97</v>
      </c>
      <c r="D12604" s="17">
        <v>1</v>
      </c>
      <c r="E12604" s="18">
        <v>87.97</v>
      </c>
      <c r="F12604" s="9"/>
      <c r="G12604" s="9"/>
      <c r="H12604" s="9"/>
      <c r="I12604" s="9"/>
    </row>
    <row r="12605" spans="1:9" ht="15" customHeight="1" x14ac:dyDescent="0.25">
      <c r="A12605" s="19"/>
      <c r="B12605" s="20"/>
      <c r="C12605" s="21"/>
      <c r="D12605" s="21"/>
      <c r="E12605" s="22">
        <v>87.97</v>
      </c>
      <c r="F12605" s="9"/>
      <c r="G12605" s="9"/>
      <c r="H12605" s="9"/>
      <c r="I12605" s="9"/>
    </row>
    <row r="12606" spans="1:9" ht="9.9499999999999993" customHeight="1" x14ac:dyDescent="0.25">
      <c r="A12606" s="86"/>
      <c r="B12606" s="86"/>
      <c r="C12606" s="86"/>
      <c r="D12606" s="9"/>
      <c r="E12606" s="9"/>
      <c r="F12606" s="9"/>
      <c r="G12606" s="9"/>
      <c r="H12606" s="9"/>
      <c r="I12606" s="9"/>
    </row>
    <row r="12607" spans="1:9" ht="12" customHeight="1" x14ac:dyDescent="0.25">
      <c r="A12607" s="9"/>
      <c r="B12607" s="9"/>
      <c r="C12607" s="9"/>
      <c r="D12607" s="90" t="s">
        <v>5205</v>
      </c>
      <c r="E12607" s="90"/>
      <c r="F12607" s="90"/>
      <c r="G12607" s="90"/>
      <c r="H12607" s="90"/>
      <c r="I12607" s="90"/>
    </row>
    <row r="12608" spans="1:9" ht="9.9499999999999993" customHeight="1" x14ac:dyDescent="0.25">
      <c r="A12608" s="86"/>
      <c r="B12608" s="86"/>
      <c r="C12608" s="86"/>
      <c r="D12608" s="86"/>
      <c r="E12608" s="9"/>
      <c r="F12608" s="9"/>
      <c r="G12608" s="9"/>
      <c r="H12608" s="9"/>
      <c r="I12608" s="9"/>
    </row>
    <row r="12609" spans="1:9" ht="30.95" customHeight="1" x14ac:dyDescent="0.25">
      <c r="A12609" s="88" t="s">
        <v>3831</v>
      </c>
      <c r="B12609" s="88"/>
      <c r="C12609" s="88"/>
      <c r="D12609" s="88"/>
      <c r="E12609" s="88"/>
      <c r="F12609" s="88"/>
      <c r="G12609" s="88"/>
      <c r="H12609" s="88"/>
      <c r="I12609" s="88"/>
    </row>
    <row r="12610" spans="1:9" ht="15" customHeight="1" x14ac:dyDescent="0.25">
      <c r="A12610" s="89"/>
      <c r="B12610" s="89"/>
      <c r="C12610" s="14" t="s">
        <v>2076</v>
      </c>
      <c r="D12610" s="14" t="s">
        <v>2059</v>
      </c>
      <c r="E12610" s="9"/>
      <c r="F12610" s="9"/>
      <c r="G12610" s="9"/>
      <c r="H12610" s="9"/>
      <c r="I12610" s="9"/>
    </row>
    <row r="12611" spans="1:9" ht="12.95" customHeight="1" x14ac:dyDescent="0.25">
      <c r="A12611" s="15" t="s">
        <v>2077</v>
      </c>
      <c r="B12611" s="16" t="s">
        <v>2076</v>
      </c>
      <c r="C12611" s="17">
        <v>1247.82</v>
      </c>
      <c r="D12611" s="18">
        <v>1247.82</v>
      </c>
      <c r="E12611" s="9"/>
      <c r="F12611" s="9"/>
      <c r="G12611" s="9"/>
      <c r="H12611" s="9"/>
      <c r="I12611" s="9"/>
    </row>
    <row r="12612" spans="1:9" ht="15" customHeight="1" x14ac:dyDescent="0.25">
      <c r="A12612" s="19"/>
      <c r="B12612" s="20"/>
      <c r="C12612" s="21"/>
      <c r="D12612" s="22">
        <v>1247.82</v>
      </c>
      <c r="E12612" s="9"/>
      <c r="F12612" s="9"/>
      <c r="G12612" s="9"/>
      <c r="H12612" s="9"/>
      <c r="I12612" s="9"/>
    </row>
    <row r="12613" spans="1:9" ht="9.9499999999999993" customHeight="1" x14ac:dyDescent="0.25">
      <c r="A12613" s="86"/>
      <c r="B12613" s="86"/>
      <c r="C12613" s="86"/>
      <c r="D12613" s="9"/>
      <c r="E12613" s="9"/>
      <c r="F12613" s="9"/>
      <c r="G12613" s="9"/>
      <c r="H12613" s="9"/>
      <c r="I12613" s="9"/>
    </row>
    <row r="12614" spans="1:9" ht="12" customHeight="1" x14ac:dyDescent="0.25">
      <c r="A12614" s="9"/>
      <c r="B12614" s="9"/>
      <c r="C12614" s="9"/>
      <c r="D12614" s="90" t="s">
        <v>5206</v>
      </c>
      <c r="E12614" s="90"/>
      <c r="F12614" s="90"/>
      <c r="G12614" s="90"/>
      <c r="H12614" s="90"/>
      <c r="I12614" s="90"/>
    </row>
    <row r="12615" spans="1:9" ht="9.9499999999999993" customHeight="1" x14ac:dyDescent="0.25">
      <c r="A12615" s="86"/>
      <c r="B12615" s="86"/>
      <c r="C12615" s="86"/>
      <c r="D12615" s="86"/>
      <c r="E12615" s="9"/>
      <c r="F12615" s="9"/>
      <c r="G12615" s="9"/>
      <c r="H12615" s="9"/>
      <c r="I12615" s="9"/>
    </row>
    <row r="12616" spans="1:9" ht="30.95" customHeight="1" x14ac:dyDescent="0.25">
      <c r="A12616" s="88" t="s">
        <v>3832</v>
      </c>
      <c r="B12616" s="88"/>
      <c r="C12616" s="88"/>
      <c r="D12616" s="88"/>
      <c r="E12616" s="88"/>
      <c r="F12616" s="88"/>
      <c r="G12616" s="88"/>
      <c r="H12616" s="88"/>
      <c r="I12616" s="88"/>
    </row>
    <row r="12617" spans="1:9" ht="15" customHeight="1" x14ac:dyDescent="0.25">
      <c r="A12617" s="89"/>
      <c r="B12617" s="89"/>
      <c r="C12617" s="14" t="s">
        <v>2076</v>
      </c>
      <c r="D12617" s="14" t="s">
        <v>2079</v>
      </c>
      <c r="E12617" s="14" t="s">
        <v>2059</v>
      </c>
      <c r="F12617" s="9"/>
      <c r="G12617" s="9"/>
      <c r="H12617" s="9"/>
      <c r="I12617" s="9"/>
    </row>
    <row r="12618" spans="1:9" ht="18.95" customHeight="1" x14ac:dyDescent="0.25">
      <c r="A12618" s="15" t="s">
        <v>2080</v>
      </c>
      <c r="B12618" s="16" t="s">
        <v>2081</v>
      </c>
      <c r="C12618" s="17">
        <v>363.05</v>
      </c>
      <c r="D12618" s="17">
        <v>0.1</v>
      </c>
      <c r="E12618" s="18">
        <v>36.31</v>
      </c>
      <c r="F12618" s="9"/>
      <c r="G12618" s="9"/>
      <c r="H12618" s="9"/>
      <c r="I12618" s="9"/>
    </row>
    <row r="12619" spans="1:9" ht="15" customHeight="1" x14ac:dyDescent="0.25">
      <c r="A12619" s="19"/>
      <c r="B12619" s="20"/>
      <c r="C12619" s="21"/>
      <c r="D12619" s="21"/>
      <c r="E12619" s="22">
        <v>36.31</v>
      </c>
      <c r="F12619" s="9"/>
      <c r="G12619" s="9"/>
      <c r="H12619" s="9"/>
      <c r="I12619" s="9"/>
    </row>
    <row r="12620" spans="1:9" ht="9.9499999999999993" customHeight="1" x14ac:dyDescent="0.25">
      <c r="A12620" s="86"/>
      <c r="B12620" s="86"/>
      <c r="C12620" s="86"/>
      <c r="D12620" s="9"/>
      <c r="E12620" s="9"/>
      <c r="F12620" s="9"/>
      <c r="G12620" s="9"/>
      <c r="H12620" s="9"/>
      <c r="I12620" s="9"/>
    </row>
    <row r="12621" spans="1:9" ht="12" customHeight="1" x14ac:dyDescent="0.25">
      <c r="A12621" s="9"/>
      <c r="B12621" s="9"/>
      <c r="C12621" s="9"/>
      <c r="D12621" s="90" t="s">
        <v>5207</v>
      </c>
      <c r="E12621" s="90"/>
      <c r="F12621" s="90"/>
      <c r="G12621" s="90"/>
      <c r="H12621" s="90"/>
      <c r="I12621" s="90"/>
    </row>
    <row r="12622" spans="1:9" ht="9.9499999999999993" customHeight="1" x14ac:dyDescent="0.25">
      <c r="A12622" s="86"/>
      <c r="B12622" s="86"/>
      <c r="C12622" s="86"/>
      <c r="D12622" s="86"/>
      <c r="E12622" s="9"/>
      <c r="F12622" s="9"/>
      <c r="G12622" s="9"/>
      <c r="H12622" s="9"/>
      <c r="I12622" s="9"/>
    </row>
    <row r="12623" spans="1:9" ht="30.95" customHeight="1" x14ac:dyDescent="0.25">
      <c r="A12623" s="88" t="s">
        <v>3833</v>
      </c>
      <c r="B12623" s="88"/>
      <c r="C12623" s="88"/>
      <c r="D12623" s="88"/>
      <c r="E12623" s="88"/>
      <c r="F12623" s="88"/>
      <c r="G12623" s="88"/>
      <c r="H12623" s="88"/>
      <c r="I12623" s="88"/>
    </row>
    <row r="12624" spans="1:9" ht="15" customHeight="1" x14ac:dyDescent="0.25">
      <c r="A12624" s="89"/>
      <c r="B12624" s="89"/>
      <c r="C12624" s="14" t="s">
        <v>2076</v>
      </c>
      <c r="D12624" s="14" t="s">
        <v>2079</v>
      </c>
      <c r="E12624" s="14" t="s">
        <v>2058</v>
      </c>
      <c r="F12624" s="14" t="s">
        <v>2059</v>
      </c>
      <c r="G12624" s="9"/>
      <c r="H12624" s="9"/>
      <c r="I12624" s="9"/>
    </row>
    <row r="12625" spans="1:9" ht="27" customHeight="1" x14ac:dyDescent="0.25">
      <c r="A12625" s="15" t="s">
        <v>2083</v>
      </c>
      <c r="B12625" s="16" t="s">
        <v>2084</v>
      </c>
      <c r="C12625" s="17">
        <v>4.3</v>
      </c>
      <c r="D12625" s="17">
        <v>0.1</v>
      </c>
      <c r="E12625" s="17">
        <v>2</v>
      </c>
      <c r="F12625" s="18">
        <v>0.86</v>
      </c>
      <c r="G12625" s="9"/>
      <c r="H12625" s="9"/>
      <c r="I12625" s="9"/>
    </row>
    <row r="12626" spans="1:9" ht="15" customHeight="1" x14ac:dyDescent="0.25">
      <c r="A12626" s="19"/>
      <c r="B12626" s="20"/>
      <c r="C12626" s="21"/>
      <c r="D12626" s="21"/>
      <c r="E12626" s="21"/>
      <c r="F12626" s="22">
        <v>0.86</v>
      </c>
      <c r="G12626" s="9"/>
      <c r="H12626" s="9"/>
      <c r="I12626" s="9"/>
    </row>
    <row r="12627" spans="1:9" ht="9.9499999999999993" customHeight="1" x14ac:dyDescent="0.25">
      <c r="A12627" s="86"/>
      <c r="B12627" s="86"/>
      <c r="C12627" s="86"/>
      <c r="D12627" s="9"/>
      <c r="E12627" s="9"/>
      <c r="F12627" s="9"/>
      <c r="G12627" s="9"/>
      <c r="H12627" s="9"/>
      <c r="I12627" s="9"/>
    </row>
    <row r="12628" spans="1:9" ht="12" customHeight="1" x14ac:dyDescent="0.25">
      <c r="A12628" s="9"/>
      <c r="B12628" s="9"/>
      <c r="C12628" s="9"/>
      <c r="D12628" s="90" t="s">
        <v>4519</v>
      </c>
      <c r="E12628" s="90"/>
      <c r="F12628" s="90"/>
      <c r="G12628" s="90"/>
      <c r="H12628" s="90"/>
      <c r="I12628" s="90"/>
    </row>
    <row r="12629" spans="1:9" ht="9.9499999999999993" customHeight="1" x14ac:dyDescent="0.25">
      <c r="A12629" s="86"/>
      <c r="B12629" s="86"/>
      <c r="C12629" s="86"/>
      <c r="D12629" s="86"/>
      <c r="E12629" s="9"/>
      <c r="F12629" s="9"/>
      <c r="G12629" s="9"/>
      <c r="H12629" s="9"/>
      <c r="I12629" s="9"/>
    </row>
    <row r="12630" spans="1:9" ht="42.95" customHeight="1" x14ac:dyDescent="0.25">
      <c r="A12630" s="88" t="s">
        <v>3834</v>
      </c>
      <c r="B12630" s="88"/>
      <c r="C12630" s="88"/>
      <c r="D12630" s="88"/>
      <c r="E12630" s="88"/>
      <c r="F12630" s="88"/>
      <c r="G12630" s="88"/>
      <c r="H12630" s="88"/>
      <c r="I12630" s="88"/>
    </row>
    <row r="12631" spans="1:9" ht="15" customHeight="1" x14ac:dyDescent="0.25">
      <c r="A12631" s="89"/>
      <c r="B12631" s="89"/>
      <c r="C12631" s="14" t="s">
        <v>2076</v>
      </c>
      <c r="D12631" s="14" t="s">
        <v>2056</v>
      </c>
      <c r="E12631" s="14" t="s">
        <v>2058</v>
      </c>
      <c r="F12631" s="14" t="s">
        <v>2086</v>
      </c>
      <c r="G12631" s="14" t="s">
        <v>2059</v>
      </c>
      <c r="H12631" s="9"/>
      <c r="I12631" s="9"/>
    </row>
    <row r="12632" spans="1:9" ht="18.95" customHeight="1" x14ac:dyDescent="0.25">
      <c r="A12632" s="15" t="s">
        <v>2087</v>
      </c>
      <c r="B12632" s="16" t="s">
        <v>2088</v>
      </c>
      <c r="C12632" s="17">
        <v>1247.82</v>
      </c>
      <c r="D12632" s="17">
        <v>0.1</v>
      </c>
      <c r="E12632" s="17">
        <v>1</v>
      </c>
      <c r="F12632" s="17">
        <v>1.5</v>
      </c>
      <c r="G12632" s="18">
        <v>187.17</v>
      </c>
      <c r="H12632" s="9"/>
      <c r="I12632" s="9"/>
    </row>
    <row r="12633" spans="1:9" ht="18.95" customHeight="1" x14ac:dyDescent="0.25">
      <c r="A12633" s="15" t="s">
        <v>2089</v>
      </c>
      <c r="B12633" s="16" t="s">
        <v>2088</v>
      </c>
      <c r="C12633" s="17">
        <v>363.05</v>
      </c>
      <c r="D12633" s="17">
        <v>0.1</v>
      </c>
      <c r="E12633" s="17">
        <v>1</v>
      </c>
      <c r="F12633" s="17">
        <v>1.5</v>
      </c>
      <c r="G12633" s="18">
        <v>54.46</v>
      </c>
      <c r="H12633" s="9"/>
      <c r="I12633" s="9"/>
    </row>
    <row r="12634" spans="1:9" ht="27" customHeight="1" x14ac:dyDescent="0.25">
      <c r="A12634" s="15" t="s">
        <v>2090</v>
      </c>
      <c r="B12634" s="16" t="s">
        <v>2088</v>
      </c>
      <c r="C12634" s="17">
        <v>4.5999999999999996</v>
      </c>
      <c r="D12634" s="17">
        <v>0.1</v>
      </c>
      <c r="E12634" s="17">
        <v>2</v>
      </c>
      <c r="F12634" s="17">
        <v>1.5</v>
      </c>
      <c r="G12634" s="18">
        <v>1.38</v>
      </c>
      <c r="H12634" s="9"/>
      <c r="I12634" s="9"/>
    </row>
    <row r="12635" spans="1:9" ht="15" customHeight="1" x14ac:dyDescent="0.25">
      <c r="A12635" s="19"/>
      <c r="B12635" s="20"/>
      <c r="C12635" s="21"/>
      <c r="D12635" s="21"/>
      <c r="E12635" s="21"/>
      <c r="F12635" s="21"/>
      <c r="G12635" s="22">
        <v>243.01</v>
      </c>
      <c r="H12635" s="9"/>
      <c r="I12635" s="9"/>
    </row>
    <row r="12636" spans="1:9" ht="9.9499999999999993" customHeight="1" x14ac:dyDescent="0.25">
      <c r="A12636" s="86"/>
      <c r="B12636" s="86"/>
      <c r="C12636" s="86"/>
      <c r="D12636" s="9"/>
      <c r="E12636" s="9"/>
      <c r="F12636" s="9"/>
      <c r="G12636" s="9"/>
      <c r="H12636" s="9"/>
      <c r="I12636" s="9"/>
    </row>
    <row r="12637" spans="1:9" ht="12" customHeight="1" x14ac:dyDescent="0.25">
      <c r="A12637" s="9"/>
      <c r="B12637" s="9"/>
      <c r="C12637" s="9"/>
      <c r="D12637" s="90" t="s">
        <v>5208</v>
      </c>
      <c r="E12637" s="90"/>
      <c r="F12637" s="90"/>
      <c r="G12637" s="90"/>
      <c r="H12637" s="90"/>
      <c r="I12637" s="90"/>
    </row>
    <row r="12638" spans="1:9" ht="9.9499999999999993" customHeight="1" x14ac:dyDescent="0.25">
      <c r="A12638" s="86"/>
      <c r="B12638" s="86"/>
      <c r="C12638" s="86"/>
      <c r="D12638" s="86"/>
      <c r="E12638" s="9"/>
      <c r="F12638" s="9"/>
      <c r="G12638" s="9"/>
      <c r="H12638" s="9"/>
      <c r="I12638" s="9"/>
    </row>
    <row r="12639" spans="1:9" ht="30.95" customHeight="1" x14ac:dyDescent="0.25">
      <c r="A12639" s="88" t="s">
        <v>3835</v>
      </c>
      <c r="B12639" s="88"/>
      <c r="C12639" s="88"/>
      <c r="D12639" s="88"/>
      <c r="E12639" s="88"/>
      <c r="F12639" s="88"/>
      <c r="G12639" s="88"/>
      <c r="H12639" s="88"/>
      <c r="I12639" s="88"/>
    </row>
    <row r="12640" spans="1:9" ht="15" customHeight="1" x14ac:dyDescent="0.25">
      <c r="A12640" s="89"/>
      <c r="B12640" s="89"/>
      <c r="C12640" s="14" t="s">
        <v>2076</v>
      </c>
      <c r="D12640" s="14" t="s">
        <v>2056</v>
      </c>
      <c r="E12640" s="14" t="s">
        <v>2058</v>
      </c>
      <c r="F12640" s="14" t="s">
        <v>2092</v>
      </c>
      <c r="G12640" s="14" t="s">
        <v>2086</v>
      </c>
      <c r="H12640" s="14" t="s">
        <v>2059</v>
      </c>
      <c r="I12640" s="9"/>
    </row>
    <row r="12641" spans="1:9" ht="18.95" customHeight="1" x14ac:dyDescent="0.25">
      <c r="A12641" s="15" t="s">
        <v>2087</v>
      </c>
      <c r="B12641" s="16" t="s">
        <v>2186</v>
      </c>
      <c r="C12641" s="17">
        <v>1247.82</v>
      </c>
      <c r="D12641" s="17">
        <v>0.1</v>
      </c>
      <c r="E12641" s="17">
        <v>1</v>
      </c>
      <c r="F12641" s="17">
        <v>30</v>
      </c>
      <c r="G12641" s="17">
        <v>1.5</v>
      </c>
      <c r="H12641" s="18">
        <v>5615.19</v>
      </c>
      <c r="I12641" s="9"/>
    </row>
    <row r="12642" spans="1:9" ht="18.95" customHeight="1" x14ac:dyDescent="0.25">
      <c r="A12642" s="15" t="s">
        <v>2089</v>
      </c>
      <c r="B12642" s="16" t="s">
        <v>2186</v>
      </c>
      <c r="C12642" s="17">
        <v>363.05</v>
      </c>
      <c r="D12642" s="17">
        <v>0.03</v>
      </c>
      <c r="E12642" s="17">
        <v>1</v>
      </c>
      <c r="F12642" s="17">
        <v>30</v>
      </c>
      <c r="G12642" s="17">
        <v>1.5</v>
      </c>
      <c r="H12642" s="18">
        <v>490.12</v>
      </c>
      <c r="I12642" s="9"/>
    </row>
    <row r="12643" spans="1:9" ht="27" customHeight="1" x14ac:dyDescent="0.25">
      <c r="A12643" s="15" t="s">
        <v>2090</v>
      </c>
      <c r="B12643" s="16" t="s">
        <v>2186</v>
      </c>
      <c r="C12643" s="17">
        <v>4.5999999999999996</v>
      </c>
      <c r="D12643" s="17">
        <v>0.1</v>
      </c>
      <c r="E12643" s="17">
        <v>2</v>
      </c>
      <c r="F12643" s="17">
        <v>30</v>
      </c>
      <c r="G12643" s="17">
        <v>1.5</v>
      </c>
      <c r="H12643" s="18">
        <v>41.4</v>
      </c>
      <c r="I12643" s="9"/>
    </row>
    <row r="12644" spans="1:9" ht="15" customHeight="1" x14ac:dyDescent="0.25">
      <c r="A12644" s="19"/>
      <c r="B12644" s="20"/>
      <c r="C12644" s="21"/>
      <c r="D12644" s="21"/>
      <c r="E12644" s="21"/>
      <c r="F12644" s="21"/>
      <c r="G12644" s="21"/>
      <c r="H12644" s="22">
        <v>6146.71</v>
      </c>
      <c r="I12644" s="9"/>
    </row>
    <row r="12645" spans="1:9" ht="9.9499999999999993" customHeight="1" x14ac:dyDescent="0.25">
      <c r="A12645" s="86"/>
      <c r="B12645" s="86"/>
      <c r="C12645" s="86"/>
      <c r="D12645" s="9"/>
      <c r="E12645" s="9"/>
      <c r="F12645" s="9"/>
      <c r="G12645" s="9"/>
      <c r="H12645" s="9"/>
      <c r="I12645" s="9"/>
    </row>
    <row r="12646" spans="1:9" ht="12" customHeight="1" x14ac:dyDescent="0.25">
      <c r="A12646" s="9"/>
      <c r="B12646" s="9"/>
      <c r="C12646" s="9"/>
      <c r="D12646" s="90" t="s">
        <v>5209</v>
      </c>
      <c r="E12646" s="90"/>
      <c r="F12646" s="90"/>
      <c r="G12646" s="90"/>
      <c r="H12646" s="90"/>
      <c r="I12646" s="90"/>
    </row>
    <row r="12647" spans="1:9" ht="9.9499999999999993" customHeight="1" x14ac:dyDescent="0.25">
      <c r="A12647" s="86"/>
      <c r="B12647" s="86"/>
      <c r="C12647" s="86"/>
      <c r="D12647" s="86"/>
      <c r="E12647" s="9"/>
      <c r="F12647" s="9"/>
      <c r="G12647" s="9"/>
      <c r="H12647" s="9"/>
      <c r="I12647" s="9"/>
    </row>
    <row r="12648" spans="1:9" ht="42.95" customHeight="1" x14ac:dyDescent="0.25">
      <c r="A12648" s="88" t="s">
        <v>3836</v>
      </c>
      <c r="B12648" s="88"/>
      <c r="C12648" s="88"/>
      <c r="D12648" s="88"/>
      <c r="E12648" s="88"/>
      <c r="F12648" s="88"/>
      <c r="G12648" s="88"/>
      <c r="H12648" s="88"/>
      <c r="I12648" s="88"/>
    </row>
    <row r="12649" spans="1:9" ht="15" customHeight="1" x14ac:dyDescent="0.25">
      <c r="A12649" s="89"/>
      <c r="B12649" s="89"/>
      <c r="C12649" s="14" t="s">
        <v>2076</v>
      </c>
      <c r="D12649" s="14" t="s">
        <v>2056</v>
      </c>
      <c r="E12649" s="14" t="s">
        <v>2058</v>
      </c>
      <c r="F12649" s="14" t="s">
        <v>2092</v>
      </c>
      <c r="G12649" s="14" t="s">
        <v>2086</v>
      </c>
      <c r="H12649" s="14" t="s">
        <v>2059</v>
      </c>
      <c r="I12649" s="9"/>
    </row>
    <row r="12650" spans="1:9" ht="18.95" customHeight="1" x14ac:dyDescent="0.25">
      <c r="A12650" s="15" t="s">
        <v>2087</v>
      </c>
      <c r="B12650" s="16" t="s">
        <v>2186</v>
      </c>
      <c r="C12650" s="17">
        <v>1247.82</v>
      </c>
      <c r="D12650" s="17">
        <v>0.1</v>
      </c>
      <c r="E12650" s="17">
        <v>1</v>
      </c>
      <c r="F12650" s="17">
        <v>12</v>
      </c>
      <c r="G12650" s="17">
        <v>1.5</v>
      </c>
      <c r="H12650" s="18">
        <v>2246.08</v>
      </c>
      <c r="I12650" s="9"/>
    </row>
    <row r="12651" spans="1:9" ht="18.95" customHeight="1" x14ac:dyDescent="0.25">
      <c r="A12651" s="15" t="s">
        <v>2089</v>
      </c>
      <c r="B12651" s="16" t="s">
        <v>2186</v>
      </c>
      <c r="C12651" s="17">
        <v>363.05</v>
      </c>
      <c r="D12651" s="17">
        <v>0.1</v>
      </c>
      <c r="E12651" s="17">
        <v>1</v>
      </c>
      <c r="F12651" s="17">
        <v>12</v>
      </c>
      <c r="G12651" s="17">
        <v>1.5</v>
      </c>
      <c r="H12651" s="18">
        <v>653.49</v>
      </c>
      <c r="I12651" s="9"/>
    </row>
    <row r="12652" spans="1:9" ht="27" customHeight="1" x14ac:dyDescent="0.25">
      <c r="A12652" s="15" t="s">
        <v>2090</v>
      </c>
      <c r="B12652" s="16" t="s">
        <v>2186</v>
      </c>
      <c r="C12652" s="17">
        <v>4.5999999999999996</v>
      </c>
      <c r="D12652" s="17">
        <v>0.1</v>
      </c>
      <c r="E12652" s="17">
        <v>2</v>
      </c>
      <c r="F12652" s="17">
        <v>12</v>
      </c>
      <c r="G12652" s="17">
        <v>1.5</v>
      </c>
      <c r="H12652" s="18">
        <v>16.559999999999999</v>
      </c>
      <c r="I12652" s="9"/>
    </row>
    <row r="12653" spans="1:9" ht="15" customHeight="1" x14ac:dyDescent="0.25">
      <c r="A12653" s="19"/>
      <c r="B12653" s="20"/>
      <c r="C12653" s="21"/>
      <c r="D12653" s="21"/>
      <c r="E12653" s="21"/>
      <c r="F12653" s="21"/>
      <c r="G12653" s="21"/>
      <c r="H12653" s="22">
        <v>2916.13</v>
      </c>
      <c r="I12653" s="9"/>
    </row>
    <row r="12654" spans="1:9" ht="9.9499999999999993" customHeight="1" x14ac:dyDescent="0.25">
      <c r="A12654" s="86"/>
      <c r="B12654" s="86"/>
      <c r="C12654" s="86"/>
      <c r="D12654" s="9"/>
      <c r="E12654" s="9"/>
      <c r="F12654" s="9"/>
      <c r="G12654" s="9"/>
      <c r="H12654" s="9"/>
      <c r="I12654" s="9"/>
    </row>
    <row r="12655" spans="1:9" ht="12" customHeight="1" x14ac:dyDescent="0.25">
      <c r="A12655" s="9"/>
      <c r="B12655" s="9"/>
      <c r="C12655" s="9"/>
      <c r="D12655" s="90" t="s">
        <v>5210</v>
      </c>
      <c r="E12655" s="90"/>
      <c r="F12655" s="90"/>
      <c r="G12655" s="90"/>
      <c r="H12655" s="90"/>
      <c r="I12655" s="90"/>
    </row>
    <row r="12656" spans="1:9" ht="9.9499999999999993" customHeight="1" x14ac:dyDescent="0.25">
      <c r="A12656" s="86"/>
      <c r="B12656" s="86"/>
      <c r="C12656" s="86"/>
      <c r="D12656" s="86"/>
      <c r="E12656" s="9"/>
      <c r="F12656" s="9"/>
      <c r="G12656" s="9"/>
      <c r="H12656" s="9"/>
      <c r="I12656" s="9"/>
    </row>
    <row r="12657" spans="1:9" ht="20.100000000000001" customHeight="1" x14ac:dyDescent="0.25">
      <c r="A12657" s="88" t="s">
        <v>3837</v>
      </c>
      <c r="B12657" s="88"/>
      <c r="C12657" s="88"/>
      <c r="D12657" s="88"/>
      <c r="E12657" s="88"/>
      <c r="F12657" s="88"/>
      <c r="G12657" s="88"/>
      <c r="H12657" s="88"/>
      <c r="I12657" s="88"/>
    </row>
    <row r="12658" spans="1:9" ht="15" customHeight="1" x14ac:dyDescent="0.25">
      <c r="A12658" s="89"/>
      <c r="B12658" s="89"/>
      <c r="C12658" s="14" t="s">
        <v>2076</v>
      </c>
      <c r="D12658" s="14" t="s">
        <v>2056</v>
      </c>
      <c r="E12658" s="14" t="s">
        <v>2086</v>
      </c>
      <c r="F12658" s="14" t="s">
        <v>2059</v>
      </c>
      <c r="G12658" s="9"/>
      <c r="H12658" s="9"/>
      <c r="I12658" s="9"/>
    </row>
    <row r="12659" spans="1:9" ht="18.95" customHeight="1" x14ac:dyDescent="0.25">
      <c r="A12659" s="15" t="s">
        <v>2096</v>
      </c>
      <c r="B12659" s="16" t="s">
        <v>2097</v>
      </c>
      <c r="C12659" s="17">
        <v>1247.82</v>
      </c>
      <c r="D12659" s="17">
        <v>0.1</v>
      </c>
      <c r="E12659" s="17">
        <v>1.5</v>
      </c>
      <c r="F12659" s="18">
        <v>187.17</v>
      </c>
      <c r="G12659" s="9"/>
      <c r="H12659" s="9"/>
      <c r="I12659" s="9"/>
    </row>
    <row r="12660" spans="1:9" ht="15" customHeight="1" x14ac:dyDescent="0.25">
      <c r="A12660" s="19"/>
      <c r="B12660" s="20"/>
      <c r="C12660" s="21"/>
      <c r="D12660" s="21"/>
      <c r="E12660" s="21"/>
      <c r="F12660" s="22">
        <v>187.17</v>
      </c>
      <c r="G12660" s="9"/>
      <c r="H12660" s="9"/>
      <c r="I12660" s="9"/>
    </row>
    <row r="12661" spans="1:9" ht="9.9499999999999993" customHeight="1" x14ac:dyDescent="0.25">
      <c r="A12661" s="86"/>
      <c r="B12661" s="86"/>
      <c r="C12661" s="86"/>
      <c r="D12661" s="9"/>
      <c r="E12661" s="9"/>
      <c r="F12661" s="9"/>
      <c r="G12661" s="9"/>
      <c r="H12661" s="9"/>
      <c r="I12661" s="9"/>
    </row>
    <row r="12662" spans="1:9" ht="12" customHeight="1" x14ac:dyDescent="0.25">
      <c r="A12662" s="9"/>
      <c r="B12662" s="9"/>
      <c r="C12662" s="9"/>
      <c r="D12662" s="90" t="s">
        <v>5211</v>
      </c>
      <c r="E12662" s="90"/>
      <c r="F12662" s="90"/>
      <c r="G12662" s="90"/>
      <c r="H12662" s="90"/>
      <c r="I12662" s="90"/>
    </row>
    <row r="12663" spans="1:9" ht="9.9499999999999993" customHeight="1" x14ac:dyDescent="0.25">
      <c r="A12663" s="86"/>
      <c r="B12663" s="86"/>
      <c r="C12663" s="86"/>
      <c r="D12663" s="86"/>
      <c r="E12663" s="9"/>
      <c r="F12663" s="9"/>
      <c r="G12663" s="9"/>
      <c r="H12663" s="9"/>
      <c r="I12663" s="9"/>
    </row>
    <row r="12664" spans="1:9" ht="30.95" customHeight="1" x14ac:dyDescent="0.25">
      <c r="A12664" s="88" t="s">
        <v>3838</v>
      </c>
      <c r="B12664" s="88"/>
      <c r="C12664" s="88"/>
      <c r="D12664" s="88"/>
      <c r="E12664" s="88"/>
      <c r="F12664" s="88"/>
      <c r="G12664" s="88"/>
      <c r="H12664" s="88"/>
      <c r="I12664" s="88"/>
    </row>
    <row r="12665" spans="1:9" ht="15" customHeight="1" x14ac:dyDescent="0.25">
      <c r="A12665" s="89"/>
      <c r="B12665" s="89"/>
      <c r="C12665" s="14" t="s">
        <v>2076</v>
      </c>
      <c r="D12665" s="14" t="s">
        <v>2079</v>
      </c>
      <c r="E12665" s="14" t="s">
        <v>2092</v>
      </c>
      <c r="F12665" s="14" t="s">
        <v>2086</v>
      </c>
      <c r="G12665" s="14" t="s">
        <v>2059</v>
      </c>
      <c r="H12665" s="9"/>
      <c r="I12665" s="9"/>
    </row>
    <row r="12666" spans="1:9" ht="27" customHeight="1" x14ac:dyDescent="0.25">
      <c r="A12666" s="15" t="s">
        <v>2099</v>
      </c>
      <c r="B12666" s="16" t="s">
        <v>2100</v>
      </c>
      <c r="C12666" s="17">
        <v>363.05</v>
      </c>
      <c r="D12666" s="17">
        <v>0.1</v>
      </c>
      <c r="E12666" s="17">
        <v>29.7</v>
      </c>
      <c r="F12666" s="17">
        <v>1.5</v>
      </c>
      <c r="G12666" s="18">
        <v>1617.39</v>
      </c>
      <c r="H12666" s="9"/>
      <c r="I12666" s="9"/>
    </row>
    <row r="12667" spans="1:9" ht="15" customHeight="1" x14ac:dyDescent="0.25">
      <c r="A12667" s="19"/>
      <c r="B12667" s="20"/>
      <c r="C12667" s="21"/>
      <c r="D12667" s="21"/>
      <c r="E12667" s="21"/>
      <c r="F12667" s="21"/>
      <c r="G12667" s="22">
        <v>1617.39</v>
      </c>
      <c r="H12667" s="9"/>
      <c r="I12667" s="9"/>
    </row>
    <row r="12668" spans="1:9" ht="9.9499999999999993" customHeight="1" x14ac:dyDescent="0.25">
      <c r="A12668" s="86"/>
      <c r="B12668" s="86"/>
      <c r="C12668" s="86"/>
      <c r="D12668" s="9"/>
      <c r="E12668" s="9"/>
      <c r="F12668" s="9"/>
      <c r="G12668" s="9"/>
      <c r="H12668" s="9"/>
      <c r="I12668" s="9"/>
    </row>
    <row r="12669" spans="1:9" ht="12" customHeight="1" x14ac:dyDescent="0.25">
      <c r="A12669" s="9"/>
      <c r="B12669" s="9"/>
      <c r="C12669" s="9"/>
      <c r="D12669" s="90" t="s">
        <v>5212</v>
      </c>
      <c r="E12669" s="90"/>
      <c r="F12669" s="90"/>
      <c r="G12669" s="90"/>
      <c r="H12669" s="90"/>
      <c r="I12669" s="90"/>
    </row>
    <row r="12670" spans="1:9" ht="9.9499999999999993" customHeight="1" x14ac:dyDescent="0.25">
      <c r="A12670" s="86"/>
      <c r="B12670" s="86"/>
      <c r="C12670" s="86"/>
      <c r="D12670" s="86"/>
      <c r="E12670" s="9"/>
      <c r="F12670" s="9"/>
      <c r="G12670" s="9"/>
      <c r="H12670" s="9"/>
      <c r="I12670" s="9"/>
    </row>
    <row r="12671" spans="1:9" ht="30.95" customHeight="1" x14ac:dyDescent="0.25">
      <c r="A12671" s="88" t="s">
        <v>3839</v>
      </c>
      <c r="B12671" s="88"/>
      <c r="C12671" s="88"/>
      <c r="D12671" s="88"/>
      <c r="E12671" s="88"/>
      <c r="F12671" s="88"/>
      <c r="G12671" s="88"/>
      <c r="H12671" s="88"/>
      <c r="I12671" s="88"/>
    </row>
    <row r="12672" spans="1:9" ht="15" customHeight="1" x14ac:dyDescent="0.25">
      <c r="A12672" s="89"/>
      <c r="B12672" s="89"/>
      <c r="C12672" s="14" t="s">
        <v>2076</v>
      </c>
      <c r="D12672" s="14" t="s">
        <v>2079</v>
      </c>
      <c r="E12672" s="14" t="s">
        <v>2059</v>
      </c>
      <c r="F12672" s="9"/>
      <c r="G12672" s="9"/>
      <c r="H12672" s="9"/>
      <c r="I12672" s="9"/>
    </row>
    <row r="12673" spans="1:9" ht="18.95" customHeight="1" x14ac:dyDescent="0.25">
      <c r="A12673" s="15" t="s">
        <v>2080</v>
      </c>
      <c r="B12673" s="16" t="s">
        <v>2081</v>
      </c>
      <c r="C12673" s="17">
        <v>363.05</v>
      </c>
      <c r="D12673" s="17">
        <v>0.1</v>
      </c>
      <c r="E12673" s="18">
        <v>36.31</v>
      </c>
      <c r="F12673" s="9"/>
      <c r="G12673" s="9"/>
      <c r="H12673" s="9"/>
      <c r="I12673" s="9"/>
    </row>
    <row r="12674" spans="1:9" ht="15" customHeight="1" x14ac:dyDescent="0.25">
      <c r="A12674" s="19"/>
      <c r="B12674" s="20"/>
      <c r="C12674" s="21"/>
      <c r="D12674" s="21"/>
      <c r="E12674" s="22">
        <v>36.31</v>
      </c>
      <c r="F12674" s="9"/>
      <c r="G12674" s="9"/>
      <c r="H12674" s="9"/>
      <c r="I12674" s="9"/>
    </row>
    <row r="12675" spans="1:9" ht="9.9499999999999993" customHeight="1" x14ac:dyDescent="0.25">
      <c r="A12675" s="86"/>
      <c r="B12675" s="86"/>
      <c r="C12675" s="86"/>
      <c r="D12675" s="9"/>
      <c r="E12675" s="9"/>
      <c r="F12675" s="9"/>
      <c r="G12675" s="9"/>
      <c r="H12675" s="9"/>
      <c r="I12675" s="9"/>
    </row>
    <row r="12676" spans="1:9" ht="12" customHeight="1" x14ac:dyDescent="0.25">
      <c r="A12676" s="9"/>
      <c r="B12676" s="9"/>
      <c r="C12676" s="9"/>
      <c r="D12676" s="90" t="s">
        <v>5207</v>
      </c>
      <c r="E12676" s="90"/>
      <c r="F12676" s="90"/>
      <c r="G12676" s="90"/>
      <c r="H12676" s="90"/>
      <c r="I12676" s="90"/>
    </row>
    <row r="12677" spans="1:9" ht="9.9499999999999993" customHeight="1" x14ac:dyDescent="0.25">
      <c r="A12677" s="86"/>
      <c r="B12677" s="86"/>
      <c r="C12677" s="86"/>
      <c r="D12677" s="86"/>
      <c r="E12677" s="9"/>
      <c r="F12677" s="9"/>
      <c r="G12677" s="9"/>
      <c r="H12677" s="9"/>
      <c r="I12677" s="9"/>
    </row>
    <row r="12678" spans="1:9" ht="30.95" customHeight="1" x14ac:dyDescent="0.25">
      <c r="A12678" s="88" t="s">
        <v>3840</v>
      </c>
      <c r="B12678" s="88"/>
      <c r="C12678" s="88"/>
      <c r="D12678" s="88"/>
      <c r="E12678" s="88"/>
      <c r="F12678" s="88"/>
      <c r="G12678" s="88"/>
      <c r="H12678" s="88"/>
      <c r="I12678" s="88"/>
    </row>
    <row r="12679" spans="1:9" ht="15" customHeight="1" x14ac:dyDescent="0.25">
      <c r="A12679" s="89"/>
      <c r="B12679" s="89"/>
      <c r="C12679" s="14" t="s">
        <v>2076</v>
      </c>
      <c r="D12679" s="14" t="s">
        <v>2059</v>
      </c>
      <c r="E12679" s="9"/>
      <c r="F12679" s="9"/>
      <c r="G12679" s="9"/>
      <c r="H12679" s="9"/>
      <c r="I12679" s="9"/>
    </row>
    <row r="12680" spans="1:9" ht="18.95" customHeight="1" x14ac:dyDescent="0.25">
      <c r="A12680" s="15" t="s">
        <v>2170</v>
      </c>
      <c r="B12680" s="16" t="s">
        <v>2076</v>
      </c>
      <c r="C12680" s="17">
        <v>363.05</v>
      </c>
      <c r="D12680" s="18">
        <v>363.05</v>
      </c>
      <c r="E12680" s="9"/>
      <c r="F12680" s="9"/>
      <c r="G12680" s="9"/>
      <c r="H12680" s="9"/>
      <c r="I12680" s="9"/>
    </row>
    <row r="12681" spans="1:9" ht="15" customHeight="1" x14ac:dyDescent="0.25">
      <c r="A12681" s="19"/>
      <c r="B12681" s="20"/>
      <c r="C12681" s="21"/>
      <c r="D12681" s="22">
        <v>363.05</v>
      </c>
      <c r="E12681" s="9"/>
      <c r="F12681" s="9"/>
      <c r="G12681" s="9"/>
      <c r="H12681" s="9"/>
      <c r="I12681" s="9"/>
    </row>
    <row r="12682" spans="1:9" ht="9.9499999999999993" customHeight="1" x14ac:dyDescent="0.25">
      <c r="A12682" s="86"/>
      <c r="B12682" s="86"/>
      <c r="C12682" s="86"/>
      <c r="D12682" s="9"/>
      <c r="E12682" s="9"/>
      <c r="F12682" s="9"/>
      <c r="G12682" s="9"/>
      <c r="H12682" s="9"/>
      <c r="I12682" s="9"/>
    </row>
    <row r="12683" spans="1:9" ht="12" customHeight="1" x14ac:dyDescent="0.25">
      <c r="A12683" s="9"/>
      <c r="B12683" s="9"/>
      <c r="C12683" s="9"/>
      <c r="D12683" s="90" t="s">
        <v>5213</v>
      </c>
      <c r="E12683" s="90"/>
      <c r="F12683" s="90"/>
      <c r="G12683" s="90"/>
      <c r="H12683" s="90"/>
      <c r="I12683" s="90"/>
    </row>
    <row r="12684" spans="1:9" ht="9.9499999999999993" customHeight="1" x14ac:dyDescent="0.25">
      <c r="A12684" s="86"/>
      <c r="B12684" s="86"/>
      <c r="C12684" s="86"/>
      <c r="D12684" s="86"/>
      <c r="E12684" s="9"/>
      <c r="F12684" s="9"/>
      <c r="G12684" s="9"/>
      <c r="H12684" s="9"/>
      <c r="I12684" s="9"/>
    </row>
    <row r="12685" spans="1:9" ht="42.95" customHeight="1" x14ac:dyDescent="0.25">
      <c r="A12685" s="88" t="s">
        <v>3841</v>
      </c>
      <c r="B12685" s="88"/>
      <c r="C12685" s="88"/>
      <c r="D12685" s="88"/>
      <c r="E12685" s="88"/>
      <c r="F12685" s="88"/>
      <c r="G12685" s="88"/>
      <c r="H12685" s="88"/>
      <c r="I12685" s="88"/>
    </row>
    <row r="12686" spans="1:9" ht="15" customHeight="1" x14ac:dyDescent="0.25">
      <c r="A12686" s="89"/>
      <c r="B12686" s="89"/>
      <c r="C12686" s="14" t="s">
        <v>2069</v>
      </c>
      <c r="D12686" s="14" t="s">
        <v>2058</v>
      </c>
      <c r="E12686" s="14" t="s">
        <v>2059</v>
      </c>
      <c r="F12686" s="9"/>
      <c r="G12686" s="9"/>
      <c r="H12686" s="9"/>
      <c r="I12686" s="9"/>
    </row>
    <row r="12687" spans="1:9" ht="12.95" customHeight="1" x14ac:dyDescent="0.25">
      <c r="A12687" s="15"/>
      <c r="B12687" s="16" t="s">
        <v>2104</v>
      </c>
      <c r="C12687" s="17">
        <v>275.74</v>
      </c>
      <c r="D12687" s="17">
        <v>1</v>
      </c>
      <c r="E12687" s="18">
        <v>275.74</v>
      </c>
      <c r="F12687" s="9"/>
      <c r="G12687" s="9"/>
      <c r="H12687" s="9"/>
      <c r="I12687" s="9"/>
    </row>
    <row r="12688" spans="1:9" ht="15" customHeight="1" x14ac:dyDescent="0.25">
      <c r="A12688" s="19"/>
      <c r="B12688" s="20"/>
      <c r="C12688" s="21"/>
      <c r="D12688" s="21"/>
      <c r="E12688" s="22">
        <v>275.74</v>
      </c>
      <c r="F12688" s="9"/>
      <c r="G12688" s="9"/>
      <c r="H12688" s="9"/>
      <c r="I12688" s="9"/>
    </row>
    <row r="12689" spans="1:9" ht="9.9499999999999993" customHeight="1" x14ac:dyDescent="0.25">
      <c r="A12689" s="86"/>
      <c r="B12689" s="86"/>
      <c r="C12689" s="86"/>
      <c r="D12689" s="9"/>
      <c r="E12689" s="9"/>
      <c r="F12689" s="9"/>
      <c r="G12689" s="9"/>
      <c r="H12689" s="9"/>
      <c r="I12689" s="9"/>
    </row>
    <row r="12690" spans="1:9" ht="12" customHeight="1" x14ac:dyDescent="0.25">
      <c r="A12690" s="9"/>
      <c r="B12690" s="9"/>
      <c r="C12690" s="9"/>
      <c r="D12690" s="90" t="s">
        <v>5214</v>
      </c>
      <c r="E12690" s="90"/>
      <c r="F12690" s="90"/>
      <c r="G12690" s="90"/>
      <c r="H12690" s="90"/>
      <c r="I12690" s="90"/>
    </row>
    <row r="12691" spans="1:9" ht="9.9499999999999993" customHeight="1" x14ac:dyDescent="0.25">
      <c r="A12691" s="86"/>
      <c r="B12691" s="86"/>
      <c r="C12691" s="86"/>
      <c r="D12691" s="86"/>
      <c r="E12691" s="9"/>
      <c r="F12691" s="9"/>
      <c r="G12691" s="9"/>
      <c r="H12691" s="9"/>
      <c r="I12691" s="9"/>
    </row>
    <row r="12692" spans="1:9" ht="30.95" customHeight="1" x14ac:dyDescent="0.25">
      <c r="A12692" s="88" t="s">
        <v>3842</v>
      </c>
      <c r="B12692" s="88"/>
      <c r="C12692" s="88"/>
      <c r="D12692" s="88"/>
      <c r="E12692" s="88"/>
      <c r="F12692" s="88"/>
      <c r="G12692" s="88"/>
      <c r="H12692" s="88"/>
      <c r="I12692" s="88"/>
    </row>
    <row r="12693" spans="1:9" ht="15" customHeight="1" x14ac:dyDescent="0.25">
      <c r="A12693" s="89"/>
      <c r="B12693" s="89"/>
      <c r="C12693" s="14" t="s">
        <v>2069</v>
      </c>
      <c r="D12693" s="14" t="s">
        <v>2058</v>
      </c>
      <c r="E12693" s="14" t="s">
        <v>2059</v>
      </c>
      <c r="F12693" s="9"/>
      <c r="G12693" s="9"/>
      <c r="H12693" s="9"/>
      <c r="I12693" s="9"/>
    </row>
    <row r="12694" spans="1:9" ht="12.95" customHeight="1" x14ac:dyDescent="0.25">
      <c r="A12694" s="15"/>
      <c r="B12694" s="16" t="s">
        <v>2104</v>
      </c>
      <c r="C12694" s="17">
        <v>275.74</v>
      </c>
      <c r="D12694" s="17">
        <v>1</v>
      </c>
      <c r="E12694" s="18">
        <v>275.74</v>
      </c>
      <c r="F12694" s="9"/>
      <c r="G12694" s="9"/>
      <c r="H12694" s="9"/>
      <c r="I12694" s="9"/>
    </row>
    <row r="12695" spans="1:9" ht="15" customHeight="1" x14ac:dyDescent="0.25">
      <c r="A12695" s="19"/>
      <c r="B12695" s="20"/>
      <c r="C12695" s="21"/>
      <c r="D12695" s="21"/>
      <c r="E12695" s="22">
        <v>275.74</v>
      </c>
      <c r="F12695" s="9"/>
      <c r="G12695" s="9"/>
      <c r="H12695" s="9"/>
      <c r="I12695" s="9"/>
    </row>
    <row r="12696" spans="1:9" ht="9.9499999999999993" customHeight="1" x14ac:dyDescent="0.25">
      <c r="A12696" s="86"/>
      <c r="B12696" s="86"/>
      <c r="C12696" s="86"/>
      <c r="D12696" s="9"/>
      <c r="E12696" s="9"/>
      <c r="F12696" s="9"/>
      <c r="G12696" s="9"/>
      <c r="H12696" s="9"/>
      <c r="I12696" s="9"/>
    </row>
    <row r="12697" spans="1:9" ht="12" customHeight="1" x14ac:dyDescent="0.25">
      <c r="A12697" s="9"/>
      <c r="B12697" s="9"/>
      <c r="C12697" s="9"/>
      <c r="D12697" s="90" t="s">
        <v>5214</v>
      </c>
      <c r="E12697" s="90"/>
      <c r="F12697" s="90"/>
      <c r="G12697" s="90"/>
      <c r="H12697" s="90"/>
      <c r="I12697" s="90"/>
    </row>
    <row r="12698" spans="1:9" ht="9.9499999999999993" customHeight="1" x14ac:dyDescent="0.25">
      <c r="A12698" s="86"/>
      <c r="B12698" s="86"/>
      <c r="C12698" s="86"/>
      <c r="D12698" s="86"/>
      <c r="E12698" s="9"/>
      <c r="F12698" s="9"/>
      <c r="G12698" s="9"/>
      <c r="H12698" s="9"/>
      <c r="I12698" s="9"/>
    </row>
    <row r="12699" spans="1:9" ht="42.95" customHeight="1" x14ac:dyDescent="0.25">
      <c r="A12699" s="88" t="s">
        <v>3843</v>
      </c>
      <c r="B12699" s="88"/>
      <c r="C12699" s="88"/>
      <c r="D12699" s="88"/>
      <c r="E12699" s="88"/>
      <c r="F12699" s="88"/>
      <c r="G12699" s="88"/>
      <c r="H12699" s="88"/>
      <c r="I12699" s="88"/>
    </row>
    <row r="12700" spans="1:9" ht="15" customHeight="1" x14ac:dyDescent="0.25">
      <c r="A12700" s="89"/>
      <c r="B12700" s="89"/>
      <c r="C12700" s="14" t="s">
        <v>2058</v>
      </c>
      <c r="D12700" s="14" t="s">
        <v>2059</v>
      </c>
      <c r="E12700" s="9"/>
      <c r="F12700" s="9"/>
      <c r="G12700" s="9"/>
      <c r="H12700" s="9"/>
      <c r="I12700" s="9"/>
    </row>
    <row r="12701" spans="1:9" ht="12.95" customHeight="1" x14ac:dyDescent="0.25">
      <c r="A12701" s="15"/>
      <c r="B12701" s="16" t="s">
        <v>2058</v>
      </c>
      <c r="C12701" s="17">
        <v>3</v>
      </c>
      <c r="D12701" s="18">
        <v>3</v>
      </c>
      <c r="E12701" s="9"/>
      <c r="F12701" s="9"/>
      <c r="G12701" s="9"/>
      <c r="H12701" s="9"/>
      <c r="I12701" s="9"/>
    </row>
    <row r="12702" spans="1:9" ht="15" customHeight="1" x14ac:dyDescent="0.25">
      <c r="A12702" s="19"/>
      <c r="B12702" s="20"/>
      <c r="C12702" s="21"/>
      <c r="D12702" s="22">
        <v>3</v>
      </c>
      <c r="E12702" s="9"/>
      <c r="F12702" s="9"/>
      <c r="G12702" s="9"/>
      <c r="H12702" s="9"/>
      <c r="I12702" s="9"/>
    </row>
    <row r="12703" spans="1:9" ht="9.9499999999999993" customHeight="1" x14ac:dyDescent="0.25">
      <c r="A12703" s="86"/>
      <c r="B12703" s="86"/>
      <c r="C12703" s="86"/>
      <c r="D12703" s="9"/>
      <c r="E12703" s="9"/>
      <c r="F12703" s="9"/>
      <c r="G12703" s="9"/>
      <c r="H12703" s="9"/>
      <c r="I12703" s="9"/>
    </row>
    <row r="12704" spans="1:9" ht="12" customHeight="1" x14ac:dyDescent="0.25">
      <c r="A12704" s="9"/>
      <c r="B12704" s="9"/>
      <c r="C12704" s="9"/>
      <c r="D12704" s="90" t="s">
        <v>4295</v>
      </c>
      <c r="E12704" s="90"/>
      <c r="F12704" s="90"/>
      <c r="G12704" s="90"/>
      <c r="H12704" s="90"/>
      <c r="I12704" s="90"/>
    </row>
    <row r="12705" spans="1:9" ht="9.9499999999999993" customHeight="1" x14ac:dyDescent="0.25">
      <c r="A12705" s="86"/>
      <c r="B12705" s="86"/>
      <c r="C12705" s="86"/>
      <c r="D12705" s="86"/>
      <c r="E12705" s="9"/>
      <c r="F12705" s="9"/>
      <c r="G12705" s="9"/>
      <c r="H12705" s="9"/>
      <c r="I12705" s="9"/>
    </row>
    <row r="12706" spans="1:9" ht="30.95" customHeight="1" x14ac:dyDescent="0.25">
      <c r="A12706" s="88" t="s">
        <v>3844</v>
      </c>
      <c r="B12706" s="88"/>
      <c r="C12706" s="88"/>
      <c r="D12706" s="88"/>
      <c r="E12706" s="88"/>
      <c r="F12706" s="88"/>
      <c r="G12706" s="88"/>
      <c r="H12706" s="88"/>
      <c r="I12706" s="88"/>
    </row>
    <row r="12707" spans="1:9" ht="15" customHeight="1" x14ac:dyDescent="0.25">
      <c r="A12707" s="89"/>
      <c r="B12707" s="89"/>
      <c r="C12707" s="14" t="s">
        <v>2076</v>
      </c>
      <c r="D12707" s="14" t="s">
        <v>2059</v>
      </c>
      <c r="E12707" s="9"/>
      <c r="F12707" s="9"/>
      <c r="G12707" s="9"/>
      <c r="H12707" s="9"/>
      <c r="I12707" s="9"/>
    </row>
    <row r="12708" spans="1:9" ht="12.95" customHeight="1" x14ac:dyDescent="0.25">
      <c r="A12708" s="15" t="s">
        <v>2108</v>
      </c>
      <c r="B12708" s="16" t="s">
        <v>2076</v>
      </c>
      <c r="C12708" s="17">
        <v>363.05</v>
      </c>
      <c r="D12708" s="18">
        <v>363.05</v>
      </c>
      <c r="E12708" s="9"/>
      <c r="F12708" s="9"/>
      <c r="G12708" s="9"/>
      <c r="H12708" s="9"/>
      <c r="I12708" s="9"/>
    </row>
    <row r="12709" spans="1:9" ht="15" customHeight="1" x14ac:dyDescent="0.25">
      <c r="A12709" s="19"/>
      <c r="B12709" s="20"/>
      <c r="C12709" s="21"/>
      <c r="D12709" s="22">
        <v>363.05</v>
      </c>
      <c r="E12709" s="9"/>
      <c r="F12709" s="9"/>
      <c r="G12709" s="9"/>
      <c r="H12709" s="9"/>
      <c r="I12709" s="9"/>
    </row>
    <row r="12710" spans="1:9" ht="9.9499999999999993" customHeight="1" x14ac:dyDescent="0.25">
      <c r="A12710" s="86"/>
      <c r="B12710" s="86"/>
      <c r="C12710" s="86"/>
      <c r="D12710" s="9"/>
      <c r="E12710" s="9"/>
      <c r="F12710" s="9"/>
      <c r="G12710" s="9"/>
      <c r="H12710" s="9"/>
      <c r="I12710" s="9"/>
    </row>
    <row r="12711" spans="1:9" ht="12" customHeight="1" x14ac:dyDescent="0.25">
      <c r="A12711" s="9"/>
      <c r="B12711" s="9"/>
      <c r="C12711" s="9"/>
      <c r="D12711" s="90" t="s">
        <v>5213</v>
      </c>
      <c r="E12711" s="90"/>
      <c r="F12711" s="90"/>
      <c r="G12711" s="90"/>
      <c r="H12711" s="90"/>
      <c r="I12711" s="90"/>
    </row>
    <row r="12712" spans="1:9" ht="9.9499999999999993" customHeight="1" x14ac:dyDescent="0.25">
      <c r="A12712" s="86"/>
      <c r="B12712" s="86"/>
      <c r="C12712" s="86"/>
      <c r="D12712" s="86"/>
      <c r="E12712" s="9"/>
      <c r="F12712" s="9"/>
      <c r="G12712" s="9"/>
      <c r="H12712" s="9"/>
      <c r="I12712" s="9"/>
    </row>
    <row r="12713" spans="1:9" ht="42.95" customHeight="1" x14ac:dyDescent="0.25">
      <c r="A12713" s="88" t="s">
        <v>3845</v>
      </c>
      <c r="B12713" s="88"/>
      <c r="C12713" s="88"/>
      <c r="D12713" s="88"/>
      <c r="E12713" s="88"/>
      <c r="F12713" s="88"/>
      <c r="G12713" s="88"/>
      <c r="H12713" s="88"/>
      <c r="I12713" s="88"/>
    </row>
    <row r="12714" spans="1:9" ht="15" customHeight="1" x14ac:dyDescent="0.25">
      <c r="A12714" s="89"/>
      <c r="B12714" s="89"/>
      <c r="C12714" s="14" t="s">
        <v>2058</v>
      </c>
      <c r="D12714" s="14" t="s">
        <v>2059</v>
      </c>
      <c r="E12714" s="9"/>
      <c r="F12714" s="9"/>
      <c r="G12714" s="9"/>
      <c r="H12714" s="9"/>
      <c r="I12714" s="9"/>
    </row>
    <row r="12715" spans="1:9" ht="12.95" customHeight="1" x14ac:dyDescent="0.25">
      <c r="A12715" s="15"/>
      <c r="B12715" s="16" t="s">
        <v>2058</v>
      </c>
      <c r="C12715" s="17">
        <v>2</v>
      </c>
      <c r="D12715" s="18">
        <v>2</v>
      </c>
      <c r="E12715" s="9"/>
      <c r="F12715" s="9"/>
      <c r="G12715" s="9"/>
      <c r="H12715" s="9"/>
      <c r="I12715" s="9"/>
    </row>
    <row r="12716" spans="1:9" ht="15" customHeight="1" x14ac:dyDescent="0.25">
      <c r="A12716" s="19"/>
      <c r="B12716" s="20"/>
      <c r="C12716" s="21"/>
      <c r="D12716" s="22">
        <v>2</v>
      </c>
      <c r="E12716" s="9"/>
      <c r="F12716" s="9"/>
      <c r="G12716" s="9"/>
      <c r="H12716" s="9"/>
      <c r="I12716" s="9"/>
    </row>
    <row r="12717" spans="1:9" ht="9.9499999999999993" customHeight="1" x14ac:dyDescent="0.25">
      <c r="A12717" s="86"/>
      <c r="B12717" s="86"/>
      <c r="C12717" s="86"/>
      <c r="D12717" s="9"/>
      <c r="E12717" s="9"/>
      <c r="F12717" s="9"/>
      <c r="G12717" s="9"/>
      <c r="H12717" s="9"/>
      <c r="I12717" s="9"/>
    </row>
    <row r="12718" spans="1:9" ht="12" customHeight="1" x14ac:dyDescent="0.25">
      <c r="A12718" s="9"/>
      <c r="B12718" s="9"/>
      <c r="C12718" s="9"/>
      <c r="D12718" s="90" t="s">
        <v>4257</v>
      </c>
      <c r="E12718" s="90"/>
      <c r="F12718" s="90"/>
      <c r="G12718" s="90"/>
      <c r="H12718" s="90"/>
      <c r="I12718" s="90"/>
    </row>
    <row r="12719" spans="1:9" ht="9.9499999999999993" customHeight="1" x14ac:dyDescent="0.25">
      <c r="A12719" s="86"/>
      <c r="B12719" s="86"/>
      <c r="C12719" s="86"/>
      <c r="D12719" s="86"/>
      <c r="E12719" s="9"/>
      <c r="F12719" s="9"/>
      <c r="G12719" s="9"/>
      <c r="H12719" s="9"/>
      <c r="I12719" s="9"/>
    </row>
    <row r="12720" spans="1:9" ht="30.95" customHeight="1" x14ac:dyDescent="0.25">
      <c r="A12720" s="88" t="s">
        <v>3846</v>
      </c>
      <c r="B12720" s="88"/>
      <c r="C12720" s="88"/>
      <c r="D12720" s="88"/>
      <c r="E12720" s="88"/>
      <c r="F12720" s="88"/>
      <c r="G12720" s="88"/>
      <c r="H12720" s="88"/>
      <c r="I12720" s="88"/>
    </row>
    <row r="12721" spans="1:9" ht="15" customHeight="1" x14ac:dyDescent="0.25">
      <c r="A12721" s="89"/>
      <c r="B12721" s="89"/>
      <c r="C12721" s="14" t="s">
        <v>2076</v>
      </c>
      <c r="D12721" s="14" t="s">
        <v>2058</v>
      </c>
      <c r="E12721" s="14" t="s">
        <v>2059</v>
      </c>
      <c r="F12721" s="9"/>
      <c r="G12721" s="9"/>
      <c r="H12721" s="9"/>
      <c r="I12721" s="9"/>
    </row>
    <row r="12722" spans="1:9" ht="18.95" customHeight="1" x14ac:dyDescent="0.25">
      <c r="A12722" s="15" t="s">
        <v>2110</v>
      </c>
      <c r="B12722" s="16" t="s">
        <v>2111</v>
      </c>
      <c r="C12722" s="17">
        <v>0.16</v>
      </c>
      <c r="D12722" s="17">
        <v>42</v>
      </c>
      <c r="E12722" s="18">
        <v>6.72</v>
      </c>
      <c r="F12722" s="9"/>
      <c r="G12722" s="9"/>
      <c r="H12722" s="9"/>
      <c r="I12722" s="9"/>
    </row>
    <row r="12723" spans="1:9" ht="15" customHeight="1" x14ac:dyDescent="0.25">
      <c r="A12723" s="19"/>
      <c r="B12723" s="20"/>
      <c r="C12723" s="21"/>
      <c r="D12723" s="21"/>
      <c r="E12723" s="22">
        <v>6.72</v>
      </c>
      <c r="F12723" s="9"/>
      <c r="G12723" s="9"/>
      <c r="H12723" s="9"/>
      <c r="I12723" s="9"/>
    </row>
    <row r="12724" spans="1:9" ht="9.9499999999999993" customHeight="1" x14ac:dyDescent="0.25">
      <c r="A12724" s="86"/>
      <c r="B12724" s="86"/>
      <c r="C12724" s="86"/>
      <c r="D12724" s="9"/>
      <c r="E12724" s="9"/>
      <c r="F12724" s="9"/>
      <c r="G12724" s="9"/>
      <c r="H12724" s="9"/>
      <c r="I12724" s="9"/>
    </row>
    <row r="12725" spans="1:9" ht="12" customHeight="1" x14ac:dyDescent="0.25">
      <c r="A12725" s="9"/>
      <c r="B12725" s="9"/>
      <c r="C12725" s="9"/>
      <c r="D12725" s="90" t="s">
        <v>5021</v>
      </c>
      <c r="E12725" s="90"/>
      <c r="F12725" s="90"/>
      <c r="G12725" s="90"/>
      <c r="H12725" s="90"/>
      <c r="I12725" s="90"/>
    </row>
    <row r="12726" spans="1:9" ht="9.9499999999999993" customHeight="1" x14ac:dyDescent="0.25">
      <c r="A12726" s="86"/>
      <c r="B12726" s="86"/>
      <c r="C12726" s="86"/>
      <c r="D12726" s="86"/>
      <c r="E12726" s="9"/>
      <c r="F12726" s="9"/>
      <c r="G12726" s="9"/>
      <c r="H12726" s="9"/>
      <c r="I12726" s="9"/>
    </row>
    <row r="12727" spans="1:9" ht="30.95" customHeight="1" x14ac:dyDescent="0.25">
      <c r="A12727" s="88" t="s">
        <v>3847</v>
      </c>
      <c r="B12727" s="88"/>
      <c r="C12727" s="88"/>
      <c r="D12727" s="88"/>
      <c r="E12727" s="88"/>
      <c r="F12727" s="88"/>
      <c r="G12727" s="88"/>
      <c r="H12727" s="88"/>
      <c r="I12727" s="88"/>
    </row>
    <row r="12728" spans="1:9" ht="15" customHeight="1" x14ac:dyDescent="0.25">
      <c r="A12728" s="89"/>
      <c r="B12728" s="89"/>
      <c r="C12728" s="14" t="s">
        <v>2058</v>
      </c>
      <c r="D12728" s="14" t="s">
        <v>2059</v>
      </c>
      <c r="E12728" s="9"/>
      <c r="F12728" s="9"/>
      <c r="G12728" s="9"/>
      <c r="H12728" s="9"/>
      <c r="I12728" s="9"/>
    </row>
    <row r="12729" spans="1:9" ht="12.95" customHeight="1" x14ac:dyDescent="0.25">
      <c r="A12729" s="15"/>
      <c r="B12729" s="16" t="s">
        <v>2058</v>
      </c>
      <c r="C12729" s="17">
        <v>8</v>
      </c>
      <c r="D12729" s="18">
        <v>8</v>
      </c>
      <c r="E12729" s="9"/>
      <c r="F12729" s="9"/>
      <c r="G12729" s="9"/>
      <c r="H12729" s="9"/>
      <c r="I12729" s="9"/>
    </row>
    <row r="12730" spans="1:9" ht="15" customHeight="1" x14ac:dyDescent="0.25">
      <c r="A12730" s="19"/>
      <c r="B12730" s="20"/>
      <c r="C12730" s="21"/>
      <c r="D12730" s="22">
        <v>8</v>
      </c>
      <c r="E12730" s="9"/>
      <c r="F12730" s="9"/>
      <c r="G12730" s="9"/>
      <c r="H12730" s="9"/>
      <c r="I12730" s="9"/>
    </row>
    <row r="12731" spans="1:9" ht="9.9499999999999993" customHeight="1" x14ac:dyDescent="0.25">
      <c r="A12731" s="86"/>
      <c r="B12731" s="86"/>
      <c r="C12731" s="86"/>
      <c r="D12731" s="9"/>
      <c r="E12731" s="9"/>
      <c r="F12731" s="9"/>
      <c r="G12731" s="9"/>
      <c r="H12731" s="9"/>
      <c r="I12731" s="9"/>
    </row>
    <row r="12732" spans="1:9" ht="12" customHeight="1" x14ac:dyDescent="0.25">
      <c r="A12732" s="9"/>
      <c r="B12732" s="9"/>
      <c r="C12732" s="9"/>
      <c r="D12732" s="90" t="s">
        <v>4258</v>
      </c>
      <c r="E12732" s="90"/>
      <c r="F12732" s="90"/>
      <c r="G12732" s="90"/>
      <c r="H12732" s="90"/>
      <c r="I12732" s="90"/>
    </row>
    <row r="12733" spans="1:9" ht="9.9499999999999993" customHeight="1" x14ac:dyDescent="0.25">
      <c r="A12733" s="86"/>
      <c r="B12733" s="86"/>
      <c r="C12733" s="86"/>
      <c r="D12733" s="86"/>
      <c r="E12733" s="9"/>
      <c r="F12733" s="9"/>
      <c r="G12733" s="9"/>
      <c r="H12733" s="9"/>
      <c r="I12733" s="9"/>
    </row>
    <row r="12734" spans="1:9" ht="20.100000000000001" customHeight="1" x14ac:dyDescent="0.25">
      <c r="A12734" s="88" t="s">
        <v>3848</v>
      </c>
      <c r="B12734" s="88"/>
      <c r="C12734" s="88"/>
      <c r="D12734" s="88"/>
      <c r="E12734" s="88"/>
      <c r="F12734" s="88"/>
      <c r="G12734" s="88"/>
      <c r="H12734" s="88"/>
      <c r="I12734" s="88"/>
    </row>
    <row r="12735" spans="1:9" ht="15" customHeight="1" x14ac:dyDescent="0.25">
      <c r="A12735" s="89"/>
      <c r="B12735" s="89"/>
      <c r="C12735" s="14" t="s">
        <v>2076</v>
      </c>
      <c r="D12735" s="14" t="s">
        <v>2059</v>
      </c>
      <c r="E12735" s="9"/>
      <c r="F12735" s="9"/>
      <c r="G12735" s="9"/>
      <c r="H12735" s="9"/>
      <c r="I12735" s="9"/>
    </row>
    <row r="12736" spans="1:9" ht="12.95" customHeight="1" x14ac:dyDescent="0.25">
      <c r="A12736" s="15" t="s">
        <v>3488</v>
      </c>
      <c r="B12736" s="16" t="s">
        <v>2076</v>
      </c>
      <c r="C12736" s="17">
        <v>150.29</v>
      </c>
      <c r="D12736" s="18">
        <v>150.29</v>
      </c>
      <c r="E12736" s="9"/>
      <c r="F12736" s="9"/>
      <c r="G12736" s="9"/>
      <c r="H12736" s="9"/>
      <c r="I12736" s="9"/>
    </row>
    <row r="12737" spans="1:9" ht="15" customHeight="1" x14ac:dyDescent="0.25">
      <c r="A12737" s="19"/>
      <c r="B12737" s="20"/>
      <c r="C12737" s="21"/>
      <c r="D12737" s="22">
        <v>150.29</v>
      </c>
      <c r="E12737" s="9"/>
      <c r="F12737" s="9"/>
      <c r="G12737" s="9"/>
      <c r="H12737" s="9"/>
      <c r="I12737" s="9"/>
    </row>
    <row r="12738" spans="1:9" ht="9.9499999999999993" customHeight="1" x14ac:dyDescent="0.25">
      <c r="A12738" s="86"/>
      <c r="B12738" s="86"/>
      <c r="C12738" s="86"/>
      <c r="D12738" s="9"/>
      <c r="E12738" s="9"/>
      <c r="F12738" s="9"/>
      <c r="G12738" s="9"/>
      <c r="H12738" s="9"/>
      <c r="I12738" s="9"/>
    </row>
    <row r="12739" spans="1:9" ht="12" customHeight="1" x14ac:dyDescent="0.25">
      <c r="A12739" s="9"/>
      <c r="B12739" s="9"/>
      <c r="C12739" s="9"/>
      <c r="D12739" s="90" t="s">
        <v>5215</v>
      </c>
      <c r="E12739" s="90"/>
      <c r="F12739" s="90"/>
      <c r="G12739" s="90"/>
      <c r="H12739" s="90"/>
      <c r="I12739" s="90"/>
    </row>
    <row r="12740" spans="1:9" ht="9.9499999999999993" customHeight="1" x14ac:dyDescent="0.25">
      <c r="A12740" s="86"/>
      <c r="B12740" s="86"/>
      <c r="C12740" s="86"/>
      <c r="D12740" s="86"/>
      <c r="E12740" s="9"/>
      <c r="F12740" s="9"/>
      <c r="G12740" s="9"/>
      <c r="H12740" s="9"/>
      <c r="I12740" s="9"/>
    </row>
    <row r="12741" spans="1:9" ht="30.95" customHeight="1" x14ac:dyDescent="0.25">
      <c r="A12741" s="88" t="s">
        <v>3849</v>
      </c>
      <c r="B12741" s="88"/>
      <c r="C12741" s="88"/>
      <c r="D12741" s="88"/>
      <c r="E12741" s="88"/>
      <c r="F12741" s="88"/>
      <c r="G12741" s="88"/>
      <c r="H12741" s="88"/>
      <c r="I12741" s="88"/>
    </row>
    <row r="12742" spans="1:9" ht="15" customHeight="1" x14ac:dyDescent="0.25">
      <c r="A12742" s="89"/>
      <c r="B12742" s="89"/>
      <c r="C12742" s="14" t="s">
        <v>2076</v>
      </c>
      <c r="D12742" s="14" t="s">
        <v>2059</v>
      </c>
      <c r="E12742" s="9"/>
      <c r="F12742" s="9"/>
      <c r="G12742" s="9"/>
      <c r="H12742" s="9"/>
      <c r="I12742" s="9"/>
    </row>
    <row r="12743" spans="1:9" ht="12.95" customHeight="1" x14ac:dyDescent="0.25">
      <c r="A12743" s="15" t="s">
        <v>2108</v>
      </c>
      <c r="B12743" s="16" t="s">
        <v>2076</v>
      </c>
      <c r="C12743" s="17">
        <v>363.05</v>
      </c>
      <c r="D12743" s="18">
        <v>363.05</v>
      </c>
      <c r="E12743" s="9"/>
      <c r="F12743" s="9"/>
      <c r="G12743" s="9"/>
      <c r="H12743" s="9"/>
      <c r="I12743" s="9"/>
    </row>
    <row r="12744" spans="1:9" ht="15" customHeight="1" x14ac:dyDescent="0.25">
      <c r="A12744" s="19"/>
      <c r="B12744" s="20"/>
      <c r="C12744" s="21"/>
      <c r="D12744" s="22">
        <v>363.05</v>
      </c>
      <c r="E12744" s="9"/>
      <c r="F12744" s="9"/>
      <c r="G12744" s="9"/>
      <c r="H12744" s="9"/>
      <c r="I12744" s="9"/>
    </row>
    <row r="12745" spans="1:9" ht="9.9499999999999993" customHeight="1" x14ac:dyDescent="0.25">
      <c r="A12745" s="86"/>
      <c r="B12745" s="86"/>
      <c r="C12745" s="86"/>
      <c r="D12745" s="9"/>
      <c r="E12745" s="9"/>
      <c r="F12745" s="9"/>
      <c r="G12745" s="9"/>
      <c r="H12745" s="9"/>
      <c r="I12745" s="9"/>
    </row>
    <row r="12746" spans="1:9" ht="12" customHeight="1" x14ac:dyDescent="0.25">
      <c r="A12746" s="9"/>
      <c r="B12746" s="9"/>
      <c r="C12746" s="9"/>
      <c r="D12746" s="90" t="s">
        <v>5213</v>
      </c>
      <c r="E12746" s="90"/>
      <c r="F12746" s="90"/>
      <c r="G12746" s="90"/>
      <c r="H12746" s="90"/>
      <c r="I12746" s="90"/>
    </row>
    <row r="12747" spans="1:9" ht="9.9499999999999993" customHeight="1" x14ac:dyDescent="0.25">
      <c r="A12747" s="86"/>
      <c r="B12747" s="86"/>
      <c r="C12747" s="86"/>
      <c r="D12747" s="86"/>
      <c r="E12747" s="9"/>
      <c r="F12747" s="9"/>
      <c r="G12747" s="9"/>
      <c r="H12747" s="9"/>
      <c r="I12747" s="9"/>
    </row>
    <row r="12748" spans="1:9" ht="20.100000000000001" customHeight="1" x14ac:dyDescent="0.25">
      <c r="A12748" s="88" t="s">
        <v>3850</v>
      </c>
      <c r="B12748" s="88"/>
      <c r="C12748" s="88"/>
      <c r="D12748" s="88"/>
      <c r="E12748" s="88"/>
      <c r="F12748" s="88"/>
      <c r="G12748" s="88"/>
      <c r="H12748" s="88"/>
      <c r="I12748" s="88"/>
    </row>
    <row r="12749" spans="1:9" ht="15" customHeight="1" x14ac:dyDescent="0.25">
      <c r="A12749" s="89"/>
      <c r="B12749" s="89"/>
      <c r="C12749" s="14" t="s">
        <v>2069</v>
      </c>
      <c r="D12749" s="14" t="s">
        <v>2058</v>
      </c>
      <c r="E12749" s="14" t="s">
        <v>2059</v>
      </c>
      <c r="F12749" s="9"/>
      <c r="G12749" s="9"/>
      <c r="H12749" s="9"/>
      <c r="I12749" s="9"/>
    </row>
    <row r="12750" spans="1:9" ht="12.95" customHeight="1" x14ac:dyDescent="0.25">
      <c r="A12750" s="15"/>
      <c r="B12750" s="16" t="s">
        <v>2104</v>
      </c>
      <c r="C12750" s="17">
        <v>437.4</v>
      </c>
      <c r="D12750" s="17">
        <v>1</v>
      </c>
      <c r="E12750" s="18">
        <v>437.4</v>
      </c>
      <c r="F12750" s="9"/>
      <c r="G12750" s="9"/>
      <c r="H12750" s="9"/>
      <c r="I12750" s="9"/>
    </row>
    <row r="12751" spans="1:9" ht="15" customHeight="1" x14ac:dyDescent="0.25">
      <c r="A12751" s="19"/>
      <c r="B12751" s="20"/>
      <c r="C12751" s="21"/>
      <c r="D12751" s="21"/>
      <c r="E12751" s="22">
        <v>437.4</v>
      </c>
      <c r="F12751" s="9"/>
      <c r="G12751" s="9"/>
      <c r="H12751" s="9"/>
      <c r="I12751" s="9"/>
    </row>
    <row r="12752" spans="1:9" ht="9.9499999999999993" customHeight="1" x14ac:dyDescent="0.25">
      <c r="A12752" s="86"/>
      <c r="B12752" s="86"/>
      <c r="C12752" s="86"/>
      <c r="D12752" s="9"/>
      <c r="E12752" s="9"/>
      <c r="F12752" s="9"/>
      <c r="G12752" s="9"/>
      <c r="H12752" s="9"/>
      <c r="I12752" s="9"/>
    </row>
    <row r="12753" spans="1:9" ht="12" customHeight="1" x14ac:dyDescent="0.25">
      <c r="A12753" s="9"/>
      <c r="B12753" s="9"/>
      <c r="C12753" s="9"/>
      <c r="D12753" s="90" t="s">
        <v>5216</v>
      </c>
      <c r="E12753" s="90"/>
      <c r="F12753" s="90"/>
      <c r="G12753" s="90"/>
      <c r="H12753" s="90"/>
      <c r="I12753" s="90"/>
    </row>
    <row r="12754" spans="1:9" ht="9.9499999999999993" customHeight="1" x14ac:dyDescent="0.25">
      <c r="A12754" s="86"/>
      <c r="B12754" s="86"/>
      <c r="C12754" s="86"/>
      <c r="D12754" s="86"/>
      <c r="E12754" s="9"/>
      <c r="F12754" s="9"/>
      <c r="G12754" s="9"/>
      <c r="H12754" s="9"/>
      <c r="I12754" s="9"/>
    </row>
    <row r="12755" spans="1:9" ht="30.95" customHeight="1" x14ac:dyDescent="0.25">
      <c r="A12755" s="88" t="s">
        <v>3851</v>
      </c>
      <c r="B12755" s="88"/>
      <c r="C12755" s="88"/>
      <c r="D12755" s="88"/>
      <c r="E12755" s="88"/>
      <c r="F12755" s="88"/>
      <c r="G12755" s="88"/>
      <c r="H12755" s="88"/>
      <c r="I12755" s="88"/>
    </row>
    <row r="12756" spans="1:9" ht="15" customHeight="1" x14ac:dyDescent="0.25">
      <c r="A12756" s="89"/>
      <c r="B12756" s="89"/>
      <c r="C12756" s="14" t="s">
        <v>2076</v>
      </c>
      <c r="D12756" s="14" t="s">
        <v>2059</v>
      </c>
      <c r="E12756" s="9"/>
      <c r="F12756" s="9"/>
      <c r="G12756" s="9"/>
      <c r="H12756" s="9"/>
      <c r="I12756" s="9"/>
    </row>
    <row r="12757" spans="1:9" ht="12.95" customHeight="1" x14ac:dyDescent="0.25">
      <c r="A12757" s="15" t="s">
        <v>2077</v>
      </c>
      <c r="B12757" s="16" t="s">
        <v>2076</v>
      </c>
      <c r="C12757" s="17">
        <v>7132.14</v>
      </c>
      <c r="D12757" s="18">
        <v>7132.14</v>
      </c>
      <c r="E12757" s="9"/>
      <c r="F12757" s="9"/>
      <c r="G12757" s="9"/>
      <c r="H12757" s="9"/>
      <c r="I12757" s="9"/>
    </row>
    <row r="12758" spans="1:9" ht="15" customHeight="1" x14ac:dyDescent="0.25">
      <c r="A12758" s="19"/>
      <c r="B12758" s="20"/>
      <c r="C12758" s="21"/>
      <c r="D12758" s="22">
        <v>7132.14</v>
      </c>
      <c r="E12758" s="9"/>
      <c r="F12758" s="9"/>
      <c r="G12758" s="9"/>
      <c r="H12758" s="9"/>
      <c r="I12758" s="9"/>
    </row>
    <row r="12759" spans="1:9" ht="9.9499999999999993" customHeight="1" x14ac:dyDescent="0.25">
      <c r="A12759" s="86"/>
      <c r="B12759" s="86"/>
      <c r="C12759" s="86"/>
      <c r="D12759" s="9"/>
      <c r="E12759" s="9"/>
      <c r="F12759" s="9"/>
      <c r="G12759" s="9"/>
      <c r="H12759" s="9"/>
      <c r="I12759" s="9"/>
    </row>
    <row r="12760" spans="1:9" ht="12" customHeight="1" x14ac:dyDescent="0.25">
      <c r="A12760" s="9"/>
      <c r="B12760" s="9"/>
      <c r="C12760" s="9"/>
      <c r="D12760" s="90" t="s">
        <v>5217</v>
      </c>
      <c r="E12760" s="90"/>
      <c r="F12760" s="90"/>
      <c r="G12760" s="90"/>
      <c r="H12760" s="90"/>
      <c r="I12760" s="90"/>
    </row>
    <row r="12761" spans="1:9" ht="9.9499999999999993" customHeight="1" x14ac:dyDescent="0.25">
      <c r="A12761" s="86"/>
      <c r="B12761" s="86"/>
      <c r="C12761" s="86"/>
      <c r="D12761" s="86"/>
      <c r="E12761" s="9"/>
      <c r="F12761" s="9"/>
      <c r="G12761" s="9"/>
      <c r="H12761" s="9"/>
      <c r="I12761" s="9"/>
    </row>
    <row r="12762" spans="1:9" ht="30.95" customHeight="1" x14ac:dyDescent="0.25">
      <c r="A12762" s="88" t="s">
        <v>3852</v>
      </c>
      <c r="B12762" s="88"/>
      <c r="C12762" s="88"/>
      <c r="D12762" s="88"/>
      <c r="E12762" s="88"/>
      <c r="F12762" s="88"/>
      <c r="G12762" s="88"/>
      <c r="H12762" s="88"/>
      <c r="I12762" s="88"/>
    </row>
    <row r="12763" spans="1:9" ht="15" customHeight="1" x14ac:dyDescent="0.25">
      <c r="A12763" s="89"/>
      <c r="B12763" s="89"/>
      <c r="C12763" s="14" t="s">
        <v>2076</v>
      </c>
      <c r="D12763" s="14" t="s">
        <v>2079</v>
      </c>
      <c r="E12763" s="14" t="s">
        <v>2059</v>
      </c>
      <c r="F12763" s="9"/>
      <c r="G12763" s="9"/>
      <c r="H12763" s="9"/>
      <c r="I12763" s="9"/>
    </row>
    <row r="12764" spans="1:9" ht="18.95" customHeight="1" x14ac:dyDescent="0.25">
      <c r="A12764" s="15" t="s">
        <v>2080</v>
      </c>
      <c r="B12764" s="16" t="s">
        <v>2081</v>
      </c>
      <c r="C12764" s="17">
        <v>1787.85</v>
      </c>
      <c r="D12764" s="17">
        <v>0.03</v>
      </c>
      <c r="E12764" s="18">
        <v>53.64</v>
      </c>
      <c r="F12764" s="9"/>
      <c r="G12764" s="9"/>
      <c r="H12764" s="9"/>
      <c r="I12764" s="9"/>
    </row>
    <row r="12765" spans="1:9" ht="15" customHeight="1" x14ac:dyDescent="0.25">
      <c r="A12765" s="19"/>
      <c r="B12765" s="20"/>
      <c r="C12765" s="21"/>
      <c r="D12765" s="21"/>
      <c r="E12765" s="22">
        <v>53.64</v>
      </c>
      <c r="F12765" s="9"/>
      <c r="G12765" s="9"/>
      <c r="H12765" s="9"/>
      <c r="I12765" s="9"/>
    </row>
    <row r="12766" spans="1:9" ht="9.9499999999999993" customHeight="1" x14ac:dyDescent="0.25">
      <c r="A12766" s="86"/>
      <c r="B12766" s="86"/>
      <c r="C12766" s="86"/>
      <c r="D12766" s="9"/>
      <c r="E12766" s="9"/>
      <c r="F12766" s="9"/>
      <c r="G12766" s="9"/>
      <c r="H12766" s="9"/>
      <c r="I12766" s="9"/>
    </row>
    <row r="12767" spans="1:9" ht="12" customHeight="1" x14ac:dyDescent="0.25">
      <c r="A12767" s="9"/>
      <c r="B12767" s="9"/>
      <c r="C12767" s="9"/>
      <c r="D12767" s="90" t="s">
        <v>5218</v>
      </c>
      <c r="E12767" s="90"/>
      <c r="F12767" s="90"/>
      <c r="G12767" s="90"/>
      <c r="H12767" s="90"/>
      <c r="I12767" s="90"/>
    </row>
    <row r="12768" spans="1:9" ht="9.9499999999999993" customHeight="1" x14ac:dyDescent="0.25">
      <c r="A12768" s="86"/>
      <c r="B12768" s="86"/>
      <c r="C12768" s="86"/>
      <c r="D12768" s="86"/>
      <c r="E12768" s="9"/>
      <c r="F12768" s="9"/>
      <c r="G12768" s="9"/>
      <c r="H12768" s="9"/>
      <c r="I12768" s="9"/>
    </row>
    <row r="12769" spans="1:9" ht="30.95" customHeight="1" x14ac:dyDescent="0.25">
      <c r="A12769" s="88" t="s">
        <v>3853</v>
      </c>
      <c r="B12769" s="88"/>
      <c r="C12769" s="88"/>
      <c r="D12769" s="88"/>
      <c r="E12769" s="88"/>
      <c r="F12769" s="88"/>
      <c r="G12769" s="88"/>
      <c r="H12769" s="88"/>
      <c r="I12769" s="88"/>
    </row>
    <row r="12770" spans="1:9" ht="15" customHeight="1" x14ac:dyDescent="0.25">
      <c r="A12770" s="89"/>
      <c r="B12770" s="89"/>
      <c r="C12770" s="14" t="s">
        <v>2076</v>
      </c>
      <c r="D12770" s="14" t="s">
        <v>2079</v>
      </c>
      <c r="E12770" s="14" t="s">
        <v>2058</v>
      </c>
      <c r="F12770" s="14" t="s">
        <v>2059</v>
      </c>
      <c r="G12770" s="9"/>
      <c r="H12770" s="9"/>
      <c r="I12770" s="9"/>
    </row>
    <row r="12771" spans="1:9" ht="27" customHeight="1" x14ac:dyDescent="0.25">
      <c r="A12771" s="15" t="s">
        <v>2083</v>
      </c>
      <c r="B12771" s="16" t="s">
        <v>2084</v>
      </c>
      <c r="C12771" s="17">
        <v>4.3</v>
      </c>
      <c r="D12771" s="17">
        <v>0.1</v>
      </c>
      <c r="E12771" s="17">
        <v>6</v>
      </c>
      <c r="F12771" s="18">
        <v>2.58</v>
      </c>
      <c r="G12771" s="9"/>
      <c r="H12771" s="9"/>
      <c r="I12771" s="9"/>
    </row>
    <row r="12772" spans="1:9" ht="15" customHeight="1" x14ac:dyDescent="0.25">
      <c r="A12772" s="19"/>
      <c r="B12772" s="20"/>
      <c r="C12772" s="21"/>
      <c r="D12772" s="21"/>
      <c r="E12772" s="21"/>
      <c r="F12772" s="22">
        <v>2.58</v>
      </c>
      <c r="G12772" s="9"/>
      <c r="H12772" s="9"/>
      <c r="I12772" s="9"/>
    </row>
    <row r="12773" spans="1:9" ht="9.9499999999999993" customHeight="1" x14ac:dyDescent="0.25">
      <c r="A12773" s="86"/>
      <c r="B12773" s="86"/>
      <c r="C12773" s="86"/>
      <c r="D12773" s="9"/>
      <c r="E12773" s="9"/>
      <c r="F12773" s="9"/>
      <c r="G12773" s="9"/>
      <c r="H12773" s="9"/>
      <c r="I12773" s="9"/>
    </row>
    <row r="12774" spans="1:9" ht="12" customHeight="1" x14ac:dyDescent="0.25">
      <c r="A12774" s="9"/>
      <c r="B12774" s="9"/>
      <c r="C12774" s="9"/>
      <c r="D12774" s="90" t="s">
        <v>4483</v>
      </c>
      <c r="E12774" s="90"/>
      <c r="F12774" s="90"/>
      <c r="G12774" s="90"/>
      <c r="H12774" s="90"/>
      <c r="I12774" s="90"/>
    </row>
    <row r="12775" spans="1:9" ht="9.9499999999999993" customHeight="1" x14ac:dyDescent="0.25">
      <c r="A12775" s="86"/>
      <c r="B12775" s="86"/>
      <c r="C12775" s="86"/>
      <c r="D12775" s="86"/>
      <c r="E12775" s="9"/>
      <c r="F12775" s="9"/>
      <c r="G12775" s="9"/>
      <c r="H12775" s="9"/>
      <c r="I12775" s="9"/>
    </row>
    <row r="12776" spans="1:9" ht="42.95" customHeight="1" x14ac:dyDescent="0.25">
      <c r="A12776" s="88" t="s">
        <v>3854</v>
      </c>
      <c r="B12776" s="88"/>
      <c r="C12776" s="88"/>
      <c r="D12776" s="88"/>
      <c r="E12776" s="88"/>
      <c r="F12776" s="88"/>
      <c r="G12776" s="88"/>
      <c r="H12776" s="88"/>
      <c r="I12776" s="88"/>
    </row>
    <row r="12777" spans="1:9" ht="15" customHeight="1" x14ac:dyDescent="0.25">
      <c r="A12777" s="89"/>
      <c r="B12777" s="89"/>
      <c r="C12777" s="14" t="s">
        <v>2076</v>
      </c>
      <c r="D12777" s="14" t="s">
        <v>2056</v>
      </c>
      <c r="E12777" s="14" t="s">
        <v>2058</v>
      </c>
      <c r="F12777" s="14" t="s">
        <v>2086</v>
      </c>
      <c r="G12777" s="14" t="s">
        <v>2059</v>
      </c>
      <c r="H12777" s="9"/>
      <c r="I12777" s="9"/>
    </row>
    <row r="12778" spans="1:9" ht="18.95" customHeight="1" x14ac:dyDescent="0.25">
      <c r="A12778" s="15" t="s">
        <v>2087</v>
      </c>
      <c r="B12778" s="16" t="s">
        <v>2088</v>
      </c>
      <c r="C12778" s="17">
        <v>7132.14</v>
      </c>
      <c r="D12778" s="17">
        <v>0.1</v>
      </c>
      <c r="E12778" s="17">
        <v>1</v>
      </c>
      <c r="F12778" s="17">
        <v>1.5</v>
      </c>
      <c r="G12778" s="18">
        <v>1069.82</v>
      </c>
      <c r="H12778" s="9"/>
      <c r="I12778" s="9"/>
    </row>
    <row r="12779" spans="1:9" ht="18.95" customHeight="1" x14ac:dyDescent="0.25">
      <c r="A12779" s="15" t="s">
        <v>2089</v>
      </c>
      <c r="B12779" s="16" t="s">
        <v>2088</v>
      </c>
      <c r="C12779" s="17">
        <v>1787.85</v>
      </c>
      <c r="D12779" s="17">
        <v>0.03</v>
      </c>
      <c r="E12779" s="17">
        <v>1</v>
      </c>
      <c r="F12779" s="17">
        <v>1.5</v>
      </c>
      <c r="G12779" s="18">
        <v>80.45</v>
      </c>
      <c r="H12779" s="9"/>
      <c r="I12779" s="9"/>
    </row>
    <row r="12780" spans="1:9" ht="27" customHeight="1" x14ac:dyDescent="0.25">
      <c r="A12780" s="15" t="s">
        <v>2090</v>
      </c>
      <c r="B12780" s="16" t="s">
        <v>2088</v>
      </c>
      <c r="C12780" s="17">
        <v>4.5999999999999996</v>
      </c>
      <c r="D12780" s="17">
        <v>0.1</v>
      </c>
      <c r="E12780" s="17">
        <v>6</v>
      </c>
      <c r="F12780" s="17">
        <v>1.5</v>
      </c>
      <c r="G12780" s="18">
        <v>4.1399999999999997</v>
      </c>
      <c r="H12780" s="9"/>
      <c r="I12780" s="9"/>
    </row>
    <row r="12781" spans="1:9" ht="15" customHeight="1" x14ac:dyDescent="0.25">
      <c r="A12781" s="19"/>
      <c r="B12781" s="20"/>
      <c r="C12781" s="21"/>
      <c r="D12781" s="21"/>
      <c r="E12781" s="21"/>
      <c r="F12781" s="21"/>
      <c r="G12781" s="22">
        <v>1154.4100000000001</v>
      </c>
      <c r="H12781" s="9"/>
      <c r="I12781" s="9"/>
    </row>
    <row r="12782" spans="1:9" ht="9.9499999999999993" customHeight="1" x14ac:dyDescent="0.25">
      <c r="A12782" s="86"/>
      <c r="B12782" s="86"/>
      <c r="C12782" s="86"/>
      <c r="D12782" s="9"/>
      <c r="E12782" s="9"/>
      <c r="F12782" s="9"/>
      <c r="G12782" s="9"/>
      <c r="H12782" s="9"/>
      <c r="I12782" s="9"/>
    </row>
    <row r="12783" spans="1:9" ht="12" customHeight="1" x14ac:dyDescent="0.25">
      <c r="A12783" s="9"/>
      <c r="B12783" s="9"/>
      <c r="C12783" s="9"/>
      <c r="D12783" s="90" t="s">
        <v>5219</v>
      </c>
      <c r="E12783" s="90"/>
      <c r="F12783" s="90"/>
      <c r="G12783" s="90"/>
      <c r="H12783" s="90"/>
      <c r="I12783" s="90"/>
    </row>
    <row r="12784" spans="1:9" ht="9.9499999999999993" customHeight="1" x14ac:dyDescent="0.25">
      <c r="A12784" s="86"/>
      <c r="B12784" s="86"/>
      <c r="C12784" s="86"/>
      <c r="D12784" s="86"/>
      <c r="E12784" s="9"/>
      <c r="F12784" s="9"/>
      <c r="G12784" s="9"/>
      <c r="H12784" s="9"/>
      <c r="I12784" s="9"/>
    </row>
    <row r="12785" spans="1:9" ht="30.95" customHeight="1" x14ac:dyDescent="0.25">
      <c r="A12785" s="88" t="s">
        <v>3855</v>
      </c>
      <c r="B12785" s="88"/>
      <c r="C12785" s="88"/>
      <c r="D12785" s="88"/>
      <c r="E12785" s="88"/>
      <c r="F12785" s="88"/>
      <c r="G12785" s="88"/>
      <c r="H12785" s="88"/>
      <c r="I12785" s="88"/>
    </row>
    <row r="12786" spans="1:9" ht="15" customHeight="1" x14ac:dyDescent="0.25">
      <c r="A12786" s="89"/>
      <c r="B12786" s="89"/>
      <c r="C12786" s="14" t="s">
        <v>2076</v>
      </c>
      <c r="D12786" s="14" t="s">
        <v>2056</v>
      </c>
      <c r="E12786" s="14" t="s">
        <v>2058</v>
      </c>
      <c r="F12786" s="14" t="s">
        <v>2092</v>
      </c>
      <c r="G12786" s="14" t="s">
        <v>2086</v>
      </c>
      <c r="H12786" s="14" t="s">
        <v>2059</v>
      </c>
      <c r="I12786" s="9"/>
    </row>
    <row r="12787" spans="1:9" ht="18.95" customHeight="1" x14ac:dyDescent="0.25">
      <c r="A12787" s="15" t="s">
        <v>2087</v>
      </c>
      <c r="B12787" s="16" t="s">
        <v>2186</v>
      </c>
      <c r="C12787" s="17">
        <v>7132.14</v>
      </c>
      <c r="D12787" s="17">
        <v>0.1</v>
      </c>
      <c r="E12787" s="17">
        <v>1</v>
      </c>
      <c r="F12787" s="17">
        <v>30</v>
      </c>
      <c r="G12787" s="17">
        <v>1.5</v>
      </c>
      <c r="H12787" s="18">
        <v>32094.63</v>
      </c>
      <c r="I12787" s="9"/>
    </row>
    <row r="12788" spans="1:9" ht="18.95" customHeight="1" x14ac:dyDescent="0.25">
      <c r="A12788" s="15" t="s">
        <v>2089</v>
      </c>
      <c r="B12788" s="16" t="s">
        <v>2186</v>
      </c>
      <c r="C12788" s="17">
        <v>1787.85</v>
      </c>
      <c r="D12788" s="17">
        <v>0.03</v>
      </c>
      <c r="E12788" s="17">
        <v>1</v>
      </c>
      <c r="F12788" s="17">
        <v>30</v>
      </c>
      <c r="G12788" s="17">
        <v>1.5</v>
      </c>
      <c r="H12788" s="18">
        <v>2413.6</v>
      </c>
      <c r="I12788" s="9"/>
    </row>
    <row r="12789" spans="1:9" ht="27" customHeight="1" x14ac:dyDescent="0.25">
      <c r="A12789" s="15" t="s">
        <v>2090</v>
      </c>
      <c r="B12789" s="16" t="s">
        <v>2186</v>
      </c>
      <c r="C12789" s="17">
        <v>4.5999999999999996</v>
      </c>
      <c r="D12789" s="17">
        <v>0.1</v>
      </c>
      <c r="E12789" s="17">
        <v>6</v>
      </c>
      <c r="F12789" s="17">
        <v>30</v>
      </c>
      <c r="G12789" s="17">
        <v>1.5</v>
      </c>
      <c r="H12789" s="18">
        <v>124.2</v>
      </c>
      <c r="I12789" s="9"/>
    </row>
    <row r="12790" spans="1:9" ht="15" customHeight="1" x14ac:dyDescent="0.25">
      <c r="A12790" s="19"/>
      <c r="B12790" s="20"/>
      <c r="C12790" s="21"/>
      <c r="D12790" s="21"/>
      <c r="E12790" s="21"/>
      <c r="F12790" s="21"/>
      <c r="G12790" s="21"/>
      <c r="H12790" s="22">
        <v>34632.43</v>
      </c>
      <c r="I12790" s="9"/>
    </row>
    <row r="12791" spans="1:9" ht="9.9499999999999993" customHeight="1" x14ac:dyDescent="0.25">
      <c r="A12791" s="86"/>
      <c r="B12791" s="86"/>
      <c r="C12791" s="86"/>
      <c r="D12791" s="9"/>
      <c r="E12791" s="9"/>
      <c r="F12791" s="9"/>
      <c r="G12791" s="9"/>
      <c r="H12791" s="9"/>
      <c r="I12791" s="9"/>
    </row>
    <row r="12792" spans="1:9" ht="12" customHeight="1" x14ac:dyDescent="0.25">
      <c r="A12792" s="9"/>
      <c r="B12792" s="9"/>
      <c r="C12792" s="9"/>
      <c r="D12792" s="90" t="s">
        <v>5220</v>
      </c>
      <c r="E12792" s="90"/>
      <c r="F12792" s="90"/>
      <c r="G12792" s="90"/>
      <c r="H12792" s="90"/>
      <c r="I12792" s="90"/>
    </row>
    <row r="12793" spans="1:9" ht="9.9499999999999993" customHeight="1" x14ac:dyDescent="0.25">
      <c r="A12793" s="86"/>
      <c r="B12793" s="86"/>
      <c r="C12793" s="86"/>
      <c r="D12793" s="86"/>
      <c r="E12793" s="9"/>
      <c r="F12793" s="9"/>
      <c r="G12793" s="9"/>
      <c r="H12793" s="9"/>
      <c r="I12793" s="9"/>
    </row>
    <row r="12794" spans="1:9" ht="42.95" customHeight="1" x14ac:dyDescent="0.25">
      <c r="A12794" s="88" t="s">
        <v>3856</v>
      </c>
      <c r="B12794" s="88"/>
      <c r="C12794" s="88"/>
      <c r="D12794" s="88"/>
      <c r="E12794" s="88"/>
      <c r="F12794" s="88"/>
      <c r="G12794" s="88"/>
      <c r="H12794" s="88"/>
      <c r="I12794" s="88"/>
    </row>
    <row r="12795" spans="1:9" ht="15" customHeight="1" x14ac:dyDescent="0.25">
      <c r="A12795" s="89"/>
      <c r="B12795" s="89"/>
      <c r="C12795" s="14" t="s">
        <v>2076</v>
      </c>
      <c r="D12795" s="14" t="s">
        <v>2056</v>
      </c>
      <c r="E12795" s="14" t="s">
        <v>2058</v>
      </c>
      <c r="F12795" s="14" t="s">
        <v>2092</v>
      </c>
      <c r="G12795" s="14" t="s">
        <v>2086</v>
      </c>
      <c r="H12795" s="14" t="s">
        <v>2059</v>
      </c>
      <c r="I12795" s="9"/>
    </row>
    <row r="12796" spans="1:9" ht="18.95" customHeight="1" x14ac:dyDescent="0.25">
      <c r="A12796" s="15" t="s">
        <v>2087</v>
      </c>
      <c r="B12796" s="16" t="s">
        <v>2186</v>
      </c>
      <c r="C12796" s="17">
        <v>7132.14</v>
      </c>
      <c r="D12796" s="17">
        <v>0.1</v>
      </c>
      <c r="E12796" s="17">
        <v>1</v>
      </c>
      <c r="F12796" s="17">
        <v>12</v>
      </c>
      <c r="G12796" s="17">
        <v>1.5</v>
      </c>
      <c r="H12796" s="18">
        <v>12837.85</v>
      </c>
      <c r="I12796" s="9"/>
    </row>
    <row r="12797" spans="1:9" ht="18.95" customHeight="1" x14ac:dyDescent="0.25">
      <c r="A12797" s="15" t="s">
        <v>2089</v>
      </c>
      <c r="B12797" s="16" t="s">
        <v>2186</v>
      </c>
      <c r="C12797" s="17">
        <v>1787.85</v>
      </c>
      <c r="D12797" s="17">
        <v>0.03</v>
      </c>
      <c r="E12797" s="17">
        <v>1</v>
      </c>
      <c r="F12797" s="17">
        <v>12</v>
      </c>
      <c r="G12797" s="17">
        <v>1.5</v>
      </c>
      <c r="H12797" s="18">
        <v>965.44</v>
      </c>
      <c r="I12797" s="9"/>
    </row>
    <row r="12798" spans="1:9" ht="27" customHeight="1" x14ac:dyDescent="0.25">
      <c r="A12798" s="15" t="s">
        <v>2090</v>
      </c>
      <c r="B12798" s="16" t="s">
        <v>2186</v>
      </c>
      <c r="C12798" s="17">
        <v>4.5999999999999996</v>
      </c>
      <c r="D12798" s="17">
        <v>0.1</v>
      </c>
      <c r="E12798" s="17">
        <v>6</v>
      </c>
      <c r="F12798" s="17">
        <v>12</v>
      </c>
      <c r="G12798" s="17">
        <v>1.5</v>
      </c>
      <c r="H12798" s="18">
        <v>49.68</v>
      </c>
      <c r="I12798" s="9"/>
    </row>
    <row r="12799" spans="1:9" ht="15" customHeight="1" x14ac:dyDescent="0.25">
      <c r="A12799" s="19"/>
      <c r="B12799" s="20"/>
      <c r="C12799" s="21"/>
      <c r="D12799" s="21"/>
      <c r="E12799" s="21"/>
      <c r="F12799" s="21"/>
      <c r="G12799" s="21"/>
      <c r="H12799" s="22">
        <v>13852.97</v>
      </c>
      <c r="I12799" s="9"/>
    </row>
    <row r="12800" spans="1:9" ht="9.9499999999999993" customHeight="1" x14ac:dyDescent="0.25">
      <c r="A12800" s="86"/>
      <c r="B12800" s="86"/>
      <c r="C12800" s="86"/>
      <c r="D12800" s="9"/>
      <c r="E12800" s="9"/>
      <c r="F12800" s="9"/>
      <c r="G12800" s="9"/>
      <c r="H12800" s="9"/>
      <c r="I12800" s="9"/>
    </row>
    <row r="12801" spans="1:9" ht="12" customHeight="1" x14ac:dyDescent="0.25">
      <c r="A12801" s="9"/>
      <c r="B12801" s="9"/>
      <c r="C12801" s="9"/>
      <c r="D12801" s="90" t="s">
        <v>5221</v>
      </c>
      <c r="E12801" s="90"/>
      <c r="F12801" s="90"/>
      <c r="G12801" s="90"/>
      <c r="H12801" s="90"/>
      <c r="I12801" s="90"/>
    </row>
    <row r="12802" spans="1:9" ht="9.9499999999999993" customHeight="1" x14ac:dyDescent="0.25">
      <c r="A12802" s="86"/>
      <c r="B12802" s="86"/>
      <c r="C12802" s="86"/>
      <c r="D12802" s="86"/>
      <c r="E12802" s="9"/>
      <c r="F12802" s="9"/>
      <c r="G12802" s="9"/>
      <c r="H12802" s="9"/>
      <c r="I12802" s="9"/>
    </row>
    <row r="12803" spans="1:9" ht="20.100000000000001" customHeight="1" x14ac:dyDescent="0.25">
      <c r="A12803" s="88" t="s">
        <v>3857</v>
      </c>
      <c r="B12803" s="88"/>
      <c r="C12803" s="88"/>
      <c r="D12803" s="88"/>
      <c r="E12803" s="88"/>
      <c r="F12803" s="88"/>
      <c r="G12803" s="88"/>
      <c r="H12803" s="88"/>
      <c r="I12803" s="88"/>
    </row>
    <row r="12804" spans="1:9" ht="15" customHeight="1" x14ac:dyDescent="0.25">
      <c r="A12804" s="89"/>
      <c r="B12804" s="89"/>
      <c r="C12804" s="14" t="s">
        <v>2076</v>
      </c>
      <c r="D12804" s="14" t="s">
        <v>2056</v>
      </c>
      <c r="E12804" s="14" t="s">
        <v>2086</v>
      </c>
      <c r="F12804" s="14" t="s">
        <v>2059</v>
      </c>
      <c r="G12804" s="9"/>
      <c r="H12804" s="9"/>
      <c r="I12804" s="9"/>
    </row>
    <row r="12805" spans="1:9" ht="18.95" customHeight="1" x14ac:dyDescent="0.25">
      <c r="A12805" s="15" t="s">
        <v>2096</v>
      </c>
      <c r="B12805" s="16" t="s">
        <v>2097</v>
      </c>
      <c r="C12805" s="17">
        <v>7132.14</v>
      </c>
      <c r="D12805" s="17">
        <v>0.1</v>
      </c>
      <c r="E12805" s="17">
        <v>1.5</v>
      </c>
      <c r="F12805" s="18">
        <v>1069.82</v>
      </c>
      <c r="G12805" s="9"/>
      <c r="H12805" s="9"/>
      <c r="I12805" s="9"/>
    </row>
    <row r="12806" spans="1:9" ht="15" customHeight="1" x14ac:dyDescent="0.25">
      <c r="A12806" s="19"/>
      <c r="B12806" s="20"/>
      <c r="C12806" s="21"/>
      <c r="D12806" s="21"/>
      <c r="E12806" s="21"/>
      <c r="F12806" s="22">
        <v>1069.82</v>
      </c>
      <c r="G12806" s="9"/>
      <c r="H12806" s="9"/>
      <c r="I12806" s="9"/>
    </row>
    <row r="12807" spans="1:9" ht="9.9499999999999993" customHeight="1" x14ac:dyDescent="0.25">
      <c r="A12807" s="86"/>
      <c r="B12807" s="86"/>
      <c r="C12807" s="86"/>
      <c r="D12807" s="9"/>
      <c r="E12807" s="9"/>
      <c r="F12807" s="9"/>
      <c r="G12807" s="9"/>
      <c r="H12807" s="9"/>
      <c r="I12807" s="9"/>
    </row>
    <row r="12808" spans="1:9" ht="12" customHeight="1" x14ac:dyDescent="0.25">
      <c r="A12808" s="9"/>
      <c r="B12808" s="9"/>
      <c r="C12808" s="9"/>
      <c r="D12808" s="90" t="s">
        <v>5222</v>
      </c>
      <c r="E12808" s="90"/>
      <c r="F12808" s="90"/>
      <c r="G12808" s="90"/>
      <c r="H12808" s="90"/>
      <c r="I12808" s="90"/>
    </row>
    <row r="12809" spans="1:9" ht="9.9499999999999993" customHeight="1" x14ac:dyDescent="0.25">
      <c r="A12809" s="86"/>
      <c r="B12809" s="86"/>
      <c r="C12809" s="86"/>
      <c r="D12809" s="86"/>
      <c r="E12809" s="9"/>
      <c r="F12809" s="9"/>
      <c r="G12809" s="9"/>
      <c r="H12809" s="9"/>
      <c r="I12809" s="9"/>
    </row>
    <row r="12810" spans="1:9" ht="30.95" customHeight="1" x14ac:dyDescent="0.25">
      <c r="A12810" s="88" t="s">
        <v>3858</v>
      </c>
      <c r="B12810" s="88"/>
      <c r="C12810" s="88"/>
      <c r="D12810" s="88"/>
      <c r="E12810" s="88"/>
      <c r="F12810" s="88"/>
      <c r="G12810" s="88"/>
      <c r="H12810" s="88"/>
      <c r="I12810" s="88"/>
    </row>
    <row r="12811" spans="1:9" ht="15" customHeight="1" x14ac:dyDescent="0.25">
      <c r="A12811" s="89"/>
      <c r="B12811" s="89"/>
      <c r="C12811" s="14" t="s">
        <v>2076</v>
      </c>
      <c r="D12811" s="14" t="s">
        <v>2079</v>
      </c>
      <c r="E12811" s="14" t="s">
        <v>2092</v>
      </c>
      <c r="F12811" s="14" t="s">
        <v>2086</v>
      </c>
      <c r="G12811" s="14" t="s">
        <v>2059</v>
      </c>
      <c r="H12811" s="9"/>
      <c r="I12811" s="9"/>
    </row>
    <row r="12812" spans="1:9" ht="27" customHeight="1" x14ac:dyDescent="0.25">
      <c r="A12812" s="15" t="s">
        <v>2099</v>
      </c>
      <c r="B12812" s="16" t="s">
        <v>2100</v>
      </c>
      <c r="C12812" s="17">
        <v>1787.85</v>
      </c>
      <c r="D12812" s="17">
        <v>0.03</v>
      </c>
      <c r="E12812" s="17">
        <v>29.7</v>
      </c>
      <c r="F12812" s="17">
        <v>1.5</v>
      </c>
      <c r="G12812" s="18">
        <v>2389.46</v>
      </c>
      <c r="H12812" s="9"/>
      <c r="I12812" s="9"/>
    </row>
    <row r="12813" spans="1:9" ht="15" customHeight="1" x14ac:dyDescent="0.25">
      <c r="A12813" s="19"/>
      <c r="B12813" s="20"/>
      <c r="C12813" s="21"/>
      <c r="D12813" s="21"/>
      <c r="E12813" s="21"/>
      <c r="F12813" s="21"/>
      <c r="G12813" s="22">
        <v>2389.46</v>
      </c>
      <c r="H12813" s="9"/>
      <c r="I12813" s="9"/>
    </row>
    <row r="12814" spans="1:9" ht="9.9499999999999993" customHeight="1" x14ac:dyDescent="0.25">
      <c r="A12814" s="86"/>
      <c r="B12814" s="86"/>
      <c r="C12814" s="86"/>
      <c r="D12814" s="9"/>
      <c r="E12814" s="9"/>
      <c r="F12814" s="9"/>
      <c r="G12814" s="9"/>
      <c r="H12814" s="9"/>
      <c r="I12814" s="9"/>
    </row>
    <row r="12815" spans="1:9" ht="12" customHeight="1" x14ac:dyDescent="0.25">
      <c r="A12815" s="9"/>
      <c r="B12815" s="9"/>
      <c r="C12815" s="9"/>
      <c r="D12815" s="90" t="s">
        <v>5223</v>
      </c>
      <c r="E12815" s="90"/>
      <c r="F12815" s="90"/>
      <c r="G12815" s="90"/>
      <c r="H12815" s="90"/>
      <c r="I12815" s="90"/>
    </row>
    <row r="12816" spans="1:9" ht="9.9499999999999993" customHeight="1" x14ac:dyDescent="0.25">
      <c r="A12816" s="86"/>
      <c r="B12816" s="86"/>
      <c r="C12816" s="86"/>
      <c r="D12816" s="86"/>
      <c r="E12816" s="9"/>
      <c r="F12816" s="9"/>
      <c r="G12816" s="9"/>
      <c r="H12816" s="9"/>
      <c r="I12816" s="9"/>
    </row>
    <row r="12817" spans="1:9" ht="30.95" customHeight="1" x14ac:dyDescent="0.25">
      <c r="A12817" s="88" t="s">
        <v>3859</v>
      </c>
      <c r="B12817" s="88"/>
      <c r="C12817" s="88"/>
      <c r="D12817" s="88"/>
      <c r="E12817" s="88"/>
      <c r="F12817" s="88"/>
      <c r="G12817" s="88"/>
      <c r="H12817" s="88"/>
      <c r="I12817" s="88"/>
    </row>
    <row r="12818" spans="1:9" ht="15" customHeight="1" x14ac:dyDescent="0.25">
      <c r="A12818" s="89"/>
      <c r="B12818" s="89"/>
      <c r="C12818" s="14" t="s">
        <v>2076</v>
      </c>
      <c r="D12818" s="14" t="s">
        <v>2079</v>
      </c>
      <c r="E12818" s="14" t="s">
        <v>2059</v>
      </c>
      <c r="F12818" s="9"/>
      <c r="G12818" s="9"/>
      <c r="H12818" s="9"/>
      <c r="I12818" s="9"/>
    </row>
    <row r="12819" spans="1:9" ht="18.95" customHeight="1" x14ac:dyDescent="0.25">
      <c r="A12819" s="15" t="s">
        <v>2080</v>
      </c>
      <c r="B12819" s="16" t="s">
        <v>2081</v>
      </c>
      <c r="C12819" s="17">
        <v>1787.85</v>
      </c>
      <c r="D12819" s="17">
        <v>0.1</v>
      </c>
      <c r="E12819" s="18">
        <v>178.79</v>
      </c>
      <c r="F12819" s="9"/>
      <c r="G12819" s="9"/>
      <c r="H12819" s="9"/>
      <c r="I12819" s="9"/>
    </row>
    <row r="12820" spans="1:9" ht="15" customHeight="1" x14ac:dyDescent="0.25">
      <c r="A12820" s="19"/>
      <c r="B12820" s="20"/>
      <c r="C12820" s="21"/>
      <c r="D12820" s="21"/>
      <c r="E12820" s="22">
        <v>178.79</v>
      </c>
      <c r="F12820" s="9"/>
      <c r="G12820" s="9"/>
      <c r="H12820" s="9"/>
      <c r="I12820" s="9"/>
    </row>
    <row r="12821" spans="1:9" ht="9.9499999999999993" customHeight="1" x14ac:dyDescent="0.25">
      <c r="A12821" s="86"/>
      <c r="B12821" s="86"/>
      <c r="C12821" s="86"/>
      <c r="D12821" s="9"/>
      <c r="E12821" s="9"/>
      <c r="F12821" s="9"/>
      <c r="G12821" s="9"/>
      <c r="H12821" s="9"/>
      <c r="I12821" s="9"/>
    </row>
    <row r="12822" spans="1:9" ht="12" customHeight="1" x14ac:dyDescent="0.25">
      <c r="A12822" s="9"/>
      <c r="B12822" s="9"/>
      <c r="C12822" s="9"/>
      <c r="D12822" s="90" t="s">
        <v>5224</v>
      </c>
      <c r="E12822" s="90"/>
      <c r="F12822" s="90"/>
      <c r="G12822" s="90"/>
      <c r="H12822" s="90"/>
      <c r="I12822" s="90"/>
    </row>
    <row r="12823" spans="1:9" ht="9.9499999999999993" customHeight="1" x14ac:dyDescent="0.25">
      <c r="A12823" s="86"/>
      <c r="B12823" s="86"/>
      <c r="C12823" s="86"/>
      <c r="D12823" s="86"/>
      <c r="E12823" s="9"/>
      <c r="F12823" s="9"/>
      <c r="G12823" s="9"/>
      <c r="H12823" s="9"/>
      <c r="I12823" s="9"/>
    </row>
    <row r="12824" spans="1:9" ht="30.95" customHeight="1" x14ac:dyDescent="0.25">
      <c r="A12824" s="88" t="s">
        <v>3860</v>
      </c>
      <c r="B12824" s="88"/>
      <c r="C12824" s="88"/>
      <c r="D12824" s="88"/>
      <c r="E12824" s="88"/>
      <c r="F12824" s="88"/>
      <c r="G12824" s="88"/>
      <c r="H12824" s="88"/>
      <c r="I12824" s="88"/>
    </row>
    <row r="12825" spans="1:9" ht="15" customHeight="1" x14ac:dyDescent="0.25">
      <c r="A12825" s="89"/>
      <c r="B12825" s="89"/>
      <c r="C12825" s="14" t="s">
        <v>2076</v>
      </c>
      <c r="D12825" s="14" t="s">
        <v>2059</v>
      </c>
      <c r="E12825" s="9"/>
      <c r="F12825" s="9"/>
      <c r="G12825" s="9"/>
      <c r="H12825" s="9"/>
      <c r="I12825" s="9"/>
    </row>
    <row r="12826" spans="1:9" ht="18.95" customHeight="1" x14ac:dyDescent="0.25">
      <c r="A12826" s="15" t="s">
        <v>2170</v>
      </c>
      <c r="B12826" s="16" t="s">
        <v>2076</v>
      </c>
      <c r="C12826" s="17">
        <v>1787.85</v>
      </c>
      <c r="D12826" s="18">
        <v>1787.85</v>
      </c>
      <c r="E12826" s="9"/>
      <c r="F12826" s="9"/>
      <c r="G12826" s="9"/>
      <c r="H12826" s="9"/>
      <c r="I12826" s="9"/>
    </row>
    <row r="12827" spans="1:9" ht="15" customHeight="1" x14ac:dyDescent="0.25">
      <c r="A12827" s="19"/>
      <c r="B12827" s="20"/>
      <c r="C12827" s="21"/>
      <c r="D12827" s="22">
        <v>1787.85</v>
      </c>
      <c r="E12827" s="9"/>
      <c r="F12827" s="9"/>
      <c r="G12827" s="9"/>
      <c r="H12827" s="9"/>
      <c r="I12827" s="9"/>
    </row>
    <row r="12828" spans="1:9" ht="9.9499999999999993" customHeight="1" x14ac:dyDescent="0.25">
      <c r="A12828" s="86"/>
      <c r="B12828" s="86"/>
      <c r="C12828" s="86"/>
      <c r="D12828" s="9"/>
      <c r="E12828" s="9"/>
      <c r="F12828" s="9"/>
      <c r="G12828" s="9"/>
      <c r="H12828" s="9"/>
      <c r="I12828" s="9"/>
    </row>
    <row r="12829" spans="1:9" ht="12" customHeight="1" x14ac:dyDescent="0.25">
      <c r="A12829" s="9"/>
      <c r="B12829" s="9"/>
      <c r="C12829" s="9"/>
      <c r="D12829" s="90" t="s">
        <v>5225</v>
      </c>
      <c r="E12829" s="90"/>
      <c r="F12829" s="90"/>
      <c r="G12829" s="90"/>
      <c r="H12829" s="90"/>
      <c r="I12829" s="90"/>
    </row>
    <row r="12830" spans="1:9" ht="9.9499999999999993" customHeight="1" x14ac:dyDescent="0.25">
      <c r="A12830" s="86"/>
      <c r="B12830" s="86"/>
      <c r="C12830" s="86"/>
      <c r="D12830" s="86"/>
      <c r="E12830" s="9"/>
      <c r="F12830" s="9"/>
      <c r="G12830" s="9"/>
      <c r="H12830" s="9"/>
      <c r="I12830" s="9"/>
    </row>
    <row r="12831" spans="1:9" ht="42.95" customHeight="1" x14ac:dyDescent="0.25">
      <c r="A12831" s="88" t="s">
        <v>3861</v>
      </c>
      <c r="B12831" s="88"/>
      <c r="C12831" s="88"/>
      <c r="D12831" s="88"/>
      <c r="E12831" s="88"/>
      <c r="F12831" s="88"/>
      <c r="G12831" s="88"/>
      <c r="H12831" s="88"/>
      <c r="I12831" s="88"/>
    </row>
    <row r="12832" spans="1:9" ht="15" customHeight="1" x14ac:dyDescent="0.25">
      <c r="A12832" s="89"/>
      <c r="B12832" s="89"/>
      <c r="C12832" s="14" t="s">
        <v>2069</v>
      </c>
      <c r="D12832" s="14" t="s">
        <v>2058</v>
      </c>
      <c r="E12832" s="14" t="s">
        <v>2059</v>
      </c>
      <c r="F12832" s="9"/>
      <c r="G12832" s="9"/>
      <c r="H12832" s="9"/>
      <c r="I12832" s="9"/>
    </row>
    <row r="12833" spans="1:9" ht="12.95" customHeight="1" x14ac:dyDescent="0.25">
      <c r="A12833" s="15"/>
      <c r="B12833" s="16" t="s">
        <v>2104</v>
      </c>
      <c r="C12833" s="17">
        <v>1282.78</v>
      </c>
      <c r="D12833" s="17">
        <v>1</v>
      </c>
      <c r="E12833" s="18">
        <v>1282.78</v>
      </c>
      <c r="F12833" s="9"/>
      <c r="G12833" s="9"/>
      <c r="H12833" s="9"/>
      <c r="I12833" s="9"/>
    </row>
    <row r="12834" spans="1:9" ht="15" customHeight="1" x14ac:dyDescent="0.25">
      <c r="A12834" s="19"/>
      <c r="B12834" s="20"/>
      <c r="C12834" s="21"/>
      <c r="D12834" s="21"/>
      <c r="E12834" s="22">
        <v>1282.78</v>
      </c>
      <c r="F12834" s="9"/>
      <c r="G12834" s="9"/>
      <c r="H12834" s="9"/>
      <c r="I12834" s="9"/>
    </row>
    <row r="12835" spans="1:9" ht="9.9499999999999993" customHeight="1" x14ac:dyDescent="0.25">
      <c r="A12835" s="86"/>
      <c r="B12835" s="86"/>
      <c r="C12835" s="86"/>
      <c r="D12835" s="9"/>
      <c r="E12835" s="9"/>
      <c r="F12835" s="9"/>
      <c r="G12835" s="9"/>
      <c r="H12835" s="9"/>
      <c r="I12835" s="9"/>
    </row>
    <row r="12836" spans="1:9" ht="12" customHeight="1" x14ac:dyDescent="0.25">
      <c r="A12836" s="9"/>
      <c r="B12836" s="9"/>
      <c r="C12836" s="9"/>
      <c r="D12836" s="90" t="s">
        <v>5226</v>
      </c>
      <c r="E12836" s="90"/>
      <c r="F12836" s="90"/>
      <c r="G12836" s="90"/>
      <c r="H12836" s="90"/>
      <c r="I12836" s="90"/>
    </row>
    <row r="12837" spans="1:9" ht="9.9499999999999993" customHeight="1" x14ac:dyDescent="0.25">
      <c r="A12837" s="86"/>
      <c r="B12837" s="86"/>
      <c r="C12837" s="86"/>
      <c r="D12837" s="86"/>
      <c r="E12837" s="9"/>
      <c r="F12837" s="9"/>
      <c r="G12837" s="9"/>
      <c r="H12837" s="9"/>
      <c r="I12837" s="9"/>
    </row>
    <row r="12838" spans="1:9" ht="30.95" customHeight="1" x14ac:dyDescent="0.25">
      <c r="A12838" s="88" t="s">
        <v>3862</v>
      </c>
      <c r="B12838" s="88"/>
      <c r="C12838" s="88"/>
      <c r="D12838" s="88"/>
      <c r="E12838" s="88"/>
      <c r="F12838" s="88"/>
      <c r="G12838" s="88"/>
      <c r="H12838" s="88"/>
      <c r="I12838" s="88"/>
    </row>
    <row r="12839" spans="1:9" ht="15" customHeight="1" x14ac:dyDescent="0.25">
      <c r="A12839" s="89"/>
      <c r="B12839" s="89"/>
      <c r="C12839" s="14" t="s">
        <v>2069</v>
      </c>
      <c r="D12839" s="14" t="s">
        <v>2058</v>
      </c>
      <c r="E12839" s="14" t="s">
        <v>2059</v>
      </c>
      <c r="F12839" s="9"/>
      <c r="G12839" s="9"/>
      <c r="H12839" s="9"/>
      <c r="I12839" s="9"/>
    </row>
    <row r="12840" spans="1:9" ht="12.95" customHeight="1" x14ac:dyDescent="0.25">
      <c r="A12840" s="15"/>
      <c r="B12840" s="16" t="s">
        <v>2104</v>
      </c>
      <c r="C12840" s="17">
        <v>1282.78</v>
      </c>
      <c r="D12840" s="17">
        <v>1</v>
      </c>
      <c r="E12840" s="18">
        <v>1282.78</v>
      </c>
      <c r="F12840" s="9"/>
      <c r="G12840" s="9"/>
      <c r="H12840" s="9"/>
      <c r="I12840" s="9"/>
    </row>
    <row r="12841" spans="1:9" ht="15" customHeight="1" x14ac:dyDescent="0.25">
      <c r="A12841" s="19"/>
      <c r="B12841" s="20"/>
      <c r="C12841" s="21"/>
      <c r="D12841" s="21"/>
      <c r="E12841" s="22">
        <v>1282.78</v>
      </c>
      <c r="F12841" s="9"/>
      <c r="G12841" s="9"/>
      <c r="H12841" s="9"/>
      <c r="I12841" s="9"/>
    </row>
    <row r="12842" spans="1:9" ht="9.9499999999999993" customHeight="1" x14ac:dyDescent="0.25">
      <c r="A12842" s="86"/>
      <c r="B12842" s="86"/>
      <c r="C12842" s="86"/>
      <c r="D12842" s="9"/>
      <c r="E12842" s="9"/>
      <c r="F12842" s="9"/>
      <c r="G12842" s="9"/>
      <c r="H12842" s="9"/>
      <c r="I12842" s="9"/>
    </row>
    <row r="12843" spans="1:9" ht="12" customHeight="1" x14ac:dyDescent="0.25">
      <c r="A12843" s="9"/>
      <c r="B12843" s="9"/>
      <c r="C12843" s="9"/>
      <c r="D12843" s="90" t="s">
        <v>5226</v>
      </c>
      <c r="E12843" s="90"/>
      <c r="F12843" s="90"/>
      <c r="G12843" s="90"/>
      <c r="H12843" s="90"/>
      <c r="I12843" s="90"/>
    </row>
    <row r="12844" spans="1:9" ht="9.9499999999999993" customHeight="1" x14ac:dyDescent="0.25">
      <c r="A12844" s="86"/>
      <c r="B12844" s="86"/>
      <c r="C12844" s="86"/>
      <c r="D12844" s="86"/>
      <c r="E12844" s="9"/>
      <c r="F12844" s="9"/>
      <c r="G12844" s="9"/>
      <c r="H12844" s="9"/>
      <c r="I12844" s="9"/>
    </row>
    <row r="12845" spans="1:9" ht="42.95" customHeight="1" x14ac:dyDescent="0.25">
      <c r="A12845" s="88" t="s">
        <v>3863</v>
      </c>
      <c r="B12845" s="88"/>
      <c r="C12845" s="88"/>
      <c r="D12845" s="88"/>
      <c r="E12845" s="88"/>
      <c r="F12845" s="88"/>
      <c r="G12845" s="88"/>
      <c r="H12845" s="88"/>
      <c r="I12845" s="88"/>
    </row>
    <row r="12846" spans="1:9" ht="15" customHeight="1" x14ac:dyDescent="0.25">
      <c r="A12846" s="89"/>
      <c r="B12846" s="89"/>
      <c r="C12846" s="14" t="s">
        <v>2058</v>
      </c>
      <c r="D12846" s="14" t="s">
        <v>2059</v>
      </c>
      <c r="E12846" s="9"/>
      <c r="F12846" s="9"/>
      <c r="G12846" s="9"/>
      <c r="H12846" s="9"/>
      <c r="I12846" s="9"/>
    </row>
    <row r="12847" spans="1:9" ht="12.95" customHeight="1" x14ac:dyDescent="0.25">
      <c r="A12847" s="15"/>
      <c r="B12847" s="16" t="s">
        <v>2058</v>
      </c>
      <c r="C12847" s="17">
        <v>12</v>
      </c>
      <c r="D12847" s="18">
        <v>12</v>
      </c>
      <c r="E12847" s="9"/>
      <c r="F12847" s="9"/>
      <c r="G12847" s="9"/>
      <c r="H12847" s="9"/>
      <c r="I12847" s="9"/>
    </row>
    <row r="12848" spans="1:9" ht="15" customHeight="1" x14ac:dyDescent="0.25">
      <c r="A12848" s="19"/>
      <c r="B12848" s="20"/>
      <c r="C12848" s="21"/>
      <c r="D12848" s="22">
        <v>12</v>
      </c>
      <c r="E12848" s="9"/>
      <c r="F12848" s="9"/>
      <c r="G12848" s="9"/>
      <c r="H12848" s="9"/>
      <c r="I12848" s="9"/>
    </row>
    <row r="12849" spans="1:9" ht="9.9499999999999993" customHeight="1" x14ac:dyDescent="0.25">
      <c r="A12849" s="86"/>
      <c r="B12849" s="86"/>
      <c r="C12849" s="86"/>
      <c r="D12849" s="9"/>
      <c r="E12849" s="9"/>
      <c r="F12849" s="9"/>
      <c r="G12849" s="9"/>
      <c r="H12849" s="9"/>
      <c r="I12849" s="9"/>
    </row>
    <row r="12850" spans="1:9" ht="12" customHeight="1" x14ac:dyDescent="0.25">
      <c r="A12850" s="9"/>
      <c r="B12850" s="9"/>
      <c r="C12850" s="9"/>
      <c r="D12850" s="90" t="s">
        <v>4238</v>
      </c>
      <c r="E12850" s="90"/>
      <c r="F12850" s="90"/>
      <c r="G12850" s="90"/>
      <c r="H12850" s="90"/>
      <c r="I12850" s="90"/>
    </row>
    <row r="12851" spans="1:9" ht="9.9499999999999993" customHeight="1" x14ac:dyDescent="0.25">
      <c r="A12851" s="86"/>
      <c r="B12851" s="86"/>
      <c r="C12851" s="86"/>
      <c r="D12851" s="86"/>
      <c r="E12851" s="9"/>
      <c r="F12851" s="9"/>
      <c r="G12851" s="9"/>
      <c r="H12851" s="9"/>
      <c r="I12851" s="9"/>
    </row>
    <row r="12852" spans="1:9" ht="30.95" customHeight="1" x14ac:dyDescent="0.25">
      <c r="A12852" s="88" t="s">
        <v>3864</v>
      </c>
      <c r="B12852" s="88"/>
      <c r="C12852" s="88"/>
      <c r="D12852" s="88"/>
      <c r="E12852" s="88"/>
      <c r="F12852" s="88"/>
      <c r="G12852" s="88"/>
      <c r="H12852" s="88"/>
      <c r="I12852" s="88"/>
    </row>
    <row r="12853" spans="1:9" ht="15" customHeight="1" x14ac:dyDescent="0.25">
      <c r="A12853" s="89"/>
      <c r="B12853" s="89"/>
      <c r="C12853" s="14" t="s">
        <v>2076</v>
      </c>
      <c r="D12853" s="14" t="s">
        <v>2059</v>
      </c>
      <c r="E12853" s="9"/>
      <c r="F12853" s="9"/>
      <c r="G12853" s="9"/>
      <c r="H12853" s="9"/>
      <c r="I12853" s="9"/>
    </row>
    <row r="12854" spans="1:9" ht="12.95" customHeight="1" x14ac:dyDescent="0.25">
      <c r="A12854" s="15" t="s">
        <v>2108</v>
      </c>
      <c r="B12854" s="16" t="s">
        <v>2076</v>
      </c>
      <c r="C12854" s="17">
        <v>1787.85</v>
      </c>
      <c r="D12854" s="18">
        <v>1787.85</v>
      </c>
      <c r="E12854" s="9"/>
      <c r="F12854" s="9"/>
      <c r="G12854" s="9"/>
      <c r="H12854" s="9"/>
      <c r="I12854" s="9"/>
    </row>
    <row r="12855" spans="1:9" ht="15" customHeight="1" x14ac:dyDescent="0.25">
      <c r="A12855" s="19"/>
      <c r="B12855" s="20"/>
      <c r="C12855" s="21"/>
      <c r="D12855" s="22">
        <v>1787.85</v>
      </c>
      <c r="E12855" s="9"/>
      <c r="F12855" s="9"/>
      <c r="G12855" s="9"/>
      <c r="H12855" s="9"/>
      <c r="I12855" s="9"/>
    </row>
    <row r="12856" spans="1:9" ht="9.9499999999999993" customHeight="1" x14ac:dyDescent="0.25">
      <c r="A12856" s="86"/>
      <c r="B12856" s="86"/>
      <c r="C12856" s="86"/>
      <c r="D12856" s="9"/>
      <c r="E12856" s="9"/>
      <c r="F12856" s="9"/>
      <c r="G12856" s="9"/>
      <c r="H12856" s="9"/>
      <c r="I12856" s="9"/>
    </row>
    <row r="12857" spans="1:9" ht="12" customHeight="1" x14ac:dyDescent="0.25">
      <c r="A12857" s="9"/>
      <c r="B12857" s="9"/>
      <c r="C12857" s="9"/>
      <c r="D12857" s="90" t="s">
        <v>5225</v>
      </c>
      <c r="E12857" s="90"/>
      <c r="F12857" s="90"/>
      <c r="G12857" s="90"/>
      <c r="H12857" s="90"/>
      <c r="I12857" s="90"/>
    </row>
    <row r="12858" spans="1:9" ht="9.9499999999999993" customHeight="1" x14ac:dyDescent="0.25">
      <c r="A12858" s="86"/>
      <c r="B12858" s="86"/>
      <c r="C12858" s="86"/>
      <c r="D12858" s="86"/>
      <c r="E12858" s="9"/>
      <c r="F12858" s="9"/>
      <c r="G12858" s="9"/>
      <c r="H12858" s="9"/>
      <c r="I12858" s="9"/>
    </row>
    <row r="12859" spans="1:9" ht="42.95" customHeight="1" x14ac:dyDescent="0.25">
      <c r="A12859" s="88" t="s">
        <v>3865</v>
      </c>
      <c r="B12859" s="88"/>
      <c r="C12859" s="88"/>
      <c r="D12859" s="88"/>
      <c r="E12859" s="88"/>
      <c r="F12859" s="88"/>
      <c r="G12859" s="88"/>
      <c r="H12859" s="88"/>
      <c r="I12859" s="88"/>
    </row>
    <row r="12860" spans="1:9" ht="15" customHeight="1" x14ac:dyDescent="0.25">
      <c r="A12860" s="89"/>
      <c r="B12860" s="89"/>
      <c r="C12860" s="14" t="s">
        <v>2058</v>
      </c>
      <c r="D12860" s="14" t="s">
        <v>2059</v>
      </c>
      <c r="E12860" s="9"/>
      <c r="F12860" s="9"/>
      <c r="G12860" s="9"/>
      <c r="H12860" s="9"/>
      <c r="I12860" s="9"/>
    </row>
    <row r="12861" spans="1:9" ht="12.95" customHeight="1" x14ac:dyDescent="0.25">
      <c r="A12861" s="15"/>
      <c r="B12861" s="16" t="s">
        <v>2058</v>
      </c>
      <c r="C12861" s="17">
        <v>6</v>
      </c>
      <c r="D12861" s="18">
        <v>6</v>
      </c>
      <c r="E12861" s="9"/>
      <c r="F12861" s="9"/>
      <c r="G12861" s="9"/>
      <c r="H12861" s="9"/>
      <c r="I12861" s="9"/>
    </row>
    <row r="12862" spans="1:9" ht="15" customHeight="1" x14ac:dyDescent="0.25">
      <c r="A12862" s="19"/>
      <c r="B12862" s="20"/>
      <c r="C12862" s="21"/>
      <c r="D12862" s="22">
        <v>6</v>
      </c>
      <c r="E12862" s="9"/>
      <c r="F12862" s="9"/>
      <c r="G12862" s="9"/>
      <c r="H12862" s="9"/>
      <c r="I12862" s="9"/>
    </row>
    <row r="12863" spans="1:9" ht="9.9499999999999993" customHeight="1" x14ac:dyDescent="0.25">
      <c r="A12863" s="86"/>
      <c r="B12863" s="86"/>
      <c r="C12863" s="86"/>
      <c r="D12863" s="9"/>
      <c r="E12863" s="9"/>
      <c r="F12863" s="9"/>
      <c r="G12863" s="9"/>
      <c r="H12863" s="9"/>
      <c r="I12863" s="9"/>
    </row>
    <row r="12864" spans="1:9" ht="12" customHeight="1" x14ac:dyDescent="0.25">
      <c r="A12864" s="9"/>
      <c r="B12864" s="9"/>
      <c r="C12864" s="9"/>
      <c r="D12864" s="90" t="s">
        <v>4491</v>
      </c>
      <c r="E12864" s="90"/>
      <c r="F12864" s="90"/>
      <c r="G12864" s="90"/>
      <c r="H12864" s="90"/>
      <c r="I12864" s="90"/>
    </row>
    <row r="12865" spans="1:9" ht="9.9499999999999993" customHeight="1" x14ac:dyDescent="0.25">
      <c r="A12865" s="86"/>
      <c r="B12865" s="86"/>
      <c r="C12865" s="86"/>
      <c r="D12865" s="86"/>
      <c r="E12865" s="9"/>
      <c r="F12865" s="9"/>
      <c r="G12865" s="9"/>
      <c r="H12865" s="9"/>
      <c r="I12865" s="9"/>
    </row>
    <row r="12866" spans="1:9" ht="30.95" customHeight="1" x14ac:dyDescent="0.25">
      <c r="A12866" s="88" t="s">
        <v>3866</v>
      </c>
      <c r="B12866" s="88"/>
      <c r="C12866" s="88"/>
      <c r="D12866" s="88"/>
      <c r="E12866" s="88"/>
      <c r="F12866" s="88"/>
      <c r="G12866" s="88"/>
      <c r="H12866" s="88"/>
      <c r="I12866" s="88"/>
    </row>
    <row r="12867" spans="1:9" ht="15" customHeight="1" x14ac:dyDescent="0.25">
      <c r="A12867" s="89"/>
      <c r="B12867" s="89"/>
      <c r="C12867" s="14" t="s">
        <v>2076</v>
      </c>
      <c r="D12867" s="14" t="s">
        <v>2058</v>
      </c>
      <c r="E12867" s="14" t="s">
        <v>2059</v>
      </c>
      <c r="F12867" s="9"/>
      <c r="G12867" s="9"/>
      <c r="H12867" s="9"/>
      <c r="I12867" s="9"/>
    </row>
    <row r="12868" spans="1:9" ht="18.95" customHeight="1" x14ac:dyDescent="0.25">
      <c r="A12868" s="15" t="s">
        <v>2110</v>
      </c>
      <c r="B12868" s="16" t="s">
        <v>2111</v>
      </c>
      <c r="C12868" s="17">
        <v>0.16</v>
      </c>
      <c r="D12868" s="17">
        <v>171</v>
      </c>
      <c r="E12868" s="18">
        <v>27.36</v>
      </c>
      <c r="F12868" s="9"/>
      <c r="G12868" s="9"/>
      <c r="H12868" s="9"/>
      <c r="I12868" s="9"/>
    </row>
    <row r="12869" spans="1:9" ht="15" customHeight="1" x14ac:dyDescent="0.25">
      <c r="A12869" s="19"/>
      <c r="B12869" s="20"/>
      <c r="C12869" s="21"/>
      <c r="D12869" s="21"/>
      <c r="E12869" s="22">
        <v>27.36</v>
      </c>
      <c r="F12869" s="9"/>
      <c r="G12869" s="9"/>
      <c r="H12869" s="9"/>
      <c r="I12869" s="9"/>
    </row>
    <row r="12870" spans="1:9" ht="9.9499999999999993" customHeight="1" x14ac:dyDescent="0.25">
      <c r="A12870" s="86"/>
      <c r="B12870" s="86"/>
      <c r="C12870" s="86"/>
      <c r="D12870" s="9"/>
      <c r="E12870" s="9"/>
      <c r="F12870" s="9"/>
      <c r="G12870" s="9"/>
      <c r="H12870" s="9"/>
      <c r="I12870" s="9"/>
    </row>
    <row r="12871" spans="1:9" ht="12" customHeight="1" x14ac:dyDescent="0.25">
      <c r="A12871" s="9"/>
      <c r="B12871" s="9"/>
      <c r="C12871" s="9"/>
      <c r="D12871" s="90" t="s">
        <v>5227</v>
      </c>
      <c r="E12871" s="90"/>
      <c r="F12871" s="90"/>
      <c r="G12871" s="90"/>
      <c r="H12871" s="90"/>
      <c r="I12871" s="90"/>
    </row>
    <row r="12872" spans="1:9" ht="9.9499999999999993" customHeight="1" x14ac:dyDescent="0.25">
      <c r="A12872" s="86"/>
      <c r="B12872" s="86"/>
      <c r="C12872" s="86"/>
      <c r="D12872" s="86"/>
      <c r="E12872" s="9"/>
      <c r="F12872" s="9"/>
      <c r="G12872" s="9"/>
      <c r="H12872" s="9"/>
      <c r="I12872" s="9"/>
    </row>
    <row r="12873" spans="1:9" ht="30.95" customHeight="1" x14ac:dyDescent="0.25">
      <c r="A12873" s="88" t="s">
        <v>3867</v>
      </c>
      <c r="B12873" s="88"/>
      <c r="C12873" s="88"/>
      <c r="D12873" s="88"/>
      <c r="E12873" s="88"/>
      <c r="F12873" s="88"/>
      <c r="G12873" s="88"/>
      <c r="H12873" s="88"/>
      <c r="I12873" s="88"/>
    </row>
    <row r="12874" spans="1:9" ht="15" customHeight="1" x14ac:dyDescent="0.25">
      <c r="A12874" s="89"/>
      <c r="B12874" s="89"/>
      <c r="C12874" s="14" t="s">
        <v>2058</v>
      </c>
      <c r="D12874" s="14" t="s">
        <v>2059</v>
      </c>
      <c r="E12874" s="9"/>
      <c r="F12874" s="9"/>
      <c r="G12874" s="9"/>
      <c r="H12874" s="9"/>
      <c r="I12874" s="9"/>
    </row>
    <row r="12875" spans="1:9" ht="12.95" customHeight="1" x14ac:dyDescent="0.25">
      <c r="A12875" s="15"/>
      <c r="B12875" s="16" t="s">
        <v>2058</v>
      </c>
      <c r="C12875" s="17">
        <v>48</v>
      </c>
      <c r="D12875" s="18">
        <v>48</v>
      </c>
      <c r="E12875" s="9"/>
      <c r="F12875" s="9"/>
      <c r="G12875" s="9"/>
      <c r="H12875" s="9"/>
      <c r="I12875" s="9"/>
    </row>
    <row r="12876" spans="1:9" ht="15" customHeight="1" x14ac:dyDescent="0.25">
      <c r="A12876" s="19"/>
      <c r="B12876" s="20"/>
      <c r="C12876" s="21"/>
      <c r="D12876" s="22">
        <v>48</v>
      </c>
      <c r="E12876" s="9"/>
      <c r="F12876" s="9"/>
      <c r="G12876" s="9"/>
      <c r="H12876" s="9"/>
      <c r="I12876" s="9"/>
    </row>
    <row r="12877" spans="1:9" ht="9.9499999999999993" customHeight="1" x14ac:dyDescent="0.25">
      <c r="A12877" s="86"/>
      <c r="B12877" s="86"/>
      <c r="C12877" s="86"/>
      <c r="D12877" s="9"/>
      <c r="E12877" s="9"/>
      <c r="F12877" s="9"/>
      <c r="G12877" s="9"/>
      <c r="H12877" s="9"/>
      <c r="I12877" s="9"/>
    </row>
    <row r="12878" spans="1:9" ht="12" customHeight="1" x14ac:dyDescent="0.25">
      <c r="A12878" s="9"/>
      <c r="B12878" s="9"/>
      <c r="C12878" s="9"/>
      <c r="D12878" s="90" t="s">
        <v>5228</v>
      </c>
      <c r="E12878" s="90"/>
      <c r="F12878" s="90"/>
      <c r="G12878" s="90"/>
      <c r="H12878" s="90"/>
      <c r="I12878" s="90"/>
    </row>
    <row r="12879" spans="1:9" ht="9.9499999999999993" customHeight="1" x14ac:dyDescent="0.25">
      <c r="A12879" s="86"/>
      <c r="B12879" s="86"/>
      <c r="C12879" s="86"/>
      <c r="D12879" s="86"/>
      <c r="E12879" s="9"/>
      <c r="F12879" s="9"/>
      <c r="G12879" s="9"/>
      <c r="H12879" s="9"/>
      <c r="I12879" s="9"/>
    </row>
    <row r="12880" spans="1:9" ht="20.100000000000001" customHeight="1" x14ac:dyDescent="0.25">
      <c r="A12880" s="88" t="s">
        <v>3868</v>
      </c>
      <c r="B12880" s="88"/>
      <c r="C12880" s="88"/>
      <c r="D12880" s="88"/>
      <c r="E12880" s="88"/>
      <c r="F12880" s="88"/>
      <c r="G12880" s="88"/>
      <c r="H12880" s="88"/>
      <c r="I12880" s="88"/>
    </row>
    <row r="12881" spans="1:9" ht="15" customHeight="1" x14ac:dyDescent="0.25">
      <c r="A12881" s="89"/>
      <c r="B12881" s="89"/>
      <c r="C12881" s="14" t="s">
        <v>2076</v>
      </c>
      <c r="D12881" s="14" t="s">
        <v>2059</v>
      </c>
      <c r="E12881" s="9"/>
      <c r="F12881" s="9"/>
      <c r="G12881" s="9"/>
      <c r="H12881" s="9"/>
      <c r="I12881" s="9"/>
    </row>
    <row r="12882" spans="1:9" ht="12.95" customHeight="1" x14ac:dyDescent="0.25">
      <c r="A12882" s="15" t="s">
        <v>3488</v>
      </c>
      <c r="B12882" s="16" t="s">
        <v>2076</v>
      </c>
      <c r="C12882" s="17">
        <v>721.47</v>
      </c>
      <c r="D12882" s="18">
        <v>721.47</v>
      </c>
      <c r="E12882" s="9"/>
      <c r="F12882" s="9"/>
      <c r="G12882" s="9"/>
      <c r="H12882" s="9"/>
      <c r="I12882" s="9"/>
    </row>
    <row r="12883" spans="1:9" ht="15" customHeight="1" x14ac:dyDescent="0.25">
      <c r="A12883" s="19"/>
      <c r="B12883" s="20"/>
      <c r="C12883" s="21"/>
      <c r="D12883" s="22">
        <v>721.47</v>
      </c>
      <c r="E12883" s="9"/>
      <c r="F12883" s="9"/>
      <c r="G12883" s="9"/>
      <c r="H12883" s="9"/>
      <c r="I12883" s="9"/>
    </row>
    <row r="12884" spans="1:9" ht="9.9499999999999993" customHeight="1" x14ac:dyDescent="0.25">
      <c r="A12884" s="86"/>
      <c r="B12884" s="86"/>
      <c r="C12884" s="86"/>
      <c r="D12884" s="9"/>
      <c r="E12884" s="9"/>
      <c r="F12884" s="9"/>
      <c r="G12884" s="9"/>
      <c r="H12884" s="9"/>
      <c r="I12884" s="9"/>
    </row>
    <row r="12885" spans="1:9" ht="12" customHeight="1" x14ac:dyDescent="0.25">
      <c r="A12885" s="9"/>
      <c r="B12885" s="9"/>
      <c r="C12885" s="9"/>
      <c r="D12885" s="90" t="s">
        <v>5229</v>
      </c>
      <c r="E12885" s="90"/>
      <c r="F12885" s="90"/>
      <c r="G12885" s="90"/>
      <c r="H12885" s="90"/>
      <c r="I12885" s="90"/>
    </row>
    <row r="12886" spans="1:9" ht="9.9499999999999993" customHeight="1" x14ac:dyDescent="0.25">
      <c r="A12886" s="86"/>
      <c r="B12886" s="86"/>
      <c r="C12886" s="86"/>
      <c r="D12886" s="86"/>
      <c r="E12886" s="9"/>
      <c r="F12886" s="9"/>
      <c r="G12886" s="9"/>
      <c r="H12886" s="9"/>
      <c r="I12886" s="9"/>
    </row>
    <row r="12887" spans="1:9" ht="30.95" customHeight="1" x14ac:dyDescent="0.25">
      <c r="A12887" s="88" t="s">
        <v>3869</v>
      </c>
      <c r="B12887" s="88"/>
      <c r="C12887" s="88"/>
      <c r="D12887" s="88"/>
      <c r="E12887" s="88"/>
      <c r="F12887" s="88"/>
      <c r="G12887" s="88"/>
      <c r="H12887" s="88"/>
      <c r="I12887" s="88"/>
    </row>
    <row r="12888" spans="1:9" ht="15" customHeight="1" x14ac:dyDescent="0.25">
      <c r="A12888" s="89"/>
      <c r="B12888" s="89"/>
      <c r="C12888" s="14" t="s">
        <v>2076</v>
      </c>
      <c r="D12888" s="14" t="s">
        <v>2059</v>
      </c>
      <c r="E12888" s="9"/>
      <c r="F12888" s="9"/>
      <c r="G12888" s="9"/>
      <c r="H12888" s="9"/>
      <c r="I12888" s="9"/>
    </row>
    <row r="12889" spans="1:9" ht="12.95" customHeight="1" x14ac:dyDescent="0.25">
      <c r="A12889" s="15" t="s">
        <v>2108</v>
      </c>
      <c r="B12889" s="16" t="s">
        <v>2076</v>
      </c>
      <c r="C12889" s="17">
        <v>1787.85</v>
      </c>
      <c r="D12889" s="18">
        <v>1787.85</v>
      </c>
      <c r="E12889" s="9"/>
      <c r="F12889" s="9"/>
      <c r="G12889" s="9"/>
      <c r="H12889" s="9"/>
      <c r="I12889" s="9"/>
    </row>
    <row r="12890" spans="1:9" ht="15" customHeight="1" x14ac:dyDescent="0.25">
      <c r="A12890" s="19"/>
      <c r="B12890" s="20"/>
      <c r="C12890" s="21"/>
      <c r="D12890" s="22">
        <v>1787.85</v>
      </c>
      <c r="E12890" s="9"/>
      <c r="F12890" s="9"/>
      <c r="G12890" s="9"/>
      <c r="H12890" s="9"/>
      <c r="I12890" s="9"/>
    </row>
    <row r="12891" spans="1:9" ht="9.9499999999999993" customHeight="1" x14ac:dyDescent="0.25">
      <c r="A12891" s="86"/>
      <c r="B12891" s="86"/>
      <c r="C12891" s="86"/>
      <c r="D12891" s="9"/>
      <c r="E12891" s="9"/>
      <c r="F12891" s="9"/>
      <c r="G12891" s="9"/>
      <c r="H12891" s="9"/>
      <c r="I12891" s="9"/>
    </row>
    <row r="12892" spans="1:9" ht="12" customHeight="1" x14ac:dyDescent="0.25">
      <c r="A12892" s="9"/>
      <c r="B12892" s="9"/>
      <c r="C12892" s="9"/>
      <c r="D12892" s="90" t="s">
        <v>5225</v>
      </c>
      <c r="E12892" s="90"/>
      <c r="F12892" s="90"/>
      <c r="G12892" s="90"/>
      <c r="H12892" s="90"/>
      <c r="I12892" s="90"/>
    </row>
    <row r="12893" spans="1:9" ht="9.9499999999999993" customHeight="1" x14ac:dyDescent="0.25">
      <c r="A12893" s="86"/>
      <c r="B12893" s="86"/>
      <c r="C12893" s="86"/>
      <c r="D12893" s="86"/>
      <c r="E12893" s="9"/>
      <c r="F12893" s="9"/>
      <c r="G12893" s="9"/>
      <c r="H12893" s="9"/>
      <c r="I12893" s="9"/>
    </row>
    <row r="12894" spans="1:9" ht="20.100000000000001" customHeight="1" x14ac:dyDescent="0.25">
      <c r="A12894" s="88" t="s">
        <v>3870</v>
      </c>
      <c r="B12894" s="88"/>
      <c r="C12894" s="88"/>
      <c r="D12894" s="88"/>
      <c r="E12894" s="88"/>
      <c r="F12894" s="88"/>
      <c r="G12894" s="88"/>
      <c r="H12894" s="88"/>
      <c r="I12894" s="88"/>
    </row>
    <row r="12895" spans="1:9" ht="15" customHeight="1" x14ac:dyDescent="0.25">
      <c r="A12895" s="89"/>
      <c r="B12895" s="89"/>
      <c r="C12895" s="14" t="s">
        <v>2069</v>
      </c>
      <c r="D12895" s="14" t="s">
        <v>2058</v>
      </c>
      <c r="E12895" s="14" t="s">
        <v>2059</v>
      </c>
      <c r="F12895" s="9"/>
      <c r="G12895" s="9"/>
      <c r="H12895" s="9"/>
      <c r="I12895" s="9"/>
    </row>
    <row r="12896" spans="1:9" ht="12.95" customHeight="1" x14ac:dyDescent="0.25">
      <c r="A12896" s="15"/>
      <c r="B12896" s="16" t="s">
        <v>2104</v>
      </c>
      <c r="C12896" s="17">
        <v>445.81</v>
      </c>
      <c r="D12896" s="17">
        <v>1</v>
      </c>
      <c r="E12896" s="18">
        <v>445.81</v>
      </c>
      <c r="F12896" s="9"/>
      <c r="G12896" s="9"/>
      <c r="H12896" s="9"/>
      <c r="I12896" s="9"/>
    </row>
    <row r="12897" spans="1:9" ht="15" customHeight="1" x14ac:dyDescent="0.25">
      <c r="A12897" s="19"/>
      <c r="B12897" s="20"/>
      <c r="C12897" s="21"/>
      <c r="D12897" s="21"/>
      <c r="E12897" s="22">
        <v>445.81</v>
      </c>
      <c r="F12897" s="9"/>
      <c r="G12897" s="9"/>
      <c r="H12897" s="9"/>
      <c r="I12897" s="9"/>
    </row>
    <row r="12898" spans="1:9" ht="9.9499999999999993" customHeight="1" x14ac:dyDescent="0.25">
      <c r="A12898" s="86"/>
      <c r="B12898" s="86"/>
      <c r="C12898" s="86"/>
      <c r="D12898" s="9"/>
      <c r="E12898" s="9"/>
      <c r="F12898" s="9"/>
      <c r="G12898" s="9"/>
      <c r="H12898" s="9"/>
      <c r="I12898" s="9"/>
    </row>
    <row r="12899" spans="1:9" ht="12" customHeight="1" x14ac:dyDescent="0.25">
      <c r="A12899" s="9"/>
      <c r="B12899" s="9"/>
      <c r="C12899" s="9"/>
      <c r="D12899" s="90" t="s">
        <v>5230</v>
      </c>
      <c r="E12899" s="90"/>
      <c r="F12899" s="90"/>
      <c r="G12899" s="90"/>
      <c r="H12899" s="90"/>
      <c r="I12899" s="90"/>
    </row>
    <row r="12900" spans="1:9" ht="9.9499999999999993" customHeight="1" x14ac:dyDescent="0.25">
      <c r="A12900" s="86"/>
      <c r="B12900" s="86"/>
      <c r="C12900" s="86"/>
      <c r="D12900" s="86"/>
      <c r="E12900" s="9"/>
      <c r="F12900" s="9"/>
      <c r="G12900" s="9"/>
      <c r="H12900" s="9"/>
      <c r="I12900" s="9"/>
    </row>
    <row r="12901" spans="1:9" ht="30.95" customHeight="1" x14ac:dyDescent="0.25">
      <c r="A12901" s="88" t="s">
        <v>3871</v>
      </c>
      <c r="B12901" s="88"/>
      <c r="C12901" s="88"/>
      <c r="D12901" s="88"/>
      <c r="E12901" s="88"/>
      <c r="F12901" s="88"/>
      <c r="G12901" s="88"/>
      <c r="H12901" s="88"/>
      <c r="I12901" s="88"/>
    </row>
    <row r="12902" spans="1:9" ht="15" customHeight="1" x14ac:dyDescent="0.25">
      <c r="A12902" s="89"/>
      <c r="B12902" s="89"/>
      <c r="C12902" s="14" t="s">
        <v>2076</v>
      </c>
      <c r="D12902" s="14" t="s">
        <v>2059</v>
      </c>
      <c r="E12902" s="9"/>
      <c r="F12902" s="9"/>
      <c r="G12902" s="9"/>
      <c r="H12902" s="9"/>
      <c r="I12902" s="9"/>
    </row>
    <row r="12903" spans="1:9" ht="12.95" customHeight="1" x14ac:dyDescent="0.25">
      <c r="A12903" s="15" t="s">
        <v>2077</v>
      </c>
      <c r="B12903" s="16" t="s">
        <v>2076</v>
      </c>
      <c r="C12903" s="17">
        <v>7046.13</v>
      </c>
      <c r="D12903" s="18">
        <v>7046.13</v>
      </c>
      <c r="E12903" s="9"/>
      <c r="F12903" s="9"/>
      <c r="G12903" s="9"/>
      <c r="H12903" s="9"/>
      <c r="I12903" s="9"/>
    </row>
    <row r="12904" spans="1:9" ht="15" customHeight="1" x14ac:dyDescent="0.25">
      <c r="A12904" s="19"/>
      <c r="B12904" s="20"/>
      <c r="C12904" s="21"/>
      <c r="D12904" s="22">
        <v>7046.13</v>
      </c>
      <c r="E12904" s="9"/>
      <c r="F12904" s="9"/>
      <c r="G12904" s="9"/>
      <c r="H12904" s="9"/>
      <c r="I12904" s="9"/>
    </row>
    <row r="12905" spans="1:9" ht="9.9499999999999993" customHeight="1" x14ac:dyDescent="0.25">
      <c r="A12905" s="86"/>
      <c r="B12905" s="86"/>
      <c r="C12905" s="86"/>
      <c r="D12905" s="9"/>
      <c r="E12905" s="9"/>
      <c r="F12905" s="9"/>
      <c r="G12905" s="9"/>
      <c r="H12905" s="9"/>
      <c r="I12905" s="9"/>
    </row>
    <row r="12906" spans="1:9" ht="12" customHeight="1" x14ac:dyDescent="0.25">
      <c r="A12906" s="9"/>
      <c r="B12906" s="9"/>
      <c r="C12906" s="9"/>
      <c r="D12906" s="90" t="s">
        <v>5231</v>
      </c>
      <c r="E12906" s="90"/>
      <c r="F12906" s="90"/>
      <c r="G12906" s="90"/>
      <c r="H12906" s="90"/>
      <c r="I12906" s="90"/>
    </row>
    <row r="12907" spans="1:9" ht="9.9499999999999993" customHeight="1" x14ac:dyDescent="0.25">
      <c r="A12907" s="86"/>
      <c r="B12907" s="86"/>
      <c r="C12907" s="86"/>
      <c r="D12907" s="86"/>
      <c r="E12907" s="9"/>
      <c r="F12907" s="9"/>
      <c r="G12907" s="9"/>
      <c r="H12907" s="9"/>
      <c r="I12907" s="9"/>
    </row>
    <row r="12908" spans="1:9" ht="30.95" customHeight="1" x14ac:dyDescent="0.25">
      <c r="A12908" s="88" t="s">
        <v>3872</v>
      </c>
      <c r="B12908" s="88"/>
      <c r="C12908" s="88"/>
      <c r="D12908" s="88"/>
      <c r="E12908" s="88"/>
      <c r="F12908" s="88"/>
      <c r="G12908" s="88"/>
      <c r="H12908" s="88"/>
      <c r="I12908" s="88"/>
    </row>
    <row r="12909" spans="1:9" ht="15" customHeight="1" x14ac:dyDescent="0.25">
      <c r="A12909" s="89"/>
      <c r="B12909" s="89"/>
      <c r="C12909" s="14" t="s">
        <v>2076</v>
      </c>
      <c r="D12909" s="14" t="s">
        <v>2079</v>
      </c>
      <c r="E12909" s="14" t="s">
        <v>2059</v>
      </c>
      <c r="F12909" s="9"/>
      <c r="G12909" s="9"/>
      <c r="H12909" s="9"/>
      <c r="I12909" s="9"/>
    </row>
    <row r="12910" spans="1:9" ht="18.95" customHeight="1" x14ac:dyDescent="0.25">
      <c r="A12910" s="15" t="s">
        <v>2080</v>
      </c>
      <c r="B12910" s="16" t="s">
        <v>2081</v>
      </c>
      <c r="C12910" s="17">
        <v>1880.22</v>
      </c>
      <c r="D12910" s="17">
        <v>0.1</v>
      </c>
      <c r="E12910" s="18">
        <v>188.02</v>
      </c>
      <c r="F12910" s="9"/>
      <c r="G12910" s="9"/>
      <c r="H12910" s="9"/>
      <c r="I12910" s="9"/>
    </row>
    <row r="12911" spans="1:9" ht="15" customHeight="1" x14ac:dyDescent="0.25">
      <c r="A12911" s="19"/>
      <c r="B12911" s="20"/>
      <c r="C12911" s="21"/>
      <c r="D12911" s="21"/>
      <c r="E12911" s="22">
        <v>188.02</v>
      </c>
      <c r="F12911" s="9"/>
      <c r="G12911" s="9"/>
      <c r="H12911" s="9"/>
      <c r="I12911" s="9"/>
    </row>
    <row r="12912" spans="1:9" ht="9.9499999999999993" customHeight="1" x14ac:dyDescent="0.25">
      <c r="A12912" s="86"/>
      <c r="B12912" s="86"/>
      <c r="C12912" s="86"/>
      <c r="D12912" s="9"/>
      <c r="E12912" s="9"/>
      <c r="F12912" s="9"/>
      <c r="G12912" s="9"/>
      <c r="H12912" s="9"/>
      <c r="I12912" s="9"/>
    </row>
    <row r="12913" spans="1:9" ht="12" customHeight="1" x14ac:dyDescent="0.25">
      <c r="A12913" s="9"/>
      <c r="B12913" s="9"/>
      <c r="C12913" s="9"/>
      <c r="D12913" s="90" t="s">
        <v>5232</v>
      </c>
      <c r="E12913" s="90"/>
      <c r="F12913" s="90"/>
      <c r="G12913" s="90"/>
      <c r="H12913" s="90"/>
      <c r="I12913" s="90"/>
    </row>
    <row r="12914" spans="1:9" ht="9.9499999999999993" customHeight="1" x14ac:dyDescent="0.25">
      <c r="A12914" s="86"/>
      <c r="B12914" s="86"/>
      <c r="C12914" s="86"/>
      <c r="D12914" s="86"/>
      <c r="E12914" s="9"/>
      <c r="F12914" s="9"/>
      <c r="G12914" s="9"/>
      <c r="H12914" s="9"/>
      <c r="I12914" s="9"/>
    </row>
    <row r="12915" spans="1:9" ht="30.95" customHeight="1" x14ac:dyDescent="0.25">
      <c r="A12915" s="88" t="s">
        <v>3873</v>
      </c>
      <c r="B12915" s="88"/>
      <c r="C12915" s="88"/>
      <c r="D12915" s="88"/>
      <c r="E12915" s="88"/>
      <c r="F12915" s="88"/>
      <c r="G12915" s="88"/>
      <c r="H12915" s="88"/>
      <c r="I12915" s="88"/>
    </row>
    <row r="12916" spans="1:9" ht="15" customHeight="1" x14ac:dyDescent="0.25">
      <c r="A12916" s="89"/>
      <c r="B12916" s="89"/>
      <c r="C12916" s="14" t="s">
        <v>2076</v>
      </c>
      <c r="D12916" s="14" t="s">
        <v>2079</v>
      </c>
      <c r="E12916" s="14" t="s">
        <v>2058</v>
      </c>
      <c r="F12916" s="14" t="s">
        <v>2059</v>
      </c>
      <c r="G12916" s="9"/>
      <c r="H12916" s="9"/>
      <c r="I12916" s="9"/>
    </row>
    <row r="12917" spans="1:9" ht="27" customHeight="1" x14ac:dyDescent="0.25">
      <c r="A12917" s="15" t="s">
        <v>2083</v>
      </c>
      <c r="B12917" s="16" t="s">
        <v>2084</v>
      </c>
      <c r="C12917" s="17">
        <v>4.3</v>
      </c>
      <c r="D12917" s="17">
        <v>0.1</v>
      </c>
      <c r="E12917" s="17">
        <v>6</v>
      </c>
      <c r="F12917" s="18">
        <v>2.58</v>
      </c>
      <c r="G12917" s="9"/>
      <c r="H12917" s="9"/>
      <c r="I12917" s="9"/>
    </row>
    <row r="12918" spans="1:9" ht="15" customHeight="1" x14ac:dyDescent="0.25">
      <c r="A12918" s="19"/>
      <c r="B12918" s="20"/>
      <c r="C12918" s="21"/>
      <c r="D12918" s="21"/>
      <c r="E12918" s="21"/>
      <c r="F12918" s="22">
        <v>2.58</v>
      </c>
      <c r="G12918" s="9"/>
      <c r="H12918" s="9"/>
      <c r="I12918" s="9"/>
    </row>
    <row r="12919" spans="1:9" ht="9.9499999999999993" customHeight="1" x14ac:dyDescent="0.25">
      <c r="A12919" s="86"/>
      <c r="B12919" s="86"/>
      <c r="C12919" s="86"/>
      <c r="D12919" s="9"/>
      <c r="E12919" s="9"/>
      <c r="F12919" s="9"/>
      <c r="G12919" s="9"/>
      <c r="H12919" s="9"/>
      <c r="I12919" s="9"/>
    </row>
    <row r="12920" spans="1:9" ht="12" customHeight="1" x14ac:dyDescent="0.25">
      <c r="A12920" s="9"/>
      <c r="B12920" s="9"/>
      <c r="C12920" s="9"/>
      <c r="D12920" s="90" t="s">
        <v>4483</v>
      </c>
      <c r="E12920" s="90"/>
      <c r="F12920" s="90"/>
      <c r="G12920" s="90"/>
      <c r="H12920" s="90"/>
      <c r="I12920" s="90"/>
    </row>
    <row r="12921" spans="1:9" ht="9.9499999999999993" customHeight="1" x14ac:dyDescent="0.25">
      <c r="A12921" s="86"/>
      <c r="B12921" s="86"/>
      <c r="C12921" s="86"/>
      <c r="D12921" s="86"/>
      <c r="E12921" s="9"/>
      <c r="F12921" s="9"/>
      <c r="G12921" s="9"/>
      <c r="H12921" s="9"/>
      <c r="I12921" s="9"/>
    </row>
    <row r="12922" spans="1:9" ht="42.95" customHeight="1" x14ac:dyDescent="0.25">
      <c r="A12922" s="88" t="s">
        <v>3874</v>
      </c>
      <c r="B12922" s="88"/>
      <c r="C12922" s="88"/>
      <c r="D12922" s="88"/>
      <c r="E12922" s="88"/>
      <c r="F12922" s="88"/>
      <c r="G12922" s="88"/>
      <c r="H12922" s="88"/>
      <c r="I12922" s="88"/>
    </row>
    <row r="12923" spans="1:9" ht="15" customHeight="1" x14ac:dyDescent="0.25">
      <c r="A12923" s="89"/>
      <c r="B12923" s="89"/>
      <c r="C12923" s="14" t="s">
        <v>2076</v>
      </c>
      <c r="D12923" s="14" t="s">
        <v>2056</v>
      </c>
      <c r="E12923" s="14" t="s">
        <v>2058</v>
      </c>
      <c r="F12923" s="14" t="s">
        <v>2086</v>
      </c>
      <c r="G12923" s="14" t="s">
        <v>2059</v>
      </c>
      <c r="H12923" s="9"/>
      <c r="I12923" s="9"/>
    </row>
    <row r="12924" spans="1:9" ht="18.95" customHeight="1" x14ac:dyDescent="0.25">
      <c r="A12924" s="15" t="s">
        <v>2087</v>
      </c>
      <c r="B12924" s="16" t="s">
        <v>2088</v>
      </c>
      <c r="C12924" s="17">
        <v>7046.13</v>
      </c>
      <c r="D12924" s="17">
        <v>0.1</v>
      </c>
      <c r="E12924" s="17">
        <v>1</v>
      </c>
      <c r="F12924" s="17">
        <v>1.5</v>
      </c>
      <c r="G12924" s="18">
        <v>1056.92</v>
      </c>
      <c r="H12924" s="9"/>
      <c r="I12924" s="9"/>
    </row>
    <row r="12925" spans="1:9" ht="18.95" customHeight="1" x14ac:dyDescent="0.25">
      <c r="A12925" s="15" t="s">
        <v>2089</v>
      </c>
      <c r="B12925" s="16" t="s">
        <v>2088</v>
      </c>
      <c r="C12925" s="17">
        <v>1880.22</v>
      </c>
      <c r="D12925" s="17">
        <v>0.1</v>
      </c>
      <c r="E12925" s="17">
        <v>1</v>
      </c>
      <c r="F12925" s="17">
        <v>1.5</v>
      </c>
      <c r="G12925" s="18">
        <v>282.02999999999997</v>
      </c>
      <c r="H12925" s="9"/>
      <c r="I12925" s="9"/>
    </row>
    <row r="12926" spans="1:9" ht="27" customHeight="1" x14ac:dyDescent="0.25">
      <c r="A12926" s="15" t="s">
        <v>2090</v>
      </c>
      <c r="B12926" s="16" t="s">
        <v>2088</v>
      </c>
      <c r="C12926" s="17">
        <v>4.5999999999999996</v>
      </c>
      <c r="D12926" s="17">
        <v>0.1</v>
      </c>
      <c r="E12926" s="17">
        <v>6</v>
      </c>
      <c r="F12926" s="17">
        <v>1.5</v>
      </c>
      <c r="G12926" s="18">
        <v>4.1399999999999997</v>
      </c>
      <c r="H12926" s="9"/>
      <c r="I12926" s="9"/>
    </row>
    <row r="12927" spans="1:9" ht="15" customHeight="1" x14ac:dyDescent="0.25">
      <c r="A12927" s="19"/>
      <c r="B12927" s="20"/>
      <c r="C12927" s="21"/>
      <c r="D12927" s="21"/>
      <c r="E12927" s="21"/>
      <c r="F12927" s="21"/>
      <c r="G12927" s="22">
        <v>1343.09</v>
      </c>
      <c r="H12927" s="9"/>
      <c r="I12927" s="9"/>
    </row>
    <row r="12928" spans="1:9" ht="9.9499999999999993" customHeight="1" x14ac:dyDescent="0.25">
      <c r="A12928" s="86"/>
      <c r="B12928" s="86"/>
      <c r="C12928" s="86"/>
      <c r="D12928" s="9"/>
      <c r="E12928" s="9"/>
      <c r="F12928" s="9"/>
      <c r="G12928" s="9"/>
      <c r="H12928" s="9"/>
      <c r="I12928" s="9"/>
    </row>
    <row r="12929" spans="1:9" ht="12" customHeight="1" x14ac:dyDescent="0.25">
      <c r="A12929" s="9"/>
      <c r="B12929" s="9"/>
      <c r="C12929" s="9"/>
      <c r="D12929" s="90" t="s">
        <v>5233</v>
      </c>
      <c r="E12929" s="90"/>
      <c r="F12929" s="90"/>
      <c r="G12929" s="90"/>
      <c r="H12929" s="90"/>
      <c r="I12929" s="90"/>
    </row>
    <row r="12930" spans="1:9" ht="9.9499999999999993" customHeight="1" x14ac:dyDescent="0.25">
      <c r="A12930" s="86"/>
      <c r="B12930" s="86"/>
      <c r="C12930" s="86"/>
      <c r="D12930" s="86"/>
      <c r="E12930" s="9"/>
      <c r="F12930" s="9"/>
      <c r="G12930" s="9"/>
      <c r="H12930" s="9"/>
      <c r="I12930" s="9"/>
    </row>
    <row r="12931" spans="1:9" ht="30.95" customHeight="1" x14ac:dyDescent="0.25">
      <c r="A12931" s="88" t="s">
        <v>3875</v>
      </c>
      <c r="B12931" s="88"/>
      <c r="C12931" s="88"/>
      <c r="D12931" s="88"/>
      <c r="E12931" s="88"/>
      <c r="F12931" s="88"/>
      <c r="G12931" s="88"/>
      <c r="H12931" s="88"/>
      <c r="I12931" s="88"/>
    </row>
    <row r="12932" spans="1:9" ht="15" customHeight="1" x14ac:dyDescent="0.25">
      <c r="A12932" s="89"/>
      <c r="B12932" s="89"/>
      <c r="C12932" s="14" t="s">
        <v>2076</v>
      </c>
      <c r="D12932" s="14" t="s">
        <v>2056</v>
      </c>
      <c r="E12932" s="14" t="s">
        <v>2058</v>
      </c>
      <c r="F12932" s="14" t="s">
        <v>2092</v>
      </c>
      <c r="G12932" s="14" t="s">
        <v>2086</v>
      </c>
      <c r="H12932" s="14" t="s">
        <v>2059</v>
      </c>
      <c r="I12932" s="9"/>
    </row>
    <row r="12933" spans="1:9" ht="18.95" customHeight="1" x14ac:dyDescent="0.25">
      <c r="A12933" s="15" t="s">
        <v>2087</v>
      </c>
      <c r="B12933" s="16" t="s">
        <v>2186</v>
      </c>
      <c r="C12933" s="17">
        <v>7046.13</v>
      </c>
      <c r="D12933" s="17">
        <v>0.1</v>
      </c>
      <c r="E12933" s="17">
        <v>1</v>
      </c>
      <c r="F12933" s="17">
        <v>30</v>
      </c>
      <c r="G12933" s="17">
        <v>1.5</v>
      </c>
      <c r="H12933" s="18">
        <v>31707.59</v>
      </c>
      <c r="I12933" s="9"/>
    </row>
    <row r="12934" spans="1:9" ht="18.95" customHeight="1" x14ac:dyDescent="0.25">
      <c r="A12934" s="15" t="s">
        <v>2089</v>
      </c>
      <c r="B12934" s="16" t="s">
        <v>2186</v>
      </c>
      <c r="C12934" s="17">
        <v>1880.22</v>
      </c>
      <c r="D12934" s="17">
        <v>0.1</v>
      </c>
      <c r="E12934" s="17">
        <v>1</v>
      </c>
      <c r="F12934" s="17">
        <v>30</v>
      </c>
      <c r="G12934" s="17">
        <v>1.5</v>
      </c>
      <c r="H12934" s="18">
        <v>8460.99</v>
      </c>
      <c r="I12934" s="9"/>
    </row>
    <row r="12935" spans="1:9" ht="27" customHeight="1" x14ac:dyDescent="0.25">
      <c r="A12935" s="15" t="s">
        <v>2090</v>
      </c>
      <c r="B12935" s="16" t="s">
        <v>2186</v>
      </c>
      <c r="C12935" s="17">
        <v>4.5999999999999996</v>
      </c>
      <c r="D12935" s="17">
        <v>0.1</v>
      </c>
      <c r="E12935" s="17">
        <v>6</v>
      </c>
      <c r="F12935" s="17">
        <v>30</v>
      </c>
      <c r="G12935" s="17">
        <v>1.5</v>
      </c>
      <c r="H12935" s="18">
        <v>124.2</v>
      </c>
      <c r="I12935" s="9"/>
    </row>
    <row r="12936" spans="1:9" ht="15" customHeight="1" x14ac:dyDescent="0.25">
      <c r="A12936" s="19"/>
      <c r="B12936" s="20"/>
      <c r="C12936" s="21"/>
      <c r="D12936" s="21"/>
      <c r="E12936" s="21"/>
      <c r="F12936" s="21"/>
      <c r="G12936" s="21"/>
      <c r="H12936" s="22">
        <v>40292.78</v>
      </c>
      <c r="I12936" s="9"/>
    </row>
    <row r="12937" spans="1:9" ht="9.9499999999999993" customHeight="1" x14ac:dyDescent="0.25">
      <c r="A12937" s="86"/>
      <c r="B12937" s="86"/>
      <c r="C12937" s="86"/>
      <c r="D12937" s="9"/>
      <c r="E12937" s="9"/>
      <c r="F12937" s="9"/>
      <c r="G12937" s="9"/>
      <c r="H12937" s="9"/>
      <c r="I12937" s="9"/>
    </row>
    <row r="12938" spans="1:9" ht="12" customHeight="1" x14ac:dyDescent="0.25">
      <c r="A12938" s="9"/>
      <c r="B12938" s="9"/>
      <c r="C12938" s="9"/>
      <c r="D12938" s="90" t="s">
        <v>5234</v>
      </c>
      <c r="E12938" s="90"/>
      <c r="F12938" s="90"/>
      <c r="G12938" s="90"/>
      <c r="H12938" s="90"/>
      <c r="I12938" s="90"/>
    </row>
    <row r="12939" spans="1:9" ht="9.9499999999999993" customHeight="1" x14ac:dyDescent="0.25">
      <c r="A12939" s="86"/>
      <c r="B12939" s="86"/>
      <c r="C12939" s="86"/>
      <c r="D12939" s="86"/>
      <c r="E12939" s="9"/>
      <c r="F12939" s="9"/>
      <c r="G12939" s="9"/>
      <c r="H12939" s="9"/>
      <c r="I12939" s="9"/>
    </row>
    <row r="12940" spans="1:9" ht="42.95" customHeight="1" x14ac:dyDescent="0.25">
      <c r="A12940" s="88" t="s">
        <v>3876</v>
      </c>
      <c r="B12940" s="88"/>
      <c r="C12940" s="88"/>
      <c r="D12940" s="88"/>
      <c r="E12940" s="88"/>
      <c r="F12940" s="88"/>
      <c r="G12940" s="88"/>
      <c r="H12940" s="88"/>
      <c r="I12940" s="88"/>
    </row>
    <row r="12941" spans="1:9" ht="15" customHeight="1" x14ac:dyDescent="0.25">
      <c r="A12941" s="89"/>
      <c r="B12941" s="89"/>
      <c r="C12941" s="14" t="s">
        <v>2076</v>
      </c>
      <c r="D12941" s="14" t="s">
        <v>2056</v>
      </c>
      <c r="E12941" s="14" t="s">
        <v>2058</v>
      </c>
      <c r="F12941" s="14" t="s">
        <v>2092</v>
      </c>
      <c r="G12941" s="14" t="s">
        <v>2086</v>
      </c>
      <c r="H12941" s="14" t="s">
        <v>2059</v>
      </c>
      <c r="I12941" s="9"/>
    </row>
    <row r="12942" spans="1:9" ht="18.95" customHeight="1" x14ac:dyDescent="0.25">
      <c r="A12942" s="15" t="s">
        <v>2087</v>
      </c>
      <c r="B12942" s="16" t="s">
        <v>2186</v>
      </c>
      <c r="C12942" s="17">
        <v>7046.13</v>
      </c>
      <c r="D12942" s="17">
        <v>0.1</v>
      </c>
      <c r="E12942" s="17">
        <v>1</v>
      </c>
      <c r="F12942" s="17">
        <v>12</v>
      </c>
      <c r="G12942" s="17">
        <v>1.5</v>
      </c>
      <c r="H12942" s="18">
        <v>12683.03</v>
      </c>
      <c r="I12942" s="9"/>
    </row>
    <row r="12943" spans="1:9" ht="18.95" customHeight="1" x14ac:dyDescent="0.25">
      <c r="A12943" s="15" t="s">
        <v>2089</v>
      </c>
      <c r="B12943" s="16" t="s">
        <v>2186</v>
      </c>
      <c r="C12943" s="17">
        <v>1880.22</v>
      </c>
      <c r="D12943" s="17">
        <v>0.1</v>
      </c>
      <c r="E12943" s="17">
        <v>1</v>
      </c>
      <c r="F12943" s="17">
        <v>12</v>
      </c>
      <c r="G12943" s="17">
        <v>1.5</v>
      </c>
      <c r="H12943" s="18">
        <v>3384.4</v>
      </c>
      <c r="I12943" s="9"/>
    </row>
    <row r="12944" spans="1:9" ht="27" customHeight="1" x14ac:dyDescent="0.25">
      <c r="A12944" s="15" t="s">
        <v>2090</v>
      </c>
      <c r="B12944" s="16" t="s">
        <v>2186</v>
      </c>
      <c r="C12944" s="17">
        <v>4.5999999999999996</v>
      </c>
      <c r="D12944" s="17">
        <v>0.1</v>
      </c>
      <c r="E12944" s="17">
        <v>6</v>
      </c>
      <c r="F12944" s="17">
        <v>12</v>
      </c>
      <c r="G12944" s="17">
        <v>1.5</v>
      </c>
      <c r="H12944" s="18">
        <v>49.68</v>
      </c>
      <c r="I12944" s="9"/>
    </row>
    <row r="12945" spans="1:9" ht="15" customHeight="1" x14ac:dyDescent="0.25">
      <c r="A12945" s="19"/>
      <c r="B12945" s="20"/>
      <c r="C12945" s="21"/>
      <c r="D12945" s="21"/>
      <c r="E12945" s="21"/>
      <c r="F12945" s="21"/>
      <c r="G12945" s="21"/>
      <c r="H12945" s="22">
        <v>16117.11</v>
      </c>
      <c r="I12945" s="9"/>
    </row>
    <row r="12946" spans="1:9" ht="9.9499999999999993" customHeight="1" x14ac:dyDescent="0.25">
      <c r="A12946" s="86"/>
      <c r="B12946" s="86"/>
      <c r="C12946" s="86"/>
      <c r="D12946" s="9"/>
      <c r="E12946" s="9"/>
      <c r="F12946" s="9"/>
      <c r="G12946" s="9"/>
      <c r="H12946" s="9"/>
      <c r="I12946" s="9"/>
    </row>
    <row r="12947" spans="1:9" ht="12" customHeight="1" x14ac:dyDescent="0.25">
      <c r="A12947" s="9"/>
      <c r="B12947" s="9"/>
      <c r="C12947" s="9"/>
      <c r="D12947" s="90" t="s">
        <v>5235</v>
      </c>
      <c r="E12947" s="90"/>
      <c r="F12947" s="90"/>
      <c r="G12947" s="90"/>
      <c r="H12947" s="90"/>
      <c r="I12947" s="90"/>
    </row>
    <row r="12948" spans="1:9" ht="9.9499999999999993" customHeight="1" x14ac:dyDescent="0.25">
      <c r="A12948" s="86"/>
      <c r="B12948" s="86"/>
      <c r="C12948" s="86"/>
      <c r="D12948" s="86"/>
      <c r="E12948" s="9"/>
      <c r="F12948" s="9"/>
      <c r="G12948" s="9"/>
      <c r="H12948" s="9"/>
      <c r="I12948" s="9"/>
    </row>
    <row r="12949" spans="1:9" ht="20.100000000000001" customHeight="1" x14ac:dyDescent="0.25">
      <c r="A12949" s="88" t="s">
        <v>3877</v>
      </c>
      <c r="B12949" s="88"/>
      <c r="C12949" s="88"/>
      <c r="D12949" s="88"/>
      <c r="E12949" s="88"/>
      <c r="F12949" s="88"/>
      <c r="G12949" s="88"/>
      <c r="H12949" s="88"/>
      <c r="I12949" s="88"/>
    </row>
    <row r="12950" spans="1:9" ht="15" customHeight="1" x14ac:dyDescent="0.25">
      <c r="A12950" s="89"/>
      <c r="B12950" s="89"/>
      <c r="C12950" s="14" t="s">
        <v>2076</v>
      </c>
      <c r="D12950" s="14" t="s">
        <v>2056</v>
      </c>
      <c r="E12950" s="14" t="s">
        <v>2086</v>
      </c>
      <c r="F12950" s="14" t="s">
        <v>2059</v>
      </c>
      <c r="G12950" s="9"/>
      <c r="H12950" s="9"/>
      <c r="I12950" s="9"/>
    </row>
    <row r="12951" spans="1:9" ht="18.95" customHeight="1" x14ac:dyDescent="0.25">
      <c r="A12951" s="15" t="s">
        <v>2096</v>
      </c>
      <c r="B12951" s="16" t="s">
        <v>2097</v>
      </c>
      <c r="C12951" s="17">
        <v>7046.13</v>
      </c>
      <c r="D12951" s="17">
        <v>0.1</v>
      </c>
      <c r="E12951" s="17">
        <v>1.5</v>
      </c>
      <c r="F12951" s="18">
        <v>1056.92</v>
      </c>
      <c r="G12951" s="9"/>
      <c r="H12951" s="9"/>
      <c r="I12951" s="9"/>
    </row>
    <row r="12952" spans="1:9" ht="15" customHeight="1" x14ac:dyDescent="0.25">
      <c r="A12952" s="19"/>
      <c r="B12952" s="20"/>
      <c r="C12952" s="21"/>
      <c r="D12952" s="21"/>
      <c r="E12952" s="21"/>
      <c r="F12952" s="22">
        <v>1056.92</v>
      </c>
      <c r="G12952" s="9"/>
      <c r="H12952" s="9"/>
      <c r="I12952" s="9"/>
    </row>
    <row r="12953" spans="1:9" ht="9.9499999999999993" customHeight="1" x14ac:dyDescent="0.25">
      <c r="A12953" s="86"/>
      <c r="B12953" s="86"/>
      <c r="C12953" s="86"/>
      <c r="D12953" s="9"/>
      <c r="E12953" s="9"/>
      <c r="F12953" s="9"/>
      <c r="G12953" s="9"/>
      <c r="H12953" s="9"/>
      <c r="I12953" s="9"/>
    </row>
    <row r="12954" spans="1:9" ht="12" customHeight="1" x14ac:dyDescent="0.25">
      <c r="A12954" s="9"/>
      <c r="B12954" s="9"/>
      <c r="C12954" s="9"/>
      <c r="D12954" s="90" t="s">
        <v>5236</v>
      </c>
      <c r="E12954" s="90"/>
      <c r="F12954" s="90"/>
      <c r="G12954" s="90"/>
      <c r="H12954" s="90"/>
      <c r="I12954" s="90"/>
    </row>
    <row r="12955" spans="1:9" ht="9.9499999999999993" customHeight="1" x14ac:dyDescent="0.25">
      <c r="A12955" s="86"/>
      <c r="B12955" s="86"/>
      <c r="C12955" s="86"/>
      <c r="D12955" s="86"/>
      <c r="E12955" s="9"/>
      <c r="F12955" s="9"/>
      <c r="G12955" s="9"/>
      <c r="H12955" s="9"/>
      <c r="I12955" s="9"/>
    </row>
    <row r="12956" spans="1:9" ht="30.95" customHeight="1" x14ac:dyDescent="0.25">
      <c r="A12956" s="88" t="s">
        <v>3878</v>
      </c>
      <c r="B12956" s="88"/>
      <c r="C12956" s="88"/>
      <c r="D12956" s="88"/>
      <c r="E12956" s="88"/>
      <c r="F12956" s="88"/>
      <c r="G12956" s="88"/>
      <c r="H12956" s="88"/>
      <c r="I12956" s="88"/>
    </row>
    <row r="12957" spans="1:9" ht="15" customHeight="1" x14ac:dyDescent="0.25">
      <c r="A12957" s="89"/>
      <c r="B12957" s="89"/>
      <c r="C12957" s="14" t="s">
        <v>2076</v>
      </c>
      <c r="D12957" s="14" t="s">
        <v>2079</v>
      </c>
      <c r="E12957" s="14" t="s">
        <v>2092</v>
      </c>
      <c r="F12957" s="14" t="s">
        <v>2086</v>
      </c>
      <c r="G12957" s="14" t="s">
        <v>2059</v>
      </c>
      <c r="H12957" s="9"/>
      <c r="I12957" s="9"/>
    </row>
    <row r="12958" spans="1:9" ht="27" customHeight="1" x14ac:dyDescent="0.25">
      <c r="A12958" s="15" t="s">
        <v>2099</v>
      </c>
      <c r="B12958" s="16" t="s">
        <v>2100</v>
      </c>
      <c r="C12958" s="17">
        <v>1880.22</v>
      </c>
      <c r="D12958" s="17">
        <v>0.1</v>
      </c>
      <c r="E12958" s="17">
        <v>29.7</v>
      </c>
      <c r="F12958" s="17">
        <v>1.5</v>
      </c>
      <c r="G12958" s="18">
        <v>8376.3799999999992</v>
      </c>
      <c r="H12958" s="9"/>
      <c r="I12958" s="9"/>
    </row>
    <row r="12959" spans="1:9" ht="15" customHeight="1" x14ac:dyDescent="0.25">
      <c r="A12959" s="19"/>
      <c r="B12959" s="20"/>
      <c r="C12959" s="21"/>
      <c r="D12959" s="21"/>
      <c r="E12959" s="21"/>
      <c r="F12959" s="21"/>
      <c r="G12959" s="22">
        <v>8376.3799999999992</v>
      </c>
      <c r="H12959" s="9"/>
      <c r="I12959" s="9"/>
    </row>
    <row r="12960" spans="1:9" ht="9.9499999999999993" customHeight="1" x14ac:dyDescent="0.25">
      <c r="A12960" s="86"/>
      <c r="B12960" s="86"/>
      <c r="C12960" s="86"/>
      <c r="D12960" s="9"/>
      <c r="E12960" s="9"/>
      <c r="F12960" s="9"/>
      <c r="G12960" s="9"/>
      <c r="H12960" s="9"/>
      <c r="I12960" s="9"/>
    </row>
    <row r="12961" spans="1:9" ht="12" customHeight="1" x14ac:dyDescent="0.25">
      <c r="A12961" s="9"/>
      <c r="B12961" s="9"/>
      <c r="C12961" s="9"/>
      <c r="D12961" s="90" t="s">
        <v>5237</v>
      </c>
      <c r="E12961" s="90"/>
      <c r="F12961" s="90"/>
      <c r="G12961" s="90"/>
      <c r="H12961" s="90"/>
      <c r="I12961" s="90"/>
    </row>
    <row r="12962" spans="1:9" ht="9.9499999999999993" customHeight="1" x14ac:dyDescent="0.25">
      <c r="A12962" s="86"/>
      <c r="B12962" s="86"/>
      <c r="C12962" s="86"/>
      <c r="D12962" s="86"/>
      <c r="E12962" s="9"/>
      <c r="F12962" s="9"/>
      <c r="G12962" s="9"/>
      <c r="H12962" s="9"/>
      <c r="I12962" s="9"/>
    </row>
    <row r="12963" spans="1:9" ht="30.95" customHeight="1" x14ac:dyDescent="0.25">
      <c r="A12963" s="88" t="s">
        <v>3879</v>
      </c>
      <c r="B12963" s="88"/>
      <c r="C12963" s="88"/>
      <c r="D12963" s="88"/>
      <c r="E12963" s="88"/>
      <c r="F12963" s="88"/>
      <c r="G12963" s="88"/>
      <c r="H12963" s="88"/>
      <c r="I12963" s="88"/>
    </row>
    <row r="12964" spans="1:9" ht="15" customHeight="1" x14ac:dyDescent="0.25">
      <c r="A12964" s="89"/>
      <c r="B12964" s="89"/>
      <c r="C12964" s="14" t="s">
        <v>2076</v>
      </c>
      <c r="D12964" s="14" t="s">
        <v>2079</v>
      </c>
      <c r="E12964" s="14" t="s">
        <v>2059</v>
      </c>
      <c r="F12964" s="9"/>
      <c r="G12964" s="9"/>
      <c r="H12964" s="9"/>
      <c r="I12964" s="9"/>
    </row>
    <row r="12965" spans="1:9" ht="18.95" customHeight="1" x14ac:dyDescent="0.25">
      <c r="A12965" s="15" t="s">
        <v>2080</v>
      </c>
      <c r="B12965" s="16" t="s">
        <v>2081</v>
      </c>
      <c r="C12965" s="17">
        <v>1880.22</v>
      </c>
      <c r="D12965" s="17">
        <v>0.1</v>
      </c>
      <c r="E12965" s="18">
        <v>188.02</v>
      </c>
      <c r="F12965" s="9"/>
      <c r="G12965" s="9"/>
      <c r="H12965" s="9"/>
      <c r="I12965" s="9"/>
    </row>
    <row r="12966" spans="1:9" ht="15" customHeight="1" x14ac:dyDescent="0.25">
      <c r="A12966" s="19"/>
      <c r="B12966" s="20"/>
      <c r="C12966" s="21"/>
      <c r="D12966" s="21"/>
      <c r="E12966" s="22">
        <v>188.02</v>
      </c>
      <c r="F12966" s="9"/>
      <c r="G12966" s="9"/>
      <c r="H12966" s="9"/>
      <c r="I12966" s="9"/>
    </row>
    <row r="12967" spans="1:9" ht="9.9499999999999993" customHeight="1" x14ac:dyDescent="0.25">
      <c r="A12967" s="86"/>
      <c r="B12967" s="86"/>
      <c r="C12967" s="86"/>
      <c r="D12967" s="9"/>
      <c r="E12967" s="9"/>
      <c r="F12967" s="9"/>
      <c r="G12967" s="9"/>
      <c r="H12967" s="9"/>
      <c r="I12967" s="9"/>
    </row>
    <row r="12968" spans="1:9" ht="12" customHeight="1" x14ac:dyDescent="0.25">
      <c r="A12968" s="9"/>
      <c r="B12968" s="9"/>
      <c r="C12968" s="9"/>
      <c r="D12968" s="90" t="s">
        <v>5232</v>
      </c>
      <c r="E12968" s="90"/>
      <c r="F12968" s="90"/>
      <c r="G12968" s="90"/>
      <c r="H12968" s="90"/>
      <c r="I12968" s="90"/>
    </row>
    <row r="12969" spans="1:9" ht="9.9499999999999993" customHeight="1" x14ac:dyDescent="0.25">
      <c r="A12969" s="86"/>
      <c r="B12969" s="86"/>
      <c r="C12969" s="86"/>
      <c r="D12969" s="86"/>
      <c r="E12969" s="9"/>
      <c r="F12969" s="9"/>
      <c r="G12969" s="9"/>
      <c r="H12969" s="9"/>
      <c r="I12969" s="9"/>
    </row>
    <row r="12970" spans="1:9" ht="30.95" customHeight="1" x14ac:dyDescent="0.25">
      <c r="A12970" s="88" t="s">
        <v>3880</v>
      </c>
      <c r="B12970" s="88"/>
      <c r="C12970" s="88"/>
      <c r="D12970" s="88"/>
      <c r="E12970" s="88"/>
      <c r="F12970" s="88"/>
      <c r="G12970" s="88"/>
      <c r="H12970" s="88"/>
      <c r="I12970" s="88"/>
    </row>
    <row r="12971" spans="1:9" ht="15" customHeight="1" x14ac:dyDescent="0.25">
      <c r="A12971" s="89"/>
      <c r="B12971" s="89"/>
      <c r="C12971" s="14" t="s">
        <v>2076</v>
      </c>
      <c r="D12971" s="14" t="s">
        <v>2059</v>
      </c>
      <c r="E12971" s="9"/>
      <c r="F12971" s="9"/>
      <c r="G12971" s="9"/>
      <c r="H12971" s="9"/>
      <c r="I12971" s="9"/>
    </row>
    <row r="12972" spans="1:9" ht="18.95" customHeight="1" x14ac:dyDescent="0.25">
      <c r="A12972" s="15" t="s">
        <v>2170</v>
      </c>
      <c r="B12972" s="16" t="s">
        <v>2076</v>
      </c>
      <c r="C12972" s="17">
        <v>1880.22</v>
      </c>
      <c r="D12972" s="18">
        <v>1880.22</v>
      </c>
      <c r="E12972" s="9"/>
      <c r="F12972" s="9"/>
      <c r="G12972" s="9"/>
      <c r="H12972" s="9"/>
      <c r="I12972" s="9"/>
    </row>
    <row r="12973" spans="1:9" ht="15" customHeight="1" x14ac:dyDescent="0.25">
      <c r="A12973" s="19"/>
      <c r="B12973" s="20"/>
      <c r="C12973" s="21"/>
      <c r="D12973" s="22">
        <v>1880.22</v>
      </c>
      <c r="E12973" s="9"/>
      <c r="F12973" s="9"/>
      <c r="G12973" s="9"/>
      <c r="H12973" s="9"/>
      <c r="I12973" s="9"/>
    </row>
    <row r="12974" spans="1:9" ht="9.9499999999999993" customHeight="1" x14ac:dyDescent="0.25">
      <c r="A12974" s="86"/>
      <c r="B12974" s="86"/>
      <c r="C12974" s="86"/>
      <c r="D12974" s="9"/>
      <c r="E12974" s="9"/>
      <c r="F12974" s="9"/>
      <c r="G12974" s="9"/>
      <c r="H12974" s="9"/>
      <c r="I12974" s="9"/>
    </row>
    <row r="12975" spans="1:9" ht="12" customHeight="1" x14ac:dyDescent="0.25">
      <c r="A12975" s="9"/>
      <c r="B12975" s="9"/>
      <c r="C12975" s="9"/>
      <c r="D12975" s="90" t="s">
        <v>5238</v>
      </c>
      <c r="E12975" s="90"/>
      <c r="F12975" s="90"/>
      <c r="G12975" s="90"/>
      <c r="H12975" s="90"/>
      <c r="I12975" s="90"/>
    </row>
    <row r="12976" spans="1:9" ht="9.9499999999999993" customHeight="1" x14ac:dyDescent="0.25">
      <c r="A12976" s="86"/>
      <c r="B12976" s="86"/>
      <c r="C12976" s="86"/>
      <c r="D12976" s="86"/>
      <c r="E12976" s="9"/>
      <c r="F12976" s="9"/>
      <c r="G12976" s="9"/>
      <c r="H12976" s="9"/>
      <c r="I12976" s="9"/>
    </row>
    <row r="12977" spans="1:9" ht="42.95" customHeight="1" x14ac:dyDescent="0.25">
      <c r="A12977" s="88" t="s">
        <v>3881</v>
      </c>
      <c r="B12977" s="88"/>
      <c r="C12977" s="88"/>
      <c r="D12977" s="88"/>
      <c r="E12977" s="88"/>
      <c r="F12977" s="88"/>
      <c r="G12977" s="88"/>
      <c r="H12977" s="88"/>
      <c r="I12977" s="88"/>
    </row>
    <row r="12978" spans="1:9" ht="15" customHeight="1" x14ac:dyDescent="0.25">
      <c r="A12978" s="89"/>
      <c r="B12978" s="89"/>
      <c r="C12978" s="14" t="s">
        <v>2069</v>
      </c>
      <c r="D12978" s="14" t="s">
        <v>2058</v>
      </c>
      <c r="E12978" s="14" t="s">
        <v>2059</v>
      </c>
      <c r="F12978" s="9"/>
      <c r="G12978" s="9"/>
      <c r="H12978" s="9"/>
      <c r="I12978" s="9"/>
    </row>
    <row r="12979" spans="1:9" ht="12.95" customHeight="1" x14ac:dyDescent="0.25">
      <c r="A12979" s="15"/>
      <c r="B12979" s="16" t="s">
        <v>2104</v>
      </c>
      <c r="C12979" s="17">
        <v>1340.02</v>
      </c>
      <c r="D12979" s="17">
        <v>1</v>
      </c>
      <c r="E12979" s="18">
        <v>1340.02</v>
      </c>
      <c r="F12979" s="9"/>
      <c r="G12979" s="9"/>
      <c r="H12979" s="9"/>
      <c r="I12979" s="9"/>
    </row>
    <row r="12980" spans="1:9" ht="15" customHeight="1" x14ac:dyDescent="0.25">
      <c r="A12980" s="19"/>
      <c r="B12980" s="20"/>
      <c r="C12980" s="21"/>
      <c r="D12980" s="21"/>
      <c r="E12980" s="22">
        <v>1340.02</v>
      </c>
      <c r="F12980" s="9"/>
      <c r="G12980" s="9"/>
      <c r="H12980" s="9"/>
      <c r="I12980" s="9"/>
    </row>
    <row r="12981" spans="1:9" ht="9.9499999999999993" customHeight="1" x14ac:dyDescent="0.25">
      <c r="A12981" s="86"/>
      <c r="B12981" s="86"/>
      <c r="C12981" s="86"/>
      <c r="D12981" s="9"/>
      <c r="E12981" s="9"/>
      <c r="F12981" s="9"/>
      <c r="G12981" s="9"/>
      <c r="H12981" s="9"/>
      <c r="I12981" s="9"/>
    </row>
    <row r="12982" spans="1:9" ht="12" customHeight="1" x14ac:dyDescent="0.25">
      <c r="A12982" s="9"/>
      <c r="B12982" s="9"/>
      <c r="C12982" s="9"/>
      <c r="D12982" s="90" t="s">
        <v>5239</v>
      </c>
      <c r="E12982" s="90"/>
      <c r="F12982" s="90"/>
      <c r="G12982" s="90"/>
      <c r="H12982" s="90"/>
      <c r="I12982" s="90"/>
    </row>
    <row r="12983" spans="1:9" ht="9.9499999999999993" customHeight="1" x14ac:dyDescent="0.25">
      <c r="A12983" s="86"/>
      <c r="B12983" s="86"/>
      <c r="C12983" s="86"/>
      <c r="D12983" s="86"/>
      <c r="E12983" s="9"/>
      <c r="F12983" s="9"/>
      <c r="G12983" s="9"/>
      <c r="H12983" s="9"/>
      <c r="I12983" s="9"/>
    </row>
    <row r="12984" spans="1:9" ht="30.95" customHeight="1" x14ac:dyDescent="0.25">
      <c r="A12984" s="88" t="s">
        <v>3882</v>
      </c>
      <c r="B12984" s="88"/>
      <c r="C12984" s="88"/>
      <c r="D12984" s="88"/>
      <c r="E12984" s="88"/>
      <c r="F12984" s="88"/>
      <c r="G12984" s="88"/>
      <c r="H12984" s="88"/>
      <c r="I12984" s="88"/>
    </row>
    <row r="12985" spans="1:9" ht="15" customHeight="1" x14ac:dyDescent="0.25">
      <c r="A12985" s="89"/>
      <c r="B12985" s="89"/>
      <c r="C12985" s="14" t="s">
        <v>2069</v>
      </c>
      <c r="D12985" s="14" t="s">
        <v>2058</v>
      </c>
      <c r="E12985" s="14" t="s">
        <v>2059</v>
      </c>
      <c r="F12985" s="9"/>
      <c r="G12985" s="9"/>
      <c r="H12985" s="9"/>
      <c r="I12985" s="9"/>
    </row>
    <row r="12986" spans="1:9" ht="12.95" customHeight="1" x14ac:dyDescent="0.25">
      <c r="A12986" s="15"/>
      <c r="B12986" s="16" t="s">
        <v>2104</v>
      </c>
      <c r="C12986" s="17">
        <v>1340.02</v>
      </c>
      <c r="D12986" s="17">
        <v>1</v>
      </c>
      <c r="E12986" s="18">
        <v>1340.02</v>
      </c>
      <c r="F12986" s="9"/>
      <c r="G12986" s="9"/>
      <c r="H12986" s="9"/>
      <c r="I12986" s="9"/>
    </row>
    <row r="12987" spans="1:9" ht="15" customHeight="1" x14ac:dyDescent="0.25">
      <c r="A12987" s="19"/>
      <c r="B12987" s="20"/>
      <c r="C12987" s="21"/>
      <c r="D12987" s="21"/>
      <c r="E12987" s="22">
        <v>1340.02</v>
      </c>
      <c r="F12987" s="9"/>
      <c r="G12987" s="9"/>
      <c r="H12987" s="9"/>
      <c r="I12987" s="9"/>
    </row>
    <row r="12988" spans="1:9" ht="9.9499999999999993" customHeight="1" x14ac:dyDescent="0.25">
      <c r="A12988" s="86"/>
      <c r="B12988" s="86"/>
      <c r="C12988" s="86"/>
      <c r="D12988" s="9"/>
      <c r="E12988" s="9"/>
      <c r="F12988" s="9"/>
      <c r="G12988" s="9"/>
      <c r="H12988" s="9"/>
      <c r="I12988" s="9"/>
    </row>
    <row r="12989" spans="1:9" ht="12" customHeight="1" x14ac:dyDescent="0.25">
      <c r="A12989" s="9"/>
      <c r="B12989" s="9"/>
      <c r="C12989" s="9"/>
      <c r="D12989" s="90" t="s">
        <v>5239</v>
      </c>
      <c r="E12989" s="90"/>
      <c r="F12989" s="90"/>
      <c r="G12989" s="90"/>
      <c r="H12989" s="90"/>
      <c r="I12989" s="90"/>
    </row>
    <row r="12990" spans="1:9" ht="9.9499999999999993" customHeight="1" x14ac:dyDescent="0.25">
      <c r="A12990" s="86"/>
      <c r="B12990" s="86"/>
      <c r="C12990" s="86"/>
      <c r="D12990" s="86"/>
      <c r="E12990" s="9"/>
      <c r="F12990" s="9"/>
      <c r="G12990" s="9"/>
      <c r="H12990" s="9"/>
      <c r="I12990" s="9"/>
    </row>
    <row r="12991" spans="1:9" ht="42.95" customHeight="1" x14ac:dyDescent="0.25">
      <c r="A12991" s="88" t="s">
        <v>3883</v>
      </c>
      <c r="B12991" s="88"/>
      <c r="C12991" s="88"/>
      <c r="D12991" s="88"/>
      <c r="E12991" s="88"/>
      <c r="F12991" s="88"/>
      <c r="G12991" s="88"/>
      <c r="H12991" s="88"/>
      <c r="I12991" s="88"/>
    </row>
    <row r="12992" spans="1:9" ht="15" customHeight="1" x14ac:dyDescent="0.25">
      <c r="A12992" s="89"/>
      <c r="B12992" s="89"/>
      <c r="C12992" s="14" t="s">
        <v>2058</v>
      </c>
      <c r="D12992" s="14" t="s">
        <v>2059</v>
      </c>
      <c r="E12992" s="9"/>
      <c r="F12992" s="9"/>
      <c r="G12992" s="9"/>
      <c r="H12992" s="9"/>
      <c r="I12992" s="9"/>
    </row>
    <row r="12993" spans="1:9" ht="12.95" customHeight="1" x14ac:dyDescent="0.25">
      <c r="A12993" s="15"/>
      <c r="B12993" s="16" t="s">
        <v>2058</v>
      </c>
      <c r="C12993" s="17">
        <v>6</v>
      </c>
      <c r="D12993" s="18">
        <v>6</v>
      </c>
      <c r="E12993" s="9"/>
      <c r="F12993" s="9"/>
      <c r="G12993" s="9"/>
      <c r="H12993" s="9"/>
      <c r="I12993" s="9"/>
    </row>
    <row r="12994" spans="1:9" ht="15" customHeight="1" x14ac:dyDescent="0.25">
      <c r="A12994" s="19"/>
      <c r="B12994" s="20"/>
      <c r="C12994" s="21"/>
      <c r="D12994" s="22">
        <v>6</v>
      </c>
      <c r="E12994" s="9"/>
      <c r="F12994" s="9"/>
      <c r="G12994" s="9"/>
      <c r="H12994" s="9"/>
      <c r="I12994" s="9"/>
    </row>
    <row r="12995" spans="1:9" ht="9.9499999999999993" customHeight="1" x14ac:dyDescent="0.25">
      <c r="A12995" s="86"/>
      <c r="B12995" s="86"/>
      <c r="C12995" s="86"/>
      <c r="D12995" s="9"/>
      <c r="E12995" s="9"/>
      <c r="F12995" s="9"/>
      <c r="G12995" s="9"/>
      <c r="H12995" s="9"/>
      <c r="I12995" s="9"/>
    </row>
    <row r="12996" spans="1:9" ht="12" customHeight="1" x14ac:dyDescent="0.25">
      <c r="A12996" s="9"/>
      <c r="B12996" s="9"/>
      <c r="C12996" s="9"/>
      <c r="D12996" s="90" t="s">
        <v>4491</v>
      </c>
      <c r="E12996" s="90"/>
      <c r="F12996" s="90"/>
      <c r="G12996" s="90"/>
      <c r="H12996" s="90"/>
      <c r="I12996" s="90"/>
    </row>
    <row r="12997" spans="1:9" ht="9.9499999999999993" customHeight="1" x14ac:dyDescent="0.25">
      <c r="A12997" s="86"/>
      <c r="B12997" s="86"/>
      <c r="C12997" s="86"/>
      <c r="D12997" s="86"/>
      <c r="E12997" s="9"/>
      <c r="F12997" s="9"/>
      <c r="G12997" s="9"/>
      <c r="H12997" s="9"/>
      <c r="I12997" s="9"/>
    </row>
    <row r="12998" spans="1:9" ht="30.95" customHeight="1" x14ac:dyDescent="0.25">
      <c r="A12998" s="88" t="s">
        <v>3884</v>
      </c>
      <c r="B12998" s="88"/>
      <c r="C12998" s="88"/>
      <c r="D12998" s="88"/>
      <c r="E12998" s="88"/>
      <c r="F12998" s="88"/>
      <c r="G12998" s="88"/>
      <c r="H12998" s="88"/>
      <c r="I12998" s="88"/>
    </row>
    <row r="12999" spans="1:9" ht="15" customHeight="1" x14ac:dyDescent="0.25">
      <c r="A12999" s="89"/>
      <c r="B12999" s="89"/>
      <c r="C12999" s="14" t="s">
        <v>2076</v>
      </c>
      <c r="D12999" s="14" t="s">
        <v>2059</v>
      </c>
      <c r="E12999" s="9"/>
      <c r="F12999" s="9"/>
      <c r="G12999" s="9"/>
      <c r="H12999" s="9"/>
      <c r="I12999" s="9"/>
    </row>
    <row r="13000" spans="1:9" ht="12.95" customHeight="1" x14ac:dyDescent="0.25">
      <c r="A13000" s="15" t="s">
        <v>2108</v>
      </c>
      <c r="B13000" s="16" t="s">
        <v>2076</v>
      </c>
      <c r="C13000" s="17">
        <v>1880.22</v>
      </c>
      <c r="D13000" s="18">
        <v>1880.22</v>
      </c>
      <c r="E13000" s="9"/>
      <c r="F13000" s="9"/>
      <c r="G13000" s="9"/>
      <c r="H13000" s="9"/>
      <c r="I13000" s="9"/>
    </row>
    <row r="13001" spans="1:9" ht="15" customHeight="1" x14ac:dyDescent="0.25">
      <c r="A13001" s="19"/>
      <c r="B13001" s="20"/>
      <c r="C13001" s="21"/>
      <c r="D13001" s="22">
        <v>1880.22</v>
      </c>
      <c r="E13001" s="9"/>
      <c r="F13001" s="9"/>
      <c r="G13001" s="9"/>
      <c r="H13001" s="9"/>
      <c r="I13001" s="9"/>
    </row>
    <row r="13002" spans="1:9" ht="9.9499999999999993" customHeight="1" x14ac:dyDescent="0.25">
      <c r="A13002" s="86"/>
      <c r="B13002" s="86"/>
      <c r="C13002" s="86"/>
      <c r="D13002" s="9"/>
      <c r="E13002" s="9"/>
      <c r="F13002" s="9"/>
      <c r="G13002" s="9"/>
      <c r="H13002" s="9"/>
      <c r="I13002" s="9"/>
    </row>
    <row r="13003" spans="1:9" ht="12" customHeight="1" x14ac:dyDescent="0.25">
      <c r="A13003" s="9"/>
      <c r="B13003" s="9"/>
      <c r="C13003" s="9"/>
      <c r="D13003" s="90" t="s">
        <v>5238</v>
      </c>
      <c r="E13003" s="90"/>
      <c r="F13003" s="90"/>
      <c r="G13003" s="90"/>
      <c r="H13003" s="90"/>
      <c r="I13003" s="90"/>
    </row>
    <row r="13004" spans="1:9" ht="9.9499999999999993" customHeight="1" x14ac:dyDescent="0.25">
      <c r="A13004" s="86"/>
      <c r="B13004" s="86"/>
      <c r="C13004" s="86"/>
      <c r="D13004" s="86"/>
      <c r="E13004" s="9"/>
      <c r="F13004" s="9"/>
      <c r="G13004" s="9"/>
      <c r="H13004" s="9"/>
      <c r="I13004" s="9"/>
    </row>
    <row r="13005" spans="1:9" ht="42.95" customHeight="1" x14ac:dyDescent="0.25">
      <c r="A13005" s="88" t="s">
        <v>3885</v>
      </c>
      <c r="B13005" s="88"/>
      <c r="C13005" s="88"/>
      <c r="D13005" s="88"/>
      <c r="E13005" s="88"/>
      <c r="F13005" s="88"/>
      <c r="G13005" s="88"/>
      <c r="H13005" s="88"/>
      <c r="I13005" s="88"/>
    </row>
    <row r="13006" spans="1:9" ht="15" customHeight="1" x14ac:dyDescent="0.25">
      <c r="A13006" s="89"/>
      <c r="B13006" s="89"/>
      <c r="C13006" s="14" t="s">
        <v>2058</v>
      </c>
      <c r="D13006" s="14" t="s">
        <v>2059</v>
      </c>
      <c r="E13006" s="9"/>
      <c r="F13006" s="9"/>
      <c r="G13006" s="9"/>
      <c r="H13006" s="9"/>
      <c r="I13006" s="9"/>
    </row>
    <row r="13007" spans="1:9" ht="12.95" customHeight="1" x14ac:dyDescent="0.25">
      <c r="A13007" s="15"/>
      <c r="B13007" s="16" t="s">
        <v>2058</v>
      </c>
      <c r="C13007" s="17">
        <v>6</v>
      </c>
      <c r="D13007" s="18">
        <v>6</v>
      </c>
      <c r="E13007" s="9"/>
      <c r="F13007" s="9"/>
      <c r="G13007" s="9"/>
      <c r="H13007" s="9"/>
      <c r="I13007" s="9"/>
    </row>
    <row r="13008" spans="1:9" ht="15" customHeight="1" x14ac:dyDescent="0.25">
      <c r="A13008" s="19"/>
      <c r="B13008" s="20"/>
      <c r="C13008" s="21"/>
      <c r="D13008" s="22">
        <v>6</v>
      </c>
      <c r="E13008" s="9"/>
      <c r="F13008" s="9"/>
      <c r="G13008" s="9"/>
      <c r="H13008" s="9"/>
      <c r="I13008" s="9"/>
    </row>
    <row r="13009" spans="1:9" ht="9.9499999999999993" customHeight="1" x14ac:dyDescent="0.25">
      <c r="A13009" s="86"/>
      <c r="B13009" s="86"/>
      <c r="C13009" s="86"/>
      <c r="D13009" s="9"/>
      <c r="E13009" s="9"/>
      <c r="F13009" s="9"/>
      <c r="G13009" s="9"/>
      <c r="H13009" s="9"/>
      <c r="I13009" s="9"/>
    </row>
    <row r="13010" spans="1:9" ht="12" customHeight="1" x14ac:dyDescent="0.25">
      <c r="A13010" s="9"/>
      <c r="B13010" s="9"/>
      <c r="C13010" s="9"/>
      <c r="D13010" s="90" t="s">
        <v>4491</v>
      </c>
      <c r="E13010" s="90"/>
      <c r="F13010" s="90"/>
      <c r="G13010" s="90"/>
      <c r="H13010" s="90"/>
      <c r="I13010" s="90"/>
    </row>
    <row r="13011" spans="1:9" ht="9.9499999999999993" customHeight="1" x14ac:dyDescent="0.25">
      <c r="A13011" s="86"/>
      <c r="B13011" s="86"/>
      <c r="C13011" s="86"/>
      <c r="D13011" s="86"/>
      <c r="E13011" s="9"/>
      <c r="F13011" s="9"/>
      <c r="G13011" s="9"/>
      <c r="H13011" s="9"/>
      <c r="I13011" s="9"/>
    </row>
    <row r="13012" spans="1:9" ht="30.95" customHeight="1" x14ac:dyDescent="0.25">
      <c r="A13012" s="88" t="s">
        <v>3886</v>
      </c>
      <c r="B13012" s="88"/>
      <c r="C13012" s="88"/>
      <c r="D13012" s="88"/>
      <c r="E13012" s="88"/>
      <c r="F13012" s="88"/>
      <c r="G13012" s="88"/>
      <c r="H13012" s="88"/>
      <c r="I13012" s="88"/>
    </row>
    <row r="13013" spans="1:9" ht="15" customHeight="1" x14ac:dyDescent="0.25">
      <c r="A13013" s="89"/>
      <c r="B13013" s="89"/>
      <c r="C13013" s="14" t="s">
        <v>2076</v>
      </c>
      <c r="D13013" s="14" t="s">
        <v>2058</v>
      </c>
      <c r="E13013" s="14" t="s">
        <v>2059</v>
      </c>
      <c r="F13013" s="9"/>
      <c r="G13013" s="9"/>
      <c r="H13013" s="9"/>
      <c r="I13013" s="9"/>
    </row>
    <row r="13014" spans="1:9" ht="18.95" customHeight="1" x14ac:dyDescent="0.25">
      <c r="A13014" s="15" t="s">
        <v>2110</v>
      </c>
      <c r="B13014" s="16" t="s">
        <v>2111</v>
      </c>
      <c r="C13014" s="17">
        <v>0.16</v>
      </c>
      <c r="D13014" s="17">
        <v>144</v>
      </c>
      <c r="E13014" s="18">
        <v>23.04</v>
      </c>
      <c r="F13014" s="9"/>
      <c r="G13014" s="9"/>
      <c r="H13014" s="9"/>
      <c r="I13014" s="9"/>
    </row>
    <row r="13015" spans="1:9" ht="15" customHeight="1" x14ac:dyDescent="0.25">
      <c r="A13015" s="19"/>
      <c r="B13015" s="20"/>
      <c r="C13015" s="21"/>
      <c r="D13015" s="21"/>
      <c r="E13015" s="22">
        <v>23.04</v>
      </c>
      <c r="F13015" s="9"/>
      <c r="G13015" s="9"/>
      <c r="H13015" s="9"/>
      <c r="I13015" s="9"/>
    </row>
    <row r="13016" spans="1:9" ht="9.9499999999999993" customHeight="1" x14ac:dyDescent="0.25">
      <c r="A13016" s="86"/>
      <c r="B13016" s="86"/>
      <c r="C13016" s="86"/>
      <c r="D13016" s="9"/>
      <c r="E13016" s="9"/>
      <c r="F13016" s="9"/>
      <c r="G13016" s="9"/>
      <c r="H13016" s="9"/>
      <c r="I13016" s="9"/>
    </row>
    <row r="13017" spans="1:9" ht="12" customHeight="1" x14ac:dyDescent="0.25">
      <c r="A13017" s="9"/>
      <c r="B13017" s="9"/>
      <c r="C13017" s="9"/>
      <c r="D13017" s="90" t="s">
        <v>5240</v>
      </c>
      <c r="E13017" s="90"/>
      <c r="F13017" s="90"/>
      <c r="G13017" s="90"/>
      <c r="H13017" s="90"/>
      <c r="I13017" s="90"/>
    </row>
    <row r="13018" spans="1:9" ht="9.9499999999999993" customHeight="1" x14ac:dyDescent="0.25">
      <c r="A13018" s="86"/>
      <c r="B13018" s="86"/>
      <c r="C13018" s="86"/>
      <c r="D13018" s="86"/>
      <c r="E13018" s="9"/>
      <c r="F13018" s="9"/>
      <c r="G13018" s="9"/>
      <c r="H13018" s="9"/>
      <c r="I13018" s="9"/>
    </row>
    <row r="13019" spans="1:9" ht="30.95" customHeight="1" x14ac:dyDescent="0.25">
      <c r="A13019" s="88" t="s">
        <v>3887</v>
      </c>
      <c r="B13019" s="88"/>
      <c r="C13019" s="88"/>
      <c r="D13019" s="88"/>
      <c r="E13019" s="88"/>
      <c r="F13019" s="88"/>
      <c r="G13019" s="88"/>
      <c r="H13019" s="88"/>
      <c r="I13019" s="88"/>
    </row>
    <row r="13020" spans="1:9" ht="15" customHeight="1" x14ac:dyDescent="0.25">
      <c r="A13020" s="89"/>
      <c r="B13020" s="89"/>
      <c r="C13020" s="14" t="s">
        <v>2058</v>
      </c>
      <c r="D13020" s="14" t="s">
        <v>2059</v>
      </c>
      <c r="E13020" s="9"/>
      <c r="F13020" s="9"/>
      <c r="G13020" s="9"/>
      <c r="H13020" s="9"/>
      <c r="I13020" s="9"/>
    </row>
    <row r="13021" spans="1:9" ht="12.95" customHeight="1" x14ac:dyDescent="0.25">
      <c r="A13021" s="15"/>
      <c r="B13021" s="16" t="s">
        <v>2058</v>
      </c>
      <c r="C13021" s="17">
        <v>24</v>
      </c>
      <c r="D13021" s="18">
        <v>24</v>
      </c>
      <c r="E13021" s="9"/>
      <c r="F13021" s="9"/>
      <c r="G13021" s="9"/>
      <c r="H13021" s="9"/>
      <c r="I13021" s="9"/>
    </row>
    <row r="13022" spans="1:9" ht="15" customHeight="1" x14ac:dyDescent="0.25">
      <c r="A13022" s="19"/>
      <c r="B13022" s="20"/>
      <c r="C13022" s="21"/>
      <c r="D13022" s="22">
        <v>24</v>
      </c>
      <c r="E13022" s="9"/>
      <c r="F13022" s="9"/>
      <c r="G13022" s="9"/>
      <c r="H13022" s="9"/>
      <c r="I13022" s="9"/>
    </row>
    <row r="13023" spans="1:9" ht="9.9499999999999993" customHeight="1" x14ac:dyDescent="0.25">
      <c r="A13023" s="86"/>
      <c r="B13023" s="86"/>
      <c r="C13023" s="86"/>
      <c r="D13023" s="9"/>
      <c r="E13023" s="9"/>
      <c r="F13023" s="9"/>
      <c r="G13023" s="9"/>
      <c r="H13023" s="9"/>
      <c r="I13023" s="9"/>
    </row>
    <row r="13024" spans="1:9" ht="12" customHeight="1" x14ac:dyDescent="0.25">
      <c r="A13024" s="9"/>
      <c r="B13024" s="9"/>
      <c r="C13024" s="9"/>
      <c r="D13024" s="90" t="s">
        <v>5241</v>
      </c>
      <c r="E13024" s="90"/>
      <c r="F13024" s="90"/>
      <c r="G13024" s="90"/>
      <c r="H13024" s="90"/>
      <c r="I13024" s="90"/>
    </row>
    <row r="13025" spans="1:9" ht="9.9499999999999993" customHeight="1" x14ac:dyDescent="0.25">
      <c r="A13025" s="86"/>
      <c r="B13025" s="86"/>
      <c r="C13025" s="86"/>
      <c r="D13025" s="86"/>
      <c r="E13025" s="9"/>
      <c r="F13025" s="9"/>
      <c r="G13025" s="9"/>
      <c r="H13025" s="9"/>
      <c r="I13025" s="9"/>
    </row>
    <row r="13026" spans="1:9" ht="20.100000000000001" customHeight="1" x14ac:dyDescent="0.25">
      <c r="A13026" s="88" t="s">
        <v>3888</v>
      </c>
      <c r="B13026" s="88"/>
      <c r="C13026" s="88"/>
      <c r="D13026" s="88"/>
      <c r="E13026" s="88"/>
      <c r="F13026" s="88"/>
      <c r="G13026" s="88"/>
      <c r="H13026" s="88"/>
      <c r="I13026" s="88"/>
    </row>
    <row r="13027" spans="1:9" ht="15" customHeight="1" x14ac:dyDescent="0.25">
      <c r="A13027" s="89"/>
      <c r="B13027" s="89"/>
      <c r="C13027" s="14" t="s">
        <v>2076</v>
      </c>
      <c r="D13027" s="14" t="s">
        <v>2059</v>
      </c>
      <c r="E13027" s="9"/>
      <c r="F13027" s="9"/>
      <c r="G13027" s="9"/>
      <c r="H13027" s="9"/>
      <c r="I13027" s="9"/>
    </row>
    <row r="13028" spans="1:9" ht="12.95" customHeight="1" x14ac:dyDescent="0.25">
      <c r="A13028" s="15" t="s">
        <v>3889</v>
      </c>
      <c r="B13028" s="16" t="s">
        <v>2076</v>
      </c>
      <c r="C13028" s="17">
        <v>754.62</v>
      </c>
      <c r="D13028" s="18">
        <v>754.62</v>
      </c>
      <c r="E13028" s="9"/>
      <c r="F13028" s="9"/>
      <c r="G13028" s="9"/>
      <c r="H13028" s="9"/>
      <c r="I13028" s="9"/>
    </row>
    <row r="13029" spans="1:9" ht="15" customHeight="1" x14ac:dyDescent="0.25">
      <c r="A13029" s="19"/>
      <c r="B13029" s="20"/>
      <c r="C13029" s="21"/>
      <c r="D13029" s="22">
        <v>754.62</v>
      </c>
      <c r="E13029" s="9"/>
      <c r="F13029" s="9"/>
      <c r="G13029" s="9"/>
      <c r="H13029" s="9"/>
      <c r="I13029" s="9"/>
    </row>
    <row r="13030" spans="1:9" ht="9.9499999999999993" customHeight="1" x14ac:dyDescent="0.25">
      <c r="A13030" s="86"/>
      <c r="B13030" s="86"/>
      <c r="C13030" s="86"/>
      <c r="D13030" s="9"/>
      <c r="E13030" s="9"/>
      <c r="F13030" s="9"/>
      <c r="G13030" s="9"/>
      <c r="H13030" s="9"/>
      <c r="I13030" s="9"/>
    </row>
    <row r="13031" spans="1:9" ht="12" customHeight="1" x14ac:dyDescent="0.25">
      <c r="A13031" s="9"/>
      <c r="B13031" s="9"/>
      <c r="C13031" s="9"/>
      <c r="D13031" s="90" t="s">
        <v>5242</v>
      </c>
      <c r="E13031" s="90"/>
      <c r="F13031" s="90"/>
      <c r="G13031" s="90"/>
      <c r="H13031" s="90"/>
      <c r="I13031" s="90"/>
    </row>
    <row r="13032" spans="1:9" ht="9.9499999999999993" customHeight="1" x14ac:dyDescent="0.25">
      <c r="A13032" s="86"/>
      <c r="B13032" s="86"/>
      <c r="C13032" s="86"/>
      <c r="D13032" s="86"/>
      <c r="E13032" s="9"/>
      <c r="F13032" s="9"/>
      <c r="G13032" s="9"/>
      <c r="H13032" s="9"/>
      <c r="I13032" s="9"/>
    </row>
    <row r="13033" spans="1:9" ht="30.95" customHeight="1" x14ac:dyDescent="0.25">
      <c r="A13033" s="88" t="s">
        <v>3890</v>
      </c>
      <c r="B13033" s="88"/>
      <c r="C13033" s="88"/>
      <c r="D13033" s="88"/>
      <c r="E13033" s="88"/>
      <c r="F13033" s="88"/>
      <c r="G13033" s="88"/>
      <c r="H13033" s="88"/>
      <c r="I13033" s="88"/>
    </row>
    <row r="13034" spans="1:9" ht="15" customHeight="1" x14ac:dyDescent="0.25">
      <c r="A13034" s="89"/>
      <c r="B13034" s="89"/>
      <c r="C13034" s="14" t="s">
        <v>2076</v>
      </c>
      <c r="D13034" s="14" t="s">
        <v>2059</v>
      </c>
      <c r="E13034" s="9"/>
      <c r="F13034" s="9"/>
      <c r="G13034" s="9"/>
      <c r="H13034" s="9"/>
      <c r="I13034" s="9"/>
    </row>
    <row r="13035" spans="1:9" ht="12.95" customHeight="1" x14ac:dyDescent="0.25">
      <c r="A13035" s="15" t="s">
        <v>2108</v>
      </c>
      <c r="B13035" s="16" t="s">
        <v>2076</v>
      </c>
      <c r="C13035" s="17">
        <v>1880.22</v>
      </c>
      <c r="D13035" s="18">
        <v>1880.22</v>
      </c>
      <c r="E13035" s="9"/>
      <c r="F13035" s="9"/>
      <c r="G13035" s="9"/>
      <c r="H13035" s="9"/>
      <c r="I13035" s="9"/>
    </row>
    <row r="13036" spans="1:9" ht="15" customHeight="1" x14ac:dyDescent="0.25">
      <c r="A13036" s="19"/>
      <c r="B13036" s="20"/>
      <c r="C13036" s="21"/>
      <c r="D13036" s="22">
        <v>1880.22</v>
      </c>
      <c r="E13036" s="9"/>
      <c r="F13036" s="9"/>
      <c r="G13036" s="9"/>
      <c r="H13036" s="9"/>
      <c r="I13036" s="9"/>
    </row>
    <row r="13037" spans="1:9" ht="9.9499999999999993" customHeight="1" x14ac:dyDescent="0.25">
      <c r="A13037" s="86"/>
      <c r="B13037" s="86"/>
      <c r="C13037" s="86"/>
      <c r="D13037" s="9"/>
      <c r="E13037" s="9"/>
      <c r="F13037" s="9"/>
      <c r="G13037" s="9"/>
      <c r="H13037" s="9"/>
      <c r="I13037" s="9"/>
    </row>
    <row r="13038" spans="1:9" ht="12" customHeight="1" x14ac:dyDescent="0.25">
      <c r="A13038" s="9"/>
      <c r="B13038" s="9"/>
      <c r="C13038" s="9"/>
      <c r="D13038" s="90" t="s">
        <v>5238</v>
      </c>
      <c r="E13038" s="90"/>
      <c r="F13038" s="90"/>
      <c r="G13038" s="90"/>
      <c r="H13038" s="90"/>
      <c r="I13038" s="90"/>
    </row>
    <row r="13039" spans="1:9" ht="9.9499999999999993" customHeight="1" x14ac:dyDescent="0.25">
      <c r="A13039" s="86"/>
      <c r="B13039" s="86"/>
      <c r="C13039" s="86"/>
      <c r="D13039" s="86"/>
      <c r="E13039" s="9"/>
      <c r="F13039" s="9"/>
      <c r="G13039" s="9"/>
      <c r="H13039" s="9"/>
      <c r="I13039" s="9"/>
    </row>
    <row r="13040" spans="1:9" ht="42.95" customHeight="1" x14ac:dyDescent="0.25">
      <c r="A13040" s="88" t="s">
        <v>3891</v>
      </c>
      <c r="B13040" s="88"/>
      <c r="C13040" s="88"/>
      <c r="D13040" s="88"/>
      <c r="E13040" s="88"/>
      <c r="F13040" s="88"/>
      <c r="G13040" s="88"/>
      <c r="H13040" s="88"/>
      <c r="I13040" s="88"/>
    </row>
    <row r="13041" spans="1:9" ht="15" customHeight="1" x14ac:dyDescent="0.25">
      <c r="A13041" s="89"/>
      <c r="B13041" s="89"/>
      <c r="C13041" s="14" t="s">
        <v>2058</v>
      </c>
      <c r="D13041" s="14" t="s">
        <v>2059</v>
      </c>
      <c r="E13041" s="9"/>
      <c r="F13041" s="9"/>
      <c r="G13041" s="9"/>
      <c r="H13041" s="9"/>
      <c r="I13041" s="9"/>
    </row>
    <row r="13042" spans="1:9" ht="12.95" customHeight="1" x14ac:dyDescent="0.25">
      <c r="A13042" s="15" t="s">
        <v>3892</v>
      </c>
      <c r="B13042" s="16" t="s">
        <v>2058</v>
      </c>
      <c r="C13042" s="17">
        <v>1</v>
      </c>
      <c r="D13042" s="18">
        <v>1</v>
      </c>
      <c r="E13042" s="9"/>
      <c r="F13042" s="9"/>
      <c r="G13042" s="9"/>
      <c r="H13042" s="9"/>
      <c r="I13042" s="9"/>
    </row>
    <row r="13043" spans="1:9" ht="15" customHeight="1" x14ac:dyDescent="0.25">
      <c r="A13043" s="19"/>
      <c r="B13043" s="20"/>
      <c r="C13043" s="21"/>
      <c r="D13043" s="22">
        <v>1</v>
      </c>
      <c r="E13043" s="9"/>
      <c r="F13043" s="9"/>
      <c r="G13043" s="9"/>
      <c r="H13043" s="9"/>
      <c r="I13043" s="9"/>
    </row>
    <row r="13044" spans="1:9" ht="9.9499999999999993" customHeight="1" x14ac:dyDescent="0.25">
      <c r="A13044" s="86"/>
      <c r="B13044" s="86"/>
      <c r="C13044" s="86"/>
      <c r="D13044" s="9"/>
      <c r="E13044" s="9"/>
      <c r="F13044" s="9"/>
      <c r="G13044" s="9"/>
      <c r="H13044" s="9"/>
      <c r="I13044" s="9"/>
    </row>
    <row r="13045" spans="1:9" ht="12" customHeight="1" x14ac:dyDescent="0.25">
      <c r="A13045" s="9"/>
      <c r="B13045" s="9"/>
      <c r="C13045" s="9"/>
      <c r="D13045" s="90" t="s">
        <v>4240</v>
      </c>
      <c r="E13045" s="90"/>
      <c r="F13045" s="90"/>
      <c r="G13045" s="90"/>
      <c r="H13045" s="90"/>
      <c r="I13045" s="90"/>
    </row>
    <row r="13046" spans="1:9" ht="9.9499999999999993" customHeight="1" x14ac:dyDescent="0.25">
      <c r="A13046" s="86"/>
      <c r="B13046" s="86"/>
      <c r="C13046" s="86"/>
      <c r="D13046" s="86"/>
      <c r="E13046" s="9"/>
      <c r="F13046" s="9"/>
      <c r="G13046" s="9"/>
      <c r="H13046" s="9"/>
      <c r="I13046" s="9"/>
    </row>
  </sheetData>
  <mergeCells count="8936">
    <mergeCell ref="A15:D15"/>
    <mergeCell ref="A16:I16"/>
    <mergeCell ref="A17:B17"/>
    <mergeCell ref="A20:C20"/>
    <mergeCell ref="D21:I21"/>
    <mergeCell ref="A8:D8"/>
    <mergeCell ref="A9:I9"/>
    <mergeCell ref="A10:B10"/>
    <mergeCell ref="A13:C13"/>
    <mergeCell ref="D14:I14"/>
    <mergeCell ref="A1:I1"/>
    <mergeCell ref="A2:I2"/>
    <mergeCell ref="A3:B3"/>
    <mergeCell ref="A6:C6"/>
    <mergeCell ref="D7:I7"/>
    <mergeCell ref="A43:D43"/>
    <mergeCell ref="A44:I44"/>
    <mergeCell ref="A45:B45"/>
    <mergeCell ref="A48:C48"/>
    <mergeCell ref="D49:I49"/>
    <mergeCell ref="A36:D36"/>
    <mergeCell ref="A37:I37"/>
    <mergeCell ref="A38:B38"/>
    <mergeCell ref="A41:C41"/>
    <mergeCell ref="D42:I42"/>
    <mergeCell ref="A29:D29"/>
    <mergeCell ref="A30:I30"/>
    <mergeCell ref="A31:B31"/>
    <mergeCell ref="A34:C34"/>
    <mergeCell ref="D35:I35"/>
    <mergeCell ref="A22:D22"/>
    <mergeCell ref="A23:I23"/>
    <mergeCell ref="A24:B24"/>
    <mergeCell ref="A27:C27"/>
    <mergeCell ref="D28:I28"/>
    <mergeCell ref="A71:D71"/>
    <mergeCell ref="A72:I72"/>
    <mergeCell ref="A73:B73"/>
    <mergeCell ref="A78:C78"/>
    <mergeCell ref="D79:I79"/>
    <mergeCell ref="A64:D64"/>
    <mergeCell ref="A65:I65"/>
    <mergeCell ref="A66:B66"/>
    <mergeCell ref="A69:C69"/>
    <mergeCell ref="D70:I70"/>
    <mergeCell ref="A57:D57"/>
    <mergeCell ref="A58:I58"/>
    <mergeCell ref="A59:B59"/>
    <mergeCell ref="A62:C62"/>
    <mergeCell ref="D63:I63"/>
    <mergeCell ref="A50:D50"/>
    <mergeCell ref="A51:I51"/>
    <mergeCell ref="A52:B52"/>
    <mergeCell ref="A55:C55"/>
    <mergeCell ref="D56:I56"/>
    <mergeCell ref="A105:D105"/>
    <mergeCell ref="A106:I106"/>
    <mergeCell ref="A107:B107"/>
    <mergeCell ref="A110:C110"/>
    <mergeCell ref="D111:I111"/>
    <mergeCell ref="A98:D98"/>
    <mergeCell ref="A99:I99"/>
    <mergeCell ref="A100:B100"/>
    <mergeCell ref="A103:C103"/>
    <mergeCell ref="D104:I104"/>
    <mergeCell ref="A89:D89"/>
    <mergeCell ref="A90:I90"/>
    <mergeCell ref="A91:B91"/>
    <mergeCell ref="A96:C96"/>
    <mergeCell ref="D97:I97"/>
    <mergeCell ref="A80:D80"/>
    <mergeCell ref="A81:I81"/>
    <mergeCell ref="A82:B82"/>
    <mergeCell ref="A87:C87"/>
    <mergeCell ref="D88:I88"/>
    <mergeCell ref="A133:D133"/>
    <mergeCell ref="A134:I134"/>
    <mergeCell ref="A135:B135"/>
    <mergeCell ref="A138:C138"/>
    <mergeCell ref="D139:I139"/>
    <mergeCell ref="A126:D126"/>
    <mergeCell ref="A127:I127"/>
    <mergeCell ref="A128:B128"/>
    <mergeCell ref="A131:C131"/>
    <mergeCell ref="D132:I132"/>
    <mergeCell ref="A119:D119"/>
    <mergeCell ref="A120:I120"/>
    <mergeCell ref="A121:B121"/>
    <mergeCell ref="A124:C124"/>
    <mergeCell ref="D125:I125"/>
    <mergeCell ref="A112:D112"/>
    <mergeCell ref="A113:I113"/>
    <mergeCell ref="A114:B114"/>
    <mergeCell ref="A117:C117"/>
    <mergeCell ref="D118:I118"/>
    <mergeCell ref="A161:D161"/>
    <mergeCell ref="A162:I162"/>
    <mergeCell ref="A163:B163"/>
    <mergeCell ref="A166:C166"/>
    <mergeCell ref="D167:I167"/>
    <mergeCell ref="A154:D154"/>
    <mergeCell ref="A155:I155"/>
    <mergeCell ref="A156:B156"/>
    <mergeCell ref="A159:C159"/>
    <mergeCell ref="D160:I160"/>
    <mergeCell ref="A147:D147"/>
    <mergeCell ref="A148:I148"/>
    <mergeCell ref="A149:B149"/>
    <mergeCell ref="A152:C152"/>
    <mergeCell ref="D153:I153"/>
    <mergeCell ref="A140:D140"/>
    <mergeCell ref="A141:I141"/>
    <mergeCell ref="A142:B142"/>
    <mergeCell ref="A145:C145"/>
    <mergeCell ref="D146:I146"/>
    <mergeCell ref="A189:D189"/>
    <mergeCell ref="A190:I190"/>
    <mergeCell ref="A191:B191"/>
    <mergeCell ref="A194:C194"/>
    <mergeCell ref="D195:I195"/>
    <mergeCell ref="A182:D182"/>
    <mergeCell ref="A183:I183"/>
    <mergeCell ref="A184:B184"/>
    <mergeCell ref="A187:C187"/>
    <mergeCell ref="D188:I188"/>
    <mergeCell ref="A175:D175"/>
    <mergeCell ref="A176:I176"/>
    <mergeCell ref="A177:B177"/>
    <mergeCell ref="A180:C180"/>
    <mergeCell ref="D181:I181"/>
    <mergeCell ref="A168:D168"/>
    <mergeCell ref="A169:I169"/>
    <mergeCell ref="A170:B170"/>
    <mergeCell ref="A173:C173"/>
    <mergeCell ref="D174:I174"/>
    <mergeCell ref="A217:D217"/>
    <mergeCell ref="A218:I218"/>
    <mergeCell ref="A219:B219"/>
    <mergeCell ref="A224:C224"/>
    <mergeCell ref="D225:I225"/>
    <mergeCell ref="A210:D210"/>
    <mergeCell ref="A211:I211"/>
    <mergeCell ref="A212:B212"/>
    <mergeCell ref="A215:C215"/>
    <mergeCell ref="D216:I216"/>
    <mergeCell ref="A203:D203"/>
    <mergeCell ref="A204:I204"/>
    <mergeCell ref="A205:B205"/>
    <mergeCell ref="A208:C208"/>
    <mergeCell ref="D209:I209"/>
    <mergeCell ref="A196:D196"/>
    <mergeCell ref="A197:I197"/>
    <mergeCell ref="A198:B198"/>
    <mergeCell ref="A201:C201"/>
    <mergeCell ref="D202:I202"/>
    <mergeCell ref="A251:D251"/>
    <mergeCell ref="A252:I252"/>
    <mergeCell ref="A253:B253"/>
    <mergeCell ref="A256:C256"/>
    <mergeCell ref="D257:I257"/>
    <mergeCell ref="A244:D244"/>
    <mergeCell ref="A245:I245"/>
    <mergeCell ref="A246:B246"/>
    <mergeCell ref="A249:C249"/>
    <mergeCell ref="D250:I250"/>
    <mergeCell ref="A235:D235"/>
    <mergeCell ref="A236:I236"/>
    <mergeCell ref="A237:B237"/>
    <mergeCell ref="A242:C242"/>
    <mergeCell ref="D243:I243"/>
    <mergeCell ref="A226:D226"/>
    <mergeCell ref="A227:I227"/>
    <mergeCell ref="A228:B228"/>
    <mergeCell ref="A233:C233"/>
    <mergeCell ref="D234:I234"/>
    <mergeCell ref="A279:D279"/>
    <mergeCell ref="A280:I280"/>
    <mergeCell ref="A281:B281"/>
    <mergeCell ref="A284:C284"/>
    <mergeCell ref="D285:I285"/>
    <mergeCell ref="A272:D272"/>
    <mergeCell ref="A273:I273"/>
    <mergeCell ref="A274:B274"/>
    <mergeCell ref="A277:C277"/>
    <mergeCell ref="D278:I278"/>
    <mergeCell ref="A265:D265"/>
    <mergeCell ref="A266:I266"/>
    <mergeCell ref="A267:B267"/>
    <mergeCell ref="A270:C270"/>
    <mergeCell ref="D271:I271"/>
    <mergeCell ref="A258:D258"/>
    <mergeCell ref="A259:I259"/>
    <mergeCell ref="A260:B260"/>
    <mergeCell ref="A263:C263"/>
    <mergeCell ref="D264:I264"/>
    <mergeCell ref="A307:D307"/>
    <mergeCell ref="A308:I308"/>
    <mergeCell ref="A309:B309"/>
    <mergeCell ref="A312:C312"/>
    <mergeCell ref="D313:I313"/>
    <mergeCell ref="A300:D300"/>
    <mergeCell ref="A301:I301"/>
    <mergeCell ref="A302:B302"/>
    <mergeCell ref="A305:C305"/>
    <mergeCell ref="D306:I306"/>
    <mergeCell ref="A293:D293"/>
    <mergeCell ref="A294:I294"/>
    <mergeCell ref="A295:B295"/>
    <mergeCell ref="A298:C298"/>
    <mergeCell ref="D299:I299"/>
    <mergeCell ref="A286:D286"/>
    <mergeCell ref="A287:I287"/>
    <mergeCell ref="A288:B288"/>
    <mergeCell ref="A291:C291"/>
    <mergeCell ref="D292:I292"/>
    <mergeCell ref="A335:D335"/>
    <mergeCell ref="A336:I336"/>
    <mergeCell ref="A337:B337"/>
    <mergeCell ref="A340:C340"/>
    <mergeCell ref="D341:I341"/>
    <mergeCell ref="A328:D328"/>
    <mergeCell ref="A329:I329"/>
    <mergeCell ref="A330:B330"/>
    <mergeCell ref="A333:C333"/>
    <mergeCell ref="D334:I334"/>
    <mergeCell ref="A321:D321"/>
    <mergeCell ref="A322:I322"/>
    <mergeCell ref="A323:B323"/>
    <mergeCell ref="A326:C326"/>
    <mergeCell ref="D327:I327"/>
    <mergeCell ref="A314:D314"/>
    <mergeCell ref="A315:I315"/>
    <mergeCell ref="A316:B316"/>
    <mergeCell ref="A319:C319"/>
    <mergeCell ref="D320:I320"/>
    <mergeCell ref="A363:D363"/>
    <mergeCell ref="A364:I364"/>
    <mergeCell ref="A365:B365"/>
    <mergeCell ref="A370:C370"/>
    <mergeCell ref="D371:I371"/>
    <mergeCell ref="A356:D356"/>
    <mergeCell ref="A357:I357"/>
    <mergeCell ref="A358:B358"/>
    <mergeCell ref="A361:C361"/>
    <mergeCell ref="D362:I362"/>
    <mergeCell ref="A349:D349"/>
    <mergeCell ref="A350:I350"/>
    <mergeCell ref="A351:B351"/>
    <mergeCell ref="A354:C354"/>
    <mergeCell ref="D355:I355"/>
    <mergeCell ref="A342:D342"/>
    <mergeCell ref="A343:I343"/>
    <mergeCell ref="A344:B344"/>
    <mergeCell ref="A347:C347"/>
    <mergeCell ref="D348:I348"/>
    <mergeCell ref="A397:D397"/>
    <mergeCell ref="A398:I398"/>
    <mergeCell ref="A399:B399"/>
    <mergeCell ref="A402:C402"/>
    <mergeCell ref="D403:I403"/>
    <mergeCell ref="A390:D390"/>
    <mergeCell ref="A391:I391"/>
    <mergeCell ref="A392:B392"/>
    <mergeCell ref="A395:C395"/>
    <mergeCell ref="D396:I396"/>
    <mergeCell ref="A381:D381"/>
    <mergeCell ref="A382:I382"/>
    <mergeCell ref="A383:B383"/>
    <mergeCell ref="A388:C388"/>
    <mergeCell ref="D389:I389"/>
    <mergeCell ref="A372:D372"/>
    <mergeCell ref="A373:I373"/>
    <mergeCell ref="A374:B374"/>
    <mergeCell ref="A379:C379"/>
    <mergeCell ref="D380:I380"/>
    <mergeCell ref="A425:D425"/>
    <mergeCell ref="A426:I426"/>
    <mergeCell ref="A427:B427"/>
    <mergeCell ref="A430:C430"/>
    <mergeCell ref="D431:I431"/>
    <mergeCell ref="A418:D418"/>
    <mergeCell ref="A419:I419"/>
    <mergeCell ref="A420:B420"/>
    <mergeCell ref="A423:C423"/>
    <mergeCell ref="D424:I424"/>
    <mergeCell ref="A411:D411"/>
    <mergeCell ref="A412:I412"/>
    <mergeCell ref="A413:B413"/>
    <mergeCell ref="A416:C416"/>
    <mergeCell ref="D417:I417"/>
    <mergeCell ref="A404:D404"/>
    <mergeCell ref="A405:I405"/>
    <mergeCell ref="A406:B406"/>
    <mergeCell ref="A409:C409"/>
    <mergeCell ref="D410:I410"/>
    <mergeCell ref="A453:D453"/>
    <mergeCell ref="A454:I454"/>
    <mergeCell ref="A455:B455"/>
    <mergeCell ref="A458:C458"/>
    <mergeCell ref="D459:I459"/>
    <mergeCell ref="A446:D446"/>
    <mergeCell ref="A447:I447"/>
    <mergeCell ref="A448:B448"/>
    <mergeCell ref="A451:C451"/>
    <mergeCell ref="D452:I452"/>
    <mergeCell ref="A439:D439"/>
    <mergeCell ref="A440:I440"/>
    <mergeCell ref="A441:B441"/>
    <mergeCell ref="A444:C444"/>
    <mergeCell ref="D445:I445"/>
    <mergeCell ref="A432:D432"/>
    <mergeCell ref="A433:I433"/>
    <mergeCell ref="A434:B434"/>
    <mergeCell ref="A437:C437"/>
    <mergeCell ref="D438:I438"/>
    <mergeCell ref="A481:D481"/>
    <mergeCell ref="A482:I482"/>
    <mergeCell ref="A483:B483"/>
    <mergeCell ref="A486:C486"/>
    <mergeCell ref="D487:I487"/>
    <mergeCell ref="A474:D474"/>
    <mergeCell ref="A475:I475"/>
    <mergeCell ref="A476:B476"/>
    <mergeCell ref="A479:C479"/>
    <mergeCell ref="D480:I480"/>
    <mergeCell ref="A467:D467"/>
    <mergeCell ref="A468:I468"/>
    <mergeCell ref="A469:B469"/>
    <mergeCell ref="A472:C472"/>
    <mergeCell ref="D473:I473"/>
    <mergeCell ref="A460:D460"/>
    <mergeCell ref="A461:I461"/>
    <mergeCell ref="A462:B462"/>
    <mergeCell ref="A465:C465"/>
    <mergeCell ref="D466:I466"/>
    <mergeCell ref="A509:D509"/>
    <mergeCell ref="A510:I510"/>
    <mergeCell ref="A511:B511"/>
    <mergeCell ref="A516:C516"/>
    <mergeCell ref="D517:I517"/>
    <mergeCell ref="A502:D502"/>
    <mergeCell ref="A503:I503"/>
    <mergeCell ref="A504:B504"/>
    <mergeCell ref="A507:C507"/>
    <mergeCell ref="D508:I508"/>
    <mergeCell ref="A495:D495"/>
    <mergeCell ref="A496:I496"/>
    <mergeCell ref="A497:B497"/>
    <mergeCell ref="A500:C500"/>
    <mergeCell ref="D501:I501"/>
    <mergeCell ref="A488:D488"/>
    <mergeCell ref="A489:I489"/>
    <mergeCell ref="A490:B490"/>
    <mergeCell ref="A493:C493"/>
    <mergeCell ref="D494:I494"/>
    <mergeCell ref="A543:D543"/>
    <mergeCell ref="A544:I544"/>
    <mergeCell ref="A545:B545"/>
    <mergeCell ref="A548:C548"/>
    <mergeCell ref="D549:I549"/>
    <mergeCell ref="A536:D536"/>
    <mergeCell ref="A537:I537"/>
    <mergeCell ref="A538:B538"/>
    <mergeCell ref="A541:C541"/>
    <mergeCell ref="D542:I542"/>
    <mergeCell ref="A527:D527"/>
    <mergeCell ref="A528:I528"/>
    <mergeCell ref="A529:B529"/>
    <mergeCell ref="A534:C534"/>
    <mergeCell ref="D535:I535"/>
    <mergeCell ref="A518:D518"/>
    <mergeCell ref="A519:I519"/>
    <mergeCell ref="A520:B520"/>
    <mergeCell ref="A525:C525"/>
    <mergeCell ref="D526:I526"/>
    <mergeCell ref="A571:D571"/>
    <mergeCell ref="A572:I572"/>
    <mergeCell ref="A573:B573"/>
    <mergeCell ref="A576:C576"/>
    <mergeCell ref="D577:I577"/>
    <mergeCell ref="A564:D564"/>
    <mergeCell ref="A565:I565"/>
    <mergeCell ref="A566:B566"/>
    <mergeCell ref="A569:C569"/>
    <mergeCell ref="D570:I570"/>
    <mergeCell ref="A557:D557"/>
    <mergeCell ref="A558:I558"/>
    <mergeCell ref="A559:B559"/>
    <mergeCell ref="A562:C562"/>
    <mergeCell ref="D563:I563"/>
    <mergeCell ref="A550:D550"/>
    <mergeCell ref="A551:I551"/>
    <mergeCell ref="A552:B552"/>
    <mergeCell ref="A555:C555"/>
    <mergeCell ref="D556:I556"/>
    <mergeCell ref="A599:D599"/>
    <mergeCell ref="A600:I600"/>
    <mergeCell ref="A601:B601"/>
    <mergeCell ref="A604:C604"/>
    <mergeCell ref="D605:I605"/>
    <mergeCell ref="A592:D592"/>
    <mergeCell ref="A593:I593"/>
    <mergeCell ref="A594:B594"/>
    <mergeCell ref="A597:C597"/>
    <mergeCell ref="D598:I598"/>
    <mergeCell ref="A585:D585"/>
    <mergeCell ref="A586:I586"/>
    <mergeCell ref="A587:B587"/>
    <mergeCell ref="A590:C590"/>
    <mergeCell ref="D591:I591"/>
    <mergeCell ref="A578:D578"/>
    <mergeCell ref="A579:I579"/>
    <mergeCell ref="A580:B580"/>
    <mergeCell ref="A583:C583"/>
    <mergeCell ref="D584:I584"/>
    <mergeCell ref="A627:D627"/>
    <mergeCell ref="A628:I628"/>
    <mergeCell ref="A629:B629"/>
    <mergeCell ref="A632:C632"/>
    <mergeCell ref="D633:I633"/>
    <mergeCell ref="A620:D620"/>
    <mergeCell ref="A621:I621"/>
    <mergeCell ref="A622:B622"/>
    <mergeCell ref="A625:C625"/>
    <mergeCell ref="D626:I626"/>
    <mergeCell ref="A613:D613"/>
    <mergeCell ref="A614:I614"/>
    <mergeCell ref="A615:B615"/>
    <mergeCell ref="A618:C618"/>
    <mergeCell ref="D619:I619"/>
    <mergeCell ref="A606:D606"/>
    <mergeCell ref="A607:I607"/>
    <mergeCell ref="A608:B608"/>
    <mergeCell ref="A611:C611"/>
    <mergeCell ref="D612:I612"/>
    <mergeCell ref="A655:D655"/>
    <mergeCell ref="A656:I656"/>
    <mergeCell ref="A657:B657"/>
    <mergeCell ref="A662:C662"/>
    <mergeCell ref="D663:I663"/>
    <mergeCell ref="A648:D648"/>
    <mergeCell ref="A649:I649"/>
    <mergeCell ref="A650:B650"/>
    <mergeCell ref="A653:C653"/>
    <mergeCell ref="D654:I654"/>
    <mergeCell ref="A641:D641"/>
    <mergeCell ref="A642:I642"/>
    <mergeCell ref="A643:B643"/>
    <mergeCell ref="A646:C646"/>
    <mergeCell ref="D647:I647"/>
    <mergeCell ref="A634:D634"/>
    <mergeCell ref="A635:I635"/>
    <mergeCell ref="A636:B636"/>
    <mergeCell ref="A639:C639"/>
    <mergeCell ref="D640:I640"/>
    <mergeCell ref="A689:D689"/>
    <mergeCell ref="A690:I690"/>
    <mergeCell ref="A691:B691"/>
    <mergeCell ref="A694:C694"/>
    <mergeCell ref="D695:I695"/>
    <mergeCell ref="A682:D682"/>
    <mergeCell ref="A683:I683"/>
    <mergeCell ref="A684:B684"/>
    <mergeCell ref="A687:C687"/>
    <mergeCell ref="D688:I688"/>
    <mergeCell ref="A673:D673"/>
    <mergeCell ref="A674:I674"/>
    <mergeCell ref="A675:B675"/>
    <mergeCell ref="A680:C680"/>
    <mergeCell ref="D681:I681"/>
    <mergeCell ref="A664:D664"/>
    <mergeCell ref="A665:I665"/>
    <mergeCell ref="A666:B666"/>
    <mergeCell ref="A671:C671"/>
    <mergeCell ref="D672:I672"/>
    <mergeCell ref="A717:D717"/>
    <mergeCell ref="A718:I718"/>
    <mergeCell ref="A719:B719"/>
    <mergeCell ref="A722:C722"/>
    <mergeCell ref="D723:I723"/>
    <mergeCell ref="A710:D710"/>
    <mergeCell ref="A711:I711"/>
    <mergeCell ref="A712:B712"/>
    <mergeCell ref="A715:C715"/>
    <mergeCell ref="D716:I716"/>
    <mergeCell ref="A703:D703"/>
    <mergeCell ref="A704:I704"/>
    <mergeCell ref="A705:B705"/>
    <mergeCell ref="A708:C708"/>
    <mergeCell ref="D709:I709"/>
    <mergeCell ref="A696:D696"/>
    <mergeCell ref="A697:I697"/>
    <mergeCell ref="A698:B698"/>
    <mergeCell ref="A701:C701"/>
    <mergeCell ref="D702:I702"/>
    <mergeCell ref="A745:D745"/>
    <mergeCell ref="A746:I746"/>
    <mergeCell ref="A747:B747"/>
    <mergeCell ref="A750:C750"/>
    <mergeCell ref="D751:I751"/>
    <mergeCell ref="A738:D738"/>
    <mergeCell ref="A739:I739"/>
    <mergeCell ref="A740:B740"/>
    <mergeCell ref="A743:C743"/>
    <mergeCell ref="D744:I744"/>
    <mergeCell ref="A731:D731"/>
    <mergeCell ref="A732:I732"/>
    <mergeCell ref="A733:B733"/>
    <mergeCell ref="A736:C736"/>
    <mergeCell ref="D737:I737"/>
    <mergeCell ref="A724:D724"/>
    <mergeCell ref="A725:I725"/>
    <mergeCell ref="A726:B726"/>
    <mergeCell ref="A729:C729"/>
    <mergeCell ref="D730:I730"/>
    <mergeCell ref="A773:D773"/>
    <mergeCell ref="A774:I774"/>
    <mergeCell ref="A775:B775"/>
    <mergeCell ref="A778:C778"/>
    <mergeCell ref="D779:I779"/>
    <mergeCell ref="A766:D766"/>
    <mergeCell ref="A767:I767"/>
    <mergeCell ref="A768:B768"/>
    <mergeCell ref="A771:C771"/>
    <mergeCell ref="D772:I772"/>
    <mergeCell ref="A759:D759"/>
    <mergeCell ref="A760:I760"/>
    <mergeCell ref="A761:B761"/>
    <mergeCell ref="A764:C764"/>
    <mergeCell ref="D765:I765"/>
    <mergeCell ref="A752:D752"/>
    <mergeCell ref="A753:I753"/>
    <mergeCell ref="A754:B754"/>
    <mergeCell ref="A757:C757"/>
    <mergeCell ref="D758:I758"/>
    <mergeCell ref="A801:D801"/>
    <mergeCell ref="A802:I802"/>
    <mergeCell ref="A803:B803"/>
    <mergeCell ref="A808:C808"/>
    <mergeCell ref="D809:I809"/>
    <mergeCell ref="A794:D794"/>
    <mergeCell ref="A795:I795"/>
    <mergeCell ref="A796:B796"/>
    <mergeCell ref="A799:C799"/>
    <mergeCell ref="D800:I800"/>
    <mergeCell ref="A787:D787"/>
    <mergeCell ref="A788:I788"/>
    <mergeCell ref="A789:B789"/>
    <mergeCell ref="A792:C792"/>
    <mergeCell ref="D793:I793"/>
    <mergeCell ref="A780:D780"/>
    <mergeCell ref="A781:I781"/>
    <mergeCell ref="A782:B782"/>
    <mergeCell ref="A785:C785"/>
    <mergeCell ref="D786:I786"/>
    <mergeCell ref="A835:D835"/>
    <mergeCell ref="A836:I836"/>
    <mergeCell ref="A837:B837"/>
    <mergeCell ref="A840:C840"/>
    <mergeCell ref="D841:I841"/>
    <mergeCell ref="A828:D828"/>
    <mergeCell ref="A829:I829"/>
    <mergeCell ref="A830:B830"/>
    <mergeCell ref="A833:C833"/>
    <mergeCell ref="D834:I834"/>
    <mergeCell ref="A819:D819"/>
    <mergeCell ref="A820:I820"/>
    <mergeCell ref="A821:B821"/>
    <mergeCell ref="A826:C826"/>
    <mergeCell ref="D827:I827"/>
    <mergeCell ref="A810:D810"/>
    <mergeCell ref="A811:I811"/>
    <mergeCell ref="A812:B812"/>
    <mergeCell ref="A817:C817"/>
    <mergeCell ref="D818:I818"/>
    <mergeCell ref="A863:D863"/>
    <mergeCell ref="A864:I864"/>
    <mergeCell ref="A865:B865"/>
    <mergeCell ref="A868:C868"/>
    <mergeCell ref="D869:I869"/>
    <mergeCell ref="A856:D856"/>
    <mergeCell ref="A857:I857"/>
    <mergeCell ref="A858:B858"/>
    <mergeCell ref="A861:C861"/>
    <mergeCell ref="D862:I862"/>
    <mergeCell ref="A849:D849"/>
    <mergeCell ref="A850:I850"/>
    <mergeCell ref="A851:B851"/>
    <mergeCell ref="A854:C854"/>
    <mergeCell ref="D855:I855"/>
    <mergeCell ref="A842:D842"/>
    <mergeCell ref="A843:I843"/>
    <mergeCell ref="A844:B844"/>
    <mergeCell ref="A847:C847"/>
    <mergeCell ref="D848:I848"/>
    <mergeCell ref="A891:D891"/>
    <mergeCell ref="A892:I892"/>
    <mergeCell ref="A893:B893"/>
    <mergeCell ref="A896:C896"/>
    <mergeCell ref="D897:I897"/>
    <mergeCell ref="A884:D884"/>
    <mergeCell ref="A885:I885"/>
    <mergeCell ref="A886:B886"/>
    <mergeCell ref="A889:C889"/>
    <mergeCell ref="D890:I890"/>
    <mergeCell ref="A877:D877"/>
    <mergeCell ref="A878:I878"/>
    <mergeCell ref="A879:B879"/>
    <mergeCell ref="A882:C882"/>
    <mergeCell ref="D883:I883"/>
    <mergeCell ref="A870:D870"/>
    <mergeCell ref="A871:I871"/>
    <mergeCell ref="A872:B872"/>
    <mergeCell ref="A875:C875"/>
    <mergeCell ref="D876:I876"/>
    <mergeCell ref="A919:D919"/>
    <mergeCell ref="A920:I920"/>
    <mergeCell ref="A921:B921"/>
    <mergeCell ref="A924:C924"/>
    <mergeCell ref="D925:I925"/>
    <mergeCell ref="A912:D912"/>
    <mergeCell ref="A913:I913"/>
    <mergeCell ref="A914:B914"/>
    <mergeCell ref="A917:C917"/>
    <mergeCell ref="D918:I918"/>
    <mergeCell ref="A905:D905"/>
    <mergeCell ref="A906:I906"/>
    <mergeCell ref="A907:B907"/>
    <mergeCell ref="A910:C910"/>
    <mergeCell ref="D911:I911"/>
    <mergeCell ref="A898:D898"/>
    <mergeCell ref="A899:I899"/>
    <mergeCell ref="A900:B900"/>
    <mergeCell ref="A903:C903"/>
    <mergeCell ref="D904:I904"/>
    <mergeCell ref="A947:D947"/>
    <mergeCell ref="A948:I948"/>
    <mergeCell ref="A949:B949"/>
    <mergeCell ref="A954:C954"/>
    <mergeCell ref="D955:I955"/>
    <mergeCell ref="A940:D940"/>
    <mergeCell ref="A941:I941"/>
    <mergeCell ref="A942:B942"/>
    <mergeCell ref="A945:C945"/>
    <mergeCell ref="D946:I946"/>
    <mergeCell ref="A933:D933"/>
    <mergeCell ref="A934:I934"/>
    <mergeCell ref="A935:B935"/>
    <mergeCell ref="A938:C938"/>
    <mergeCell ref="D939:I939"/>
    <mergeCell ref="A926:D926"/>
    <mergeCell ref="A927:I927"/>
    <mergeCell ref="A928:B928"/>
    <mergeCell ref="A931:C931"/>
    <mergeCell ref="D932:I932"/>
    <mergeCell ref="A981:D981"/>
    <mergeCell ref="A982:I982"/>
    <mergeCell ref="A983:B983"/>
    <mergeCell ref="A986:C986"/>
    <mergeCell ref="D987:I987"/>
    <mergeCell ref="A974:D974"/>
    <mergeCell ref="A975:I975"/>
    <mergeCell ref="A976:B976"/>
    <mergeCell ref="A979:C979"/>
    <mergeCell ref="D980:I980"/>
    <mergeCell ref="A965:D965"/>
    <mergeCell ref="A966:I966"/>
    <mergeCell ref="A967:B967"/>
    <mergeCell ref="A972:C972"/>
    <mergeCell ref="D973:I973"/>
    <mergeCell ref="A956:D956"/>
    <mergeCell ref="A957:I957"/>
    <mergeCell ref="A958:B958"/>
    <mergeCell ref="A963:C963"/>
    <mergeCell ref="D964:I964"/>
    <mergeCell ref="A1009:D1009"/>
    <mergeCell ref="A1010:I1010"/>
    <mergeCell ref="A1011:B1011"/>
    <mergeCell ref="A1014:C1014"/>
    <mergeCell ref="D1015:I1015"/>
    <mergeCell ref="A1002:D1002"/>
    <mergeCell ref="A1003:I1003"/>
    <mergeCell ref="A1004:B1004"/>
    <mergeCell ref="A1007:C1007"/>
    <mergeCell ref="D1008:I1008"/>
    <mergeCell ref="A995:D995"/>
    <mergeCell ref="A996:I996"/>
    <mergeCell ref="A997:B997"/>
    <mergeCell ref="A1000:C1000"/>
    <mergeCell ref="D1001:I1001"/>
    <mergeCell ref="A988:D988"/>
    <mergeCell ref="A989:I989"/>
    <mergeCell ref="A990:B990"/>
    <mergeCell ref="A993:C993"/>
    <mergeCell ref="D994:I994"/>
    <mergeCell ref="A1037:D1037"/>
    <mergeCell ref="A1038:I1038"/>
    <mergeCell ref="A1039:B1039"/>
    <mergeCell ref="A1042:C1042"/>
    <mergeCell ref="D1043:I1043"/>
    <mergeCell ref="A1030:D1030"/>
    <mergeCell ref="A1031:I1031"/>
    <mergeCell ref="A1032:B1032"/>
    <mergeCell ref="A1035:C1035"/>
    <mergeCell ref="D1036:I1036"/>
    <mergeCell ref="A1023:D1023"/>
    <mergeCell ref="A1024:I1024"/>
    <mergeCell ref="A1025:B1025"/>
    <mergeCell ref="A1028:C1028"/>
    <mergeCell ref="D1029:I1029"/>
    <mergeCell ref="A1016:D1016"/>
    <mergeCell ref="A1017:I1017"/>
    <mergeCell ref="A1018:B1018"/>
    <mergeCell ref="A1021:C1021"/>
    <mergeCell ref="D1022:I1022"/>
    <mergeCell ref="A1065:D1065"/>
    <mergeCell ref="A1066:I1066"/>
    <mergeCell ref="A1067:B1067"/>
    <mergeCell ref="A1070:C1070"/>
    <mergeCell ref="D1071:I1071"/>
    <mergeCell ref="A1058:D1058"/>
    <mergeCell ref="A1059:I1059"/>
    <mergeCell ref="A1060:B1060"/>
    <mergeCell ref="A1063:C1063"/>
    <mergeCell ref="D1064:I1064"/>
    <mergeCell ref="A1051:D1051"/>
    <mergeCell ref="A1052:I1052"/>
    <mergeCell ref="A1053:B1053"/>
    <mergeCell ref="A1056:C1056"/>
    <mergeCell ref="D1057:I1057"/>
    <mergeCell ref="A1044:D1044"/>
    <mergeCell ref="A1045:I1045"/>
    <mergeCell ref="A1046:B1046"/>
    <mergeCell ref="A1049:C1049"/>
    <mergeCell ref="D1050:I1050"/>
    <mergeCell ref="A1093:D1093"/>
    <mergeCell ref="A1094:I1094"/>
    <mergeCell ref="A1095:B1095"/>
    <mergeCell ref="A1100:C1100"/>
    <mergeCell ref="D1101:I1101"/>
    <mergeCell ref="A1086:D1086"/>
    <mergeCell ref="A1087:I1087"/>
    <mergeCell ref="A1088:B1088"/>
    <mergeCell ref="A1091:C1091"/>
    <mergeCell ref="D1092:I1092"/>
    <mergeCell ref="A1079:D1079"/>
    <mergeCell ref="A1080:I1080"/>
    <mergeCell ref="A1081:B1081"/>
    <mergeCell ref="A1084:C1084"/>
    <mergeCell ref="D1085:I1085"/>
    <mergeCell ref="A1072:D1072"/>
    <mergeCell ref="A1073:I1073"/>
    <mergeCell ref="A1074:B1074"/>
    <mergeCell ref="A1077:C1077"/>
    <mergeCell ref="D1078:I1078"/>
    <mergeCell ref="A1127:D1127"/>
    <mergeCell ref="A1128:I1128"/>
    <mergeCell ref="A1129:B1129"/>
    <mergeCell ref="A1132:C1132"/>
    <mergeCell ref="D1133:I1133"/>
    <mergeCell ref="A1120:D1120"/>
    <mergeCell ref="A1121:I1121"/>
    <mergeCell ref="A1122:B1122"/>
    <mergeCell ref="A1125:C1125"/>
    <mergeCell ref="D1126:I1126"/>
    <mergeCell ref="A1111:D1111"/>
    <mergeCell ref="A1112:I1112"/>
    <mergeCell ref="A1113:B1113"/>
    <mergeCell ref="A1118:C1118"/>
    <mergeCell ref="D1119:I1119"/>
    <mergeCell ref="A1102:D1102"/>
    <mergeCell ref="A1103:I1103"/>
    <mergeCell ref="A1104:B1104"/>
    <mergeCell ref="A1109:C1109"/>
    <mergeCell ref="D1110:I1110"/>
    <mergeCell ref="A1155:D1155"/>
    <mergeCell ref="A1156:I1156"/>
    <mergeCell ref="A1157:B1157"/>
    <mergeCell ref="A1160:C1160"/>
    <mergeCell ref="D1161:I1161"/>
    <mergeCell ref="A1148:D1148"/>
    <mergeCell ref="A1149:I1149"/>
    <mergeCell ref="A1150:B1150"/>
    <mergeCell ref="A1153:C1153"/>
    <mergeCell ref="D1154:I1154"/>
    <mergeCell ref="A1141:D1141"/>
    <mergeCell ref="A1142:I1142"/>
    <mergeCell ref="A1143:B1143"/>
    <mergeCell ref="A1146:C1146"/>
    <mergeCell ref="D1147:I1147"/>
    <mergeCell ref="A1134:D1134"/>
    <mergeCell ref="A1135:I1135"/>
    <mergeCell ref="A1136:B1136"/>
    <mergeCell ref="A1139:C1139"/>
    <mergeCell ref="D1140:I1140"/>
    <mergeCell ref="A1183:D1183"/>
    <mergeCell ref="A1184:I1184"/>
    <mergeCell ref="A1185:B1185"/>
    <mergeCell ref="A1188:C1188"/>
    <mergeCell ref="D1189:I1189"/>
    <mergeCell ref="A1176:D1176"/>
    <mergeCell ref="A1177:I1177"/>
    <mergeCell ref="A1178:B1178"/>
    <mergeCell ref="A1181:C1181"/>
    <mergeCell ref="D1182:I1182"/>
    <mergeCell ref="A1169:D1169"/>
    <mergeCell ref="A1170:I1170"/>
    <mergeCell ref="A1171:B1171"/>
    <mergeCell ref="A1174:C1174"/>
    <mergeCell ref="D1175:I1175"/>
    <mergeCell ref="A1162:D1162"/>
    <mergeCell ref="A1163:I1163"/>
    <mergeCell ref="A1164:B1164"/>
    <mergeCell ref="A1167:C1167"/>
    <mergeCell ref="D1168:I1168"/>
    <mergeCell ref="A1211:D1211"/>
    <mergeCell ref="A1212:I1212"/>
    <mergeCell ref="A1213:B1213"/>
    <mergeCell ref="A1216:C1216"/>
    <mergeCell ref="D1217:I1217"/>
    <mergeCell ref="A1204:D1204"/>
    <mergeCell ref="A1205:I1205"/>
    <mergeCell ref="A1206:B1206"/>
    <mergeCell ref="A1209:C1209"/>
    <mergeCell ref="D1210:I1210"/>
    <mergeCell ref="A1197:D1197"/>
    <mergeCell ref="A1198:I1198"/>
    <mergeCell ref="A1199:B1199"/>
    <mergeCell ref="A1202:C1202"/>
    <mergeCell ref="D1203:I1203"/>
    <mergeCell ref="A1190:D1190"/>
    <mergeCell ref="A1191:I1191"/>
    <mergeCell ref="A1192:B1192"/>
    <mergeCell ref="A1195:C1195"/>
    <mergeCell ref="D1196:I1196"/>
    <mergeCell ref="A1239:D1239"/>
    <mergeCell ref="A1240:I1240"/>
    <mergeCell ref="A1241:B1241"/>
    <mergeCell ref="A1246:C1246"/>
    <mergeCell ref="D1247:I1247"/>
    <mergeCell ref="A1232:D1232"/>
    <mergeCell ref="A1233:I1233"/>
    <mergeCell ref="A1234:B1234"/>
    <mergeCell ref="A1237:C1237"/>
    <mergeCell ref="D1238:I1238"/>
    <mergeCell ref="A1225:D1225"/>
    <mergeCell ref="A1226:I1226"/>
    <mergeCell ref="A1227:B1227"/>
    <mergeCell ref="A1230:C1230"/>
    <mergeCell ref="D1231:I1231"/>
    <mergeCell ref="A1218:D1218"/>
    <mergeCell ref="A1219:I1219"/>
    <mergeCell ref="A1220:B1220"/>
    <mergeCell ref="A1223:C1223"/>
    <mergeCell ref="D1224:I1224"/>
    <mergeCell ref="A1273:D1273"/>
    <mergeCell ref="A1274:I1274"/>
    <mergeCell ref="A1275:B1275"/>
    <mergeCell ref="A1278:C1278"/>
    <mergeCell ref="D1279:I1279"/>
    <mergeCell ref="A1266:D1266"/>
    <mergeCell ref="A1267:I1267"/>
    <mergeCell ref="A1268:B1268"/>
    <mergeCell ref="A1271:C1271"/>
    <mergeCell ref="D1272:I1272"/>
    <mergeCell ref="A1257:D1257"/>
    <mergeCell ref="A1258:I1258"/>
    <mergeCell ref="A1259:B1259"/>
    <mergeCell ref="A1264:C1264"/>
    <mergeCell ref="D1265:I1265"/>
    <mergeCell ref="A1248:D1248"/>
    <mergeCell ref="A1249:I1249"/>
    <mergeCell ref="A1250:B1250"/>
    <mergeCell ref="A1255:C1255"/>
    <mergeCell ref="D1256:I1256"/>
    <mergeCell ref="A1301:D1301"/>
    <mergeCell ref="A1302:I1302"/>
    <mergeCell ref="A1303:B1303"/>
    <mergeCell ref="A1306:C1306"/>
    <mergeCell ref="D1307:I1307"/>
    <mergeCell ref="A1294:D1294"/>
    <mergeCell ref="A1295:I1295"/>
    <mergeCell ref="A1296:B1296"/>
    <mergeCell ref="A1299:C1299"/>
    <mergeCell ref="D1300:I1300"/>
    <mergeCell ref="A1287:D1287"/>
    <mergeCell ref="A1288:I1288"/>
    <mergeCell ref="A1289:B1289"/>
    <mergeCell ref="A1292:C1292"/>
    <mergeCell ref="D1293:I1293"/>
    <mergeCell ref="A1280:D1280"/>
    <mergeCell ref="A1281:I1281"/>
    <mergeCell ref="A1282:B1282"/>
    <mergeCell ref="A1285:C1285"/>
    <mergeCell ref="D1286:I1286"/>
    <mergeCell ref="A1329:D1329"/>
    <mergeCell ref="A1330:I1330"/>
    <mergeCell ref="A1331:B1331"/>
    <mergeCell ref="A1334:C1334"/>
    <mergeCell ref="D1335:I1335"/>
    <mergeCell ref="A1322:D1322"/>
    <mergeCell ref="A1323:I1323"/>
    <mergeCell ref="A1324:B1324"/>
    <mergeCell ref="A1327:C1327"/>
    <mergeCell ref="D1328:I1328"/>
    <mergeCell ref="A1315:D1315"/>
    <mergeCell ref="A1316:I1316"/>
    <mergeCell ref="A1317:B1317"/>
    <mergeCell ref="A1320:C1320"/>
    <mergeCell ref="D1321:I1321"/>
    <mergeCell ref="A1308:D1308"/>
    <mergeCell ref="A1309:I1309"/>
    <mergeCell ref="A1310:B1310"/>
    <mergeCell ref="A1313:C1313"/>
    <mergeCell ref="D1314:I1314"/>
    <mergeCell ref="A1357:D1357"/>
    <mergeCell ref="A1358:I1358"/>
    <mergeCell ref="A1359:B1359"/>
    <mergeCell ref="A1362:C1362"/>
    <mergeCell ref="D1363:I1363"/>
    <mergeCell ref="A1350:D1350"/>
    <mergeCell ref="A1351:I1351"/>
    <mergeCell ref="A1352:B1352"/>
    <mergeCell ref="A1355:C1355"/>
    <mergeCell ref="D1356:I1356"/>
    <mergeCell ref="A1343:D1343"/>
    <mergeCell ref="A1344:I1344"/>
    <mergeCell ref="A1345:B1345"/>
    <mergeCell ref="A1348:C1348"/>
    <mergeCell ref="D1349:I1349"/>
    <mergeCell ref="A1336:D1336"/>
    <mergeCell ref="A1337:I1337"/>
    <mergeCell ref="A1338:B1338"/>
    <mergeCell ref="A1341:C1341"/>
    <mergeCell ref="D1342:I1342"/>
    <mergeCell ref="A1385:D1385"/>
    <mergeCell ref="A1386:I1386"/>
    <mergeCell ref="A1387:B1387"/>
    <mergeCell ref="A1392:C1392"/>
    <mergeCell ref="D1393:I1393"/>
    <mergeCell ref="A1378:D1378"/>
    <mergeCell ref="A1379:I1379"/>
    <mergeCell ref="A1380:B1380"/>
    <mergeCell ref="A1383:C1383"/>
    <mergeCell ref="D1384:I1384"/>
    <mergeCell ref="A1371:D1371"/>
    <mergeCell ref="A1372:I1372"/>
    <mergeCell ref="A1373:B1373"/>
    <mergeCell ref="A1376:C1376"/>
    <mergeCell ref="D1377:I1377"/>
    <mergeCell ref="A1364:D1364"/>
    <mergeCell ref="A1365:I1365"/>
    <mergeCell ref="A1366:B1366"/>
    <mergeCell ref="A1369:C1369"/>
    <mergeCell ref="D1370:I1370"/>
    <mergeCell ref="A1419:D1419"/>
    <mergeCell ref="A1420:I1420"/>
    <mergeCell ref="A1421:B1421"/>
    <mergeCell ref="A1424:C1424"/>
    <mergeCell ref="D1425:I1425"/>
    <mergeCell ref="A1412:D1412"/>
    <mergeCell ref="A1413:I1413"/>
    <mergeCell ref="A1414:B1414"/>
    <mergeCell ref="A1417:C1417"/>
    <mergeCell ref="D1418:I1418"/>
    <mergeCell ref="A1403:D1403"/>
    <mergeCell ref="A1404:I1404"/>
    <mergeCell ref="A1405:B1405"/>
    <mergeCell ref="A1410:C1410"/>
    <mergeCell ref="D1411:I1411"/>
    <mergeCell ref="A1394:D1394"/>
    <mergeCell ref="A1395:I1395"/>
    <mergeCell ref="A1396:B1396"/>
    <mergeCell ref="A1401:C1401"/>
    <mergeCell ref="D1402:I1402"/>
    <mergeCell ref="A1447:D1447"/>
    <mergeCell ref="A1448:I1448"/>
    <mergeCell ref="A1449:B1449"/>
    <mergeCell ref="A1452:C1452"/>
    <mergeCell ref="D1453:I1453"/>
    <mergeCell ref="A1440:D1440"/>
    <mergeCell ref="A1441:I1441"/>
    <mergeCell ref="A1442:B1442"/>
    <mergeCell ref="A1445:C1445"/>
    <mergeCell ref="D1446:I1446"/>
    <mergeCell ref="A1433:D1433"/>
    <mergeCell ref="A1434:I1434"/>
    <mergeCell ref="A1435:B1435"/>
    <mergeCell ref="A1438:C1438"/>
    <mergeCell ref="D1439:I1439"/>
    <mergeCell ref="A1426:D1426"/>
    <mergeCell ref="A1427:I1427"/>
    <mergeCell ref="A1428:B1428"/>
    <mergeCell ref="A1431:C1431"/>
    <mergeCell ref="D1432:I1432"/>
    <mergeCell ref="A1475:D1475"/>
    <mergeCell ref="A1476:I1476"/>
    <mergeCell ref="A1477:B1477"/>
    <mergeCell ref="A1480:C1480"/>
    <mergeCell ref="D1481:I1481"/>
    <mergeCell ref="A1468:D1468"/>
    <mergeCell ref="A1469:I1469"/>
    <mergeCell ref="A1470:B1470"/>
    <mergeCell ref="A1473:C1473"/>
    <mergeCell ref="D1474:I1474"/>
    <mergeCell ref="A1461:D1461"/>
    <mergeCell ref="A1462:I1462"/>
    <mergeCell ref="A1463:B1463"/>
    <mergeCell ref="A1466:C1466"/>
    <mergeCell ref="D1467:I1467"/>
    <mergeCell ref="A1454:D1454"/>
    <mergeCell ref="A1455:I1455"/>
    <mergeCell ref="A1456:B1456"/>
    <mergeCell ref="A1459:C1459"/>
    <mergeCell ref="D1460:I1460"/>
    <mergeCell ref="A1503:D1503"/>
    <mergeCell ref="A1504:I1504"/>
    <mergeCell ref="A1505:B1505"/>
    <mergeCell ref="A1508:C1508"/>
    <mergeCell ref="D1509:I1509"/>
    <mergeCell ref="A1496:D1496"/>
    <mergeCell ref="A1497:I1497"/>
    <mergeCell ref="A1498:B1498"/>
    <mergeCell ref="A1501:C1501"/>
    <mergeCell ref="D1502:I1502"/>
    <mergeCell ref="A1489:D1489"/>
    <mergeCell ref="A1490:I1490"/>
    <mergeCell ref="A1491:B1491"/>
    <mergeCell ref="A1494:C1494"/>
    <mergeCell ref="D1495:I1495"/>
    <mergeCell ref="A1482:D1482"/>
    <mergeCell ref="A1483:I1483"/>
    <mergeCell ref="A1484:B1484"/>
    <mergeCell ref="A1487:C1487"/>
    <mergeCell ref="D1488:I1488"/>
    <mergeCell ref="A1531:D1531"/>
    <mergeCell ref="A1532:I1532"/>
    <mergeCell ref="A1533:B1533"/>
    <mergeCell ref="A1538:C1538"/>
    <mergeCell ref="D1539:I1539"/>
    <mergeCell ref="A1524:D1524"/>
    <mergeCell ref="A1525:I1525"/>
    <mergeCell ref="A1526:B1526"/>
    <mergeCell ref="A1529:C1529"/>
    <mergeCell ref="D1530:I1530"/>
    <mergeCell ref="A1517:D1517"/>
    <mergeCell ref="A1518:I1518"/>
    <mergeCell ref="A1519:B1519"/>
    <mergeCell ref="A1522:C1522"/>
    <mergeCell ref="D1523:I1523"/>
    <mergeCell ref="A1510:D1510"/>
    <mergeCell ref="A1511:I1511"/>
    <mergeCell ref="A1512:B1512"/>
    <mergeCell ref="A1515:C1515"/>
    <mergeCell ref="D1516:I1516"/>
    <mergeCell ref="A1565:D1565"/>
    <mergeCell ref="A1566:I1566"/>
    <mergeCell ref="A1567:B1567"/>
    <mergeCell ref="A1570:C1570"/>
    <mergeCell ref="D1571:I1571"/>
    <mergeCell ref="A1558:D1558"/>
    <mergeCell ref="A1559:I1559"/>
    <mergeCell ref="A1560:B1560"/>
    <mergeCell ref="A1563:C1563"/>
    <mergeCell ref="D1564:I1564"/>
    <mergeCell ref="A1549:D1549"/>
    <mergeCell ref="A1550:I1550"/>
    <mergeCell ref="A1551:B1551"/>
    <mergeCell ref="A1556:C1556"/>
    <mergeCell ref="D1557:I1557"/>
    <mergeCell ref="A1540:D1540"/>
    <mergeCell ref="A1541:I1541"/>
    <mergeCell ref="A1542:B1542"/>
    <mergeCell ref="A1547:C1547"/>
    <mergeCell ref="D1548:I1548"/>
    <mergeCell ref="A1593:D1593"/>
    <mergeCell ref="A1594:I1594"/>
    <mergeCell ref="A1595:B1595"/>
    <mergeCell ref="A1598:C1598"/>
    <mergeCell ref="D1599:I1599"/>
    <mergeCell ref="A1586:D1586"/>
    <mergeCell ref="A1587:I1587"/>
    <mergeCell ref="A1588:B1588"/>
    <mergeCell ref="A1591:C1591"/>
    <mergeCell ref="D1592:I1592"/>
    <mergeCell ref="A1579:D1579"/>
    <mergeCell ref="A1580:I1580"/>
    <mergeCell ref="A1581:B1581"/>
    <mergeCell ref="A1584:C1584"/>
    <mergeCell ref="D1585:I1585"/>
    <mergeCell ref="A1572:D1572"/>
    <mergeCell ref="A1573:I1573"/>
    <mergeCell ref="A1574:B1574"/>
    <mergeCell ref="A1577:C1577"/>
    <mergeCell ref="D1578:I1578"/>
    <mergeCell ref="A1621:D1621"/>
    <mergeCell ref="A1622:I1622"/>
    <mergeCell ref="A1623:B1623"/>
    <mergeCell ref="A1626:C1626"/>
    <mergeCell ref="D1627:I1627"/>
    <mergeCell ref="A1614:D1614"/>
    <mergeCell ref="A1615:I1615"/>
    <mergeCell ref="A1616:B1616"/>
    <mergeCell ref="A1619:C1619"/>
    <mergeCell ref="D1620:I1620"/>
    <mergeCell ref="A1607:D1607"/>
    <mergeCell ref="A1608:I1608"/>
    <mergeCell ref="A1609:B1609"/>
    <mergeCell ref="A1612:C1612"/>
    <mergeCell ref="D1613:I1613"/>
    <mergeCell ref="A1600:D1600"/>
    <mergeCell ref="A1601:I1601"/>
    <mergeCell ref="A1602:B1602"/>
    <mergeCell ref="A1605:C1605"/>
    <mergeCell ref="D1606:I1606"/>
    <mergeCell ref="A1649:D1649"/>
    <mergeCell ref="A1650:I1650"/>
    <mergeCell ref="A1651:B1651"/>
    <mergeCell ref="A1654:C1654"/>
    <mergeCell ref="D1655:I1655"/>
    <mergeCell ref="A1642:D1642"/>
    <mergeCell ref="A1643:I1643"/>
    <mergeCell ref="A1644:B1644"/>
    <mergeCell ref="A1647:C1647"/>
    <mergeCell ref="D1648:I1648"/>
    <mergeCell ref="A1635:D1635"/>
    <mergeCell ref="A1636:I1636"/>
    <mergeCell ref="A1637:B1637"/>
    <mergeCell ref="A1640:C1640"/>
    <mergeCell ref="D1641:I1641"/>
    <mergeCell ref="A1628:D1628"/>
    <mergeCell ref="A1629:I1629"/>
    <mergeCell ref="A1630:B1630"/>
    <mergeCell ref="A1633:C1633"/>
    <mergeCell ref="D1634:I1634"/>
    <mergeCell ref="A1677:D1677"/>
    <mergeCell ref="A1678:I1678"/>
    <mergeCell ref="A1679:B1679"/>
    <mergeCell ref="A1684:C1684"/>
    <mergeCell ref="D1685:I1685"/>
    <mergeCell ref="A1670:D1670"/>
    <mergeCell ref="A1671:I1671"/>
    <mergeCell ref="A1672:B1672"/>
    <mergeCell ref="A1675:C1675"/>
    <mergeCell ref="D1676:I1676"/>
    <mergeCell ref="A1663:D1663"/>
    <mergeCell ref="A1664:I1664"/>
    <mergeCell ref="A1665:B1665"/>
    <mergeCell ref="A1668:C1668"/>
    <mergeCell ref="D1669:I1669"/>
    <mergeCell ref="A1656:D1656"/>
    <mergeCell ref="A1657:I1657"/>
    <mergeCell ref="A1658:B1658"/>
    <mergeCell ref="A1661:C1661"/>
    <mergeCell ref="D1662:I1662"/>
    <mergeCell ref="A1711:D1711"/>
    <mergeCell ref="A1712:I1712"/>
    <mergeCell ref="A1713:B1713"/>
    <mergeCell ref="A1716:C1716"/>
    <mergeCell ref="D1717:I1717"/>
    <mergeCell ref="A1704:D1704"/>
    <mergeCell ref="A1705:I1705"/>
    <mergeCell ref="A1706:B1706"/>
    <mergeCell ref="A1709:C1709"/>
    <mergeCell ref="D1710:I1710"/>
    <mergeCell ref="A1695:D1695"/>
    <mergeCell ref="A1696:I1696"/>
    <mergeCell ref="A1697:B1697"/>
    <mergeCell ref="A1702:C1702"/>
    <mergeCell ref="D1703:I1703"/>
    <mergeCell ref="A1686:D1686"/>
    <mergeCell ref="A1687:I1687"/>
    <mergeCell ref="A1688:B1688"/>
    <mergeCell ref="A1693:C1693"/>
    <mergeCell ref="D1694:I1694"/>
    <mergeCell ref="A1739:D1739"/>
    <mergeCell ref="A1740:I1740"/>
    <mergeCell ref="A1741:B1741"/>
    <mergeCell ref="A1744:C1744"/>
    <mergeCell ref="D1745:I1745"/>
    <mergeCell ref="A1732:D1732"/>
    <mergeCell ref="A1733:I1733"/>
    <mergeCell ref="A1734:B1734"/>
    <mergeCell ref="A1737:C1737"/>
    <mergeCell ref="D1738:I1738"/>
    <mergeCell ref="A1725:D1725"/>
    <mergeCell ref="A1726:I1726"/>
    <mergeCell ref="A1727:B1727"/>
    <mergeCell ref="A1730:C1730"/>
    <mergeCell ref="D1731:I1731"/>
    <mergeCell ref="A1718:D1718"/>
    <mergeCell ref="A1719:I1719"/>
    <mergeCell ref="A1720:B1720"/>
    <mergeCell ref="A1723:C1723"/>
    <mergeCell ref="D1724:I1724"/>
    <mergeCell ref="A1767:D1767"/>
    <mergeCell ref="A1768:I1768"/>
    <mergeCell ref="A1769:B1769"/>
    <mergeCell ref="A1772:C1772"/>
    <mergeCell ref="D1773:I1773"/>
    <mergeCell ref="A1760:D1760"/>
    <mergeCell ref="A1761:I1761"/>
    <mergeCell ref="A1762:B1762"/>
    <mergeCell ref="A1765:C1765"/>
    <mergeCell ref="D1766:I1766"/>
    <mergeCell ref="A1753:D1753"/>
    <mergeCell ref="A1754:I1754"/>
    <mergeCell ref="A1755:B1755"/>
    <mergeCell ref="A1758:C1758"/>
    <mergeCell ref="D1759:I1759"/>
    <mergeCell ref="A1746:D1746"/>
    <mergeCell ref="A1747:I1747"/>
    <mergeCell ref="A1748:B1748"/>
    <mergeCell ref="A1751:C1751"/>
    <mergeCell ref="D1752:I1752"/>
    <mergeCell ref="A1795:D1795"/>
    <mergeCell ref="A1796:I1796"/>
    <mergeCell ref="A1797:B1797"/>
    <mergeCell ref="A1800:C1800"/>
    <mergeCell ref="D1801:I1801"/>
    <mergeCell ref="A1788:D1788"/>
    <mergeCell ref="A1789:I1789"/>
    <mergeCell ref="A1790:B1790"/>
    <mergeCell ref="A1793:C1793"/>
    <mergeCell ref="D1794:I1794"/>
    <mergeCell ref="A1781:D1781"/>
    <mergeCell ref="A1782:I1782"/>
    <mergeCell ref="A1783:B1783"/>
    <mergeCell ref="A1786:C1786"/>
    <mergeCell ref="D1787:I1787"/>
    <mergeCell ref="A1774:D1774"/>
    <mergeCell ref="A1775:I1775"/>
    <mergeCell ref="A1776:B1776"/>
    <mergeCell ref="A1779:C1779"/>
    <mergeCell ref="D1780:I1780"/>
    <mergeCell ref="A1823:D1823"/>
    <mergeCell ref="A1824:I1824"/>
    <mergeCell ref="A1825:B1825"/>
    <mergeCell ref="A1830:C1830"/>
    <mergeCell ref="D1831:I1831"/>
    <mergeCell ref="A1816:D1816"/>
    <mergeCell ref="A1817:I1817"/>
    <mergeCell ref="A1818:B1818"/>
    <mergeCell ref="A1821:C1821"/>
    <mergeCell ref="D1822:I1822"/>
    <mergeCell ref="A1809:D1809"/>
    <mergeCell ref="A1810:I1810"/>
    <mergeCell ref="A1811:B1811"/>
    <mergeCell ref="A1814:C1814"/>
    <mergeCell ref="D1815:I1815"/>
    <mergeCell ref="A1802:D1802"/>
    <mergeCell ref="A1803:I1803"/>
    <mergeCell ref="A1804:B1804"/>
    <mergeCell ref="A1807:C1807"/>
    <mergeCell ref="D1808:I1808"/>
    <mergeCell ref="A1857:D1857"/>
    <mergeCell ref="A1858:I1858"/>
    <mergeCell ref="A1859:B1859"/>
    <mergeCell ref="A1862:C1862"/>
    <mergeCell ref="D1863:I1863"/>
    <mergeCell ref="A1850:D1850"/>
    <mergeCell ref="A1851:I1851"/>
    <mergeCell ref="A1852:B1852"/>
    <mergeCell ref="A1855:C1855"/>
    <mergeCell ref="D1856:I1856"/>
    <mergeCell ref="A1841:D1841"/>
    <mergeCell ref="A1842:I1842"/>
    <mergeCell ref="A1843:B1843"/>
    <mergeCell ref="A1848:C1848"/>
    <mergeCell ref="D1849:I1849"/>
    <mergeCell ref="A1832:D1832"/>
    <mergeCell ref="A1833:I1833"/>
    <mergeCell ref="A1834:B1834"/>
    <mergeCell ref="A1839:C1839"/>
    <mergeCell ref="D1840:I1840"/>
    <mergeCell ref="A1885:D1885"/>
    <mergeCell ref="A1886:I1886"/>
    <mergeCell ref="A1887:B1887"/>
    <mergeCell ref="A1890:C1890"/>
    <mergeCell ref="D1891:I1891"/>
    <mergeCell ref="A1878:D1878"/>
    <mergeCell ref="A1879:I1879"/>
    <mergeCell ref="A1880:B1880"/>
    <mergeCell ref="A1883:C1883"/>
    <mergeCell ref="D1884:I1884"/>
    <mergeCell ref="A1871:D1871"/>
    <mergeCell ref="A1872:I1872"/>
    <mergeCell ref="A1873:B1873"/>
    <mergeCell ref="A1876:C1876"/>
    <mergeCell ref="D1877:I1877"/>
    <mergeCell ref="A1864:D1864"/>
    <mergeCell ref="A1865:I1865"/>
    <mergeCell ref="A1866:B1866"/>
    <mergeCell ref="A1869:C1869"/>
    <mergeCell ref="D1870:I1870"/>
    <mergeCell ref="A1913:D1913"/>
    <mergeCell ref="A1914:I1914"/>
    <mergeCell ref="A1915:B1915"/>
    <mergeCell ref="A1918:C1918"/>
    <mergeCell ref="D1919:I1919"/>
    <mergeCell ref="A1906:D1906"/>
    <mergeCell ref="A1907:I1907"/>
    <mergeCell ref="A1908:B1908"/>
    <mergeCell ref="A1911:C1911"/>
    <mergeCell ref="D1912:I1912"/>
    <mergeCell ref="A1899:D1899"/>
    <mergeCell ref="A1900:I1900"/>
    <mergeCell ref="A1901:B1901"/>
    <mergeCell ref="A1904:C1904"/>
    <mergeCell ref="D1905:I1905"/>
    <mergeCell ref="A1892:D1892"/>
    <mergeCell ref="A1893:I1893"/>
    <mergeCell ref="A1894:B1894"/>
    <mergeCell ref="A1897:C1897"/>
    <mergeCell ref="D1898:I1898"/>
    <mergeCell ref="A1941:D1941"/>
    <mergeCell ref="A1942:I1942"/>
    <mergeCell ref="A1943:B1943"/>
    <mergeCell ref="A1946:C1946"/>
    <mergeCell ref="D1947:I1947"/>
    <mergeCell ref="A1934:D1934"/>
    <mergeCell ref="A1935:I1935"/>
    <mergeCell ref="A1936:B1936"/>
    <mergeCell ref="A1939:C1939"/>
    <mergeCell ref="D1940:I1940"/>
    <mergeCell ref="A1927:D1927"/>
    <mergeCell ref="A1928:I1928"/>
    <mergeCell ref="A1929:B1929"/>
    <mergeCell ref="A1932:C1932"/>
    <mergeCell ref="D1933:I1933"/>
    <mergeCell ref="A1920:D1920"/>
    <mergeCell ref="A1921:I1921"/>
    <mergeCell ref="A1922:B1922"/>
    <mergeCell ref="A1925:C1925"/>
    <mergeCell ref="D1926:I1926"/>
    <mergeCell ref="A1969:D1969"/>
    <mergeCell ref="A1970:I1970"/>
    <mergeCell ref="A1971:B1971"/>
    <mergeCell ref="A1976:C1976"/>
    <mergeCell ref="D1977:I1977"/>
    <mergeCell ref="A1962:D1962"/>
    <mergeCell ref="A1963:I1963"/>
    <mergeCell ref="A1964:B1964"/>
    <mergeCell ref="A1967:C1967"/>
    <mergeCell ref="D1968:I1968"/>
    <mergeCell ref="A1955:D1955"/>
    <mergeCell ref="A1956:I1956"/>
    <mergeCell ref="A1957:B1957"/>
    <mergeCell ref="A1960:C1960"/>
    <mergeCell ref="D1961:I1961"/>
    <mergeCell ref="A1948:D1948"/>
    <mergeCell ref="A1949:I1949"/>
    <mergeCell ref="A1950:B1950"/>
    <mergeCell ref="A1953:C1953"/>
    <mergeCell ref="D1954:I1954"/>
    <mergeCell ref="A2003:D2003"/>
    <mergeCell ref="A2004:I2004"/>
    <mergeCell ref="A2005:B2005"/>
    <mergeCell ref="A2008:C2008"/>
    <mergeCell ref="D2009:I2009"/>
    <mergeCell ref="A1996:D1996"/>
    <mergeCell ref="A1997:I1997"/>
    <mergeCell ref="A1998:B1998"/>
    <mergeCell ref="A2001:C2001"/>
    <mergeCell ref="D2002:I2002"/>
    <mergeCell ref="A1987:D1987"/>
    <mergeCell ref="A1988:I1988"/>
    <mergeCell ref="A1989:B1989"/>
    <mergeCell ref="A1994:C1994"/>
    <mergeCell ref="D1995:I1995"/>
    <mergeCell ref="A1978:D1978"/>
    <mergeCell ref="A1979:I1979"/>
    <mergeCell ref="A1980:B1980"/>
    <mergeCell ref="A1985:C1985"/>
    <mergeCell ref="D1986:I1986"/>
    <mergeCell ref="A2031:D2031"/>
    <mergeCell ref="A2032:I2032"/>
    <mergeCell ref="A2033:B2033"/>
    <mergeCell ref="A2036:C2036"/>
    <mergeCell ref="D2037:I2037"/>
    <mergeCell ref="A2024:D2024"/>
    <mergeCell ref="A2025:I2025"/>
    <mergeCell ref="A2026:B2026"/>
    <mergeCell ref="A2029:C2029"/>
    <mergeCell ref="D2030:I2030"/>
    <mergeCell ref="A2017:D2017"/>
    <mergeCell ref="A2018:I2018"/>
    <mergeCell ref="A2019:B2019"/>
    <mergeCell ref="A2022:C2022"/>
    <mergeCell ref="D2023:I2023"/>
    <mergeCell ref="A2010:D2010"/>
    <mergeCell ref="A2011:I2011"/>
    <mergeCell ref="A2012:B2012"/>
    <mergeCell ref="A2015:C2015"/>
    <mergeCell ref="D2016:I2016"/>
    <mergeCell ref="A2059:D2059"/>
    <mergeCell ref="A2060:I2060"/>
    <mergeCell ref="A2061:B2061"/>
    <mergeCell ref="A2064:C2064"/>
    <mergeCell ref="D2065:I2065"/>
    <mergeCell ref="A2052:D2052"/>
    <mergeCell ref="A2053:I2053"/>
    <mergeCell ref="A2054:B2054"/>
    <mergeCell ref="A2057:C2057"/>
    <mergeCell ref="D2058:I2058"/>
    <mergeCell ref="A2045:D2045"/>
    <mergeCell ref="A2046:I2046"/>
    <mergeCell ref="A2047:B2047"/>
    <mergeCell ref="A2050:C2050"/>
    <mergeCell ref="D2051:I2051"/>
    <mergeCell ref="A2038:D2038"/>
    <mergeCell ref="A2039:I2039"/>
    <mergeCell ref="A2040:B2040"/>
    <mergeCell ref="A2043:C2043"/>
    <mergeCell ref="D2044:I2044"/>
    <mergeCell ref="A2087:D2087"/>
    <mergeCell ref="A2088:I2088"/>
    <mergeCell ref="A2089:B2089"/>
    <mergeCell ref="A2092:C2092"/>
    <mergeCell ref="D2093:I2093"/>
    <mergeCell ref="A2080:D2080"/>
    <mergeCell ref="A2081:I2081"/>
    <mergeCell ref="A2082:B2082"/>
    <mergeCell ref="A2085:C2085"/>
    <mergeCell ref="D2086:I2086"/>
    <mergeCell ref="A2073:D2073"/>
    <mergeCell ref="A2074:I2074"/>
    <mergeCell ref="A2075:B2075"/>
    <mergeCell ref="A2078:C2078"/>
    <mergeCell ref="D2079:I2079"/>
    <mergeCell ref="A2066:D2066"/>
    <mergeCell ref="A2067:I2067"/>
    <mergeCell ref="A2068:B2068"/>
    <mergeCell ref="A2071:C2071"/>
    <mergeCell ref="D2072:I2072"/>
    <mergeCell ref="A2115:D2115"/>
    <mergeCell ref="A2116:I2116"/>
    <mergeCell ref="A2117:B2117"/>
    <mergeCell ref="A2122:C2122"/>
    <mergeCell ref="D2123:I2123"/>
    <mergeCell ref="A2108:D2108"/>
    <mergeCell ref="A2109:I2109"/>
    <mergeCell ref="A2110:B2110"/>
    <mergeCell ref="A2113:C2113"/>
    <mergeCell ref="D2114:I2114"/>
    <mergeCell ref="A2101:D2101"/>
    <mergeCell ref="A2102:I2102"/>
    <mergeCell ref="A2103:B2103"/>
    <mergeCell ref="A2106:C2106"/>
    <mergeCell ref="D2107:I2107"/>
    <mergeCell ref="A2094:D2094"/>
    <mergeCell ref="A2095:I2095"/>
    <mergeCell ref="A2096:B2096"/>
    <mergeCell ref="A2099:C2099"/>
    <mergeCell ref="D2100:I2100"/>
    <mergeCell ref="A2149:D2149"/>
    <mergeCell ref="A2150:I2150"/>
    <mergeCell ref="A2151:B2151"/>
    <mergeCell ref="A2154:C2154"/>
    <mergeCell ref="D2155:I2155"/>
    <mergeCell ref="A2142:D2142"/>
    <mergeCell ref="A2143:I2143"/>
    <mergeCell ref="A2144:B2144"/>
    <mergeCell ref="A2147:C2147"/>
    <mergeCell ref="D2148:I2148"/>
    <mergeCell ref="A2133:D2133"/>
    <mergeCell ref="A2134:I2134"/>
    <mergeCell ref="A2135:B2135"/>
    <mergeCell ref="A2140:C2140"/>
    <mergeCell ref="D2141:I2141"/>
    <mergeCell ref="A2124:D2124"/>
    <mergeCell ref="A2125:I2125"/>
    <mergeCell ref="A2126:B2126"/>
    <mergeCell ref="A2131:C2131"/>
    <mergeCell ref="D2132:I2132"/>
    <mergeCell ref="A2177:D2177"/>
    <mergeCell ref="A2178:I2178"/>
    <mergeCell ref="A2179:B2179"/>
    <mergeCell ref="A2182:C2182"/>
    <mergeCell ref="D2183:I2183"/>
    <mergeCell ref="A2170:D2170"/>
    <mergeCell ref="A2171:I2171"/>
    <mergeCell ref="A2172:B2172"/>
    <mergeCell ref="A2175:C2175"/>
    <mergeCell ref="D2176:I2176"/>
    <mergeCell ref="A2163:D2163"/>
    <mergeCell ref="A2164:I2164"/>
    <mergeCell ref="A2165:B2165"/>
    <mergeCell ref="A2168:C2168"/>
    <mergeCell ref="D2169:I2169"/>
    <mergeCell ref="A2156:D2156"/>
    <mergeCell ref="A2157:I2157"/>
    <mergeCell ref="A2158:B2158"/>
    <mergeCell ref="A2161:C2161"/>
    <mergeCell ref="D2162:I2162"/>
    <mergeCell ref="A2205:D2205"/>
    <mergeCell ref="A2206:I2206"/>
    <mergeCell ref="A2207:B2207"/>
    <mergeCell ref="A2210:C2210"/>
    <mergeCell ref="D2211:I2211"/>
    <mergeCell ref="A2198:D2198"/>
    <mergeCell ref="A2199:I2199"/>
    <mergeCell ref="A2200:B2200"/>
    <mergeCell ref="A2203:C2203"/>
    <mergeCell ref="D2204:I2204"/>
    <mergeCell ref="A2191:D2191"/>
    <mergeCell ref="A2192:I2192"/>
    <mergeCell ref="A2193:B2193"/>
    <mergeCell ref="A2196:C2196"/>
    <mergeCell ref="D2197:I2197"/>
    <mergeCell ref="A2184:D2184"/>
    <mergeCell ref="A2185:I2185"/>
    <mergeCell ref="A2186:B2186"/>
    <mergeCell ref="A2189:C2189"/>
    <mergeCell ref="D2190:I2190"/>
    <mergeCell ref="A2233:D2233"/>
    <mergeCell ref="A2234:I2234"/>
    <mergeCell ref="A2235:B2235"/>
    <mergeCell ref="A2238:C2238"/>
    <mergeCell ref="D2239:I2239"/>
    <mergeCell ref="A2226:D2226"/>
    <mergeCell ref="A2227:I2227"/>
    <mergeCell ref="A2228:B2228"/>
    <mergeCell ref="A2231:C2231"/>
    <mergeCell ref="D2232:I2232"/>
    <mergeCell ref="A2219:D2219"/>
    <mergeCell ref="A2220:I2220"/>
    <mergeCell ref="A2221:B2221"/>
    <mergeCell ref="A2224:C2224"/>
    <mergeCell ref="D2225:I2225"/>
    <mergeCell ref="A2212:D2212"/>
    <mergeCell ref="A2213:I2213"/>
    <mergeCell ref="A2214:B2214"/>
    <mergeCell ref="A2217:C2217"/>
    <mergeCell ref="D2218:I2218"/>
    <mergeCell ref="A2261:D2261"/>
    <mergeCell ref="A2262:I2262"/>
    <mergeCell ref="A2263:B2263"/>
    <mergeCell ref="A2268:C2268"/>
    <mergeCell ref="D2269:I2269"/>
    <mergeCell ref="A2254:D2254"/>
    <mergeCell ref="A2255:I2255"/>
    <mergeCell ref="A2256:B2256"/>
    <mergeCell ref="A2259:C2259"/>
    <mergeCell ref="D2260:I2260"/>
    <mergeCell ref="A2247:D2247"/>
    <mergeCell ref="A2248:I2248"/>
    <mergeCell ref="A2249:B2249"/>
    <mergeCell ref="A2252:C2252"/>
    <mergeCell ref="D2253:I2253"/>
    <mergeCell ref="A2240:D2240"/>
    <mergeCell ref="A2241:I2241"/>
    <mergeCell ref="A2242:B2242"/>
    <mergeCell ref="A2245:C2245"/>
    <mergeCell ref="D2246:I2246"/>
    <mergeCell ref="A2295:D2295"/>
    <mergeCell ref="A2296:I2296"/>
    <mergeCell ref="A2297:B2297"/>
    <mergeCell ref="A2300:C2300"/>
    <mergeCell ref="D2301:I2301"/>
    <mergeCell ref="A2288:D2288"/>
    <mergeCell ref="A2289:I2289"/>
    <mergeCell ref="A2290:B2290"/>
    <mergeCell ref="A2293:C2293"/>
    <mergeCell ref="D2294:I2294"/>
    <mergeCell ref="A2279:D2279"/>
    <mergeCell ref="A2280:I2280"/>
    <mergeCell ref="A2281:B2281"/>
    <mergeCell ref="A2286:C2286"/>
    <mergeCell ref="D2287:I2287"/>
    <mergeCell ref="A2270:D2270"/>
    <mergeCell ref="A2271:I2271"/>
    <mergeCell ref="A2272:B2272"/>
    <mergeCell ref="A2277:C2277"/>
    <mergeCell ref="D2278:I2278"/>
    <mergeCell ref="A2323:D2323"/>
    <mergeCell ref="A2324:I2324"/>
    <mergeCell ref="A2325:B2325"/>
    <mergeCell ref="A2328:C2328"/>
    <mergeCell ref="D2329:I2329"/>
    <mergeCell ref="A2316:D2316"/>
    <mergeCell ref="A2317:I2317"/>
    <mergeCell ref="A2318:B2318"/>
    <mergeCell ref="A2321:C2321"/>
    <mergeCell ref="D2322:I2322"/>
    <mergeCell ref="A2309:D2309"/>
    <mergeCell ref="A2310:I2310"/>
    <mergeCell ref="A2311:B2311"/>
    <mergeCell ref="A2314:C2314"/>
    <mergeCell ref="D2315:I2315"/>
    <mergeCell ref="A2302:D2302"/>
    <mergeCell ref="A2303:I2303"/>
    <mergeCell ref="A2304:B2304"/>
    <mergeCell ref="A2307:C2307"/>
    <mergeCell ref="D2308:I2308"/>
    <mergeCell ref="A2351:D2351"/>
    <mergeCell ref="A2352:I2352"/>
    <mergeCell ref="A2353:B2353"/>
    <mergeCell ref="A2356:C2356"/>
    <mergeCell ref="D2357:I2357"/>
    <mergeCell ref="A2344:D2344"/>
    <mergeCell ref="A2345:I2345"/>
    <mergeCell ref="A2346:B2346"/>
    <mergeCell ref="A2349:C2349"/>
    <mergeCell ref="D2350:I2350"/>
    <mergeCell ref="A2337:D2337"/>
    <mergeCell ref="A2338:I2338"/>
    <mergeCell ref="A2339:B2339"/>
    <mergeCell ref="A2342:C2342"/>
    <mergeCell ref="D2343:I2343"/>
    <mergeCell ref="A2330:D2330"/>
    <mergeCell ref="A2331:I2331"/>
    <mergeCell ref="A2332:B2332"/>
    <mergeCell ref="A2335:C2335"/>
    <mergeCell ref="D2336:I2336"/>
    <mergeCell ref="A2379:D2379"/>
    <mergeCell ref="A2380:I2380"/>
    <mergeCell ref="A2381:B2381"/>
    <mergeCell ref="A2384:C2384"/>
    <mergeCell ref="D2385:I2385"/>
    <mergeCell ref="A2372:D2372"/>
    <mergeCell ref="A2373:I2373"/>
    <mergeCell ref="A2374:B2374"/>
    <mergeCell ref="A2377:C2377"/>
    <mergeCell ref="D2378:I2378"/>
    <mergeCell ref="A2365:D2365"/>
    <mergeCell ref="A2366:I2366"/>
    <mergeCell ref="A2367:B2367"/>
    <mergeCell ref="A2370:C2370"/>
    <mergeCell ref="D2371:I2371"/>
    <mergeCell ref="A2358:D2358"/>
    <mergeCell ref="A2359:I2359"/>
    <mergeCell ref="A2360:B2360"/>
    <mergeCell ref="A2363:C2363"/>
    <mergeCell ref="D2364:I2364"/>
    <mergeCell ref="A2407:D2407"/>
    <mergeCell ref="A2408:I2408"/>
    <mergeCell ref="A2409:B2409"/>
    <mergeCell ref="A2414:C2414"/>
    <mergeCell ref="D2415:I2415"/>
    <mergeCell ref="A2400:D2400"/>
    <mergeCell ref="A2401:I2401"/>
    <mergeCell ref="A2402:B2402"/>
    <mergeCell ref="A2405:C2405"/>
    <mergeCell ref="D2406:I2406"/>
    <mergeCell ref="A2393:D2393"/>
    <mergeCell ref="A2394:I2394"/>
    <mergeCell ref="A2395:B2395"/>
    <mergeCell ref="A2398:C2398"/>
    <mergeCell ref="D2399:I2399"/>
    <mergeCell ref="A2386:D2386"/>
    <mergeCell ref="A2387:I2387"/>
    <mergeCell ref="A2388:B2388"/>
    <mergeCell ref="A2391:C2391"/>
    <mergeCell ref="D2392:I2392"/>
    <mergeCell ref="A2441:D2441"/>
    <mergeCell ref="A2442:I2442"/>
    <mergeCell ref="A2443:B2443"/>
    <mergeCell ref="A2446:C2446"/>
    <mergeCell ref="D2447:I2447"/>
    <mergeCell ref="A2434:D2434"/>
    <mergeCell ref="A2435:I2435"/>
    <mergeCell ref="A2436:B2436"/>
    <mergeCell ref="A2439:C2439"/>
    <mergeCell ref="D2440:I2440"/>
    <mergeCell ref="A2425:D2425"/>
    <mergeCell ref="A2426:I2426"/>
    <mergeCell ref="A2427:B2427"/>
    <mergeCell ref="A2432:C2432"/>
    <mergeCell ref="D2433:I2433"/>
    <mergeCell ref="A2416:D2416"/>
    <mergeCell ref="A2417:I2417"/>
    <mergeCell ref="A2418:B2418"/>
    <mergeCell ref="A2423:C2423"/>
    <mergeCell ref="D2424:I2424"/>
    <mergeCell ref="A2469:D2469"/>
    <mergeCell ref="A2470:I2470"/>
    <mergeCell ref="A2471:B2471"/>
    <mergeCell ref="A2474:C2474"/>
    <mergeCell ref="D2475:I2475"/>
    <mergeCell ref="A2462:D2462"/>
    <mergeCell ref="A2463:I2463"/>
    <mergeCell ref="A2464:B2464"/>
    <mergeCell ref="A2467:C2467"/>
    <mergeCell ref="D2468:I2468"/>
    <mergeCell ref="A2455:D2455"/>
    <mergeCell ref="A2456:I2456"/>
    <mergeCell ref="A2457:B2457"/>
    <mergeCell ref="A2460:C2460"/>
    <mergeCell ref="D2461:I2461"/>
    <mergeCell ref="A2448:D2448"/>
    <mergeCell ref="A2449:I2449"/>
    <mergeCell ref="A2450:B2450"/>
    <mergeCell ref="A2453:C2453"/>
    <mergeCell ref="D2454:I2454"/>
    <mergeCell ref="A2497:D2497"/>
    <mergeCell ref="A2498:I2498"/>
    <mergeCell ref="A2499:B2499"/>
    <mergeCell ref="A2502:C2502"/>
    <mergeCell ref="D2503:I2503"/>
    <mergeCell ref="A2490:D2490"/>
    <mergeCell ref="A2491:I2491"/>
    <mergeCell ref="A2492:B2492"/>
    <mergeCell ref="A2495:C2495"/>
    <mergeCell ref="D2496:I2496"/>
    <mergeCell ref="A2483:D2483"/>
    <mergeCell ref="A2484:I2484"/>
    <mergeCell ref="A2485:B2485"/>
    <mergeCell ref="A2488:C2488"/>
    <mergeCell ref="D2489:I2489"/>
    <mergeCell ref="A2476:D2476"/>
    <mergeCell ref="A2477:I2477"/>
    <mergeCell ref="A2478:B2478"/>
    <mergeCell ref="A2481:C2481"/>
    <mergeCell ref="D2482:I2482"/>
    <mergeCell ref="A2525:D2525"/>
    <mergeCell ref="A2526:I2526"/>
    <mergeCell ref="A2527:B2527"/>
    <mergeCell ref="A2530:C2530"/>
    <mergeCell ref="D2531:I2531"/>
    <mergeCell ref="A2518:D2518"/>
    <mergeCell ref="A2519:I2519"/>
    <mergeCell ref="A2520:B2520"/>
    <mergeCell ref="A2523:C2523"/>
    <mergeCell ref="D2524:I2524"/>
    <mergeCell ref="A2511:D2511"/>
    <mergeCell ref="A2512:I2512"/>
    <mergeCell ref="A2513:B2513"/>
    <mergeCell ref="A2516:C2516"/>
    <mergeCell ref="D2517:I2517"/>
    <mergeCell ref="A2504:D2504"/>
    <mergeCell ref="A2505:I2505"/>
    <mergeCell ref="A2506:B2506"/>
    <mergeCell ref="A2509:C2509"/>
    <mergeCell ref="D2510:I2510"/>
    <mergeCell ref="A2553:D2553"/>
    <mergeCell ref="A2554:I2554"/>
    <mergeCell ref="A2555:B2555"/>
    <mergeCell ref="A2560:C2560"/>
    <mergeCell ref="D2561:I2561"/>
    <mergeCell ref="A2546:D2546"/>
    <mergeCell ref="A2547:I2547"/>
    <mergeCell ref="A2548:B2548"/>
    <mergeCell ref="A2551:C2551"/>
    <mergeCell ref="D2552:I2552"/>
    <mergeCell ref="A2539:D2539"/>
    <mergeCell ref="A2540:I2540"/>
    <mergeCell ref="A2541:B2541"/>
    <mergeCell ref="A2544:C2544"/>
    <mergeCell ref="D2545:I2545"/>
    <mergeCell ref="A2532:D2532"/>
    <mergeCell ref="A2533:I2533"/>
    <mergeCell ref="A2534:B2534"/>
    <mergeCell ref="A2537:C2537"/>
    <mergeCell ref="D2538:I2538"/>
    <mergeCell ref="A2587:D2587"/>
    <mergeCell ref="A2588:I2588"/>
    <mergeCell ref="A2589:B2589"/>
    <mergeCell ref="A2592:C2592"/>
    <mergeCell ref="D2593:I2593"/>
    <mergeCell ref="A2580:D2580"/>
    <mergeCell ref="A2581:I2581"/>
    <mergeCell ref="A2582:B2582"/>
    <mergeCell ref="A2585:C2585"/>
    <mergeCell ref="D2586:I2586"/>
    <mergeCell ref="A2571:D2571"/>
    <mergeCell ref="A2572:I2572"/>
    <mergeCell ref="A2573:B2573"/>
    <mergeCell ref="A2578:C2578"/>
    <mergeCell ref="D2579:I2579"/>
    <mergeCell ref="A2562:D2562"/>
    <mergeCell ref="A2563:I2563"/>
    <mergeCell ref="A2564:B2564"/>
    <mergeCell ref="A2569:C2569"/>
    <mergeCell ref="D2570:I2570"/>
    <mergeCell ref="A2615:D2615"/>
    <mergeCell ref="A2616:I2616"/>
    <mergeCell ref="A2617:B2617"/>
    <mergeCell ref="A2620:C2620"/>
    <mergeCell ref="D2621:I2621"/>
    <mergeCell ref="A2608:D2608"/>
    <mergeCell ref="A2609:I2609"/>
    <mergeCell ref="A2610:B2610"/>
    <mergeCell ref="A2613:C2613"/>
    <mergeCell ref="D2614:I2614"/>
    <mergeCell ref="A2601:D2601"/>
    <mergeCell ref="A2602:I2602"/>
    <mergeCell ref="A2603:B2603"/>
    <mergeCell ref="A2606:C2606"/>
    <mergeCell ref="D2607:I2607"/>
    <mergeCell ref="A2594:D2594"/>
    <mergeCell ref="A2595:I2595"/>
    <mergeCell ref="A2596:B2596"/>
    <mergeCell ref="A2599:C2599"/>
    <mergeCell ref="D2600:I2600"/>
    <mergeCell ref="A2643:D2643"/>
    <mergeCell ref="A2644:I2644"/>
    <mergeCell ref="A2645:B2645"/>
    <mergeCell ref="A2648:C2648"/>
    <mergeCell ref="D2649:I2649"/>
    <mergeCell ref="A2636:D2636"/>
    <mergeCell ref="A2637:I2637"/>
    <mergeCell ref="A2638:B2638"/>
    <mergeCell ref="A2641:C2641"/>
    <mergeCell ref="D2642:I2642"/>
    <mergeCell ref="A2629:D2629"/>
    <mergeCell ref="A2630:I2630"/>
    <mergeCell ref="A2631:B2631"/>
    <mergeCell ref="A2634:C2634"/>
    <mergeCell ref="D2635:I2635"/>
    <mergeCell ref="A2622:D2622"/>
    <mergeCell ref="A2623:I2623"/>
    <mergeCell ref="A2624:B2624"/>
    <mergeCell ref="A2627:C2627"/>
    <mergeCell ref="D2628:I2628"/>
    <mergeCell ref="A2671:D2671"/>
    <mergeCell ref="A2672:I2672"/>
    <mergeCell ref="A2673:B2673"/>
    <mergeCell ref="A2676:C2676"/>
    <mergeCell ref="D2677:I2677"/>
    <mergeCell ref="A2664:D2664"/>
    <mergeCell ref="A2665:I2665"/>
    <mergeCell ref="A2666:B2666"/>
    <mergeCell ref="A2669:C2669"/>
    <mergeCell ref="D2670:I2670"/>
    <mergeCell ref="A2657:D2657"/>
    <mergeCell ref="A2658:I2658"/>
    <mergeCell ref="A2659:B2659"/>
    <mergeCell ref="A2662:C2662"/>
    <mergeCell ref="D2663:I2663"/>
    <mergeCell ref="A2650:D2650"/>
    <mergeCell ref="A2651:I2651"/>
    <mergeCell ref="A2652:B2652"/>
    <mergeCell ref="A2655:C2655"/>
    <mergeCell ref="D2656:I2656"/>
    <mergeCell ref="A2699:D2699"/>
    <mergeCell ref="A2700:I2700"/>
    <mergeCell ref="A2701:B2701"/>
    <mergeCell ref="A2706:C2706"/>
    <mergeCell ref="D2707:I2707"/>
    <mergeCell ref="A2692:D2692"/>
    <mergeCell ref="A2693:I2693"/>
    <mergeCell ref="A2694:B2694"/>
    <mergeCell ref="A2697:C2697"/>
    <mergeCell ref="D2698:I2698"/>
    <mergeCell ref="A2685:D2685"/>
    <mergeCell ref="A2686:I2686"/>
    <mergeCell ref="A2687:B2687"/>
    <mergeCell ref="A2690:C2690"/>
    <mergeCell ref="D2691:I2691"/>
    <mergeCell ref="A2678:D2678"/>
    <mergeCell ref="A2679:I2679"/>
    <mergeCell ref="A2680:B2680"/>
    <mergeCell ref="A2683:C2683"/>
    <mergeCell ref="D2684:I2684"/>
    <mergeCell ref="A2733:D2733"/>
    <mergeCell ref="A2734:I2734"/>
    <mergeCell ref="A2735:B2735"/>
    <mergeCell ref="A2738:C2738"/>
    <mergeCell ref="D2739:I2739"/>
    <mergeCell ref="A2726:D2726"/>
    <mergeCell ref="A2727:I2727"/>
    <mergeCell ref="A2728:B2728"/>
    <mergeCell ref="A2731:C2731"/>
    <mergeCell ref="D2732:I2732"/>
    <mergeCell ref="A2717:D2717"/>
    <mergeCell ref="A2718:I2718"/>
    <mergeCell ref="A2719:B2719"/>
    <mergeCell ref="A2724:C2724"/>
    <mergeCell ref="D2725:I2725"/>
    <mergeCell ref="A2708:D2708"/>
    <mergeCell ref="A2709:I2709"/>
    <mergeCell ref="A2710:B2710"/>
    <mergeCell ref="A2715:C2715"/>
    <mergeCell ref="D2716:I2716"/>
    <mergeCell ref="A2761:D2761"/>
    <mergeCell ref="A2762:I2762"/>
    <mergeCell ref="A2763:B2763"/>
    <mergeCell ref="A2766:C2766"/>
    <mergeCell ref="D2767:I2767"/>
    <mergeCell ref="A2754:D2754"/>
    <mergeCell ref="A2755:I2755"/>
    <mergeCell ref="A2756:B2756"/>
    <mergeCell ref="A2759:C2759"/>
    <mergeCell ref="D2760:I2760"/>
    <mergeCell ref="A2747:D2747"/>
    <mergeCell ref="A2748:I2748"/>
    <mergeCell ref="A2749:B2749"/>
    <mergeCell ref="A2752:C2752"/>
    <mergeCell ref="D2753:I2753"/>
    <mergeCell ref="A2740:D2740"/>
    <mergeCell ref="A2741:I2741"/>
    <mergeCell ref="A2742:B2742"/>
    <mergeCell ref="A2745:C2745"/>
    <mergeCell ref="D2746:I2746"/>
    <mergeCell ref="A2789:D2789"/>
    <mergeCell ref="A2790:I2790"/>
    <mergeCell ref="A2791:B2791"/>
    <mergeCell ref="A2794:C2794"/>
    <mergeCell ref="D2795:I2795"/>
    <mergeCell ref="A2782:D2782"/>
    <mergeCell ref="A2783:I2783"/>
    <mergeCell ref="A2784:B2784"/>
    <mergeCell ref="A2787:C2787"/>
    <mergeCell ref="D2788:I2788"/>
    <mergeCell ref="A2775:D2775"/>
    <mergeCell ref="A2776:I2776"/>
    <mergeCell ref="A2777:B2777"/>
    <mergeCell ref="A2780:C2780"/>
    <mergeCell ref="D2781:I2781"/>
    <mergeCell ref="A2768:D2768"/>
    <mergeCell ref="A2769:I2769"/>
    <mergeCell ref="A2770:B2770"/>
    <mergeCell ref="A2773:C2773"/>
    <mergeCell ref="D2774:I2774"/>
    <mergeCell ref="A2817:D2817"/>
    <mergeCell ref="A2818:I2818"/>
    <mergeCell ref="A2819:B2819"/>
    <mergeCell ref="A2822:C2822"/>
    <mergeCell ref="D2823:I2823"/>
    <mergeCell ref="A2810:D2810"/>
    <mergeCell ref="A2811:I2811"/>
    <mergeCell ref="A2812:B2812"/>
    <mergeCell ref="A2815:C2815"/>
    <mergeCell ref="D2816:I2816"/>
    <mergeCell ref="A2803:D2803"/>
    <mergeCell ref="A2804:I2804"/>
    <mergeCell ref="A2805:B2805"/>
    <mergeCell ref="A2808:C2808"/>
    <mergeCell ref="D2809:I2809"/>
    <mergeCell ref="A2796:D2796"/>
    <mergeCell ref="A2797:I2797"/>
    <mergeCell ref="A2798:B2798"/>
    <mergeCell ref="A2801:C2801"/>
    <mergeCell ref="D2802:I2802"/>
    <mergeCell ref="A2845:D2845"/>
    <mergeCell ref="A2846:I2846"/>
    <mergeCell ref="A2847:B2847"/>
    <mergeCell ref="A2852:C2852"/>
    <mergeCell ref="D2853:I2853"/>
    <mergeCell ref="A2838:D2838"/>
    <mergeCell ref="A2839:I2839"/>
    <mergeCell ref="A2840:B2840"/>
    <mergeCell ref="A2843:C2843"/>
    <mergeCell ref="D2844:I2844"/>
    <mergeCell ref="A2831:D2831"/>
    <mergeCell ref="A2832:I2832"/>
    <mergeCell ref="A2833:B2833"/>
    <mergeCell ref="A2836:C2836"/>
    <mergeCell ref="D2837:I2837"/>
    <mergeCell ref="A2824:D2824"/>
    <mergeCell ref="A2825:I2825"/>
    <mergeCell ref="A2826:B2826"/>
    <mergeCell ref="A2829:C2829"/>
    <mergeCell ref="D2830:I2830"/>
    <mergeCell ref="A2879:D2879"/>
    <mergeCell ref="A2880:I2880"/>
    <mergeCell ref="A2881:B2881"/>
    <mergeCell ref="A2884:C2884"/>
    <mergeCell ref="D2885:I2885"/>
    <mergeCell ref="A2872:D2872"/>
    <mergeCell ref="A2873:I2873"/>
    <mergeCell ref="A2874:B2874"/>
    <mergeCell ref="A2877:C2877"/>
    <mergeCell ref="D2878:I2878"/>
    <mergeCell ref="A2863:D2863"/>
    <mergeCell ref="A2864:I2864"/>
    <mergeCell ref="A2865:B2865"/>
    <mergeCell ref="A2870:C2870"/>
    <mergeCell ref="D2871:I2871"/>
    <mergeCell ref="A2854:D2854"/>
    <mergeCell ref="A2855:I2855"/>
    <mergeCell ref="A2856:B2856"/>
    <mergeCell ref="A2861:C2861"/>
    <mergeCell ref="D2862:I2862"/>
    <mergeCell ref="A2907:D2907"/>
    <mergeCell ref="A2908:I2908"/>
    <mergeCell ref="A2909:B2909"/>
    <mergeCell ref="A2912:C2912"/>
    <mergeCell ref="D2913:I2913"/>
    <mergeCell ref="A2900:D2900"/>
    <mergeCell ref="A2901:I2901"/>
    <mergeCell ref="A2902:B2902"/>
    <mergeCell ref="A2905:C2905"/>
    <mergeCell ref="D2906:I2906"/>
    <mergeCell ref="A2893:D2893"/>
    <mergeCell ref="A2894:I2894"/>
    <mergeCell ref="A2895:B2895"/>
    <mergeCell ref="A2898:C2898"/>
    <mergeCell ref="D2899:I2899"/>
    <mergeCell ref="A2886:D2886"/>
    <mergeCell ref="A2887:I2887"/>
    <mergeCell ref="A2888:B2888"/>
    <mergeCell ref="A2891:C2891"/>
    <mergeCell ref="D2892:I2892"/>
    <mergeCell ref="A2935:D2935"/>
    <mergeCell ref="A2936:I2936"/>
    <mergeCell ref="A2937:B2937"/>
    <mergeCell ref="A2940:C2940"/>
    <mergeCell ref="D2941:I2941"/>
    <mergeCell ref="A2928:D2928"/>
    <mergeCell ref="A2929:I2929"/>
    <mergeCell ref="A2930:B2930"/>
    <mergeCell ref="A2933:C2933"/>
    <mergeCell ref="D2934:I2934"/>
    <mergeCell ref="A2921:D2921"/>
    <mergeCell ref="A2922:I2922"/>
    <mergeCell ref="A2923:B2923"/>
    <mergeCell ref="A2926:C2926"/>
    <mergeCell ref="D2927:I2927"/>
    <mergeCell ref="A2914:D2914"/>
    <mergeCell ref="A2915:I2915"/>
    <mergeCell ref="A2916:B2916"/>
    <mergeCell ref="A2919:C2919"/>
    <mergeCell ref="D2920:I2920"/>
    <mergeCell ref="A2963:D2963"/>
    <mergeCell ref="A2964:I2964"/>
    <mergeCell ref="A2965:B2965"/>
    <mergeCell ref="A2968:C2968"/>
    <mergeCell ref="D2969:I2969"/>
    <mergeCell ref="A2956:D2956"/>
    <mergeCell ref="A2957:I2957"/>
    <mergeCell ref="A2958:B2958"/>
    <mergeCell ref="A2961:C2961"/>
    <mergeCell ref="D2962:I2962"/>
    <mergeCell ref="A2949:D2949"/>
    <mergeCell ref="A2950:I2950"/>
    <mergeCell ref="A2951:B2951"/>
    <mergeCell ref="A2954:C2954"/>
    <mergeCell ref="D2955:I2955"/>
    <mergeCell ref="A2942:D2942"/>
    <mergeCell ref="A2943:I2943"/>
    <mergeCell ref="A2944:B2944"/>
    <mergeCell ref="A2947:C2947"/>
    <mergeCell ref="D2948:I2948"/>
    <mergeCell ref="A2991:D2991"/>
    <mergeCell ref="A2992:I2992"/>
    <mergeCell ref="A2993:B2993"/>
    <mergeCell ref="A2998:C2998"/>
    <mergeCell ref="D2999:I2999"/>
    <mergeCell ref="A2984:D2984"/>
    <mergeCell ref="A2985:I2985"/>
    <mergeCell ref="A2986:B2986"/>
    <mergeCell ref="A2989:C2989"/>
    <mergeCell ref="D2990:I2990"/>
    <mergeCell ref="A2977:D2977"/>
    <mergeCell ref="A2978:I2978"/>
    <mergeCell ref="A2979:B2979"/>
    <mergeCell ref="A2982:C2982"/>
    <mergeCell ref="D2983:I2983"/>
    <mergeCell ref="A2970:D2970"/>
    <mergeCell ref="A2971:I2971"/>
    <mergeCell ref="A2972:B2972"/>
    <mergeCell ref="A2975:C2975"/>
    <mergeCell ref="D2976:I2976"/>
    <mergeCell ref="A3025:D3025"/>
    <mergeCell ref="A3026:I3026"/>
    <mergeCell ref="A3027:B3027"/>
    <mergeCell ref="A3030:C3030"/>
    <mergeCell ref="D3031:I3031"/>
    <mergeCell ref="A3018:D3018"/>
    <mergeCell ref="A3019:I3019"/>
    <mergeCell ref="A3020:B3020"/>
    <mergeCell ref="A3023:C3023"/>
    <mergeCell ref="D3024:I3024"/>
    <mergeCell ref="A3009:D3009"/>
    <mergeCell ref="A3010:I3010"/>
    <mergeCell ref="A3011:B3011"/>
    <mergeCell ref="A3016:C3016"/>
    <mergeCell ref="D3017:I3017"/>
    <mergeCell ref="A3000:D3000"/>
    <mergeCell ref="A3001:I3001"/>
    <mergeCell ref="A3002:B3002"/>
    <mergeCell ref="A3007:C3007"/>
    <mergeCell ref="D3008:I3008"/>
    <mergeCell ref="A3053:D3053"/>
    <mergeCell ref="A3054:I3054"/>
    <mergeCell ref="A3055:B3055"/>
    <mergeCell ref="A3058:C3058"/>
    <mergeCell ref="D3059:I3059"/>
    <mergeCell ref="A3046:D3046"/>
    <mergeCell ref="A3047:I3047"/>
    <mergeCell ref="A3048:B3048"/>
    <mergeCell ref="A3051:C3051"/>
    <mergeCell ref="D3052:I3052"/>
    <mergeCell ref="A3039:D3039"/>
    <mergeCell ref="A3040:I3040"/>
    <mergeCell ref="A3041:B3041"/>
    <mergeCell ref="A3044:C3044"/>
    <mergeCell ref="D3045:I3045"/>
    <mergeCell ref="A3032:D3032"/>
    <mergeCell ref="A3033:I3033"/>
    <mergeCell ref="A3034:B3034"/>
    <mergeCell ref="A3037:C3037"/>
    <mergeCell ref="D3038:I3038"/>
    <mergeCell ref="A3081:D3081"/>
    <mergeCell ref="A3082:I3082"/>
    <mergeCell ref="A3083:B3083"/>
    <mergeCell ref="A3086:C3086"/>
    <mergeCell ref="D3087:I3087"/>
    <mergeCell ref="A3074:D3074"/>
    <mergeCell ref="A3075:I3075"/>
    <mergeCell ref="A3076:B3076"/>
    <mergeCell ref="A3079:C3079"/>
    <mergeCell ref="D3080:I3080"/>
    <mergeCell ref="A3067:D3067"/>
    <mergeCell ref="A3068:I3068"/>
    <mergeCell ref="A3069:B3069"/>
    <mergeCell ref="A3072:C3072"/>
    <mergeCell ref="D3073:I3073"/>
    <mergeCell ref="A3060:D3060"/>
    <mergeCell ref="A3061:I3061"/>
    <mergeCell ref="A3062:B3062"/>
    <mergeCell ref="A3065:C3065"/>
    <mergeCell ref="D3066:I3066"/>
    <mergeCell ref="A3109:D3109"/>
    <mergeCell ref="A3110:I3110"/>
    <mergeCell ref="A3111:B3111"/>
    <mergeCell ref="A3114:C3114"/>
    <mergeCell ref="D3115:I3115"/>
    <mergeCell ref="A3102:D3102"/>
    <mergeCell ref="A3103:I3103"/>
    <mergeCell ref="A3104:B3104"/>
    <mergeCell ref="A3107:C3107"/>
    <mergeCell ref="D3108:I3108"/>
    <mergeCell ref="A3095:D3095"/>
    <mergeCell ref="A3096:I3096"/>
    <mergeCell ref="A3097:B3097"/>
    <mergeCell ref="A3100:C3100"/>
    <mergeCell ref="D3101:I3101"/>
    <mergeCell ref="A3088:D3088"/>
    <mergeCell ref="A3089:I3089"/>
    <mergeCell ref="A3090:B3090"/>
    <mergeCell ref="A3093:C3093"/>
    <mergeCell ref="D3094:I3094"/>
    <mergeCell ref="A3137:D3137"/>
    <mergeCell ref="A3138:I3138"/>
    <mergeCell ref="A3139:B3139"/>
    <mergeCell ref="A3144:C3144"/>
    <mergeCell ref="D3145:I3145"/>
    <mergeCell ref="A3130:D3130"/>
    <mergeCell ref="A3131:I3131"/>
    <mergeCell ref="A3132:B3132"/>
    <mergeCell ref="A3135:C3135"/>
    <mergeCell ref="D3136:I3136"/>
    <mergeCell ref="A3123:D3123"/>
    <mergeCell ref="A3124:I3124"/>
    <mergeCell ref="A3125:B3125"/>
    <mergeCell ref="A3128:C3128"/>
    <mergeCell ref="D3129:I3129"/>
    <mergeCell ref="A3116:D3116"/>
    <mergeCell ref="A3117:I3117"/>
    <mergeCell ref="A3118:B3118"/>
    <mergeCell ref="A3121:C3121"/>
    <mergeCell ref="D3122:I3122"/>
    <mergeCell ref="A3171:D3171"/>
    <mergeCell ref="A3172:I3172"/>
    <mergeCell ref="A3173:B3173"/>
    <mergeCell ref="A3176:C3176"/>
    <mergeCell ref="D3177:I3177"/>
    <mergeCell ref="A3164:D3164"/>
    <mergeCell ref="A3165:I3165"/>
    <mergeCell ref="A3166:B3166"/>
    <mergeCell ref="A3169:C3169"/>
    <mergeCell ref="D3170:I3170"/>
    <mergeCell ref="A3155:D3155"/>
    <mergeCell ref="A3156:I3156"/>
    <mergeCell ref="A3157:B3157"/>
    <mergeCell ref="A3162:C3162"/>
    <mergeCell ref="D3163:I3163"/>
    <mergeCell ref="A3146:D3146"/>
    <mergeCell ref="A3147:I3147"/>
    <mergeCell ref="A3148:B3148"/>
    <mergeCell ref="A3153:C3153"/>
    <mergeCell ref="D3154:I3154"/>
    <mergeCell ref="A3199:D3199"/>
    <mergeCell ref="A3200:I3200"/>
    <mergeCell ref="A3201:B3201"/>
    <mergeCell ref="A3204:C3204"/>
    <mergeCell ref="D3205:I3205"/>
    <mergeCell ref="A3192:D3192"/>
    <mergeCell ref="A3193:I3193"/>
    <mergeCell ref="A3194:B3194"/>
    <mergeCell ref="A3197:C3197"/>
    <mergeCell ref="D3198:I3198"/>
    <mergeCell ref="A3185:D3185"/>
    <mergeCell ref="A3186:I3186"/>
    <mergeCell ref="A3187:B3187"/>
    <mergeCell ref="A3190:C3190"/>
    <mergeCell ref="D3191:I3191"/>
    <mergeCell ref="A3178:D3178"/>
    <mergeCell ref="A3179:I3179"/>
    <mergeCell ref="A3180:B3180"/>
    <mergeCell ref="A3183:C3183"/>
    <mergeCell ref="D3184:I3184"/>
    <mergeCell ref="A3227:D3227"/>
    <mergeCell ref="A3228:I3228"/>
    <mergeCell ref="A3229:B3229"/>
    <mergeCell ref="A3232:C3232"/>
    <mergeCell ref="D3233:I3233"/>
    <mergeCell ref="A3220:D3220"/>
    <mergeCell ref="A3221:I3221"/>
    <mergeCell ref="A3222:B3222"/>
    <mergeCell ref="A3225:C3225"/>
    <mergeCell ref="D3226:I3226"/>
    <mergeCell ref="A3213:D3213"/>
    <mergeCell ref="A3214:I3214"/>
    <mergeCell ref="A3215:B3215"/>
    <mergeCell ref="A3218:C3218"/>
    <mergeCell ref="D3219:I3219"/>
    <mergeCell ref="A3206:D3206"/>
    <mergeCell ref="A3207:I3207"/>
    <mergeCell ref="A3208:B3208"/>
    <mergeCell ref="A3211:C3211"/>
    <mergeCell ref="D3212:I3212"/>
    <mergeCell ref="A3255:D3255"/>
    <mergeCell ref="A3256:I3256"/>
    <mergeCell ref="A3257:B3257"/>
    <mergeCell ref="A3260:C3260"/>
    <mergeCell ref="D3261:I3261"/>
    <mergeCell ref="A3248:D3248"/>
    <mergeCell ref="A3249:I3249"/>
    <mergeCell ref="A3250:B3250"/>
    <mergeCell ref="A3253:C3253"/>
    <mergeCell ref="D3254:I3254"/>
    <mergeCell ref="A3241:D3241"/>
    <mergeCell ref="A3242:I3242"/>
    <mergeCell ref="A3243:B3243"/>
    <mergeCell ref="A3246:C3246"/>
    <mergeCell ref="D3247:I3247"/>
    <mergeCell ref="A3234:D3234"/>
    <mergeCell ref="A3235:I3235"/>
    <mergeCell ref="A3236:B3236"/>
    <mergeCell ref="A3239:C3239"/>
    <mergeCell ref="D3240:I3240"/>
    <mergeCell ref="A3283:D3283"/>
    <mergeCell ref="A3284:I3284"/>
    <mergeCell ref="A3285:B3285"/>
    <mergeCell ref="A3290:C3290"/>
    <mergeCell ref="D3291:I3291"/>
    <mergeCell ref="A3276:D3276"/>
    <mergeCell ref="A3277:I3277"/>
    <mergeCell ref="A3278:B3278"/>
    <mergeCell ref="A3281:C3281"/>
    <mergeCell ref="D3282:I3282"/>
    <mergeCell ref="A3269:D3269"/>
    <mergeCell ref="A3270:I3270"/>
    <mergeCell ref="A3271:B3271"/>
    <mergeCell ref="A3274:C3274"/>
    <mergeCell ref="D3275:I3275"/>
    <mergeCell ref="A3262:D3262"/>
    <mergeCell ref="A3263:I3263"/>
    <mergeCell ref="A3264:B3264"/>
    <mergeCell ref="A3267:C3267"/>
    <mergeCell ref="D3268:I3268"/>
    <mergeCell ref="A3317:D3317"/>
    <mergeCell ref="A3318:I3318"/>
    <mergeCell ref="A3319:B3319"/>
    <mergeCell ref="A3322:C3322"/>
    <mergeCell ref="D3323:I3323"/>
    <mergeCell ref="A3310:D3310"/>
    <mergeCell ref="A3311:I3311"/>
    <mergeCell ref="A3312:B3312"/>
    <mergeCell ref="A3315:C3315"/>
    <mergeCell ref="D3316:I3316"/>
    <mergeCell ref="A3301:D3301"/>
    <mergeCell ref="A3302:I3302"/>
    <mergeCell ref="A3303:B3303"/>
    <mergeCell ref="A3308:C3308"/>
    <mergeCell ref="D3309:I3309"/>
    <mergeCell ref="A3292:D3292"/>
    <mergeCell ref="A3293:I3293"/>
    <mergeCell ref="A3294:B3294"/>
    <mergeCell ref="A3299:C3299"/>
    <mergeCell ref="D3300:I3300"/>
    <mergeCell ref="A3345:D3345"/>
    <mergeCell ref="A3346:I3346"/>
    <mergeCell ref="A3347:B3347"/>
    <mergeCell ref="A3350:C3350"/>
    <mergeCell ref="D3351:I3351"/>
    <mergeCell ref="A3338:D3338"/>
    <mergeCell ref="A3339:I3339"/>
    <mergeCell ref="A3340:B3340"/>
    <mergeCell ref="A3343:C3343"/>
    <mergeCell ref="D3344:I3344"/>
    <mergeCell ref="A3331:D3331"/>
    <mergeCell ref="A3332:I3332"/>
    <mergeCell ref="A3333:B3333"/>
    <mergeCell ref="A3336:C3336"/>
    <mergeCell ref="D3337:I3337"/>
    <mergeCell ref="A3324:D3324"/>
    <mergeCell ref="A3325:I3325"/>
    <mergeCell ref="A3326:B3326"/>
    <mergeCell ref="A3329:C3329"/>
    <mergeCell ref="D3330:I3330"/>
    <mergeCell ref="A3373:D3373"/>
    <mergeCell ref="A3374:I3374"/>
    <mergeCell ref="A3375:B3375"/>
    <mergeCell ref="A3378:C3378"/>
    <mergeCell ref="D3379:I3379"/>
    <mergeCell ref="A3366:D3366"/>
    <mergeCell ref="A3367:I3367"/>
    <mergeCell ref="A3368:B3368"/>
    <mergeCell ref="A3371:C3371"/>
    <mergeCell ref="D3372:I3372"/>
    <mergeCell ref="A3359:D3359"/>
    <mergeCell ref="A3360:I3360"/>
    <mergeCell ref="A3361:B3361"/>
    <mergeCell ref="A3364:C3364"/>
    <mergeCell ref="D3365:I3365"/>
    <mergeCell ref="A3352:D3352"/>
    <mergeCell ref="A3353:I3353"/>
    <mergeCell ref="A3354:B3354"/>
    <mergeCell ref="A3357:C3357"/>
    <mergeCell ref="D3358:I3358"/>
    <mergeCell ref="A3401:D3401"/>
    <mergeCell ref="A3402:I3402"/>
    <mergeCell ref="A3403:B3403"/>
    <mergeCell ref="A3406:C3406"/>
    <mergeCell ref="D3407:I3407"/>
    <mergeCell ref="A3394:D3394"/>
    <mergeCell ref="A3395:I3395"/>
    <mergeCell ref="A3396:B3396"/>
    <mergeCell ref="A3399:C3399"/>
    <mergeCell ref="D3400:I3400"/>
    <mergeCell ref="A3387:D3387"/>
    <mergeCell ref="A3388:I3388"/>
    <mergeCell ref="A3389:B3389"/>
    <mergeCell ref="A3392:C3392"/>
    <mergeCell ref="D3393:I3393"/>
    <mergeCell ref="A3380:D3380"/>
    <mergeCell ref="A3381:I3381"/>
    <mergeCell ref="A3382:B3382"/>
    <mergeCell ref="A3385:C3385"/>
    <mergeCell ref="D3386:I3386"/>
    <mergeCell ref="A3429:D3429"/>
    <mergeCell ref="A3430:I3430"/>
    <mergeCell ref="A3431:B3431"/>
    <mergeCell ref="A3436:C3436"/>
    <mergeCell ref="D3437:I3437"/>
    <mergeCell ref="A3422:D3422"/>
    <mergeCell ref="A3423:I3423"/>
    <mergeCell ref="A3424:B3424"/>
    <mergeCell ref="A3427:C3427"/>
    <mergeCell ref="D3428:I3428"/>
    <mergeCell ref="A3415:D3415"/>
    <mergeCell ref="A3416:I3416"/>
    <mergeCell ref="A3417:B3417"/>
    <mergeCell ref="A3420:C3420"/>
    <mergeCell ref="D3421:I3421"/>
    <mergeCell ref="A3408:D3408"/>
    <mergeCell ref="A3409:I3409"/>
    <mergeCell ref="A3410:B3410"/>
    <mergeCell ref="A3413:C3413"/>
    <mergeCell ref="D3414:I3414"/>
    <mergeCell ref="A3463:D3463"/>
    <mergeCell ref="A3464:I3464"/>
    <mergeCell ref="A3465:B3465"/>
    <mergeCell ref="A3468:C3468"/>
    <mergeCell ref="D3469:I3469"/>
    <mergeCell ref="A3456:D3456"/>
    <mergeCell ref="A3457:I3457"/>
    <mergeCell ref="A3458:B3458"/>
    <mergeCell ref="A3461:C3461"/>
    <mergeCell ref="D3462:I3462"/>
    <mergeCell ref="A3447:D3447"/>
    <mergeCell ref="A3448:I3448"/>
    <mergeCell ref="A3449:B3449"/>
    <mergeCell ref="A3454:C3454"/>
    <mergeCell ref="D3455:I3455"/>
    <mergeCell ref="A3438:D3438"/>
    <mergeCell ref="A3439:I3439"/>
    <mergeCell ref="A3440:B3440"/>
    <mergeCell ref="A3445:C3445"/>
    <mergeCell ref="D3446:I3446"/>
    <mergeCell ref="A3491:D3491"/>
    <mergeCell ref="A3492:I3492"/>
    <mergeCell ref="A3493:B3493"/>
    <mergeCell ref="A3496:C3496"/>
    <mergeCell ref="D3497:I3497"/>
    <mergeCell ref="A3484:D3484"/>
    <mergeCell ref="A3485:I3485"/>
    <mergeCell ref="A3486:B3486"/>
    <mergeCell ref="A3489:C3489"/>
    <mergeCell ref="D3490:I3490"/>
    <mergeCell ref="A3477:D3477"/>
    <mergeCell ref="A3478:I3478"/>
    <mergeCell ref="A3479:B3479"/>
    <mergeCell ref="A3482:C3482"/>
    <mergeCell ref="D3483:I3483"/>
    <mergeCell ref="A3470:D3470"/>
    <mergeCell ref="A3471:I3471"/>
    <mergeCell ref="A3472:B3472"/>
    <mergeCell ref="A3475:C3475"/>
    <mergeCell ref="D3476:I3476"/>
    <mergeCell ref="A3519:D3519"/>
    <mergeCell ref="A3520:I3520"/>
    <mergeCell ref="A3521:B3521"/>
    <mergeCell ref="A3524:C3524"/>
    <mergeCell ref="D3525:I3525"/>
    <mergeCell ref="A3512:D3512"/>
    <mergeCell ref="A3513:I3513"/>
    <mergeCell ref="A3514:B3514"/>
    <mergeCell ref="A3517:C3517"/>
    <mergeCell ref="D3518:I3518"/>
    <mergeCell ref="A3505:D3505"/>
    <mergeCell ref="A3506:I3506"/>
    <mergeCell ref="A3507:B3507"/>
    <mergeCell ref="A3510:C3510"/>
    <mergeCell ref="D3511:I3511"/>
    <mergeCell ref="A3498:D3498"/>
    <mergeCell ref="A3499:I3499"/>
    <mergeCell ref="A3500:B3500"/>
    <mergeCell ref="A3503:C3503"/>
    <mergeCell ref="D3504:I3504"/>
    <mergeCell ref="A3547:D3547"/>
    <mergeCell ref="A3548:I3548"/>
    <mergeCell ref="A3549:B3549"/>
    <mergeCell ref="A3552:C3552"/>
    <mergeCell ref="D3553:I3553"/>
    <mergeCell ref="A3540:D3540"/>
    <mergeCell ref="A3541:I3541"/>
    <mergeCell ref="A3542:B3542"/>
    <mergeCell ref="A3545:C3545"/>
    <mergeCell ref="D3546:I3546"/>
    <mergeCell ref="A3533:D3533"/>
    <mergeCell ref="A3534:I3534"/>
    <mergeCell ref="A3535:B3535"/>
    <mergeCell ref="A3538:C3538"/>
    <mergeCell ref="D3539:I3539"/>
    <mergeCell ref="A3526:D3526"/>
    <mergeCell ref="A3527:I3527"/>
    <mergeCell ref="A3528:B3528"/>
    <mergeCell ref="A3531:C3531"/>
    <mergeCell ref="D3532:I3532"/>
    <mergeCell ref="A3575:D3575"/>
    <mergeCell ref="A3576:I3576"/>
    <mergeCell ref="A3577:B3577"/>
    <mergeCell ref="A3582:C3582"/>
    <mergeCell ref="D3583:I3583"/>
    <mergeCell ref="A3568:D3568"/>
    <mergeCell ref="A3569:I3569"/>
    <mergeCell ref="A3570:B3570"/>
    <mergeCell ref="A3573:C3573"/>
    <mergeCell ref="D3574:I3574"/>
    <mergeCell ref="A3561:D3561"/>
    <mergeCell ref="A3562:I3562"/>
    <mergeCell ref="A3563:B3563"/>
    <mergeCell ref="A3566:C3566"/>
    <mergeCell ref="D3567:I3567"/>
    <mergeCell ref="A3554:D3554"/>
    <mergeCell ref="A3555:I3555"/>
    <mergeCell ref="A3556:B3556"/>
    <mergeCell ref="A3559:C3559"/>
    <mergeCell ref="D3560:I3560"/>
    <mergeCell ref="A3611:D3611"/>
    <mergeCell ref="A3612:I3612"/>
    <mergeCell ref="A3613:B3613"/>
    <mergeCell ref="A3616:C3616"/>
    <mergeCell ref="D3617:I3617"/>
    <mergeCell ref="A3602:D3602"/>
    <mergeCell ref="A3603:I3603"/>
    <mergeCell ref="A3604:B3604"/>
    <mergeCell ref="A3609:C3609"/>
    <mergeCell ref="D3610:I3610"/>
    <mergeCell ref="A3593:D3593"/>
    <mergeCell ref="A3594:I3594"/>
    <mergeCell ref="A3595:B3595"/>
    <mergeCell ref="A3600:C3600"/>
    <mergeCell ref="D3601:I3601"/>
    <mergeCell ref="A3584:D3584"/>
    <mergeCell ref="A3585:I3585"/>
    <mergeCell ref="A3586:B3586"/>
    <mergeCell ref="A3591:C3591"/>
    <mergeCell ref="D3592:I3592"/>
    <mergeCell ref="A3639:D3639"/>
    <mergeCell ref="A3640:I3640"/>
    <mergeCell ref="A3641:B3641"/>
    <mergeCell ref="A3644:C3644"/>
    <mergeCell ref="D3645:I3645"/>
    <mergeCell ref="A3632:D3632"/>
    <mergeCell ref="A3633:I3633"/>
    <mergeCell ref="A3634:B3634"/>
    <mergeCell ref="A3637:C3637"/>
    <mergeCell ref="D3638:I3638"/>
    <mergeCell ref="A3625:D3625"/>
    <mergeCell ref="A3626:I3626"/>
    <mergeCell ref="A3627:B3627"/>
    <mergeCell ref="A3630:C3630"/>
    <mergeCell ref="D3631:I3631"/>
    <mergeCell ref="A3618:D3618"/>
    <mergeCell ref="A3619:I3619"/>
    <mergeCell ref="A3620:B3620"/>
    <mergeCell ref="A3623:C3623"/>
    <mergeCell ref="D3624:I3624"/>
    <mergeCell ref="A3667:D3667"/>
    <mergeCell ref="A3668:I3668"/>
    <mergeCell ref="A3669:B3669"/>
    <mergeCell ref="A3672:C3672"/>
    <mergeCell ref="D3673:I3673"/>
    <mergeCell ref="A3660:D3660"/>
    <mergeCell ref="A3661:I3661"/>
    <mergeCell ref="A3662:B3662"/>
    <mergeCell ref="A3665:C3665"/>
    <mergeCell ref="D3666:I3666"/>
    <mergeCell ref="A3653:D3653"/>
    <mergeCell ref="A3654:I3654"/>
    <mergeCell ref="A3655:B3655"/>
    <mergeCell ref="A3658:C3658"/>
    <mergeCell ref="D3659:I3659"/>
    <mergeCell ref="A3646:D3646"/>
    <mergeCell ref="A3647:I3647"/>
    <mergeCell ref="A3648:B3648"/>
    <mergeCell ref="A3651:C3651"/>
    <mergeCell ref="D3652:I3652"/>
    <mergeCell ref="A3695:D3695"/>
    <mergeCell ref="A3696:I3696"/>
    <mergeCell ref="A3697:B3697"/>
    <mergeCell ref="A3700:C3700"/>
    <mergeCell ref="D3701:I3701"/>
    <mergeCell ref="A3688:D3688"/>
    <mergeCell ref="A3689:I3689"/>
    <mergeCell ref="A3690:B3690"/>
    <mergeCell ref="A3693:C3693"/>
    <mergeCell ref="D3694:I3694"/>
    <mergeCell ref="A3681:D3681"/>
    <mergeCell ref="A3682:I3682"/>
    <mergeCell ref="A3683:B3683"/>
    <mergeCell ref="A3686:C3686"/>
    <mergeCell ref="D3687:I3687"/>
    <mergeCell ref="A3674:D3674"/>
    <mergeCell ref="A3675:I3675"/>
    <mergeCell ref="A3676:B3676"/>
    <mergeCell ref="A3679:C3679"/>
    <mergeCell ref="D3680:I3680"/>
    <mergeCell ref="A3723:D3723"/>
    <mergeCell ref="A3724:I3724"/>
    <mergeCell ref="A3725:B3725"/>
    <mergeCell ref="A3730:C3730"/>
    <mergeCell ref="D3731:I3731"/>
    <mergeCell ref="A3716:D3716"/>
    <mergeCell ref="A3717:I3717"/>
    <mergeCell ref="A3718:B3718"/>
    <mergeCell ref="A3721:C3721"/>
    <mergeCell ref="D3722:I3722"/>
    <mergeCell ref="A3709:D3709"/>
    <mergeCell ref="A3710:I3710"/>
    <mergeCell ref="A3711:B3711"/>
    <mergeCell ref="A3714:C3714"/>
    <mergeCell ref="D3715:I3715"/>
    <mergeCell ref="A3702:D3702"/>
    <mergeCell ref="A3703:I3703"/>
    <mergeCell ref="A3704:B3704"/>
    <mergeCell ref="A3707:C3707"/>
    <mergeCell ref="D3708:I3708"/>
    <mergeCell ref="A3757:D3757"/>
    <mergeCell ref="A3758:I3758"/>
    <mergeCell ref="A3759:B3759"/>
    <mergeCell ref="A3762:C3762"/>
    <mergeCell ref="D3763:I3763"/>
    <mergeCell ref="A3750:D3750"/>
    <mergeCell ref="A3751:I3751"/>
    <mergeCell ref="A3752:B3752"/>
    <mergeCell ref="A3755:C3755"/>
    <mergeCell ref="D3756:I3756"/>
    <mergeCell ref="A3741:D3741"/>
    <mergeCell ref="A3742:I3742"/>
    <mergeCell ref="A3743:B3743"/>
    <mergeCell ref="A3748:C3748"/>
    <mergeCell ref="D3749:I3749"/>
    <mergeCell ref="A3732:D3732"/>
    <mergeCell ref="A3733:I3733"/>
    <mergeCell ref="A3734:B3734"/>
    <mergeCell ref="A3739:C3739"/>
    <mergeCell ref="D3740:I3740"/>
    <mergeCell ref="A3785:D3785"/>
    <mergeCell ref="A3786:I3786"/>
    <mergeCell ref="A3787:B3787"/>
    <mergeCell ref="A3790:C3790"/>
    <mergeCell ref="D3791:I3791"/>
    <mergeCell ref="A3778:D3778"/>
    <mergeCell ref="A3779:I3779"/>
    <mergeCell ref="A3780:B3780"/>
    <mergeCell ref="A3783:C3783"/>
    <mergeCell ref="D3784:I3784"/>
    <mergeCell ref="A3771:D3771"/>
    <mergeCell ref="A3772:I3772"/>
    <mergeCell ref="A3773:B3773"/>
    <mergeCell ref="A3776:C3776"/>
    <mergeCell ref="D3777:I3777"/>
    <mergeCell ref="A3764:D3764"/>
    <mergeCell ref="A3765:I3765"/>
    <mergeCell ref="A3766:B3766"/>
    <mergeCell ref="A3769:C3769"/>
    <mergeCell ref="D3770:I3770"/>
    <mergeCell ref="A3813:D3813"/>
    <mergeCell ref="A3814:I3814"/>
    <mergeCell ref="A3815:B3815"/>
    <mergeCell ref="A3818:C3818"/>
    <mergeCell ref="D3819:I3819"/>
    <mergeCell ref="A3806:D3806"/>
    <mergeCell ref="A3807:I3807"/>
    <mergeCell ref="A3808:B3808"/>
    <mergeCell ref="A3811:C3811"/>
    <mergeCell ref="D3812:I3812"/>
    <mergeCell ref="A3799:D3799"/>
    <mergeCell ref="A3800:I3800"/>
    <mergeCell ref="A3801:B3801"/>
    <mergeCell ref="A3804:C3804"/>
    <mergeCell ref="D3805:I3805"/>
    <mergeCell ref="A3792:D3792"/>
    <mergeCell ref="A3793:I3793"/>
    <mergeCell ref="A3794:B3794"/>
    <mergeCell ref="A3797:C3797"/>
    <mergeCell ref="D3798:I3798"/>
    <mergeCell ref="A3841:D3841"/>
    <mergeCell ref="A3842:I3842"/>
    <mergeCell ref="A3843:B3843"/>
    <mergeCell ref="A3846:C3846"/>
    <mergeCell ref="D3847:I3847"/>
    <mergeCell ref="A3834:D3834"/>
    <mergeCell ref="A3835:I3835"/>
    <mergeCell ref="A3836:B3836"/>
    <mergeCell ref="A3839:C3839"/>
    <mergeCell ref="D3840:I3840"/>
    <mergeCell ref="A3827:D3827"/>
    <mergeCell ref="A3828:I3828"/>
    <mergeCell ref="A3829:B3829"/>
    <mergeCell ref="A3832:C3832"/>
    <mergeCell ref="D3833:I3833"/>
    <mergeCell ref="A3820:D3820"/>
    <mergeCell ref="A3821:I3821"/>
    <mergeCell ref="A3822:B3822"/>
    <mergeCell ref="A3825:C3825"/>
    <mergeCell ref="D3826:I3826"/>
    <mergeCell ref="A3869:D3869"/>
    <mergeCell ref="A3870:I3870"/>
    <mergeCell ref="A3871:B3871"/>
    <mergeCell ref="A3876:C3876"/>
    <mergeCell ref="D3877:I3877"/>
    <mergeCell ref="A3862:D3862"/>
    <mergeCell ref="A3863:I3863"/>
    <mergeCell ref="A3864:B3864"/>
    <mergeCell ref="A3867:C3867"/>
    <mergeCell ref="D3868:I3868"/>
    <mergeCell ref="A3855:D3855"/>
    <mergeCell ref="A3856:I3856"/>
    <mergeCell ref="A3857:B3857"/>
    <mergeCell ref="A3860:C3860"/>
    <mergeCell ref="D3861:I3861"/>
    <mergeCell ref="A3848:D3848"/>
    <mergeCell ref="A3849:I3849"/>
    <mergeCell ref="A3850:B3850"/>
    <mergeCell ref="A3853:C3853"/>
    <mergeCell ref="D3854:I3854"/>
    <mergeCell ref="A3903:D3903"/>
    <mergeCell ref="A3904:I3904"/>
    <mergeCell ref="A3905:B3905"/>
    <mergeCell ref="A3908:C3908"/>
    <mergeCell ref="D3909:I3909"/>
    <mergeCell ref="A3896:D3896"/>
    <mergeCell ref="A3897:I3897"/>
    <mergeCell ref="A3898:B3898"/>
    <mergeCell ref="A3901:C3901"/>
    <mergeCell ref="D3902:I3902"/>
    <mergeCell ref="A3887:D3887"/>
    <mergeCell ref="A3888:I3888"/>
    <mergeCell ref="A3889:B3889"/>
    <mergeCell ref="A3894:C3894"/>
    <mergeCell ref="D3895:I3895"/>
    <mergeCell ref="A3878:D3878"/>
    <mergeCell ref="A3879:I3879"/>
    <mergeCell ref="A3880:B3880"/>
    <mergeCell ref="A3885:C3885"/>
    <mergeCell ref="D3886:I3886"/>
    <mergeCell ref="A3931:D3931"/>
    <mergeCell ref="A3932:I3932"/>
    <mergeCell ref="A3933:B3933"/>
    <mergeCell ref="A3936:C3936"/>
    <mergeCell ref="D3937:I3937"/>
    <mergeCell ref="A3924:D3924"/>
    <mergeCell ref="A3925:I3925"/>
    <mergeCell ref="A3926:B3926"/>
    <mergeCell ref="A3929:C3929"/>
    <mergeCell ref="D3930:I3930"/>
    <mergeCell ref="A3917:D3917"/>
    <mergeCell ref="A3918:I3918"/>
    <mergeCell ref="A3919:B3919"/>
    <mergeCell ref="A3922:C3922"/>
    <mergeCell ref="D3923:I3923"/>
    <mergeCell ref="A3910:D3910"/>
    <mergeCell ref="A3911:I3911"/>
    <mergeCell ref="A3912:B3912"/>
    <mergeCell ref="A3915:C3915"/>
    <mergeCell ref="D3916:I3916"/>
    <mergeCell ref="A3959:D3959"/>
    <mergeCell ref="A3960:I3960"/>
    <mergeCell ref="A3961:B3961"/>
    <mergeCell ref="A3964:C3964"/>
    <mergeCell ref="D3965:I3965"/>
    <mergeCell ref="A3952:D3952"/>
    <mergeCell ref="A3953:I3953"/>
    <mergeCell ref="A3954:B3954"/>
    <mergeCell ref="A3957:C3957"/>
    <mergeCell ref="D3958:I3958"/>
    <mergeCell ref="A3945:D3945"/>
    <mergeCell ref="A3946:I3946"/>
    <mergeCell ref="A3947:B3947"/>
    <mergeCell ref="A3950:C3950"/>
    <mergeCell ref="D3951:I3951"/>
    <mergeCell ref="A3938:D3938"/>
    <mergeCell ref="A3939:I3939"/>
    <mergeCell ref="A3940:B3940"/>
    <mergeCell ref="A3943:C3943"/>
    <mergeCell ref="D3944:I3944"/>
    <mergeCell ref="A3987:D3987"/>
    <mergeCell ref="A3988:I3988"/>
    <mergeCell ref="A3989:B3989"/>
    <mergeCell ref="A3992:C3992"/>
    <mergeCell ref="D3993:I3993"/>
    <mergeCell ref="A3980:D3980"/>
    <mergeCell ref="A3981:I3981"/>
    <mergeCell ref="A3982:B3982"/>
    <mergeCell ref="A3985:C3985"/>
    <mergeCell ref="D3986:I3986"/>
    <mergeCell ref="A3973:D3973"/>
    <mergeCell ref="A3974:I3974"/>
    <mergeCell ref="A3975:B3975"/>
    <mergeCell ref="A3978:C3978"/>
    <mergeCell ref="D3979:I3979"/>
    <mergeCell ref="A3966:D3966"/>
    <mergeCell ref="A3967:I3967"/>
    <mergeCell ref="A3968:B3968"/>
    <mergeCell ref="A3971:C3971"/>
    <mergeCell ref="D3972:I3972"/>
    <mergeCell ref="A4015:D4015"/>
    <mergeCell ref="A4016:I4016"/>
    <mergeCell ref="A4017:B4017"/>
    <mergeCell ref="A4022:C4022"/>
    <mergeCell ref="D4023:I4023"/>
    <mergeCell ref="A4008:D4008"/>
    <mergeCell ref="A4009:I4009"/>
    <mergeCell ref="A4010:B4010"/>
    <mergeCell ref="A4013:C4013"/>
    <mergeCell ref="D4014:I4014"/>
    <mergeCell ref="A4001:D4001"/>
    <mergeCell ref="A4002:I4002"/>
    <mergeCell ref="A4003:B4003"/>
    <mergeCell ref="A4006:C4006"/>
    <mergeCell ref="D4007:I4007"/>
    <mergeCell ref="A3994:D3994"/>
    <mergeCell ref="A3995:I3995"/>
    <mergeCell ref="A3996:B3996"/>
    <mergeCell ref="A3999:C3999"/>
    <mergeCell ref="D4000:I4000"/>
    <mergeCell ref="A4049:D4049"/>
    <mergeCell ref="A4050:I4050"/>
    <mergeCell ref="A4051:B4051"/>
    <mergeCell ref="A4054:C4054"/>
    <mergeCell ref="D4055:I4055"/>
    <mergeCell ref="A4042:D4042"/>
    <mergeCell ref="A4043:I4043"/>
    <mergeCell ref="A4044:B4044"/>
    <mergeCell ref="A4047:C4047"/>
    <mergeCell ref="D4048:I4048"/>
    <mergeCell ref="A4033:D4033"/>
    <mergeCell ref="A4034:I4034"/>
    <mergeCell ref="A4035:B4035"/>
    <mergeCell ref="A4040:C4040"/>
    <mergeCell ref="D4041:I4041"/>
    <mergeCell ref="A4024:D4024"/>
    <mergeCell ref="A4025:I4025"/>
    <mergeCell ref="A4026:B4026"/>
    <mergeCell ref="A4031:C4031"/>
    <mergeCell ref="D4032:I4032"/>
    <mergeCell ref="A4077:D4077"/>
    <mergeCell ref="A4078:I4078"/>
    <mergeCell ref="A4079:B4079"/>
    <mergeCell ref="A4082:C4082"/>
    <mergeCell ref="D4083:I4083"/>
    <mergeCell ref="A4070:D4070"/>
    <mergeCell ref="A4071:I4071"/>
    <mergeCell ref="A4072:B4072"/>
    <mergeCell ref="A4075:C4075"/>
    <mergeCell ref="D4076:I4076"/>
    <mergeCell ref="A4063:D4063"/>
    <mergeCell ref="A4064:I4064"/>
    <mergeCell ref="A4065:B4065"/>
    <mergeCell ref="A4068:C4068"/>
    <mergeCell ref="D4069:I4069"/>
    <mergeCell ref="A4056:D4056"/>
    <mergeCell ref="A4057:I4057"/>
    <mergeCell ref="A4058:B4058"/>
    <mergeCell ref="A4061:C4061"/>
    <mergeCell ref="D4062:I4062"/>
    <mergeCell ref="A4105:D4105"/>
    <mergeCell ref="A4106:I4106"/>
    <mergeCell ref="A4107:B4107"/>
    <mergeCell ref="A4110:C4110"/>
    <mergeCell ref="D4111:I4111"/>
    <mergeCell ref="A4098:D4098"/>
    <mergeCell ref="A4099:I4099"/>
    <mergeCell ref="A4100:B4100"/>
    <mergeCell ref="A4103:C4103"/>
    <mergeCell ref="D4104:I4104"/>
    <mergeCell ref="A4091:D4091"/>
    <mergeCell ref="A4092:I4092"/>
    <mergeCell ref="A4093:B4093"/>
    <mergeCell ref="A4096:C4096"/>
    <mergeCell ref="D4097:I4097"/>
    <mergeCell ref="A4084:D4084"/>
    <mergeCell ref="A4085:I4085"/>
    <mergeCell ref="A4086:B4086"/>
    <mergeCell ref="A4089:C4089"/>
    <mergeCell ref="D4090:I4090"/>
    <mergeCell ref="A4133:D4133"/>
    <mergeCell ref="A4134:I4134"/>
    <mergeCell ref="A4135:B4135"/>
    <mergeCell ref="A4138:C4138"/>
    <mergeCell ref="D4139:I4139"/>
    <mergeCell ref="A4126:D4126"/>
    <mergeCell ref="A4127:I4127"/>
    <mergeCell ref="A4128:B4128"/>
    <mergeCell ref="A4131:C4131"/>
    <mergeCell ref="D4132:I4132"/>
    <mergeCell ref="A4119:D4119"/>
    <mergeCell ref="A4120:I4120"/>
    <mergeCell ref="A4121:B4121"/>
    <mergeCell ref="A4124:C4124"/>
    <mergeCell ref="D4125:I4125"/>
    <mergeCell ref="A4112:D4112"/>
    <mergeCell ref="A4113:I4113"/>
    <mergeCell ref="A4114:B4114"/>
    <mergeCell ref="A4117:C4117"/>
    <mergeCell ref="D4118:I4118"/>
    <mergeCell ref="A4161:D4161"/>
    <mergeCell ref="A4162:I4162"/>
    <mergeCell ref="A4163:B4163"/>
    <mergeCell ref="A4168:C4168"/>
    <mergeCell ref="D4169:I4169"/>
    <mergeCell ref="A4154:D4154"/>
    <mergeCell ref="A4155:I4155"/>
    <mergeCell ref="A4156:B4156"/>
    <mergeCell ref="A4159:C4159"/>
    <mergeCell ref="D4160:I4160"/>
    <mergeCell ref="A4147:D4147"/>
    <mergeCell ref="A4148:I4148"/>
    <mergeCell ref="A4149:B4149"/>
    <mergeCell ref="A4152:C4152"/>
    <mergeCell ref="D4153:I4153"/>
    <mergeCell ref="A4140:D4140"/>
    <mergeCell ref="A4141:I4141"/>
    <mergeCell ref="A4142:B4142"/>
    <mergeCell ref="A4145:C4145"/>
    <mergeCell ref="D4146:I4146"/>
    <mergeCell ref="A4195:D4195"/>
    <mergeCell ref="A4196:I4196"/>
    <mergeCell ref="A4197:B4197"/>
    <mergeCell ref="A4200:C4200"/>
    <mergeCell ref="D4201:I4201"/>
    <mergeCell ref="A4188:D4188"/>
    <mergeCell ref="A4189:I4189"/>
    <mergeCell ref="A4190:B4190"/>
    <mergeCell ref="A4193:C4193"/>
    <mergeCell ref="D4194:I4194"/>
    <mergeCell ref="A4179:D4179"/>
    <mergeCell ref="A4180:I4180"/>
    <mergeCell ref="A4181:B4181"/>
    <mergeCell ref="A4186:C4186"/>
    <mergeCell ref="D4187:I4187"/>
    <mergeCell ref="A4170:D4170"/>
    <mergeCell ref="A4171:I4171"/>
    <mergeCell ref="A4172:B4172"/>
    <mergeCell ref="A4177:C4177"/>
    <mergeCell ref="D4178:I4178"/>
    <mergeCell ref="A4223:D4223"/>
    <mergeCell ref="A4224:I4224"/>
    <mergeCell ref="A4225:B4225"/>
    <mergeCell ref="A4228:C4228"/>
    <mergeCell ref="D4229:I4229"/>
    <mergeCell ref="A4216:D4216"/>
    <mergeCell ref="A4217:I4217"/>
    <mergeCell ref="A4218:B4218"/>
    <mergeCell ref="A4221:C4221"/>
    <mergeCell ref="D4222:I4222"/>
    <mergeCell ref="A4209:D4209"/>
    <mergeCell ref="A4210:I4210"/>
    <mergeCell ref="A4211:B4211"/>
    <mergeCell ref="A4214:C4214"/>
    <mergeCell ref="D4215:I4215"/>
    <mergeCell ref="A4202:D4202"/>
    <mergeCell ref="A4203:I4203"/>
    <mergeCell ref="A4204:B4204"/>
    <mergeCell ref="A4207:C4207"/>
    <mergeCell ref="D4208:I4208"/>
    <mergeCell ref="A4251:D4251"/>
    <mergeCell ref="A4252:I4252"/>
    <mergeCell ref="A4253:B4253"/>
    <mergeCell ref="A4256:C4256"/>
    <mergeCell ref="D4257:I4257"/>
    <mergeCell ref="A4244:D4244"/>
    <mergeCell ref="A4245:I4245"/>
    <mergeCell ref="A4246:B4246"/>
    <mergeCell ref="A4249:C4249"/>
    <mergeCell ref="D4250:I4250"/>
    <mergeCell ref="A4237:D4237"/>
    <mergeCell ref="A4238:I4238"/>
    <mergeCell ref="A4239:B4239"/>
    <mergeCell ref="A4242:C4242"/>
    <mergeCell ref="D4243:I4243"/>
    <mergeCell ref="A4230:D4230"/>
    <mergeCell ref="A4231:I4231"/>
    <mergeCell ref="A4232:B4232"/>
    <mergeCell ref="A4235:C4235"/>
    <mergeCell ref="D4236:I4236"/>
    <mergeCell ref="A4279:D4279"/>
    <mergeCell ref="A4280:I4280"/>
    <mergeCell ref="A4281:B4281"/>
    <mergeCell ref="A4284:C4284"/>
    <mergeCell ref="D4285:I4285"/>
    <mergeCell ref="A4272:D4272"/>
    <mergeCell ref="A4273:I4273"/>
    <mergeCell ref="A4274:B4274"/>
    <mergeCell ref="A4277:C4277"/>
    <mergeCell ref="D4278:I4278"/>
    <mergeCell ref="A4265:D4265"/>
    <mergeCell ref="A4266:I4266"/>
    <mergeCell ref="A4267:B4267"/>
    <mergeCell ref="A4270:C4270"/>
    <mergeCell ref="D4271:I4271"/>
    <mergeCell ref="A4258:D4258"/>
    <mergeCell ref="A4259:I4259"/>
    <mergeCell ref="A4260:B4260"/>
    <mergeCell ref="A4263:C4263"/>
    <mergeCell ref="D4264:I4264"/>
    <mergeCell ref="A4307:D4307"/>
    <mergeCell ref="A4308:I4308"/>
    <mergeCell ref="A4309:B4309"/>
    <mergeCell ref="A4314:C4314"/>
    <mergeCell ref="D4315:I4315"/>
    <mergeCell ref="A4300:D4300"/>
    <mergeCell ref="A4301:I4301"/>
    <mergeCell ref="A4302:B4302"/>
    <mergeCell ref="A4305:C4305"/>
    <mergeCell ref="D4306:I4306"/>
    <mergeCell ref="A4293:D4293"/>
    <mergeCell ref="A4294:I4294"/>
    <mergeCell ref="A4295:B4295"/>
    <mergeCell ref="A4298:C4298"/>
    <mergeCell ref="D4299:I4299"/>
    <mergeCell ref="A4286:D4286"/>
    <mergeCell ref="A4287:I4287"/>
    <mergeCell ref="A4288:B4288"/>
    <mergeCell ref="A4291:C4291"/>
    <mergeCell ref="D4292:I4292"/>
    <mergeCell ref="A4341:D4341"/>
    <mergeCell ref="A4342:I4342"/>
    <mergeCell ref="A4343:B4343"/>
    <mergeCell ref="A4346:C4346"/>
    <mergeCell ref="D4347:I4347"/>
    <mergeCell ref="A4334:D4334"/>
    <mergeCell ref="A4335:I4335"/>
    <mergeCell ref="A4336:B4336"/>
    <mergeCell ref="A4339:C4339"/>
    <mergeCell ref="D4340:I4340"/>
    <mergeCell ref="A4325:D4325"/>
    <mergeCell ref="A4326:I4326"/>
    <mergeCell ref="A4327:B4327"/>
    <mergeCell ref="A4332:C4332"/>
    <mergeCell ref="D4333:I4333"/>
    <mergeCell ref="A4316:D4316"/>
    <mergeCell ref="A4317:I4317"/>
    <mergeCell ref="A4318:B4318"/>
    <mergeCell ref="A4323:C4323"/>
    <mergeCell ref="D4324:I4324"/>
    <mergeCell ref="A4369:D4369"/>
    <mergeCell ref="A4370:I4370"/>
    <mergeCell ref="A4371:B4371"/>
    <mergeCell ref="A4374:C4374"/>
    <mergeCell ref="D4375:I4375"/>
    <mergeCell ref="A4362:D4362"/>
    <mergeCell ref="A4363:I4363"/>
    <mergeCell ref="A4364:B4364"/>
    <mergeCell ref="A4367:C4367"/>
    <mergeCell ref="D4368:I4368"/>
    <mergeCell ref="A4355:D4355"/>
    <mergeCell ref="A4356:I4356"/>
    <mergeCell ref="A4357:B4357"/>
    <mergeCell ref="A4360:C4360"/>
    <mergeCell ref="D4361:I4361"/>
    <mergeCell ref="A4348:D4348"/>
    <mergeCell ref="A4349:I4349"/>
    <mergeCell ref="A4350:B4350"/>
    <mergeCell ref="A4353:C4353"/>
    <mergeCell ref="D4354:I4354"/>
    <mergeCell ref="A4397:D4397"/>
    <mergeCell ref="A4398:I4398"/>
    <mergeCell ref="A4399:B4399"/>
    <mergeCell ref="A4402:C4402"/>
    <mergeCell ref="D4403:I4403"/>
    <mergeCell ref="A4390:D4390"/>
    <mergeCell ref="A4391:I4391"/>
    <mergeCell ref="A4392:B4392"/>
    <mergeCell ref="A4395:C4395"/>
    <mergeCell ref="D4396:I4396"/>
    <mergeCell ref="A4383:D4383"/>
    <mergeCell ref="A4384:I4384"/>
    <mergeCell ref="A4385:B4385"/>
    <mergeCell ref="A4388:C4388"/>
    <mergeCell ref="D4389:I4389"/>
    <mergeCell ref="A4376:D4376"/>
    <mergeCell ref="A4377:I4377"/>
    <mergeCell ref="A4378:B4378"/>
    <mergeCell ref="A4381:C4381"/>
    <mergeCell ref="D4382:I4382"/>
    <mergeCell ref="A4425:D4425"/>
    <mergeCell ref="A4426:I4426"/>
    <mergeCell ref="A4427:B4427"/>
    <mergeCell ref="A4430:C4430"/>
    <mergeCell ref="D4431:I4431"/>
    <mergeCell ref="A4418:D4418"/>
    <mergeCell ref="A4419:I4419"/>
    <mergeCell ref="A4420:B4420"/>
    <mergeCell ref="A4423:C4423"/>
    <mergeCell ref="D4424:I4424"/>
    <mergeCell ref="A4411:D4411"/>
    <mergeCell ref="A4412:I4412"/>
    <mergeCell ref="A4413:B4413"/>
    <mergeCell ref="A4416:C4416"/>
    <mergeCell ref="D4417:I4417"/>
    <mergeCell ref="A4404:D4404"/>
    <mergeCell ref="A4405:I4405"/>
    <mergeCell ref="A4406:B4406"/>
    <mergeCell ref="A4409:C4409"/>
    <mergeCell ref="D4410:I4410"/>
    <mergeCell ref="A4453:D4453"/>
    <mergeCell ref="A4454:I4454"/>
    <mergeCell ref="A4455:B4455"/>
    <mergeCell ref="A4460:C4460"/>
    <mergeCell ref="D4461:I4461"/>
    <mergeCell ref="A4446:D4446"/>
    <mergeCell ref="A4447:I4447"/>
    <mergeCell ref="A4448:B4448"/>
    <mergeCell ref="A4451:C4451"/>
    <mergeCell ref="D4452:I4452"/>
    <mergeCell ref="A4439:D4439"/>
    <mergeCell ref="A4440:I4440"/>
    <mergeCell ref="A4441:B4441"/>
    <mergeCell ref="A4444:C4444"/>
    <mergeCell ref="D4445:I4445"/>
    <mergeCell ref="A4432:D4432"/>
    <mergeCell ref="A4433:I4433"/>
    <mergeCell ref="A4434:B4434"/>
    <mergeCell ref="A4437:C4437"/>
    <mergeCell ref="D4438:I4438"/>
    <mergeCell ref="A4487:D4487"/>
    <mergeCell ref="A4488:I4488"/>
    <mergeCell ref="A4489:B4489"/>
    <mergeCell ref="A4492:C4492"/>
    <mergeCell ref="D4493:I4493"/>
    <mergeCell ref="A4480:D4480"/>
    <mergeCell ref="A4481:I4481"/>
    <mergeCell ref="A4482:B4482"/>
    <mergeCell ref="A4485:C4485"/>
    <mergeCell ref="D4486:I4486"/>
    <mergeCell ref="A4471:D4471"/>
    <mergeCell ref="A4472:I4472"/>
    <mergeCell ref="A4473:B4473"/>
    <mergeCell ref="A4478:C4478"/>
    <mergeCell ref="D4479:I4479"/>
    <mergeCell ref="A4462:D4462"/>
    <mergeCell ref="A4463:I4463"/>
    <mergeCell ref="A4464:B4464"/>
    <mergeCell ref="A4469:C4469"/>
    <mergeCell ref="D4470:I4470"/>
    <mergeCell ref="A4515:D4515"/>
    <mergeCell ref="A4516:I4516"/>
    <mergeCell ref="A4517:B4517"/>
    <mergeCell ref="A4520:C4520"/>
    <mergeCell ref="D4521:I4521"/>
    <mergeCell ref="A4508:D4508"/>
    <mergeCell ref="A4509:I4509"/>
    <mergeCell ref="A4510:B4510"/>
    <mergeCell ref="A4513:C4513"/>
    <mergeCell ref="D4514:I4514"/>
    <mergeCell ref="A4501:D4501"/>
    <mergeCell ref="A4502:I4502"/>
    <mergeCell ref="A4503:B4503"/>
    <mergeCell ref="A4506:C4506"/>
    <mergeCell ref="D4507:I4507"/>
    <mergeCell ref="A4494:D4494"/>
    <mergeCell ref="A4495:I4495"/>
    <mergeCell ref="A4496:B4496"/>
    <mergeCell ref="A4499:C4499"/>
    <mergeCell ref="D4500:I4500"/>
    <mergeCell ref="A4543:D4543"/>
    <mergeCell ref="A4544:I4544"/>
    <mergeCell ref="A4545:B4545"/>
    <mergeCell ref="A4548:C4548"/>
    <mergeCell ref="D4549:I4549"/>
    <mergeCell ref="A4536:D4536"/>
    <mergeCell ref="A4537:I4537"/>
    <mergeCell ref="A4538:B4538"/>
    <mergeCell ref="A4541:C4541"/>
    <mergeCell ref="D4542:I4542"/>
    <mergeCell ref="A4529:D4529"/>
    <mergeCell ref="A4530:I4530"/>
    <mergeCell ref="A4531:B4531"/>
    <mergeCell ref="A4534:C4534"/>
    <mergeCell ref="D4535:I4535"/>
    <mergeCell ref="A4522:D4522"/>
    <mergeCell ref="A4523:I4523"/>
    <mergeCell ref="A4524:B4524"/>
    <mergeCell ref="A4527:C4527"/>
    <mergeCell ref="D4528:I4528"/>
    <mergeCell ref="A4571:D4571"/>
    <mergeCell ref="A4572:I4572"/>
    <mergeCell ref="A4573:B4573"/>
    <mergeCell ref="A4576:C4576"/>
    <mergeCell ref="D4577:I4577"/>
    <mergeCell ref="A4564:D4564"/>
    <mergeCell ref="A4565:I4565"/>
    <mergeCell ref="A4566:B4566"/>
    <mergeCell ref="A4569:C4569"/>
    <mergeCell ref="D4570:I4570"/>
    <mergeCell ref="A4557:D4557"/>
    <mergeCell ref="A4558:I4558"/>
    <mergeCell ref="A4559:B4559"/>
    <mergeCell ref="A4562:C4562"/>
    <mergeCell ref="D4563:I4563"/>
    <mergeCell ref="A4550:D4550"/>
    <mergeCell ref="A4551:I4551"/>
    <mergeCell ref="A4552:B4552"/>
    <mergeCell ref="A4555:C4555"/>
    <mergeCell ref="D4556:I4556"/>
    <mergeCell ref="A4599:D4599"/>
    <mergeCell ref="A4600:I4600"/>
    <mergeCell ref="A4601:B4601"/>
    <mergeCell ref="A4606:C4606"/>
    <mergeCell ref="D4607:I4607"/>
    <mergeCell ref="A4592:D4592"/>
    <mergeCell ref="A4593:I4593"/>
    <mergeCell ref="A4594:B4594"/>
    <mergeCell ref="A4597:C4597"/>
    <mergeCell ref="D4598:I4598"/>
    <mergeCell ref="A4585:D4585"/>
    <mergeCell ref="A4586:I4586"/>
    <mergeCell ref="A4587:B4587"/>
    <mergeCell ref="A4590:C4590"/>
    <mergeCell ref="D4591:I4591"/>
    <mergeCell ref="A4578:D4578"/>
    <mergeCell ref="A4579:I4579"/>
    <mergeCell ref="A4580:B4580"/>
    <mergeCell ref="A4583:C4583"/>
    <mergeCell ref="D4584:I4584"/>
    <mergeCell ref="A4633:D4633"/>
    <mergeCell ref="A4634:I4634"/>
    <mergeCell ref="A4635:B4635"/>
    <mergeCell ref="A4638:C4638"/>
    <mergeCell ref="D4639:I4639"/>
    <mergeCell ref="A4626:D4626"/>
    <mergeCell ref="A4627:I4627"/>
    <mergeCell ref="A4628:B4628"/>
    <mergeCell ref="A4631:C4631"/>
    <mergeCell ref="D4632:I4632"/>
    <mergeCell ref="A4617:D4617"/>
    <mergeCell ref="A4618:I4618"/>
    <mergeCell ref="A4619:B4619"/>
    <mergeCell ref="A4624:C4624"/>
    <mergeCell ref="D4625:I4625"/>
    <mergeCell ref="A4608:D4608"/>
    <mergeCell ref="A4609:I4609"/>
    <mergeCell ref="A4610:B4610"/>
    <mergeCell ref="A4615:C4615"/>
    <mergeCell ref="D4616:I4616"/>
    <mergeCell ref="A4661:D4661"/>
    <mergeCell ref="A4662:I4662"/>
    <mergeCell ref="A4663:B4663"/>
    <mergeCell ref="A4666:C4666"/>
    <mergeCell ref="D4667:I4667"/>
    <mergeCell ref="A4654:D4654"/>
    <mergeCell ref="A4655:I4655"/>
    <mergeCell ref="A4656:B4656"/>
    <mergeCell ref="A4659:C4659"/>
    <mergeCell ref="D4660:I4660"/>
    <mergeCell ref="A4647:D4647"/>
    <mergeCell ref="A4648:I4648"/>
    <mergeCell ref="A4649:B4649"/>
    <mergeCell ref="A4652:C4652"/>
    <mergeCell ref="D4653:I4653"/>
    <mergeCell ref="A4640:D4640"/>
    <mergeCell ref="A4641:I4641"/>
    <mergeCell ref="A4642:B4642"/>
    <mergeCell ref="A4645:C4645"/>
    <mergeCell ref="D4646:I4646"/>
    <mergeCell ref="A4689:D4689"/>
    <mergeCell ref="A4690:I4690"/>
    <mergeCell ref="A4691:B4691"/>
    <mergeCell ref="A4694:C4694"/>
    <mergeCell ref="D4695:I4695"/>
    <mergeCell ref="A4682:D4682"/>
    <mergeCell ref="A4683:I4683"/>
    <mergeCell ref="A4684:B4684"/>
    <mergeCell ref="A4687:C4687"/>
    <mergeCell ref="D4688:I4688"/>
    <mergeCell ref="A4675:D4675"/>
    <mergeCell ref="A4676:I4676"/>
    <mergeCell ref="A4677:B4677"/>
    <mergeCell ref="A4680:C4680"/>
    <mergeCell ref="D4681:I4681"/>
    <mergeCell ref="A4668:D4668"/>
    <mergeCell ref="A4669:I4669"/>
    <mergeCell ref="A4670:B4670"/>
    <mergeCell ref="A4673:C4673"/>
    <mergeCell ref="D4674:I4674"/>
    <mergeCell ref="A4717:D4717"/>
    <mergeCell ref="A4718:I4718"/>
    <mergeCell ref="A4719:B4719"/>
    <mergeCell ref="A4722:C4722"/>
    <mergeCell ref="D4723:I4723"/>
    <mergeCell ref="A4710:D4710"/>
    <mergeCell ref="A4711:I4711"/>
    <mergeCell ref="A4712:B4712"/>
    <mergeCell ref="A4715:C4715"/>
    <mergeCell ref="D4716:I4716"/>
    <mergeCell ref="A4703:D4703"/>
    <mergeCell ref="A4704:I4704"/>
    <mergeCell ref="A4705:B4705"/>
    <mergeCell ref="A4708:C4708"/>
    <mergeCell ref="D4709:I4709"/>
    <mergeCell ref="A4696:D4696"/>
    <mergeCell ref="A4697:I4697"/>
    <mergeCell ref="A4698:B4698"/>
    <mergeCell ref="A4701:C4701"/>
    <mergeCell ref="D4702:I4702"/>
    <mergeCell ref="A4745:D4745"/>
    <mergeCell ref="A4746:I4746"/>
    <mergeCell ref="A4747:B4747"/>
    <mergeCell ref="A4752:C4752"/>
    <mergeCell ref="D4753:I4753"/>
    <mergeCell ref="A4738:D4738"/>
    <mergeCell ref="A4739:I4739"/>
    <mergeCell ref="A4740:B4740"/>
    <mergeCell ref="A4743:C4743"/>
    <mergeCell ref="D4744:I4744"/>
    <mergeCell ref="A4731:D4731"/>
    <mergeCell ref="A4732:I4732"/>
    <mergeCell ref="A4733:B4733"/>
    <mergeCell ref="A4736:C4736"/>
    <mergeCell ref="D4737:I4737"/>
    <mergeCell ref="A4724:D4724"/>
    <mergeCell ref="A4725:I4725"/>
    <mergeCell ref="A4726:B4726"/>
    <mergeCell ref="A4729:C4729"/>
    <mergeCell ref="D4730:I4730"/>
    <mergeCell ref="A4779:D4779"/>
    <mergeCell ref="A4780:I4780"/>
    <mergeCell ref="A4781:B4781"/>
    <mergeCell ref="A4784:C4784"/>
    <mergeCell ref="D4785:I4785"/>
    <mergeCell ref="A4772:D4772"/>
    <mergeCell ref="A4773:I4773"/>
    <mergeCell ref="A4774:B4774"/>
    <mergeCell ref="A4777:C4777"/>
    <mergeCell ref="D4778:I4778"/>
    <mergeCell ref="A4763:D4763"/>
    <mergeCell ref="A4764:I4764"/>
    <mergeCell ref="A4765:B4765"/>
    <mergeCell ref="A4770:C4770"/>
    <mergeCell ref="D4771:I4771"/>
    <mergeCell ref="A4754:D4754"/>
    <mergeCell ref="A4755:I4755"/>
    <mergeCell ref="A4756:B4756"/>
    <mergeCell ref="A4761:C4761"/>
    <mergeCell ref="D4762:I4762"/>
    <mergeCell ref="A4807:D4807"/>
    <mergeCell ref="A4808:I4808"/>
    <mergeCell ref="A4809:B4809"/>
    <mergeCell ref="A4812:C4812"/>
    <mergeCell ref="D4813:I4813"/>
    <mergeCell ref="A4800:D4800"/>
    <mergeCell ref="A4801:I4801"/>
    <mergeCell ref="A4802:B4802"/>
    <mergeCell ref="A4805:C4805"/>
    <mergeCell ref="D4806:I4806"/>
    <mergeCell ref="A4793:D4793"/>
    <mergeCell ref="A4794:I4794"/>
    <mergeCell ref="A4795:B4795"/>
    <mergeCell ref="A4798:C4798"/>
    <mergeCell ref="D4799:I4799"/>
    <mergeCell ref="A4786:D4786"/>
    <mergeCell ref="A4787:I4787"/>
    <mergeCell ref="A4788:B4788"/>
    <mergeCell ref="A4791:C4791"/>
    <mergeCell ref="D4792:I4792"/>
    <mergeCell ref="A4835:D4835"/>
    <mergeCell ref="A4836:I4836"/>
    <mergeCell ref="A4837:B4837"/>
    <mergeCell ref="A4840:C4840"/>
    <mergeCell ref="D4841:I4841"/>
    <mergeCell ref="A4828:D4828"/>
    <mergeCell ref="A4829:I4829"/>
    <mergeCell ref="A4830:B4830"/>
    <mergeCell ref="A4833:C4833"/>
    <mergeCell ref="D4834:I4834"/>
    <mergeCell ref="A4821:D4821"/>
    <mergeCell ref="A4822:I4822"/>
    <mergeCell ref="A4823:B4823"/>
    <mergeCell ref="A4826:C4826"/>
    <mergeCell ref="D4827:I4827"/>
    <mergeCell ref="A4814:D4814"/>
    <mergeCell ref="A4815:I4815"/>
    <mergeCell ref="A4816:B4816"/>
    <mergeCell ref="A4819:C4819"/>
    <mergeCell ref="D4820:I4820"/>
    <mergeCell ref="A4863:D4863"/>
    <mergeCell ref="A4864:I4864"/>
    <mergeCell ref="A4865:B4865"/>
    <mergeCell ref="A4868:C4868"/>
    <mergeCell ref="D4869:I4869"/>
    <mergeCell ref="A4856:D4856"/>
    <mergeCell ref="A4857:I4857"/>
    <mergeCell ref="A4858:B4858"/>
    <mergeCell ref="A4861:C4861"/>
    <mergeCell ref="D4862:I4862"/>
    <mergeCell ref="A4849:D4849"/>
    <mergeCell ref="A4850:I4850"/>
    <mergeCell ref="A4851:B4851"/>
    <mergeCell ref="A4854:C4854"/>
    <mergeCell ref="D4855:I4855"/>
    <mergeCell ref="A4842:D4842"/>
    <mergeCell ref="A4843:I4843"/>
    <mergeCell ref="A4844:B4844"/>
    <mergeCell ref="A4847:C4847"/>
    <mergeCell ref="D4848:I4848"/>
    <mergeCell ref="A4891:D4891"/>
    <mergeCell ref="A4892:I4892"/>
    <mergeCell ref="A4893:B4893"/>
    <mergeCell ref="A4898:C4898"/>
    <mergeCell ref="D4899:I4899"/>
    <mergeCell ref="A4884:D4884"/>
    <mergeCell ref="A4885:I4885"/>
    <mergeCell ref="A4886:B4886"/>
    <mergeCell ref="A4889:C4889"/>
    <mergeCell ref="D4890:I4890"/>
    <mergeCell ref="A4877:D4877"/>
    <mergeCell ref="A4878:I4878"/>
    <mergeCell ref="A4879:B4879"/>
    <mergeCell ref="A4882:C4882"/>
    <mergeCell ref="D4883:I4883"/>
    <mergeCell ref="A4870:D4870"/>
    <mergeCell ref="A4871:I4871"/>
    <mergeCell ref="A4872:B4872"/>
    <mergeCell ref="A4875:C4875"/>
    <mergeCell ref="D4876:I4876"/>
    <mergeCell ref="A4925:D4925"/>
    <mergeCell ref="A4926:I4926"/>
    <mergeCell ref="A4927:B4927"/>
    <mergeCell ref="A4930:C4930"/>
    <mergeCell ref="D4931:I4931"/>
    <mergeCell ref="A4918:D4918"/>
    <mergeCell ref="A4919:I4919"/>
    <mergeCell ref="A4920:B4920"/>
    <mergeCell ref="A4923:C4923"/>
    <mergeCell ref="D4924:I4924"/>
    <mergeCell ref="A4909:D4909"/>
    <mergeCell ref="A4910:I4910"/>
    <mergeCell ref="A4911:B4911"/>
    <mergeCell ref="A4916:C4916"/>
    <mergeCell ref="D4917:I4917"/>
    <mergeCell ref="A4900:D4900"/>
    <mergeCell ref="A4901:I4901"/>
    <mergeCell ref="A4902:B4902"/>
    <mergeCell ref="A4907:C4907"/>
    <mergeCell ref="D4908:I4908"/>
    <mergeCell ref="A4953:D4953"/>
    <mergeCell ref="A4954:I4954"/>
    <mergeCell ref="A4955:B4955"/>
    <mergeCell ref="A4958:C4958"/>
    <mergeCell ref="D4959:I4959"/>
    <mergeCell ref="A4946:D4946"/>
    <mergeCell ref="A4947:I4947"/>
    <mergeCell ref="A4948:B4948"/>
    <mergeCell ref="A4951:C4951"/>
    <mergeCell ref="D4952:I4952"/>
    <mergeCell ref="A4939:D4939"/>
    <mergeCell ref="A4940:I4940"/>
    <mergeCell ref="A4941:B4941"/>
    <mergeCell ref="A4944:C4944"/>
    <mergeCell ref="D4945:I4945"/>
    <mergeCell ref="A4932:D4932"/>
    <mergeCell ref="A4933:I4933"/>
    <mergeCell ref="A4934:B4934"/>
    <mergeCell ref="A4937:C4937"/>
    <mergeCell ref="D4938:I4938"/>
    <mergeCell ref="A4981:D4981"/>
    <mergeCell ref="A4982:I4982"/>
    <mergeCell ref="A4983:B4983"/>
    <mergeCell ref="A4986:C4986"/>
    <mergeCell ref="D4987:I4987"/>
    <mergeCell ref="A4974:D4974"/>
    <mergeCell ref="A4975:I4975"/>
    <mergeCell ref="A4976:B4976"/>
    <mergeCell ref="A4979:C4979"/>
    <mergeCell ref="D4980:I4980"/>
    <mergeCell ref="A4967:D4967"/>
    <mergeCell ref="A4968:I4968"/>
    <mergeCell ref="A4969:B4969"/>
    <mergeCell ref="A4972:C4972"/>
    <mergeCell ref="D4973:I4973"/>
    <mergeCell ref="A4960:D4960"/>
    <mergeCell ref="A4961:I4961"/>
    <mergeCell ref="A4962:B4962"/>
    <mergeCell ref="A4965:C4965"/>
    <mergeCell ref="D4966:I4966"/>
    <mergeCell ref="A5009:D5009"/>
    <mergeCell ref="A5010:I5010"/>
    <mergeCell ref="A5011:B5011"/>
    <mergeCell ref="A5014:C5014"/>
    <mergeCell ref="D5015:I5015"/>
    <mergeCell ref="A5002:D5002"/>
    <mergeCell ref="A5003:I5003"/>
    <mergeCell ref="A5004:B5004"/>
    <mergeCell ref="A5007:C5007"/>
    <mergeCell ref="D5008:I5008"/>
    <mergeCell ref="A4995:D4995"/>
    <mergeCell ref="A4996:I4996"/>
    <mergeCell ref="A4997:B4997"/>
    <mergeCell ref="A5000:C5000"/>
    <mergeCell ref="D5001:I5001"/>
    <mergeCell ref="A4988:D4988"/>
    <mergeCell ref="A4989:I4989"/>
    <mergeCell ref="A4990:B4990"/>
    <mergeCell ref="A4993:C4993"/>
    <mergeCell ref="D4994:I4994"/>
    <mergeCell ref="A5037:D5037"/>
    <mergeCell ref="A5038:I5038"/>
    <mergeCell ref="A5039:B5039"/>
    <mergeCell ref="A5044:C5044"/>
    <mergeCell ref="D5045:I5045"/>
    <mergeCell ref="A5030:D5030"/>
    <mergeCell ref="A5031:I5031"/>
    <mergeCell ref="A5032:B5032"/>
    <mergeCell ref="A5035:C5035"/>
    <mergeCell ref="D5036:I5036"/>
    <mergeCell ref="A5023:D5023"/>
    <mergeCell ref="A5024:I5024"/>
    <mergeCell ref="A5025:B5025"/>
    <mergeCell ref="A5028:C5028"/>
    <mergeCell ref="D5029:I5029"/>
    <mergeCell ref="A5016:D5016"/>
    <mergeCell ref="A5017:I5017"/>
    <mergeCell ref="A5018:B5018"/>
    <mergeCell ref="A5021:C5021"/>
    <mergeCell ref="D5022:I5022"/>
    <mergeCell ref="A5071:D5071"/>
    <mergeCell ref="A5072:I5072"/>
    <mergeCell ref="A5073:B5073"/>
    <mergeCell ref="A5076:C5076"/>
    <mergeCell ref="D5077:I5077"/>
    <mergeCell ref="A5064:D5064"/>
    <mergeCell ref="A5065:I5065"/>
    <mergeCell ref="A5066:B5066"/>
    <mergeCell ref="A5069:C5069"/>
    <mergeCell ref="D5070:I5070"/>
    <mergeCell ref="A5055:D5055"/>
    <mergeCell ref="A5056:I5056"/>
    <mergeCell ref="A5057:B5057"/>
    <mergeCell ref="A5062:C5062"/>
    <mergeCell ref="D5063:I5063"/>
    <mergeCell ref="A5046:D5046"/>
    <mergeCell ref="A5047:I5047"/>
    <mergeCell ref="A5048:B5048"/>
    <mergeCell ref="A5053:C5053"/>
    <mergeCell ref="D5054:I5054"/>
    <mergeCell ref="A5099:D5099"/>
    <mergeCell ref="A5100:I5100"/>
    <mergeCell ref="A5101:B5101"/>
    <mergeCell ref="A5104:C5104"/>
    <mergeCell ref="D5105:I5105"/>
    <mergeCell ref="A5092:D5092"/>
    <mergeCell ref="A5093:I5093"/>
    <mergeCell ref="A5094:B5094"/>
    <mergeCell ref="A5097:C5097"/>
    <mergeCell ref="D5098:I5098"/>
    <mergeCell ref="A5085:D5085"/>
    <mergeCell ref="A5086:I5086"/>
    <mergeCell ref="A5087:B5087"/>
    <mergeCell ref="A5090:C5090"/>
    <mergeCell ref="D5091:I5091"/>
    <mergeCell ref="A5078:D5078"/>
    <mergeCell ref="A5079:I5079"/>
    <mergeCell ref="A5080:B5080"/>
    <mergeCell ref="A5083:C5083"/>
    <mergeCell ref="D5084:I5084"/>
    <mergeCell ref="A5127:D5127"/>
    <mergeCell ref="A5128:I5128"/>
    <mergeCell ref="A5129:B5129"/>
    <mergeCell ref="A5132:C5132"/>
    <mergeCell ref="D5133:I5133"/>
    <mergeCell ref="A5120:D5120"/>
    <mergeCell ref="A5121:I5121"/>
    <mergeCell ref="A5122:B5122"/>
    <mergeCell ref="A5125:C5125"/>
    <mergeCell ref="D5126:I5126"/>
    <mergeCell ref="A5113:D5113"/>
    <mergeCell ref="A5114:I5114"/>
    <mergeCell ref="A5115:B5115"/>
    <mergeCell ref="A5118:C5118"/>
    <mergeCell ref="D5119:I5119"/>
    <mergeCell ref="A5106:D5106"/>
    <mergeCell ref="A5107:I5107"/>
    <mergeCell ref="A5108:B5108"/>
    <mergeCell ref="A5111:C5111"/>
    <mergeCell ref="D5112:I5112"/>
    <mergeCell ref="A5155:D5155"/>
    <mergeCell ref="A5156:I5156"/>
    <mergeCell ref="A5157:B5157"/>
    <mergeCell ref="A5160:C5160"/>
    <mergeCell ref="D5161:I5161"/>
    <mergeCell ref="A5148:D5148"/>
    <mergeCell ref="A5149:I5149"/>
    <mergeCell ref="A5150:B5150"/>
    <mergeCell ref="A5153:C5153"/>
    <mergeCell ref="D5154:I5154"/>
    <mergeCell ref="A5141:D5141"/>
    <mergeCell ref="A5142:I5142"/>
    <mergeCell ref="A5143:B5143"/>
    <mergeCell ref="A5146:C5146"/>
    <mergeCell ref="D5147:I5147"/>
    <mergeCell ref="A5134:D5134"/>
    <mergeCell ref="A5135:I5135"/>
    <mergeCell ref="A5136:B5136"/>
    <mergeCell ref="A5139:C5139"/>
    <mergeCell ref="D5140:I5140"/>
    <mergeCell ref="A5183:D5183"/>
    <mergeCell ref="A5184:I5184"/>
    <mergeCell ref="A5185:B5185"/>
    <mergeCell ref="A5190:C5190"/>
    <mergeCell ref="D5191:I5191"/>
    <mergeCell ref="A5176:D5176"/>
    <mergeCell ref="A5177:I5177"/>
    <mergeCell ref="A5178:B5178"/>
    <mergeCell ref="A5181:C5181"/>
    <mergeCell ref="D5182:I5182"/>
    <mergeCell ref="A5169:D5169"/>
    <mergeCell ref="A5170:I5170"/>
    <mergeCell ref="A5171:B5171"/>
    <mergeCell ref="A5174:C5174"/>
    <mergeCell ref="D5175:I5175"/>
    <mergeCell ref="A5162:D5162"/>
    <mergeCell ref="A5163:I5163"/>
    <mergeCell ref="A5164:B5164"/>
    <mergeCell ref="A5167:C5167"/>
    <mergeCell ref="D5168:I5168"/>
    <mergeCell ref="A5217:D5217"/>
    <mergeCell ref="A5218:I5218"/>
    <mergeCell ref="A5219:B5219"/>
    <mergeCell ref="A5222:C5222"/>
    <mergeCell ref="D5223:I5223"/>
    <mergeCell ref="A5210:D5210"/>
    <mergeCell ref="A5211:I5211"/>
    <mergeCell ref="A5212:B5212"/>
    <mergeCell ref="A5215:C5215"/>
    <mergeCell ref="D5216:I5216"/>
    <mergeCell ref="A5201:D5201"/>
    <mergeCell ref="A5202:I5202"/>
    <mergeCell ref="A5203:B5203"/>
    <mergeCell ref="A5208:C5208"/>
    <mergeCell ref="D5209:I5209"/>
    <mergeCell ref="A5192:D5192"/>
    <mergeCell ref="A5193:I5193"/>
    <mergeCell ref="A5194:B5194"/>
    <mergeCell ref="A5199:C5199"/>
    <mergeCell ref="D5200:I5200"/>
    <mergeCell ref="A5245:D5245"/>
    <mergeCell ref="A5246:I5246"/>
    <mergeCell ref="A5247:B5247"/>
    <mergeCell ref="A5250:C5250"/>
    <mergeCell ref="D5251:I5251"/>
    <mergeCell ref="A5238:D5238"/>
    <mergeCell ref="A5239:I5239"/>
    <mergeCell ref="A5240:B5240"/>
    <mergeCell ref="A5243:C5243"/>
    <mergeCell ref="D5244:I5244"/>
    <mergeCell ref="A5231:D5231"/>
    <mergeCell ref="A5232:I5232"/>
    <mergeCell ref="A5233:B5233"/>
    <mergeCell ref="A5236:C5236"/>
    <mergeCell ref="D5237:I5237"/>
    <mergeCell ref="A5224:D5224"/>
    <mergeCell ref="A5225:I5225"/>
    <mergeCell ref="A5226:B5226"/>
    <mergeCell ref="A5229:C5229"/>
    <mergeCell ref="D5230:I5230"/>
    <mergeCell ref="A5273:D5273"/>
    <mergeCell ref="A5274:I5274"/>
    <mergeCell ref="A5275:B5275"/>
    <mergeCell ref="A5278:C5278"/>
    <mergeCell ref="D5279:I5279"/>
    <mergeCell ref="A5266:D5266"/>
    <mergeCell ref="A5267:I5267"/>
    <mergeCell ref="A5268:B5268"/>
    <mergeCell ref="A5271:C5271"/>
    <mergeCell ref="D5272:I5272"/>
    <mergeCell ref="A5259:D5259"/>
    <mergeCell ref="A5260:I5260"/>
    <mergeCell ref="A5261:B5261"/>
    <mergeCell ref="A5264:C5264"/>
    <mergeCell ref="D5265:I5265"/>
    <mergeCell ref="A5252:D5252"/>
    <mergeCell ref="A5253:I5253"/>
    <mergeCell ref="A5254:B5254"/>
    <mergeCell ref="A5257:C5257"/>
    <mergeCell ref="D5258:I5258"/>
    <mergeCell ref="A5301:D5301"/>
    <mergeCell ref="A5302:I5302"/>
    <mergeCell ref="A5303:B5303"/>
    <mergeCell ref="A5306:C5306"/>
    <mergeCell ref="D5307:I5307"/>
    <mergeCell ref="A5294:D5294"/>
    <mergeCell ref="A5295:I5295"/>
    <mergeCell ref="A5296:B5296"/>
    <mergeCell ref="A5299:C5299"/>
    <mergeCell ref="D5300:I5300"/>
    <mergeCell ref="A5287:D5287"/>
    <mergeCell ref="A5288:I5288"/>
    <mergeCell ref="A5289:B5289"/>
    <mergeCell ref="A5292:C5292"/>
    <mergeCell ref="D5293:I5293"/>
    <mergeCell ref="A5280:D5280"/>
    <mergeCell ref="A5281:I5281"/>
    <mergeCell ref="A5282:B5282"/>
    <mergeCell ref="A5285:C5285"/>
    <mergeCell ref="D5286:I5286"/>
    <mergeCell ref="A5329:D5329"/>
    <mergeCell ref="A5330:I5330"/>
    <mergeCell ref="A5331:B5331"/>
    <mergeCell ref="A5336:C5336"/>
    <mergeCell ref="D5337:I5337"/>
    <mergeCell ref="A5322:D5322"/>
    <mergeCell ref="A5323:I5323"/>
    <mergeCell ref="A5324:B5324"/>
    <mergeCell ref="A5327:C5327"/>
    <mergeCell ref="D5328:I5328"/>
    <mergeCell ref="A5315:D5315"/>
    <mergeCell ref="A5316:I5316"/>
    <mergeCell ref="A5317:B5317"/>
    <mergeCell ref="A5320:C5320"/>
    <mergeCell ref="D5321:I5321"/>
    <mergeCell ref="A5308:D5308"/>
    <mergeCell ref="A5309:I5309"/>
    <mergeCell ref="A5310:B5310"/>
    <mergeCell ref="A5313:C5313"/>
    <mergeCell ref="D5314:I5314"/>
    <mergeCell ref="A5363:D5363"/>
    <mergeCell ref="A5364:I5364"/>
    <mergeCell ref="A5365:B5365"/>
    <mergeCell ref="A5368:C5368"/>
    <mergeCell ref="D5369:I5369"/>
    <mergeCell ref="A5356:D5356"/>
    <mergeCell ref="A5357:I5357"/>
    <mergeCell ref="A5358:B5358"/>
    <mergeCell ref="A5361:C5361"/>
    <mergeCell ref="D5362:I5362"/>
    <mergeCell ref="A5347:D5347"/>
    <mergeCell ref="A5348:I5348"/>
    <mergeCell ref="A5349:B5349"/>
    <mergeCell ref="A5354:C5354"/>
    <mergeCell ref="D5355:I5355"/>
    <mergeCell ref="A5338:D5338"/>
    <mergeCell ref="A5339:I5339"/>
    <mergeCell ref="A5340:B5340"/>
    <mergeCell ref="A5345:C5345"/>
    <mergeCell ref="D5346:I5346"/>
    <mergeCell ref="A5391:D5391"/>
    <mergeCell ref="A5392:I5392"/>
    <mergeCell ref="A5393:B5393"/>
    <mergeCell ref="A5396:C5396"/>
    <mergeCell ref="D5397:I5397"/>
    <mergeCell ref="A5384:D5384"/>
    <mergeCell ref="A5385:I5385"/>
    <mergeCell ref="A5386:B5386"/>
    <mergeCell ref="A5389:C5389"/>
    <mergeCell ref="D5390:I5390"/>
    <mergeCell ref="A5377:D5377"/>
    <mergeCell ref="A5378:I5378"/>
    <mergeCell ref="A5379:B5379"/>
    <mergeCell ref="A5382:C5382"/>
    <mergeCell ref="D5383:I5383"/>
    <mergeCell ref="A5370:D5370"/>
    <mergeCell ref="A5371:I5371"/>
    <mergeCell ref="A5372:B5372"/>
    <mergeCell ref="A5375:C5375"/>
    <mergeCell ref="D5376:I5376"/>
    <mergeCell ref="A5419:D5419"/>
    <mergeCell ref="A5420:I5420"/>
    <mergeCell ref="A5421:B5421"/>
    <mergeCell ref="A5424:C5424"/>
    <mergeCell ref="D5425:I5425"/>
    <mergeCell ref="A5412:D5412"/>
    <mergeCell ref="A5413:I5413"/>
    <mergeCell ref="A5414:B5414"/>
    <mergeCell ref="A5417:C5417"/>
    <mergeCell ref="D5418:I5418"/>
    <mergeCell ref="A5405:D5405"/>
    <mergeCell ref="A5406:I5406"/>
    <mergeCell ref="A5407:B5407"/>
    <mergeCell ref="A5410:C5410"/>
    <mergeCell ref="D5411:I5411"/>
    <mergeCell ref="A5398:D5398"/>
    <mergeCell ref="A5399:I5399"/>
    <mergeCell ref="A5400:B5400"/>
    <mergeCell ref="A5403:C5403"/>
    <mergeCell ref="D5404:I5404"/>
    <mergeCell ref="A5447:D5447"/>
    <mergeCell ref="A5448:I5448"/>
    <mergeCell ref="A5449:B5449"/>
    <mergeCell ref="A5452:C5452"/>
    <mergeCell ref="D5453:I5453"/>
    <mergeCell ref="A5440:D5440"/>
    <mergeCell ref="A5441:I5441"/>
    <mergeCell ref="A5442:B5442"/>
    <mergeCell ref="A5445:C5445"/>
    <mergeCell ref="D5446:I5446"/>
    <mergeCell ref="A5433:D5433"/>
    <mergeCell ref="A5434:I5434"/>
    <mergeCell ref="A5435:B5435"/>
    <mergeCell ref="A5438:C5438"/>
    <mergeCell ref="D5439:I5439"/>
    <mergeCell ref="A5426:D5426"/>
    <mergeCell ref="A5427:I5427"/>
    <mergeCell ref="A5428:B5428"/>
    <mergeCell ref="A5431:C5431"/>
    <mergeCell ref="D5432:I5432"/>
    <mergeCell ref="A5475:D5475"/>
    <mergeCell ref="A5476:I5476"/>
    <mergeCell ref="A5477:B5477"/>
    <mergeCell ref="A5482:C5482"/>
    <mergeCell ref="D5483:I5483"/>
    <mergeCell ref="A5468:D5468"/>
    <mergeCell ref="A5469:I5469"/>
    <mergeCell ref="A5470:B5470"/>
    <mergeCell ref="A5473:C5473"/>
    <mergeCell ref="D5474:I5474"/>
    <mergeCell ref="A5461:D5461"/>
    <mergeCell ref="A5462:I5462"/>
    <mergeCell ref="A5463:B5463"/>
    <mergeCell ref="A5466:C5466"/>
    <mergeCell ref="D5467:I5467"/>
    <mergeCell ref="A5454:D5454"/>
    <mergeCell ref="A5455:I5455"/>
    <mergeCell ref="A5456:B5456"/>
    <mergeCell ref="A5459:C5459"/>
    <mergeCell ref="D5460:I5460"/>
    <mergeCell ref="A5509:D5509"/>
    <mergeCell ref="A5510:I5510"/>
    <mergeCell ref="A5511:B5511"/>
    <mergeCell ref="A5514:C5514"/>
    <mergeCell ref="D5515:I5515"/>
    <mergeCell ref="A5502:D5502"/>
    <mergeCell ref="A5503:I5503"/>
    <mergeCell ref="A5504:B5504"/>
    <mergeCell ref="A5507:C5507"/>
    <mergeCell ref="D5508:I5508"/>
    <mergeCell ref="A5493:D5493"/>
    <mergeCell ref="A5494:I5494"/>
    <mergeCell ref="A5495:B5495"/>
    <mergeCell ref="A5500:C5500"/>
    <mergeCell ref="D5501:I5501"/>
    <mergeCell ref="A5484:D5484"/>
    <mergeCell ref="A5485:I5485"/>
    <mergeCell ref="A5486:B5486"/>
    <mergeCell ref="A5491:C5491"/>
    <mergeCell ref="D5492:I5492"/>
    <mergeCell ref="A5537:D5537"/>
    <mergeCell ref="A5538:I5538"/>
    <mergeCell ref="A5539:B5539"/>
    <mergeCell ref="A5542:C5542"/>
    <mergeCell ref="D5543:I5543"/>
    <mergeCell ref="A5530:D5530"/>
    <mergeCell ref="A5531:I5531"/>
    <mergeCell ref="A5532:B5532"/>
    <mergeCell ref="A5535:C5535"/>
    <mergeCell ref="D5536:I5536"/>
    <mergeCell ref="A5523:D5523"/>
    <mergeCell ref="A5524:I5524"/>
    <mergeCell ref="A5525:B5525"/>
    <mergeCell ref="A5528:C5528"/>
    <mergeCell ref="D5529:I5529"/>
    <mergeCell ref="A5516:D5516"/>
    <mergeCell ref="A5517:I5517"/>
    <mergeCell ref="A5518:B5518"/>
    <mergeCell ref="A5521:C5521"/>
    <mergeCell ref="D5522:I5522"/>
    <mergeCell ref="A5565:D5565"/>
    <mergeCell ref="A5566:I5566"/>
    <mergeCell ref="A5567:B5567"/>
    <mergeCell ref="A5570:C5570"/>
    <mergeCell ref="D5571:I5571"/>
    <mergeCell ref="A5558:D5558"/>
    <mergeCell ref="A5559:I5559"/>
    <mergeCell ref="A5560:B5560"/>
    <mergeCell ref="A5563:C5563"/>
    <mergeCell ref="D5564:I5564"/>
    <mergeCell ref="A5551:D5551"/>
    <mergeCell ref="A5552:I5552"/>
    <mergeCell ref="A5553:B5553"/>
    <mergeCell ref="A5556:C5556"/>
    <mergeCell ref="D5557:I5557"/>
    <mergeCell ref="A5544:D5544"/>
    <mergeCell ref="A5545:I5545"/>
    <mergeCell ref="A5546:B5546"/>
    <mergeCell ref="A5549:C5549"/>
    <mergeCell ref="D5550:I5550"/>
    <mergeCell ref="A5593:D5593"/>
    <mergeCell ref="A5594:I5594"/>
    <mergeCell ref="A5595:B5595"/>
    <mergeCell ref="A5598:C5598"/>
    <mergeCell ref="D5599:I5599"/>
    <mergeCell ref="A5586:D5586"/>
    <mergeCell ref="A5587:I5587"/>
    <mergeCell ref="A5588:B5588"/>
    <mergeCell ref="A5591:C5591"/>
    <mergeCell ref="D5592:I5592"/>
    <mergeCell ref="A5579:D5579"/>
    <mergeCell ref="A5580:I5580"/>
    <mergeCell ref="A5581:B5581"/>
    <mergeCell ref="A5584:C5584"/>
    <mergeCell ref="D5585:I5585"/>
    <mergeCell ref="A5572:D5572"/>
    <mergeCell ref="A5573:I5573"/>
    <mergeCell ref="A5574:B5574"/>
    <mergeCell ref="A5577:C5577"/>
    <mergeCell ref="D5578:I5578"/>
    <mergeCell ref="A5621:D5621"/>
    <mergeCell ref="A5622:I5622"/>
    <mergeCell ref="A5623:B5623"/>
    <mergeCell ref="A5628:C5628"/>
    <mergeCell ref="D5629:I5629"/>
    <mergeCell ref="A5614:D5614"/>
    <mergeCell ref="A5615:I5615"/>
    <mergeCell ref="A5616:B5616"/>
    <mergeCell ref="A5619:C5619"/>
    <mergeCell ref="D5620:I5620"/>
    <mergeCell ref="A5607:D5607"/>
    <mergeCell ref="A5608:I5608"/>
    <mergeCell ref="A5609:B5609"/>
    <mergeCell ref="A5612:C5612"/>
    <mergeCell ref="D5613:I5613"/>
    <mergeCell ref="A5600:D5600"/>
    <mergeCell ref="A5601:I5601"/>
    <mergeCell ref="A5602:B5602"/>
    <mergeCell ref="A5605:C5605"/>
    <mergeCell ref="D5606:I5606"/>
    <mergeCell ref="A5655:D5655"/>
    <mergeCell ref="A5656:I5656"/>
    <mergeCell ref="A5657:B5657"/>
    <mergeCell ref="A5660:C5660"/>
    <mergeCell ref="D5661:I5661"/>
    <mergeCell ref="A5648:D5648"/>
    <mergeCell ref="A5649:I5649"/>
    <mergeCell ref="A5650:B5650"/>
    <mergeCell ref="A5653:C5653"/>
    <mergeCell ref="D5654:I5654"/>
    <mergeCell ref="A5639:D5639"/>
    <mergeCell ref="A5640:I5640"/>
    <mergeCell ref="A5641:B5641"/>
    <mergeCell ref="A5646:C5646"/>
    <mergeCell ref="D5647:I5647"/>
    <mergeCell ref="A5630:D5630"/>
    <mergeCell ref="A5631:I5631"/>
    <mergeCell ref="A5632:B5632"/>
    <mergeCell ref="A5637:C5637"/>
    <mergeCell ref="D5638:I5638"/>
    <mergeCell ref="A5683:D5683"/>
    <mergeCell ref="A5684:I5684"/>
    <mergeCell ref="A5685:B5685"/>
    <mergeCell ref="A5688:C5688"/>
    <mergeCell ref="D5689:I5689"/>
    <mergeCell ref="A5676:D5676"/>
    <mergeCell ref="A5677:I5677"/>
    <mergeCell ref="A5678:B5678"/>
    <mergeCell ref="A5681:C5681"/>
    <mergeCell ref="D5682:I5682"/>
    <mergeCell ref="A5669:D5669"/>
    <mergeCell ref="A5670:I5670"/>
    <mergeCell ref="A5671:B5671"/>
    <mergeCell ref="A5674:C5674"/>
    <mergeCell ref="D5675:I5675"/>
    <mergeCell ref="A5662:D5662"/>
    <mergeCell ref="A5663:I5663"/>
    <mergeCell ref="A5664:B5664"/>
    <mergeCell ref="A5667:C5667"/>
    <mergeCell ref="D5668:I5668"/>
    <mergeCell ref="A5711:D5711"/>
    <mergeCell ref="A5712:I5712"/>
    <mergeCell ref="A5713:B5713"/>
    <mergeCell ref="A5716:C5716"/>
    <mergeCell ref="D5717:I5717"/>
    <mergeCell ref="A5704:D5704"/>
    <mergeCell ref="A5705:I5705"/>
    <mergeCell ref="A5706:B5706"/>
    <mergeCell ref="A5709:C5709"/>
    <mergeCell ref="D5710:I5710"/>
    <mergeCell ref="A5697:D5697"/>
    <mergeCell ref="A5698:I5698"/>
    <mergeCell ref="A5699:B5699"/>
    <mergeCell ref="A5702:C5702"/>
    <mergeCell ref="D5703:I5703"/>
    <mergeCell ref="A5690:D5690"/>
    <mergeCell ref="A5691:I5691"/>
    <mergeCell ref="A5692:B5692"/>
    <mergeCell ref="A5695:C5695"/>
    <mergeCell ref="D5696:I5696"/>
    <mergeCell ref="A5739:D5739"/>
    <mergeCell ref="A5740:I5740"/>
    <mergeCell ref="A5741:B5741"/>
    <mergeCell ref="A5744:C5744"/>
    <mergeCell ref="D5745:I5745"/>
    <mergeCell ref="A5732:D5732"/>
    <mergeCell ref="A5733:I5733"/>
    <mergeCell ref="A5734:B5734"/>
    <mergeCell ref="A5737:C5737"/>
    <mergeCell ref="D5738:I5738"/>
    <mergeCell ref="A5725:D5725"/>
    <mergeCell ref="A5726:I5726"/>
    <mergeCell ref="A5727:B5727"/>
    <mergeCell ref="A5730:C5730"/>
    <mergeCell ref="D5731:I5731"/>
    <mergeCell ref="A5718:D5718"/>
    <mergeCell ref="A5719:I5719"/>
    <mergeCell ref="A5720:B5720"/>
    <mergeCell ref="A5723:C5723"/>
    <mergeCell ref="D5724:I5724"/>
    <mergeCell ref="A5767:D5767"/>
    <mergeCell ref="A5768:I5768"/>
    <mergeCell ref="A5769:B5769"/>
    <mergeCell ref="A5774:C5774"/>
    <mergeCell ref="D5775:I5775"/>
    <mergeCell ref="A5760:D5760"/>
    <mergeCell ref="A5761:I5761"/>
    <mergeCell ref="A5762:B5762"/>
    <mergeCell ref="A5765:C5765"/>
    <mergeCell ref="D5766:I5766"/>
    <mergeCell ref="A5753:D5753"/>
    <mergeCell ref="A5754:I5754"/>
    <mergeCell ref="A5755:B5755"/>
    <mergeCell ref="A5758:C5758"/>
    <mergeCell ref="D5759:I5759"/>
    <mergeCell ref="A5746:D5746"/>
    <mergeCell ref="A5747:I5747"/>
    <mergeCell ref="A5748:B5748"/>
    <mergeCell ref="A5751:C5751"/>
    <mergeCell ref="D5752:I5752"/>
    <mergeCell ref="A5801:D5801"/>
    <mergeCell ref="A5802:I5802"/>
    <mergeCell ref="A5803:B5803"/>
    <mergeCell ref="A5806:C5806"/>
    <mergeCell ref="D5807:I5807"/>
    <mergeCell ref="A5794:D5794"/>
    <mergeCell ref="A5795:I5795"/>
    <mergeCell ref="A5796:B5796"/>
    <mergeCell ref="A5799:C5799"/>
    <mergeCell ref="D5800:I5800"/>
    <mergeCell ref="A5785:D5785"/>
    <mergeCell ref="A5786:I5786"/>
    <mergeCell ref="A5787:B5787"/>
    <mergeCell ref="A5792:C5792"/>
    <mergeCell ref="D5793:I5793"/>
    <mergeCell ref="A5776:D5776"/>
    <mergeCell ref="A5777:I5777"/>
    <mergeCell ref="A5778:B5778"/>
    <mergeCell ref="A5783:C5783"/>
    <mergeCell ref="D5784:I5784"/>
    <mergeCell ref="A5829:D5829"/>
    <mergeCell ref="A5830:I5830"/>
    <mergeCell ref="A5831:B5831"/>
    <mergeCell ref="A5834:C5834"/>
    <mergeCell ref="D5835:I5835"/>
    <mergeCell ref="A5822:D5822"/>
    <mergeCell ref="A5823:I5823"/>
    <mergeCell ref="A5824:B5824"/>
    <mergeCell ref="A5827:C5827"/>
    <mergeCell ref="D5828:I5828"/>
    <mergeCell ref="A5815:D5815"/>
    <mergeCell ref="A5816:I5816"/>
    <mergeCell ref="A5817:B5817"/>
    <mergeCell ref="A5820:C5820"/>
    <mergeCell ref="D5821:I5821"/>
    <mergeCell ref="A5808:D5808"/>
    <mergeCell ref="A5809:I5809"/>
    <mergeCell ref="A5810:B5810"/>
    <mergeCell ref="A5813:C5813"/>
    <mergeCell ref="D5814:I5814"/>
    <mergeCell ref="A5857:D5857"/>
    <mergeCell ref="A5858:I5858"/>
    <mergeCell ref="A5859:B5859"/>
    <mergeCell ref="A5862:C5862"/>
    <mergeCell ref="D5863:I5863"/>
    <mergeCell ref="A5850:D5850"/>
    <mergeCell ref="A5851:I5851"/>
    <mergeCell ref="A5852:B5852"/>
    <mergeCell ref="A5855:C5855"/>
    <mergeCell ref="D5856:I5856"/>
    <mergeCell ref="A5843:D5843"/>
    <mergeCell ref="A5844:I5844"/>
    <mergeCell ref="A5845:B5845"/>
    <mergeCell ref="A5848:C5848"/>
    <mergeCell ref="D5849:I5849"/>
    <mergeCell ref="A5836:D5836"/>
    <mergeCell ref="A5837:I5837"/>
    <mergeCell ref="A5838:B5838"/>
    <mergeCell ref="A5841:C5841"/>
    <mergeCell ref="D5842:I5842"/>
    <mergeCell ref="A5885:D5885"/>
    <mergeCell ref="A5886:I5886"/>
    <mergeCell ref="A5887:B5887"/>
    <mergeCell ref="A5890:C5890"/>
    <mergeCell ref="D5891:I5891"/>
    <mergeCell ref="A5878:D5878"/>
    <mergeCell ref="A5879:I5879"/>
    <mergeCell ref="A5880:B5880"/>
    <mergeCell ref="A5883:C5883"/>
    <mergeCell ref="D5884:I5884"/>
    <mergeCell ref="A5871:D5871"/>
    <mergeCell ref="A5872:I5872"/>
    <mergeCell ref="A5873:B5873"/>
    <mergeCell ref="A5876:C5876"/>
    <mergeCell ref="D5877:I5877"/>
    <mergeCell ref="A5864:D5864"/>
    <mergeCell ref="A5865:I5865"/>
    <mergeCell ref="A5866:B5866"/>
    <mergeCell ref="A5869:C5869"/>
    <mergeCell ref="D5870:I5870"/>
    <mergeCell ref="A5913:D5913"/>
    <mergeCell ref="A5914:I5914"/>
    <mergeCell ref="A5915:B5915"/>
    <mergeCell ref="A5920:C5920"/>
    <mergeCell ref="D5921:I5921"/>
    <mergeCell ref="A5906:D5906"/>
    <mergeCell ref="A5907:I5907"/>
    <mergeCell ref="A5908:B5908"/>
    <mergeCell ref="A5911:C5911"/>
    <mergeCell ref="D5912:I5912"/>
    <mergeCell ref="A5899:D5899"/>
    <mergeCell ref="A5900:I5900"/>
    <mergeCell ref="A5901:B5901"/>
    <mergeCell ref="A5904:C5904"/>
    <mergeCell ref="D5905:I5905"/>
    <mergeCell ref="A5892:D5892"/>
    <mergeCell ref="A5893:I5893"/>
    <mergeCell ref="A5894:B5894"/>
    <mergeCell ref="A5897:C5897"/>
    <mergeCell ref="D5898:I5898"/>
    <mergeCell ref="A5947:D5947"/>
    <mergeCell ref="A5948:I5948"/>
    <mergeCell ref="A5949:B5949"/>
    <mergeCell ref="A5952:C5952"/>
    <mergeCell ref="D5953:I5953"/>
    <mergeCell ref="A5940:D5940"/>
    <mergeCell ref="A5941:I5941"/>
    <mergeCell ref="A5942:B5942"/>
    <mergeCell ref="A5945:C5945"/>
    <mergeCell ref="D5946:I5946"/>
    <mergeCell ref="A5931:D5931"/>
    <mergeCell ref="A5932:I5932"/>
    <mergeCell ref="A5933:B5933"/>
    <mergeCell ref="A5938:C5938"/>
    <mergeCell ref="D5939:I5939"/>
    <mergeCell ref="A5922:D5922"/>
    <mergeCell ref="A5923:I5923"/>
    <mergeCell ref="A5924:B5924"/>
    <mergeCell ref="A5929:C5929"/>
    <mergeCell ref="D5930:I5930"/>
    <mergeCell ref="A5975:D5975"/>
    <mergeCell ref="A5976:I5976"/>
    <mergeCell ref="A5977:B5977"/>
    <mergeCell ref="A5980:C5980"/>
    <mergeCell ref="D5981:I5981"/>
    <mergeCell ref="A5968:D5968"/>
    <mergeCell ref="A5969:I5969"/>
    <mergeCell ref="A5970:B5970"/>
    <mergeCell ref="A5973:C5973"/>
    <mergeCell ref="D5974:I5974"/>
    <mergeCell ref="A5961:D5961"/>
    <mergeCell ref="A5962:I5962"/>
    <mergeCell ref="A5963:B5963"/>
    <mergeCell ref="A5966:C5966"/>
    <mergeCell ref="D5967:I5967"/>
    <mergeCell ref="A5954:D5954"/>
    <mergeCell ref="A5955:I5955"/>
    <mergeCell ref="A5956:B5956"/>
    <mergeCell ref="A5959:C5959"/>
    <mergeCell ref="D5960:I5960"/>
    <mergeCell ref="A6003:D6003"/>
    <mergeCell ref="A6004:I6004"/>
    <mergeCell ref="A6005:B6005"/>
    <mergeCell ref="A6008:C6008"/>
    <mergeCell ref="D6009:I6009"/>
    <mergeCell ref="A5996:D5996"/>
    <mergeCell ref="A5997:I5997"/>
    <mergeCell ref="A5998:B5998"/>
    <mergeCell ref="A6001:C6001"/>
    <mergeCell ref="D6002:I6002"/>
    <mergeCell ref="A5989:D5989"/>
    <mergeCell ref="A5990:I5990"/>
    <mergeCell ref="A5991:B5991"/>
    <mergeCell ref="A5994:C5994"/>
    <mergeCell ref="D5995:I5995"/>
    <mergeCell ref="A5982:D5982"/>
    <mergeCell ref="A5983:I5983"/>
    <mergeCell ref="A5984:B5984"/>
    <mergeCell ref="A5987:C5987"/>
    <mergeCell ref="D5988:I5988"/>
    <mergeCell ref="A6031:D6031"/>
    <mergeCell ref="A6032:I6032"/>
    <mergeCell ref="A6033:B6033"/>
    <mergeCell ref="A6036:C6036"/>
    <mergeCell ref="D6037:I6037"/>
    <mergeCell ref="A6024:D6024"/>
    <mergeCell ref="A6025:I6025"/>
    <mergeCell ref="A6026:B6026"/>
    <mergeCell ref="A6029:C6029"/>
    <mergeCell ref="D6030:I6030"/>
    <mergeCell ref="A6017:D6017"/>
    <mergeCell ref="A6018:I6018"/>
    <mergeCell ref="A6019:B6019"/>
    <mergeCell ref="A6022:C6022"/>
    <mergeCell ref="D6023:I6023"/>
    <mergeCell ref="A6010:D6010"/>
    <mergeCell ref="A6011:I6011"/>
    <mergeCell ref="A6012:B6012"/>
    <mergeCell ref="A6015:C6015"/>
    <mergeCell ref="D6016:I6016"/>
    <mergeCell ref="A6059:D6059"/>
    <mergeCell ref="A6060:I6060"/>
    <mergeCell ref="A6061:B6061"/>
    <mergeCell ref="A6066:C6066"/>
    <mergeCell ref="D6067:I6067"/>
    <mergeCell ref="A6052:D6052"/>
    <mergeCell ref="A6053:I6053"/>
    <mergeCell ref="A6054:B6054"/>
    <mergeCell ref="A6057:C6057"/>
    <mergeCell ref="D6058:I6058"/>
    <mergeCell ref="A6045:D6045"/>
    <mergeCell ref="A6046:I6046"/>
    <mergeCell ref="A6047:B6047"/>
    <mergeCell ref="A6050:C6050"/>
    <mergeCell ref="D6051:I6051"/>
    <mergeCell ref="A6038:D6038"/>
    <mergeCell ref="A6039:I6039"/>
    <mergeCell ref="A6040:B6040"/>
    <mergeCell ref="A6043:C6043"/>
    <mergeCell ref="D6044:I6044"/>
    <mergeCell ref="A6093:D6093"/>
    <mergeCell ref="A6094:I6094"/>
    <mergeCell ref="A6095:B6095"/>
    <mergeCell ref="A6098:C6098"/>
    <mergeCell ref="D6099:I6099"/>
    <mergeCell ref="A6086:D6086"/>
    <mergeCell ref="A6087:I6087"/>
    <mergeCell ref="A6088:B6088"/>
    <mergeCell ref="A6091:C6091"/>
    <mergeCell ref="D6092:I6092"/>
    <mergeCell ref="A6077:D6077"/>
    <mergeCell ref="A6078:I6078"/>
    <mergeCell ref="A6079:B6079"/>
    <mergeCell ref="A6084:C6084"/>
    <mergeCell ref="D6085:I6085"/>
    <mergeCell ref="A6068:D6068"/>
    <mergeCell ref="A6069:I6069"/>
    <mergeCell ref="A6070:B6070"/>
    <mergeCell ref="A6075:C6075"/>
    <mergeCell ref="D6076:I6076"/>
    <mergeCell ref="A6121:D6121"/>
    <mergeCell ref="A6122:I6122"/>
    <mergeCell ref="A6123:B6123"/>
    <mergeCell ref="A6126:C6126"/>
    <mergeCell ref="D6127:I6127"/>
    <mergeCell ref="A6114:D6114"/>
    <mergeCell ref="A6115:I6115"/>
    <mergeCell ref="A6116:B6116"/>
    <mergeCell ref="A6119:C6119"/>
    <mergeCell ref="D6120:I6120"/>
    <mergeCell ref="A6107:D6107"/>
    <mergeCell ref="A6108:I6108"/>
    <mergeCell ref="A6109:B6109"/>
    <mergeCell ref="A6112:C6112"/>
    <mergeCell ref="D6113:I6113"/>
    <mergeCell ref="A6100:D6100"/>
    <mergeCell ref="A6101:I6101"/>
    <mergeCell ref="A6102:B6102"/>
    <mergeCell ref="A6105:C6105"/>
    <mergeCell ref="D6106:I6106"/>
    <mergeCell ref="A6149:D6149"/>
    <mergeCell ref="A6150:I6150"/>
    <mergeCell ref="A6151:B6151"/>
    <mergeCell ref="A6154:C6154"/>
    <mergeCell ref="D6155:I6155"/>
    <mergeCell ref="A6142:D6142"/>
    <mergeCell ref="A6143:I6143"/>
    <mergeCell ref="A6144:B6144"/>
    <mergeCell ref="A6147:C6147"/>
    <mergeCell ref="D6148:I6148"/>
    <mergeCell ref="A6135:D6135"/>
    <mergeCell ref="A6136:I6136"/>
    <mergeCell ref="A6137:B6137"/>
    <mergeCell ref="A6140:C6140"/>
    <mergeCell ref="D6141:I6141"/>
    <mergeCell ref="A6128:D6128"/>
    <mergeCell ref="A6129:I6129"/>
    <mergeCell ref="A6130:B6130"/>
    <mergeCell ref="A6133:C6133"/>
    <mergeCell ref="D6134:I6134"/>
    <mergeCell ref="A6177:D6177"/>
    <mergeCell ref="A6178:I6178"/>
    <mergeCell ref="A6179:B6179"/>
    <mergeCell ref="A6182:C6182"/>
    <mergeCell ref="D6183:I6183"/>
    <mergeCell ref="A6170:D6170"/>
    <mergeCell ref="A6171:I6171"/>
    <mergeCell ref="A6172:B6172"/>
    <mergeCell ref="A6175:C6175"/>
    <mergeCell ref="D6176:I6176"/>
    <mergeCell ref="A6163:D6163"/>
    <mergeCell ref="A6164:I6164"/>
    <mergeCell ref="A6165:B6165"/>
    <mergeCell ref="A6168:C6168"/>
    <mergeCell ref="D6169:I6169"/>
    <mergeCell ref="A6156:D6156"/>
    <mergeCell ref="A6157:I6157"/>
    <mergeCell ref="A6158:B6158"/>
    <mergeCell ref="A6161:C6161"/>
    <mergeCell ref="D6162:I6162"/>
    <mergeCell ref="A6205:D6205"/>
    <mergeCell ref="A6206:I6206"/>
    <mergeCell ref="A6207:B6207"/>
    <mergeCell ref="A6212:C6212"/>
    <mergeCell ref="D6213:I6213"/>
    <mergeCell ref="A6198:D6198"/>
    <mergeCell ref="A6199:I6199"/>
    <mergeCell ref="A6200:B6200"/>
    <mergeCell ref="A6203:C6203"/>
    <mergeCell ref="D6204:I6204"/>
    <mergeCell ref="A6191:D6191"/>
    <mergeCell ref="A6192:I6192"/>
    <mergeCell ref="A6193:B6193"/>
    <mergeCell ref="A6196:C6196"/>
    <mergeCell ref="D6197:I6197"/>
    <mergeCell ref="A6184:D6184"/>
    <mergeCell ref="A6185:I6185"/>
    <mergeCell ref="A6186:B6186"/>
    <mergeCell ref="A6189:C6189"/>
    <mergeCell ref="D6190:I6190"/>
    <mergeCell ref="A6239:D6239"/>
    <mergeCell ref="A6240:I6240"/>
    <mergeCell ref="A6241:B6241"/>
    <mergeCell ref="A6244:C6244"/>
    <mergeCell ref="D6245:I6245"/>
    <mergeCell ref="A6232:D6232"/>
    <mergeCell ref="A6233:I6233"/>
    <mergeCell ref="A6234:B6234"/>
    <mergeCell ref="A6237:C6237"/>
    <mergeCell ref="D6238:I6238"/>
    <mergeCell ref="A6223:D6223"/>
    <mergeCell ref="A6224:I6224"/>
    <mergeCell ref="A6225:B6225"/>
    <mergeCell ref="A6230:C6230"/>
    <mergeCell ref="D6231:I6231"/>
    <mergeCell ref="A6214:D6214"/>
    <mergeCell ref="A6215:I6215"/>
    <mergeCell ref="A6216:B6216"/>
    <mergeCell ref="A6221:C6221"/>
    <mergeCell ref="D6222:I6222"/>
    <mergeCell ref="A6267:D6267"/>
    <mergeCell ref="A6268:I6268"/>
    <mergeCell ref="A6269:B6269"/>
    <mergeCell ref="A6272:C6272"/>
    <mergeCell ref="D6273:I6273"/>
    <mergeCell ref="A6260:D6260"/>
    <mergeCell ref="A6261:I6261"/>
    <mergeCell ref="A6262:B6262"/>
    <mergeCell ref="A6265:C6265"/>
    <mergeCell ref="D6266:I6266"/>
    <mergeCell ref="A6253:D6253"/>
    <mergeCell ref="A6254:I6254"/>
    <mergeCell ref="A6255:B6255"/>
    <mergeCell ref="A6258:C6258"/>
    <mergeCell ref="D6259:I6259"/>
    <mergeCell ref="A6246:D6246"/>
    <mergeCell ref="A6247:I6247"/>
    <mergeCell ref="A6248:B6248"/>
    <mergeCell ref="A6251:C6251"/>
    <mergeCell ref="D6252:I6252"/>
    <mergeCell ref="A6295:D6295"/>
    <mergeCell ref="A6296:I6296"/>
    <mergeCell ref="A6297:B6297"/>
    <mergeCell ref="A6300:C6300"/>
    <mergeCell ref="D6301:I6301"/>
    <mergeCell ref="A6288:D6288"/>
    <mergeCell ref="A6289:I6289"/>
    <mergeCell ref="A6290:B6290"/>
    <mergeCell ref="A6293:C6293"/>
    <mergeCell ref="D6294:I6294"/>
    <mergeCell ref="A6281:D6281"/>
    <mergeCell ref="A6282:I6282"/>
    <mergeCell ref="A6283:B6283"/>
    <mergeCell ref="A6286:C6286"/>
    <mergeCell ref="D6287:I6287"/>
    <mergeCell ref="A6274:D6274"/>
    <mergeCell ref="A6275:I6275"/>
    <mergeCell ref="A6276:B6276"/>
    <mergeCell ref="A6279:C6279"/>
    <mergeCell ref="D6280:I6280"/>
    <mergeCell ref="A6323:D6323"/>
    <mergeCell ref="A6324:I6324"/>
    <mergeCell ref="A6325:B6325"/>
    <mergeCell ref="A6328:C6328"/>
    <mergeCell ref="D6329:I6329"/>
    <mergeCell ref="A6316:D6316"/>
    <mergeCell ref="A6317:I6317"/>
    <mergeCell ref="A6318:B6318"/>
    <mergeCell ref="A6321:C6321"/>
    <mergeCell ref="D6322:I6322"/>
    <mergeCell ref="A6309:D6309"/>
    <mergeCell ref="A6310:I6310"/>
    <mergeCell ref="A6311:B6311"/>
    <mergeCell ref="A6314:C6314"/>
    <mergeCell ref="D6315:I6315"/>
    <mergeCell ref="A6302:D6302"/>
    <mergeCell ref="A6303:I6303"/>
    <mergeCell ref="A6304:B6304"/>
    <mergeCell ref="A6307:C6307"/>
    <mergeCell ref="D6308:I6308"/>
    <mergeCell ref="A6351:D6351"/>
    <mergeCell ref="A6352:I6352"/>
    <mergeCell ref="A6353:B6353"/>
    <mergeCell ref="A6358:C6358"/>
    <mergeCell ref="D6359:I6359"/>
    <mergeCell ref="A6344:D6344"/>
    <mergeCell ref="A6345:I6345"/>
    <mergeCell ref="A6346:B6346"/>
    <mergeCell ref="A6349:C6349"/>
    <mergeCell ref="D6350:I6350"/>
    <mergeCell ref="A6337:D6337"/>
    <mergeCell ref="A6338:I6338"/>
    <mergeCell ref="A6339:B6339"/>
    <mergeCell ref="A6342:C6342"/>
    <mergeCell ref="D6343:I6343"/>
    <mergeCell ref="A6330:D6330"/>
    <mergeCell ref="A6331:I6331"/>
    <mergeCell ref="A6332:B6332"/>
    <mergeCell ref="A6335:C6335"/>
    <mergeCell ref="D6336:I6336"/>
    <mergeCell ref="A6385:D6385"/>
    <mergeCell ref="A6386:I6386"/>
    <mergeCell ref="A6387:B6387"/>
    <mergeCell ref="A6390:C6390"/>
    <mergeCell ref="D6391:I6391"/>
    <mergeCell ref="A6378:D6378"/>
    <mergeCell ref="A6379:I6379"/>
    <mergeCell ref="A6380:B6380"/>
    <mergeCell ref="A6383:C6383"/>
    <mergeCell ref="D6384:I6384"/>
    <mergeCell ref="A6369:D6369"/>
    <mergeCell ref="A6370:I6370"/>
    <mergeCell ref="A6371:B6371"/>
    <mergeCell ref="A6376:C6376"/>
    <mergeCell ref="D6377:I6377"/>
    <mergeCell ref="A6360:D6360"/>
    <mergeCell ref="A6361:I6361"/>
    <mergeCell ref="A6362:B6362"/>
    <mergeCell ref="A6367:C6367"/>
    <mergeCell ref="D6368:I6368"/>
    <mergeCell ref="A6413:D6413"/>
    <mergeCell ref="A6414:I6414"/>
    <mergeCell ref="A6415:B6415"/>
    <mergeCell ref="A6418:C6418"/>
    <mergeCell ref="D6419:I6419"/>
    <mergeCell ref="A6406:D6406"/>
    <mergeCell ref="A6407:I6407"/>
    <mergeCell ref="A6408:B6408"/>
    <mergeCell ref="A6411:C6411"/>
    <mergeCell ref="D6412:I6412"/>
    <mergeCell ref="A6399:D6399"/>
    <mergeCell ref="A6400:I6400"/>
    <mergeCell ref="A6401:B6401"/>
    <mergeCell ref="A6404:C6404"/>
    <mergeCell ref="D6405:I6405"/>
    <mergeCell ref="A6392:D6392"/>
    <mergeCell ref="A6393:I6393"/>
    <mergeCell ref="A6394:B6394"/>
    <mergeCell ref="A6397:C6397"/>
    <mergeCell ref="D6398:I6398"/>
    <mergeCell ref="A6441:D6441"/>
    <mergeCell ref="A6442:I6442"/>
    <mergeCell ref="A6443:B6443"/>
    <mergeCell ref="A6446:C6446"/>
    <mergeCell ref="D6447:I6447"/>
    <mergeCell ref="A6434:D6434"/>
    <mergeCell ref="A6435:I6435"/>
    <mergeCell ref="A6436:B6436"/>
    <mergeCell ref="A6439:C6439"/>
    <mergeCell ref="D6440:I6440"/>
    <mergeCell ref="A6427:D6427"/>
    <mergeCell ref="A6428:I6428"/>
    <mergeCell ref="A6429:B6429"/>
    <mergeCell ref="A6432:C6432"/>
    <mergeCell ref="D6433:I6433"/>
    <mergeCell ref="A6420:D6420"/>
    <mergeCell ref="A6421:I6421"/>
    <mergeCell ref="A6422:B6422"/>
    <mergeCell ref="A6425:C6425"/>
    <mergeCell ref="D6426:I6426"/>
    <mergeCell ref="A6469:D6469"/>
    <mergeCell ref="A6470:I6470"/>
    <mergeCell ref="A6471:B6471"/>
    <mergeCell ref="A6474:C6474"/>
    <mergeCell ref="D6475:I6475"/>
    <mergeCell ref="A6462:D6462"/>
    <mergeCell ref="A6463:I6463"/>
    <mergeCell ref="A6464:B6464"/>
    <mergeCell ref="A6467:C6467"/>
    <mergeCell ref="D6468:I6468"/>
    <mergeCell ref="A6455:D6455"/>
    <mergeCell ref="A6456:I6456"/>
    <mergeCell ref="A6457:B6457"/>
    <mergeCell ref="A6460:C6460"/>
    <mergeCell ref="D6461:I6461"/>
    <mergeCell ref="A6448:D6448"/>
    <mergeCell ref="A6449:I6449"/>
    <mergeCell ref="A6450:B6450"/>
    <mergeCell ref="A6453:C6453"/>
    <mergeCell ref="D6454:I6454"/>
    <mergeCell ref="A6497:D6497"/>
    <mergeCell ref="A6498:I6498"/>
    <mergeCell ref="A6499:B6499"/>
    <mergeCell ref="A6504:C6504"/>
    <mergeCell ref="D6505:I6505"/>
    <mergeCell ref="A6490:D6490"/>
    <mergeCell ref="A6491:I6491"/>
    <mergeCell ref="A6492:B6492"/>
    <mergeCell ref="A6495:C6495"/>
    <mergeCell ref="D6496:I6496"/>
    <mergeCell ref="A6483:D6483"/>
    <mergeCell ref="A6484:I6484"/>
    <mergeCell ref="A6485:B6485"/>
    <mergeCell ref="A6488:C6488"/>
    <mergeCell ref="D6489:I6489"/>
    <mergeCell ref="A6476:D6476"/>
    <mergeCell ref="A6477:I6477"/>
    <mergeCell ref="A6478:B6478"/>
    <mergeCell ref="A6481:C6481"/>
    <mergeCell ref="D6482:I6482"/>
    <mergeCell ref="A6531:D6531"/>
    <mergeCell ref="A6532:I6532"/>
    <mergeCell ref="A6533:B6533"/>
    <mergeCell ref="A6536:C6536"/>
    <mergeCell ref="D6537:I6537"/>
    <mergeCell ref="A6524:D6524"/>
    <mergeCell ref="A6525:I6525"/>
    <mergeCell ref="A6526:B6526"/>
    <mergeCell ref="A6529:C6529"/>
    <mergeCell ref="D6530:I6530"/>
    <mergeCell ref="A6515:D6515"/>
    <mergeCell ref="A6516:I6516"/>
    <mergeCell ref="A6517:B6517"/>
    <mergeCell ref="A6522:C6522"/>
    <mergeCell ref="D6523:I6523"/>
    <mergeCell ref="A6506:D6506"/>
    <mergeCell ref="A6507:I6507"/>
    <mergeCell ref="A6508:B6508"/>
    <mergeCell ref="A6513:C6513"/>
    <mergeCell ref="D6514:I6514"/>
    <mergeCell ref="A6559:D6559"/>
    <mergeCell ref="A6560:I6560"/>
    <mergeCell ref="A6561:B6561"/>
    <mergeCell ref="A6564:C6564"/>
    <mergeCell ref="D6565:I6565"/>
    <mergeCell ref="A6552:D6552"/>
    <mergeCell ref="A6553:I6553"/>
    <mergeCell ref="A6554:B6554"/>
    <mergeCell ref="A6557:C6557"/>
    <mergeCell ref="D6558:I6558"/>
    <mergeCell ref="A6545:D6545"/>
    <mergeCell ref="A6546:I6546"/>
    <mergeCell ref="A6547:B6547"/>
    <mergeCell ref="A6550:C6550"/>
    <mergeCell ref="D6551:I6551"/>
    <mergeCell ref="A6538:D6538"/>
    <mergeCell ref="A6539:I6539"/>
    <mergeCell ref="A6540:B6540"/>
    <mergeCell ref="A6543:C6543"/>
    <mergeCell ref="D6544:I6544"/>
    <mergeCell ref="A6587:D6587"/>
    <mergeCell ref="A6588:I6588"/>
    <mergeCell ref="A6589:B6589"/>
    <mergeCell ref="A6592:C6592"/>
    <mergeCell ref="D6593:I6593"/>
    <mergeCell ref="A6580:D6580"/>
    <mergeCell ref="A6581:I6581"/>
    <mergeCell ref="A6582:B6582"/>
    <mergeCell ref="A6585:C6585"/>
    <mergeCell ref="D6586:I6586"/>
    <mergeCell ref="A6573:D6573"/>
    <mergeCell ref="A6574:I6574"/>
    <mergeCell ref="A6575:B6575"/>
    <mergeCell ref="A6578:C6578"/>
    <mergeCell ref="D6579:I6579"/>
    <mergeCell ref="A6566:D6566"/>
    <mergeCell ref="A6567:I6567"/>
    <mergeCell ref="A6568:B6568"/>
    <mergeCell ref="A6571:C6571"/>
    <mergeCell ref="D6572:I6572"/>
    <mergeCell ref="A6615:D6615"/>
    <mergeCell ref="A6616:I6616"/>
    <mergeCell ref="A6617:B6617"/>
    <mergeCell ref="A6620:C6620"/>
    <mergeCell ref="D6621:I6621"/>
    <mergeCell ref="A6608:D6608"/>
    <mergeCell ref="A6609:I6609"/>
    <mergeCell ref="A6610:B6610"/>
    <mergeCell ref="A6613:C6613"/>
    <mergeCell ref="D6614:I6614"/>
    <mergeCell ref="A6601:D6601"/>
    <mergeCell ref="A6602:I6602"/>
    <mergeCell ref="A6603:B6603"/>
    <mergeCell ref="A6606:C6606"/>
    <mergeCell ref="D6607:I6607"/>
    <mergeCell ref="A6594:D6594"/>
    <mergeCell ref="A6595:I6595"/>
    <mergeCell ref="A6596:B6596"/>
    <mergeCell ref="A6599:C6599"/>
    <mergeCell ref="D6600:I6600"/>
    <mergeCell ref="A6643:D6643"/>
    <mergeCell ref="A6644:I6644"/>
    <mergeCell ref="A6645:B6645"/>
    <mergeCell ref="A6650:C6650"/>
    <mergeCell ref="D6651:I6651"/>
    <mergeCell ref="A6636:D6636"/>
    <mergeCell ref="A6637:I6637"/>
    <mergeCell ref="A6638:B6638"/>
    <mergeCell ref="A6641:C6641"/>
    <mergeCell ref="D6642:I6642"/>
    <mergeCell ref="A6629:D6629"/>
    <mergeCell ref="A6630:I6630"/>
    <mergeCell ref="A6631:B6631"/>
    <mergeCell ref="A6634:C6634"/>
    <mergeCell ref="D6635:I6635"/>
    <mergeCell ref="A6622:D6622"/>
    <mergeCell ref="A6623:I6623"/>
    <mergeCell ref="A6624:B6624"/>
    <mergeCell ref="A6627:C6627"/>
    <mergeCell ref="D6628:I6628"/>
    <mergeCell ref="A6677:D6677"/>
    <mergeCell ref="A6678:I6678"/>
    <mergeCell ref="A6679:B6679"/>
    <mergeCell ref="A6682:C6682"/>
    <mergeCell ref="D6683:I6683"/>
    <mergeCell ref="A6670:D6670"/>
    <mergeCell ref="A6671:I6671"/>
    <mergeCell ref="A6672:B6672"/>
    <mergeCell ref="A6675:C6675"/>
    <mergeCell ref="D6676:I6676"/>
    <mergeCell ref="A6661:D6661"/>
    <mergeCell ref="A6662:I6662"/>
    <mergeCell ref="A6663:B6663"/>
    <mergeCell ref="A6668:C6668"/>
    <mergeCell ref="D6669:I6669"/>
    <mergeCell ref="A6652:D6652"/>
    <mergeCell ref="A6653:I6653"/>
    <mergeCell ref="A6654:B6654"/>
    <mergeCell ref="A6659:C6659"/>
    <mergeCell ref="D6660:I6660"/>
    <mergeCell ref="A6705:D6705"/>
    <mergeCell ref="A6706:I6706"/>
    <mergeCell ref="A6707:B6707"/>
    <mergeCell ref="A6710:C6710"/>
    <mergeCell ref="D6711:I6711"/>
    <mergeCell ref="A6698:D6698"/>
    <mergeCell ref="A6699:I6699"/>
    <mergeCell ref="A6700:B6700"/>
    <mergeCell ref="A6703:C6703"/>
    <mergeCell ref="D6704:I6704"/>
    <mergeCell ref="A6691:D6691"/>
    <mergeCell ref="A6692:I6692"/>
    <mergeCell ref="A6693:B6693"/>
    <mergeCell ref="A6696:C6696"/>
    <mergeCell ref="D6697:I6697"/>
    <mergeCell ref="A6684:D6684"/>
    <mergeCell ref="A6685:I6685"/>
    <mergeCell ref="A6686:B6686"/>
    <mergeCell ref="A6689:C6689"/>
    <mergeCell ref="D6690:I6690"/>
    <mergeCell ref="A6733:D6733"/>
    <mergeCell ref="A6734:I6734"/>
    <mergeCell ref="A6735:B6735"/>
    <mergeCell ref="A6738:C6738"/>
    <mergeCell ref="D6739:I6739"/>
    <mergeCell ref="A6726:D6726"/>
    <mergeCell ref="A6727:I6727"/>
    <mergeCell ref="A6728:B6728"/>
    <mergeCell ref="A6731:C6731"/>
    <mergeCell ref="D6732:I6732"/>
    <mergeCell ref="A6719:D6719"/>
    <mergeCell ref="A6720:I6720"/>
    <mergeCell ref="A6721:B6721"/>
    <mergeCell ref="A6724:C6724"/>
    <mergeCell ref="D6725:I6725"/>
    <mergeCell ref="A6712:D6712"/>
    <mergeCell ref="A6713:I6713"/>
    <mergeCell ref="A6714:B6714"/>
    <mergeCell ref="A6717:C6717"/>
    <mergeCell ref="D6718:I6718"/>
    <mergeCell ref="A6761:D6761"/>
    <mergeCell ref="A6762:I6762"/>
    <mergeCell ref="A6763:B6763"/>
    <mergeCell ref="A6766:C6766"/>
    <mergeCell ref="D6767:I6767"/>
    <mergeCell ref="A6754:D6754"/>
    <mergeCell ref="A6755:I6755"/>
    <mergeCell ref="A6756:B6756"/>
    <mergeCell ref="A6759:C6759"/>
    <mergeCell ref="D6760:I6760"/>
    <mergeCell ref="A6747:D6747"/>
    <mergeCell ref="A6748:I6748"/>
    <mergeCell ref="A6749:B6749"/>
    <mergeCell ref="A6752:C6752"/>
    <mergeCell ref="D6753:I6753"/>
    <mergeCell ref="A6740:D6740"/>
    <mergeCell ref="A6741:I6741"/>
    <mergeCell ref="A6742:B6742"/>
    <mergeCell ref="A6745:C6745"/>
    <mergeCell ref="D6746:I6746"/>
    <mergeCell ref="A6789:D6789"/>
    <mergeCell ref="A6790:I6790"/>
    <mergeCell ref="A6791:B6791"/>
    <mergeCell ref="A6796:C6796"/>
    <mergeCell ref="D6797:I6797"/>
    <mergeCell ref="A6782:D6782"/>
    <mergeCell ref="A6783:I6783"/>
    <mergeCell ref="A6784:B6784"/>
    <mergeCell ref="A6787:C6787"/>
    <mergeCell ref="D6788:I6788"/>
    <mergeCell ref="A6775:D6775"/>
    <mergeCell ref="A6776:I6776"/>
    <mergeCell ref="A6777:B6777"/>
    <mergeCell ref="A6780:C6780"/>
    <mergeCell ref="D6781:I6781"/>
    <mergeCell ref="A6768:D6768"/>
    <mergeCell ref="A6769:I6769"/>
    <mergeCell ref="A6770:B6770"/>
    <mergeCell ref="A6773:C6773"/>
    <mergeCell ref="D6774:I6774"/>
    <mergeCell ref="A6823:D6823"/>
    <mergeCell ref="A6824:I6824"/>
    <mergeCell ref="A6825:B6825"/>
    <mergeCell ref="A6828:C6828"/>
    <mergeCell ref="D6829:I6829"/>
    <mergeCell ref="A6816:D6816"/>
    <mergeCell ref="A6817:I6817"/>
    <mergeCell ref="A6818:B6818"/>
    <mergeCell ref="A6821:C6821"/>
    <mergeCell ref="D6822:I6822"/>
    <mergeCell ref="A6807:D6807"/>
    <mergeCell ref="A6808:I6808"/>
    <mergeCell ref="A6809:B6809"/>
    <mergeCell ref="A6814:C6814"/>
    <mergeCell ref="D6815:I6815"/>
    <mergeCell ref="A6798:D6798"/>
    <mergeCell ref="A6799:I6799"/>
    <mergeCell ref="A6800:B6800"/>
    <mergeCell ref="A6805:C6805"/>
    <mergeCell ref="D6806:I6806"/>
    <mergeCell ref="A6851:D6851"/>
    <mergeCell ref="A6852:I6852"/>
    <mergeCell ref="A6853:B6853"/>
    <mergeCell ref="A6856:C6856"/>
    <mergeCell ref="D6857:I6857"/>
    <mergeCell ref="A6844:D6844"/>
    <mergeCell ref="A6845:I6845"/>
    <mergeCell ref="A6846:B6846"/>
    <mergeCell ref="A6849:C6849"/>
    <mergeCell ref="D6850:I6850"/>
    <mergeCell ref="A6837:D6837"/>
    <mergeCell ref="A6838:I6838"/>
    <mergeCell ref="A6839:B6839"/>
    <mergeCell ref="A6842:C6842"/>
    <mergeCell ref="D6843:I6843"/>
    <mergeCell ref="A6830:D6830"/>
    <mergeCell ref="A6831:I6831"/>
    <mergeCell ref="A6832:B6832"/>
    <mergeCell ref="A6835:C6835"/>
    <mergeCell ref="D6836:I6836"/>
    <mergeCell ref="A6879:D6879"/>
    <mergeCell ref="A6880:I6880"/>
    <mergeCell ref="A6881:B6881"/>
    <mergeCell ref="A6884:C6884"/>
    <mergeCell ref="D6885:I6885"/>
    <mergeCell ref="A6872:D6872"/>
    <mergeCell ref="A6873:I6873"/>
    <mergeCell ref="A6874:B6874"/>
    <mergeCell ref="A6877:C6877"/>
    <mergeCell ref="D6878:I6878"/>
    <mergeCell ref="A6865:D6865"/>
    <mergeCell ref="A6866:I6866"/>
    <mergeCell ref="A6867:B6867"/>
    <mergeCell ref="A6870:C6870"/>
    <mergeCell ref="D6871:I6871"/>
    <mergeCell ref="A6858:D6858"/>
    <mergeCell ref="A6859:I6859"/>
    <mergeCell ref="A6860:B6860"/>
    <mergeCell ref="A6863:C6863"/>
    <mergeCell ref="D6864:I6864"/>
    <mergeCell ref="A6907:D6907"/>
    <mergeCell ref="A6908:I6908"/>
    <mergeCell ref="A6909:B6909"/>
    <mergeCell ref="A6912:C6912"/>
    <mergeCell ref="D6913:I6913"/>
    <mergeCell ref="A6900:D6900"/>
    <mergeCell ref="A6901:I6901"/>
    <mergeCell ref="A6902:B6902"/>
    <mergeCell ref="A6905:C6905"/>
    <mergeCell ref="D6906:I6906"/>
    <mergeCell ref="A6893:D6893"/>
    <mergeCell ref="A6894:I6894"/>
    <mergeCell ref="A6895:B6895"/>
    <mergeCell ref="A6898:C6898"/>
    <mergeCell ref="D6899:I6899"/>
    <mergeCell ref="A6886:D6886"/>
    <mergeCell ref="A6887:I6887"/>
    <mergeCell ref="A6888:B6888"/>
    <mergeCell ref="A6891:C6891"/>
    <mergeCell ref="D6892:I6892"/>
    <mergeCell ref="A6935:D6935"/>
    <mergeCell ref="A6936:I6936"/>
    <mergeCell ref="A6937:B6937"/>
    <mergeCell ref="A6942:C6942"/>
    <mergeCell ref="D6943:I6943"/>
    <mergeCell ref="A6928:D6928"/>
    <mergeCell ref="A6929:I6929"/>
    <mergeCell ref="A6930:B6930"/>
    <mergeCell ref="A6933:C6933"/>
    <mergeCell ref="D6934:I6934"/>
    <mergeCell ref="A6921:D6921"/>
    <mergeCell ref="A6922:I6922"/>
    <mergeCell ref="A6923:B6923"/>
    <mergeCell ref="A6926:C6926"/>
    <mergeCell ref="D6927:I6927"/>
    <mergeCell ref="A6914:D6914"/>
    <mergeCell ref="A6915:I6915"/>
    <mergeCell ref="A6916:B6916"/>
    <mergeCell ref="A6919:C6919"/>
    <mergeCell ref="D6920:I6920"/>
    <mergeCell ref="A6969:D6969"/>
    <mergeCell ref="A6970:I6970"/>
    <mergeCell ref="A6971:B6971"/>
    <mergeCell ref="A6974:C6974"/>
    <mergeCell ref="D6975:I6975"/>
    <mergeCell ref="A6962:D6962"/>
    <mergeCell ref="A6963:I6963"/>
    <mergeCell ref="A6964:B6964"/>
    <mergeCell ref="A6967:C6967"/>
    <mergeCell ref="D6968:I6968"/>
    <mergeCell ref="A6953:D6953"/>
    <mergeCell ref="A6954:I6954"/>
    <mergeCell ref="A6955:B6955"/>
    <mergeCell ref="A6960:C6960"/>
    <mergeCell ref="D6961:I6961"/>
    <mergeCell ref="A6944:D6944"/>
    <mergeCell ref="A6945:I6945"/>
    <mergeCell ref="A6946:B6946"/>
    <mergeCell ref="A6951:C6951"/>
    <mergeCell ref="D6952:I6952"/>
    <mergeCell ref="A6997:D6997"/>
    <mergeCell ref="A6998:I6998"/>
    <mergeCell ref="A6999:B6999"/>
    <mergeCell ref="A7002:C7002"/>
    <mergeCell ref="D7003:I7003"/>
    <mergeCell ref="A6990:D6990"/>
    <mergeCell ref="A6991:I6991"/>
    <mergeCell ref="A6992:B6992"/>
    <mergeCell ref="A6995:C6995"/>
    <mergeCell ref="D6996:I6996"/>
    <mergeCell ref="A6983:D6983"/>
    <mergeCell ref="A6984:I6984"/>
    <mergeCell ref="A6985:B6985"/>
    <mergeCell ref="A6988:C6988"/>
    <mergeCell ref="D6989:I6989"/>
    <mergeCell ref="A6976:D6976"/>
    <mergeCell ref="A6977:I6977"/>
    <mergeCell ref="A6978:B6978"/>
    <mergeCell ref="A6981:C6981"/>
    <mergeCell ref="D6982:I6982"/>
    <mergeCell ref="A7025:D7025"/>
    <mergeCell ref="A7026:I7026"/>
    <mergeCell ref="A7027:B7027"/>
    <mergeCell ref="A7030:C7030"/>
    <mergeCell ref="D7031:I7031"/>
    <mergeCell ref="A7018:D7018"/>
    <mergeCell ref="A7019:I7019"/>
    <mergeCell ref="A7020:B7020"/>
    <mergeCell ref="A7023:C7023"/>
    <mergeCell ref="D7024:I7024"/>
    <mergeCell ref="A7011:D7011"/>
    <mergeCell ref="A7012:I7012"/>
    <mergeCell ref="A7013:B7013"/>
    <mergeCell ref="A7016:C7016"/>
    <mergeCell ref="D7017:I7017"/>
    <mergeCell ref="A7004:D7004"/>
    <mergeCell ref="A7005:I7005"/>
    <mergeCell ref="A7006:B7006"/>
    <mergeCell ref="A7009:C7009"/>
    <mergeCell ref="D7010:I7010"/>
    <mergeCell ref="A7053:D7053"/>
    <mergeCell ref="A7054:I7054"/>
    <mergeCell ref="A7055:B7055"/>
    <mergeCell ref="A7058:C7058"/>
    <mergeCell ref="D7059:I7059"/>
    <mergeCell ref="A7046:D7046"/>
    <mergeCell ref="A7047:I7047"/>
    <mergeCell ref="A7048:B7048"/>
    <mergeCell ref="A7051:C7051"/>
    <mergeCell ref="D7052:I7052"/>
    <mergeCell ref="A7039:D7039"/>
    <mergeCell ref="A7040:I7040"/>
    <mergeCell ref="A7041:B7041"/>
    <mergeCell ref="A7044:C7044"/>
    <mergeCell ref="D7045:I7045"/>
    <mergeCell ref="A7032:D7032"/>
    <mergeCell ref="A7033:I7033"/>
    <mergeCell ref="A7034:B7034"/>
    <mergeCell ref="A7037:C7037"/>
    <mergeCell ref="D7038:I7038"/>
    <mergeCell ref="A7081:D7081"/>
    <mergeCell ref="A7082:I7082"/>
    <mergeCell ref="A7083:B7083"/>
    <mergeCell ref="A7088:C7088"/>
    <mergeCell ref="D7089:I7089"/>
    <mergeCell ref="A7074:D7074"/>
    <mergeCell ref="A7075:I7075"/>
    <mergeCell ref="A7076:B7076"/>
    <mergeCell ref="A7079:C7079"/>
    <mergeCell ref="D7080:I7080"/>
    <mergeCell ref="A7067:D7067"/>
    <mergeCell ref="A7068:I7068"/>
    <mergeCell ref="A7069:B7069"/>
    <mergeCell ref="A7072:C7072"/>
    <mergeCell ref="D7073:I7073"/>
    <mergeCell ref="A7060:D7060"/>
    <mergeCell ref="A7061:I7061"/>
    <mergeCell ref="A7062:B7062"/>
    <mergeCell ref="A7065:C7065"/>
    <mergeCell ref="D7066:I7066"/>
    <mergeCell ref="A7115:D7115"/>
    <mergeCell ref="A7116:I7116"/>
    <mergeCell ref="A7117:B7117"/>
    <mergeCell ref="A7120:C7120"/>
    <mergeCell ref="D7121:I7121"/>
    <mergeCell ref="A7108:D7108"/>
    <mergeCell ref="A7109:I7109"/>
    <mergeCell ref="A7110:B7110"/>
    <mergeCell ref="A7113:C7113"/>
    <mergeCell ref="D7114:I7114"/>
    <mergeCell ref="A7099:D7099"/>
    <mergeCell ref="A7100:I7100"/>
    <mergeCell ref="A7101:B7101"/>
    <mergeCell ref="A7106:C7106"/>
    <mergeCell ref="D7107:I7107"/>
    <mergeCell ref="A7090:D7090"/>
    <mergeCell ref="A7091:I7091"/>
    <mergeCell ref="A7092:B7092"/>
    <mergeCell ref="A7097:C7097"/>
    <mergeCell ref="D7098:I7098"/>
    <mergeCell ref="A7143:D7143"/>
    <mergeCell ref="A7144:I7144"/>
    <mergeCell ref="A7145:B7145"/>
    <mergeCell ref="A7148:C7148"/>
    <mergeCell ref="D7149:I7149"/>
    <mergeCell ref="A7136:D7136"/>
    <mergeCell ref="A7137:I7137"/>
    <mergeCell ref="A7138:B7138"/>
    <mergeCell ref="A7141:C7141"/>
    <mergeCell ref="D7142:I7142"/>
    <mergeCell ref="A7129:D7129"/>
    <mergeCell ref="A7130:I7130"/>
    <mergeCell ref="A7131:B7131"/>
    <mergeCell ref="A7134:C7134"/>
    <mergeCell ref="D7135:I7135"/>
    <mergeCell ref="A7122:D7122"/>
    <mergeCell ref="A7123:I7123"/>
    <mergeCell ref="A7124:B7124"/>
    <mergeCell ref="A7127:C7127"/>
    <mergeCell ref="D7128:I7128"/>
    <mergeCell ref="A7171:D7171"/>
    <mergeCell ref="A7172:I7172"/>
    <mergeCell ref="A7173:B7173"/>
    <mergeCell ref="A7176:C7176"/>
    <mergeCell ref="D7177:I7177"/>
    <mergeCell ref="A7164:D7164"/>
    <mergeCell ref="A7165:I7165"/>
    <mergeCell ref="A7166:B7166"/>
    <mergeCell ref="A7169:C7169"/>
    <mergeCell ref="D7170:I7170"/>
    <mergeCell ref="A7157:D7157"/>
    <mergeCell ref="A7158:I7158"/>
    <mergeCell ref="A7159:B7159"/>
    <mergeCell ref="A7162:C7162"/>
    <mergeCell ref="D7163:I7163"/>
    <mergeCell ref="A7150:D7150"/>
    <mergeCell ref="A7151:I7151"/>
    <mergeCell ref="A7152:B7152"/>
    <mergeCell ref="A7155:C7155"/>
    <mergeCell ref="D7156:I7156"/>
    <mergeCell ref="A7199:D7199"/>
    <mergeCell ref="A7200:I7200"/>
    <mergeCell ref="A7201:B7201"/>
    <mergeCell ref="A7204:C7204"/>
    <mergeCell ref="D7205:I7205"/>
    <mergeCell ref="A7192:D7192"/>
    <mergeCell ref="A7193:I7193"/>
    <mergeCell ref="A7194:B7194"/>
    <mergeCell ref="A7197:C7197"/>
    <mergeCell ref="D7198:I7198"/>
    <mergeCell ref="A7185:D7185"/>
    <mergeCell ref="A7186:I7186"/>
    <mergeCell ref="A7187:B7187"/>
    <mergeCell ref="A7190:C7190"/>
    <mergeCell ref="D7191:I7191"/>
    <mergeCell ref="A7178:D7178"/>
    <mergeCell ref="A7179:I7179"/>
    <mergeCell ref="A7180:B7180"/>
    <mergeCell ref="A7183:C7183"/>
    <mergeCell ref="D7184:I7184"/>
    <mergeCell ref="A7227:D7227"/>
    <mergeCell ref="A7228:I7228"/>
    <mergeCell ref="A7229:B7229"/>
    <mergeCell ref="A7234:C7234"/>
    <mergeCell ref="D7235:I7235"/>
    <mergeCell ref="A7220:D7220"/>
    <mergeCell ref="A7221:I7221"/>
    <mergeCell ref="A7222:B7222"/>
    <mergeCell ref="A7225:C7225"/>
    <mergeCell ref="D7226:I7226"/>
    <mergeCell ref="A7213:D7213"/>
    <mergeCell ref="A7214:I7214"/>
    <mergeCell ref="A7215:B7215"/>
    <mergeCell ref="A7218:C7218"/>
    <mergeCell ref="D7219:I7219"/>
    <mergeCell ref="A7206:D7206"/>
    <mergeCell ref="A7207:I7207"/>
    <mergeCell ref="A7208:B7208"/>
    <mergeCell ref="A7211:C7211"/>
    <mergeCell ref="D7212:I7212"/>
    <mergeCell ref="A7261:D7261"/>
    <mergeCell ref="A7262:I7262"/>
    <mergeCell ref="A7263:B7263"/>
    <mergeCell ref="A7266:C7266"/>
    <mergeCell ref="D7267:I7267"/>
    <mergeCell ref="A7254:D7254"/>
    <mergeCell ref="A7255:I7255"/>
    <mergeCell ref="A7256:B7256"/>
    <mergeCell ref="A7259:C7259"/>
    <mergeCell ref="D7260:I7260"/>
    <mergeCell ref="A7245:D7245"/>
    <mergeCell ref="A7246:I7246"/>
    <mergeCell ref="A7247:B7247"/>
    <mergeCell ref="A7252:C7252"/>
    <mergeCell ref="D7253:I7253"/>
    <mergeCell ref="A7236:D7236"/>
    <mergeCell ref="A7237:I7237"/>
    <mergeCell ref="A7238:B7238"/>
    <mergeCell ref="A7243:C7243"/>
    <mergeCell ref="D7244:I7244"/>
    <mergeCell ref="A7289:D7289"/>
    <mergeCell ref="A7290:I7290"/>
    <mergeCell ref="A7291:B7291"/>
    <mergeCell ref="A7294:C7294"/>
    <mergeCell ref="D7295:I7295"/>
    <mergeCell ref="A7282:D7282"/>
    <mergeCell ref="A7283:I7283"/>
    <mergeCell ref="A7284:B7284"/>
    <mergeCell ref="A7287:C7287"/>
    <mergeCell ref="D7288:I7288"/>
    <mergeCell ref="A7275:D7275"/>
    <mergeCell ref="A7276:I7276"/>
    <mergeCell ref="A7277:B7277"/>
    <mergeCell ref="A7280:C7280"/>
    <mergeCell ref="D7281:I7281"/>
    <mergeCell ref="A7268:D7268"/>
    <mergeCell ref="A7269:I7269"/>
    <mergeCell ref="A7270:B7270"/>
    <mergeCell ref="A7273:C7273"/>
    <mergeCell ref="D7274:I7274"/>
    <mergeCell ref="A7317:D7317"/>
    <mergeCell ref="A7318:I7318"/>
    <mergeCell ref="A7319:B7319"/>
    <mergeCell ref="A7322:C7322"/>
    <mergeCell ref="D7323:I7323"/>
    <mergeCell ref="A7310:D7310"/>
    <mergeCell ref="A7311:I7311"/>
    <mergeCell ref="A7312:B7312"/>
    <mergeCell ref="A7315:C7315"/>
    <mergeCell ref="D7316:I7316"/>
    <mergeCell ref="A7303:D7303"/>
    <mergeCell ref="A7304:I7304"/>
    <mergeCell ref="A7305:B7305"/>
    <mergeCell ref="A7308:C7308"/>
    <mergeCell ref="D7309:I7309"/>
    <mergeCell ref="A7296:D7296"/>
    <mergeCell ref="A7297:I7297"/>
    <mergeCell ref="A7298:B7298"/>
    <mergeCell ref="A7301:C7301"/>
    <mergeCell ref="D7302:I7302"/>
    <mergeCell ref="A7345:D7345"/>
    <mergeCell ref="A7346:I7346"/>
    <mergeCell ref="A7347:B7347"/>
    <mergeCell ref="A7350:C7350"/>
    <mergeCell ref="D7351:I7351"/>
    <mergeCell ref="A7338:D7338"/>
    <mergeCell ref="A7339:I7339"/>
    <mergeCell ref="A7340:B7340"/>
    <mergeCell ref="A7343:C7343"/>
    <mergeCell ref="D7344:I7344"/>
    <mergeCell ref="A7331:D7331"/>
    <mergeCell ref="A7332:I7332"/>
    <mergeCell ref="A7333:B7333"/>
    <mergeCell ref="A7336:C7336"/>
    <mergeCell ref="D7337:I7337"/>
    <mergeCell ref="A7324:D7324"/>
    <mergeCell ref="A7325:I7325"/>
    <mergeCell ref="A7326:B7326"/>
    <mergeCell ref="A7329:C7329"/>
    <mergeCell ref="D7330:I7330"/>
    <mergeCell ref="A7373:D7373"/>
    <mergeCell ref="A7374:I7374"/>
    <mergeCell ref="A7375:B7375"/>
    <mergeCell ref="A7380:C7380"/>
    <mergeCell ref="D7381:I7381"/>
    <mergeCell ref="A7366:D7366"/>
    <mergeCell ref="A7367:I7367"/>
    <mergeCell ref="A7368:B7368"/>
    <mergeCell ref="A7371:C7371"/>
    <mergeCell ref="D7372:I7372"/>
    <mergeCell ref="A7359:D7359"/>
    <mergeCell ref="A7360:I7360"/>
    <mergeCell ref="A7361:B7361"/>
    <mergeCell ref="A7364:C7364"/>
    <mergeCell ref="D7365:I7365"/>
    <mergeCell ref="A7352:D7352"/>
    <mergeCell ref="A7353:I7353"/>
    <mergeCell ref="A7354:B7354"/>
    <mergeCell ref="A7357:C7357"/>
    <mergeCell ref="D7358:I7358"/>
    <mergeCell ref="A7407:D7407"/>
    <mergeCell ref="A7408:I7408"/>
    <mergeCell ref="A7409:B7409"/>
    <mergeCell ref="A7412:C7412"/>
    <mergeCell ref="D7413:I7413"/>
    <mergeCell ref="A7400:D7400"/>
    <mergeCell ref="A7401:I7401"/>
    <mergeCell ref="A7402:B7402"/>
    <mergeCell ref="A7405:C7405"/>
    <mergeCell ref="D7406:I7406"/>
    <mergeCell ref="A7391:D7391"/>
    <mergeCell ref="A7392:I7392"/>
    <mergeCell ref="A7393:B7393"/>
    <mergeCell ref="A7398:C7398"/>
    <mergeCell ref="D7399:I7399"/>
    <mergeCell ref="A7382:D7382"/>
    <mergeCell ref="A7383:I7383"/>
    <mergeCell ref="A7384:B7384"/>
    <mergeCell ref="A7389:C7389"/>
    <mergeCell ref="D7390:I7390"/>
    <mergeCell ref="A7435:D7435"/>
    <mergeCell ref="A7436:I7436"/>
    <mergeCell ref="A7437:B7437"/>
    <mergeCell ref="A7440:C7440"/>
    <mergeCell ref="D7441:I7441"/>
    <mergeCell ref="A7428:D7428"/>
    <mergeCell ref="A7429:I7429"/>
    <mergeCell ref="A7430:B7430"/>
    <mergeCell ref="A7433:C7433"/>
    <mergeCell ref="D7434:I7434"/>
    <mergeCell ref="A7421:D7421"/>
    <mergeCell ref="A7422:I7422"/>
    <mergeCell ref="A7423:B7423"/>
    <mergeCell ref="A7426:C7426"/>
    <mergeCell ref="D7427:I7427"/>
    <mergeCell ref="A7414:D7414"/>
    <mergeCell ref="A7415:I7415"/>
    <mergeCell ref="A7416:B7416"/>
    <mergeCell ref="A7419:C7419"/>
    <mergeCell ref="D7420:I7420"/>
    <mergeCell ref="A7463:D7463"/>
    <mergeCell ref="A7464:I7464"/>
    <mergeCell ref="A7465:B7465"/>
    <mergeCell ref="A7468:C7468"/>
    <mergeCell ref="D7469:I7469"/>
    <mergeCell ref="A7456:D7456"/>
    <mergeCell ref="A7457:I7457"/>
    <mergeCell ref="A7458:B7458"/>
    <mergeCell ref="A7461:C7461"/>
    <mergeCell ref="D7462:I7462"/>
    <mergeCell ref="A7449:D7449"/>
    <mergeCell ref="A7450:I7450"/>
    <mergeCell ref="A7451:B7451"/>
    <mergeCell ref="A7454:C7454"/>
    <mergeCell ref="D7455:I7455"/>
    <mergeCell ref="A7442:D7442"/>
    <mergeCell ref="A7443:I7443"/>
    <mergeCell ref="A7444:B7444"/>
    <mergeCell ref="A7447:C7447"/>
    <mergeCell ref="D7448:I7448"/>
    <mergeCell ref="A7491:D7491"/>
    <mergeCell ref="A7492:I7492"/>
    <mergeCell ref="A7493:B7493"/>
    <mergeCell ref="A7496:C7496"/>
    <mergeCell ref="D7497:I7497"/>
    <mergeCell ref="A7484:D7484"/>
    <mergeCell ref="A7485:I7485"/>
    <mergeCell ref="A7486:B7486"/>
    <mergeCell ref="A7489:C7489"/>
    <mergeCell ref="D7490:I7490"/>
    <mergeCell ref="A7477:D7477"/>
    <mergeCell ref="A7478:I7478"/>
    <mergeCell ref="A7479:B7479"/>
    <mergeCell ref="A7482:C7482"/>
    <mergeCell ref="D7483:I7483"/>
    <mergeCell ref="A7470:D7470"/>
    <mergeCell ref="A7471:I7471"/>
    <mergeCell ref="A7472:B7472"/>
    <mergeCell ref="A7475:C7475"/>
    <mergeCell ref="D7476:I7476"/>
    <mergeCell ref="A7519:D7519"/>
    <mergeCell ref="A7520:I7520"/>
    <mergeCell ref="A7521:B7521"/>
    <mergeCell ref="A7526:C7526"/>
    <mergeCell ref="D7527:I7527"/>
    <mergeCell ref="A7512:D7512"/>
    <mergeCell ref="A7513:I7513"/>
    <mergeCell ref="A7514:B7514"/>
    <mergeCell ref="A7517:C7517"/>
    <mergeCell ref="D7518:I7518"/>
    <mergeCell ref="A7505:D7505"/>
    <mergeCell ref="A7506:I7506"/>
    <mergeCell ref="A7507:B7507"/>
    <mergeCell ref="A7510:C7510"/>
    <mergeCell ref="D7511:I7511"/>
    <mergeCell ref="A7498:D7498"/>
    <mergeCell ref="A7499:I7499"/>
    <mergeCell ref="A7500:B7500"/>
    <mergeCell ref="A7503:C7503"/>
    <mergeCell ref="D7504:I7504"/>
    <mergeCell ref="A7553:D7553"/>
    <mergeCell ref="A7554:I7554"/>
    <mergeCell ref="A7555:B7555"/>
    <mergeCell ref="A7558:C7558"/>
    <mergeCell ref="D7559:I7559"/>
    <mergeCell ref="A7546:D7546"/>
    <mergeCell ref="A7547:I7547"/>
    <mergeCell ref="A7548:B7548"/>
    <mergeCell ref="A7551:C7551"/>
    <mergeCell ref="D7552:I7552"/>
    <mergeCell ref="A7537:D7537"/>
    <mergeCell ref="A7538:I7538"/>
    <mergeCell ref="A7539:B7539"/>
    <mergeCell ref="A7544:C7544"/>
    <mergeCell ref="D7545:I7545"/>
    <mergeCell ref="A7528:D7528"/>
    <mergeCell ref="A7529:I7529"/>
    <mergeCell ref="A7530:B7530"/>
    <mergeCell ref="A7535:C7535"/>
    <mergeCell ref="D7536:I7536"/>
    <mergeCell ref="A7581:D7581"/>
    <mergeCell ref="A7582:I7582"/>
    <mergeCell ref="A7583:B7583"/>
    <mergeCell ref="A7586:C7586"/>
    <mergeCell ref="D7587:I7587"/>
    <mergeCell ref="A7574:D7574"/>
    <mergeCell ref="A7575:I7575"/>
    <mergeCell ref="A7576:B7576"/>
    <mergeCell ref="A7579:C7579"/>
    <mergeCell ref="D7580:I7580"/>
    <mergeCell ref="A7567:D7567"/>
    <mergeCell ref="A7568:I7568"/>
    <mergeCell ref="A7569:B7569"/>
    <mergeCell ref="A7572:C7572"/>
    <mergeCell ref="D7573:I7573"/>
    <mergeCell ref="A7560:D7560"/>
    <mergeCell ref="A7561:I7561"/>
    <mergeCell ref="A7562:B7562"/>
    <mergeCell ref="A7565:C7565"/>
    <mergeCell ref="D7566:I7566"/>
    <mergeCell ref="A7609:D7609"/>
    <mergeCell ref="A7610:I7610"/>
    <mergeCell ref="A7611:B7611"/>
    <mergeCell ref="A7614:C7614"/>
    <mergeCell ref="D7615:I7615"/>
    <mergeCell ref="A7602:D7602"/>
    <mergeCell ref="A7603:I7603"/>
    <mergeCell ref="A7604:B7604"/>
    <mergeCell ref="A7607:C7607"/>
    <mergeCell ref="D7608:I7608"/>
    <mergeCell ref="A7595:D7595"/>
    <mergeCell ref="A7596:I7596"/>
    <mergeCell ref="A7597:B7597"/>
    <mergeCell ref="A7600:C7600"/>
    <mergeCell ref="D7601:I7601"/>
    <mergeCell ref="A7588:D7588"/>
    <mergeCell ref="A7589:I7589"/>
    <mergeCell ref="A7590:B7590"/>
    <mergeCell ref="A7593:C7593"/>
    <mergeCell ref="D7594:I7594"/>
    <mergeCell ref="A7637:D7637"/>
    <mergeCell ref="A7638:I7638"/>
    <mergeCell ref="A7639:B7639"/>
    <mergeCell ref="A7642:C7642"/>
    <mergeCell ref="D7643:I7643"/>
    <mergeCell ref="A7630:D7630"/>
    <mergeCell ref="A7631:I7631"/>
    <mergeCell ref="A7632:B7632"/>
    <mergeCell ref="A7635:C7635"/>
    <mergeCell ref="D7636:I7636"/>
    <mergeCell ref="A7623:D7623"/>
    <mergeCell ref="A7624:I7624"/>
    <mergeCell ref="A7625:B7625"/>
    <mergeCell ref="A7628:C7628"/>
    <mergeCell ref="D7629:I7629"/>
    <mergeCell ref="A7616:D7616"/>
    <mergeCell ref="A7617:I7617"/>
    <mergeCell ref="A7618:B7618"/>
    <mergeCell ref="A7621:C7621"/>
    <mergeCell ref="D7622:I7622"/>
    <mergeCell ref="A7665:D7665"/>
    <mergeCell ref="A7666:I7666"/>
    <mergeCell ref="A7667:B7667"/>
    <mergeCell ref="A7672:C7672"/>
    <mergeCell ref="D7673:I7673"/>
    <mergeCell ref="A7658:D7658"/>
    <mergeCell ref="A7659:I7659"/>
    <mergeCell ref="A7660:B7660"/>
    <mergeCell ref="A7663:C7663"/>
    <mergeCell ref="D7664:I7664"/>
    <mergeCell ref="A7651:D7651"/>
    <mergeCell ref="A7652:I7652"/>
    <mergeCell ref="A7653:B7653"/>
    <mergeCell ref="A7656:C7656"/>
    <mergeCell ref="D7657:I7657"/>
    <mergeCell ref="A7644:D7644"/>
    <mergeCell ref="A7645:I7645"/>
    <mergeCell ref="A7646:B7646"/>
    <mergeCell ref="A7649:C7649"/>
    <mergeCell ref="D7650:I7650"/>
    <mergeCell ref="A7699:D7699"/>
    <mergeCell ref="A7700:I7700"/>
    <mergeCell ref="A7701:B7701"/>
    <mergeCell ref="A7704:C7704"/>
    <mergeCell ref="D7705:I7705"/>
    <mergeCell ref="A7692:D7692"/>
    <mergeCell ref="A7693:I7693"/>
    <mergeCell ref="A7694:B7694"/>
    <mergeCell ref="A7697:C7697"/>
    <mergeCell ref="D7698:I7698"/>
    <mergeCell ref="A7683:D7683"/>
    <mergeCell ref="A7684:I7684"/>
    <mergeCell ref="A7685:B7685"/>
    <mergeCell ref="A7690:C7690"/>
    <mergeCell ref="D7691:I7691"/>
    <mergeCell ref="A7674:D7674"/>
    <mergeCell ref="A7675:I7675"/>
    <mergeCell ref="A7676:B7676"/>
    <mergeCell ref="A7681:C7681"/>
    <mergeCell ref="D7682:I7682"/>
    <mergeCell ref="A7727:D7727"/>
    <mergeCell ref="A7728:I7728"/>
    <mergeCell ref="A7729:B7729"/>
    <mergeCell ref="A7732:C7732"/>
    <mergeCell ref="D7733:I7733"/>
    <mergeCell ref="A7720:D7720"/>
    <mergeCell ref="A7721:I7721"/>
    <mergeCell ref="A7722:B7722"/>
    <mergeCell ref="A7725:C7725"/>
    <mergeCell ref="D7726:I7726"/>
    <mergeCell ref="A7713:D7713"/>
    <mergeCell ref="A7714:I7714"/>
    <mergeCell ref="A7715:B7715"/>
    <mergeCell ref="A7718:C7718"/>
    <mergeCell ref="D7719:I7719"/>
    <mergeCell ref="A7706:D7706"/>
    <mergeCell ref="A7707:I7707"/>
    <mergeCell ref="A7708:B7708"/>
    <mergeCell ref="A7711:C7711"/>
    <mergeCell ref="D7712:I7712"/>
    <mergeCell ref="A7755:D7755"/>
    <mergeCell ref="A7756:I7756"/>
    <mergeCell ref="A7757:B7757"/>
    <mergeCell ref="A7760:C7760"/>
    <mergeCell ref="D7761:I7761"/>
    <mergeCell ref="A7748:D7748"/>
    <mergeCell ref="A7749:I7749"/>
    <mergeCell ref="A7750:B7750"/>
    <mergeCell ref="A7753:C7753"/>
    <mergeCell ref="D7754:I7754"/>
    <mergeCell ref="A7741:D7741"/>
    <mergeCell ref="A7742:I7742"/>
    <mergeCell ref="A7743:B7743"/>
    <mergeCell ref="A7746:C7746"/>
    <mergeCell ref="D7747:I7747"/>
    <mergeCell ref="A7734:D7734"/>
    <mergeCell ref="A7735:I7735"/>
    <mergeCell ref="A7736:B7736"/>
    <mergeCell ref="A7739:C7739"/>
    <mergeCell ref="D7740:I7740"/>
    <mergeCell ref="A7783:D7783"/>
    <mergeCell ref="A7784:I7784"/>
    <mergeCell ref="A7785:B7785"/>
    <mergeCell ref="A7788:C7788"/>
    <mergeCell ref="D7789:I7789"/>
    <mergeCell ref="A7776:D7776"/>
    <mergeCell ref="A7777:I7777"/>
    <mergeCell ref="A7778:B7778"/>
    <mergeCell ref="A7781:C7781"/>
    <mergeCell ref="D7782:I7782"/>
    <mergeCell ref="A7769:D7769"/>
    <mergeCell ref="A7770:I7770"/>
    <mergeCell ref="A7771:B7771"/>
    <mergeCell ref="A7774:C7774"/>
    <mergeCell ref="D7775:I7775"/>
    <mergeCell ref="A7762:D7762"/>
    <mergeCell ref="A7763:I7763"/>
    <mergeCell ref="A7764:B7764"/>
    <mergeCell ref="A7767:C7767"/>
    <mergeCell ref="D7768:I7768"/>
    <mergeCell ref="A7811:D7811"/>
    <mergeCell ref="A7812:I7812"/>
    <mergeCell ref="A7813:B7813"/>
    <mergeCell ref="A7818:C7818"/>
    <mergeCell ref="D7819:I7819"/>
    <mergeCell ref="A7804:D7804"/>
    <mergeCell ref="A7805:I7805"/>
    <mergeCell ref="A7806:B7806"/>
    <mergeCell ref="A7809:C7809"/>
    <mergeCell ref="D7810:I7810"/>
    <mergeCell ref="A7797:D7797"/>
    <mergeCell ref="A7798:I7798"/>
    <mergeCell ref="A7799:B7799"/>
    <mergeCell ref="A7802:C7802"/>
    <mergeCell ref="D7803:I7803"/>
    <mergeCell ref="A7790:D7790"/>
    <mergeCell ref="A7791:I7791"/>
    <mergeCell ref="A7792:B7792"/>
    <mergeCell ref="A7795:C7795"/>
    <mergeCell ref="D7796:I7796"/>
    <mergeCell ref="A7845:D7845"/>
    <mergeCell ref="A7846:I7846"/>
    <mergeCell ref="A7847:B7847"/>
    <mergeCell ref="A7850:C7850"/>
    <mergeCell ref="D7851:I7851"/>
    <mergeCell ref="A7838:D7838"/>
    <mergeCell ref="A7839:I7839"/>
    <mergeCell ref="A7840:B7840"/>
    <mergeCell ref="A7843:C7843"/>
    <mergeCell ref="D7844:I7844"/>
    <mergeCell ref="A7829:D7829"/>
    <mergeCell ref="A7830:I7830"/>
    <mergeCell ref="A7831:B7831"/>
    <mergeCell ref="A7836:C7836"/>
    <mergeCell ref="D7837:I7837"/>
    <mergeCell ref="A7820:D7820"/>
    <mergeCell ref="A7821:I7821"/>
    <mergeCell ref="A7822:B7822"/>
    <mergeCell ref="A7827:C7827"/>
    <mergeCell ref="D7828:I7828"/>
    <mergeCell ref="A7873:D7873"/>
    <mergeCell ref="A7874:I7874"/>
    <mergeCell ref="A7875:B7875"/>
    <mergeCell ref="A7878:C7878"/>
    <mergeCell ref="D7879:I7879"/>
    <mergeCell ref="A7866:D7866"/>
    <mergeCell ref="A7867:I7867"/>
    <mergeCell ref="A7868:B7868"/>
    <mergeCell ref="A7871:C7871"/>
    <mergeCell ref="D7872:I7872"/>
    <mergeCell ref="A7859:D7859"/>
    <mergeCell ref="A7860:I7860"/>
    <mergeCell ref="A7861:B7861"/>
    <mergeCell ref="A7864:C7864"/>
    <mergeCell ref="D7865:I7865"/>
    <mergeCell ref="A7852:D7852"/>
    <mergeCell ref="A7853:I7853"/>
    <mergeCell ref="A7854:B7854"/>
    <mergeCell ref="A7857:C7857"/>
    <mergeCell ref="D7858:I7858"/>
    <mergeCell ref="A7901:D7901"/>
    <mergeCell ref="A7902:I7902"/>
    <mergeCell ref="A7903:B7903"/>
    <mergeCell ref="A7906:C7906"/>
    <mergeCell ref="D7907:I7907"/>
    <mergeCell ref="A7894:D7894"/>
    <mergeCell ref="A7895:I7895"/>
    <mergeCell ref="A7896:B7896"/>
    <mergeCell ref="A7899:C7899"/>
    <mergeCell ref="D7900:I7900"/>
    <mergeCell ref="A7887:D7887"/>
    <mergeCell ref="A7888:I7888"/>
    <mergeCell ref="A7889:B7889"/>
    <mergeCell ref="A7892:C7892"/>
    <mergeCell ref="D7893:I7893"/>
    <mergeCell ref="A7880:D7880"/>
    <mergeCell ref="A7881:I7881"/>
    <mergeCell ref="A7882:B7882"/>
    <mergeCell ref="A7885:C7885"/>
    <mergeCell ref="D7886:I7886"/>
    <mergeCell ref="A7929:D7929"/>
    <mergeCell ref="A7930:I7930"/>
    <mergeCell ref="A7931:B7931"/>
    <mergeCell ref="A7934:C7934"/>
    <mergeCell ref="D7935:I7935"/>
    <mergeCell ref="A7922:D7922"/>
    <mergeCell ref="A7923:I7923"/>
    <mergeCell ref="A7924:B7924"/>
    <mergeCell ref="A7927:C7927"/>
    <mergeCell ref="D7928:I7928"/>
    <mergeCell ref="A7915:D7915"/>
    <mergeCell ref="A7916:I7916"/>
    <mergeCell ref="A7917:B7917"/>
    <mergeCell ref="A7920:C7920"/>
    <mergeCell ref="D7921:I7921"/>
    <mergeCell ref="A7908:D7908"/>
    <mergeCell ref="A7909:I7909"/>
    <mergeCell ref="A7910:B7910"/>
    <mergeCell ref="A7913:C7913"/>
    <mergeCell ref="D7914:I7914"/>
    <mergeCell ref="A7957:D7957"/>
    <mergeCell ref="A7958:I7958"/>
    <mergeCell ref="A7959:B7959"/>
    <mergeCell ref="A7964:C7964"/>
    <mergeCell ref="D7965:I7965"/>
    <mergeCell ref="A7950:D7950"/>
    <mergeCell ref="A7951:I7951"/>
    <mergeCell ref="A7952:B7952"/>
    <mergeCell ref="A7955:C7955"/>
    <mergeCell ref="D7956:I7956"/>
    <mergeCell ref="A7943:D7943"/>
    <mergeCell ref="A7944:I7944"/>
    <mergeCell ref="A7945:B7945"/>
    <mergeCell ref="A7948:C7948"/>
    <mergeCell ref="D7949:I7949"/>
    <mergeCell ref="A7936:D7936"/>
    <mergeCell ref="A7937:I7937"/>
    <mergeCell ref="A7938:B7938"/>
    <mergeCell ref="A7941:C7941"/>
    <mergeCell ref="D7942:I7942"/>
    <mergeCell ref="A7991:D7991"/>
    <mergeCell ref="A7992:I7992"/>
    <mergeCell ref="A7993:B7993"/>
    <mergeCell ref="A7996:C7996"/>
    <mergeCell ref="D7997:I7997"/>
    <mergeCell ref="A7984:D7984"/>
    <mergeCell ref="A7985:I7985"/>
    <mergeCell ref="A7986:B7986"/>
    <mergeCell ref="A7989:C7989"/>
    <mergeCell ref="D7990:I7990"/>
    <mergeCell ref="A7975:D7975"/>
    <mergeCell ref="A7976:I7976"/>
    <mergeCell ref="A7977:B7977"/>
    <mergeCell ref="A7982:C7982"/>
    <mergeCell ref="D7983:I7983"/>
    <mergeCell ref="A7966:D7966"/>
    <mergeCell ref="A7967:I7967"/>
    <mergeCell ref="A7968:B7968"/>
    <mergeCell ref="A7973:C7973"/>
    <mergeCell ref="D7974:I7974"/>
    <mergeCell ref="A8019:D8019"/>
    <mergeCell ref="A8020:I8020"/>
    <mergeCell ref="A8021:B8021"/>
    <mergeCell ref="A8024:C8024"/>
    <mergeCell ref="D8025:I8025"/>
    <mergeCell ref="A8012:D8012"/>
    <mergeCell ref="A8013:I8013"/>
    <mergeCell ref="A8014:B8014"/>
    <mergeCell ref="A8017:C8017"/>
    <mergeCell ref="D8018:I8018"/>
    <mergeCell ref="A8005:D8005"/>
    <mergeCell ref="A8006:I8006"/>
    <mergeCell ref="A8007:B8007"/>
    <mergeCell ref="A8010:C8010"/>
    <mergeCell ref="D8011:I8011"/>
    <mergeCell ref="A7998:D7998"/>
    <mergeCell ref="A7999:I7999"/>
    <mergeCell ref="A8000:B8000"/>
    <mergeCell ref="A8003:C8003"/>
    <mergeCell ref="D8004:I8004"/>
    <mergeCell ref="A8047:D8047"/>
    <mergeCell ref="A8048:I8048"/>
    <mergeCell ref="A8049:B8049"/>
    <mergeCell ref="A8052:C8052"/>
    <mergeCell ref="D8053:I8053"/>
    <mergeCell ref="A8040:D8040"/>
    <mergeCell ref="A8041:I8041"/>
    <mergeCell ref="A8042:B8042"/>
    <mergeCell ref="A8045:C8045"/>
    <mergeCell ref="D8046:I8046"/>
    <mergeCell ref="A8033:D8033"/>
    <mergeCell ref="A8034:I8034"/>
    <mergeCell ref="A8035:B8035"/>
    <mergeCell ref="A8038:C8038"/>
    <mergeCell ref="D8039:I8039"/>
    <mergeCell ref="A8026:D8026"/>
    <mergeCell ref="A8027:I8027"/>
    <mergeCell ref="A8028:B8028"/>
    <mergeCell ref="A8031:C8031"/>
    <mergeCell ref="D8032:I8032"/>
    <mergeCell ref="A8075:D8075"/>
    <mergeCell ref="A8076:I8076"/>
    <mergeCell ref="A8077:B8077"/>
    <mergeCell ref="A8080:C8080"/>
    <mergeCell ref="D8081:I8081"/>
    <mergeCell ref="A8068:D8068"/>
    <mergeCell ref="A8069:I8069"/>
    <mergeCell ref="A8070:B8070"/>
    <mergeCell ref="A8073:C8073"/>
    <mergeCell ref="D8074:I8074"/>
    <mergeCell ref="A8061:D8061"/>
    <mergeCell ref="A8062:I8062"/>
    <mergeCell ref="A8063:B8063"/>
    <mergeCell ref="A8066:C8066"/>
    <mergeCell ref="D8067:I8067"/>
    <mergeCell ref="A8054:D8054"/>
    <mergeCell ref="A8055:I8055"/>
    <mergeCell ref="A8056:B8056"/>
    <mergeCell ref="A8059:C8059"/>
    <mergeCell ref="D8060:I8060"/>
    <mergeCell ref="A8103:D8103"/>
    <mergeCell ref="A8104:I8104"/>
    <mergeCell ref="A8105:B8105"/>
    <mergeCell ref="A8110:C8110"/>
    <mergeCell ref="D8111:I8111"/>
    <mergeCell ref="A8096:D8096"/>
    <mergeCell ref="A8097:I8097"/>
    <mergeCell ref="A8098:B8098"/>
    <mergeCell ref="A8101:C8101"/>
    <mergeCell ref="D8102:I8102"/>
    <mergeCell ref="A8089:D8089"/>
    <mergeCell ref="A8090:I8090"/>
    <mergeCell ref="A8091:B8091"/>
    <mergeCell ref="A8094:C8094"/>
    <mergeCell ref="D8095:I8095"/>
    <mergeCell ref="A8082:D8082"/>
    <mergeCell ref="A8083:I8083"/>
    <mergeCell ref="A8084:B8084"/>
    <mergeCell ref="A8087:C8087"/>
    <mergeCell ref="D8088:I8088"/>
    <mergeCell ref="A8137:D8137"/>
    <mergeCell ref="A8138:I8138"/>
    <mergeCell ref="A8139:B8139"/>
    <mergeCell ref="A8142:C8142"/>
    <mergeCell ref="D8143:I8143"/>
    <mergeCell ref="A8130:D8130"/>
    <mergeCell ref="A8131:I8131"/>
    <mergeCell ref="A8132:B8132"/>
    <mergeCell ref="A8135:C8135"/>
    <mergeCell ref="D8136:I8136"/>
    <mergeCell ref="A8121:D8121"/>
    <mergeCell ref="A8122:I8122"/>
    <mergeCell ref="A8123:B8123"/>
    <mergeCell ref="A8128:C8128"/>
    <mergeCell ref="D8129:I8129"/>
    <mergeCell ref="A8112:D8112"/>
    <mergeCell ref="A8113:I8113"/>
    <mergeCell ref="A8114:B8114"/>
    <mergeCell ref="A8119:C8119"/>
    <mergeCell ref="D8120:I8120"/>
    <mergeCell ref="A8165:D8165"/>
    <mergeCell ref="A8166:I8166"/>
    <mergeCell ref="A8167:B8167"/>
    <mergeCell ref="A8170:C8170"/>
    <mergeCell ref="D8171:I8171"/>
    <mergeCell ref="A8158:D8158"/>
    <mergeCell ref="A8159:I8159"/>
    <mergeCell ref="A8160:B8160"/>
    <mergeCell ref="A8163:C8163"/>
    <mergeCell ref="D8164:I8164"/>
    <mergeCell ref="A8151:D8151"/>
    <mergeCell ref="A8152:I8152"/>
    <mergeCell ref="A8153:B8153"/>
    <mergeCell ref="A8156:C8156"/>
    <mergeCell ref="D8157:I8157"/>
    <mergeCell ref="A8144:D8144"/>
    <mergeCell ref="A8145:I8145"/>
    <mergeCell ref="A8146:B8146"/>
    <mergeCell ref="A8149:C8149"/>
    <mergeCell ref="D8150:I8150"/>
    <mergeCell ref="A8193:D8193"/>
    <mergeCell ref="A8194:I8194"/>
    <mergeCell ref="A8195:B8195"/>
    <mergeCell ref="A8198:C8198"/>
    <mergeCell ref="D8199:I8199"/>
    <mergeCell ref="A8186:D8186"/>
    <mergeCell ref="A8187:I8187"/>
    <mergeCell ref="A8188:B8188"/>
    <mergeCell ref="A8191:C8191"/>
    <mergeCell ref="D8192:I8192"/>
    <mergeCell ref="A8179:D8179"/>
    <mergeCell ref="A8180:I8180"/>
    <mergeCell ref="A8181:B8181"/>
    <mergeCell ref="A8184:C8184"/>
    <mergeCell ref="D8185:I8185"/>
    <mergeCell ref="A8172:D8172"/>
    <mergeCell ref="A8173:I8173"/>
    <mergeCell ref="A8174:B8174"/>
    <mergeCell ref="A8177:C8177"/>
    <mergeCell ref="D8178:I8178"/>
    <mergeCell ref="A8221:D8221"/>
    <mergeCell ref="A8222:I8222"/>
    <mergeCell ref="A8223:B8223"/>
    <mergeCell ref="A8226:C8226"/>
    <mergeCell ref="D8227:I8227"/>
    <mergeCell ref="A8214:D8214"/>
    <mergeCell ref="A8215:I8215"/>
    <mergeCell ref="A8216:B8216"/>
    <mergeCell ref="A8219:C8219"/>
    <mergeCell ref="D8220:I8220"/>
    <mergeCell ref="A8207:D8207"/>
    <mergeCell ref="A8208:I8208"/>
    <mergeCell ref="A8209:B8209"/>
    <mergeCell ref="A8212:C8212"/>
    <mergeCell ref="D8213:I8213"/>
    <mergeCell ref="A8200:D8200"/>
    <mergeCell ref="A8201:I8201"/>
    <mergeCell ref="A8202:B8202"/>
    <mergeCell ref="A8205:C8205"/>
    <mergeCell ref="D8206:I8206"/>
    <mergeCell ref="A8249:D8249"/>
    <mergeCell ref="A8250:I8250"/>
    <mergeCell ref="A8251:B8251"/>
    <mergeCell ref="A8256:C8256"/>
    <mergeCell ref="D8257:I8257"/>
    <mergeCell ref="A8242:D8242"/>
    <mergeCell ref="A8243:I8243"/>
    <mergeCell ref="A8244:B8244"/>
    <mergeCell ref="A8247:C8247"/>
    <mergeCell ref="D8248:I8248"/>
    <mergeCell ref="A8235:D8235"/>
    <mergeCell ref="A8236:I8236"/>
    <mergeCell ref="A8237:B8237"/>
    <mergeCell ref="A8240:C8240"/>
    <mergeCell ref="D8241:I8241"/>
    <mergeCell ref="A8228:D8228"/>
    <mergeCell ref="A8229:I8229"/>
    <mergeCell ref="A8230:B8230"/>
    <mergeCell ref="A8233:C8233"/>
    <mergeCell ref="D8234:I8234"/>
    <mergeCell ref="A8283:D8283"/>
    <mergeCell ref="A8284:I8284"/>
    <mergeCell ref="A8285:B8285"/>
    <mergeCell ref="A8288:C8288"/>
    <mergeCell ref="D8289:I8289"/>
    <mergeCell ref="A8276:D8276"/>
    <mergeCell ref="A8277:I8277"/>
    <mergeCell ref="A8278:B8278"/>
    <mergeCell ref="A8281:C8281"/>
    <mergeCell ref="D8282:I8282"/>
    <mergeCell ref="A8267:D8267"/>
    <mergeCell ref="A8268:I8268"/>
    <mergeCell ref="A8269:B8269"/>
    <mergeCell ref="A8274:C8274"/>
    <mergeCell ref="D8275:I8275"/>
    <mergeCell ref="A8258:D8258"/>
    <mergeCell ref="A8259:I8259"/>
    <mergeCell ref="A8260:B8260"/>
    <mergeCell ref="A8265:C8265"/>
    <mergeCell ref="D8266:I8266"/>
    <mergeCell ref="A8311:D8311"/>
    <mergeCell ref="A8312:I8312"/>
    <mergeCell ref="A8313:B8313"/>
    <mergeCell ref="A8316:C8316"/>
    <mergeCell ref="D8317:I8317"/>
    <mergeCell ref="A8304:D8304"/>
    <mergeCell ref="A8305:I8305"/>
    <mergeCell ref="A8306:B8306"/>
    <mergeCell ref="A8309:C8309"/>
    <mergeCell ref="D8310:I8310"/>
    <mergeCell ref="A8297:D8297"/>
    <mergeCell ref="A8298:I8298"/>
    <mergeCell ref="A8299:B8299"/>
    <mergeCell ref="A8302:C8302"/>
    <mergeCell ref="D8303:I8303"/>
    <mergeCell ref="A8290:D8290"/>
    <mergeCell ref="A8291:I8291"/>
    <mergeCell ref="A8292:B8292"/>
    <mergeCell ref="A8295:C8295"/>
    <mergeCell ref="D8296:I8296"/>
    <mergeCell ref="A8339:D8339"/>
    <mergeCell ref="A8340:I8340"/>
    <mergeCell ref="A8341:B8341"/>
    <mergeCell ref="A8344:C8344"/>
    <mergeCell ref="D8345:I8345"/>
    <mergeCell ref="A8332:D8332"/>
    <mergeCell ref="A8333:I8333"/>
    <mergeCell ref="A8334:B8334"/>
    <mergeCell ref="A8337:C8337"/>
    <mergeCell ref="D8338:I8338"/>
    <mergeCell ref="A8325:D8325"/>
    <mergeCell ref="A8326:I8326"/>
    <mergeCell ref="A8327:B8327"/>
    <mergeCell ref="A8330:C8330"/>
    <mergeCell ref="D8331:I8331"/>
    <mergeCell ref="A8318:D8318"/>
    <mergeCell ref="A8319:I8319"/>
    <mergeCell ref="A8320:B8320"/>
    <mergeCell ref="A8323:C8323"/>
    <mergeCell ref="D8324:I8324"/>
    <mergeCell ref="A8367:D8367"/>
    <mergeCell ref="A8368:I8368"/>
    <mergeCell ref="A8369:B8369"/>
    <mergeCell ref="A8372:C8372"/>
    <mergeCell ref="D8373:I8373"/>
    <mergeCell ref="A8360:D8360"/>
    <mergeCell ref="A8361:I8361"/>
    <mergeCell ref="A8362:B8362"/>
    <mergeCell ref="A8365:C8365"/>
    <mergeCell ref="D8366:I8366"/>
    <mergeCell ref="A8353:D8353"/>
    <mergeCell ref="A8354:I8354"/>
    <mergeCell ref="A8355:B8355"/>
    <mergeCell ref="A8358:C8358"/>
    <mergeCell ref="D8359:I8359"/>
    <mergeCell ref="A8346:D8346"/>
    <mergeCell ref="A8347:I8347"/>
    <mergeCell ref="A8348:B8348"/>
    <mergeCell ref="A8351:C8351"/>
    <mergeCell ref="D8352:I8352"/>
    <mergeCell ref="A8395:D8395"/>
    <mergeCell ref="A8396:I8396"/>
    <mergeCell ref="A8397:B8397"/>
    <mergeCell ref="A8402:C8402"/>
    <mergeCell ref="D8403:I8403"/>
    <mergeCell ref="A8388:D8388"/>
    <mergeCell ref="A8389:I8389"/>
    <mergeCell ref="A8390:B8390"/>
    <mergeCell ref="A8393:C8393"/>
    <mergeCell ref="D8394:I8394"/>
    <mergeCell ref="A8381:D8381"/>
    <mergeCell ref="A8382:I8382"/>
    <mergeCell ref="A8383:B8383"/>
    <mergeCell ref="A8386:C8386"/>
    <mergeCell ref="D8387:I8387"/>
    <mergeCell ref="A8374:D8374"/>
    <mergeCell ref="A8375:I8375"/>
    <mergeCell ref="A8376:B8376"/>
    <mergeCell ref="A8379:C8379"/>
    <mergeCell ref="D8380:I8380"/>
    <mergeCell ref="A8429:D8429"/>
    <mergeCell ref="A8430:I8430"/>
    <mergeCell ref="A8431:B8431"/>
    <mergeCell ref="A8434:C8434"/>
    <mergeCell ref="D8435:I8435"/>
    <mergeCell ref="A8422:D8422"/>
    <mergeCell ref="A8423:I8423"/>
    <mergeCell ref="A8424:B8424"/>
    <mergeCell ref="A8427:C8427"/>
    <mergeCell ref="D8428:I8428"/>
    <mergeCell ref="A8413:D8413"/>
    <mergeCell ref="A8414:I8414"/>
    <mergeCell ref="A8415:B8415"/>
    <mergeCell ref="A8420:C8420"/>
    <mergeCell ref="D8421:I8421"/>
    <mergeCell ref="A8404:D8404"/>
    <mergeCell ref="A8405:I8405"/>
    <mergeCell ref="A8406:B8406"/>
    <mergeCell ref="A8411:C8411"/>
    <mergeCell ref="D8412:I8412"/>
    <mergeCell ref="A8457:D8457"/>
    <mergeCell ref="A8458:I8458"/>
    <mergeCell ref="A8459:B8459"/>
    <mergeCell ref="A8462:C8462"/>
    <mergeCell ref="D8463:I8463"/>
    <mergeCell ref="A8450:D8450"/>
    <mergeCell ref="A8451:I8451"/>
    <mergeCell ref="A8452:B8452"/>
    <mergeCell ref="A8455:C8455"/>
    <mergeCell ref="D8456:I8456"/>
    <mergeCell ref="A8443:D8443"/>
    <mergeCell ref="A8444:I8444"/>
    <mergeCell ref="A8445:B8445"/>
    <mergeCell ref="A8448:C8448"/>
    <mergeCell ref="D8449:I8449"/>
    <mergeCell ref="A8436:D8436"/>
    <mergeCell ref="A8437:I8437"/>
    <mergeCell ref="A8438:B8438"/>
    <mergeCell ref="A8441:C8441"/>
    <mergeCell ref="D8442:I8442"/>
    <mergeCell ref="A8485:D8485"/>
    <mergeCell ref="A8486:I8486"/>
    <mergeCell ref="A8487:B8487"/>
    <mergeCell ref="A8490:C8490"/>
    <mergeCell ref="D8491:I8491"/>
    <mergeCell ref="A8478:D8478"/>
    <mergeCell ref="A8479:I8479"/>
    <mergeCell ref="A8480:B8480"/>
    <mergeCell ref="A8483:C8483"/>
    <mergeCell ref="D8484:I8484"/>
    <mergeCell ref="A8471:D8471"/>
    <mergeCell ref="A8472:I8472"/>
    <mergeCell ref="A8473:B8473"/>
    <mergeCell ref="A8476:C8476"/>
    <mergeCell ref="D8477:I8477"/>
    <mergeCell ref="A8464:D8464"/>
    <mergeCell ref="A8465:I8465"/>
    <mergeCell ref="A8466:B8466"/>
    <mergeCell ref="A8469:C8469"/>
    <mergeCell ref="D8470:I8470"/>
    <mergeCell ref="A8513:D8513"/>
    <mergeCell ref="A8514:I8514"/>
    <mergeCell ref="A8515:B8515"/>
    <mergeCell ref="A8518:C8518"/>
    <mergeCell ref="D8519:I8519"/>
    <mergeCell ref="A8506:D8506"/>
    <mergeCell ref="A8507:I8507"/>
    <mergeCell ref="A8508:B8508"/>
    <mergeCell ref="A8511:C8511"/>
    <mergeCell ref="D8512:I8512"/>
    <mergeCell ref="A8499:D8499"/>
    <mergeCell ref="A8500:I8500"/>
    <mergeCell ref="A8501:B8501"/>
    <mergeCell ref="A8504:C8504"/>
    <mergeCell ref="D8505:I8505"/>
    <mergeCell ref="A8492:D8492"/>
    <mergeCell ref="A8493:I8493"/>
    <mergeCell ref="A8494:B8494"/>
    <mergeCell ref="A8497:C8497"/>
    <mergeCell ref="D8498:I8498"/>
    <mergeCell ref="A8541:D8541"/>
    <mergeCell ref="A8542:I8542"/>
    <mergeCell ref="A8543:B8543"/>
    <mergeCell ref="A8548:C8548"/>
    <mergeCell ref="D8549:I8549"/>
    <mergeCell ref="A8534:D8534"/>
    <mergeCell ref="A8535:I8535"/>
    <mergeCell ref="A8536:B8536"/>
    <mergeCell ref="A8539:C8539"/>
    <mergeCell ref="D8540:I8540"/>
    <mergeCell ref="A8527:D8527"/>
    <mergeCell ref="A8528:I8528"/>
    <mergeCell ref="A8529:B8529"/>
    <mergeCell ref="A8532:C8532"/>
    <mergeCell ref="D8533:I8533"/>
    <mergeCell ref="A8520:D8520"/>
    <mergeCell ref="A8521:I8521"/>
    <mergeCell ref="A8522:B8522"/>
    <mergeCell ref="A8525:C8525"/>
    <mergeCell ref="D8526:I8526"/>
    <mergeCell ref="A8575:D8575"/>
    <mergeCell ref="A8576:I8576"/>
    <mergeCell ref="A8577:B8577"/>
    <mergeCell ref="A8580:C8580"/>
    <mergeCell ref="D8581:I8581"/>
    <mergeCell ref="A8568:D8568"/>
    <mergeCell ref="A8569:I8569"/>
    <mergeCell ref="A8570:B8570"/>
    <mergeCell ref="A8573:C8573"/>
    <mergeCell ref="D8574:I8574"/>
    <mergeCell ref="A8559:D8559"/>
    <mergeCell ref="A8560:I8560"/>
    <mergeCell ref="A8561:B8561"/>
    <mergeCell ref="A8566:C8566"/>
    <mergeCell ref="D8567:I8567"/>
    <mergeCell ref="A8550:D8550"/>
    <mergeCell ref="A8551:I8551"/>
    <mergeCell ref="A8552:B8552"/>
    <mergeCell ref="A8557:C8557"/>
    <mergeCell ref="D8558:I8558"/>
    <mergeCell ref="A8603:D8603"/>
    <mergeCell ref="A8604:I8604"/>
    <mergeCell ref="A8605:B8605"/>
    <mergeCell ref="A8608:C8608"/>
    <mergeCell ref="D8609:I8609"/>
    <mergeCell ref="A8596:D8596"/>
    <mergeCell ref="A8597:I8597"/>
    <mergeCell ref="A8598:B8598"/>
    <mergeCell ref="A8601:C8601"/>
    <mergeCell ref="D8602:I8602"/>
    <mergeCell ref="A8589:D8589"/>
    <mergeCell ref="A8590:I8590"/>
    <mergeCell ref="A8591:B8591"/>
    <mergeCell ref="A8594:C8594"/>
    <mergeCell ref="D8595:I8595"/>
    <mergeCell ref="A8582:D8582"/>
    <mergeCell ref="A8583:I8583"/>
    <mergeCell ref="A8584:B8584"/>
    <mergeCell ref="A8587:C8587"/>
    <mergeCell ref="D8588:I8588"/>
    <mergeCell ref="A8631:D8631"/>
    <mergeCell ref="A8632:I8632"/>
    <mergeCell ref="A8633:B8633"/>
    <mergeCell ref="A8636:C8636"/>
    <mergeCell ref="D8637:I8637"/>
    <mergeCell ref="A8624:D8624"/>
    <mergeCell ref="A8625:I8625"/>
    <mergeCell ref="A8626:B8626"/>
    <mergeCell ref="A8629:C8629"/>
    <mergeCell ref="D8630:I8630"/>
    <mergeCell ref="A8617:D8617"/>
    <mergeCell ref="A8618:I8618"/>
    <mergeCell ref="A8619:B8619"/>
    <mergeCell ref="A8622:C8622"/>
    <mergeCell ref="D8623:I8623"/>
    <mergeCell ref="A8610:D8610"/>
    <mergeCell ref="A8611:I8611"/>
    <mergeCell ref="A8612:B8612"/>
    <mergeCell ref="A8615:C8615"/>
    <mergeCell ref="D8616:I8616"/>
    <mergeCell ref="A8659:D8659"/>
    <mergeCell ref="A8660:I8660"/>
    <mergeCell ref="A8661:B8661"/>
    <mergeCell ref="A8664:C8664"/>
    <mergeCell ref="D8665:I8665"/>
    <mergeCell ref="A8652:D8652"/>
    <mergeCell ref="A8653:I8653"/>
    <mergeCell ref="A8654:B8654"/>
    <mergeCell ref="A8657:C8657"/>
    <mergeCell ref="D8658:I8658"/>
    <mergeCell ref="A8645:D8645"/>
    <mergeCell ref="A8646:I8646"/>
    <mergeCell ref="A8647:B8647"/>
    <mergeCell ref="A8650:C8650"/>
    <mergeCell ref="D8651:I8651"/>
    <mergeCell ref="A8638:D8638"/>
    <mergeCell ref="A8639:I8639"/>
    <mergeCell ref="A8640:B8640"/>
    <mergeCell ref="A8643:C8643"/>
    <mergeCell ref="D8644:I8644"/>
    <mergeCell ref="A8687:D8687"/>
    <mergeCell ref="A8688:I8688"/>
    <mergeCell ref="A8689:B8689"/>
    <mergeCell ref="A8694:C8694"/>
    <mergeCell ref="D8695:I8695"/>
    <mergeCell ref="A8680:D8680"/>
    <mergeCell ref="A8681:I8681"/>
    <mergeCell ref="A8682:B8682"/>
    <mergeCell ref="A8685:C8685"/>
    <mergeCell ref="D8686:I8686"/>
    <mergeCell ref="A8673:D8673"/>
    <mergeCell ref="A8674:I8674"/>
    <mergeCell ref="A8675:B8675"/>
    <mergeCell ref="A8678:C8678"/>
    <mergeCell ref="D8679:I8679"/>
    <mergeCell ref="A8666:D8666"/>
    <mergeCell ref="A8667:I8667"/>
    <mergeCell ref="A8668:B8668"/>
    <mergeCell ref="A8671:C8671"/>
    <mergeCell ref="D8672:I8672"/>
    <mergeCell ref="A8721:D8721"/>
    <mergeCell ref="A8722:I8722"/>
    <mergeCell ref="A8723:B8723"/>
    <mergeCell ref="A8726:C8726"/>
    <mergeCell ref="D8727:I8727"/>
    <mergeCell ref="A8714:D8714"/>
    <mergeCell ref="A8715:I8715"/>
    <mergeCell ref="A8716:B8716"/>
    <mergeCell ref="A8719:C8719"/>
    <mergeCell ref="D8720:I8720"/>
    <mergeCell ref="A8705:D8705"/>
    <mergeCell ref="A8706:I8706"/>
    <mergeCell ref="A8707:B8707"/>
    <mergeCell ref="A8712:C8712"/>
    <mergeCell ref="D8713:I8713"/>
    <mergeCell ref="A8696:D8696"/>
    <mergeCell ref="A8697:I8697"/>
    <mergeCell ref="A8698:B8698"/>
    <mergeCell ref="A8703:C8703"/>
    <mergeCell ref="D8704:I8704"/>
    <mergeCell ref="A8749:D8749"/>
    <mergeCell ref="A8750:I8750"/>
    <mergeCell ref="A8751:B8751"/>
    <mergeCell ref="A8754:C8754"/>
    <mergeCell ref="D8755:I8755"/>
    <mergeCell ref="A8742:D8742"/>
    <mergeCell ref="A8743:I8743"/>
    <mergeCell ref="A8744:B8744"/>
    <mergeCell ref="A8747:C8747"/>
    <mergeCell ref="D8748:I8748"/>
    <mergeCell ref="A8735:D8735"/>
    <mergeCell ref="A8736:I8736"/>
    <mergeCell ref="A8737:B8737"/>
    <mergeCell ref="A8740:C8740"/>
    <mergeCell ref="D8741:I8741"/>
    <mergeCell ref="A8728:D8728"/>
    <mergeCell ref="A8729:I8729"/>
    <mergeCell ref="A8730:B8730"/>
    <mergeCell ref="A8733:C8733"/>
    <mergeCell ref="D8734:I8734"/>
    <mergeCell ref="A8777:D8777"/>
    <mergeCell ref="A8778:I8778"/>
    <mergeCell ref="A8779:B8779"/>
    <mergeCell ref="A8782:C8782"/>
    <mergeCell ref="D8783:I8783"/>
    <mergeCell ref="A8770:D8770"/>
    <mergeCell ref="A8771:I8771"/>
    <mergeCell ref="A8772:B8772"/>
    <mergeCell ref="A8775:C8775"/>
    <mergeCell ref="D8776:I8776"/>
    <mergeCell ref="A8763:D8763"/>
    <mergeCell ref="A8764:I8764"/>
    <mergeCell ref="A8765:B8765"/>
    <mergeCell ref="A8768:C8768"/>
    <mergeCell ref="D8769:I8769"/>
    <mergeCell ref="A8756:D8756"/>
    <mergeCell ref="A8757:I8757"/>
    <mergeCell ref="A8758:B8758"/>
    <mergeCell ref="A8761:C8761"/>
    <mergeCell ref="D8762:I8762"/>
    <mergeCell ref="A8805:D8805"/>
    <mergeCell ref="A8806:I8806"/>
    <mergeCell ref="A8807:B8807"/>
    <mergeCell ref="A8810:C8810"/>
    <mergeCell ref="D8811:I8811"/>
    <mergeCell ref="A8798:D8798"/>
    <mergeCell ref="A8799:I8799"/>
    <mergeCell ref="A8800:B8800"/>
    <mergeCell ref="A8803:C8803"/>
    <mergeCell ref="D8804:I8804"/>
    <mergeCell ref="A8791:D8791"/>
    <mergeCell ref="A8792:I8792"/>
    <mergeCell ref="A8793:B8793"/>
    <mergeCell ref="A8796:C8796"/>
    <mergeCell ref="D8797:I8797"/>
    <mergeCell ref="A8784:D8784"/>
    <mergeCell ref="A8785:I8785"/>
    <mergeCell ref="A8786:B8786"/>
    <mergeCell ref="A8789:C8789"/>
    <mergeCell ref="D8790:I8790"/>
    <mergeCell ref="A8833:D8833"/>
    <mergeCell ref="A8834:I8834"/>
    <mergeCell ref="A8835:B8835"/>
    <mergeCell ref="A8840:C8840"/>
    <mergeCell ref="D8841:I8841"/>
    <mergeCell ref="A8826:D8826"/>
    <mergeCell ref="A8827:I8827"/>
    <mergeCell ref="A8828:B8828"/>
    <mergeCell ref="A8831:C8831"/>
    <mergeCell ref="D8832:I8832"/>
    <mergeCell ref="A8819:D8819"/>
    <mergeCell ref="A8820:I8820"/>
    <mergeCell ref="A8821:B8821"/>
    <mergeCell ref="A8824:C8824"/>
    <mergeCell ref="D8825:I8825"/>
    <mergeCell ref="A8812:D8812"/>
    <mergeCell ref="A8813:I8813"/>
    <mergeCell ref="A8814:B8814"/>
    <mergeCell ref="A8817:C8817"/>
    <mergeCell ref="D8818:I8818"/>
    <mergeCell ref="A8867:D8867"/>
    <mergeCell ref="A8868:I8868"/>
    <mergeCell ref="A8869:B8869"/>
    <mergeCell ref="A8872:C8872"/>
    <mergeCell ref="D8873:I8873"/>
    <mergeCell ref="A8860:D8860"/>
    <mergeCell ref="A8861:I8861"/>
    <mergeCell ref="A8862:B8862"/>
    <mergeCell ref="A8865:C8865"/>
    <mergeCell ref="D8866:I8866"/>
    <mergeCell ref="A8851:D8851"/>
    <mergeCell ref="A8852:I8852"/>
    <mergeCell ref="A8853:B8853"/>
    <mergeCell ref="A8858:C8858"/>
    <mergeCell ref="D8859:I8859"/>
    <mergeCell ref="A8842:D8842"/>
    <mergeCell ref="A8843:I8843"/>
    <mergeCell ref="A8844:B8844"/>
    <mergeCell ref="A8849:C8849"/>
    <mergeCell ref="D8850:I8850"/>
    <mergeCell ref="A8895:D8895"/>
    <mergeCell ref="A8896:I8896"/>
    <mergeCell ref="A8897:B8897"/>
    <mergeCell ref="A8900:C8900"/>
    <mergeCell ref="D8901:I8901"/>
    <mergeCell ref="A8888:D8888"/>
    <mergeCell ref="A8889:I8889"/>
    <mergeCell ref="A8890:B8890"/>
    <mergeCell ref="A8893:C8893"/>
    <mergeCell ref="D8894:I8894"/>
    <mergeCell ref="A8881:D8881"/>
    <mergeCell ref="A8882:I8882"/>
    <mergeCell ref="A8883:B8883"/>
    <mergeCell ref="A8886:C8886"/>
    <mergeCell ref="D8887:I8887"/>
    <mergeCell ref="A8874:D8874"/>
    <mergeCell ref="A8875:I8875"/>
    <mergeCell ref="A8876:B8876"/>
    <mergeCell ref="A8879:C8879"/>
    <mergeCell ref="D8880:I8880"/>
    <mergeCell ref="A8923:D8923"/>
    <mergeCell ref="A8924:I8924"/>
    <mergeCell ref="A8925:B8925"/>
    <mergeCell ref="A8928:C8928"/>
    <mergeCell ref="D8929:I8929"/>
    <mergeCell ref="A8916:D8916"/>
    <mergeCell ref="A8917:I8917"/>
    <mergeCell ref="A8918:B8918"/>
    <mergeCell ref="A8921:C8921"/>
    <mergeCell ref="D8922:I8922"/>
    <mergeCell ref="A8909:D8909"/>
    <mergeCell ref="A8910:I8910"/>
    <mergeCell ref="A8911:B8911"/>
    <mergeCell ref="A8914:C8914"/>
    <mergeCell ref="D8915:I8915"/>
    <mergeCell ref="A8902:D8902"/>
    <mergeCell ref="A8903:I8903"/>
    <mergeCell ref="A8904:B8904"/>
    <mergeCell ref="A8907:C8907"/>
    <mergeCell ref="D8908:I8908"/>
    <mergeCell ref="A8951:D8951"/>
    <mergeCell ref="A8952:I8952"/>
    <mergeCell ref="A8953:B8953"/>
    <mergeCell ref="A8956:C8956"/>
    <mergeCell ref="D8957:I8957"/>
    <mergeCell ref="A8944:D8944"/>
    <mergeCell ref="A8945:I8945"/>
    <mergeCell ref="A8946:B8946"/>
    <mergeCell ref="A8949:C8949"/>
    <mergeCell ref="D8950:I8950"/>
    <mergeCell ref="A8937:D8937"/>
    <mergeCell ref="A8938:I8938"/>
    <mergeCell ref="A8939:B8939"/>
    <mergeCell ref="A8942:C8942"/>
    <mergeCell ref="D8943:I8943"/>
    <mergeCell ref="A8930:D8930"/>
    <mergeCell ref="A8931:I8931"/>
    <mergeCell ref="A8932:B8932"/>
    <mergeCell ref="A8935:C8935"/>
    <mergeCell ref="D8936:I8936"/>
    <mergeCell ref="A8979:D8979"/>
    <mergeCell ref="A8980:I8980"/>
    <mergeCell ref="A8981:B8981"/>
    <mergeCell ref="A8986:C8986"/>
    <mergeCell ref="D8987:I8987"/>
    <mergeCell ref="A8972:D8972"/>
    <mergeCell ref="A8973:I8973"/>
    <mergeCell ref="A8974:B8974"/>
    <mergeCell ref="A8977:C8977"/>
    <mergeCell ref="D8978:I8978"/>
    <mergeCell ref="A8965:D8965"/>
    <mergeCell ref="A8966:I8966"/>
    <mergeCell ref="A8967:B8967"/>
    <mergeCell ref="A8970:C8970"/>
    <mergeCell ref="D8971:I8971"/>
    <mergeCell ref="A8958:D8958"/>
    <mergeCell ref="A8959:I8959"/>
    <mergeCell ref="A8960:B8960"/>
    <mergeCell ref="A8963:C8963"/>
    <mergeCell ref="D8964:I8964"/>
    <mergeCell ref="A9013:D9013"/>
    <mergeCell ref="A9014:I9014"/>
    <mergeCell ref="A9015:B9015"/>
    <mergeCell ref="A9018:C9018"/>
    <mergeCell ref="D9019:I9019"/>
    <mergeCell ref="A9006:D9006"/>
    <mergeCell ref="A9007:I9007"/>
    <mergeCell ref="A9008:B9008"/>
    <mergeCell ref="A9011:C9011"/>
    <mergeCell ref="D9012:I9012"/>
    <mergeCell ref="A8997:D8997"/>
    <mergeCell ref="A8998:I8998"/>
    <mergeCell ref="A8999:B8999"/>
    <mergeCell ref="A9004:C9004"/>
    <mergeCell ref="D9005:I9005"/>
    <mergeCell ref="A8988:D8988"/>
    <mergeCell ref="A8989:I8989"/>
    <mergeCell ref="A8990:B8990"/>
    <mergeCell ref="A8995:C8995"/>
    <mergeCell ref="D8996:I8996"/>
    <mergeCell ref="A9041:D9041"/>
    <mergeCell ref="A9042:I9042"/>
    <mergeCell ref="A9043:B9043"/>
    <mergeCell ref="A9046:C9046"/>
    <mergeCell ref="D9047:I9047"/>
    <mergeCell ref="A9034:D9034"/>
    <mergeCell ref="A9035:I9035"/>
    <mergeCell ref="A9036:B9036"/>
    <mergeCell ref="A9039:C9039"/>
    <mergeCell ref="D9040:I9040"/>
    <mergeCell ref="A9027:D9027"/>
    <mergeCell ref="A9028:I9028"/>
    <mergeCell ref="A9029:B9029"/>
    <mergeCell ref="A9032:C9032"/>
    <mergeCell ref="D9033:I9033"/>
    <mergeCell ref="A9020:D9020"/>
    <mergeCell ref="A9021:I9021"/>
    <mergeCell ref="A9022:B9022"/>
    <mergeCell ref="A9025:C9025"/>
    <mergeCell ref="D9026:I9026"/>
    <mergeCell ref="A9069:D9069"/>
    <mergeCell ref="A9070:I9070"/>
    <mergeCell ref="A9071:B9071"/>
    <mergeCell ref="A9074:C9074"/>
    <mergeCell ref="D9075:I9075"/>
    <mergeCell ref="A9062:D9062"/>
    <mergeCell ref="A9063:I9063"/>
    <mergeCell ref="A9064:B9064"/>
    <mergeCell ref="A9067:C9067"/>
    <mergeCell ref="D9068:I9068"/>
    <mergeCell ref="A9055:D9055"/>
    <mergeCell ref="A9056:I9056"/>
    <mergeCell ref="A9057:B9057"/>
    <mergeCell ref="A9060:C9060"/>
    <mergeCell ref="D9061:I9061"/>
    <mergeCell ref="A9048:D9048"/>
    <mergeCell ref="A9049:I9049"/>
    <mergeCell ref="A9050:B9050"/>
    <mergeCell ref="A9053:C9053"/>
    <mergeCell ref="D9054:I9054"/>
    <mergeCell ref="A9097:D9097"/>
    <mergeCell ref="A9098:I9098"/>
    <mergeCell ref="A9099:B9099"/>
    <mergeCell ref="A9102:C9102"/>
    <mergeCell ref="D9103:I9103"/>
    <mergeCell ref="A9090:D9090"/>
    <mergeCell ref="A9091:I9091"/>
    <mergeCell ref="A9092:B9092"/>
    <mergeCell ref="A9095:C9095"/>
    <mergeCell ref="D9096:I9096"/>
    <mergeCell ref="A9083:D9083"/>
    <mergeCell ref="A9084:I9084"/>
    <mergeCell ref="A9085:B9085"/>
    <mergeCell ref="A9088:C9088"/>
    <mergeCell ref="D9089:I9089"/>
    <mergeCell ref="A9076:D9076"/>
    <mergeCell ref="A9077:I9077"/>
    <mergeCell ref="A9078:B9078"/>
    <mergeCell ref="A9081:C9081"/>
    <mergeCell ref="D9082:I9082"/>
    <mergeCell ref="A9125:D9125"/>
    <mergeCell ref="A9126:I9126"/>
    <mergeCell ref="A9127:B9127"/>
    <mergeCell ref="A9132:C9132"/>
    <mergeCell ref="D9133:I9133"/>
    <mergeCell ref="A9118:D9118"/>
    <mergeCell ref="A9119:I9119"/>
    <mergeCell ref="A9120:B9120"/>
    <mergeCell ref="A9123:C9123"/>
    <mergeCell ref="D9124:I9124"/>
    <mergeCell ref="A9111:D9111"/>
    <mergeCell ref="A9112:I9112"/>
    <mergeCell ref="A9113:B9113"/>
    <mergeCell ref="A9116:C9116"/>
    <mergeCell ref="D9117:I9117"/>
    <mergeCell ref="A9104:D9104"/>
    <mergeCell ref="A9105:I9105"/>
    <mergeCell ref="A9106:B9106"/>
    <mergeCell ref="A9109:C9109"/>
    <mergeCell ref="D9110:I9110"/>
    <mergeCell ref="A9159:D9159"/>
    <mergeCell ref="A9160:I9160"/>
    <mergeCell ref="A9161:B9161"/>
    <mergeCell ref="A9164:C9164"/>
    <mergeCell ref="D9165:I9165"/>
    <mergeCell ref="A9152:D9152"/>
    <mergeCell ref="A9153:I9153"/>
    <mergeCell ref="A9154:B9154"/>
    <mergeCell ref="A9157:C9157"/>
    <mergeCell ref="D9158:I9158"/>
    <mergeCell ref="A9143:D9143"/>
    <mergeCell ref="A9144:I9144"/>
    <mergeCell ref="A9145:B9145"/>
    <mergeCell ref="A9150:C9150"/>
    <mergeCell ref="D9151:I9151"/>
    <mergeCell ref="A9134:D9134"/>
    <mergeCell ref="A9135:I9135"/>
    <mergeCell ref="A9136:B9136"/>
    <mergeCell ref="A9141:C9141"/>
    <mergeCell ref="D9142:I9142"/>
    <mergeCell ref="A9187:D9187"/>
    <mergeCell ref="A9188:I9188"/>
    <mergeCell ref="A9189:B9189"/>
    <mergeCell ref="A9192:C9192"/>
    <mergeCell ref="D9193:I9193"/>
    <mergeCell ref="A9180:D9180"/>
    <mergeCell ref="A9181:I9181"/>
    <mergeCell ref="A9182:B9182"/>
    <mergeCell ref="A9185:C9185"/>
    <mergeCell ref="D9186:I9186"/>
    <mergeCell ref="A9173:D9173"/>
    <mergeCell ref="A9174:I9174"/>
    <mergeCell ref="A9175:B9175"/>
    <mergeCell ref="A9178:C9178"/>
    <mergeCell ref="D9179:I9179"/>
    <mergeCell ref="A9166:D9166"/>
    <mergeCell ref="A9167:I9167"/>
    <mergeCell ref="A9168:B9168"/>
    <mergeCell ref="A9171:C9171"/>
    <mergeCell ref="D9172:I9172"/>
    <mergeCell ref="A9215:D9215"/>
    <mergeCell ref="A9216:I9216"/>
    <mergeCell ref="A9217:B9217"/>
    <mergeCell ref="A9220:C9220"/>
    <mergeCell ref="D9221:I9221"/>
    <mergeCell ref="A9208:D9208"/>
    <mergeCell ref="A9209:I9209"/>
    <mergeCell ref="A9210:B9210"/>
    <mergeCell ref="A9213:C9213"/>
    <mergeCell ref="D9214:I9214"/>
    <mergeCell ref="A9201:D9201"/>
    <mergeCell ref="A9202:I9202"/>
    <mergeCell ref="A9203:B9203"/>
    <mergeCell ref="A9206:C9206"/>
    <mergeCell ref="D9207:I9207"/>
    <mergeCell ref="A9194:D9194"/>
    <mergeCell ref="A9195:I9195"/>
    <mergeCell ref="A9196:B9196"/>
    <mergeCell ref="A9199:C9199"/>
    <mergeCell ref="D9200:I9200"/>
    <mergeCell ref="A9243:D9243"/>
    <mergeCell ref="A9244:I9244"/>
    <mergeCell ref="A9245:B9245"/>
    <mergeCell ref="A9248:C9248"/>
    <mergeCell ref="D9249:I9249"/>
    <mergeCell ref="A9236:D9236"/>
    <mergeCell ref="A9237:I9237"/>
    <mergeCell ref="A9238:B9238"/>
    <mergeCell ref="A9241:C9241"/>
    <mergeCell ref="D9242:I9242"/>
    <mergeCell ref="A9229:D9229"/>
    <mergeCell ref="A9230:I9230"/>
    <mergeCell ref="A9231:B9231"/>
    <mergeCell ref="A9234:C9234"/>
    <mergeCell ref="D9235:I9235"/>
    <mergeCell ref="A9222:D9222"/>
    <mergeCell ref="A9223:I9223"/>
    <mergeCell ref="A9224:B9224"/>
    <mergeCell ref="A9227:C9227"/>
    <mergeCell ref="D9228:I9228"/>
    <mergeCell ref="A9271:D9271"/>
    <mergeCell ref="A9272:I9272"/>
    <mergeCell ref="A9273:B9273"/>
    <mergeCell ref="A9278:C9278"/>
    <mergeCell ref="D9279:I9279"/>
    <mergeCell ref="A9264:D9264"/>
    <mergeCell ref="A9265:I9265"/>
    <mergeCell ref="A9266:B9266"/>
    <mergeCell ref="A9269:C9269"/>
    <mergeCell ref="D9270:I9270"/>
    <mergeCell ref="A9257:D9257"/>
    <mergeCell ref="A9258:I9258"/>
    <mergeCell ref="A9259:B9259"/>
    <mergeCell ref="A9262:C9262"/>
    <mergeCell ref="D9263:I9263"/>
    <mergeCell ref="A9250:D9250"/>
    <mergeCell ref="A9251:I9251"/>
    <mergeCell ref="A9252:B9252"/>
    <mergeCell ref="A9255:C9255"/>
    <mergeCell ref="D9256:I9256"/>
    <mergeCell ref="A9305:D9305"/>
    <mergeCell ref="A9306:I9306"/>
    <mergeCell ref="A9307:B9307"/>
    <mergeCell ref="A9310:C9310"/>
    <mergeCell ref="D9311:I9311"/>
    <mergeCell ref="A9298:D9298"/>
    <mergeCell ref="A9299:I9299"/>
    <mergeCell ref="A9300:B9300"/>
    <mergeCell ref="A9303:C9303"/>
    <mergeCell ref="D9304:I9304"/>
    <mergeCell ref="A9289:D9289"/>
    <mergeCell ref="A9290:I9290"/>
    <mergeCell ref="A9291:B9291"/>
    <mergeCell ref="A9296:C9296"/>
    <mergeCell ref="D9297:I9297"/>
    <mergeCell ref="A9280:D9280"/>
    <mergeCell ref="A9281:I9281"/>
    <mergeCell ref="A9282:B9282"/>
    <mergeCell ref="A9287:C9287"/>
    <mergeCell ref="D9288:I9288"/>
    <mergeCell ref="A9333:D9333"/>
    <mergeCell ref="A9334:I9334"/>
    <mergeCell ref="A9335:B9335"/>
    <mergeCell ref="A9338:C9338"/>
    <mergeCell ref="D9339:I9339"/>
    <mergeCell ref="A9326:D9326"/>
    <mergeCell ref="A9327:I9327"/>
    <mergeCell ref="A9328:B9328"/>
    <mergeCell ref="A9331:C9331"/>
    <mergeCell ref="D9332:I9332"/>
    <mergeCell ref="A9319:D9319"/>
    <mergeCell ref="A9320:I9320"/>
    <mergeCell ref="A9321:B9321"/>
    <mergeCell ref="A9324:C9324"/>
    <mergeCell ref="D9325:I9325"/>
    <mergeCell ref="A9312:D9312"/>
    <mergeCell ref="A9313:I9313"/>
    <mergeCell ref="A9314:B9314"/>
    <mergeCell ref="A9317:C9317"/>
    <mergeCell ref="D9318:I9318"/>
    <mergeCell ref="A9361:D9361"/>
    <mergeCell ref="A9362:I9362"/>
    <mergeCell ref="A9363:B9363"/>
    <mergeCell ref="A9366:C9366"/>
    <mergeCell ref="D9367:I9367"/>
    <mergeCell ref="A9354:D9354"/>
    <mergeCell ref="A9355:I9355"/>
    <mergeCell ref="A9356:B9356"/>
    <mergeCell ref="A9359:C9359"/>
    <mergeCell ref="D9360:I9360"/>
    <mergeCell ref="A9347:D9347"/>
    <mergeCell ref="A9348:I9348"/>
    <mergeCell ref="A9349:B9349"/>
    <mergeCell ref="A9352:C9352"/>
    <mergeCell ref="D9353:I9353"/>
    <mergeCell ref="A9340:D9340"/>
    <mergeCell ref="A9341:I9341"/>
    <mergeCell ref="A9342:B9342"/>
    <mergeCell ref="A9345:C9345"/>
    <mergeCell ref="D9346:I9346"/>
    <mergeCell ref="A9389:D9389"/>
    <mergeCell ref="A9390:I9390"/>
    <mergeCell ref="A9391:B9391"/>
    <mergeCell ref="A9394:C9394"/>
    <mergeCell ref="D9395:I9395"/>
    <mergeCell ref="A9382:D9382"/>
    <mergeCell ref="A9383:I9383"/>
    <mergeCell ref="A9384:B9384"/>
    <mergeCell ref="A9387:C9387"/>
    <mergeCell ref="D9388:I9388"/>
    <mergeCell ref="A9375:D9375"/>
    <mergeCell ref="A9376:I9376"/>
    <mergeCell ref="A9377:B9377"/>
    <mergeCell ref="A9380:C9380"/>
    <mergeCell ref="D9381:I9381"/>
    <mergeCell ref="A9368:D9368"/>
    <mergeCell ref="A9369:I9369"/>
    <mergeCell ref="A9370:B9370"/>
    <mergeCell ref="A9373:C9373"/>
    <mergeCell ref="D9374:I9374"/>
    <mergeCell ref="A9417:D9417"/>
    <mergeCell ref="A9418:I9418"/>
    <mergeCell ref="A9419:B9419"/>
    <mergeCell ref="A9424:C9424"/>
    <mergeCell ref="D9425:I9425"/>
    <mergeCell ref="A9410:D9410"/>
    <mergeCell ref="A9411:I9411"/>
    <mergeCell ref="A9412:B9412"/>
    <mergeCell ref="A9415:C9415"/>
    <mergeCell ref="D9416:I9416"/>
    <mergeCell ref="A9403:D9403"/>
    <mergeCell ref="A9404:I9404"/>
    <mergeCell ref="A9405:B9405"/>
    <mergeCell ref="A9408:C9408"/>
    <mergeCell ref="D9409:I9409"/>
    <mergeCell ref="A9396:D9396"/>
    <mergeCell ref="A9397:I9397"/>
    <mergeCell ref="A9398:B9398"/>
    <mergeCell ref="A9401:C9401"/>
    <mergeCell ref="D9402:I9402"/>
    <mergeCell ref="A9451:D9451"/>
    <mergeCell ref="A9452:I9452"/>
    <mergeCell ref="A9453:B9453"/>
    <mergeCell ref="A9456:C9456"/>
    <mergeCell ref="D9457:I9457"/>
    <mergeCell ref="A9444:D9444"/>
    <mergeCell ref="A9445:I9445"/>
    <mergeCell ref="A9446:B9446"/>
    <mergeCell ref="A9449:C9449"/>
    <mergeCell ref="D9450:I9450"/>
    <mergeCell ref="A9435:D9435"/>
    <mergeCell ref="A9436:I9436"/>
    <mergeCell ref="A9437:B9437"/>
    <mergeCell ref="A9442:C9442"/>
    <mergeCell ref="D9443:I9443"/>
    <mergeCell ref="A9426:D9426"/>
    <mergeCell ref="A9427:I9427"/>
    <mergeCell ref="A9428:B9428"/>
    <mergeCell ref="A9433:C9433"/>
    <mergeCell ref="D9434:I9434"/>
    <mergeCell ref="A9479:D9479"/>
    <mergeCell ref="A9480:I9480"/>
    <mergeCell ref="A9481:B9481"/>
    <mergeCell ref="A9484:C9484"/>
    <mergeCell ref="D9485:I9485"/>
    <mergeCell ref="A9472:D9472"/>
    <mergeCell ref="A9473:I9473"/>
    <mergeCell ref="A9474:B9474"/>
    <mergeCell ref="A9477:C9477"/>
    <mergeCell ref="D9478:I9478"/>
    <mergeCell ref="A9465:D9465"/>
    <mergeCell ref="A9466:I9466"/>
    <mergeCell ref="A9467:B9467"/>
    <mergeCell ref="A9470:C9470"/>
    <mergeCell ref="D9471:I9471"/>
    <mergeCell ref="A9458:D9458"/>
    <mergeCell ref="A9459:I9459"/>
    <mergeCell ref="A9460:B9460"/>
    <mergeCell ref="A9463:C9463"/>
    <mergeCell ref="D9464:I9464"/>
    <mergeCell ref="A9507:D9507"/>
    <mergeCell ref="A9508:I9508"/>
    <mergeCell ref="A9509:B9509"/>
    <mergeCell ref="A9512:C9512"/>
    <mergeCell ref="D9513:I9513"/>
    <mergeCell ref="A9500:D9500"/>
    <mergeCell ref="A9501:I9501"/>
    <mergeCell ref="A9502:B9502"/>
    <mergeCell ref="A9505:C9505"/>
    <mergeCell ref="D9506:I9506"/>
    <mergeCell ref="A9493:D9493"/>
    <mergeCell ref="A9494:I9494"/>
    <mergeCell ref="A9495:B9495"/>
    <mergeCell ref="A9498:C9498"/>
    <mergeCell ref="D9499:I9499"/>
    <mergeCell ref="A9486:D9486"/>
    <mergeCell ref="A9487:I9487"/>
    <mergeCell ref="A9488:B9488"/>
    <mergeCell ref="A9491:C9491"/>
    <mergeCell ref="D9492:I9492"/>
    <mergeCell ref="A9535:D9535"/>
    <mergeCell ref="A9536:I9536"/>
    <mergeCell ref="A9537:B9537"/>
    <mergeCell ref="A9540:C9540"/>
    <mergeCell ref="D9541:I9541"/>
    <mergeCell ref="A9528:D9528"/>
    <mergeCell ref="A9529:I9529"/>
    <mergeCell ref="A9530:B9530"/>
    <mergeCell ref="A9533:C9533"/>
    <mergeCell ref="D9534:I9534"/>
    <mergeCell ref="A9521:D9521"/>
    <mergeCell ref="A9522:I9522"/>
    <mergeCell ref="A9523:B9523"/>
    <mergeCell ref="A9526:C9526"/>
    <mergeCell ref="D9527:I9527"/>
    <mergeCell ref="A9514:D9514"/>
    <mergeCell ref="A9515:I9515"/>
    <mergeCell ref="A9516:B9516"/>
    <mergeCell ref="A9519:C9519"/>
    <mergeCell ref="D9520:I9520"/>
    <mergeCell ref="A9563:D9563"/>
    <mergeCell ref="A9564:I9564"/>
    <mergeCell ref="A9565:B9565"/>
    <mergeCell ref="A9570:C9570"/>
    <mergeCell ref="D9571:I9571"/>
    <mergeCell ref="A9556:D9556"/>
    <mergeCell ref="A9557:I9557"/>
    <mergeCell ref="A9558:B9558"/>
    <mergeCell ref="A9561:C9561"/>
    <mergeCell ref="D9562:I9562"/>
    <mergeCell ref="A9549:D9549"/>
    <mergeCell ref="A9550:I9550"/>
    <mergeCell ref="A9551:B9551"/>
    <mergeCell ref="A9554:C9554"/>
    <mergeCell ref="D9555:I9555"/>
    <mergeCell ref="A9542:D9542"/>
    <mergeCell ref="A9543:I9543"/>
    <mergeCell ref="A9544:B9544"/>
    <mergeCell ref="A9547:C9547"/>
    <mergeCell ref="D9548:I9548"/>
    <mergeCell ref="A9597:D9597"/>
    <mergeCell ref="A9598:I9598"/>
    <mergeCell ref="A9599:B9599"/>
    <mergeCell ref="A9602:C9602"/>
    <mergeCell ref="D9603:I9603"/>
    <mergeCell ref="A9590:D9590"/>
    <mergeCell ref="A9591:I9591"/>
    <mergeCell ref="A9592:B9592"/>
    <mergeCell ref="A9595:C9595"/>
    <mergeCell ref="D9596:I9596"/>
    <mergeCell ref="A9581:D9581"/>
    <mergeCell ref="A9582:I9582"/>
    <mergeCell ref="A9583:B9583"/>
    <mergeCell ref="A9588:C9588"/>
    <mergeCell ref="D9589:I9589"/>
    <mergeCell ref="A9572:D9572"/>
    <mergeCell ref="A9573:I9573"/>
    <mergeCell ref="A9574:B9574"/>
    <mergeCell ref="A9579:C9579"/>
    <mergeCell ref="D9580:I9580"/>
    <mergeCell ref="A9625:D9625"/>
    <mergeCell ref="A9626:I9626"/>
    <mergeCell ref="A9627:B9627"/>
    <mergeCell ref="A9630:C9630"/>
    <mergeCell ref="D9631:I9631"/>
    <mergeCell ref="A9618:D9618"/>
    <mergeCell ref="A9619:I9619"/>
    <mergeCell ref="A9620:B9620"/>
    <mergeCell ref="A9623:C9623"/>
    <mergeCell ref="D9624:I9624"/>
    <mergeCell ref="A9611:D9611"/>
    <mergeCell ref="A9612:I9612"/>
    <mergeCell ref="A9613:B9613"/>
    <mergeCell ref="A9616:C9616"/>
    <mergeCell ref="D9617:I9617"/>
    <mergeCell ref="A9604:D9604"/>
    <mergeCell ref="A9605:I9605"/>
    <mergeCell ref="A9606:B9606"/>
    <mergeCell ref="A9609:C9609"/>
    <mergeCell ref="D9610:I9610"/>
    <mergeCell ref="A9653:D9653"/>
    <mergeCell ref="A9654:I9654"/>
    <mergeCell ref="A9655:B9655"/>
    <mergeCell ref="A9658:C9658"/>
    <mergeCell ref="D9659:I9659"/>
    <mergeCell ref="A9646:D9646"/>
    <mergeCell ref="A9647:I9647"/>
    <mergeCell ref="A9648:B9648"/>
    <mergeCell ref="A9651:C9651"/>
    <mergeCell ref="D9652:I9652"/>
    <mergeCell ref="A9639:D9639"/>
    <mergeCell ref="A9640:I9640"/>
    <mergeCell ref="A9641:B9641"/>
    <mergeCell ref="A9644:C9644"/>
    <mergeCell ref="D9645:I9645"/>
    <mergeCell ref="A9632:D9632"/>
    <mergeCell ref="A9633:I9633"/>
    <mergeCell ref="A9634:B9634"/>
    <mergeCell ref="A9637:C9637"/>
    <mergeCell ref="D9638:I9638"/>
    <mergeCell ref="A9681:D9681"/>
    <mergeCell ref="A9682:I9682"/>
    <mergeCell ref="A9683:B9683"/>
    <mergeCell ref="A9686:C9686"/>
    <mergeCell ref="D9687:I9687"/>
    <mergeCell ref="A9674:D9674"/>
    <mergeCell ref="A9675:I9675"/>
    <mergeCell ref="A9676:B9676"/>
    <mergeCell ref="A9679:C9679"/>
    <mergeCell ref="D9680:I9680"/>
    <mergeCell ref="A9667:D9667"/>
    <mergeCell ref="A9668:I9668"/>
    <mergeCell ref="A9669:B9669"/>
    <mergeCell ref="A9672:C9672"/>
    <mergeCell ref="D9673:I9673"/>
    <mergeCell ref="A9660:D9660"/>
    <mergeCell ref="A9661:I9661"/>
    <mergeCell ref="A9662:B9662"/>
    <mergeCell ref="A9665:C9665"/>
    <mergeCell ref="D9666:I9666"/>
    <mergeCell ref="A9709:D9709"/>
    <mergeCell ref="A9710:I9710"/>
    <mergeCell ref="A9711:B9711"/>
    <mergeCell ref="A9716:C9716"/>
    <mergeCell ref="D9717:I9717"/>
    <mergeCell ref="A9702:D9702"/>
    <mergeCell ref="A9703:I9703"/>
    <mergeCell ref="A9704:B9704"/>
    <mergeCell ref="A9707:C9707"/>
    <mergeCell ref="D9708:I9708"/>
    <mergeCell ref="A9695:D9695"/>
    <mergeCell ref="A9696:I9696"/>
    <mergeCell ref="A9697:B9697"/>
    <mergeCell ref="A9700:C9700"/>
    <mergeCell ref="D9701:I9701"/>
    <mergeCell ref="A9688:D9688"/>
    <mergeCell ref="A9689:I9689"/>
    <mergeCell ref="A9690:B9690"/>
    <mergeCell ref="A9693:C9693"/>
    <mergeCell ref="D9694:I9694"/>
    <mergeCell ref="A9743:D9743"/>
    <mergeCell ref="A9744:I9744"/>
    <mergeCell ref="A9745:B9745"/>
    <mergeCell ref="A9748:C9748"/>
    <mergeCell ref="D9749:I9749"/>
    <mergeCell ref="A9736:D9736"/>
    <mergeCell ref="A9737:I9737"/>
    <mergeCell ref="A9738:B9738"/>
    <mergeCell ref="A9741:C9741"/>
    <mergeCell ref="D9742:I9742"/>
    <mergeCell ref="A9727:D9727"/>
    <mergeCell ref="A9728:I9728"/>
    <mergeCell ref="A9729:B9729"/>
    <mergeCell ref="A9734:C9734"/>
    <mergeCell ref="D9735:I9735"/>
    <mergeCell ref="A9718:D9718"/>
    <mergeCell ref="A9719:I9719"/>
    <mergeCell ref="A9720:B9720"/>
    <mergeCell ref="A9725:C9725"/>
    <mergeCell ref="D9726:I9726"/>
    <mergeCell ref="A9771:D9771"/>
    <mergeCell ref="A9772:I9772"/>
    <mergeCell ref="A9773:B9773"/>
    <mergeCell ref="A9776:C9776"/>
    <mergeCell ref="D9777:I9777"/>
    <mergeCell ref="A9764:D9764"/>
    <mergeCell ref="A9765:I9765"/>
    <mergeCell ref="A9766:B9766"/>
    <mergeCell ref="A9769:C9769"/>
    <mergeCell ref="D9770:I9770"/>
    <mergeCell ref="A9757:D9757"/>
    <mergeCell ref="A9758:I9758"/>
    <mergeCell ref="A9759:B9759"/>
    <mergeCell ref="A9762:C9762"/>
    <mergeCell ref="D9763:I9763"/>
    <mergeCell ref="A9750:D9750"/>
    <mergeCell ref="A9751:I9751"/>
    <mergeCell ref="A9752:B9752"/>
    <mergeCell ref="A9755:C9755"/>
    <mergeCell ref="D9756:I9756"/>
    <mergeCell ref="A9799:D9799"/>
    <mergeCell ref="A9800:I9800"/>
    <mergeCell ref="A9801:B9801"/>
    <mergeCell ref="A9804:C9804"/>
    <mergeCell ref="D9805:I9805"/>
    <mergeCell ref="A9792:D9792"/>
    <mergeCell ref="A9793:I9793"/>
    <mergeCell ref="A9794:B9794"/>
    <mergeCell ref="A9797:C9797"/>
    <mergeCell ref="D9798:I9798"/>
    <mergeCell ref="A9785:D9785"/>
    <mergeCell ref="A9786:I9786"/>
    <mergeCell ref="A9787:B9787"/>
    <mergeCell ref="A9790:C9790"/>
    <mergeCell ref="D9791:I9791"/>
    <mergeCell ref="A9778:D9778"/>
    <mergeCell ref="A9779:I9779"/>
    <mergeCell ref="A9780:B9780"/>
    <mergeCell ref="A9783:C9783"/>
    <mergeCell ref="D9784:I9784"/>
    <mergeCell ref="A9827:D9827"/>
    <mergeCell ref="A9828:I9828"/>
    <mergeCell ref="A9829:B9829"/>
    <mergeCell ref="A9832:C9832"/>
    <mergeCell ref="D9833:I9833"/>
    <mergeCell ref="A9820:D9820"/>
    <mergeCell ref="A9821:I9821"/>
    <mergeCell ref="A9822:B9822"/>
    <mergeCell ref="A9825:C9825"/>
    <mergeCell ref="D9826:I9826"/>
    <mergeCell ref="A9813:D9813"/>
    <mergeCell ref="A9814:I9814"/>
    <mergeCell ref="A9815:B9815"/>
    <mergeCell ref="A9818:C9818"/>
    <mergeCell ref="D9819:I9819"/>
    <mergeCell ref="A9806:D9806"/>
    <mergeCell ref="A9807:I9807"/>
    <mergeCell ref="A9808:B9808"/>
    <mergeCell ref="A9811:C9811"/>
    <mergeCell ref="D9812:I9812"/>
    <mergeCell ref="A9855:D9855"/>
    <mergeCell ref="A9856:I9856"/>
    <mergeCell ref="A9857:B9857"/>
    <mergeCell ref="A9862:C9862"/>
    <mergeCell ref="D9863:I9863"/>
    <mergeCell ref="A9848:D9848"/>
    <mergeCell ref="A9849:I9849"/>
    <mergeCell ref="A9850:B9850"/>
    <mergeCell ref="A9853:C9853"/>
    <mergeCell ref="D9854:I9854"/>
    <mergeCell ref="A9841:D9841"/>
    <mergeCell ref="A9842:I9842"/>
    <mergeCell ref="A9843:B9843"/>
    <mergeCell ref="A9846:C9846"/>
    <mergeCell ref="D9847:I9847"/>
    <mergeCell ref="A9834:D9834"/>
    <mergeCell ref="A9835:I9835"/>
    <mergeCell ref="A9836:B9836"/>
    <mergeCell ref="A9839:C9839"/>
    <mergeCell ref="D9840:I9840"/>
    <mergeCell ref="A9889:D9889"/>
    <mergeCell ref="A9890:I9890"/>
    <mergeCell ref="A9891:B9891"/>
    <mergeCell ref="A9894:C9894"/>
    <mergeCell ref="D9895:I9895"/>
    <mergeCell ref="A9882:D9882"/>
    <mergeCell ref="A9883:I9883"/>
    <mergeCell ref="A9884:B9884"/>
    <mergeCell ref="A9887:C9887"/>
    <mergeCell ref="D9888:I9888"/>
    <mergeCell ref="A9873:D9873"/>
    <mergeCell ref="A9874:I9874"/>
    <mergeCell ref="A9875:B9875"/>
    <mergeCell ref="A9880:C9880"/>
    <mergeCell ref="D9881:I9881"/>
    <mergeCell ref="A9864:D9864"/>
    <mergeCell ref="A9865:I9865"/>
    <mergeCell ref="A9866:B9866"/>
    <mergeCell ref="A9871:C9871"/>
    <mergeCell ref="D9872:I9872"/>
    <mergeCell ref="A9917:D9917"/>
    <mergeCell ref="A9918:I9918"/>
    <mergeCell ref="A9919:B9919"/>
    <mergeCell ref="A9922:C9922"/>
    <mergeCell ref="D9923:I9923"/>
    <mergeCell ref="A9910:D9910"/>
    <mergeCell ref="A9911:I9911"/>
    <mergeCell ref="A9912:B9912"/>
    <mergeCell ref="A9915:C9915"/>
    <mergeCell ref="D9916:I9916"/>
    <mergeCell ref="A9903:D9903"/>
    <mergeCell ref="A9904:I9904"/>
    <mergeCell ref="A9905:B9905"/>
    <mergeCell ref="A9908:C9908"/>
    <mergeCell ref="D9909:I9909"/>
    <mergeCell ref="A9896:D9896"/>
    <mergeCell ref="A9897:I9897"/>
    <mergeCell ref="A9898:B9898"/>
    <mergeCell ref="A9901:C9901"/>
    <mergeCell ref="D9902:I9902"/>
    <mergeCell ref="A9945:D9945"/>
    <mergeCell ref="A9946:I9946"/>
    <mergeCell ref="A9947:B9947"/>
    <mergeCell ref="A9950:C9950"/>
    <mergeCell ref="D9951:I9951"/>
    <mergeCell ref="A9938:D9938"/>
    <mergeCell ref="A9939:I9939"/>
    <mergeCell ref="A9940:B9940"/>
    <mergeCell ref="A9943:C9943"/>
    <mergeCell ref="D9944:I9944"/>
    <mergeCell ref="A9931:D9931"/>
    <mergeCell ref="A9932:I9932"/>
    <mergeCell ref="A9933:B9933"/>
    <mergeCell ref="A9936:C9936"/>
    <mergeCell ref="D9937:I9937"/>
    <mergeCell ref="A9924:D9924"/>
    <mergeCell ref="A9925:I9925"/>
    <mergeCell ref="A9926:B9926"/>
    <mergeCell ref="A9929:C9929"/>
    <mergeCell ref="D9930:I9930"/>
    <mergeCell ref="A9973:D9973"/>
    <mergeCell ref="A9974:I9974"/>
    <mergeCell ref="A9975:B9975"/>
    <mergeCell ref="A9978:C9978"/>
    <mergeCell ref="D9979:I9979"/>
    <mergeCell ref="A9966:D9966"/>
    <mergeCell ref="A9967:I9967"/>
    <mergeCell ref="A9968:B9968"/>
    <mergeCell ref="A9971:C9971"/>
    <mergeCell ref="D9972:I9972"/>
    <mergeCell ref="A9959:D9959"/>
    <mergeCell ref="A9960:I9960"/>
    <mergeCell ref="A9961:B9961"/>
    <mergeCell ref="A9964:C9964"/>
    <mergeCell ref="D9965:I9965"/>
    <mergeCell ref="A9952:D9952"/>
    <mergeCell ref="A9953:I9953"/>
    <mergeCell ref="A9954:B9954"/>
    <mergeCell ref="A9957:C9957"/>
    <mergeCell ref="D9958:I9958"/>
    <mergeCell ref="A10001:D10001"/>
    <mergeCell ref="A10002:I10002"/>
    <mergeCell ref="A10003:B10003"/>
    <mergeCell ref="A10008:C10008"/>
    <mergeCell ref="D10009:I10009"/>
    <mergeCell ref="A9994:D9994"/>
    <mergeCell ref="A9995:I9995"/>
    <mergeCell ref="A9996:B9996"/>
    <mergeCell ref="A9999:C9999"/>
    <mergeCell ref="D10000:I10000"/>
    <mergeCell ref="A9987:D9987"/>
    <mergeCell ref="A9988:I9988"/>
    <mergeCell ref="A9989:B9989"/>
    <mergeCell ref="A9992:C9992"/>
    <mergeCell ref="D9993:I9993"/>
    <mergeCell ref="A9980:D9980"/>
    <mergeCell ref="A9981:I9981"/>
    <mergeCell ref="A9982:B9982"/>
    <mergeCell ref="A9985:C9985"/>
    <mergeCell ref="D9986:I9986"/>
    <mergeCell ref="A10035:D10035"/>
    <mergeCell ref="A10036:I10036"/>
    <mergeCell ref="A10037:B10037"/>
    <mergeCell ref="A10040:C10040"/>
    <mergeCell ref="D10041:I10041"/>
    <mergeCell ref="A10028:D10028"/>
    <mergeCell ref="A10029:I10029"/>
    <mergeCell ref="A10030:B10030"/>
    <mergeCell ref="A10033:C10033"/>
    <mergeCell ref="D10034:I10034"/>
    <mergeCell ref="A10019:D10019"/>
    <mergeCell ref="A10020:I10020"/>
    <mergeCell ref="A10021:B10021"/>
    <mergeCell ref="A10026:C10026"/>
    <mergeCell ref="D10027:I10027"/>
    <mergeCell ref="A10010:D10010"/>
    <mergeCell ref="A10011:I10011"/>
    <mergeCell ref="A10012:B10012"/>
    <mergeCell ref="A10017:C10017"/>
    <mergeCell ref="D10018:I10018"/>
    <mergeCell ref="A10063:D10063"/>
    <mergeCell ref="A10064:I10064"/>
    <mergeCell ref="A10065:B10065"/>
    <mergeCell ref="A10068:C10068"/>
    <mergeCell ref="D10069:I10069"/>
    <mergeCell ref="A10056:D10056"/>
    <mergeCell ref="A10057:I10057"/>
    <mergeCell ref="A10058:B10058"/>
    <mergeCell ref="A10061:C10061"/>
    <mergeCell ref="D10062:I10062"/>
    <mergeCell ref="A10049:D10049"/>
    <mergeCell ref="A10050:I10050"/>
    <mergeCell ref="A10051:B10051"/>
    <mergeCell ref="A10054:C10054"/>
    <mergeCell ref="D10055:I10055"/>
    <mergeCell ref="A10042:D10042"/>
    <mergeCell ref="A10043:I10043"/>
    <mergeCell ref="A10044:B10044"/>
    <mergeCell ref="A10047:C10047"/>
    <mergeCell ref="D10048:I10048"/>
    <mergeCell ref="A10091:D10091"/>
    <mergeCell ref="A10092:I10092"/>
    <mergeCell ref="A10093:B10093"/>
    <mergeCell ref="A10096:C10096"/>
    <mergeCell ref="D10097:I10097"/>
    <mergeCell ref="A10084:D10084"/>
    <mergeCell ref="A10085:I10085"/>
    <mergeCell ref="A10086:B10086"/>
    <mergeCell ref="A10089:C10089"/>
    <mergeCell ref="D10090:I10090"/>
    <mergeCell ref="A10077:D10077"/>
    <mergeCell ref="A10078:I10078"/>
    <mergeCell ref="A10079:B10079"/>
    <mergeCell ref="A10082:C10082"/>
    <mergeCell ref="D10083:I10083"/>
    <mergeCell ref="A10070:D10070"/>
    <mergeCell ref="A10071:I10071"/>
    <mergeCell ref="A10072:B10072"/>
    <mergeCell ref="A10075:C10075"/>
    <mergeCell ref="D10076:I10076"/>
    <mergeCell ref="A10119:D10119"/>
    <mergeCell ref="A10120:I10120"/>
    <mergeCell ref="A10121:B10121"/>
    <mergeCell ref="A10124:C10124"/>
    <mergeCell ref="D10125:I10125"/>
    <mergeCell ref="A10112:D10112"/>
    <mergeCell ref="A10113:I10113"/>
    <mergeCell ref="A10114:B10114"/>
    <mergeCell ref="A10117:C10117"/>
    <mergeCell ref="D10118:I10118"/>
    <mergeCell ref="A10105:D10105"/>
    <mergeCell ref="A10106:I10106"/>
    <mergeCell ref="A10107:B10107"/>
    <mergeCell ref="A10110:C10110"/>
    <mergeCell ref="D10111:I10111"/>
    <mergeCell ref="A10098:D10098"/>
    <mergeCell ref="A10099:I10099"/>
    <mergeCell ref="A10100:B10100"/>
    <mergeCell ref="A10103:C10103"/>
    <mergeCell ref="D10104:I10104"/>
    <mergeCell ref="A10147:D10147"/>
    <mergeCell ref="A10148:I10148"/>
    <mergeCell ref="A10149:B10149"/>
    <mergeCell ref="A10154:C10154"/>
    <mergeCell ref="D10155:I10155"/>
    <mergeCell ref="A10140:D10140"/>
    <mergeCell ref="A10141:I10141"/>
    <mergeCell ref="A10142:B10142"/>
    <mergeCell ref="A10145:C10145"/>
    <mergeCell ref="D10146:I10146"/>
    <mergeCell ref="A10133:D10133"/>
    <mergeCell ref="A10134:I10134"/>
    <mergeCell ref="A10135:B10135"/>
    <mergeCell ref="A10138:C10138"/>
    <mergeCell ref="D10139:I10139"/>
    <mergeCell ref="A10126:D10126"/>
    <mergeCell ref="A10127:I10127"/>
    <mergeCell ref="A10128:B10128"/>
    <mergeCell ref="A10131:C10131"/>
    <mergeCell ref="D10132:I10132"/>
    <mergeCell ref="A10181:D10181"/>
    <mergeCell ref="A10182:I10182"/>
    <mergeCell ref="A10183:B10183"/>
    <mergeCell ref="A10186:C10186"/>
    <mergeCell ref="D10187:I10187"/>
    <mergeCell ref="A10174:D10174"/>
    <mergeCell ref="A10175:I10175"/>
    <mergeCell ref="A10176:B10176"/>
    <mergeCell ref="A10179:C10179"/>
    <mergeCell ref="D10180:I10180"/>
    <mergeCell ref="A10165:D10165"/>
    <mergeCell ref="A10166:I10166"/>
    <mergeCell ref="A10167:B10167"/>
    <mergeCell ref="A10172:C10172"/>
    <mergeCell ref="D10173:I10173"/>
    <mergeCell ref="A10156:D10156"/>
    <mergeCell ref="A10157:I10157"/>
    <mergeCell ref="A10158:B10158"/>
    <mergeCell ref="A10163:C10163"/>
    <mergeCell ref="D10164:I10164"/>
    <mergeCell ref="A10209:D10209"/>
    <mergeCell ref="A10210:I10210"/>
    <mergeCell ref="A10211:B10211"/>
    <mergeCell ref="A10214:C10214"/>
    <mergeCell ref="D10215:I10215"/>
    <mergeCell ref="A10202:D10202"/>
    <mergeCell ref="A10203:I10203"/>
    <mergeCell ref="A10204:B10204"/>
    <mergeCell ref="A10207:C10207"/>
    <mergeCell ref="D10208:I10208"/>
    <mergeCell ref="A10195:D10195"/>
    <mergeCell ref="A10196:I10196"/>
    <mergeCell ref="A10197:B10197"/>
    <mergeCell ref="A10200:C10200"/>
    <mergeCell ref="D10201:I10201"/>
    <mergeCell ref="A10188:D10188"/>
    <mergeCell ref="A10189:I10189"/>
    <mergeCell ref="A10190:B10190"/>
    <mergeCell ref="A10193:C10193"/>
    <mergeCell ref="D10194:I10194"/>
    <mergeCell ref="A10237:D10237"/>
    <mergeCell ref="A10238:I10238"/>
    <mergeCell ref="A10239:B10239"/>
    <mergeCell ref="A10242:C10242"/>
    <mergeCell ref="D10243:I10243"/>
    <mergeCell ref="A10230:D10230"/>
    <mergeCell ref="A10231:I10231"/>
    <mergeCell ref="A10232:B10232"/>
    <mergeCell ref="A10235:C10235"/>
    <mergeCell ref="D10236:I10236"/>
    <mergeCell ref="A10223:D10223"/>
    <mergeCell ref="A10224:I10224"/>
    <mergeCell ref="A10225:B10225"/>
    <mergeCell ref="A10228:C10228"/>
    <mergeCell ref="D10229:I10229"/>
    <mergeCell ref="A10216:D10216"/>
    <mergeCell ref="A10217:I10217"/>
    <mergeCell ref="A10218:B10218"/>
    <mergeCell ref="A10221:C10221"/>
    <mergeCell ref="D10222:I10222"/>
    <mergeCell ref="A10265:D10265"/>
    <mergeCell ref="A10266:I10266"/>
    <mergeCell ref="A10267:B10267"/>
    <mergeCell ref="A10270:C10270"/>
    <mergeCell ref="D10271:I10271"/>
    <mergeCell ref="A10258:D10258"/>
    <mergeCell ref="A10259:I10259"/>
    <mergeCell ref="A10260:B10260"/>
    <mergeCell ref="A10263:C10263"/>
    <mergeCell ref="D10264:I10264"/>
    <mergeCell ref="A10251:D10251"/>
    <mergeCell ref="A10252:I10252"/>
    <mergeCell ref="A10253:B10253"/>
    <mergeCell ref="A10256:C10256"/>
    <mergeCell ref="D10257:I10257"/>
    <mergeCell ref="A10244:D10244"/>
    <mergeCell ref="A10245:I10245"/>
    <mergeCell ref="A10246:B10246"/>
    <mergeCell ref="A10249:C10249"/>
    <mergeCell ref="D10250:I10250"/>
    <mergeCell ref="A10293:D10293"/>
    <mergeCell ref="A10294:I10294"/>
    <mergeCell ref="A10295:B10295"/>
    <mergeCell ref="A10300:C10300"/>
    <mergeCell ref="D10301:I10301"/>
    <mergeCell ref="A10286:D10286"/>
    <mergeCell ref="A10287:I10287"/>
    <mergeCell ref="A10288:B10288"/>
    <mergeCell ref="A10291:C10291"/>
    <mergeCell ref="D10292:I10292"/>
    <mergeCell ref="A10279:D10279"/>
    <mergeCell ref="A10280:I10280"/>
    <mergeCell ref="A10281:B10281"/>
    <mergeCell ref="A10284:C10284"/>
    <mergeCell ref="D10285:I10285"/>
    <mergeCell ref="A10272:D10272"/>
    <mergeCell ref="A10273:I10273"/>
    <mergeCell ref="A10274:B10274"/>
    <mergeCell ref="A10277:C10277"/>
    <mergeCell ref="D10278:I10278"/>
    <mergeCell ref="A10327:D10327"/>
    <mergeCell ref="A10328:I10328"/>
    <mergeCell ref="A10329:B10329"/>
    <mergeCell ref="A10332:C10332"/>
    <mergeCell ref="D10333:I10333"/>
    <mergeCell ref="A10320:D10320"/>
    <mergeCell ref="A10321:I10321"/>
    <mergeCell ref="A10322:B10322"/>
    <mergeCell ref="A10325:C10325"/>
    <mergeCell ref="D10326:I10326"/>
    <mergeCell ref="A10311:D10311"/>
    <mergeCell ref="A10312:I10312"/>
    <mergeCell ref="A10313:B10313"/>
    <mergeCell ref="A10318:C10318"/>
    <mergeCell ref="D10319:I10319"/>
    <mergeCell ref="A10302:D10302"/>
    <mergeCell ref="A10303:I10303"/>
    <mergeCell ref="A10304:B10304"/>
    <mergeCell ref="A10309:C10309"/>
    <mergeCell ref="D10310:I10310"/>
    <mergeCell ref="A10355:D10355"/>
    <mergeCell ref="A10356:I10356"/>
    <mergeCell ref="A10357:B10357"/>
    <mergeCell ref="A10360:C10360"/>
    <mergeCell ref="D10361:I10361"/>
    <mergeCell ref="A10348:D10348"/>
    <mergeCell ref="A10349:I10349"/>
    <mergeCell ref="A10350:B10350"/>
    <mergeCell ref="A10353:C10353"/>
    <mergeCell ref="D10354:I10354"/>
    <mergeCell ref="A10341:D10341"/>
    <mergeCell ref="A10342:I10342"/>
    <mergeCell ref="A10343:B10343"/>
    <mergeCell ref="A10346:C10346"/>
    <mergeCell ref="D10347:I10347"/>
    <mergeCell ref="A10334:D10334"/>
    <mergeCell ref="A10335:I10335"/>
    <mergeCell ref="A10336:B10336"/>
    <mergeCell ref="A10339:C10339"/>
    <mergeCell ref="D10340:I10340"/>
    <mergeCell ref="A10383:D10383"/>
    <mergeCell ref="A10384:I10384"/>
    <mergeCell ref="A10385:B10385"/>
    <mergeCell ref="A10388:C10388"/>
    <mergeCell ref="D10389:I10389"/>
    <mergeCell ref="A10376:D10376"/>
    <mergeCell ref="A10377:I10377"/>
    <mergeCell ref="A10378:B10378"/>
    <mergeCell ref="A10381:C10381"/>
    <mergeCell ref="D10382:I10382"/>
    <mergeCell ref="A10369:D10369"/>
    <mergeCell ref="A10370:I10370"/>
    <mergeCell ref="A10371:B10371"/>
    <mergeCell ref="A10374:C10374"/>
    <mergeCell ref="D10375:I10375"/>
    <mergeCell ref="A10362:D10362"/>
    <mergeCell ref="A10363:I10363"/>
    <mergeCell ref="A10364:B10364"/>
    <mergeCell ref="A10367:C10367"/>
    <mergeCell ref="D10368:I10368"/>
    <mergeCell ref="A10411:D10411"/>
    <mergeCell ref="A10412:I10412"/>
    <mergeCell ref="A10413:B10413"/>
    <mergeCell ref="A10416:C10416"/>
    <mergeCell ref="D10417:I10417"/>
    <mergeCell ref="A10404:D10404"/>
    <mergeCell ref="A10405:I10405"/>
    <mergeCell ref="A10406:B10406"/>
    <mergeCell ref="A10409:C10409"/>
    <mergeCell ref="D10410:I10410"/>
    <mergeCell ref="A10397:D10397"/>
    <mergeCell ref="A10398:I10398"/>
    <mergeCell ref="A10399:B10399"/>
    <mergeCell ref="A10402:C10402"/>
    <mergeCell ref="D10403:I10403"/>
    <mergeCell ref="A10390:D10390"/>
    <mergeCell ref="A10391:I10391"/>
    <mergeCell ref="A10392:B10392"/>
    <mergeCell ref="A10395:C10395"/>
    <mergeCell ref="D10396:I10396"/>
    <mergeCell ref="A10439:D10439"/>
    <mergeCell ref="A10440:I10440"/>
    <mergeCell ref="A10441:B10441"/>
    <mergeCell ref="A10446:C10446"/>
    <mergeCell ref="D10447:I10447"/>
    <mergeCell ref="A10432:D10432"/>
    <mergeCell ref="A10433:I10433"/>
    <mergeCell ref="A10434:B10434"/>
    <mergeCell ref="A10437:C10437"/>
    <mergeCell ref="D10438:I10438"/>
    <mergeCell ref="A10425:D10425"/>
    <mergeCell ref="A10426:I10426"/>
    <mergeCell ref="A10427:B10427"/>
    <mergeCell ref="A10430:C10430"/>
    <mergeCell ref="D10431:I10431"/>
    <mergeCell ref="A10418:D10418"/>
    <mergeCell ref="A10419:I10419"/>
    <mergeCell ref="A10420:B10420"/>
    <mergeCell ref="A10423:C10423"/>
    <mergeCell ref="D10424:I10424"/>
    <mergeCell ref="A10473:D10473"/>
    <mergeCell ref="A10474:I10474"/>
    <mergeCell ref="A10475:B10475"/>
    <mergeCell ref="A10478:C10478"/>
    <mergeCell ref="D10479:I10479"/>
    <mergeCell ref="A10466:D10466"/>
    <mergeCell ref="A10467:I10467"/>
    <mergeCell ref="A10468:B10468"/>
    <mergeCell ref="A10471:C10471"/>
    <mergeCell ref="D10472:I10472"/>
    <mergeCell ref="A10457:D10457"/>
    <mergeCell ref="A10458:I10458"/>
    <mergeCell ref="A10459:B10459"/>
    <mergeCell ref="A10464:C10464"/>
    <mergeCell ref="D10465:I10465"/>
    <mergeCell ref="A10448:D10448"/>
    <mergeCell ref="A10449:I10449"/>
    <mergeCell ref="A10450:B10450"/>
    <mergeCell ref="A10455:C10455"/>
    <mergeCell ref="D10456:I10456"/>
    <mergeCell ref="A10501:D10501"/>
    <mergeCell ref="A10502:I10502"/>
    <mergeCell ref="A10503:B10503"/>
    <mergeCell ref="A10506:C10506"/>
    <mergeCell ref="D10507:I10507"/>
    <mergeCell ref="A10494:D10494"/>
    <mergeCell ref="A10495:I10495"/>
    <mergeCell ref="A10496:B10496"/>
    <mergeCell ref="A10499:C10499"/>
    <mergeCell ref="D10500:I10500"/>
    <mergeCell ref="A10487:D10487"/>
    <mergeCell ref="A10488:I10488"/>
    <mergeCell ref="A10489:B10489"/>
    <mergeCell ref="A10492:C10492"/>
    <mergeCell ref="D10493:I10493"/>
    <mergeCell ref="A10480:D10480"/>
    <mergeCell ref="A10481:I10481"/>
    <mergeCell ref="A10482:B10482"/>
    <mergeCell ref="A10485:C10485"/>
    <mergeCell ref="D10486:I10486"/>
    <mergeCell ref="A10529:D10529"/>
    <mergeCell ref="A10530:I10530"/>
    <mergeCell ref="A10531:B10531"/>
    <mergeCell ref="A10534:C10534"/>
    <mergeCell ref="D10535:I10535"/>
    <mergeCell ref="A10522:D10522"/>
    <mergeCell ref="A10523:I10523"/>
    <mergeCell ref="A10524:B10524"/>
    <mergeCell ref="A10527:C10527"/>
    <mergeCell ref="D10528:I10528"/>
    <mergeCell ref="A10515:D10515"/>
    <mergeCell ref="A10516:I10516"/>
    <mergeCell ref="A10517:B10517"/>
    <mergeCell ref="A10520:C10520"/>
    <mergeCell ref="D10521:I10521"/>
    <mergeCell ref="A10508:D10508"/>
    <mergeCell ref="A10509:I10509"/>
    <mergeCell ref="A10510:B10510"/>
    <mergeCell ref="A10513:C10513"/>
    <mergeCell ref="D10514:I10514"/>
    <mergeCell ref="A10557:D10557"/>
    <mergeCell ref="A10558:I10558"/>
    <mergeCell ref="A10559:B10559"/>
    <mergeCell ref="A10562:C10562"/>
    <mergeCell ref="D10563:I10563"/>
    <mergeCell ref="A10550:D10550"/>
    <mergeCell ref="A10551:I10551"/>
    <mergeCell ref="A10552:B10552"/>
    <mergeCell ref="A10555:C10555"/>
    <mergeCell ref="D10556:I10556"/>
    <mergeCell ref="A10543:D10543"/>
    <mergeCell ref="A10544:I10544"/>
    <mergeCell ref="A10545:B10545"/>
    <mergeCell ref="A10548:C10548"/>
    <mergeCell ref="D10549:I10549"/>
    <mergeCell ref="A10536:D10536"/>
    <mergeCell ref="A10537:I10537"/>
    <mergeCell ref="A10538:B10538"/>
    <mergeCell ref="A10541:C10541"/>
    <mergeCell ref="D10542:I10542"/>
    <mergeCell ref="A10585:D10585"/>
    <mergeCell ref="A10586:I10586"/>
    <mergeCell ref="A10587:B10587"/>
    <mergeCell ref="A10592:C10592"/>
    <mergeCell ref="D10593:I10593"/>
    <mergeCell ref="A10578:D10578"/>
    <mergeCell ref="A10579:I10579"/>
    <mergeCell ref="A10580:B10580"/>
    <mergeCell ref="A10583:C10583"/>
    <mergeCell ref="D10584:I10584"/>
    <mergeCell ref="A10571:D10571"/>
    <mergeCell ref="A10572:I10572"/>
    <mergeCell ref="A10573:B10573"/>
    <mergeCell ref="A10576:C10576"/>
    <mergeCell ref="D10577:I10577"/>
    <mergeCell ref="A10564:D10564"/>
    <mergeCell ref="A10565:I10565"/>
    <mergeCell ref="A10566:B10566"/>
    <mergeCell ref="A10569:C10569"/>
    <mergeCell ref="D10570:I10570"/>
    <mergeCell ref="A10619:D10619"/>
    <mergeCell ref="A10620:I10620"/>
    <mergeCell ref="A10621:B10621"/>
    <mergeCell ref="A10624:C10624"/>
    <mergeCell ref="D10625:I10625"/>
    <mergeCell ref="A10612:D10612"/>
    <mergeCell ref="A10613:I10613"/>
    <mergeCell ref="A10614:B10614"/>
    <mergeCell ref="A10617:C10617"/>
    <mergeCell ref="D10618:I10618"/>
    <mergeCell ref="A10603:D10603"/>
    <mergeCell ref="A10604:I10604"/>
    <mergeCell ref="A10605:B10605"/>
    <mergeCell ref="A10610:C10610"/>
    <mergeCell ref="D10611:I10611"/>
    <mergeCell ref="A10594:D10594"/>
    <mergeCell ref="A10595:I10595"/>
    <mergeCell ref="A10596:B10596"/>
    <mergeCell ref="A10601:C10601"/>
    <mergeCell ref="D10602:I10602"/>
    <mergeCell ref="A10647:D10647"/>
    <mergeCell ref="A10648:I10648"/>
    <mergeCell ref="A10649:B10649"/>
    <mergeCell ref="A10652:C10652"/>
    <mergeCell ref="D10653:I10653"/>
    <mergeCell ref="A10640:D10640"/>
    <mergeCell ref="A10641:I10641"/>
    <mergeCell ref="A10642:B10642"/>
    <mergeCell ref="A10645:C10645"/>
    <mergeCell ref="D10646:I10646"/>
    <mergeCell ref="A10633:D10633"/>
    <mergeCell ref="A10634:I10634"/>
    <mergeCell ref="A10635:B10635"/>
    <mergeCell ref="A10638:C10638"/>
    <mergeCell ref="D10639:I10639"/>
    <mergeCell ref="A10626:D10626"/>
    <mergeCell ref="A10627:I10627"/>
    <mergeCell ref="A10628:B10628"/>
    <mergeCell ref="A10631:C10631"/>
    <mergeCell ref="D10632:I10632"/>
    <mergeCell ref="A10675:D10675"/>
    <mergeCell ref="A10676:I10676"/>
    <mergeCell ref="A10677:B10677"/>
    <mergeCell ref="A10680:C10680"/>
    <mergeCell ref="D10681:I10681"/>
    <mergeCell ref="A10668:D10668"/>
    <mergeCell ref="A10669:I10669"/>
    <mergeCell ref="A10670:B10670"/>
    <mergeCell ref="A10673:C10673"/>
    <mergeCell ref="D10674:I10674"/>
    <mergeCell ref="A10661:D10661"/>
    <mergeCell ref="A10662:I10662"/>
    <mergeCell ref="A10663:B10663"/>
    <mergeCell ref="A10666:C10666"/>
    <mergeCell ref="D10667:I10667"/>
    <mergeCell ref="A10654:D10654"/>
    <mergeCell ref="A10655:I10655"/>
    <mergeCell ref="A10656:B10656"/>
    <mergeCell ref="A10659:C10659"/>
    <mergeCell ref="D10660:I10660"/>
    <mergeCell ref="A10703:D10703"/>
    <mergeCell ref="A10704:I10704"/>
    <mergeCell ref="A10705:B10705"/>
    <mergeCell ref="A10708:C10708"/>
    <mergeCell ref="D10709:I10709"/>
    <mergeCell ref="A10696:D10696"/>
    <mergeCell ref="A10697:I10697"/>
    <mergeCell ref="A10698:B10698"/>
    <mergeCell ref="A10701:C10701"/>
    <mergeCell ref="D10702:I10702"/>
    <mergeCell ref="A10689:D10689"/>
    <mergeCell ref="A10690:I10690"/>
    <mergeCell ref="A10691:B10691"/>
    <mergeCell ref="A10694:C10694"/>
    <mergeCell ref="D10695:I10695"/>
    <mergeCell ref="A10682:D10682"/>
    <mergeCell ref="A10683:I10683"/>
    <mergeCell ref="A10684:B10684"/>
    <mergeCell ref="A10687:C10687"/>
    <mergeCell ref="D10688:I10688"/>
    <mergeCell ref="A10731:D10731"/>
    <mergeCell ref="A10732:I10732"/>
    <mergeCell ref="A10733:B10733"/>
    <mergeCell ref="A10738:C10738"/>
    <mergeCell ref="D10739:I10739"/>
    <mergeCell ref="A10724:D10724"/>
    <mergeCell ref="A10725:I10725"/>
    <mergeCell ref="A10726:B10726"/>
    <mergeCell ref="A10729:C10729"/>
    <mergeCell ref="D10730:I10730"/>
    <mergeCell ref="A10717:D10717"/>
    <mergeCell ref="A10718:I10718"/>
    <mergeCell ref="A10719:B10719"/>
    <mergeCell ref="A10722:C10722"/>
    <mergeCell ref="D10723:I10723"/>
    <mergeCell ref="A10710:D10710"/>
    <mergeCell ref="A10711:I10711"/>
    <mergeCell ref="A10712:B10712"/>
    <mergeCell ref="A10715:C10715"/>
    <mergeCell ref="D10716:I10716"/>
    <mergeCell ref="A10765:D10765"/>
    <mergeCell ref="A10766:I10766"/>
    <mergeCell ref="A10767:B10767"/>
    <mergeCell ref="A10770:C10770"/>
    <mergeCell ref="D10771:I10771"/>
    <mergeCell ref="A10758:D10758"/>
    <mergeCell ref="A10759:I10759"/>
    <mergeCell ref="A10760:B10760"/>
    <mergeCell ref="A10763:C10763"/>
    <mergeCell ref="D10764:I10764"/>
    <mergeCell ref="A10749:D10749"/>
    <mergeCell ref="A10750:I10750"/>
    <mergeCell ref="A10751:B10751"/>
    <mergeCell ref="A10756:C10756"/>
    <mergeCell ref="D10757:I10757"/>
    <mergeCell ref="A10740:D10740"/>
    <mergeCell ref="A10741:I10741"/>
    <mergeCell ref="A10742:B10742"/>
    <mergeCell ref="A10747:C10747"/>
    <mergeCell ref="D10748:I10748"/>
    <mergeCell ref="A10793:D10793"/>
    <mergeCell ref="A10794:I10794"/>
    <mergeCell ref="A10795:B10795"/>
    <mergeCell ref="A10798:C10798"/>
    <mergeCell ref="D10799:I10799"/>
    <mergeCell ref="A10786:D10786"/>
    <mergeCell ref="A10787:I10787"/>
    <mergeCell ref="A10788:B10788"/>
    <mergeCell ref="A10791:C10791"/>
    <mergeCell ref="D10792:I10792"/>
    <mergeCell ref="A10779:D10779"/>
    <mergeCell ref="A10780:I10780"/>
    <mergeCell ref="A10781:B10781"/>
    <mergeCell ref="A10784:C10784"/>
    <mergeCell ref="D10785:I10785"/>
    <mergeCell ref="A10772:D10772"/>
    <mergeCell ref="A10773:I10773"/>
    <mergeCell ref="A10774:B10774"/>
    <mergeCell ref="A10777:C10777"/>
    <mergeCell ref="D10778:I10778"/>
    <mergeCell ref="A10821:D10821"/>
    <mergeCell ref="A10822:I10822"/>
    <mergeCell ref="A10823:B10823"/>
    <mergeCell ref="A10826:C10826"/>
    <mergeCell ref="D10827:I10827"/>
    <mergeCell ref="A10814:D10814"/>
    <mergeCell ref="A10815:I10815"/>
    <mergeCell ref="A10816:B10816"/>
    <mergeCell ref="A10819:C10819"/>
    <mergeCell ref="D10820:I10820"/>
    <mergeCell ref="A10807:D10807"/>
    <mergeCell ref="A10808:I10808"/>
    <mergeCell ref="A10809:B10809"/>
    <mergeCell ref="A10812:C10812"/>
    <mergeCell ref="D10813:I10813"/>
    <mergeCell ref="A10800:D10800"/>
    <mergeCell ref="A10801:I10801"/>
    <mergeCell ref="A10802:B10802"/>
    <mergeCell ref="A10805:C10805"/>
    <mergeCell ref="D10806:I10806"/>
    <mergeCell ref="A10849:D10849"/>
    <mergeCell ref="A10850:I10850"/>
    <mergeCell ref="A10851:B10851"/>
    <mergeCell ref="A10854:C10854"/>
    <mergeCell ref="D10855:I10855"/>
    <mergeCell ref="A10842:D10842"/>
    <mergeCell ref="A10843:I10843"/>
    <mergeCell ref="A10844:B10844"/>
    <mergeCell ref="A10847:C10847"/>
    <mergeCell ref="D10848:I10848"/>
    <mergeCell ref="A10835:D10835"/>
    <mergeCell ref="A10836:I10836"/>
    <mergeCell ref="A10837:B10837"/>
    <mergeCell ref="A10840:C10840"/>
    <mergeCell ref="D10841:I10841"/>
    <mergeCell ref="A10828:D10828"/>
    <mergeCell ref="A10829:I10829"/>
    <mergeCell ref="A10830:B10830"/>
    <mergeCell ref="A10833:C10833"/>
    <mergeCell ref="D10834:I10834"/>
    <mergeCell ref="A10877:D10877"/>
    <mergeCell ref="A10878:I10878"/>
    <mergeCell ref="A10879:B10879"/>
    <mergeCell ref="A10884:C10884"/>
    <mergeCell ref="D10885:I10885"/>
    <mergeCell ref="A10870:D10870"/>
    <mergeCell ref="A10871:I10871"/>
    <mergeCell ref="A10872:B10872"/>
    <mergeCell ref="A10875:C10875"/>
    <mergeCell ref="D10876:I10876"/>
    <mergeCell ref="A10863:D10863"/>
    <mergeCell ref="A10864:I10864"/>
    <mergeCell ref="A10865:B10865"/>
    <mergeCell ref="A10868:C10868"/>
    <mergeCell ref="D10869:I10869"/>
    <mergeCell ref="A10856:D10856"/>
    <mergeCell ref="A10857:I10857"/>
    <mergeCell ref="A10858:B10858"/>
    <mergeCell ref="A10861:C10861"/>
    <mergeCell ref="D10862:I10862"/>
    <mergeCell ref="A10911:D10911"/>
    <mergeCell ref="A10912:I10912"/>
    <mergeCell ref="A10913:B10913"/>
    <mergeCell ref="A10916:C10916"/>
    <mergeCell ref="D10917:I10917"/>
    <mergeCell ref="A10904:D10904"/>
    <mergeCell ref="A10905:I10905"/>
    <mergeCell ref="A10906:B10906"/>
    <mergeCell ref="A10909:C10909"/>
    <mergeCell ref="D10910:I10910"/>
    <mergeCell ref="A10895:D10895"/>
    <mergeCell ref="A10896:I10896"/>
    <mergeCell ref="A10897:B10897"/>
    <mergeCell ref="A10902:C10902"/>
    <mergeCell ref="D10903:I10903"/>
    <mergeCell ref="A10886:D10886"/>
    <mergeCell ref="A10887:I10887"/>
    <mergeCell ref="A10888:B10888"/>
    <mergeCell ref="A10893:C10893"/>
    <mergeCell ref="D10894:I10894"/>
    <mergeCell ref="A10939:D10939"/>
    <mergeCell ref="A10940:I10940"/>
    <mergeCell ref="A10941:B10941"/>
    <mergeCell ref="A10944:C10944"/>
    <mergeCell ref="D10945:I10945"/>
    <mergeCell ref="A10932:D10932"/>
    <mergeCell ref="A10933:I10933"/>
    <mergeCell ref="A10934:B10934"/>
    <mergeCell ref="A10937:C10937"/>
    <mergeCell ref="D10938:I10938"/>
    <mergeCell ref="A10925:D10925"/>
    <mergeCell ref="A10926:I10926"/>
    <mergeCell ref="A10927:B10927"/>
    <mergeCell ref="A10930:C10930"/>
    <mergeCell ref="D10931:I10931"/>
    <mergeCell ref="A10918:D10918"/>
    <mergeCell ref="A10919:I10919"/>
    <mergeCell ref="A10920:B10920"/>
    <mergeCell ref="A10923:C10923"/>
    <mergeCell ref="D10924:I10924"/>
    <mergeCell ref="A10967:D10967"/>
    <mergeCell ref="A10968:I10968"/>
    <mergeCell ref="A10969:B10969"/>
    <mergeCell ref="A10972:C10972"/>
    <mergeCell ref="D10973:I10973"/>
    <mergeCell ref="A10960:D10960"/>
    <mergeCell ref="A10961:I10961"/>
    <mergeCell ref="A10962:B10962"/>
    <mergeCell ref="A10965:C10965"/>
    <mergeCell ref="D10966:I10966"/>
    <mergeCell ref="A10953:D10953"/>
    <mergeCell ref="A10954:I10954"/>
    <mergeCell ref="A10955:B10955"/>
    <mergeCell ref="A10958:C10958"/>
    <mergeCell ref="D10959:I10959"/>
    <mergeCell ref="A10946:D10946"/>
    <mergeCell ref="A10947:I10947"/>
    <mergeCell ref="A10948:B10948"/>
    <mergeCell ref="A10951:C10951"/>
    <mergeCell ref="D10952:I10952"/>
    <mergeCell ref="A10995:D10995"/>
    <mergeCell ref="A10996:I10996"/>
    <mergeCell ref="A10997:B10997"/>
    <mergeCell ref="A11000:C11000"/>
    <mergeCell ref="D11001:I11001"/>
    <mergeCell ref="A10988:D10988"/>
    <mergeCell ref="A10989:I10989"/>
    <mergeCell ref="A10990:B10990"/>
    <mergeCell ref="A10993:C10993"/>
    <mergeCell ref="D10994:I10994"/>
    <mergeCell ref="A10981:D10981"/>
    <mergeCell ref="A10982:I10982"/>
    <mergeCell ref="A10983:B10983"/>
    <mergeCell ref="A10986:C10986"/>
    <mergeCell ref="D10987:I10987"/>
    <mergeCell ref="A10974:D10974"/>
    <mergeCell ref="A10975:I10975"/>
    <mergeCell ref="A10976:B10976"/>
    <mergeCell ref="A10979:C10979"/>
    <mergeCell ref="D10980:I10980"/>
    <mergeCell ref="A11023:D11023"/>
    <mergeCell ref="A11024:I11024"/>
    <mergeCell ref="A11025:B11025"/>
    <mergeCell ref="A11030:C11030"/>
    <mergeCell ref="D11031:I11031"/>
    <mergeCell ref="A11016:D11016"/>
    <mergeCell ref="A11017:I11017"/>
    <mergeCell ref="A11018:B11018"/>
    <mergeCell ref="A11021:C11021"/>
    <mergeCell ref="D11022:I11022"/>
    <mergeCell ref="A11009:D11009"/>
    <mergeCell ref="A11010:I11010"/>
    <mergeCell ref="A11011:B11011"/>
    <mergeCell ref="A11014:C11014"/>
    <mergeCell ref="D11015:I11015"/>
    <mergeCell ref="A11002:D11002"/>
    <mergeCell ref="A11003:I11003"/>
    <mergeCell ref="A11004:B11004"/>
    <mergeCell ref="A11007:C11007"/>
    <mergeCell ref="D11008:I11008"/>
    <mergeCell ref="A11057:D11057"/>
    <mergeCell ref="A11058:I11058"/>
    <mergeCell ref="A11059:B11059"/>
    <mergeCell ref="A11062:C11062"/>
    <mergeCell ref="D11063:I11063"/>
    <mergeCell ref="A11050:D11050"/>
    <mergeCell ref="A11051:I11051"/>
    <mergeCell ref="A11052:B11052"/>
    <mergeCell ref="A11055:C11055"/>
    <mergeCell ref="D11056:I11056"/>
    <mergeCell ref="A11041:D11041"/>
    <mergeCell ref="A11042:I11042"/>
    <mergeCell ref="A11043:B11043"/>
    <mergeCell ref="A11048:C11048"/>
    <mergeCell ref="D11049:I11049"/>
    <mergeCell ref="A11032:D11032"/>
    <mergeCell ref="A11033:I11033"/>
    <mergeCell ref="A11034:B11034"/>
    <mergeCell ref="A11039:C11039"/>
    <mergeCell ref="D11040:I11040"/>
    <mergeCell ref="A11085:D11085"/>
    <mergeCell ref="A11086:I11086"/>
    <mergeCell ref="A11087:B11087"/>
    <mergeCell ref="A11090:C11090"/>
    <mergeCell ref="D11091:I11091"/>
    <mergeCell ref="A11078:D11078"/>
    <mergeCell ref="A11079:I11079"/>
    <mergeCell ref="A11080:B11080"/>
    <mergeCell ref="A11083:C11083"/>
    <mergeCell ref="D11084:I11084"/>
    <mergeCell ref="A11071:D11071"/>
    <mergeCell ref="A11072:I11072"/>
    <mergeCell ref="A11073:B11073"/>
    <mergeCell ref="A11076:C11076"/>
    <mergeCell ref="D11077:I11077"/>
    <mergeCell ref="A11064:D11064"/>
    <mergeCell ref="A11065:I11065"/>
    <mergeCell ref="A11066:B11066"/>
    <mergeCell ref="A11069:C11069"/>
    <mergeCell ref="D11070:I11070"/>
    <mergeCell ref="A11113:D11113"/>
    <mergeCell ref="A11114:I11114"/>
    <mergeCell ref="A11115:B11115"/>
    <mergeCell ref="A11118:C11118"/>
    <mergeCell ref="D11119:I11119"/>
    <mergeCell ref="A11106:D11106"/>
    <mergeCell ref="A11107:I11107"/>
    <mergeCell ref="A11108:B11108"/>
    <mergeCell ref="A11111:C11111"/>
    <mergeCell ref="D11112:I11112"/>
    <mergeCell ref="A11099:D11099"/>
    <mergeCell ref="A11100:I11100"/>
    <mergeCell ref="A11101:B11101"/>
    <mergeCell ref="A11104:C11104"/>
    <mergeCell ref="D11105:I11105"/>
    <mergeCell ref="A11092:D11092"/>
    <mergeCell ref="A11093:I11093"/>
    <mergeCell ref="A11094:B11094"/>
    <mergeCell ref="A11097:C11097"/>
    <mergeCell ref="D11098:I11098"/>
    <mergeCell ref="A11141:D11141"/>
    <mergeCell ref="A11142:I11142"/>
    <mergeCell ref="A11143:B11143"/>
    <mergeCell ref="A11146:C11146"/>
    <mergeCell ref="D11147:I11147"/>
    <mergeCell ref="A11134:D11134"/>
    <mergeCell ref="A11135:I11135"/>
    <mergeCell ref="A11136:B11136"/>
    <mergeCell ref="A11139:C11139"/>
    <mergeCell ref="D11140:I11140"/>
    <mergeCell ref="A11127:D11127"/>
    <mergeCell ref="A11128:I11128"/>
    <mergeCell ref="A11129:B11129"/>
    <mergeCell ref="A11132:C11132"/>
    <mergeCell ref="D11133:I11133"/>
    <mergeCell ref="A11120:D11120"/>
    <mergeCell ref="A11121:I11121"/>
    <mergeCell ref="A11122:B11122"/>
    <mergeCell ref="A11125:C11125"/>
    <mergeCell ref="D11126:I11126"/>
    <mergeCell ref="A11169:D11169"/>
    <mergeCell ref="A11170:I11170"/>
    <mergeCell ref="A11171:B11171"/>
    <mergeCell ref="A11176:C11176"/>
    <mergeCell ref="D11177:I11177"/>
    <mergeCell ref="A11162:D11162"/>
    <mergeCell ref="A11163:I11163"/>
    <mergeCell ref="A11164:B11164"/>
    <mergeCell ref="A11167:C11167"/>
    <mergeCell ref="D11168:I11168"/>
    <mergeCell ref="A11155:D11155"/>
    <mergeCell ref="A11156:I11156"/>
    <mergeCell ref="A11157:B11157"/>
    <mergeCell ref="A11160:C11160"/>
    <mergeCell ref="D11161:I11161"/>
    <mergeCell ref="A11148:D11148"/>
    <mergeCell ref="A11149:I11149"/>
    <mergeCell ref="A11150:B11150"/>
    <mergeCell ref="A11153:C11153"/>
    <mergeCell ref="D11154:I11154"/>
    <mergeCell ref="A11203:D11203"/>
    <mergeCell ref="A11204:I11204"/>
    <mergeCell ref="A11205:B11205"/>
    <mergeCell ref="A11208:C11208"/>
    <mergeCell ref="D11209:I11209"/>
    <mergeCell ref="A11196:D11196"/>
    <mergeCell ref="A11197:I11197"/>
    <mergeCell ref="A11198:B11198"/>
    <mergeCell ref="A11201:C11201"/>
    <mergeCell ref="D11202:I11202"/>
    <mergeCell ref="A11187:D11187"/>
    <mergeCell ref="A11188:I11188"/>
    <mergeCell ref="A11189:B11189"/>
    <mergeCell ref="A11194:C11194"/>
    <mergeCell ref="D11195:I11195"/>
    <mergeCell ref="A11178:D11178"/>
    <mergeCell ref="A11179:I11179"/>
    <mergeCell ref="A11180:B11180"/>
    <mergeCell ref="A11185:C11185"/>
    <mergeCell ref="D11186:I11186"/>
    <mergeCell ref="A11231:D11231"/>
    <mergeCell ref="A11232:I11232"/>
    <mergeCell ref="A11233:B11233"/>
    <mergeCell ref="A11236:C11236"/>
    <mergeCell ref="D11237:I11237"/>
    <mergeCell ref="A11224:D11224"/>
    <mergeCell ref="A11225:I11225"/>
    <mergeCell ref="A11226:B11226"/>
    <mergeCell ref="A11229:C11229"/>
    <mergeCell ref="D11230:I11230"/>
    <mergeCell ref="A11217:D11217"/>
    <mergeCell ref="A11218:I11218"/>
    <mergeCell ref="A11219:B11219"/>
    <mergeCell ref="A11222:C11222"/>
    <mergeCell ref="D11223:I11223"/>
    <mergeCell ref="A11210:D11210"/>
    <mergeCell ref="A11211:I11211"/>
    <mergeCell ref="A11212:B11212"/>
    <mergeCell ref="A11215:C11215"/>
    <mergeCell ref="D11216:I11216"/>
    <mergeCell ref="A11259:D11259"/>
    <mergeCell ref="A11260:I11260"/>
    <mergeCell ref="A11261:B11261"/>
    <mergeCell ref="A11264:C11264"/>
    <mergeCell ref="D11265:I11265"/>
    <mergeCell ref="A11252:D11252"/>
    <mergeCell ref="A11253:I11253"/>
    <mergeCell ref="A11254:B11254"/>
    <mergeCell ref="A11257:C11257"/>
    <mergeCell ref="D11258:I11258"/>
    <mergeCell ref="A11245:D11245"/>
    <mergeCell ref="A11246:I11246"/>
    <mergeCell ref="A11247:B11247"/>
    <mergeCell ref="A11250:C11250"/>
    <mergeCell ref="D11251:I11251"/>
    <mergeCell ref="A11238:D11238"/>
    <mergeCell ref="A11239:I11239"/>
    <mergeCell ref="A11240:B11240"/>
    <mergeCell ref="A11243:C11243"/>
    <mergeCell ref="D11244:I11244"/>
    <mergeCell ref="A11287:D11287"/>
    <mergeCell ref="A11288:I11288"/>
    <mergeCell ref="A11289:B11289"/>
    <mergeCell ref="A11292:C11292"/>
    <mergeCell ref="D11293:I11293"/>
    <mergeCell ref="A11280:D11280"/>
    <mergeCell ref="A11281:I11281"/>
    <mergeCell ref="A11282:B11282"/>
    <mergeCell ref="A11285:C11285"/>
    <mergeCell ref="D11286:I11286"/>
    <mergeCell ref="A11273:D11273"/>
    <mergeCell ref="A11274:I11274"/>
    <mergeCell ref="A11275:B11275"/>
    <mergeCell ref="A11278:C11278"/>
    <mergeCell ref="D11279:I11279"/>
    <mergeCell ref="A11266:D11266"/>
    <mergeCell ref="A11267:I11267"/>
    <mergeCell ref="A11268:B11268"/>
    <mergeCell ref="A11271:C11271"/>
    <mergeCell ref="D11272:I11272"/>
    <mergeCell ref="A11315:D11315"/>
    <mergeCell ref="A11316:I11316"/>
    <mergeCell ref="A11317:B11317"/>
    <mergeCell ref="A11322:C11322"/>
    <mergeCell ref="D11323:I11323"/>
    <mergeCell ref="A11308:D11308"/>
    <mergeCell ref="A11309:I11309"/>
    <mergeCell ref="A11310:B11310"/>
    <mergeCell ref="A11313:C11313"/>
    <mergeCell ref="D11314:I11314"/>
    <mergeCell ref="A11301:D11301"/>
    <mergeCell ref="A11302:I11302"/>
    <mergeCell ref="A11303:B11303"/>
    <mergeCell ref="A11306:C11306"/>
    <mergeCell ref="D11307:I11307"/>
    <mergeCell ref="A11294:D11294"/>
    <mergeCell ref="A11295:I11295"/>
    <mergeCell ref="A11296:B11296"/>
    <mergeCell ref="A11299:C11299"/>
    <mergeCell ref="D11300:I11300"/>
    <mergeCell ref="A11349:D11349"/>
    <mergeCell ref="A11350:I11350"/>
    <mergeCell ref="A11351:B11351"/>
    <mergeCell ref="A11354:C11354"/>
    <mergeCell ref="D11355:I11355"/>
    <mergeCell ref="A11342:D11342"/>
    <mergeCell ref="A11343:I11343"/>
    <mergeCell ref="A11344:B11344"/>
    <mergeCell ref="A11347:C11347"/>
    <mergeCell ref="D11348:I11348"/>
    <mergeCell ref="A11333:D11333"/>
    <mergeCell ref="A11334:I11334"/>
    <mergeCell ref="A11335:B11335"/>
    <mergeCell ref="A11340:C11340"/>
    <mergeCell ref="D11341:I11341"/>
    <mergeCell ref="A11324:D11324"/>
    <mergeCell ref="A11325:I11325"/>
    <mergeCell ref="A11326:B11326"/>
    <mergeCell ref="A11331:C11331"/>
    <mergeCell ref="D11332:I11332"/>
    <mergeCell ref="A11377:D11377"/>
    <mergeCell ref="A11378:I11378"/>
    <mergeCell ref="A11379:B11379"/>
    <mergeCell ref="A11382:C11382"/>
    <mergeCell ref="D11383:I11383"/>
    <mergeCell ref="A11370:D11370"/>
    <mergeCell ref="A11371:I11371"/>
    <mergeCell ref="A11372:B11372"/>
    <mergeCell ref="A11375:C11375"/>
    <mergeCell ref="D11376:I11376"/>
    <mergeCell ref="A11363:D11363"/>
    <mergeCell ref="A11364:I11364"/>
    <mergeCell ref="A11365:B11365"/>
    <mergeCell ref="A11368:C11368"/>
    <mergeCell ref="D11369:I11369"/>
    <mergeCell ref="A11356:D11356"/>
    <mergeCell ref="A11357:I11357"/>
    <mergeCell ref="A11358:B11358"/>
    <mergeCell ref="A11361:C11361"/>
    <mergeCell ref="D11362:I11362"/>
    <mergeCell ref="A11405:D11405"/>
    <mergeCell ref="A11406:I11406"/>
    <mergeCell ref="A11407:B11407"/>
    <mergeCell ref="A11410:C11410"/>
    <mergeCell ref="D11411:I11411"/>
    <mergeCell ref="A11398:D11398"/>
    <mergeCell ref="A11399:I11399"/>
    <mergeCell ref="A11400:B11400"/>
    <mergeCell ref="A11403:C11403"/>
    <mergeCell ref="D11404:I11404"/>
    <mergeCell ref="A11391:D11391"/>
    <mergeCell ref="A11392:I11392"/>
    <mergeCell ref="A11393:B11393"/>
    <mergeCell ref="A11396:C11396"/>
    <mergeCell ref="D11397:I11397"/>
    <mergeCell ref="A11384:D11384"/>
    <mergeCell ref="A11385:I11385"/>
    <mergeCell ref="A11386:B11386"/>
    <mergeCell ref="A11389:C11389"/>
    <mergeCell ref="D11390:I11390"/>
    <mergeCell ref="A11433:D11433"/>
    <mergeCell ref="A11434:I11434"/>
    <mergeCell ref="A11435:B11435"/>
    <mergeCell ref="A11438:C11438"/>
    <mergeCell ref="D11439:I11439"/>
    <mergeCell ref="A11426:D11426"/>
    <mergeCell ref="A11427:I11427"/>
    <mergeCell ref="A11428:B11428"/>
    <mergeCell ref="A11431:C11431"/>
    <mergeCell ref="D11432:I11432"/>
    <mergeCell ref="A11419:D11419"/>
    <mergeCell ref="A11420:I11420"/>
    <mergeCell ref="A11421:B11421"/>
    <mergeCell ref="A11424:C11424"/>
    <mergeCell ref="D11425:I11425"/>
    <mergeCell ref="A11412:D11412"/>
    <mergeCell ref="A11413:I11413"/>
    <mergeCell ref="A11414:B11414"/>
    <mergeCell ref="A11417:C11417"/>
    <mergeCell ref="D11418:I11418"/>
    <mergeCell ref="A11461:D11461"/>
    <mergeCell ref="A11462:I11462"/>
    <mergeCell ref="A11463:B11463"/>
    <mergeCell ref="A11468:C11468"/>
    <mergeCell ref="D11469:I11469"/>
    <mergeCell ref="A11454:D11454"/>
    <mergeCell ref="A11455:I11455"/>
    <mergeCell ref="A11456:B11456"/>
    <mergeCell ref="A11459:C11459"/>
    <mergeCell ref="D11460:I11460"/>
    <mergeCell ref="A11447:D11447"/>
    <mergeCell ref="A11448:I11448"/>
    <mergeCell ref="A11449:B11449"/>
    <mergeCell ref="A11452:C11452"/>
    <mergeCell ref="D11453:I11453"/>
    <mergeCell ref="A11440:D11440"/>
    <mergeCell ref="A11441:I11441"/>
    <mergeCell ref="A11442:B11442"/>
    <mergeCell ref="A11445:C11445"/>
    <mergeCell ref="D11446:I11446"/>
    <mergeCell ref="A11495:D11495"/>
    <mergeCell ref="A11496:I11496"/>
    <mergeCell ref="A11497:B11497"/>
    <mergeCell ref="A11500:C11500"/>
    <mergeCell ref="D11501:I11501"/>
    <mergeCell ref="A11488:D11488"/>
    <mergeCell ref="A11489:I11489"/>
    <mergeCell ref="A11490:B11490"/>
    <mergeCell ref="A11493:C11493"/>
    <mergeCell ref="D11494:I11494"/>
    <mergeCell ref="A11479:D11479"/>
    <mergeCell ref="A11480:I11480"/>
    <mergeCell ref="A11481:B11481"/>
    <mergeCell ref="A11486:C11486"/>
    <mergeCell ref="D11487:I11487"/>
    <mergeCell ref="A11470:D11470"/>
    <mergeCell ref="A11471:I11471"/>
    <mergeCell ref="A11472:B11472"/>
    <mergeCell ref="A11477:C11477"/>
    <mergeCell ref="D11478:I11478"/>
    <mergeCell ref="A11523:D11523"/>
    <mergeCell ref="A11524:I11524"/>
    <mergeCell ref="A11525:B11525"/>
    <mergeCell ref="A11528:C11528"/>
    <mergeCell ref="D11529:I11529"/>
    <mergeCell ref="A11516:D11516"/>
    <mergeCell ref="A11517:I11517"/>
    <mergeCell ref="A11518:B11518"/>
    <mergeCell ref="A11521:C11521"/>
    <mergeCell ref="D11522:I11522"/>
    <mergeCell ref="A11509:D11509"/>
    <mergeCell ref="A11510:I11510"/>
    <mergeCell ref="A11511:B11511"/>
    <mergeCell ref="A11514:C11514"/>
    <mergeCell ref="D11515:I11515"/>
    <mergeCell ref="A11502:D11502"/>
    <mergeCell ref="A11503:I11503"/>
    <mergeCell ref="A11504:B11504"/>
    <mergeCell ref="A11507:C11507"/>
    <mergeCell ref="D11508:I11508"/>
    <mergeCell ref="A11551:D11551"/>
    <mergeCell ref="A11552:I11552"/>
    <mergeCell ref="A11553:B11553"/>
    <mergeCell ref="A11556:C11556"/>
    <mergeCell ref="D11557:I11557"/>
    <mergeCell ref="A11544:D11544"/>
    <mergeCell ref="A11545:I11545"/>
    <mergeCell ref="A11546:B11546"/>
    <mergeCell ref="A11549:C11549"/>
    <mergeCell ref="D11550:I11550"/>
    <mergeCell ref="A11537:D11537"/>
    <mergeCell ref="A11538:I11538"/>
    <mergeCell ref="A11539:B11539"/>
    <mergeCell ref="A11542:C11542"/>
    <mergeCell ref="D11543:I11543"/>
    <mergeCell ref="A11530:D11530"/>
    <mergeCell ref="A11531:I11531"/>
    <mergeCell ref="A11532:B11532"/>
    <mergeCell ref="A11535:C11535"/>
    <mergeCell ref="D11536:I11536"/>
    <mergeCell ref="A11579:D11579"/>
    <mergeCell ref="A11580:I11580"/>
    <mergeCell ref="A11581:B11581"/>
    <mergeCell ref="A11584:C11584"/>
    <mergeCell ref="D11585:I11585"/>
    <mergeCell ref="A11572:D11572"/>
    <mergeCell ref="A11573:I11573"/>
    <mergeCell ref="A11574:B11574"/>
    <mergeCell ref="A11577:C11577"/>
    <mergeCell ref="D11578:I11578"/>
    <mergeCell ref="A11565:D11565"/>
    <mergeCell ref="A11566:I11566"/>
    <mergeCell ref="A11567:B11567"/>
    <mergeCell ref="A11570:C11570"/>
    <mergeCell ref="D11571:I11571"/>
    <mergeCell ref="A11558:D11558"/>
    <mergeCell ref="A11559:I11559"/>
    <mergeCell ref="A11560:B11560"/>
    <mergeCell ref="A11563:C11563"/>
    <mergeCell ref="D11564:I11564"/>
    <mergeCell ref="A11607:D11607"/>
    <mergeCell ref="A11608:I11608"/>
    <mergeCell ref="A11609:B11609"/>
    <mergeCell ref="A11614:C11614"/>
    <mergeCell ref="D11615:I11615"/>
    <mergeCell ref="A11600:D11600"/>
    <mergeCell ref="A11601:I11601"/>
    <mergeCell ref="A11602:B11602"/>
    <mergeCell ref="A11605:C11605"/>
    <mergeCell ref="D11606:I11606"/>
    <mergeCell ref="A11593:D11593"/>
    <mergeCell ref="A11594:I11594"/>
    <mergeCell ref="A11595:B11595"/>
    <mergeCell ref="A11598:C11598"/>
    <mergeCell ref="D11599:I11599"/>
    <mergeCell ref="A11586:D11586"/>
    <mergeCell ref="A11587:I11587"/>
    <mergeCell ref="A11588:B11588"/>
    <mergeCell ref="A11591:C11591"/>
    <mergeCell ref="D11592:I11592"/>
    <mergeCell ref="A11641:D11641"/>
    <mergeCell ref="A11642:I11642"/>
    <mergeCell ref="A11643:B11643"/>
    <mergeCell ref="A11646:C11646"/>
    <mergeCell ref="D11647:I11647"/>
    <mergeCell ref="A11634:D11634"/>
    <mergeCell ref="A11635:I11635"/>
    <mergeCell ref="A11636:B11636"/>
    <mergeCell ref="A11639:C11639"/>
    <mergeCell ref="D11640:I11640"/>
    <mergeCell ref="A11625:D11625"/>
    <mergeCell ref="A11626:I11626"/>
    <mergeCell ref="A11627:B11627"/>
    <mergeCell ref="A11632:C11632"/>
    <mergeCell ref="D11633:I11633"/>
    <mergeCell ref="A11616:D11616"/>
    <mergeCell ref="A11617:I11617"/>
    <mergeCell ref="A11618:B11618"/>
    <mergeCell ref="A11623:C11623"/>
    <mergeCell ref="D11624:I11624"/>
    <mergeCell ref="A11669:D11669"/>
    <mergeCell ref="A11670:I11670"/>
    <mergeCell ref="A11671:B11671"/>
    <mergeCell ref="A11674:C11674"/>
    <mergeCell ref="D11675:I11675"/>
    <mergeCell ref="A11662:D11662"/>
    <mergeCell ref="A11663:I11663"/>
    <mergeCell ref="A11664:B11664"/>
    <mergeCell ref="A11667:C11667"/>
    <mergeCell ref="D11668:I11668"/>
    <mergeCell ref="A11655:D11655"/>
    <mergeCell ref="A11656:I11656"/>
    <mergeCell ref="A11657:B11657"/>
    <mergeCell ref="A11660:C11660"/>
    <mergeCell ref="D11661:I11661"/>
    <mergeCell ref="A11648:D11648"/>
    <mergeCell ref="A11649:I11649"/>
    <mergeCell ref="A11650:B11650"/>
    <mergeCell ref="A11653:C11653"/>
    <mergeCell ref="D11654:I11654"/>
    <mergeCell ref="A11697:D11697"/>
    <mergeCell ref="A11698:I11698"/>
    <mergeCell ref="A11699:B11699"/>
    <mergeCell ref="A11702:C11702"/>
    <mergeCell ref="D11703:I11703"/>
    <mergeCell ref="A11690:D11690"/>
    <mergeCell ref="A11691:I11691"/>
    <mergeCell ref="A11692:B11692"/>
    <mergeCell ref="A11695:C11695"/>
    <mergeCell ref="D11696:I11696"/>
    <mergeCell ref="A11683:D11683"/>
    <mergeCell ref="A11684:I11684"/>
    <mergeCell ref="A11685:B11685"/>
    <mergeCell ref="A11688:C11688"/>
    <mergeCell ref="D11689:I11689"/>
    <mergeCell ref="A11676:D11676"/>
    <mergeCell ref="A11677:I11677"/>
    <mergeCell ref="A11678:B11678"/>
    <mergeCell ref="A11681:C11681"/>
    <mergeCell ref="D11682:I11682"/>
    <mergeCell ref="A11725:D11725"/>
    <mergeCell ref="A11726:I11726"/>
    <mergeCell ref="A11727:B11727"/>
    <mergeCell ref="A11730:C11730"/>
    <mergeCell ref="D11731:I11731"/>
    <mergeCell ref="A11718:D11718"/>
    <mergeCell ref="A11719:I11719"/>
    <mergeCell ref="A11720:B11720"/>
    <mergeCell ref="A11723:C11723"/>
    <mergeCell ref="D11724:I11724"/>
    <mergeCell ref="A11711:D11711"/>
    <mergeCell ref="A11712:I11712"/>
    <mergeCell ref="A11713:B11713"/>
    <mergeCell ref="A11716:C11716"/>
    <mergeCell ref="D11717:I11717"/>
    <mergeCell ref="A11704:D11704"/>
    <mergeCell ref="A11705:I11705"/>
    <mergeCell ref="A11706:B11706"/>
    <mergeCell ref="A11709:C11709"/>
    <mergeCell ref="D11710:I11710"/>
    <mergeCell ref="A11753:D11753"/>
    <mergeCell ref="A11754:I11754"/>
    <mergeCell ref="A11755:B11755"/>
    <mergeCell ref="A11760:C11760"/>
    <mergeCell ref="D11761:I11761"/>
    <mergeCell ref="A11746:D11746"/>
    <mergeCell ref="A11747:I11747"/>
    <mergeCell ref="A11748:B11748"/>
    <mergeCell ref="A11751:C11751"/>
    <mergeCell ref="D11752:I11752"/>
    <mergeCell ref="A11739:D11739"/>
    <mergeCell ref="A11740:I11740"/>
    <mergeCell ref="A11741:B11741"/>
    <mergeCell ref="A11744:C11744"/>
    <mergeCell ref="D11745:I11745"/>
    <mergeCell ref="A11732:D11732"/>
    <mergeCell ref="A11733:I11733"/>
    <mergeCell ref="A11734:B11734"/>
    <mergeCell ref="A11737:C11737"/>
    <mergeCell ref="D11738:I11738"/>
    <mergeCell ref="A11787:D11787"/>
    <mergeCell ref="A11788:I11788"/>
    <mergeCell ref="A11789:B11789"/>
    <mergeCell ref="A11792:C11792"/>
    <mergeCell ref="D11793:I11793"/>
    <mergeCell ref="A11780:D11780"/>
    <mergeCell ref="A11781:I11781"/>
    <mergeCell ref="A11782:B11782"/>
    <mergeCell ref="A11785:C11785"/>
    <mergeCell ref="D11786:I11786"/>
    <mergeCell ref="A11771:D11771"/>
    <mergeCell ref="A11772:I11772"/>
    <mergeCell ref="A11773:B11773"/>
    <mergeCell ref="A11778:C11778"/>
    <mergeCell ref="D11779:I11779"/>
    <mergeCell ref="A11762:D11762"/>
    <mergeCell ref="A11763:I11763"/>
    <mergeCell ref="A11764:B11764"/>
    <mergeCell ref="A11769:C11769"/>
    <mergeCell ref="D11770:I11770"/>
    <mergeCell ref="A11815:D11815"/>
    <mergeCell ref="A11816:I11816"/>
    <mergeCell ref="A11817:B11817"/>
    <mergeCell ref="A11820:C11820"/>
    <mergeCell ref="D11821:I11821"/>
    <mergeCell ref="A11808:D11808"/>
    <mergeCell ref="A11809:I11809"/>
    <mergeCell ref="A11810:B11810"/>
    <mergeCell ref="A11813:C11813"/>
    <mergeCell ref="D11814:I11814"/>
    <mergeCell ref="A11801:D11801"/>
    <mergeCell ref="A11802:I11802"/>
    <mergeCell ref="A11803:B11803"/>
    <mergeCell ref="A11806:C11806"/>
    <mergeCell ref="D11807:I11807"/>
    <mergeCell ref="A11794:D11794"/>
    <mergeCell ref="A11795:I11795"/>
    <mergeCell ref="A11796:B11796"/>
    <mergeCell ref="A11799:C11799"/>
    <mergeCell ref="D11800:I11800"/>
    <mergeCell ref="A11843:D11843"/>
    <mergeCell ref="A11844:I11844"/>
    <mergeCell ref="A11845:B11845"/>
    <mergeCell ref="A11848:C11848"/>
    <mergeCell ref="D11849:I11849"/>
    <mergeCell ref="A11836:D11836"/>
    <mergeCell ref="A11837:I11837"/>
    <mergeCell ref="A11838:B11838"/>
    <mergeCell ref="A11841:C11841"/>
    <mergeCell ref="D11842:I11842"/>
    <mergeCell ref="A11829:D11829"/>
    <mergeCell ref="A11830:I11830"/>
    <mergeCell ref="A11831:B11831"/>
    <mergeCell ref="A11834:C11834"/>
    <mergeCell ref="D11835:I11835"/>
    <mergeCell ref="A11822:D11822"/>
    <mergeCell ref="A11823:I11823"/>
    <mergeCell ref="A11824:B11824"/>
    <mergeCell ref="A11827:C11827"/>
    <mergeCell ref="D11828:I11828"/>
    <mergeCell ref="A11871:D11871"/>
    <mergeCell ref="A11872:I11872"/>
    <mergeCell ref="A11873:B11873"/>
    <mergeCell ref="A11876:C11876"/>
    <mergeCell ref="D11877:I11877"/>
    <mergeCell ref="A11864:D11864"/>
    <mergeCell ref="A11865:I11865"/>
    <mergeCell ref="A11866:B11866"/>
    <mergeCell ref="A11869:C11869"/>
    <mergeCell ref="D11870:I11870"/>
    <mergeCell ref="A11857:D11857"/>
    <mergeCell ref="A11858:I11858"/>
    <mergeCell ref="A11859:B11859"/>
    <mergeCell ref="A11862:C11862"/>
    <mergeCell ref="D11863:I11863"/>
    <mergeCell ref="A11850:D11850"/>
    <mergeCell ref="A11851:I11851"/>
    <mergeCell ref="A11852:B11852"/>
    <mergeCell ref="A11855:C11855"/>
    <mergeCell ref="D11856:I11856"/>
    <mergeCell ref="A11899:D11899"/>
    <mergeCell ref="A11900:I11900"/>
    <mergeCell ref="A11901:B11901"/>
    <mergeCell ref="A11906:C11906"/>
    <mergeCell ref="D11907:I11907"/>
    <mergeCell ref="A11892:D11892"/>
    <mergeCell ref="A11893:I11893"/>
    <mergeCell ref="A11894:B11894"/>
    <mergeCell ref="A11897:C11897"/>
    <mergeCell ref="D11898:I11898"/>
    <mergeCell ref="A11885:D11885"/>
    <mergeCell ref="A11886:I11886"/>
    <mergeCell ref="A11887:B11887"/>
    <mergeCell ref="A11890:C11890"/>
    <mergeCell ref="D11891:I11891"/>
    <mergeCell ref="A11878:D11878"/>
    <mergeCell ref="A11879:I11879"/>
    <mergeCell ref="A11880:B11880"/>
    <mergeCell ref="A11883:C11883"/>
    <mergeCell ref="D11884:I11884"/>
    <mergeCell ref="A11933:D11933"/>
    <mergeCell ref="A11934:I11934"/>
    <mergeCell ref="A11935:B11935"/>
    <mergeCell ref="A11938:C11938"/>
    <mergeCell ref="D11939:I11939"/>
    <mergeCell ref="A11926:D11926"/>
    <mergeCell ref="A11927:I11927"/>
    <mergeCell ref="A11928:B11928"/>
    <mergeCell ref="A11931:C11931"/>
    <mergeCell ref="D11932:I11932"/>
    <mergeCell ref="A11917:D11917"/>
    <mergeCell ref="A11918:I11918"/>
    <mergeCell ref="A11919:B11919"/>
    <mergeCell ref="A11924:C11924"/>
    <mergeCell ref="D11925:I11925"/>
    <mergeCell ref="A11908:D11908"/>
    <mergeCell ref="A11909:I11909"/>
    <mergeCell ref="A11910:B11910"/>
    <mergeCell ref="A11915:C11915"/>
    <mergeCell ref="D11916:I11916"/>
    <mergeCell ref="A11961:D11961"/>
    <mergeCell ref="A11962:I11962"/>
    <mergeCell ref="A11963:B11963"/>
    <mergeCell ref="A11966:C11966"/>
    <mergeCell ref="D11967:I11967"/>
    <mergeCell ref="A11954:D11954"/>
    <mergeCell ref="A11955:I11955"/>
    <mergeCell ref="A11956:B11956"/>
    <mergeCell ref="A11959:C11959"/>
    <mergeCell ref="D11960:I11960"/>
    <mergeCell ref="A11947:D11947"/>
    <mergeCell ref="A11948:I11948"/>
    <mergeCell ref="A11949:B11949"/>
    <mergeCell ref="A11952:C11952"/>
    <mergeCell ref="D11953:I11953"/>
    <mergeCell ref="A11940:D11940"/>
    <mergeCell ref="A11941:I11941"/>
    <mergeCell ref="A11942:B11942"/>
    <mergeCell ref="A11945:C11945"/>
    <mergeCell ref="D11946:I11946"/>
    <mergeCell ref="A11989:D11989"/>
    <mergeCell ref="A11990:I11990"/>
    <mergeCell ref="A11991:B11991"/>
    <mergeCell ref="A11994:C11994"/>
    <mergeCell ref="D11995:I11995"/>
    <mergeCell ref="A11982:D11982"/>
    <mergeCell ref="A11983:I11983"/>
    <mergeCell ref="A11984:B11984"/>
    <mergeCell ref="A11987:C11987"/>
    <mergeCell ref="D11988:I11988"/>
    <mergeCell ref="A11975:D11975"/>
    <mergeCell ref="A11976:I11976"/>
    <mergeCell ref="A11977:B11977"/>
    <mergeCell ref="A11980:C11980"/>
    <mergeCell ref="D11981:I11981"/>
    <mergeCell ref="A11968:D11968"/>
    <mergeCell ref="A11969:I11969"/>
    <mergeCell ref="A11970:B11970"/>
    <mergeCell ref="A11973:C11973"/>
    <mergeCell ref="D11974:I11974"/>
    <mergeCell ref="A12017:D12017"/>
    <mergeCell ref="A12018:I12018"/>
    <mergeCell ref="A12019:B12019"/>
    <mergeCell ref="A12022:C12022"/>
    <mergeCell ref="D12023:I12023"/>
    <mergeCell ref="A12010:D12010"/>
    <mergeCell ref="A12011:I12011"/>
    <mergeCell ref="A12012:B12012"/>
    <mergeCell ref="A12015:C12015"/>
    <mergeCell ref="D12016:I12016"/>
    <mergeCell ref="A12003:D12003"/>
    <mergeCell ref="A12004:I12004"/>
    <mergeCell ref="A12005:B12005"/>
    <mergeCell ref="A12008:C12008"/>
    <mergeCell ref="D12009:I12009"/>
    <mergeCell ref="A11996:D11996"/>
    <mergeCell ref="A11997:I11997"/>
    <mergeCell ref="A11998:B11998"/>
    <mergeCell ref="A12001:C12001"/>
    <mergeCell ref="D12002:I12002"/>
    <mergeCell ref="A12045:D12045"/>
    <mergeCell ref="A12046:I12046"/>
    <mergeCell ref="A12047:B12047"/>
    <mergeCell ref="A12052:C12052"/>
    <mergeCell ref="D12053:I12053"/>
    <mergeCell ref="A12038:D12038"/>
    <mergeCell ref="A12039:I12039"/>
    <mergeCell ref="A12040:B12040"/>
    <mergeCell ref="A12043:C12043"/>
    <mergeCell ref="D12044:I12044"/>
    <mergeCell ref="A12031:D12031"/>
    <mergeCell ref="A12032:I12032"/>
    <mergeCell ref="A12033:B12033"/>
    <mergeCell ref="A12036:C12036"/>
    <mergeCell ref="D12037:I12037"/>
    <mergeCell ref="A12024:D12024"/>
    <mergeCell ref="A12025:I12025"/>
    <mergeCell ref="A12026:B12026"/>
    <mergeCell ref="A12029:C12029"/>
    <mergeCell ref="D12030:I12030"/>
    <mergeCell ref="A12079:D12079"/>
    <mergeCell ref="A12080:I12080"/>
    <mergeCell ref="A12081:B12081"/>
    <mergeCell ref="A12084:C12084"/>
    <mergeCell ref="D12085:I12085"/>
    <mergeCell ref="A12072:D12072"/>
    <mergeCell ref="A12073:I12073"/>
    <mergeCell ref="A12074:B12074"/>
    <mergeCell ref="A12077:C12077"/>
    <mergeCell ref="D12078:I12078"/>
    <mergeCell ref="A12063:D12063"/>
    <mergeCell ref="A12064:I12064"/>
    <mergeCell ref="A12065:B12065"/>
    <mergeCell ref="A12070:C12070"/>
    <mergeCell ref="D12071:I12071"/>
    <mergeCell ref="A12054:D12054"/>
    <mergeCell ref="A12055:I12055"/>
    <mergeCell ref="A12056:B12056"/>
    <mergeCell ref="A12061:C12061"/>
    <mergeCell ref="D12062:I12062"/>
    <mergeCell ref="A12107:D12107"/>
    <mergeCell ref="A12108:I12108"/>
    <mergeCell ref="A12109:B12109"/>
    <mergeCell ref="A12112:C12112"/>
    <mergeCell ref="D12113:I12113"/>
    <mergeCell ref="A12100:D12100"/>
    <mergeCell ref="A12101:I12101"/>
    <mergeCell ref="A12102:B12102"/>
    <mergeCell ref="A12105:C12105"/>
    <mergeCell ref="D12106:I12106"/>
    <mergeCell ref="A12093:D12093"/>
    <mergeCell ref="A12094:I12094"/>
    <mergeCell ref="A12095:B12095"/>
    <mergeCell ref="A12098:C12098"/>
    <mergeCell ref="D12099:I12099"/>
    <mergeCell ref="A12086:D12086"/>
    <mergeCell ref="A12087:I12087"/>
    <mergeCell ref="A12088:B12088"/>
    <mergeCell ref="A12091:C12091"/>
    <mergeCell ref="D12092:I12092"/>
    <mergeCell ref="A12135:D12135"/>
    <mergeCell ref="A12136:I12136"/>
    <mergeCell ref="A12137:B12137"/>
    <mergeCell ref="A12140:C12140"/>
    <mergeCell ref="D12141:I12141"/>
    <mergeCell ref="A12128:D12128"/>
    <mergeCell ref="A12129:I12129"/>
    <mergeCell ref="A12130:B12130"/>
    <mergeCell ref="A12133:C12133"/>
    <mergeCell ref="D12134:I12134"/>
    <mergeCell ref="A12121:D12121"/>
    <mergeCell ref="A12122:I12122"/>
    <mergeCell ref="A12123:B12123"/>
    <mergeCell ref="A12126:C12126"/>
    <mergeCell ref="D12127:I12127"/>
    <mergeCell ref="A12114:D12114"/>
    <mergeCell ref="A12115:I12115"/>
    <mergeCell ref="A12116:B12116"/>
    <mergeCell ref="A12119:C12119"/>
    <mergeCell ref="D12120:I12120"/>
    <mergeCell ref="A12163:D12163"/>
    <mergeCell ref="A12164:I12164"/>
    <mergeCell ref="A12165:B12165"/>
    <mergeCell ref="A12168:C12168"/>
    <mergeCell ref="D12169:I12169"/>
    <mergeCell ref="A12156:D12156"/>
    <mergeCell ref="A12157:I12157"/>
    <mergeCell ref="A12158:B12158"/>
    <mergeCell ref="A12161:C12161"/>
    <mergeCell ref="D12162:I12162"/>
    <mergeCell ref="A12149:D12149"/>
    <mergeCell ref="A12150:I12150"/>
    <mergeCell ref="A12151:B12151"/>
    <mergeCell ref="A12154:C12154"/>
    <mergeCell ref="D12155:I12155"/>
    <mergeCell ref="A12142:D12142"/>
    <mergeCell ref="A12143:I12143"/>
    <mergeCell ref="A12144:B12144"/>
    <mergeCell ref="A12147:C12147"/>
    <mergeCell ref="D12148:I12148"/>
    <mergeCell ref="A12191:D12191"/>
    <mergeCell ref="A12192:I12192"/>
    <mergeCell ref="A12193:B12193"/>
    <mergeCell ref="A12198:C12198"/>
    <mergeCell ref="D12199:I12199"/>
    <mergeCell ref="A12184:D12184"/>
    <mergeCell ref="A12185:I12185"/>
    <mergeCell ref="A12186:B12186"/>
    <mergeCell ref="A12189:C12189"/>
    <mergeCell ref="D12190:I12190"/>
    <mergeCell ref="A12177:D12177"/>
    <mergeCell ref="A12178:I12178"/>
    <mergeCell ref="A12179:B12179"/>
    <mergeCell ref="A12182:C12182"/>
    <mergeCell ref="D12183:I12183"/>
    <mergeCell ref="A12170:D12170"/>
    <mergeCell ref="A12171:I12171"/>
    <mergeCell ref="A12172:B12172"/>
    <mergeCell ref="A12175:C12175"/>
    <mergeCell ref="D12176:I12176"/>
    <mergeCell ref="A12225:D12225"/>
    <mergeCell ref="A12226:I12226"/>
    <mergeCell ref="A12227:B12227"/>
    <mergeCell ref="A12230:C12230"/>
    <mergeCell ref="D12231:I12231"/>
    <mergeCell ref="A12218:D12218"/>
    <mergeCell ref="A12219:I12219"/>
    <mergeCell ref="A12220:B12220"/>
    <mergeCell ref="A12223:C12223"/>
    <mergeCell ref="D12224:I12224"/>
    <mergeCell ref="A12209:D12209"/>
    <mergeCell ref="A12210:I12210"/>
    <mergeCell ref="A12211:B12211"/>
    <mergeCell ref="A12216:C12216"/>
    <mergeCell ref="D12217:I12217"/>
    <mergeCell ref="A12200:D12200"/>
    <mergeCell ref="A12201:I12201"/>
    <mergeCell ref="A12202:B12202"/>
    <mergeCell ref="A12207:C12207"/>
    <mergeCell ref="D12208:I12208"/>
    <mergeCell ref="A12253:D12253"/>
    <mergeCell ref="A12254:I12254"/>
    <mergeCell ref="A12255:B12255"/>
    <mergeCell ref="A12258:C12258"/>
    <mergeCell ref="D12259:I12259"/>
    <mergeCell ref="A12246:D12246"/>
    <mergeCell ref="A12247:I12247"/>
    <mergeCell ref="A12248:B12248"/>
    <mergeCell ref="A12251:C12251"/>
    <mergeCell ref="D12252:I12252"/>
    <mergeCell ref="A12239:D12239"/>
    <mergeCell ref="A12240:I12240"/>
    <mergeCell ref="A12241:B12241"/>
    <mergeCell ref="A12244:C12244"/>
    <mergeCell ref="D12245:I12245"/>
    <mergeCell ref="A12232:D12232"/>
    <mergeCell ref="A12233:I12233"/>
    <mergeCell ref="A12234:B12234"/>
    <mergeCell ref="A12237:C12237"/>
    <mergeCell ref="D12238:I12238"/>
    <mergeCell ref="A12281:D12281"/>
    <mergeCell ref="A12282:I12282"/>
    <mergeCell ref="A12283:B12283"/>
    <mergeCell ref="A12286:C12286"/>
    <mergeCell ref="D12287:I12287"/>
    <mergeCell ref="A12274:D12274"/>
    <mergeCell ref="A12275:I12275"/>
    <mergeCell ref="A12276:B12276"/>
    <mergeCell ref="A12279:C12279"/>
    <mergeCell ref="D12280:I12280"/>
    <mergeCell ref="A12267:D12267"/>
    <mergeCell ref="A12268:I12268"/>
    <mergeCell ref="A12269:B12269"/>
    <mergeCell ref="A12272:C12272"/>
    <mergeCell ref="D12273:I12273"/>
    <mergeCell ref="A12260:D12260"/>
    <mergeCell ref="A12261:I12261"/>
    <mergeCell ref="A12262:B12262"/>
    <mergeCell ref="A12265:C12265"/>
    <mergeCell ref="D12266:I12266"/>
    <mergeCell ref="A12309:D12309"/>
    <mergeCell ref="A12310:I12310"/>
    <mergeCell ref="A12311:B12311"/>
    <mergeCell ref="A12314:C12314"/>
    <mergeCell ref="D12315:I12315"/>
    <mergeCell ref="A12302:D12302"/>
    <mergeCell ref="A12303:I12303"/>
    <mergeCell ref="A12304:B12304"/>
    <mergeCell ref="A12307:C12307"/>
    <mergeCell ref="D12308:I12308"/>
    <mergeCell ref="A12295:D12295"/>
    <mergeCell ref="A12296:I12296"/>
    <mergeCell ref="A12297:B12297"/>
    <mergeCell ref="A12300:C12300"/>
    <mergeCell ref="D12301:I12301"/>
    <mergeCell ref="A12288:D12288"/>
    <mergeCell ref="A12289:I12289"/>
    <mergeCell ref="A12290:B12290"/>
    <mergeCell ref="A12293:C12293"/>
    <mergeCell ref="D12294:I12294"/>
    <mergeCell ref="A12337:D12337"/>
    <mergeCell ref="A12338:I12338"/>
    <mergeCell ref="A12339:B12339"/>
    <mergeCell ref="A12344:C12344"/>
    <mergeCell ref="D12345:I12345"/>
    <mergeCell ref="A12330:D12330"/>
    <mergeCell ref="A12331:I12331"/>
    <mergeCell ref="A12332:B12332"/>
    <mergeCell ref="A12335:C12335"/>
    <mergeCell ref="D12336:I12336"/>
    <mergeCell ref="A12323:D12323"/>
    <mergeCell ref="A12324:I12324"/>
    <mergeCell ref="A12325:B12325"/>
    <mergeCell ref="A12328:C12328"/>
    <mergeCell ref="D12329:I12329"/>
    <mergeCell ref="A12316:D12316"/>
    <mergeCell ref="A12317:I12317"/>
    <mergeCell ref="A12318:B12318"/>
    <mergeCell ref="A12321:C12321"/>
    <mergeCell ref="D12322:I12322"/>
    <mergeCell ref="A12371:D12371"/>
    <mergeCell ref="A12372:I12372"/>
    <mergeCell ref="A12373:B12373"/>
    <mergeCell ref="A12376:C12376"/>
    <mergeCell ref="D12377:I12377"/>
    <mergeCell ref="A12364:D12364"/>
    <mergeCell ref="A12365:I12365"/>
    <mergeCell ref="A12366:B12366"/>
    <mergeCell ref="A12369:C12369"/>
    <mergeCell ref="D12370:I12370"/>
    <mergeCell ref="A12355:D12355"/>
    <mergeCell ref="A12356:I12356"/>
    <mergeCell ref="A12357:B12357"/>
    <mergeCell ref="A12362:C12362"/>
    <mergeCell ref="D12363:I12363"/>
    <mergeCell ref="A12346:D12346"/>
    <mergeCell ref="A12347:I12347"/>
    <mergeCell ref="A12348:B12348"/>
    <mergeCell ref="A12353:C12353"/>
    <mergeCell ref="D12354:I12354"/>
    <mergeCell ref="A12399:D12399"/>
    <mergeCell ref="A12400:I12400"/>
    <mergeCell ref="A12401:B12401"/>
    <mergeCell ref="A12404:C12404"/>
    <mergeCell ref="D12405:I12405"/>
    <mergeCell ref="A12392:D12392"/>
    <mergeCell ref="A12393:I12393"/>
    <mergeCell ref="A12394:B12394"/>
    <mergeCell ref="A12397:C12397"/>
    <mergeCell ref="D12398:I12398"/>
    <mergeCell ref="A12385:D12385"/>
    <mergeCell ref="A12386:I12386"/>
    <mergeCell ref="A12387:B12387"/>
    <mergeCell ref="A12390:C12390"/>
    <mergeCell ref="D12391:I12391"/>
    <mergeCell ref="A12378:D12378"/>
    <mergeCell ref="A12379:I12379"/>
    <mergeCell ref="A12380:B12380"/>
    <mergeCell ref="A12383:C12383"/>
    <mergeCell ref="D12384:I12384"/>
    <mergeCell ref="A12427:D12427"/>
    <mergeCell ref="A12428:I12428"/>
    <mergeCell ref="A12429:B12429"/>
    <mergeCell ref="A12432:C12432"/>
    <mergeCell ref="D12433:I12433"/>
    <mergeCell ref="A12420:D12420"/>
    <mergeCell ref="A12421:I12421"/>
    <mergeCell ref="A12422:B12422"/>
    <mergeCell ref="A12425:C12425"/>
    <mergeCell ref="D12426:I12426"/>
    <mergeCell ref="A12413:D12413"/>
    <mergeCell ref="A12414:I12414"/>
    <mergeCell ref="A12415:B12415"/>
    <mergeCell ref="A12418:C12418"/>
    <mergeCell ref="D12419:I12419"/>
    <mergeCell ref="A12406:D12406"/>
    <mergeCell ref="A12407:I12407"/>
    <mergeCell ref="A12408:B12408"/>
    <mergeCell ref="A12411:C12411"/>
    <mergeCell ref="D12412:I12412"/>
    <mergeCell ref="A12455:D12455"/>
    <mergeCell ref="A12456:I12456"/>
    <mergeCell ref="A12457:B12457"/>
    <mergeCell ref="A12460:C12460"/>
    <mergeCell ref="D12461:I12461"/>
    <mergeCell ref="A12448:D12448"/>
    <mergeCell ref="A12449:I12449"/>
    <mergeCell ref="A12450:B12450"/>
    <mergeCell ref="A12453:C12453"/>
    <mergeCell ref="D12454:I12454"/>
    <mergeCell ref="A12441:D12441"/>
    <mergeCell ref="A12442:I12442"/>
    <mergeCell ref="A12443:B12443"/>
    <mergeCell ref="A12446:C12446"/>
    <mergeCell ref="D12447:I12447"/>
    <mergeCell ref="A12434:D12434"/>
    <mergeCell ref="A12435:I12435"/>
    <mergeCell ref="A12436:B12436"/>
    <mergeCell ref="A12439:C12439"/>
    <mergeCell ref="D12440:I12440"/>
    <mergeCell ref="A12483:D12483"/>
    <mergeCell ref="A12484:I12484"/>
    <mergeCell ref="A12485:B12485"/>
    <mergeCell ref="A12490:C12490"/>
    <mergeCell ref="D12491:I12491"/>
    <mergeCell ref="A12476:D12476"/>
    <mergeCell ref="A12477:I12477"/>
    <mergeCell ref="A12478:B12478"/>
    <mergeCell ref="A12481:C12481"/>
    <mergeCell ref="D12482:I12482"/>
    <mergeCell ref="A12469:D12469"/>
    <mergeCell ref="A12470:I12470"/>
    <mergeCell ref="A12471:B12471"/>
    <mergeCell ref="A12474:C12474"/>
    <mergeCell ref="D12475:I12475"/>
    <mergeCell ref="A12462:D12462"/>
    <mergeCell ref="A12463:I12463"/>
    <mergeCell ref="A12464:B12464"/>
    <mergeCell ref="A12467:C12467"/>
    <mergeCell ref="D12468:I12468"/>
    <mergeCell ref="A12517:D12517"/>
    <mergeCell ref="A12518:I12518"/>
    <mergeCell ref="A12519:B12519"/>
    <mergeCell ref="A12522:C12522"/>
    <mergeCell ref="D12523:I12523"/>
    <mergeCell ref="A12510:D12510"/>
    <mergeCell ref="A12511:I12511"/>
    <mergeCell ref="A12512:B12512"/>
    <mergeCell ref="A12515:C12515"/>
    <mergeCell ref="D12516:I12516"/>
    <mergeCell ref="A12501:D12501"/>
    <mergeCell ref="A12502:I12502"/>
    <mergeCell ref="A12503:B12503"/>
    <mergeCell ref="A12508:C12508"/>
    <mergeCell ref="D12509:I12509"/>
    <mergeCell ref="A12492:D12492"/>
    <mergeCell ref="A12493:I12493"/>
    <mergeCell ref="A12494:B12494"/>
    <mergeCell ref="A12499:C12499"/>
    <mergeCell ref="D12500:I12500"/>
    <mergeCell ref="A12545:D12545"/>
    <mergeCell ref="A12546:I12546"/>
    <mergeCell ref="A12547:B12547"/>
    <mergeCell ref="A12550:C12550"/>
    <mergeCell ref="D12551:I12551"/>
    <mergeCell ref="A12538:D12538"/>
    <mergeCell ref="A12539:I12539"/>
    <mergeCell ref="A12540:B12540"/>
    <mergeCell ref="A12543:C12543"/>
    <mergeCell ref="D12544:I12544"/>
    <mergeCell ref="A12531:D12531"/>
    <mergeCell ref="A12532:I12532"/>
    <mergeCell ref="A12533:B12533"/>
    <mergeCell ref="A12536:C12536"/>
    <mergeCell ref="D12537:I12537"/>
    <mergeCell ref="A12524:D12524"/>
    <mergeCell ref="A12525:I12525"/>
    <mergeCell ref="A12526:B12526"/>
    <mergeCell ref="A12529:C12529"/>
    <mergeCell ref="D12530:I12530"/>
    <mergeCell ref="A12573:D12573"/>
    <mergeCell ref="A12574:I12574"/>
    <mergeCell ref="A12575:B12575"/>
    <mergeCell ref="A12578:C12578"/>
    <mergeCell ref="D12579:I12579"/>
    <mergeCell ref="A12566:D12566"/>
    <mergeCell ref="A12567:I12567"/>
    <mergeCell ref="A12568:B12568"/>
    <mergeCell ref="A12571:C12571"/>
    <mergeCell ref="D12572:I12572"/>
    <mergeCell ref="A12559:D12559"/>
    <mergeCell ref="A12560:I12560"/>
    <mergeCell ref="A12561:B12561"/>
    <mergeCell ref="A12564:C12564"/>
    <mergeCell ref="D12565:I12565"/>
    <mergeCell ref="A12552:D12552"/>
    <mergeCell ref="A12553:I12553"/>
    <mergeCell ref="A12554:B12554"/>
    <mergeCell ref="A12557:C12557"/>
    <mergeCell ref="D12558:I12558"/>
    <mergeCell ref="A12601:D12601"/>
    <mergeCell ref="A12602:I12602"/>
    <mergeCell ref="A12603:B12603"/>
    <mergeCell ref="A12606:C12606"/>
    <mergeCell ref="D12607:I12607"/>
    <mergeCell ref="A12594:D12594"/>
    <mergeCell ref="A12595:I12595"/>
    <mergeCell ref="A12596:B12596"/>
    <mergeCell ref="A12599:C12599"/>
    <mergeCell ref="D12600:I12600"/>
    <mergeCell ref="A12587:D12587"/>
    <mergeCell ref="A12588:I12588"/>
    <mergeCell ref="A12589:B12589"/>
    <mergeCell ref="A12592:C12592"/>
    <mergeCell ref="D12593:I12593"/>
    <mergeCell ref="A12580:D12580"/>
    <mergeCell ref="A12581:I12581"/>
    <mergeCell ref="A12582:B12582"/>
    <mergeCell ref="A12585:C12585"/>
    <mergeCell ref="D12586:I12586"/>
    <mergeCell ref="A12629:D12629"/>
    <mergeCell ref="A12630:I12630"/>
    <mergeCell ref="A12631:B12631"/>
    <mergeCell ref="A12636:C12636"/>
    <mergeCell ref="D12637:I12637"/>
    <mergeCell ref="A12622:D12622"/>
    <mergeCell ref="A12623:I12623"/>
    <mergeCell ref="A12624:B12624"/>
    <mergeCell ref="A12627:C12627"/>
    <mergeCell ref="D12628:I12628"/>
    <mergeCell ref="A12615:D12615"/>
    <mergeCell ref="A12616:I12616"/>
    <mergeCell ref="A12617:B12617"/>
    <mergeCell ref="A12620:C12620"/>
    <mergeCell ref="D12621:I12621"/>
    <mergeCell ref="A12608:D12608"/>
    <mergeCell ref="A12609:I12609"/>
    <mergeCell ref="A12610:B12610"/>
    <mergeCell ref="A12613:C12613"/>
    <mergeCell ref="D12614:I12614"/>
    <mergeCell ref="A12663:D12663"/>
    <mergeCell ref="A12664:I12664"/>
    <mergeCell ref="A12665:B12665"/>
    <mergeCell ref="A12668:C12668"/>
    <mergeCell ref="D12669:I12669"/>
    <mergeCell ref="A12656:D12656"/>
    <mergeCell ref="A12657:I12657"/>
    <mergeCell ref="A12658:B12658"/>
    <mergeCell ref="A12661:C12661"/>
    <mergeCell ref="D12662:I12662"/>
    <mergeCell ref="A12647:D12647"/>
    <mergeCell ref="A12648:I12648"/>
    <mergeCell ref="A12649:B12649"/>
    <mergeCell ref="A12654:C12654"/>
    <mergeCell ref="D12655:I12655"/>
    <mergeCell ref="A12638:D12638"/>
    <mergeCell ref="A12639:I12639"/>
    <mergeCell ref="A12640:B12640"/>
    <mergeCell ref="A12645:C12645"/>
    <mergeCell ref="D12646:I12646"/>
    <mergeCell ref="A12691:D12691"/>
    <mergeCell ref="A12692:I12692"/>
    <mergeCell ref="A12693:B12693"/>
    <mergeCell ref="A12696:C12696"/>
    <mergeCell ref="D12697:I12697"/>
    <mergeCell ref="A12684:D12684"/>
    <mergeCell ref="A12685:I12685"/>
    <mergeCell ref="A12686:B12686"/>
    <mergeCell ref="A12689:C12689"/>
    <mergeCell ref="D12690:I12690"/>
    <mergeCell ref="A12677:D12677"/>
    <mergeCell ref="A12678:I12678"/>
    <mergeCell ref="A12679:B12679"/>
    <mergeCell ref="A12682:C12682"/>
    <mergeCell ref="D12683:I12683"/>
    <mergeCell ref="A12670:D12670"/>
    <mergeCell ref="A12671:I12671"/>
    <mergeCell ref="A12672:B12672"/>
    <mergeCell ref="A12675:C12675"/>
    <mergeCell ref="D12676:I12676"/>
    <mergeCell ref="A12719:D12719"/>
    <mergeCell ref="A12720:I12720"/>
    <mergeCell ref="A12721:B12721"/>
    <mergeCell ref="A12724:C12724"/>
    <mergeCell ref="D12725:I12725"/>
    <mergeCell ref="A12712:D12712"/>
    <mergeCell ref="A12713:I12713"/>
    <mergeCell ref="A12714:B12714"/>
    <mergeCell ref="A12717:C12717"/>
    <mergeCell ref="D12718:I12718"/>
    <mergeCell ref="A12705:D12705"/>
    <mergeCell ref="A12706:I12706"/>
    <mergeCell ref="A12707:B12707"/>
    <mergeCell ref="A12710:C12710"/>
    <mergeCell ref="D12711:I12711"/>
    <mergeCell ref="A12698:D12698"/>
    <mergeCell ref="A12699:I12699"/>
    <mergeCell ref="A12700:B12700"/>
    <mergeCell ref="A12703:C12703"/>
    <mergeCell ref="D12704:I12704"/>
    <mergeCell ref="A12747:D12747"/>
    <mergeCell ref="A12748:I12748"/>
    <mergeCell ref="A12749:B12749"/>
    <mergeCell ref="A12752:C12752"/>
    <mergeCell ref="D12753:I12753"/>
    <mergeCell ref="A12740:D12740"/>
    <mergeCell ref="A12741:I12741"/>
    <mergeCell ref="A12742:B12742"/>
    <mergeCell ref="A12745:C12745"/>
    <mergeCell ref="D12746:I12746"/>
    <mergeCell ref="A12733:D12733"/>
    <mergeCell ref="A12734:I12734"/>
    <mergeCell ref="A12735:B12735"/>
    <mergeCell ref="A12738:C12738"/>
    <mergeCell ref="D12739:I12739"/>
    <mergeCell ref="A12726:D12726"/>
    <mergeCell ref="A12727:I12727"/>
    <mergeCell ref="A12728:B12728"/>
    <mergeCell ref="A12731:C12731"/>
    <mergeCell ref="D12732:I12732"/>
    <mergeCell ref="A12775:D12775"/>
    <mergeCell ref="A12776:I12776"/>
    <mergeCell ref="A12777:B12777"/>
    <mergeCell ref="A12782:C12782"/>
    <mergeCell ref="D12783:I12783"/>
    <mergeCell ref="A12768:D12768"/>
    <mergeCell ref="A12769:I12769"/>
    <mergeCell ref="A12770:B12770"/>
    <mergeCell ref="A12773:C12773"/>
    <mergeCell ref="D12774:I12774"/>
    <mergeCell ref="A12761:D12761"/>
    <mergeCell ref="A12762:I12762"/>
    <mergeCell ref="A12763:B12763"/>
    <mergeCell ref="A12766:C12766"/>
    <mergeCell ref="D12767:I12767"/>
    <mergeCell ref="A12754:D12754"/>
    <mergeCell ref="A12755:I12755"/>
    <mergeCell ref="A12756:B12756"/>
    <mergeCell ref="A12759:C12759"/>
    <mergeCell ref="D12760:I12760"/>
    <mergeCell ref="A12809:D12809"/>
    <mergeCell ref="A12810:I12810"/>
    <mergeCell ref="A12811:B12811"/>
    <mergeCell ref="A12814:C12814"/>
    <mergeCell ref="D12815:I12815"/>
    <mergeCell ref="A12802:D12802"/>
    <mergeCell ref="A12803:I12803"/>
    <mergeCell ref="A12804:B12804"/>
    <mergeCell ref="A12807:C12807"/>
    <mergeCell ref="D12808:I12808"/>
    <mergeCell ref="A12793:D12793"/>
    <mergeCell ref="A12794:I12794"/>
    <mergeCell ref="A12795:B12795"/>
    <mergeCell ref="A12800:C12800"/>
    <mergeCell ref="D12801:I12801"/>
    <mergeCell ref="A12784:D12784"/>
    <mergeCell ref="A12785:I12785"/>
    <mergeCell ref="A12786:B12786"/>
    <mergeCell ref="A12791:C12791"/>
    <mergeCell ref="D12792:I12792"/>
    <mergeCell ref="A12837:D12837"/>
    <mergeCell ref="A12838:I12838"/>
    <mergeCell ref="A12839:B12839"/>
    <mergeCell ref="A12842:C12842"/>
    <mergeCell ref="D12843:I12843"/>
    <mergeCell ref="A12830:D12830"/>
    <mergeCell ref="A12831:I12831"/>
    <mergeCell ref="A12832:B12832"/>
    <mergeCell ref="A12835:C12835"/>
    <mergeCell ref="D12836:I12836"/>
    <mergeCell ref="A12823:D12823"/>
    <mergeCell ref="A12824:I12824"/>
    <mergeCell ref="A12825:B12825"/>
    <mergeCell ref="A12828:C12828"/>
    <mergeCell ref="D12829:I12829"/>
    <mergeCell ref="A12816:D12816"/>
    <mergeCell ref="A12817:I12817"/>
    <mergeCell ref="A12818:B12818"/>
    <mergeCell ref="A12821:C12821"/>
    <mergeCell ref="D12822:I12822"/>
    <mergeCell ref="A12865:D12865"/>
    <mergeCell ref="A12866:I12866"/>
    <mergeCell ref="A12867:B12867"/>
    <mergeCell ref="A12870:C12870"/>
    <mergeCell ref="D12871:I12871"/>
    <mergeCell ref="A12858:D12858"/>
    <mergeCell ref="A12859:I12859"/>
    <mergeCell ref="A12860:B12860"/>
    <mergeCell ref="A12863:C12863"/>
    <mergeCell ref="D12864:I12864"/>
    <mergeCell ref="A12851:D12851"/>
    <mergeCell ref="A12852:I12852"/>
    <mergeCell ref="A12853:B12853"/>
    <mergeCell ref="A12856:C12856"/>
    <mergeCell ref="D12857:I12857"/>
    <mergeCell ref="A12844:D12844"/>
    <mergeCell ref="A12845:I12845"/>
    <mergeCell ref="A12846:B12846"/>
    <mergeCell ref="A12849:C12849"/>
    <mergeCell ref="D12850:I12850"/>
    <mergeCell ref="A12893:D12893"/>
    <mergeCell ref="A12894:I12894"/>
    <mergeCell ref="A12895:B12895"/>
    <mergeCell ref="A12898:C12898"/>
    <mergeCell ref="D12899:I12899"/>
    <mergeCell ref="A12886:D12886"/>
    <mergeCell ref="A12887:I12887"/>
    <mergeCell ref="A12888:B12888"/>
    <mergeCell ref="A12891:C12891"/>
    <mergeCell ref="D12892:I12892"/>
    <mergeCell ref="A12879:D12879"/>
    <mergeCell ref="A12880:I12880"/>
    <mergeCell ref="A12881:B12881"/>
    <mergeCell ref="A12884:C12884"/>
    <mergeCell ref="D12885:I12885"/>
    <mergeCell ref="A12872:D12872"/>
    <mergeCell ref="A12873:I12873"/>
    <mergeCell ref="A12874:B12874"/>
    <mergeCell ref="A12877:C12877"/>
    <mergeCell ref="D12878:I12878"/>
    <mergeCell ref="A12921:D12921"/>
    <mergeCell ref="A12922:I12922"/>
    <mergeCell ref="A12923:B12923"/>
    <mergeCell ref="A12928:C12928"/>
    <mergeCell ref="D12929:I12929"/>
    <mergeCell ref="A12914:D12914"/>
    <mergeCell ref="A12915:I12915"/>
    <mergeCell ref="A12916:B12916"/>
    <mergeCell ref="A12919:C12919"/>
    <mergeCell ref="D12920:I12920"/>
    <mergeCell ref="A12907:D12907"/>
    <mergeCell ref="A12908:I12908"/>
    <mergeCell ref="A12909:B12909"/>
    <mergeCell ref="A12912:C12912"/>
    <mergeCell ref="D12913:I12913"/>
    <mergeCell ref="A12900:D12900"/>
    <mergeCell ref="A12901:I12901"/>
    <mergeCell ref="A12902:B12902"/>
    <mergeCell ref="A12905:C12905"/>
    <mergeCell ref="D12906:I12906"/>
    <mergeCell ref="A12955:D12955"/>
    <mergeCell ref="A12956:I12956"/>
    <mergeCell ref="A12957:B12957"/>
    <mergeCell ref="A12960:C12960"/>
    <mergeCell ref="D12961:I12961"/>
    <mergeCell ref="A12948:D12948"/>
    <mergeCell ref="A12949:I12949"/>
    <mergeCell ref="A12950:B12950"/>
    <mergeCell ref="A12953:C12953"/>
    <mergeCell ref="D12954:I12954"/>
    <mergeCell ref="A12939:D12939"/>
    <mergeCell ref="A12940:I12940"/>
    <mergeCell ref="A12941:B12941"/>
    <mergeCell ref="A12946:C12946"/>
    <mergeCell ref="D12947:I12947"/>
    <mergeCell ref="A12930:D12930"/>
    <mergeCell ref="A12931:I12931"/>
    <mergeCell ref="A12932:B12932"/>
    <mergeCell ref="A12937:C12937"/>
    <mergeCell ref="D12938:I12938"/>
    <mergeCell ref="A12983:D12983"/>
    <mergeCell ref="A12984:I12984"/>
    <mergeCell ref="A12985:B12985"/>
    <mergeCell ref="A12988:C12988"/>
    <mergeCell ref="D12989:I12989"/>
    <mergeCell ref="A12976:D12976"/>
    <mergeCell ref="A12977:I12977"/>
    <mergeCell ref="A12978:B12978"/>
    <mergeCell ref="A12981:C12981"/>
    <mergeCell ref="D12982:I12982"/>
    <mergeCell ref="A12969:D12969"/>
    <mergeCell ref="A12970:I12970"/>
    <mergeCell ref="A12971:B12971"/>
    <mergeCell ref="A12974:C12974"/>
    <mergeCell ref="D12975:I12975"/>
    <mergeCell ref="A12962:D12962"/>
    <mergeCell ref="A12963:I12963"/>
    <mergeCell ref="A12964:B12964"/>
    <mergeCell ref="A12967:C12967"/>
    <mergeCell ref="D12968:I12968"/>
    <mergeCell ref="A13011:D13011"/>
    <mergeCell ref="A13012:I13012"/>
    <mergeCell ref="A13013:B13013"/>
    <mergeCell ref="A13016:C13016"/>
    <mergeCell ref="D13017:I13017"/>
    <mergeCell ref="A13004:D13004"/>
    <mergeCell ref="A13005:I13005"/>
    <mergeCell ref="A13006:B13006"/>
    <mergeCell ref="A13009:C13009"/>
    <mergeCell ref="D13010:I13010"/>
    <mergeCell ref="A12997:D12997"/>
    <mergeCell ref="A12998:I12998"/>
    <mergeCell ref="A12999:B12999"/>
    <mergeCell ref="A13002:C13002"/>
    <mergeCell ref="D13003:I13003"/>
    <mergeCell ref="A12990:D12990"/>
    <mergeCell ref="A12991:I12991"/>
    <mergeCell ref="A12992:B12992"/>
    <mergeCell ref="A12995:C12995"/>
    <mergeCell ref="D12996:I12996"/>
    <mergeCell ref="A13046:D13046"/>
    <mergeCell ref="A13039:D13039"/>
    <mergeCell ref="A13040:I13040"/>
    <mergeCell ref="A13041:B13041"/>
    <mergeCell ref="A13044:C13044"/>
    <mergeCell ref="D13045:I13045"/>
    <mergeCell ref="A13032:D13032"/>
    <mergeCell ref="A13033:I13033"/>
    <mergeCell ref="A13034:B13034"/>
    <mergeCell ref="A13037:C13037"/>
    <mergeCell ref="D13038:I13038"/>
    <mergeCell ref="A13025:D13025"/>
    <mergeCell ref="A13026:I13026"/>
    <mergeCell ref="A13027:B13027"/>
    <mergeCell ref="A13030:C13030"/>
    <mergeCell ref="D13031:I13031"/>
    <mergeCell ref="A13018:D13018"/>
    <mergeCell ref="A13019:I13019"/>
    <mergeCell ref="A13020:B13020"/>
    <mergeCell ref="A13023:C13023"/>
    <mergeCell ref="D13024:I13024"/>
  </mergeCells>
  <pageMargins left="0.51181102362204722" right="0.51181102362204722" top="0.51181102362204722" bottom="0.51181102362204722" header="0" footer="0"/>
  <pageSetup paperSize="9" scale="80" orientation="portrait" r:id="rId1"/>
  <headerFooter>
    <oddFooter>&amp;R&amp;G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</sheetPr>
  <dimension ref="A1:K22962"/>
  <sheetViews>
    <sheetView view="pageBreakPreview" zoomScale="85" zoomScaleNormal="100" zoomScaleSheetLayoutView="85" workbookViewId="0">
      <selection activeCell="G7" sqref="G7:H7"/>
    </sheetView>
  </sheetViews>
  <sheetFormatPr defaultRowHeight="15" x14ac:dyDescent="0.25"/>
  <cols>
    <col min="1" max="1" width="10.28515625" customWidth="1"/>
    <col min="2" max="2" width="39.42578125" customWidth="1"/>
    <col min="3" max="3" width="6.140625" customWidth="1"/>
    <col min="4" max="4" width="9.28515625" customWidth="1"/>
    <col min="5" max="10" width="6.140625" customWidth="1"/>
    <col min="11" max="11" width="12.42578125" customWidth="1"/>
  </cols>
  <sheetData>
    <row r="1" spans="1:11" ht="122.1" customHeight="1" x14ac:dyDescent="0.25">
      <c r="A1" s="86"/>
      <c r="B1" s="86"/>
      <c r="C1" s="86"/>
      <c r="D1" s="86"/>
      <c r="E1" s="86"/>
      <c r="F1" s="86"/>
      <c r="G1" s="86"/>
      <c r="H1" s="86"/>
      <c r="I1" s="86"/>
      <c r="J1" s="86"/>
      <c r="K1" s="86"/>
    </row>
    <row r="2" spans="1:11" ht="9.9499999999999993" customHeight="1" x14ac:dyDescent="0.25">
      <c r="A2" s="9"/>
      <c r="B2" s="9"/>
      <c r="C2" s="9"/>
      <c r="D2" s="9"/>
      <c r="E2" s="9"/>
      <c r="F2" s="9"/>
      <c r="G2" s="100"/>
      <c r="H2" s="100"/>
      <c r="I2" s="100"/>
      <c r="J2" s="100"/>
      <c r="K2" s="100"/>
    </row>
    <row r="3" spans="1:11" ht="20.100000000000001" customHeight="1" x14ac:dyDescent="0.25">
      <c r="A3" s="99" t="s">
        <v>2055</v>
      </c>
      <c r="B3" s="99"/>
      <c r="C3" s="99"/>
      <c r="D3" s="99"/>
      <c r="E3" s="99"/>
      <c r="F3" s="99"/>
      <c r="G3" s="99"/>
      <c r="H3" s="99"/>
      <c r="I3" s="99"/>
      <c r="J3" s="99"/>
      <c r="K3" s="99"/>
    </row>
    <row r="4" spans="1:11" ht="15" customHeight="1" x14ac:dyDescent="0.25">
      <c r="A4" s="93" t="s">
        <v>3893</v>
      </c>
      <c r="B4" s="93"/>
      <c r="C4" s="93"/>
      <c r="D4" s="94" t="s">
        <v>3</v>
      </c>
      <c r="E4" s="94"/>
      <c r="F4" s="23" t="s">
        <v>4</v>
      </c>
      <c r="G4" s="94" t="s">
        <v>3894</v>
      </c>
      <c r="H4" s="94"/>
      <c r="I4" s="94" t="s">
        <v>3895</v>
      </c>
      <c r="J4" s="94"/>
      <c r="K4" s="23" t="s">
        <v>3896</v>
      </c>
    </row>
    <row r="5" spans="1:11" ht="29.1" customHeight="1" x14ac:dyDescent="0.25">
      <c r="A5" s="24" t="s">
        <v>3897</v>
      </c>
      <c r="B5" s="95" t="s">
        <v>3898</v>
      </c>
      <c r="C5" s="95"/>
      <c r="D5" s="96" t="s">
        <v>20</v>
      </c>
      <c r="E5" s="96"/>
      <c r="F5" s="24" t="s">
        <v>84</v>
      </c>
      <c r="G5" s="116">
        <v>4</v>
      </c>
      <c r="H5" s="116"/>
      <c r="I5" s="98">
        <v>13.25</v>
      </c>
      <c r="J5" s="98"/>
      <c r="K5" s="27">
        <f>ROUND(ROUND(G5,2)*I5,2)</f>
        <v>53</v>
      </c>
    </row>
    <row r="6" spans="1:11" ht="29.1" customHeight="1" x14ac:dyDescent="0.25">
      <c r="A6" s="24" t="s">
        <v>3899</v>
      </c>
      <c r="B6" s="95" t="s">
        <v>3900</v>
      </c>
      <c r="C6" s="95"/>
      <c r="D6" s="96" t="s">
        <v>20</v>
      </c>
      <c r="E6" s="96"/>
      <c r="F6" s="24" t="s">
        <v>16</v>
      </c>
      <c r="G6" s="116">
        <v>1</v>
      </c>
      <c r="H6" s="116"/>
      <c r="I6" s="98">
        <v>400</v>
      </c>
      <c r="J6" s="98"/>
      <c r="K6" s="27">
        <f>ROUND(ROUND(G6,2)*I6,2)</f>
        <v>400</v>
      </c>
    </row>
    <row r="7" spans="1:11" ht="15" customHeight="1" x14ac:dyDescent="0.25">
      <c r="A7" s="24" t="s">
        <v>3901</v>
      </c>
      <c r="B7" s="95" t="s">
        <v>3902</v>
      </c>
      <c r="C7" s="95"/>
      <c r="D7" s="96" t="s">
        <v>20</v>
      </c>
      <c r="E7" s="96"/>
      <c r="F7" s="24" t="s">
        <v>3903</v>
      </c>
      <c r="G7" s="116">
        <v>0.15</v>
      </c>
      <c r="H7" s="116"/>
      <c r="I7" s="98">
        <v>19.37</v>
      </c>
      <c r="J7" s="98"/>
      <c r="K7" s="27">
        <f>ROUND(ROUND(G7,2)*I7,2)</f>
        <v>2.91</v>
      </c>
    </row>
    <row r="8" spans="1:11" ht="21" customHeight="1" x14ac:dyDescent="0.25">
      <c r="A8" s="24" t="s">
        <v>3904</v>
      </c>
      <c r="B8" s="95" t="s">
        <v>3905</v>
      </c>
      <c r="C8" s="95"/>
      <c r="D8" s="96" t="s">
        <v>20</v>
      </c>
      <c r="E8" s="96"/>
      <c r="F8" s="24" t="s">
        <v>84</v>
      </c>
      <c r="G8" s="116">
        <v>1</v>
      </c>
      <c r="H8" s="116"/>
      <c r="I8" s="98">
        <v>1.86</v>
      </c>
      <c r="J8" s="98"/>
      <c r="K8" s="27">
        <f>ROUND(ROUND(G8,2)*I8,2)</f>
        <v>1.86</v>
      </c>
    </row>
    <row r="9" spans="1:11" ht="15" customHeight="1" x14ac:dyDescent="0.25">
      <c r="A9" s="9"/>
      <c r="B9" s="9"/>
      <c r="C9" s="9"/>
      <c r="D9" s="9"/>
      <c r="E9" s="9"/>
      <c r="F9" s="9"/>
      <c r="G9" s="91" t="s">
        <v>3906</v>
      </c>
      <c r="H9" s="91"/>
      <c r="I9" s="91"/>
      <c r="J9" s="91"/>
      <c r="K9" s="28">
        <f>SUM(K5:K8)</f>
        <v>457.77000000000004</v>
      </c>
    </row>
    <row r="10" spans="1:11" ht="15" customHeight="1" x14ac:dyDescent="0.25">
      <c r="A10" s="93" t="s">
        <v>3907</v>
      </c>
      <c r="B10" s="93"/>
      <c r="C10" s="93"/>
      <c r="D10" s="94" t="s">
        <v>3</v>
      </c>
      <c r="E10" s="94"/>
      <c r="F10" s="23" t="s">
        <v>4</v>
      </c>
      <c r="G10" s="94" t="s">
        <v>3894</v>
      </c>
      <c r="H10" s="94"/>
      <c r="I10" s="94" t="s">
        <v>3895</v>
      </c>
      <c r="J10" s="94"/>
      <c r="K10" s="23" t="s">
        <v>3896</v>
      </c>
    </row>
    <row r="11" spans="1:11" ht="21" customHeight="1" x14ac:dyDescent="0.25">
      <c r="A11" s="24" t="s">
        <v>3908</v>
      </c>
      <c r="B11" s="95" t="s">
        <v>3909</v>
      </c>
      <c r="C11" s="95"/>
      <c r="D11" s="96" t="s">
        <v>20</v>
      </c>
      <c r="E11" s="96"/>
      <c r="F11" s="24" t="s">
        <v>2056</v>
      </c>
      <c r="G11" s="116">
        <v>1</v>
      </c>
      <c r="H11" s="116"/>
      <c r="I11" s="98">
        <v>32.24</v>
      </c>
      <c r="J11" s="98"/>
      <c r="K11" s="27">
        <f>ROUND(ROUND(G11,2)*I11,2)</f>
        <v>32.24</v>
      </c>
    </row>
    <row r="12" spans="1:11" ht="15" customHeight="1" x14ac:dyDescent="0.25">
      <c r="A12" s="24" t="s">
        <v>3910</v>
      </c>
      <c r="B12" s="95" t="s">
        <v>3911</v>
      </c>
      <c r="C12" s="95"/>
      <c r="D12" s="96" t="s">
        <v>20</v>
      </c>
      <c r="E12" s="96"/>
      <c r="F12" s="24" t="s">
        <v>2056</v>
      </c>
      <c r="G12" s="116">
        <v>2</v>
      </c>
      <c r="H12" s="116"/>
      <c r="I12" s="98">
        <v>24.94</v>
      </c>
      <c r="J12" s="98"/>
      <c r="K12" s="27">
        <f>ROUND(ROUND(G12,2)*I12,2)</f>
        <v>49.88</v>
      </c>
    </row>
    <row r="13" spans="1:11" ht="18" customHeight="1" x14ac:dyDescent="0.25">
      <c r="A13" s="9"/>
      <c r="B13" s="9"/>
      <c r="C13" s="9"/>
      <c r="D13" s="9"/>
      <c r="E13" s="9"/>
      <c r="F13" s="9"/>
      <c r="G13" s="91" t="s">
        <v>3912</v>
      </c>
      <c r="H13" s="91"/>
      <c r="I13" s="91"/>
      <c r="J13" s="91"/>
      <c r="K13" s="28">
        <f>SUM(K11:K12)</f>
        <v>82.12</v>
      </c>
    </row>
    <row r="14" spans="1:11" ht="15" customHeight="1" x14ac:dyDescent="0.25">
      <c r="A14" s="9"/>
      <c r="B14" s="9"/>
      <c r="C14" s="9"/>
      <c r="D14" s="9"/>
      <c r="E14" s="9"/>
      <c r="F14" s="9"/>
      <c r="G14" s="92" t="s">
        <v>3913</v>
      </c>
      <c r="H14" s="92"/>
      <c r="I14" s="92"/>
      <c r="J14" s="92"/>
      <c r="K14" s="29">
        <f>ROUND(SUM(K9,K13),2)</f>
        <v>539.89</v>
      </c>
    </row>
    <row r="15" spans="1:11" ht="9.9499999999999993" customHeight="1" x14ac:dyDescent="0.25">
      <c r="A15" s="9"/>
      <c r="B15" s="9"/>
      <c r="C15" s="9"/>
      <c r="D15" s="9"/>
      <c r="E15" s="9"/>
      <c r="F15" s="9"/>
      <c r="G15" s="100"/>
      <c r="H15" s="100"/>
      <c r="I15" s="100"/>
      <c r="J15" s="100"/>
      <c r="K15" s="100"/>
    </row>
    <row r="16" spans="1:11" ht="20.100000000000001" customHeight="1" x14ac:dyDescent="0.25">
      <c r="A16" s="99" t="s">
        <v>2061</v>
      </c>
      <c r="B16" s="99"/>
      <c r="C16" s="99"/>
      <c r="D16" s="99"/>
      <c r="E16" s="99"/>
      <c r="F16" s="99"/>
      <c r="G16" s="99"/>
      <c r="H16" s="99"/>
      <c r="I16" s="99"/>
      <c r="J16" s="99"/>
      <c r="K16" s="99"/>
    </row>
    <row r="17" spans="1:11" ht="15" customHeight="1" x14ac:dyDescent="0.25">
      <c r="A17" s="93" t="s">
        <v>3914</v>
      </c>
      <c r="B17" s="93"/>
      <c r="C17" s="93"/>
      <c r="D17" s="94" t="s">
        <v>3</v>
      </c>
      <c r="E17" s="94"/>
      <c r="F17" s="23" t="s">
        <v>4</v>
      </c>
      <c r="G17" s="94" t="s">
        <v>3894</v>
      </c>
      <c r="H17" s="94"/>
      <c r="I17" s="94" t="s">
        <v>3895</v>
      </c>
      <c r="J17" s="94"/>
      <c r="K17" s="23" t="s">
        <v>3896</v>
      </c>
    </row>
    <row r="18" spans="1:11" ht="38.1" customHeight="1" x14ac:dyDescent="0.25">
      <c r="A18" s="24" t="s">
        <v>18</v>
      </c>
      <c r="B18" s="95" t="s">
        <v>19</v>
      </c>
      <c r="C18" s="95"/>
      <c r="D18" s="96" t="s">
        <v>20</v>
      </c>
      <c r="E18" s="96"/>
      <c r="F18" s="24" t="s">
        <v>21</v>
      </c>
      <c r="G18" s="97">
        <v>1</v>
      </c>
      <c r="H18" s="97"/>
      <c r="I18" s="98">
        <v>1650</v>
      </c>
      <c r="J18" s="98"/>
      <c r="K18" s="27">
        <f>TRUNC(TRUNC(G18,8)*I18,2)</f>
        <v>1650</v>
      </c>
    </row>
    <row r="19" spans="1:11" ht="15" customHeight="1" x14ac:dyDescent="0.25">
      <c r="A19" s="9"/>
      <c r="B19" s="9"/>
      <c r="C19" s="9"/>
      <c r="D19" s="9"/>
      <c r="E19" s="9"/>
      <c r="F19" s="9"/>
      <c r="G19" s="91" t="s">
        <v>3915</v>
      </c>
      <c r="H19" s="91"/>
      <c r="I19" s="91"/>
      <c r="J19" s="91"/>
      <c r="K19" s="28">
        <f>SUM(K18:K18)</f>
        <v>1650</v>
      </c>
    </row>
    <row r="20" spans="1:11" ht="15" customHeight="1" x14ac:dyDescent="0.25">
      <c r="A20" s="9"/>
      <c r="B20" s="9"/>
      <c r="C20" s="9"/>
      <c r="D20" s="9"/>
      <c r="E20" s="9"/>
      <c r="F20" s="9"/>
      <c r="G20" s="92" t="s">
        <v>3913</v>
      </c>
      <c r="H20" s="92"/>
      <c r="I20" s="92"/>
      <c r="J20" s="92"/>
      <c r="K20" s="29">
        <f>ROUND(SUM(K19),2)</f>
        <v>1650</v>
      </c>
    </row>
    <row r="21" spans="1:11" ht="9.9499999999999993" customHeight="1" x14ac:dyDescent="0.25">
      <c r="A21" s="9"/>
      <c r="B21" s="9"/>
      <c r="C21" s="9"/>
      <c r="D21" s="9"/>
      <c r="E21" s="9"/>
      <c r="F21" s="9"/>
      <c r="G21" s="100"/>
      <c r="H21" s="100"/>
      <c r="I21" s="100"/>
      <c r="J21" s="100"/>
      <c r="K21" s="100"/>
    </row>
    <row r="22" spans="1:11" ht="20.100000000000001" customHeight="1" x14ac:dyDescent="0.25">
      <c r="A22" s="99" t="s">
        <v>2063</v>
      </c>
      <c r="B22" s="99"/>
      <c r="C22" s="99"/>
      <c r="D22" s="99"/>
      <c r="E22" s="99"/>
      <c r="F22" s="99"/>
      <c r="G22" s="99"/>
      <c r="H22" s="99"/>
      <c r="I22" s="99"/>
      <c r="J22" s="99"/>
      <c r="K22" s="99"/>
    </row>
    <row r="23" spans="1:11" ht="15" customHeight="1" x14ac:dyDescent="0.25">
      <c r="A23" s="93" t="s">
        <v>3916</v>
      </c>
      <c r="B23" s="93"/>
      <c r="C23" s="93"/>
      <c r="D23" s="94" t="s">
        <v>3</v>
      </c>
      <c r="E23" s="94"/>
      <c r="F23" s="23" t="s">
        <v>4</v>
      </c>
      <c r="G23" s="94" t="s">
        <v>3894</v>
      </c>
      <c r="H23" s="94"/>
      <c r="I23" s="94" t="s">
        <v>3895</v>
      </c>
      <c r="J23" s="94"/>
      <c r="K23" s="23" t="s">
        <v>3896</v>
      </c>
    </row>
    <row r="24" spans="1:11" ht="45.95" customHeight="1" x14ac:dyDescent="0.25">
      <c r="A24" s="24" t="s">
        <v>3917</v>
      </c>
      <c r="B24" s="95" t="s">
        <v>3918</v>
      </c>
      <c r="C24" s="95"/>
      <c r="D24" s="96" t="s">
        <v>20</v>
      </c>
      <c r="E24" s="96"/>
      <c r="F24" s="24" t="s">
        <v>30</v>
      </c>
      <c r="G24" s="97">
        <v>4.88</v>
      </c>
      <c r="H24" s="97"/>
      <c r="I24" s="98">
        <v>274.47000000000003</v>
      </c>
      <c r="J24" s="98"/>
      <c r="K24" s="27">
        <f>ROUND(ROUND(G24,8)*I24,2)</f>
        <v>1339.41</v>
      </c>
    </row>
    <row r="25" spans="1:11" ht="18" customHeight="1" x14ac:dyDescent="0.25">
      <c r="A25" s="9"/>
      <c r="B25" s="9"/>
      <c r="C25" s="9"/>
      <c r="D25" s="9"/>
      <c r="E25" s="9"/>
      <c r="F25" s="9"/>
      <c r="G25" s="91" t="s">
        <v>3919</v>
      </c>
      <c r="H25" s="91"/>
      <c r="I25" s="91"/>
      <c r="J25" s="91"/>
      <c r="K25" s="28">
        <f>SUM(K24:K24)</f>
        <v>1339.41</v>
      </c>
    </row>
    <row r="26" spans="1:11" ht="15" customHeight="1" x14ac:dyDescent="0.25">
      <c r="A26" s="93" t="s">
        <v>3907</v>
      </c>
      <c r="B26" s="93"/>
      <c r="C26" s="93"/>
      <c r="D26" s="94" t="s">
        <v>3</v>
      </c>
      <c r="E26" s="94"/>
      <c r="F26" s="23" t="s">
        <v>4</v>
      </c>
      <c r="G26" s="94" t="s">
        <v>3894</v>
      </c>
      <c r="H26" s="94"/>
      <c r="I26" s="94" t="s">
        <v>3895</v>
      </c>
      <c r="J26" s="94"/>
      <c r="K26" s="23" t="s">
        <v>3896</v>
      </c>
    </row>
    <row r="27" spans="1:11" ht="15" customHeight="1" x14ac:dyDescent="0.25">
      <c r="A27" s="24" t="s">
        <v>3910</v>
      </c>
      <c r="B27" s="95" t="s">
        <v>3911</v>
      </c>
      <c r="C27" s="95"/>
      <c r="D27" s="96" t="s">
        <v>20</v>
      </c>
      <c r="E27" s="96"/>
      <c r="F27" s="24" t="s">
        <v>2056</v>
      </c>
      <c r="G27" s="97">
        <v>9.76</v>
      </c>
      <c r="H27" s="97"/>
      <c r="I27" s="98">
        <v>24.94</v>
      </c>
      <c r="J27" s="98"/>
      <c r="K27" s="27">
        <f>ROUND(ROUND(G27,8)*I27,2)</f>
        <v>243.41</v>
      </c>
    </row>
    <row r="28" spans="1:11" ht="18" customHeight="1" x14ac:dyDescent="0.25">
      <c r="A28" s="9"/>
      <c r="B28" s="9"/>
      <c r="C28" s="9"/>
      <c r="D28" s="9"/>
      <c r="E28" s="9"/>
      <c r="F28" s="9"/>
      <c r="G28" s="91" t="s">
        <v>3912</v>
      </c>
      <c r="H28" s="91"/>
      <c r="I28" s="91"/>
      <c r="J28" s="91"/>
      <c r="K28" s="28">
        <f>SUM(K27:K27)</f>
        <v>243.41</v>
      </c>
    </row>
    <row r="29" spans="1:11" ht="15" customHeight="1" x14ac:dyDescent="0.25">
      <c r="A29" s="9"/>
      <c r="B29" s="9"/>
      <c r="C29" s="9"/>
      <c r="D29" s="9"/>
      <c r="E29" s="9"/>
      <c r="F29" s="9"/>
      <c r="G29" s="92" t="s">
        <v>3913</v>
      </c>
      <c r="H29" s="92"/>
      <c r="I29" s="92"/>
      <c r="J29" s="92"/>
      <c r="K29" s="29">
        <f>ROUND(SUM(K25,K28),2)</f>
        <v>1582.82</v>
      </c>
    </row>
    <row r="30" spans="1:11" ht="9.9499999999999993" customHeight="1" x14ac:dyDescent="0.25">
      <c r="A30" s="9"/>
      <c r="B30" s="9"/>
      <c r="C30" s="9"/>
      <c r="D30" s="9"/>
      <c r="E30" s="9"/>
      <c r="F30" s="9"/>
      <c r="G30" s="100"/>
      <c r="H30" s="100"/>
      <c r="I30" s="100"/>
      <c r="J30" s="100"/>
      <c r="K30" s="100"/>
    </row>
    <row r="31" spans="1:11" ht="20.100000000000001" customHeight="1" x14ac:dyDescent="0.25">
      <c r="A31" s="99" t="s">
        <v>2064</v>
      </c>
      <c r="B31" s="99"/>
      <c r="C31" s="99"/>
      <c r="D31" s="99"/>
      <c r="E31" s="99"/>
      <c r="F31" s="99"/>
      <c r="G31" s="99"/>
      <c r="H31" s="99"/>
      <c r="I31" s="99"/>
      <c r="J31" s="99"/>
      <c r="K31" s="99"/>
    </row>
    <row r="32" spans="1:11" ht="15" customHeight="1" x14ac:dyDescent="0.25">
      <c r="A32" s="93" t="s">
        <v>3907</v>
      </c>
      <c r="B32" s="93"/>
      <c r="C32" s="93"/>
      <c r="D32" s="94" t="s">
        <v>3</v>
      </c>
      <c r="E32" s="94"/>
      <c r="F32" s="23" t="s">
        <v>4</v>
      </c>
      <c r="G32" s="94" t="s">
        <v>3894</v>
      </c>
      <c r="H32" s="94"/>
      <c r="I32" s="94" t="s">
        <v>3895</v>
      </c>
      <c r="J32" s="94"/>
      <c r="K32" s="23" t="s">
        <v>3896</v>
      </c>
    </row>
    <row r="33" spans="1:11" ht="21" customHeight="1" x14ac:dyDescent="0.25">
      <c r="A33" s="24" t="s">
        <v>3920</v>
      </c>
      <c r="B33" s="95" t="s">
        <v>3921</v>
      </c>
      <c r="C33" s="95"/>
      <c r="D33" s="96" t="s">
        <v>20</v>
      </c>
      <c r="E33" s="96"/>
      <c r="F33" s="24" t="s">
        <v>2056</v>
      </c>
      <c r="G33" s="97">
        <v>1</v>
      </c>
      <c r="H33" s="97"/>
      <c r="I33" s="98">
        <v>31.12</v>
      </c>
      <c r="J33" s="98"/>
      <c r="K33" s="27">
        <f>TRUNC(TRUNC(G33,8)*I33,2)</f>
        <v>31.12</v>
      </c>
    </row>
    <row r="34" spans="1:11" ht="18" customHeight="1" x14ac:dyDescent="0.25">
      <c r="A34" s="9"/>
      <c r="B34" s="9"/>
      <c r="C34" s="9"/>
      <c r="D34" s="9"/>
      <c r="E34" s="9"/>
      <c r="F34" s="9"/>
      <c r="G34" s="91" t="s">
        <v>3912</v>
      </c>
      <c r="H34" s="91"/>
      <c r="I34" s="91"/>
      <c r="J34" s="91"/>
      <c r="K34" s="28">
        <f>SUM(K33:K33)</f>
        <v>31.12</v>
      </c>
    </row>
    <row r="35" spans="1:11" ht="15" customHeight="1" x14ac:dyDescent="0.25">
      <c r="A35" s="93" t="s">
        <v>3922</v>
      </c>
      <c r="B35" s="93"/>
      <c r="C35" s="93"/>
      <c r="D35" s="94" t="s">
        <v>3</v>
      </c>
      <c r="E35" s="94"/>
      <c r="F35" s="23" t="s">
        <v>4</v>
      </c>
      <c r="G35" s="94" t="s">
        <v>3894</v>
      </c>
      <c r="H35" s="94"/>
      <c r="I35" s="94" t="s">
        <v>3895</v>
      </c>
      <c r="J35" s="94"/>
      <c r="K35" s="23" t="s">
        <v>3896</v>
      </c>
    </row>
    <row r="36" spans="1:11" ht="45.95" customHeight="1" x14ac:dyDescent="0.25">
      <c r="A36" s="24" t="s">
        <v>3923</v>
      </c>
      <c r="B36" s="95" t="s">
        <v>3924</v>
      </c>
      <c r="C36" s="95"/>
      <c r="D36" s="96" t="s">
        <v>20</v>
      </c>
      <c r="E36" s="96"/>
      <c r="F36" s="24" t="s">
        <v>2056</v>
      </c>
      <c r="G36" s="97">
        <v>1</v>
      </c>
      <c r="H36" s="97"/>
      <c r="I36" s="98">
        <v>29.43</v>
      </c>
      <c r="J36" s="98"/>
      <c r="K36" s="27">
        <f>TRUNC(TRUNC(G36,8)*I36,2)</f>
        <v>29.43</v>
      </c>
    </row>
    <row r="37" spans="1:11" ht="45.95" customHeight="1" x14ac:dyDescent="0.25">
      <c r="A37" s="24" t="s">
        <v>3925</v>
      </c>
      <c r="B37" s="95" t="s">
        <v>3926</v>
      </c>
      <c r="C37" s="95"/>
      <c r="D37" s="96" t="s">
        <v>20</v>
      </c>
      <c r="E37" s="96"/>
      <c r="F37" s="24" t="s">
        <v>2056</v>
      </c>
      <c r="G37" s="97">
        <v>1</v>
      </c>
      <c r="H37" s="97"/>
      <c r="I37" s="98">
        <v>4.59</v>
      </c>
      <c r="J37" s="98"/>
      <c r="K37" s="27">
        <f>TRUNC(TRUNC(G37,8)*I37,2)</f>
        <v>4.59</v>
      </c>
    </row>
    <row r="38" spans="1:11" ht="38.1" customHeight="1" x14ac:dyDescent="0.25">
      <c r="A38" s="24" t="s">
        <v>3927</v>
      </c>
      <c r="B38" s="95" t="s">
        <v>3928</v>
      </c>
      <c r="C38" s="95"/>
      <c r="D38" s="96" t="s">
        <v>20</v>
      </c>
      <c r="E38" s="96"/>
      <c r="F38" s="24" t="s">
        <v>2056</v>
      </c>
      <c r="G38" s="97">
        <v>1</v>
      </c>
      <c r="H38" s="97"/>
      <c r="I38" s="98">
        <v>11.38</v>
      </c>
      <c r="J38" s="98"/>
      <c r="K38" s="27">
        <f>TRUNC(TRUNC(G38,8)*I38,2)</f>
        <v>11.38</v>
      </c>
    </row>
    <row r="39" spans="1:11" ht="45.95" customHeight="1" x14ac:dyDescent="0.25">
      <c r="A39" s="24" t="s">
        <v>3929</v>
      </c>
      <c r="B39" s="95" t="s">
        <v>3930</v>
      </c>
      <c r="C39" s="95"/>
      <c r="D39" s="96" t="s">
        <v>20</v>
      </c>
      <c r="E39" s="96"/>
      <c r="F39" s="24" t="s">
        <v>2056</v>
      </c>
      <c r="G39" s="97">
        <v>1</v>
      </c>
      <c r="H39" s="97"/>
      <c r="I39" s="98">
        <v>52.23</v>
      </c>
      <c r="J39" s="98"/>
      <c r="K39" s="27">
        <f>TRUNC(TRUNC(G39,8)*I39,2)</f>
        <v>52.23</v>
      </c>
    </row>
    <row r="40" spans="1:11" ht="45.95" customHeight="1" x14ac:dyDescent="0.25">
      <c r="A40" s="24" t="s">
        <v>3931</v>
      </c>
      <c r="B40" s="95" t="s">
        <v>3932</v>
      </c>
      <c r="C40" s="95"/>
      <c r="D40" s="96" t="s">
        <v>20</v>
      </c>
      <c r="E40" s="96"/>
      <c r="F40" s="24" t="s">
        <v>2056</v>
      </c>
      <c r="G40" s="97">
        <v>1</v>
      </c>
      <c r="H40" s="97"/>
      <c r="I40" s="98">
        <v>193.92</v>
      </c>
      <c r="J40" s="98"/>
      <c r="K40" s="27">
        <f>TRUNC(TRUNC(G40,8)*I40,2)</f>
        <v>193.92</v>
      </c>
    </row>
    <row r="41" spans="1:11" ht="15" customHeight="1" x14ac:dyDescent="0.25">
      <c r="A41" s="9"/>
      <c r="B41" s="9"/>
      <c r="C41" s="9"/>
      <c r="D41" s="9"/>
      <c r="E41" s="9"/>
      <c r="F41" s="9"/>
      <c r="G41" s="91" t="s">
        <v>3933</v>
      </c>
      <c r="H41" s="91"/>
      <c r="I41" s="91"/>
      <c r="J41" s="91"/>
      <c r="K41" s="28">
        <f>SUM(K36:K40)</f>
        <v>291.54999999999995</v>
      </c>
    </row>
    <row r="42" spans="1:11" ht="15" customHeight="1" x14ac:dyDescent="0.25">
      <c r="A42" s="9"/>
      <c r="B42" s="9"/>
      <c r="C42" s="9"/>
      <c r="D42" s="9"/>
      <c r="E42" s="9"/>
      <c r="F42" s="9"/>
      <c r="G42" s="92" t="s">
        <v>3913</v>
      </c>
      <c r="H42" s="92"/>
      <c r="I42" s="92"/>
      <c r="J42" s="92"/>
      <c r="K42" s="29">
        <f>ROUND(SUM(K34,K41),2)</f>
        <v>322.67</v>
      </c>
    </row>
    <row r="43" spans="1:11" ht="9.9499999999999993" customHeight="1" x14ac:dyDescent="0.25">
      <c r="A43" s="9"/>
      <c r="B43" s="9"/>
      <c r="C43" s="9"/>
      <c r="D43" s="9"/>
      <c r="E43" s="9"/>
      <c r="F43" s="9"/>
      <c r="G43" s="100"/>
      <c r="H43" s="100"/>
      <c r="I43" s="100"/>
      <c r="J43" s="100"/>
      <c r="K43" s="100"/>
    </row>
    <row r="44" spans="1:11" ht="20.100000000000001" customHeight="1" x14ac:dyDescent="0.25">
      <c r="A44" s="99" t="s">
        <v>2068</v>
      </c>
      <c r="B44" s="99"/>
      <c r="C44" s="99"/>
      <c r="D44" s="99"/>
      <c r="E44" s="99"/>
      <c r="F44" s="99"/>
      <c r="G44" s="99"/>
      <c r="H44" s="99"/>
      <c r="I44" s="99"/>
      <c r="J44" s="99"/>
      <c r="K44" s="99"/>
    </row>
    <row r="45" spans="1:11" ht="15" customHeight="1" x14ac:dyDescent="0.25">
      <c r="A45" s="93" t="s">
        <v>3916</v>
      </c>
      <c r="B45" s="93"/>
      <c r="C45" s="93"/>
      <c r="D45" s="94" t="s">
        <v>3</v>
      </c>
      <c r="E45" s="94"/>
      <c r="F45" s="23" t="s">
        <v>4</v>
      </c>
      <c r="G45" s="94" t="s">
        <v>3894</v>
      </c>
      <c r="H45" s="94"/>
      <c r="I45" s="94" t="s">
        <v>3895</v>
      </c>
      <c r="J45" s="94"/>
      <c r="K45" s="23" t="s">
        <v>3896</v>
      </c>
    </row>
    <row r="46" spans="1:11" ht="45.95" customHeight="1" x14ac:dyDescent="0.25">
      <c r="A46" s="24" t="s">
        <v>3934</v>
      </c>
      <c r="B46" s="95" t="s">
        <v>3935</v>
      </c>
      <c r="C46" s="95"/>
      <c r="D46" s="96" t="s">
        <v>20</v>
      </c>
      <c r="E46" s="96"/>
      <c r="F46" s="24" t="s">
        <v>3936</v>
      </c>
      <c r="G46" s="97">
        <v>6.7999999999999996E-3</v>
      </c>
      <c r="H46" s="97"/>
      <c r="I46" s="98">
        <v>76.52</v>
      </c>
      <c r="J46" s="98"/>
      <c r="K46" s="27">
        <f>TRUNC(TRUNC(G46,8)*I46,2)</f>
        <v>0.52</v>
      </c>
    </row>
    <row r="47" spans="1:11" ht="45.95" customHeight="1" x14ac:dyDescent="0.25">
      <c r="A47" s="24" t="s">
        <v>28</v>
      </c>
      <c r="B47" s="95" t="s">
        <v>29</v>
      </c>
      <c r="C47" s="95"/>
      <c r="D47" s="96" t="s">
        <v>20</v>
      </c>
      <c r="E47" s="96"/>
      <c r="F47" s="24" t="s">
        <v>30</v>
      </c>
      <c r="G47" s="97">
        <v>1.5800000000000002E-2</v>
      </c>
      <c r="H47" s="97"/>
      <c r="I47" s="98">
        <v>322.67</v>
      </c>
      <c r="J47" s="98"/>
      <c r="K47" s="27">
        <f>TRUNC(TRUNC(G47,8)*I47,2)</f>
        <v>5.09</v>
      </c>
    </row>
    <row r="48" spans="1:11" ht="18" customHeight="1" x14ac:dyDescent="0.25">
      <c r="A48" s="9"/>
      <c r="B48" s="9"/>
      <c r="C48" s="9"/>
      <c r="D48" s="9"/>
      <c r="E48" s="9"/>
      <c r="F48" s="9"/>
      <c r="G48" s="91" t="s">
        <v>3919</v>
      </c>
      <c r="H48" s="91"/>
      <c r="I48" s="91"/>
      <c r="J48" s="91"/>
      <c r="K48" s="28">
        <f>SUM(K46:K47)</f>
        <v>5.6099999999999994</v>
      </c>
    </row>
    <row r="49" spans="1:11" ht="15" customHeight="1" x14ac:dyDescent="0.25">
      <c r="A49" s="9"/>
      <c r="B49" s="9"/>
      <c r="C49" s="9"/>
      <c r="D49" s="9"/>
      <c r="E49" s="9"/>
      <c r="F49" s="9"/>
      <c r="G49" s="92" t="s">
        <v>3913</v>
      </c>
      <c r="H49" s="92"/>
      <c r="I49" s="92"/>
      <c r="J49" s="92"/>
      <c r="K49" s="29">
        <f>ROUND(SUM(K48),2)</f>
        <v>5.61</v>
      </c>
    </row>
    <row r="50" spans="1:11" ht="9.9499999999999993" customHeight="1" x14ac:dyDescent="0.25">
      <c r="A50" s="9"/>
      <c r="B50" s="9"/>
      <c r="C50" s="9"/>
      <c r="D50" s="9"/>
      <c r="E50" s="9"/>
      <c r="F50" s="9"/>
      <c r="G50" s="100"/>
      <c r="H50" s="100"/>
      <c r="I50" s="100"/>
      <c r="J50" s="100"/>
      <c r="K50" s="100"/>
    </row>
    <row r="51" spans="1:11" ht="20.100000000000001" customHeight="1" x14ac:dyDescent="0.25">
      <c r="A51" s="99" t="s">
        <v>2071</v>
      </c>
      <c r="B51" s="99"/>
      <c r="C51" s="99"/>
      <c r="D51" s="99"/>
      <c r="E51" s="99"/>
      <c r="F51" s="99"/>
      <c r="G51" s="99"/>
      <c r="H51" s="99"/>
      <c r="I51" s="99"/>
      <c r="J51" s="99"/>
      <c r="K51" s="99"/>
    </row>
    <row r="52" spans="1:11" ht="15" customHeight="1" x14ac:dyDescent="0.25">
      <c r="A52" s="93" t="s">
        <v>3937</v>
      </c>
      <c r="B52" s="93"/>
      <c r="C52" s="93"/>
      <c r="D52" s="94" t="s">
        <v>3</v>
      </c>
      <c r="E52" s="94"/>
      <c r="F52" s="23" t="s">
        <v>4</v>
      </c>
      <c r="G52" s="94" t="s">
        <v>3894</v>
      </c>
      <c r="H52" s="94"/>
      <c r="I52" s="94" t="s">
        <v>3895</v>
      </c>
      <c r="J52" s="94"/>
      <c r="K52" s="23" t="s">
        <v>3896</v>
      </c>
    </row>
    <row r="53" spans="1:11" ht="15" customHeight="1" x14ac:dyDescent="0.25">
      <c r="A53" s="24" t="s">
        <v>3938</v>
      </c>
      <c r="B53" s="95" t="s">
        <v>3939</v>
      </c>
      <c r="C53" s="95"/>
      <c r="D53" s="96" t="s">
        <v>110</v>
      </c>
      <c r="E53" s="96"/>
      <c r="F53" s="24" t="s">
        <v>3940</v>
      </c>
      <c r="G53" s="97">
        <v>8</v>
      </c>
      <c r="H53" s="97"/>
      <c r="I53" s="98">
        <v>19.59</v>
      </c>
      <c r="J53" s="98"/>
      <c r="K53" s="27">
        <f>ROUND(ROUND(G53,8)*I53,2)</f>
        <v>156.72</v>
      </c>
    </row>
    <row r="54" spans="1:11" ht="15" customHeight="1" x14ac:dyDescent="0.25">
      <c r="A54" s="9"/>
      <c r="B54" s="9"/>
      <c r="C54" s="9"/>
      <c r="D54" s="9"/>
      <c r="E54" s="9"/>
      <c r="F54" s="9"/>
      <c r="G54" s="91" t="s">
        <v>3941</v>
      </c>
      <c r="H54" s="91"/>
      <c r="I54" s="91"/>
      <c r="J54" s="91"/>
      <c r="K54" s="28">
        <f>SUM(K53:K53)</f>
        <v>156.72</v>
      </c>
    </row>
    <row r="55" spans="1:11" ht="15" customHeight="1" x14ac:dyDescent="0.25">
      <c r="A55" s="93" t="s">
        <v>3907</v>
      </c>
      <c r="B55" s="93"/>
      <c r="C55" s="93"/>
      <c r="D55" s="94" t="s">
        <v>3</v>
      </c>
      <c r="E55" s="94"/>
      <c r="F55" s="23" t="s">
        <v>4</v>
      </c>
      <c r="G55" s="94" t="s">
        <v>3894</v>
      </c>
      <c r="H55" s="94"/>
      <c r="I55" s="94" t="s">
        <v>3895</v>
      </c>
      <c r="J55" s="94"/>
      <c r="K55" s="23" t="s">
        <v>3896</v>
      </c>
    </row>
    <row r="56" spans="1:11" ht="15" customHeight="1" x14ac:dyDescent="0.25">
      <c r="A56" s="24" t="s">
        <v>3942</v>
      </c>
      <c r="B56" s="95" t="s">
        <v>3943</v>
      </c>
      <c r="C56" s="95"/>
      <c r="D56" s="96" t="s">
        <v>110</v>
      </c>
      <c r="E56" s="96"/>
      <c r="F56" s="24" t="s">
        <v>3940</v>
      </c>
      <c r="G56" s="97">
        <v>8</v>
      </c>
      <c r="H56" s="97"/>
      <c r="I56" s="98">
        <v>23.45</v>
      </c>
      <c r="J56" s="98"/>
      <c r="K56" s="27">
        <f>ROUND(ROUND(G56,8)*I56,2)</f>
        <v>187.6</v>
      </c>
    </row>
    <row r="57" spans="1:11" ht="15" customHeight="1" x14ac:dyDescent="0.25">
      <c r="A57" s="24" t="s">
        <v>3944</v>
      </c>
      <c r="B57" s="95" t="s">
        <v>3945</v>
      </c>
      <c r="C57" s="95"/>
      <c r="D57" s="96" t="s">
        <v>110</v>
      </c>
      <c r="E57" s="96"/>
      <c r="F57" s="24" t="s">
        <v>3940</v>
      </c>
      <c r="G57" s="97">
        <v>4</v>
      </c>
      <c r="H57" s="97"/>
      <c r="I57" s="98">
        <v>27.77</v>
      </c>
      <c r="J57" s="98"/>
      <c r="K57" s="27">
        <f>ROUND(ROUND(G57,8)*I57,2)</f>
        <v>111.08</v>
      </c>
    </row>
    <row r="58" spans="1:11" ht="18" customHeight="1" x14ac:dyDescent="0.25">
      <c r="A58" s="9"/>
      <c r="B58" s="9"/>
      <c r="C58" s="9"/>
      <c r="D58" s="9"/>
      <c r="E58" s="9"/>
      <c r="F58" s="9"/>
      <c r="G58" s="91" t="s">
        <v>3912</v>
      </c>
      <c r="H58" s="91"/>
      <c r="I58" s="91"/>
      <c r="J58" s="91"/>
      <c r="K58" s="28">
        <f>SUM(K56:K57)</f>
        <v>298.68</v>
      </c>
    </row>
    <row r="59" spans="1:11" ht="15" customHeight="1" x14ac:dyDescent="0.25">
      <c r="A59" s="9"/>
      <c r="B59" s="9"/>
      <c r="C59" s="9"/>
      <c r="D59" s="9"/>
      <c r="E59" s="9"/>
      <c r="F59" s="9"/>
      <c r="G59" s="92" t="s">
        <v>3913</v>
      </c>
      <c r="H59" s="92"/>
      <c r="I59" s="92"/>
      <c r="J59" s="92"/>
      <c r="K59" s="29">
        <f>ROUND(SUM(K54,K58),2)</f>
        <v>455.4</v>
      </c>
    </row>
    <row r="60" spans="1:11" ht="9.9499999999999993" customHeight="1" x14ac:dyDescent="0.25">
      <c r="A60" s="9"/>
      <c r="B60" s="9"/>
      <c r="C60" s="9"/>
      <c r="D60" s="9"/>
      <c r="E60" s="9"/>
      <c r="F60" s="9"/>
      <c r="G60" s="100"/>
      <c r="H60" s="100"/>
      <c r="I60" s="100"/>
      <c r="J60" s="100"/>
      <c r="K60" s="100"/>
    </row>
    <row r="61" spans="1:11" ht="20.100000000000001" customHeight="1" x14ac:dyDescent="0.25">
      <c r="A61" s="99" t="s">
        <v>3946</v>
      </c>
      <c r="B61" s="99"/>
      <c r="C61" s="99"/>
      <c r="D61" s="99"/>
      <c r="E61" s="99"/>
      <c r="F61" s="99"/>
      <c r="G61" s="99"/>
      <c r="H61" s="99"/>
      <c r="I61" s="99"/>
      <c r="J61" s="99"/>
      <c r="K61" s="99"/>
    </row>
    <row r="62" spans="1:11" ht="15" customHeight="1" x14ac:dyDescent="0.25">
      <c r="A62" s="93" t="s">
        <v>3907</v>
      </c>
      <c r="B62" s="93"/>
      <c r="C62" s="93"/>
      <c r="D62" s="94" t="s">
        <v>3</v>
      </c>
      <c r="E62" s="94"/>
      <c r="F62" s="23" t="s">
        <v>4</v>
      </c>
      <c r="G62" s="94" t="s">
        <v>3894</v>
      </c>
      <c r="H62" s="94"/>
      <c r="I62" s="94" t="s">
        <v>3895</v>
      </c>
      <c r="J62" s="94"/>
      <c r="K62" s="23" t="s">
        <v>3896</v>
      </c>
    </row>
    <row r="63" spans="1:11" ht="21" customHeight="1" x14ac:dyDescent="0.25">
      <c r="A63" s="24" t="s">
        <v>3947</v>
      </c>
      <c r="B63" s="95" t="s">
        <v>3948</v>
      </c>
      <c r="C63" s="95"/>
      <c r="D63" s="96" t="s">
        <v>20</v>
      </c>
      <c r="E63" s="96"/>
      <c r="F63" s="24" t="s">
        <v>21</v>
      </c>
      <c r="G63" s="97">
        <v>2.5</v>
      </c>
      <c r="H63" s="97"/>
      <c r="I63" s="98">
        <v>4735.3900000000003</v>
      </c>
      <c r="J63" s="98"/>
      <c r="K63" s="27">
        <f>ROUND(ROUND(G63,8)*I63,2)</f>
        <v>11838.48</v>
      </c>
    </row>
    <row r="64" spans="1:11" ht="21" customHeight="1" x14ac:dyDescent="0.25">
      <c r="A64" s="24" t="s">
        <v>3949</v>
      </c>
      <c r="B64" s="95" t="s">
        <v>3950</v>
      </c>
      <c r="C64" s="95"/>
      <c r="D64" s="96" t="s">
        <v>20</v>
      </c>
      <c r="E64" s="96"/>
      <c r="F64" s="24" t="s">
        <v>21</v>
      </c>
      <c r="G64" s="97">
        <v>1.5</v>
      </c>
      <c r="H64" s="97"/>
      <c r="I64" s="98">
        <v>26712.02</v>
      </c>
      <c r="J64" s="98"/>
      <c r="K64" s="27">
        <f>ROUND(ROUND(G64,8)*I64,2)</f>
        <v>40068.03</v>
      </c>
    </row>
    <row r="65" spans="1:11" ht="18" customHeight="1" x14ac:dyDescent="0.25">
      <c r="A65" s="9"/>
      <c r="B65" s="9"/>
      <c r="C65" s="9"/>
      <c r="D65" s="9"/>
      <c r="E65" s="9"/>
      <c r="F65" s="9"/>
      <c r="G65" s="91" t="s">
        <v>3912</v>
      </c>
      <c r="H65" s="91"/>
      <c r="I65" s="91"/>
      <c r="J65" s="91"/>
      <c r="K65" s="28">
        <f>SUM(K63:K64)</f>
        <v>51906.509999999995</v>
      </c>
    </row>
    <row r="66" spans="1:11" ht="15" customHeight="1" x14ac:dyDescent="0.25">
      <c r="A66" s="9"/>
      <c r="B66" s="9"/>
      <c r="C66" s="9"/>
      <c r="D66" s="9"/>
      <c r="E66" s="9"/>
      <c r="F66" s="9"/>
      <c r="G66" s="92" t="s">
        <v>3913</v>
      </c>
      <c r="H66" s="92"/>
      <c r="I66" s="92"/>
      <c r="J66" s="92"/>
      <c r="K66" s="29">
        <f>ROUND(SUM(K65),2)</f>
        <v>51906.51</v>
      </c>
    </row>
    <row r="67" spans="1:11" ht="9.9499999999999993" customHeight="1" x14ac:dyDescent="0.25">
      <c r="A67" s="9"/>
      <c r="B67" s="9"/>
      <c r="C67" s="9"/>
      <c r="D67" s="9"/>
      <c r="E67" s="9"/>
      <c r="F67" s="9"/>
      <c r="G67" s="100"/>
      <c r="H67" s="100"/>
      <c r="I67" s="100"/>
      <c r="J67" s="100"/>
      <c r="K67" s="100"/>
    </row>
    <row r="68" spans="1:11" ht="20.100000000000001" customHeight="1" x14ac:dyDescent="0.25">
      <c r="A68" s="99" t="s">
        <v>2073</v>
      </c>
      <c r="B68" s="99"/>
      <c r="C68" s="99"/>
      <c r="D68" s="99"/>
      <c r="E68" s="99"/>
      <c r="F68" s="99"/>
      <c r="G68" s="99"/>
      <c r="H68" s="99"/>
      <c r="I68" s="99"/>
      <c r="J68" s="99"/>
      <c r="K68" s="99"/>
    </row>
    <row r="69" spans="1:11" ht="15" customHeight="1" x14ac:dyDescent="0.25">
      <c r="A69" s="93" t="s">
        <v>3893</v>
      </c>
      <c r="B69" s="93"/>
      <c r="C69" s="93"/>
      <c r="D69" s="94" t="s">
        <v>3</v>
      </c>
      <c r="E69" s="94"/>
      <c r="F69" s="23" t="s">
        <v>4</v>
      </c>
      <c r="G69" s="94" t="s">
        <v>3894</v>
      </c>
      <c r="H69" s="94"/>
      <c r="I69" s="94" t="s">
        <v>3895</v>
      </c>
      <c r="J69" s="94"/>
      <c r="K69" s="23" t="s">
        <v>3896</v>
      </c>
    </row>
    <row r="70" spans="1:11" ht="15" customHeight="1" x14ac:dyDescent="0.25">
      <c r="A70" s="24" t="s">
        <v>3951</v>
      </c>
      <c r="B70" s="95" t="s">
        <v>3952</v>
      </c>
      <c r="C70" s="95"/>
      <c r="D70" s="96" t="s">
        <v>3953</v>
      </c>
      <c r="E70" s="96"/>
      <c r="F70" s="24" t="s">
        <v>3954</v>
      </c>
      <c r="G70" s="97">
        <v>4.0000000000000001E-3</v>
      </c>
      <c r="H70" s="97"/>
      <c r="I70" s="98">
        <v>215</v>
      </c>
      <c r="J70" s="98"/>
      <c r="K70" s="27">
        <f>ROUND(ROUND(G70,8)*I70,2)</f>
        <v>0.86</v>
      </c>
    </row>
    <row r="71" spans="1:11" ht="15" customHeight="1" x14ac:dyDescent="0.25">
      <c r="A71" s="24" t="s">
        <v>3955</v>
      </c>
      <c r="B71" s="95" t="s">
        <v>3956</v>
      </c>
      <c r="C71" s="95"/>
      <c r="D71" s="96" t="s">
        <v>20</v>
      </c>
      <c r="E71" s="96"/>
      <c r="F71" s="24" t="s">
        <v>3903</v>
      </c>
      <c r="G71" s="97">
        <v>5.0000000000000001E-3</v>
      </c>
      <c r="H71" s="97"/>
      <c r="I71" s="98">
        <v>19.37</v>
      </c>
      <c r="J71" s="98"/>
      <c r="K71" s="27">
        <f>ROUND(ROUND(G71,8)*I71,2)</f>
        <v>0.1</v>
      </c>
    </row>
    <row r="72" spans="1:11" ht="15" customHeight="1" x14ac:dyDescent="0.25">
      <c r="A72" s="9"/>
      <c r="B72" s="9"/>
      <c r="C72" s="9"/>
      <c r="D72" s="9"/>
      <c r="E72" s="9"/>
      <c r="F72" s="9"/>
      <c r="G72" s="91" t="s">
        <v>3906</v>
      </c>
      <c r="H72" s="91"/>
      <c r="I72" s="91"/>
      <c r="J72" s="91"/>
      <c r="K72" s="28">
        <f>SUM(K70:K71)</f>
        <v>0.96</v>
      </c>
    </row>
    <row r="73" spans="1:11" ht="15" customHeight="1" x14ac:dyDescent="0.25">
      <c r="A73" s="93" t="s">
        <v>3907</v>
      </c>
      <c r="B73" s="93"/>
      <c r="C73" s="93"/>
      <c r="D73" s="94" t="s">
        <v>3</v>
      </c>
      <c r="E73" s="94"/>
      <c r="F73" s="23" t="s">
        <v>4</v>
      </c>
      <c r="G73" s="94" t="s">
        <v>3894</v>
      </c>
      <c r="H73" s="94"/>
      <c r="I73" s="94" t="s">
        <v>3895</v>
      </c>
      <c r="J73" s="94"/>
      <c r="K73" s="23" t="s">
        <v>3896</v>
      </c>
    </row>
    <row r="74" spans="1:11" ht="21" customHeight="1" x14ac:dyDescent="0.25">
      <c r="A74" s="24" t="s">
        <v>3908</v>
      </c>
      <c r="B74" s="95" t="s">
        <v>3909</v>
      </c>
      <c r="C74" s="95"/>
      <c r="D74" s="96" t="s">
        <v>20</v>
      </c>
      <c r="E74" s="96"/>
      <c r="F74" s="24" t="s">
        <v>2056</v>
      </c>
      <c r="G74" s="97">
        <v>0.03</v>
      </c>
      <c r="H74" s="97"/>
      <c r="I74" s="98">
        <v>32.24</v>
      </c>
      <c r="J74" s="98"/>
      <c r="K74" s="27">
        <f>ROUND(ROUND(G74,8)*I74,2)</f>
        <v>0.97</v>
      </c>
    </row>
    <row r="75" spans="1:11" ht="15" customHeight="1" x14ac:dyDescent="0.25">
      <c r="A75" s="24" t="s">
        <v>3910</v>
      </c>
      <c r="B75" s="95" t="s">
        <v>3911</v>
      </c>
      <c r="C75" s="95"/>
      <c r="D75" s="96" t="s">
        <v>20</v>
      </c>
      <c r="E75" s="96"/>
      <c r="F75" s="24" t="s">
        <v>2056</v>
      </c>
      <c r="G75" s="97">
        <v>0.03</v>
      </c>
      <c r="H75" s="97"/>
      <c r="I75" s="98">
        <v>24.94</v>
      </c>
      <c r="J75" s="98"/>
      <c r="K75" s="27">
        <f>ROUND(ROUND(G75,8)*I75,2)</f>
        <v>0.75</v>
      </c>
    </row>
    <row r="76" spans="1:11" ht="18" customHeight="1" x14ac:dyDescent="0.25">
      <c r="A76" s="9"/>
      <c r="B76" s="9"/>
      <c r="C76" s="9"/>
      <c r="D76" s="9"/>
      <c r="E76" s="9"/>
      <c r="F76" s="9"/>
      <c r="G76" s="91" t="s">
        <v>3912</v>
      </c>
      <c r="H76" s="91"/>
      <c r="I76" s="91"/>
      <c r="J76" s="91"/>
      <c r="K76" s="28">
        <f>SUM(K74:K75)</f>
        <v>1.72</v>
      </c>
    </row>
    <row r="77" spans="1:11" ht="15" customHeight="1" x14ac:dyDescent="0.25">
      <c r="A77" s="9"/>
      <c r="B77" s="9"/>
      <c r="C77" s="9"/>
      <c r="D77" s="9"/>
      <c r="E77" s="9"/>
      <c r="F77" s="9"/>
      <c r="G77" s="92" t="s">
        <v>3913</v>
      </c>
      <c r="H77" s="92"/>
      <c r="I77" s="92"/>
      <c r="J77" s="92"/>
      <c r="K77" s="29">
        <f>ROUND(SUM(K72,K76),2)</f>
        <v>2.68</v>
      </c>
    </row>
    <row r="78" spans="1:11" ht="9.9499999999999993" customHeight="1" x14ac:dyDescent="0.25">
      <c r="A78" s="9"/>
      <c r="B78" s="9"/>
      <c r="C78" s="9"/>
      <c r="D78" s="9"/>
      <c r="E78" s="9"/>
      <c r="F78" s="9"/>
      <c r="G78" s="100"/>
      <c r="H78" s="100"/>
      <c r="I78" s="100"/>
      <c r="J78" s="100"/>
      <c r="K78" s="100"/>
    </row>
    <row r="79" spans="1:11" ht="20.100000000000001" customHeight="1" x14ac:dyDescent="0.25">
      <c r="A79" s="99" t="s">
        <v>2075</v>
      </c>
      <c r="B79" s="99"/>
      <c r="C79" s="99"/>
      <c r="D79" s="99"/>
      <c r="E79" s="99"/>
      <c r="F79" s="99"/>
      <c r="G79" s="99"/>
      <c r="H79" s="99"/>
      <c r="I79" s="99"/>
      <c r="J79" s="99"/>
      <c r="K79" s="99"/>
    </row>
    <row r="80" spans="1:11" ht="15" customHeight="1" x14ac:dyDescent="0.25">
      <c r="A80" s="93" t="s">
        <v>3916</v>
      </c>
      <c r="B80" s="93"/>
      <c r="C80" s="93"/>
      <c r="D80" s="94" t="s">
        <v>3</v>
      </c>
      <c r="E80" s="94"/>
      <c r="F80" s="23" t="s">
        <v>4</v>
      </c>
      <c r="G80" s="94" t="s">
        <v>3894</v>
      </c>
      <c r="H80" s="94"/>
      <c r="I80" s="94" t="s">
        <v>3895</v>
      </c>
      <c r="J80" s="94"/>
      <c r="K80" s="23" t="s">
        <v>3896</v>
      </c>
    </row>
    <row r="81" spans="1:11" ht="29.1" customHeight="1" x14ac:dyDescent="0.25">
      <c r="A81" s="24" t="s">
        <v>3957</v>
      </c>
      <c r="B81" s="95" t="s">
        <v>3958</v>
      </c>
      <c r="C81" s="95"/>
      <c r="D81" s="96" t="s">
        <v>20</v>
      </c>
      <c r="E81" s="96"/>
      <c r="F81" s="24" t="s">
        <v>3936</v>
      </c>
      <c r="G81" s="97">
        <v>2.8999999999999998E-3</v>
      </c>
      <c r="H81" s="97"/>
      <c r="I81" s="98">
        <v>75.540000000000006</v>
      </c>
      <c r="J81" s="98"/>
      <c r="K81" s="27">
        <f>TRUNC(TRUNC(G81,8)*I81,2)</f>
        <v>0.21</v>
      </c>
    </row>
    <row r="82" spans="1:11" ht="29.1" customHeight="1" x14ac:dyDescent="0.25">
      <c r="A82" s="24" t="s">
        <v>3959</v>
      </c>
      <c r="B82" s="95" t="s">
        <v>3960</v>
      </c>
      <c r="C82" s="95"/>
      <c r="D82" s="96" t="s">
        <v>20</v>
      </c>
      <c r="E82" s="96"/>
      <c r="F82" s="24" t="s">
        <v>30</v>
      </c>
      <c r="G82" s="97">
        <v>1.6999999999999999E-3</v>
      </c>
      <c r="H82" s="97"/>
      <c r="I82" s="98">
        <v>198.53</v>
      </c>
      <c r="J82" s="98"/>
      <c r="K82" s="27">
        <f>TRUNC(TRUNC(G82,8)*I82,2)</f>
        <v>0.33</v>
      </c>
    </row>
    <row r="83" spans="1:11" ht="18" customHeight="1" x14ac:dyDescent="0.25">
      <c r="A83" s="9"/>
      <c r="B83" s="9"/>
      <c r="C83" s="9"/>
      <c r="D83" s="9"/>
      <c r="E83" s="9"/>
      <c r="F83" s="9"/>
      <c r="G83" s="91" t="s">
        <v>3919</v>
      </c>
      <c r="H83" s="91"/>
      <c r="I83" s="91"/>
      <c r="J83" s="91"/>
      <c r="K83" s="28">
        <f>SUM(K81:K82)</f>
        <v>0.54</v>
      </c>
    </row>
    <row r="84" spans="1:11" ht="15" customHeight="1" x14ac:dyDescent="0.25">
      <c r="A84" s="93" t="s">
        <v>3907</v>
      </c>
      <c r="B84" s="93"/>
      <c r="C84" s="93"/>
      <c r="D84" s="94" t="s">
        <v>3</v>
      </c>
      <c r="E84" s="94"/>
      <c r="F84" s="23" t="s">
        <v>4</v>
      </c>
      <c r="G84" s="94" t="s">
        <v>3894</v>
      </c>
      <c r="H84" s="94"/>
      <c r="I84" s="94" t="s">
        <v>3895</v>
      </c>
      <c r="J84" s="94"/>
      <c r="K84" s="23" t="s">
        <v>3896</v>
      </c>
    </row>
    <row r="85" spans="1:11" ht="15" customHeight="1" x14ac:dyDescent="0.25">
      <c r="A85" s="24" t="s">
        <v>3961</v>
      </c>
      <c r="B85" s="95" t="s">
        <v>3962</v>
      </c>
      <c r="C85" s="95"/>
      <c r="D85" s="96" t="s">
        <v>20</v>
      </c>
      <c r="E85" s="96"/>
      <c r="F85" s="24" t="s">
        <v>2056</v>
      </c>
      <c r="G85" s="97">
        <v>4.5999999999999999E-3</v>
      </c>
      <c r="H85" s="97"/>
      <c r="I85" s="98">
        <v>29.5</v>
      </c>
      <c r="J85" s="98"/>
      <c r="K85" s="27">
        <f>TRUNC(TRUNC(G85,8)*I85,2)</f>
        <v>0.13</v>
      </c>
    </row>
    <row r="86" spans="1:11" ht="18" customHeight="1" x14ac:dyDescent="0.25">
      <c r="A86" s="9"/>
      <c r="B86" s="9"/>
      <c r="C86" s="9"/>
      <c r="D86" s="9"/>
      <c r="E86" s="9"/>
      <c r="F86" s="9"/>
      <c r="G86" s="91" t="s">
        <v>3912</v>
      </c>
      <c r="H86" s="91"/>
      <c r="I86" s="91"/>
      <c r="J86" s="91"/>
      <c r="K86" s="28">
        <f>SUM(K85:K85)</f>
        <v>0.13</v>
      </c>
    </row>
    <row r="87" spans="1:11" ht="15" customHeight="1" x14ac:dyDescent="0.25">
      <c r="A87" s="9"/>
      <c r="B87" s="9"/>
      <c r="C87" s="9"/>
      <c r="D87" s="9"/>
      <c r="E87" s="9"/>
      <c r="F87" s="9"/>
      <c r="G87" s="92" t="s">
        <v>3913</v>
      </c>
      <c r="H87" s="92"/>
      <c r="I87" s="92"/>
      <c r="J87" s="92"/>
      <c r="K87" s="29">
        <f>ROUND(SUM(K83,K86),2)</f>
        <v>0.67</v>
      </c>
    </row>
    <row r="88" spans="1:11" ht="9.9499999999999993" customHeight="1" x14ac:dyDescent="0.25">
      <c r="A88" s="9"/>
      <c r="B88" s="9"/>
      <c r="C88" s="9"/>
      <c r="D88" s="9"/>
      <c r="E88" s="9"/>
      <c r="F88" s="9"/>
      <c r="G88" s="100"/>
      <c r="H88" s="100"/>
      <c r="I88" s="100"/>
      <c r="J88" s="100"/>
      <c r="K88" s="100"/>
    </row>
    <row r="89" spans="1:11" ht="20.100000000000001" customHeight="1" x14ac:dyDescent="0.25">
      <c r="A89" s="99" t="s">
        <v>2078</v>
      </c>
      <c r="B89" s="99"/>
      <c r="C89" s="99"/>
      <c r="D89" s="99"/>
      <c r="E89" s="99"/>
      <c r="F89" s="99"/>
      <c r="G89" s="99"/>
      <c r="H89" s="99"/>
      <c r="I89" s="99"/>
      <c r="J89" s="99"/>
      <c r="K89" s="99"/>
    </row>
    <row r="90" spans="1:11" ht="15" customHeight="1" x14ac:dyDescent="0.25">
      <c r="A90" s="93" t="s">
        <v>3916</v>
      </c>
      <c r="B90" s="93"/>
      <c r="C90" s="93"/>
      <c r="D90" s="94" t="s">
        <v>3</v>
      </c>
      <c r="E90" s="94"/>
      <c r="F90" s="23" t="s">
        <v>4</v>
      </c>
      <c r="G90" s="94" t="s">
        <v>3894</v>
      </c>
      <c r="H90" s="94"/>
      <c r="I90" s="94" t="s">
        <v>3895</v>
      </c>
      <c r="J90" s="94"/>
      <c r="K90" s="23" t="s">
        <v>3896</v>
      </c>
    </row>
    <row r="91" spans="1:11" ht="29.1" customHeight="1" x14ac:dyDescent="0.25">
      <c r="A91" s="24" t="s">
        <v>3957</v>
      </c>
      <c r="B91" s="95" t="s">
        <v>3958</v>
      </c>
      <c r="C91" s="95"/>
      <c r="D91" s="96" t="s">
        <v>20</v>
      </c>
      <c r="E91" s="96"/>
      <c r="F91" s="24" t="s">
        <v>3936</v>
      </c>
      <c r="G91" s="97">
        <v>1.95E-2</v>
      </c>
      <c r="H91" s="97"/>
      <c r="I91" s="98">
        <v>75.540000000000006</v>
      </c>
      <c r="J91" s="98"/>
      <c r="K91" s="27">
        <f>TRUNC(TRUNC(G91,8)*I91,2)</f>
        <v>1.47</v>
      </c>
    </row>
    <row r="92" spans="1:11" ht="29.1" customHeight="1" x14ac:dyDescent="0.25">
      <c r="A92" s="24" t="s">
        <v>3959</v>
      </c>
      <c r="B92" s="95" t="s">
        <v>3960</v>
      </c>
      <c r="C92" s="95"/>
      <c r="D92" s="96" t="s">
        <v>20</v>
      </c>
      <c r="E92" s="96"/>
      <c r="F92" s="24" t="s">
        <v>30</v>
      </c>
      <c r="G92" s="97">
        <v>1.15E-2</v>
      </c>
      <c r="H92" s="97"/>
      <c r="I92" s="98">
        <v>198.53</v>
      </c>
      <c r="J92" s="98"/>
      <c r="K92" s="27">
        <f>TRUNC(TRUNC(G92,8)*I92,2)</f>
        <v>2.2799999999999998</v>
      </c>
    </row>
    <row r="93" spans="1:11" ht="18" customHeight="1" x14ac:dyDescent="0.25">
      <c r="A93" s="9"/>
      <c r="B93" s="9"/>
      <c r="C93" s="9"/>
      <c r="D93" s="9"/>
      <c r="E93" s="9"/>
      <c r="F93" s="9"/>
      <c r="G93" s="91" t="s">
        <v>3919</v>
      </c>
      <c r="H93" s="91"/>
      <c r="I93" s="91"/>
      <c r="J93" s="91"/>
      <c r="K93" s="28">
        <f>SUM(K91:K92)</f>
        <v>3.75</v>
      </c>
    </row>
    <row r="94" spans="1:11" ht="15" customHeight="1" x14ac:dyDescent="0.25">
      <c r="A94" s="93" t="s">
        <v>3907</v>
      </c>
      <c r="B94" s="93"/>
      <c r="C94" s="93"/>
      <c r="D94" s="94" t="s">
        <v>3</v>
      </c>
      <c r="E94" s="94"/>
      <c r="F94" s="23" t="s">
        <v>4</v>
      </c>
      <c r="G94" s="94" t="s">
        <v>3894</v>
      </c>
      <c r="H94" s="94"/>
      <c r="I94" s="94" t="s">
        <v>3895</v>
      </c>
      <c r="J94" s="94"/>
      <c r="K94" s="23" t="s">
        <v>3896</v>
      </c>
    </row>
    <row r="95" spans="1:11" ht="15" customHeight="1" x14ac:dyDescent="0.25">
      <c r="A95" s="24" t="s">
        <v>3910</v>
      </c>
      <c r="B95" s="95" t="s">
        <v>3911</v>
      </c>
      <c r="C95" s="95"/>
      <c r="D95" s="96" t="s">
        <v>20</v>
      </c>
      <c r="E95" s="96"/>
      <c r="F95" s="24" t="s">
        <v>2056</v>
      </c>
      <c r="G95" s="97">
        <v>3.1E-2</v>
      </c>
      <c r="H95" s="97"/>
      <c r="I95" s="98">
        <v>24.94</v>
      </c>
      <c r="J95" s="98"/>
      <c r="K95" s="27">
        <f>TRUNC(TRUNC(G95,8)*I95,2)</f>
        <v>0.77</v>
      </c>
    </row>
    <row r="96" spans="1:11" ht="18" customHeight="1" x14ac:dyDescent="0.25">
      <c r="A96" s="9"/>
      <c r="B96" s="9"/>
      <c r="C96" s="9"/>
      <c r="D96" s="9"/>
      <c r="E96" s="9"/>
      <c r="F96" s="9"/>
      <c r="G96" s="91" t="s">
        <v>3912</v>
      </c>
      <c r="H96" s="91"/>
      <c r="I96" s="91"/>
      <c r="J96" s="91"/>
      <c r="K96" s="28">
        <f>SUM(K95:K95)</f>
        <v>0.77</v>
      </c>
    </row>
    <row r="97" spans="1:11" ht="15" customHeight="1" x14ac:dyDescent="0.25">
      <c r="A97" s="9"/>
      <c r="B97" s="9"/>
      <c r="C97" s="9"/>
      <c r="D97" s="9"/>
      <c r="E97" s="9"/>
      <c r="F97" s="9"/>
      <c r="G97" s="92" t="s">
        <v>3913</v>
      </c>
      <c r="H97" s="92"/>
      <c r="I97" s="92"/>
      <c r="J97" s="92"/>
      <c r="K97" s="29">
        <f>ROUND(SUM(K93,K96),2)</f>
        <v>4.5199999999999996</v>
      </c>
    </row>
    <row r="98" spans="1:11" ht="9.9499999999999993" customHeight="1" x14ac:dyDescent="0.25">
      <c r="A98" s="9"/>
      <c r="B98" s="9"/>
      <c r="C98" s="9"/>
      <c r="D98" s="9"/>
      <c r="E98" s="9"/>
      <c r="F98" s="9"/>
      <c r="G98" s="100"/>
      <c r="H98" s="100"/>
      <c r="I98" s="100"/>
      <c r="J98" s="100"/>
      <c r="K98" s="100"/>
    </row>
    <row r="99" spans="1:11" ht="20.100000000000001" customHeight="1" x14ac:dyDescent="0.25">
      <c r="A99" s="99" t="s">
        <v>2082</v>
      </c>
      <c r="B99" s="99"/>
      <c r="C99" s="99"/>
      <c r="D99" s="99"/>
      <c r="E99" s="99"/>
      <c r="F99" s="99"/>
      <c r="G99" s="99"/>
      <c r="H99" s="99"/>
      <c r="I99" s="99"/>
      <c r="J99" s="99"/>
      <c r="K99" s="99"/>
    </row>
    <row r="100" spans="1:11" ht="15" customHeight="1" x14ac:dyDescent="0.25">
      <c r="A100" s="93" t="s">
        <v>3916</v>
      </c>
      <c r="B100" s="93"/>
      <c r="C100" s="93"/>
      <c r="D100" s="94" t="s">
        <v>3</v>
      </c>
      <c r="E100" s="94"/>
      <c r="F100" s="23" t="s">
        <v>4</v>
      </c>
      <c r="G100" s="94" t="s">
        <v>3894</v>
      </c>
      <c r="H100" s="94"/>
      <c r="I100" s="94" t="s">
        <v>3895</v>
      </c>
      <c r="J100" s="94"/>
      <c r="K100" s="23" t="s">
        <v>3896</v>
      </c>
    </row>
    <row r="101" spans="1:11" ht="29.1" customHeight="1" x14ac:dyDescent="0.25">
      <c r="A101" s="24" t="s">
        <v>3963</v>
      </c>
      <c r="B101" s="95" t="s">
        <v>3964</v>
      </c>
      <c r="C101" s="95"/>
      <c r="D101" s="96" t="s">
        <v>20</v>
      </c>
      <c r="E101" s="96"/>
      <c r="F101" s="24" t="s">
        <v>3936</v>
      </c>
      <c r="G101" s="97">
        <v>0.86950000000000005</v>
      </c>
      <c r="H101" s="97"/>
      <c r="I101" s="98">
        <v>8.9</v>
      </c>
      <c r="J101" s="98"/>
      <c r="K101" s="27">
        <f>TRUNC(TRUNC(G101,8)*I101,2)</f>
        <v>7.73</v>
      </c>
    </row>
    <row r="102" spans="1:11" ht="29.1" customHeight="1" x14ac:dyDescent="0.25">
      <c r="A102" s="24" t="s">
        <v>3965</v>
      </c>
      <c r="B102" s="95" t="s">
        <v>3966</v>
      </c>
      <c r="C102" s="95"/>
      <c r="D102" s="96" t="s">
        <v>20</v>
      </c>
      <c r="E102" s="96"/>
      <c r="F102" s="24" t="s">
        <v>30</v>
      </c>
      <c r="G102" s="97">
        <v>1.137</v>
      </c>
      <c r="H102" s="97"/>
      <c r="I102" s="98">
        <v>32.76</v>
      </c>
      <c r="J102" s="98"/>
      <c r="K102" s="27">
        <f>TRUNC(TRUNC(G102,8)*I102,2)</f>
        <v>37.24</v>
      </c>
    </row>
    <row r="103" spans="1:11" ht="21" customHeight="1" x14ac:dyDescent="0.25">
      <c r="A103" s="24" t="s">
        <v>3967</v>
      </c>
      <c r="B103" s="95" t="s">
        <v>3968</v>
      </c>
      <c r="C103" s="95"/>
      <c r="D103" s="96" t="s">
        <v>20</v>
      </c>
      <c r="E103" s="96"/>
      <c r="F103" s="24" t="s">
        <v>3936</v>
      </c>
      <c r="G103" s="97">
        <v>0.86950000000000005</v>
      </c>
      <c r="H103" s="97"/>
      <c r="I103" s="98">
        <v>27.59</v>
      </c>
      <c r="J103" s="98"/>
      <c r="K103" s="27">
        <f>TRUNC(TRUNC(G103,8)*I103,2)</f>
        <v>23.98</v>
      </c>
    </row>
    <row r="104" spans="1:11" ht="21" customHeight="1" x14ac:dyDescent="0.25">
      <c r="A104" s="24" t="s">
        <v>3969</v>
      </c>
      <c r="B104" s="95" t="s">
        <v>3970</v>
      </c>
      <c r="C104" s="95"/>
      <c r="D104" s="96" t="s">
        <v>20</v>
      </c>
      <c r="E104" s="96"/>
      <c r="F104" s="24" t="s">
        <v>30</v>
      </c>
      <c r="G104" s="97">
        <v>1.137</v>
      </c>
      <c r="H104" s="97"/>
      <c r="I104" s="98">
        <v>28.09</v>
      </c>
      <c r="J104" s="98"/>
      <c r="K104" s="27">
        <f>TRUNC(TRUNC(G104,8)*I104,2)</f>
        <v>31.93</v>
      </c>
    </row>
    <row r="105" spans="1:11" ht="18" customHeight="1" x14ac:dyDescent="0.25">
      <c r="A105" s="9"/>
      <c r="B105" s="9"/>
      <c r="C105" s="9"/>
      <c r="D105" s="9"/>
      <c r="E105" s="9"/>
      <c r="F105" s="9"/>
      <c r="G105" s="91" t="s">
        <v>3919</v>
      </c>
      <c r="H105" s="91"/>
      <c r="I105" s="91"/>
      <c r="J105" s="91"/>
      <c r="K105" s="28">
        <f>SUM(K101:K104)</f>
        <v>100.88</v>
      </c>
    </row>
    <row r="106" spans="1:11" ht="15" customHeight="1" x14ac:dyDescent="0.25">
      <c r="A106" s="93" t="s">
        <v>3907</v>
      </c>
      <c r="B106" s="93"/>
      <c r="C106" s="93"/>
      <c r="D106" s="94" t="s">
        <v>3</v>
      </c>
      <c r="E106" s="94"/>
      <c r="F106" s="23" t="s">
        <v>4</v>
      </c>
      <c r="G106" s="94" t="s">
        <v>3894</v>
      </c>
      <c r="H106" s="94"/>
      <c r="I106" s="94" t="s">
        <v>3895</v>
      </c>
      <c r="J106" s="94"/>
      <c r="K106" s="23" t="s">
        <v>3896</v>
      </c>
    </row>
    <row r="107" spans="1:11" ht="15" customHeight="1" x14ac:dyDescent="0.25">
      <c r="A107" s="24" t="s">
        <v>3971</v>
      </c>
      <c r="B107" s="95" t="s">
        <v>3972</v>
      </c>
      <c r="C107" s="95"/>
      <c r="D107" s="96" t="s">
        <v>20</v>
      </c>
      <c r="E107" s="96"/>
      <c r="F107" s="24" t="s">
        <v>2056</v>
      </c>
      <c r="G107" s="97">
        <v>7.22E-2</v>
      </c>
      <c r="H107" s="97"/>
      <c r="I107" s="98">
        <v>32.69</v>
      </c>
      <c r="J107" s="98"/>
      <c r="K107" s="27">
        <f>TRUNC(TRUNC(G107,8)*I107,2)</f>
        <v>2.36</v>
      </c>
    </row>
    <row r="108" spans="1:11" ht="15" customHeight="1" x14ac:dyDescent="0.25">
      <c r="A108" s="24" t="s">
        <v>3910</v>
      </c>
      <c r="B108" s="95" t="s">
        <v>3911</v>
      </c>
      <c r="C108" s="95"/>
      <c r="D108" s="96" t="s">
        <v>20</v>
      </c>
      <c r="E108" s="96"/>
      <c r="F108" s="24" t="s">
        <v>2056</v>
      </c>
      <c r="G108" s="97">
        <v>0.44790000000000002</v>
      </c>
      <c r="H108" s="97"/>
      <c r="I108" s="98">
        <v>24.94</v>
      </c>
      <c r="J108" s="98"/>
      <c r="K108" s="27">
        <f>TRUNC(TRUNC(G108,8)*I108,2)</f>
        <v>11.17</v>
      </c>
    </row>
    <row r="109" spans="1:11" ht="18" customHeight="1" x14ac:dyDescent="0.25">
      <c r="A109" s="9"/>
      <c r="B109" s="9"/>
      <c r="C109" s="9"/>
      <c r="D109" s="9"/>
      <c r="E109" s="9"/>
      <c r="F109" s="9"/>
      <c r="G109" s="91" t="s">
        <v>3912</v>
      </c>
      <c r="H109" s="91"/>
      <c r="I109" s="91"/>
      <c r="J109" s="91"/>
      <c r="K109" s="28">
        <f>SUM(K107:K108)</f>
        <v>13.53</v>
      </c>
    </row>
    <row r="110" spans="1:11" ht="15" customHeight="1" x14ac:dyDescent="0.25">
      <c r="A110" s="9"/>
      <c r="B110" s="9"/>
      <c r="C110" s="9"/>
      <c r="D110" s="9"/>
      <c r="E110" s="9"/>
      <c r="F110" s="9"/>
      <c r="G110" s="92" t="s">
        <v>3913</v>
      </c>
      <c r="H110" s="92"/>
      <c r="I110" s="92"/>
      <c r="J110" s="92"/>
      <c r="K110" s="29">
        <f>ROUND(SUM(K105,K109),2)</f>
        <v>114.41</v>
      </c>
    </row>
    <row r="111" spans="1:11" ht="9.9499999999999993" customHeight="1" x14ac:dyDescent="0.25">
      <c r="A111" s="9"/>
      <c r="B111" s="9"/>
      <c r="C111" s="9"/>
      <c r="D111" s="9"/>
      <c r="E111" s="9"/>
      <c r="F111" s="9"/>
      <c r="G111" s="100"/>
      <c r="H111" s="100"/>
      <c r="I111" s="100"/>
      <c r="J111" s="100"/>
      <c r="K111" s="100"/>
    </row>
    <row r="112" spans="1:11" ht="20.100000000000001" customHeight="1" x14ac:dyDescent="0.25">
      <c r="A112" s="99" t="s">
        <v>2085</v>
      </c>
      <c r="B112" s="99"/>
      <c r="C112" s="99"/>
      <c r="D112" s="99"/>
      <c r="E112" s="99"/>
      <c r="F112" s="99"/>
      <c r="G112" s="99"/>
      <c r="H112" s="99"/>
      <c r="I112" s="99"/>
      <c r="J112" s="99"/>
      <c r="K112" s="99"/>
    </row>
    <row r="113" spans="1:11" ht="15" customHeight="1" x14ac:dyDescent="0.25">
      <c r="A113" s="93" t="s">
        <v>3916</v>
      </c>
      <c r="B113" s="93"/>
      <c r="C113" s="93"/>
      <c r="D113" s="94" t="s">
        <v>3</v>
      </c>
      <c r="E113" s="94"/>
      <c r="F113" s="23" t="s">
        <v>4</v>
      </c>
      <c r="G113" s="94" t="s">
        <v>3894</v>
      </c>
      <c r="H113" s="94"/>
      <c r="I113" s="94" t="s">
        <v>3895</v>
      </c>
      <c r="J113" s="94"/>
      <c r="K113" s="23" t="s">
        <v>3896</v>
      </c>
    </row>
    <row r="114" spans="1:11" ht="38.1" customHeight="1" x14ac:dyDescent="0.25">
      <c r="A114" s="24" t="s">
        <v>3973</v>
      </c>
      <c r="B114" s="95" t="s">
        <v>3974</v>
      </c>
      <c r="C114" s="95"/>
      <c r="D114" s="96" t="s">
        <v>20</v>
      </c>
      <c r="E114" s="96"/>
      <c r="F114" s="24" t="s">
        <v>3936</v>
      </c>
      <c r="G114" s="97">
        <v>6.3E-3</v>
      </c>
      <c r="H114" s="97"/>
      <c r="I114" s="98">
        <v>94.61</v>
      </c>
      <c r="J114" s="98"/>
      <c r="K114" s="27">
        <f>TRUNC(TRUNC(G114,8)*I114,2)</f>
        <v>0.59</v>
      </c>
    </row>
    <row r="115" spans="1:11" ht="38.1" customHeight="1" x14ac:dyDescent="0.25">
      <c r="A115" s="24" t="s">
        <v>3975</v>
      </c>
      <c r="B115" s="95" t="s">
        <v>3976</v>
      </c>
      <c r="C115" s="95"/>
      <c r="D115" s="96" t="s">
        <v>20</v>
      </c>
      <c r="E115" s="96"/>
      <c r="F115" s="24" t="s">
        <v>30</v>
      </c>
      <c r="G115" s="97">
        <v>1.0200000000000001E-2</v>
      </c>
      <c r="H115" s="97"/>
      <c r="I115" s="98">
        <v>370.94</v>
      </c>
      <c r="J115" s="98"/>
      <c r="K115" s="27">
        <f>TRUNC(TRUNC(G115,8)*I115,2)</f>
        <v>3.78</v>
      </c>
    </row>
    <row r="116" spans="1:11" ht="29.1" customHeight="1" x14ac:dyDescent="0.25">
      <c r="A116" s="24" t="s">
        <v>3977</v>
      </c>
      <c r="B116" s="95" t="s">
        <v>3978</v>
      </c>
      <c r="C116" s="95"/>
      <c r="D116" s="96" t="s">
        <v>20</v>
      </c>
      <c r="E116" s="96"/>
      <c r="F116" s="24" t="s">
        <v>3936</v>
      </c>
      <c r="G116" s="97">
        <v>4.8999999999999998E-3</v>
      </c>
      <c r="H116" s="97"/>
      <c r="I116" s="98">
        <v>74.180000000000007</v>
      </c>
      <c r="J116" s="98"/>
      <c r="K116" s="27">
        <f>TRUNC(TRUNC(G116,8)*I116,2)</f>
        <v>0.36</v>
      </c>
    </row>
    <row r="117" spans="1:11" ht="29.1" customHeight="1" x14ac:dyDescent="0.25">
      <c r="A117" s="24" t="s">
        <v>3979</v>
      </c>
      <c r="B117" s="95" t="s">
        <v>3980</v>
      </c>
      <c r="C117" s="95"/>
      <c r="D117" s="96" t="s">
        <v>20</v>
      </c>
      <c r="E117" s="96"/>
      <c r="F117" s="24" t="s">
        <v>30</v>
      </c>
      <c r="G117" s="97">
        <v>5.5999999999999999E-3</v>
      </c>
      <c r="H117" s="97"/>
      <c r="I117" s="98">
        <v>166.79</v>
      </c>
      <c r="J117" s="98"/>
      <c r="K117" s="27">
        <f>TRUNC(TRUNC(G117,8)*I117,2)</f>
        <v>0.93</v>
      </c>
    </row>
    <row r="118" spans="1:11" ht="18" customHeight="1" x14ac:dyDescent="0.25">
      <c r="A118" s="9"/>
      <c r="B118" s="9"/>
      <c r="C118" s="9"/>
      <c r="D118" s="9"/>
      <c r="E118" s="9"/>
      <c r="F118" s="9"/>
      <c r="G118" s="91" t="s">
        <v>3919</v>
      </c>
      <c r="H118" s="91"/>
      <c r="I118" s="91"/>
      <c r="J118" s="91"/>
      <c r="K118" s="28">
        <f>SUM(K114:K117)</f>
        <v>5.66</v>
      </c>
    </row>
    <row r="119" spans="1:11" ht="15" customHeight="1" x14ac:dyDescent="0.25">
      <c r="A119" s="9"/>
      <c r="B119" s="9"/>
      <c r="C119" s="9"/>
      <c r="D119" s="9"/>
      <c r="E119" s="9"/>
      <c r="F119" s="9"/>
      <c r="G119" s="92" t="s">
        <v>3913</v>
      </c>
      <c r="H119" s="92"/>
      <c r="I119" s="92"/>
      <c r="J119" s="92"/>
      <c r="K119" s="29">
        <f>ROUND(SUM(K118),2)</f>
        <v>5.66</v>
      </c>
    </row>
    <row r="120" spans="1:11" ht="9.9499999999999993" customHeight="1" x14ac:dyDescent="0.25">
      <c r="A120" s="9"/>
      <c r="B120" s="9"/>
      <c r="C120" s="9"/>
      <c r="D120" s="9"/>
      <c r="E120" s="9"/>
      <c r="F120" s="9"/>
      <c r="G120" s="100"/>
      <c r="H120" s="100"/>
      <c r="I120" s="100"/>
      <c r="J120" s="100"/>
      <c r="K120" s="100"/>
    </row>
    <row r="121" spans="1:11" ht="20.100000000000001" customHeight="1" x14ac:dyDescent="0.25">
      <c r="A121" s="99" t="s">
        <v>2091</v>
      </c>
      <c r="B121" s="99"/>
      <c r="C121" s="99"/>
      <c r="D121" s="99"/>
      <c r="E121" s="99"/>
      <c r="F121" s="99"/>
      <c r="G121" s="99"/>
      <c r="H121" s="99"/>
      <c r="I121" s="99"/>
      <c r="J121" s="99"/>
      <c r="K121" s="99"/>
    </row>
    <row r="122" spans="1:11" ht="15" customHeight="1" x14ac:dyDescent="0.25">
      <c r="A122" s="93" t="s">
        <v>3916</v>
      </c>
      <c r="B122" s="93"/>
      <c r="C122" s="93"/>
      <c r="D122" s="94" t="s">
        <v>3</v>
      </c>
      <c r="E122" s="94"/>
      <c r="F122" s="23" t="s">
        <v>4</v>
      </c>
      <c r="G122" s="94" t="s">
        <v>3894</v>
      </c>
      <c r="H122" s="94"/>
      <c r="I122" s="94" t="s">
        <v>3895</v>
      </c>
      <c r="J122" s="94"/>
      <c r="K122" s="23" t="s">
        <v>3896</v>
      </c>
    </row>
    <row r="123" spans="1:11" ht="38.1" customHeight="1" x14ac:dyDescent="0.25">
      <c r="A123" s="24" t="s">
        <v>3973</v>
      </c>
      <c r="B123" s="95" t="s">
        <v>3974</v>
      </c>
      <c r="C123" s="95"/>
      <c r="D123" s="96" t="s">
        <v>20</v>
      </c>
      <c r="E123" s="96"/>
      <c r="F123" s="24" t="s">
        <v>3936</v>
      </c>
      <c r="G123" s="97">
        <v>1.2999999999999999E-3</v>
      </c>
      <c r="H123" s="97"/>
      <c r="I123" s="98">
        <v>94.61</v>
      </c>
      <c r="J123" s="98"/>
      <c r="K123" s="27">
        <f>TRUNC(TRUNC(G123,8)*I123,2)</f>
        <v>0.12</v>
      </c>
    </row>
    <row r="124" spans="1:11" ht="38.1" customHeight="1" x14ac:dyDescent="0.25">
      <c r="A124" s="24" t="s">
        <v>3975</v>
      </c>
      <c r="B124" s="95" t="s">
        <v>3976</v>
      </c>
      <c r="C124" s="95"/>
      <c r="D124" s="96" t="s">
        <v>20</v>
      </c>
      <c r="E124" s="96"/>
      <c r="F124" s="24" t="s">
        <v>30</v>
      </c>
      <c r="G124" s="97">
        <v>3.0999999999999999E-3</v>
      </c>
      <c r="H124" s="97"/>
      <c r="I124" s="98">
        <v>370.94</v>
      </c>
      <c r="J124" s="98"/>
      <c r="K124" s="27">
        <f>TRUNC(TRUNC(G124,8)*I124,2)</f>
        <v>1.1399999999999999</v>
      </c>
    </row>
    <row r="125" spans="1:11" ht="18" customHeight="1" x14ac:dyDescent="0.25">
      <c r="A125" s="9"/>
      <c r="B125" s="9"/>
      <c r="C125" s="9"/>
      <c r="D125" s="9"/>
      <c r="E125" s="9"/>
      <c r="F125" s="9"/>
      <c r="G125" s="91" t="s">
        <v>3919</v>
      </c>
      <c r="H125" s="91"/>
      <c r="I125" s="91"/>
      <c r="J125" s="91"/>
      <c r="K125" s="28">
        <f>SUM(K123:K124)</f>
        <v>1.2599999999999998</v>
      </c>
    </row>
    <row r="126" spans="1:11" ht="15" customHeight="1" x14ac:dyDescent="0.25">
      <c r="A126" s="9"/>
      <c r="B126" s="9"/>
      <c r="C126" s="9"/>
      <c r="D126" s="9"/>
      <c r="E126" s="9"/>
      <c r="F126" s="9"/>
      <c r="G126" s="92" t="s">
        <v>3913</v>
      </c>
      <c r="H126" s="92"/>
      <c r="I126" s="92"/>
      <c r="J126" s="92"/>
      <c r="K126" s="29">
        <f>ROUND(SUM(K125),2)</f>
        <v>1.26</v>
      </c>
    </row>
    <row r="127" spans="1:11" ht="9.9499999999999993" customHeight="1" x14ac:dyDescent="0.25">
      <c r="A127" s="9"/>
      <c r="B127" s="9"/>
      <c r="C127" s="9"/>
      <c r="D127" s="9"/>
      <c r="E127" s="9"/>
      <c r="F127" s="9"/>
      <c r="G127" s="100"/>
      <c r="H127" s="100"/>
      <c r="I127" s="100"/>
      <c r="J127" s="100"/>
      <c r="K127" s="100"/>
    </row>
    <row r="128" spans="1:11" ht="20.100000000000001" customHeight="1" x14ac:dyDescent="0.25">
      <c r="A128" s="99" t="s">
        <v>2094</v>
      </c>
      <c r="B128" s="99"/>
      <c r="C128" s="99"/>
      <c r="D128" s="99"/>
      <c r="E128" s="99"/>
      <c r="F128" s="99"/>
      <c r="G128" s="99"/>
      <c r="H128" s="99"/>
      <c r="I128" s="99"/>
      <c r="J128" s="99"/>
      <c r="K128" s="99"/>
    </row>
    <row r="129" spans="1:11" ht="15" customHeight="1" x14ac:dyDescent="0.25">
      <c r="A129" s="93" t="s">
        <v>3916</v>
      </c>
      <c r="B129" s="93"/>
      <c r="C129" s="93"/>
      <c r="D129" s="94" t="s">
        <v>3</v>
      </c>
      <c r="E129" s="94"/>
      <c r="F129" s="23" t="s">
        <v>4</v>
      </c>
      <c r="G129" s="94" t="s">
        <v>3894</v>
      </c>
      <c r="H129" s="94"/>
      <c r="I129" s="94" t="s">
        <v>3895</v>
      </c>
      <c r="J129" s="94"/>
      <c r="K129" s="23" t="s">
        <v>3896</v>
      </c>
    </row>
    <row r="130" spans="1:11" ht="38.1" customHeight="1" x14ac:dyDescent="0.25">
      <c r="A130" s="24" t="s">
        <v>3973</v>
      </c>
      <c r="B130" s="95" t="s">
        <v>3974</v>
      </c>
      <c r="C130" s="95"/>
      <c r="D130" s="96" t="s">
        <v>20</v>
      </c>
      <c r="E130" s="96"/>
      <c r="F130" s="24" t="s">
        <v>3936</v>
      </c>
      <c r="G130" s="97">
        <v>5.0000000000000001E-4</v>
      </c>
      <c r="H130" s="97"/>
      <c r="I130" s="98">
        <v>94.61</v>
      </c>
      <c r="J130" s="98"/>
      <c r="K130" s="27">
        <f>TRUNC(TRUNC(G130,8)*I130,2)</f>
        <v>0.04</v>
      </c>
    </row>
    <row r="131" spans="1:11" ht="38.1" customHeight="1" x14ac:dyDescent="0.25">
      <c r="A131" s="24" t="s">
        <v>3975</v>
      </c>
      <c r="B131" s="95" t="s">
        <v>3976</v>
      </c>
      <c r="C131" s="95"/>
      <c r="D131" s="96" t="s">
        <v>20</v>
      </c>
      <c r="E131" s="96"/>
      <c r="F131" s="24" t="s">
        <v>30</v>
      </c>
      <c r="G131" s="97">
        <v>1.1999999999999999E-3</v>
      </c>
      <c r="H131" s="97"/>
      <c r="I131" s="98">
        <v>370.94</v>
      </c>
      <c r="J131" s="98"/>
      <c r="K131" s="27">
        <f>TRUNC(TRUNC(G131,8)*I131,2)</f>
        <v>0.44</v>
      </c>
    </row>
    <row r="132" spans="1:11" ht="18" customHeight="1" x14ac:dyDescent="0.25">
      <c r="A132" s="9"/>
      <c r="B132" s="9"/>
      <c r="C132" s="9"/>
      <c r="D132" s="9"/>
      <c r="E132" s="9"/>
      <c r="F132" s="9"/>
      <c r="G132" s="91" t="s">
        <v>3919</v>
      </c>
      <c r="H132" s="91"/>
      <c r="I132" s="91"/>
      <c r="J132" s="91"/>
      <c r="K132" s="28">
        <f>SUM(K130:K131)</f>
        <v>0.48</v>
      </c>
    </row>
    <row r="133" spans="1:11" ht="15" customHeight="1" x14ac:dyDescent="0.25">
      <c r="A133" s="9"/>
      <c r="B133" s="9"/>
      <c r="C133" s="9"/>
      <c r="D133" s="9"/>
      <c r="E133" s="9"/>
      <c r="F133" s="9"/>
      <c r="G133" s="92" t="s">
        <v>3913</v>
      </c>
      <c r="H133" s="92"/>
      <c r="I133" s="92"/>
      <c r="J133" s="92"/>
      <c r="K133" s="29">
        <f>ROUND(SUM(K132),2)</f>
        <v>0.48</v>
      </c>
    </row>
    <row r="134" spans="1:11" ht="9.9499999999999993" customHeight="1" x14ac:dyDescent="0.25">
      <c r="A134" s="9"/>
      <c r="B134" s="9"/>
      <c r="C134" s="9"/>
      <c r="D134" s="9"/>
      <c r="E134" s="9"/>
      <c r="F134" s="9"/>
      <c r="G134" s="100"/>
      <c r="H134" s="100"/>
      <c r="I134" s="100"/>
      <c r="J134" s="100"/>
      <c r="K134" s="100"/>
    </row>
    <row r="135" spans="1:11" ht="20.100000000000001" customHeight="1" x14ac:dyDescent="0.25">
      <c r="A135" s="99" t="s">
        <v>2095</v>
      </c>
      <c r="B135" s="99"/>
      <c r="C135" s="99"/>
      <c r="D135" s="99"/>
      <c r="E135" s="99"/>
      <c r="F135" s="99"/>
      <c r="G135" s="99"/>
      <c r="H135" s="99"/>
      <c r="I135" s="99"/>
      <c r="J135" s="99"/>
      <c r="K135" s="99"/>
    </row>
    <row r="136" spans="1:11" ht="15" customHeight="1" x14ac:dyDescent="0.25">
      <c r="A136" s="93" t="s">
        <v>3981</v>
      </c>
      <c r="B136" s="93"/>
      <c r="C136" s="93"/>
      <c r="D136" s="94" t="s">
        <v>3</v>
      </c>
      <c r="E136" s="94"/>
      <c r="F136" s="23" t="s">
        <v>4</v>
      </c>
      <c r="G136" s="94" t="s">
        <v>3894</v>
      </c>
      <c r="H136" s="94"/>
      <c r="I136" s="94" t="s">
        <v>3895</v>
      </c>
      <c r="J136" s="94"/>
      <c r="K136" s="23" t="s">
        <v>3896</v>
      </c>
    </row>
    <row r="137" spans="1:11" ht="21" customHeight="1" x14ac:dyDescent="0.25">
      <c r="A137" s="24" t="s">
        <v>70</v>
      </c>
      <c r="B137" s="95" t="s">
        <v>3982</v>
      </c>
      <c r="C137" s="95"/>
      <c r="D137" s="96" t="s">
        <v>25</v>
      </c>
      <c r="E137" s="96"/>
      <c r="F137" s="24" t="s">
        <v>61</v>
      </c>
      <c r="G137" s="97">
        <v>1</v>
      </c>
      <c r="H137" s="97"/>
      <c r="I137" s="98">
        <v>28.42</v>
      </c>
      <c r="J137" s="98"/>
      <c r="K137" s="27">
        <f>ROUND(ROUND(G137,8)*I137,2)</f>
        <v>28.42</v>
      </c>
    </row>
    <row r="138" spans="1:11" ht="15" customHeight="1" x14ac:dyDescent="0.25">
      <c r="A138" s="9"/>
      <c r="B138" s="9"/>
      <c r="C138" s="9"/>
      <c r="D138" s="9"/>
      <c r="E138" s="9"/>
      <c r="F138" s="9"/>
      <c r="G138" s="91" t="s">
        <v>3983</v>
      </c>
      <c r="H138" s="91"/>
      <c r="I138" s="91"/>
      <c r="J138" s="91"/>
      <c r="K138" s="28">
        <f>SUM(K137:K137)</f>
        <v>28.42</v>
      </c>
    </row>
    <row r="139" spans="1:11" ht="15" customHeight="1" x14ac:dyDescent="0.25">
      <c r="A139" s="9"/>
      <c r="B139" s="9"/>
      <c r="C139" s="9"/>
      <c r="D139" s="9"/>
      <c r="E139" s="9"/>
      <c r="F139" s="9"/>
      <c r="G139" s="92" t="s">
        <v>3913</v>
      </c>
      <c r="H139" s="92"/>
      <c r="I139" s="92"/>
      <c r="J139" s="92"/>
      <c r="K139" s="29">
        <f>ROUND(SUM(K138),2)</f>
        <v>28.42</v>
      </c>
    </row>
    <row r="140" spans="1:11" ht="9.9499999999999993" customHeight="1" x14ac:dyDescent="0.25">
      <c r="A140" s="9"/>
      <c r="B140" s="9"/>
      <c r="C140" s="9"/>
      <c r="D140" s="9"/>
      <c r="E140" s="9"/>
      <c r="F140" s="9"/>
      <c r="G140" s="100"/>
      <c r="H140" s="100"/>
      <c r="I140" s="100"/>
      <c r="J140" s="100"/>
      <c r="K140" s="100"/>
    </row>
    <row r="141" spans="1:11" ht="20.100000000000001" customHeight="1" x14ac:dyDescent="0.25">
      <c r="A141" s="99" t="s">
        <v>2098</v>
      </c>
      <c r="B141" s="99"/>
      <c r="C141" s="99"/>
      <c r="D141" s="99"/>
      <c r="E141" s="99"/>
      <c r="F141" s="99"/>
      <c r="G141" s="99"/>
      <c r="H141" s="99"/>
      <c r="I141" s="99"/>
      <c r="J141" s="99"/>
      <c r="K141" s="99"/>
    </row>
    <row r="142" spans="1:11" ht="15" customHeight="1" x14ac:dyDescent="0.25">
      <c r="A142" s="93" t="s">
        <v>3916</v>
      </c>
      <c r="B142" s="93"/>
      <c r="C142" s="93"/>
      <c r="D142" s="94" t="s">
        <v>3</v>
      </c>
      <c r="E142" s="94"/>
      <c r="F142" s="23" t="s">
        <v>4</v>
      </c>
      <c r="G142" s="94" t="s">
        <v>3894</v>
      </c>
      <c r="H142" s="94"/>
      <c r="I142" s="94" t="s">
        <v>3895</v>
      </c>
      <c r="J142" s="94"/>
      <c r="K142" s="23" t="s">
        <v>3896</v>
      </c>
    </row>
    <row r="143" spans="1:11" ht="38.1" customHeight="1" x14ac:dyDescent="0.25">
      <c r="A143" s="24" t="s">
        <v>3973</v>
      </c>
      <c r="B143" s="95" t="s">
        <v>3974</v>
      </c>
      <c r="C143" s="95"/>
      <c r="D143" s="96" t="s">
        <v>20</v>
      </c>
      <c r="E143" s="96"/>
      <c r="F143" s="24" t="s">
        <v>3936</v>
      </c>
      <c r="G143" s="97">
        <v>1.2999999999999999E-3</v>
      </c>
      <c r="H143" s="97"/>
      <c r="I143" s="98">
        <v>94.61</v>
      </c>
      <c r="J143" s="98"/>
      <c r="K143" s="27">
        <f>TRUNC(TRUNC(G143,8)*I143,2)</f>
        <v>0.12</v>
      </c>
    </row>
    <row r="144" spans="1:11" ht="38.1" customHeight="1" x14ac:dyDescent="0.25">
      <c r="A144" s="24" t="s">
        <v>3975</v>
      </c>
      <c r="B144" s="95" t="s">
        <v>3976</v>
      </c>
      <c r="C144" s="95"/>
      <c r="D144" s="96" t="s">
        <v>20</v>
      </c>
      <c r="E144" s="96"/>
      <c r="F144" s="24" t="s">
        <v>30</v>
      </c>
      <c r="G144" s="97">
        <v>3.0999999999999999E-3</v>
      </c>
      <c r="H144" s="97"/>
      <c r="I144" s="98">
        <v>370.94</v>
      </c>
      <c r="J144" s="98"/>
      <c r="K144" s="27">
        <f>TRUNC(TRUNC(G144,8)*I144,2)</f>
        <v>1.1399999999999999</v>
      </c>
    </row>
    <row r="145" spans="1:11" ht="18" customHeight="1" x14ac:dyDescent="0.25">
      <c r="A145" s="9"/>
      <c r="B145" s="9"/>
      <c r="C145" s="9"/>
      <c r="D145" s="9"/>
      <c r="E145" s="9"/>
      <c r="F145" s="9"/>
      <c r="G145" s="91" t="s">
        <v>3919</v>
      </c>
      <c r="H145" s="91"/>
      <c r="I145" s="91"/>
      <c r="J145" s="91"/>
      <c r="K145" s="28">
        <f>SUM(K143:K144)</f>
        <v>1.2599999999999998</v>
      </c>
    </row>
    <row r="146" spans="1:11" ht="15" customHeight="1" x14ac:dyDescent="0.25">
      <c r="A146" s="9"/>
      <c r="B146" s="9"/>
      <c r="C146" s="9"/>
      <c r="D146" s="9"/>
      <c r="E146" s="9"/>
      <c r="F146" s="9"/>
      <c r="G146" s="92" t="s">
        <v>3913</v>
      </c>
      <c r="H146" s="92"/>
      <c r="I146" s="92"/>
      <c r="J146" s="92"/>
      <c r="K146" s="29">
        <f>ROUND(SUM(K145),2)</f>
        <v>1.26</v>
      </c>
    </row>
    <row r="147" spans="1:11" ht="9.9499999999999993" customHeight="1" x14ac:dyDescent="0.25">
      <c r="A147" s="9"/>
      <c r="B147" s="9"/>
      <c r="C147" s="9"/>
      <c r="D147" s="9"/>
      <c r="E147" s="9"/>
      <c r="F147" s="9"/>
      <c r="G147" s="100"/>
      <c r="H147" s="100"/>
      <c r="I147" s="100"/>
      <c r="J147" s="100"/>
      <c r="K147" s="100"/>
    </row>
    <row r="148" spans="1:11" ht="20.100000000000001" customHeight="1" x14ac:dyDescent="0.25">
      <c r="A148" s="99" t="s">
        <v>2101</v>
      </c>
      <c r="B148" s="99"/>
      <c r="C148" s="99"/>
      <c r="D148" s="99"/>
      <c r="E148" s="99"/>
      <c r="F148" s="99"/>
      <c r="G148" s="99"/>
      <c r="H148" s="99"/>
      <c r="I148" s="99"/>
      <c r="J148" s="99"/>
      <c r="K148" s="99"/>
    </row>
    <row r="149" spans="1:11" ht="12.95" customHeight="1" x14ac:dyDescent="0.25">
      <c r="A149" s="107" t="s">
        <v>3984</v>
      </c>
      <c r="B149" s="107"/>
      <c r="C149" s="107"/>
      <c r="D149" s="108" t="s">
        <v>3985</v>
      </c>
      <c r="E149" s="87" t="s">
        <v>3986</v>
      </c>
      <c r="F149" s="87"/>
      <c r="G149" s="87" t="s">
        <v>3987</v>
      </c>
      <c r="H149" s="87"/>
      <c r="I149" s="87"/>
      <c r="J149" s="87"/>
      <c r="K149" s="87" t="s">
        <v>3988</v>
      </c>
    </row>
    <row r="150" spans="1:11" ht="12" customHeight="1" x14ac:dyDescent="0.25">
      <c r="A150" s="107"/>
      <c r="B150" s="107"/>
      <c r="C150" s="107"/>
      <c r="D150" s="108"/>
      <c r="E150" s="23" t="s">
        <v>3989</v>
      </c>
      <c r="F150" s="23" t="s">
        <v>3990</v>
      </c>
      <c r="G150" s="94" t="s">
        <v>3989</v>
      </c>
      <c r="H150" s="94"/>
      <c r="I150" s="94" t="s">
        <v>3990</v>
      </c>
      <c r="J150" s="94"/>
      <c r="K150" s="87"/>
    </row>
    <row r="151" spans="1:11" ht="15" customHeight="1" x14ac:dyDescent="0.25">
      <c r="A151" s="6" t="s">
        <v>3991</v>
      </c>
      <c r="B151" s="104" t="s">
        <v>3992</v>
      </c>
      <c r="C151" s="104"/>
      <c r="D151" s="31">
        <v>1</v>
      </c>
      <c r="E151" s="32">
        <v>0.34</v>
      </c>
      <c r="F151" s="32">
        <v>0.66</v>
      </c>
      <c r="G151" s="105">
        <v>355.46550000000002</v>
      </c>
      <c r="H151" s="105"/>
      <c r="I151" s="105">
        <v>95.872399999999999</v>
      </c>
      <c r="J151" s="105"/>
      <c r="K151" s="33">
        <f>ROUND(D151*(ROUND(E151*G151,4)+ROUND(F151*I151,4)),4)</f>
        <v>184.13409999999999</v>
      </c>
    </row>
    <row r="152" spans="1:11" ht="15" customHeight="1" x14ac:dyDescent="0.25">
      <c r="A152" s="6" t="s">
        <v>3993</v>
      </c>
      <c r="B152" s="104" t="s">
        <v>3994</v>
      </c>
      <c r="C152" s="104"/>
      <c r="D152" s="31">
        <v>1</v>
      </c>
      <c r="E152" s="32">
        <v>1</v>
      </c>
      <c r="F152" s="32">
        <v>0</v>
      </c>
      <c r="G152" s="105">
        <v>365.3972</v>
      </c>
      <c r="H152" s="105"/>
      <c r="I152" s="105">
        <v>147.8879</v>
      </c>
      <c r="J152" s="105"/>
      <c r="K152" s="33">
        <f>ROUND(D152*(ROUND(E152*G152,4)+ROUND(F152*I152,4)),4)</f>
        <v>365.3972</v>
      </c>
    </row>
    <row r="153" spans="1:11" ht="15" customHeight="1" x14ac:dyDescent="0.25">
      <c r="A153" s="6" t="s">
        <v>3995</v>
      </c>
      <c r="B153" s="104" t="s">
        <v>3996</v>
      </c>
      <c r="C153" s="104"/>
      <c r="D153" s="31">
        <v>1</v>
      </c>
      <c r="E153" s="32">
        <v>0.97</v>
      </c>
      <c r="F153" s="32">
        <v>0.03</v>
      </c>
      <c r="G153" s="105">
        <v>324.64210000000003</v>
      </c>
      <c r="H153" s="105"/>
      <c r="I153" s="105">
        <v>159.20740000000001</v>
      </c>
      <c r="J153" s="105"/>
      <c r="K153" s="33">
        <f>ROUND(D153*(ROUND(E153*G153,4)+ROUND(F153*I153,4)),4)</f>
        <v>319.67899999999997</v>
      </c>
    </row>
    <row r="154" spans="1:11" ht="15.95" customHeight="1" x14ac:dyDescent="0.25">
      <c r="A154" s="6" t="s">
        <v>3997</v>
      </c>
      <c r="B154" s="104" t="s">
        <v>3998</v>
      </c>
      <c r="C154" s="104"/>
      <c r="D154" s="31">
        <v>1</v>
      </c>
      <c r="E154" s="32">
        <v>0.79</v>
      </c>
      <c r="F154" s="32">
        <v>0.21</v>
      </c>
      <c r="G154" s="105">
        <v>284.72230000000002</v>
      </c>
      <c r="H154" s="105"/>
      <c r="I154" s="105">
        <v>125.70480000000001</v>
      </c>
      <c r="J154" s="105"/>
      <c r="K154" s="33">
        <f>ROUND(D154*(ROUND(E154*G154,4)+ROUND(F154*I154,4)),4)</f>
        <v>251.32859999999999</v>
      </c>
    </row>
    <row r="155" spans="1:11" ht="15" customHeight="1" x14ac:dyDescent="0.25">
      <c r="A155" s="1"/>
      <c r="B155" s="1"/>
      <c r="C155" s="1"/>
      <c r="D155" s="1"/>
      <c r="E155" s="1"/>
      <c r="F155" s="1"/>
      <c r="G155" s="85" t="s">
        <v>3999</v>
      </c>
      <c r="H155" s="85"/>
      <c r="I155" s="85"/>
      <c r="J155" s="85"/>
      <c r="K155" s="34">
        <f>SUM(K150:K154)</f>
        <v>1120.5389</v>
      </c>
    </row>
    <row r="156" spans="1:11" ht="20.100000000000001" customHeight="1" x14ac:dyDescent="0.25">
      <c r="A156" s="106" t="s">
        <v>4000</v>
      </c>
      <c r="B156" s="106"/>
      <c r="C156" s="106"/>
      <c r="D156" s="106"/>
      <c r="E156" s="106"/>
      <c r="F156" s="2" t="s">
        <v>4</v>
      </c>
      <c r="G156" s="87" t="s">
        <v>4001</v>
      </c>
      <c r="H156" s="87"/>
      <c r="I156" s="87" t="s">
        <v>4002</v>
      </c>
      <c r="J156" s="87"/>
      <c r="K156" s="2" t="s">
        <v>3988</v>
      </c>
    </row>
    <row r="157" spans="1:11" ht="15" customHeight="1" x14ac:dyDescent="0.25">
      <c r="A157" s="6" t="s">
        <v>4003</v>
      </c>
      <c r="B157" s="101" t="s">
        <v>4004</v>
      </c>
      <c r="C157" s="101"/>
      <c r="D157" s="101"/>
      <c r="E157" s="101"/>
      <c r="F157" s="6" t="s">
        <v>3940</v>
      </c>
      <c r="G157" s="114">
        <v>1</v>
      </c>
      <c r="H157" s="114"/>
      <c r="I157" s="115">
        <v>22.527200000000001</v>
      </c>
      <c r="J157" s="115"/>
      <c r="K157" s="35">
        <f>ROUND(ROUND(G157,5)*I157,4)</f>
        <v>22.527200000000001</v>
      </c>
    </row>
    <row r="158" spans="1:11" ht="15" customHeight="1" x14ac:dyDescent="0.25">
      <c r="A158" s="1"/>
      <c r="B158" s="1"/>
      <c r="C158" s="1"/>
      <c r="D158" s="1"/>
      <c r="E158" s="1"/>
      <c r="F158" s="1"/>
      <c r="G158" s="85" t="s">
        <v>4005</v>
      </c>
      <c r="H158" s="85"/>
      <c r="I158" s="85"/>
      <c r="J158" s="85"/>
      <c r="K158" s="36">
        <f>SUM(K157:K157)</f>
        <v>22.527200000000001</v>
      </c>
    </row>
    <row r="159" spans="1:11" ht="15" customHeight="1" x14ac:dyDescent="0.25">
      <c r="A159" s="9"/>
      <c r="B159" s="9"/>
      <c r="C159" s="9"/>
      <c r="D159" s="9"/>
      <c r="E159" s="9"/>
      <c r="F159" s="9"/>
      <c r="G159" s="92" t="s">
        <v>4006</v>
      </c>
      <c r="H159" s="92"/>
      <c r="I159" s="92"/>
      <c r="J159" s="92"/>
      <c r="K159" s="33">
        <f>SUM(K155,K158)</f>
        <v>1143.0661</v>
      </c>
    </row>
    <row r="160" spans="1:11" ht="15" customHeight="1" x14ac:dyDescent="0.25">
      <c r="A160" s="9"/>
      <c r="B160" s="9"/>
      <c r="C160" s="9"/>
      <c r="D160" s="9"/>
      <c r="E160" s="9"/>
      <c r="F160" s="9"/>
      <c r="G160" s="92" t="s">
        <v>4007</v>
      </c>
      <c r="H160" s="92"/>
      <c r="I160" s="92"/>
      <c r="J160" s="92"/>
      <c r="K160" s="37">
        <v>113.18</v>
      </c>
    </row>
    <row r="161" spans="1:11" ht="15" customHeight="1" x14ac:dyDescent="0.25">
      <c r="A161" s="9"/>
      <c r="B161" s="9"/>
      <c r="C161" s="9"/>
      <c r="D161" s="9"/>
      <c r="E161" s="9"/>
      <c r="F161" s="9"/>
      <c r="G161" s="92" t="s">
        <v>4008</v>
      </c>
      <c r="H161" s="92"/>
      <c r="I161" s="92"/>
      <c r="J161" s="92"/>
      <c r="K161" s="33">
        <f>ROUND(K159/K160,4)</f>
        <v>10.099500000000001</v>
      </c>
    </row>
    <row r="162" spans="1:11" ht="15" customHeight="1" x14ac:dyDescent="0.25">
      <c r="A162" s="9"/>
      <c r="B162" s="9"/>
      <c r="C162" s="9"/>
      <c r="D162" s="9"/>
      <c r="E162" s="9"/>
      <c r="F162" s="9"/>
      <c r="G162" s="92" t="s">
        <v>4009</v>
      </c>
      <c r="H162" s="92"/>
      <c r="I162" s="92"/>
      <c r="J162" s="92"/>
      <c r="K162" s="33">
        <f>ROUND(K161*0.00746,4)</f>
        <v>7.5300000000000006E-2</v>
      </c>
    </row>
    <row r="163" spans="1:11" ht="20.100000000000001" customHeight="1" x14ac:dyDescent="0.25">
      <c r="A163" s="106" t="s">
        <v>4010</v>
      </c>
      <c r="B163" s="106"/>
      <c r="C163" s="106"/>
      <c r="D163" s="106"/>
      <c r="E163" s="106"/>
      <c r="F163" s="2" t="s">
        <v>4</v>
      </c>
      <c r="G163" s="87" t="s">
        <v>4001</v>
      </c>
      <c r="H163" s="87"/>
      <c r="I163" s="87" t="s">
        <v>3895</v>
      </c>
      <c r="J163" s="87"/>
      <c r="K163" s="2" t="s">
        <v>4011</v>
      </c>
    </row>
    <row r="164" spans="1:11" ht="15" customHeight="1" x14ac:dyDescent="0.25">
      <c r="A164" s="6" t="s">
        <v>4012</v>
      </c>
      <c r="B164" s="104" t="s">
        <v>4013</v>
      </c>
      <c r="C164" s="104"/>
      <c r="D164" s="104"/>
      <c r="E164" s="104"/>
      <c r="F164" s="6" t="s">
        <v>77</v>
      </c>
      <c r="G164" s="113">
        <v>1</v>
      </c>
      <c r="H164" s="113"/>
      <c r="I164" s="105">
        <v>195.03</v>
      </c>
      <c r="J164" s="105"/>
      <c r="K164" s="33">
        <f>ROUND(ROUND(G164,5)*I164,4)</f>
        <v>195.03</v>
      </c>
    </row>
    <row r="165" spans="1:11" ht="15" customHeight="1" x14ac:dyDescent="0.25">
      <c r="A165" s="1"/>
      <c r="B165" s="1"/>
      <c r="C165" s="1"/>
      <c r="D165" s="1"/>
      <c r="E165" s="1"/>
      <c r="F165" s="1"/>
      <c r="G165" s="85" t="s">
        <v>4014</v>
      </c>
      <c r="H165" s="85"/>
      <c r="I165" s="85"/>
      <c r="J165" s="85"/>
      <c r="K165" s="34">
        <f>SUM(K164:K164)</f>
        <v>195.03</v>
      </c>
    </row>
    <row r="166" spans="1:11" ht="15" customHeight="1" x14ac:dyDescent="0.25">
      <c r="A166" s="106" t="s">
        <v>4015</v>
      </c>
      <c r="B166" s="106"/>
      <c r="C166" s="106"/>
      <c r="D166" s="23" t="s">
        <v>4016</v>
      </c>
      <c r="E166" s="94" t="s">
        <v>4017</v>
      </c>
      <c r="F166" s="94"/>
      <c r="G166" s="94" t="s">
        <v>4001</v>
      </c>
      <c r="H166" s="94"/>
      <c r="I166" s="94" t="s">
        <v>3895</v>
      </c>
      <c r="J166" s="94"/>
      <c r="K166" s="23" t="s">
        <v>4011</v>
      </c>
    </row>
    <row r="167" spans="1:11" ht="20.100000000000001" customHeight="1" x14ac:dyDescent="0.25">
      <c r="A167" s="38" t="s">
        <v>4012</v>
      </c>
      <c r="B167" s="109" t="s">
        <v>4018</v>
      </c>
      <c r="C167" s="109"/>
      <c r="D167" s="38" t="s">
        <v>4019</v>
      </c>
      <c r="E167" s="110" t="s">
        <v>4020</v>
      </c>
      <c r="F167" s="110"/>
      <c r="G167" s="111">
        <v>2.2000000000000002</v>
      </c>
      <c r="H167" s="111"/>
      <c r="I167" s="112">
        <v>3.47</v>
      </c>
      <c r="J167" s="112"/>
      <c r="K167" s="41">
        <f>ROUND(ROUND(G167,5)*I167,4)</f>
        <v>7.6340000000000003</v>
      </c>
    </row>
    <row r="168" spans="1:11" ht="15" customHeight="1" x14ac:dyDescent="0.25">
      <c r="A168" s="1"/>
      <c r="B168" s="1"/>
      <c r="C168" s="1"/>
      <c r="D168" s="1"/>
      <c r="E168" s="1"/>
      <c r="F168" s="1"/>
      <c r="G168" s="85" t="s">
        <v>4021</v>
      </c>
      <c r="H168" s="85"/>
      <c r="I168" s="85"/>
      <c r="J168" s="85"/>
      <c r="K168" s="33">
        <f>SUM(K167:K167)</f>
        <v>7.6340000000000003</v>
      </c>
    </row>
    <row r="169" spans="1:11" ht="12.95" customHeight="1" x14ac:dyDescent="0.25">
      <c r="A169" s="106" t="s">
        <v>4022</v>
      </c>
      <c r="B169" s="106"/>
      <c r="C169" s="94" t="s">
        <v>4023</v>
      </c>
      <c r="D169" s="94" t="s">
        <v>5</v>
      </c>
      <c r="E169" s="94" t="s">
        <v>4024</v>
      </c>
      <c r="F169" s="94"/>
      <c r="G169" s="94" t="s">
        <v>4025</v>
      </c>
      <c r="H169" s="94"/>
      <c r="I169" s="94" t="s">
        <v>2086</v>
      </c>
      <c r="J169" s="94"/>
      <c r="K169" s="94" t="s">
        <v>4011</v>
      </c>
    </row>
    <row r="170" spans="1:11" ht="12" customHeight="1" x14ac:dyDescent="0.25">
      <c r="A170" s="106"/>
      <c r="B170" s="106"/>
      <c r="C170" s="94"/>
      <c r="D170" s="94"/>
      <c r="E170" s="23" t="s">
        <v>2092</v>
      </c>
      <c r="F170" s="23" t="s">
        <v>4026</v>
      </c>
      <c r="G170" s="23" t="s">
        <v>2092</v>
      </c>
      <c r="H170" s="23" t="s">
        <v>4026</v>
      </c>
      <c r="I170" s="23" t="s">
        <v>2092</v>
      </c>
      <c r="J170" s="23" t="s">
        <v>4026</v>
      </c>
      <c r="K170" s="94"/>
    </row>
    <row r="171" spans="1:11" ht="27.95" customHeight="1" x14ac:dyDescent="0.25">
      <c r="A171" s="38" t="s">
        <v>4012</v>
      </c>
      <c r="B171" s="39" t="s">
        <v>4018</v>
      </c>
      <c r="C171" s="38" t="s">
        <v>4027</v>
      </c>
      <c r="D171" s="40">
        <v>2.2000000000000002</v>
      </c>
      <c r="E171" s="42">
        <v>0</v>
      </c>
      <c r="F171" s="43">
        <v>1.25</v>
      </c>
      <c r="G171" s="42">
        <v>0</v>
      </c>
      <c r="H171" s="43">
        <v>1</v>
      </c>
      <c r="I171" s="42">
        <v>0</v>
      </c>
      <c r="J171" s="43">
        <v>0.82</v>
      </c>
      <c r="K171" s="41">
        <f>ROUND(D171*(ROUND(E171*F171,4)+ROUND(G171*H171,4)+ROUND(I171*J171,4)),4)</f>
        <v>0</v>
      </c>
    </row>
    <row r="172" spans="1:11" ht="15" customHeight="1" x14ac:dyDescent="0.25">
      <c r="A172" s="1"/>
      <c r="B172" s="1"/>
      <c r="C172" s="1"/>
      <c r="D172" s="1"/>
      <c r="E172" s="1"/>
      <c r="F172" s="1"/>
      <c r="G172" s="85" t="s">
        <v>4028</v>
      </c>
      <c r="H172" s="85"/>
      <c r="I172" s="85"/>
      <c r="J172" s="85"/>
      <c r="K172" s="33">
        <f>SUM(K170:K171)</f>
        <v>0</v>
      </c>
    </row>
    <row r="173" spans="1:11" ht="15" customHeight="1" x14ac:dyDescent="0.25">
      <c r="A173" s="9"/>
      <c r="B173" s="9"/>
      <c r="C173" s="9"/>
      <c r="D173" s="9"/>
      <c r="E173" s="9"/>
      <c r="F173" s="9"/>
      <c r="G173" s="92" t="s">
        <v>4029</v>
      </c>
      <c r="H173" s="92"/>
      <c r="I173" s="92"/>
      <c r="J173" s="92"/>
      <c r="K173" s="33">
        <f>SUM(K161,K162,K165,K168,K172)</f>
        <v>212.83879999999999</v>
      </c>
    </row>
    <row r="174" spans="1:11" ht="15" customHeight="1" x14ac:dyDescent="0.25">
      <c r="A174" s="9"/>
      <c r="B174" s="9"/>
      <c r="C174" s="9"/>
      <c r="D174" s="9"/>
      <c r="E174" s="9"/>
      <c r="F174" s="9"/>
      <c r="G174" s="92" t="s">
        <v>3913</v>
      </c>
      <c r="H174" s="92"/>
      <c r="I174" s="92"/>
      <c r="J174" s="92"/>
      <c r="K174" s="29">
        <f>ROUND(SUM(K173),2)</f>
        <v>212.84</v>
      </c>
    </row>
    <row r="175" spans="1:11" ht="9.9499999999999993" customHeight="1" x14ac:dyDescent="0.25">
      <c r="A175" s="9"/>
      <c r="B175" s="9"/>
      <c r="C175" s="9"/>
      <c r="D175" s="9"/>
      <c r="E175" s="9"/>
      <c r="F175" s="9"/>
      <c r="G175" s="100"/>
      <c r="H175" s="100"/>
      <c r="I175" s="100"/>
      <c r="J175" s="100"/>
      <c r="K175" s="100"/>
    </row>
    <row r="176" spans="1:11" ht="20.100000000000001" customHeight="1" x14ac:dyDescent="0.25">
      <c r="A176" s="99" t="s">
        <v>2102</v>
      </c>
      <c r="B176" s="99"/>
      <c r="C176" s="99"/>
      <c r="D176" s="99"/>
      <c r="E176" s="99"/>
      <c r="F176" s="99"/>
      <c r="G176" s="99"/>
      <c r="H176" s="99"/>
      <c r="I176" s="99"/>
      <c r="J176" s="99"/>
      <c r="K176" s="99"/>
    </row>
    <row r="177" spans="1:11" ht="15" customHeight="1" x14ac:dyDescent="0.25">
      <c r="A177" s="93" t="s">
        <v>3916</v>
      </c>
      <c r="B177" s="93"/>
      <c r="C177" s="93"/>
      <c r="D177" s="94" t="s">
        <v>3</v>
      </c>
      <c r="E177" s="94"/>
      <c r="F177" s="23" t="s">
        <v>4</v>
      </c>
      <c r="G177" s="94" t="s">
        <v>3894</v>
      </c>
      <c r="H177" s="94"/>
      <c r="I177" s="94" t="s">
        <v>3895</v>
      </c>
      <c r="J177" s="94"/>
      <c r="K177" s="23" t="s">
        <v>3896</v>
      </c>
    </row>
    <row r="178" spans="1:11" ht="45.95" customHeight="1" x14ac:dyDescent="0.25">
      <c r="A178" s="24" t="s">
        <v>3934</v>
      </c>
      <c r="B178" s="95" t="s">
        <v>3935</v>
      </c>
      <c r="C178" s="95"/>
      <c r="D178" s="96" t="s">
        <v>20</v>
      </c>
      <c r="E178" s="96"/>
      <c r="F178" s="24" t="s">
        <v>3936</v>
      </c>
      <c r="G178" s="97">
        <v>2.5891999999999998E-3</v>
      </c>
      <c r="H178" s="97"/>
      <c r="I178" s="98">
        <v>76.52</v>
      </c>
      <c r="J178" s="98"/>
      <c r="K178" s="27">
        <f t="shared" ref="K178:K183" si="0">TRUNC(TRUNC(G178,8)*I178,2)</f>
        <v>0.19</v>
      </c>
    </row>
    <row r="179" spans="1:11" ht="45.95" customHeight="1" x14ac:dyDescent="0.25">
      <c r="A179" s="24" t="s">
        <v>28</v>
      </c>
      <c r="B179" s="95" t="s">
        <v>29</v>
      </c>
      <c r="C179" s="95"/>
      <c r="D179" s="96" t="s">
        <v>20</v>
      </c>
      <c r="E179" s="96"/>
      <c r="F179" s="24" t="s">
        <v>30</v>
      </c>
      <c r="G179" s="97">
        <v>1.0702000000000001E-3</v>
      </c>
      <c r="H179" s="97"/>
      <c r="I179" s="98">
        <v>322.67</v>
      </c>
      <c r="J179" s="98"/>
      <c r="K179" s="27">
        <f t="shared" si="0"/>
        <v>0.34</v>
      </c>
    </row>
    <row r="180" spans="1:11" ht="29.1" customHeight="1" x14ac:dyDescent="0.25">
      <c r="A180" s="24" t="s">
        <v>4030</v>
      </c>
      <c r="B180" s="95" t="s">
        <v>4031</v>
      </c>
      <c r="C180" s="95"/>
      <c r="D180" s="96" t="s">
        <v>20</v>
      </c>
      <c r="E180" s="96"/>
      <c r="F180" s="24" t="s">
        <v>3936</v>
      </c>
      <c r="G180" s="97">
        <v>3.3568999999999999E-3</v>
      </c>
      <c r="H180" s="97"/>
      <c r="I180" s="98">
        <v>105.44</v>
      </c>
      <c r="J180" s="98"/>
      <c r="K180" s="27">
        <f t="shared" si="0"/>
        <v>0.35</v>
      </c>
    </row>
    <row r="181" spans="1:11" ht="29.1" customHeight="1" x14ac:dyDescent="0.25">
      <c r="A181" s="24" t="s">
        <v>4032</v>
      </c>
      <c r="B181" s="95" t="s">
        <v>4033</v>
      </c>
      <c r="C181" s="95"/>
      <c r="D181" s="96" t="s">
        <v>20</v>
      </c>
      <c r="E181" s="96"/>
      <c r="F181" s="24" t="s">
        <v>30</v>
      </c>
      <c r="G181" s="97">
        <v>3.0249999999999998E-4</v>
      </c>
      <c r="H181" s="97"/>
      <c r="I181" s="98">
        <v>265.02</v>
      </c>
      <c r="J181" s="98"/>
      <c r="K181" s="27">
        <f t="shared" si="0"/>
        <v>0.08</v>
      </c>
    </row>
    <row r="182" spans="1:11" ht="38.1" customHeight="1" x14ac:dyDescent="0.25">
      <c r="A182" s="24" t="s">
        <v>4034</v>
      </c>
      <c r="B182" s="95" t="s">
        <v>4035</v>
      </c>
      <c r="C182" s="95"/>
      <c r="D182" s="96" t="s">
        <v>20</v>
      </c>
      <c r="E182" s="96"/>
      <c r="F182" s="24" t="s">
        <v>3936</v>
      </c>
      <c r="G182" s="97">
        <v>2.9082999999999999E-3</v>
      </c>
      <c r="H182" s="97"/>
      <c r="I182" s="98">
        <v>94.54</v>
      </c>
      <c r="J182" s="98"/>
      <c r="K182" s="27">
        <f t="shared" si="0"/>
        <v>0.27</v>
      </c>
    </row>
    <row r="183" spans="1:11" ht="38.1" customHeight="1" x14ac:dyDescent="0.25">
      <c r="A183" s="24" t="s">
        <v>4036</v>
      </c>
      <c r="B183" s="95" t="s">
        <v>4037</v>
      </c>
      <c r="C183" s="95"/>
      <c r="D183" s="96" t="s">
        <v>20</v>
      </c>
      <c r="E183" s="96"/>
      <c r="F183" s="24" t="s">
        <v>30</v>
      </c>
      <c r="G183" s="97">
        <v>7.5109999999999999E-4</v>
      </c>
      <c r="H183" s="97"/>
      <c r="I183" s="98">
        <v>225.43</v>
      </c>
      <c r="J183" s="98"/>
      <c r="K183" s="27">
        <f t="shared" si="0"/>
        <v>0.16</v>
      </c>
    </row>
    <row r="184" spans="1:11" ht="18" customHeight="1" x14ac:dyDescent="0.25">
      <c r="A184" s="9"/>
      <c r="B184" s="9"/>
      <c r="C184" s="9"/>
      <c r="D184" s="9"/>
      <c r="E184" s="9"/>
      <c r="F184" s="9"/>
      <c r="G184" s="91" t="s">
        <v>3919</v>
      </c>
      <c r="H184" s="91"/>
      <c r="I184" s="91"/>
      <c r="J184" s="91"/>
      <c r="K184" s="28">
        <f>SUM(K178:K183)</f>
        <v>1.39</v>
      </c>
    </row>
    <row r="185" spans="1:11" ht="15" customHeight="1" x14ac:dyDescent="0.25">
      <c r="A185" s="93" t="s">
        <v>3907</v>
      </c>
      <c r="B185" s="93"/>
      <c r="C185" s="93"/>
      <c r="D185" s="94" t="s">
        <v>3</v>
      </c>
      <c r="E185" s="94"/>
      <c r="F185" s="23" t="s">
        <v>4</v>
      </c>
      <c r="G185" s="94" t="s">
        <v>3894</v>
      </c>
      <c r="H185" s="94"/>
      <c r="I185" s="94" t="s">
        <v>3895</v>
      </c>
      <c r="J185" s="94"/>
      <c r="K185" s="23" t="s">
        <v>3896</v>
      </c>
    </row>
    <row r="186" spans="1:11" ht="15" customHeight="1" x14ac:dyDescent="0.25">
      <c r="A186" s="24" t="s">
        <v>3910</v>
      </c>
      <c r="B186" s="95" t="s">
        <v>3911</v>
      </c>
      <c r="C186" s="95"/>
      <c r="D186" s="96" t="s">
        <v>20</v>
      </c>
      <c r="E186" s="96"/>
      <c r="F186" s="24" t="s">
        <v>2056</v>
      </c>
      <c r="G186" s="97">
        <v>3.6592999999999999E-3</v>
      </c>
      <c r="H186" s="97"/>
      <c r="I186" s="98">
        <v>24.94</v>
      </c>
      <c r="J186" s="98"/>
      <c r="K186" s="27">
        <f>TRUNC(TRUNC(G186,8)*I186,2)</f>
        <v>0.09</v>
      </c>
    </row>
    <row r="187" spans="1:11" ht="18" customHeight="1" x14ac:dyDescent="0.25">
      <c r="A187" s="9"/>
      <c r="B187" s="9"/>
      <c r="C187" s="9"/>
      <c r="D187" s="9"/>
      <c r="E187" s="9"/>
      <c r="F187" s="9"/>
      <c r="G187" s="91" t="s">
        <v>3912</v>
      </c>
      <c r="H187" s="91"/>
      <c r="I187" s="91"/>
      <c r="J187" s="91"/>
      <c r="K187" s="28">
        <f>SUM(K186:K186)</f>
        <v>0.09</v>
      </c>
    </row>
    <row r="188" spans="1:11" ht="15" customHeight="1" x14ac:dyDescent="0.25">
      <c r="A188" s="9"/>
      <c r="B188" s="9"/>
      <c r="C188" s="9"/>
      <c r="D188" s="9"/>
      <c r="E188" s="9"/>
      <c r="F188" s="9"/>
      <c r="G188" s="92" t="s">
        <v>3913</v>
      </c>
      <c r="H188" s="92"/>
      <c r="I188" s="92"/>
      <c r="J188" s="92"/>
      <c r="K188" s="29">
        <f>ROUND(SUM(K184,K187),2)</f>
        <v>1.48</v>
      </c>
    </row>
    <row r="189" spans="1:11" ht="9.9499999999999993" customHeight="1" x14ac:dyDescent="0.25">
      <c r="A189" s="9"/>
      <c r="B189" s="9"/>
      <c r="C189" s="9"/>
      <c r="D189" s="9"/>
      <c r="E189" s="9"/>
      <c r="F189" s="9"/>
      <c r="G189" s="100"/>
      <c r="H189" s="100"/>
      <c r="I189" s="100"/>
      <c r="J189" s="100"/>
      <c r="K189" s="100"/>
    </row>
    <row r="190" spans="1:11" ht="20.100000000000001" customHeight="1" x14ac:dyDescent="0.25">
      <c r="A190" s="99" t="s">
        <v>2103</v>
      </c>
      <c r="B190" s="99"/>
      <c r="C190" s="99"/>
      <c r="D190" s="99"/>
      <c r="E190" s="99"/>
      <c r="F190" s="99"/>
      <c r="G190" s="99"/>
      <c r="H190" s="99"/>
      <c r="I190" s="99"/>
      <c r="J190" s="99"/>
      <c r="K190" s="99"/>
    </row>
    <row r="191" spans="1:11" ht="15" customHeight="1" x14ac:dyDescent="0.25">
      <c r="A191" s="93" t="s">
        <v>3893</v>
      </c>
      <c r="B191" s="93"/>
      <c r="C191" s="93"/>
      <c r="D191" s="94" t="s">
        <v>3</v>
      </c>
      <c r="E191" s="94"/>
      <c r="F191" s="23" t="s">
        <v>4</v>
      </c>
      <c r="G191" s="94" t="s">
        <v>3894</v>
      </c>
      <c r="H191" s="94"/>
      <c r="I191" s="94" t="s">
        <v>3895</v>
      </c>
      <c r="J191" s="94"/>
      <c r="K191" s="23" t="s">
        <v>3896</v>
      </c>
    </row>
    <row r="192" spans="1:11" ht="21" customHeight="1" x14ac:dyDescent="0.25">
      <c r="A192" s="24" t="s">
        <v>4038</v>
      </c>
      <c r="B192" s="95" t="s">
        <v>4039</v>
      </c>
      <c r="C192" s="95"/>
      <c r="D192" s="96" t="s">
        <v>20</v>
      </c>
      <c r="E192" s="96"/>
      <c r="F192" s="24" t="s">
        <v>34</v>
      </c>
      <c r="G192" s="97">
        <v>6.6E-3</v>
      </c>
      <c r="H192" s="97"/>
      <c r="I192" s="98">
        <v>210.23</v>
      </c>
      <c r="J192" s="98"/>
      <c r="K192" s="27">
        <f>TRUNC(TRUNC(G192,8)*I192,2)</f>
        <v>1.38</v>
      </c>
    </row>
    <row r="193" spans="1:11" ht="21" customHeight="1" x14ac:dyDescent="0.25">
      <c r="A193" s="24" t="s">
        <v>4040</v>
      </c>
      <c r="B193" s="95" t="s">
        <v>4041</v>
      </c>
      <c r="C193" s="95"/>
      <c r="D193" s="96" t="s">
        <v>20</v>
      </c>
      <c r="E193" s="96"/>
      <c r="F193" s="24" t="s">
        <v>84</v>
      </c>
      <c r="G193" s="97">
        <v>1.0049999999999999</v>
      </c>
      <c r="H193" s="97"/>
      <c r="I193" s="98">
        <v>32.369999999999997</v>
      </c>
      <c r="J193" s="98"/>
      <c r="K193" s="27">
        <f>TRUNC(TRUNC(G193,8)*I193,2)</f>
        <v>32.53</v>
      </c>
    </row>
    <row r="194" spans="1:11" ht="15" customHeight="1" x14ac:dyDescent="0.25">
      <c r="A194" s="9"/>
      <c r="B194" s="9"/>
      <c r="C194" s="9"/>
      <c r="D194" s="9"/>
      <c r="E194" s="9"/>
      <c r="F194" s="9"/>
      <c r="G194" s="91" t="s">
        <v>3906</v>
      </c>
      <c r="H194" s="91"/>
      <c r="I194" s="91"/>
      <c r="J194" s="91"/>
      <c r="K194" s="28">
        <f>SUM(K192:K193)</f>
        <v>33.910000000000004</v>
      </c>
    </row>
    <row r="195" spans="1:11" ht="15" customHeight="1" x14ac:dyDescent="0.25">
      <c r="A195" s="93" t="s">
        <v>3907</v>
      </c>
      <c r="B195" s="93"/>
      <c r="C195" s="93"/>
      <c r="D195" s="94" t="s">
        <v>3</v>
      </c>
      <c r="E195" s="94"/>
      <c r="F195" s="23" t="s">
        <v>4</v>
      </c>
      <c r="G195" s="94" t="s">
        <v>3894</v>
      </c>
      <c r="H195" s="94"/>
      <c r="I195" s="94" t="s">
        <v>3895</v>
      </c>
      <c r="J195" s="94"/>
      <c r="K195" s="23" t="s">
        <v>3896</v>
      </c>
    </row>
    <row r="196" spans="1:11" ht="15" customHeight="1" x14ac:dyDescent="0.25">
      <c r="A196" s="24" t="s">
        <v>3971</v>
      </c>
      <c r="B196" s="95" t="s">
        <v>3972</v>
      </c>
      <c r="C196" s="95"/>
      <c r="D196" s="96" t="s">
        <v>20</v>
      </c>
      <c r="E196" s="96"/>
      <c r="F196" s="24" t="s">
        <v>2056</v>
      </c>
      <c r="G196" s="97">
        <v>0.2296</v>
      </c>
      <c r="H196" s="97"/>
      <c r="I196" s="98">
        <v>32.69</v>
      </c>
      <c r="J196" s="98"/>
      <c r="K196" s="27">
        <f>TRUNC(TRUNC(G196,8)*I196,2)</f>
        <v>7.5</v>
      </c>
    </row>
    <row r="197" spans="1:11" ht="15" customHeight="1" x14ac:dyDescent="0.25">
      <c r="A197" s="24" t="s">
        <v>3910</v>
      </c>
      <c r="B197" s="95" t="s">
        <v>3911</v>
      </c>
      <c r="C197" s="95"/>
      <c r="D197" s="96" t="s">
        <v>20</v>
      </c>
      <c r="E197" s="96"/>
      <c r="F197" s="24" t="s">
        <v>2056</v>
      </c>
      <c r="G197" s="97">
        <v>0.2296</v>
      </c>
      <c r="H197" s="97"/>
      <c r="I197" s="98">
        <v>24.94</v>
      </c>
      <c r="J197" s="98"/>
      <c r="K197" s="27">
        <f>TRUNC(TRUNC(G197,8)*I197,2)</f>
        <v>5.72</v>
      </c>
    </row>
    <row r="198" spans="1:11" ht="18" customHeight="1" x14ac:dyDescent="0.25">
      <c r="A198" s="9"/>
      <c r="B198" s="9"/>
      <c r="C198" s="9"/>
      <c r="D198" s="9"/>
      <c r="E198" s="9"/>
      <c r="F198" s="9"/>
      <c r="G198" s="91" t="s">
        <v>3912</v>
      </c>
      <c r="H198" s="91"/>
      <c r="I198" s="91"/>
      <c r="J198" s="91"/>
      <c r="K198" s="28">
        <f>SUM(K196:K197)</f>
        <v>13.219999999999999</v>
      </c>
    </row>
    <row r="199" spans="1:11" ht="15" customHeight="1" x14ac:dyDescent="0.25">
      <c r="A199" s="93" t="s">
        <v>3922</v>
      </c>
      <c r="B199" s="93"/>
      <c r="C199" s="93"/>
      <c r="D199" s="94" t="s">
        <v>3</v>
      </c>
      <c r="E199" s="94"/>
      <c r="F199" s="23" t="s">
        <v>4</v>
      </c>
      <c r="G199" s="94" t="s">
        <v>3894</v>
      </c>
      <c r="H199" s="94"/>
      <c r="I199" s="94" t="s">
        <v>3895</v>
      </c>
      <c r="J199" s="94"/>
      <c r="K199" s="23" t="s">
        <v>3896</v>
      </c>
    </row>
    <row r="200" spans="1:11" ht="21" customHeight="1" x14ac:dyDescent="0.25">
      <c r="A200" s="24" t="s">
        <v>4042</v>
      </c>
      <c r="B200" s="95" t="s">
        <v>4043</v>
      </c>
      <c r="C200" s="95"/>
      <c r="D200" s="96" t="s">
        <v>20</v>
      </c>
      <c r="E200" s="96"/>
      <c r="F200" s="24" t="s">
        <v>34</v>
      </c>
      <c r="G200" s="97">
        <v>1.8E-3</v>
      </c>
      <c r="H200" s="97"/>
      <c r="I200" s="98">
        <v>767.08</v>
      </c>
      <c r="J200" s="98"/>
      <c r="K200" s="27">
        <f>TRUNC(TRUNC(G200,8)*I200,2)</f>
        <v>1.38</v>
      </c>
    </row>
    <row r="201" spans="1:11" ht="15" customHeight="1" x14ac:dyDescent="0.25">
      <c r="A201" s="9"/>
      <c r="B201" s="9"/>
      <c r="C201" s="9"/>
      <c r="D201" s="9"/>
      <c r="E201" s="9"/>
      <c r="F201" s="9"/>
      <c r="G201" s="91" t="s">
        <v>3933</v>
      </c>
      <c r="H201" s="91"/>
      <c r="I201" s="91"/>
      <c r="J201" s="91"/>
      <c r="K201" s="28">
        <f>SUM(K200:K200)</f>
        <v>1.38</v>
      </c>
    </row>
    <row r="202" spans="1:11" ht="15" customHeight="1" x14ac:dyDescent="0.25">
      <c r="A202" s="9"/>
      <c r="B202" s="9"/>
      <c r="C202" s="9"/>
      <c r="D202" s="9"/>
      <c r="E202" s="9"/>
      <c r="F202" s="9"/>
      <c r="G202" s="92" t="s">
        <v>3913</v>
      </c>
      <c r="H202" s="92"/>
      <c r="I202" s="92"/>
      <c r="J202" s="92"/>
      <c r="K202" s="29">
        <f>ROUND(SUM(K194,K198,K201),2)</f>
        <v>48.51</v>
      </c>
    </row>
    <row r="203" spans="1:11" ht="9.9499999999999993" customHeight="1" x14ac:dyDescent="0.25">
      <c r="A203" s="9"/>
      <c r="B203" s="9"/>
      <c r="C203" s="9"/>
      <c r="D203" s="9"/>
      <c r="E203" s="9"/>
      <c r="F203" s="9"/>
      <c r="G203" s="100"/>
      <c r="H203" s="100"/>
      <c r="I203" s="100"/>
      <c r="J203" s="100"/>
      <c r="K203" s="100"/>
    </row>
    <row r="204" spans="1:11" ht="20.100000000000001" customHeight="1" x14ac:dyDescent="0.25">
      <c r="A204" s="99" t="s">
        <v>2105</v>
      </c>
      <c r="B204" s="99"/>
      <c r="C204" s="99"/>
      <c r="D204" s="99"/>
      <c r="E204" s="99"/>
      <c r="F204" s="99"/>
      <c r="G204" s="99"/>
      <c r="H204" s="99"/>
      <c r="I204" s="99"/>
      <c r="J204" s="99"/>
      <c r="K204" s="99"/>
    </row>
    <row r="205" spans="1:11" ht="15" customHeight="1" x14ac:dyDescent="0.25">
      <c r="A205" s="93" t="s">
        <v>3893</v>
      </c>
      <c r="B205" s="93"/>
      <c r="C205" s="93"/>
      <c r="D205" s="94" t="s">
        <v>3</v>
      </c>
      <c r="E205" s="94"/>
      <c r="F205" s="23" t="s">
        <v>4</v>
      </c>
      <c r="G205" s="94" t="s">
        <v>3894</v>
      </c>
      <c r="H205" s="94"/>
      <c r="I205" s="94" t="s">
        <v>3895</v>
      </c>
      <c r="J205" s="94"/>
      <c r="K205" s="23" t="s">
        <v>3896</v>
      </c>
    </row>
    <row r="206" spans="1:11" ht="15" customHeight="1" x14ac:dyDescent="0.25">
      <c r="A206" s="24" t="s">
        <v>4044</v>
      </c>
      <c r="B206" s="95" t="s">
        <v>4045</v>
      </c>
      <c r="C206" s="95"/>
      <c r="D206" s="96" t="s">
        <v>20</v>
      </c>
      <c r="E206" s="96"/>
      <c r="F206" s="24" t="s">
        <v>3903</v>
      </c>
      <c r="G206" s="97">
        <v>0.106</v>
      </c>
      <c r="H206" s="97"/>
      <c r="I206" s="98">
        <v>2.59</v>
      </c>
      <c r="J206" s="98"/>
      <c r="K206" s="27">
        <f>TRUNC(TRUNC(G206,8)*I206,2)</f>
        <v>0.27</v>
      </c>
    </row>
    <row r="207" spans="1:11" ht="15" customHeight="1" x14ac:dyDescent="0.25">
      <c r="A207" s="9"/>
      <c r="B207" s="9"/>
      <c r="C207" s="9"/>
      <c r="D207" s="9"/>
      <c r="E207" s="9"/>
      <c r="F207" s="9"/>
      <c r="G207" s="91" t="s">
        <v>3906</v>
      </c>
      <c r="H207" s="91"/>
      <c r="I207" s="91"/>
      <c r="J207" s="91"/>
      <c r="K207" s="28">
        <f>SUM(K206:K206)</f>
        <v>0.27</v>
      </c>
    </row>
    <row r="208" spans="1:11" ht="15" customHeight="1" x14ac:dyDescent="0.25">
      <c r="A208" s="93" t="s">
        <v>3907</v>
      </c>
      <c r="B208" s="93"/>
      <c r="C208" s="93"/>
      <c r="D208" s="94" t="s">
        <v>3</v>
      </c>
      <c r="E208" s="94"/>
      <c r="F208" s="23" t="s">
        <v>4</v>
      </c>
      <c r="G208" s="94" t="s">
        <v>3894</v>
      </c>
      <c r="H208" s="94"/>
      <c r="I208" s="94" t="s">
        <v>3895</v>
      </c>
      <c r="J208" s="94"/>
      <c r="K208" s="23" t="s">
        <v>3896</v>
      </c>
    </row>
    <row r="209" spans="1:11" ht="15" customHeight="1" x14ac:dyDescent="0.25">
      <c r="A209" s="24" t="s">
        <v>4046</v>
      </c>
      <c r="B209" s="95" t="s">
        <v>4047</v>
      </c>
      <c r="C209" s="95"/>
      <c r="D209" s="96" t="s">
        <v>20</v>
      </c>
      <c r="E209" s="96"/>
      <c r="F209" s="24" t="s">
        <v>2056</v>
      </c>
      <c r="G209" s="97">
        <v>3.6999999999999998E-2</v>
      </c>
      <c r="H209" s="97"/>
      <c r="I209" s="98">
        <v>34.35</v>
      </c>
      <c r="J209" s="98"/>
      <c r="K209" s="27">
        <f>TRUNC(TRUNC(G209,8)*I209,2)</f>
        <v>1.27</v>
      </c>
    </row>
    <row r="210" spans="1:11" ht="15" customHeight="1" x14ac:dyDescent="0.25">
      <c r="A210" s="24" t="s">
        <v>3910</v>
      </c>
      <c r="B210" s="95" t="s">
        <v>3911</v>
      </c>
      <c r="C210" s="95"/>
      <c r="D210" s="96" t="s">
        <v>20</v>
      </c>
      <c r="E210" s="96"/>
      <c r="F210" s="24" t="s">
        <v>2056</v>
      </c>
      <c r="G210" s="97">
        <v>1.6E-2</v>
      </c>
      <c r="H210" s="97"/>
      <c r="I210" s="98">
        <v>24.94</v>
      </c>
      <c r="J210" s="98"/>
      <c r="K210" s="27">
        <f>TRUNC(TRUNC(G210,8)*I210,2)</f>
        <v>0.39</v>
      </c>
    </row>
    <row r="211" spans="1:11" ht="18" customHeight="1" x14ac:dyDescent="0.25">
      <c r="A211" s="9"/>
      <c r="B211" s="9"/>
      <c r="C211" s="9"/>
      <c r="D211" s="9"/>
      <c r="E211" s="9"/>
      <c r="F211" s="9"/>
      <c r="G211" s="91" t="s">
        <v>3912</v>
      </c>
      <c r="H211" s="91"/>
      <c r="I211" s="91"/>
      <c r="J211" s="91"/>
      <c r="K211" s="28">
        <f>SUM(K209:K210)</f>
        <v>1.6600000000000001</v>
      </c>
    </row>
    <row r="212" spans="1:11" ht="15" customHeight="1" x14ac:dyDescent="0.25">
      <c r="A212" s="9"/>
      <c r="B212" s="9"/>
      <c r="C212" s="9"/>
      <c r="D212" s="9"/>
      <c r="E212" s="9"/>
      <c r="F212" s="9"/>
      <c r="G212" s="92" t="s">
        <v>3913</v>
      </c>
      <c r="H212" s="92"/>
      <c r="I212" s="92"/>
      <c r="J212" s="92"/>
      <c r="K212" s="29">
        <f>ROUND(SUM(K207,K211),2)</f>
        <v>1.93</v>
      </c>
    </row>
    <row r="213" spans="1:11" ht="9.9499999999999993" customHeight="1" x14ac:dyDescent="0.25">
      <c r="A213" s="9"/>
      <c r="B213" s="9"/>
      <c r="C213" s="9"/>
      <c r="D213" s="9"/>
      <c r="E213" s="9"/>
      <c r="F213" s="9"/>
      <c r="G213" s="100"/>
      <c r="H213" s="100"/>
      <c r="I213" s="100"/>
      <c r="J213" s="100"/>
      <c r="K213" s="100"/>
    </row>
    <row r="214" spans="1:11" ht="20.100000000000001" customHeight="1" x14ac:dyDescent="0.25">
      <c r="A214" s="99" t="s">
        <v>2106</v>
      </c>
      <c r="B214" s="99"/>
      <c r="C214" s="99"/>
      <c r="D214" s="99"/>
      <c r="E214" s="99"/>
      <c r="F214" s="99"/>
      <c r="G214" s="99"/>
      <c r="H214" s="99"/>
      <c r="I214" s="99"/>
      <c r="J214" s="99"/>
      <c r="K214" s="99"/>
    </row>
    <row r="215" spans="1:11" ht="15" customHeight="1" x14ac:dyDescent="0.25">
      <c r="A215" s="93" t="s">
        <v>3916</v>
      </c>
      <c r="B215" s="93"/>
      <c r="C215" s="93"/>
      <c r="D215" s="94" t="s">
        <v>3</v>
      </c>
      <c r="E215" s="94"/>
      <c r="F215" s="23" t="s">
        <v>4</v>
      </c>
      <c r="G215" s="94" t="s">
        <v>3894</v>
      </c>
      <c r="H215" s="94"/>
      <c r="I215" s="94" t="s">
        <v>3895</v>
      </c>
      <c r="J215" s="94"/>
      <c r="K215" s="23" t="s">
        <v>3896</v>
      </c>
    </row>
    <row r="216" spans="1:11" ht="29.1" customHeight="1" x14ac:dyDescent="0.25">
      <c r="A216" s="24" t="s">
        <v>3963</v>
      </c>
      <c r="B216" s="95" t="s">
        <v>3964</v>
      </c>
      <c r="C216" s="95"/>
      <c r="D216" s="96" t="s">
        <v>20</v>
      </c>
      <c r="E216" s="96"/>
      <c r="F216" s="24" t="s">
        <v>3936</v>
      </c>
      <c r="G216" s="97">
        <v>5.2258833999999998</v>
      </c>
      <c r="H216" s="97"/>
      <c r="I216" s="98">
        <v>8.9</v>
      </c>
      <c r="J216" s="98"/>
      <c r="K216" s="27">
        <f>TRUNC(TRUNC(G216,8)*I216,2)</f>
        <v>46.51</v>
      </c>
    </row>
    <row r="217" spans="1:11" ht="29.1" customHeight="1" x14ac:dyDescent="0.25">
      <c r="A217" s="24" t="s">
        <v>3965</v>
      </c>
      <c r="B217" s="95" t="s">
        <v>3966</v>
      </c>
      <c r="C217" s="95"/>
      <c r="D217" s="96" t="s">
        <v>20</v>
      </c>
      <c r="E217" s="96"/>
      <c r="F217" s="24" t="s">
        <v>30</v>
      </c>
      <c r="G217" s="97">
        <v>0.95392160000000004</v>
      </c>
      <c r="H217" s="97"/>
      <c r="I217" s="98">
        <v>32.76</v>
      </c>
      <c r="J217" s="98"/>
      <c r="K217" s="27">
        <f>TRUNC(TRUNC(G217,8)*I217,2)</f>
        <v>31.25</v>
      </c>
    </row>
    <row r="218" spans="1:11" ht="21" customHeight="1" x14ac:dyDescent="0.25">
      <c r="A218" s="24" t="s">
        <v>3967</v>
      </c>
      <c r="B218" s="95" t="s">
        <v>3968</v>
      </c>
      <c r="C218" s="95"/>
      <c r="D218" s="96" t="s">
        <v>20</v>
      </c>
      <c r="E218" s="96"/>
      <c r="F218" s="24" t="s">
        <v>3936</v>
      </c>
      <c r="G218" s="97">
        <v>5.2258833999999998</v>
      </c>
      <c r="H218" s="97"/>
      <c r="I218" s="98">
        <v>27.59</v>
      </c>
      <c r="J218" s="98"/>
      <c r="K218" s="27">
        <f>TRUNC(TRUNC(G218,8)*I218,2)</f>
        <v>144.18</v>
      </c>
    </row>
    <row r="219" spans="1:11" ht="21" customHeight="1" x14ac:dyDescent="0.25">
      <c r="A219" s="24" t="s">
        <v>3969</v>
      </c>
      <c r="B219" s="95" t="s">
        <v>3970</v>
      </c>
      <c r="C219" s="95"/>
      <c r="D219" s="96" t="s">
        <v>20</v>
      </c>
      <c r="E219" s="96"/>
      <c r="F219" s="24" t="s">
        <v>30</v>
      </c>
      <c r="G219" s="97">
        <v>0.95392160000000004</v>
      </c>
      <c r="H219" s="97"/>
      <c r="I219" s="98">
        <v>28.09</v>
      </c>
      <c r="J219" s="98"/>
      <c r="K219" s="27">
        <f>TRUNC(TRUNC(G219,8)*I219,2)</f>
        <v>26.79</v>
      </c>
    </row>
    <row r="220" spans="1:11" ht="18" customHeight="1" x14ac:dyDescent="0.25">
      <c r="A220" s="9"/>
      <c r="B220" s="9"/>
      <c r="C220" s="9"/>
      <c r="D220" s="9"/>
      <c r="E220" s="9"/>
      <c r="F220" s="9"/>
      <c r="G220" s="91" t="s">
        <v>3919</v>
      </c>
      <c r="H220" s="91"/>
      <c r="I220" s="91"/>
      <c r="J220" s="91"/>
      <c r="K220" s="28">
        <f>SUM(K216:K219)</f>
        <v>248.73</v>
      </c>
    </row>
    <row r="221" spans="1:11" ht="15" customHeight="1" x14ac:dyDescent="0.25">
      <c r="A221" s="93" t="s">
        <v>3893</v>
      </c>
      <c r="B221" s="93"/>
      <c r="C221" s="93"/>
      <c r="D221" s="94" t="s">
        <v>3</v>
      </c>
      <c r="E221" s="94"/>
      <c r="F221" s="23" t="s">
        <v>4</v>
      </c>
      <c r="G221" s="94" t="s">
        <v>3894</v>
      </c>
      <c r="H221" s="94"/>
      <c r="I221" s="94" t="s">
        <v>3895</v>
      </c>
      <c r="J221" s="94"/>
      <c r="K221" s="23" t="s">
        <v>3896</v>
      </c>
    </row>
    <row r="222" spans="1:11" ht="21" customHeight="1" x14ac:dyDescent="0.25">
      <c r="A222" s="24" t="s">
        <v>4048</v>
      </c>
      <c r="B222" s="95" t="s">
        <v>4049</v>
      </c>
      <c r="C222" s="95"/>
      <c r="D222" s="96" t="s">
        <v>20</v>
      </c>
      <c r="E222" s="96"/>
      <c r="F222" s="24" t="s">
        <v>34</v>
      </c>
      <c r="G222" s="97">
        <v>0.19980000000000001</v>
      </c>
      <c r="H222" s="97"/>
      <c r="I222" s="98">
        <v>206.17</v>
      </c>
      <c r="J222" s="98"/>
      <c r="K222" s="27">
        <f>TRUNC(TRUNC(G222,8)*I222,2)</f>
        <v>41.19</v>
      </c>
    </row>
    <row r="223" spans="1:11" ht="15" customHeight="1" x14ac:dyDescent="0.25">
      <c r="A223" s="24" t="s">
        <v>3955</v>
      </c>
      <c r="B223" s="95" t="s">
        <v>3956</v>
      </c>
      <c r="C223" s="95"/>
      <c r="D223" s="96" t="s">
        <v>20</v>
      </c>
      <c r="E223" s="96"/>
      <c r="F223" s="24" t="s">
        <v>3903</v>
      </c>
      <c r="G223" s="97">
        <v>3.6695999999999999E-2</v>
      </c>
      <c r="H223" s="97"/>
      <c r="I223" s="98">
        <v>19.37</v>
      </c>
      <c r="J223" s="98"/>
      <c r="K223" s="27">
        <f>TRUNC(TRUNC(G223,8)*I223,2)</f>
        <v>0.71</v>
      </c>
    </row>
    <row r="224" spans="1:11" ht="21" customHeight="1" x14ac:dyDescent="0.25">
      <c r="A224" s="24" t="s">
        <v>4050</v>
      </c>
      <c r="B224" s="95" t="s">
        <v>4051</v>
      </c>
      <c r="C224" s="95"/>
      <c r="D224" s="96" t="s">
        <v>20</v>
      </c>
      <c r="E224" s="96"/>
      <c r="F224" s="24" t="s">
        <v>84</v>
      </c>
      <c r="G224" s="97">
        <v>7.48</v>
      </c>
      <c r="H224" s="97"/>
      <c r="I224" s="98">
        <v>3.9</v>
      </c>
      <c r="J224" s="98"/>
      <c r="K224" s="27">
        <f>TRUNC(TRUNC(G224,8)*I224,2)</f>
        <v>29.17</v>
      </c>
    </row>
    <row r="225" spans="1:11" ht="15" customHeight="1" x14ac:dyDescent="0.25">
      <c r="A225" s="9"/>
      <c r="B225" s="9"/>
      <c r="C225" s="9"/>
      <c r="D225" s="9"/>
      <c r="E225" s="9"/>
      <c r="F225" s="9"/>
      <c r="G225" s="91" t="s">
        <v>3906</v>
      </c>
      <c r="H225" s="91"/>
      <c r="I225" s="91"/>
      <c r="J225" s="91"/>
      <c r="K225" s="28">
        <f>SUM(K222:K224)</f>
        <v>71.069999999999993</v>
      </c>
    </row>
    <row r="226" spans="1:11" ht="15" customHeight="1" x14ac:dyDescent="0.25">
      <c r="A226" s="93" t="s">
        <v>3907</v>
      </c>
      <c r="B226" s="93"/>
      <c r="C226" s="93"/>
      <c r="D226" s="94" t="s">
        <v>3</v>
      </c>
      <c r="E226" s="94"/>
      <c r="F226" s="23" t="s">
        <v>4</v>
      </c>
      <c r="G226" s="94" t="s">
        <v>3894</v>
      </c>
      <c r="H226" s="94"/>
      <c r="I226" s="94" t="s">
        <v>3895</v>
      </c>
      <c r="J226" s="94"/>
      <c r="K226" s="23" t="s">
        <v>3896</v>
      </c>
    </row>
    <row r="227" spans="1:11" ht="15" customHeight="1" x14ac:dyDescent="0.25">
      <c r="A227" s="24" t="s">
        <v>3971</v>
      </c>
      <c r="B227" s="95" t="s">
        <v>3972</v>
      </c>
      <c r="C227" s="95"/>
      <c r="D227" s="96" t="s">
        <v>20</v>
      </c>
      <c r="E227" s="96"/>
      <c r="F227" s="24" t="s">
        <v>2056</v>
      </c>
      <c r="G227" s="97">
        <v>2.3251949999999999</v>
      </c>
      <c r="H227" s="97"/>
      <c r="I227" s="98">
        <v>32.69</v>
      </c>
      <c r="J227" s="98"/>
      <c r="K227" s="27">
        <f>TRUNC(TRUNC(G227,8)*I227,2)</f>
        <v>76.010000000000005</v>
      </c>
    </row>
    <row r="228" spans="1:11" ht="15" customHeight="1" x14ac:dyDescent="0.25">
      <c r="A228" s="24" t="s">
        <v>3910</v>
      </c>
      <c r="B228" s="95" t="s">
        <v>3911</v>
      </c>
      <c r="C228" s="95"/>
      <c r="D228" s="96" t="s">
        <v>20</v>
      </c>
      <c r="E228" s="96"/>
      <c r="F228" s="24" t="s">
        <v>2056</v>
      </c>
      <c r="G228" s="97">
        <v>17.010999999999999</v>
      </c>
      <c r="H228" s="97"/>
      <c r="I228" s="98">
        <v>24.94</v>
      </c>
      <c r="J228" s="98"/>
      <c r="K228" s="27">
        <f>TRUNC(TRUNC(G228,8)*I228,2)</f>
        <v>424.25</v>
      </c>
    </row>
    <row r="229" spans="1:11" ht="18" customHeight="1" x14ac:dyDescent="0.25">
      <c r="A229" s="9"/>
      <c r="B229" s="9"/>
      <c r="C229" s="9"/>
      <c r="D229" s="9"/>
      <c r="E229" s="9"/>
      <c r="F229" s="9"/>
      <c r="G229" s="91" t="s">
        <v>3912</v>
      </c>
      <c r="H229" s="91"/>
      <c r="I229" s="91"/>
      <c r="J229" s="91"/>
      <c r="K229" s="28">
        <f>SUM(K227:K228)</f>
        <v>500.26</v>
      </c>
    </row>
    <row r="230" spans="1:11" ht="15" customHeight="1" x14ac:dyDescent="0.25">
      <c r="A230" s="93" t="s">
        <v>3922</v>
      </c>
      <c r="B230" s="93"/>
      <c r="C230" s="93"/>
      <c r="D230" s="94" t="s">
        <v>3</v>
      </c>
      <c r="E230" s="94"/>
      <c r="F230" s="23" t="s">
        <v>4</v>
      </c>
      <c r="G230" s="94" t="s">
        <v>3894</v>
      </c>
      <c r="H230" s="94"/>
      <c r="I230" s="94" t="s">
        <v>3895</v>
      </c>
      <c r="J230" s="94"/>
      <c r="K230" s="23" t="s">
        <v>3896</v>
      </c>
    </row>
    <row r="231" spans="1:11" ht="29.1" customHeight="1" x14ac:dyDescent="0.25">
      <c r="A231" s="24" t="s">
        <v>4052</v>
      </c>
      <c r="B231" s="95" t="s">
        <v>4053</v>
      </c>
      <c r="C231" s="95"/>
      <c r="D231" s="96" t="s">
        <v>20</v>
      </c>
      <c r="E231" s="96"/>
      <c r="F231" s="24" t="s">
        <v>34</v>
      </c>
      <c r="G231" s="97">
        <v>0.66502459999999997</v>
      </c>
      <c r="H231" s="97"/>
      <c r="I231" s="98">
        <v>619.19000000000005</v>
      </c>
      <c r="J231" s="98"/>
      <c r="K231" s="27">
        <f>TRUNC(TRUNC(G231,8)*I231,2)</f>
        <v>411.77</v>
      </c>
    </row>
    <row r="232" spans="1:11" ht="21" customHeight="1" x14ac:dyDescent="0.25">
      <c r="A232" s="24" t="s">
        <v>95</v>
      </c>
      <c r="B232" s="95" t="s">
        <v>96</v>
      </c>
      <c r="C232" s="95"/>
      <c r="D232" s="96" t="s">
        <v>20</v>
      </c>
      <c r="E232" s="96"/>
      <c r="F232" s="24" t="s">
        <v>16</v>
      </c>
      <c r="G232" s="97">
        <v>0.48</v>
      </c>
      <c r="H232" s="97"/>
      <c r="I232" s="98">
        <v>176.85</v>
      </c>
      <c r="J232" s="98"/>
      <c r="K232" s="27">
        <f>TRUNC(TRUNC(G232,8)*I232,2)</f>
        <v>84.88</v>
      </c>
    </row>
    <row r="233" spans="1:11" ht="15" customHeight="1" x14ac:dyDescent="0.25">
      <c r="A233" s="9"/>
      <c r="B233" s="9"/>
      <c r="C233" s="9"/>
      <c r="D233" s="9"/>
      <c r="E233" s="9"/>
      <c r="F233" s="9"/>
      <c r="G233" s="91" t="s">
        <v>3933</v>
      </c>
      <c r="H233" s="91"/>
      <c r="I233" s="91"/>
      <c r="J233" s="91"/>
      <c r="K233" s="28">
        <f>SUM(K231:K232)</f>
        <v>496.65</v>
      </c>
    </row>
    <row r="234" spans="1:11" ht="15" customHeight="1" x14ac:dyDescent="0.25">
      <c r="A234" s="9"/>
      <c r="B234" s="9"/>
      <c r="C234" s="9"/>
      <c r="D234" s="9"/>
      <c r="E234" s="9"/>
      <c r="F234" s="9"/>
      <c r="G234" s="92" t="s">
        <v>3913</v>
      </c>
      <c r="H234" s="92"/>
      <c r="I234" s="92"/>
      <c r="J234" s="92"/>
      <c r="K234" s="29">
        <f>ROUND(SUM(K220,K225,K229,K233),2)</f>
        <v>1316.71</v>
      </c>
    </row>
    <row r="235" spans="1:11" ht="9.9499999999999993" customHeight="1" x14ac:dyDescent="0.25">
      <c r="A235" s="9"/>
      <c r="B235" s="9"/>
      <c r="C235" s="9"/>
      <c r="D235" s="9"/>
      <c r="E235" s="9"/>
      <c r="F235" s="9"/>
      <c r="G235" s="100"/>
      <c r="H235" s="100"/>
      <c r="I235" s="100"/>
      <c r="J235" s="100"/>
      <c r="K235" s="100"/>
    </row>
    <row r="236" spans="1:11" ht="20.100000000000001" customHeight="1" x14ac:dyDescent="0.25">
      <c r="A236" s="99" t="s">
        <v>2107</v>
      </c>
      <c r="B236" s="99"/>
      <c r="C236" s="99"/>
      <c r="D236" s="99"/>
      <c r="E236" s="99"/>
      <c r="F236" s="99"/>
      <c r="G236" s="99"/>
      <c r="H236" s="99"/>
      <c r="I236" s="99"/>
      <c r="J236" s="99"/>
      <c r="K236" s="99"/>
    </row>
    <row r="237" spans="1:11" ht="15" customHeight="1" x14ac:dyDescent="0.25">
      <c r="A237" s="93" t="s">
        <v>3893</v>
      </c>
      <c r="B237" s="93"/>
      <c r="C237" s="93"/>
      <c r="D237" s="94" t="s">
        <v>3</v>
      </c>
      <c r="E237" s="94"/>
      <c r="F237" s="23" t="s">
        <v>4</v>
      </c>
      <c r="G237" s="94" t="s">
        <v>3894</v>
      </c>
      <c r="H237" s="94"/>
      <c r="I237" s="94" t="s">
        <v>3895</v>
      </c>
      <c r="J237" s="94"/>
      <c r="K237" s="23" t="s">
        <v>3896</v>
      </c>
    </row>
    <row r="238" spans="1:11" ht="29.1" customHeight="1" x14ac:dyDescent="0.25">
      <c r="A238" s="24" t="s">
        <v>4054</v>
      </c>
      <c r="B238" s="95" t="s">
        <v>4055</v>
      </c>
      <c r="C238" s="95"/>
      <c r="D238" s="96" t="s">
        <v>20</v>
      </c>
      <c r="E238" s="96"/>
      <c r="F238" s="24" t="s">
        <v>34</v>
      </c>
      <c r="G238" s="97">
        <v>0.18468999999999999</v>
      </c>
      <c r="H238" s="97"/>
      <c r="I238" s="98">
        <v>517.16999999999996</v>
      </c>
      <c r="J238" s="98"/>
      <c r="K238" s="27">
        <f t="shared" ref="K238:K243" si="1">ROUND(ROUND(G238,8)*I238,2)</f>
        <v>95.52</v>
      </c>
    </row>
    <row r="239" spans="1:11" ht="21" customHeight="1" x14ac:dyDescent="0.25">
      <c r="A239" s="24" t="s">
        <v>4056</v>
      </c>
      <c r="B239" s="95" t="s">
        <v>4057</v>
      </c>
      <c r="C239" s="95"/>
      <c r="D239" s="96" t="s">
        <v>20</v>
      </c>
      <c r="E239" s="96"/>
      <c r="F239" s="24" t="s">
        <v>2057</v>
      </c>
      <c r="G239" s="97">
        <v>3.1900000000000001E-3</v>
      </c>
      <c r="H239" s="97"/>
      <c r="I239" s="98">
        <v>8.98</v>
      </c>
      <c r="J239" s="98"/>
      <c r="K239" s="27">
        <f t="shared" si="1"/>
        <v>0.03</v>
      </c>
    </row>
    <row r="240" spans="1:11" ht="15" customHeight="1" x14ac:dyDescent="0.25">
      <c r="A240" s="24" t="s">
        <v>3955</v>
      </c>
      <c r="B240" s="95" t="s">
        <v>3956</v>
      </c>
      <c r="C240" s="95"/>
      <c r="D240" s="96" t="s">
        <v>20</v>
      </c>
      <c r="E240" s="96"/>
      <c r="F240" s="24" t="s">
        <v>3903</v>
      </c>
      <c r="G240" s="97">
        <v>4.4999999999999998E-2</v>
      </c>
      <c r="H240" s="97"/>
      <c r="I240" s="98">
        <v>19.37</v>
      </c>
      <c r="J240" s="98"/>
      <c r="K240" s="27">
        <f t="shared" si="1"/>
        <v>0.87</v>
      </c>
    </row>
    <row r="241" spans="1:11" ht="21" customHeight="1" x14ac:dyDescent="0.25">
      <c r="A241" s="24" t="s">
        <v>4050</v>
      </c>
      <c r="B241" s="95" t="s">
        <v>4051</v>
      </c>
      <c r="C241" s="95"/>
      <c r="D241" s="96" t="s">
        <v>20</v>
      </c>
      <c r="E241" s="96"/>
      <c r="F241" s="24" t="s">
        <v>84</v>
      </c>
      <c r="G241" s="97">
        <v>0.46875</v>
      </c>
      <c r="H241" s="97"/>
      <c r="I241" s="98">
        <v>3.9</v>
      </c>
      <c r="J241" s="98"/>
      <c r="K241" s="27">
        <f t="shared" si="1"/>
        <v>1.83</v>
      </c>
    </row>
    <row r="242" spans="1:11" ht="21" customHeight="1" x14ac:dyDescent="0.25">
      <c r="A242" s="24" t="s">
        <v>4058</v>
      </c>
      <c r="B242" s="95" t="s">
        <v>4059</v>
      </c>
      <c r="C242" s="95"/>
      <c r="D242" s="96" t="s">
        <v>20</v>
      </c>
      <c r="E242" s="96"/>
      <c r="F242" s="24" t="s">
        <v>84</v>
      </c>
      <c r="G242" s="97">
        <v>0.375</v>
      </c>
      <c r="H242" s="97"/>
      <c r="I242" s="98">
        <v>2.69</v>
      </c>
      <c r="J242" s="98"/>
      <c r="K242" s="27">
        <f t="shared" si="1"/>
        <v>1.01</v>
      </c>
    </row>
    <row r="243" spans="1:11" ht="29.1" customHeight="1" x14ac:dyDescent="0.25">
      <c r="A243" s="24" t="s">
        <v>4060</v>
      </c>
      <c r="B243" s="95" t="s">
        <v>4061</v>
      </c>
      <c r="C243" s="95"/>
      <c r="D243" s="96" t="s">
        <v>20</v>
      </c>
      <c r="E243" s="96"/>
      <c r="F243" s="24" t="s">
        <v>16</v>
      </c>
      <c r="G243" s="97">
        <v>1.07</v>
      </c>
      <c r="H243" s="97"/>
      <c r="I243" s="98">
        <v>23.81</v>
      </c>
      <c r="J243" s="98"/>
      <c r="K243" s="27">
        <f t="shared" si="1"/>
        <v>25.48</v>
      </c>
    </row>
    <row r="244" spans="1:11" ht="15" customHeight="1" x14ac:dyDescent="0.25">
      <c r="A244" s="9"/>
      <c r="B244" s="9"/>
      <c r="C244" s="9"/>
      <c r="D244" s="9"/>
      <c r="E244" s="9"/>
      <c r="F244" s="9"/>
      <c r="G244" s="91" t="s">
        <v>3906</v>
      </c>
      <c r="H244" s="91"/>
      <c r="I244" s="91"/>
      <c r="J244" s="91"/>
      <c r="K244" s="28">
        <f>SUM(K238:K243)</f>
        <v>124.74000000000001</v>
      </c>
    </row>
    <row r="245" spans="1:11" ht="15" customHeight="1" x14ac:dyDescent="0.25">
      <c r="A245" s="93" t="s">
        <v>3907</v>
      </c>
      <c r="B245" s="93"/>
      <c r="C245" s="93"/>
      <c r="D245" s="94" t="s">
        <v>3</v>
      </c>
      <c r="E245" s="94"/>
      <c r="F245" s="23" t="s">
        <v>4</v>
      </c>
      <c r="G245" s="94" t="s">
        <v>3894</v>
      </c>
      <c r="H245" s="94"/>
      <c r="I245" s="94" t="s">
        <v>3895</v>
      </c>
      <c r="J245" s="94"/>
      <c r="K245" s="23" t="s">
        <v>3896</v>
      </c>
    </row>
    <row r="246" spans="1:11" ht="21" customHeight="1" x14ac:dyDescent="0.25">
      <c r="A246" s="24" t="s">
        <v>3908</v>
      </c>
      <c r="B246" s="95" t="s">
        <v>3909</v>
      </c>
      <c r="C246" s="95"/>
      <c r="D246" s="96" t="s">
        <v>20</v>
      </c>
      <c r="E246" s="96"/>
      <c r="F246" s="24" t="s">
        <v>2056</v>
      </c>
      <c r="G246" s="97">
        <v>0.13009999999999999</v>
      </c>
      <c r="H246" s="97"/>
      <c r="I246" s="98">
        <v>32.24</v>
      </c>
      <c r="J246" s="98"/>
      <c r="K246" s="27">
        <f>ROUND(ROUND(G246,8)*I246,2)</f>
        <v>4.1900000000000004</v>
      </c>
    </row>
    <row r="247" spans="1:11" ht="15" customHeight="1" x14ac:dyDescent="0.25">
      <c r="A247" s="24" t="s">
        <v>3971</v>
      </c>
      <c r="B247" s="95" t="s">
        <v>3972</v>
      </c>
      <c r="C247" s="95"/>
      <c r="D247" s="96" t="s">
        <v>20</v>
      </c>
      <c r="E247" s="96"/>
      <c r="F247" s="24" t="s">
        <v>2056</v>
      </c>
      <c r="G247" s="97">
        <v>8.7400000000000005E-2</v>
      </c>
      <c r="H247" s="97"/>
      <c r="I247" s="98">
        <v>32.69</v>
      </c>
      <c r="J247" s="98"/>
      <c r="K247" s="27">
        <f>ROUND(ROUND(G247,8)*I247,2)</f>
        <v>2.86</v>
      </c>
    </row>
    <row r="248" spans="1:11" ht="15" customHeight="1" x14ac:dyDescent="0.25">
      <c r="A248" s="24" t="s">
        <v>3910</v>
      </c>
      <c r="B248" s="95" t="s">
        <v>3911</v>
      </c>
      <c r="C248" s="95"/>
      <c r="D248" s="96" t="s">
        <v>20</v>
      </c>
      <c r="E248" s="96"/>
      <c r="F248" s="24" t="s">
        <v>2056</v>
      </c>
      <c r="G248" s="97">
        <v>0.21759999999999999</v>
      </c>
      <c r="H248" s="97"/>
      <c r="I248" s="98">
        <v>24.94</v>
      </c>
      <c r="J248" s="98"/>
      <c r="K248" s="27">
        <f>ROUND(ROUND(G248,8)*I248,2)</f>
        <v>5.43</v>
      </c>
    </row>
    <row r="249" spans="1:11" ht="18" customHeight="1" x14ac:dyDescent="0.25">
      <c r="A249" s="9"/>
      <c r="B249" s="9"/>
      <c r="C249" s="9"/>
      <c r="D249" s="9"/>
      <c r="E249" s="9"/>
      <c r="F249" s="9"/>
      <c r="G249" s="91" t="s">
        <v>3912</v>
      </c>
      <c r="H249" s="91"/>
      <c r="I249" s="91"/>
      <c r="J249" s="91"/>
      <c r="K249" s="28">
        <f>SUM(K246:K248)</f>
        <v>12.48</v>
      </c>
    </row>
    <row r="250" spans="1:11" ht="15" customHeight="1" x14ac:dyDescent="0.25">
      <c r="A250" s="93" t="s">
        <v>3922</v>
      </c>
      <c r="B250" s="93"/>
      <c r="C250" s="93"/>
      <c r="D250" s="94" t="s">
        <v>3</v>
      </c>
      <c r="E250" s="94"/>
      <c r="F250" s="23" t="s">
        <v>4</v>
      </c>
      <c r="G250" s="94" t="s">
        <v>3894</v>
      </c>
      <c r="H250" s="94"/>
      <c r="I250" s="94" t="s">
        <v>3895</v>
      </c>
      <c r="J250" s="94"/>
      <c r="K250" s="23" t="s">
        <v>3896</v>
      </c>
    </row>
    <row r="251" spans="1:11" ht="29.1" customHeight="1" x14ac:dyDescent="0.25">
      <c r="A251" s="24" t="s">
        <v>4062</v>
      </c>
      <c r="B251" s="95" t="s">
        <v>4063</v>
      </c>
      <c r="C251" s="95"/>
      <c r="D251" s="96" t="s">
        <v>20</v>
      </c>
      <c r="E251" s="96"/>
      <c r="F251" s="24" t="s">
        <v>3903</v>
      </c>
      <c r="G251" s="97">
        <v>1.23E-2</v>
      </c>
      <c r="H251" s="97"/>
      <c r="I251" s="98">
        <v>23.44</v>
      </c>
      <c r="J251" s="98"/>
      <c r="K251" s="27">
        <f>ROUND(ROUND(G251,8)*I251,2)</f>
        <v>0.28999999999999998</v>
      </c>
    </row>
    <row r="252" spans="1:11" ht="21" customHeight="1" x14ac:dyDescent="0.25">
      <c r="A252" s="24" t="s">
        <v>4064</v>
      </c>
      <c r="B252" s="95" t="s">
        <v>4065</v>
      </c>
      <c r="C252" s="95"/>
      <c r="D252" s="96" t="s">
        <v>4066</v>
      </c>
      <c r="E252" s="96"/>
      <c r="F252" s="24" t="s">
        <v>26</v>
      </c>
      <c r="G252" s="97">
        <v>4</v>
      </c>
      <c r="H252" s="97"/>
      <c r="I252" s="98">
        <v>5.76</v>
      </c>
      <c r="J252" s="98"/>
      <c r="K252" s="27">
        <f>ROUND(ROUND(G252,8)*I252,2)</f>
        <v>23.04</v>
      </c>
    </row>
    <row r="253" spans="1:11" ht="15" customHeight="1" x14ac:dyDescent="0.25">
      <c r="A253" s="9"/>
      <c r="B253" s="9"/>
      <c r="C253" s="9"/>
      <c r="D253" s="9"/>
      <c r="E253" s="9"/>
      <c r="F253" s="9"/>
      <c r="G253" s="91" t="s">
        <v>3933</v>
      </c>
      <c r="H253" s="91"/>
      <c r="I253" s="91"/>
      <c r="J253" s="91"/>
      <c r="K253" s="28">
        <f>SUM(K251:K252)</f>
        <v>23.33</v>
      </c>
    </row>
    <row r="254" spans="1:11" ht="15" customHeight="1" x14ac:dyDescent="0.25">
      <c r="A254" s="9"/>
      <c r="B254" s="9"/>
      <c r="C254" s="9"/>
      <c r="D254" s="9"/>
      <c r="E254" s="9"/>
      <c r="F254" s="9"/>
      <c r="G254" s="92" t="s">
        <v>3913</v>
      </c>
      <c r="H254" s="92"/>
      <c r="I254" s="92"/>
      <c r="J254" s="92"/>
      <c r="K254" s="29">
        <f>ROUND(SUM(K244,K249,K253),2)</f>
        <v>160.55000000000001</v>
      </c>
    </row>
    <row r="255" spans="1:11" ht="9.9499999999999993" customHeight="1" x14ac:dyDescent="0.25">
      <c r="A255" s="9"/>
      <c r="B255" s="9"/>
      <c r="C255" s="9"/>
      <c r="D255" s="9"/>
      <c r="E255" s="9"/>
      <c r="F255" s="9"/>
      <c r="G255" s="100"/>
      <c r="H255" s="100"/>
      <c r="I255" s="100"/>
      <c r="J255" s="100"/>
      <c r="K255" s="100"/>
    </row>
    <row r="256" spans="1:11" ht="20.100000000000001" customHeight="1" x14ac:dyDescent="0.25">
      <c r="A256" s="99" t="s">
        <v>2109</v>
      </c>
      <c r="B256" s="99"/>
      <c r="C256" s="99"/>
      <c r="D256" s="99"/>
      <c r="E256" s="99"/>
      <c r="F256" s="99"/>
      <c r="G256" s="99"/>
      <c r="H256" s="99"/>
      <c r="I256" s="99"/>
      <c r="J256" s="99"/>
      <c r="K256" s="99"/>
    </row>
    <row r="257" spans="1:11" ht="15" customHeight="1" x14ac:dyDescent="0.25">
      <c r="A257" s="93" t="s">
        <v>3893</v>
      </c>
      <c r="B257" s="93"/>
      <c r="C257" s="93"/>
      <c r="D257" s="94" t="s">
        <v>3</v>
      </c>
      <c r="E257" s="94"/>
      <c r="F257" s="23" t="s">
        <v>4</v>
      </c>
      <c r="G257" s="94" t="s">
        <v>3894</v>
      </c>
      <c r="H257" s="94"/>
      <c r="I257" s="94" t="s">
        <v>3895</v>
      </c>
      <c r="J257" s="94"/>
      <c r="K257" s="23" t="s">
        <v>3896</v>
      </c>
    </row>
    <row r="258" spans="1:11" ht="15" customHeight="1" x14ac:dyDescent="0.25">
      <c r="A258" s="24" t="s">
        <v>4067</v>
      </c>
      <c r="B258" s="95" t="s">
        <v>4068</v>
      </c>
      <c r="C258" s="95"/>
      <c r="D258" s="96" t="s">
        <v>20</v>
      </c>
      <c r="E258" s="96"/>
      <c r="F258" s="24" t="s">
        <v>3903</v>
      </c>
      <c r="G258" s="97">
        <v>8.6199999999999992</v>
      </c>
      <c r="H258" s="97"/>
      <c r="I258" s="98">
        <v>1.1299999999999999</v>
      </c>
      <c r="J258" s="98"/>
      <c r="K258" s="27">
        <f>TRUNC(TRUNC(G258,8)*I258,2)</f>
        <v>9.74</v>
      </c>
    </row>
    <row r="259" spans="1:11" ht="29.1" customHeight="1" x14ac:dyDescent="0.25">
      <c r="A259" s="24" t="s">
        <v>4069</v>
      </c>
      <c r="B259" s="95" t="s">
        <v>4070</v>
      </c>
      <c r="C259" s="95"/>
      <c r="D259" s="96" t="s">
        <v>20</v>
      </c>
      <c r="E259" s="96"/>
      <c r="F259" s="24" t="s">
        <v>26</v>
      </c>
      <c r="G259" s="97">
        <v>6.4375</v>
      </c>
      <c r="H259" s="97"/>
      <c r="I259" s="98">
        <v>17.63</v>
      </c>
      <c r="J259" s="98"/>
      <c r="K259" s="27">
        <f>TRUNC(TRUNC(G259,8)*I259,2)</f>
        <v>113.49</v>
      </c>
    </row>
    <row r="260" spans="1:11" ht="15" customHeight="1" x14ac:dyDescent="0.25">
      <c r="A260" s="24" t="s">
        <v>4071</v>
      </c>
      <c r="B260" s="95" t="s">
        <v>4072</v>
      </c>
      <c r="C260" s="95"/>
      <c r="D260" s="96" t="s">
        <v>20</v>
      </c>
      <c r="E260" s="96"/>
      <c r="F260" s="24" t="s">
        <v>3903</v>
      </c>
      <c r="G260" s="97">
        <v>0.24</v>
      </c>
      <c r="H260" s="97"/>
      <c r="I260" s="98">
        <v>3.58</v>
      </c>
      <c r="J260" s="98"/>
      <c r="K260" s="27">
        <f>TRUNC(TRUNC(G260,8)*I260,2)</f>
        <v>0.85</v>
      </c>
    </row>
    <row r="261" spans="1:11" ht="15" customHeight="1" x14ac:dyDescent="0.25">
      <c r="A261" s="9"/>
      <c r="B261" s="9"/>
      <c r="C261" s="9"/>
      <c r="D261" s="9"/>
      <c r="E261" s="9"/>
      <c r="F261" s="9"/>
      <c r="G261" s="91" t="s">
        <v>3906</v>
      </c>
      <c r="H261" s="91"/>
      <c r="I261" s="91"/>
      <c r="J261" s="91"/>
      <c r="K261" s="28">
        <f>SUM(K258:K260)</f>
        <v>124.07999999999998</v>
      </c>
    </row>
    <row r="262" spans="1:11" ht="15" customHeight="1" x14ac:dyDescent="0.25">
      <c r="A262" s="93" t="s">
        <v>3907</v>
      </c>
      <c r="B262" s="93"/>
      <c r="C262" s="93"/>
      <c r="D262" s="94" t="s">
        <v>3</v>
      </c>
      <c r="E262" s="94"/>
      <c r="F262" s="23" t="s">
        <v>4</v>
      </c>
      <c r="G262" s="94" t="s">
        <v>3894</v>
      </c>
      <c r="H262" s="94"/>
      <c r="I262" s="94" t="s">
        <v>3895</v>
      </c>
      <c r="J262" s="94"/>
      <c r="K262" s="23" t="s">
        <v>3896</v>
      </c>
    </row>
    <row r="263" spans="1:11" ht="15" customHeight="1" x14ac:dyDescent="0.25">
      <c r="A263" s="24" t="s">
        <v>3971</v>
      </c>
      <c r="B263" s="95" t="s">
        <v>3972</v>
      </c>
      <c r="C263" s="95"/>
      <c r="D263" s="96" t="s">
        <v>20</v>
      </c>
      <c r="E263" s="96"/>
      <c r="F263" s="24" t="s">
        <v>2056</v>
      </c>
      <c r="G263" s="97">
        <v>0.63900000000000001</v>
      </c>
      <c r="H263" s="97"/>
      <c r="I263" s="98">
        <v>32.69</v>
      </c>
      <c r="J263" s="98"/>
      <c r="K263" s="27">
        <f>TRUNC(TRUNC(G263,8)*I263,2)</f>
        <v>20.88</v>
      </c>
    </row>
    <row r="264" spans="1:11" ht="15" customHeight="1" x14ac:dyDescent="0.25">
      <c r="A264" s="24" t="s">
        <v>3910</v>
      </c>
      <c r="B264" s="95" t="s">
        <v>3911</v>
      </c>
      <c r="C264" s="95"/>
      <c r="D264" s="96" t="s">
        <v>20</v>
      </c>
      <c r="E264" s="96"/>
      <c r="F264" s="24" t="s">
        <v>2056</v>
      </c>
      <c r="G264" s="97">
        <v>1.2789999999999999</v>
      </c>
      <c r="H264" s="97"/>
      <c r="I264" s="98">
        <v>24.94</v>
      </c>
      <c r="J264" s="98"/>
      <c r="K264" s="27">
        <f>TRUNC(TRUNC(G264,8)*I264,2)</f>
        <v>31.89</v>
      </c>
    </row>
    <row r="265" spans="1:11" ht="18" customHeight="1" x14ac:dyDescent="0.25">
      <c r="A265" s="9"/>
      <c r="B265" s="9"/>
      <c r="C265" s="9"/>
      <c r="D265" s="9"/>
      <c r="E265" s="9"/>
      <c r="F265" s="9"/>
      <c r="G265" s="91" t="s">
        <v>3912</v>
      </c>
      <c r="H265" s="91"/>
      <c r="I265" s="91"/>
      <c r="J265" s="91"/>
      <c r="K265" s="28">
        <f>SUM(K263:K264)</f>
        <v>52.769999999999996</v>
      </c>
    </row>
    <row r="266" spans="1:11" ht="15" customHeight="1" x14ac:dyDescent="0.25">
      <c r="A266" s="9"/>
      <c r="B266" s="9"/>
      <c r="C266" s="9"/>
      <c r="D266" s="9"/>
      <c r="E266" s="9"/>
      <c r="F266" s="9"/>
      <c r="G266" s="92" t="s">
        <v>3913</v>
      </c>
      <c r="H266" s="92"/>
      <c r="I266" s="92"/>
      <c r="J266" s="92"/>
      <c r="K266" s="29">
        <f>ROUND(SUM(K261,K265),2)</f>
        <v>176.85</v>
      </c>
    </row>
    <row r="267" spans="1:11" ht="9.9499999999999993" customHeight="1" x14ac:dyDescent="0.25">
      <c r="A267" s="9"/>
      <c r="B267" s="9"/>
      <c r="C267" s="9"/>
      <c r="D267" s="9"/>
      <c r="E267" s="9"/>
      <c r="F267" s="9"/>
      <c r="G267" s="100"/>
      <c r="H267" s="100"/>
      <c r="I267" s="100"/>
      <c r="J267" s="100"/>
      <c r="K267" s="100"/>
    </row>
    <row r="268" spans="1:11" ht="20.100000000000001" customHeight="1" x14ac:dyDescent="0.25">
      <c r="A268" s="99" t="s">
        <v>2112</v>
      </c>
      <c r="B268" s="99"/>
      <c r="C268" s="99"/>
      <c r="D268" s="99"/>
      <c r="E268" s="99"/>
      <c r="F268" s="99"/>
      <c r="G268" s="99"/>
      <c r="H268" s="99"/>
      <c r="I268" s="99"/>
      <c r="J268" s="99"/>
      <c r="K268" s="99"/>
    </row>
    <row r="269" spans="1:11" ht="15" customHeight="1" x14ac:dyDescent="0.25">
      <c r="A269" s="93" t="s">
        <v>3893</v>
      </c>
      <c r="B269" s="93"/>
      <c r="C269" s="93"/>
      <c r="D269" s="94" t="s">
        <v>3</v>
      </c>
      <c r="E269" s="94"/>
      <c r="F269" s="23" t="s">
        <v>4</v>
      </c>
      <c r="G269" s="94" t="s">
        <v>3894</v>
      </c>
      <c r="H269" s="94"/>
      <c r="I269" s="94" t="s">
        <v>3895</v>
      </c>
      <c r="J269" s="94"/>
      <c r="K269" s="23" t="s">
        <v>3896</v>
      </c>
    </row>
    <row r="270" spans="1:11" ht="45.95" customHeight="1" x14ac:dyDescent="0.25">
      <c r="A270" s="24" t="s">
        <v>4073</v>
      </c>
      <c r="B270" s="95" t="s">
        <v>4074</v>
      </c>
      <c r="C270" s="95"/>
      <c r="D270" s="96" t="s">
        <v>20</v>
      </c>
      <c r="E270" s="96"/>
      <c r="F270" s="24" t="s">
        <v>26</v>
      </c>
      <c r="G270" s="97">
        <v>1</v>
      </c>
      <c r="H270" s="97"/>
      <c r="I270" s="98">
        <v>1235.9100000000001</v>
      </c>
      <c r="J270" s="98"/>
      <c r="K270" s="27">
        <f>TRUNC(TRUNC(G270,8)*I270,2)</f>
        <v>1235.9100000000001</v>
      </c>
    </row>
    <row r="271" spans="1:11" ht="21" customHeight="1" x14ac:dyDescent="0.25">
      <c r="A271" s="24" t="s">
        <v>4075</v>
      </c>
      <c r="B271" s="95" t="s">
        <v>4076</v>
      </c>
      <c r="C271" s="95"/>
      <c r="D271" s="96" t="s">
        <v>20</v>
      </c>
      <c r="E271" s="96"/>
      <c r="F271" s="24" t="s">
        <v>34</v>
      </c>
      <c r="G271" s="97">
        <v>1.1999999999999999E-3</v>
      </c>
      <c r="H271" s="97"/>
      <c r="I271" s="98">
        <v>205.09</v>
      </c>
      <c r="J271" s="98"/>
      <c r="K271" s="27">
        <f>TRUNC(TRUNC(G271,8)*I271,2)</f>
        <v>0.24</v>
      </c>
    </row>
    <row r="272" spans="1:11" ht="15" customHeight="1" x14ac:dyDescent="0.25">
      <c r="A272" s="9"/>
      <c r="B272" s="9"/>
      <c r="C272" s="9"/>
      <c r="D272" s="9"/>
      <c r="E272" s="9"/>
      <c r="F272" s="9"/>
      <c r="G272" s="91" t="s">
        <v>3906</v>
      </c>
      <c r="H272" s="91"/>
      <c r="I272" s="91"/>
      <c r="J272" s="91"/>
      <c r="K272" s="28">
        <f>SUM(K270:K271)</f>
        <v>1236.1500000000001</v>
      </c>
    </row>
    <row r="273" spans="1:11" ht="15" customHeight="1" x14ac:dyDescent="0.25">
      <c r="A273" s="93" t="s">
        <v>3907</v>
      </c>
      <c r="B273" s="93"/>
      <c r="C273" s="93"/>
      <c r="D273" s="94" t="s">
        <v>3</v>
      </c>
      <c r="E273" s="94"/>
      <c r="F273" s="23" t="s">
        <v>4</v>
      </c>
      <c r="G273" s="94" t="s">
        <v>3894</v>
      </c>
      <c r="H273" s="94"/>
      <c r="I273" s="94" t="s">
        <v>3895</v>
      </c>
      <c r="J273" s="94"/>
      <c r="K273" s="23" t="s">
        <v>3896</v>
      </c>
    </row>
    <row r="274" spans="1:11" ht="15" customHeight="1" x14ac:dyDescent="0.25">
      <c r="A274" s="24" t="s">
        <v>3971</v>
      </c>
      <c r="B274" s="95" t="s">
        <v>3972</v>
      </c>
      <c r="C274" s="95"/>
      <c r="D274" s="96" t="s">
        <v>20</v>
      </c>
      <c r="E274" s="96"/>
      <c r="F274" s="24" t="s">
        <v>2056</v>
      </c>
      <c r="G274" s="97">
        <v>0.86809999999999998</v>
      </c>
      <c r="H274" s="97"/>
      <c r="I274" s="98">
        <v>32.69</v>
      </c>
      <c r="J274" s="98"/>
      <c r="K274" s="27">
        <f>TRUNC(TRUNC(G274,8)*I274,2)</f>
        <v>28.37</v>
      </c>
    </row>
    <row r="275" spans="1:11" ht="15" customHeight="1" x14ac:dyDescent="0.25">
      <c r="A275" s="24" t="s">
        <v>3910</v>
      </c>
      <c r="B275" s="95" t="s">
        <v>3911</v>
      </c>
      <c r="C275" s="95"/>
      <c r="D275" s="96" t="s">
        <v>20</v>
      </c>
      <c r="E275" s="96"/>
      <c r="F275" s="24" t="s">
        <v>2056</v>
      </c>
      <c r="G275" s="97">
        <v>0.57869999999999999</v>
      </c>
      <c r="H275" s="97"/>
      <c r="I275" s="98">
        <v>24.94</v>
      </c>
      <c r="J275" s="98"/>
      <c r="K275" s="27">
        <f>TRUNC(TRUNC(G275,8)*I275,2)</f>
        <v>14.43</v>
      </c>
    </row>
    <row r="276" spans="1:11" ht="18" customHeight="1" x14ac:dyDescent="0.25">
      <c r="A276" s="9"/>
      <c r="B276" s="9"/>
      <c r="C276" s="9"/>
      <c r="D276" s="9"/>
      <c r="E276" s="9"/>
      <c r="F276" s="9"/>
      <c r="G276" s="91" t="s">
        <v>3912</v>
      </c>
      <c r="H276" s="91"/>
      <c r="I276" s="91"/>
      <c r="J276" s="91"/>
      <c r="K276" s="28">
        <f>SUM(K274:K275)</f>
        <v>42.8</v>
      </c>
    </row>
    <row r="277" spans="1:11" ht="15" customHeight="1" x14ac:dyDescent="0.25">
      <c r="A277" s="93" t="s">
        <v>3922</v>
      </c>
      <c r="B277" s="93"/>
      <c r="C277" s="93"/>
      <c r="D277" s="94" t="s">
        <v>3</v>
      </c>
      <c r="E277" s="94"/>
      <c r="F277" s="23" t="s">
        <v>4</v>
      </c>
      <c r="G277" s="94" t="s">
        <v>3894</v>
      </c>
      <c r="H277" s="94"/>
      <c r="I277" s="94" t="s">
        <v>3895</v>
      </c>
      <c r="J277" s="94"/>
      <c r="K277" s="23" t="s">
        <v>3896</v>
      </c>
    </row>
    <row r="278" spans="1:11" ht="29.1" customHeight="1" x14ac:dyDescent="0.25">
      <c r="A278" s="24" t="s">
        <v>4077</v>
      </c>
      <c r="B278" s="95" t="s">
        <v>4078</v>
      </c>
      <c r="C278" s="95"/>
      <c r="D278" s="96" t="s">
        <v>20</v>
      </c>
      <c r="E278" s="96"/>
      <c r="F278" s="24" t="s">
        <v>34</v>
      </c>
      <c r="G278" s="97">
        <v>2.2200000000000001E-2</v>
      </c>
      <c r="H278" s="97"/>
      <c r="I278" s="98">
        <v>924.6</v>
      </c>
      <c r="J278" s="98"/>
      <c r="K278" s="27">
        <f>TRUNC(TRUNC(G278,8)*I278,2)</f>
        <v>20.52</v>
      </c>
    </row>
    <row r="279" spans="1:11" ht="15" customHeight="1" x14ac:dyDescent="0.25">
      <c r="A279" s="9"/>
      <c r="B279" s="9"/>
      <c r="C279" s="9"/>
      <c r="D279" s="9"/>
      <c r="E279" s="9"/>
      <c r="F279" s="9"/>
      <c r="G279" s="91" t="s">
        <v>3933</v>
      </c>
      <c r="H279" s="91"/>
      <c r="I279" s="91"/>
      <c r="J279" s="91"/>
      <c r="K279" s="28">
        <f>SUM(K278:K278)</f>
        <v>20.52</v>
      </c>
    </row>
    <row r="280" spans="1:11" ht="15" customHeight="1" x14ac:dyDescent="0.25">
      <c r="A280" s="9"/>
      <c r="B280" s="9"/>
      <c r="C280" s="9"/>
      <c r="D280" s="9"/>
      <c r="E280" s="9"/>
      <c r="F280" s="9"/>
      <c r="G280" s="92" t="s">
        <v>3913</v>
      </c>
      <c r="H280" s="92"/>
      <c r="I280" s="92"/>
      <c r="J280" s="92"/>
      <c r="K280" s="29">
        <f>ROUND(SUM(K272,K276,K279),2)</f>
        <v>1299.47</v>
      </c>
    </row>
    <row r="281" spans="1:11" ht="9.9499999999999993" customHeight="1" x14ac:dyDescent="0.25">
      <c r="A281" s="9"/>
      <c r="B281" s="9"/>
      <c r="C281" s="9"/>
      <c r="D281" s="9"/>
      <c r="E281" s="9"/>
      <c r="F281" s="9"/>
      <c r="G281" s="100"/>
      <c r="H281" s="100"/>
      <c r="I281" s="100"/>
      <c r="J281" s="100"/>
      <c r="K281" s="100"/>
    </row>
    <row r="282" spans="1:11" ht="20.100000000000001" customHeight="1" x14ac:dyDescent="0.25">
      <c r="A282" s="99" t="s">
        <v>2113</v>
      </c>
      <c r="B282" s="99"/>
      <c r="C282" s="99"/>
      <c r="D282" s="99"/>
      <c r="E282" s="99"/>
      <c r="F282" s="99"/>
      <c r="G282" s="99"/>
      <c r="H282" s="99"/>
      <c r="I282" s="99"/>
      <c r="J282" s="99"/>
      <c r="K282" s="99"/>
    </row>
    <row r="283" spans="1:11" ht="20.100000000000001" customHeight="1" x14ac:dyDescent="0.25">
      <c r="A283" s="106" t="s">
        <v>4010</v>
      </c>
      <c r="B283" s="106"/>
      <c r="C283" s="106"/>
      <c r="D283" s="106"/>
      <c r="E283" s="106"/>
      <c r="F283" s="2" t="s">
        <v>4</v>
      </c>
      <c r="G283" s="87" t="s">
        <v>4001</v>
      </c>
      <c r="H283" s="87"/>
      <c r="I283" s="87" t="s">
        <v>3895</v>
      </c>
      <c r="J283" s="87"/>
      <c r="K283" s="2" t="s">
        <v>4011</v>
      </c>
    </row>
    <row r="284" spans="1:11" ht="15" customHeight="1" x14ac:dyDescent="0.25">
      <c r="A284" s="6" t="s">
        <v>4079</v>
      </c>
      <c r="B284" s="104" t="s">
        <v>4080</v>
      </c>
      <c r="C284" s="104"/>
      <c r="D284" s="104"/>
      <c r="E284" s="104"/>
      <c r="F284" s="6" t="s">
        <v>77</v>
      </c>
      <c r="G284" s="113">
        <v>1.7700000000000001E-3</v>
      </c>
      <c r="H284" s="113"/>
      <c r="I284" s="105">
        <v>33.79</v>
      </c>
      <c r="J284" s="105"/>
      <c r="K284" s="33">
        <f>ROUND(ROUND(G284,5)*I284,4)</f>
        <v>5.9799999999999999E-2</v>
      </c>
    </row>
    <row r="285" spans="1:11" ht="15" customHeight="1" x14ac:dyDescent="0.25">
      <c r="A285" s="6" t="s">
        <v>4081</v>
      </c>
      <c r="B285" s="104" t="s">
        <v>4082</v>
      </c>
      <c r="C285" s="104"/>
      <c r="D285" s="104"/>
      <c r="E285" s="104"/>
      <c r="F285" s="6" t="s">
        <v>77</v>
      </c>
      <c r="G285" s="113">
        <v>3.9300000000000003E-3</v>
      </c>
      <c r="H285" s="113"/>
      <c r="I285" s="105">
        <v>448.02</v>
      </c>
      <c r="J285" s="105"/>
      <c r="K285" s="33">
        <f>ROUND(ROUND(G285,5)*I285,4)</f>
        <v>1.7606999999999999</v>
      </c>
    </row>
    <row r="286" spans="1:11" ht="15" customHeight="1" x14ac:dyDescent="0.25">
      <c r="A286" s="6" t="s">
        <v>4083</v>
      </c>
      <c r="B286" s="104" t="s">
        <v>4084</v>
      </c>
      <c r="C286" s="104"/>
      <c r="D286" s="104"/>
      <c r="E286" s="104"/>
      <c r="F286" s="6" t="s">
        <v>77</v>
      </c>
      <c r="G286" s="113">
        <v>7.0800000000000004E-3</v>
      </c>
      <c r="H286" s="113"/>
      <c r="I286" s="105">
        <v>46.06</v>
      </c>
      <c r="J286" s="105"/>
      <c r="K286" s="33">
        <f>ROUND(ROUND(G286,5)*I286,4)</f>
        <v>0.3261</v>
      </c>
    </row>
    <row r="287" spans="1:11" ht="15" customHeight="1" x14ac:dyDescent="0.25">
      <c r="A287" s="6" t="s">
        <v>4085</v>
      </c>
      <c r="B287" s="104" t="s">
        <v>4086</v>
      </c>
      <c r="C287" s="104"/>
      <c r="D287" s="104"/>
      <c r="E287" s="104"/>
      <c r="F287" s="6" t="s">
        <v>103</v>
      </c>
      <c r="G287" s="113">
        <v>1</v>
      </c>
      <c r="H287" s="113"/>
      <c r="I287" s="105">
        <v>16.98</v>
      </c>
      <c r="J287" s="105"/>
      <c r="K287" s="33">
        <f>ROUND(ROUND(G287,5)*I287,4)</f>
        <v>16.98</v>
      </c>
    </row>
    <row r="288" spans="1:11" ht="15" customHeight="1" x14ac:dyDescent="0.25">
      <c r="A288" s="1"/>
      <c r="B288" s="1"/>
      <c r="C288" s="1"/>
      <c r="D288" s="1"/>
      <c r="E288" s="1"/>
      <c r="F288" s="1"/>
      <c r="G288" s="85" t="s">
        <v>4014</v>
      </c>
      <c r="H288" s="85"/>
      <c r="I288" s="85"/>
      <c r="J288" s="85"/>
      <c r="K288" s="34">
        <f>SUM(K284:K287)</f>
        <v>19.1266</v>
      </c>
    </row>
    <row r="289" spans="1:11" ht="15" customHeight="1" x14ac:dyDescent="0.25">
      <c r="A289" s="106" t="s">
        <v>4015</v>
      </c>
      <c r="B289" s="106"/>
      <c r="C289" s="106"/>
      <c r="D289" s="23" t="s">
        <v>4016</v>
      </c>
      <c r="E289" s="94" t="s">
        <v>4017</v>
      </c>
      <c r="F289" s="94"/>
      <c r="G289" s="94" t="s">
        <v>4001</v>
      </c>
      <c r="H289" s="94"/>
      <c r="I289" s="94" t="s">
        <v>3895</v>
      </c>
      <c r="J289" s="94"/>
      <c r="K289" s="23" t="s">
        <v>4011</v>
      </c>
    </row>
    <row r="290" spans="1:11" ht="27.95" customHeight="1" x14ac:dyDescent="0.25">
      <c r="A290" s="38" t="s">
        <v>4085</v>
      </c>
      <c r="B290" s="109" t="s">
        <v>4087</v>
      </c>
      <c r="C290" s="109"/>
      <c r="D290" s="38" t="s">
        <v>4019</v>
      </c>
      <c r="E290" s="110" t="s">
        <v>4088</v>
      </c>
      <c r="F290" s="110"/>
      <c r="G290" s="111">
        <v>1.9630000000000002E-2</v>
      </c>
      <c r="H290" s="111"/>
      <c r="I290" s="112">
        <v>33.64</v>
      </c>
      <c r="J290" s="112"/>
      <c r="K290" s="41">
        <f>ROUND(ROUND(G290,5)*I290,4)</f>
        <v>0.66039999999999999</v>
      </c>
    </row>
    <row r="291" spans="1:11" ht="15" customHeight="1" x14ac:dyDescent="0.25">
      <c r="A291" s="1"/>
      <c r="B291" s="1"/>
      <c r="C291" s="1"/>
      <c r="D291" s="1"/>
      <c r="E291" s="1"/>
      <c r="F291" s="1"/>
      <c r="G291" s="85" t="s">
        <v>4021</v>
      </c>
      <c r="H291" s="85"/>
      <c r="I291" s="85"/>
      <c r="J291" s="85"/>
      <c r="K291" s="33">
        <f>SUM(K290:K290)</f>
        <v>0.66039999999999999</v>
      </c>
    </row>
    <row r="292" spans="1:11" ht="12.95" customHeight="1" x14ac:dyDescent="0.25">
      <c r="A292" s="106" t="s">
        <v>4022</v>
      </c>
      <c r="B292" s="106"/>
      <c r="C292" s="94" t="s">
        <v>4023</v>
      </c>
      <c r="D292" s="94" t="s">
        <v>5</v>
      </c>
      <c r="E292" s="94" t="s">
        <v>4024</v>
      </c>
      <c r="F292" s="94"/>
      <c r="G292" s="94" t="s">
        <v>4025</v>
      </c>
      <c r="H292" s="94"/>
      <c r="I292" s="94" t="s">
        <v>2086</v>
      </c>
      <c r="J292" s="94"/>
      <c r="K292" s="94" t="s">
        <v>4011</v>
      </c>
    </row>
    <row r="293" spans="1:11" ht="12" customHeight="1" x14ac:dyDescent="0.25">
      <c r="A293" s="106"/>
      <c r="B293" s="106"/>
      <c r="C293" s="94"/>
      <c r="D293" s="94"/>
      <c r="E293" s="23" t="s">
        <v>2092</v>
      </c>
      <c r="F293" s="23" t="s">
        <v>4026</v>
      </c>
      <c r="G293" s="23" t="s">
        <v>2092</v>
      </c>
      <c r="H293" s="23" t="s">
        <v>4026</v>
      </c>
      <c r="I293" s="23" t="s">
        <v>2092</v>
      </c>
      <c r="J293" s="23" t="s">
        <v>4026</v>
      </c>
      <c r="K293" s="94"/>
    </row>
    <row r="294" spans="1:11" ht="27.95" customHeight="1" x14ac:dyDescent="0.25">
      <c r="A294" s="38" t="s">
        <v>4085</v>
      </c>
      <c r="B294" s="39" t="s">
        <v>4087</v>
      </c>
      <c r="C294" s="38" t="s">
        <v>4027</v>
      </c>
      <c r="D294" s="40">
        <v>1.9630000000000002E-2</v>
      </c>
      <c r="E294" s="42">
        <v>0</v>
      </c>
      <c r="F294" s="43">
        <v>1.1100000000000001</v>
      </c>
      <c r="G294" s="42">
        <v>0</v>
      </c>
      <c r="H294" s="43">
        <v>0.88</v>
      </c>
      <c r="I294" s="42">
        <v>0</v>
      </c>
      <c r="J294" s="43">
        <v>0.72</v>
      </c>
      <c r="K294" s="41">
        <f>ROUND(D294*(ROUND(E294*F294,4)+ROUND(G294*H294,4)+ROUND(I294*J294,4)),4)</f>
        <v>0</v>
      </c>
    </row>
    <row r="295" spans="1:11" ht="15" customHeight="1" x14ac:dyDescent="0.25">
      <c r="A295" s="1"/>
      <c r="B295" s="1"/>
      <c r="C295" s="1"/>
      <c r="D295" s="1"/>
      <c r="E295" s="1"/>
      <c r="F295" s="1"/>
      <c r="G295" s="85" t="s">
        <v>4028</v>
      </c>
      <c r="H295" s="85"/>
      <c r="I295" s="85"/>
      <c r="J295" s="85"/>
      <c r="K295" s="33">
        <f>SUM(K293:K294)</f>
        <v>0</v>
      </c>
    </row>
    <row r="296" spans="1:11" ht="15" customHeight="1" x14ac:dyDescent="0.25">
      <c r="A296" s="9"/>
      <c r="B296" s="9"/>
      <c r="C296" s="9"/>
      <c r="D296" s="9"/>
      <c r="E296" s="9"/>
      <c r="F296" s="9"/>
      <c r="G296" s="92" t="s">
        <v>4029</v>
      </c>
      <c r="H296" s="92"/>
      <c r="I296" s="92"/>
      <c r="J296" s="92"/>
      <c r="K296" s="33">
        <f>SUM(K288,K291,K295)</f>
        <v>19.786999999999999</v>
      </c>
    </row>
    <row r="297" spans="1:11" ht="15" customHeight="1" x14ac:dyDescent="0.25">
      <c r="A297" s="9"/>
      <c r="B297" s="9"/>
      <c r="C297" s="9"/>
      <c r="D297" s="9"/>
      <c r="E297" s="9"/>
      <c r="F297" s="9"/>
      <c r="G297" s="92" t="s">
        <v>3913</v>
      </c>
      <c r="H297" s="92"/>
      <c r="I297" s="92"/>
      <c r="J297" s="92"/>
      <c r="K297" s="29">
        <f>ROUND(SUM(K296),2)</f>
        <v>19.79</v>
      </c>
    </row>
    <row r="298" spans="1:11" ht="9.9499999999999993" customHeight="1" x14ac:dyDescent="0.25">
      <c r="A298" s="9"/>
      <c r="B298" s="9"/>
      <c r="C298" s="9"/>
      <c r="D298" s="9"/>
      <c r="E298" s="9"/>
      <c r="F298" s="9"/>
      <c r="G298" s="100"/>
      <c r="H298" s="100"/>
      <c r="I298" s="100"/>
      <c r="J298" s="100"/>
      <c r="K298" s="100"/>
    </row>
    <row r="299" spans="1:11" ht="20.100000000000001" customHeight="1" x14ac:dyDescent="0.25">
      <c r="A299" s="99" t="s">
        <v>2114</v>
      </c>
      <c r="B299" s="99"/>
      <c r="C299" s="99"/>
      <c r="D299" s="99"/>
      <c r="E299" s="99"/>
      <c r="F299" s="99"/>
      <c r="G299" s="99"/>
      <c r="H299" s="99"/>
      <c r="I299" s="99"/>
      <c r="J299" s="99"/>
      <c r="K299" s="99"/>
    </row>
    <row r="300" spans="1:11" ht="15" customHeight="1" x14ac:dyDescent="0.25">
      <c r="A300" s="93" t="s">
        <v>3893</v>
      </c>
      <c r="B300" s="93"/>
      <c r="C300" s="93"/>
      <c r="D300" s="94" t="s">
        <v>3</v>
      </c>
      <c r="E300" s="94"/>
      <c r="F300" s="23" t="s">
        <v>4</v>
      </c>
      <c r="G300" s="94" t="s">
        <v>3894</v>
      </c>
      <c r="H300" s="94"/>
      <c r="I300" s="94" t="s">
        <v>3895</v>
      </c>
      <c r="J300" s="94"/>
      <c r="K300" s="23" t="s">
        <v>3896</v>
      </c>
    </row>
    <row r="301" spans="1:11" ht="15" customHeight="1" x14ac:dyDescent="0.25">
      <c r="A301" s="24" t="s">
        <v>4089</v>
      </c>
      <c r="B301" s="95" t="s">
        <v>4090</v>
      </c>
      <c r="C301" s="95"/>
      <c r="D301" s="96" t="s">
        <v>20</v>
      </c>
      <c r="E301" s="96"/>
      <c r="F301" s="24" t="s">
        <v>16</v>
      </c>
      <c r="G301" s="97">
        <v>1</v>
      </c>
      <c r="H301" s="97"/>
      <c r="I301" s="98">
        <v>12.85</v>
      </c>
      <c r="J301" s="98"/>
      <c r="K301" s="27">
        <f>TRUNC(TRUNC(G301,8)*I301,2)</f>
        <v>12.85</v>
      </c>
    </row>
    <row r="302" spans="1:11" ht="15" customHeight="1" x14ac:dyDescent="0.25">
      <c r="A302" s="9"/>
      <c r="B302" s="9"/>
      <c r="C302" s="9"/>
      <c r="D302" s="9"/>
      <c r="E302" s="9"/>
      <c r="F302" s="9"/>
      <c r="G302" s="91" t="s">
        <v>3906</v>
      </c>
      <c r="H302" s="91"/>
      <c r="I302" s="91"/>
      <c r="J302" s="91"/>
      <c r="K302" s="28">
        <f>SUM(K301:K301)</f>
        <v>12.85</v>
      </c>
    </row>
    <row r="303" spans="1:11" ht="15" customHeight="1" x14ac:dyDescent="0.25">
      <c r="A303" s="93" t="s">
        <v>3907</v>
      </c>
      <c r="B303" s="93"/>
      <c r="C303" s="93"/>
      <c r="D303" s="94" t="s">
        <v>3</v>
      </c>
      <c r="E303" s="94"/>
      <c r="F303" s="23" t="s">
        <v>4</v>
      </c>
      <c r="G303" s="94" t="s">
        <v>3894</v>
      </c>
      <c r="H303" s="94"/>
      <c r="I303" s="94" t="s">
        <v>3895</v>
      </c>
      <c r="J303" s="94"/>
      <c r="K303" s="23" t="s">
        <v>3896</v>
      </c>
    </row>
    <row r="304" spans="1:11" ht="15" customHeight="1" x14ac:dyDescent="0.25">
      <c r="A304" s="24" t="s">
        <v>3961</v>
      </c>
      <c r="B304" s="95" t="s">
        <v>3962</v>
      </c>
      <c r="C304" s="95"/>
      <c r="D304" s="96" t="s">
        <v>20</v>
      </c>
      <c r="E304" s="96"/>
      <c r="F304" s="24" t="s">
        <v>2056</v>
      </c>
      <c r="G304" s="97">
        <v>2.7699999999999999E-2</v>
      </c>
      <c r="H304" s="97"/>
      <c r="I304" s="98">
        <v>29.5</v>
      </c>
      <c r="J304" s="98"/>
      <c r="K304" s="27">
        <f>TRUNC(TRUNC(G304,8)*I304,2)</f>
        <v>0.81</v>
      </c>
    </row>
    <row r="305" spans="1:11" ht="15" customHeight="1" x14ac:dyDescent="0.25">
      <c r="A305" s="24" t="s">
        <v>3910</v>
      </c>
      <c r="B305" s="95" t="s">
        <v>3911</v>
      </c>
      <c r="C305" s="95"/>
      <c r="D305" s="96" t="s">
        <v>20</v>
      </c>
      <c r="E305" s="96"/>
      <c r="F305" s="24" t="s">
        <v>2056</v>
      </c>
      <c r="G305" s="97">
        <v>0.1386</v>
      </c>
      <c r="H305" s="97"/>
      <c r="I305" s="98">
        <v>24.94</v>
      </c>
      <c r="J305" s="98"/>
      <c r="K305" s="27">
        <f>TRUNC(TRUNC(G305,8)*I305,2)</f>
        <v>3.45</v>
      </c>
    </row>
    <row r="306" spans="1:11" ht="18" customHeight="1" x14ac:dyDescent="0.25">
      <c r="A306" s="9"/>
      <c r="B306" s="9"/>
      <c r="C306" s="9"/>
      <c r="D306" s="9"/>
      <c r="E306" s="9"/>
      <c r="F306" s="9"/>
      <c r="G306" s="91" t="s">
        <v>3912</v>
      </c>
      <c r="H306" s="91"/>
      <c r="I306" s="91"/>
      <c r="J306" s="91"/>
      <c r="K306" s="28">
        <f>SUM(K304:K305)</f>
        <v>4.26</v>
      </c>
    </row>
    <row r="307" spans="1:11" ht="15" customHeight="1" x14ac:dyDescent="0.25">
      <c r="A307" s="9"/>
      <c r="B307" s="9"/>
      <c r="C307" s="9"/>
      <c r="D307" s="9"/>
      <c r="E307" s="9"/>
      <c r="F307" s="9"/>
      <c r="G307" s="92" t="s">
        <v>3913</v>
      </c>
      <c r="H307" s="92"/>
      <c r="I307" s="92"/>
      <c r="J307" s="92"/>
      <c r="K307" s="29">
        <f>ROUND(SUM(K302,K306),2)</f>
        <v>17.11</v>
      </c>
    </row>
    <row r="308" spans="1:11" ht="9.9499999999999993" customHeight="1" x14ac:dyDescent="0.25">
      <c r="A308" s="9"/>
      <c r="B308" s="9"/>
      <c r="C308" s="9"/>
      <c r="D308" s="9"/>
      <c r="E308" s="9"/>
      <c r="F308" s="9"/>
      <c r="G308" s="100"/>
      <c r="H308" s="100"/>
      <c r="I308" s="100"/>
      <c r="J308" s="100"/>
      <c r="K308" s="100"/>
    </row>
    <row r="309" spans="1:11" ht="20.100000000000001" customHeight="1" x14ac:dyDescent="0.25">
      <c r="A309" s="99" t="s">
        <v>2116</v>
      </c>
      <c r="B309" s="99"/>
      <c r="C309" s="99"/>
      <c r="D309" s="99"/>
      <c r="E309" s="99"/>
      <c r="F309" s="99"/>
      <c r="G309" s="99"/>
      <c r="H309" s="99"/>
      <c r="I309" s="99"/>
      <c r="J309" s="99"/>
      <c r="K309" s="99"/>
    </row>
    <row r="310" spans="1:11" ht="12.95" customHeight="1" x14ac:dyDescent="0.25">
      <c r="A310" s="107" t="s">
        <v>3984</v>
      </c>
      <c r="B310" s="107"/>
      <c r="C310" s="107"/>
      <c r="D310" s="108" t="s">
        <v>3985</v>
      </c>
      <c r="E310" s="87" t="s">
        <v>3986</v>
      </c>
      <c r="F310" s="87"/>
      <c r="G310" s="87" t="s">
        <v>3987</v>
      </c>
      <c r="H310" s="87"/>
      <c r="I310" s="87"/>
      <c r="J310" s="87"/>
      <c r="K310" s="87" t="s">
        <v>3988</v>
      </c>
    </row>
    <row r="311" spans="1:11" ht="12" customHeight="1" x14ac:dyDescent="0.25">
      <c r="A311" s="107"/>
      <c r="B311" s="107"/>
      <c r="C311" s="107"/>
      <c r="D311" s="108"/>
      <c r="E311" s="23" t="s">
        <v>3989</v>
      </c>
      <c r="F311" s="23" t="s">
        <v>3990</v>
      </c>
      <c r="G311" s="94" t="s">
        <v>3989</v>
      </c>
      <c r="H311" s="94"/>
      <c r="I311" s="94" t="s">
        <v>3990</v>
      </c>
      <c r="J311" s="94"/>
      <c r="K311" s="87"/>
    </row>
    <row r="312" spans="1:11" ht="15.95" customHeight="1" x14ac:dyDescent="0.25">
      <c r="A312" s="6" t="s">
        <v>4091</v>
      </c>
      <c r="B312" s="104" t="s">
        <v>4092</v>
      </c>
      <c r="C312" s="104"/>
      <c r="D312" s="44">
        <v>1</v>
      </c>
      <c r="E312" s="32">
        <v>0.8</v>
      </c>
      <c r="F312" s="32">
        <v>0.19999999999999996</v>
      </c>
      <c r="G312" s="105">
        <v>5.32</v>
      </c>
      <c r="H312" s="105"/>
      <c r="I312" s="105">
        <v>0.5</v>
      </c>
      <c r="J312" s="105"/>
      <c r="K312" s="33">
        <f>TRUNC(D312*(TRUNC(E312*G312,4)+TRUNC(F312*I312,4)),4)</f>
        <v>4.3559999999999999</v>
      </c>
    </row>
    <row r="313" spans="1:11" ht="15" customHeight="1" x14ac:dyDescent="0.25">
      <c r="A313" s="1"/>
      <c r="B313" s="1"/>
      <c r="C313" s="1"/>
      <c r="D313" s="1"/>
      <c r="E313" s="1"/>
      <c r="F313" s="1"/>
      <c r="G313" s="85" t="s">
        <v>3999</v>
      </c>
      <c r="H313" s="85"/>
      <c r="I313" s="85"/>
      <c r="J313" s="85"/>
      <c r="K313" s="34">
        <f>SUM(K311:K312)</f>
        <v>4.3559999999999999</v>
      </c>
    </row>
    <row r="314" spans="1:11" ht="20.100000000000001" customHeight="1" x14ac:dyDescent="0.25">
      <c r="A314" s="106" t="s">
        <v>4000</v>
      </c>
      <c r="B314" s="106"/>
      <c r="C314" s="106"/>
      <c r="D314" s="106"/>
      <c r="E314" s="106"/>
      <c r="F314" s="2" t="s">
        <v>4</v>
      </c>
      <c r="G314" s="87" t="s">
        <v>4001</v>
      </c>
      <c r="H314" s="87"/>
      <c r="I314" s="87" t="s">
        <v>4002</v>
      </c>
      <c r="J314" s="87"/>
      <c r="K314" s="2" t="s">
        <v>3988</v>
      </c>
    </row>
    <row r="315" spans="1:11" ht="15" customHeight="1" x14ac:dyDescent="0.25">
      <c r="A315" s="6" t="s">
        <v>4093</v>
      </c>
      <c r="B315" s="101" t="s">
        <v>4094</v>
      </c>
      <c r="C315" s="101"/>
      <c r="D315" s="101"/>
      <c r="E315" s="101"/>
      <c r="F315" s="6" t="s">
        <v>3940</v>
      </c>
      <c r="G315" s="102">
        <v>0.1333</v>
      </c>
      <c r="H315" s="102"/>
      <c r="I315" s="103">
        <v>3.96</v>
      </c>
      <c r="J315" s="103"/>
      <c r="K315" s="7">
        <f>TRUNC(TRUNC(G315,8)*I315,2)</f>
        <v>0.52</v>
      </c>
    </row>
    <row r="316" spans="1:11" ht="15" customHeight="1" x14ac:dyDescent="0.25">
      <c r="A316" s="6" t="s">
        <v>4095</v>
      </c>
      <c r="B316" s="101" t="s">
        <v>4096</v>
      </c>
      <c r="C316" s="101"/>
      <c r="D316" s="101"/>
      <c r="E316" s="101"/>
      <c r="F316" s="6" t="s">
        <v>3940</v>
      </c>
      <c r="G316" s="102">
        <v>2</v>
      </c>
      <c r="H316" s="102"/>
      <c r="I316" s="103">
        <v>14.41</v>
      </c>
      <c r="J316" s="103"/>
      <c r="K316" s="7">
        <f>TRUNC(TRUNC(G316,8)*I316,2)</f>
        <v>28.82</v>
      </c>
    </row>
    <row r="317" spans="1:11" ht="15" customHeight="1" x14ac:dyDescent="0.25">
      <c r="A317" s="6" t="s">
        <v>4097</v>
      </c>
      <c r="B317" s="101" t="s">
        <v>4098</v>
      </c>
      <c r="C317" s="101"/>
      <c r="D317" s="101"/>
      <c r="E317" s="101"/>
      <c r="F317" s="6" t="s">
        <v>3940</v>
      </c>
      <c r="G317" s="102">
        <v>3</v>
      </c>
      <c r="H317" s="102"/>
      <c r="I317" s="103">
        <v>14.58</v>
      </c>
      <c r="J317" s="103"/>
      <c r="K317" s="7">
        <f>TRUNC(TRUNC(G317,8)*I317,2)</f>
        <v>43.74</v>
      </c>
    </row>
    <row r="318" spans="1:11" ht="15" customHeight="1" x14ac:dyDescent="0.25">
      <c r="A318" s="1"/>
      <c r="B318" s="1"/>
      <c r="C318" s="1"/>
      <c r="D318" s="1"/>
      <c r="E318" s="1"/>
      <c r="F318" s="1"/>
      <c r="G318" s="85" t="s">
        <v>4005</v>
      </c>
      <c r="H318" s="85"/>
      <c r="I318" s="85"/>
      <c r="J318" s="85"/>
      <c r="K318" s="29">
        <f>SUM(K315:K317)</f>
        <v>73.08</v>
      </c>
    </row>
    <row r="319" spans="1:11" ht="15" customHeight="1" x14ac:dyDescent="0.25">
      <c r="A319" s="9"/>
      <c r="B319" s="9"/>
      <c r="C319" s="9"/>
      <c r="D319" s="9"/>
      <c r="E319" s="9"/>
      <c r="F319" s="9"/>
      <c r="G319" s="92" t="s">
        <v>4006</v>
      </c>
      <c r="H319" s="92"/>
      <c r="I319" s="92"/>
      <c r="J319" s="92"/>
      <c r="K319" s="33">
        <f>SUM(K313,K318)</f>
        <v>77.435999999999993</v>
      </c>
    </row>
    <row r="320" spans="1:11" ht="15" customHeight="1" x14ac:dyDescent="0.25">
      <c r="A320" s="9"/>
      <c r="B320" s="9"/>
      <c r="C320" s="9"/>
      <c r="D320" s="9"/>
      <c r="E320" s="9"/>
      <c r="F320" s="9"/>
      <c r="G320" s="92" t="s">
        <v>4007</v>
      </c>
      <c r="H320" s="92"/>
      <c r="I320" s="92"/>
      <c r="J320" s="92"/>
      <c r="K320" s="35">
        <v>22.5</v>
      </c>
    </row>
    <row r="321" spans="1:11" ht="15" customHeight="1" x14ac:dyDescent="0.25">
      <c r="A321" s="9"/>
      <c r="B321" s="9"/>
      <c r="C321" s="9"/>
      <c r="D321" s="9"/>
      <c r="E321" s="9"/>
      <c r="F321" s="9"/>
      <c r="G321" s="92" t="s">
        <v>4008</v>
      </c>
      <c r="H321" s="92"/>
      <c r="I321" s="92"/>
      <c r="J321" s="92"/>
      <c r="K321" s="33">
        <f>TRUNC(K319/K320,4)</f>
        <v>3.4416000000000002</v>
      </c>
    </row>
    <row r="322" spans="1:11" ht="15" customHeight="1" x14ac:dyDescent="0.25">
      <c r="A322" s="9"/>
      <c r="B322" s="9"/>
      <c r="C322" s="9"/>
      <c r="D322" s="9"/>
      <c r="E322" s="9"/>
      <c r="F322" s="9"/>
      <c r="G322" s="92" t="s">
        <v>4029</v>
      </c>
      <c r="H322" s="92"/>
      <c r="I322" s="92"/>
      <c r="J322" s="92"/>
      <c r="K322" s="33">
        <f>SUM(K321)</f>
        <v>3.4416000000000002</v>
      </c>
    </row>
    <row r="323" spans="1:11" ht="15" customHeight="1" x14ac:dyDescent="0.25">
      <c r="A323" s="9"/>
      <c r="B323" s="9"/>
      <c r="C323" s="9"/>
      <c r="D323" s="9"/>
      <c r="E323" s="9"/>
      <c r="F323" s="9"/>
      <c r="G323" s="92" t="s">
        <v>3913</v>
      </c>
      <c r="H323" s="92"/>
      <c r="I323" s="92"/>
      <c r="J323" s="92"/>
      <c r="K323" s="29">
        <f>ROUND(SUM(K322),2)</f>
        <v>3.44</v>
      </c>
    </row>
    <row r="324" spans="1:11" ht="9.9499999999999993" customHeight="1" x14ac:dyDescent="0.25">
      <c r="A324" s="9"/>
      <c r="B324" s="9"/>
      <c r="C324" s="9"/>
      <c r="D324" s="9"/>
      <c r="E324" s="9"/>
      <c r="F324" s="9"/>
      <c r="G324" s="100"/>
      <c r="H324" s="100"/>
      <c r="I324" s="100"/>
      <c r="J324" s="100"/>
      <c r="K324" s="100"/>
    </row>
    <row r="325" spans="1:11" ht="20.100000000000001" customHeight="1" x14ac:dyDescent="0.25">
      <c r="A325" s="99" t="s">
        <v>2117</v>
      </c>
      <c r="B325" s="99"/>
      <c r="C325" s="99"/>
      <c r="D325" s="99"/>
      <c r="E325" s="99"/>
      <c r="F325" s="99"/>
      <c r="G325" s="99"/>
      <c r="H325" s="99"/>
      <c r="I325" s="99"/>
      <c r="J325" s="99"/>
      <c r="K325" s="99"/>
    </row>
    <row r="326" spans="1:11" ht="15" customHeight="1" x14ac:dyDescent="0.25">
      <c r="A326" s="93" t="s">
        <v>3893</v>
      </c>
      <c r="B326" s="93"/>
      <c r="C326" s="93"/>
      <c r="D326" s="94" t="s">
        <v>3</v>
      </c>
      <c r="E326" s="94"/>
      <c r="F326" s="23" t="s">
        <v>4</v>
      </c>
      <c r="G326" s="94" t="s">
        <v>3894</v>
      </c>
      <c r="H326" s="94"/>
      <c r="I326" s="94" t="s">
        <v>3895</v>
      </c>
      <c r="J326" s="94"/>
      <c r="K326" s="23" t="s">
        <v>3896</v>
      </c>
    </row>
    <row r="327" spans="1:11" ht="15" customHeight="1" x14ac:dyDescent="0.25">
      <c r="A327" s="24" t="s">
        <v>3951</v>
      </c>
      <c r="B327" s="95" t="s">
        <v>3952</v>
      </c>
      <c r="C327" s="95"/>
      <c r="D327" s="96" t="s">
        <v>3953</v>
      </c>
      <c r="E327" s="96"/>
      <c r="F327" s="24" t="s">
        <v>3954</v>
      </c>
      <c r="G327" s="97">
        <v>4.0000000000000001E-3</v>
      </c>
      <c r="H327" s="97"/>
      <c r="I327" s="98">
        <v>215</v>
      </c>
      <c r="J327" s="98"/>
      <c r="K327" s="27">
        <f>ROUND(ROUND(G327,8)*I327,2)</f>
        <v>0.86</v>
      </c>
    </row>
    <row r="328" spans="1:11" ht="15" customHeight="1" x14ac:dyDescent="0.25">
      <c r="A328" s="24" t="s">
        <v>3955</v>
      </c>
      <c r="B328" s="95" t="s">
        <v>3956</v>
      </c>
      <c r="C328" s="95"/>
      <c r="D328" s="96" t="s">
        <v>20</v>
      </c>
      <c r="E328" s="96"/>
      <c r="F328" s="24" t="s">
        <v>3903</v>
      </c>
      <c r="G328" s="97">
        <v>5.0000000000000001E-3</v>
      </c>
      <c r="H328" s="97"/>
      <c r="I328" s="98">
        <v>19.37</v>
      </c>
      <c r="J328" s="98"/>
      <c r="K328" s="27">
        <f>ROUND(ROUND(G328,8)*I328,2)</f>
        <v>0.1</v>
      </c>
    </row>
    <row r="329" spans="1:11" ht="15" customHeight="1" x14ac:dyDescent="0.25">
      <c r="A329" s="9"/>
      <c r="B329" s="9"/>
      <c r="C329" s="9"/>
      <c r="D329" s="9"/>
      <c r="E329" s="9"/>
      <c r="F329" s="9"/>
      <c r="G329" s="91" t="s">
        <v>3906</v>
      </c>
      <c r="H329" s="91"/>
      <c r="I329" s="91"/>
      <c r="J329" s="91"/>
      <c r="K329" s="28">
        <f>SUM(K327:K328)</f>
        <v>0.96</v>
      </c>
    </row>
    <row r="330" spans="1:11" ht="15" customHeight="1" x14ac:dyDescent="0.25">
      <c r="A330" s="93" t="s">
        <v>3907</v>
      </c>
      <c r="B330" s="93"/>
      <c r="C330" s="93"/>
      <c r="D330" s="94" t="s">
        <v>3</v>
      </c>
      <c r="E330" s="94"/>
      <c r="F330" s="23" t="s">
        <v>4</v>
      </c>
      <c r="G330" s="94" t="s">
        <v>3894</v>
      </c>
      <c r="H330" s="94"/>
      <c r="I330" s="94" t="s">
        <v>3895</v>
      </c>
      <c r="J330" s="94"/>
      <c r="K330" s="23" t="s">
        <v>3896</v>
      </c>
    </row>
    <row r="331" spans="1:11" ht="21" customHeight="1" x14ac:dyDescent="0.25">
      <c r="A331" s="24" t="s">
        <v>3908</v>
      </c>
      <c r="B331" s="95" t="s">
        <v>3909</v>
      </c>
      <c r="C331" s="95"/>
      <c r="D331" s="96" t="s">
        <v>20</v>
      </c>
      <c r="E331" s="96"/>
      <c r="F331" s="24" t="s">
        <v>2056</v>
      </c>
      <c r="G331" s="97">
        <v>0.03</v>
      </c>
      <c r="H331" s="97"/>
      <c r="I331" s="98">
        <v>32.24</v>
      </c>
      <c r="J331" s="98"/>
      <c r="K331" s="27">
        <f>ROUND(ROUND(G331,8)*I331,2)</f>
        <v>0.97</v>
      </c>
    </row>
    <row r="332" spans="1:11" ht="15" customHeight="1" x14ac:dyDescent="0.25">
      <c r="A332" s="24" t="s">
        <v>3910</v>
      </c>
      <c r="B332" s="95" t="s">
        <v>3911</v>
      </c>
      <c r="C332" s="95"/>
      <c r="D332" s="96" t="s">
        <v>20</v>
      </c>
      <c r="E332" s="96"/>
      <c r="F332" s="24" t="s">
        <v>2056</v>
      </c>
      <c r="G332" s="97">
        <v>0.03</v>
      </c>
      <c r="H332" s="97"/>
      <c r="I332" s="98">
        <v>24.94</v>
      </c>
      <c r="J332" s="98"/>
      <c r="K332" s="27">
        <f>ROUND(ROUND(G332,8)*I332,2)</f>
        <v>0.75</v>
      </c>
    </row>
    <row r="333" spans="1:11" ht="18" customHeight="1" x14ac:dyDescent="0.25">
      <c r="A333" s="9"/>
      <c r="B333" s="9"/>
      <c r="C333" s="9"/>
      <c r="D333" s="9"/>
      <c r="E333" s="9"/>
      <c r="F333" s="9"/>
      <c r="G333" s="91" t="s">
        <v>3912</v>
      </c>
      <c r="H333" s="91"/>
      <c r="I333" s="91"/>
      <c r="J333" s="91"/>
      <c r="K333" s="28">
        <f>SUM(K331:K332)</f>
        <v>1.72</v>
      </c>
    </row>
    <row r="334" spans="1:11" ht="15" customHeight="1" x14ac:dyDescent="0.25">
      <c r="A334" s="9"/>
      <c r="B334" s="9"/>
      <c r="C334" s="9"/>
      <c r="D334" s="9"/>
      <c r="E334" s="9"/>
      <c r="F334" s="9"/>
      <c r="G334" s="92" t="s">
        <v>3913</v>
      </c>
      <c r="H334" s="92"/>
      <c r="I334" s="92"/>
      <c r="J334" s="92"/>
      <c r="K334" s="29">
        <f>ROUND(SUM(K329,K333),2)</f>
        <v>2.68</v>
      </c>
    </row>
    <row r="335" spans="1:11" ht="9.9499999999999993" customHeight="1" x14ac:dyDescent="0.25">
      <c r="A335" s="9"/>
      <c r="B335" s="9"/>
      <c r="C335" s="9"/>
      <c r="D335" s="9"/>
      <c r="E335" s="9"/>
      <c r="F335" s="9"/>
      <c r="G335" s="100"/>
      <c r="H335" s="100"/>
      <c r="I335" s="100"/>
      <c r="J335" s="100"/>
      <c r="K335" s="100"/>
    </row>
    <row r="336" spans="1:11" ht="20.100000000000001" customHeight="1" x14ac:dyDescent="0.25">
      <c r="A336" s="99" t="s">
        <v>2118</v>
      </c>
      <c r="B336" s="99"/>
      <c r="C336" s="99"/>
      <c r="D336" s="99"/>
      <c r="E336" s="99"/>
      <c r="F336" s="99"/>
      <c r="G336" s="99"/>
      <c r="H336" s="99"/>
      <c r="I336" s="99"/>
      <c r="J336" s="99"/>
      <c r="K336" s="99"/>
    </row>
    <row r="337" spans="1:11" ht="15" customHeight="1" x14ac:dyDescent="0.25">
      <c r="A337" s="93" t="s">
        <v>3916</v>
      </c>
      <c r="B337" s="93"/>
      <c r="C337" s="93"/>
      <c r="D337" s="94" t="s">
        <v>3</v>
      </c>
      <c r="E337" s="94"/>
      <c r="F337" s="23" t="s">
        <v>4</v>
      </c>
      <c r="G337" s="94" t="s">
        <v>3894</v>
      </c>
      <c r="H337" s="94"/>
      <c r="I337" s="94" t="s">
        <v>3895</v>
      </c>
      <c r="J337" s="94"/>
      <c r="K337" s="23" t="s">
        <v>3896</v>
      </c>
    </row>
    <row r="338" spans="1:11" ht="29.1" customHeight="1" x14ac:dyDescent="0.25">
      <c r="A338" s="24" t="s">
        <v>3957</v>
      </c>
      <c r="B338" s="95" t="s">
        <v>3958</v>
      </c>
      <c r="C338" s="95"/>
      <c r="D338" s="96" t="s">
        <v>20</v>
      </c>
      <c r="E338" s="96"/>
      <c r="F338" s="24" t="s">
        <v>3936</v>
      </c>
      <c r="G338" s="97">
        <v>2.8999999999999998E-3</v>
      </c>
      <c r="H338" s="97"/>
      <c r="I338" s="98">
        <v>75.540000000000006</v>
      </c>
      <c r="J338" s="98"/>
      <c r="K338" s="27">
        <f>TRUNC(TRUNC(G338,8)*I338,2)</f>
        <v>0.21</v>
      </c>
    </row>
    <row r="339" spans="1:11" ht="29.1" customHeight="1" x14ac:dyDescent="0.25">
      <c r="A339" s="24" t="s">
        <v>3959</v>
      </c>
      <c r="B339" s="95" t="s">
        <v>3960</v>
      </c>
      <c r="C339" s="95"/>
      <c r="D339" s="96" t="s">
        <v>20</v>
      </c>
      <c r="E339" s="96"/>
      <c r="F339" s="24" t="s">
        <v>30</v>
      </c>
      <c r="G339" s="97">
        <v>1.6999999999999999E-3</v>
      </c>
      <c r="H339" s="97"/>
      <c r="I339" s="98">
        <v>198.53</v>
      </c>
      <c r="J339" s="98"/>
      <c r="K339" s="27">
        <f>TRUNC(TRUNC(G339,8)*I339,2)</f>
        <v>0.33</v>
      </c>
    </row>
    <row r="340" spans="1:11" ht="18" customHeight="1" x14ac:dyDescent="0.25">
      <c r="A340" s="9"/>
      <c r="B340" s="9"/>
      <c r="C340" s="9"/>
      <c r="D340" s="9"/>
      <c r="E340" s="9"/>
      <c r="F340" s="9"/>
      <c r="G340" s="91" t="s">
        <v>3919</v>
      </c>
      <c r="H340" s="91"/>
      <c r="I340" s="91"/>
      <c r="J340" s="91"/>
      <c r="K340" s="28">
        <f>SUM(K338:K339)</f>
        <v>0.54</v>
      </c>
    </row>
    <row r="341" spans="1:11" ht="15" customHeight="1" x14ac:dyDescent="0.25">
      <c r="A341" s="93" t="s">
        <v>3907</v>
      </c>
      <c r="B341" s="93"/>
      <c r="C341" s="93"/>
      <c r="D341" s="94" t="s">
        <v>3</v>
      </c>
      <c r="E341" s="94"/>
      <c r="F341" s="23" t="s">
        <v>4</v>
      </c>
      <c r="G341" s="94" t="s">
        <v>3894</v>
      </c>
      <c r="H341" s="94"/>
      <c r="I341" s="94" t="s">
        <v>3895</v>
      </c>
      <c r="J341" s="94"/>
      <c r="K341" s="23" t="s">
        <v>3896</v>
      </c>
    </row>
    <row r="342" spans="1:11" ht="15" customHeight="1" x14ac:dyDescent="0.25">
      <c r="A342" s="24" t="s">
        <v>3961</v>
      </c>
      <c r="B342" s="95" t="s">
        <v>3962</v>
      </c>
      <c r="C342" s="95"/>
      <c r="D342" s="96" t="s">
        <v>20</v>
      </c>
      <c r="E342" s="96"/>
      <c r="F342" s="24" t="s">
        <v>2056</v>
      </c>
      <c r="G342" s="97">
        <v>4.5999999999999999E-3</v>
      </c>
      <c r="H342" s="97"/>
      <c r="I342" s="98">
        <v>29.5</v>
      </c>
      <c r="J342" s="98"/>
      <c r="K342" s="27">
        <f>TRUNC(TRUNC(G342,8)*I342,2)</f>
        <v>0.13</v>
      </c>
    </row>
    <row r="343" spans="1:11" ht="18" customHeight="1" x14ac:dyDescent="0.25">
      <c r="A343" s="9"/>
      <c r="B343" s="9"/>
      <c r="C343" s="9"/>
      <c r="D343" s="9"/>
      <c r="E343" s="9"/>
      <c r="F343" s="9"/>
      <c r="G343" s="91" t="s">
        <v>3912</v>
      </c>
      <c r="H343" s="91"/>
      <c r="I343" s="91"/>
      <c r="J343" s="91"/>
      <c r="K343" s="28">
        <f>SUM(K342:K342)</f>
        <v>0.13</v>
      </c>
    </row>
    <row r="344" spans="1:11" ht="15" customHeight="1" x14ac:dyDescent="0.25">
      <c r="A344" s="9"/>
      <c r="B344" s="9"/>
      <c r="C344" s="9"/>
      <c r="D344" s="9"/>
      <c r="E344" s="9"/>
      <c r="F344" s="9"/>
      <c r="G344" s="92" t="s">
        <v>3913</v>
      </c>
      <c r="H344" s="92"/>
      <c r="I344" s="92"/>
      <c r="J344" s="92"/>
      <c r="K344" s="29">
        <f>ROUND(SUM(K340,K343),2)</f>
        <v>0.67</v>
      </c>
    </row>
    <row r="345" spans="1:11" ht="9.9499999999999993" customHeight="1" x14ac:dyDescent="0.25">
      <c r="A345" s="9"/>
      <c r="B345" s="9"/>
      <c r="C345" s="9"/>
      <c r="D345" s="9"/>
      <c r="E345" s="9"/>
      <c r="F345" s="9"/>
      <c r="G345" s="100"/>
      <c r="H345" s="100"/>
      <c r="I345" s="100"/>
      <c r="J345" s="100"/>
      <c r="K345" s="100"/>
    </row>
    <row r="346" spans="1:11" ht="20.100000000000001" customHeight="1" x14ac:dyDescent="0.25">
      <c r="A346" s="99" t="s">
        <v>2119</v>
      </c>
      <c r="B346" s="99"/>
      <c r="C346" s="99"/>
      <c r="D346" s="99"/>
      <c r="E346" s="99"/>
      <c r="F346" s="99"/>
      <c r="G346" s="99"/>
      <c r="H346" s="99"/>
      <c r="I346" s="99"/>
      <c r="J346" s="99"/>
      <c r="K346" s="99"/>
    </row>
    <row r="347" spans="1:11" ht="15" customHeight="1" x14ac:dyDescent="0.25">
      <c r="A347" s="93" t="s">
        <v>3916</v>
      </c>
      <c r="B347" s="93"/>
      <c r="C347" s="93"/>
      <c r="D347" s="94" t="s">
        <v>3</v>
      </c>
      <c r="E347" s="94"/>
      <c r="F347" s="23" t="s">
        <v>4</v>
      </c>
      <c r="G347" s="94" t="s">
        <v>3894</v>
      </c>
      <c r="H347" s="94"/>
      <c r="I347" s="94" t="s">
        <v>3895</v>
      </c>
      <c r="J347" s="94"/>
      <c r="K347" s="23" t="s">
        <v>3896</v>
      </c>
    </row>
    <row r="348" spans="1:11" ht="29.1" customHeight="1" x14ac:dyDescent="0.25">
      <c r="A348" s="24" t="s">
        <v>3957</v>
      </c>
      <c r="B348" s="95" t="s">
        <v>3958</v>
      </c>
      <c r="C348" s="95"/>
      <c r="D348" s="96" t="s">
        <v>20</v>
      </c>
      <c r="E348" s="96"/>
      <c r="F348" s="24" t="s">
        <v>3936</v>
      </c>
      <c r="G348" s="97">
        <v>1.95E-2</v>
      </c>
      <c r="H348" s="97"/>
      <c r="I348" s="98">
        <v>75.540000000000006</v>
      </c>
      <c r="J348" s="98"/>
      <c r="K348" s="27">
        <f>TRUNC(TRUNC(G348,8)*I348,2)</f>
        <v>1.47</v>
      </c>
    </row>
    <row r="349" spans="1:11" ht="29.1" customHeight="1" x14ac:dyDescent="0.25">
      <c r="A349" s="24" t="s">
        <v>3959</v>
      </c>
      <c r="B349" s="95" t="s">
        <v>3960</v>
      </c>
      <c r="C349" s="95"/>
      <c r="D349" s="96" t="s">
        <v>20</v>
      </c>
      <c r="E349" s="96"/>
      <c r="F349" s="24" t="s">
        <v>30</v>
      </c>
      <c r="G349" s="97">
        <v>1.15E-2</v>
      </c>
      <c r="H349" s="97"/>
      <c r="I349" s="98">
        <v>198.53</v>
      </c>
      <c r="J349" s="98"/>
      <c r="K349" s="27">
        <f>TRUNC(TRUNC(G349,8)*I349,2)</f>
        <v>2.2799999999999998</v>
      </c>
    </row>
    <row r="350" spans="1:11" ht="18" customHeight="1" x14ac:dyDescent="0.25">
      <c r="A350" s="9"/>
      <c r="B350" s="9"/>
      <c r="C350" s="9"/>
      <c r="D350" s="9"/>
      <c r="E350" s="9"/>
      <c r="F350" s="9"/>
      <c r="G350" s="91" t="s">
        <v>3919</v>
      </c>
      <c r="H350" s="91"/>
      <c r="I350" s="91"/>
      <c r="J350" s="91"/>
      <c r="K350" s="28">
        <f>SUM(K348:K349)</f>
        <v>3.75</v>
      </c>
    </row>
    <row r="351" spans="1:11" ht="15" customHeight="1" x14ac:dyDescent="0.25">
      <c r="A351" s="93" t="s">
        <v>3907</v>
      </c>
      <c r="B351" s="93"/>
      <c r="C351" s="93"/>
      <c r="D351" s="94" t="s">
        <v>3</v>
      </c>
      <c r="E351" s="94"/>
      <c r="F351" s="23" t="s">
        <v>4</v>
      </c>
      <c r="G351" s="94" t="s">
        <v>3894</v>
      </c>
      <c r="H351" s="94"/>
      <c r="I351" s="94" t="s">
        <v>3895</v>
      </c>
      <c r="J351" s="94"/>
      <c r="K351" s="23" t="s">
        <v>3896</v>
      </c>
    </row>
    <row r="352" spans="1:11" ht="15" customHeight="1" x14ac:dyDescent="0.25">
      <c r="A352" s="24" t="s">
        <v>3910</v>
      </c>
      <c r="B352" s="95" t="s">
        <v>3911</v>
      </c>
      <c r="C352" s="95"/>
      <c r="D352" s="96" t="s">
        <v>20</v>
      </c>
      <c r="E352" s="96"/>
      <c r="F352" s="24" t="s">
        <v>2056</v>
      </c>
      <c r="G352" s="97">
        <v>3.1E-2</v>
      </c>
      <c r="H352" s="97"/>
      <c r="I352" s="98">
        <v>24.94</v>
      </c>
      <c r="J352" s="98"/>
      <c r="K352" s="27">
        <f>TRUNC(TRUNC(G352,8)*I352,2)</f>
        <v>0.77</v>
      </c>
    </row>
    <row r="353" spans="1:11" ht="18" customHeight="1" x14ac:dyDescent="0.25">
      <c r="A353" s="9"/>
      <c r="B353" s="9"/>
      <c r="C353" s="9"/>
      <c r="D353" s="9"/>
      <c r="E353" s="9"/>
      <c r="F353" s="9"/>
      <c r="G353" s="91" t="s">
        <v>3912</v>
      </c>
      <c r="H353" s="91"/>
      <c r="I353" s="91"/>
      <c r="J353" s="91"/>
      <c r="K353" s="28">
        <f>SUM(K352:K352)</f>
        <v>0.77</v>
      </c>
    </row>
    <row r="354" spans="1:11" ht="15" customHeight="1" x14ac:dyDescent="0.25">
      <c r="A354" s="9"/>
      <c r="B354" s="9"/>
      <c r="C354" s="9"/>
      <c r="D354" s="9"/>
      <c r="E354" s="9"/>
      <c r="F354" s="9"/>
      <c r="G354" s="92" t="s">
        <v>3913</v>
      </c>
      <c r="H354" s="92"/>
      <c r="I354" s="92"/>
      <c r="J354" s="92"/>
      <c r="K354" s="29">
        <f>ROUND(SUM(K350,K353),2)</f>
        <v>4.5199999999999996</v>
      </c>
    </row>
    <row r="355" spans="1:11" ht="9.9499999999999993" customHeight="1" x14ac:dyDescent="0.25">
      <c r="A355" s="9"/>
      <c r="B355" s="9"/>
      <c r="C355" s="9"/>
      <c r="D355" s="9"/>
      <c r="E355" s="9"/>
      <c r="F355" s="9"/>
      <c r="G355" s="100"/>
      <c r="H355" s="100"/>
      <c r="I355" s="100"/>
      <c r="J355" s="100"/>
      <c r="K355" s="100"/>
    </row>
    <row r="356" spans="1:11" ht="20.100000000000001" customHeight="1" x14ac:dyDescent="0.25">
      <c r="A356" s="99" t="s">
        <v>2120</v>
      </c>
      <c r="B356" s="99"/>
      <c r="C356" s="99"/>
      <c r="D356" s="99"/>
      <c r="E356" s="99"/>
      <c r="F356" s="99"/>
      <c r="G356" s="99"/>
      <c r="H356" s="99"/>
      <c r="I356" s="99"/>
      <c r="J356" s="99"/>
      <c r="K356" s="99"/>
    </row>
    <row r="357" spans="1:11" ht="15" customHeight="1" x14ac:dyDescent="0.25">
      <c r="A357" s="93" t="s">
        <v>3916</v>
      </c>
      <c r="B357" s="93"/>
      <c r="C357" s="93"/>
      <c r="D357" s="94" t="s">
        <v>3</v>
      </c>
      <c r="E357" s="94"/>
      <c r="F357" s="23" t="s">
        <v>4</v>
      </c>
      <c r="G357" s="94" t="s">
        <v>3894</v>
      </c>
      <c r="H357" s="94"/>
      <c r="I357" s="94" t="s">
        <v>3895</v>
      </c>
      <c r="J357" s="94"/>
      <c r="K357" s="23" t="s">
        <v>3896</v>
      </c>
    </row>
    <row r="358" spans="1:11" ht="29.1" customHeight="1" x14ac:dyDescent="0.25">
      <c r="A358" s="24" t="s">
        <v>3963</v>
      </c>
      <c r="B358" s="95" t="s">
        <v>3964</v>
      </c>
      <c r="C358" s="95"/>
      <c r="D358" s="96" t="s">
        <v>20</v>
      </c>
      <c r="E358" s="96"/>
      <c r="F358" s="24" t="s">
        <v>3936</v>
      </c>
      <c r="G358" s="97">
        <v>0.86950000000000005</v>
      </c>
      <c r="H358" s="97"/>
      <c r="I358" s="98">
        <v>8.9</v>
      </c>
      <c r="J358" s="98"/>
      <c r="K358" s="27">
        <f>TRUNC(TRUNC(G358,8)*I358,2)</f>
        <v>7.73</v>
      </c>
    </row>
    <row r="359" spans="1:11" ht="29.1" customHeight="1" x14ac:dyDescent="0.25">
      <c r="A359" s="24" t="s">
        <v>3965</v>
      </c>
      <c r="B359" s="95" t="s">
        <v>3966</v>
      </c>
      <c r="C359" s="95"/>
      <c r="D359" s="96" t="s">
        <v>20</v>
      </c>
      <c r="E359" s="96"/>
      <c r="F359" s="24" t="s">
        <v>30</v>
      </c>
      <c r="G359" s="97">
        <v>1.137</v>
      </c>
      <c r="H359" s="97"/>
      <c r="I359" s="98">
        <v>32.76</v>
      </c>
      <c r="J359" s="98"/>
      <c r="K359" s="27">
        <f>TRUNC(TRUNC(G359,8)*I359,2)</f>
        <v>37.24</v>
      </c>
    </row>
    <row r="360" spans="1:11" ht="21" customHeight="1" x14ac:dyDescent="0.25">
      <c r="A360" s="24" t="s">
        <v>3967</v>
      </c>
      <c r="B360" s="95" t="s">
        <v>3968</v>
      </c>
      <c r="C360" s="95"/>
      <c r="D360" s="96" t="s">
        <v>20</v>
      </c>
      <c r="E360" s="96"/>
      <c r="F360" s="24" t="s">
        <v>3936</v>
      </c>
      <c r="G360" s="97">
        <v>0.86950000000000005</v>
      </c>
      <c r="H360" s="97"/>
      <c r="I360" s="98">
        <v>27.59</v>
      </c>
      <c r="J360" s="98"/>
      <c r="K360" s="27">
        <f>TRUNC(TRUNC(G360,8)*I360,2)</f>
        <v>23.98</v>
      </c>
    </row>
    <row r="361" spans="1:11" ht="21" customHeight="1" x14ac:dyDescent="0.25">
      <c r="A361" s="24" t="s">
        <v>3969</v>
      </c>
      <c r="B361" s="95" t="s">
        <v>3970</v>
      </c>
      <c r="C361" s="95"/>
      <c r="D361" s="96" t="s">
        <v>20</v>
      </c>
      <c r="E361" s="96"/>
      <c r="F361" s="24" t="s">
        <v>30</v>
      </c>
      <c r="G361" s="97">
        <v>1.137</v>
      </c>
      <c r="H361" s="97"/>
      <c r="I361" s="98">
        <v>28.09</v>
      </c>
      <c r="J361" s="98"/>
      <c r="K361" s="27">
        <f>TRUNC(TRUNC(G361,8)*I361,2)</f>
        <v>31.93</v>
      </c>
    </row>
    <row r="362" spans="1:11" ht="18" customHeight="1" x14ac:dyDescent="0.25">
      <c r="A362" s="9"/>
      <c r="B362" s="9"/>
      <c r="C362" s="9"/>
      <c r="D362" s="9"/>
      <c r="E362" s="9"/>
      <c r="F362" s="9"/>
      <c r="G362" s="91" t="s">
        <v>3919</v>
      </c>
      <c r="H362" s="91"/>
      <c r="I362" s="91"/>
      <c r="J362" s="91"/>
      <c r="K362" s="28">
        <f>SUM(K358:K361)</f>
        <v>100.88</v>
      </c>
    </row>
    <row r="363" spans="1:11" ht="15" customHeight="1" x14ac:dyDescent="0.25">
      <c r="A363" s="93" t="s">
        <v>3907</v>
      </c>
      <c r="B363" s="93"/>
      <c r="C363" s="93"/>
      <c r="D363" s="94" t="s">
        <v>3</v>
      </c>
      <c r="E363" s="94"/>
      <c r="F363" s="23" t="s">
        <v>4</v>
      </c>
      <c r="G363" s="94" t="s">
        <v>3894</v>
      </c>
      <c r="H363" s="94"/>
      <c r="I363" s="94" t="s">
        <v>3895</v>
      </c>
      <c r="J363" s="94"/>
      <c r="K363" s="23" t="s">
        <v>3896</v>
      </c>
    </row>
    <row r="364" spans="1:11" ht="15" customHeight="1" x14ac:dyDescent="0.25">
      <c r="A364" s="24" t="s">
        <v>3971</v>
      </c>
      <c r="B364" s="95" t="s">
        <v>3972</v>
      </c>
      <c r="C364" s="95"/>
      <c r="D364" s="96" t="s">
        <v>20</v>
      </c>
      <c r="E364" s="96"/>
      <c r="F364" s="24" t="s">
        <v>2056</v>
      </c>
      <c r="G364" s="97">
        <v>7.22E-2</v>
      </c>
      <c r="H364" s="97"/>
      <c r="I364" s="98">
        <v>32.69</v>
      </c>
      <c r="J364" s="98"/>
      <c r="K364" s="27">
        <f>TRUNC(TRUNC(G364,8)*I364,2)</f>
        <v>2.36</v>
      </c>
    </row>
    <row r="365" spans="1:11" ht="15" customHeight="1" x14ac:dyDescent="0.25">
      <c r="A365" s="24" t="s">
        <v>3910</v>
      </c>
      <c r="B365" s="95" t="s">
        <v>3911</v>
      </c>
      <c r="C365" s="95"/>
      <c r="D365" s="96" t="s">
        <v>20</v>
      </c>
      <c r="E365" s="96"/>
      <c r="F365" s="24" t="s">
        <v>2056</v>
      </c>
      <c r="G365" s="97">
        <v>0.44790000000000002</v>
      </c>
      <c r="H365" s="97"/>
      <c r="I365" s="98">
        <v>24.94</v>
      </c>
      <c r="J365" s="98"/>
      <c r="K365" s="27">
        <f>TRUNC(TRUNC(G365,8)*I365,2)</f>
        <v>11.17</v>
      </c>
    </row>
    <row r="366" spans="1:11" ht="18" customHeight="1" x14ac:dyDescent="0.25">
      <c r="A366" s="9"/>
      <c r="B366" s="9"/>
      <c r="C366" s="9"/>
      <c r="D366" s="9"/>
      <c r="E366" s="9"/>
      <c r="F366" s="9"/>
      <c r="G366" s="91" t="s">
        <v>3912</v>
      </c>
      <c r="H366" s="91"/>
      <c r="I366" s="91"/>
      <c r="J366" s="91"/>
      <c r="K366" s="28">
        <f>SUM(K364:K365)</f>
        <v>13.53</v>
      </c>
    </row>
    <row r="367" spans="1:11" ht="15" customHeight="1" x14ac:dyDescent="0.25">
      <c r="A367" s="9"/>
      <c r="B367" s="9"/>
      <c r="C367" s="9"/>
      <c r="D367" s="9"/>
      <c r="E367" s="9"/>
      <c r="F367" s="9"/>
      <c r="G367" s="92" t="s">
        <v>3913</v>
      </c>
      <c r="H367" s="92"/>
      <c r="I367" s="92"/>
      <c r="J367" s="92"/>
      <c r="K367" s="29">
        <f>ROUND(SUM(K362,K366),2)</f>
        <v>114.41</v>
      </c>
    </row>
    <row r="368" spans="1:11" ht="9.9499999999999993" customHeight="1" x14ac:dyDescent="0.25">
      <c r="A368" s="9"/>
      <c r="B368" s="9"/>
      <c r="C368" s="9"/>
      <c r="D368" s="9"/>
      <c r="E368" s="9"/>
      <c r="F368" s="9"/>
      <c r="G368" s="100"/>
      <c r="H368" s="100"/>
      <c r="I368" s="100"/>
      <c r="J368" s="100"/>
      <c r="K368" s="100"/>
    </row>
    <row r="369" spans="1:11" ht="20.100000000000001" customHeight="1" x14ac:dyDescent="0.25">
      <c r="A369" s="99" t="s">
        <v>2121</v>
      </c>
      <c r="B369" s="99"/>
      <c r="C369" s="99"/>
      <c r="D369" s="99"/>
      <c r="E369" s="99"/>
      <c r="F369" s="99"/>
      <c r="G369" s="99"/>
      <c r="H369" s="99"/>
      <c r="I369" s="99"/>
      <c r="J369" s="99"/>
      <c r="K369" s="99"/>
    </row>
    <row r="370" spans="1:11" ht="15" customHeight="1" x14ac:dyDescent="0.25">
      <c r="A370" s="93" t="s">
        <v>3916</v>
      </c>
      <c r="B370" s="93"/>
      <c r="C370" s="93"/>
      <c r="D370" s="94" t="s">
        <v>3</v>
      </c>
      <c r="E370" s="94"/>
      <c r="F370" s="23" t="s">
        <v>4</v>
      </c>
      <c r="G370" s="94" t="s">
        <v>3894</v>
      </c>
      <c r="H370" s="94"/>
      <c r="I370" s="94" t="s">
        <v>3895</v>
      </c>
      <c r="J370" s="94"/>
      <c r="K370" s="23" t="s">
        <v>3896</v>
      </c>
    </row>
    <row r="371" spans="1:11" ht="38.1" customHeight="1" x14ac:dyDescent="0.25">
      <c r="A371" s="24" t="s">
        <v>3973</v>
      </c>
      <c r="B371" s="95" t="s">
        <v>3974</v>
      </c>
      <c r="C371" s="95"/>
      <c r="D371" s="96" t="s">
        <v>20</v>
      </c>
      <c r="E371" s="96"/>
      <c r="F371" s="24" t="s">
        <v>3936</v>
      </c>
      <c r="G371" s="97">
        <v>6.3E-3</v>
      </c>
      <c r="H371" s="97"/>
      <c r="I371" s="98">
        <v>94.61</v>
      </c>
      <c r="J371" s="98"/>
      <c r="K371" s="27">
        <f>TRUNC(TRUNC(G371,8)*I371,2)</f>
        <v>0.59</v>
      </c>
    </row>
    <row r="372" spans="1:11" ht="38.1" customHeight="1" x14ac:dyDescent="0.25">
      <c r="A372" s="24" t="s">
        <v>3975</v>
      </c>
      <c r="B372" s="95" t="s">
        <v>3976</v>
      </c>
      <c r="C372" s="95"/>
      <c r="D372" s="96" t="s">
        <v>20</v>
      </c>
      <c r="E372" s="96"/>
      <c r="F372" s="24" t="s">
        <v>30</v>
      </c>
      <c r="G372" s="97">
        <v>1.0200000000000001E-2</v>
      </c>
      <c r="H372" s="97"/>
      <c r="I372" s="98">
        <v>370.94</v>
      </c>
      <c r="J372" s="98"/>
      <c r="K372" s="27">
        <f>TRUNC(TRUNC(G372,8)*I372,2)</f>
        <v>3.78</v>
      </c>
    </row>
    <row r="373" spans="1:11" ht="29.1" customHeight="1" x14ac:dyDescent="0.25">
      <c r="A373" s="24" t="s">
        <v>3977</v>
      </c>
      <c r="B373" s="95" t="s">
        <v>3978</v>
      </c>
      <c r="C373" s="95"/>
      <c r="D373" s="96" t="s">
        <v>20</v>
      </c>
      <c r="E373" s="96"/>
      <c r="F373" s="24" t="s">
        <v>3936</v>
      </c>
      <c r="G373" s="97">
        <v>4.8999999999999998E-3</v>
      </c>
      <c r="H373" s="97"/>
      <c r="I373" s="98">
        <v>74.180000000000007</v>
      </c>
      <c r="J373" s="98"/>
      <c r="K373" s="27">
        <f>TRUNC(TRUNC(G373,8)*I373,2)</f>
        <v>0.36</v>
      </c>
    </row>
    <row r="374" spans="1:11" ht="29.1" customHeight="1" x14ac:dyDescent="0.25">
      <c r="A374" s="24" t="s">
        <v>3979</v>
      </c>
      <c r="B374" s="95" t="s">
        <v>3980</v>
      </c>
      <c r="C374" s="95"/>
      <c r="D374" s="96" t="s">
        <v>20</v>
      </c>
      <c r="E374" s="96"/>
      <c r="F374" s="24" t="s">
        <v>30</v>
      </c>
      <c r="G374" s="97">
        <v>5.5999999999999999E-3</v>
      </c>
      <c r="H374" s="97"/>
      <c r="I374" s="98">
        <v>166.79</v>
      </c>
      <c r="J374" s="98"/>
      <c r="K374" s="27">
        <f>TRUNC(TRUNC(G374,8)*I374,2)</f>
        <v>0.93</v>
      </c>
    </row>
    <row r="375" spans="1:11" ht="18" customHeight="1" x14ac:dyDescent="0.25">
      <c r="A375" s="9"/>
      <c r="B375" s="9"/>
      <c r="C375" s="9"/>
      <c r="D375" s="9"/>
      <c r="E375" s="9"/>
      <c r="F375" s="9"/>
      <c r="G375" s="91" t="s">
        <v>3919</v>
      </c>
      <c r="H375" s="91"/>
      <c r="I375" s="91"/>
      <c r="J375" s="91"/>
      <c r="K375" s="28">
        <f>SUM(K371:K374)</f>
        <v>5.66</v>
      </c>
    </row>
    <row r="376" spans="1:11" ht="15" customHeight="1" x14ac:dyDescent="0.25">
      <c r="A376" s="9"/>
      <c r="B376" s="9"/>
      <c r="C376" s="9"/>
      <c r="D376" s="9"/>
      <c r="E376" s="9"/>
      <c r="F376" s="9"/>
      <c r="G376" s="92" t="s">
        <v>3913</v>
      </c>
      <c r="H376" s="92"/>
      <c r="I376" s="92"/>
      <c r="J376" s="92"/>
      <c r="K376" s="29">
        <f>ROUND(SUM(K375),2)</f>
        <v>5.66</v>
      </c>
    </row>
    <row r="377" spans="1:11" ht="9.9499999999999993" customHeight="1" x14ac:dyDescent="0.25">
      <c r="A377" s="9"/>
      <c r="B377" s="9"/>
      <c r="C377" s="9"/>
      <c r="D377" s="9"/>
      <c r="E377" s="9"/>
      <c r="F377" s="9"/>
      <c r="G377" s="100"/>
      <c r="H377" s="100"/>
      <c r="I377" s="100"/>
      <c r="J377" s="100"/>
      <c r="K377" s="100"/>
    </row>
    <row r="378" spans="1:11" ht="20.100000000000001" customHeight="1" x14ac:dyDescent="0.25">
      <c r="A378" s="99" t="s">
        <v>2122</v>
      </c>
      <c r="B378" s="99"/>
      <c r="C378" s="99"/>
      <c r="D378" s="99"/>
      <c r="E378" s="99"/>
      <c r="F378" s="99"/>
      <c r="G378" s="99"/>
      <c r="H378" s="99"/>
      <c r="I378" s="99"/>
      <c r="J378" s="99"/>
      <c r="K378" s="99"/>
    </row>
    <row r="379" spans="1:11" ht="15" customHeight="1" x14ac:dyDescent="0.25">
      <c r="A379" s="93" t="s">
        <v>3916</v>
      </c>
      <c r="B379" s="93"/>
      <c r="C379" s="93"/>
      <c r="D379" s="94" t="s">
        <v>3</v>
      </c>
      <c r="E379" s="94"/>
      <c r="F379" s="23" t="s">
        <v>4</v>
      </c>
      <c r="G379" s="94" t="s">
        <v>3894</v>
      </c>
      <c r="H379" s="94"/>
      <c r="I379" s="94" t="s">
        <v>3895</v>
      </c>
      <c r="J379" s="94"/>
      <c r="K379" s="23" t="s">
        <v>3896</v>
      </c>
    </row>
    <row r="380" spans="1:11" ht="38.1" customHeight="1" x14ac:dyDescent="0.25">
      <c r="A380" s="24" t="s">
        <v>3973</v>
      </c>
      <c r="B380" s="95" t="s">
        <v>3974</v>
      </c>
      <c r="C380" s="95"/>
      <c r="D380" s="96" t="s">
        <v>20</v>
      </c>
      <c r="E380" s="96"/>
      <c r="F380" s="24" t="s">
        <v>3936</v>
      </c>
      <c r="G380" s="97">
        <v>1.2999999999999999E-3</v>
      </c>
      <c r="H380" s="97"/>
      <c r="I380" s="98">
        <v>94.61</v>
      </c>
      <c r="J380" s="98"/>
      <c r="K380" s="27">
        <f>TRUNC(TRUNC(G380,8)*I380,2)</f>
        <v>0.12</v>
      </c>
    </row>
    <row r="381" spans="1:11" ht="38.1" customHeight="1" x14ac:dyDescent="0.25">
      <c r="A381" s="24" t="s">
        <v>3975</v>
      </c>
      <c r="B381" s="95" t="s">
        <v>3976</v>
      </c>
      <c r="C381" s="95"/>
      <c r="D381" s="96" t="s">
        <v>20</v>
      </c>
      <c r="E381" s="96"/>
      <c r="F381" s="24" t="s">
        <v>30</v>
      </c>
      <c r="G381" s="97">
        <v>3.0999999999999999E-3</v>
      </c>
      <c r="H381" s="97"/>
      <c r="I381" s="98">
        <v>370.94</v>
      </c>
      <c r="J381" s="98"/>
      <c r="K381" s="27">
        <f>TRUNC(TRUNC(G381,8)*I381,2)</f>
        <v>1.1399999999999999</v>
      </c>
    </row>
    <row r="382" spans="1:11" ht="18" customHeight="1" x14ac:dyDescent="0.25">
      <c r="A382" s="9"/>
      <c r="B382" s="9"/>
      <c r="C382" s="9"/>
      <c r="D382" s="9"/>
      <c r="E382" s="9"/>
      <c r="F382" s="9"/>
      <c r="G382" s="91" t="s">
        <v>3919</v>
      </c>
      <c r="H382" s="91"/>
      <c r="I382" s="91"/>
      <c r="J382" s="91"/>
      <c r="K382" s="28">
        <f>SUM(K380:K381)</f>
        <v>1.2599999999999998</v>
      </c>
    </row>
    <row r="383" spans="1:11" ht="15" customHeight="1" x14ac:dyDescent="0.25">
      <c r="A383" s="9"/>
      <c r="B383" s="9"/>
      <c r="C383" s="9"/>
      <c r="D383" s="9"/>
      <c r="E383" s="9"/>
      <c r="F383" s="9"/>
      <c r="G383" s="92" t="s">
        <v>3913</v>
      </c>
      <c r="H383" s="92"/>
      <c r="I383" s="92"/>
      <c r="J383" s="92"/>
      <c r="K383" s="29">
        <f>ROUND(SUM(K382),2)</f>
        <v>1.26</v>
      </c>
    </row>
    <row r="384" spans="1:11" ht="9.9499999999999993" customHeight="1" x14ac:dyDescent="0.25">
      <c r="A384" s="9"/>
      <c r="B384" s="9"/>
      <c r="C384" s="9"/>
      <c r="D384" s="9"/>
      <c r="E384" s="9"/>
      <c r="F384" s="9"/>
      <c r="G384" s="100"/>
      <c r="H384" s="100"/>
      <c r="I384" s="100"/>
      <c r="J384" s="100"/>
      <c r="K384" s="100"/>
    </row>
    <row r="385" spans="1:11" ht="20.100000000000001" customHeight="1" x14ac:dyDescent="0.25">
      <c r="A385" s="99" t="s">
        <v>2123</v>
      </c>
      <c r="B385" s="99"/>
      <c r="C385" s="99"/>
      <c r="D385" s="99"/>
      <c r="E385" s="99"/>
      <c r="F385" s="99"/>
      <c r="G385" s="99"/>
      <c r="H385" s="99"/>
      <c r="I385" s="99"/>
      <c r="J385" s="99"/>
      <c r="K385" s="99"/>
    </row>
    <row r="386" spans="1:11" ht="15" customHeight="1" x14ac:dyDescent="0.25">
      <c r="A386" s="93" t="s">
        <v>3916</v>
      </c>
      <c r="B386" s="93"/>
      <c r="C386" s="93"/>
      <c r="D386" s="94" t="s">
        <v>3</v>
      </c>
      <c r="E386" s="94"/>
      <c r="F386" s="23" t="s">
        <v>4</v>
      </c>
      <c r="G386" s="94" t="s">
        <v>3894</v>
      </c>
      <c r="H386" s="94"/>
      <c r="I386" s="94" t="s">
        <v>3895</v>
      </c>
      <c r="J386" s="94"/>
      <c r="K386" s="23" t="s">
        <v>3896</v>
      </c>
    </row>
    <row r="387" spans="1:11" ht="38.1" customHeight="1" x14ac:dyDescent="0.25">
      <c r="A387" s="24" t="s">
        <v>3973</v>
      </c>
      <c r="B387" s="95" t="s">
        <v>3974</v>
      </c>
      <c r="C387" s="95"/>
      <c r="D387" s="96" t="s">
        <v>20</v>
      </c>
      <c r="E387" s="96"/>
      <c r="F387" s="24" t="s">
        <v>3936</v>
      </c>
      <c r="G387" s="97">
        <v>5.0000000000000001E-4</v>
      </c>
      <c r="H387" s="97"/>
      <c r="I387" s="98">
        <v>94.61</v>
      </c>
      <c r="J387" s="98"/>
      <c r="K387" s="27">
        <f>TRUNC(TRUNC(G387,8)*I387,2)</f>
        <v>0.04</v>
      </c>
    </row>
    <row r="388" spans="1:11" ht="38.1" customHeight="1" x14ac:dyDescent="0.25">
      <c r="A388" s="24" t="s">
        <v>3975</v>
      </c>
      <c r="B388" s="95" t="s">
        <v>3976</v>
      </c>
      <c r="C388" s="95"/>
      <c r="D388" s="96" t="s">
        <v>20</v>
      </c>
      <c r="E388" s="96"/>
      <c r="F388" s="24" t="s">
        <v>30</v>
      </c>
      <c r="G388" s="97">
        <v>1.1999999999999999E-3</v>
      </c>
      <c r="H388" s="97"/>
      <c r="I388" s="98">
        <v>370.94</v>
      </c>
      <c r="J388" s="98"/>
      <c r="K388" s="27">
        <f>TRUNC(TRUNC(G388,8)*I388,2)</f>
        <v>0.44</v>
      </c>
    </row>
    <row r="389" spans="1:11" ht="18" customHeight="1" x14ac:dyDescent="0.25">
      <c r="A389" s="9"/>
      <c r="B389" s="9"/>
      <c r="C389" s="9"/>
      <c r="D389" s="9"/>
      <c r="E389" s="9"/>
      <c r="F389" s="9"/>
      <c r="G389" s="91" t="s">
        <v>3919</v>
      </c>
      <c r="H389" s="91"/>
      <c r="I389" s="91"/>
      <c r="J389" s="91"/>
      <c r="K389" s="28">
        <f>SUM(K387:K388)</f>
        <v>0.48</v>
      </c>
    </row>
    <row r="390" spans="1:11" ht="15" customHeight="1" x14ac:dyDescent="0.25">
      <c r="A390" s="9"/>
      <c r="B390" s="9"/>
      <c r="C390" s="9"/>
      <c r="D390" s="9"/>
      <c r="E390" s="9"/>
      <c r="F390" s="9"/>
      <c r="G390" s="92" t="s">
        <v>3913</v>
      </c>
      <c r="H390" s="92"/>
      <c r="I390" s="92"/>
      <c r="J390" s="92"/>
      <c r="K390" s="29">
        <f>ROUND(SUM(K389),2)</f>
        <v>0.48</v>
      </c>
    </row>
    <row r="391" spans="1:11" ht="9.9499999999999993" customHeight="1" x14ac:dyDescent="0.25">
      <c r="A391" s="9"/>
      <c r="B391" s="9"/>
      <c r="C391" s="9"/>
      <c r="D391" s="9"/>
      <c r="E391" s="9"/>
      <c r="F391" s="9"/>
      <c r="G391" s="100"/>
      <c r="H391" s="100"/>
      <c r="I391" s="100"/>
      <c r="J391" s="100"/>
      <c r="K391" s="100"/>
    </row>
    <row r="392" spans="1:11" ht="20.100000000000001" customHeight="1" x14ac:dyDescent="0.25">
      <c r="A392" s="99" t="s">
        <v>2124</v>
      </c>
      <c r="B392" s="99"/>
      <c r="C392" s="99"/>
      <c r="D392" s="99"/>
      <c r="E392" s="99"/>
      <c r="F392" s="99"/>
      <c r="G392" s="99"/>
      <c r="H392" s="99"/>
      <c r="I392" s="99"/>
      <c r="J392" s="99"/>
      <c r="K392" s="99"/>
    </row>
    <row r="393" spans="1:11" ht="15" customHeight="1" x14ac:dyDescent="0.25">
      <c r="A393" s="93" t="s">
        <v>3981</v>
      </c>
      <c r="B393" s="93"/>
      <c r="C393" s="93"/>
      <c r="D393" s="94" t="s">
        <v>3</v>
      </c>
      <c r="E393" s="94"/>
      <c r="F393" s="23" t="s">
        <v>4</v>
      </c>
      <c r="G393" s="94" t="s">
        <v>3894</v>
      </c>
      <c r="H393" s="94"/>
      <c r="I393" s="94" t="s">
        <v>3895</v>
      </c>
      <c r="J393" s="94"/>
      <c r="K393" s="23" t="s">
        <v>3896</v>
      </c>
    </row>
    <row r="394" spans="1:11" ht="21" customHeight="1" x14ac:dyDescent="0.25">
      <c r="A394" s="24" t="s">
        <v>70</v>
      </c>
      <c r="B394" s="95" t="s">
        <v>3982</v>
      </c>
      <c r="C394" s="95"/>
      <c r="D394" s="96" t="s">
        <v>25</v>
      </c>
      <c r="E394" s="96"/>
      <c r="F394" s="24" t="s">
        <v>61</v>
      </c>
      <c r="G394" s="97">
        <v>1</v>
      </c>
      <c r="H394" s="97"/>
      <c r="I394" s="98">
        <v>28.42</v>
      </c>
      <c r="J394" s="98"/>
      <c r="K394" s="27">
        <f>ROUND(ROUND(G394,8)*I394,2)</f>
        <v>28.42</v>
      </c>
    </row>
    <row r="395" spans="1:11" ht="15" customHeight="1" x14ac:dyDescent="0.25">
      <c r="A395" s="9"/>
      <c r="B395" s="9"/>
      <c r="C395" s="9"/>
      <c r="D395" s="9"/>
      <c r="E395" s="9"/>
      <c r="F395" s="9"/>
      <c r="G395" s="91" t="s">
        <v>3983</v>
      </c>
      <c r="H395" s="91"/>
      <c r="I395" s="91"/>
      <c r="J395" s="91"/>
      <c r="K395" s="28">
        <f>SUM(K394:K394)</f>
        <v>28.42</v>
      </c>
    </row>
    <row r="396" spans="1:11" ht="15" customHeight="1" x14ac:dyDescent="0.25">
      <c r="A396" s="9"/>
      <c r="B396" s="9"/>
      <c r="C396" s="9"/>
      <c r="D396" s="9"/>
      <c r="E396" s="9"/>
      <c r="F396" s="9"/>
      <c r="G396" s="92" t="s">
        <v>3913</v>
      </c>
      <c r="H396" s="92"/>
      <c r="I396" s="92"/>
      <c r="J396" s="92"/>
      <c r="K396" s="29">
        <f>ROUND(SUM(K395),2)</f>
        <v>28.42</v>
      </c>
    </row>
    <row r="397" spans="1:11" ht="9.9499999999999993" customHeight="1" x14ac:dyDescent="0.25">
      <c r="A397" s="9"/>
      <c r="B397" s="9"/>
      <c r="C397" s="9"/>
      <c r="D397" s="9"/>
      <c r="E397" s="9"/>
      <c r="F397" s="9"/>
      <c r="G397" s="100"/>
      <c r="H397" s="100"/>
      <c r="I397" s="100"/>
      <c r="J397" s="100"/>
      <c r="K397" s="100"/>
    </row>
    <row r="398" spans="1:11" ht="20.100000000000001" customHeight="1" x14ac:dyDescent="0.25">
      <c r="A398" s="99" t="s">
        <v>2125</v>
      </c>
      <c r="B398" s="99"/>
      <c r="C398" s="99"/>
      <c r="D398" s="99"/>
      <c r="E398" s="99"/>
      <c r="F398" s="99"/>
      <c r="G398" s="99"/>
      <c r="H398" s="99"/>
      <c r="I398" s="99"/>
      <c r="J398" s="99"/>
      <c r="K398" s="99"/>
    </row>
    <row r="399" spans="1:11" ht="15" customHeight="1" x14ac:dyDescent="0.25">
      <c r="A399" s="93" t="s">
        <v>3916</v>
      </c>
      <c r="B399" s="93"/>
      <c r="C399" s="93"/>
      <c r="D399" s="94" t="s">
        <v>3</v>
      </c>
      <c r="E399" s="94"/>
      <c r="F399" s="23" t="s">
        <v>4</v>
      </c>
      <c r="G399" s="94" t="s">
        <v>3894</v>
      </c>
      <c r="H399" s="94"/>
      <c r="I399" s="94" t="s">
        <v>3895</v>
      </c>
      <c r="J399" s="94"/>
      <c r="K399" s="23" t="s">
        <v>3896</v>
      </c>
    </row>
    <row r="400" spans="1:11" ht="38.1" customHeight="1" x14ac:dyDescent="0.25">
      <c r="A400" s="24" t="s">
        <v>3973</v>
      </c>
      <c r="B400" s="95" t="s">
        <v>3974</v>
      </c>
      <c r="C400" s="95"/>
      <c r="D400" s="96" t="s">
        <v>20</v>
      </c>
      <c r="E400" s="96"/>
      <c r="F400" s="24" t="s">
        <v>3936</v>
      </c>
      <c r="G400" s="97">
        <v>1.2999999999999999E-3</v>
      </c>
      <c r="H400" s="97"/>
      <c r="I400" s="98">
        <v>94.61</v>
      </c>
      <c r="J400" s="98"/>
      <c r="K400" s="27">
        <f>TRUNC(TRUNC(G400,8)*I400,2)</f>
        <v>0.12</v>
      </c>
    </row>
    <row r="401" spans="1:11" ht="38.1" customHeight="1" x14ac:dyDescent="0.25">
      <c r="A401" s="24" t="s">
        <v>3975</v>
      </c>
      <c r="B401" s="95" t="s">
        <v>3976</v>
      </c>
      <c r="C401" s="95"/>
      <c r="D401" s="96" t="s">
        <v>20</v>
      </c>
      <c r="E401" s="96"/>
      <c r="F401" s="24" t="s">
        <v>30</v>
      </c>
      <c r="G401" s="97">
        <v>3.0999999999999999E-3</v>
      </c>
      <c r="H401" s="97"/>
      <c r="I401" s="98">
        <v>370.94</v>
      </c>
      <c r="J401" s="98"/>
      <c r="K401" s="27">
        <f>TRUNC(TRUNC(G401,8)*I401,2)</f>
        <v>1.1399999999999999</v>
      </c>
    </row>
    <row r="402" spans="1:11" ht="18" customHeight="1" x14ac:dyDescent="0.25">
      <c r="A402" s="9"/>
      <c r="B402" s="9"/>
      <c r="C402" s="9"/>
      <c r="D402" s="9"/>
      <c r="E402" s="9"/>
      <c r="F402" s="9"/>
      <c r="G402" s="91" t="s">
        <v>3919</v>
      </c>
      <c r="H402" s="91"/>
      <c r="I402" s="91"/>
      <c r="J402" s="91"/>
      <c r="K402" s="28">
        <f>SUM(K400:K401)</f>
        <v>1.2599999999999998</v>
      </c>
    </row>
    <row r="403" spans="1:11" ht="15" customHeight="1" x14ac:dyDescent="0.25">
      <c r="A403" s="9"/>
      <c r="B403" s="9"/>
      <c r="C403" s="9"/>
      <c r="D403" s="9"/>
      <c r="E403" s="9"/>
      <c r="F403" s="9"/>
      <c r="G403" s="92" t="s">
        <v>3913</v>
      </c>
      <c r="H403" s="92"/>
      <c r="I403" s="92"/>
      <c r="J403" s="92"/>
      <c r="K403" s="29">
        <f>ROUND(SUM(K402),2)</f>
        <v>1.26</v>
      </c>
    </row>
    <row r="404" spans="1:11" ht="9.9499999999999993" customHeight="1" x14ac:dyDescent="0.25">
      <c r="A404" s="9"/>
      <c r="B404" s="9"/>
      <c r="C404" s="9"/>
      <c r="D404" s="9"/>
      <c r="E404" s="9"/>
      <c r="F404" s="9"/>
      <c r="G404" s="100"/>
      <c r="H404" s="100"/>
      <c r="I404" s="100"/>
      <c r="J404" s="100"/>
      <c r="K404" s="100"/>
    </row>
    <row r="405" spans="1:11" ht="20.100000000000001" customHeight="1" x14ac:dyDescent="0.25">
      <c r="A405" s="99" t="s">
        <v>2127</v>
      </c>
      <c r="B405" s="99"/>
      <c r="C405" s="99"/>
      <c r="D405" s="99"/>
      <c r="E405" s="99"/>
      <c r="F405" s="99"/>
      <c r="G405" s="99"/>
      <c r="H405" s="99"/>
      <c r="I405" s="99"/>
      <c r="J405" s="99"/>
      <c r="K405" s="99"/>
    </row>
    <row r="406" spans="1:11" ht="12.95" customHeight="1" x14ac:dyDescent="0.25">
      <c r="A406" s="107" t="s">
        <v>3984</v>
      </c>
      <c r="B406" s="107"/>
      <c r="C406" s="107"/>
      <c r="D406" s="108" t="s">
        <v>3985</v>
      </c>
      <c r="E406" s="87" t="s">
        <v>3986</v>
      </c>
      <c r="F406" s="87"/>
      <c r="G406" s="87" t="s">
        <v>3987</v>
      </c>
      <c r="H406" s="87"/>
      <c r="I406" s="87"/>
      <c r="J406" s="87"/>
      <c r="K406" s="87" t="s">
        <v>3988</v>
      </c>
    </row>
    <row r="407" spans="1:11" ht="12" customHeight="1" x14ac:dyDescent="0.25">
      <c r="A407" s="107"/>
      <c r="B407" s="107"/>
      <c r="C407" s="107"/>
      <c r="D407" s="108"/>
      <c r="E407" s="23" t="s">
        <v>3989</v>
      </c>
      <c r="F407" s="23" t="s">
        <v>3990</v>
      </c>
      <c r="G407" s="94" t="s">
        <v>3989</v>
      </c>
      <c r="H407" s="94"/>
      <c r="I407" s="94" t="s">
        <v>3990</v>
      </c>
      <c r="J407" s="94"/>
      <c r="K407" s="87"/>
    </row>
    <row r="408" spans="1:11" ht="15" customHeight="1" x14ac:dyDescent="0.25">
      <c r="A408" s="6" t="s">
        <v>3991</v>
      </c>
      <c r="B408" s="104" t="s">
        <v>3992</v>
      </c>
      <c r="C408" s="104"/>
      <c r="D408" s="31">
        <v>1</v>
      </c>
      <c r="E408" s="32">
        <v>0.34</v>
      </c>
      <c r="F408" s="32">
        <v>0.66</v>
      </c>
      <c r="G408" s="105">
        <v>355.46550000000002</v>
      </c>
      <c r="H408" s="105"/>
      <c r="I408" s="105">
        <v>95.872399999999999</v>
      </c>
      <c r="J408" s="105"/>
      <c r="K408" s="33">
        <f>ROUND(D408*(ROUND(E408*G408,4)+ROUND(F408*I408,4)),4)</f>
        <v>184.13409999999999</v>
      </c>
    </row>
    <row r="409" spans="1:11" ht="15" customHeight="1" x14ac:dyDescent="0.25">
      <c r="A409" s="6" t="s">
        <v>3993</v>
      </c>
      <c r="B409" s="104" t="s">
        <v>3994</v>
      </c>
      <c r="C409" s="104"/>
      <c r="D409" s="31">
        <v>1</v>
      </c>
      <c r="E409" s="32">
        <v>1</v>
      </c>
      <c r="F409" s="32">
        <v>0</v>
      </c>
      <c r="G409" s="105">
        <v>365.3972</v>
      </c>
      <c r="H409" s="105"/>
      <c r="I409" s="105">
        <v>147.8879</v>
      </c>
      <c r="J409" s="105"/>
      <c r="K409" s="33">
        <f>ROUND(D409*(ROUND(E409*G409,4)+ROUND(F409*I409,4)),4)</f>
        <v>365.3972</v>
      </c>
    </row>
    <row r="410" spans="1:11" ht="15" customHeight="1" x14ac:dyDescent="0.25">
      <c r="A410" s="6" t="s">
        <v>3995</v>
      </c>
      <c r="B410" s="104" t="s">
        <v>3996</v>
      </c>
      <c r="C410" s="104"/>
      <c r="D410" s="31">
        <v>1</v>
      </c>
      <c r="E410" s="32">
        <v>0.97</v>
      </c>
      <c r="F410" s="32">
        <v>0.03</v>
      </c>
      <c r="G410" s="105">
        <v>324.64210000000003</v>
      </c>
      <c r="H410" s="105"/>
      <c r="I410" s="105">
        <v>159.20740000000001</v>
      </c>
      <c r="J410" s="105"/>
      <c r="K410" s="33">
        <f>ROUND(D410*(ROUND(E410*G410,4)+ROUND(F410*I410,4)),4)</f>
        <v>319.67899999999997</v>
      </c>
    </row>
    <row r="411" spans="1:11" ht="15.95" customHeight="1" x14ac:dyDescent="0.25">
      <c r="A411" s="6" t="s">
        <v>3997</v>
      </c>
      <c r="B411" s="104" t="s">
        <v>3998</v>
      </c>
      <c r="C411" s="104"/>
      <c r="D411" s="31">
        <v>1</v>
      </c>
      <c r="E411" s="32">
        <v>0.79</v>
      </c>
      <c r="F411" s="32">
        <v>0.21</v>
      </c>
      <c r="G411" s="105">
        <v>284.72230000000002</v>
      </c>
      <c r="H411" s="105"/>
      <c r="I411" s="105">
        <v>125.70480000000001</v>
      </c>
      <c r="J411" s="105"/>
      <c r="K411" s="33">
        <f>ROUND(D411*(ROUND(E411*G411,4)+ROUND(F411*I411,4)),4)</f>
        <v>251.32859999999999</v>
      </c>
    </row>
    <row r="412" spans="1:11" ht="15" customHeight="1" x14ac:dyDescent="0.25">
      <c r="A412" s="1"/>
      <c r="B412" s="1"/>
      <c r="C412" s="1"/>
      <c r="D412" s="1"/>
      <c r="E412" s="1"/>
      <c r="F412" s="1"/>
      <c r="G412" s="85" t="s">
        <v>3999</v>
      </c>
      <c r="H412" s="85"/>
      <c r="I412" s="85"/>
      <c r="J412" s="85"/>
      <c r="K412" s="34">
        <f>SUM(K407:K411)</f>
        <v>1120.5389</v>
      </c>
    </row>
    <row r="413" spans="1:11" ht="20.100000000000001" customHeight="1" x14ac:dyDescent="0.25">
      <c r="A413" s="106" t="s">
        <v>4000</v>
      </c>
      <c r="B413" s="106"/>
      <c r="C413" s="106"/>
      <c r="D413" s="106"/>
      <c r="E413" s="106"/>
      <c r="F413" s="2" t="s">
        <v>4</v>
      </c>
      <c r="G413" s="87" t="s">
        <v>4001</v>
      </c>
      <c r="H413" s="87"/>
      <c r="I413" s="87" t="s">
        <v>4002</v>
      </c>
      <c r="J413" s="87"/>
      <c r="K413" s="2" t="s">
        <v>3988</v>
      </c>
    </row>
    <row r="414" spans="1:11" ht="15" customHeight="1" x14ac:dyDescent="0.25">
      <c r="A414" s="6" t="s">
        <v>4003</v>
      </c>
      <c r="B414" s="101" t="s">
        <v>4004</v>
      </c>
      <c r="C414" s="101"/>
      <c r="D414" s="101"/>
      <c r="E414" s="101"/>
      <c r="F414" s="6" t="s">
        <v>3940</v>
      </c>
      <c r="G414" s="114">
        <v>1</v>
      </c>
      <c r="H414" s="114"/>
      <c r="I414" s="115">
        <v>22.527200000000001</v>
      </c>
      <c r="J414" s="115"/>
      <c r="K414" s="35">
        <f>ROUND(ROUND(G414,5)*I414,4)</f>
        <v>22.527200000000001</v>
      </c>
    </row>
    <row r="415" spans="1:11" ht="15" customHeight="1" x14ac:dyDescent="0.25">
      <c r="A415" s="1"/>
      <c r="B415" s="1"/>
      <c r="C415" s="1"/>
      <c r="D415" s="1"/>
      <c r="E415" s="1"/>
      <c r="F415" s="1"/>
      <c r="G415" s="85" t="s">
        <v>4005</v>
      </c>
      <c r="H415" s="85"/>
      <c r="I415" s="85"/>
      <c r="J415" s="85"/>
      <c r="K415" s="36">
        <f>SUM(K414:K414)</f>
        <v>22.527200000000001</v>
      </c>
    </row>
    <row r="416" spans="1:11" ht="15" customHeight="1" x14ac:dyDescent="0.25">
      <c r="A416" s="9"/>
      <c r="B416" s="9"/>
      <c r="C416" s="9"/>
      <c r="D416" s="9"/>
      <c r="E416" s="9"/>
      <c r="F416" s="9"/>
      <c r="G416" s="92" t="s">
        <v>4006</v>
      </c>
      <c r="H416" s="92"/>
      <c r="I416" s="92"/>
      <c r="J416" s="92"/>
      <c r="K416" s="33">
        <f>SUM(K412,K415)</f>
        <v>1143.0661</v>
      </c>
    </row>
    <row r="417" spans="1:11" ht="15" customHeight="1" x14ac:dyDescent="0.25">
      <c r="A417" s="9"/>
      <c r="B417" s="9"/>
      <c r="C417" s="9"/>
      <c r="D417" s="9"/>
      <c r="E417" s="9"/>
      <c r="F417" s="9"/>
      <c r="G417" s="92" t="s">
        <v>4007</v>
      </c>
      <c r="H417" s="92"/>
      <c r="I417" s="92"/>
      <c r="J417" s="92"/>
      <c r="K417" s="37">
        <v>113.18</v>
      </c>
    </row>
    <row r="418" spans="1:11" ht="15" customHeight="1" x14ac:dyDescent="0.25">
      <c r="A418" s="9"/>
      <c r="B418" s="9"/>
      <c r="C418" s="9"/>
      <c r="D418" s="9"/>
      <c r="E418" s="9"/>
      <c r="F418" s="9"/>
      <c r="G418" s="92" t="s">
        <v>4008</v>
      </c>
      <c r="H418" s="92"/>
      <c r="I418" s="92"/>
      <c r="J418" s="92"/>
      <c r="K418" s="33">
        <f>ROUND(K416/K417,4)</f>
        <v>10.099500000000001</v>
      </c>
    </row>
    <row r="419" spans="1:11" ht="15" customHeight="1" x14ac:dyDescent="0.25">
      <c r="A419" s="9"/>
      <c r="B419" s="9"/>
      <c r="C419" s="9"/>
      <c r="D419" s="9"/>
      <c r="E419" s="9"/>
      <c r="F419" s="9"/>
      <c r="G419" s="92" t="s">
        <v>4009</v>
      </c>
      <c r="H419" s="92"/>
      <c r="I419" s="92"/>
      <c r="J419" s="92"/>
      <c r="K419" s="33">
        <f>ROUND(K418*0.00746,4)</f>
        <v>7.5300000000000006E-2</v>
      </c>
    </row>
    <row r="420" spans="1:11" ht="20.100000000000001" customHeight="1" x14ac:dyDescent="0.25">
      <c r="A420" s="106" t="s">
        <v>4010</v>
      </c>
      <c r="B420" s="106"/>
      <c r="C420" s="106"/>
      <c r="D420" s="106"/>
      <c r="E420" s="106"/>
      <c r="F420" s="2" t="s">
        <v>4</v>
      </c>
      <c r="G420" s="87" t="s">
        <v>4001</v>
      </c>
      <c r="H420" s="87"/>
      <c r="I420" s="87" t="s">
        <v>3895</v>
      </c>
      <c r="J420" s="87"/>
      <c r="K420" s="2" t="s">
        <v>4011</v>
      </c>
    </row>
    <row r="421" spans="1:11" ht="15" customHeight="1" x14ac:dyDescent="0.25">
      <c r="A421" s="6" t="s">
        <v>4012</v>
      </c>
      <c r="B421" s="104" t="s">
        <v>4013</v>
      </c>
      <c r="C421" s="104"/>
      <c r="D421" s="104"/>
      <c r="E421" s="104"/>
      <c r="F421" s="6" t="s">
        <v>77</v>
      </c>
      <c r="G421" s="113">
        <v>1</v>
      </c>
      <c r="H421" s="113"/>
      <c r="I421" s="105">
        <v>195.03</v>
      </c>
      <c r="J421" s="105"/>
      <c r="K421" s="33">
        <f>ROUND(ROUND(G421,5)*I421,4)</f>
        <v>195.03</v>
      </c>
    </row>
    <row r="422" spans="1:11" ht="15" customHeight="1" x14ac:dyDescent="0.25">
      <c r="A422" s="1"/>
      <c r="B422" s="1"/>
      <c r="C422" s="1"/>
      <c r="D422" s="1"/>
      <c r="E422" s="1"/>
      <c r="F422" s="1"/>
      <c r="G422" s="85" t="s">
        <v>4014</v>
      </c>
      <c r="H422" s="85"/>
      <c r="I422" s="85"/>
      <c r="J422" s="85"/>
      <c r="K422" s="34">
        <f>SUM(K421:K421)</f>
        <v>195.03</v>
      </c>
    </row>
    <row r="423" spans="1:11" ht="15" customHeight="1" x14ac:dyDescent="0.25">
      <c r="A423" s="106" t="s">
        <v>4015</v>
      </c>
      <c r="B423" s="106"/>
      <c r="C423" s="106"/>
      <c r="D423" s="23" t="s">
        <v>4016</v>
      </c>
      <c r="E423" s="94" t="s">
        <v>4017</v>
      </c>
      <c r="F423" s="94"/>
      <c r="G423" s="94" t="s">
        <v>4001</v>
      </c>
      <c r="H423" s="94"/>
      <c r="I423" s="94" t="s">
        <v>3895</v>
      </c>
      <c r="J423" s="94"/>
      <c r="K423" s="23" t="s">
        <v>4011</v>
      </c>
    </row>
    <row r="424" spans="1:11" ht="20.100000000000001" customHeight="1" x14ac:dyDescent="0.25">
      <c r="A424" s="38" t="s">
        <v>4012</v>
      </c>
      <c r="B424" s="109" t="s">
        <v>4018</v>
      </c>
      <c r="C424" s="109"/>
      <c r="D424" s="38" t="s">
        <v>4019</v>
      </c>
      <c r="E424" s="110" t="s">
        <v>4020</v>
      </c>
      <c r="F424" s="110"/>
      <c r="G424" s="111">
        <v>2.2000000000000002</v>
      </c>
      <c r="H424" s="111"/>
      <c r="I424" s="112">
        <v>3.47</v>
      </c>
      <c r="J424" s="112"/>
      <c r="K424" s="41">
        <f>ROUND(ROUND(G424,5)*I424,4)</f>
        <v>7.6340000000000003</v>
      </c>
    </row>
    <row r="425" spans="1:11" ht="15" customHeight="1" x14ac:dyDescent="0.25">
      <c r="A425" s="1"/>
      <c r="B425" s="1"/>
      <c r="C425" s="1"/>
      <c r="D425" s="1"/>
      <c r="E425" s="1"/>
      <c r="F425" s="1"/>
      <c r="G425" s="85" t="s">
        <v>4021</v>
      </c>
      <c r="H425" s="85"/>
      <c r="I425" s="85"/>
      <c r="J425" s="85"/>
      <c r="K425" s="33">
        <f>SUM(K424:K424)</f>
        <v>7.6340000000000003</v>
      </c>
    </row>
    <row r="426" spans="1:11" ht="12.95" customHeight="1" x14ac:dyDescent="0.25">
      <c r="A426" s="106" t="s">
        <v>4022</v>
      </c>
      <c r="B426" s="106"/>
      <c r="C426" s="94" t="s">
        <v>4023</v>
      </c>
      <c r="D426" s="94" t="s">
        <v>5</v>
      </c>
      <c r="E426" s="94" t="s">
        <v>4024</v>
      </c>
      <c r="F426" s="94"/>
      <c r="G426" s="94" t="s">
        <v>4025</v>
      </c>
      <c r="H426" s="94"/>
      <c r="I426" s="94" t="s">
        <v>2086</v>
      </c>
      <c r="J426" s="94"/>
      <c r="K426" s="94" t="s">
        <v>4011</v>
      </c>
    </row>
    <row r="427" spans="1:11" ht="12" customHeight="1" x14ac:dyDescent="0.25">
      <c r="A427" s="106"/>
      <c r="B427" s="106"/>
      <c r="C427" s="94"/>
      <c r="D427" s="94"/>
      <c r="E427" s="23" t="s">
        <v>2092</v>
      </c>
      <c r="F427" s="23" t="s">
        <v>4026</v>
      </c>
      <c r="G427" s="23" t="s">
        <v>2092</v>
      </c>
      <c r="H427" s="23" t="s">
        <v>4026</v>
      </c>
      <c r="I427" s="23" t="s">
        <v>2092</v>
      </c>
      <c r="J427" s="23" t="s">
        <v>4026</v>
      </c>
      <c r="K427" s="94"/>
    </row>
    <row r="428" spans="1:11" ht="27.95" customHeight="1" x14ac:dyDescent="0.25">
      <c r="A428" s="38" t="s">
        <v>4012</v>
      </c>
      <c r="B428" s="39" t="s">
        <v>4018</v>
      </c>
      <c r="C428" s="38" t="s">
        <v>4027</v>
      </c>
      <c r="D428" s="40">
        <v>2.2000000000000002</v>
      </c>
      <c r="E428" s="42">
        <v>0</v>
      </c>
      <c r="F428" s="43">
        <v>1.25</v>
      </c>
      <c r="G428" s="42">
        <v>0</v>
      </c>
      <c r="H428" s="43">
        <v>1</v>
      </c>
      <c r="I428" s="42">
        <v>0</v>
      </c>
      <c r="J428" s="43">
        <v>0.82</v>
      </c>
      <c r="K428" s="41">
        <f>ROUND(D428*(ROUND(E428*F428,4)+ROUND(G428*H428,4)+ROUND(I428*J428,4)),4)</f>
        <v>0</v>
      </c>
    </row>
    <row r="429" spans="1:11" ht="15" customHeight="1" x14ac:dyDescent="0.25">
      <c r="A429" s="1"/>
      <c r="B429" s="1"/>
      <c r="C429" s="1"/>
      <c r="D429" s="1"/>
      <c r="E429" s="1"/>
      <c r="F429" s="1"/>
      <c r="G429" s="85" t="s">
        <v>4028</v>
      </c>
      <c r="H429" s="85"/>
      <c r="I429" s="85"/>
      <c r="J429" s="85"/>
      <c r="K429" s="33">
        <f>SUM(K427:K428)</f>
        <v>0</v>
      </c>
    </row>
    <row r="430" spans="1:11" ht="15" customHeight="1" x14ac:dyDescent="0.25">
      <c r="A430" s="9"/>
      <c r="B430" s="9"/>
      <c r="C430" s="9"/>
      <c r="D430" s="9"/>
      <c r="E430" s="9"/>
      <c r="F430" s="9"/>
      <c r="G430" s="92" t="s">
        <v>4029</v>
      </c>
      <c r="H430" s="92"/>
      <c r="I430" s="92"/>
      <c r="J430" s="92"/>
      <c r="K430" s="33">
        <f>SUM(K418,K419,K422,K425,K429)</f>
        <v>212.83879999999999</v>
      </c>
    </row>
    <row r="431" spans="1:11" ht="15" customHeight="1" x14ac:dyDescent="0.25">
      <c r="A431" s="9"/>
      <c r="B431" s="9"/>
      <c r="C431" s="9"/>
      <c r="D431" s="9"/>
      <c r="E431" s="9"/>
      <c r="F431" s="9"/>
      <c r="G431" s="92" t="s">
        <v>3913</v>
      </c>
      <c r="H431" s="92"/>
      <c r="I431" s="92"/>
      <c r="J431" s="92"/>
      <c r="K431" s="29">
        <f>ROUND(SUM(K430),2)</f>
        <v>212.84</v>
      </c>
    </row>
    <row r="432" spans="1:11" ht="9.9499999999999993" customHeight="1" x14ac:dyDescent="0.25">
      <c r="A432" s="9"/>
      <c r="B432" s="9"/>
      <c r="C432" s="9"/>
      <c r="D432" s="9"/>
      <c r="E432" s="9"/>
      <c r="F432" s="9"/>
      <c r="G432" s="100"/>
      <c r="H432" s="100"/>
      <c r="I432" s="100"/>
      <c r="J432" s="100"/>
      <c r="K432" s="100"/>
    </row>
    <row r="433" spans="1:11" ht="20.100000000000001" customHeight="1" x14ac:dyDescent="0.25">
      <c r="A433" s="99" t="s">
        <v>2128</v>
      </c>
      <c r="B433" s="99"/>
      <c r="C433" s="99"/>
      <c r="D433" s="99"/>
      <c r="E433" s="99"/>
      <c r="F433" s="99"/>
      <c r="G433" s="99"/>
      <c r="H433" s="99"/>
      <c r="I433" s="99"/>
      <c r="J433" s="99"/>
      <c r="K433" s="99"/>
    </row>
    <row r="434" spans="1:11" ht="15" customHeight="1" x14ac:dyDescent="0.25">
      <c r="A434" s="93" t="s">
        <v>3916</v>
      </c>
      <c r="B434" s="93"/>
      <c r="C434" s="93"/>
      <c r="D434" s="94" t="s">
        <v>3</v>
      </c>
      <c r="E434" s="94"/>
      <c r="F434" s="23" t="s">
        <v>4</v>
      </c>
      <c r="G434" s="94" t="s">
        <v>3894</v>
      </c>
      <c r="H434" s="94"/>
      <c r="I434" s="94" t="s">
        <v>3895</v>
      </c>
      <c r="J434" s="94"/>
      <c r="K434" s="23" t="s">
        <v>3896</v>
      </c>
    </row>
    <row r="435" spans="1:11" ht="45.95" customHeight="1" x14ac:dyDescent="0.25">
      <c r="A435" s="24" t="s">
        <v>3934</v>
      </c>
      <c r="B435" s="95" t="s">
        <v>3935</v>
      </c>
      <c r="C435" s="95"/>
      <c r="D435" s="96" t="s">
        <v>20</v>
      </c>
      <c r="E435" s="96"/>
      <c r="F435" s="24" t="s">
        <v>3936</v>
      </c>
      <c r="G435" s="97">
        <v>2.5891999999999998E-3</v>
      </c>
      <c r="H435" s="97"/>
      <c r="I435" s="98">
        <v>76.52</v>
      </c>
      <c r="J435" s="98"/>
      <c r="K435" s="27">
        <f t="shared" ref="K435:K440" si="2">TRUNC(TRUNC(G435,8)*I435,2)</f>
        <v>0.19</v>
      </c>
    </row>
    <row r="436" spans="1:11" ht="45.95" customHeight="1" x14ac:dyDescent="0.25">
      <c r="A436" s="24" t="s">
        <v>28</v>
      </c>
      <c r="B436" s="95" t="s">
        <v>29</v>
      </c>
      <c r="C436" s="95"/>
      <c r="D436" s="96" t="s">
        <v>20</v>
      </c>
      <c r="E436" s="96"/>
      <c r="F436" s="24" t="s">
        <v>30</v>
      </c>
      <c r="G436" s="97">
        <v>1.0702000000000001E-3</v>
      </c>
      <c r="H436" s="97"/>
      <c r="I436" s="98">
        <v>322.67</v>
      </c>
      <c r="J436" s="98"/>
      <c r="K436" s="27">
        <f t="shared" si="2"/>
        <v>0.34</v>
      </c>
    </row>
    <row r="437" spans="1:11" ht="29.1" customHeight="1" x14ac:dyDescent="0.25">
      <c r="A437" s="24" t="s">
        <v>4030</v>
      </c>
      <c r="B437" s="95" t="s">
        <v>4031</v>
      </c>
      <c r="C437" s="95"/>
      <c r="D437" s="96" t="s">
        <v>20</v>
      </c>
      <c r="E437" s="96"/>
      <c r="F437" s="24" t="s">
        <v>3936</v>
      </c>
      <c r="G437" s="97">
        <v>3.3568999999999999E-3</v>
      </c>
      <c r="H437" s="97"/>
      <c r="I437" s="98">
        <v>105.44</v>
      </c>
      <c r="J437" s="98"/>
      <c r="K437" s="27">
        <f t="shared" si="2"/>
        <v>0.35</v>
      </c>
    </row>
    <row r="438" spans="1:11" ht="29.1" customHeight="1" x14ac:dyDescent="0.25">
      <c r="A438" s="24" t="s">
        <v>4032</v>
      </c>
      <c r="B438" s="95" t="s">
        <v>4033</v>
      </c>
      <c r="C438" s="95"/>
      <c r="D438" s="96" t="s">
        <v>20</v>
      </c>
      <c r="E438" s="96"/>
      <c r="F438" s="24" t="s">
        <v>30</v>
      </c>
      <c r="G438" s="97">
        <v>3.0249999999999998E-4</v>
      </c>
      <c r="H438" s="97"/>
      <c r="I438" s="98">
        <v>265.02</v>
      </c>
      <c r="J438" s="98"/>
      <c r="K438" s="27">
        <f t="shared" si="2"/>
        <v>0.08</v>
      </c>
    </row>
    <row r="439" spans="1:11" ht="38.1" customHeight="1" x14ac:dyDescent="0.25">
      <c r="A439" s="24" t="s">
        <v>4034</v>
      </c>
      <c r="B439" s="95" t="s">
        <v>4035</v>
      </c>
      <c r="C439" s="95"/>
      <c r="D439" s="96" t="s">
        <v>20</v>
      </c>
      <c r="E439" s="96"/>
      <c r="F439" s="24" t="s">
        <v>3936</v>
      </c>
      <c r="G439" s="97">
        <v>2.9082999999999999E-3</v>
      </c>
      <c r="H439" s="97"/>
      <c r="I439" s="98">
        <v>94.54</v>
      </c>
      <c r="J439" s="98"/>
      <c r="K439" s="27">
        <f t="shared" si="2"/>
        <v>0.27</v>
      </c>
    </row>
    <row r="440" spans="1:11" ht="38.1" customHeight="1" x14ac:dyDescent="0.25">
      <c r="A440" s="24" t="s">
        <v>4036</v>
      </c>
      <c r="B440" s="95" t="s">
        <v>4037</v>
      </c>
      <c r="C440" s="95"/>
      <c r="D440" s="96" t="s">
        <v>20</v>
      </c>
      <c r="E440" s="96"/>
      <c r="F440" s="24" t="s">
        <v>30</v>
      </c>
      <c r="G440" s="97">
        <v>7.5109999999999999E-4</v>
      </c>
      <c r="H440" s="97"/>
      <c r="I440" s="98">
        <v>225.43</v>
      </c>
      <c r="J440" s="98"/>
      <c r="K440" s="27">
        <f t="shared" si="2"/>
        <v>0.16</v>
      </c>
    </row>
    <row r="441" spans="1:11" ht="18" customHeight="1" x14ac:dyDescent="0.25">
      <c r="A441" s="9"/>
      <c r="B441" s="9"/>
      <c r="C441" s="9"/>
      <c r="D441" s="9"/>
      <c r="E441" s="9"/>
      <c r="F441" s="9"/>
      <c r="G441" s="91" t="s">
        <v>3919</v>
      </c>
      <c r="H441" s="91"/>
      <c r="I441" s="91"/>
      <c r="J441" s="91"/>
      <c r="K441" s="28">
        <f>SUM(K435:K440)</f>
        <v>1.39</v>
      </c>
    </row>
    <row r="442" spans="1:11" ht="15" customHeight="1" x14ac:dyDescent="0.25">
      <c r="A442" s="93" t="s">
        <v>3907</v>
      </c>
      <c r="B442" s="93"/>
      <c r="C442" s="93"/>
      <c r="D442" s="94" t="s">
        <v>3</v>
      </c>
      <c r="E442" s="94"/>
      <c r="F442" s="23" t="s">
        <v>4</v>
      </c>
      <c r="G442" s="94" t="s">
        <v>3894</v>
      </c>
      <c r="H442" s="94"/>
      <c r="I442" s="94" t="s">
        <v>3895</v>
      </c>
      <c r="J442" s="94"/>
      <c r="K442" s="23" t="s">
        <v>3896</v>
      </c>
    </row>
    <row r="443" spans="1:11" ht="15" customHeight="1" x14ac:dyDescent="0.25">
      <c r="A443" s="24" t="s">
        <v>3910</v>
      </c>
      <c r="B443" s="95" t="s">
        <v>3911</v>
      </c>
      <c r="C443" s="95"/>
      <c r="D443" s="96" t="s">
        <v>20</v>
      </c>
      <c r="E443" s="96"/>
      <c r="F443" s="24" t="s">
        <v>2056</v>
      </c>
      <c r="G443" s="97">
        <v>3.6592999999999999E-3</v>
      </c>
      <c r="H443" s="97"/>
      <c r="I443" s="98">
        <v>24.94</v>
      </c>
      <c r="J443" s="98"/>
      <c r="K443" s="27">
        <f>TRUNC(TRUNC(G443,8)*I443,2)</f>
        <v>0.09</v>
      </c>
    </row>
    <row r="444" spans="1:11" ht="18" customHeight="1" x14ac:dyDescent="0.25">
      <c r="A444" s="9"/>
      <c r="B444" s="9"/>
      <c r="C444" s="9"/>
      <c r="D444" s="9"/>
      <c r="E444" s="9"/>
      <c r="F444" s="9"/>
      <c r="G444" s="91" t="s">
        <v>3912</v>
      </c>
      <c r="H444" s="91"/>
      <c r="I444" s="91"/>
      <c r="J444" s="91"/>
      <c r="K444" s="28">
        <f>SUM(K443:K443)</f>
        <v>0.09</v>
      </c>
    </row>
    <row r="445" spans="1:11" ht="15" customHeight="1" x14ac:dyDescent="0.25">
      <c r="A445" s="9"/>
      <c r="B445" s="9"/>
      <c r="C445" s="9"/>
      <c r="D445" s="9"/>
      <c r="E445" s="9"/>
      <c r="F445" s="9"/>
      <c r="G445" s="92" t="s">
        <v>3913</v>
      </c>
      <c r="H445" s="92"/>
      <c r="I445" s="92"/>
      <c r="J445" s="92"/>
      <c r="K445" s="29">
        <f>ROUND(SUM(K441,K444),2)</f>
        <v>1.48</v>
      </c>
    </row>
    <row r="446" spans="1:11" ht="9.9499999999999993" customHeight="1" x14ac:dyDescent="0.25">
      <c r="A446" s="9"/>
      <c r="B446" s="9"/>
      <c r="C446" s="9"/>
      <c r="D446" s="9"/>
      <c r="E446" s="9"/>
      <c r="F446" s="9"/>
      <c r="G446" s="100"/>
      <c r="H446" s="100"/>
      <c r="I446" s="100"/>
      <c r="J446" s="100"/>
      <c r="K446" s="100"/>
    </row>
    <row r="447" spans="1:11" ht="20.100000000000001" customHeight="1" x14ac:dyDescent="0.25">
      <c r="A447" s="99" t="s">
        <v>2129</v>
      </c>
      <c r="B447" s="99"/>
      <c r="C447" s="99"/>
      <c r="D447" s="99"/>
      <c r="E447" s="99"/>
      <c r="F447" s="99"/>
      <c r="G447" s="99"/>
      <c r="H447" s="99"/>
      <c r="I447" s="99"/>
      <c r="J447" s="99"/>
      <c r="K447" s="99"/>
    </row>
    <row r="448" spans="1:11" ht="15" customHeight="1" x14ac:dyDescent="0.25">
      <c r="A448" s="93" t="s">
        <v>3893</v>
      </c>
      <c r="B448" s="93"/>
      <c r="C448" s="93"/>
      <c r="D448" s="94" t="s">
        <v>3</v>
      </c>
      <c r="E448" s="94"/>
      <c r="F448" s="23" t="s">
        <v>4</v>
      </c>
      <c r="G448" s="94" t="s">
        <v>3894</v>
      </c>
      <c r="H448" s="94"/>
      <c r="I448" s="94" t="s">
        <v>3895</v>
      </c>
      <c r="J448" s="94"/>
      <c r="K448" s="23" t="s">
        <v>3896</v>
      </c>
    </row>
    <row r="449" spans="1:11" ht="21" customHeight="1" x14ac:dyDescent="0.25">
      <c r="A449" s="24" t="s">
        <v>4038</v>
      </c>
      <c r="B449" s="95" t="s">
        <v>4039</v>
      </c>
      <c r="C449" s="95"/>
      <c r="D449" s="96" t="s">
        <v>20</v>
      </c>
      <c r="E449" s="96"/>
      <c r="F449" s="24" t="s">
        <v>34</v>
      </c>
      <c r="G449" s="97">
        <v>6.6E-3</v>
      </c>
      <c r="H449" s="97"/>
      <c r="I449" s="98">
        <v>210.23</v>
      </c>
      <c r="J449" s="98"/>
      <c r="K449" s="27">
        <f>TRUNC(TRUNC(G449,8)*I449,2)</f>
        <v>1.38</v>
      </c>
    </row>
    <row r="450" spans="1:11" ht="21" customHeight="1" x14ac:dyDescent="0.25">
      <c r="A450" s="24" t="s">
        <v>4040</v>
      </c>
      <c r="B450" s="95" t="s">
        <v>4041</v>
      </c>
      <c r="C450" s="95"/>
      <c r="D450" s="96" t="s">
        <v>20</v>
      </c>
      <c r="E450" s="96"/>
      <c r="F450" s="24" t="s">
        <v>84</v>
      </c>
      <c r="G450" s="97">
        <v>1.0049999999999999</v>
      </c>
      <c r="H450" s="97"/>
      <c r="I450" s="98">
        <v>32.369999999999997</v>
      </c>
      <c r="J450" s="98"/>
      <c r="K450" s="27">
        <f>TRUNC(TRUNC(G450,8)*I450,2)</f>
        <v>32.53</v>
      </c>
    </row>
    <row r="451" spans="1:11" ht="15" customHeight="1" x14ac:dyDescent="0.25">
      <c r="A451" s="9"/>
      <c r="B451" s="9"/>
      <c r="C451" s="9"/>
      <c r="D451" s="9"/>
      <c r="E451" s="9"/>
      <c r="F451" s="9"/>
      <c r="G451" s="91" t="s">
        <v>3906</v>
      </c>
      <c r="H451" s="91"/>
      <c r="I451" s="91"/>
      <c r="J451" s="91"/>
      <c r="K451" s="28">
        <f>SUM(K449:K450)</f>
        <v>33.910000000000004</v>
      </c>
    </row>
    <row r="452" spans="1:11" ht="15" customHeight="1" x14ac:dyDescent="0.25">
      <c r="A452" s="93" t="s">
        <v>3907</v>
      </c>
      <c r="B452" s="93"/>
      <c r="C452" s="93"/>
      <c r="D452" s="94" t="s">
        <v>3</v>
      </c>
      <c r="E452" s="94"/>
      <c r="F452" s="23" t="s">
        <v>4</v>
      </c>
      <c r="G452" s="94" t="s">
        <v>3894</v>
      </c>
      <c r="H452" s="94"/>
      <c r="I452" s="94" t="s">
        <v>3895</v>
      </c>
      <c r="J452" s="94"/>
      <c r="K452" s="23" t="s">
        <v>3896</v>
      </c>
    </row>
    <row r="453" spans="1:11" ht="15" customHeight="1" x14ac:dyDescent="0.25">
      <c r="A453" s="24" t="s">
        <v>3971</v>
      </c>
      <c r="B453" s="95" t="s">
        <v>3972</v>
      </c>
      <c r="C453" s="95"/>
      <c r="D453" s="96" t="s">
        <v>20</v>
      </c>
      <c r="E453" s="96"/>
      <c r="F453" s="24" t="s">
        <v>2056</v>
      </c>
      <c r="G453" s="97">
        <v>0.2296</v>
      </c>
      <c r="H453" s="97"/>
      <c r="I453" s="98">
        <v>32.69</v>
      </c>
      <c r="J453" s="98"/>
      <c r="K453" s="27">
        <f>TRUNC(TRUNC(G453,8)*I453,2)</f>
        <v>7.5</v>
      </c>
    </row>
    <row r="454" spans="1:11" ht="15" customHeight="1" x14ac:dyDescent="0.25">
      <c r="A454" s="24" t="s">
        <v>3910</v>
      </c>
      <c r="B454" s="95" t="s">
        <v>3911</v>
      </c>
      <c r="C454" s="95"/>
      <c r="D454" s="96" t="s">
        <v>20</v>
      </c>
      <c r="E454" s="96"/>
      <c r="F454" s="24" t="s">
        <v>2056</v>
      </c>
      <c r="G454" s="97">
        <v>0.2296</v>
      </c>
      <c r="H454" s="97"/>
      <c r="I454" s="98">
        <v>24.94</v>
      </c>
      <c r="J454" s="98"/>
      <c r="K454" s="27">
        <f>TRUNC(TRUNC(G454,8)*I454,2)</f>
        <v>5.72</v>
      </c>
    </row>
    <row r="455" spans="1:11" ht="18" customHeight="1" x14ac:dyDescent="0.25">
      <c r="A455" s="9"/>
      <c r="B455" s="9"/>
      <c r="C455" s="9"/>
      <c r="D455" s="9"/>
      <c r="E455" s="9"/>
      <c r="F455" s="9"/>
      <c r="G455" s="91" t="s">
        <v>3912</v>
      </c>
      <c r="H455" s="91"/>
      <c r="I455" s="91"/>
      <c r="J455" s="91"/>
      <c r="K455" s="28">
        <f>SUM(K453:K454)</f>
        <v>13.219999999999999</v>
      </c>
    </row>
    <row r="456" spans="1:11" ht="15" customHeight="1" x14ac:dyDescent="0.25">
      <c r="A456" s="93" t="s">
        <v>3922</v>
      </c>
      <c r="B456" s="93"/>
      <c r="C456" s="93"/>
      <c r="D456" s="94" t="s">
        <v>3</v>
      </c>
      <c r="E456" s="94"/>
      <c r="F456" s="23" t="s">
        <v>4</v>
      </c>
      <c r="G456" s="94" t="s">
        <v>3894</v>
      </c>
      <c r="H456" s="94"/>
      <c r="I456" s="94" t="s">
        <v>3895</v>
      </c>
      <c r="J456" s="94"/>
      <c r="K456" s="23" t="s">
        <v>3896</v>
      </c>
    </row>
    <row r="457" spans="1:11" ht="21" customHeight="1" x14ac:dyDescent="0.25">
      <c r="A457" s="24" t="s">
        <v>4042</v>
      </c>
      <c r="B457" s="95" t="s">
        <v>4043</v>
      </c>
      <c r="C457" s="95"/>
      <c r="D457" s="96" t="s">
        <v>20</v>
      </c>
      <c r="E457" s="96"/>
      <c r="F457" s="24" t="s">
        <v>34</v>
      </c>
      <c r="G457" s="97">
        <v>1.8E-3</v>
      </c>
      <c r="H457" s="97"/>
      <c r="I457" s="98">
        <v>767.08</v>
      </c>
      <c r="J457" s="98"/>
      <c r="K457" s="27">
        <f>TRUNC(TRUNC(G457,8)*I457,2)</f>
        <v>1.38</v>
      </c>
    </row>
    <row r="458" spans="1:11" ht="15" customHeight="1" x14ac:dyDescent="0.25">
      <c r="A458" s="9"/>
      <c r="B458" s="9"/>
      <c r="C458" s="9"/>
      <c r="D458" s="9"/>
      <c r="E458" s="9"/>
      <c r="F458" s="9"/>
      <c r="G458" s="91" t="s">
        <v>3933</v>
      </c>
      <c r="H458" s="91"/>
      <c r="I458" s="91"/>
      <c r="J458" s="91"/>
      <c r="K458" s="28">
        <f>SUM(K457:K457)</f>
        <v>1.38</v>
      </c>
    </row>
    <row r="459" spans="1:11" ht="15" customHeight="1" x14ac:dyDescent="0.25">
      <c r="A459" s="9"/>
      <c r="B459" s="9"/>
      <c r="C459" s="9"/>
      <c r="D459" s="9"/>
      <c r="E459" s="9"/>
      <c r="F459" s="9"/>
      <c r="G459" s="92" t="s">
        <v>3913</v>
      </c>
      <c r="H459" s="92"/>
      <c r="I459" s="92"/>
      <c r="J459" s="92"/>
      <c r="K459" s="29">
        <f>ROUND(SUM(K451,K455,K458),2)</f>
        <v>48.51</v>
      </c>
    </row>
    <row r="460" spans="1:11" ht="9.9499999999999993" customHeight="1" x14ac:dyDescent="0.25">
      <c r="A460" s="9"/>
      <c r="B460" s="9"/>
      <c r="C460" s="9"/>
      <c r="D460" s="9"/>
      <c r="E460" s="9"/>
      <c r="F460" s="9"/>
      <c r="G460" s="100"/>
      <c r="H460" s="100"/>
      <c r="I460" s="100"/>
      <c r="J460" s="100"/>
      <c r="K460" s="100"/>
    </row>
    <row r="461" spans="1:11" ht="20.100000000000001" customHeight="1" x14ac:dyDescent="0.25">
      <c r="A461" s="99" t="s">
        <v>2130</v>
      </c>
      <c r="B461" s="99"/>
      <c r="C461" s="99"/>
      <c r="D461" s="99"/>
      <c r="E461" s="99"/>
      <c r="F461" s="99"/>
      <c r="G461" s="99"/>
      <c r="H461" s="99"/>
      <c r="I461" s="99"/>
      <c r="J461" s="99"/>
      <c r="K461" s="99"/>
    </row>
    <row r="462" spans="1:11" ht="15" customHeight="1" x14ac:dyDescent="0.25">
      <c r="A462" s="93" t="s">
        <v>3893</v>
      </c>
      <c r="B462" s="93"/>
      <c r="C462" s="93"/>
      <c r="D462" s="94" t="s">
        <v>3</v>
      </c>
      <c r="E462" s="94"/>
      <c r="F462" s="23" t="s">
        <v>4</v>
      </c>
      <c r="G462" s="94" t="s">
        <v>3894</v>
      </c>
      <c r="H462" s="94"/>
      <c r="I462" s="94" t="s">
        <v>3895</v>
      </c>
      <c r="J462" s="94"/>
      <c r="K462" s="23" t="s">
        <v>3896</v>
      </c>
    </row>
    <row r="463" spans="1:11" ht="15" customHeight="1" x14ac:dyDescent="0.25">
      <c r="A463" s="24" t="s">
        <v>4044</v>
      </c>
      <c r="B463" s="95" t="s">
        <v>4045</v>
      </c>
      <c r="C463" s="95"/>
      <c r="D463" s="96" t="s">
        <v>20</v>
      </c>
      <c r="E463" s="96"/>
      <c r="F463" s="24" t="s">
        <v>3903</v>
      </c>
      <c r="G463" s="97">
        <v>0.106</v>
      </c>
      <c r="H463" s="97"/>
      <c r="I463" s="98">
        <v>2.59</v>
      </c>
      <c r="J463" s="98"/>
      <c r="K463" s="27">
        <f>TRUNC(TRUNC(G463,8)*I463,2)</f>
        <v>0.27</v>
      </c>
    </row>
    <row r="464" spans="1:11" ht="15" customHeight="1" x14ac:dyDescent="0.25">
      <c r="A464" s="9"/>
      <c r="B464" s="9"/>
      <c r="C464" s="9"/>
      <c r="D464" s="9"/>
      <c r="E464" s="9"/>
      <c r="F464" s="9"/>
      <c r="G464" s="91" t="s">
        <v>3906</v>
      </c>
      <c r="H464" s="91"/>
      <c r="I464" s="91"/>
      <c r="J464" s="91"/>
      <c r="K464" s="28">
        <f>SUM(K463:K463)</f>
        <v>0.27</v>
      </c>
    </row>
    <row r="465" spans="1:11" ht="15" customHeight="1" x14ac:dyDescent="0.25">
      <c r="A465" s="93" t="s">
        <v>3907</v>
      </c>
      <c r="B465" s="93"/>
      <c r="C465" s="93"/>
      <c r="D465" s="94" t="s">
        <v>3</v>
      </c>
      <c r="E465" s="94"/>
      <c r="F465" s="23" t="s">
        <v>4</v>
      </c>
      <c r="G465" s="94" t="s">
        <v>3894</v>
      </c>
      <c r="H465" s="94"/>
      <c r="I465" s="94" t="s">
        <v>3895</v>
      </c>
      <c r="J465" s="94"/>
      <c r="K465" s="23" t="s">
        <v>3896</v>
      </c>
    </row>
    <row r="466" spans="1:11" ht="15" customHeight="1" x14ac:dyDescent="0.25">
      <c r="A466" s="24" t="s">
        <v>4046</v>
      </c>
      <c r="B466" s="95" t="s">
        <v>4047</v>
      </c>
      <c r="C466" s="95"/>
      <c r="D466" s="96" t="s">
        <v>20</v>
      </c>
      <c r="E466" s="96"/>
      <c r="F466" s="24" t="s">
        <v>2056</v>
      </c>
      <c r="G466" s="97">
        <v>3.6999999999999998E-2</v>
      </c>
      <c r="H466" s="97"/>
      <c r="I466" s="98">
        <v>34.35</v>
      </c>
      <c r="J466" s="98"/>
      <c r="K466" s="27">
        <f>TRUNC(TRUNC(G466,8)*I466,2)</f>
        <v>1.27</v>
      </c>
    </row>
    <row r="467" spans="1:11" ht="15" customHeight="1" x14ac:dyDescent="0.25">
      <c r="A467" s="24" t="s">
        <v>3910</v>
      </c>
      <c r="B467" s="95" t="s">
        <v>3911</v>
      </c>
      <c r="C467" s="95"/>
      <c r="D467" s="96" t="s">
        <v>20</v>
      </c>
      <c r="E467" s="96"/>
      <c r="F467" s="24" t="s">
        <v>2056</v>
      </c>
      <c r="G467" s="97">
        <v>1.6E-2</v>
      </c>
      <c r="H467" s="97"/>
      <c r="I467" s="98">
        <v>24.94</v>
      </c>
      <c r="J467" s="98"/>
      <c r="K467" s="27">
        <f>TRUNC(TRUNC(G467,8)*I467,2)</f>
        <v>0.39</v>
      </c>
    </row>
    <row r="468" spans="1:11" ht="18" customHeight="1" x14ac:dyDescent="0.25">
      <c r="A468" s="9"/>
      <c r="B468" s="9"/>
      <c r="C468" s="9"/>
      <c r="D468" s="9"/>
      <c r="E468" s="9"/>
      <c r="F468" s="9"/>
      <c r="G468" s="91" t="s">
        <v>3912</v>
      </c>
      <c r="H468" s="91"/>
      <c r="I468" s="91"/>
      <c r="J468" s="91"/>
      <c r="K468" s="28">
        <f>SUM(K466:K467)</f>
        <v>1.6600000000000001</v>
      </c>
    </row>
    <row r="469" spans="1:11" ht="15" customHeight="1" x14ac:dyDescent="0.25">
      <c r="A469" s="9"/>
      <c r="B469" s="9"/>
      <c r="C469" s="9"/>
      <c r="D469" s="9"/>
      <c r="E469" s="9"/>
      <c r="F469" s="9"/>
      <c r="G469" s="92" t="s">
        <v>3913</v>
      </c>
      <c r="H469" s="92"/>
      <c r="I469" s="92"/>
      <c r="J469" s="92"/>
      <c r="K469" s="29">
        <f>ROUND(SUM(K464,K468),2)</f>
        <v>1.93</v>
      </c>
    </row>
    <row r="470" spans="1:11" ht="9.9499999999999993" customHeight="1" x14ac:dyDescent="0.25">
      <c r="A470" s="9"/>
      <c r="B470" s="9"/>
      <c r="C470" s="9"/>
      <c r="D470" s="9"/>
      <c r="E470" s="9"/>
      <c r="F470" s="9"/>
      <c r="G470" s="100"/>
      <c r="H470" s="100"/>
      <c r="I470" s="100"/>
      <c r="J470" s="100"/>
      <c r="K470" s="100"/>
    </row>
    <row r="471" spans="1:11" ht="20.100000000000001" customHeight="1" x14ac:dyDescent="0.25">
      <c r="A471" s="99" t="s">
        <v>2131</v>
      </c>
      <c r="B471" s="99"/>
      <c r="C471" s="99"/>
      <c r="D471" s="99"/>
      <c r="E471" s="99"/>
      <c r="F471" s="99"/>
      <c r="G471" s="99"/>
      <c r="H471" s="99"/>
      <c r="I471" s="99"/>
      <c r="J471" s="99"/>
      <c r="K471" s="99"/>
    </row>
    <row r="472" spans="1:11" ht="15" customHeight="1" x14ac:dyDescent="0.25">
      <c r="A472" s="93" t="s">
        <v>3916</v>
      </c>
      <c r="B472" s="93"/>
      <c r="C472" s="93"/>
      <c r="D472" s="94" t="s">
        <v>3</v>
      </c>
      <c r="E472" s="94"/>
      <c r="F472" s="23" t="s">
        <v>4</v>
      </c>
      <c r="G472" s="94" t="s">
        <v>3894</v>
      </c>
      <c r="H472" s="94"/>
      <c r="I472" s="94" t="s">
        <v>3895</v>
      </c>
      <c r="J472" s="94"/>
      <c r="K472" s="23" t="s">
        <v>3896</v>
      </c>
    </row>
    <row r="473" spans="1:11" ht="29.1" customHeight="1" x14ac:dyDescent="0.25">
      <c r="A473" s="24" t="s">
        <v>3963</v>
      </c>
      <c r="B473" s="95" t="s">
        <v>3964</v>
      </c>
      <c r="C473" s="95"/>
      <c r="D473" s="96" t="s">
        <v>20</v>
      </c>
      <c r="E473" s="96"/>
      <c r="F473" s="24" t="s">
        <v>3936</v>
      </c>
      <c r="G473" s="97">
        <v>5.2258833999999998</v>
      </c>
      <c r="H473" s="97"/>
      <c r="I473" s="98">
        <v>8.9</v>
      </c>
      <c r="J473" s="98"/>
      <c r="K473" s="27">
        <f>TRUNC(TRUNC(G473,8)*I473,2)</f>
        <v>46.51</v>
      </c>
    </row>
    <row r="474" spans="1:11" ht="29.1" customHeight="1" x14ac:dyDescent="0.25">
      <c r="A474" s="24" t="s">
        <v>3965</v>
      </c>
      <c r="B474" s="95" t="s">
        <v>3966</v>
      </c>
      <c r="C474" s="95"/>
      <c r="D474" s="96" t="s">
        <v>20</v>
      </c>
      <c r="E474" s="96"/>
      <c r="F474" s="24" t="s">
        <v>30</v>
      </c>
      <c r="G474" s="97">
        <v>0.95392160000000004</v>
      </c>
      <c r="H474" s="97"/>
      <c r="I474" s="98">
        <v>32.76</v>
      </c>
      <c r="J474" s="98"/>
      <c r="K474" s="27">
        <f>TRUNC(TRUNC(G474,8)*I474,2)</f>
        <v>31.25</v>
      </c>
    </row>
    <row r="475" spans="1:11" ht="21" customHeight="1" x14ac:dyDescent="0.25">
      <c r="A475" s="24" t="s">
        <v>3967</v>
      </c>
      <c r="B475" s="95" t="s">
        <v>3968</v>
      </c>
      <c r="C475" s="95"/>
      <c r="D475" s="96" t="s">
        <v>20</v>
      </c>
      <c r="E475" s="96"/>
      <c r="F475" s="24" t="s">
        <v>3936</v>
      </c>
      <c r="G475" s="97">
        <v>5.2258833999999998</v>
      </c>
      <c r="H475" s="97"/>
      <c r="I475" s="98">
        <v>27.59</v>
      </c>
      <c r="J475" s="98"/>
      <c r="K475" s="27">
        <f>TRUNC(TRUNC(G475,8)*I475,2)</f>
        <v>144.18</v>
      </c>
    </row>
    <row r="476" spans="1:11" ht="21" customHeight="1" x14ac:dyDescent="0.25">
      <c r="A476" s="24" t="s">
        <v>3969</v>
      </c>
      <c r="B476" s="95" t="s">
        <v>3970</v>
      </c>
      <c r="C476" s="95"/>
      <c r="D476" s="96" t="s">
        <v>20</v>
      </c>
      <c r="E476" s="96"/>
      <c r="F476" s="24" t="s">
        <v>30</v>
      </c>
      <c r="G476" s="97">
        <v>0.95392160000000004</v>
      </c>
      <c r="H476" s="97"/>
      <c r="I476" s="98">
        <v>28.09</v>
      </c>
      <c r="J476" s="98"/>
      <c r="K476" s="27">
        <f>TRUNC(TRUNC(G476,8)*I476,2)</f>
        <v>26.79</v>
      </c>
    </row>
    <row r="477" spans="1:11" ht="18" customHeight="1" x14ac:dyDescent="0.25">
      <c r="A477" s="9"/>
      <c r="B477" s="9"/>
      <c r="C477" s="9"/>
      <c r="D477" s="9"/>
      <c r="E477" s="9"/>
      <c r="F477" s="9"/>
      <c r="G477" s="91" t="s">
        <v>3919</v>
      </c>
      <c r="H477" s="91"/>
      <c r="I477" s="91"/>
      <c r="J477" s="91"/>
      <c r="K477" s="28">
        <f>SUM(K473:K476)</f>
        <v>248.73</v>
      </c>
    </row>
    <row r="478" spans="1:11" ht="15" customHeight="1" x14ac:dyDescent="0.25">
      <c r="A478" s="93" t="s">
        <v>3893</v>
      </c>
      <c r="B478" s="93"/>
      <c r="C478" s="93"/>
      <c r="D478" s="94" t="s">
        <v>3</v>
      </c>
      <c r="E478" s="94"/>
      <c r="F478" s="23" t="s">
        <v>4</v>
      </c>
      <c r="G478" s="94" t="s">
        <v>3894</v>
      </c>
      <c r="H478" s="94"/>
      <c r="I478" s="94" t="s">
        <v>3895</v>
      </c>
      <c r="J478" s="94"/>
      <c r="K478" s="23" t="s">
        <v>3896</v>
      </c>
    </row>
    <row r="479" spans="1:11" ht="21" customHeight="1" x14ac:dyDescent="0.25">
      <c r="A479" s="24" t="s">
        <v>4048</v>
      </c>
      <c r="B479" s="95" t="s">
        <v>4049</v>
      </c>
      <c r="C479" s="95"/>
      <c r="D479" s="96" t="s">
        <v>20</v>
      </c>
      <c r="E479" s="96"/>
      <c r="F479" s="24" t="s">
        <v>34</v>
      </c>
      <c r="G479" s="97">
        <v>0.19980000000000001</v>
      </c>
      <c r="H479" s="97"/>
      <c r="I479" s="98">
        <v>206.17</v>
      </c>
      <c r="J479" s="98"/>
      <c r="K479" s="27">
        <f>TRUNC(TRUNC(G479,8)*I479,2)</f>
        <v>41.19</v>
      </c>
    </row>
    <row r="480" spans="1:11" ht="15" customHeight="1" x14ac:dyDescent="0.25">
      <c r="A480" s="24" t="s">
        <v>3955</v>
      </c>
      <c r="B480" s="95" t="s">
        <v>3956</v>
      </c>
      <c r="C480" s="95"/>
      <c r="D480" s="96" t="s">
        <v>20</v>
      </c>
      <c r="E480" s="96"/>
      <c r="F480" s="24" t="s">
        <v>3903</v>
      </c>
      <c r="G480" s="97">
        <v>3.6695999999999999E-2</v>
      </c>
      <c r="H480" s="97"/>
      <c r="I480" s="98">
        <v>19.37</v>
      </c>
      <c r="J480" s="98"/>
      <c r="K480" s="27">
        <f>TRUNC(TRUNC(G480,8)*I480,2)</f>
        <v>0.71</v>
      </c>
    </row>
    <row r="481" spans="1:11" ht="21" customHeight="1" x14ac:dyDescent="0.25">
      <c r="A481" s="24" t="s">
        <v>4050</v>
      </c>
      <c r="B481" s="95" t="s">
        <v>4051</v>
      </c>
      <c r="C481" s="95"/>
      <c r="D481" s="96" t="s">
        <v>20</v>
      </c>
      <c r="E481" s="96"/>
      <c r="F481" s="24" t="s">
        <v>84</v>
      </c>
      <c r="G481" s="97">
        <v>7.48</v>
      </c>
      <c r="H481" s="97"/>
      <c r="I481" s="98">
        <v>3.9</v>
      </c>
      <c r="J481" s="98"/>
      <c r="K481" s="27">
        <f>TRUNC(TRUNC(G481,8)*I481,2)</f>
        <v>29.17</v>
      </c>
    </row>
    <row r="482" spans="1:11" ht="15" customHeight="1" x14ac:dyDescent="0.25">
      <c r="A482" s="9"/>
      <c r="B482" s="9"/>
      <c r="C482" s="9"/>
      <c r="D482" s="9"/>
      <c r="E482" s="9"/>
      <c r="F482" s="9"/>
      <c r="G482" s="91" t="s">
        <v>3906</v>
      </c>
      <c r="H482" s="91"/>
      <c r="I482" s="91"/>
      <c r="J482" s="91"/>
      <c r="K482" s="28">
        <f>SUM(K479:K481)</f>
        <v>71.069999999999993</v>
      </c>
    </row>
    <row r="483" spans="1:11" ht="15" customHeight="1" x14ac:dyDescent="0.25">
      <c r="A483" s="93" t="s">
        <v>3907</v>
      </c>
      <c r="B483" s="93"/>
      <c r="C483" s="93"/>
      <c r="D483" s="94" t="s">
        <v>3</v>
      </c>
      <c r="E483" s="94"/>
      <c r="F483" s="23" t="s">
        <v>4</v>
      </c>
      <c r="G483" s="94" t="s">
        <v>3894</v>
      </c>
      <c r="H483" s="94"/>
      <c r="I483" s="94" t="s">
        <v>3895</v>
      </c>
      <c r="J483" s="94"/>
      <c r="K483" s="23" t="s">
        <v>3896</v>
      </c>
    </row>
    <row r="484" spans="1:11" ht="15" customHeight="1" x14ac:dyDescent="0.25">
      <c r="A484" s="24" t="s">
        <v>3971</v>
      </c>
      <c r="B484" s="95" t="s">
        <v>3972</v>
      </c>
      <c r="C484" s="95"/>
      <c r="D484" s="96" t="s">
        <v>20</v>
      </c>
      <c r="E484" s="96"/>
      <c r="F484" s="24" t="s">
        <v>2056</v>
      </c>
      <c r="G484" s="97">
        <v>2.3251949999999999</v>
      </c>
      <c r="H484" s="97"/>
      <c r="I484" s="98">
        <v>32.69</v>
      </c>
      <c r="J484" s="98"/>
      <c r="K484" s="27">
        <f>TRUNC(TRUNC(G484,8)*I484,2)</f>
        <v>76.010000000000005</v>
      </c>
    </row>
    <row r="485" spans="1:11" ht="15" customHeight="1" x14ac:dyDescent="0.25">
      <c r="A485" s="24" t="s">
        <v>3910</v>
      </c>
      <c r="B485" s="95" t="s">
        <v>3911</v>
      </c>
      <c r="C485" s="95"/>
      <c r="D485" s="96" t="s">
        <v>20</v>
      </c>
      <c r="E485" s="96"/>
      <c r="F485" s="24" t="s">
        <v>2056</v>
      </c>
      <c r="G485" s="97">
        <v>17.010999999999999</v>
      </c>
      <c r="H485" s="97"/>
      <c r="I485" s="98">
        <v>24.94</v>
      </c>
      <c r="J485" s="98"/>
      <c r="K485" s="27">
        <f>TRUNC(TRUNC(G485,8)*I485,2)</f>
        <v>424.25</v>
      </c>
    </row>
    <row r="486" spans="1:11" ht="18" customHeight="1" x14ac:dyDescent="0.25">
      <c r="A486" s="9"/>
      <c r="B486" s="9"/>
      <c r="C486" s="9"/>
      <c r="D486" s="9"/>
      <c r="E486" s="9"/>
      <c r="F486" s="9"/>
      <c r="G486" s="91" t="s">
        <v>3912</v>
      </c>
      <c r="H486" s="91"/>
      <c r="I486" s="91"/>
      <c r="J486" s="91"/>
      <c r="K486" s="28">
        <f>SUM(K484:K485)</f>
        <v>500.26</v>
      </c>
    </row>
    <row r="487" spans="1:11" ht="15" customHeight="1" x14ac:dyDescent="0.25">
      <c r="A487" s="93" t="s">
        <v>3922</v>
      </c>
      <c r="B487" s="93"/>
      <c r="C487" s="93"/>
      <c r="D487" s="94" t="s">
        <v>3</v>
      </c>
      <c r="E487" s="94"/>
      <c r="F487" s="23" t="s">
        <v>4</v>
      </c>
      <c r="G487" s="94" t="s">
        <v>3894</v>
      </c>
      <c r="H487" s="94"/>
      <c r="I487" s="94" t="s">
        <v>3895</v>
      </c>
      <c r="J487" s="94"/>
      <c r="K487" s="23" t="s">
        <v>3896</v>
      </c>
    </row>
    <row r="488" spans="1:11" ht="29.1" customHeight="1" x14ac:dyDescent="0.25">
      <c r="A488" s="24" t="s">
        <v>4052</v>
      </c>
      <c r="B488" s="95" t="s">
        <v>4053</v>
      </c>
      <c r="C488" s="95"/>
      <c r="D488" s="96" t="s">
        <v>20</v>
      </c>
      <c r="E488" s="96"/>
      <c r="F488" s="24" t="s">
        <v>34</v>
      </c>
      <c r="G488" s="97">
        <v>0.66502459999999997</v>
      </c>
      <c r="H488" s="97"/>
      <c r="I488" s="98">
        <v>619.19000000000005</v>
      </c>
      <c r="J488" s="98"/>
      <c r="K488" s="27">
        <f>TRUNC(TRUNC(G488,8)*I488,2)</f>
        <v>411.77</v>
      </c>
    </row>
    <row r="489" spans="1:11" ht="21" customHeight="1" x14ac:dyDescent="0.25">
      <c r="A489" s="24" t="s">
        <v>95</v>
      </c>
      <c r="B489" s="95" t="s">
        <v>96</v>
      </c>
      <c r="C489" s="95"/>
      <c r="D489" s="96" t="s">
        <v>20</v>
      </c>
      <c r="E489" s="96"/>
      <c r="F489" s="24" t="s">
        <v>16</v>
      </c>
      <c r="G489" s="97">
        <v>0.48</v>
      </c>
      <c r="H489" s="97"/>
      <c r="I489" s="98">
        <v>176.85</v>
      </c>
      <c r="J489" s="98"/>
      <c r="K489" s="27">
        <f>TRUNC(TRUNC(G489,8)*I489,2)</f>
        <v>84.88</v>
      </c>
    </row>
    <row r="490" spans="1:11" ht="15" customHeight="1" x14ac:dyDescent="0.25">
      <c r="A490" s="9"/>
      <c r="B490" s="9"/>
      <c r="C490" s="9"/>
      <c r="D490" s="9"/>
      <c r="E490" s="9"/>
      <c r="F490" s="9"/>
      <c r="G490" s="91" t="s">
        <v>3933</v>
      </c>
      <c r="H490" s="91"/>
      <c r="I490" s="91"/>
      <c r="J490" s="91"/>
      <c r="K490" s="28">
        <f>SUM(K488:K489)</f>
        <v>496.65</v>
      </c>
    </row>
    <row r="491" spans="1:11" ht="15" customHeight="1" x14ac:dyDescent="0.25">
      <c r="A491" s="9"/>
      <c r="B491" s="9"/>
      <c r="C491" s="9"/>
      <c r="D491" s="9"/>
      <c r="E491" s="9"/>
      <c r="F491" s="9"/>
      <c r="G491" s="92" t="s">
        <v>3913</v>
      </c>
      <c r="H491" s="92"/>
      <c r="I491" s="92"/>
      <c r="J491" s="92"/>
      <c r="K491" s="29">
        <f>ROUND(SUM(K477,K482,K486,K490),2)</f>
        <v>1316.71</v>
      </c>
    </row>
    <row r="492" spans="1:11" ht="9.9499999999999993" customHeight="1" x14ac:dyDescent="0.25">
      <c r="A492" s="9"/>
      <c r="B492" s="9"/>
      <c r="C492" s="9"/>
      <c r="D492" s="9"/>
      <c r="E492" s="9"/>
      <c r="F492" s="9"/>
      <c r="G492" s="100"/>
      <c r="H492" s="100"/>
      <c r="I492" s="100"/>
      <c r="J492" s="100"/>
      <c r="K492" s="100"/>
    </row>
    <row r="493" spans="1:11" ht="20.100000000000001" customHeight="1" x14ac:dyDescent="0.25">
      <c r="A493" s="99" t="s">
        <v>2132</v>
      </c>
      <c r="B493" s="99"/>
      <c r="C493" s="99"/>
      <c r="D493" s="99"/>
      <c r="E493" s="99"/>
      <c r="F493" s="99"/>
      <c r="G493" s="99"/>
      <c r="H493" s="99"/>
      <c r="I493" s="99"/>
      <c r="J493" s="99"/>
      <c r="K493" s="99"/>
    </row>
    <row r="494" spans="1:11" ht="15" customHeight="1" x14ac:dyDescent="0.25">
      <c r="A494" s="93" t="s">
        <v>3893</v>
      </c>
      <c r="B494" s="93"/>
      <c r="C494" s="93"/>
      <c r="D494" s="94" t="s">
        <v>3</v>
      </c>
      <c r="E494" s="94"/>
      <c r="F494" s="23" t="s">
        <v>4</v>
      </c>
      <c r="G494" s="94" t="s">
        <v>3894</v>
      </c>
      <c r="H494" s="94"/>
      <c r="I494" s="94" t="s">
        <v>3895</v>
      </c>
      <c r="J494" s="94"/>
      <c r="K494" s="23" t="s">
        <v>3896</v>
      </c>
    </row>
    <row r="495" spans="1:11" ht="29.1" customHeight="1" x14ac:dyDescent="0.25">
      <c r="A495" s="24" t="s">
        <v>4054</v>
      </c>
      <c r="B495" s="95" t="s">
        <v>4055</v>
      </c>
      <c r="C495" s="95"/>
      <c r="D495" s="96" t="s">
        <v>20</v>
      </c>
      <c r="E495" s="96"/>
      <c r="F495" s="24" t="s">
        <v>34</v>
      </c>
      <c r="G495" s="97">
        <v>0.18468999999999999</v>
      </c>
      <c r="H495" s="97"/>
      <c r="I495" s="98">
        <v>517.16999999999996</v>
      </c>
      <c r="J495" s="98"/>
      <c r="K495" s="27">
        <f t="shared" ref="K495:K500" si="3">ROUND(ROUND(G495,8)*I495,2)</f>
        <v>95.52</v>
      </c>
    </row>
    <row r="496" spans="1:11" ht="21" customHeight="1" x14ac:dyDescent="0.25">
      <c r="A496" s="24" t="s">
        <v>4056</v>
      </c>
      <c r="B496" s="95" t="s">
        <v>4057</v>
      </c>
      <c r="C496" s="95"/>
      <c r="D496" s="96" t="s">
        <v>20</v>
      </c>
      <c r="E496" s="96"/>
      <c r="F496" s="24" t="s">
        <v>2057</v>
      </c>
      <c r="G496" s="97">
        <v>3.1900000000000001E-3</v>
      </c>
      <c r="H496" s="97"/>
      <c r="I496" s="98">
        <v>8.98</v>
      </c>
      <c r="J496" s="98"/>
      <c r="K496" s="27">
        <f t="shared" si="3"/>
        <v>0.03</v>
      </c>
    </row>
    <row r="497" spans="1:11" ht="15" customHeight="1" x14ac:dyDescent="0.25">
      <c r="A497" s="24" t="s">
        <v>3955</v>
      </c>
      <c r="B497" s="95" t="s">
        <v>3956</v>
      </c>
      <c r="C497" s="95"/>
      <c r="D497" s="96" t="s">
        <v>20</v>
      </c>
      <c r="E497" s="96"/>
      <c r="F497" s="24" t="s">
        <v>3903</v>
      </c>
      <c r="G497" s="97">
        <v>4.4999999999999998E-2</v>
      </c>
      <c r="H497" s="97"/>
      <c r="I497" s="98">
        <v>19.37</v>
      </c>
      <c r="J497" s="98"/>
      <c r="K497" s="27">
        <f t="shared" si="3"/>
        <v>0.87</v>
      </c>
    </row>
    <row r="498" spans="1:11" ht="21" customHeight="1" x14ac:dyDescent="0.25">
      <c r="A498" s="24" t="s">
        <v>4050</v>
      </c>
      <c r="B498" s="95" t="s">
        <v>4051</v>
      </c>
      <c r="C498" s="95"/>
      <c r="D498" s="96" t="s">
        <v>20</v>
      </c>
      <c r="E498" s="96"/>
      <c r="F498" s="24" t="s">
        <v>84</v>
      </c>
      <c r="G498" s="97">
        <v>0.46875</v>
      </c>
      <c r="H498" s="97"/>
      <c r="I498" s="98">
        <v>3.9</v>
      </c>
      <c r="J498" s="98"/>
      <c r="K498" s="27">
        <f t="shared" si="3"/>
        <v>1.83</v>
      </c>
    </row>
    <row r="499" spans="1:11" ht="21" customHeight="1" x14ac:dyDescent="0.25">
      <c r="A499" s="24" t="s">
        <v>4058</v>
      </c>
      <c r="B499" s="95" t="s">
        <v>4059</v>
      </c>
      <c r="C499" s="95"/>
      <c r="D499" s="96" t="s">
        <v>20</v>
      </c>
      <c r="E499" s="96"/>
      <c r="F499" s="24" t="s">
        <v>84</v>
      </c>
      <c r="G499" s="97">
        <v>0.375</v>
      </c>
      <c r="H499" s="97"/>
      <c r="I499" s="98">
        <v>2.69</v>
      </c>
      <c r="J499" s="98"/>
      <c r="K499" s="27">
        <f t="shared" si="3"/>
        <v>1.01</v>
      </c>
    </row>
    <row r="500" spans="1:11" ht="29.1" customHeight="1" x14ac:dyDescent="0.25">
      <c r="A500" s="24" t="s">
        <v>4060</v>
      </c>
      <c r="B500" s="95" t="s">
        <v>4061</v>
      </c>
      <c r="C500" s="95"/>
      <c r="D500" s="96" t="s">
        <v>20</v>
      </c>
      <c r="E500" s="96"/>
      <c r="F500" s="24" t="s">
        <v>16</v>
      </c>
      <c r="G500" s="97">
        <v>1.07</v>
      </c>
      <c r="H500" s="97"/>
      <c r="I500" s="98">
        <v>23.81</v>
      </c>
      <c r="J500" s="98"/>
      <c r="K500" s="27">
        <f t="shared" si="3"/>
        <v>25.48</v>
      </c>
    </row>
    <row r="501" spans="1:11" ht="15" customHeight="1" x14ac:dyDescent="0.25">
      <c r="A501" s="9"/>
      <c r="B501" s="9"/>
      <c r="C501" s="9"/>
      <c r="D501" s="9"/>
      <c r="E501" s="9"/>
      <c r="F501" s="9"/>
      <c r="G501" s="91" t="s">
        <v>3906</v>
      </c>
      <c r="H501" s="91"/>
      <c r="I501" s="91"/>
      <c r="J501" s="91"/>
      <c r="K501" s="28">
        <f>SUM(K495:K500)</f>
        <v>124.74000000000001</v>
      </c>
    </row>
    <row r="502" spans="1:11" ht="15" customHeight="1" x14ac:dyDescent="0.25">
      <c r="A502" s="93" t="s">
        <v>3907</v>
      </c>
      <c r="B502" s="93"/>
      <c r="C502" s="93"/>
      <c r="D502" s="94" t="s">
        <v>3</v>
      </c>
      <c r="E502" s="94"/>
      <c r="F502" s="23" t="s">
        <v>4</v>
      </c>
      <c r="G502" s="94" t="s">
        <v>3894</v>
      </c>
      <c r="H502" s="94"/>
      <c r="I502" s="94" t="s">
        <v>3895</v>
      </c>
      <c r="J502" s="94"/>
      <c r="K502" s="23" t="s">
        <v>3896</v>
      </c>
    </row>
    <row r="503" spans="1:11" ht="21" customHeight="1" x14ac:dyDescent="0.25">
      <c r="A503" s="24" t="s">
        <v>3908</v>
      </c>
      <c r="B503" s="95" t="s">
        <v>3909</v>
      </c>
      <c r="C503" s="95"/>
      <c r="D503" s="96" t="s">
        <v>20</v>
      </c>
      <c r="E503" s="96"/>
      <c r="F503" s="24" t="s">
        <v>2056</v>
      </c>
      <c r="G503" s="97">
        <v>0.13009999999999999</v>
      </c>
      <c r="H503" s="97"/>
      <c r="I503" s="98">
        <v>32.24</v>
      </c>
      <c r="J503" s="98"/>
      <c r="K503" s="27">
        <f>ROUND(ROUND(G503,8)*I503,2)</f>
        <v>4.1900000000000004</v>
      </c>
    </row>
    <row r="504" spans="1:11" ht="15" customHeight="1" x14ac:dyDescent="0.25">
      <c r="A504" s="24" t="s">
        <v>3971</v>
      </c>
      <c r="B504" s="95" t="s">
        <v>3972</v>
      </c>
      <c r="C504" s="95"/>
      <c r="D504" s="96" t="s">
        <v>20</v>
      </c>
      <c r="E504" s="96"/>
      <c r="F504" s="24" t="s">
        <v>2056</v>
      </c>
      <c r="G504" s="97">
        <v>8.7400000000000005E-2</v>
      </c>
      <c r="H504" s="97"/>
      <c r="I504" s="98">
        <v>32.69</v>
      </c>
      <c r="J504" s="98"/>
      <c r="K504" s="27">
        <f>ROUND(ROUND(G504,8)*I504,2)</f>
        <v>2.86</v>
      </c>
    </row>
    <row r="505" spans="1:11" ht="15" customHeight="1" x14ac:dyDescent="0.25">
      <c r="A505" s="24" t="s">
        <v>3910</v>
      </c>
      <c r="B505" s="95" t="s">
        <v>3911</v>
      </c>
      <c r="C505" s="95"/>
      <c r="D505" s="96" t="s">
        <v>20</v>
      </c>
      <c r="E505" s="96"/>
      <c r="F505" s="24" t="s">
        <v>2056</v>
      </c>
      <c r="G505" s="97">
        <v>0.21759999999999999</v>
      </c>
      <c r="H505" s="97"/>
      <c r="I505" s="98">
        <v>24.94</v>
      </c>
      <c r="J505" s="98"/>
      <c r="K505" s="27">
        <f>ROUND(ROUND(G505,8)*I505,2)</f>
        <v>5.43</v>
      </c>
    </row>
    <row r="506" spans="1:11" ht="18" customHeight="1" x14ac:dyDescent="0.25">
      <c r="A506" s="9"/>
      <c r="B506" s="9"/>
      <c r="C506" s="9"/>
      <c r="D506" s="9"/>
      <c r="E506" s="9"/>
      <c r="F506" s="9"/>
      <c r="G506" s="91" t="s">
        <v>3912</v>
      </c>
      <c r="H506" s="91"/>
      <c r="I506" s="91"/>
      <c r="J506" s="91"/>
      <c r="K506" s="28">
        <f>SUM(K503:K505)</f>
        <v>12.48</v>
      </c>
    </row>
    <row r="507" spans="1:11" ht="15" customHeight="1" x14ac:dyDescent="0.25">
      <c r="A507" s="93" t="s">
        <v>3922</v>
      </c>
      <c r="B507" s="93"/>
      <c r="C507" s="93"/>
      <c r="D507" s="94" t="s">
        <v>3</v>
      </c>
      <c r="E507" s="94"/>
      <c r="F507" s="23" t="s">
        <v>4</v>
      </c>
      <c r="G507" s="94" t="s">
        <v>3894</v>
      </c>
      <c r="H507" s="94"/>
      <c r="I507" s="94" t="s">
        <v>3895</v>
      </c>
      <c r="J507" s="94"/>
      <c r="K507" s="23" t="s">
        <v>3896</v>
      </c>
    </row>
    <row r="508" spans="1:11" ht="29.1" customHeight="1" x14ac:dyDescent="0.25">
      <c r="A508" s="24" t="s">
        <v>4062</v>
      </c>
      <c r="B508" s="95" t="s">
        <v>4063</v>
      </c>
      <c r="C508" s="95"/>
      <c r="D508" s="96" t="s">
        <v>20</v>
      </c>
      <c r="E508" s="96"/>
      <c r="F508" s="24" t="s">
        <v>3903</v>
      </c>
      <c r="G508" s="97">
        <v>1.23E-2</v>
      </c>
      <c r="H508" s="97"/>
      <c r="I508" s="98">
        <v>23.44</v>
      </c>
      <c r="J508" s="98"/>
      <c r="K508" s="27">
        <f>ROUND(ROUND(G508,8)*I508,2)</f>
        <v>0.28999999999999998</v>
      </c>
    </row>
    <row r="509" spans="1:11" ht="21" customHeight="1" x14ac:dyDescent="0.25">
      <c r="A509" s="24" t="s">
        <v>4064</v>
      </c>
      <c r="B509" s="95" t="s">
        <v>4065</v>
      </c>
      <c r="C509" s="95"/>
      <c r="D509" s="96" t="s">
        <v>4066</v>
      </c>
      <c r="E509" s="96"/>
      <c r="F509" s="24" t="s">
        <v>26</v>
      </c>
      <c r="G509" s="97">
        <v>4</v>
      </c>
      <c r="H509" s="97"/>
      <c r="I509" s="98">
        <v>5.76</v>
      </c>
      <c r="J509" s="98"/>
      <c r="K509" s="27">
        <f>ROUND(ROUND(G509,8)*I509,2)</f>
        <v>23.04</v>
      </c>
    </row>
    <row r="510" spans="1:11" ht="15" customHeight="1" x14ac:dyDescent="0.25">
      <c r="A510" s="9"/>
      <c r="B510" s="9"/>
      <c r="C510" s="9"/>
      <c r="D510" s="9"/>
      <c r="E510" s="9"/>
      <c r="F510" s="9"/>
      <c r="G510" s="91" t="s">
        <v>3933</v>
      </c>
      <c r="H510" s="91"/>
      <c r="I510" s="91"/>
      <c r="J510" s="91"/>
      <c r="K510" s="28">
        <f>SUM(K508:K509)</f>
        <v>23.33</v>
      </c>
    </row>
    <row r="511" spans="1:11" ht="15" customHeight="1" x14ac:dyDescent="0.25">
      <c r="A511" s="9"/>
      <c r="B511" s="9"/>
      <c r="C511" s="9"/>
      <c r="D511" s="9"/>
      <c r="E511" s="9"/>
      <c r="F511" s="9"/>
      <c r="G511" s="92" t="s">
        <v>3913</v>
      </c>
      <c r="H511" s="92"/>
      <c r="I511" s="92"/>
      <c r="J511" s="92"/>
      <c r="K511" s="29">
        <f>ROUND(SUM(K501,K506,K510),2)</f>
        <v>160.55000000000001</v>
      </c>
    </row>
    <row r="512" spans="1:11" ht="9.9499999999999993" customHeight="1" x14ac:dyDescent="0.25">
      <c r="A512" s="9"/>
      <c r="B512" s="9"/>
      <c r="C512" s="9"/>
      <c r="D512" s="9"/>
      <c r="E512" s="9"/>
      <c r="F512" s="9"/>
      <c r="G512" s="100"/>
      <c r="H512" s="100"/>
      <c r="I512" s="100"/>
      <c r="J512" s="100"/>
      <c r="K512" s="100"/>
    </row>
    <row r="513" spans="1:11" ht="20.100000000000001" customHeight="1" x14ac:dyDescent="0.25">
      <c r="A513" s="99" t="s">
        <v>2133</v>
      </c>
      <c r="B513" s="99"/>
      <c r="C513" s="99"/>
      <c r="D513" s="99"/>
      <c r="E513" s="99"/>
      <c r="F513" s="99"/>
      <c r="G513" s="99"/>
      <c r="H513" s="99"/>
      <c r="I513" s="99"/>
      <c r="J513" s="99"/>
      <c r="K513" s="99"/>
    </row>
    <row r="514" spans="1:11" ht="15" customHeight="1" x14ac:dyDescent="0.25">
      <c r="A514" s="93" t="s">
        <v>3893</v>
      </c>
      <c r="B514" s="93"/>
      <c r="C514" s="93"/>
      <c r="D514" s="94" t="s">
        <v>3</v>
      </c>
      <c r="E514" s="94"/>
      <c r="F514" s="23" t="s">
        <v>4</v>
      </c>
      <c r="G514" s="94" t="s">
        <v>3894</v>
      </c>
      <c r="H514" s="94"/>
      <c r="I514" s="94" t="s">
        <v>3895</v>
      </c>
      <c r="J514" s="94"/>
      <c r="K514" s="23" t="s">
        <v>3896</v>
      </c>
    </row>
    <row r="515" spans="1:11" ht="15" customHeight="1" x14ac:dyDescent="0.25">
      <c r="A515" s="24" t="s">
        <v>4067</v>
      </c>
      <c r="B515" s="95" t="s">
        <v>4068</v>
      </c>
      <c r="C515" s="95"/>
      <c r="D515" s="96" t="s">
        <v>20</v>
      </c>
      <c r="E515" s="96"/>
      <c r="F515" s="24" t="s">
        <v>3903</v>
      </c>
      <c r="G515" s="97">
        <v>8.6199999999999992</v>
      </c>
      <c r="H515" s="97"/>
      <c r="I515" s="98">
        <v>1.1299999999999999</v>
      </c>
      <c r="J515" s="98"/>
      <c r="K515" s="27">
        <f>TRUNC(TRUNC(G515,8)*I515,2)</f>
        <v>9.74</v>
      </c>
    </row>
    <row r="516" spans="1:11" ht="29.1" customHeight="1" x14ac:dyDescent="0.25">
      <c r="A516" s="24" t="s">
        <v>4069</v>
      </c>
      <c r="B516" s="95" t="s">
        <v>4070</v>
      </c>
      <c r="C516" s="95"/>
      <c r="D516" s="96" t="s">
        <v>20</v>
      </c>
      <c r="E516" s="96"/>
      <c r="F516" s="24" t="s">
        <v>26</v>
      </c>
      <c r="G516" s="97">
        <v>6.4375</v>
      </c>
      <c r="H516" s="97"/>
      <c r="I516" s="98">
        <v>17.63</v>
      </c>
      <c r="J516" s="98"/>
      <c r="K516" s="27">
        <f>TRUNC(TRUNC(G516,8)*I516,2)</f>
        <v>113.49</v>
      </c>
    </row>
    <row r="517" spans="1:11" ht="15" customHeight="1" x14ac:dyDescent="0.25">
      <c r="A517" s="24" t="s">
        <v>4071</v>
      </c>
      <c r="B517" s="95" t="s">
        <v>4072</v>
      </c>
      <c r="C517" s="95"/>
      <c r="D517" s="96" t="s">
        <v>20</v>
      </c>
      <c r="E517" s="96"/>
      <c r="F517" s="24" t="s">
        <v>3903</v>
      </c>
      <c r="G517" s="97">
        <v>0.24</v>
      </c>
      <c r="H517" s="97"/>
      <c r="I517" s="98">
        <v>3.58</v>
      </c>
      <c r="J517" s="98"/>
      <c r="K517" s="27">
        <f>TRUNC(TRUNC(G517,8)*I517,2)</f>
        <v>0.85</v>
      </c>
    </row>
    <row r="518" spans="1:11" ht="15" customHeight="1" x14ac:dyDescent="0.25">
      <c r="A518" s="9"/>
      <c r="B518" s="9"/>
      <c r="C518" s="9"/>
      <c r="D518" s="9"/>
      <c r="E518" s="9"/>
      <c r="F518" s="9"/>
      <c r="G518" s="91" t="s">
        <v>3906</v>
      </c>
      <c r="H518" s="91"/>
      <c r="I518" s="91"/>
      <c r="J518" s="91"/>
      <c r="K518" s="28">
        <f>SUM(K515:K517)</f>
        <v>124.07999999999998</v>
      </c>
    </row>
    <row r="519" spans="1:11" ht="15" customHeight="1" x14ac:dyDescent="0.25">
      <c r="A519" s="93" t="s">
        <v>3907</v>
      </c>
      <c r="B519" s="93"/>
      <c r="C519" s="93"/>
      <c r="D519" s="94" t="s">
        <v>3</v>
      </c>
      <c r="E519" s="94"/>
      <c r="F519" s="23" t="s">
        <v>4</v>
      </c>
      <c r="G519" s="94" t="s">
        <v>3894</v>
      </c>
      <c r="H519" s="94"/>
      <c r="I519" s="94" t="s">
        <v>3895</v>
      </c>
      <c r="J519" s="94"/>
      <c r="K519" s="23" t="s">
        <v>3896</v>
      </c>
    </row>
    <row r="520" spans="1:11" ht="15" customHeight="1" x14ac:dyDescent="0.25">
      <c r="A520" s="24" t="s">
        <v>3971</v>
      </c>
      <c r="B520" s="95" t="s">
        <v>3972</v>
      </c>
      <c r="C520" s="95"/>
      <c r="D520" s="96" t="s">
        <v>20</v>
      </c>
      <c r="E520" s="96"/>
      <c r="F520" s="24" t="s">
        <v>2056</v>
      </c>
      <c r="G520" s="97">
        <v>0.63900000000000001</v>
      </c>
      <c r="H520" s="97"/>
      <c r="I520" s="98">
        <v>32.69</v>
      </c>
      <c r="J520" s="98"/>
      <c r="K520" s="27">
        <f>TRUNC(TRUNC(G520,8)*I520,2)</f>
        <v>20.88</v>
      </c>
    </row>
    <row r="521" spans="1:11" ht="15" customHeight="1" x14ac:dyDescent="0.25">
      <c r="A521" s="24" t="s">
        <v>3910</v>
      </c>
      <c r="B521" s="95" t="s">
        <v>3911</v>
      </c>
      <c r="C521" s="95"/>
      <c r="D521" s="96" t="s">
        <v>20</v>
      </c>
      <c r="E521" s="96"/>
      <c r="F521" s="24" t="s">
        <v>2056</v>
      </c>
      <c r="G521" s="97">
        <v>1.2789999999999999</v>
      </c>
      <c r="H521" s="97"/>
      <c r="I521" s="98">
        <v>24.94</v>
      </c>
      <c r="J521" s="98"/>
      <c r="K521" s="27">
        <f>TRUNC(TRUNC(G521,8)*I521,2)</f>
        <v>31.89</v>
      </c>
    </row>
    <row r="522" spans="1:11" ht="18" customHeight="1" x14ac:dyDescent="0.25">
      <c r="A522" s="9"/>
      <c r="B522" s="9"/>
      <c r="C522" s="9"/>
      <c r="D522" s="9"/>
      <c r="E522" s="9"/>
      <c r="F522" s="9"/>
      <c r="G522" s="91" t="s">
        <v>3912</v>
      </c>
      <c r="H522" s="91"/>
      <c r="I522" s="91"/>
      <c r="J522" s="91"/>
      <c r="K522" s="28">
        <f>SUM(K520:K521)</f>
        <v>52.769999999999996</v>
      </c>
    </row>
    <row r="523" spans="1:11" ht="15" customHeight="1" x14ac:dyDescent="0.25">
      <c r="A523" s="9"/>
      <c r="B523" s="9"/>
      <c r="C523" s="9"/>
      <c r="D523" s="9"/>
      <c r="E523" s="9"/>
      <c r="F523" s="9"/>
      <c r="G523" s="92" t="s">
        <v>3913</v>
      </c>
      <c r="H523" s="92"/>
      <c r="I523" s="92"/>
      <c r="J523" s="92"/>
      <c r="K523" s="29">
        <f>ROUND(SUM(K518,K522),2)</f>
        <v>176.85</v>
      </c>
    </row>
    <row r="524" spans="1:11" ht="9.9499999999999993" customHeight="1" x14ac:dyDescent="0.25">
      <c r="A524" s="9"/>
      <c r="B524" s="9"/>
      <c r="C524" s="9"/>
      <c r="D524" s="9"/>
      <c r="E524" s="9"/>
      <c r="F524" s="9"/>
      <c r="G524" s="100"/>
      <c r="H524" s="100"/>
      <c r="I524" s="100"/>
      <c r="J524" s="100"/>
      <c r="K524" s="100"/>
    </row>
    <row r="525" spans="1:11" ht="20.100000000000001" customHeight="1" x14ac:dyDescent="0.25">
      <c r="A525" s="99" t="s">
        <v>2134</v>
      </c>
      <c r="B525" s="99"/>
      <c r="C525" s="99"/>
      <c r="D525" s="99"/>
      <c r="E525" s="99"/>
      <c r="F525" s="99"/>
      <c r="G525" s="99"/>
      <c r="H525" s="99"/>
      <c r="I525" s="99"/>
      <c r="J525" s="99"/>
      <c r="K525" s="99"/>
    </row>
    <row r="526" spans="1:11" ht="15" customHeight="1" x14ac:dyDescent="0.25">
      <c r="A526" s="93" t="s">
        <v>3893</v>
      </c>
      <c r="B526" s="93"/>
      <c r="C526" s="93"/>
      <c r="D526" s="94" t="s">
        <v>3</v>
      </c>
      <c r="E526" s="94"/>
      <c r="F526" s="23" t="s">
        <v>4</v>
      </c>
      <c r="G526" s="94" t="s">
        <v>3894</v>
      </c>
      <c r="H526" s="94"/>
      <c r="I526" s="94" t="s">
        <v>3895</v>
      </c>
      <c r="J526" s="94"/>
      <c r="K526" s="23" t="s">
        <v>3896</v>
      </c>
    </row>
    <row r="527" spans="1:11" ht="45.95" customHeight="1" x14ac:dyDescent="0.25">
      <c r="A527" s="24" t="s">
        <v>4073</v>
      </c>
      <c r="B527" s="95" t="s">
        <v>4074</v>
      </c>
      <c r="C527" s="95"/>
      <c r="D527" s="96" t="s">
        <v>20</v>
      </c>
      <c r="E527" s="96"/>
      <c r="F527" s="24" t="s">
        <v>26</v>
      </c>
      <c r="G527" s="97">
        <v>1</v>
      </c>
      <c r="H527" s="97"/>
      <c r="I527" s="98">
        <v>1235.9100000000001</v>
      </c>
      <c r="J527" s="98"/>
      <c r="K527" s="27">
        <f>TRUNC(TRUNC(G527,8)*I527,2)</f>
        <v>1235.9100000000001</v>
      </c>
    </row>
    <row r="528" spans="1:11" ht="21" customHeight="1" x14ac:dyDescent="0.25">
      <c r="A528" s="24" t="s">
        <v>4075</v>
      </c>
      <c r="B528" s="95" t="s">
        <v>4076</v>
      </c>
      <c r="C528" s="95"/>
      <c r="D528" s="96" t="s">
        <v>20</v>
      </c>
      <c r="E528" s="96"/>
      <c r="F528" s="24" t="s">
        <v>34</v>
      </c>
      <c r="G528" s="97">
        <v>1.1999999999999999E-3</v>
      </c>
      <c r="H528" s="97"/>
      <c r="I528" s="98">
        <v>205.09</v>
      </c>
      <c r="J528" s="98"/>
      <c r="K528" s="27">
        <f>TRUNC(TRUNC(G528,8)*I528,2)</f>
        <v>0.24</v>
      </c>
    </row>
    <row r="529" spans="1:11" ht="15" customHeight="1" x14ac:dyDescent="0.25">
      <c r="A529" s="9"/>
      <c r="B529" s="9"/>
      <c r="C529" s="9"/>
      <c r="D529" s="9"/>
      <c r="E529" s="9"/>
      <c r="F529" s="9"/>
      <c r="G529" s="91" t="s">
        <v>3906</v>
      </c>
      <c r="H529" s="91"/>
      <c r="I529" s="91"/>
      <c r="J529" s="91"/>
      <c r="K529" s="28">
        <f>SUM(K527:K528)</f>
        <v>1236.1500000000001</v>
      </c>
    </row>
    <row r="530" spans="1:11" ht="15" customHeight="1" x14ac:dyDescent="0.25">
      <c r="A530" s="93" t="s">
        <v>3907</v>
      </c>
      <c r="B530" s="93"/>
      <c r="C530" s="93"/>
      <c r="D530" s="94" t="s">
        <v>3</v>
      </c>
      <c r="E530" s="94"/>
      <c r="F530" s="23" t="s">
        <v>4</v>
      </c>
      <c r="G530" s="94" t="s">
        <v>3894</v>
      </c>
      <c r="H530" s="94"/>
      <c r="I530" s="94" t="s">
        <v>3895</v>
      </c>
      <c r="J530" s="94"/>
      <c r="K530" s="23" t="s">
        <v>3896</v>
      </c>
    </row>
    <row r="531" spans="1:11" ht="15" customHeight="1" x14ac:dyDescent="0.25">
      <c r="A531" s="24" t="s">
        <v>3971</v>
      </c>
      <c r="B531" s="95" t="s">
        <v>3972</v>
      </c>
      <c r="C531" s="95"/>
      <c r="D531" s="96" t="s">
        <v>20</v>
      </c>
      <c r="E531" s="96"/>
      <c r="F531" s="24" t="s">
        <v>2056</v>
      </c>
      <c r="G531" s="97">
        <v>0.86809999999999998</v>
      </c>
      <c r="H531" s="97"/>
      <c r="I531" s="98">
        <v>32.69</v>
      </c>
      <c r="J531" s="98"/>
      <c r="K531" s="27">
        <f>TRUNC(TRUNC(G531,8)*I531,2)</f>
        <v>28.37</v>
      </c>
    </row>
    <row r="532" spans="1:11" ht="15" customHeight="1" x14ac:dyDescent="0.25">
      <c r="A532" s="24" t="s">
        <v>3910</v>
      </c>
      <c r="B532" s="95" t="s">
        <v>3911</v>
      </c>
      <c r="C532" s="95"/>
      <c r="D532" s="96" t="s">
        <v>20</v>
      </c>
      <c r="E532" s="96"/>
      <c r="F532" s="24" t="s">
        <v>2056</v>
      </c>
      <c r="G532" s="97">
        <v>0.57869999999999999</v>
      </c>
      <c r="H532" s="97"/>
      <c r="I532" s="98">
        <v>24.94</v>
      </c>
      <c r="J532" s="98"/>
      <c r="K532" s="27">
        <f>TRUNC(TRUNC(G532,8)*I532,2)</f>
        <v>14.43</v>
      </c>
    </row>
    <row r="533" spans="1:11" ht="18" customHeight="1" x14ac:dyDescent="0.25">
      <c r="A533" s="9"/>
      <c r="B533" s="9"/>
      <c r="C533" s="9"/>
      <c r="D533" s="9"/>
      <c r="E533" s="9"/>
      <c r="F533" s="9"/>
      <c r="G533" s="91" t="s">
        <v>3912</v>
      </c>
      <c r="H533" s="91"/>
      <c r="I533" s="91"/>
      <c r="J533" s="91"/>
      <c r="K533" s="28">
        <f>SUM(K531:K532)</f>
        <v>42.8</v>
      </c>
    </row>
    <row r="534" spans="1:11" ht="15" customHeight="1" x14ac:dyDescent="0.25">
      <c r="A534" s="93" t="s">
        <v>3922</v>
      </c>
      <c r="B534" s="93"/>
      <c r="C534" s="93"/>
      <c r="D534" s="94" t="s">
        <v>3</v>
      </c>
      <c r="E534" s="94"/>
      <c r="F534" s="23" t="s">
        <v>4</v>
      </c>
      <c r="G534" s="94" t="s">
        <v>3894</v>
      </c>
      <c r="H534" s="94"/>
      <c r="I534" s="94" t="s">
        <v>3895</v>
      </c>
      <c r="J534" s="94"/>
      <c r="K534" s="23" t="s">
        <v>3896</v>
      </c>
    </row>
    <row r="535" spans="1:11" ht="29.1" customHeight="1" x14ac:dyDescent="0.25">
      <c r="A535" s="24" t="s">
        <v>4077</v>
      </c>
      <c r="B535" s="95" t="s">
        <v>4078</v>
      </c>
      <c r="C535" s="95"/>
      <c r="D535" s="96" t="s">
        <v>20</v>
      </c>
      <c r="E535" s="96"/>
      <c r="F535" s="24" t="s">
        <v>34</v>
      </c>
      <c r="G535" s="97">
        <v>2.2200000000000001E-2</v>
      </c>
      <c r="H535" s="97"/>
      <c r="I535" s="98">
        <v>924.6</v>
      </c>
      <c r="J535" s="98"/>
      <c r="K535" s="27">
        <f>TRUNC(TRUNC(G535,8)*I535,2)</f>
        <v>20.52</v>
      </c>
    </row>
    <row r="536" spans="1:11" ht="15" customHeight="1" x14ac:dyDescent="0.25">
      <c r="A536" s="9"/>
      <c r="B536" s="9"/>
      <c r="C536" s="9"/>
      <c r="D536" s="9"/>
      <c r="E536" s="9"/>
      <c r="F536" s="9"/>
      <c r="G536" s="91" t="s">
        <v>3933</v>
      </c>
      <c r="H536" s="91"/>
      <c r="I536" s="91"/>
      <c r="J536" s="91"/>
      <c r="K536" s="28">
        <f>SUM(K535:K535)</f>
        <v>20.52</v>
      </c>
    </row>
    <row r="537" spans="1:11" ht="15" customHeight="1" x14ac:dyDescent="0.25">
      <c r="A537" s="9"/>
      <c r="B537" s="9"/>
      <c r="C537" s="9"/>
      <c r="D537" s="9"/>
      <c r="E537" s="9"/>
      <c r="F537" s="9"/>
      <c r="G537" s="92" t="s">
        <v>3913</v>
      </c>
      <c r="H537" s="92"/>
      <c r="I537" s="92"/>
      <c r="J537" s="92"/>
      <c r="K537" s="29">
        <f>ROUND(SUM(K529,K533,K536),2)</f>
        <v>1299.47</v>
      </c>
    </row>
    <row r="538" spans="1:11" ht="9.9499999999999993" customHeight="1" x14ac:dyDescent="0.25">
      <c r="A538" s="9"/>
      <c r="B538" s="9"/>
      <c r="C538" s="9"/>
      <c r="D538" s="9"/>
      <c r="E538" s="9"/>
      <c r="F538" s="9"/>
      <c r="G538" s="100"/>
      <c r="H538" s="100"/>
      <c r="I538" s="100"/>
      <c r="J538" s="100"/>
      <c r="K538" s="100"/>
    </row>
    <row r="539" spans="1:11" ht="20.100000000000001" customHeight="1" x14ac:dyDescent="0.25">
      <c r="A539" s="99" t="s">
        <v>2135</v>
      </c>
      <c r="B539" s="99"/>
      <c r="C539" s="99"/>
      <c r="D539" s="99"/>
      <c r="E539" s="99"/>
      <c r="F539" s="99"/>
      <c r="G539" s="99"/>
      <c r="H539" s="99"/>
      <c r="I539" s="99"/>
      <c r="J539" s="99"/>
      <c r="K539" s="99"/>
    </row>
    <row r="540" spans="1:11" ht="20.100000000000001" customHeight="1" x14ac:dyDescent="0.25">
      <c r="A540" s="106" t="s">
        <v>4010</v>
      </c>
      <c r="B540" s="106"/>
      <c r="C540" s="106"/>
      <c r="D540" s="106"/>
      <c r="E540" s="106"/>
      <c r="F540" s="2" t="s">
        <v>4</v>
      </c>
      <c r="G540" s="87" t="s">
        <v>4001</v>
      </c>
      <c r="H540" s="87"/>
      <c r="I540" s="87" t="s">
        <v>3895</v>
      </c>
      <c r="J540" s="87"/>
      <c r="K540" s="2" t="s">
        <v>4011</v>
      </c>
    </row>
    <row r="541" spans="1:11" ht="15" customHeight="1" x14ac:dyDescent="0.25">
      <c r="A541" s="6" t="s">
        <v>4079</v>
      </c>
      <c r="B541" s="104" t="s">
        <v>4080</v>
      </c>
      <c r="C541" s="104"/>
      <c r="D541" s="104"/>
      <c r="E541" s="104"/>
      <c r="F541" s="6" t="s">
        <v>77</v>
      </c>
      <c r="G541" s="113">
        <v>1.7700000000000001E-3</v>
      </c>
      <c r="H541" s="113"/>
      <c r="I541" s="105">
        <v>33.79</v>
      </c>
      <c r="J541" s="105"/>
      <c r="K541" s="33">
        <f>ROUND(ROUND(G541,5)*I541,4)</f>
        <v>5.9799999999999999E-2</v>
      </c>
    </row>
    <row r="542" spans="1:11" ht="15" customHeight="1" x14ac:dyDescent="0.25">
      <c r="A542" s="6" t="s">
        <v>4081</v>
      </c>
      <c r="B542" s="104" t="s">
        <v>4082</v>
      </c>
      <c r="C542" s="104"/>
      <c r="D542" s="104"/>
      <c r="E542" s="104"/>
      <c r="F542" s="6" t="s">
        <v>77</v>
      </c>
      <c r="G542" s="113">
        <v>3.9300000000000003E-3</v>
      </c>
      <c r="H542" s="113"/>
      <c r="I542" s="105">
        <v>448.02</v>
      </c>
      <c r="J542" s="105"/>
      <c r="K542" s="33">
        <f>ROUND(ROUND(G542,5)*I542,4)</f>
        <v>1.7606999999999999</v>
      </c>
    </row>
    <row r="543" spans="1:11" ht="15" customHeight="1" x14ac:dyDescent="0.25">
      <c r="A543" s="6" t="s">
        <v>4083</v>
      </c>
      <c r="B543" s="104" t="s">
        <v>4084</v>
      </c>
      <c r="C543" s="104"/>
      <c r="D543" s="104"/>
      <c r="E543" s="104"/>
      <c r="F543" s="6" t="s">
        <v>77</v>
      </c>
      <c r="G543" s="113">
        <v>7.0800000000000004E-3</v>
      </c>
      <c r="H543" s="113"/>
      <c r="I543" s="105">
        <v>46.06</v>
      </c>
      <c r="J543" s="105"/>
      <c r="K543" s="33">
        <f>ROUND(ROUND(G543,5)*I543,4)</f>
        <v>0.3261</v>
      </c>
    </row>
    <row r="544" spans="1:11" ht="15" customHeight="1" x14ac:dyDescent="0.25">
      <c r="A544" s="6" t="s">
        <v>4085</v>
      </c>
      <c r="B544" s="104" t="s">
        <v>4086</v>
      </c>
      <c r="C544" s="104"/>
      <c r="D544" s="104"/>
      <c r="E544" s="104"/>
      <c r="F544" s="6" t="s">
        <v>103</v>
      </c>
      <c r="G544" s="113">
        <v>1</v>
      </c>
      <c r="H544" s="113"/>
      <c r="I544" s="105">
        <v>16.98</v>
      </c>
      <c r="J544" s="105"/>
      <c r="K544" s="33">
        <f>ROUND(ROUND(G544,5)*I544,4)</f>
        <v>16.98</v>
      </c>
    </row>
    <row r="545" spans="1:11" ht="15" customHeight="1" x14ac:dyDescent="0.25">
      <c r="A545" s="1"/>
      <c r="B545" s="1"/>
      <c r="C545" s="1"/>
      <c r="D545" s="1"/>
      <c r="E545" s="1"/>
      <c r="F545" s="1"/>
      <c r="G545" s="85" t="s">
        <v>4014</v>
      </c>
      <c r="H545" s="85"/>
      <c r="I545" s="85"/>
      <c r="J545" s="85"/>
      <c r="K545" s="34">
        <f>SUM(K541:K544)</f>
        <v>19.1266</v>
      </c>
    </row>
    <row r="546" spans="1:11" ht="15" customHeight="1" x14ac:dyDescent="0.25">
      <c r="A546" s="106" t="s">
        <v>4015</v>
      </c>
      <c r="B546" s="106"/>
      <c r="C546" s="106"/>
      <c r="D546" s="23" t="s">
        <v>4016</v>
      </c>
      <c r="E546" s="94" t="s">
        <v>4017</v>
      </c>
      <c r="F546" s="94"/>
      <c r="G546" s="94" t="s">
        <v>4001</v>
      </c>
      <c r="H546" s="94"/>
      <c r="I546" s="94" t="s">
        <v>3895</v>
      </c>
      <c r="J546" s="94"/>
      <c r="K546" s="23" t="s">
        <v>4011</v>
      </c>
    </row>
    <row r="547" spans="1:11" ht="27.95" customHeight="1" x14ac:dyDescent="0.25">
      <c r="A547" s="38" t="s">
        <v>4085</v>
      </c>
      <c r="B547" s="109" t="s">
        <v>4087</v>
      </c>
      <c r="C547" s="109"/>
      <c r="D547" s="38" t="s">
        <v>4019</v>
      </c>
      <c r="E547" s="110" t="s">
        <v>4088</v>
      </c>
      <c r="F547" s="110"/>
      <c r="G547" s="111">
        <v>1.9630000000000002E-2</v>
      </c>
      <c r="H547" s="111"/>
      <c r="I547" s="112">
        <v>33.64</v>
      </c>
      <c r="J547" s="112"/>
      <c r="K547" s="41">
        <f>ROUND(ROUND(G547,5)*I547,4)</f>
        <v>0.66039999999999999</v>
      </c>
    </row>
    <row r="548" spans="1:11" ht="15" customHeight="1" x14ac:dyDescent="0.25">
      <c r="A548" s="1"/>
      <c r="B548" s="1"/>
      <c r="C548" s="1"/>
      <c r="D548" s="1"/>
      <c r="E548" s="1"/>
      <c r="F548" s="1"/>
      <c r="G548" s="85" t="s">
        <v>4021</v>
      </c>
      <c r="H548" s="85"/>
      <c r="I548" s="85"/>
      <c r="J548" s="85"/>
      <c r="K548" s="33">
        <f>SUM(K547:K547)</f>
        <v>0.66039999999999999</v>
      </c>
    </row>
    <row r="549" spans="1:11" ht="12.95" customHeight="1" x14ac:dyDescent="0.25">
      <c r="A549" s="106" t="s">
        <v>4022</v>
      </c>
      <c r="B549" s="106"/>
      <c r="C549" s="94" t="s">
        <v>4023</v>
      </c>
      <c r="D549" s="94" t="s">
        <v>5</v>
      </c>
      <c r="E549" s="94" t="s">
        <v>4024</v>
      </c>
      <c r="F549" s="94"/>
      <c r="G549" s="94" t="s">
        <v>4025</v>
      </c>
      <c r="H549" s="94"/>
      <c r="I549" s="94" t="s">
        <v>2086</v>
      </c>
      <c r="J549" s="94"/>
      <c r="K549" s="94" t="s">
        <v>4011</v>
      </c>
    </row>
    <row r="550" spans="1:11" ht="12" customHeight="1" x14ac:dyDescent="0.25">
      <c r="A550" s="106"/>
      <c r="B550" s="106"/>
      <c r="C550" s="94"/>
      <c r="D550" s="94"/>
      <c r="E550" s="23" t="s">
        <v>2092</v>
      </c>
      <c r="F550" s="23" t="s">
        <v>4026</v>
      </c>
      <c r="G550" s="23" t="s">
        <v>2092</v>
      </c>
      <c r="H550" s="23" t="s">
        <v>4026</v>
      </c>
      <c r="I550" s="23" t="s">
        <v>2092</v>
      </c>
      <c r="J550" s="23" t="s">
        <v>4026</v>
      </c>
      <c r="K550" s="94"/>
    </row>
    <row r="551" spans="1:11" ht="27.95" customHeight="1" x14ac:dyDescent="0.25">
      <c r="A551" s="38" t="s">
        <v>4085</v>
      </c>
      <c r="B551" s="39" t="s">
        <v>4087</v>
      </c>
      <c r="C551" s="38" t="s">
        <v>4027</v>
      </c>
      <c r="D551" s="40">
        <v>1.9630000000000002E-2</v>
      </c>
      <c r="E551" s="42">
        <v>0</v>
      </c>
      <c r="F551" s="43">
        <v>1.1100000000000001</v>
      </c>
      <c r="G551" s="42">
        <v>0</v>
      </c>
      <c r="H551" s="43">
        <v>0.88</v>
      </c>
      <c r="I551" s="42">
        <v>0</v>
      </c>
      <c r="J551" s="43">
        <v>0.72</v>
      </c>
      <c r="K551" s="41">
        <f>ROUND(D551*(ROUND(E551*F551,4)+ROUND(G551*H551,4)+ROUND(I551*J551,4)),4)</f>
        <v>0</v>
      </c>
    </row>
    <row r="552" spans="1:11" ht="15" customHeight="1" x14ac:dyDescent="0.25">
      <c r="A552" s="1"/>
      <c r="B552" s="1"/>
      <c r="C552" s="1"/>
      <c r="D552" s="1"/>
      <c r="E552" s="1"/>
      <c r="F552" s="1"/>
      <c r="G552" s="85" t="s">
        <v>4028</v>
      </c>
      <c r="H552" s="85"/>
      <c r="I552" s="85"/>
      <c r="J552" s="85"/>
      <c r="K552" s="33">
        <f>SUM(K550:K551)</f>
        <v>0</v>
      </c>
    </row>
    <row r="553" spans="1:11" ht="15" customHeight="1" x14ac:dyDescent="0.25">
      <c r="A553" s="9"/>
      <c r="B553" s="9"/>
      <c r="C553" s="9"/>
      <c r="D553" s="9"/>
      <c r="E553" s="9"/>
      <c r="F553" s="9"/>
      <c r="G553" s="92" t="s">
        <v>4029</v>
      </c>
      <c r="H553" s="92"/>
      <c r="I553" s="92"/>
      <c r="J553" s="92"/>
      <c r="K553" s="33">
        <f>SUM(K545,K548,K552)</f>
        <v>19.786999999999999</v>
      </c>
    </row>
    <row r="554" spans="1:11" ht="15" customHeight="1" x14ac:dyDescent="0.25">
      <c r="A554" s="9"/>
      <c r="B554" s="9"/>
      <c r="C554" s="9"/>
      <c r="D554" s="9"/>
      <c r="E554" s="9"/>
      <c r="F554" s="9"/>
      <c r="G554" s="92" t="s">
        <v>3913</v>
      </c>
      <c r="H554" s="92"/>
      <c r="I554" s="92"/>
      <c r="J554" s="92"/>
      <c r="K554" s="29">
        <f>ROUND(SUM(K553),2)</f>
        <v>19.79</v>
      </c>
    </row>
    <row r="555" spans="1:11" ht="9.9499999999999993" customHeight="1" x14ac:dyDescent="0.25">
      <c r="A555" s="9"/>
      <c r="B555" s="9"/>
      <c r="C555" s="9"/>
      <c r="D555" s="9"/>
      <c r="E555" s="9"/>
      <c r="F555" s="9"/>
      <c r="G555" s="100"/>
      <c r="H555" s="100"/>
      <c r="I555" s="100"/>
      <c r="J555" s="100"/>
      <c r="K555" s="100"/>
    </row>
    <row r="556" spans="1:11" ht="20.100000000000001" customHeight="1" x14ac:dyDescent="0.25">
      <c r="A556" s="99" t="s">
        <v>2136</v>
      </c>
      <c r="B556" s="99"/>
      <c r="C556" s="99"/>
      <c r="D556" s="99"/>
      <c r="E556" s="99"/>
      <c r="F556" s="99"/>
      <c r="G556" s="99"/>
      <c r="H556" s="99"/>
      <c r="I556" s="99"/>
      <c r="J556" s="99"/>
      <c r="K556" s="99"/>
    </row>
    <row r="557" spans="1:11" ht="15" customHeight="1" x14ac:dyDescent="0.25">
      <c r="A557" s="93" t="s">
        <v>3893</v>
      </c>
      <c r="B557" s="93"/>
      <c r="C557" s="93"/>
      <c r="D557" s="94" t="s">
        <v>3</v>
      </c>
      <c r="E557" s="94"/>
      <c r="F557" s="23" t="s">
        <v>4</v>
      </c>
      <c r="G557" s="94" t="s">
        <v>3894</v>
      </c>
      <c r="H557" s="94"/>
      <c r="I557" s="94" t="s">
        <v>3895</v>
      </c>
      <c r="J557" s="94"/>
      <c r="K557" s="23" t="s">
        <v>3896</v>
      </c>
    </row>
    <row r="558" spans="1:11" ht="15" customHeight="1" x14ac:dyDescent="0.25">
      <c r="A558" s="24" t="s">
        <v>4089</v>
      </c>
      <c r="B558" s="95" t="s">
        <v>4090</v>
      </c>
      <c r="C558" s="95"/>
      <c r="D558" s="96" t="s">
        <v>20</v>
      </c>
      <c r="E558" s="96"/>
      <c r="F558" s="24" t="s">
        <v>16</v>
      </c>
      <c r="G558" s="97">
        <v>1</v>
      </c>
      <c r="H558" s="97"/>
      <c r="I558" s="98">
        <v>12.85</v>
      </c>
      <c r="J558" s="98"/>
      <c r="K558" s="27">
        <f>TRUNC(TRUNC(G558,8)*I558,2)</f>
        <v>12.85</v>
      </c>
    </row>
    <row r="559" spans="1:11" ht="15" customHeight="1" x14ac:dyDescent="0.25">
      <c r="A559" s="9"/>
      <c r="B559" s="9"/>
      <c r="C559" s="9"/>
      <c r="D559" s="9"/>
      <c r="E559" s="9"/>
      <c r="F559" s="9"/>
      <c r="G559" s="91" t="s">
        <v>3906</v>
      </c>
      <c r="H559" s="91"/>
      <c r="I559" s="91"/>
      <c r="J559" s="91"/>
      <c r="K559" s="28">
        <f>SUM(K558:K558)</f>
        <v>12.85</v>
      </c>
    </row>
    <row r="560" spans="1:11" ht="15" customHeight="1" x14ac:dyDescent="0.25">
      <c r="A560" s="93" t="s">
        <v>3907</v>
      </c>
      <c r="B560" s="93"/>
      <c r="C560" s="93"/>
      <c r="D560" s="94" t="s">
        <v>3</v>
      </c>
      <c r="E560" s="94"/>
      <c r="F560" s="23" t="s">
        <v>4</v>
      </c>
      <c r="G560" s="94" t="s">
        <v>3894</v>
      </c>
      <c r="H560" s="94"/>
      <c r="I560" s="94" t="s">
        <v>3895</v>
      </c>
      <c r="J560" s="94"/>
      <c r="K560" s="23" t="s">
        <v>3896</v>
      </c>
    </row>
    <row r="561" spans="1:11" ht="15" customHeight="1" x14ac:dyDescent="0.25">
      <c r="A561" s="24" t="s">
        <v>3961</v>
      </c>
      <c r="B561" s="95" t="s">
        <v>3962</v>
      </c>
      <c r="C561" s="95"/>
      <c r="D561" s="96" t="s">
        <v>20</v>
      </c>
      <c r="E561" s="96"/>
      <c r="F561" s="24" t="s">
        <v>2056</v>
      </c>
      <c r="G561" s="97">
        <v>2.7699999999999999E-2</v>
      </c>
      <c r="H561" s="97"/>
      <c r="I561" s="98">
        <v>29.5</v>
      </c>
      <c r="J561" s="98"/>
      <c r="K561" s="27">
        <f>TRUNC(TRUNC(G561,8)*I561,2)</f>
        <v>0.81</v>
      </c>
    </row>
    <row r="562" spans="1:11" ht="15" customHeight="1" x14ac:dyDescent="0.25">
      <c r="A562" s="24" t="s">
        <v>3910</v>
      </c>
      <c r="B562" s="95" t="s">
        <v>3911</v>
      </c>
      <c r="C562" s="95"/>
      <c r="D562" s="96" t="s">
        <v>20</v>
      </c>
      <c r="E562" s="96"/>
      <c r="F562" s="24" t="s">
        <v>2056</v>
      </c>
      <c r="G562" s="97">
        <v>0.1386</v>
      </c>
      <c r="H562" s="97"/>
      <c r="I562" s="98">
        <v>24.94</v>
      </c>
      <c r="J562" s="98"/>
      <c r="K562" s="27">
        <f>TRUNC(TRUNC(G562,8)*I562,2)</f>
        <v>3.45</v>
      </c>
    </row>
    <row r="563" spans="1:11" ht="18" customHeight="1" x14ac:dyDescent="0.25">
      <c r="A563" s="9"/>
      <c r="B563" s="9"/>
      <c r="C563" s="9"/>
      <c r="D563" s="9"/>
      <c r="E563" s="9"/>
      <c r="F563" s="9"/>
      <c r="G563" s="91" t="s">
        <v>3912</v>
      </c>
      <c r="H563" s="91"/>
      <c r="I563" s="91"/>
      <c r="J563" s="91"/>
      <c r="K563" s="28">
        <f>SUM(K561:K562)</f>
        <v>4.26</v>
      </c>
    </row>
    <row r="564" spans="1:11" ht="15" customHeight="1" x14ac:dyDescent="0.25">
      <c r="A564" s="9"/>
      <c r="B564" s="9"/>
      <c r="C564" s="9"/>
      <c r="D564" s="9"/>
      <c r="E564" s="9"/>
      <c r="F564" s="9"/>
      <c r="G564" s="92" t="s">
        <v>3913</v>
      </c>
      <c r="H564" s="92"/>
      <c r="I564" s="92"/>
      <c r="J564" s="92"/>
      <c r="K564" s="29">
        <f>ROUND(SUM(K559,K563),2)</f>
        <v>17.11</v>
      </c>
    </row>
    <row r="565" spans="1:11" ht="9.9499999999999993" customHeight="1" x14ac:dyDescent="0.25">
      <c r="A565" s="9"/>
      <c r="B565" s="9"/>
      <c r="C565" s="9"/>
      <c r="D565" s="9"/>
      <c r="E565" s="9"/>
      <c r="F565" s="9"/>
      <c r="G565" s="100"/>
      <c r="H565" s="100"/>
      <c r="I565" s="100"/>
      <c r="J565" s="100"/>
      <c r="K565" s="100"/>
    </row>
    <row r="566" spans="1:11" ht="20.100000000000001" customHeight="1" x14ac:dyDescent="0.25">
      <c r="A566" s="99" t="s">
        <v>2138</v>
      </c>
      <c r="B566" s="99"/>
      <c r="C566" s="99"/>
      <c r="D566" s="99"/>
      <c r="E566" s="99"/>
      <c r="F566" s="99"/>
      <c r="G566" s="99"/>
      <c r="H566" s="99"/>
      <c r="I566" s="99"/>
      <c r="J566" s="99"/>
      <c r="K566" s="99"/>
    </row>
    <row r="567" spans="1:11" ht="12.95" customHeight="1" x14ac:dyDescent="0.25">
      <c r="A567" s="107" t="s">
        <v>3984</v>
      </c>
      <c r="B567" s="107"/>
      <c r="C567" s="107"/>
      <c r="D567" s="108" t="s">
        <v>3985</v>
      </c>
      <c r="E567" s="87" t="s">
        <v>3986</v>
      </c>
      <c r="F567" s="87"/>
      <c r="G567" s="87" t="s">
        <v>3987</v>
      </c>
      <c r="H567" s="87"/>
      <c r="I567" s="87"/>
      <c r="J567" s="87"/>
      <c r="K567" s="87" t="s">
        <v>3988</v>
      </c>
    </row>
    <row r="568" spans="1:11" ht="12" customHeight="1" x14ac:dyDescent="0.25">
      <c r="A568" s="107"/>
      <c r="B568" s="107"/>
      <c r="C568" s="107"/>
      <c r="D568" s="108"/>
      <c r="E568" s="23" t="s">
        <v>3989</v>
      </c>
      <c r="F568" s="23" t="s">
        <v>3990</v>
      </c>
      <c r="G568" s="94" t="s">
        <v>3989</v>
      </c>
      <c r="H568" s="94"/>
      <c r="I568" s="94" t="s">
        <v>3990</v>
      </c>
      <c r="J568" s="94"/>
      <c r="K568" s="87"/>
    </row>
    <row r="569" spans="1:11" ht="15.95" customHeight="1" x14ac:dyDescent="0.25">
      <c r="A569" s="6" t="s">
        <v>4091</v>
      </c>
      <c r="B569" s="104" t="s">
        <v>4092</v>
      </c>
      <c r="C569" s="104"/>
      <c r="D569" s="44">
        <v>1</v>
      </c>
      <c r="E569" s="32">
        <v>0.8</v>
      </c>
      <c r="F569" s="32">
        <v>0.19999999999999996</v>
      </c>
      <c r="G569" s="105">
        <v>5.32</v>
      </c>
      <c r="H569" s="105"/>
      <c r="I569" s="105">
        <v>0.5</v>
      </c>
      <c r="J569" s="105"/>
      <c r="K569" s="33">
        <f>TRUNC(D569*(TRUNC(E569*G569,4)+TRUNC(F569*I569,4)),4)</f>
        <v>4.3559999999999999</v>
      </c>
    </row>
    <row r="570" spans="1:11" ht="15" customHeight="1" x14ac:dyDescent="0.25">
      <c r="A570" s="1"/>
      <c r="B570" s="1"/>
      <c r="C570" s="1"/>
      <c r="D570" s="1"/>
      <c r="E570" s="1"/>
      <c r="F570" s="1"/>
      <c r="G570" s="85" t="s">
        <v>3999</v>
      </c>
      <c r="H570" s="85"/>
      <c r="I570" s="85"/>
      <c r="J570" s="85"/>
      <c r="K570" s="34">
        <f>SUM(K568:K569)</f>
        <v>4.3559999999999999</v>
      </c>
    </row>
    <row r="571" spans="1:11" ht="20.100000000000001" customHeight="1" x14ac:dyDescent="0.25">
      <c r="A571" s="106" t="s">
        <v>4000</v>
      </c>
      <c r="B571" s="106"/>
      <c r="C571" s="106"/>
      <c r="D571" s="106"/>
      <c r="E571" s="106"/>
      <c r="F571" s="2" t="s">
        <v>4</v>
      </c>
      <c r="G571" s="87" t="s">
        <v>4001</v>
      </c>
      <c r="H571" s="87"/>
      <c r="I571" s="87" t="s">
        <v>4002</v>
      </c>
      <c r="J571" s="87"/>
      <c r="K571" s="2" t="s">
        <v>3988</v>
      </c>
    </row>
    <row r="572" spans="1:11" ht="15" customHeight="1" x14ac:dyDescent="0.25">
      <c r="A572" s="6" t="s">
        <v>4093</v>
      </c>
      <c r="B572" s="101" t="s">
        <v>4094</v>
      </c>
      <c r="C572" s="101"/>
      <c r="D572" s="101"/>
      <c r="E572" s="101"/>
      <c r="F572" s="6" t="s">
        <v>3940</v>
      </c>
      <c r="G572" s="102">
        <v>0.1333</v>
      </c>
      <c r="H572" s="102"/>
      <c r="I572" s="103">
        <v>3.96</v>
      </c>
      <c r="J572" s="103"/>
      <c r="K572" s="7">
        <f>TRUNC(TRUNC(G572,8)*I572,2)</f>
        <v>0.52</v>
      </c>
    </row>
    <row r="573" spans="1:11" ht="15" customHeight="1" x14ac:dyDescent="0.25">
      <c r="A573" s="6" t="s">
        <v>4095</v>
      </c>
      <c r="B573" s="101" t="s">
        <v>4096</v>
      </c>
      <c r="C573" s="101"/>
      <c r="D573" s="101"/>
      <c r="E573" s="101"/>
      <c r="F573" s="6" t="s">
        <v>3940</v>
      </c>
      <c r="G573" s="102">
        <v>2</v>
      </c>
      <c r="H573" s="102"/>
      <c r="I573" s="103">
        <v>14.41</v>
      </c>
      <c r="J573" s="103"/>
      <c r="K573" s="7">
        <f>TRUNC(TRUNC(G573,8)*I573,2)</f>
        <v>28.82</v>
      </c>
    </row>
    <row r="574" spans="1:11" ht="15" customHeight="1" x14ac:dyDescent="0.25">
      <c r="A574" s="6" t="s">
        <v>4097</v>
      </c>
      <c r="B574" s="101" t="s">
        <v>4098</v>
      </c>
      <c r="C574" s="101"/>
      <c r="D574" s="101"/>
      <c r="E574" s="101"/>
      <c r="F574" s="6" t="s">
        <v>3940</v>
      </c>
      <c r="G574" s="102">
        <v>3</v>
      </c>
      <c r="H574" s="102"/>
      <c r="I574" s="103">
        <v>14.58</v>
      </c>
      <c r="J574" s="103"/>
      <c r="K574" s="7">
        <f>TRUNC(TRUNC(G574,8)*I574,2)</f>
        <v>43.74</v>
      </c>
    </row>
    <row r="575" spans="1:11" ht="15" customHeight="1" x14ac:dyDescent="0.25">
      <c r="A575" s="1"/>
      <c r="B575" s="1"/>
      <c r="C575" s="1"/>
      <c r="D575" s="1"/>
      <c r="E575" s="1"/>
      <c r="F575" s="1"/>
      <c r="G575" s="85" t="s">
        <v>4005</v>
      </c>
      <c r="H575" s="85"/>
      <c r="I575" s="85"/>
      <c r="J575" s="85"/>
      <c r="K575" s="29">
        <f>SUM(K572:K574)</f>
        <v>73.08</v>
      </c>
    </row>
    <row r="576" spans="1:11" ht="15" customHeight="1" x14ac:dyDescent="0.25">
      <c r="A576" s="9"/>
      <c r="B576" s="9"/>
      <c r="C576" s="9"/>
      <c r="D576" s="9"/>
      <c r="E576" s="9"/>
      <c r="F576" s="9"/>
      <c r="G576" s="92" t="s">
        <v>4006</v>
      </c>
      <c r="H576" s="92"/>
      <c r="I576" s="92"/>
      <c r="J576" s="92"/>
      <c r="K576" s="33">
        <f>SUM(K570,K575)</f>
        <v>77.435999999999993</v>
      </c>
    </row>
    <row r="577" spans="1:11" ht="15" customHeight="1" x14ac:dyDescent="0.25">
      <c r="A577" s="9"/>
      <c r="B577" s="9"/>
      <c r="C577" s="9"/>
      <c r="D577" s="9"/>
      <c r="E577" s="9"/>
      <c r="F577" s="9"/>
      <c r="G577" s="92" t="s">
        <v>4007</v>
      </c>
      <c r="H577" s="92"/>
      <c r="I577" s="92"/>
      <c r="J577" s="92"/>
      <c r="K577" s="35">
        <v>22.5</v>
      </c>
    </row>
    <row r="578" spans="1:11" ht="15" customHeight="1" x14ac:dyDescent="0.25">
      <c r="A578" s="9"/>
      <c r="B578" s="9"/>
      <c r="C578" s="9"/>
      <c r="D578" s="9"/>
      <c r="E578" s="9"/>
      <c r="F578" s="9"/>
      <c r="G578" s="92" t="s">
        <v>4008</v>
      </c>
      <c r="H578" s="92"/>
      <c r="I578" s="92"/>
      <c r="J578" s="92"/>
      <c r="K578" s="33">
        <f>TRUNC(K576/K577,4)</f>
        <v>3.4416000000000002</v>
      </c>
    </row>
    <row r="579" spans="1:11" ht="15" customHeight="1" x14ac:dyDescent="0.25">
      <c r="A579" s="9"/>
      <c r="B579" s="9"/>
      <c r="C579" s="9"/>
      <c r="D579" s="9"/>
      <c r="E579" s="9"/>
      <c r="F579" s="9"/>
      <c r="G579" s="92" t="s">
        <v>4029</v>
      </c>
      <c r="H579" s="92"/>
      <c r="I579" s="92"/>
      <c r="J579" s="92"/>
      <c r="K579" s="33">
        <f>SUM(K578)</f>
        <v>3.4416000000000002</v>
      </c>
    </row>
    <row r="580" spans="1:11" ht="15" customHeight="1" x14ac:dyDescent="0.25">
      <c r="A580" s="9"/>
      <c r="B580" s="9"/>
      <c r="C580" s="9"/>
      <c r="D580" s="9"/>
      <c r="E580" s="9"/>
      <c r="F580" s="9"/>
      <c r="G580" s="92" t="s">
        <v>3913</v>
      </c>
      <c r="H580" s="92"/>
      <c r="I580" s="92"/>
      <c r="J580" s="92"/>
      <c r="K580" s="29">
        <f>ROUND(SUM(K579),2)</f>
        <v>3.44</v>
      </c>
    </row>
    <row r="581" spans="1:11" ht="9.9499999999999993" customHeight="1" x14ac:dyDescent="0.25">
      <c r="A581" s="9"/>
      <c r="B581" s="9"/>
      <c r="C581" s="9"/>
      <c r="D581" s="9"/>
      <c r="E581" s="9"/>
      <c r="F581" s="9"/>
      <c r="G581" s="100"/>
      <c r="H581" s="100"/>
      <c r="I581" s="100"/>
      <c r="J581" s="100"/>
      <c r="K581" s="100"/>
    </row>
    <row r="582" spans="1:11" ht="20.100000000000001" customHeight="1" x14ac:dyDescent="0.25">
      <c r="A582" s="99" t="s">
        <v>2139</v>
      </c>
      <c r="B582" s="99"/>
      <c r="C582" s="99"/>
      <c r="D582" s="99"/>
      <c r="E582" s="99"/>
      <c r="F582" s="99"/>
      <c r="G582" s="99"/>
      <c r="H582" s="99"/>
      <c r="I582" s="99"/>
      <c r="J582" s="99"/>
      <c r="K582" s="99"/>
    </row>
    <row r="583" spans="1:11" ht="15" customHeight="1" x14ac:dyDescent="0.25">
      <c r="A583" s="93" t="s">
        <v>3893</v>
      </c>
      <c r="B583" s="93"/>
      <c r="C583" s="93"/>
      <c r="D583" s="94" t="s">
        <v>3</v>
      </c>
      <c r="E583" s="94"/>
      <c r="F583" s="23" t="s">
        <v>4</v>
      </c>
      <c r="G583" s="94" t="s">
        <v>3894</v>
      </c>
      <c r="H583" s="94"/>
      <c r="I583" s="94" t="s">
        <v>3895</v>
      </c>
      <c r="J583" s="94"/>
      <c r="K583" s="23" t="s">
        <v>3896</v>
      </c>
    </row>
    <row r="584" spans="1:11" ht="15" customHeight="1" x14ac:dyDescent="0.25">
      <c r="A584" s="24" t="s">
        <v>3951</v>
      </c>
      <c r="B584" s="95" t="s">
        <v>3952</v>
      </c>
      <c r="C584" s="95"/>
      <c r="D584" s="96" t="s">
        <v>3953</v>
      </c>
      <c r="E584" s="96"/>
      <c r="F584" s="24" t="s">
        <v>3954</v>
      </c>
      <c r="G584" s="97">
        <v>4.0000000000000001E-3</v>
      </c>
      <c r="H584" s="97"/>
      <c r="I584" s="98">
        <v>215</v>
      </c>
      <c r="J584" s="98"/>
      <c r="K584" s="27">
        <f>ROUND(ROUND(G584,8)*I584,2)</f>
        <v>0.86</v>
      </c>
    </row>
    <row r="585" spans="1:11" ht="15" customHeight="1" x14ac:dyDescent="0.25">
      <c r="A585" s="24" t="s">
        <v>3955</v>
      </c>
      <c r="B585" s="95" t="s">
        <v>3956</v>
      </c>
      <c r="C585" s="95"/>
      <c r="D585" s="96" t="s">
        <v>20</v>
      </c>
      <c r="E585" s="96"/>
      <c r="F585" s="24" t="s">
        <v>3903</v>
      </c>
      <c r="G585" s="97">
        <v>5.0000000000000001E-3</v>
      </c>
      <c r="H585" s="97"/>
      <c r="I585" s="98">
        <v>19.37</v>
      </c>
      <c r="J585" s="98"/>
      <c r="K585" s="27">
        <f>ROUND(ROUND(G585,8)*I585,2)</f>
        <v>0.1</v>
      </c>
    </row>
    <row r="586" spans="1:11" ht="15" customHeight="1" x14ac:dyDescent="0.25">
      <c r="A586" s="9"/>
      <c r="B586" s="9"/>
      <c r="C586" s="9"/>
      <c r="D586" s="9"/>
      <c r="E586" s="9"/>
      <c r="F586" s="9"/>
      <c r="G586" s="91" t="s">
        <v>3906</v>
      </c>
      <c r="H586" s="91"/>
      <c r="I586" s="91"/>
      <c r="J586" s="91"/>
      <c r="K586" s="28">
        <f>SUM(K584:K585)</f>
        <v>0.96</v>
      </c>
    </row>
    <row r="587" spans="1:11" ht="15" customHeight="1" x14ac:dyDescent="0.25">
      <c r="A587" s="93" t="s">
        <v>3907</v>
      </c>
      <c r="B587" s="93"/>
      <c r="C587" s="93"/>
      <c r="D587" s="94" t="s">
        <v>3</v>
      </c>
      <c r="E587" s="94"/>
      <c r="F587" s="23" t="s">
        <v>4</v>
      </c>
      <c r="G587" s="94" t="s">
        <v>3894</v>
      </c>
      <c r="H587" s="94"/>
      <c r="I587" s="94" t="s">
        <v>3895</v>
      </c>
      <c r="J587" s="94"/>
      <c r="K587" s="23" t="s">
        <v>3896</v>
      </c>
    </row>
    <row r="588" spans="1:11" ht="21" customHeight="1" x14ac:dyDescent="0.25">
      <c r="A588" s="24" t="s">
        <v>3908</v>
      </c>
      <c r="B588" s="95" t="s">
        <v>3909</v>
      </c>
      <c r="C588" s="95"/>
      <c r="D588" s="96" t="s">
        <v>20</v>
      </c>
      <c r="E588" s="96"/>
      <c r="F588" s="24" t="s">
        <v>2056</v>
      </c>
      <c r="G588" s="97">
        <v>0.03</v>
      </c>
      <c r="H588" s="97"/>
      <c r="I588" s="98">
        <v>32.24</v>
      </c>
      <c r="J588" s="98"/>
      <c r="K588" s="27">
        <f>ROUND(ROUND(G588,8)*I588,2)</f>
        <v>0.97</v>
      </c>
    </row>
    <row r="589" spans="1:11" ht="15" customHeight="1" x14ac:dyDescent="0.25">
      <c r="A589" s="24" t="s">
        <v>3910</v>
      </c>
      <c r="B589" s="95" t="s">
        <v>3911</v>
      </c>
      <c r="C589" s="95"/>
      <c r="D589" s="96" t="s">
        <v>20</v>
      </c>
      <c r="E589" s="96"/>
      <c r="F589" s="24" t="s">
        <v>2056</v>
      </c>
      <c r="G589" s="97">
        <v>0.03</v>
      </c>
      <c r="H589" s="97"/>
      <c r="I589" s="98">
        <v>24.94</v>
      </c>
      <c r="J589" s="98"/>
      <c r="K589" s="27">
        <f>ROUND(ROUND(G589,8)*I589,2)</f>
        <v>0.75</v>
      </c>
    </row>
    <row r="590" spans="1:11" ht="18" customHeight="1" x14ac:dyDescent="0.25">
      <c r="A590" s="9"/>
      <c r="B590" s="9"/>
      <c r="C590" s="9"/>
      <c r="D590" s="9"/>
      <c r="E590" s="9"/>
      <c r="F590" s="9"/>
      <c r="G590" s="91" t="s">
        <v>3912</v>
      </c>
      <c r="H590" s="91"/>
      <c r="I590" s="91"/>
      <c r="J590" s="91"/>
      <c r="K590" s="28">
        <f>SUM(K588:K589)</f>
        <v>1.72</v>
      </c>
    </row>
    <row r="591" spans="1:11" ht="15" customHeight="1" x14ac:dyDescent="0.25">
      <c r="A591" s="9"/>
      <c r="B591" s="9"/>
      <c r="C591" s="9"/>
      <c r="D591" s="9"/>
      <c r="E591" s="9"/>
      <c r="F591" s="9"/>
      <c r="G591" s="92" t="s">
        <v>3913</v>
      </c>
      <c r="H591" s="92"/>
      <c r="I591" s="92"/>
      <c r="J591" s="92"/>
      <c r="K591" s="29">
        <f>ROUND(SUM(K586,K590),2)</f>
        <v>2.68</v>
      </c>
    </row>
    <row r="592" spans="1:11" ht="9.9499999999999993" customHeight="1" x14ac:dyDescent="0.25">
      <c r="A592" s="9"/>
      <c r="B592" s="9"/>
      <c r="C592" s="9"/>
      <c r="D592" s="9"/>
      <c r="E592" s="9"/>
      <c r="F592" s="9"/>
      <c r="G592" s="100"/>
      <c r="H592" s="100"/>
      <c r="I592" s="100"/>
      <c r="J592" s="100"/>
      <c r="K592" s="100"/>
    </row>
    <row r="593" spans="1:11" ht="20.100000000000001" customHeight="1" x14ac:dyDescent="0.25">
      <c r="A593" s="99" t="s">
        <v>2140</v>
      </c>
      <c r="B593" s="99"/>
      <c r="C593" s="99"/>
      <c r="D593" s="99"/>
      <c r="E593" s="99"/>
      <c r="F593" s="99"/>
      <c r="G593" s="99"/>
      <c r="H593" s="99"/>
      <c r="I593" s="99"/>
      <c r="J593" s="99"/>
      <c r="K593" s="99"/>
    </row>
    <row r="594" spans="1:11" ht="15" customHeight="1" x14ac:dyDescent="0.25">
      <c r="A594" s="93" t="s">
        <v>3916</v>
      </c>
      <c r="B594" s="93"/>
      <c r="C594" s="93"/>
      <c r="D594" s="94" t="s">
        <v>3</v>
      </c>
      <c r="E594" s="94"/>
      <c r="F594" s="23" t="s">
        <v>4</v>
      </c>
      <c r="G594" s="94" t="s">
        <v>3894</v>
      </c>
      <c r="H594" s="94"/>
      <c r="I594" s="94" t="s">
        <v>3895</v>
      </c>
      <c r="J594" s="94"/>
      <c r="K594" s="23" t="s">
        <v>3896</v>
      </c>
    </row>
    <row r="595" spans="1:11" ht="29.1" customHeight="1" x14ac:dyDescent="0.25">
      <c r="A595" s="24" t="s">
        <v>3957</v>
      </c>
      <c r="B595" s="95" t="s">
        <v>3958</v>
      </c>
      <c r="C595" s="95"/>
      <c r="D595" s="96" t="s">
        <v>20</v>
      </c>
      <c r="E595" s="96"/>
      <c r="F595" s="24" t="s">
        <v>3936</v>
      </c>
      <c r="G595" s="97">
        <v>2.8999999999999998E-3</v>
      </c>
      <c r="H595" s="97"/>
      <c r="I595" s="98">
        <v>75.540000000000006</v>
      </c>
      <c r="J595" s="98"/>
      <c r="K595" s="27">
        <f>TRUNC(TRUNC(G595,8)*I595,2)</f>
        <v>0.21</v>
      </c>
    </row>
    <row r="596" spans="1:11" ht="29.1" customHeight="1" x14ac:dyDescent="0.25">
      <c r="A596" s="24" t="s">
        <v>3959</v>
      </c>
      <c r="B596" s="95" t="s">
        <v>3960</v>
      </c>
      <c r="C596" s="95"/>
      <c r="D596" s="96" t="s">
        <v>20</v>
      </c>
      <c r="E596" s="96"/>
      <c r="F596" s="24" t="s">
        <v>30</v>
      </c>
      <c r="G596" s="97">
        <v>1.6999999999999999E-3</v>
      </c>
      <c r="H596" s="97"/>
      <c r="I596" s="98">
        <v>198.53</v>
      </c>
      <c r="J596" s="98"/>
      <c r="K596" s="27">
        <f>TRUNC(TRUNC(G596,8)*I596,2)</f>
        <v>0.33</v>
      </c>
    </row>
    <row r="597" spans="1:11" ht="18" customHeight="1" x14ac:dyDescent="0.25">
      <c r="A597" s="9"/>
      <c r="B597" s="9"/>
      <c r="C597" s="9"/>
      <c r="D597" s="9"/>
      <c r="E597" s="9"/>
      <c r="F597" s="9"/>
      <c r="G597" s="91" t="s">
        <v>3919</v>
      </c>
      <c r="H597" s="91"/>
      <c r="I597" s="91"/>
      <c r="J597" s="91"/>
      <c r="K597" s="28">
        <f>SUM(K595:K596)</f>
        <v>0.54</v>
      </c>
    </row>
    <row r="598" spans="1:11" ht="15" customHeight="1" x14ac:dyDescent="0.25">
      <c r="A598" s="93" t="s">
        <v>3907</v>
      </c>
      <c r="B598" s="93"/>
      <c r="C598" s="93"/>
      <c r="D598" s="94" t="s">
        <v>3</v>
      </c>
      <c r="E598" s="94"/>
      <c r="F598" s="23" t="s">
        <v>4</v>
      </c>
      <c r="G598" s="94" t="s">
        <v>3894</v>
      </c>
      <c r="H598" s="94"/>
      <c r="I598" s="94" t="s">
        <v>3895</v>
      </c>
      <c r="J598" s="94"/>
      <c r="K598" s="23" t="s">
        <v>3896</v>
      </c>
    </row>
    <row r="599" spans="1:11" ht="15" customHeight="1" x14ac:dyDescent="0.25">
      <c r="A599" s="24" t="s">
        <v>3961</v>
      </c>
      <c r="B599" s="95" t="s">
        <v>3962</v>
      </c>
      <c r="C599" s="95"/>
      <c r="D599" s="96" t="s">
        <v>20</v>
      </c>
      <c r="E599" s="96"/>
      <c r="F599" s="24" t="s">
        <v>2056</v>
      </c>
      <c r="G599" s="97">
        <v>4.5999999999999999E-3</v>
      </c>
      <c r="H599" s="97"/>
      <c r="I599" s="98">
        <v>29.5</v>
      </c>
      <c r="J599" s="98"/>
      <c r="K599" s="27">
        <f>TRUNC(TRUNC(G599,8)*I599,2)</f>
        <v>0.13</v>
      </c>
    </row>
    <row r="600" spans="1:11" ht="18" customHeight="1" x14ac:dyDescent="0.25">
      <c r="A600" s="9"/>
      <c r="B600" s="9"/>
      <c r="C600" s="9"/>
      <c r="D600" s="9"/>
      <c r="E600" s="9"/>
      <c r="F600" s="9"/>
      <c r="G600" s="91" t="s">
        <v>3912</v>
      </c>
      <c r="H600" s="91"/>
      <c r="I600" s="91"/>
      <c r="J600" s="91"/>
      <c r="K600" s="28">
        <f>SUM(K599:K599)</f>
        <v>0.13</v>
      </c>
    </row>
    <row r="601" spans="1:11" ht="15" customHeight="1" x14ac:dyDescent="0.25">
      <c r="A601" s="9"/>
      <c r="B601" s="9"/>
      <c r="C601" s="9"/>
      <c r="D601" s="9"/>
      <c r="E601" s="9"/>
      <c r="F601" s="9"/>
      <c r="G601" s="92" t="s">
        <v>3913</v>
      </c>
      <c r="H601" s="92"/>
      <c r="I601" s="92"/>
      <c r="J601" s="92"/>
      <c r="K601" s="29">
        <f>ROUND(SUM(K597,K600),2)</f>
        <v>0.67</v>
      </c>
    </row>
    <row r="602" spans="1:11" ht="9.9499999999999993" customHeight="1" x14ac:dyDescent="0.25">
      <c r="A602" s="9"/>
      <c r="B602" s="9"/>
      <c r="C602" s="9"/>
      <c r="D602" s="9"/>
      <c r="E602" s="9"/>
      <c r="F602" s="9"/>
      <c r="G602" s="100"/>
      <c r="H602" s="100"/>
      <c r="I602" s="100"/>
      <c r="J602" s="100"/>
      <c r="K602" s="100"/>
    </row>
    <row r="603" spans="1:11" ht="20.100000000000001" customHeight="1" x14ac:dyDescent="0.25">
      <c r="A603" s="99" t="s">
        <v>2141</v>
      </c>
      <c r="B603" s="99"/>
      <c r="C603" s="99"/>
      <c r="D603" s="99"/>
      <c r="E603" s="99"/>
      <c r="F603" s="99"/>
      <c r="G603" s="99"/>
      <c r="H603" s="99"/>
      <c r="I603" s="99"/>
      <c r="J603" s="99"/>
      <c r="K603" s="99"/>
    </row>
    <row r="604" spans="1:11" ht="15" customHeight="1" x14ac:dyDescent="0.25">
      <c r="A604" s="93" t="s">
        <v>3916</v>
      </c>
      <c r="B604" s="93"/>
      <c r="C604" s="93"/>
      <c r="D604" s="94" t="s">
        <v>3</v>
      </c>
      <c r="E604" s="94"/>
      <c r="F604" s="23" t="s">
        <v>4</v>
      </c>
      <c r="G604" s="94" t="s">
        <v>3894</v>
      </c>
      <c r="H604" s="94"/>
      <c r="I604" s="94" t="s">
        <v>3895</v>
      </c>
      <c r="J604" s="94"/>
      <c r="K604" s="23" t="s">
        <v>3896</v>
      </c>
    </row>
    <row r="605" spans="1:11" ht="29.1" customHeight="1" x14ac:dyDescent="0.25">
      <c r="A605" s="24" t="s">
        <v>3957</v>
      </c>
      <c r="B605" s="95" t="s">
        <v>3958</v>
      </c>
      <c r="C605" s="95"/>
      <c r="D605" s="96" t="s">
        <v>20</v>
      </c>
      <c r="E605" s="96"/>
      <c r="F605" s="24" t="s">
        <v>3936</v>
      </c>
      <c r="G605" s="97">
        <v>1.95E-2</v>
      </c>
      <c r="H605" s="97"/>
      <c r="I605" s="98">
        <v>75.540000000000006</v>
      </c>
      <c r="J605" s="98"/>
      <c r="K605" s="27">
        <f>TRUNC(TRUNC(G605,8)*I605,2)</f>
        <v>1.47</v>
      </c>
    </row>
    <row r="606" spans="1:11" ht="29.1" customHeight="1" x14ac:dyDescent="0.25">
      <c r="A606" s="24" t="s">
        <v>3959</v>
      </c>
      <c r="B606" s="95" t="s">
        <v>3960</v>
      </c>
      <c r="C606" s="95"/>
      <c r="D606" s="96" t="s">
        <v>20</v>
      </c>
      <c r="E606" s="96"/>
      <c r="F606" s="24" t="s">
        <v>30</v>
      </c>
      <c r="G606" s="97">
        <v>1.15E-2</v>
      </c>
      <c r="H606" s="97"/>
      <c r="I606" s="98">
        <v>198.53</v>
      </c>
      <c r="J606" s="98"/>
      <c r="K606" s="27">
        <f>TRUNC(TRUNC(G606,8)*I606,2)</f>
        <v>2.2799999999999998</v>
      </c>
    </row>
    <row r="607" spans="1:11" ht="18" customHeight="1" x14ac:dyDescent="0.25">
      <c r="A607" s="9"/>
      <c r="B607" s="9"/>
      <c r="C607" s="9"/>
      <c r="D607" s="9"/>
      <c r="E607" s="9"/>
      <c r="F607" s="9"/>
      <c r="G607" s="91" t="s">
        <v>3919</v>
      </c>
      <c r="H607" s="91"/>
      <c r="I607" s="91"/>
      <c r="J607" s="91"/>
      <c r="K607" s="28">
        <f>SUM(K605:K606)</f>
        <v>3.75</v>
      </c>
    </row>
    <row r="608" spans="1:11" ht="15" customHeight="1" x14ac:dyDescent="0.25">
      <c r="A608" s="93" t="s">
        <v>3907</v>
      </c>
      <c r="B608" s="93"/>
      <c r="C608" s="93"/>
      <c r="D608" s="94" t="s">
        <v>3</v>
      </c>
      <c r="E608" s="94"/>
      <c r="F608" s="23" t="s">
        <v>4</v>
      </c>
      <c r="G608" s="94" t="s">
        <v>3894</v>
      </c>
      <c r="H608" s="94"/>
      <c r="I608" s="94" t="s">
        <v>3895</v>
      </c>
      <c r="J608" s="94"/>
      <c r="K608" s="23" t="s">
        <v>3896</v>
      </c>
    </row>
    <row r="609" spans="1:11" ht="15" customHeight="1" x14ac:dyDescent="0.25">
      <c r="A609" s="24" t="s">
        <v>3910</v>
      </c>
      <c r="B609" s="95" t="s">
        <v>3911</v>
      </c>
      <c r="C609" s="95"/>
      <c r="D609" s="96" t="s">
        <v>20</v>
      </c>
      <c r="E609" s="96"/>
      <c r="F609" s="24" t="s">
        <v>2056</v>
      </c>
      <c r="G609" s="97">
        <v>3.1E-2</v>
      </c>
      <c r="H609" s="97"/>
      <c r="I609" s="98">
        <v>24.94</v>
      </c>
      <c r="J609" s="98"/>
      <c r="K609" s="27">
        <f>TRUNC(TRUNC(G609,8)*I609,2)</f>
        <v>0.77</v>
      </c>
    </row>
    <row r="610" spans="1:11" ht="18" customHeight="1" x14ac:dyDescent="0.25">
      <c r="A610" s="9"/>
      <c r="B610" s="9"/>
      <c r="C610" s="9"/>
      <c r="D610" s="9"/>
      <c r="E610" s="9"/>
      <c r="F610" s="9"/>
      <c r="G610" s="91" t="s">
        <v>3912</v>
      </c>
      <c r="H610" s="91"/>
      <c r="I610" s="91"/>
      <c r="J610" s="91"/>
      <c r="K610" s="28">
        <f>SUM(K609:K609)</f>
        <v>0.77</v>
      </c>
    </row>
    <row r="611" spans="1:11" ht="15" customHeight="1" x14ac:dyDescent="0.25">
      <c r="A611" s="9"/>
      <c r="B611" s="9"/>
      <c r="C611" s="9"/>
      <c r="D611" s="9"/>
      <c r="E611" s="9"/>
      <c r="F611" s="9"/>
      <c r="G611" s="92" t="s">
        <v>3913</v>
      </c>
      <c r="H611" s="92"/>
      <c r="I611" s="92"/>
      <c r="J611" s="92"/>
      <c r="K611" s="29">
        <f>ROUND(SUM(K607,K610),2)</f>
        <v>4.5199999999999996</v>
      </c>
    </row>
    <row r="612" spans="1:11" ht="9.9499999999999993" customHeight="1" x14ac:dyDescent="0.25">
      <c r="A612" s="9"/>
      <c r="B612" s="9"/>
      <c r="C612" s="9"/>
      <c r="D612" s="9"/>
      <c r="E612" s="9"/>
      <c r="F612" s="9"/>
      <c r="G612" s="100"/>
      <c r="H612" s="100"/>
      <c r="I612" s="100"/>
      <c r="J612" s="100"/>
      <c r="K612" s="100"/>
    </row>
    <row r="613" spans="1:11" ht="20.100000000000001" customHeight="1" x14ac:dyDescent="0.25">
      <c r="A613" s="99" t="s">
        <v>2142</v>
      </c>
      <c r="B613" s="99"/>
      <c r="C613" s="99"/>
      <c r="D613" s="99"/>
      <c r="E613" s="99"/>
      <c r="F613" s="99"/>
      <c r="G613" s="99"/>
      <c r="H613" s="99"/>
      <c r="I613" s="99"/>
      <c r="J613" s="99"/>
      <c r="K613" s="99"/>
    </row>
    <row r="614" spans="1:11" ht="15" customHeight="1" x14ac:dyDescent="0.25">
      <c r="A614" s="93" t="s">
        <v>3916</v>
      </c>
      <c r="B614" s="93"/>
      <c r="C614" s="93"/>
      <c r="D614" s="94" t="s">
        <v>3</v>
      </c>
      <c r="E614" s="94"/>
      <c r="F614" s="23" t="s">
        <v>4</v>
      </c>
      <c r="G614" s="94" t="s">
        <v>3894</v>
      </c>
      <c r="H614" s="94"/>
      <c r="I614" s="94" t="s">
        <v>3895</v>
      </c>
      <c r="J614" s="94"/>
      <c r="K614" s="23" t="s">
        <v>3896</v>
      </c>
    </row>
    <row r="615" spans="1:11" ht="29.1" customHeight="1" x14ac:dyDescent="0.25">
      <c r="A615" s="24" t="s">
        <v>3963</v>
      </c>
      <c r="B615" s="95" t="s">
        <v>3964</v>
      </c>
      <c r="C615" s="95"/>
      <c r="D615" s="96" t="s">
        <v>20</v>
      </c>
      <c r="E615" s="96"/>
      <c r="F615" s="24" t="s">
        <v>3936</v>
      </c>
      <c r="G615" s="97">
        <v>0.86950000000000005</v>
      </c>
      <c r="H615" s="97"/>
      <c r="I615" s="98">
        <v>8.9</v>
      </c>
      <c r="J615" s="98"/>
      <c r="K615" s="27">
        <f>TRUNC(TRUNC(G615,8)*I615,2)</f>
        <v>7.73</v>
      </c>
    </row>
    <row r="616" spans="1:11" ht="29.1" customHeight="1" x14ac:dyDescent="0.25">
      <c r="A616" s="24" t="s">
        <v>3965</v>
      </c>
      <c r="B616" s="95" t="s">
        <v>3966</v>
      </c>
      <c r="C616" s="95"/>
      <c r="D616" s="96" t="s">
        <v>20</v>
      </c>
      <c r="E616" s="96"/>
      <c r="F616" s="24" t="s">
        <v>30</v>
      </c>
      <c r="G616" s="97">
        <v>1.137</v>
      </c>
      <c r="H616" s="97"/>
      <c r="I616" s="98">
        <v>32.76</v>
      </c>
      <c r="J616" s="98"/>
      <c r="K616" s="27">
        <f>TRUNC(TRUNC(G616,8)*I616,2)</f>
        <v>37.24</v>
      </c>
    </row>
    <row r="617" spans="1:11" ht="21" customHeight="1" x14ac:dyDescent="0.25">
      <c r="A617" s="24" t="s">
        <v>3967</v>
      </c>
      <c r="B617" s="95" t="s">
        <v>3968</v>
      </c>
      <c r="C617" s="95"/>
      <c r="D617" s="96" t="s">
        <v>20</v>
      </c>
      <c r="E617" s="96"/>
      <c r="F617" s="24" t="s">
        <v>3936</v>
      </c>
      <c r="G617" s="97">
        <v>0.86950000000000005</v>
      </c>
      <c r="H617" s="97"/>
      <c r="I617" s="98">
        <v>27.59</v>
      </c>
      <c r="J617" s="98"/>
      <c r="K617" s="27">
        <f>TRUNC(TRUNC(G617,8)*I617,2)</f>
        <v>23.98</v>
      </c>
    </row>
    <row r="618" spans="1:11" ht="21" customHeight="1" x14ac:dyDescent="0.25">
      <c r="A618" s="24" t="s">
        <v>3969</v>
      </c>
      <c r="B618" s="95" t="s">
        <v>3970</v>
      </c>
      <c r="C618" s="95"/>
      <c r="D618" s="96" t="s">
        <v>20</v>
      </c>
      <c r="E618" s="96"/>
      <c r="F618" s="24" t="s">
        <v>30</v>
      </c>
      <c r="G618" s="97">
        <v>1.137</v>
      </c>
      <c r="H618" s="97"/>
      <c r="I618" s="98">
        <v>28.09</v>
      </c>
      <c r="J618" s="98"/>
      <c r="K618" s="27">
        <f>TRUNC(TRUNC(G618,8)*I618,2)</f>
        <v>31.93</v>
      </c>
    </row>
    <row r="619" spans="1:11" ht="18" customHeight="1" x14ac:dyDescent="0.25">
      <c r="A619" s="9"/>
      <c r="B619" s="9"/>
      <c r="C619" s="9"/>
      <c r="D619" s="9"/>
      <c r="E619" s="9"/>
      <c r="F619" s="9"/>
      <c r="G619" s="91" t="s">
        <v>3919</v>
      </c>
      <c r="H619" s="91"/>
      <c r="I619" s="91"/>
      <c r="J619" s="91"/>
      <c r="K619" s="28">
        <f>SUM(K615:K618)</f>
        <v>100.88</v>
      </c>
    </row>
    <row r="620" spans="1:11" ht="15" customHeight="1" x14ac:dyDescent="0.25">
      <c r="A620" s="93" t="s">
        <v>3907</v>
      </c>
      <c r="B620" s="93"/>
      <c r="C620" s="93"/>
      <c r="D620" s="94" t="s">
        <v>3</v>
      </c>
      <c r="E620" s="94"/>
      <c r="F620" s="23" t="s">
        <v>4</v>
      </c>
      <c r="G620" s="94" t="s">
        <v>3894</v>
      </c>
      <c r="H620" s="94"/>
      <c r="I620" s="94" t="s">
        <v>3895</v>
      </c>
      <c r="J620" s="94"/>
      <c r="K620" s="23" t="s">
        <v>3896</v>
      </c>
    </row>
    <row r="621" spans="1:11" ht="15" customHeight="1" x14ac:dyDescent="0.25">
      <c r="A621" s="24" t="s">
        <v>3971</v>
      </c>
      <c r="B621" s="95" t="s">
        <v>3972</v>
      </c>
      <c r="C621" s="95"/>
      <c r="D621" s="96" t="s">
        <v>20</v>
      </c>
      <c r="E621" s="96"/>
      <c r="F621" s="24" t="s">
        <v>2056</v>
      </c>
      <c r="G621" s="97">
        <v>7.22E-2</v>
      </c>
      <c r="H621" s="97"/>
      <c r="I621" s="98">
        <v>32.69</v>
      </c>
      <c r="J621" s="98"/>
      <c r="K621" s="27">
        <f>TRUNC(TRUNC(G621,8)*I621,2)</f>
        <v>2.36</v>
      </c>
    </row>
    <row r="622" spans="1:11" ht="15" customHeight="1" x14ac:dyDescent="0.25">
      <c r="A622" s="24" t="s">
        <v>3910</v>
      </c>
      <c r="B622" s="95" t="s">
        <v>3911</v>
      </c>
      <c r="C622" s="95"/>
      <c r="D622" s="96" t="s">
        <v>20</v>
      </c>
      <c r="E622" s="96"/>
      <c r="F622" s="24" t="s">
        <v>2056</v>
      </c>
      <c r="G622" s="97">
        <v>0.44790000000000002</v>
      </c>
      <c r="H622" s="97"/>
      <c r="I622" s="98">
        <v>24.94</v>
      </c>
      <c r="J622" s="98"/>
      <c r="K622" s="27">
        <f>TRUNC(TRUNC(G622,8)*I622,2)</f>
        <v>11.17</v>
      </c>
    </row>
    <row r="623" spans="1:11" ht="18" customHeight="1" x14ac:dyDescent="0.25">
      <c r="A623" s="9"/>
      <c r="B623" s="9"/>
      <c r="C623" s="9"/>
      <c r="D623" s="9"/>
      <c r="E623" s="9"/>
      <c r="F623" s="9"/>
      <c r="G623" s="91" t="s">
        <v>3912</v>
      </c>
      <c r="H623" s="91"/>
      <c r="I623" s="91"/>
      <c r="J623" s="91"/>
      <c r="K623" s="28">
        <f>SUM(K621:K622)</f>
        <v>13.53</v>
      </c>
    </row>
    <row r="624" spans="1:11" ht="15" customHeight="1" x14ac:dyDescent="0.25">
      <c r="A624" s="9"/>
      <c r="B624" s="9"/>
      <c r="C624" s="9"/>
      <c r="D624" s="9"/>
      <c r="E624" s="9"/>
      <c r="F624" s="9"/>
      <c r="G624" s="92" t="s">
        <v>3913</v>
      </c>
      <c r="H624" s="92"/>
      <c r="I624" s="92"/>
      <c r="J624" s="92"/>
      <c r="K624" s="29">
        <f>ROUND(SUM(K619,K623),2)</f>
        <v>114.41</v>
      </c>
    </row>
    <row r="625" spans="1:11" ht="9.9499999999999993" customHeight="1" x14ac:dyDescent="0.25">
      <c r="A625" s="9"/>
      <c r="B625" s="9"/>
      <c r="C625" s="9"/>
      <c r="D625" s="9"/>
      <c r="E625" s="9"/>
      <c r="F625" s="9"/>
      <c r="G625" s="100"/>
      <c r="H625" s="100"/>
      <c r="I625" s="100"/>
      <c r="J625" s="100"/>
      <c r="K625" s="100"/>
    </row>
    <row r="626" spans="1:11" ht="20.100000000000001" customHeight="1" x14ac:dyDescent="0.25">
      <c r="A626" s="99" t="s">
        <v>2143</v>
      </c>
      <c r="B626" s="99"/>
      <c r="C626" s="99"/>
      <c r="D626" s="99"/>
      <c r="E626" s="99"/>
      <c r="F626" s="99"/>
      <c r="G626" s="99"/>
      <c r="H626" s="99"/>
      <c r="I626" s="99"/>
      <c r="J626" s="99"/>
      <c r="K626" s="99"/>
    </row>
    <row r="627" spans="1:11" ht="15" customHeight="1" x14ac:dyDescent="0.25">
      <c r="A627" s="93" t="s">
        <v>3916</v>
      </c>
      <c r="B627" s="93"/>
      <c r="C627" s="93"/>
      <c r="D627" s="94" t="s">
        <v>3</v>
      </c>
      <c r="E627" s="94"/>
      <c r="F627" s="23" t="s">
        <v>4</v>
      </c>
      <c r="G627" s="94" t="s">
        <v>3894</v>
      </c>
      <c r="H627" s="94"/>
      <c r="I627" s="94" t="s">
        <v>3895</v>
      </c>
      <c r="J627" s="94"/>
      <c r="K627" s="23" t="s">
        <v>3896</v>
      </c>
    </row>
    <row r="628" spans="1:11" ht="38.1" customHeight="1" x14ac:dyDescent="0.25">
      <c r="A628" s="24" t="s">
        <v>3973</v>
      </c>
      <c r="B628" s="95" t="s">
        <v>3974</v>
      </c>
      <c r="C628" s="95"/>
      <c r="D628" s="96" t="s">
        <v>20</v>
      </c>
      <c r="E628" s="96"/>
      <c r="F628" s="24" t="s">
        <v>3936</v>
      </c>
      <c r="G628" s="97">
        <v>6.3E-3</v>
      </c>
      <c r="H628" s="97"/>
      <c r="I628" s="98">
        <v>94.61</v>
      </c>
      <c r="J628" s="98"/>
      <c r="K628" s="27">
        <f>TRUNC(TRUNC(G628,8)*I628,2)</f>
        <v>0.59</v>
      </c>
    </row>
    <row r="629" spans="1:11" ht="38.1" customHeight="1" x14ac:dyDescent="0.25">
      <c r="A629" s="24" t="s">
        <v>3975</v>
      </c>
      <c r="B629" s="95" t="s">
        <v>3976</v>
      </c>
      <c r="C629" s="95"/>
      <c r="D629" s="96" t="s">
        <v>20</v>
      </c>
      <c r="E629" s="96"/>
      <c r="F629" s="24" t="s">
        <v>30</v>
      </c>
      <c r="G629" s="97">
        <v>1.0200000000000001E-2</v>
      </c>
      <c r="H629" s="97"/>
      <c r="I629" s="98">
        <v>370.94</v>
      </c>
      <c r="J629" s="98"/>
      <c r="K629" s="27">
        <f>TRUNC(TRUNC(G629,8)*I629,2)</f>
        <v>3.78</v>
      </c>
    </row>
    <row r="630" spans="1:11" ht="29.1" customHeight="1" x14ac:dyDescent="0.25">
      <c r="A630" s="24" t="s">
        <v>3977</v>
      </c>
      <c r="B630" s="95" t="s">
        <v>3978</v>
      </c>
      <c r="C630" s="95"/>
      <c r="D630" s="96" t="s">
        <v>20</v>
      </c>
      <c r="E630" s="96"/>
      <c r="F630" s="24" t="s">
        <v>3936</v>
      </c>
      <c r="G630" s="97">
        <v>4.8999999999999998E-3</v>
      </c>
      <c r="H630" s="97"/>
      <c r="I630" s="98">
        <v>74.180000000000007</v>
      </c>
      <c r="J630" s="98"/>
      <c r="K630" s="27">
        <f>TRUNC(TRUNC(G630,8)*I630,2)</f>
        <v>0.36</v>
      </c>
    </row>
    <row r="631" spans="1:11" ht="29.1" customHeight="1" x14ac:dyDescent="0.25">
      <c r="A631" s="24" t="s">
        <v>3979</v>
      </c>
      <c r="B631" s="95" t="s">
        <v>3980</v>
      </c>
      <c r="C631" s="95"/>
      <c r="D631" s="96" t="s">
        <v>20</v>
      </c>
      <c r="E631" s="96"/>
      <c r="F631" s="24" t="s">
        <v>30</v>
      </c>
      <c r="G631" s="97">
        <v>5.5999999999999999E-3</v>
      </c>
      <c r="H631" s="97"/>
      <c r="I631" s="98">
        <v>166.79</v>
      </c>
      <c r="J631" s="98"/>
      <c r="K631" s="27">
        <f>TRUNC(TRUNC(G631,8)*I631,2)</f>
        <v>0.93</v>
      </c>
    </row>
    <row r="632" spans="1:11" ht="18" customHeight="1" x14ac:dyDescent="0.25">
      <c r="A632" s="9"/>
      <c r="B632" s="9"/>
      <c r="C632" s="9"/>
      <c r="D632" s="9"/>
      <c r="E632" s="9"/>
      <c r="F632" s="9"/>
      <c r="G632" s="91" t="s">
        <v>3919</v>
      </c>
      <c r="H632" s="91"/>
      <c r="I632" s="91"/>
      <c r="J632" s="91"/>
      <c r="K632" s="28">
        <f>SUM(K628:K631)</f>
        <v>5.66</v>
      </c>
    </row>
    <row r="633" spans="1:11" ht="15" customHeight="1" x14ac:dyDescent="0.25">
      <c r="A633" s="9"/>
      <c r="B633" s="9"/>
      <c r="C633" s="9"/>
      <c r="D633" s="9"/>
      <c r="E633" s="9"/>
      <c r="F633" s="9"/>
      <c r="G633" s="92" t="s">
        <v>3913</v>
      </c>
      <c r="H633" s="92"/>
      <c r="I633" s="92"/>
      <c r="J633" s="92"/>
      <c r="K633" s="29">
        <f>ROUND(SUM(K632),2)</f>
        <v>5.66</v>
      </c>
    </row>
    <row r="634" spans="1:11" ht="9.9499999999999993" customHeight="1" x14ac:dyDescent="0.25">
      <c r="A634" s="9"/>
      <c r="B634" s="9"/>
      <c r="C634" s="9"/>
      <c r="D634" s="9"/>
      <c r="E634" s="9"/>
      <c r="F634" s="9"/>
      <c r="G634" s="100"/>
      <c r="H634" s="100"/>
      <c r="I634" s="100"/>
      <c r="J634" s="100"/>
      <c r="K634" s="100"/>
    </row>
    <row r="635" spans="1:11" ht="20.100000000000001" customHeight="1" x14ac:dyDescent="0.25">
      <c r="A635" s="99" t="s">
        <v>2144</v>
      </c>
      <c r="B635" s="99"/>
      <c r="C635" s="99"/>
      <c r="D635" s="99"/>
      <c r="E635" s="99"/>
      <c r="F635" s="99"/>
      <c r="G635" s="99"/>
      <c r="H635" s="99"/>
      <c r="I635" s="99"/>
      <c r="J635" s="99"/>
      <c r="K635" s="99"/>
    </row>
    <row r="636" spans="1:11" ht="15" customHeight="1" x14ac:dyDescent="0.25">
      <c r="A636" s="93" t="s">
        <v>3916</v>
      </c>
      <c r="B636" s="93"/>
      <c r="C636" s="93"/>
      <c r="D636" s="94" t="s">
        <v>3</v>
      </c>
      <c r="E636" s="94"/>
      <c r="F636" s="23" t="s">
        <v>4</v>
      </c>
      <c r="G636" s="94" t="s">
        <v>3894</v>
      </c>
      <c r="H636" s="94"/>
      <c r="I636" s="94" t="s">
        <v>3895</v>
      </c>
      <c r="J636" s="94"/>
      <c r="K636" s="23" t="s">
        <v>3896</v>
      </c>
    </row>
    <row r="637" spans="1:11" ht="38.1" customHeight="1" x14ac:dyDescent="0.25">
      <c r="A637" s="24" t="s">
        <v>3973</v>
      </c>
      <c r="B637" s="95" t="s">
        <v>3974</v>
      </c>
      <c r="C637" s="95"/>
      <c r="D637" s="96" t="s">
        <v>20</v>
      </c>
      <c r="E637" s="96"/>
      <c r="F637" s="24" t="s">
        <v>3936</v>
      </c>
      <c r="G637" s="97">
        <v>1.2999999999999999E-3</v>
      </c>
      <c r="H637" s="97"/>
      <c r="I637" s="98">
        <v>94.61</v>
      </c>
      <c r="J637" s="98"/>
      <c r="K637" s="27">
        <f>TRUNC(TRUNC(G637,8)*I637,2)</f>
        <v>0.12</v>
      </c>
    </row>
    <row r="638" spans="1:11" ht="38.1" customHeight="1" x14ac:dyDescent="0.25">
      <c r="A638" s="24" t="s">
        <v>3975</v>
      </c>
      <c r="B638" s="95" t="s">
        <v>3976</v>
      </c>
      <c r="C638" s="95"/>
      <c r="D638" s="96" t="s">
        <v>20</v>
      </c>
      <c r="E638" s="96"/>
      <c r="F638" s="24" t="s">
        <v>30</v>
      </c>
      <c r="G638" s="97">
        <v>3.0999999999999999E-3</v>
      </c>
      <c r="H638" s="97"/>
      <c r="I638" s="98">
        <v>370.94</v>
      </c>
      <c r="J638" s="98"/>
      <c r="K638" s="27">
        <f>TRUNC(TRUNC(G638,8)*I638,2)</f>
        <v>1.1399999999999999</v>
      </c>
    </row>
    <row r="639" spans="1:11" ht="18" customHeight="1" x14ac:dyDescent="0.25">
      <c r="A639" s="9"/>
      <c r="B639" s="9"/>
      <c r="C639" s="9"/>
      <c r="D639" s="9"/>
      <c r="E639" s="9"/>
      <c r="F639" s="9"/>
      <c r="G639" s="91" t="s">
        <v>3919</v>
      </c>
      <c r="H639" s="91"/>
      <c r="I639" s="91"/>
      <c r="J639" s="91"/>
      <c r="K639" s="28">
        <f>SUM(K637:K638)</f>
        <v>1.2599999999999998</v>
      </c>
    </row>
    <row r="640" spans="1:11" ht="15" customHeight="1" x14ac:dyDescent="0.25">
      <c r="A640" s="9"/>
      <c r="B640" s="9"/>
      <c r="C640" s="9"/>
      <c r="D640" s="9"/>
      <c r="E640" s="9"/>
      <c r="F640" s="9"/>
      <c r="G640" s="92" t="s">
        <v>3913</v>
      </c>
      <c r="H640" s="92"/>
      <c r="I640" s="92"/>
      <c r="J640" s="92"/>
      <c r="K640" s="29">
        <f>ROUND(SUM(K639),2)</f>
        <v>1.26</v>
      </c>
    </row>
    <row r="641" spans="1:11" ht="9.9499999999999993" customHeight="1" x14ac:dyDescent="0.25">
      <c r="A641" s="9"/>
      <c r="B641" s="9"/>
      <c r="C641" s="9"/>
      <c r="D641" s="9"/>
      <c r="E641" s="9"/>
      <c r="F641" s="9"/>
      <c r="G641" s="100"/>
      <c r="H641" s="100"/>
      <c r="I641" s="100"/>
      <c r="J641" s="100"/>
      <c r="K641" s="100"/>
    </row>
    <row r="642" spans="1:11" ht="20.100000000000001" customHeight="1" x14ac:dyDescent="0.25">
      <c r="A642" s="99" t="s">
        <v>2145</v>
      </c>
      <c r="B642" s="99"/>
      <c r="C642" s="99"/>
      <c r="D642" s="99"/>
      <c r="E642" s="99"/>
      <c r="F642" s="99"/>
      <c r="G642" s="99"/>
      <c r="H642" s="99"/>
      <c r="I642" s="99"/>
      <c r="J642" s="99"/>
      <c r="K642" s="99"/>
    </row>
    <row r="643" spans="1:11" ht="15" customHeight="1" x14ac:dyDescent="0.25">
      <c r="A643" s="93" t="s">
        <v>3916</v>
      </c>
      <c r="B643" s="93"/>
      <c r="C643" s="93"/>
      <c r="D643" s="94" t="s">
        <v>3</v>
      </c>
      <c r="E643" s="94"/>
      <c r="F643" s="23" t="s">
        <v>4</v>
      </c>
      <c r="G643" s="94" t="s">
        <v>3894</v>
      </c>
      <c r="H643" s="94"/>
      <c r="I643" s="94" t="s">
        <v>3895</v>
      </c>
      <c r="J643" s="94"/>
      <c r="K643" s="23" t="s">
        <v>3896</v>
      </c>
    </row>
    <row r="644" spans="1:11" ht="38.1" customHeight="1" x14ac:dyDescent="0.25">
      <c r="A644" s="24" t="s">
        <v>3973</v>
      </c>
      <c r="B644" s="95" t="s">
        <v>3974</v>
      </c>
      <c r="C644" s="95"/>
      <c r="D644" s="96" t="s">
        <v>20</v>
      </c>
      <c r="E644" s="96"/>
      <c r="F644" s="24" t="s">
        <v>3936</v>
      </c>
      <c r="G644" s="97">
        <v>5.0000000000000001E-4</v>
      </c>
      <c r="H644" s="97"/>
      <c r="I644" s="98">
        <v>94.61</v>
      </c>
      <c r="J644" s="98"/>
      <c r="K644" s="27">
        <f>TRUNC(TRUNC(G644,8)*I644,2)</f>
        <v>0.04</v>
      </c>
    </row>
    <row r="645" spans="1:11" ht="38.1" customHeight="1" x14ac:dyDescent="0.25">
      <c r="A645" s="24" t="s">
        <v>3975</v>
      </c>
      <c r="B645" s="95" t="s">
        <v>3976</v>
      </c>
      <c r="C645" s="95"/>
      <c r="D645" s="96" t="s">
        <v>20</v>
      </c>
      <c r="E645" s="96"/>
      <c r="F645" s="24" t="s">
        <v>30</v>
      </c>
      <c r="G645" s="97">
        <v>1.1999999999999999E-3</v>
      </c>
      <c r="H645" s="97"/>
      <c r="I645" s="98">
        <v>370.94</v>
      </c>
      <c r="J645" s="98"/>
      <c r="K645" s="27">
        <f>TRUNC(TRUNC(G645,8)*I645,2)</f>
        <v>0.44</v>
      </c>
    </row>
    <row r="646" spans="1:11" ht="18" customHeight="1" x14ac:dyDescent="0.25">
      <c r="A646" s="9"/>
      <c r="B646" s="9"/>
      <c r="C646" s="9"/>
      <c r="D646" s="9"/>
      <c r="E646" s="9"/>
      <c r="F646" s="9"/>
      <c r="G646" s="91" t="s">
        <v>3919</v>
      </c>
      <c r="H646" s="91"/>
      <c r="I646" s="91"/>
      <c r="J646" s="91"/>
      <c r="K646" s="28">
        <f>SUM(K644:K645)</f>
        <v>0.48</v>
      </c>
    </row>
    <row r="647" spans="1:11" ht="15" customHeight="1" x14ac:dyDescent="0.25">
      <c r="A647" s="9"/>
      <c r="B647" s="9"/>
      <c r="C647" s="9"/>
      <c r="D647" s="9"/>
      <c r="E647" s="9"/>
      <c r="F647" s="9"/>
      <c r="G647" s="92" t="s">
        <v>3913</v>
      </c>
      <c r="H647" s="92"/>
      <c r="I647" s="92"/>
      <c r="J647" s="92"/>
      <c r="K647" s="29">
        <f>ROUND(SUM(K646),2)</f>
        <v>0.48</v>
      </c>
    </row>
    <row r="648" spans="1:11" ht="9.9499999999999993" customHeight="1" x14ac:dyDescent="0.25">
      <c r="A648" s="9"/>
      <c r="B648" s="9"/>
      <c r="C648" s="9"/>
      <c r="D648" s="9"/>
      <c r="E648" s="9"/>
      <c r="F648" s="9"/>
      <c r="G648" s="100"/>
      <c r="H648" s="100"/>
      <c r="I648" s="100"/>
      <c r="J648" s="100"/>
      <c r="K648" s="100"/>
    </row>
    <row r="649" spans="1:11" ht="20.100000000000001" customHeight="1" x14ac:dyDescent="0.25">
      <c r="A649" s="99" t="s">
        <v>2146</v>
      </c>
      <c r="B649" s="99"/>
      <c r="C649" s="99"/>
      <c r="D649" s="99"/>
      <c r="E649" s="99"/>
      <c r="F649" s="99"/>
      <c r="G649" s="99"/>
      <c r="H649" s="99"/>
      <c r="I649" s="99"/>
      <c r="J649" s="99"/>
      <c r="K649" s="99"/>
    </row>
    <row r="650" spans="1:11" ht="15" customHeight="1" x14ac:dyDescent="0.25">
      <c r="A650" s="93" t="s">
        <v>3981</v>
      </c>
      <c r="B650" s="93"/>
      <c r="C650" s="93"/>
      <c r="D650" s="94" t="s">
        <v>3</v>
      </c>
      <c r="E650" s="94"/>
      <c r="F650" s="23" t="s">
        <v>4</v>
      </c>
      <c r="G650" s="94" t="s">
        <v>3894</v>
      </c>
      <c r="H650" s="94"/>
      <c r="I650" s="94" t="s">
        <v>3895</v>
      </c>
      <c r="J650" s="94"/>
      <c r="K650" s="23" t="s">
        <v>3896</v>
      </c>
    </row>
    <row r="651" spans="1:11" ht="21" customHeight="1" x14ac:dyDescent="0.25">
      <c r="A651" s="24" t="s">
        <v>70</v>
      </c>
      <c r="B651" s="95" t="s">
        <v>3982</v>
      </c>
      <c r="C651" s="95"/>
      <c r="D651" s="96" t="s">
        <v>25</v>
      </c>
      <c r="E651" s="96"/>
      <c r="F651" s="24" t="s">
        <v>61</v>
      </c>
      <c r="G651" s="97">
        <v>1</v>
      </c>
      <c r="H651" s="97"/>
      <c r="I651" s="98">
        <v>28.42</v>
      </c>
      <c r="J651" s="98"/>
      <c r="K651" s="27">
        <f>ROUND(ROUND(G651,8)*I651,2)</f>
        <v>28.42</v>
      </c>
    </row>
    <row r="652" spans="1:11" ht="15" customHeight="1" x14ac:dyDescent="0.25">
      <c r="A652" s="9"/>
      <c r="B652" s="9"/>
      <c r="C652" s="9"/>
      <c r="D652" s="9"/>
      <c r="E652" s="9"/>
      <c r="F652" s="9"/>
      <c r="G652" s="91" t="s">
        <v>3983</v>
      </c>
      <c r="H652" s="91"/>
      <c r="I652" s="91"/>
      <c r="J652" s="91"/>
      <c r="K652" s="28">
        <f>SUM(K651:K651)</f>
        <v>28.42</v>
      </c>
    </row>
    <row r="653" spans="1:11" ht="15" customHeight="1" x14ac:dyDescent="0.25">
      <c r="A653" s="9"/>
      <c r="B653" s="9"/>
      <c r="C653" s="9"/>
      <c r="D653" s="9"/>
      <c r="E653" s="9"/>
      <c r="F653" s="9"/>
      <c r="G653" s="92" t="s">
        <v>3913</v>
      </c>
      <c r="H653" s="92"/>
      <c r="I653" s="92"/>
      <c r="J653" s="92"/>
      <c r="K653" s="29">
        <f>ROUND(SUM(K652),2)</f>
        <v>28.42</v>
      </c>
    </row>
    <row r="654" spans="1:11" ht="9.9499999999999993" customHeight="1" x14ac:dyDescent="0.25">
      <c r="A654" s="9"/>
      <c r="B654" s="9"/>
      <c r="C654" s="9"/>
      <c r="D654" s="9"/>
      <c r="E654" s="9"/>
      <c r="F654" s="9"/>
      <c r="G654" s="100"/>
      <c r="H654" s="100"/>
      <c r="I654" s="100"/>
      <c r="J654" s="100"/>
      <c r="K654" s="100"/>
    </row>
    <row r="655" spans="1:11" ht="20.100000000000001" customHeight="1" x14ac:dyDescent="0.25">
      <c r="A655" s="99" t="s">
        <v>2147</v>
      </c>
      <c r="B655" s="99"/>
      <c r="C655" s="99"/>
      <c r="D655" s="99"/>
      <c r="E655" s="99"/>
      <c r="F655" s="99"/>
      <c r="G655" s="99"/>
      <c r="H655" s="99"/>
      <c r="I655" s="99"/>
      <c r="J655" s="99"/>
      <c r="K655" s="99"/>
    </row>
    <row r="656" spans="1:11" ht="15" customHeight="1" x14ac:dyDescent="0.25">
      <c r="A656" s="93" t="s">
        <v>3916</v>
      </c>
      <c r="B656" s="93"/>
      <c r="C656" s="93"/>
      <c r="D656" s="94" t="s">
        <v>3</v>
      </c>
      <c r="E656" s="94"/>
      <c r="F656" s="23" t="s">
        <v>4</v>
      </c>
      <c r="G656" s="94" t="s">
        <v>3894</v>
      </c>
      <c r="H656" s="94"/>
      <c r="I656" s="94" t="s">
        <v>3895</v>
      </c>
      <c r="J656" s="94"/>
      <c r="K656" s="23" t="s">
        <v>3896</v>
      </c>
    </row>
    <row r="657" spans="1:11" ht="38.1" customHeight="1" x14ac:dyDescent="0.25">
      <c r="A657" s="24" t="s">
        <v>3973</v>
      </c>
      <c r="B657" s="95" t="s">
        <v>3974</v>
      </c>
      <c r="C657" s="95"/>
      <c r="D657" s="96" t="s">
        <v>20</v>
      </c>
      <c r="E657" s="96"/>
      <c r="F657" s="24" t="s">
        <v>3936</v>
      </c>
      <c r="G657" s="97">
        <v>1.2999999999999999E-3</v>
      </c>
      <c r="H657" s="97"/>
      <c r="I657" s="98">
        <v>94.61</v>
      </c>
      <c r="J657" s="98"/>
      <c r="K657" s="27">
        <f>TRUNC(TRUNC(G657,8)*I657,2)</f>
        <v>0.12</v>
      </c>
    </row>
    <row r="658" spans="1:11" ht="38.1" customHeight="1" x14ac:dyDescent="0.25">
      <c r="A658" s="24" t="s">
        <v>3975</v>
      </c>
      <c r="B658" s="95" t="s">
        <v>3976</v>
      </c>
      <c r="C658" s="95"/>
      <c r="D658" s="96" t="s">
        <v>20</v>
      </c>
      <c r="E658" s="96"/>
      <c r="F658" s="24" t="s">
        <v>30</v>
      </c>
      <c r="G658" s="97">
        <v>3.0999999999999999E-3</v>
      </c>
      <c r="H658" s="97"/>
      <c r="I658" s="98">
        <v>370.94</v>
      </c>
      <c r="J658" s="98"/>
      <c r="K658" s="27">
        <f>TRUNC(TRUNC(G658,8)*I658,2)</f>
        <v>1.1399999999999999</v>
      </c>
    </row>
    <row r="659" spans="1:11" ht="18" customHeight="1" x14ac:dyDescent="0.25">
      <c r="A659" s="9"/>
      <c r="B659" s="9"/>
      <c r="C659" s="9"/>
      <c r="D659" s="9"/>
      <c r="E659" s="9"/>
      <c r="F659" s="9"/>
      <c r="G659" s="91" t="s">
        <v>3919</v>
      </c>
      <c r="H659" s="91"/>
      <c r="I659" s="91"/>
      <c r="J659" s="91"/>
      <c r="K659" s="28">
        <f>SUM(K657:K658)</f>
        <v>1.2599999999999998</v>
      </c>
    </row>
    <row r="660" spans="1:11" ht="15" customHeight="1" x14ac:dyDescent="0.25">
      <c r="A660" s="9"/>
      <c r="B660" s="9"/>
      <c r="C660" s="9"/>
      <c r="D660" s="9"/>
      <c r="E660" s="9"/>
      <c r="F660" s="9"/>
      <c r="G660" s="92" t="s">
        <v>3913</v>
      </c>
      <c r="H660" s="92"/>
      <c r="I660" s="92"/>
      <c r="J660" s="92"/>
      <c r="K660" s="29">
        <f>ROUND(SUM(K659),2)</f>
        <v>1.26</v>
      </c>
    </row>
    <row r="661" spans="1:11" ht="9.9499999999999993" customHeight="1" x14ac:dyDescent="0.25">
      <c r="A661" s="9"/>
      <c r="B661" s="9"/>
      <c r="C661" s="9"/>
      <c r="D661" s="9"/>
      <c r="E661" s="9"/>
      <c r="F661" s="9"/>
      <c r="G661" s="100"/>
      <c r="H661" s="100"/>
      <c r="I661" s="100"/>
      <c r="J661" s="100"/>
      <c r="K661" s="100"/>
    </row>
    <row r="662" spans="1:11" ht="20.100000000000001" customHeight="1" x14ac:dyDescent="0.25">
      <c r="A662" s="99" t="s">
        <v>2148</v>
      </c>
      <c r="B662" s="99"/>
      <c r="C662" s="99"/>
      <c r="D662" s="99"/>
      <c r="E662" s="99"/>
      <c r="F662" s="99"/>
      <c r="G662" s="99"/>
      <c r="H662" s="99"/>
      <c r="I662" s="99"/>
      <c r="J662" s="99"/>
      <c r="K662" s="99"/>
    </row>
    <row r="663" spans="1:11" ht="12.95" customHeight="1" x14ac:dyDescent="0.25">
      <c r="A663" s="107" t="s">
        <v>3984</v>
      </c>
      <c r="B663" s="107"/>
      <c r="C663" s="107"/>
      <c r="D663" s="108" t="s">
        <v>3985</v>
      </c>
      <c r="E663" s="87" t="s">
        <v>3986</v>
      </c>
      <c r="F663" s="87"/>
      <c r="G663" s="87" t="s">
        <v>3987</v>
      </c>
      <c r="H663" s="87"/>
      <c r="I663" s="87"/>
      <c r="J663" s="87"/>
      <c r="K663" s="87" t="s">
        <v>3988</v>
      </c>
    </row>
    <row r="664" spans="1:11" ht="12" customHeight="1" x14ac:dyDescent="0.25">
      <c r="A664" s="107"/>
      <c r="B664" s="107"/>
      <c r="C664" s="107"/>
      <c r="D664" s="108"/>
      <c r="E664" s="23" t="s">
        <v>3989</v>
      </c>
      <c r="F664" s="23" t="s">
        <v>3990</v>
      </c>
      <c r="G664" s="94" t="s">
        <v>3989</v>
      </c>
      <c r="H664" s="94"/>
      <c r="I664" s="94" t="s">
        <v>3990</v>
      </c>
      <c r="J664" s="94"/>
      <c r="K664" s="87"/>
    </row>
    <row r="665" spans="1:11" ht="15" customHeight="1" x14ac:dyDescent="0.25">
      <c r="A665" s="6" t="s">
        <v>3991</v>
      </c>
      <c r="B665" s="104" t="s">
        <v>3992</v>
      </c>
      <c r="C665" s="104"/>
      <c r="D665" s="31">
        <v>1</v>
      </c>
      <c r="E665" s="32">
        <v>0.34</v>
      </c>
      <c r="F665" s="32">
        <v>0.66</v>
      </c>
      <c r="G665" s="105">
        <v>355.46550000000002</v>
      </c>
      <c r="H665" s="105"/>
      <c r="I665" s="105">
        <v>95.872399999999999</v>
      </c>
      <c r="J665" s="105"/>
      <c r="K665" s="33">
        <f>ROUND(D665*(ROUND(E665*G665,4)+ROUND(F665*I665,4)),4)</f>
        <v>184.13409999999999</v>
      </c>
    </row>
    <row r="666" spans="1:11" ht="15" customHeight="1" x14ac:dyDescent="0.25">
      <c r="A666" s="6" t="s">
        <v>3993</v>
      </c>
      <c r="B666" s="104" t="s">
        <v>3994</v>
      </c>
      <c r="C666" s="104"/>
      <c r="D666" s="31">
        <v>1</v>
      </c>
      <c r="E666" s="32">
        <v>1</v>
      </c>
      <c r="F666" s="32">
        <v>0</v>
      </c>
      <c r="G666" s="105">
        <v>365.3972</v>
      </c>
      <c r="H666" s="105"/>
      <c r="I666" s="105">
        <v>147.8879</v>
      </c>
      <c r="J666" s="105"/>
      <c r="K666" s="33">
        <f>ROUND(D666*(ROUND(E666*G666,4)+ROUND(F666*I666,4)),4)</f>
        <v>365.3972</v>
      </c>
    </row>
    <row r="667" spans="1:11" ht="15" customHeight="1" x14ac:dyDescent="0.25">
      <c r="A667" s="6" t="s">
        <v>3995</v>
      </c>
      <c r="B667" s="104" t="s">
        <v>3996</v>
      </c>
      <c r="C667" s="104"/>
      <c r="D667" s="31">
        <v>1</v>
      </c>
      <c r="E667" s="32">
        <v>0.97</v>
      </c>
      <c r="F667" s="32">
        <v>0.03</v>
      </c>
      <c r="G667" s="105">
        <v>324.64210000000003</v>
      </c>
      <c r="H667" s="105"/>
      <c r="I667" s="105">
        <v>159.20740000000001</v>
      </c>
      <c r="J667" s="105"/>
      <c r="K667" s="33">
        <f>ROUND(D667*(ROUND(E667*G667,4)+ROUND(F667*I667,4)),4)</f>
        <v>319.67899999999997</v>
      </c>
    </row>
    <row r="668" spans="1:11" ht="15.95" customHeight="1" x14ac:dyDescent="0.25">
      <c r="A668" s="6" t="s">
        <v>3997</v>
      </c>
      <c r="B668" s="104" t="s">
        <v>3998</v>
      </c>
      <c r="C668" s="104"/>
      <c r="D668" s="31">
        <v>1</v>
      </c>
      <c r="E668" s="32">
        <v>0.79</v>
      </c>
      <c r="F668" s="32">
        <v>0.21</v>
      </c>
      <c r="G668" s="105">
        <v>284.72230000000002</v>
      </c>
      <c r="H668" s="105"/>
      <c r="I668" s="105">
        <v>125.70480000000001</v>
      </c>
      <c r="J668" s="105"/>
      <c r="K668" s="33">
        <f>ROUND(D668*(ROUND(E668*G668,4)+ROUND(F668*I668,4)),4)</f>
        <v>251.32859999999999</v>
      </c>
    </row>
    <row r="669" spans="1:11" ht="15" customHeight="1" x14ac:dyDescent="0.25">
      <c r="A669" s="1"/>
      <c r="B669" s="1"/>
      <c r="C669" s="1"/>
      <c r="D669" s="1"/>
      <c r="E669" s="1"/>
      <c r="F669" s="1"/>
      <c r="G669" s="85" t="s">
        <v>3999</v>
      </c>
      <c r="H669" s="85"/>
      <c r="I669" s="85"/>
      <c r="J669" s="85"/>
      <c r="K669" s="34">
        <f>SUM(K664:K668)</f>
        <v>1120.5389</v>
      </c>
    </row>
    <row r="670" spans="1:11" ht="20.100000000000001" customHeight="1" x14ac:dyDescent="0.25">
      <c r="A670" s="106" t="s">
        <v>4000</v>
      </c>
      <c r="B670" s="106"/>
      <c r="C670" s="106"/>
      <c r="D670" s="106"/>
      <c r="E670" s="106"/>
      <c r="F670" s="2" t="s">
        <v>4</v>
      </c>
      <c r="G670" s="87" t="s">
        <v>4001</v>
      </c>
      <c r="H670" s="87"/>
      <c r="I670" s="87" t="s">
        <v>4002</v>
      </c>
      <c r="J670" s="87"/>
      <c r="K670" s="2" t="s">
        <v>3988</v>
      </c>
    </row>
    <row r="671" spans="1:11" ht="15" customHeight="1" x14ac:dyDescent="0.25">
      <c r="A671" s="6" t="s">
        <v>4003</v>
      </c>
      <c r="B671" s="101" t="s">
        <v>4004</v>
      </c>
      <c r="C671" s="101"/>
      <c r="D671" s="101"/>
      <c r="E671" s="101"/>
      <c r="F671" s="6" t="s">
        <v>3940</v>
      </c>
      <c r="G671" s="114">
        <v>1</v>
      </c>
      <c r="H671" s="114"/>
      <c r="I671" s="115">
        <v>22.527200000000001</v>
      </c>
      <c r="J671" s="115"/>
      <c r="K671" s="35">
        <f>ROUND(ROUND(G671,5)*I671,4)</f>
        <v>22.527200000000001</v>
      </c>
    </row>
    <row r="672" spans="1:11" ht="15" customHeight="1" x14ac:dyDescent="0.25">
      <c r="A672" s="1"/>
      <c r="B672" s="1"/>
      <c r="C672" s="1"/>
      <c r="D672" s="1"/>
      <c r="E672" s="1"/>
      <c r="F672" s="1"/>
      <c r="G672" s="85" t="s">
        <v>4005</v>
      </c>
      <c r="H672" s="85"/>
      <c r="I672" s="85"/>
      <c r="J672" s="85"/>
      <c r="K672" s="36">
        <f>SUM(K671:K671)</f>
        <v>22.527200000000001</v>
      </c>
    </row>
    <row r="673" spans="1:11" ht="15" customHeight="1" x14ac:dyDescent="0.25">
      <c r="A673" s="9"/>
      <c r="B673" s="9"/>
      <c r="C673" s="9"/>
      <c r="D673" s="9"/>
      <c r="E673" s="9"/>
      <c r="F673" s="9"/>
      <c r="G673" s="92" t="s">
        <v>4006</v>
      </c>
      <c r="H673" s="92"/>
      <c r="I673" s="92"/>
      <c r="J673" s="92"/>
      <c r="K673" s="33">
        <f>SUM(K669,K672)</f>
        <v>1143.0661</v>
      </c>
    </row>
    <row r="674" spans="1:11" ht="15" customHeight="1" x14ac:dyDescent="0.25">
      <c r="A674" s="9"/>
      <c r="B674" s="9"/>
      <c r="C674" s="9"/>
      <c r="D674" s="9"/>
      <c r="E674" s="9"/>
      <c r="F674" s="9"/>
      <c r="G674" s="92" t="s">
        <v>4007</v>
      </c>
      <c r="H674" s="92"/>
      <c r="I674" s="92"/>
      <c r="J674" s="92"/>
      <c r="K674" s="37">
        <v>113.18</v>
      </c>
    </row>
    <row r="675" spans="1:11" ht="15" customHeight="1" x14ac:dyDescent="0.25">
      <c r="A675" s="9"/>
      <c r="B675" s="9"/>
      <c r="C675" s="9"/>
      <c r="D675" s="9"/>
      <c r="E675" s="9"/>
      <c r="F675" s="9"/>
      <c r="G675" s="92" t="s">
        <v>4008</v>
      </c>
      <c r="H675" s="92"/>
      <c r="I675" s="92"/>
      <c r="J675" s="92"/>
      <c r="K675" s="33">
        <f>ROUND(K673/K674,4)</f>
        <v>10.099500000000001</v>
      </c>
    </row>
    <row r="676" spans="1:11" ht="15" customHeight="1" x14ac:dyDescent="0.25">
      <c r="A676" s="9"/>
      <c r="B676" s="9"/>
      <c r="C676" s="9"/>
      <c r="D676" s="9"/>
      <c r="E676" s="9"/>
      <c r="F676" s="9"/>
      <c r="G676" s="92" t="s">
        <v>4009</v>
      </c>
      <c r="H676" s="92"/>
      <c r="I676" s="92"/>
      <c r="J676" s="92"/>
      <c r="K676" s="33">
        <f>ROUND(K675*0.00746,4)</f>
        <v>7.5300000000000006E-2</v>
      </c>
    </row>
    <row r="677" spans="1:11" ht="20.100000000000001" customHeight="1" x14ac:dyDescent="0.25">
      <c r="A677" s="106" t="s">
        <v>4010</v>
      </c>
      <c r="B677" s="106"/>
      <c r="C677" s="106"/>
      <c r="D677" s="106"/>
      <c r="E677" s="106"/>
      <c r="F677" s="2" t="s">
        <v>4</v>
      </c>
      <c r="G677" s="87" t="s">
        <v>4001</v>
      </c>
      <c r="H677" s="87"/>
      <c r="I677" s="87" t="s">
        <v>3895</v>
      </c>
      <c r="J677" s="87"/>
      <c r="K677" s="2" t="s">
        <v>4011</v>
      </c>
    </row>
    <row r="678" spans="1:11" ht="15" customHeight="1" x14ac:dyDescent="0.25">
      <c r="A678" s="6" t="s">
        <v>4012</v>
      </c>
      <c r="B678" s="104" t="s">
        <v>4013</v>
      </c>
      <c r="C678" s="104"/>
      <c r="D678" s="104"/>
      <c r="E678" s="104"/>
      <c r="F678" s="6" t="s">
        <v>77</v>
      </c>
      <c r="G678" s="113">
        <v>1</v>
      </c>
      <c r="H678" s="113"/>
      <c r="I678" s="105">
        <v>195.03</v>
      </c>
      <c r="J678" s="105"/>
      <c r="K678" s="33">
        <f>ROUND(ROUND(G678,5)*I678,4)</f>
        <v>195.03</v>
      </c>
    </row>
    <row r="679" spans="1:11" ht="15" customHeight="1" x14ac:dyDescent="0.25">
      <c r="A679" s="1"/>
      <c r="B679" s="1"/>
      <c r="C679" s="1"/>
      <c r="D679" s="1"/>
      <c r="E679" s="1"/>
      <c r="F679" s="1"/>
      <c r="G679" s="85" t="s">
        <v>4014</v>
      </c>
      <c r="H679" s="85"/>
      <c r="I679" s="85"/>
      <c r="J679" s="85"/>
      <c r="K679" s="34">
        <f>SUM(K678:K678)</f>
        <v>195.03</v>
      </c>
    </row>
    <row r="680" spans="1:11" ht="15" customHeight="1" x14ac:dyDescent="0.25">
      <c r="A680" s="106" t="s">
        <v>4015</v>
      </c>
      <c r="B680" s="106"/>
      <c r="C680" s="106"/>
      <c r="D680" s="23" t="s">
        <v>4016</v>
      </c>
      <c r="E680" s="94" t="s">
        <v>4017</v>
      </c>
      <c r="F680" s="94"/>
      <c r="G680" s="94" t="s">
        <v>4001</v>
      </c>
      <c r="H680" s="94"/>
      <c r="I680" s="94" t="s">
        <v>3895</v>
      </c>
      <c r="J680" s="94"/>
      <c r="K680" s="23" t="s">
        <v>4011</v>
      </c>
    </row>
    <row r="681" spans="1:11" ht="20.100000000000001" customHeight="1" x14ac:dyDescent="0.25">
      <c r="A681" s="38" t="s">
        <v>4012</v>
      </c>
      <c r="B681" s="109" t="s">
        <v>4018</v>
      </c>
      <c r="C681" s="109"/>
      <c r="D681" s="38" t="s">
        <v>4019</v>
      </c>
      <c r="E681" s="110" t="s">
        <v>4020</v>
      </c>
      <c r="F681" s="110"/>
      <c r="G681" s="111">
        <v>2.2000000000000002</v>
      </c>
      <c r="H681" s="111"/>
      <c r="I681" s="112">
        <v>3.47</v>
      </c>
      <c r="J681" s="112"/>
      <c r="K681" s="41">
        <f>ROUND(ROUND(G681,5)*I681,4)</f>
        <v>7.6340000000000003</v>
      </c>
    </row>
    <row r="682" spans="1:11" ht="15" customHeight="1" x14ac:dyDescent="0.25">
      <c r="A682" s="1"/>
      <c r="B682" s="1"/>
      <c r="C682" s="1"/>
      <c r="D682" s="1"/>
      <c r="E682" s="1"/>
      <c r="F682" s="1"/>
      <c r="G682" s="85" t="s">
        <v>4021</v>
      </c>
      <c r="H682" s="85"/>
      <c r="I682" s="85"/>
      <c r="J682" s="85"/>
      <c r="K682" s="33">
        <f>SUM(K681:K681)</f>
        <v>7.6340000000000003</v>
      </c>
    </row>
    <row r="683" spans="1:11" ht="12.95" customHeight="1" x14ac:dyDescent="0.25">
      <c r="A683" s="106" t="s">
        <v>4022</v>
      </c>
      <c r="B683" s="106"/>
      <c r="C683" s="94" t="s">
        <v>4023</v>
      </c>
      <c r="D683" s="94" t="s">
        <v>5</v>
      </c>
      <c r="E683" s="94" t="s">
        <v>4024</v>
      </c>
      <c r="F683" s="94"/>
      <c r="G683" s="94" t="s">
        <v>4025</v>
      </c>
      <c r="H683" s="94"/>
      <c r="I683" s="94" t="s">
        <v>2086</v>
      </c>
      <c r="J683" s="94"/>
      <c r="K683" s="94" t="s">
        <v>4011</v>
      </c>
    </row>
    <row r="684" spans="1:11" ht="12" customHeight="1" x14ac:dyDescent="0.25">
      <c r="A684" s="106"/>
      <c r="B684" s="106"/>
      <c r="C684" s="94"/>
      <c r="D684" s="94"/>
      <c r="E684" s="23" t="s">
        <v>2092</v>
      </c>
      <c r="F684" s="23" t="s">
        <v>4026</v>
      </c>
      <c r="G684" s="23" t="s">
        <v>2092</v>
      </c>
      <c r="H684" s="23" t="s">
        <v>4026</v>
      </c>
      <c r="I684" s="23" t="s">
        <v>2092</v>
      </c>
      <c r="J684" s="23" t="s">
        <v>4026</v>
      </c>
      <c r="K684" s="94"/>
    </row>
    <row r="685" spans="1:11" ht="27.95" customHeight="1" x14ac:dyDescent="0.25">
      <c r="A685" s="38" t="s">
        <v>4012</v>
      </c>
      <c r="B685" s="39" t="s">
        <v>4018</v>
      </c>
      <c r="C685" s="38" t="s">
        <v>4027</v>
      </c>
      <c r="D685" s="40">
        <v>2.2000000000000002</v>
      </c>
      <c r="E685" s="42">
        <v>0</v>
      </c>
      <c r="F685" s="43">
        <v>1.25</v>
      </c>
      <c r="G685" s="42">
        <v>0</v>
      </c>
      <c r="H685" s="43">
        <v>1</v>
      </c>
      <c r="I685" s="42">
        <v>0</v>
      </c>
      <c r="J685" s="43">
        <v>0.82</v>
      </c>
      <c r="K685" s="41">
        <f>ROUND(D685*(ROUND(E685*F685,4)+ROUND(G685*H685,4)+ROUND(I685*J685,4)),4)</f>
        <v>0</v>
      </c>
    </row>
    <row r="686" spans="1:11" ht="15" customHeight="1" x14ac:dyDescent="0.25">
      <c r="A686" s="1"/>
      <c r="B686" s="1"/>
      <c r="C686" s="1"/>
      <c r="D686" s="1"/>
      <c r="E686" s="1"/>
      <c r="F686" s="1"/>
      <c r="G686" s="85" t="s">
        <v>4028</v>
      </c>
      <c r="H686" s="85"/>
      <c r="I686" s="85"/>
      <c r="J686" s="85"/>
      <c r="K686" s="33">
        <f>SUM(K684:K685)</f>
        <v>0</v>
      </c>
    </row>
    <row r="687" spans="1:11" ht="15" customHeight="1" x14ac:dyDescent="0.25">
      <c r="A687" s="9"/>
      <c r="B687" s="9"/>
      <c r="C687" s="9"/>
      <c r="D687" s="9"/>
      <c r="E687" s="9"/>
      <c r="F687" s="9"/>
      <c r="G687" s="92" t="s">
        <v>4029</v>
      </c>
      <c r="H687" s="92"/>
      <c r="I687" s="92"/>
      <c r="J687" s="92"/>
      <c r="K687" s="33">
        <f>SUM(K675,K676,K679,K682,K686)</f>
        <v>212.83879999999999</v>
      </c>
    </row>
    <row r="688" spans="1:11" ht="15" customHeight="1" x14ac:dyDescent="0.25">
      <c r="A688" s="9"/>
      <c r="B688" s="9"/>
      <c r="C688" s="9"/>
      <c r="D688" s="9"/>
      <c r="E688" s="9"/>
      <c r="F688" s="9"/>
      <c r="G688" s="92" t="s">
        <v>3913</v>
      </c>
      <c r="H688" s="92"/>
      <c r="I688" s="92"/>
      <c r="J688" s="92"/>
      <c r="K688" s="29">
        <f>ROUND(SUM(K687),2)</f>
        <v>212.84</v>
      </c>
    </row>
    <row r="689" spans="1:11" ht="9.9499999999999993" customHeight="1" x14ac:dyDescent="0.25">
      <c r="A689" s="9"/>
      <c r="B689" s="9"/>
      <c r="C689" s="9"/>
      <c r="D689" s="9"/>
      <c r="E689" s="9"/>
      <c r="F689" s="9"/>
      <c r="G689" s="100"/>
      <c r="H689" s="100"/>
      <c r="I689" s="100"/>
      <c r="J689" s="100"/>
      <c r="K689" s="100"/>
    </row>
    <row r="690" spans="1:11" ht="20.100000000000001" customHeight="1" x14ac:dyDescent="0.25">
      <c r="A690" s="99" t="s">
        <v>2149</v>
      </c>
      <c r="B690" s="99"/>
      <c r="C690" s="99"/>
      <c r="D690" s="99"/>
      <c r="E690" s="99"/>
      <c r="F690" s="99"/>
      <c r="G690" s="99"/>
      <c r="H690" s="99"/>
      <c r="I690" s="99"/>
      <c r="J690" s="99"/>
      <c r="K690" s="99"/>
    </row>
    <row r="691" spans="1:11" ht="15" customHeight="1" x14ac:dyDescent="0.25">
      <c r="A691" s="93" t="s">
        <v>3916</v>
      </c>
      <c r="B691" s="93"/>
      <c r="C691" s="93"/>
      <c r="D691" s="94" t="s">
        <v>3</v>
      </c>
      <c r="E691" s="94"/>
      <c r="F691" s="23" t="s">
        <v>4</v>
      </c>
      <c r="G691" s="94" t="s">
        <v>3894</v>
      </c>
      <c r="H691" s="94"/>
      <c r="I691" s="94" t="s">
        <v>3895</v>
      </c>
      <c r="J691" s="94"/>
      <c r="K691" s="23" t="s">
        <v>3896</v>
      </c>
    </row>
    <row r="692" spans="1:11" ht="45.95" customHeight="1" x14ac:dyDescent="0.25">
      <c r="A692" s="24" t="s">
        <v>3934</v>
      </c>
      <c r="B692" s="95" t="s">
        <v>3935</v>
      </c>
      <c r="C692" s="95"/>
      <c r="D692" s="96" t="s">
        <v>20</v>
      </c>
      <c r="E692" s="96"/>
      <c r="F692" s="24" t="s">
        <v>3936</v>
      </c>
      <c r="G692" s="97">
        <v>2.5891999999999998E-3</v>
      </c>
      <c r="H692" s="97"/>
      <c r="I692" s="98">
        <v>76.52</v>
      </c>
      <c r="J692" s="98"/>
      <c r="K692" s="27">
        <f t="shared" ref="K692:K697" si="4">TRUNC(TRUNC(G692,8)*I692,2)</f>
        <v>0.19</v>
      </c>
    </row>
    <row r="693" spans="1:11" ht="45.95" customHeight="1" x14ac:dyDescent="0.25">
      <c r="A693" s="24" t="s">
        <v>28</v>
      </c>
      <c r="B693" s="95" t="s">
        <v>29</v>
      </c>
      <c r="C693" s="95"/>
      <c r="D693" s="96" t="s">
        <v>20</v>
      </c>
      <c r="E693" s="96"/>
      <c r="F693" s="24" t="s">
        <v>30</v>
      </c>
      <c r="G693" s="97">
        <v>1.0702000000000001E-3</v>
      </c>
      <c r="H693" s="97"/>
      <c r="I693" s="98">
        <v>322.67</v>
      </c>
      <c r="J693" s="98"/>
      <c r="K693" s="27">
        <f t="shared" si="4"/>
        <v>0.34</v>
      </c>
    </row>
    <row r="694" spans="1:11" ht="29.1" customHeight="1" x14ac:dyDescent="0.25">
      <c r="A694" s="24" t="s">
        <v>4030</v>
      </c>
      <c r="B694" s="95" t="s">
        <v>4031</v>
      </c>
      <c r="C694" s="95"/>
      <c r="D694" s="96" t="s">
        <v>20</v>
      </c>
      <c r="E694" s="96"/>
      <c r="F694" s="24" t="s">
        <v>3936</v>
      </c>
      <c r="G694" s="97">
        <v>3.3568999999999999E-3</v>
      </c>
      <c r="H694" s="97"/>
      <c r="I694" s="98">
        <v>105.44</v>
      </c>
      <c r="J694" s="98"/>
      <c r="K694" s="27">
        <f t="shared" si="4"/>
        <v>0.35</v>
      </c>
    </row>
    <row r="695" spans="1:11" ht="29.1" customHeight="1" x14ac:dyDescent="0.25">
      <c r="A695" s="24" t="s">
        <v>4032</v>
      </c>
      <c r="B695" s="95" t="s">
        <v>4033</v>
      </c>
      <c r="C695" s="95"/>
      <c r="D695" s="96" t="s">
        <v>20</v>
      </c>
      <c r="E695" s="96"/>
      <c r="F695" s="24" t="s">
        <v>30</v>
      </c>
      <c r="G695" s="97">
        <v>3.0249999999999998E-4</v>
      </c>
      <c r="H695" s="97"/>
      <c r="I695" s="98">
        <v>265.02</v>
      </c>
      <c r="J695" s="98"/>
      <c r="K695" s="27">
        <f t="shared" si="4"/>
        <v>0.08</v>
      </c>
    </row>
    <row r="696" spans="1:11" ht="38.1" customHeight="1" x14ac:dyDescent="0.25">
      <c r="A696" s="24" t="s">
        <v>4034</v>
      </c>
      <c r="B696" s="95" t="s">
        <v>4035</v>
      </c>
      <c r="C696" s="95"/>
      <c r="D696" s="96" t="s">
        <v>20</v>
      </c>
      <c r="E696" s="96"/>
      <c r="F696" s="24" t="s">
        <v>3936</v>
      </c>
      <c r="G696" s="97">
        <v>2.9082999999999999E-3</v>
      </c>
      <c r="H696" s="97"/>
      <c r="I696" s="98">
        <v>94.54</v>
      </c>
      <c r="J696" s="98"/>
      <c r="K696" s="27">
        <f t="shared" si="4"/>
        <v>0.27</v>
      </c>
    </row>
    <row r="697" spans="1:11" ht="38.1" customHeight="1" x14ac:dyDescent="0.25">
      <c r="A697" s="24" t="s">
        <v>4036</v>
      </c>
      <c r="B697" s="95" t="s">
        <v>4037</v>
      </c>
      <c r="C697" s="95"/>
      <c r="D697" s="96" t="s">
        <v>20</v>
      </c>
      <c r="E697" s="96"/>
      <c r="F697" s="24" t="s">
        <v>30</v>
      </c>
      <c r="G697" s="97">
        <v>7.5109999999999999E-4</v>
      </c>
      <c r="H697" s="97"/>
      <c r="I697" s="98">
        <v>225.43</v>
      </c>
      <c r="J697" s="98"/>
      <c r="K697" s="27">
        <f t="shared" si="4"/>
        <v>0.16</v>
      </c>
    </row>
    <row r="698" spans="1:11" ht="18" customHeight="1" x14ac:dyDescent="0.25">
      <c r="A698" s="9"/>
      <c r="B698" s="9"/>
      <c r="C698" s="9"/>
      <c r="D698" s="9"/>
      <c r="E698" s="9"/>
      <c r="F698" s="9"/>
      <c r="G698" s="91" t="s">
        <v>3919</v>
      </c>
      <c r="H698" s="91"/>
      <c r="I698" s="91"/>
      <c r="J698" s="91"/>
      <c r="K698" s="28">
        <f>SUM(K692:K697)</f>
        <v>1.39</v>
      </c>
    </row>
    <row r="699" spans="1:11" ht="15" customHeight="1" x14ac:dyDescent="0.25">
      <c r="A699" s="93" t="s">
        <v>3907</v>
      </c>
      <c r="B699" s="93"/>
      <c r="C699" s="93"/>
      <c r="D699" s="94" t="s">
        <v>3</v>
      </c>
      <c r="E699" s="94"/>
      <c r="F699" s="23" t="s">
        <v>4</v>
      </c>
      <c r="G699" s="94" t="s">
        <v>3894</v>
      </c>
      <c r="H699" s="94"/>
      <c r="I699" s="94" t="s">
        <v>3895</v>
      </c>
      <c r="J699" s="94"/>
      <c r="K699" s="23" t="s">
        <v>3896</v>
      </c>
    </row>
    <row r="700" spans="1:11" ht="15" customHeight="1" x14ac:dyDescent="0.25">
      <c r="A700" s="24" t="s">
        <v>3910</v>
      </c>
      <c r="B700" s="95" t="s">
        <v>3911</v>
      </c>
      <c r="C700" s="95"/>
      <c r="D700" s="96" t="s">
        <v>20</v>
      </c>
      <c r="E700" s="96"/>
      <c r="F700" s="24" t="s">
        <v>2056</v>
      </c>
      <c r="G700" s="97">
        <v>3.6592999999999999E-3</v>
      </c>
      <c r="H700" s="97"/>
      <c r="I700" s="98">
        <v>24.94</v>
      </c>
      <c r="J700" s="98"/>
      <c r="K700" s="27">
        <f>TRUNC(TRUNC(G700,8)*I700,2)</f>
        <v>0.09</v>
      </c>
    </row>
    <row r="701" spans="1:11" ht="18" customHeight="1" x14ac:dyDescent="0.25">
      <c r="A701" s="9"/>
      <c r="B701" s="9"/>
      <c r="C701" s="9"/>
      <c r="D701" s="9"/>
      <c r="E701" s="9"/>
      <c r="F701" s="9"/>
      <c r="G701" s="91" t="s">
        <v>3912</v>
      </c>
      <c r="H701" s="91"/>
      <c r="I701" s="91"/>
      <c r="J701" s="91"/>
      <c r="K701" s="28">
        <f>SUM(K700:K700)</f>
        <v>0.09</v>
      </c>
    </row>
    <row r="702" spans="1:11" ht="15" customHeight="1" x14ac:dyDescent="0.25">
      <c r="A702" s="9"/>
      <c r="B702" s="9"/>
      <c r="C702" s="9"/>
      <c r="D702" s="9"/>
      <c r="E702" s="9"/>
      <c r="F702" s="9"/>
      <c r="G702" s="92" t="s">
        <v>3913</v>
      </c>
      <c r="H702" s="92"/>
      <c r="I702" s="92"/>
      <c r="J702" s="92"/>
      <c r="K702" s="29">
        <f>ROUND(SUM(K698,K701),2)</f>
        <v>1.48</v>
      </c>
    </row>
    <row r="703" spans="1:11" ht="9.9499999999999993" customHeight="1" x14ac:dyDescent="0.25">
      <c r="A703" s="9"/>
      <c r="B703" s="9"/>
      <c r="C703" s="9"/>
      <c r="D703" s="9"/>
      <c r="E703" s="9"/>
      <c r="F703" s="9"/>
      <c r="G703" s="100"/>
      <c r="H703" s="100"/>
      <c r="I703" s="100"/>
      <c r="J703" s="100"/>
      <c r="K703" s="100"/>
    </row>
    <row r="704" spans="1:11" ht="20.100000000000001" customHeight="1" x14ac:dyDescent="0.25">
      <c r="A704" s="99" t="s">
        <v>2150</v>
      </c>
      <c r="B704" s="99"/>
      <c r="C704" s="99"/>
      <c r="D704" s="99"/>
      <c r="E704" s="99"/>
      <c r="F704" s="99"/>
      <c r="G704" s="99"/>
      <c r="H704" s="99"/>
      <c r="I704" s="99"/>
      <c r="J704" s="99"/>
      <c r="K704" s="99"/>
    </row>
    <row r="705" spans="1:11" ht="15" customHeight="1" x14ac:dyDescent="0.25">
      <c r="A705" s="93" t="s">
        <v>3893</v>
      </c>
      <c r="B705" s="93"/>
      <c r="C705" s="93"/>
      <c r="D705" s="94" t="s">
        <v>3</v>
      </c>
      <c r="E705" s="94"/>
      <c r="F705" s="23" t="s">
        <v>4</v>
      </c>
      <c r="G705" s="94" t="s">
        <v>3894</v>
      </c>
      <c r="H705" s="94"/>
      <c r="I705" s="94" t="s">
        <v>3895</v>
      </c>
      <c r="J705" s="94"/>
      <c r="K705" s="23" t="s">
        <v>3896</v>
      </c>
    </row>
    <row r="706" spans="1:11" ht="21" customHeight="1" x14ac:dyDescent="0.25">
      <c r="A706" s="24" t="s">
        <v>4038</v>
      </c>
      <c r="B706" s="95" t="s">
        <v>4039</v>
      </c>
      <c r="C706" s="95"/>
      <c r="D706" s="96" t="s">
        <v>20</v>
      </c>
      <c r="E706" s="96"/>
      <c r="F706" s="24" t="s">
        <v>34</v>
      </c>
      <c r="G706" s="97">
        <v>6.6E-3</v>
      </c>
      <c r="H706" s="97"/>
      <c r="I706" s="98">
        <v>210.23</v>
      </c>
      <c r="J706" s="98"/>
      <c r="K706" s="27">
        <f>TRUNC(TRUNC(G706,8)*I706,2)</f>
        <v>1.38</v>
      </c>
    </row>
    <row r="707" spans="1:11" ht="21" customHeight="1" x14ac:dyDescent="0.25">
      <c r="A707" s="24" t="s">
        <v>4040</v>
      </c>
      <c r="B707" s="95" t="s">
        <v>4041</v>
      </c>
      <c r="C707" s="95"/>
      <c r="D707" s="96" t="s">
        <v>20</v>
      </c>
      <c r="E707" s="96"/>
      <c r="F707" s="24" t="s">
        <v>84</v>
      </c>
      <c r="G707" s="97">
        <v>1.0049999999999999</v>
      </c>
      <c r="H707" s="97"/>
      <c r="I707" s="98">
        <v>32.369999999999997</v>
      </c>
      <c r="J707" s="98"/>
      <c r="K707" s="27">
        <f>TRUNC(TRUNC(G707,8)*I707,2)</f>
        <v>32.53</v>
      </c>
    </row>
    <row r="708" spans="1:11" ht="15" customHeight="1" x14ac:dyDescent="0.25">
      <c r="A708" s="9"/>
      <c r="B708" s="9"/>
      <c r="C708" s="9"/>
      <c r="D708" s="9"/>
      <c r="E708" s="9"/>
      <c r="F708" s="9"/>
      <c r="G708" s="91" t="s">
        <v>3906</v>
      </c>
      <c r="H708" s="91"/>
      <c r="I708" s="91"/>
      <c r="J708" s="91"/>
      <c r="K708" s="28">
        <f>SUM(K706:K707)</f>
        <v>33.910000000000004</v>
      </c>
    </row>
    <row r="709" spans="1:11" ht="15" customHeight="1" x14ac:dyDescent="0.25">
      <c r="A709" s="93" t="s">
        <v>3907</v>
      </c>
      <c r="B709" s="93"/>
      <c r="C709" s="93"/>
      <c r="D709" s="94" t="s">
        <v>3</v>
      </c>
      <c r="E709" s="94"/>
      <c r="F709" s="23" t="s">
        <v>4</v>
      </c>
      <c r="G709" s="94" t="s">
        <v>3894</v>
      </c>
      <c r="H709" s="94"/>
      <c r="I709" s="94" t="s">
        <v>3895</v>
      </c>
      <c r="J709" s="94"/>
      <c r="K709" s="23" t="s">
        <v>3896</v>
      </c>
    </row>
    <row r="710" spans="1:11" ht="15" customHeight="1" x14ac:dyDescent="0.25">
      <c r="A710" s="24" t="s">
        <v>3971</v>
      </c>
      <c r="B710" s="95" t="s">
        <v>3972</v>
      </c>
      <c r="C710" s="95"/>
      <c r="D710" s="96" t="s">
        <v>20</v>
      </c>
      <c r="E710" s="96"/>
      <c r="F710" s="24" t="s">
        <v>2056</v>
      </c>
      <c r="G710" s="97">
        <v>0.2296</v>
      </c>
      <c r="H710" s="97"/>
      <c r="I710" s="98">
        <v>32.69</v>
      </c>
      <c r="J710" s="98"/>
      <c r="K710" s="27">
        <f>TRUNC(TRUNC(G710,8)*I710,2)</f>
        <v>7.5</v>
      </c>
    </row>
    <row r="711" spans="1:11" ht="15" customHeight="1" x14ac:dyDescent="0.25">
      <c r="A711" s="24" t="s">
        <v>3910</v>
      </c>
      <c r="B711" s="95" t="s">
        <v>3911</v>
      </c>
      <c r="C711" s="95"/>
      <c r="D711" s="96" t="s">
        <v>20</v>
      </c>
      <c r="E711" s="96"/>
      <c r="F711" s="24" t="s">
        <v>2056</v>
      </c>
      <c r="G711" s="97">
        <v>0.2296</v>
      </c>
      <c r="H711" s="97"/>
      <c r="I711" s="98">
        <v>24.94</v>
      </c>
      <c r="J711" s="98"/>
      <c r="K711" s="27">
        <f>TRUNC(TRUNC(G711,8)*I711,2)</f>
        <v>5.72</v>
      </c>
    </row>
    <row r="712" spans="1:11" ht="18" customHeight="1" x14ac:dyDescent="0.25">
      <c r="A712" s="9"/>
      <c r="B712" s="9"/>
      <c r="C712" s="9"/>
      <c r="D712" s="9"/>
      <c r="E712" s="9"/>
      <c r="F712" s="9"/>
      <c r="G712" s="91" t="s">
        <v>3912</v>
      </c>
      <c r="H712" s="91"/>
      <c r="I712" s="91"/>
      <c r="J712" s="91"/>
      <c r="K712" s="28">
        <f>SUM(K710:K711)</f>
        <v>13.219999999999999</v>
      </c>
    </row>
    <row r="713" spans="1:11" ht="15" customHeight="1" x14ac:dyDescent="0.25">
      <c r="A713" s="93" t="s">
        <v>3922</v>
      </c>
      <c r="B713" s="93"/>
      <c r="C713" s="93"/>
      <c r="D713" s="94" t="s">
        <v>3</v>
      </c>
      <c r="E713" s="94"/>
      <c r="F713" s="23" t="s">
        <v>4</v>
      </c>
      <c r="G713" s="94" t="s">
        <v>3894</v>
      </c>
      <c r="H713" s="94"/>
      <c r="I713" s="94" t="s">
        <v>3895</v>
      </c>
      <c r="J713" s="94"/>
      <c r="K713" s="23" t="s">
        <v>3896</v>
      </c>
    </row>
    <row r="714" spans="1:11" ht="21" customHeight="1" x14ac:dyDescent="0.25">
      <c r="A714" s="24" t="s">
        <v>4042</v>
      </c>
      <c r="B714" s="95" t="s">
        <v>4043</v>
      </c>
      <c r="C714" s="95"/>
      <c r="D714" s="96" t="s">
        <v>20</v>
      </c>
      <c r="E714" s="96"/>
      <c r="F714" s="24" t="s">
        <v>34</v>
      </c>
      <c r="G714" s="97">
        <v>1.8E-3</v>
      </c>
      <c r="H714" s="97"/>
      <c r="I714" s="98">
        <v>767.08</v>
      </c>
      <c r="J714" s="98"/>
      <c r="K714" s="27">
        <f>TRUNC(TRUNC(G714,8)*I714,2)</f>
        <v>1.38</v>
      </c>
    </row>
    <row r="715" spans="1:11" ht="15" customHeight="1" x14ac:dyDescent="0.25">
      <c r="A715" s="9"/>
      <c r="B715" s="9"/>
      <c r="C715" s="9"/>
      <c r="D715" s="9"/>
      <c r="E715" s="9"/>
      <c r="F715" s="9"/>
      <c r="G715" s="91" t="s">
        <v>3933</v>
      </c>
      <c r="H715" s="91"/>
      <c r="I715" s="91"/>
      <c r="J715" s="91"/>
      <c r="K715" s="28">
        <f>SUM(K714:K714)</f>
        <v>1.38</v>
      </c>
    </row>
    <row r="716" spans="1:11" ht="15" customHeight="1" x14ac:dyDescent="0.25">
      <c r="A716" s="9"/>
      <c r="B716" s="9"/>
      <c r="C716" s="9"/>
      <c r="D716" s="9"/>
      <c r="E716" s="9"/>
      <c r="F716" s="9"/>
      <c r="G716" s="92" t="s">
        <v>3913</v>
      </c>
      <c r="H716" s="92"/>
      <c r="I716" s="92"/>
      <c r="J716" s="92"/>
      <c r="K716" s="29">
        <f>ROUND(SUM(K708,K712,K715),2)</f>
        <v>48.51</v>
      </c>
    </row>
    <row r="717" spans="1:11" ht="9.9499999999999993" customHeight="1" x14ac:dyDescent="0.25">
      <c r="A717" s="9"/>
      <c r="B717" s="9"/>
      <c r="C717" s="9"/>
      <c r="D717" s="9"/>
      <c r="E717" s="9"/>
      <c r="F717" s="9"/>
      <c r="G717" s="100"/>
      <c r="H717" s="100"/>
      <c r="I717" s="100"/>
      <c r="J717" s="100"/>
      <c r="K717" s="100"/>
    </row>
    <row r="718" spans="1:11" ht="20.100000000000001" customHeight="1" x14ac:dyDescent="0.25">
      <c r="A718" s="99" t="s">
        <v>2151</v>
      </c>
      <c r="B718" s="99"/>
      <c r="C718" s="99"/>
      <c r="D718" s="99"/>
      <c r="E718" s="99"/>
      <c r="F718" s="99"/>
      <c r="G718" s="99"/>
      <c r="H718" s="99"/>
      <c r="I718" s="99"/>
      <c r="J718" s="99"/>
      <c r="K718" s="99"/>
    </row>
    <row r="719" spans="1:11" ht="15" customHeight="1" x14ac:dyDescent="0.25">
      <c r="A719" s="93" t="s">
        <v>3893</v>
      </c>
      <c r="B719" s="93"/>
      <c r="C719" s="93"/>
      <c r="D719" s="94" t="s">
        <v>3</v>
      </c>
      <c r="E719" s="94"/>
      <c r="F719" s="23" t="s">
        <v>4</v>
      </c>
      <c r="G719" s="94" t="s">
        <v>3894</v>
      </c>
      <c r="H719" s="94"/>
      <c r="I719" s="94" t="s">
        <v>3895</v>
      </c>
      <c r="J719" s="94"/>
      <c r="K719" s="23" t="s">
        <v>3896</v>
      </c>
    </row>
    <row r="720" spans="1:11" ht="15" customHeight="1" x14ac:dyDescent="0.25">
      <c r="A720" s="24" t="s">
        <v>4044</v>
      </c>
      <c r="B720" s="95" t="s">
        <v>4045</v>
      </c>
      <c r="C720" s="95"/>
      <c r="D720" s="96" t="s">
        <v>20</v>
      </c>
      <c r="E720" s="96"/>
      <c r="F720" s="24" t="s">
        <v>3903</v>
      </c>
      <c r="G720" s="97">
        <v>0.106</v>
      </c>
      <c r="H720" s="97"/>
      <c r="I720" s="98">
        <v>2.59</v>
      </c>
      <c r="J720" s="98"/>
      <c r="K720" s="27">
        <f>TRUNC(TRUNC(G720,8)*I720,2)</f>
        <v>0.27</v>
      </c>
    </row>
    <row r="721" spans="1:11" ht="15" customHeight="1" x14ac:dyDescent="0.25">
      <c r="A721" s="9"/>
      <c r="B721" s="9"/>
      <c r="C721" s="9"/>
      <c r="D721" s="9"/>
      <c r="E721" s="9"/>
      <c r="F721" s="9"/>
      <c r="G721" s="91" t="s">
        <v>3906</v>
      </c>
      <c r="H721" s="91"/>
      <c r="I721" s="91"/>
      <c r="J721" s="91"/>
      <c r="K721" s="28">
        <f>SUM(K720:K720)</f>
        <v>0.27</v>
      </c>
    </row>
    <row r="722" spans="1:11" ht="15" customHeight="1" x14ac:dyDescent="0.25">
      <c r="A722" s="93" t="s">
        <v>3907</v>
      </c>
      <c r="B722" s="93"/>
      <c r="C722" s="93"/>
      <c r="D722" s="94" t="s">
        <v>3</v>
      </c>
      <c r="E722" s="94"/>
      <c r="F722" s="23" t="s">
        <v>4</v>
      </c>
      <c r="G722" s="94" t="s">
        <v>3894</v>
      </c>
      <c r="H722" s="94"/>
      <c r="I722" s="94" t="s">
        <v>3895</v>
      </c>
      <c r="J722" s="94"/>
      <c r="K722" s="23" t="s">
        <v>3896</v>
      </c>
    </row>
    <row r="723" spans="1:11" ht="15" customHeight="1" x14ac:dyDescent="0.25">
      <c r="A723" s="24" t="s">
        <v>4046</v>
      </c>
      <c r="B723" s="95" t="s">
        <v>4047</v>
      </c>
      <c r="C723" s="95"/>
      <c r="D723" s="96" t="s">
        <v>20</v>
      </c>
      <c r="E723" s="96"/>
      <c r="F723" s="24" t="s">
        <v>2056</v>
      </c>
      <c r="G723" s="97">
        <v>3.6999999999999998E-2</v>
      </c>
      <c r="H723" s="97"/>
      <c r="I723" s="98">
        <v>34.35</v>
      </c>
      <c r="J723" s="98"/>
      <c r="K723" s="27">
        <f>TRUNC(TRUNC(G723,8)*I723,2)</f>
        <v>1.27</v>
      </c>
    </row>
    <row r="724" spans="1:11" ht="15" customHeight="1" x14ac:dyDescent="0.25">
      <c r="A724" s="24" t="s">
        <v>3910</v>
      </c>
      <c r="B724" s="95" t="s">
        <v>3911</v>
      </c>
      <c r="C724" s="95"/>
      <c r="D724" s="96" t="s">
        <v>20</v>
      </c>
      <c r="E724" s="96"/>
      <c r="F724" s="24" t="s">
        <v>2056</v>
      </c>
      <c r="G724" s="97">
        <v>1.6E-2</v>
      </c>
      <c r="H724" s="97"/>
      <c r="I724" s="98">
        <v>24.94</v>
      </c>
      <c r="J724" s="98"/>
      <c r="K724" s="27">
        <f>TRUNC(TRUNC(G724,8)*I724,2)</f>
        <v>0.39</v>
      </c>
    </row>
    <row r="725" spans="1:11" ht="18" customHeight="1" x14ac:dyDescent="0.25">
      <c r="A725" s="9"/>
      <c r="B725" s="9"/>
      <c r="C725" s="9"/>
      <c r="D725" s="9"/>
      <c r="E725" s="9"/>
      <c r="F725" s="9"/>
      <c r="G725" s="91" t="s">
        <v>3912</v>
      </c>
      <c r="H725" s="91"/>
      <c r="I725" s="91"/>
      <c r="J725" s="91"/>
      <c r="K725" s="28">
        <f>SUM(K723:K724)</f>
        <v>1.6600000000000001</v>
      </c>
    </row>
    <row r="726" spans="1:11" ht="15" customHeight="1" x14ac:dyDescent="0.25">
      <c r="A726" s="9"/>
      <c r="B726" s="9"/>
      <c r="C726" s="9"/>
      <c r="D726" s="9"/>
      <c r="E726" s="9"/>
      <c r="F726" s="9"/>
      <c r="G726" s="92" t="s">
        <v>3913</v>
      </c>
      <c r="H726" s="92"/>
      <c r="I726" s="92"/>
      <c r="J726" s="92"/>
      <c r="K726" s="29">
        <f>ROUND(SUM(K721,K725),2)</f>
        <v>1.93</v>
      </c>
    </row>
    <row r="727" spans="1:11" ht="9.9499999999999993" customHeight="1" x14ac:dyDescent="0.25">
      <c r="A727" s="9"/>
      <c r="B727" s="9"/>
      <c r="C727" s="9"/>
      <c r="D727" s="9"/>
      <c r="E727" s="9"/>
      <c r="F727" s="9"/>
      <c r="G727" s="100"/>
      <c r="H727" s="100"/>
      <c r="I727" s="100"/>
      <c r="J727" s="100"/>
      <c r="K727" s="100"/>
    </row>
    <row r="728" spans="1:11" ht="20.100000000000001" customHeight="1" x14ac:dyDescent="0.25">
      <c r="A728" s="99" t="s">
        <v>2152</v>
      </c>
      <c r="B728" s="99"/>
      <c r="C728" s="99"/>
      <c r="D728" s="99"/>
      <c r="E728" s="99"/>
      <c r="F728" s="99"/>
      <c r="G728" s="99"/>
      <c r="H728" s="99"/>
      <c r="I728" s="99"/>
      <c r="J728" s="99"/>
      <c r="K728" s="99"/>
    </row>
    <row r="729" spans="1:11" ht="15" customHeight="1" x14ac:dyDescent="0.25">
      <c r="A729" s="93" t="s">
        <v>3916</v>
      </c>
      <c r="B729" s="93"/>
      <c r="C729" s="93"/>
      <c r="D729" s="94" t="s">
        <v>3</v>
      </c>
      <c r="E729" s="94"/>
      <c r="F729" s="23" t="s">
        <v>4</v>
      </c>
      <c r="G729" s="94" t="s">
        <v>3894</v>
      </c>
      <c r="H729" s="94"/>
      <c r="I729" s="94" t="s">
        <v>3895</v>
      </c>
      <c r="J729" s="94"/>
      <c r="K729" s="23" t="s">
        <v>3896</v>
      </c>
    </row>
    <row r="730" spans="1:11" ht="29.1" customHeight="1" x14ac:dyDescent="0.25">
      <c r="A730" s="24" t="s">
        <v>3963</v>
      </c>
      <c r="B730" s="95" t="s">
        <v>3964</v>
      </c>
      <c r="C730" s="95"/>
      <c r="D730" s="96" t="s">
        <v>20</v>
      </c>
      <c r="E730" s="96"/>
      <c r="F730" s="24" t="s">
        <v>3936</v>
      </c>
      <c r="G730" s="97">
        <v>5.2258833999999998</v>
      </c>
      <c r="H730" s="97"/>
      <c r="I730" s="98">
        <v>8.9</v>
      </c>
      <c r="J730" s="98"/>
      <c r="K730" s="27">
        <f>TRUNC(TRUNC(G730,8)*I730,2)</f>
        <v>46.51</v>
      </c>
    </row>
    <row r="731" spans="1:11" ht="29.1" customHeight="1" x14ac:dyDescent="0.25">
      <c r="A731" s="24" t="s">
        <v>3965</v>
      </c>
      <c r="B731" s="95" t="s">
        <v>3966</v>
      </c>
      <c r="C731" s="95"/>
      <c r="D731" s="96" t="s">
        <v>20</v>
      </c>
      <c r="E731" s="96"/>
      <c r="F731" s="24" t="s">
        <v>30</v>
      </c>
      <c r="G731" s="97">
        <v>0.95392160000000004</v>
      </c>
      <c r="H731" s="97"/>
      <c r="I731" s="98">
        <v>32.76</v>
      </c>
      <c r="J731" s="98"/>
      <c r="K731" s="27">
        <f>TRUNC(TRUNC(G731,8)*I731,2)</f>
        <v>31.25</v>
      </c>
    </row>
    <row r="732" spans="1:11" ht="21" customHeight="1" x14ac:dyDescent="0.25">
      <c r="A732" s="24" t="s">
        <v>3967</v>
      </c>
      <c r="B732" s="95" t="s">
        <v>3968</v>
      </c>
      <c r="C732" s="95"/>
      <c r="D732" s="96" t="s">
        <v>20</v>
      </c>
      <c r="E732" s="96"/>
      <c r="F732" s="24" t="s">
        <v>3936</v>
      </c>
      <c r="G732" s="97">
        <v>5.2258833999999998</v>
      </c>
      <c r="H732" s="97"/>
      <c r="I732" s="98">
        <v>27.59</v>
      </c>
      <c r="J732" s="98"/>
      <c r="K732" s="27">
        <f>TRUNC(TRUNC(G732,8)*I732,2)</f>
        <v>144.18</v>
      </c>
    </row>
    <row r="733" spans="1:11" ht="21" customHeight="1" x14ac:dyDescent="0.25">
      <c r="A733" s="24" t="s">
        <v>3969</v>
      </c>
      <c r="B733" s="95" t="s">
        <v>3970</v>
      </c>
      <c r="C733" s="95"/>
      <c r="D733" s="96" t="s">
        <v>20</v>
      </c>
      <c r="E733" s="96"/>
      <c r="F733" s="24" t="s">
        <v>30</v>
      </c>
      <c r="G733" s="97">
        <v>0.95392160000000004</v>
      </c>
      <c r="H733" s="97"/>
      <c r="I733" s="98">
        <v>28.09</v>
      </c>
      <c r="J733" s="98"/>
      <c r="K733" s="27">
        <f>TRUNC(TRUNC(G733,8)*I733,2)</f>
        <v>26.79</v>
      </c>
    </row>
    <row r="734" spans="1:11" ht="18" customHeight="1" x14ac:dyDescent="0.25">
      <c r="A734" s="9"/>
      <c r="B734" s="9"/>
      <c r="C734" s="9"/>
      <c r="D734" s="9"/>
      <c r="E734" s="9"/>
      <c r="F734" s="9"/>
      <c r="G734" s="91" t="s">
        <v>3919</v>
      </c>
      <c r="H734" s="91"/>
      <c r="I734" s="91"/>
      <c r="J734" s="91"/>
      <c r="K734" s="28">
        <f>SUM(K730:K733)</f>
        <v>248.73</v>
      </c>
    </row>
    <row r="735" spans="1:11" ht="15" customHeight="1" x14ac:dyDescent="0.25">
      <c r="A735" s="93" t="s">
        <v>3893</v>
      </c>
      <c r="B735" s="93"/>
      <c r="C735" s="93"/>
      <c r="D735" s="94" t="s">
        <v>3</v>
      </c>
      <c r="E735" s="94"/>
      <c r="F735" s="23" t="s">
        <v>4</v>
      </c>
      <c r="G735" s="94" t="s">
        <v>3894</v>
      </c>
      <c r="H735" s="94"/>
      <c r="I735" s="94" t="s">
        <v>3895</v>
      </c>
      <c r="J735" s="94"/>
      <c r="K735" s="23" t="s">
        <v>3896</v>
      </c>
    </row>
    <row r="736" spans="1:11" ht="21" customHeight="1" x14ac:dyDescent="0.25">
      <c r="A736" s="24" t="s">
        <v>4048</v>
      </c>
      <c r="B736" s="95" t="s">
        <v>4049</v>
      </c>
      <c r="C736" s="95"/>
      <c r="D736" s="96" t="s">
        <v>20</v>
      </c>
      <c r="E736" s="96"/>
      <c r="F736" s="24" t="s">
        <v>34</v>
      </c>
      <c r="G736" s="97">
        <v>0.19980000000000001</v>
      </c>
      <c r="H736" s="97"/>
      <c r="I736" s="98">
        <v>206.17</v>
      </c>
      <c r="J736" s="98"/>
      <c r="K736" s="27">
        <f>TRUNC(TRUNC(G736,8)*I736,2)</f>
        <v>41.19</v>
      </c>
    </row>
    <row r="737" spans="1:11" ht="15" customHeight="1" x14ac:dyDescent="0.25">
      <c r="A737" s="24" t="s">
        <v>3955</v>
      </c>
      <c r="B737" s="95" t="s">
        <v>3956</v>
      </c>
      <c r="C737" s="95"/>
      <c r="D737" s="96" t="s">
        <v>20</v>
      </c>
      <c r="E737" s="96"/>
      <c r="F737" s="24" t="s">
        <v>3903</v>
      </c>
      <c r="G737" s="97">
        <v>3.6695999999999999E-2</v>
      </c>
      <c r="H737" s="97"/>
      <c r="I737" s="98">
        <v>19.37</v>
      </c>
      <c r="J737" s="98"/>
      <c r="K737" s="27">
        <f>TRUNC(TRUNC(G737,8)*I737,2)</f>
        <v>0.71</v>
      </c>
    </row>
    <row r="738" spans="1:11" ht="21" customHeight="1" x14ac:dyDescent="0.25">
      <c r="A738" s="24" t="s">
        <v>4050</v>
      </c>
      <c r="B738" s="95" t="s">
        <v>4051</v>
      </c>
      <c r="C738" s="95"/>
      <c r="D738" s="96" t="s">
        <v>20</v>
      </c>
      <c r="E738" s="96"/>
      <c r="F738" s="24" t="s">
        <v>84</v>
      </c>
      <c r="G738" s="97">
        <v>7.48</v>
      </c>
      <c r="H738" s="97"/>
      <c r="I738" s="98">
        <v>3.9</v>
      </c>
      <c r="J738" s="98"/>
      <c r="K738" s="27">
        <f>TRUNC(TRUNC(G738,8)*I738,2)</f>
        <v>29.17</v>
      </c>
    </row>
    <row r="739" spans="1:11" ht="15" customHeight="1" x14ac:dyDescent="0.25">
      <c r="A739" s="9"/>
      <c r="B739" s="9"/>
      <c r="C739" s="9"/>
      <c r="D739" s="9"/>
      <c r="E739" s="9"/>
      <c r="F739" s="9"/>
      <c r="G739" s="91" t="s">
        <v>3906</v>
      </c>
      <c r="H739" s="91"/>
      <c r="I739" s="91"/>
      <c r="J739" s="91"/>
      <c r="K739" s="28">
        <f>SUM(K736:K738)</f>
        <v>71.069999999999993</v>
      </c>
    </row>
    <row r="740" spans="1:11" ht="15" customHeight="1" x14ac:dyDescent="0.25">
      <c r="A740" s="93" t="s">
        <v>3907</v>
      </c>
      <c r="B740" s="93"/>
      <c r="C740" s="93"/>
      <c r="D740" s="94" t="s">
        <v>3</v>
      </c>
      <c r="E740" s="94"/>
      <c r="F740" s="23" t="s">
        <v>4</v>
      </c>
      <c r="G740" s="94" t="s">
        <v>3894</v>
      </c>
      <c r="H740" s="94"/>
      <c r="I740" s="94" t="s">
        <v>3895</v>
      </c>
      <c r="J740" s="94"/>
      <c r="K740" s="23" t="s">
        <v>3896</v>
      </c>
    </row>
    <row r="741" spans="1:11" ht="15" customHeight="1" x14ac:dyDescent="0.25">
      <c r="A741" s="24" t="s">
        <v>3971</v>
      </c>
      <c r="B741" s="95" t="s">
        <v>3972</v>
      </c>
      <c r="C741" s="95"/>
      <c r="D741" s="96" t="s">
        <v>20</v>
      </c>
      <c r="E741" s="96"/>
      <c r="F741" s="24" t="s">
        <v>2056</v>
      </c>
      <c r="G741" s="97">
        <v>2.3251949999999999</v>
      </c>
      <c r="H741" s="97"/>
      <c r="I741" s="98">
        <v>32.69</v>
      </c>
      <c r="J741" s="98"/>
      <c r="K741" s="27">
        <f>TRUNC(TRUNC(G741,8)*I741,2)</f>
        <v>76.010000000000005</v>
      </c>
    </row>
    <row r="742" spans="1:11" ht="15" customHeight="1" x14ac:dyDescent="0.25">
      <c r="A742" s="24" t="s">
        <v>3910</v>
      </c>
      <c r="B742" s="95" t="s">
        <v>3911</v>
      </c>
      <c r="C742" s="95"/>
      <c r="D742" s="96" t="s">
        <v>20</v>
      </c>
      <c r="E742" s="96"/>
      <c r="F742" s="24" t="s">
        <v>2056</v>
      </c>
      <c r="G742" s="97">
        <v>17.010999999999999</v>
      </c>
      <c r="H742" s="97"/>
      <c r="I742" s="98">
        <v>24.94</v>
      </c>
      <c r="J742" s="98"/>
      <c r="K742" s="27">
        <f>TRUNC(TRUNC(G742,8)*I742,2)</f>
        <v>424.25</v>
      </c>
    </row>
    <row r="743" spans="1:11" ht="18" customHeight="1" x14ac:dyDescent="0.25">
      <c r="A743" s="9"/>
      <c r="B743" s="9"/>
      <c r="C743" s="9"/>
      <c r="D743" s="9"/>
      <c r="E743" s="9"/>
      <c r="F743" s="9"/>
      <c r="G743" s="91" t="s">
        <v>3912</v>
      </c>
      <c r="H743" s="91"/>
      <c r="I743" s="91"/>
      <c r="J743" s="91"/>
      <c r="K743" s="28">
        <f>SUM(K741:K742)</f>
        <v>500.26</v>
      </c>
    </row>
    <row r="744" spans="1:11" ht="15" customHeight="1" x14ac:dyDescent="0.25">
      <c r="A744" s="93" t="s">
        <v>3922</v>
      </c>
      <c r="B744" s="93"/>
      <c r="C744" s="93"/>
      <c r="D744" s="94" t="s">
        <v>3</v>
      </c>
      <c r="E744" s="94"/>
      <c r="F744" s="23" t="s">
        <v>4</v>
      </c>
      <c r="G744" s="94" t="s">
        <v>3894</v>
      </c>
      <c r="H744" s="94"/>
      <c r="I744" s="94" t="s">
        <v>3895</v>
      </c>
      <c r="J744" s="94"/>
      <c r="K744" s="23" t="s">
        <v>3896</v>
      </c>
    </row>
    <row r="745" spans="1:11" ht="29.1" customHeight="1" x14ac:dyDescent="0.25">
      <c r="A745" s="24" t="s">
        <v>4052</v>
      </c>
      <c r="B745" s="95" t="s">
        <v>4053</v>
      </c>
      <c r="C745" s="95"/>
      <c r="D745" s="96" t="s">
        <v>20</v>
      </c>
      <c r="E745" s="96"/>
      <c r="F745" s="24" t="s">
        <v>34</v>
      </c>
      <c r="G745" s="97">
        <v>0.66502459999999997</v>
      </c>
      <c r="H745" s="97"/>
      <c r="I745" s="98">
        <v>619.19000000000005</v>
      </c>
      <c r="J745" s="98"/>
      <c r="K745" s="27">
        <f>TRUNC(TRUNC(G745,8)*I745,2)</f>
        <v>411.77</v>
      </c>
    </row>
    <row r="746" spans="1:11" ht="21" customHeight="1" x14ac:dyDescent="0.25">
      <c r="A746" s="24" t="s">
        <v>95</v>
      </c>
      <c r="B746" s="95" t="s">
        <v>96</v>
      </c>
      <c r="C746" s="95"/>
      <c r="D746" s="96" t="s">
        <v>20</v>
      </c>
      <c r="E746" s="96"/>
      <c r="F746" s="24" t="s">
        <v>16</v>
      </c>
      <c r="G746" s="97">
        <v>0.48</v>
      </c>
      <c r="H746" s="97"/>
      <c r="I746" s="98">
        <v>176.85</v>
      </c>
      <c r="J746" s="98"/>
      <c r="K746" s="27">
        <f>TRUNC(TRUNC(G746,8)*I746,2)</f>
        <v>84.88</v>
      </c>
    </row>
    <row r="747" spans="1:11" ht="15" customHeight="1" x14ac:dyDescent="0.25">
      <c r="A747" s="9"/>
      <c r="B747" s="9"/>
      <c r="C747" s="9"/>
      <c r="D747" s="9"/>
      <c r="E747" s="9"/>
      <c r="F747" s="9"/>
      <c r="G747" s="91" t="s">
        <v>3933</v>
      </c>
      <c r="H747" s="91"/>
      <c r="I747" s="91"/>
      <c r="J747" s="91"/>
      <c r="K747" s="28">
        <f>SUM(K745:K746)</f>
        <v>496.65</v>
      </c>
    </row>
    <row r="748" spans="1:11" ht="15" customHeight="1" x14ac:dyDescent="0.25">
      <c r="A748" s="9"/>
      <c r="B748" s="9"/>
      <c r="C748" s="9"/>
      <c r="D748" s="9"/>
      <c r="E748" s="9"/>
      <c r="F748" s="9"/>
      <c r="G748" s="92" t="s">
        <v>3913</v>
      </c>
      <c r="H748" s="92"/>
      <c r="I748" s="92"/>
      <c r="J748" s="92"/>
      <c r="K748" s="29">
        <f>ROUND(SUM(K734,K739,K743,K747),2)</f>
        <v>1316.71</v>
      </c>
    </row>
    <row r="749" spans="1:11" ht="9.9499999999999993" customHeight="1" x14ac:dyDescent="0.25">
      <c r="A749" s="9"/>
      <c r="B749" s="9"/>
      <c r="C749" s="9"/>
      <c r="D749" s="9"/>
      <c r="E749" s="9"/>
      <c r="F749" s="9"/>
      <c r="G749" s="100"/>
      <c r="H749" s="100"/>
      <c r="I749" s="100"/>
      <c r="J749" s="100"/>
      <c r="K749" s="100"/>
    </row>
    <row r="750" spans="1:11" ht="20.100000000000001" customHeight="1" x14ac:dyDescent="0.25">
      <c r="A750" s="99" t="s">
        <v>2153</v>
      </c>
      <c r="B750" s="99"/>
      <c r="C750" s="99"/>
      <c r="D750" s="99"/>
      <c r="E750" s="99"/>
      <c r="F750" s="99"/>
      <c r="G750" s="99"/>
      <c r="H750" s="99"/>
      <c r="I750" s="99"/>
      <c r="J750" s="99"/>
      <c r="K750" s="99"/>
    </row>
    <row r="751" spans="1:11" ht="15" customHeight="1" x14ac:dyDescent="0.25">
      <c r="A751" s="93" t="s">
        <v>3893</v>
      </c>
      <c r="B751" s="93"/>
      <c r="C751" s="93"/>
      <c r="D751" s="94" t="s">
        <v>3</v>
      </c>
      <c r="E751" s="94"/>
      <c r="F751" s="23" t="s">
        <v>4</v>
      </c>
      <c r="G751" s="94" t="s">
        <v>3894</v>
      </c>
      <c r="H751" s="94"/>
      <c r="I751" s="94" t="s">
        <v>3895</v>
      </c>
      <c r="J751" s="94"/>
      <c r="K751" s="23" t="s">
        <v>3896</v>
      </c>
    </row>
    <row r="752" spans="1:11" ht="29.1" customHeight="1" x14ac:dyDescent="0.25">
      <c r="A752" s="24" t="s">
        <v>4054</v>
      </c>
      <c r="B752" s="95" t="s">
        <v>4055</v>
      </c>
      <c r="C752" s="95"/>
      <c r="D752" s="96" t="s">
        <v>20</v>
      </c>
      <c r="E752" s="96"/>
      <c r="F752" s="24" t="s">
        <v>34</v>
      </c>
      <c r="G752" s="97">
        <v>0.18468999999999999</v>
      </c>
      <c r="H752" s="97"/>
      <c r="I752" s="98">
        <v>517.16999999999996</v>
      </c>
      <c r="J752" s="98"/>
      <c r="K752" s="27">
        <f t="shared" ref="K752:K757" si="5">ROUND(ROUND(G752,8)*I752,2)</f>
        <v>95.52</v>
      </c>
    </row>
    <row r="753" spans="1:11" ht="21" customHeight="1" x14ac:dyDescent="0.25">
      <c r="A753" s="24" t="s">
        <v>4056</v>
      </c>
      <c r="B753" s="95" t="s">
        <v>4057</v>
      </c>
      <c r="C753" s="95"/>
      <c r="D753" s="96" t="s">
        <v>20</v>
      </c>
      <c r="E753" s="96"/>
      <c r="F753" s="24" t="s">
        <v>2057</v>
      </c>
      <c r="G753" s="97">
        <v>3.1900000000000001E-3</v>
      </c>
      <c r="H753" s="97"/>
      <c r="I753" s="98">
        <v>8.98</v>
      </c>
      <c r="J753" s="98"/>
      <c r="K753" s="27">
        <f t="shared" si="5"/>
        <v>0.03</v>
      </c>
    </row>
    <row r="754" spans="1:11" ht="15" customHeight="1" x14ac:dyDescent="0.25">
      <c r="A754" s="24" t="s">
        <v>3955</v>
      </c>
      <c r="B754" s="95" t="s">
        <v>3956</v>
      </c>
      <c r="C754" s="95"/>
      <c r="D754" s="96" t="s">
        <v>20</v>
      </c>
      <c r="E754" s="96"/>
      <c r="F754" s="24" t="s">
        <v>3903</v>
      </c>
      <c r="G754" s="97">
        <v>4.4999999999999998E-2</v>
      </c>
      <c r="H754" s="97"/>
      <c r="I754" s="98">
        <v>19.37</v>
      </c>
      <c r="J754" s="98"/>
      <c r="K754" s="27">
        <f t="shared" si="5"/>
        <v>0.87</v>
      </c>
    </row>
    <row r="755" spans="1:11" ht="21" customHeight="1" x14ac:dyDescent="0.25">
      <c r="A755" s="24" t="s">
        <v>4050</v>
      </c>
      <c r="B755" s="95" t="s">
        <v>4051</v>
      </c>
      <c r="C755" s="95"/>
      <c r="D755" s="96" t="s">
        <v>20</v>
      </c>
      <c r="E755" s="96"/>
      <c r="F755" s="24" t="s">
        <v>84</v>
      </c>
      <c r="G755" s="97">
        <v>0.46875</v>
      </c>
      <c r="H755" s="97"/>
      <c r="I755" s="98">
        <v>3.9</v>
      </c>
      <c r="J755" s="98"/>
      <c r="K755" s="27">
        <f t="shared" si="5"/>
        <v>1.83</v>
      </c>
    </row>
    <row r="756" spans="1:11" ht="21" customHeight="1" x14ac:dyDescent="0.25">
      <c r="A756" s="24" t="s">
        <v>4058</v>
      </c>
      <c r="B756" s="95" t="s">
        <v>4059</v>
      </c>
      <c r="C756" s="95"/>
      <c r="D756" s="96" t="s">
        <v>20</v>
      </c>
      <c r="E756" s="96"/>
      <c r="F756" s="24" t="s">
        <v>84</v>
      </c>
      <c r="G756" s="97">
        <v>0.375</v>
      </c>
      <c r="H756" s="97"/>
      <c r="I756" s="98">
        <v>2.69</v>
      </c>
      <c r="J756" s="98"/>
      <c r="K756" s="27">
        <f t="shared" si="5"/>
        <v>1.01</v>
      </c>
    </row>
    <row r="757" spans="1:11" ht="29.1" customHeight="1" x14ac:dyDescent="0.25">
      <c r="A757" s="24" t="s">
        <v>4060</v>
      </c>
      <c r="B757" s="95" t="s">
        <v>4061</v>
      </c>
      <c r="C757" s="95"/>
      <c r="D757" s="96" t="s">
        <v>20</v>
      </c>
      <c r="E757" s="96"/>
      <c r="F757" s="24" t="s">
        <v>16</v>
      </c>
      <c r="G757" s="97">
        <v>1.07</v>
      </c>
      <c r="H757" s="97"/>
      <c r="I757" s="98">
        <v>23.81</v>
      </c>
      <c r="J757" s="98"/>
      <c r="K757" s="27">
        <f t="shared" si="5"/>
        <v>25.48</v>
      </c>
    </row>
    <row r="758" spans="1:11" ht="15" customHeight="1" x14ac:dyDescent="0.25">
      <c r="A758" s="9"/>
      <c r="B758" s="9"/>
      <c r="C758" s="9"/>
      <c r="D758" s="9"/>
      <c r="E758" s="9"/>
      <c r="F758" s="9"/>
      <c r="G758" s="91" t="s">
        <v>3906</v>
      </c>
      <c r="H758" s="91"/>
      <c r="I758" s="91"/>
      <c r="J758" s="91"/>
      <c r="K758" s="28">
        <f>SUM(K752:K757)</f>
        <v>124.74000000000001</v>
      </c>
    </row>
    <row r="759" spans="1:11" ht="15" customHeight="1" x14ac:dyDescent="0.25">
      <c r="A759" s="93" t="s">
        <v>3907</v>
      </c>
      <c r="B759" s="93"/>
      <c r="C759" s="93"/>
      <c r="D759" s="94" t="s">
        <v>3</v>
      </c>
      <c r="E759" s="94"/>
      <c r="F759" s="23" t="s">
        <v>4</v>
      </c>
      <c r="G759" s="94" t="s">
        <v>3894</v>
      </c>
      <c r="H759" s="94"/>
      <c r="I759" s="94" t="s">
        <v>3895</v>
      </c>
      <c r="J759" s="94"/>
      <c r="K759" s="23" t="s">
        <v>3896</v>
      </c>
    </row>
    <row r="760" spans="1:11" ht="21" customHeight="1" x14ac:dyDescent="0.25">
      <c r="A760" s="24" t="s">
        <v>3908</v>
      </c>
      <c r="B760" s="95" t="s">
        <v>3909</v>
      </c>
      <c r="C760" s="95"/>
      <c r="D760" s="96" t="s">
        <v>20</v>
      </c>
      <c r="E760" s="96"/>
      <c r="F760" s="24" t="s">
        <v>2056</v>
      </c>
      <c r="G760" s="97">
        <v>0.13009999999999999</v>
      </c>
      <c r="H760" s="97"/>
      <c r="I760" s="98">
        <v>32.24</v>
      </c>
      <c r="J760" s="98"/>
      <c r="K760" s="27">
        <f>ROUND(ROUND(G760,8)*I760,2)</f>
        <v>4.1900000000000004</v>
      </c>
    </row>
    <row r="761" spans="1:11" ht="15" customHeight="1" x14ac:dyDescent="0.25">
      <c r="A761" s="24" t="s">
        <v>3971</v>
      </c>
      <c r="B761" s="95" t="s">
        <v>3972</v>
      </c>
      <c r="C761" s="95"/>
      <c r="D761" s="96" t="s">
        <v>20</v>
      </c>
      <c r="E761" s="96"/>
      <c r="F761" s="24" t="s">
        <v>2056</v>
      </c>
      <c r="G761" s="97">
        <v>8.7400000000000005E-2</v>
      </c>
      <c r="H761" s="97"/>
      <c r="I761" s="98">
        <v>32.69</v>
      </c>
      <c r="J761" s="98"/>
      <c r="K761" s="27">
        <f>ROUND(ROUND(G761,8)*I761,2)</f>
        <v>2.86</v>
      </c>
    </row>
    <row r="762" spans="1:11" ht="15" customHeight="1" x14ac:dyDescent="0.25">
      <c r="A762" s="24" t="s">
        <v>3910</v>
      </c>
      <c r="B762" s="95" t="s">
        <v>3911</v>
      </c>
      <c r="C762" s="95"/>
      <c r="D762" s="96" t="s">
        <v>20</v>
      </c>
      <c r="E762" s="96"/>
      <c r="F762" s="24" t="s">
        <v>2056</v>
      </c>
      <c r="G762" s="97">
        <v>0.21759999999999999</v>
      </c>
      <c r="H762" s="97"/>
      <c r="I762" s="98">
        <v>24.94</v>
      </c>
      <c r="J762" s="98"/>
      <c r="K762" s="27">
        <f>ROUND(ROUND(G762,8)*I762,2)</f>
        <v>5.43</v>
      </c>
    </row>
    <row r="763" spans="1:11" ht="18" customHeight="1" x14ac:dyDescent="0.25">
      <c r="A763" s="9"/>
      <c r="B763" s="9"/>
      <c r="C763" s="9"/>
      <c r="D763" s="9"/>
      <c r="E763" s="9"/>
      <c r="F763" s="9"/>
      <c r="G763" s="91" t="s">
        <v>3912</v>
      </c>
      <c r="H763" s="91"/>
      <c r="I763" s="91"/>
      <c r="J763" s="91"/>
      <c r="K763" s="28">
        <f>SUM(K760:K762)</f>
        <v>12.48</v>
      </c>
    </row>
    <row r="764" spans="1:11" ht="15" customHeight="1" x14ac:dyDescent="0.25">
      <c r="A764" s="93" t="s">
        <v>3922</v>
      </c>
      <c r="B764" s="93"/>
      <c r="C764" s="93"/>
      <c r="D764" s="94" t="s">
        <v>3</v>
      </c>
      <c r="E764" s="94"/>
      <c r="F764" s="23" t="s">
        <v>4</v>
      </c>
      <c r="G764" s="94" t="s">
        <v>3894</v>
      </c>
      <c r="H764" s="94"/>
      <c r="I764" s="94" t="s">
        <v>3895</v>
      </c>
      <c r="J764" s="94"/>
      <c r="K764" s="23" t="s">
        <v>3896</v>
      </c>
    </row>
    <row r="765" spans="1:11" ht="29.1" customHeight="1" x14ac:dyDescent="0.25">
      <c r="A765" s="24" t="s">
        <v>4062</v>
      </c>
      <c r="B765" s="95" t="s">
        <v>4063</v>
      </c>
      <c r="C765" s="95"/>
      <c r="D765" s="96" t="s">
        <v>20</v>
      </c>
      <c r="E765" s="96"/>
      <c r="F765" s="24" t="s">
        <v>3903</v>
      </c>
      <c r="G765" s="97">
        <v>1.23E-2</v>
      </c>
      <c r="H765" s="97"/>
      <c r="I765" s="98">
        <v>23.44</v>
      </c>
      <c r="J765" s="98"/>
      <c r="K765" s="27">
        <f>ROUND(ROUND(G765,8)*I765,2)</f>
        <v>0.28999999999999998</v>
      </c>
    </row>
    <row r="766" spans="1:11" ht="21" customHeight="1" x14ac:dyDescent="0.25">
      <c r="A766" s="24" t="s">
        <v>4064</v>
      </c>
      <c r="B766" s="95" t="s">
        <v>4065</v>
      </c>
      <c r="C766" s="95"/>
      <c r="D766" s="96" t="s">
        <v>4066</v>
      </c>
      <c r="E766" s="96"/>
      <c r="F766" s="24" t="s">
        <v>26</v>
      </c>
      <c r="G766" s="97">
        <v>4</v>
      </c>
      <c r="H766" s="97"/>
      <c r="I766" s="98">
        <v>5.76</v>
      </c>
      <c r="J766" s="98"/>
      <c r="K766" s="27">
        <f>ROUND(ROUND(G766,8)*I766,2)</f>
        <v>23.04</v>
      </c>
    </row>
    <row r="767" spans="1:11" ht="15" customHeight="1" x14ac:dyDescent="0.25">
      <c r="A767" s="9"/>
      <c r="B767" s="9"/>
      <c r="C767" s="9"/>
      <c r="D767" s="9"/>
      <c r="E767" s="9"/>
      <c r="F767" s="9"/>
      <c r="G767" s="91" t="s">
        <v>3933</v>
      </c>
      <c r="H767" s="91"/>
      <c r="I767" s="91"/>
      <c r="J767" s="91"/>
      <c r="K767" s="28">
        <f>SUM(K765:K766)</f>
        <v>23.33</v>
      </c>
    </row>
    <row r="768" spans="1:11" ht="15" customHeight="1" x14ac:dyDescent="0.25">
      <c r="A768" s="9"/>
      <c r="B768" s="9"/>
      <c r="C768" s="9"/>
      <c r="D768" s="9"/>
      <c r="E768" s="9"/>
      <c r="F768" s="9"/>
      <c r="G768" s="92" t="s">
        <v>3913</v>
      </c>
      <c r="H768" s="92"/>
      <c r="I768" s="92"/>
      <c r="J768" s="92"/>
      <c r="K768" s="29">
        <f>ROUND(SUM(K758,K763,K767),2)</f>
        <v>160.55000000000001</v>
      </c>
    </row>
    <row r="769" spans="1:11" ht="9.9499999999999993" customHeight="1" x14ac:dyDescent="0.25">
      <c r="A769" s="9"/>
      <c r="B769" s="9"/>
      <c r="C769" s="9"/>
      <c r="D769" s="9"/>
      <c r="E769" s="9"/>
      <c r="F769" s="9"/>
      <c r="G769" s="100"/>
      <c r="H769" s="100"/>
      <c r="I769" s="100"/>
      <c r="J769" s="100"/>
      <c r="K769" s="100"/>
    </row>
    <row r="770" spans="1:11" ht="20.100000000000001" customHeight="1" x14ac:dyDescent="0.25">
      <c r="A770" s="99" t="s">
        <v>2154</v>
      </c>
      <c r="B770" s="99"/>
      <c r="C770" s="99"/>
      <c r="D770" s="99"/>
      <c r="E770" s="99"/>
      <c r="F770" s="99"/>
      <c r="G770" s="99"/>
      <c r="H770" s="99"/>
      <c r="I770" s="99"/>
      <c r="J770" s="99"/>
      <c r="K770" s="99"/>
    </row>
    <row r="771" spans="1:11" ht="15" customHeight="1" x14ac:dyDescent="0.25">
      <c r="A771" s="93" t="s">
        <v>3893</v>
      </c>
      <c r="B771" s="93"/>
      <c r="C771" s="93"/>
      <c r="D771" s="94" t="s">
        <v>3</v>
      </c>
      <c r="E771" s="94"/>
      <c r="F771" s="23" t="s">
        <v>4</v>
      </c>
      <c r="G771" s="94" t="s">
        <v>3894</v>
      </c>
      <c r="H771" s="94"/>
      <c r="I771" s="94" t="s">
        <v>3895</v>
      </c>
      <c r="J771" s="94"/>
      <c r="K771" s="23" t="s">
        <v>3896</v>
      </c>
    </row>
    <row r="772" spans="1:11" ht="15" customHeight="1" x14ac:dyDescent="0.25">
      <c r="A772" s="24" t="s">
        <v>4067</v>
      </c>
      <c r="B772" s="95" t="s">
        <v>4068</v>
      </c>
      <c r="C772" s="95"/>
      <c r="D772" s="96" t="s">
        <v>20</v>
      </c>
      <c r="E772" s="96"/>
      <c r="F772" s="24" t="s">
        <v>3903</v>
      </c>
      <c r="G772" s="97">
        <v>8.6199999999999992</v>
      </c>
      <c r="H772" s="97"/>
      <c r="I772" s="98">
        <v>1.1299999999999999</v>
      </c>
      <c r="J772" s="98"/>
      <c r="K772" s="27">
        <f>TRUNC(TRUNC(G772,8)*I772,2)</f>
        <v>9.74</v>
      </c>
    </row>
    <row r="773" spans="1:11" ht="29.1" customHeight="1" x14ac:dyDescent="0.25">
      <c r="A773" s="24" t="s">
        <v>4069</v>
      </c>
      <c r="B773" s="95" t="s">
        <v>4070</v>
      </c>
      <c r="C773" s="95"/>
      <c r="D773" s="96" t="s">
        <v>20</v>
      </c>
      <c r="E773" s="96"/>
      <c r="F773" s="24" t="s">
        <v>26</v>
      </c>
      <c r="G773" s="97">
        <v>6.4375</v>
      </c>
      <c r="H773" s="97"/>
      <c r="I773" s="98">
        <v>17.63</v>
      </c>
      <c r="J773" s="98"/>
      <c r="K773" s="27">
        <f>TRUNC(TRUNC(G773,8)*I773,2)</f>
        <v>113.49</v>
      </c>
    </row>
    <row r="774" spans="1:11" ht="15" customHeight="1" x14ac:dyDescent="0.25">
      <c r="A774" s="24" t="s">
        <v>4071</v>
      </c>
      <c r="B774" s="95" t="s">
        <v>4072</v>
      </c>
      <c r="C774" s="95"/>
      <c r="D774" s="96" t="s">
        <v>20</v>
      </c>
      <c r="E774" s="96"/>
      <c r="F774" s="24" t="s">
        <v>3903</v>
      </c>
      <c r="G774" s="97">
        <v>0.24</v>
      </c>
      <c r="H774" s="97"/>
      <c r="I774" s="98">
        <v>3.58</v>
      </c>
      <c r="J774" s="98"/>
      <c r="K774" s="27">
        <f>TRUNC(TRUNC(G774,8)*I774,2)</f>
        <v>0.85</v>
      </c>
    </row>
    <row r="775" spans="1:11" ht="15" customHeight="1" x14ac:dyDescent="0.25">
      <c r="A775" s="9"/>
      <c r="B775" s="9"/>
      <c r="C775" s="9"/>
      <c r="D775" s="9"/>
      <c r="E775" s="9"/>
      <c r="F775" s="9"/>
      <c r="G775" s="91" t="s">
        <v>3906</v>
      </c>
      <c r="H775" s="91"/>
      <c r="I775" s="91"/>
      <c r="J775" s="91"/>
      <c r="K775" s="28">
        <f>SUM(K772:K774)</f>
        <v>124.07999999999998</v>
      </c>
    </row>
    <row r="776" spans="1:11" ht="15" customHeight="1" x14ac:dyDescent="0.25">
      <c r="A776" s="93" t="s">
        <v>3907</v>
      </c>
      <c r="B776" s="93"/>
      <c r="C776" s="93"/>
      <c r="D776" s="94" t="s">
        <v>3</v>
      </c>
      <c r="E776" s="94"/>
      <c r="F776" s="23" t="s">
        <v>4</v>
      </c>
      <c r="G776" s="94" t="s">
        <v>3894</v>
      </c>
      <c r="H776" s="94"/>
      <c r="I776" s="94" t="s">
        <v>3895</v>
      </c>
      <c r="J776" s="94"/>
      <c r="K776" s="23" t="s">
        <v>3896</v>
      </c>
    </row>
    <row r="777" spans="1:11" ht="15" customHeight="1" x14ac:dyDescent="0.25">
      <c r="A777" s="24" t="s">
        <v>3971</v>
      </c>
      <c r="B777" s="95" t="s">
        <v>3972</v>
      </c>
      <c r="C777" s="95"/>
      <c r="D777" s="96" t="s">
        <v>20</v>
      </c>
      <c r="E777" s="96"/>
      <c r="F777" s="24" t="s">
        <v>2056</v>
      </c>
      <c r="G777" s="97">
        <v>0.63900000000000001</v>
      </c>
      <c r="H777" s="97"/>
      <c r="I777" s="98">
        <v>32.69</v>
      </c>
      <c r="J777" s="98"/>
      <c r="K777" s="27">
        <f>TRUNC(TRUNC(G777,8)*I777,2)</f>
        <v>20.88</v>
      </c>
    </row>
    <row r="778" spans="1:11" ht="15" customHeight="1" x14ac:dyDescent="0.25">
      <c r="A778" s="24" t="s">
        <v>3910</v>
      </c>
      <c r="B778" s="95" t="s">
        <v>3911</v>
      </c>
      <c r="C778" s="95"/>
      <c r="D778" s="96" t="s">
        <v>20</v>
      </c>
      <c r="E778" s="96"/>
      <c r="F778" s="24" t="s">
        <v>2056</v>
      </c>
      <c r="G778" s="97">
        <v>1.2789999999999999</v>
      </c>
      <c r="H778" s="97"/>
      <c r="I778" s="98">
        <v>24.94</v>
      </c>
      <c r="J778" s="98"/>
      <c r="K778" s="27">
        <f>TRUNC(TRUNC(G778,8)*I778,2)</f>
        <v>31.89</v>
      </c>
    </row>
    <row r="779" spans="1:11" ht="18" customHeight="1" x14ac:dyDescent="0.25">
      <c r="A779" s="9"/>
      <c r="B779" s="9"/>
      <c r="C779" s="9"/>
      <c r="D779" s="9"/>
      <c r="E779" s="9"/>
      <c r="F779" s="9"/>
      <c r="G779" s="91" t="s">
        <v>3912</v>
      </c>
      <c r="H779" s="91"/>
      <c r="I779" s="91"/>
      <c r="J779" s="91"/>
      <c r="K779" s="28">
        <f>SUM(K777:K778)</f>
        <v>52.769999999999996</v>
      </c>
    </row>
    <row r="780" spans="1:11" ht="15" customHeight="1" x14ac:dyDescent="0.25">
      <c r="A780" s="9"/>
      <c r="B780" s="9"/>
      <c r="C780" s="9"/>
      <c r="D780" s="9"/>
      <c r="E780" s="9"/>
      <c r="F780" s="9"/>
      <c r="G780" s="92" t="s">
        <v>3913</v>
      </c>
      <c r="H780" s="92"/>
      <c r="I780" s="92"/>
      <c r="J780" s="92"/>
      <c r="K780" s="29">
        <f>ROUND(SUM(K775,K779),2)</f>
        <v>176.85</v>
      </c>
    </row>
    <row r="781" spans="1:11" ht="9.9499999999999993" customHeight="1" x14ac:dyDescent="0.25">
      <c r="A781" s="9"/>
      <c r="B781" s="9"/>
      <c r="C781" s="9"/>
      <c r="D781" s="9"/>
      <c r="E781" s="9"/>
      <c r="F781" s="9"/>
      <c r="G781" s="100"/>
      <c r="H781" s="100"/>
      <c r="I781" s="100"/>
      <c r="J781" s="100"/>
      <c r="K781" s="100"/>
    </row>
    <row r="782" spans="1:11" ht="20.100000000000001" customHeight="1" x14ac:dyDescent="0.25">
      <c r="A782" s="99" t="s">
        <v>2155</v>
      </c>
      <c r="B782" s="99"/>
      <c r="C782" s="99"/>
      <c r="D782" s="99"/>
      <c r="E782" s="99"/>
      <c r="F782" s="99"/>
      <c r="G782" s="99"/>
      <c r="H782" s="99"/>
      <c r="I782" s="99"/>
      <c r="J782" s="99"/>
      <c r="K782" s="99"/>
    </row>
    <row r="783" spans="1:11" ht="15" customHeight="1" x14ac:dyDescent="0.25">
      <c r="A783" s="93" t="s">
        <v>3893</v>
      </c>
      <c r="B783" s="93"/>
      <c r="C783" s="93"/>
      <c r="D783" s="94" t="s">
        <v>3</v>
      </c>
      <c r="E783" s="94"/>
      <c r="F783" s="23" t="s">
        <v>4</v>
      </c>
      <c r="G783" s="94" t="s">
        <v>3894</v>
      </c>
      <c r="H783" s="94"/>
      <c r="I783" s="94" t="s">
        <v>3895</v>
      </c>
      <c r="J783" s="94"/>
      <c r="K783" s="23" t="s">
        <v>3896</v>
      </c>
    </row>
    <row r="784" spans="1:11" ht="45.95" customHeight="1" x14ac:dyDescent="0.25">
      <c r="A784" s="24" t="s">
        <v>4073</v>
      </c>
      <c r="B784" s="95" t="s">
        <v>4074</v>
      </c>
      <c r="C784" s="95"/>
      <c r="D784" s="96" t="s">
        <v>20</v>
      </c>
      <c r="E784" s="96"/>
      <c r="F784" s="24" t="s">
        <v>26</v>
      </c>
      <c r="G784" s="97">
        <v>1</v>
      </c>
      <c r="H784" s="97"/>
      <c r="I784" s="98">
        <v>1235.9100000000001</v>
      </c>
      <c r="J784" s="98"/>
      <c r="K784" s="27">
        <f>TRUNC(TRUNC(G784,8)*I784,2)</f>
        <v>1235.9100000000001</v>
      </c>
    </row>
    <row r="785" spans="1:11" ht="21" customHeight="1" x14ac:dyDescent="0.25">
      <c r="A785" s="24" t="s">
        <v>4075</v>
      </c>
      <c r="B785" s="95" t="s">
        <v>4076</v>
      </c>
      <c r="C785" s="95"/>
      <c r="D785" s="96" t="s">
        <v>20</v>
      </c>
      <c r="E785" s="96"/>
      <c r="F785" s="24" t="s">
        <v>34</v>
      </c>
      <c r="G785" s="97">
        <v>1.1999999999999999E-3</v>
      </c>
      <c r="H785" s="97"/>
      <c r="I785" s="98">
        <v>205.09</v>
      </c>
      <c r="J785" s="98"/>
      <c r="K785" s="27">
        <f>TRUNC(TRUNC(G785,8)*I785,2)</f>
        <v>0.24</v>
      </c>
    </row>
    <row r="786" spans="1:11" ht="15" customHeight="1" x14ac:dyDescent="0.25">
      <c r="A786" s="9"/>
      <c r="B786" s="9"/>
      <c r="C786" s="9"/>
      <c r="D786" s="9"/>
      <c r="E786" s="9"/>
      <c r="F786" s="9"/>
      <c r="G786" s="91" t="s">
        <v>3906</v>
      </c>
      <c r="H786" s="91"/>
      <c r="I786" s="91"/>
      <c r="J786" s="91"/>
      <c r="K786" s="28">
        <f>SUM(K784:K785)</f>
        <v>1236.1500000000001</v>
      </c>
    </row>
    <row r="787" spans="1:11" ht="15" customHeight="1" x14ac:dyDescent="0.25">
      <c r="A787" s="93" t="s">
        <v>3907</v>
      </c>
      <c r="B787" s="93"/>
      <c r="C787" s="93"/>
      <c r="D787" s="94" t="s">
        <v>3</v>
      </c>
      <c r="E787" s="94"/>
      <c r="F787" s="23" t="s">
        <v>4</v>
      </c>
      <c r="G787" s="94" t="s">
        <v>3894</v>
      </c>
      <c r="H787" s="94"/>
      <c r="I787" s="94" t="s">
        <v>3895</v>
      </c>
      <c r="J787" s="94"/>
      <c r="K787" s="23" t="s">
        <v>3896</v>
      </c>
    </row>
    <row r="788" spans="1:11" ht="15" customHeight="1" x14ac:dyDescent="0.25">
      <c r="A788" s="24" t="s">
        <v>3971</v>
      </c>
      <c r="B788" s="95" t="s">
        <v>3972</v>
      </c>
      <c r="C788" s="95"/>
      <c r="D788" s="96" t="s">
        <v>20</v>
      </c>
      <c r="E788" s="96"/>
      <c r="F788" s="24" t="s">
        <v>2056</v>
      </c>
      <c r="G788" s="97">
        <v>0.86809999999999998</v>
      </c>
      <c r="H788" s="97"/>
      <c r="I788" s="98">
        <v>32.69</v>
      </c>
      <c r="J788" s="98"/>
      <c r="K788" s="27">
        <f>TRUNC(TRUNC(G788,8)*I788,2)</f>
        <v>28.37</v>
      </c>
    </row>
    <row r="789" spans="1:11" ht="15" customHeight="1" x14ac:dyDescent="0.25">
      <c r="A789" s="24" t="s">
        <v>3910</v>
      </c>
      <c r="B789" s="95" t="s">
        <v>3911</v>
      </c>
      <c r="C789" s="95"/>
      <c r="D789" s="96" t="s">
        <v>20</v>
      </c>
      <c r="E789" s="96"/>
      <c r="F789" s="24" t="s">
        <v>2056</v>
      </c>
      <c r="G789" s="97">
        <v>0.57869999999999999</v>
      </c>
      <c r="H789" s="97"/>
      <c r="I789" s="98">
        <v>24.94</v>
      </c>
      <c r="J789" s="98"/>
      <c r="K789" s="27">
        <f>TRUNC(TRUNC(G789,8)*I789,2)</f>
        <v>14.43</v>
      </c>
    </row>
    <row r="790" spans="1:11" ht="18" customHeight="1" x14ac:dyDescent="0.25">
      <c r="A790" s="9"/>
      <c r="B790" s="9"/>
      <c r="C790" s="9"/>
      <c r="D790" s="9"/>
      <c r="E790" s="9"/>
      <c r="F790" s="9"/>
      <c r="G790" s="91" t="s">
        <v>3912</v>
      </c>
      <c r="H790" s="91"/>
      <c r="I790" s="91"/>
      <c r="J790" s="91"/>
      <c r="K790" s="28">
        <f>SUM(K788:K789)</f>
        <v>42.8</v>
      </c>
    </row>
    <row r="791" spans="1:11" ht="15" customHeight="1" x14ac:dyDescent="0.25">
      <c r="A791" s="93" t="s">
        <v>3922</v>
      </c>
      <c r="B791" s="93"/>
      <c r="C791" s="93"/>
      <c r="D791" s="94" t="s">
        <v>3</v>
      </c>
      <c r="E791" s="94"/>
      <c r="F791" s="23" t="s">
        <v>4</v>
      </c>
      <c r="G791" s="94" t="s">
        <v>3894</v>
      </c>
      <c r="H791" s="94"/>
      <c r="I791" s="94" t="s">
        <v>3895</v>
      </c>
      <c r="J791" s="94"/>
      <c r="K791" s="23" t="s">
        <v>3896</v>
      </c>
    </row>
    <row r="792" spans="1:11" ht="29.1" customHeight="1" x14ac:dyDescent="0.25">
      <c r="A792" s="24" t="s">
        <v>4077</v>
      </c>
      <c r="B792" s="95" t="s">
        <v>4078</v>
      </c>
      <c r="C792" s="95"/>
      <c r="D792" s="96" t="s">
        <v>20</v>
      </c>
      <c r="E792" s="96"/>
      <c r="F792" s="24" t="s">
        <v>34</v>
      </c>
      <c r="G792" s="97">
        <v>2.2200000000000001E-2</v>
      </c>
      <c r="H792" s="97"/>
      <c r="I792" s="98">
        <v>924.6</v>
      </c>
      <c r="J792" s="98"/>
      <c r="K792" s="27">
        <f>TRUNC(TRUNC(G792,8)*I792,2)</f>
        <v>20.52</v>
      </c>
    </row>
    <row r="793" spans="1:11" ht="15" customHeight="1" x14ac:dyDescent="0.25">
      <c r="A793" s="9"/>
      <c r="B793" s="9"/>
      <c r="C793" s="9"/>
      <c r="D793" s="9"/>
      <c r="E793" s="9"/>
      <c r="F793" s="9"/>
      <c r="G793" s="91" t="s">
        <v>3933</v>
      </c>
      <c r="H793" s="91"/>
      <c r="I793" s="91"/>
      <c r="J793" s="91"/>
      <c r="K793" s="28">
        <f>SUM(K792:K792)</f>
        <v>20.52</v>
      </c>
    </row>
    <row r="794" spans="1:11" ht="15" customHeight="1" x14ac:dyDescent="0.25">
      <c r="A794" s="9"/>
      <c r="B794" s="9"/>
      <c r="C794" s="9"/>
      <c r="D794" s="9"/>
      <c r="E794" s="9"/>
      <c r="F794" s="9"/>
      <c r="G794" s="92" t="s">
        <v>3913</v>
      </c>
      <c r="H794" s="92"/>
      <c r="I794" s="92"/>
      <c r="J794" s="92"/>
      <c r="K794" s="29">
        <f>ROUND(SUM(K786,K790,K793),2)</f>
        <v>1299.47</v>
      </c>
    </row>
    <row r="795" spans="1:11" ht="9.9499999999999993" customHeight="1" x14ac:dyDescent="0.25">
      <c r="A795" s="9"/>
      <c r="B795" s="9"/>
      <c r="C795" s="9"/>
      <c r="D795" s="9"/>
      <c r="E795" s="9"/>
      <c r="F795" s="9"/>
      <c r="G795" s="100"/>
      <c r="H795" s="100"/>
      <c r="I795" s="100"/>
      <c r="J795" s="100"/>
      <c r="K795" s="100"/>
    </row>
    <row r="796" spans="1:11" ht="20.100000000000001" customHeight="1" x14ac:dyDescent="0.25">
      <c r="A796" s="99" t="s">
        <v>2156</v>
      </c>
      <c r="B796" s="99"/>
      <c r="C796" s="99"/>
      <c r="D796" s="99"/>
      <c r="E796" s="99"/>
      <c r="F796" s="99"/>
      <c r="G796" s="99"/>
      <c r="H796" s="99"/>
      <c r="I796" s="99"/>
      <c r="J796" s="99"/>
      <c r="K796" s="99"/>
    </row>
    <row r="797" spans="1:11" ht="20.100000000000001" customHeight="1" x14ac:dyDescent="0.25">
      <c r="A797" s="106" t="s">
        <v>4010</v>
      </c>
      <c r="B797" s="106"/>
      <c r="C797" s="106"/>
      <c r="D797" s="106"/>
      <c r="E797" s="106"/>
      <c r="F797" s="2" t="s">
        <v>4</v>
      </c>
      <c r="G797" s="87" t="s">
        <v>4001</v>
      </c>
      <c r="H797" s="87"/>
      <c r="I797" s="87" t="s">
        <v>3895</v>
      </c>
      <c r="J797" s="87"/>
      <c r="K797" s="2" t="s">
        <v>4011</v>
      </c>
    </row>
    <row r="798" spans="1:11" ht="15" customHeight="1" x14ac:dyDescent="0.25">
      <c r="A798" s="6" t="s">
        <v>4079</v>
      </c>
      <c r="B798" s="104" t="s">
        <v>4080</v>
      </c>
      <c r="C798" s="104"/>
      <c r="D798" s="104"/>
      <c r="E798" s="104"/>
      <c r="F798" s="6" t="s">
        <v>77</v>
      </c>
      <c r="G798" s="113">
        <v>1.7700000000000001E-3</v>
      </c>
      <c r="H798" s="113"/>
      <c r="I798" s="105">
        <v>33.79</v>
      </c>
      <c r="J798" s="105"/>
      <c r="K798" s="33">
        <f>ROUND(ROUND(G798,5)*I798,4)</f>
        <v>5.9799999999999999E-2</v>
      </c>
    </row>
    <row r="799" spans="1:11" ht="15" customHeight="1" x14ac:dyDescent="0.25">
      <c r="A799" s="6" t="s">
        <v>4081</v>
      </c>
      <c r="B799" s="104" t="s">
        <v>4082</v>
      </c>
      <c r="C799" s="104"/>
      <c r="D799" s="104"/>
      <c r="E799" s="104"/>
      <c r="F799" s="6" t="s">
        <v>77</v>
      </c>
      <c r="G799" s="113">
        <v>3.9300000000000003E-3</v>
      </c>
      <c r="H799" s="113"/>
      <c r="I799" s="105">
        <v>448.02</v>
      </c>
      <c r="J799" s="105"/>
      <c r="K799" s="33">
        <f>ROUND(ROUND(G799,5)*I799,4)</f>
        <v>1.7606999999999999</v>
      </c>
    </row>
    <row r="800" spans="1:11" ht="15" customHeight="1" x14ac:dyDescent="0.25">
      <c r="A800" s="6" t="s">
        <v>4083</v>
      </c>
      <c r="B800" s="104" t="s">
        <v>4084</v>
      </c>
      <c r="C800" s="104"/>
      <c r="D800" s="104"/>
      <c r="E800" s="104"/>
      <c r="F800" s="6" t="s">
        <v>77</v>
      </c>
      <c r="G800" s="113">
        <v>7.0800000000000004E-3</v>
      </c>
      <c r="H800" s="113"/>
      <c r="I800" s="105">
        <v>46.06</v>
      </c>
      <c r="J800" s="105"/>
      <c r="K800" s="33">
        <f>ROUND(ROUND(G800,5)*I800,4)</f>
        <v>0.3261</v>
      </c>
    </row>
    <row r="801" spans="1:11" ht="15" customHeight="1" x14ac:dyDescent="0.25">
      <c r="A801" s="6" t="s">
        <v>4085</v>
      </c>
      <c r="B801" s="104" t="s">
        <v>4086</v>
      </c>
      <c r="C801" s="104"/>
      <c r="D801" s="104"/>
      <c r="E801" s="104"/>
      <c r="F801" s="6" t="s">
        <v>103</v>
      </c>
      <c r="G801" s="113">
        <v>1</v>
      </c>
      <c r="H801" s="113"/>
      <c r="I801" s="105">
        <v>16.98</v>
      </c>
      <c r="J801" s="105"/>
      <c r="K801" s="33">
        <f>ROUND(ROUND(G801,5)*I801,4)</f>
        <v>16.98</v>
      </c>
    </row>
    <row r="802" spans="1:11" ht="15" customHeight="1" x14ac:dyDescent="0.25">
      <c r="A802" s="1"/>
      <c r="B802" s="1"/>
      <c r="C802" s="1"/>
      <c r="D802" s="1"/>
      <c r="E802" s="1"/>
      <c r="F802" s="1"/>
      <c r="G802" s="85" t="s">
        <v>4014</v>
      </c>
      <c r="H802" s="85"/>
      <c r="I802" s="85"/>
      <c r="J802" s="85"/>
      <c r="K802" s="34">
        <f>SUM(K798:K801)</f>
        <v>19.1266</v>
      </c>
    </row>
    <row r="803" spans="1:11" ht="15" customHeight="1" x14ac:dyDescent="0.25">
      <c r="A803" s="106" t="s">
        <v>4015</v>
      </c>
      <c r="B803" s="106"/>
      <c r="C803" s="106"/>
      <c r="D803" s="23" t="s">
        <v>4016</v>
      </c>
      <c r="E803" s="94" t="s">
        <v>4017</v>
      </c>
      <c r="F803" s="94"/>
      <c r="G803" s="94" t="s">
        <v>4001</v>
      </c>
      <c r="H803" s="94"/>
      <c r="I803" s="94" t="s">
        <v>3895</v>
      </c>
      <c r="J803" s="94"/>
      <c r="K803" s="23" t="s">
        <v>4011</v>
      </c>
    </row>
    <row r="804" spans="1:11" ht="27.95" customHeight="1" x14ac:dyDescent="0.25">
      <c r="A804" s="38" t="s">
        <v>4085</v>
      </c>
      <c r="B804" s="109" t="s">
        <v>4087</v>
      </c>
      <c r="C804" s="109"/>
      <c r="D804" s="38" t="s">
        <v>4019</v>
      </c>
      <c r="E804" s="110" t="s">
        <v>4088</v>
      </c>
      <c r="F804" s="110"/>
      <c r="G804" s="111">
        <v>1.9630000000000002E-2</v>
      </c>
      <c r="H804" s="111"/>
      <c r="I804" s="112">
        <v>33.64</v>
      </c>
      <c r="J804" s="112"/>
      <c r="K804" s="41">
        <f>ROUND(ROUND(G804,5)*I804,4)</f>
        <v>0.66039999999999999</v>
      </c>
    </row>
    <row r="805" spans="1:11" ht="15" customHeight="1" x14ac:dyDescent="0.25">
      <c r="A805" s="1"/>
      <c r="B805" s="1"/>
      <c r="C805" s="1"/>
      <c r="D805" s="1"/>
      <c r="E805" s="1"/>
      <c r="F805" s="1"/>
      <c r="G805" s="85" t="s">
        <v>4021</v>
      </c>
      <c r="H805" s="85"/>
      <c r="I805" s="85"/>
      <c r="J805" s="85"/>
      <c r="K805" s="33">
        <f>SUM(K804:K804)</f>
        <v>0.66039999999999999</v>
      </c>
    </row>
    <row r="806" spans="1:11" ht="12.95" customHeight="1" x14ac:dyDescent="0.25">
      <c r="A806" s="106" t="s">
        <v>4022</v>
      </c>
      <c r="B806" s="106"/>
      <c r="C806" s="94" t="s">
        <v>4023</v>
      </c>
      <c r="D806" s="94" t="s">
        <v>5</v>
      </c>
      <c r="E806" s="94" t="s">
        <v>4024</v>
      </c>
      <c r="F806" s="94"/>
      <c r="G806" s="94" t="s">
        <v>4025</v>
      </c>
      <c r="H806" s="94"/>
      <c r="I806" s="94" t="s">
        <v>2086</v>
      </c>
      <c r="J806" s="94"/>
      <c r="K806" s="94" t="s">
        <v>4011</v>
      </c>
    </row>
    <row r="807" spans="1:11" ht="12" customHeight="1" x14ac:dyDescent="0.25">
      <c r="A807" s="106"/>
      <c r="B807" s="106"/>
      <c r="C807" s="94"/>
      <c r="D807" s="94"/>
      <c r="E807" s="23" t="s">
        <v>2092</v>
      </c>
      <c r="F807" s="23" t="s">
        <v>4026</v>
      </c>
      <c r="G807" s="23" t="s">
        <v>2092</v>
      </c>
      <c r="H807" s="23" t="s">
        <v>4026</v>
      </c>
      <c r="I807" s="23" t="s">
        <v>2092</v>
      </c>
      <c r="J807" s="23" t="s">
        <v>4026</v>
      </c>
      <c r="K807" s="94"/>
    </row>
    <row r="808" spans="1:11" ht="27.95" customHeight="1" x14ac:dyDescent="0.25">
      <c r="A808" s="38" t="s">
        <v>4085</v>
      </c>
      <c r="B808" s="39" t="s">
        <v>4087</v>
      </c>
      <c r="C808" s="38" t="s">
        <v>4027</v>
      </c>
      <c r="D808" s="40">
        <v>1.9630000000000002E-2</v>
      </c>
      <c r="E808" s="42">
        <v>0</v>
      </c>
      <c r="F808" s="43">
        <v>1.1100000000000001</v>
      </c>
      <c r="G808" s="42">
        <v>0</v>
      </c>
      <c r="H808" s="43">
        <v>0.88</v>
      </c>
      <c r="I808" s="42">
        <v>0</v>
      </c>
      <c r="J808" s="43">
        <v>0.72</v>
      </c>
      <c r="K808" s="41">
        <f>ROUND(D808*(ROUND(E808*F808,4)+ROUND(G808*H808,4)+ROUND(I808*J808,4)),4)</f>
        <v>0</v>
      </c>
    </row>
    <row r="809" spans="1:11" ht="15" customHeight="1" x14ac:dyDescent="0.25">
      <c r="A809" s="1"/>
      <c r="B809" s="1"/>
      <c r="C809" s="1"/>
      <c r="D809" s="1"/>
      <c r="E809" s="1"/>
      <c r="F809" s="1"/>
      <c r="G809" s="85" t="s">
        <v>4028</v>
      </c>
      <c r="H809" s="85"/>
      <c r="I809" s="85"/>
      <c r="J809" s="85"/>
      <c r="K809" s="33">
        <f>SUM(K807:K808)</f>
        <v>0</v>
      </c>
    </row>
    <row r="810" spans="1:11" ht="15" customHeight="1" x14ac:dyDescent="0.25">
      <c r="A810" s="9"/>
      <c r="B810" s="9"/>
      <c r="C810" s="9"/>
      <c r="D810" s="9"/>
      <c r="E810" s="9"/>
      <c r="F810" s="9"/>
      <c r="G810" s="92" t="s">
        <v>4029</v>
      </c>
      <c r="H810" s="92"/>
      <c r="I810" s="92"/>
      <c r="J810" s="92"/>
      <c r="K810" s="33">
        <f>SUM(K802,K805,K809)</f>
        <v>19.786999999999999</v>
      </c>
    </row>
    <row r="811" spans="1:11" ht="15" customHeight="1" x14ac:dyDescent="0.25">
      <c r="A811" s="9"/>
      <c r="B811" s="9"/>
      <c r="C811" s="9"/>
      <c r="D811" s="9"/>
      <c r="E811" s="9"/>
      <c r="F811" s="9"/>
      <c r="G811" s="92" t="s">
        <v>3913</v>
      </c>
      <c r="H811" s="92"/>
      <c r="I811" s="92"/>
      <c r="J811" s="92"/>
      <c r="K811" s="29">
        <f>ROUND(SUM(K810),2)</f>
        <v>19.79</v>
      </c>
    </row>
    <row r="812" spans="1:11" ht="9.9499999999999993" customHeight="1" x14ac:dyDescent="0.25">
      <c r="A812" s="9"/>
      <c r="B812" s="9"/>
      <c r="C812" s="9"/>
      <c r="D812" s="9"/>
      <c r="E812" s="9"/>
      <c r="F812" s="9"/>
      <c r="G812" s="100"/>
      <c r="H812" s="100"/>
      <c r="I812" s="100"/>
      <c r="J812" s="100"/>
      <c r="K812" s="100"/>
    </row>
    <row r="813" spans="1:11" ht="20.100000000000001" customHeight="1" x14ac:dyDescent="0.25">
      <c r="A813" s="99" t="s">
        <v>2157</v>
      </c>
      <c r="B813" s="99"/>
      <c r="C813" s="99"/>
      <c r="D813" s="99"/>
      <c r="E813" s="99"/>
      <c r="F813" s="99"/>
      <c r="G813" s="99"/>
      <c r="H813" s="99"/>
      <c r="I813" s="99"/>
      <c r="J813" s="99"/>
      <c r="K813" s="99"/>
    </row>
    <row r="814" spans="1:11" ht="15" customHeight="1" x14ac:dyDescent="0.25">
      <c r="A814" s="93" t="s">
        <v>3893</v>
      </c>
      <c r="B814" s="93"/>
      <c r="C814" s="93"/>
      <c r="D814" s="94" t="s">
        <v>3</v>
      </c>
      <c r="E814" s="94"/>
      <c r="F814" s="23" t="s">
        <v>4</v>
      </c>
      <c r="G814" s="94" t="s">
        <v>3894</v>
      </c>
      <c r="H814" s="94"/>
      <c r="I814" s="94" t="s">
        <v>3895</v>
      </c>
      <c r="J814" s="94"/>
      <c r="K814" s="23" t="s">
        <v>3896</v>
      </c>
    </row>
    <row r="815" spans="1:11" ht="15" customHeight="1" x14ac:dyDescent="0.25">
      <c r="A815" s="24" t="s">
        <v>4089</v>
      </c>
      <c r="B815" s="95" t="s">
        <v>4090</v>
      </c>
      <c r="C815" s="95"/>
      <c r="D815" s="96" t="s">
        <v>20</v>
      </c>
      <c r="E815" s="96"/>
      <c r="F815" s="24" t="s">
        <v>16</v>
      </c>
      <c r="G815" s="97">
        <v>1</v>
      </c>
      <c r="H815" s="97"/>
      <c r="I815" s="98">
        <v>12.85</v>
      </c>
      <c r="J815" s="98"/>
      <c r="K815" s="27">
        <f>TRUNC(TRUNC(G815,8)*I815,2)</f>
        <v>12.85</v>
      </c>
    </row>
    <row r="816" spans="1:11" ht="15" customHeight="1" x14ac:dyDescent="0.25">
      <c r="A816" s="9"/>
      <c r="B816" s="9"/>
      <c r="C816" s="9"/>
      <c r="D816" s="9"/>
      <c r="E816" s="9"/>
      <c r="F816" s="9"/>
      <c r="G816" s="91" t="s">
        <v>3906</v>
      </c>
      <c r="H816" s="91"/>
      <c r="I816" s="91"/>
      <c r="J816" s="91"/>
      <c r="K816" s="28">
        <f>SUM(K815:K815)</f>
        <v>12.85</v>
      </c>
    </row>
    <row r="817" spans="1:11" ht="15" customHeight="1" x14ac:dyDescent="0.25">
      <c r="A817" s="93" t="s">
        <v>3907</v>
      </c>
      <c r="B817" s="93"/>
      <c r="C817" s="93"/>
      <c r="D817" s="94" t="s">
        <v>3</v>
      </c>
      <c r="E817" s="94"/>
      <c r="F817" s="23" t="s">
        <v>4</v>
      </c>
      <c r="G817" s="94" t="s">
        <v>3894</v>
      </c>
      <c r="H817" s="94"/>
      <c r="I817" s="94" t="s">
        <v>3895</v>
      </c>
      <c r="J817" s="94"/>
      <c r="K817" s="23" t="s">
        <v>3896</v>
      </c>
    </row>
    <row r="818" spans="1:11" ht="15" customHeight="1" x14ac:dyDescent="0.25">
      <c r="A818" s="24" t="s">
        <v>3961</v>
      </c>
      <c r="B818" s="95" t="s">
        <v>3962</v>
      </c>
      <c r="C818" s="95"/>
      <c r="D818" s="96" t="s">
        <v>20</v>
      </c>
      <c r="E818" s="96"/>
      <c r="F818" s="24" t="s">
        <v>2056</v>
      </c>
      <c r="G818" s="97">
        <v>2.7699999999999999E-2</v>
      </c>
      <c r="H818" s="97"/>
      <c r="I818" s="98">
        <v>29.5</v>
      </c>
      <c r="J818" s="98"/>
      <c r="K818" s="27">
        <f>TRUNC(TRUNC(G818,8)*I818,2)</f>
        <v>0.81</v>
      </c>
    </row>
    <row r="819" spans="1:11" ht="15" customHeight="1" x14ac:dyDescent="0.25">
      <c r="A819" s="24" t="s">
        <v>3910</v>
      </c>
      <c r="B819" s="95" t="s">
        <v>3911</v>
      </c>
      <c r="C819" s="95"/>
      <c r="D819" s="96" t="s">
        <v>20</v>
      </c>
      <c r="E819" s="96"/>
      <c r="F819" s="24" t="s">
        <v>2056</v>
      </c>
      <c r="G819" s="97">
        <v>0.1386</v>
      </c>
      <c r="H819" s="97"/>
      <c r="I819" s="98">
        <v>24.94</v>
      </c>
      <c r="J819" s="98"/>
      <c r="K819" s="27">
        <f>TRUNC(TRUNC(G819,8)*I819,2)</f>
        <v>3.45</v>
      </c>
    </row>
    <row r="820" spans="1:11" ht="18" customHeight="1" x14ac:dyDescent="0.25">
      <c r="A820" s="9"/>
      <c r="B820" s="9"/>
      <c r="C820" s="9"/>
      <c r="D820" s="9"/>
      <c r="E820" s="9"/>
      <c r="F820" s="9"/>
      <c r="G820" s="91" t="s">
        <v>3912</v>
      </c>
      <c r="H820" s="91"/>
      <c r="I820" s="91"/>
      <c r="J820" s="91"/>
      <c r="K820" s="28">
        <f>SUM(K818:K819)</f>
        <v>4.26</v>
      </c>
    </row>
    <row r="821" spans="1:11" ht="15" customHeight="1" x14ac:dyDescent="0.25">
      <c r="A821" s="9"/>
      <c r="B821" s="9"/>
      <c r="C821" s="9"/>
      <c r="D821" s="9"/>
      <c r="E821" s="9"/>
      <c r="F821" s="9"/>
      <c r="G821" s="92" t="s">
        <v>3913</v>
      </c>
      <c r="H821" s="92"/>
      <c r="I821" s="92"/>
      <c r="J821" s="92"/>
      <c r="K821" s="29">
        <f>ROUND(SUM(K816,K820),2)</f>
        <v>17.11</v>
      </c>
    </row>
    <row r="822" spans="1:11" ht="9.9499999999999993" customHeight="1" x14ac:dyDescent="0.25">
      <c r="A822" s="9"/>
      <c r="B822" s="9"/>
      <c r="C822" s="9"/>
      <c r="D822" s="9"/>
      <c r="E822" s="9"/>
      <c r="F822" s="9"/>
      <c r="G822" s="100"/>
      <c r="H822" s="100"/>
      <c r="I822" s="100"/>
      <c r="J822" s="100"/>
      <c r="K822" s="100"/>
    </row>
    <row r="823" spans="1:11" ht="20.100000000000001" customHeight="1" x14ac:dyDescent="0.25">
      <c r="A823" s="99" t="s">
        <v>2158</v>
      </c>
      <c r="B823" s="99"/>
      <c r="C823" s="99"/>
      <c r="D823" s="99"/>
      <c r="E823" s="99"/>
      <c r="F823" s="99"/>
      <c r="G823" s="99"/>
      <c r="H823" s="99"/>
      <c r="I823" s="99"/>
      <c r="J823" s="99"/>
      <c r="K823" s="99"/>
    </row>
    <row r="824" spans="1:11" ht="12.95" customHeight="1" x14ac:dyDescent="0.25">
      <c r="A824" s="107" t="s">
        <v>3984</v>
      </c>
      <c r="B824" s="107"/>
      <c r="C824" s="107"/>
      <c r="D824" s="108" t="s">
        <v>3985</v>
      </c>
      <c r="E824" s="87" t="s">
        <v>3986</v>
      </c>
      <c r="F824" s="87"/>
      <c r="G824" s="87" t="s">
        <v>3987</v>
      </c>
      <c r="H824" s="87"/>
      <c r="I824" s="87"/>
      <c r="J824" s="87"/>
      <c r="K824" s="87" t="s">
        <v>3988</v>
      </c>
    </row>
    <row r="825" spans="1:11" ht="12" customHeight="1" x14ac:dyDescent="0.25">
      <c r="A825" s="107"/>
      <c r="B825" s="107"/>
      <c r="C825" s="107"/>
      <c r="D825" s="108"/>
      <c r="E825" s="23" t="s">
        <v>3989</v>
      </c>
      <c r="F825" s="23" t="s">
        <v>3990</v>
      </c>
      <c r="G825" s="94" t="s">
        <v>3989</v>
      </c>
      <c r="H825" s="94"/>
      <c r="I825" s="94" t="s">
        <v>3990</v>
      </c>
      <c r="J825" s="94"/>
      <c r="K825" s="87"/>
    </row>
    <row r="826" spans="1:11" ht="15.95" customHeight="1" x14ac:dyDescent="0.25">
      <c r="A826" s="6" t="s">
        <v>4091</v>
      </c>
      <c r="B826" s="104" t="s">
        <v>4092</v>
      </c>
      <c r="C826" s="104"/>
      <c r="D826" s="44">
        <v>1</v>
      </c>
      <c r="E826" s="32">
        <v>0.8</v>
      </c>
      <c r="F826" s="32">
        <v>0.19999999999999996</v>
      </c>
      <c r="G826" s="105">
        <v>5.32</v>
      </c>
      <c r="H826" s="105"/>
      <c r="I826" s="105">
        <v>0.5</v>
      </c>
      <c r="J826" s="105"/>
      <c r="K826" s="33">
        <f>TRUNC(D826*(TRUNC(E826*G826,4)+TRUNC(F826*I826,4)),4)</f>
        <v>4.3559999999999999</v>
      </c>
    </row>
    <row r="827" spans="1:11" ht="15" customHeight="1" x14ac:dyDescent="0.25">
      <c r="A827" s="1"/>
      <c r="B827" s="1"/>
      <c r="C827" s="1"/>
      <c r="D827" s="1"/>
      <c r="E827" s="1"/>
      <c r="F827" s="1"/>
      <c r="G827" s="85" t="s">
        <v>3999</v>
      </c>
      <c r="H827" s="85"/>
      <c r="I827" s="85"/>
      <c r="J827" s="85"/>
      <c r="K827" s="34">
        <f>SUM(K825:K826)</f>
        <v>4.3559999999999999</v>
      </c>
    </row>
    <row r="828" spans="1:11" ht="20.100000000000001" customHeight="1" x14ac:dyDescent="0.25">
      <c r="A828" s="106" t="s">
        <v>4000</v>
      </c>
      <c r="B828" s="106"/>
      <c r="C828" s="106"/>
      <c r="D828" s="106"/>
      <c r="E828" s="106"/>
      <c r="F828" s="2" t="s">
        <v>4</v>
      </c>
      <c r="G828" s="87" t="s">
        <v>4001</v>
      </c>
      <c r="H828" s="87"/>
      <c r="I828" s="87" t="s">
        <v>4002</v>
      </c>
      <c r="J828" s="87"/>
      <c r="K828" s="2" t="s">
        <v>3988</v>
      </c>
    </row>
    <row r="829" spans="1:11" ht="15" customHeight="1" x14ac:dyDescent="0.25">
      <c r="A829" s="6" t="s">
        <v>4093</v>
      </c>
      <c r="B829" s="101" t="s">
        <v>4094</v>
      </c>
      <c r="C829" s="101"/>
      <c r="D829" s="101"/>
      <c r="E829" s="101"/>
      <c r="F829" s="6" t="s">
        <v>3940</v>
      </c>
      <c r="G829" s="102">
        <v>0.1333</v>
      </c>
      <c r="H829" s="102"/>
      <c r="I829" s="103">
        <v>3.96</v>
      </c>
      <c r="J829" s="103"/>
      <c r="K829" s="7">
        <f>TRUNC(TRUNC(G829,8)*I829,2)</f>
        <v>0.52</v>
      </c>
    </row>
    <row r="830" spans="1:11" ht="15" customHeight="1" x14ac:dyDescent="0.25">
      <c r="A830" s="6" t="s">
        <v>4095</v>
      </c>
      <c r="B830" s="101" t="s">
        <v>4096</v>
      </c>
      <c r="C830" s="101"/>
      <c r="D830" s="101"/>
      <c r="E830" s="101"/>
      <c r="F830" s="6" t="s">
        <v>3940</v>
      </c>
      <c r="G830" s="102">
        <v>2</v>
      </c>
      <c r="H830" s="102"/>
      <c r="I830" s="103">
        <v>14.41</v>
      </c>
      <c r="J830" s="103"/>
      <c r="K830" s="7">
        <f>TRUNC(TRUNC(G830,8)*I830,2)</f>
        <v>28.82</v>
      </c>
    </row>
    <row r="831" spans="1:11" ht="15" customHeight="1" x14ac:dyDescent="0.25">
      <c r="A831" s="6" t="s">
        <v>4097</v>
      </c>
      <c r="B831" s="101" t="s">
        <v>4098</v>
      </c>
      <c r="C831" s="101"/>
      <c r="D831" s="101"/>
      <c r="E831" s="101"/>
      <c r="F831" s="6" t="s">
        <v>3940</v>
      </c>
      <c r="G831" s="102">
        <v>3</v>
      </c>
      <c r="H831" s="102"/>
      <c r="I831" s="103">
        <v>14.58</v>
      </c>
      <c r="J831" s="103"/>
      <c r="K831" s="7">
        <f>TRUNC(TRUNC(G831,8)*I831,2)</f>
        <v>43.74</v>
      </c>
    </row>
    <row r="832" spans="1:11" ht="15" customHeight="1" x14ac:dyDescent="0.25">
      <c r="A832" s="1"/>
      <c r="B832" s="1"/>
      <c r="C832" s="1"/>
      <c r="D832" s="1"/>
      <c r="E832" s="1"/>
      <c r="F832" s="1"/>
      <c r="G832" s="85" t="s">
        <v>4005</v>
      </c>
      <c r="H832" s="85"/>
      <c r="I832" s="85"/>
      <c r="J832" s="85"/>
      <c r="K832" s="29">
        <f>SUM(K829:K831)</f>
        <v>73.08</v>
      </c>
    </row>
    <row r="833" spans="1:11" ht="15" customHeight="1" x14ac:dyDescent="0.25">
      <c r="A833" s="9"/>
      <c r="B833" s="9"/>
      <c r="C833" s="9"/>
      <c r="D833" s="9"/>
      <c r="E833" s="9"/>
      <c r="F833" s="9"/>
      <c r="G833" s="92" t="s">
        <v>4006</v>
      </c>
      <c r="H833" s="92"/>
      <c r="I833" s="92"/>
      <c r="J833" s="92"/>
      <c r="K833" s="33">
        <f>SUM(K827,K832)</f>
        <v>77.435999999999993</v>
      </c>
    </row>
    <row r="834" spans="1:11" ht="15" customHeight="1" x14ac:dyDescent="0.25">
      <c r="A834" s="9"/>
      <c r="B834" s="9"/>
      <c r="C834" s="9"/>
      <c r="D834" s="9"/>
      <c r="E834" s="9"/>
      <c r="F834" s="9"/>
      <c r="G834" s="92" t="s">
        <v>4007</v>
      </c>
      <c r="H834" s="92"/>
      <c r="I834" s="92"/>
      <c r="J834" s="92"/>
      <c r="K834" s="35">
        <v>22.5</v>
      </c>
    </row>
    <row r="835" spans="1:11" ht="15" customHeight="1" x14ac:dyDescent="0.25">
      <c r="A835" s="9"/>
      <c r="B835" s="9"/>
      <c r="C835" s="9"/>
      <c r="D835" s="9"/>
      <c r="E835" s="9"/>
      <c r="F835" s="9"/>
      <c r="G835" s="92" t="s">
        <v>4008</v>
      </c>
      <c r="H835" s="92"/>
      <c r="I835" s="92"/>
      <c r="J835" s="92"/>
      <c r="K835" s="33">
        <f>TRUNC(K833/K834,4)</f>
        <v>3.4416000000000002</v>
      </c>
    </row>
    <row r="836" spans="1:11" ht="15" customHeight="1" x14ac:dyDescent="0.25">
      <c r="A836" s="9"/>
      <c r="B836" s="9"/>
      <c r="C836" s="9"/>
      <c r="D836" s="9"/>
      <c r="E836" s="9"/>
      <c r="F836" s="9"/>
      <c r="G836" s="92" t="s">
        <v>4029</v>
      </c>
      <c r="H836" s="92"/>
      <c r="I836" s="92"/>
      <c r="J836" s="92"/>
      <c r="K836" s="33">
        <f>SUM(K835)</f>
        <v>3.4416000000000002</v>
      </c>
    </row>
    <row r="837" spans="1:11" ht="15" customHeight="1" x14ac:dyDescent="0.25">
      <c r="A837" s="9"/>
      <c r="B837" s="9"/>
      <c r="C837" s="9"/>
      <c r="D837" s="9"/>
      <c r="E837" s="9"/>
      <c r="F837" s="9"/>
      <c r="G837" s="92" t="s">
        <v>3913</v>
      </c>
      <c r="H837" s="92"/>
      <c r="I837" s="92"/>
      <c r="J837" s="92"/>
      <c r="K837" s="29">
        <f>ROUND(SUM(K836),2)</f>
        <v>3.44</v>
      </c>
    </row>
    <row r="838" spans="1:11" ht="9.9499999999999993" customHeight="1" x14ac:dyDescent="0.25">
      <c r="A838" s="9"/>
      <c r="B838" s="9"/>
      <c r="C838" s="9"/>
      <c r="D838" s="9"/>
      <c r="E838" s="9"/>
      <c r="F838" s="9"/>
      <c r="G838" s="100"/>
      <c r="H838" s="100"/>
      <c r="I838" s="100"/>
      <c r="J838" s="100"/>
      <c r="K838" s="100"/>
    </row>
    <row r="839" spans="1:11" ht="20.100000000000001" customHeight="1" x14ac:dyDescent="0.25">
      <c r="A839" s="99" t="s">
        <v>2159</v>
      </c>
      <c r="B839" s="99"/>
      <c r="C839" s="99"/>
      <c r="D839" s="99"/>
      <c r="E839" s="99"/>
      <c r="F839" s="99"/>
      <c r="G839" s="99"/>
      <c r="H839" s="99"/>
      <c r="I839" s="99"/>
      <c r="J839" s="99"/>
      <c r="K839" s="99"/>
    </row>
    <row r="840" spans="1:11" ht="15" customHeight="1" x14ac:dyDescent="0.25">
      <c r="A840" s="93" t="s">
        <v>3893</v>
      </c>
      <c r="B840" s="93"/>
      <c r="C840" s="93"/>
      <c r="D840" s="94" t="s">
        <v>3</v>
      </c>
      <c r="E840" s="94"/>
      <c r="F840" s="23" t="s">
        <v>4</v>
      </c>
      <c r="G840" s="94" t="s">
        <v>3894</v>
      </c>
      <c r="H840" s="94"/>
      <c r="I840" s="94" t="s">
        <v>3895</v>
      </c>
      <c r="J840" s="94"/>
      <c r="K840" s="23" t="s">
        <v>3896</v>
      </c>
    </row>
    <row r="841" spans="1:11" ht="15" customHeight="1" x14ac:dyDescent="0.25">
      <c r="A841" s="24" t="s">
        <v>3951</v>
      </c>
      <c r="B841" s="95" t="s">
        <v>3952</v>
      </c>
      <c r="C841" s="95"/>
      <c r="D841" s="96" t="s">
        <v>3953</v>
      </c>
      <c r="E841" s="96"/>
      <c r="F841" s="24" t="s">
        <v>3954</v>
      </c>
      <c r="G841" s="97">
        <v>4.0000000000000001E-3</v>
      </c>
      <c r="H841" s="97"/>
      <c r="I841" s="98">
        <v>215</v>
      </c>
      <c r="J841" s="98"/>
      <c r="K841" s="27">
        <f>ROUND(ROUND(G841,8)*I841,2)</f>
        <v>0.86</v>
      </c>
    </row>
    <row r="842" spans="1:11" ht="15" customHeight="1" x14ac:dyDescent="0.25">
      <c r="A842" s="24" t="s">
        <v>3955</v>
      </c>
      <c r="B842" s="95" t="s">
        <v>3956</v>
      </c>
      <c r="C842" s="95"/>
      <c r="D842" s="96" t="s">
        <v>20</v>
      </c>
      <c r="E842" s="96"/>
      <c r="F842" s="24" t="s">
        <v>3903</v>
      </c>
      <c r="G842" s="97">
        <v>5.0000000000000001E-3</v>
      </c>
      <c r="H842" s="97"/>
      <c r="I842" s="98">
        <v>19.37</v>
      </c>
      <c r="J842" s="98"/>
      <c r="K842" s="27">
        <f>ROUND(ROUND(G842,8)*I842,2)</f>
        <v>0.1</v>
      </c>
    </row>
    <row r="843" spans="1:11" ht="15" customHeight="1" x14ac:dyDescent="0.25">
      <c r="A843" s="9"/>
      <c r="B843" s="9"/>
      <c r="C843" s="9"/>
      <c r="D843" s="9"/>
      <c r="E843" s="9"/>
      <c r="F843" s="9"/>
      <c r="G843" s="91" t="s">
        <v>3906</v>
      </c>
      <c r="H843" s="91"/>
      <c r="I843" s="91"/>
      <c r="J843" s="91"/>
      <c r="K843" s="28">
        <f>SUM(K841:K842)</f>
        <v>0.96</v>
      </c>
    </row>
    <row r="844" spans="1:11" ht="15" customHeight="1" x14ac:dyDescent="0.25">
      <c r="A844" s="93" t="s">
        <v>3907</v>
      </c>
      <c r="B844" s="93"/>
      <c r="C844" s="93"/>
      <c r="D844" s="94" t="s">
        <v>3</v>
      </c>
      <c r="E844" s="94"/>
      <c r="F844" s="23" t="s">
        <v>4</v>
      </c>
      <c r="G844" s="94" t="s">
        <v>3894</v>
      </c>
      <c r="H844" s="94"/>
      <c r="I844" s="94" t="s">
        <v>3895</v>
      </c>
      <c r="J844" s="94"/>
      <c r="K844" s="23" t="s">
        <v>3896</v>
      </c>
    </row>
    <row r="845" spans="1:11" ht="21" customHeight="1" x14ac:dyDescent="0.25">
      <c r="A845" s="24" t="s">
        <v>3908</v>
      </c>
      <c r="B845" s="95" t="s">
        <v>3909</v>
      </c>
      <c r="C845" s="95"/>
      <c r="D845" s="96" t="s">
        <v>20</v>
      </c>
      <c r="E845" s="96"/>
      <c r="F845" s="24" t="s">
        <v>2056</v>
      </c>
      <c r="G845" s="97">
        <v>0.03</v>
      </c>
      <c r="H845" s="97"/>
      <c r="I845" s="98">
        <v>32.24</v>
      </c>
      <c r="J845" s="98"/>
      <c r="K845" s="27">
        <f>ROUND(ROUND(G845,8)*I845,2)</f>
        <v>0.97</v>
      </c>
    </row>
    <row r="846" spans="1:11" ht="15" customHeight="1" x14ac:dyDescent="0.25">
      <c r="A846" s="24" t="s">
        <v>3910</v>
      </c>
      <c r="B846" s="95" t="s">
        <v>3911</v>
      </c>
      <c r="C846" s="95"/>
      <c r="D846" s="96" t="s">
        <v>20</v>
      </c>
      <c r="E846" s="96"/>
      <c r="F846" s="24" t="s">
        <v>2056</v>
      </c>
      <c r="G846" s="97">
        <v>0.03</v>
      </c>
      <c r="H846" s="97"/>
      <c r="I846" s="98">
        <v>24.94</v>
      </c>
      <c r="J846" s="98"/>
      <c r="K846" s="27">
        <f>ROUND(ROUND(G846,8)*I846,2)</f>
        <v>0.75</v>
      </c>
    </row>
    <row r="847" spans="1:11" ht="18" customHeight="1" x14ac:dyDescent="0.25">
      <c r="A847" s="9"/>
      <c r="B847" s="9"/>
      <c r="C847" s="9"/>
      <c r="D847" s="9"/>
      <c r="E847" s="9"/>
      <c r="F847" s="9"/>
      <c r="G847" s="91" t="s">
        <v>3912</v>
      </c>
      <c r="H847" s="91"/>
      <c r="I847" s="91"/>
      <c r="J847" s="91"/>
      <c r="K847" s="28">
        <f>SUM(K845:K846)</f>
        <v>1.72</v>
      </c>
    </row>
    <row r="848" spans="1:11" ht="15" customHeight="1" x14ac:dyDescent="0.25">
      <c r="A848" s="9"/>
      <c r="B848" s="9"/>
      <c r="C848" s="9"/>
      <c r="D848" s="9"/>
      <c r="E848" s="9"/>
      <c r="F848" s="9"/>
      <c r="G848" s="92" t="s">
        <v>3913</v>
      </c>
      <c r="H848" s="92"/>
      <c r="I848" s="92"/>
      <c r="J848" s="92"/>
      <c r="K848" s="29">
        <f>ROUND(SUM(K843,K847),2)</f>
        <v>2.68</v>
      </c>
    </row>
    <row r="849" spans="1:11" ht="9.9499999999999993" customHeight="1" x14ac:dyDescent="0.25">
      <c r="A849" s="9"/>
      <c r="B849" s="9"/>
      <c r="C849" s="9"/>
      <c r="D849" s="9"/>
      <c r="E849" s="9"/>
      <c r="F849" s="9"/>
      <c r="G849" s="100"/>
      <c r="H849" s="100"/>
      <c r="I849" s="100"/>
      <c r="J849" s="100"/>
      <c r="K849" s="100"/>
    </row>
    <row r="850" spans="1:11" ht="20.100000000000001" customHeight="1" x14ac:dyDescent="0.25">
      <c r="A850" s="99" t="s">
        <v>2160</v>
      </c>
      <c r="B850" s="99"/>
      <c r="C850" s="99"/>
      <c r="D850" s="99"/>
      <c r="E850" s="99"/>
      <c r="F850" s="99"/>
      <c r="G850" s="99"/>
      <c r="H850" s="99"/>
      <c r="I850" s="99"/>
      <c r="J850" s="99"/>
      <c r="K850" s="99"/>
    </row>
    <row r="851" spans="1:11" ht="15" customHeight="1" x14ac:dyDescent="0.25">
      <c r="A851" s="93" t="s">
        <v>3916</v>
      </c>
      <c r="B851" s="93"/>
      <c r="C851" s="93"/>
      <c r="D851" s="94" t="s">
        <v>3</v>
      </c>
      <c r="E851" s="94"/>
      <c r="F851" s="23" t="s">
        <v>4</v>
      </c>
      <c r="G851" s="94" t="s">
        <v>3894</v>
      </c>
      <c r="H851" s="94"/>
      <c r="I851" s="94" t="s">
        <v>3895</v>
      </c>
      <c r="J851" s="94"/>
      <c r="K851" s="23" t="s">
        <v>3896</v>
      </c>
    </row>
    <row r="852" spans="1:11" ht="29.1" customHeight="1" x14ac:dyDescent="0.25">
      <c r="A852" s="24" t="s">
        <v>3957</v>
      </c>
      <c r="B852" s="95" t="s">
        <v>3958</v>
      </c>
      <c r="C852" s="95"/>
      <c r="D852" s="96" t="s">
        <v>20</v>
      </c>
      <c r="E852" s="96"/>
      <c r="F852" s="24" t="s">
        <v>3936</v>
      </c>
      <c r="G852" s="97">
        <v>2.8999999999999998E-3</v>
      </c>
      <c r="H852" s="97"/>
      <c r="I852" s="98">
        <v>75.540000000000006</v>
      </c>
      <c r="J852" s="98"/>
      <c r="K852" s="27">
        <f>TRUNC(TRUNC(G852,8)*I852,2)</f>
        <v>0.21</v>
      </c>
    </row>
    <row r="853" spans="1:11" ht="29.1" customHeight="1" x14ac:dyDescent="0.25">
      <c r="A853" s="24" t="s">
        <v>3959</v>
      </c>
      <c r="B853" s="95" t="s">
        <v>3960</v>
      </c>
      <c r="C853" s="95"/>
      <c r="D853" s="96" t="s">
        <v>20</v>
      </c>
      <c r="E853" s="96"/>
      <c r="F853" s="24" t="s">
        <v>30</v>
      </c>
      <c r="G853" s="97">
        <v>1.6999999999999999E-3</v>
      </c>
      <c r="H853" s="97"/>
      <c r="I853" s="98">
        <v>198.53</v>
      </c>
      <c r="J853" s="98"/>
      <c r="K853" s="27">
        <f>TRUNC(TRUNC(G853,8)*I853,2)</f>
        <v>0.33</v>
      </c>
    </row>
    <row r="854" spans="1:11" ht="18" customHeight="1" x14ac:dyDescent="0.25">
      <c r="A854" s="9"/>
      <c r="B854" s="9"/>
      <c r="C854" s="9"/>
      <c r="D854" s="9"/>
      <c r="E854" s="9"/>
      <c r="F854" s="9"/>
      <c r="G854" s="91" t="s">
        <v>3919</v>
      </c>
      <c r="H854" s="91"/>
      <c r="I854" s="91"/>
      <c r="J854" s="91"/>
      <c r="K854" s="28">
        <f>SUM(K852:K853)</f>
        <v>0.54</v>
      </c>
    </row>
    <row r="855" spans="1:11" ht="15" customHeight="1" x14ac:dyDescent="0.25">
      <c r="A855" s="93" t="s">
        <v>3907</v>
      </c>
      <c r="B855" s="93"/>
      <c r="C855" s="93"/>
      <c r="D855" s="94" t="s">
        <v>3</v>
      </c>
      <c r="E855" s="94"/>
      <c r="F855" s="23" t="s">
        <v>4</v>
      </c>
      <c r="G855" s="94" t="s">
        <v>3894</v>
      </c>
      <c r="H855" s="94"/>
      <c r="I855" s="94" t="s">
        <v>3895</v>
      </c>
      <c r="J855" s="94"/>
      <c r="K855" s="23" t="s">
        <v>3896</v>
      </c>
    </row>
    <row r="856" spans="1:11" ht="15" customHeight="1" x14ac:dyDescent="0.25">
      <c r="A856" s="24" t="s">
        <v>3961</v>
      </c>
      <c r="B856" s="95" t="s">
        <v>3962</v>
      </c>
      <c r="C856" s="95"/>
      <c r="D856" s="96" t="s">
        <v>20</v>
      </c>
      <c r="E856" s="96"/>
      <c r="F856" s="24" t="s">
        <v>2056</v>
      </c>
      <c r="G856" s="97">
        <v>4.5999999999999999E-3</v>
      </c>
      <c r="H856" s="97"/>
      <c r="I856" s="98">
        <v>29.5</v>
      </c>
      <c r="J856" s="98"/>
      <c r="K856" s="27">
        <f>TRUNC(TRUNC(G856,8)*I856,2)</f>
        <v>0.13</v>
      </c>
    </row>
    <row r="857" spans="1:11" ht="18" customHeight="1" x14ac:dyDescent="0.25">
      <c r="A857" s="9"/>
      <c r="B857" s="9"/>
      <c r="C857" s="9"/>
      <c r="D857" s="9"/>
      <c r="E857" s="9"/>
      <c r="F857" s="9"/>
      <c r="G857" s="91" t="s">
        <v>3912</v>
      </c>
      <c r="H857" s="91"/>
      <c r="I857" s="91"/>
      <c r="J857" s="91"/>
      <c r="K857" s="28">
        <f>SUM(K856:K856)</f>
        <v>0.13</v>
      </c>
    </row>
    <row r="858" spans="1:11" ht="15" customHeight="1" x14ac:dyDescent="0.25">
      <c r="A858" s="9"/>
      <c r="B858" s="9"/>
      <c r="C858" s="9"/>
      <c r="D858" s="9"/>
      <c r="E858" s="9"/>
      <c r="F858" s="9"/>
      <c r="G858" s="92" t="s">
        <v>3913</v>
      </c>
      <c r="H858" s="92"/>
      <c r="I858" s="92"/>
      <c r="J858" s="92"/>
      <c r="K858" s="29">
        <f>ROUND(SUM(K854,K857),2)</f>
        <v>0.67</v>
      </c>
    </row>
    <row r="859" spans="1:11" ht="9.9499999999999993" customHeight="1" x14ac:dyDescent="0.25">
      <c r="A859" s="9"/>
      <c r="B859" s="9"/>
      <c r="C859" s="9"/>
      <c r="D859" s="9"/>
      <c r="E859" s="9"/>
      <c r="F859" s="9"/>
      <c r="G859" s="100"/>
      <c r="H859" s="100"/>
      <c r="I859" s="100"/>
      <c r="J859" s="100"/>
      <c r="K859" s="100"/>
    </row>
    <row r="860" spans="1:11" ht="20.100000000000001" customHeight="1" x14ac:dyDescent="0.25">
      <c r="A860" s="99" t="s">
        <v>2161</v>
      </c>
      <c r="B860" s="99"/>
      <c r="C860" s="99"/>
      <c r="D860" s="99"/>
      <c r="E860" s="99"/>
      <c r="F860" s="99"/>
      <c r="G860" s="99"/>
      <c r="H860" s="99"/>
      <c r="I860" s="99"/>
      <c r="J860" s="99"/>
      <c r="K860" s="99"/>
    </row>
    <row r="861" spans="1:11" ht="15" customHeight="1" x14ac:dyDescent="0.25">
      <c r="A861" s="93" t="s">
        <v>3916</v>
      </c>
      <c r="B861" s="93"/>
      <c r="C861" s="93"/>
      <c r="D861" s="94" t="s">
        <v>3</v>
      </c>
      <c r="E861" s="94"/>
      <c r="F861" s="23" t="s">
        <v>4</v>
      </c>
      <c r="G861" s="94" t="s">
        <v>3894</v>
      </c>
      <c r="H861" s="94"/>
      <c r="I861" s="94" t="s">
        <v>3895</v>
      </c>
      <c r="J861" s="94"/>
      <c r="K861" s="23" t="s">
        <v>3896</v>
      </c>
    </row>
    <row r="862" spans="1:11" ht="29.1" customHeight="1" x14ac:dyDescent="0.25">
      <c r="A862" s="24" t="s">
        <v>3957</v>
      </c>
      <c r="B862" s="95" t="s">
        <v>3958</v>
      </c>
      <c r="C862" s="95"/>
      <c r="D862" s="96" t="s">
        <v>20</v>
      </c>
      <c r="E862" s="96"/>
      <c r="F862" s="24" t="s">
        <v>3936</v>
      </c>
      <c r="G862" s="97">
        <v>1.95E-2</v>
      </c>
      <c r="H862" s="97"/>
      <c r="I862" s="98">
        <v>75.540000000000006</v>
      </c>
      <c r="J862" s="98"/>
      <c r="K862" s="27">
        <f>TRUNC(TRUNC(G862,8)*I862,2)</f>
        <v>1.47</v>
      </c>
    </row>
    <row r="863" spans="1:11" ht="29.1" customHeight="1" x14ac:dyDescent="0.25">
      <c r="A863" s="24" t="s">
        <v>3959</v>
      </c>
      <c r="B863" s="95" t="s">
        <v>3960</v>
      </c>
      <c r="C863" s="95"/>
      <c r="D863" s="96" t="s">
        <v>20</v>
      </c>
      <c r="E863" s="96"/>
      <c r="F863" s="24" t="s">
        <v>30</v>
      </c>
      <c r="G863" s="97">
        <v>1.15E-2</v>
      </c>
      <c r="H863" s="97"/>
      <c r="I863" s="98">
        <v>198.53</v>
      </c>
      <c r="J863" s="98"/>
      <c r="K863" s="27">
        <f>TRUNC(TRUNC(G863,8)*I863,2)</f>
        <v>2.2799999999999998</v>
      </c>
    </row>
    <row r="864" spans="1:11" ht="18" customHeight="1" x14ac:dyDescent="0.25">
      <c r="A864" s="9"/>
      <c r="B864" s="9"/>
      <c r="C864" s="9"/>
      <c r="D864" s="9"/>
      <c r="E864" s="9"/>
      <c r="F864" s="9"/>
      <c r="G864" s="91" t="s">
        <v>3919</v>
      </c>
      <c r="H864" s="91"/>
      <c r="I864" s="91"/>
      <c r="J864" s="91"/>
      <c r="K864" s="28">
        <f>SUM(K862:K863)</f>
        <v>3.75</v>
      </c>
    </row>
    <row r="865" spans="1:11" ht="15" customHeight="1" x14ac:dyDescent="0.25">
      <c r="A865" s="93" t="s">
        <v>3907</v>
      </c>
      <c r="B865" s="93"/>
      <c r="C865" s="93"/>
      <c r="D865" s="94" t="s">
        <v>3</v>
      </c>
      <c r="E865" s="94"/>
      <c r="F865" s="23" t="s">
        <v>4</v>
      </c>
      <c r="G865" s="94" t="s">
        <v>3894</v>
      </c>
      <c r="H865" s="94"/>
      <c r="I865" s="94" t="s">
        <v>3895</v>
      </c>
      <c r="J865" s="94"/>
      <c r="K865" s="23" t="s">
        <v>3896</v>
      </c>
    </row>
    <row r="866" spans="1:11" ht="15" customHeight="1" x14ac:dyDescent="0.25">
      <c r="A866" s="24" t="s">
        <v>3910</v>
      </c>
      <c r="B866" s="95" t="s">
        <v>3911</v>
      </c>
      <c r="C866" s="95"/>
      <c r="D866" s="96" t="s">
        <v>20</v>
      </c>
      <c r="E866" s="96"/>
      <c r="F866" s="24" t="s">
        <v>2056</v>
      </c>
      <c r="G866" s="97">
        <v>3.1E-2</v>
      </c>
      <c r="H866" s="97"/>
      <c r="I866" s="98">
        <v>24.94</v>
      </c>
      <c r="J866" s="98"/>
      <c r="K866" s="27">
        <f>TRUNC(TRUNC(G866,8)*I866,2)</f>
        <v>0.77</v>
      </c>
    </row>
    <row r="867" spans="1:11" ht="18" customHeight="1" x14ac:dyDescent="0.25">
      <c r="A867" s="9"/>
      <c r="B867" s="9"/>
      <c r="C867" s="9"/>
      <c r="D867" s="9"/>
      <c r="E867" s="9"/>
      <c r="F867" s="9"/>
      <c r="G867" s="91" t="s">
        <v>3912</v>
      </c>
      <c r="H867" s="91"/>
      <c r="I867" s="91"/>
      <c r="J867" s="91"/>
      <c r="K867" s="28">
        <f>SUM(K866:K866)</f>
        <v>0.77</v>
      </c>
    </row>
    <row r="868" spans="1:11" ht="15" customHeight="1" x14ac:dyDescent="0.25">
      <c r="A868" s="9"/>
      <c r="B868" s="9"/>
      <c r="C868" s="9"/>
      <c r="D868" s="9"/>
      <c r="E868" s="9"/>
      <c r="F868" s="9"/>
      <c r="G868" s="92" t="s">
        <v>3913</v>
      </c>
      <c r="H868" s="92"/>
      <c r="I868" s="92"/>
      <c r="J868" s="92"/>
      <c r="K868" s="29">
        <f>ROUND(SUM(K864,K867),2)</f>
        <v>4.5199999999999996</v>
      </c>
    </row>
    <row r="869" spans="1:11" ht="9.9499999999999993" customHeight="1" x14ac:dyDescent="0.25">
      <c r="A869" s="9"/>
      <c r="B869" s="9"/>
      <c r="C869" s="9"/>
      <c r="D869" s="9"/>
      <c r="E869" s="9"/>
      <c r="F869" s="9"/>
      <c r="G869" s="100"/>
      <c r="H869" s="100"/>
      <c r="I869" s="100"/>
      <c r="J869" s="100"/>
      <c r="K869" s="100"/>
    </row>
    <row r="870" spans="1:11" ht="20.100000000000001" customHeight="1" x14ac:dyDescent="0.25">
      <c r="A870" s="99" t="s">
        <v>2162</v>
      </c>
      <c r="B870" s="99"/>
      <c r="C870" s="99"/>
      <c r="D870" s="99"/>
      <c r="E870" s="99"/>
      <c r="F870" s="99"/>
      <c r="G870" s="99"/>
      <c r="H870" s="99"/>
      <c r="I870" s="99"/>
      <c r="J870" s="99"/>
      <c r="K870" s="99"/>
    </row>
    <row r="871" spans="1:11" ht="15" customHeight="1" x14ac:dyDescent="0.25">
      <c r="A871" s="93" t="s">
        <v>3916</v>
      </c>
      <c r="B871" s="93"/>
      <c r="C871" s="93"/>
      <c r="D871" s="94" t="s">
        <v>3</v>
      </c>
      <c r="E871" s="94"/>
      <c r="F871" s="23" t="s">
        <v>4</v>
      </c>
      <c r="G871" s="94" t="s">
        <v>3894</v>
      </c>
      <c r="H871" s="94"/>
      <c r="I871" s="94" t="s">
        <v>3895</v>
      </c>
      <c r="J871" s="94"/>
      <c r="K871" s="23" t="s">
        <v>3896</v>
      </c>
    </row>
    <row r="872" spans="1:11" ht="29.1" customHeight="1" x14ac:dyDescent="0.25">
      <c r="A872" s="24" t="s">
        <v>3963</v>
      </c>
      <c r="B872" s="95" t="s">
        <v>3964</v>
      </c>
      <c r="C872" s="95"/>
      <c r="D872" s="96" t="s">
        <v>20</v>
      </c>
      <c r="E872" s="96"/>
      <c r="F872" s="24" t="s">
        <v>3936</v>
      </c>
      <c r="G872" s="97">
        <v>0.86950000000000005</v>
      </c>
      <c r="H872" s="97"/>
      <c r="I872" s="98">
        <v>8.9</v>
      </c>
      <c r="J872" s="98"/>
      <c r="K872" s="27">
        <f>TRUNC(TRUNC(G872,8)*I872,2)</f>
        <v>7.73</v>
      </c>
    </row>
    <row r="873" spans="1:11" ht="29.1" customHeight="1" x14ac:dyDescent="0.25">
      <c r="A873" s="24" t="s">
        <v>3965</v>
      </c>
      <c r="B873" s="95" t="s">
        <v>3966</v>
      </c>
      <c r="C873" s="95"/>
      <c r="D873" s="96" t="s">
        <v>20</v>
      </c>
      <c r="E873" s="96"/>
      <c r="F873" s="24" t="s">
        <v>30</v>
      </c>
      <c r="G873" s="97">
        <v>1.137</v>
      </c>
      <c r="H873" s="97"/>
      <c r="I873" s="98">
        <v>32.76</v>
      </c>
      <c r="J873" s="98"/>
      <c r="K873" s="27">
        <f>TRUNC(TRUNC(G873,8)*I873,2)</f>
        <v>37.24</v>
      </c>
    </row>
    <row r="874" spans="1:11" ht="21" customHeight="1" x14ac:dyDescent="0.25">
      <c r="A874" s="24" t="s">
        <v>3967</v>
      </c>
      <c r="B874" s="95" t="s">
        <v>3968</v>
      </c>
      <c r="C874" s="95"/>
      <c r="D874" s="96" t="s">
        <v>20</v>
      </c>
      <c r="E874" s="96"/>
      <c r="F874" s="24" t="s">
        <v>3936</v>
      </c>
      <c r="G874" s="97">
        <v>0.86950000000000005</v>
      </c>
      <c r="H874" s="97"/>
      <c r="I874" s="98">
        <v>27.59</v>
      </c>
      <c r="J874" s="98"/>
      <c r="K874" s="27">
        <f>TRUNC(TRUNC(G874,8)*I874,2)</f>
        <v>23.98</v>
      </c>
    </row>
    <row r="875" spans="1:11" ht="21" customHeight="1" x14ac:dyDescent="0.25">
      <c r="A875" s="24" t="s">
        <v>3969</v>
      </c>
      <c r="B875" s="95" t="s">
        <v>3970</v>
      </c>
      <c r="C875" s="95"/>
      <c r="D875" s="96" t="s">
        <v>20</v>
      </c>
      <c r="E875" s="96"/>
      <c r="F875" s="24" t="s">
        <v>30</v>
      </c>
      <c r="G875" s="97">
        <v>1.137</v>
      </c>
      <c r="H875" s="97"/>
      <c r="I875" s="98">
        <v>28.09</v>
      </c>
      <c r="J875" s="98"/>
      <c r="K875" s="27">
        <f>TRUNC(TRUNC(G875,8)*I875,2)</f>
        <v>31.93</v>
      </c>
    </row>
    <row r="876" spans="1:11" ht="18" customHeight="1" x14ac:dyDescent="0.25">
      <c r="A876" s="9"/>
      <c r="B876" s="9"/>
      <c r="C876" s="9"/>
      <c r="D876" s="9"/>
      <c r="E876" s="9"/>
      <c r="F876" s="9"/>
      <c r="G876" s="91" t="s">
        <v>3919</v>
      </c>
      <c r="H876" s="91"/>
      <c r="I876" s="91"/>
      <c r="J876" s="91"/>
      <c r="K876" s="28">
        <f>SUM(K872:K875)</f>
        <v>100.88</v>
      </c>
    </row>
    <row r="877" spans="1:11" ht="15" customHeight="1" x14ac:dyDescent="0.25">
      <c r="A877" s="93" t="s">
        <v>3907</v>
      </c>
      <c r="B877" s="93"/>
      <c r="C877" s="93"/>
      <c r="D877" s="94" t="s">
        <v>3</v>
      </c>
      <c r="E877" s="94"/>
      <c r="F877" s="23" t="s">
        <v>4</v>
      </c>
      <c r="G877" s="94" t="s">
        <v>3894</v>
      </c>
      <c r="H877" s="94"/>
      <c r="I877" s="94" t="s">
        <v>3895</v>
      </c>
      <c r="J877" s="94"/>
      <c r="K877" s="23" t="s">
        <v>3896</v>
      </c>
    </row>
    <row r="878" spans="1:11" ht="15" customHeight="1" x14ac:dyDescent="0.25">
      <c r="A878" s="24" t="s">
        <v>3971</v>
      </c>
      <c r="B878" s="95" t="s">
        <v>3972</v>
      </c>
      <c r="C878" s="95"/>
      <c r="D878" s="96" t="s">
        <v>20</v>
      </c>
      <c r="E878" s="96"/>
      <c r="F878" s="24" t="s">
        <v>2056</v>
      </c>
      <c r="G878" s="97">
        <v>7.22E-2</v>
      </c>
      <c r="H878" s="97"/>
      <c r="I878" s="98">
        <v>32.69</v>
      </c>
      <c r="J878" s="98"/>
      <c r="K878" s="27">
        <f>TRUNC(TRUNC(G878,8)*I878,2)</f>
        <v>2.36</v>
      </c>
    </row>
    <row r="879" spans="1:11" ht="15" customHeight="1" x14ac:dyDescent="0.25">
      <c r="A879" s="24" t="s">
        <v>3910</v>
      </c>
      <c r="B879" s="95" t="s">
        <v>3911</v>
      </c>
      <c r="C879" s="95"/>
      <c r="D879" s="96" t="s">
        <v>20</v>
      </c>
      <c r="E879" s="96"/>
      <c r="F879" s="24" t="s">
        <v>2056</v>
      </c>
      <c r="G879" s="97">
        <v>0.44790000000000002</v>
      </c>
      <c r="H879" s="97"/>
      <c r="I879" s="98">
        <v>24.94</v>
      </c>
      <c r="J879" s="98"/>
      <c r="K879" s="27">
        <f>TRUNC(TRUNC(G879,8)*I879,2)</f>
        <v>11.17</v>
      </c>
    </row>
    <row r="880" spans="1:11" ht="18" customHeight="1" x14ac:dyDescent="0.25">
      <c r="A880" s="9"/>
      <c r="B880" s="9"/>
      <c r="C880" s="9"/>
      <c r="D880" s="9"/>
      <c r="E880" s="9"/>
      <c r="F880" s="9"/>
      <c r="G880" s="91" t="s">
        <v>3912</v>
      </c>
      <c r="H880" s="91"/>
      <c r="I880" s="91"/>
      <c r="J880" s="91"/>
      <c r="K880" s="28">
        <f>SUM(K878:K879)</f>
        <v>13.53</v>
      </c>
    </row>
    <row r="881" spans="1:11" ht="15" customHeight="1" x14ac:dyDescent="0.25">
      <c r="A881" s="9"/>
      <c r="B881" s="9"/>
      <c r="C881" s="9"/>
      <c r="D881" s="9"/>
      <c r="E881" s="9"/>
      <c r="F881" s="9"/>
      <c r="G881" s="92" t="s">
        <v>3913</v>
      </c>
      <c r="H881" s="92"/>
      <c r="I881" s="92"/>
      <c r="J881" s="92"/>
      <c r="K881" s="29">
        <f>ROUND(SUM(K876,K880),2)</f>
        <v>114.41</v>
      </c>
    </row>
    <row r="882" spans="1:11" ht="9.9499999999999993" customHeight="1" x14ac:dyDescent="0.25">
      <c r="A882" s="9"/>
      <c r="B882" s="9"/>
      <c r="C882" s="9"/>
      <c r="D882" s="9"/>
      <c r="E882" s="9"/>
      <c r="F882" s="9"/>
      <c r="G882" s="100"/>
      <c r="H882" s="100"/>
      <c r="I882" s="100"/>
      <c r="J882" s="100"/>
      <c r="K882" s="100"/>
    </row>
    <row r="883" spans="1:11" ht="20.100000000000001" customHeight="1" x14ac:dyDescent="0.25">
      <c r="A883" s="99" t="s">
        <v>2163</v>
      </c>
      <c r="B883" s="99"/>
      <c r="C883" s="99"/>
      <c r="D883" s="99"/>
      <c r="E883" s="99"/>
      <c r="F883" s="99"/>
      <c r="G883" s="99"/>
      <c r="H883" s="99"/>
      <c r="I883" s="99"/>
      <c r="J883" s="99"/>
      <c r="K883" s="99"/>
    </row>
    <row r="884" spans="1:11" ht="15" customHeight="1" x14ac:dyDescent="0.25">
      <c r="A884" s="93" t="s">
        <v>3916</v>
      </c>
      <c r="B884" s="93"/>
      <c r="C884" s="93"/>
      <c r="D884" s="94" t="s">
        <v>3</v>
      </c>
      <c r="E884" s="94"/>
      <c r="F884" s="23" t="s">
        <v>4</v>
      </c>
      <c r="G884" s="94" t="s">
        <v>3894</v>
      </c>
      <c r="H884" s="94"/>
      <c r="I884" s="94" t="s">
        <v>3895</v>
      </c>
      <c r="J884" s="94"/>
      <c r="K884" s="23" t="s">
        <v>3896</v>
      </c>
    </row>
    <row r="885" spans="1:11" ht="38.1" customHeight="1" x14ac:dyDescent="0.25">
      <c r="A885" s="24" t="s">
        <v>3973</v>
      </c>
      <c r="B885" s="95" t="s">
        <v>3974</v>
      </c>
      <c r="C885" s="95"/>
      <c r="D885" s="96" t="s">
        <v>20</v>
      </c>
      <c r="E885" s="96"/>
      <c r="F885" s="24" t="s">
        <v>3936</v>
      </c>
      <c r="G885" s="97">
        <v>6.3E-3</v>
      </c>
      <c r="H885" s="97"/>
      <c r="I885" s="98">
        <v>94.61</v>
      </c>
      <c r="J885" s="98"/>
      <c r="K885" s="27">
        <f>TRUNC(TRUNC(G885,8)*I885,2)</f>
        <v>0.59</v>
      </c>
    </row>
    <row r="886" spans="1:11" ht="38.1" customHeight="1" x14ac:dyDescent="0.25">
      <c r="A886" s="24" t="s">
        <v>3975</v>
      </c>
      <c r="B886" s="95" t="s">
        <v>3976</v>
      </c>
      <c r="C886" s="95"/>
      <c r="D886" s="96" t="s">
        <v>20</v>
      </c>
      <c r="E886" s="96"/>
      <c r="F886" s="24" t="s">
        <v>30</v>
      </c>
      <c r="G886" s="97">
        <v>1.0200000000000001E-2</v>
      </c>
      <c r="H886" s="97"/>
      <c r="I886" s="98">
        <v>370.94</v>
      </c>
      <c r="J886" s="98"/>
      <c r="K886" s="27">
        <f>TRUNC(TRUNC(G886,8)*I886,2)</f>
        <v>3.78</v>
      </c>
    </row>
    <row r="887" spans="1:11" ht="29.1" customHeight="1" x14ac:dyDescent="0.25">
      <c r="A887" s="24" t="s">
        <v>3977</v>
      </c>
      <c r="B887" s="95" t="s">
        <v>3978</v>
      </c>
      <c r="C887" s="95"/>
      <c r="D887" s="96" t="s">
        <v>20</v>
      </c>
      <c r="E887" s="96"/>
      <c r="F887" s="24" t="s">
        <v>3936</v>
      </c>
      <c r="G887" s="97">
        <v>4.8999999999999998E-3</v>
      </c>
      <c r="H887" s="97"/>
      <c r="I887" s="98">
        <v>74.180000000000007</v>
      </c>
      <c r="J887" s="98"/>
      <c r="K887" s="27">
        <f>TRUNC(TRUNC(G887,8)*I887,2)</f>
        <v>0.36</v>
      </c>
    </row>
    <row r="888" spans="1:11" ht="29.1" customHeight="1" x14ac:dyDescent="0.25">
      <c r="A888" s="24" t="s">
        <v>3979</v>
      </c>
      <c r="B888" s="95" t="s">
        <v>3980</v>
      </c>
      <c r="C888" s="95"/>
      <c r="D888" s="96" t="s">
        <v>20</v>
      </c>
      <c r="E888" s="96"/>
      <c r="F888" s="24" t="s">
        <v>30</v>
      </c>
      <c r="G888" s="97">
        <v>5.5999999999999999E-3</v>
      </c>
      <c r="H888" s="97"/>
      <c r="I888" s="98">
        <v>166.79</v>
      </c>
      <c r="J888" s="98"/>
      <c r="K888" s="27">
        <f>TRUNC(TRUNC(G888,8)*I888,2)</f>
        <v>0.93</v>
      </c>
    </row>
    <row r="889" spans="1:11" ht="18" customHeight="1" x14ac:dyDescent="0.25">
      <c r="A889" s="9"/>
      <c r="B889" s="9"/>
      <c r="C889" s="9"/>
      <c r="D889" s="9"/>
      <c r="E889" s="9"/>
      <c r="F889" s="9"/>
      <c r="G889" s="91" t="s">
        <v>3919</v>
      </c>
      <c r="H889" s="91"/>
      <c r="I889" s="91"/>
      <c r="J889" s="91"/>
      <c r="K889" s="28">
        <f>SUM(K885:K888)</f>
        <v>5.66</v>
      </c>
    </row>
    <row r="890" spans="1:11" ht="15" customHeight="1" x14ac:dyDescent="0.25">
      <c r="A890" s="9"/>
      <c r="B890" s="9"/>
      <c r="C890" s="9"/>
      <c r="D890" s="9"/>
      <c r="E890" s="9"/>
      <c r="F890" s="9"/>
      <c r="G890" s="92" t="s">
        <v>3913</v>
      </c>
      <c r="H890" s="92"/>
      <c r="I890" s="92"/>
      <c r="J890" s="92"/>
      <c r="K890" s="29">
        <f>ROUND(SUM(K889),2)</f>
        <v>5.66</v>
      </c>
    </row>
    <row r="891" spans="1:11" ht="9.9499999999999993" customHeight="1" x14ac:dyDescent="0.25">
      <c r="A891" s="9"/>
      <c r="B891" s="9"/>
      <c r="C891" s="9"/>
      <c r="D891" s="9"/>
      <c r="E891" s="9"/>
      <c r="F891" s="9"/>
      <c r="G891" s="100"/>
      <c r="H891" s="100"/>
      <c r="I891" s="100"/>
      <c r="J891" s="100"/>
      <c r="K891" s="100"/>
    </row>
    <row r="892" spans="1:11" ht="20.100000000000001" customHeight="1" x14ac:dyDescent="0.25">
      <c r="A892" s="99" t="s">
        <v>2164</v>
      </c>
      <c r="B892" s="99"/>
      <c r="C892" s="99"/>
      <c r="D892" s="99"/>
      <c r="E892" s="99"/>
      <c r="F892" s="99"/>
      <c r="G892" s="99"/>
      <c r="H892" s="99"/>
      <c r="I892" s="99"/>
      <c r="J892" s="99"/>
      <c r="K892" s="99"/>
    </row>
    <row r="893" spans="1:11" ht="15" customHeight="1" x14ac:dyDescent="0.25">
      <c r="A893" s="93" t="s">
        <v>3916</v>
      </c>
      <c r="B893" s="93"/>
      <c r="C893" s="93"/>
      <c r="D893" s="94" t="s">
        <v>3</v>
      </c>
      <c r="E893" s="94"/>
      <c r="F893" s="23" t="s">
        <v>4</v>
      </c>
      <c r="G893" s="94" t="s">
        <v>3894</v>
      </c>
      <c r="H893" s="94"/>
      <c r="I893" s="94" t="s">
        <v>3895</v>
      </c>
      <c r="J893" s="94"/>
      <c r="K893" s="23" t="s">
        <v>3896</v>
      </c>
    </row>
    <row r="894" spans="1:11" ht="38.1" customHeight="1" x14ac:dyDescent="0.25">
      <c r="A894" s="24" t="s">
        <v>3973</v>
      </c>
      <c r="B894" s="95" t="s">
        <v>3974</v>
      </c>
      <c r="C894" s="95"/>
      <c r="D894" s="96" t="s">
        <v>20</v>
      </c>
      <c r="E894" s="96"/>
      <c r="F894" s="24" t="s">
        <v>3936</v>
      </c>
      <c r="G894" s="97">
        <v>1.2999999999999999E-3</v>
      </c>
      <c r="H894" s="97"/>
      <c r="I894" s="98">
        <v>94.61</v>
      </c>
      <c r="J894" s="98"/>
      <c r="K894" s="27">
        <f>TRUNC(TRUNC(G894,8)*I894,2)</f>
        <v>0.12</v>
      </c>
    </row>
    <row r="895" spans="1:11" ht="38.1" customHeight="1" x14ac:dyDescent="0.25">
      <c r="A895" s="24" t="s">
        <v>3975</v>
      </c>
      <c r="B895" s="95" t="s">
        <v>3976</v>
      </c>
      <c r="C895" s="95"/>
      <c r="D895" s="96" t="s">
        <v>20</v>
      </c>
      <c r="E895" s="96"/>
      <c r="F895" s="24" t="s">
        <v>30</v>
      </c>
      <c r="G895" s="97">
        <v>3.0999999999999999E-3</v>
      </c>
      <c r="H895" s="97"/>
      <c r="I895" s="98">
        <v>370.94</v>
      </c>
      <c r="J895" s="98"/>
      <c r="K895" s="27">
        <f>TRUNC(TRUNC(G895,8)*I895,2)</f>
        <v>1.1399999999999999</v>
      </c>
    </row>
    <row r="896" spans="1:11" ht="18" customHeight="1" x14ac:dyDescent="0.25">
      <c r="A896" s="9"/>
      <c r="B896" s="9"/>
      <c r="C896" s="9"/>
      <c r="D896" s="9"/>
      <c r="E896" s="9"/>
      <c r="F896" s="9"/>
      <c r="G896" s="91" t="s">
        <v>3919</v>
      </c>
      <c r="H896" s="91"/>
      <c r="I896" s="91"/>
      <c r="J896" s="91"/>
      <c r="K896" s="28">
        <f>SUM(K894:K895)</f>
        <v>1.2599999999999998</v>
      </c>
    </row>
    <row r="897" spans="1:11" ht="15" customHeight="1" x14ac:dyDescent="0.25">
      <c r="A897" s="9"/>
      <c r="B897" s="9"/>
      <c r="C897" s="9"/>
      <c r="D897" s="9"/>
      <c r="E897" s="9"/>
      <c r="F897" s="9"/>
      <c r="G897" s="92" t="s">
        <v>3913</v>
      </c>
      <c r="H897" s="92"/>
      <c r="I897" s="92"/>
      <c r="J897" s="92"/>
      <c r="K897" s="29">
        <f>ROUND(SUM(K896),2)</f>
        <v>1.26</v>
      </c>
    </row>
    <row r="898" spans="1:11" ht="9.9499999999999993" customHeight="1" x14ac:dyDescent="0.25">
      <c r="A898" s="9"/>
      <c r="B898" s="9"/>
      <c r="C898" s="9"/>
      <c r="D898" s="9"/>
      <c r="E898" s="9"/>
      <c r="F898" s="9"/>
      <c r="G898" s="100"/>
      <c r="H898" s="100"/>
      <c r="I898" s="100"/>
      <c r="J898" s="100"/>
      <c r="K898" s="100"/>
    </row>
    <row r="899" spans="1:11" ht="20.100000000000001" customHeight="1" x14ac:dyDescent="0.25">
      <c r="A899" s="99" t="s">
        <v>2165</v>
      </c>
      <c r="B899" s="99"/>
      <c r="C899" s="99"/>
      <c r="D899" s="99"/>
      <c r="E899" s="99"/>
      <c r="F899" s="99"/>
      <c r="G899" s="99"/>
      <c r="H899" s="99"/>
      <c r="I899" s="99"/>
      <c r="J899" s="99"/>
      <c r="K899" s="99"/>
    </row>
    <row r="900" spans="1:11" ht="15" customHeight="1" x14ac:dyDescent="0.25">
      <c r="A900" s="93" t="s">
        <v>3916</v>
      </c>
      <c r="B900" s="93"/>
      <c r="C900" s="93"/>
      <c r="D900" s="94" t="s">
        <v>3</v>
      </c>
      <c r="E900" s="94"/>
      <c r="F900" s="23" t="s">
        <v>4</v>
      </c>
      <c r="G900" s="94" t="s">
        <v>3894</v>
      </c>
      <c r="H900" s="94"/>
      <c r="I900" s="94" t="s">
        <v>3895</v>
      </c>
      <c r="J900" s="94"/>
      <c r="K900" s="23" t="s">
        <v>3896</v>
      </c>
    </row>
    <row r="901" spans="1:11" ht="38.1" customHeight="1" x14ac:dyDescent="0.25">
      <c r="A901" s="24" t="s">
        <v>3973</v>
      </c>
      <c r="B901" s="95" t="s">
        <v>3974</v>
      </c>
      <c r="C901" s="95"/>
      <c r="D901" s="96" t="s">
        <v>20</v>
      </c>
      <c r="E901" s="96"/>
      <c r="F901" s="24" t="s">
        <v>3936</v>
      </c>
      <c r="G901" s="97">
        <v>5.0000000000000001E-4</v>
      </c>
      <c r="H901" s="97"/>
      <c r="I901" s="98">
        <v>94.61</v>
      </c>
      <c r="J901" s="98"/>
      <c r="K901" s="27">
        <f>TRUNC(TRUNC(G901,8)*I901,2)</f>
        <v>0.04</v>
      </c>
    </row>
    <row r="902" spans="1:11" ht="38.1" customHeight="1" x14ac:dyDescent="0.25">
      <c r="A902" s="24" t="s">
        <v>3975</v>
      </c>
      <c r="B902" s="95" t="s">
        <v>3976</v>
      </c>
      <c r="C902" s="95"/>
      <c r="D902" s="96" t="s">
        <v>20</v>
      </c>
      <c r="E902" s="96"/>
      <c r="F902" s="24" t="s">
        <v>30</v>
      </c>
      <c r="G902" s="97">
        <v>1.1999999999999999E-3</v>
      </c>
      <c r="H902" s="97"/>
      <c r="I902" s="98">
        <v>370.94</v>
      </c>
      <c r="J902" s="98"/>
      <c r="K902" s="27">
        <f>TRUNC(TRUNC(G902,8)*I902,2)</f>
        <v>0.44</v>
      </c>
    </row>
    <row r="903" spans="1:11" ht="18" customHeight="1" x14ac:dyDescent="0.25">
      <c r="A903" s="9"/>
      <c r="B903" s="9"/>
      <c r="C903" s="9"/>
      <c r="D903" s="9"/>
      <c r="E903" s="9"/>
      <c r="F903" s="9"/>
      <c r="G903" s="91" t="s">
        <v>3919</v>
      </c>
      <c r="H903" s="91"/>
      <c r="I903" s="91"/>
      <c r="J903" s="91"/>
      <c r="K903" s="28">
        <f>SUM(K901:K902)</f>
        <v>0.48</v>
      </c>
    </row>
    <row r="904" spans="1:11" ht="15" customHeight="1" x14ac:dyDescent="0.25">
      <c r="A904" s="9"/>
      <c r="B904" s="9"/>
      <c r="C904" s="9"/>
      <c r="D904" s="9"/>
      <c r="E904" s="9"/>
      <c r="F904" s="9"/>
      <c r="G904" s="92" t="s">
        <v>3913</v>
      </c>
      <c r="H904" s="92"/>
      <c r="I904" s="92"/>
      <c r="J904" s="92"/>
      <c r="K904" s="29">
        <f>ROUND(SUM(K903),2)</f>
        <v>0.48</v>
      </c>
    </row>
    <row r="905" spans="1:11" ht="9.9499999999999993" customHeight="1" x14ac:dyDescent="0.25">
      <c r="A905" s="9"/>
      <c r="B905" s="9"/>
      <c r="C905" s="9"/>
      <c r="D905" s="9"/>
      <c r="E905" s="9"/>
      <c r="F905" s="9"/>
      <c r="G905" s="100"/>
      <c r="H905" s="100"/>
      <c r="I905" s="100"/>
      <c r="J905" s="100"/>
      <c r="K905" s="100"/>
    </row>
    <row r="906" spans="1:11" ht="20.100000000000001" customHeight="1" x14ac:dyDescent="0.25">
      <c r="A906" s="99" t="s">
        <v>2166</v>
      </c>
      <c r="B906" s="99"/>
      <c r="C906" s="99"/>
      <c r="D906" s="99"/>
      <c r="E906" s="99"/>
      <c r="F906" s="99"/>
      <c r="G906" s="99"/>
      <c r="H906" s="99"/>
      <c r="I906" s="99"/>
      <c r="J906" s="99"/>
      <c r="K906" s="99"/>
    </row>
    <row r="907" spans="1:11" ht="15" customHeight="1" x14ac:dyDescent="0.25">
      <c r="A907" s="93" t="s">
        <v>3981</v>
      </c>
      <c r="B907" s="93"/>
      <c r="C907" s="93"/>
      <c r="D907" s="94" t="s">
        <v>3</v>
      </c>
      <c r="E907" s="94"/>
      <c r="F907" s="23" t="s">
        <v>4</v>
      </c>
      <c r="G907" s="94" t="s">
        <v>3894</v>
      </c>
      <c r="H907" s="94"/>
      <c r="I907" s="94" t="s">
        <v>3895</v>
      </c>
      <c r="J907" s="94"/>
      <c r="K907" s="23" t="s">
        <v>3896</v>
      </c>
    </row>
    <row r="908" spans="1:11" ht="21" customHeight="1" x14ac:dyDescent="0.25">
      <c r="A908" s="24" t="s">
        <v>70</v>
      </c>
      <c r="B908" s="95" t="s">
        <v>3982</v>
      </c>
      <c r="C908" s="95"/>
      <c r="D908" s="96" t="s">
        <v>25</v>
      </c>
      <c r="E908" s="96"/>
      <c r="F908" s="24" t="s">
        <v>61</v>
      </c>
      <c r="G908" s="97">
        <v>1</v>
      </c>
      <c r="H908" s="97"/>
      <c r="I908" s="98">
        <v>28.42</v>
      </c>
      <c r="J908" s="98"/>
      <c r="K908" s="27">
        <f>ROUND(ROUND(G908,8)*I908,2)</f>
        <v>28.42</v>
      </c>
    </row>
    <row r="909" spans="1:11" ht="15" customHeight="1" x14ac:dyDescent="0.25">
      <c r="A909" s="9"/>
      <c r="B909" s="9"/>
      <c r="C909" s="9"/>
      <c r="D909" s="9"/>
      <c r="E909" s="9"/>
      <c r="F909" s="9"/>
      <c r="G909" s="91" t="s">
        <v>3983</v>
      </c>
      <c r="H909" s="91"/>
      <c r="I909" s="91"/>
      <c r="J909" s="91"/>
      <c r="K909" s="28">
        <f>SUM(K908:K908)</f>
        <v>28.42</v>
      </c>
    </row>
    <row r="910" spans="1:11" ht="15" customHeight="1" x14ac:dyDescent="0.25">
      <c r="A910" s="9"/>
      <c r="B910" s="9"/>
      <c r="C910" s="9"/>
      <c r="D910" s="9"/>
      <c r="E910" s="9"/>
      <c r="F910" s="9"/>
      <c r="G910" s="92" t="s">
        <v>3913</v>
      </c>
      <c r="H910" s="92"/>
      <c r="I910" s="92"/>
      <c r="J910" s="92"/>
      <c r="K910" s="29">
        <f>ROUND(SUM(K909),2)</f>
        <v>28.42</v>
      </c>
    </row>
    <row r="911" spans="1:11" ht="9.9499999999999993" customHeight="1" x14ac:dyDescent="0.25">
      <c r="A911" s="9"/>
      <c r="B911" s="9"/>
      <c r="C911" s="9"/>
      <c r="D911" s="9"/>
      <c r="E911" s="9"/>
      <c r="F911" s="9"/>
      <c r="G911" s="100"/>
      <c r="H911" s="100"/>
      <c r="I911" s="100"/>
      <c r="J911" s="100"/>
      <c r="K911" s="100"/>
    </row>
    <row r="912" spans="1:11" ht="20.100000000000001" customHeight="1" x14ac:dyDescent="0.25">
      <c r="A912" s="99" t="s">
        <v>2167</v>
      </c>
      <c r="B912" s="99"/>
      <c r="C912" s="99"/>
      <c r="D912" s="99"/>
      <c r="E912" s="99"/>
      <c r="F912" s="99"/>
      <c r="G912" s="99"/>
      <c r="H912" s="99"/>
      <c r="I912" s="99"/>
      <c r="J912" s="99"/>
      <c r="K912" s="99"/>
    </row>
    <row r="913" spans="1:11" ht="15" customHeight="1" x14ac:dyDescent="0.25">
      <c r="A913" s="93" t="s">
        <v>3916</v>
      </c>
      <c r="B913" s="93"/>
      <c r="C913" s="93"/>
      <c r="D913" s="94" t="s">
        <v>3</v>
      </c>
      <c r="E913" s="94"/>
      <c r="F913" s="23" t="s">
        <v>4</v>
      </c>
      <c r="G913" s="94" t="s">
        <v>3894</v>
      </c>
      <c r="H913" s="94"/>
      <c r="I913" s="94" t="s">
        <v>3895</v>
      </c>
      <c r="J913" s="94"/>
      <c r="K913" s="23" t="s">
        <v>3896</v>
      </c>
    </row>
    <row r="914" spans="1:11" ht="38.1" customHeight="1" x14ac:dyDescent="0.25">
      <c r="A914" s="24" t="s">
        <v>3973</v>
      </c>
      <c r="B914" s="95" t="s">
        <v>3974</v>
      </c>
      <c r="C914" s="95"/>
      <c r="D914" s="96" t="s">
        <v>20</v>
      </c>
      <c r="E914" s="96"/>
      <c r="F914" s="24" t="s">
        <v>3936</v>
      </c>
      <c r="G914" s="97">
        <v>1.2999999999999999E-3</v>
      </c>
      <c r="H914" s="97"/>
      <c r="I914" s="98">
        <v>94.61</v>
      </c>
      <c r="J914" s="98"/>
      <c r="K914" s="27">
        <f>TRUNC(TRUNC(G914,8)*I914,2)</f>
        <v>0.12</v>
      </c>
    </row>
    <row r="915" spans="1:11" ht="38.1" customHeight="1" x14ac:dyDescent="0.25">
      <c r="A915" s="24" t="s">
        <v>3975</v>
      </c>
      <c r="B915" s="95" t="s">
        <v>3976</v>
      </c>
      <c r="C915" s="95"/>
      <c r="D915" s="96" t="s">
        <v>20</v>
      </c>
      <c r="E915" s="96"/>
      <c r="F915" s="24" t="s">
        <v>30</v>
      </c>
      <c r="G915" s="97">
        <v>3.0999999999999999E-3</v>
      </c>
      <c r="H915" s="97"/>
      <c r="I915" s="98">
        <v>370.94</v>
      </c>
      <c r="J915" s="98"/>
      <c r="K915" s="27">
        <f>TRUNC(TRUNC(G915,8)*I915,2)</f>
        <v>1.1399999999999999</v>
      </c>
    </row>
    <row r="916" spans="1:11" ht="18" customHeight="1" x14ac:dyDescent="0.25">
      <c r="A916" s="9"/>
      <c r="B916" s="9"/>
      <c r="C916" s="9"/>
      <c r="D916" s="9"/>
      <c r="E916" s="9"/>
      <c r="F916" s="9"/>
      <c r="G916" s="91" t="s">
        <v>3919</v>
      </c>
      <c r="H916" s="91"/>
      <c r="I916" s="91"/>
      <c r="J916" s="91"/>
      <c r="K916" s="28">
        <f>SUM(K914:K915)</f>
        <v>1.2599999999999998</v>
      </c>
    </row>
    <row r="917" spans="1:11" ht="15" customHeight="1" x14ac:dyDescent="0.25">
      <c r="A917" s="9"/>
      <c r="B917" s="9"/>
      <c r="C917" s="9"/>
      <c r="D917" s="9"/>
      <c r="E917" s="9"/>
      <c r="F917" s="9"/>
      <c r="G917" s="92" t="s">
        <v>3913</v>
      </c>
      <c r="H917" s="92"/>
      <c r="I917" s="92"/>
      <c r="J917" s="92"/>
      <c r="K917" s="29">
        <f>ROUND(SUM(K916),2)</f>
        <v>1.26</v>
      </c>
    </row>
    <row r="918" spans="1:11" ht="9.9499999999999993" customHeight="1" x14ac:dyDescent="0.25">
      <c r="A918" s="9"/>
      <c r="B918" s="9"/>
      <c r="C918" s="9"/>
      <c r="D918" s="9"/>
      <c r="E918" s="9"/>
      <c r="F918" s="9"/>
      <c r="G918" s="100"/>
      <c r="H918" s="100"/>
      <c r="I918" s="100"/>
      <c r="J918" s="100"/>
      <c r="K918" s="100"/>
    </row>
    <row r="919" spans="1:11" ht="20.100000000000001" customHeight="1" x14ac:dyDescent="0.25">
      <c r="A919" s="99" t="s">
        <v>2168</v>
      </c>
      <c r="B919" s="99"/>
      <c r="C919" s="99"/>
      <c r="D919" s="99"/>
      <c r="E919" s="99"/>
      <c r="F919" s="99"/>
      <c r="G919" s="99"/>
      <c r="H919" s="99"/>
      <c r="I919" s="99"/>
      <c r="J919" s="99"/>
      <c r="K919" s="99"/>
    </row>
    <row r="920" spans="1:11" ht="12.95" customHeight="1" x14ac:dyDescent="0.25">
      <c r="A920" s="107" t="s">
        <v>3984</v>
      </c>
      <c r="B920" s="107"/>
      <c r="C920" s="107"/>
      <c r="D920" s="108" t="s">
        <v>3985</v>
      </c>
      <c r="E920" s="87" t="s">
        <v>3986</v>
      </c>
      <c r="F920" s="87"/>
      <c r="G920" s="87" t="s">
        <v>3987</v>
      </c>
      <c r="H920" s="87"/>
      <c r="I920" s="87"/>
      <c r="J920" s="87"/>
      <c r="K920" s="87" t="s">
        <v>3988</v>
      </c>
    </row>
    <row r="921" spans="1:11" ht="12" customHeight="1" x14ac:dyDescent="0.25">
      <c r="A921" s="107"/>
      <c r="B921" s="107"/>
      <c r="C921" s="107"/>
      <c r="D921" s="108"/>
      <c r="E921" s="23" t="s">
        <v>3989</v>
      </c>
      <c r="F921" s="23" t="s">
        <v>3990</v>
      </c>
      <c r="G921" s="94" t="s">
        <v>3989</v>
      </c>
      <c r="H921" s="94"/>
      <c r="I921" s="94" t="s">
        <v>3990</v>
      </c>
      <c r="J921" s="94"/>
      <c r="K921" s="87"/>
    </row>
    <row r="922" spans="1:11" ht="15" customHeight="1" x14ac:dyDescent="0.25">
      <c r="A922" s="6" t="s">
        <v>3991</v>
      </c>
      <c r="B922" s="104" t="s">
        <v>3992</v>
      </c>
      <c r="C922" s="104"/>
      <c r="D922" s="31">
        <v>1</v>
      </c>
      <c r="E922" s="32">
        <v>0.34</v>
      </c>
      <c r="F922" s="32">
        <v>0.66</v>
      </c>
      <c r="G922" s="105">
        <v>355.46550000000002</v>
      </c>
      <c r="H922" s="105"/>
      <c r="I922" s="105">
        <v>95.872399999999999</v>
      </c>
      <c r="J922" s="105"/>
      <c r="K922" s="33">
        <f>ROUND(D922*(ROUND(E922*G922,4)+ROUND(F922*I922,4)),4)</f>
        <v>184.13409999999999</v>
      </c>
    </row>
    <row r="923" spans="1:11" ht="15" customHeight="1" x14ac:dyDescent="0.25">
      <c r="A923" s="6" t="s">
        <v>3993</v>
      </c>
      <c r="B923" s="104" t="s">
        <v>3994</v>
      </c>
      <c r="C923" s="104"/>
      <c r="D923" s="31">
        <v>1</v>
      </c>
      <c r="E923" s="32">
        <v>1</v>
      </c>
      <c r="F923" s="32">
        <v>0</v>
      </c>
      <c r="G923" s="105">
        <v>365.3972</v>
      </c>
      <c r="H923" s="105"/>
      <c r="I923" s="105">
        <v>147.8879</v>
      </c>
      <c r="J923" s="105"/>
      <c r="K923" s="33">
        <f>ROUND(D923*(ROUND(E923*G923,4)+ROUND(F923*I923,4)),4)</f>
        <v>365.3972</v>
      </c>
    </row>
    <row r="924" spans="1:11" ht="15" customHeight="1" x14ac:dyDescent="0.25">
      <c r="A924" s="6" t="s">
        <v>3995</v>
      </c>
      <c r="B924" s="104" t="s">
        <v>3996</v>
      </c>
      <c r="C924" s="104"/>
      <c r="D924" s="31">
        <v>1</v>
      </c>
      <c r="E924" s="32">
        <v>0.97</v>
      </c>
      <c r="F924" s="32">
        <v>0.03</v>
      </c>
      <c r="G924" s="105">
        <v>324.64210000000003</v>
      </c>
      <c r="H924" s="105"/>
      <c r="I924" s="105">
        <v>159.20740000000001</v>
      </c>
      <c r="J924" s="105"/>
      <c r="K924" s="33">
        <f>ROUND(D924*(ROUND(E924*G924,4)+ROUND(F924*I924,4)),4)</f>
        <v>319.67899999999997</v>
      </c>
    </row>
    <row r="925" spans="1:11" ht="15.95" customHeight="1" x14ac:dyDescent="0.25">
      <c r="A925" s="6" t="s">
        <v>3997</v>
      </c>
      <c r="B925" s="104" t="s">
        <v>3998</v>
      </c>
      <c r="C925" s="104"/>
      <c r="D925" s="31">
        <v>1</v>
      </c>
      <c r="E925" s="32">
        <v>0.79</v>
      </c>
      <c r="F925" s="32">
        <v>0.21</v>
      </c>
      <c r="G925" s="105">
        <v>284.72230000000002</v>
      </c>
      <c r="H925" s="105"/>
      <c r="I925" s="105">
        <v>125.70480000000001</v>
      </c>
      <c r="J925" s="105"/>
      <c r="K925" s="33">
        <f>ROUND(D925*(ROUND(E925*G925,4)+ROUND(F925*I925,4)),4)</f>
        <v>251.32859999999999</v>
      </c>
    </row>
    <row r="926" spans="1:11" ht="15" customHeight="1" x14ac:dyDescent="0.25">
      <c r="A926" s="1"/>
      <c r="B926" s="1"/>
      <c r="C926" s="1"/>
      <c r="D926" s="1"/>
      <c r="E926" s="1"/>
      <c r="F926" s="1"/>
      <c r="G926" s="85" t="s">
        <v>3999</v>
      </c>
      <c r="H926" s="85"/>
      <c r="I926" s="85"/>
      <c r="J926" s="85"/>
      <c r="K926" s="34">
        <f>SUM(K921:K925)</f>
        <v>1120.5389</v>
      </c>
    </row>
    <row r="927" spans="1:11" ht="20.100000000000001" customHeight="1" x14ac:dyDescent="0.25">
      <c r="A927" s="106" t="s">
        <v>4000</v>
      </c>
      <c r="B927" s="106"/>
      <c r="C927" s="106"/>
      <c r="D927" s="106"/>
      <c r="E927" s="106"/>
      <c r="F927" s="2" t="s">
        <v>4</v>
      </c>
      <c r="G927" s="87" t="s">
        <v>4001</v>
      </c>
      <c r="H927" s="87"/>
      <c r="I927" s="87" t="s">
        <v>4002</v>
      </c>
      <c r="J927" s="87"/>
      <c r="K927" s="2" t="s">
        <v>3988</v>
      </c>
    </row>
    <row r="928" spans="1:11" ht="15" customHeight="1" x14ac:dyDescent="0.25">
      <c r="A928" s="6" t="s">
        <v>4003</v>
      </c>
      <c r="B928" s="101" t="s">
        <v>4004</v>
      </c>
      <c r="C928" s="101"/>
      <c r="D928" s="101"/>
      <c r="E928" s="101"/>
      <c r="F928" s="6" t="s">
        <v>3940</v>
      </c>
      <c r="G928" s="114">
        <v>1</v>
      </c>
      <c r="H928" s="114"/>
      <c r="I928" s="115">
        <v>22.527200000000001</v>
      </c>
      <c r="J928" s="115"/>
      <c r="K928" s="35">
        <f>ROUND(ROUND(G928,5)*I928,4)</f>
        <v>22.527200000000001</v>
      </c>
    </row>
    <row r="929" spans="1:11" ht="15" customHeight="1" x14ac:dyDescent="0.25">
      <c r="A929" s="1"/>
      <c r="B929" s="1"/>
      <c r="C929" s="1"/>
      <c r="D929" s="1"/>
      <c r="E929" s="1"/>
      <c r="F929" s="1"/>
      <c r="G929" s="85" t="s">
        <v>4005</v>
      </c>
      <c r="H929" s="85"/>
      <c r="I929" s="85"/>
      <c r="J929" s="85"/>
      <c r="K929" s="36">
        <f>SUM(K928:K928)</f>
        <v>22.527200000000001</v>
      </c>
    </row>
    <row r="930" spans="1:11" ht="15" customHeight="1" x14ac:dyDescent="0.25">
      <c r="A930" s="9"/>
      <c r="B930" s="9"/>
      <c r="C930" s="9"/>
      <c r="D930" s="9"/>
      <c r="E930" s="9"/>
      <c r="F930" s="9"/>
      <c r="G930" s="92" t="s">
        <v>4006</v>
      </c>
      <c r="H930" s="92"/>
      <c r="I930" s="92"/>
      <c r="J930" s="92"/>
      <c r="K930" s="33">
        <f>SUM(K926,K929)</f>
        <v>1143.0661</v>
      </c>
    </row>
    <row r="931" spans="1:11" ht="15" customHeight="1" x14ac:dyDescent="0.25">
      <c r="A931" s="9"/>
      <c r="B931" s="9"/>
      <c r="C931" s="9"/>
      <c r="D931" s="9"/>
      <c r="E931" s="9"/>
      <c r="F931" s="9"/>
      <c r="G931" s="92" t="s">
        <v>4007</v>
      </c>
      <c r="H931" s="92"/>
      <c r="I931" s="92"/>
      <c r="J931" s="92"/>
      <c r="K931" s="37">
        <v>113.18</v>
      </c>
    </row>
    <row r="932" spans="1:11" ht="15" customHeight="1" x14ac:dyDescent="0.25">
      <c r="A932" s="9"/>
      <c r="B932" s="9"/>
      <c r="C932" s="9"/>
      <c r="D932" s="9"/>
      <c r="E932" s="9"/>
      <c r="F932" s="9"/>
      <c r="G932" s="92" t="s">
        <v>4008</v>
      </c>
      <c r="H932" s="92"/>
      <c r="I932" s="92"/>
      <c r="J932" s="92"/>
      <c r="K932" s="33">
        <f>ROUND(K930/K931,4)</f>
        <v>10.099500000000001</v>
      </c>
    </row>
    <row r="933" spans="1:11" ht="15" customHeight="1" x14ac:dyDescent="0.25">
      <c r="A933" s="9"/>
      <c r="B933" s="9"/>
      <c r="C933" s="9"/>
      <c r="D933" s="9"/>
      <c r="E933" s="9"/>
      <c r="F933" s="9"/>
      <c r="G933" s="92" t="s">
        <v>4009</v>
      </c>
      <c r="H933" s="92"/>
      <c r="I933" s="92"/>
      <c r="J933" s="92"/>
      <c r="K933" s="33">
        <f>ROUND(K932*0.00746,4)</f>
        <v>7.5300000000000006E-2</v>
      </c>
    </row>
    <row r="934" spans="1:11" ht="20.100000000000001" customHeight="1" x14ac:dyDescent="0.25">
      <c r="A934" s="106" t="s">
        <v>4010</v>
      </c>
      <c r="B934" s="106"/>
      <c r="C934" s="106"/>
      <c r="D934" s="106"/>
      <c r="E934" s="106"/>
      <c r="F934" s="2" t="s">
        <v>4</v>
      </c>
      <c r="G934" s="87" t="s">
        <v>4001</v>
      </c>
      <c r="H934" s="87"/>
      <c r="I934" s="87" t="s">
        <v>3895</v>
      </c>
      <c r="J934" s="87"/>
      <c r="K934" s="2" t="s">
        <v>4011</v>
      </c>
    </row>
    <row r="935" spans="1:11" ht="15" customHeight="1" x14ac:dyDescent="0.25">
      <c r="A935" s="6" t="s">
        <v>4012</v>
      </c>
      <c r="B935" s="104" t="s">
        <v>4013</v>
      </c>
      <c r="C935" s="104"/>
      <c r="D935" s="104"/>
      <c r="E935" s="104"/>
      <c r="F935" s="6" t="s">
        <v>77</v>
      </c>
      <c r="G935" s="113">
        <v>1</v>
      </c>
      <c r="H935" s="113"/>
      <c r="I935" s="105">
        <v>195.03</v>
      </c>
      <c r="J935" s="105"/>
      <c r="K935" s="33">
        <f>ROUND(ROUND(G935,5)*I935,4)</f>
        <v>195.03</v>
      </c>
    </row>
    <row r="936" spans="1:11" ht="15" customHeight="1" x14ac:dyDescent="0.25">
      <c r="A936" s="1"/>
      <c r="B936" s="1"/>
      <c r="C936" s="1"/>
      <c r="D936" s="1"/>
      <c r="E936" s="1"/>
      <c r="F936" s="1"/>
      <c r="G936" s="85" t="s">
        <v>4014</v>
      </c>
      <c r="H936" s="85"/>
      <c r="I936" s="85"/>
      <c r="J936" s="85"/>
      <c r="K936" s="34">
        <f>SUM(K935:K935)</f>
        <v>195.03</v>
      </c>
    </row>
    <row r="937" spans="1:11" ht="15" customHeight="1" x14ac:dyDescent="0.25">
      <c r="A937" s="106" t="s">
        <v>4015</v>
      </c>
      <c r="B937" s="106"/>
      <c r="C937" s="106"/>
      <c r="D937" s="23" t="s">
        <v>4016</v>
      </c>
      <c r="E937" s="94" t="s">
        <v>4017</v>
      </c>
      <c r="F937" s="94"/>
      <c r="G937" s="94" t="s">
        <v>4001</v>
      </c>
      <c r="H937" s="94"/>
      <c r="I937" s="94" t="s">
        <v>3895</v>
      </c>
      <c r="J937" s="94"/>
      <c r="K937" s="23" t="s">
        <v>4011</v>
      </c>
    </row>
    <row r="938" spans="1:11" ht="20.100000000000001" customHeight="1" x14ac:dyDescent="0.25">
      <c r="A938" s="38" t="s">
        <v>4012</v>
      </c>
      <c r="B938" s="109" t="s">
        <v>4018</v>
      </c>
      <c r="C938" s="109"/>
      <c r="D938" s="38" t="s">
        <v>4019</v>
      </c>
      <c r="E938" s="110" t="s">
        <v>4020</v>
      </c>
      <c r="F938" s="110"/>
      <c r="G938" s="111">
        <v>2.2000000000000002</v>
      </c>
      <c r="H938" s="111"/>
      <c r="I938" s="112">
        <v>3.47</v>
      </c>
      <c r="J938" s="112"/>
      <c r="K938" s="41">
        <f>ROUND(ROUND(G938,5)*I938,4)</f>
        <v>7.6340000000000003</v>
      </c>
    </row>
    <row r="939" spans="1:11" ht="15" customHeight="1" x14ac:dyDescent="0.25">
      <c r="A939" s="1"/>
      <c r="B939" s="1"/>
      <c r="C939" s="1"/>
      <c r="D939" s="1"/>
      <c r="E939" s="1"/>
      <c r="F939" s="1"/>
      <c r="G939" s="85" t="s">
        <v>4021</v>
      </c>
      <c r="H939" s="85"/>
      <c r="I939" s="85"/>
      <c r="J939" s="85"/>
      <c r="K939" s="33">
        <f>SUM(K938:K938)</f>
        <v>7.6340000000000003</v>
      </c>
    </row>
    <row r="940" spans="1:11" ht="12.95" customHeight="1" x14ac:dyDescent="0.25">
      <c r="A940" s="106" t="s">
        <v>4022</v>
      </c>
      <c r="B940" s="106"/>
      <c r="C940" s="94" t="s">
        <v>4023</v>
      </c>
      <c r="D940" s="94" t="s">
        <v>5</v>
      </c>
      <c r="E940" s="94" t="s">
        <v>4024</v>
      </c>
      <c r="F940" s="94"/>
      <c r="G940" s="94" t="s">
        <v>4025</v>
      </c>
      <c r="H940" s="94"/>
      <c r="I940" s="94" t="s">
        <v>2086</v>
      </c>
      <c r="J940" s="94"/>
      <c r="K940" s="94" t="s">
        <v>4011</v>
      </c>
    </row>
    <row r="941" spans="1:11" ht="12" customHeight="1" x14ac:dyDescent="0.25">
      <c r="A941" s="106"/>
      <c r="B941" s="106"/>
      <c r="C941" s="94"/>
      <c r="D941" s="94"/>
      <c r="E941" s="23" t="s">
        <v>2092</v>
      </c>
      <c r="F941" s="23" t="s">
        <v>4026</v>
      </c>
      <c r="G941" s="23" t="s">
        <v>2092</v>
      </c>
      <c r="H941" s="23" t="s">
        <v>4026</v>
      </c>
      <c r="I941" s="23" t="s">
        <v>2092</v>
      </c>
      <c r="J941" s="23" t="s">
        <v>4026</v>
      </c>
      <c r="K941" s="94"/>
    </row>
    <row r="942" spans="1:11" ht="27.95" customHeight="1" x14ac:dyDescent="0.25">
      <c r="A942" s="38" t="s">
        <v>4012</v>
      </c>
      <c r="B942" s="39" t="s">
        <v>4018</v>
      </c>
      <c r="C942" s="38" t="s">
        <v>4027</v>
      </c>
      <c r="D942" s="40">
        <v>2.2000000000000002</v>
      </c>
      <c r="E942" s="42">
        <v>0</v>
      </c>
      <c r="F942" s="43">
        <v>1.25</v>
      </c>
      <c r="G942" s="42">
        <v>0</v>
      </c>
      <c r="H942" s="43">
        <v>1</v>
      </c>
      <c r="I942" s="42">
        <v>0</v>
      </c>
      <c r="J942" s="43">
        <v>0.82</v>
      </c>
      <c r="K942" s="41">
        <f>ROUND(D942*(ROUND(E942*F942,4)+ROUND(G942*H942,4)+ROUND(I942*J942,4)),4)</f>
        <v>0</v>
      </c>
    </row>
    <row r="943" spans="1:11" ht="15" customHeight="1" x14ac:dyDescent="0.25">
      <c r="A943" s="1"/>
      <c r="B943" s="1"/>
      <c r="C943" s="1"/>
      <c r="D943" s="1"/>
      <c r="E943" s="1"/>
      <c r="F943" s="1"/>
      <c r="G943" s="85" t="s">
        <v>4028</v>
      </c>
      <c r="H943" s="85"/>
      <c r="I943" s="85"/>
      <c r="J943" s="85"/>
      <c r="K943" s="33">
        <f>SUM(K941:K942)</f>
        <v>0</v>
      </c>
    </row>
    <row r="944" spans="1:11" ht="15" customHeight="1" x14ac:dyDescent="0.25">
      <c r="A944" s="9"/>
      <c r="B944" s="9"/>
      <c r="C944" s="9"/>
      <c r="D944" s="9"/>
      <c r="E944" s="9"/>
      <c r="F944" s="9"/>
      <c r="G944" s="92" t="s">
        <v>4029</v>
      </c>
      <c r="H944" s="92"/>
      <c r="I944" s="92"/>
      <c r="J944" s="92"/>
      <c r="K944" s="33">
        <f>SUM(K932,K933,K936,K939,K943)</f>
        <v>212.83879999999999</v>
      </c>
    </row>
    <row r="945" spans="1:11" ht="15" customHeight="1" x14ac:dyDescent="0.25">
      <c r="A945" s="9"/>
      <c r="B945" s="9"/>
      <c r="C945" s="9"/>
      <c r="D945" s="9"/>
      <c r="E945" s="9"/>
      <c r="F945" s="9"/>
      <c r="G945" s="92" t="s">
        <v>3913</v>
      </c>
      <c r="H945" s="92"/>
      <c r="I945" s="92"/>
      <c r="J945" s="92"/>
      <c r="K945" s="29">
        <f>ROUND(SUM(K944),2)</f>
        <v>212.84</v>
      </c>
    </row>
    <row r="946" spans="1:11" ht="9.9499999999999993" customHeight="1" x14ac:dyDescent="0.25">
      <c r="A946" s="9"/>
      <c r="B946" s="9"/>
      <c r="C946" s="9"/>
      <c r="D946" s="9"/>
      <c r="E946" s="9"/>
      <c r="F946" s="9"/>
      <c r="G946" s="100"/>
      <c r="H946" s="100"/>
      <c r="I946" s="100"/>
      <c r="J946" s="100"/>
      <c r="K946" s="100"/>
    </row>
    <row r="947" spans="1:11" ht="20.100000000000001" customHeight="1" x14ac:dyDescent="0.25">
      <c r="A947" s="99" t="s">
        <v>2169</v>
      </c>
      <c r="B947" s="99"/>
      <c r="C947" s="99"/>
      <c r="D947" s="99"/>
      <c r="E947" s="99"/>
      <c r="F947" s="99"/>
      <c r="G947" s="99"/>
      <c r="H947" s="99"/>
      <c r="I947" s="99"/>
      <c r="J947" s="99"/>
      <c r="K947" s="99"/>
    </row>
    <row r="948" spans="1:11" ht="15" customHeight="1" x14ac:dyDescent="0.25">
      <c r="A948" s="93" t="s">
        <v>3916</v>
      </c>
      <c r="B948" s="93"/>
      <c r="C948" s="93"/>
      <c r="D948" s="94" t="s">
        <v>3</v>
      </c>
      <c r="E948" s="94"/>
      <c r="F948" s="23" t="s">
        <v>4</v>
      </c>
      <c r="G948" s="94" t="s">
        <v>3894</v>
      </c>
      <c r="H948" s="94"/>
      <c r="I948" s="94" t="s">
        <v>3895</v>
      </c>
      <c r="J948" s="94"/>
      <c r="K948" s="23" t="s">
        <v>3896</v>
      </c>
    </row>
    <row r="949" spans="1:11" ht="45.95" customHeight="1" x14ac:dyDescent="0.25">
      <c r="A949" s="24" t="s">
        <v>3934</v>
      </c>
      <c r="B949" s="95" t="s">
        <v>3935</v>
      </c>
      <c r="C949" s="95"/>
      <c r="D949" s="96" t="s">
        <v>20</v>
      </c>
      <c r="E949" s="96"/>
      <c r="F949" s="24" t="s">
        <v>3936</v>
      </c>
      <c r="G949" s="97">
        <v>2.5891999999999998E-3</v>
      </c>
      <c r="H949" s="97"/>
      <c r="I949" s="98">
        <v>76.52</v>
      </c>
      <c r="J949" s="98"/>
      <c r="K949" s="27">
        <f t="shared" ref="K949:K954" si="6">TRUNC(TRUNC(G949,8)*I949,2)</f>
        <v>0.19</v>
      </c>
    </row>
    <row r="950" spans="1:11" ht="45.95" customHeight="1" x14ac:dyDescent="0.25">
      <c r="A950" s="24" t="s">
        <v>28</v>
      </c>
      <c r="B950" s="95" t="s">
        <v>29</v>
      </c>
      <c r="C950" s="95"/>
      <c r="D950" s="96" t="s">
        <v>20</v>
      </c>
      <c r="E950" s="96"/>
      <c r="F950" s="24" t="s">
        <v>30</v>
      </c>
      <c r="G950" s="97">
        <v>1.0702000000000001E-3</v>
      </c>
      <c r="H950" s="97"/>
      <c r="I950" s="98">
        <v>322.67</v>
      </c>
      <c r="J950" s="98"/>
      <c r="K950" s="27">
        <f t="shared" si="6"/>
        <v>0.34</v>
      </c>
    </row>
    <row r="951" spans="1:11" ht="29.1" customHeight="1" x14ac:dyDescent="0.25">
      <c r="A951" s="24" t="s">
        <v>4030</v>
      </c>
      <c r="B951" s="95" t="s">
        <v>4031</v>
      </c>
      <c r="C951" s="95"/>
      <c r="D951" s="96" t="s">
        <v>20</v>
      </c>
      <c r="E951" s="96"/>
      <c r="F951" s="24" t="s">
        <v>3936</v>
      </c>
      <c r="G951" s="97">
        <v>3.3568999999999999E-3</v>
      </c>
      <c r="H951" s="97"/>
      <c r="I951" s="98">
        <v>105.44</v>
      </c>
      <c r="J951" s="98"/>
      <c r="K951" s="27">
        <f t="shared" si="6"/>
        <v>0.35</v>
      </c>
    </row>
    <row r="952" spans="1:11" ht="29.1" customHeight="1" x14ac:dyDescent="0.25">
      <c r="A952" s="24" t="s">
        <v>4032</v>
      </c>
      <c r="B952" s="95" t="s">
        <v>4033</v>
      </c>
      <c r="C952" s="95"/>
      <c r="D952" s="96" t="s">
        <v>20</v>
      </c>
      <c r="E952" s="96"/>
      <c r="F952" s="24" t="s">
        <v>30</v>
      </c>
      <c r="G952" s="97">
        <v>3.0249999999999998E-4</v>
      </c>
      <c r="H952" s="97"/>
      <c r="I952" s="98">
        <v>265.02</v>
      </c>
      <c r="J952" s="98"/>
      <c r="K952" s="27">
        <f t="shared" si="6"/>
        <v>0.08</v>
      </c>
    </row>
    <row r="953" spans="1:11" ht="38.1" customHeight="1" x14ac:dyDescent="0.25">
      <c r="A953" s="24" t="s">
        <v>4034</v>
      </c>
      <c r="B953" s="95" t="s">
        <v>4035</v>
      </c>
      <c r="C953" s="95"/>
      <c r="D953" s="96" t="s">
        <v>20</v>
      </c>
      <c r="E953" s="96"/>
      <c r="F953" s="24" t="s">
        <v>3936</v>
      </c>
      <c r="G953" s="97">
        <v>2.9082999999999999E-3</v>
      </c>
      <c r="H953" s="97"/>
      <c r="I953" s="98">
        <v>94.54</v>
      </c>
      <c r="J953" s="98"/>
      <c r="K953" s="27">
        <f t="shared" si="6"/>
        <v>0.27</v>
      </c>
    </row>
    <row r="954" spans="1:11" ht="38.1" customHeight="1" x14ac:dyDescent="0.25">
      <c r="A954" s="24" t="s">
        <v>4036</v>
      </c>
      <c r="B954" s="95" t="s">
        <v>4037</v>
      </c>
      <c r="C954" s="95"/>
      <c r="D954" s="96" t="s">
        <v>20</v>
      </c>
      <c r="E954" s="96"/>
      <c r="F954" s="24" t="s">
        <v>30</v>
      </c>
      <c r="G954" s="97">
        <v>7.5109999999999999E-4</v>
      </c>
      <c r="H954" s="97"/>
      <c r="I954" s="98">
        <v>225.43</v>
      </c>
      <c r="J954" s="98"/>
      <c r="K954" s="27">
        <f t="shared" si="6"/>
        <v>0.16</v>
      </c>
    </row>
    <row r="955" spans="1:11" ht="18" customHeight="1" x14ac:dyDescent="0.25">
      <c r="A955" s="9"/>
      <c r="B955" s="9"/>
      <c r="C955" s="9"/>
      <c r="D955" s="9"/>
      <c r="E955" s="9"/>
      <c r="F955" s="9"/>
      <c r="G955" s="91" t="s">
        <v>3919</v>
      </c>
      <c r="H955" s="91"/>
      <c r="I955" s="91"/>
      <c r="J955" s="91"/>
      <c r="K955" s="28">
        <f>SUM(K949:K954)</f>
        <v>1.39</v>
      </c>
    </row>
    <row r="956" spans="1:11" ht="15" customHeight="1" x14ac:dyDescent="0.25">
      <c r="A956" s="93" t="s">
        <v>3907</v>
      </c>
      <c r="B956" s="93"/>
      <c r="C956" s="93"/>
      <c r="D956" s="94" t="s">
        <v>3</v>
      </c>
      <c r="E956" s="94"/>
      <c r="F956" s="23" t="s">
        <v>4</v>
      </c>
      <c r="G956" s="94" t="s">
        <v>3894</v>
      </c>
      <c r="H956" s="94"/>
      <c r="I956" s="94" t="s">
        <v>3895</v>
      </c>
      <c r="J956" s="94"/>
      <c r="K956" s="23" t="s">
        <v>3896</v>
      </c>
    </row>
    <row r="957" spans="1:11" ht="15" customHeight="1" x14ac:dyDescent="0.25">
      <c r="A957" s="24" t="s">
        <v>3910</v>
      </c>
      <c r="B957" s="95" t="s">
        <v>3911</v>
      </c>
      <c r="C957" s="95"/>
      <c r="D957" s="96" t="s">
        <v>20</v>
      </c>
      <c r="E957" s="96"/>
      <c r="F957" s="24" t="s">
        <v>2056</v>
      </c>
      <c r="G957" s="97">
        <v>3.6592999999999999E-3</v>
      </c>
      <c r="H957" s="97"/>
      <c r="I957" s="98">
        <v>24.94</v>
      </c>
      <c r="J957" s="98"/>
      <c r="K957" s="27">
        <f>TRUNC(TRUNC(G957,8)*I957,2)</f>
        <v>0.09</v>
      </c>
    </row>
    <row r="958" spans="1:11" ht="18" customHeight="1" x14ac:dyDescent="0.25">
      <c r="A958" s="9"/>
      <c r="B958" s="9"/>
      <c r="C958" s="9"/>
      <c r="D958" s="9"/>
      <c r="E958" s="9"/>
      <c r="F958" s="9"/>
      <c r="G958" s="91" t="s">
        <v>3912</v>
      </c>
      <c r="H958" s="91"/>
      <c r="I958" s="91"/>
      <c r="J958" s="91"/>
      <c r="K958" s="28">
        <f>SUM(K957:K957)</f>
        <v>0.09</v>
      </c>
    </row>
    <row r="959" spans="1:11" ht="15" customHeight="1" x14ac:dyDescent="0.25">
      <c r="A959" s="9"/>
      <c r="B959" s="9"/>
      <c r="C959" s="9"/>
      <c r="D959" s="9"/>
      <c r="E959" s="9"/>
      <c r="F959" s="9"/>
      <c r="G959" s="92" t="s">
        <v>3913</v>
      </c>
      <c r="H959" s="92"/>
      <c r="I959" s="92"/>
      <c r="J959" s="92"/>
      <c r="K959" s="29">
        <f>ROUND(SUM(K955,K958),2)</f>
        <v>1.48</v>
      </c>
    </row>
    <row r="960" spans="1:11" ht="9.9499999999999993" customHeight="1" x14ac:dyDescent="0.25">
      <c r="A960" s="9"/>
      <c r="B960" s="9"/>
      <c r="C960" s="9"/>
      <c r="D960" s="9"/>
      <c r="E960" s="9"/>
      <c r="F960" s="9"/>
      <c r="G960" s="100"/>
      <c r="H960" s="100"/>
      <c r="I960" s="100"/>
      <c r="J960" s="100"/>
      <c r="K960" s="100"/>
    </row>
    <row r="961" spans="1:11" ht="20.100000000000001" customHeight="1" x14ac:dyDescent="0.25">
      <c r="A961" s="99" t="s">
        <v>2171</v>
      </c>
      <c r="B961" s="99"/>
      <c r="C961" s="99"/>
      <c r="D961" s="99"/>
      <c r="E961" s="99"/>
      <c r="F961" s="99"/>
      <c r="G961" s="99"/>
      <c r="H961" s="99"/>
      <c r="I961" s="99"/>
      <c r="J961" s="99"/>
      <c r="K961" s="99"/>
    </row>
    <row r="962" spans="1:11" ht="15" customHeight="1" x14ac:dyDescent="0.25">
      <c r="A962" s="93" t="s">
        <v>3893</v>
      </c>
      <c r="B962" s="93"/>
      <c r="C962" s="93"/>
      <c r="D962" s="94" t="s">
        <v>3</v>
      </c>
      <c r="E962" s="94"/>
      <c r="F962" s="23" t="s">
        <v>4</v>
      </c>
      <c r="G962" s="94" t="s">
        <v>3894</v>
      </c>
      <c r="H962" s="94"/>
      <c r="I962" s="94" t="s">
        <v>3895</v>
      </c>
      <c r="J962" s="94"/>
      <c r="K962" s="23" t="s">
        <v>3896</v>
      </c>
    </row>
    <row r="963" spans="1:11" ht="21" customHeight="1" x14ac:dyDescent="0.25">
      <c r="A963" s="24" t="s">
        <v>4038</v>
      </c>
      <c r="B963" s="95" t="s">
        <v>4039</v>
      </c>
      <c r="C963" s="95"/>
      <c r="D963" s="96" t="s">
        <v>20</v>
      </c>
      <c r="E963" s="96"/>
      <c r="F963" s="24" t="s">
        <v>34</v>
      </c>
      <c r="G963" s="97">
        <v>6.6E-3</v>
      </c>
      <c r="H963" s="97"/>
      <c r="I963" s="98">
        <v>210.23</v>
      </c>
      <c r="J963" s="98"/>
      <c r="K963" s="27">
        <f>TRUNC(TRUNC(G963,8)*I963,2)</f>
        <v>1.38</v>
      </c>
    </row>
    <row r="964" spans="1:11" ht="21" customHeight="1" x14ac:dyDescent="0.25">
      <c r="A964" s="24" t="s">
        <v>4040</v>
      </c>
      <c r="B964" s="95" t="s">
        <v>4041</v>
      </c>
      <c r="C964" s="95"/>
      <c r="D964" s="96" t="s">
        <v>20</v>
      </c>
      <c r="E964" s="96"/>
      <c r="F964" s="24" t="s">
        <v>84</v>
      </c>
      <c r="G964" s="97">
        <v>1.0049999999999999</v>
      </c>
      <c r="H964" s="97"/>
      <c r="I964" s="98">
        <v>32.369999999999997</v>
      </c>
      <c r="J964" s="98"/>
      <c r="K964" s="27">
        <f>TRUNC(TRUNC(G964,8)*I964,2)</f>
        <v>32.53</v>
      </c>
    </row>
    <row r="965" spans="1:11" ht="15" customHeight="1" x14ac:dyDescent="0.25">
      <c r="A965" s="9"/>
      <c r="B965" s="9"/>
      <c r="C965" s="9"/>
      <c r="D965" s="9"/>
      <c r="E965" s="9"/>
      <c r="F965" s="9"/>
      <c r="G965" s="91" t="s">
        <v>3906</v>
      </c>
      <c r="H965" s="91"/>
      <c r="I965" s="91"/>
      <c r="J965" s="91"/>
      <c r="K965" s="28">
        <f>SUM(K963:K964)</f>
        <v>33.910000000000004</v>
      </c>
    </row>
    <row r="966" spans="1:11" ht="15" customHeight="1" x14ac:dyDescent="0.25">
      <c r="A966" s="93" t="s">
        <v>3907</v>
      </c>
      <c r="B966" s="93"/>
      <c r="C966" s="93"/>
      <c r="D966" s="94" t="s">
        <v>3</v>
      </c>
      <c r="E966" s="94"/>
      <c r="F966" s="23" t="s">
        <v>4</v>
      </c>
      <c r="G966" s="94" t="s">
        <v>3894</v>
      </c>
      <c r="H966" s="94"/>
      <c r="I966" s="94" t="s">
        <v>3895</v>
      </c>
      <c r="J966" s="94"/>
      <c r="K966" s="23" t="s">
        <v>3896</v>
      </c>
    </row>
    <row r="967" spans="1:11" ht="15" customHeight="1" x14ac:dyDescent="0.25">
      <c r="A967" s="24" t="s">
        <v>3971</v>
      </c>
      <c r="B967" s="95" t="s">
        <v>3972</v>
      </c>
      <c r="C967" s="95"/>
      <c r="D967" s="96" t="s">
        <v>20</v>
      </c>
      <c r="E967" s="96"/>
      <c r="F967" s="24" t="s">
        <v>2056</v>
      </c>
      <c r="G967" s="97">
        <v>0.2296</v>
      </c>
      <c r="H967" s="97"/>
      <c r="I967" s="98">
        <v>32.69</v>
      </c>
      <c r="J967" s="98"/>
      <c r="K967" s="27">
        <f>TRUNC(TRUNC(G967,8)*I967,2)</f>
        <v>7.5</v>
      </c>
    </row>
    <row r="968" spans="1:11" ht="15" customHeight="1" x14ac:dyDescent="0.25">
      <c r="A968" s="24" t="s">
        <v>3910</v>
      </c>
      <c r="B968" s="95" t="s">
        <v>3911</v>
      </c>
      <c r="C968" s="95"/>
      <c r="D968" s="96" t="s">
        <v>20</v>
      </c>
      <c r="E968" s="96"/>
      <c r="F968" s="24" t="s">
        <v>2056</v>
      </c>
      <c r="G968" s="97">
        <v>0.2296</v>
      </c>
      <c r="H968" s="97"/>
      <c r="I968" s="98">
        <v>24.94</v>
      </c>
      <c r="J968" s="98"/>
      <c r="K968" s="27">
        <f>TRUNC(TRUNC(G968,8)*I968,2)</f>
        <v>5.72</v>
      </c>
    </row>
    <row r="969" spans="1:11" ht="18" customHeight="1" x14ac:dyDescent="0.25">
      <c r="A969" s="9"/>
      <c r="B969" s="9"/>
      <c r="C969" s="9"/>
      <c r="D969" s="9"/>
      <c r="E969" s="9"/>
      <c r="F969" s="9"/>
      <c r="G969" s="91" t="s">
        <v>3912</v>
      </c>
      <c r="H969" s="91"/>
      <c r="I969" s="91"/>
      <c r="J969" s="91"/>
      <c r="K969" s="28">
        <f>SUM(K967:K968)</f>
        <v>13.219999999999999</v>
      </c>
    </row>
    <row r="970" spans="1:11" ht="15" customHeight="1" x14ac:dyDescent="0.25">
      <c r="A970" s="93" t="s">
        <v>3922</v>
      </c>
      <c r="B970" s="93"/>
      <c r="C970" s="93"/>
      <c r="D970" s="94" t="s">
        <v>3</v>
      </c>
      <c r="E970" s="94"/>
      <c r="F970" s="23" t="s">
        <v>4</v>
      </c>
      <c r="G970" s="94" t="s">
        <v>3894</v>
      </c>
      <c r="H970" s="94"/>
      <c r="I970" s="94" t="s">
        <v>3895</v>
      </c>
      <c r="J970" s="94"/>
      <c r="K970" s="23" t="s">
        <v>3896</v>
      </c>
    </row>
    <row r="971" spans="1:11" ht="21" customHeight="1" x14ac:dyDescent="0.25">
      <c r="A971" s="24" t="s">
        <v>4042</v>
      </c>
      <c r="B971" s="95" t="s">
        <v>4043</v>
      </c>
      <c r="C971" s="95"/>
      <c r="D971" s="96" t="s">
        <v>20</v>
      </c>
      <c r="E971" s="96"/>
      <c r="F971" s="24" t="s">
        <v>34</v>
      </c>
      <c r="G971" s="97">
        <v>1.8E-3</v>
      </c>
      <c r="H971" s="97"/>
      <c r="I971" s="98">
        <v>767.08</v>
      </c>
      <c r="J971" s="98"/>
      <c r="K971" s="27">
        <f>TRUNC(TRUNC(G971,8)*I971,2)</f>
        <v>1.38</v>
      </c>
    </row>
    <row r="972" spans="1:11" ht="15" customHeight="1" x14ac:dyDescent="0.25">
      <c r="A972" s="9"/>
      <c r="B972" s="9"/>
      <c r="C972" s="9"/>
      <c r="D972" s="9"/>
      <c r="E972" s="9"/>
      <c r="F972" s="9"/>
      <c r="G972" s="91" t="s">
        <v>3933</v>
      </c>
      <c r="H972" s="91"/>
      <c r="I972" s="91"/>
      <c r="J972" s="91"/>
      <c r="K972" s="28">
        <f>SUM(K971:K971)</f>
        <v>1.38</v>
      </c>
    </row>
    <row r="973" spans="1:11" ht="15" customHeight="1" x14ac:dyDescent="0.25">
      <c r="A973" s="9"/>
      <c r="B973" s="9"/>
      <c r="C973" s="9"/>
      <c r="D973" s="9"/>
      <c r="E973" s="9"/>
      <c r="F973" s="9"/>
      <c r="G973" s="92" t="s">
        <v>3913</v>
      </c>
      <c r="H973" s="92"/>
      <c r="I973" s="92"/>
      <c r="J973" s="92"/>
      <c r="K973" s="29">
        <f>ROUND(SUM(K965,K969,K972),2)</f>
        <v>48.51</v>
      </c>
    </row>
    <row r="974" spans="1:11" ht="9.9499999999999993" customHeight="1" x14ac:dyDescent="0.25">
      <c r="A974" s="9"/>
      <c r="B974" s="9"/>
      <c r="C974" s="9"/>
      <c r="D974" s="9"/>
      <c r="E974" s="9"/>
      <c r="F974" s="9"/>
      <c r="G974" s="100"/>
      <c r="H974" s="100"/>
      <c r="I974" s="100"/>
      <c r="J974" s="100"/>
      <c r="K974" s="100"/>
    </row>
    <row r="975" spans="1:11" ht="20.100000000000001" customHeight="1" x14ac:dyDescent="0.25">
      <c r="A975" s="99" t="s">
        <v>2172</v>
      </c>
      <c r="B975" s="99"/>
      <c r="C975" s="99"/>
      <c r="D975" s="99"/>
      <c r="E975" s="99"/>
      <c r="F975" s="99"/>
      <c r="G975" s="99"/>
      <c r="H975" s="99"/>
      <c r="I975" s="99"/>
      <c r="J975" s="99"/>
      <c r="K975" s="99"/>
    </row>
    <row r="976" spans="1:11" ht="15" customHeight="1" x14ac:dyDescent="0.25">
      <c r="A976" s="93" t="s">
        <v>3893</v>
      </c>
      <c r="B976" s="93"/>
      <c r="C976" s="93"/>
      <c r="D976" s="94" t="s">
        <v>3</v>
      </c>
      <c r="E976" s="94"/>
      <c r="F976" s="23" t="s">
        <v>4</v>
      </c>
      <c r="G976" s="94" t="s">
        <v>3894</v>
      </c>
      <c r="H976" s="94"/>
      <c r="I976" s="94" t="s">
        <v>3895</v>
      </c>
      <c r="J976" s="94"/>
      <c r="K976" s="23" t="s">
        <v>3896</v>
      </c>
    </row>
    <row r="977" spans="1:11" ht="15" customHeight="1" x14ac:dyDescent="0.25">
      <c r="A977" s="24" t="s">
        <v>4044</v>
      </c>
      <c r="B977" s="95" t="s">
        <v>4045</v>
      </c>
      <c r="C977" s="95"/>
      <c r="D977" s="96" t="s">
        <v>20</v>
      </c>
      <c r="E977" s="96"/>
      <c r="F977" s="24" t="s">
        <v>3903</v>
      </c>
      <c r="G977" s="97">
        <v>0.106</v>
      </c>
      <c r="H977" s="97"/>
      <c r="I977" s="98">
        <v>2.59</v>
      </c>
      <c r="J977" s="98"/>
      <c r="K977" s="27">
        <f>TRUNC(TRUNC(G977,8)*I977,2)</f>
        <v>0.27</v>
      </c>
    </row>
    <row r="978" spans="1:11" ht="15" customHeight="1" x14ac:dyDescent="0.25">
      <c r="A978" s="9"/>
      <c r="B978" s="9"/>
      <c r="C978" s="9"/>
      <c r="D978" s="9"/>
      <c r="E978" s="9"/>
      <c r="F978" s="9"/>
      <c r="G978" s="91" t="s">
        <v>3906</v>
      </c>
      <c r="H978" s="91"/>
      <c r="I978" s="91"/>
      <c r="J978" s="91"/>
      <c r="K978" s="28">
        <f>SUM(K977:K977)</f>
        <v>0.27</v>
      </c>
    </row>
    <row r="979" spans="1:11" ht="15" customHeight="1" x14ac:dyDescent="0.25">
      <c r="A979" s="93" t="s">
        <v>3907</v>
      </c>
      <c r="B979" s="93"/>
      <c r="C979" s="93"/>
      <c r="D979" s="94" t="s">
        <v>3</v>
      </c>
      <c r="E979" s="94"/>
      <c r="F979" s="23" t="s">
        <v>4</v>
      </c>
      <c r="G979" s="94" t="s">
        <v>3894</v>
      </c>
      <c r="H979" s="94"/>
      <c r="I979" s="94" t="s">
        <v>3895</v>
      </c>
      <c r="J979" s="94"/>
      <c r="K979" s="23" t="s">
        <v>3896</v>
      </c>
    </row>
    <row r="980" spans="1:11" ht="15" customHeight="1" x14ac:dyDescent="0.25">
      <c r="A980" s="24" t="s">
        <v>4046</v>
      </c>
      <c r="B980" s="95" t="s">
        <v>4047</v>
      </c>
      <c r="C980" s="95"/>
      <c r="D980" s="96" t="s">
        <v>20</v>
      </c>
      <c r="E980" s="96"/>
      <c r="F980" s="24" t="s">
        <v>2056</v>
      </c>
      <c r="G980" s="97">
        <v>3.6999999999999998E-2</v>
      </c>
      <c r="H980" s="97"/>
      <c r="I980" s="98">
        <v>34.35</v>
      </c>
      <c r="J980" s="98"/>
      <c r="K980" s="27">
        <f>TRUNC(TRUNC(G980,8)*I980,2)</f>
        <v>1.27</v>
      </c>
    </row>
    <row r="981" spans="1:11" ht="15" customHeight="1" x14ac:dyDescent="0.25">
      <c r="A981" s="24" t="s">
        <v>3910</v>
      </c>
      <c r="B981" s="95" t="s">
        <v>3911</v>
      </c>
      <c r="C981" s="95"/>
      <c r="D981" s="96" t="s">
        <v>20</v>
      </c>
      <c r="E981" s="96"/>
      <c r="F981" s="24" t="s">
        <v>2056</v>
      </c>
      <c r="G981" s="97">
        <v>1.6E-2</v>
      </c>
      <c r="H981" s="97"/>
      <c r="I981" s="98">
        <v>24.94</v>
      </c>
      <c r="J981" s="98"/>
      <c r="K981" s="27">
        <f>TRUNC(TRUNC(G981,8)*I981,2)</f>
        <v>0.39</v>
      </c>
    </row>
    <row r="982" spans="1:11" ht="18" customHeight="1" x14ac:dyDescent="0.25">
      <c r="A982" s="9"/>
      <c r="B982" s="9"/>
      <c r="C982" s="9"/>
      <c r="D982" s="9"/>
      <c r="E982" s="9"/>
      <c r="F982" s="9"/>
      <c r="G982" s="91" t="s">
        <v>3912</v>
      </c>
      <c r="H982" s="91"/>
      <c r="I982" s="91"/>
      <c r="J982" s="91"/>
      <c r="K982" s="28">
        <f>SUM(K980:K981)</f>
        <v>1.6600000000000001</v>
      </c>
    </row>
    <row r="983" spans="1:11" ht="15" customHeight="1" x14ac:dyDescent="0.25">
      <c r="A983" s="9"/>
      <c r="B983" s="9"/>
      <c r="C983" s="9"/>
      <c r="D983" s="9"/>
      <c r="E983" s="9"/>
      <c r="F983" s="9"/>
      <c r="G983" s="92" t="s">
        <v>3913</v>
      </c>
      <c r="H983" s="92"/>
      <c r="I983" s="92"/>
      <c r="J983" s="92"/>
      <c r="K983" s="29">
        <f>ROUND(SUM(K978,K982),2)</f>
        <v>1.93</v>
      </c>
    </row>
    <row r="984" spans="1:11" ht="9.9499999999999993" customHeight="1" x14ac:dyDescent="0.25">
      <c r="A984" s="9"/>
      <c r="B984" s="9"/>
      <c r="C984" s="9"/>
      <c r="D984" s="9"/>
      <c r="E984" s="9"/>
      <c r="F984" s="9"/>
      <c r="G984" s="100"/>
      <c r="H984" s="100"/>
      <c r="I984" s="100"/>
      <c r="J984" s="100"/>
      <c r="K984" s="100"/>
    </row>
    <row r="985" spans="1:11" ht="20.100000000000001" customHeight="1" x14ac:dyDescent="0.25">
      <c r="A985" s="99" t="s">
        <v>2173</v>
      </c>
      <c r="B985" s="99"/>
      <c r="C985" s="99"/>
      <c r="D985" s="99"/>
      <c r="E985" s="99"/>
      <c r="F985" s="99"/>
      <c r="G985" s="99"/>
      <c r="H985" s="99"/>
      <c r="I985" s="99"/>
      <c r="J985" s="99"/>
      <c r="K985" s="99"/>
    </row>
    <row r="986" spans="1:11" ht="15" customHeight="1" x14ac:dyDescent="0.25">
      <c r="A986" s="93" t="s">
        <v>3916</v>
      </c>
      <c r="B986" s="93"/>
      <c r="C986" s="93"/>
      <c r="D986" s="94" t="s">
        <v>3</v>
      </c>
      <c r="E986" s="94"/>
      <c r="F986" s="23" t="s">
        <v>4</v>
      </c>
      <c r="G986" s="94" t="s">
        <v>3894</v>
      </c>
      <c r="H986" s="94"/>
      <c r="I986" s="94" t="s">
        <v>3895</v>
      </c>
      <c r="J986" s="94"/>
      <c r="K986" s="23" t="s">
        <v>3896</v>
      </c>
    </row>
    <row r="987" spans="1:11" ht="29.1" customHeight="1" x14ac:dyDescent="0.25">
      <c r="A987" s="24" t="s">
        <v>3963</v>
      </c>
      <c r="B987" s="95" t="s">
        <v>3964</v>
      </c>
      <c r="C987" s="95"/>
      <c r="D987" s="96" t="s">
        <v>20</v>
      </c>
      <c r="E987" s="96"/>
      <c r="F987" s="24" t="s">
        <v>3936</v>
      </c>
      <c r="G987" s="97">
        <v>5.2258833999999998</v>
      </c>
      <c r="H987" s="97"/>
      <c r="I987" s="98">
        <v>8.9</v>
      </c>
      <c r="J987" s="98"/>
      <c r="K987" s="27">
        <f>TRUNC(TRUNC(G987,8)*I987,2)</f>
        <v>46.51</v>
      </c>
    </row>
    <row r="988" spans="1:11" ht="29.1" customHeight="1" x14ac:dyDescent="0.25">
      <c r="A988" s="24" t="s">
        <v>3965</v>
      </c>
      <c r="B988" s="95" t="s">
        <v>3966</v>
      </c>
      <c r="C988" s="95"/>
      <c r="D988" s="96" t="s">
        <v>20</v>
      </c>
      <c r="E988" s="96"/>
      <c r="F988" s="24" t="s">
        <v>30</v>
      </c>
      <c r="G988" s="97">
        <v>0.95392160000000004</v>
      </c>
      <c r="H988" s="97"/>
      <c r="I988" s="98">
        <v>32.76</v>
      </c>
      <c r="J988" s="98"/>
      <c r="K988" s="27">
        <f>TRUNC(TRUNC(G988,8)*I988,2)</f>
        <v>31.25</v>
      </c>
    </row>
    <row r="989" spans="1:11" ht="21" customHeight="1" x14ac:dyDescent="0.25">
      <c r="A989" s="24" t="s">
        <v>3967</v>
      </c>
      <c r="B989" s="95" t="s">
        <v>3968</v>
      </c>
      <c r="C989" s="95"/>
      <c r="D989" s="96" t="s">
        <v>20</v>
      </c>
      <c r="E989" s="96"/>
      <c r="F989" s="24" t="s">
        <v>3936</v>
      </c>
      <c r="G989" s="97">
        <v>5.2258833999999998</v>
      </c>
      <c r="H989" s="97"/>
      <c r="I989" s="98">
        <v>27.59</v>
      </c>
      <c r="J989" s="98"/>
      <c r="K989" s="27">
        <f>TRUNC(TRUNC(G989,8)*I989,2)</f>
        <v>144.18</v>
      </c>
    </row>
    <row r="990" spans="1:11" ht="21" customHeight="1" x14ac:dyDescent="0.25">
      <c r="A990" s="24" t="s">
        <v>3969</v>
      </c>
      <c r="B990" s="95" t="s">
        <v>3970</v>
      </c>
      <c r="C990" s="95"/>
      <c r="D990" s="96" t="s">
        <v>20</v>
      </c>
      <c r="E990" s="96"/>
      <c r="F990" s="24" t="s">
        <v>30</v>
      </c>
      <c r="G990" s="97">
        <v>0.95392160000000004</v>
      </c>
      <c r="H990" s="97"/>
      <c r="I990" s="98">
        <v>28.09</v>
      </c>
      <c r="J990" s="98"/>
      <c r="K990" s="27">
        <f>TRUNC(TRUNC(G990,8)*I990,2)</f>
        <v>26.79</v>
      </c>
    </row>
    <row r="991" spans="1:11" ht="18" customHeight="1" x14ac:dyDescent="0.25">
      <c r="A991" s="9"/>
      <c r="B991" s="9"/>
      <c r="C991" s="9"/>
      <c r="D991" s="9"/>
      <c r="E991" s="9"/>
      <c r="F991" s="9"/>
      <c r="G991" s="91" t="s">
        <v>3919</v>
      </c>
      <c r="H991" s="91"/>
      <c r="I991" s="91"/>
      <c r="J991" s="91"/>
      <c r="K991" s="28">
        <f>SUM(K987:K990)</f>
        <v>248.73</v>
      </c>
    </row>
    <row r="992" spans="1:11" ht="15" customHeight="1" x14ac:dyDescent="0.25">
      <c r="A992" s="93" t="s">
        <v>3893</v>
      </c>
      <c r="B992" s="93"/>
      <c r="C992" s="93"/>
      <c r="D992" s="94" t="s">
        <v>3</v>
      </c>
      <c r="E992" s="94"/>
      <c r="F992" s="23" t="s">
        <v>4</v>
      </c>
      <c r="G992" s="94" t="s">
        <v>3894</v>
      </c>
      <c r="H992" s="94"/>
      <c r="I992" s="94" t="s">
        <v>3895</v>
      </c>
      <c r="J992" s="94"/>
      <c r="K992" s="23" t="s">
        <v>3896</v>
      </c>
    </row>
    <row r="993" spans="1:11" ht="21" customHeight="1" x14ac:dyDescent="0.25">
      <c r="A993" s="24" t="s">
        <v>4048</v>
      </c>
      <c r="B993" s="95" t="s">
        <v>4049</v>
      </c>
      <c r="C993" s="95"/>
      <c r="D993" s="96" t="s">
        <v>20</v>
      </c>
      <c r="E993" s="96"/>
      <c r="F993" s="24" t="s">
        <v>34</v>
      </c>
      <c r="G993" s="97">
        <v>0.19980000000000001</v>
      </c>
      <c r="H993" s="97"/>
      <c r="I993" s="98">
        <v>206.17</v>
      </c>
      <c r="J993" s="98"/>
      <c r="K993" s="27">
        <f>TRUNC(TRUNC(G993,8)*I993,2)</f>
        <v>41.19</v>
      </c>
    </row>
    <row r="994" spans="1:11" ht="15" customHeight="1" x14ac:dyDescent="0.25">
      <c r="A994" s="24" t="s">
        <v>3955</v>
      </c>
      <c r="B994" s="95" t="s">
        <v>3956</v>
      </c>
      <c r="C994" s="95"/>
      <c r="D994" s="96" t="s">
        <v>20</v>
      </c>
      <c r="E994" s="96"/>
      <c r="F994" s="24" t="s">
        <v>3903</v>
      </c>
      <c r="G994" s="97">
        <v>3.6695999999999999E-2</v>
      </c>
      <c r="H994" s="97"/>
      <c r="I994" s="98">
        <v>19.37</v>
      </c>
      <c r="J994" s="98"/>
      <c r="K994" s="27">
        <f>TRUNC(TRUNC(G994,8)*I994,2)</f>
        <v>0.71</v>
      </c>
    </row>
    <row r="995" spans="1:11" ht="21" customHeight="1" x14ac:dyDescent="0.25">
      <c r="A995" s="24" t="s">
        <v>4050</v>
      </c>
      <c r="B995" s="95" t="s">
        <v>4051</v>
      </c>
      <c r="C995" s="95"/>
      <c r="D995" s="96" t="s">
        <v>20</v>
      </c>
      <c r="E995" s="96"/>
      <c r="F995" s="24" t="s">
        <v>84</v>
      </c>
      <c r="G995" s="97">
        <v>7.48</v>
      </c>
      <c r="H995" s="97"/>
      <c r="I995" s="98">
        <v>3.9</v>
      </c>
      <c r="J995" s="98"/>
      <c r="K995" s="27">
        <f>TRUNC(TRUNC(G995,8)*I995,2)</f>
        <v>29.17</v>
      </c>
    </row>
    <row r="996" spans="1:11" ht="15" customHeight="1" x14ac:dyDescent="0.25">
      <c r="A996" s="9"/>
      <c r="B996" s="9"/>
      <c r="C996" s="9"/>
      <c r="D996" s="9"/>
      <c r="E996" s="9"/>
      <c r="F996" s="9"/>
      <c r="G996" s="91" t="s">
        <v>3906</v>
      </c>
      <c r="H996" s="91"/>
      <c r="I996" s="91"/>
      <c r="J996" s="91"/>
      <c r="K996" s="28">
        <f>SUM(K993:K995)</f>
        <v>71.069999999999993</v>
      </c>
    </row>
    <row r="997" spans="1:11" ht="15" customHeight="1" x14ac:dyDescent="0.25">
      <c r="A997" s="93" t="s">
        <v>3907</v>
      </c>
      <c r="B997" s="93"/>
      <c r="C997" s="93"/>
      <c r="D997" s="94" t="s">
        <v>3</v>
      </c>
      <c r="E997" s="94"/>
      <c r="F997" s="23" t="s">
        <v>4</v>
      </c>
      <c r="G997" s="94" t="s">
        <v>3894</v>
      </c>
      <c r="H997" s="94"/>
      <c r="I997" s="94" t="s">
        <v>3895</v>
      </c>
      <c r="J997" s="94"/>
      <c r="K997" s="23" t="s">
        <v>3896</v>
      </c>
    </row>
    <row r="998" spans="1:11" ht="15" customHeight="1" x14ac:dyDescent="0.25">
      <c r="A998" s="24" t="s">
        <v>3971</v>
      </c>
      <c r="B998" s="95" t="s">
        <v>3972</v>
      </c>
      <c r="C998" s="95"/>
      <c r="D998" s="96" t="s">
        <v>20</v>
      </c>
      <c r="E998" s="96"/>
      <c r="F998" s="24" t="s">
        <v>2056</v>
      </c>
      <c r="G998" s="97">
        <v>2.3251949999999999</v>
      </c>
      <c r="H998" s="97"/>
      <c r="I998" s="98">
        <v>32.69</v>
      </c>
      <c r="J998" s="98"/>
      <c r="K998" s="27">
        <f>TRUNC(TRUNC(G998,8)*I998,2)</f>
        <v>76.010000000000005</v>
      </c>
    </row>
    <row r="999" spans="1:11" ht="15" customHeight="1" x14ac:dyDescent="0.25">
      <c r="A999" s="24" t="s">
        <v>3910</v>
      </c>
      <c r="B999" s="95" t="s">
        <v>3911</v>
      </c>
      <c r="C999" s="95"/>
      <c r="D999" s="96" t="s">
        <v>20</v>
      </c>
      <c r="E999" s="96"/>
      <c r="F999" s="24" t="s">
        <v>2056</v>
      </c>
      <c r="G999" s="97">
        <v>17.010999999999999</v>
      </c>
      <c r="H999" s="97"/>
      <c r="I999" s="98">
        <v>24.94</v>
      </c>
      <c r="J999" s="98"/>
      <c r="K999" s="27">
        <f>TRUNC(TRUNC(G999,8)*I999,2)</f>
        <v>424.25</v>
      </c>
    </row>
    <row r="1000" spans="1:11" ht="18" customHeight="1" x14ac:dyDescent="0.25">
      <c r="A1000" s="9"/>
      <c r="B1000" s="9"/>
      <c r="C1000" s="9"/>
      <c r="D1000" s="9"/>
      <c r="E1000" s="9"/>
      <c r="F1000" s="9"/>
      <c r="G1000" s="91" t="s">
        <v>3912</v>
      </c>
      <c r="H1000" s="91"/>
      <c r="I1000" s="91"/>
      <c r="J1000" s="91"/>
      <c r="K1000" s="28">
        <f>SUM(K998:K999)</f>
        <v>500.26</v>
      </c>
    </row>
    <row r="1001" spans="1:11" ht="15" customHeight="1" x14ac:dyDescent="0.25">
      <c r="A1001" s="93" t="s">
        <v>3922</v>
      </c>
      <c r="B1001" s="93"/>
      <c r="C1001" s="93"/>
      <c r="D1001" s="94" t="s">
        <v>3</v>
      </c>
      <c r="E1001" s="94"/>
      <c r="F1001" s="23" t="s">
        <v>4</v>
      </c>
      <c r="G1001" s="94" t="s">
        <v>3894</v>
      </c>
      <c r="H1001" s="94"/>
      <c r="I1001" s="94" t="s">
        <v>3895</v>
      </c>
      <c r="J1001" s="94"/>
      <c r="K1001" s="23" t="s">
        <v>3896</v>
      </c>
    </row>
    <row r="1002" spans="1:11" ht="29.1" customHeight="1" x14ac:dyDescent="0.25">
      <c r="A1002" s="24" t="s">
        <v>4052</v>
      </c>
      <c r="B1002" s="95" t="s">
        <v>4053</v>
      </c>
      <c r="C1002" s="95"/>
      <c r="D1002" s="96" t="s">
        <v>20</v>
      </c>
      <c r="E1002" s="96"/>
      <c r="F1002" s="24" t="s">
        <v>34</v>
      </c>
      <c r="G1002" s="97">
        <v>0.66502459999999997</v>
      </c>
      <c r="H1002" s="97"/>
      <c r="I1002" s="98">
        <v>619.19000000000005</v>
      </c>
      <c r="J1002" s="98"/>
      <c r="K1002" s="27">
        <f>TRUNC(TRUNC(G1002,8)*I1002,2)</f>
        <v>411.77</v>
      </c>
    </row>
    <row r="1003" spans="1:11" ht="21" customHeight="1" x14ac:dyDescent="0.25">
      <c r="A1003" s="24" t="s">
        <v>95</v>
      </c>
      <c r="B1003" s="95" t="s">
        <v>96</v>
      </c>
      <c r="C1003" s="95"/>
      <c r="D1003" s="96" t="s">
        <v>20</v>
      </c>
      <c r="E1003" s="96"/>
      <c r="F1003" s="24" t="s">
        <v>16</v>
      </c>
      <c r="G1003" s="97">
        <v>0.48</v>
      </c>
      <c r="H1003" s="97"/>
      <c r="I1003" s="98">
        <v>176.85</v>
      </c>
      <c r="J1003" s="98"/>
      <c r="K1003" s="27">
        <f>TRUNC(TRUNC(G1003,8)*I1003,2)</f>
        <v>84.88</v>
      </c>
    </row>
    <row r="1004" spans="1:11" ht="15" customHeight="1" x14ac:dyDescent="0.25">
      <c r="A1004" s="9"/>
      <c r="B1004" s="9"/>
      <c r="C1004" s="9"/>
      <c r="D1004" s="9"/>
      <c r="E1004" s="9"/>
      <c r="F1004" s="9"/>
      <c r="G1004" s="91" t="s">
        <v>3933</v>
      </c>
      <c r="H1004" s="91"/>
      <c r="I1004" s="91"/>
      <c r="J1004" s="91"/>
      <c r="K1004" s="28">
        <f>SUM(K1002:K1003)</f>
        <v>496.65</v>
      </c>
    </row>
    <row r="1005" spans="1:11" ht="15" customHeight="1" x14ac:dyDescent="0.25">
      <c r="A1005" s="9"/>
      <c r="B1005" s="9"/>
      <c r="C1005" s="9"/>
      <c r="D1005" s="9"/>
      <c r="E1005" s="9"/>
      <c r="F1005" s="9"/>
      <c r="G1005" s="92" t="s">
        <v>3913</v>
      </c>
      <c r="H1005" s="92"/>
      <c r="I1005" s="92"/>
      <c r="J1005" s="92"/>
      <c r="K1005" s="29">
        <f>ROUND(SUM(K991,K996,K1000,K1004),2)</f>
        <v>1316.71</v>
      </c>
    </row>
    <row r="1006" spans="1:11" ht="9.9499999999999993" customHeight="1" x14ac:dyDescent="0.25">
      <c r="A1006" s="9"/>
      <c r="B1006" s="9"/>
      <c r="C1006" s="9"/>
      <c r="D1006" s="9"/>
      <c r="E1006" s="9"/>
      <c r="F1006" s="9"/>
      <c r="G1006" s="100"/>
      <c r="H1006" s="100"/>
      <c r="I1006" s="100"/>
      <c r="J1006" s="100"/>
      <c r="K1006" s="100"/>
    </row>
    <row r="1007" spans="1:11" ht="20.100000000000001" customHeight="1" x14ac:dyDescent="0.25">
      <c r="A1007" s="99" t="s">
        <v>2174</v>
      </c>
      <c r="B1007" s="99"/>
      <c r="C1007" s="99"/>
      <c r="D1007" s="99"/>
      <c r="E1007" s="99"/>
      <c r="F1007" s="99"/>
      <c r="G1007" s="99"/>
      <c r="H1007" s="99"/>
      <c r="I1007" s="99"/>
      <c r="J1007" s="99"/>
      <c r="K1007" s="99"/>
    </row>
    <row r="1008" spans="1:11" ht="15" customHeight="1" x14ac:dyDescent="0.25">
      <c r="A1008" s="93" t="s">
        <v>3893</v>
      </c>
      <c r="B1008" s="93"/>
      <c r="C1008" s="93"/>
      <c r="D1008" s="94" t="s">
        <v>3</v>
      </c>
      <c r="E1008" s="94"/>
      <c r="F1008" s="23" t="s">
        <v>4</v>
      </c>
      <c r="G1008" s="94" t="s">
        <v>3894</v>
      </c>
      <c r="H1008" s="94"/>
      <c r="I1008" s="94" t="s">
        <v>3895</v>
      </c>
      <c r="J1008" s="94"/>
      <c r="K1008" s="23" t="s">
        <v>3896</v>
      </c>
    </row>
    <row r="1009" spans="1:11" ht="29.1" customHeight="1" x14ac:dyDescent="0.25">
      <c r="A1009" s="24" t="s">
        <v>4054</v>
      </c>
      <c r="B1009" s="95" t="s">
        <v>4055</v>
      </c>
      <c r="C1009" s="95"/>
      <c r="D1009" s="96" t="s">
        <v>20</v>
      </c>
      <c r="E1009" s="96"/>
      <c r="F1009" s="24" t="s">
        <v>34</v>
      </c>
      <c r="G1009" s="97">
        <v>0.18468999999999999</v>
      </c>
      <c r="H1009" s="97"/>
      <c r="I1009" s="98">
        <v>517.16999999999996</v>
      </c>
      <c r="J1009" s="98"/>
      <c r="K1009" s="27">
        <f t="shared" ref="K1009:K1014" si="7">ROUND(ROUND(G1009,8)*I1009,2)</f>
        <v>95.52</v>
      </c>
    </row>
    <row r="1010" spans="1:11" ht="21" customHeight="1" x14ac:dyDescent="0.25">
      <c r="A1010" s="24" t="s">
        <v>4056</v>
      </c>
      <c r="B1010" s="95" t="s">
        <v>4057</v>
      </c>
      <c r="C1010" s="95"/>
      <c r="D1010" s="96" t="s">
        <v>20</v>
      </c>
      <c r="E1010" s="96"/>
      <c r="F1010" s="24" t="s">
        <v>2057</v>
      </c>
      <c r="G1010" s="97">
        <v>3.1900000000000001E-3</v>
      </c>
      <c r="H1010" s="97"/>
      <c r="I1010" s="98">
        <v>8.98</v>
      </c>
      <c r="J1010" s="98"/>
      <c r="K1010" s="27">
        <f t="shared" si="7"/>
        <v>0.03</v>
      </c>
    </row>
    <row r="1011" spans="1:11" ht="15" customHeight="1" x14ac:dyDescent="0.25">
      <c r="A1011" s="24" t="s">
        <v>3955</v>
      </c>
      <c r="B1011" s="95" t="s">
        <v>3956</v>
      </c>
      <c r="C1011" s="95"/>
      <c r="D1011" s="96" t="s">
        <v>20</v>
      </c>
      <c r="E1011" s="96"/>
      <c r="F1011" s="24" t="s">
        <v>3903</v>
      </c>
      <c r="G1011" s="97">
        <v>4.4999999999999998E-2</v>
      </c>
      <c r="H1011" s="97"/>
      <c r="I1011" s="98">
        <v>19.37</v>
      </c>
      <c r="J1011" s="98"/>
      <c r="K1011" s="27">
        <f t="shared" si="7"/>
        <v>0.87</v>
      </c>
    </row>
    <row r="1012" spans="1:11" ht="21" customHeight="1" x14ac:dyDescent="0.25">
      <c r="A1012" s="24" t="s">
        <v>4050</v>
      </c>
      <c r="B1012" s="95" t="s">
        <v>4051</v>
      </c>
      <c r="C1012" s="95"/>
      <c r="D1012" s="96" t="s">
        <v>20</v>
      </c>
      <c r="E1012" s="96"/>
      <c r="F1012" s="24" t="s">
        <v>84</v>
      </c>
      <c r="G1012" s="97">
        <v>0.46875</v>
      </c>
      <c r="H1012" s="97"/>
      <c r="I1012" s="98">
        <v>3.9</v>
      </c>
      <c r="J1012" s="98"/>
      <c r="K1012" s="27">
        <f t="shared" si="7"/>
        <v>1.83</v>
      </c>
    </row>
    <row r="1013" spans="1:11" ht="21" customHeight="1" x14ac:dyDescent="0.25">
      <c r="A1013" s="24" t="s">
        <v>4058</v>
      </c>
      <c r="B1013" s="95" t="s">
        <v>4059</v>
      </c>
      <c r="C1013" s="95"/>
      <c r="D1013" s="96" t="s">
        <v>20</v>
      </c>
      <c r="E1013" s="96"/>
      <c r="F1013" s="24" t="s">
        <v>84</v>
      </c>
      <c r="G1013" s="97">
        <v>0.375</v>
      </c>
      <c r="H1013" s="97"/>
      <c r="I1013" s="98">
        <v>2.69</v>
      </c>
      <c r="J1013" s="98"/>
      <c r="K1013" s="27">
        <f t="shared" si="7"/>
        <v>1.01</v>
      </c>
    </row>
    <row r="1014" spans="1:11" ht="29.1" customHeight="1" x14ac:dyDescent="0.25">
      <c r="A1014" s="24" t="s">
        <v>4060</v>
      </c>
      <c r="B1014" s="95" t="s">
        <v>4061</v>
      </c>
      <c r="C1014" s="95"/>
      <c r="D1014" s="96" t="s">
        <v>20</v>
      </c>
      <c r="E1014" s="96"/>
      <c r="F1014" s="24" t="s">
        <v>16</v>
      </c>
      <c r="G1014" s="97">
        <v>1.07</v>
      </c>
      <c r="H1014" s="97"/>
      <c r="I1014" s="98">
        <v>23.81</v>
      </c>
      <c r="J1014" s="98"/>
      <c r="K1014" s="27">
        <f t="shared" si="7"/>
        <v>25.48</v>
      </c>
    </row>
    <row r="1015" spans="1:11" ht="15" customHeight="1" x14ac:dyDescent="0.25">
      <c r="A1015" s="9"/>
      <c r="B1015" s="9"/>
      <c r="C1015" s="9"/>
      <c r="D1015" s="9"/>
      <c r="E1015" s="9"/>
      <c r="F1015" s="9"/>
      <c r="G1015" s="91" t="s">
        <v>3906</v>
      </c>
      <c r="H1015" s="91"/>
      <c r="I1015" s="91"/>
      <c r="J1015" s="91"/>
      <c r="K1015" s="28">
        <f>SUM(K1009:K1014)</f>
        <v>124.74000000000001</v>
      </c>
    </row>
    <row r="1016" spans="1:11" ht="15" customHeight="1" x14ac:dyDescent="0.25">
      <c r="A1016" s="93" t="s">
        <v>3907</v>
      </c>
      <c r="B1016" s="93"/>
      <c r="C1016" s="93"/>
      <c r="D1016" s="94" t="s">
        <v>3</v>
      </c>
      <c r="E1016" s="94"/>
      <c r="F1016" s="23" t="s">
        <v>4</v>
      </c>
      <c r="G1016" s="94" t="s">
        <v>3894</v>
      </c>
      <c r="H1016" s="94"/>
      <c r="I1016" s="94" t="s">
        <v>3895</v>
      </c>
      <c r="J1016" s="94"/>
      <c r="K1016" s="23" t="s">
        <v>3896</v>
      </c>
    </row>
    <row r="1017" spans="1:11" ht="21" customHeight="1" x14ac:dyDescent="0.25">
      <c r="A1017" s="24" t="s">
        <v>3908</v>
      </c>
      <c r="B1017" s="95" t="s">
        <v>3909</v>
      </c>
      <c r="C1017" s="95"/>
      <c r="D1017" s="96" t="s">
        <v>20</v>
      </c>
      <c r="E1017" s="96"/>
      <c r="F1017" s="24" t="s">
        <v>2056</v>
      </c>
      <c r="G1017" s="97">
        <v>0.13009999999999999</v>
      </c>
      <c r="H1017" s="97"/>
      <c r="I1017" s="98">
        <v>32.24</v>
      </c>
      <c r="J1017" s="98"/>
      <c r="K1017" s="27">
        <f>ROUND(ROUND(G1017,8)*I1017,2)</f>
        <v>4.1900000000000004</v>
      </c>
    </row>
    <row r="1018" spans="1:11" ht="15" customHeight="1" x14ac:dyDescent="0.25">
      <c r="A1018" s="24" t="s">
        <v>3971</v>
      </c>
      <c r="B1018" s="95" t="s">
        <v>3972</v>
      </c>
      <c r="C1018" s="95"/>
      <c r="D1018" s="96" t="s">
        <v>20</v>
      </c>
      <c r="E1018" s="96"/>
      <c r="F1018" s="24" t="s">
        <v>2056</v>
      </c>
      <c r="G1018" s="97">
        <v>8.7400000000000005E-2</v>
      </c>
      <c r="H1018" s="97"/>
      <c r="I1018" s="98">
        <v>32.69</v>
      </c>
      <c r="J1018" s="98"/>
      <c r="K1018" s="27">
        <f>ROUND(ROUND(G1018,8)*I1018,2)</f>
        <v>2.86</v>
      </c>
    </row>
    <row r="1019" spans="1:11" ht="15" customHeight="1" x14ac:dyDescent="0.25">
      <c r="A1019" s="24" t="s">
        <v>3910</v>
      </c>
      <c r="B1019" s="95" t="s">
        <v>3911</v>
      </c>
      <c r="C1019" s="95"/>
      <c r="D1019" s="96" t="s">
        <v>20</v>
      </c>
      <c r="E1019" s="96"/>
      <c r="F1019" s="24" t="s">
        <v>2056</v>
      </c>
      <c r="G1019" s="97">
        <v>0.21759999999999999</v>
      </c>
      <c r="H1019" s="97"/>
      <c r="I1019" s="98">
        <v>24.94</v>
      </c>
      <c r="J1019" s="98"/>
      <c r="K1019" s="27">
        <f>ROUND(ROUND(G1019,8)*I1019,2)</f>
        <v>5.43</v>
      </c>
    </row>
    <row r="1020" spans="1:11" ht="18" customHeight="1" x14ac:dyDescent="0.25">
      <c r="A1020" s="9"/>
      <c r="B1020" s="9"/>
      <c r="C1020" s="9"/>
      <c r="D1020" s="9"/>
      <c r="E1020" s="9"/>
      <c r="F1020" s="9"/>
      <c r="G1020" s="91" t="s">
        <v>3912</v>
      </c>
      <c r="H1020" s="91"/>
      <c r="I1020" s="91"/>
      <c r="J1020" s="91"/>
      <c r="K1020" s="28">
        <f>SUM(K1017:K1019)</f>
        <v>12.48</v>
      </c>
    </row>
    <row r="1021" spans="1:11" ht="15" customHeight="1" x14ac:dyDescent="0.25">
      <c r="A1021" s="93" t="s">
        <v>3922</v>
      </c>
      <c r="B1021" s="93"/>
      <c r="C1021" s="93"/>
      <c r="D1021" s="94" t="s">
        <v>3</v>
      </c>
      <c r="E1021" s="94"/>
      <c r="F1021" s="23" t="s">
        <v>4</v>
      </c>
      <c r="G1021" s="94" t="s">
        <v>3894</v>
      </c>
      <c r="H1021" s="94"/>
      <c r="I1021" s="94" t="s">
        <v>3895</v>
      </c>
      <c r="J1021" s="94"/>
      <c r="K1021" s="23" t="s">
        <v>3896</v>
      </c>
    </row>
    <row r="1022" spans="1:11" ht="29.1" customHeight="1" x14ac:dyDescent="0.25">
      <c r="A1022" s="24" t="s">
        <v>4062</v>
      </c>
      <c r="B1022" s="95" t="s">
        <v>4063</v>
      </c>
      <c r="C1022" s="95"/>
      <c r="D1022" s="96" t="s">
        <v>20</v>
      </c>
      <c r="E1022" s="96"/>
      <c r="F1022" s="24" t="s">
        <v>3903</v>
      </c>
      <c r="G1022" s="97">
        <v>1.23E-2</v>
      </c>
      <c r="H1022" s="97"/>
      <c r="I1022" s="98">
        <v>23.44</v>
      </c>
      <c r="J1022" s="98"/>
      <c r="K1022" s="27">
        <f>ROUND(ROUND(G1022,8)*I1022,2)</f>
        <v>0.28999999999999998</v>
      </c>
    </row>
    <row r="1023" spans="1:11" ht="21" customHeight="1" x14ac:dyDescent="0.25">
      <c r="A1023" s="24" t="s">
        <v>4064</v>
      </c>
      <c r="B1023" s="95" t="s">
        <v>4065</v>
      </c>
      <c r="C1023" s="95"/>
      <c r="D1023" s="96" t="s">
        <v>4066</v>
      </c>
      <c r="E1023" s="96"/>
      <c r="F1023" s="24" t="s">
        <v>26</v>
      </c>
      <c r="G1023" s="97">
        <v>4</v>
      </c>
      <c r="H1023" s="97"/>
      <c r="I1023" s="98">
        <v>5.76</v>
      </c>
      <c r="J1023" s="98"/>
      <c r="K1023" s="27">
        <f>ROUND(ROUND(G1023,8)*I1023,2)</f>
        <v>23.04</v>
      </c>
    </row>
    <row r="1024" spans="1:11" ht="15" customHeight="1" x14ac:dyDescent="0.25">
      <c r="A1024" s="9"/>
      <c r="B1024" s="9"/>
      <c r="C1024" s="9"/>
      <c r="D1024" s="9"/>
      <c r="E1024" s="9"/>
      <c r="F1024" s="9"/>
      <c r="G1024" s="91" t="s">
        <v>3933</v>
      </c>
      <c r="H1024" s="91"/>
      <c r="I1024" s="91"/>
      <c r="J1024" s="91"/>
      <c r="K1024" s="28">
        <f>SUM(K1022:K1023)</f>
        <v>23.33</v>
      </c>
    </row>
    <row r="1025" spans="1:11" ht="15" customHeight="1" x14ac:dyDescent="0.25">
      <c r="A1025" s="9"/>
      <c r="B1025" s="9"/>
      <c r="C1025" s="9"/>
      <c r="D1025" s="9"/>
      <c r="E1025" s="9"/>
      <c r="F1025" s="9"/>
      <c r="G1025" s="92" t="s">
        <v>3913</v>
      </c>
      <c r="H1025" s="92"/>
      <c r="I1025" s="92"/>
      <c r="J1025" s="92"/>
      <c r="K1025" s="29">
        <f>ROUND(SUM(K1015,K1020,K1024),2)</f>
        <v>160.55000000000001</v>
      </c>
    </row>
    <row r="1026" spans="1:11" ht="9.9499999999999993" customHeight="1" x14ac:dyDescent="0.25">
      <c r="A1026" s="9"/>
      <c r="B1026" s="9"/>
      <c r="C1026" s="9"/>
      <c r="D1026" s="9"/>
      <c r="E1026" s="9"/>
      <c r="F1026" s="9"/>
      <c r="G1026" s="100"/>
      <c r="H1026" s="100"/>
      <c r="I1026" s="100"/>
      <c r="J1026" s="100"/>
      <c r="K1026" s="100"/>
    </row>
    <row r="1027" spans="1:11" ht="20.100000000000001" customHeight="1" x14ac:dyDescent="0.25">
      <c r="A1027" s="99" t="s">
        <v>2175</v>
      </c>
      <c r="B1027" s="99"/>
      <c r="C1027" s="99"/>
      <c r="D1027" s="99"/>
      <c r="E1027" s="99"/>
      <c r="F1027" s="99"/>
      <c r="G1027" s="99"/>
      <c r="H1027" s="99"/>
      <c r="I1027" s="99"/>
      <c r="J1027" s="99"/>
      <c r="K1027" s="99"/>
    </row>
    <row r="1028" spans="1:11" ht="15" customHeight="1" x14ac:dyDescent="0.25">
      <c r="A1028" s="93" t="s">
        <v>3893</v>
      </c>
      <c r="B1028" s="93"/>
      <c r="C1028" s="93"/>
      <c r="D1028" s="94" t="s">
        <v>3</v>
      </c>
      <c r="E1028" s="94"/>
      <c r="F1028" s="23" t="s">
        <v>4</v>
      </c>
      <c r="G1028" s="94" t="s">
        <v>3894</v>
      </c>
      <c r="H1028" s="94"/>
      <c r="I1028" s="94" t="s">
        <v>3895</v>
      </c>
      <c r="J1028" s="94"/>
      <c r="K1028" s="23" t="s">
        <v>3896</v>
      </c>
    </row>
    <row r="1029" spans="1:11" ht="15" customHeight="1" x14ac:dyDescent="0.25">
      <c r="A1029" s="24" t="s">
        <v>4067</v>
      </c>
      <c r="B1029" s="95" t="s">
        <v>4068</v>
      </c>
      <c r="C1029" s="95"/>
      <c r="D1029" s="96" t="s">
        <v>20</v>
      </c>
      <c r="E1029" s="96"/>
      <c r="F1029" s="24" t="s">
        <v>3903</v>
      </c>
      <c r="G1029" s="97">
        <v>8.6199999999999992</v>
      </c>
      <c r="H1029" s="97"/>
      <c r="I1029" s="98">
        <v>1.1299999999999999</v>
      </c>
      <c r="J1029" s="98"/>
      <c r="K1029" s="27">
        <f>TRUNC(TRUNC(G1029,8)*I1029,2)</f>
        <v>9.74</v>
      </c>
    </row>
    <row r="1030" spans="1:11" ht="29.1" customHeight="1" x14ac:dyDescent="0.25">
      <c r="A1030" s="24" t="s">
        <v>4069</v>
      </c>
      <c r="B1030" s="95" t="s">
        <v>4070</v>
      </c>
      <c r="C1030" s="95"/>
      <c r="D1030" s="96" t="s">
        <v>20</v>
      </c>
      <c r="E1030" s="96"/>
      <c r="F1030" s="24" t="s">
        <v>26</v>
      </c>
      <c r="G1030" s="97">
        <v>6.4375</v>
      </c>
      <c r="H1030" s="97"/>
      <c r="I1030" s="98">
        <v>17.63</v>
      </c>
      <c r="J1030" s="98"/>
      <c r="K1030" s="27">
        <f>TRUNC(TRUNC(G1030,8)*I1030,2)</f>
        <v>113.49</v>
      </c>
    </row>
    <row r="1031" spans="1:11" ht="15" customHeight="1" x14ac:dyDescent="0.25">
      <c r="A1031" s="24" t="s">
        <v>4071</v>
      </c>
      <c r="B1031" s="95" t="s">
        <v>4072</v>
      </c>
      <c r="C1031" s="95"/>
      <c r="D1031" s="96" t="s">
        <v>20</v>
      </c>
      <c r="E1031" s="96"/>
      <c r="F1031" s="24" t="s">
        <v>3903</v>
      </c>
      <c r="G1031" s="97">
        <v>0.24</v>
      </c>
      <c r="H1031" s="97"/>
      <c r="I1031" s="98">
        <v>3.58</v>
      </c>
      <c r="J1031" s="98"/>
      <c r="K1031" s="27">
        <f>TRUNC(TRUNC(G1031,8)*I1031,2)</f>
        <v>0.85</v>
      </c>
    </row>
    <row r="1032" spans="1:11" ht="15" customHeight="1" x14ac:dyDescent="0.25">
      <c r="A1032" s="9"/>
      <c r="B1032" s="9"/>
      <c r="C1032" s="9"/>
      <c r="D1032" s="9"/>
      <c r="E1032" s="9"/>
      <c r="F1032" s="9"/>
      <c r="G1032" s="91" t="s">
        <v>3906</v>
      </c>
      <c r="H1032" s="91"/>
      <c r="I1032" s="91"/>
      <c r="J1032" s="91"/>
      <c r="K1032" s="28">
        <f>SUM(K1029:K1031)</f>
        <v>124.07999999999998</v>
      </c>
    </row>
    <row r="1033" spans="1:11" ht="15" customHeight="1" x14ac:dyDescent="0.25">
      <c r="A1033" s="93" t="s">
        <v>3907</v>
      </c>
      <c r="B1033" s="93"/>
      <c r="C1033" s="93"/>
      <c r="D1033" s="94" t="s">
        <v>3</v>
      </c>
      <c r="E1033" s="94"/>
      <c r="F1033" s="23" t="s">
        <v>4</v>
      </c>
      <c r="G1033" s="94" t="s">
        <v>3894</v>
      </c>
      <c r="H1033" s="94"/>
      <c r="I1033" s="94" t="s">
        <v>3895</v>
      </c>
      <c r="J1033" s="94"/>
      <c r="K1033" s="23" t="s">
        <v>3896</v>
      </c>
    </row>
    <row r="1034" spans="1:11" ht="15" customHeight="1" x14ac:dyDescent="0.25">
      <c r="A1034" s="24" t="s">
        <v>3971</v>
      </c>
      <c r="B1034" s="95" t="s">
        <v>3972</v>
      </c>
      <c r="C1034" s="95"/>
      <c r="D1034" s="96" t="s">
        <v>20</v>
      </c>
      <c r="E1034" s="96"/>
      <c r="F1034" s="24" t="s">
        <v>2056</v>
      </c>
      <c r="G1034" s="97">
        <v>0.63900000000000001</v>
      </c>
      <c r="H1034" s="97"/>
      <c r="I1034" s="98">
        <v>32.69</v>
      </c>
      <c r="J1034" s="98"/>
      <c r="K1034" s="27">
        <f>TRUNC(TRUNC(G1034,8)*I1034,2)</f>
        <v>20.88</v>
      </c>
    </row>
    <row r="1035" spans="1:11" ht="15" customHeight="1" x14ac:dyDescent="0.25">
      <c r="A1035" s="24" t="s">
        <v>3910</v>
      </c>
      <c r="B1035" s="95" t="s">
        <v>3911</v>
      </c>
      <c r="C1035" s="95"/>
      <c r="D1035" s="96" t="s">
        <v>20</v>
      </c>
      <c r="E1035" s="96"/>
      <c r="F1035" s="24" t="s">
        <v>2056</v>
      </c>
      <c r="G1035" s="97">
        <v>1.2789999999999999</v>
      </c>
      <c r="H1035" s="97"/>
      <c r="I1035" s="98">
        <v>24.94</v>
      </c>
      <c r="J1035" s="98"/>
      <c r="K1035" s="27">
        <f>TRUNC(TRUNC(G1035,8)*I1035,2)</f>
        <v>31.89</v>
      </c>
    </row>
    <row r="1036" spans="1:11" ht="18" customHeight="1" x14ac:dyDescent="0.25">
      <c r="A1036" s="9"/>
      <c r="B1036" s="9"/>
      <c r="C1036" s="9"/>
      <c r="D1036" s="9"/>
      <c r="E1036" s="9"/>
      <c r="F1036" s="9"/>
      <c r="G1036" s="91" t="s">
        <v>3912</v>
      </c>
      <c r="H1036" s="91"/>
      <c r="I1036" s="91"/>
      <c r="J1036" s="91"/>
      <c r="K1036" s="28">
        <f>SUM(K1034:K1035)</f>
        <v>52.769999999999996</v>
      </c>
    </row>
    <row r="1037" spans="1:11" ht="15" customHeight="1" x14ac:dyDescent="0.25">
      <c r="A1037" s="9"/>
      <c r="B1037" s="9"/>
      <c r="C1037" s="9"/>
      <c r="D1037" s="9"/>
      <c r="E1037" s="9"/>
      <c r="F1037" s="9"/>
      <c r="G1037" s="92" t="s">
        <v>3913</v>
      </c>
      <c r="H1037" s="92"/>
      <c r="I1037" s="92"/>
      <c r="J1037" s="92"/>
      <c r="K1037" s="29">
        <f>ROUND(SUM(K1032,K1036),2)</f>
        <v>176.85</v>
      </c>
    </row>
    <row r="1038" spans="1:11" ht="9.9499999999999993" customHeight="1" x14ac:dyDescent="0.25">
      <c r="A1038" s="9"/>
      <c r="B1038" s="9"/>
      <c r="C1038" s="9"/>
      <c r="D1038" s="9"/>
      <c r="E1038" s="9"/>
      <c r="F1038" s="9"/>
      <c r="G1038" s="100"/>
      <c r="H1038" s="100"/>
      <c r="I1038" s="100"/>
      <c r="J1038" s="100"/>
      <c r="K1038" s="100"/>
    </row>
    <row r="1039" spans="1:11" ht="20.100000000000001" customHeight="1" x14ac:dyDescent="0.25">
      <c r="A1039" s="99" t="s">
        <v>2176</v>
      </c>
      <c r="B1039" s="99"/>
      <c r="C1039" s="99"/>
      <c r="D1039" s="99"/>
      <c r="E1039" s="99"/>
      <c r="F1039" s="99"/>
      <c r="G1039" s="99"/>
      <c r="H1039" s="99"/>
      <c r="I1039" s="99"/>
      <c r="J1039" s="99"/>
      <c r="K1039" s="99"/>
    </row>
    <row r="1040" spans="1:11" ht="15" customHeight="1" x14ac:dyDescent="0.25">
      <c r="A1040" s="93" t="s">
        <v>3893</v>
      </c>
      <c r="B1040" s="93"/>
      <c r="C1040" s="93"/>
      <c r="D1040" s="94" t="s">
        <v>3</v>
      </c>
      <c r="E1040" s="94"/>
      <c r="F1040" s="23" t="s">
        <v>4</v>
      </c>
      <c r="G1040" s="94" t="s">
        <v>3894</v>
      </c>
      <c r="H1040" s="94"/>
      <c r="I1040" s="94" t="s">
        <v>3895</v>
      </c>
      <c r="J1040" s="94"/>
      <c r="K1040" s="23" t="s">
        <v>3896</v>
      </c>
    </row>
    <row r="1041" spans="1:11" ht="45.95" customHeight="1" x14ac:dyDescent="0.25">
      <c r="A1041" s="24" t="s">
        <v>4073</v>
      </c>
      <c r="B1041" s="95" t="s">
        <v>4074</v>
      </c>
      <c r="C1041" s="95"/>
      <c r="D1041" s="96" t="s">
        <v>20</v>
      </c>
      <c r="E1041" s="96"/>
      <c r="F1041" s="24" t="s">
        <v>26</v>
      </c>
      <c r="G1041" s="97">
        <v>1</v>
      </c>
      <c r="H1041" s="97"/>
      <c r="I1041" s="98">
        <v>1235.9100000000001</v>
      </c>
      <c r="J1041" s="98"/>
      <c r="K1041" s="27">
        <f>TRUNC(TRUNC(G1041,8)*I1041,2)</f>
        <v>1235.9100000000001</v>
      </c>
    </row>
    <row r="1042" spans="1:11" ht="21" customHeight="1" x14ac:dyDescent="0.25">
      <c r="A1042" s="24" t="s">
        <v>4075</v>
      </c>
      <c r="B1042" s="95" t="s">
        <v>4076</v>
      </c>
      <c r="C1042" s="95"/>
      <c r="D1042" s="96" t="s">
        <v>20</v>
      </c>
      <c r="E1042" s="96"/>
      <c r="F1042" s="24" t="s">
        <v>34</v>
      </c>
      <c r="G1042" s="97">
        <v>1.1999999999999999E-3</v>
      </c>
      <c r="H1042" s="97"/>
      <c r="I1042" s="98">
        <v>205.09</v>
      </c>
      <c r="J1042" s="98"/>
      <c r="K1042" s="27">
        <f>TRUNC(TRUNC(G1042,8)*I1042,2)</f>
        <v>0.24</v>
      </c>
    </row>
    <row r="1043" spans="1:11" ht="15" customHeight="1" x14ac:dyDescent="0.25">
      <c r="A1043" s="9"/>
      <c r="B1043" s="9"/>
      <c r="C1043" s="9"/>
      <c r="D1043" s="9"/>
      <c r="E1043" s="9"/>
      <c r="F1043" s="9"/>
      <c r="G1043" s="91" t="s">
        <v>3906</v>
      </c>
      <c r="H1043" s="91"/>
      <c r="I1043" s="91"/>
      <c r="J1043" s="91"/>
      <c r="K1043" s="28">
        <f>SUM(K1041:K1042)</f>
        <v>1236.1500000000001</v>
      </c>
    </row>
    <row r="1044" spans="1:11" ht="15" customHeight="1" x14ac:dyDescent="0.25">
      <c r="A1044" s="93" t="s">
        <v>3907</v>
      </c>
      <c r="B1044" s="93"/>
      <c r="C1044" s="93"/>
      <c r="D1044" s="94" t="s">
        <v>3</v>
      </c>
      <c r="E1044" s="94"/>
      <c r="F1044" s="23" t="s">
        <v>4</v>
      </c>
      <c r="G1044" s="94" t="s">
        <v>3894</v>
      </c>
      <c r="H1044" s="94"/>
      <c r="I1044" s="94" t="s">
        <v>3895</v>
      </c>
      <c r="J1044" s="94"/>
      <c r="K1044" s="23" t="s">
        <v>3896</v>
      </c>
    </row>
    <row r="1045" spans="1:11" ht="15" customHeight="1" x14ac:dyDescent="0.25">
      <c r="A1045" s="24" t="s">
        <v>3971</v>
      </c>
      <c r="B1045" s="95" t="s">
        <v>3972</v>
      </c>
      <c r="C1045" s="95"/>
      <c r="D1045" s="96" t="s">
        <v>20</v>
      </c>
      <c r="E1045" s="96"/>
      <c r="F1045" s="24" t="s">
        <v>2056</v>
      </c>
      <c r="G1045" s="97">
        <v>0.86809999999999998</v>
      </c>
      <c r="H1045" s="97"/>
      <c r="I1045" s="98">
        <v>32.69</v>
      </c>
      <c r="J1045" s="98"/>
      <c r="K1045" s="27">
        <f>TRUNC(TRUNC(G1045,8)*I1045,2)</f>
        <v>28.37</v>
      </c>
    </row>
    <row r="1046" spans="1:11" ht="15" customHeight="1" x14ac:dyDescent="0.25">
      <c r="A1046" s="24" t="s">
        <v>3910</v>
      </c>
      <c r="B1046" s="95" t="s">
        <v>3911</v>
      </c>
      <c r="C1046" s="95"/>
      <c r="D1046" s="96" t="s">
        <v>20</v>
      </c>
      <c r="E1046" s="96"/>
      <c r="F1046" s="24" t="s">
        <v>2056</v>
      </c>
      <c r="G1046" s="97">
        <v>0.57869999999999999</v>
      </c>
      <c r="H1046" s="97"/>
      <c r="I1046" s="98">
        <v>24.94</v>
      </c>
      <c r="J1046" s="98"/>
      <c r="K1046" s="27">
        <f>TRUNC(TRUNC(G1046,8)*I1046,2)</f>
        <v>14.43</v>
      </c>
    </row>
    <row r="1047" spans="1:11" ht="18" customHeight="1" x14ac:dyDescent="0.25">
      <c r="A1047" s="9"/>
      <c r="B1047" s="9"/>
      <c r="C1047" s="9"/>
      <c r="D1047" s="9"/>
      <c r="E1047" s="9"/>
      <c r="F1047" s="9"/>
      <c r="G1047" s="91" t="s">
        <v>3912</v>
      </c>
      <c r="H1047" s="91"/>
      <c r="I1047" s="91"/>
      <c r="J1047" s="91"/>
      <c r="K1047" s="28">
        <f>SUM(K1045:K1046)</f>
        <v>42.8</v>
      </c>
    </row>
    <row r="1048" spans="1:11" ht="15" customHeight="1" x14ac:dyDescent="0.25">
      <c r="A1048" s="93" t="s">
        <v>3922</v>
      </c>
      <c r="B1048" s="93"/>
      <c r="C1048" s="93"/>
      <c r="D1048" s="94" t="s">
        <v>3</v>
      </c>
      <c r="E1048" s="94"/>
      <c r="F1048" s="23" t="s">
        <v>4</v>
      </c>
      <c r="G1048" s="94" t="s">
        <v>3894</v>
      </c>
      <c r="H1048" s="94"/>
      <c r="I1048" s="94" t="s">
        <v>3895</v>
      </c>
      <c r="J1048" s="94"/>
      <c r="K1048" s="23" t="s">
        <v>3896</v>
      </c>
    </row>
    <row r="1049" spans="1:11" ht="29.1" customHeight="1" x14ac:dyDescent="0.25">
      <c r="A1049" s="24" t="s">
        <v>4077</v>
      </c>
      <c r="B1049" s="95" t="s">
        <v>4078</v>
      </c>
      <c r="C1049" s="95"/>
      <c r="D1049" s="96" t="s">
        <v>20</v>
      </c>
      <c r="E1049" s="96"/>
      <c r="F1049" s="24" t="s">
        <v>34</v>
      </c>
      <c r="G1049" s="97">
        <v>2.2200000000000001E-2</v>
      </c>
      <c r="H1049" s="97"/>
      <c r="I1049" s="98">
        <v>924.6</v>
      </c>
      <c r="J1049" s="98"/>
      <c r="K1049" s="27">
        <f>TRUNC(TRUNC(G1049,8)*I1049,2)</f>
        <v>20.52</v>
      </c>
    </row>
    <row r="1050" spans="1:11" ht="15" customHeight="1" x14ac:dyDescent="0.25">
      <c r="A1050" s="9"/>
      <c r="B1050" s="9"/>
      <c r="C1050" s="9"/>
      <c r="D1050" s="9"/>
      <c r="E1050" s="9"/>
      <c r="F1050" s="9"/>
      <c r="G1050" s="91" t="s">
        <v>3933</v>
      </c>
      <c r="H1050" s="91"/>
      <c r="I1050" s="91"/>
      <c r="J1050" s="91"/>
      <c r="K1050" s="28">
        <f>SUM(K1049:K1049)</f>
        <v>20.52</v>
      </c>
    </row>
    <row r="1051" spans="1:11" ht="15" customHeight="1" x14ac:dyDescent="0.25">
      <c r="A1051" s="9"/>
      <c r="B1051" s="9"/>
      <c r="C1051" s="9"/>
      <c r="D1051" s="9"/>
      <c r="E1051" s="9"/>
      <c r="F1051" s="9"/>
      <c r="G1051" s="92" t="s">
        <v>3913</v>
      </c>
      <c r="H1051" s="92"/>
      <c r="I1051" s="92"/>
      <c r="J1051" s="92"/>
      <c r="K1051" s="29">
        <f>ROUND(SUM(K1043,K1047,K1050),2)</f>
        <v>1299.47</v>
      </c>
    </row>
    <row r="1052" spans="1:11" ht="9.9499999999999993" customHeight="1" x14ac:dyDescent="0.25">
      <c r="A1052" s="9"/>
      <c r="B1052" s="9"/>
      <c r="C1052" s="9"/>
      <c r="D1052" s="9"/>
      <c r="E1052" s="9"/>
      <c r="F1052" s="9"/>
      <c r="G1052" s="100"/>
      <c r="H1052" s="100"/>
      <c r="I1052" s="100"/>
      <c r="J1052" s="100"/>
      <c r="K1052" s="100"/>
    </row>
    <row r="1053" spans="1:11" ht="20.100000000000001" customHeight="1" x14ac:dyDescent="0.25">
      <c r="A1053" s="99" t="s">
        <v>2177</v>
      </c>
      <c r="B1053" s="99"/>
      <c r="C1053" s="99"/>
      <c r="D1053" s="99"/>
      <c r="E1053" s="99"/>
      <c r="F1053" s="99"/>
      <c r="G1053" s="99"/>
      <c r="H1053" s="99"/>
      <c r="I1053" s="99"/>
      <c r="J1053" s="99"/>
      <c r="K1053" s="99"/>
    </row>
    <row r="1054" spans="1:11" ht="20.100000000000001" customHeight="1" x14ac:dyDescent="0.25">
      <c r="A1054" s="106" t="s">
        <v>4010</v>
      </c>
      <c r="B1054" s="106"/>
      <c r="C1054" s="106"/>
      <c r="D1054" s="106"/>
      <c r="E1054" s="106"/>
      <c r="F1054" s="2" t="s">
        <v>4</v>
      </c>
      <c r="G1054" s="87" t="s">
        <v>4001</v>
      </c>
      <c r="H1054" s="87"/>
      <c r="I1054" s="87" t="s">
        <v>3895</v>
      </c>
      <c r="J1054" s="87"/>
      <c r="K1054" s="2" t="s">
        <v>4011</v>
      </c>
    </row>
    <row r="1055" spans="1:11" ht="15" customHeight="1" x14ac:dyDescent="0.25">
      <c r="A1055" s="6" t="s">
        <v>4079</v>
      </c>
      <c r="B1055" s="104" t="s">
        <v>4080</v>
      </c>
      <c r="C1055" s="104"/>
      <c r="D1055" s="104"/>
      <c r="E1055" s="104"/>
      <c r="F1055" s="6" t="s">
        <v>77</v>
      </c>
      <c r="G1055" s="113">
        <v>1.7700000000000001E-3</v>
      </c>
      <c r="H1055" s="113"/>
      <c r="I1055" s="105">
        <v>33.79</v>
      </c>
      <c r="J1055" s="105"/>
      <c r="K1055" s="33">
        <f>ROUND(ROUND(G1055,5)*I1055,4)</f>
        <v>5.9799999999999999E-2</v>
      </c>
    </row>
    <row r="1056" spans="1:11" ht="15" customHeight="1" x14ac:dyDescent="0.25">
      <c r="A1056" s="6" t="s">
        <v>4081</v>
      </c>
      <c r="B1056" s="104" t="s">
        <v>4082</v>
      </c>
      <c r="C1056" s="104"/>
      <c r="D1056" s="104"/>
      <c r="E1056" s="104"/>
      <c r="F1056" s="6" t="s">
        <v>77</v>
      </c>
      <c r="G1056" s="113">
        <v>3.9300000000000003E-3</v>
      </c>
      <c r="H1056" s="113"/>
      <c r="I1056" s="105">
        <v>448.02</v>
      </c>
      <c r="J1056" s="105"/>
      <c r="K1056" s="33">
        <f>ROUND(ROUND(G1056,5)*I1056,4)</f>
        <v>1.7606999999999999</v>
      </c>
    </row>
    <row r="1057" spans="1:11" ht="15" customHeight="1" x14ac:dyDescent="0.25">
      <c r="A1057" s="6" t="s">
        <v>4083</v>
      </c>
      <c r="B1057" s="104" t="s">
        <v>4084</v>
      </c>
      <c r="C1057" s="104"/>
      <c r="D1057" s="104"/>
      <c r="E1057" s="104"/>
      <c r="F1057" s="6" t="s">
        <v>77</v>
      </c>
      <c r="G1057" s="113">
        <v>7.0800000000000004E-3</v>
      </c>
      <c r="H1057" s="113"/>
      <c r="I1057" s="105">
        <v>46.06</v>
      </c>
      <c r="J1057" s="105"/>
      <c r="K1057" s="33">
        <f>ROUND(ROUND(G1057,5)*I1057,4)</f>
        <v>0.3261</v>
      </c>
    </row>
    <row r="1058" spans="1:11" ht="15" customHeight="1" x14ac:dyDescent="0.25">
      <c r="A1058" s="6" t="s">
        <v>4085</v>
      </c>
      <c r="B1058" s="104" t="s">
        <v>4086</v>
      </c>
      <c r="C1058" s="104"/>
      <c r="D1058" s="104"/>
      <c r="E1058" s="104"/>
      <c r="F1058" s="6" t="s">
        <v>103</v>
      </c>
      <c r="G1058" s="113">
        <v>1</v>
      </c>
      <c r="H1058" s="113"/>
      <c r="I1058" s="105">
        <v>16.98</v>
      </c>
      <c r="J1058" s="105"/>
      <c r="K1058" s="33">
        <f>ROUND(ROUND(G1058,5)*I1058,4)</f>
        <v>16.98</v>
      </c>
    </row>
    <row r="1059" spans="1:11" ht="15" customHeight="1" x14ac:dyDescent="0.25">
      <c r="A1059" s="1"/>
      <c r="B1059" s="1"/>
      <c r="C1059" s="1"/>
      <c r="D1059" s="1"/>
      <c r="E1059" s="1"/>
      <c r="F1059" s="1"/>
      <c r="G1059" s="85" t="s">
        <v>4014</v>
      </c>
      <c r="H1059" s="85"/>
      <c r="I1059" s="85"/>
      <c r="J1059" s="85"/>
      <c r="K1059" s="34">
        <f>SUM(K1055:K1058)</f>
        <v>19.1266</v>
      </c>
    </row>
    <row r="1060" spans="1:11" ht="15" customHeight="1" x14ac:dyDescent="0.25">
      <c r="A1060" s="106" t="s">
        <v>4015</v>
      </c>
      <c r="B1060" s="106"/>
      <c r="C1060" s="106"/>
      <c r="D1060" s="23" t="s">
        <v>4016</v>
      </c>
      <c r="E1060" s="94" t="s">
        <v>4017</v>
      </c>
      <c r="F1060" s="94"/>
      <c r="G1060" s="94" t="s">
        <v>4001</v>
      </c>
      <c r="H1060" s="94"/>
      <c r="I1060" s="94" t="s">
        <v>3895</v>
      </c>
      <c r="J1060" s="94"/>
      <c r="K1060" s="23" t="s">
        <v>4011</v>
      </c>
    </row>
    <row r="1061" spans="1:11" ht="27.95" customHeight="1" x14ac:dyDescent="0.25">
      <c r="A1061" s="38" t="s">
        <v>4085</v>
      </c>
      <c r="B1061" s="109" t="s">
        <v>4087</v>
      </c>
      <c r="C1061" s="109"/>
      <c r="D1061" s="38" t="s">
        <v>4019</v>
      </c>
      <c r="E1061" s="110" t="s">
        <v>4088</v>
      </c>
      <c r="F1061" s="110"/>
      <c r="G1061" s="111">
        <v>1.9630000000000002E-2</v>
      </c>
      <c r="H1061" s="111"/>
      <c r="I1061" s="112">
        <v>33.64</v>
      </c>
      <c r="J1061" s="112"/>
      <c r="K1061" s="41">
        <f>ROUND(ROUND(G1061,5)*I1061,4)</f>
        <v>0.66039999999999999</v>
      </c>
    </row>
    <row r="1062" spans="1:11" ht="15" customHeight="1" x14ac:dyDescent="0.25">
      <c r="A1062" s="1"/>
      <c r="B1062" s="1"/>
      <c r="C1062" s="1"/>
      <c r="D1062" s="1"/>
      <c r="E1062" s="1"/>
      <c r="F1062" s="1"/>
      <c r="G1062" s="85" t="s">
        <v>4021</v>
      </c>
      <c r="H1062" s="85"/>
      <c r="I1062" s="85"/>
      <c r="J1062" s="85"/>
      <c r="K1062" s="33">
        <f>SUM(K1061:K1061)</f>
        <v>0.66039999999999999</v>
      </c>
    </row>
    <row r="1063" spans="1:11" ht="12.95" customHeight="1" x14ac:dyDescent="0.25">
      <c r="A1063" s="106" t="s">
        <v>4022</v>
      </c>
      <c r="B1063" s="106"/>
      <c r="C1063" s="94" t="s">
        <v>4023</v>
      </c>
      <c r="D1063" s="94" t="s">
        <v>5</v>
      </c>
      <c r="E1063" s="94" t="s">
        <v>4024</v>
      </c>
      <c r="F1063" s="94"/>
      <c r="G1063" s="94" t="s">
        <v>4025</v>
      </c>
      <c r="H1063" s="94"/>
      <c r="I1063" s="94" t="s">
        <v>2086</v>
      </c>
      <c r="J1063" s="94"/>
      <c r="K1063" s="94" t="s">
        <v>4011</v>
      </c>
    </row>
    <row r="1064" spans="1:11" ht="12" customHeight="1" x14ac:dyDescent="0.25">
      <c r="A1064" s="106"/>
      <c r="B1064" s="106"/>
      <c r="C1064" s="94"/>
      <c r="D1064" s="94"/>
      <c r="E1064" s="23" t="s">
        <v>2092</v>
      </c>
      <c r="F1064" s="23" t="s">
        <v>4026</v>
      </c>
      <c r="G1064" s="23" t="s">
        <v>2092</v>
      </c>
      <c r="H1064" s="23" t="s">
        <v>4026</v>
      </c>
      <c r="I1064" s="23" t="s">
        <v>2092</v>
      </c>
      <c r="J1064" s="23" t="s">
        <v>4026</v>
      </c>
      <c r="K1064" s="94"/>
    </row>
    <row r="1065" spans="1:11" ht="27.95" customHeight="1" x14ac:dyDescent="0.25">
      <c r="A1065" s="38" t="s">
        <v>4085</v>
      </c>
      <c r="B1065" s="39" t="s">
        <v>4087</v>
      </c>
      <c r="C1065" s="38" t="s">
        <v>4027</v>
      </c>
      <c r="D1065" s="40">
        <v>1.9630000000000002E-2</v>
      </c>
      <c r="E1065" s="42">
        <v>0</v>
      </c>
      <c r="F1065" s="43">
        <v>1.1100000000000001</v>
      </c>
      <c r="G1065" s="42">
        <v>0</v>
      </c>
      <c r="H1065" s="43">
        <v>0.88</v>
      </c>
      <c r="I1065" s="42">
        <v>0</v>
      </c>
      <c r="J1065" s="43">
        <v>0.72</v>
      </c>
      <c r="K1065" s="41">
        <f>ROUND(D1065*(ROUND(E1065*F1065,4)+ROUND(G1065*H1065,4)+ROUND(I1065*J1065,4)),4)</f>
        <v>0</v>
      </c>
    </row>
    <row r="1066" spans="1:11" ht="15" customHeight="1" x14ac:dyDescent="0.25">
      <c r="A1066" s="1"/>
      <c r="B1066" s="1"/>
      <c r="C1066" s="1"/>
      <c r="D1066" s="1"/>
      <c r="E1066" s="1"/>
      <c r="F1066" s="1"/>
      <c r="G1066" s="85" t="s">
        <v>4028</v>
      </c>
      <c r="H1066" s="85"/>
      <c r="I1066" s="85"/>
      <c r="J1066" s="85"/>
      <c r="K1066" s="33">
        <f>SUM(K1064:K1065)</f>
        <v>0</v>
      </c>
    </row>
    <row r="1067" spans="1:11" ht="15" customHeight="1" x14ac:dyDescent="0.25">
      <c r="A1067" s="9"/>
      <c r="B1067" s="9"/>
      <c r="C1067" s="9"/>
      <c r="D1067" s="9"/>
      <c r="E1067" s="9"/>
      <c r="F1067" s="9"/>
      <c r="G1067" s="92" t="s">
        <v>4029</v>
      </c>
      <c r="H1067" s="92"/>
      <c r="I1067" s="92"/>
      <c r="J1067" s="92"/>
      <c r="K1067" s="33">
        <f>SUM(K1059,K1062,K1066)</f>
        <v>19.786999999999999</v>
      </c>
    </row>
    <row r="1068" spans="1:11" ht="15" customHeight="1" x14ac:dyDescent="0.25">
      <c r="A1068" s="9"/>
      <c r="B1068" s="9"/>
      <c r="C1068" s="9"/>
      <c r="D1068" s="9"/>
      <c r="E1068" s="9"/>
      <c r="F1068" s="9"/>
      <c r="G1068" s="92" t="s">
        <v>3913</v>
      </c>
      <c r="H1068" s="92"/>
      <c r="I1068" s="92"/>
      <c r="J1068" s="92"/>
      <c r="K1068" s="29">
        <f>ROUND(SUM(K1067),2)</f>
        <v>19.79</v>
      </c>
    </row>
    <row r="1069" spans="1:11" ht="9.9499999999999993" customHeight="1" x14ac:dyDescent="0.25">
      <c r="A1069" s="9"/>
      <c r="B1069" s="9"/>
      <c r="C1069" s="9"/>
      <c r="D1069" s="9"/>
      <c r="E1069" s="9"/>
      <c r="F1069" s="9"/>
      <c r="G1069" s="100"/>
      <c r="H1069" s="100"/>
      <c r="I1069" s="100"/>
      <c r="J1069" s="100"/>
      <c r="K1069" s="100"/>
    </row>
    <row r="1070" spans="1:11" ht="20.100000000000001" customHeight="1" x14ac:dyDescent="0.25">
      <c r="A1070" s="99" t="s">
        <v>2178</v>
      </c>
      <c r="B1070" s="99"/>
      <c r="C1070" s="99"/>
      <c r="D1070" s="99"/>
      <c r="E1070" s="99"/>
      <c r="F1070" s="99"/>
      <c r="G1070" s="99"/>
      <c r="H1070" s="99"/>
      <c r="I1070" s="99"/>
      <c r="J1070" s="99"/>
      <c r="K1070" s="99"/>
    </row>
    <row r="1071" spans="1:11" ht="15" customHeight="1" x14ac:dyDescent="0.25">
      <c r="A1071" s="93" t="s">
        <v>3893</v>
      </c>
      <c r="B1071" s="93"/>
      <c r="C1071" s="93"/>
      <c r="D1071" s="94" t="s">
        <v>3</v>
      </c>
      <c r="E1071" s="94"/>
      <c r="F1071" s="23" t="s">
        <v>4</v>
      </c>
      <c r="G1071" s="94" t="s">
        <v>3894</v>
      </c>
      <c r="H1071" s="94"/>
      <c r="I1071" s="94" t="s">
        <v>3895</v>
      </c>
      <c r="J1071" s="94"/>
      <c r="K1071" s="23" t="s">
        <v>3896</v>
      </c>
    </row>
    <row r="1072" spans="1:11" ht="15" customHeight="1" x14ac:dyDescent="0.25">
      <c r="A1072" s="24" t="s">
        <v>4089</v>
      </c>
      <c r="B1072" s="95" t="s">
        <v>4090</v>
      </c>
      <c r="C1072" s="95"/>
      <c r="D1072" s="96" t="s">
        <v>20</v>
      </c>
      <c r="E1072" s="96"/>
      <c r="F1072" s="24" t="s">
        <v>16</v>
      </c>
      <c r="G1072" s="97">
        <v>1</v>
      </c>
      <c r="H1072" s="97"/>
      <c r="I1072" s="98">
        <v>12.85</v>
      </c>
      <c r="J1072" s="98"/>
      <c r="K1072" s="27">
        <f>TRUNC(TRUNC(G1072,8)*I1072,2)</f>
        <v>12.85</v>
      </c>
    </row>
    <row r="1073" spans="1:11" ht="15" customHeight="1" x14ac:dyDescent="0.25">
      <c r="A1073" s="9"/>
      <c r="B1073" s="9"/>
      <c r="C1073" s="9"/>
      <c r="D1073" s="9"/>
      <c r="E1073" s="9"/>
      <c r="F1073" s="9"/>
      <c r="G1073" s="91" t="s">
        <v>3906</v>
      </c>
      <c r="H1073" s="91"/>
      <c r="I1073" s="91"/>
      <c r="J1073" s="91"/>
      <c r="K1073" s="28">
        <f>SUM(K1072:K1072)</f>
        <v>12.85</v>
      </c>
    </row>
    <row r="1074" spans="1:11" ht="15" customHeight="1" x14ac:dyDescent="0.25">
      <c r="A1074" s="93" t="s">
        <v>3907</v>
      </c>
      <c r="B1074" s="93"/>
      <c r="C1074" s="93"/>
      <c r="D1074" s="94" t="s">
        <v>3</v>
      </c>
      <c r="E1074" s="94"/>
      <c r="F1074" s="23" t="s">
        <v>4</v>
      </c>
      <c r="G1074" s="94" t="s">
        <v>3894</v>
      </c>
      <c r="H1074" s="94"/>
      <c r="I1074" s="94" t="s">
        <v>3895</v>
      </c>
      <c r="J1074" s="94"/>
      <c r="K1074" s="23" t="s">
        <v>3896</v>
      </c>
    </row>
    <row r="1075" spans="1:11" ht="15" customHeight="1" x14ac:dyDescent="0.25">
      <c r="A1075" s="24" t="s">
        <v>3961</v>
      </c>
      <c r="B1075" s="95" t="s">
        <v>3962</v>
      </c>
      <c r="C1075" s="95"/>
      <c r="D1075" s="96" t="s">
        <v>20</v>
      </c>
      <c r="E1075" s="96"/>
      <c r="F1075" s="24" t="s">
        <v>2056</v>
      </c>
      <c r="G1075" s="97">
        <v>2.7699999999999999E-2</v>
      </c>
      <c r="H1075" s="97"/>
      <c r="I1075" s="98">
        <v>29.5</v>
      </c>
      <c r="J1075" s="98"/>
      <c r="K1075" s="27">
        <f>TRUNC(TRUNC(G1075,8)*I1075,2)</f>
        <v>0.81</v>
      </c>
    </row>
    <row r="1076" spans="1:11" ht="15" customHeight="1" x14ac:dyDescent="0.25">
      <c r="A1076" s="24" t="s">
        <v>3910</v>
      </c>
      <c r="B1076" s="95" t="s">
        <v>3911</v>
      </c>
      <c r="C1076" s="95"/>
      <c r="D1076" s="96" t="s">
        <v>20</v>
      </c>
      <c r="E1076" s="96"/>
      <c r="F1076" s="24" t="s">
        <v>2056</v>
      </c>
      <c r="G1076" s="97">
        <v>0.1386</v>
      </c>
      <c r="H1076" s="97"/>
      <c r="I1076" s="98">
        <v>24.94</v>
      </c>
      <c r="J1076" s="98"/>
      <c r="K1076" s="27">
        <f>TRUNC(TRUNC(G1076,8)*I1076,2)</f>
        <v>3.45</v>
      </c>
    </row>
    <row r="1077" spans="1:11" ht="18" customHeight="1" x14ac:dyDescent="0.25">
      <c r="A1077" s="9"/>
      <c r="B1077" s="9"/>
      <c r="C1077" s="9"/>
      <c r="D1077" s="9"/>
      <c r="E1077" s="9"/>
      <c r="F1077" s="9"/>
      <c r="G1077" s="91" t="s">
        <v>3912</v>
      </c>
      <c r="H1077" s="91"/>
      <c r="I1077" s="91"/>
      <c r="J1077" s="91"/>
      <c r="K1077" s="28">
        <f>SUM(K1075:K1076)</f>
        <v>4.26</v>
      </c>
    </row>
    <row r="1078" spans="1:11" ht="15" customHeight="1" x14ac:dyDescent="0.25">
      <c r="A1078" s="9"/>
      <c r="B1078" s="9"/>
      <c r="C1078" s="9"/>
      <c r="D1078" s="9"/>
      <c r="E1078" s="9"/>
      <c r="F1078" s="9"/>
      <c r="G1078" s="92" t="s">
        <v>3913</v>
      </c>
      <c r="H1078" s="92"/>
      <c r="I1078" s="92"/>
      <c r="J1078" s="92"/>
      <c r="K1078" s="29">
        <f>ROUND(SUM(K1073,K1077),2)</f>
        <v>17.11</v>
      </c>
    </row>
    <row r="1079" spans="1:11" ht="9.9499999999999993" customHeight="1" x14ac:dyDescent="0.25">
      <c r="A1079" s="9"/>
      <c r="B1079" s="9"/>
      <c r="C1079" s="9"/>
      <c r="D1079" s="9"/>
      <c r="E1079" s="9"/>
      <c r="F1079" s="9"/>
      <c r="G1079" s="100"/>
      <c r="H1079" s="100"/>
      <c r="I1079" s="100"/>
      <c r="J1079" s="100"/>
      <c r="K1079" s="100"/>
    </row>
    <row r="1080" spans="1:11" ht="20.100000000000001" customHeight="1" x14ac:dyDescent="0.25">
      <c r="A1080" s="99" t="s">
        <v>2179</v>
      </c>
      <c r="B1080" s="99"/>
      <c r="C1080" s="99"/>
      <c r="D1080" s="99"/>
      <c r="E1080" s="99"/>
      <c r="F1080" s="99"/>
      <c r="G1080" s="99"/>
      <c r="H1080" s="99"/>
      <c r="I1080" s="99"/>
      <c r="J1080" s="99"/>
      <c r="K1080" s="99"/>
    </row>
    <row r="1081" spans="1:11" ht="12.95" customHeight="1" x14ac:dyDescent="0.25">
      <c r="A1081" s="107" t="s">
        <v>3984</v>
      </c>
      <c r="B1081" s="107"/>
      <c r="C1081" s="107"/>
      <c r="D1081" s="108" t="s">
        <v>3985</v>
      </c>
      <c r="E1081" s="87" t="s">
        <v>3986</v>
      </c>
      <c r="F1081" s="87"/>
      <c r="G1081" s="87" t="s">
        <v>3987</v>
      </c>
      <c r="H1081" s="87"/>
      <c r="I1081" s="87"/>
      <c r="J1081" s="87"/>
      <c r="K1081" s="87" t="s">
        <v>3988</v>
      </c>
    </row>
    <row r="1082" spans="1:11" ht="12" customHeight="1" x14ac:dyDescent="0.25">
      <c r="A1082" s="107"/>
      <c r="B1082" s="107"/>
      <c r="C1082" s="107"/>
      <c r="D1082" s="108"/>
      <c r="E1082" s="23" t="s">
        <v>3989</v>
      </c>
      <c r="F1082" s="23" t="s">
        <v>3990</v>
      </c>
      <c r="G1082" s="94" t="s">
        <v>3989</v>
      </c>
      <c r="H1082" s="94"/>
      <c r="I1082" s="94" t="s">
        <v>3990</v>
      </c>
      <c r="J1082" s="94"/>
      <c r="K1082" s="87"/>
    </row>
    <row r="1083" spans="1:11" ht="15.95" customHeight="1" x14ac:dyDescent="0.25">
      <c r="A1083" s="6" t="s">
        <v>4091</v>
      </c>
      <c r="B1083" s="104" t="s">
        <v>4092</v>
      </c>
      <c r="C1083" s="104"/>
      <c r="D1083" s="44">
        <v>1</v>
      </c>
      <c r="E1083" s="32">
        <v>0.8</v>
      </c>
      <c r="F1083" s="32">
        <v>0.19999999999999996</v>
      </c>
      <c r="G1083" s="105">
        <v>5.32</v>
      </c>
      <c r="H1083" s="105"/>
      <c r="I1083" s="105">
        <v>0.5</v>
      </c>
      <c r="J1083" s="105"/>
      <c r="K1083" s="33">
        <f>TRUNC(D1083*(TRUNC(E1083*G1083,4)+TRUNC(F1083*I1083,4)),4)</f>
        <v>4.3559999999999999</v>
      </c>
    </row>
    <row r="1084" spans="1:11" ht="15" customHeight="1" x14ac:dyDescent="0.25">
      <c r="A1084" s="1"/>
      <c r="B1084" s="1"/>
      <c r="C1084" s="1"/>
      <c r="D1084" s="1"/>
      <c r="E1084" s="1"/>
      <c r="F1084" s="1"/>
      <c r="G1084" s="85" t="s">
        <v>3999</v>
      </c>
      <c r="H1084" s="85"/>
      <c r="I1084" s="85"/>
      <c r="J1084" s="85"/>
      <c r="K1084" s="34">
        <f>SUM(K1082:K1083)</f>
        <v>4.3559999999999999</v>
      </c>
    </row>
    <row r="1085" spans="1:11" ht="20.100000000000001" customHeight="1" x14ac:dyDescent="0.25">
      <c r="A1085" s="106" t="s">
        <v>4000</v>
      </c>
      <c r="B1085" s="106"/>
      <c r="C1085" s="106"/>
      <c r="D1085" s="106"/>
      <c r="E1085" s="106"/>
      <c r="F1085" s="2" t="s">
        <v>4</v>
      </c>
      <c r="G1085" s="87" t="s">
        <v>4001</v>
      </c>
      <c r="H1085" s="87"/>
      <c r="I1085" s="87" t="s">
        <v>4002</v>
      </c>
      <c r="J1085" s="87"/>
      <c r="K1085" s="2" t="s">
        <v>3988</v>
      </c>
    </row>
    <row r="1086" spans="1:11" ht="15" customHeight="1" x14ac:dyDescent="0.25">
      <c r="A1086" s="6" t="s">
        <v>4093</v>
      </c>
      <c r="B1086" s="101" t="s">
        <v>4094</v>
      </c>
      <c r="C1086" s="101"/>
      <c r="D1086" s="101"/>
      <c r="E1086" s="101"/>
      <c r="F1086" s="6" t="s">
        <v>3940</v>
      </c>
      <c r="G1086" s="102">
        <v>0.1333</v>
      </c>
      <c r="H1086" s="102"/>
      <c r="I1086" s="103">
        <v>3.96</v>
      </c>
      <c r="J1086" s="103"/>
      <c r="K1086" s="7">
        <f>TRUNC(TRUNC(G1086,8)*I1086,2)</f>
        <v>0.52</v>
      </c>
    </row>
    <row r="1087" spans="1:11" ht="15" customHeight="1" x14ac:dyDescent="0.25">
      <c r="A1087" s="6" t="s">
        <v>4095</v>
      </c>
      <c r="B1087" s="101" t="s">
        <v>4096</v>
      </c>
      <c r="C1087" s="101"/>
      <c r="D1087" s="101"/>
      <c r="E1087" s="101"/>
      <c r="F1087" s="6" t="s">
        <v>3940</v>
      </c>
      <c r="G1087" s="102">
        <v>2</v>
      </c>
      <c r="H1087" s="102"/>
      <c r="I1087" s="103">
        <v>14.41</v>
      </c>
      <c r="J1087" s="103"/>
      <c r="K1087" s="7">
        <f>TRUNC(TRUNC(G1087,8)*I1087,2)</f>
        <v>28.82</v>
      </c>
    </row>
    <row r="1088" spans="1:11" ht="15" customHeight="1" x14ac:dyDescent="0.25">
      <c r="A1088" s="6" t="s">
        <v>4097</v>
      </c>
      <c r="B1088" s="101" t="s">
        <v>4098</v>
      </c>
      <c r="C1088" s="101"/>
      <c r="D1088" s="101"/>
      <c r="E1088" s="101"/>
      <c r="F1088" s="6" t="s">
        <v>3940</v>
      </c>
      <c r="G1088" s="102">
        <v>3</v>
      </c>
      <c r="H1088" s="102"/>
      <c r="I1088" s="103">
        <v>14.58</v>
      </c>
      <c r="J1088" s="103"/>
      <c r="K1088" s="7">
        <f>TRUNC(TRUNC(G1088,8)*I1088,2)</f>
        <v>43.74</v>
      </c>
    </row>
    <row r="1089" spans="1:11" ht="15" customHeight="1" x14ac:dyDescent="0.25">
      <c r="A1089" s="1"/>
      <c r="B1089" s="1"/>
      <c r="C1089" s="1"/>
      <c r="D1089" s="1"/>
      <c r="E1089" s="1"/>
      <c r="F1089" s="1"/>
      <c r="G1089" s="85" t="s">
        <v>4005</v>
      </c>
      <c r="H1089" s="85"/>
      <c r="I1089" s="85"/>
      <c r="J1089" s="85"/>
      <c r="K1089" s="29">
        <f>SUM(K1086:K1088)</f>
        <v>73.08</v>
      </c>
    </row>
    <row r="1090" spans="1:11" ht="15" customHeight="1" x14ac:dyDescent="0.25">
      <c r="A1090" s="9"/>
      <c r="B1090" s="9"/>
      <c r="C1090" s="9"/>
      <c r="D1090" s="9"/>
      <c r="E1090" s="9"/>
      <c r="F1090" s="9"/>
      <c r="G1090" s="92" t="s">
        <v>4006</v>
      </c>
      <c r="H1090" s="92"/>
      <c r="I1090" s="92"/>
      <c r="J1090" s="92"/>
      <c r="K1090" s="33">
        <f>SUM(K1084,K1089)</f>
        <v>77.435999999999993</v>
      </c>
    </row>
    <row r="1091" spans="1:11" ht="15" customHeight="1" x14ac:dyDescent="0.25">
      <c r="A1091" s="9"/>
      <c r="B1091" s="9"/>
      <c r="C1091" s="9"/>
      <c r="D1091" s="9"/>
      <c r="E1091" s="9"/>
      <c r="F1091" s="9"/>
      <c r="G1091" s="92" t="s">
        <v>4007</v>
      </c>
      <c r="H1091" s="92"/>
      <c r="I1091" s="92"/>
      <c r="J1091" s="92"/>
      <c r="K1091" s="35">
        <v>22.5</v>
      </c>
    </row>
    <row r="1092" spans="1:11" ht="15" customHeight="1" x14ac:dyDescent="0.25">
      <c r="A1092" s="9"/>
      <c r="B1092" s="9"/>
      <c r="C1092" s="9"/>
      <c r="D1092" s="9"/>
      <c r="E1092" s="9"/>
      <c r="F1092" s="9"/>
      <c r="G1092" s="92" t="s">
        <v>4008</v>
      </c>
      <c r="H1092" s="92"/>
      <c r="I1092" s="92"/>
      <c r="J1092" s="92"/>
      <c r="K1092" s="33">
        <f>TRUNC(K1090/K1091,4)</f>
        <v>3.4416000000000002</v>
      </c>
    </row>
    <row r="1093" spans="1:11" ht="15" customHeight="1" x14ac:dyDescent="0.25">
      <c r="A1093" s="9"/>
      <c r="B1093" s="9"/>
      <c r="C1093" s="9"/>
      <c r="D1093" s="9"/>
      <c r="E1093" s="9"/>
      <c r="F1093" s="9"/>
      <c r="G1093" s="92" t="s">
        <v>4029</v>
      </c>
      <c r="H1093" s="92"/>
      <c r="I1093" s="92"/>
      <c r="J1093" s="92"/>
      <c r="K1093" s="33">
        <f>SUM(K1092)</f>
        <v>3.4416000000000002</v>
      </c>
    </row>
    <row r="1094" spans="1:11" ht="15" customHeight="1" x14ac:dyDescent="0.25">
      <c r="A1094" s="9"/>
      <c r="B1094" s="9"/>
      <c r="C1094" s="9"/>
      <c r="D1094" s="9"/>
      <c r="E1094" s="9"/>
      <c r="F1094" s="9"/>
      <c r="G1094" s="92" t="s">
        <v>3913</v>
      </c>
      <c r="H1094" s="92"/>
      <c r="I1094" s="92"/>
      <c r="J1094" s="92"/>
      <c r="K1094" s="29">
        <f>ROUND(SUM(K1093),2)</f>
        <v>3.44</v>
      </c>
    </row>
    <row r="1095" spans="1:11" ht="9.9499999999999993" customHeight="1" x14ac:dyDescent="0.25">
      <c r="A1095" s="9"/>
      <c r="B1095" s="9"/>
      <c r="C1095" s="9"/>
      <c r="D1095" s="9"/>
      <c r="E1095" s="9"/>
      <c r="F1095" s="9"/>
      <c r="G1095" s="100"/>
      <c r="H1095" s="100"/>
      <c r="I1095" s="100"/>
      <c r="J1095" s="100"/>
      <c r="K1095" s="100"/>
    </row>
    <row r="1096" spans="1:11" ht="20.100000000000001" customHeight="1" x14ac:dyDescent="0.25">
      <c r="A1096" s="99" t="s">
        <v>2180</v>
      </c>
      <c r="B1096" s="99"/>
      <c r="C1096" s="99"/>
      <c r="D1096" s="99"/>
      <c r="E1096" s="99"/>
      <c r="F1096" s="99"/>
      <c r="G1096" s="99"/>
      <c r="H1096" s="99"/>
      <c r="I1096" s="99"/>
      <c r="J1096" s="99"/>
      <c r="K1096" s="99"/>
    </row>
    <row r="1097" spans="1:11" ht="15" customHeight="1" x14ac:dyDescent="0.25">
      <c r="A1097" s="93" t="s">
        <v>3893</v>
      </c>
      <c r="B1097" s="93"/>
      <c r="C1097" s="93"/>
      <c r="D1097" s="94" t="s">
        <v>3</v>
      </c>
      <c r="E1097" s="94"/>
      <c r="F1097" s="23" t="s">
        <v>4</v>
      </c>
      <c r="G1097" s="94" t="s">
        <v>3894</v>
      </c>
      <c r="H1097" s="94"/>
      <c r="I1097" s="94" t="s">
        <v>3895</v>
      </c>
      <c r="J1097" s="94"/>
      <c r="K1097" s="23" t="s">
        <v>3896</v>
      </c>
    </row>
    <row r="1098" spans="1:11" ht="15" customHeight="1" x14ac:dyDescent="0.25">
      <c r="A1098" s="24" t="s">
        <v>3951</v>
      </c>
      <c r="B1098" s="95" t="s">
        <v>3952</v>
      </c>
      <c r="C1098" s="95"/>
      <c r="D1098" s="96" t="s">
        <v>3953</v>
      </c>
      <c r="E1098" s="96"/>
      <c r="F1098" s="24" t="s">
        <v>3954</v>
      </c>
      <c r="G1098" s="97">
        <v>4.0000000000000001E-3</v>
      </c>
      <c r="H1098" s="97"/>
      <c r="I1098" s="98">
        <v>215</v>
      </c>
      <c r="J1098" s="98"/>
      <c r="K1098" s="27">
        <f>ROUND(ROUND(G1098,8)*I1098,2)</f>
        <v>0.86</v>
      </c>
    </row>
    <row r="1099" spans="1:11" ht="15" customHeight="1" x14ac:dyDescent="0.25">
      <c r="A1099" s="24" t="s">
        <v>3955</v>
      </c>
      <c r="B1099" s="95" t="s">
        <v>3956</v>
      </c>
      <c r="C1099" s="95"/>
      <c r="D1099" s="96" t="s">
        <v>20</v>
      </c>
      <c r="E1099" s="96"/>
      <c r="F1099" s="24" t="s">
        <v>3903</v>
      </c>
      <c r="G1099" s="97">
        <v>5.0000000000000001E-3</v>
      </c>
      <c r="H1099" s="97"/>
      <c r="I1099" s="98">
        <v>19.37</v>
      </c>
      <c r="J1099" s="98"/>
      <c r="K1099" s="27">
        <f>ROUND(ROUND(G1099,8)*I1099,2)</f>
        <v>0.1</v>
      </c>
    </row>
    <row r="1100" spans="1:11" ht="15" customHeight="1" x14ac:dyDescent="0.25">
      <c r="A1100" s="9"/>
      <c r="B1100" s="9"/>
      <c r="C1100" s="9"/>
      <c r="D1100" s="9"/>
      <c r="E1100" s="9"/>
      <c r="F1100" s="9"/>
      <c r="G1100" s="91" t="s">
        <v>3906</v>
      </c>
      <c r="H1100" s="91"/>
      <c r="I1100" s="91"/>
      <c r="J1100" s="91"/>
      <c r="K1100" s="28">
        <f>SUM(K1098:K1099)</f>
        <v>0.96</v>
      </c>
    </row>
    <row r="1101" spans="1:11" ht="15" customHeight="1" x14ac:dyDescent="0.25">
      <c r="A1101" s="93" t="s">
        <v>3907</v>
      </c>
      <c r="B1101" s="93"/>
      <c r="C1101" s="93"/>
      <c r="D1101" s="94" t="s">
        <v>3</v>
      </c>
      <c r="E1101" s="94"/>
      <c r="F1101" s="23" t="s">
        <v>4</v>
      </c>
      <c r="G1101" s="94" t="s">
        <v>3894</v>
      </c>
      <c r="H1101" s="94"/>
      <c r="I1101" s="94" t="s">
        <v>3895</v>
      </c>
      <c r="J1101" s="94"/>
      <c r="K1101" s="23" t="s">
        <v>3896</v>
      </c>
    </row>
    <row r="1102" spans="1:11" ht="21" customHeight="1" x14ac:dyDescent="0.25">
      <c r="A1102" s="24" t="s">
        <v>3908</v>
      </c>
      <c r="B1102" s="95" t="s">
        <v>3909</v>
      </c>
      <c r="C1102" s="95"/>
      <c r="D1102" s="96" t="s">
        <v>20</v>
      </c>
      <c r="E1102" s="96"/>
      <c r="F1102" s="24" t="s">
        <v>2056</v>
      </c>
      <c r="G1102" s="97">
        <v>0.03</v>
      </c>
      <c r="H1102" s="97"/>
      <c r="I1102" s="98">
        <v>32.24</v>
      </c>
      <c r="J1102" s="98"/>
      <c r="K1102" s="27">
        <f>ROUND(ROUND(G1102,8)*I1102,2)</f>
        <v>0.97</v>
      </c>
    </row>
    <row r="1103" spans="1:11" ht="15" customHeight="1" x14ac:dyDescent="0.25">
      <c r="A1103" s="24" t="s">
        <v>3910</v>
      </c>
      <c r="B1103" s="95" t="s">
        <v>3911</v>
      </c>
      <c r="C1103" s="95"/>
      <c r="D1103" s="96" t="s">
        <v>20</v>
      </c>
      <c r="E1103" s="96"/>
      <c r="F1103" s="24" t="s">
        <v>2056</v>
      </c>
      <c r="G1103" s="97">
        <v>0.03</v>
      </c>
      <c r="H1103" s="97"/>
      <c r="I1103" s="98">
        <v>24.94</v>
      </c>
      <c r="J1103" s="98"/>
      <c r="K1103" s="27">
        <f>ROUND(ROUND(G1103,8)*I1103,2)</f>
        <v>0.75</v>
      </c>
    </row>
    <row r="1104" spans="1:11" ht="18" customHeight="1" x14ac:dyDescent="0.25">
      <c r="A1104" s="9"/>
      <c r="B1104" s="9"/>
      <c r="C1104" s="9"/>
      <c r="D1104" s="9"/>
      <c r="E1104" s="9"/>
      <c r="F1104" s="9"/>
      <c r="G1104" s="91" t="s">
        <v>3912</v>
      </c>
      <c r="H1104" s="91"/>
      <c r="I1104" s="91"/>
      <c r="J1104" s="91"/>
      <c r="K1104" s="28">
        <f>SUM(K1102:K1103)</f>
        <v>1.72</v>
      </c>
    </row>
    <row r="1105" spans="1:11" ht="15" customHeight="1" x14ac:dyDescent="0.25">
      <c r="A1105" s="9"/>
      <c r="B1105" s="9"/>
      <c r="C1105" s="9"/>
      <c r="D1105" s="9"/>
      <c r="E1105" s="9"/>
      <c r="F1105" s="9"/>
      <c r="G1105" s="92" t="s">
        <v>3913</v>
      </c>
      <c r="H1105" s="92"/>
      <c r="I1105" s="92"/>
      <c r="J1105" s="92"/>
      <c r="K1105" s="29">
        <f>ROUND(SUM(K1100,K1104),2)</f>
        <v>2.68</v>
      </c>
    </row>
    <row r="1106" spans="1:11" ht="9.9499999999999993" customHeight="1" x14ac:dyDescent="0.25">
      <c r="A1106" s="9"/>
      <c r="B1106" s="9"/>
      <c r="C1106" s="9"/>
      <c r="D1106" s="9"/>
      <c r="E1106" s="9"/>
      <c r="F1106" s="9"/>
      <c r="G1106" s="100"/>
      <c r="H1106" s="100"/>
      <c r="I1106" s="100"/>
      <c r="J1106" s="100"/>
      <c r="K1106" s="100"/>
    </row>
    <row r="1107" spans="1:11" ht="20.100000000000001" customHeight="1" x14ac:dyDescent="0.25">
      <c r="A1107" s="99" t="s">
        <v>2181</v>
      </c>
      <c r="B1107" s="99"/>
      <c r="C1107" s="99"/>
      <c r="D1107" s="99"/>
      <c r="E1107" s="99"/>
      <c r="F1107" s="99"/>
      <c r="G1107" s="99"/>
      <c r="H1107" s="99"/>
      <c r="I1107" s="99"/>
      <c r="J1107" s="99"/>
      <c r="K1107" s="99"/>
    </row>
    <row r="1108" spans="1:11" ht="15" customHeight="1" x14ac:dyDescent="0.25">
      <c r="A1108" s="93" t="s">
        <v>3916</v>
      </c>
      <c r="B1108" s="93"/>
      <c r="C1108" s="93"/>
      <c r="D1108" s="94" t="s">
        <v>3</v>
      </c>
      <c r="E1108" s="94"/>
      <c r="F1108" s="23" t="s">
        <v>4</v>
      </c>
      <c r="G1108" s="94" t="s">
        <v>3894</v>
      </c>
      <c r="H1108" s="94"/>
      <c r="I1108" s="94" t="s">
        <v>3895</v>
      </c>
      <c r="J1108" s="94"/>
      <c r="K1108" s="23" t="s">
        <v>3896</v>
      </c>
    </row>
    <row r="1109" spans="1:11" ht="29.1" customHeight="1" x14ac:dyDescent="0.25">
      <c r="A1109" s="24" t="s">
        <v>3957</v>
      </c>
      <c r="B1109" s="95" t="s">
        <v>3958</v>
      </c>
      <c r="C1109" s="95"/>
      <c r="D1109" s="96" t="s">
        <v>20</v>
      </c>
      <c r="E1109" s="96"/>
      <c r="F1109" s="24" t="s">
        <v>3936</v>
      </c>
      <c r="G1109" s="97">
        <v>2.8999999999999998E-3</v>
      </c>
      <c r="H1109" s="97"/>
      <c r="I1109" s="98">
        <v>75.540000000000006</v>
      </c>
      <c r="J1109" s="98"/>
      <c r="K1109" s="27">
        <f>TRUNC(TRUNC(G1109,8)*I1109,2)</f>
        <v>0.21</v>
      </c>
    </row>
    <row r="1110" spans="1:11" ht="29.1" customHeight="1" x14ac:dyDescent="0.25">
      <c r="A1110" s="24" t="s">
        <v>3959</v>
      </c>
      <c r="B1110" s="95" t="s">
        <v>3960</v>
      </c>
      <c r="C1110" s="95"/>
      <c r="D1110" s="96" t="s">
        <v>20</v>
      </c>
      <c r="E1110" s="96"/>
      <c r="F1110" s="24" t="s">
        <v>30</v>
      </c>
      <c r="G1110" s="97">
        <v>1.6999999999999999E-3</v>
      </c>
      <c r="H1110" s="97"/>
      <c r="I1110" s="98">
        <v>198.53</v>
      </c>
      <c r="J1110" s="98"/>
      <c r="K1110" s="27">
        <f>TRUNC(TRUNC(G1110,8)*I1110,2)</f>
        <v>0.33</v>
      </c>
    </row>
    <row r="1111" spans="1:11" ht="18" customHeight="1" x14ac:dyDescent="0.25">
      <c r="A1111" s="9"/>
      <c r="B1111" s="9"/>
      <c r="C1111" s="9"/>
      <c r="D1111" s="9"/>
      <c r="E1111" s="9"/>
      <c r="F1111" s="9"/>
      <c r="G1111" s="91" t="s">
        <v>3919</v>
      </c>
      <c r="H1111" s="91"/>
      <c r="I1111" s="91"/>
      <c r="J1111" s="91"/>
      <c r="K1111" s="28">
        <f>SUM(K1109:K1110)</f>
        <v>0.54</v>
      </c>
    </row>
    <row r="1112" spans="1:11" ht="15" customHeight="1" x14ac:dyDescent="0.25">
      <c r="A1112" s="93" t="s">
        <v>3907</v>
      </c>
      <c r="B1112" s="93"/>
      <c r="C1112" s="93"/>
      <c r="D1112" s="94" t="s">
        <v>3</v>
      </c>
      <c r="E1112" s="94"/>
      <c r="F1112" s="23" t="s">
        <v>4</v>
      </c>
      <c r="G1112" s="94" t="s">
        <v>3894</v>
      </c>
      <c r="H1112" s="94"/>
      <c r="I1112" s="94" t="s">
        <v>3895</v>
      </c>
      <c r="J1112" s="94"/>
      <c r="K1112" s="23" t="s">
        <v>3896</v>
      </c>
    </row>
    <row r="1113" spans="1:11" ht="15" customHeight="1" x14ac:dyDescent="0.25">
      <c r="A1113" s="24" t="s">
        <v>3961</v>
      </c>
      <c r="B1113" s="95" t="s">
        <v>3962</v>
      </c>
      <c r="C1113" s="95"/>
      <c r="D1113" s="96" t="s">
        <v>20</v>
      </c>
      <c r="E1113" s="96"/>
      <c r="F1113" s="24" t="s">
        <v>2056</v>
      </c>
      <c r="G1113" s="97">
        <v>4.5999999999999999E-3</v>
      </c>
      <c r="H1113" s="97"/>
      <c r="I1113" s="98">
        <v>29.5</v>
      </c>
      <c r="J1113" s="98"/>
      <c r="K1113" s="27">
        <f>TRUNC(TRUNC(G1113,8)*I1113,2)</f>
        <v>0.13</v>
      </c>
    </row>
    <row r="1114" spans="1:11" ht="18" customHeight="1" x14ac:dyDescent="0.25">
      <c r="A1114" s="9"/>
      <c r="B1114" s="9"/>
      <c r="C1114" s="9"/>
      <c r="D1114" s="9"/>
      <c r="E1114" s="9"/>
      <c r="F1114" s="9"/>
      <c r="G1114" s="91" t="s">
        <v>3912</v>
      </c>
      <c r="H1114" s="91"/>
      <c r="I1114" s="91"/>
      <c r="J1114" s="91"/>
      <c r="K1114" s="28">
        <f>SUM(K1113:K1113)</f>
        <v>0.13</v>
      </c>
    </row>
    <row r="1115" spans="1:11" ht="15" customHeight="1" x14ac:dyDescent="0.25">
      <c r="A1115" s="9"/>
      <c r="B1115" s="9"/>
      <c r="C1115" s="9"/>
      <c r="D1115" s="9"/>
      <c r="E1115" s="9"/>
      <c r="F1115" s="9"/>
      <c r="G1115" s="92" t="s">
        <v>3913</v>
      </c>
      <c r="H1115" s="92"/>
      <c r="I1115" s="92"/>
      <c r="J1115" s="92"/>
      <c r="K1115" s="29">
        <f>ROUND(SUM(K1111,K1114),2)</f>
        <v>0.67</v>
      </c>
    </row>
    <row r="1116" spans="1:11" ht="9.9499999999999993" customHeight="1" x14ac:dyDescent="0.25">
      <c r="A1116" s="9"/>
      <c r="B1116" s="9"/>
      <c r="C1116" s="9"/>
      <c r="D1116" s="9"/>
      <c r="E1116" s="9"/>
      <c r="F1116" s="9"/>
      <c r="G1116" s="100"/>
      <c r="H1116" s="100"/>
      <c r="I1116" s="100"/>
      <c r="J1116" s="100"/>
      <c r="K1116" s="100"/>
    </row>
    <row r="1117" spans="1:11" ht="20.100000000000001" customHeight="1" x14ac:dyDescent="0.25">
      <c r="A1117" s="99" t="s">
        <v>2182</v>
      </c>
      <c r="B1117" s="99"/>
      <c r="C1117" s="99"/>
      <c r="D1117" s="99"/>
      <c r="E1117" s="99"/>
      <c r="F1117" s="99"/>
      <c r="G1117" s="99"/>
      <c r="H1117" s="99"/>
      <c r="I1117" s="99"/>
      <c r="J1117" s="99"/>
      <c r="K1117" s="99"/>
    </row>
    <row r="1118" spans="1:11" ht="15" customHeight="1" x14ac:dyDescent="0.25">
      <c r="A1118" s="93" t="s">
        <v>3916</v>
      </c>
      <c r="B1118" s="93"/>
      <c r="C1118" s="93"/>
      <c r="D1118" s="94" t="s">
        <v>3</v>
      </c>
      <c r="E1118" s="94"/>
      <c r="F1118" s="23" t="s">
        <v>4</v>
      </c>
      <c r="G1118" s="94" t="s">
        <v>3894</v>
      </c>
      <c r="H1118" s="94"/>
      <c r="I1118" s="94" t="s">
        <v>3895</v>
      </c>
      <c r="J1118" s="94"/>
      <c r="K1118" s="23" t="s">
        <v>3896</v>
      </c>
    </row>
    <row r="1119" spans="1:11" ht="29.1" customHeight="1" x14ac:dyDescent="0.25">
      <c r="A1119" s="24" t="s">
        <v>3957</v>
      </c>
      <c r="B1119" s="95" t="s">
        <v>3958</v>
      </c>
      <c r="C1119" s="95"/>
      <c r="D1119" s="96" t="s">
        <v>20</v>
      </c>
      <c r="E1119" s="96"/>
      <c r="F1119" s="24" t="s">
        <v>3936</v>
      </c>
      <c r="G1119" s="97">
        <v>1.95E-2</v>
      </c>
      <c r="H1119" s="97"/>
      <c r="I1119" s="98">
        <v>75.540000000000006</v>
      </c>
      <c r="J1119" s="98"/>
      <c r="K1119" s="27">
        <f>TRUNC(TRUNC(G1119,8)*I1119,2)</f>
        <v>1.47</v>
      </c>
    </row>
    <row r="1120" spans="1:11" ht="29.1" customHeight="1" x14ac:dyDescent="0.25">
      <c r="A1120" s="24" t="s">
        <v>3959</v>
      </c>
      <c r="B1120" s="95" t="s">
        <v>3960</v>
      </c>
      <c r="C1120" s="95"/>
      <c r="D1120" s="96" t="s">
        <v>20</v>
      </c>
      <c r="E1120" s="96"/>
      <c r="F1120" s="24" t="s">
        <v>30</v>
      </c>
      <c r="G1120" s="97">
        <v>1.15E-2</v>
      </c>
      <c r="H1120" s="97"/>
      <c r="I1120" s="98">
        <v>198.53</v>
      </c>
      <c r="J1120" s="98"/>
      <c r="K1120" s="27">
        <f>TRUNC(TRUNC(G1120,8)*I1120,2)</f>
        <v>2.2799999999999998</v>
      </c>
    </row>
    <row r="1121" spans="1:11" ht="18" customHeight="1" x14ac:dyDescent="0.25">
      <c r="A1121" s="9"/>
      <c r="B1121" s="9"/>
      <c r="C1121" s="9"/>
      <c r="D1121" s="9"/>
      <c r="E1121" s="9"/>
      <c r="F1121" s="9"/>
      <c r="G1121" s="91" t="s">
        <v>3919</v>
      </c>
      <c r="H1121" s="91"/>
      <c r="I1121" s="91"/>
      <c r="J1121" s="91"/>
      <c r="K1121" s="28">
        <f>SUM(K1119:K1120)</f>
        <v>3.75</v>
      </c>
    </row>
    <row r="1122" spans="1:11" ht="15" customHeight="1" x14ac:dyDescent="0.25">
      <c r="A1122" s="93" t="s">
        <v>3907</v>
      </c>
      <c r="B1122" s="93"/>
      <c r="C1122" s="93"/>
      <c r="D1122" s="94" t="s">
        <v>3</v>
      </c>
      <c r="E1122" s="94"/>
      <c r="F1122" s="23" t="s">
        <v>4</v>
      </c>
      <c r="G1122" s="94" t="s">
        <v>3894</v>
      </c>
      <c r="H1122" s="94"/>
      <c r="I1122" s="94" t="s">
        <v>3895</v>
      </c>
      <c r="J1122" s="94"/>
      <c r="K1122" s="23" t="s">
        <v>3896</v>
      </c>
    </row>
    <row r="1123" spans="1:11" ht="15" customHeight="1" x14ac:dyDescent="0.25">
      <c r="A1123" s="24" t="s">
        <v>3910</v>
      </c>
      <c r="B1123" s="95" t="s">
        <v>3911</v>
      </c>
      <c r="C1123" s="95"/>
      <c r="D1123" s="96" t="s">
        <v>20</v>
      </c>
      <c r="E1123" s="96"/>
      <c r="F1123" s="24" t="s">
        <v>2056</v>
      </c>
      <c r="G1123" s="97">
        <v>3.1E-2</v>
      </c>
      <c r="H1123" s="97"/>
      <c r="I1123" s="98">
        <v>24.94</v>
      </c>
      <c r="J1123" s="98"/>
      <c r="K1123" s="27">
        <f>TRUNC(TRUNC(G1123,8)*I1123,2)</f>
        <v>0.77</v>
      </c>
    </row>
    <row r="1124" spans="1:11" ht="18" customHeight="1" x14ac:dyDescent="0.25">
      <c r="A1124" s="9"/>
      <c r="B1124" s="9"/>
      <c r="C1124" s="9"/>
      <c r="D1124" s="9"/>
      <c r="E1124" s="9"/>
      <c r="F1124" s="9"/>
      <c r="G1124" s="91" t="s">
        <v>3912</v>
      </c>
      <c r="H1124" s="91"/>
      <c r="I1124" s="91"/>
      <c r="J1124" s="91"/>
      <c r="K1124" s="28">
        <f>SUM(K1123:K1123)</f>
        <v>0.77</v>
      </c>
    </row>
    <row r="1125" spans="1:11" ht="15" customHeight="1" x14ac:dyDescent="0.25">
      <c r="A1125" s="9"/>
      <c r="B1125" s="9"/>
      <c r="C1125" s="9"/>
      <c r="D1125" s="9"/>
      <c r="E1125" s="9"/>
      <c r="F1125" s="9"/>
      <c r="G1125" s="92" t="s">
        <v>3913</v>
      </c>
      <c r="H1125" s="92"/>
      <c r="I1125" s="92"/>
      <c r="J1125" s="92"/>
      <c r="K1125" s="29">
        <f>ROUND(SUM(K1121,K1124),2)</f>
        <v>4.5199999999999996</v>
      </c>
    </row>
    <row r="1126" spans="1:11" ht="9.9499999999999993" customHeight="1" x14ac:dyDescent="0.25">
      <c r="A1126" s="9"/>
      <c r="B1126" s="9"/>
      <c r="C1126" s="9"/>
      <c r="D1126" s="9"/>
      <c r="E1126" s="9"/>
      <c r="F1126" s="9"/>
      <c r="G1126" s="100"/>
      <c r="H1126" s="100"/>
      <c r="I1126" s="100"/>
      <c r="J1126" s="100"/>
      <c r="K1126" s="100"/>
    </row>
    <row r="1127" spans="1:11" ht="20.100000000000001" customHeight="1" x14ac:dyDescent="0.25">
      <c r="A1127" s="99" t="s">
        <v>2183</v>
      </c>
      <c r="B1127" s="99"/>
      <c r="C1127" s="99"/>
      <c r="D1127" s="99"/>
      <c r="E1127" s="99"/>
      <c r="F1127" s="99"/>
      <c r="G1127" s="99"/>
      <c r="H1127" s="99"/>
      <c r="I1127" s="99"/>
      <c r="J1127" s="99"/>
      <c r="K1127" s="99"/>
    </row>
    <row r="1128" spans="1:11" ht="15" customHeight="1" x14ac:dyDescent="0.25">
      <c r="A1128" s="93" t="s">
        <v>3916</v>
      </c>
      <c r="B1128" s="93"/>
      <c r="C1128" s="93"/>
      <c r="D1128" s="94" t="s">
        <v>3</v>
      </c>
      <c r="E1128" s="94"/>
      <c r="F1128" s="23" t="s">
        <v>4</v>
      </c>
      <c r="G1128" s="94" t="s">
        <v>3894</v>
      </c>
      <c r="H1128" s="94"/>
      <c r="I1128" s="94" t="s">
        <v>3895</v>
      </c>
      <c r="J1128" s="94"/>
      <c r="K1128" s="23" t="s">
        <v>3896</v>
      </c>
    </row>
    <row r="1129" spans="1:11" ht="29.1" customHeight="1" x14ac:dyDescent="0.25">
      <c r="A1129" s="24" t="s">
        <v>3963</v>
      </c>
      <c r="B1129" s="95" t="s">
        <v>3964</v>
      </c>
      <c r="C1129" s="95"/>
      <c r="D1129" s="96" t="s">
        <v>20</v>
      </c>
      <c r="E1129" s="96"/>
      <c r="F1129" s="24" t="s">
        <v>3936</v>
      </c>
      <c r="G1129" s="97">
        <v>0.86950000000000005</v>
      </c>
      <c r="H1129" s="97"/>
      <c r="I1129" s="98">
        <v>8.9</v>
      </c>
      <c r="J1129" s="98"/>
      <c r="K1129" s="27">
        <f>TRUNC(TRUNC(G1129,8)*I1129,2)</f>
        <v>7.73</v>
      </c>
    </row>
    <row r="1130" spans="1:11" ht="29.1" customHeight="1" x14ac:dyDescent="0.25">
      <c r="A1130" s="24" t="s">
        <v>3965</v>
      </c>
      <c r="B1130" s="95" t="s">
        <v>3966</v>
      </c>
      <c r="C1130" s="95"/>
      <c r="D1130" s="96" t="s">
        <v>20</v>
      </c>
      <c r="E1130" s="96"/>
      <c r="F1130" s="24" t="s">
        <v>30</v>
      </c>
      <c r="G1130" s="97">
        <v>1.137</v>
      </c>
      <c r="H1130" s="97"/>
      <c r="I1130" s="98">
        <v>32.76</v>
      </c>
      <c r="J1130" s="98"/>
      <c r="K1130" s="27">
        <f>TRUNC(TRUNC(G1130,8)*I1130,2)</f>
        <v>37.24</v>
      </c>
    </row>
    <row r="1131" spans="1:11" ht="21" customHeight="1" x14ac:dyDescent="0.25">
      <c r="A1131" s="24" t="s">
        <v>3967</v>
      </c>
      <c r="B1131" s="95" t="s">
        <v>3968</v>
      </c>
      <c r="C1131" s="95"/>
      <c r="D1131" s="96" t="s">
        <v>20</v>
      </c>
      <c r="E1131" s="96"/>
      <c r="F1131" s="24" t="s">
        <v>3936</v>
      </c>
      <c r="G1131" s="97">
        <v>0.86950000000000005</v>
      </c>
      <c r="H1131" s="97"/>
      <c r="I1131" s="98">
        <v>27.59</v>
      </c>
      <c r="J1131" s="98"/>
      <c r="K1131" s="27">
        <f>TRUNC(TRUNC(G1131,8)*I1131,2)</f>
        <v>23.98</v>
      </c>
    </row>
    <row r="1132" spans="1:11" ht="21" customHeight="1" x14ac:dyDescent="0.25">
      <c r="A1132" s="24" t="s">
        <v>3969</v>
      </c>
      <c r="B1132" s="95" t="s">
        <v>3970</v>
      </c>
      <c r="C1132" s="95"/>
      <c r="D1132" s="96" t="s">
        <v>20</v>
      </c>
      <c r="E1132" s="96"/>
      <c r="F1132" s="24" t="s">
        <v>30</v>
      </c>
      <c r="G1132" s="97">
        <v>1.137</v>
      </c>
      <c r="H1132" s="97"/>
      <c r="I1132" s="98">
        <v>28.09</v>
      </c>
      <c r="J1132" s="98"/>
      <c r="K1132" s="27">
        <f>TRUNC(TRUNC(G1132,8)*I1132,2)</f>
        <v>31.93</v>
      </c>
    </row>
    <row r="1133" spans="1:11" ht="18" customHeight="1" x14ac:dyDescent="0.25">
      <c r="A1133" s="9"/>
      <c r="B1133" s="9"/>
      <c r="C1133" s="9"/>
      <c r="D1133" s="9"/>
      <c r="E1133" s="9"/>
      <c r="F1133" s="9"/>
      <c r="G1133" s="91" t="s">
        <v>3919</v>
      </c>
      <c r="H1133" s="91"/>
      <c r="I1133" s="91"/>
      <c r="J1133" s="91"/>
      <c r="K1133" s="28">
        <f>SUM(K1129:K1132)</f>
        <v>100.88</v>
      </c>
    </row>
    <row r="1134" spans="1:11" ht="15" customHeight="1" x14ac:dyDescent="0.25">
      <c r="A1134" s="93" t="s">
        <v>3907</v>
      </c>
      <c r="B1134" s="93"/>
      <c r="C1134" s="93"/>
      <c r="D1134" s="94" t="s">
        <v>3</v>
      </c>
      <c r="E1134" s="94"/>
      <c r="F1134" s="23" t="s">
        <v>4</v>
      </c>
      <c r="G1134" s="94" t="s">
        <v>3894</v>
      </c>
      <c r="H1134" s="94"/>
      <c r="I1134" s="94" t="s">
        <v>3895</v>
      </c>
      <c r="J1134" s="94"/>
      <c r="K1134" s="23" t="s">
        <v>3896</v>
      </c>
    </row>
    <row r="1135" spans="1:11" ht="15" customHeight="1" x14ac:dyDescent="0.25">
      <c r="A1135" s="24" t="s">
        <v>3971</v>
      </c>
      <c r="B1135" s="95" t="s">
        <v>3972</v>
      </c>
      <c r="C1135" s="95"/>
      <c r="D1135" s="96" t="s">
        <v>20</v>
      </c>
      <c r="E1135" s="96"/>
      <c r="F1135" s="24" t="s">
        <v>2056</v>
      </c>
      <c r="G1135" s="97">
        <v>7.22E-2</v>
      </c>
      <c r="H1135" s="97"/>
      <c r="I1135" s="98">
        <v>32.69</v>
      </c>
      <c r="J1135" s="98"/>
      <c r="K1135" s="27">
        <f>TRUNC(TRUNC(G1135,8)*I1135,2)</f>
        <v>2.36</v>
      </c>
    </row>
    <row r="1136" spans="1:11" ht="15" customHeight="1" x14ac:dyDescent="0.25">
      <c r="A1136" s="24" t="s">
        <v>3910</v>
      </c>
      <c r="B1136" s="95" t="s">
        <v>3911</v>
      </c>
      <c r="C1136" s="95"/>
      <c r="D1136" s="96" t="s">
        <v>20</v>
      </c>
      <c r="E1136" s="96"/>
      <c r="F1136" s="24" t="s">
        <v>2056</v>
      </c>
      <c r="G1136" s="97">
        <v>0.44790000000000002</v>
      </c>
      <c r="H1136" s="97"/>
      <c r="I1136" s="98">
        <v>24.94</v>
      </c>
      <c r="J1136" s="98"/>
      <c r="K1136" s="27">
        <f>TRUNC(TRUNC(G1136,8)*I1136,2)</f>
        <v>11.17</v>
      </c>
    </row>
    <row r="1137" spans="1:11" ht="18" customHeight="1" x14ac:dyDescent="0.25">
      <c r="A1137" s="9"/>
      <c r="B1137" s="9"/>
      <c r="C1137" s="9"/>
      <c r="D1137" s="9"/>
      <c r="E1137" s="9"/>
      <c r="F1137" s="9"/>
      <c r="G1137" s="91" t="s">
        <v>3912</v>
      </c>
      <c r="H1137" s="91"/>
      <c r="I1137" s="91"/>
      <c r="J1137" s="91"/>
      <c r="K1137" s="28">
        <f>SUM(K1135:K1136)</f>
        <v>13.53</v>
      </c>
    </row>
    <row r="1138" spans="1:11" ht="15" customHeight="1" x14ac:dyDescent="0.25">
      <c r="A1138" s="9"/>
      <c r="B1138" s="9"/>
      <c r="C1138" s="9"/>
      <c r="D1138" s="9"/>
      <c r="E1138" s="9"/>
      <c r="F1138" s="9"/>
      <c r="G1138" s="92" t="s">
        <v>3913</v>
      </c>
      <c r="H1138" s="92"/>
      <c r="I1138" s="92"/>
      <c r="J1138" s="92"/>
      <c r="K1138" s="29">
        <f>ROUND(SUM(K1133,K1137),2)</f>
        <v>114.41</v>
      </c>
    </row>
    <row r="1139" spans="1:11" ht="9.9499999999999993" customHeight="1" x14ac:dyDescent="0.25">
      <c r="A1139" s="9"/>
      <c r="B1139" s="9"/>
      <c r="C1139" s="9"/>
      <c r="D1139" s="9"/>
      <c r="E1139" s="9"/>
      <c r="F1139" s="9"/>
      <c r="G1139" s="100"/>
      <c r="H1139" s="100"/>
      <c r="I1139" s="100"/>
      <c r="J1139" s="100"/>
      <c r="K1139" s="100"/>
    </row>
    <row r="1140" spans="1:11" ht="20.100000000000001" customHeight="1" x14ac:dyDescent="0.25">
      <c r="A1140" s="99" t="s">
        <v>2184</v>
      </c>
      <c r="B1140" s="99"/>
      <c r="C1140" s="99"/>
      <c r="D1140" s="99"/>
      <c r="E1140" s="99"/>
      <c r="F1140" s="99"/>
      <c r="G1140" s="99"/>
      <c r="H1140" s="99"/>
      <c r="I1140" s="99"/>
      <c r="J1140" s="99"/>
      <c r="K1140" s="99"/>
    </row>
    <row r="1141" spans="1:11" ht="15" customHeight="1" x14ac:dyDescent="0.25">
      <c r="A1141" s="93" t="s">
        <v>3916</v>
      </c>
      <c r="B1141" s="93"/>
      <c r="C1141" s="93"/>
      <c r="D1141" s="94" t="s">
        <v>3</v>
      </c>
      <c r="E1141" s="94"/>
      <c r="F1141" s="23" t="s">
        <v>4</v>
      </c>
      <c r="G1141" s="94" t="s">
        <v>3894</v>
      </c>
      <c r="H1141" s="94"/>
      <c r="I1141" s="94" t="s">
        <v>3895</v>
      </c>
      <c r="J1141" s="94"/>
      <c r="K1141" s="23" t="s">
        <v>3896</v>
      </c>
    </row>
    <row r="1142" spans="1:11" ht="38.1" customHeight="1" x14ac:dyDescent="0.25">
      <c r="A1142" s="24" t="s">
        <v>3973</v>
      </c>
      <c r="B1142" s="95" t="s">
        <v>3974</v>
      </c>
      <c r="C1142" s="95"/>
      <c r="D1142" s="96" t="s">
        <v>20</v>
      </c>
      <c r="E1142" s="96"/>
      <c r="F1142" s="24" t="s">
        <v>3936</v>
      </c>
      <c r="G1142" s="97">
        <v>6.3E-3</v>
      </c>
      <c r="H1142" s="97"/>
      <c r="I1142" s="98">
        <v>94.61</v>
      </c>
      <c r="J1142" s="98"/>
      <c r="K1142" s="27">
        <f>TRUNC(TRUNC(G1142,8)*I1142,2)</f>
        <v>0.59</v>
      </c>
    </row>
    <row r="1143" spans="1:11" ht="38.1" customHeight="1" x14ac:dyDescent="0.25">
      <c r="A1143" s="24" t="s">
        <v>3975</v>
      </c>
      <c r="B1143" s="95" t="s">
        <v>3976</v>
      </c>
      <c r="C1143" s="95"/>
      <c r="D1143" s="96" t="s">
        <v>20</v>
      </c>
      <c r="E1143" s="96"/>
      <c r="F1143" s="24" t="s">
        <v>30</v>
      </c>
      <c r="G1143" s="97">
        <v>1.0200000000000001E-2</v>
      </c>
      <c r="H1143" s="97"/>
      <c r="I1143" s="98">
        <v>370.94</v>
      </c>
      <c r="J1143" s="98"/>
      <c r="K1143" s="27">
        <f>TRUNC(TRUNC(G1143,8)*I1143,2)</f>
        <v>3.78</v>
      </c>
    </row>
    <row r="1144" spans="1:11" ht="29.1" customHeight="1" x14ac:dyDescent="0.25">
      <c r="A1144" s="24" t="s">
        <v>3977</v>
      </c>
      <c r="B1144" s="95" t="s">
        <v>3978</v>
      </c>
      <c r="C1144" s="95"/>
      <c r="D1144" s="96" t="s">
        <v>20</v>
      </c>
      <c r="E1144" s="96"/>
      <c r="F1144" s="24" t="s">
        <v>3936</v>
      </c>
      <c r="G1144" s="97">
        <v>4.8999999999999998E-3</v>
      </c>
      <c r="H1144" s="97"/>
      <c r="I1144" s="98">
        <v>74.180000000000007</v>
      </c>
      <c r="J1144" s="98"/>
      <c r="K1144" s="27">
        <f>TRUNC(TRUNC(G1144,8)*I1144,2)</f>
        <v>0.36</v>
      </c>
    </row>
    <row r="1145" spans="1:11" ht="29.1" customHeight="1" x14ac:dyDescent="0.25">
      <c r="A1145" s="24" t="s">
        <v>3979</v>
      </c>
      <c r="B1145" s="95" t="s">
        <v>3980</v>
      </c>
      <c r="C1145" s="95"/>
      <c r="D1145" s="96" t="s">
        <v>20</v>
      </c>
      <c r="E1145" s="96"/>
      <c r="F1145" s="24" t="s">
        <v>30</v>
      </c>
      <c r="G1145" s="97">
        <v>5.5999999999999999E-3</v>
      </c>
      <c r="H1145" s="97"/>
      <c r="I1145" s="98">
        <v>166.79</v>
      </c>
      <c r="J1145" s="98"/>
      <c r="K1145" s="27">
        <f>TRUNC(TRUNC(G1145,8)*I1145,2)</f>
        <v>0.93</v>
      </c>
    </row>
    <row r="1146" spans="1:11" ht="18" customHeight="1" x14ac:dyDescent="0.25">
      <c r="A1146" s="9"/>
      <c r="B1146" s="9"/>
      <c r="C1146" s="9"/>
      <c r="D1146" s="9"/>
      <c r="E1146" s="9"/>
      <c r="F1146" s="9"/>
      <c r="G1146" s="91" t="s">
        <v>3919</v>
      </c>
      <c r="H1146" s="91"/>
      <c r="I1146" s="91"/>
      <c r="J1146" s="91"/>
      <c r="K1146" s="28">
        <f>SUM(K1142:K1145)</f>
        <v>5.66</v>
      </c>
    </row>
    <row r="1147" spans="1:11" ht="15" customHeight="1" x14ac:dyDescent="0.25">
      <c r="A1147" s="9"/>
      <c r="B1147" s="9"/>
      <c r="C1147" s="9"/>
      <c r="D1147" s="9"/>
      <c r="E1147" s="9"/>
      <c r="F1147" s="9"/>
      <c r="G1147" s="92" t="s">
        <v>3913</v>
      </c>
      <c r="H1147" s="92"/>
      <c r="I1147" s="92"/>
      <c r="J1147" s="92"/>
      <c r="K1147" s="29">
        <f>ROUND(SUM(K1146),2)</f>
        <v>5.66</v>
      </c>
    </row>
    <row r="1148" spans="1:11" ht="9.9499999999999993" customHeight="1" x14ac:dyDescent="0.25">
      <c r="A1148" s="9"/>
      <c r="B1148" s="9"/>
      <c r="C1148" s="9"/>
      <c r="D1148" s="9"/>
      <c r="E1148" s="9"/>
      <c r="F1148" s="9"/>
      <c r="G1148" s="100"/>
      <c r="H1148" s="100"/>
      <c r="I1148" s="100"/>
      <c r="J1148" s="100"/>
      <c r="K1148" s="100"/>
    </row>
    <row r="1149" spans="1:11" ht="20.100000000000001" customHeight="1" x14ac:dyDescent="0.25">
      <c r="A1149" s="99" t="s">
        <v>2185</v>
      </c>
      <c r="B1149" s="99"/>
      <c r="C1149" s="99"/>
      <c r="D1149" s="99"/>
      <c r="E1149" s="99"/>
      <c r="F1149" s="99"/>
      <c r="G1149" s="99"/>
      <c r="H1149" s="99"/>
      <c r="I1149" s="99"/>
      <c r="J1149" s="99"/>
      <c r="K1149" s="99"/>
    </row>
    <row r="1150" spans="1:11" ht="15" customHeight="1" x14ac:dyDescent="0.25">
      <c r="A1150" s="93" t="s">
        <v>3916</v>
      </c>
      <c r="B1150" s="93"/>
      <c r="C1150" s="93"/>
      <c r="D1150" s="94" t="s">
        <v>3</v>
      </c>
      <c r="E1150" s="94"/>
      <c r="F1150" s="23" t="s">
        <v>4</v>
      </c>
      <c r="G1150" s="94" t="s">
        <v>3894</v>
      </c>
      <c r="H1150" s="94"/>
      <c r="I1150" s="94" t="s">
        <v>3895</v>
      </c>
      <c r="J1150" s="94"/>
      <c r="K1150" s="23" t="s">
        <v>3896</v>
      </c>
    </row>
    <row r="1151" spans="1:11" ht="38.1" customHeight="1" x14ac:dyDescent="0.25">
      <c r="A1151" s="24" t="s">
        <v>3973</v>
      </c>
      <c r="B1151" s="95" t="s">
        <v>3974</v>
      </c>
      <c r="C1151" s="95"/>
      <c r="D1151" s="96" t="s">
        <v>20</v>
      </c>
      <c r="E1151" s="96"/>
      <c r="F1151" s="24" t="s">
        <v>3936</v>
      </c>
      <c r="G1151" s="97">
        <v>1.2999999999999999E-3</v>
      </c>
      <c r="H1151" s="97"/>
      <c r="I1151" s="98">
        <v>94.61</v>
      </c>
      <c r="J1151" s="98"/>
      <c r="K1151" s="27">
        <f>TRUNC(TRUNC(G1151,8)*I1151,2)</f>
        <v>0.12</v>
      </c>
    </row>
    <row r="1152" spans="1:11" ht="38.1" customHeight="1" x14ac:dyDescent="0.25">
      <c r="A1152" s="24" t="s">
        <v>3975</v>
      </c>
      <c r="B1152" s="95" t="s">
        <v>3976</v>
      </c>
      <c r="C1152" s="95"/>
      <c r="D1152" s="96" t="s">
        <v>20</v>
      </c>
      <c r="E1152" s="96"/>
      <c r="F1152" s="24" t="s">
        <v>30</v>
      </c>
      <c r="G1152" s="97">
        <v>3.0999999999999999E-3</v>
      </c>
      <c r="H1152" s="97"/>
      <c r="I1152" s="98">
        <v>370.94</v>
      </c>
      <c r="J1152" s="98"/>
      <c r="K1152" s="27">
        <f>TRUNC(TRUNC(G1152,8)*I1152,2)</f>
        <v>1.1399999999999999</v>
      </c>
    </row>
    <row r="1153" spans="1:11" ht="18" customHeight="1" x14ac:dyDescent="0.25">
      <c r="A1153" s="9"/>
      <c r="B1153" s="9"/>
      <c r="C1153" s="9"/>
      <c r="D1153" s="9"/>
      <c r="E1153" s="9"/>
      <c r="F1153" s="9"/>
      <c r="G1153" s="91" t="s">
        <v>3919</v>
      </c>
      <c r="H1153" s="91"/>
      <c r="I1153" s="91"/>
      <c r="J1153" s="91"/>
      <c r="K1153" s="28">
        <f>SUM(K1151:K1152)</f>
        <v>1.2599999999999998</v>
      </c>
    </row>
    <row r="1154" spans="1:11" ht="15" customHeight="1" x14ac:dyDescent="0.25">
      <c r="A1154" s="9"/>
      <c r="B1154" s="9"/>
      <c r="C1154" s="9"/>
      <c r="D1154" s="9"/>
      <c r="E1154" s="9"/>
      <c r="F1154" s="9"/>
      <c r="G1154" s="92" t="s">
        <v>3913</v>
      </c>
      <c r="H1154" s="92"/>
      <c r="I1154" s="92"/>
      <c r="J1154" s="92"/>
      <c r="K1154" s="29">
        <f>ROUND(SUM(K1153),2)</f>
        <v>1.26</v>
      </c>
    </row>
    <row r="1155" spans="1:11" ht="9.9499999999999993" customHeight="1" x14ac:dyDescent="0.25">
      <c r="A1155" s="9"/>
      <c r="B1155" s="9"/>
      <c r="C1155" s="9"/>
      <c r="D1155" s="9"/>
      <c r="E1155" s="9"/>
      <c r="F1155" s="9"/>
      <c r="G1155" s="100"/>
      <c r="H1155" s="100"/>
      <c r="I1155" s="100"/>
      <c r="J1155" s="100"/>
      <c r="K1155" s="100"/>
    </row>
    <row r="1156" spans="1:11" ht="20.100000000000001" customHeight="1" x14ac:dyDescent="0.25">
      <c r="A1156" s="99" t="s">
        <v>2187</v>
      </c>
      <c r="B1156" s="99"/>
      <c r="C1156" s="99"/>
      <c r="D1156" s="99"/>
      <c r="E1156" s="99"/>
      <c r="F1156" s="99"/>
      <c r="G1156" s="99"/>
      <c r="H1156" s="99"/>
      <c r="I1156" s="99"/>
      <c r="J1156" s="99"/>
      <c r="K1156" s="99"/>
    </row>
    <row r="1157" spans="1:11" ht="15" customHeight="1" x14ac:dyDescent="0.25">
      <c r="A1157" s="93" t="s">
        <v>3916</v>
      </c>
      <c r="B1157" s="93"/>
      <c r="C1157" s="93"/>
      <c r="D1157" s="94" t="s">
        <v>3</v>
      </c>
      <c r="E1157" s="94"/>
      <c r="F1157" s="23" t="s">
        <v>4</v>
      </c>
      <c r="G1157" s="94" t="s">
        <v>3894</v>
      </c>
      <c r="H1157" s="94"/>
      <c r="I1157" s="94" t="s">
        <v>3895</v>
      </c>
      <c r="J1157" s="94"/>
      <c r="K1157" s="23" t="s">
        <v>3896</v>
      </c>
    </row>
    <row r="1158" spans="1:11" ht="38.1" customHeight="1" x14ac:dyDescent="0.25">
      <c r="A1158" s="24" t="s">
        <v>3973</v>
      </c>
      <c r="B1158" s="95" t="s">
        <v>3974</v>
      </c>
      <c r="C1158" s="95"/>
      <c r="D1158" s="96" t="s">
        <v>20</v>
      </c>
      <c r="E1158" s="96"/>
      <c r="F1158" s="24" t="s">
        <v>3936</v>
      </c>
      <c r="G1158" s="97">
        <v>5.0000000000000001E-4</v>
      </c>
      <c r="H1158" s="97"/>
      <c r="I1158" s="98">
        <v>94.61</v>
      </c>
      <c r="J1158" s="98"/>
      <c r="K1158" s="27">
        <f>TRUNC(TRUNC(G1158,8)*I1158,2)</f>
        <v>0.04</v>
      </c>
    </row>
    <row r="1159" spans="1:11" ht="38.1" customHeight="1" x14ac:dyDescent="0.25">
      <c r="A1159" s="24" t="s">
        <v>3975</v>
      </c>
      <c r="B1159" s="95" t="s">
        <v>3976</v>
      </c>
      <c r="C1159" s="95"/>
      <c r="D1159" s="96" t="s">
        <v>20</v>
      </c>
      <c r="E1159" s="96"/>
      <c r="F1159" s="24" t="s">
        <v>30</v>
      </c>
      <c r="G1159" s="97">
        <v>1.1999999999999999E-3</v>
      </c>
      <c r="H1159" s="97"/>
      <c r="I1159" s="98">
        <v>370.94</v>
      </c>
      <c r="J1159" s="98"/>
      <c r="K1159" s="27">
        <f>TRUNC(TRUNC(G1159,8)*I1159,2)</f>
        <v>0.44</v>
      </c>
    </row>
    <row r="1160" spans="1:11" ht="18" customHeight="1" x14ac:dyDescent="0.25">
      <c r="A1160" s="9"/>
      <c r="B1160" s="9"/>
      <c r="C1160" s="9"/>
      <c r="D1160" s="9"/>
      <c r="E1160" s="9"/>
      <c r="F1160" s="9"/>
      <c r="G1160" s="91" t="s">
        <v>3919</v>
      </c>
      <c r="H1160" s="91"/>
      <c r="I1160" s="91"/>
      <c r="J1160" s="91"/>
      <c r="K1160" s="28">
        <f>SUM(K1158:K1159)</f>
        <v>0.48</v>
      </c>
    </row>
    <row r="1161" spans="1:11" ht="15" customHeight="1" x14ac:dyDescent="0.25">
      <c r="A1161" s="9"/>
      <c r="B1161" s="9"/>
      <c r="C1161" s="9"/>
      <c r="D1161" s="9"/>
      <c r="E1161" s="9"/>
      <c r="F1161" s="9"/>
      <c r="G1161" s="92" t="s">
        <v>3913</v>
      </c>
      <c r="H1161" s="92"/>
      <c r="I1161" s="92"/>
      <c r="J1161" s="92"/>
      <c r="K1161" s="29">
        <f>ROUND(SUM(K1160),2)</f>
        <v>0.48</v>
      </c>
    </row>
    <row r="1162" spans="1:11" ht="9.9499999999999993" customHeight="1" x14ac:dyDescent="0.25">
      <c r="A1162" s="9"/>
      <c r="B1162" s="9"/>
      <c r="C1162" s="9"/>
      <c r="D1162" s="9"/>
      <c r="E1162" s="9"/>
      <c r="F1162" s="9"/>
      <c r="G1162" s="100"/>
      <c r="H1162" s="100"/>
      <c r="I1162" s="100"/>
      <c r="J1162" s="100"/>
      <c r="K1162" s="100"/>
    </row>
    <row r="1163" spans="1:11" ht="20.100000000000001" customHeight="1" x14ac:dyDescent="0.25">
      <c r="A1163" s="99" t="s">
        <v>2188</v>
      </c>
      <c r="B1163" s="99"/>
      <c r="C1163" s="99"/>
      <c r="D1163" s="99"/>
      <c r="E1163" s="99"/>
      <c r="F1163" s="99"/>
      <c r="G1163" s="99"/>
      <c r="H1163" s="99"/>
      <c r="I1163" s="99"/>
      <c r="J1163" s="99"/>
      <c r="K1163" s="99"/>
    </row>
    <row r="1164" spans="1:11" ht="15" customHeight="1" x14ac:dyDescent="0.25">
      <c r="A1164" s="93" t="s">
        <v>3981</v>
      </c>
      <c r="B1164" s="93"/>
      <c r="C1164" s="93"/>
      <c r="D1164" s="94" t="s">
        <v>3</v>
      </c>
      <c r="E1164" s="94"/>
      <c r="F1164" s="23" t="s">
        <v>4</v>
      </c>
      <c r="G1164" s="94" t="s">
        <v>3894</v>
      </c>
      <c r="H1164" s="94"/>
      <c r="I1164" s="94" t="s">
        <v>3895</v>
      </c>
      <c r="J1164" s="94"/>
      <c r="K1164" s="23" t="s">
        <v>3896</v>
      </c>
    </row>
    <row r="1165" spans="1:11" ht="21" customHeight="1" x14ac:dyDescent="0.25">
      <c r="A1165" s="24" t="s">
        <v>70</v>
      </c>
      <c r="B1165" s="95" t="s">
        <v>3982</v>
      </c>
      <c r="C1165" s="95"/>
      <c r="D1165" s="96" t="s">
        <v>25</v>
      </c>
      <c r="E1165" s="96"/>
      <c r="F1165" s="24" t="s">
        <v>61</v>
      </c>
      <c r="G1165" s="97">
        <v>1</v>
      </c>
      <c r="H1165" s="97"/>
      <c r="I1165" s="98">
        <v>28.42</v>
      </c>
      <c r="J1165" s="98"/>
      <c r="K1165" s="27">
        <f>ROUND(ROUND(G1165,8)*I1165,2)</f>
        <v>28.42</v>
      </c>
    </row>
    <row r="1166" spans="1:11" ht="15" customHeight="1" x14ac:dyDescent="0.25">
      <c r="A1166" s="9"/>
      <c r="B1166" s="9"/>
      <c r="C1166" s="9"/>
      <c r="D1166" s="9"/>
      <c r="E1166" s="9"/>
      <c r="F1166" s="9"/>
      <c r="G1166" s="91" t="s">
        <v>3983</v>
      </c>
      <c r="H1166" s="91"/>
      <c r="I1166" s="91"/>
      <c r="J1166" s="91"/>
      <c r="K1166" s="28">
        <f>SUM(K1165:K1165)</f>
        <v>28.42</v>
      </c>
    </row>
    <row r="1167" spans="1:11" ht="15" customHeight="1" x14ac:dyDescent="0.25">
      <c r="A1167" s="9"/>
      <c r="B1167" s="9"/>
      <c r="C1167" s="9"/>
      <c r="D1167" s="9"/>
      <c r="E1167" s="9"/>
      <c r="F1167" s="9"/>
      <c r="G1167" s="92" t="s">
        <v>3913</v>
      </c>
      <c r="H1167" s="92"/>
      <c r="I1167" s="92"/>
      <c r="J1167" s="92"/>
      <c r="K1167" s="29">
        <f>ROUND(SUM(K1166),2)</f>
        <v>28.42</v>
      </c>
    </row>
    <row r="1168" spans="1:11" ht="9.9499999999999993" customHeight="1" x14ac:dyDescent="0.25">
      <c r="A1168" s="9"/>
      <c r="B1168" s="9"/>
      <c r="C1168" s="9"/>
      <c r="D1168" s="9"/>
      <c r="E1168" s="9"/>
      <c r="F1168" s="9"/>
      <c r="G1168" s="100"/>
      <c r="H1168" s="100"/>
      <c r="I1168" s="100"/>
      <c r="J1168" s="100"/>
      <c r="K1168" s="100"/>
    </row>
    <row r="1169" spans="1:11" ht="20.100000000000001" customHeight="1" x14ac:dyDescent="0.25">
      <c r="A1169" s="99" t="s">
        <v>2189</v>
      </c>
      <c r="B1169" s="99"/>
      <c r="C1169" s="99"/>
      <c r="D1169" s="99"/>
      <c r="E1169" s="99"/>
      <c r="F1169" s="99"/>
      <c r="G1169" s="99"/>
      <c r="H1169" s="99"/>
      <c r="I1169" s="99"/>
      <c r="J1169" s="99"/>
      <c r="K1169" s="99"/>
    </row>
    <row r="1170" spans="1:11" ht="15" customHeight="1" x14ac:dyDescent="0.25">
      <c r="A1170" s="93" t="s">
        <v>3916</v>
      </c>
      <c r="B1170" s="93"/>
      <c r="C1170" s="93"/>
      <c r="D1170" s="94" t="s">
        <v>3</v>
      </c>
      <c r="E1170" s="94"/>
      <c r="F1170" s="23" t="s">
        <v>4</v>
      </c>
      <c r="G1170" s="94" t="s">
        <v>3894</v>
      </c>
      <c r="H1170" s="94"/>
      <c r="I1170" s="94" t="s">
        <v>3895</v>
      </c>
      <c r="J1170" s="94"/>
      <c r="K1170" s="23" t="s">
        <v>3896</v>
      </c>
    </row>
    <row r="1171" spans="1:11" ht="38.1" customHeight="1" x14ac:dyDescent="0.25">
      <c r="A1171" s="24" t="s">
        <v>3973</v>
      </c>
      <c r="B1171" s="95" t="s">
        <v>3974</v>
      </c>
      <c r="C1171" s="95"/>
      <c r="D1171" s="96" t="s">
        <v>20</v>
      </c>
      <c r="E1171" s="96"/>
      <c r="F1171" s="24" t="s">
        <v>3936</v>
      </c>
      <c r="G1171" s="97">
        <v>1.2999999999999999E-3</v>
      </c>
      <c r="H1171" s="97"/>
      <c r="I1171" s="98">
        <v>94.61</v>
      </c>
      <c r="J1171" s="98"/>
      <c r="K1171" s="27">
        <f>TRUNC(TRUNC(G1171,8)*I1171,2)</f>
        <v>0.12</v>
      </c>
    </row>
    <row r="1172" spans="1:11" ht="38.1" customHeight="1" x14ac:dyDescent="0.25">
      <c r="A1172" s="24" t="s">
        <v>3975</v>
      </c>
      <c r="B1172" s="95" t="s">
        <v>3976</v>
      </c>
      <c r="C1172" s="95"/>
      <c r="D1172" s="96" t="s">
        <v>20</v>
      </c>
      <c r="E1172" s="96"/>
      <c r="F1172" s="24" t="s">
        <v>30</v>
      </c>
      <c r="G1172" s="97">
        <v>3.0999999999999999E-3</v>
      </c>
      <c r="H1172" s="97"/>
      <c r="I1172" s="98">
        <v>370.94</v>
      </c>
      <c r="J1172" s="98"/>
      <c r="K1172" s="27">
        <f>TRUNC(TRUNC(G1172,8)*I1172,2)</f>
        <v>1.1399999999999999</v>
      </c>
    </row>
    <row r="1173" spans="1:11" ht="18" customHeight="1" x14ac:dyDescent="0.25">
      <c r="A1173" s="9"/>
      <c r="B1173" s="9"/>
      <c r="C1173" s="9"/>
      <c r="D1173" s="9"/>
      <c r="E1173" s="9"/>
      <c r="F1173" s="9"/>
      <c r="G1173" s="91" t="s">
        <v>3919</v>
      </c>
      <c r="H1173" s="91"/>
      <c r="I1173" s="91"/>
      <c r="J1173" s="91"/>
      <c r="K1173" s="28">
        <f>SUM(K1171:K1172)</f>
        <v>1.2599999999999998</v>
      </c>
    </row>
    <row r="1174" spans="1:11" ht="15" customHeight="1" x14ac:dyDescent="0.25">
      <c r="A1174" s="9"/>
      <c r="B1174" s="9"/>
      <c r="C1174" s="9"/>
      <c r="D1174" s="9"/>
      <c r="E1174" s="9"/>
      <c r="F1174" s="9"/>
      <c r="G1174" s="92" t="s">
        <v>3913</v>
      </c>
      <c r="H1174" s="92"/>
      <c r="I1174" s="92"/>
      <c r="J1174" s="92"/>
      <c r="K1174" s="29">
        <f>ROUND(SUM(K1173),2)</f>
        <v>1.26</v>
      </c>
    </row>
    <row r="1175" spans="1:11" ht="9.9499999999999993" customHeight="1" x14ac:dyDescent="0.25">
      <c r="A1175" s="9"/>
      <c r="B1175" s="9"/>
      <c r="C1175" s="9"/>
      <c r="D1175" s="9"/>
      <c r="E1175" s="9"/>
      <c r="F1175" s="9"/>
      <c r="G1175" s="100"/>
      <c r="H1175" s="100"/>
      <c r="I1175" s="100"/>
      <c r="J1175" s="100"/>
      <c r="K1175" s="100"/>
    </row>
    <row r="1176" spans="1:11" ht="20.100000000000001" customHeight="1" x14ac:dyDescent="0.25">
      <c r="A1176" s="99" t="s">
        <v>2190</v>
      </c>
      <c r="B1176" s="99"/>
      <c r="C1176" s="99"/>
      <c r="D1176" s="99"/>
      <c r="E1176" s="99"/>
      <c r="F1176" s="99"/>
      <c r="G1176" s="99"/>
      <c r="H1176" s="99"/>
      <c r="I1176" s="99"/>
      <c r="J1176" s="99"/>
      <c r="K1176" s="99"/>
    </row>
    <row r="1177" spans="1:11" ht="12.95" customHeight="1" x14ac:dyDescent="0.25">
      <c r="A1177" s="107" t="s">
        <v>3984</v>
      </c>
      <c r="B1177" s="107"/>
      <c r="C1177" s="107"/>
      <c r="D1177" s="108" t="s">
        <v>3985</v>
      </c>
      <c r="E1177" s="87" t="s">
        <v>3986</v>
      </c>
      <c r="F1177" s="87"/>
      <c r="G1177" s="87" t="s">
        <v>3987</v>
      </c>
      <c r="H1177" s="87"/>
      <c r="I1177" s="87"/>
      <c r="J1177" s="87"/>
      <c r="K1177" s="87" t="s">
        <v>3988</v>
      </c>
    </row>
    <row r="1178" spans="1:11" ht="12" customHeight="1" x14ac:dyDescent="0.25">
      <c r="A1178" s="107"/>
      <c r="B1178" s="107"/>
      <c r="C1178" s="107"/>
      <c r="D1178" s="108"/>
      <c r="E1178" s="23" t="s">
        <v>3989</v>
      </c>
      <c r="F1178" s="23" t="s">
        <v>3990</v>
      </c>
      <c r="G1178" s="94" t="s">
        <v>3989</v>
      </c>
      <c r="H1178" s="94"/>
      <c r="I1178" s="94" t="s">
        <v>3990</v>
      </c>
      <c r="J1178" s="94"/>
      <c r="K1178" s="87"/>
    </row>
    <row r="1179" spans="1:11" ht="15" customHeight="1" x14ac:dyDescent="0.25">
      <c r="A1179" s="6" t="s">
        <v>3991</v>
      </c>
      <c r="B1179" s="104" t="s">
        <v>3992</v>
      </c>
      <c r="C1179" s="104"/>
      <c r="D1179" s="31">
        <v>1</v>
      </c>
      <c r="E1179" s="32">
        <v>0.34</v>
      </c>
      <c r="F1179" s="32">
        <v>0.66</v>
      </c>
      <c r="G1179" s="105">
        <v>355.46550000000002</v>
      </c>
      <c r="H1179" s="105"/>
      <c r="I1179" s="105">
        <v>95.872399999999999</v>
      </c>
      <c r="J1179" s="105"/>
      <c r="K1179" s="33">
        <f>ROUND(D1179*(ROUND(E1179*G1179,4)+ROUND(F1179*I1179,4)),4)</f>
        <v>184.13409999999999</v>
      </c>
    </row>
    <row r="1180" spans="1:11" ht="15" customHeight="1" x14ac:dyDescent="0.25">
      <c r="A1180" s="6" t="s">
        <v>3993</v>
      </c>
      <c r="B1180" s="104" t="s">
        <v>3994</v>
      </c>
      <c r="C1180" s="104"/>
      <c r="D1180" s="31">
        <v>1</v>
      </c>
      <c r="E1180" s="32">
        <v>1</v>
      </c>
      <c r="F1180" s="32">
        <v>0</v>
      </c>
      <c r="G1180" s="105">
        <v>365.3972</v>
      </c>
      <c r="H1180" s="105"/>
      <c r="I1180" s="105">
        <v>147.8879</v>
      </c>
      <c r="J1180" s="105"/>
      <c r="K1180" s="33">
        <f>ROUND(D1180*(ROUND(E1180*G1180,4)+ROUND(F1180*I1180,4)),4)</f>
        <v>365.3972</v>
      </c>
    </row>
    <row r="1181" spans="1:11" ht="15" customHeight="1" x14ac:dyDescent="0.25">
      <c r="A1181" s="6" t="s">
        <v>3995</v>
      </c>
      <c r="B1181" s="104" t="s">
        <v>3996</v>
      </c>
      <c r="C1181" s="104"/>
      <c r="D1181" s="31">
        <v>1</v>
      </c>
      <c r="E1181" s="32">
        <v>0.97</v>
      </c>
      <c r="F1181" s="32">
        <v>0.03</v>
      </c>
      <c r="G1181" s="105">
        <v>324.64210000000003</v>
      </c>
      <c r="H1181" s="105"/>
      <c r="I1181" s="105">
        <v>159.20740000000001</v>
      </c>
      <c r="J1181" s="105"/>
      <c r="K1181" s="33">
        <f>ROUND(D1181*(ROUND(E1181*G1181,4)+ROUND(F1181*I1181,4)),4)</f>
        <v>319.67899999999997</v>
      </c>
    </row>
    <row r="1182" spans="1:11" ht="15.95" customHeight="1" x14ac:dyDescent="0.25">
      <c r="A1182" s="6" t="s">
        <v>3997</v>
      </c>
      <c r="B1182" s="104" t="s">
        <v>3998</v>
      </c>
      <c r="C1182" s="104"/>
      <c r="D1182" s="31">
        <v>1</v>
      </c>
      <c r="E1182" s="32">
        <v>0.79</v>
      </c>
      <c r="F1182" s="32">
        <v>0.21</v>
      </c>
      <c r="G1182" s="105">
        <v>284.72230000000002</v>
      </c>
      <c r="H1182" s="105"/>
      <c r="I1182" s="105">
        <v>125.70480000000001</v>
      </c>
      <c r="J1182" s="105"/>
      <c r="K1182" s="33">
        <f>ROUND(D1182*(ROUND(E1182*G1182,4)+ROUND(F1182*I1182,4)),4)</f>
        <v>251.32859999999999</v>
      </c>
    </row>
    <row r="1183" spans="1:11" ht="15" customHeight="1" x14ac:dyDescent="0.25">
      <c r="A1183" s="1"/>
      <c r="B1183" s="1"/>
      <c r="C1183" s="1"/>
      <c r="D1183" s="1"/>
      <c r="E1183" s="1"/>
      <c r="F1183" s="1"/>
      <c r="G1183" s="85" t="s">
        <v>3999</v>
      </c>
      <c r="H1183" s="85"/>
      <c r="I1183" s="85"/>
      <c r="J1183" s="85"/>
      <c r="K1183" s="34">
        <f>SUM(K1178:K1182)</f>
        <v>1120.5389</v>
      </c>
    </row>
    <row r="1184" spans="1:11" ht="20.100000000000001" customHeight="1" x14ac:dyDescent="0.25">
      <c r="A1184" s="106" t="s">
        <v>4000</v>
      </c>
      <c r="B1184" s="106"/>
      <c r="C1184" s="106"/>
      <c r="D1184" s="106"/>
      <c r="E1184" s="106"/>
      <c r="F1184" s="2" t="s">
        <v>4</v>
      </c>
      <c r="G1184" s="87" t="s">
        <v>4001</v>
      </c>
      <c r="H1184" s="87"/>
      <c r="I1184" s="87" t="s">
        <v>4002</v>
      </c>
      <c r="J1184" s="87"/>
      <c r="K1184" s="2" t="s">
        <v>3988</v>
      </c>
    </row>
    <row r="1185" spans="1:11" ht="15" customHeight="1" x14ac:dyDescent="0.25">
      <c r="A1185" s="6" t="s">
        <v>4003</v>
      </c>
      <c r="B1185" s="101" t="s">
        <v>4004</v>
      </c>
      <c r="C1185" s="101"/>
      <c r="D1185" s="101"/>
      <c r="E1185" s="101"/>
      <c r="F1185" s="6" t="s">
        <v>3940</v>
      </c>
      <c r="G1185" s="114">
        <v>1</v>
      </c>
      <c r="H1185" s="114"/>
      <c r="I1185" s="115">
        <v>22.527200000000001</v>
      </c>
      <c r="J1185" s="115"/>
      <c r="K1185" s="35">
        <f>ROUND(ROUND(G1185,5)*I1185,4)</f>
        <v>22.527200000000001</v>
      </c>
    </row>
    <row r="1186" spans="1:11" ht="15" customHeight="1" x14ac:dyDescent="0.25">
      <c r="A1186" s="1"/>
      <c r="B1186" s="1"/>
      <c r="C1186" s="1"/>
      <c r="D1186" s="1"/>
      <c r="E1186" s="1"/>
      <c r="F1186" s="1"/>
      <c r="G1186" s="85" t="s">
        <v>4005</v>
      </c>
      <c r="H1186" s="85"/>
      <c r="I1186" s="85"/>
      <c r="J1186" s="85"/>
      <c r="K1186" s="36">
        <f>SUM(K1185:K1185)</f>
        <v>22.527200000000001</v>
      </c>
    </row>
    <row r="1187" spans="1:11" ht="15" customHeight="1" x14ac:dyDescent="0.25">
      <c r="A1187" s="9"/>
      <c r="B1187" s="9"/>
      <c r="C1187" s="9"/>
      <c r="D1187" s="9"/>
      <c r="E1187" s="9"/>
      <c r="F1187" s="9"/>
      <c r="G1187" s="92" t="s">
        <v>4006</v>
      </c>
      <c r="H1187" s="92"/>
      <c r="I1187" s="92"/>
      <c r="J1187" s="92"/>
      <c r="K1187" s="33">
        <f>SUM(K1183,K1186)</f>
        <v>1143.0661</v>
      </c>
    </row>
    <row r="1188" spans="1:11" ht="15" customHeight="1" x14ac:dyDescent="0.25">
      <c r="A1188" s="9"/>
      <c r="B1188" s="9"/>
      <c r="C1188" s="9"/>
      <c r="D1188" s="9"/>
      <c r="E1188" s="9"/>
      <c r="F1188" s="9"/>
      <c r="G1188" s="92" t="s">
        <v>4007</v>
      </c>
      <c r="H1188" s="92"/>
      <c r="I1188" s="92"/>
      <c r="J1188" s="92"/>
      <c r="K1188" s="37">
        <v>113.18</v>
      </c>
    </row>
    <row r="1189" spans="1:11" ht="15" customHeight="1" x14ac:dyDescent="0.25">
      <c r="A1189" s="9"/>
      <c r="B1189" s="9"/>
      <c r="C1189" s="9"/>
      <c r="D1189" s="9"/>
      <c r="E1189" s="9"/>
      <c r="F1189" s="9"/>
      <c r="G1189" s="92" t="s">
        <v>4008</v>
      </c>
      <c r="H1189" s="92"/>
      <c r="I1189" s="92"/>
      <c r="J1189" s="92"/>
      <c r="K1189" s="33">
        <f>ROUND(K1187/K1188,4)</f>
        <v>10.099500000000001</v>
      </c>
    </row>
    <row r="1190" spans="1:11" ht="15" customHeight="1" x14ac:dyDescent="0.25">
      <c r="A1190" s="9"/>
      <c r="B1190" s="9"/>
      <c r="C1190" s="9"/>
      <c r="D1190" s="9"/>
      <c r="E1190" s="9"/>
      <c r="F1190" s="9"/>
      <c r="G1190" s="92" t="s">
        <v>4009</v>
      </c>
      <c r="H1190" s="92"/>
      <c r="I1190" s="92"/>
      <c r="J1190" s="92"/>
      <c r="K1190" s="33">
        <f>ROUND(K1189*0.00746,4)</f>
        <v>7.5300000000000006E-2</v>
      </c>
    </row>
    <row r="1191" spans="1:11" ht="20.100000000000001" customHeight="1" x14ac:dyDescent="0.25">
      <c r="A1191" s="106" t="s">
        <v>4010</v>
      </c>
      <c r="B1191" s="106"/>
      <c r="C1191" s="106"/>
      <c r="D1191" s="106"/>
      <c r="E1191" s="106"/>
      <c r="F1191" s="2" t="s">
        <v>4</v>
      </c>
      <c r="G1191" s="87" t="s">
        <v>4001</v>
      </c>
      <c r="H1191" s="87"/>
      <c r="I1191" s="87" t="s">
        <v>3895</v>
      </c>
      <c r="J1191" s="87"/>
      <c r="K1191" s="2" t="s">
        <v>4011</v>
      </c>
    </row>
    <row r="1192" spans="1:11" ht="15" customHeight="1" x14ac:dyDescent="0.25">
      <c r="A1192" s="6" t="s">
        <v>4012</v>
      </c>
      <c r="B1192" s="104" t="s">
        <v>4013</v>
      </c>
      <c r="C1192" s="104"/>
      <c r="D1192" s="104"/>
      <c r="E1192" s="104"/>
      <c r="F1192" s="6" t="s">
        <v>77</v>
      </c>
      <c r="G1192" s="113">
        <v>1</v>
      </c>
      <c r="H1192" s="113"/>
      <c r="I1192" s="105">
        <v>195.03</v>
      </c>
      <c r="J1192" s="105"/>
      <c r="K1192" s="33">
        <f>ROUND(ROUND(G1192,5)*I1192,4)</f>
        <v>195.03</v>
      </c>
    </row>
    <row r="1193" spans="1:11" ht="15" customHeight="1" x14ac:dyDescent="0.25">
      <c r="A1193" s="1"/>
      <c r="B1193" s="1"/>
      <c r="C1193" s="1"/>
      <c r="D1193" s="1"/>
      <c r="E1193" s="1"/>
      <c r="F1193" s="1"/>
      <c r="G1193" s="85" t="s">
        <v>4014</v>
      </c>
      <c r="H1193" s="85"/>
      <c r="I1193" s="85"/>
      <c r="J1193" s="85"/>
      <c r="K1193" s="34">
        <f>SUM(K1192:K1192)</f>
        <v>195.03</v>
      </c>
    </row>
    <row r="1194" spans="1:11" ht="15" customHeight="1" x14ac:dyDescent="0.25">
      <c r="A1194" s="106" t="s">
        <v>4015</v>
      </c>
      <c r="B1194" s="106"/>
      <c r="C1194" s="106"/>
      <c r="D1194" s="23" t="s">
        <v>4016</v>
      </c>
      <c r="E1194" s="94" t="s">
        <v>4017</v>
      </c>
      <c r="F1194" s="94"/>
      <c r="G1194" s="94" t="s">
        <v>4001</v>
      </c>
      <c r="H1194" s="94"/>
      <c r="I1194" s="94" t="s">
        <v>3895</v>
      </c>
      <c r="J1194" s="94"/>
      <c r="K1194" s="23" t="s">
        <v>4011</v>
      </c>
    </row>
    <row r="1195" spans="1:11" ht="20.100000000000001" customHeight="1" x14ac:dyDescent="0.25">
      <c r="A1195" s="38" t="s">
        <v>4012</v>
      </c>
      <c r="B1195" s="109" t="s">
        <v>4018</v>
      </c>
      <c r="C1195" s="109"/>
      <c r="D1195" s="38" t="s">
        <v>4019</v>
      </c>
      <c r="E1195" s="110" t="s">
        <v>4020</v>
      </c>
      <c r="F1195" s="110"/>
      <c r="G1195" s="111">
        <v>2.2000000000000002</v>
      </c>
      <c r="H1195" s="111"/>
      <c r="I1195" s="112">
        <v>3.47</v>
      </c>
      <c r="J1195" s="112"/>
      <c r="K1195" s="41">
        <f>ROUND(ROUND(G1195,5)*I1195,4)</f>
        <v>7.6340000000000003</v>
      </c>
    </row>
    <row r="1196" spans="1:11" ht="15" customHeight="1" x14ac:dyDescent="0.25">
      <c r="A1196" s="1"/>
      <c r="B1196" s="1"/>
      <c r="C1196" s="1"/>
      <c r="D1196" s="1"/>
      <c r="E1196" s="1"/>
      <c r="F1196" s="1"/>
      <c r="G1196" s="85" t="s">
        <v>4021</v>
      </c>
      <c r="H1196" s="85"/>
      <c r="I1196" s="85"/>
      <c r="J1196" s="85"/>
      <c r="K1196" s="33">
        <f>SUM(K1195:K1195)</f>
        <v>7.6340000000000003</v>
      </c>
    </row>
    <row r="1197" spans="1:11" ht="12.95" customHeight="1" x14ac:dyDescent="0.25">
      <c r="A1197" s="106" t="s">
        <v>4022</v>
      </c>
      <c r="B1197" s="106"/>
      <c r="C1197" s="94" t="s">
        <v>4023</v>
      </c>
      <c r="D1197" s="94" t="s">
        <v>5</v>
      </c>
      <c r="E1197" s="94" t="s">
        <v>4024</v>
      </c>
      <c r="F1197" s="94"/>
      <c r="G1197" s="94" t="s">
        <v>4025</v>
      </c>
      <c r="H1197" s="94"/>
      <c r="I1197" s="94" t="s">
        <v>2086</v>
      </c>
      <c r="J1197" s="94"/>
      <c r="K1197" s="94" t="s">
        <v>4011</v>
      </c>
    </row>
    <row r="1198" spans="1:11" ht="12" customHeight="1" x14ac:dyDescent="0.25">
      <c r="A1198" s="106"/>
      <c r="B1198" s="106"/>
      <c r="C1198" s="94"/>
      <c r="D1198" s="94"/>
      <c r="E1198" s="23" t="s">
        <v>2092</v>
      </c>
      <c r="F1198" s="23" t="s">
        <v>4026</v>
      </c>
      <c r="G1198" s="23" t="s">
        <v>2092</v>
      </c>
      <c r="H1198" s="23" t="s">
        <v>4026</v>
      </c>
      <c r="I1198" s="23" t="s">
        <v>2092</v>
      </c>
      <c r="J1198" s="23" t="s">
        <v>4026</v>
      </c>
      <c r="K1198" s="94"/>
    </row>
    <row r="1199" spans="1:11" ht="27.95" customHeight="1" x14ac:dyDescent="0.25">
      <c r="A1199" s="38" t="s">
        <v>4012</v>
      </c>
      <c r="B1199" s="39" t="s">
        <v>4018</v>
      </c>
      <c r="C1199" s="38" t="s">
        <v>4027</v>
      </c>
      <c r="D1199" s="40">
        <v>2.2000000000000002</v>
      </c>
      <c r="E1199" s="42">
        <v>0</v>
      </c>
      <c r="F1199" s="43">
        <v>1.25</v>
      </c>
      <c r="G1199" s="42">
        <v>0</v>
      </c>
      <c r="H1199" s="43">
        <v>1</v>
      </c>
      <c r="I1199" s="42">
        <v>0</v>
      </c>
      <c r="J1199" s="43">
        <v>0.82</v>
      </c>
      <c r="K1199" s="41">
        <f>ROUND(D1199*(ROUND(E1199*F1199,4)+ROUND(G1199*H1199,4)+ROUND(I1199*J1199,4)),4)</f>
        <v>0</v>
      </c>
    </row>
    <row r="1200" spans="1:11" ht="15" customHeight="1" x14ac:dyDescent="0.25">
      <c r="A1200" s="1"/>
      <c r="B1200" s="1"/>
      <c r="C1200" s="1"/>
      <c r="D1200" s="1"/>
      <c r="E1200" s="1"/>
      <c r="F1200" s="1"/>
      <c r="G1200" s="85" t="s">
        <v>4028</v>
      </c>
      <c r="H1200" s="85"/>
      <c r="I1200" s="85"/>
      <c r="J1200" s="85"/>
      <c r="K1200" s="33">
        <f>SUM(K1198:K1199)</f>
        <v>0</v>
      </c>
    </row>
    <row r="1201" spans="1:11" ht="15" customHeight="1" x14ac:dyDescent="0.25">
      <c r="A1201" s="9"/>
      <c r="B1201" s="9"/>
      <c r="C1201" s="9"/>
      <c r="D1201" s="9"/>
      <c r="E1201" s="9"/>
      <c r="F1201" s="9"/>
      <c r="G1201" s="92" t="s">
        <v>4029</v>
      </c>
      <c r="H1201" s="92"/>
      <c r="I1201" s="92"/>
      <c r="J1201" s="92"/>
      <c r="K1201" s="33">
        <f>SUM(K1189,K1190,K1193,K1196,K1200)</f>
        <v>212.83879999999999</v>
      </c>
    </row>
    <row r="1202" spans="1:11" ht="15" customHeight="1" x14ac:dyDescent="0.25">
      <c r="A1202" s="9"/>
      <c r="B1202" s="9"/>
      <c r="C1202" s="9"/>
      <c r="D1202" s="9"/>
      <c r="E1202" s="9"/>
      <c r="F1202" s="9"/>
      <c r="G1202" s="92" t="s">
        <v>3913</v>
      </c>
      <c r="H1202" s="92"/>
      <c r="I1202" s="92"/>
      <c r="J1202" s="92"/>
      <c r="K1202" s="29">
        <f>ROUND(SUM(K1201),2)</f>
        <v>212.84</v>
      </c>
    </row>
    <row r="1203" spans="1:11" ht="9.9499999999999993" customHeight="1" x14ac:dyDescent="0.25">
      <c r="A1203" s="9"/>
      <c r="B1203" s="9"/>
      <c r="C1203" s="9"/>
      <c r="D1203" s="9"/>
      <c r="E1203" s="9"/>
      <c r="F1203" s="9"/>
      <c r="G1203" s="100"/>
      <c r="H1203" s="100"/>
      <c r="I1203" s="100"/>
      <c r="J1203" s="100"/>
      <c r="K1203" s="100"/>
    </row>
    <row r="1204" spans="1:11" ht="20.100000000000001" customHeight="1" x14ac:dyDescent="0.25">
      <c r="A1204" s="99" t="s">
        <v>2191</v>
      </c>
      <c r="B1204" s="99"/>
      <c r="C1204" s="99"/>
      <c r="D1204" s="99"/>
      <c r="E1204" s="99"/>
      <c r="F1204" s="99"/>
      <c r="G1204" s="99"/>
      <c r="H1204" s="99"/>
      <c r="I1204" s="99"/>
      <c r="J1204" s="99"/>
      <c r="K1204" s="99"/>
    </row>
    <row r="1205" spans="1:11" ht="15" customHeight="1" x14ac:dyDescent="0.25">
      <c r="A1205" s="93" t="s">
        <v>3916</v>
      </c>
      <c r="B1205" s="93"/>
      <c r="C1205" s="93"/>
      <c r="D1205" s="94" t="s">
        <v>3</v>
      </c>
      <c r="E1205" s="94"/>
      <c r="F1205" s="23" t="s">
        <v>4</v>
      </c>
      <c r="G1205" s="94" t="s">
        <v>3894</v>
      </c>
      <c r="H1205" s="94"/>
      <c r="I1205" s="94" t="s">
        <v>3895</v>
      </c>
      <c r="J1205" s="94"/>
      <c r="K1205" s="23" t="s">
        <v>3896</v>
      </c>
    </row>
    <row r="1206" spans="1:11" ht="45.95" customHeight="1" x14ac:dyDescent="0.25">
      <c r="A1206" s="24" t="s">
        <v>3934</v>
      </c>
      <c r="B1206" s="95" t="s">
        <v>3935</v>
      </c>
      <c r="C1206" s="95"/>
      <c r="D1206" s="96" t="s">
        <v>20</v>
      </c>
      <c r="E1206" s="96"/>
      <c r="F1206" s="24" t="s">
        <v>3936</v>
      </c>
      <c r="G1206" s="97">
        <v>2.5891999999999998E-3</v>
      </c>
      <c r="H1206" s="97"/>
      <c r="I1206" s="98">
        <v>76.52</v>
      </c>
      <c r="J1206" s="98"/>
      <c r="K1206" s="27">
        <f t="shared" ref="K1206:K1211" si="8">TRUNC(TRUNC(G1206,8)*I1206,2)</f>
        <v>0.19</v>
      </c>
    </row>
    <row r="1207" spans="1:11" ht="45.95" customHeight="1" x14ac:dyDescent="0.25">
      <c r="A1207" s="24" t="s">
        <v>28</v>
      </c>
      <c r="B1207" s="95" t="s">
        <v>29</v>
      </c>
      <c r="C1207" s="95"/>
      <c r="D1207" s="96" t="s">
        <v>20</v>
      </c>
      <c r="E1207" s="96"/>
      <c r="F1207" s="24" t="s">
        <v>30</v>
      </c>
      <c r="G1207" s="97">
        <v>1.0702000000000001E-3</v>
      </c>
      <c r="H1207" s="97"/>
      <c r="I1207" s="98">
        <v>322.67</v>
      </c>
      <c r="J1207" s="98"/>
      <c r="K1207" s="27">
        <f t="shared" si="8"/>
        <v>0.34</v>
      </c>
    </row>
    <row r="1208" spans="1:11" ht="29.1" customHeight="1" x14ac:dyDescent="0.25">
      <c r="A1208" s="24" t="s">
        <v>4030</v>
      </c>
      <c r="B1208" s="95" t="s">
        <v>4031</v>
      </c>
      <c r="C1208" s="95"/>
      <c r="D1208" s="96" t="s">
        <v>20</v>
      </c>
      <c r="E1208" s="96"/>
      <c r="F1208" s="24" t="s">
        <v>3936</v>
      </c>
      <c r="G1208" s="97">
        <v>3.3568999999999999E-3</v>
      </c>
      <c r="H1208" s="97"/>
      <c r="I1208" s="98">
        <v>105.44</v>
      </c>
      <c r="J1208" s="98"/>
      <c r="K1208" s="27">
        <f t="shared" si="8"/>
        <v>0.35</v>
      </c>
    </row>
    <row r="1209" spans="1:11" ht="29.1" customHeight="1" x14ac:dyDescent="0.25">
      <c r="A1209" s="24" t="s">
        <v>4032</v>
      </c>
      <c r="B1209" s="95" t="s">
        <v>4033</v>
      </c>
      <c r="C1209" s="95"/>
      <c r="D1209" s="96" t="s">
        <v>20</v>
      </c>
      <c r="E1209" s="96"/>
      <c r="F1209" s="24" t="s">
        <v>30</v>
      </c>
      <c r="G1209" s="97">
        <v>3.0249999999999998E-4</v>
      </c>
      <c r="H1209" s="97"/>
      <c r="I1209" s="98">
        <v>265.02</v>
      </c>
      <c r="J1209" s="98"/>
      <c r="K1209" s="27">
        <f t="shared" si="8"/>
        <v>0.08</v>
      </c>
    </row>
    <row r="1210" spans="1:11" ht="38.1" customHeight="1" x14ac:dyDescent="0.25">
      <c r="A1210" s="24" t="s">
        <v>4034</v>
      </c>
      <c r="B1210" s="95" t="s">
        <v>4035</v>
      </c>
      <c r="C1210" s="95"/>
      <c r="D1210" s="96" t="s">
        <v>20</v>
      </c>
      <c r="E1210" s="96"/>
      <c r="F1210" s="24" t="s">
        <v>3936</v>
      </c>
      <c r="G1210" s="97">
        <v>2.9082999999999999E-3</v>
      </c>
      <c r="H1210" s="97"/>
      <c r="I1210" s="98">
        <v>94.54</v>
      </c>
      <c r="J1210" s="98"/>
      <c r="K1210" s="27">
        <f t="shared" si="8"/>
        <v>0.27</v>
      </c>
    </row>
    <row r="1211" spans="1:11" ht="38.1" customHeight="1" x14ac:dyDescent="0.25">
      <c r="A1211" s="24" t="s">
        <v>4036</v>
      </c>
      <c r="B1211" s="95" t="s">
        <v>4037</v>
      </c>
      <c r="C1211" s="95"/>
      <c r="D1211" s="96" t="s">
        <v>20</v>
      </c>
      <c r="E1211" s="96"/>
      <c r="F1211" s="24" t="s">
        <v>30</v>
      </c>
      <c r="G1211" s="97">
        <v>7.5109999999999999E-4</v>
      </c>
      <c r="H1211" s="97"/>
      <c r="I1211" s="98">
        <v>225.43</v>
      </c>
      <c r="J1211" s="98"/>
      <c r="K1211" s="27">
        <f t="shared" si="8"/>
        <v>0.16</v>
      </c>
    </row>
    <row r="1212" spans="1:11" ht="18" customHeight="1" x14ac:dyDescent="0.25">
      <c r="A1212" s="9"/>
      <c r="B1212" s="9"/>
      <c r="C1212" s="9"/>
      <c r="D1212" s="9"/>
      <c r="E1212" s="9"/>
      <c r="F1212" s="9"/>
      <c r="G1212" s="91" t="s">
        <v>3919</v>
      </c>
      <c r="H1212" s="91"/>
      <c r="I1212" s="91"/>
      <c r="J1212" s="91"/>
      <c r="K1212" s="28">
        <f>SUM(K1206:K1211)</f>
        <v>1.39</v>
      </c>
    </row>
    <row r="1213" spans="1:11" ht="15" customHeight="1" x14ac:dyDescent="0.25">
      <c r="A1213" s="93" t="s">
        <v>3907</v>
      </c>
      <c r="B1213" s="93"/>
      <c r="C1213" s="93"/>
      <c r="D1213" s="94" t="s">
        <v>3</v>
      </c>
      <c r="E1213" s="94"/>
      <c r="F1213" s="23" t="s">
        <v>4</v>
      </c>
      <c r="G1213" s="94" t="s">
        <v>3894</v>
      </c>
      <c r="H1213" s="94"/>
      <c r="I1213" s="94" t="s">
        <v>3895</v>
      </c>
      <c r="J1213" s="94"/>
      <c r="K1213" s="23" t="s">
        <v>3896</v>
      </c>
    </row>
    <row r="1214" spans="1:11" ht="15" customHeight="1" x14ac:dyDescent="0.25">
      <c r="A1214" s="24" t="s">
        <v>3910</v>
      </c>
      <c r="B1214" s="95" t="s">
        <v>3911</v>
      </c>
      <c r="C1214" s="95"/>
      <c r="D1214" s="96" t="s">
        <v>20</v>
      </c>
      <c r="E1214" s="96"/>
      <c r="F1214" s="24" t="s">
        <v>2056</v>
      </c>
      <c r="G1214" s="97">
        <v>3.6592999999999999E-3</v>
      </c>
      <c r="H1214" s="97"/>
      <c r="I1214" s="98">
        <v>24.94</v>
      </c>
      <c r="J1214" s="98"/>
      <c r="K1214" s="27">
        <f>TRUNC(TRUNC(G1214,8)*I1214,2)</f>
        <v>0.09</v>
      </c>
    </row>
    <row r="1215" spans="1:11" ht="18" customHeight="1" x14ac:dyDescent="0.25">
      <c r="A1215" s="9"/>
      <c r="B1215" s="9"/>
      <c r="C1215" s="9"/>
      <c r="D1215" s="9"/>
      <c r="E1215" s="9"/>
      <c r="F1215" s="9"/>
      <c r="G1215" s="91" t="s">
        <v>3912</v>
      </c>
      <c r="H1215" s="91"/>
      <c r="I1215" s="91"/>
      <c r="J1215" s="91"/>
      <c r="K1215" s="28">
        <f>SUM(K1214:K1214)</f>
        <v>0.09</v>
      </c>
    </row>
    <row r="1216" spans="1:11" ht="15" customHeight="1" x14ac:dyDescent="0.25">
      <c r="A1216" s="9"/>
      <c r="B1216" s="9"/>
      <c r="C1216" s="9"/>
      <c r="D1216" s="9"/>
      <c r="E1216" s="9"/>
      <c r="F1216" s="9"/>
      <c r="G1216" s="92" t="s">
        <v>3913</v>
      </c>
      <c r="H1216" s="92"/>
      <c r="I1216" s="92"/>
      <c r="J1216" s="92"/>
      <c r="K1216" s="29">
        <f>ROUND(SUM(K1212,K1215),2)</f>
        <v>1.48</v>
      </c>
    </row>
    <row r="1217" spans="1:11" ht="9.9499999999999993" customHeight="1" x14ac:dyDescent="0.25">
      <c r="A1217" s="9"/>
      <c r="B1217" s="9"/>
      <c r="C1217" s="9"/>
      <c r="D1217" s="9"/>
      <c r="E1217" s="9"/>
      <c r="F1217" s="9"/>
      <c r="G1217" s="100"/>
      <c r="H1217" s="100"/>
      <c r="I1217" s="100"/>
      <c r="J1217" s="100"/>
      <c r="K1217" s="100"/>
    </row>
    <row r="1218" spans="1:11" ht="20.100000000000001" customHeight="1" x14ac:dyDescent="0.25">
      <c r="A1218" s="99" t="s">
        <v>2192</v>
      </c>
      <c r="B1218" s="99"/>
      <c r="C1218" s="99"/>
      <c r="D1218" s="99"/>
      <c r="E1218" s="99"/>
      <c r="F1218" s="99"/>
      <c r="G1218" s="99"/>
      <c r="H1218" s="99"/>
      <c r="I1218" s="99"/>
      <c r="J1218" s="99"/>
      <c r="K1218" s="99"/>
    </row>
    <row r="1219" spans="1:11" ht="15" customHeight="1" x14ac:dyDescent="0.25">
      <c r="A1219" s="93" t="s">
        <v>3893</v>
      </c>
      <c r="B1219" s="93"/>
      <c r="C1219" s="93"/>
      <c r="D1219" s="94" t="s">
        <v>3</v>
      </c>
      <c r="E1219" s="94"/>
      <c r="F1219" s="23" t="s">
        <v>4</v>
      </c>
      <c r="G1219" s="94" t="s">
        <v>3894</v>
      </c>
      <c r="H1219" s="94"/>
      <c r="I1219" s="94" t="s">
        <v>3895</v>
      </c>
      <c r="J1219" s="94"/>
      <c r="K1219" s="23" t="s">
        <v>3896</v>
      </c>
    </row>
    <row r="1220" spans="1:11" ht="21" customHeight="1" x14ac:dyDescent="0.25">
      <c r="A1220" s="24" t="s">
        <v>4038</v>
      </c>
      <c r="B1220" s="95" t="s">
        <v>4039</v>
      </c>
      <c r="C1220" s="95"/>
      <c r="D1220" s="96" t="s">
        <v>20</v>
      </c>
      <c r="E1220" s="96"/>
      <c r="F1220" s="24" t="s">
        <v>34</v>
      </c>
      <c r="G1220" s="97">
        <v>6.6E-3</v>
      </c>
      <c r="H1220" s="97"/>
      <c r="I1220" s="98">
        <v>210.23</v>
      </c>
      <c r="J1220" s="98"/>
      <c r="K1220" s="27">
        <f>TRUNC(TRUNC(G1220,8)*I1220,2)</f>
        <v>1.38</v>
      </c>
    </row>
    <row r="1221" spans="1:11" ht="21" customHeight="1" x14ac:dyDescent="0.25">
      <c r="A1221" s="24" t="s">
        <v>4040</v>
      </c>
      <c r="B1221" s="95" t="s">
        <v>4041</v>
      </c>
      <c r="C1221" s="95"/>
      <c r="D1221" s="96" t="s">
        <v>20</v>
      </c>
      <c r="E1221" s="96"/>
      <c r="F1221" s="24" t="s">
        <v>84</v>
      </c>
      <c r="G1221" s="97">
        <v>1.0049999999999999</v>
      </c>
      <c r="H1221" s="97"/>
      <c r="I1221" s="98">
        <v>32.369999999999997</v>
      </c>
      <c r="J1221" s="98"/>
      <c r="K1221" s="27">
        <f>TRUNC(TRUNC(G1221,8)*I1221,2)</f>
        <v>32.53</v>
      </c>
    </row>
    <row r="1222" spans="1:11" ht="15" customHeight="1" x14ac:dyDescent="0.25">
      <c r="A1222" s="9"/>
      <c r="B1222" s="9"/>
      <c r="C1222" s="9"/>
      <c r="D1222" s="9"/>
      <c r="E1222" s="9"/>
      <c r="F1222" s="9"/>
      <c r="G1222" s="91" t="s">
        <v>3906</v>
      </c>
      <c r="H1222" s="91"/>
      <c r="I1222" s="91"/>
      <c r="J1222" s="91"/>
      <c r="K1222" s="28">
        <f>SUM(K1220:K1221)</f>
        <v>33.910000000000004</v>
      </c>
    </row>
    <row r="1223" spans="1:11" ht="15" customHeight="1" x14ac:dyDescent="0.25">
      <c r="A1223" s="93" t="s">
        <v>3907</v>
      </c>
      <c r="B1223" s="93"/>
      <c r="C1223" s="93"/>
      <c r="D1223" s="94" t="s">
        <v>3</v>
      </c>
      <c r="E1223" s="94"/>
      <c r="F1223" s="23" t="s">
        <v>4</v>
      </c>
      <c r="G1223" s="94" t="s">
        <v>3894</v>
      </c>
      <c r="H1223" s="94"/>
      <c r="I1223" s="94" t="s">
        <v>3895</v>
      </c>
      <c r="J1223" s="94"/>
      <c r="K1223" s="23" t="s">
        <v>3896</v>
      </c>
    </row>
    <row r="1224" spans="1:11" ht="15" customHeight="1" x14ac:dyDescent="0.25">
      <c r="A1224" s="24" t="s">
        <v>3971</v>
      </c>
      <c r="B1224" s="95" t="s">
        <v>3972</v>
      </c>
      <c r="C1224" s="95"/>
      <c r="D1224" s="96" t="s">
        <v>20</v>
      </c>
      <c r="E1224" s="96"/>
      <c r="F1224" s="24" t="s">
        <v>2056</v>
      </c>
      <c r="G1224" s="97">
        <v>0.2296</v>
      </c>
      <c r="H1224" s="97"/>
      <c r="I1224" s="98">
        <v>32.69</v>
      </c>
      <c r="J1224" s="98"/>
      <c r="K1224" s="27">
        <f>TRUNC(TRUNC(G1224,8)*I1224,2)</f>
        <v>7.5</v>
      </c>
    </row>
    <row r="1225" spans="1:11" ht="15" customHeight="1" x14ac:dyDescent="0.25">
      <c r="A1225" s="24" t="s">
        <v>3910</v>
      </c>
      <c r="B1225" s="95" t="s">
        <v>3911</v>
      </c>
      <c r="C1225" s="95"/>
      <c r="D1225" s="96" t="s">
        <v>20</v>
      </c>
      <c r="E1225" s="96"/>
      <c r="F1225" s="24" t="s">
        <v>2056</v>
      </c>
      <c r="G1225" s="97">
        <v>0.2296</v>
      </c>
      <c r="H1225" s="97"/>
      <c r="I1225" s="98">
        <v>24.94</v>
      </c>
      <c r="J1225" s="98"/>
      <c r="K1225" s="27">
        <f>TRUNC(TRUNC(G1225,8)*I1225,2)</f>
        <v>5.72</v>
      </c>
    </row>
    <row r="1226" spans="1:11" ht="18" customHeight="1" x14ac:dyDescent="0.25">
      <c r="A1226" s="9"/>
      <c r="B1226" s="9"/>
      <c r="C1226" s="9"/>
      <c r="D1226" s="9"/>
      <c r="E1226" s="9"/>
      <c r="F1226" s="9"/>
      <c r="G1226" s="91" t="s">
        <v>3912</v>
      </c>
      <c r="H1226" s="91"/>
      <c r="I1226" s="91"/>
      <c r="J1226" s="91"/>
      <c r="K1226" s="28">
        <f>SUM(K1224:K1225)</f>
        <v>13.219999999999999</v>
      </c>
    </row>
    <row r="1227" spans="1:11" ht="15" customHeight="1" x14ac:dyDescent="0.25">
      <c r="A1227" s="93" t="s">
        <v>3922</v>
      </c>
      <c r="B1227" s="93"/>
      <c r="C1227" s="93"/>
      <c r="D1227" s="94" t="s">
        <v>3</v>
      </c>
      <c r="E1227" s="94"/>
      <c r="F1227" s="23" t="s">
        <v>4</v>
      </c>
      <c r="G1227" s="94" t="s">
        <v>3894</v>
      </c>
      <c r="H1227" s="94"/>
      <c r="I1227" s="94" t="s">
        <v>3895</v>
      </c>
      <c r="J1227" s="94"/>
      <c r="K1227" s="23" t="s">
        <v>3896</v>
      </c>
    </row>
    <row r="1228" spans="1:11" ht="21" customHeight="1" x14ac:dyDescent="0.25">
      <c r="A1228" s="24" t="s">
        <v>4042</v>
      </c>
      <c r="B1228" s="95" t="s">
        <v>4043</v>
      </c>
      <c r="C1228" s="95"/>
      <c r="D1228" s="96" t="s">
        <v>20</v>
      </c>
      <c r="E1228" s="96"/>
      <c r="F1228" s="24" t="s">
        <v>34</v>
      </c>
      <c r="G1228" s="97">
        <v>1.8E-3</v>
      </c>
      <c r="H1228" s="97"/>
      <c r="I1228" s="98">
        <v>767.08</v>
      </c>
      <c r="J1228" s="98"/>
      <c r="K1228" s="27">
        <f>TRUNC(TRUNC(G1228,8)*I1228,2)</f>
        <v>1.38</v>
      </c>
    </row>
    <row r="1229" spans="1:11" ht="15" customHeight="1" x14ac:dyDescent="0.25">
      <c r="A1229" s="9"/>
      <c r="B1229" s="9"/>
      <c r="C1229" s="9"/>
      <c r="D1229" s="9"/>
      <c r="E1229" s="9"/>
      <c r="F1229" s="9"/>
      <c r="G1229" s="91" t="s">
        <v>3933</v>
      </c>
      <c r="H1229" s="91"/>
      <c r="I1229" s="91"/>
      <c r="J1229" s="91"/>
      <c r="K1229" s="28">
        <f>SUM(K1228:K1228)</f>
        <v>1.38</v>
      </c>
    </row>
    <row r="1230" spans="1:11" ht="15" customHeight="1" x14ac:dyDescent="0.25">
      <c r="A1230" s="9"/>
      <c r="B1230" s="9"/>
      <c r="C1230" s="9"/>
      <c r="D1230" s="9"/>
      <c r="E1230" s="9"/>
      <c r="F1230" s="9"/>
      <c r="G1230" s="92" t="s">
        <v>3913</v>
      </c>
      <c r="H1230" s="92"/>
      <c r="I1230" s="92"/>
      <c r="J1230" s="92"/>
      <c r="K1230" s="29">
        <f>ROUND(SUM(K1222,K1226,K1229),2)</f>
        <v>48.51</v>
      </c>
    </row>
    <row r="1231" spans="1:11" ht="9.9499999999999993" customHeight="1" x14ac:dyDescent="0.25">
      <c r="A1231" s="9"/>
      <c r="B1231" s="9"/>
      <c r="C1231" s="9"/>
      <c r="D1231" s="9"/>
      <c r="E1231" s="9"/>
      <c r="F1231" s="9"/>
      <c r="G1231" s="100"/>
      <c r="H1231" s="100"/>
      <c r="I1231" s="100"/>
      <c r="J1231" s="100"/>
      <c r="K1231" s="100"/>
    </row>
    <row r="1232" spans="1:11" ht="20.100000000000001" customHeight="1" x14ac:dyDescent="0.25">
      <c r="A1232" s="99" t="s">
        <v>2193</v>
      </c>
      <c r="B1232" s="99"/>
      <c r="C1232" s="99"/>
      <c r="D1232" s="99"/>
      <c r="E1232" s="99"/>
      <c r="F1232" s="99"/>
      <c r="G1232" s="99"/>
      <c r="H1232" s="99"/>
      <c r="I1232" s="99"/>
      <c r="J1232" s="99"/>
      <c r="K1232" s="99"/>
    </row>
    <row r="1233" spans="1:11" ht="15" customHeight="1" x14ac:dyDescent="0.25">
      <c r="A1233" s="93" t="s">
        <v>3893</v>
      </c>
      <c r="B1233" s="93"/>
      <c r="C1233" s="93"/>
      <c r="D1233" s="94" t="s">
        <v>3</v>
      </c>
      <c r="E1233" s="94"/>
      <c r="F1233" s="23" t="s">
        <v>4</v>
      </c>
      <c r="G1233" s="94" t="s">
        <v>3894</v>
      </c>
      <c r="H1233" s="94"/>
      <c r="I1233" s="94" t="s">
        <v>3895</v>
      </c>
      <c r="J1233" s="94"/>
      <c r="K1233" s="23" t="s">
        <v>3896</v>
      </c>
    </row>
    <row r="1234" spans="1:11" ht="15" customHeight="1" x14ac:dyDescent="0.25">
      <c r="A1234" s="24" t="s">
        <v>4044</v>
      </c>
      <c r="B1234" s="95" t="s">
        <v>4045</v>
      </c>
      <c r="C1234" s="95"/>
      <c r="D1234" s="96" t="s">
        <v>20</v>
      </c>
      <c r="E1234" s="96"/>
      <c r="F1234" s="24" t="s">
        <v>3903</v>
      </c>
      <c r="G1234" s="97">
        <v>0.106</v>
      </c>
      <c r="H1234" s="97"/>
      <c r="I1234" s="98">
        <v>2.59</v>
      </c>
      <c r="J1234" s="98"/>
      <c r="K1234" s="27">
        <f>TRUNC(TRUNC(G1234,8)*I1234,2)</f>
        <v>0.27</v>
      </c>
    </row>
    <row r="1235" spans="1:11" ht="15" customHeight="1" x14ac:dyDescent="0.25">
      <c r="A1235" s="9"/>
      <c r="B1235" s="9"/>
      <c r="C1235" s="9"/>
      <c r="D1235" s="9"/>
      <c r="E1235" s="9"/>
      <c r="F1235" s="9"/>
      <c r="G1235" s="91" t="s">
        <v>3906</v>
      </c>
      <c r="H1235" s="91"/>
      <c r="I1235" s="91"/>
      <c r="J1235" s="91"/>
      <c r="K1235" s="28">
        <f>SUM(K1234:K1234)</f>
        <v>0.27</v>
      </c>
    </row>
    <row r="1236" spans="1:11" ht="15" customHeight="1" x14ac:dyDescent="0.25">
      <c r="A1236" s="93" t="s">
        <v>3907</v>
      </c>
      <c r="B1236" s="93"/>
      <c r="C1236" s="93"/>
      <c r="D1236" s="94" t="s">
        <v>3</v>
      </c>
      <c r="E1236" s="94"/>
      <c r="F1236" s="23" t="s">
        <v>4</v>
      </c>
      <c r="G1236" s="94" t="s">
        <v>3894</v>
      </c>
      <c r="H1236" s="94"/>
      <c r="I1236" s="94" t="s">
        <v>3895</v>
      </c>
      <c r="J1236" s="94"/>
      <c r="K1236" s="23" t="s">
        <v>3896</v>
      </c>
    </row>
    <row r="1237" spans="1:11" ht="15" customHeight="1" x14ac:dyDescent="0.25">
      <c r="A1237" s="24" t="s">
        <v>4046</v>
      </c>
      <c r="B1237" s="95" t="s">
        <v>4047</v>
      </c>
      <c r="C1237" s="95"/>
      <c r="D1237" s="96" t="s">
        <v>20</v>
      </c>
      <c r="E1237" s="96"/>
      <c r="F1237" s="24" t="s">
        <v>2056</v>
      </c>
      <c r="G1237" s="97">
        <v>3.6999999999999998E-2</v>
      </c>
      <c r="H1237" s="97"/>
      <c r="I1237" s="98">
        <v>34.35</v>
      </c>
      <c r="J1237" s="98"/>
      <c r="K1237" s="27">
        <f>TRUNC(TRUNC(G1237,8)*I1237,2)</f>
        <v>1.27</v>
      </c>
    </row>
    <row r="1238" spans="1:11" ht="15" customHeight="1" x14ac:dyDescent="0.25">
      <c r="A1238" s="24" t="s">
        <v>3910</v>
      </c>
      <c r="B1238" s="95" t="s">
        <v>3911</v>
      </c>
      <c r="C1238" s="95"/>
      <c r="D1238" s="96" t="s">
        <v>20</v>
      </c>
      <c r="E1238" s="96"/>
      <c r="F1238" s="24" t="s">
        <v>2056</v>
      </c>
      <c r="G1238" s="97">
        <v>1.6E-2</v>
      </c>
      <c r="H1238" s="97"/>
      <c r="I1238" s="98">
        <v>24.94</v>
      </c>
      <c r="J1238" s="98"/>
      <c r="K1238" s="27">
        <f>TRUNC(TRUNC(G1238,8)*I1238,2)</f>
        <v>0.39</v>
      </c>
    </row>
    <row r="1239" spans="1:11" ht="18" customHeight="1" x14ac:dyDescent="0.25">
      <c r="A1239" s="9"/>
      <c r="B1239" s="9"/>
      <c r="C1239" s="9"/>
      <c r="D1239" s="9"/>
      <c r="E1239" s="9"/>
      <c r="F1239" s="9"/>
      <c r="G1239" s="91" t="s">
        <v>3912</v>
      </c>
      <c r="H1239" s="91"/>
      <c r="I1239" s="91"/>
      <c r="J1239" s="91"/>
      <c r="K1239" s="28">
        <f>SUM(K1237:K1238)</f>
        <v>1.6600000000000001</v>
      </c>
    </row>
    <row r="1240" spans="1:11" ht="15" customHeight="1" x14ac:dyDescent="0.25">
      <c r="A1240" s="9"/>
      <c r="B1240" s="9"/>
      <c r="C1240" s="9"/>
      <c r="D1240" s="9"/>
      <c r="E1240" s="9"/>
      <c r="F1240" s="9"/>
      <c r="G1240" s="92" t="s">
        <v>3913</v>
      </c>
      <c r="H1240" s="92"/>
      <c r="I1240" s="92"/>
      <c r="J1240" s="92"/>
      <c r="K1240" s="29">
        <f>ROUND(SUM(K1235,K1239),2)</f>
        <v>1.93</v>
      </c>
    </row>
    <row r="1241" spans="1:11" ht="9.9499999999999993" customHeight="1" x14ac:dyDescent="0.25">
      <c r="A1241" s="9"/>
      <c r="B1241" s="9"/>
      <c r="C1241" s="9"/>
      <c r="D1241" s="9"/>
      <c r="E1241" s="9"/>
      <c r="F1241" s="9"/>
      <c r="G1241" s="100"/>
      <c r="H1241" s="100"/>
      <c r="I1241" s="100"/>
      <c r="J1241" s="100"/>
      <c r="K1241" s="100"/>
    </row>
    <row r="1242" spans="1:11" ht="20.100000000000001" customHeight="1" x14ac:dyDescent="0.25">
      <c r="A1242" s="99" t="s">
        <v>2194</v>
      </c>
      <c r="B1242" s="99"/>
      <c r="C1242" s="99"/>
      <c r="D1242" s="99"/>
      <c r="E1242" s="99"/>
      <c r="F1242" s="99"/>
      <c r="G1242" s="99"/>
      <c r="H1242" s="99"/>
      <c r="I1242" s="99"/>
      <c r="J1242" s="99"/>
      <c r="K1242" s="99"/>
    </row>
    <row r="1243" spans="1:11" ht="15" customHeight="1" x14ac:dyDescent="0.25">
      <c r="A1243" s="93" t="s">
        <v>3916</v>
      </c>
      <c r="B1243" s="93"/>
      <c r="C1243" s="93"/>
      <c r="D1243" s="94" t="s">
        <v>3</v>
      </c>
      <c r="E1243" s="94"/>
      <c r="F1243" s="23" t="s">
        <v>4</v>
      </c>
      <c r="G1243" s="94" t="s">
        <v>3894</v>
      </c>
      <c r="H1243" s="94"/>
      <c r="I1243" s="94" t="s">
        <v>3895</v>
      </c>
      <c r="J1243" s="94"/>
      <c r="K1243" s="23" t="s">
        <v>3896</v>
      </c>
    </row>
    <row r="1244" spans="1:11" ht="29.1" customHeight="1" x14ac:dyDescent="0.25">
      <c r="A1244" s="24" t="s">
        <v>3963</v>
      </c>
      <c r="B1244" s="95" t="s">
        <v>3964</v>
      </c>
      <c r="C1244" s="95"/>
      <c r="D1244" s="96" t="s">
        <v>20</v>
      </c>
      <c r="E1244" s="96"/>
      <c r="F1244" s="24" t="s">
        <v>3936</v>
      </c>
      <c r="G1244" s="97">
        <v>5.2258833999999998</v>
      </c>
      <c r="H1244" s="97"/>
      <c r="I1244" s="98">
        <v>8.9</v>
      </c>
      <c r="J1244" s="98"/>
      <c r="K1244" s="27">
        <f>TRUNC(TRUNC(G1244,8)*I1244,2)</f>
        <v>46.51</v>
      </c>
    </row>
    <row r="1245" spans="1:11" ht="29.1" customHeight="1" x14ac:dyDescent="0.25">
      <c r="A1245" s="24" t="s">
        <v>3965</v>
      </c>
      <c r="B1245" s="95" t="s">
        <v>3966</v>
      </c>
      <c r="C1245" s="95"/>
      <c r="D1245" s="96" t="s">
        <v>20</v>
      </c>
      <c r="E1245" s="96"/>
      <c r="F1245" s="24" t="s">
        <v>30</v>
      </c>
      <c r="G1245" s="97">
        <v>0.95392160000000004</v>
      </c>
      <c r="H1245" s="97"/>
      <c r="I1245" s="98">
        <v>32.76</v>
      </c>
      <c r="J1245" s="98"/>
      <c r="K1245" s="27">
        <f>TRUNC(TRUNC(G1245,8)*I1245,2)</f>
        <v>31.25</v>
      </c>
    </row>
    <row r="1246" spans="1:11" ht="21" customHeight="1" x14ac:dyDescent="0.25">
      <c r="A1246" s="24" t="s">
        <v>3967</v>
      </c>
      <c r="B1246" s="95" t="s">
        <v>3968</v>
      </c>
      <c r="C1246" s="95"/>
      <c r="D1246" s="96" t="s">
        <v>20</v>
      </c>
      <c r="E1246" s="96"/>
      <c r="F1246" s="24" t="s">
        <v>3936</v>
      </c>
      <c r="G1246" s="97">
        <v>5.2258833999999998</v>
      </c>
      <c r="H1246" s="97"/>
      <c r="I1246" s="98">
        <v>27.59</v>
      </c>
      <c r="J1246" s="98"/>
      <c r="K1246" s="27">
        <f>TRUNC(TRUNC(G1246,8)*I1246,2)</f>
        <v>144.18</v>
      </c>
    </row>
    <row r="1247" spans="1:11" ht="21" customHeight="1" x14ac:dyDescent="0.25">
      <c r="A1247" s="24" t="s">
        <v>3969</v>
      </c>
      <c r="B1247" s="95" t="s">
        <v>3970</v>
      </c>
      <c r="C1247" s="95"/>
      <c r="D1247" s="96" t="s">
        <v>20</v>
      </c>
      <c r="E1247" s="96"/>
      <c r="F1247" s="24" t="s">
        <v>30</v>
      </c>
      <c r="G1247" s="97">
        <v>0.95392160000000004</v>
      </c>
      <c r="H1247" s="97"/>
      <c r="I1247" s="98">
        <v>28.09</v>
      </c>
      <c r="J1247" s="98"/>
      <c r="K1247" s="27">
        <f>TRUNC(TRUNC(G1247,8)*I1247,2)</f>
        <v>26.79</v>
      </c>
    </row>
    <row r="1248" spans="1:11" ht="18" customHeight="1" x14ac:dyDescent="0.25">
      <c r="A1248" s="9"/>
      <c r="B1248" s="9"/>
      <c r="C1248" s="9"/>
      <c r="D1248" s="9"/>
      <c r="E1248" s="9"/>
      <c r="F1248" s="9"/>
      <c r="G1248" s="91" t="s">
        <v>3919</v>
      </c>
      <c r="H1248" s="91"/>
      <c r="I1248" s="91"/>
      <c r="J1248" s="91"/>
      <c r="K1248" s="28">
        <f>SUM(K1244:K1247)</f>
        <v>248.73</v>
      </c>
    </row>
    <row r="1249" spans="1:11" ht="15" customHeight="1" x14ac:dyDescent="0.25">
      <c r="A1249" s="93" t="s">
        <v>3893</v>
      </c>
      <c r="B1249" s="93"/>
      <c r="C1249" s="93"/>
      <c r="D1249" s="94" t="s">
        <v>3</v>
      </c>
      <c r="E1249" s="94"/>
      <c r="F1249" s="23" t="s">
        <v>4</v>
      </c>
      <c r="G1249" s="94" t="s">
        <v>3894</v>
      </c>
      <c r="H1249" s="94"/>
      <c r="I1249" s="94" t="s">
        <v>3895</v>
      </c>
      <c r="J1249" s="94"/>
      <c r="K1249" s="23" t="s">
        <v>3896</v>
      </c>
    </row>
    <row r="1250" spans="1:11" ht="21" customHeight="1" x14ac:dyDescent="0.25">
      <c r="A1250" s="24" t="s">
        <v>4048</v>
      </c>
      <c r="B1250" s="95" t="s">
        <v>4049</v>
      </c>
      <c r="C1250" s="95"/>
      <c r="D1250" s="96" t="s">
        <v>20</v>
      </c>
      <c r="E1250" s="96"/>
      <c r="F1250" s="24" t="s">
        <v>34</v>
      </c>
      <c r="G1250" s="97">
        <v>0.19980000000000001</v>
      </c>
      <c r="H1250" s="97"/>
      <c r="I1250" s="98">
        <v>206.17</v>
      </c>
      <c r="J1250" s="98"/>
      <c r="K1250" s="27">
        <f>TRUNC(TRUNC(G1250,8)*I1250,2)</f>
        <v>41.19</v>
      </c>
    </row>
    <row r="1251" spans="1:11" ht="15" customHeight="1" x14ac:dyDescent="0.25">
      <c r="A1251" s="24" t="s">
        <v>3955</v>
      </c>
      <c r="B1251" s="95" t="s">
        <v>3956</v>
      </c>
      <c r="C1251" s="95"/>
      <c r="D1251" s="96" t="s">
        <v>20</v>
      </c>
      <c r="E1251" s="96"/>
      <c r="F1251" s="24" t="s">
        <v>3903</v>
      </c>
      <c r="G1251" s="97">
        <v>3.6695999999999999E-2</v>
      </c>
      <c r="H1251" s="97"/>
      <c r="I1251" s="98">
        <v>19.37</v>
      </c>
      <c r="J1251" s="98"/>
      <c r="K1251" s="27">
        <f>TRUNC(TRUNC(G1251,8)*I1251,2)</f>
        <v>0.71</v>
      </c>
    </row>
    <row r="1252" spans="1:11" ht="21" customHeight="1" x14ac:dyDescent="0.25">
      <c r="A1252" s="24" t="s">
        <v>4050</v>
      </c>
      <c r="B1252" s="95" t="s">
        <v>4051</v>
      </c>
      <c r="C1252" s="95"/>
      <c r="D1252" s="96" t="s">
        <v>20</v>
      </c>
      <c r="E1252" s="96"/>
      <c r="F1252" s="24" t="s">
        <v>84</v>
      </c>
      <c r="G1252" s="97">
        <v>7.48</v>
      </c>
      <c r="H1252" s="97"/>
      <c r="I1252" s="98">
        <v>3.9</v>
      </c>
      <c r="J1252" s="98"/>
      <c r="K1252" s="27">
        <f>TRUNC(TRUNC(G1252,8)*I1252,2)</f>
        <v>29.17</v>
      </c>
    </row>
    <row r="1253" spans="1:11" ht="15" customHeight="1" x14ac:dyDescent="0.25">
      <c r="A1253" s="9"/>
      <c r="B1253" s="9"/>
      <c r="C1253" s="9"/>
      <c r="D1253" s="9"/>
      <c r="E1253" s="9"/>
      <c r="F1253" s="9"/>
      <c r="G1253" s="91" t="s">
        <v>3906</v>
      </c>
      <c r="H1253" s="91"/>
      <c r="I1253" s="91"/>
      <c r="J1253" s="91"/>
      <c r="K1253" s="28">
        <f>SUM(K1250:K1252)</f>
        <v>71.069999999999993</v>
      </c>
    </row>
    <row r="1254" spans="1:11" ht="15" customHeight="1" x14ac:dyDescent="0.25">
      <c r="A1254" s="93" t="s">
        <v>3907</v>
      </c>
      <c r="B1254" s="93"/>
      <c r="C1254" s="93"/>
      <c r="D1254" s="94" t="s">
        <v>3</v>
      </c>
      <c r="E1254" s="94"/>
      <c r="F1254" s="23" t="s">
        <v>4</v>
      </c>
      <c r="G1254" s="94" t="s">
        <v>3894</v>
      </c>
      <c r="H1254" s="94"/>
      <c r="I1254" s="94" t="s">
        <v>3895</v>
      </c>
      <c r="J1254" s="94"/>
      <c r="K1254" s="23" t="s">
        <v>3896</v>
      </c>
    </row>
    <row r="1255" spans="1:11" ht="15" customHeight="1" x14ac:dyDescent="0.25">
      <c r="A1255" s="24" t="s">
        <v>3971</v>
      </c>
      <c r="B1255" s="95" t="s">
        <v>3972</v>
      </c>
      <c r="C1255" s="95"/>
      <c r="D1255" s="96" t="s">
        <v>20</v>
      </c>
      <c r="E1255" s="96"/>
      <c r="F1255" s="24" t="s">
        <v>2056</v>
      </c>
      <c r="G1255" s="97">
        <v>2.3251949999999999</v>
      </c>
      <c r="H1255" s="97"/>
      <c r="I1255" s="98">
        <v>32.69</v>
      </c>
      <c r="J1255" s="98"/>
      <c r="K1255" s="27">
        <f>TRUNC(TRUNC(G1255,8)*I1255,2)</f>
        <v>76.010000000000005</v>
      </c>
    </row>
    <row r="1256" spans="1:11" ht="15" customHeight="1" x14ac:dyDescent="0.25">
      <c r="A1256" s="24" t="s">
        <v>3910</v>
      </c>
      <c r="B1256" s="95" t="s">
        <v>3911</v>
      </c>
      <c r="C1256" s="95"/>
      <c r="D1256" s="96" t="s">
        <v>20</v>
      </c>
      <c r="E1256" s="96"/>
      <c r="F1256" s="24" t="s">
        <v>2056</v>
      </c>
      <c r="G1256" s="97">
        <v>17.010999999999999</v>
      </c>
      <c r="H1256" s="97"/>
      <c r="I1256" s="98">
        <v>24.94</v>
      </c>
      <c r="J1256" s="98"/>
      <c r="K1256" s="27">
        <f>TRUNC(TRUNC(G1256,8)*I1256,2)</f>
        <v>424.25</v>
      </c>
    </row>
    <row r="1257" spans="1:11" ht="18" customHeight="1" x14ac:dyDescent="0.25">
      <c r="A1257" s="9"/>
      <c r="B1257" s="9"/>
      <c r="C1257" s="9"/>
      <c r="D1257" s="9"/>
      <c r="E1257" s="9"/>
      <c r="F1257" s="9"/>
      <c r="G1257" s="91" t="s">
        <v>3912</v>
      </c>
      <c r="H1257" s="91"/>
      <c r="I1257" s="91"/>
      <c r="J1257" s="91"/>
      <c r="K1257" s="28">
        <f>SUM(K1255:K1256)</f>
        <v>500.26</v>
      </c>
    </row>
    <row r="1258" spans="1:11" ht="15" customHeight="1" x14ac:dyDescent="0.25">
      <c r="A1258" s="93" t="s">
        <v>3922</v>
      </c>
      <c r="B1258" s="93"/>
      <c r="C1258" s="93"/>
      <c r="D1258" s="94" t="s">
        <v>3</v>
      </c>
      <c r="E1258" s="94"/>
      <c r="F1258" s="23" t="s">
        <v>4</v>
      </c>
      <c r="G1258" s="94" t="s">
        <v>3894</v>
      </c>
      <c r="H1258" s="94"/>
      <c r="I1258" s="94" t="s">
        <v>3895</v>
      </c>
      <c r="J1258" s="94"/>
      <c r="K1258" s="23" t="s">
        <v>3896</v>
      </c>
    </row>
    <row r="1259" spans="1:11" ht="29.1" customHeight="1" x14ac:dyDescent="0.25">
      <c r="A1259" s="24" t="s">
        <v>4052</v>
      </c>
      <c r="B1259" s="95" t="s">
        <v>4053</v>
      </c>
      <c r="C1259" s="95"/>
      <c r="D1259" s="96" t="s">
        <v>20</v>
      </c>
      <c r="E1259" s="96"/>
      <c r="F1259" s="24" t="s">
        <v>34</v>
      </c>
      <c r="G1259" s="97">
        <v>0.66502459999999997</v>
      </c>
      <c r="H1259" s="97"/>
      <c r="I1259" s="98">
        <v>619.19000000000005</v>
      </c>
      <c r="J1259" s="98"/>
      <c r="K1259" s="27">
        <f>TRUNC(TRUNC(G1259,8)*I1259,2)</f>
        <v>411.77</v>
      </c>
    </row>
    <row r="1260" spans="1:11" ht="21" customHeight="1" x14ac:dyDescent="0.25">
      <c r="A1260" s="24" t="s">
        <v>95</v>
      </c>
      <c r="B1260" s="95" t="s">
        <v>96</v>
      </c>
      <c r="C1260" s="95"/>
      <c r="D1260" s="96" t="s">
        <v>20</v>
      </c>
      <c r="E1260" s="96"/>
      <c r="F1260" s="24" t="s">
        <v>16</v>
      </c>
      <c r="G1260" s="97">
        <v>0.48</v>
      </c>
      <c r="H1260" s="97"/>
      <c r="I1260" s="98">
        <v>176.85</v>
      </c>
      <c r="J1260" s="98"/>
      <c r="K1260" s="27">
        <f>TRUNC(TRUNC(G1260,8)*I1260,2)</f>
        <v>84.88</v>
      </c>
    </row>
    <row r="1261" spans="1:11" ht="15" customHeight="1" x14ac:dyDescent="0.25">
      <c r="A1261" s="9"/>
      <c r="B1261" s="9"/>
      <c r="C1261" s="9"/>
      <c r="D1261" s="9"/>
      <c r="E1261" s="9"/>
      <c r="F1261" s="9"/>
      <c r="G1261" s="91" t="s">
        <v>3933</v>
      </c>
      <c r="H1261" s="91"/>
      <c r="I1261" s="91"/>
      <c r="J1261" s="91"/>
      <c r="K1261" s="28">
        <f>SUM(K1259:K1260)</f>
        <v>496.65</v>
      </c>
    </row>
    <row r="1262" spans="1:11" ht="15" customHeight="1" x14ac:dyDescent="0.25">
      <c r="A1262" s="9"/>
      <c r="B1262" s="9"/>
      <c r="C1262" s="9"/>
      <c r="D1262" s="9"/>
      <c r="E1262" s="9"/>
      <c r="F1262" s="9"/>
      <c r="G1262" s="92" t="s">
        <v>3913</v>
      </c>
      <c r="H1262" s="92"/>
      <c r="I1262" s="92"/>
      <c r="J1262" s="92"/>
      <c r="K1262" s="29">
        <f>ROUND(SUM(K1248,K1253,K1257,K1261),2)</f>
        <v>1316.71</v>
      </c>
    </row>
    <row r="1263" spans="1:11" ht="9.9499999999999993" customHeight="1" x14ac:dyDescent="0.25">
      <c r="A1263" s="9"/>
      <c r="B1263" s="9"/>
      <c r="C1263" s="9"/>
      <c r="D1263" s="9"/>
      <c r="E1263" s="9"/>
      <c r="F1263" s="9"/>
      <c r="G1263" s="100"/>
      <c r="H1263" s="100"/>
      <c r="I1263" s="100"/>
      <c r="J1263" s="100"/>
      <c r="K1263" s="100"/>
    </row>
    <row r="1264" spans="1:11" ht="20.100000000000001" customHeight="1" x14ac:dyDescent="0.25">
      <c r="A1264" s="99" t="s">
        <v>2195</v>
      </c>
      <c r="B1264" s="99"/>
      <c r="C1264" s="99"/>
      <c r="D1264" s="99"/>
      <c r="E1264" s="99"/>
      <c r="F1264" s="99"/>
      <c r="G1264" s="99"/>
      <c r="H1264" s="99"/>
      <c r="I1264" s="99"/>
      <c r="J1264" s="99"/>
      <c r="K1264" s="99"/>
    </row>
    <row r="1265" spans="1:11" ht="15" customHeight="1" x14ac:dyDescent="0.25">
      <c r="A1265" s="93" t="s">
        <v>3893</v>
      </c>
      <c r="B1265" s="93"/>
      <c r="C1265" s="93"/>
      <c r="D1265" s="94" t="s">
        <v>3</v>
      </c>
      <c r="E1265" s="94"/>
      <c r="F1265" s="23" t="s">
        <v>4</v>
      </c>
      <c r="G1265" s="94" t="s">
        <v>3894</v>
      </c>
      <c r="H1265" s="94"/>
      <c r="I1265" s="94" t="s">
        <v>3895</v>
      </c>
      <c r="J1265" s="94"/>
      <c r="K1265" s="23" t="s">
        <v>3896</v>
      </c>
    </row>
    <row r="1266" spans="1:11" ht="29.1" customHeight="1" x14ac:dyDescent="0.25">
      <c r="A1266" s="24" t="s">
        <v>4054</v>
      </c>
      <c r="B1266" s="95" t="s">
        <v>4055</v>
      </c>
      <c r="C1266" s="95"/>
      <c r="D1266" s="96" t="s">
        <v>20</v>
      </c>
      <c r="E1266" s="96"/>
      <c r="F1266" s="24" t="s">
        <v>34</v>
      </c>
      <c r="G1266" s="97">
        <v>0.18468999999999999</v>
      </c>
      <c r="H1266" s="97"/>
      <c r="I1266" s="98">
        <v>517.16999999999996</v>
      </c>
      <c r="J1266" s="98"/>
      <c r="K1266" s="27">
        <f t="shared" ref="K1266:K1271" si="9">ROUND(ROUND(G1266,8)*I1266,2)</f>
        <v>95.52</v>
      </c>
    </row>
    <row r="1267" spans="1:11" ht="21" customHeight="1" x14ac:dyDescent="0.25">
      <c r="A1267" s="24" t="s">
        <v>4056</v>
      </c>
      <c r="B1267" s="95" t="s">
        <v>4057</v>
      </c>
      <c r="C1267" s="95"/>
      <c r="D1267" s="96" t="s">
        <v>20</v>
      </c>
      <c r="E1267" s="96"/>
      <c r="F1267" s="24" t="s">
        <v>2057</v>
      </c>
      <c r="G1267" s="97">
        <v>3.1900000000000001E-3</v>
      </c>
      <c r="H1267" s="97"/>
      <c r="I1267" s="98">
        <v>8.98</v>
      </c>
      <c r="J1267" s="98"/>
      <c r="K1267" s="27">
        <f t="shared" si="9"/>
        <v>0.03</v>
      </c>
    </row>
    <row r="1268" spans="1:11" ht="15" customHeight="1" x14ac:dyDescent="0.25">
      <c r="A1268" s="24" t="s">
        <v>3955</v>
      </c>
      <c r="B1268" s="95" t="s">
        <v>3956</v>
      </c>
      <c r="C1268" s="95"/>
      <c r="D1268" s="96" t="s">
        <v>20</v>
      </c>
      <c r="E1268" s="96"/>
      <c r="F1268" s="24" t="s">
        <v>3903</v>
      </c>
      <c r="G1268" s="97">
        <v>4.4999999999999998E-2</v>
      </c>
      <c r="H1268" s="97"/>
      <c r="I1268" s="98">
        <v>19.37</v>
      </c>
      <c r="J1268" s="98"/>
      <c r="K1268" s="27">
        <f t="shared" si="9"/>
        <v>0.87</v>
      </c>
    </row>
    <row r="1269" spans="1:11" ht="21" customHeight="1" x14ac:dyDescent="0.25">
      <c r="A1269" s="24" t="s">
        <v>4050</v>
      </c>
      <c r="B1269" s="95" t="s">
        <v>4051</v>
      </c>
      <c r="C1269" s="95"/>
      <c r="D1269" s="96" t="s">
        <v>20</v>
      </c>
      <c r="E1269" s="96"/>
      <c r="F1269" s="24" t="s">
        <v>84</v>
      </c>
      <c r="G1269" s="97">
        <v>0.46875</v>
      </c>
      <c r="H1269" s="97"/>
      <c r="I1269" s="98">
        <v>3.9</v>
      </c>
      <c r="J1269" s="98"/>
      <c r="K1269" s="27">
        <f t="shared" si="9"/>
        <v>1.83</v>
      </c>
    </row>
    <row r="1270" spans="1:11" ht="21" customHeight="1" x14ac:dyDescent="0.25">
      <c r="A1270" s="24" t="s">
        <v>4058</v>
      </c>
      <c r="B1270" s="95" t="s">
        <v>4059</v>
      </c>
      <c r="C1270" s="95"/>
      <c r="D1270" s="96" t="s">
        <v>20</v>
      </c>
      <c r="E1270" s="96"/>
      <c r="F1270" s="24" t="s">
        <v>84</v>
      </c>
      <c r="G1270" s="97">
        <v>0.375</v>
      </c>
      <c r="H1270" s="97"/>
      <c r="I1270" s="98">
        <v>2.69</v>
      </c>
      <c r="J1270" s="98"/>
      <c r="K1270" s="27">
        <f t="shared" si="9"/>
        <v>1.01</v>
      </c>
    </row>
    <row r="1271" spans="1:11" ht="29.1" customHeight="1" x14ac:dyDescent="0.25">
      <c r="A1271" s="24" t="s">
        <v>4060</v>
      </c>
      <c r="B1271" s="95" t="s">
        <v>4061</v>
      </c>
      <c r="C1271" s="95"/>
      <c r="D1271" s="96" t="s">
        <v>20</v>
      </c>
      <c r="E1271" s="96"/>
      <c r="F1271" s="24" t="s">
        <v>16</v>
      </c>
      <c r="G1271" s="97">
        <v>1.07</v>
      </c>
      <c r="H1271" s="97"/>
      <c r="I1271" s="98">
        <v>23.81</v>
      </c>
      <c r="J1271" s="98"/>
      <c r="K1271" s="27">
        <f t="shared" si="9"/>
        <v>25.48</v>
      </c>
    </row>
    <row r="1272" spans="1:11" ht="15" customHeight="1" x14ac:dyDescent="0.25">
      <c r="A1272" s="9"/>
      <c r="B1272" s="9"/>
      <c r="C1272" s="9"/>
      <c r="D1272" s="9"/>
      <c r="E1272" s="9"/>
      <c r="F1272" s="9"/>
      <c r="G1272" s="91" t="s">
        <v>3906</v>
      </c>
      <c r="H1272" s="91"/>
      <c r="I1272" s="91"/>
      <c r="J1272" s="91"/>
      <c r="K1272" s="28">
        <f>SUM(K1266:K1271)</f>
        <v>124.74000000000001</v>
      </c>
    </row>
    <row r="1273" spans="1:11" ht="15" customHeight="1" x14ac:dyDescent="0.25">
      <c r="A1273" s="93" t="s">
        <v>3907</v>
      </c>
      <c r="B1273" s="93"/>
      <c r="C1273" s="93"/>
      <c r="D1273" s="94" t="s">
        <v>3</v>
      </c>
      <c r="E1273" s="94"/>
      <c r="F1273" s="23" t="s">
        <v>4</v>
      </c>
      <c r="G1273" s="94" t="s">
        <v>3894</v>
      </c>
      <c r="H1273" s="94"/>
      <c r="I1273" s="94" t="s">
        <v>3895</v>
      </c>
      <c r="J1273" s="94"/>
      <c r="K1273" s="23" t="s">
        <v>3896</v>
      </c>
    </row>
    <row r="1274" spans="1:11" ht="21" customHeight="1" x14ac:dyDescent="0.25">
      <c r="A1274" s="24" t="s">
        <v>3908</v>
      </c>
      <c r="B1274" s="95" t="s">
        <v>3909</v>
      </c>
      <c r="C1274" s="95"/>
      <c r="D1274" s="96" t="s">
        <v>20</v>
      </c>
      <c r="E1274" s="96"/>
      <c r="F1274" s="24" t="s">
        <v>2056</v>
      </c>
      <c r="G1274" s="97">
        <v>0.13009999999999999</v>
      </c>
      <c r="H1274" s="97"/>
      <c r="I1274" s="98">
        <v>32.24</v>
      </c>
      <c r="J1274" s="98"/>
      <c r="K1274" s="27">
        <f>ROUND(ROUND(G1274,8)*I1274,2)</f>
        <v>4.1900000000000004</v>
      </c>
    </row>
    <row r="1275" spans="1:11" ht="15" customHeight="1" x14ac:dyDescent="0.25">
      <c r="A1275" s="24" t="s">
        <v>3971</v>
      </c>
      <c r="B1275" s="95" t="s">
        <v>3972</v>
      </c>
      <c r="C1275" s="95"/>
      <c r="D1275" s="96" t="s">
        <v>20</v>
      </c>
      <c r="E1275" s="96"/>
      <c r="F1275" s="24" t="s">
        <v>2056</v>
      </c>
      <c r="G1275" s="97">
        <v>8.7400000000000005E-2</v>
      </c>
      <c r="H1275" s="97"/>
      <c r="I1275" s="98">
        <v>32.69</v>
      </c>
      <c r="J1275" s="98"/>
      <c r="K1275" s="27">
        <f>ROUND(ROUND(G1275,8)*I1275,2)</f>
        <v>2.86</v>
      </c>
    </row>
    <row r="1276" spans="1:11" ht="15" customHeight="1" x14ac:dyDescent="0.25">
      <c r="A1276" s="24" t="s">
        <v>3910</v>
      </c>
      <c r="B1276" s="95" t="s">
        <v>3911</v>
      </c>
      <c r="C1276" s="95"/>
      <c r="D1276" s="96" t="s">
        <v>20</v>
      </c>
      <c r="E1276" s="96"/>
      <c r="F1276" s="24" t="s">
        <v>2056</v>
      </c>
      <c r="G1276" s="97">
        <v>0.21759999999999999</v>
      </c>
      <c r="H1276" s="97"/>
      <c r="I1276" s="98">
        <v>24.94</v>
      </c>
      <c r="J1276" s="98"/>
      <c r="K1276" s="27">
        <f>ROUND(ROUND(G1276,8)*I1276,2)</f>
        <v>5.43</v>
      </c>
    </row>
    <row r="1277" spans="1:11" ht="18" customHeight="1" x14ac:dyDescent="0.25">
      <c r="A1277" s="9"/>
      <c r="B1277" s="9"/>
      <c r="C1277" s="9"/>
      <c r="D1277" s="9"/>
      <c r="E1277" s="9"/>
      <c r="F1277" s="9"/>
      <c r="G1277" s="91" t="s">
        <v>3912</v>
      </c>
      <c r="H1277" s="91"/>
      <c r="I1277" s="91"/>
      <c r="J1277" s="91"/>
      <c r="K1277" s="28">
        <f>SUM(K1274:K1276)</f>
        <v>12.48</v>
      </c>
    </row>
    <row r="1278" spans="1:11" ht="15" customHeight="1" x14ac:dyDescent="0.25">
      <c r="A1278" s="93" t="s">
        <v>3922</v>
      </c>
      <c r="B1278" s="93"/>
      <c r="C1278" s="93"/>
      <c r="D1278" s="94" t="s">
        <v>3</v>
      </c>
      <c r="E1278" s="94"/>
      <c r="F1278" s="23" t="s">
        <v>4</v>
      </c>
      <c r="G1278" s="94" t="s">
        <v>3894</v>
      </c>
      <c r="H1278" s="94"/>
      <c r="I1278" s="94" t="s">
        <v>3895</v>
      </c>
      <c r="J1278" s="94"/>
      <c r="K1278" s="23" t="s">
        <v>3896</v>
      </c>
    </row>
    <row r="1279" spans="1:11" ht="29.1" customHeight="1" x14ac:dyDescent="0.25">
      <c r="A1279" s="24" t="s">
        <v>4062</v>
      </c>
      <c r="B1279" s="95" t="s">
        <v>4063</v>
      </c>
      <c r="C1279" s="95"/>
      <c r="D1279" s="96" t="s">
        <v>20</v>
      </c>
      <c r="E1279" s="96"/>
      <c r="F1279" s="24" t="s">
        <v>3903</v>
      </c>
      <c r="G1279" s="97">
        <v>1.23E-2</v>
      </c>
      <c r="H1279" s="97"/>
      <c r="I1279" s="98">
        <v>23.44</v>
      </c>
      <c r="J1279" s="98"/>
      <c r="K1279" s="27">
        <f>ROUND(ROUND(G1279,8)*I1279,2)</f>
        <v>0.28999999999999998</v>
      </c>
    </row>
    <row r="1280" spans="1:11" ht="21" customHeight="1" x14ac:dyDescent="0.25">
      <c r="A1280" s="24" t="s">
        <v>4064</v>
      </c>
      <c r="B1280" s="95" t="s">
        <v>4065</v>
      </c>
      <c r="C1280" s="95"/>
      <c r="D1280" s="96" t="s">
        <v>4066</v>
      </c>
      <c r="E1280" s="96"/>
      <c r="F1280" s="24" t="s">
        <v>26</v>
      </c>
      <c r="G1280" s="97">
        <v>4</v>
      </c>
      <c r="H1280" s="97"/>
      <c r="I1280" s="98">
        <v>5.76</v>
      </c>
      <c r="J1280" s="98"/>
      <c r="K1280" s="27">
        <f>ROUND(ROUND(G1280,8)*I1280,2)</f>
        <v>23.04</v>
      </c>
    </row>
    <row r="1281" spans="1:11" ht="15" customHeight="1" x14ac:dyDescent="0.25">
      <c r="A1281" s="9"/>
      <c r="B1281" s="9"/>
      <c r="C1281" s="9"/>
      <c r="D1281" s="9"/>
      <c r="E1281" s="9"/>
      <c r="F1281" s="9"/>
      <c r="G1281" s="91" t="s">
        <v>3933</v>
      </c>
      <c r="H1281" s="91"/>
      <c r="I1281" s="91"/>
      <c r="J1281" s="91"/>
      <c r="K1281" s="28">
        <f>SUM(K1279:K1280)</f>
        <v>23.33</v>
      </c>
    </row>
    <row r="1282" spans="1:11" ht="15" customHeight="1" x14ac:dyDescent="0.25">
      <c r="A1282" s="9"/>
      <c r="B1282" s="9"/>
      <c r="C1282" s="9"/>
      <c r="D1282" s="9"/>
      <c r="E1282" s="9"/>
      <c r="F1282" s="9"/>
      <c r="G1282" s="92" t="s">
        <v>3913</v>
      </c>
      <c r="H1282" s="92"/>
      <c r="I1282" s="92"/>
      <c r="J1282" s="92"/>
      <c r="K1282" s="29">
        <f>ROUND(SUM(K1272,K1277,K1281),2)</f>
        <v>160.55000000000001</v>
      </c>
    </row>
    <row r="1283" spans="1:11" ht="9.9499999999999993" customHeight="1" x14ac:dyDescent="0.25">
      <c r="A1283" s="9"/>
      <c r="B1283" s="9"/>
      <c r="C1283" s="9"/>
      <c r="D1283" s="9"/>
      <c r="E1283" s="9"/>
      <c r="F1283" s="9"/>
      <c r="G1283" s="100"/>
      <c r="H1283" s="100"/>
      <c r="I1283" s="100"/>
      <c r="J1283" s="100"/>
      <c r="K1283" s="100"/>
    </row>
    <row r="1284" spans="1:11" ht="20.100000000000001" customHeight="1" x14ac:dyDescent="0.25">
      <c r="A1284" s="99" t="s">
        <v>2196</v>
      </c>
      <c r="B1284" s="99"/>
      <c r="C1284" s="99"/>
      <c r="D1284" s="99"/>
      <c r="E1284" s="99"/>
      <c r="F1284" s="99"/>
      <c r="G1284" s="99"/>
      <c r="H1284" s="99"/>
      <c r="I1284" s="99"/>
      <c r="J1284" s="99"/>
      <c r="K1284" s="99"/>
    </row>
    <row r="1285" spans="1:11" ht="15" customHeight="1" x14ac:dyDescent="0.25">
      <c r="A1285" s="93" t="s">
        <v>3893</v>
      </c>
      <c r="B1285" s="93"/>
      <c r="C1285" s="93"/>
      <c r="D1285" s="94" t="s">
        <v>3</v>
      </c>
      <c r="E1285" s="94"/>
      <c r="F1285" s="23" t="s">
        <v>4</v>
      </c>
      <c r="G1285" s="94" t="s">
        <v>3894</v>
      </c>
      <c r="H1285" s="94"/>
      <c r="I1285" s="94" t="s">
        <v>3895</v>
      </c>
      <c r="J1285" s="94"/>
      <c r="K1285" s="23" t="s">
        <v>3896</v>
      </c>
    </row>
    <row r="1286" spans="1:11" ht="15" customHeight="1" x14ac:dyDescent="0.25">
      <c r="A1286" s="24" t="s">
        <v>4067</v>
      </c>
      <c r="B1286" s="95" t="s">
        <v>4068</v>
      </c>
      <c r="C1286" s="95"/>
      <c r="D1286" s="96" t="s">
        <v>20</v>
      </c>
      <c r="E1286" s="96"/>
      <c r="F1286" s="24" t="s">
        <v>3903</v>
      </c>
      <c r="G1286" s="97">
        <v>8.6199999999999992</v>
      </c>
      <c r="H1286" s="97"/>
      <c r="I1286" s="98">
        <v>1.1299999999999999</v>
      </c>
      <c r="J1286" s="98"/>
      <c r="K1286" s="27">
        <f>TRUNC(TRUNC(G1286,8)*I1286,2)</f>
        <v>9.74</v>
      </c>
    </row>
    <row r="1287" spans="1:11" ht="29.1" customHeight="1" x14ac:dyDescent="0.25">
      <c r="A1287" s="24" t="s">
        <v>4069</v>
      </c>
      <c r="B1287" s="95" t="s">
        <v>4070</v>
      </c>
      <c r="C1287" s="95"/>
      <c r="D1287" s="96" t="s">
        <v>20</v>
      </c>
      <c r="E1287" s="96"/>
      <c r="F1287" s="24" t="s">
        <v>26</v>
      </c>
      <c r="G1287" s="97">
        <v>6.4375</v>
      </c>
      <c r="H1287" s="97"/>
      <c r="I1287" s="98">
        <v>17.63</v>
      </c>
      <c r="J1287" s="98"/>
      <c r="K1287" s="27">
        <f>TRUNC(TRUNC(G1287,8)*I1287,2)</f>
        <v>113.49</v>
      </c>
    </row>
    <row r="1288" spans="1:11" ht="15" customHeight="1" x14ac:dyDescent="0.25">
      <c r="A1288" s="24" t="s">
        <v>4071</v>
      </c>
      <c r="B1288" s="95" t="s">
        <v>4072</v>
      </c>
      <c r="C1288" s="95"/>
      <c r="D1288" s="96" t="s">
        <v>20</v>
      </c>
      <c r="E1288" s="96"/>
      <c r="F1288" s="24" t="s">
        <v>3903</v>
      </c>
      <c r="G1288" s="97">
        <v>0.24</v>
      </c>
      <c r="H1288" s="97"/>
      <c r="I1288" s="98">
        <v>3.58</v>
      </c>
      <c r="J1288" s="98"/>
      <c r="K1288" s="27">
        <f>TRUNC(TRUNC(G1288,8)*I1288,2)</f>
        <v>0.85</v>
      </c>
    </row>
    <row r="1289" spans="1:11" ht="15" customHeight="1" x14ac:dyDescent="0.25">
      <c r="A1289" s="9"/>
      <c r="B1289" s="9"/>
      <c r="C1289" s="9"/>
      <c r="D1289" s="9"/>
      <c r="E1289" s="9"/>
      <c r="F1289" s="9"/>
      <c r="G1289" s="91" t="s">
        <v>3906</v>
      </c>
      <c r="H1289" s="91"/>
      <c r="I1289" s="91"/>
      <c r="J1289" s="91"/>
      <c r="K1289" s="28">
        <f>SUM(K1286:K1288)</f>
        <v>124.07999999999998</v>
      </c>
    </row>
    <row r="1290" spans="1:11" ht="15" customHeight="1" x14ac:dyDescent="0.25">
      <c r="A1290" s="93" t="s">
        <v>3907</v>
      </c>
      <c r="B1290" s="93"/>
      <c r="C1290" s="93"/>
      <c r="D1290" s="94" t="s">
        <v>3</v>
      </c>
      <c r="E1290" s="94"/>
      <c r="F1290" s="23" t="s">
        <v>4</v>
      </c>
      <c r="G1290" s="94" t="s">
        <v>3894</v>
      </c>
      <c r="H1290" s="94"/>
      <c r="I1290" s="94" t="s">
        <v>3895</v>
      </c>
      <c r="J1290" s="94"/>
      <c r="K1290" s="23" t="s">
        <v>3896</v>
      </c>
    </row>
    <row r="1291" spans="1:11" ht="15" customHeight="1" x14ac:dyDescent="0.25">
      <c r="A1291" s="24" t="s">
        <v>3971</v>
      </c>
      <c r="B1291" s="95" t="s">
        <v>3972</v>
      </c>
      <c r="C1291" s="95"/>
      <c r="D1291" s="96" t="s">
        <v>20</v>
      </c>
      <c r="E1291" s="96"/>
      <c r="F1291" s="24" t="s">
        <v>2056</v>
      </c>
      <c r="G1291" s="97">
        <v>0.63900000000000001</v>
      </c>
      <c r="H1291" s="97"/>
      <c r="I1291" s="98">
        <v>32.69</v>
      </c>
      <c r="J1291" s="98"/>
      <c r="K1291" s="27">
        <f>TRUNC(TRUNC(G1291,8)*I1291,2)</f>
        <v>20.88</v>
      </c>
    </row>
    <row r="1292" spans="1:11" ht="15" customHeight="1" x14ac:dyDescent="0.25">
      <c r="A1292" s="24" t="s">
        <v>3910</v>
      </c>
      <c r="B1292" s="95" t="s">
        <v>3911</v>
      </c>
      <c r="C1292" s="95"/>
      <c r="D1292" s="96" t="s">
        <v>20</v>
      </c>
      <c r="E1292" s="96"/>
      <c r="F1292" s="24" t="s">
        <v>2056</v>
      </c>
      <c r="G1292" s="97">
        <v>1.2789999999999999</v>
      </c>
      <c r="H1292" s="97"/>
      <c r="I1292" s="98">
        <v>24.94</v>
      </c>
      <c r="J1292" s="98"/>
      <c r="K1292" s="27">
        <f>TRUNC(TRUNC(G1292,8)*I1292,2)</f>
        <v>31.89</v>
      </c>
    </row>
    <row r="1293" spans="1:11" ht="18" customHeight="1" x14ac:dyDescent="0.25">
      <c r="A1293" s="9"/>
      <c r="B1293" s="9"/>
      <c r="C1293" s="9"/>
      <c r="D1293" s="9"/>
      <c r="E1293" s="9"/>
      <c r="F1293" s="9"/>
      <c r="G1293" s="91" t="s">
        <v>3912</v>
      </c>
      <c r="H1293" s="91"/>
      <c r="I1293" s="91"/>
      <c r="J1293" s="91"/>
      <c r="K1293" s="28">
        <f>SUM(K1291:K1292)</f>
        <v>52.769999999999996</v>
      </c>
    </row>
    <row r="1294" spans="1:11" ht="15" customHeight="1" x14ac:dyDescent="0.25">
      <c r="A1294" s="9"/>
      <c r="B1294" s="9"/>
      <c r="C1294" s="9"/>
      <c r="D1294" s="9"/>
      <c r="E1294" s="9"/>
      <c r="F1294" s="9"/>
      <c r="G1294" s="92" t="s">
        <v>3913</v>
      </c>
      <c r="H1294" s="92"/>
      <c r="I1294" s="92"/>
      <c r="J1294" s="92"/>
      <c r="K1294" s="29">
        <f>ROUND(SUM(K1289,K1293),2)</f>
        <v>176.85</v>
      </c>
    </row>
    <row r="1295" spans="1:11" ht="9.9499999999999993" customHeight="1" x14ac:dyDescent="0.25">
      <c r="A1295" s="9"/>
      <c r="B1295" s="9"/>
      <c r="C1295" s="9"/>
      <c r="D1295" s="9"/>
      <c r="E1295" s="9"/>
      <c r="F1295" s="9"/>
      <c r="G1295" s="100"/>
      <c r="H1295" s="100"/>
      <c r="I1295" s="100"/>
      <c r="J1295" s="100"/>
      <c r="K1295" s="100"/>
    </row>
    <row r="1296" spans="1:11" ht="20.100000000000001" customHeight="1" x14ac:dyDescent="0.25">
      <c r="A1296" s="99" t="s">
        <v>2197</v>
      </c>
      <c r="B1296" s="99"/>
      <c r="C1296" s="99"/>
      <c r="D1296" s="99"/>
      <c r="E1296" s="99"/>
      <c r="F1296" s="99"/>
      <c r="G1296" s="99"/>
      <c r="H1296" s="99"/>
      <c r="I1296" s="99"/>
      <c r="J1296" s="99"/>
      <c r="K1296" s="99"/>
    </row>
    <row r="1297" spans="1:11" ht="15" customHeight="1" x14ac:dyDescent="0.25">
      <c r="A1297" s="93" t="s">
        <v>3893</v>
      </c>
      <c r="B1297" s="93"/>
      <c r="C1297" s="93"/>
      <c r="D1297" s="94" t="s">
        <v>3</v>
      </c>
      <c r="E1297" s="94"/>
      <c r="F1297" s="23" t="s">
        <v>4</v>
      </c>
      <c r="G1297" s="94" t="s">
        <v>3894</v>
      </c>
      <c r="H1297" s="94"/>
      <c r="I1297" s="94" t="s">
        <v>3895</v>
      </c>
      <c r="J1297" s="94"/>
      <c r="K1297" s="23" t="s">
        <v>3896</v>
      </c>
    </row>
    <row r="1298" spans="1:11" ht="45.95" customHeight="1" x14ac:dyDescent="0.25">
      <c r="A1298" s="24" t="s">
        <v>4073</v>
      </c>
      <c r="B1298" s="95" t="s">
        <v>4074</v>
      </c>
      <c r="C1298" s="95"/>
      <c r="D1298" s="96" t="s">
        <v>20</v>
      </c>
      <c r="E1298" s="96"/>
      <c r="F1298" s="24" t="s">
        <v>26</v>
      </c>
      <c r="G1298" s="97">
        <v>1</v>
      </c>
      <c r="H1298" s="97"/>
      <c r="I1298" s="98">
        <v>1235.9100000000001</v>
      </c>
      <c r="J1298" s="98"/>
      <c r="K1298" s="27">
        <f>TRUNC(TRUNC(G1298,8)*I1298,2)</f>
        <v>1235.9100000000001</v>
      </c>
    </row>
    <row r="1299" spans="1:11" ht="21" customHeight="1" x14ac:dyDescent="0.25">
      <c r="A1299" s="24" t="s">
        <v>4075</v>
      </c>
      <c r="B1299" s="95" t="s">
        <v>4076</v>
      </c>
      <c r="C1299" s="95"/>
      <c r="D1299" s="96" t="s">
        <v>20</v>
      </c>
      <c r="E1299" s="96"/>
      <c r="F1299" s="24" t="s">
        <v>34</v>
      </c>
      <c r="G1299" s="97">
        <v>1.1999999999999999E-3</v>
      </c>
      <c r="H1299" s="97"/>
      <c r="I1299" s="98">
        <v>205.09</v>
      </c>
      <c r="J1299" s="98"/>
      <c r="K1299" s="27">
        <f>TRUNC(TRUNC(G1299,8)*I1299,2)</f>
        <v>0.24</v>
      </c>
    </row>
    <row r="1300" spans="1:11" ht="15" customHeight="1" x14ac:dyDescent="0.25">
      <c r="A1300" s="9"/>
      <c r="B1300" s="9"/>
      <c r="C1300" s="9"/>
      <c r="D1300" s="9"/>
      <c r="E1300" s="9"/>
      <c r="F1300" s="9"/>
      <c r="G1300" s="91" t="s">
        <v>3906</v>
      </c>
      <c r="H1300" s="91"/>
      <c r="I1300" s="91"/>
      <c r="J1300" s="91"/>
      <c r="K1300" s="28">
        <f>SUM(K1298:K1299)</f>
        <v>1236.1500000000001</v>
      </c>
    </row>
    <row r="1301" spans="1:11" ht="15" customHeight="1" x14ac:dyDescent="0.25">
      <c r="A1301" s="93" t="s">
        <v>3907</v>
      </c>
      <c r="B1301" s="93"/>
      <c r="C1301" s="93"/>
      <c r="D1301" s="94" t="s">
        <v>3</v>
      </c>
      <c r="E1301" s="94"/>
      <c r="F1301" s="23" t="s">
        <v>4</v>
      </c>
      <c r="G1301" s="94" t="s">
        <v>3894</v>
      </c>
      <c r="H1301" s="94"/>
      <c r="I1301" s="94" t="s">
        <v>3895</v>
      </c>
      <c r="J1301" s="94"/>
      <c r="K1301" s="23" t="s">
        <v>3896</v>
      </c>
    </row>
    <row r="1302" spans="1:11" ht="15" customHeight="1" x14ac:dyDescent="0.25">
      <c r="A1302" s="24" t="s">
        <v>3971</v>
      </c>
      <c r="B1302" s="95" t="s">
        <v>3972</v>
      </c>
      <c r="C1302" s="95"/>
      <c r="D1302" s="96" t="s">
        <v>20</v>
      </c>
      <c r="E1302" s="96"/>
      <c r="F1302" s="24" t="s">
        <v>2056</v>
      </c>
      <c r="G1302" s="97">
        <v>0.86809999999999998</v>
      </c>
      <c r="H1302" s="97"/>
      <c r="I1302" s="98">
        <v>32.69</v>
      </c>
      <c r="J1302" s="98"/>
      <c r="K1302" s="27">
        <f>TRUNC(TRUNC(G1302,8)*I1302,2)</f>
        <v>28.37</v>
      </c>
    </row>
    <row r="1303" spans="1:11" ht="15" customHeight="1" x14ac:dyDescent="0.25">
      <c r="A1303" s="24" t="s">
        <v>3910</v>
      </c>
      <c r="B1303" s="95" t="s">
        <v>3911</v>
      </c>
      <c r="C1303" s="95"/>
      <c r="D1303" s="96" t="s">
        <v>20</v>
      </c>
      <c r="E1303" s="96"/>
      <c r="F1303" s="24" t="s">
        <v>2056</v>
      </c>
      <c r="G1303" s="97">
        <v>0.57869999999999999</v>
      </c>
      <c r="H1303" s="97"/>
      <c r="I1303" s="98">
        <v>24.94</v>
      </c>
      <c r="J1303" s="98"/>
      <c r="K1303" s="27">
        <f>TRUNC(TRUNC(G1303,8)*I1303,2)</f>
        <v>14.43</v>
      </c>
    </row>
    <row r="1304" spans="1:11" ht="18" customHeight="1" x14ac:dyDescent="0.25">
      <c r="A1304" s="9"/>
      <c r="B1304" s="9"/>
      <c r="C1304" s="9"/>
      <c r="D1304" s="9"/>
      <c r="E1304" s="9"/>
      <c r="F1304" s="9"/>
      <c r="G1304" s="91" t="s">
        <v>3912</v>
      </c>
      <c r="H1304" s="91"/>
      <c r="I1304" s="91"/>
      <c r="J1304" s="91"/>
      <c r="K1304" s="28">
        <f>SUM(K1302:K1303)</f>
        <v>42.8</v>
      </c>
    </row>
    <row r="1305" spans="1:11" ht="15" customHeight="1" x14ac:dyDescent="0.25">
      <c r="A1305" s="93" t="s">
        <v>3922</v>
      </c>
      <c r="B1305" s="93"/>
      <c r="C1305" s="93"/>
      <c r="D1305" s="94" t="s">
        <v>3</v>
      </c>
      <c r="E1305" s="94"/>
      <c r="F1305" s="23" t="s">
        <v>4</v>
      </c>
      <c r="G1305" s="94" t="s">
        <v>3894</v>
      </c>
      <c r="H1305" s="94"/>
      <c r="I1305" s="94" t="s">
        <v>3895</v>
      </c>
      <c r="J1305" s="94"/>
      <c r="K1305" s="23" t="s">
        <v>3896</v>
      </c>
    </row>
    <row r="1306" spans="1:11" ht="29.1" customHeight="1" x14ac:dyDescent="0.25">
      <c r="A1306" s="24" t="s">
        <v>4077</v>
      </c>
      <c r="B1306" s="95" t="s">
        <v>4078</v>
      </c>
      <c r="C1306" s="95"/>
      <c r="D1306" s="96" t="s">
        <v>20</v>
      </c>
      <c r="E1306" s="96"/>
      <c r="F1306" s="24" t="s">
        <v>34</v>
      </c>
      <c r="G1306" s="97">
        <v>2.2200000000000001E-2</v>
      </c>
      <c r="H1306" s="97"/>
      <c r="I1306" s="98">
        <v>924.6</v>
      </c>
      <c r="J1306" s="98"/>
      <c r="K1306" s="27">
        <f>TRUNC(TRUNC(G1306,8)*I1306,2)</f>
        <v>20.52</v>
      </c>
    </row>
    <row r="1307" spans="1:11" ht="15" customHeight="1" x14ac:dyDescent="0.25">
      <c r="A1307" s="9"/>
      <c r="B1307" s="9"/>
      <c r="C1307" s="9"/>
      <c r="D1307" s="9"/>
      <c r="E1307" s="9"/>
      <c r="F1307" s="9"/>
      <c r="G1307" s="91" t="s">
        <v>3933</v>
      </c>
      <c r="H1307" s="91"/>
      <c r="I1307" s="91"/>
      <c r="J1307" s="91"/>
      <c r="K1307" s="28">
        <f>SUM(K1306:K1306)</f>
        <v>20.52</v>
      </c>
    </row>
    <row r="1308" spans="1:11" ht="15" customHeight="1" x14ac:dyDescent="0.25">
      <c r="A1308" s="9"/>
      <c r="B1308" s="9"/>
      <c r="C1308" s="9"/>
      <c r="D1308" s="9"/>
      <c r="E1308" s="9"/>
      <c r="F1308" s="9"/>
      <c r="G1308" s="92" t="s">
        <v>3913</v>
      </c>
      <c r="H1308" s="92"/>
      <c r="I1308" s="92"/>
      <c r="J1308" s="92"/>
      <c r="K1308" s="29">
        <f>ROUND(SUM(K1300,K1304,K1307),2)</f>
        <v>1299.47</v>
      </c>
    </row>
    <row r="1309" spans="1:11" ht="9.9499999999999993" customHeight="1" x14ac:dyDescent="0.25">
      <c r="A1309" s="9"/>
      <c r="B1309" s="9"/>
      <c r="C1309" s="9"/>
      <c r="D1309" s="9"/>
      <c r="E1309" s="9"/>
      <c r="F1309" s="9"/>
      <c r="G1309" s="100"/>
      <c r="H1309" s="100"/>
      <c r="I1309" s="100"/>
      <c r="J1309" s="100"/>
      <c r="K1309" s="100"/>
    </row>
    <row r="1310" spans="1:11" ht="20.100000000000001" customHeight="1" x14ac:dyDescent="0.25">
      <c r="A1310" s="99" t="s">
        <v>2198</v>
      </c>
      <c r="B1310" s="99"/>
      <c r="C1310" s="99"/>
      <c r="D1310" s="99"/>
      <c r="E1310" s="99"/>
      <c r="F1310" s="99"/>
      <c r="G1310" s="99"/>
      <c r="H1310" s="99"/>
      <c r="I1310" s="99"/>
      <c r="J1310" s="99"/>
      <c r="K1310" s="99"/>
    </row>
    <row r="1311" spans="1:11" ht="20.100000000000001" customHeight="1" x14ac:dyDescent="0.25">
      <c r="A1311" s="106" t="s">
        <v>4010</v>
      </c>
      <c r="B1311" s="106"/>
      <c r="C1311" s="106"/>
      <c r="D1311" s="106"/>
      <c r="E1311" s="106"/>
      <c r="F1311" s="2" t="s">
        <v>4</v>
      </c>
      <c r="G1311" s="87" t="s">
        <v>4001</v>
      </c>
      <c r="H1311" s="87"/>
      <c r="I1311" s="87" t="s">
        <v>3895</v>
      </c>
      <c r="J1311" s="87"/>
      <c r="K1311" s="2" t="s">
        <v>4011</v>
      </c>
    </row>
    <row r="1312" spans="1:11" ht="15" customHeight="1" x14ac:dyDescent="0.25">
      <c r="A1312" s="6" t="s">
        <v>4079</v>
      </c>
      <c r="B1312" s="104" t="s">
        <v>4080</v>
      </c>
      <c r="C1312" s="104"/>
      <c r="D1312" s="104"/>
      <c r="E1312" s="104"/>
      <c r="F1312" s="6" t="s">
        <v>77</v>
      </c>
      <c r="G1312" s="113">
        <v>1.7700000000000001E-3</v>
      </c>
      <c r="H1312" s="113"/>
      <c r="I1312" s="105">
        <v>33.79</v>
      </c>
      <c r="J1312" s="105"/>
      <c r="K1312" s="33">
        <f>ROUND(ROUND(G1312,5)*I1312,4)</f>
        <v>5.9799999999999999E-2</v>
      </c>
    </row>
    <row r="1313" spans="1:11" ht="15" customHeight="1" x14ac:dyDescent="0.25">
      <c r="A1313" s="6" t="s">
        <v>4081</v>
      </c>
      <c r="B1313" s="104" t="s">
        <v>4082</v>
      </c>
      <c r="C1313" s="104"/>
      <c r="D1313" s="104"/>
      <c r="E1313" s="104"/>
      <c r="F1313" s="6" t="s">
        <v>77</v>
      </c>
      <c r="G1313" s="113">
        <v>3.9300000000000003E-3</v>
      </c>
      <c r="H1313" s="113"/>
      <c r="I1313" s="105">
        <v>448.02</v>
      </c>
      <c r="J1313" s="105"/>
      <c r="K1313" s="33">
        <f>ROUND(ROUND(G1313,5)*I1313,4)</f>
        <v>1.7606999999999999</v>
      </c>
    </row>
    <row r="1314" spans="1:11" ht="15" customHeight="1" x14ac:dyDescent="0.25">
      <c r="A1314" s="6" t="s">
        <v>4083</v>
      </c>
      <c r="B1314" s="104" t="s">
        <v>4084</v>
      </c>
      <c r="C1314" s="104"/>
      <c r="D1314" s="104"/>
      <c r="E1314" s="104"/>
      <c r="F1314" s="6" t="s">
        <v>77</v>
      </c>
      <c r="G1314" s="113">
        <v>7.0800000000000004E-3</v>
      </c>
      <c r="H1314" s="113"/>
      <c r="I1314" s="105">
        <v>46.06</v>
      </c>
      <c r="J1314" s="105"/>
      <c r="K1314" s="33">
        <f>ROUND(ROUND(G1314,5)*I1314,4)</f>
        <v>0.3261</v>
      </c>
    </row>
    <row r="1315" spans="1:11" ht="15" customHeight="1" x14ac:dyDescent="0.25">
      <c r="A1315" s="6" t="s">
        <v>4085</v>
      </c>
      <c r="B1315" s="104" t="s">
        <v>4086</v>
      </c>
      <c r="C1315" s="104"/>
      <c r="D1315" s="104"/>
      <c r="E1315" s="104"/>
      <c r="F1315" s="6" t="s">
        <v>103</v>
      </c>
      <c r="G1315" s="113">
        <v>1</v>
      </c>
      <c r="H1315" s="113"/>
      <c r="I1315" s="105">
        <v>16.98</v>
      </c>
      <c r="J1315" s="105"/>
      <c r="K1315" s="33">
        <f>ROUND(ROUND(G1315,5)*I1315,4)</f>
        <v>16.98</v>
      </c>
    </row>
    <row r="1316" spans="1:11" ht="15" customHeight="1" x14ac:dyDescent="0.25">
      <c r="A1316" s="1"/>
      <c r="B1316" s="1"/>
      <c r="C1316" s="1"/>
      <c r="D1316" s="1"/>
      <c r="E1316" s="1"/>
      <c r="F1316" s="1"/>
      <c r="G1316" s="85" t="s">
        <v>4014</v>
      </c>
      <c r="H1316" s="85"/>
      <c r="I1316" s="85"/>
      <c r="J1316" s="85"/>
      <c r="K1316" s="34">
        <f>SUM(K1312:K1315)</f>
        <v>19.1266</v>
      </c>
    </row>
    <row r="1317" spans="1:11" ht="15" customHeight="1" x14ac:dyDescent="0.25">
      <c r="A1317" s="106" t="s">
        <v>4015</v>
      </c>
      <c r="B1317" s="106"/>
      <c r="C1317" s="106"/>
      <c r="D1317" s="23" t="s">
        <v>4016</v>
      </c>
      <c r="E1317" s="94" t="s">
        <v>4017</v>
      </c>
      <c r="F1317" s="94"/>
      <c r="G1317" s="94" t="s">
        <v>4001</v>
      </c>
      <c r="H1317" s="94"/>
      <c r="I1317" s="94" t="s">
        <v>3895</v>
      </c>
      <c r="J1317" s="94"/>
      <c r="K1317" s="23" t="s">
        <v>4011</v>
      </c>
    </row>
    <row r="1318" spans="1:11" ht="27.95" customHeight="1" x14ac:dyDescent="0.25">
      <c r="A1318" s="38" t="s">
        <v>4085</v>
      </c>
      <c r="B1318" s="109" t="s">
        <v>4087</v>
      </c>
      <c r="C1318" s="109"/>
      <c r="D1318" s="38" t="s">
        <v>4019</v>
      </c>
      <c r="E1318" s="110" t="s">
        <v>4088</v>
      </c>
      <c r="F1318" s="110"/>
      <c r="G1318" s="111">
        <v>1.9630000000000002E-2</v>
      </c>
      <c r="H1318" s="111"/>
      <c r="I1318" s="112">
        <v>33.64</v>
      </c>
      <c r="J1318" s="112"/>
      <c r="K1318" s="41">
        <f>ROUND(ROUND(G1318,5)*I1318,4)</f>
        <v>0.66039999999999999</v>
      </c>
    </row>
    <row r="1319" spans="1:11" ht="15" customHeight="1" x14ac:dyDescent="0.25">
      <c r="A1319" s="1"/>
      <c r="B1319" s="1"/>
      <c r="C1319" s="1"/>
      <c r="D1319" s="1"/>
      <c r="E1319" s="1"/>
      <c r="F1319" s="1"/>
      <c r="G1319" s="85" t="s">
        <v>4021</v>
      </c>
      <c r="H1319" s="85"/>
      <c r="I1319" s="85"/>
      <c r="J1319" s="85"/>
      <c r="K1319" s="33">
        <f>SUM(K1318:K1318)</f>
        <v>0.66039999999999999</v>
      </c>
    </row>
    <row r="1320" spans="1:11" ht="12.95" customHeight="1" x14ac:dyDescent="0.25">
      <c r="A1320" s="106" t="s">
        <v>4022</v>
      </c>
      <c r="B1320" s="106"/>
      <c r="C1320" s="94" t="s">
        <v>4023</v>
      </c>
      <c r="D1320" s="94" t="s">
        <v>5</v>
      </c>
      <c r="E1320" s="94" t="s">
        <v>4024</v>
      </c>
      <c r="F1320" s="94"/>
      <c r="G1320" s="94" t="s">
        <v>4025</v>
      </c>
      <c r="H1320" s="94"/>
      <c r="I1320" s="94" t="s">
        <v>2086</v>
      </c>
      <c r="J1320" s="94"/>
      <c r="K1320" s="94" t="s">
        <v>4011</v>
      </c>
    </row>
    <row r="1321" spans="1:11" ht="12" customHeight="1" x14ac:dyDescent="0.25">
      <c r="A1321" s="106"/>
      <c r="B1321" s="106"/>
      <c r="C1321" s="94"/>
      <c r="D1321" s="94"/>
      <c r="E1321" s="23" t="s">
        <v>2092</v>
      </c>
      <c r="F1321" s="23" t="s">
        <v>4026</v>
      </c>
      <c r="G1321" s="23" t="s">
        <v>2092</v>
      </c>
      <c r="H1321" s="23" t="s">
        <v>4026</v>
      </c>
      <c r="I1321" s="23" t="s">
        <v>2092</v>
      </c>
      <c r="J1321" s="23" t="s">
        <v>4026</v>
      </c>
      <c r="K1321" s="94"/>
    </row>
    <row r="1322" spans="1:11" ht="27.95" customHeight="1" x14ac:dyDescent="0.25">
      <c r="A1322" s="38" t="s">
        <v>4085</v>
      </c>
      <c r="B1322" s="39" t="s">
        <v>4087</v>
      </c>
      <c r="C1322" s="38" t="s">
        <v>4027</v>
      </c>
      <c r="D1322" s="40">
        <v>1.9630000000000002E-2</v>
      </c>
      <c r="E1322" s="42">
        <v>0</v>
      </c>
      <c r="F1322" s="43">
        <v>1.1100000000000001</v>
      </c>
      <c r="G1322" s="42">
        <v>0</v>
      </c>
      <c r="H1322" s="43">
        <v>0.88</v>
      </c>
      <c r="I1322" s="42">
        <v>0</v>
      </c>
      <c r="J1322" s="43">
        <v>0.72</v>
      </c>
      <c r="K1322" s="41">
        <f>ROUND(D1322*(ROUND(E1322*F1322,4)+ROUND(G1322*H1322,4)+ROUND(I1322*J1322,4)),4)</f>
        <v>0</v>
      </c>
    </row>
    <row r="1323" spans="1:11" ht="15" customHeight="1" x14ac:dyDescent="0.25">
      <c r="A1323" s="1"/>
      <c r="B1323" s="1"/>
      <c r="C1323" s="1"/>
      <c r="D1323" s="1"/>
      <c r="E1323" s="1"/>
      <c r="F1323" s="1"/>
      <c r="G1323" s="85" t="s">
        <v>4028</v>
      </c>
      <c r="H1323" s="85"/>
      <c r="I1323" s="85"/>
      <c r="J1323" s="85"/>
      <c r="K1323" s="33">
        <f>SUM(K1321:K1322)</f>
        <v>0</v>
      </c>
    </row>
    <row r="1324" spans="1:11" ht="15" customHeight="1" x14ac:dyDescent="0.25">
      <c r="A1324" s="9"/>
      <c r="B1324" s="9"/>
      <c r="C1324" s="9"/>
      <c r="D1324" s="9"/>
      <c r="E1324" s="9"/>
      <c r="F1324" s="9"/>
      <c r="G1324" s="92" t="s">
        <v>4029</v>
      </c>
      <c r="H1324" s="92"/>
      <c r="I1324" s="92"/>
      <c r="J1324" s="92"/>
      <c r="K1324" s="33">
        <f>SUM(K1316,K1319,K1323)</f>
        <v>19.786999999999999</v>
      </c>
    </row>
    <row r="1325" spans="1:11" ht="15" customHeight="1" x14ac:dyDescent="0.25">
      <c r="A1325" s="9"/>
      <c r="B1325" s="9"/>
      <c r="C1325" s="9"/>
      <c r="D1325" s="9"/>
      <c r="E1325" s="9"/>
      <c r="F1325" s="9"/>
      <c r="G1325" s="92" t="s">
        <v>3913</v>
      </c>
      <c r="H1325" s="92"/>
      <c r="I1325" s="92"/>
      <c r="J1325" s="92"/>
      <c r="K1325" s="29">
        <f>ROUND(SUM(K1324),2)</f>
        <v>19.79</v>
      </c>
    </row>
    <row r="1326" spans="1:11" ht="9.9499999999999993" customHeight="1" x14ac:dyDescent="0.25">
      <c r="A1326" s="9"/>
      <c r="B1326" s="9"/>
      <c r="C1326" s="9"/>
      <c r="D1326" s="9"/>
      <c r="E1326" s="9"/>
      <c r="F1326" s="9"/>
      <c r="G1326" s="100"/>
      <c r="H1326" s="100"/>
      <c r="I1326" s="100"/>
      <c r="J1326" s="100"/>
      <c r="K1326" s="100"/>
    </row>
    <row r="1327" spans="1:11" ht="20.100000000000001" customHeight="1" x14ac:dyDescent="0.25">
      <c r="A1327" s="99" t="s">
        <v>2199</v>
      </c>
      <c r="B1327" s="99"/>
      <c r="C1327" s="99"/>
      <c r="D1327" s="99"/>
      <c r="E1327" s="99"/>
      <c r="F1327" s="99"/>
      <c r="G1327" s="99"/>
      <c r="H1327" s="99"/>
      <c r="I1327" s="99"/>
      <c r="J1327" s="99"/>
      <c r="K1327" s="99"/>
    </row>
    <row r="1328" spans="1:11" ht="15" customHeight="1" x14ac:dyDescent="0.25">
      <c r="A1328" s="93" t="s">
        <v>3893</v>
      </c>
      <c r="B1328" s="93"/>
      <c r="C1328" s="93"/>
      <c r="D1328" s="94" t="s">
        <v>3</v>
      </c>
      <c r="E1328" s="94"/>
      <c r="F1328" s="23" t="s">
        <v>4</v>
      </c>
      <c r="G1328" s="94" t="s">
        <v>3894</v>
      </c>
      <c r="H1328" s="94"/>
      <c r="I1328" s="94" t="s">
        <v>3895</v>
      </c>
      <c r="J1328" s="94"/>
      <c r="K1328" s="23" t="s">
        <v>3896</v>
      </c>
    </row>
    <row r="1329" spans="1:11" ht="15" customHeight="1" x14ac:dyDescent="0.25">
      <c r="A1329" s="24" t="s">
        <v>4089</v>
      </c>
      <c r="B1329" s="95" t="s">
        <v>4090</v>
      </c>
      <c r="C1329" s="95"/>
      <c r="D1329" s="96" t="s">
        <v>20</v>
      </c>
      <c r="E1329" s="96"/>
      <c r="F1329" s="24" t="s">
        <v>16</v>
      </c>
      <c r="G1329" s="97">
        <v>1</v>
      </c>
      <c r="H1329" s="97"/>
      <c r="I1329" s="98">
        <v>12.85</v>
      </c>
      <c r="J1329" s="98"/>
      <c r="K1329" s="27">
        <f>TRUNC(TRUNC(G1329,8)*I1329,2)</f>
        <v>12.85</v>
      </c>
    </row>
    <row r="1330" spans="1:11" ht="15" customHeight="1" x14ac:dyDescent="0.25">
      <c r="A1330" s="9"/>
      <c r="B1330" s="9"/>
      <c r="C1330" s="9"/>
      <c r="D1330" s="9"/>
      <c r="E1330" s="9"/>
      <c r="F1330" s="9"/>
      <c r="G1330" s="91" t="s">
        <v>3906</v>
      </c>
      <c r="H1330" s="91"/>
      <c r="I1330" s="91"/>
      <c r="J1330" s="91"/>
      <c r="K1330" s="28">
        <f>SUM(K1329:K1329)</f>
        <v>12.85</v>
      </c>
    </row>
    <row r="1331" spans="1:11" ht="15" customHeight="1" x14ac:dyDescent="0.25">
      <c r="A1331" s="93" t="s">
        <v>3907</v>
      </c>
      <c r="B1331" s="93"/>
      <c r="C1331" s="93"/>
      <c r="D1331" s="94" t="s">
        <v>3</v>
      </c>
      <c r="E1331" s="94"/>
      <c r="F1331" s="23" t="s">
        <v>4</v>
      </c>
      <c r="G1331" s="94" t="s">
        <v>3894</v>
      </c>
      <c r="H1331" s="94"/>
      <c r="I1331" s="94" t="s">
        <v>3895</v>
      </c>
      <c r="J1331" s="94"/>
      <c r="K1331" s="23" t="s">
        <v>3896</v>
      </c>
    </row>
    <row r="1332" spans="1:11" ht="15" customHeight="1" x14ac:dyDescent="0.25">
      <c r="A1332" s="24" t="s">
        <v>3961</v>
      </c>
      <c r="B1332" s="95" t="s">
        <v>3962</v>
      </c>
      <c r="C1332" s="95"/>
      <c r="D1332" s="96" t="s">
        <v>20</v>
      </c>
      <c r="E1332" s="96"/>
      <c r="F1332" s="24" t="s">
        <v>2056</v>
      </c>
      <c r="G1332" s="97">
        <v>2.7699999999999999E-2</v>
      </c>
      <c r="H1332" s="97"/>
      <c r="I1332" s="98">
        <v>29.5</v>
      </c>
      <c r="J1332" s="98"/>
      <c r="K1332" s="27">
        <f>TRUNC(TRUNC(G1332,8)*I1332,2)</f>
        <v>0.81</v>
      </c>
    </row>
    <row r="1333" spans="1:11" ht="15" customHeight="1" x14ac:dyDescent="0.25">
      <c r="A1333" s="24" t="s">
        <v>3910</v>
      </c>
      <c r="B1333" s="95" t="s">
        <v>3911</v>
      </c>
      <c r="C1333" s="95"/>
      <c r="D1333" s="96" t="s">
        <v>20</v>
      </c>
      <c r="E1333" s="96"/>
      <c r="F1333" s="24" t="s">
        <v>2056</v>
      </c>
      <c r="G1333" s="97">
        <v>0.1386</v>
      </c>
      <c r="H1333" s="97"/>
      <c r="I1333" s="98">
        <v>24.94</v>
      </c>
      <c r="J1333" s="98"/>
      <c r="K1333" s="27">
        <f>TRUNC(TRUNC(G1333,8)*I1333,2)</f>
        <v>3.45</v>
      </c>
    </row>
    <row r="1334" spans="1:11" ht="18" customHeight="1" x14ac:dyDescent="0.25">
      <c r="A1334" s="9"/>
      <c r="B1334" s="9"/>
      <c r="C1334" s="9"/>
      <c r="D1334" s="9"/>
      <c r="E1334" s="9"/>
      <c r="F1334" s="9"/>
      <c r="G1334" s="91" t="s">
        <v>3912</v>
      </c>
      <c r="H1334" s="91"/>
      <c r="I1334" s="91"/>
      <c r="J1334" s="91"/>
      <c r="K1334" s="28">
        <f>SUM(K1332:K1333)</f>
        <v>4.26</v>
      </c>
    </row>
    <row r="1335" spans="1:11" ht="15" customHeight="1" x14ac:dyDescent="0.25">
      <c r="A1335" s="9"/>
      <c r="B1335" s="9"/>
      <c r="C1335" s="9"/>
      <c r="D1335" s="9"/>
      <c r="E1335" s="9"/>
      <c r="F1335" s="9"/>
      <c r="G1335" s="92" t="s">
        <v>3913</v>
      </c>
      <c r="H1335" s="92"/>
      <c r="I1335" s="92"/>
      <c r="J1335" s="92"/>
      <c r="K1335" s="29">
        <f>ROUND(SUM(K1330,K1334),2)</f>
        <v>17.11</v>
      </c>
    </row>
    <row r="1336" spans="1:11" ht="9.9499999999999993" customHeight="1" x14ac:dyDescent="0.25">
      <c r="A1336" s="9"/>
      <c r="B1336" s="9"/>
      <c r="C1336" s="9"/>
      <c r="D1336" s="9"/>
      <c r="E1336" s="9"/>
      <c r="F1336" s="9"/>
      <c r="G1336" s="100"/>
      <c r="H1336" s="100"/>
      <c r="I1336" s="100"/>
      <c r="J1336" s="100"/>
      <c r="K1336" s="100"/>
    </row>
    <row r="1337" spans="1:11" ht="20.100000000000001" customHeight="1" x14ac:dyDescent="0.25">
      <c r="A1337" s="99" t="s">
        <v>2200</v>
      </c>
      <c r="B1337" s="99"/>
      <c r="C1337" s="99"/>
      <c r="D1337" s="99"/>
      <c r="E1337" s="99"/>
      <c r="F1337" s="99"/>
      <c r="G1337" s="99"/>
      <c r="H1337" s="99"/>
      <c r="I1337" s="99"/>
      <c r="J1337" s="99"/>
      <c r="K1337" s="99"/>
    </row>
    <row r="1338" spans="1:11" ht="12.95" customHeight="1" x14ac:dyDescent="0.25">
      <c r="A1338" s="107" t="s">
        <v>3984</v>
      </c>
      <c r="B1338" s="107"/>
      <c r="C1338" s="107"/>
      <c r="D1338" s="108" t="s">
        <v>3985</v>
      </c>
      <c r="E1338" s="87" t="s">
        <v>3986</v>
      </c>
      <c r="F1338" s="87"/>
      <c r="G1338" s="87" t="s">
        <v>3987</v>
      </c>
      <c r="H1338" s="87"/>
      <c r="I1338" s="87"/>
      <c r="J1338" s="87"/>
      <c r="K1338" s="87" t="s">
        <v>3988</v>
      </c>
    </row>
    <row r="1339" spans="1:11" ht="12" customHeight="1" x14ac:dyDescent="0.25">
      <c r="A1339" s="107"/>
      <c r="B1339" s="107"/>
      <c r="C1339" s="107"/>
      <c r="D1339" s="108"/>
      <c r="E1339" s="23" t="s">
        <v>3989</v>
      </c>
      <c r="F1339" s="23" t="s">
        <v>3990</v>
      </c>
      <c r="G1339" s="94" t="s">
        <v>3989</v>
      </c>
      <c r="H1339" s="94"/>
      <c r="I1339" s="94" t="s">
        <v>3990</v>
      </c>
      <c r="J1339" s="94"/>
      <c r="K1339" s="87"/>
    </row>
    <row r="1340" spans="1:11" ht="15.95" customHeight="1" x14ac:dyDescent="0.25">
      <c r="A1340" s="6" t="s">
        <v>4091</v>
      </c>
      <c r="B1340" s="104" t="s">
        <v>4092</v>
      </c>
      <c r="C1340" s="104"/>
      <c r="D1340" s="44">
        <v>1</v>
      </c>
      <c r="E1340" s="32">
        <v>0.8</v>
      </c>
      <c r="F1340" s="32">
        <v>0.19999999999999996</v>
      </c>
      <c r="G1340" s="105">
        <v>5.32</v>
      </c>
      <c r="H1340" s="105"/>
      <c r="I1340" s="105">
        <v>0.5</v>
      </c>
      <c r="J1340" s="105"/>
      <c r="K1340" s="33">
        <f>TRUNC(D1340*(TRUNC(E1340*G1340,4)+TRUNC(F1340*I1340,4)),4)</f>
        <v>4.3559999999999999</v>
      </c>
    </row>
    <row r="1341" spans="1:11" ht="15" customHeight="1" x14ac:dyDescent="0.25">
      <c r="A1341" s="1"/>
      <c r="B1341" s="1"/>
      <c r="C1341" s="1"/>
      <c r="D1341" s="1"/>
      <c r="E1341" s="1"/>
      <c r="F1341" s="1"/>
      <c r="G1341" s="85" t="s">
        <v>3999</v>
      </c>
      <c r="H1341" s="85"/>
      <c r="I1341" s="85"/>
      <c r="J1341" s="85"/>
      <c r="K1341" s="34">
        <f>SUM(K1339:K1340)</f>
        <v>4.3559999999999999</v>
      </c>
    </row>
    <row r="1342" spans="1:11" ht="20.100000000000001" customHeight="1" x14ac:dyDescent="0.25">
      <c r="A1342" s="106" t="s">
        <v>4000</v>
      </c>
      <c r="B1342" s="106"/>
      <c r="C1342" s="106"/>
      <c r="D1342" s="106"/>
      <c r="E1342" s="106"/>
      <c r="F1342" s="2" t="s">
        <v>4</v>
      </c>
      <c r="G1342" s="87" t="s">
        <v>4001</v>
      </c>
      <c r="H1342" s="87"/>
      <c r="I1342" s="87" t="s">
        <v>4002</v>
      </c>
      <c r="J1342" s="87"/>
      <c r="K1342" s="2" t="s">
        <v>3988</v>
      </c>
    </row>
    <row r="1343" spans="1:11" ht="15" customHeight="1" x14ac:dyDescent="0.25">
      <c r="A1343" s="6" t="s">
        <v>4093</v>
      </c>
      <c r="B1343" s="101" t="s">
        <v>4094</v>
      </c>
      <c r="C1343" s="101"/>
      <c r="D1343" s="101"/>
      <c r="E1343" s="101"/>
      <c r="F1343" s="6" t="s">
        <v>3940</v>
      </c>
      <c r="G1343" s="102">
        <v>0.1333</v>
      </c>
      <c r="H1343" s="102"/>
      <c r="I1343" s="103">
        <v>3.96</v>
      </c>
      <c r="J1343" s="103"/>
      <c r="K1343" s="7">
        <f>TRUNC(TRUNC(G1343,8)*I1343,2)</f>
        <v>0.52</v>
      </c>
    </row>
    <row r="1344" spans="1:11" ht="15" customHeight="1" x14ac:dyDescent="0.25">
      <c r="A1344" s="6" t="s">
        <v>4095</v>
      </c>
      <c r="B1344" s="101" t="s">
        <v>4096</v>
      </c>
      <c r="C1344" s="101"/>
      <c r="D1344" s="101"/>
      <c r="E1344" s="101"/>
      <c r="F1344" s="6" t="s">
        <v>3940</v>
      </c>
      <c r="G1344" s="102">
        <v>2</v>
      </c>
      <c r="H1344" s="102"/>
      <c r="I1344" s="103">
        <v>14.41</v>
      </c>
      <c r="J1344" s="103"/>
      <c r="K1344" s="7">
        <f>TRUNC(TRUNC(G1344,8)*I1344,2)</f>
        <v>28.82</v>
      </c>
    </row>
    <row r="1345" spans="1:11" ht="15" customHeight="1" x14ac:dyDescent="0.25">
      <c r="A1345" s="6" t="s">
        <v>4097</v>
      </c>
      <c r="B1345" s="101" t="s">
        <v>4098</v>
      </c>
      <c r="C1345" s="101"/>
      <c r="D1345" s="101"/>
      <c r="E1345" s="101"/>
      <c r="F1345" s="6" t="s">
        <v>3940</v>
      </c>
      <c r="G1345" s="102">
        <v>3</v>
      </c>
      <c r="H1345" s="102"/>
      <c r="I1345" s="103">
        <v>14.58</v>
      </c>
      <c r="J1345" s="103"/>
      <c r="K1345" s="7">
        <f>TRUNC(TRUNC(G1345,8)*I1345,2)</f>
        <v>43.74</v>
      </c>
    </row>
    <row r="1346" spans="1:11" ht="15" customHeight="1" x14ac:dyDescent="0.25">
      <c r="A1346" s="1"/>
      <c r="B1346" s="1"/>
      <c r="C1346" s="1"/>
      <c r="D1346" s="1"/>
      <c r="E1346" s="1"/>
      <c r="F1346" s="1"/>
      <c r="G1346" s="85" t="s">
        <v>4005</v>
      </c>
      <c r="H1346" s="85"/>
      <c r="I1346" s="85"/>
      <c r="J1346" s="85"/>
      <c r="K1346" s="29">
        <f>SUM(K1343:K1345)</f>
        <v>73.08</v>
      </c>
    </row>
    <row r="1347" spans="1:11" ht="15" customHeight="1" x14ac:dyDescent="0.25">
      <c r="A1347" s="9"/>
      <c r="B1347" s="9"/>
      <c r="C1347" s="9"/>
      <c r="D1347" s="9"/>
      <c r="E1347" s="9"/>
      <c r="F1347" s="9"/>
      <c r="G1347" s="92" t="s">
        <v>4006</v>
      </c>
      <c r="H1347" s="92"/>
      <c r="I1347" s="92"/>
      <c r="J1347" s="92"/>
      <c r="K1347" s="33">
        <f>SUM(K1341,K1346)</f>
        <v>77.435999999999993</v>
      </c>
    </row>
    <row r="1348" spans="1:11" ht="15" customHeight="1" x14ac:dyDescent="0.25">
      <c r="A1348" s="9"/>
      <c r="B1348" s="9"/>
      <c r="C1348" s="9"/>
      <c r="D1348" s="9"/>
      <c r="E1348" s="9"/>
      <c r="F1348" s="9"/>
      <c r="G1348" s="92" t="s">
        <v>4007</v>
      </c>
      <c r="H1348" s="92"/>
      <c r="I1348" s="92"/>
      <c r="J1348" s="92"/>
      <c r="K1348" s="35">
        <v>22.5</v>
      </c>
    </row>
    <row r="1349" spans="1:11" ht="15" customHeight="1" x14ac:dyDescent="0.25">
      <c r="A1349" s="9"/>
      <c r="B1349" s="9"/>
      <c r="C1349" s="9"/>
      <c r="D1349" s="9"/>
      <c r="E1349" s="9"/>
      <c r="F1349" s="9"/>
      <c r="G1349" s="92" t="s">
        <v>4008</v>
      </c>
      <c r="H1349" s="92"/>
      <c r="I1349" s="92"/>
      <c r="J1349" s="92"/>
      <c r="K1349" s="33">
        <f>TRUNC(K1347/K1348,4)</f>
        <v>3.4416000000000002</v>
      </c>
    </row>
    <row r="1350" spans="1:11" ht="15" customHeight="1" x14ac:dyDescent="0.25">
      <c r="A1350" s="9"/>
      <c r="B1350" s="9"/>
      <c r="C1350" s="9"/>
      <c r="D1350" s="9"/>
      <c r="E1350" s="9"/>
      <c r="F1350" s="9"/>
      <c r="G1350" s="92" t="s">
        <v>4029</v>
      </c>
      <c r="H1350" s="92"/>
      <c r="I1350" s="92"/>
      <c r="J1350" s="92"/>
      <c r="K1350" s="33">
        <f>SUM(K1349)</f>
        <v>3.4416000000000002</v>
      </c>
    </row>
    <row r="1351" spans="1:11" ht="15" customHeight="1" x14ac:dyDescent="0.25">
      <c r="A1351" s="9"/>
      <c r="B1351" s="9"/>
      <c r="C1351" s="9"/>
      <c r="D1351" s="9"/>
      <c r="E1351" s="9"/>
      <c r="F1351" s="9"/>
      <c r="G1351" s="92" t="s">
        <v>3913</v>
      </c>
      <c r="H1351" s="92"/>
      <c r="I1351" s="92"/>
      <c r="J1351" s="92"/>
      <c r="K1351" s="29">
        <f>ROUND(SUM(K1350),2)</f>
        <v>3.44</v>
      </c>
    </row>
    <row r="1352" spans="1:11" ht="9.9499999999999993" customHeight="1" x14ac:dyDescent="0.25">
      <c r="A1352" s="9"/>
      <c r="B1352" s="9"/>
      <c r="C1352" s="9"/>
      <c r="D1352" s="9"/>
      <c r="E1352" s="9"/>
      <c r="F1352" s="9"/>
      <c r="G1352" s="100"/>
      <c r="H1352" s="100"/>
      <c r="I1352" s="100"/>
      <c r="J1352" s="100"/>
      <c r="K1352" s="100"/>
    </row>
    <row r="1353" spans="1:11" ht="20.100000000000001" customHeight="1" x14ac:dyDescent="0.25">
      <c r="A1353" s="99" t="s">
        <v>2201</v>
      </c>
      <c r="B1353" s="99"/>
      <c r="C1353" s="99"/>
      <c r="D1353" s="99"/>
      <c r="E1353" s="99"/>
      <c r="F1353" s="99"/>
      <c r="G1353" s="99"/>
      <c r="H1353" s="99"/>
      <c r="I1353" s="99"/>
      <c r="J1353" s="99"/>
      <c r="K1353" s="99"/>
    </row>
    <row r="1354" spans="1:11" ht="15" customHeight="1" x14ac:dyDescent="0.25">
      <c r="A1354" s="93" t="s">
        <v>3893</v>
      </c>
      <c r="B1354" s="93"/>
      <c r="C1354" s="93"/>
      <c r="D1354" s="94" t="s">
        <v>3</v>
      </c>
      <c r="E1354" s="94"/>
      <c r="F1354" s="23" t="s">
        <v>4</v>
      </c>
      <c r="G1354" s="94" t="s">
        <v>3894</v>
      </c>
      <c r="H1354" s="94"/>
      <c r="I1354" s="94" t="s">
        <v>3895</v>
      </c>
      <c r="J1354" s="94"/>
      <c r="K1354" s="23" t="s">
        <v>3896</v>
      </c>
    </row>
    <row r="1355" spans="1:11" ht="15" customHeight="1" x14ac:dyDescent="0.25">
      <c r="A1355" s="24" t="s">
        <v>3951</v>
      </c>
      <c r="B1355" s="95" t="s">
        <v>3952</v>
      </c>
      <c r="C1355" s="95"/>
      <c r="D1355" s="96" t="s">
        <v>3953</v>
      </c>
      <c r="E1355" s="96"/>
      <c r="F1355" s="24" t="s">
        <v>3954</v>
      </c>
      <c r="G1355" s="97">
        <v>4.0000000000000001E-3</v>
      </c>
      <c r="H1355" s="97"/>
      <c r="I1355" s="98">
        <v>215</v>
      </c>
      <c r="J1355" s="98"/>
      <c r="K1355" s="27">
        <f>ROUND(ROUND(G1355,8)*I1355,2)</f>
        <v>0.86</v>
      </c>
    </row>
    <row r="1356" spans="1:11" ht="15" customHeight="1" x14ac:dyDescent="0.25">
      <c r="A1356" s="24" t="s">
        <v>3955</v>
      </c>
      <c r="B1356" s="95" t="s">
        <v>3956</v>
      </c>
      <c r="C1356" s="95"/>
      <c r="D1356" s="96" t="s">
        <v>20</v>
      </c>
      <c r="E1356" s="96"/>
      <c r="F1356" s="24" t="s">
        <v>3903</v>
      </c>
      <c r="G1356" s="97">
        <v>5.0000000000000001E-3</v>
      </c>
      <c r="H1356" s="97"/>
      <c r="I1356" s="98">
        <v>19.37</v>
      </c>
      <c r="J1356" s="98"/>
      <c r="K1356" s="27">
        <f>ROUND(ROUND(G1356,8)*I1356,2)</f>
        <v>0.1</v>
      </c>
    </row>
    <row r="1357" spans="1:11" ht="15" customHeight="1" x14ac:dyDescent="0.25">
      <c r="A1357" s="9"/>
      <c r="B1357" s="9"/>
      <c r="C1357" s="9"/>
      <c r="D1357" s="9"/>
      <c r="E1357" s="9"/>
      <c r="F1357" s="9"/>
      <c r="G1357" s="91" t="s">
        <v>3906</v>
      </c>
      <c r="H1357" s="91"/>
      <c r="I1357" s="91"/>
      <c r="J1357" s="91"/>
      <c r="K1357" s="28">
        <f>SUM(K1355:K1356)</f>
        <v>0.96</v>
      </c>
    </row>
    <row r="1358" spans="1:11" ht="15" customHeight="1" x14ac:dyDescent="0.25">
      <c r="A1358" s="93" t="s">
        <v>3907</v>
      </c>
      <c r="B1358" s="93"/>
      <c r="C1358" s="93"/>
      <c r="D1358" s="94" t="s">
        <v>3</v>
      </c>
      <c r="E1358" s="94"/>
      <c r="F1358" s="23" t="s">
        <v>4</v>
      </c>
      <c r="G1358" s="94" t="s">
        <v>3894</v>
      </c>
      <c r="H1358" s="94"/>
      <c r="I1358" s="94" t="s">
        <v>3895</v>
      </c>
      <c r="J1358" s="94"/>
      <c r="K1358" s="23" t="s">
        <v>3896</v>
      </c>
    </row>
    <row r="1359" spans="1:11" ht="21" customHeight="1" x14ac:dyDescent="0.25">
      <c r="A1359" s="24" t="s">
        <v>3908</v>
      </c>
      <c r="B1359" s="95" t="s">
        <v>3909</v>
      </c>
      <c r="C1359" s="95"/>
      <c r="D1359" s="96" t="s">
        <v>20</v>
      </c>
      <c r="E1359" s="96"/>
      <c r="F1359" s="24" t="s">
        <v>2056</v>
      </c>
      <c r="G1359" s="97">
        <v>0.03</v>
      </c>
      <c r="H1359" s="97"/>
      <c r="I1359" s="98">
        <v>32.24</v>
      </c>
      <c r="J1359" s="98"/>
      <c r="K1359" s="27">
        <f>ROUND(ROUND(G1359,8)*I1359,2)</f>
        <v>0.97</v>
      </c>
    </row>
    <row r="1360" spans="1:11" ht="15" customHeight="1" x14ac:dyDescent="0.25">
      <c r="A1360" s="24" t="s">
        <v>3910</v>
      </c>
      <c r="B1360" s="95" t="s">
        <v>3911</v>
      </c>
      <c r="C1360" s="95"/>
      <c r="D1360" s="96" t="s">
        <v>20</v>
      </c>
      <c r="E1360" s="96"/>
      <c r="F1360" s="24" t="s">
        <v>2056</v>
      </c>
      <c r="G1360" s="97">
        <v>0.03</v>
      </c>
      <c r="H1360" s="97"/>
      <c r="I1360" s="98">
        <v>24.94</v>
      </c>
      <c r="J1360" s="98"/>
      <c r="K1360" s="27">
        <f>ROUND(ROUND(G1360,8)*I1360,2)</f>
        <v>0.75</v>
      </c>
    </row>
    <row r="1361" spans="1:11" ht="18" customHeight="1" x14ac:dyDescent="0.25">
      <c r="A1361" s="9"/>
      <c r="B1361" s="9"/>
      <c r="C1361" s="9"/>
      <c r="D1361" s="9"/>
      <c r="E1361" s="9"/>
      <c r="F1361" s="9"/>
      <c r="G1361" s="91" t="s">
        <v>3912</v>
      </c>
      <c r="H1361" s="91"/>
      <c r="I1361" s="91"/>
      <c r="J1361" s="91"/>
      <c r="K1361" s="28">
        <f>SUM(K1359:K1360)</f>
        <v>1.72</v>
      </c>
    </row>
    <row r="1362" spans="1:11" ht="15" customHeight="1" x14ac:dyDescent="0.25">
      <c r="A1362" s="9"/>
      <c r="B1362" s="9"/>
      <c r="C1362" s="9"/>
      <c r="D1362" s="9"/>
      <c r="E1362" s="9"/>
      <c r="F1362" s="9"/>
      <c r="G1362" s="92" t="s">
        <v>3913</v>
      </c>
      <c r="H1362" s="92"/>
      <c r="I1362" s="92"/>
      <c r="J1362" s="92"/>
      <c r="K1362" s="29">
        <f>ROUND(SUM(K1357,K1361),2)</f>
        <v>2.68</v>
      </c>
    </row>
    <row r="1363" spans="1:11" ht="9.9499999999999993" customHeight="1" x14ac:dyDescent="0.25">
      <c r="A1363" s="9"/>
      <c r="B1363" s="9"/>
      <c r="C1363" s="9"/>
      <c r="D1363" s="9"/>
      <c r="E1363" s="9"/>
      <c r="F1363" s="9"/>
      <c r="G1363" s="100"/>
      <c r="H1363" s="100"/>
      <c r="I1363" s="100"/>
      <c r="J1363" s="100"/>
      <c r="K1363" s="100"/>
    </row>
    <row r="1364" spans="1:11" ht="20.100000000000001" customHeight="1" x14ac:dyDescent="0.25">
      <c r="A1364" s="99" t="s">
        <v>2202</v>
      </c>
      <c r="B1364" s="99"/>
      <c r="C1364" s="99"/>
      <c r="D1364" s="99"/>
      <c r="E1364" s="99"/>
      <c r="F1364" s="99"/>
      <c r="G1364" s="99"/>
      <c r="H1364" s="99"/>
      <c r="I1364" s="99"/>
      <c r="J1364" s="99"/>
      <c r="K1364" s="99"/>
    </row>
    <row r="1365" spans="1:11" ht="15" customHeight="1" x14ac:dyDescent="0.25">
      <c r="A1365" s="93" t="s">
        <v>3916</v>
      </c>
      <c r="B1365" s="93"/>
      <c r="C1365" s="93"/>
      <c r="D1365" s="94" t="s">
        <v>3</v>
      </c>
      <c r="E1365" s="94"/>
      <c r="F1365" s="23" t="s">
        <v>4</v>
      </c>
      <c r="G1365" s="94" t="s">
        <v>3894</v>
      </c>
      <c r="H1365" s="94"/>
      <c r="I1365" s="94" t="s">
        <v>3895</v>
      </c>
      <c r="J1365" s="94"/>
      <c r="K1365" s="23" t="s">
        <v>3896</v>
      </c>
    </row>
    <row r="1366" spans="1:11" ht="29.1" customHeight="1" x14ac:dyDescent="0.25">
      <c r="A1366" s="24" t="s">
        <v>3957</v>
      </c>
      <c r="B1366" s="95" t="s">
        <v>3958</v>
      </c>
      <c r="C1366" s="95"/>
      <c r="D1366" s="96" t="s">
        <v>20</v>
      </c>
      <c r="E1366" s="96"/>
      <c r="F1366" s="24" t="s">
        <v>3936</v>
      </c>
      <c r="G1366" s="97">
        <v>2.8999999999999998E-3</v>
      </c>
      <c r="H1366" s="97"/>
      <c r="I1366" s="98">
        <v>75.540000000000006</v>
      </c>
      <c r="J1366" s="98"/>
      <c r="K1366" s="27">
        <f>TRUNC(TRUNC(G1366,8)*I1366,2)</f>
        <v>0.21</v>
      </c>
    </row>
    <row r="1367" spans="1:11" ht="29.1" customHeight="1" x14ac:dyDescent="0.25">
      <c r="A1367" s="24" t="s">
        <v>3959</v>
      </c>
      <c r="B1367" s="95" t="s">
        <v>3960</v>
      </c>
      <c r="C1367" s="95"/>
      <c r="D1367" s="96" t="s">
        <v>20</v>
      </c>
      <c r="E1367" s="96"/>
      <c r="F1367" s="24" t="s">
        <v>30</v>
      </c>
      <c r="G1367" s="97">
        <v>1.6999999999999999E-3</v>
      </c>
      <c r="H1367" s="97"/>
      <c r="I1367" s="98">
        <v>198.53</v>
      </c>
      <c r="J1367" s="98"/>
      <c r="K1367" s="27">
        <f>TRUNC(TRUNC(G1367,8)*I1367,2)</f>
        <v>0.33</v>
      </c>
    </row>
    <row r="1368" spans="1:11" ht="18" customHeight="1" x14ac:dyDescent="0.25">
      <c r="A1368" s="9"/>
      <c r="B1368" s="9"/>
      <c r="C1368" s="9"/>
      <c r="D1368" s="9"/>
      <c r="E1368" s="9"/>
      <c r="F1368" s="9"/>
      <c r="G1368" s="91" t="s">
        <v>3919</v>
      </c>
      <c r="H1368" s="91"/>
      <c r="I1368" s="91"/>
      <c r="J1368" s="91"/>
      <c r="K1368" s="28">
        <f>SUM(K1366:K1367)</f>
        <v>0.54</v>
      </c>
    </row>
    <row r="1369" spans="1:11" ht="15" customHeight="1" x14ac:dyDescent="0.25">
      <c r="A1369" s="93" t="s">
        <v>3907</v>
      </c>
      <c r="B1369" s="93"/>
      <c r="C1369" s="93"/>
      <c r="D1369" s="94" t="s">
        <v>3</v>
      </c>
      <c r="E1369" s="94"/>
      <c r="F1369" s="23" t="s">
        <v>4</v>
      </c>
      <c r="G1369" s="94" t="s">
        <v>3894</v>
      </c>
      <c r="H1369" s="94"/>
      <c r="I1369" s="94" t="s">
        <v>3895</v>
      </c>
      <c r="J1369" s="94"/>
      <c r="K1369" s="23" t="s">
        <v>3896</v>
      </c>
    </row>
    <row r="1370" spans="1:11" ht="15" customHeight="1" x14ac:dyDescent="0.25">
      <c r="A1370" s="24" t="s">
        <v>3961</v>
      </c>
      <c r="B1370" s="95" t="s">
        <v>3962</v>
      </c>
      <c r="C1370" s="95"/>
      <c r="D1370" s="96" t="s">
        <v>20</v>
      </c>
      <c r="E1370" s="96"/>
      <c r="F1370" s="24" t="s">
        <v>2056</v>
      </c>
      <c r="G1370" s="97">
        <v>4.5999999999999999E-3</v>
      </c>
      <c r="H1370" s="97"/>
      <c r="I1370" s="98">
        <v>29.5</v>
      </c>
      <c r="J1370" s="98"/>
      <c r="K1370" s="27">
        <f>TRUNC(TRUNC(G1370,8)*I1370,2)</f>
        <v>0.13</v>
      </c>
    </row>
    <row r="1371" spans="1:11" ht="18" customHeight="1" x14ac:dyDescent="0.25">
      <c r="A1371" s="9"/>
      <c r="B1371" s="9"/>
      <c r="C1371" s="9"/>
      <c r="D1371" s="9"/>
      <c r="E1371" s="9"/>
      <c r="F1371" s="9"/>
      <c r="G1371" s="91" t="s">
        <v>3912</v>
      </c>
      <c r="H1371" s="91"/>
      <c r="I1371" s="91"/>
      <c r="J1371" s="91"/>
      <c r="K1371" s="28">
        <f>SUM(K1370:K1370)</f>
        <v>0.13</v>
      </c>
    </row>
    <row r="1372" spans="1:11" ht="15" customHeight="1" x14ac:dyDescent="0.25">
      <c r="A1372" s="9"/>
      <c r="B1372" s="9"/>
      <c r="C1372" s="9"/>
      <c r="D1372" s="9"/>
      <c r="E1372" s="9"/>
      <c r="F1372" s="9"/>
      <c r="G1372" s="92" t="s">
        <v>3913</v>
      </c>
      <c r="H1372" s="92"/>
      <c r="I1372" s="92"/>
      <c r="J1372" s="92"/>
      <c r="K1372" s="29">
        <f>ROUND(SUM(K1368,K1371),2)</f>
        <v>0.67</v>
      </c>
    </row>
    <row r="1373" spans="1:11" ht="9.9499999999999993" customHeight="1" x14ac:dyDescent="0.25">
      <c r="A1373" s="9"/>
      <c r="B1373" s="9"/>
      <c r="C1373" s="9"/>
      <c r="D1373" s="9"/>
      <c r="E1373" s="9"/>
      <c r="F1373" s="9"/>
      <c r="G1373" s="100"/>
      <c r="H1373" s="100"/>
      <c r="I1373" s="100"/>
      <c r="J1373" s="100"/>
      <c r="K1373" s="100"/>
    </row>
    <row r="1374" spans="1:11" ht="20.100000000000001" customHeight="1" x14ac:dyDescent="0.25">
      <c r="A1374" s="99" t="s">
        <v>2203</v>
      </c>
      <c r="B1374" s="99"/>
      <c r="C1374" s="99"/>
      <c r="D1374" s="99"/>
      <c r="E1374" s="99"/>
      <c r="F1374" s="99"/>
      <c r="G1374" s="99"/>
      <c r="H1374" s="99"/>
      <c r="I1374" s="99"/>
      <c r="J1374" s="99"/>
      <c r="K1374" s="99"/>
    </row>
    <row r="1375" spans="1:11" ht="15" customHeight="1" x14ac:dyDescent="0.25">
      <c r="A1375" s="93" t="s">
        <v>3916</v>
      </c>
      <c r="B1375" s="93"/>
      <c r="C1375" s="93"/>
      <c r="D1375" s="94" t="s">
        <v>3</v>
      </c>
      <c r="E1375" s="94"/>
      <c r="F1375" s="23" t="s">
        <v>4</v>
      </c>
      <c r="G1375" s="94" t="s">
        <v>3894</v>
      </c>
      <c r="H1375" s="94"/>
      <c r="I1375" s="94" t="s">
        <v>3895</v>
      </c>
      <c r="J1375" s="94"/>
      <c r="K1375" s="23" t="s">
        <v>3896</v>
      </c>
    </row>
    <row r="1376" spans="1:11" ht="29.1" customHeight="1" x14ac:dyDescent="0.25">
      <c r="A1376" s="24" t="s">
        <v>3957</v>
      </c>
      <c r="B1376" s="95" t="s">
        <v>3958</v>
      </c>
      <c r="C1376" s="95"/>
      <c r="D1376" s="96" t="s">
        <v>20</v>
      </c>
      <c r="E1376" s="96"/>
      <c r="F1376" s="24" t="s">
        <v>3936</v>
      </c>
      <c r="G1376" s="97">
        <v>1.95E-2</v>
      </c>
      <c r="H1376" s="97"/>
      <c r="I1376" s="98">
        <v>75.540000000000006</v>
      </c>
      <c r="J1376" s="98"/>
      <c r="K1376" s="27">
        <f>TRUNC(TRUNC(G1376,8)*I1376,2)</f>
        <v>1.47</v>
      </c>
    </row>
    <row r="1377" spans="1:11" ht="29.1" customHeight="1" x14ac:dyDescent="0.25">
      <c r="A1377" s="24" t="s">
        <v>3959</v>
      </c>
      <c r="B1377" s="95" t="s">
        <v>3960</v>
      </c>
      <c r="C1377" s="95"/>
      <c r="D1377" s="96" t="s">
        <v>20</v>
      </c>
      <c r="E1377" s="96"/>
      <c r="F1377" s="24" t="s">
        <v>30</v>
      </c>
      <c r="G1377" s="97">
        <v>1.15E-2</v>
      </c>
      <c r="H1377" s="97"/>
      <c r="I1377" s="98">
        <v>198.53</v>
      </c>
      <c r="J1377" s="98"/>
      <c r="K1377" s="27">
        <f>TRUNC(TRUNC(G1377,8)*I1377,2)</f>
        <v>2.2799999999999998</v>
      </c>
    </row>
    <row r="1378" spans="1:11" ht="18" customHeight="1" x14ac:dyDescent="0.25">
      <c r="A1378" s="9"/>
      <c r="B1378" s="9"/>
      <c r="C1378" s="9"/>
      <c r="D1378" s="9"/>
      <c r="E1378" s="9"/>
      <c r="F1378" s="9"/>
      <c r="G1378" s="91" t="s">
        <v>3919</v>
      </c>
      <c r="H1378" s="91"/>
      <c r="I1378" s="91"/>
      <c r="J1378" s="91"/>
      <c r="K1378" s="28">
        <f>SUM(K1376:K1377)</f>
        <v>3.75</v>
      </c>
    </row>
    <row r="1379" spans="1:11" ht="15" customHeight="1" x14ac:dyDescent="0.25">
      <c r="A1379" s="93" t="s">
        <v>3907</v>
      </c>
      <c r="B1379" s="93"/>
      <c r="C1379" s="93"/>
      <c r="D1379" s="94" t="s">
        <v>3</v>
      </c>
      <c r="E1379" s="94"/>
      <c r="F1379" s="23" t="s">
        <v>4</v>
      </c>
      <c r="G1379" s="94" t="s">
        <v>3894</v>
      </c>
      <c r="H1379" s="94"/>
      <c r="I1379" s="94" t="s">
        <v>3895</v>
      </c>
      <c r="J1379" s="94"/>
      <c r="K1379" s="23" t="s">
        <v>3896</v>
      </c>
    </row>
    <row r="1380" spans="1:11" ht="15" customHeight="1" x14ac:dyDescent="0.25">
      <c r="A1380" s="24" t="s">
        <v>3910</v>
      </c>
      <c r="B1380" s="95" t="s">
        <v>3911</v>
      </c>
      <c r="C1380" s="95"/>
      <c r="D1380" s="96" t="s">
        <v>20</v>
      </c>
      <c r="E1380" s="96"/>
      <c r="F1380" s="24" t="s">
        <v>2056</v>
      </c>
      <c r="G1380" s="97">
        <v>3.1E-2</v>
      </c>
      <c r="H1380" s="97"/>
      <c r="I1380" s="98">
        <v>24.94</v>
      </c>
      <c r="J1380" s="98"/>
      <c r="K1380" s="27">
        <f>TRUNC(TRUNC(G1380,8)*I1380,2)</f>
        <v>0.77</v>
      </c>
    </row>
    <row r="1381" spans="1:11" ht="18" customHeight="1" x14ac:dyDescent="0.25">
      <c r="A1381" s="9"/>
      <c r="B1381" s="9"/>
      <c r="C1381" s="9"/>
      <c r="D1381" s="9"/>
      <c r="E1381" s="9"/>
      <c r="F1381" s="9"/>
      <c r="G1381" s="91" t="s">
        <v>3912</v>
      </c>
      <c r="H1381" s="91"/>
      <c r="I1381" s="91"/>
      <c r="J1381" s="91"/>
      <c r="K1381" s="28">
        <f>SUM(K1380:K1380)</f>
        <v>0.77</v>
      </c>
    </row>
    <row r="1382" spans="1:11" ht="15" customHeight="1" x14ac:dyDescent="0.25">
      <c r="A1382" s="9"/>
      <c r="B1382" s="9"/>
      <c r="C1382" s="9"/>
      <c r="D1382" s="9"/>
      <c r="E1382" s="9"/>
      <c r="F1382" s="9"/>
      <c r="G1382" s="92" t="s">
        <v>3913</v>
      </c>
      <c r="H1382" s="92"/>
      <c r="I1382" s="92"/>
      <c r="J1382" s="92"/>
      <c r="K1382" s="29">
        <f>ROUND(SUM(K1378,K1381),2)</f>
        <v>4.5199999999999996</v>
      </c>
    </row>
    <row r="1383" spans="1:11" ht="9.9499999999999993" customHeight="1" x14ac:dyDescent="0.25">
      <c r="A1383" s="9"/>
      <c r="B1383" s="9"/>
      <c r="C1383" s="9"/>
      <c r="D1383" s="9"/>
      <c r="E1383" s="9"/>
      <c r="F1383" s="9"/>
      <c r="G1383" s="100"/>
      <c r="H1383" s="100"/>
      <c r="I1383" s="100"/>
      <c r="J1383" s="100"/>
      <c r="K1383" s="100"/>
    </row>
    <row r="1384" spans="1:11" ht="20.100000000000001" customHeight="1" x14ac:dyDescent="0.25">
      <c r="A1384" s="99" t="s">
        <v>2204</v>
      </c>
      <c r="B1384" s="99"/>
      <c r="C1384" s="99"/>
      <c r="D1384" s="99"/>
      <c r="E1384" s="99"/>
      <c r="F1384" s="99"/>
      <c r="G1384" s="99"/>
      <c r="H1384" s="99"/>
      <c r="I1384" s="99"/>
      <c r="J1384" s="99"/>
      <c r="K1384" s="99"/>
    </row>
    <row r="1385" spans="1:11" ht="15" customHeight="1" x14ac:dyDescent="0.25">
      <c r="A1385" s="93" t="s">
        <v>3916</v>
      </c>
      <c r="B1385" s="93"/>
      <c r="C1385" s="93"/>
      <c r="D1385" s="94" t="s">
        <v>3</v>
      </c>
      <c r="E1385" s="94"/>
      <c r="F1385" s="23" t="s">
        <v>4</v>
      </c>
      <c r="G1385" s="94" t="s">
        <v>3894</v>
      </c>
      <c r="H1385" s="94"/>
      <c r="I1385" s="94" t="s">
        <v>3895</v>
      </c>
      <c r="J1385" s="94"/>
      <c r="K1385" s="23" t="s">
        <v>3896</v>
      </c>
    </row>
    <row r="1386" spans="1:11" ht="29.1" customHeight="1" x14ac:dyDescent="0.25">
      <c r="A1386" s="24" t="s">
        <v>3963</v>
      </c>
      <c r="B1386" s="95" t="s">
        <v>3964</v>
      </c>
      <c r="C1386" s="95"/>
      <c r="D1386" s="96" t="s">
        <v>20</v>
      </c>
      <c r="E1386" s="96"/>
      <c r="F1386" s="24" t="s">
        <v>3936</v>
      </c>
      <c r="G1386" s="97">
        <v>0.86950000000000005</v>
      </c>
      <c r="H1386" s="97"/>
      <c r="I1386" s="98">
        <v>8.9</v>
      </c>
      <c r="J1386" s="98"/>
      <c r="K1386" s="27">
        <f>TRUNC(TRUNC(G1386,8)*I1386,2)</f>
        <v>7.73</v>
      </c>
    </row>
    <row r="1387" spans="1:11" ht="29.1" customHeight="1" x14ac:dyDescent="0.25">
      <c r="A1387" s="24" t="s">
        <v>3965</v>
      </c>
      <c r="B1387" s="95" t="s">
        <v>3966</v>
      </c>
      <c r="C1387" s="95"/>
      <c r="D1387" s="96" t="s">
        <v>20</v>
      </c>
      <c r="E1387" s="96"/>
      <c r="F1387" s="24" t="s">
        <v>30</v>
      </c>
      <c r="G1387" s="97">
        <v>1.137</v>
      </c>
      <c r="H1387" s="97"/>
      <c r="I1387" s="98">
        <v>32.76</v>
      </c>
      <c r="J1387" s="98"/>
      <c r="K1387" s="27">
        <f>TRUNC(TRUNC(G1387,8)*I1387,2)</f>
        <v>37.24</v>
      </c>
    </row>
    <row r="1388" spans="1:11" ht="21" customHeight="1" x14ac:dyDescent="0.25">
      <c r="A1388" s="24" t="s">
        <v>3967</v>
      </c>
      <c r="B1388" s="95" t="s">
        <v>3968</v>
      </c>
      <c r="C1388" s="95"/>
      <c r="D1388" s="96" t="s">
        <v>20</v>
      </c>
      <c r="E1388" s="96"/>
      <c r="F1388" s="24" t="s">
        <v>3936</v>
      </c>
      <c r="G1388" s="97">
        <v>0.86950000000000005</v>
      </c>
      <c r="H1388" s="97"/>
      <c r="I1388" s="98">
        <v>27.59</v>
      </c>
      <c r="J1388" s="98"/>
      <c r="K1388" s="27">
        <f>TRUNC(TRUNC(G1388,8)*I1388,2)</f>
        <v>23.98</v>
      </c>
    </row>
    <row r="1389" spans="1:11" ht="21" customHeight="1" x14ac:dyDescent="0.25">
      <c r="A1389" s="24" t="s">
        <v>3969</v>
      </c>
      <c r="B1389" s="95" t="s">
        <v>3970</v>
      </c>
      <c r="C1389" s="95"/>
      <c r="D1389" s="96" t="s">
        <v>20</v>
      </c>
      <c r="E1389" s="96"/>
      <c r="F1389" s="24" t="s">
        <v>30</v>
      </c>
      <c r="G1389" s="97">
        <v>1.137</v>
      </c>
      <c r="H1389" s="97"/>
      <c r="I1389" s="98">
        <v>28.09</v>
      </c>
      <c r="J1389" s="98"/>
      <c r="K1389" s="27">
        <f>TRUNC(TRUNC(G1389,8)*I1389,2)</f>
        <v>31.93</v>
      </c>
    </row>
    <row r="1390" spans="1:11" ht="18" customHeight="1" x14ac:dyDescent="0.25">
      <c r="A1390" s="9"/>
      <c r="B1390" s="9"/>
      <c r="C1390" s="9"/>
      <c r="D1390" s="9"/>
      <c r="E1390" s="9"/>
      <c r="F1390" s="9"/>
      <c r="G1390" s="91" t="s">
        <v>3919</v>
      </c>
      <c r="H1390" s="91"/>
      <c r="I1390" s="91"/>
      <c r="J1390" s="91"/>
      <c r="K1390" s="28">
        <f>SUM(K1386:K1389)</f>
        <v>100.88</v>
      </c>
    </row>
    <row r="1391" spans="1:11" ht="15" customHeight="1" x14ac:dyDescent="0.25">
      <c r="A1391" s="93" t="s">
        <v>3907</v>
      </c>
      <c r="B1391" s="93"/>
      <c r="C1391" s="93"/>
      <c r="D1391" s="94" t="s">
        <v>3</v>
      </c>
      <c r="E1391" s="94"/>
      <c r="F1391" s="23" t="s">
        <v>4</v>
      </c>
      <c r="G1391" s="94" t="s">
        <v>3894</v>
      </c>
      <c r="H1391" s="94"/>
      <c r="I1391" s="94" t="s">
        <v>3895</v>
      </c>
      <c r="J1391" s="94"/>
      <c r="K1391" s="23" t="s">
        <v>3896</v>
      </c>
    </row>
    <row r="1392" spans="1:11" ht="15" customHeight="1" x14ac:dyDescent="0.25">
      <c r="A1392" s="24" t="s">
        <v>3971</v>
      </c>
      <c r="B1392" s="95" t="s">
        <v>3972</v>
      </c>
      <c r="C1392" s="95"/>
      <c r="D1392" s="96" t="s">
        <v>20</v>
      </c>
      <c r="E1392" s="96"/>
      <c r="F1392" s="24" t="s">
        <v>2056</v>
      </c>
      <c r="G1392" s="97">
        <v>7.22E-2</v>
      </c>
      <c r="H1392" s="97"/>
      <c r="I1392" s="98">
        <v>32.69</v>
      </c>
      <c r="J1392" s="98"/>
      <c r="K1392" s="27">
        <f>TRUNC(TRUNC(G1392,8)*I1392,2)</f>
        <v>2.36</v>
      </c>
    </row>
    <row r="1393" spans="1:11" ht="15" customHeight="1" x14ac:dyDescent="0.25">
      <c r="A1393" s="24" t="s">
        <v>3910</v>
      </c>
      <c r="B1393" s="95" t="s">
        <v>3911</v>
      </c>
      <c r="C1393" s="95"/>
      <c r="D1393" s="96" t="s">
        <v>20</v>
      </c>
      <c r="E1393" s="96"/>
      <c r="F1393" s="24" t="s">
        <v>2056</v>
      </c>
      <c r="G1393" s="97">
        <v>0.44790000000000002</v>
      </c>
      <c r="H1393" s="97"/>
      <c r="I1393" s="98">
        <v>24.94</v>
      </c>
      <c r="J1393" s="98"/>
      <c r="K1393" s="27">
        <f>TRUNC(TRUNC(G1393,8)*I1393,2)</f>
        <v>11.17</v>
      </c>
    </row>
    <row r="1394" spans="1:11" ht="18" customHeight="1" x14ac:dyDescent="0.25">
      <c r="A1394" s="9"/>
      <c r="B1394" s="9"/>
      <c r="C1394" s="9"/>
      <c r="D1394" s="9"/>
      <c r="E1394" s="9"/>
      <c r="F1394" s="9"/>
      <c r="G1394" s="91" t="s">
        <v>3912</v>
      </c>
      <c r="H1394" s="91"/>
      <c r="I1394" s="91"/>
      <c r="J1394" s="91"/>
      <c r="K1394" s="28">
        <f>SUM(K1392:K1393)</f>
        <v>13.53</v>
      </c>
    </row>
    <row r="1395" spans="1:11" ht="15" customHeight="1" x14ac:dyDescent="0.25">
      <c r="A1395" s="9"/>
      <c r="B1395" s="9"/>
      <c r="C1395" s="9"/>
      <c r="D1395" s="9"/>
      <c r="E1395" s="9"/>
      <c r="F1395" s="9"/>
      <c r="G1395" s="92" t="s">
        <v>3913</v>
      </c>
      <c r="H1395" s="92"/>
      <c r="I1395" s="92"/>
      <c r="J1395" s="92"/>
      <c r="K1395" s="29">
        <f>ROUND(SUM(K1390,K1394),2)</f>
        <v>114.41</v>
      </c>
    </row>
    <row r="1396" spans="1:11" ht="9.9499999999999993" customHeight="1" x14ac:dyDescent="0.25">
      <c r="A1396" s="9"/>
      <c r="B1396" s="9"/>
      <c r="C1396" s="9"/>
      <c r="D1396" s="9"/>
      <c r="E1396" s="9"/>
      <c r="F1396" s="9"/>
      <c r="G1396" s="100"/>
      <c r="H1396" s="100"/>
      <c r="I1396" s="100"/>
      <c r="J1396" s="100"/>
      <c r="K1396" s="100"/>
    </row>
    <row r="1397" spans="1:11" ht="20.100000000000001" customHeight="1" x14ac:dyDescent="0.25">
      <c r="A1397" s="99" t="s">
        <v>2205</v>
      </c>
      <c r="B1397" s="99"/>
      <c r="C1397" s="99"/>
      <c r="D1397" s="99"/>
      <c r="E1397" s="99"/>
      <c r="F1397" s="99"/>
      <c r="G1397" s="99"/>
      <c r="H1397" s="99"/>
      <c r="I1397" s="99"/>
      <c r="J1397" s="99"/>
      <c r="K1397" s="99"/>
    </row>
    <row r="1398" spans="1:11" ht="15" customHeight="1" x14ac:dyDescent="0.25">
      <c r="A1398" s="93" t="s">
        <v>3916</v>
      </c>
      <c r="B1398" s="93"/>
      <c r="C1398" s="93"/>
      <c r="D1398" s="94" t="s">
        <v>3</v>
      </c>
      <c r="E1398" s="94"/>
      <c r="F1398" s="23" t="s">
        <v>4</v>
      </c>
      <c r="G1398" s="94" t="s">
        <v>3894</v>
      </c>
      <c r="H1398" s="94"/>
      <c r="I1398" s="94" t="s">
        <v>3895</v>
      </c>
      <c r="J1398" s="94"/>
      <c r="K1398" s="23" t="s">
        <v>3896</v>
      </c>
    </row>
    <row r="1399" spans="1:11" ht="38.1" customHeight="1" x14ac:dyDescent="0.25">
      <c r="A1399" s="24" t="s">
        <v>3973</v>
      </c>
      <c r="B1399" s="95" t="s">
        <v>3974</v>
      </c>
      <c r="C1399" s="95"/>
      <c r="D1399" s="96" t="s">
        <v>20</v>
      </c>
      <c r="E1399" s="96"/>
      <c r="F1399" s="24" t="s">
        <v>3936</v>
      </c>
      <c r="G1399" s="97">
        <v>6.3E-3</v>
      </c>
      <c r="H1399" s="97"/>
      <c r="I1399" s="98">
        <v>94.61</v>
      </c>
      <c r="J1399" s="98"/>
      <c r="K1399" s="27">
        <f>TRUNC(TRUNC(G1399,8)*I1399,2)</f>
        <v>0.59</v>
      </c>
    </row>
    <row r="1400" spans="1:11" ht="38.1" customHeight="1" x14ac:dyDescent="0.25">
      <c r="A1400" s="24" t="s">
        <v>3975</v>
      </c>
      <c r="B1400" s="95" t="s">
        <v>3976</v>
      </c>
      <c r="C1400" s="95"/>
      <c r="D1400" s="96" t="s">
        <v>20</v>
      </c>
      <c r="E1400" s="96"/>
      <c r="F1400" s="24" t="s">
        <v>30</v>
      </c>
      <c r="G1400" s="97">
        <v>1.0200000000000001E-2</v>
      </c>
      <c r="H1400" s="97"/>
      <c r="I1400" s="98">
        <v>370.94</v>
      </c>
      <c r="J1400" s="98"/>
      <c r="K1400" s="27">
        <f>TRUNC(TRUNC(G1400,8)*I1400,2)</f>
        <v>3.78</v>
      </c>
    </row>
    <row r="1401" spans="1:11" ht="29.1" customHeight="1" x14ac:dyDescent="0.25">
      <c r="A1401" s="24" t="s">
        <v>3977</v>
      </c>
      <c r="B1401" s="95" t="s">
        <v>3978</v>
      </c>
      <c r="C1401" s="95"/>
      <c r="D1401" s="96" t="s">
        <v>20</v>
      </c>
      <c r="E1401" s="96"/>
      <c r="F1401" s="24" t="s">
        <v>3936</v>
      </c>
      <c r="G1401" s="97">
        <v>4.8999999999999998E-3</v>
      </c>
      <c r="H1401" s="97"/>
      <c r="I1401" s="98">
        <v>74.180000000000007</v>
      </c>
      <c r="J1401" s="98"/>
      <c r="K1401" s="27">
        <f>TRUNC(TRUNC(G1401,8)*I1401,2)</f>
        <v>0.36</v>
      </c>
    </row>
    <row r="1402" spans="1:11" ht="29.1" customHeight="1" x14ac:dyDescent="0.25">
      <c r="A1402" s="24" t="s">
        <v>3979</v>
      </c>
      <c r="B1402" s="95" t="s">
        <v>3980</v>
      </c>
      <c r="C1402" s="95"/>
      <c r="D1402" s="96" t="s">
        <v>20</v>
      </c>
      <c r="E1402" s="96"/>
      <c r="F1402" s="24" t="s">
        <v>30</v>
      </c>
      <c r="G1402" s="97">
        <v>5.5999999999999999E-3</v>
      </c>
      <c r="H1402" s="97"/>
      <c r="I1402" s="98">
        <v>166.79</v>
      </c>
      <c r="J1402" s="98"/>
      <c r="K1402" s="27">
        <f>TRUNC(TRUNC(G1402,8)*I1402,2)</f>
        <v>0.93</v>
      </c>
    </row>
    <row r="1403" spans="1:11" ht="18" customHeight="1" x14ac:dyDescent="0.25">
      <c r="A1403" s="9"/>
      <c r="B1403" s="9"/>
      <c r="C1403" s="9"/>
      <c r="D1403" s="9"/>
      <c r="E1403" s="9"/>
      <c r="F1403" s="9"/>
      <c r="G1403" s="91" t="s">
        <v>3919</v>
      </c>
      <c r="H1403" s="91"/>
      <c r="I1403" s="91"/>
      <c r="J1403" s="91"/>
      <c r="K1403" s="28">
        <f>SUM(K1399:K1402)</f>
        <v>5.66</v>
      </c>
    </row>
    <row r="1404" spans="1:11" ht="15" customHeight="1" x14ac:dyDescent="0.25">
      <c r="A1404" s="9"/>
      <c r="B1404" s="9"/>
      <c r="C1404" s="9"/>
      <c r="D1404" s="9"/>
      <c r="E1404" s="9"/>
      <c r="F1404" s="9"/>
      <c r="G1404" s="92" t="s">
        <v>3913</v>
      </c>
      <c r="H1404" s="92"/>
      <c r="I1404" s="92"/>
      <c r="J1404" s="92"/>
      <c r="K1404" s="29">
        <f>ROUND(SUM(K1403),2)</f>
        <v>5.66</v>
      </c>
    </row>
    <row r="1405" spans="1:11" ht="9.9499999999999993" customHeight="1" x14ac:dyDescent="0.25">
      <c r="A1405" s="9"/>
      <c r="B1405" s="9"/>
      <c r="C1405" s="9"/>
      <c r="D1405" s="9"/>
      <c r="E1405" s="9"/>
      <c r="F1405" s="9"/>
      <c r="G1405" s="100"/>
      <c r="H1405" s="100"/>
      <c r="I1405" s="100"/>
      <c r="J1405" s="100"/>
      <c r="K1405" s="100"/>
    </row>
    <row r="1406" spans="1:11" ht="20.100000000000001" customHeight="1" x14ac:dyDescent="0.25">
      <c r="A1406" s="99" t="s">
        <v>2206</v>
      </c>
      <c r="B1406" s="99"/>
      <c r="C1406" s="99"/>
      <c r="D1406" s="99"/>
      <c r="E1406" s="99"/>
      <c r="F1406" s="99"/>
      <c r="G1406" s="99"/>
      <c r="H1406" s="99"/>
      <c r="I1406" s="99"/>
      <c r="J1406" s="99"/>
      <c r="K1406" s="99"/>
    </row>
    <row r="1407" spans="1:11" ht="15" customHeight="1" x14ac:dyDescent="0.25">
      <c r="A1407" s="93" t="s">
        <v>3916</v>
      </c>
      <c r="B1407" s="93"/>
      <c r="C1407" s="93"/>
      <c r="D1407" s="94" t="s">
        <v>3</v>
      </c>
      <c r="E1407" s="94"/>
      <c r="F1407" s="23" t="s">
        <v>4</v>
      </c>
      <c r="G1407" s="94" t="s">
        <v>3894</v>
      </c>
      <c r="H1407" s="94"/>
      <c r="I1407" s="94" t="s">
        <v>3895</v>
      </c>
      <c r="J1407" s="94"/>
      <c r="K1407" s="23" t="s">
        <v>3896</v>
      </c>
    </row>
    <row r="1408" spans="1:11" ht="38.1" customHeight="1" x14ac:dyDescent="0.25">
      <c r="A1408" s="24" t="s">
        <v>3973</v>
      </c>
      <c r="B1408" s="95" t="s">
        <v>3974</v>
      </c>
      <c r="C1408" s="95"/>
      <c r="D1408" s="96" t="s">
        <v>20</v>
      </c>
      <c r="E1408" s="96"/>
      <c r="F1408" s="24" t="s">
        <v>3936</v>
      </c>
      <c r="G1408" s="97">
        <v>1.2999999999999999E-3</v>
      </c>
      <c r="H1408" s="97"/>
      <c r="I1408" s="98">
        <v>94.61</v>
      </c>
      <c r="J1408" s="98"/>
      <c r="K1408" s="27">
        <f>TRUNC(TRUNC(G1408,8)*I1408,2)</f>
        <v>0.12</v>
      </c>
    </row>
    <row r="1409" spans="1:11" ht="38.1" customHeight="1" x14ac:dyDescent="0.25">
      <c r="A1409" s="24" t="s">
        <v>3975</v>
      </c>
      <c r="B1409" s="95" t="s">
        <v>3976</v>
      </c>
      <c r="C1409" s="95"/>
      <c r="D1409" s="96" t="s">
        <v>20</v>
      </c>
      <c r="E1409" s="96"/>
      <c r="F1409" s="24" t="s">
        <v>30</v>
      </c>
      <c r="G1409" s="97">
        <v>3.0999999999999999E-3</v>
      </c>
      <c r="H1409" s="97"/>
      <c r="I1409" s="98">
        <v>370.94</v>
      </c>
      <c r="J1409" s="98"/>
      <c r="K1409" s="27">
        <f>TRUNC(TRUNC(G1409,8)*I1409,2)</f>
        <v>1.1399999999999999</v>
      </c>
    </row>
    <row r="1410" spans="1:11" ht="18" customHeight="1" x14ac:dyDescent="0.25">
      <c r="A1410" s="9"/>
      <c r="B1410" s="9"/>
      <c r="C1410" s="9"/>
      <c r="D1410" s="9"/>
      <c r="E1410" s="9"/>
      <c r="F1410" s="9"/>
      <c r="G1410" s="91" t="s">
        <v>3919</v>
      </c>
      <c r="H1410" s="91"/>
      <c r="I1410" s="91"/>
      <c r="J1410" s="91"/>
      <c r="K1410" s="28">
        <f>SUM(K1408:K1409)</f>
        <v>1.2599999999999998</v>
      </c>
    </row>
    <row r="1411" spans="1:11" ht="15" customHeight="1" x14ac:dyDescent="0.25">
      <c r="A1411" s="9"/>
      <c r="B1411" s="9"/>
      <c r="C1411" s="9"/>
      <c r="D1411" s="9"/>
      <c r="E1411" s="9"/>
      <c r="F1411" s="9"/>
      <c r="G1411" s="92" t="s">
        <v>3913</v>
      </c>
      <c r="H1411" s="92"/>
      <c r="I1411" s="92"/>
      <c r="J1411" s="92"/>
      <c r="K1411" s="29">
        <f>ROUND(SUM(K1410),2)</f>
        <v>1.26</v>
      </c>
    </row>
    <row r="1412" spans="1:11" ht="9.9499999999999993" customHeight="1" x14ac:dyDescent="0.25">
      <c r="A1412" s="9"/>
      <c r="B1412" s="9"/>
      <c r="C1412" s="9"/>
      <c r="D1412" s="9"/>
      <c r="E1412" s="9"/>
      <c r="F1412" s="9"/>
      <c r="G1412" s="100"/>
      <c r="H1412" s="100"/>
      <c r="I1412" s="100"/>
      <c r="J1412" s="100"/>
      <c r="K1412" s="100"/>
    </row>
    <row r="1413" spans="1:11" ht="20.100000000000001" customHeight="1" x14ac:dyDescent="0.25">
      <c r="A1413" s="99" t="s">
        <v>2207</v>
      </c>
      <c r="B1413" s="99"/>
      <c r="C1413" s="99"/>
      <c r="D1413" s="99"/>
      <c r="E1413" s="99"/>
      <c r="F1413" s="99"/>
      <c r="G1413" s="99"/>
      <c r="H1413" s="99"/>
      <c r="I1413" s="99"/>
      <c r="J1413" s="99"/>
      <c r="K1413" s="99"/>
    </row>
    <row r="1414" spans="1:11" ht="15" customHeight="1" x14ac:dyDescent="0.25">
      <c r="A1414" s="93" t="s">
        <v>3916</v>
      </c>
      <c r="B1414" s="93"/>
      <c r="C1414" s="93"/>
      <c r="D1414" s="94" t="s">
        <v>3</v>
      </c>
      <c r="E1414" s="94"/>
      <c r="F1414" s="23" t="s">
        <v>4</v>
      </c>
      <c r="G1414" s="94" t="s">
        <v>3894</v>
      </c>
      <c r="H1414" s="94"/>
      <c r="I1414" s="94" t="s">
        <v>3895</v>
      </c>
      <c r="J1414" s="94"/>
      <c r="K1414" s="23" t="s">
        <v>3896</v>
      </c>
    </row>
    <row r="1415" spans="1:11" ht="38.1" customHeight="1" x14ac:dyDescent="0.25">
      <c r="A1415" s="24" t="s">
        <v>3973</v>
      </c>
      <c r="B1415" s="95" t="s">
        <v>3974</v>
      </c>
      <c r="C1415" s="95"/>
      <c r="D1415" s="96" t="s">
        <v>20</v>
      </c>
      <c r="E1415" s="96"/>
      <c r="F1415" s="24" t="s">
        <v>3936</v>
      </c>
      <c r="G1415" s="97">
        <v>5.0000000000000001E-4</v>
      </c>
      <c r="H1415" s="97"/>
      <c r="I1415" s="98">
        <v>94.61</v>
      </c>
      <c r="J1415" s="98"/>
      <c r="K1415" s="27">
        <f>TRUNC(TRUNC(G1415,8)*I1415,2)</f>
        <v>0.04</v>
      </c>
    </row>
    <row r="1416" spans="1:11" ht="38.1" customHeight="1" x14ac:dyDescent="0.25">
      <c r="A1416" s="24" t="s">
        <v>3975</v>
      </c>
      <c r="B1416" s="95" t="s">
        <v>3976</v>
      </c>
      <c r="C1416" s="95"/>
      <c r="D1416" s="96" t="s">
        <v>20</v>
      </c>
      <c r="E1416" s="96"/>
      <c r="F1416" s="24" t="s">
        <v>30</v>
      </c>
      <c r="G1416" s="97">
        <v>1.1999999999999999E-3</v>
      </c>
      <c r="H1416" s="97"/>
      <c r="I1416" s="98">
        <v>370.94</v>
      </c>
      <c r="J1416" s="98"/>
      <c r="K1416" s="27">
        <f>TRUNC(TRUNC(G1416,8)*I1416,2)</f>
        <v>0.44</v>
      </c>
    </row>
    <row r="1417" spans="1:11" ht="18" customHeight="1" x14ac:dyDescent="0.25">
      <c r="A1417" s="9"/>
      <c r="B1417" s="9"/>
      <c r="C1417" s="9"/>
      <c r="D1417" s="9"/>
      <c r="E1417" s="9"/>
      <c r="F1417" s="9"/>
      <c r="G1417" s="91" t="s">
        <v>3919</v>
      </c>
      <c r="H1417" s="91"/>
      <c r="I1417" s="91"/>
      <c r="J1417" s="91"/>
      <c r="K1417" s="28">
        <f>SUM(K1415:K1416)</f>
        <v>0.48</v>
      </c>
    </row>
    <row r="1418" spans="1:11" ht="15" customHeight="1" x14ac:dyDescent="0.25">
      <c r="A1418" s="9"/>
      <c r="B1418" s="9"/>
      <c r="C1418" s="9"/>
      <c r="D1418" s="9"/>
      <c r="E1418" s="9"/>
      <c r="F1418" s="9"/>
      <c r="G1418" s="92" t="s">
        <v>3913</v>
      </c>
      <c r="H1418" s="92"/>
      <c r="I1418" s="92"/>
      <c r="J1418" s="92"/>
      <c r="K1418" s="29">
        <f>ROUND(SUM(K1417),2)</f>
        <v>0.48</v>
      </c>
    </row>
    <row r="1419" spans="1:11" ht="9.9499999999999993" customHeight="1" x14ac:dyDescent="0.25">
      <c r="A1419" s="9"/>
      <c r="B1419" s="9"/>
      <c r="C1419" s="9"/>
      <c r="D1419" s="9"/>
      <c r="E1419" s="9"/>
      <c r="F1419" s="9"/>
      <c r="G1419" s="100"/>
      <c r="H1419" s="100"/>
      <c r="I1419" s="100"/>
      <c r="J1419" s="100"/>
      <c r="K1419" s="100"/>
    </row>
    <row r="1420" spans="1:11" ht="20.100000000000001" customHeight="1" x14ac:dyDescent="0.25">
      <c r="A1420" s="99" t="s">
        <v>2208</v>
      </c>
      <c r="B1420" s="99"/>
      <c r="C1420" s="99"/>
      <c r="D1420" s="99"/>
      <c r="E1420" s="99"/>
      <c r="F1420" s="99"/>
      <c r="G1420" s="99"/>
      <c r="H1420" s="99"/>
      <c r="I1420" s="99"/>
      <c r="J1420" s="99"/>
      <c r="K1420" s="99"/>
    </row>
    <row r="1421" spans="1:11" ht="15" customHeight="1" x14ac:dyDescent="0.25">
      <c r="A1421" s="93" t="s">
        <v>3981</v>
      </c>
      <c r="B1421" s="93"/>
      <c r="C1421" s="93"/>
      <c r="D1421" s="94" t="s">
        <v>3</v>
      </c>
      <c r="E1421" s="94"/>
      <c r="F1421" s="23" t="s">
        <v>4</v>
      </c>
      <c r="G1421" s="94" t="s">
        <v>3894</v>
      </c>
      <c r="H1421" s="94"/>
      <c r="I1421" s="94" t="s">
        <v>3895</v>
      </c>
      <c r="J1421" s="94"/>
      <c r="K1421" s="23" t="s">
        <v>3896</v>
      </c>
    </row>
    <row r="1422" spans="1:11" ht="21" customHeight="1" x14ac:dyDescent="0.25">
      <c r="A1422" s="24" t="s">
        <v>70</v>
      </c>
      <c r="B1422" s="95" t="s">
        <v>3982</v>
      </c>
      <c r="C1422" s="95"/>
      <c r="D1422" s="96" t="s">
        <v>25</v>
      </c>
      <c r="E1422" s="96"/>
      <c r="F1422" s="24" t="s">
        <v>61</v>
      </c>
      <c r="G1422" s="97">
        <v>1</v>
      </c>
      <c r="H1422" s="97"/>
      <c r="I1422" s="98">
        <v>28.42</v>
      </c>
      <c r="J1422" s="98"/>
      <c r="K1422" s="27">
        <f>ROUND(ROUND(G1422,8)*I1422,2)</f>
        <v>28.42</v>
      </c>
    </row>
    <row r="1423" spans="1:11" ht="15" customHeight="1" x14ac:dyDescent="0.25">
      <c r="A1423" s="9"/>
      <c r="B1423" s="9"/>
      <c r="C1423" s="9"/>
      <c r="D1423" s="9"/>
      <c r="E1423" s="9"/>
      <c r="F1423" s="9"/>
      <c r="G1423" s="91" t="s">
        <v>3983</v>
      </c>
      <c r="H1423" s="91"/>
      <c r="I1423" s="91"/>
      <c r="J1423" s="91"/>
      <c r="K1423" s="28">
        <f>SUM(K1422:K1422)</f>
        <v>28.42</v>
      </c>
    </row>
    <row r="1424" spans="1:11" ht="15" customHeight="1" x14ac:dyDescent="0.25">
      <c r="A1424" s="9"/>
      <c r="B1424" s="9"/>
      <c r="C1424" s="9"/>
      <c r="D1424" s="9"/>
      <c r="E1424" s="9"/>
      <c r="F1424" s="9"/>
      <c r="G1424" s="92" t="s">
        <v>3913</v>
      </c>
      <c r="H1424" s="92"/>
      <c r="I1424" s="92"/>
      <c r="J1424" s="92"/>
      <c r="K1424" s="29">
        <f>ROUND(SUM(K1423),2)</f>
        <v>28.42</v>
      </c>
    </row>
    <row r="1425" spans="1:11" ht="9.9499999999999993" customHeight="1" x14ac:dyDescent="0.25">
      <c r="A1425" s="9"/>
      <c r="B1425" s="9"/>
      <c r="C1425" s="9"/>
      <c r="D1425" s="9"/>
      <c r="E1425" s="9"/>
      <c r="F1425" s="9"/>
      <c r="G1425" s="100"/>
      <c r="H1425" s="100"/>
      <c r="I1425" s="100"/>
      <c r="J1425" s="100"/>
      <c r="K1425" s="100"/>
    </row>
    <row r="1426" spans="1:11" ht="20.100000000000001" customHeight="1" x14ac:dyDescent="0.25">
      <c r="A1426" s="99" t="s">
        <v>2209</v>
      </c>
      <c r="B1426" s="99"/>
      <c r="C1426" s="99"/>
      <c r="D1426" s="99"/>
      <c r="E1426" s="99"/>
      <c r="F1426" s="99"/>
      <c r="G1426" s="99"/>
      <c r="H1426" s="99"/>
      <c r="I1426" s="99"/>
      <c r="J1426" s="99"/>
      <c r="K1426" s="99"/>
    </row>
    <row r="1427" spans="1:11" ht="15" customHeight="1" x14ac:dyDescent="0.25">
      <c r="A1427" s="93" t="s">
        <v>3916</v>
      </c>
      <c r="B1427" s="93"/>
      <c r="C1427" s="93"/>
      <c r="D1427" s="94" t="s">
        <v>3</v>
      </c>
      <c r="E1427" s="94"/>
      <c r="F1427" s="23" t="s">
        <v>4</v>
      </c>
      <c r="G1427" s="94" t="s">
        <v>3894</v>
      </c>
      <c r="H1427" s="94"/>
      <c r="I1427" s="94" t="s">
        <v>3895</v>
      </c>
      <c r="J1427" s="94"/>
      <c r="K1427" s="23" t="s">
        <v>3896</v>
      </c>
    </row>
    <row r="1428" spans="1:11" ht="38.1" customHeight="1" x14ac:dyDescent="0.25">
      <c r="A1428" s="24" t="s">
        <v>3973</v>
      </c>
      <c r="B1428" s="95" t="s">
        <v>3974</v>
      </c>
      <c r="C1428" s="95"/>
      <c r="D1428" s="96" t="s">
        <v>20</v>
      </c>
      <c r="E1428" s="96"/>
      <c r="F1428" s="24" t="s">
        <v>3936</v>
      </c>
      <c r="G1428" s="97">
        <v>1.2999999999999999E-3</v>
      </c>
      <c r="H1428" s="97"/>
      <c r="I1428" s="98">
        <v>94.61</v>
      </c>
      <c r="J1428" s="98"/>
      <c r="K1428" s="27">
        <f>TRUNC(TRUNC(G1428,8)*I1428,2)</f>
        <v>0.12</v>
      </c>
    </row>
    <row r="1429" spans="1:11" ht="38.1" customHeight="1" x14ac:dyDescent="0.25">
      <c r="A1429" s="24" t="s">
        <v>3975</v>
      </c>
      <c r="B1429" s="95" t="s">
        <v>3976</v>
      </c>
      <c r="C1429" s="95"/>
      <c r="D1429" s="96" t="s">
        <v>20</v>
      </c>
      <c r="E1429" s="96"/>
      <c r="F1429" s="24" t="s">
        <v>30</v>
      </c>
      <c r="G1429" s="97">
        <v>3.0999999999999999E-3</v>
      </c>
      <c r="H1429" s="97"/>
      <c r="I1429" s="98">
        <v>370.94</v>
      </c>
      <c r="J1429" s="98"/>
      <c r="K1429" s="27">
        <f>TRUNC(TRUNC(G1429,8)*I1429,2)</f>
        <v>1.1399999999999999</v>
      </c>
    </row>
    <row r="1430" spans="1:11" ht="18" customHeight="1" x14ac:dyDescent="0.25">
      <c r="A1430" s="9"/>
      <c r="B1430" s="9"/>
      <c r="C1430" s="9"/>
      <c r="D1430" s="9"/>
      <c r="E1430" s="9"/>
      <c r="F1430" s="9"/>
      <c r="G1430" s="91" t="s">
        <v>3919</v>
      </c>
      <c r="H1430" s="91"/>
      <c r="I1430" s="91"/>
      <c r="J1430" s="91"/>
      <c r="K1430" s="28">
        <f>SUM(K1428:K1429)</f>
        <v>1.2599999999999998</v>
      </c>
    </row>
    <row r="1431" spans="1:11" ht="15" customHeight="1" x14ac:dyDescent="0.25">
      <c r="A1431" s="9"/>
      <c r="B1431" s="9"/>
      <c r="C1431" s="9"/>
      <c r="D1431" s="9"/>
      <c r="E1431" s="9"/>
      <c r="F1431" s="9"/>
      <c r="G1431" s="92" t="s">
        <v>3913</v>
      </c>
      <c r="H1431" s="92"/>
      <c r="I1431" s="92"/>
      <c r="J1431" s="92"/>
      <c r="K1431" s="29">
        <f>ROUND(SUM(K1430),2)</f>
        <v>1.26</v>
      </c>
    </row>
    <row r="1432" spans="1:11" ht="9.9499999999999993" customHeight="1" x14ac:dyDescent="0.25">
      <c r="A1432" s="9"/>
      <c r="B1432" s="9"/>
      <c r="C1432" s="9"/>
      <c r="D1432" s="9"/>
      <c r="E1432" s="9"/>
      <c r="F1432" s="9"/>
      <c r="G1432" s="100"/>
      <c r="H1432" s="100"/>
      <c r="I1432" s="100"/>
      <c r="J1432" s="100"/>
      <c r="K1432" s="100"/>
    </row>
    <row r="1433" spans="1:11" ht="20.100000000000001" customHeight="1" x14ac:dyDescent="0.25">
      <c r="A1433" s="99" t="s">
        <v>2210</v>
      </c>
      <c r="B1433" s="99"/>
      <c r="C1433" s="99"/>
      <c r="D1433" s="99"/>
      <c r="E1433" s="99"/>
      <c r="F1433" s="99"/>
      <c r="G1433" s="99"/>
      <c r="H1433" s="99"/>
      <c r="I1433" s="99"/>
      <c r="J1433" s="99"/>
      <c r="K1433" s="99"/>
    </row>
    <row r="1434" spans="1:11" ht="12.95" customHeight="1" x14ac:dyDescent="0.25">
      <c r="A1434" s="107" t="s">
        <v>3984</v>
      </c>
      <c r="B1434" s="107"/>
      <c r="C1434" s="107"/>
      <c r="D1434" s="108" t="s">
        <v>3985</v>
      </c>
      <c r="E1434" s="87" t="s">
        <v>3986</v>
      </c>
      <c r="F1434" s="87"/>
      <c r="G1434" s="87" t="s">
        <v>3987</v>
      </c>
      <c r="H1434" s="87"/>
      <c r="I1434" s="87"/>
      <c r="J1434" s="87"/>
      <c r="K1434" s="87" t="s">
        <v>3988</v>
      </c>
    </row>
    <row r="1435" spans="1:11" ht="12" customHeight="1" x14ac:dyDescent="0.25">
      <c r="A1435" s="107"/>
      <c r="B1435" s="107"/>
      <c r="C1435" s="107"/>
      <c r="D1435" s="108"/>
      <c r="E1435" s="23" t="s">
        <v>3989</v>
      </c>
      <c r="F1435" s="23" t="s">
        <v>3990</v>
      </c>
      <c r="G1435" s="94" t="s">
        <v>3989</v>
      </c>
      <c r="H1435" s="94"/>
      <c r="I1435" s="94" t="s">
        <v>3990</v>
      </c>
      <c r="J1435" s="94"/>
      <c r="K1435" s="87"/>
    </row>
    <row r="1436" spans="1:11" ht="15" customHeight="1" x14ac:dyDescent="0.25">
      <c r="A1436" s="6" t="s">
        <v>3991</v>
      </c>
      <c r="B1436" s="104" t="s">
        <v>3992</v>
      </c>
      <c r="C1436" s="104"/>
      <c r="D1436" s="31">
        <v>1</v>
      </c>
      <c r="E1436" s="32">
        <v>0.34</v>
      </c>
      <c r="F1436" s="32">
        <v>0.66</v>
      </c>
      <c r="G1436" s="105">
        <v>355.46550000000002</v>
      </c>
      <c r="H1436" s="105"/>
      <c r="I1436" s="105">
        <v>95.872399999999999</v>
      </c>
      <c r="J1436" s="105"/>
      <c r="K1436" s="33">
        <f>ROUND(D1436*(ROUND(E1436*G1436,4)+ROUND(F1436*I1436,4)),4)</f>
        <v>184.13409999999999</v>
      </c>
    </row>
    <row r="1437" spans="1:11" ht="15" customHeight="1" x14ac:dyDescent="0.25">
      <c r="A1437" s="6" t="s">
        <v>3993</v>
      </c>
      <c r="B1437" s="104" t="s">
        <v>3994</v>
      </c>
      <c r="C1437" s="104"/>
      <c r="D1437" s="31">
        <v>1</v>
      </c>
      <c r="E1437" s="32">
        <v>1</v>
      </c>
      <c r="F1437" s="32">
        <v>0</v>
      </c>
      <c r="G1437" s="105">
        <v>365.3972</v>
      </c>
      <c r="H1437" s="105"/>
      <c r="I1437" s="105">
        <v>147.8879</v>
      </c>
      <c r="J1437" s="105"/>
      <c r="K1437" s="33">
        <f>ROUND(D1437*(ROUND(E1437*G1437,4)+ROUND(F1437*I1437,4)),4)</f>
        <v>365.3972</v>
      </c>
    </row>
    <row r="1438" spans="1:11" ht="15" customHeight="1" x14ac:dyDescent="0.25">
      <c r="A1438" s="6" t="s">
        <v>3995</v>
      </c>
      <c r="B1438" s="104" t="s">
        <v>3996</v>
      </c>
      <c r="C1438" s="104"/>
      <c r="D1438" s="31">
        <v>1</v>
      </c>
      <c r="E1438" s="32">
        <v>0.97</v>
      </c>
      <c r="F1438" s="32">
        <v>0.03</v>
      </c>
      <c r="G1438" s="105">
        <v>324.64210000000003</v>
      </c>
      <c r="H1438" s="105"/>
      <c r="I1438" s="105">
        <v>159.20740000000001</v>
      </c>
      <c r="J1438" s="105"/>
      <c r="K1438" s="33">
        <f>ROUND(D1438*(ROUND(E1438*G1438,4)+ROUND(F1438*I1438,4)),4)</f>
        <v>319.67899999999997</v>
      </c>
    </row>
    <row r="1439" spans="1:11" ht="15.95" customHeight="1" x14ac:dyDescent="0.25">
      <c r="A1439" s="6" t="s">
        <v>3997</v>
      </c>
      <c r="B1439" s="104" t="s">
        <v>3998</v>
      </c>
      <c r="C1439" s="104"/>
      <c r="D1439" s="31">
        <v>1</v>
      </c>
      <c r="E1439" s="32">
        <v>0.79</v>
      </c>
      <c r="F1439" s="32">
        <v>0.21</v>
      </c>
      <c r="G1439" s="105">
        <v>284.72230000000002</v>
      </c>
      <c r="H1439" s="105"/>
      <c r="I1439" s="105">
        <v>125.70480000000001</v>
      </c>
      <c r="J1439" s="105"/>
      <c r="K1439" s="33">
        <f>ROUND(D1439*(ROUND(E1439*G1439,4)+ROUND(F1439*I1439,4)),4)</f>
        <v>251.32859999999999</v>
      </c>
    </row>
    <row r="1440" spans="1:11" ht="15" customHeight="1" x14ac:dyDescent="0.25">
      <c r="A1440" s="1"/>
      <c r="B1440" s="1"/>
      <c r="C1440" s="1"/>
      <c r="D1440" s="1"/>
      <c r="E1440" s="1"/>
      <c r="F1440" s="1"/>
      <c r="G1440" s="85" t="s">
        <v>3999</v>
      </c>
      <c r="H1440" s="85"/>
      <c r="I1440" s="85"/>
      <c r="J1440" s="85"/>
      <c r="K1440" s="34">
        <f>SUM(K1435:K1439)</f>
        <v>1120.5389</v>
      </c>
    </row>
    <row r="1441" spans="1:11" ht="20.100000000000001" customHeight="1" x14ac:dyDescent="0.25">
      <c r="A1441" s="106" t="s">
        <v>4000</v>
      </c>
      <c r="B1441" s="106"/>
      <c r="C1441" s="106"/>
      <c r="D1441" s="106"/>
      <c r="E1441" s="106"/>
      <c r="F1441" s="2" t="s">
        <v>4</v>
      </c>
      <c r="G1441" s="87" t="s">
        <v>4001</v>
      </c>
      <c r="H1441" s="87"/>
      <c r="I1441" s="87" t="s">
        <v>4002</v>
      </c>
      <c r="J1441" s="87"/>
      <c r="K1441" s="2" t="s">
        <v>3988</v>
      </c>
    </row>
    <row r="1442" spans="1:11" ht="15" customHeight="1" x14ac:dyDescent="0.25">
      <c r="A1442" s="6" t="s">
        <v>4003</v>
      </c>
      <c r="B1442" s="101" t="s">
        <v>4004</v>
      </c>
      <c r="C1442" s="101"/>
      <c r="D1442" s="101"/>
      <c r="E1442" s="101"/>
      <c r="F1442" s="6" t="s">
        <v>3940</v>
      </c>
      <c r="G1442" s="114">
        <v>1</v>
      </c>
      <c r="H1442" s="114"/>
      <c r="I1442" s="115">
        <v>22.527200000000001</v>
      </c>
      <c r="J1442" s="115"/>
      <c r="K1442" s="35">
        <f>ROUND(ROUND(G1442,5)*I1442,4)</f>
        <v>22.527200000000001</v>
      </c>
    </row>
    <row r="1443" spans="1:11" ht="15" customHeight="1" x14ac:dyDescent="0.25">
      <c r="A1443" s="1"/>
      <c r="B1443" s="1"/>
      <c r="C1443" s="1"/>
      <c r="D1443" s="1"/>
      <c r="E1443" s="1"/>
      <c r="F1443" s="1"/>
      <c r="G1443" s="85" t="s">
        <v>4005</v>
      </c>
      <c r="H1443" s="85"/>
      <c r="I1443" s="85"/>
      <c r="J1443" s="85"/>
      <c r="K1443" s="36">
        <f>SUM(K1442:K1442)</f>
        <v>22.527200000000001</v>
      </c>
    </row>
    <row r="1444" spans="1:11" ht="15" customHeight="1" x14ac:dyDescent="0.25">
      <c r="A1444" s="9"/>
      <c r="B1444" s="9"/>
      <c r="C1444" s="9"/>
      <c r="D1444" s="9"/>
      <c r="E1444" s="9"/>
      <c r="F1444" s="9"/>
      <c r="G1444" s="92" t="s">
        <v>4006</v>
      </c>
      <c r="H1444" s="92"/>
      <c r="I1444" s="92"/>
      <c r="J1444" s="92"/>
      <c r="K1444" s="33">
        <f>SUM(K1440,K1443)</f>
        <v>1143.0661</v>
      </c>
    </row>
    <row r="1445" spans="1:11" ht="15" customHeight="1" x14ac:dyDescent="0.25">
      <c r="A1445" s="9"/>
      <c r="B1445" s="9"/>
      <c r="C1445" s="9"/>
      <c r="D1445" s="9"/>
      <c r="E1445" s="9"/>
      <c r="F1445" s="9"/>
      <c r="G1445" s="92" t="s">
        <v>4007</v>
      </c>
      <c r="H1445" s="92"/>
      <c r="I1445" s="92"/>
      <c r="J1445" s="92"/>
      <c r="K1445" s="37">
        <v>113.18</v>
      </c>
    </row>
    <row r="1446" spans="1:11" ht="15" customHeight="1" x14ac:dyDescent="0.25">
      <c r="A1446" s="9"/>
      <c r="B1446" s="9"/>
      <c r="C1446" s="9"/>
      <c r="D1446" s="9"/>
      <c r="E1446" s="9"/>
      <c r="F1446" s="9"/>
      <c r="G1446" s="92" t="s">
        <v>4008</v>
      </c>
      <c r="H1446" s="92"/>
      <c r="I1446" s="92"/>
      <c r="J1446" s="92"/>
      <c r="K1446" s="33">
        <f>ROUND(K1444/K1445,4)</f>
        <v>10.099500000000001</v>
      </c>
    </row>
    <row r="1447" spans="1:11" ht="15" customHeight="1" x14ac:dyDescent="0.25">
      <c r="A1447" s="9"/>
      <c r="B1447" s="9"/>
      <c r="C1447" s="9"/>
      <c r="D1447" s="9"/>
      <c r="E1447" s="9"/>
      <c r="F1447" s="9"/>
      <c r="G1447" s="92" t="s">
        <v>4009</v>
      </c>
      <c r="H1447" s="92"/>
      <c r="I1447" s="92"/>
      <c r="J1447" s="92"/>
      <c r="K1447" s="33">
        <f>ROUND(K1446*0.00746,4)</f>
        <v>7.5300000000000006E-2</v>
      </c>
    </row>
    <row r="1448" spans="1:11" ht="20.100000000000001" customHeight="1" x14ac:dyDescent="0.25">
      <c r="A1448" s="106" t="s">
        <v>4010</v>
      </c>
      <c r="B1448" s="106"/>
      <c r="C1448" s="106"/>
      <c r="D1448" s="106"/>
      <c r="E1448" s="106"/>
      <c r="F1448" s="2" t="s">
        <v>4</v>
      </c>
      <c r="G1448" s="87" t="s">
        <v>4001</v>
      </c>
      <c r="H1448" s="87"/>
      <c r="I1448" s="87" t="s">
        <v>3895</v>
      </c>
      <c r="J1448" s="87"/>
      <c r="K1448" s="2" t="s">
        <v>4011</v>
      </c>
    </row>
    <row r="1449" spans="1:11" ht="15" customHeight="1" x14ac:dyDescent="0.25">
      <c r="A1449" s="6" t="s">
        <v>4012</v>
      </c>
      <c r="B1449" s="104" t="s">
        <v>4013</v>
      </c>
      <c r="C1449" s="104"/>
      <c r="D1449" s="104"/>
      <c r="E1449" s="104"/>
      <c r="F1449" s="6" t="s">
        <v>77</v>
      </c>
      <c r="G1449" s="113">
        <v>1</v>
      </c>
      <c r="H1449" s="113"/>
      <c r="I1449" s="105">
        <v>195.03</v>
      </c>
      <c r="J1449" s="105"/>
      <c r="K1449" s="33">
        <f>ROUND(ROUND(G1449,5)*I1449,4)</f>
        <v>195.03</v>
      </c>
    </row>
    <row r="1450" spans="1:11" ht="15" customHeight="1" x14ac:dyDescent="0.25">
      <c r="A1450" s="1"/>
      <c r="B1450" s="1"/>
      <c r="C1450" s="1"/>
      <c r="D1450" s="1"/>
      <c r="E1450" s="1"/>
      <c r="F1450" s="1"/>
      <c r="G1450" s="85" t="s">
        <v>4014</v>
      </c>
      <c r="H1450" s="85"/>
      <c r="I1450" s="85"/>
      <c r="J1450" s="85"/>
      <c r="K1450" s="34">
        <f>SUM(K1449:K1449)</f>
        <v>195.03</v>
      </c>
    </row>
    <row r="1451" spans="1:11" ht="15" customHeight="1" x14ac:dyDescent="0.25">
      <c r="A1451" s="106" t="s">
        <v>4015</v>
      </c>
      <c r="B1451" s="106"/>
      <c r="C1451" s="106"/>
      <c r="D1451" s="23" t="s">
        <v>4016</v>
      </c>
      <c r="E1451" s="94" t="s">
        <v>4017</v>
      </c>
      <c r="F1451" s="94"/>
      <c r="G1451" s="94" t="s">
        <v>4001</v>
      </c>
      <c r="H1451" s="94"/>
      <c r="I1451" s="94" t="s">
        <v>3895</v>
      </c>
      <c r="J1451" s="94"/>
      <c r="K1451" s="23" t="s">
        <v>4011</v>
      </c>
    </row>
    <row r="1452" spans="1:11" ht="20.100000000000001" customHeight="1" x14ac:dyDescent="0.25">
      <c r="A1452" s="38" t="s">
        <v>4012</v>
      </c>
      <c r="B1452" s="109" t="s">
        <v>4018</v>
      </c>
      <c r="C1452" s="109"/>
      <c r="D1452" s="38" t="s">
        <v>4019</v>
      </c>
      <c r="E1452" s="110" t="s">
        <v>4020</v>
      </c>
      <c r="F1452" s="110"/>
      <c r="G1452" s="111">
        <v>2.2000000000000002</v>
      </c>
      <c r="H1452" s="111"/>
      <c r="I1452" s="112">
        <v>3.47</v>
      </c>
      <c r="J1452" s="112"/>
      <c r="K1452" s="41">
        <f>ROUND(ROUND(G1452,5)*I1452,4)</f>
        <v>7.6340000000000003</v>
      </c>
    </row>
    <row r="1453" spans="1:11" ht="15" customHeight="1" x14ac:dyDescent="0.25">
      <c r="A1453" s="1"/>
      <c r="B1453" s="1"/>
      <c r="C1453" s="1"/>
      <c r="D1453" s="1"/>
      <c r="E1453" s="1"/>
      <c r="F1453" s="1"/>
      <c r="G1453" s="85" t="s">
        <v>4021</v>
      </c>
      <c r="H1453" s="85"/>
      <c r="I1453" s="85"/>
      <c r="J1453" s="85"/>
      <c r="K1453" s="33">
        <f>SUM(K1452:K1452)</f>
        <v>7.6340000000000003</v>
      </c>
    </row>
    <row r="1454" spans="1:11" ht="12.95" customHeight="1" x14ac:dyDescent="0.25">
      <c r="A1454" s="106" t="s">
        <v>4022</v>
      </c>
      <c r="B1454" s="106"/>
      <c r="C1454" s="94" t="s">
        <v>4023</v>
      </c>
      <c r="D1454" s="94" t="s">
        <v>5</v>
      </c>
      <c r="E1454" s="94" t="s">
        <v>4024</v>
      </c>
      <c r="F1454" s="94"/>
      <c r="G1454" s="94" t="s">
        <v>4025</v>
      </c>
      <c r="H1454" s="94"/>
      <c r="I1454" s="94" t="s">
        <v>2086</v>
      </c>
      <c r="J1454" s="94"/>
      <c r="K1454" s="94" t="s">
        <v>4011</v>
      </c>
    </row>
    <row r="1455" spans="1:11" ht="12" customHeight="1" x14ac:dyDescent="0.25">
      <c r="A1455" s="106"/>
      <c r="B1455" s="106"/>
      <c r="C1455" s="94"/>
      <c r="D1455" s="94"/>
      <c r="E1455" s="23" t="s">
        <v>2092</v>
      </c>
      <c r="F1455" s="23" t="s">
        <v>4026</v>
      </c>
      <c r="G1455" s="23" t="s">
        <v>2092</v>
      </c>
      <c r="H1455" s="23" t="s">
        <v>4026</v>
      </c>
      <c r="I1455" s="23" t="s">
        <v>2092</v>
      </c>
      <c r="J1455" s="23" t="s">
        <v>4026</v>
      </c>
      <c r="K1455" s="94"/>
    </row>
    <row r="1456" spans="1:11" ht="27.95" customHeight="1" x14ac:dyDescent="0.25">
      <c r="A1456" s="38" t="s">
        <v>4012</v>
      </c>
      <c r="B1456" s="39" t="s">
        <v>4018</v>
      </c>
      <c r="C1456" s="38" t="s">
        <v>4027</v>
      </c>
      <c r="D1456" s="40">
        <v>2.2000000000000002</v>
      </c>
      <c r="E1456" s="42">
        <v>0</v>
      </c>
      <c r="F1456" s="43">
        <v>1.25</v>
      </c>
      <c r="G1456" s="42">
        <v>0</v>
      </c>
      <c r="H1456" s="43">
        <v>1</v>
      </c>
      <c r="I1456" s="42">
        <v>0</v>
      </c>
      <c r="J1456" s="43">
        <v>0.82</v>
      </c>
      <c r="K1456" s="41">
        <f>ROUND(D1456*(ROUND(E1456*F1456,4)+ROUND(G1456*H1456,4)+ROUND(I1456*J1456,4)),4)</f>
        <v>0</v>
      </c>
    </row>
    <row r="1457" spans="1:11" ht="15" customHeight="1" x14ac:dyDescent="0.25">
      <c r="A1457" s="1"/>
      <c r="B1457" s="1"/>
      <c r="C1457" s="1"/>
      <c r="D1457" s="1"/>
      <c r="E1457" s="1"/>
      <c r="F1457" s="1"/>
      <c r="G1457" s="85" t="s">
        <v>4028</v>
      </c>
      <c r="H1457" s="85"/>
      <c r="I1457" s="85"/>
      <c r="J1457" s="85"/>
      <c r="K1457" s="33">
        <f>SUM(K1455:K1456)</f>
        <v>0</v>
      </c>
    </row>
    <row r="1458" spans="1:11" ht="15" customHeight="1" x14ac:dyDescent="0.25">
      <c r="A1458" s="9"/>
      <c r="B1458" s="9"/>
      <c r="C1458" s="9"/>
      <c r="D1458" s="9"/>
      <c r="E1458" s="9"/>
      <c r="F1458" s="9"/>
      <c r="G1458" s="92" t="s">
        <v>4029</v>
      </c>
      <c r="H1458" s="92"/>
      <c r="I1458" s="92"/>
      <c r="J1458" s="92"/>
      <c r="K1458" s="33">
        <f>SUM(K1446,K1447,K1450,K1453,K1457)</f>
        <v>212.83879999999999</v>
      </c>
    </row>
    <row r="1459" spans="1:11" ht="15" customHeight="1" x14ac:dyDescent="0.25">
      <c r="A1459" s="9"/>
      <c r="B1459" s="9"/>
      <c r="C1459" s="9"/>
      <c r="D1459" s="9"/>
      <c r="E1459" s="9"/>
      <c r="F1459" s="9"/>
      <c r="G1459" s="92" t="s">
        <v>3913</v>
      </c>
      <c r="H1459" s="92"/>
      <c r="I1459" s="92"/>
      <c r="J1459" s="92"/>
      <c r="K1459" s="29">
        <f>ROUND(SUM(K1458),2)</f>
        <v>212.84</v>
      </c>
    </row>
    <row r="1460" spans="1:11" ht="9.9499999999999993" customHeight="1" x14ac:dyDescent="0.25">
      <c r="A1460" s="9"/>
      <c r="B1460" s="9"/>
      <c r="C1460" s="9"/>
      <c r="D1460" s="9"/>
      <c r="E1460" s="9"/>
      <c r="F1460" s="9"/>
      <c r="G1460" s="100"/>
      <c r="H1460" s="100"/>
      <c r="I1460" s="100"/>
      <c r="J1460" s="100"/>
      <c r="K1460" s="100"/>
    </row>
    <row r="1461" spans="1:11" ht="20.100000000000001" customHeight="1" x14ac:dyDescent="0.25">
      <c r="A1461" s="99" t="s">
        <v>2211</v>
      </c>
      <c r="B1461" s="99"/>
      <c r="C1461" s="99"/>
      <c r="D1461" s="99"/>
      <c r="E1461" s="99"/>
      <c r="F1461" s="99"/>
      <c r="G1461" s="99"/>
      <c r="H1461" s="99"/>
      <c r="I1461" s="99"/>
      <c r="J1461" s="99"/>
      <c r="K1461" s="99"/>
    </row>
    <row r="1462" spans="1:11" ht="15" customHeight="1" x14ac:dyDescent="0.25">
      <c r="A1462" s="93" t="s">
        <v>3916</v>
      </c>
      <c r="B1462" s="93"/>
      <c r="C1462" s="93"/>
      <c r="D1462" s="94" t="s">
        <v>3</v>
      </c>
      <c r="E1462" s="94"/>
      <c r="F1462" s="23" t="s">
        <v>4</v>
      </c>
      <c r="G1462" s="94" t="s">
        <v>3894</v>
      </c>
      <c r="H1462" s="94"/>
      <c r="I1462" s="94" t="s">
        <v>3895</v>
      </c>
      <c r="J1462" s="94"/>
      <c r="K1462" s="23" t="s">
        <v>3896</v>
      </c>
    </row>
    <row r="1463" spans="1:11" ht="45.95" customHeight="1" x14ac:dyDescent="0.25">
      <c r="A1463" s="24" t="s">
        <v>3934</v>
      </c>
      <c r="B1463" s="95" t="s">
        <v>3935</v>
      </c>
      <c r="C1463" s="95"/>
      <c r="D1463" s="96" t="s">
        <v>20</v>
      </c>
      <c r="E1463" s="96"/>
      <c r="F1463" s="24" t="s">
        <v>3936</v>
      </c>
      <c r="G1463" s="97">
        <v>2.5891999999999998E-3</v>
      </c>
      <c r="H1463" s="97"/>
      <c r="I1463" s="98">
        <v>76.52</v>
      </c>
      <c r="J1463" s="98"/>
      <c r="K1463" s="27">
        <f t="shared" ref="K1463:K1468" si="10">TRUNC(TRUNC(G1463,8)*I1463,2)</f>
        <v>0.19</v>
      </c>
    </row>
    <row r="1464" spans="1:11" ht="45.95" customHeight="1" x14ac:dyDescent="0.25">
      <c r="A1464" s="24" t="s">
        <v>28</v>
      </c>
      <c r="B1464" s="95" t="s">
        <v>29</v>
      </c>
      <c r="C1464" s="95"/>
      <c r="D1464" s="96" t="s">
        <v>20</v>
      </c>
      <c r="E1464" s="96"/>
      <c r="F1464" s="24" t="s">
        <v>30</v>
      </c>
      <c r="G1464" s="97">
        <v>1.0702000000000001E-3</v>
      </c>
      <c r="H1464" s="97"/>
      <c r="I1464" s="98">
        <v>322.67</v>
      </c>
      <c r="J1464" s="98"/>
      <c r="K1464" s="27">
        <f t="shared" si="10"/>
        <v>0.34</v>
      </c>
    </row>
    <row r="1465" spans="1:11" ht="29.1" customHeight="1" x14ac:dyDescent="0.25">
      <c r="A1465" s="24" t="s">
        <v>4030</v>
      </c>
      <c r="B1465" s="95" t="s">
        <v>4031</v>
      </c>
      <c r="C1465" s="95"/>
      <c r="D1465" s="96" t="s">
        <v>20</v>
      </c>
      <c r="E1465" s="96"/>
      <c r="F1465" s="24" t="s">
        <v>3936</v>
      </c>
      <c r="G1465" s="97">
        <v>3.3568999999999999E-3</v>
      </c>
      <c r="H1465" s="97"/>
      <c r="I1465" s="98">
        <v>105.44</v>
      </c>
      <c r="J1465" s="98"/>
      <c r="K1465" s="27">
        <f t="shared" si="10"/>
        <v>0.35</v>
      </c>
    </row>
    <row r="1466" spans="1:11" ht="29.1" customHeight="1" x14ac:dyDescent="0.25">
      <c r="A1466" s="24" t="s">
        <v>4032</v>
      </c>
      <c r="B1466" s="95" t="s">
        <v>4033</v>
      </c>
      <c r="C1466" s="95"/>
      <c r="D1466" s="96" t="s">
        <v>20</v>
      </c>
      <c r="E1466" s="96"/>
      <c r="F1466" s="24" t="s">
        <v>30</v>
      </c>
      <c r="G1466" s="97">
        <v>3.0249999999999998E-4</v>
      </c>
      <c r="H1466" s="97"/>
      <c r="I1466" s="98">
        <v>265.02</v>
      </c>
      <c r="J1466" s="98"/>
      <c r="K1466" s="27">
        <f t="shared" si="10"/>
        <v>0.08</v>
      </c>
    </row>
    <row r="1467" spans="1:11" ht="38.1" customHeight="1" x14ac:dyDescent="0.25">
      <c r="A1467" s="24" t="s">
        <v>4034</v>
      </c>
      <c r="B1467" s="95" t="s">
        <v>4035</v>
      </c>
      <c r="C1467" s="95"/>
      <c r="D1467" s="96" t="s">
        <v>20</v>
      </c>
      <c r="E1467" s="96"/>
      <c r="F1467" s="24" t="s">
        <v>3936</v>
      </c>
      <c r="G1467" s="97">
        <v>2.9082999999999999E-3</v>
      </c>
      <c r="H1467" s="97"/>
      <c r="I1467" s="98">
        <v>94.54</v>
      </c>
      <c r="J1467" s="98"/>
      <c r="K1467" s="27">
        <f t="shared" si="10"/>
        <v>0.27</v>
      </c>
    </row>
    <row r="1468" spans="1:11" ht="38.1" customHeight="1" x14ac:dyDescent="0.25">
      <c r="A1468" s="24" t="s">
        <v>4036</v>
      </c>
      <c r="B1468" s="95" t="s">
        <v>4037</v>
      </c>
      <c r="C1468" s="95"/>
      <c r="D1468" s="96" t="s">
        <v>20</v>
      </c>
      <c r="E1468" s="96"/>
      <c r="F1468" s="24" t="s">
        <v>30</v>
      </c>
      <c r="G1468" s="97">
        <v>7.5109999999999999E-4</v>
      </c>
      <c r="H1468" s="97"/>
      <c r="I1468" s="98">
        <v>225.43</v>
      </c>
      <c r="J1468" s="98"/>
      <c r="K1468" s="27">
        <f t="shared" si="10"/>
        <v>0.16</v>
      </c>
    </row>
    <row r="1469" spans="1:11" ht="18" customHeight="1" x14ac:dyDescent="0.25">
      <c r="A1469" s="9"/>
      <c r="B1469" s="9"/>
      <c r="C1469" s="9"/>
      <c r="D1469" s="9"/>
      <c r="E1469" s="9"/>
      <c r="F1469" s="9"/>
      <c r="G1469" s="91" t="s">
        <v>3919</v>
      </c>
      <c r="H1469" s="91"/>
      <c r="I1469" s="91"/>
      <c r="J1469" s="91"/>
      <c r="K1469" s="28">
        <f>SUM(K1463:K1468)</f>
        <v>1.39</v>
      </c>
    </row>
    <row r="1470" spans="1:11" ht="15" customHeight="1" x14ac:dyDescent="0.25">
      <c r="A1470" s="93" t="s">
        <v>3907</v>
      </c>
      <c r="B1470" s="93"/>
      <c r="C1470" s="93"/>
      <c r="D1470" s="94" t="s">
        <v>3</v>
      </c>
      <c r="E1470" s="94"/>
      <c r="F1470" s="23" t="s">
        <v>4</v>
      </c>
      <c r="G1470" s="94" t="s">
        <v>3894</v>
      </c>
      <c r="H1470" s="94"/>
      <c r="I1470" s="94" t="s">
        <v>3895</v>
      </c>
      <c r="J1470" s="94"/>
      <c r="K1470" s="23" t="s">
        <v>3896</v>
      </c>
    </row>
    <row r="1471" spans="1:11" ht="15" customHeight="1" x14ac:dyDescent="0.25">
      <c r="A1471" s="24" t="s">
        <v>3910</v>
      </c>
      <c r="B1471" s="95" t="s">
        <v>3911</v>
      </c>
      <c r="C1471" s="95"/>
      <c r="D1471" s="96" t="s">
        <v>20</v>
      </c>
      <c r="E1471" s="96"/>
      <c r="F1471" s="24" t="s">
        <v>2056</v>
      </c>
      <c r="G1471" s="97">
        <v>3.6592999999999999E-3</v>
      </c>
      <c r="H1471" s="97"/>
      <c r="I1471" s="98">
        <v>24.94</v>
      </c>
      <c r="J1471" s="98"/>
      <c r="K1471" s="27">
        <f>TRUNC(TRUNC(G1471,8)*I1471,2)</f>
        <v>0.09</v>
      </c>
    </row>
    <row r="1472" spans="1:11" ht="18" customHeight="1" x14ac:dyDescent="0.25">
      <c r="A1472" s="9"/>
      <c r="B1472" s="9"/>
      <c r="C1472" s="9"/>
      <c r="D1472" s="9"/>
      <c r="E1472" s="9"/>
      <c r="F1472" s="9"/>
      <c r="G1472" s="91" t="s">
        <v>3912</v>
      </c>
      <c r="H1472" s="91"/>
      <c r="I1472" s="91"/>
      <c r="J1472" s="91"/>
      <c r="K1472" s="28">
        <f>SUM(K1471:K1471)</f>
        <v>0.09</v>
      </c>
    </row>
    <row r="1473" spans="1:11" ht="15" customHeight="1" x14ac:dyDescent="0.25">
      <c r="A1473" s="9"/>
      <c r="B1473" s="9"/>
      <c r="C1473" s="9"/>
      <c r="D1473" s="9"/>
      <c r="E1473" s="9"/>
      <c r="F1473" s="9"/>
      <c r="G1473" s="92" t="s">
        <v>3913</v>
      </c>
      <c r="H1473" s="92"/>
      <c r="I1473" s="92"/>
      <c r="J1473" s="92"/>
      <c r="K1473" s="29">
        <f>ROUND(SUM(K1469,K1472),2)</f>
        <v>1.48</v>
      </c>
    </row>
    <row r="1474" spans="1:11" ht="9.9499999999999993" customHeight="1" x14ac:dyDescent="0.25">
      <c r="A1474" s="9"/>
      <c r="B1474" s="9"/>
      <c r="C1474" s="9"/>
      <c r="D1474" s="9"/>
      <c r="E1474" s="9"/>
      <c r="F1474" s="9"/>
      <c r="G1474" s="100"/>
      <c r="H1474" s="100"/>
      <c r="I1474" s="100"/>
      <c r="J1474" s="100"/>
      <c r="K1474" s="100"/>
    </row>
    <row r="1475" spans="1:11" ht="20.100000000000001" customHeight="1" x14ac:dyDescent="0.25">
      <c r="A1475" s="99" t="s">
        <v>2212</v>
      </c>
      <c r="B1475" s="99"/>
      <c r="C1475" s="99"/>
      <c r="D1475" s="99"/>
      <c r="E1475" s="99"/>
      <c r="F1475" s="99"/>
      <c r="G1475" s="99"/>
      <c r="H1475" s="99"/>
      <c r="I1475" s="99"/>
      <c r="J1475" s="99"/>
      <c r="K1475" s="99"/>
    </row>
    <row r="1476" spans="1:11" ht="15" customHeight="1" x14ac:dyDescent="0.25">
      <c r="A1476" s="93" t="s">
        <v>3893</v>
      </c>
      <c r="B1476" s="93"/>
      <c r="C1476" s="93"/>
      <c r="D1476" s="94" t="s">
        <v>3</v>
      </c>
      <c r="E1476" s="94"/>
      <c r="F1476" s="23" t="s">
        <v>4</v>
      </c>
      <c r="G1476" s="94" t="s">
        <v>3894</v>
      </c>
      <c r="H1476" s="94"/>
      <c r="I1476" s="94" t="s">
        <v>3895</v>
      </c>
      <c r="J1476" s="94"/>
      <c r="K1476" s="23" t="s">
        <v>3896</v>
      </c>
    </row>
    <row r="1477" spans="1:11" ht="21" customHeight="1" x14ac:dyDescent="0.25">
      <c r="A1477" s="24" t="s">
        <v>4038</v>
      </c>
      <c r="B1477" s="95" t="s">
        <v>4039</v>
      </c>
      <c r="C1477" s="95"/>
      <c r="D1477" s="96" t="s">
        <v>20</v>
      </c>
      <c r="E1477" s="96"/>
      <c r="F1477" s="24" t="s">
        <v>34</v>
      </c>
      <c r="G1477" s="97">
        <v>6.6E-3</v>
      </c>
      <c r="H1477" s="97"/>
      <c r="I1477" s="98">
        <v>210.23</v>
      </c>
      <c r="J1477" s="98"/>
      <c r="K1477" s="27">
        <f>TRUNC(TRUNC(G1477,8)*I1477,2)</f>
        <v>1.38</v>
      </c>
    </row>
    <row r="1478" spans="1:11" ht="21" customHeight="1" x14ac:dyDescent="0.25">
      <c r="A1478" s="24" t="s">
        <v>4040</v>
      </c>
      <c r="B1478" s="95" t="s">
        <v>4041</v>
      </c>
      <c r="C1478" s="95"/>
      <c r="D1478" s="96" t="s">
        <v>20</v>
      </c>
      <c r="E1478" s="96"/>
      <c r="F1478" s="24" t="s">
        <v>84</v>
      </c>
      <c r="G1478" s="97">
        <v>1.0049999999999999</v>
      </c>
      <c r="H1478" s="97"/>
      <c r="I1478" s="98">
        <v>32.369999999999997</v>
      </c>
      <c r="J1478" s="98"/>
      <c r="K1478" s="27">
        <f>TRUNC(TRUNC(G1478,8)*I1478,2)</f>
        <v>32.53</v>
      </c>
    </row>
    <row r="1479" spans="1:11" ht="15" customHeight="1" x14ac:dyDescent="0.25">
      <c r="A1479" s="9"/>
      <c r="B1479" s="9"/>
      <c r="C1479" s="9"/>
      <c r="D1479" s="9"/>
      <c r="E1479" s="9"/>
      <c r="F1479" s="9"/>
      <c r="G1479" s="91" t="s">
        <v>3906</v>
      </c>
      <c r="H1479" s="91"/>
      <c r="I1479" s="91"/>
      <c r="J1479" s="91"/>
      <c r="K1479" s="28">
        <f>SUM(K1477:K1478)</f>
        <v>33.910000000000004</v>
      </c>
    </row>
    <row r="1480" spans="1:11" ht="15" customHeight="1" x14ac:dyDescent="0.25">
      <c r="A1480" s="93" t="s">
        <v>3907</v>
      </c>
      <c r="B1480" s="93"/>
      <c r="C1480" s="93"/>
      <c r="D1480" s="94" t="s">
        <v>3</v>
      </c>
      <c r="E1480" s="94"/>
      <c r="F1480" s="23" t="s">
        <v>4</v>
      </c>
      <c r="G1480" s="94" t="s">
        <v>3894</v>
      </c>
      <c r="H1480" s="94"/>
      <c r="I1480" s="94" t="s">
        <v>3895</v>
      </c>
      <c r="J1480" s="94"/>
      <c r="K1480" s="23" t="s">
        <v>3896</v>
      </c>
    </row>
    <row r="1481" spans="1:11" ht="15" customHeight="1" x14ac:dyDescent="0.25">
      <c r="A1481" s="24" t="s">
        <v>3971</v>
      </c>
      <c r="B1481" s="95" t="s">
        <v>3972</v>
      </c>
      <c r="C1481" s="95"/>
      <c r="D1481" s="96" t="s">
        <v>20</v>
      </c>
      <c r="E1481" s="96"/>
      <c r="F1481" s="24" t="s">
        <v>2056</v>
      </c>
      <c r="G1481" s="97">
        <v>0.2296</v>
      </c>
      <c r="H1481" s="97"/>
      <c r="I1481" s="98">
        <v>32.69</v>
      </c>
      <c r="J1481" s="98"/>
      <c r="K1481" s="27">
        <f>TRUNC(TRUNC(G1481,8)*I1481,2)</f>
        <v>7.5</v>
      </c>
    </row>
    <row r="1482" spans="1:11" ht="15" customHeight="1" x14ac:dyDescent="0.25">
      <c r="A1482" s="24" t="s">
        <v>3910</v>
      </c>
      <c r="B1482" s="95" t="s">
        <v>3911</v>
      </c>
      <c r="C1482" s="95"/>
      <c r="D1482" s="96" t="s">
        <v>20</v>
      </c>
      <c r="E1482" s="96"/>
      <c r="F1482" s="24" t="s">
        <v>2056</v>
      </c>
      <c r="G1482" s="97">
        <v>0.2296</v>
      </c>
      <c r="H1482" s="97"/>
      <c r="I1482" s="98">
        <v>24.94</v>
      </c>
      <c r="J1482" s="98"/>
      <c r="K1482" s="27">
        <f>TRUNC(TRUNC(G1482,8)*I1482,2)</f>
        <v>5.72</v>
      </c>
    </row>
    <row r="1483" spans="1:11" ht="18" customHeight="1" x14ac:dyDescent="0.25">
      <c r="A1483" s="9"/>
      <c r="B1483" s="9"/>
      <c r="C1483" s="9"/>
      <c r="D1483" s="9"/>
      <c r="E1483" s="9"/>
      <c r="F1483" s="9"/>
      <c r="G1483" s="91" t="s">
        <v>3912</v>
      </c>
      <c r="H1483" s="91"/>
      <c r="I1483" s="91"/>
      <c r="J1483" s="91"/>
      <c r="K1483" s="28">
        <f>SUM(K1481:K1482)</f>
        <v>13.219999999999999</v>
      </c>
    </row>
    <row r="1484" spans="1:11" ht="15" customHeight="1" x14ac:dyDescent="0.25">
      <c r="A1484" s="93" t="s">
        <v>3922</v>
      </c>
      <c r="B1484" s="93"/>
      <c r="C1484" s="93"/>
      <c r="D1484" s="94" t="s">
        <v>3</v>
      </c>
      <c r="E1484" s="94"/>
      <c r="F1484" s="23" t="s">
        <v>4</v>
      </c>
      <c r="G1484" s="94" t="s">
        <v>3894</v>
      </c>
      <c r="H1484" s="94"/>
      <c r="I1484" s="94" t="s">
        <v>3895</v>
      </c>
      <c r="J1484" s="94"/>
      <c r="K1484" s="23" t="s">
        <v>3896</v>
      </c>
    </row>
    <row r="1485" spans="1:11" ht="21" customHeight="1" x14ac:dyDescent="0.25">
      <c r="A1485" s="24" t="s">
        <v>4042</v>
      </c>
      <c r="B1485" s="95" t="s">
        <v>4043</v>
      </c>
      <c r="C1485" s="95"/>
      <c r="D1485" s="96" t="s">
        <v>20</v>
      </c>
      <c r="E1485" s="96"/>
      <c r="F1485" s="24" t="s">
        <v>34</v>
      </c>
      <c r="G1485" s="97">
        <v>1.8E-3</v>
      </c>
      <c r="H1485" s="97"/>
      <c r="I1485" s="98">
        <v>767.08</v>
      </c>
      <c r="J1485" s="98"/>
      <c r="K1485" s="27">
        <f>TRUNC(TRUNC(G1485,8)*I1485,2)</f>
        <v>1.38</v>
      </c>
    </row>
    <row r="1486" spans="1:11" ht="15" customHeight="1" x14ac:dyDescent="0.25">
      <c r="A1486" s="9"/>
      <c r="B1486" s="9"/>
      <c r="C1486" s="9"/>
      <c r="D1486" s="9"/>
      <c r="E1486" s="9"/>
      <c r="F1486" s="9"/>
      <c r="G1486" s="91" t="s">
        <v>3933</v>
      </c>
      <c r="H1486" s="91"/>
      <c r="I1486" s="91"/>
      <c r="J1486" s="91"/>
      <c r="K1486" s="28">
        <f>SUM(K1485:K1485)</f>
        <v>1.38</v>
      </c>
    </row>
    <row r="1487" spans="1:11" ht="15" customHeight="1" x14ac:dyDescent="0.25">
      <c r="A1487" s="9"/>
      <c r="B1487" s="9"/>
      <c r="C1487" s="9"/>
      <c r="D1487" s="9"/>
      <c r="E1487" s="9"/>
      <c r="F1487" s="9"/>
      <c r="G1487" s="92" t="s">
        <v>3913</v>
      </c>
      <c r="H1487" s="92"/>
      <c r="I1487" s="92"/>
      <c r="J1487" s="92"/>
      <c r="K1487" s="29">
        <f>ROUND(SUM(K1479,K1483,K1486),2)</f>
        <v>48.51</v>
      </c>
    </row>
    <row r="1488" spans="1:11" ht="9.9499999999999993" customHeight="1" x14ac:dyDescent="0.25">
      <c r="A1488" s="9"/>
      <c r="B1488" s="9"/>
      <c r="C1488" s="9"/>
      <c r="D1488" s="9"/>
      <c r="E1488" s="9"/>
      <c r="F1488" s="9"/>
      <c r="G1488" s="100"/>
      <c r="H1488" s="100"/>
      <c r="I1488" s="100"/>
      <c r="J1488" s="100"/>
      <c r="K1488" s="100"/>
    </row>
    <row r="1489" spans="1:11" ht="20.100000000000001" customHeight="1" x14ac:dyDescent="0.25">
      <c r="A1489" s="99" t="s">
        <v>2213</v>
      </c>
      <c r="B1489" s="99"/>
      <c r="C1489" s="99"/>
      <c r="D1489" s="99"/>
      <c r="E1489" s="99"/>
      <c r="F1489" s="99"/>
      <c r="G1489" s="99"/>
      <c r="H1489" s="99"/>
      <c r="I1489" s="99"/>
      <c r="J1489" s="99"/>
      <c r="K1489" s="99"/>
    </row>
    <row r="1490" spans="1:11" ht="15" customHeight="1" x14ac:dyDescent="0.25">
      <c r="A1490" s="93" t="s">
        <v>3893</v>
      </c>
      <c r="B1490" s="93"/>
      <c r="C1490" s="93"/>
      <c r="D1490" s="94" t="s">
        <v>3</v>
      </c>
      <c r="E1490" s="94"/>
      <c r="F1490" s="23" t="s">
        <v>4</v>
      </c>
      <c r="G1490" s="94" t="s">
        <v>3894</v>
      </c>
      <c r="H1490" s="94"/>
      <c r="I1490" s="94" t="s">
        <v>3895</v>
      </c>
      <c r="J1490" s="94"/>
      <c r="K1490" s="23" t="s">
        <v>3896</v>
      </c>
    </row>
    <row r="1491" spans="1:11" ht="15" customHeight="1" x14ac:dyDescent="0.25">
      <c r="A1491" s="24" t="s">
        <v>4044</v>
      </c>
      <c r="B1491" s="95" t="s">
        <v>4045</v>
      </c>
      <c r="C1491" s="95"/>
      <c r="D1491" s="96" t="s">
        <v>20</v>
      </c>
      <c r="E1491" s="96"/>
      <c r="F1491" s="24" t="s">
        <v>3903</v>
      </c>
      <c r="G1491" s="97">
        <v>0.106</v>
      </c>
      <c r="H1491" s="97"/>
      <c r="I1491" s="98">
        <v>2.59</v>
      </c>
      <c r="J1491" s="98"/>
      <c r="K1491" s="27">
        <f>TRUNC(TRUNC(G1491,8)*I1491,2)</f>
        <v>0.27</v>
      </c>
    </row>
    <row r="1492" spans="1:11" ht="15" customHeight="1" x14ac:dyDescent="0.25">
      <c r="A1492" s="9"/>
      <c r="B1492" s="9"/>
      <c r="C1492" s="9"/>
      <c r="D1492" s="9"/>
      <c r="E1492" s="9"/>
      <c r="F1492" s="9"/>
      <c r="G1492" s="91" t="s">
        <v>3906</v>
      </c>
      <c r="H1492" s="91"/>
      <c r="I1492" s="91"/>
      <c r="J1492" s="91"/>
      <c r="K1492" s="28">
        <f>SUM(K1491:K1491)</f>
        <v>0.27</v>
      </c>
    </row>
    <row r="1493" spans="1:11" ht="15" customHeight="1" x14ac:dyDescent="0.25">
      <c r="A1493" s="93" t="s">
        <v>3907</v>
      </c>
      <c r="B1493" s="93"/>
      <c r="C1493" s="93"/>
      <c r="D1493" s="94" t="s">
        <v>3</v>
      </c>
      <c r="E1493" s="94"/>
      <c r="F1493" s="23" t="s">
        <v>4</v>
      </c>
      <c r="G1493" s="94" t="s">
        <v>3894</v>
      </c>
      <c r="H1493" s="94"/>
      <c r="I1493" s="94" t="s">
        <v>3895</v>
      </c>
      <c r="J1493" s="94"/>
      <c r="K1493" s="23" t="s">
        <v>3896</v>
      </c>
    </row>
    <row r="1494" spans="1:11" ht="15" customHeight="1" x14ac:dyDescent="0.25">
      <c r="A1494" s="24" t="s">
        <v>4046</v>
      </c>
      <c r="B1494" s="95" t="s">
        <v>4047</v>
      </c>
      <c r="C1494" s="95"/>
      <c r="D1494" s="96" t="s">
        <v>20</v>
      </c>
      <c r="E1494" s="96"/>
      <c r="F1494" s="24" t="s">
        <v>2056</v>
      </c>
      <c r="G1494" s="97">
        <v>3.6999999999999998E-2</v>
      </c>
      <c r="H1494" s="97"/>
      <c r="I1494" s="98">
        <v>34.35</v>
      </c>
      <c r="J1494" s="98"/>
      <c r="K1494" s="27">
        <f>TRUNC(TRUNC(G1494,8)*I1494,2)</f>
        <v>1.27</v>
      </c>
    </row>
    <row r="1495" spans="1:11" ht="15" customHeight="1" x14ac:dyDescent="0.25">
      <c r="A1495" s="24" t="s">
        <v>3910</v>
      </c>
      <c r="B1495" s="95" t="s">
        <v>3911</v>
      </c>
      <c r="C1495" s="95"/>
      <c r="D1495" s="96" t="s">
        <v>20</v>
      </c>
      <c r="E1495" s="96"/>
      <c r="F1495" s="24" t="s">
        <v>2056</v>
      </c>
      <c r="G1495" s="97">
        <v>1.6E-2</v>
      </c>
      <c r="H1495" s="97"/>
      <c r="I1495" s="98">
        <v>24.94</v>
      </c>
      <c r="J1495" s="98"/>
      <c r="K1495" s="27">
        <f>TRUNC(TRUNC(G1495,8)*I1495,2)</f>
        <v>0.39</v>
      </c>
    </row>
    <row r="1496" spans="1:11" ht="18" customHeight="1" x14ac:dyDescent="0.25">
      <c r="A1496" s="9"/>
      <c r="B1496" s="9"/>
      <c r="C1496" s="9"/>
      <c r="D1496" s="9"/>
      <c r="E1496" s="9"/>
      <c r="F1496" s="9"/>
      <c r="G1496" s="91" t="s">
        <v>3912</v>
      </c>
      <c r="H1496" s="91"/>
      <c r="I1496" s="91"/>
      <c r="J1496" s="91"/>
      <c r="K1496" s="28">
        <f>SUM(K1494:K1495)</f>
        <v>1.6600000000000001</v>
      </c>
    </row>
    <row r="1497" spans="1:11" ht="15" customHeight="1" x14ac:dyDescent="0.25">
      <c r="A1497" s="9"/>
      <c r="B1497" s="9"/>
      <c r="C1497" s="9"/>
      <c r="D1497" s="9"/>
      <c r="E1497" s="9"/>
      <c r="F1497" s="9"/>
      <c r="G1497" s="92" t="s">
        <v>3913</v>
      </c>
      <c r="H1497" s="92"/>
      <c r="I1497" s="92"/>
      <c r="J1497" s="92"/>
      <c r="K1497" s="29">
        <f>ROUND(SUM(K1492,K1496),2)</f>
        <v>1.93</v>
      </c>
    </row>
    <row r="1498" spans="1:11" ht="9.9499999999999993" customHeight="1" x14ac:dyDescent="0.25">
      <c r="A1498" s="9"/>
      <c r="B1498" s="9"/>
      <c r="C1498" s="9"/>
      <c r="D1498" s="9"/>
      <c r="E1498" s="9"/>
      <c r="F1498" s="9"/>
      <c r="G1498" s="100"/>
      <c r="H1498" s="100"/>
      <c r="I1498" s="100"/>
      <c r="J1498" s="100"/>
      <c r="K1498" s="100"/>
    </row>
    <row r="1499" spans="1:11" ht="20.100000000000001" customHeight="1" x14ac:dyDescent="0.25">
      <c r="A1499" s="99" t="s">
        <v>2214</v>
      </c>
      <c r="B1499" s="99"/>
      <c r="C1499" s="99"/>
      <c r="D1499" s="99"/>
      <c r="E1499" s="99"/>
      <c r="F1499" s="99"/>
      <c r="G1499" s="99"/>
      <c r="H1499" s="99"/>
      <c r="I1499" s="99"/>
      <c r="J1499" s="99"/>
      <c r="K1499" s="99"/>
    </row>
    <row r="1500" spans="1:11" ht="15" customHeight="1" x14ac:dyDescent="0.25">
      <c r="A1500" s="93" t="s">
        <v>3916</v>
      </c>
      <c r="B1500" s="93"/>
      <c r="C1500" s="93"/>
      <c r="D1500" s="94" t="s">
        <v>3</v>
      </c>
      <c r="E1500" s="94"/>
      <c r="F1500" s="23" t="s">
        <v>4</v>
      </c>
      <c r="G1500" s="94" t="s">
        <v>3894</v>
      </c>
      <c r="H1500" s="94"/>
      <c r="I1500" s="94" t="s">
        <v>3895</v>
      </c>
      <c r="J1500" s="94"/>
      <c r="K1500" s="23" t="s">
        <v>3896</v>
      </c>
    </row>
    <row r="1501" spans="1:11" ht="29.1" customHeight="1" x14ac:dyDescent="0.25">
      <c r="A1501" s="24" t="s">
        <v>3963</v>
      </c>
      <c r="B1501" s="95" t="s">
        <v>3964</v>
      </c>
      <c r="C1501" s="95"/>
      <c r="D1501" s="96" t="s">
        <v>20</v>
      </c>
      <c r="E1501" s="96"/>
      <c r="F1501" s="24" t="s">
        <v>3936</v>
      </c>
      <c r="G1501" s="97">
        <v>5.2258833999999998</v>
      </c>
      <c r="H1501" s="97"/>
      <c r="I1501" s="98">
        <v>8.9</v>
      </c>
      <c r="J1501" s="98"/>
      <c r="K1501" s="27">
        <f>TRUNC(TRUNC(G1501,8)*I1501,2)</f>
        <v>46.51</v>
      </c>
    </row>
    <row r="1502" spans="1:11" ht="29.1" customHeight="1" x14ac:dyDescent="0.25">
      <c r="A1502" s="24" t="s">
        <v>3965</v>
      </c>
      <c r="B1502" s="95" t="s">
        <v>3966</v>
      </c>
      <c r="C1502" s="95"/>
      <c r="D1502" s="96" t="s">
        <v>20</v>
      </c>
      <c r="E1502" s="96"/>
      <c r="F1502" s="24" t="s">
        <v>30</v>
      </c>
      <c r="G1502" s="97">
        <v>0.95392160000000004</v>
      </c>
      <c r="H1502" s="97"/>
      <c r="I1502" s="98">
        <v>32.76</v>
      </c>
      <c r="J1502" s="98"/>
      <c r="K1502" s="27">
        <f>TRUNC(TRUNC(G1502,8)*I1502,2)</f>
        <v>31.25</v>
      </c>
    </row>
    <row r="1503" spans="1:11" ht="21" customHeight="1" x14ac:dyDescent="0.25">
      <c r="A1503" s="24" t="s">
        <v>3967</v>
      </c>
      <c r="B1503" s="95" t="s">
        <v>3968</v>
      </c>
      <c r="C1503" s="95"/>
      <c r="D1503" s="96" t="s">
        <v>20</v>
      </c>
      <c r="E1503" s="96"/>
      <c r="F1503" s="24" t="s">
        <v>3936</v>
      </c>
      <c r="G1503" s="97">
        <v>5.2258833999999998</v>
      </c>
      <c r="H1503" s="97"/>
      <c r="I1503" s="98">
        <v>27.59</v>
      </c>
      <c r="J1503" s="98"/>
      <c r="K1503" s="27">
        <f>TRUNC(TRUNC(G1503,8)*I1503,2)</f>
        <v>144.18</v>
      </c>
    </row>
    <row r="1504" spans="1:11" ht="21" customHeight="1" x14ac:dyDescent="0.25">
      <c r="A1504" s="24" t="s">
        <v>3969</v>
      </c>
      <c r="B1504" s="95" t="s">
        <v>3970</v>
      </c>
      <c r="C1504" s="95"/>
      <c r="D1504" s="96" t="s">
        <v>20</v>
      </c>
      <c r="E1504" s="96"/>
      <c r="F1504" s="24" t="s">
        <v>30</v>
      </c>
      <c r="G1504" s="97">
        <v>0.95392160000000004</v>
      </c>
      <c r="H1504" s="97"/>
      <c r="I1504" s="98">
        <v>28.09</v>
      </c>
      <c r="J1504" s="98"/>
      <c r="K1504" s="27">
        <f>TRUNC(TRUNC(G1504,8)*I1504,2)</f>
        <v>26.79</v>
      </c>
    </row>
    <row r="1505" spans="1:11" ht="18" customHeight="1" x14ac:dyDescent="0.25">
      <c r="A1505" s="9"/>
      <c r="B1505" s="9"/>
      <c r="C1505" s="9"/>
      <c r="D1505" s="9"/>
      <c r="E1505" s="9"/>
      <c r="F1505" s="9"/>
      <c r="G1505" s="91" t="s">
        <v>3919</v>
      </c>
      <c r="H1505" s="91"/>
      <c r="I1505" s="91"/>
      <c r="J1505" s="91"/>
      <c r="K1505" s="28">
        <f>SUM(K1501:K1504)</f>
        <v>248.73</v>
      </c>
    </row>
    <row r="1506" spans="1:11" ht="15" customHeight="1" x14ac:dyDescent="0.25">
      <c r="A1506" s="93" t="s">
        <v>3893</v>
      </c>
      <c r="B1506" s="93"/>
      <c r="C1506" s="93"/>
      <c r="D1506" s="94" t="s">
        <v>3</v>
      </c>
      <c r="E1506" s="94"/>
      <c r="F1506" s="23" t="s">
        <v>4</v>
      </c>
      <c r="G1506" s="94" t="s">
        <v>3894</v>
      </c>
      <c r="H1506" s="94"/>
      <c r="I1506" s="94" t="s">
        <v>3895</v>
      </c>
      <c r="J1506" s="94"/>
      <c r="K1506" s="23" t="s">
        <v>3896</v>
      </c>
    </row>
    <row r="1507" spans="1:11" ht="21" customHeight="1" x14ac:dyDescent="0.25">
      <c r="A1507" s="24" t="s">
        <v>4048</v>
      </c>
      <c r="B1507" s="95" t="s">
        <v>4049</v>
      </c>
      <c r="C1507" s="95"/>
      <c r="D1507" s="96" t="s">
        <v>20</v>
      </c>
      <c r="E1507" s="96"/>
      <c r="F1507" s="24" t="s">
        <v>34</v>
      </c>
      <c r="G1507" s="97">
        <v>0.19980000000000001</v>
      </c>
      <c r="H1507" s="97"/>
      <c r="I1507" s="98">
        <v>206.17</v>
      </c>
      <c r="J1507" s="98"/>
      <c r="K1507" s="27">
        <f>TRUNC(TRUNC(G1507,8)*I1507,2)</f>
        <v>41.19</v>
      </c>
    </row>
    <row r="1508" spans="1:11" ht="15" customHeight="1" x14ac:dyDescent="0.25">
      <c r="A1508" s="24" t="s">
        <v>3955</v>
      </c>
      <c r="B1508" s="95" t="s">
        <v>3956</v>
      </c>
      <c r="C1508" s="95"/>
      <c r="D1508" s="96" t="s">
        <v>20</v>
      </c>
      <c r="E1508" s="96"/>
      <c r="F1508" s="24" t="s">
        <v>3903</v>
      </c>
      <c r="G1508" s="97">
        <v>3.6695999999999999E-2</v>
      </c>
      <c r="H1508" s="97"/>
      <c r="I1508" s="98">
        <v>19.37</v>
      </c>
      <c r="J1508" s="98"/>
      <c r="K1508" s="27">
        <f>TRUNC(TRUNC(G1508,8)*I1508,2)</f>
        <v>0.71</v>
      </c>
    </row>
    <row r="1509" spans="1:11" ht="21" customHeight="1" x14ac:dyDescent="0.25">
      <c r="A1509" s="24" t="s">
        <v>4050</v>
      </c>
      <c r="B1509" s="95" t="s">
        <v>4051</v>
      </c>
      <c r="C1509" s="95"/>
      <c r="D1509" s="96" t="s">
        <v>20</v>
      </c>
      <c r="E1509" s="96"/>
      <c r="F1509" s="24" t="s">
        <v>84</v>
      </c>
      <c r="G1509" s="97">
        <v>7.48</v>
      </c>
      <c r="H1509" s="97"/>
      <c r="I1509" s="98">
        <v>3.9</v>
      </c>
      <c r="J1509" s="98"/>
      <c r="K1509" s="27">
        <f>TRUNC(TRUNC(G1509,8)*I1509,2)</f>
        <v>29.17</v>
      </c>
    </row>
    <row r="1510" spans="1:11" ht="15" customHeight="1" x14ac:dyDescent="0.25">
      <c r="A1510" s="9"/>
      <c r="B1510" s="9"/>
      <c r="C1510" s="9"/>
      <c r="D1510" s="9"/>
      <c r="E1510" s="9"/>
      <c r="F1510" s="9"/>
      <c r="G1510" s="91" t="s">
        <v>3906</v>
      </c>
      <c r="H1510" s="91"/>
      <c r="I1510" s="91"/>
      <c r="J1510" s="91"/>
      <c r="K1510" s="28">
        <f>SUM(K1507:K1509)</f>
        <v>71.069999999999993</v>
      </c>
    </row>
    <row r="1511" spans="1:11" ht="15" customHeight="1" x14ac:dyDescent="0.25">
      <c r="A1511" s="93" t="s">
        <v>3907</v>
      </c>
      <c r="B1511" s="93"/>
      <c r="C1511" s="93"/>
      <c r="D1511" s="94" t="s">
        <v>3</v>
      </c>
      <c r="E1511" s="94"/>
      <c r="F1511" s="23" t="s">
        <v>4</v>
      </c>
      <c r="G1511" s="94" t="s">
        <v>3894</v>
      </c>
      <c r="H1511" s="94"/>
      <c r="I1511" s="94" t="s">
        <v>3895</v>
      </c>
      <c r="J1511" s="94"/>
      <c r="K1511" s="23" t="s">
        <v>3896</v>
      </c>
    </row>
    <row r="1512" spans="1:11" ht="15" customHeight="1" x14ac:dyDescent="0.25">
      <c r="A1512" s="24" t="s">
        <v>3971</v>
      </c>
      <c r="B1512" s="95" t="s">
        <v>3972</v>
      </c>
      <c r="C1512" s="95"/>
      <c r="D1512" s="96" t="s">
        <v>20</v>
      </c>
      <c r="E1512" s="96"/>
      <c r="F1512" s="24" t="s">
        <v>2056</v>
      </c>
      <c r="G1512" s="97">
        <v>2.3251949999999999</v>
      </c>
      <c r="H1512" s="97"/>
      <c r="I1512" s="98">
        <v>32.69</v>
      </c>
      <c r="J1512" s="98"/>
      <c r="K1512" s="27">
        <f>TRUNC(TRUNC(G1512,8)*I1512,2)</f>
        <v>76.010000000000005</v>
      </c>
    </row>
    <row r="1513" spans="1:11" ht="15" customHeight="1" x14ac:dyDescent="0.25">
      <c r="A1513" s="24" t="s">
        <v>3910</v>
      </c>
      <c r="B1513" s="95" t="s">
        <v>3911</v>
      </c>
      <c r="C1513" s="95"/>
      <c r="D1513" s="96" t="s">
        <v>20</v>
      </c>
      <c r="E1513" s="96"/>
      <c r="F1513" s="24" t="s">
        <v>2056</v>
      </c>
      <c r="G1513" s="97">
        <v>17.010999999999999</v>
      </c>
      <c r="H1513" s="97"/>
      <c r="I1513" s="98">
        <v>24.94</v>
      </c>
      <c r="J1513" s="98"/>
      <c r="K1513" s="27">
        <f>TRUNC(TRUNC(G1513,8)*I1513,2)</f>
        <v>424.25</v>
      </c>
    </row>
    <row r="1514" spans="1:11" ht="18" customHeight="1" x14ac:dyDescent="0.25">
      <c r="A1514" s="9"/>
      <c r="B1514" s="9"/>
      <c r="C1514" s="9"/>
      <c r="D1514" s="9"/>
      <c r="E1514" s="9"/>
      <c r="F1514" s="9"/>
      <c r="G1514" s="91" t="s">
        <v>3912</v>
      </c>
      <c r="H1514" s="91"/>
      <c r="I1514" s="91"/>
      <c r="J1514" s="91"/>
      <c r="K1514" s="28">
        <f>SUM(K1512:K1513)</f>
        <v>500.26</v>
      </c>
    </row>
    <row r="1515" spans="1:11" ht="15" customHeight="1" x14ac:dyDescent="0.25">
      <c r="A1515" s="93" t="s">
        <v>3922</v>
      </c>
      <c r="B1515" s="93"/>
      <c r="C1515" s="93"/>
      <c r="D1515" s="94" t="s">
        <v>3</v>
      </c>
      <c r="E1515" s="94"/>
      <c r="F1515" s="23" t="s">
        <v>4</v>
      </c>
      <c r="G1515" s="94" t="s">
        <v>3894</v>
      </c>
      <c r="H1515" s="94"/>
      <c r="I1515" s="94" t="s">
        <v>3895</v>
      </c>
      <c r="J1515" s="94"/>
      <c r="K1515" s="23" t="s">
        <v>3896</v>
      </c>
    </row>
    <row r="1516" spans="1:11" ht="29.1" customHeight="1" x14ac:dyDescent="0.25">
      <c r="A1516" s="24" t="s">
        <v>4052</v>
      </c>
      <c r="B1516" s="95" t="s">
        <v>4053</v>
      </c>
      <c r="C1516" s="95"/>
      <c r="D1516" s="96" t="s">
        <v>20</v>
      </c>
      <c r="E1516" s="96"/>
      <c r="F1516" s="24" t="s">
        <v>34</v>
      </c>
      <c r="G1516" s="97">
        <v>0.66502459999999997</v>
      </c>
      <c r="H1516" s="97"/>
      <c r="I1516" s="98">
        <v>619.19000000000005</v>
      </c>
      <c r="J1516" s="98"/>
      <c r="K1516" s="27">
        <f>TRUNC(TRUNC(G1516,8)*I1516,2)</f>
        <v>411.77</v>
      </c>
    </row>
    <row r="1517" spans="1:11" ht="21" customHeight="1" x14ac:dyDescent="0.25">
      <c r="A1517" s="24" t="s">
        <v>95</v>
      </c>
      <c r="B1517" s="95" t="s">
        <v>96</v>
      </c>
      <c r="C1517" s="95"/>
      <c r="D1517" s="96" t="s">
        <v>20</v>
      </c>
      <c r="E1517" s="96"/>
      <c r="F1517" s="24" t="s">
        <v>16</v>
      </c>
      <c r="G1517" s="97">
        <v>0.48</v>
      </c>
      <c r="H1517" s="97"/>
      <c r="I1517" s="98">
        <v>176.85</v>
      </c>
      <c r="J1517" s="98"/>
      <c r="K1517" s="27">
        <f>TRUNC(TRUNC(G1517,8)*I1517,2)</f>
        <v>84.88</v>
      </c>
    </row>
    <row r="1518" spans="1:11" ht="15" customHeight="1" x14ac:dyDescent="0.25">
      <c r="A1518" s="9"/>
      <c r="B1518" s="9"/>
      <c r="C1518" s="9"/>
      <c r="D1518" s="9"/>
      <c r="E1518" s="9"/>
      <c r="F1518" s="9"/>
      <c r="G1518" s="91" t="s">
        <v>3933</v>
      </c>
      <c r="H1518" s="91"/>
      <c r="I1518" s="91"/>
      <c r="J1518" s="91"/>
      <c r="K1518" s="28">
        <f>SUM(K1516:K1517)</f>
        <v>496.65</v>
      </c>
    </row>
    <row r="1519" spans="1:11" ht="15" customHeight="1" x14ac:dyDescent="0.25">
      <c r="A1519" s="9"/>
      <c r="B1519" s="9"/>
      <c r="C1519" s="9"/>
      <c r="D1519" s="9"/>
      <c r="E1519" s="9"/>
      <c r="F1519" s="9"/>
      <c r="G1519" s="92" t="s">
        <v>3913</v>
      </c>
      <c r="H1519" s="92"/>
      <c r="I1519" s="92"/>
      <c r="J1519" s="92"/>
      <c r="K1519" s="29">
        <f>ROUND(SUM(K1505,K1510,K1514,K1518),2)</f>
        <v>1316.71</v>
      </c>
    </row>
    <row r="1520" spans="1:11" ht="9.9499999999999993" customHeight="1" x14ac:dyDescent="0.25">
      <c r="A1520" s="9"/>
      <c r="B1520" s="9"/>
      <c r="C1520" s="9"/>
      <c r="D1520" s="9"/>
      <c r="E1520" s="9"/>
      <c r="F1520" s="9"/>
      <c r="G1520" s="100"/>
      <c r="H1520" s="100"/>
      <c r="I1520" s="100"/>
      <c r="J1520" s="100"/>
      <c r="K1520" s="100"/>
    </row>
    <row r="1521" spans="1:11" ht="20.100000000000001" customHeight="1" x14ac:dyDescent="0.25">
      <c r="A1521" s="99" t="s">
        <v>2215</v>
      </c>
      <c r="B1521" s="99"/>
      <c r="C1521" s="99"/>
      <c r="D1521" s="99"/>
      <c r="E1521" s="99"/>
      <c r="F1521" s="99"/>
      <c r="G1521" s="99"/>
      <c r="H1521" s="99"/>
      <c r="I1521" s="99"/>
      <c r="J1521" s="99"/>
      <c r="K1521" s="99"/>
    </row>
    <row r="1522" spans="1:11" ht="15" customHeight="1" x14ac:dyDescent="0.25">
      <c r="A1522" s="93" t="s">
        <v>3893</v>
      </c>
      <c r="B1522" s="93"/>
      <c r="C1522" s="93"/>
      <c r="D1522" s="94" t="s">
        <v>3</v>
      </c>
      <c r="E1522" s="94"/>
      <c r="F1522" s="23" t="s">
        <v>4</v>
      </c>
      <c r="G1522" s="94" t="s">
        <v>3894</v>
      </c>
      <c r="H1522" s="94"/>
      <c r="I1522" s="94" t="s">
        <v>3895</v>
      </c>
      <c r="J1522" s="94"/>
      <c r="K1522" s="23" t="s">
        <v>3896</v>
      </c>
    </row>
    <row r="1523" spans="1:11" ht="29.1" customHeight="1" x14ac:dyDescent="0.25">
      <c r="A1523" s="24" t="s">
        <v>4054</v>
      </c>
      <c r="B1523" s="95" t="s">
        <v>4055</v>
      </c>
      <c r="C1523" s="95"/>
      <c r="D1523" s="96" t="s">
        <v>20</v>
      </c>
      <c r="E1523" s="96"/>
      <c r="F1523" s="24" t="s">
        <v>34</v>
      </c>
      <c r="G1523" s="97">
        <v>0.18468999999999999</v>
      </c>
      <c r="H1523" s="97"/>
      <c r="I1523" s="98">
        <v>517.16999999999996</v>
      </c>
      <c r="J1523" s="98"/>
      <c r="K1523" s="27">
        <f t="shared" ref="K1523:K1528" si="11">ROUND(ROUND(G1523,8)*I1523,2)</f>
        <v>95.52</v>
      </c>
    </row>
    <row r="1524" spans="1:11" ht="21" customHeight="1" x14ac:dyDescent="0.25">
      <c r="A1524" s="24" t="s">
        <v>4056</v>
      </c>
      <c r="B1524" s="95" t="s">
        <v>4057</v>
      </c>
      <c r="C1524" s="95"/>
      <c r="D1524" s="96" t="s">
        <v>20</v>
      </c>
      <c r="E1524" s="96"/>
      <c r="F1524" s="24" t="s">
        <v>2057</v>
      </c>
      <c r="G1524" s="97">
        <v>3.1900000000000001E-3</v>
      </c>
      <c r="H1524" s="97"/>
      <c r="I1524" s="98">
        <v>8.98</v>
      </c>
      <c r="J1524" s="98"/>
      <c r="K1524" s="27">
        <f t="shared" si="11"/>
        <v>0.03</v>
      </c>
    </row>
    <row r="1525" spans="1:11" ht="15" customHeight="1" x14ac:dyDescent="0.25">
      <c r="A1525" s="24" t="s">
        <v>3955</v>
      </c>
      <c r="B1525" s="95" t="s">
        <v>3956</v>
      </c>
      <c r="C1525" s="95"/>
      <c r="D1525" s="96" t="s">
        <v>20</v>
      </c>
      <c r="E1525" s="96"/>
      <c r="F1525" s="24" t="s">
        <v>3903</v>
      </c>
      <c r="G1525" s="97">
        <v>4.4999999999999998E-2</v>
      </c>
      <c r="H1525" s="97"/>
      <c r="I1525" s="98">
        <v>19.37</v>
      </c>
      <c r="J1525" s="98"/>
      <c r="K1525" s="27">
        <f t="shared" si="11"/>
        <v>0.87</v>
      </c>
    </row>
    <row r="1526" spans="1:11" ht="21" customHeight="1" x14ac:dyDescent="0.25">
      <c r="A1526" s="24" t="s">
        <v>4050</v>
      </c>
      <c r="B1526" s="95" t="s">
        <v>4051</v>
      </c>
      <c r="C1526" s="95"/>
      <c r="D1526" s="96" t="s">
        <v>20</v>
      </c>
      <c r="E1526" s="96"/>
      <c r="F1526" s="24" t="s">
        <v>84</v>
      </c>
      <c r="G1526" s="97">
        <v>0.46875</v>
      </c>
      <c r="H1526" s="97"/>
      <c r="I1526" s="98">
        <v>3.9</v>
      </c>
      <c r="J1526" s="98"/>
      <c r="K1526" s="27">
        <f t="shared" si="11"/>
        <v>1.83</v>
      </c>
    </row>
    <row r="1527" spans="1:11" ht="21" customHeight="1" x14ac:dyDescent="0.25">
      <c r="A1527" s="24" t="s">
        <v>4058</v>
      </c>
      <c r="B1527" s="95" t="s">
        <v>4059</v>
      </c>
      <c r="C1527" s="95"/>
      <c r="D1527" s="96" t="s">
        <v>20</v>
      </c>
      <c r="E1527" s="96"/>
      <c r="F1527" s="24" t="s">
        <v>84</v>
      </c>
      <c r="G1527" s="97">
        <v>0.375</v>
      </c>
      <c r="H1527" s="97"/>
      <c r="I1527" s="98">
        <v>2.69</v>
      </c>
      <c r="J1527" s="98"/>
      <c r="K1527" s="27">
        <f t="shared" si="11"/>
        <v>1.01</v>
      </c>
    </row>
    <row r="1528" spans="1:11" ht="29.1" customHeight="1" x14ac:dyDescent="0.25">
      <c r="A1528" s="24" t="s">
        <v>4060</v>
      </c>
      <c r="B1528" s="95" t="s">
        <v>4061</v>
      </c>
      <c r="C1528" s="95"/>
      <c r="D1528" s="96" t="s">
        <v>20</v>
      </c>
      <c r="E1528" s="96"/>
      <c r="F1528" s="24" t="s">
        <v>16</v>
      </c>
      <c r="G1528" s="97">
        <v>1.07</v>
      </c>
      <c r="H1528" s="97"/>
      <c r="I1528" s="98">
        <v>23.81</v>
      </c>
      <c r="J1528" s="98"/>
      <c r="K1528" s="27">
        <f t="shared" si="11"/>
        <v>25.48</v>
      </c>
    </row>
    <row r="1529" spans="1:11" ht="15" customHeight="1" x14ac:dyDescent="0.25">
      <c r="A1529" s="9"/>
      <c r="B1529" s="9"/>
      <c r="C1529" s="9"/>
      <c r="D1529" s="9"/>
      <c r="E1529" s="9"/>
      <c r="F1529" s="9"/>
      <c r="G1529" s="91" t="s">
        <v>3906</v>
      </c>
      <c r="H1529" s="91"/>
      <c r="I1529" s="91"/>
      <c r="J1529" s="91"/>
      <c r="K1529" s="28">
        <f>SUM(K1523:K1528)</f>
        <v>124.74000000000001</v>
      </c>
    </row>
    <row r="1530" spans="1:11" ht="15" customHeight="1" x14ac:dyDescent="0.25">
      <c r="A1530" s="93" t="s">
        <v>3907</v>
      </c>
      <c r="B1530" s="93"/>
      <c r="C1530" s="93"/>
      <c r="D1530" s="94" t="s">
        <v>3</v>
      </c>
      <c r="E1530" s="94"/>
      <c r="F1530" s="23" t="s">
        <v>4</v>
      </c>
      <c r="G1530" s="94" t="s">
        <v>3894</v>
      </c>
      <c r="H1530" s="94"/>
      <c r="I1530" s="94" t="s">
        <v>3895</v>
      </c>
      <c r="J1530" s="94"/>
      <c r="K1530" s="23" t="s">
        <v>3896</v>
      </c>
    </row>
    <row r="1531" spans="1:11" ht="21" customHeight="1" x14ac:dyDescent="0.25">
      <c r="A1531" s="24" t="s">
        <v>3908</v>
      </c>
      <c r="B1531" s="95" t="s">
        <v>3909</v>
      </c>
      <c r="C1531" s="95"/>
      <c r="D1531" s="96" t="s">
        <v>20</v>
      </c>
      <c r="E1531" s="96"/>
      <c r="F1531" s="24" t="s">
        <v>2056</v>
      </c>
      <c r="G1531" s="97">
        <v>0.13009999999999999</v>
      </c>
      <c r="H1531" s="97"/>
      <c r="I1531" s="98">
        <v>32.24</v>
      </c>
      <c r="J1531" s="98"/>
      <c r="K1531" s="27">
        <f>ROUND(ROUND(G1531,8)*I1531,2)</f>
        <v>4.1900000000000004</v>
      </c>
    </row>
    <row r="1532" spans="1:11" ht="15" customHeight="1" x14ac:dyDescent="0.25">
      <c r="A1532" s="24" t="s">
        <v>3971</v>
      </c>
      <c r="B1532" s="95" t="s">
        <v>3972</v>
      </c>
      <c r="C1532" s="95"/>
      <c r="D1532" s="96" t="s">
        <v>20</v>
      </c>
      <c r="E1532" s="96"/>
      <c r="F1532" s="24" t="s">
        <v>2056</v>
      </c>
      <c r="G1532" s="97">
        <v>8.7400000000000005E-2</v>
      </c>
      <c r="H1532" s="97"/>
      <c r="I1532" s="98">
        <v>32.69</v>
      </c>
      <c r="J1532" s="98"/>
      <c r="K1532" s="27">
        <f>ROUND(ROUND(G1532,8)*I1532,2)</f>
        <v>2.86</v>
      </c>
    </row>
    <row r="1533" spans="1:11" ht="15" customHeight="1" x14ac:dyDescent="0.25">
      <c r="A1533" s="24" t="s">
        <v>3910</v>
      </c>
      <c r="B1533" s="95" t="s">
        <v>3911</v>
      </c>
      <c r="C1533" s="95"/>
      <c r="D1533" s="96" t="s">
        <v>20</v>
      </c>
      <c r="E1533" s="96"/>
      <c r="F1533" s="24" t="s">
        <v>2056</v>
      </c>
      <c r="G1533" s="97">
        <v>0.21759999999999999</v>
      </c>
      <c r="H1533" s="97"/>
      <c r="I1533" s="98">
        <v>24.94</v>
      </c>
      <c r="J1533" s="98"/>
      <c r="K1533" s="27">
        <f>ROUND(ROUND(G1533,8)*I1533,2)</f>
        <v>5.43</v>
      </c>
    </row>
    <row r="1534" spans="1:11" ht="18" customHeight="1" x14ac:dyDescent="0.25">
      <c r="A1534" s="9"/>
      <c r="B1534" s="9"/>
      <c r="C1534" s="9"/>
      <c r="D1534" s="9"/>
      <c r="E1534" s="9"/>
      <c r="F1534" s="9"/>
      <c r="G1534" s="91" t="s">
        <v>3912</v>
      </c>
      <c r="H1534" s="91"/>
      <c r="I1534" s="91"/>
      <c r="J1534" s="91"/>
      <c r="K1534" s="28">
        <f>SUM(K1531:K1533)</f>
        <v>12.48</v>
      </c>
    </row>
    <row r="1535" spans="1:11" ht="15" customHeight="1" x14ac:dyDescent="0.25">
      <c r="A1535" s="93" t="s">
        <v>3922</v>
      </c>
      <c r="B1535" s="93"/>
      <c r="C1535" s="93"/>
      <c r="D1535" s="94" t="s">
        <v>3</v>
      </c>
      <c r="E1535" s="94"/>
      <c r="F1535" s="23" t="s">
        <v>4</v>
      </c>
      <c r="G1535" s="94" t="s">
        <v>3894</v>
      </c>
      <c r="H1535" s="94"/>
      <c r="I1535" s="94" t="s">
        <v>3895</v>
      </c>
      <c r="J1535" s="94"/>
      <c r="K1535" s="23" t="s">
        <v>3896</v>
      </c>
    </row>
    <row r="1536" spans="1:11" ht="29.1" customHeight="1" x14ac:dyDescent="0.25">
      <c r="A1536" s="24" t="s">
        <v>4062</v>
      </c>
      <c r="B1536" s="95" t="s">
        <v>4063</v>
      </c>
      <c r="C1536" s="95"/>
      <c r="D1536" s="96" t="s">
        <v>20</v>
      </c>
      <c r="E1536" s="96"/>
      <c r="F1536" s="24" t="s">
        <v>3903</v>
      </c>
      <c r="G1536" s="97">
        <v>1.23E-2</v>
      </c>
      <c r="H1536" s="97"/>
      <c r="I1536" s="98">
        <v>23.44</v>
      </c>
      <c r="J1536" s="98"/>
      <c r="K1536" s="27">
        <f>ROUND(ROUND(G1536,8)*I1536,2)</f>
        <v>0.28999999999999998</v>
      </c>
    </row>
    <row r="1537" spans="1:11" ht="21" customHeight="1" x14ac:dyDescent="0.25">
      <c r="A1537" s="24" t="s">
        <v>4064</v>
      </c>
      <c r="B1537" s="95" t="s">
        <v>4065</v>
      </c>
      <c r="C1537" s="95"/>
      <c r="D1537" s="96" t="s">
        <v>4066</v>
      </c>
      <c r="E1537" s="96"/>
      <c r="F1537" s="24" t="s">
        <v>26</v>
      </c>
      <c r="G1537" s="97">
        <v>4</v>
      </c>
      <c r="H1537" s="97"/>
      <c r="I1537" s="98">
        <v>5.76</v>
      </c>
      <c r="J1537" s="98"/>
      <c r="K1537" s="27">
        <f>ROUND(ROUND(G1537,8)*I1537,2)</f>
        <v>23.04</v>
      </c>
    </row>
    <row r="1538" spans="1:11" ht="15" customHeight="1" x14ac:dyDescent="0.25">
      <c r="A1538" s="9"/>
      <c r="B1538" s="9"/>
      <c r="C1538" s="9"/>
      <c r="D1538" s="9"/>
      <c r="E1538" s="9"/>
      <c r="F1538" s="9"/>
      <c r="G1538" s="91" t="s">
        <v>3933</v>
      </c>
      <c r="H1538" s="91"/>
      <c r="I1538" s="91"/>
      <c r="J1538" s="91"/>
      <c r="K1538" s="28">
        <f>SUM(K1536:K1537)</f>
        <v>23.33</v>
      </c>
    </row>
    <row r="1539" spans="1:11" ht="15" customHeight="1" x14ac:dyDescent="0.25">
      <c r="A1539" s="9"/>
      <c r="B1539" s="9"/>
      <c r="C1539" s="9"/>
      <c r="D1539" s="9"/>
      <c r="E1539" s="9"/>
      <c r="F1539" s="9"/>
      <c r="G1539" s="92" t="s">
        <v>3913</v>
      </c>
      <c r="H1539" s="92"/>
      <c r="I1539" s="92"/>
      <c r="J1539" s="92"/>
      <c r="K1539" s="29">
        <f>ROUND(SUM(K1529,K1534,K1538),2)</f>
        <v>160.55000000000001</v>
      </c>
    </row>
    <row r="1540" spans="1:11" ht="9.9499999999999993" customHeight="1" x14ac:dyDescent="0.25">
      <c r="A1540" s="9"/>
      <c r="B1540" s="9"/>
      <c r="C1540" s="9"/>
      <c r="D1540" s="9"/>
      <c r="E1540" s="9"/>
      <c r="F1540" s="9"/>
      <c r="G1540" s="100"/>
      <c r="H1540" s="100"/>
      <c r="I1540" s="100"/>
      <c r="J1540" s="100"/>
      <c r="K1540" s="100"/>
    </row>
    <row r="1541" spans="1:11" ht="20.100000000000001" customHeight="1" x14ac:dyDescent="0.25">
      <c r="A1541" s="99" t="s">
        <v>2216</v>
      </c>
      <c r="B1541" s="99"/>
      <c r="C1541" s="99"/>
      <c r="D1541" s="99"/>
      <c r="E1541" s="99"/>
      <c r="F1541" s="99"/>
      <c r="G1541" s="99"/>
      <c r="H1541" s="99"/>
      <c r="I1541" s="99"/>
      <c r="J1541" s="99"/>
      <c r="K1541" s="99"/>
    </row>
    <row r="1542" spans="1:11" ht="15" customHeight="1" x14ac:dyDescent="0.25">
      <c r="A1542" s="93" t="s">
        <v>3893</v>
      </c>
      <c r="B1542" s="93"/>
      <c r="C1542" s="93"/>
      <c r="D1542" s="94" t="s">
        <v>3</v>
      </c>
      <c r="E1542" s="94"/>
      <c r="F1542" s="23" t="s">
        <v>4</v>
      </c>
      <c r="G1542" s="94" t="s">
        <v>3894</v>
      </c>
      <c r="H1542" s="94"/>
      <c r="I1542" s="94" t="s">
        <v>3895</v>
      </c>
      <c r="J1542" s="94"/>
      <c r="K1542" s="23" t="s">
        <v>3896</v>
      </c>
    </row>
    <row r="1543" spans="1:11" ht="15" customHeight="1" x14ac:dyDescent="0.25">
      <c r="A1543" s="24" t="s">
        <v>4067</v>
      </c>
      <c r="B1543" s="95" t="s">
        <v>4068</v>
      </c>
      <c r="C1543" s="95"/>
      <c r="D1543" s="96" t="s">
        <v>20</v>
      </c>
      <c r="E1543" s="96"/>
      <c r="F1543" s="24" t="s">
        <v>3903</v>
      </c>
      <c r="G1543" s="97">
        <v>8.6199999999999992</v>
      </c>
      <c r="H1543" s="97"/>
      <c r="I1543" s="98">
        <v>1.1299999999999999</v>
      </c>
      <c r="J1543" s="98"/>
      <c r="K1543" s="27">
        <f>TRUNC(TRUNC(G1543,8)*I1543,2)</f>
        <v>9.74</v>
      </c>
    </row>
    <row r="1544" spans="1:11" ht="29.1" customHeight="1" x14ac:dyDescent="0.25">
      <c r="A1544" s="24" t="s">
        <v>4069</v>
      </c>
      <c r="B1544" s="95" t="s">
        <v>4070</v>
      </c>
      <c r="C1544" s="95"/>
      <c r="D1544" s="96" t="s">
        <v>20</v>
      </c>
      <c r="E1544" s="96"/>
      <c r="F1544" s="24" t="s">
        <v>26</v>
      </c>
      <c r="G1544" s="97">
        <v>6.4375</v>
      </c>
      <c r="H1544" s="97"/>
      <c r="I1544" s="98">
        <v>17.63</v>
      </c>
      <c r="J1544" s="98"/>
      <c r="K1544" s="27">
        <f>TRUNC(TRUNC(G1544,8)*I1544,2)</f>
        <v>113.49</v>
      </c>
    </row>
    <row r="1545" spans="1:11" ht="15" customHeight="1" x14ac:dyDescent="0.25">
      <c r="A1545" s="24" t="s">
        <v>4071</v>
      </c>
      <c r="B1545" s="95" t="s">
        <v>4072</v>
      </c>
      <c r="C1545" s="95"/>
      <c r="D1545" s="96" t="s">
        <v>20</v>
      </c>
      <c r="E1545" s="96"/>
      <c r="F1545" s="24" t="s">
        <v>3903</v>
      </c>
      <c r="G1545" s="97">
        <v>0.24</v>
      </c>
      <c r="H1545" s="97"/>
      <c r="I1545" s="98">
        <v>3.58</v>
      </c>
      <c r="J1545" s="98"/>
      <c r="K1545" s="27">
        <f>TRUNC(TRUNC(G1545,8)*I1545,2)</f>
        <v>0.85</v>
      </c>
    </row>
    <row r="1546" spans="1:11" ht="15" customHeight="1" x14ac:dyDescent="0.25">
      <c r="A1546" s="9"/>
      <c r="B1546" s="9"/>
      <c r="C1546" s="9"/>
      <c r="D1546" s="9"/>
      <c r="E1546" s="9"/>
      <c r="F1546" s="9"/>
      <c r="G1546" s="91" t="s">
        <v>3906</v>
      </c>
      <c r="H1546" s="91"/>
      <c r="I1546" s="91"/>
      <c r="J1546" s="91"/>
      <c r="K1546" s="28">
        <f>SUM(K1543:K1545)</f>
        <v>124.07999999999998</v>
      </c>
    </row>
    <row r="1547" spans="1:11" ht="15" customHeight="1" x14ac:dyDescent="0.25">
      <c r="A1547" s="93" t="s">
        <v>3907</v>
      </c>
      <c r="B1547" s="93"/>
      <c r="C1547" s="93"/>
      <c r="D1547" s="94" t="s">
        <v>3</v>
      </c>
      <c r="E1547" s="94"/>
      <c r="F1547" s="23" t="s">
        <v>4</v>
      </c>
      <c r="G1547" s="94" t="s">
        <v>3894</v>
      </c>
      <c r="H1547" s="94"/>
      <c r="I1547" s="94" t="s">
        <v>3895</v>
      </c>
      <c r="J1547" s="94"/>
      <c r="K1547" s="23" t="s">
        <v>3896</v>
      </c>
    </row>
    <row r="1548" spans="1:11" ht="15" customHeight="1" x14ac:dyDescent="0.25">
      <c r="A1548" s="24" t="s">
        <v>3971</v>
      </c>
      <c r="B1548" s="95" t="s">
        <v>3972</v>
      </c>
      <c r="C1548" s="95"/>
      <c r="D1548" s="96" t="s">
        <v>20</v>
      </c>
      <c r="E1548" s="96"/>
      <c r="F1548" s="24" t="s">
        <v>2056</v>
      </c>
      <c r="G1548" s="97">
        <v>0.63900000000000001</v>
      </c>
      <c r="H1548" s="97"/>
      <c r="I1548" s="98">
        <v>32.69</v>
      </c>
      <c r="J1548" s="98"/>
      <c r="K1548" s="27">
        <f>TRUNC(TRUNC(G1548,8)*I1548,2)</f>
        <v>20.88</v>
      </c>
    </row>
    <row r="1549" spans="1:11" ht="15" customHeight="1" x14ac:dyDescent="0.25">
      <c r="A1549" s="24" t="s">
        <v>3910</v>
      </c>
      <c r="B1549" s="95" t="s">
        <v>3911</v>
      </c>
      <c r="C1549" s="95"/>
      <c r="D1549" s="96" t="s">
        <v>20</v>
      </c>
      <c r="E1549" s="96"/>
      <c r="F1549" s="24" t="s">
        <v>2056</v>
      </c>
      <c r="G1549" s="97">
        <v>1.2789999999999999</v>
      </c>
      <c r="H1549" s="97"/>
      <c r="I1549" s="98">
        <v>24.94</v>
      </c>
      <c r="J1549" s="98"/>
      <c r="K1549" s="27">
        <f>TRUNC(TRUNC(G1549,8)*I1549,2)</f>
        <v>31.89</v>
      </c>
    </row>
    <row r="1550" spans="1:11" ht="18" customHeight="1" x14ac:dyDescent="0.25">
      <c r="A1550" s="9"/>
      <c r="B1550" s="9"/>
      <c r="C1550" s="9"/>
      <c r="D1550" s="9"/>
      <c r="E1550" s="9"/>
      <c r="F1550" s="9"/>
      <c r="G1550" s="91" t="s">
        <v>3912</v>
      </c>
      <c r="H1550" s="91"/>
      <c r="I1550" s="91"/>
      <c r="J1550" s="91"/>
      <c r="K1550" s="28">
        <f>SUM(K1548:K1549)</f>
        <v>52.769999999999996</v>
      </c>
    </row>
    <row r="1551" spans="1:11" ht="15" customHeight="1" x14ac:dyDescent="0.25">
      <c r="A1551" s="9"/>
      <c r="B1551" s="9"/>
      <c r="C1551" s="9"/>
      <c r="D1551" s="9"/>
      <c r="E1551" s="9"/>
      <c r="F1551" s="9"/>
      <c r="G1551" s="92" t="s">
        <v>3913</v>
      </c>
      <c r="H1551" s="92"/>
      <c r="I1551" s="92"/>
      <c r="J1551" s="92"/>
      <c r="K1551" s="29">
        <f>ROUND(SUM(K1546,K1550),2)</f>
        <v>176.85</v>
      </c>
    </row>
    <row r="1552" spans="1:11" ht="9.9499999999999993" customHeight="1" x14ac:dyDescent="0.25">
      <c r="A1552" s="9"/>
      <c r="B1552" s="9"/>
      <c r="C1552" s="9"/>
      <c r="D1552" s="9"/>
      <c r="E1552" s="9"/>
      <c r="F1552" s="9"/>
      <c r="G1552" s="100"/>
      <c r="H1552" s="100"/>
      <c r="I1552" s="100"/>
      <c r="J1552" s="100"/>
      <c r="K1552" s="100"/>
    </row>
    <row r="1553" spans="1:11" ht="20.100000000000001" customHeight="1" x14ac:dyDescent="0.25">
      <c r="A1553" s="99" t="s">
        <v>2217</v>
      </c>
      <c r="B1553" s="99"/>
      <c r="C1553" s="99"/>
      <c r="D1553" s="99"/>
      <c r="E1553" s="99"/>
      <c r="F1553" s="99"/>
      <c r="G1553" s="99"/>
      <c r="H1553" s="99"/>
      <c r="I1553" s="99"/>
      <c r="J1553" s="99"/>
      <c r="K1553" s="99"/>
    </row>
    <row r="1554" spans="1:11" ht="15" customHeight="1" x14ac:dyDescent="0.25">
      <c r="A1554" s="93" t="s">
        <v>3893</v>
      </c>
      <c r="B1554" s="93"/>
      <c r="C1554" s="93"/>
      <c r="D1554" s="94" t="s">
        <v>3</v>
      </c>
      <c r="E1554" s="94"/>
      <c r="F1554" s="23" t="s">
        <v>4</v>
      </c>
      <c r="G1554" s="94" t="s">
        <v>3894</v>
      </c>
      <c r="H1554" s="94"/>
      <c r="I1554" s="94" t="s">
        <v>3895</v>
      </c>
      <c r="J1554" s="94"/>
      <c r="K1554" s="23" t="s">
        <v>3896</v>
      </c>
    </row>
    <row r="1555" spans="1:11" ht="45.95" customHeight="1" x14ac:dyDescent="0.25">
      <c r="A1555" s="24" t="s">
        <v>4073</v>
      </c>
      <c r="B1555" s="95" t="s">
        <v>4074</v>
      </c>
      <c r="C1555" s="95"/>
      <c r="D1555" s="96" t="s">
        <v>20</v>
      </c>
      <c r="E1555" s="96"/>
      <c r="F1555" s="24" t="s">
        <v>26</v>
      </c>
      <c r="G1555" s="97">
        <v>1</v>
      </c>
      <c r="H1555" s="97"/>
      <c r="I1555" s="98">
        <v>1235.9100000000001</v>
      </c>
      <c r="J1555" s="98"/>
      <c r="K1555" s="27">
        <f>TRUNC(TRUNC(G1555,8)*I1555,2)</f>
        <v>1235.9100000000001</v>
      </c>
    </row>
    <row r="1556" spans="1:11" ht="21" customHeight="1" x14ac:dyDescent="0.25">
      <c r="A1556" s="24" t="s">
        <v>4075</v>
      </c>
      <c r="B1556" s="95" t="s">
        <v>4076</v>
      </c>
      <c r="C1556" s="95"/>
      <c r="D1556" s="96" t="s">
        <v>20</v>
      </c>
      <c r="E1556" s="96"/>
      <c r="F1556" s="24" t="s">
        <v>34</v>
      </c>
      <c r="G1556" s="97">
        <v>1.1999999999999999E-3</v>
      </c>
      <c r="H1556" s="97"/>
      <c r="I1556" s="98">
        <v>205.09</v>
      </c>
      <c r="J1556" s="98"/>
      <c r="K1556" s="27">
        <f>TRUNC(TRUNC(G1556,8)*I1556,2)</f>
        <v>0.24</v>
      </c>
    </row>
    <row r="1557" spans="1:11" ht="15" customHeight="1" x14ac:dyDescent="0.25">
      <c r="A1557" s="9"/>
      <c r="B1557" s="9"/>
      <c r="C1557" s="9"/>
      <c r="D1557" s="9"/>
      <c r="E1557" s="9"/>
      <c r="F1557" s="9"/>
      <c r="G1557" s="91" t="s">
        <v>3906</v>
      </c>
      <c r="H1557" s="91"/>
      <c r="I1557" s="91"/>
      <c r="J1557" s="91"/>
      <c r="K1557" s="28">
        <f>SUM(K1555:K1556)</f>
        <v>1236.1500000000001</v>
      </c>
    </row>
    <row r="1558" spans="1:11" ht="15" customHeight="1" x14ac:dyDescent="0.25">
      <c r="A1558" s="93" t="s">
        <v>3907</v>
      </c>
      <c r="B1558" s="93"/>
      <c r="C1558" s="93"/>
      <c r="D1558" s="94" t="s">
        <v>3</v>
      </c>
      <c r="E1558" s="94"/>
      <c r="F1558" s="23" t="s">
        <v>4</v>
      </c>
      <c r="G1558" s="94" t="s">
        <v>3894</v>
      </c>
      <c r="H1558" s="94"/>
      <c r="I1558" s="94" t="s">
        <v>3895</v>
      </c>
      <c r="J1558" s="94"/>
      <c r="K1558" s="23" t="s">
        <v>3896</v>
      </c>
    </row>
    <row r="1559" spans="1:11" ht="15" customHeight="1" x14ac:dyDescent="0.25">
      <c r="A1559" s="24" t="s">
        <v>3971</v>
      </c>
      <c r="B1559" s="95" t="s">
        <v>3972</v>
      </c>
      <c r="C1559" s="95"/>
      <c r="D1559" s="96" t="s">
        <v>20</v>
      </c>
      <c r="E1559" s="96"/>
      <c r="F1559" s="24" t="s">
        <v>2056</v>
      </c>
      <c r="G1559" s="97">
        <v>0.86809999999999998</v>
      </c>
      <c r="H1559" s="97"/>
      <c r="I1559" s="98">
        <v>32.69</v>
      </c>
      <c r="J1559" s="98"/>
      <c r="K1559" s="27">
        <f>TRUNC(TRUNC(G1559,8)*I1559,2)</f>
        <v>28.37</v>
      </c>
    </row>
    <row r="1560" spans="1:11" ht="15" customHeight="1" x14ac:dyDescent="0.25">
      <c r="A1560" s="24" t="s">
        <v>3910</v>
      </c>
      <c r="B1560" s="95" t="s">
        <v>3911</v>
      </c>
      <c r="C1560" s="95"/>
      <c r="D1560" s="96" t="s">
        <v>20</v>
      </c>
      <c r="E1560" s="96"/>
      <c r="F1560" s="24" t="s">
        <v>2056</v>
      </c>
      <c r="G1560" s="97">
        <v>0.57869999999999999</v>
      </c>
      <c r="H1560" s="97"/>
      <c r="I1560" s="98">
        <v>24.94</v>
      </c>
      <c r="J1560" s="98"/>
      <c r="K1560" s="27">
        <f>TRUNC(TRUNC(G1560,8)*I1560,2)</f>
        <v>14.43</v>
      </c>
    </row>
    <row r="1561" spans="1:11" ht="18" customHeight="1" x14ac:dyDescent="0.25">
      <c r="A1561" s="9"/>
      <c r="B1561" s="9"/>
      <c r="C1561" s="9"/>
      <c r="D1561" s="9"/>
      <c r="E1561" s="9"/>
      <c r="F1561" s="9"/>
      <c r="G1561" s="91" t="s">
        <v>3912</v>
      </c>
      <c r="H1561" s="91"/>
      <c r="I1561" s="91"/>
      <c r="J1561" s="91"/>
      <c r="K1561" s="28">
        <f>SUM(K1559:K1560)</f>
        <v>42.8</v>
      </c>
    </row>
    <row r="1562" spans="1:11" ht="15" customHeight="1" x14ac:dyDescent="0.25">
      <c r="A1562" s="93" t="s">
        <v>3922</v>
      </c>
      <c r="B1562" s="93"/>
      <c r="C1562" s="93"/>
      <c r="D1562" s="94" t="s">
        <v>3</v>
      </c>
      <c r="E1562" s="94"/>
      <c r="F1562" s="23" t="s">
        <v>4</v>
      </c>
      <c r="G1562" s="94" t="s">
        <v>3894</v>
      </c>
      <c r="H1562" s="94"/>
      <c r="I1562" s="94" t="s">
        <v>3895</v>
      </c>
      <c r="J1562" s="94"/>
      <c r="K1562" s="23" t="s">
        <v>3896</v>
      </c>
    </row>
    <row r="1563" spans="1:11" ht="29.1" customHeight="1" x14ac:dyDescent="0.25">
      <c r="A1563" s="24" t="s">
        <v>4077</v>
      </c>
      <c r="B1563" s="95" t="s">
        <v>4078</v>
      </c>
      <c r="C1563" s="95"/>
      <c r="D1563" s="96" t="s">
        <v>20</v>
      </c>
      <c r="E1563" s="96"/>
      <c r="F1563" s="24" t="s">
        <v>34</v>
      </c>
      <c r="G1563" s="97">
        <v>2.2200000000000001E-2</v>
      </c>
      <c r="H1563" s="97"/>
      <c r="I1563" s="98">
        <v>924.6</v>
      </c>
      <c r="J1563" s="98"/>
      <c r="K1563" s="27">
        <f>TRUNC(TRUNC(G1563,8)*I1563,2)</f>
        <v>20.52</v>
      </c>
    </row>
    <row r="1564" spans="1:11" ht="15" customHeight="1" x14ac:dyDescent="0.25">
      <c r="A1564" s="9"/>
      <c r="B1564" s="9"/>
      <c r="C1564" s="9"/>
      <c r="D1564" s="9"/>
      <c r="E1564" s="9"/>
      <c r="F1564" s="9"/>
      <c r="G1564" s="91" t="s">
        <v>3933</v>
      </c>
      <c r="H1564" s="91"/>
      <c r="I1564" s="91"/>
      <c r="J1564" s="91"/>
      <c r="K1564" s="28">
        <f>SUM(K1563:K1563)</f>
        <v>20.52</v>
      </c>
    </row>
    <row r="1565" spans="1:11" ht="15" customHeight="1" x14ac:dyDescent="0.25">
      <c r="A1565" s="9"/>
      <c r="B1565" s="9"/>
      <c r="C1565" s="9"/>
      <c r="D1565" s="9"/>
      <c r="E1565" s="9"/>
      <c r="F1565" s="9"/>
      <c r="G1565" s="92" t="s">
        <v>3913</v>
      </c>
      <c r="H1565" s="92"/>
      <c r="I1565" s="92"/>
      <c r="J1565" s="92"/>
      <c r="K1565" s="29">
        <f>ROUND(SUM(K1557,K1561,K1564),2)</f>
        <v>1299.47</v>
      </c>
    </row>
    <row r="1566" spans="1:11" ht="9.9499999999999993" customHeight="1" x14ac:dyDescent="0.25">
      <c r="A1566" s="9"/>
      <c r="B1566" s="9"/>
      <c r="C1566" s="9"/>
      <c r="D1566" s="9"/>
      <c r="E1566" s="9"/>
      <c r="F1566" s="9"/>
      <c r="G1566" s="100"/>
      <c r="H1566" s="100"/>
      <c r="I1566" s="100"/>
      <c r="J1566" s="100"/>
      <c r="K1566" s="100"/>
    </row>
    <row r="1567" spans="1:11" ht="20.100000000000001" customHeight="1" x14ac:dyDescent="0.25">
      <c r="A1567" s="99" t="s">
        <v>2221</v>
      </c>
      <c r="B1567" s="99"/>
      <c r="C1567" s="99"/>
      <c r="D1567" s="99"/>
      <c r="E1567" s="99"/>
      <c r="F1567" s="99"/>
      <c r="G1567" s="99"/>
      <c r="H1567" s="99"/>
      <c r="I1567" s="99"/>
      <c r="J1567" s="99"/>
      <c r="K1567" s="99"/>
    </row>
    <row r="1568" spans="1:11" ht="20.100000000000001" customHeight="1" x14ac:dyDescent="0.25">
      <c r="A1568" s="106" t="s">
        <v>4010</v>
      </c>
      <c r="B1568" s="106"/>
      <c r="C1568" s="106"/>
      <c r="D1568" s="106"/>
      <c r="E1568" s="106"/>
      <c r="F1568" s="2" t="s">
        <v>4</v>
      </c>
      <c r="G1568" s="87" t="s">
        <v>4001</v>
      </c>
      <c r="H1568" s="87"/>
      <c r="I1568" s="87" t="s">
        <v>3895</v>
      </c>
      <c r="J1568" s="87"/>
      <c r="K1568" s="2" t="s">
        <v>4011</v>
      </c>
    </row>
    <row r="1569" spans="1:11" ht="15" customHeight="1" x14ac:dyDescent="0.25">
      <c r="A1569" s="6" t="s">
        <v>4079</v>
      </c>
      <c r="B1569" s="104" t="s">
        <v>4080</v>
      </c>
      <c r="C1569" s="104"/>
      <c r="D1569" s="104"/>
      <c r="E1569" s="104"/>
      <c r="F1569" s="6" t="s">
        <v>77</v>
      </c>
      <c r="G1569" s="113">
        <v>1.7700000000000001E-3</v>
      </c>
      <c r="H1569" s="113"/>
      <c r="I1569" s="105">
        <v>33.79</v>
      </c>
      <c r="J1569" s="105"/>
      <c r="K1569" s="33">
        <f>ROUND(ROUND(G1569,5)*I1569,4)</f>
        <v>5.9799999999999999E-2</v>
      </c>
    </row>
    <row r="1570" spans="1:11" ht="15" customHeight="1" x14ac:dyDescent="0.25">
      <c r="A1570" s="6" t="s">
        <v>4081</v>
      </c>
      <c r="B1570" s="104" t="s">
        <v>4082</v>
      </c>
      <c r="C1570" s="104"/>
      <c r="D1570" s="104"/>
      <c r="E1570" s="104"/>
      <c r="F1570" s="6" t="s">
        <v>77</v>
      </c>
      <c r="G1570" s="113">
        <v>3.9300000000000003E-3</v>
      </c>
      <c r="H1570" s="113"/>
      <c r="I1570" s="105">
        <v>448.02</v>
      </c>
      <c r="J1570" s="105"/>
      <c r="K1570" s="33">
        <f>ROUND(ROUND(G1570,5)*I1570,4)</f>
        <v>1.7606999999999999</v>
      </c>
    </row>
    <row r="1571" spans="1:11" ht="15" customHeight="1" x14ac:dyDescent="0.25">
      <c r="A1571" s="6" t="s">
        <v>4083</v>
      </c>
      <c r="B1571" s="104" t="s">
        <v>4084</v>
      </c>
      <c r="C1571" s="104"/>
      <c r="D1571" s="104"/>
      <c r="E1571" s="104"/>
      <c r="F1571" s="6" t="s">
        <v>77</v>
      </c>
      <c r="G1571" s="113">
        <v>7.0800000000000004E-3</v>
      </c>
      <c r="H1571" s="113"/>
      <c r="I1571" s="105">
        <v>46.06</v>
      </c>
      <c r="J1571" s="105"/>
      <c r="K1571" s="33">
        <f>ROUND(ROUND(G1571,5)*I1571,4)</f>
        <v>0.3261</v>
      </c>
    </row>
    <row r="1572" spans="1:11" ht="15" customHeight="1" x14ac:dyDescent="0.25">
      <c r="A1572" s="6" t="s">
        <v>4085</v>
      </c>
      <c r="B1572" s="104" t="s">
        <v>4086</v>
      </c>
      <c r="C1572" s="104"/>
      <c r="D1572" s="104"/>
      <c r="E1572" s="104"/>
      <c r="F1572" s="6" t="s">
        <v>103</v>
      </c>
      <c r="G1572" s="113">
        <v>1</v>
      </c>
      <c r="H1572" s="113"/>
      <c r="I1572" s="105">
        <v>16.98</v>
      </c>
      <c r="J1572" s="105"/>
      <c r="K1572" s="33">
        <f>ROUND(ROUND(G1572,5)*I1572,4)</f>
        <v>16.98</v>
      </c>
    </row>
    <row r="1573" spans="1:11" ht="15" customHeight="1" x14ac:dyDescent="0.25">
      <c r="A1573" s="1"/>
      <c r="B1573" s="1"/>
      <c r="C1573" s="1"/>
      <c r="D1573" s="1"/>
      <c r="E1573" s="1"/>
      <c r="F1573" s="1"/>
      <c r="G1573" s="85" t="s">
        <v>4014</v>
      </c>
      <c r="H1573" s="85"/>
      <c r="I1573" s="85"/>
      <c r="J1573" s="85"/>
      <c r="K1573" s="34">
        <f>SUM(K1569:K1572)</f>
        <v>19.1266</v>
      </c>
    </row>
    <row r="1574" spans="1:11" ht="15" customHeight="1" x14ac:dyDescent="0.25">
      <c r="A1574" s="106" t="s">
        <v>4015</v>
      </c>
      <c r="B1574" s="106"/>
      <c r="C1574" s="106"/>
      <c r="D1574" s="23" t="s">
        <v>4016</v>
      </c>
      <c r="E1574" s="94" t="s">
        <v>4017</v>
      </c>
      <c r="F1574" s="94"/>
      <c r="G1574" s="94" t="s">
        <v>4001</v>
      </c>
      <c r="H1574" s="94"/>
      <c r="I1574" s="94" t="s">
        <v>3895</v>
      </c>
      <c r="J1574" s="94"/>
      <c r="K1574" s="23" t="s">
        <v>4011</v>
      </c>
    </row>
    <row r="1575" spans="1:11" ht="27.95" customHeight="1" x14ac:dyDescent="0.25">
      <c r="A1575" s="38" t="s">
        <v>4085</v>
      </c>
      <c r="B1575" s="109" t="s">
        <v>4087</v>
      </c>
      <c r="C1575" s="109"/>
      <c r="D1575" s="38" t="s">
        <v>4019</v>
      </c>
      <c r="E1575" s="110" t="s">
        <v>4088</v>
      </c>
      <c r="F1575" s="110"/>
      <c r="G1575" s="111">
        <v>1.9630000000000002E-2</v>
      </c>
      <c r="H1575" s="111"/>
      <c r="I1575" s="112">
        <v>33.64</v>
      </c>
      <c r="J1575" s="112"/>
      <c r="K1575" s="41">
        <f>ROUND(ROUND(G1575,5)*I1575,4)</f>
        <v>0.66039999999999999</v>
      </c>
    </row>
    <row r="1576" spans="1:11" ht="15" customHeight="1" x14ac:dyDescent="0.25">
      <c r="A1576" s="1"/>
      <c r="B1576" s="1"/>
      <c r="C1576" s="1"/>
      <c r="D1576" s="1"/>
      <c r="E1576" s="1"/>
      <c r="F1576" s="1"/>
      <c r="G1576" s="85" t="s">
        <v>4021</v>
      </c>
      <c r="H1576" s="85"/>
      <c r="I1576" s="85"/>
      <c r="J1576" s="85"/>
      <c r="K1576" s="33">
        <f>SUM(K1575:K1575)</f>
        <v>0.66039999999999999</v>
      </c>
    </row>
    <row r="1577" spans="1:11" ht="12.95" customHeight="1" x14ac:dyDescent="0.25">
      <c r="A1577" s="106" t="s">
        <v>4022</v>
      </c>
      <c r="B1577" s="106"/>
      <c r="C1577" s="94" t="s">
        <v>4023</v>
      </c>
      <c r="D1577" s="94" t="s">
        <v>5</v>
      </c>
      <c r="E1577" s="94" t="s">
        <v>4024</v>
      </c>
      <c r="F1577" s="94"/>
      <c r="G1577" s="94" t="s">
        <v>4025</v>
      </c>
      <c r="H1577" s="94"/>
      <c r="I1577" s="94" t="s">
        <v>2086</v>
      </c>
      <c r="J1577" s="94"/>
      <c r="K1577" s="94" t="s">
        <v>4011</v>
      </c>
    </row>
    <row r="1578" spans="1:11" ht="12" customHeight="1" x14ac:dyDescent="0.25">
      <c r="A1578" s="106"/>
      <c r="B1578" s="106"/>
      <c r="C1578" s="94"/>
      <c r="D1578" s="94"/>
      <c r="E1578" s="23" t="s">
        <v>2092</v>
      </c>
      <c r="F1578" s="23" t="s">
        <v>4026</v>
      </c>
      <c r="G1578" s="23" t="s">
        <v>2092</v>
      </c>
      <c r="H1578" s="23" t="s">
        <v>4026</v>
      </c>
      <c r="I1578" s="23" t="s">
        <v>2092</v>
      </c>
      <c r="J1578" s="23" t="s">
        <v>4026</v>
      </c>
      <c r="K1578" s="94"/>
    </row>
    <row r="1579" spans="1:11" ht="27.95" customHeight="1" x14ac:dyDescent="0.25">
      <c r="A1579" s="38" t="s">
        <v>4085</v>
      </c>
      <c r="B1579" s="39" t="s">
        <v>4087</v>
      </c>
      <c r="C1579" s="38" t="s">
        <v>4027</v>
      </c>
      <c r="D1579" s="40">
        <v>1.9630000000000002E-2</v>
      </c>
      <c r="E1579" s="42">
        <v>0</v>
      </c>
      <c r="F1579" s="43">
        <v>1.1100000000000001</v>
      </c>
      <c r="G1579" s="42">
        <v>0</v>
      </c>
      <c r="H1579" s="43">
        <v>0.88</v>
      </c>
      <c r="I1579" s="42">
        <v>0</v>
      </c>
      <c r="J1579" s="43">
        <v>0.72</v>
      </c>
      <c r="K1579" s="41">
        <f>ROUND(D1579*(ROUND(E1579*F1579,4)+ROUND(G1579*H1579,4)+ROUND(I1579*J1579,4)),4)</f>
        <v>0</v>
      </c>
    </row>
    <row r="1580" spans="1:11" ht="15" customHeight="1" x14ac:dyDescent="0.25">
      <c r="A1580" s="1"/>
      <c r="B1580" s="1"/>
      <c r="C1580" s="1"/>
      <c r="D1580" s="1"/>
      <c r="E1580" s="1"/>
      <c r="F1580" s="1"/>
      <c r="G1580" s="85" t="s">
        <v>4028</v>
      </c>
      <c r="H1580" s="85"/>
      <c r="I1580" s="85"/>
      <c r="J1580" s="85"/>
      <c r="K1580" s="33">
        <f>SUM(K1578:K1579)</f>
        <v>0</v>
      </c>
    </row>
    <row r="1581" spans="1:11" ht="15" customHeight="1" x14ac:dyDescent="0.25">
      <c r="A1581" s="9"/>
      <c r="B1581" s="9"/>
      <c r="C1581" s="9"/>
      <c r="D1581" s="9"/>
      <c r="E1581" s="9"/>
      <c r="F1581" s="9"/>
      <c r="G1581" s="92" t="s">
        <v>4029</v>
      </c>
      <c r="H1581" s="92"/>
      <c r="I1581" s="92"/>
      <c r="J1581" s="92"/>
      <c r="K1581" s="33">
        <f>SUM(K1573,K1576,K1580)</f>
        <v>19.786999999999999</v>
      </c>
    </row>
    <row r="1582" spans="1:11" ht="15" customHeight="1" x14ac:dyDescent="0.25">
      <c r="A1582" s="9"/>
      <c r="B1582" s="9"/>
      <c r="C1582" s="9"/>
      <c r="D1582" s="9"/>
      <c r="E1582" s="9"/>
      <c r="F1582" s="9"/>
      <c r="G1582" s="92" t="s">
        <v>3913</v>
      </c>
      <c r="H1582" s="92"/>
      <c r="I1582" s="92"/>
      <c r="J1582" s="92"/>
      <c r="K1582" s="29">
        <f>ROUND(SUM(K1581),2)</f>
        <v>19.79</v>
      </c>
    </row>
    <row r="1583" spans="1:11" ht="9.9499999999999993" customHeight="1" x14ac:dyDescent="0.25">
      <c r="A1583" s="9"/>
      <c r="B1583" s="9"/>
      <c r="C1583" s="9"/>
      <c r="D1583" s="9"/>
      <c r="E1583" s="9"/>
      <c r="F1583" s="9"/>
      <c r="G1583" s="100"/>
      <c r="H1583" s="100"/>
      <c r="I1583" s="100"/>
      <c r="J1583" s="100"/>
      <c r="K1583" s="100"/>
    </row>
    <row r="1584" spans="1:11" ht="20.100000000000001" customHeight="1" x14ac:dyDescent="0.25">
      <c r="A1584" s="99" t="s">
        <v>2222</v>
      </c>
      <c r="B1584" s="99"/>
      <c r="C1584" s="99"/>
      <c r="D1584" s="99"/>
      <c r="E1584" s="99"/>
      <c r="F1584" s="99"/>
      <c r="G1584" s="99"/>
      <c r="H1584" s="99"/>
      <c r="I1584" s="99"/>
      <c r="J1584" s="99"/>
      <c r="K1584" s="99"/>
    </row>
    <row r="1585" spans="1:11" ht="15" customHeight="1" x14ac:dyDescent="0.25">
      <c r="A1585" s="93" t="s">
        <v>3893</v>
      </c>
      <c r="B1585" s="93"/>
      <c r="C1585" s="93"/>
      <c r="D1585" s="94" t="s">
        <v>3</v>
      </c>
      <c r="E1585" s="94"/>
      <c r="F1585" s="23" t="s">
        <v>4</v>
      </c>
      <c r="G1585" s="94" t="s">
        <v>3894</v>
      </c>
      <c r="H1585" s="94"/>
      <c r="I1585" s="94" t="s">
        <v>3895</v>
      </c>
      <c r="J1585" s="94"/>
      <c r="K1585" s="23" t="s">
        <v>3896</v>
      </c>
    </row>
    <row r="1586" spans="1:11" ht="15" customHeight="1" x14ac:dyDescent="0.25">
      <c r="A1586" s="24" t="s">
        <v>4089</v>
      </c>
      <c r="B1586" s="95" t="s">
        <v>4090</v>
      </c>
      <c r="C1586" s="95"/>
      <c r="D1586" s="96" t="s">
        <v>20</v>
      </c>
      <c r="E1586" s="96"/>
      <c r="F1586" s="24" t="s">
        <v>16</v>
      </c>
      <c r="G1586" s="97">
        <v>1</v>
      </c>
      <c r="H1586" s="97"/>
      <c r="I1586" s="98">
        <v>12.85</v>
      </c>
      <c r="J1586" s="98"/>
      <c r="K1586" s="27">
        <f>TRUNC(TRUNC(G1586,8)*I1586,2)</f>
        <v>12.85</v>
      </c>
    </row>
    <row r="1587" spans="1:11" ht="15" customHeight="1" x14ac:dyDescent="0.25">
      <c r="A1587" s="9"/>
      <c r="B1587" s="9"/>
      <c r="C1587" s="9"/>
      <c r="D1587" s="9"/>
      <c r="E1587" s="9"/>
      <c r="F1587" s="9"/>
      <c r="G1587" s="91" t="s">
        <v>3906</v>
      </c>
      <c r="H1587" s="91"/>
      <c r="I1587" s="91"/>
      <c r="J1587" s="91"/>
      <c r="K1587" s="28">
        <f>SUM(K1586:K1586)</f>
        <v>12.85</v>
      </c>
    </row>
    <row r="1588" spans="1:11" ht="15" customHeight="1" x14ac:dyDescent="0.25">
      <c r="A1588" s="93" t="s">
        <v>3907</v>
      </c>
      <c r="B1588" s="93"/>
      <c r="C1588" s="93"/>
      <c r="D1588" s="94" t="s">
        <v>3</v>
      </c>
      <c r="E1588" s="94"/>
      <c r="F1588" s="23" t="s">
        <v>4</v>
      </c>
      <c r="G1588" s="94" t="s">
        <v>3894</v>
      </c>
      <c r="H1588" s="94"/>
      <c r="I1588" s="94" t="s">
        <v>3895</v>
      </c>
      <c r="J1588" s="94"/>
      <c r="K1588" s="23" t="s">
        <v>3896</v>
      </c>
    </row>
    <row r="1589" spans="1:11" ht="15" customHeight="1" x14ac:dyDescent="0.25">
      <c r="A1589" s="24" t="s">
        <v>3961</v>
      </c>
      <c r="B1589" s="95" t="s">
        <v>3962</v>
      </c>
      <c r="C1589" s="95"/>
      <c r="D1589" s="96" t="s">
        <v>20</v>
      </c>
      <c r="E1589" s="96"/>
      <c r="F1589" s="24" t="s">
        <v>2056</v>
      </c>
      <c r="G1589" s="97">
        <v>2.7699999999999999E-2</v>
      </c>
      <c r="H1589" s="97"/>
      <c r="I1589" s="98">
        <v>29.5</v>
      </c>
      <c r="J1589" s="98"/>
      <c r="K1589" s="27">
        <f>TRUNC(TRUNC(G1589,8)*I1589,2)</f>
        <v>0.81</v>
      </c>
    </row>
    <row r="1590" spans="1:11" ht="15" customHeight="1" x14ac:dyDescent="0.25">
      <c r="A1590" s="24" t="s">
        <v>3910</v>
      </c>
      <c r="B1590" s="95" t="s">
        <v>3911</v>
      </c>
      <c r="C1590" s="95"/>
      <c r="D1590" s="96" t="s">
        <v>20</v>
      </c>
      <c r="E1590" s="96"/>
      <c r="F1590" s="24" t="s">
        <v>2056</v>
      </c>
      <c r="G1590" s="97">
        <v>0.1386</v>
      </c>
      <c r="H1590" s="97"/>
      <c r="I1590" s="98">
        <v>24.94</v>
      </c>
      <c r="J1590" s="98"/>
      <c r="K1590" s="27">
        <f>TRUNC(TRUNC(G1590,8)*I1590,2)</f>
        <v>3.45</v>
      </c>
    </row>
    <row r="1591" spans="1:11" ht="18" customHeight="1" x14ac:dyDescent="0.25">
      <c r="A1591" s="9"/>
      <c r="B1591" s="9"/>
      <c r="C1591" s="9"/>
      <c r="D1591" s="9"/>
      <c r="E1591" s="9"/>
      <c r="F1591" s="9"/>
      <c r="G1591" s="91" t="s">
        <v>3912</v>
      </c>
      <c r="H1591" s="91"/>
      <c r="I1591" s="91"/>
      <c r="J1591" s="91"/>
      <c r="K1591" s="28">
        <f>SUM(K1589:K1590)</f>
        <v>4.26</v>
      </c>
    </row>
    <row r="1592" spans="1:11" ht="15" customHeight="1" x14ac:dyDescent="0.25">
      <c r="A1592" s="9"/>
      <c r="B1592" s="9"/>
      <c r="C1592" s="9"/>
      <c r="D1592" s="9"/>
      <c r="E1592" s="9"/>
      <c r="F1592" s="9"/>
      <c r="G1592" s="92" t="s">
        <v>3913</v>
      </c>
      <c r="H1592" s="92"/>
      <c r="I1592" s="92"/>
      <c r="J1592" s="92"/>
      <c r="K1592" s="29">
        <f>ROUND(SUM(K1587,K1591),2)</f>
        <v>17.11</v>
      </c>
    </row>
    <row r="1593" spans="1:11" ht="9.9499999999999993" customHeight="1" x14ac:dyDescent="0.25">
      <c r="A1593" s="9"/>
      <c r="B1593" s="9"/>
      <c r="C1593" s="9"/>
      <c r="D1593" s="9"/>
      <c r="E1593" s="9"/>
      <c r="F1593" s="9"/>
      <c r="G1593" s="100"/>
      <c r="H1593" s="100"/>
      <c r="I1593" s="100"/>
      <c r="J1593" s="100"/>
      <c r="K1593" s="100"/>
    </row>
    <row r="1594" spans="1:11" ht="20.100000000000001" customHeight="1" x14ac:dyDescent="0.25">
      <c r="A1594" s="99" t="s">
        <v>2223</v>
      </c>
      <c r="B1594" s="99"/>
      <c r="C1594" s="99"/>
      <c r="D1594" s="99"/>
      <c r="E1594" s="99"/>
      <c r="F1594" s="99"/>
      <c r="G1594" s="99"/>
      <c r="H1594" s="99"/>
      <c r="I1594" s="99"/>
      <c r="J1594" s="99"/>
      <c r="K1594" s="99"/>
    </row>
    <row r="1595" spans="1:11" ht="12.95" customHeight="1" x14ac:dyDescent="0.25">
      <c r="A1595" s="107" t="s">
        <v>3984</v>
      </c>
      <c r="B1595" s="107"/>
      <c r="C1595" s="107"/>
      <c r="D1595" s="108" t="s">
        <v>3985</v>
      </c>
      <c r="E1595" s="87" t="s">
        <v>3986</v>
      </c>
      <c r="F1595" s="87"/>
      <c r="G1595" s="87" t="s">
        <v>3987</v>
      </c>
      <c r="H1595" s="87"/>
      <c r="I1595" s="87"/>
      <c r="J1595" s="87"/>
      <c r="K1595" s="87" t="s">
        <v>3988</v>
      </c>
    </row>
    <row r="1596" spans="1:11" ht="12" customHeight="1" x14ac:dyDescent="0.25">
      <c r="A1596" s="107"/>
      <c r="B1596" s="107"/>
      <c r="C1596" s="107"/>
      <c r="D1596" s="108"/>
      <c r="E1596" s="23" t="s">
        <v>3989</v>
      </c>
      <c r="F1596" s="23" t="s">
        <v>3990</v>
      </c>
      <c r="G1596" s="94" t="s">
        <v>3989</v>
      </c>
      <c r="H1596" s="94"/>
      <c r="I1596" s="94" t="s">
        <v>3990</v>
      </c>
      <c r="J1596" s="94"/>
      <c r="K1596" s="87"/>
    </row>
    <row r="1597" spans="1:11" ht="15.95" customHeight="1" x14ac:dyDescent="0.25">
      <c r="A1597" s="6" t="s">
        <v>4091</v>
      </c>
      <c r="B1597" s="104" t="s">
        <v>4092</v>
      </c>
      <c r="C1597" s="104"/>
      <c r="D1597" s="44">
        <v>1</v>
      </c>
      <c r="E1597" s="32">
        <v>0.8</v>
      </c>
      <c r="F1597" s="32">
        <v>0.19999999999999996</v>
      </c>
      <c r="G1597" s="105">
        <v>5.32</v>
      </c>
      <c r="H1597" s="105"/>
      <c r="I1597" s="105">
        <v>0.5</v>
      </c>
      <c r="J1597" s="105"/>
      <c r="K1597" s="33">
        <f>TRUNC(D1597*(TRUNC(E1597*G1597,4)+TRUNC(F1597*I1597,4)),4)</f>
        <v>4.3559999999999999</v>
      </c>
    </row>
    <row r="1598" spans="1:11" ht="15" customHeight="1" x14ac:dyDescent="0.25">
      <c r="A1598" s="1"/>
      <c r="B1598" s="1"/>
      <c r="C1598" s="1"/>
      <c r="D1598" s="1"/>
      <c r="E1598" s="1"/>
      <c r="F1598" s="1"/>
      <c r="G1598" s="85" t="s">
        <v>3999</v>
      </c>
      <c r="H1598" s="85"/>
      <c r="I1598" s="85"/>
      <c r="J1598" s="85"/>
      <c r="K1598" s="34">
        <f>SUM(K1596:K1597)</f>
        <v>4.3559999999999999</v>
      </c>
    </row>
    <row r="1599" spans="1:11" ht="20.100000000000001" customHeight="1" x14ac:dyDescent="0.25">
      <c r="A1599" s="106" t="s">
        <v>4000</v>
      </c>
      <c r="B1599" s="106"/>
      <c r="C1599" s="106"/>
      <c r="D1599" s="106"/>
      <c r="E1599" s="106"/>
      <c r="F1599" s="2" t="s">
        <v>4</v>
      </c>
      <c r="G1599" s="87" t="s">
        <v>4001</v>
      </c>
      <c r="H1599" s="87"/>
      <c r="I1599" s="87" t="s">
        <v>4002</v>
      </c>
      <c r="J1599" s="87"/>
      <c r="K1599" s="2" t="s">
        <v>3988</v>
      </c>
    </row>
    <row r="1600" spans="1:11" ht="15" customHeight="1" x14ac:dyDescent="0.25">
      <c r="A1600" s="6" t="s">
        <v>4093</v>
      </c>
      <c r="B1600" s="101" t="s">
        <v>4094</v>
      </c>
      <c r="C1600" s="101"/>
      <c r="D1600" s="101"/>
      <c r="E1600" s="101"/>
      <c r="F1600" s="6" t="s">
        <v>3940</v>
      </c>
      <c r="G1600" s="102">
        <v>0.1333</v>
      </c>
      <c r="H1600" s="102"/>
      <c r="I1600" s="103">
        <v>3.96</v>
      </c>
      <c r="J1600" s="103"/>
      <c r="K1600" s="7">
        <f>TRUNC(TRUNC(G1600,8)*I1600,2)</f>
        <v>0.52</v>
      </c>
    </row>
    <row r="1601" spans="1:11" ht="15" customHeight="1" x14ac:dyDescent="0.25">
      <c r="A1601" s="6" t="s">
        <v>4095</v>
      </c>
      <c r="B1601" s="101" t="s">
        <v>4096</v>
      </c>
      <c r="C1601" s="101"/>
      <c r="D1601" s="101"/>
      <c r="E1601" s="101"/>
      <c r="F1601" s="6" t="s">
        <v>3940</v>
      </c>
      <c r="G1601" s="102">
        <v>2</v>
      </c>
      <c r="H1601" s="102"/>
      <c r="I1601" s="103">
        <v>14.41</v>
      </c>
      <c r="J1601" s="103"/>
      <c r="K1601" s="7">
        <f>TRUNC(TRUNC(G1601,8)*I1601,2)</f>
        <v>28.82</v>
      </c>
    </row>
    <row r="1602" spans="1:11" ht="15" customHeight="1" x14ac:dyDescent="0.25">
      <c r="A1602" s="6" t="s">
        <v>4097</v>
      </c>
      <c r="B1602" s="101" t="s">
        <v>4098</v>
      </c>
      <c r="C1602" s="101"/>
      <c r="D1602" s="101"/>
      <c r="E1602" s="101"/>
      <c r="F1602" s="6" t="s">
        <v>3940</v>
      </c>
      <c r="G1602" s="102">
        <v>3</v>
      </c>
      <c r="H1602" s="102"/>
      <c r="I1602" s="103">
        <v>14.58</v>
      </c>
      <c r="J1602" s="103"/>
      <c r="K1602" s="7">
        <f>TRUNC(TRUNC(G1602,8)*I1602,2)</f>
        <v>43.74</v>
      </c>
    </row>
    <row r="1603" spans="1:11" ht="15" customHeight="1" x14ac:dyDescent="0.25">
      <c r="A1603" s="1"/>
      <c r="B1603" s="1"/>
      <c r="C1603" s="1"/>
      <c r="D1603" s="1"/>
      <c r="E1603" s="1"/>
      <c r="F1603" s="1"/>
      <c r="G1603" s="85" t="s">
        <v>4005</v>
      </c>
      <c r="H1603" s="85"/>
      <c r="I1603" s="85"/>
      <c r="J1603" s="85"/>
      <c r="K1603" s="29">
        <f>SUM(K1600:K1602)</f>
        <v>73.08</v>
      </c>
    </row>
    <row r="1604" spans="1:11" ht="15" customHeight="1" x14ac:dyDescent="0.25">
      <c r="A1604" s="9"/>
      <c r="B1604" s="9"/>
      <c r="C1604" s="9"/>
      <c r="D1604" s="9"/>
      <c r="E1604" s="9"/>
      <c r="F1604" s="9"/>
      <c r="G1604" s="92" t="s">
        <v>4006</v>
      </c>
      <c r="H1604" s="92"/>
      <c r="I1604" s="92"/>
      <c r="J1604" s="92"/>
      <c r="K1604" s="33">
        <f>SUM(K1598,K1603)</f>
        <v>77.435999999999993</v>
      </c>
    </row>
    <row r="1605" spans="1:11" ht="15" customHeight="1" x14ac:dyDescent="0.25">
      <c r="A1605" s="9"/>
      <c r="B1605" s="9"/>
      <c r="C1605" s="9"/>
      <c r="D1605" s="9"/>
      <c r="E1605" s="9"/>
      <c r="F1605" s="9"/>
      <c r="G1605" s="92" t="s">
        <v>4007</v>
      </c>
      <c r="H1605" s="92"/>
      <c r="I1605" s="92"/>
      <c r="J1605" s="92"/>
      <c r="K1605" s="35">
        <v>22.5</v>
      </c>
    </row>
    <row r="1606" spans="1:11" ht="15" customHeight="1" x14ac:dyDescent="0.25">
      <c r="A1606" s="9"/>
      <c r="B1606" s="9"/>
      <c r="C1606" s="9"/>
      <c r="D1606" s="9"/>
      <c r="E1606" s="9"/>
      <c r="F1606" s="9"/>
      <c r="G1606" s="92" t="s">
        <v>4008</v>
      </c>
      <c r="H1606" s="92"/>
      <c r="I1606" s="92"/>
      <c r="J1606" s="92"/>
      <c r="K1606" s="33">
        <f>TRUNC(K1604/K1605,4)</f>
        <v>3.4416000000000002</v>
      </c>
    </row>
    <row r="1607" spans="1:11" ht="15" customHeight="1" x14ac:dyDescent="0.25">
      <c r="A1607" s="9"/>
      <c r="B1607" s="9"/>
      <c r="C1607" s="9"/>
      <c r="D1607" s="9"/>
      <c r="E1607" s="9"/>
      <c r="F1607" s="9"/>
      <c r="G1607" s="92" t="s">
        <v>4029</v>
      </c>
      <c r="H1607" s="92"/>
      <c r="I1607" s="92"/>
      <c r="J1607" s="92"/>
      <c r="K1607" s="33">
        <f>SUM(K1606)</f>
        <v>3.4416000000000002</v>
      </c>
    </row>
    <row r="1608" spans="1:11" ht="15" customHeight="1" x14ac:dyDescent="0.25">
      <c r="A1608" s="9"/>
      <c r="B1608" s="9"/>
      <c r="C1608" s="9"/>
      <c r="D1608" s="9"/>
      <c r="E1608" s="9"/>
      <c r="F1608" s="9"/>
      <c r="G1608" s="92" t="s">
        <v>3913</v>
      </c>
      <c r="H1608" s="92"/>
      <c r="I1608" s="92"/>
      <c r="J1608" s="92"/>
      <c r="K1608" s="29">
        <f>ROUND(SUM(K1607),2)</f>
        <v>3.44</v>
      </c>
    </row>
    <row r="1609" spans="1:11" ht="9.9499999999999993" customHeight="1" x14ac:dyDescent="0.25">
      <c r="A1609" s="9"/>
      <c r="B1609" s="9"/>
      <c r="C1609" s="9"/>
      <c r="D1609" s="9"/>
      <c r="E1609" s="9"/>
      <c r="F1609" s="9"/>
      <c r="G1609" s="100"/>
      <c r="H1609" s="100"/>
      <c r="I1609" s="100"/>
      <c r="J1609" s="100"/>
      <c r="K1609" s="100"/>
    </row>
    <row r="1610" spans="1:11" ht="20.100000000000001" customHeight="1" x14ac:dyDescent="0.25">
      <c r="A1610" s="99" t="s">
        <v>2224</v>
      </c>
      <c r="B1610" s="99"/>
      <c r="C1610" s="99"/>
      <c r="D1610" s="99"/>
      <c r="E1610" s="99"/>
      <c r="F1610" s="99"/>
      <c r="G1610" s="99"/>
      <c r="H1610" s="99"/>
      <c r="I1610" s="99"/>
      <c r="J1610" s="99"/>
      <c r="K1610" s="99"/>
    </row>
    <row r="1611" spans="1:11" ht="15" customHeight="1" x14ac:dyDescent="0.25">
      <c r="A1611" s="93" t="s">
        <v>3893</v>
      </c>
      <c r="B1611" s="93"/>
      <c r="C1611" s="93"/>
      <c r="D1611" s="94" t="s">
        <v>3</v>
      </c>
      <c r="E1611" s="94"/>
      <c r="F1611" s="23" t="s">
        <v>4</v>
      </c>
      <c r="G1611" s="94" t="s">
        <v>3894</v>
      </c>
      <c r="H1611" s="94"/>
      <c r="I1611" s="94" t="s">
        <v>3895</v>
      </c>
      <c r="J1611" s="94"/>
      <c r="K1611" s="23" t="s">
        <v>3896</v>
      </c>
    </row>
    <row r="1612" spans="1:11" ht="15" customHeight="1" x14ac:dyDescent="0.25">
      <c r="A1612" s="24" t="s">
        <v>3951</v>
      </c>
      <c r="B1612" s="95" t="s">
        <v>3952</v>
      </c>
      <c r="C1612" s="95"/>
      <c r="D1612" s="96" t="s">
        <v>3953</v>
      </c>
      <c r="E1612" s="96"/>
      <c r="F1612" s="24" t="s">
        <v>3954</v>
      </c>
      <c r="G1612" s="97">
        <v>4.0000000000000001E-3</v>
      </c>
      <c r="H1612" s="97"/>
      <c r="I1612" s="98">
        <v>215</v>
      </c>
      <c r="J1612" s="98"/>
      <c r="K1612" s="27">
        <f>ROUND(ROUND(G1612,8)*I1612,2)</f>
        <v>0.86</v>
      </c>
    </row>
    <row r="1613" spans="1:11" ht="15" customHeight="1" x14ac:dyDescent="0.25">
      <c r="A1613" s="24" t="s">
        <v>3955</v>
      </c>
      <c r="B1613" s="95" t="s">
        <v>3956</v>
      </c>
      <c r="C1613" s="95"/>
      <c r="D1613" s="96" t="s">
        <v>20</v>
      </c>
      <c r="E1613" s="96"/>
      <c r="F1613" s="24" t="s">
        <v>3903</v>
      </c>
      <c r="G1613" s="97">
        <v>5.0000000000000001E-3</v>
      </c>
      <c r="H1613" s="97"/>
      <c r="I1613" s="98">
        <v>19.37</v>
      </c>
      <c r="J1613" s="98"/>
      <c r="K1613" s="27">
        <f>ROUND(ROUND(G1613,8)*I1613,2)</f>
        <v>0.1</v>
      </c>
    </row>
    <row r="1614" spans="1:11" ht="15" customHeight="1" x14ac:dyDescent="0.25">
      <c r="A1614" s="9"/>
      <c r="B1614" s="9"/>
      <c r="C1614" s="9"/>
      <c r="D1614" s="9"/>
      <c r="E1614" s="9"/>
      <c r="F1614" s="9"/>
      <c r="G1614" s="91" t="s">
        <v>3906</v>
      </c>
      <c r="H1614" s="91"/>
      <c r="I1614" s="91"/>
      <c r="J1614" s="91"/>
      <c r="K1614" s="28">
        <f>SUM(K1612:K1613)</f>
        <v>0.96</v>
      </c>
    </row>
    <row r="1615" spans="1:11" ht="15" customHeight="1" x14ac:dyDescent="0.25">
      <c r="A1615" s="93" t="s">
        <v>3907</v>
      </c>
      <c r="B1615" s="93"/>
      <c r="C1615" s="93"/>
      <c r="D1615" s="94" t="s">
        <v>3</v>
      </c>
      <c r="E1615" s="94"/>
      <c r="F1615" s="23" t="s">
        <v>4</v>
      </c>
      <c r="G1615" s="94" t="s">
        <v>3894</v>
      </c>
      <c r="H1615" s="94"/>
      <c r="I1615" s="94" t="s">
        <v>3895</v>
      </c>
      <c r="J1615" s="94"/>
      <c r="K1615" s="23" t="s">
        <v>3896</v>
      </c>
    </row>
    <row r="1616" spans="1:11" ht="21" customHeight="1" x14ac:dyDescent="0.25">
      <c r="A1616" s="24" t="s">
        <v>3908</v>
      </c>
      <c r="B1616" s="95" t="s">
        <v>3909</v>
      </c>
      <c r="C1616" s="95"/>
      <c r="D1616" s="96" t="s">
        <v>20</v>
      </c>
      <c r="E1616" s="96"/>
      <c r="F1616" s="24" t="s">
        <v>2056</v>
      </c>
      <c r="G1616" s="97">
        <v>0.03</v>
      </c>
      <c r="H1616" s="97"/>
      <c r="I1616" s="98">
        <v>32.24</v>
      </c>
      <c r="J1616" s="98"/>
      <c r="K1616" s="27">
        <f>ROUND(ROUND(G1616,8)*I1616,2)</f>
        <v>0.97</v>
      </c>
    </row>
    <row r="1617" spans="1:11" ht="15" customHeight="1" x14ac:dyDescent="0.25">
      <c r="A1617" s="24" t="s">
        <v>3910</v>
      </c>
      <c r="B1617" s="95" t="s">
        <v>3911</v>
      </c>
      <c r="C1617" s="95"/>
      <c r="D1617" s="96" t="s">
        <v>20</v>
      </c>
      <c r="E1617" s="96"/>
      <c r="F1617" s="24" t="s">
        <v>2056</v>
      </c>
      <c r="G1617" s="97">
        <v>0.03</v>
      </c>
      <c r="H1617" s="97"/>
      <c r="I1617" s="98">
        <v>24.94</v>
      </c>
      <c r="J1617" s="98"/>
      <c r="K1617" s="27">
        <f>ROUND(ROUND(G1617,8)*I1617,2)</f>
        <v>0.75</v>
      </c>
    </row>
    <row r="1618" spans="1:11" ht="18" customHeight="1" x14ac:dyDescent="0.25">
      <c r="A1618" s="9"/>
      <c r="B1618" s="9"/>
      <c r="C1618" s="9"/>
      <c r="D1618" s="9"/>
      <c r="E1618" s="9"/>
      <c r="F1618" s="9"/>
      <c r="G1618" s="91" t="s">
        <v>3912</v>
      </c>
      <c r="H1618" s="91"/>
      <c r="I1618" s="91"/>
      <c r="J1618" s="91"/>
      <c r="K1618" s="28">
        <f>SUM(K1616:K1617)</f>
        <v>1.72</v>
      </c>
    </row>
    <row r="1619" spans="1:11" ht="15" customHeight="1" x14ac:dyDescent="0.25">
      <c r="A1619" s="9"/>
      <c r="B1619" s="9"/>
      <c r="C1619" s="9"/>
      <c r="D1619" s="9"/>
      <c r="E1619" s="9"/>
      <c r="F1619" s="9"/>
      <c r="G1619" s="92" t="s">
        <v>3913</v>
      </c>
      <c r="H1619" s="92"/>
      <c r="I1619" s="92"/>
      <c r="J1619" s="92"/>
      <c r="K1619" s="29">
        <f>ROUND(SUM(K1614,K1618),2)</f>
        <v>2.68</v>
      </c>
    </row>
    <row r="1620" spans="1:11" ht="9.9499999999999993" customHeight="1" x14ac:dyDescent="0.25">
      <c r="A1620" s="9"/>
      <c r="B1620" s="9"/>
      <c r="C1620" s="9"/>
      <c r="D1620" s="9"/>
      <c r="E1620" s="9"/>
      <c r="F1620" s="9"/>
      <c r="G1620" s="100"/>
      <c r="H1620" s="100"/>
      <c r="I1620" s="100"/>
      <c r="J1620" s="100"/>
      <c r="K1620" s="100"/>
    </row>
    <row r="1621" spans="1:11" ht="20.100000000000001" customHeight="1" x14ac:dyDescent="0.25">
      <c r="A1621" s="99" t="s">
        <v>2225</v>
      </c>
      <c r="B1621" s="99"/>
      <c r="C1621" s="99"/>
      <c r="D1621" s="99"/>
      <c r="E1621" s="99"/>
      <c r="F1621" s="99"/>
      <c r="G1621" s="99"/>
      <c r="H1621" s="99"/>
      <c r="I1621" s="99"/>
      <c r="J1621" s="99"/>
      <c r="K1621" s="99"/>
    </row>
    <row r="1622" spans="1:11" ht="15" customHeight="1" x14ac:dyDescent="0.25">
      <c r="A1622" s="93" t="s">
        <v>3916</v>
      </c>
      <c r="B1622" s="93"/>
      <c r="C1622" s="93"/>
      <c r="D1622" s="94" t="s">
        <v>3</v>
      </c>
      <c r="E1622" s="94"/>
      <c r="F1622" s="23" t="s">
        <v>4</v>
      </c>
      <c r="G1622" s="94" t="s">
        <v>3894</v>
      </c>
      <c r="H1622" s="94"/>
      <c r="I1622" s="94" t="s">
        <v>3895</v>
      </c>
      <c r="J1622" s="94"/>
      <c r="K1622" s="23" t="s">
        <v>3896</v>
      </c>
    </row>
    <row r="1623" spans="1:11" ht="29.1" customHeight="1" x14ac:dyDescent="0.25">
      <c r="A1623" s="24" t="s">
        <v>3957</v>
      </c>
      <c r="B1623" s="95" t="s">
        <v>3958</v>
      </c>
      <c r="C1623" s="95"/>
      <c r="D1623" s="96" t="s">
        <v>20</v>
      </c>
      <c r="E1623" s="96"/>
      <c r="F1623" s="24" t="s">
        <v>3936</v>
      </c>
      <c r="G1623" s="97">
        <v>2.8999999999999998E-3</v>
      </c>
      <c r="H1623" s="97"/>
      <c r="I1623" s="98">
        <v>75.540000000000006</v>
      </c>
      <c r="J1623" s="98"/>
      <c r="K1623" s="27">
        <f>TRUNC(TRUNC(G1623,8)*I1623,2)</f>
        <v>0.21</v>
      </c>
    </row>
    <row r="1624" spans="1:11" ht="29.1" customHeight="1" x14ac:dyDescent="0.25">
      <c r="A1624" s="24" t="s">
        <v>3959</v>
      </c>
      <c r="B1624" s="95" t="s">
        <v>3960</v>
      </c>
      <c r="C1624" s="95"/>
      <c r="D1624" s="96" t="s">
        <v>20</v>
      </c>
      <c r="E1624" s="96"/>
      <c r="F1624" s="24" t="s">
        <v>30</v>
      </c>
      <c r="G1624" s="97">
        <v>1.6999999999999999E-3</v>
      </c>
      <c r="H1624" s="97"/>
      <c r="I1624" s="98">
        <v>198.53</v>
      </c>
      <c r="J1624" s="98"/>
      <c r="K1624" s="27">
        <f>TRUNC(TRUNC(G1624,8)*I1624,2)</f>
        <v>0.33</v>
      </c>
    </row>
    <row r="1625" spans="1:11" ht="18" customHeight="1" x14ac:dyDescent="0.25">
      <c r="A1625" s="9"/>
      <c r="B1625" s="9"/>
      <c r="C1625" s="9"/>
      <c r="D1625" s="9"/>
      <c r="E1625" s="9"/>
      <c r="F1625" s="9"/>
      <c r="G1625" s="91" t="s">
        <v>3919</v>
      </c>
      <c r="H1625" s="91"/>
      <c r="I1625" s="91"/>
      <c r="J1625" s="91"/>
      <c r="K1625" s="28">
        <f>SUM(K1623:K1624)</f>
        <v>0.54</v>
      </c>
    </row>
    <row r="1626" spans="1:11" ht="15" customHeight="1" x14ac:dyDescent="0.25">
      <c r="A1626" s="93" t="s">
        <v>3907</v>
      </c>
      <c r="B1626" s="93"/>
      <c r="C1626" s="93"/>
      <c r="D1626" s="94" t="s">
        <v>3</v>
      </c>
      <c r="E1626" s="94"/>
      <c r="F1626" s="23" t="s">
        <v>4</v>
      </c>
      <c r="G1626" s="94" t="s">
        <v>3894</v>
      </c>
      <c r="H1626" s="94"/>
      <c r="I1626" s="94" t="s">
        <v>3895</v>
      </c>
      <c r="J1626" s="94"/>
      <c r="K1626" s="23" t="s">
        <v>3896</v>
      </c>
    </row>
    <row r="1627" spans="1:11" ht="15" customHeight="1" x14ac:dyDescent="0.25">
      <c r="A1627" s="24" t="s">
        <v>3961</v>
      </c>
      <c r="B1627" s="95" t="s">
        <v>3962</v>
      </c>
      <c r="C1627" s="95"/>
      <c r="D1627" s="96" t="s">
        <v>20</v>
      </c>
      <c r="E1627" s="96"/>
      <c r="F1627" s="24" t="s">
        <v>2056</v>
      </c>
      <c r="G1627" s="97">
        <v>4.5999999999999999E-3</v>
      </c>
      <c r="H1627" s="97"/>
      <c r="I1627" s="98">
        <v>29.5</v>
      </c>
      <c r="J1627" s="98"/>
      <c r="K1627" s="27">
        <f>TRUNC(TRUNC(G1627,8)*I1627,2)</f>
        <v>0.13</v>
      </c>
    </row>
    <row r="1628" spans="1:11" ht="18" customHeight="1" x14ac:dyDescent="0.25">
      <c r="A1628" s="9"/>
      <c r="B1628" s="9"/>
      <c r="C1628" s="9"/>
      <c r="D1628" s="9"/>
      <c r="E1628" s="9"/>
      <c r="F1628" s="9"/>
      <c r="G1628" s="91" t="s">
        <v>3912</v>
      </c>
      <c r="H1628" s="91"/>
      <c r="I1628" s="91"/>
      <c r="J1628" s="91"/>
      <c r="K1628" s="28">
        <f>SUM(K1627:K1627)</f>
        <v>0.13</v>
      </c>
    </row>
    <row r="1629" spans="1:11" ht="15" customHeight="1" x14ac:dyDescent="0.25">
      <c r="A1629" s="9"/>
      <c r="B1629" s="9"/>
      <c r="C1629" s="9"/>
      <c r="D1629" s="9"/>
      <c r="E1629" s="9"/>
      <c r="F1629" s="9"/>
      <c r="G1629" s="92" t="s">
        <v>3913</v>
      </c>
      <c r="H1629" s="92"/>
      <c r="I1629" s="92"/>
      <c r="J1629" s="92"/>
      <c r="K1629" s="29">
        <f>ROUND(SUM(K1625,K1628),2)</f>
        <v>0.67</v>
      </c>
    </row>
    <row r="1630" spans="1:11" ht="9.9499999999999993" customHeight="1" x14ac:dyDescent="0.25">
      <c r="A1630" s="9"/>
      <c r="B1630" s="9"/>
      <c r="C1630" s="9"/>
      <c r="D1630" s="9"/>
      <c r="E1630" s="9"/>
      <c r="F1630" s="9"/>
      <c r="G1630" s="100"/>
      <c r="H1630" s="100"/>
      <c r="I1630" s="100"/>
      <c r="J1630" s="100"/>
      <c r="K1630" s="100"/>
    </row>
    <row r="1631" spans="1:11" ht="20.100000000000001" customHeight="1" x14ac:dyDescent="0.25">
      <c r="A1631" s="99" t="s">
        <v>2226</v>
      </c>
      <c r="B1631" s="99"/>
      <c r="C1631" s="99"/>
      <c r="D1631" s="99"/>
      <c r="E1631" s="99"/>
      <c r="F1631" s="99"/>
      <c r="G1631" s="99"/>
      <c r="H1631" s="99"/>
      <c r="I1631" s="99"/>
      <c r="J1631" s="99"/>
      <c r="K1631" s="99"/>
    </row>
    <row r="1632" spans="1:11" ht="15" customHeight="1" x14ac:dyDescent="0.25">
      <c r="A1632" s="93" t="s">
        <v>3916</v>
      </c>
      <c r="B1632" s="93"/>
      <c r="C1632" s="93"/>
      <c r="D1632" s="94" t="s">
        <v>3</v>
      </c>
      <c r="E1632" s="94"/>
      <c r="F1632" s="23" t="s">
        <v>4</v>
      </c>
      <c r="G1632" s="94" t="s">
        <v>3894</v>
      </c>
      <c r="H1632" s="94"/>
      <c r="I1632" s="94" t="s">
        <v>3895</v>
      </c>
      <c r="J1632" s="94"/>
      <c r="K1632" s="23" t="s">
        <v>3896</v>
      </c>
    </row>
    <row r="1633" spans="1:11" ht="29.1" customHeight="1" x14ac:dyDescent="0.25">
      <c r="A1633" s="24" t="s">
        <v>3957</v>
      </c>
      <c r="B1633" s="95" t="s">
        <v>3958</v>
      </c>
      <c r="C1633" s="95"/>
      <c r="D1633" s="96" t="s">
        <v>20</v>
      </c>
      <c r="E1633" s="96"/>
      <c r="F1633" s="24" t="s">
        <v>3936</v>
      </c>
      <c r="G1633" s="97">
        <v>1.95E-2</v>
      </c>
      <c r="H1633" s="97"/>
      <c r="I1633" s="98">
        <v>75.540000000000006</v>
      </c>
      <c r="J1633" s="98"/>
      <c r="K1633" s="27">
        <f>TRUNC(TRUNC(G1633,8)*I1633,2)</f>
        <v>1.47</v>
      </c>
    </row>
    <row r="1634" spans="1:11" ht="29.1" customHeight="1" x14ac:dyDescent="0.25">
      <c r="A1634" s="24" t="s">
        <v>3959</v>
      </c>
      <c r="B1634" s="95" t="s">
        <v>3960</v>
      </c>
      <c r="C1634" s="95"/>
      <c r="D1634" s="96" t="s">
        <v>20</v>
      </c>
      <c r="E1634" s="96"/>
      <c r="F1634" s="24" t="s">
        <v>30</v>
      </c>
      <c r="G1634" s="97">
        <v>1.15E-2</v>
      </c>
      <c r="H1634" s="97"/>
      <c r="I1634" s="98">
        <v>198.53</v>
      </c>
      <c r="J1634" s="98"/>
      <c r="K1634" s="27">
        <f>TRUNC(TRUNC(G1634,8)*I1634,2)</f>
        <v>2.2799999999999998</v>
      </c>
    </row>
    <row r="1635" spans="1:11" ht="18" customHeight="1" x14ac:dyDescent="0.25">
      <c r="A1635" s="9"/>
      <c r="B1635" s="9"/>
      <c r="C1635" s="9"/>
      <c r="D1635" s="9"/>
      <c r="E1635" s="9"/>
      <c r="F1635" s="9"/>
      <c r="G1635" s="91" t="s">
        <v>3919</v>
      </c>
      <c r="H1635" s="91"/>
      <c r="I1635" s="91"/>
      <c r="J1635" s="91"/>
      <c r="K1635" s="28">
        <f>SUM(K1633:K1634)</f>
        <v>3.75</v>
      </c>
    </row>
    <row r="1636" spans="1:11" ht="15" customHeight="1" x14ac:dyDescent="0.25">
      <c r="A1636" s="93" t="s">
        <v>3907</v>
      </c>
      <c r="B1636" s="93"/>
      <c r="C1636" s="93"/>
      <c r="D1636" s="94" t="s">
        <v>3</v>
      </c>
      <c r="E1636" s="94"/>
      <c r="F1636" s="23" t="s">
        <v>4</v>
      </c>
      <c r="G1636" s="94" t="s">
        <v>3894</v>
      </c>
      <c r="H1636" s="94"/>
      <c r="I1636" s="94" t="s">
        <v>3895</v>
      </c>
      <c r="J1636" s="94"/>
      <c r="K1636" s="23" t="s">
        <v>3896</v>
      </c>
    </row>
    <row r="1637" spans="1:11" ht="15" customHeight="1" x14ac:dyDescent="0.25">
      <c r="A1637" s="24" t="s">
        <v>3910</v>
      </c>
      <c r="B1637" s="95" t="s">
        <v>3911</v>
      </c>
      <c r="C1637" s="95"/>
      <c r="D1637" s="96" t="s">
        <v>20</v>
      </c>
      <c r="E1637" s="96"/>
      <c r="F1637" s="24" t="s">
        <v>2056</v>
      </c>
      <c r="G1637" s="97">
        <v>3.1E-2</v>
      </c>
      <c r="H1637" s="97"/>
      <c r="I1637" s="98">
        <v>24.94</v>
      </c>
      <c r="J1637" s="98"/>
      <c r="K1637" s="27">
        <f>TRUNC(TRUNC(G1637,8)*I1637,2)</f>
        <v>0.77</v>
      </c>
    </row>
    <row r="1638" spans="1:11" ht="18" customHeight="1" x14ac:dyDescent="0.25">
      <c r="A1638" s="9"/>
      <c r="B1638" s="9"/>
      <c r="C1638" s="9"/>
      <c r="D1638" s="9"/>
      <c r="E1638" s="9"/>
      <c r="F1638" s="9"/>
      <c r="G1638" s="91" t="s">
        <v>3912</v>
      </c>
      <c r="H1638" s="91"/>
      <c r="I1638" s="91"/>
      <c r="J1638" s="91"/>
      <c r="K1638" s="28">
        <f>SUM(K1637:K1637)</f>
        <v>0.77</v>
      </c>
    </row>
    <row r="1639" spans="1:11" ht="15" customHeight="1" x14ac:dyDescent="0.25">
      <c r="A1639" s="9"/>
      <c r="B1639" s="9"/>
      <c r="C1639" s="9"/>
      <c r="D1639" s="9"/>
      <c r="E1639" s="9"/>
      <c r="F1639" s="9"/>
      <c r="G1639" s="92" t="s">
        <v>3913</v>
      </c>
      <c r="H1639" s="92"/>
      <c r="I1639" s="92"/>
      <c r="J1639" s="92"/>
      <c r="K1639" s="29">
        <f>ROUND(SUM(K1635,K1638),2)</f>
        <v>4.5199999999999996</v>
      </c>
    </row>
    <row r="1640" spans="1:11" ht="9.9499999999999993" customHeight="1" x14ac:dyDescent="0.25">
      <c r="A1640" s="9"/>
      <c r="B1640" s="9"/>
      <c r="C1640" s="9"/>
      <c r="D1640" s="9"/>
      <c r="E1640" s="9"/>
      <c r="F1640" s="9"/>
      <c r="G1640" s="100"/>
      <c r="H1640" s="100"/>
      <c r="I1640" s="100"/>
      <c r="J1640" s="100"/>
      <c r="K1640" s="100"/>
    </row>
    <row r="1641" spans="1:11" ht="20.100000000000001" customHeight="1" x14ac:dyDescent="0.25">
      <c r="A1641" s="99" t="s">
        <v>2227</v>
      </c>
      <c r="B1641" s="99"/>
      <c r="C1641" s="99"/>
      <c r="D1641" s="99"/>
      <c r="E1641" s="99"/>
      <c r="F1641" s="99"/>
      <c r="G1641" s="99"/>
      <c r="H1641" s="99"/>
      <c r="I1641" s="99"/>
      <c r="J1641" s="99"/>
      <c r="K1641" s="99"/>
    </row>
    <row r="1642" spans="1:11" ht="15" customHeight="1" x14ac:dyDescent="0.25">
      <c r="A1642" s="93" t="s">
        <v>3916</v>
      </c>
      <c r="B1642" s="93"/>
      <c r="C1642" s="93"/>
      <c r="D1642" s="94" t="s">
        <v>3</v>
      </c>
      <c r="E1642" s="94"/>
      <c r="F1642" s="23" t="s">
        <v>4</v>
      </c>
      <c r="G1642" s="94" t="s">
        <v>3894</v>
      </c>
      <c r="H1642" s="94"/>
      <c r="I1642" s="94" t="s">
        <v>3895</v>
      </c>
      <c r="J1642" s="94"/>
      <c r="K1642" s="23" t="s">
        <v>3896</v>
      </c>
    </row>
    <row r="1643" spans="1:11" ht="29.1" customHeight="1" x14ac:dyDescent="0.25">
      <c r="A1643" s="24" t="s">
        <v>3963</v>
      </c>
      <c r="B1643" s="95" t="s">
        <v>3964</v>
      </c>
      <c r="C1643" s="95"/>
      <c r="D1643" s="96" t="s">
        <v>20</v>
      </c>
      <c r="E1643" s="96"/>
      <c r="F1643" s="24" t="s">
        <v>3936</v>
      </c>
      <c r="G1643" s="97">
        <v>0.86950000000000005</v>
      </c>
      <c r="H1643" s="97"/>
      <c r="I1643" s="98">
        <v>8.9</v>
      </c>
      <c r="J1643" s="98"/>
      <c r="K1643" s="27">
        <f>TRUNC(TRUNC(G1643,8)*I1643,2)</f>
        <v>7.73</v>
      </c>
    </row>
    <row r="1644" spans="1:11" ht="29.1" customHeight="1" x14ac:dyDescent="0.25">
      <c r="A1644" s="24" t="s">
        <v>3965</v>
      </c>
      <c r="B1644" s="95" t="s">
        <v>3966</v>
      </c>
      <c r="C1644" s="95"/>
      <c r="D1644" s="96" t="s">
        <v>20</v>
      </c>
      <c r="E1644" s="96"/>
      <c r="F1644" s="24" t="s">
        <v>30</v>
      </c>
      <c r="G1644" s="97">
        <v>1.137</v>
      </c>
      <c r="H1644" s="97"/>
      <c r="I1644" s="98">
        <v>32.76</v>
      </c>
      <c r="J1644" s="98"/>
      <c r="K1644" s="27">
        <f>TRUNC(TRUNC(G1644,8)*I1644,2)</f>
        <v>37.24</v>
      </c>
    </row>
    <row r="1645" spans="1:11" ht="21" customHeight="1" x14ac:dyDescent="0.25">
      <c r="A1645" s="24" t="s">
        <v>3967</v>
      </c>
      <c r="B1645" s="95" t="s">
        <v>3968</v>
      </c>
      <c r="C1645" s="95"/>
      <c r="D1645" s="96" t="s">
        <v>20</v>
      </c>
      <c r="E1645" s="96"/>
      <c r="F1645" s="24" t="s">
        <v>3936</v>
      </c>
      <c r="G1645" s="97">
        <v>0.86950000000000005</v>
      </c>
      <c r="H1645" s="97"/>
      <c r="I1645" s="98">
        <v>27.59</v>
      </c>
      <c r="J1645" s="98"/>
      <c r="K1645" s="27">
        <f>TRUNC(TRUNC(G1645,8)*I1645,2)</f>
        <v>23.98</v>
      </c>
    </row>
    <row r="1646" spans="1:11" ht="21" customHeight="1" x14ac:dyDescent="0.25">
      <c r="A1646" s="24" t="s">
        <v>3969</v>
      </c>
      <c r="B1646" s="95" t="s">
        <v>3970</v>
      </c>
      <c r="C1646" s="95"/>
      <c r="D1646" s="96" t="s">
        <v>20</v>
      </c>
      <c r="E1646" s="96"/>
      <c r="F1646" s="24" t="s">
        <v>30</v>
      </c>
      <c r="G1646" s="97">
        <v>1.137</v>
      </c>
      <c r="H1646" s="97"/>
      <c r="I1646" s="98">
        <v>28.09</v>
      </c>
      <c r="J1646" s="98"/>
      <c r="K1646" s="27">
        <f>TRUNC(TRUNC(G1646,8)*I1646,2)</f>
        <v>31.93</v>
      </c>
    </row>
    <row r="1647" spans="1:11" ht="18" customHeight="1" x14ac:dyDescent="0.25">
      <c r="A1647" s="9"/>
      <c r="B1647" s="9"/>
      <c r="C1647" s="9"/>
      <c r="D1647" s="9"/>
      <c r="E1647" s="9"/>
      <c r="F1647" s="9"/>
      <c r="G1647" s="91" t="s">
        <v>3919</v>
      </c>
      <c r="H1647" s="91"/>
      <c r="I1647" s="91"/>
      <c r="J1647" s="91"/>
      <c r="K1647" s="28">
        <f>SUM(K1643:K1646)</f>
        <v>100.88</v>
      </c>
    </row>
    <row r="1648" spans="1:11" ht="15" customHeight="1" x14ac:dyDescent="0.25">
      <c r="A1648" s="93" t="s">
        <v>3907</v>
      </c>
      <c r="B1648" s="93"/>
      <c r="C1648" s="93"/>
      <c r="D1648" s="94" t="s">
        <v>3</v>
      </c>
      <c r="E1648" s="94"/>
      <c r="F1648" s="23" t="s">
        <v>4</v>
      </c>
      <c r="G1648" s="94" t="s">
        <v>3894</v>
      </c>
      <c r="H1648" s="94"/>
      <c r="I1648" s="94" t="s">
        <v>3895</v>
      </c>
      <c r="J1648" s="94"/>
      <c r="K1648" s="23" t="s">
        <v>3896</v>
      </c>
    </row>
    <row r="1649" spans="1:11" ht="15" customHeight="1" x14ac:dyDescent="0.25">
      <c r="A1649" s="24" t="s">
        <v>3971</v>
      </c>
      <c r="B1649" s="95" t="s">
        <v>3972</v>
      </c>
      <c r="C1649" s="95"/>
      <c r="D1649" s="96" t="s">
        <v>20</v>
      </c>
      <c r="E1649" s="96"/>
      <c r="F1649" s="24" t="s">
        <v>2056</v>
      </c>
      <c r="G1649" s="97">
        <v>7.22E-2</v>
      </c>
      <c r="H1649" s="97"/>
      <c r="I1649" s="98">
        <v>32.69</v>
      </c>
      <c r="J1649" s="98"/>
      <c r="K1649" s="27">
        <f>TRUNC(TRUNC(G1649,8)*I1649,2)</f>
        <v>2.36</v>
      </c>
    </row>
    <row r="1650" spans="1:11" ht="15" customHeight="1" x14ac:dyDescent="0.25">
      <c r="A1650" s="24" t="s">
        <v>3910</v>
      </c>
      <c r="B1650" s="95" t="s">
        <v>3911</v>
      </c>
      <c r="C1650" s="95"/>
      <c r="D1650" s="96" t="s">
        <v>20</v>
      </c>
      <c r="E1650" s="96"/>
      <c r="F1650" s="24" t="s">
        <v>2056</v>
      </c>
      <c r="G1650" s="97">
        <v>0.44790000000000002</v>
      </c>
      <c r="H1650" s="97"/>
      <c r="I1650" s="98">
        <v>24.94</v>
      </c>
      <c r="J1650" s="98"/>
      <c r="K1650" s="27">
        <f>TRUNC(TRUNC(G1650,8)*I1650,2)</f>
        <v>11.17</v>
      </c>
    </row>
    <row r="1651" spans="1:11" ht="18" customHeight="1" x14ac:dyDescent="0.25">
      <c r="A1651" s="9"/>
      <c r="B1651" s="9"/>
      <c r="C1651" s="9"/>
      <c r="D1651" s="9"/>
      <c r="E1651" s="9"/>
      <c r="F1651" s="9"/>
      <c r="G1651" s="91" t="s">
        <v>3912</v>
      </c>
      <c r="H1651" s="91"/>
      <c r="I1651" s="91"/>
      <c r="J1651" s="91"/>
      <c r="K1651" s="28">
        <f>SUM(K1649:K1650)</f>
        <v>13.53</v>
      </c>
    </row>
    <row r="1652" spans="1:11" ht="15" customHeight="1" x14ac:dyDescent="0.25">
      <c r="A1652" s="9"/>
      <c r="B1652" s="9"/>
      <c r="C1652" s="9"/>
      <c r="D1652" s="9"/>
      <c r="E1652" s="9"/>
      <c r="F1652" s="9"/>
      <c r="G1652" s="92" t="s">
        <v>3913</v>
      </c>
      <c r="H1652" s="92"/>
      <c r="I1652" s="92"/>
      <c r="J1652" s="92"/>
      <c r="K1652" s="29">
        <f>ROUND(SUM(K1647,K1651),2)</f>
        <v>114.41</v>
      </c>
    </row>
    <row r="1653" spans="1:11" ht="9.9499999999999993" customHeight="1" x14ac:dyDescent="0.25">
      <c r="A1653" s="9"/>
      <c r="B1653" s="9"/>
      <c r="C1653" s="9"/>
      <c r="D1653" s="9"/>
      <c r="E1653" s="9"/>
      <c r="F1653" s="9"/>
      <c r="G1653" s="100"/>
      <c r="H1653" s="100"/>
      <c r="I1653" s="100"/>
      <c r="J1653" s="100"/>
      <c r="K1653" s="100"/>
    </row>
    <row r="1654" spans="1:11" ht="20.100000000000001" customHeight="1" x14ac:dyDescent="0.25">
      <c r="A1654" s="99" t="s">
        <v>2228</v>
      </c>
      <c r="B1654" s="99"/>
      <c r="C1654" s="99"/>
      <c r="D1654" s="99"/>
      <c r="E1654" s="99"/>
      <c r="F1654" s="99"/>
      <c r="G1654" s="99"/>
      <c r="H1654" s="99"/>
      <c r="I1654" s="99"/>
      <c r="J1654" s="99"/>
      <c r="K1654" s="99"/>
    </row>
    <row r="1655" spans="1:11" ht="15" customHeight="1" x14ac:dyDescent="0.25">
      <c r="A1655" s="93" t="s">
        <v>3916</v>
      </c>
      <c r="B1655" s="93"/>
      <c r="C1655" s="93"/>
      <c r="D1655" s="94" t="s">
        <v>3</v>
      </c>
      <c r="E1655" s="94"/>
      <c r="F1655" s="23" t="s">
        <v>4</v>
      </c>
      <c r="G1655" s="94" t="s">
        <v>3894</v>
      </c>
      <c r="H1655" s="94"/>
      <c r="I1655" s="94" t="s">
        <v>3895</v>
      </c>
      <c r="J1655" s="94"/>
      <c r="K1655" s="23" t="s">
        <v>3896</v>
      </c>
    </row>
    <row r="1656" spans="1:11" ht="38.1" customHeight="1" x14ac:dyDescent="0.25">
      <c r="A1656" s="24" t="s">
        <v>3973</v>
      </c>
      <c r="B1656" s="95" t="s">
        <v>3974</v>
      </c>
      <c r="C1656" s="95"/>
      <c r="D1656" s="96" t="s">
        <v>20</v>
      </c>
      <c r="E1656" s="96"/>
      <c r="F1656" s="24" t="s">
        <v>3936</v>
      </c>
      <c r="G1656" s="97">
        <v>6.3E-3</v>
      </c>
      <c r="H1656" s="97"/>
      <c r="I1656" s="98">
        <v>94.61</v>
      </c>
      <c r="J1656" s="98"/>
      <c r="K1656" s="27">
        <f>TRUNC(TRUNC(G1656,8)*I1656,2)</f>
        <v>0.59</v>
      </c>
    </row>
    <row r="1657" spans="1:11" ht="38.1" customHeight="1" x14ac:dyDescent="0.25">
      <c r="A1657" s="24" t="s">
        <v>3975</v>
      </c>
      <c r="B1657" s="95" t="s">
        <v>3976</v>
      </c>
      <c r="C1657" s="95"/>
      <c r="D1657" s="96" t="s">
        <v>20</v>
      </c>
      <c r="E1657" s="96"/>
      <c r="F1657" s="24" t="s">
        <v>30</v>
      </c>
      <c r="G1657" s="97">
        <v>1.0200000000000001E-2</v>
      </c>
      <c r="H1657" s="97"/>
      <c r="I1657" s="98">
        <v>370.94</v>
      </c>
      <c r="J1657" s="98"/>
      <c r="K1657" s="27">
        <f>TRUNC(TRUNC(G1657,8)*I1657,2)</f>
        <v>3.78</v>
      </c>
    </row>
    <row r="1658" spans="1:11" ht="29.1" customHeight="1" x14ac:dyDescent="0.25">
      <c r="A1658" s="24" t="s">
        <v>3977</v>
      </c>
      <c r="B1658" s="95" t="s">
        <v>3978</v>
      </c>
      <c r="C1658" s="95"/>
      <c r="D1658" s="96" t="s">
        <v>20</v>
      </c>
      <c r="E1658" s="96"/>
      <c r="F1658" s="24" t="s">
        <v>3936</v>
      </c>
      <c r="G1658" s="97">
        <v>4.8999999999999998E-3</v>
      </c>
      <c r="H1658" s="97"/>
      <c r="I1658" s="98">
        <v>74.180000000000007</v>
      </c>
      <c r="J1658" s="98"/>
      <c r="K1658" s="27">
        <f>TRUNC(TRUNC(G1658,8)*I1658,2)</f>
        <v>0.36</v>
      </c>
    </row>
    <row r="1659" spans="1:11" ht="29.1" customHeight="1" x14ac:dyDescent="0.25">
      <c r="A1659" s="24" t="s">
        <v>3979</v>
      </c>
      <c r="B1659" s="95" t="s">
        <v>3980</v>
      </c>
      <c r="C1659" s="95"/>
      <c r="D1659" s="96" t="s">
        <v>20</v>
      </c>
      <c r="E1659" s="96"/>
      <c r="F1659" s="24" t="s">
        <v>30</v>
      </c>
      <c r="G1659" s="97">
        <v>5.5999999999999999E-3</v>
      </c>
      <c r="H1659" s="97"/>
      <c r="I1659" s="98">
        <v>166.79</v>
      </c>
      <c r="J1659" s="98"/>
      <c r="K1659" s="27">
        <f>TRUNC(TRUNC(G1659,8)*I1659,2)</f>
        <v>0.93</v>
      </c>
    </row>
    <row r="1660" spans="1:11" ht="18" customHeight="1" x14ac:dyDescent="0.25">
      <c r="A1660" s="9"/>
      <c r="B1660" s="9"/>
      <c r="C1660" s="9"/>
      <c r="D1660" s="9"/>
      <c r="E1660" s="9"/>
      <c r="F1660" s="9"/>
      <c r="G1660" s="91" t="s">
        <v>3919</v>
      </c>
      <c r="H1660" s="91"/>
      <c r="I1660" s="91"/>
      <c r="J1660" s="91"/>
      <c r="K1660" s="28">
        <f>SUM(K1656:K1659)</f>
        <v>5.66</v>
      </c>
    </row>
    <row r="1661" spans="1:11" ht="15" customHeight="1" x14ac:dyDescent="0.25">
      <c r="A1661" s="9"/>
      <c r="B1661" s="9"/>
      <c r="C1661" s="9"/>
      <c r="D1661" s="9"/>
      <c r="E1661" s="9"/>
      <c r="F1661" s="9"/>
      <c r="G1661" s="92" t="s">
        <v>3913</v>
      </c>
      <c r="H1661" s="92"/>
      <c r="I1661" s="92"/>
      <c r="J1661" s="92"/>
      <c r="K1661" s="29">
        <f>ROUND(SUM(K1660),2)</f>
        <v>5.66</v>
      </c>
    </row>
    <row r="1662" spans="1:11" ht="9.9499999999999993" customHeight="1" x14ac:dyDescent="0.25">
      <c r="A1662" s="9"/>
      <c r="B1662" s="9"/>
      <c r="C1662" s="9"/>
      <c r="D1662" s="9"/>
      <c r="E1662" s="9"/>
      <c r="F1662" s="9"/>
      <c r="G1662" s="100"/>
      <c r="H1662" s="100"/>
      <c r="I1662" s="100"/>
      <c r="J1662" s="100"/>
      <c r="K1662" s="100"/>
    </row>
    <row r="1663" spans="1:11" ht="20.100000000000001" customHeight="1" x14ac:dyDescent="0.25">
      <c r="A1663" s="99" t="s">
        <v>2229</v>
      </c>
      <c r="B1663" s="99"/>
      <c r="C1663" s="99"/>
      <c r="D1663" s="99"/>
      <c r="E1663" s="99"/>
      <c r="F1663" s="99"/>
      <c r="G1663" s="99"/>
      <c r="H1663" s="99"/>
      <c r="I1663" s="99"/>
      <c r="J1663" s="99"/>
      <c r="K1663" s="99"/>
    </row>
    <row r="1664" spans="1:11" ht="15" customHeight="1" x14ac:dyDescent="0.25">
      <c r="A1664" s="93" t="s">
        <v>3916</v>
      </c>
      <c r="B1664" s="93"/>
      <c r="C1664" s="93"/>
      <c r="D1664" s="94" t="s">
        <v>3</v>
      </c>
      <c r="E1664" s="94"/>
      <c r="F1664" s="23" t="s">
        <v>4</v>
      </c>
      <c r="G1664" s="94" t="s">
        <v>3894</v>
      </c>
      <c r="H1664" s="94"/>
      <c r="I1664" s="94" t="s">
        <v>3895</v>
      </c>
      <c r="J1664" s="94"/>
      <c r="K1664" s="23" t="s">
        <v>3896</v>
      </c>
    </row>
    <row r="1665" spans="1:11" ht="38.1" customHeight="1" x14ac:dyDescent="0.25">
      <c r="A1665" s="24" t="s">
        <v>3973</v>
      </c>
      <c r="B1665" s="95" t="s">
        <v>3974</v>
      </c>
      <c r="C1665" s="95"/>
      <c r="D1665" s="96" t="s">
        <v>20</v>
      </c>
      <c r="E1665" s="96"/>
      <c r="F1665" s="24" t="s">
        <v>3936</v>
      </c>
      <c r="G1665" s="97">
        <v>1.2999999999999999E-3</v>
      </c>
      <c r="H1665" s="97"/>
      <c r="I1665" s="98">
        <v>94.61</v>
      </c>
      <c r="J1665" s="98"/>
      <c r="K1665" s="27">
        <f>TRUNC(TRUNC(G1665,8)*I1665,2)</f>
        <v>0.12</v>
      </c>
    </row>
    <row r="1666" spans="1:11" ht="38.1" customHeight="1" x14ac:dyDescent="0.25">
      <c r="A1666" s="24" t="s">
        <v>3975</v>
      </c>
      <c r="B1666" s="95" t="s">
        <v>3976</v>
      </c>
      <c r="C1666" s="95"/>
      <c r="D1666" s="96" t="s">
        <v>20</v>
      </c>
      <c r="E1666" s="96"/>
      <c r="F1666" s="24" t="s">
        <v>30</v>
      </c>
      <c r="G1666" s="97">
        <v>3.0999999999999999E-3</v>
      </c>
      <c r="H1666" s="97"/>
      <c r="I1666" s="98">
        <v>370.94</v>
      </c>
      <c r="J1666" s="98"/>
      <c r="K1666" s="27">
        <f>TRUNC(TRUNC(G1666,8)*I1666,2)</f>
        <v>1.1399999999999999</v>
      </c>
    </row>
    <row r="1667" spans="1:11" ht="18" customHeight="1" x14ac:dyDescent="0.25">
      <c r="A1667" s="9"/>
      <c r="B1667" s="9"/>
      <c r="C1667" s="9"/>
      <c r="D1667" s="9"/>
      <c r="E1667" s="9"/>
      <c r="F1667" s="9"/>
      <c r="G1667" s="91" t="s">
        <v>3919</v>
      </c>
      <c r="H1667" s="91"/>
      <c r="I1667" s="91"/>
      <c r="J1667" s="91"/>
      <c r="K1667" s="28">
        <f>SUM(K1665:K1666)</f>
        <v>1.2599999999999998</v>
      </c>
    </row>
    <row r="1668" spans="1:11" ht="15" customHeight="1" x14ac:dyDescent="0.25">
      <c r="A1668" s="9"/>
      <c r="B1668" s="9"/>
      <c r="C1668" s="9"/>
      <c r="D1668" s="9"/>
      <c r="E1668" s="9"/>
      <c r="F1668" s="9"/>
      <c r="G1668" s="92" t="s">
        <v>3913</v>
      </c>
      <c r="H1668" s="92"/>
      <c r="I1668" s="92"/>
      <c r="J1668" s="92"/>
      <c r="K1668" s="29">
        <f>ROUND(SUM(K1667),2)</f>
        <v>1.26</v>
      </c>
    </row>
    <row r="1669" spans="1:11" ht="9.9499999999999993" customHeight="1" x14ac:dyDescent="0.25">
      <c r="A1669" s="9"/>
      <c r="B1669" s="9"/>
      <c r="C1669" s="9"/>
      <c r="D1669" s="9"/>
      <c r="E1669" s="9"/>
      <c r="F1669" s="9"/>
      <c r="G1669" s="100"/>
      <c r="H1669" s="100"/>
      <c r="I1669" s="100"/>
      <c r="J1669" s="100"/>
      <c r="K1669" s="100"/>
    </row>
    <row r="1670" spans="1:11" ht="20.100000000000001" customHeight="1" x14ac:dyDescent="0.25">
      <c r="A1670" s="99" t="s">
        <v>2230</v>
      </c>
      <c r="B1670" s="99"/>
      <c r="C1670" s="99"/>
      <c r="D1670" s="99"/>
      <c r="E1670" s="99"/>
      <c r="F1670" s="99"/>
      <c r="G1670" s="99"/>
      <c r="H1670" s="99"/>
      <c r="I1670" s="99"/>
      <c r="J1670" s="99"/>
      <c r="K1670" s="99"/>
    </row>
    <row r="1671" spans="1:11" ht="15" customHeight="1" x14ac:dyDescent="0.25">
      <c r="A1671" s="93" t="s">
        <v>3916</v>
      </c>
      <c r="B1671" s="93"/>
      <c r="C1671" s="93"/>
      <c r="D1671" s="94" t="s">
        <v>3</v>
      </c>
      <c r="E1671" s="94"/>
      <c r="F1671" s="23" t="s">
        <v>4</v>
      </c>
      <c r="G1671" s="94" t="s">
        <v>3894</v>
      </c>
      <c r="H1671" s="94"/>
      <c r="I1671" s="94" t="s">
        <v>3895</v>
      </c>
      <c r="J1671" s="94"/>
      <c r="K1671" s="23" t="s">
        <v>3896</v>
      </c>
    </row>
    <row r="1672" spans="1:11" ht="38.1" customHeight="1" x14ac:dyDescent="0.25">
      <c r="A1672" s="24" t="s">
        <v>3973</v>
      </c>
      <c r="B1672" s="95" t="s">
        <v>3974</v>
      </c>
      <c r="C1672" s="95"/>
      <c r="D1672" s="96" t="s">
        <v>20</v>
      </c>
      <c r="E1672" s="96"/>
      <c r="F1672" s="24" t="s">
        <v>3936</v>
      </c>
      <c r="G1672" s="97">
        <v>5.0000000000000001E-4</v>
      </c>
      <c r="H1672" s="97"/>
      <c r="I1672" s="98">
        <v>94.61</v>
      </c>
      <c r="J1672" s="98"/>
      <c r="K1672" s="27">
        <f>TRUNC(TRUNC(G1672,8)*I1672,2)</f>
        <v>0.04</v>
      </c>
    </row>
    <row r="1673" spans="1:11" ht="38.1" customHeight="1" x14ac:dyDescent="0.25">
      <c r="A1673" s="24" t="s">
        <v>3975</v>
      </c>
      <c r="B1673" s="95" t="s">
        <v>3976</v>
      </c>
      <c r="C1673" s="95"/>
      <c r="D1673" s="96" t="s">
        <v>20</v>
      </c>
      <c r="E1673" s="96"/>
      <c r="F1673" s="24" t="s">
        <v>30</v>
      </c>
      <c r="G1673" s="97">
        <v>1.1999999999999999E-3</v>
      </c>
      <c r="H1673" s="97"/>
      <c r="I1673" s="98">
        <v>370.94</v>
      </c>
      <c r="J1673" s="98"/>
      <c r="K1673" s="27">
        <f>TRUNC(TRUNC(G1673,8)*I1673,2)</f>
        <v>0.44</v>
      </c>
    </row>
    <row r="1674" spans="1:11" ht="18" customHeight="1" x14ac:dyDescent="0.25">
      <c r="A1674" s="9"/>
      <c r="B1674" s="9"/>
      <c r="C1674" s="9"/>
      <c r="D1674" s="9"/>
      <c r="E1674" s="9"/>
      <c r="F1674" s="9"/>
      <c r="G1674" s="91" t="s">
        <v>3919</v>
      </c>
      <c r="H1674" s="91"/>
      <c r="I1674" s="91"/>
      <c r="J1674" s="91"/>
      <c r="K1674" s="28">
        <f>SUM(K1672:K1673)</f>
        <v>0.48</v>
      </c>
    </row>
    <row r="1675" spans="1:11" ht="15" customHeight="1" x14ac:dyDescent="0.25">
      <c r="A1675" s="9"/>
      <c r="B1675" s="9"/>
      <c r="C1675" s="9"/>
      <c r="D1675" s="9"/>
      <c r="E1675" s="9"/>
      <c r="F1675" s="9"/>
      <c r="G1675" s="92" t="s">
        <v>3913</v>
      </c>
      <c r="H1675" s="92"/>
      <c r="I1675" s="92"/>
      <c r="J1675" s="92"/>
      <c r="K1675" s="29">
        <f>ROUND(SUM(K1674),2)</f>
        <v>0.48</v>
      </c>
    </row>
    <row r="1676" spans="1:11" ht="9.9499999999999993" customHeight="1" x14ac:dyDescent="0.25">
      <c r="A1676" s="9"/>
      <c r="B1676" s="9"/>
      <c r="C1676" s="9"/>
      <c r="D1676" s="9"/>
      <c r="E1676" s="9"/>
      <c r="F1676" s="9"/>
      <c r="G1676" s="100"/>
      <c r="H1676" s="100"/>
      <c r="I1676" s="100"/>
      <c r="J1676" s="100"/>
      <c r="K1676" s="100"/>
    </row>
    <row r="1677" spans="1:11" ht="20.100000000000001" customHeight="1" x14ac:dyDescent="0.25">
      <c r="A1677" s="99" t="s">
        <v>2231</v>
      </c>
      <c r="B1677" s="99"/>
      <c r="C1677" s="99"/>
      <c r="D1677" s="99"/>
      <c r="E1677" s="99"/>
      <c r="F1677" s="99"/>
      <c r="G1677" s="99"/>
      <c r="H1677" s="99"/>
      <c r="I1677" s="99"/>
      <c r="J1677" s="99"/>
      <c r="K1677" s="99"/>
    </row>
    <row r="1678" spans="1:11" ht="15" customHeight="1" x14ac:dyDescent="0.25">
      <c r="A1678" s="93" t="s">
        <v>3981</v>
      </c>
      <c r="B1678" s="93"/>
      <c r="C1678" s="93"/>
      <c r="D1678" s="94" t="s">
        <v>3</v>
      </c>
      <c r="E1678" s="94"/>
      <c r="F1678" s="23" t="s">
        <v>4</v>
      </c>
      <c r="G1678" s="94" t="s">
        <v>3894</v>
      </c>
      <c r="H1678" s="94"/>
      <c r="I1678" s="94" t="s">
        <v>3895</v>
      </c>
      <c r="J1678" s="94"/>
      <c r="K1678" s="23" t="s">
        <v>3896</v>
      </c>
    </row>
    <row r="1679" spans="1:11" ht="21" customHeight="1" x14ac:dyDescent="0.25">
      <c r="A1679" s="24" t="s">
        <v>70</v>
      </c>
      <c r="B1679" s="95" t="s">
        <v>3982</v>
      </c>
      <c r="C1679" s="95"/>
      <c r="D1679" s="96" t="s">
        <v>25</v>
      </c>
      <c r="E1679" s="96"/>
      <c r="F1679" s="24" t="s">
        <v>61</v>
      </c>
      <c r="G1679" s="97">
        <v>1</v>
      </c>
      <c r="H1679" s="97"/>
      <c r="I1679" s="98">
        <v>28.42</v>
      </c>
      <c r="J1679" s="98"/>
      <c r="K1679" s="27">
        <f>ROUND(ROUND(G1679,8)*I1679,2)</f>
        <v>28.42</v>
      </c>
    </row>
    <row r="1680" spans="1:11" ht="15" customHeight="1" x14ac:dyDescent="0.25">
      <c r="A1680" s="9"/>
      <c r="B1680" s="9"/>
      <c r="C1680" s="9"/>
      <c r="D1680" s="9"/>
      <c r="E1680" s="9"/>
      <c r="F1680" s="9"/>
      <c r="G1680" s="91" t="s">
        <v>3983</v>
      </c>
      <c r="H1680" s="91"/>
      <c r="I1680" s="91"/>
      <c r="J1680" s="91"/>
      <c r="K1680" s="28">
        <f>SUM(K1679:K1679)</f>
        <v>28.42</v>
      </c>
    </row>
    <row r="1681" spans="1:11" ht="15" customHeight="1" x14ac:dyDescent="0.25">
      <c r="A1681" s="9"/>
      <c r="B1681" s="9"/>
      <c r="C1681" s="9"/>
      <c r="D1681" s="9"/>
      <c r="E1681" s="9"/>
      <c r="F1681" s="9"/>
      <c r="G1681" s="92" t="s">
        <v>3913</v>
      </c>
      <c r="H1681" s="92"/>
      <c r="I1681" s="92"/>
      <c r="J1681" s="92"/>
      <c r="K1681" s="29">
        <f>ROUND(SUM(K1680),2)</f>
        <v>28.42</v>
      </c>
    </row>
    <row r="1682" spans="1:11" ht="9.9499999999999993" customHeight="1" x14ac:dyDescent="0.25">
      <c r="A1682" s="9"/>
      <c r="B1682" s="9"/>
      <c r="C1682" s="9"/>
      <c r="D1682" s="9"/>
      <c r="E1682" s="9"/>
      <c r="F1682" s="9"/>
      <c r="G1682" s="100"/>
      <c r="H1682" s="100"/>
      <c r="I1682" s="100"/>
      <c r="J1682" s="100"/>
      <c r="K1682" s="100"/>
    </row>
    <row r="1683" spans="1:11" ht="20.100000000000001" customHeight="1" x14ac:dyDescent="0.25">
      <c r="A1683" s="99" t="s">
        <v>2232</v>
      </c>
      <c r="B1683" s="99"/>
      <c r="C1683" s="99"/>
      <c r="D1683" s="99"/>
      <c r="E1683" s="99"/>
      <c r="F1683" s="99"/>
      <c r="G1683" s="99"/>
      <c r="H1683" s="99"/>
      <c r="I1683" s="99"/>
      <c r="J1683" s="99"/>
      <c r="K1683" s="99"/>
    </row>
    <row r="1684" spans="1:11" ht="15" customHeight="1" x14ac:dyDescent="0.25">
      <c r="A1684" s="93" t="s">
        <v>3916</v>
      </c>
      <c r="B1684" s="93"/>
      <c r="C1684" s="93"/>
      <c r="D1684" s="94" t="s">
        <v>3</v>
      </c>
      <c r="E1684" s="94"/>
      <c r="F1684" s="23" t="s">
        <v>4</v>
      </c>
      <c r="G1684" s="94" t="s">
        <v>3894</v>
      </c>
      <c r="H1684" s="94"/>
      <c r="I1684" s="94" t="s">
        <v>3895</v>
      </c>
      <c r="J1684" s="94"/>
      <c r="K1684" s="23" t="s">
        <v>3896</v>
      </c>
    </row>
    <row r="1685" spans="1:11" ht="38.1" customHeight="1" x14ac:dyDescent="0.25">
      <c r="A1685" s="24" t="s">
        <v>3973</v>
      </c>
      <c r="B1685" s="95" t="s">
        <v>3974</v>
      </c>
      <c r="C1685" s="95"/>
      <c r="D1685" s="96" t="s">
        <v>20</v>
      </c>
      <c r="E1685" s="96"/>
      <c r="F1685" s="24" t="s">
        <v>3936</v>
      </c>
      <c r="G1685" s="97">
        <v>1.2999999999999999E-3</v>
      </c>
      <c r="H1685" s="97"/>
      <c r="I1685" s="98">
        <v>94.61</v>
      </c>
      <c r="J1685" s="98"/>
      <c r="K1685" s="27">
        <f>TRUNC(TRUNC(G1685,8)*I1685,2)</f>
        <v>0.12</v>
      </c>
    </row>
    <row r="1686" spans="1:11" ht="38.1" customHeight="1" x14ac:dyDescent="0.25">
      <c r="A1686" s="24" t="s">
        <v>3975</v>
      </c>
      <c r="B1686" s="95" t="s">
        <v>3976</v>
      </c>
      <c r="C1686" s="95"/>
      <c r="D1686" s="96" t="s">
        <v>20</v>
      </c>
      <c r="E1686" s="96"/>
      <c r="F1686" s="24" t="s">
        <v>30</v>
      </c>
      <c r="G1686" s="97">
        <v>3.0999999999999999E-3</v>
      </c>
      <c r="H1686" s="97"/>
      <c r="I1686" s="98">
        <v>370.94</v>
      </c>
      <c r="J1686" s="98"/>
      <c r="K1686" s="27">
        <f>TRUNC(TRUNC(G1686,8)*I1686,2)</f>
        <v>1.1399999999999999</v>
      </c>
    </row>
    <row r="1687" spans="1:11" ht="18" customHeight="1" x14ac:dyDescent="0.25">
      <c r="A1687" s="9"/>
      <c r="B1687" s="9"/>
      <c r="C1687" s="9"/>
      <c r="D1687" s="9"/>
      <c r="E1687" s="9"/>
      <c r="F1687" s="9"/>
      <c r="G1687" s="91" t="s">
        <v>3919</v>
      </c>
      <c r="H1687" s="91"/>
      <c r="I1687" s="91"/>
      <c r="J1687" s="91"/>
      <c r="K1687" s="28">
        <f>SUM(K1685:K1686)</f>
        <v>1.2599999999999998</v>
      </c>
    </row>
    <row r="1688" spans="1:11" ht="15" customHeight="1" x14ac:dyDescent="0.25">
      <c r="A1688" s="9"/>
      <c r="B1688" s="9"/>
      <c r="C1688" s="9"/>
      <c r="D1688" s="9"/>
      <c r="E1688" s="9"/>
      <c r="F1688" s="9"/>
      <c r="G1688" s="92" t="s">
        <v>3913</v>
      </c>
      <c r="H1688" s="92"/>
      <c r="I1688" s="92"/>
      <c r="J1688" s="92"/>
      <c r="K1688" s="29">
        <f>ROUND(SUM(K1687),2)</f>
        <v>1.26</v>
      </c>
    </row>
    <row r="1689" spans="1:11" ht="9.9499999999999993" customHeight="1" x14ac:dyDescent="0.25">
      <c r="A1689" s="9"/>
      <c r="B1689" s="9"/>
      <c r="C1689" s="9"/>
      <c r="D1689" s="9"/>
      <c r="E1689" s="9"/>
      <c r="F1689" s="9"/>
      <c r="G1689" s="100"/>
      <c r="H1689" s="100"/>
      <c r="I1689" s="100"/>
      <c r="J1689" s="100"/>
      <c r="K1689" s="100"/>
    </row>
    <row r="1690" spans="1:11" ht="20.100000000000001" customHeight="1" x14ac:dyDescent="0.25">
      <c r="A1690" s="99" t="s">
        <v>2233</v>
      </c>
      <c r="B1690" s="99"/>
      <c r="C1690" s="99"/>
      <c r="D1690" s="99"/>
      <c r="E1690" s="99"/>
      <c r="F1690" s="99"/>
      <c r="G1690" s="99"/>
      <c r="H1690" s="99"/>
      <c r="I1690" s="99"/>
      <c r="J1690" s="99"/>
      <c r="K1690" s="99"/>
    </row>
    <row r="1691" spans="1:11" ht="12.95" customHeight="1" x14ac:dyDescent="0.25">
      <c r="A1691" s="107" t="s">
        <v>3984</v>
      </c>
      <c r="B1691" s="107"/>
      <c r="C1691" s="107"/>
      <c r="D1691" s="108" t="s">
        <v>3985</v>
      </c>
      <c r="E1691" s="87" t="s">
        <v>3986</v>
      </c>
      <c r="F1691" s="87"/>
      <c r="G1691" s="87" t="s">
        <v>3987</v>
      </c>
      <c r="H1691" s="87"/>
      <c r="I1691" s="87"/>
      <c r="J1691" s="87"/>
      <c r="K1691" s="87" t="s">
        <v>3988</v>
      </c>
    </row>
    <row r="1692" spans="1:11" ht="12" customHeight="1" x14ac:dyDescent="0.25">
      <c r="A1692" s="107"/>
      <c r="B1692" s="107"/>
      <c r="C1692" s="107"/>
      <c r="D1692" s="108"/>
      <c r="E1692" s="23" t="s">
        <v>3989</v>
      </c>
      <c r="F1692" s="23" t="s">
        <v>3990</v>
      </c>
      <c r="G1692" s="94" t="s">
        <v>3989</v>
      </c>
      <c r="H1692" s="94"/>
      <c r="I1692" s="94" t="s">
        <v>3990</v>
      </c>
      <c r="J1692" s="94"/>
      <c r="K1692" s="87"/>
    </row>
    <row r="1693" spans="1:11" ht="15" customHeight="1" x14ac:dyDescent="0.25">
      <c r="A1693" s="6" t="s">
        <v>3991</v>
      </c>
      <c r="B1693" s="104" t="s">
        <v>3992</v>
      </c>
      <c r="C1693" s="104"/>
      <c r="D1693" s="31">
        <v>1</v>
      </c>
      <c r="E1693" s="32">
        <v>0.34</v>
      </c>
      <c r="F1693" s="32">
        <v>0.66</v>
      </c>
      <c r="G1693" s="105">
        <v>355.46550000000002</v>
      </c>
      <c r="H1693" s="105"/>
      <c r="I1693" s="105">
        <v>95.872399999999999</v>
      </c>
      <c r="J1693" s="105"/>
      <c r="K1693" s="33">
        <f>ROUND(D1693*(ROUND(E1693*G1693,4)+ROUND(F1693*I1693,4)),4)</f>
        <v>184.13409999999999</v>
      </c>
    </row>
    <row r="1694" spans="1:11" ht="15" customHeight="1" x14ac:dyDescent="0.25">
      <c r="A1694" s="6" t="s">
        <v>3993</v>
      </c>
      <c r="B1694" s="104" t="s">
        <v>3994</v>
      </c>
      <c r="C1694" s="104"/>
      <c r="D1694" s="31">
        <v>1</v>
      </c>
      <c r="E1694" s="32">
        <v>1</v>
      </c>
      <c r="F1694" s="32">
        <v>0</v>
      </c>
      <c r="G1694" s="105">
        <v>365.3972</v>
      </c>
      <c r="H1694" s="105"/>
      <c r="I1694" s="105">
        <v>147.8879</v>
      </c>
      <c r="J1694" s="105"/>
      <c r="K1694" s="33">
        <f>ROUND(D1694*(ROUND(E1694*G1694,4)+ROUND(F1694*I1694,4)),4)</f>
        <v>365.3972</v>
      </c>
    </row>
    <row r="1695" spans="1:11" ht="15" customHeight="1" x14ac:dyDescent="0.25">
      <c r="A1695" s="6" t="s">
        <v>3995</v>
      </c>
      <c r="B1695" s="104" t="s">
        <v>3996</v>
      </c>
      <c r="C1695" s="104"/>
      <c r="D1695" s="31">
        <v>1</v>
      </c>
      <c r="E1695" s="32">
        <v>0.97</v>
      </c>
      <c r="F1695" s="32">
        <v>0.03</v>
      </c>
      <c r="G1695" s="105">
        <v>324.64210000000003</v>
      </c>
      <c r="H1695" s="105"/>
      <c r="I1695" s="105">
        <v>159.20740000000001</v>
      </c>
      <c r="J1695" s="105"/>
      <c r="K1695" s="33">
        <f>ROUND(D1695*(ROUND(E1695*G1695,4)+ROUND(F1695*I1695,4)),4)</f>
        <v>319.67899999999997</v>
      </c>
    </row>
    <row r="1696" spans="1:11" ht="15.95" customHeight="1" x14ac:dyDescent="0.25">
      <c r="A1696" s="6" t="s">
        <v>3997</v>
      </c>
      <c r="B1696" s="104" t="s">
        <v>3998</v>
      </c>
      <c r="C1696" s="104"/>
      <c r="D1696" s="31">
        <v>1</v>
      </c>
      <c r="E1696" s="32">
        <v>0.79</v>
      </c>
      <c r="F1696" s="32">
        <v>0.21</v>
      </c>
      <c r="G1696" s="105">
        <v>284.72230000000002</v>
      </c>
      <c r="H1696" s="105"/>
      <c r="I1696" s="105">
        <v>125.70480000000001</v>
      </c>
      <c r="J1696" s="105"/>
      <c r="K1696" s="33">
        <f>ROUND(D1696*(ROUND(E1696*G1696,4)+ROUND(F1696*I1696,4)),4)</f>
        <v>251.32859999999999</v>
      </c>
    </row>
    <row r="1697" spans="1:11" ht="15" customHeight="1" x14ac:dyDescent="0.25">
      <c r="A1697" s="1"/>
      <c r="B1697" s="1"/>
      <c r="C1697" s="1"/>
      <c r="D1697" s="1"/>
      <c r="E1697" s="1"/>
      <c r="F1697" s="1"/>
      <c r="G1697" s="85" t="s">
        <v>3999</v>
      </c>
      <c r="H1697" s="85"/>
      <c r="I1697" s="85"/>
      <c r="J1697" s="85"/>
      <c r="K1697" s="34">
        <f>SUM(K1692:K1696)</f>
        <v>1120.5389</v>
      </c>
    </row>
    <row r="1698" spans="1:11" ht="20.100000000000001" customHeight="1" x14ac:dyDescent="0.25">
      <c r="A1698" s="106" t="s">
        <v>4000</v>
      </c>
      <c r="B1698" s="106"/>
      <c r="C1698" s="106"/>
      <c r="D1698" s="106"/>
      <c r="E1698" s="106"/>
      <c r="F1698" s="2" t="s">
        <v>4</v>
      </c>
      <c r="G1698" s="87" t="s">
        <v>4001</v>
      </c>
      <c r="H1698" s="87"/>
      <c r="I1698" s="87" t="s">
        <v>4002</v>
      </c>
      <c r="J1698" s="87"/>
      <c r="K1698" s="2" t="s">
        <v>3988</v>
      </c>
    </row>
    <row r="1699" spans="1:11" ht="15" customHeight="1" x14ac:dyDescent="0.25">
      <c r="A1699" s="6" t="s">
        <v>4003</v>
      </c>
      <c r="B1699" s="101" t="s">
        <v>4004</v>
      </c>
      <c r="C1699" s="101"/>
      <c r="D1699" s="101"/>
      <c r="E1699" s="101"/>
      <c r="F1699" s="6" t="s">
        <v>3940</v>
      </c>
      <c r="G1699" s="114">
        <v>1</v>
      </c>
      <c r="H1699" s="114"/>
      <c r="I1699" s="115">
        <v>22.527200000000001</v>
      </c>
      <c r="J1699" s="115"/>
      <c r="K1699" s="35">
        <f>ROUND(ROUND(G1699,5)*I1699,4)</f>
        <v>22.527200000000001</v>
      </c>
    </row>
    <row r="1700" spans="1:11" ht="15" customHeight="1" x14ac:dyDescent="0.25">
      <c r="A1700" s="1"/>
      <c r="B1700" s="1"/>
      <c r="C1700" s="1"/>
      <c r="D1700" s="1"/>
      <c r="E1700" s="1"/>
      <c r="F1700" s="1"/>
      <c r="G1700" s="85" t="s">
        <v>4005</v>
      </c>
      <c r="H1700" s="85"/>
      <c r="I1700" s="85"/>
      <c r="J1700" s="85"/>
      <c r="K1700" s="36">
        <f>SUM(K1699:K1699)</f>
        <v>22.527200000000001</v>
      </c>
    </row>
    <row r="1701" spans="1:11" ht="15" customHeight="1" x14ac:dyDescent="0.25">
      <c r="A1701" s="9"/>
      <c r="B1701" s="9"/>
      <c r="C1701" s="9"/>
      <c r="D1701" s="9"/>
      <c r="E1701" s="9"/>
      <c r="F1701" s="9"/>
      <c r="G1701" s="92" t="s">
        <v>4006</v>
      </c>
      <c r="H1701" s="92"/>
      <c r="I1701" s="92"/>
      <c r="J1701" s="92"/>
      <c r="K1701" s="33">
        <f>SUM(K1697,K1700)</f>
        <v>1143.0661</v>
      </c>
    </row>
    <row r="1702" spans="1:11" ht="15" customHeight="1" x14ac:dyDescent="0.25">
      <c r="A1702" s="9"/>
      <c r="B1702" s="9"/>
      <c r="C1702" s="9"/>
      <c r="D1702" s="9"/>
      <c r="E1702" s="9"/>
      <c r="F1702" s="9"/>
      <c r="G1702" s="92" t="s">
        <v>4007</v>
      </c>
      <c r="H1702" s="92"/>
      <c r="I1702" s="92"/>
      <c r="J1702" s="92"/>
      <c r="K1702" s="37">
        <v>113.18</v>
      </c>
    </row>
    <row r="1703" spans="1:11" ht="15" customHeight="1" x14ac:dyDescent="0.25">
      <c r="A1703" s="9"/>
      <c r="B1703" s="9"/>
      <c r="C1703" s="9"/>
      <c r="D1703" s="9"/>
      <c r="E1703" s="9"/>
      <c r="F1703" s="9"/>
      <c r="G1703" s="92" t="s">
        <v>4008</v>
      </c>
      <c r="H1703" s="92"/>
      <c r="I1703" s="92"/>
      <c r="J1703" s="92"/>
      <c r="K1703" s="33">
        <f>ROUND(K1701/K1702,4)</f>
        <v>10.099500000000001</v>
      </c>
    </row>
    <row r="1704" spans="1:11" ht="15" customHeight="1" x14ac:dyDescent="0.25">
      <c r="A1704" s="9"/>
      <c r="B1704" s="9"/>
      <c r="C1704" s="9"/>
      <c r="D1704" s="9"/>
      <c r="E1704" s="9"/>
      <c r="F1704" s="9"/>
      <c r="G1704" s="92" t="s">
        <v>4009</v>
      </c>
      <c r="H1704" s="92"/>
      <c r="I1704" s="92"/>
      <c r="J1704" s="92"/>
      <c r="K1704" s="33">
        <f>ROUND(K1703*0.00746,4)</f>
        <v>7.5300000000000006E-2</v>
      </c>
    </row>
    <row r="1705" spans="1:11" ht="20.100000000000001" customHeight="1" x14ac:dyDescent="0.25">
      <c r="A1705" s="106" t="s">
        <v>4010</v>
      </c>
      <c r="B1705" s="106"/>
      <c r="C1705" s="106"/>
      <c r="D1705" s="106"/>
      <c r="E1705" s="106"/>
      <c r="F1705" s="2" t="s">
        <v>4</v>
      </c>
      <c r="G1705" s="87" t="s">
        <v>4001</v>
      </c>
      <c r="H1705" s="87"/>
      <c r="I1705" s="87" t="s">
        <v>3895</v>
      </c>
      <c r="J1705" s="87"/>
      <c r="K1705" s="2" t="s">
        <v>4011</v>
      </c>
    </row>
    <row r="1706" spans="1:11" ht="15" customHeight="1" x14ac:dyDescent="0.25">
      <c r="A1706" s="6" t="s">
        <v>4012</v>
      </c>
      <c r="B1706" s="104" t="s">
        <v>4013</v>
      </c>
      <c r="C1706" s="104"/>
      <c r="D1706" s="104"/>
      <c r="E1706" s="104"/>
      <c r="F1706" s="6" t="s">
        <v>77</v>
      </c>
      <c r="G1706" s="113">
        <v>1</v>
      </c>
      <c r="H1706" s="113"/>
      <c r="I1706" s="105">
        <v>195.03</v>
      </c>
      <c r="J1706" s="105"/>
      <c r="K1706" s="33">
        <f>ROUND(ROUND(G1706,5)*I1706,4)</f>
        <v>195.03</v>
      </c>
    </row>
    <row r="1707" spans="1:11" ht="15" customHeight="1" x14ac:dyDescent="0.25">
      <c r="A1707" s="1"/>
      <c r="B1707" s="1"/>
      <c r="C1707" s="1"/>
      <c r="D1707" s="1"/>
      <c r="E1707" s="1"/>
      <c r="F1707" s="1"/>
      <c r="G1707" s="85" t="s">
        <v>4014</v>
      </c>
      <c r="H1707" s="85"/>
      <c r="I1707" s="85"/>
      <c r="J1707" s="85"/>
      <c r="K1707" s="34">
        <f>SUM(K1706:K1706)</f>
        <v>195.03</v>
      </c>
    </row>
    <row r="1708" spans="1:11" ht="15" customHeight="1" x14ac:dyDescent="0.25">
      <c r="A1708" s="106" t="s">
        <v>4015</v>
      </c>
      <c r="B1708" s="106"/>
      <c r="C1708" s="106"/>
      <c r="D1708" s="23" t="s">
        <v>4016</v>
      </c>
      <c r="E1708" s="94" t="s">
        <v>4017</v>
      </c>
      <c r="F1708" s="94"/>
      <c r="G1708" s="94" t="s">
        <v>4001</v>
      </c>
      <c r="H1708" s="94"/>
      <c r="I1708" s="94" t="s">
        <v>3895</v>
      </c>
      <c r="J1708" s="94"/>
      <c r="K1708" s="23" t="s">
        <v>4011</v>
      </c>
    </row>
    <row r="1709" spans="1:11" ht="20.100000000000001" customHeight="1" x14ac:dyDescent="0.25">
      <c r="A1709" s="38" t="s">
        <v>4012</v>
      </c>
      <c r="B1709" s="109" t="s">
        <v>4018</v>
      </c>
      <c r="C1709" s="109"/>
      <c r="D1709" s="38" t="s">
        <v>4019</v>
      </c>
      <c r="E1709" s="110" t="s">
        <v>4020</v>
      </c>
      <c r="F1709" s="110"/>
      <c r="G1709" s="111">
        <v>2.2000000000000002</v>
      </c>
      <c r="H1709" s="111"/>
      <c r="I1709" s="112">
        <v>3.47</v>
      </c>
      <c r="J1709" s="112"/>
      <c r="K1709" s="41">
        <f>ROUND(ROUND(G1709,5)*I1709,4)</f>
        <v>7.6340000000000003</v>
      </c>
    </row>
    <row r="1710" spans="1:11" ht="15" customHeight="1" x14ac:dyDescent="0.25">
      <c r="A1710" s="1"/>
      <c r="B1710" s="1"/>
      <c r="C1710" s="1"/>
      <c r="D1710" s="1"/>
      <c r="E1710" s="1"/>
      <c r="F1710" s="1"/>
      <c r="G1710" s="85" t="s">
        <v>4021</v>
      </c>
      <c r="H1710" s="85"/>
      <c r="I1710" s="85"/>
      <c r="J1710" s="85"/>
      <c r="K1710" s="33">
        <f>SUM(K1709:K1709)</f>
        <v>7.6340000000000003</v>
      </c>
    </row>
    <row r="1711" spans="1:11" ht="12.95" customHeight="1" x14ac:dyDescent="0.25">
      <c r="A1711" s="106" t="s">
        <v>4022</v>
      </c>
      <c r="B1711" s="106"/>
      <c r="C1711" s="94" t="s">
        <v>4023</v>
      </c>
      <c r="D1711" s="94" t="s">
        <v>5</v>
      </c>
      <c r="E1711" s="94" t="s">
        <v>4024</v>
      </c>
      <c r="F1711" s="94"/>
      <c r="G1711" s="94" t="s">
        <v>4025</v>
      </c>
      <c r="H1711" s="94"/>
      <c r="I1711" s="94" t="s">
        <v>2086</v>
      </c>
      <c r="J1711" s="94"/>
      <c r="K1711" s="94" t="s">
        <v>4011</v>
      </c>
    </row>
    <row r="1712" spans="1:11" ht="12" customHeight="1" x14ac:dyDescent="0.25">
      <c r="A1712" s="106"/>
      <c r="B1712" s="106"/>
      <c r="C1712" s="94"/>
      <c r="D1712" s="94"/>
      <c r="E1712" s="23" t="s">
        <v>2092</v>
      </c>
      <c r="F1712" s="23" t="s">
        <v>4026</v>
      </c>
      <c r="G1712" s="23" t="s">
        <v>2092</v>
      </c>
      <c r="H1712" s="23" t="s">
        <v>4026</v>
      </c>
      <c r="I1712" s="23" t="s">
        <v>2092</v>
      </c>
      <c r="J1712" s="23" t="s">
        <v>4026</v>
      </c>
      <c r="K1712" s="94"/>
    </row>
    <row r="1713" spans="1:11" ht="27.95" customHeight="1" x14ac:dyDescent="0.25">
      <c r="A1713" s="38" t="s">
        <v>4012</v>
      </c>
      <c r="B1713" s="39" t="s">
        <v>4018</v>
      </c>
      <c r="C1713" s="38" t="s">
        <v>4027</v>
      </c>
      <c r="D1713" s="40">
        <v>2.2000000000000002</v>
      </c>
      <c r="E1713" s="42">
        <v>0</v>
      </c>
      <c r="F1713" s="43">
        <v>1.25</v>
      </c>
      <c r="G1713" s="42">
        <v>0</v>
      </c>
      <c r="H1713" s="43">
        <v>1</v>
      </c>
      <c r="I1713" s="42">
        <v>0</v>
      </c>
      <c r="J1713" s="43">
        <v>0.82</v>
      </c>
      <c r="K1713" s="41">
        <f>ROUND(D1713*(ROUND(E1713*F1713,4)+ROUND(G1713*H1713,4)+ROUND(I1713*J1713,4)),4)</f>
        <v>0</v>
      </c>
    </row>
    <row r="1714" spans="1:11" ht="15" customHeight="1" x14ac:dyDescent="0.25">
      <c r="A1714" s="1"/>
      <c r="B1714" s="1"/>
      <c r="C1714" s="1"/>
      <c r="D1714" s="1"/>
      <c r="E1714" s="1"/>
      <c r="F1714" s="1"/>
      <c r="G1714" s="85" t="s">
        <v>4028</v>
      </c>
      <c r="H1714" s="85"/>
      <c r="I1714" s="85"/>
      <c r="J1714" s="85"/>
      <c r="K1714" s="33">
        <f>SUM(K1712:K1713)</f>
        <v>0</v>
      </c>
    </row>
    <row r="1715" spans="1:11" ht="15" customHeight="1" x14ac:dyDescent="0.25">
      <c r="A1715" s="9"/>
      <c r="B1715" s="9"/>
      <c r="C1715" s="9"/>
      <c r="D1715" s="9"/>
      <c r="E1715" s="9"/>
      <c r="F1715" s="9"/>
      <c r="G1715" s="92" t="s">
        <v>4029</v>
      </c>
      <c r="H1715" s="92"/>
      <c r="I1715" s="92"/>
      <c r="J1715" s="92"/>
      <c r="K1715" s="33">
        <f>SUM(K1703,K1704,K1707,K1710,K1714)</f>
        <v>212.83879999999999</v>
      </c>
    </row>
    <row r="1716" spans="1:11" ht="15" customHeight="1" x14ac:dyDescent="0.25">
      <c r="A1716" s="9"/>
      <c r="B1716" s="9"/>
      <c r="C1716" s="9"/>
      <c r="D1716" s="9"/>
      <c r="E1716" s="9"/>
      <c r="F1716" s="9"/>
      <c r="G1716" s="92" t="s">
        <v>3913</v>
      </c>
      <c r="H1716" s="92"/>
      <c r="I1716" s="92"/>
      <c r="J1716" s="92"/>
      <c r="K1716" s="29">
        <f>ROUND(SUM(K1715),2)</f>
        <v>212.84</v>
      </c>
    </row>
    <row r="1717" spans="1:11" ht="9.9499999999999993" customHeight="1" x14ac:dyDescent="0.25">
      <c r="A1717" s="9"/>
      <c r="B1717" s="9"/>
      <c r="C1717" s="9"/>
      <c r="D1717" s="9"/>
      <c r="E1717" s="9"/>
      <c r="F1717" s="9"/>
      <c r="G1717" s="100"/>
      <c r="H1717" s="100"/>
      <c r="I1717" s="100"/>
      <c r="J1717" s="100"/>
      <c r="K1717" s="100"/>
    </row>
    <row r="1718" spans="1:11" ht="20.100000000000001" customHeight="1" x14ac:dyDescent="0.25">
      <c r="A1718" s="99" t="s">
        <v>2234</v>
      </c>
      <c r="B1718" s="99"/>
      <c r="C1718" s="99"/>
      <c r="D1718" s="99"/>
      <c r="E1718" s="99"/>
      <c r="F1718" s="99"/>
      <c r="G1718" s="99"/>
      <c r="H1718" s="99"/>
      <c r="I1718" s="99"/>
      <c r="J1718" s="99"/>
      <c r="K1718" s="99"/>
    </row>
    <row r="1719" spans="1:11" ht="15" customHeight="1" x14ac:dyDescent="0.25">
      <c r="A1719" s="93" t="s">
        <v>3916</v>
      </c>
      <c r="B1719" s="93"/>
      <c r="C1719" s="93"/>
      <c r="D1719" s="94" t="s">
        <v>3</v>
      </c>
      <c r="E1719" s="94"/>
      <c r="F1719" s="23" t="s">
        <v>4</v>
      </c>
      <c r="G1719" s="94" t="s">
        <v>3894</v>
      </c>
      <c r="H1719" s="94"/>
      <c r="I1719" s="94" t="s">
        <v>3895</v>
      </c>
      <c r="J1719" s="94"/>
      <c r="K1719" s="23" t="s">
        <v>3896</v>
      </c>
    </row>
    <row r="1720" spans="1:11" ht="45.95" customHeight="1" x14ac:dyDescent="0.25">
      <c r="A1720" s="24" t="s">
        <v>3934</v>
      </c>
      <c r="B1720" s="95" t="s">
        <v>3935</v>
      </c>
      <c r="C1720" s="95"/>
      <c r="D1720" s="96" t="s">
        <v>20</v>
      </c>
      <c r="E1720" s="96"/>
      <c r="F1720" s="24" t="s">
        <v>3936</v>
      </c>
      <c r="G1720" s="97">
        <v>2.5891999999999998E-3</v>
      </c>
      <c r="H1720" s="97"/>
      <c r="I1720" s="98">
        <v>76.52</v>
      </c>
      <c r="J1720" s="98"/>
      <c r="K1720" s="27">
        <f t="shared" ref="K1720:K1725" si="12">TRUNC(TRUNC(G1720,8)*I1720,2)</f>
        <v>0.19</v>
      </c>
    </row>
    <row r="1721" spans="1:11" ht="45.95" customHeight="1" x14ac:dyDescent="0.25">
      <c r="A1721" s="24" t="s">
        <v>28</v>
      </c>
      <c r="B1721" s="95" t="s">
        <v>29</v>
      </c>
      <c r="C1721" s="95"/>
      <c r="D1721" s="96" t="s">
        <v>20</v>
      </c>
      <c r="E1721" s="96"/>
      <c r="F1721" s="24" t="s">
        <v>30</v>
      </c>
      <c r="G1721" s="97">
        <v>1.0702000000000001E-3</v>
      </c>
      <c r="H1721" s="97"/>
      <c r="I1721" s="98">
        <v>322.67</v>
      </c>
      <c r="J1721" s="98"/>
      <c r="K1721" s="27">
        <f t="shared" si="12"/>
        <v>0.34</v>
      </c>
    </row>
    <row r="1722" spans="1:11" ht="29.1" customHeight="1" x14ac:dyDescent="0.25">
      <c r="A1722" s="24" t="s">
        <v>4030</v>
      </c>
      <c r="B1722" s="95" t="s">
        <v>4031</v>
      </c>
      <c r="C1722" s="95"/>
      <c r="D1722" s="96" t="s">
        <v>20</v>
      </c>
      <c r="E1722" s="96"/>
      <c r="F1722" s="24" t="s">
        <v>3936</v>
      </c>
      <c r="G1722" s="97">
        <v>3.3568999999999999E-3</v>
      </c>
      <c r="H1722" s="97"/>
      <c r="I1722" s="98">
        <v>105.44</v>
      </c>
      <c r="J1722" s="98"/>
      <c r="K1722" s="27">
        <f t="shared" si="12"/>
        <v>0.35</v>
      </c>
    </row>
    <row r="1723" spans="1:11" ht="29.1" customHeight="1" x14ac:dyDescent="0.25">
      <c r="A1723" s="24" t="s">
        <v>4032</v>
      </c>
      <c r="B1723" s="95" t="s">
        <v>4033</v>
      </c>
      <c r="C1723" s="95"/>
      <c r="D1723" s="96" t="s">
        <v>20</v>
      </c>
      <c r="E1723" s="96"/>
      <c r="F1723" s="24" t="s">
        <v>30</v>
      </c>
      <c r="G1723" s="97">
        <v>3.0249999999999998E-4</v>
      </c>
      <c r="H1723" s="97"/>
      <c r="I1723" s="98">
        <v>265.02</v>
      </c>
      <c r="J1723" s="98"/>
      <c r="K1723" s="27">
        <f t="shared" si="12"/>
        <v>0.08</v>
      </c>
    </row>
    <row r="1724" spans="1:11" ht="38.1" customHeight="1" x14ac:dyDescent="0.25">
      <c r="A1724" s="24" t="s">
        <v>4034</v>
      </c>
      <c r="B1724" s="95" t="s">
        <v>4035</v>
      </c>
      <c r="C1724" s="95"/>
      <c r="D1724" s="96" t="s">
        <v>20</v>
      </c>
      <c r="E1724" s="96"/>
      <c r="F1724" s="24" t="s">
        <v>3936</v>
      </c>
      <c r="G1724" s="97">
        <v>2.9082999999999999E-3</v>
      </c>
      <c r="H1724" s="97"/>
      <c r="I1724" s="98">
        <v>94.54</v>
      </c>
      <c r="J1724" s="98"/>
      <c r="K1724" s="27">
        <f t="shared" si="12"/>
        <v>0.27</v>
      </c>
    </row>
    <row r="1725" spans="1:11" ht="38.1" customHeight="1" x14ac:dyDescent="0.25">
      <c r="A1725" s="24" t="s">
        <v>4036</v>
      </c>
      <c r="B1725" s="95" t="s">
        <v>4037</v>
      </c>
      <c r="C1725" s="95"/>
      <c r="D1725" s="96" t="s">
        <v>20</v>
      </c>
      <c r="E1725" s="96"/>
      <c r="F1725" s="24" t="s">
        <v>30</v>
      </c>
      <c r="G1725" s="97">
        <v>7.5109999999999999E-4</v>
      </c>
      <c r="H1725" s="97"/>
      <c r="I1725" s="98">
        <v>225.43</v>
      </c>
      <c r="J1725" s="98"/>
      <c r="K1725" s="27">
        <f t="shared" si="12"/>
        <v>0.16</v>
      </c>
    </row>
    <row r="1726" spans="1:11" ht="18" customHeight="1" x14ac:dyDescent="0.25">
      <c r="A1726" s="9"/>
      <c r="B1726" s="9"/>
      <c r="C1726" s="9"/>
      <c r="D1726" s="9"/>
      <c r="E1726" s="9"/>
      <c r="F1726" s="9"/>
      <c r="G1726" s="91" t="s">
        <v>3919</v>
      </c>
      <c r="H1726" s="91"/>
      <c r="I1726" s="91"/>
      <c r="J1726" s="91"/>
      <c r="K1726" s="28">
        <f>SUM(K1720:K1725)</f>
        <v>1.39</v>
      </c>
    </row>
    <row r="1727" spans="1:11" ht="15" customHeight="1" x14ac:dyDescent="0.25">
      <c r="A1727" s="93" t="s">
        <v>3907</v>
      </c>
      <c r="B1727" s="93"/>
      <c r="C1727" s="93"/>
      <c r="D1727" s="94" t="s">
        <v>3</v>
      </c>
      <c r="E1727" s="94"/>
      <c r="F1727" s="23" t="s">
        <v>4</v>
      </c>
      <c r="G1727" s="94" t="s">
        <v>3894</v>
      </c>
      <c r="H1727" s="94"/>
      <c r="I1727" s="94" t="s">
        <v>3895</v>
      </c>
      <c r="J1727" s="94"/>
      <c r="K1727" s="23" t="s">
        <v>3896</v>
      </c>
    </row>
    <row r="1728" spans="1:11" ht="15" customHeight="1" x14ac:dyDescent="0.25">
      <c r="A1728" s="24" t="s">
        <v>3910</v>
      </c>
      <c r="B1728" s="95" t="s">
        <v>3911</v>
      </c>
      <c r="C1728" s="95"/>
      <c r="D1728" s="96" t="s">
        <v>20</v>
      </c>
      <c r="E1728" s="96"/>
      <c r="F1728" s="24" t="s">
        <v>2056</v>
      </c>
      <c r="G1728" s="97">
        <v>3.6592999999999999E-3</v>
      </c>
      <c r="H1728" s="97"/>
      <c r="I1728" s="98">
        <v>24.94</v>
      </c>
      <c r="J1728" s="98"/>
      <c r="K1728" s="27">
        <f>TRUNC(TRUNC(G1728,8)*I1728,2)</f>
        <v>0.09</v>
      </c>
    </row>
    <row r="1729" spans="1:11" ht="18" customHeight="1" x14ac:dyDescent="0.25">
      <c r="A1729" s="9"/>
      <c r="B1729" s="9"/>
      <c r="C1729" s="9"/>
      <c r="D1729" s="9"/>
      <c r="E1729" s="9"/>
      <c r="F1729" s="9"/>
      <c r="G1729" s="91" t="s">
        <v>3912</v>
      </c>
      <c r="H1729" s="91"/>
      <c r="I1729" s="91"/>
      <c r="J1729" s="91"/>
      <c r="K1729" s="28">
        <f>SUM(K1728:K1728)</f>
        <v>0.09</v>
      </c>
    </row>
    <row r="1730" spans="1:11" ht="15" customHeight="1" x14ac:dyDescent="0.25">
      <c r="A1730" s="9"/>
      <c r="B1730" s="9"/>
      <c r="C1730" s="9"/>
      <c r="D1730" s="9"/>
      <c r="E1730" s="9"/>
      <c r="F1730" s="9"/>
      <c r="G1730" s="92" t="s">
        <v>3913</v>
      </c>
      <c r="H1730" s="92"/>
      <c r="I1730" s="92"/>
      <c r="J1730" s="92"/>
      <c r="K1730" s="29">
        <f>ROUND(SUM(K1726,K1729),2)</f>
        <v>1.48</v>
      </c>
    </row>
    <row r="1731" spans="1:11" ht="9.9499999999999993" customHeight="1" x14ac:dyDescent="0.25">
      <c r="A1731" s="9"/>
      <c r="B1731" s="9"/>
      <c r="C1731" s="9"/>
      <c r="D1731" s="9"/>
      <c r="E1731" s="9"/>
      <c r="F1731" s="9"/>
      <c r="G1731" s="100"/>
      <c r="H1731" s="100"/>
      <c r="I1731" s="100"/>
      <c r="J1731" s="100"/>
      <c r="K1731" s="100"/>
    </row>
    <row r="1732" spans="1:11" ht="20.100000000000001" customHeight="1" x14ac:dyDescent="0.25">
      <c r="A1732" s="99" t="s">
        <v>2235</v>
      </c>
      <c r="B1732" s="99"/>
      <c r="C1732" s="99"/>
      <c r="D1732" s="99"/>
      <c r="E1732" s="99"/>
      <c r="F1732" s="99"/>
      <c r="G1732" s="99"/>
      <c r="H1732" s="99"/>
      <c r="I1732" s="99"/>
      <c r="J1732" s="99"/>
      <c r="K1732" s="99"/>
    </row>
    <row r="1733" spans="1:11" ht="15" customHeight="1" x14ac:dyDescent="0.25">
      <c r="A1733" s="93" t="s">
        <v>3893</v>
      </c>
      <c r="B1733" s="93"/>
      <c r="C1733" s="93"/>
      <c r="D1733" s="94" t="s">
        <v>3</v>
      </c>
      <c r="E1733" s="94"/>
      <c r="F1733" s="23" t="s">
        <v>4</v>
      </c>
      <c r="G1733" s="94" t="s">
        <v>3894</v>
      </c>
      <c r="H1733" s="94"/>
      <c r="I1733" s="94" t="s">
        <v>3895</v>
      </c>
      <c r="J1733" s="94"/>
      <c r="K1733" s="23" t="s">
        <v>3896</v>
      </c>
    </row>
    <row r="1734" spans="1:11" ht="21" customHeight="1" x14ac:dyDescent="0.25">
      <c r="A1734" s="24" t="s">
        <v>4038</v>
      </c>
      <c r="B1734" s="95" t="s">
        <v>4039</v>
      </c>
      <c r="C1734" s="95"/>
      <c r="D1734" s="96" t="s">
        <v>20</v>
      </c>
      <c r="E1734" s="96"/>
      <c r="F1734" s="24" t="s">
        <v>34</v>
      </c>
      <c r="G1734" s="97">
        <v>6.6E-3</v>
      </c>
      <c r="H1734" s="97"/>
      <c r="I1734" s="98">
        <v>210.23</v>
      </c>
      <c r="J1734" s="98"/>
      <c r="K1734" s="27">
        <f>TRUNC(TRUNC(G1734,8)*I1734,2)</f>
        <v>1.38</v>
      </c>
    </row>
    <row r="1735" spans="1:11" ht="21" customHeight="1" x14ac:dyDescent="0.25">
      <c r="A1735" s="24" t="s">
        <v>4040</v>
      </c>
      <c r="B1735" s="95" t="s">
        <v>4041</v>
      </c>
      <c r="C1735" s="95"/>
      <c r="D1735" s="96" t="s">
        <v>20</v>
      </c>
      <c r="E1735" s="96"/>
      <c r="F1735" s="24" t="s">
        <v>84</v>
      </c>
      <c r="G1735" s="97">
        <v>1.0049999999999999</v>
      </c>
      <c r="H1735" s="97"/>
      <c r="I1735" s="98">
        <v>32.369999999999997</v>
      </c>
      <c r="J1735" s="98"/>
      <c r="K1735" s="27">
        <f>TRUNC(TRUNC(G1735,8)*I1735,2)</f>
        <v>32.53</v>
      </c>
    </row>
    <row r="1736" spans="1:11" ht="15" customHeight="1" x14ac:dyDescent="0.25">
      <c r="A1736" s="9"/>
      <c r="B1736" s="9"/>
      <c r="C1736" s="9"/>
      <c r="D1736" s="9"/>
      <c r="E1736" s="9"/>
      <c r="F1736" s="9"/>
      <c r="G1736" s="91" t="s">
        <v>3906</v>
      </c>
      <c r="H1736" s="91"/>
      <c r="I1736" s="91"/>
      <c r="J1736" s="91"/>
      <c r="K1736" s="28">
        <f>SUM(K1734:K1735)</f>
        <v>33.910000000000004</v>
      </c>
    </row>
    <row r="1737" spans="1:11" ht="15" customHeight="1" x14ac:dyDescent="0.25">
      <c r="A1737" s="93" t="s">
        <v>3907</v>
      </c>
      <c r="B1737" s="93"/>
      <c r="C1737" s="93"/>
      <c r="D1737" s="94" t="s">
        <v>3</v>
      </c>
      <c r="E1737" s="94"/>
      <c r="F1737" s="23" t="s">
        <v>4</v>
      </c>
      <c r="G1737" s="94" t="s">
        <v>3894</v>
      </c>
      <c r="H1737" s="94"/>
      <c r="I1737" s="94" t="s">
        <v>3895</v>
      </c>
      <c r="J1737" s="94"/>
      <c r="K1737" s="23" t="s">
        <v>3896</v>
      </c>
    </row>
    <row r="1738" spans="1:11" ht="15" customHeight="1" x14ac:dyDescent="0.25">
      <c r="A1738" s="24" t="s">
        <v>3971</v>
      </c>
      <c r="B1738" s="95" t="s">
        <v>3972</v>
      </c>
      <c r="C1738" s="95"/>
      <c r="D1738" s="96" t="s">
        <v>20</v>
      </c>
      <c r="E1738" s="96"/>
      <c r="F1738" s="24" t="s">
        <v>2056</v>
      </c>
      <c r="G1738" s="97">
        <v>0.2296</v>
      </c>
      <c r="H1738" s="97"/>
      <c r="I1738" s="98">
        <v>32.69</v>
      </c>
      <c r="J1738" s="98"/>
      <c r="K1738" s="27">
        <f>TRUNC(TRUNC(G1738,8)*I1738,2)</f>
        <v>7.5</v>
      </c>
    </row>
    <row r="1739" spans="1:11" ht="15" customHeight="1" x14ac:dyDescent="0.25">
      <c r="A1739" s="24" t="s">
        <v>3910</v>
      </c>
      <c r="B1739" s="95" t="s">
        <v>3911</v>
      </c>
      <c r="C1739" s="95"/>
      <c r="D1739" s="96" t="s">
        <v>20</v>
      </c>
      <c r="E1739" s="96"/>
      <c r="F1739" s="24" t="s">
        <v>2056</v>
      </c>
      <c r="G1739" s="97">
        <v>0.2296</v>
      </c>
      <c r="H1739" s="97"/>
      <c r="I1739" s="98">
        <v>24.94</v>
      </c>
      <c r="J1739" s="98"/>
      <c r="K1739" s="27">
        <f>TRUNC(TRUNC(G1739,8)*I1739,2)</f>
        <v>5.72</v>
      </c>
    </row>
    <row r="1740" spans="1:11" ht="18" customHeight="1" x14ac:dyDescent="0.25">
      <c r="A1740" s="9"/>
      <c r="B1740" s="9"/>
      <c r="C1740" s="9"/>
      <c r="D1740" s="9"/>
      <c r="E1740" s="9"/>
      <c r="F1740" s="9"/>
      <c r="G1740" s="91" t="s">
        <v>3912</v>
      </c>
      <c r="H1740" s="91"/>
      <c r="I1740" s="91"/>
      <c r="J1740" s="91"/>
      <c r="K1740" s="28">
        <f>SUM(K1738:K1739)</f>
        <v>13.219999999999999</v>
      </c>
    </row>
    <row r="1741" spans="1:11" ht="15" customHeight="1" x14ac:dyDescent="0.25">
      <c r="A1741" s="93" t="s">
        <v>3922</v>
      </c>
      <c r="B1741" s="93"/>
      <c r="C1741" s="93"/>
      <c r="D1741" s="94" t="s">
        <v>3</v>
      </c>
      <c r="E1741" s="94"/>
      <c r="F1741" s="23" t="s">
        <v>4</v>
      </c>
      <c r="G1741" s="94" t="s">
        <v>3894</v>
      </c>
      <c r="H1741" s="94"/>
      <c r="I1741" s="94" t="s">
        <v>3895</v>
      </c>
      <c r="J1741" s="94"/>
      <c r="K1741" s="23" t="s">
        <v>3896</v>
      </c>
    </row>
    <row r="1742" spans="1:11" ht="21" customHeight="1" x14ac:dyDescent="0.25">
      <c r="A1742" s="24" t="s">
        <v>4042</v>
      </c>
      <c r="B1742" s="95" t="s">
        <v>4043</v>
      </c>
      <c r="C1742" s="95"/>
      <c r="D1742" s="96" t="s">
        <v>20</v>
      </c>
      <c r="E1742" s="96"/>
      <c r="F1742" s="24" t="s">
        <v>34</v>
      </c>
      <c r="G1742" s="97">
        <v>1.8E-3</v>
      </c>
      <c r="H1742" s="97"/>
      <c r="I1742" s="98">
        <v>767.08</v>
      </c>
      <c r="J1742" s="98"/>
      <c r="K1742" s="27">
        <f>TRUNC(TRUNC(G1742,8)*I1742,2)</f>
        <v>1.38</v>
      </c>
    </row>
    <row r="1743" spans="1:11" ht="15" customHeight="1" x14ac:dyDescent="0.25">
      <c r="A1743" s="9"/>
      <c r="B1743" s="9"/>
      <c r="C1743" s="9"/>
      <c r="D1743" s="9"/>
      <c r="E1743" s="9"/>
      <c r="F1743" s="9"/>
      <c r="G1743" s="91" t="s">
        <v>3933</v>
      </c>
      <c r="H1743" s="91"/>
      <c r="I1743" s="91"/>
      <c r="J1743" s="91"/>
      <c r="K1743" s="28">
        <f>SUM(K1742:K1742)</f>
        <v>1.38</v>
      </c>
    </row>
    <row r="1744" spans="1:11" ht="15" customHeight="1" x14ac:dyDescent="0.25">
      <c r="A1744" s="9"/>
      <c r="B1744" s="9"/>
      <c r="C1744" s="9"/>
      <c r="D1744" s="9"/>
      <c r="E1744" s="9"/>
      <c r="F1744" s="9"/>
      <c r="G1744" s="92" t="s">
        <v>3913</v>
      </c>
      <c r="H1744" s="92"/>
      <c r="I1744" s="92"/>
      <c r="J1744" s="92"/>
      <c r="K1744" s="29">
        <f>ROUND(SUM(K1736,K1740,K1743),2)</f>
        <v>48.51</v>
      </c>
    </row>
    <row r="1745" spans="1:11" ht="9.9499999999999993" customHeight="1" x14ac:dyDescent="0.25">
      <c r="A1745" s="9"/>
      <c r="B1745" s="9"/>
      <c r="C1745" s="9"/>
      <c r="D1745" s="9"/>
      <c r="E1745" s="9"/>
      <c r="F1745" s="9"/>
      <c r="G1745" s="100"/>
      <c r="H1745" s="100"/>
      <c r="I1745" s="100"/>
      <c r="J1745" s="100"/>
      <c r="K1745" s="100"/>
    </row>
    <row r="1746" spans="1:11" ht="20.100000000000001" customHeight="1" x14ac:dyDescent="0.25">
      <c r="A1746" s="99" t="s">
        <v>2236</v>
      </c>
      <c r="B1746" s="99"/>
      <c r="C1746" s="99"/>
      <c r="D1746" s="99"/>
      <c r="E1746" s="99"/>
      <c r="F1746" s="99"/>
      <c r="G1746" s="99"/>
      <c r="H1746" s="99"/>
      <c r="I1746" s="99"/>
      <c r="J1746" s="99"/>
      <c r="K1746" s="99"/>
    </row>
    <row r="1747" spans="1:11" ht="15" customHeight="1" x14ac:dyDescent="0.25">
      <c r="A1747" s="93" t="s">
        <v>3893</v>
      </c>
      <c r="B1747" s="93"/>
      <c r="C1747" s="93"/>
      <c r="D1747" s="94" t="s">
        <v>3</v>
      </c>
      <c r="E1747" s="94"/>
      <c r="F1747" s="23" t="s">
        <v>4</v>
      </c>
      <c r="G1747" s="94" t="s">
        <v>3894</v>
      </c>
      <c r="H1747" s="94"/>
      <c r="I1747" s="94" t="s">
        <v>3895</v>
      </c>
      <c r="J1747" s="94"/>
      <c r="K1747" s="23" t="s">
        <v>3896</v>
      </c>
    </row>
    <row r="1748" spans="1:11" ht="15" customHeight="1" x14ac:dyDescent="0.25">
      <c r="A1748" s="24" t="s">
        <v>4044</v>
      </c>
      <c r="B1748" s="95" t="s">
        <v>4045</v>
      </c>
      <c r="C1748" s="95"/>
      <c r="D1748" s="96" t="s">
        <v>20</v>
      </c>
      <c r="E1748" s="96"/>
      <c r="F1748" s="24" t="s">
        <v>3903</v>
      </c>
      <c r="G1748" s="97">
        <v>0.106</v>
      </c>
      <c r="H1748" s="97"/>
      <c r="I1748" s="98">
        <v>2.59</v>
      </c>
      <c r="J1748" s="98"/>
      <c r="K1748" s="27">
        <f>TRUNC(TRUNC(G1748,8)*I1748,2)</f>
        <v>0.27</v>
      </c>
    </row>
    <row r="1749" spans="1:11" ht="15" customHeight="1" x14ac:dyDescent="0.25">
      <c r="A1749" s="9"/>
      <c r="B1749" s="9"/>
      <c r="C1749" s="9"/>
      <c r="D1749" s="9"/>
      <c r="E1749" s="9"/>
      <c r="F1749" s="9"/>
      <c r="G1749" s="91" t="s">
        <v>3906</v>
      </c>
      <c r="H1749" s="91"/>
      <c r="I1749" s="91"/>
      <c r="J1749" s="91"/>
      <c r="K1749" s="28">
        <f>SUM(K1748:K1748)</f>
        <v>0.27</v>
      </c>
    </row>
    <row r="1750" spans="1:11" ht="15" customHeight="1" x14ac:dyDescent="0.25">
      <c r="A1750" s="93" t="s">
        <v>3907</v>
      </c>
      <c r="B1750" s="93"/>
      <c r="C1750" s="93"/>
      <c r="D1750" s="94" t="s">
        <v>3</v>
      </c>
      <c r="E1750" s="94"/>
      <c r="F1750" s="23" t="s">
        <v>4</v>
      </c>
      <c r="G1750" s="94" t="s">
        <v>3894</v>
      </c>
      <c r="H1750" s="94"/>
      <c r="I1750" s="94" t="s">
        <v>3895</v>
      </c>
      <c r="J1750" s="94"/>
      <c r="K1750" s="23" t="s">
        <v>3896</v>
      </c>
    </row>
    <row r="1751" spans="1:11" ht="15" customHeight="1" x14ac:dyDescent="0.25">
      <c r="A1751" s="24" t="s">
        <v>4046</v>
      </c>
      <c r="B1751" s="95" t="s">
        <v>4047</v>
      </c>
      <c r="C1751" s="95"/>
      <c r="D1751" s="96" t="s">
        <v>20</v>
      </c>
      <c r="E1751" s="96"/>
      <c r="F1751" s="24" t="s">
        <v>2056</v>
      </c>
      <c r="G1751" s="97">
        <v>3.6999999999999998E-2</v>
      </c>
      <c r="H1751" s="97"/>
      <c r="I1751" s="98">
        <v>34.35</v>
      </c>
      <c r="J1751" s="98"/>
      <c r="K1751" s="27">
        <f>TRUNC(TRUNC(G1751,8)*I1751,2)</f>
        <v>1.27</v>
      </c>
    </row>
    <row r="1752" spans="1:11" ht="15" customHeight="1" x14ac:dyDescent="0.25">
      <c r="A1752" s="24" t="s">
        <v>3910</v>
      </c>
      <c r="B1752" s="95" t="s">
        <v>3911</v>
      </c>
      <c r="C1752" s="95"/>
      <c r="D1752" s="96" t="s">
        <v>20</v>
      </c>
      <c r="E1752" s="96"/>
      <c r="F1752" s="24" t="s">
        <v>2056</v>
      </c>
      <c r="G1752" s="97">
        <v>1.6E-2</v>
      </c>
      <c r="H1752" s="97"/>
      <c r="I1752" s="98">
        <v>24.94</v>
      </c>
      <c r="J1752" s="98"/>
      <c r="K1752" s="27">
        <f>TRUNC(TRUNC(G1752,8)*I1752,2)</f>
        <v>0.39</v>
      </c>
    </row>
    <row r="1753" spans="1:11" ht="18" customHeight="1" x14ac:dyDescent="0.25">
      <c r="A1753" s="9"/>
      <c r="B1753" s="9"/>
      <c r="C1753" s="9"/>
      <c r="D1753" s="9"/>
      <c r="E1753" s="9"/>
      <c r="F1753" s="9"/>
      <c r="G1753" s="91" t="s">
        <v>3912</v>
      </c>
      <c r="H1753" s="91"/>
      <c r="I1753" s="91"/>
      <c r="J1753" s="91"/>
      <c r="K1753" s="28">
        <f>SUM(K1751:K1752)</f>
        <v>1.6600000000000001</v>
      </c>
    </row>
    <row r="1754" spans="1:11" ht="15" customHeight="1" x14ac:dyDescent="0.25">
      <c r="A1754" s="9"/>
      <c r="B1754" s="9"/>
      <c r="C1754" s="9"/>
      <c r="D1754" s="9"/>
      <c r="E1754" s="9"/>
      <c r="F1754" s="9"/>
      <c r="G1754" s="92" t="s">
        <v>3913</v>
      </c>
      <c r="H1754" s="92"/>
      <c r="I1754" s="92"/>
      <c r="J1754" s="92"/>
      <c r="K1754" s="29">
        <f>ROUND(SUM(K1749,K1753),2)</f>
        <v>1.93</v>
      </c>
    </row>
    <row r="1755" spans="1:11" ht="9.9499999999999993" customHeight="1" x14ac:dyDescent="0.25">
      <c r="A1755" s="9"/>
      <c r="B1755" s="9"/>
      <c r="C1755" s="9"/>
      <c r="D1755" s="9"/>
      <c r="E1755" s="9"/>
      <c r="F1755" s="9"/>
      <c r="G1755" s="100"/>
      <c r="H1755" s="100"/>
      <c r="I1755" s="100"/>
      <c r="J1755" s="100"/>
      <c r="K1755" s="100"/>
    </row>
    <row r="1756" spans="1:11" ht="20.100000000000001" customHeight="1" x14ac:dyDescent="0.25">
      <c r="A1756" s="99" t="s">
        <v>2237</v>
      </c>
      <c r="B1756" s="99"/>
      <c r="C1756" s="99"/>
      <c r="D1756" s="99"/>
      <c r="E1756" s="99"/>
      <c r="F1756" s="99"/>
      <c r="G1756" s="99"/>
      <c r="H1756" s="99"/>
      <c r="I1756" s="99"/>
      <c r="J1756" s="99"/>
      <c r="K1756" s="99"/>
    </row>
    <row r="1757" spans="1:11" ht="15" customHeight="1" x14ac:dyDescent="0.25">
      <c r="A1757" s="93" t="s">
        <v>3916</v>
      </c>
      <c r="B1757" s="93"/>
      <c r="C1757" s="93"/>
      <c r="D1757" s="94" t="s">
        <v>3</v>
      </c>
      <c r="E1757" s="94"/>
      <c r="F1757" s="23" t="s">
        <v>4</v>
      </c>
      <c r="G1757" s="94" t="s">
        <v>3894</v>
      </c>
      <c r="H1757" s="94"/>
      <c r="I1757" s="94" t="s">
        <v>3895</v>
      </c>
      <c r="J1757" s="94"/>
      <c r="K1757" s="23" t="s">
        <v>3896</v>
      </c>
    </row>
    <row r="1758" spans="1:11" ht="29.1" customHeight="1" x14ac:dyDescent="0.25">
      <c r="A1758" s="24" t="s">
        <v>3963</v>
      </c>
      <c r="B1758" s="95" t="s">
        <v>3964</v>
      </c>
      <c r="C1758" s="95"/>
      <c r="D1758" s="96" t="s">
        <v>20</v>
      </c>
      <c r="E1758" s="96"/>
      <c r="F1758" s="24" t="s">
        <v>3936</v>
      </c>
      <c r="G1758" s="97">
        <v>5.2258833999999998</v>
      </c>
      <c r="H1758" s="97"/>
      <c r="I1758" s="98">
        <v>8.9</v>
      </c>
      <c r="J1758" s="98"/>
      <c r="K1758" s="27">
        <f>TRUNC(TRUNC(G1758,8)*I1758,2)</f>
        <v>46.51</v>
      </c>
    </row>
    <row r="1759" spans="1:11" ht="29.1" customHeight="1" x14ac:dyDescent="0.25">
      <c r="A1759" s="24" t="s">
        <v>3965</v>
      </c>
      <c r="B1759" s="95" t="s">
        <v>3966</v>
      </c>
      <c r="C1759" s="95"/>
      <c r="D1759" s="96" t="s">
        <v>20</v>
      </c>
      <c r="E1759" s="96"/>
      <c r="F1759" s="24" t="s">
        <v>30</v>
      </c>
      <c r="G1759" s="97">
        <v>0.95392160000000004</v>
      </c>
      <c r="H1759" s="97"/>
      <c r="I1759" s="98">
        <v>32.76</v>
      </c>
      <c r="J1759" s="98"/>
      <c r="K1759" s="27">
        <f>TRUNC(TRUNC(G1759,8)*I1759,2)</f>
        <v>31.25</v>
      </c>
    </row>
    <row r="1760" spans="1:11" ht="21" customHeight="1" x14ac:dyDescent="0.25">
      <c r="A1760" s="24" t="s">
        <v>3967</v>
      </c>
      <c r="B1760" s="95" t="s">
        <v>3968</v>
      </c>
      <c r="C1760" s="95"/>
      <c r="D1760" s="96" t="s">
        <v>20</v>
      </c>
      <c r="E1760" s="96"/>
      <c r="F1760" s="24" t="s">
        <v>3936</v>
      </c>
      <c r="G1760" s="97">
        <v>5.2258833999999998</v>
      </c>
      <c r="H1760" s="97"/>
      <c r="I1760" s="98">
        <v>27.59</v>
      </c>
      <c r="J1760" s="98"/>
      <c r="K1760" s="27">
        <f>TRUNC(TRUNC(G1760,8)*I1760,2)</f>
        <v>144.18</v>
      </c>
    </row>
    <row r="1761" spans="1:11" ht="21" customHeight="1" x14ac:dyDescent="0.25">
      <c r="A1761" s="24" t="s">
        <v>3969</v>
      </c>
      <c r="B1761" s="95" t="s">
        <v>3970</v>
      </c>
      <c r="C1761" s="95"/>
      <c r="D1761" s="96" t="s">
        <v>20</v>
      </c>
      <c r="E1761" s="96"/>
      <c r="F1761" s="24" t="s">
        <v>30</v>
      </c>
      <c r="G1761" s="97">
        <v>0.95392160000000004</v>
      </c>
      <c r="H1761" s="97"/>
      <c r="I1761" s="98">
        <v>28.09</v>
      </c>
      <c r="J1761" s="98"/>
      <c r="K1761" s="27">
        <f>TRUNC(TRUNC(G1761,8)*I1761,2)</f>
        <v>26.79</v>
      </c>
    </row>
    <row r="1762" spans="1:11" ht="18" customHeight="1" x14ac:dyDescent="0.25">
      <c r="A1762" s="9"/>
      <c r="B1762" s="9"/>
      <c r="C1762" s="9"/>
      <c r="D1762" s="9"/>
      <c r="E1762" s="9"/>
      <c r="F1762" s="9"/>
      <c r="G1762" s="91" t="s">
        <v>3919</v>
      </c>
      <c r="H1762" s="91"/>
      <c r="I1762" s="91"/>
      <c r="J1762" s="91"/>
      <c r="K1762" s="28">
        <f>SUM(K1758:K1761)</f>
        <v>248.73</v>
      </c>
    </row>
    <row r="1763" spans="1:11" ht="15" customHeight="1" x14ac:dyDescent="0.25">
      <c r="A1763" s="93" t="s">
        <v>3893</v>
      </c>
      <c r="B1763" s="93"/>
      <c r="C1763" s="93"/>
      <c r="D1763" s="94" t="s">
        <v>3</v>
      </c>
      <c r="E1763" s="94"/>
      <c r="F1763" s="23" t="s">
        <v>4</v>
      </c>
      <c r="G1763" s="94" t="s">
        <v>3894</v>
      </c>
      <c r="H1763" s="94"/>
      <c r="I1763" s="94" t="s">
        <v>3895</v>
      </c>
      <c r="J1763" s="94"/>
      <c r="K1763" s="23" t="s">
        <v>3896</v>
      </c>
    </row>
    <row r="1764" spans="1:11" ht="21" customHeight="1" x14ac:dyDescent="0.25">
      <c r="A1764" s="24" t="s">
        <v>4048</v>
      </c>
      <c r="B1764" s="95" t="s">
        <v>4049</v>
      </c>
      <c r="C1764" s="95"/>
      <c r="D1764" s="96" t="s">
        <v>20</v>
      </c>
      <c r="E1764" s="96"/>
      <c r="F1764" s="24" t="s">
        <v>34</v>
      </c>
      <c r="G1764" s="97">
        <v>0.19980000000000001</v>
      </c>
      <c r="H1764" s="97"/>
      <c r="I1764" s="98">
        <v>206.17</v>
      </c>
      <c r="J1764" s="98"/>
      <c r="K1764" s="27">
        <f>TRUNC(TRUNC(G1764,8)*I1764,2)</f>
        <v>41.19</v>
      </c>
    </row>
    <row r="1765" spans="1:11" ht="15" customHeight="1" x14ac:dyDescent="0.25">
      <c r="A1765" s="24" t="s">
        <v>3955</v>
      </c>
      <c r="B1765" s="95" t="s">
        <v>3956</v>
      </c>
      <c r="C1765" s="95"/>
      <c r="D1765" s="96" t="s">
        <v>20</v>
      </c>
      <c r="E1765" s="96"/>
      <c r="F1765" s="24" t="s">
        <v>3903</v>
      </c>
      <c r="G1765" s="97">
        <v>3.6695999999999999E-2</v>
      </c>
      <c r="H1765" s="97"/>
      <c r="I1765" s="98">
        <v>19.37</v>
      </c>
      <c r="J1765" s="98"/>
      <c r="K1765" s="27">
        <f>TRUNC(TRUNC(G1765,8)*I1765,2)</f>
        <v>0.71</v>
      </c>
    </row>
    <row r="1766" spans="1:11" ht="21" customHeight="1" x14ac:dyDescent="0.25">
      <c r="A1766" s="24" t="s">
        <v>4050</v>
      </c>
      <c r="B1766" s="95" t="s">
        <v>4051</v>
      </c>
      <c r="C1766" s="95"/>
      <c r="D1766" s="96" t="s">
        <v>20</v>
      </c>
      <c r="E1766" s="96"/>
      <c r="F1766" s="24" t="s">
        <v>84</v>
      </c>
      <c r="G1766" s="97">
        <v>7.48</v>
      </c>
      <c r="H1766" s="97"/>
      <c r="I1766" s="98">
        <v>3.9</v>
      </c>
      <c r="J1766" s="98"/>
      <c r="K1766" s="27">
        <f>TRUNC(TRUNC(G1766,8)*I1766,2)</f>
        <v>29.17</v>
      </c>
    </row>
    <row r="1767" spans="1:11" ht="15" customHeight="1" x14ac:dyDescent="0.25">
      <c r="A1767" s="9"/>
      <c r="B1767" s="9"/>
      <c r="C1767" s="9"/>
      <c r="D1767" s="9"/>
      <c r="E1767" s="9"/>
      <c r="F1767" s="9"/>
      <c r="G1767" s="91" t="s">
        <v>3906</v>
      </c>
      <c r="H1767" s="91"/>
      <c r="I1767" s="91"/>
      <c r="J1767" s="91"/>
      <c r="K1767" s="28">
        <f>SUM(K1764:K1766)</f>
        <v>71.069999999999993</v>
      </c>
    </row>
    <row r="1768" spans="1:11" ht="15" customHeight="1" x14ac:dyDescent="0.25">
      <c r="A1768" s="93" t="s">
        <v>3907</v>
      </c>
      <c r="B1768" s="93"/>
      <c r="C1768" s="93"/>
      <c r="D1768" s="94" t="s">
        <v>3</v>
      </c>
      <c r="E1768" s="94"/>
      <c r="F1768" s="23" t="s">
        <v>4</v>
      </c>
      <c r="G1768" s="94" t="s">
        <v>3894</v>
      </c>
      <c r="H1768" s="94"/>
      <c r="I1768" s="94" t="s">
        <v>3895</v>
      </c>
      <c r="J1768" s="94"/>
      <c r="K1768" s="23" t="s">
        <v>3896</v>
      </c>
    </row>
    <row r="1769" spans="1:11" ht="15" customHeight="1" x14ac:dyDescent="0.25">
      <c r="A1769" s="24" t="s">
        <v>3971</v>
      </c>
      <c r="B1769" s="95" t="s">
        <v>3972</v>
      </c>
      <c r="C1769" s="95"/>
      <c r="D1769" s="96" t="s">
        <v>20</v>
      </c>
      <c r="E1769" s="96"/>
      <c r="F1769" s="24" t="s">
        <v>2056</v>
      </c>
      <c r="G1769" s="97">
        <v>2.3251949999999999</v>
      </c>
      <c r="H1769" s="97"/>
      <c r="I1769" s="98">
        <v>32.69</v>
      </c>
      <c r="J1769" s="98"/>
      <c r="K1769" s="27">
        <f>TRUNC(TRUNC(G1769,8)*I1769,2)</f>
        <v>76.010000000000005</v>
      </c>
    </row>
    <row r="1770" spans="1:11" ht="15" customHeight="1" x14ac:dyDescent="0.25">
      <c r="A1770" s="24" t="s">
        <v>3910</v>
      </c>
      <c r="B1770" s="95" t="s">
        <v>3911</v>
      </c>
      <c r="C1770" s="95"/>
      <c r="D1770" s="96" t="s">
        <v>20</v>
      </c>
      <c r="E1770" s="96"/>
      <c r="F1770" s="24" t="s">
        <v>2056</v>
      </c>
      <c r="G1770" s="97">
        <v>17.010999999999999</v>
      </c>
      <c r="H1770" s="97"/>
      <c r="I1770" s="98">
        <v>24.94</v>
      </c>
      <c r="J1770" s="98"/>
      <c r="K1770" s="27">
        <f>TRUNC(TRUNC(G1770,8)*I1770,2)</f>
        <v>424.25</v>
      </c>
    </row>
    <row r="1771" spans="1:11" ht="18" customHeight="1" x14ac:dyDescent="0.25">
      <c r="A1771" s="9"/>
      <c r="B1771" s="9"/>
      <c r="C1771" s="9"/>
      <c r="D1771" s="9"/>
      <c r="E1771" s="9"/>
      <c r="F1771" s="9"/>
      <c r="G1771" s="91" t="s">
        <v>3912</v>
      </c>
      <c r="H1771" s="91"/>
      <c r="I1771" s="91"/>
      <c r="J1771" s="91"/>
      <c r="K1771" s="28">
        <f>SUM(K1769:K1770)</f>
        <v>500.26</v>
      </c>
    </row>
    <row r="1772" spans="1:11" ht="15" customHeight="1" x14ac:dyDescent="0.25">
      <c r="A1772" s="93" t="s">
        <v>3922</v>
      </c>
      <c r="B1772" s="93"/>
      <c r="C1772" s="93"/>
      <c r="D1772" s="94" t="s">
        <v>3</v>
      </c>
      <c r="E1772" s="94"/>
      <c r="F1772" s="23" t="s">
        <v>4</v>
      </c>
      <c r="G1772" s="94" t="s">
        <v>3894</v>
      </c>
      <c r="H1772" s="94"/>
      <c r="I1772" s="94" t="s">
        <v>3895</v>
      </c>
      <c r="J1772" s="94"/>
      <c r="K1772" s="23" t="s">
        <v>3896</v>
      </c>
    </row>
    <row r="1773" spans="1:11" ht="29.1" customHeight="1" x14ac:dyDescent="0.25">
      <c r="A1773" s="24" t="s">
        <v>4052</v>
      </c>
      <c r="B1773" s="95" t="s">
        <v>4053</v>
      </c>
      <c r="C1773" s="95"/>
      <c r="D1773" s="96" t="s">
        <v>20</v>
      </c>
      <c r="E1773" s="96"/>
      <c r="F1773" s="24" t="s">
        <v>34</v>
      </c>
      <c r="G1773" s="97">
        <v>0.66502459999999997</v>
      </c>
      <c r="H1773" s="97"/>
      <c r="I1773" s="98">
        <v>619.19000000000005</v>
      </c>
      <c r="J1773" s="98"/>
      <c r="K1773" s="27">
        <f>TRUNC(TRUNC(G1773,8)*I1773,2)</f>
        <v>411.77</v>
      </c>
    </row>
    <row r="1774" spans="1:11" ht="21" customHeight="1" x14ac:dyDescent="0.25">
      <c r="A1774" s="24" t="s">
        <v>95</v>
      </c>
      <c r="B1774" s="95" t="s">
        <v>96</v>
      </c>
      <c r="C1774" s="95"/>
      <c r="D1774" s="96" t="s">
        <v>20</v>
      </c>
      <c r="E1774" s="96"/>
      <c r="F1774" s="24" t="s">
        <v>16</v>
      </c>
      <c r="G1774" s="97">
        <v>0.48</v>
      </c>
      <c r="H1774" s="97"/>
      <c r="I1774" s="98">
        <v>176.85</v>
      </c>
      <c r="J1774" s="98"/>
      <c r="K1774" s="27">
        <f>TRUNC(TRUNC(G1774,8)*I1774,2)</f>
        <v>84.88</v>
      </c>
    </row>
    <row r="1775" spans="1:11" ht="15" customHeight="1" x14ac:dyDescent="0.25">
      <c r="A1775" s="9"/>
      <c r="B1775" s="9"/>
      <c r="C1775" s="9"/>
      <c r="D1775" s="9"/>
      <c r="E1775" s="9"/>
      <c r="F1775" s="9"/>
      <c r="G1775" s="91" t="s">
        <v>3933</v>
      </c>
      <c r="H1775" s="91"/>
      <c r="I1775" s="91"/>
      <c r="J1775" s="91"/>
      <c r="K1775" s="28">
        <f>SUM(K1773:K1774)</f>
        <v>496.65</v>
      </c>
    </row>
    <row r="1776" spans="1:11" ht="15" customHeight="1" x14ac:dyDescent="0.25">
      <c r="A1776" s="9"/>
      <c r="B1776" s="9"/>
      <c r="C1776" s="9"/>
      <c r="D1776" s="9"/>
      <c r="E1776" s="9"/>
      <c r="F1776" s="9"/>
      <c r="G1776" s="92" t="s">
        <v>3913</v>
      </c>
      <c r="H1776" s="92"/>
      <c r="I1776" s="92"/>
      <c r="J1776" s="92"/>
      <c r="K1776" s="29">
        <f>ROUND(SUM(K1762,K1767,K1771,K1775),2)</f>
        <v>1316.71</v>
      </c>
    </row>
    <row r="1777" spans="1:11" ht="9.9499999999999993" customHeight="1" x14ac:dyDescent="0.25">
      <c r="A1777" s="9"/>
      <c r="B1777" s="9"/>
      <c r="C1777" s="9"/>
      <c r="D1777" s="9"/>
      <c r="E1777" s="9"/>
      <c r="F1777" s="9"/>
      <c r="G1777" s="100"/>
      <c r="H1777" s="100"/>
      <c r="I1777" s="100"/>
      <c r="J1777" s="100"/>
      <c r="K1777" s="100"/>
    </row>
    <row r="1778" spans="1:11" ht="20.100000000000001" customHeight="1" x14ac:dyDescent="0.25">
      <c r="A1778" s="99" t="s">
        <v>2238</v>
      </c>
      <c r="B1778" s="99"/>
      <c r="C1778" s="99"/>
      <c r="D1778" s="99"/>
      <c r="E1778" s="99"/>
      <c r="F1778" s="99"/>
      <c r="G1778" s="99"/>
      <c r="H1778" s="99"/>
      <c r="I1778" s="99"/>
      <c r="J1778" s="99"/>
      <c r="K1778" s="99"/>
    </row>
    <row r="1779" spans="1:11" ht="15" customHeight="1" x14ac:dyDescent="0.25">
      <c r="A1779" s="93" t="s">
        <v>3893</v>
      </c>
      <c r="B1779" s="93"/>
      <c r="C1779" s="93"/>
      <c r="D1779" s="94" t="s">
        <v>3</v>
      </c>
      <c r="E1779" s="94"/>
      <c r="F1779" s="23" t="s">
        <v>4</v>
      </c>
      <c r="G1779" s="94" t="s">
        <v>3894</v>
      </c>
      <c r="H1779" s="94"/>
      <c r="I1779" s="94" t="s">
        <v>3895</v>
      </c>
      <c r="J1779" s="94"/>
      <c r="K1779" s="23" t="s">
        <v>3896</v>
      </c>
    </row>
    <row r="1780" spans="1:11" ht="29.1" customHeight="1" x14ac:dyDescent="0.25">
      <c r="A1780" s="24" t="s">
        <v>4054</v>
      </c>
      <c r="B1780" s="95" t="s">
        <v>4055</v>
      </c>
      <c r="C1780" s="95"/>
      <c r="D1780" s="96" t="s">
        <v>20</v>
      </c>
      <c r="E1780" s="96"/>
      <c r="F1780" s="24" t="s">
        <v>34</v>
      </c>
      <c r="G1780" s="97">
        <v>0.18468999999999999</v>
      </c>
      <c r="H1780" s="97"/>
      <c r="I1780" s="98">
        <v>517.16999999999996</v>
      </c>
      <c r="J1780" s="98"/>
      <c r="K1780" s="27">
        <f t="shared" ref="K1780:K1785" si="13">ROUND(ROUND(G1780,8)*I1780,2)</f>
        <v>95.52</v>
      </c>
    </row>
    <row r="1781" spans="1:11" ht="21" customHeight="1" x14ac:dyDescent="0.25">
      <c r="A1781" s="24" t="s">
        <v>4056</v>
      </c>
      <c r="B1781" s="95" t="s">
        <v>4057</v>
      </c>
      <c r="C1781" s="95"/>
      <c r="D1781" s="96" t="s">
        <v>20</v>
      </c>
      <c r="E1781" s="96"/>
      <c r="F1781" s="24" t="s">
        <v>2057</v>
      </c>
      <c r="G1781" s="97">
        <v>3.1900000000000001E-3</v>
      </c>
      <c r="H1781" s="97"/>
      <c r="I1781" s="98">
        <v>8.98</v>
      </c>
      <c r="J1781" s="98"/>
      <c r="K1781" s="27">
        <f t="shared" si="13"/>
        <v>0.03</v>
      </c>
    </row>
    <row r="1782" spans="1:11" ht="15" customHeight="1" x14ac:dyDescent="0.25">
      <c r="A1782" s="24" t="s">
        <v>3955</v>
      </c>
      <c r="B1782" s="95" t="s">
        <v>3956</v>
      </c>
      <c r="C1782" s="95"/>
      <c r="D1782" s="96" t="s">
        <v>20</v>
      </c>
      <c r="E1782" s="96"/>
      <c r="F1782" s="24" t="s">
        <v>3903</v>
      </c>
      <c r="G1782" s="97">
        <v>4.4999999999999998E-2</v>
      </c>
      <c r="H1782" s="97"/>
      <c r="I1782" s="98">
        <v>19.37</v>
      </c>
      <c r="J1782" s="98"/>
      <c r="K1782" s="27">
        <f t="shared" si="13"/>
        <v>0.87</v>
      </c>
    </row>
    <row r="1783" spans="1:11" ht="21" customHeight="1" x14ac:dyDescent="0.25">
      <c r="A1783" s="24" t="s">
        <v>4050</v>
      </c>
      <c r="B1783" s="95" t="s">
        <v>4051</v>
      </c>
      <c r="C1783" s="95"/>
      <c r="D1783" s="96" t="s">
        <v>20</v>
      </c>
      <c r="E1783" s="96"/>
      <c r="F1783" s="24" t="s">
        <v>84</v>
      </c>
      <c r="G1783" s="97">
        <v>0.46875</v>
      </c>
      <c r="H1783" s="97"/>
      <c r="I1783" s="98">
        <v>3.9</v>
      </c>
      <c r="J1783" s="98"/>
      <c r="K1783" s="27">
        <f t="shared" si="13"/>
        <v>1.83</v>
      </c>
    </row>
    <row r="1784" spans="1:11" ht="21" customHeight="1" x14ac:dyDescent="0.25">
      <c r="A1784" s="24" t="s">
        <v>4058</v>
      </c>
      <c r="B1784" s="95" t="s">
        <v>4059</v>
      </c>
      <c r="C1784" s="95"/>
      <c r="D1784" s="96" t="s">
        <v>20</v>
      </c>
      <c r="E1784" s="96"/>
      <c r="F1784" s="24" t="s">
        <v>84</v>
      </c>
      <c r="G1784" s="97">
        <v>0.375</v>
      </c>
      <c r="H1784" s="97"/>
      <c r="I1784" s="98">
        <v>2.69</v>
      </c>
      <c r="J1784" s="98"/>
      <c r="K1784" s="27">
        <f t="shared" si="13"/>
        <v>1.01</v>
      </c>
    </row>
    <row r="1785" spans="1:11" ht="29.1" customHeight="1" x14ac:dyDescent="0.25">
      <c r="A1785" s="24" t="s">
        <v>4060</v>
      </c>
      <c r="B1785" s="95" t="s">
        <v>4061</v>
      </c>
      <c r="C1785" s="95"/>
      <c r="D1785" s="96" t="s">
        <v>20</v>
      </c>
      <c r="E1785" s="96"/>
      <c r="F1785" s="24" t="s">
        <v>16</v>
      </c>
      <c r="G1785" s="97">
        <v>1.07</v>
      </c>
      <c r="H1785" s="97"/>
      <c r="I1785" s="98">
        <v>23.81</v>
      </c>
      <c r="J1785" s="98"/>
      <c r="K1785" s="27">
        <f t="shared" si="13"/>
        <v>25.48</v>
      </c>
    </row>
    <row r="1786" spans="1:11" ht="15" customHeight="1" x14ac:dyDescent="0.25">
      <c r="A1786" s="9"/>
      <c r="B1786" s="9"/>
      <c r="C1786" s="9"/>
      <c r="D1786" s="9"/>
      <c r="E1786" s="9"/>
      <c r="F1786" s="9"/>
      <c r="G1786" s="91" t="s">
        <v>3906</v>
      </c>
      <c r="H1786" s="91"/>
      <c r="I1786" s="91"/>
      <c r="J1786" s="91"/>
      <c r="K1786" s="28">
        <f>SUM(K1780:K1785)</f>
        <v>124.74000000000001</v>
      </c>
    </row>
    <row r="1787" spans="1:11" ht="15" customHeight="1" x14ac:dyDescent="0.25">
      <c r="A1787" s="93" t="s">
        <v>3907</v>
      </c>
      <c r="B1787" s="93"/>
      <c r="C1787" s="93"/>
      <c r="D1787" s="94" t="s">
        <v>3</v>
      </c>
      <c r="E1787" s="94"/>
      <c r="F1787" s="23" t="s">
        <v>4</v>
      </c>
      <c r="G1787" s="94" t="s">
        <v>3894</v>
      </c>
      <c r="H1787" s="94"/>
      <c r="I1787" s="94" t="s">
        <v>3895</v>
      </c>
      <c r="J1787" s="94"/>
      <c r="K1787" s="23" t="s">
        <v>3896</v>
      </c>
    </row>
    <row r="1788" spans="1:11" ht="21" customHeight="1" x14ac:dyDescent="0.25">
      <c r="A1788" s="24" t="s">
        <v>3908</v>
      </c>
      <c r="B1788" s="95" t="s">
        <v>3909</v>
      </c>
      <c r="C1788" s="95"/>
      <c r="D1788" s="96" t="s">
        <v>20</v>
      </c>
      <c r="E1788" s="96"/>
      <c r="F1788" s="24" t="s">
        <v>2056</v>
      </c>
      <c r="G1788" s="97">
        <v>0.13009999999999999</v>
      </c>
      <c r="H1788" s="97"/>
      <c r="I1788" s="98">
        <v>32.24</v>
      </c>
      <c r="J1788" s="98"/>
      <c r="K1788" s="27">
        <f>ROUND(ROUND(G1788,8)*I1788,2)</f>
        <v>4.1900000000000004</v>
      </c>
    </row>
    <row r="1789" spans="1:11" ht="15" customHeight="1" x14ac:dyDescent="0.25">
      <c r="A1789" s="24" t="s">
        <v>3971</v>
      </c>
      <c r="B1789" s="95" t="s">
        <v>3972</v>
      </c>
      <c r="C1789" s="95"/>
      <c r="D1789" s="96" t="s">
        <v>20</v>
      </c>
      <c r="E1789" s="96"/>
      <c r="F1789" s="24" t="s">
        <v>2056</v>
      </c>
      <c r="G1789" s="97">
        <v>8.7400000000000005E-2</v>
      </c>
      <c r="H1789" s="97"/>
      <c r="I1789" s="98">
        <v>32.69</v>
      </c>
      <c r="J1789" s="98"/>
      <c r="K1789" s="27">
        <f>ROUND(ROUND(G1789,8)*I1789,2)</f>
        <v>2.86</v>
      </c>
    </row>
    <row r="1790" spans="1:11" ht="15" customHeight="1" x14ac:dyDescent="0.25">
      <c r="A1790" s="24" t="s">
        <v>3910</v>
      </c>
      <c r="B1790" s="95" t="s">
        <v>3911</v>
      </c>
      <c r="C1790" s="95"/>
      <c r="D1790" s="96" t="s">
        <v>20</v>
      </c>
      <c r="E1790" s="96"/>
      <c r="F1790" s="24" t="s">
        <v>2056</v>
      </c>
      <c r="G1790" s="97">
        <v>0.21759999999999999</v>
      </c>
      <c r="H1790" s="97"/>
      <c r="I1790" s="98">
        <v>24.94</v>
      </c>
      <c r="J1790" s="98"/>
      <c r="K1790" s="27">
        <f>ROUND(ROUND(G1790,8)*I1790,2)</f>
        <v>5.43</v>
      </c>
    </row>
    <row r="1791" spans="1:11" ht="18" customHeight="1" x14ac:dyDescent="0.25">
      <c r="A1791" s="9"/>
      <c r="B1791" s="9"/>
      <c r="C1791" s="9"/>
      <c r="D1791" s="9"/>
      <c r="E1791" s="9"/>
      <c r="F1791" s="9"/>
      <c r="G1791" s="91" t="s">
        <v>3912</v>
      </c>
      <c r="H1791" s="91"/>
      <c r="I1791" s="91"/>
      <c r="J1791" s="91"/>
      <c r="K1791" s="28">
        <f>SUM(K1788:K1790)</f>
        <v>12.48</v>
      </c>
    </row>
    <row r="1792" spans="1:11" ht="15" customHeight="1" x14ac:dyDescent="0.25">
      <c r="A1792" s="93" t="s">
        <v>3922</v>
      </c>
      <c r="B1792" s="93"/>
      <c r="C1792" s="93"/>
      <c r="D1792" s="94" t="s">
        <v>3</v>
      </c>
      <c r="E1792" s="94"/>
      <c r="F1792" s="23" t="s">
        <v>4</v>
      </c>
      <c r="G1792" s="94" t="s">
        <v>3894</v>
      </c>
      <c r="H1792" s="94"/>
      <c r="I1792" s="94" t="s">
        <v>3895</v>
      </c>
      <c r="J1792" s="94"/>
      <c r="K1792" s="23" t="s">
        <v>3896</v>
      </c>
    </row>
    <row r="1793" spans="1:11" ht="29.1" customHeight="1" x14ac:dyDescent="0.25">
      <c r="A1793" s="24" t="s">
        <v>4062</v>
      </c>
      <c r="B1793" s="95" t="s">
        <v>4063</v>
      </c>
      <c r="C1793" s="95"/>
      <c r="D1793" s="96" t="s">
        <v>20</v>
      </c>
      <c r="E1793" s="96"/>
      <c r="F1793" s="24" t="s">
        <v>3903</v>
      </c>
      <c r="G1793" s="97">
        <v>1.23E-2</v>
      </c>
      <c r="H1793" s="97"/>
      <c r="I1793" s="98">
        <v>23.44</v>
      </c>
      <c r="J1793" s="98"/>
      <c r="K1793" s="27">
        <f>ROUND(ROUND(G1793,8)*I1793,2)</f>
        <v>0.28999999999999998</v>
      </c>
    </row>
    <row r="1794" spans="1:11" ht="21" customHeight="1" x14ac:dyDescent="0.25">
      <c r="A1794" s="24" t="s">
        <v>4064</v>
      </c>
      <c r="B1794" s="95" t="s">
        <v>4065</v>
      </c>
      <c r="C1794" s="95"/>
      <c r="D1794" s="96" t="s">
        <v>4066</v>
      </c>
      <c r="E1794" s="96"/>
      <c r="F1794" s="24" t="s">
        <v>26</v>
      </c>
      <c r="G1794" s="97">
        <v>4</v>
      </c>
      <c r="H1794" s="97"/>
      <c r="I1794" s="98">
        <v>5.76</v>
      </c>
      <c r="J1794" s="98"/>
      <c r="K1794" s="27">
        <f>ROUND(ROUND(G1794,8)*I1794,2)</f>
        <v>23.04</v>
      </c>
    </row>
    <row r="1795" spans="1:11" ht="15" customHeight="1" x14ac:dyDescent="0.25">
      <c r="A1795" s="9"/>
      <c r="B1795" s="9"/>
      <c r="C1795" s="9"/>
      <c r="D1795" s="9"/>
      <c r="E1795" s="9"/>
      <c r="F1795" s="9"/>
      <c r="G1795" s="91" t="s">
        <v>3933</v>
      </c>
      <c r="H1795" s="91"/>
      <c r="I1795" s="91"/>
      <c r="J1795" s="91"/>
      <c r="K1795" s="28">
        <f>SUM(K1793:K1794)</f>
        <v>23.33</v>
      </c>
    </row>
    <row r="1796" spans="1:11" ht="15" customHeight="1" x14ac:dyDescent="0.25">
      <c r="A1796" s="9"/>
      <c r="B1796" s="9"/>
      <c r="C1796" s="9"/>
      <c r="D1796" s="9"/>
      <c r="E1796" s="9"/>
      <c r="F1796" s="9"/>
      <c r="G1796" s="92" t="s">
        <v>3913</v>
      </c>
      <c r="H1796" s="92"/>
      <c r="I1796" s="92"/>
      <c r="J1796" s="92"/>
      <c r="K1796" s="29">
        <f>ROUND(SUM(K1786,K1791,K1795),2)</f>
        <v>160.55000000000001</v>
      </c>
    </row>
    <row r="1797" spans="1:11" ht="9.9499999999999993" customHeight="1" x14ac:dyDescent="0.25">
      <c r="A1797" s="9"/>
      <c r="B1797" s="9"/>
      <c r="C1797" s="9"/>
      <c r="D1797" s="9"/>
      <c r="E1797" s="9"/>
      <c r="F1797" s="9"/>
      <c r="G1797" s="100"/>
      <c r="H1797" s="100"/>
      <c r="I1797" s="100"/>
      <c r="J1797" s="100"/>
      <c r="K1797" s="100"/>
    </row>
    <row r="1798" spans="1:11" ht="20.100000000000001" customHeight="1" x14ac:dyDescent="0.25">
      <c r="A1798" s="99" t="s">
        <v>2239</v>
      </c>
      <c r="B1798" s="99"/>
      <c r="C1798" s="99"/>
      <c r="D1798" s="99"/>
      <c r="E1798" s="99"/>
      <c r="F1798" s="99"/>
      <c r="G1798" s="99"/>
      <c r="H1798" s="99"/>
      <c r="I1798" s="99"/>
      <c r="J1798" s="99"/>
      <c r="K1798" s="99"/>
    </row>
    <row r="1799" spans="1:11" ht="15" customHeight="1" x14ac:dyDescent="0.25">
      <c r="A1799" s="93" t="s">
        <v>3893</v>
      </c>
      <c r="B1799" s="93"/>
      <c r="C1799" s="93"/>
      <c r="D1799" s="94" t="s">
        <v>3</v>
      </c>
      <c r="E1799" s="94"/>
      <c r="F1799" s="23" t="s">
        <v>4</v>
      </c>
      <c r="G1799" s="94" t="s">
        <v>3894</v>
      </c>
      <c r="H1799" s="94"/>
      <c r="I1799" s="94" t="s">
        <v>3895</v>
      </c>
      <c r="J1799" s="94"/>
      <c r="K1799" s="23" t="s">
        <v>3896</v>
      </c>
    </row>
    <row r="1800" spans="1:11" ht="45.95" customHeight="1" x14ac:dyDescent="0.25">
      <c r="A1800" s="24" t="s">
        <v>4073</v>
      </c>
      <c r="B1800" s="95" t="s">
        <v>4074</v>
      </c>
      <c r="C1800" s="95"/>
      <c r="D1800" s="96" t="s">
        <v>20</v>
      </c>
      <c r="E1800" s="96"/>
      <c r="F1800" s="24" t="s">
        <v>26</v>
      </c>
      <c r="G1800" s="97">
        <v>1</v>
      </c>
      <c r="H1800" s="97"/>
      <c r="I1800" s="98">
        <v>1235.9100000000001</v>
      </c>
      <c r="J1800" s="98"/>
      <c r="K1800" s="27">
        <f>TRUNC(TRUNC(G1800,8)*I1800,2)</f>
        <v>1235.9100000000001</v>
      </c>
    </row>
    <row r="1801" spans="1:11" ht="21" customHeight="1" x14ac:dyDescent="0.25">
      <c r="A1801" s="24" t="s">
        <v>4075</v>
      </c>
      <c r="B1801" s="95" t="s">
        <v>4076</v>
      </c>
      <c r="C1801" s="95"/>
      <c r="D1801" s="96" t="s">
        <v>20</v>
      </c>
      <c r="E1801" s="96"/>
      <c r="F1801" s="24" t="s">
        <v>34</v>
      </c>
      <c r="G1801" s="97">
        <v>1.1999999999999999E-3</v>
      </c>
      <c r="H1801" s="97"/>
      <c r="I1801" s="98">
        <v>205.09</v>
      </c>
      <c r="J1801" s="98"/>
      <c r="K1801" s="27">
        <f>TRUNC(TRUNC(G1801,8)*I1801,2)</f>
        <v>0.24</v>
      </c>
    </row>
    <row r="1802" spans="1:11" ht="15" customHeight="1" x14ac:dyDescent="0.25">
      <c r="A1802" s="9"/>
      <c r="B1802" s="9"/>
      <c r="C1802" s="9"/>
      <c r="D1802" s="9"/>
      <c r="E1802" s="9"/>
      <c r="F1802" s="9"/>
      <c r="G1802" s="91" t="s">
        <v>3906</v>
      </c>
      <c r="H1802" s="91"/>
      <c r="I1802" s="91"/>
      <c r="J1802" s="91"/>
      <c r="K1802" s="28">
        <f>SUM(K1800:K1801)</f>
        <v>1236.1500000000001</v>
      </c>
    </row>
    <row r="1803" spans="1:11" ht="15" customHeight="1" x14ac:dyDescent="0.25">
      <c r="A1803" s="93" t="s">
        <v>3907</v>
      </c>
      <c r="B1803" s="93"/>
      <c r="C1803" s="93"/>
      <c r="D1803" s="94" t="s">
        <v>3</v>
      </c>
      <c r="E1803" s="94"/>
      <c r="F1803" s="23" t="s">
        <v>4</v>
      </c>
      <c r="G1803" s="94" t="s">
        <v>3894</v>
      </c>
      <c r="H1803" s="94"/>
      <c r="I1803" s="94" t="s">
        <v>3895</v>
      </c>
      <c r="J1803" s="94"/>
      <c r="K1803" s="23" t="s">
        <v>3896</v>
      </c>
    </row>
    <row r="1804" spans="1:11" ht="15" customHeight="1" x14ac:dyDescent="0.25">
      <c r="A1804" s="24" t="s">
        <v>3971</v>
      </c>
      <c r="B1804" s="95" t="s">
        <v>3972</v>
      </c>
      <c r="C1804" s="95"/>
      <c r="D1804" s="96" t="s">
        <v>20</v>
      </c>
      <c r="E1804" s="96"/>
      <c r="F1804" s="24" t="s">
        <v>2056</v>
      </c>
      <c r="G1804" s="97">
        <v>0.86809999999999998</v>
      </c>
      <c r="H1804" s="97"/>
      <c r="I1804" s="98">
        <v>32.69</v>
      </c>
      <c r="J1804" s="98"/>
      <c r="K1804" s="27">
        <f>TRUNC(TRUNC(G1804,8)*I1804,2)</f>
        <v>28.37</v>
      </c>
    </row>
    <row r="1805" spans="1:11" ht="15" customHeight="1" x14ac:dyDescent="0.25">
      <c r="A1805" s="24" t="s">
        <v>3910</v>
      </c>
      <c r="B1805" s="95" t="s">
        <v>3911</v>
      </c>
      <c r="C1805" s="95"/>
      <c r="D1805" s="96" t="s">
        <v>20</v>
      </c>
      <c r="E1805" s="96"/>
      <c r="F1805" s="24" t="s">
        <v>2056</v>
      </c>
      <c r="G1805" s="97">
        <v>0.57869999999999999</v>
      </c>
      <c r="H1805" s="97"/>
      <c r="I1805" s="98">
        <v>24.94</v>
      </c>
      <c r="J1805" s="98"/>
      <c r="K1805" s="27">
        <f>TRUNC(TRUNC(G1805,8)*I1805,2)</f>
        <v>14.43</v>
      </c>
    </row>
    <row r="1806" spans="1:11" ht="18" customHeight="1" x14ac:dyDescent="0.25">
      <c r="A1806" s="9"/>
      <c r="B1806" s="9"/>
      <c r="C1806" s="9"/>
      <c r="D1806" s="9"/>
      <c r="E1806" s="9"/>
      <c r="F1806" s="9"/>
      <c r="G1806" s="91" t="s">
        <v>3912</v>
      </c>
      <c r="H1806" s="91"/>
      <c r="I1806" s="91"/>
      <c r="J1806" s="91"/>
      <c r="K1806" s="28">
        <f>SUM(K1804:K1805)</f>
        <v>42.8</v>
      </c>
    </row>
    <row r="1807" spans="1:11" ht="15" customHeight="1" x14ac:dyDescent="0.25">
      <c r="A1807" s="93" t="s">
        <v>3922</v>
      </c>
      <c r="B1807" s="93"/>
      <c r="C1807" s="93"/>
      <c r="D1807" s="94" t="s">
        <v>3</v>
      </c>
      <c r="E1807" s="94"/>
      <c r="F1807" s="23" t="s">
        <v>4</v>
      </c>
      <c r="G1807" s="94" t="s">
        <v>3894</v>
      </c>
      <c r="H1807" s="94"/>
      <c r="I1807" s="94" t="s">
        <v>3895</v>
      </c>
      <c r="J1807" s="94"/>
      <c r="K1807" s="23" t="s">
        <v>3896</v>
      </c>
    </row>
    <row r="1808" spans="1:11" ht="29.1" customHeight="1" x14ac:dyDescent="0.25">
      <c r="A1808" s="24" t="s">
        <v>4077</v>
      </c>
      <c r="B1808" s="95" t="s">
        <v>4078</v>
      </c>
      <c r="C1808" s="95"/>
      <c r="D1808" s="96" t="s">
        <v>20</v>
      </c>
      <c r="E1808" s="96"/>
      <c r="F1808" s="24" t="s">
        <v>34</v>
      </c>
      <c r="G1808" s="97">
        <v>2.2200000000000001E-2</v>
      </c>
      <c r="H1808" s="97"/>
      <c r="I1808" s="98">
        <v>924.6</v>
      </c>
      <c r="J1808" s="98"/>
      <c r="K1808" s="27">
        <f>TRUNC(TRUNC(G1808,8)*I1808,2)</f>
        <v>20.52</v>
      </c>
    </row>
    <row r="1809" spans="1:11" ht="15" customHeight="1" x14ac:dyDescent="0.25">
      <c r="A1809" s="9"/>
      <c r="B1809" s="9"/>
      <c r="C1809" s="9"/>
      <c r="D1809" s="9"/>
      <c r="E1809" s="9"/>
      <c r="F1809" s="9"/>
      <c r="G1809" s="91" t="s">
        <v>3933</v>
      </c>
      <c r="H1809" s="91"/>
      <c r="I1809" s="91"/>
      <c r="J1809" s="91"/>
      <c r="K1809" s="28">
        <f>SUM(K1808:K1808)</f>
        <v>20.52</v>
      </c>
    </row>
    <row r="1810" spans="1:11" ht="15" customHeight="1" x14ac:dyDescent="0.25">
      <c r="A1810" s="9"/>
      <c r="B1810" s="9"/>
      <c r="C1810" s="9"/>
      <c r="D1810" s="9"/>
      <c r="E1810" s="9"/>
      <c r="F1810" s="9"/>
      <c r="G1810" s="92" t="s">
        <v>3913</v>
      </c>
      <c r="H1810" s="92"/>
      <c r="I1810" s="92"/>
      <c r="J1810" s="92"/>
      <c r="K1810" s="29">
        <f>ROUND(SUM(K1802,K1806,K1809),2)</f>
        <v>1299.47</v>
      </c>
    </row>
    <row r="1811" spans="1:11" ht="9.9499999999999993" customHeight="1" x14ac:dyDescent="0.25">
      <c r="A1811" s="9"/>
      <c r="B1811" s="9"/>
      <c r="C1811" s="9"/>
      <c r="D1811" s="9"/>
      <c r="E1811" s="9"/>
      <c r="F1811" s="9"/>
      <c r="G1811" s="100"/>
      <c r="H1811" s="100"/>
      <c r="I1811" s="100"/>
      <c r="J1811" s="100"/>
      <c r="K1811" s="100"/>
    </row>
    <row r="1812" spans="1:11" ht="20.100000000000001" customHeight="1" x14ac:dyDescent="0.25">
      <c r="A1812" s="99" t="s">
        <v>2240</v>
      </c>
      <c r="B1812" s="99"/>
      <c r="C1812" s="99"/>
      <c r="D1812" s="99"/>
      <c r="E1812" s="99"/>
      <c r="F1812" s="99"/>
      <c r="G1812" s="99"/>
      <c r="H1812" s="99"/>
      <c r="I1812" s="99"/>
      <c r="J1812" s="99"/>
      <c r="K1812" s="99"/>
    </row>
    <row r="1813" spans="1:11" ht="15" customHeight="1" x14ac:dyDescent="0.25">
      <c r="A1813" s="93" t="s">
        <v>3893</v>
      </c>
      <c r="B1813" s="93"/>
      <c r="C1813" s="93"/>
      <c r="D1813" s="94" t="s">
        <v>3</v>
      </c>
      <c r="E1813" s="94"/>
      <c r="F1813" s="23" t="s">
        <v>4</v>
      </c>
      <c r="G1813" s="94" t="s">
        <v>3894</v>
      </c>
      <c r="H1813" s="94"/>
      <c r="I1813" s="94" t="s">
        <v>3895</v>
      </c>
      <c r="J1813" s="94"/>
      <c r="K1813" s="23" t="s">
        <v>3896</v>
      </c>
    </row>
    <row r="1814" spans="1:11" ht="15" customHeight="1" x14ac:dyDescent="0.25">
      <c r="A1814" s="24" t="s">
        <v>4067</v>
      </c>
      <c r="B1814" s="95" t="s">
        <v>4068</v>
      </c>
      <c r="C1814" s="95"/>
      <c r="D1814" s="96" t="s">
        <v>20</v>
      </c>
      <c r="E1814" s="96"/>
      <c r="F1814" s="24" t="s">
        <v>3903</v>
      </c>
      <c r="G1814" s="97">
        <v>8.6199999999999992</v>
      </c>
      <c r="H1814" s="97"/>
      <c r="I1814" s="98">
        <v>1.1299999999999999</v>
      </c>
      <c r="J1814" s="98"/>
      <c r="K1814" s="27">
        <f>TRUNC(TRUNC(G1814,8)*I1814,2)</f>
        <v>9.74</v>
      </c>
    </row>
    <row r="1815" spans="1:11" ht="29.1" customHeight="1" x14ac:dyDescent="0.25">
      <c r="A1815" s="24" t="s">
        <v>4069</v>
      </c>
      <c r="B1815" s="95" t="s">
        <v>4070</v>
      </c>
      <c r="C1815" s="95"/>
      <c r="D1815" s="96" t="s">
        <v>20</v>
      </c>
      <c r="E1815" s="96"/>
      <c r="F1815" s="24" t="s">
        <v>26</v>
      </c>
      <c r="G1815" s="97">
        <v>6.4375</v>
      </c>
      <c r="H1815" s="97"/>
      <c r="I1815" s="98">
        <v>17.63</v>
      </c>
      <c r="J1815" s="98"/>
      <c r="K1815" s="27">
        <f>TRUNC(TRUNC(G1815,8)*I1815,2)</f>
        <v>113.49</v>
      </c>
    </row>
    <row r="1816" spans="1:11" ht="15" customHeight="1" x14ac:dyDescent="0.25">
      <c r="A1816" s="24" t="s">
        <v>4071</v>
      </c>
      <c r="B1816" s="95" t="s">
        <v>4072</v>
      </c>
      <c r="C1816" s="95"/>
      <c r="D1816" s="96" t="s">
        <v>20</v>
      </c>
      <c r="E1816" s="96"/>
      <c r="F1816" s="24" t="s">
        <v>3903</v>
      </c>
      <c r="G1816" s="97">
        <v>0.24</v>
      </c>
      <c r="H1816" s="97"/>
      <c r="I1816" s="98">
        <v>3.58</v>
      </c>
      <c r="J1816" s="98"/>
      <c r="K1816" s="27">
        <f>TRUNC(TRUNC(G1816,8)*I1816,2)</f>
        <v>0.85</v>
      </c>
    </row>
    <row r="1817" spans="1:11" ht="15" customHeight="1" x14ac:dyDescent="0.25">
      <c r="A1817" s="9"/>
      <c r="B1817" s="9"/>
      <c r="C1817" s="9"/>
      <c r="D1817" s="9"/>
      <c r="E1817" s="9"/>
      <c r="F1817" s="9"/>
      <c r="G1817" s="91" t="s">
        <v>3906</v>
      </c>
      <c r="H1817" s="91"/>
      <c r="I1817" s="91"/>
      <c r="J1817" s="91"/>
      <c r="K1817" s="28">
        <f>SUM(K1814:K1816)</f>
        <v>124.07999999999998</v>
      </c>
    </row>
    <row r="1818" spans="1:11" ht="15" customHeight="1" x14ac:dyDescent="0.25">
      <c r="A1818" s="93" t="s">
        <v>3907</v>
      </c>
      <c r="B1818" s="93"/>
      <c r="C1818" s="93"/>
      <c r="D1818" s="94" t="s">
        <v>3</v>
      </c>
      <c r="E1818" s="94"/>
      <c r="F1818" s="23" t="s">
        <v>4</v>
      </c>
      <c r="G1818" s="94" t="s">
        <v>3894</v>
      </c>
      <c r="H1818" s="94"/>
      <c r="I1818" s="94" t="s">
        <v>3895</v>
      </c>
      <c r="J1818" s="94"/>
      <c r="K1818" s="23" t="s">
        <v>3896</v>
      </c>
    </row>
    <row r="1819" spans="1:11" ht="15" customHeight="1" x14ac:dyDescent="0.25">
      <c r="A1819" s="24" t="s">
        <v>3971</v>
      </c>
      <c r="B1819" s="95" t="s">
        <v>3972</v>
      </c>
      <c r="C1819" s="95"/>
      <c r="D1819" s="96" t="s">
        <v>20</v>
      </c>
      <c r="E1819" s="96"/>
      <c r="F1819" s="24" t="s">
        <v>2056</v>
      </c>
      <c r="G1819" s="97">
        <v>0.63900000000000001</v>
      </c>
      <c r="H1819" s="97"/>
      <c r="I1819" s="98">
        <v>32.69</v>
      </c>
      <c r="J1819" s="98"/>
      <c r="K1819" s="27">
        <f>TRUNC(TRUNC(G1819,8)*I1819,2)</f>
        <v>20.88</v>
      </c>
    </row>
    <row r="1820" spans="1:11" ht="15" customHeight="1" x14ac:dyDescent="0.25">
      <c r="A1820" s="24" t="s">
        <v>3910</v>
      </c>
      <c r="B1820" s="95" t="s">
        <v>3911</v>
      </c>
      <c r="C1820" s="95"/>
      <c r="D1820" s="96" t="s">
        <v>20</v>
      </c>
      <c r="E1820" s="96"/>
      <c r="F1820" s="24" t="s">
        <v>2056</v>
      </c>
      <c r="G1820" s="97">
        <v>1.2789999999999999</v>
      </c>
      <c r="H1820" s="97"/>
      <c r="I1820" s="98">
        <v>24.94</v>
      </c>
      <c r="J1820" s="98"/>
      <c r="K1820" s="27">
        <f>TRUNC(TRUNC(G1820,8)*I1820,2)</f>
        <v>31.89</v>
      </c>
    </row>
    <row r="1821" spans="1:11" ht="18" customHeight="1" x14ac:dyDescent="0.25">
      <c r="A1821" s="9"/>
      <c r="B1821" s="9"/>
      <c r="C1821" s="9"/>
      <c r="D1821" s="9"/>
      <c r="E1821" s="9"/>
      <c r="F1821" s="9"/>
      <c r="G1821" s="91" t="s">
        <v>3912</v>
      </c>
      <c r="H1821" s="91"/>
      <c r="I1821" s="91"/>
      <c r="J1821" s="91"/>
      <c r="K1821" s="28">
        <f>SUM(K1819:K1820)</f>
        <v>52.769999999999996</v>
      </c>
    </row>
    <row r="1822" spans="1:11" ht="15" customHeight="1" x14ac:dyDescent="0.25">
      <c r="A1822" s="9"/>
      <c r="B1822" s="9"/>
      <c r="C1822" s="9"/>
      <c r="D1822" s="9"/>
      <c r="E1822" s="9"/>
      <c r="F1822" s="9"/>
      <c r="G1822" s="92" t="s">
        <v>3913</v>
      </c>
      <c r="H1822" s="92"/>
      <c r="I1822" s="92"/>
      <c r="J1822" s="92"/>
      <c r="K1822" s="29">
        <f>ROUND(SUM(K1817,K1821),2)</f>
        <v>176.85</v>
      </c>
    </row>
    <row r="1823" spans="1:11" ht="9.9499999999999993" customHeight="1" x14ac:dyDescent="0.25">
      <c r="A1823" s="9"/>
      <c r="B1823" s="9"/>
      <c r="C1823" s="9"/>
      <c r="D1823" s="9"/>
      <c r="E1823" s="9"/>
      <c r="F1823" s="9"/>
      <c r="G1823" s="100"/>
      <c r="H1823" s="100"/>
      <c r="I1823" s="100"/>
      <c r="J1823" s="100"/>
      <c r="K1823" s="100"/>
    </row>
    <row r="1824" spans="1:11" ht="20.100000000000001" customHeight="1" x14ac:dyDescent="0.25">
      <c r="A1824" s="99" t="s">
        <v>2241</v>
      </c>
      <c r="B1824" s="99"/>
      <c r="C1824" s="99"/>
      <c r="D1824" s="99"/>
      <c r="E1824" s="99"/>
      <c r="F1824" s="99"/>
      <c r="G1824" s="99"/>
      <c r="H1824" s="99"/>
      <c r="I1824" s="99"/>
      <c r="J1824" s="99"/>
      <c r="K1824" s="99"/>
    </row>
    <row r="1825" spans="1:11" ht="20.100000000000001" customHeight="1" x14ac:dyDescent="0.25">
      <c r="A1825" s="106" t="s">
        <v>4010</v>
      </c>
      <c r="B1825" s="106"/>
      <c r="C1825" s="106"/>
      <c r="D1825" s="106"/>
      <c r="E1825" s="106"/>
      <c r="F1825" s="2" t="s">
        <v>4</v>
      </c>
      <c r="G1825" s="87" t="s">
        <v>4001</v>
      </c>
      <c r="H1825" s="87"/>
      <c r="I1825" s="87" t="s">
        <v>3895</v>
      </c>
      <c r="J1825" s="87"/>
      <c r="K1825" s="2" t="s">
        <v>4011</v>
      </c>
    </row>
    <row r="1826" spans="1:11" ht="15" customHeight="1" x14ac:dyDescent="0.25">
      <c r="A1826" s="6" t="s">
        <v>4079</v>
      </c>
      <c r="B1826" s="104" t="s">
        <v>4080</v>
      </c>
      <c r="C1826" s="104"/>
      <c r="D1826" s="104"/>
      <c r="E1826" s="104"/>
      <c r="F1826" s="6" t="s">
        <v>77</v>
      </c>
      <c r="G1826" s="113">
        <v>1.7700000000000001E-3</v>
      </c>
      <c r="H1826" s="113"/>
      <c r="I1826" s="105">
        <v>33.79</v>
      </c>
      <c r="J1826" s="105"/>
      <c r="K1826" s="33">
        <f>ROUND(ROUND(G1826,5)*I1826,4)</f>
        <v>5.9799999999999999E-2</v>
      </c>
    </row>
    <row r="1827" spans="1:11" ht="15" customHeight="1" x14ac:dyDescent="0.25">
      <c r="A1827" s="6" t="s">
        <v>4081</v>
      </c>
      <c r="B1827" s="104" t="s">
        <v>4082</v>
      </c>
      <c r="C1827" s="104"/>
      <c r="D1827" s="104"/>
      <c r="E1827" s="104"/>
      <c r="F1827" s="6" t="s">
        <v>77</v>
      </c>
      <c r="G1827" s="113">
        <v>3.9300000000000003E-3</v>
      </c>
      <c r="H1827" s="113"/>
      <c r="I1827" s="105">
        <v>448.02</v>
      </c>
      <c r="J1827" s="105"/>
      <c r="K1827" s="33">
        <f>ROUND(ROUND(G1827,5)*I1827,4)</f>
        <v>1.7606999999999999</v>
      </c>
    </row>
    <row r="1828" spans="1:11" ht="15" customHeight="1" x14ac:dyDescent="0.25">
      <c r="A1828" s="6" t="s">
        <v>4083</v>
      </c>
      <c r="B1828" s="104" t="s">
        <v>4084</v>
      </c>
      <c r="C1828" s="104"/>
      <c r="D1828" s="104"/>
      <c r="E1828" s="104"/>
      <c r="F1828" s="6" t="s">
        <v>77</v>
      </c>
      <c r="G1828" s="113">
        <v>7.0800000000000004E-3</v>
      </c>
      <c r="H1828" s="113"/>
      <c r="I1828" s="105">
        <v>46.06</v>
      </c>
      <c r="J1828" s="105"/>
      <c r="K1828" s="33">
        <f>ROUND(ROUND(G1828,5)*I1828,4)</f>
        <v>0.3261</v>
      </c>
    </row>
    <row r="1829" spans="1:11" ht="15" customHeight="1" x14ac:dyDescent="0.25">
      <c r="A1829" s="6" t="s">
        <v>4085</v>
      </c>
      <c r="B1829" s="104" t="s">
        <v>4086</v>
      </c>
      <c r="C1829" s="104"/>
      <c r="D1829" s="104"/>
      <c r="E1829" s="104"/>
      <c r="F1829" s="6" t="s">
        <v>103</v>
      </c>
      <c r="G1829" s="113">
        <v>1</v>
      </c>
      <c r="H1829" s="113"/>
      <c r="I1829" s="105">
        <v>16.98</v>
      </c>
      <c r="J1829" s="105"/>
      <c r="K1829" s="33">
        <f>ROUND(ROUND(G1829,5)*I1829,4)</f>
        <v>16.98</v>
      </c>
    </row>
    <row r="1830" spans="1:11" ht="15" customHeight="1" x14ac:dyDescent="0.25">
      <c r="A1830" s="1"/>
      <c r="B1830" s="1"/>
      <c r="C1830" s="1"/>
      <c r="D1830" s="1"/>
      <c r="E1830" s="1"/>
      <c r="F1830" s="1"/>
      <c r="G1830" s="85" t="s">
        <v>4014</v>
      </c>
      <c r="H1830" s="85"/>
      <c r="I1830" s="85"/>
      <c r="J1830" s="85"/>
      <c r="K1830" s="34">
        <f>SUM(K1826:K1829)</f>
        <v>19.1266</v>
      </c>
    </row>
    <row r="1831" spans="1:11" ht="15" customHeight="1" x14ac:dyDescent="0.25">
      <c r="A1831" s="106" t="s">
        <v>4015</v>
      </c>
      <c r="B1831" s="106"/>
      <c r="C1831" s="106"/>
      <c r="D1831" s="23" t="s">
        <v>4016</v>
      </c>
      <c r="E1831" s="94" t="s">
        <v>4017</v>
      </c>
      <c r="F1831" s="94"/>
      <c r="G1831" s="94" t="s">
        <v>4001</v>
      </c>
      <c r="H1831" s="94"/>
      <c r="I1831" s="94" t="s">
        <v>3895</v>
      </c>
      <c r="J1831" s="94"/>
      <c r="K1831" s="23" t="s">
        <v>4011</v>
      </c>
    </row>
    <row r="1832" spans="1:11" ht="27.95" customHeight="1" x14ac:dyDescent="0.25">
      <c r="A1832" s="38" t="s">
        <v>4085</v>
      </c>
      <c r="B1832" s="109" t="s">
        <v>4087</v>
      </c>
      <c r="C1832" s="109"/>
      <c r="D1832" s="38" t="s">
        <v>4019</v>
      </c>
      <c r="E1832" s="110" t="s">
        <v>4088</v>
      </c>
      <c r="F1832" s="110"/>
      <c r="G1832" s="111">
        <v>1.9630000000000002E-2</v>
      </c>
      <c r="H1832" s="111"/>
      <c r="I1832" s="112">
        <v>33.64</v>
      </c>
      <c r="J1832" s="112"/>
      <c r="K1832" s="41">
        <f>ROUND(ROUND(G1832,5)*I1832,4)</f>
        <v>0.66039999999999999</v>
      </c>
    </row>
    <row r="1833" spans="1:11" ht="15" customHeight="1" x14ac:dyDescent="0.25">
      <c r="A1833" s="1"/>
      <c r="B1833" s="1"/>
      <c r="C1833" s="1"/>
      <c r="D1833" s="1"/>
      <c r="E1833" s="1"/>
      <c r="F1833" s="1"/>
      <c r="G1833" s="85" t="s">
        <v>4021</v>
      </c>
      <c r="H1833" s="85"/>
      <c r="I1833" s="85"/>
      <c r="J1833" s="85"/>
      <c r="K1833" s="33">
        <f>SUM(K1832:K1832)</f>
        <v>0.66039999999999999</v>
      </c>
    </row>
    <row r="1834" spans="1:11" ht="12.95" customHeight="1" x14ac:dyDescent="0.25">
      <c r="A1834" s="106" t="s">
        <v>4022</v>
      </c>
      <c r="B1834" s="106"/>
      <c r="C1834" s="94" t="s">
        <v>4023</v>
      </c>
      <c r="D1834" s="94" t="s">
        <v>5</v>
      </c>
      <c r="E1834" s="94" t="s">
        <v>4024</v>
      </c>
      <c r="F1834" s="94"/>
      <c r="G1834" s="94" t="s">
        <v>4025</v>
      </c>
      <c r="H1834" s="94"/>
      <c r="I1834" s="94" t="s">
        <v>2086</v>
      </c>
      <c r="J1834" s="94"/>
      <c r="K1834" s="94" t="s">
        <v>4011</v>
      </c>
    </row>
    <row r="1835" spans="1:11" ht="12" customHeight="1" x14ac:dyDescent="0.25">
      <c r="A1835" s="106"/>
      <c r="B1835" s="106"/>
      <c r="C1835" s="94"/>
      <c r="D1835" s="94"/>
      <c r="E1835" s="23" t="s">
        <v>2092</v>
      </c>
      <c r="F1835" s="23" t="s">
        <v>4026</v>
      </c>
      <c r="G1835" s="23" t="s">
        <v>2092</v>
      </c>
      <c r="H1835" s="23" t="s">
        <v>4026</v>
      </c>
      <c r="I1835" s="23" t="s">
        <v>2092</v>
      </c>
      <c r="J1835" s="23" t="s">
        <v>4026</v>
      </c>
      <c r="K1835" s="94"/>
    </row>
    <row r="1836" spans="1:11" ht="27.95" customHeight="1" x14ac:dyDescent="0.25">
      <c r="A1836" s="38" t="s">
        <v>4085</v>
      </c>
      <c r="B1836" s="39" t="s">
        <v>4087</v>
      </c>
      <c r="C1836" s="38" t="s">
        <v>4027</v>
      </c>
      <c r="D1836" s="40">
        <v>1.9630000000000002E-2</v>
      </c>
      <c r="E1836" s="42">
        <v>0</v>
      </c>
      <c r="F1836" s="43">
        <v>1.1100000000000001</v>
      </c>
      <c r="G1836" s="42">
        <v>0</v>
      </c>
      <c r="H1836" s="43">
        <v>0.88</v>
      </c>
      <c r="I1836" s="42">
        <v>0</v>
      </c>
      <c r="J1836" s="43">
        <v>0.72</v>
      </c>
      <c r="K1836" s="41">
        <f>ROUND(D1836*(ROUND(E1836*F1836,4)+ROUND(G1836*H1836,4)+ROUND(I1836*J1836,4)),4)</f>
        <v>0</v>
      </c>
    </row>
    <row r="1837" spans="1:11" ht="15" customHeight="1" x14ac:dyDescent="0.25">
      <c r="A1837" s="1"/>
      <c r="B1837" s="1"/>
      <c r="C1837" s="1"/>
      <c r="D1837" s="1"/>
      <c r="E1837" s="1"/>
      <c r="F1837" s="1"/>
      <c r="G1837" s="85" t="s">
        <v>4028</v>
      </c>
      <c r="H1837" s="85"/>
      <c r="I1837" s="85"/>
      <c r="J1837" s="85"/>
      <c r="K1837" s="33">
        <f>SUM(K1835:K1836)</f>
        <v>0</v>
      </c>
    </row>
    <row r="1838" spans="1:11" ht="15" customHeight="1" x14ac:dyDescent="0.25">
      <c r="A1838" s="9"/>
      <c r="B1838" s="9"/>
      <c r="C1838" s="9"/>
      <c r="D1838" s="9"/>
      <c r="E1838" s="9"/>
      <c r="F1838" s="9"/>
      <c r="G1838" s="92" t="s">
        <v>4029</v>
      </c>
      <c r="H1838" s="92"/>
      <c r="I1838" s="92"/>
      <c r="J1838" s="92"/>
      <c r="K1838" s="33">
        <f>SUM(K1830,K1833,K1837)</f>
        <v>19.786999999999999</v>
      </c>
    </row>
    <row r="1839" spans="1:11" ht="15" customHeight="1" x14ac:dyDescent="0.25">
      <c r="A1839" s="9"/>
      <c r="B1839" s="9"/>
      <c r="C1839" s="9"/>
      <c r="D1839" s="9"/>
      <c r="E1839" s="9"/>
      <c r="F1839" s="9"/>
      <c r="G1839" s="92" t="s">
        <v>3913</v>
      </c>
      <c r="H1839" s="92"/>
      <c r="I1839" s="92"/>
      <c r="J1839" s="92"/>
      <c r="K1839" s="29">
        <f>ROUND(SUM(K1838),2)</f>
        <v>19.79</v>
      </c>
    </row>
    <row r="1840" spans="1:11" ht="9.9499999999999993" customHeight="1" x14ac:dyDescent="0.25">
      <c r="A1840" s="9"/>
      <c r="B1840" s="9"/>
      <c r="C1840" s="9"/>
      <c r="D1840" s="9"/>
      <c r="E1840" s="9"/>
      <c r="F1840" s="9"/>
      <c r="G1840" s="100"/>
      <c r="H1840" s="100"/>
      <c r="I1840" s="100"/>
      <c r="J1840" s="100"/>
      <c r="K1840" s="100"/>
    </row>
    <row r="1841" spans="1:11" ht="20.100000000000001" customHeight="1" x14ac:dyDescent="0.25">
      <c r="A1841" s="99" t="s">
        <v>2242</v>
      </c>
      <c r="B1841" s="99"/>
      <c r="C1841" s="99"/>
      <c r="D1841" s="99"/>
      <c r="E1841" s="99"/>
      <c r="F1841" s="99"/>
      <c r="G1841" s="99"/>
      <c r="H1841" s="99"/>
      <c r="I1841" s="99"/>
      <c r="J1841" s="99"/>
      <c r="K1841" s="99"/>
    </row>
    <row r="1842" spans="1:11" ht="15" customHeight="1" x14ac:dyDescent="0.25">
      <c r="A1842" s="93" t="s">
        <v>3893</v>
      </c>
      <c r="B1842" s="93"/>
      <c r="C1842" s="93"/>
      <c r="D1842" s="94" t="s">
        <v>3</v>
      </c>
      <c r="E1842" s="94"/>
      <c r="F1842" s="23" t="s">
        <v>4</v>
      </c>
      <c r="G1842" s="94" t="s">
        <v>3894</v>
      </c>
      <c r="H1842" s="94"/>
      <c r="I1842" s="94" t="s">
        <v>3895</v>
      </c>
      <c r="J1842" s="94"/>
      <c r="K1842" s="23" t="s">
        <v>3896</v>
      </c>
    </row>
    <row r="1843" spans="1:11" ht="15" customHeight="1" x14ac:dyDescent="0.25">
      <c r="A1843" s="24" t="s">
        <v>4089</v>
      </c>
      <c r="B1843" s="95" t="s">
        <v>4090</v>
      </c>
      <c r="C1843" s="95"/>
      <c r="D1843" s="96" t="s">
        <v>20</v>
      </c>
      <c r="E1843" s="96"/>
      <c r="F1843" s="24" t="s">
        <v>16</v>
      </c>
      <c r="G1843" s="97">
        <v>1</v>
      </c>
      <c r="H1843" s="97"/>
      <c r="I1843" s="98">
        <v>12.85</v>
      </c>
      <c r="J1843" s="98"/>
      <c r="K1843" s="27">
        <f>TRUNC(TRUNC(G1843,8)*I1843,2)</f>
        <v>12.85</v>
      </c>
    </row>
    <row r="1844" spans="1:11" ht="15" customHeight="1" x14ac:dyDescent="0.25">
      <c r="A1844" s="9"/>
      <c r="B1844" s="9"/>
      <c r="C1844" s="9"/>
      <c r="D1844" s="9"/>
      <c r="E1844" s="9"/>
      <c r="F1844" s="9"/>
      <c r="G1844" s="91" t="s">
        <v>3906</v>
      </c>
      <c r="H1844" s="91"/>
      <c r="I1844" s="91"/>
      <c r="J1844" s="91"/>
      <c r="K1844" s="28">
        <f>SUM(K1843:K1843)</f>
        <v>12.85</v>
      </c>
    </row>
    <row r="1845" spans="1:11" ht="15" customHeight="1" x14ac:dyDescent="0.25">
      <c r="A1845" s="93" t="s">
        <v>3907</v>
      </c>
      <c r="B1845" s="93"/>
      <c r="C1845" s="93"/>
      <c r="D1845" s="94" t="s">
        <v>3</v>
      </c>
      <c r="E1845" s="94"/>
      <c r="F1845" s="23" t="s">
        <v>4</v>
      </c>
      <c r="G1845" s="94" t="s">
        <v>3894</v>
      </c>
      <c r="H1845" s="94"/>
      <c r="I1845" s="94" t="s">
        <v>3895</v>
      </c>
      <c r="J1845" s="94"/>
      <c r="K1845" s="23" t="s">
        <v>3896</v>
      </c>
    </row>
    <row r="1846" spans="1:11" ht="15" customHeight="1" x14ac:dyDescent="0.25">
      <c r="A1846" s="24" t="s">
        <v>3961</v>
      </c>
      <c r="B1846" s="95" t="s">
        <v>3962</v>
      </c>
      <c r="C1846" s="95"/>
      <c r="D1846" s="96" t="s">
        <v>20</v>
      </c>
      <c r="E1846" s="96"/>
      <c r="F1846" s="24" t="s">
        <v>2056</v>
      </c>
      <c r="G1846" s="97">
        <v>2.7699999999999999E-2</v>
      </c>
      <c r="H1846" s="97"/>
      <c r="I1846" s="98">
        <v>29.5</v>
      </c>
      <c r="J1846" s="98"/>
      <c r="K1846" s="27">
        <f>TRUNC(TRUNC(G1846,8)*I1846,2)</f>
        <v>0.81</v>
      </c>
    </row>
    <row r="1847" spans="1:11" ht="15" customHeight="1" x14ac:dyDescent="0.25">
      <c r="A1847" s="24" t="s">
        <v>3910</v>
      </c>
      <c r="B1847" s="95" t="s">
        <v>3911</v>
      </c>
      <c r="C1847" s="95"/>
      <c r="D1847" s="96" t="s">
        <v>20</v>
      </c>
      <c r="E1847" s="96"/>
      <c r="F1847" s="24" t="s">
        <v>2056</v>
      </c>
      <c r="G1847" s="97">
        <v>0.1386</v>
      </c>
      <c r="H1847" s="97"/>
      <c r="I1847" s="98">
        <v>24.94</v>
      </c>
      <c r="J1847" s="98"/>
      <c r="K1847" s="27">
        <f>TRUNC(TRUNC(G1847,8)*I1847,2)</f>
        <v>3.45</v>
      </c>
    </row>
    <row r="1848" spans="1:11" ht="18" customHeight="1" x14ac:dyDescent="0.25">
      <c r="A1848" s="9"/>
      <c r="B1848" s="9"/>
      <c r="C1848" s="9"/>
      <c r="D1848" s="9"/>
      <c r="E1848" s="9"/>
      <c r="F1848" s="9"/>
      <c r="G1848" s="91" t="s">
        <v>3912</v>
      </c>
      <c r="H1848" s="91"/>
      <c r="I1848" s="91"/>
      <c r="J1848" s="91"/>
      <c r="K1848" s="28">
        <f>SUM(K1846:K1847)</f>
        <v>4.26</v>
      </c>
    </row>
    <row r="1849" spans="1:11" ht="15" customHeight="1" x14ac:dyDescent="0.25">
      <c r="A1849" s="9"/>
      <c r="B1849" s="9"/>
      <c r="C1849" s="9"/>
      <c r="D1849" s="9"/>
      <c r="E1849" s="9"/>
      <c r="F1849" s="9"/>
      <c r="G1849" s="92" t="s">
        <v>3913</v>
      </c>
      <c r="H1849" s="92"/>
      <c r="I1849" s="92"/>
      <c r="J1849" s="92"/>
      <c r="K1849" s="29">
        <f>ROUND(SUM(K1844,K1848),2)</f>
        <v>17.11</v>
      </c>
    </row>
    <row r="1850" spans="1:11" ht="9.9499999999999993" customHeight="1" x14ac:dyDescent="0.25">
      <c r="A1850" s="9"/>
      <c r="B1850" s="9"/>
      <c r="C1850" s="9"/>
      <c r="D1850" s="9"/>
      <c r="E1850" s="9"/>
      <c r="F1850" s="9"/>
      <c r="G1850" s="100"/>
      <c r="H1850" s="100"/>
      <c r="I1850" s="100"/>
      <c r="J1850" s="100"/>
      <c r="K1850" s="100"/>
    </row>
    <row r="1851" spans="1:11" ht="20.100000000000001" customHeight="1" x14ac:dyDescent="0.25">
      <c r="A1851" s="99" t="s">
        <v>2243</v>
      </c>
      <c r="B1851" s="99"/>
      <c r="C1851" s="99"/>
      <c r="D1851" s="99"/>
      <c r="E1851" s="99"/>
      <c r="F1851" s="99"/>
      <c r="G1851" s="99"/>
      <c r="H1851" s="99"/>
      <c r="I1851" s="99"/>
      <c r="J1851" s="99"/>
      <c r="K1851" s="99"/>
    </row>
    <row r="1852" spans="1:11" ht="12.95" customHeight="1" x14ac:dyDescent="0.25">
      <c r="A1852" s="107" t="s">
        <v>3984</v>
      </c>
      <c r="B1852" s="107"/>
      <c r="C1852" s="107"/>
      <c r="D1852" s="108" t="s">
        <v>3985</v>
      </c>
      <c r="E1852" s="87" t="s">
        <v>3986</v>
      </c>
      <c r="F1852" s="87"/>
      <c r="G1852" s="87" t="s">
        <v>3987</v>
      </c>
      <c r="H1852" s="87"/>
      <c r="I1852" s="87"/>
      <c r="J1852" s="87"/>
      <c r="K1852" s="87" t="s">
        <v>3988</v>
      </c>
    </row>
    <row r="1853" spans="1:11" ht="12" customHeight="1" x14ac:dyDescent="0.25">
      <c r="A1853" s="107"/>
      <c r="B1853" s="107"/>
      <c r="C1853" s="107"/>
      <c r="D1853" s="108"/>
      <c r="E1853" s="23" t="s">
        <v>3989</v>
      </c>
      <c r="F1853" s="23" t="s">
        <v>3990</v>
      </c>
      <c r="G1853" s="94" t="s">
        <v>3989</v>
      </c>
      <c r="H1853" s="94"/>
      <c r="I1853" s="94" t="s">
        <v>3990</v>
      </c>
      <c r="J1853" s="94"/>
      <c r="K1853" s="87"/>
    </row>
    <row r="1854" spans="1:11" ht="15.95" customHeight="1" x14ac:dyDescent="0.25">
      <c r="A1854" s="6" t="s">
        <v>4091</v>
      </c>
      <c r="B1854" s="104" t="s">
        <v>4092</v>
      </c>
      <c r="C1854" s="104"/>
      <c r="D1854" s="44">
        <v>1</v>
      </c>
      <c r="E1854" s="32">
        <v>0.8</v>
      </c>
      <c r="F1854" s="32">
        <v>0.19999999999999996</v>
      </c>
      <c r="G1854" s="105">
        <v>5.32</v>
      </c>
      <c r="H1854" s="105"/>
      <c r="I1854" s="105">
        <v>0.5</v>
      </c>
      <c r="J1854" s="105"/>
      <c r="K1854" s="33">
        <f>TRUNC(D1854*(TRUNC(E1854*G1854,4)+TRUNC(F1854*I1854,4)),4)</f>
        <v>4.3559999999999999</v>
      </c>
    </row>
    <row r="1855" spans="1:11" ht="15" customHeight="1" x14ac:dyDescent="0.25">
      <c r="A1855" s="1"/>
      <c r="B1855" s="1"/>
      <c r="C1855" s="1"/>
      <c r="D1855" s="1"/>
      <c r="E1855" s="1"/>
      <c r="F1855" s="1"/>
      <c r="G1855" s="85" t="s">
        <v>3999</v>
      </c>
      <c r="H1855" s="85"/>
      <c r="I1855" s="85"/>
      <c r="J1855" s="85"/>
      <c r="K1855" s="34">
        <f>SUM(K1853:K1854)</f>
        <v>4.3559999999999999</v>
      </c>
    </row>
    <row r="1856" spans="1:11" ht="20.100000000000001" customHeight="1" x14ac:dyDescent="0.25">
      <c r="A1856" s="106" t="s">
        <v>4000</v>
      </c>
      <c r="B1856" s="106"/>
      <c r="C1856" s="106"/>
      <c r="D1856" s="106"/>
      <c r="E1856" s="106"/>
      <c r="F1856" s="2" t="s">
        <v>4</v>
      </c>
      <c r="G1856" s="87" t="s">
        <v>4001</v>
      </c>
      <c r="H1856" s="87"/>
      <c r="I1856" s="87" t="s">
        <v>4002</v>
      </c>
      <c r="J1856" s="87"/>
      <c r="K1856" s="2" t="s">
        <v>3988</v>
      </c>
    </row>
    <row r="1857" spans="1:11" ht="15" customHeight="1" x14ac:dyDescent="0.25">
      <c r="A1857" s="6" t="s">
        <v>4093</v>
      </c>
      <c r="B1857" s="101" t="s">
        <v>4094</v>
      </c>
      <c r="C1857" s="101"/>
      <c r="D1857" s="101"/>
      <c r="E1857" s="101"/>
      <c r="F1857" s="6" t="s">
        <v>3940</v>
      </c>
      <c r="G1857" s="102">
        <v>0.1333</v>
      </c>
      <c r="H1857" s="102"/>
      <c r="I1857" s="103">
        <v>3.96</v>
      </c>
      <c r="J1857" s="103"/>
      <c r="K1857" s="7">
        <f>TRUNC(TRUNC(G1857,8)*I1857,2)</f>
        <v>0.52</v>
      </c>
    </row>
    <row r="1858" spans="1:11" ht="15" customHeight="1" x14ac:dyDescent="0.25">
      <c r="A1858" s="6" t="s">
        <v>4095</v>
      </c>
      <c r="B1858" s="101" t="s">
        <v>4096</v>
      </c>
      <c r="C1858" s="101"/>
      <c r="D1858" s="101"/>
      <c r="E1858" s="101"/>
      <c r="F1858" s="6" t="s">
        <v>3940</v>
      </c>
      <c r="G1858" s="102">
        <v>2</v>
      </c>
      <c r="H1858" s="102"/>
      <c r="I1858" s="103">
        <v>14.41</v>
      </c>
      <c r="J1858" s="103"/>
      <c r="K1858" s="7">
        <f>TRUNC(TRUNC(G1858,8)*I1858,2)</f>
        <v>28.82</v>
      </c>
    </row>
    <row r="1859" spans="1:11" ht="15" customHeight="1" x14ac:dyDescent="0.25">
      <c r="A1859" s="6" t="s">
        <v>4097</v>
      </c>
      <c r="B1859" s="101" t="s">
        <v>4098</v>
      </c>
      <c r="C1859" s="101"/>
      <c r="D1859" s="101"/>
      <c r="E1859" s="101"/>
      <c r="F1859" s="6" t="s">
        <v>3940</v>
      </c>
      <c r="G1859" s="102">
        <v>3</v>
      </c>
      <c r="H1859" s="102"/>
      <c r="I1859" s="103">
        <v>14.58</v>
      </c>
      <c r="J1859" s="103"/>
      <c r="K1859" s="7">
        <f>TRUNC(TRUNC(G1859,8)*I1859,2)</f>
        <v>43.74</v>
      </c>
    </row>
    <row r="1860" spans="1:11" ht="15" customHeight="1" x14ac:dyDescent="0.25">
      <c r="A1860" s="1"/>
      <c r="B1860" s="1"/>
      <c r="C1860" s="1"/>
      <c r="D1860" s="1"/>
      <c r="E1860" s="1"/>
      <c r="F1860" s="1"/>
      <c r="G1860" s="85" t="s">
        <v>4005</v>
      </c>
      <c r="H1860" s="85"/>
      <c r="I1860" s="85"/>
      <c r="J1860" s="85"/>
      <c r="K1860" s="29">
        <f>SUM(K1857:K1859)</f>
        <v>73.08</v>
      </c>
    </row>
    <row r="1861" spans="1:11" ht="15" customHeight="1" x14ac:dyDescent="0.25">
      <c r="A1861" s="9"/>
      <c r="B1861" s="9"/>
      <c r="C1861" s="9"/>
      <c r="D1861" s="9"/>
      <c r="E1861" s="9"/>
      <c r="F1861" s="9"/>
      <c r="G1861" s="92" t="s">
        <v>4006</v>
      </c>
      <c r="H1861" s="92"/>
      <c r="I1861" s="92"/>
      <c r="J1861" s="92"/>
      <c r="K1861" s="33">
        <f>SUM(K1855,K1860)</f>
        <v>77.435999999999993</v>
      </c>
    </row>
    <row r="1862" spans="1:11" ht="15" customHeight="1" x14ac:dyDescent="0.25">
      <c r="A1862" s="9"/>
      <c r="B1862" s="9"/>
      <c r="C1862" s="9"/>
      <c r="D1862" s="9"/>
      <c r="E1862" s="9"/>
      <c r="F1862" s="9"/>
      <c r="G1862" s="92" t="s">
        <v>4007</v>
      </c>
      <c r="H1862" s="92"/>
      <c r="I1862" s="92"/>
      <c r="J1862" s="92"/>
      <c r="K1862" s="35">
        <v>22.5</v>
      </c>
    </row>
    <row r="1863" spans="1:11" ht="15" customHeight="1" x14ac:dyDescent="0.25">
      <c r="A1863" s="9"/>
      <c r="B1863" s="9"/>
      <c r="C1863" s="9"/>
      <c r="D1863" s="9"/>
      <c r="E1863" s="9"/>
      <c r="F1863" s="9"/>
      <c r="G1863" s="92" t="s">
        <v>4008</v>
      </c>
      <c r="H1863" s="92"/>
      <c r="I1863" s="92"/>
      <c r="J1863" s="92"/>
      <c r="K1863" s="33">
        <f>TRUNC(K1861/K1862,4)</f>
        <v>3.4416000000000002</v>
      </c>
    </row>
    <row r="1864" spans="1:11" ht="15" customHeight="1" x14ac:dyDescent="0.25">
      <c r="A1864" s="9"/>
      <c r="B1864" s="9"/>
      <c r="C1864" s="9"/>
      <c r="D1864" s="9"/>
      <c r="E1864" s="9"/>
      <c r="F1864" s="9"/>
      <c r="G1864" s="92" t="s">
        <v>4029</v>
      </c>
      <c r="H1864" s="92"/>
      <c r="I1864" s="92"/>
      <c r="J1864" s="92"/>
      <c r="K1864" s="33">
        <f>SUM(K1863)</f>
        <v>3.4416000000000002</v>
      </c>
    </row>
    <row r="1865" spans="1:11" ht="15" customHeight="1" x14ac:dyDescent="0.25">
      <c r="A1865" s="9"/>
      <c r="B1865" s="9"/>
      <c r="C1865" s="9"/>
      <c r="D1865" s="9"/>
      <c r="E1865" s="9"/>
      <c r="F1865" s="9"/>
      <c r="G1865" s="92" t="s">
        <v>3913</v>
      </c>
      <c r="H1865" s="92"/>
      <c r="I1865" s="92"/>
      <c r="J1865" s="92"/>
      <c r="K1865" s="29">
        <f>ROUND(SUM(K1864),2)</f>
        <v>3.44</v>
      </c>
    </row>
    <row r="1866" spans="1:11" ht="9.9499999999999993" customHeight="1" x14ac:dyDescent="0.25">
      <c r="A1866" s="9"/>
      <c r="B1866" s="9"/>
      <c r="C1866" s="9"/>
      <c r="D1866" s="9"/>
      <c r="E1866" s="9"/>
      <c r="F1866" s="9"/>
      <c r="G1866" s="100"/>
      <c r="H1866" s="100"/>
      <c r="I1866" s="100"/>
      <c r="J1866" s="100"/>
      <c r="K1866" s="100"/>
    </row>
    <row r="1867" spans="1:11" ht="20.100000000000001" customHeight="1" x14ac:dyDescent="0.25">
      <c r="A1867" s="99" t="s">
        <v>2244</v>
      </c>
      <c r="B1867" s="99"/>
      <c r="C1867" s="99"/>
      <c r="D1867" s="99"/>
      <c r="E1867" s="99"/>
      <c r="F1867" s="99"/>
      <c r="G1867" s="99"/>
      <c r="H1867" s="99"/>
      <c r="I1867" s="99"/>
      <c r="J1867" s="99"/>
      <c r="K1867" s="99"/>
    </row>
    <row r="1868" spans="1:11" ht="15" customHeight="1" x14ac:dyDescent="0.25">
      <c r="A1868" s="93" t="s">
        <v>3893</v>
      </c>
      <c r="B1868" s="93"/>
      <c r="C1868" s="93"/>
      <c r="D1868" s="94" t="s">
        <v>3</v>
      </c>
      <c r="E1868" s="94"/>
      <c r="F1868" s="23" t="s">
        <v>4</v>
      </c>
      <c r="G1868" s="94" t="s">
        <v>3894</v>
      </c>
      <c r="H1868" s="94"/>
      <c r="I1868" s="94" t="s">
        <v>3895</v>
      </c>
      <c r="J1868" s="94"/>
      <c r="K1868" s="23" t="s">
        <v>3896</v>
      </c>
    </row>
    <row r="1869" spans="1:11" ht="15" customHeight="1" x14ac:dyDescent="0.25">
      <c r="A1869" s="24" t="s">
        <v>3951</v>
      </c>
      <c r="B1869" s="95" t="s">
        <v>3952</v>
      </c>
      <c r="C1869" s="95"/>
      <c r="D1869" s="96" t="s">
        <v>3953</v>
      </c>
      <c r="E1869" s="96"/>
      <c r="F1869" s="24" t="s">
        <v>3954</v>
      </c>
      <c r="G1869" s="97">
        <v>4.0000000000000001E-3</v>
      </c>
      <c r="H1869" s="97"/>
      <c r="I1869" s="98">
        <v>215</v>
      </c>
      <c r="J1869" s="98"/>
      <c r="K1869" s="27">
        <f>ROUND(ROUND(G1869,8)*I1869,2)</f>
        <v>0.86</v>
      </c>
    </row>
    <row r="1870" spans="1:11" ht="15" customHeight="1" x14ac:dyDescent="0.25">
      <c r="A1870" s="24" t="s">
        <v>3955</v>
      </c>
      <c r="B1870" s="95" t="s">
        <v>3956</v>
      </c>
      <c r="C1870" s="95"/>
      <c r="D1870" s="96" t="s">
        <v>20</v>
      </c>
      <c r="E1870" s="96"/>
      <c r="F1870" s="24" t="s">
        <v>3903</v>
      </c>
      <c r="G1870" s="97">
        <v>5.0000000000000001E-3</v>
      </c>
      <c r="H1870" s="97"/>
      <c r="I1870" s="98">
        <v>19.37</v>
      </c>
      <c r="J1870" s="98"/>
      <c r="K1870" s="27">
        <f>ROUND(ROUND(G1870,8)*I1870,2)</f>
        <v>0.1</v>
      </c>
    </row>
    <row r="1871" spans="1:11" ht="15" customHeight="1" x14ac:dyDescent="0.25">
      <c r="A1871" s="9"/>
      <c r="B1871" s="9"/>
      <c r="C1871" s="9"/>
      <c r="D1871" s="9"/>
      <c r="E1871" s="9"/>
      <c r="F1871" s="9"/>
      <c r="G1871" s="91" t="s">
        <v>3906</v>
      </c>
      <c r="H1871" s="91"/>
      <c r="I1871" s="91"/>
      <c r="J1871" s="91"/>
      <c r="K1871" s="28">
        <f>SUM(K1869:K1870)</f>
        <v>0.96</v>
      </c>
    </row>
    <row r="1872" spans="1:11" ht="15" customHeight="1" x14ac:dyDescent="0.25">
      <c r="A1872" s="93" t="s">
        <v>3907</v>
      </c>
      <c r="B1872" s="93"/>
      <c r="C1872" s="93"/>
      <c r="D1872" s="94" t="s">
        <v>3</v>
      </c>
      <c r="E1872" s="94"/>
      <c r="F1872" s="23" t="s">
        <v>4</v>
      </c>
      <c r="G1872" s="94" t="s">
        <v>3894</v>
      </c>
      <c r="H1872" s="94"/>
      <c r="I1872" s="94" t="s">
        <v>3895</v>
      </c>
      <c r="J1872" s="94"/>
      <c r="K1872" s="23" t="s">
        <v>3896</v>
      </c>
    </row>
    <row r="1873" spans="1:11" ht="21" customHeight="1" x14ac:dyDescent="0.25">
      <c r="A1873" s="24" t="s">
        <v>3908</v>
      </c>
      <c r="B1873" s="95" t="s">
        <v>3909</v>
      </c>
      <c r="C1873" s="95"/>
      <c r="D1873" s="96" t="s">
        <v>20</v>
      </c>
      <c r="E1873" s="96"/>
      <c r="F1873" s="24" t="s">
        <v>2056</v>
      </c>
      <c r="G1873" s="97">
        <v>0.03</v>
      </c>
      <c r="H1873" s="97"/>
      <c r="I1873" s="98">
        <v>32.24</v>
      </c>
      <c r="J1873" s="98"/>
      <c r="K1873" s="27">
        <f>ROUND(ROUND(G1873,8)*I1873,2)</f>
        <v>0.97</v>
      </c>
    </row>
    <row r="1874" spans="1:11" ht="15" customHeight="1" x14ac:dyDescent="0.25">
      <c r="A1874" s="24" t="s">
        <v>3910</v>
      </c>
      <c r="B1874" s="95" t="s">
        <v>3911</v>
      </c>
      <c r="C1874" s="95"/>
      <c r="D1874" s="96" t="s">
        <v>20</v>
      </c>
      <c r="E1874" s="96"/>
      <c r="F1874" s="24" t="s">
        <v>2056</v>
      </c>
      <c r="G1874" s="97">
        <v>0.03</v>
      </c>
      <c r="H1874" s="97"/>
      <c r="I1874" s="98">
        <v>24.94</v>
      </c>
      <c r="J1874" s="98"/>
      <c r="K1874" s="27">
        <f>ROUND(ROUND(G1874,8)*I1874,2)</f>
        <v>0.75</v>
      </c>
    </row>
    <row r="1875" spans="1:11" ht="18" customHeight="1" x14ac:dyDescent="0.25">
      <c r="A1875" s="9"/>
      <c r="B1875" s="9"/>
      <c r="C1875" s="9"/>
      <c r="D1875" s="9"/>
      <c r="E1875" s="9"/>
      <c r="F1875" s="9"/>
      <c r="G1875" s="91" t="s">
        <v>3912</v>
      </c>
      <c r="H1875" s="91"/>
      <c r="I1875" s="91"/>
      <c r="J1875" s="91"/>
      <c r="K1875" s="28">
        <f>SUM(K1873:K1874)</f>
        <v>1.72</v>
      </c>
    </row>
    <row r="1876" spans="1:11" ht="15" customHeight="1" x14ac:dyDescent="0.25">
      <c r="A1876" s="9"/>
      <c r="B1876" s="9"/>
      <c r="C1876" s="9"/>
      <c r="D1876" s="9"/>
      <c r="E1876" s="9"/>
      <c r="F1876" s="9"/>
      <c r="G1876" s="92" t="s">
        <v>3913</v>
      </c>
      <c r="H1876" s="92"/>
      <c r="I1876" s="92"/>
      <c r="J1876" s="92"/>
      <c r="K1876" s="29">
        <f>ROUND(SUM(K1871,K1875),2)</f>
        <v>2.68</v>
      </c>
    </row>
    <row r="1877" spans="1:11" ht="9.9499999999999993" customHeight="1" x14ac:dyDescent="0.25">
      <c r="A1877" s="9"/>
      <c r="B1877" s="9"/>
      <c r="C1877" s="9"/>
      <c r="D1877" s="9"/>
      <c r="E1877" s="9"/>
      <c r="F1877" s="9"/>
      <c r="G1877" s="100"/>
      <c r="H1877" s="100"/>
      <c r="I1877" s="100"/>
      <c r="J1877" s="100"/>
      <c r="K1877" s="100"/>
    </row>
    <row r="1878" spans="1:11" ht="20.100000000000001" customHeight="1" x14ac:dyDescent="0.25">
      <c r="A1878" s="99" t="s">
        <v>2245</v>
      </c>
      <c r="B1878" s="99"/>
      <c r="C1878" s="99"/>
      <c r="D1878" s="99"/>
      <c r="E1878" s="99"/>
      <c r="F1878" s="99"/>
      <c r="G1878" s="99"/>
      <c r="H1878" s="99"/>
      <c r="I1878" s="99"/>
      <c r="J1878" s="99"/>
      <c r="K1878" s="99"/>
    </row>
    <row r="1879" spans="1:11" ht="15" customHeight="1" x14ac:dyDescent="0.25">
      <c r="A1879" s="93" t="s">
        <v>3916</v>
      </c>
      <c r="B1879" s="93"/>
      <c r="C1879" s="93"/>
      <c r="D1879" s="94" t="s">
        <v>3</v>
      </c>
      <c r="E1879" s="94"/>
      <c r="F1879" s="23" t="s">
        <v>4</v>
      </c>
      <c r="G1879" s="94" t="s">
        <v>3894</v>
      </c>
      <c r="H1879" s="94"/>
      <c r="I1879" s="94" t="s">
        <v>3895</v>
      </c>
      <c r="J1879" s="94"/>
      <c r="K1879" s="23" t="s">
        <v>3896</v>
      </c>
    </row>
    <row r="1880" spans="1:11" ht="29.1" customHeight="1" x14ac:dyDescent="0.25">
      <c r="A1880" s="24" t="s">
        <v>3957</v>
      </c>
      <c r="B1880" s="95" t="s">
        <v>3958</v>
      </c>
      <c r="C1880" s="95"/>
      <c r="D1880" s="96" t="s">
        <v>20</v>
      </c>
      <c r="E1880" s="96"/>
      <c r="F1880" s="24" t="s">
        <v>3936</v>
      </c>
      <c r="G1880" s="97">
        <v>2.8999999999999998E-3</v>
      </c>
      <c r="H1880" s="97"/>
      <c r="I1880" s="98">
        <v>75.540000000000006</v>
      </c>
      <c r="J1880" s="98"/>
      <c r="K1880" s="27">
        <f>TRUNC(TRUNC(G1880,8)*I1880,2)</f>
        <v>0.21</v>
      </c>
    </row>
    <row r="1881" spans="1:11" ht="29.1" customHeight="1" x14ac:dyDescent="0.25">
      <c r="A1881" s="24" t="s">
        <v>3959</v>
      </c>
      <c r="B1881" s="95" t="s">
        <v>3960</v>
      </c>
      <c r="C1881" s="95"/>
      <c r="D1881" s="96" t="s">
        <v>20</v>
      </c>
      <c r="E1881" s="96"/>
      <c r="F1881" s="24" t="s">
        <v>30</v>
      </c>
      <c r="G1881" s="97">
        <v>1.6999999999999999E-3</v>
      </c>
      <c r="H1881" s="97"/>
      <c r="I1881" s="98">
        <v>198.53</v>
      </c>
      <c r="J1881" s="98"/>
      <c r="K1881" s="27">
        <f>TRUNC(TRUNC(G1881,8)*I1881,2)</f>
        <v>0.33</v>
      </c>
    </row>
    <row r="1882" spans="1:11" ht="18" customHeight="1" x14ac:dyDescent="0.25">
      <c r="A1882" s="9"/>
      <c r="B1882" s="9"/>
      <c r="C1882" s="9"/>
      <c r="D1882" s="9"/>
      <c r="E1882" s="9"/>
      <c r="F1882" s="9"/>
      <c r="G1882" s="91" t="s">
        <v>3919</v>
      </c>
      <c r="H1882" s="91"/>
      <c r="I1882" s="91"/>
      <c r="J1882" s="91"/>
      <c r="K1882" s="28">
        <f>SUM(K1880:K1881)</f>
        <v>0.54</v>
      </c>
    </row>
    <row r="1883" spans="1:11" ht="15" customHeight="1" x14ac:dyDescent="0.25">
      <c r="A1883" s="93" t="s">
        <v>3907</v>
      </c>
      <c r="B1883" s="93"/>
      <c r="C1883" s="93"/>
      <c r="D1883" s="94" t="s">
        <v>3</v>
      </c>
      <c r="E1883" s="94"/>
      <c r="F1883" s="23" t="s">
        <v>4</v>
      </c>
      <c r="G1883" s="94" t="s">
        <v>3894</v>
      </c>
      <c r="H1883" s="94"/>
      <c r="I1883" s="94" t="s">
        <v>3895</v>
      </c>
      <c r="J1883" s="94"/>
      <c r="K1883" s="23" t="s">
        <v>3896</v>
      </c>
    </row>
    <row r="1884" spans="1:11" ht="15" customHeight="1" x14ac:dyDescent="0.25">
      <c r="A1884" s="24" t="s">
        <v>3961</v>
      </c>
      <c r="B1884" s="95" t="s">
        <v>3962</v>
      </c>
      <c r="C1884" s="95"/>
      <c r="D1884" s="96" t="s">
        <v>20</v>
      </c>
      <c r="E1884" s="96"/>
      <c r="F1884" s="24" t="s">
        <v>2056</v>
      </c>
      <c r="G1884" s="97">
        <v>4.5999999999999999E-3</v>
      </c>
      <c r="H1884" s="97"/>
      <c r="I1884" s="98">
        <v>29.5</v>
      </c>
      <c r="J1884" s="98"/>
      <c r="K1884" s="27">
        <f>TRUNC(TRUNC(G1884,8)*I1884,2)</f>
        <v>0.13</v>
      </c>
    </row>
    <row r="1885" spans="1:11" ht="18" customHeight="1" x14ac:dyDescent="0.25">
      <c r="A1885" s="9"/>
      <c r="B1885" s="9"/>
      <c r="C1885" s="9"/>
      <c r="D1885" s="9"/>
      <c r="E1885" s="9"/>
      <c r="F1885" s="9"/>
      <c r="G1885" s="91" t="s">
        <v>3912</v>
      </c>
      <c r="H1885" s="91"/>
      <c r="I1885" s="91"/>
      <c r="J1885" s="91"/>
      <c r="K1885" s="28">
        <f>SUM(K1884:K1884)</f>
        <v>0.13</v>
      </c>
    </row>
    <row r="1886" spans="1:11" ht="15" customHeight="1" x14ac:dyDescent="0.25">
      <c r="A1886" s="9"/>
      <c r="B1886" s="9"/>
      <c r="C1886" s="9"/>
      <c r="D1886" s="9"/>
      <c r="E1886" s="9"/>
      <c r="F1886" s="9"/>
      <c r="G1886" s="92" t="s">
        <v>3913</v>
      </c>
      <c r="H1886" s="92"/>
      <c r="I1886" s="92"/>
      <c r="J1886" s="92"/>
      <c r="K1886" s="29">
        <f>ROUND(SUM(K1882,K1885),2)</f>
        <v>0.67</v>
      </c>
    </row>
    <row r="1887" spans="1:11" ht="9.9499999999999993" customHeight="1" x14ac:dyDescent="0.25">
      <c r="A1887" s="9"/>
      <c r="B1887" s="9"/>
      <c r="C1887" s="9"/>
      <c r="D1887" s="9"/>
      <c r="E1887" s="9"/>
      <c r="F1887" s="9"/>
      <c r="G1887" s="100"/>
      <c r="H1887" s="100"/>
      <c r="I1887" s="100"/>
      <c r="J1887" s="100"/>
      <c r="K1887" s="100"/>
    </row>
    <row r="1888" spans="1:11" ht="20.100000000000001" customHeight="1" x14ac:dyDescent="0.25">
      <c r="A1888" s="99" t="s">
        <v>2246</v>
      </c>
      <c r="B1888" s="99"/>
      <c r="C1888" s="99"/>
      <c r="D1888" s="99"/>
      <c r="E1888" s="99"/>
      <c r="F1888" s="99"/>
      <c r="G1888" s="99"/>
      <c r="H1888" s="99"/>
      <c r="I1888" s="99"/>
      <c r="J1888" s="99"/>
      <c r="K1888" s="99"/>
    </row>
    <row r="1889" spans="1:11" ht="15" customHeight="1" x14ac:dyDescent="0.25">
      <c r="A1889" s="93" t="s">
        <v>3916</v>
      </c>
      <c r="B1889" s="93"/>
      <c r="C1889" s="93"/>
      <c r="D1889" s="94" t="s">
        <v>3</v>
      </c>
      <c r="E1889" s="94"/>
      <c r="F1889" s="23" t="s">
        <v>4</v>
      </c>
      <c r="G1889" s="94" t="s">
        <v>3894</v>
      </c>
      <c r="H1889" s="94"/>
      <c r="I1889" s="94" t="s">
        <v>3895</v>
      </c>
      <c r="J1889" s="94"/>
      <c r="K1889" s="23" t="s">
        <v>3896</v>
      </c>
    </row>
    <row r="1890" spans="1:11" ht="29.1" customHeight="1" x14ac:dyDescent="0.25">
      <c r="A1890" s="24" t="s">
        <v>3957</v>
      </c>
      <c r="B1890" s="95" t="s">
        <v>3958</v>
      </c>
      <c r="C1890" s="95"/>
      <c r="D1890" s="96" t="s">
        <v>20</v>
      </c>
      <c r="E1890" s="96"/>
      <c r="F1890" s="24" t="s">
        <v>3936</v>
      </c>
      <c r="G1890" s="97">
        <v>1.95E-2</v>
      </c>
      <c r="H1890" s="97"/>
      <c r="I1890" s="98">
        <v>75.540000000000006</v>
      </c>
      <c r="J1890" s="98"/>
      <c r="K1890" s="27">
        <f>TRUNC(TRUNC(G1890,8)*I1890,2)</f>
        <v>1.47</v>
      </c>
    </row>
    <row r="1891" spans="1:11" ht="29.1" customHeight="1" x14ac:dyDescent="0.25">
      <c r="A1891" s="24" t="s">
        <v>3959</v>
      </c>
      <c r="B1891" s="95" t="s">
        <v>3960</v>
      </c>
      <c r="C1891" s="95"/>
      <c r="D1891" s="96" t="s">
        <v>20</v>
      </c>
      <c r="E1891" s="96"/>
      <c r="F1891" s="24" t="s">
        <v>30</v>
      </c>
      <c r="G1891" s="97">
        <v>1.15E-2</v>
      </c>
      <c r="H1891" s="97"/>
      <c r="I1891" s="98">
        <v>198.53</v>
      </c>
      <c r="J1891" s="98"/>
      <c r="K1891" s="27">
        <f>TRUNC(TRUNC(G1891,8)*I1891,2)</f>
        <v>2.2799999999999998</v>
      </c>
    </row>
    <row r="1892" spans="1:11" ht="18" customHeight="1" x14ac:dyDescent="0.25">
      <c r="A1892" s="9"/>
      <c r="B1892" s="9"/>
      <c r="C1892" s="9"/>
      <c r="D1892" s="9"/>
      <c r="E1892" s="9"/>
      <c r="F1892" s="9"/>
      <c r="G1892" s="91" t="s">
        <v>3919</v>
      </c>
      <c r="H1892" s="91"/>
      <c r="I1892" s="91"/>
      <c r="J1892" s="91"/>
      <c r="K1892" s="28">
        <f>SUM(K1890:K1891)</f>
        <v>3.75</v>
      </c>
    </row>
    <row r="1893" spans="1:11" ht="15" customHeight="1" x14ac:dyDescent="0.25">
      <c r="A1893" s="93" t="s">
        <v>3907</v>
      </c>
      <c r="B1893" s="93"/>
      <c r="C1893" s="93"/>
      <c r="D1893" s="94" t="s">
        <v>3</v>
      </c>
      <c r="E1893" s="94"/>
      <c r="F1893" s="23" t="s">
        <v>4</v>
      </c>
      <c r="G1893" s="94" t="s">
        <v>3894</v>
      </c>
      <c r="H1893" s="94"/>
      <c r="I1893" s="94" t="s">
        <v>3895</v>
      </c>
      <c r="J1893" s="94"/>
      <c r="K1893" s="23" t="s">
        <v>3896</v>
      </c>
    </row>
    <row r="1894" spans="1:11" ht="15" customHeight="1" x14ac:dyDescent="0.25">
      <c r="A1894" s="24" t="s">
        <v>3910</v>
      </c>
      <c r="B1894" s="95" t="s">
        <v>3911</v>
      </c>
      <c r="C1894" s="95"/>
      <c r="D1894" s="96" t="s">
        <v>20</v>
      </c>
      <c r="E1894" s="96"/>
      <c r="F1894" s="24" t="s">
        <v>2056</v>
      </c>
      <c r="G1894" s="97">
        <v>3.1E-2</v>
      </c>
      <c r="H1894" s="97"/>
      <c r="I1894" s="98">
        <v>24.94</v>
      </c>
      <c r="J1894" s="98"/>
      <c r="K1894" s="27">
        <f>TRUNC(TRUNC(G1894,8)*I1894,2)</f>
        <v>0.77</v>
      </c>
    </row>
    <row r="1895" spans="1:11" ht="18" customHeight="1" x14ac:dyDescent="0.25">
      <c r="A1895" s="9"/>
      <c r="B1895" s="9"/>
      <c r="C1895" s="9"/>
      <c r="D1895" s="9"/>
      <c r="E1895" s="9"/>
      <c r="F1895" s="9"/>
      <c r="G1895" s="91" t="s">
        <v>3912</v>
      </c>
      <c r="H1895" s="91"/>
      <c r="I1895" s="91"/>
      <c r="J1895" s="91"/>
      <c r="K1895" s="28">
        <f>SUM(K1894:K1894)</f>
        <v>0.77</v>
      </c>
    </row>
    <row r="1896" spans="1:11" ht="15" customHeight="1" x14ac:dyDescent="0.25">
      <c r="A1896" s="9"/>
      <c r="B1896" s="9"/>
      <c r="C1896" s="9"/>
      <c r="D1896" s="9"/>
      <c r="E1896" s="9"/>
      <c r="F1896" s="9"/>
      <c r="G1896" s="92" t="s">
        <v>3913</v>
      </c>
      <c r="H1896" s="92"/>
      <c r="I1896" s="92"/>
      <c r="J1896" s="92"/>
      <c r="K1896" s="29">
        <f>ROUND(SUM(K1892,K1895),2)</f>
        <v>4.5199999999999996</v>
      </c>
    </row>
    <row r="1897" spans="1:11" ht="9.9499999999999993" customHeight="1" x14ac:dyDescent="0.25">
      <c r="A1897" s="9"/>
      <c r="B1897" s="9"/>
      <c r="C1897" s="9"/>
      <c r="D1897" s="9"/>
      <c r="E1897" s="9"/>
      <c r="F1897" s="9"/>
      <c r="G1897" s="100"/>
      <c r="H1897" s="100"/>
      <c r="I1897" s="100"/>
      <c r="J1897" s="100"/>
      <c r="K1897" s="100"/>
    </row>
    <row r="1898" spans="1:11" ht="20.100000000000001" customHeight="1" x14ac:dyDescent="0.25">
      <c r="A1898" s="99" t="s">
        <v>2247</v>
      </c>
      <c r="B1898" s="99"/>
      <c r="C1898" s="99"/>
      <c r="D1898" s="99"/>
      <c r="E1898" s="99"/>
      <c r="F1898" s="99"/>
      <c r="G1898" s="99"/>
      <c r="H1898" s="99"/>
      <c r="I1898" s="99"/>
      <c r="J1898" s="99"/>
      <c r="K1898" s="99"/>
    </row>
    <row r="1899" spans="1:11" ht="15" customHeight="1" x14ac:dyDescent="0.25">
      <c r="A1899" s="93" t="s">
        <v>3916</v>
      </c>
      <c r="B1899" s="93"/>
      <c r="C1899" s="93"/>
      <c r="D1899" s="94" t="s">
        <v>3</v>
      </c>
      <c r="E1899" s="94"/>
      <c r="F1899" s="23" t="s">
        <v>4</v>
      </c>
      <c r="G1899" s="94" t="s">
        <v>3894</v>
      </c>
      <c r="H1899" s="94"/>
      <c r="I1899" s="94" t="s">
        <v>3895</v>
      </c>
      <c r="J1899" s="94"/>
      <c r="K1899" s="23" t="s">
        <v>3896</v>
      </c>
    </row>
    <row r="1900" spans="1:11" ht="29.1" customHeight="1" x14ac:dyDescent="0.25">
      <c r="A1900" s="24" t="s">
        <v>3963</v>
      </c>
      <c r="B1900" s="95" t="s">
        <v>3964</v>
      </c>
      <c r="C1900" s="95"/>
      <c r="D1900" s="96" t="s">
        <v>20</v>
      </c>
      <c r="E1900" s="96"/>
      <c r="F1900" s="24" t="s">
        <v>3936</v>
      </c>
      <c r="G1900" s="97">
        <v>0.86950000000000005</v>
      </c>
      <c r="H1900" s="97"/>
      <c r="I1900" s="98">
        <v>8.9</v>
      </c>
      <c r="J1900" s="98"/>
      <c r="K1900" s="27">
        <f>TRUNC(TRUNC(G1900,8)*I1900,2)</f>
        <v>7.73</v>
      </c>
    </row>
    <row r="1901" spans="1:11" ht="29.1" customHeight="1" x14ac:dyDescent="0.25">
      <c r="A1901" s="24" t="s">
        <v>3965</v>
      </c>
      <c r="B1901" s="95" t="s">
        <v>3966</v>
      </c>
      <c r="C1901" s="95"/>
      <c r="D1901" s="96" t="s">
        <v>20</v>
      </c>
      <c r="E1901" s="96"/>
      <c r="F1901" s="24" t="s">
        <v>30</v>
      </c>
      <c r="G1901" s="97">
        <v>1.137</v>
      </c>
      <c r="H1901" s="97"/>
      <c r="I1901" s="98">
        <v>32.76</v>
      </c>
      <c r="J1901" s="98"/>
      <c r="K1901" s="27">
        <f>TRUNC(TRUNC(G1901,8)*I1901,2)</f>
        <v>37.24</v>
      </c>
    </row>
    <row r="1902" spans="1:11" ht="21" customHeight="1" x14ac:dyDescent="0.25">
      <c r="A1902" s="24" t="s">
        <v>3967</v>
      </c>
      <c r="B1902" s="95" t="s">
        <v>3968</v>
      </c>
      <c r="C1902" s="95"/>
      <c r="D1902" s="96" t="s">
        <v>20</v>
      </c>
      <c r="E1902" s="96"/>
      <c r="F1902" s="24" t="s">
        <v>3936</v>
      </c>
      <c r="G1902" s="97">
        <v>0.86950000000000005</v>
      </c>
      <c r="H1902" s="97"/>
      <c r="I1902" s="98">
        <v>27.59</v>
      </c>
      <c r="J1902" s="98"/>
      <c r="K1902" s="27">
        <f>TRUNC(TRUNC(G1902,8)*I1902,2)</f>
        <v>23.98</v>
      </c>
    </row>
    <row r="1903" spans="1:11" ht="21" customHeight="1" x14ac:dyDescent="0.25">
      <c r="A1903" s="24" t="s">
        <v>3969</v>
      </c>
      <c r="B1903" s="95" t="s">
        <v>3970</v>
      </c>
      <c r="C1903" s="95"/>
      <c r="D1903" s="96" t="s">
        <v>20</v>
      </c>
      <c r="E1903" s="96"/>
      <c r="F1903" s="24" t="s">
        <v>30</v>
      </c>
      <c r="G1903" s="97">
        <v>1.137</v>
      </c>
      <c r="H1903" s="97"/>
      <c r="I1903" s="98">
        <v>28.09</v>
      </c>
      <c r="J1903" s="98"/>
      <c r="K1903" s="27">
        <f>TRUNC(TRUNC(G1903,8)*I1903,2)</f>
        <v>31.93</v>
      </c>
    </row>
    <row r="1904" spans="1:11" ht="18" customHeight="1" x14ac:dyDescent="0.25">
      <c r="A1904" s="9"/>
      <c r="B1904" s="9"/>
      <c r="C1904" s="9"/>
      <c r="D1904" s="9"/>
      <c r="E1904" s="9"/>
      <c r="F1904" s="9"/>
      <c r="G1904" s="91" t="s">
        <v>3919</v>
      </c>
      <c r="H1904" s="91"/>
      <c r="I1904" s="91"/>
      <c r="J1904" s="91"/>
      <c r="K1904" s="28">
        <f>SUM(K1900:K1903)</f>
        <v>100.88</v>
      </c>
    </row>
    <row r="1905" spans="1:11" ht="15" customHeight="1" x14ac:dyDescent="0.25">
      <c r="A1905" s="93" t="s">
        <v>3907</v>
      </c>
      <c r="B1905" s="93"/>
      <c r="C1905" s="93"/>
      <c r="D1905" s="94" t="s">
        <v>3</v>
      </c>
      <c r="E1905" s="94"/>
      <c r="F1905" s="23" t="s">
        <v>4</v>
      </c>
      <c r="G1905" s="94" t="s">
        <v>3894</v>
      </c>
      <c r="H1905" s="94"/>
      <c r="I1905" s="94" t="s">
        <v>3895</v>
      </c>
      <c r="J1905" s="94"/>
      <c r="K1905" s="23" t="s">
        <v>3896</v>
      </c>
    </row>
    <row r="1906" spans="1:11" ht="15" customHeight="1" x14ac:dyDescent="0.25">
      <c r="A1906" s="24" t="s">
        <v>3971</v>
      </c>
      <c r="B1906" s="95" t="s">
        <v>3972</v>
      </c>
      <c r="C1906" s="95"/>
      <c r="D1906" s="96" t="s">
        <v>20</v>
      </c>
      <c r="E1906" s="96"/>
      <c r="F1906" s="24" t="s">
        <v>2056</v>
      </c>
      <c r="G1906" s="97">
        <v>7.22E-2</v>
      </c>
      <c r="H1906" s="97"/>
      <c r="I1906" s="98">
        <v>32.69</v>
      </c>
      <c r="J1906" s="98"/>
      <c r="K1906" s="27">
        <f>TRUNC(TRUNC(G1906,8)*I1906,2)</f>
        <v>2.36</v>
      </c>
    </row>
    <row r="1907" spans="1:11" ht="15" customHeight="1" x14ac:dyDescent="0.25">
      <c r="A1907" s="24" t="s">
        <v>3910</v>
      </c>
      <c r="B1907" s="95" t="s">
        <v>3911</v>
      </c>
      <c r="C1907" s="95"/>
      <c r="D1907" s="96" t="s">
        <v>20</v>
      </c>
      <c r="E1907" s="96"/>
      <c r="F1907" s="24" t="s">
        <v>2056</v>
      </c>
      <c r="G1907" s="97">
        <v>0.44790000000000002</v>
      </c>
      <c r="H1907" s="97"/>
      <c r="I1907" s="98">
        <v>24.94</v>
      </c>
      <c r="J1907" s="98"/>
      <c r="K1907" s="27">
        <f>TRUNC(TRUNC(G1907,8)*I1907,2)</f>
        <v>11.17</v>
      </c>
    </row>
    <row r="1908" spans="1:11" ht="18" customHeight="1" x14ac:dyDescent="0.25">
      <c r="A1908" s="9"/>
      <c r="B1908" s="9"/>
      <c r="C1908" s="9"/>
      <c r="D1908" s="9"/>
      <c r="E1908" s="9"/>
      <c r="F1908" s="9"/>
      <c r="G1908" s="91" t="s">
        <v>3912</v>
      </c>
      <c r="H1908" s="91"/>
      <c r="I1908" s="91"/>
      <c r="J1908" s="91"/>
      <c r="K1908" s="28">
        <f>SUM(K1906:K1907)</f>
        <v>13.53</v>
      </c>
    </row>
    <row r="1909" spans="1:11" ht="15" customHeight="1" x14ac:dyDescent="0.25">
      <c r="A1909" s="9"/>
      <c r="B1909" s="9"/>
      <c r="C1909" s="9"/>
      <c r="D1909" s="9"/>
      <c r="E1909" s="9"/>
      <c r="F1909" s="9"/>
      <c r="G1909" s="92" t="s">
        <v>3913</v>
      </c>
      <c r="H1909" s="92"/>
      <c r="I1909" s="92"/>
      <c r="J1909" s="92"/>
      <c r="K1909" s="29">
        <f>ROUND(SUM(K1904,K1908),2)</f>
        <v>114.41</v>
      </c>
    </row>
    <row r="1910" spans="1:11" ht="9.9499999999999993" customHeight="1" x14ac:dyDescent="0.25">
      <c r="A1910" s="9"/>
      <c r="B1910" s="9"/>
      <c r="C1910" s="9"/>
      <c r="D1910" s="9"/>
      <c r="E1910" s="9"/>
      <c r="F1910" s="9"/>
      <c r="G1910" s="100"/>
      <c r="H1910" s="100"/>
      <c r="I1910" s="100"/>
      <c r="J1910" s="100"/>
      <c r="K1910" s="100"/>
    </row>
    <row r="1911" spans="1:11" ht="20.100000000000001" customHeight="1" x14ac:dyDescent="0.25">
      <c r="A1911" s="99" t="s">
        <v>2248</v>
      </c>
      <c r="B1911" s="99"/>
      <c r="C1911" s="99"/>
      <c r="D1911" s="99"/>
      <c r="E1911" s="99"/>
      <c r="F1911" s="99"/>
      <c r="G1911" s="99"/>
      <c r="H1911" s="99"/>
      <c r="I1911" s="99"/>
      <c r="J1911" s="99"/>
      <c r="K1911" s="99"/>
    </row>
    <row r="1912" spans="1:11" ht="15" customHeight="1" x14ac:dyDescent="0.25">
      <c r="A1912" s="93" t="s">
        <v>3916</v>
      </c>
      <c r="B1912" s="93"/>
      <c r="C1912" s="93"/>
      <c r="D1912" s="94" t="s">
        <v>3</v>
      </c>
      <c r="E1912" s="94"/>
      <c r="F1912" s="23" t="s">
        <v>4</v>
      </c>
      <c r="G1912" s="94" t="s">
        <v>3894</v>
      </c>
      <c r="H1912" s="94"/>
      <c r="I1912" s="94" t="s">
        <v>3895</v>
      </c>
      <c r="J1912" s="94"/>
      <c r="K1912" s="23" t="s">
        <v>3896</v>
      </c>
    </row>
    <row r="1913" spans="1:11" ht="38.1" customHeight="1" x14ac:dyDescent="0.25">
      <c r="A1913" s="24" t="s">
        <v>3973</v>
      </c>
      <c r="B1913" s="95" t="s">
        <v>3974</v>
      </c>
      <c r="C1913" s="95"/>
      <c r="D1913" s="96" t="s">
        <v>20</v>
      </c>
      <c r="E1913" s="96"/>
      <c r="F1913" s="24" t="s">
        <v>3936</v>
      </c>
      <c r="G1913" s="97">
        <v>6.3E-3</v>
      </c>
      <c r="H1913" s="97"/>
      <c r="I1913" s="98">
        <v>94.61</v>
      </c>
      <c r="J1913" s="98"/>
      <c r="K1913" s="27">
        <f>TRUNC(TRUNC(G1913,8)*I1913,2)</f>
        <v>0.59</v>
      </c>
    </row>
    <row r="1914" spans="1:11" ht="38.1" customHeight="1" x14ac:dyDescent="0.25">
      <c r="A1914" s="24" t="s">
        <v>3975</v>
      </c>
      <c r="B1914" s="95" t="s">
        <v>3976</v>
      </c>
      <c r="C1914" s="95"/>
      <c r="D1914" s="96" t="s">
        <v>20</v>
      </c>
      <c r="E1914" s="96"/>
      <c r="F1914" s="24" t="s">
        <v>30</v>
      </c>
      <c r="G1914" s="97">
        <v>1.0200000000000001E-2</v>
      </c>
      <c r="H1914" s="97"/>
      <c r="I1914" s="98">
        <v>370.94</v>
      </c>
      <c r="J1914" s="98"/>
      <c r="K1914" s="27">
        <f>TRUNC(TRUNC(G1914,8)*I1914,2)</f>
        <v>3.78</v>
      </c>
    </row>
    <row r="1915" spans="1:11" ht="29.1" customHeight="1" x14ac:dyDescent="0.25">
      <c r="A1915" s="24" t="s">
        <v>3977</v>
      </c>
      <c r="B1915" s="95" t="s">
        <v>3978</v>
      </c>
      <c r="C1915" s="95"/>
      <c r="D1915" s="96" t="s">
        <v>20</v>
      </c>
      <c r="E1915" s="96"/>
      <c r="F1915" s="24" t="s">
        <v>3936</v>
      </c>
      <c r="G1915" s="97">
        <v>4.8999999999999998E-3</v>
      </c>
      <c r="H1915" s="97"/>
      <c r="I1915" s="98">
        <v>74.180000000000007</v>
      </c>
      <c r="J1915" s="98"/>
      <c r="K1915" s="27">
        <f>TRUNC(TRUNC(G1915,8)*I1915,2)</f>
        <v>0.36</v>
      </c>
    </row>
    <row r="1916" spans="1:11" ht="29.1" customHeight="1" x14ac:dyDescent="0.25">
      <c r="A1916" s="24" t="s">
        <v>3979</v>
      </c>
      <c r="B1916" s="95" t="s">
        <v>3980</v>
      </c>
      <c r="C1916" s="95"/>
      <c r="D1916" s="96" t="s">
        <v>20</v>
      </c>
      <c r="E1916" s="96"/>
      <c r="F1916" s="24" t="s">
        <v>30</v>
      </c>
      <c r="G1916" s="97">
        <v>5.5999999999999999E-3</v>
      </c>
      <c r="H1916" s="97"/>
      <c r="I1916" s="98">
        <v>166.79</v>
      </c>
      <c r="J1916" s="98"/>
      <c r="K1916" s="27">
        <f>TRUNC(TRUNC(G1916,8)*I1916,2)</f>
        <v>0.93</v>
      </c>
    </row>
    <row r="1917" spans="1:11" ht="18" customHeight="1" x14ac:dyDescent="0.25">
      <c r="A1917" s="9"/>
      <c r="B1917" s="9"/>
      <c r="C1917" s="9"/>
      <c r="D1917" s="9"/>
      <c r="E1917" s="9"/>
      <c r="F1917" s="9"/>
      <c r="G1917" s="91" t="s">
        <v>3919</v>
      </c>
      <c r="H1917" s="91"/>
      <c r="I1917" s="91"/>
      <c r="J1917" s="91"/>
      <c r="K1917" s="28">
        <f>SUM(K1913:K1916)</f>
        <v>5.66</v>
      </c>
    </row>
    <row r="1918" spans="1:11" ht="15" customHeight="1" x14ac:dyDescent="0.25">
      <c r="A1918" s="9"/>
      <c r="B1918" s="9"/>
      <c r="C1918" s="9"/>
      <c r="D1918" s="9"/>
      <c r="E1918" s="9"/>
      <c r="F1918" s="9"/>
      <c r="G1918" s="92" t="s">
        <v>3913</v>
      </c>
      <c r="H1918" s="92"/>
      <c r="I1918" s="92"/>
      <c r="J1918" s="92"/>
      <c r="K1918" s="29">
        <f>ROUND(SUM(K1917),2)</f>
        <v>5.66</v>
      </c>
    </row>
    <row r="1919" spans="1:11" ht="9.9499999999999993" customHeight="1" x14ac:dyDescent="0.25">
      <c r="A1919" s="9"/>
      <c r="B1919" s="9"/>
      <c r="C1919" s="9"/>
      <c r="D1919" s="9"/>
      <c r="E1919" s="9"/>
      <c r="F1919" s="9"/>
      <c r="G1919" s="100"/>
      <c r="H1919" s="100"/>
      <c r="I1919" s="100"/>
      <c r="J1919" s="100"/>
      <c r="K1919" s="100"/>
    </row>
    <row r="1920" spans="1:11" ht="20.100000000000001" customHeight="1" x14ac:dyDescent="0.25">
      <c r="A1920" s="99" t="s">
        <v>2249</v>
      </c>
      <c r="B1920" s="99"/>
      <c r="C1920" s="99"/>
      <c r="D1920" s="99"/>
      <c r="E1920" s="99"/>
      <c r="F1920" s="99"/>
      <c r="G1920" s="99"/>
      <c r="H1920" s="99"/>
      <c r="I1920" s="99"/>
      <c r="J1920" s="99"/>
      <c r="K1920" s="99"/>
    </row>
    <row r="1921" spans="1:11" ht="15" customHeight="1" x14ac:dyDescent="0.25">
      <c r="A1921" s="93" t="s">
        <v>3916</v>
      </c>
      <c r="B1921" s="93"/>
      <c r="C1921" s="93"/>
      <c r="D1921" s="94" t="s">
        <v>3</v>
      </c>
      <c r="E1921" s="94"/>
      <c r="F1921" s="23" t="s">
        <v>4</v>
      </c>
      <c r="G1921" s="94" t="s">
        <v>3894</v>
      </c>
      <c r="H1921" s="94"/>
      <c r="I1921" s="94" t="s">
        <v>3895</v>
      </c>
      <c r="J1921" s="94"/>
      <c r="K1921" s="23" t="s">
        <v>3896</v>
      </c>
    </row>
    <row r="1922" spans="1:11" ht="38.1" customHeight="1" x14ac:dyDescent="0.25">
      <c r="A1922" s="24" t="s">
        <v>3973</v>
      </c>
      <c r="B1922" s="95" t="s">
        <v>3974</v>
      </c>
      <c r="C1922" s="95"/>
      <c r="D1922" s="96" t="s">
        <v>20</v>
      </c>
      <c r="E1922" s="96"/>
      <c r="F1922" s="24" t="s">
        <v>3936</v>
      </c>
      <c r="G1922" s="97">
        <v>1.2999999999999999E-3</v>
      </c>
      <c r="H1922" s="97"/>
      <c r="I1922" s="98">
        <v>94.61</v>
      </c>
      <c r="J1922" s="98"/>
      <c r="K1922" s="27">
        <f>TRUNC(TRUNC(G1922,8)*I1922,2)</f>
        <v>0.12</v>
      </c>
    </row>
    <row r="1923" spans="1:11" ht="38.1" customHeight="1" x14ac:dyDescent="0.25">
      <c r="A1923" s="24" t="s">
        <v>3975</v>
      </c>
      <c r="B1923" s="95" t="s">
        <v>3976</v>
      </c>
      <c r="C1923" s="95"/>
      <c r="D1923" s="96" t="s">
        <v>20</v>
      </c>
      <c r="E1923" s="96"/>
      <c r="F1923" s="24" t="s">
        <v>30</v>
      </c>
      <c r="G1923" s="97">
        <v>3.0999999999999999E-3</v>
      </c>
      <c r="H1923" s="97"/>
      <c r="I1923" s="98">
        <v>370.94</v>
      </c>
      <c r="J1923" s="98"/>
      <c r="K1923" s="27">
        <f>TRUNC(TRUNC(G1923,8)*I1923,2)</f>
        <v>1.1399999999999999</v>
      </c>
    </row>
    <row r="1924" spans="1:11" ht="18" customHeight="1" x14ac:dyDescent="0.25">
      <c r="A1924" s="9"/>
      <c r="B1924" s="9"/>
      <c r="C1924" s="9"/>
      <c r="D1924" s="9"/>
      <c r="E1924" s="9"/>
      <c r="F1924" s="9"/>
      <c r="G1924" s="91" t="s">
        <v>3919</v>
      </c>
      <c r="H1924" s="91"/>
      <c r="I1924" s="91"/>
      <c r="J1924" s="91"/>
      <c r="K1924" s="28">
        <f>SUM(K1922:K1923)</f>
        <v>1.2599999999999998</v>
      </c>
    </row>
    <row r="1925" spans="1:11" ht="15" customHeight="1" x14ac:dyDescent="0.25">
      <c r="A1925" s="9"/>
      <c r="B1925" s="9"/>
      <c r="C1925" s="9"/>
      <c r="D1925" s="9"/>
      <c r="E1925" s="9"/>
      <c r="F1925" s="9"/>
      <c r="G1925" s="92" t="s">
        <v>3913</v>
      </c>
      <c r="H1925" s="92"/>
      <c r="I1925" s="92"/>
      <c r="J1925" s="92"/>
      <c r="K1925" s="29">
        <f>ROUND(SUM(K1924),2)</f>
        <v>1.26</v>
      </c>
    </row>
    <row r="1926" spans="1:11" ht="9.9499999999999993" customHeight="1" x14ac:dyDescent="0.25">
      <c r="A1926" s="9"/>
      <c r="B1926" s="9"/>
      <c r="C1926" s="9"/>
      <c r="D1926" s="9"/>
      <c r="E1926" s="9"/>
      <c r="F1926" s="9"/>
      <c r="G1926" s="100"/>
      <c r="H1926" s="100"/>
      <c r="I1926" s="100"/>
      <c r="J1926" s="100"/>
      <c r="K1926" s="100"/>
    </row>
    <row r="1927" spans="1:11" ht="20.100000000000001" customHeight="1" x14ac:dyDescent="0.25">
      <c r="A1927" s="99" t="s">
        <v>2250</v>
      </c>
      <c r="B1927" s="99"/>
      <c r="C1927" s="99"/>
      <c r="D1927" s="99"/>
      <c r="E1927" s="99"/>
      <c r="F1927" s="99"/>
      <c r="G1927" s="99"/>
      <c r="H1927" s="99"/>
      <c r="I1927" s="99"/>
      <c r="J1927" s="99"/>
      <c r="K1927" s="99"/>
    </row>
    <row r="1928" spans="1:11" ht="15" customHeight="1" x14ac:dyDescent="0.25">
      <c r="A1928" s="93" t="s">
        <v>3916</v>
      </c>
      <c r="B1928" s="93"/>
      <c r="C1928" s="93"/>
      <c r="D1928" s="94" t="s">
        <v>3</v>
      </c>
      <c r="E1928" s="94"/>
      <c r="F1928" s="23" t="s">
        <v>4</v>
      </c>
      <c r="G1928" s="94" t="s">
        <v>3894</v>
      </c>
      <c r="H1928" s="94"/>
      <c r="I1928" s="94" t="s">
        <v>3895</v>
      </c>
      <c r="J1928" s="94"/>
      <c r="K1928" s="23" t="s">
        <v>3896</v>
      </c>
    </row>
    <row r="1929" spans="1:11" ht="38.1" customHeight="1" x14ac:dyDescent="0.25">
      <c r="A1929" s="24" t="s">
        <v>3973</v>
      </c>
      <c r="B1929" s="95" t="s">
        <v>3974</v>
      </c>
      <c r="C1929" s="95"/>
      <c r="D1929" s="96" t="s">
        <v>20</v>
      </c>
      <c r="E1929" s="96"/>
      <c r="F1929" s="24" t="s">
        <v>3936</v>
      </c>
      <c r="G1929" s="97">
        <v>5.0000000000000001E-4</v>
      </c>
      <c r="H1929" s="97"/>
      <c r="I1929" s="98">
        <v>94.61</v>
      </c>
      <c r="J1929" s="98"/>
      <c r="K1929" s="27">
        <f>TRUNC(TRUNC(G1929,8)*I1929,2)</f>
        <v>0.04</v>
      </c>
    </row>
    <row r="1930" spans="1:11" ht="38.1" customHeight="1" x14ac:dyDescent="0.25">
      <c r="A1930" s="24" t="s">
        <v>3975</v>
      </c>
      <c r="B1930" s="95" t="s">
        <v>3976</v>
      </c>
      <c r="C1930" s="95"/>
      <c r="D1930" s="96" t="s">
        <v>20</v>
      </c>
      <c r="E1930" s="96"/>
      <c r="F1930" s="24" t="s">
        <v>30</v>
      </c>
      <c r="G1930" s="97">
        <v>1.1999999999999999E-3</v>
      </c>
      <c r="H1930" s="97"/>
      <c r="I1930" s="98">
        <v>370.94</v>
      </c>
      <c r="J1930" s="98"/>
      <c r="K1930" s="27">
        <f>TRUNC(TRUNC(G1930,8)*I1930,2)</f>
        <v>0.44</v>
      </c>
    </row>
    <row r="1931" spans="1:11" ht="18" customHeight="1" x14ac:dyDescent="0.25">
      <c r="A1931" s="9"/>
      <c r="B1931" s="9"/>
      <c r="C1931" s="9"/>
      <c r="D1931" s="9"/>
      <c r="E1931" s="9"/>
      <c r="F1931" s="9"/>
      <c r="G1931" s="91" t="s">
        <v>3919</v>
      </c>
      <c r="H1931" s="91"/>
      <c r="I1931" s="91"/>
      <c r="J1931" s="91"/>
      <c r="K1931" s="28">
        <f>SUM(K1929:K1930)</f>
        <v>0.48</v>
      </c>
    </row>
    <row r="1932" spans="1:11" ht="15" customHeight="1" x14ac:dyDescent="0.25">
      <c r="A1932" s="9"/>
      <c r="B1932" s="9"/>
      <c r="C1932" s="9"/>
      <c r="D1932" s="9"/>
      <c r="E1932" s="9"/>
      <c r="F1932" s="9"/>
      <c r="G1932" s="92" t="s">
        <v>3913</v>
      </c>
      <c r="H1932" s="92"/>
      <c r="I1932" s="92"/>
      <c r="J1932" s="92"/>
      <c r="K1932" s="29">
        <f>ROUND(SUM(K1931),2)</f>
        <v>0.48</v>
      </c>
    </row>
    <row r="1933" spans="1:11" ht="9.9499999999999993" customHeight="1" x14ac:dyDescent="0.25">
      <c r="A1933" s="9"/>
      <c r="B1933" s="9"/>
      <c r="C1933" s="9"/>
      <c r="D1933" s="9"/>
      <c r="E1933" s="9"/>
      <c r="F1933" s="9"/>
      <c r="G1933" s="100"/>
      <c r="H1933" s="100"/>
      <c r="I1933" s="100"/>
      <c r="J1933" s="100"/>
      <c r="K1933" s="100"/>
    </row>
    <row r="1934" spans="1:11" ht="20.100000000000001" customHeight="1" x14ac:dyDescent="0.25">
      <c r="A1934" s="99" t="s">
        <v>2251</v>
      </c>
      <c r="B1934" s="99"/>
      <c r="C1934" s="99"/>
      <c r="D1934" s="99"/>
      <c r="E1934" s="99"/>
      <c r="F1934" s="99"/>
      <c r="G1934" s="99"/>
      <c r="H1934" s="99"/>
      <c r="I1934" s="99"/>
      <c r="J1934" s="99"/>
      <c r="K1934" s="99"/>
    </row>
    <row r="1935" spans="1:11" ht="15" customHeight="1" x14ac:dyDescent="0.25">
      <c r="A1935" s="93" t="s">
        <v>3981</v>
      </c>
      <c r="B1935" s="93"/>
      <c r="C1935" s="93"/>
      <c r="D1935" s="94" t="s">
        <v>3</v>
      </c>
      <c r="E1935" s="94"/>
      <c r="F1935" s="23" t="s">
        <v>4</v>
      </c>
      <c r="G1935" s="94" t="s">
        <v>3894</v>
      </c>
      <c r="H1935" s="94"/>
      <c r="I1935" s="94" t="s">
        <v>3895</v>
      </c>
      <c r="J1935" s="94"/>
      <c r="K1935" s="23" t="s">
        <v>3896</v>
      </c>
    </row>
    <row r="1936" spans="1:11" ht="21" customHeight="1" x14ac:dyDescent="0.25">
      <c r="A1936" s="24" t="s">
        <v>70</v>
      </c>
      <c r="B1936" s="95" t="s">
        <v>3982</v>
      </c>
      <c r="C1936" s="95"/>
      <c r="D1936" s="96" t="s">
        <v>25</v>
      </c>
      <c r="E1936" s="96"/>
      <c r="F1936" s="24" t="s">
        <v>61</v>
      </c>
      <c r="G1936" s="97">
        <v>1</v>
      </c>
      <c r="H1936" s="97"/>
      <c r="I1936" s="98">
        <v>28.42</v>
      </c>
      <c r="J1936" s="98"/>
      <c r="K1936" s="27">
        <f>ROUND(ROUND(G1936,8)*I1936,2)</f>
        <v>28.42</v>
      </c>
    </row>
    <row r="1937" spans="1:11" ht="15" customHeight="1" x14ac:dyDescent="0.25">
      <c r="A1937" s="9"/>
      <c r="B1937" s="9"/>
      <c r="C1937" s="9"/>
      <c r="D1937" s="9"/>
      <c r="E1937" s="9"/>
      <c r="F1937" s="9"/>
      <c r="G1937" s="91" t="s">
        <v>3983</v>
      </c>
      <c r="H1937" s="91"/>
      <c r="I1937" s="91"/>
      <c r="J1937" s="91"/>
      <c r="K1937" s="28">
        <f>SUM(K1936:K1936)</f>
        <v>28.42</v>
      </c>
    </row>
    <row r="1938" spans="1:11" ht="15" customHeight="1" x14ac:dyDescent="0.25">
      <c r="A1938" s="9"/>
      <c r="B1938" s="9"/>
      <c r="C1938" s="9"/>
      <c r="D1938" s="9"/>
      <c r="E1938" s="9"/>
      <c r="F1938" s="9"/>
      <c r="G1938" s="92" t="s">
        <v>3913</v>
      </c>
      <c r="H1938" s="92"/>
      <c r="I1938" s="92"/>
      <c r="J1938" s="92"/>
      <c r="K1938" s="29">
        <f>ROUND(SUM(K1937),2)</f>
        <v>28.42</v>
      </c>
    </row>
    <row r="1939" spans="1:11" ht="9.9499999999999993" customHeight="1" x14ac:dyDescent="0.25">
      <c r="A1939" s="9"/>
      <c r="B1939" s="9"/>
      <c r="C1939" s="9"/>
      <c r="D1939" s="9"/>
      <c r="E1939" s="9"/>
      <c r="F1939" s="9"/>
      <c r="G1939" s="100"/>
      <c r="H1939" s="100"/>
      <c r="I1939" s="100"/>
      <c r="J1939" s="100"/>
      <c r="K1939" s="100"/>
    </row>
    <row r="1940" spans="1:11" ht="20.100000000000001" customHeight="1" x14ac:dyDescent="0.25">
      <c r="A1940" s="99" t="s">
        <v>2252</v>
      </c>
      <c r="B1940" s="99"/>
      <c r="C1940" s="99"/>
      <c r="D1940" s="99"/>
      <c r="E1940" s="99"/>
      <c r="F1940" s="99"/>
      <c r="G1940" s="99"/>
      <c r="H1940" s="99"/>
      <c r="I1940" s="99"/>
      <c r="J1940" s="99"/>
      <c r="K1940" s="99"/>
    </row>
    <row r="1941" spans="1:11" ht="15" customHeight="1" x14ac:dyDescent="0.25">
      <c r="A1941" s="93" t="s">
        <v>3916</v>
      </c>
      <c r="B1941" s="93"/>
      <c r="C1941" s="93"/>
      <c r="D1941" s="94" t="s">
        <v>3</v>
      </c>
      <c r="E1941" s="94"/>
      <c r="F1941" s="23" t="s">
        <v>4</v>
      </c>
      <c r="G1941" s="94" t="s">
        <v>3894</v>
      </c>
      <c r="H1941" s="94"/>
      <c r="I1941" s="94" t="s">
        <v>3895</v>
      </c>
      <c r="J1941" s="94"/>
      <c r="K1941" s="23" t="s">
        <v>3896</v>
      </c>
    </row>
    <row r="1942" spans="1:11" ht="38.1" customHeight="1" x14ac:dyDescent="0.25">
      <c r="A1942" s="24" t="s">
        <v>3973</v>
      </c>
      <c r="B1942" s="95" t="s">
        <v>3974</v>
      </c>
      <c r="C1942" s="95"/>
      <c r="D1942" s="96" t="s">
        <v>20</v>
      </c>
      <c r="E1942" s="96"/>
      <c r="F1942" s="24" t="s">
        <v>3936</v>
      </c>
      <c r="G1942" s="97">
        <v>1.2999999999999999E-3</v>
      </c>
      <c r="H1942" s="97"/>
      <c r="I1942" s="98">
        <v>94.61</v>
      </c>
      <c r="J1942" s="98"/>
      <c r="K1942" s="27">
        <f>TRUNC(TRUNC(G1942,8)*I1942,2)</f>
        <v>0.12</v>
      </c>
    </row>
    <row r="1943" spans="1:11" ht="38.1" customHeight="1" x14ac:dyDescent="0.25">
      <c r="A1943" s="24" t="s">
        <v>3975</v>
      </c>
      <c r="B1943" s="95" t="s">
        <v>3976</v>
      </c>
      <c r="C1943" s="95"/>
      <c r="D1943" s="96" t="s">
        <v>20</v>
      </c>
      <c r="E1943" s="96"/>
      <c r="F1943" s="24" t="s">
        <v>30</v>
      </c>
      <c r="G1943" s="97">
        <v>3.0999999999999999E-3</v>
      </c>
      <c r="H1943" s="97"/>
      <c r="I1943" s="98">
        <v>370.94</v>
      </c>
      <c r="J1943" s="98"/>
      <c r="K1943" s="27">
        <f>TRUNC(TRUNC(G1943,8)*I1943,2)</f>
        <v>1.1399999999999999</v>
      </c>
    </row>
    <row r="1944" spans="1:11" ht="18" customHeight="1" x14ac:dyDescent="0.25">
      <c r="A1944" s="9"/>
      <c r="B1944" s="9"/>
      <c r="C1944" s="9"/>
      <c r="D1944" s="9"/>
      <c r="E1944" s="9"/>
      <c r="F1944" s="9"/>
      <c r="G1944" s="91" t="s">
        <v>3919</v>
      </c>
      <c r="H1944" s="91"/>
      <c r="I1944" s="91"/>
      <c r="J1944" s="91"/>
      <c r="K1944" s="28">
        <f>SUM(K1942:K1943)</f>
        <v>1.2599999999999998</v>
      </c>
    </row>
    <row r="1945" spans="1:11" ht="15" customHeight="1" x14ac:dyDescent="0.25">
      <c r="A1945" s="9"/>
      <c r="B1945" s="9"/>
      <c r="C1945" s="9"/>
      <c r="D1945" s="9"/>
      <c r="E1945" s="9"/>
      <c r="F1945" s="9"/>
      <c r="G1945" s="92" t="s">
        <v>3913</v>
      </c>
      <c r="H1945" s="92"/>
      <c r="I1945" s="92"/>
      <c r="J1945" s="92"/>
      <c r="K1945" s="29">
        <f>ROUND(SUM(K1944),2)</f>
        <v>1.26</v>
      </c>
    </row>
    <row r="1946" spans="1:11" ht="9.9499999999999993" customHeight="1" x14ac:dyDescent="0.25">
      <c r="A1946" s="9"/>
      <c r="B1946" s="9"/>
      <c r="C1946" s="9"/>
      <c r="D1946" s="9"/>
      <c r="E1946" s="9"/>
      <c r="F1946" s="9"/>
      <c r="G1946" s="100"/>
      <c r="H1946" s="100"/>
      <c r="I1946" s="100"/>
      <c r="J1946" s="100"/>
      <c r="K1946" s="100"/>
    </row>
    <row r="1947" spans="1:11" ht="20.100000000000001" customHeight="1" x14ac:dyDescent="0.25">
      <c r="A1947" s="99" t="s">
        <v>2253</v>
      </c>
      <c r="B1947" s="99"/>
      <c r="C1947" s="99"/>
      <c r="D1947" s="99"/>
      <c r="E1947" s="99"/>
      <c r="F1947" s="99"/>
      <c r="G1947" s="99"/>
      <c r="H1947" s="99"/>
      <c r="I1947" s="99"/>
      <c r="J1947" s="99"/>
      <c r="K1947" s="99"/>
    </row>
    <row r="1948" spans="1:11" ht="12.95" customHeight="1" x14ac:dyDescent="0.25">
      <c r="A1948" s="107" t="s">
        <v>3984</v>
      </c>
      <c r="B1948" s="107"/>
      <c r="C1948" s="107"/>
      <c r="D1948" s="108" t="s">
        <v>3985</v>
      </c>
      <c r="E1948" s="87" t="s">
        <v>3986</v>
      </c>
      <c r="F1948" s="87"/>
      <c r="G1948" s="87" t="s">
        <v>3987</v>
      </c>
      <c r="H1948" s="87"/>
      <c r="I1948" s="87"/>
      <c r="J1948" s="87"/>
      <c r="K1948" s="87" t="s">
        <v>3988</v>
      </c>
    </row>
    <row r="1949" spans="1:11" ht="12" customHeight="1" x14ac:dyDescent="0.25">
      <c r="A1949" s="107"/>
      <c r="B1949" s="107"/>
      <c r="C1949" s="107"/>
      <c r="D1949" s="108"/>
      <c r="E1949" s="23" t="s">
        <v>3989</v>
      </c>
      <c r="F1949" s="23" t="s">
        <v>3990</v>
      </c>
      <c r="G1949" s="94" t="s">
        <v>3989</v>
      </c>
      <c r="H1949" s="94"/>
      <c r="I1949" s="94" t="s">
        <v>3990</v>
      </c>
      <c r="J1949" s="94"/>
      <c r="K1949" s="87"/>
    </row>
    <row r="1950" spans="1:11" ht="15" customHeight="1" x14ac:dyDescent="0.25">
      <c r="A1950" s="6" t="s">
        <v>3991</v>
      </c>
      <c r="B1950" s="104" t="s">
        <v>3992</v>
      </c>
      <c r="C1950" s="104"/>
      <c r="D1950" s="31">
        <v>1</v>
      </c>
      <c r="E1950" s="32">
        <v>0.34</v>
      </c>
      <c r="F1950" s="32">
        <v>0.66</v>
      </c>
      <c r="G1950" s="105">
        <v>355.46550000000002</v>
      </c>
      <c r="H1950" s="105"/>
      <c r="I1950" s="105">
        <v>95.872399999999999</v>
      </c>
      <c r="J1950" s="105"/>
      <c r="K1950" s="33">
        <f>ROUND(D1950*(ROUND(E1950*G1950,4)+ROUND(F1950*I1950,4)),4)</f>
        <v>184.13409999999999</v>
      </c>
    </row>
    <row r="1951" spans="1:11" ht="15" customHeight="1" x14ac:dyDescent="0.25">
      <c r="A1951" s="6" t="s">
        <v>3993</v>
      </c>
      <c r="B1951" s="104" t="s">
        <v>3994</v>
      </c>
      <c r="C1951" s="104"/>
      <c r="D1951" s="31">
        <v>1</v>
      </c>
      <c r="E1951" s="32">
        <v>1</v>
      </c>
      <c r="F1951" s="32">
        <v>0</v>
      </c>
      <c r="G1951" s="105">
        <v>365.3972</v>
      </c>
      <c r="H1951" s="105"/>
      <c r="I1951" s="105">
        <v>147.8879</v>
      </c>
      <c r="J1951" s="105"/>
      <c r="K1951" s="33">
        <f>ROUND(D1951*(ROUND(E1951*G1951,4)+ROUND(F1951*I1951,4)),4)</f>
        <v>365.3972</v>
      </c>
    </row>
    <row r="1952" spans="1:11" ht="15" customHeight="1" x14ac:dyDescent="0.25">
      <c r="A1952" s="6" t="s">
        <v>3995</v>
      </c>
      <c r="B1952" s="104" t="s">
        <v>3996</v>
      </c>
      <c r="C1952" s="104"/>
      <c r="D1952" s="31">
        <v>1</v>
      </c>
      <c r="E1952" s="32">
        <v>0.97</v>
      </c>
      <c r="F1952" s="32">
        <v>0.03</v>
      </c>
      <c r="G1952" s="105">
        <v>324.64210000000003</v>
      </c>
      <c r="H1952" s="105"/>
      <c r="I1952" s="105">
        <v>159.20740000000001</v>
      </c>
      <c r="J1952" s="105"/>
      <c r="K1952" s="33">
        <f>ROUND(D1952*(ROUND(E1952*G1952,4)+ROUND(F1952*I1952,4)),4)</f>
        <v>319.67899999999997</v>
      </c>
    </row>
    <row r="1953" spans="1:11" ht="15.95" customHeight="1" x14ac:dyDescent="0.25">
      <c r="A1953" s="6" t="s">
        <v>3997</v>
      </c>
      <c r="B1953" s="104" t="s">
        <v>3998</v>
      </c>
      <c r="C1953" s="104"/>
      <c r="D1953" s="31">
        <v>1</v>
      </c>
      <c r="E1953" s="32">
        <v>0.79</v>
      </c>
      <c r="F1953" s="32">
        <v>0.21</v>
      </c>
      <c r="G1953" s="105">
        <v>284.72230000000002</v>
      </c>
      <c r="H1953" s="105"/>
      <c r="I1953" s="105">
        <v>125.70480000000001</v>
      </c>
      <c r="J1953" s="105"/>
      <c r="K1953" s="33">
        <f>ROUND(D1953*(ROUND(E1953*G1953,4)+ROUND(F1953*I1953,4)),4)</f>
        <v>251.32859999999999</v>
      </c>
    </row>
    <row r="1954" spans="1:11" ht="15" customHeight="1" x14ac:dyDescent="0.25">
      <c r="A1954" s="1"/>
      <c r="B1954" s="1"/>
      <c r="C1954" s="1"/>
      <c r="D1954" s="1"/>
      <c r="E1954" s="1"/>
      <c r="F1954" s="1"/>
      <c r="G1954" s="85" t="s">
        <v>3999</v>
      </c>
      <c r="H1954" s="85"/>
      <c r="I1954" s="85"/>
      <c r="J1954" s="85"/>
      <c r="K1954" s="34">
        <f>SUM(K1949:K1953)</f>
        <v>1120.5389</v>
      </c>
    </row>
    <row r="1955" spans="1:11" ht="20.100000000000001" customHeight="1" x14ac:dyDescent="0.25">
      <c r="A1955" s="106" t="s">
        <v>4000</v>
      </c>
      <c r="B1955" s="106"/>
      <c r="C1955" s="106"/>
      <c r="D1955" s="106"/>
      <c r="E1955" s="106"/>
      <c r="F1955" s="2" t="s">
        <v>4</v>
      </c>
      <c r="G1955" s="87" t="s">
        <v>4001</v>
      </c>
      <c r="H1955" s="87"/>
      <c r="I1955" s="87" t="s">
        <v>4002</v>
      </c>
      <c r="J1955" s="87"/>
      <c r="K1955" s="2" t="s">
        <v>3988</v>
      </c>
    </row>
    <row r="1956" spans="1:11" ht="15" customHeight="1" x14ac:dyDescent="0.25">
      <c r="A1956" s="6" t="s">
        <v>4003</v>
      </c>
      <c r="B1956" s="101" t="s">
        <v>4004</v>
      </c>
      <c r="C1956" s="101"/>
      <c r="D1956" s="101"/>
      <c r="E1956" s="101"/>
      <c r="F1956" s="6" t="s">
        <v>3940</v>
      </c>
      <c r="G1956" s="114">
        <v>1</v>
      </c>
      <c r="H1956" s="114"/>
      <c r="I1956" s="115">
        <v>22.527200000000001</v>
      </c>
      <c r="J1956" s="115"/>
      <c r="K1956" s="35">
        <f>ROUND(ROUND(G1956,5)*I1956,4)</f>
        <v>22.527200000000001</v>
      </c>
    </row>
    <row r="1957" spans="1:11" ht="15" customHeight="1" x14ac:dyDescent="0.25">
      <c r="A1957" s="1"/>
      <c r="B1957" s="1"/>
      <c r="C1957" s="1"/>
      <c r="D1957" s="1"/>
      <c r="E1957" s="1"/>
      <c r="F1957" s="1"/>
      <c r="G1957" s="85" t="s">
        <v>4005</v>
      </c>
      <c r="H1957" s="85"/>
      <c r="I1957" s="85"/>
      <c r="J1957" s="85"/>
      <c r="K1957" s="36">
        <f>SUM(K1956:K1956)</f>
        <v>22.527200000000001</v>
      </c>
    </row>
    <row r="1958" spans="1:11" ht="15" customHeight="1" x14ac:dyDescent="0.25">
      <c r="A1958" s="9"/>
      <c r="B1958" s="9"/>
      <c r="C1958" s="9"/>
      <c r="D1958" s="9"/>
      <c r="E1958" s="9"/>
      <c r="F1958" s="9"/>
      <c r="G1958" s="92" t="s">
        <v>4006</v>
      </c>
      <c r="H1958" s="92"/>
      <c r="I1958" s="92"/>
      <c r="J1958" s="92"/>
      <c r="K1958" s="33">
        <f>SUM(K1954,K1957)</f>
        <v>1143.0661</v>
      </c>
    </row>
    <row r="1959" spans="1:11" ht="15" customHeight="1" x14ac:dyDescent="0.25">
      <c r="A1959" s="9"/>
      <c r="B1959" s="9"/>
      <c r="C1959" s="9"/>
      <c r="D1959" s="9"/>
      <c r="E1959" s="9"/>
      <c r="F1959" s="9"/>
      <c r="G1959" s="92" t="s">
        <v>4007</v>
      </c>
      <c r="H1959" s="92"/>
      <c r="I1959" s="92"/>
      <c r="J1959" s="92"/>
      <c r="K1959" s="37">
        <v>113.18</v>
      </c>
    </row>
    <row r="1960" spans="1:11" ht="15" customHeight="1" x14ac:dyDescent="0.25">
      <c r="A1960" s="9"/>
      <c r="B1960" s="9"/>
      <c r="C1960" s="9"/>
      <c r="D1960" s="9"/>
      <c r="E1960" s="9"/>
      <c r="F1960" s="9"/>
      <c r="G1960" s="92" t="s">
        <v>4008</v>
      </c>
      <c r="H1960" s="92"/>
      <c r="I1960" s="92"/>
      <c r="J1960" s="92"/>
      <c r="K1960" s="33">
        <f>ROUND(K1958/K1959,4)</f>
        <v>10.099500000000001</v>
      </c>
    </row>
    <row r="1961" spans="1:11" ht="15" customHeight="1" x14ac:dyDescent="0.25">
      <c r="A1961" s="9"/>
      <c r="B1961" s="9"/>
      <c r="C1961" s="9"/>
      <c r="D1961" s="9"/>
      <c r="E1961" s="9"/>
      <c r="F1961" s="9"/>
      <c r="G1961" s="92" t="s">
        <v>4009</v>
      </c>
      <c r="H1961" s="92"/>
      <c r="I1961" s="92"/>
      <c r="J1961" s="92"/>
      <c r="K1961" s="33">
        <f>ROUND(K1960*0.00746,4)</f>
        <v>7.5300000000000006E-2</v>
      </c>
    </row>
    <row r="1962" spans="1:11" ht="20.100000000000001" customHeight="1" x14ac:dyDescent="0.25">
      <c r="A1962" s="106" t="s">
        <v>4010</v>
      </c>
      <c r="B1962" s="106"/>
      <c r="C1962" s="106"/>
      <c r="D1962" s="106"/>
      <c r="E1962" s="106"/>
      <c r="F1962" s="2" t="s">
        <v>4</v>
      </c>
      <c r="G1962" s="87" t="s">
        <v>4001</v>
      </c>
      <c r="H1962" s="87"/>
      <c r="I1962" s="87" t="s">
        <v>3895</v>
      </c>
      <c r="J1962" s="87"/>
      <c r="K1962" s="2" t="s">
        <v>4011</v>
      </c>
    </row>
    <row r="1963" spans="1:11" ht="15" customHeight="1" x14ac:dyDescent="0.25">
      <c r="A1963" s="6" t="s">
        <v>4012</v>
      </c>
      <c r="B1963" s="104" t="s">
        <v>4013</v>
      </c>
      <c r="C1963" s="104"/>
      <c r="D1963" s="104"/>
      <c r="E1963" s="104"/>
      <c r="F1963" s="6" t="s">
        <v>77</v>
      </c>
      <c r="G1963" s="113">
        <v>1</v>
      </c>
      <c r="H1963" s="113"/>
      <c r="I1963" s="105">
        <v>195.03</v>
      </c>
      <c r="J1963" s="105"/>
      <c r="K1963" s="33">
        <f>ROUND(ROUND(G1963,5)*I1963,4)</f>
        <v>195.03</v>
      </c>
    </row>
    <row r="1964" spans="1:11" ht="15" customHeight="1" x14ac:dyDescent="0.25">
      <c r="A1964" s="1"/>
      <c r="B1964" s="1"/>
      <c r="C1964" s="1"/>
      <c r="D1964" s="1"/>
      <c r="E1964" s="1"/>
      <c r="F1964" s="1"/>
      <c r="G1964" s="85" t="s">
        <v>4014</v>
      </c>
      <c r="H1964" s="85"/>
      <c r="I1964" s="85"/>
      <c r="J1964" s="85"/>
      <c r="K1964" s="34">
        <f>SUM(K1963:K1963)</f>
        <v>195.03</v>
      </c>
    </row>
    <row r="1965" spans="1:11" ht="15" customHeight="1" x14ac:dyDescent="0.25">
      <c r="A1965" s="106" t="s">
        <v>4015</v>
      </c>
      <c r="B1965" s="106"/>
      <c r="C1965" s="106"/>
      <c r="D1965" s="23" t="s">
        <v>4016</v>
      </c>
      <c r="E1965" s="94" t="s">
        <v>4017</v>
      </c>
      <c r="F1965" s="94"/>
      <c r="G1965" s="94" t="s">
        <v>4001</v>
      </c>
      <c r="H1965" s="94"/>
      <c r="I1965" s="94" t="s">
        <v>3895</v>
      </c>
      <c r="J1965" s="94"/>
      <c r="K1965" s="23" t="s">
        <v>4011</v>
      </c>
    </row>
    <row r="1966" spans="1:11" ht="20.100000000000001" customHeight="1" x14ac:dyDescent="0.25">
      <c r="A1966" s="38" t="s">
        <v>4012</v>
      </c>
      <c r="B1966" s="109" t="s">
        <v>4018</v>
      </c>
      <c r="C1966" s="109"/>
      <c r="D1966" s="38" t="s">
        <v>4019</v>
      </c>
      <c r="E1966" s="110" t="s">
        <v>4020</v>
      </c>
      <c r="F1966" s="110"/>
      <c r="G1966" s="111">
        <v>2.2000000000000002</v>
      </c>
      <c r="H1966" s="111"/>
      <c r="I1966" s="112">
        <v>3.47</v>
      </c>
      <c r="J1966" s="112"/>
      <c r="K1966" s="41">
        <f>ROUND(ROUND(G1966,5)*I1966,4)</f>
        <v>7.6340000000000003</v>
      </c>
    </row>
    <row r="1967" spans="1:11" ht="15" customHeight="1" x14ac:dyDescent="0.25">
      <c r="A1967" s="1"/>
      <c r="B1967" s="1"/>
      <c r="C1967" s="1"/>
      <c r="D1967" s="1"/>
      <c r="E1967" s="1"/>
      <c r="F1967" s="1"/>
      <c r="G1967" s="85" t="s">
        <v>4021</v>
      </c>
      <c r="H1967" s="85"/>
      <c r="I1967" s="85"/>
      <c r="J1967" s="85"/>
      <c r="K1967" s="33">
        <f>SUM(K1966:K1966)</f>
        <v>7.6340000000000003</v>
      </c>
    </row>
    <row r="1968" spans="1:11" ht="12.95" customHeight="1" x14ac:dyDescent="0.25">
      <c r="A1968" s="106" t="s">
        <v>4022</v>
      </c>
      <c r="B1968" s="106"/>
      <c r="C1968" s="94" t="s">
        <v>4023</v>
      </c>
      <c r="D1968" s="94" t="s">
        <v>5</v>
      </c>
      <c r="E1968" s="94" t="s">
        <v>4024</v>
      </c>
      <c r="F1968" s="94"/>
      <c r="G1968" s="94" t="s">
        <v>4025</v>
      </c>
      <c r="H1968" s="94"/>
      <c r="I1968" s="94" t="s">
        <v>2086</v>
      </c>
      <c r="J1968" s="94"/>
      <c r="K1968" s="94" t="s">
        <v>4011</v>
      </c>
    </row>
    <row r="1969" spans="1:11" ht="12" customHeight="1" x14ac:dyDescent="0.25">
      <c r="A1969" s="106"/>
      <c r="B1969" s="106"/>
      <c r="C1969" s="94"/>
      <c r="D1969" s="94"/>
      <c r="E1969" s="23" t="s">
        <v>2092</v>
      </c>
      <c r="F1969" s="23" t="s">
        <v>4026</v>
      </c>
      <c r="G1969" s="23" t="s">
        <v>2092</v>
      </c>
      <c r="H1969" s="23" t="s">
        <v>4026</v>
      </c>
      <c r="I1969" s="23" t="s">
        <v>2092</v>
      </c>
      <c r="J1969" s="23" t="s">
        <v>4026</v>
      </c>
      <c r="K1969" s="94"/>
    </row>
    <row r="1970" spans="1:11" ht="27.95" customHeight="1" x14ac:dyDescent="0.25">
      <c r="A1970" s="38" t="s">
        <v>4012</v>
      </c>
      <c r="B1970" s="39" t="s">
        <v>4018</v>
      </c>
      <c r="C1970" s="38" t="s">
        <v>4027</v>
      </c>
      <c r="D1970" s="40">
        <v>2.2000000000000002</v>
      </c>
      <c r="E1970" s="42">
        <v>0</v>
      </c>
      <c r="F1970" s="43">
        <v>1.25</v>
      </c>
      <c r="G1970" s="42">
        <v>0</v>
      </c>
      <c r="H1970" s="43">
        <v>1</v>
      </c>
      <c r="I1970" s="42">
        <v>0</v>
      </c>
      <c r="J1970" s="43">
        <v>0.82</v>
      </c>
      <c r="K1970" s="41">
        <f>ROUND(D1970*(ROUND(E1970*F1970,4)+ROUND(G1970*H1970,4)+ROUND(I1970*J1970,4)),4)</f>
        <v>0</v>
      </c>
    </row>
    <row r="1971" spans="1:11" ht="15" customHeight="1" x14ac:dyDescent="0.25">
      <c r="A1971" s="1"/>
      <c r="B1971" s="1"/>
      <c r="C1971" s="1"/>
      <c r="D1971" s="1"/>
      <c r="E1971" s="1"/>
      <c r="F1971" s="1"/>
      <c r="G1971" s="85" t="s">
        <v>4028</v>
      </c>
      <c r="H1971" s="85"/>
      <c r="I1971" s="85"/>
      <c r="J1971" s="85"/>
      <c r="K1971" s="33">
        <f>SUM(K1969:K1970)</f>
        <v>0</v>
      </c>
    </row>
    <row r="1972" spans="1:11" ht="15" customHeight="1" x14ac:dyDescent="0.25">
      <c r="A1972" s="9"/>
      <c r="B1972" s="9"/>
      <c r="C1972" s="9"/>
      <c r="D1972" s="9"/>
      <c r="E1972" s="9"/>
      <c r="F1972" s="9"/>
      <c r="G1972" s="92" t="s">
        <v>4029</v>
      </c>
      <c r="H1972" s="92"/>
      <c r="I1972" s="92"/>
      <c r="J1972" s="92"/>
      <c r="K1972" s="33">
        <f>SUM(K1960,K1961,K1964,K1967,K1971)</f>
        <v>212.83879999999999</v>
      </c>
    </row>
    <row r="1973" spans="1:11" ht="15" customHeight="1" x14ac:dyDescent="0.25">
      <c r="A1973" s="9"/>
      <c r="B1973" s="9"/>
      <c r="C1973" s="9"/>
      <c r="D1973" s="9"/>
      <c r="E1973" s="9"/>
      <c r="F1973" s="9"/>
      <c r="G1973" s="92" t="s">
        <v>3913</v>
      </c>
      <c r="H1973" s="92"/>
      <c r="I1973" s="92"/>
      <c r="J1973" s="92"/>
      <c r="K1973" s="29">
        <f>ROUND(SUM(K1972),2)</f>
        <v>212.84</v>
      </c>
    </row>
    <row r="1974" spans="1:11" ht="9.9499999999999993" customHeight="1" x14ac:dyDescent="0.25">
      <c r="A1974" s="9"/>
      <c r="B1974" s="9"/>
      <c r="C1974" s="9"/>
      <c r="D1974" s="9"/>
      <c r="E1974" s="9"/>
      <c r="F1974" s="9"/>
      <c r="G1974" s="100"/>
      <c r="H1974" s="100"/>
      <c r="I1974" s="100"/>
      <c r="J1974" s="100"/>
      <c r="K1974" s="100"/>
    </row>
    <row r="1975" spans="1:11" ht="20.100000000000001" customHeight="1" x14ac:dyDescent="0.25">
      <c r="A1975" s="99" t="s">
        <v>2254</v>
      </c>
      <c r="B1975" s="99"/>
      <c r="C1975" s="99"/>
      <c r="D1975" s="99"/>
      <c r="E1975" s="99"/>
      <c r="F1975" s="99"/>
      <c r="G1975" s="99"/>
      <c r="H1975" s="99"/>
      <c r="I1975" s="99"/>
      <c r="J1975" s="99"/>
      <c r="K1975" s="99"/>
    </row>
    <row r="1976" spans="1:11" ht="15" customHeight="1" x14ac:dyDescent="0.25">
      <c r="A1976" s="93" t="s">
        <v>3916</v>
      </c>
      <c r="B1976" s="93"/>
      <c r="C1976" s="93"/>
      <c r="D1976" s="94" t="s">
        <v>3</v>
      </c>
      <c r="E1976" s="94"/>
      <c r="F1976" s="23" t="s">
        <v>4</v>
      </c>
      <c r="G1976" s="94" t="s">
        <v>3894</v>
      </c>
      <c r="H1976" s="94"/>
      <c r="I1976" s="94" t="s">
        <v>3895</v>
      </c>
      <c r="J1976" s="94"/>
      <c r="K1976" s="23" t="s">
        <v>3896</v>
      </c>
    </row>
    <row r="1977" spans="1:11" ht="45.95" customHeight="1" x14ac:dyDescent="0.25">
      <c r="A1977" s="24" t="s">
        <v>3934</v>
      </c>
      <c r="B1977" s="95" t="s">
        <v>3935</v>
      </c>
      <c r="C1977" s="95"/>
      <c r="D1977" s="96" t="s">
        <v>20</v>
      </c>
      <c r="E1977" s="96"/>
      <c r="F1977" s="24" t="s">
        <v>3936</v>
      </c>
      <c r="G1977" s="97">
        <v>2.5891999999999998E-3</v>
      </c>
      <c r="H1977" s="97"/>
      <c r="I1977" s="98">
        <v>76.52</v>
      </c>
      <c r="J1977" s="98"/>
      <c r="K1977" s="27">
        <f t="shared" ref="K1977:K1982" si="14">TRUNC(TRUNC(G1977,8)*I1977,2)</f>
        <v>0.19</v>
      </c>
    </row>
    <row r="1978" spans="1:11" ht="45.95" customHeight="1" x14ac:dyDescent="0.25">
      <c r="A1978" s="24" t="s">
        <v>28</v>
      </c>
      <c r="B1978" s="95" t="s">
        <v>29</v>
      </c>
      <c r="C1978" s="95"/>
      <c r="D1978" s="96" t="s">
        <v>20</v>
      </c>
      <c r="E1978" s="96"/>
      <c r="F1978" s="24" t="s">
        <v>30</v>
      </c>
      <c r="G1978" s="97">
        <v>1.0702000000000001E-3</v>
      </c>
      <c r="H1978" s="97"/>
      <c r="I1978" s="98">
        <v>322.67</v>
      </c>
      <c r="J1978" s="98"/>
      <c r="K1978" s="27">
        <f t="shared" si="14"/>
        <v>0.34</v>
      </c>
    </row>
    <row r="1979" spans="1:11" ht="29.1" customHeight="1" x14ac:dyDescent="0.25">
      <c r="A1979" s="24" t="s">
        <v>4030</v>
      </c>
      <c r="B1979" s="95" t="s">
        <v>4031</v>
      </c>
      <c r="C1979" s="95"/>
      <c r="D1979" s="96" t="s">
        <v>20</v>
      </c>
      <c r="E1979" s="96"/>
      <c r="F1979" s="24" t="s">
        <v>3936</v>
      </c>
      <c r="G1979" s="97">
        <v>3.3568999999999999E-3</v>
      </c>
      <c r="H1979" s="97"/>
      <c r="I1979" s="98">
        <v>105.44</v>
      </c>
      <c r="J1979" s="98"/>
      <c r="K1979" s="27">
        <f t="shared" si="14"/>
        <v>0.35</v>
      </c>
    </row>
    <row r="1980" spans="1:11" ht="29.1" customHeight="1" x14ac:dyDescent="0.25">
      <c r="A1980" s="24" t="s">
        <v>4032</v>
      </c>
      <c r="B1980" s="95" t="s">
        <v>4033</v>
      </c>
      <c r="C1980" s="95"/>
      <c r="D1980" s="96" t="s">
        <v>20</v>
      </c>
      <c r="E1980" s="96"/>
      <c r="F1980" s="24" t="s">
        <v>30</v>
      </c>
      <c r="G1980" s="97">
        <v>3.0249999999999998E-4</v>
      </c>
      <c r="H1980" s="97"/>
      <c r="I1980" s="98">
        <v>265.02</v>
      </c>
      <c r="J1980" s="98"/>
      <c r="K1980" s="27">
        <f t="shared" si="14"/>
        <v>0.08</v>
      </c>
    </row>
    <row r="1981" spans="1:11" ht="38.1" customHeight="1" x14ac:dyDescent="0.25">
      <c r="A1981" s="24" t="s">
        <v>4034</v>
      </c>
      <c r="B1981" s="95" t="s">
        <v>4035</v>
      </c>
      <c r="C1981" s="95"/>
      <c r="D1981" s="96" t="s">
        <v>20</v>
      </c>
      <c r="E1981" s="96"/>
      <c r="F1981" s="24" t="s">
        <v>3936</v>
      </c>
      <c r="G1981" s="97">
        <v>2.9082999999999999E-3</v>
      </c>
      <c r="H1981" s="97"/>
      <c r="I1981" s="98">
        <v>94.54</v>
      </c>
      <c r="J1981" s="98"/>
      <c r="K1981" s="27">
        <f t="shared" si="14"/>
        <v>0.27</v>
      </c>
    </row>
    <row r="1982" spans="1:11" ht="38.1" customHeight="1" x14ac:dyDescent="0.25">
      <c r="A1982" s="24" t="s">
        <v>4036</v>
      </c>
      <c r="B1982" s="95" t="s">
        <v>4037</v>
      </c>
      <c r="C1982" s="95"/>
      <c r="D1982" s="96" t="s">
        <v>20</v>
      </c>
      <c r="E1982" s="96"/>
      <c r="F1982" s="24" t="s">
        <v>30</v>
      </c>
      <c r="G1982" s="97">
        <v>7.5109999999999999E-4</v>
      </c>
      <c r="H1982" s="97"/>
      <c r="I1982" s="98">
        <v>225.43</v>
      </c>
      <c r="J1982" s="98"/>
      <c r="K1982" s="27">
        <f t="shared" si="14"/>
        <v>0.16</v>
      </c>
    </row>
    <row r="1983" spans="1:11" ht="18" customHeight="1" x14ac:dyDescent="0.25">
      <c r="A1983" s="9"/>
      <c r="B1983" s="9"/>
      <c r="C1983" s="9"/>
      <c r="D1983" s="9"/>
      <c r="E1983" s="9"/>
      <c r="F1983" s="9"/>
      <c r="G1983" s="91" t="s">
        <v>3919</v>
      </c>
      <c r="H1983" s="91"/>
      <c r="I1983" s="91"/>
      <c r="J1983" s="91"/>
      <c r="K1983" s="28">
        <f>SUM(K1977:K1982)</f>
        <v>1.39</v>
      </c>
    </row>
    <row r="1984" spans="1:11" ht="15" customHeight="1" x14ac:dyDescent="0.25">
      <c r="A1984" s="93" t="s">
        <v>3907</v>
      </c>
      <c r="B1984" s="93"/>
      <c r="C1984" s="93"/>
      <c r="D1984" s="94" t="s">
        <v>3</v>
      </c>
      <c r="E1984" s="94"/>
      <c r="F1984" s="23" t="s">
        <v>4</v>
      </c>
      <c r="G1984" s="94" t="s">
        <v>3894</v>
      </c>
      <c r="H1984" s="94"/>
      <c r="I1984" s="94" t="s">
        <v>3895</v>
      </c>
      <c r="J1984" s="94"/>
      <c r="K1984" s="23" t="s">
        <v>3896</v>
      </c>
    </row>
    <row r="1985" spans="1:11" ht="15" customHeight="1" x14ac:dyDescent="0.25">
      <c r="A1985" s="24" t="s">
        <v>3910</v>
      </c>
      <c r="B1985" s="95" t="s">
        <v>3911</v>
      </c>
      <c r="C1985" s="95"/>
      <c r="D1985" s="96" t="s">
        <v>20</v>
      </c>
      <c r="E1985" s="96"/>
      <c r="F1985" s="24" t="s">
        <v>2056</v>
      </c>
      <c r="G1985" s="97">
        <v>3.6592999999999999E-3</v>
      </c>
      <c r="H1985" s="97"/>
      <c r="I1985" s="98">
        <v>24.94</v>
      </c>
      <c r="J1985" s="98"/>
      <c r="K1985" s="27">
        <f>TRUNC(TRUNC(G1985,8)*I1985,2)</f>
        <v>0.09</v>
      </c>
    </row>
    <row r="1986" spans="1:11" ht="18" customHeight="1" x14ac:dyDescent="0.25">
      <c r="A1986" s="9"/>
      <c r="B1986" s="9"/>
      <c r="C1986" s="9"/>
      <c r="D1986" s="9"/>
      <c r="E1986" s="9"/>
      <c r="F1986" s="9"/>
      <c r="G1986" s="91" t="s">
        <v>3912</v>
      </c>
      <c r="H1986" s="91"/>
      <c r="I1986" s="91"/>
      <c r="J1986" s="91"/>
      <c r="K1986" s="28">
        <f>SUM(K1985:K1985)</f>
        <v>0.09</v>
      </c>
    </row>
    <row r="1987" spans="1:11" ht="15" customHeight="1" x14ac:dyDescent="0.25">
      <c r="A1987" s="9"/>
      <c r="B1987" s="9"/>
      <c r="C1987" s="9"/>
      <c r="D1987" s="9"/>
      <c r="E1987" s="9"/>
      <c r="F1987" s="9"/>
      <c r="G1987" s="92" t="s">
        <v>3913</v>
      </c>
      <c r="H1987" s="92"/>
      <c r="I1987" s="92"/>
      <c r="J1987" s="92"/>
      <c r="K1987" s="29">
        <f>ROUND(SUM(K1983,K1986),2)</f>
        <v>1.48</v>
      </c>
    </row>
    <row r="1988" spans="1:11" ht="9.9499999999999993" customHeight="1" x14ac:dyDescent="0.25">
      <c r="A1988" s="9"/>
      <c r="B1988" s="9"/>
      <c r="C1988" s="9"/>
      <c r="D1988" s="9"/>
      <c r="E1988" s="9"/>
      <c r="F1988" s="9"/>
      <c r="G1988" s="100"/>
      <c r="H1988" s="100"/>
      <c r="I1988" s="100"/>
      <c r="J1988" s="100"/>
      <c r="K1988" s="100"/>
    </row>
    <row r="1989" spans="1:11" ht="20.100000000000001" customHeight="1" x14ac:dyDescent="0.25">
      <c r="A1989" s="99" t="s">
        <v>2255</v>
      </c>
      <c r="B1989" s="99"/>
      <c r="C1989" s="99"/>
      <c r="D1989" s="99"/>
      <c r="E1989" s="99"/>
      <c r="F1989" s="99"/>
      <c r="G1989" s="99"/>
      <c r="H1989" s="99"/>
      <c r="I1989" s="99"/>
      <c r="J1989" s="99"/>
      <c r="K1989" s="99"/>
    </row>
    <row r="1990" spans="1:11" ht="15" customHeight="1" x14ac:dyDescent="0.25">
      <c r="A1990" s="93" t="s">
        <v>3893</v>
      </c>
      <c r="B1990" s="93"/>
      <c r="C1990" s="93"/>
      <c r="D1990" s="94" t="s">
        <v>3</v>
      </c>
      <c r="E1990" s="94"/>
      <c r="F1990" s="23" t="s">
        <v>4</v>
      </c>
      <c r="G1990" s="94" t="s">
        <v>3894</v>
      </c>
      <c r="H1990" s="94"/>
      <c r="I1990" s="94" t="s">
        <v>3895</v>
      </c>
      <c r="J1990" s="94"/>
      <c r="K1990" s="23" t="s">
        <v>3896</v>
      </c>
    </row>
    <row r="1991" spans="1:11" ht="21" customHeight="1" x14ac:dyDescent="0.25">
      <c r="A1991" s="24" t="s">
        <v>4038</v>
      </c>
      <c r="B1991" s="95" t="s">
        <v>4039</v>
      </c>
      <c r="C1991" s="95"/>
      <c r="D1991" s="96" t="s">
        <v>20</v>
      </c>
      <c r="E1991" s="96"/>
      <c r="F1991" s="24" t="s">
        <v>34</v>
      </c>
      <c r="G1991" s="97">
        <v>6.6E-3</v>
      </c>
      <c r="H1991" s="97"/>
      <c r="I1991" s="98">
        <v>210.23</v>
      </c>
      <c r="J1991" s="98"/>
      <c r="K1991" s="27">
        <f>TRUNC(TRUNC(G1991,8)*I1991,2)</f>
        <v>1.38</v>
      </c>
    </row>
    <row r="1992" spans="1:11" ht="21" customHeight="1" x14ac:dyDescent="0.25">
      <c r="A1992" s="24" t="s">
        <v>4040</v>
      </c>
      <c r="B1992" s="95" t="s">
        <v>4041</v>
      </c>
      <c r="C1992" s="95"/>
      <c r="D1992" s="96" t="s">
        <v>20</v>
      </c>
      <c r="E1992" s="96"/>
      <c r="F1992" s="24" t="s">
        <v>84</v>
      </c>
      <c r="G1992" s="97">
        <v>1.0049999999999999</v>
      </c>
      <c r="H1992" s="97"/>
      <c r="I1992" s="98">
        <v>32.369999999999997</v>
      </c>
      <c r="J1992" s="98"/>
      <c r="K1992" s="27">
        <f>TRUNC(TRUNC(G1992,8)*I1992,2)</f>
        <v>32.53</v>
      </c>
    </row>
    <row r="1993" spans="1:11" ht="15" customHeight="1" x14ac:dyDescent="0.25">
      <c r="A1993" s="9"/>
      <c r="B1993" s="9"/>
      <c r="C1993" s="9"/>
      <c r="D1993" s="9"/>
      <c r="E1993" s="9"/>
      <c r="F1993" s="9"/>
      <c r="G1993" s="91" t="s">
        <v>3906</v>
      </c>
      <c r="H1993" s="91"/>
      <c r="I1993" s="91"/>
      <c r="J1993" s="91"/>
      <c r="K1993" s="28">
        <f>SUM(K1991:K1992)</f>
        <v>33.910000000000004</v>
      </c>
    </row>
    <row r="1994" spans="1:11" ht="15" customHeight="1" x14ac:dyDescent="0.25">
      <c r="A1994" s="93" t="s">
        <v>3907</v>
      </c>
      <c r="B1994" s="93"/>
      <c r="C1994" s="93"/>
      <c r="D1994" s="94" t="s">
        <v>3</v>
      </c>
      <c r="E1994" s="94"/>
      <c r="F1994" s="23" t="s">
        <v>4</v>
      </c>
      <c r="G1994" s="94" t="s">
        <v>3894</v>
      </c>
      <c r="H1994" s="94"/>
      <c r="I1994" s="94" t="s">
        <v>3895</v>
      </c>
      <c r="J1994" s="94"/>
      <c r="K1994" s="23" t="s">
        <v>3896</v>
      </c>
    </row>
    <row r="1995" spans="1:11" ht="15" customHeight="1" x14ac:dyDescent="0.25">
      <c r="A1995" s="24" t="s">
        <v>3971</v>
      </c>
      <c r="B1995" s="95" t="s">
        <v>3972</v>
      </c>
      <c r="C1995" s="95"/>
      <c r="D1995" s="96" t="s">
        <v>20</v>
      </c>
      <c r="E1995" s="96"/>
      <c r="F1995" s="24" t="s">
        <v>2056</v>
      </c>
      <c r="G1995" s="97">
        <v>0.2296</v>
      </c>
      <c r="H1995" s="97"/>
      <c r="I1995" s="98">
        <v>32.69</v>
      </c>
      <c r="J1995" s="98"/>
      <c r="K1995" s="27">
        <f>TRUNC(TRUNC(G1995,8)*I1995,2)</f>
        <v>7.5</v>
      </c>
    </row>
    <row r="1996" spans="1:11" ht="15" customHeight="1" x14ac:dyDescent="0.25">
      <c r="A1996" s="24" t="s">
        <v>3910</v>
      </c>
      <c r="B1996" s="95" t="s">
        <v>3911</v>
      </c>
      <c r="C1996" s="95"/>
      <c r="D1996" s="96" t="s">
        <v>20</v>
      </c>
      <c r="E1996" s="96"/>
      <c r="F1996" s="24" t="s">
        <v>2056</v>
      </c>
      <c r="G1996" s="97">
        <v>0.2296</v>
      </c>
      <c r="H1996" s="97"/>
      <c r="I1996" s="98">
        <v>24.94</v>
      </c>
      <c r="J1996" s="98"/>
      <c r="K1996" s="27">
        <f>TRUNC(TRUNC(G1996,8)*I1996,2)</f>
        <v>5.72</v>
      </c>
    </row>
    <row r="1997" spans="1:11" ht="18" customHeight="1" x14ac:dyDescent="0.25">
      <c r="A1997" s="9"/>
      <c r="B1997" s="9"/>
      <c r="C1997" s="9"/>
      <c r="D1997" s="9"/>
      <c r="E1997" s="9"/>
      <c r="F1997" s="9"/>
      <c r="G1997" s="91" t="s">
        <v>3912</v>
      </c>
      <c r="H1997" s="91"/>
      <c r="I1997" s="91"/>
      <c r="J1997" s="91"/>
      <c r="K1997" s="28">
        <f>SUM(K1995:K1996)</f>
        <v>13.219999999999999</v>
      </c>
    </row>
    <row r="1998" spans="1:11" ht="15" customHeight="1" x14ac:dyDescent="0.25">
      <c r="A1998" s="93" t="s">
        <v>3922</v>
      </c>
      <c r="B1998" s="93"/>
      <c r="C1998" s="93"/>
      <c r="D1998" s="94" t="s">
        <v>3</v>
      </c>
      <c r="E1998" s="94"/>
      <c r="F1998" s="23" t="s">
        <v>4</v>
      </c>
      <c r="G1998" s="94" t="s">
        <v>3894</v>
      </c>
      <c r="H1998" s="94"/>
      <c r="I1998" s="94" t="s">
        <v>3895</v>
      </c>
      <c r="J1998" s="94"/>
      <c r="K1998" s="23" t="s">
        <v>3896</v>
      </c>
    </row>
    <row r="1999" spans="1:11" ht="21" customHeight="1" x14ac:dyDescent="0.25">
      <c r="A1999" s="24" t="s">
        <v>4042</v>
      </c>
      <c r="B1999" s="95" t="s">
        <v>4043</v>
      </c>
      <c r="C1999" s="95"/>
      <c r="D1999" s="96" t="s">
        <v>20</v>
      </c>
      <c r="E1999" s="96"/>
      <c r="F1999" s="24" t="s">
        <v>34</v>
      </c>
      <c r="G1999" s="97">
        <v>1.8E-3</v>
      </c>
      <c r="H1999" s="97"/>
      <c r="I1999" s="98">
        <v>767.08</v>
      </c>
      <c r="J1999" s="98"/>
      <c r="K1999" s="27">
        <f>TRUNC(TRUNC(G1999,8)*I1999,2)</f>
        <v>1.38</v>
      </c>
    </row>
    <row r="2000" spans="1:11" ht="15" customHeight="1" x14ac:dyDescent="0.25">
      <c r="A2000" s="9"/>
      <c r="B2000" s="9"/>
      <c r="C2000" s="9"/>
      <c r="D2000" s="9"/>
      <c r="E2000" s="9"/>
      <c r="F2000" s="9"/>
      <c r="G2000" s="91" t="s">
        <v>3933</v>
      </c>
      <c r="H2000" s="91"/>
      <c r="I2000" s="91"/>
      <c r="J2000" s="91"/>
      <c r="K2000" s="28">
        <f>SUM(K1999:K1999)</f>
        <v>1.38</v>
      </c>
    </row>
    <row r="2001" spans="1:11" ht="15" customHeight="1" x14ac:dyDescent="0.25">
      <c r="A2001" s="9"/>
      <c r="B2001" s="9"/>
      <c r="C2001" s="9"/>
      <c r="D2001" s="9"/>
      <c r="E2001" s="9"/>
      <c r="F2001" s="9"/>
      <c r="G2001" s="92" t="s">
        <v>3913</v>
      </c>
      <c r="H2001" s="92"/>
      <c r="I2001" s="92"/>
      <c r="J2001" s="92"/>
      <c r="K2001" s="29">
        <f>ROUND(SUM(K1993,K1997,K2000),2)</f>
        <v>48.51</v>
      </c>
    </row>
    <row r="2002" spans="1:11" ht="9.9499999999999993" customHeight="1" x14ac:dyDescent="0.25">
      <c r="A2002" s="9"/>
      <c r="B2002" s="9"/>
      <c r="C2002" s="9"/>
      <c r="D2002" s="9"/>
      <c r="E2002" s="9"/>
      <c r="F2002" s="9"/>
      <c r="G2002" s="100"/>
      <c r="H2002" s="100"/>
      <c r="I2002" s="100"/>
      <c r="J2002" s="100"/>
      <c r="K2002" s="100"/>
    </row>
    <row r="2003" spans="1:11" ht="20.100000000000001" customHeight="1" x14ac:dyDescent="0.25">
      <c r="A2003" s="99" t="s">
        <v>2256</v>
      </c>
      <c r="B2003" s="99"/>
      <c r="C2003" s="99"/>
      <c r="D2003" s="99"/>
      <c r="E2003" s="99"/>
      <c r="F2003" s="99"/>
      <c r="G2003" s="99"/>
      <c r="H2003" s="99"/>
      <c r="I2003" s="99"/>
      <c r="J2003" s="99"/>
      <c r="K2003" s="99"/>
    </row>
    <row r="2004" spans="1:11" ht="15" customHeight="1" x14ac:dyDescent="0.25">
      <c r="A2004" s="93" t="s">
        <v>3893</v>
      </c>
      <c r="B2004" s="93"/>
      <c r="C2004" s="93"/>
      <c r="D2004" s="94" t="s">
        <v>3</v>
      </c>
      <c r="E2004" s="94"/>
      <c r="F2004" s="23" t="s">
        <v>4</v>
      </c>
      <c r="G2004" s="94" t="s">
        <v>3894</v>
      </c>
      <c r="H2004" s="94"/>
      <c r="I2004" s="94" t="s">
        <v>3895</v>
      </c>
      <c r="J2004" s="94"/>
      <c r="K2004" s="23" t="s">
        <v>3896</v>
      </c>
    </row>
    <row r="2005" spans="1:11" ht="15" customHeight="1" x14ac:dyDescent="0.25">
      <c r="A2005" s="24" t="s">
        <v>4044</v>
      </c>
      <c r="B2005" s="95" t="s">
        <v>4045</v>
      </c>
      <c r="C2005" s="95"/>
      <c r="D2005" s="96" t="s">
        <v>20</v>
      </c>
      <c r="E2005" s="96"/>
      <c r="F2005" s="24" t="s">
        <v>3903</v>
      </c>
      <c r="G2005" s="97">
        <v>0.106</v>
      </c>
      <c r="H2005" s="97"/>
      <c r="I2005" s="98">
        <v>2.59</v>
      </c>
      <c r="J2005" s="98"/>
      <c r="K2005" s="27">
        <f>TRUNC(TRUNC(G2005,8)*I2005,2)</f>
        <v>0.27</v>
      </c>
    </row>
    <row r="2006" spans="1:11" ht="15" customHeight="1" x14ac:dyDescent="0.25">
      <c r="A2006" s="9"/>
      <c r="B2006" s="9"/>
      <c r="C2006" s="9"/>
      <c r="D2006" s="9"/>
      <c r="E2006" s="9"/>
      <c r="F2006" s="9"/>
      <c r="G2006" s="91" t="s">
        <v>3906</v>
      </c>
      <c r="H2006" s="91"/>
      <c r="I2006" s="91"/>
      <c r="J2006" s="91"/>
      <c r="K2006" s="28">
        <f>SUM(K2005:K2005)</f>
        <v>0.27</v>
      </c>
    </row>
    <row r="2007" spans="1:11" ht="15" customHeight="1" x14ac:dyDescent="0.25">
      <c r="A2007" s="93" t="s">
        <v>3907</v>
      </c>
      <c r="B2007" s="93"/>
      <c r="C2007" s="93"/>
      <c r="D2007" s="94" t="s">
        <v>3</v>
      </c>
      <c r="E2007" s="94"/>
      <c r="F2007" s="23" t="s">
        <v>4</v>
      </c>
      <c r="G2007" s="94" t="s">
        <v>3894</v>
      </c>
      <c r="H2007" s="94"/>
      <c r="I2007" s="94" t="s">
        <v>3895</v>
      </c>
      <c r="J2007" s="94"/>
      <c r="K2007" s="23" t="s">
        <v>3896</v>
      </c>
    </row>
    <row r="2008" spans="1:11" ht="15" customHeight="1" x14ac:dyDescent="0.25">
      <c r="A2008" s="24" t="s">
        <v>4046</v>
      </c>
      <c r="B2008" s="95" t="s">
        <v>4047</v>
      </c>
      <c r="C2008" s="95"/>
      <c r="D2008" s="96" t="s">
        <v>20</v>
      </c>
      <c r="E2008" s="96"/>
      <c r="F2008" s="24" t="s">
        <v>2056</v>
      </c>
      <c r="G2008" s="97">
        <v>3.6999999999999998E-2</v>
      </c>
      <c r="H2008" s="97"/>
      <c r="I2008" s="98">
        <v>34.35</v>
      </c>
      <c r="J2008" s="98"/>
      <c r="K2008" s="27">
        <f>TRUNC(TRUNC(G2008,8)*I2008,2)</f>
        <v>1.27</v>
      </c>
    </row>
    <row r="2009" spans="1:11" ht="15" customHeight="1" x14ac:dyDescent="0.25">
      <c r="A2009" s="24" t="s">
        <v>3910</v>
      </c>
      <c r="B2009" s="95" t="s">
        <v>3911</v>
      </c>
      <c r="C2009" s="95"/>
      <c r="D2009" s="96" t="s">
        <v>20</v>
      </c>
      <c r="E2009" s="96"/>
      <c r="F2009" s="24" t="s">
        <v>2056</v>
      </c>
      <c r="G2009" s="97">
        <v>1.6E-2</v>
      </c>
      <c r="H2009" s="97"/>
      <c r="I2009" s="98">
        <v>24.94</v>
      </c>
      <c r="J2009" s="98"/>
      <c r="K2009" s="27">
        <f>TRUNC(TRUNC(G2009,8)*I2009,2)</f>
        <v>0.39</v>
      </c>
    </row>
    <row r="2010" spans="1:11" ht="18" customHeight="1" x14ac:dyDescent="0.25">
      <c r="A2010" s="9"/>
      <c r="B2010" s="9"/>
      <c r="C2010" s="9"/>
      <c r="D2010" s="9"/>
      <c r="E2010" s="9"/>
      <c r="F2010" s="9"/>
      <c r="G2010" s="91" t="s">
        <v>3912</v>
      </c>
      <c r="H2010" s="91"/>
      <c r="I2010" s="91"/>
      <c r="J2010" s="91"/>
      <c r="K2010" s="28">
        <f>SUM(K2008:K2009)</f>
        <v>1.6600000000000001</v>
      </c>
    </row>
    <row r="2011" spans="1:11" ht="15" customHeight="1" x14ac:dyDescent="0.25">
      <c r="A2011" s="9"/>
      <c r="B2011" s="9"/>
      <c r="C2011" s="9"/>
      <c r="D2011" s="9"/>
      <c r="E2011" s="9"/>
      <c r="F2011" s="9"/>
      <c r="G2011" s="92" t="s">
        <v>3913</v>
      </c>
      <c r="H2011" s="92"/>
      <c r="I2011" s="92"/>
      <c r="J2011" s="92"/>
      <c r="K2011" s="29">
        <f>ROUND(SUM(K2006,K2010),2)</f>
        <v>1.93</v>
      </c>
    </row>
    <row r="2012" spans="1:11" ht="9.9499999999999993" customHeight="1" x14ac:dyDescent="0.25">
      <c r="A2012" s="9"/>
      <c r="B2012" s="9"/>
      <c r="C2012" s="9"/>
      <c r="D2012" s="9"/>
      <c r="E2012" s="9"/>
      <c r="F2012" s="9"/>
      <c r="G2012" s="100"/>
      <c r="H2012" s="100"/>
      <c r="I2012" s="100"/>
      <c r="J2012" s="100"/>
      <c r="K2012" s="100"/>
    </row>
    <row r="2013" spans="1:11" ht="20.100000000000001" customHeight="1" x14ac:dyDescent="0.25">
      <c r="A2013" s="99" t="s">
        <v>2257</v>
      </c>
      <c r="B2013" s="99"/>
      <c r="C2013" s="99"/>
      <c r="D2013" s="99"/>
      <c r="E2013" s="99"/>
      <c r="F2013" s="99"/>
      <c r="G2013" s="99"/>
      <c r="H2013" s="99"/>
      <c r="I2013" s="99"/>
      <c r="J2013" s="99"/>
      <c r="K2013" s="99"/>
    </row>
    <row r="2014" spans="1:11" ht="15" customHeight="1" x14ac:dyDescent="0.25">
      <c r="A2014" s="93" t="s">
        <v>3916</v>
      </c>
      <c r="B2014" s="93"/>
      <c r="C2014" s="93"/>
      <c r="D2014" s="94" t="s">
        <v>3</v>
      </c>
      <c r="E2014" s="94"/>
      <c r="F2014" s="23" t="s">
        <v>4</v>
      </c>
      <c r="G2014" s="94" t="s">
        <v>3894</v>
      </c>
      <c r="H2014" s="94"/>
      <c r="I2014" s="94" t="s">
        <v>3895</v>
      </c>
      <c r="J2014" s="94"/>
      <c r="K2014" s="23" t="s">
        <v>3896</v>
      </c>
    </row>
    <row r="2015" spans="1:11" ht="29.1" customHeight="1" x14ac:dyDescent="0.25">
      <c r="A2015" s="24" t="s">
        <v>3963</v>
      </c>
      <c r="B2015" s="95" t="s">
        <v>3964</v>
      </c>
      <c r="C2015" s="95"/>
      <c r="D2015" s="96" t="s">
        <v>20</v>
      </c>
      <c r="E2015" s="96"/>
      <c r="F2015" s="24" t="s">
        <v>3936</v>
      </c>
      <c r="G2015" s="97">
        <v>5.2258833999999998</v>
      </c>
      <c r="H2015" s="97"/>
      <c r="I2015" s="98">
        <v>8.9</v>
      </c>
      <c r="J2015" s="98"/>
      <c r="K2015" s="27">
        <f>TRUNC(TRUNC(G2015,8)*I2015,2)</f>
        <v>46.51</v>
      </c>
    </row>
    <row r="2016" spans="1:11" ht="29.1" customHeight="1" x14ac:dyDescent="0.25">
      <c r="A2016" s="24" t="s">
        <v>3965</v>
      </c>
      <c r="B2016" s="95" t="s">
        <v>3966</v>
      </c>
      <c r="C2016" s="95"/>
      <c r="D2016" s="96" t="s">
        <v>20</v>
      </c>
      <c r="E2016" s="96"/>
      <c r="F2016" s="24" t="s">
        <v>30</v>
      </c>
      <c r="G2016" s="97">
        <v>0.95392160000000004</v>
      </c>
      <c r="H2016" s="97"/>
      <c r="I2016" s="98">
        <v>32.76</v>
      </c>
      <c r="J2016" s="98"/>
      <c r="K2016" s="27">
        <f>TRUNC(TRUNC(G2016,8)*I2016,2)</f>
        <v>31.25</v>
      </c>
    </row>
    <row r="2017" spans="1:11" ht="21" customHeight="1" x14ac:dyDescent="0.25">
      <c r="A2017" s="24" t="s">
        <v>3967</v>
      </c>
      <c r="B2017" s="95" t="s">
        <v>3968</v>
      </c>
      <c r="C2017" s="95"/>
      <c r="D2017" s="96" t="s">
        <v>20</v>
      </c>
      <c r="E2017" s="96"/>
      <c r="F2017" s="24" t="s">
        <v>3936</v>
      </c>
      <c r="G2017" s="97">
        <v>5.2258833999999998</v>
      </c>
      <c r="H2017" s="97"/>
      <c r="I2017" s="98">
        <v>27.59</v>
      </c>
      <c r="J2017" s="98"/>
      <c r="K2017" s="27">
        <f>TRUNC(TRUNC(G2017,8)*I2017,2)</f>
        <v>144.18</v>
      </c>
    </row>
    <row r="2018" spans="1:11" ht="21" customHeight="1" x14ac:dyDescent="0.25">
      <c r="A2018" s="24" t="s">
        <v>3969</v>
      </c>
      <c r="B2018" s="95" t="s">
        <v>3970</v>
      </c>
      <c r="C2018" s="95"/>
      <c r="D2018" s="96" t="s">
        <v>20</v>
      </c>
      <c r="E2018" s="96"/>
      <c r="F2018" s="24" t="s">
        <v>30</v>
      </c>
      <c r="G2018" s="97">
        <v>0.95392160000000004</v>
      </c>
      <c r="H2018" s="97"/>
      <c r="I2018" s="98">
        <v>28.09</v>
      </c>
      <c r="J2018" s="98"/>
      <c r="K2018" s="27">
        <f>TRUNC(TRUNC(G2018,8)*I2018,2)</f>
        <v>26.79</v>
      </c>
    </row>
    <row r="2019" spans="1:11" ht="18" customHeight="1" x14ac:dyDescent="0.25">
      <c r="A2019" s="9"/>
      <c r="B2019" s="9"/>
      <c r="C2019" s="9"/>
      <c r="D2019" s="9"/>
      <c r="E2019" s="9"/>
      <c r="F2019" s="9"/>
      <c r="G2019" s="91" t="s">
        <v>3919</v>
      </c>
      <c r="H2019" s="91"/>
      <c r="I2019" s="91"/>
      <c r="J2019" s="91"/>
      <c r="K2019" s="28">
        <f>SUM(K2015:K2018)</f>
        <v>248.73</v>
      </c>
    </row>
    <row r="2020" spans="1:11" ht="15" customHeight="1" x14ac:dyDescent="0.25">
      <c r="A2020" s="93" t="s">
        <v>3893</v>
      </c>
      <c r="B2020" s="93"/>
      <c r="C2020" s="93"/>
      <c r="D2020" s="94" t="s">
        <v>3</v>
      </c>
      <c r="E2020" s="94"/>
      <c r="F2020" s="23" t="s">
        <v>4</v>
      </c>
      <c r="G2020" s="94" t="s">
        <v>3894</v>
      </c>
      <c r="H2020" s="94"/>
      <c r="I2020" s="94" t="s">
        <v>3895</v>
      </c>
      <c r="J2020" s="94"/>
      <c r="K2020" s="23" t="s">
        <v>3896</v>
      </c>
    </row>
    <row r="2021" spans="1:11" ht="21" customHeight="1" x14ac:dyDescent="0.25">
      <c r="A2021" s="24" t="s">
        <v>4048</v>
      </c>
      <c r="B2021" s="95" t="s">
        <v>4049</v>
      </c>
      <c r="C2021" s="95"/>
      <c r="D2021" s="96" t="s">
        <v>20</v>
      </c>
      <c r="E2021" s="96"/>
      <c r="F2021" s="24" t="s">
        <v>34</v>
      </c>
      <c r="G2021" s="97">
        <v>0.19980000000000001</v>
      </c>
      <c r="H2021" s="97"/>
      <c r="I2021" s="98">
        <v>206.17</v>
      </c>
      <c r="J2021" s="98"/>
      <c r="K2021" s="27">
        <f>TRUNC(TRUNC(G2021,8)*I2021,2)</f>
        <v>41.19</v>
      </c>
    </row>
    <row r="2022" spans="1:11" ht="15" customHeight="1" x14ac:dyDescent="0.25">
      <c r="A2022" s="24" t="s">
        <v>3955</v>
      </c>
      <c r="B2022" s="95" t="s">
        <v>3956</v>
      </c>
      <c r="C2022" s="95"/>
      <c r="D2022" s="96" t="s">
        <v>20</v>
      </c>
      <c r="E2022" s="96"/>
      <c r="F2022" s="24" t="s">
        <v>3903</v>
      </c>
      <c r="G2022" s="97">
        <v>3.6695999999999999E-2</v>
      </c>
      <c r="H2022" s="97"/>
      <c r="I2022" s="98">
        <v>19.37</v>
      </c>
      <c r="J2022" s="98"/>
      <c r="K2022" s="27">
        <f>TRUNC(TRUNC(G2022,8)*I2022,2)</f>
        <v>0.71</v>
      </c>
    </row>
    <row r="2023" spans="1:11" ht="21" customHeight="1" x14ac:dyDescent="0.25">
      <c r="A2023" s="24" t="s">
        <v>4050</v>
      </c>
      <c r="B2023" s="95" t="s">
        <v>4051</v>
      </c>
      <c r="C2023" s="95"/>
      <c r="D2023" s="96" t="s">
        <v>20</v>
      </c>
      <c r="E2023" s="96"/>
      <c r="F2023" s="24" t="s">
        <v>84</v>
      </c>
      <c r="G2023" s="97">
        <v>7.48</v>
      </c>
      <c r="H2023" s="97"/>
      <c r="I2023" s="98">
        <v>3.9</v>
      </c>
      <c r="J2023" s="98"/>
      <c r="K2023" s="27">
        <f>TRUNC(TRUNC(G2023,8)*I2023,2)</f>
        <v>29.17</v>
      </c>
    </row>
    <row r="2024" spans="1:11" ht="15" customHeight="1" x14ac:dyDescent="0.25">
      <c r="A2024" s="9"/>
      <c r="B2024" s="9"/>
      <c r="C2024" s="9"/>
      <c r="D2024" s="9"/>
      <c r="E2024" s="9"/>
      <c r="F2024" s="9"/>
      <c r="G2024" s="91" t="s">
        <v>3906</v>
      </c>
      <c r="H2024" s="91"/>
      <c r="I2024" s="91"/>
      <c r="J2024" s="91"/>
      <c r="K2024" s="28">
        <f>SUM(K2021:K2023)</f>
        <v>71.069999999999993</v>
      </c>
    </row>
    <row r="2025" spans="1:11" ht="15" customHeight="1" x14ac:dyDescent="0.25">
      <c r="A2025" s="93" t="s">
        <v>3907</v>
      </c>
      <c r="B2025" s="93"/>
      <c r="C2025" s="93"/>
      <c r="D2025" s="94" t="s">
        <v>3</v>
      </c>
      <c r="E2025" s="94"/>
      <c r="F2025" s="23" t="s">
        <v>4</v>
      </c>
      <c r="G2025" s="94" t="s">
        <v>3894</v>
      </c>
      <c r="H2025" s="94"/>
      <c r="I2025" s="94" t="s">
        <v>3895</v>
      </c>
      <c r="J2025" s="94"/>
      <c r="K2025" s="23" t="s">
        <v>3896</v>
      </c>
    </row>
    <row r="2026" spans="1:11" ht="15" customHeight="1" x14ac:dyDescent="0.25">
      <c r="A2026" s="24" t="s">
        <v>3971</v>
      </c>
      <c r="B2026" s="95" t="s">
        <v>3972</v>
      </c>
      <c r="C2026" s="95"/>
      <c r="D2026" s="96" t="s">
        <v>20</v>
      </c>
      <c r="E2026" s="96"/>
      <c r="F2026" s="24" t="s">
        <v>2056</v>
      </c>
      <c r="G2026" s="97">
        <v>2.3251949999999999</v>
      </c>
      <c r="H2026" s="97"/>
      <c r="I2026" s="98">
        <v>32.69</v>
      </c>
      <c r="J2026" s="98"/>
      <c r="K2026" s="27">
        <f>TRUNC(TRUNC(G2026,8)*I2026,2)</f>
        <v>76.010000000000005</v>
      </c>
    </row>
    <row r="2027" spans="1:11" ht="15" customHeight="1" x14ac:dyDescent="0.25">
      <c r="A2027" s="24" t="s">
        <v>3910</v>
      </c>
      <c r="B2027" s="95" t="s">
        <v>3911</v>
      </c>
      <c r="C2027" s="95"/>
      <c r="D2027" s="96" t="s">
        <v>20</v>
      </c>
      <c r="E2027" s="96"/>
      <c r="F2027" s="24" t="s">
        <v>2056</v>
      </c>
      <c r="G2027" s="97">
        <v>17.010999999999999</v>
      </c>
      <c r="H2027" s="97"/>
      <c r="I2027" s="98">
        <v>24.94</v>
      </c>
      <c r="J2027" s="98"/>
      <c r="K2027" s="27">
        <f>TRUNC(TRUNC(G2027,8)*I2027,2)</f>
        <v>424.25</v>
      </c>
    </row>
    <row r="2028" spans="1:11" ht="18" customHeight="1" x14ac:dyDescent="0.25">
      <c r="A2028" s="9"/>
      <c r="B2028" s="9"/>
      <c r="C2028" s="9"/>
      <c r="D2028" s="9"/>
      <c r="E2028" s="9"/>
      <c r="F2028" s="9"/>
      <c r="G2028" s="91" t="s">
        <v>3912</v>
      </c>
      <c r="H2028" s="91"/>
      <c r="I2028" s="91"/>
      <c r="J2028" s="91"/>
      <c r="K2028" s="28">
        <f>SUM(K2026:K2027)</f>
        <v>500.26</v>
      </c>
    </row>
    <row r="2029" spans="1:11" ht="15" customHeight="1" x14ac:dyDescent="0.25">
      <c r="A2029" s="93" t="s">
        <v>3922</v>
      </c>
      <c r="B2029" s="93"/>
      <c r="C2029" s="93"/>
      <c r="D2029" s="94" t="s">
        <v>3</v>
      </c>
      <c r="E2029" s="94"/>
      <c r="F2029" s="23" t="s">
        <v>4</v>
      </c>
      <c r="G2029" s="94" t="s">
        <v>3894</v>
      </c>
      <c r="H2029" s="94"/>
      <c r="I2029" s="94" t="s">
        <v>3895</v>
      </c>
      <c r="J2029" s="94"/>
      <c r="K2029" s="23" t="s">
        <v>3896</v>
      </c>
    </row>
    <row r="2030" spans="1:11" ht="29.1" customHeight="1" x14ac:dyDescent="0.25">
      <c r="A2030" s="24" t="s">
        <v>4052</v>
      </c>
      <c r="B2030" s="95" t="s">
        <v>4053</v>
      </c>
      <c r="C2030" s="95"/>
      <c r="D2030" s="96" t="s">
        <v>20</v>
      </c>
      <c r="E2030" s="96"/>
      <c r="F2030" s="24" t="s">
        <v>34</v>
      </c>
      <c r="G2030" s="97">
        <v>0.66502459999999997</v>
      </c>
      <c r="H2030" s="97"/>
      <c r="I2030" s="98">
        <v>619.19000000000005</v>
      </c>
      <c r="J2030" s="98"/>
      <c r="K2030" s="27">
        <f>TRUNC(TRUNC(G2030,8)*I2030,2)</f>
        <v>411.77</v>
      </c>
    </row>
    <row r="2031" spans="1:11" ht="21" customHeight="1" x14ac:dyDescent="0.25">
      <c r="A2031" s="24" t="s">
        <v>95</v>
      </c>
      <c r="B2031" s="95" t="s">
        <v>96</v>
      </c>
      <c r="C2031" s="95"/>
      <c r="D2031" s="96" t="s">
        <v>20</v>
      </c>
      <c r="E2031" s="96"/>
      <c r="F2031" s="24" t="s">
        <v>16</v>
      </c>
      <c r="G2031" s="97">
        <v>0.48</v>
      </c>
      <c r="H2031" s="97"/>
      <c r="I2031" s="98">
        <v>176.85</v>
      </c>
      <c r="J2031" s="98"/>
      <c r="K2031" s="27">
        <f>TRUNC(TRUNC(G2031,8)*I2031,2)</f>
        <v>84.88</v>
      </c>
    </row>
    <row r="2032" spans="1:11" ht="15" customHeight="1" x14ac:dyDescent="0.25">
      <c r="A2032" s="9"/>
      <c r="B2032" s="9"/>
      <c r="C2032" s="9"/>
      <c r="D2032" s="9"/>
      <c r="E2032" s="9"/>
      <c r="F2032" s="9"/>
      <c r="G2032" s="91" t="s">
        <v>3933</v>
      </c>
      <c r="H2032" s="91"/>
      <c r="I2032" s="91"/>
      <c r="J2032" s="91"/>
      <c r="K2032" s="28">
        <f>SUM(K2030:K2031)</f>
        <v>496.65</v>
      </c>
    </row>
    <row r="2033" spans="1:11" ht="15" customHeight="1" x14ac:dyDescent="0.25">
      <c r="A2033" s="9"/>
      <c r="B2033" s="9"/>
      <c r="C2033" s="9"/>
      <c r="D2033" s="9"/>
      <c r="E2033" s="9"/>
      <c r="F2033" s="9"/>
      <c r="G2033" s="92" t="s">
        <v>3913</v>
      </c>
      <c r="H2033" s="92"/>
      <c r="I2033" s="92"/>
      <c r="J2033" s="92"/>
      <c r="K2033" s="29">
        <f>ROUND(SUM(K2019,K2024,K2028,K2032),2)</f>
        <v>1316.71</v>
      </c>
    </row>
    <row r="2034" spans="1:11" ht="9.9499999999999993" customHeight="1" x14ac:dyDescent="0.25">
      <c r="A2034" s="9"/>
      <c r="B2034" s="9"/>
      <c r="C2034" s="9"/>
      <c r="D2034" s="9"/>
      <c r="E2034" s="9"/>
      <c r="F2034" s="9"/>
      <c r="G2034" s="100"/>
      <c r="H2034" s="100"/>
      <c r="I2034" s="100"/>
      <c r="J2034" s="100"/>
      <c r="K2034" s="100"/>
    </row>
    <row r="2035" spans="1:11" ht="20.100000000000001" customHeight="1" x14ac:dyDescent="0.25">
      <c r="A2035" s="99" t="s">
        <v>2258</v>
      </c>
      <c r="B2035" s="99"/>
      <c r="C2035" s="99"/>
      <c r="D2035" s="99"/>
      <c r="E2035" s="99"/>
      <c r="F2035" s="99"/>
      <c r="G2035" s="99"/>
      <c r="H2035" s="99"/>
      <c r="I2035" s="99"/>
      <c r="J2035" s="99"/>
      <c r="K2035" s="99"/>
    </row>
    <row r="2036" spans="1:11" ht="15" customHeight="1" x14ac:dyDescent="0.25">
      <c r="A2036" s="93" t="s">
        <v>3893</v>
      </c>
      <c r="B2036" s="93"/>
      <c r="C2036" s="93"/>
      <c r="D2036" s="94" t="s">
        <v>3</v>
      </c>
      <c r="E2036" s="94"/>
      <c r="F2036" s="23" t="s">
        <v>4</v>
      </c>
      <c r="G2036" s="94" t="s">
        <v>3894</v>
      </c>
      <c r="H2036" s="94"/>
      <c r="I2036" s="94" t="s">
        <v>3895</v>
      </c>
      <c r="J2036" s="94"/>
      <c r="K2036" s="23" t="s">
        <v>3896</v>
      </c>
    </row>
    <row r="2037" spans="1:11" ht="29.1" customHeight="1" x14ac:dyDescent="0.25">
      <c r="A2037" s="24" t="s">
        <v>4054</v>
      </c>
      <c r="B2037" s="95" t="s">
        <v>4055</v>
      </c>
      <c r="C2037" s="95"/>
      <c r="D2037" s="96" t="s">
        <v>20</v>
      </c>
      <c r="E2037" s="96"/>
      <c r="F2037" s="24" t="s">
        <v>34</v>
      </c>
      <c r="G2037" s="97">
        <v>0.18468999999999999</v>
      </c>
      <c r="H2037" s="97"/>
      <c r="I2037" s="98">
        <v>517.16999999999996</v>
      </c>
      <c r="J2037" s="98"/>
      <c r="K2037" s="27">
        <f t="shared" ref="K2037:K2042" si="15">ROUND(ROUND(G2037,8)*I2037,2)</f>
        <v>95.52</v>
      </c>
    </row>
    <row r="2038" spans="1:11" ht="21" customHeight="1" x14ac:dyDescent="0.25">
      <c r="A2038" s="24" t="s">
        <v>4056</v>
      </c>
      <c r="B2038" s="95" t="s">
        <v>4057</v>
      </c>
      <c r="C2038" s="95"/>
      <c r="D2038" s="96" t="s">
        <v>20</v>
      </c>
      <c r="E2038" s="96"/>
      <c r="F2038" s="24" t="s">
        <v>2057</v>
      </c>
      <c r="G2038" s="97">
        <v>3.1900000000000001E-3</v>
      </c>
      <c r="H2038" s="97"/>
      <c r="I2038" s="98">
        <v>8.98</v>
      </c>
      <c r="J2038" s="98"/>
      <c r="K2038" s="27">
        <f t="shared" si="15"/>
        <v>0.03</v>
      </c>
    </row>
    <row r="2039" spans="1:11" ht="15" customHeight="1" x14ac:dyDescent="0.25">
      <c r="A2039" s="24" t="s">
        <v>3955</v>
      </c>
      <c r="B2039" s="95" t="s">
        <v>3956</v>
      </c>
      <c r="C2039" s="95"/>
      <c r="D2039" s="96" t="s">
        <v>20</v>
      </c>
      <c r="E2039" s="96"/>
      <c r="F2039" s="24" t="s">
        <v>3903</v>
      </c>
      <c r="G2039" s="97">
        <v>4.4999999999999998E-2</v>
      </c>
      <c r="H2039" s="97"/>
      <c r="I2039" s="98">
        <v>19.37</v>
      </c>
      <c r="J2039" s="98"/>
      <c r="K2039" s="27">
        <f t="shared" si="15"/>
        <v>0.87</v>
      </c>
    </row>
    <row r="2040" spans="1:11" ht="21" customHeight="1" x14ac:dyDescent="0.25">
      <c r="A2040" s="24" t="s">
        <v>4050</v>
      </c>
      <c r="B2040" s="95" t="s">
        <v>4051</v>
      </c>
      <c r="C2040" s="95"/>
      <c r="D2040" s="96" t="s">
        <v>20</v>
      </c>
      <c r="E2040" s="96"/>
      <c r="F2040" s="24" t="s">
        <v>84</v>
      </c>
      <c r="G2040" s="97">
        <v>0.46875</v>
      </c>
      <c r="H2040" s="97"/>
      <c r="I2040" s="98">
        <v>3.9</v>
      </c>
      <c r="J2040" s="98"/>
      <c r="K2040" s="27">
        <f t="shared" si="15"/>
        <v>1.83</v>
      </c>
    </row>
    <row r="2041" spans="1:11" ht="21" customHeight="1" x14ac:dyDescent="0.25">
      <c r="A2041" s="24" t="s">
        <v>4058</v>
      </c>
      <c r="B2041" s="95" t="s">
        <v>4059</v>
      </c>
      <c r="C2041" s="95"/>
      <c r="D2041" s="96" t="s">
        <v>20</v>
      </c>
      <c r="E2041" s="96"/>
      <c r="F2041" s="24" t="s">
        <v>84</v>
      </c>
      <c r="G2041" s="97">
        <v>0.375</v>
      </c>
      <c r="H2041" s="97"/>
      <c r="I2041" s="98">
        <v>2.69</v>
      </c>
      <c r="J2041" s="98"/>
      <c r="K2041" s="27">
        <f t="shared" si="15"/>
        <v>1.01</v>
      </c>
    </row>
    <row r="2042" spans="1:11" ht="29.1" customHeight="1" x14ac:dyDescent="0.25">
      <c r="A2042" s="24" t="s">
        <v>4060</v>
      </c>
      <c r="B2042" s="95" t="s">
        <v>4061</v>
      </c>
      <c r="C2042" s="95"/>
      <c r="D2042" s="96" t="s">
        <v>20</v>
      </c>
      <c r="E2042" s="96"/>
      <c r="F2042" s="24" t="s">
        <v>16</v>
      </c>
      <c r="G2042" s="97">
        <v>1.07</v>
      </c>
      <c r="H2042" s="97"/>
      <c r="I2042" s="98">
        <v>23.81</v>
      </c>
      <c r="J2042" s="98"/>
      <c r="K2042" s="27">
        <f t="shared" si="15"/>
        <v>25.48</v>
      </c>
    </row>
    <row r="2043" spans="1:11" ht="15" customHeight="1" x14ac:dyDescent="0.25">
      <c r="A2043" s="9"/>
      <c r="B2043" s="9"/>
      <c r="C2043" s="9"/>
      <c r="D2043" s="9"/>
      <c r="E2043" s="9"/>
      <c r="F2043" s="9"/>
      <c r="G2043" s="91" t="s">
        <v>3906</v>
      </c>
      <c r="H2043" s="91"/>
      <c r="I2043" s="91"/>
      <c r="J2043" s="91"/>
      <c r="K2043" s="28">
        <f>SUM(K2037:K2042)</f>
        <v>124.74000000000001</v>
      </c>
    </row>
    <row r="2044" spans="1:11" ht="15" customHeight="1" x14ac:dyDescent="0.25">
      <c r="A2044" s="93" t="s">
        <v>3907</v>
      </c>
      <c r="B2044" s="93"/>
      <c r="C2044" s="93"/>
      <c r="D2044" s="94" t="s">
        <v>3</v>
      </c>
      <c r="E2044" s="94"/>
      <c r="F2044" s="23" t="s">
        <v>4</v>
      </c>
      <c r="G2044" s="94" t="s">
        <v>3894</v>
      </c>
      <c r="H2044" s="94"/>
      <c r="I2044" s="94" t="s">
        <v>3895</v>
      </c>
      <c r="J2044" s="94"/>
      <c r="K2044" s="23" t="s">
        <v>3896</v>
      </c>
    </row>
    <row r="2045" spans="1:11" ht="21" customHeight="1" x14ac:dyDescent="0.25">
      <c r="A2045" s="24" t="s">
        <v>3908</v>
      </c>
      <c r="B2045" s="95" t="s">
        <v>3909</v>
      </c>
      <c r="C2045" s="95"/>
      <c r="D2045" s="96" t="s">
        <v>20</v>
      </c>
      <c r="E2045" s="96"/>
      <c r="F2045" s="24" t="s">
        <v>2056</v>
      </c>
      <c r="G2045" s="97">
        <v>0.13009999999999999</v>
      </c>
      <c r="H2045" s="97"/>
      <c r="I2045" s="98">
        <v>32.24</v>
      </c>
      <c r="J2045" s="98"/>
      <c r="K2045" s="27">
        <f>ROUND(ROUND(G2045,8)*I2045,2)</f>
        <v>4.1900000000000004</v>
      </c>
    </row>
    <row r="2046" spans="1:11" ht="15" customHeight="1" x14ac:dyDescent="0.25">
      <c r="A2046" s="24" t="s">
        <v>3971</v>
      </c>
      <c r="B2046" s="95" t="s">
        <v>3972</v>
      </c>
      <c r="C2046" s="95"/>
      <c r="D2046" s="96" t="s">
        <v>20</v>
      </c>
      <c r="E2046" s="96"/>
      <c r="F2046" s="24" t="s">
        <v>2056</v>
      </c>
      <c r="G2046" s="97">
        <v>8.7400000000000005E-2</v>
      </c>
      <c r="H2046" s="97"/>
      <c r="I2046" s="98">
        <v>32.69</v>
      </c>
      <c r="J2046" s="98"/>
      <c r="K2046" s="27">
        <f>ROUND(ROUND(G2046,8)*I2046,2)</f>
        <v>2.86</v>
      </c>
    </row>
    <row r="2047" spans="1:11" ht="15" customHeight="1" x14ac:dyDescent="0.25">
      <c r="A2047" s="24" t="s">
        <v>3910</v>
      </c>
      <c r="B2047" s="95" t="s">
        <v>3911</v>
      </c>
      <c r="C2047" s="95"/>
      <c r="D2047" s="96" t="s">
        <v>20</v>
      </c>
      <c r="E2047" s="96"/>
      <c r="F2047" s="24" t="s">
        <v>2056</v>
      </c>
      <c r="G2047" s="97">
        <v>0.21759999999999999</v>
      </c>
      <c r="H2047" s="97"/>
      <c r="I2047" s="98">
        <v>24.94</v>
      </c>
      <c r="J2047" s="98"/>
      <c r="K2047" s="27">
        <f>ROUND(ROUND(G2047,8)*I2047,2)</f>
        <v>5.43</v>
      </c>
    </row>
    <row r="2048" spans="1:11" ht="18" customHeight="1" x14ac:dyDescent="0.25">
      <c r="A2048" s="9"/>
      <c r="B2048" s="9"/>
      <c r="C2048" s="9"/>
      <c r="D2048" s="9"/>
      <c r="E2048" s="9"/>
      <c r="F2048" s="9"/>
      <c r="G2048" s="91" t="s">
        <v>3912</v>
      </c>
      <c r="H2048" s="91"/>
      <c r="I2048" s="91"/>
      <c r="J2048" s="91"/>
      <c r="K2048" s="28">
        <f>SUM(K2045:K2047)</f>
        <v>12.48</v>
      </c>
    </row>
    <row r="2049" spans="1:11" ht="15" customHeight="1" x14ac:dyDescent="0.25">
      <c r="A2049" s="93" t="s">
        <v>3922</v>
      </c>
      <c r="B2049" s="93"/>
      <c r="C2049" s="93"/>
      <c r="D2049" s="94" t="s">
        <v>3</v>
      </c>
      <c r="E2049" s="94"/>
      <c r="F2049" s="23" t="s">
        <v>4</v>
      </c>
      <c r="G2049" s="94" t="s">
        <v>3894</v>
      </c>
      <c r="H2049" s="94"/>
      <c r="I2049" s="94" t="s">
        <v>3895</v>
      </c>
      <c r="J2049" s="94"/>
      <c r="K2049" s="23" t="s">
        <v>3896</v>
      </c>
    </row>
    <row r="2050" spans="1:11" ht="29.1" customHeight="1" x14ac:dyDescent="0.25">
      <c r="A2050" s="24" t="s">
        <v>4062</v>
      </c>
      <c r="B2050" s="95" t="s">
        <v>4063</v>
      </c>
      <c r="C2050" s="95"/>
      <c r="D2050" s="96" t="s">
        <v>20</v>
      </c>
      <c r="E2050" s="96"/>
      <c r="F2050" s="24" t="s">
        <v>3903</v>
      </c>
      <c r="G2050" s="97">
        <v>1.23E-2</v>
      </c>
      <c r="H2050" s="97"/>
      <c r="I2050" s="98">
        <v>23.44</v>
      </c>
      <c r="J2050" s="98"/>
      <c r="K2050" s="27">
        <f>ROUND(ROUND(G2050,8)*I2050,2)</f>
        <v>0.28999999999999998</v>
      </c>
    </row>
    <row r="2051" spans="1:11" ht="21" customHeight="1" x14ac:dyDescent="0.25">
      <c r="A2051" s="24" t="s">
        <v>4064</v>
      </c>
      <c r="B2051" s="95" t="s">
        <v>4065</v>
      </c>
      <c r="C2051" s="95"/>
      <c r="D2051" s="96" t="s">
        <v>4066</v>
      </c>
      <c r="E2051" s="96"/>
      <c r="F2051" s="24" t="s">
        <v>26</v>
      </c>
      <c r="G2051" s="97">
        <v>4</v>
      </c>
      <c r="H2051" s="97"/>
      <c r="I2051" s="98">
        <v>5.76</v>
      </c>
      <c r="J2051" s="98"/>
      <c r="K2051" s="27">
        <f>ROUND(ROUND(G2051,8)*I2051,2)</f>
        <v>23.04</v>
      </c>
    </row>
    <row r="2052" spans="1:11" ht="15" customHeight="1" x14ac:dyDescent="0.25">
      <c r="A2052" s="9"/>
      <c r="B2052" s="9"/>
      <c r="C2052" s="9"/>
      <c r="D2052" s="9"/>
      <c r="E2052" s="9"/>
      <c r="F2052" s="9"/>
      <c r="G2052" s="91" t="s">
        <v>3933</v>
      </c>
      <c r="H2052" s="91"/>
      <c r="I2052" s="91"/>
      <c r="J2052" s="91"/>
      <c r="K2052" s="28">
        <f>SUM(K2050:K2051)</f>
        <v>23.33</v>
      </c>
    </row>
    <row r="2053" spans="1:11" ht="15" customHeight="1" x14ac:dyDescent="0.25">
      <c r="A2053" s="9"/>
      <c r="B2053" s="9"/>
      <c r="C2053" s="9"/>
      <c r="D2053" s="9"/>
      <c r="E2053" s="9"/>
      <c r="F2053" s="9"/>
      <c r="G2053" s="92" t="s">
        <v>3913</v>
      </c>
      <c r="H2053" s="92"/>
      <c r="I2053" s="92"/>
      <c r="J2053" s="92"/>
      <c r="K2053" s="29">
        <f>ROUND(SUM(K2043,K2048,K2052),2)</f>
        <v>160.55000000000001</v>
      </c>
    </row>
    <row r="2054" spans="1:11" ht="9.9499999999999993" customHeight="1" x14ac:dyDescent="0.25">
      <c r="A2054" s="9"/>
      <c r="B2054" s="9"/>
      <c r="C2054" s="9"/>
      <c r="D2054" s="9"/>
      <c r="E2054" s="9"/>
      <c r="F2054" s="9"/>
      <c r="G2054" s="100"/>
      <c r="H2054" s="100"/>
      <c r="I2054" s="100"/>
      <c r="J2054" s="100"/>
      <c r="K2054" s="100"/>
    </row>
    <row r="2055" spans="1:11" ht="20.100000000000001" customHeight="1" x14ac:dyDescent="0.25">
      <c r="A2055" s="99" t="s">
        <v>2259</v>
      </c>
      <c r="B2055" s="99"/>
      <c r="C2055" s="99"/>
      <c r="D2055" s="99"/>
      <c r="E2055" s="99"/>
      <c r="F2055" s="99"/>
      <c r="G2055" s="99"/>
      <c r="H2055" s="99"/>
      <c r="I2055" s="99"/>
      <c r="J2055" s="99"/>
      <c r="K2055" s="99"/>
    </row>
    <row r="2056" spans="1:11" ht="15" customHeight="1" x14ac:dyDescent="0.25">
      <c r="A2056" s="93" t="s">
        <v>3893</v>
      </c>
      <c r="B2056" s="93"/>
      <c r="C2056" s="93"/>
      <c r="D2056" s="94" t="s">
        <v>3</v>
      </c>
      <c r="E2056" s="94"/>
      <c r="F2056" s="23" t="s">
        <v>4</v>
      </c>
      <c r="G2056" s="94" t="s">
        <v>3894</v>
      </c>
      <c r="H2056" s="94"/>
      <c r="I2056" s="94" t="s">
        <v>3895</v>
      </c>
      <c r="J2056" s="94"/>
      <c r="K2056" s="23" t="s">
        <v>3896</v>
      </c>
    </row>
    <row r="2057" spans="1:11" ht="45.95" customHeight="1" x14ac:dyDescent="0.25">
      <c r="A2057" s="24" t="s">
        <v>4073</v>
      </c>
      <c r="B2057" s="95" t="s">
        <v>4074</v>
      </c>
      <c r="C2057" s="95"/>
      <c r="D2057" s="96" t="s">
        <v>20</v>
      </c>
      <c r="E2057" s="96"/>
      <c r="F2057" s="24" t="s">
        <v>26</v>
      </c>
      <c r="G2057" s="97">
        <v>1</v>
      </c>
      <c r="H2057" s="97"/>
      <c r="I2057" s="98">
        <v>1235.9100000000001</v>
      </c>
      <c r="J2057" s="98"/>
      <c r="K2057" s="27">
        <f>TRUNC(TRUNC(G2057,8)*I2057,2)</f>
        <v>1235.9100000000001</v>
      </c>
    </row>
    <row r="2058" spans="1:11" ht="21" customHeight="1" x14ac:dyDescent="0.25">
      <c r="A2058" s="24" t="s">
        <v>4075</v>
      </c>
      <c r="B2058" s="95" t="s">
        <v>4076</v>
      </c>
      <c r="C2058" s="95"/>
      <c r="D2058" s="96" t="s">
        <v>20</v>
      </c>
      <c r="E2058" s="96"/>
      <c r="F2058" s="24" t="s">
        <v>34</v>
      </c>
      <c r="G2058" s="97">
        <v>1.1999999999999999E-3</v>
      </c>
      <c r="H2058" s="97"/>
      <c r="I2058" s="98">
        <v>205.09</v>
      </c>
      <c r="J2058" s="98"/>
      <c r="K2058" s="27">
        <f>TRUNC(TRUNC(G2058,8)*I2058,2)</f>
        <v>0.24</v>
      </c>
    </row>
    <row r="2059" spans="1:11" ht="15" customHeight="1" x14ac:dyDescent="0.25">
      <c r="A2059" s="9"/>
      <c r="B2059" s="9"/>
      <c r="C2059" s="9"/>
      <c r="D2059" s="9"/>
      <c r="E2059" s="9"/>
      <c r="F2059" s="9"/>
      <c r="G2059" s="91" t="s">
        <v>3906</v>
      </c>
      <c r="H2059" s="91"/>
      <c r="I2059" s="91"/>
      <c r="J2059" s="91"/>
      <c r="K2059" s="28">
        <f>SUM(K2057:K2058)</f>
        <v>1236.1500000000001</v>
      </c>
    </row>
    <row r="2060" spans="1:11" ht="15" customHeight="1" x14ac:dyDescent="0.25">
      <c r="A2060" s="93" t="s">
        <v>3907</v>
      </c>
      <c r="B2060" s="93"/>
      <c r="C2060" s="93"/>
      <c r="D2060" s="94" t="s">
        <v>3</v>
      </c>
      <c r="E2060" s="94"/>
      <c r="F2060" s="23" t="s">
        <v>4</v>
      </c>
      <c r="G2060" s="94" t="s">
        <v>3894</v>
      </c>
      <c r="H2060" s="94"/>
      <c r="I2060" s="94" t="s">
        <v>3895</v>
      </c>
      <c r="J2060" s="94"/>
      <c r="K2060" s="23" t="s">
        <v>3896</v>
      </c>
    </row>
    <row r="2061" spans="1:11" ht="15" customHeight="1" x14ac:dyDescent="0.25">
      <c r="A2061" s="24" t="s">
        <v>3971</v>
      </c>
      <c r="B2061" s="95" t="s">
        <v>3972</v>
      </c>
      <c r="C2061" s="95"/>
      <c r="D2061" s="96" t="s">
        <v>20</v>
      </c>
      <c r="E2061" s="96"/>
      <c r="F2061" s="24" t="s">
        <v>2056</v>
      </c>
      <c r="G2061" s="97">
        <v>0.86809999999999998</v>
      </c>
      <c r="H2061" s="97"/>
      <c r="I2061" s="98">
        <v>32.69</v>
      </c>
      <c r="J2061" s="98"/>
      <c r="K2061" s="27">
        <f>TRUNC(TRUNC(G2061,8)*I2061,2)</f>
        <v>28.37</v>
      </c>
    </row>
    <row r="2062" spans="1:11" ht="15" customHeight="1" x14ac:dyDescent="0.25">
      <c r="A2062" s="24" t="s">
        <v>3910</v>
      </c>
      <c r="B2062" s="95" t="s">
        <v>3911</v>
      </c>
      <c r="C2062" s="95"/>
      <c r="D2062" s="96" t="s">
        <v>20</v>
      </c>
      <c r="E2062" s="96"/>
      <c r="F2062" s="24" t="s">
        <v>2056</v>
      </c>
      <c r="G2062" s="97">
        <v>0.57869999999999999</v>
      </c>
      <c r="H2062" s="97"/>
      <c r="I2062" s="98">
        <v>24.94</v>
      </c>
      <c r="J2062" s="98"/>
      <c r="K2062" s="27">
        <f>TRUNC(TRUNC(G2062,8)*I2062,2)</f>
        <v>14.43</v>
      </c>
    </row>
    <row r="2063" spans="1:11" ht="18" customHeight="1" x14ac:dyDescent="0.25">
      <c r="A2063" s="9"/>
      <c r="B2063" s="9"/>
      <c r="C2063" s="9"/>
      <c r="D2063" s="9"/>
      <c r="E2063" s="9"/>
      <c r="F2063" s="9"/>
      <c r="G2063" s="91" t="s">
        <v>3912</v>
      </c>
      <c r="H2063" s="91"/>
      <c r="I2063" s="91"/>
      <c r="J2063" s="91"/>
      <c r="K2063" s="28">
        <f>SUM(K2061:K2062)</f>
        <v>42.8</v>
      </c>
    </row>
    <row r="2064" spans="1:11" ht="15" customHeight="1" x14ac:dyDescent="0.25">
      <c r="A2064" s="93" t="s">
        <v>3922</v>
      </c>
      <c r="B2064" s="93"/>
      <c r="C2064" s="93"/>
      <c r="D2064" s="94" t="s">
        <v>3</v>
      </c>
      <c r="E2064" s="94"/>
      <c r="F2064" s="23" t="s">
        <v>4</v>
      </c>
      <c r="G2064" s="94" t="s">
        <v>3894</v>
      </c>
      <c r="H2064" s="94"/>
      <c r="I2064" s="94" t="s">
        <v>3895</v>
      </c>
      <c r="J2064" s="94"/>
      <c r="K2064" s="23" t="s">
        <v>3896</v>
      </c>
    </row>
    <row r="2065" spans="1:11" ht="29.1" customHeight="1" x14ac:dyDescent="0.25">
      <c r="A2065" s="24" t="s">
        <v>4077</v>
      </c>
      <c r="B2065" s="95" t="s">
        <v>4078</v>
      </c>
      <c r="C2065" s="95"/>
      <c r="D2065" s="96" t="s">
        <v>20</v>
      </c>
      <c r="E2065" s="96"/>
      <c r="F2065" s="24" t="s">
        <v>34</v>
      </c>
      <c r="G2065" s="97">
        <v>2.2200000000000001E-2</v>
      </c>
      <c r="H2065" s="97"/>
      <c r="I2065" s="98">
        <v>924.6</v>
      </c>
      <c r="J2065" s="98"/>
      <c r="K2065" s="27">
        <f>TRUNC(TRUNC(G2065,8)*I2065,2)</f>
        <v>20.52</v>
      </c>
    </row>
    <row r="2066" spans="1:11" ht="15" customHeight="1" x14ac:dyDescent="0.25">
      <c r="A2066" s="9"/>
      <c r="B2066" s="9"/>
      <c r="C2066" s="9"/>
      <c r="D2066" s="9"/>
      <c r="E2066" s="9"/>
      <c r="F2066" s="9"/>
      <c r="G2066" s="91" t="s">
        <v>3933</v>
      </c>
      <c r="H2066" s="91"/>
      <c r="I2066" s="91"/>
      <c r="J2066" s="91"/>
      <c r="K2066" s="28">
        <f>SUM(K2065:K2065)</f>
        <v>20.52</v>
      </c>
    </row>
    <row r="2067" spans="1:11" ht="15" customHeight="1" x14ac:dyDescent="0.25">
      <c r="A2067" s="9"/>
      <c r="B2067" s="9"/>
      <c r="C2067" s="9"/>
      <c r="D2067" s="9"/>
      <c r="E2067" s="9"/>
      <c r="F2067" s="9"/>
      <c r="G2067" s="92" t="s">
        <v>3913</v>
      </c>
      <c r="H2067" s="92"/>
      <c r="I2067" s="92"/>
      <c r="J2067" s="92"/>
      <c r="K2067" s="29">
        <f>ROUND(SUM(K2059,K2063,K2066),2)</f>
        <v>1299.47</v>
      </c>
    </row>
    <row r="2068" spans="1:11" ht="9.9499999999999993" customHeight="1" x14ac:dyDescent="0.25">
      <c r="A2068" s="9"/>
      <c r="B2068" s="9"/>
      <c r="C2068" s="9"/>
      <c r="D2068" s="9"/>
      <c r="E2068" s="9"/>
      <c r="F2068" s="9"/>
      <c r="G2068" s="100"/>
      <c r="H2068" s="100"/>
      <c r="I2068" s="100"/>
      <c r="J2068" s="100"/>
      <c r="K2068" s="100"/>
    </row>
    <row r="2069" spans="1:11" ht="20.100000000000001" customHeight="1" x14ac:dyDescent="0.25">
      <c r="A2069" s="99" t="s">
        <v>2260</v>
      </c>
      <c r="B2069" s="99"/>
      <c r="C2069" s="99"/>
      <c r="D2069" s="99"/>
      <c r="E2069" s="99"/>
      <c r="F2069" s="99"/>
      <c r="G2069" s="99"/>
      <c r="H2069" s="99"/>
      <c r="I2069" s="99"/>
      <c r="J2069" s="99"/>
      <c r="K2069" s="99"/>
    </row>
    <row r="2070" spans="1:11" ht="15" customHeight="1" x14ac:dyDescent="0.25">
      <c r="A2070" s="93" t="s">
        <v>3893</v>
      </c>
      <c r="B2070" s="93"/>
      <c r="C2070" s="93"/>
      <c r="D2070" s="94" t="s">
        <v>3</v>
      </c>
      <c r="E2070" s="94"/>
      <c r="F2070" s="23" t="s">
        <v>4</v>
      </c>
      <c r="G2070" s="94" t="s">
        <v>3894</v>
      </c>
      <c r="H2070" s="94"/>
      <c r="I2070" s="94" t="s">
        <v>3895</v>
      </c>
      <c r="J2070" s="94"/>
      <c r="K2070" s="23" t="s">
        <v>3896</v>
      </c>
    </row>
    <row r="2071" spans="1:11" ht="15" customHeight="1" x14ac:dyDescent="0.25">
      <c r="A2071" s="24" t="s">
        <v>4067</v>
      </c>
      <c r="B2071" s="95" t="s">
        <v>4068</v>
      </c>
      <c r="C2071" s="95"/>
      <c r="D2071" s="96" t="s">
        <v>20</v>
      </c>
      <c r="E2071" s="96"/>
      <c r="F2071" s="24" t="s">
        <v>3903</v>
      </c>
      <c r="G2071" s="97">
        <v>8.6199999999999992</v>
      </c>
      <c r="H2071" s="97"/>
      <c r="I2071" s="98">
        <v>1.1299999999999999</v>
      </c>
      <c r="J2071" s="98"/>
      <c r="K2071" s="27">
        <f>TRUNC(TRUNC(G2071,8)*I2071,2)</f>
        <v>9.74</v>
      </c>
    </row>
    <row r="2072" spans="1:11" ht="29.1" customHeight="1" x14ac:dyDescent="0.25">
      <c r="A2072" s="24" t="s">
        <v>4069</v>
      </c>
      <c r="B2072" s="95" t="s">
        <v>4070</v>
      </c>
      <c r="C2072" s="95"/>
      <c r="D2072" s="96" t="s">
        <v>20</v>
      </c>
      <c r="E2072" s="96"/>
      <c r="F2072" s="24" t="s">
        <v>26</v>
      </c>
      <c r="G2072" s="97">
        <v>6.4375</v>
      </c>
      <c r="H2072" s="97"/>
      <c r="I2072" s="98">
        <v>17.63</v>
      </c>
      <c r="J2072" s="98"/>
      <c r="K2072" s="27">
        <f>TRUNC(TRUNC(G2072,8)*I2072,2)</f>
        <v>113.49</v>
      </c>
    </row>
    <row r="2073" spans="1:11" ht="15" customHeight="1" x14ac:dyDescent="0.25">
      <c r="A2073" s="24" t="s">
        <v>4071</v>
      </c>
      <c r="B2073" s="95" t="s">
        <v>4072</v>
      </c>
      <c r="C2073" s="95"/>
      <c r="D2073" s="96" t="s">
        <v>20</v>
      </c>
      <c r="E2073" s="96"/>
      <c r="F2073" s="24" t="s">
        <v>3903</v>
      </c>
      <c r="G2073" s="97">
        <v>0.24</v>
      </c>
      <c r="H2073" s="97"/>
      <c r="I2073" s="98">
        <v>3.58</v>
      </c>
      <c r="J2073" s="98"/>
      <c r="K2073" s="27">
        <f>TRUNC(TRUNC(G2073,8)*I2073,2)</f>
        <v>0.85</v>
      </c>
    </row>
    <row r="2074" spans="1:11" ht="15" customHeight="1" x14ac:dyDescent="0.25">
      <c r="A2074" s="9"/>
      <c r="B2074" s="9"/>
      <c r="C2074" s="9"/>
      <c r="D2074" s="9"/>
      <c r="E2074" s="9"/>
      <c r="F2074" s="9"/>
      <c r="G2074" s="91" t="s">
        <v>3906</v>
      </c>
      <c r="H2074" s="91"/>
      <c r="I2074" s="91"/>
      <c r="J2074" s="91"/>
      <c r="K2074" s="28">
        <f>SUM(K2071:K2073)</f>
        <v>124.07999999999998</v>
      </c>
    </row>
    <row r="2075" spans="1:11" ht="15" customHeight="1" x14ac:dyDescent="0.25">
      <c r="A2075" s="93" t="s">
        <v>3907</v>
      </c>
      <c r="B2075" s="93"/>
      <c r="C2075" s="93"/>
      <c r="D2075" s="94" t="s">
        <v>3</v>
      </c>
      <c r="E2075" s="94"/>
      <c r="F2075" s="23" t="s">
        <v>4</v>
      </c>
      <c r="G2075" s="94" t="s">
        <v>3894</v>
      </c>
      <c r="H2075" s="94"/>
      <c r="I2075" s="94" t="s">
        <v>3895</v>
      </c>
      <c r="J2075" s="94"/>
      <c r="K2075" s="23" t="s">
        <v>3896</v>
      </c>
    </row>
    <row r="2076" spans="1:11" ht="15" customHeight="1" x14ac:dyDescent="0.25">
      <c r="A2076" s="24" t="s">
        <v>3971</v>
      </c>
      <c r="B2076" s="95" t="s">
        <v>3972</v>
      </c>
      <c r="C2076" s="95"/>
      <c r="D2076" s="96" t="s">
        <v>20</v>
      </c>
      <c r="E2076" s="96"/>
      <c r="F2076" s="24" t="s">
        <v>2056</v>
      </c>
      <c r="G2076" s="97">
        <v>0.63900000000000001</v>
      </c>
      <c r="H2076" s="97"/>
      <c r="I2076" s="98">
        <v>32.69</v>
      </c>
      <c r="J2076" s="98"/>
      <c r="K2076" s="27">
        <f>TRUNC(TRUNC(G2076,8)*I2076,2)</f>
        <v>20.88</v>
      </c>
    </row>
    <row r="2077" spans="1:11" ht="15" customHeight="1" x14ac:dyDescent="0.25">
      <c r="A2077" s="24" t="s">
        <v>3910</v>
      </c>
      <c r="B2077" s="95" t="s">
        <v>3911</v>
      </c>
      <c r="C2077" s="95"/>
      <c r="D2077" s="96" t="s">
        <v>20</v>
      </c>
      <c r="E2077" s="96"/>
      <c r="F2077" s="24" t="s">
        <v>2056</v>
      </c>
      <c r="G2077" s="97">
        <v>1.2789999999999999</v>
      </c>
      <c r="H2077" s="97"/>
      <c r="I2077" s="98">
        <v>24.94</v>
      </c>
      <c r="J2077" s="98"/>
      <c r="K2077" s="27">
        <f>TRUNC(TRUNC(G2077,8)*I2077,2)</f>
        <v>31.89</v>
      </c>
    </row>
    <row r="2078" spans="1:11" ht="18" customHeight="1" x14ac:dyDescent="0.25">
      <c r="A2078" s="9"/>
      <c r="B2078" s="9"/>
      <c r="C2078" s="9"/>
      <c r="D2078" s="9"/>
      <c r="E2078" s="9"/>
      <c r="F2078" s="9"/>
      <c r="G2078" s="91" t="s">
        <v>3912</v>
      </c>
      <c r="H2078" s="91"/>
      <c r="I2078" s="91"/>
      <c r="J2078" s="91"/>
      <c r="K2078" s="28">
        <f>SUM(K2076:K2077)</f>
        <v>52.769999999999996</v>
      </c>
    </row>
    <row r="2079" spans="1:11" ht="15" customHeight="1" x14ac:dyDescent="0.25">
      <c r="A2079" s="9"/>
      <c r="B2079" s="9"/>
      <c r="C2079" s="9"/>
      <c r="D2079" s="9"/>
      <c r="E2079" s="9"/>
      <c r="F2079" s="9"/>
      <c r="G2079" s="92" t="s">
        <v>3913</v>
      </c>
      <c r="H2079" s="92"/>
      <c r="I2079" s="92"/>
      <c r="J2079" s="92"/>
      <c r="K2079" s="29">
        <f>ROUND(SUM(K2074,K2078),2)</f>
        <v>176.85</v>
      </c>
    </row>
    <row r="2080" spans="1:11" ht="9.9499999999999993" customHeight="1" x14ac:dyDescent="0.25">
      <c r="A2080" s="9"/>
      <c r="B2080" s="9"/>
      <c r="C2080" s="9"/>
      <c r="D2080" s="9"/>
      <c r="E2080" s="9"/>
      <c r="F2080" s="9"/>
      <c r="G2080" s="100"/>
      <c r="H2080" s="100"/>
      <c r="I2080" s="100"/>
      <c r="J2080" s="100"/>
      <c r="K2080" s="100"/>
    </row>
    <row r="2081" spans="1:11" ht="20.100000000000001" customHeight="1" x14ac:dyDescent="0.25">
      <c r="A2081" s="99" t="s">
        <v>2261</v>
      </c>
      <c r="B2081" s="99"/>
      <c r="C2081" s="99"/>
      <c r="D2081" s="99"/>
      <c r="E2081" s="99"/>
      <c r="F2081" s="99"/>
      <c r="G2081" s="99"/>
      <c r="H2081" s="99"/>
      <c r="I2081" s="99"/>
      <c r="J2081" s="99"/>
      <c r="K2081" s="99"/>
    </row>
    <row r="2082" spans="1:11" ht="20.100000000000001" customHeight="1" x14ac:dyDescent="0.25">
      <c r="A2082" s="106" t="s">
        <v>4010</v>
      </c>
      <c r="B2082" s="106"/>
      <c r="C2082" s="106"/>
      <c r="D2082" s="106"/>
      <c r="E2082" s="106"/>
      <c r="F2082" s="2" t="s">
        <v>4</v>
      </c>
      <c r="G2082" s="87" t="s">
        <v>4001</v>
      </c>
      <c r="H2082" s="87"/>
      <c r="I2082" s="87" t="s">
        <v>3895</v>
      </c>
      <c r="J2082" s="87"/>
      <c r="K2082" s="2" t="s">
        <v>4011</v>
      </c>
    </row>
    <row r="2083" spans="1:11" ht="15" customHeight="1" x14ac:dyDescent="0.25">
      <c r="A2083" s="6" t="s">
        <v>4079</v>
      </c>
      <c r="B2083" s="104" t="s">
        <v>4080</v>
      </c>
      <c r="C2083" s="104"/>
      <c r="D2083" s="104"/>
      <c r="E2083" s="104"/>
      <c r="F2083" s="6" t="s">
        <v>77</v>
      </c>
      <c r="G2083" s="113">
        <v>1.7700000000000001E-3</v>
      </c>
      <c r="H2083" s="113"/>
      <c r="I2083" s="105">
        <v>33.79</v>
      </c>
      <c r="J2083" s="105"/>
      <c r="K2083" s="33">
        <f>ROUND(ROUND(G2083,5)*I2083,4)</f>
        <v>5.9799999999999999E-2</v>
      </c>
    </row>
    <row r="2084" spans="1:11" ht="15" customHeight="1" x14ac:dyDescent="0.25">
      <c r="A2084" s="6" t="s">
        <v>4081</v>
      </c>
      <c r="B2084" s="104" t="s">
        <v>4082</v>
      </c>
      <c r="C2084" s="104"/>
      <c r="D2084" s="104"/>
      <c r="E2084" s="104"/>
      <c r="F2084" s="6" t="s">
        <v>77</v>
      </c>
      <c r="G2084" s="113">
        <v>3.9300000000000003E-3</v>
      </c>
      <c r="H2084" s="113"/>
      <c r="I2084" s="105">
        <v>448.02</v>
      </c>
      <c r="J2084" s="105"/>
      <c r="K2084" s="33">
        <f>ROUND(ROUND(G2084,5)*I2084,4)</f>
        <v>1.7606999999999999</v>
      </c>
    </row>
    <row r="2085" spans="1:11" ht="15" customHeight="1" x14ac:dyDescent="0.25">
      <c r="A2085" s="6" t="s">
        <v>4083</v>
      </c>
      <c r="B2085" s="104" t="s">
        <v>4084</v>
      </c>
      <c r="C2085" s="104"/>
      <c r="D2085" s="104"/>
      <c r="E2085" s="104"/>
      <c r="F2085" s="6" t="s">
        <v>77</v>
      </c>
      <c r="G2085" s="113">
        <v>7.0800000000000004E-3</v>
      </c>
      <c r="H2085" s="113"/>
      <c r="I2085" s="105">
        <v>46.06</v>
      </c>
      <c r="J2085" s="105"/>
      <c r="K2085" s="33">
        <f>ROUND(ROUND(G2085,5)*I2085,4)</f>
        <v>0.3261</v>
      </c>
    </row>
    <row r="2086" spans="1:11" ht="15" customHeight="1" x14ac:dyDescent="0.25">
      <c r="A2086" s="6" t="s">
        <v>4085</v>
      </c>
      <c r="B2086" s="104" t="s">
        <v>4086</v>
      </c>
      <c r="C2086" s="104"/>
      <c r="D2086" s="104"/>
      <c r="E2086" s="104"/>
      <c r="F2086" s="6" t="s">
        <v>103</v>
      </c>
      <c r="G2086" s="113">
        <v>1</v>
      </c>
      <c r="H2086" s="113"/>
      <c r="I2086" s="105">
        <v>16.98</v>
      </c>
      <c r="J2086" s="105"/>
      <c r="K2086" s="33">
        <f>ROUND(ROUND(G2086,5)*I2086,4)</f>
        <v>16.98</v>
      </c>
    </row>
    <row r="2087" spans="1:11" ht="15" customHeight="1" x14ac:dyDescent="0.25">
      <c r="A2087" s="1"/>
      <c r="B2087" s="1"/>
      <c r="C2087" s="1"/>
      <c r="D2087" s="1"/>
      <c r="E2087" s="1"/>
      <c r="F2087" s="1"/>
      <c r="G2087" s="85" t="s">
        <v>4014</v>
      </c>
      <c r="H2087" s="85"/>
      <c r="I2087" s="85"/>
      <c r="J2087" s="85"/>
      <c r="K2087" s="34">
        <f>SUM(K2083:K2086)</f>
        <v>19.1266</v>
      </c>
    </row>
    <row r="2088" spans="1:11" ht="15" customHeight="1" x14ac:dyDescent="0.25">
      <c r="A2088" s="106" t="s">
        <v>4015</v>
      </c>
      <c r="B2088" s="106"/>
      <c r="C2088" s="106"/>
      <c r="D2088" s="23" t="s">
        <v>4016</v>
      </c>
      <c r="E2088" s="94" t="s">
        <v>4017</v>
      </c>
      <c r="F2088" s="94"/>
      <c r="G2088" s="94" t="s">
        <v>4001</v>
      </c>
      <c r="H2088" s="94"/>
      <c r="I2088" s="94" t="s">
        <v>3895</v>
      </c>
      <c r="J2088" s="94"/>
      <c r="K2088" s="23" t="s">
        <v>4011</v>
      </c>
    </row>
    <row r="2089" spans="1:11" ht="27.95" customHeight="1" x14ac:dyDescent="0.25">
      <c r="A2089" s="38" t="s">
        <v>4085</v>
      </c>
      <c r="B2089" s="109" t="s">
        <v>4087</v>
      </c>
      <c r="C2089" s="109"/>
      <c r="D2089" s="38" t="s">
        <v>4019</v>
      </c>
      <c r="E2089" s="110" t="s">
        <v>4088</v>
      </c>
      <c r="F2089" s="110"/>
      <c r="G2089" s="111">
        <v>1.9630000000000002E-2</v>
      </c>
      <c r="H2089" s="111"/>
      <c r="I2089" s="112">
        <v>33.64</v>
      </c>
      <c r="J2089" s="112"/>
      <c r="K2089" s="41">
        <f>ROUND(ROUND(G2089,5)*I2089,4)</f>
        <v>0.66039999999999999</v>
      </c>
    </row>
    <row r="2090" spans="1:11" ht="15" customHeight="1" x14ac:dyDescent="0.25">
      <c r="A2090" s="1"/>
      <c r="B2090" s="1"/>
      <c r="C2090" s="1"/>
      <c r="D2090" s="1"/>
      <c r="E2090" s="1"/>
      <c r="F2090" s="1"/>
      <c r="G2090" s="85" t="s">
        <v>4021</v>
      </c>
      <c r="H2090" s="85"/>
      <c r="I2090" s="85"/>
      <c r="J2090" s="85"/>
      <c r="K2090" s="33">
        <f>SUM(K2089:K2089)</f>
        <v>0.66039999999999999</v>
      </c>
    </row>
    <row r="2091" spans="1:11" ht="12.95" customHeight="1" x14ac:dyDescent="0.25">
      <c r="A2091" s="106" t="s">
        <v>4022</v>
      </c>
      <c r="B2091" s="106"/>
      <c r="C2091" s="94" t="s">
        <v>4023</v>
      </c>
      <c r="D2091" s="94" t="s">
        <v>5</v>
      </c>
      <c r="E2091" s="94" t="s">
        <v>4024</v>
      </c>
      <c r="F2091" s="94"/>
      <c r="G2091" s="94" t="s">
        <v>4025</v>
      </c>
      <c r="H2091" s="94"/>
      <c r="I2091" s="94" t="s">
        <v>2086</v>
      </c>
      <c r="J2091" s="94"/>
      <c r="K2091" s="94" t="s">
        <v>4011</v>
      </c>
    </row>
    <row r="2092" spans="1:11" ht="12" customHeight="1" x14ac:dyDescent="0.25">
      <c r="A2092" s="106"/>
      <c r="B2092" s="106"/>
      <c r="C2092" s="94"/>
      <c r="D2092" s="94"/>
      <c r="E2092" s="23" t="s">
        <v>2092</v>
      </c>
      <c r="F2092" s="23" t="s">
        <v>4026</v>
      </c>
      <c r="G2092" s="23" t="s">
        <v>2092</v>
      </c>
      <c r="H2092" s="23" t="s">
        <v>4026</v>
      </c>
      <c r="I2092" s="23" t="s">
        <v>2092</v>
      </c>
      <c r="J2092" s="23" t="s">
        <v>4026</v>
      </c>
      <c r="K2092" s="94"/>
    </row>
    <row r="2093" spans="1:11" ht="27.95" customHeight="1" x14ac:dyDescent="0.25">
      <c r="A2093" s="38" t="s">
        <v>4085</v>
      </c>
      <c r="B2093" s="39" t="s">
        <v>4087</v>
      </c>
      <c r="C2093" s="38" t="s">
        <v>4027</v>
      </c>
      <c r="D2093" s="40">
        <v>1.9630000000000002E-2</v>
      </c>
      <c r="E2093" s="42">
        <v>0</v>
      </c>
      <c r="F2093" s="43">
        <v>1.1100000000000001</v>
      </c>
      <c r="G2093" s="42">
        <v>0</v>
      </c>
      <c r="H2093" s="43">
        <v>0.88</v>
      </c>
      <c r="I2093" s="42">
        <v>0</v>
      </c>
      <c r="J2093" s="43">
        <v>0.72</v>
      </c>
      <c r="K2093" s="41">
        <f>ROUND(D2093*(ROUND(E2093*F2093,4)+ROUND(G2093*H2093,4)+ROUND(I2093*J2093,4)),4)</f>
        <v>0</v>
      </c>
    </row>
    <row r="2094" spans="1:11" ht="15" customHeight="1" x14ac:dyDescent="0.25">
      <c r="A2094" s="1"/>
      <c r="B2094" s="1"/>
      <c r="C2094" s="1"/>
      <c r="D2094" s="1"/>
      <c r="E2094" s="1"/>
      <c r="F2094" s="1"/>
      <c r="G2094" s="85" t="s">
        <v>4028</v>
      </c>
      <c r="H2094" s="85"/>
      <c r="I2094" s="85"/>
      <c r="J2094" s="85"/>
      <c r="K2094" s="33">
        <f>SUM(K2092:K2093)</f>
        <v>0</v>
      </c>
    </row>
    <row r="2095" spans="1:11" ht="15" customHeight="1" x14ac:dyDescent="0.25">
      <c r="A2095" s="9"/>
      <c r="B2095" s="9"/>
      <c r="C2095" s="9"/>
      <c r="D2095" s="9"/>
      <c r="E2095" s="9"/>
      <c r="F2095" s="9"/>
      <c r="G2095" s="92" t="s">
        <v>4029</v>
      </c>
      <c r="H2095" s="92"/>
      <c r="I2095" s="92"/>
      <c r="J2095" s="92"/>
      <c r="K2095" s="33">
        <f>SUM(K2087,K2090,K2094)</f>
        <v>19.786999999999999</v>
      </c>
    </row>
    <row r="2096" spans="1:11" ht="15" customHeight="1" x14ac:dyDescent="0.25">
      <c r="A2096" s="9"/>
      <c r="B2096" s="9"/>
      <c r="C2096" s="9"/>
      <c r="D2096" s="9"/>
      <c r="E2096" s="9"/>
      <c r="F2096" s="9"/>
      <c r="G2096" s="92" t="s">
        <v>3913</v>
      </c>
      <c r="H2096" s="92"/>
      <c r="I2096" s="92"/>
      <c r="J2096" s="92"/>
      <c r="K2096" s="29">
        <f>ROUND(SUM(K2095),2)</f>
        <v>19.79</v>
      </c>
    </row>
    <row r="2097" spans="1:11" ht="9.9499999999999993" customHeight="1" x14ac:dyDescent="0.25">
      <c r="A2097" s="9"/>
      <c r="B2097" s="9"/>
      <c r="C2097" s="9"/>
      <c r="D2097" s="9"/>
      <c r="E2097" s="9"/>
      <c r="F2097" s="9"/>
      <c r="G2097" s="100"/>
      <c r="H2097" s="100"/>
      <c r="I2097" s="100"/>
      <c r="J2097" s="100"/>
      <c r="K2097" s="100"/>
    </row>
    <row r="2098" spans="1:11" ht="20.100000000000001" customHeight="1" x14ac:dyDescent="0.25">
      <c r="A2098" s="99" t="s">
        <v>2262</v>
      </c>
      <c r="B2098" s="99"/>
      <c r="C2098" s="99"/>
      <c r="D2098" s="99"/>
      <c r="E2098" s="99"/>
      <c r="F2098" s="99"/>
      <c r="G2098" s="99"/>
      <c r="H2098" s="99"/>
      <c r="I2098" s="99"/>
      <c r="J2098" s="99"/>
      <c r="K2098" s="99"/>
    </row>
    <row r="2099" spans="1:11" ht="15" customHeight="1" x14ac:dyDescent="0.25">
      <c r="A2099" s="93" t="s">
        <v>3893</v>
      </c>
      <c r="B2099" s="93"/>
      <c r="C2099" s="93"/>
      <c r="D2099" s="94" t="s">
        <v>3</v>
      </c>
      <c r="E2099" s="94"/>
      <c r="F2099" s="23" t="s">
        <v>4</v>
      </c>
      <c r="G2099" s="94" t="s">
        <v>3894</v>
      </c>
      <c r="H2099" s="94"/>
      <c r="I2099" s="94" t="s">
        <v>3895</v>
      </c>
      <c r="J2099" s="94"/>
      <c r="K2099" s="23" t="s">
        <v>3896</v>
      </c>
    </row>
    <row r="2100" spans="1:11" ht="15" customHeight="1" x14ac:dyDescent="0.25">
      <c r="A2100" s="24" t="s">
        <v>4089</v>
      </c>
      <c r="B2100" s="95" t="s">
        <v>4090</v>
      </c>
      <c r="C2100" s="95"/>
      <c r="D2100" s="96" t="s">
        <v>20</v>
      </c>
      <c r="E2100" s="96"/>
      <c r="F2100" s="24" t="s">
        <v>16</v>
      </c>
      <c r="G2100" s="97">
        <v>1</v>
      </c>
      <c r="H2100" s="97"/>
      <c r="I2100" s="98">
        <v>12.85</v>
      </c>
      <c r="J2100" s="98"/>
      <c r="K2100" s="27">
        <f>TRUNC(TRUNC(G2100,8)*I2100,2)</f>
        <v>12.85</v>
      </c>
    </row>
    <row r="2101" spans="1:11" ht="15" customHeight="1" x14ac:dyDescent="0.25">
      <c r="A2101" s="9"/>
      <c r="B2101" s="9"/>
      <c r="C2101" s="9"/>
      <c r="D2101" s="9"/>
      <c r="E2101" s="9"/>
      <c r="F2101" s="9"/>
      <c r="G2101" s="91" t="s">
        <v>3906</v>
      </c>
      <c r="H2101" s="91"/>
      <c r="I2101" s="91"/>
      <c r="J2101" s="91"/>
      <c r="K2101" s="28">
        <f>SUM(K2100:K2100)</f>
        <v>12.85</v>
      </c>
    </row>
    <row r="2102" spans="1:11" ht="15" customHeight="1" x14ac:dyDescent="0.25">
      <c r="A2102" s="93" t="s">
        <v>3907</v>
      </c>
      <c r="B2102" s="93"/>
      <c r="C2102" s="93"/>
      <c r="D2102" s="94" t="s">
        <v>3</v>
      </c>
      <c r="E2102" s="94"/>
      <c r="F2102" s="23" t="s">
        <v>4</v>
      </c>
      <c r="G2102" s="94" t="s">
        <v>3894</v>
      </c>
      <c r="H2102" s="94"/>
      <c r="I2102" s="94" t="s">
        <v>3895</v>
      </c>
      <c r="J2102" s="94"/>
      <c r="K2102" s="23" t="s">
        <v>3896</v>
      </c>
    </row>
    <row r="2103" spans="1:11" ht="15" customHeight="1" x14ac:dyDescent="0.25">
      <c r="A2103" s="24" t="s">
        <v>3961</v>
      </c>
      <c r="B2103" s="95" t="s">
        <v>3962</v>
      </c>
      <c r="C2103" s="95"/>
      <c r="D2103" s="96" t="s">
        <v>20</v>
      </c>
      <c r="E2103" s="96"/>
      <c r="F2103" s="24" t="s">
        <v>2056</v>
      </c>
      <c r="G2103" s="97">
        <v>2.7699999999999999E-2</v>
      </c>
      <c r="H2103" s="97"/>
      <c r="I2103" s="98">
        <v>29.5</v>
      </c>
      <c r="J2103" s="98"/>
      <c r="K2103" s="27">
        <f>TRUNC(TRUNC(G2103,8)*I2103,2)</f>
        <v>0.81</v>
      </c>
    </row>
    <row r="2104" spans="1:11" ht="15" customHeight="1" x14ac:dyDescent="0.25">
      <c r="A2104" s="24" t="s">
        <v>3910</v>
      </c>
      <c r="B2104" s="95" t="s">
        <v>3911</v>
      </c>
      <c r="C2104" s="95"/>
      <c r="D2104" s="96" t="s">
        <v>20</v>
      </c>
      <c r="E2104" s="96"/>
      <c r="F2104" s="24" t="s">
        <v>2056</v>
      </c>
      <c r="G2104" s="97">
        <v>0.1386</v>
      </c>
      <c r="H2104" s="97"/>
      <c r="I2104" s="98">
        <v>24.94</v>
      </c>
      <c r="J2104" s="98"/>
      <c r="K2104" s="27">
        <f>TRUNC(TRUNC(G2104,8)*I2104,2)</f>
        <v>3.45</v>
      </c>
    </row>
    <row r="2105" spans="1:11" ht="18" customHeight="1" x14ac:dyDescent="0.25">
      <c r="A2105" s="9"/>
      <c r="B2105" s="9"/>
      <c r="C2105" s="9"/>
      <c r="D2105" s="9"/>
      <c r="E2105" s="9"/>
      <c r="F2105" s="9"/>
      <c r="G2105" s="91" t="s">
        <v>3912</v>
      </c>
      <c r="H2105" s="91"/>
      <c r="I2105" s="91"/>
      <c r="J2105" s="91"/>
      <c r="K2105" s="28">
        <f>SUM(K2103:K2104)</f>
        <v>4.26</v>
      </c>
    </row>
    <row r="2106" spans="1:11" ht="15" customHeight="1" x14ac:dyDescent="0.25">
      <c r="A2106" s="9"/>
      <c r="B2106" s="9"/>
      <c r="C2106" s="9"/>
      <c r="D2106" s="9"/>
      <c r="E2106" s="9"/>
      <c r="F2106" s="9"/>
      <c r="G2106" s="92" t="s">
        <v>3913</v>
      </c>
      <c r="H2106" s="92"/>
      <c r="I2106" s="92"/>
      <c r="J2106" s="92"/>
      <c r="K2106" s="29">
        <f>ROUND(SUM(K2101,K2105),2)</f>
        <v>17.11</v>
      </c>
    </row>
    <row r="2107" spans="1:11" ht="9.9499999999999993" customHeight="1" x14ac:dyDescent="0.25">
      <c r="A2107" s="9"/>
      <c r="B2107" s="9"/>
      <c r="C2107" s="9"/>
      <c r="D2107" s="9"/>
      <c r="E2107" s="9"/>
      <c r="F2107" s="9"/>
      <c r="G2107" s="100"/>
      <c r="H2107" s="100"/>
      <c r="I2107" s="100"/>
      <c r="J2107" s="100"/>
      <c r="K2107" s="100"/>
    </row>
    <row r="2108" spans="1:11" ht="20.100000000000001" customHeight="1" x14ac:dyDescent="0.25">
      <c r="A2108" s="99" t="s">
        <v>2263</v>
      </c>
      <c r="B2108" s="99"/>
      <c r="C2108" s="99"/>
      <c r="D2108" s="99"/>
      <c r="E2108" s="99"/>
      <c r="F2108" s="99"/>
      <c r="G2108" s="99"/>
      <c r="H2108" s="99"/>
      <c r="I2108" s="99"/>
      <c r="J2108" s="99"/>
      <c r="K2108" s="99"/>
    </row>
    <row r="2109" spans="1:11" ht="12.95" customHeight="1" x14ac:dyDescent="0.25">
      <c r="A2109" s="107" t="s">
        <v>3984</v>
      </c>
      <c r="B2109" s="107"/>
      <c r="C2109" s="107"/>
      <c r="D2109" s="108" t="s">
        <v>3985</v>
      </c>
      <c r="E2109" s="87" t="s">
        <v>3986</v>
      </c>
      <c r="F2109" s="87"/>
      <c r="G2109" s="87" t="s">
        <v>3987</v>
      </c>
      <c r="H2109" s="87"/>
      <c r="I2109" s="87"/>
      <c r="J2109" s="87"/>
      <c r="K2109" s="87" t="s">
        <v>3988</v>
      </c>
    </row>
    <row r="2110" spans="1:11" ht="12" customHeight="1" x14ac:dyDescent="0.25">
      <c r="A2110" s="107"/>
      <c r="B2110" s="107"/>
      <c r="C2110" s="107"/>
      <c r="D2110" s="108"/>
      <c r="E2110" s="23" t="s">
        <v>3989</v>
      </c>
      <c r="F2110" s="23" t="s">
        <v>3990</v>
      </c>
      <c r="G2110" s="94" t="s">
        <v>3989</v>
      </c>
      <c r="H2110" s="94"/>
      <c r="I2110" s="94" t="s">
        <v>3990</v>
      </c>
      <c r="J2110" s="94"/>
      <c r="K2110" s="87"/>
    </row>
    <row r="2111" spans="1:11" ht="15.95" customHeight="1" x14ac:dyDescent="0.25">
      <c r="A2111" s="6" t="s">
        <v>4091</v>
      </c>
      <c r="B2111" s="104" t="s">
        <v>4092</v>
      </c>
      <c r="C2111" s="104"/>
      <c r="D2111" s="44">
        <v>1</v>
      </c>
      <c r="E2111" s="32">
        <v>0.8</v>
      </c>
      <c r="F2111" s="32">
        <v>0.19999999999999996</v>
      </c>
      <c r="G2111" s="105">
        <v>5.32</v>
      </c>
      <c r="H2111" s="105"/>
      <c r="I2111" s="105">
        <v>0.5</v>
      </c>
      <c r="J2111" s="105"/>
      <c r="K2111" s="33">
        <f>TRUNC(D2111*(TRUNC(E2111*G2111,4)+TRUNC(F2111*I2111,4)),4)</f>
        <v>4.3559999999999999</v>
      </c>
    </row>
    <row r="2112" spans="1:11" ht="15" customHeight="1" x14ac:dyDescent="0.25">
      <c r="A2112" s="1"/>
      <c r="B2112" s="1"/>
      <c r="C2112" s="1"/>
      <c r="D2112" s="1"/>
      <c r="E2112" s="1"/>
      <c r="F2112" s="1"/>
      <c r="G2112" s="85" t="s">
        <v>3999</v>
      </c>
      <c r="H2112" s="85"/>
      <c r="I2112" s="85"/>
      <c r="J2112" s="85"/>
      <c r="K2112" s="34">
        <f>SUM(K2110:K2111)</f>
        <v>4.3559999999999999</v>
      </c>
    </row>
    <row r="2113" spans="1:11" ht="20.100000000000001" customHeight="1" x14ac:dyDescent="0.25">
      <c r="A2113" s="106" t="s">
        <v>4000</v>
      </c>
      <c r="B2113" s="106"/>
      <c r="C2113" s="106"/>
      <c r="D2113" s="106"/>
      <c r="E2113" s="106"/>
      <c r="F2113" s="2" t="s">
        <v>4</v>
      </c>
      <c r="G2113" s="87" t="s">
        <v>4001</v>
      </c>
      <c r="H2113" s="87"/>
      <c r="I2113" s="87" t="s">
        <v>4002</v>
      </c>
      <c r="J2113" s="87"/>
      <c r="K2113" s="2" t="s">
        <v>3988</v>
      </c>
    </row>
    <row r="2114" spans="1:11" ht="15" customHeight="1" x14ac:dyDescent="0.25">
      <c r="A2114" s="6" t="s">
        <v>4093</v>
      </c>
      <c r="B2114" s="101" t="s">
        <v>4094</v>
      </c>
      <c r="C2114" s="101"/>
      <c r="D2114" s="101"/>
      <c r="E2114" s="101"/>
      <c r="F2114" s="6" t="s">
        <v>3940</v>
      </c>
      <c r="G2114" s="102">
        <v>0.1333</v>
      </c>
      <c r="H2114" s="102"/>
      <c r="I2114" s="103">
        <v>3.96</v>
      </c>
      <c r="J2114" s="103"/>
      <c r="K2114" s="7">
        <f>TRUNC(TRUNC(G2114,8)*I2114,2)</f>
        <v>0.52</v>
      </c>
    </row>
    <row r="2115" spans="1:11" ht="15" customHeight="1" x14ac:dyDescent="0.25">
      <c r="A2115" s="6" t="s">
        <v>4095</v>
      </c>
      <c r="B2115" s="101" t="s">
        <v>4096</v>
      </c>
      <c r="C2115" s="101"/>
      <c r="D2115" s="101"/>
      <c r="E2115" s="101"/>
      <c r="F2115" s="6" t="s">
        <v>3940</v>
      </c>
      <c r="G2115" s="102">
        <v>2</v>
      </c>
      <c r="H2115" s="102"/>
      <c r="I2115" s="103">
        <v>14.41</v>
      </c>
      <c r="J2115" s="103"/>
      <c r="K2115" s="7">
        <f>TRUNC(TRUNC(G2115,8)*I2115,2)</f>
        <v>28.82</v>
      </c>
    </row>
    <row r="2116" spans="1:11" ht="15" customHeight="1" x14ac:dyDescent="0.25">
      <c r="A2116" s="6" t="s">
        <v>4097</v>
      </c>
      <c r="B2116" s="101" t="s">
        <v>4098</v>
      </c>
      <c r="C2116" s="101"/>
      <c r="D2116" s="101"/>
      <c r="E2116" s="101"/>
      <c r="F2116" s="6" t="s">
        <v>3940</v>
      </c>
      <c r="G2116" s="102">
        <v>3</v>
      </c>
      <c r="H2116" s="102"/>
      <c r="I2116" s="103">
        <v>14.58</v>
      </c>
      <c r="J2116" s="103"/>
      <c r="K2116" s="7">
        <f>TRUNC(TRUNC(G2116,8)*I2116,2)</f>
        <v>43.74</v>
      </c>
    </row>
    <row r="2117" spans="1:11" ht="15" customHeight="1" x14ac:dyDescent="0.25">
      <c r="A2117" s="1"/>
      <c r="B2117" s="1"/>
      <c r="C2117" s="1"/>
      <c r="D2117" s="1"/>
      <c r="E2117" s="1"/>
      <c r="F2117" s="1"/>
      <c r="G2117" s="85" t="s">
        <v>4005</v>
      </c>
      <c r="H2117" s="85"/>
      <c r="I2117" s="85"/>
      <c r="J2117" s="85"/>
      <c r="K2117" s="29">
        <f>SUM(K2114:K2116)</f>
        <v>73.08</v>
      </c>
    </row>
    <row r="2118" spans="1:11" ht="15" customHeight="1" x14ac:dyDescent="0.25">
      <c r="A2118" s="9"/>
      <c r="B2118" s="9"/>
      <c r="C2118" s="9"/>
      <c r="D2118" s="9"/>
      <c r="E2118" s="9"/>
      <c r="F2118" s="9"/>
      <c r="G2118" s="92" t="s">
        <v>4006</v>
      </c>
      <c r="H2118" s="92"/>
      <c r="I2118" s="92"/>
      <c r="J2118" s="92"/>
      <c r="K2118" s="33">
        <f>SUM(K2112,K2117)</f>
        <v>77.435999999999993</v>
      </c>
    </row>
    <row r="2119" spans="1:11" ht="15" customHeight="1" x14ac:dyDescent="0.25">
      <c r="A2119" s="9"/>
      <c r="B2119" s="9"/>
      <c r="C2119" s="9"/>
      <c r="D2119" s="9"/>
      <c r="E2119" s="9"/>
      <c r="F2119" s="9"/>
      <c r="G2119" s="92" t="s">
        <v>4007</v>
      </c>
      <c r="H2119" s="92"/>
      <c r="I2119" s="92"/>
      <c r="J2119" s="92"/>
      <c r="K2119" s="35">
        <v>22.5</v>
      </c>
    </row>
    <row r="2120" spans="1:11" ht="15" customHeight="1" x14ac:dyDescent="0.25">
      <c r="A2120" s="9"/>
      <c r="B2120" s="9"/>
      <c r="C2120" s="9"/>
      <c r="D2120" s="9"/>
      <c r="E2120" s="9"/>
      <c r="F2120" s="9"/>
      <c r="G2120" s="92" t="s">
        <v>4008</v>
      </c>
      <c r="H2120" s="92"/>
      <c r="I2120" s="92"/>
      <c r="J2120" s="92"/>
      <c r="K2120" s="33">
        <f>TRUNC(K2118/K2119,4)</f>
        <v>3.4416000000000002</v>
      </c>
    </row>
    <row r="2121" spans="1:11" ht="15" customHeight="1" x14ac:dyDescent="0.25">
      <c r="A2121" s="9"/>
      <c r="B2121" s="9"/>
      <c r="C2121" s="9"/>
      <c r="D2121" s="9"/>
      <c r="E2121" s="9"/>
      <c r="F2121" s="9"/>
      <c r="G2121" s="92" t="s">
        <v>4029</v>
      </c>
      <c r="H2121" s="92"/>
      <c r="I2121" s="92"/>
      <c r="J2121" s="92"/>
      <c r="K2121" s="33">
        <f>SUM(K2120)</f>
        <v>3.4416000000000002</v>
      </c>
    </row>
    <row r="2122" spans="1:11" ht="15" customHeight="1" x14ac:dyDescent="0.25">
      <c r="A2122" s="9"/>
      <c r="B2122" s="9"/>
      <c r="C2122" s="9"/>
      <c r="D2122" s="9"/>
      <c r="E2122" s="9"/>
      <c r="F2122" s="9"/>
      <c r="G2122" s="92" t="s">
        <v>3913</v>
      </c>
      <c r="H2122" s="92"/>
      <c r="I2122" s="92"/>
      <c r="J2122" s="92"/>
      <c r="K2122" s="29">
        <f>ROUND(SUM(K2121),2)</f>
        <v>3.44</v>
      </c>
    </row>
    <row r="2123" spans="1:11" ht="9.9499999999999993" customHeight="1" x14ac:dyDescent="0.25">
      <c r="A2123" s="9"/>
      <c r="B2123" s="9"/>
      <c r="C2123" s="9"/>
      <c r="D2123" s="9"/>
      <c r="E2123" s="9"/>
      <c r="F2123" s="9"/>
      <c r="G2123" s="100"/>
      <c r="H2123" s="100"/>
      <c r="I2123" s="100"/>
      <c r="J2123" s="100"/>
      <c r="K2123" s="100"/>
    </row>
    <row r="2124" spans="1:11" ht="20.100000000000001" customHeight="1" x14ac:dyDescent="0.25">
      <c r="A2124" s="99" t="s">
        <v>2264</v>
      </c>
      <c r="B2124" s="99"/>
      <c r="C2124" s="99"/>
      <c r="D2124" s="99"/>
      <c r="E2124" s="99"/>
      <c r="F2124" s="99"/>
      <c r="G2124" s="99"/>
      <c r="H2124" s="99"/>
      <c r="I2124" s="99"/>
      <c r="J2124" s="99"/>
      <c r="K2124" s="99"/>
    </row>
    <row r="2125" spans="1:11" ht="15" customHeight="1" x14ac:dyDescent="0.25">
      <c r="A2125" s="93" t="s">
        <v>3893</v>
      </c>
      <c r="B2125" s="93"/>
      <c r="C2125" s="93"/>
      <c r="D2125" s="94" t="s">
        <v>3</v>
      </c>
      <c r="E2125" s="94"/>
      <c r="F2125" s="23" t="s">
        <v>4</v>
      </c>
      <c r="G2125" s="94" t="s">
        <v>3894</v>
      </c>
      <c r="H2125" s="94"/>
      <c r="I2125" s="94" t="s">
        <v>3895</v>
      </c>
      <c r="J2125" s="94"/>
      <c r="K2125" s="23" t="s">
        <v>3896</v>
      </c>
    </row>
    <row r="2126" spans="1:11" ht="15" customHeight="1" x14ac:dyDescent="0.25">
      <c r="A2126" s="24" t="s">
        <v>3951</v>
      </c>
      <c r="B2126" s="95" t="s">
        <v>3952</v>
      </c>
      <c r="C2126" s="95"/>
      <c r="D2126" s="96" t="s">
        <v>3953</v>
      </c>
      <c r="E2126" s="96"/>
      <c r="F2126" s="24" t="s">
        <v>3954</v>
      </c>
      <c r="G2126" s="97">
        <v>4.0000000000000001E-3</v>
      </c>
      <c r="H2126" s="97"/>
      <c r="I2126" s="98">
        <v>215</v>
      </c>
      <c r="J2126" s="98"/>
      <c r="K2126" s="27">
        <f>ROUND(ROUND(G2126,8)*I2126,2)</f>
        <v>0.86</v>
      </c>
    </row>
    <row r="2127" spans="1:11" ht="15" customHeight="1" x14ac:dyDescent="0.25">
      <c r="A2127" s="24" t="s">
        <v>3955</v>
      </c>
      <c r="B2127" s="95" t="s">
        <v>3956</v>
      </c>
      <c r="C2127" s="95"/>
      <c r="D2127" s="96" t="s">
        <v>20</v>
      </c>
      <c r="E2127" s="96"/>
      <c r="F2127" s="24" t="s">
        <v>3903</v>
      </c>
      <c r="G2127" s="97">
        <v>5.0000000000000001E-3</v>
      </c>
      <c r="H2127" s="97"/>
      <c r="I2127" s="98">
        <v>19.37</v>
      </c>
      <c r="J2127" s="98"/>
      <c r="K2127" s="27">
        <f>ROUND(ROUND(G2127,8)*I2127,2)</f>
        <v>0.1</v>
      </c>
    </row>
    <row r="2128" spans="1:11" ht="15" customHeight="1" x14ac:dyDescent="0.25">
      <c r="A2128" s="9"/>
      <c r="B2128" s="9"/>
      <c r="C2128" s="9"/>
      <c r="D2128" s="9"/>
      <c r="E2128" s="9"/>
      <c r="F2128" s="9"/>
      <c r="G2128" s="91" t="s">
        <v>3906</v>
      </c>
      <c r="H2128" s="91"/>
      <c r="I2128" s="91"/>
      <c r="J2128" s="91"/>
      <c r="K2128" s="28">
        <f>SUM(K2126:K2127)</f>
        <v>0.96</v>
      </c>
    </row>
    <row r="2129" spans="1:11" ht="15" customHeight="1" x14ac:dyDescent="0.25">
      <c r="A2129" s="93" t="s">
        <v>3907</v>
      </c>
      <c r="B2129" s="93"/>
      <c r="C2129" s="93"/>
      <c r="D2129" s="94" t="s">
        <v>3</v>
      </c>
      <c r="E2129" s="94"/>
      <c r="F2129" s="23" t="s">
        <v>4</v>
      </c>
      <c r="G2129" s="94" t="s">
        <v>3894</v>
      </c>
      <c r="H2129" s="94"/>
      <c r="I2129" s="94" t="s">
        <v>3895</v>
      </c>
      <c r="J2129" s="94"/>
      <c r="K2129" s="23" t="s">
        <v>3896</v>
      </c>
    </row>
    <row r="2130" spans="1:11" ht="21" customHeight="1" x14ac:dyDescent="0.25">
      <c r="A2130" s="24" t="s">
        <v>3908</v>
      </c>
      <c r="B2130" s="95" t="s">
        <v>3909</v>
      </c>
      <c r="C2130" s="95"/>
      <c r="D2130" s="96" t="s">
        <v>20</v>
      </c>
      <c r="E2130" s="96"/>
      <c r="F2130" s="24" t="s">
        <v>2056</v>
      </c>
      <c r="G2130" s="97">
        <v>0.03</v>
      </c>
      <c r="H2130" s="97"/>
      <c r="I2130" s="98">
        <v>32.24</v>
      </c>
      <c r="J2130" s="98"/>
      <c r="K2130" s="27">
        <f>ROUND(ROUND(G2130,8)*I2130,2)</f>
        <v>0.97</v>
      </c>
    </row>
    <row r="2131" spans="1:11" ht="15" customHeight="1" x14ac:dyDescent="0.25">
      <c r="A2131" s="24" t="s">
        <v>3910</v>
      </c>
      <c r="B2131" s="95" t="s">
        <v>3911</v>
      </c>
      <c r="C2131" s="95"/>
      <c r="D2131" s="96" t="s">
        <v>20</v>
      </c>
      <c r="E2131" s="96"/>
      <c r="F2131" s="24" t="s">
        <v>2056</v>
      </c>
      <c r="G2131" s="97">
        <v>0.03</v>
      </c>
      <c r="H2131" s="97"/>
      <c r="I2131" s="98">
        <v>24.94</v>
      </c>
      <c r="J2131" s="98"/>
      <c r="K2131" s="27">
        <f>ROUND(ROUND(G2131,8)*I2131,2)</f>
        <v>0.75</v>
      </c>
    </row>
    <row r="2132" spans="1:11" ht="18" customHeight="1" x14ac:dyDescent="0.25">
      <c r="A2132" s="9"/>
      <c r="B2132" s="9"/>
      <c r="C2132" s="9"/>
      <c r="D2132" s="9"/>
      <c r="E2132" s="9"/>
      <c r="F2132" s="9"/>
      <c r="G2132" s="91" t="s">
        <v>3912</v>
      </c>
      <c r="H2132" s="91"/>
      <c r="I2132" s="91"/>
      <c r="J2132" s="91"/>
      <c r="K2132" s="28">
        <f>SUM(K2130:K2131)</f>
        <v>1.72</v>
      </c>
    </row>
    <row r="2133" spans="1:11" ht="15" customHeight="1" x14ac:dyDescent="0.25">
      <c r="A2133" s="9"/>
      <c r="B2133" s="9"/>
      <c r="C2133" s="9"/>
      <c r="D2133" s="9"/>
      <c r="E2133" s="9"/>
      <c r="F2133" s="9"/>
      <c r="G2133" s="92" t="s">
        <v>3913</v>
      </c>
      <c r="H2133" s="92"/>
      <c r="I2133" s="92"/>
      <c r="J2133" s="92"/>
      <c r="K2133" s="29">
        <f>ROUND(SUM(K2128,K2132),2)</f>
        <v>2.68</v>
      </c>
    </row>
    <row r="2134" spans="1:11" ht="9.9499999999999993" customHeight="1" x14ac:dyDescent="0.25">
      <c r="A2134" s="9"/>
      <c r="B2134" s="9"/>
      <c r="C2134" s="9"/>
      <c r="D2134" s="9"/>
      <c r="E2134" s="9"/>
      <c r="F2134" s="9"/>
      <c r="G2134" s="100"/>
      <c r="H2134" s="100"/>
      <c r="I2134" s="100"/>
      <c r="J2134" s="100"/>
      <c r="K2134" s="100"/>
    </row>
    <row r="2135" spans="1:11" ht="20.100000000000001" customHeight="1" x14ac:dyDescent="0.25">
      <c r="A2135" s="99" t="s">
        <v>2265</v>
      </c>
      <c r="B2135" s="99"/>
      <c r="C2135" s="99"/>
      <c r="D2135" s="99"/>
      <c r="E2135" s="99"/>
      <c r="F2135" s="99"/>
      <c r="G2135" s="99"/>
      <c r="H2135" s="99"/>
      <c r="I2135" s="99"/>
      <c r="J2135" s="99"/>
      <c r="K2135" s="99"/>
    </row>
    <row r="2136" spans="1:11" ht="15" customHeight="1" x14ac:dyDescent="0.25">
      <c r="A2136" s="93" t="s">
        <v>3916</v>
      </c>
      <c r="B2136" s="93"/>
      <c r="C2136" s="93"/>
      <c r="D2136" s="94" t="s">
        <v>3</v>
      </c>
      <c r="E2136" s="94"/>
      <c r="F2136" s="23" t="s">
        <v>4</v>
      </c>
      <c r="G2136" s="94" t="s">
        <v>3894</v>
      </c>
      <c r="H2136" s="94"/>
      <c r="I2136" s="94" t="s">
        <v>3895</v>
      </c>
      <c r="J2136" s="94"/>
      <c r="K2136" s="23" t="s">
        <v>3896</v>
      </c>
    </row>
    <row r="2137" spans="1:11" ht="29.1" customHeight="1" x14ac:dyDescent="0.25">
      <c r="A2137" s="24" t="s">
        <v>3957</v>
      </c>
      <c r="B2137" s="95" t="s">
        <v>3958</v>
      </c>
      <c r="C2137" s="95"/>
      <c r="D2137" s="96" t="s">
        <v>20</v>
      </c>
      <c r="E2137" s="96"/>
      <c r="F2137" s="24" t="s">
        <v>3936</v>
      </c>
      <c r="G2137" s="97">
        <v>2.8999999999999998E-3</v>
      </c>
      <c r="H2137" s="97"/>
      <c r="I2137" s="98">
        <v>75.540000000000006</v>
      </c>
      <c r="J2137" s="98"/>
      <c r="K2137" s="27">
        <f>TRUNC(TRUNC(G2137,8)*I2137,2)</f>
        <v>0.21</v>
      </c>
    </row>
    <row r="2138" spans="1:11" ht="29.1" customHeight="1" x14ac:dyDescent="0.25">
      <c r="A2138" s="24" t="s">
        <v>3959</v>
      </c>
      <c r="B2138" s="95" t="s">
        <v>3960</v>
      </c>
      <c r="C2138" s="95"/>
      <c r="D2138" s="96" t="s">
        <v>20</v>
      </c>
      <c r="E2138" s="96"/>
      <c r="F2138" s="24" t="s">
        <v>30</v>
      </c>
      <c r="G2138" s="97">
        <v>1.6999999999999999E-3</v>
      </c>
      <c r="H2138" s="97"/>
      <c r="I2138" s="98">
        <v>198.53</v>
      </c>
      <c r="J2138" s="98"/>
      <c r="K2138" s="27">
        <f>TRUNC(TRUNC(G2138,8)*I2138,2)</f>
        <v>0.33</v>
      </c>
    </row>
    <row r="2139" spans="1:11" ht="18" customHeight="1" x14ac:dyDescent="0.25">
      <c r="A2139" s="9"/>
      <c r="B2139" s="9"/>
      <c r="C2139" s="9"/>
      <c r="D2139" s="9"/>
      <c r="E2139" s="9"/>
      <c r="F2139" s="9"/>
      <c r="G2139" s="91" t="s">
        <v>3919</v>
      </c>
      <c r="H2139" s="91"/>
      <c r="I2139" s="91"/>
      <c r="J2139" s="91"/>
      <c r="K2139" s="28">
        <f>SUM(K2137:K2138)</f>
        <v>0.54</v>
      </c>
    </row>
    <row r="2140" spans="1:11" ht="15" customHeight="1" x14ac:dyDescent="0.25">
      <c r="A2140" s="93" t="s">
        <v>3907</v>
      </c>
      <c r="B2140" s="93"/>
      <c r="C2140" s="93"/>
      <c r="D2140" s="94" t="s">
        <v>3</v>
      </c>
      <c r="E2140" s="94"/>
      <c r="F2140" s="23" t="s">
        <v>4</v>
      </c>
      <c r="G2140" s="94" t="s">
        <v>3894</v>
      </c>
      <c r="H2140" s="94"/>
      <c r="I2140" s="94" t="s">
        <v>3895</v>
      </c>
      <c r="J2140" s="94"/>
      <c r="K2140" s="23" t="s">
        <v>3896</v>
      </c>
    </row>
    <row r="2141" spans="1:11" ht="15" customHeight="1" x14ac:dyDescent="0.25">
      <c r="A2141" s="24" t="s">
        <v>3961</v>
      </c>
      <c r="B2141" s="95" t="s">
        <v>3962</v>
      </c>
      <c r="C2141" s="95"/>
      <c r="D2141" s="96" t="s">
        <v>20</v>
      </c>
      <c r="E2141" s="96"/>
      <c r="F2141" s="24" t="s">
        <v>2056</v>
      </c>
      <c r="G2141" s="97">
        <v>4.5999999999999999E-3</v>
      </c>
      <c r="H2141" s="97"/>
      <c r="I2141" s="98">
        <v>29.5</v>
      </c>
      <c r="J2141" s="98"/>
      <c r="K2141" s="27">
        <f>TRUNC(TRUNC(G2141,8)*I2141,2)</f>
        <v>0.13</v>
      </c>
    </row>
    <row r="2142" spans="1:11" ht="18" customHeight="1" x14ac:dyDescent="0.25">
      <c r="A2142" s="9"/>
      <c r="B2142" s="9"/>
      <c r="C2142" s="9"/>
      <c r="D2142" s="9"/>
      <c r="E2142" s="9"/>
      <c r="F2142" s="9"/>
      <c r="G2142" s="91" t="s">
        <v>3912</v>
      </c>
      <c r="H2142" s="91"/>
      <c r="I2142" s="91"/>
      <c r="J2142" s="91"/>
      <c r="K2142" s="28">
        <f>SUM(K2141:K2141)</f>
        <v>0.13</v>
      </c>
    </row>
    <row r="2143" spans="1:11" ht="15" customHeight="1" x14ac:dyDescent="0.25">
      <c r="A2143" s="9"/>
      <c r="B2143" s="9"/>
      <c r="C2143" s="9"/>
      <c r="D2143" s="9"/>
      <c r="E2143" s="9"/>
      <c r="F2143" s="9"/>
      <c r="G2143" s="92" t="s">
        <v>3913</v>
      </c>
      <c r="H2143" s="92"/>
      <c r="I2143" s="92"/>
      <c r="J2143" s="92"/>
      <c r="K2143" s="29">
        <f>ROUND(SUM(K2139,K2142),2)</f>
        <v>0.67</v>
      </c>
    </row>
    <row r="2144" spans="1:11" ht="9.9499999999999993" customHeight="1" x14ac:dyDescent="0.25">
      <c r="A2144" s="9"/>
      <c r="B2144" s="9"/>
      <c r="C2144" s="9"/>
      <c r="D2144" s="9"/>
      <c r="E2144" s="9"/>
      <c r="F2144" s="9"/>
      <c r="G2144" s="100"/>
      <c r="H2144" s="100"/>
      <c r="I2144" s="100"/>
      <c r="J2144" s="100"/>
      <c r="K2144" s="100"/>
    </row>
    <row r="2145" spans="1:11" ht="20.100000000000001" customHeight="1" x14ac:dyDescent="0.25">
      <c r="A2145" s="99" t="s">
        <v>2266</v>
      </c>
      <c r="B2145" s="99"/>
      <c r="C2145" s="99"/>
      <c r="D2145" s="99"/>
      <c r="E2145" s="99"/>
      <c r="F2145" s="99"/>
      <c r="G2145" s="99"/>
      <c r="H2145" s="99"/>
      <c r="I2145" s="99"/>
      <c r="J2145" s="99"/>
      <c r="K2145" s="99"/>
    </row>
    <row r="2146" spans="1:11" ht="15" customHeight="1" x14ac:dyDescent="0.25">
      <c r="A2146" s="93" t="s">
        <v>3916</v>
      </c>
      <c r="B2146" s="93"/>
      <c r="C2146" s="93"/>
      <c r="D2146" s="94" t="s">
        <v>3</v>
      </c>
      <c r="E2146" s="94"/>
      <c r="F2146" s="23" t="s">
        <v>4</v>
      </c>
      <c r="G2146" s="94" t="s">
        <v>3894</v>
      </c>
      <c r="H2146" s="94"/>
      <c r="I2146" s="94" t="s">
        <v>3895</v>
      </c>
      <c r="J2146" s="94"/>
      <c r="K2146" s="23" t="s">
        <v>3896</v>
      </c>
    </row>
    <row r="2147" spans="1:11" ht="29.1" customHeight="1" x14ac:dyDescent="0.25">
      <c r="A2147" s="24" t="s">
        <v>3957</v>
      </c>
      <c r="B2147" s="95" t="s">
        <v>3958</v>
      </c>
      <c r="C2147" s="95"/>
      <c r="D2147" s="96" t="s">
        <v>20</v>
      </c>
      <c r="E2147" s="96"/>
      <c r="F2147" s="24" t="s">
        <v>3936</v>
      </c>
      <c r="G2147" s="97">
        <v>1.95E-2</v>
      </c>
      <c r="H2147" s="97"/>
      <c r="I2147" s="98">
        <v>75.540000000000006</v>
      </c>
      <c r="J2147" s="98"/>
      <c r="K2147" s="27">
        <f>TRUNC(TRUNC(G2147,8)*I2147,2)</f>
        <v>1.47</v>
      </c>
    </row>
    <row r="2148" spans="1:11" ht="29.1" customHeight="1" x14ac:dyDescent="0.25">
      <c r="A2148" s="24" t="s">
        <v>3959</v>
      </c>
      <c r="B2148" s="95" t="s">
        <v>3960</v>
      </c>
      <c r="C2148" s="95"/>
      <c r="D2148" s="96" t="s">
        <v>20</v>
      </c>
      <c r="E2148" s="96"/>
      <c r="F2148" s="24" t="s">
        <v>30</v>
      </c>
      <c r="G2148" s="97">
        <v>1.15E-2</v>
      </c>
      <c r="H2148" s="97"/>
      <c r="I2148" s="98">
        <v>198.53</v>
      </c>
      <c r="J2148" s="98"/>
      <c r="K2148" s="27">
        <f>TRUNC(TRUNC(G2148,8)*I2148,2)</f>
        <v>2.2799999999999998</v>
      </c>
    </row>
    <row r="2149" spans="1:11" ht="18" customHeight="1" x14ac:dyDescent="0.25">
      <c r="A2149" s="9"/>
      <c r="B2149" s="9"/>
      <c r="C2149" s="9"/>
      <c r="D2149" s="9"/>
      <c r="E2149" s="9"/>
      <c r="F2149" s="9"/>
      <c r="G2149" s="91" t="s">
        <v>3919</v>
      </c>
      <c r="H2149" s="91"/>
      <c r="I2149" s="91"/>
      <c r="J2149" s="91"/>
      <c r="K2149" s="28">
        <f>SUM(K2147:K2148)</f>
        <v>3.75</v>
      </c>
    </row>
    <row r="2150" spans="1:11" ht="15" customHeight="1" x14ac:dyDescent="0.25">
      <c r="A2150" s="93" t="s">
        <v>3907</v>
      </c>
      <c r="B2150" s="93"/>
      <c r="C2150" s="93"/>
      <c r="D2150" s="94" t="s">
        <v>3</v>
      </c>
      <c r="E2150" s="94"/>
      <c r="F2150" s="23" t="s">
        <v>4</v>
      </c>
      <c r="G2150" s="94" t="s">
        <v>3894</v>
      </c>
      <c r="H2150" s="94"/>
      <c r="I2150" s="94" t="s">
        <v>3895</v>
      </c>
      <c r="J2150" s="94"/>
      <c r="K2150" s="23" t="s">
        <v>3896</v>
      </c>
    </row>
    <row r="2151" spans="1:11" ht="15" customHeight="1" x14ac:dyDescent="0.25">
      <c r="A2151" s="24" t="s">
        <v>3910</v>
      </c>
      <c r="B2151" s="95" t="s">
        <v>3911</v>
      </c>
      <c r="C2151" s="95"/>
      <c r="D2151" s="96" t="s">
        <v>20</v>
      </c>
      <c r="E2151" s="96"/>
      <c r="F2151" s="24" t="s">
        <v>2056</v>
      </c>
      <c r="G2151" s="97">
        <v>3.1E-2</v>
      </c>
      <c r="H2151" s="97"/>
      <c r="I2151" s="98">
        <v>24.94</v>
      </c>
      <c r="J2151" s="98"/>
      <c r="K2151" s="27">
        <f>TRUNC(TRUNC(G2151,8)*I2151,2)</f>
        <v>0.77</v>
      </c>
    </row>
    <row r="2152" spans="1:11" ht="18" customHeight="1" x14ac:dyDescent="0.25">
      <c r="A2152" s="9"/>
      <c r="B2152" s="9"/>
      <c r="C2152" s="9"/>
      <c r="D2152" s="9"/>
      <c r="E2152" s="9"/>
      <c r="F2152" s="9"/>
      <c r="G2152" s="91" t="s">
        <v>3912</v>
      </c>
      <c r="H2152" s="91"/>
      <c r="I2152" s="91"/>
      <c r="J2152" s="91"/>
      <c r="K2152" s="28">
        <f>SUM(K2151:K2151)</f>
        <v>0.77</v>
      </c>
    </row>
    <row r="2153" spans="1:11" ht="15" customHeight="1" x14ac:dyDescent="0.25">
      <c r="A2153" s="9"/>
      <c r="B2153" s="9"/>
      <c r="C2153" s="9"/>
      <c r="D2153" s="9"/>
      <c r="E2153" s="9"/>
      <c r="F2153" s="9"/>
      <c r="G2153" s="92" t="s">
        <v>3913</v>
      </c>
      <c r="H2153" s="92"/>
      <c r="I2153" s="92"/>
      <c r="J2153" s="92"/>
      <c r="K2153" s="29">
        <f>ROUND(SUM(K2149,K2152),2)</f>
        <v>4.5199999999999996</v>
      </c>
    </row>
    <row r="2154" spans="1:11" ht="9.9499999999999993" customHeight="1" x14ac:dyDescent="0.25">
      <c r="A2154" s="9"/>
      <c r="B2154" s="9"/>
      <c r="C2154" s="9"/>
      <c r="D2154" s="9"/>
      <c r="E2154" s="9"/>
      <c r="F2154" s="9"/>
      <c r="G2154" s="100"/>
      <c r="H2154" s="100"/>
      <c r="I2154" s="100"/>
      <c r="J2154" s="100"/>
      <c r="K2154" s="100"/>
    </row>
    <row r="2155" spans="1:11" ht="20.100000000000001" customHeight="1" x14ac:dyDescent="0.25">
      <c r="A2155" s="99" t="s">
        <v>2267</v>
      </c>
      <c r="B2155" s="99"/>
      <c r="C2155" s="99"/>
      <c r="D2155" s="99"/>
      <c r="E2155" s="99"/>
      <c r="F2155" s="99"/>
      <c r="G2155" s="99"/>
      <c r="H2155" s="99"/>
      <c r="I2155" s="99"/>
      <c r="J2155" s="99"/>
      <c r="K2155" s="99"/>
    </row>
    <row r="2156" spans="1:11" ht="15" customHeight="1" x14ac:dyDescent="0.25">
      <c r="A2156" s="93" t="s">
        <v>3916</v>
      </c>
      <c r="B2156" s="93"/>
      <c r="C2156" s="93"/>
      <c r="D2156" s="94" t="s">
        <v>3</v>
      </c>
      <c r="E2156" s="94"/>
      <c r="F2156" s="23" t="s">
        <v>4</v>
      </c>
      <c r="G2156" s="94" t="s">
        <v>3894</v>
      </c>
      <c r="H2156" s="94"/>
      <c r="I2156" s="94" t="s">
        <v>3895</v>
      </c>
      <c r="J2156" s="94"/>
      <c r="K2156" s="23" t="s">
        <v>3896</v>
      </c>
    </row>
    <row r="2157" spans="1:11" ht="29.1" customHeight="1" x14ac:dyDescent="0.25">
      <c r="A2157" s="24" t="s">
        <v>3963</v>
      </c>
      <c r="B2157" s="95" t="s">
        <v>3964</v>
      </c>
      <c r="C2157" s="95"/>
      <c r="D2157" s="96" t="s">
        <v>20</v>
      </c>
      <c r="E2157" s="96"/>
      <c r="F2157" s="24" t="s">
        <v>3936</v>
      </c>
      <c r="G2157" s="97">
        <v>0.86950000000000005</v>
      </c>
      <c r="H2157" s="97"/>
      <c r="I2157" s="98">
        <v>8.9</v>
      </c>
      <c r="J2157" s="98"/>
      <c r="K2157" s="27">
        <f>TRUNC(TRUNC(G2157,8)*I2157,2)</f>
        <v>7.73</v>
      </c>
    </row>
    <row r="2158" spans="1:11" ht="29.1" customHeight="1" x14ac:dyDescent="0.25">
      <c r="A2158" s="24" t="s">
        <v>3965</v>
      </c>
      <c r="B2158" s="95" t="s">
        <v>3966</v>
      </c>
      <c r="C2158" s="95"/>
      <c r="D2158" s="96" t="s">
        <v>20</v>
      </c>
      <c r="E2158" s="96"/>
      <c r="F2158" s="24" t="s">
        <v>30</v>
      </c>
      <c r="G2158" s="97">
        <v>1.137</v>
      </c>
      <c r="H2158" s="97"/>
      <c r="I2158" s="98">
        <v>32.76</v>
      </c>
      <c r="J2158" s="98"/>
      <c r="K2158" s="27">
        <f>TRUNC(TRUNC(G2158,8)*I2158,2)</f>
        <v>37.24</v>
      </c>
    </row>
    <row r="2159" spans="1:11" ht="21" customHeight="1" x14ac:dyDescent="0.25">
      <c r="A2159" s="24" t="s">
        <v>3967</v>
      </c>
      <c r="B2159" s="95" t="s">
        <v>3968</v>
      </c>
      <c r="C2159" s="95"/>
      <c r="D2159" s="96" t="s">
        <v>20</v>
      </c>
      <c r="E2159" s="96"/>
      <c r="F2159" s="24" t="s">
        <v>3936</v>
      </c>
      <c r="G2159" s="97">
        <v>0.86950000000000005</v>
      </c>
      <c r="H2159" s="97"/>
      <c r="I2159" s="98">
        <v>27.59</v>
      </c>
      <c r="J2159" s="98"/>
      <c r="K2159" s="27">
        <f>TRUNC(TRUNC(G2159,8)*I2159,2)</f>
        <v>23.98</v>
      </c>
    </row>
    <row r="2160" spans="1:11" ht="21" customHeight="1" x14ac:dyDescent="0.25">
      <c r="A2160" s="24" t="s">
        <v>3969</v>
      </c>
      <c r="B2160" s="95" t="s">
        <v>3970</v>
      </c>
      <c r="C2160" s="95"/>
      <c r="D2160" s="96" t="s">
        <v>20</v>
      </c>
      <c r="E2160" s="96"/>
      <c r="F2160" s="24" t="s">
        <v>30</v>
      </c>
      <c r="G2160" s="97">
        <v>1.137</v>
      </c>
      <c r="H2160" s="97"/>
      <c r="I2160" s="98">
        <v>28.09</v>
      </c>
      <c r="J2160" s="98"/>
      <c r="K2160" s="27">
        <f>TRUNC(TRUNC(G2160,8)*I2160,2)</f>
        <v>31.93</v>
      </c>
    </row>
    <row r="2161" spans="1:11" ht="18" customHeight="1" x14ac:dyDescent="0.25">
      <c r="A2161" s="9"/>
      <c r="B2161" s="9"/>
      <c r="C2161" s="9"/>
      <c r="D2161" s="9"/>
      <c r="E2161" s="9"/>
      <c r="F2161" s="9"/>
      <c r="G2161" s="91" t="s">
        <v>3919</v>
      </c>
      <c r="H2161" s="91"/>
      <c r="I2161" s="91"/>
      <c r="J2161" s="91"/>
      <c r="K2161" s="28">
        <f>SUM(K2157:K2160)</f>
        <v>100.88</v>
      </c>
    </row>
    <row r="2162" spans="1:11" ht="15" customHeight="1" x14ac:dyDescent="0.25">
      <c r="A2162" s="93" t="s">
        <v>3907</v>
      </c>
      <c r="B2162" s="93"/>
      <c r="C2162" s="93"/>
      <c r="D2162" s="94" t="s">
        <v>3</v>
      </c>
      <c r="E2162" s="94"/>
      <c r="F2162" s="23" t="s">
        <v>4</v>
      </c>
      <c r="G2162" s="94" t="s">
        <v>3894</v>
      </c>
      <c r="H2162" s="94"/>
      <c r="I2162" s="94" t="s">
        <v>3895</v>
      </c>
      <c r="J2162" s="94"/>
      <c r="K2162" s="23" t="s">
        <v>3896</v>
      </c>
    </row>
    <row r="2163" spans="1:11" ht="15" customHeight="1" x14ac:dyDescent="0.25">
      <c r="A2163" s="24" t="s">
        <v>3971</v>
      </c>
      <c r="B2163" s="95" t="s">
        <v>3972</v>
      </c>
      <c r="C2163" s="95"/>
      <c r="D2163" s="96" t="s">
        <v>20</v>
      </c>
      <c r="E2163" s="96"/>
      <c r="F2163" s="24" t="s">
        <v>2056</v>
      </c>
      <c r="G2163" s="97">
        <v>7.22E-2</v>
      </c>
      <c r="H2163" s="97"/>
      <c r="I2163" s="98">
        <v>32.69</v>
      </c>
      <c r="J2163" s="98"/>
      <c r="K2163" s="27">
        <f>TRUNC(TRUNC(G2163,8)*I2163,2)</f>
        <v>2.36</v>
      </c>
    </row>
    <row r="2164" spans="1:11" ht="15" customHeight="1" x14ac:dyDescent="0.25">
      <c r="A2164" s="24" t="s">
        <v>3910</v>
      </c>
      <c r="B2164" s="95" t="s">
        <v>3911</v>
      </c>
      <c r="C2164" s="95"/>
      <c r="D2164" s="96" t="s">
        <v>20</v>
      </c>
      <c r="E2164" s="96"/>
      <c r="F2164" s="24" t="s">
        <v>2056</v>
      </c>
      <c r="G2164" s="97">
        <v>0.44790000000000002</v>
      </c>
      <c r="H2164" s="97"/>
      <c r="I2164" s="98">
        <v>24.94</v>
      </c>
      <c r="J2164" s="98"/>
      <c r="K2164" s="27">
        <f>TRUNC(TRUNC(G2164,8)*I2164,2)</f>
        <v>11.17</v>
      </c>
    </row>
    <row r="2165" spans="1:11" ht="18" customHeight="1" x14ac:dyDescent="0.25">
      <c r="A2165" s="9"/>
      <c r="B2165" s="9"/>
      <c r="C2165" s="9"/>
      <c r="D2165" s="9"/>
      <c r="E2165" s="9"/>
      <c r="F2165" s="9"/>
      <c r="G2165" s="91" t="s">
        <v>3912</v>
      </c>
      <c r="H2165" s="91"/>
      <c r="I2165" s="91"/>
      <c r="J2165" s="91"/>
      <c r="K2165" s="28">
        <f>SUM(K2163:K2164)</f>
        <v>13.53</v>
      </c>
    </row>
    <row r="2166" spans="1:11" ht="15" customHeight="1" x14ac:dyDescent="0.25">
      <c r="A2166" s="9"/>
      <c r="B2166" s="9"/>
      <c r="C2166" s="9"/>
      <c r="D2166" s="9"/>
      <c r="E2166" s="9"/>
      <c r="F2166" s="9"/>
      <c r="G2166" s="92" t="s">
        <v>3913</v>
      </c>
      <c r="H2166" s="92"/>
      <c r="I2166" s="92"/>
      <c r="J2166" s="92"/>
      <c r="K2166" s="29">
        <f>ROUND(SUM(K2161,K2165),2)</f>
        <v>114.41</v>
      </c>
    </row>
    <row r="2167" spans="1:11" ht="9.9499999999999993" customHeight="1" x14ac:dyDescent="0.25">
      <c r="A2167" s="9"/>
      <c r="B2167" s="9"/>
      <c r="C2167" s="9"/>
      <c r="D2167" s="9"/>
      <c r="E2167" s="9"/>
      <c r="F2167" s="9"/>
      <c r="G2167" s="100"/>
      <c r="H2167" s="100"/>
      <c r="I2167" s="100"/>
      <c r="J2167" s="100"/>
      <c r="K2167" s="100"/>
    </row>
    <row r="2168" spans="1:11" ht="20.100000000000001" customHeight="1" x14ac:dyDescent="0.25">
      <c r="A2168" s="99" t="s">
        <v>2268</v>
      </c>
      <c r="B2168" s="99"/>
      <c r="C2168" s="99"/>
      <c r="D2168" s="99"/>
      <c r="E2168" s="99"/>
      <c r="F2168" s="99"/>
      <c r="G2168" s="99"/>
      <c r="H2168" s="99"/>
      <c r="I2168" s="99"/>
      <c r="J2168" s="99"/>
      <c r="K2168" s="99"/>
    </row>
    <row r="2169" spans="1:11" ht="15" customHeight="1" x14ac:dyDescent="0.25">
      <c r="A2169" s="93" t="s">
        <v>3916</v>
      </c>
      <c r="B2169" s="93"/>
      <c r="C2169" s="93"/>
      <c r="D2169" s="94" t="s">
        <v>3</v>
      </c>
      <c r="E2169" s="94"/>
      <c r="F2169" s="23" t="s">
        <v>4</v>
      </c>
      <c r="G2169" s="94" t="s">
        <v>3894</v>
      </c>
      <c r="H2169" s="94"/>
      <c r="I2169" s="94" t="s">
        <v>3895</v>
      </c>
      <c r="J2169" s="94"/>
      <c r="K2169" s="23" t="s">
        <v>3896</v>
      </c>
    </row>
    <row r="2170" spans="1:11" ht="38.1" customHeight="1" x14ac:dyDescent="0.25">
      <c r="A2170" s="24" t="s">
        <v>3973</v>
      </c>
      <c r="B2170" s="95" t="s">
        <v>3974</v>
      </c>
      <c r="C2170" s="95"/>
      <c r="D2170" s="96" t="s">
        <v>20</v>
      </c>
      <c r="E2170" s="96"/>
      <c r="F2170" s="24" t="s">
        <v>3936</v>
      </c>
      <c r="G2170" s="97">
        <v>6.3E-3</v>
      </c>
      <c r="H2170" s="97"/>
      <c r="I2170" s="98">
        <v>94.61</v>
      </c>
      <c r="J2170" s="98"/>
      <c r="K2170" s="27">
        <f>TRUNC(TRUNC(G2170,8)*I2170,2)</f>
        <v>0.59</v>
      </c>
    </row>
    <row r="2171" spans="1:11" ht="38.1" customHeight="1" x14ac:dyDescent="0.25">
      <c r="A2171" s="24" t="s">
        <v>3975</v>
      </c>
      <c r="B2171" s="95" t="s">
        <v>3976</v>
      </c>
      <c r="C2171" s="95"/>
      <c r="D2171" s="96" t="s">
        <v>20</v>
      </c>
      <c r="E2171" s="96"/>
      <c r="F2171" s="24" t="s">
        <v>30</v>
      </c>
      <c r="G2171" s="97">
        <v>1.0200000000000001E-2</v>
      </c>
      <c r="H2171" s="97"/>
      <c r="I2171" s="98">
        <v>370.94</v>
      </c>
      <c r="J2171" s="98"/>
      <c r="K2171" s="27">
        <f>TRUNC(TRUNC(G2171,8)*I2171,2)</f>
        <v>3.78</v>
      </c>
    </row>
    <row r="2172" spans="1:11" ht="29.1" customHeight="1" x14ac:dyDescent="0.25">
      <c r="A2172" s="24" t="s">
        <v>3977</v>
      </c>
      <c r="B2172" s="95" t="s">
        <v>3978</v>
      </c>
      <c r="C2172" s="95"/>
      <c r="D2172" s="96" t="s">
        <v>20</v>
      </c>
      <c r="E2172" s="96"/>
      <c r="F2172" s="24" t="s">
        <v>3936</v>
      </c>
      <c r="G2172" s="97">
        <v>4.8999999999999998E-3</v>
      </c>
      <c r="H2172" s="97"/>
      <c r="I2172" s="98">
        <v>74.180000000000007</v>
      </c>
      <c r="J2172" s="98"/>
      <c r="K2172" s="27">
        <f>TRUNC(TRUNC(G2172,8)*I2172,2)</f>
        <v>0.36</v>
      </c>
    </row>
    <row r="2173" spans="1:11" ht="29.1" customHeight="1" x14ac:dyDescent="0.25">
      <c r="A2173" s="24" t="s">
        <v>3979</v>
      </c>
      <c r="B2173" s="95" t="s">
        <v>3980</v>
      </c>
      <c r="C2173" s="95"/>
      <c r="D2173" s="96" t="s">
        <v>20</v>
      </c>
      <c r="E2173" s="96"/>
      <c r="F2173" s="24" t="s">
        <v>30</v>
      </c>
      <c r="G2173" s="97">
        <v>5.5999999999999999E-3</v>
      </c>
      <c r="H2173" s="97"/>
      <c r="I2173" s="98">
        <v>166.79</v>
      </c>
      <c r="J2173" s="98"/>
      <c r="K2173" s="27">
        <f>TRUNC(TRUNC(G2173,8)*I2173,2)</f>
        <v>0.93</v>
      </c>
    </row>
    <row r="2174" spans="1:11" ht="18" customHeight="1" x14ac:dyDescent="0.25">
      <c r="A2174" s="9"/>
      <c r="B2174" s="9"/>
      <c r="C2174" s="9"/>
      <c r="D2174" s="9"/>
      <c r="E2174" s="9"/>
      <c r="F2174" s="9"/>
      <c r="G2174" s="91" t="s">
        <v>3919</v>
      </c>
      <c r="H2174" s="91"/>
      <c r="I2174" s="91"/>
      <c r="J2174" s="91"/>
      <c r="K2174" s="28">
        <f>SUM(K2170:K2173)</f>
        <v>5.66</v>
      </c>
    </row>
    <row r="2175" spans="1:11" ht="15" customHeight="1" x14ac:dyDescent="0.25">
      <c r="A2175" s="9"/>
      <c r="B2175" s="9"/>
      <c r="C2175" s="9"/>
      <c r="D2175" s="9"/>
      <c r="E2175" s="9"/>
      <c r="F2175" s="9"/>
      <c r="G2175" s="92" t="s">
        <v>3913</v>
      </c>
      <c r="H2175" s="92"/>
      <c r="I2175" s="92"/>
      <c r="J2175" s="92"/>
      <c r="K2175" s="29">
        <f>ROUND(SUM(K2174),2)</f>
        <v>5.66</v>
      </c>
    </row>
    <row r="2176" spans="1:11" ht="9.9499999999999993" customHeight="1" x14ac:dyDescent="0.25">
      <c r="A2176" s="9"/>
      <c r="B2176" s="9"/>
      <c r="C2176" s="9"/>
      <c r="D2176" s="9"/>
      <c r="E2176" s="9"/>
      <c r="F2176" s="9"/>
      <c r="G2176" s="100"/>
      <c r="H2176" s="100"/>
      <c r="I2176" s="100"/>
      <c r="J2176" s="100"/>
      <c r="K2176" s="100"/>
    </row>
    <row r="2177" spans="1:11" ht="20.100000000000001" customHeight="1" x14ac:dyDescent="0.25">
      <c r="A2177" s="99" t="s">
        <v>2269</v>
      </c>
      <c r="B2177" s="99"/>
      <c r="C2177" s="99"/>
      <c r="D2177" s="99"/>
      <c r="E2177" s="99"/>
      <c r="F2177" s="99"/>
      <c r="G2177" s="99"/>
      <c r="H2177" s="99"/>
      <c r="I2177" s="99"/>
      <c r="J2177" s="99"/>
      <c r="K2177" s="99"/>
    </row>
    <row r="2178" spans="1:11" ht="15" customHeight="1" x14ac:dyDescent="0.25">
      <c r="A2178" s="93" t="s">
        <v>3916</v>
      </c>
      <c r="B2178" s="93"/>
      <c r="C2178" s="93"/>
      <c r="D2178" s="94" t="s">
        <v>3</v>
      </c>
      <c r="E2178" s="94"/>
      <c r="F2178" s="23" t="s">
        <v>4</v>
      </c>
      <c r="G2178" s="94" t="s">
        <v>3894</v>
      </c>
      <c r="H2178" s="94"/>
      <c r="I2178" s="94" t="s">
        <v>3895</v>
      </c>
      <c r="J2178" s="94"/>
      <c r="K2178" s="23" t="s">
        <v>3896</v>
      </c>
    </row>
    <row r="2179" spans="1:11" ht="38.1" customHeight="1" x14ac:dyDescent="0.25">
      <c r="A2179" s="24" t="s">
        <v>3973</v>
      </c>
      <c r="B2179" s="95" t="s">
        <v>3974</v>
      </c>
      <c r="C2179" s="95"/>
      <c r="D2179" s="96" t="s">
        <v>20</v>
      </c>
      <c r="E2179" s="96"/>
      <c r="F2179" s="24" t="s">
        <v>3936</v>
      </c>
      <c r="G2179" s="97">
        <v>1.2999999999999999E-3</v>
      </c>
      <c r="H2179" s="97"/>
      <c r="I2179" s="98">
        <v>94.61</v>
      </c>
      <c r="J2179" s="98"/>
      <c r="K2179" s="27">
        <f>TRUNC(TRUNC(G2179,8)*I2179,2)</f>
        <v>0.12</v>
      </c>
    </row>
    <row r="2180" spans="1:11" ht="38.1" customHeight="1" x14ac:dyDescent="0.25">
      <c r="A2180" s="24" t="s">
        <v>3975</v>
      </c>
      <c r="B2180" s="95" t="s">
        <v>3976</v>
      </c>
      <c r="C2180" s="95"/>
      <c r="D2180" s="96" t="s">
        <v>20</v>
      </c>
      <c r="E2180" s="96"/>
      <c r="F2180" s="24" t="s">
        <v>30</v>
      </c>
      <c r="G2180" s="97">
        <v>3.0999999999999999E-3</v>
      </c>
      <c r="H2180" s="97"/>
      <c r="I2180" s="98">
        <v>370.94</v>
      </c>
      <c r="J2180" s="98"/>
      <c r="K2180" s="27">
        <f>TRUNC(TRUNC(G2180,8)*I2180,2)</f>
        <v>1.1399999999999999</v>
      </c>
    </row>
    <row r="2181" spans="1:11" ht="18" customHeight="1" x14ac:dyDescent="0.25">
      <c r="A2181" s="9"/>
      <c r="B2181" s="9"/>
      <c r="C2181" s="9"/>
      <c r="D2181" s="9"/>
      <c r="E2181" s="9"/>
      <c r="F2181" s="9"/>
      <c r="G2181" s="91" t="s">
        <v>3919</v>
      </c>
      <c r="H2181" s="91"/>
      <c r="I2181" s="91"/>
      <c r="J2181" s="91"/>
      <c r="K2181" s="28">
        <f>SUM(K2179:K2180)</f>
        <v>1.2599999999999998</v>
      </c>
    </row>
    <row r="2182" spans="1:11" ht="15" customHeight="1" x14ac:dyDescent="0.25">
      <c r="A2182" s="9"/>
      <c r="B2182" s="9"/>
      <c r="C2182" s="9"/>
      <c r="D2182" s="9"/>
      <c r="E2182" s="9"/>
      <c r="F2182" s="9"/>
      <c r="G2182" s="92" t="s">
        <v>3913</v>
      </c>
      <c r="H2182" s="92"/>
      <c r="I2182" s="92"/>
      <c r="J2182" s="92"/>
      <c r="K2182" s="29">
        <f>ROUND(SUM(K2181),2)</f>
        <v>1.26</v>
      </c>
    </row>
    <row r="2183" spans="1:11" ht="9.9499999999999993" customHeight="1" x14ac:dyDescent="0.25">
      <c r="A2183" s="9"/>
      <c r="B2183" s="9"/>
      <c r="C2183" s="9"/>
      <c r="D2183" s="9"/>
      <c r="E2183" s="9"/>
      <c r="F2183" s="9"/>
      <c r="G2183" s="100"/>
      <c r="H2183" s="100"/>
      <c r="I2183" s="100"/>
      <c r="J2183" s="100"/>
      <c r="K2183" s="100"/>
    </row>
    <row r="2184" spans="1:11" ht="20.100000000000001" customHeight="1" x14ac:dyDescent="0.25">
      <c r="A2184" s="99" t="s">
        <v>2270</v>
      </c>
      <c r="B2184" s="99"/>
      <c r="C2184" s="99"/>
      <c r="D2184" s="99"/>
      <c r="E2184" s="99"/>
      <c r="F2184" s="99"/>
      <c r="G2184" s="99"/>
      <c r="H2184" s="99"/>
      <c r="I2184" s="99"/>
      <c r="J2184" s="99"/>
      <c r="K2184" s="99"/>
    </row>
    <row r="2185" spans="1:11" ht="15" customHeight="1" x14ac:dyDescent="0.25">
      <c r="A2185" s="93" t="s">
        <v>3916</v>
      </c>
      <c r="B2185" s="93"/>
      <c r="C2185" s="93"/>
      <c r="D2185" s="94" t="s">
        <v>3</v>
      </c>
      <c r="E2185" s="94"/>
      <c r="F2185" s="23" t="s">
        <v>4</v>
      </c>
      <c r="G2185" s="94" t="s">
        <v>3894</v>
      </c>
      <c r="H2185" s="94"/>
      <c r="I2185" s="94" t="s">
        <v>3895</v>
      </c>
      <c r="J2185" s="94"/>
      <c r="K2185" s="23" t="s">
        <v>3896</v>
      </c>
    </row>
    <row r="2186" spans="1:11" ht="38.1" customHeight="1" x14ac:dyDescent="0.25">
      <c r="A2186" s="24" t="s">
        <v>3973</v>
      </c>
      <c r="B2186" s="95" t="s">
        <v>3974</v>
      </c>
      <c r="C2186" s="95"/>
      <c r="D2186" s="96" t="s">
        <v>20</v>
      </c>
      <c r="E2186" s="96"/>
      <c r="F2186" s="24" t="s">
        <v>3936</v>
      </c>
      <c r="G2186" s="97">
        <v>5.0000000000000001E-4</v>
      </c>
      <c r="H2186" s="97"/>
      <c r="I2186" s="98">
        <v>94.61</v>
      </c>
      <c r="J2186" s="98"/>
      <c r="K2186" s="27">
        <f>TRUNC(TRUNC(G2186,8)*I2186,2)</f>
        <v>0.04</v>
      </c>
    </row>
    <row r="2187" spans="1:11" ht="38.1" customHeight="1" x14ac:dyDescent="0.25">
      <c r="A2187" s="24" t="s">
        <v>3975</v>
      </c>
      <c r="B2187" s="95" t="s">
        <v>3976</v>
      </c>
      <c r="C2187" s="95"/>
      <c r="D2187" s="96" t="s">
        <v>20</v>
      </c>
      <c r="E2187" s="96"/>
      <c r="F2187" s="24" t="s">
        <v>30</v>
      </c>
      <c r="G2187" s="97">
        <v>1.1999999999999999E-3</v>
      </c>
      <c r="H2187" s="97"/>
      <c r="I2187" s="98">
        <v>370.94</v>
      </c>
      <c r="J2187" s="98"/>
      <c r="K2187" s="27">
        <f>TRUNC(TRUNC(G2187,8)*I2187,2)</f>
        <v>0.44</v>
      </c>
    </row>
    <row r="2188" spans="1:11" ht="18" customHeight="1" x14ac:dyDescent="0.25">
      <c r="A2188" s="9"/>
      <c r="B2188" s="9"/>
      <c r="C2188" s="9"/>
      <c r="D2188" s="9"/>
      <c r="E2188" s="9"/>
      <c r="F2188" s="9"/>
      <c r="G2188" s="91" t="s">
        <v>3919</v>
      </c>
      <c r="H2188" s="91"/>
      <c r="I2188" s="91"/>
      <c r="J2188" s="91"/>
      <c r="K2188" s="28">
        <f>SUM(K2186:K2187)</f>
        <v>0.48</v>
      </c>
    </row>
    <row r="2189" spans="1:11" ht="15" customHeight="1" x14ac:dyDescent="0.25">
      <c r="A2189" s="9"/>
      <c r="B2189" s="9"/>
      <c r="C2189" s="9"/>
      <c r="D2189" s="9"/>
      <c r="E2189" s="9"/>
      <c r="F2189" s="9"/>
      <c r="G2189" s="92" t="s">
        <v>3913</v>
      </c>
      <c r="H2189" s="92"/>
      <c r="I2189" s="92"/>
      <c r="J2189" s="92"/>
      <c r="K2189" s="29">
        <f>ROUND(SUM(K2188),2)</f>
        <v>0.48</v>
      </c>
    </row>
    <row r="2190" spans="1:11" ht="9.9499999999999993" customHeight="1" x14ac:dyDescent="0.25">
      <c r="A2190" s="9"/>
      <c r="B2190" s="9"/>
      <c r="C2190" s="9"/>
      <c r="D2190" s="9"/>
      <c r="E2190" s="9"/>
      <c r="F2190" s="9"/>
      <c r="G2190" s="100"/>
      <c r="H2190" s="100"/>
      <c r="I2190" s="100"/>
      <c r="J2190" s="100"/>
      <c r="K2190" s="100"/>
    </row>
    <row r="2191" spans="1:11" ht="20.100000000000001" customHeight="1" x14ac:dyDescent="0.25">
      <c r="A2191" s="99" t="s">
        <v>2271</v>
      </c>
      <c r="B2191" s="99"/>
      <c r="C2191" s="99"/>
      <c r="D2191" s="99"/>
      <c r="E2191" s="99"/>
      <c r="F2191" s="99"/>
      <c r="G2191" s="99"/>
      <c r="H2191" s="99"/>
      <c r="I2191" s="99"/>
      <c r="J2191" s="99"/>
      <c r="K2191" s="99"/>
    </row>
    <row r="2192" spans="1:11" ht="15" customHeight="1" x14ac:dyDescent="0.25">
      <c r="A2192" s="93" t="s">
        <v>3981</v>
      </c>
      <c r="B2192" s="93"/>
      <c r="C2192" s="93"/>
      <c r="D2192" s="94" t="s">
        <v>3</v>
      </c>
      <c r="E2192" s="94"/>
      <c r="F2192" s="23" t="s">
        <v>4</v>
      </c>
      <c r="G2192" s="94" t="s">
        <v>3894</v>
      </c>
      <c r="H2192" s="94"/>
      <c r="I2192" s="94" t="s">
        <v>3895</v>
      </c>
      <c r="J2192" s="94"/>
      <c r="K2192" s="23" t="s">
        <v>3896</v>
      </c>
    </row>
    <row r="2193" spans="1:11" ht="21" customHeight="1" x14ac:dyDescent="0.25">
      <c r="A2193" s="24" t="s">
        <v>70</v>
      </c>
      <c r="B2193" s="95" t="s">
        <v>3982</v>
      </c>
      <c r="C2193" s="95"/>
      <c r="D2193" s="96" t="s">
        <v>25</v>
      </c>
      <c r="E2193" s="96"/>
      <c r="F2193" s="24" t="s">
        <v>61</v>
      </c>
      <c r="G2193" s="97">
        <v>1</v>
      </c>
      <c r="H2193" s="97"/>
      <c r="I2193" s="98">
        <v>28.42</v>
      </c>
      <c r="J2193" s="98"/>
      <c r="K2193" s="27">
        <f>ROUND(ROUND(G2193,8)*I2193,2)</f>
        <v>28.42</v>
      </c>
    </row>
    <row r="2194" spans="1:11" ht="15" customHeight="1" x14ac:dyDescent="0.25">
      <c r="A2194" s="9"/>
      <c r="B2194" s="9"/>
      <c r="C2194" s="9"/>
      <c r="D2194" s="9"/>
      <c r="E2194" s="9"/>
      <c r="F2194" s="9"/>
      <c r="G2194" s="91" t="s">
        <v>3983</v>
      </c>
      <c r="H2194" s="91"/>
      <c r="I2194" s="91"/>
      <c r="J2194" s="91"/>
      <c r="K2194" s="28">
        <f>SUM(K2193:K2193)</f>
        <v>28.42</v>
      </c>
    </row>
    <row r="2195" spans="1:11" ht="15" customHeight="1" x14ac:dyDescent="0.25">
      <c r="A2195" s="9"/>
      <c r="B2195" s="9"/>
      <c r="C2195" s="9"/>
      <c r="D2195" s="9"/>
      <c r="E2195" s="9"/>
      <c r="F2195" s="9"/>
      <c r="G2195" s="92" t="s">
        <v>3913</v>
      </c>
      <c r="H2195" s="92"/>
      <c r="I2195" s="92"/>
      <c r="J2195" s="92"/>
      <c r="K2195" s="29">
        <f>ROUND(SUM(K2194),2)</f>
        <v>28.42</v>
      </c>
    </row>
    <row r="2196" spans="1:11" ht="9.9499999999999993" customHeight="1" x14ac:dyDescent="0.25">
      <c r="A2196" s="9"/>
      <c r="B2196" s="9"/>
      <c r="C2196" s="9"/>
      <c r="D2196" s="9"/>
      <c r="E2196" s="9"/>
      <c r="F2196" s="9"/>
      <c r="G2196" s="100"/>
      <c r="H2196" s="100"/>
      <c r="I2196" s="100"/>
      <c r="J2196" s="100"/>
      <c r="K2196" s="100"/>
    </row>
    <row r="2197" spans="1:11" ht="20.100000000000001" customHeight="1" x14ac:dyDescent="0.25">
      <c r="A2197" s="99" t="s">
        <v>2272</v>
      </c>
      <c r="B2197" s="99"/>
      <c r="C2197" s="99"/>
      <c r="D2197" s="99"/>
      <c r="E2197" s="99"/>
      <c r="F2197" s="99"/>
      <c r="G2197" s="99"/>
      <c r="H2197" s="99"/>
      <c r="I2197" s="99"/>
      <c r="J2197" s="99"/>
      <c r="K2197" s="99"/>
    </row>
    <row r="2198" spans="1:11" ht="15" customHeight="1" x14ac:dyDescent="0.25">
      <c r="A2198" s="93" t="s">
        <v>3916</v>
      </c>
      <c r="B2198" s="93"/>
      <c r="C2198" s="93"/>
      <c r="D2198" s="94" t="s">
        <v>3</v>
      </c>
      <c r="E2198" s="94"/>
      <c r="F2198" s="23" t="s">
        <v>4</v>
      </c>
      <c r="G2198" s="94" t="s">
        <v>3894</v>
      </c>
      <c r="H2198" s="94"/>
      <c r="I2198" s="94" t="s">
        <v>3895</v>
      </c>
      <c r="J2198" s="94"/>
      <c r="K2198" s="23" t="s">
        <v>3896</v>
      </c>
    </row>
    <row r="2199" spans="1:11" ht="38.1" customHeight="1" x14ac:dyDescent="0.25">
      <c r="A2199" s="24" t="s">
        <v>3973</v>
      </c>
      <c r="B2199" s="95" t="s">
        <v>3974</v>
      </c>
      <c r="C2199" s="95"/>
      <c r="D2199" s="96" t="s">
        <v>20</v>
      </c>
      <c r="E2199" s="96"/>
      <c r="F2199" s="24" t="s">
        <v>3936</v>
      </c>
      <c r="G2199" s="97">
        <v>1.2999999999999999E-3</v>
      </c>
      <c r="H2199" s="97"/>
      <c r="I2199" s="98">
        <v>94.61</v>
      </c>
      <c r="J2199" s="98"/>
      <c r="K2199" s="27">
        <f>TRUNC(TRUNC(G2199,8)*I2199,2)</f>
        <v>0.12</v>
      </c>
    </row>
    <row r="2200" spans="1:11" ht="38.1" customHeight="1" x14ac:dyDescent="0.25">
      <c r="A2200" s="24" t="s">
        <v>3975</v>
      </c>
      <c r="B2200" s="95" t="s">
        <v>3976</v>
      </c>
      <c r="C2200" s="95"/>
      <c r="D2200" s="96" t="s">
        <v>20</v>
      </c>
      <c r="E2200" s="96"/>
      <c r="F2200" s="24" t="s">
        <v>30</v>
      </c>
      <c r="G2200" s="97">
        <v>3.0999999999999999E-3</v>
      </c>
      <c r="H2200" s="97"/>
      <c r="I2200" s="98">
        <v>370.94</v>
      </c>
      <c r="J2200" s="98"/>
      <c r="K2200" s="27">
        <f>TRUNC(TRUNC(G2200,8)*I2200,2)</f>
        <v>1.1399999999999999</v>
      </c>
    </row>
    <row r="2201" spans="1:11" ht="18" customHeight="1" x14ac:dyDescent="0.25">
      <c r="A2201" s="9"/>
      <c r="B2201" s="9"/>
      <c r="C2201" s="9"/>
      <c r="D2201" s="9"/>
      <c r="E2201" s="9"/>
      <c r="F2201" s="9"/>
      <c r="G2201" s="91" t="s">
        <v>3919</v>
      </c>
      <c r="H2201" s="91"/>
      <c r="I2201" s="91"/>
      <c r="J2201" s="91"/>
      <c r="K2201" s="28">
        <f>SUM(K2199:K2200)</f>
        <v>1.2599999999999998</v>
      </c>
    </row>
    <row r="2202" spans="1:11" ht="15" customHeight="1" x14ac:dyDescent="0.25">
      <c r="A2202" s="9"/>
      <c r="B2202" s="9"/>
      <c r="C2202" s="9"/>
      <c r="D2202" s="9"/>
      <c r="E2202" s="9"/>
      <c r="F2202" s="9"/>
      <c r="G2202" s="92" t="s">
        <v>3913</v>
      </c>
      <c r="H2202" s="92"/>
      <c r="I2202" s="92"/>
      <c r="J2202" s="92"/>
      <c r="K2202" s="29">
        <f>ROUND(SUM(K2201),2)</f>
        <v>1.26</v>
      </c>
    </row>
    <row r="2203" spans="1:11" ht="9.9499999999999993" customHeight="1" x14ac:dyDescent="0.25">
      <c r="A2203" s="9"/>
      <c r="B2203" s="9"/>
      <c r="C2203" s="9"/>
      <c r="D2203" s="9"/>
      <c r="E2203" s="9"/>
      <c r="F2203" s="9"/>
      <c r="G2203" s="100"/>
      <c r="H2203" s="100"/>
      <c r="I2203" s="100"/>
      <c r="J2203" s="100"/>
      <c r="K2203" s="100"/>
    </row>
    <row r="2204" spans="1:11" ht="20.100000000000001" customHeight="1" x14ac:dyDescent="0.25">
      <c r="A2204" s="99" t="s">
        <v>2273</v>
      </c>
      <c r="B2204" s="99"/>
      <c r="C2204" s="99"/>
      <c r="D2204" s="99"/>
      <c r="E2204" s="99"/>
      <c r="F2204" s="99"/>
      <c r="G2204" s="99"/>
      <c r="H2204" s="99"/>
      <c r="I2204" s="99"/>
      <c r="J2204" s="99"/>
      <c r="K2204" s="99"/>
    </row>
    <row r="2205" spans="1:11" ht="12.95" customHeight="1" x14ac:dyDescent="0.25">
      <c r="A2205" s="107" t="s">
        <v>3984</v>
      </c>
      <c r="B2205" s="107"/>
      <c r="C2205" s="107"/>
      <c r="D2205" s="108" t="s">
        <v>3985</v>
      </c>
      <c r="E2205" s="87" t="s">
        <v>3986</v>
      </c>
      <c r="F2205" s="87"/>
      <c r="G2205" s="87" t="s">
        <v>3987</v>
      </c>
      <c r="H2205" s="87"/>
      <c r="I2205" s="87"/>
      <c r="J2205" s="87"/>
      <c r="K2205" s="87" t="s">
        <v>3988</v>
      </c>
    </row>
    <row r="2206" spans="1:11" ht="12" customHeight="1" x14ac:dyDescent="0.25">
      <c r="A2206" s="107"/>
      <c r="B2206" s="107"/>
      <c r="C2206" s="107"/>
      <c r="D2206" s="108"/>
      <c r="E2206" s="23" t="s">
        <v>3989</v>
      </c>
      <c r="F2206" s="23" t="s">
        <v>3990</v>
      </c>
      <c r="G2206" s="94" t="s">
        <v>3989</v>
      </c>
      <c r="H2206" s="94"/>
      <c r="I2206" s="94" t="s">
        <v>3990</v>
      </c>
      <c r="J2206" s="94"/>
      <c r="K2206" s="87"/>
    </row>
    <row r="2207" spans="1:11" ht="15" customHeight="1" x14ac:dyDescent="0.25">
      <c r="A2207" s="6" t="s">
        <v>3991</v>
      </c>
      <c r="B2207" s="104" t="s">
        <v>3992</v>
      </c>
      <c r="C2207" s="104"/>
      <c r="D2207" s="31">
        <v>1</v>
      </c>
      <c r="E2207" s="32">
        <v>0.34</v>
      </c>
      <c r="F2207" s="32">
        <v>0.66</v>
      </c>
      <c r="G2207" s="105">
        <v>355.46550000000002</v>
      </c>
      <c r="H2207" s="105"/>
      <c r="I2207" s="105">
        <v>95.872399999999999</v>
      </c>
      <c r="J2207" s="105"/>
      <c r="K2207" s="33">
        <f>ROUND(D2207*(ROUND(E2207*G2207,4)+ROUND(F2207*I2207,4)),4)</f>
        <v>184.13409999999999</v>
      </c>
    </row>
    <row r="2208" spans="1:11" ht="15" customHeight="1" x14ac:dyDescent="0.25">
      <c r="A2208" s="6" t="s">
        <v>3993</v>
      </c>
      <c r="B2208" s="104" t="s">
        <v>3994</v>
      </c>
      <c r="C2208" s="104"/>
      <c r="D2208" s="31">
        <v>1</v>
      </c>
      <c r="E2208" s="32">
        <v>1</v>
      </c>
      <c r="F2208" s="32">
        <v>0</v>
      </c>
      <c r="G2208" s="105">
        <v>365.3972</v>
      </c>
      <c r="H2208" s="105"/>
      <c r="I2208" s="105">
        <v>147.8879</v>
      </c>
      <c r="J2208" s="105"/>
      <c r="K2208" s="33">
        <f>ROUND(D2208*(ROUND(E2208*G2208,4)+ROUND(F2208*I2208,4)),4)</f>
        <v>365.3972</v>
      </c>
    </row>
    <row r="2209" spans="1:11" ht="15" customHeight="1" x14ac:dyDescent="0.25">
      <c r="A2209" s="6" t="s">
        <v>3995</v>
      </c>
      <c r="B2209" s="104" t="s">
        <v>3996</v>
      </c>
      <c r="C2209" s="104"/>
      <c r="D2209" s="31">
        <v>1</v>
      </c>
      <c r="E2209" s="32">
        <v>0.97</v>
      </c>
      <c r="F2209" s="32">
        <v>0.03</v>
      </c>
      <c r="G2209" s="105">
        <v>324.64210000000003</v>
      </c>
      <c r="H2209" s="105"/>
      <c r="I2209" s="105">
        <v>159.20740000000001</v>
      </c>
      <c r="J2209" s="105"/>
      <c r="K2209" s="33">
        <f>ROUND(D2209*(ROUND(E2209*G2209,4)+ROUND(F2209*I2209,4)),4)</f>
        <v>319.67899999999997</v>
      </c>
    </row>
    <row r="2210" spans="1:11" ht="15.95" customHeight="1" x14ac:dyDescent="0.25">
      <c r="A2210" s="6" t="s">
        <v>3997</v>
      </c>
      <c r="B2210" s="104" t="s">
        <v>3998</v>
      </c>
      <c r="C2210" s="104"/>
      <c r="D2210" s="31">
        <v>1</v>
      </c>
      <c r="E2210" s="32">
        <v>0.79</v>
      </c>
      <c r="F2210" s="32">
        <v>0.21</v>
      </c>
      <c r="G2210" s="105">
        <v>284.72230000000002</v>
      </c>
      <c r="H2210" s="105"/>
      <c r="I2210" s="105">
        <v>125.70480000000001</v>
      </c>
      <c r="J2210" s="105"/>
      <c r="K2210" s="33">
        <f>ROUND(D2210*(ROUND(E2210*G2210,4)+ROUND(F2210*I2210,4)),4)</f>
        <v>251.32859999999999</v>
      </c>
    </row>
    <row r="2211" spans="1:11" ht="15" customHeight="1" x14ac:dyDescent="0.25">
      <c r="A2211" s="1"/>
      <c r="B2211" s="1"/>
      <c r="C2211" s="1"/>
      <c r="D2211" s="1"/>
      <c r="E2211" s="1"/>
      <c r="F2211" s="1"/>
      <c r="G2211" s="85" t="s">
        <v>3999</v>
      </c>
      <c r="H2211" s="85"/>
      <c r="I2211" s="85"/>
      <c r="J2211" s="85"/>
      <c r="K2211" s="34">
        <f>SUM(K2206:K2210)</f>
        <v>1120.5389</v>
      </c>
    </row>
    <row r="2212" spans="1:11" ht="20.100000000000001" customHeight="1" x14ac:dyDescent="0.25">
      <c r="A2212" s="106" t="s">
        <v>4000</v>
      </c>
      <c r="B2212" s="106"/>
      <c r="C2212" s="106"/>
      <c r="D2212" s="106"/>
      <c r="E2212" s="106"/>
      <c r="F2212" s="2" t="s">
        <v>4</v>
      </c>
      <c r="G2212" s="87" t="s">
        <v>4001</v>
      </c>
      <c r="H2212" s="87"/>
      <c r="I2212" s="87" t="s">
        <v>4002</v>
      </c>
      <c r="J2212" s="87"/>
      <c r="K2212" s="2" t="s">
        <v>3988</v>
      </c>
    </row>
    <row r="2213" spans="1:11" ht="15" customHeight="1" x14ac:dyDescent="0.25">
      <c r="A2213" s="6" t="s">
        <v>4003</v>
      </c>
      <c r="B2213" s="101" t="s">
        <v>4004</v>
      </c>
      <c r="C2213" s="101"/>
      <c r="D2213" s="101"/>
      <c r="E2213" s="101"/>
      <c r="F2213" s="6" t="s">
        <v>3940</v>
      </c>
      <c r="G2213" s="114">
        <v>1</v>
      </c>
      <c r="H2213" s="114"/>
      <c r="I2213" s="115">
        <v>22.527200000000001</v>
      </c>
      <c r="J2213" s="115"/>
      <c r="K2213" s="35">
        <f>ROUND(ROUND(G2213,5)*I2213,4)</f>
        <v>22.527200000000001</v>
      </c>
    </row>
    <row r="2214" spans="1:11" ht="15" customHeight="1" x14ac:dyDescent="0.25">
      <c r="A2214" s="1"/>
      <c r="B2214" s="1"/>
      <c r="C2214" s="1"/>
      <c r="D2214" s="1"/>
      <c r="E2214" s="1"/>
      <c r="F2214" s="1"/>
      <c r="G2214" s="85" t="s">
        <v>4005</v>
      </c>
      <c r="H2214" s="85"/>
      <c r="I2214" s="85"/>
      <c r="J2214" s="85"/>
      <c r="K2214" s="36">
        <f>SUM(K2213:K2213)</f>
        <v>22.527200000000001</v>
      </c>
    </row>
    <row r="2215" spans="1:11" ht="15" customHeight="1" x14ac:dyDescent="0.25">
      <c r="A2215" s="9"/>
      <c r="B2215" s="9"/>
      <c r="C2215" s="9"/>
      <c r="D2215" s="9"/>
      <c r="E2215" s="9"/>
      <c r="F2215" s="9"/>
      <c r="G2215" s="92" t="s">
        <v>4006</v>
      </c>
      <c r="H2215" s="92"/>
      <c r="I2215" s="92"/>
      <c r="J2215" s="92"/>
      <c r="K2215" s="33">
        <f>SUM(K2211,K2214)</f>
        <v>1143.0661</v>
      </c>
    </row>
    <row r="2216" spans="1:11" ht="15" customHeight="1" x14ac:dyDescent="0.25">
      <c r="A2216" s="9"/>
      <c r="B2216" s="9"/>
      <c r="C2216" s="9"/>
      <c r="D2216" s="9"/>
      <c r="E2216" s="9"/>
      <c r="F2216" s="9"/>
      <c r="G2216" s="92" t="s">
        <v>4007</v>
      </c>
      <c r="H2216" s="92"/>
      <c r="I2216" s="92"/>
      <c r="J2216" s="92"/>
      <c r="K2216" s="37">
        <v>113.18</v>
      </c>
    </row>
    <row r="2217" spans="1:11" ht="15" customHeight="1" x14ac:dyDescent="0.25">
      <c r="A2217" s="9"/>
      <c r="B2217" s="9"/>
      <c r="C2217" s="9"/>
      <c r="D2217" s="9"/>
      <c r="E2217" s="9"/>
      <c r="F2217" s="9"/>
      <c r="G2217" s="92" t="s">
        <v>4008</v>
      </c>
      <c r="H2217" s="92"/>
      <c r="I2217" s="92"/>
      <c r="J2217" s="92"/>
      <c r="K2217" s="33">
        <f>ROUND(K2215/K2216,4)</f>
        <v>10.099500000000001</v>
      </c>
    </row>
    <row r="2218" spans="1:11" ht="15" customHeight="1" x14ac:dyDescent="0.25">
      <c r="A2218" s="9"/>
      <c r="B2218" s="9"/>
      <c r="C2218" s="9"/>
      <c r="D2218" s="9"/>
      <c r="E2218" s="9"/>
      <c r="F2218" s="9"/>
      <c r="G2218" s="92" t="s">
        <v>4009</v>
      </c>
      <c r="H2218" s="92"/>
      <c r="I2218" s="92"/>
      <c r="J2218" s="92"/>
      <c r="K2218" s="33">
        <f>ROUND(K2217*0.00746,4)</f>
        <v>7.5300000000000006E-2</v>
      </c>
    </row>
    <row r="2219" spans="1:11" ht="20.100000000000001" customHeight="1" x14ac:dyDescent="0.25">
      <c r="A2219" s="106" t="s">
        <v>4010</v>
      </c>
      <c r="B2219" s="106"/>
      <c r="C2219" s="106"/>
      <c r="D2219" s="106"/>
      <c r="E2219" s="106"/>
      <c r="F2219" s="2" t="s">
        <v>4</v>
      </c>
      <c r="G2219" s="87" t="s">
        <v>4001</v>
      </c>
      <c r="H2219" s="87"/>
      <c r="I2219" s="87" t="s">
        <v>3895</v>
      </c>
      <c r="J2219" s="87"/>
      <c r="K2219" s="2" t="s">
        <v>4011</v>
      </c>
    </row>
    <row r="2220" spans="1:11" ht="15" customHeight="1" x14ac:dyDescent="0.25">
      <c r="A2220" s="6" t="s">
        <v>4012</v>
      </c>
      <c r="B2220" s="104" t="s">
        <v>4013</v>
      </c>
      <c r="C2220" s="104"/>
      <c r="D2220" s="104"/>
      <c r="E2220" s="104"/>
      <c r="F2220" s="6" t="s">
        <v>77</v>
      </c>
      <c r="G2220" s="113">
        <v>1</v>
      </c>
      <c r="H2220" s="113"/>
      <c r="I2220" s="105">
        <v>195.03</v>
      </c>
      <c r="J2220" s="105"/>
      <c r="K2220" s="33">
        <f>ROUND(ROUND(G2220,5)*I2220,4)</f>
        <v>195.03</v>
      </c>
    </row>
    <row r="2221" spans="1:11" ht="15" customHeight="1" x14ac:dyDescent="0.25">
      <c r="A2221" s="1"/>
      <c r="B2221" s="1"/>
      <c r="C2221" s="1"/>
      <c r="D2221" s="1"/>
      <c r="E2221" s="1"/>
      <c r="F2221" s="1"/>
      <c r="G2221" s="85" t="s">
        <v>4014</v>
      </c>
      <c r="H2221" s="85"/>
      <c r="I2221" s="85"/>
      <c r="J2221" s="85"/>
      <c r="K2221" s="34">
        <f>SUM(K2220:K2220)</f>
        <v>195.03</v>
      </c>
    </row>
    <row r="2222" spans="1:11" ht="15" customHeight="1" x14ac:dyDescent="0.25">
      <c r="A2222" s="106" t="s">
        <v>4015</v>
      </c>
      <c r="B2222" s="106"/>
      <c r="C2222" s="106"/>
      <c r="D2222" s="23" t="s">
        <v>4016</v>
      </c>
      <c r="E2222" s="94" t="s">
        <v>4017</v>
      </c>
      <c r="F2222" s="94"/>
      <c r="G2222" s="94" t="s">
        <v>4001</v>
      </c>
      <c r="H2222" s="94"/>
      <c r="I2222" s="94" t="s">
        <v>3895</v>
      </c>
      <c r="J2222" s="94"/>
      <c r="K2222" s="23" t="s">
        <v>4011</v>
      </c>
    </row>
    <row r="2223" spans="1:11" ht="20.100000000000001" customHeight="1" x14ac:dyDescent="0.25">
      <c r="A2223" s="38" t="s">
        <v>4012</v>
      </c>
      <c r="B2223" s="109" t="s">
        <v>4018</v>
      </c>
      <c r="C2223" s="109"/>
      <c r="D2223" s="38" t="s">
        <v>4019</v>
      </c>
      <c r="E2223" s="110" t="s">
        <v>4020</v>
      </c>
      <c r="F2223" s="110"/>
      <c r="G2223" s="111">
        <v>2.2000000000000002</v>
      </c>
      <c r="H2223" s="111"/>
      <c r="I2223" s="112">
        <v>3.47</v>
      </c>
      <c r="J2223" s="112"/>
      <c r="K2223" s="41">
        <f>ROUND(ROUND(G2223,5)*I2223,4)</f>
        <v>7.6340000000000003</v>
      </c>
    </row>
    <row r="2224" spans="1:11" ht="15" customHeight="1" x14ac:dyDescent="0.25">
      <c r="A2224" s="1"/>
      <c r="B2224" s="1"/>
      <c r="C2224" s="1"/>
      <c r="D2224" s="1"/>
      <c r="E2224" s="1"/>
      <c r="F2224" s="1"/>
      <c r="G2224" s="85" t="s">
        <v>4021</v>
      </c>
      <c r="H2224" s="85"/>
      <c r="I2224" s="85"/>
      <c r="J2224" s="85"/>
      <c r="K2224" s="33">
        <f>SUM(K2223:K2223)</f>
        <v>7.6340000000000003</v>
      </c>
    </row>
    <row r="2225" spans="1:11" ht="12.95" customHeight="1" x14ac:dyDescent="0.25">
      <c r="A2225" s="106" t="s">
        <v>4022</v>
      </c>
      <c r="B2225" s="106"/>
      <c r="C2225" s="94" t="s">
        <v>4023</v>
      </c>
      <c r="D2225" s="94" t="s">
        <v>5</v>
      </c>
      <c r="E2225" s="94" t="s">
        <v>4024</v>
      </c>
      <c r="F2225" s="94"/>
      <c r="G2225" s="94" t="s">
        <v>4025</v>
      </c>
      <c r="H2225" s="94"/>
      <c r="I2225" s="94" t="s">
        <v>2086</v>
      </c>
      <c r="J2225" s="94"/>
      <c r="K2225" s="94" t="s">
        <v>4011</v>
      </c>
    </row>
    <row r="2226" spans="1:11" ht="12" customHeight="1" x14ac:dyDescent="0.25">
      <c r="A2226" s="106"/>
      <c r="B2226" s="106"/>
      <c r="C2226" s="94"/>
      <c r="D2226" s="94"/>
      <c r="E2226" s="23" t="s">
        <v>2092</v>
      </c>
      <c r="F2226" s="23" t="s">
        <v>4026</v>
      </c>
      <c r="G2226" s="23" t="s">
        <v>2092</v>
      </c>
      <c r="H2226" s="23" t="s">
        <v>4026</v>
      </c>
      <c r="I2226" s="23" t="s">
        <v>2092</v>
      </c>
      <c r="J2226" s="23" t="s">
        <v>4026</v>
      </c>
      <c r="K2226" s="94"/>
    </row>
    <row r="2227" spans="1:11" ht="27.95" customHeight="1" x14ac:dyDescent="0.25">
      <c r="A2227" s="38" t="s">
        <v>4012</v>
      </c>
      <c r="B2227" s="39" t="s">
        <v>4018</v>
      </c>
      <c r="C2227" s="38" t="s">
        <v>4027</v>
      </c>
      <c r="D2227" s="40">
        <v>2.2000000000000002</v>
      </c>
      <c r="E2227" s="42">
        <v>0</v>
      </c>
      <c r="F2227" s="43">
        <v>1.25</v>
      </c>
      <c r="G2227" s="42">
        <v>0</v>
      </c>
      <c r="H2227" s="43">
        <v>1</v>
      </c>
      <c r="I2227" s="42">
        <v>0</v>
      </c>
      <c r="J2227" s="43">
        <v>0.82</v>
      </c>
      <c r="K2227" s="41">
        <f>ROUND(D2227*(ROUND(E2227*F2227,4)+ROUND(G2227*H2227,4)+ROUND(I2227*J2227,4)),4)</f>
        <v>0</v>
      </c>
    </row>
    <row r="2228" spans="1:11" ht="15" customHeight="1" x14ac:dyDescent="0.25">
      <c r="A2228" s="1"/>
      <c r="B2228" s="1"/>
      <c r="C2228" s="1"/>
      <c r="D2228" s="1"/>
      <c r="E2228" s="1"/>
      <c r="F2228" s="1"/>
      <c r="G2228" s="85" t="s">
        <v>4028</v>
      </c>
      <c r="H2228" s="85"/>
      <c r="I2228" s="85"/>
      <c r="J2228" s="85"/>
      <c r="K2228" s="33">
        <f>SUM(K2226:K2227)</f>
        <v>0</v>
      </c>
    </row>
    <row r="2229" spans="1:11" ht="15" customHeight="1" x14ac:dyDescent="0.25">
      <c r="A2229" s="9"/>
      <c r="B2229" s="9"/>
      <c r="C2229" s="9"/>
      <c r="D2229" s="9"/>
      <c r="E2229" s="9"/>
      <c r="F2229" s="9"/>
      <c r="G2229" s="92" t="s">
        <v>4029</v>
      </c>
      <c r="H2229" s="92"/>
      <c r="I2229" s="92"/>
      <c r="J2229" s="92"/>
      <c r="K2229" s="33">
        <f>SUM(K2217,K2218,K2221,K2224,K2228)</f>
        <v>212.83879999999999</v>
      </c>
    </row>
    <row r="2230" spans="1:11" ht="15" customHeight="1" x14ac:dyDescent="0.25">
      <c r="A2230" s="9"/>
      <c r="B2230" s="9"/>
      <c r="C2230" s="9"/>
      <c r="D2230" s="9"/>
      <c r="E2230" s="9"/>
      <c r="F2230" s="9"/>
      <c r="G2230" s="92" t="s">
        <v>3913</v>
      </c>
      <c r="H2230" s="92"/>
      <c r="I2230" s="92"/>
      <c r="J2230" s="92"/>
      <c r="K2230" s="29">
        <f>ROUND(SUM(K2229),2)</f>
        <v>212.84</v>
      </c>
    </row>
    <row r="2231" spans="1:11" ht="9.9499999999999993" customHeight="1" x14ac:dyDescent="0.25">
      <c r="A2231" s="9"/>
      <c r="B2231" s="9"/>
      <c r="C2231" s="9"/>
      <c r="D2231" s="9"/>
      <c r="E2231" s="9"/>
      <c r="F2231" s="9"/>
      <c r="G2231" s="100"/>
      <c r="H2231" s="100"/>
      <c r="I2231" s="100"/>
      <c r="J2231" s="100"/>
      <c r="K2231" s="100"/>
    </row>
    <row r="2232" spans="1:11" ht="20.100000000000001" customHeight="1" x14ac:dyDescent="0.25">
      <c r="A2232" s="99" t="s">
        <v>2274</v>
      </c>
      <c r="B2232" s="99"/>
      <c r="C2232" s="99"/>
      <c r="D2232" s="99"/>
      <c r="E2232" s="99"/>
      <c r="F2232" s="99"/>
      <c r="G2232" s="99"/>
      <c r="H2232" s="99"/>
      <c r="I2232" s="99"/>
      <c r="J2232" s="99"/>
      <c r="K2232" s="99"/>
    </row>
    <row r="2233" spans="1:11" ht="15" customHeight="1" x14ac:dyDescent="0.25">
      <c r="A2233" s="93" t="s">
        <v>3916</v>
      </c>
      <c r="B2233" s="93"/>
      <c r="C2233" s="93"/>
      <c r="D2233" s="94" t="s">
        <v>3</v>
      </c>
      <c r="E2233" s="94"/>
      <c r="F2233" s="23" t="s">
        <v>4</v>
      </c>
      <c r="G2233" s="94" t="s">
        <v>3894</v>
      </c>
      <c r="H2233" s="94"/>
      <c r="I2233" s="94" t="s">
        <v>3895</v>
      </c>
      <c r="J2233" s="94"/>
      <c r="K2233" s="23" t="s">
        <v>3896</v>
      </c>
    </row>
    <row r="2234" spans="1:11" ht="45.95" customHeight="1" x14ac:dyDescent="0.25">
      <c r="A2234" s="24" t="s">
        <v>3934</v>
      </c>
      <c r="B2234" s="95" t="s">
        <v>3935</v>
      </c>
      <c r="C2234" s="95"/>
      <c r="D2234" s="96" t="s">
        <v>20</v>
      </c>
      <c r="E2234" s="96"/>
      <c r="F2234" s="24" t="s">
        <v>3936</v>
      </c>
      <c r="G2234" s="97">
        <v>2.5891999999999998E-3</v>
      </c>
      <c r="H2234" s="97"/>
      <c r="I2234" s="98">
        <v>76.52</v>
      </c>
      <c r="J2234" s="98"/>
      <c r="K2234" s="27">
        <f t="shared" ref="K2234:K2239" si="16">TRUNC(TRUNC(G2234,8)*I2234,2)</f>
        <v>0.19</v>
      </c>
    </row>
    <row r="2235" spans="1:11" ht="45.95" customHeight="1" x14ac:dyDescent="0.25">
      <c r="A2235" s="24" t="s">
        <v>28</v>
      </c>
      <c r="B2235" s="95" t="s">
        <v>29</v>
      </c>
      <c r="C2235" s="95"/>
      <c r="D2235" s="96" t="s">
        <v>20</v>
      </c>
      <c r="E2235" s="96"/>
      <c r="F2235" s="24" t="s">
        <v>30</v>
      </c>
      <c r="G2235" s="97">
        <v>1.0702000000000001E-3</v>
      </c>
      <c r="H2235" s="97"/>
      <c r="I2235" s="98">
        <v>322.67</v>
      </c>
      <c r="J2235" s="98"/>
      <c r="K2235" s="27">
        <f t="shared" si="16"/>
        <v>0.34</v>
      </c>
    </row>
    <row r="2236" spans="1:11" ht="29.1" customHeight="1" x14ac:dyDescent="0.25">
      <c r="A2236" s="24" t="s">
        <v>4030</v>
      </c>
      <c r="B2236" s="95" t="s">
        <v>4031</v>
      </c>
      <c r="C2236" s="95"/>
      <c r="D2236" s="96" t="s">
        <v>20</v>
      </c>
      <c r="E2236" s="96"/>
      <c r="F2236" s="24" t="s">
        <v>3936</v>
      </c>
      <c r="G2236" s="97">
        <v>3.3568999999999999E-3</v>
      </c>
      <c r="H2236" s="97"/>
      <c r="I2236" s="98">
        <v>105.44</v>
      </c>
      <c r="J2236" s="98"/>
      <c r="K2236" s="27">
        <f t="shared" si="16"/>
        <v>0.35</v>
      </c>
    </row>
    <row r="2237" spans="1:11" ht="29.1" customHeight="1" x14ac:dyDescent="0.25">
      <c r="A2237" s="24" t="s">
        <v>4032</v>
      </c>
      <c r="B2237" s="95" t="s">
        <v>4033</v>
      </c>
      <c r="C2237" s="95"/>
      <c r="D2237" s="96" t="s">
        <v>20</v>
      </c>
      <c r="E2237" s="96"/>
      <c r="F2237" s="24" t="s">
        <v>30</v>
      </c>
      <c r="G2237" s="97">
        <v>3.0249999999999998E-4</v>
      </c>
      <c r="H2237" s="97"/>
      <c r="I2237" s="98">
        <v>265.02</v>
      </c>
      <c r="J2237" s="98"/>
      <c r="K2237" s="27">
        <f t="shared" si="16"/>
        <v>0.08</v>
      </c>
    </row>
    <row r="2238" spans="1:11" ht="38.1" customHeight="1" x14ac:dyDescent="0.25">
      <c r="A2238" s="24" t="s">
        <v>4034</v>
      </c>
      <c r="B2238" s="95" t="s">
        <v>4035</v>
      </c>
      <c r="C2238" s="95"/>
      <c r="D2238" s="96" t="s">
        <v>20</v>
      </c>
      <c r="E2238" s="96"/>
      <c r="F2238" s="24" t="s">
        <v>3936</v>
      </c>
      <c r="G2238" s="97">
        <v>2.9082999999999999E-3</v>
      </c>
      <c r="H2238" s="97"/>
      <c r="I2238" s="98">
        <v>94.54</v>
      </c>
      <c r="J2238" s="98"/>
      <c r="K2238" s="27">
        <f t="shared" si="16"/>
        <v>0.27</v>
      </c>
    </row>
    <row r="2239" spans="1:11" ht="38.1" customHeight="1" x14ac:dyDescent="0.25">
      <c r="A2239" s="24" t="s">
        <v>4036</v>
      </c>
      <c r="B2239" s="95" t="s">
        <v>4037</v>
      </c>
      <c r="C2239" s="95"/>
      <c r="D2239" s="96" t="s">
        <v>20</v>
      </c>
      <c r="E2239" s="96"/>
      <c r="F2239" s="24" t="s">
        <v>30</v>
      </c>
      <c r="G2239" s="97">
        <v>7.5109999999999999E-4</v>
      </c>
      <c r="H2239" s="97"/>
      <c r="I2239" s="98">
        <v>225.43</v>
      </c>
      <c r="J2239" s="98"/>
      <c r="K2239" s="27">
        <f t="shared" si="16"/>
        <v>0.16</v>
      </c>
    </row>
    <row r="2240" spans="1:11" ht="18" customHeight="1" x14ac:dyDescent="0.25">
      <c r="A2240" s="9"/>
      <c r="B2240" s="9"/>
      <c r="C2240" s="9"/>
      <c r="D2240" s="9"/>
      <c r="E2240" s="9"/>
      <c r="F2240" s="9"/>
      <c r="G2240" s="91" t="s">
        <v>3919</v>
      </c>
      <c r="H2240" s="91"/>
      <c r="I2240" s="91"/>
      <c r="J2240" s="91"/>
      <c r="K2240" s="28">
        <f>SUM(K2234:K2239)</f>
        <v>1.39</v>
      </c>
    </row>
    <row r="2241" spans="1:11" ht="15" customHeight="1" x14ac:dyDescent="0.25">
      <c r="A2241" s="93" t="s">
        <v>3907</v>
      </c>
      <c r="B2241" s="93"/>
      <c r="C2241" s="93"/>
      <c r="D2241" s="94" t="s">
        <v>3</v>
      </c>
      <c r="E2241" s="94"/>
      <c r="F2241" s="23" t="s">
        <v>4</v>
      </c>
      <c r="G2241" s="94" t="s">
        <v>3894</v>
      </c>
      <c r="H2241" s="94"/>
      <c r="I2241" s="94" t="s">
        <v>3895</v>
      </c>
      <c r="J2241" s="94"/>
      <c r="K2241" s="23" t="s">
        <v>3896</v>
      </c>
    </row>
    <row r="2242" spans="1:11" ht="15" customHeight="1" x14ac:dyDescent="0.25">
      <c r="A2242" s="24" t="s">
        <v>3910</v>
      </c>
      <c r="B2242" s="95" t="s">
        <v>3911</v>
      </c>
      <c r="C2242" s="95"/>
      <c r="D2242" s="96" t="s">
        <v>20</v>
      </c>
      <c r="E2242" s="96"/>
      <c r="F2242" s="24" t="s">
        <v>2056</v>
      </c>
      <c r="G2242" s="97">
        <v>3.6592999999999999E-3</v>
      </c>
      <c r="H2242" s="97"/>
      <c r="I2242" s="98">
        <v>24.94</v>
      </c>
      <c r="J2242" s="98"/>
      <c r="K2242" s="27">
        <f>TRUNC(TRUNC(G2242,8)*I2242,2)</f>
        <v>0.09</v>
      </c>
    </row>
    <row r="2243" spans="1:11" ht="18" customHeight="1" x14ac:dyDescent="0.25">
      <c r="A2243" s="9"/>
      <c r="B2243" s="9"/>
      <c r="C2243" s="9"/>
      <c r="D2243" s="9"/>
      <c r="E2243" s="9"/>
      <c r="F2243" s="9"/>
      <c r="G2243" s="91" t="s">
        <v>3912</v>
      </c>
      <c r="H2243" s="91"/>
      <c r="I2243" s="91"/>
      <c r="J2243" s="91"/>
      <c r="K2243" s="28">
        <f>SUM(K2242:K2242)</f>
        <v>0.09</v>
      </c>
    </row>
    <row r="2244" spans="1:11" ht="15" customHeight="1" x14ac:dyDescent="0.25">
      <c r="A2244" s="9"/>
      <c r="B2244" s="9"/>
      <c r="C2244" s="9"/>
      <c r="D2244" s="9"/>
      <c r="E2244" s="9"/>
      <c r="F2244" s="9"/>
      <c r="G2244" s="92" t="s">
        <v>3913</v>
      </c>
      <c r="H2244" s="92"/>
      <c r="I2244" s="92"/>
      <c r="J2244" s="92"/>
      <c r="K2244" s="29">
        <f>ROUND(SUM(K2240,K2243),2)</f>
        <v>1.48</v>
      </c>
    </row>
    <row r="2245" spans="1:11" ht="9.9499999999999993" customHeight="1" x14ac:dyDescent="0.25">
      <c r="A2245" s="9"/>
      <c r="B2245" s="9"/>
      <c r="C2245" s="9"/>
      <c r="D2245" s="9"/>
      <c r="E2245" s="9"/>
      <c r="F2245" s="9"/>
      <c r="G2245" s="100"/>
      <c r="H2245" s="100"/>
      <c r="I2245" s="100"/>
      <c r="J2245" s="100"/>
      <c r="K2245" s="100"/>
    </row>
    <row r="2246" spans="1:11" ht="20.100000000000001" customHeight="1" x14ac:dyDescent="0.25">
      <c r="A2246" s="99" t="s">
        <v>2275</v>
      </c>
      <c r="B2246" s="99"/>
      <c r="C2246" s="99"/>
      <c r="D2246" s="99"/>
      <c r="E2246" s="99"/>
      <c r="F2246" s="99"/>
      <c r="G2246" s="99"/>
      <c r="H2246" s="99"/>
      <c r="I2246" s="99"/>
      <c r="J2246" s="99"/>
      <c r="K2246" s="99"/>
    </row>
    <row r="2247" spans="1:11" ht="15" customHeight="1" x14ac:dyDescent="0.25">
      <c r="A2247" s="93" t="s">
        <v>3893</v>
      </c>
      <c r="B2247" s="93"/>
      <c r="C2247" s="93"/>
      <c r="D2247" s="94" t="s">
        <v>3</v>
      </c>
      <c r="E2247" s="94"/>
      <c r="F2247" s="23" t="s">
        <v>4</v>
      </c>
      <c r="G2247" s="94" t="s">
        <v>3894</v>
      </c>
      <c r="H2247" s="94"/>
      <c r="I2247" s="94" t="s">
        <v>3895</v>
      </c>
      <c r="J2247" s="94"/>
      <c r="K2247" s="23" t="s">
        <v>3896</v>
      </c>
    </row>
    <row r="2248" spans="1:11" ht="21" customHeight="1" x14ac:dyDescent="0.25">
      <c r="A2248" s="24" t="s">
        <v>4038</v>
      </c>
      <c r="B2248" s="95" t="s">
        <v>4039</v>
      </c>
      <c r="C2248" s="95"/>
      <c r="D2248" s="96" t="s">
        <v>20</v>
      </c>
      <c r="E2248" s="96"/>
      <c r="F2248" s="24" t="s">
        <v>34</v>
      </c>
      <c r="G2248" s="97">
        <v>6.6E-3</v>
      </c>
      <c r="H2248" s="97"/>
      <c r="I2248" s="98">
        <v>210.23</v>
      </c>
      <c r="J2248" s="98"/>
      <c r="K2248" s="27">
        <f>TRUNC(TRUNC(G2248,8)*I2248,2)</f>
        <v>1.38</v>
      </c>
    </row>
    <row r="2249" spans="1:11" ht="21" customHeight="1" x14ac:dyDescent="0.25">
      <c r="A2249" s="24" t="s">
        <v>4040</v>
      </c>
      <c r="B2249" s="95" t="s">
        <v>4041</v>
      </c>
      <c r="C2249" s="95"/>
      <c r="D2249" s="96" t="s">
        <v>20</v>
      </c>
      <c r="E2249" s="96"/>
      <c r="F2249" s="24" t="s">
        <v>84</v>
      </c>
      <c r="G2249" s="97">
        <v>1.0049999999999999</v>
      </c>
      <c r="H2249" s="97"/>
      <c r="I2249" s="98">
        <v>32.369999999999997</v>
      </c>
      <c r="J2249" s="98"/>
      <c r="K2249" s="27">
        <f>TRUNC(TRUNC(G2249,8)*I2249,2)</f>
        <v>32.53</v>
      </c>
    </row>
    <row r="2250" spans="1:11" ht="15" customHeight="1" x14ac:dyDescent="0.25">
      <c r="A2250" s="9"/>
      <c r="B2250" s="9"/>
      <c r="C2250" s="9"/>
      <c r="D2250" s="9"/>
      <c r="E2250" s="9"/>
      <c r="F2250" s="9"/>
      <c r="G2250" s="91" t="s">
        <v>3906</v>
      </c>
      <c r="H2250" s="91"/>
      <c r="I2250" s="91"/>
      <c r="J2250" s="91"/>
      <c r="K2250" s="28">
        <f>SUM(K2248:K2249)</f>
        <v>33.910000000000004</v>
      </c>
    </row>
    <row r="2251" spans="1:11" ht="15" customHeight="1" x14ac:dyDescent="0.25">
      <c r="A2251" s="93" t="s">
        <v>3907</v>
      </c>
      <c r="B2251" s="93"/>
      <c r="C2251" s="93"/>
      <c r="D2251" s="94" t="s">
        <v>3</v>
      </c>
      <c r="E2251" s="94"/>
      <c r="F2251" s="23" t="s">
        <v>4</v>
      </c>
      <c r="G2251" s="94" t="s">
        <v>3894</v>
      </c>
      <c r="H2251" s="94"/>
      <c r="I2251" s="94" t="s">
        <v>3895</v>
      </c>
      <c r="J2251" s="94"/>
      <c r="K2251" s="23" t="s">
        <v>3896</v>
      </c>
    </row>
    <row r="2252" spans="1:11" ht="15" customHeight="1" x14ac:dyDescent="0.25">
      <c r="A2252" s="24" t="s">
        <v>3971</v>
      </c>
      <c r="B2252" s="95" t="s">
        <v>3972</v>
      </c>
      <c r="C2252" s="95"/>
      <c r="D2252" s="96" t="s">
        <v>20</v>
      </c>
      <c r="E2252" s="96"/>
      <c r="F2252" s="24" t="s">
        <v>2056</v>
      </c>
      <c r="G2252" s="97">
        <v>0.2296</v>
      </c>
      <c r="H2252" s="97"/>
      <c r="I2252" s="98">
        <v>32.69</v>
      </c>
      <c r="J2252" s="98"/>
      <c r="K2252" s="27">
        <f>TRUNC(TRUNC(G2252,8)*I2252,2)</f>
        <v>7.5</v>
      </c>
    </row>
    <row r="2253" spans="1:11" ht="15" customHeight="1" x14ac:dyDescent="0.25">
      <c r="A2253" s="24" t="s">
        <v>3910</v>
      </c>
      <c r="B2253" s="95" t="s">
        <v>3911</v>
      </c>
      <c r="C2253" s="95"/>
      <c r="D2253" s="96" t="s">
        <v>20</v>
      </c>
      <c r="E2253" s="96"/>
      <c r="F2253" s="24" t="s">
        <v>2056</v>
      </c>
      <c r="G2253" s="97">
        <v>0.2296</v>
      </c>
      <c r="H2253" s="97"/>
      <c r="I2253" s="98">
        <v>24.94</v>
      </c>
      <c r="J2253" s="98"/>
      <c r="K2253" s="27">
        <f>TRUNC(TRUNC(G2253,8)*I2253,2)</f>
        <v>5.72</v>
      </c>
    </row>
    <row r="2254" spans="1:11" ht="18" customHeight="1" x14ac:dyDescent="0.25">
      <c r="A2254" s="9"/>
      <c r="B2254" s="9"/>
      <c r="C2254" s="9"/>
      <c r="D2254" s="9"/>
      <c r="E2254" s="9"/>
      <c r="F2254" s="9"/>
      <c r="G2254" s="91" t="s">
        <v>3912</v>
      </c>
      <c r="H2254" s="91"/>
      <c r="I2254" s="91"/>
      <c r="J2254" s="91"/>
      <c r="K2254" s="28">
        <f>SUM(K2252:K2253)</f>
        <v>13.219999999999999</v>
      </c>
    </row>
    <row r="2255" spans="1:11" ht="15" customHeight="1" x14ac:dyDescent="0.25">
      <c r="A2255" s="93" t="s">
        <v>3922</v>
      </c>
      <c r="B2255" s="93"/>
      <c r="C2255" s="93"/>
      <c r="D2255" s="94" t="s">
        <v>3</v>
      </c>
      <c r="E2255" s="94"/>
      <c r="F2255" s="23" t="s">
        <v>4</v>
      </c>
      <c r="G2255" s="94" t="s">
        <v>3894</v>
      </c>
      <c r="H2255" s="94"/>
      <c r="I2255" s="94" t="s">
        <v>3895</v>
      </c>
      <c r="J2255" s="94"/>
      <c r="K2255" s="23" t="s">
        <v>3896</v>
      </c>
    </row>
    <row r="2256" spans="1:11" ht="21" customHeight="1" x14ac:dyDescent="0.25">
      <c r="A2256" s="24" t="s">
        <v>4042</v>
      </c>
      <c r="B2256" s="95" t="s">
        <v>4043</v>
      </c>
      <c r="C2256" s="95"/>
      <c r="D2256" s="96" t="s">
        <v>20</v>
      </c>
      <c r="E2256" s="96"/>
      <c r="F2256" s="24" t="s">
        <v>34</v>
      </c>
      <c r="G2256" s="97">
        <v>1.8E-3</v>
      </c>
      <c r="H2256" s="97"/>
      <c r="I2256" s="98">
        <v>767.08</v>
      </c>
      <c r="J2256" s="98"/>
      <c r="K2256" s="27">
        <f>TRUNC(TRUNC(G2256,8)*I2256,2)</f>
        <v>1.38</v>
      </c>
    </row>
    <row r="2257" spans="1:11" ht="15" customHeight="1" x14ac:dyDescent="0.25">
      <c r="A2257" s="9"/>
      <c r="B2257" s="9"/>
      <c r="C2257" s="9"/>
      <c r="D2257" s="9"/>
      <c r="E2257" s="9"/>
      <c r="F2257" s="9"/>
      <c r="G2257" s="91" t="s">
        <v>3933</v>
      </c>
      <c r="H2257" s="91"/>
      <c r="I2257" s="91"/>
      <c r="J2257" s="91"/>
      <c r="K2257" s="28">
        <f>SUM(K2256:K2256)</f>
        <v>1.38</v>
      </c>
    </row>
    <row r="2258" spans="1:11" ht="15" customHeight="1" x14ac:dyDescent="0.25">
      <c r="A2258" s="9"/>
      <c r="B2258" s="9"/>
      <c r="C2258" s="9"/>
      <c r="D2258" s="9"/>
      <c r="E2258" s="9"/>
      <c r="F2258" s="9"/>
      <c r="G2258" s="92" t="s">
        <v>3913</v>
      </c>
      <c r="H2258" s="92"/>
      <c r="I2258" s="92"/>
      <c r="J2258" s="92"/>
      <c r="K2258" s="29">
        <f>ROUND(SUM(K2250,K2254,K2257),2)</f>
        <v>48.51</v>
      </c>
    </row>
    <row r="2259" spans="1:11" ht="9.9499999999999993" customHeight="1" x14ac:dyDescent="0.25">
      <c r="A2259" s="9"/>
      <c r="B2259" s="9"/>
      <c r="C2259" s="9"/>
      <c r="D2259" s="9"/>
      <c r="E2259" s="9"/>
      <c r="F2259" s="9"/>
      <c r="G2259" s="100"/>
      <c r="H2259" s="100"/>
      <c r="I2259" s="100"/>
      <c r="J2259" s="100"/>
      <c r="K2259" s="100"/>
    </row>
    <row r="2260" spans="1:11" ht="20.100000000000001" customHeight="1" x14ac:dyDescent="0.25">
      <c r="A2260" s="99" t="s">
        <v>2276</v>
      </c>
      <c r="B2260" s="99"/>
      <c r="C2260" s="99"/>
      <c r="D2260" s="99"/>
      <c r="E2260" s="99"/>
      <c r="F2260" s="99"/>
      <c r="G2260" s="99"/>
      <c r="H2260" s="99"/>
      <c r="I2260" s="99"/>
      <c r="J2260" s="99"/>
      <c r="K2260" s="99"/>
    </row>
    <row r="2261" spans="1:11" ht="15" customHeight="1" x14ac:dyDescent="0.25">
      <c r="A2261" s="93" t="s">
        <v>3893</v>
      </c>
      <c r="B2261" s="93"/>
      <c r="C2261" s="93"/>
      <c r="D2261" s="94" t="s">
        <v>3</v>
      </c>
      <c r="E2261" s="94"/>
      <c r="F2261" s="23" t="s">
        <v>4</v>
      </c>
      <c r="G2261" s="94" t="s">
        <v>3894</v>
      </c>
      <c r="H2261" s="94"/>
      <c r="I2261" s="94" t="s">
        <v>3895</v>
      </c>
      <c r="J2261" s="94"/>
      <c r="K2261" s="23" t="s">
        <v>3896</v>
      </c>
    </row>
    <row r="2262" spans="1:11" ht="15" customHeight="1" x14ac:dyDescent="0.25">
      <c r="A2262" s="24" t="s">
        <v>4044</v>
      </c>
      <c r="B2262" s="95" t="s">
        <v>4045</v>
      </c>
      <c r="C2262" s="95"/>
      <c r="D2262" s="96" t="s">
        <v>20</v>
      </c>
      <c r="E2262" s="96"/>
      <c r="F2262" s="24" t="s">
        <v>3903</v>
      </c>
      <c r="G2262" s="97">
        <v>0.106</v>
      </c>
      <c r="H2262" s="97"/>
      <c r="I2262" s="98">
        <v>2.59</v>
      </c>
      <c r="J2262" s="98"/>
      <c r="K2262" s="27">
        <f>TRUNC(TRUNC(G2262,8)*I2262,2)</f>
        <v>0.27</v>
      </c>
    </row>
    <row r="2263" spans="1:11" ht="15" customHeight="1" x14ac:dyDescent="0.25">
      <c r="A2263" s="9"/>
      <c r="B2263" s="9"/>
      <c r="C2263" s="9"/>
      <c r="D2263" s="9"/>
      <c r="E2263" s="9"/>
      <c r="F2263" s="9"/>
      <c r="G2263" s="91" t="s">
        <v>3906</v>
      </c>
      <c r="H2263" s="91"/>
      <c r="I2263" s="91"/>
      <c r="J2263" s="91"/>
      <c r="K2263" s="28">
        <f>SUM(K2262:K2262)</f>
        <v>0.27</v>
      </c>
    </row>
    <row r="2264" spans="1:11" ht="15" customHeight="1" x14ac:dyDescent="0.25">
      <c r="A2264" s="93" t="s">
        <v>3907</v>
      </c>
      <c r="B2264" s="93"/>
      <c r="C2264" s="93"/>
      <c r="D2264" s="94" t="s">
        <v>3</v>
      </c>
      <c r="E2264" s="94"/>
      <c r="F2264" s="23" t="s">
        <v>4</v>
      </c>
      <c r="G2264" s="94" t="s">
        <v>3894</v>
      </c>
      <c r="H2264" s="94"/>
      <c r="I2264" s="94" t="s">
        <v>3895</v>
      </c>
      <c r="J2264" s="94"/>
      <c r="K2264" s="23" t="s">
        <v>3896</v>
      </c>
    </row>
    <row r="2265" spans="1:11" ht="15" customHeight="1" x14ac:dyDescent="0.25">
      <c r="A2265" s="24" t="s">
        <v>4046</v>
      </c>
      <c r="B2265" s="95" t="s">
        <v>4047</v>
      </c>
      <c r="C2265" s="95"/>
      <c r="D2265" s="96" t="s">
        <v>20</v>
      </c>
      <c r="E2265" s="96"/>
      <c r="F2265" s="24" t="s">
        <v>2056</v>
      </c>
      <c r="G2265" s="97">
        <v>3.6999999999999998E-2</v>
      </c>
      <c r="H2265" s="97"/>
      <c r="I2265" s="98">
        <v>34.35</v>
      </c>
      <c r="J2265" s="98"/>
      <c r="K2265" s="27">
        <f>TRUNC(TRUNC(G2265,8)*I2265,2)</f>
        <v>1.27</v>
      </c>
    </row>
    <row r="2266" spans="1:11" ht="15" customHeight="1" x14ac:dyDescent="0.25">
      <c r="A2266" s="24" t="s">
        <v>3910</v>
      </c>
      <c r="B2266" s="95" t="s">
        <v>3911</v>
      </c>
      <c r="C2266" s="95"/>
      <c r="D2266" s="96" t="s">
        <v>20</v>
      </c>
      <c r="E2266" s="96"/>
      <c r="F2266" s="24" t="s">
        <v>2056</v>
      </c>
      <c r="G2266" s="97">
        <v>1.6E-2</v>
      </c>
      <c r="H2266" s="97"/>
      <c r="I2266" s="98">
        <v>24.94</v>
      </c>
      <c r="J2266" s="98"/>
      <c r="K2266" s="27">
        <f>TRUNC(TRUNC(G2266,8)*I2266,2)</f>
        <v>0.39</v>
      </c>
    </row>
    <row r="2267" spans="1:11" ht="18" customHeight="1" x14ac:dyDescent="0.25">
      <c r="A2267" s="9"/>
      <c r="B2267" s="9"/>
      <c r="C2267" s="9"/>
      <c r="D2267" s="9"/>
      <c r="E2267" s="9"/>
      <c r="F2267" s="9"/>
      <c r="G2267" s="91" t="s">
        <v>3912</v>
      </c>
      <c r="H2267" s="91"/>
      <c r="I2267" s="91"/>
      <c r="J2267" s="91"/>
      <c r="K2267" s="28">
        <f>SUM(K2265:K2266)</f>
        <v>1.6600000000000001</v>
      </c>
    </row>
    <row r="2268" spans="1:11" ht="15" customHeight="1" x14ac:dyDescent="0.25">
      <c r="A2268" s="9"/>
      <c r="B2268" s="9"/>
      <c r="C2268" s="9"/>
      <c r="D2268" s="9"/>
      <c r="E2268" s="9"/>
      <c r="F2268" s="9"/>
      <c r="G2268" s="92" t="s">
        <v>3913</v>
      </c>
      <c r="H2268" s="92"/>
      <c r="I2268" s="92"/>
      <c r="J2268" s="92"/>
      <c r="K2268" s="29">
        <f>ROUND(SUM(K2263,K2267),2)</f>
        <v>1.93</v>
      </c>
    </row>
    <row r="2269" spans="1:11" ht="9.9499999999999993" customHeight="1" x14ac:dyDescent="0.25">
      <c r="A2269" s="9"/>
      <c r="B2269" s="9"/>
      <c r="C2269" s="9"/>
      <c r="D2269" s="9"/>
      <c r="E2269" s="9"/>
      <c r="F2269" s="9"/>
      <c r="G2269" s="100"/>
      <c r="H2269" s="100"/>
      <c r="I2269" s="100"/>
      <c r="J2269" s="100"/>
      <c r="K2269" s="100"/>
    </row>
    <row r="2270" spans="1:11" ht="20.100000000000001" customHeight="1" x14ac:dyDescent="0.25">
      <c r="A2270" s="99" t="s">
        <v>2277</v>
      </c>
      <c r="B2270" s="99"/>
      <c r="C2270" s="99"/>
      <c r="D2270" s="99"/>
      <c r="E2270" s="99"/>
      <c r="F2270" s="99"/>
      <c r="G2270" s="99"/>
      <c r="H2270" s="99"/>
      <c r="I2270" s="99"/>
      <c r="J2270" s="99"/>
      <c r="K2270" s="99"/>
    </row>
    <row r="2271" spans="1:11" ht="15" customHeight="1" x14ac:dyDescent="0.25">
      <c r="A2271" s="93" t="s">
        <v>3916</v>
      </c>
      <c r="B2271" s="93"/>
      <c r="C2271" s="93"/>
      <c r="D2271" s="94" t="s">
        <v>3</v>
      </c>
      <c r="E2271" s="94"/>
      <c r="F2271" s="23" t="s">
        <v>4</v>
      </c>
      <c r="G2271" s="94" t="s">
        <v>3894</v>
      </c>
      <c r="H2271" s="94"/>
      <c r="I2271" s="94" t="s">
        <v>3895</v>
      </c>
      <c r="J2271" s="94"/>
      <c r="K2271" s="23" t="s">
        <v>3896</v>
      </c>
    </row>
    <row r="2272" spans="1:11" ht="29.1" customHeight="1" x14ac:dyDescent="0.25">
      <c r="A2272" s="24" t="s">
        <v>3963</v>
      </c>
      <c r="B2272" s="95" t="s">
        <v>3964</v>
      </c>
      <c r="C2272" s="95"/>
      <c r="D2272" s="96" t="s">
        <v>20</v>
      </c>
      <c r="E2272" s="96"/>
      <c r="F2272" s="24" t="s">
        <v>3936</v>
      </c>
      <c r="G2272" s="97">
        <v>5.2258833999999998</v>
      </c>
      <c r="H2272" s="97"/>
      <c r="I2272" s="98">
        <v>8.9</v>
      </c>
      <c r="J2272" s="98"/>
      <c r="K2272" s="27">
        <f>TRUNC(TRUNC(G2272,8)*I2272,2)</f>
        <v>46.51</v>
      </c>
    </row>
    <row r="2273" spans="1:11" ht="29.1" customHeight="1" x14ac:dyDescent="0.25">
      <c r="A2273" s="24" t="s">
        <v>3965</v>
      </c>
      <c r="B2273" s="95" t="s">
        <v>3966</v>
      </c>
      <c r="C2273" s="95"/>
      <c r="D2273" s="96" t="s">
        <v>20</v>
      </c>
      <c r="E2273" s="96"/>
      <c r="F2273" s="24" t="s">
        <v>30</v>
      </c>
      <c r="G2273" s="97">
        <v>0.95392160000000004</v>
      </c>
      <c r="H2273" s="97"/>
      <c r="I2273" s="98">
        <v>32.76</v>
      </c>
      <c r="J2273" s="98"/>
      <c r="K2273" s="27">
        <f>TRUNC(TRUNC(G2273,8)*I2273,2)</f>
        <v>31.25</v>
      </c>
    </row>
    <row r="2274" spans="1:11" ht="21" customHeight="1" x14ac:dyDescent="0.25">
      <c r="A2274" s="24" t="s">
        <v>3967</v>
      </c>
      <c r="B2274" s="95" t="s">
        <v>3968</v>
      </c>
      <c r="C2274" s="95"/>
      <c r="D2274" s="96" t="s">
        <v>20</v>
      </c>
      <c r="E2274" s="96"/>
      <c r="F2274" s="24" t="s">
        <v>3936</v>
      </c>
      <c r="G2274" s="97">
        <v>5.2258833999999998</v>
      </c>
      <c r="H2274" s="97"/>
      <c r="I2274" s="98">
        <v>27.59</v>
      </c>
      <c r="J2274" s="98"/>
      <c r="K2274" s="27">
        <f>TRUNC(TRUNC(G2274,8)*I2274,2)</f>
        <v>144.18</v>
      </c>
    </row>
    <row r="2275" spans="1:11" ht="21" customHeight="1" x14ac:dyDescent="0.25">
      <c r="A2275" s="24" t="s">
        <v>3969</v>
      </c>
      <c r="B2275" s="95" t="s">
        <v>3970</v>
      </c>
      <c r="C2275" s="95"/>
      <c r="D2275" s="96" t="s">
        <v>20</v>
      </c>
      <c r="E2275" s="96"/>
      <c r="F2275" s="24" t="s">
        <v>30</v>
      </c>
      <c r="G2275" s="97">
        <v>0.95392160000000004</v>
      </c>
      <c r="H2275" s="97"/>
      <c r="I2275" s="98">
        <v>28.09</v>
      </c>
      <c r="J2275" s="98"/>
      <c r="K2275" s="27">
        <f>TRUNC(TRUNC(G2275,8)*I2275,2)</f>
        <v>26.79</v>
      </c>
    </row>
    <row r="2276" spans="1:11" ht="18" customHeight="1" x14ac:dyDescent="0.25">
      <c r="A2276" s="9"/>
      <c r="B2276" s="9"/>
      <c r="C2276" s="9"/>
      <c r="D2276" s="9"/>
      <c r="E2276" s="9"/>
      <c r="F2276" s="9"/>
      <c r="G2276" s="91" t="s">
        <v>3919</v>
      </c>
      <c r="H2276" s="91"/>
      <c r="I2276" s="91"/>
      <c r="J2276" s="91"/>
      <c r="K2276" s="28">
        <f>SUM(K2272:K2275)</f>
        <v>248.73</v>
      </c>
    </row>
    <row r="2277" spans="1:11" ht="15" customHeight="1" x14ac:dyDescent="0.25">
      <c r="A2277" s="93" t="s">
        <v>3893</v>
      </c>
      <c r="B2277" s="93"/>
      <c r="C2277" s="93"/>
      <c r="D2277" s="94" t="s">
        <v>3</v>
      </c>
      <c r="E2277" s="94"/>
      <c r="F2277" s="23" t="s">
        <v>4</v>
      </c>
      <c r="G2277" s="94" t="s">
        <v>3894</v>
      </c>
      <c r="H2277" s="94"/>
      <c r="I2277" s="94" t="s">
        <v>3895</v>
      </c>
      <c r="J2277" s="94"/>
      <c r="K2277" s="23" t="s">
        <v>3896</v>
      </c>
    </row>
    <row r="2278" spans="1:11" ht="21" customHeight="1" x14ac:dyDescent="0.25">
      <c r="A2278" s="24" t="s">
        <v>4048</v>
      </c>
      <c r="B2278" s="95" t="s">
        <v>4049</v>
      </c>
      <c r="C2278" s="95"/>
      <c r="D2278" s="96" t="s">
        <v>20</v>
      </c>
      <c r="E2278" s="96"/>
      <c r="F2278" s="24" t="s">
        <v>34</v>
      </c>
      <c r="G2278" s="97">
        <v>0.19980000000000001</v>
      </c>
      <c r="H2278" s="97"/>
      <c r="I2278" s="98">
        <v>206.17</v>
      </c>
      <c r="J2278" s="98"/>
      <c r="K2278" s="27">
        <f>TRUNC(TRUNC(G2278,8)*I2278,2)</f>
        <v>41.19</v>
      </c>
    </row>
    <row r="2279" spans="1:11" ht="15" customHeight="1" x14ac:dyDescent="0.25">
      <c r="A2279" s="24" t="s">
        <v>3955</v>
      </c>
      <c r="B2279" s="95" t="s">
        <v>3956</v>
      </c>
      <c r="C2279" s="95"/>
      <c r="D2279" s="96" t="s">
        <v>20</v>
      </c>
      <c r="E2279" s="96"/>
      <c r="F2279" s="24" t="s">
        <v>3903</v>
      </c>
      <c r="G2279" s="97">
        <v>3.6695999999999999E-2</v>
      </c>
      <c r="H2279" s="97"/>
      <c r="I2279" s="98">
        <v>19.37</v>
      </c>
      <c r="J2279" s="98"/>
      <c r="K2279" s="27">
        <f>TRUNC(TRUNC(G2279,8)*I2279,2)</f>
        <v>0.71</v>
      </c>
    </row>
    <row r="2280" spans="1:11" ht="21" customHeight="1" x14ac:dyDescent="0.25">
      <c r="A2280" s="24" t="s">
        <v>4050</v>
      </c>
      <c r="B2280" s="95" t="s">
        <v>4051</v>
      </c>
      <c r="C2280" s="95"/>
      <c r="D2280" s="96" t="s">
        <v>20</v>
      </c>
      <c r="E2280" s="96"/>
      <c r="F2280" s="24" t="s">
        <v>84</v>
      </c>
      <c r="G2280" s="97">
        <v>7.48</v>
      </c>
      <c r="H2280" s="97"/>
      <c r="I2280" s="98">
        <v>3.9</v>
      </c>
      <c r="J2280" s="98"/>
      <c r="K2280" s="27">
        <f>TRUNC(TRUNC(G2280,8)*I2280,2)</f>
        <v>29.17</v>
      </c>
    </row>
    <row r="2281" spans="1:11" ht="15" customHeight="1" x14ac:dyDescent="0.25">
      <c r="A2281" s="9"/>
      <c r="B2281" s="9"/>
      <c r="C2281" s="9"/>
      <c r="D2281" s="9"/>
      <c r="E2281" s="9"/>
      <c r="F2281" s="9"/>
      <c r="G2281" s="91" t="s">
        <v>3906</v>
      </c>
      <c r="H2281" s="91"/>
      <c r="I2281" s="91"/>
      <c r="J2281" s="91"/>
      <c r="K2281" s="28">
        <f>SUM(K2278:K2280)</f>
        <v>71.069999999999993</v>
      </c>
    </row>
    <row r="2282" spans="1:11" ht="15" customHeight="1" x14ac:dyDescent="0.25">
      <c r="A2282" s="93" t="s">
        <v>3907</v>
      </c>
      <c r="B2282" s="93"/>
      <c r="C2282" s="93"/>
      <c r="D2282" s="94" t="s">
        <v>3</v>
      </c>
      <c r="E2282" s="94"/>
      <c r="F2282" s="23" t="s">
        <v>4</v>
      </c>
      <c r="G2282" s="94" t="s">
        <v>3894</v>
      </c>
      <c r="H2282" s="94"/>
      <c r="I2282" s="94" t="s">
        <v>3895</v>
      </c>
      <c r="J2282" s="94"/>
      <c r="K2282" s="23" t="s">
        <v>3896</v>
      </c>
    </row>
    <row r="2283" spans="1:11" ht="15" customHeight="1" x14ac:dyDescent="0.25">
      <c r="A2283" s="24" t="s">
        <v>3971</v>
      </c>
      <c r="B2283" s="95" t="s">
        <v>3972</v>
      </c>
      <c r="C2283" s="95"/>
      <c r="D2283" s="96" t="s">
        <v>20</v>
      </c>
      <c r="E2283" s="96"/>
      <c r="F2283" s="24" t="s">
        <v>2056</v>
      </c>
      <c r="G2283" s="97">
        <v>2.3251949999999999</v>
      </c>
      <c r="H2283" s="97"/>
      <c r="I2283" s="98">
        <v>32.69</v>
      </c>
      <c r="J2283" s="98"/>
      <c r="K2283" s="27">
        <f>TRUNC(TRUNC(G2283,8)*I2283,2)</f>
        <v>76.010000000000005</v>
      </c>
    </row>
    <row r="2284" spans="1:11" ht="15" customHeight="1" x14ac:dyDescent="0.25">
      <c r="A2284" s="24" t="s">
        <v>3910</v>
      </c>
      <c r="B2284" s="95" t="s">
        <v>3911</v>
      </c>
      <c r="C2284" s="95"/>
      <c r="D2284" s="96" t="s">
        <v>20</v>
      </c>
      <c r="E2284" s="96"/>
      <c r="F2284" s="24" t="s">
        <v>2056</v>
      </c>
      <c r="G2284" s="97">
        <v>17.010999999999999</v>
      </c>
      <c r="H2284" s="97"/>
      <c r="I2284" s="98">
        <v>24.94</v>
      </c>
      <c r="J2284" s="98"/>
      <c r="K2284" s="27">
        <f>TRUNC(TRUNC(G2284,8)*I2284,2)</f>
        <v>424.25</v>
      </c>
    </row>
    <row r="2285" spans="1:11" ht="18" customHeight="1" x14ac:dyDescent="0.25">
      <c r="A2285" s="9"/>
      <c r="B2285" s="9"/>
      <c r="C2285" s="9"/>
      <c r="D2285" s="9"/>
      <c r="E2285" s="9"/>
      <c r="F2285" s="9"/>
      <c r="G2285" s="91" t="s">
        <v>3912</v>
      </c>
      <c r="H2285" s="91"/>
      <c r="I2285" s="91"/>
      <c r="J2285" s="91"/>
      <c r="K2285" s="28">
        <f>SUM(K2283:K2284)</f>
        <v>500.26</v>
      </c>
    </row>
    <row r="2286" spans="1:11" ht="15" customHeight="1" x14ac:dyDescent="0.25">
      <c r="A2286" s="93" t="s">
        <v>3922</v>
      </c>
      <c r="B2286" s="93"/>
      <c r="C2286" s="93"/>
      <c r="D2286" s="94" t="s">
        <v>3</v>
      </c>
      <c r="E2286" s="94"/>
      <c r="F2286" s="23" t="s">
        <v>4</v>
      </c>
      <c r="G2286" s="94" t="s">
        <v>3894</v>
      </c>
      <c r="H2286" s="94"/>
      <c r="I2286" s="94" t="s">
        <v>3895</v>
      </c>
      <c r="J2286" s="94"/>
      <c r="K2286" s="23" t="s">
        <v>3896</v>
      </c>
    </row>
    <row r="2287" spans="1:11" ht="29.1" customHeight="1" x14ac:dyDescent="0.25">
      <c r="A2287" s="24" t="s">
        <v>4052</v>
      </c>
      <c r="B2287" s="95" t="s">
        <v>4053</v>
      </c>
      <c r="C2287" s="95"/>
      <c r="D2287" s="96" t="s">
        <v>20</v>
      </c>
      <c r="E2287" s="96"/>
      <c r="F2287" s="24" t="s">
        <v>34</v>
      </c>
      <c r="G2287" s="97">
        <v>0.66502459999999997</v>
      </c>
      <c r="H2287" s="97"/>
      <c r="I2287" s="98">
        <v>619.19000000000005</v>
      </c>
      <c r="J2287" s="98"/>
      <c r="K2287" s="27">
        <f>TRUNC(TRUNC(G2287,8)*I2287,2)</f>
        <v>411.77</v>
      </c>
    </row>
    <row r="2288" spans="1:11" ht="21" customHeight="1" x14ac:dyDescent="0.25">
      <c r="A2288" s="24" t="s">
        <v>95</v>
      </c>
      <c r="B2288" s="95" t="s">
        <v>96</v>
      </c>
      <c r="C2288" s="95"/>
      <c r="D2288" s="96" t="s">
        <v>20</v>
      </c>
      <c r="E2288" s="96"/>
      <c r="F2288" s="24" t="s">
        <v>16</v>
      </c>
      <c r="G2288" s="97">
        <v>0.48</v>
      </c>
      <c r="H2288" s="97"/>
      <c r="I2288" s="98">
        <v>176.85</v>
      </c>
      <c r="J2288" s="98"/>
      <c r="K2288" s="27">
        <f>TRUNC(TRUNC(G2288,8)*I2288,2)</f>
        <v>84.88</v>
      </c>
    </row>
    <row r="2289" spans="1:11" ht="15" customHeight="1" x14ac:dyDescent="0.25">
      <c r="A2289" s="9"/>
      <c r="B2289" s="9"/>
      <c r="C2289" s="9"/>
      <c r="D2289" s="9"/>
      <c r="E2289" s="9"/>
      <c r="F2289" s="9"/>
      <c r="G2289" s="91" t="s">
        <v>3933</v>
      </c>
      <c r="H2289" s="91"/>
      <c r="I2289" s="91"/>
      <c r="J2289" s="91"/>
      <c r="K2289" s="28">
        <f>SUM(K2287:K2288)</f>
        <v>496.65</v>
      </c>
    </row>
    <row r="2290" spans="1:11" ht="15" customHeight="1" x14ac:dyDescent="0.25">
      <c r="A2290" s="9"/>
      <c r="B2290" s="9"/>
      <c r="C2290" s="9"/>
      <c r="D2290" s="9"/>
      <c r="E2290" s="9"/>
      <c r="F2290" s="9"/>
      <c r="G2290" s="92" t="s">
        <v>3913</v>
      </c>
      <c r="H2290" s="92"/>
      <c r="I2290" s="92"/>
      <c r="J2290" s="92"/>
      <c r="K2290" s="29">
        <f>ROUND(SUM(K2276,K2281,K2285,K2289),2)</f>
        <v>1316.71</v>
      </c>
    </row>
    <row r="2291" spans="1:11" ht="9.9499999999999993" customHeight="1" x14ac:dyDescent="0.25">
      <c r="A2291" s="9"/>
      <c r="B2291" s="9"/>
      <c r="C2291" s="9"/>
      <c r="D2291" s="9"/>
      <c r="E2291" s="9"/>
      <c r="F2291" s="9"/>
      <c r="G2291" s="100"/>
      <c r="H2291" s="100"/>
      <c r="I2291" s="100"/>
      <c r="J2291" s="100"/>
      <c r="K2291" s="100"/>
    </row>
    <row r="2292" spans="1:11" ht="20.100000000000001" customHeight="1" x14ac:dyDescent="0.25">
      <c r="A2292" s="99" t="s">
        <v>2278</v>
      </c>
      <c r="B2292" s="99"/>
      <c r="C2292" s="99"/>
      <c r="D2292" s="99"/>
      <c r="E2292" s="99"/>
      <c r="F2292" s="99"/>
      <c r="G2292" s="99"/>
      <c r="H2292" s="99"/>
      <c r="I2292" s="99"/>
      <c r="J2292" s="99"/>
      <c r="K2292" s="99"/>
    </row>
    <row r="2293" spans="1:11" ht="15" customHeight="1" x14ac:dyDescent="0.25">
      <c r="A2293" s="93" t="s">
        <v>3893</v>
      </c>
      <c r="B2293" s="93"/>
      <c r="C2293" s="93"/>
      <c r="D2293" s="94" t="s">
        <v>3</v>
      </c>
      <c r="E2293" s="94"/>
      <c r="F2293" s="23" t="s">
        <v>4</v>
      </c>
      <c r="G2293" s="94" t="s">
        <v>3894</v>
      </c>
      <c r="H2293" s="94"/>
      <c r="I2293" s="94" t="s">
        <v>3895</v>
      </c>
      <c r="J2293" s="94"/>
      <c r="K2293" s="23" t="s">
        <v>3896</v>
      </c>
    </row>
    <row r="2294" spans="1:11" ht="29.1" customHeight="1" x14ac:dyDescent="0.25">
      <c r="A2294" s="24" t="s">
        <v>4054</v>
      </c>
      <c r="B2294" s="95" t="s">
        <v>4055</v>
      </c>
      <c r="C2294" s="95"/>
      <c r="D2294" s="96" t="s">
        <v>20</v>
      </c>
      <c r="E2294" s="96"/>
      <c r="F2294" s="24" t="s">
        <v>34</v>
      </c>
      <c r="G2294" s="97">
        <v>0.18468999999999999</v>
      </c>
      <c r="H2294" s="97"/>
      <c r="I2294" s="98">
        <v>517.16999999999996</v>
      </c>
      <c r="J2294" s="98"/>
      <c r="K2294" s="27">
        <f t="shared" ref="K2294:K2299" si="17">ROUND(ROUND(G2294,8)*I2294,2)</f>
        <v>95.52</v>
      </c>
    </row>
    <row r="2295" spans="1:11" ht="21" customHeight="1" x14ac:dyDescent="0.25">
      <c r="A2295" s="24" t="s">
        <v>4056</v>
      </c>
      <c r="B2295" s="95" t="s">
        <v>4057</v>
      </c>
      <c r="C2295" s="95"/>
      <c r="D2295" s="96" t="s">
        <v>20</v>
      </c>
      <c r="E2295" s="96"/>
      <c r="F2295" s="24" t="s">
        <v>2057</v>
      </c>
      <c r="G2295" s="97">
        <v>3.1900000000000001E-3</v>
      </c>
      <c r="H2295" s="97"/>
      <c r="I2295" s="98">
        <v>8.98</v>
      </c>
      <c r="J2295" s="98"/>
      <c r="K2295" s="27">
        <f t="shared" si="17"/>
        <v>0.03</v>
      </c>
    </row>
    <row r="2296" spans="1:11" ht="15" customHeight="1" x14ac:dyDescent="0.25">
      <c r="A2296" s="24" t="s">
        <v>3955</v>
      </c>
      <c r="B2296" s="95" t="s">
        <v>3956</v>
      </c>
      <c r="C2296" s="95"/>
      <c r="D2296" s="96" t="s">
        <v>20</v>
      </c>
      <c r="E2296" s="96"/>
      <c r="F2296" s="24" t="s">
        <v>3903</v>
      </c>
      <c r="G2296" s="97">
        <v>4.4999999999999998E-2</v>
      </c>
      <c r="H2296" s="97"/>
      <c r="I2296" s="98">
        <v>19.37</v>
      </c>
      <c r="J2296" s="98"/>
      <c r="K2296" s="27">
        <f t="shared" si="17"/>
        <v>0.87</v>
      </c>
    </row>
    <row r="2297" spans="1:11" ht="21" customHeight="1" x14ac:dyDescent="0.25">
      <c r="A2297" s="24" t="s">
        <v>4050</v>
      </c>
      <c r="B2297" s="95" t="s">
        <v>4051</v>
      </c>
      <c r="C2297" s="95"/>
      <c r="D2297" s="96" t="s">
        <v>20</v>
      </c>
      <c r="E2297" s="96"/>
      <c r="F2297" s="24" t="s">
        <v>84</v>
      </c>
      <c r="G2297" s="97">
        <v>0.46875</v>
      </c>
      <c r="H2297" s="97"/>
      <c r="I2297" s="98">
        <v>3.9</v>
      </c>
      <c r="J2297" s="98"/>
      <c r="K2297" s="27">
        <f t="shared" si="17"/>
        <v>1.83</v>
      </c>
    </row>
    <row r="2298" spans="1:11" ht="21" customHeight="1" x14ac:dyDescent="0.25">
      <c r="A2298" s="24" t="s">
        <v>4058</v>
      </c>
      <c r="B2298" s="95" t="s">
        <v>4059</v>
      </c>
      <c r="C2298" s="95"/>
      <c r="D2298" s="96" t="s">
        <v>20</v>
      </c>
      <c r="E2298" s="96"/>
      <c r="F2298" s="24" t="s">
        <v>84</v>
      </c>
      <c r="G2298" s="97">
        <v>0.375</v>
      </c>
      <c r="H2298" s="97"/>
      <c r="I2298" s="98">
        <v>2.69</v>
      </c>
      <c r="J2298" s="98"/>
      <c r="K2298" s="27">
        <f t="shared" si="17"/>
        <v>1.01</v>
      </c>
    </row>
    <row r="2299" spans="1:11" ht="29.1" customHeight="1" x14ac:dyDescent="0.25">
      <c r="A2299" s="24" t="s">
        <v>4060</v>
      </c>
      <c r="B2299" s="95" t="s">
        <v>4061</v>
      </c>
      <c r="C2299" s="95"/>
      <c r="D2299" s="96" t="s">
        <v>20</v>
      </c>
      <c r="E2299" s="96"/>
      <c r="F2299" s="24" t="s">
        <v>16</v>
      </c>
      <c r="G2299" s="97">
        <v>1.07</v>
      </c>
      <c r="H2299" s="97"/>
      <c r="I2299" s="98">
        <v>23.81</v>
      </c>
      <c r="J2299" s="98"/>
      <c r="K2299" s="27">
        <f t="shared" si="17"/>
        <v>25.48</v>
      </c>
    </row>
    <row r="2300" spans="1:11" ht="15" customHeight="1" x14ac:dyDescent="0.25">
      <c r="A2300" s="9"/>
      <c r="B2300" s="9"/>
      <c r="C2300" s="9"/>
      <c r="D2300" s="9"/>
      <c r="E2300" s="9"/>
      <c r="F2300" s="9"/>
      <c r="G2300" s="91" t="s">
        <v>3906</v>
      </c>
      <c r="H2300" s="91"/>
      <c r="I2300" s="91"/>
      <c r="J2300" s="91"/>
      <c r="K2300" s="28">
        <f>SUM(K2294:K2299)</f>
        <v>124.74000000000001</v>
      </c>
    </row>
    <row r="2301" spans="1:11" ht="15" customHeight="1" x14ac:dyDescent="0.25">
      <c r="A2301" s="93" t="s">
        <v>3907</v>
      </c>
      <c r="B2301" s="93"/>
      <c r="C2301" s="93"/>
      <c r="D2301" s="94" t="s">
        <v>3</v>
      </c>
      <c r="E2301" s="94"/>
      <c r="F2301" s="23" t="s">
        <v>4</v>
      </c>
      <c r="G2301" s="94" t="s">
        <v>3894</v>
      </c>
      <c r="H2301" s="94"/>
      <c r="I2301" s="94" t="s">
        <v>3895</v>
      </c>
      <c r="J2301" s="94"/>
      <c r="K2301" s="23" t="s">
        <v>3896</v>
      </c>
    </row>
    <row r="2302" spans="1:11" ht="21" customHeight="1" x14ac:dyDescent="0.25">
      <c r="A2302" s="24" t="s">
        <v>3908</v>
      </c>
      <c r="B2302" s="95" t="s">
        <v>3909</v>
      </c>
      <c r="C2302" s="95"/>
      <c r="D2302" s="96" t="s">
        <v>20</v>
      </c>
      <c r="E2302" s="96"/>
      <c r="F2302" s="24" t="s">
        <v>2056</v>
      </c>
      <c r="G2302" s="97">
        <v>0.13009999999999999</v>
      </c>
      <c r="H2302" s="97"/>
      <c r="I2302" s="98">
        <v>32.24</v>
      </c>
      <c r="J2302" s="98"/>
      <c r="K2302" s="27">
        <f>ROUND(ROUND(G2302,8)*I2302,2)</f>
        <v>4.1900000000000004</v>
      </c>
    </row>
    <row r="2303" spans="1:11" ht="15" customHeight="1" x14ac:dyDescent="0.25">
      <c r="A2303" s="24" t="s">
        <v>3971</v>
      </c>
      <c r="B2303" s="95" t="s">
        <v>3972</v>
      </c>
      <c r="C2303" s="95"/>
      <c r="D2303" s="96" t="s">
        <v>20</v>
      </c>
      <c r="E2303" s="96"/>
      <c r="F2303" s="24" t="s">
        <v>2056</v>
      </c>
      <c r="G2303" s="97">
        <v>8.7400000000000005E-2</v>
      </c>
      <c r="H2303" s="97"/>
      <c r="I2303" s="98">
        <v>32.69</v>
      </c>
      <c r="J2303" s="98"/>
      <c r="K2303" s="27">
        <f>ROUND(ROUND(G2303,8)*I2303,2)</f>
        <v>2.86</v>
      </c>
    </row>
    <row r="2304" spans="1:11" ht="15" customHeight="1" x14ac:dyDescent="0.25">
      <c r="A2304" s="24" t="s">
        <v>3910</v>
      </c>
      <c r="B2304" s="95" t="s">
        <v>3911</v>
      </c>
      <c r="C2304" s="95"/>
      <c r="D2304" s="96" t="s">
        <v>20</v>
      </c>
      <c r="E2304" s="96"/>
      <c r="F2304" s="24" t="s">
        <v>2056</v>
      </c>
      <c r="G2304" s="97">
        <v>0.21759999999999999</v>
      </c>
      <c r="H2304" s="97"/>
      <c r="I2304" s="98">
        <v>24.94</v>
      </c>
      <c r="J2304" s="98"/>
      <c r="K2304" s="27">
        <f>ROUND(ROUND(G2304,8)*I2304,2)</f>
        <v>5.43</v>
      </c>
    </row>
    <row r="2305" spans="1:11" ht="18" customHeight="1" x14ac:dyDescent="0.25">
      <c r="A2305" s="9"/>
      <c r="B2305" s="9"/>
      <c r="C2305" s="9"/>
      <c r="D2305" s="9"/>
      <c r="E2305" s="9"/>
      <c r="F2305" s="9"/>
      <c r="G2305" s="91" t="s">
        <v>3912</v>
      </c>
      <c r="H2305" s="91"/>
      <c r="I2305" s="91"/>
      <c r="J2305" s="91"/>
      <c r="K2305" s="28">
        <f>SUM(K2302:K2304)</f>
        <v>12.48</v>
      </c>
    </row>
    <row r="2306" spans="1:11" ht="15" customHeight="1" x14ac:dyDescent="0.25">
      <c r="A2306" s="93" t="s">
        <v>3922</v>
      </c>
      <c r="B2306" s="93"/>
      <c r="C2306" s="93"/>
      <c r="D2306" s="94" t="s">
        <v>3</v>
      </c>
      <c r="E2306" s="94"/>
      <c r="F2306" s="23" t="s">
        <v>4</v>
      </c>
      <c r="G2306" s="94" t="s">
        <v>3894</v>
      </c>
      <c r="H2306" s="94"/>
      <c r="I2306" s="94" t="s">
        <v>3895</v>
      </c>
      <c r="J2306" s="94"/>
      <c r="K2306" s="23" t="s">
        <v>3896</v>
      </c>
    </row>
    <row r="2307" spans="1:11" ht="29.1" customHeight="1" x14ac:dyDescent="0.25">
      <c r="A2307" s="24" t="s">
        <v>4062</v>
      </c>
      <c r="B2307" s="95" t="s">
        <v>4063</v>
      </c>
      <c r="C2307" s="95"/>
      <c r="D2307" s="96" t="s">
        <v>20</v>
      </c>
      <c r="E2307" s="96"/>
      <c r="F2307" s="24" t="s">
        <v>3903</v>
      </c>
      <c r="G2307" s="97">
        <v>1.23E-2</v>
      </c>
      <c r="H2307" s="97"/>
      <c r="I2307" s="98">
        <v>23.44</v>
      </c>
      <c r="J2307" s="98"/>
      <c r="K2307" s="27">
        <f>ROUND(ROUND(G2307,8)*I2307,2)</f>
        <v>0.28999999999999998</v>
      </c>
    </row>
    <row r="2308" spans="1:11" ht="21" customHeight="1" x14ac:dyDescent="0.25">
      <c r="A2308" s="24" t="s">
        <v>4064</v>
      </c>
      <c r="B2308" s="95" t="s">
        <v>4065</v>
      </c>
      <c r="C2308" s="95"/>
      <c r="D2308" s="96" t="s">
        <v>4066</v>
      </c>
      <c r="E2308" s="96"/>
      <c r="F2308" s="24" t="s">
        <v>26</v>
      </c>
      <c r="G2308" s="97">
        <v>4</v>
      </c>
      <c r="H2308" s="97"/>
      <c r="I2308" s="98">
        <v>5.76</v>
      </c>
      <c r="J2308" s="98"/>
      <c r="K2308" s="27">
        <f>ROUND(ROUND(G2308,8)*I2308,2)</f>
        <v>23.04</v>
      </c>
    </row>
    <row r="2309" spans="1:11" ht="15" customHeight="1" x14ac:dyDescent="0.25">
      <c r="A2309" s="9"/>
      <c r="B2309" s="9"/>
      <c r="C2309" s="9"/>
      <c r="D2309" s="9"/>
      <c r="E2309" s="9"/>
      <c r="F2309" s="9"/>
      <c r="G2309" s="91" t="s">
        <v>3933</v>
      </c>
      <c r="H2309" s="91"/>
      <c r="I2309" s="91"/>
      <c r="J2309" s="91"/>
      <c r="K2309" s="28">
        <f>SUM(K2307:K2308)</f>
        <v>23.33</v>
      </c>
    </row>
    <row r="2310" spans="1:11" ht="15" customHeight="1" x14ac:dyDescent="0.25">
      <c r="A2310" s="9"/>
      <c r="B2310" s="9"/>
      <c r="C2310" s="9"/>
      <c r="D2310" s="9"/>
      <c r="E2310" s="9"/>
      <c r="F2310" s="9"/>
      <c r="G2310" s="92" t="s">
        <v>3913</v>
      </c>
      <c r="H2310" s="92"/>
      <c r="I2310" s="92"/>
      <c r="J2310" s="92"/>
      <c r="K2310" s="29">
        <f>ROUND(SUM(K2300,K2305,K2309),2)</f>
        <v>160.55000000000001</v>
      </c>
    </row>
    <row r="2311" spans="1:11" ht="9.9499999999999993" customHeight="1" x14ac:dyDescent="0.25">
      <c r="A2311" s="9"/>
      <c r="B2311" s="9"/>
      <c r="C2311" s="9"/>
      <c r="D2311" s="9"/>
      <c r="E2311" s="9"/>
      <c r="F2311" s="9"/>
      <c r="G2311" s="100"/>
      <c r="H2311" s="100"/>
      <c r="I2311" s="100"/>
      <c r="J2311" s="100"/>
      <c r="K2311" s="100"/>
    </row>
    <row r="2312" spans="1:11" ht="20.100000000000001" customHeight="1" x14ac:dyDescent="0.25">
      <c r="A2312" s="99" t="s">
        <v>2279</v>
      </c>
      <c r="B2312" s="99"/>
      <c r="C2312" s="99"/>
      <c r="D2312" s="99"/>
      <c r="E2312" s="99"/>
      <c r="F2312" s="99"/>
      <c r="G2312" s="99"/>
      <c r="H2312" s="99"/>
      <c r="I2312" s="99"/>
      <c r="J2312" s="99"/>
      <c r="K2312" s="99"/>
    </row>
    <row r="2313" spans="1:11" ht="15" customHeight="1" x14ac:dyDescent="0.25">
      <c r="A2313" s="93" t="s">
        <v>3893</v>
      </c>
      <c r="B2313" s="93"/>
      <c r="C2313" s="93"/>
      <c r="D2313" s="94" t="s">
        <v>3</v>
      </c>
      <c r="E2313" s="94"/>
      <c r="F2313" s="23" t="s">
        <v>4</v>
      </c>
      <c r="G2313" s="94" t="s">
        <v>3894</v>
      </c>
      <c r="H2313" s="94"/>
      <c r="I2313" s="94" t="s">
        <v>3895</v>
      </c>
      <c r="J2313" s="94"/>
      <c r="K2313" s="23" t="s">
        <v>3896</v>
      </c>
    </row>
    <row r="2314" spans="1:11" ht="45.95" customHeight="1" x14ac:dyDescent="0.25">
      <c r="A2314" s="24" t="s">
        <v>4073</v>
      </c>
      <c r="B2314" s="95" t="s">
        <v>4074</v>
      </c>
      <c r="C2314" s="95"/>
      <c r="D2314" s="96" t="s">
        <v>20</v>
      </c>
      <c r="E2314" s="96"/>
      <c r="F2314" s="24" t="s">
        <v>26</v>
      </c>
      <c r="G2314" s="97">
        <v>1</v>
      </c>
      <c r="H2314" s="97"/>
      <c r="I2314" s="98">
        <v>1235.9100000000001</v>
      </c>
      <c r="J2314" s="98"/>
      <c r="K2314" s="27">
        <f>TRUNC(TRUNC(G2314,8)*I2314,2)</f>
        <v>1235.9100000000001</v>
      </c>
    </row>
    <row r="2315" spans="1:11" ht="21" customHeight="1" x14ac:dyDescent="0.25">
      <c r="A2315" s="24" t="s">
        <v>4075</v>
      </c>
      <c r="B2315" s="95" t="s">
        <v>4076</v>
      </c>
      <c r="C2315" s="95"/>
      <c r="D2315" s="96" t="s">
        <v>20</v>
      </c>
      <c r="E2315" s="96"/>
      <c r="F2315" s="24" t="s">
        <v>34</v>
      </c>
      <c r="G2315" s="97">
        <v>1.1999999999999999E-3</v>
      </c>
      <c r="H2315" s="97"/>
      <c r="I2315" s="98">
        <v>205.09</v>
      </c>
      <c r="J2315" s="98"/>
      <c r="K2315" s="27">
        <f>TRUNC(TRUNC(G2315,8)*I2315,2)</f>
        <v>0.24</v>
      </c>
    </row>
    <row r="2316" spans="1:11" ht="15" customHeight="1" x14ac:dyDescent="0.25">
      <c r="A2316" s="9"/>
      <c r="B2316" s="9"/>
      <c r="C2316" s="9"/>
      <c r="D2316" s="9"/>
      <c r="E2316" s="9"/>
      <c r="F2316" s="9"/>
      <c r="G2316" s="91" t="s">
        <v>3906</v>
      </c>
      <c r="H2316" s="91"/>
      <c r="I2316" s="91"/>
      <c r="J2316" s="91"/>
      <c r="K2316" s="28">
        <f>SUM(K2314:K2315)</f>
        <v>1236.1500000000001</v>
      </c>
    </row>
    <row r="2317" spans="1:11" ht="15" customHeight="1" x14ac:dyDescent="0.25">
      <c r="A2317" s="93" t="s">
        <v>3907</v>
      </c>
      <c r="B2317" s="93"/>
      <c r="C2317" s="93"/>
      <c r="D2317" s="94" t="s">
        <v>3</v>
      </c>
      <c r="E2317" s="94"/>
      <c r="F2317" s="23" t="s">
        <v>4</v>
      </c>
      <c r="G2317" s="94" t="s">
        <v>3894</v>
      </c>
      <c r="H2317" s="94"/>
      <c r="I2317" s="94" t="s">
        <v>3895</v>
      </c>
      <c r="J2317" s="94"/>
      <c r="K2317" s="23" t="s">
        <v>3896</v>
      </c>
    </row>
    <row r="2318" spans="1:11" ht="15" customHeight="1" x14ac:dyDescent="0.25">
      <c r="A2318" s="24" t="s">
        <v>3971</v>
      </c>
      <c r="B2318" s="95" t="s">
        <v>3972</v>
      </c>
      <c r="C2318" s="95"/>
      <c r="D2318" s="96" t="s">
        <v>20</v>
      </c>
      <c r="E2318" s="96"/>
      <c r="F2318" s="24" t="s">
        <v>2056</v>
      </c>
      <c r="G2318" s="97">
        <v>0.86809999999999998</v>
      </c>
      <c r="H2318" s="97"/>
      <c r="I2318" s="98">
        <v>32.69</v>
      </c>
      <c r="J2318" s="98"/>
      <c r="K2318" s="27">
        <f>TRUNC(TRUNC(G2318,8)*I2318,2)</f>
        <v>28.37</v>
      </c>
    </row>
    <row r="2319" spans="1:11" ht="15" customHeight="1" x14ac:dyDescent="0.25">
      <c r="A2319" s="24" t="s">
        <v>3910</v>
      </c>
      <c r="B2319" s="95" t="s">
        <v>3911</v>
      </c>
      <c r="C2319" s="95"/>
      <c r="D2319" s="96" t="s">
        <v>20</v>
      </c>
      <c r="E2319" s="96"/>
      <c r="F2319" s="24" t="s">
        <v>2056</v>
      </c>
      <c r="G2319" s="97">
        <v>0.57869999999999999</v>
      </c>
      <c r="H2319" s="97"/>
      <c r="I2319" s="98">
        <v>24.94</v>
      </c>
      <c r="J2319" s="98"/>
      <c r="K2319" s="27">
        <f>TRUNC(TRUNC(G2319,8)*I2319,2)</f>
        <v>14.43</v>
      </c>
    </row>
    <row r="2320" spans="1:11" ht="18" customHeight="1" x14ac:dyDescent="0.25">
      <c r="A2320" s="9"/>
      <c r="B2320" s="9"/>
      <c r="C2320" s="9"/>
      <c r="D2320" s="9"/>
      <c r="E2320" s="9"/>
      <c r="F2320" s="9"/>
      <c r="G2320" s="91" t="s">
        <v>3912</v>
      </c>
      <c r="H2320" s="91"/>
      <c r="I2320" s="91"/>
      <c r="J2320" s="91"/>
      <c r="K2320" s="28">
        <f>SUM(K2318:K2319)</f>
        <v>42.8</v>
      </c>
    </row>
    <row r="2321" spans="1:11" ht="15" customHeight="1" x14ac:dyDescent="0.25">
      <c r="A2321" s="93" t="s">
        <v>3922</v>
      </c>
      <c r="B2321" s="93"/>
      <c r="C2321" s="93"/>
      <c r="D2321" s="94" t="s">
        <v>3</v>
      </c>
      <c r="E2321" s="94"/>
      <c r="F2321" s="23" t="s">
        <v>4</v>
      </c>
      <c r="G2321" s="94" t="s">
        <v>3894</v>
      </c>
      <c r="H2321" s="94"/>
      <c r="I2321" s="94" t="s">
        <v>3895</v>
      </c>
      <c r="J2321" s="94"/>
      <c r="K2321" s="23" t="s">
        <v>3896</v>
      </c>
    </row>
    <row r="2322" spans="1:11" ht="29.1" customHeight="1" x14ac:dyDescent="0.25">
      <c r="A2322" s="24" t="s">
        <v>4077</v>
      </c>
      <c r="B2322" s="95" t="s">
        <v>4078</v>
      </c>
      <c r="C2322" s="95"/>
      <c r="D2322" s="96" t="s">
        <v>20</v>
      </c>
      <c r="E2322" s="96"/>
      <c r="F2322" s="24" t="s">
        <v>34</v>
      </c>
      <c r="G2322" s="97">
        <v>2.2200000000000001E-2</v>
      </c>
      <c r="H2322" s="97"/>
      <c r="I2322" s="98">
        <v>924.6</v>
      </c>
      <c r="J2322" s="98"/>
      <c r="K2322" s="27">
        <f>TRUNC(TRUNC(G2322,8)*I2322,2)</f>
        <v>20.52</v>
      </c>
    </row>
    <row r="2323" spans="1:11" ht="15" customHeight="1" x14ac:dyDescent="0.25">
      <c r="A2323" s="9"/>
      <c r="B2323" s="9"/>
      <c r="C2323" s="9"/>
      <c r="D2323" s="9"/>
      <c r="E2323" s="9"/>
      <c r="F2323" s="9"/>
      <c r="G2323" s="91" t="s">
        <v>3933</v>
      </c>
      <c r="H2323" s="91"/>
      <c r="I2323" s="91"/>
      <c r="J2323" s="91"/>
      <c r="K2323" s="28">
        <f>SUM(K2322:K2322)</f>
        <v>20.52</v>
      </c>
    </row>
    <row r="2324" spans="1:11" ht="15" customHeight="1" x14ac:dyDescent="0.25">
      <c r="A2324" s="9"/>
      <c r="B2324" s="9"/>
      <c r="C2324" s="9"/>
      <c r="D2324" s="9"/>
      <c r="E2324" s="9"/>
      <c r="F2324" s="9"/>
      <c r="G2324" s="92" t="s">
        <v>3913</v>
      </c>
      <c r="H2324" s="92"/>
      <c r="I2324" s="92"/>
      <c r="J2324" s="92"/>
      <c r="K2324" s="29">
        <f>ROUND(SUM(K2316,K2320,K2323),2)</f>
        <v>1299.47</v>
      </c>
    </row>
    <row r="2325" spans="1:11" ht="9.9499999999999993" customHeight="1" x14ac:dyDescent="0.25">
      <c r="A2325" s="9"/>
      <c r="B2325" s="9"/>
      <c r="C2325" s="9"/>
      <c r="D2325" s="9"/>
      <c r="E2325" s="9"/>
      <c r="F2325" s="9"/>
      <c r="G2325" s="100"/>
      <c r="H2325" s="100"/>
      <c r="I2325" s="100"/>
      <c r="J2325" s="100"/>
      <c r="K2325" s="100"/>
    </row>
    <row r="2326" spans="1:11" ht="20.100000000000001" customHeight="1" x14ac:dyDescent="0.25">
      <c r="A2326" s="99" t="s">
        <v>2280</v>
      </c>
      <c r="B2326" s="99"/>
      <c r="C2326" s="99"/>
      <c r="D2326" s="99"/>
      <c r="E2326" s="99"/>
      <c r="F2326" s="99"/>
      <c r="G2326" s="99"/>
      <c r="H2326" s="99"/>
      <c r="I2326" s="99"/>
      <c r="J2326" s="99"/>
      <c r="K2326" s="99"/>
    </row>
    <row r="2327" spans="1:11" ht="15" customHeight="1" x14ac:dyDescent="0.25">
      <c r="A2327" s="93" t="s">
        <v>3893</v>
      </c>
      <c r="B2327" s="93"/>
      <c r="C2327" s="93"/>
      <c r="D2327" s="94" t="s">
        <v>3</v>
      </c>
      <c r="E2327" s="94"/>
      <c r="F2327" s="23" t="s">
        <v>4</v>
      </c>
      <c r="G2327" s="94" t="s">
        <v>3894</v>
      </c>
      <c r="H2327" s="94"/>
      <c r="I2327" s="94" t="s">
        <v>3895</v>
      </c>
      <c r="J2327" s="94"/>
      <c r="K2327" s="23" t="s">
        <v>3896</v>
      </c>
    </row>
    <row r="2328" spans="1:11" ht="15" customHeight="1" x14ac:dyDescent="0.25">
      <c r="A2328" s="24" t="s">
        <v>4067</v>
      </c>
      <c r="B2328" s="95" t="s">
        <v>4068</v>
      </c>
      <c r="C2328" s="95"/>
      <c r="D2328" s="96" t="s">
        <v>20</v>
      </c>
      <c r="E2328" s="96"/>
      <c r="F2328" s="24" t="s">
        <v>3903</v>
      </c>
      <c r="G2328" s="97">
        <v>8.6199999999999992</v>
      </c>
      <c r="H2328" s="97"/>
      <c r="I2328" s="98">
        <v>1.1299999999999999</v>
      </c>
      <c r="J2328" s="98"/>
      <c r="K2328" s="27">
        <f>TRUNC(TRUNC(G2328,8)*I2328,2)</f>
        <v>9.74</v>
      </c>
    </row>
    <row r="2329" spans="1:11" ht="29.1" customHeight="1" x14ac:dyDescent="0.25">
      <c r="A2329" s="24" t="s">
        <v>4069</v>
      </c>
      <c r="B2329" s="95" t="s">
        <v>4070</v>
      </c>
      <c r="C2329" s="95"/>
      <c r="D2329" s="96" t="s">
        <v>20</v>
      </c>
      <c r="E2329" s="96"/>
      <c r="F2329" s="24" t="s">
        <v>26</v>
      </c>
      <c r="G2329" s="97">
        <v>6.4375</v>
      </c>
      <c r="H2329" s="97"/>
      <c r="I2329" s="98">
        <v>17.63</v>
      </c>
      <c r="J2329" s="98"/>
      <c r="K2329" s="27">
        <f>TRUNC(TRUNC(G2329,8)*I2329,2)</f>
        <v>113.49</v>
      </c>
    </row>
    <row r="2330" spans="1:11" ht="15" customHeight="1" x14ac:dyDescent="0.25">
      <c r="A2330" s="24" t="s">
        <v>4071</v>
      </c>
      <c r="B2330" s="95" t="s">
        <v>4072</v>
      </c>
      <c r="C2330" s="95"/>
      <c r="D2330" s="96" t="s">
        <v>20</v>
      </c>
      <c r="E2330" s="96"/>
      <c r="F2330" s="24" t="s">
        <v>3903</v>
      </c>
      <c r="G2330" s="97">
        <v>0.24</v>
      </c>
      <c r="H2330" s="97"/>
      <c r="I2330" s="98">
        <v>3.58</v>
      </c>
      <c r="J2330" s="98"/>
      <c r="K2330" s="27">
        <f>TRUNC(TRUNC(G2330,8)*I2330,2)</f>
        <v>0.85</v>
      </c>
    </row>
    <row r="2331" spans="1:11" ht="15" customHeight="1" x14ac:dyDescent="0.25">
      <c r="A2331" s="9"/>
      <c r="B2331" s="9"/>
      <c r="C2331" s="9"/>
      <c r="D2331" s="9"/>
      <c r="E2331" s="9"/>
      <c r="F2331" s="9"/>
      <c r="G2331" s="91" t="s">
        <v>3906</v>
      </c>
      <c r="H2331" s="91"/>
      <c r="I2331" s="91"/>
      <c r="J2331" s="91"/>
      <c r="K2331" s="28">
        <f>SUM(K2328:K2330)</f>
        <v>124.07999999999998</v>
      </c>
    </row>
    <row r="2332" spans="1:11" ht="15" customHeight="1" x14ac:dyDescent="0.25">
      <c r="A2332" s="93" t="s">
        <v>3907</v>
      </c>
      <c r="B2332" s="93"/>
      <c r="C2332" s="93"/>
      <c r="D2332" s="94" t="s">
        <v>3</v>
      </c>
      <c r="E2332" s="94"/>
      <c r="F2332" s="23" t="s">
        <v>4</v>
      </c>
      <c r="G2332" s="94" t="s">
        <v>3894</v>
      </c>
      <c r="H2332" s="94"/>
      <c r="I2332" s="94" t="s">
        <v>3895</v>
      </c>
      <c r="J2332" s="94"/>
      <c r="K2332" s="23" t="s">
        <v>3896</v>
      </c>
    </row>
    <row r="2333" spans="1:11" ht="15" customHeight="1" x14ac:dyDescent="0.25">
      <c r="A2333" s="24" t="s">
        <v>3971</v>
      </c>
      <c r="B2333" s="95" t="s">
        <v>3972</v>
      </c>
      <c r="C2333" s="95"/>
      <c r="D2333" s="96" t="s">
        <v>20</v>
      </c>
      <c r="E2333" s="96"/>
      <c r="F2333" s="24" t="s">
        <v>2056</v>
      </c>
      <c r="G2333" s="97">
        <v>0.63900000000000001</v>
      </c>
      <c r="H2333" s="97"/>
      <c r="I2333" s="98">
        <v>32.69</v>
      </c>
      <c r="J2333" s="98"/>
      <c r="K2333" s="27">
        <f>TRUNC(TRUNC(G2333,8)*I2333,2)</f>
        <v>20.88</v>
      </c>
    </row>
    <row r="2334" spans="1:11" ht="15" customHeight="1" x14ac:dyDescent="0.25">
      <c r="A2334" s="24" t="s">
        <v>3910</v>
      </c>
      <c r="B2334" s="95" t="s">
        <v>3911</v>
      </c>
      <c r="C2334" s="95"/>
      <c r="D2334" s="96" t="s">
        <v>20</v>
      </c>
      <c r="E2334" s="96"/>
      <c r="F2334" s="24" t="s">
        <v>2056</v>
      </c>
      <c r="G2334" s="97">
        <v>1.2789999999999999</v>
      </c>
      <c r="H2334" s="97"/>
      <c r="I2334" s="98">
        <v>24.94</v>
      </c>
      <c r="J2334" s="98"/>
      <c r="K2334" s="27">
        <f>TRUNC(TRUNC(G2334,8)*I2334,2)</f>
        <v>31.89</v>
      </c>
    </row>
    <row r="2335" spans="1:11" ht="18" customHeight="1" x14ac:dyDescent="0.25">
      <c r="A2335" s="9"/>
      <c r="B2335" s="9"/>
      <c r="C2335" s="9"/>
      <c r="D2335" s="9"/>
      <c r="E2335" s="9"/>
      <c r="F2335" s="9"/>
      <c r="G2335" s="91" t="s">
        <v>3912</v>
      </c>
      <c r="H2335" s="91"/>
      <c r="I2335" s="91"/>
      <c r="J2335" s="91"/>
      <c r="K2335" s="28">
        <f>SUM(K2333:K2334)</f>
        <v>52.769999999999996</v>
      </c>
    </row>
    <row r="2336" spans="1:11" ht="15" customHeight="1" x14ac:dyDescent="0.25">
      <c r="A2336" s="9"/>
      <c r="B2336" s="9"/>
      <c r="C2336" s="9"/>
      <c r="D2336" s="9"/>
      <c r="E2336" s="9"/>
      <c r="F2336" s="9"/>
      <c r="G2336" s="92" t="s">
        <v>3913</v>
      </c>
      <c r="H2336" s="92"/>
      <c r="I2336" s="92"/>
      <c r="J2336" s="92"/>
      <c r="K2336" s="29">
        <f>ROUND(SUM(K2331,K2335),2)</f>
        <v>176.85</v>
      </c>
    </row>
    <row r="2337" spans="1:11" ht="9.9499999999999993" customHeight="1" x14ac:dyDescent="0.25">
      <c r="A2337" s="9"/>
      <c r="B2337" s="9"/>
      <c r="C2337" s="9"/>
      <c r="D2337" s="9"/>
      <c r="E2337" s="9"/>
      <c r="F2337" s="9"/>
      <c r="G2337" s="100"/>
      <c r="H2337" s="100"/>
      <c r="I2337" s="100"/>
      <c r="J2337" s="100"/>
      <c r="K2337" s="100"/>
    </row>
    <row r="2338" spans="1:11" ht="20.100000000000001" customHeight="1" x14ac:dyDescent="0.25">
      <c r="A2338" s="99" t="s">
        <v>2281</v>
      </c>
      <c r="B2338" s="99"/>
      <c r="C2338" s="99"/>
      <c r="D2338" s="99"/>
      <c r="E2338" s="99"/>
      <c r="F2338" s="99"/>
      <c r="G2338" s="99"/>
      <c r="H2338" s="99"/>
      <c r="I2338" s="99"/>
      <c r="J2338" s="99"/>
      <c r="K2338" s="99"/>
    </row>
    <row r="2339" spans="1:11" ht="20.100000000000001" customHeight="1" x14ac:dyDescent="0.25">
      <c r="A2339" s="106" t="s">
        <v>4010</v>
      </c>
      <c r="B2339" s="106"/>
      <c r="C2339" s="106"/>
      <c r="D2339" s="106"/>
      <c r="E2339" s="106"/>
      <c r="F2339" s="2" t="s">
        <v>4</v>
      </c>
      <c r="G2339" s="87" t="s">
        <v>4001</v>
      </c>
      <c r="H2339" s="87"/>
      <c r="I2339" s="87" t="s">
        <v>3895</v>
      </c>
      <c r="J2339" s="87"/>
      <c r="K2339" s="2" t="s">
        <v>4011</v>
      </c>
    </row>
    <row r="2340" spans="1:11" ht="15" customHeight="1" x14ac:dyDescent="0.25">
      <c r="A2340" s="6" t="s">
        <v>4079</v>
      </c>
      <c r="B2340" s="104" t="s">
        <v>4080</v>
      </c>
      <c r="C2340" s="104"/>
      <c r="D2340" s="104"/>
      <c r="E2340" s="104"/>
      <c r="F2340" s="6" t="s">
        <v>77</v>
      </c>
      <c r="G2340" s="113">
        <v>1.7700000000000001E-3</v>
      </c>
      <c r="H2340" s="113"/>
      <c r="I2340" s="105">
        <v>33.79</v>
      </c>
      <c r="J2340" s="105"/>
      <c r="K2340" s="33">
        <f>ROUND(ROUND(G2340,5)*I2340,4)</f>
        <v>5.9799999999999999E-2</v>
      </c>
    </row>
    <row r="2341" spans="1:11" ht="15" customHeight="1" x14ac:dyDescent="0.25">
      <c r="A2341" s="6" t="s">
        <v>4081</v>
      </c>
      <c r="B2341" s="104" t="s">
        <v>4082</v>
      </c>
      <c r="C2341" s="104"/>
      <c r="D2341" s="104"/>
      <c r="E2341" s="104"/>
      <c r="F2341" s="6" t="s">
        <v>77</v>
      </c>
      <c r="G2341" s="113">
        <v>3.9300000000000003E-3</v>
      </c>
      <c r="H2341" s="113"/>
      <c r="I2341" s="105">
        <v>448.02</v>
      </c>
      <c r="J2341" s="105"/>
      <c r="K2341" s="33">
        <f>ROUND(ROUND(G2341,5)*I2341,4)</f>
        <v>1.7606999999999999</v>
      </c>
    </row>
    <row r="2342" spans="1:11" ht="15" customHeight="1" x14ac:dyDescent="0.25">
      <c r="A2342" s="6" t="s">
        <v>4083</v>
      </c>
      <c r="B2342" s="104" t="s">
        <v>4084</v>
      </c>
      <c r="C2342" s="104"/>
      <c r="D2342" s="104"/>
      <c r="E2342" s="104"/>
      <c r="F2342" s="6" t="s">
        <v>77</v>
      </c>
      <c r="G2342" s="113">
        <v>7.0800000000000004E-3</v>
      </c>
      <c r="H2342" s="113"/>
      <c r="I2342" s="105">
        <v>46.06</v>
      </c>
      <c r="J2342" s="105"/>
      <c r="K2342" s="33">
        <f>ROUND(ROUND(G2342,5)*I2342,4)</f>
        <v>0.3261</v>
      </c>
    </row>
    <row r="2343" spans="1:11" ht="15" customHeight="1" x14ac:dyDescent="0.25">
      <c r="A2343" s="6" t="s">
        <v>4085</v>
      </c>
      <c r="B2343" s="104" t="s">
        <v>4086</v>
      </c>
      <c r="C2343" s="104"/>
      <c r="D2343" s="104"/>
      <c r="E2343" s="104"/>
      <c r="F2343" s="6" t="s">
        <v>103</v>
      </c>
      <c r="G2343" s="113">
        <v>1</v>
      </c>
      <c r="H2343" s="113"/>
      <c r="I2343" s="105">
        <v>16.98</v>
      </c>
      <c r="J2343" s="105"/>
      <c r="K2343" s="33">
        <f>ROUND(ROUND(G2343,5)*I2343,4)</f>
        <v>16.98</v>
      </c>
    </row>
    <row r="2344" spans="1:11" ht="15" customHeight="1" x14ac:dyDescent="0.25">
      <c r="A2344" s="1"/>
      <c r="B2344" s="1"/>
      <c r="C2344" s="1"/>
      <c r="D2344" s="1"/>
      <c r="E2344" s="1"/>
      <c r="F2344" s="1"/>
      <c r="G2344" s="85" t="s">
        <v>4014</v>
      </c>
      <c r="H2344" s="85"/>
      <c r="I2344" s="85"/>
      <c r="J2344" s="85"/>
      <c r="K2344" s="34">
        <f>SUM(K2340:K2343)</f>
        <v>19.1266</v>
      </c>
    </row>
    <row r="2345" spans="1:11" ht="15" customHeight="1" x14ac:dyDescent="0.25">
      <c r="A2345" s="106" t="s">
        <v>4015</v>
      </c>
      <c r="B2345" s="106"/>
      <c r="C2345" s="106"/>
      <c r="D2345" s="23" t="s">
        <v>4016</v>
      </c>
      <c r="E2345" s="94" t="s">
        <v>4017</v>
      </c>
      <c r="F2345" s="94"/>
      <c r="G2345" s="94" t="s">
        <v>4001</v>
      </c>
      <c r="H2345" s="94"/>
      <c r="I2345" s="94" t="s">
        <v>3895</v>
      </c>
      <c r="J2345" s="94"/>
      <c r="K2345" s="23" t="s">
        <v>4011</v>
      </c>
    </row>
    <row r="2346" spans="1:11" ht="27.95" customHeight="1" x14ac:dyDescent="0.25">
      <c r="A2346" s="38" t="s">
        <v>4085</v>
      </c>
      <c r="B2346" s="109" t="s">
        <v>4087</v>
      </c>
      <c r="C2346" s="109"/>
      <c r="D2346" s="38" t="s">
        <v>4019</v>
      </c>
      <c r="E2346" s="110" t="s">
        <v>4088</v>
      </c>
      <c r="F2346" s="110"/>
      <c r="G2346" s="111">
        <v>1.9630000000000002E-2</v>
      </c>
      <c r="H2346" s="111"/>
      <c r="I2346" s="112">
        <v>33.64</v>
      </c>
      <c r="J2346" s="112"/>
      <c r="K2346" s="41">
        <f>ROUND(ROUND(G2346,5)*I2346,4)</f>
        <v>0.66039999999999999</v>
      </c>
    </row>
    <row r="2347" spans="1:11" ht="15" customHeight="1" x14ac:dyDescent="0.25">
      <c r="A2347" s="1"/>
      <c r="B2347" s="1"/>
      <c r="C2347" s="1"/>
      <c r="D2347" s="1"/>
      <c r="E2347" s="1"/>
      <c r="F2347" s="1"/>
      <c r="G2347" s="85" t="s">
        <v>4021</v>
      </c>
      <c r="H2347" s="85"/>
      <c r="I2347" s="85"/>
      <c r="J2347" s="85"/>
      <c r="K2347" s="33">
        <f>SUM(K2346:K2346)</f>
        <v>0.66039999999999999</v>
      </c>
    </row>
    <row r="2348" spans="1:11" ht="12.95" customHeight="1" x14ac:dyDescent="0.25">
      <c r="A2348" s="106" t="s">
        <v>4022</v>
      </c>
      <c r="B2348" s="106"/>
      <c r="C2348" s="94" t="s">
        <v>4023</v>
      </c>
      <c r="D2348" s="94" t="s">
        <v>5</v>
      </c>
      <c r="E2348" s="94" t="s">
        <v>4024</v>
      </c>
      <c r="F2348" s="94"/>
      <c r="G2348" s="94" t="s">
        <v>4025</v>
      </c>
      <c r="H2348" s="94"/>
      <c r="I2348" s="94" t="s">
        <v>2086</v>
      </c>
      <c r="J2348" s="94"/>
      <c r="K2348" s="94" t="s">
        <v>4011</v>
      </c>
    </row>
    <row r="2349" spans="1:11" ht="12" customHeight="1" x14ac:dyDescent="0.25">
      <c r="A2349" s="106"/>
      <c r="B2349" s="106"/>
      <c r="C2349" s="94"/>
      <c r="D2349" s="94"/>
      <c r="E2349" s="23" t="s">
        <v>2092</v>
      </c>
      <c r="F2349" s="23" t="s">
        <v>4026</v>
      </c>
      <c r="G2349" s="23" t="s">
        <v>2092</v>
      </c>
      <c r="H2349" s="23" t="s">
        <v>4026</v>
      </c>
      <c r="I2349" s="23" t="s">
        <v>2092</v>
      </c>
      <c r="J2349" s="23" t="s">
        <v>4026</v>
      </c>
      <c r="K2349" s="94"/>
    </row>
    <row r="2350" spans="1:11" ht="27.95" customHeight="1" x14ac:dyDescent="0.25">
      <c r="A2350" s="38" t="s">
        <v>4085</v>
      </c>
      <c r="B2350" s="39" t="s">
        <v>4087</v>
      </c>
      <c r="C2350" s="38" t="s">
        <v>4027</v>
      </c>
      <c r="D2350" s="40">
        <v>1.9630000000000002E-2</v>
      </c>
      <c r="E2350" s="42">
        <v>0</v>
      </c>
      <c r="F2350" s="43">
        <v>1.1100000000000001</v>
      </c>
      <c r="G2350" s="42">
        <v>0</v>
      </c>
      <c r="H2350" s="43">
        <v>0.88</v>
      </c>
      <c r="I2350" s="42">
        <v>0</v>
      </c>
      <c r="J2350" s="43">
        <v>0.72</v>
      </c>
      <c r="K2350" s="41">
        <f>ROUND(D2350*(ROUND(E2350*F2350,4)+ROUND(G2350*H2350,4)+ROUND(I2350*J2350,4)),4)</f>
        <v>0</v>
      </c>
    </row>
    <row r="2351" spans="1:11" ht="15" customHeight="1" x14ac:dyDescent="0.25">
      <c r="A2351" s="1"/>
      <c r="B2351" s="1"/>
      <c r="C2351" s="1"/>
      <c r="D2351" s="1"/>
      <c r="E2351" s="1"/>
      <c r="F2351" s="1"/>
      <c r="G2351" s="85" t="s">
        <v>4028</v>
      </c>
      <c r="H2351" s="85"/>
      <c r="I2351" s="85"/>
      <c r="J2351" s="85"/>
      <c r="K2351" s="33">
        <f>SUM(K2349:K2350)</f>
        <v>0</v>
      </c>
    </row>
    <row r="2352" spans="1:11" ht="15" customHeight="1" x14ac:dyDescent="0.25">
      <c r="A2352" s="9"/>
      <c r="B2352" s="9"/>
      <c r="C2352" s="9"/>
      <c r="D2352" s="9"/>
      <c r="E2352" s="9"/>
      <c r="F2352" s="9"/>
      <c r="G2352" s="92" t="s">
        <v>4029</v>
      </c>
      <c r="H2352" s="92"/>
      <c r="I2352" s="92"/>
      <c r="J2352" s="92"/>
      <c r="K2352" s="33">
        <f>SUM(K2344,K2347,K2351)</f>
        <v>19.786999999999999</v>
      </c>
    </row>
    <row r="2353" spans="1:11" ht="15" customHeight="1" x14ac:dyDescent="0.25">
      <c r="A2353" s="9"/>
      <c r="B2353" s="9"/>
      <c r="C2353" s="9"/>
      <c r="D2353" s="9"/>
      <c r="E2353" s="9"/>
      <c r="F2353" s="9"/>
      <c r="G2353" s="92" t="s">
        <v>3913</v>
      </c>
      <c r="H2353" s="92"/>
      <c r="I2353" s="92"/>
      <c r="J2353" s="92"/>
      <c r="K2353" s="29">
        <f>ROUND(SUM(K2352),2)</f>
        <v>19.79</v>
      </c>
    </row>
    <row r="2354" spans="1:11" ht="9.9499999999999993" customHeight="1" x14ac:dyDescent="0.25">
      <c r="A2354" s="9"/>
      <c r="B2354" s="9"/>
      <c r="C2354" s="9"/>
      <c r="D2354" s="9"/>
      <c r="E2354" s="9"/>
      <c r="F2354" s="9"/>
      <c r="G2354" s="100"/>
      <c r="H2354" s="100"/>
      <c r="I2354" s="100"/>
      <c r="J2354" s="100"/>
      <c r="K2354" s="100"/>
    </row>
    <row r="2355" spans="1:11" ht="20.100000000000001" customHeight="1" x14ac:dyDescent="0.25">
      <c r="A2355" s="99" t="s">
        <v>2282</v>
      </c>
      <c r="B2355" s="99"/>
      <c r="C2355" s="99"/>
      <c r="D2355" s="99"/>
      <c r="E2355" s="99"/>
      <c r="F2355" s="99"/>
      <c r="G2355" s="99"/>
      <c r="H2355" s="99"/>
      <c r="I2355" s="99"/>
      <c r="J2355" s="99"/>
      <c r="K2355" s="99"/>
    </row>
    <row r="2356" spans="1:11" ht="15" customHeight="1" x14ac:dyDescent="0.25">
      <c r="A2356" s="93" t="s">
        <v>3893</v>
      </c>
      <c r="B2356" s="93"/>
      <c r="C2356" s="93"/>
      <c r="D2356" s="94" t="s">
        <v>3</v>
      </c>
      <c r="E2356" s="94"/>
      <c r="F2356" s="23" t="s">
        <v>4</v>
      </c>
      <c r="G2356" s="94" t="s">
        <v>3894</v>
      </c>
      <c r="H2356" s="94"/>
      <c r="I2356" s="94" t="s">
        <v>3895</v>
      </c>
      <c r="J2356" s="94"/>
      <c r="K2356" s="23" t="s">
        <v>3896</v>
      </c>
    </row>
    <row r="2357" spans="1:11" ht="15" customHeight="1" x14ac:dyDescent="0.25">
      <c r="A2357" s="24" t="s">
        <v>4089</v>
      </c>
      <c r="B2357" s="95" t="s">
        <v>4090</v>
      </c>
      <c r="C2357" s="95"/>
      <c r="D2357" s="96" t="s">
        <v>20</v>
      </c>
      <c r="E2357" s="96"/>
      <c r="F2357" s="24" t="s">
        <v>16</v>
      </c>
      <c r="G2357" s="97">
        <v>1</v>
      </c>
      <c r="H2357" s="97"/>
      <c r="I2357" s="98">
        <v>12.85</v>
      </c>
      <c r="J2357" s="98"/>
      <c r="K2357" s="27">
        <f>TRUNC(TRUNC(G2357,8)*I2357,2)</f>
        <v>12.85</v>
      </c>
    </row>
    <row r="2358" spans="1:11" ht="15" customHeight="1" x14ac:dyDescent="0.25">
      <c r="A2358" s="9"/>
      <c r="B2358" s="9"/>
      <c r="C2358" s="9"/>
      <c r="D2358" s="9"/>
      <c r="E2358" s="9"/>
      <c r="F2358" s="9"/>
      <c r="G2358" s="91" t="s">
        <v>3906</v>
      </c>
      <c r="H2358" s="91"/>
      <c r="I2358" s="91"/>
      <c r="J2358" s="91"/>
      <c r="K2358" s="28">
        <f>SUM(K2357:K2357)</f>
        <v>12.85</v>
      </c>
    </row>
    <row r="2359" spans="1:11" ht="15" customHeight="1" x14ac:dyDescent="0.25">
      <c r="A2359" s="93" t="s">
        <v>3907</v>
      </c>
      <c r="B2359" s="93"/>
      <c r="C2359" s="93"/>
      <c r="D2359" s="94" t="s">
        <v>3</v>
      </c>
      <c r="E2359" s="94"/>
      <c r="F2359" s="23" t="s">
        <v>4</v>
      </c>
      <c r="G2359" s="94" t="s">
        <v>3894</v>
      </c>
      <c r="H2359" s="94"/>
      <c r="I2359" s="94" t="s">
        <v>3895</v>
      </c>
      <c r="J2359" s="94"/>
      <c r="K2359" s="23" t="s">
        <v>3896</v>
      </c>
    </row>
    <row r="2360" spans="1:11" ht="15" customHeight="1" x14ac:dyDescent="0.25">
      <c r="A2360" s="24" t="s">
        <v>3961</v>
      </c>
      <c r="B2360" s="95" t="s">
        <v>3962</v>
      </c>
      <c r="C2360" s="95"/>
      <c r="D2360" s="96" t="s">
        <v>20</v>
      </c>
      <c r="E2360" s="96"/>
      <c r="F2360" s="24" t="s">
        <v>2056</v>
      </c>
      <c r="G2360" s="97">
        <v>2.7699999999999999E-2</v>
      </c>
      <c r="H2360" s="97"/>
      <c r="I2360" s="98">
        <v>29.5</v>
      </c>
      <c r="J2360" s="98"/>
      <c r="K2360" s="27">
        <f>TRUNC(TRUNC(G2360,8)*I2360,2)</f>
        <v>0.81</v>
      </c>
    </row>
    <row r="2361" spans="1:11" ht="15" customHeight="1" x14ac:dyDescent="0.25">
      <c r="A2361" s="24" t="s">
        <v>3910</v>
      </c>
      <c r="B2361" s="95" t="s">
        <v>3911</v>
      </c>
      <c r="C2361" s="95"/>
      <c r="D2361" s="96" t="s">
        <v>20</v>
      </c>
      <c r="E2361" s="96"/>
      <c r="F2361" s="24" t="s">
        <v>2056</v>
      </c>
      <c r="G2361" s="97">
        <v>0.1386</v>
      </c>
      <c r="H2361" s="97"/>
      <c r="I2361" s="98">
        <v>24.94</v>
      </c>
      <c r="J2361" s="98"/>
      <c r="K2361" s="27">
        <f>TRUNC(TRUNC(G2361,8)*I2361,2)</f>
        <v>3.45</v>
      </c>
    </row>
    <row r="2362" spans="1:11" ht="18" customHeight="1" x14ac:dyDescent="0.25">
      <c r="A2362" s="9"/>
      <c r="B2362" s="9"/>
      <c r="C2362" s="9"/>
      <c r="D2362" s="9"/>
      <c r="E2362" s="9"/>
      <c r="F2362" s="9"/>
      <c r="G2362" s="91" t="s">
        <v>3912</v>
      </c>
      <c r="H2362" s="91"/>
      <c r="I2362" s="91"/>
      <c r="J2362" s="91"/>
      <c r="K2362" s="28">
        <f>SUM(K2360:K2361)</f>
        <v>4.26</v>
      </c>
    </row>
    <row r="2363" spans="1:11" ht="15" customHeight="1" x14ac:dyDescent="0.25">
      <c r="A2363" s="9"/>
      <c r="B2363" s="9"/>
      <c r="C2363" s="9"/>
      <c r="D2363" s="9"/>
      <c r="E2363" s="9"/>
      <c r="F2363" s="9"/>
      <c r="G2363" s="92" t="s">
        <v>3913</v>
      </c>
      <c r="H2363" s="92"/>
      <c r="I2363" s="92"/>
      <c r="J2363" s="92"/>
      <c r="K2363" s="29">
        <f>ROUND(SUM(K2358,K2362),2)</f>
        <v>17.11</v>
      </c>
    </row>
    <row r="2364" spans="1:11" ht="9.9499999999999993" customHeight="1" x14ac:dyDescent="0.25">
      <c r="A2364" s="9"/>
      <c r="B2364" s="9"/>
      <c r="C2364" s="9"/>
      <c r="D2364" s="9"/>
      <c r="E2364" s="9"/>
      <c r="F2364" s="9"/>
      <c r="G2364" s="100"/>
      <c r="H2364" s="100"/>
      <c r="I2364" s="100"/>
      <c r="J2364" s="100"/>
      <c r="K2364" s="100"/>
    </row>
    <row r="2365" spans="1:11" ht="20.100000000000001" customHeight="1" x14ac:dyDescent="0.25">
      <c r="A2365" s="99" t="s">
        <v>2283</v>
      </c>
      <c r="B2365" s="99"/>
      <c r="C2365" s="99"/>
      <c r="D2365" s="99"/>
      <c r="E2365" s="99"/>
      <c r="F2365" s="99"/>
      <c r="G2365" s="99"/>
      <c r="H2365" s="99"/>
      <c r="I2365" s="99"/>
      <c r="J2365" s="99"/>
      <c r="K2365" s="99"/>
    </row>
    <row r="2366" spans="1:11" ht="12.95" customHeight="1" x14ac:dyDescent="0.25">
      <c r="A2366" s="107" t="s">
        <v>3984</v>
      </c>
      <c r="B2366" s="107"/>
      <c r="C2366" s="107"/>
      <c r="D2366" s="108" t="s">
        <v>3985</v>
      </c>
      <c r="E2366" s="87" t="s">
        <v>3986</v>
      </c>
      <c r="F2366" s="87"/>
      <c r="G2366" s="87" t="s">
        <v>3987</v>
      </c>
      <c r="H2366" s="87"/>
      <c r="I2366" s="87"/>
      <c r="J2366" s="87"/>
      <c r="K2366" s="87" t="s">
        <v>3988</v>
      </c>
    </row>
    <row r="2367" spans="1:11" ht="12" customHeight="1" x14ac:dyDescent="0.25">
      <c r="A2367" s="107"/>
      <c r="B2367" s="107"/>
      <c r="C2367" s="107"/>
      <c r="D2367" s="108"/>
      <c r="E2367" s="23" t="s">
        <v>3989</v>
      </c>
      <c r="F2367" s="23" t="s">
        <v>3990</v>
      </c>
      <c r="G2367" s="94" t="s">
        <v>3989</v>
      </c>
      <c r="H2367" s="94"/>
      <c r="I2367" s="94" t="s">
        <v>3990</v>
      </c>
      <c r="J2367" s="94"/>
      <c r="K2367" s="87"/>
    </row>
    <row r="2368" spans="1:11" ht="15.95" customHeight="1" x14ac:dyDescent="0.25">
      <c r="A2368" s="6" t="s">
        <v>4091</v>
      </c>
      <c r="B2368" s="104" t="s">
        <v>4092</v>
      </c>
      <c r="C2368" s="104"/>
      <c r="D2368" s="44">
        <v>1</v>
      </c>
      <c r="E2368" s="32">
        <v>0.8</v>
      </c>
      <c r="F2368" s="32">
        <v>0.19999999999999996</v>
      </c>
      <c r="G2368" s="105">
        <v>5.32</v>
      </c>
      <c r="H2368" s="105"/>
      <c r="I2368" s="105">
        <v>0.5</v>
      </c>
      <c r="J2368" s="105"/>
      <c r="K2368" s="33">
        <f>TRUNC(D2368*(TRUNC(E2368*G2368,4)+TRUNC(F2368*I2368,4)),4)</f>
        <v>4.3559999999999999</v>
      </c>
    </row>
    <row r="2369" spans="1:11" ht="15" customHeight="1" x14ac:dyDescent="0.25">
      <c r="A2369" s="1"/>
      <c r="B2369" s="1"/>
      <c r="C2369" s="1"/>
      <c r="D2369" s="1"/>
      <c r="E2369" s="1"/>
      <c r="F2369" s="1"/>
      <c r="G2369" s="85" t="s">
        <v>3999</v>
      </c>
      <c r="H2369" s="85"/>
      <c r="I2369" s="85"/>
      <c r="J2369" s="85"/>
      <c r="K2369" s="34">
        <f>SUM(K2367:K2368)</f>
        <v>4.3559999999999999</v>
      </c>
    </row>
    <row r="2370" spans="1:11" ht="20.100000000000001" customHeight="1" x14ac:dyDescent="0.25">
      <c r="A2370" s="106" t="s">
        <v>4000</v>
      </c>
      <c r="B2370" s="106"/>
      <c r="C2370" s="106"/>
      <c r="D2370" s="106"/>
      <c r="E2370" s="106"/>
      <c r="F2370" s="2" t="s">
        <v>4</v>
      </c>
      <c r="G2370" s="87" t="s">
        <v>4001</v>
      </c>
      <c r="H2370" s="87"/>
      <c r="I2370" s="87" t="s">
        <v>4002</v>
      </c>
      <c r="J2370" s="87"/>
      <c r="K2370" s="2" t="s">
        <v>3988</v>
      </c>
    </row>
    <row r="2371" spans="1:11" ht="15" customHeight="1" x14ac:dyDescent="0.25">
      <c r="A2371" s="6" t="s">
        <v>4093</v>
      </c>
      <c r="B2371" s="101" t="s">
        <v>4094</v>
      </c>
      <c r="C2371" s="101"/>
      <c r="D2371" s="101"/>
      <c r="E2371" s="101"/>
      <c r="F2371" s="6" t="s">
        <v>3940</v>
      </c>
      <c r="G2371" s="102">
        <v>0.1333</v>
      </c>
      <c r="H2371" s="102"/>
      <c r="I2371" s="103">
        <v>3.96</v>
      </c>
      <c r="J2371" s="103"/>
      <c r="K2371" s="7">
        <f>TRUNC(TRUNC(G2371,8)*I2371,2)</f>
        <v>0.52</v>
      </c>
    </row>
    <row r="2372" spans="1:11" ht="15" customHeight="1" x14ac:dyDescent="0.25">
      <c r="A2372" s="6" t="s">
        <v>4095</v>
      </c>
      <c r="B2372" s="101" t="s">
        <v>4096</v>
      </c>
      <c r="C2372" s="101"/>
      <c r="D2372" s="101"/>
      <c r="E2372" s="101"/>
      <c r="F2372" s="6" t="s">
        <v>3940</v>
      </c>
      <c r="G2372" s="102">
        <v>2</v>
      </c>
      <c r="H2372" s="102"/>
      <c r="I2372" s="103">
        <v>14.41</v>
      </c>
      <c r="J2372" s="103"/>
      <c r="K2372" s="7">
        <f>TRUNC(TRUNC(G2372,8)*I2372,2)</f>
        <v>28.82</v>
      </c>
    </row>
    <row r="2373" spans="1:11" ht="15" customHeight="1" x14ac:dyDescent="0.25">
      <c r="A2373" s="6" t="s">
        <v>4097</v>
      </c>
      <c r="B2373" s="101" t="s">
        <v>4098</v>
      </c>
      <c r="C2373" s="101"/>
      <c r="D2373" s="101"/>
      <c r="E2373" s="101"/>
      <c r="F2373" s="6" t="s">
        <v>3940</v>
      </c>
      <c r="G2373" s="102">
        <v>3</v>
      </c>
      <c r="H2373" s="102"/>
      <c r="I2373" s="103">
        <v>14.58</v>
      </c>
      <c r="J2373" s="103"/>
      <c r="K2373" s="7">
        <f>TRUNC(TRUNC(G2373,8)*I2373,2)</f>
        <v>43.74</v>
      </c>
    </row>
    <row r="2374" spans="1:11" ht="15" customHeight="1" x14ac:dyDescent="0.25">
      <c r="A2374" s="1"/>
      <c r="B2374" s="1"/>
      <c r="C2374" s="1"/>
      <c r="D2374" s="1"/>
      <c r="E2374" s="1"/>
      <c r="F2374" s="1"/>
      <c r="G2374" s="85" t="s">
        <v>4005</v>
      </c>
      <c r="H2374" s="85"/>
      <c r="I2374" s="85"/>
      <c r="J2374" s="85"/>
      <c r="K2374" s="29">
        <f>SUM(K2371:K2373)</f>
        <v>73.08</v>
      </c>
    </row>
    <row r="2375" spans="1:11" ht="15" customHeight="1" x14ac:dyDescent="0.25">
      <c r="A2375" s="9"/>
      <c r="B2375" s="9"/>
      <c r="C2375" s="9"/>
      <c r="D2375" s="9"/>
      <c r="E2375" s="9"/>
      <c r="F2375" s="9"/>
      <c r="G2375" s="92" t="s">
        <v>4006</v>
      </c>
      <c r="H2375" s="92"/>
      <c r="I2375" s="92"/>
      <c r="J2375" s="92"/>
      <c r="K2375" s="33">
        <f>SUM(K2369,K2374)</f>
        <v>77.435999999999993</v>
      </c>
    </row>
    <row r="2376" spans="1:11" ht="15" customHeight="1" x14ac:dyDescent="0.25">
      <c r="A2376" s="9"/>
      <c r="B2376" s="9"/>
      <c r="C2376" s="9"/>
      <c r="D2376" s="9"/>
      <c r="E2376" s="9"/>
      <c r="F2376" s="9"/>
      <c r="G2376" s="92" t="s">
        <v>4007</v>
      </c>
      <c r="H2376" s="92"/>
      <c r="I2376" s="92"/>
      <c r="J2376" s="92"/>
      <c r="K2376" s="35">
        <v>22.5</v>
      </c>
    </row>
    <row r="2377" spans="1:11" ht="15" customHeight="1" x14ac:dyDescent="0.25">
      <c r="A2377" s="9"/>
      <c r="B2377" s="9"/>
      <c r="C2377" s="9"/>
      <c r="D2377" s="9"/>
      <c r="E2377" s="9"/>
      <c r="F2377" s="9"/>
      <c r="G2377" s="92" t="s">
        <v>4008</v>
      </c>
      <c r="H2377" s="92"/>
      <c r="I2377" s="92"/>
      <c r="J2377" s="92"/>
      <c r="K2377" s="33">
        <f>TRUNC(K2375/K2376,4)</f>
        <v>3.4416000000000002</v>
      </c>
    </row>
    <row r="2378" spans="1:11" ht="15" customHeight="1" x14ac:dyDescent="0.25">
      <c r="A2378" s="9"/>
      <c r="B2378" s="9"/>
      <c r="C2378" s="9"/>
      <c r="D2378" s="9"/>
      <c r="E2378" s="9"/>
      <c r="F2378" s="9"/>
      <c r="G2378" s="92" t="s">
        <v>4029</v>
      </c>
      <c r="H2378" s="92"/>
      <c r="I2378" s="92"/>
      <c r="J2378" s="92"/>
      <c r="K2378" s="33">
        <f>SUM(K2377)</f>
        <v>3.4416000000000002</v>
      </c>
    </row>
    <row r="2379" spans="1:11" ht="15" customHeight="1" x14ac:dyDescent="0.25">
      <c r="A2379" s="9"/>
      <c r="B2379" s="9"/>
      <c r="C2379" s="9"/>
      <c r="D2379" s="9"/>
      <c r="E2379" s="9"/>
      <c r="F2379" s="9"/>
      <c r="G2379" s="92" t="s">
        <v>3913</v>
      </c>
      <c r="H2379" s="92"/>
      <c r="I2379" s="92"/>
      <c r="J2379" s="92"/>
      <c r="K2379" s="29">
        <f>ROUND(SUM(K2378),2)</f>
        <v>3.44</v>
      </c>
    </row>
    <row r="2380" spans="1:11" ht="9.9499999999999993" customHeight="1" x14ac:dyDescent="0.25">
      <c r="A2380" s="9"/>
      <c r="B2380" s="9"/>
      <c r="C2380" s="9"/>
      <c r="D2380" s="9"/>
      <c r="E2380" s="9"/>
      <c r="F2380" s="9"/>
      <c r="G2380" s="100"/>
      <c r="H2380" s="100"/>
      <c r="I2380" s="100"/>
      <c r="J2380" s="100"/>
      <c r="K2380" s="100"/>
    </row>
    <row r="2381" spans="1:11" ht="20.100000000000001" customHeight="1" x14ac:dyDescent="0.25">
      <c r="A2381" s="99" t="s">
        <v>2284</v>
      </c>
      <c r="B2381" s="99"/>
      <c r="C2381" s="99"/>
      <c r="D2381" s="99"/>
      <c r="E2381" s="99"/>
      <c r="F2381" s="99"/>
      <c r="G2381" s="99"/>
      <c r="H2381" s="99"/>
      <c r="I2381" s="99"/>
      <c r="J2381" s="99"/>
      <c r="K2381" s="99"/>
    </row>
    <row r="2382" spans="1:11" ht="15" customHeight="1" x14ac:dyDescent="0.25">
      <c r="A2382" s="93" t="s">
        <v>3893</v>
      </c>
      <c r="B2382" s="93"/>
      <c r="C2382" s="93"/>
      <c r="D2382" s="94" t="s">
        <v>3</v>
      </c>
      <c r="E2382" s="94"/>
      <c r="F2382" s="23" t="s">
        <v>4</v>
      </c>
      <c r="G2382" s="94" t="s">
        <v>3894</v>
      </c>
      <c r="H2382" s="94"/>
      <c r="I2382" s="94" t="s">
        <v>3895</v>
      </c>
      <c r="J2382" s="94"/>
      <c r="K2382" s="23" t="s">
        <v>3896</v>
      </c>
    </row>
    <row r="2383" spans="1:11" ht="15" customHeight="1" x14ac:dyDescent="0.25">
      <c r="A2383" s="24" t="s">
        <v>3951</v>
      </c>
      <c r="B2383" s="95" t="s">
        <v>3952</v>
      </c>
      <c r="C2383" s="95"/>
      <c r="D2383" s="96" t="s">
        <v>3953</v>
      </c>
      <c r="E2383" s="96"/>
      <c r="F2383" s="24" t="s">
        <v>3954</v>
      </c>
      <c r="G2383" s="97">
        <v>4.0000000000000001E-3</v>
      </c>
      <c r="H2383" s="97"/>
      <c r="I2383" s="98">
        <v>215</v>
      </c>
      <c r="J2383" s="98"/>
      <c r="K2383" s="27">
        <f>ROUND(ROUND(G2383,8)*I2383,2)</f>
        <v>0.86</v>
      </c>
    </row>
    <row r="2384" spans="1:11" ht="15" customHeight="1" x14ac:dyDescent="0.25">
      <c r="A2384" s="24" t="s">
        <v>3955</v>
      </c>
      <c r="B2384" s="95" t="s">
        <v>3956</v>
      </c>
      <c r="C2384" s="95"/>
      <c r="D2384" s="96" t="s">
        <v>20</v>
      </c>
      <c r="E2384" s="96"/>
      <c r="F2384" s="24" t="s">
        <v>3903</v>
      </c>
      <c r="G2384" s="97">
        <v>5.0000000000000001E-3</v>
      </c>
      <c r="H2384" s="97"/>
      <c r="I2384" s="98">
        <v>19.37</v>
      </c>
      <c r="J2384" s="98"/>
      <c r="K2384" s="27">
        <f>ROUND(ROUND(G2384,8)*I2384,2)</f>
        <v>0.1</v>
      </c>
    </row>
    <row r="2385" spans="1:11" ht="15" customHeight="1" x14ac:dyDescent="0.25">
      <c r="A2385" s="9"/>
      <c r="B2385" s="9"/>
      <c r="C2385" s="9"/>
      <c r="D2385" s="9"/>
      <c r="E2385" s="9"/>
      <c r="F2385" s="9"/>
      <c r="G2385" s="91" t="s">
        <v>3906</v>
      </c>
      <c r="H2385" s="91"/>
      <c r="I2385" s="91"/>
      <c r="J2385" s="91"/>
      <c r="K2385" s="28">
        <f>SUM(K2383:K2384)</f>
        <v>0.96</v>
      </c>
    </row>
    <row r="2386" spans="1:11" ht="15" customHeight="1" x14ac:dyDescent="0.25">
      <c r="A2386" s="93" t="s">
        <v>3907</v>
      </c>
      <c r="B2386" s="93"/>
      <c r="C2386" s="93"/>
      <c r="D2386" s="94" t="s">
        <v>3</v>
      </c>
      <c r="E2386" s="94"/>
      <c r="F2386" s="23" t="s">
        <v>4</v>
      </c>
      <c r="G2386" s="94" t="s">
        <v>3894</v>
      </c>
      <c r="H2386" s="94"/>
      <c r="I2386" s="94" t="s">
        <v>3895</v>
      </c>
      <c r="J2386" s="94"/>
      <c r="K2386" s="23" t="s">
        <v>3896</v>
      </c>
    </row>
    <row r="2387" spans="1:11" ht="21" customHeight="1" x14ac:dyDescent="0.25">
      <c r="A2387" s="24" t="s">
        <v>3908</v>
      </c>
      <c r="B2387" s="95" t="s">
        <v>3909</v>
      </c>
      <c r="C2387" s="95"/>
      <c r="D2387" s="96" t="s">
        <v>20</v>
      </c>
      <c r="E2387" s="96"/>
      <c r="F2387" s="24" t="s">
        <v>2056</v>
      </c>
      <c r="G2387" s="97">
        <v>0.03</v>
      </c>
      <c r="H2387" s="97"/>
      <c r="I2387" s="98">
        <v>32.24</v>
      </c>
      <c r="J2387" s="98"/>
      <c r="K2387" s="27">
        <f>ROUND(ROUND(G2387,8)*I2387,2)</f>
        <v>0.97</v>
      </c>
    </row>
    <row r="2388" spans="1:11" ht="15" customHeight="1" x14ac:dyDescent="0.25">
      <c r="A2388" s="24" t="s">
        <v>3910</v>
      </c>
      <c r="B2388" s="95" t="s">
        <v>3911</v>
      </c>
      <c r="C2388" s="95"/>
      <c r="D2388" s="96" t="s">
        <v>20</v>
      </c>
      <c r="E2388" s="96"/>
      <c r="F2388" s="24" t="s">
        <v>2056</v>
      </c>
      <c r="G2388" s="97">
        <v>0.03</v>
      </c>
      <c r="H2388" s="97"/>
      <c r="I2388" s="98">
        <v>24.94</v>
      </c>
      <c r="J2388" s="98"/>
      <c r="K2388" s="27">
        <f>ROUND(ROUND(G2388,8)*I2388,2)</f>
        <v>0.75</v>
      </c>
    </row>
    <row r="2389" spans="1:11" ht="18" customHeight="1" x14ac:dyDescent="0.25">
      <c r="A2389" s="9"/>
      <c r="B2389" s="9"/>
      <c r="C2389" s="9"/>
      <c r="D2389" s="9"/>
      <c r="E2389" s="9"/>
      <c r="F2389" s="9"/>
      <c r="G2389" s="91" t="s">
        <v>3912</v>
      </c>
      <c r="H2389" s="91"/>
      <c r="I2389" s="91"/>
      <c r="J2389" s="91"/>
      <c r="K2389" s="28">
        <f>SUM(K2387:K2388)</f>
        <v>1.72</v>
      </c>
    </row>
    <row r="2390" spans="1:11" ht="15" customHeight="1" x14ac:dyDescent="0.25">
      <c r="A2390" s="9"/>
      <c r="B2390" s="9"/>
      <c r="C2390" s="9"/>
      <c r="D2390" s="9"/>
      <c r="E2390" s="9"/>
      <c r="F2390" s="9"/>
      <c r="G2390" s="92" t="s">
        <v>3913</v>
      </c>
      <c r="H2390" s="92"/>
      <c r="I2390" s="92"/>
      <c r="J2390" s="92"/>
      <c r="K2390" s="29">
        <f>ROUND(SUM(K2385,K2389),2)</f>
        <v>2.68</v>
      </c>
    </row>
    <row r="2391" spans="1:11" ht="9.9499999999999993" customHeight="1" x14ac:dyDescent="0.25">
      <c r="A2391" s="9"/>
      <c r="B2391" s="9"/>
      <c r="C2391" s="9"/>
      <c r="D2391" s="9"/>
      <c r="E2391" s="9"/>
      <c r="F2391" s="9"/>
      <c r="G2391" s="100"/>
      <c r="H2391" s="100"/>
      <c r="I2391" s="100"/>
      <c r="J2391" s="100"/>
      <c r="K2391" s="100"/>
    </row>
    <row r="2392" spans="1:11" ht="20.100000000000001" customHeight="1" x14ac:dyDescent="0.25">
      <c r="A2392" s="99" t="s">
        <v>2285</v>
      </c>
      <c r="B2392" s="99"/>
      <c r="C2392" s="99"/>
      <c r="D2392" s="99"/>
      <c r="E2392" s="99"/>
      <c r="F2392" s="99"/>
      <c r="G2392" s="99"/>
      <c r="H2392" s="99"/>
      <c r="I2392" s="99"/>
      <c r="J2392" s="99"/>
      <c r="K2392" s="99"/>
    </row>
    <row r="2393" spans="1:11" ht="15" customHeight="1" x14ac:dyDescent="0.25">
      <c r="A2393" s="93" t="s">
        <v>3916</v>
      </c>
      <c r="B2393" s="93"/>
      <c r="C2393" s="93"/>
      <c r="D2393" s="94" t="s">
        <v>3</v>
      </c>
      <c r="E2393" s="94"/>
      <c r="F2393" s="23" t="s">
        <v>4</v>
      </c>
      <c r="G2393" s="94" t="s">
        <v>3894</v>
      </c>
      <c r="H2393" s="94"/>
      <c r="I2393" s="94" t="s">
        <v>3895</v>
      </c>
      <c r="J2393" s="94"/>
      <c r="K2393" s="23" t="s">
        <v>3896</v>
      </c>
    </row>
    <row r="2394" spans="1:11" ht="29.1" customHeight="1" x14ac:dyDescent="0.25">
      <c r="A2394" s="24" t="s">
        <v>3957</v>
      </c>
      <c r="B2394" s="95" t="s">
        <v>3958</v>
      </c>
      <c r="C2394" s="95"/>
      <c r="D2394" s="96" t="s">
        <v>20</v>
      </c>
      <c r="E2394" s="96"/>
      <c r="F2394" s="24" t="s">
        <v>3936</v>
      </c>
      <c r="G2394" s="97">
        <v>2.8999999999999998E-3</v>
      </c>
      <c r="H2394" s="97"/>
      <c r="I2394" s="98">
        <v>75.540000000000006</v>
      </c>
      <c r="J2394" s="98"/>
      <c r="K2394" s="27">
        <f>TRUNC(TRUNC(G2394,8)*I2394,2)</f>
        <v>0.21</v>
      </c>
    </row>
    <row r="2395" spans="1:11" ht="29.1" customHeight="1" x14ac:dyDescent="0.25">
      <c r="A2395" s="24" t="s">
        <v>3959</v>
      </c>
      <c r="B2395" s="95" t="s">
        <v>3960</v>
      </c>
      <c r="C2395" s="95"/>
      <c r="D2395" s="96" t="s">
        <v>20</v>
      </c>
      <c r="E2395" s="96"/>
      <c r="F2395" s="24" t="s">
        <v>30</v>
      </c>
      <c r="G2395" s="97">
        <v>1.6999999999999999E-3</v>
      </c>
      <c r="H2395" s="97"/>
      <c r="I2395" s="98">
        <v>198.53</v>
      </c>
      <c r="J2395" s="98"/>
      <c r="K2395" s="27">
        <f>TRUNC(TRUNC(G2395,8)*I2395,2)</f>
        <v>0.33</v>
      </c>
    </row>
    <row r="2396" spans="1:11" ht="18" customHeight="1" x14ac:dyDescent="0.25">
      <c r="A2396" s="9"/>
      <c r="B2396" s="9"/>
      <c r="C2396" s="9"/>
      <c r="D2396" s="9"/>
      <c r="E2396" s="9"/>
      <c r="F2396" s="9"/>
      <c r="G2396" s="91" t="s">
        <v>3919</v>
      </c>
      <c r="H2396" s="91"/>
      <c r="I2396" s="91"/>
      <c r="J2396" s="91"/>
      <c r="K2396" s="28">
        <f>SUM(K2394:K2395)</f>
        <v>0.54</v>
      </c>
    </row>
    <row r="2397" spans="1:11" ht="15" customHeight="1" x14ac:dyDescent="0.25">
      <c r="A2397" s="93" t="s">
        <v>3907</v>
      </c>
      <c r="B2397" s="93"/>
      <c r="C2397" s="93"/>
      <c r="D2397" s="94" t="s">
        <v>3</v>
      </c>
      <c r="E2397" s="94"/>
      <c r="F2397" s="23" t="s">
        <v>4</v>
      </c>
      <c r="G2397" s="94" t="s">
        <v>3894</v>
      </c>
      <c r="H2397" s="94"/>
      <c r="I2397" s="94" t="s">
        <v>3895</v>
      </c>
      <c r="J2397" s="94"/>
      <c r="K2397" s="23" t="s">
        <v>3896</v>
      </c>
    </row>
    <row r="2398" spans="1:11" ht="15" customHeight="1" x14ac:dyDescent="0.25">
      <c r="A2398" s="24" t="s">
        <v>3961</v>
      </c>
      <c r="B2398" s="95" t="s">
        <v>3962</v>
      </c>
      <c r="C2398" s="95"/>
      <c r="D2398" s="96" t="s">
        <v>20</v>
      </c>
      <c r="E2398" s="96"/>
      <c r="F2398" s="24" t="s">
        <v>2056</v>
      </c>
      <c r="G2398" s="97">
        <v>4.5999999999999999E-3</v>
      </c>
      <c r="H2398" s="97"/>
      <c r="I2398" s="98">
        <v>29.5</v>
      </c>
      <c r="J2398" s="98"/>
      <c r="K2398" s="27">
        <f>TRUNC(TRUNC(G2398,8)*I2398,2)</f>
        <v>0.13</v>
      </c>
    </row>
    <row r="2399" spans="1:11" ht="18" customHeight="1" x14ac:dyDescent="0.25">
      <c r="A2399" s="9"/>
      <c r="B2399" s="9"/>
      <c r="C2399" s="9"/>
      <c r="D2399" s="9"/>
      <c r="E2399" s="9"/>
      <c r="F2399" s="9"/>
      <c r="G2399" s="91" t="s">
        <v>3912</v>
      </c>
      <c r="H2399" s="91"/>
      <c r="I2399" s="91"/>
      <c r="J2399" s="91"/>
      <c r="K2399" s="28">
        <f>SUM(K2398:K2398)</f>
        <v>0.13</v>
      </c>
    </row>
    <row r="2400" spans="1:11" ht="15" customHeight="1" x14ac:dyDescent="0.25">
      <c r="A2400" s="9"/>
      <c r="B2400" s="9"/>
      <c r="C2400" s="9"/>
      <c r="D2400" s="9"/>
      <c r="E2400" s="9"/>
      <c r="F2400" s="9"/>
      <c r="G2400" s="92" t="s">
        <v>3913</v>
      </c>
      <c r="H2400" s="92"/>
      <c r="I2400" s="92"/>
      <c r="J2400" s="92"/>
      <c r="K2400" s="29">
        <f>ROUND(SUM(K2396,K2399),2)</f>
        <v>0.67</v>
      </c>
    </row>
    <row r="2401" spans="1:11" ht="9.9499999999999993" customHeight="1" x14ac:dyDescent="0.25">
      <c r="A2401" s="9"/>
      <c r="B2401" s="9"/>
      <c r="C2401" s="9"/>
      <c r="D2401" s="9"/>
      <c r="E2401" s="9"/>
      <c r="F2401" s="9"/>
      <c r="G2401" s="100"/>
      <c r="H2401" s="100"/>
      <c r="I2401" s="100"/>
      <c r="J2401" s="100"/>
      <c r="K2401" s="100"/>
    </row>
    <row r="2402" spans="1:11" ht="20.100000000000001" customHeight="1" x14ac:dyDescent="0.25">
      <c r="A2402" s="99" t="s">
        <v>2286</v>
      </c>
      <c r="B2402" s="99"/>
      <c r="C2402" s="99"/>
      <c r="D2402" s="99"/>
      <c r="E2402" s="99"/>
      <c r="F2402" s="99"/>
      <c r="G2402" s="99"/>
      <c r="H2402" s="99"/>
      <c r="I2402" s="99"/>
      <c r="J2402" s="99"/>
      <c r="K2402" s="99"/>
    </row>
    <row r="2403" spans="1:11" ht="15" customHeight="1" x14ac:dyDescent="0.25">
      <c r="A2403" s="93" t="s">
        <v>3916</v>
      </c>
      <c r="B2403" s="93"/>
      <c r="C2403" s="93"/>
      <c r="D2403" s="94" t="s">
        <v>3</v>
      </c>
      <c r="E2403" s="94"/>
      <c r="F2403" s="23" t="s">
        <v>4</v>
      </c>
      <c r="G2403" s="94" t="s">
        <v>3894</v>
      </c>
      <c r="H2403" s="94"/>
      <c r="I2403" s="94" t="s">
        <v>3895</v>
      </c>
      <c r="J2403" s="94"/>
      <c r="K2403" s="23" t="s">
        <v>3896</v>
      </c>
    </row>
    <row r="2404" spans="1:11" ht="29.1" customHeight="1" x14ac:dyDescent="0.25">
      <c r="A2404" s="24" t="s">
        <v>3957</v>
      </c>
      <c r="B2404" s="95" t="s">
        <v>3958</v>
      </c>
      <c r="C2404" s="95"/>
      <c r="D2404" s="96" t="s">
        <v>20</v>
      </c>
      <c r="E2404" s="96"/>
      <c r="F2404" s="24" t="s">
        <v>3936</v>
      </c>
      <c r="G2404" s="97">
        <v>1.95E-2</v>
      </c>
      <c r="H2404" s="97"/>
      <c r="I2404" s="98">
        <v>75.540000000000006</v>
      </c>
      <c r="J2404" s="98"/>
      <c r="K2404" s="27">
        <f>TRUNC(TRUNC(G2404,8)*I2404,2)</f>
        <v>1.47</v>
      </c>
    </row>
    <row r="2405" spans="1:11" ht="29.1" customHeight="1" x14ac:dyDescent="0.25">
      <c r="A2405" s="24" t="s">
        <v>3959</v>
      </c>
      <c r="B2405" s="95" t="s">
        <v>3960</v>
      </c>
      <c r="C2405" s="95"/>
      <c r="D2405" s="96" t="s">
        <v>20</v>
      </c>
      <c r="E2405" s="96"/>
      <c r="F2405" s="24" t="s">
        <v>30</v>
      </c>
      <c r="G2405" s="97">
        <v>1.15E-2</v>
      </c>
      <c r="H2405" s="97"/>
      <c r="I2405" s="98">
        <v>198.53</v>
      </c>
      <c r="J2405" s="98"/>
      <c r="K2405" s="27">
        <f>TRUNC(TRUNC(G2405,8)*I2405,2)</f>
        <v>2.2799999999999998</v>
      </c>
    </row>
    <row r="2406" spans="1:11" ht="18" customHeight="1" x14ac:dyDescent="0.25">
      <c r="A2406" s="9"/>
      <c r="B2406" s="9"/>
      <c r="C2406" s="9"/>
      <c r="D2406" s="9"/>
      <c r="E2406" s="9"/>
      <c r="F2406" s="9"/>
      <c r="G2406" s="91" t="s">
        <v>3919</v>
      </c>
      <c r="H2406" s="91"/>
      <c r="I2406" s="91"/>
      <c r="J2406" s="91"/>
      <c r="K2406" s="28">
        <f>SUM(K2404:K2405)</f>
        <v>3.75</v>
      </c>
    </row>
    <row r="2407" spans="1:11" ht="15" customHeight="1" x14ac:dyDescent="0.25">
      <c r="A2407" s="93" t="s">
        <v>3907</v>
      </c>
      <c r="B2407" s="93"/>
      <c r="C2407" s="93"/>
      <c r="D2407" s="94" t="s">
        <v>3</v>
      </c>
      <c r="E2407" s="94"/>
      <c r="F2407" s="23" t="s">
        <v>4</v>
      </c>
      <c r="G2407" s="94" t="s">
        <v>3894</v>
      </c>
      <c r="H2407" s="94"/>
      <c r="I2407" s="94" t="s">
        <v>3895</v>
      </c>
      <c r="J2407" s="94"/>
      <c r="K2407" s="23" t="s">
        <v>3896</v>
      </c>
    </row>
    <row r="2408" spans="1:11" ht="15" customHeight="1" x14ac:dyDescent="0.25">
      <c r="A2408" s="24" t="s">
        <v>3910</v>
      </c>
      <c r="B2408" s="95" t="s">
        <v>3911</v>
      </c>
      <c r="C2408" s="95"/>
      <c r="D2408" s="96" t="s">
        <v>20</v>
      </c>
      <c r="E2408" s="96"/>
      <c r="F2408" s="24" t="s">
        <v>2056</v>
      </c>
      <c r="G2408" s="97">
        <v>3.1E-2</v>
      </c>
      <c r="H2408" s="97"/>
      <c r="I2408" s="98">
        <v>24.94</v>
      </c>
      <c r="J2408" s="98"/>
      <c r="K2408" s="27">
        <f>TRUNC(TRUNC(G2408,8)*I2408,2)</f>
        <v>0.77</v>
      </c>
    </row>
    <row r="2409" spans="1:11" ht="18" customHeight="1" x14ac:dyDescent="0.25">
      <c r="A2409" s="9"/>
      <c r="B2409" s="9"/>
      <c r="C2409" s="9"/>
      <c r="D2409" s="9"/>
      <c r="E2409" s="9"/>
      <c r="F2409" s="9"/>
      <c r="G2409" s="91" t="s">
        <v>3912</v>
      </c>
      <c r="H2409" s="91"/>
      <c r="I2409" s="91"/>
      <c r="J2409" s="91"/>
      <c r="K2409" s="28">
        <f>SUM(K2408:K2408)</f>
        <v>0.77</v>
      </c>
    </row>
    <row r="2410" spans="1:11" ht="15" customHeight="1" x14ac:dyDescent="0.25">
      <c r="A2410" s="9"/>
      <c r="B2410" s="9"/>
      <c r="C2410" s="9"/>
      <c r="D2410" s="9"/>
      <c r="E2410" s="9"/>
      <c r="F2410" s="9"/>
      <c r="G2410" s="92" t="s">
        <v>3913</v>
      </c>
      <c r="H2410" s="92"/>
      <c r="I2410" s="92"/>
      <c r="J2410" s="92"/>
      <c r="K2410" s="29">
        <f>ROUND(SUM(K2406,K2409),2)</f>
        <v>4.5199999999999996</v>
      </c>
    </row>
    <row r="2411" spans="1:11" ht="9.9499999999999993" customHeight="1" x14ac:dyDescent="0.25">
      <c r="A2411" s="9"/>
      <c r="B2411" s="9"/>
      <c r="C2411" s="9"/>
      <c r="D2411" s="9"/>
      <c r="E2411" s="9"/>
      <c r="F2411" s="9"/>
      <c r="G2411" s="100"/>
      <c r="H2411" s="100"/>
      <c r="I2411" s="100"/>
      <c r="J2411" s="100"/>
      <c r="K2411" s="100"/>
    </row>
    <row r="2412" spans="1:11" ht="20.100000000000001" customHeight="1" x14ac:dyDescent="0.25">
      <c r="A2412" s="99" t="s">
        <v>2287</v>
      </c>
      <c r="B2412" s="99"/>
      <c r="C2412" s="99"/>
      <c r="D2412" s="99"/>
      <c r="E2412" s="99"/>
      <c r="F2412" s="99"/>
      <c r="G2412" s="99"/>
      <c r="H2412" s="99"/>
      <c r="I2412" s="99"/>
      <c r="J2412" s="99"/>
      <c r="K2412" s="99"/>
    </row>
    <row r="2413" spans="1:11" ht="15" customHeight="1" x14ac:dyDescent="0.25">
      <c r="A2413" s="93" t="s">
        <v>3916</v>
      </c>
      <c r="B2413" s="93"/>
      <c r="C2413" s="93"/>
      <c r="D2413" s="94" t="s">
        <v>3</v>
      </c>
      <c r="E2413" s="94"/>
      <c r="F2413" s="23" t="s">
        <v>4</v>
      </c>
      <c r="G2413" s="94" t="s">
        <v>3894</v>
      </c>
      <c r="H2413" s="94"/>
      <c r="I2413" s="94" t="s">
        <v>3895</v>
      </c>
      <c r="J2413" s="94"/>
      <c r="K2413" s="23" t="s">
        <v>3896</v>
      </c>
    </row>
    <row r="2414" spans="1:11" ht="29.1" customHeight="1" x14ac:dyDescent="0.25">
      <c r="A2414" s="24" t="s">
        <v>3963</v>
      </c>
      <c r="B2414" s="95" t="s">
        <v>3964</v>
      </c>
      <c r="C2414" s="95"/>
      <c r="D2414" s="96" t="s">
        <v>20</v>
      </c>
      <c r="E2414" s="96"/>
      <c r="F2414" s="24" t="s">
        <v>3936</v>
      </c>
      <c r="G2414" s="97">
        <v>0.86950000000000005</v>
      </c>
      <c r="H2414" s="97"/>
      <c r="I2414" s="98">
        <v>8.9</v>
      </c>
      <c r="J2414" s="98"/>
      <c r="K2414" s="27">
        <f>TRUNC(TRUNC(G2414,8)*I2414,2)</f>
        <v>7.73</v>
      </c>
    </row>
    <row r="2415" spans="1:11" ht="29.1" customHeight="1" x14ac:dyDescent="0.25">
      <c r="A2415" s="24" t="s">
        <v>3965</v>
      </c>
      <c r="B2415" s="95" t="s">
        <v>3966</v>
      </c>
      <c r="C2415" s="95"/>
      <c r="D2415" s="96" t="s">
        <v>20</v>
      </c>
      <c r="E2415" s="96"/>
      <c r="F2415" s="24" t="s">
        <v>30</v>
      </c>
      <c r="G2415" s="97">
        <v>1.137</v>
      </c>
      <c r="H2415" s="97"/>
      <c r="I2415" s="98">
        <v>32.76</v>
      </c>
      <c r="J2415" s="98"/>
      <c r="K2415" s="27">
        <f>TRUNC(TRUNC(G2415,8)*I2415,2)</f>
        <v>37.24</v>
      </c>
    </row>
    <row r="2416" spans="1:11" ht="21" customHeight="1" x14ac:dyDescent="0.25">
      <c r="A2416" s="24" t="s">
        <v>3967</v>
      </c>
      <c r="B2416" s="95" t="s">
        <v>3968</v>
      </c>
      <c r="C2416" s="95"/>
      <c r="D2416" s="96" t="s">
        <v>20</v>
      </c>
      <c r="E2416" s="96"/>
      <c r="F2416" s="24" t="s">
        <v>3936</v>
      </c>
      <c r="G2416" s="97">
        <v>0.86950000000000005</v>
      </c>
      <c r="H2416" s="97"/>
      <c r="I2416" s="98">
        <v>27.59</v>
      </c>
      <c r="J2416" s="98"/>
      <c r="K2416" s="27">
        <f>TRUNC(TRUNC(G2416,8)*I2416,2)</f>
        <v>23.98</v>
      </c>
    </row>
    <row r="2417" spans="1:11" ht="21" customHeight="1" x14ac:dyDescent="0.25">
      <c r="A2417" s="24" t="s">
        <v>3969</v>
      </c>
      <c r="B2417" s="95" t="s">
        <v>3970</v>
      </c>
      <c r="C2417" s="95"/>
      <c r="D2417" s="96" t="s">
        <v>20</v>
      </c>
      <c r="E2417" s="96"/>
      <c r="F2417" s="24" t="s">
        <v>30</v>
      </c>
      <c r="G2417" s="97">
        <v>1.137</v>
      </c>
      <c r="H2417" s="97"/>
      <c r="I2417" s="98">
        <v>28.09</v>
      </c>
      <c r="J2417" s="98"/>
      <c r="K2417" s="27">
        <f>TRUNC(TRUNC(G2417,8)*I2417,2)</f>
        <v>31.93</v>
      </c>
    </row>
    <row r="2418" spans="1:11" ht="18" customHeight="1" x14ac:dyDescent="0.25">
      <c r="A2418" s="9"/>
      <c r="B2418" s="9"/>
      <c r="C2418" s="9"/>
      <c r="D2418" s="9"/>
      <c r="E2418" s="9"/>
      <c r="F2418" s="9"/>
      <c r="G2418" s="91" t="s">
        <v>3919</v>
      </c>
      <c r="H2418" s="91"/>
      <c r="I2418" s="91"/>
      <c r="J2418" s="91"/>
      <c r="K2418" s="28">
        <f>SUM(K2414:K2417)</f>
        <v>100.88</v>
      </c>
    </row>
    <row r="2419" spans="1:11" ht="15" customHeight="1" x14ac:dyDescent="0.25">
      <c r="A2419" s="93" t="s">
        <v>3907</v>
      </c>
      <c r="B2419" s="93"/>
      <c r="C2419" s="93"/>
      <c r="D2419" s="94" t="s">
        <v>3</v>
      </c>
      <c r="E2419" s="94"/>
      <c r="F2419" s="23" t="s">
        <v>4</v>
      </c>
      <c r="G2419" s="94" t="s">
        <v>3894</v>
      </c>
      <c r="H2419" s="94"/>
      <c r="I2419" s="94" t="s">
        <v>3895</v>
      </c>
      <c r="J2419" s="94"/>
      <c r="K2419" s="23" t="s">
        <v>3896</v>
      </c>
    </row>
    <row r="2420" spans="1:11" ht="15" customHeight="1" x14ac:dyDescent="0.25">
      <c r="A2420" s="24" t="s">
        <v>3971</v>
      </c>
      <c r="B2420" s="95" t="s">
        <v>3972</v>
      </c>
      <c r="C2420" s="95"/>
      <c r="D2420" s="96" t="s">
        <v>20</v>
      </c>
      <c r="E2420" s="96"/>
      <c r="F2420" s="24" t="s">
        <v>2056</v>
      </c>
      <c r="G2420" s="97">
        <v>7.22E-2</v>
      </c>
      <c r="H2420" s="97"/>
      <c r="I2420" s="98">
        <v>32.69</v>
      </c>
      <c r="J2420" s="98"/>
      <c r="K2420" s="27">
        <f>TRUNC(TRUNC(G2420,8)*I2420,2)</f>
        <v>2.36</v>
      </c>
    </row>
    <row r="2421" spans="1:11" ht="15" customHeight="1" x14ac:dyDescent="0.25">
      <c r="A2421" s="24" t="s">
        <v>3910</v>
      </c>
      <c r="B2421" s="95" t="s">
        <v>3911</v>
      </c>
      <c r="C2421" s="95"/>
      <c r="D2421" s="96" t="s">
        <v>20</v>
      </c>
      <c r="E2421" s="96"/>
      <c r="F2421" s="24" t="s">
        <v>2056</v>
      </c>
      <c r="G2421" s="97">
        <v>0.44790000000000002</v>
      </c>
      <c r="H2421" s="97"/>
      <c r="I2421" s="98">
        <v>24.94</v>
      </c>
      <c r="J2421" s="98"/>
      <c r="K2421" s="27">
        <f>TRUNC(TRUNC(G2421,8)*I2421,2)</f>
        <v>11.17</v>
      </c>
    </row>
    <row r="2422" spans="1:11" ht="18" customHeight="1" x14ac:dyDescent="0.25">
      <c r="A2422" s="9"/>
      <c r="B2422" s="9"/>
      <c r="C2422" s="9"/>
      <c r="D2422" s="9"/>
      <c r="E2422" s="9"/>
      <c r="F2422" s="9"/>
      <c r="G2422" s="91" t="s">
        <v>3912</v>
      </c>
      <c r="H2422" s="91"/>
      <c r="I2422" s="91"/>
      <c r="J2422" s="91"/>
      <c r="K2422" s="28">
        <f>SUM(K2420:K2421)</f>
        <v>13.53</v>
      </c>
    </row>
    <row r="2423" spans="1:11" ht="15" customHeight="1" x14ac:dyDescent="0.25">
      <c r="A2423" s="9"/>
      <c r="B2423" s="9"/>
      <c r="C2423" s="9"/>
      <c r="D2423" s="9"/>
      <c r="E2423" s="9"/>
      <c r="F2423" s="9"/>
      <c r="G2423" s="92" t="s">
        <v>3913</v>
      </c>
      <c r="H2423" s="92"/>
      <c r="I2423" s="92"/>
      <c r="J2423" s="92"/>
      <c r="K2423" s="29">
        <f>ROUND(SUM(K2418,K2422),2)</f>
        <v>114.41</v>
      </c>
    </row>
    <row r="2424" spans="1:11" ht="9.9499999999999993" customHeight="1" x14ac:dyDescent="0.25">
      <c r="A2424" s="9"/>
      <c r="B2424" s="9"/>
      <c r="C2424" s="9"/>
      <c r="D2424" s="9"/>
      <c r="E2424" s="9"/>
      <c r="F2424" s="9"/>
      <c r="G2424" s="100"/>
      <c r="H2424" s="100"/>
      <c r="I2424" s="100"/>
      <c r="J2424" s="100"/>
      <c r="K2424" s="100"/>
    </row>
    <row r="2425" spans="1:11" ht="20.100000000000001" customHeight="1" x14ac:dyDescent="0.25">
      <c r="A2425" s="99" t="s">
        <v>2288</v>
      </c>
      <c r="B2425" s="99"/>
      <c r="C2425" s="99"/>
      <c r="D2425" s="99"/>
      <c r="E2425" s="99"/>
      <c r="F2425" s="99"/>
      <c r="G2425" s="99"/>
      <c r="H2425" s="99"/>
      <c r="I2425" s="99"/>
      <c r="J2425" s="99"/>
      <c r="K2425" s="99"/>
    </row>
    <row r="2426" spans="1:11" ht="15" customHeight="1" x14ac:dyDescent="0.25">
      <c r="A2426" s="93" t="s">
        <v>3916</v>
      </c>
      <c r="B2426" s="93"/>
      <c r="C2426" s="93"/>
      <c r="D2426" s="94" t="s">
        <v>3</v>
      </c>
      <c r="E2426" s="94"/>
      <c r="F2426" s="23" t="s">
        <v>4</v>
      </c>
      <c r="G2426" s="94" t="s">
        <v>3894</v>
      </c>
      <c r="H2426" s="94"/>
      <c r="I2426" s="94" t="s">
        <v>3895</v>
      </c>
      <c r="J2426" s="94"/>
      <c r="K2426" s="23" t="s">
        <v>3896</v>
      </c>
    </row>
    <row r="2427" spans="1:11" ht="38.1" customHeight="1" x14ac:dyDescent="0.25">
      <c r="A2427" s="24" t="s">
        <v>3973</v>
      </c>
      <c r="B2427" s="95" t="s">
        <v>3974</v>
      </c>
      <c r="C2427" s="95"/>
      <c r="D2427" s="96" t="s">
        <v>20</v>
      </c>
      <c r="E2427" s="96"/>
      <c r="F2427" s="24" t="s">
        <v>3936</v>
      </c>
      <c r="G2427" s="97">
        <v>6.3E-3</v>
      </c>
      <c r="H2427" s="97"/>
      <c r="I2427" s="98">
        <v>94.61</v>
      </c>
      <c r="J2427" s="98"/>
      <c r="K2427" s="27">
        <f>TRUNC(TRUNC(G2427,8)*I2427,2)</f>
        <v>0.59</v>
      </c>
    </row>
    <row r="2428" spans="1:11" ht="38.1" customHeight="1" x14ac:dyDescent="0.25">
      <c r="A2428" s="24" t="s">
        <v>3975</v>
      </c>
      <c r="B2428" s="95" t="s">
        <v>3976</v>
      </c>
      <c r="C2428" s="95"/>
      <c r="D2428" s="96" t="s">
        <v>20</v>
      </c>
      <c r="E2428" s="96"/>
      <c r="F2428" s="24" t="s">
        <v>30</v>
      </c>
      <c r="G2428" s="97">
        <v>1.0200000000000001E-2</v>
      </c>
      <c r="H2428" s="97"/>
      <c r="I2428" s="98">
        <v>370.94</v>
      </c>
      <c r="J2428" s="98"/>
      <c r="K2428" s="27">
        <f>TRUNC(TRUNC(G2428,8)*I2428,2)</f>
        <v>3.78</v>
      </c>
    </row>
    <row r="2429" spans="1:11" ht="29.1" customHeight="1" x14ac:dyDescent="0.25">
      <c r="A2429" s="24" t="s">
        <v>3977</v>
      </c>
      <c r="B2429" s="95" t="s">
        <v>3978</v>
      </c>
      <c r="C2429" s="95"/>
      <c r="D2429" s="96" t="s">
        <v>20</v>
      </c>
      <c r="E2429" s="96"/>
      <c r="F2429" s="24" t="s">
        <v>3936</v>
      </c>
      <c r="G2429" s="97">
        <v>4.8999999999999998E-3</v>
      </c>
      <c r="H2429" s="97"/>
      <c r="I2429" s="98">
        <v>74.180000000000007</v>
      </c>
      <c r="J2429" s="98"/>
      <c r="K2429" s="27">
        <f>TRUNC(TRUNC(G2429,8)*I2429,2)</f>
        <v>0.36</v>
      </c>
    </row>
    <row r="2430" spans="1:11" ht="29.1" customHeight="1" x14ac:dyDescent="0.25">
      <c r="A2430" s="24" t="s">
        <v>3979</v>
      </c>
      <c r="B2430" s="95" t="s">
        <v>3980</v>
      </c>
      <c r="C2430" s="95"/>
      <c r="D2430" s="96" t="s">
        <v>20</v>
      </c>
      <c r="E2430" s="96"/>
      <c r="F2430" s="24" t="s">
        <v>30</v>
      </c>
      <c r="G2430" s="97">
        <v>5.5999999999999999E-3</v>
      </c>
      <c r="H2430" s="97"/>
      <c r="I2430" s="98">
        <v>166.79</v>
      </c>
      <c r="J2430" s="98"/>
      <c r="K2430" s="27">
        <f>TRUNC(TRUNC(G2430,8)*I2430,2)</f>
        <v>0.93</v>
      </c>
    </row>
    <row r="2431" spans="1:11" ht="18" customHeight="1" x14ac:dyDescent="0.25">
      <c r="A2431" s="9"/>
      <c r="B2431" s="9"/>
      <c r="C2431" s="9"/>
      <c r="D2431" s="9"/>
      <c r="E2431" s="9"/>
      <c r="F2431" s="9"/>
      <c r="G2431" s="91" t="s">
        <v>3919</v>
      </c>
      <c r="H2431" s="91"/>
      <c r="I2431" s="91"/>
      <c r="J2431" s="91"/>
      <c r="K2431" s="28">
        <f>SUM(K2427:K2430)</f>
        <v>5.66</v>
      </c>
    </row>
    <row r="2432" spans="1:11" ht="15" customHeight="1" x14ac:dyDescent="0.25">
      <c r="A2432" s="9"/>
      <c r="B2432" s="9"/>
      <c r="C2432" s="9"/>
      <c r="D2432" s="9"/>
      <c r="E2432" s="9"/>
      <c r="F2432" s="9"/>
      <c r="G2432" s="92" t="s">
        <v>3913</v>
      </c>
      <c r="H2432" s="92"/>
      <c r="I2432" s="92"/>
      <c r="J2432" s="92"/>
      <c r="K2432" s="29">
        <f>ROUND(SUM(K2431),2)</f>
        <v>5.66</v>
      </c>
    </row>
    <row r="2433" spans="1:11" ht="9.9499999999999993" customHeight="1" x14ac:dyDescent="0.25">
      <c r="A2433" s="9"/>
      <c r="B2433" s="9"/>
      <c r="C2433" s="9"/>
      <c r="D2433" s="9"/>
      <c r="E2433" s="9"/>
      <c r="F2433" s="9"/>
      <c r="G2433" s="100"/>
      <c r="H2433" s="100"/>
      <c r="I2433" s="100"/>
      <c r="J2433" s="100"/>
      <c r="K2433" s="100"/>
    </row>
    <row r="2434" spans="1:11" ht="20.100000000000001" customHeight="1" x14ac:dyDescent="0.25">
      <c r="A2434" s="99" t="s">
        <v>2289</v>
      </c>
      <c r="B2434" s="99"/>
      <c r="C2434" s="99"/>
      <c r="D2434" s="99"/>
      <c r="E2434" s="99"/>
      <c r="F2434" s="99"/>
      <c r="G2434" s="99"/>
      <c r="H2434" s="99"/>
      <c r="I2434" s="99"/>
      <c r="J2434" s="99"/>
      <c r="K2434" s="99"/>
    </row>
    <row r="2435" spans="1:11" ht="15" customHeight="1" x14ac:dyDescent="0.25">
      <c r="A2435" s="93" t="s">
        <v>3916</v>
      </c>
      <c r="B2435" s="93"/>
      <c r="C2435" s="93"/>
      <c r="D2435" s="94" t="s">
        <v>3</v>
      </c>
      <c r="E2435" s="94"/>
      <c r="F2435" s="23" t="s">
        <v>4</v>
      </c>
      <c r="G2435" s="94" t="s">
        <v>3894</v>
      </c>
      <c r="H2435" s="94"/>
      <c r="I2435" s="94" t="s">
        <v>3895</v>
      </c>
      <c r="J2435" s="94"/>
      <c r="K2435" s="23" t="s">
        <v>3896</v>
      </c>
    </row>
    <row r="2436" spans="1:11" ht="38.1" customHeight="1" x14ac:dyDescent="0.25">
      <c r="A2436" s="24" t="s">
        <v>3973</v>
      </c>
      <c r="B2436" s="95" t="s">
        <v>3974</v>
      </c>
      <c r="C2436" s="95"/>
      <c r="D2436" s="96" t="s">
        <v>20</v>
      </c>
      <c r="E2436" s="96"/>
      <c r="F2436" s="24" t="s">
        <v>3936</v>
      </c>
      <c r="G2436" s="97">
        <v>1.2999999999999999E-3</v>
      </c>
      <c r="H2436" s="97"/>
      <c r="I2436" s="98">
        <v>94.61</v>
      </c>
      <c r="J2436" s="98"/>
      <c r="K2436" s="27">
        <f>TRUNC(TRUNC(G2436,8)*I2436,2)</f>
        <v>0.12</v>
      </c>
    </row>
    <row r="2437" spans="1:11" ht="38.1" customHeight="1" x14ac:dyDescent="0.25">
      <c r="A2437" s="24" t="s">
        <v>3975</v>
      </c>
      <c r="B2437" s="95" t="s">
        <v>3976</v>
      </c>
      <c r="C2437" s="95"/>
      <c r="D2437" s="96" t="s">
        <v>20</v>
      </c>
      <c r="E2437" s="96"/>
      <c r="F2437" s="24" t="s">
        <v>30</v>
      </c>
      <c r="G2437" s="97">
        <v>3.0999999999999999E-3</v>
      </c>
      <c r="H2437" s="97"/>
      <c r="I2437" s="98">
        <v>370.94</v>
      </c>
      <c r="J2437" s="98"/>
      <c r="K2437" s="27">
        <f>TRUNC(TRUNC(G2437,8)*I2437,2)</f>
        <v>1.1399999999999999</v>
      </c>
    </row>
    <row r="2438" spans="1:11" ht="18" customHeight="1" x14ac:dyDescent="0.25">
      <c r="A2438" s="9"/>
      <c r="B2438" s="9"/>
      <c r="C2438" s="9"/>
      <c r="D2438" s="9"/>
      <c r="E2438" s="9"/>
      <c r="F2438" s="9"/>
      <c r="G2438" s="91" t="s">
        <v>3919</v>
      </c>
      <c r="H2438" s="91"/>
      <c r="I2438" s="91"/>
      <c r="J2438" s="91"/>
      <c r="K2438" s="28">
        <f>SUM(K2436:K2437)</f>
        <v>1.2599999999999998</v>
      </c>
    </row>
    <row r="2439" spans="1:11" ht="15" customHeight="1" x14ac:dyDescent="0.25">
      <c r="A2439" s="9"/>
      <c r="B2439" s="9"/>
      <c r="C2439" s="9"/>
      <c r="D2439" s="9"/>
      <c r="E2439" s="9"/>
      <c r="F2439" s="9"/>
      <c r="G2439" s="92" t="s">
        <v>3913</v>
      </c>
      <c r="H2439" s="92"/>
      <c r="I2439" s="92"/>
      <c r="J2439" s="92"/>
      <c r="K2439" s="29">
        <f>ROUND(SUM(K2438),2)</f>
        <v>1.26</v>
      </c>
    </row>
    <row r="2440" spans="1:11" ht="9.9499999999999993" customHeight="1" x14ac:dyDescent="0.25">
      <c r="A2440" s="9"/>
      <c r="B2440" s="9"/>
      <c r="C2440" s="9"/>
      <c r="D2440" s="9"/>
      <c r="E2440" s="9"/>
      <c r="F2440" s="9"/>
      <c r="G2440" s="100"/>
      <c r="H2440" s="100"/>
      <c r="I2440" s="100"/>
      <c r="J2440" s="100"/>
      <c r="K2440" s="100"/>
    </row>
    <row r="2441" spans="1:11" ht="20.100000000000001" customHeight="1" x14ac:dyDescent="0.25">
      <c r="A2441" s="99" t="s">
        <v>2290</v>
      </c>
      <c r="B2441" s="99"/>
      <c r="C2441" s="99"/>
      <c r="D2441" s="99"/>
      <c r="E2441" s="99"/>
      <c r="F2441" s="99"/>
      <c r="G2441" s="99"/>
      <c r="H2441" s="99"/>
      <c r="I2441" s="99"/>
      <c r="J2441" s="99"/>
      <c r="K2441" s="99"/>
    </row>
    <row r="2442" spans="1:11" ht="15" customHeight="1" x14ac:dyDescent="0.25">
      <c r="A2442" s="93" t="s">
        <v>3916</v>
      </c>
      <c r="B2442" s="93"/>
      <c r="C2442" s="93"/>
      <c r="D2442" s="94" t="s">
        <v>3</v>
      </c>
      <c r="E2442" s="94"/>
      <c r="F2442" s="23" t="s">
        <v>4</v>
      </c>
      <c r="G2442" s="94" t="s">
        <v>3894</v>
      </c>
      <c r="H2442" s="94"/>
      <c r="I2442" s="94" t="s">
        <v>3895</v>
      </c>
      <c r="J2442" s="94"/>
      <c r="K2442" s="23" t="s">
        <v>3896</v>
      </c>
    </row>
    <row r="2443" spans="1:11" ht="38.1" customHeight="1" x14ac:dyDescent="0.25">
      <c r="A2443" s="24" t="s">
        <v>3973</v>
      </c>
      <c r="B2443" s="95" t="s">
        <v>3974</v>
      </c>
      <c r="C2443" s="95"/>
      <c r="D2443" s="96" t="s">
        <v>20</v>
      </c>
      <c r="E2443" s="96"/>
      <c r="F2443" s="24" t="s">
        <v>3936</v>
      </c>
      <c r="G2443" s="97">
        <v>5.0000000000000001E-4</v>
      </c>
      <c r="H2443" s="97"/>
      <c r="I2443" s="98">
        <v>94.61</v>
      </c>
      <c r="J2443" s="98"/>
      <c r="K2443" s="27">
        <f>TRUNC(TRUNC(G2443,8)*I2443,2)</f>
        <v>0.04</v>
      </c>
    </row>
    <row r="2444" spans="1:11" ht="38.1" customHeight="1" x14ac:dyDescent="0.25">
      <c r="A2444" s="24" t="s">
        <v>3975</v>
      </c>
      <c r="B2444" s="95" t="s">
        <v>3976</v>
      </c>
      <c r="C2444" s="95"/>
      <c r="D2444" s="96" t="s">
        <v>20</v>
      </c>
      <c r="E2444" s="96"/>
      <c r="F2444" s="24" t="s">
        <v>30</v>
      </c>
      <c r="G2444" s="97">
        <v>1.1999999999999999E-3</v>
      </c>
      <c r="H2444" s="97"/>
      <c r="I2444" s="98">
        <v>370.94</v>
      </c>
      <c r="J2444" s="98"/>
      <c r="K2444" s="27">
        <f>TRUNC(TRUNC(G2444,8)*I2444,2)</f>
        <v>0.44</v>
      </c>
    </row>
    <row r="2445" spans="1:11" ht="18" customHeight="1" x14ac:dyDescent="0.25">
      <c r="A2445" s="9"/>
      <c r="B2445" s="9"/>
      <c r="C2445" s="9"/>
      <c r="D2445" s="9"/>
      <c r="E2445" s="9"/>
      <c r="F2445" s="9"/>
      <c r="G2445" s="91" t="s">
        <v>3919</v>
      </c>
      <c r="H2445" s="91"/>
      <c r="I2445" s="91"/>
      <c r="J2445" s="91"/>
      <c r="K2445" s="28">
        <f>SUM(K2443:K2444)</f>
        <v>0.48</v>
      </c>
    </row>
    <row r="2446" spans="1:11" ht="15" customHeight="1" x14ac:dyDescent="0.25">
      <c r="A2446" s="9"/>
      <c r="B2446" s="9"/>
      <c r="C2446" s="9"/>
      <c r="D2446" s="9"/>
      <c r="E2446" s="9"/>
      <c r="F2446" s="9"/>
      <c r="G2446" s="92" t="s">
        <v>3913</v>
      </c>
      <c r="H2446" s="92"/>
      <c r="I2446" s="92"/>
      <c r="J2446" s="92"/>
      <c r="K2446" s="29">
        <f>ROUND(SUM(K2445),2)</f>
        <v>0.48</v>
      </c>
    </row>
    <row r="2447" spans="1:11" ht="9.9499999999999993" customHeight="1" x14ac:dyDescent="0.25">
      <c r="A2447" s="9"/>
      <c r="B2447" s="9"/>
      <c r="C2447" s="9"/>
      <c r="D2447" s="9"/>
      <c r="E2447" s="9"/>
      <c r="F2447" s="9"/>
      <c r="G2447" s="100"/>
      <c r="H2447" s="100"/>
      <c r="I2447" s="100"/>
      <c r="J2447" s="100"/>
      <c r="K2447" s="100"/>
    </row>
    <row r="2448" spans="1:11" ht="20.100000000000001" customHeight="1" x14ac:dyDescent="0.25">
      <c r="A2448" s="99" t="s">
        <v>2291</v>
      </c>
      <c r="B2448" s="99"/>
      <c r="C2448" s="99"/>
      <c r="D2448" s="99"/>
      <c r="E2448" s="99"/>
      <c r="F2448" s="99"/>
      <c r="G2448" s="99"/>
      <c r="H2448" s="99"/>
      <c r="I2448" s="99"/>
      <c r="J2448" s="99"/>
      <c r="K2448" s="99"/>
    </row>
    <row r="2449" spans="1:11" ht="15" customHeight="1" x14ac:dyDescent="0.25">
      <c r="A2449" s="93" t="s">
        <v>3981</v>
      </c>
      <c r="B2449" s="93"/>
      <c r="C2449" s="93"/>
      <c r="D2449" s="94" t="s">
        <v>3</v>
      </c>
      <c r="E2449" s="94"/>
      <c r="F2449" s="23" t="s">
        <v>4</v>
      </c>
      <c r="G2449" s="94" t="s">
        <v>3894</v>
      </c>
      <c r="H2449" s="94"/>
      <c r="I2449" s="94" t="s">
        <v>3895</v>
      </c>
      <c r="J2449" s="94"/>
      <c r="K2449" s="23" t="s">
        <v>3896</v>
      </c>
    </row>
    <row r="2450" spans="1:11" ht="21" customHeight="1" x14ac:dyDescent="0.25">
      <c r="A2450" s="24" t="s">
        <v>70</v>
      </c>
      <c r="B2450" s="95" t="s">
        <v>3982</v>
      </c>
      <c r="C2450" s="95"/>
      <c r="D2450" s="96" t="s">
        <v>25</v>
      </c>
      <c r="E2450" s="96"/>
      <c r="F2450" s="24" t="s">
        <v>61</v>
      </c>
      <c r="G2450" s="97">
        <v>1</v>
      </c>
      <c r="H2450" s="97"/>
      <c r="I2450" s="98">
        <v>28.42</v>
      </c>
      <c r="J2450" s="98"/>
      <c r="K2450" s="27">
        <f>ROUND(ROUND(G2450,8)*I2450,2)</f>
        <v>28.42</v>
      </c>
    </row>
    <row r="2451" spans="1:11" ht="15" customHeight="1" x14ac:dyDescent="0.25">
      <c r="A2451" s="9"/>
      <c r="B2451" s="9"/>
      <c r="C2451" s="9"/>
      <c r="D2451" s="9"/>
      <c r="E2451" s="9"/>
      <c r="F2451" s="9"/>
      <c r="G2451" s="91" t="s">
        <v>3983</v>
      </c>
      <c r="H2451" s="91"/>
      <c r="I2451" s="91"/>
      <c r="J2451" s="91"/>
      <c r="K2451" s="28">
        <f>SUM(K2450:K2450)</f>
        <v>28.42</v>
      </c>
    </row>
    <row r="2452" spans="1:11" ht="15" customHeight="1" x14ac:dyDescent="0.25">
      <c r="A2452" s="9"/>
      <c r="B2452" s="9"/>
      <c r="C2452" s="9"/>
      <c r="D2452" s="9"/>
      <c r="E2452" s="9"/>
      <c r="F2452" s="9"/>
      <c r="G2452" s="92" t="s">
        <v>3913</v>
      </c>
      <c r="H2452" s="92"/>
      <c r="I2452" s="92"/>
      <c r="J2452" s="92"/>
      <c r="K2452" s="29">
        <f>ROUND(SUM(K2451),2)</f>
        <v>28.42</v>
      </c>
    </row>
    <row r="2453" spans="1:11" ht="9.9499999999999993" customHeight="1" x14ac:dyDescent="0.25">
      <c r="A2453" s="9"/>
      <c r="B2453" s="9"/>
      <c r="C2453" s="9"/>
      <c r="D2453" s="9"/>
      <c r="E2453" s="9"/>
      <c r="F2453" s="9"/>
      <c r="G2453" s="100"/>
      <c r="H2453" s="100"/>
      <c r="I2453" s="100"/>
      <c r="J2453" s="100"/>
      <c r="K2453" s="100"/>
    </row>
    <row r="2454" spans="1:11" ht="20.100000000000001" customHeight="1" x14ac:dyDescent="0.25">
      <c r="A2454" s="99" t="s">
        <v>2292</v>
      </c>
      <c r="B2454" s="99"/>
      <c r="C2454" s="99"/>
      <c r="D2454" s="99"/>
      <c r="E2454" s="99"/>
      <c r="F2454" s="99"/>
      <c r="G2454" s="99"/>
      <c r="H2454" s="99"/>
      <c r="I2454" s="99"/>
      <c r="J2454" s="99"/>
      <c r="K2454" s="99"/>
    </row>
    <row r="2455" spans="1:11" ht="15" customHeight="1" x14ac:dyDescent="0.25">
      <c r="A2455" s="93" t="s">
        <v>3916</v>
      </c>
      <c r="B2455" s="93"/>
      <c r="C2455" s="93"/>
      <c r="D2455" s="94" t="s">
        <v>3</v>
      </c>
      <c r="E2455" s="94"/>
      <c r="F2455" s="23" t="s">
        <v>4</v>
      </c>
      <c r="G2455" s="94" t="s">
        <v>3894</v>
      </c>
      <c r="H2455" s="94"/>
      <c r="I2455" s="94" t="s">
        <v>3895</v>
      </c>
      <c r="J2455" s="94"/>
      <c r="K2455" s="23" t="s">
        <v>3896</v>
      </c>
    </row>
    <row r="2456" spans="1:11" ht="38.1" customHeight="1" x14ac:dyDescent="0.25">
      <c r="A2456" s="24" t="s">
        <v>3973</v>
      </c>
      <c r="B2456" s="95" t="s">
        <v>3974</v>
      </c>
      <c r="C2456" s="95"/>
      <c r="D2456" s="96" t="s">
        <v>20</v>
      </c>
      <c r="E2456" s="96"/>
      <c r="F2456" s="24" t="s">
        <v>3936</v>
      </c>
      <c r="G2456" s="97">
        <v>1.2999999999999999E-3</v>
      </c>
      <c r="H2456" s="97"/>
      <c r="I2456" s="98">
        <v>94.61</v>
      </c>
      <c r="J2456" s="98"/>
      <c r="K2456" s="27">
        <f>TRUNC(TRUNC(G2456,8)*I2456,2)</f>
        <v>0.12</v>
      </c>
    </row>
    <row r="2457" spans="1:11" ht="38.1" customHeight="1" x14ac:dyDescent="0.25">
      <c r="A2457" s="24" t="s">
        <v>3975</v>
      </c>
      <c r="B2457" s="95" t="s">
        <v>3976</v>
      </c>
      <c r="C2457" s="95"/>
      <c r="D2457" s="96" t="s">
        <v>20</v>
      </c>
      <c r="E2457" s="96"/>
      <c r="F2457" s="24" t="s">
        <v>30</v>
      </c>
      <c r="G2457" s="97">
        <v>3.0999999999999999E-3</v>
      </c>
      <c r="H2457" s="97"/>
      <c r="I2457" s="98">
        <v>370.94</v>
      </c>
      <c r="J2457" s="98"/>
      <c r="K2457" s="27">
        <f>TRUNC(TRUNC(G2457,8)*I2457,2)</f>
        <v>1.1399999999999999</v>
      </c>
    </row>
    <row r="2458" spans="1:11" ht="18" customHeight="1" x14ac:dyDescent="0.25">
      <c r="A2458" s="9"/>
      <c r="B2458" s="9"/>
      <c r="C2458" s="9"/>
      <c r="D2458" s="9"/>
      <c r="E2458" s="9"/>
      <c r="F2458" s="9"/>
      <c r="G2458" s="91" t="s">
        <v>3919</v>
      </c>
      <c r="H2458" s="91"/>
      <c r="I2458" s="91"/>
      <c r="J2458" s="91"/>
      <c r="K2458" s="28">
        <f>SUM(K2456:K2457)</f>
        <v>1.2599999999999998</v>
      </c>
    </row>
    <row r="2459" spans="1:11" ht="15" customHeight="1" x14ac:dyDescent="0.25">
      <c r="A2459" s="9"/>
      <c r="B2459" s="9"/>
      <c r="C2459" s="9"/>
      <c r="D2459" s="9"/>
      <c r="E2459" s="9"/>
      <c r="F2459" s="9"/>
      <c r="G2459" s="92" t="s">
        <v>3913</v>
      </c>
      <c r="H2459" s="92"/>
      <c r="I2459" s="92"/>
      <c r="J2459" s="92"/>
      <c r="K2459" s="29">
        <f>ROUND(SUM(K2458),2)</f>
        <v>1.26</v>
      </c>
    </row>
    <row r="2460" spans="1:11" ht="9.9499999999999993" customHeight="1" x14ac:dyDescent="0.25">
      <c r="A2460" s="9"/>
      <c r="B2460" s="9"/>
      <c r="C2460" s="9"/>
      <c r="D2460" s="9"/>
      <c r="E2460" s="9"/>
      <c r="F2460" s="9"/>
      <c r="G2460" s="100"/>
      <c r="H2460" s="100"/>
      <c r="I2460" s="100"/>
      <c r="J2460" s="100"/>
      <c r="K2460" s="100"/>
    </row>
    <row r="2461" spans="1:11" ht="20.100000000000001" customHeight="1" x14ac:dyDescent="0.25">
      <c r="A2461" s="99" t="s">
        <v>2293</v>
      </c>
      <c r="B2461" s="99"/>
      <c r="C2461" s="99"/>
      <c r="D2461" s="99"/>
      <c r="E2461" s="99"/>
      <c r="F2461" s="99"/>
      <c r="G2461" s="99"/>
      <c r="H2461" s="99"/>
      <c r="I2461" s="99"/>
      <c r="J2461" s="99"/>
      <c r="K2461" s="99"/>
    </row>
    <row r="2462" spans="1:11" ht="12.95" customHeight="1" x14ac:dyDescent="0.25">
      <c r="A2462" s="107" t="s">
        <v>3984</v>
      </c>
      <c r="B2462" s="107"/>
      <c r="C2462" s="107"/>
      <c r="D2462" s="108" t="s">
        <v>3985</v>
      </c>
      <c r="E2462" s="87" t="s">
        <v>3986</v>
      </c>
      <c r="F2462" s="87"/>
      <c r="G2462" s="87" t="s">
        <v>3987</v>
      </c>
      <c r="H2462" s="87"/>
      <c r="I2462" s="87"/>
      <c r="J2462" s="87"/>
      <c r="K2462" s="87" t="s">
        <v>3988</v>
      </c>
    </row>
    <row r="2463" spans="1:11" ht="12" customHeight="1" x14ac:dyDescent="0.25">
      <c r="A2463" s="107"/>
      <c r="B2463" s="107"/>
      <c r="C2463" s="107"/>
      <c r="D2463" s="108"/>
      <c r="E2463" s="23" t="s">
        <v>3989</v>
      </c>
      <c r="F2463" s="23" t="s">
        <v>3990</v>
      </c>
      <c r="G2463" s="94" t="s">
        <v>3989</v>
      </c>
      <c r="H2463" s="94"/>
      <c r="I2463" s="94" t="s">
        <v>3990</v>
      </c>
      <c r="J2463" s="94"/>
      <c r="K2463" s="87"/>
    </row>
    <row r="2464" spans="1:11" ht="15" customHeight="1" x14ac:dyDescent="0.25">
      <c r="A2464" s="6" t="s">
        <v>3991</v>
      </c>
      <c r="B2464" s="104" t="s">
        <v>3992</v>
      </c>
      <c r="C2464" s="104"/>
      <c r="D2464" s="31">
        <v>1</v>
      </c>
      <c r="E2464" s="32">
        <v>0.34</v>
      </c>
      <c r="F2464" s="32">
        <v>0.66</v>
      </c>
      <c r="G2464" s="105">
        <v>355.46550000000002</v>
      </c>
      <c r="H2464" s="105"/>
      <c r="I2464" s="105">
        <v>95.872399999999999</v>
      </c>
      <c r="J2464" s="105"/>
      <c r="K2464" s="33">
        <f>ROUND(D2464*(ROUND(E2464*G2464,4)+ROUND(F2464*I2464,4)),4)</f>
        <v>184.13409999999999</v>
      </c>
    </row>
    <row r="2465" spans="1:11" ht="15" customHeight="1" x14ac:dyDescent="0.25">
      <c r="A2465" s="6" t="s">
        <v>3993</v>
      </c>
      <c r="B2465" s="104" t="s">
        <v>3994</v>
      </c>
      <c r="C2465" s="104"/>
      <c r="D2465" s="31">
        <v>1</v>
      </c>
      <c r="E2465" s="32">
        <v>1</v>
      </c>
      <c r="F2465" s="32">
        <v>0</v>
      </c>
      <c r="G2465" s="105">
        <v>365.3972</v>
      </c>
      <c r="H2465" s="105"/>
      <c r="I2465" s="105">
        <v>147.8879</v>
      </c>
      <c r="J2465" s="105"/>
      <c r="K2465" s="33">
        <f>ROUND(D2465*(ROUND(E2465*G2465,4)+ROUND(F2465*I2465,4)),4)</f>
        <v>365.3972</v>
      </c>
    </row>
    <row r="2466" spans="1:11" ht="15" customHeight="1" x14ac:dyDescent="0.25">
      <c r="A2466" s="6" t="s">
        <v>3995</v>
      </c>
      <c r="B2466" s="104" t="s">
        <v>3996</v>
      </c>
      <c r="C2466" s="104"/>
      <c r="D2466" s="31">
        <v>1</v>
      </c>
      <c r="E2466" s="32">
        <v>0.97</v>
      </c>
      <c r="F2466" s="32">
        <v>0.03</v>
      </c>
      <c r="G2466" s="105">
        <v>324.64210000000003</v>
      </c>
      <c r="H2466" s="105"/>
      <c r="I2466" s="105">
        <v>159.20740000000001</v>
      </c>
      <c r="J2466" s="105"/>
      <c r="K2466" s="33">
        <f>ROUND(D2466*(ROUND(E2466*G2466,4)+ROUND(F2466*I2466,4)),4)</f>
        <v>319.67899999999997</v>
      </c>
    </row>
    <row r="2467" spans="1:11" ht="15.95" customHeight="1" x14ac:dyDescent="0.25">
      <c r="A2467" s="6" t="s">
        <v>3997</v>
      </c>
      <c r="B2467" s="104" t="s">
        <v>3998</v>
      </c>
      <c r="C2467" s="104"/>
      <c r="D2467" s="31">
        <v>1</v>
      </c>
      <c r="E2467" s="32">
        <v>0.79</v>
      </c>
      <c r="F2467" s="32">
        <v>0.21</v>
      </c>
      <c r="G2467" s="105">
        <v>284.72230000000002</v>
      </c>
      <c r="H2467" s="105"/>
      <c r="I2467" s="105">
        <v>125.70480000000001</v>
      </c>
      <c r="J2467" s="105"/>
      <c r="K2467" s="33">
        <f>ROUND(D2467*(ROUND(E2467*G2467,4)+ROUND(F2467*I2467,4)),4)</f>
        <v>251.32859999999999</v>
      </c>
    </row>
    <row r="2468" spans="1:11" ht="15" customHeight="1" x14ac:dyDescent="0.25">
      <c r="A2468" s="1"/>
      <c r="B2468" s="1"/>
      <c r="C2468" s="1"/>
      <c r="D2468" s="1"/>
      <c r="E2468" s="1"/>
      <c r="F2468" s="1"/>
      <c r="G2468" s="85" t="s">
        <v>3999</v>
      </c>
      <c r="H2468" s="85"/>
      <c r="I2468" s="85"/>
      <c r="J2468" s="85"/>
      <c r="K2468" s="34">
        <f>SUM(K2463:K2467)</f>
        <v>1120.5389</v>
      </c>
    </row>
    <row r="2469" spans="1:11" ht="20.100000000000001" customHeight="1" x14ac:dyDescent="0.25">
      <c r="A2469" s="106" t="s">
        <v>4000</v>
      </c>
      <c r="B2469" s="106"/>
      <c r="C2469" s="106"/>
      <c r="D2469" s="106"/>
      <c r="E2469" s="106"/>
      <c r="F2469" s="2" t="s">
        <v>4</v>
      </c>
      <c r="G2469" s="87" t="s">
        <v>4001</v>
      </c>
      <c r="H2469" s="87"/>
      <c r="I2469" s="87" t="s">
        <v>4002</v>
      </c>
      <c r="J2469" s="87"/>
      <c r="K2469" s="2" t="s">
        <v>3988</v>
      </c>
    </row>
    <row r="2470" spans="1:11" ht="15" customHeight="1" x14ac:dyDescent="0.25">
      <c r="A2470" s="6" t="s">
        <v>4003</v>
      </c>
      <c r="B2470" s="101" t="s">
        <v>4004</v>
      </c>
      <c r="C2470" s="101"/>
      <c r="D2470" s="101"/>
      <c r="E2470" s="101"/>
      <c r="F2470" s="6" t="s">
        <v>3940</v>
      </c>
      <c r="G2470" s="114">
        <v>1</v>
      </c>
      <c r="H2470" s="114"/>
      <c r="I2470" s="115">
        <v>22.527200000000001</v>
      </c>
      <c r="J2470" s="115"/>
      <c r="K2470" s="35">
        <f>ROUND(ROUND(G2470,5)*I2470,4)</f>
        <v>22.527200000000001</v>
      </c>
    </row>
    <row r="2471" spans="1:11" ht="15" customHeight="1" x14ac:dyDescent="0.25">
      <c r="A2471" s="1"/>
      <c r="B2471" s="1"/>
      <c r="C2471" s="1"/>
      <c r="D2471" s="1"/>
      <c r="E2471" s="1"/>
      <c r="F2471" s="1"/>
      <c r="G2471" s="85" t="s">
        <v>4005</v>
      </c>
      <c r="H2471" s="85"/>
      <c r="I2471" s="85"/>
      <c r="J2471" s="85"/>
      <c r="K2471" s="36">
        <f>SUM(K2470:K2470)</f>
        <v>22.527200000000001</v>
      </c>
    </row>
    <row r="2472" spans="1:11" ht="15" customHeight="1" x14ac:dyDescent="0.25">
      <c r="A2472" s="9"/>
      <c r="B2472" s="9"/>
      <c r="C2472" s="9"/>
      <c r="D2472" s="9"/>
      <c r="E2472" s="9"/>
      <c r="F2472" s="9"/>
      <c r="G2472" s="92" t="s">
        <v>4006</v>
      </c>
      <c r="H2472" s="92"/>
      <c r="I2472" s="92"/>
      <c r="J2472" s="92"/>
      <c r="K2472" s="33">
        <f>SUM(K2468,K2471)</f>
        <v>1143.0661</v>
      </c>
    </row>
    <row r="2473" spans="1:11" ht="15" customHeight="1" x14ac:dyDescent="0.25">
      <c r="A2473" s="9"/>
      <c r="B2473" s="9"/>
      <c r="C2473" s="9"/>
      <c r="D2473" s="9"/>
      <c r="E2473" s="9"/>
      <c r="F2473" s="9"/>
      <c r="G2473" s="92" t="s">
        <v>4007</v>
      </c>
      <c r="H2473" s="92"/>
      <c r="I2473" s="92"/>
      <c r="J2473" s="92"/>
      <c r="K2473" s="37">
        <v>113.18</v>
      </c>
    </row>
    <row r="2474" spans="1:11" ht="15" customHeight="1" x14ac:dyDescent="0.25">
      <c r="A2474" s="9"/>
      <c r="B2474" s="9"/>
      <c r="C2474" s="9"/>
      <c r="D2474" s="9"/>
      <c r="E2474" s="9"/>
      <c r="F2474" s="9"/>
      <c r="G2474" s="92" t="s">
        <v>4008</v>
      </c>
      <c r="H2474" s="92"/>
      <c r="I2474" s="92"/>
      <c r="J2474" s="92"/>
      <c r="K2474" s="33">
        <f>ROUND(K2472/K2473,4)</f>
        <v>10.099500000000001</v>
      </c>
    </row>
    <row r="2475" spans="1:11" ht="15" customHeight="1" x14ac:dyDescent="0.25">
      <c r="A2475" s="9"/>
      <c r="B2475" s="9"/>
      <c r="C2475" s="9"/>
      <c r="D2475" s="9"/>
      <c r="E2475" s="9"/>
      <c r="F2475" s="9"/>
      <c r="G2475" s="92" t="s">
        <v>4009</v>
      </c>
      <c r="H2475" s="92"/>
      <c r="I2475" s="92"/>
      <c r="J2475" s="92"/>
      <c r="K2475" s="33">
        <f>ROUND(K2474*0.00746,4)</f>
        <v>7.5300000000000006E-2</v>
      </c>
    </row>
    <row r="2476" spans="1:11" ht="20.100000000000001" customHeight="1" x14ac:dyDescent="0.25">
      <c r="A2476" s="106" t="s">
        <v>4010</v>
      </c>
      <c r="B2476" s="106"/>
      <c r="C2476" s="106"/>
      <c r="D2476" s="106"/>
      <c r="E2476" s="106"/>
      <c r="F2476" s="2" t="s">
        <v>4</v>
      </c>
      <c r="G2476" s="87" t="s">
        <v>4001</v>
      </c>
      <c r="H2476" s="87"/>
      <c r="I2476" s="87" t="s">
        <v>3895</v>
      </c>
      <c r="J2476" s="87"/>
      <c r="K2476" s="2" t="s">
        <v>4011</v>
      </c>
    </row>
    <row r="2477" spans="1:11" ht="15" customHeight="1" x14ac:dyDescent="0.25">
      <c r="A2477" s="6" t="s">
        <v>4012</v>
      </c>
      <c r="B2477" s="104" t="s">
        <v>4013</v>
      </c>
      <c r="C2477" s="104"/>
      <c r="D2477" s="104"/>
      <c r="E2477" s="104"/>
      <c r="F2477" s="6" t="s">
        <v>77</v>
      </c>
      <c r="G2477" s="113">
        <v>1</v>
      </c>
      <c r="H2477" s="113"/>
      <c r="I2477" s="105">
        <v>195.03</v>
      </c>
      <c r="J2477" s="105"/>
      <c r="K2477" s="33">
        <f>ROUND(ROUND(G2477,5)*I2477,4)</f>
        <v>195.03</v>
      </c>
    </row>
    <row r="2478" spans="1:11" ht="15" customHeight="1" x14ac:dyDescent="0.25">
      <c r="A2478" s="1"/>
      <c r="B2478" s="1"/>
      <c r="C2478" s="1"/>
      <c r="D2478" s="1"/>
      <c r="E2478" s="1"/>
      <c r="F2478" s="1"/>
      <c r="G2478" s="85" t="s">
        <v>4014</v>
      </c>
      <c r="H2478" s="85"/>
      <c r="I2478" s="85"/>
      <c r="J2478" s="85"/>
      <c r="K2478" s="34">
        <f>SUM(K2477:K2477)</f>
        <v>195.03</v>
      </c>
    </row>
    <row r="2479" spans="1:11" ht="15" customHeight="1" x14ac:dyDescent="0.25">
      <c r="A2479" s="106" t="s">
        <v>4015</v>
      </c>
      <c r="B2479" s="106"/>
      <c r="C2479" s="106"/>
      <c r="D2479" s="23" t="s">
        <v>4016</v>
      </c>
      <c r="E2479" s="94" t="s">
        <v>4017</v>
      </c>
      <c r="F2479" s="94"/>
      <c r="G2479" s="94" t="s">
        <v>4001</v>
      </c>
      <c r="H2479" s="94"/>
      <c r="I2479" s="94" t="s">
        <v>3895</v>
      </c>
      <c r="J2479" s="94"/>
      <c r="K2479" s="23" t="s">
        <v>4011</v>
      </c>
    </row>
    <row r="2480" spans="1:11" ht="20.100000000000001" customHeight="1" x14ac:dyDescent="0.25">
      <c r="A2480" s="38" t="s">
        <v>4012</v>
      </c>
      <c r="B2480" s="109" t="s">
        <v>4018</v>
      </c>
      <c r="C2480" s="109"/>
      <c r="D2480" s="38" t="s">
        <v>4019</v>
      </c>
      <c r="E2480" s="110" t="s">
        <v>4020</v>
      </c>
      <c r="F2480" s="110"/>
      <c r="G2480" s="111">
        <v>2.2000000000000002</v>
      </c>
      <c r="H2480" s="111"/>
      <c r="I2480" s="112">
        <v>3.47</v>
      </c>
      <c r="J2480" s="112"/>
      <c r="K2480" s="41">
        <f>ROUND(ROUND(G2480,5)*I2480,4)</f>
        <v>7.6340000000000003</v>
      </c>
    </row>
    <row r="2481" spans="1:11" ht="15" customHeight="1" x14ac:dyDescent="0.25">
      <c r="A2481" s="1"/>
      <c r="B2481" s="1"/>
      <c r="C2481" s="1"/>
      <c r="D2481" s="1"/>
      <c r="E2481" s="1"/>
      <c r="F2481" s="1"/>
      <c r="G2481" s="85" t="s">
        <v>4021</v>
      </c>
      <c r="H2481" s="85"/>
      <c r="I2481" s="85"/>
      <c r="J2481" s="85"/>
      <c r="K2481" s="33">
        <f>SUM(K2480:K2480)</f>
        <v>7.6340000000000003</v>
      </c>
    </row>
    <row r="2482" spans="1:11" ht="12.95" customHeight="1" x14ac:dyDescent="0.25">
      <c r="A2482" s="106" t="s">
        <v>4022</v>
      </c>
      <c r="B2482" s="106"/>
      <c r="C2482" s="94" t="s">
        <v>4023</v>
      </c>
      <c r="D2482" s="94" t="s">
        <v>5</v>
      </c>
      <c r="E2482" s="94" t="s">
        <v>4024</v>
      </c>
      <c r="F2482" s="94"/>
      <c r="G2482" s="94" t="s">
        <v>4025</v>
      </c>
      <c r="H2482" s="94"/>
      <c r="I2482" s="94" t="s">
        <v>2086</v>
      </c>
      <c r="J2482" s="94"/>
      <c r="K2482" s="94" t="s">
        <v>4011</v>
      </c>
    </row>
    <row r="2483" spans="1:11" ht="12" customHeight="1" x14ac:dyDescent="0.25">
      <c r="A2483" s="106"/>
      <c r="B2483" s="106"/>
      <c r="C2483" s="94"/>
      <c r="D2483" s="94"/>
      <c r="E2483" s="23" t="s">
        <v>2092</v>
      </c>
      <c r="F2483" s="23" t="s">
        <v>4026</v>
      </c>
      <c r="G2483" s="23" t="s">
        <v>2092</v>
      </c>
      <c r="H2483" s="23" t="s">
        <v>4026</v>
      </c>
      <c r="I2483" s="23" t="s">
        <v>2092</v>
      </c>
      <c r="J2483" s="23" t="s">
        <v>4026</v>
      </c>
      <c r="K2483" s="94"/>
    </row>
    <row r="2484" spans="1:11" ht="27.95" customHeight="1" x14ac:dyDescent="0.25">
      <c r="A2484" s="38" t="s">
        <v>4012</v>
      </c>
      <c r="B2484" s="39" t="s">
        <v>4018</v>
      </c>
      <c r="C2484" s="38" t="s">
        <v>4027</v>
      </c>
      <c r="D2484" s="40">
        <v>2.2000000000000002</v>
      </c>
      <c r="E2484" s="42">
        <v>0</v>
      </c>
      <c r="F2484" s="43">
        <v>1.25</v>
      </c>
      <c r="G2484" s="42">
        <v>0</v>
      </c>
      <c r="H2484" s="43">
        <v>1</v>
      </c>
      <c r="I2484" s="42">
        <v>0</v>
      </c>
      <c r="J2484" s="43">
        <v>0.82</v>
      </c>
      <c r="K2484" s="41">
        <f>ROUND(D2484*(ROUND(E2484*F2484,4)+ROUND(G2484*H2484,4)+ROUND(I2484*J2484,4)),4)</f>
        <v>0</v>
      </c>
    </row>
    <row r="2485" spans="1:11" ht="15" customHeight="1" x14ac:dyDescent="0.25">
      <c r="A2485" s="1"/>
      <c r="B2485" s="1"/>
      <c r="C2485" s="1"/>
      <c r="D2485" s="1"/>
      <c r="E2485" s="1"/>
      <c r="F2485" s="1"/>
      <c r="G2485" s="85" t="s">
        <v>4028</v>
      </c>
      <c r="H2485" s="85"/>
      <c r="I2485" s="85"/>
      <c r="J2485" s="85"/>
      <c r="K2485" s="33">
        <f>SUM(K2483:K2484)</f>
        <v>0</v>
      </c>
    </row>
    <row r="2486" spans="1:11" ht="15" customHeight="1" x14ac:dyDescent="0.25">
      <c r="A2486" s="9"/>
      <c r="B2486" s="9"/>
      <c r="C2486" s="9"/>
      <c r="D2486" s="9"/>
      <c r="E2486" s="9"/>
      <c r="F2486" s="9"/>
      <c r="G2486" s="92" t="s">
        <v>4029</v>
      </c>
      <c r="H2486" s="92"/>
      <c r="I2486" s="92"/>
      <c r="J2486" s="92"/>
      <c r="K2486" s="33">
        <f>SUM(K2474,K2475,K2478,K2481,K2485)</f>
        <v>212.83879999999999</v>
      </c>
    </row>
    <row r="2487" spans="1:11" ht="15" customHeight="1" x14ac:dyDescent="0.25">
      <c r="A2487" s="9"/>
      <c r="B2487" s="9"/>
      <c r="C2487" s="9"/>
      <c r="D2487" s="9"/>
      <c r="E2487" s="9"/>
      <c r="F2487" s="9"/>
      <c r="G2487" s="92" t="s">
        <v>3913</v>
      </c>
      <c r="H2487" s="92"/>
      <c r="I2487" s="92"/>
      <c r="J2487" s="92"/>
      <c r="K2487" s="29">
        <f>ROUND(SUM(K2486),2)</f>
        <v>212.84</v>
      </c>
    </row>
    <row r="2488" spans="1:11" ht="9.9499999999999993" customHeight="1" x14ac:dyDescent="0.25">
      <c r="A2488" s="9"/>
      <c r="B2488" s="9"/>
      <c r="C2488" s="9"/>
      <c r="D2488" s="9"/>
      <c r="E2488" s="9"/>
      <c r="F2488" s="9"/>
      <c r="G2488" s="100"/>
      <c r="H2488" s="100"/>
      <c r="I2488" s="100"/>
      <c r="J2488" s="100"/>
      <c r="K2488" s="100"/>
    </row>
    <row r="2489" spans="1:11" ht="20.100000000000001" customHeight="1" x14ac:dyDescent="0.25">
      <c r="A2489" s="99" t="s">
        <v>2294</v>
      </c>
      <c r="B2489" s="99"/>
      <c r="C2489" s="99"/>
      <c r="D2489" s="99"/>
      <c r="E2489" s="99"/>
      <c r="F2489" s="99"/>
      <c r="G2489" s="99"/>
      <c r="H2489" s="99"/>
      <c r="I2489" s="99"/>
      <c r="J2489" s="99"/>
      <c r="K2489" s="99"/>
    </row>
    <row r="2490" spans="1:11" ht="15" customHeight="1" x14ac:dyDescent="0.25">
      <c r="A2490" s="93" t="s">
        <v>3916</v>
      </c>
      <c r="B2490" s="93"/>
      <c r="C2490" s="93"/>
      <c r="D2490" s="94" t="s">
        <v>3</v>
      </c>
      <c r="E2490" s="94"/>
      <c r="F2490" s="23" t="s">
        <v>4</v>
      </c>
      <c r="G2490" s="94" t="s">
        <v>3894</v>
      </c>
      <c r="H2490" s="94"/>
      <c r="I2490" s="94" t="s">
        <v>3895</v>
      </c>
      <c r="J2490" s="94"/>
      <c r="K2490" s="23" t="s">
        <v>3896</v>
      </c>
    </row>
    <row r="2491" spans="1:11" ht="45.95" customHeight="1" x14ac:dyDescent="0.25">
      <c r="A2491" s="24" t="s">
        <v>3934</v>
      </c>
      <c r="B2491" s="95" t="s">
        <v>3935</v>
      </c>
      <c r="C2491" s="95"/>
      <c r="D2491" s="96" t="s">
        <v>20</v>
      </c>
      <c r="E2491" s="96"/>
      <c r="F2491" s="24" t="s">
        <v>3936</v>
      </c>
      <c r="G2491" s="97">
        <v>2.5891999999999998E-3</v>
      </c>
      <c r="H2491" s="97"/>
      <c r="I2491" s="98">
        <v>76.52</v>
      </c>
      <c r="J2491" s="98"/>
      <c r="K2491" s="27">
        <f t="shared" ref="K2491:K2496" si="18">TRUNC(TRUNC(G2491,8)*I2491,2)</f>
        <v>0.19</v>
      </c>
    </row>
    <row r="2492" spans="1:11" ht="45.95" customHeight="1" x14ac:dyDescent="0.25">
      <c r="A2492" s="24" t="s">
        <v>28</v>
      </c>
      <c r="B2492" s="95" t="s">
        <v>29</v>
      </c>
      <c r="C2492" s="95"/>
      <c r="D2492" s="96" t="s">
        <v>20</v>
      </c>
      <c r="E2492" s="96"/>
      <c r="F2492" s="24" t="s">
        <v>30</v>
      </c>
      <c r="G2492" s="97">
        <v>1.0702000000000001E-3</v>
      </c>
      <c r="H2492" s="97"/>
      <c r="I2492" s="98">
        <v>322.67</v>
      </c>
      <c r="J2492" s="98"/>
      <c r="K2492" s="27">
        <f t="shared" si="18"/>
        <v>0.34</v>
      </c>
    </row>
    <row r="2493" spans="1:11" ht="29.1" customHeight="1" x14ac:dyDescent="0.25">
      <c r="A2493" s="24" t="s">
        <v>4030</v>
      </c>
      <c r="B2493" s="95" t="s">
        <v>4031</v>
      </c>
      <c r="C2493" s="95"/>
      <c r="D2493" s="96" t="s">
        <v>20</v>
      </c>
      <c r="E2493" s="96"/>
      <c r="F2493" s="24" t="s">
        <v>3936</v>
      </c>
      <c r="G2493" s="97">
        <v>3.3568999999999999E-3</v>
      </c>
      <c r="H2493" s="97"/>
      <c r="I2493" s="98">
        <v>105.44</v>
      </c>
      <c r="J2493" s="98"/>
      <c r="K2493" s="27">
        <f t="shared" si="18"/>
        <v>0.35</v>
      </c>
    </row>
    <row r="2494" spans="1:11" ht="29.1" customHeight="1" x14ac:dyDescent="0.25">
      <c r="A2494" s="24" t="s">
        <v>4032</v>
      </c>
      <c r="B2494" s="95" t="s">
        <v>4033</v>
      </c>
      <c r="C2494" s="95"/>
      <c r="D2494" s="96" t="s">
        <v>20</v>
      </c>
      <c r="E2494" s="96"/>
      <c r="F2494" s="24" t="s">
        <v>30</v>
      </c>
      <c r="G2494" s="97">
        <v>3.0249999999999998E-4</v>
      </c>
      <c r="H2494" s="97"/>
      <c r="I2494" s="98">
        <v>265.02</v>
      </c>
      <c r="J2494" s="98"/>
      <c r="K2494" s="27">
        <f t="shared" si="18"/>
        <v>0.08</v>
      </c>
    </row>
    <row r="2495" spans="1:11" ht="38.1" customHeight="1" x14ac:dyDescent="0.25">
      <c r="A2495" s="24" t="s">
        <v>4034</v>
      </c>
      <c r="B2495" s="95" t="s">
        <v>4035</v>
      </c>
      <c r="C2495" s="95"/>
      <c r="D2495" s="96" t="s">
        <v>20</v>
      </c>
      <c r="E2495" s="96"/>
      <c r="F2495" s="24" t="s">
        <v>3936</v>
      </c>
      <c r="G2495" s="97">
        <v>2.9082999999999999E-3</v>
      </c>
      <c r="H2495" s="97"/>
      <c r="I2495" s="98">
        <v>94.54</v>
      </c>
      <c r="J2495" s="98"/>
      <c r="K2495" s="27">
        <f t="shared" si="18"/>
        <v>0.27</v>
      </c>
    </row>
    <row r="2496" spans="1:11" ht="38.1" customHeight="1" x14ac:dyDescent="0.25">
      <c r="A2496" s="24" t="s">
        <v>4036</v>
      </c>
      <c r="B2496" s="95" t="s">
        <v>4037</v>
      </c>
      <c r="C2496" s="95"/>
      <c r="D2496" s="96" t="s">
        <v>20</v>
      </c>
      <c r="E2496" s="96"/>
      <c r="F2496" s="24" t="s">
        <v>30</v>
      </c>
      <c r="G2496" s="97">
        <v>7.5109999999999999E-4</v>
      </c>
      <c r="H2496" s="97"/>
      <c r="I2496" s="98">
        <v>225.43</v>
      </c>
      <c r="J2496" s="98"/>
      <c r="K2496" s="27">
        <f t="shared" si="18"/>
        <v>0.16</v>
      </c>
    </row>
    <row r="2497" spans="1:11" ht="18" customHeight="1" x14ac:dyDescent="0.25">
      <c r="A2497" s="9"/>
      <c r="B2497" s="9"/>
      <c r="C2497" s="9"/>
      <c r="D2497" s="9"/>
      <c r="E2497" s="9"/>
      <c r="F2497" s="9"/>
      <c r="G2497" s="91" t="s">
        <v>3919</v>
      </c>
      <c r="H2497" s="91"/>
      <c r="I2497" s="91"/>
      <c r="J2497" s="91"/>
      <c r="K2497" s="28">
        <f>SUM(K2491:K2496)</f>
        <v>1.39</v>
      </c>
    </row>
    <row r="2498" spans="1:11" ht="15" customHeight="1" x14ac:dyDescent="0.25">
      <c r="A2498" s="93" t="s">
        <v>3907</v>
      </c>
      <c r="B2498" s="93"/>
      <c r="C2498" s="93"/>
      <c r="D2498" s="94" t="s">
        <v>3</v>
      </c>
      <c r="E2498" s="94"/>
      <c r="F2498" s="23" t="s">
        <v>4</v>
      </c>
      <c r="G2498" s="94" t="s">
        <v>3894</v>
      </c>
      <c r="H2498" s="94"/>
      <c r="I2498" s="94" t="s">
        <v>3895</v>
      </c>
      <c r="J2498" s="94"/>
      <c r="K2498" s="23" t="s">
        <v>3896</v>
      </c>
    </row>
    <row r="2499" spans="1:11" ht="15" customHeight="1" x14ac:dyDescent="0.25">
      <c r="A2499" s="24" t="s">
        <v>3910</v>
      </c>
      <c r="B2499" s="95" t="s">
        <v>3911</v>
      </c>
      <c r="C2499" s="95"/>
      <c r="D2499" s="96" t="s">
        <v>20</v>
      </c>
      <c r="E2499" s="96"/>
      <c r="F2499" s="24" t="s">
        <v>2056</v>
      </c>
      <c r="G2499" s="97">
        <v>3.6592999999999999E-3</v>
      </c>
      <c r="H2499" s="97"/>
      <c r="I2499" s="98">
        <v>24.94</v>
      </c>
      <c r="J2499" s="98"/>
      <c r="K2499" s="27">
        <f>TRUNC(TRUNC(G2499,8)*I2499,2)</f>
        <v>0.09</v>
      </c>
    </row>
    <row r="2500" spans="1:11" ht="18" customHeight="1" x14ac:dyDescent="0.25">
      <c r="A2500" s="9"/>
      <c r="B2500" s="9"/>
      <c r="C2500" s="9"/>
      <c r="D2500" s="9"/>
      <c r="E2500" s="9"/>
      <c r="F2500" s="9"/>
      <c r="G2500" s="91" t="s">
        <v>3912</v>
      </c>
      <c r="H2500" s="91"/>
      <c r="I2500" s="91"/>
      <c r="J2500" s="91"/>
      <c r="K2500" s="28">
        <f>SUM(K2499:K2499)</f>
        <v>0.09</v>
      </c>
    </row>
    <row r="2501" spans="1:11" ht="15" customHeight="1" x14ac:dyDescent="0.25">
      <c r="A2501" s="9"/>
      <c r="B2501" s="9"/>
      <c r="C2501" s="9"/>
      <c r="D2501" s="9"/>
      <c r="E2501" s="9"/>
      <c r="F2501" s="9"/>
      <c r="G2501" s="92" t="s">
        <v>3913</v>
      </c>
      <c r="H2501" s="92"/>
      <c r="I2501" s="92"/>
      <c r="J2501" s="92"/>
      <c r="K2501" s="29">
        <f>ROUND(SUM(K2497,K2500),2)</f>
        <v>1.48</v>
      </c>
    </row>
    <row r="2502" spans="1:11" ht="9.9499999999999993" customHeight="1" x14ac:dyDescent="0.25">
      <c r="A2502" s="9"/>
      <c r="B2502" s="9"/>
      <c r="C2502" s="9"/>
      <c r="D2502" s="9"/>
      <c r="E2502" s="9"/>
      <c r="F2502" s="9"/>
      <c r="G2502" s="100"/>
      <c r="H2502" s="100"/>
      <c r="I2502" s="100"/>
      <c r="J2502" s="100"/>
      <c r="K2502" s="100"/>
    </row>
    <row r="2503" spans="1:11" ht="20.100000000000001" customHeight="1" x14ac:dyDescent="0.25">
      <c r="A2503" s="99" t="s">
        <v>2295</v>
      </c>
      <c r="B2503" s="99"/>
      <c r="C2503" s="99"/>
      <c r="D2503" s="99"/>
      <c r="E2503" s="99"/>
      <c r="F2503" s="99"/>
      <c r="G2503" s="99"/>
      <c r="H2503" s="99"/>
      <c r="I2503" s="99"/>
      <c r="J2503" s="99"/>
      <c r="K2503" s="99"/>
    </row>
    <row r="2504" spans="1:11" ht="15" customHeight="1" x14ac:dyDescent="0.25">
      <c r="A2504" s="93" t="s">
        <v>3893</v>
      </c>
      <c r="B2504" s="93"/>
      <c r="C2504" s="93"/>
      <c r="D2504" s="94" t="s">
        <v>3</v>
      </c>
      <c r="E2504" s="94"/>
      <c r="F2504" s="23" t="s">
        <v>4</v>
      </c>
      <c r="G2504" s="94" t="s">
        <v>3894</v>
      </c>
      <c r="H2504" s="94"/>
      <c r="I2504" s="94" t="s">
        <v>3895</v>
      </c>
      <c r="J2504" s="94"/>
      <c r="K2504" s="23" t="s">
        <v>3896</v>
      </c>
    </row>
    <row r="2505" spans="1:11" ht="21" customHeight="1" x14ac:dyDescent="0.25">
      <c r="A2505" s="24" t="s">
        <v>4038</v>
      </c>
      <c r="B2505" s="95" t="s">
        <v>4039</v>
      </c>
      <c r="C2505" s="95"/>
      <c r="D2505" s="96" t="s">
        <v>20</v>
      </c>
      <c r="E2505" s="96"/>
      <c r="F2505" s="24" t="s">
        <v>34</v>
      </c>
      <c r="G2505" s="97">
        <v>6.6E-3</v>
      </c>
      <c r="H2505" s="97"/>
      <c r="I2505" s="98">
        <v>210.23</v>
      </c>
      <c r="J2505" s="98"/>
      <c r="K2505" s="27">
        <f>TRUNC(TRUNC(G2505,8)*I2505,2)</f>
        <v>1.38</v>
      </c>
    </row>
    <row r="2506" spans="1:11" ht="21" customHeight="1" x14ac:dyDescent="0.25">
      <c r="A2506" s="24" t="s">
        <v>4040</v>
      </c>
      <c r="B2506" s="95" t="s">
        <v>4041</v>
      </c>
      <c r="C2506" s="95"/>
      <c r="D2506" s="96" t="s">
        <v>20</v>
      </c>
      <c r="E2506" s="96"/>
      <c r="F2506" s="24" t="s">
        <v>84</v>
      </c>
      <c r="G2506" s="97">
        <v>1.0049999999999999</v>
      </c>
      <c r="H2506" s="97"/>
      <c r="I2506" s="98">
        <v>32.369999999999997</v>
      </c>
      <c r="J2506" s="98"/>
      <c r="K2506" s="27">
        <f>TRUNC(TRUNC(G2506,8)*I2506,2)</f>
        <v>32.53</v>
      </c>
    </row>
    <row r="2507" spans="1:11" ht="15" customHeight="1" x14ac:dyDescent="0.25">
      <c r="A2507" s="9"/>
      <c r="B2507" s="9"/>
      <c r="C2507" s="9"/>
      <c r="D2507" s="9"/>
      <c r="E2507" s="9"/>
      <c r="F2507" s="9"/>
      <c r="G2507" s="91" t="s">
        <v>3906</v>
      </c>
      <c r="H2507" s="91"/>
      <c r="I2507" s="91"/>
      <c r="J2507" s="91"/>
      <c r="K2507" s="28">
        <f>SUM(K2505:K2506)</f>
        <v>33.910000000000004</v>
      </c>
    </row>
    <row r="2508" spans="1:11" ht="15" customHeight="1" x14ac:dyDescent="0.25">
      <c r="A2508" s="93" t="s">
        <v>3907</v>
      </c>
      <c r="B2508" s="93"/>
      <c r="C2508" s="93"/>
      <c r="D2508" s="94" t="s">
        <v>3</v>
      </c>
      <c r="E2508" s="94"/>
      <c r="F2508" s="23" t="s">
        <v>4</v>
      </c>
      <c r="G2508" s="94" t="s">
        <v>3894</v>
      </c>
      <c r="H2508" s="94"/>
      <c r="I2508" s="94" t="s">
        <v>3895</v>
      </c>
      <c r="J2508" s="94"/>
      <c r="K2508" s="23" t="s">
        <v>3896</v>
      </c>
    </row>
    <row r="2509" spans="1:11" ht="15" customHeight="1" x14ac:dyDescent="0.25">
      <c r="A2509" s="24" t="s">
        <v>3971</v>
      </c>
      <c r="B2509" s="95" t="s">
        <v>3972</v>
      </c>
      <c r="C2509" s="95"/>
      <c r="D2509" s="96" t="s">
        <v>20</v>
      </c>
      <c r="E2509" s="96"/>
      <c r="F2509" s="24" t="s">
        <v>2056</v>
      </c>
      <c r="G2509" s="97">
        <v>0.2296</v>
      </c>
      <c r="H2509" s="97"/>
      <c r="I2509" s="98">
        <v>32.69</v>
      </c>
      <c r="J2509" s="98"/>
      <c r="K2509" s="27">
        <f>TRUNC(TRUNC(G2509,8)*I2509,2)</f>
        <v>7.5</v>
      </c>
    </row>
    <row r="2510" spans="1:11" ht="15" customHeight="1" x14ac:dyDescent="0.25">
      <c r="A2510" s="24" t="s">
        <v>3910</v>
      </c>
      <c r="B2510" s="95" t="s">
        <v>3911</v>
      </c>
      <c r="C2510" s="95"/>
      <c r="D2510" s="96" t="s">
        <v>20</v>
      </c>
      <c r="E2510" s="96"/>
      <c r="F2510" s="24" t="s">
        <v>2056</v>
      </c>
      <c r="G2510" s="97">
        <v>0.2296</v>
      </c>
      <c r="H2510" s="97"/>
      <c r="I2510" s="98">
        <v>24.94</v>
      </c>
      <c r="J2510" s="98"/>
      <c r="K2510" s="27">
        <f>TRUNC(TRUNC(G2510,8)*I2510,2)</f>
        <v>5.72</v>
      </c>
    </row>
    <row r="2511" spans="1:11" ht="18" customHeight="1" x14ac:dyDescent="0.25">
      <c r="A2511" s="9"/>
      <c r="B2511" s="9"/>
      <c r="C2511" s="9"/>
      <c r="D2511" s="9"/>
      <c r="E2511" s="9"/>
      <c r="F2511" s="9"/>
      <c r="G2511" s="91" t="s">
        <v>3912</v>
      </c>
      <c r="H2511" s="91"/>
      <c r="I2511" s="91"/>
      <c r="J2511" s="91"/>
      <c r="K2511" s="28">
        <f>SUM(K2509:K2510)</f>
        <v>13.219999999999999</v>
      </c>
    </row>
    <row r="2512" spans="1:11" ht="15" customHeight="1" x14ac:dyDescent="0.25">
      <c r="A2512" s="93" t="s">
        <v>3922</v>
      </c>
      <c r="B2512" s="93"/>
      <c r="C2512" s="93"/>
      <c r="D2512" s="94" t="s">
        <v>3</v>
      </c>
      <c r="E2512" s="94"/>
      <c r="F2512" s="23" t="s">
        <v>4</v>
      </c>
      <c r="G2512" s="94" t="s">
        <v>3894</v>
      </c>
      <c r="H2512" s="94"/>
      <c r="I2512" s="94" t="s">
        <v>3895</v>
      </c>
      <c r="J2512" s="94"/>
      <c r="K2512" s="23" t="s">
        <v>3896</v>
      </c>
    </row>
    <row r="2513" spans="1:11" ht="21" customHeight="1" x14ac:dyDescent="0.25">
      <c r="A2513" s="24" t="s">
        <v>4042</v>
      </c>
      <c r="B2513" s="95" t="s">
        <v>4043</v>
      </c>
      <c r="C2513" s="95"/>
      <c r="D2513" s="96" t="s">
        <v>20</v>
      </c>
      <c r="E2513" s="96"/>
      <c r="F2513" s="24" t="s">
        <v>34</v>
      </c>
      <c r="G2513" s="97">
        <v>1.8E-3</v>
      </c>
      <c r="H2513" s="97"/>
      <c r="I2513" s="98">
        <v>767.08</v>
      </c>
      <c r="J2513" s="98"/>
      <c r="K2513" s="27">
        <f>TRUNC(TRUNC(G2513,8)*I2513,2)</f>
        <v>1.38</v>
      </c>
    </row>
    <row r="2514" spans="1:11" ht="15" customHeight="1" x14ac:dyDescent="0.25">
      <c r="A2514" s="9"/>
      <c r="B2514" s="9"/>
      <c r="C2514" s="9"/>
      <c r="D2514" s="9"/>
      <c r="E2514" s="9"/>
      <c r="F2514" s="9"/>
      <c r="G2514" s="91" t="s">
        <v>3933</v>
      </c>
      <c r="H2514" s="91"/>
      <c r="I2514" s="91"/>
      <c r="J2514" s="91"/>
      <c r="K2514" s="28">
        <f>SUM(K2513:K2513)</f>
        <v>1.38</v>
      </c>
    </row>
    <row r="2515" spans="1:11" ht="15" customHeight="1" x14ac:dyDescent="0.25">
      <c r="A2515" s="9"/>
      <c r="B2515" s="9"/>
      <c r="C2515" s="9"/>
      <c r="D2515" s="9"/>
      <c r="E2515" s="9"/>
      <c r="F2515" s="9"/>
      <c r="G2515" s="92" t="s">
        <v>3913</v>
      </c>
      <c r="H2515" s="92"/>
      <c r="I2515" s="92"/>
      <c r="J2515" s="92"/>
      <c r="K2515" s="29">
        <f>ROUND(SUM(K2507,K2511,K2514),2)</f>
        <v>48.51</v>
      </c>
    </row>
    <row r="2516" spans="1:11" ht="9.9499999999999993" customHeight="1" x14ac:dyDescent="0.25">
      <c r="A2516" s="9"/>
      <c r="B2516" s="9"/>
      <c r="C2516" s="9"/>
      <c r="D2516" s="9"/>
      <c r="E2516" s="9"/>
      <c r="F2516" s="9"/>
      <c r="G2516" s="100"/>
      <c r="H2516" s="100"/>
      <c r="I2516" s="100"/>
      <c r="J2516" s="100"/>
      <c r="K2516" s="100"/>
    </row>
    <row r="2517" spans="1:11" ht="20.100000000000001" customHeight="1" x14ac:dyDescent="0.25">
      <c r="A2517" s="99" t="s">
        <v>2296</v>
      </c>
      <c r="B2517" s="99"/>
      <c r="C2517" s="99"/>
      <c r="D2517" s="99"/>
      <c r="E2517" s="99"/>
      <c r="F2517" s="99"/>
      <c r="G2517" s="99"/>
      <c r="H2517" s="99"/>
      <c r="I2517" s="99"/>
      <c r="J2517" s="99"/>
      <c r="K2517" s="99"/>
    </row>
    <row r="2518" spans="1:11" ht="15" customHeight="1" x14ac:dyDescent="0.25">
      <c r="A2518" s="93" t="s">
        <v>3893</v>
      </c>
      <c r="B2518" s="93"/>
      <c r="C2518" s="93"/>
      <c r="D2518" s="94" t="s">
        <v>3</v>
      </c>
      <c r="E2518" s="94"/>
      <c r="F2518" s="23" t="s">
        <v>4</v>
      </c>
      <c r="G2518" s="94" t="s">
        <v>3894</v>
      </c>
      <c r="H2518" s="94"/>
      <c r="I2518" s="94" t="s">
        <v>3895</v>
      </c>
      <c r="J2518" s="94"/>
      <c r="K2518" s="23" t="s">
        <v>3896</v>
      </c>
    </row>
    <row r="2519" spans="1:11" ht="15" customHeight="1" x14ac:dyDescent="0.25">
      <c r="A2519" s="24" t="s">
        <v>4044</v>
      </c>
      <c r="B2519" s="95" t="s">
        <v>4045</v>
      </c>
      <c r="C2519" s="95"/>
      <c r="D2519" s="96" t="s">
        <v>20</v>
      </c>
      <c r="E2519" s="96"/>
      <c r="F2519" s="24" t="s">
        <v>3903</v>
      </c>
      <c r="G2519" s="97">
        <v>0.106</v>
      </c>
      <c r="H2519" s="97"/>
      <c r="I2519" s="98">
        <v>2.59</v>
      </c>
      <c r="J2519" s="98"/>
      <c r="K2519" s="27">
        <f>TRUNC(TRUNC(G2519,8)*I2519,2)</f>
        <v>0.27</v>
      </c>
    </row>
    <row r="2520" spans="1:11" ht="15" customHeight="1" x14ac:dyDescent="0.25">
      <c r="A2520" s="9"/>
      <c r="B2520" s="9"/>
      <c r="C2520" s="9"/>
      <c r="D2520" s="9"/>
      <c r="E2520" s="9"/>
      <c r="F2520" s="9"/>
      <c r="G2520" s="91" t="s">
        <v>3906</v>
      </c>
      <c r="H2520" s="91"/>
      <c r="I2520" s="91"/>
      <c r="J2520" s="91"/>
      <c r="K2520" s="28">
        <f>SUM(K2519:K2519)</f>
        <v>0.27</v>
      </c>
    </row>
    <row r="2521" spans="1:11" ht="15" customHeight="1" x14ac:dyDescent="0.25">
      <c r="A2521" s="93" t="s">
        <v>3907</v>
      </c>
      <c r="B2521" s="93"/>
      <c r="C2521" s="93"/>
      <c r="D2521" s="94" t="s">
        <v>3</v>
      </c>
      <c r="E2521" s="94"/>
      <c r="F2521" s="23" t="s">
        <v>4</v>
      </c>
      <c r="G2521" s="94" t="s">
        <v>3894</v>
      </c>
      <c r="H2521" s="94"/>
      <c r="I2521" s="94" t="s">
        <v>3895</v>
      </c>
      <c r="J2521" s="94"/>
      <c r="K2521" s="23" t="s">
        <v>3896</v>
      </c>
    </row>
    <row r="2522" spans="1:11" ht="15" customHeight="1" x14ac:dyDescent="0.25">
      <c r="A2522" s="24" t="s">
        <v>4046</v>
      </c>
      <c r="B2522" s="95" t="s">
        <v>4047</v>
      </c>
      <c r="C2522" s="95"/>
      <c r="D2522" s="96" t="s">
        <v>20</v>
      </c>
      <c r="E2522" s="96"/>
      <c r="F2522" s="24" t="s">
        <v>2056</v>
      </c>
      <c r="G2522" s="97">
        <v>3.6999999999999998E-2</v>
      </c>
      <c r="H2522" s="97"/>
      <c r="I2522" s="98">
        <v>34.35</v>
      </c>
      <c r="J2522" s="98"/>
      <c r="K2522" s="27">
        <f>TRUNC(TRUNC(G2522,8)*I2522,2)</f>
        <v>1.27</v>
      </c>
    </row>
    <row r="2523" spans="1:11" ht="15" customHeight="1" x14ac:dyDescent="0.25">
      <c r="A2523" s="24" t="s">
        <v>3910</v>
      </c>
      <c r="B2523" s="95" t="s">
        <v>3911</v>
      </c>
      <c r="C2523" s="95"/>
      <c r="D2523" s="96" t="s">
        <v>20</v>
      </c>
      <c r="E2523" s="96"/>
      <c r="F2523" s="24" t="s">
        <v>2056</v>
      </c>
      <c r="G2523" s="97">
        <v>1.6E-2</v>
      </c>
      <c r="H2523" s="97"/>
      <c r="I2523" s="98">
        <v>24.94</v>
      </c>
      <c r="J2523" s="98"/>
      <c r="K2523" s="27">
        <f>TRUNC(TRUNC(G2523,8)*I2523,2)</f>
        <v>0.39</v>
      </c>
    </row>
    <row r="2524" spans="1:11" ht="18" customHeight="1" x14ac:dyDescent="0.25">
      <c r="A2524" s="9"/>
      <c r="B2524" s="9"/>
      <c r="C2524" s="9"/>
      <c r="D2524" s="9"/>
      <c r="E2524" s="9"/>
      <c r="F2524" s="9"/>
      <c r="G2524" s="91" t="s">
        <v>3912</v>
      </c>
      <c r="H2524" s="91"/>
      <c r="I2524" s="91"/>
      <c r="J2524" s="91"/>
      <c r="K2524" s="28">
        <f>SUM(K2522:K2523)</f>
        <v>1.6600000000000001</v>
      </c>
    </row>
    <row r="2525" spans="1:11" ht="15" customHeight="1" x14ac:dyDescent="0.25">
      <c r="A2525" s="9"/>
      <c r="B2525" s="9"/>
      <c r="C2525" s="9"/>
      <c r="D2525" s="9"/>
      <c r="E2525" s="9"/>
      <c r="F2525" s="9"/>
      <c r="G2525" s="92" t="s">
        <v>3913</v>
      </c>
      <c r="H2525" s="92"/>
      <c r="I2525" s="92"/>
      <c r="J2525" s="92"/>
      <c r="K2525" s="29">
        <f>ROUND(SUM(K2520,K2524),2)</f>
        <v>1.93</v>
      </c>
    </row>
    <row r="2526" spans="1:11" ht="9.9499999999999993" customHeight="1" x14ac:dyDescent="0.25">
      <c r="A2526" s="9"/>
      <c r="B2526" s="9"/>
      <c r="C2526" s="9"/>
      <c r="D2526" s="9"/>
      <c r="E2526" s="9"/>
      <c r="F2526" s="9"/>
      <c r="G2526" s="100"/>
      <c r="H2526" s="100"/>
      <c r="I2526" s="100"/>
      <c r="J2526" s="100"/>
      <c r="K2526" s="100"/>
    </row>
    <row r="2527" spans="1:11" ht="20.100000000000001" customHeight="1" x14ac:dyDescent="0.25">
      <c r="A2527" s="99" t="s">
        <v>2297</v>
      </c>
      <c r="B2527" s="99"/>
      <c r="C2527" s="99"/>
      <c r="D2527" s="99"/>
      <c r="E2527" s="99"/>
      <c r="F2527" s="99"/>
      <c r="G2527" s="99"/>
      <c r="H2527" s="99"/>
      <c r="I2527" s="99"/>
      <c r="J2527" s="99"/>
      <c r="K2527" s="99"/>
    </row>
    <row r="2528" spans="1:11" ht="15" customHeight="1" x14ac:dyDescent="0.25">
      <c r="A2528" s="93" t="s">
        <v>3916</v>
      </c>
      <c r="B2528" s="93"/>
      <c r="C2528" s="93"/>
      <c r="D2528" s="94" t="s">
        <v>3</v>
      </c>
      <c r="E2528" s="94"/>
      <c r="F2528" s="23" t="s">
        <v>4</v>
      </c>
      <c r="G2528" s="94" t="s">
        <v>3894</v>
      </c>
      <c r="H2528" s="94"/>
      <c r="I2528" s="94" t="s">
        <v>3895</v>
      </c>
      <c r="J2528" s="94"/>
      <c r="K2528" s="23" t="s">
        <v>3896</v>
      </c>
    </row>
    <row r="2529" spans="1:11" ht="29.1" customHeight="1" x14ac:dyDescent="0.25">
      <c r="A2529" s="24" t="s">
        <v>3963</v>
      </c>
      <c r="B2529" s="95" t="s">
        <v>3964</v>
      </c>
      <c r="C2529" s="95"/>
      <c r="D2529" s="96" t="s">
        <v>20</v>
      </c>
      <c r="E2529" s="96"/>
      <c r="F2529" s="24" t="s">
        <v>3936</v>
      </c>
      <c r="G2529" s="97">
        <v>5.2258833999999998</v>
      </c>
      <c r="H2529" s="97"/>
      <c r="I2529" s="98">
        <v>8.9</v>
      </c>
      <c r="J2529" s="98"/>
      <c r="K2529" s="27">
        <f>TRUNC(TRUNC(G2529,8)*I2529,2)</f>
        <v>46.51</v>
      </c>
    </row>
    <row r="2530" spans="1:11" ht="29.1" customHeight="1" x14ac:dyDescent="0.25">
      <c r="A2530" s="24" t="s">
        <v>3965</v>
      </c>
      <c r="B2530" s="95" t="s">
        <v>3966</v>
      </c>
      <c r="C2530" s="95"/>
      <c r="D2530" s="96" t="s">
        <v>20</v>
      </c>
      <c r="E2530" s="96"/>
      <c r="F2530" s="24" t="s">
        <v>30</v>
      </c>
      <c r="G2530" s="97">
        <v>0.95392160000000004</v>
      </c>
      <c r="H2530" s="97"/>
      <c r="I2530" s="98">
        <v>32.76</v>
      </c>
      <c r="J2530" s="98"/>
      <c r="K2530" s="27">
        <f>TRUNC(TRUNC(G2530,8)*I2530,2)</f>
        <v>31.25</v>
      </c>
    </row>
    <row r="2531" spans="1:11" ht="21" customHeight="1" x14ac:dyDescent="0.25">
      <c r="A2531" s="24" t="s">
        <v>3967</v>
      </c>
      <c r="B2531" s="95" t="s">
        <v>3968</v>
      </c>
      <c r="C2531" s="95"/>
      <c r="D2531" s="96" t="s">
        <v>20</v>
      </c>
      <c r="E2531" s="96"/>
      <c r="F2531" s="24" t="s">
        <v>3936</v>
      </c>
      <c r="G2531" s="97">
        <v>5.2258833999999998</v>
      </c>
      <c r="H2531" s="97"/>
      <c r="I2531" s="98">
        <v>27.59</v>
      </c>
      <c r="J2531" s="98"/>
      <c r="K2531" s="27">
        <f>TRUNC(TRUNC(G2531,8)*I2531,2)</f>
        <v>144.18</v>
      </c>
    </row>
    <row r="2532" spans="1:11" ht="21" customHeight="1" x14ac:dyDescent="0.25">
      <c r="A2532" s="24" t="s">
        <v>3969</v>
      </c>
      <c r="B2532" s="95" t="s">
        <v>3970</v>
      </c>
      <c r="C2532" s="95"/>
      <c r="D2532" s="96" t="s">
        <v>20</v>
      </c>
      <c r="E2532" s="96"/>
      <c r="F2532" s="24" t="s">
        <v>30</v>
      </c>
      <c r="G2532" s="97">
        <v>0.95392160000000004</v>
      </c>
      <c r="H2532" s="97"/>
      <c r="I2532" s="98">
        <v>28.09</v>
      </c>
      <c r="J2532" s="98"/>
      <c r="K2532" s="27">
        <f>TRUNC(TRUNC(G2532,8)*I2532,2)</f>
        <v>26.79</v>
      </c>
    </row>
    <row r="2533" spans="1:11" ht="18" customHeight="1" x14ac:dyDescent="0.25">
      <c r="A2533" s="9"/>
      <c r="B2533" s="9"/>
      <c r="C2533" s="9"/>
      <c r="D2533" s="9"/>
      <c r="E2533" s="9"/>
      <c r="F2533" s="9"/>
      <c r="G2533" s="91" t="s">
        <v>3919</v>
      </c>
      <c r="H2533" s="91"/>
      <c r="I2533" s="91"/>
      <c r="J2533" s="91"/>
      <c r="K2533" s="28">
        <f>SUM(K2529:K2532)</f>
        <v>248.73</v>
      </c>
    </row>
    <row r="2534" spans="1:11" ht="15" customHeight="1" x14ac:dyDescent="0.25">
      <c r="A2534" s="93" t="s">
        <v>3893</v>
      </c>
      <c r="B2534" s="93"/>
      <c r="C2534" s="93"/>
      <c r="D2534" s="94" t="s">
        <v>3</v>
      </c>
      <c r="E2534" s="94"/>
      <c r="F2534" s="23" t="s">
        <v>4</v>
      </c>
      <c r="G2534" s="94" t="s">
        <v>3894</v>
      </c>
      <c r="H2534" s="94"/>
      <c r="I2534" s="94" t="s">
        <v>3895</v>
      </c>
      <c r="J2534" s="94"/>
      <c r="K2534" s="23" t="s">
        <v>3896</v>
      </c>
    </row>
    <row r="2535" spans="1:11" ht="21" customHeight="1" x14ac:dyDescent="0.25">
      <c r="A2535" s="24" t="s">
        <v>4048</v>
      </c>
      <c r="B2535" s="95" t="s">
        <v>4049</v>
      </c>
      <c r="C2535" s="95"/>
      <c r="D2535" s="96" t="s">
        <v>20</v>
      </c>
      <c r="E2535" s="96"/>
      <c r="F2535" s="24" t="s">
        <v>34</v>
      </c>
      <c r="G2535" s="97">
        <v>0.19980000000000001</v>
      </c>
      <c r="H2535" s="97"/>
      <c r="I2535" s="98">
        <v>206.17</v>
      </c>
      <c r="J2535" s="98"/>
      <c r="K2535" s="27">
        <f>TRUNC(TRUNC(G2535,8)*I2535,2)</f>
        <v>41.19</v>
      </c>
    </row>
    <row r="2536" spans="1:11" ht="15" customHeight="1" x14ac:dyDescent="0.25">
      <c r="A2536" s="24" t="s">
        <v>3955</v>
      </c>
      <c r="B2536" s="95" t="s">
        <v>3956</v>
      </c>
      <c r="C2536" s="95"/>
      <c r="D2536" s="96" t="s">
        <v>20</v>
      </c>
      <c r="E2536" s="96"/>
      <c r="F2536" s="24" t="s">
        <v>3903</v>
      </c>
      <c r="G2536" s="97">
        <v>3.6695999999999999E-2</v>
      </c>
      <c r="H2536" s="97"/>
      <c r="I2536" s="98">
        <v>19.37</v>
      </c>
      <c r="J2536" s="98"/>
      <c r="K2536" s="27">
        <f>TRUNC(TRUNC(G2536,8)*I2536,2)</f>
        <v>0.71</v>
      </c>
    </row>
    <row r="2537" spans="1:11" ht="21" customHeight="1" x14ac:dyDescent="0.25">
      <c r="A2537" s="24" t="s">
        <v>4050</v>
      </c>
      <c r="B2537" s="95" t="s">
        <v>4051</v>
      </c>
      <c r="C2537" s="95"/>
      <c r="D2537" s="96" t="s">
        <v>20</v>
      </c>
      <c r="E2537" s="96"/>
      <c r="F2537" s="24" t="s">
        <v>84</v>
      </c>
      <c r="G2537" s="97">
        <v>7.48</v>
      </c>
      <c r="H2537" s="97"/>
      <c r="I2537" s="98">
        <v>3.9</v>
      </c>
      <c r="J2537" s="98"/>
      <c r="K2537" s="27">
        <f>TRUNC(TRUNC(G2537,8)*I2537,2)</f>
        <v>29.17</v>
      </c>
    </row>
    <row r="2538" spans="1:11" ht="15" customHeight="1" x14ac:dyDescent="0.25">
      <c r="A2538" s="9"/>
      <c r="B2538" s="9"/>
      <c r="C2538" s="9"/>
      <c r="D2538" s="9"/>
      <c r="E2538" s="9"/>
      <c r="F2538" s="9"/>
      <c r="G2538" s="91" t="s">
        <v>3906</v>
      </c>
      <c r="H2538" s="91"/>
      <c r="I2538" s="91"/>
      <c r="J2538" s="91"/>
      <c r="K2538" s="28">
        <f>SUM(K2535:K2537)</f>
        <v>71.069999999999993</v>
      </c>
    </row>
    <row r="2539" spans="1:11" ht="15" customHeight="1" x14ac:dyDescent="0.25">
      <c r="A2539" s="93" t="s">
        <v>3907</v>
      </c>
      <c r="B2539" s="93"/>
      <c r="C2539" s="93"/>
      <c r="D2539" s="94" t="s">
        <v>3</v>
      </c>
      <c r="E2539" s="94"/>
      <c r="F2539" s="23" t="s">
        <v>4</v>
      </c>
      <c r="G2539" s="94" t="s">
        <v>3894</v>
      </c>
      <c r="H2539" s="94"/>
      <c r="I2539" s="94" t="s">
        <v>3895</v>
      </c>
      <c r="J2539" s="94"/>
      <c r="K2539" s="23" t="s">
        <v>3896</v>
      </c>
    </row>
    <row r="2540" spans="1:11" ht="15" customHeight="1" x14ac:dyDescent="0.25">
      <c r="A2540" s="24" t="s">
        <v>3971</v>
      </c>
      <c r="B2540" s="95" t="s">
        <v>3972</v>
      </c>
      <c r="C2540" s="95"/>
      <c r="D2540" s="96" t="s">
        <v>20</v>
      </c>
      <c r="E2540" s="96"/>
      <c r="F2540" s="24" t="s">
        <v>2056</v>
      </c>
      <c r="G2540" s="97">
        <v>2.3251949999999999</v>
      </c>
      <c r="H2540" s="97"/>
      <c r="I2540" s="98">
        <v>32.69</v>
      </c>
      <c r="J2540" s="98"/>
      <c r="K2540" s="27">
        <f>TRUNC(TRUNC(G2540,8)*I2540,2)</f>
        <v>76.010000000000005</v>
      </c>
    </row>
    <row r="2541" spans="1:11" ht="15" customHeight="1" x14ac:dyDescent="0.25">
      <c r="A2541" s="24" t="s">
        <v>3910</v>
      </c>
      <c r="B2541" s="95" t="s">
        <v>3911</v>
      </c>
      <c r="C2541" s="95"/>
      <c r="D2541" s="96" t="s">
        <v>20</v>
      </c>
      <c r="E2541" s="96"/>
      <c r="F2541" s="24" t="s">
        <v>2056</v>
      </c>
      <c r="G2541" s="97">
        <v>17.010999999999999</v>
      </c>
      <c r="H2541" s="97"/>
      <c r="I2541" s="98">
        <v>24.94</v>
      </c>
      <c r="J2541" s="98"/>
      <c r="K2541" s="27">
        <f>TRUNC(TRUNC(G2541,8)*I2541,2)</f>
        <v>424.25</v>
      </c>
    </row>
    <row r="2542" spans="1:11" ht="18" customHeight="1" x14ac:dyDescent="0.25">
      <c r="A2542" s="9"/>
      <c r="B2542" s="9"/>
      <c r="C2542" s="9"/>
      <c r="D2542" s="9"/>
      <c r="E2542" s="9"/>
      <c r="F2542" s="9"/>
      <c r="G2542" s="91" t="s">
        <v>3912</v>
      </c>
      <c r="H2542" s="91"/>
      <c r="I2542" s="91"/>
      <c r="J2542" s="91"/>
      <c r="K2542" s="28">
        <f>SUM(K2540:K2541)</f>
        <v>500.26</v>
      </c>
    </row>
    <row r="2543" spans="1:11" ht="15" customHeight="1" x14ac:dyDescent="0.25">
      <c r="A2543" s="93" t="s">
        <v>3922</v>
      </c>
      <c r="B2543" s="93"/>
      <c r="C2543" s="93"/>
      <c r="D2543" s="94" t="s">
        <v>3</v>
      </c>
      <c r="E2543" s="94"/>
      <c r="F2543" s="23" t="s">
        <v>4</v>
      </c>
      <c r="G2543" s="94" t="s">
        <v>3894</v>
      </c>
      <c r="H2543" s="94"/>
      <c r="I2543" s="94" t="s">
        <v>3895</v>
      </c>
      <c r="J2543" s="94"/>
      <c r="K2543" s="23" t="s">
        <v>3896</v>
      </c>
    </row>
    <row r="2544" spans="1:11" ht="29.1" customHeight="1" x14ac:dyDescent="0.25">
      <c r="A2544" s="24" t="s">
        <v>4052</v>
      </c>
      <c r="B2544" s="95" t="s">
        <v>4053</v>
      </c>
      <c r="C2544" s="95"/>
      <c r="D2544" s="96" t="s">
        <v>20</v>
      </c>
      <c r="E2544" s="96"/>
      <c r="F2544" s="24" t="s">
        <v>34</v>
      </c>
      <c r="G2544" s="97">
        <v>0.66502459999999997</v>
      </c>
      <c r="H2544" s="97"/>
      <c r="I2544" s="98">
        <v>619.19000000000005</v>
      </c>
      <c r="J2544" s="98"/>
      <c r="K2544" s="27">
        <f>TRUNC(TRUNC(G2544,8)*I2544,2)</f>
        <v>411.77</v>
      </c>
    </row>
    <row r="2545" spans="1:11" ht="21" customHeight="1" x14ac:dyDescent="0.25">
      <c r="A2545" s="24" t="s">
        <v>95</v>
      </c>
      <c r="B2545" s="95" t="s">
        <v>96</v>
      </c>
      <c r="C2545" s="95"/>
      <c r="D2545" s="96" t="s">
        <v>20</v>
      </c>
      <c r="E2545" s="96"/>
      <c r="F2545" s="24" t="s">
        <v>16</v>
      </c>
      <c r="G2545" s="97">
        <v>0.48</v>
      </c>
      <c r="H2545" s="97"/>
      <c r="I2545" s="98">
        <v>176.85</v>
      </c>
      <c r="J2545" s="98"/>
      <c r="K2545" s="27">
        <f>TRUNC(TRUNC(G2545,8)*I2545,2)</f>
        <v>84.88</v>
      </c>
    </row>
    <row r="2546" spans="1:11" ht="15" customHeight="1" x14ac:dyDescent="0.25">
      <c r="A2546" s="9"/>
      <c r="B2546" s="9"/>
      <c r="C2546" s="9"/>
      <c r="D2546" s="9"/>
      <c r="E2546" s="9"/>
      <c r="F2546" s="9"/>
      <c r="G2546" s="91" t="s">
        <v>3933</v>
      </c>
      <c r="H2546" s="91"/>
      <c r="I2546" s="91"/>
      <c r="J2546" s="91"/>
      <c r="K2546" s="28">
        <f>SUM(K2544:K2545)</f>
        <v>496.65</v>
      </c>
    </row>
    <row r="2547" spans="1:11" ht="15" customHeight="1" x14ac:dyDescent="0.25">
      <c r="A2547" s="9"/>
      <c r="B2547" s="9"/>
      <c r="C2547" s="9"/>
      <c r="D2547" s="9"/>
      <c r="E2547" s="9"/>
      <c r="F2547" s="9"/>
      <c r="G2547" s="92" t="s">
        <v>3913</v>
      </c>
      <c r="H2547" s="92"/>
      <c r="I2547" s="92"/>
      <c r="J2547" s="92"/>
      <c r="K2547" s="29">
        <f>ROUND(SUM(K2533,K2538,K2542,K2546),2)</f>
        <v>1316.71</v>
      </c>
    </row>
    <row r="2548" spans="1:11" ht="9.9499999999999993" customHeight="1" x14ac:dyDescent="0.25">
      <c r="A2548" s="9"/>
      <c r="B2548" s="9"/>
      <c r="C2548" s="9"/>
      <c r="D2548" s="9"/>
      <c r="E2548" s="9"/>
      <c r="F2548" s="9"/>
      <c r="G2548" s="100"/>
      <c r="H2548" s="100"/>
      <c r="I2548" s="100"/>
      <c r="J2548" s="100"/>
      <c r="K2548" s="100"/>
    </row>
    <row r="2549" spans="1:11" ht="20.100000000000001" customHeight="1" x14ac:dyDescent="0.25">
      <c r="A2549" s="99" t="s">
        <v>2298</v>
      </c>
      <c r="B2549" s="99"/>
      <c r="C2549" s="99"/>
      <c r="D2549" s="99"/>
      <c r="E2549" s="99"/>
      <c r="F2549" s="99"/>
      <c r="G2549" s="99"/>
      <c r="H2549" s="99"/>
      <c r="I2549" s="99"/>
      <c r="J2549" s="99"/>
      <c r="K2549" s="99"/>
    </row>
    <row r="2550" spans="1:11" ht="15" customHeight="1" x14ac:dyDescent="0.25">
      <c r="A2550" s="93" t="s">
        <v>3893</v>
      </c>
      <c r="B2550" s="93"/>
      <c r="C2550" s="93"/>
      <c r="D2550" s="94" t="s">
        <v>3</v>
      </c>
      <c r="E2550" s="94"/>
      <c r="F2550" s="23" t="s">
        <v>4</v>
      </c>
      <c r="G2550" s="94" t="s">
        <v>3894</v>
      </c>
      <c r="H2550" s="94"/>
      <c r="I2550" s="94" t="s">
        <v>3895</v>
      </c>
      <c r="J2550" s="94"/>
      <c r="K2550" s="23" t="s">
        <v>3896</v>
      </c>
    </row>
    <row r="2551" spans="1:11" ht="29.1" customHeight="1" x14ac:dyDescent="0.25">
      <c r="A2551" s="24" t="s">
        <v>4054</v>
      </c>
      <c r="B2551" s="95" t="s">
        <v>4055</v>
      </c>
      <c r="C2551" s="95"/>
      <c r="D2551" s="96" t="s">
        <v>20</v>
      </c>
      <c r="E2551" s="96"/>
      <c r="F2551" s="24" t="s">
        <v>34</v>
      </c>
      <c r="G2551" s="97">
        <v>0.18468999999999999</v>
      </c>
      <c r="H2551" s="97"/>
      <c r="I2551" s="98">
        <v>517.16999999999996</v>
      </c>
      <c r="J2551" s="98"/>
      <c r="K2551" s="27">
        <f t="shared" ref="K2551:K2556" si="19">ROUND(ROUND(G2551,8)*I2551,2)</f>
        <v>95.52</v>
      </c>
    </row>
    <row r="2552" spans="1:11" ht="21" customHeight="1" x14ac:dyDescent="0.25">
      <c r="A2552" s="24" t="s">
        <v>4056</v>
      </c>
      <c r="B2552" s="95" t="s">
        <v>4057</v>
      </c>
      <c r="C2552" s="95"/>
      <c r="D2552" s="96" t="s">
        <v>20</v>
      </c>
      <c r="E2552" s="96"/>
      <c r="F2552" s="24" t="s">
        <v>2057</v>
      </c>
      <c r="G2552" s="97">
        <v>3.1900000000000001E-3</v>
      </c>
      <c r="H2552" s="97"/>
      <c r="I2552" s="98">
        <v>8.98</v>
      </c>
      <c r="J2552" s="98"/>
      <c r="K2552" s="27">
        <f t="shared" si="19"/>
        <v>0.03</v>
      </c>
    </row>
    <row r="2553" spans="1:11" ht="15" customHeight="1" x14ac:dyDescent="0.25">
      <c r="A2553" s="24" t="s">
        <v>3955</v>
      </c>
      <c r="B2553" s="95" t="s">
        <v>3956</v>
      </c>
      <c r="C2553" s="95"/>
      <c r="D2553" s="96" t="s">
        <v>20</v>
      </c>
      <c r="E2553" s="96"/>
      <c r="F2553" s="24" t="s">
        <v>3903</v>
      </c>
      <c r="G2553" s="97">
        <v>4.4999999999999998E-2</v>
      </c>
      <c r="H2553" s="97"/>
      <c r="I2553" s="98">
        <v>19.37</v>
      </c>
      <c r="J2553" s="98"/>
      <c r="K2553" s="27">
        <f t="shared" si="19"/>
        <v>0.87</v>
      </c>
    </row>
    <row r="2554" spans="1:11" ht="21" customHeight="1" x14ac:dyDescent="0.25">
      <c r="A2554" s="24" t="s">
        <v>4050</v>
      </c>
      <c r="B2554" s="95" t="s">
        <v>4051</v>
      </c>
      <c r="C2554" s="95"/>
      <c r="D2554" s="96" t="s">
        <v>20</v>
      </c>
      <c r="E2554" s="96"/>
      <c r="F2554" s="24" t="s">
        <v>84</v>
      </c>
      <c r="G2554" s="97">
        <v>0.46875</v>
      </c>
      <c r="H2554" s="97"/>
      <c r="I2554" s="98">
        <v>3.9</v>
      </c>
      <c r="J2554" s="98"/>
      <c r="K2554" s="27">
        <f t="shared" si="19"/>
        <v>1.83</v>
      </c>
    </row>
    <row r="2555" spans="1:11" ht="21" customHeight="1" x14ac:dyDescent="0.25">
      <c r="A2555" s="24" t="s">
        <v>4058</v>
      </c>
      <c r="B2555" s="95" t="s">
        <v>4059</v>
      </c>
      <c r="C2555" s="95"/>
      <c r="D2555" s="96" t="s">
        <v>20</v>
      </c>
      <c r="E2555" s="96"/>
      <c r="F2555" s="24" t="s">
        <v>84</v>
      </c>
      <c r="G2555" s="97">
        <v>0.375</v>
      </c>
      <c r="H2555" s="97"/>
      <c r="I2555" s="98">
        <v>2.69</v>
      </c>
      <c r="J2555" s="98"/>
      <c r="K2555" s="27">
        <f t="shared" si="19"/>
        <v>1.01</v>
      </c>
    </row>
    <row r="2556" spans="1:11" ht="29.1" customHeight="1" x14ac:dyDescent="0.25">
      <c r="A2556" s="24" t="s">
        <v>4060</v>
      </c>
      <c r="B2556" s="95" t="s">
        <v>4061</v>
      </c>
      <c r="C2556" s="95"/>
      <c r="D2556" s="96" t="s">
        <v>20</v>
      </c>
      <c r="E2556" s="96"/>
      <c r="F2556" s="24" t="s">
        <v>16</v>
      </c>
      <c r="G2556" s="97">
        <v>1.07</v>
      </c>
      <c r="H2556" s="97"/>
      <c r="I2556" s="98">
        <v>23.81</v>
      </c>
      <c r="J2556" s="98"/>
      <c r="K2556" s="27">
        <f t="shared" si="19"/>
        <v>25.48</v>
      </c>
    </row>
    <row r="2557" spans="1:11" ht="15" customHeight="1" x14ac:dyDescent="0.25">
      <c r="A2557" s="9"/>
      <c r="B2557" s="9"/>
      <c r="C2557" s="9"/>
      <c r="D2557" s="9"/>
      <c r="E2557" s="9"/>
      <c r="F2557" s="9"/>
      <c r="G2557" s="91" t="s">
        <v>3906</v>
      </c>
      <c r="H2557" s="91"/>
      <c r="I2557" s="91"/>
      <c r="J2557" s="91"/>
      <c r="K2557" s="28">
        <f>SUM(K2551:K2556)</f>
        <v>124.74000000000001</v>
      </c>
    </row>
    <row r="2558" spans="1:11" ht="15" customHeight="1" x14ac:dyDescent="0.25">
      <c r="A2558" s="93" t="s">
        <v>3907</v>
      </c>
      <c r="B2558" s="93"/>
      <c r="C2558" s="93"/>
      <c r="D2558" s="94" t="s">
        <v>3</v>
      </c>
      <c r="E2558" s="94"/>
      <c r="F2558" s="23" t="s">
        <v>4</v>
      </c>
      <c r="G2558" s="94" t="s">
        <v>3894</v>
      </c>
      <c r="H2558" s="94"/>
      <c r="I2558" s="94" t="s">
        <v>3895</v>
      </c>
      <c r="J2558" s="94"/>
      <c r="K2558" s="23" t="s">
        <v>3896</v>
      </c>
    </row>
    <row r="2559" spans="1:11" ht="21" customHeight="1" x14ac:dyDescent="0.25">
      <c r="A2559" s="24" t="s">
        <v>3908</v>
      </c>
      <c r="B2559" s="95" t="s">
        <v>3909</v>
      </c>
      <c r="C2559" s="95"/>
      <c r="D2559" s="96" t="s">
        <v>20</v>
      </c>
      <c r="E2559" s="96"/>
      <c r="F2559" s="24" t="s">
        <v>2056</v>
      </c>
      <c r="G2559" s="97">
        <v>0.13009999999999999</v>
      </c>
      <c r="H2559" s="97"/>
      <c r="I2559" s="98">
        <v>32.24</v>
      </c>
      <c r="J2559" s="98"/>
      <c r="K2559" s="27">
        <f>ROUND(ROUND(G2559,8)*I2559,2)</f>
        <v>4.1900000000000004</v>
      </c>
    </row>
    <row r="2560" spans="1:11" ht="15" customHeight="1" x14ac:dyDescent="0.25">
      <c r="A2560" s="24" t="s">
        <v>3971</v>
      </c>
      <c r="B2560" s="95" t="s">
        <v>3972</v>
      </c>
      <c r="C2560" s="95"/>
      <c r="D2560" s="96" t="s">
        <v>20</v>
      </c>
      <c r="E2560" s="96"/>
      <c r="F2560" s="24" t="s">
        <v>2056</v>
      </c>
      <c r="G2560" s="97">
        <v>8.7400000000000005E-2</v>
      </c>
      <c r="H2560" s="97"/>
      <c r="I2560" s="98">
        <v>32.69</v>
      </c>
      <c r="J2560" s="98"/>
      <c r="K2560" s="27">
        <f>ROUND(ROUND(G2560,8)*I2560,2)</f>
        <v>2.86</v>
      </c>
    </row>
    <row r="2561" spans="1:11" ht="15" customHeight="1" x14ac:dyDescent="0.25">
      <c r="A2561" s="24" t="s">
        <v>3910</v>
      </c>
      <c r="B2561" s="95" t="s">
        <v>3911</v>
      </c>
      <c r="C2561" s="95"/>
      <c r="D2561" s="96" t="s">
        <v>20</v>
      </c>
      <c r="E2561" s="96"/>
      <c r="F2561" s="24" t="s">
        <v>2056</v>
      </c>
      <c r="G2561" s="97">
        <v>0.21759999999999999</v>
      </c>
      <c r="H2561" s="97"/>
      <c r="I2561" s="98">
        <v>24.94</v>
      </c>
      <c r="J2561" s="98"/>
      <c r="K2561" s="27">
        <f>ROUND(ROUND(G2561,8)*I2561,2)</f>
        <v>5.43</v>
      </c>
    </row>
    <row r="2562" spans="1:11" ht="18" customHeight="1" x14ac:dyDescent="0.25">
      <c r="A2562" s="9"/>
      <c r="B2562" s="9"/>
      <c r="C2562" s="9"/>
      <c r="D2562" s="9"/>
      <c r="E2562" s="9"/>
      <c r="F2562" s="9"/>
      <c r="G2562" s="91" t="s">
        <v>3912</v>
      </c>
      <c r="H2562" s="91"/>
      <c r="I2562" s="91"/>
      <c r="J2562" s="91"/>
      <c r="K2562" s="28">
        <f>SUM(K2559:K2561)</f>
        <v>12.48</v>
      </c>
    </row>
    <row r="2563" spans="1:11" ht="15" customHeight="1" x14ac:dyDescent="0.25">
      <c r="A2563" s="93" t="s">
        <v>3922</v>
      </c>
      <c r="B2563" s="93"/>
      <c r="C2563" s="93"/>
      <c r="D2563" s="94" t="s">
        <v>3</v>
      </c>
      <c r="E2563" s="94"/>
      <c r="F2563" s="23" t="s">
        <v>4</v>
      </c>
      <c r="G2563" s="94" t="s">
        <v>3894</v>
      </c>
      <c r="H2563" s="94"/>
      <c r="I2563" s="94" t="s">
        <v>3895</v>
      </c>
      <c r="J2563" s="94"/>
      <c r="K2563" s="23" t="s">
        <v>3896</v>
      </c>
    </row>
    <row r="2564" spans="1:11" ht="29.1" customHeight="1" x14ac:dyDescent="0.25">
      <c r="A2564" s="24" t="s">
        <v>4062</v>
      </c>
      <c r="B2564" s="95" t="s">
        <v>4063</v>
      </c>
      <c r="C2564" s="95"/>
      <c r="D2564" s="96" t="s">
        <v>20</v>
      </c>
      <c r="E2564" s="96"/>
      <c r="F2564" s="24" t="s">
        <v>3903</v>
      </c>
      <c r="G2564" s="97">
        <v>1.23E-2</v>
      </c>
      <c r="H2564" s="97"/>
      <c r="I2564" s="98">
        <v>23.44</v>
      </c>
      <c r="J2564" s="98"/>
      <c r="K2564" s="27">
        <f>ROUND(ROUND(G2564,8)*I2564,2)</f>
        <v>0.28999999999999998</v>
      </c>
    </row>
    <row r="2565" spans="1:11" ht="21" customHeight="1" x14ac:dyDescent="0.25">
      <c r="A2565" s="24" t="s">
        <v>4064</v>
      </c>
      <c r="B2565" s="95" t="s">
        <v>4065</v>
      </c>
      <c r="C2565" s="95"/>
      <c r="D2565" s="96" t="s">
        <v>4066</v>
      </c>
      <c r="E2565" s="96"/>
      <c r="F2565" s="24" t="s">
        <v>26</v>
      </c>
      <c r="G2565" s="97">
        <v>4</v>
      </c>
      <c r="H2565" s="97"/>
      <c r="I2565" s="98">
        <v>5.76</v>
      </c>
      <c r="J2565" s="98"/>
      <c r="K2565" s="27">
        <f>ROUND(ROUND(G2565,8)*I2565,2)</f>
        <v>23.04</v>
      </c>
    </row>
    <row r="2566" spans="1:11" ht="15" customHeight="1" x14ac:dyDescent="0.25">
      <c r="A2566" s="9"/>
      <c r="B2566" s="9"/>
      <c r="C2566" s="9"/>
      <c r="D2566" s="9"/>
      <c r="E2566" s="9"/>
      <c r="F2566" s="9"/>
      <c r="G2566" s="91" t="s">
        <v>3933</v>
      </c>
      <c r="H2566" s="91"/>
      <c r="I2566" s="91"/>
      <c r="J2566" s="91"/>
      <c r="K2566" s="28">
        <f>SUM(K2564:K2565)</f>
        <v>23.33</v>
      </c>
    </row>
    <row r="2567" spans="1:11" ht="15" customHeight="1" x14ac:dyDescent="0.25">
      <c r="A2567" s="9"/>
      <c r="B2567" s="9"/>
      <c r="C2567" s="9"/>
      <c r="D2567" s="9"/>
      <c r="E2567" s="9"/>
      <c r="F2567" s="9"/>
      <c r="G2567" s="92" t="s">
        <v>3913</v>
      </c>
      <c r="H2567" s="92"/>
      <c r="I2567" s="92"/>
      <c r="J2567" s="92"/>
      <c r="K2567" s="29">
        <f>ROUND(SUM(K2557,K2562,K2566),2)</f>
        <v>160.55000000000001</v>
      </c>
    </row>
    <row r="2568" spans="1:11" ht="9.9499999999999993" customHeight="1" x14ac:dyDescent="0.25">
      <c r="A2568" s="9"/>
      <c r="B2568" s="9"/>
      <c r="C2568" s="9"/>
      <c r="D2568" s="9"/>
      <c r="E2568" s="9"/>
      <c r="F2568" s="9"/>
      <c r="G2568" s="100"/>
      <c r="H2568" s="100"/>
      <c r="I2568" s="100"/>
      <c r="J2568" s="100"/>
      <c r="K2568" s="100"/>
    </row>
    <row r="2569" spans="1:11" ht="20.100000000000001" customHeight="1" x14ac:dyDescent="0.25">
      <c r="A2569" s="99" t="s">
        <v>2299</v>
      </c>
      <c r="B2569" s="99"/>
      <c r="C2569" s="99"/>
      <c r="D2569" s="99"/>
      <c r="E2569" s="99"/>
      <c r="F2569" s="99"/>
      <c r="G2569" s="99"/>
      <c r="H2569" s="99"/>
      <c r="I2569" s="99"/>
      <c r="J2569" s="99"/>
      <c r="K2569" s="99"/>
    </row>
    <row r="2570" spans="1:11" ht="15" customHeight="1" x14ac:dyDescent="0.25">
      <c r="A2570" s="93" t="s">
        <v>3893</v>
      </c>
      <c r="B2570" s="93"/>
      <c r="C2570" s="93"/>
      <c r="D2570" s="94" t="s">
        <v>3</v>
      </c>
      <c r="E2570" s="94"/>
      <c r="F2570" s="23" t="s">
        <v>4</v>
      </c>
      <c r="G2570" s="94" t="s">
        <v>3894</v>
      </c>
      <c r="H2570" s="94"/>
      <c r="I2570" s="94" t="s">
        <v>3895</v>
      </c>
      <c r="J2570" s="94"/>
      <c r="K2570" s="23" t="s">
        <v>3896</v>
      </c>
    </row>
    <row r="2571" spans="1:11" ht="45.95" customHeight="1" x14ac:dyDescent="0.25">
      <c r="A2571" s="24" t="s">
        <v>4073</v>
      </c>
      <c r="B2571" s="95" t="s">
        <v>4074</v>
      </c>
      <c r="C2571" s="95"/>
      <c r="D2571" s="96" t="s">
        <v>20</v>
      </c>
      <c r="E2571" s="96"/>
      <c r="F2571" s="24" t="s">
        <v>26</v>
      </c>
      <c r="G2571" s="97">
        <v>1</v>
      </c>
      <c r="H2571" s="97"/>
      <c r="I2571" s="98">
        <v>1235.9100000000001</v>
      </c>
      <c r="J2571" s="98"/>
      <c r="K2571" s="27">
        <f>TRUNC(TRUNC(G2571,8)*I2571,2)</f>
        <v>1235.9100000000001</v>
      </c>
    </row>
    <row r="2572" spans="1:11" ht="21" customHeight="1" x14ac:dyDescent="0.25">
      <c r="A2572" s="24" t="s">
        <v>4075</v>
      </c>
      <c r="B2572" s="95" t="s">
        <v>4076</v>
      </c>
      <c r="C2572" s="95"/>
      <c r="D2572" s="96" t="s">
        <v>20</v>
      </c>
      <c r="E2572" s="96"/>
      <c r="F2572" s="24" t="s">
        <v>34</v>
      </c>
      <c r="G2572" s="97">
        <v>1.1999999999999999E-3</v>
      </c>
      <c r="H2572" s="97"/>
      <c r="I2572" s="98">
        <v>205.09</v>
      </c>
      <c r="J2572" s="98"/>
      <c r="K2572" s="27">
        <f>TRUNC(TRUNC(G2572,8)*I2572,2)</f>
        <v>0.24</v>
      </c>
    </row>
    <row r="2573" spans="1:11" ht="15" customHeight="1" x14ac:dyDescent="0.25">
      <c r="A2573" s="9"/>
      <c r="B2573" s="9"/>
      <c r="C2573" s="9"/>
      <c r="D2573" s="9"/>
      <c r="E2573" s="9"/>
      <c r="F2573" s="9"/>
      <c r="G2573" s="91" t="s">
        <v>3906</v>
      </c>
      <c r="H2573" s="91"/>
      <c r="I2573" s="91"/>
      <c r="J2573" s="91"/>
      <c r="K2573" s="28">
        <f>SUM(K2571:K2572)</f>
        <v>1236.1500000000001</v>
      </c>
    </row>
    <row r="2574" spans="1:11" ht="15" customHeight="1" x14ac:dyDescent="0.25">
      <c r="A2574" s="93" t="s">
        <v>3907</v>
      </c>
      <c r="B2574" s="93"/>
      <c r="C2574" s="93"/>
      <c r="D2574" s="94" t="s">
        <v>3</v>
      </c>
      <c r="E2574" s="94"/>
      <c r="F2574" s="23" t="s">
        <v>4</v>
      </c>
      <c r="G2574" s="94" t="s">
        <v>3894</v>
      </c>
      <c r="H2574" s="94"/>
      <c r="I2574" s="94" t="s">
        <v>3895</v>
      </c>
      <c r="J2574" s="94"/>
      <c r="K2574" s="23" t="s">
        <v>3896</v>
      </c>
    </row>
    <row r="2575" spans="1:11" ht="15" customHeight="1" x14ac:dyDescent="0.25">
      <c r="A2575" s="24" t="s">
        <v>3971</v>
      </c>
      <c r="B2575" s="95" t="s">
        <v>3972</v>
      </c>
      <c r="C2575" s="95"/>
      <c r="D2575" s="96" t="s">
        <v>20</v>
      </c>
      <c r="E2575" s="96"/>
      <c r="F2575" s="24" t="s">
        <v>2056</v>
      </c>
      <c r="G2575" s="97">
        <v>0.86809999999999998</v>
      </c>
      <c r="H2575" s="97"/>
      <c r="I2575" s="98">
        <v>32.69</v>
      </c>
      <c r="J2575" s="98"/>
      <c r="K2575" s="27">
        <f>TRUNC(TRUNC(G2575,8)*I2575,2)</f>
        <v>28.37</v>
      </c>
    </row>
    <row r="2576" spans="1:11" ht="15" customHeight="1" x14ac:dyDescent="0.25">
      <c r="A2576" s="24" t="s">
        <v>3910</v>
      </c>
      <c r="B2576" s="95" t="s">
        <v>3911</v>
      </c>
      <c r="C2576" s="95"/>
      <c r="D2576" s="96" t="s">
        <v>20</v>
      </c>
      <c r="E2576" s="96"/>
      <c r="F2576" s="24" t="s">
        <v>2056</v>
      </c>
      <c r="G2576" s="97">
        <v>0.57869999999999999</v>
      </c>
      <c r="H2576" s="97"/>
      <c r="I2576" s="98">
        <v>24.94</v>
      </c>
      <c r="J2576" s="98"/>
      <c r="K2576" s="27">
        <f>TRUNC(TRUNC(G2576,8)*I2576,2)</f>
        <v>14.43</v>
      </c>
    </row>
    <row r="2577" spans="1:11" ht="18" customHeight="1" x14ac:dyDescent="0.25">
      <c r="A2577" s="9"/>
      <c r="B2577" s="9"/>
      <c r="C2577" s="9"/>
      <c r="D2577" s="9"/>
      <c r="E2577" s="9"/>
      <c r="F2577" s="9"/>
      <c r="G2577" s="91" t="s">
        <v>3912</v>
      </c>
      <c r="H2577" s="91"/>
      <c r="I2577" s="91"/>
      <c r="J2577" s="91"/>
      <c r="K2577" s="28">
        <f>SUM(K2575:K2576)</f>
        <v>42.8</v>
      </c>
    </row>
    <row r="2578" spans="1:11" ht="15" customHeight="1" x14ac:dyDescent="0.25">
      <c r="A2578" s="93" t="s">
        <v>3922</v>
      </c>
      <c r="B2578" s="93"/>
      <c r="C2578" s="93"/>
      <c r="D2578" s="94" t="s">
        <v>3</v>
      </c>
      <c r="E2578" s="94"/>
      <c r="F2578" s="23" t="s">
        <v>4</v>
      </c>
      <c r="G2578" s="94" t="s">
        <v>3894</v>
      </c>
      <c r="H2578" s="94"/>
      <c r="I2578" s="94" t="s">
        <v>3895</v>
      </c>
      <c r="J2578" s="94"/>
      <c r="K2578" s="23" t="s">
        <v>3896</v>
      </c>
    </row>
    <row r="2579" spans="1:11" ht="29.1" customHeight="1" x14ac:dyDescent="0.25">
      <c r="A2579" s="24" t="s">
        <v>4077</v>
      </c>
      <c r="B2579" s="95" t="s">
        <v>4078</v>
      </c>
      <c r="C2579" s="95"/>
      <c r="D2579" s="96" t="s">
        <v>20</v>
      </c>
      <c r="E2579" s="96"/>
      <c r="F2579" s="24" t="s">
        <v>34</v>
      </c>
      <c r="G2579" s="97">
        <v>2.2200000000000001E-2</v>
      </c>
      <c r="H2579" s="97"/>
      <c r="I2579" s="98">
        <v>924.6</v>
      </c>
      <c r="J2579" s="98"/>
      <c r="K2579" s="27">
        <f>TRUNC(TRUNC(G2579,8)*I2579,2)</f>
        <v>20.52</v>
      </c>
    </row>
    <row r="2580" spans="1:11" ht="15" customHeight="1" x14ac:dyDescent="0.25">
      <c r="A2580" s="9"/>
      <c r="B2580" s="9"/>
      <c r="C2580" s="9"/>
      <c r="D2580" s="9"/>
      <c r="E2580" s="9"/>
      <c r="F2580" s="9"/>
      <c r="G2580" s="91" t="s">
        <v>3933</v>
      </c>
      <c r="H2580" s="91"/>
      <c r="I2580" s="91"/>
      <c r="J2580" s="91"/>
      <c r="K2580" s="28">
        <f>SUM(K2579:K2579)</f>
        <v>20.52</v>
      </c>
    </row>
    <row r="2581" spans="1:11" ht="15" customHeight="1" x14ac:dyDescent="0.25">
      <c r="A2581" s="9"/>
      <c r="B2581" s="9"/>
      <c r="C2581" s="9"/>
      <c r="D2581" s="9"/>
      <c r="E2581" s="9"/>
      <c r="F2581" s="9"/>
      <c r="G2581" s="92" t="s">
        <v>3913</v>
      </c>
      <c r="H2581" s="92"/>
      <c r="I2581" s="92"/>
      <c r="J2581" s="92"/>
      <c r="K2581" s="29">
        <f>ROUND(SUM(K2573,K2577,K2580),2)</f>
        <v>1299.47</v>
      </c>
    </row>
    <row r="2582" spans="1:11" ht="9.9499999999999993" customHeight="1" x14ac:dyDescent="0.25">
      <c r="A2582" s="9"/>
      <c r="B2582" s="9"/>
      <c r="C2582" s="9"/>
      <c r="D2582" s="9"/>
      <c r="E2582" s="9"/>
      <c r="F2582" s="9"/>
      <c r="G2582" s="100"/>
      <c r="H2582" s="100"/>
      <c r="I2582" s="100"/>
      <c r="J2582" s="100"/>
      <c r="K2582" s="100"/>
    </row>
    <row r="2583" spans="1:11" ht="20.100000000000001" customHeight="1" x14ac:dyDescent="0.25">
      <c r="A2583" s="99" t="s">
        <v>2300</v>
      </c>
      <c r="B2583" s="99"/>
      <c r="C2583" s="99"/>
      <c r="D2583" s="99"/>
      <c r="E2583" s="99"/>
      <c r="F2583" s="99"/>
      <c r="G2583" s="99"/>
      <c r="H2583" s="99"/>
      <c r="I2583" s="99"/>
      <c r="J2583" s="99"/>
      <c r="K2583" s="99"/>
    </row>
    <row r="2584" spans="1:11" ht="15" customHeight="1" x14ac:dyDescent="0.25">
      <c r="A2584" s="93" t="s">
        <v>3893</v>
      </c>
      <c r="B2584" s="93"/>
      <c r="C2584" s="93"/>
      <c r="D2584" s="94" t="s">
        <v>3</v>
      </c>
      <c r="E2584" s="94"/>
      <c r="F2584" s="23" t="s">
        <v>4</v>
      </c>
      <c r="G2584" s="94" t="s">
        <v>3894</v>
      </c>
      <c r="H2584" s="94"/>
      <c r="I2584" s="94" t="s">
        <v>3895</v>
      </c>
      <c r="J2584" s="94"/>
      <c r="K2584" s="23" t="s">
        <v>3896</v>
      </c>
    </row>
    <row r="2585" spans="1:11" ht="15" customHeight="1" x14ac:dyDescent="0.25">
      <c r="A2585" s="24" t="s">
        <v>4067</v>
      </c>
      <c r="B2585" s="95" t="s">
        <v>4068</v>
      </c>
      <c r="C2585" s="95"/>
      <c r="D2585" s="96" t="s">
        <v>20</v>
      </c>
      <c r="E2585" s="96"/>
      <c r="F2585" s="24" t="s">
        <v>3903</v>
      </c>
      <c r="G2585" s="97">
        <v>8.6199999999999992</v>
      </c>
      <c r="H2585" s="97"/>
      <c r="I2585" s="98">
        <v>1.1299999999999999</v>
      </c>
      <c r="J2585" s="98"/>
      <c r="K2585" s="27">
        <f>TRUNC(TRUNC(G2585,8)*I2585,2)</f>
        <v>9.74</v>
      </c>
    </row>
    <row r="2586" spans="1:11" ht="29.1" customHeight="1" x14ac:dyDescent="0.25">
      <c r="A2586" s="24" t="s">
        <v>4069</v>
      </c>
      <c r="B2586" s="95" t="s">
        <v>4070</v>
      </c>
      <c r="C2586" s="95"/>
      <c r="D2586" s="96" t="s">
        <v>20</v>
      </c>
      <c r="E2586" s="96"/>
      <c r="F2586" s="24" t="s">
        <v>26</v>
      </c>
      <c r="G2586" s="97">
        <v>6.4375</v>
      </c>
      <c r="H2586" s="97"/>
      <c r="I2586" s="98">
        <v>17.63</v>
      </c>
      <c r="J2586" s="98"/>
      <c r="K2586" s="27">
        <f>TRUNC(TRUNC(G2586,8)*I2586,2)</f>
        <v>113.49</v>
      </c>
    </row>
    <row r="2587" spans="1:11" ht="15" customHeight="1" x14ac:dyDescent="0.25">
      <c r="A2587" s="24" t="s">
        <v>4071</v>
      </c>
      <c r="B2587" s="95" t="s">
        <v>4072</v>
      </c>
      <c r="C2587" s="95"/>
      <c r="D2587" s="96" t="s">
        <v>20</v>
      </c>
      <c r="E2587" s="96"/>
      <c r="F2587" s="24" t="s">
        <v>3903</v>
      </c>
      <c r="G2587" s="97">
        <v>0.24</v>
      </c>
      <c r="H2587" s="97"/>
      <c r="I2587" s="98">
        <v>3.58</v>
      </c>
      <c r="J2587" s="98"/>
      <c r="K2587" s="27">
        <f>TRUNC(TRUNC(G2587,8)*I2587,2)</f>
        <v>0.85</v>
      </c>
    </row>
    <row r="2588" spans="1:11" ht="15" customHeight="1" x14ac:dyDescent="0.25">
      <c r="A2588" s="9"/>
      <c r="B2588" s="9"/>
      <c r="C2588" s="9"/>
      <c r="D2588" s="9"/>
      <c r="E2588" s="9"/>
      <c r="F2588" s="9"/>
      <c r="G2588" s="91" t="s">
        <v>3906</v>
      </c>
      <c r="H2588" s="91"/>
      <c r="I2588" s="91"/>
      <c r="J2588" s="91"/>
      <c r="K2588" s="28">
        <f>SUM(K2585:K2587)</f>
        <v>124.07999999999998</v>
      </c>
    </row>
    <row r="2589" spans="1:11" ht="15" customHeight="1" x14ac:dyDescent="0.25">
      <c r="A2589" s="93" t="s">
        <v>3907</v>
      </c>
      <c r="B2589" s="93"/>
      <c r="C2589" s="93"/>
      <c r="D2589" s="94" t="s">
        <v>3</v>
      </c>
      <c r="E2589" s="94"/>
      <c r="F2589" s="23" t="s">
        <v>4</v>
      </c>
      <c r="G2589" s="94" t="s">
        <v>3894</v>
      </c>
      <c r="H2589" s="94"/>
      <c r="I2589" s="94" t="s">
        <v>3895</v>
      </c>
      <c r="J2589" s="94"/>
      <c r="K2589" s="23" t="s">
        <v>3896</v>
      </c>
    </row>
    <row r="2590" spans="1:11" ht="15" customHeight="1" x14ac:dyDescent="0.25">
      <c r="A2590" s="24" t="s">
        <v>3971</v>
      </c>
      <c r="B2590" s="95" t="s">
        <v>3972</v>
      </c>
      <c r="C2590" s="95"/>
      <c r="D2590" s="96" t="s">
        <v>20</v>
      </c>
      <c r="E2590" s="96"/>
      <c r="F2590" s="24" t="s">
        <v>2056</v>
      </c>
      <c r="G2590" s="97">
        <v>0.63900000000000001</v>
      </c>
      <c r="H2590" s="97"/>
      <c r="I2590" s="98">
        <v>32.69</v>
      </c>
      <c r="J2590" s="98"/>
      <c r="K2590" s="27">
        <f>TRUNC(TRUNC(G2590,8)*I2590,2)</f>
        <v>20.88</v>
      </c>
    </row>
    <row r="2591" spans="1:11" ht="15" customHeight="1" x14ac:dyDescent="0.25">
      <c r="A2591" s="24" t="s">
        <v>3910</v>
      </c>
      <c r="B2591" s="95" t="s">
        <v>3911</v>
      </c>
      <c r="C2591" s="95"/>
      <c r="D2591" s="96" t="s">
        <v>20</v>
      </c>
      <c r="E2591" s="96"/>
      <c r="F2591" s="24" t="s">
        <v>2056</v>
      </c>
      <c r="G2591" s="97">
        <v>1.2789999999999999</v>
      </c>
      <c r="H2591" s="97"/>
      <c r="I2591" s="98">
        <v>24.94</v>
      </c>
      <c r="J2591" s="98"/>
      <c r="K2591" s="27">
        <f>TRUNC(TRUNC(G2591,8)*I2591,2)</f>
        <v>31.89</v>
      </c>
    </row>
    <row r="2592" spans="1:11" ht="18" customHeight="1" x14ac:dyDescent="0.25">
      <c r="A2592" s="9"/>
      <c r="B2592" s="9"/>
      <c r="C2592" s="9"/>
      <c r="D2592" s="9"/>
      <c r="E2592" s="9"/>
      <c r="F2592" s="9"/>
      <c r="G2592" s="91" t="s">
        <v>3912</v>
      </c>
      <c r="H2592" s="91"/>
      <c r="I2592" s="91"/>
      <c r="J2592" s="91"/>
      <c r="K2592" s="28">
        <f>SUM(K2590:K2591)</f>
        <v>52.769999999999996</v>
      </c>
    </row>
    <row r="2593" spans="1:11" ht="15" customHeight="1" x14ac:dyDescent="0.25">
      <c r="A2593" s="9"/>
      <c r="B2593" s="9"/>
      <c r="C2593" s="9"/>
      <c r="D2593" s="9"/>
      <c r="E2593" s="9"/>
      <c r="F2593" s="9"/>
      <c r="G2593" s="92" t="s">
        <v>3913</v>
      </c>
      <c r="H2593" s="92"/>
      <c r="I2593" s="92"/>
      <c r="J2593" s="92"/>
      <c r="K2593" s="29">
        <f>ROUND(SUM(K2588,K2592),2)</f>
        <v>176.85</v>
      </c>
    </row>
    <row r="2594" spans="1:11" ht="9.9499999999999993" customHeight="1" x14ac:dyDescent="0.25">
      <c r="A2594" s="9"/>
      <c r="B2594" s="9"/>
      <c r="C2594" s="9"/>
      <c r="D2594" s="9"/>
      <c r="E2594" s="9"/>
      <c r="F2594" s="9"/>
      <c r="G2594" s="100"/>
      <c r="H2594" s="100"/>
      <c r="I2594" s="100"/>
      <c r="J2594" s="100"/>
      <c r="K2594" s="100"/>
    </row>
    <row r="2595" spans="1:11" ht="20.100000000000001" customHeight="1" x14ac:dyDescent="0.25">
      <c r="A2595" s="99" t="s">
        <v>2301</v>
      </c>
      <c r="B2595" s="99"/>
      <c r="C2595" s="99"/>
      <c r="D2595" s="99"/>
      <c r="E2595" s="99"/>
      <c r="F2595" s="99"/>
      <c r="G2595" s="99"/>
      <c r="H2595" s="99"/>
      <c r="I2595" s="99"/>
      <c r="J2595" s="99"/>
      <c r="K2595" s="99"/>
    </row>
    <row r="2596" spans="1:11" ht="20.100000000000001" customHeight="1" x14ac:dyDescent="0.25">
      <c r="A2596" s="106" t="s">
        <v>4010</v>
      </c>
      <c r="B2596" s="106"/>
      <c r="C2596" s="106"/>
      <c r="D2596" s="106"/>
      <c r="E2596" s="106"/>
      <c r="F2596" s="2" t="s">
        <v>4</v>
      </c>
      <c r="G2596" s="87" t="s">
        <v>4001</v>
      </c>
      <c r="H2596" s="87"/>
      <c r="I2596" s="87" t="s">
        <v>3895</v>
      </c>
      <c r="J2596" s="87"/>
      <c r="K2596" s="2" t="s">
        <v>4011</v>
      </c>
    </row>
    <row r="2597" spans="1:11" ht="15" customHeight="1" x14ac:dyDescent="0.25">
      <c r="A2597" s="6" t="s">
        <v>4079</v>
      </c>
      <c r="B2597" s="104" t="s">
        <v>4080</v>
      </c>
      <c r="C2597" s="104"/>
      <c r="D2597" s="104"/>
      <c r="E2597" s="104"/>
      <c r="F2597" s="6" t="s">
        <v>77</v>
      </c>
      <c r="G2597" s="113">
        <v>1.7700000000000001E-3</v>
      </c>
      <c r="H2597" s="113"/>
      <c r="I2597" s="105">
        <v>33.79</v>
      </c>
      <c r="J2597" s="105"/>
      <c r="K2597" s="33">
        <f>ROUND(ROUND(G2597,5)*I2597,4)</f>
        <v>5.9799999999999999E-2</v>
      </c>
    </row>
    <row r="2598" spans="1:11" ht="15" customHeight="1" x14ac:dyDescent="0.25">
      <c r="A2598" s="6" t="s">
        <v>4081</v>
      </c>
      <c r="B2598" s="104" t="s">
        <v>4082</v>
      </c>
      <c r="C2598" s="104"/>
      <c r="D2598" s="104"/>
      <c r="E2598" s="104"/>
      <c r="F2598" s="6" t="s">
        <v>77</v>
      </c>
      <c r="G2598" s="113">
        <v>3.9300000000000003E-3</v>
      </c>
      <c r="H2598" s="113"/>
      <c r="I2598" s="105">
        <v>448.02</v>
      </c>
      <c r="J2598" s="105"/>
      <c r="K2598" s="33">
        <f>ROUND(ROUND(G2598,5)*I2598,4)</f>
        <v>1.7606999999999999</v>
      </c>
    </row>
    <row r="2599" spans="1:11" ht="15" customHeight="1" x14ac:dyDescent="0.25">
      <c r="A2599" s="6" t="s">
        <v>4083</v>
      </c>
      <c r="B2599" s="104" t="s">
        <v>4084</v>
      </c>
      <c r="C2599" s="104"/>
      <c r="D2599" s="104"/>
      <c r="E2599" s="104"/>
      <c r="F2599" s="6" t="s">
        <v>77</v>
      </c>
      <c r="G2599" s="113">
        <v>7.0800000000000004E-3</v>
      </c>
      <c r="H2599" s="113"/>
      <c r="I2599" s="105">
        <v>46.06</v>
      </c>
      <c r="J2599" s="105"/>
      <c r="K2599" s="33">
        <f>ROUND(ROUND(G2599,5)*I2599,4)</f>
        <v>0.3261</v>
      </c>
    </row>
    <row r="2600" spans="1:11" ht="15" customHeight="1" x14ac:dyDescent="0.25">
      <c r="A2600" s="6" t="s">
        <v>4085</v>
      </c>
      <c r="B2600" s="104" t="s">
        <v>4086</v>
      </c>
      <c r="C2600" s="104"/>
      <c r="D2600" s="104"/>
      <c r="E2600" s="104"/>
      <c r="F2600" s="6" t="s">
        <v>103</v>
      </c>
      <c r="G2600" s="113">
        <v>1</v>
      </c>
      <c r="H2600" s="113"/>
      <c r="I2600" s="105">
        <v>16.98</v>
      </c>
      <c r="J2600" s="105"/>
      <c r="K2600" s="33">
        <f>ROUND(ROUND(G2600,5)*I2600,4)</f>
        <v>16.98</v>
      </c>
    </row>
    <row r="2601" spans="1:11" ht="15" customHeight="1" x14ac:dyDescent="0.25">
      <c r="A2601" s="1"/>
      <c r="B2601" s="1"/>
      <c r="C2601" s="1"/>
      <c r="D2601" s="1"/>
      <c r="E2601" s="1"/>
      <c r="F2601" s="1"/>
      <c r="G2601" s="85" t="s">
        <v>4014</v>
      </c>
      <c r="H2601" s="85"/>
      <c r="I2601" s="85"/>
      <c r="J2601" s="85"/>
      <c r="K2601" s="34">
        <f>SUM(K2597:K2600)</f>
        <v>19.1266</v>
      </c>
    </row>
    <row r="2602" spans="1:11" ht="15" customHeight="1" x14ac:dyDescent="0.25">
      <c r="A2602" s="106" t="s">
        <v>4015</v>
      </c>
      <c r="B2602" s="106"/>
      <c r="C2602" s="106"/>
      <c r="D2602" s="23" t="s">
        <v>4016</v>
      </c>
      <c r="E2602" s="94" t="s">
        <v>4017</v>
      </c>
      <c r="F2602" s="94"/>
      <c r="G2602" s="94" t="s">
        <v>4001</v>
      </c>
      <c r="H2602" s="94"/>
      <c r="I2602" s="94" t="s">
        <v>3895</v>
      </c>
      <c r="J2602" s="94"/>
      <c r="K2602" s="23" t="s">
        <v>4011</v>
      </c>
    </row>
    <row r="2603" spans="1:11" ht="27.95" customHeight="1" x14ac:dyDescent="0.25">
      <c r="A2603" s="38" t="s">
        <v>4085</v>
      </c>
      <c r="B2603" s="109" t="s">
        <v>4087</v>
      </c>
      <c r="C2603" s="109"/>
      <c r="D2603" s="38" t="s">
        <v>4019</v>
      </c>
      <c r="E2603" s="110" t="s">
        <v>4088</v>
      </c>
      <c r="F2603" s="110"/>
      <c r="G2603" s="111">
        <v>1.9630000000000002E-2</v>
      </c>
      <c r="H2603" s="111"/>
      <c r="I2603" s="112">
        <v>33.64</v>
      </c>
      <c r="J2603" s="112"/>
      <c r="K2603" s="41">
        <f>ROUND(ROUND(G2603,5)*I2603,4)</f>
        <v>0.66039999999999999</v>
      </c>
    </row>
    <row r="2604" spans="1:11" ht="15" customHeight="1" x14ac:dyDescent="0.25">
      <c r="A2604" s="1"/>
      <c r="B2604" s="1"/>
      <c r="C2604" s="1"/>
      <c r="D2604" s="1"/>
      <c r="E2604" s="1"/>
      <c r="F2604" s="1"/>
      <c r="G2604" s="85" t="s">
        <v>4021</v>
      </c>
      <c r="H2604" s="85"/>
      <c r="I2604" s="85"/>
      <c r="J2604" s="85"/>
      <c r="K2604" s="33">
        <f>SUM(K2603:K2603)</f>
        <v>0.66039999999999999</v>
      </c>
    </row>
    <row r="2605" spans="1:11" ht="12.95" customHeight="1" x14ac:dyDescent="0.25">
      <c r="A2605" s="106" t="s">
        <v>4022</v>
      </c>
      <c r="B2605" s="106"/>
      <c r="C2605" s="94" t="s">
        <v>4023</v>
      </c>
      <c r="D2605" s="94" t="s">
        <v>5</v>
      </c>
      <c r="E2605" s="94" t="s">
        <v>4024</v>
      </c>
      <c r="F2605" s="94"/>
      <c r="G2605" s="94" t="s">
        <v>4025</v>
      </c>
      <c r="H2605" s="94"/>
      <c r="I2605" s="94" t="s">
        <v>2086</v>
      </c>
      <c r="J2605" s="94"/>
      <c r="K2605" s="94" t="s">
        <v>4011</v>
      </c>
    </row>
    <row r="2606" spans="1:11" ht="12" customHeight="1" x14ac:dyDescent="0.25">
      <c r="A2606" s="106"/>
      <c r="B2606" s="106"/>
      <c r="C2606" s="94"/>
      <c r="D2606" s="94"/>
      <c r="E2606" s="23" t="s">
        <v>2092</v>
      </c>
      <c r="F2606" s="23" t="s">
        <v>4026</v>
      </c>
      <c r="G2606" s="23" t="s">
        <v>2092</v>
      </c>
      <c r="H2606" s="23" t="s">
        <v>4026</v>
      </c>
      <c r="I2606" s="23" t="s">
        <v>2092</v>
      </c>
      <c r="J2606" s="23" t="s">
        <v>4026</v>
      </c>
      <c r="K2606" s="94"/>
    </row>
    <row r="2607" spans="1:11" ht="27.95" customHeight="1" x14ac:dyDescent="0.25">
      <c r="A2607" s="38" t="s">
        <v>4085</v>
      </c>
      <c r="B2607" s="39" t="s">
        <v>4087</v>
      </c>
      <c r="C2607" s="38" t="s">
        <v>4027</v>
      </c>
      <c r="D2607" s="40">
        <v>1.9630000000000002E-2</v>
      </c>
      <c r="E2607" s="42">
        <v>0</v>
      </c>
      <c r="F2607" s="43">
        <v>1.1100000000000001</v>
      </c>
      <c r="G2607" s="42">
        <v>0</v>
      </c>
      <c r="H2607" s="43">
        <v>0.88</v>
      </c>
      <c r="I2607" s="42">
        <v>0</v>
      </c>
      <c r="J2607" s="43">
        <v>0.72</v>
      </c>
      <c r="K2607" s="41">
        <f>ROUND(D2607*(ROUND(E2607*F2607,4)+ROUND(G2607*H2607,4)+ROUND(I2607*J2607,4)),4)</f>
        <v>0</v>
      </c>
    </row>
    <row r="2608" spans="1:11" ht="15" customHeight="1" x14ac:dyDescent="0.25">
      <c r="A2608" s="1"/>
      <c r="B2608" s="1"/>
      <c r="C2608" s="1"/>
      <c r="D2608" s="1"/>
      <c r="E2608" s="1"/>
      <c r="F2608" s="1"/>
      <c r="G2608" s="85" t="s">
        <v>4028</v>
      </c>
      <c r="H2608" s="85"/>
      <c r="I2608" s="85"/>
      <c r="J2608" s="85"/>
      <c r="K2608" s="33">
        <f>SUM(K2606:K2607)</f>
        <v>0</v>
      </c>
    </row>
    <row r="2609" spans="1:11" ht="15" customHeight="1" x14ac:dyDescent="0.25">
      <c r="A2609" s="9"/>
      <c r="B2609" s="9"/>
      <c r="C2609" s="9"/>
      <c r="D2609" s="9"/>
      <c r="E2609" s="9"/>
      <c r="F2609" s="9"/>
      <c r="G2609" s="92" t="s">
        <v>4029</v>
      </c>
      <c r="H2609" s="92"/>
      <c r="I2609" s="92"/>
      <c r="J2609" s="92"/>
      <c r="K2609" s="33">
        <f>SUM(K2601,K2604,K2608)</f>
        <v>19.786999999999999</v>
      </c>
    </row>
    <row r="2610" spans="1:11" ht="15" customHeight="1" x14ac:dyDescent="0.25">
      <c r="A2610" s="9"/>
      <c r="B2610" s="9"/>
      <c r="C2610" s="9"/>
      <c r="D2610" s="9"/>
      <c r="E2610" s="9"/>
      <c r="F2610" s="9"/>
      <c r="G2610" s="92" t="s">
        <v>3913</v>
      </c>
      <c r="H2610" s="92"/>
      <c r="I2610" s="92"/>
      <c r="J2610" s="92"/>
      <c r="K2610" s="29">
        <f>ROUND(SUM(K2609),2)</f>
        <v>19.79</v>
      </c>
    </row>
    <row r="2611" spans="1:11" ht="9.9499999999999993" customHeight="1" x14ac:dyDescent="0.25">
      <c r="A2611" s="9"/>
      <c r="B2611" s="9"/>
      <c r="C2611" s="9"/>
      <c r="D2611" s="9"/>
      <c r="E2611" s="9"/>
      <c r="F2611" s="9"/>
      <c r="G2611" s="100"/>
      <c r="H2611" s="100"/>
      <c r="I2611" s="100"/>
      <c r="J2611" s="100"/>
      <c r="K2611" s="100"/>
    </row>
    <row r="2612" spans="1:11" ht="20.100000000000001" customHeight="1" x14ac:dyDescent="0.25">
      <c r="A2612" s="99" t="s">
        <v>2302</v>
      </c>
      <c r="B2612" s="99"/>
      <c r="C2612" s="99"/>
      <c r="D2612" s="99"/>
      <c r="E2612" s="99"/>
      <c r="F2612" s="99"/>
      <c r="G2612" s="99"/>
      <c r="H2612" s="99"/>
      <c r="I2612" s="99"/>
      <c r="J2612" s="99"/>
      <c r="K2612" s="99"/>
    </row>
    <row r="2613" spans="1:11" ht="15" customHeight="1" x14ac:dyDescent="0.25">
      <c r="A2613" s="93" t="s">
        <v>3893</v>
      </c>
      <c r="B2613" s="93"/>
      <c r="C2613" s="93"/>
      <c r="D2613" s="94" t="s">
        <v>3</v>
      </c>
      <c r="E2613" s="94"/>
      <c r="F2613" s="23" t="s">
        <v>4</v>
      </c>
      <c r="G2613" s="94" t="s">
        <v>3894</v>
      </c>
      <c r="H2613" s="94"/>
      <c r="I2613" s="94" t="s">
        <v>3895</v>
      </c>
      <c r="J2613" s="94"/>
      <c r="K2613" s="23" t="s">
        <v>3896</v>
      </c>
    </row>
    <row r="2614" spans="1:11" ht="15" customHeight="1" x14ac:dyDescent="0.25">
      <c r="A2614" s="24" t="s">
        <v>4089</v>
      </c>
      <c r="B2614" s="95" t="s">
        <v>4090</v>
      </c>
      <c r="C2614" s="95"/>
      <c r="D2614" s="96" t="s">
        <v>20</v>
      </c>
      <c r="E2614" s="96"/>
      <c r="F2614" s="24" t="s">
        <v>16</v>
      </c>
      <c r="G2614" s="97">
        <v>1</v>
      </c>
      <c r="H2614" s="97"/>
      <c r="I2614" s="98">
        <v>12.85</v>
      </c>
      <c r="J2614" s="98"/>
      <c r="K2614" s="27">
        <f>TRUNC(TRUNC(G2614,8)*I2614,2)</f>
        <v>12.85</v>
      </c>
    </row>
    <row r="2615" spans="1:11" ht="15" customHeight="1" x14ac:dyDescent="0.25">
      <c r="A2615" s="9"/>
      <c r="B2615" s="9"/>
      <c r="C2615" s="9"/>
      <c r="D2615" s="9"/>
      <c r="E2615" s="9"/>
      <c r="F2615" s="9"/>
      <c r="G2615" s="91" t="s">
        <v>3906</v>
      </c>
      <c r="H2615" s="91"/>
      <c r="I2615" s="91"/>
      <c r="J2615" s="91"/>
      <c r="K2615" s="28">
        <f>SUM(K2614:K2614)</f>
        <v>12.85</v>
      </c>
    </row>
    <row r="2616" spans="1:11" ht="15" customHeight="1" x14ac:dyDescent="0.25">
      <c r="A2616" s="93" t="s">
        <v>3907</v>
      </c>
      <c r="B2616" s="93"/>
      <c r="C2616" s="93"/>
      <c r="D2616" s="94" t="s">
        <v>3</v>
      </c>
      <c r="E2616" s="94"/>
      <c r="F2616" s="23" t="s">
        <v>4</v>
      </c>
      <c r="G2616" s="94" t="s">
        <v>3894</v>
      </c>
      <c r="H2616" s="94"/>
      <c r="I2616" s="94" t="s">
        <v>3895</v>
      </c>
      <c r="J2616" s="94"/>
      <c r="K2616" s="23" t="s">
        <v>3896</v>
      </c>
    </row>
    <row r="2617" spans="1:11" ht="15" customHeight="1" x14ac:dyDescent="0.25">
      <c r="A2617" s="24" t="s">
        <v>3961</v>
      </c>
      <c r="B2617" s="95" t="s">
        <v>3962</v>
      </c>
      <c r="C2617" s="95"/>
      <c r="D2617" s="96" t="s">
        <v>20</v>
      </c>
      <c r="E2617" s="96"/>
      <c r="F2617" s="24" t="s">
        <v>2056</v>
      </c>
      <c r="G2617" s="97">
        <v>2.7699999999999999E-2</v>
      </c>
      <c r="H2617" s="97"/>
      <c r="I2617" s="98">
        <v>29.5</v>
      </c>
      <c r="J2617" s="98"/>
      <c r="K2617" s="27">
        <f>TRUNC(TRUNC(G2617,8)*I2617,2)</f>
        <v>0.81</v>
      </c>
    </row>
    <row r="2618" spans="1:11" ht="15" customHeight="1" x14ac:dyDescent="0.25">
      <c r="A2618" s="24" t="s">
        <v>3910</v>
      </c>
      <c r="B2618" s="95" t="s">
        <v>3911</v>
      </c>
      <c r="C2618" s="95"/>
      <c r="D2618" s="96" t="s">
        <v>20</v>
      </c>
      <c r="E2618" s="96"/>
      <c r="F2618" s="24" t="s">
        <v>2056</v>
      </c>
      <c r="G2618" s="97">
        <v>0.1386</v>
      </c>
      <c r="H2618" s="97"/>
      <c r="I2618" s="98">
        <v>24.94</v>
      </c>
      <c r="J2618" s="98"/>
      <c r="K2618" s="27">
        <f>TRUNC(TRUNC(G2618,8)*I2618,2)</f>
        <v>3.45</v>
      </c>
    </row>
    <row r="2619" spans="1:11" ht="18" customHeight="1" x14ac:dyDescent="0.25">
      <c r="A2619" s="9"/>
      <c r="B2619" s="9"/>
      <c r="C2619" s="9"/>
      <c r="D2619" s="9"/>
      <c r="E2619" s="9"/>
      <c r="F2619" s="9"/>
      <c r="G2619" s="91" t="s">
        <v>3912</v>
      </c>
      <c r="H2619" s="91"/>
      <c r="I2619" s="91"/>
      <c r="J2619" s="91"/>
      <c r="K2619" s="28">
        <f>SUM(K2617:K2618)</f>
        <v>4.26</v>
      </c>
    </row>
    <row r="2620" spans="1:11" ht="15" customHeight="1" x14ac:dyDescent="0.25">
      <c r="A2620" s="9"/>
      <c r="B2620" s="9"/>
      <c r="C2620" s="9"/>
      <c r="D2620" s="9"/>
      <c r="E2620" s="9"/>
      <c r="F2620" s="9"/>
      <c r="G2620" s="92" t="s">
        <v>3913</v>
      </c>
      <c r="H2620" s="92"/>
      <c r="I2620" s="92"/>
      <c r="J2620" s="92"/>
      <c r="K2620" s="29">
        <f>ROUND(SUM(K2615,K2619),2)</f>
        <v>17.11</v>
      </c>
    </row>
    <row r="2621" spans="1:11" ht="9.9499999999999993" customHeight="1" x14ac:dyDescent="0.25">
      <c r="A2621" s="9"/>
      <c r="B2621" s="9"/>
      <c r="C2621" s="9"/>
      <c r="D2621" s="9"/>
      <c r="E2621" s="9"/>
      <c r="F2621" s="9"/>
      <c r="G2621" s="100"/>
      <c r="H2621" s="100"/>
      <c r="I2621" s="100"/>
      <c r="J2621" s="100"/>
      <c r="K2621" s="100"/>
    </row>
    <row r="2622" spans="1:11" ht="20.100000000000001" customHeight="1" x14ac:dyDescent="0.25">
      <c r="A2622" s="99" t="s">
        <v>2303</v>
      </c>
      <c r="B2622" s="99"/>
      <c r="C2622" s="99"/>
      <c r="D2622" s="99"/>
      <c r="E2622" s="99"/>
      <c r="F2622" s="99"/>
      <c r="G2622" s="99"/>
      <c r="H2622" s="99"/>
      <c r="I2622" s="99"/>
      <c r="J2622" s="99"/>
      <c r="K2622" s="99"/>
    </row>
    <row r="2623" spans="1:11" ht="12.95" customHeight="1" x14ac:dyDescent="0.25">
      <c r="A2623" s="107" t="s">
        <v>3984</v>
      </c>
      <c r="B2623" s="107"/>
      <c r="C2623" s="107"/>
      <c r="D2623" s="108" t="s">
        <v>3985</v>
      </c>
      <c r="E2623" s="87" t="s">
        <v>3986</v>
      </c>
      <c r="F2623" s="87"/>
      <c r="G2623" s="87" t="s">
        <v>3987</v>
      </c>
      <c r="H2623" s="87"/>
      <c r="I2623" s="87"/>
      <c r="J2623" s="87"/>
      <c r="K2623" s="87" t="s">
        <v>3988</v>
      </c>
    </row>
    <row r="2624" spans="1:11" ht="12" customHeight="1" x14ac:dyDescent="0.25">
      <c r="A2624" s="107"/>
      <c r="B2624" s="107"/>
      <c r="C2624" s="107"/>
      <c r="D2624" s="108"/>
      <c r="E2624" s="23" t="s">
        <v>3989</v>
      </c>
      <c r="F2624" s="23" t="s">
        <v>3990</v>
      </c>
      <c r="G2624" s="94" t="s">
        <v>3989</v>
      </c>
      <c r="H2624" s="94"/>
      <c r="I2624" s="94" t="s">
        <v>3990</v>
      </c>
      <c r="J2624" s="94"/>
      <c r="K2624" s="87"/>
    </row>
    <row r="2625" spans="1:11" ht="15.95" customHeight="1" x14ac:dyDescent="0.25">
      <c r="A2625" s="6" t="s">
        <v>4091</v>
      </c>
      <c r="B2625" s="104" t="s">
        <v>4092</v>
      </c>
      <c r="C2625" s="104"/>
      <c r="D2625" s="44">
        <v>1</v>
      </c>
      <c r="E2625" s="32">
        <v>0.8</v>
      </c>
      <c r="F2625" s="32">
        <v>0.19999999999999996</v>
      </c>
      <c r="G2625" s="105">
        <v>5.32</v>
      </c>
      <c r="H2625" s="105"/>
      <c r="I2625" s="105">
        <v>0.5</v>
      </c>
      <c r="J2625" s="105"/>
      <c r="K2625" s="33">
        <f>TRUNC(D2625*(TRUNC(E2625*G2625,4)+TRUNC(F2625*I2625,4)),4)</f>
        <v>4.3559999999999999</v>
      </c>
    </row>
    <row r="2626" spans="1:11" ht="15" customHeight="1" x14ac:dyDescent="0.25">
      <c r="A2626" s="1"/>
      <c r="B2626" s="1"/>
      <c r="C2626" s="1"/>
      <c r="D2626" s="1"/>
      <c r="E2626" s="1"/>
      <c r="F2626" s="1"/>
      <c r="G2626" s="85" t="s">
        <v>3999</v>
      </c>
      <c r="H2626" s="85"/>
      <c r="I2626" s="85"/>
      <c r="J2626" s="85"/>
      <c r="K2626" s="34">
        <f>SUM(K2624:K2625)</f>
        <v>4.3559999999999999</v>
      </c>
    </row>
    <row r="2627" spans="1:11" ht="20.100000000000001" customHeight="1" x14ac:dyDescent="0.25">
      <c r="A2627" s="106" t="s">
        <v>4000</v>
      </c>
      <c r="B2627" s="106"/>
      <c r="C2627" s="106"/>
      <c r="D2627" s="106"/>
      <c r="E2627" s="106"/>
      <c r="F2627" s="2" t="s">
        <v>4</v>
      </c>
      <c r="G2627" s="87" t="s">
        <v>4001</v>
      </c>
      <c r="H2627" s="87"/>
      <c r="I2627" s="87" t="s">
        <v>4002</v>
      </c>
      <c r="J2627" s="87"/>
      <c r="K2627" s="2" t="s">
        <v>3988</v>
      </c>
    </row>
    <row r="2628" spans="1:11" ht="15" customHeight="1" x14ac:dyDescent="0.25">
      <c r="A2628" s="6" t="s">
        <v>4093</v>
      </c>
      <c r="B2628" s="101" t="s">
        <v>4094</v>
      </c>
      <c r="C2628" s="101"/>
      <c r="D2628" s="101"/>
      <c r="E2628" s="101"/>
      <c r="F2628" s="6" t="s">
        <v>3940</v>
      </c>
      <c r="G2628" s="102">
        <v>0.1333</v>
      </c>
      <c r="H2628" s="102"/>
      <c r="I2628" s="103">
        <v>3.96</v>
      </c>
      <c r="J2628" s="103"/>
      <c r="K2628" s="7">
        <f>TRUNC(TRUNC(G2628,8)*I2628,2)</f>
        <v>0.52</v>
      </c>
    </row>
    <row r="2629" spans="1:11" ht="15" customHeight="1" x14ac:dyDescent="0.25">
      <c r="A2629" s="6" t="s">
        <v>4095</v>
      </c>
      <c r="B2629" s="101" t="s">
        <v>4096</v>
      </c>
      <c r="C2629" s="101"/>
      <c r="D2629" s="101"/>
      <c r="E2629" s="101"/>
      <c r="F2629" s="6" t="s">
        <v>3940</v>
      </c>
      <c r="G2629" s="102">
        <v>2</v>
      </c>
      <c r="H2629" s="102"/>
      <c r="I2629" s="103">
        <v>14.41</v>
      </c>
      <c r="J2629" s="103"/>
      <c r="K2629" s="7">
        <f>TRUNC(TRUNC(G2629,8)*I2629,2)</f>
        <v>28.82</v>
      </c>
    </row>
    <row r="2630" spans="1:11" ht="15" customHeight="1" x14ac:dyDescent="0.25">
      <c r="A2630" s="6" t="s">
        <v>4097</v>
      </c>
      <c r="B2630" s="101" t="s">
        <v>4098</v>
      </c>
      <c r="C2630" s="101"/>
      <c r="D2630" s="101"/>
      <c r="E2630" s="101"/>
      <c r="F2630" s="6" t="s">
        <v>3940</v>
      </c>
      <c r="G2630" s="102">
        <v>3</v>
      </c>
      <c r="H2630" s="102"/>
      <c r="I2630" s="103">
        <v>14.58</v>
      </c>
      <c r="J2630" s="103"/>
      <c r="K2630" s="7">
        <f>TRUNC(TRUNC(G2630,8)*I2630,2)</f>
        <v>43.74</v>
      </c>
    </row>
    <row r="2631" spans="1:11" ht="15" customHeight="1" x14ac:dyDescent="0.25">
      <c r="A2631" s="1"/>
      <c r="B2631" s="1"/>
      <c r="C2631" s="1"/>
      <c r="D2631" s="1"/>
      <c r="E2631" s="1"/>
      <c r="F2631" s="1"/>
      <c r="G2631" s="85" t="s">
        <v>4005</v>
      </c>
      <c r="H2631" s="85"/>
      <c r="I2631" s="85"/>
      <c r="J2631" s="85"/>
      <c r="K2631" s="29">
        <f>SUM(K2628:K2630)</f>
        <v>73.08</v>
      </c>
    </row>
    <row r="2632" spans="1:11" ht="15" customHeight="1" x14ac:dyDescent="0.25">
      <c r="A2632" s="9"/>
      <c r="B2632" s="9"/>
      <c r="C2632" s="9"/>
      <c r="D2632" s="9"/>
      <c r="E2632" s="9"/>
      <c r="F2632" s="9"/>
      <c r="G2632" s="92" t="s">
        <v>4006</v>
      </c>
      <c r="H2632" s="92"/>
      <c r="I2632" s="92"/>
      <c r="J2632" s="92"/>
      <c r="K2632" s="33">
        <f>SUM(K2626,K2631)</f>
        <v>77.435999999999993</v>
      </c>
    </row>
    <row r="2633" spans="1:11" ht="15" customHeight="1" x14ac:dyDescent="0.25">
      <c r="A2633" s="9"/>
      <c r="B2633" s="9"/>
      <c r="C2633" s="9"/>
      <c r="D2633" s="9"/>
      <c r="E2633" s="9"/>
      <c r="F2633" s="9"/>
      <c r="G2633" s="92" t="s">
        <v>4007</v>
      </c>
      <c r="H2633" s="92"/>
      <c r="I2633" s="92"/>
      <c r="J2633" s="92"/>
      <c r="K2633" s="35">
        <v>22.5</v>
      </c>
    </row>
    <row r="2634" spans="1:11" ht="15" customHeight="1" x14ac:dyDescent="0.25">
      <c r="A2634" s="9"/>
      <c r="B2634" s="9"/>
      <c r="C2634" s="9"/>
      <c r="D2634" s="9"/>
      <c r="E2634" s="9"/>
      <c r="F2634" s="9"/>
      <c r="G2634" s="92" t="s">
        <v>4008</v>
      </c>
      <c r="H2634" s="92"/>
      <c r="I2634" s="92"/>
      <c r="J2634" s="92"/>
      <c r="K2634" s="33">
        <f>TRUNC(K2632/K2633,4)</f>
        <v>3.4416000000000002</v>
      </c>
    </row>
    <row r="2635" spans="1:11" ht="15" customHeight="1" x14ac:dyDescent="0.25">
      <c r="A2635" s="9"/>
      <c r="B2635" s="9"/>
      <c r="C2635" s="9"/>
      <c r="D2635" s="9"/>
      <c r="E2635" s="9"/>
      <c r="F2635" s="9"/>
      <c r="G2635" s="92" t="s">
        <v>4029</v>
      </c>
      <c r="H2635" s="92"/>
      <c r="I2635" s="92"/>
      <c r="J2635" s="92"/>
      <c r="K2635" s="33">
        <f>SUM(K2634)</f>
        <v>3.4416000000000002</v>
      </c>
    </row>
    <row r="2636" spans="1:11" ht="15" customHeight="1" x14ac:dyDescent="0.25">
      <c r="A2636" s="9"/>
      <c r="B2636" s="9"/>
      <c r="C2636" s="9"/>
      <c r="D2636" s="9"/>
      <c r="E2636" s="9"/>
      <c r="F2636" s="9"/>
      <c r="G2636" s="92" t="s">
        <v>3913</v>
      </c>
      <c r="H2636" s="92"/>
      <c r="I2636" s="92"/>
      <c r="J2636" s="92"/>
      <c r="K2636" s="29">
        <f>ROUND(SUM(K2635),2)</f>
        <v>3.44</v>
      </c>
    </row>
    <row r="2637" spans="1:11" ht="9.9499999999999993" customHeight="1" x14ac:dyDescent="0.25">
      <c r="A2637" s="9"/>
      <c r="B2637" s="9"/>
      <c r="C2637" s="9"/>
      <c r="D2637" s="9"/>
      <c r="E2637" s="9"/>
      <c r="F2637" s="9"/>
      <c r="G2637" s="100"/>
      <c r="H2637" s="100"/>
      <c r="I2637" s="100"/>
      <c r="J2637" s="100"/>
      <c r="K2637" s="100"/>
    </row>
    <row r="2638" spans="1:11" ht="20.100000000000001" customHeight="1" x14ac:dyDescent="0.25">
      <c r="A2638" s="99" t="s">
        <v>2304</v>
      </c>
      <c r="B2638" s="99"/>
      <c r="C2638" s="99"/>
      <c r="D2638" s="99"/>
      <c r="E2638" s="99"/>
      <c r="F2638" s="99"/>
      <c r="G2638" s="99"/>
      <c r="H2638" s="99"/>
      <c r="I2638" s="99"/>
      <c r="J2638" s="99"/>
      <c r="K2638" s="99"/>
    </row>
    <row r="2639" spans="1:11" ht="15" customHeight="1" x14ac:dyDescent="0.25">
      <c r="A2639" s="93" t="s">
        <v>3893</v>
      </c>
      <c r="B2639" s="93"/>
      <c r="C2639" s="93"/>
      <c r="D2639" s="94" t="s">
        <v>3</v>
      </c>
      <c r="E2639" s="94"/>
      <c r="F2639" s="23" t="s">
        <v>4</v>
      </c>
      <c r="G2639" s="94" t="s">
        <v>3894</v>
      </c>
      <c r="H2639" s="94"/>
      <c r="I2639" s="94" t="s">
        <v>3895</v>
      </c>
      <c r="J2639" s="94"/>
      <c r="K2639" s="23" t="s">
        <v>3896</v>
      </c>
    </row>
    <row r="2640" spans="1:11" ht="15" customHeight="1" x14ac:dyDescent="0.25">
      <c r="A2640" s="24" t="s">
        <v>3951</v>
      </c>
      <c r="B2640" s="95" t="s">
        <v>3952</v>
      </c>
      <c r="C2640" s="95"/>
      <c r="D2640" s="96" t="s">
        <v>3953</v>
      </c>
      <c r="E2640" s="96"/>
      <c r="F2640" s="24" t="s">
        <v>3954</v>
      </c>
      <c r="G2640" s="97">
        <v>4.0000000000000001E-3</v>
      </c>
      <c r="H2640" s="97"/>
      <c r="I2640" s="98">
        <v>215</v>
      </c>
      <c r="J2640" s="98"/>
      <c r="K2640" s="27">
        <f>ROUND(ROUND(G2640,8)*I2640,2)</f>
        <v>0.86</v>
      </c>
    </row>
    <row r="2641" spans="1:11" ht="15" customHeight="1" x14ac:dyDescent="0.25">
      <c r="A2641" s="24" t="s">
        <v>3955</v>
      </c>
      <c r="B2641" s="95" t="s">
        <v>3956</v>
      </c>
      <c r="C2641" s="95"/>
      <c r="D2641" s="96" t="s">
        <v>20</v>
      </c>
      <c r="E2641" s="96"/>
      <c r="F2641" s="24" t="s">
        <v>3903</v>
      </c>
      <c r="G2641" s="97">
        <v>5.0000000000000001E-3</v>
      </c>
      <c r="H2641" s="97"/>
      <c r="I2641" s="98">
        <v>19.37</v>
      </c>
      <c r="J2641" s="98"/>
      <c r="K2641" s="27">
        <f>ROUND(ROUND(G2641,8)*I2641,2)</f>
        <v>0.1</v>
      </c>
    </row>
    <row r="2642" spans="1:11" ht="15" customHeight="1" x14ac:dyDescent="0.25">
      <c r="A2642" s="9"/>
      <c r="B2642" s="9"/>
      <c r="C2642" s="9"/>
      <c r="D2642" s="9"/>
      <c r="E2642" s="9"/>
      <c r="F2642" s="9"/>
      <c r="G2642" s="91" t="s">
        <v>3906</v>
      </c>
      <c r="H2642" s="91"/>
      <c r="I2642" s="91"/>
      <c r="J2642" s="91"/>
      <c r="K2642" s="28">
        <f>SUM(K2640:K2641)</f>
        <v>0.96</v>
      </c>
    </row>
    <row r="2643" spans="1:11" ht="15" customHeight="1" x14ac:dyDescent="0.25">
      <c r="A2643" s="93" t="s">
        <v>3907</v>
      </c>
      <c r="B2643" s="93"/>
      <c r="C2643" s="93"/>
      <c r="D2643" s="94" t="s">
        <v>3</v>
      </c>
      <c r="E2643" s="94"/>
      <c r="F2643" s="23" t="s">
        <v>4</v>
      </c>
      <c r="G2643" s="94" t="s">
        <v>3894</v>
      </c>
      <c r="H2643" s="94"/>
      <c r="I2643" s="94" t="s">
        <v>3895</v>
      </c>
      <c r="J2643" s="94"/>
      <c r="K2643" s="23" t="s">
        <v>3896</v>
      </c>
    </row>
    <row r="2644" spans="1:11" ht="21" customHeight="1" x14ac:dyDescent="0.25">
      <c r="A2644" s="24" t="s">
        <v>3908</v>
      </c>
      <c r="B2644" s="95" t="s">
        <v>3909</v>
      </c>
      <c r="C2644" s="95"/>
      <c r="D2644" s="96" t="s">
        <v>20</v>
      </c>
      <c r="E2644" s="96"/>
      <c r="F2644" s="24" t="s">
        <v>2056</v>
      </c>
      <c r="G2644" s="97">
        <v>0.03</v>
      </c>
      <c r="H2644" s="97"/>
      <c r="I2644" s="98">
        <v>32.24</v>
      </c>
      <c r="J2644" s="98"/>
      <c r="K2644" s="27">
        <f>ROUND(ROUND(G2644,8)*I2644,2)</f>
        <v>0.97</v>
      </c>
    </row>
    <row r="2645" spans="1:11" ht="15" customHeight="1" x14ac:dyDescent="0.25">
      <c r="A2645" s="24" t="s">
        <v>3910</v>
      </c>
      <c r="B2645" s="95" t="s">
        <v>3911</v>
      </c>
      <c r="C2645" s="95"/>
      <c r="D2645" s="96" t="s">
        <v>20</v>
      </c>
      <c r="E2645" s="96"/>
      <c r="F2645" s="24" t="s">
        <v>2056</v>
      </c>
      <c r="G2645" s="97">
        <v>0.03</v>
      </c>
      <c r="H2645" s="97"/>
      <c r="I2645" s="98">
        <v>24.94</v>
      </c>
      <c r="J2645" s="98"/>
      <c r="K2645" s="27">
        <f>ROUND(ROUND(G2645,8)*I2645,2)</f>
        <v>0.75</v>
      </c>
    </row>
    <row r="2646" spans="1:11" ht="18" customHeight="1" x14ac:dyDescent="0.25">
      <c r="A2646" s="9"/>
      <c r="B2646" s="9"/>
      <c r="C2646" s="9"/>
      <c r="D2646" s="9"/>
      <c r="E2646" s="9"/>
      <c r="F2646" s="9"/>
      <c r="G2646" s="91" t="s">
        <v>3912</v>
      </c>
      <c r="H2646" s="91"/>
      <c r="I2646" s="91"/>
      <c r="J2646" s="91"/>
      <c r="K2646" s="28">
        <f>SUM(K2644:K2645)</f>
        <v>1.72</v>
      </c>
    </row>
    <row r="2647" spans="1:11" ht="15" customHeight="1" x14ac:dyDescent="0.25">
      <c r="A2647" s="9"/>
      <c r="B2647" s="9"/>
      <c r="C2647" s="9"/>
      <c r="D2647" s="9"/>
      <c r="E2647" s="9"/>
      <c r="F2647" s="9"/>
      <c r="G2647" s="92" t="s">
        <v>3913</v>
      </c>
      <c r="H2647" s="92"/>
      <c r="I2647" s="92"/>
      <c r="J2647" s="92"/>
      <c r="K2647" s="29">
        <f>ROUND(SUM(K2642,K2646),2)</f>
        <v>2.68</v>
      </c>
    </row>
    <row r="2648" spans="1:11" ht="9.9499999999999993" customHeight="1" x14ac:dyDescent="0.25">
      <c r="A2648" s="9"/>
      <c r="B2648" s="9"/>
      <c r="C2648" s="9"/>
      <c r="D2648" s="9"/>
      <c r="E2648" s="9"/>
      <c r="F2648" s="9"/>
      <c r="G2648" s="100"/>
      <c r="H2648" s="100"/>
      <c r="I2648" s="100"/>
      <c r="J2648" s="100"/>
      <c r="K2648" s="100"/>
    </row>
    <row r="2649" spans="1:11" ht="20.100000000000001" customHeight="1" x14ac:dyDescent="0.25">
      <c r="A2649" s="99" t="s">
        <v>2305</v>
      </c>
      <c r="B2649" s="99"/>
      <c r="C2649" s="99"/>
      <c r="D2649" s="99"/>
      <c r="E2649" s="99"/>
      <c r="F2649" s="99"/>
      <c r="G2649" s="99"/>
      <c r="H2649" s="99"/>
      <c r="I2649" s="99"/>
      <c r="J2649" s="99"/>
      <c r="K2649" s="99"/>
    </row>
    <row r="2650" spans="1:11" ht="15" customHeight="1" x14ac:dyDescent="0.25">
      <c r="A2650" s="93" t="s">
        <v>3916</v>
      </c>
      <c r="B2650" s="93"/>
      <c r="C2650" s="93"/>
      <c r="D2650" s="94" t="s">
        <v>3</v>
      </c>
      <c r="E2650" s="94"/>
      <c r="F2650" s="23" t="s">
        <v>4</v>
      </c>
      <c r="G2650" s="94" t="s">
        <v>3894</v>
      </c>
      <c r="H2650" s="94"/>
      <c r="I2650" s="94" t="s">
        <v>3895</v>
      </c>
      <c r="J2650" s="94"/>
      <c r="K2650" s="23" t="s">
        <v>3896</v>
      </c>
    </row>
    <row r="2651" spans="1:11" ht="29.1" customHeight="1" x14ac:dyDescent="0.25">
      <c r="A2651" s="24" t="s">
        <v>3957</v>
      </c>
      <c r="B2651" s="95" t="s">
        <v>3958</v>
      </c>
      <c r="C2651" s="95"/>
      <c r="D2651" s="96" t="s">
        <v>20</v>
      </c>
      <c r="E2651" s="96"/>
      <c r="F2651" s="24" t="s">
        <v>3936</v>
      </c>
      <c r="G2651" s="97">
        <v>2.8999999999999998E-3</v>
      </c>
      <c r="H2651" s="97"/>
      <c r="I2651" s="98">
        <v>75.540000000000006</v>
      </c>
      <c r="J2651" s="98"/>
      <c r="K2651" s="27">
        <f>TRUNC(TRUNC(G2651,8)*I2651,2)</f>
        <v>0.21</v>
      </c>
    </row>
    <row r="2652" spans="1:11" ht="29.1" customHeight="1" x14ac:dyDescent="0.25">
      <c r="A2652" s="24" t="s">
        <v>3959</v>
      </c>
      <c r="B2652" s="95" t="s">
        <v>3960</v>
      </c>
      <c r="C2652" s="95"/>
      <c r="D2652" s="96" t="s">
        <v>20</v>
      </c>
      <c r="E2652" s="96"/>
      <c r="F2652" s="24" t="s">
        <v>30</v>
      </c>
      <c r="G2652" s="97">
        <v>1.6999999999999999E-3</v>
      </c>
      <c r="H2652" s="97"/>
      <c r="I2652" s="98">
        <v>198.53</v>
      </c>
      <c r="J2652" s="98"/>
      <c r="K2652" s="27">
        <f>TRUNC(TRUNC(G2652,8)*I2652,2)</f>
        <v>0.33</v>
      </c>
    </row>
    <row r="2653" spans="1:11" ht="18" customHeight="1" x14ac:dyDescent="0.25">
      <c r="A2653" s="9"/>
      <c r="B2653" s="9"/>
      <c r="C2653" s="9"/>
      <c r="D2653" s="9"/>
      <c r="E2653" s="9"/>
      <c r="F2653" s="9"/>
      <c r="G2653" s="91" t="s">
        <v>3919</v>
      </c>
      <c r="H2653" s="91"/>
      <c r="I2653" s="91"/>
      <c r="J2653" s="91"/>
      <c r="K2653" s="28">
        <f>SUM(K2651:K2652)</f>
        <v>0.54</v>
      </c>
    </row>
    <row r="2654" spans="1:11" ht="15" customHeight="1" x14ac:dyDescent="0.25">
      <c r="A2654" s="93" t="s">
        <v>3907</v>
      </c>
      <c r="B2654" s="93"/>
      <c r="C2654" s="93"/>
      <c r="D2654" s="94" t="s">
        <v>3</v>
      </c>
      <c r="E2654" s="94"/>
      <c r="F2654" s="23" t="s">
        <v>4</v>
      </c>
      <c r="G2654" s="94" t="s">
        <v>3894</v>
      </c>
      <c r="H2654" s="94"/>
      <c r="I2654" s="94" t="s">
        <v>3895</v>
      </c>
      <c r="J2654" s="94"/>
      <c r="K2654" s="23" t="s">
        <v>3896</v>
      </c>
    </row>
    <row r="2655" spans="1:11" ht="15" customHeight="1" x14ac:dyDescent="0.25">
      <c r="A2655" s="24" t="s">
        <v>3961</v>
      </c>
      <c r="B2655" s="95" t="s">
        <v>3962</v>
      </c>
      <c r="C2655" s="95"/>
      <c r="D2655" s="96" t="s">
        <v>20</v>
      </c>
      <c r="E2655" s="96"/>
      <c r="F2655" s="24" t="s">
        <v>2056</v>
      </c>
      <c r="G2655" s="97">
        <v>4.5999999999999999E-3</v>
      </c>
      <c r="H2655" s="97"/>
      <c r="I2655" s="98">
        <v>29.5</v>
      </c>
      <c r="J2655" s="98"/>
      <c r="K2655" s="27">
        <f>TRUNC(TRUNC(G2655,8)*I2655,2)</f>
        <v>0.13</v>
      </c>
    </row>
    <row r="2656" spans="1:11" ht="18" customHeight="1" x14ac:dyDescent="0.25">
      <c r="A2656" s="9"/>
      <c r="B2656" s="9"/>
      <c r="C2656" s="9"/>
      <c r="D2656" s="9"/>
      <c r="E2656" s="9"/>
      <c r="F2656" s="9"/>
      <c r="G2656" s="91" t="s">
        <v>3912</v>
      </c>
      <c r="H2656" s="91"/>
      <c r="I2656" s="91"/>
      <c r="J2656" s="91"/>
      <c r="K2656" s="28">
        <f>SUM(K2655:K2655)</f>
        <v>0.13</v>
      </c>
    </row>
    <row r="2657" spans="1:11" ht="15" customHeight="1" x14ac:dyDescent="0.25">
      <c r="A2657" s="9"/>
      <c r="B2657" s="9"/>
      <c r="C2657" s="9"/>
      <c r="D2657" s="9"/>
      <c r="E2657" s="9"/>
      <c r="F2657" s="9"/>
      <c r="G2657" s="92" t="s">
        <v>3913</v>
      </c>
      <c r="H2657" s="92"/>
      <c r="I2657" s="92"/>
      <c r="J2657" s="92"/>
      <c r="K2657" s="29">
        <f>ROUND(SUM(K2653,K2656),2)</f>
        <v>0.67</v>
      </c>
    </row>
    <row r="2658" spans="1:11" ht="9.9499999999999993" customHeight="1" x14ac:dyDescent="0.25">
      <c r="A2658" s="9"/>
      <c r="B2658" s="9"/>
      <c r="C2658" s="9"/>
      <c r="D2658" s="9"/>
      <c r="E2658" s="9"/>
      <c r="F2658" s="9"/>
      <c r="G2658" s="100"/>
      <c r="H2658" s="100"/>
      <c r="I2658" s="100"/>
      <c r="J2658" s="100"/>
      <c r="K2658" s="100"/>
    </row>
    <row r="2659" spans="1:11" ht="20.100000000000001" customHeight="1" x14ac:dyDescent="0.25">
      <c r="A2659" s="99" t="s">
        <v>2306</v>
      </c>
      <c r="B2659" s="99"/>
      <c r="C2659" s="99"/>
      <c r="D2659" s="99"/>
      <c r="E2659" s="99"/>
      <c r="F2659" s="99"/>
      <c r="G2659" s="99"/>
      <c r="H2659" s="99"/>
      <c r="I2659" s="99"/>
      <c r="J2659" s="99"/>
      <c r="K2659" s="99"/>
    </row>
    <row r="2660" spans="1:11" ht="15" customHeight="1" x14ac:dyDescent="0.25">
      <c r="A2660" s="93" t="s">
        <v>3916</v>
      </c>
      <c r="B2660" s="93"/>
      <c r="C2660" s="93"/>
      <c r="D2660" s="94" t="s">
        <v>3</v>
      </c>
      <c r="E2660" s="94"/>
      <c r="F2660" s="23" t="s">
        <v>4</v>
      </c>
      <c r="G2660" s="94" t="s">
        <v>3894</v>
      </c>
      <c r="H2660" s="94"/>
      <c r="I2660" s="94" t="s">
        <v>3895</v>
      </c>
      <c r="J2660" s="94"/>
      <c r="K2660" s="23" t="s">
        <v>3896</v>
      </c>
    </row>
    <row r="2661" spans="1:11" ht="29.1" customHeight="1" x14ac:dyDescent="0.25">
      <c r="A2661" s="24" t="s">
        <v>3957</v>
      </c>
      <c r="B2661" s="95" t="s">
        <v>3958</v>
      </c>
      <c r="C2661" s="95"/>
      <c r="D2661" s="96" t="s">
        <v>20</v>
      </c>
      <c r="E2661" s="96"/>
      <c r="F2661" s="24" t="s">
        <v>3936</v>
      </c>
      <c r="G2661" s="97">
        <v>1.95E-2</v>
      </c>
      <c r="H2661" s="97"/>
      <c r="I2661" s="98">
        <v>75.540000000000006</v>
      </c>
      <c r="J2661" s="98"/>
      <c r="K2661" s="27">
        <f>TRUNC(TRUNC(G2661,8)*I2661,2)</f>
        <v>1.47</v>
      </c>
    </row>
    <row r="2662" spans="1:11" ht="29.1" customHeight="1" x14ac:dyDescent="0.25">
      <c r="A2662" s="24" t="s">
        <v>3959</v>
      </c>
      <c r="B2662" s="95" t="s">
        <v>3960</v>
      </c>
      <c r="C2662" s="95"/>
      <c r="D2662" s="96" t="s">
        <v>20</v>
      </c>
      <c r="E2662" s="96"/>
      <c r="F2662" s="24" t="s">
        <v>30</v>
      </c>
      <c r="G2662" s="97">
        <v>1.15E-2</v>
      </c>
      <c r="H2662" s="97"/>
      <c r="I2662" s="98">
        <v>198.53</v>
      </c>
      <c r="J2662" s="98"/>
      <c r="K2662" s="27">
        <f>TRUNC(TRUNC(G2662,8)*I2662,2)</f>
        <v>2.2799999999999998</v>
      </c>
    </row>
    <row r="2663" spans="1:11" ht="18" customHeight="1" x14ac:dyDescent="0.25">
      <c r="A2663" s="9"/>
      <c r="B2663" s="9"/>
      <c r="C2663" s="9"/>
      <c r="D2663" s="9"/>
      <c r="E2663" s="9"/>
      <c r="F2663" s="9"/>
      <c r="G2663" s="91" t="s">
        <v>3919</v>
      </c>
      <c r="H2663" s="91"/>
      <c r="I2663" s="91"/>
      <c r="J2663" s="91"/>
      <c r="K2663" s="28">
        <f>SUM(K2661:K2662)</f>
        <v>3.75</v>
      </c>
    </row>
    <row r="2664" spans="1:11" ht="15" customHeight="1" x14ac:dyDescent="0.25">
      <c r="A2664" s="93" t="s">
        <v>3907</v>
      </c>
      <c r="B2664" s="93"/>
      <c r="C2664" s="93"/>
      <c r="D2664" s="94" t="s">
        <v>3</v>
      </c>
      <c r="E2664" s="94"/>
      <c r="F2664" s="23" t="s">
        <v>4</v>
      </c>
      <c r="G2664" s="94" t="s">
        <v>3894</v>
      </c>
      <c r="H2664" s="94"/>
      <c r="I2664" s="94" t="s">
        <v>3895</v>
      </c>
      <c r="J2664" s="94"/>
      <c r="K2664" s="23" t="s">
        <v>3896</v>
      </c>
    </row>
    <row r="2665" spans="1:11" ht="15" customHeight="1" x14ac:dyDescent="0.25">
      <c r="A2665" s="24" t="s">
        <v>3910</v>
      </c>
      <c r="B2665" s="95" t="s">
        <v>3911</v>
      </c>
      <c r="C2665" s="95"/>
      <c r="D2665" s="96" t="s">
        <v>20</v>
      </c>
      <c r="E2665" s="96"/>
      <c r="F2665" s="24" t="s">
        <v>2056</v>
      </c>
      <c r="G2665" s="97">
        <v>3.1E-2</v>
      </c>
      <c r="H2665" s="97"/>
      <c r="I2665" s="98">
        <v>24.94</v>
      </c>
      <c r="J2665" s="98"/>
      <c r="K2665" s="27">
        <f>TRUNC(TRUNC(G2665,8)*I2665,2)</f>
        <v>0.77</v>
      </c>
    </row>
    <row r="2666" spans="1:11" ht="18" customHeight="1" x14ac:dyDescent="0.25">
      <c r="A2666" s="9"/>
      <c r="B2666" s="9"/>
      <c r="C2666" s="9"/>
      <c r="D2666" s="9"/>
      <c r="E2666" s="9"/>
      <c r="F2666" s="9"/>
      <c r="G2666" s="91" t="s">
        <v>3912</v>
      </c>
      <c r="H2666" s="91"/>
      <c r="I2666" s="91"/>
      <c r="J2666" s="91"/>
      <c r="K2666" s="28">
        <f>SUM(K2665:K2665)</f>
        <v>0.77</v>
      </c>
    </row>
    <row r="2667" spans="1:11" ht="15" customHeight="1" x14ac:dyDescent="0.25">
      <c r="A2667" s="9"/>
      <c r="B2667" s="9"/>
      <c r="C2667" s="9"/>
      <c r="D2667" s="9"/>
      <c r="E2667" s="9"/>
      <c r="F2667" s="9"/>
      <c r="G2667" s="92" t="s">
        <v>3913</v>
      </c>
      <c r="H2667" s="92"/>
      <c r="I2667" s="92"/>
      <c r="J2667" s="92"/>
      <c r="K2667" s="29">
        <f>ROUND(SUM(K2663,K2666),2)</f>
        <v>4.5199999999999996</v>
      </c>
    </row>
    <row r="2668" spans="1:11" ht="9.9499999999999993" customHeight="1" x14ac:dyDescent="0.25">
      <c r="A2668" s="9"/>
      <c r="B2668" s="9"/>
      <c r="C2668" s="9"/>
      <c r="D2668" s="9"/>
      <c r="E2668" s="9"/>
      <c r="F2668" s="9"/>
      <c r="G2668" s="100"/>
      <c r="H2668" s="100"/>
      <c r="I2668" s="100"/>
      <c r="J2668" s="100"/>
      <c r="K2668" s="100"/>
    </row>
    <row r="2669" spans="1:11" ht="20.100000000000001" customHeight="1" x14ac:dyDescent="0.25">
      <c r="A2669" s="99" t="s">
        <v>2307</v>
      </c>
      <c r="B2669" s="99"/>
      <c r="C2669" s="99"/>
      <c r="D2669" s="99"/>
      <c r="E2669" s="99"/>
      <c r="F2669" s="99"/>
      <c r="G2669" s="99"/>
      <c r="H2669" s="99"/>
      <c r="I2669" s="99"/>
      <c r="J2669" s="99"/>
      <c r="K2669" s="99"/>
    </row>
    <row r="2670" spans="1:11" ht="15" customHeight="1" x14ac:dyDescent="0.25">
      <c r="A2670" s="93" t="s">
        <v>3916</v>
      </c>
      <c r="B2670" s="93"/>
      <c r="C2670" s="93"/>
      <c r="D2670" s="94" t="s">
        <v>3</v>
      </c>
      <c r="E2670" s="94"/>
      <c r="F2670" s="23" t="s">
        <v>4</v>
      </c>
      <c r="G2670" s="94" t="s">
        <v>3894</v>
      </c>
      <c r="H2670" s="94"/>
      <c r="I2670" s="94" t="s">
        <v>3895</v>
      </c>
      <c r="J2670" s="94"/>
      <c r="K2670" s="23" t="s">
        <v>3896</v>
      </c>
    </row>
    <row r="2671" spans="1:11" ht="29.1" customHeight="1" x14ac:dyDescent="0.25">
      <c r="A2671" s="24" t="s">
        <v>3963</v>
      </c>
      <c r="B2671" s="95" t="s">
        <v>3964</v>
      </c>
      <c r="C2671" s="95"/>
      <c r="D2671" s="96" t="s">
        <v>20</v>
      </c>
      <c r="E2671" s="96"/>
      <c r="F2671" s="24" t="s">
        <v>3936</v>
      </c>
      <c r="G2671" s="97">
        <v>0.86950000000000005</v>
      </c>
      <c r="H2671" s="97"/>
      <c r="I2671" s="98">
        <v>8.9</v>
      </c>
      <c r="J2671" s="98"/>
      <c r="K2671" s="27">
        <f>TRUNC(TRUNC(G2671,8)*I2671,2)</f>
        <v>7.73</v>
      </c>
    </row>
    <row r="2672" spans="1:11" ht="29.1" customHeight="1" x14ac:dyDescent="0.25">
      <c r="A2672" s="24" t="s">
        <v>3965</v>
      </c>
      <c r="B2672" s="95" t="s">
        <v>3966</v>
      </c>
      <c r="C2672" s="95"/>
      <c r="D2672" s="96" t="s">
        <v>20</v>
      </c>
      <c r="E2672" s="96"/>
      <c r="F2672" s="24" t="s">
        <v>30</v>
      </c>
      <c r="G2672" s="97">
        <v>1.137</v>
      </c>
      <c r="H2672" s="97"/>
      <c r="I2672" s="98">
        <v>32.76</v>
      </c>
      <c r="J2672" s="98"/>
      <c r="K2672" s="27">
        <f>TRUNC(TRUNC(G2672,8)*I2672,2)</f>
        <v>37.24</v>
      </c>
    </row>
    <row r="2673" spans="1:11" ht="21" customHeight="1" x14ac:dyDescent="0.25">
      <c r="A2673" s="24" t="s">
        <v>3967</v>
      </c>
      <c r="B2673" s="95" t="s">
        <v>3968</v>
      </c>
      <c r="C2673" s="95"/>
      <c r="D2673" s="96" t="s">
        <v>20</v>
      </c>
      <c r="E2673" s="96"/>
      <c r="F2673" s="24" t="s">
        <v>3936</v>
      </c>
      <c r="G2673" s="97">
        <v>0.86950000000000005</v>
      </c>
      <c r="H2673" s="97"/>
      <c r="I2673" s="98">
        <v>27.59</v>
      </c>
      <c r="J2673" s="98"/>
      <c r="K2673" s="27">
        <f>TRUNC(TRUNC(G2673,8)*I2673,2)</f>
        <v>23.98</v>
      </c>
    </row>
    <row r="2674" spans="1:11" ht="21" customHeight="1" x14ac:dyDescent="0.25">
      <c r="A2674" s="24" t="s">
        <v>3969</v>
      </c>
      <c r="B2674" s="95" t="s">
        <v>3970</v>
      </c>
      <c r="C2674" s="95"/>
      <c r="D2674" s="96" t="s">
        <v>20</v>
      </c>
      <c r="E2674" s="96"/>
      <c r="F2674" s="24" t="s">
        <v>30</v>
      </c>
      <c r="G2674" s="97">
        <v>1.137</v>
      </c>
      <c r="H2674" s="97"/>
      <c r="I2674" s="98">
        <v>28.09</v>
      </c>
      <c r="J2674" s="98"/>
      <c r="K2674" s="27">
        <f>TRUNC(TRUNC(G2674,8)*I2674,2)</f>
        <v>31.93</v>
      </c>
    </row>
    <row r="2675" spans="1:11" ht="18" customHeight="1" x14ac:dyDescent="0.25">
      <c r="A2675" s="9"/>
      <c r="B2675" s="9"/>
      <c r="C2675" s="9"/>
      <c r="D2675" s="9"/>
      <c r="E2675" s="9"/>
      <c r="F2675" s="9"/>
      <c r="G2675" s="91" t="s">
        <v>3919</v>
      </c>
      <c r="H2675" s="91"/>
      <c r="I2675" s="91"/>
      <c r="J2675" s="91"/>
      <c r="K2675" s="28">
        <f>SUM(K2671:K2674)</f>
        <v>100.88</v>
      </c>
    </row>
    <row r="2676" spans="1:11" ht="15" customHeight="1" x14ac:dyDescent="0.25">
      <c r="A2676" s="93" t="s">
        <v>3907</v>
      </c>
      <c r="B2676" s="93"/>
      <c r="C2676" s="93"/>
      <c r="D2676" s="94" t="s">
        <v>3</v>
      </c>
      <c r="E2676" s="94"/>
      <c r="F2676" s="23" t="s">
        <v>4</v>
      </c>
      <c r="G2676" s="94" t="s">
        <v>3894</v>
      </c>
      <c r="H2676" s="94"/>
      <c r="I2676" s="94" t="s">
        <v>3895</v>
      </c>
      <c r="J2676" s="94"/>
      <c r="K2676" s="23" t="s">
        <v>3896</v>
      </c>
    </row>
    <row r="2677" spans="1:11" ht="15" customHeight="1" x14ac:dyDescent="0.25">
      <c r="A2677" s="24" t="s">
        <v>3971</v>
      </c>
      <c r="B2677" s="95" t="s">
        <v>3972</v>
      </c>
      <c r="C2677" s="95"/>
      <c r="D2677" s="96" t="s">
        <v>20</v>
      </c>
      <c r="E2677" s="96"/>
      <c r="F2677" s="24" t="s">
        <v>2056</v>
      </c>
      <c r="G2677" s="97">
        <v>7.22E-2</v>
      </c>
      <c r="H2677" s="97"/>
      <c r="I2677" s="98">
        <v>32.69</v>
      </c>
      <c r="J2677" s="98"/>
      <c r="K2677" s="27">
        <f>TRUNC(TRUNC(G2677,8)*I2677,2)</f>
        <v>2.36</v>
      </c>
    </row>
    <row r="2678" spans="1:11" ht="15" customHeight="1" x14ac:dyDescent="0.25">
      <c r="A2678" s="24" t="s">
        <v>3910</v>
      </c>
      <c r="B2678" s="95" t="s">
        <v>3911</v>
      </c>
      <c r="C2678" s="95"/>
      <c r="D2678" s="96" t="s">
        <v>20</v>
      </c>
      <c r="E2678" s="96"/>
      <c r="F2678" s="24" t="s">
        <v>2056</v>
      </c>
      <c r="G2678" s="97">
        <v>0.44790000000000002</v>
      </c>
      <c r="H2678" s="97"/>
      <c r="I2678" s="98">
        <v>24.94</v>
      </c>
      <c r="J2678" s="98"/>
      <c r="K2678" s="27">
        <f>TRUNC(TRUNC(G2678,8)*I2678,2)</f>
        <v>11.17</v>
      </c>
    </row>
    <row r="2679" spans="1:11" ht="18" customHeight="1" x14ac:dyDescent="0.25">
      <c r="A2679" s="9"/>
      <c r="B2679" s="9"/>
      <c r="C2679" s="9"/>
      <c r="D2679" s="9"/>
      <c r="E2679" s="9"/>
      <c r="F2679" s="9"/>
      <c r="G2679" s="91" t="s">
        <v>3912</v>
      </c>
      <c r="H2679" s="91"/>
      <c r="I2679" s="91"/>
      <c r="J2679" s="91"/>
      <c r="K2679" s="28">
        <f>SUM(K2677:K2678)</f>
        <v>13.53</v>
      </c>
    </row>
    <row r="2680" spans="1:11" ht="15" customHeight="1" x14ac:dyDescent="0.25">
      <c r="A2680" s="9"/>
      <c r="B2680" s="9"/>
      <c r="C2680" s="9"/>
      <c r="D2680" s="9"/>
      <c r="E2680" s="9"/>
      <c r="F2680" s="9"/>
      <c r="G2680" s="92" t="s">
        <v>3913</v>
      </c>
      <c r="H2680" s="92"/>
      <c r="I2680" s="92"/>
      <c r="J2680" s="92"/>
      <c r="K2680" s="29">
        <f>ROUND(SUM(K2675,K2679),2)</f>
        <v>114.41</v>
      </c>
    </row>
    <row r="2681" spans="1:11" ht="9.9499999999999993" customHeight="1" x14ac:dyDescent="0.25">
      <c r="A2681" s="9"/>
      <c r="B2681" s="9"/>
      <c r="C2681" s="9"/>
      <c r="D2681" s="9"/>
      <c r="E2681" s="9"/>
      <c r="F2681" s="9"/>
      <c r="G2681" s="100"/>
      <c r="H2681" s="100"/>
      <c r="I2681" s="100"/>
      <c r="J2681" s="100"/>
      <c r="K2681" s="100"/>
    </row>
    <row r="2682" spans="1:11" ht="20.100000000000001" customHeight="1" x14ac:dyDescent="0.25">
      <c r="A2682" s="99" t="s">
        <v>2308</v>
      </c>
      <c r="B2682" s="99"/>
      <c r="C2682" s="99"/>
      <c r="D2682" s="99"/>
      <c r="E2682" s="99"/>
      <c r="F2682" s="99"/>
      <c r="G2682" s="99"/>
      <c r="H2682" s="99"/>
      <c r="I2682" s="99"/>
      <c r="J2682" s="99"/>
      <c r="K2682" s="99"/>
    </row>
    <row r="2683" spans="1:11" ht="15" customHeight="1" x14ac:dyDescent="0.25">
      <c r="A2683" s="93" t="s">
        <v>3916</v>
      </c>
      <c r="B2683" s="93"/>
      <c r="C2683" s="93"/>
      <c r="D2683" s="94" t="s">
        <v>3</v>
      </c>
      <c r="E2683" s="94"/>
      <c r="F2683" s="23" t="s">
        <v>4</v>
      </c>
      <c r="G2683" s="94" t="s">
        <v>3894</v>
      </c>
      <c r="H2683" s="94"/>
      <c r="I2683" s="94" t="s">
        <v>3895</v>
      </c>
      <c r="J2683" s="94"/>
      <c r="K2683" s="23" t="s">
        <v>3896</v>
      </c>
    </row>
    <row r="2684" spans="1:11" ht="38.1" customHeight="1" x14ac:dyDescent="0.25">
      <c r="A2684" s="24" t="s">
        <v>3973</v>
      </c>
      <c r="B2684" s="95" t="s">
        <v>3974</v>
      </c>
      <c r="C2684" s="95"/>
      <c r="D2684" s="96" t="s">
        <v>20</v>
      </c>
      <c r="E2684" s="96"/>
      <c r="F2684" s="24" t="s">
        <v>3936</v>
      </c>
      <c r="G2684" s="97">
        <v>6.3E-3</v>
      </c>
      <c r="H2684" s="97"/>
      <c r="I2684" s="98">
        <v>94.61</v>
      </c>
      <c r="J2684" s="98"/>
      <c r="K2684" s="27">
        <f>TRUNC(TRUNC(G2684,8)*I2684,2)</f>
        <v>0.59</v>
      </c>
    </row>
    <row r="2685" spans="1:11" ht="38.1" customHeight="1" x14ac:dyDescent="0.25">
      <c r="A2685" s="24" t="s">
        <v>3975</v>
      </c>
      <c r="B2685" s="95" t="s">
        <v>3976</v>
      </c>
      <c r="C2685" s="95"/>
      <c r="D2685" s="96" t="s">
        <v>20</v>
      </c>
      <c r="E2685" s="96"/>
      <c r="F2685" s="24" t="s">
        <v>30</v>
      </c>
      <c r="G2685" s="97">
        <v>1.0200000000000001E-2</v>
      </c>
      <c r="H2685" s="97"/>
      <c r="I2685" s="98">
        <v>370.94</v>
      </c>
      <c r="J2685" s="98"/>
      <c r="K2685" s="27">
        <f>TRUNC(TRUNC(G2685,8)*I2685,2)</f>
        <v>3.78</v>
      </c>
    </row>
    <row r="2686" spans="1:11" ht="29.1" customHeight="1" x14ac:dyDescent="0.25">
      <c r="A2686" s="24" t="s">
        <v>3977</v>
      </c>
      <c r="B2686" s="95" t="s">
        <v>3978</v>
      </c>
      <c r="C2686" s="95"/>
      <c r="D2686" s="96" t="s">
        <v>20</v>
      </c>
      <c r="E2686" s="96"/>
      <c r="F2686" s="24" t="s">
        <v>3936</v>
      </c>
      <c r="G2686" s="97">
        <v>4.8999999999999998E-3</v>
      </c>
      <c r="H2686" s="97"/>
      <c r="I2686" s="98">
        <v>74.180000000000007</v>
      </c>
      <c r="J2686" s="98"/>
      <c r="K2686" s="27">
        <f>TRUNC(TRUNC(G2686,8)*I2686,2)</f>
        <v>0.36</v>
      </c>
    </row>
    <row r="2687" spans="1:11" ht="29.1" customHeight="1" x14ac:dyDescent="0.25">
      <c r="A2687" s="24" t="s">
        <v>3979</v>
      </c>
      <c r="B2687" s="95" t="s">
        <v>3980</v>
      </c>
      <c r="C2687" s="95"/>
      <c r="D2687" s="96" t="s">
        <v>20</v>
      </c>
      <c r="E2687" s="96"/>
      <c r="F2687" s="24" t="s">
        <v>30</v>
      </c>
      <c r="G2687" s="97">
        <v>5.5999999999999999E-3</v>
      </c>
      <c r="H2687" s="97"/>
      <c r="I2687" s="98">
        <v>166.79</v>
      </c>
      <c r="J2687" s="98"/>
      <c r="K2687" s="27">
        <f>TRUNC(TRUNC(G2687,8)*I2687,2)</f>
        <v>0.93</v>
      </c>
    </row>
    <row r="2688" spans="1:11" ht="18" customHeight="1" x14ac:dyDescent="0.25">
      <c r="A2688" s="9"/>
      <c r="B2688" s="9"/>
      <c r="C2688" s="9"/>
      <c r="D2688" s="9"/>
      <c r="E2688" s="9"/>
      <c r="F2688" s="9"/>
      <c r="G2688" s="91" t="s">
        <v>3919</v>
      </c>
      <c r="H2688" s="91"/>
      <c r="I2688" s="91"/>
      <c r="J2688" s="91"/>
      <c r="K2688" s="28">
        <f>SUM(K2684:K2687)</f>
        <v>5.66</v>
      </c>
    </row>
    <row r="2689" spans="1:11" ht="15" customHeight="1" x14ac:dyDescent="0.25">
      <c r="A2689" s="9"/>
      <c r="B2689" s="9"/>
      <c r="C2689" s="9"/>
      <c r="D2689" s="9"/>
      <c r="E2689" s="9"/>
      <c r="F2689" s="9"/>
      <c r="G2689" s="92" t="s">
        <v>3913</v>
      </c>
      <c r="H2689" s="92"/>
      <c r="I2689" s="92"/>
      <c r="J2689" s="92"/>
      <c r="K2689" s="29">
        <f>ROUND(SUM(K2688),2)</f>
        <v>5.66</v>
      </c>
    </row>
    <row r="2690" spans="1:11" ht="9.9499999999999993" customHeight="1" x14ac:dyDescent="0.25">
      <c r="A2690" s="9"/>
      <c r="B2690" s="9"/>
      <c r="C2690" s="9"/>
      <c r="D2690" s="9"/>
      <c r="E2690" s="9"/>
      <c r="F2690" s="9"/>
      <c r="G2690" s="100"/>
      <c r="H2690" s="100"/>
      <c r="I2690" s="100"/>
      <c r="J2690" s="100"/>
      <c r="K2690" s="100"/>
    </row>
    <row r="2691" spans="1:11" ht="20.100000000000001" customHeight="1" x14ac:dyDescent="0.25">
      <c r="A2691" s="99" t="s">
        <v>2309</v>
      </c>
      <c r="B2691" s="99"/>
      <c r="C2691" s="99"/>
      <c r="D2691" s="99"/>
      <c r="E2691" s="99"/>
      <c r="F2691" s="99"/>
      <c r="G2691" s="99"/>
      <c r="H2691" s="99"/>
      <c r="I2691" s="99"/>
      <c r="J2691" s="99"/>
      <c r="K2691" s="99"/>
    </row>
    <row r="2692" spans="1:11" ht="15" customHeight="1" x14ac:dyDescent="0.25">
      <c r="A2692" s="93" t="s">
        <v>3916</v>
      </c>
      <c r="B2692" s="93"/>
      <c r="C2692" s="93"/>
      <c r="D2692" s="94" t="s">
        <v>3</v>
      </c>
      <c r="E2692" s="94"/>
      <c r="F2692" s="23" t="s">
        <v>4</v>
      </c>
      <c r="G2692" s="94" t="s">
        <v>3894</v>
      </c>
      <c r="H2692" s="94"/>
      <c r="I2692" s="94" t="s">
        <v>3895</v>
      </c>
      <c r="J2692" s="94"/>
      <c r="K2692" s="23" t="s">
        <v>3896</v>
      </c>
    </row>
    <row r="2693" spans="1:11" ht="38.1" customHeight="1" x14ac:dyDescent="0.25">
      <c r="A2693" s="24" t="s">
        <v>3973</v>
      </c>
      <c r="B2693" s="95" t="s">
        <v>3974</v>
      </c>
      <c r="C2693" s="95"/>
      <c r="D2693" s="96" t="s">
        <v>20</v>
      </c>
      <c r="E2693" s="96"/>
      <c r="F2693" s="24" t="s">
        <v>3936</v>
      </c>
      <c r="G2693" s="97">
        <v>1.2999999999999999E-3</v>
      </c>
      <c r="H2693" s="97"/>
      <c r="I2693" s="98">
        <v>94.61</v>
      </c>
      <c r="J2693" s="98"/>
      <c r="K2693" s="27">
        <f>TRUNC(TRUNC(G2693,8)*I2693,2)</f>
        <v>0.12</v>
      </c>
    </row>
    <row r="2694" spans="1:11" ht="38.1" customHeight="1" x14ac:dyDescent="0.25">
      <c r="A2694" s="24" t="s">
        <v>3975</v>
      </c>
      <c r="B2694" s="95" t="s">
        <v>3976</v>
      </c>
      <c r="C2694" s="95"/>
      <c r="D2694" s="96" t="s">
        <v>20</v>
      </c>
      <c r="E2694" s="96"/>
      <c r="F2694" s="24" t="s">
        <v>30</v>
      </c>
      <c r="G2694" s="97">
        <v>3.0999999999999999E-3</v>
      </c>
      <c r="H2694" s="97"/>
      <c r="I2694" s="98">
        <v>370.94</v>
      </c>
      <c r="J2694" s="98"/>
      <c r="K2694" s="27">
        <f>TRUNC(TRUNC(G2694,8)*I2694,2)</f>
        <v>1.1399999999999999</v>
      </c>
    </row>
    <row r="2695" spans="1:11" ht="18" customHeight="1" x14ac:dyDescent="0.25">
      <c r="A2695" s="9"/>
      <c r="B2695" s="9"/>
      <c r="C2695" s="9"/>
      <c r="D2695" s="9"/>
      <c r="E2695" s="9"/>
      <c r="F2695" s="9"/>
      <c r="G2695" s="91" t="s">
        <v>3919</v>
      </c>
      <c r="H2695" s="91"/>
      <c r="I2695" s="91"/>
      <c r="J2695" s="91"/>
      <c r="K2695" s="28">
        <f>SUM(K2693:K2694)</f>
        <v>1.2599999999999998</v>
      </c>
    </row>
    <row r="2696" spans="1:11" ht="15" customHeight="1" x14ac:dyDescent="0.25">
      <c r="A2696" s="9"/>
      <c r="B2696" s="9"/>
      <c r="C2696" s="9"/>
      <c r="D2696" s="9"/>
      <c r="E2696" s="9"/>
      <c r="F2696" s="9"/>
      <c r="G2696" s="92" t="s">
        <v>3913</v>
      </c>
      <c r="H2696" s="92"/>
      <c r="I2696" s="92"/>
      <c r="J2696" s="92"/>
      <c r="K2696" s="29">
        <f>ROUND(SUM(K2695),2)</f>
        <v>1.26</v>
      </c>
    </row>
    <row r="2697" spans="1:11" ht="9.9499999999999993" customHeight="1" x14ac:dyDescent="0.25">
      <c r="A2697" s="9"/>
      <c r="B2697" s="9"/>
      <c r="C2697" s="9"/>
      <c r="D2697" s="9"/>
      <c r="E2697" s="9"/>
      <c r="F2697" s="9"/>
      <c r="G2697" s="100"/>
      <c r="H2697" s="100"/>
      <c r="I2697" s="100"/>
      <c r="J2697" s="100"/>
      <c r="K2697" s="100"/>
    </row>
    <row r="2698" spans="1:11" ht="20.100000000000001" customHeight="1" x14ac:dyDescent="0.25">
      <c r="A2698" s="99" t="s">
        <v>2310</v>
      </c>
      <c r="B2698" s="99"/>
      <c r="C2698" s="99"/>
      <c r="D2698" s="99"/>
      <c r="E2698" s="99"/>
      <c r="F2698" s="99"/>
      <c r="G2698" s="99"/>
      <c r="H2698" s="99"/>
      <c r="I2698" s="99"/>
      <c r="J2698" s="99"/>
      <c r="K2698" s="99"/>
    </row>
    <row r="2699" spans="1:11" ht="15" customHeight="1" x14ac:dyDescent="0.25">
      <c r="A2699" s="93" t="s">
        <v>3916</v>
      </c>
      <c r="B2699" s="93"/>
      <c r="C2699" s="93"/>
      <c r="D2699" s="94" t="s">
        <v>3</v>
      </c>
      <c r="E2699" s="94"/>
      <c r="F2699" s="23" t="s">
        <v>4</v>
      </c>
      <c r="G2699" s="94" t="s">
        <v>3894</v>
      </c>
      <c r="H2699" s="94"/>
      <c r="I2699" s="94" t="s">
        <v>3895</v>
      </c>
      <c r="J2699" s="94"/>
      <c r="K2699" s="23" t="s">
        <v>3896</v>
      </c>
    </row>
    <row r="2700" spans="1:11" ht="38.1" customHeight="1" x14ac:dyDescent="0.25">
      <c r="A2700" s="24" t="s">
        <v>3973</v>
      </c>
      <c r="B2700" s="95" t="s">
        <v>3974</v>
      </c>
      <c r="C2700" s="95"/>
      <c r="D2700" s="96" t="s">
        <v>20</v>
      </c>
      <c r="E2700" s="96"/>
      <c r="F2700" s="24" t="s">
        <v>3936</v>
      </c>
      <c r="G2700" s="97">
        <v>5.0000000000000001E-4</v>
      </c>
      <c r="H2700" s="97"/>
      <c r="I2700" s="98">
        <v>94.61</v>
      </c>
      <c r="J2700" s="98"/>
      <c r="K2700" s="27">
        <f>TRUNC(TRUNC(G2700,8)*I2700,2)</f>
        <v>0.04</v>
      </c>
    </row>
    <row r="2701" spans="1:11" ht="38.1" customHeight="1" x14ac:dyDescent="0.25">
      <c r="A2701" s="24" t="s">
        <v>3975</v>
      </c>
      <c r="B2701" s="95" t="s">
        <v>3976</v>
      </c>
      <c r="C2701" s="95"/>
      <c r="D2701" s="96" t="s">
        <v>20</v>
      </c>
      <c r="E2701" s="96"/>
      <c r="F2701" s="24" t="s">
        <v>30</v>
      </c>
      <c r="G2701" s="97">
        <v>1.1999999999999999E-3</v>
      </c>
      <c r="H2701" s="97"/>
      <c r="I2701" s="98">
        <v>370.94</v>
      </c>
      <c r="J2701" s="98"/>
      <c r="K2701" s="27">
        <f>TRUNC(TRUNC(G2701,8)*I2701,2)</f>
        <v>0.44</v>
      </c>
    </row>
    <row r="2702" spans="1:11" ht="18" customHeight="1" x14ac:dyDescent="0.25">
      <c r="A2702" s="9"/>
      <c r="B2702" s="9"/>
      <c r="C2702" s="9"/>
      <c r="D2702" s="9"/>
      <c r="E2702" s="9"/>
      <c r="F2702" s="9"/>
      <c r="G2702" s="91" t="s">
        <v>3919</v>
      </c>
      <c r="H2702" s="91"/>
      <c r="I2702" s="91"/>
      <c r="J2702" s="91"/>
      <c r="K2702" s="28">
        <f>SUM(K2700:K2701)</f>
        <v>0.48</v>
      </c>
    </row>
    <row r="2703" spans="1:11" ht="15" customHeight="1" x14ac:dyDescent="0.25">
      <c r="A2703" s="9"/>
      <c r="B2703" s="9"/>
      <c r="C2703" s="9"/>
      <c r="D2703" s="9"/>
      <c r="E2703" s="9"/>
      <c r="F2703" s="9"/>
      <c r="G2703" s="92" t="s">
        <v>3913</v>
      </c>
      <c r="H2703" s="92"/>
      <c r="I2703" s="92"/>
      <c r="J2703" s="92"/>
      <c r="K2703" s="29">
        <f>ROUND(SUM(K2702),2)</f>
        <v>0.48</v>
      </c>
    </row>
    <row r="2704" spans="1:11" ht="9.9499999999999993" customHeight="1" x14ac:dyDescent="0.25">
      <c r="A2704" s="9"/>
      <c r="B2704" s="9"/>
      <c r="C2704" s="9"/>
      <c r="D2704" s="9"/>
      <c r="E2704" s="9"/>
      <c r="F2704" s="9"/>
      <c r="G2704" s="100"/>
      <c r="H2704" s="100"/>
      <c r="I2704" s="100"/>
      <c r="J2704" s="100"/>
      <c r="K2704" s="100"/>
    </row>
    <row r="2705" spans="1:11" ht="20.100000000000001" customHeight="1" x14ac:dyDescent="0.25">
      <c r="A2705" s="99" t="s">
        <v>2311</v>
      </c>
      <c r="B2705" s="99"/>
      <c r="C2705" s="99"/>
      <c r="D2705" s="99"/>
      <c r="E2705" s="99"/>
      <c r="F2705" s="99"/>
      <c r="G2705" s="99"/>
      <c r="H2705" s="99"/>
      <c r="I2705" s="99"/>
      <c r="J2705" s="99"/>
      <c r="K2705" s="99"/>
    </row>
    <row r="2706" spans="1:11" ht="15" customHeight="1" x14ac:dyDescent="0.25">
      <c r="A2706" s="93" t="s">
        <v>3981</v>
      </c>
      <c r="B2706" s="93"/>
      <c r="C2706" s="93"/>
      <c r="D2706" s="94" t="s">
        <v>3</v>
      </c>
      <c r="E2706" s="94"/>
      <c r="F2706" s="23" t="s">
        <v>4</v>
      </c>
      <c r="G2706" s="94" t="s">
        <v>3894</v>
      </c>
      <c r="H2706" s="94"/>
      <c r="I2706" s="94" t="s">
        <v>3895</v>
      </c>
      <c r="J2706" s="94"/>
      <c r="K2706" s="23" t="s">
        <v>3896</v>
      </c>
    </row>
    <row r="2707" spans="1:11" ht="21" customHeight="1" x14ac:dyDescent="0.25">
      <c r="A2707" s="24" t="s">
        <v>70</v>
      </c>
      <c r="B2707" s="95" t="s">
        <v>3982</v>
      </c>
      <c r="C2707" s="95"/>
      <c r="D2707" s="96" t="s">
        <v>25</v>
      </c>
      <c r="E2707" s="96"/>
      <c r="F2707" s="24" t="s">
        <v>61</v>
      </c>
      <c r="G2707" s="97">
        <v>1</v>
      </c>
      <c r="H2707" s="97"/>
      <c r="I2707" s="98">
        <v>28.42</v>
      </c>
      <c r="J2707" s="98"/>
      <c r="K2707" s="27">
        <f>ROUND(ROUND(G2707,8)*I2707,2)</f>
        <v>28.42</v>
      </c>
    </row>
    <row r="2708" spans="1:11" ht="15" customHeight="1" x14ac:dyDescent="0.25">
      <c r="A2708" s="9"/>
      <c r="B2708" s="9"/>
      <c r="C2708" s="9"/>
      <c r="D2708" s="9"/>
      <c r="E2708" s="9"/>
      <c r="F2708" s="9"/>
      <c r="G2708" s="91" t="s">
        <v>3983</v>
      </c>
      <c r="H2708" s="91"/>
      <c r="I2708" s="91"/>
      <c r="J2708" s="91"/>
      <c r="K2708" s="28">
        <f>SUM(K2707:K2707)</f>
        <v>28.42</v>
      </c>
    </row>
    <row r="2709" spans="1:11" ht="15" customHeight="1" x14ac:dyDescent="0.25">
      <c r="A2709" s="9"/>
      <c r="B2709" s="9"/>
      <c r="C2709" s="9"/>
      <c r="D2709" s="9"/>
      <c r="E2709" s="9"/>
      <c r="F2709" s="9"/>
      <c r="G2709" s="92" t="s">
        <v>3913</v>
      </c>
      <c r="H2709" s="92"/>
      <c r="I2709" s="92"/>
      <c r="J2709" s="92"/>
      <c r="K2709" s="29">
        <f>ROUND(SUM(K2708),2)</f>
        <v>28.42</v>
      </c>
    </row>
    <row r="2710" spans="1:11" ht="9.9499999999999993" customHeight="1" x14ac:dyDescent="0.25">
      <c r="A2710" s="9"/>
      <c r="B2710" s="9"/>
      <c r="C2710" s="9"/>
      <c r="D2710" s="9"/>
      <c r="E2710" s="9"/>
      <c r="F2710" s="9"/>
      <c r="G2710" s="100"/>
      <c r="H2710" s="100"/>
      <c r="I2710" s="100"/>
      <c r="J2710" s="100"/>
      <c r="K2710" s="100"/>
    </row>
    <row r="2711" spans="1:11" ht="20.100000000000001" customHeight="1" x14ac:dyDescent="0.25">
      <c r="A2711" s="99" t="s">
        <v>2312</v>
      </c>
      <c r="B2711" s="99"/>
      <c r="C2711" s="99"/>
      <c r="D2711" s="99"/>
      <c r="E2711" s="99"/>
      <c r="F2711" s="99"/>
      <c r="G2711" s="99"/>
      <c r="H2711" s="99"/>
      <c r="I2711" s="99"/>
      <c r="J2711" s="99"/>
      <c r="K2711" s="99"/>
    </row>
    <row r="2712" spans="1:11" ht="15" customHeight="1" x14ac:dyDescent="0.25">
      <c r="A2712" s="93" t="s">
        <v>3916</v>
      </c>
      <c r="B2712" s="93"/>
      <c r="C2712" s="93"/>
      <c r="D2712" s="94" t="s">
        <v>3</v>
      </c>
      <c r="E2712" s="94"/>
      <c r="F2712" s="23" t="s">
        <v>4</v>
      </c>
      <c r="G2712" s="94" t="s">
        <v>3894</v>
      </c>
      <c r="H2712" s="94"/>
      <c r="I2712" s="94" t="s">
        <v>3895</v>
      </c>
      <c r="J2712" s="94"/>
      <c r="K2712" s="23" t="s">
        <v>3896</v>
      </c>
    </row>
    <row r="2713" spans="1:11" ht="38.1" customHeight="1" x14ac:dyDescent="0.25">
      <c r="A2713" s="24" t="s">
        <v>3973</v>
      </c>
      <c r="B2713" s="95" t="s">
        <v>3974</v>
      </c>
      <c r="C2713" s="95"/>
      <c r="D2713" s="96" t="s">
        <v>20</v>
      </c>
      <c r="E2713" s="96"/>
      <c r="F2713" s="24" t="s">
        <v>3936</v>
      </c>
      <c r="G2713" s="97">
        <v>1.2999999999999999E-3</v>
      </c>
      <c r="H2713" s="97"/>
      <c r="I2713" s="98">
        <v>94.61</v>
      </c>
      <c r="J2713" s="98"/>
      <c r="K2713" s="27">
        <f>TRUNC(TRUNC(G2713,8)*I2713,2)</f>
        <v>0.12</v>
      </c>
    </row>
    <row r="2714" spans="1:11" ht="38.1" customHeight="1" x14ac:dyDescent="0.25">
      <c r="A2714" s="24" t="s">
        <v>3975</v>
      </c>
      <c r="B2714" s="95" t="s">
        <v>3976</v>
      </c>
      <c r="C2714" s="95"/>
      <c r="D2714" s="96" t="s">
        <v>20</v>
      </c>
      <c r="E2714" s="96"/>
      <c r="F2714" s="24" t="s">
        <v>30</v>
      </c>
      <c r="G2714" s="97">
        <v>3.0999999999999999E-3</v>
      </c>
      <c r="H2714" s="97"/>
      <c r="I2714" s="98">
        <v>370.94</v>
      </c>
      <c r="J2714" s="98"/>
      <c r="K2714" s="27">
        <f>TRUNC(TRUNC(G2714,8)*I2714,2)</f>
        <v>1.1399999999999999</v>
      </c>
    </row>
    <row r="2715" spans="1:11" ht="18" customHeight="1" x14ac:dyDescent="0.25">
      <c r="A2715" s="9"/>
      <c r="B2715" s="9"/>
      <c r="C2715" s="9"/>
      <c r="D2715" s="9"/>
      <c r="E2715" s="9"/>
      <c r="F2715" s="9"/>
      <c r="G2715" s="91" t="s">
        <v>3919</v>
      </c>
      <c r="H2715" s="91"/>
      <c r="I2715" s="91"/>
      <c r="J2715" s="91"/>
      <c r="K2715" s="28">
        <f>SUM(K2713:K2714)</f>
        <v>1.2599999999999998</v>
      </c>
    </row>
    <row r="2716" spans="1:11" ht="15" customHeight="1" x14ac:dyDescent="0.25">
      <c r="A2716" s="9"/>
      <c r="B2716" s="9"/>
      <c r="C2716" s="9"/>
      <c r="D2716" s="9"/>
      <c r="E2716" s="9"/>
      <c r="F2716" s="9"/>
      <c r="G2716" s="92" t="s">
        <v>3913</v>
      </c>
      <c r="H2716" s="92"/>
      <c r="I2716" s="92"/>
      <c r="J2716" s="92"/>
      <c r="K2716" s="29">
        <f>ROUND(SUM(K2715),2)</f>
        <v>1.26</v>
      </c>
    </row>
    <row r="2717" spans="1:11" ht="9.9499999999999993" customHeight="1" x14ac:dyDescent="0.25">
      <c r="A2717" s="9"/>
      <c r="B2717" s="9"/>
      <c r="C2717" s="9"/>
      <c r="D2717" s="9"/>
      <c r="E2717" s="9"/>
      <c r="F2717" s="9"/>
      <c r="G2717" s="100"/>
      <c r="H2717" s="100"/>
      <c r="I2717" s="100"/>
      <c r="J2717" s="100"/>
      <c r="K2717" s="100"/>
    </row>
    <row r="2718" spans="1:11" ht="20.100000000000001" customHeight="1" x14ac:dyDescent="0.25">
      <c r="A2718" s="99" t="s">
        <v>2313</v>
      </c>
      <c r="B2718" s="99"/>
      <c r="C2718" s="99"/>
      <c r="D2718" s="99"/>
      <c r="E2718" s="99"/>
      <c r="F2718" s="99"/>
      <c r="G2718" s="99"/>
      <c r="H2718" s="99"/>
      <c r="I2718" s="99"/>
      <c r="J2718" s="99"/>
      <c r="K2718" s="99"/>
    </row>
    <row r="2719" spans="1:11" ht="12.95" customHeight="1" x14ac:dyDescent="0.25">
      <c r="A2719" s="107" t="s">
        <v>3984</v>
      </c>
      <c r="B2719" s="107"/>
      <c r="C2719" s="107"/>
      <c r="D2719" s="108" t="s">
        <v>3985</v>
      </c>
      <c r="E2719" s="87" t="s">
        <v>3986</v>
      </c>
      <c r="F2719" s="87"/>
      <c r="G2719" s="87" t="s">
        <v>3987</v>
      </c>
      <c r="H2719" s="87"/>
      <c r="I2719" s="87"/>
      <c r="J2719" s="87"/>
      <c r="K2719" s="87" t="s">
        <v>3988</v>
      </c>
    </row>
    <row r="2720" spans="1:11" ht="12" customHeight="1" x14ac:dyDescent="0.25">
      <c r="A2720" s="107"/>
      <c r="B2720" s="107"/>
      <c r="C2720" s="107"/>
      <c r="D2720" s="108"/>
      <c r="E2720" s="23" t="s">
        <v>3989</v>
      </c>
      <c r="F2720" s="23" t="s">
        <v>3990</v>
      </c>
      <c r="G2720" s="94" t="s">
        <v>3989</v>
      </c>
      <c r="H2720" s="94"/>
      <c r="I2720" s="94" t="s">
        <v>3990</v>
      </c>
      <c r="J2720" s="94"/>
      <c r="K2720" s="87"/>
    </row>
    <row r="2721" spans="1:11" ht="15" customHeight="1" x14ac:dyDescent="0.25">
      <c r="A2721" s="6" t="s">
        <v>3991</v>
      </c>
      <c r="B2721" s="104" t="s">
        <v>3992</v>
      </c>
      <c r="C2721" s="104"/>
      <c r="D2721" s="31">
        <v>1</v>
      </c>
      <c r="E2721" s="32">
        <v>0.34</v>
      </c>
      <c r="F2721" s="32">
        <v>0.66</v>
      </c>
      <c r="G2721" s="105">
        <v>355.46550000000002</v>
      </c>
      <c r="H2721" s="105"/>
      <c r="I2721" s="105">
        <v>95.872399999999999</v>
      </c>
      <c r="J2721" s="105"/>
      <c r="K2721" s="33">
        <f>ROUND(D2721*(ROUND(E2721*G2721,4)+ROUND(F2721*I2721,4)),4)</f>
        <v>184.13409999999999</v>
      </c>
    </row>
    <row r="2722" spans="1:11" ht="15" customHeight="1" x14ac:dyDescent="0.25">
      <c r="A2722" s="6" t="s">
        <v>3993</v>
      </c>
      <c r="B2722" s="104" t="s">
        <v>3994</v>
      </c>
      <c r="C2722" s="104"/>
      <c r="D2722" s="31">
        <v>1</v>
      </c>
      <c r="E2722" s="32">
        <v>1</v>
      </c>
      <c r="F2722" s="32">
        <v>0</v>
      </c>
      <c r="G2722" s="105">
        <v>365.3972</v>
      </c>
      <c r="H2722" s="105"/>
      <c r="I2722" s="105">
        <v>147.8879</v>
      </c>
      <c r="J2722" s="105"/>
      <c r="K2722" s="33">
        <f>ROUND(D2722*(ROUND(E2722*G2722,4)+ROUND(F2722*I2722,4)),4)</f>
        <v>365.3972</v>
      </c>
    </row>
    <row r="2723" spans="1:11" ht="15" customHeight="1" x14ac:dyDescent="0.25">
      <c r="A2723" s="6" t="s">
        <v>3995</v>
      </c>
      <c r="B2723" s="104" t="s">
        <v>3996</v>
      </c>
      <c r="C2723" s="104"/>
      <c r="D2723" s="31">
        <v>1</v>
      </c>
      <c r="E2723" s="32">
        <v>0.97</v>
      </c>
      <c r="F2723" s="32">
        <v>0.03</v>
      </c>
      <c r="G2723" s="105">
        <v>324.64210000000003</v>
      </c>
      <c r="H2723" s="105"/>
      <c r="I2723" s="105">
        <v>159.20740000000001</v>
      </c>
      <c r="J2723" s="105"/>
      <c r="K2723" s="33">
        <f>ROUND(D2723*(ROUND(E2723*G2723,4)+ROUND(F2723*I2723,4)),4)</f>
        <v>319.67899999999997</v>
      </c>
    </row>
    <row r="2724" spans="1:11" ht="15.95" customHeight="1" x14ac:dyDescent="0.25">
      <c r="A2724" s="6" t="s">
        <v>3997</v>
      </c>
      <c r="B2724" s="104" t="s">
        <v>3998</v>
      </c>
      <c r="C2724" s="104"/>
      <c r="D2724" s="31">
        <v>1</v>
      </c>
      <c r="E2724" s="32">
        <v>0.79</v>
      </c>
      <c r="F2724" s="32">
        <v>0.21</v>
      </c>
      <c r="G2724" s="105">
        <v>284.72230000000002</v>
      </c>
      <c r="H2724" s="105"/>
      <c r="I2724" s="105">
        <v>125.70480000000001</v>
      </c>
      <c r="J2724" s="105"/>
      <c r="K2724" s="33">
        <f>ROUND(D2724*(ROUND(E2724*G2724,4)+ROUND(F2724*I2724,4)),4)</f>
        <v>251.32859999999999</v>
      </c>
    </row>
    <row r="2725" spans="1:11" ht="15" customHeight="1" x14ac:dyDescent="0.25">
      <c r="A2725" s="1"/>
      <c r="B2725" s="1"/>
      <c r="C2725" s="1"/>
      <c r="D2725" s="1"/>
      <c r="E2725" s="1"/>
      <c r="F2725" s="1"/>
      <c r="G2725" s="85" t="s">
        <v>3999</v>
      </c>
      <c r="H2725" s="85"/>
      <c r="I2725" s="85"/>
      <c r="J2725" s="85"/>
      <c r="K2725" s="34">
        <f>SUM(K2720:K2724)</f>
        <v>1120.5389</v>
      </c>
    </row>
    <row r="2726" spans="1:11" ht="20.100000000000001" customHeight="1" x14ac:dyDescent="0.25">
      <c r="A2726" s="106" t="s">
        <v>4000</v>
      </c>
      <c r="B2726" s="106"/>
      <c r="C2726" s="106"/>
      <c r="D2726" s="106"/>
      <c r="E2726" s="106"/>
      <c r="F2726" s="2" t="s">
        <v>4</v>
      </c>
      <c r="G2726" s="87" t="s">
        <v>4001</v>
      </c>
      <c r="H2726" s="87"/>
      <c r="I2726" s="87" t="s">
        <v>4002</v>
      </c>
      <c r="J2726" s="87"/>
      <c r="K2726" s="2" t="s">
        <v>3988</v>
      </c>
    </row>
    <row r="2727" spans="1:11" ht="15" customHeight="1" x14ac:dyDescent="0.25">
      <c r="A2727" s="6" t="s">
        <v>4003</v>
      </c>
      <c r="B2727" s="101" t="s">
        <v>4004</v>
      </c>
      <c r="C2727" s="101"/>
      <c r="D2727" s="101"/>
      <c r="E2727" s="101"/>
      <c r="F2727" s="6" t="s">
        <v>3940</v>
      </c>
      <c r="G2727" s="114">
        <v>1</v>
      </c>
      <c r="H2727" s="114"/>
      <c r="I2727" s="115">
        <v>22.527200000000001</v>
      </c>
      <c r="J2727" s="115"/>
      <c r="K2727" s="35">
        <f>ROUND(ROUND(G2727,5)*I2727,4)</f>
        <v>22.527200000000001</v>
      </c>
    </row>
    <row r="2728" spans="1:11" ht="15" customHeight="1" x14ac:dyDescent="0.25">
      <c r="A2728" s="1"/>
      <c r="B2728" s="1"/>
      <c r="C2728" s="1"/>
      <c r="D2728" s="1"/>
      <c r="E2728" s="1"/>
      <c r="F2728" s="1"/>
      <c r="G2728" s="85" t="s">
        <v>4005</v>
      </c>
      <c r="H2728" s="85"/>
      <c r="I2728" s="85"/>
      <c r="J2728" s="85"/>
      <c r="K2728" s="36">
        <f>SUM(K2727:K2727)</f>
        <v>22.527200000000001</v>
      </c>
    </row>
    <row r="2729" spans="1:11" ht="15" customHeight="1" x14ac:dyDescent="0.25">
      <c r="A2729" s="9"/>
      <c r="B2729" s="9"/>
      <c r="C2729" s="9"/>
      <c r="D2729" s="9"/>
      <c r="E2729" s="9"/>
      <c r="F2729" s="9"/>
      <c r="G2729" s="92" t="s">
        <v>4006</v>
      </c>
      <c r="H2729" s="92"/>
      <c r="I2729" s="92"/>
      <c r="J2729" s="92"/>
      <c r="K2729" s="33">
        <f>SUM(K2725,K2728)</f>
        <v>1143.0661</v>
      </c>
    </row>
    <row r="2730" spans="1:11" ht="15" customHeight="1" x14ac:dyDescent="0.25">
      <c r="A2730" s="9"/>
      <c r="B2730" s="9"/>
      <c r="C2730" s="9"/>
      <c r="D2730" s="9"/>
      <c r="E2730" s="9"/>
      <c r="F2730" s="9"/>
      <c r="G2730" s="92" t="s">
        <v>4007</v>
      </c>
      <c r="H2730" s="92"/>
      <c r="I2730" s="92"/>
      <c r="J2730" s="92"/>
      <c r="K2730" s="37">
        <v>113.18</v>
      </c>
    </row>
    <row r="2731" spans="1:11" ht="15" customHeight="1" x14ac:dyDescent="0.25">
      <c r="A2731" s="9"/>
      <c r="B2731" s="9"/>
      <c r="C2731" s="9"/>
      <c r="D2731" s="9"/>
      <c r="E2731" s="9"/>
      <c r="F2731" s="9"/>
      <c r="G2731" s="92" t="s">
        <v>4008</v>
      </c>
      <c r="H2731" s="92"/>
      <c r="I2731" s="92"/>
      <c r="J2731" s="92"/>
      <c r="K2731" s="33">
        <f>ROUND(K2729/K2730,4)</f>
        <v>10.099500000000001</v>
      </c>
    </row>
    <row r="2732" spans="1:11" ht="15" customHeight="1" x14ac:dyDescent="0.25">
      <c r="A2732" s="9"/>
      <c r="B2732" s="9"/>
      <c r="C2732" s="9"/>
      <c r="D2732" s="9"/>
      <c r="E2732" s="9"/>
      <c r="F2732" s="9"/>
      <c r="G2732" s="92" t="s">
        <v>4009</v>
      </c>
      <c r="H2732" s="92"/>
      <c r="I2732" s="92"/>
      <c r="J2732" s="92"/>
      <c r="K2732" s="33">
        <f>ROUND(K2731*0.00746,4)</f>
        <v>7.5300000000000006E-2</v>
      </c>
    </row>
    <row r="2733" spans="1:11" ht="20.100000000000001" customHeight="1" x14ac:dyDescent="0.25">
      <c r="A2733" s="106" t="s">
        <v>4010</v>
      </c>
      <c r="B2733" s="106"/>
      <c r="C2733" s="106"/>
      <c r="D2733" s="106"/>
      <c r="E2733" s="106"/>
      <c r="F2733" s="2" t="s">
        <v>4</v>
      </c>
      <c r="G2733" s="87" t="s">
        <v>4001</v>
      </c>
      <c r="H2733" s="87"/>
      <c r="I2733" s="87" t="s">
        <v>3895</v>
      </c>
      <c r="J2733" s="87"/>
      <c r="K2733" s="2" t="s">
        <v>4011</v>
      </c>
    </row>
    <row r="2734" spans="1:11" ht="15" customHeight="1" x14ac:dyDescent="0.25">
      <c r="A2734" s="6" t="s">
        <v>4012</v>
      </c>
      <c r="B2734" s="104" t="s">
        <v>4013</v>
      </c>
      <c r="C2734" s="104"/>
      <c r="D2734" s="104"/>
      <c r="E2734" s="104"/>
      <c r="F2734" s="6" t="s">
        <v>77</v>
      </c>
      <c r="G2734" s="113">
        <v>1</v>
      </c>
      <c r="H2734" s="113"/>
      <c r="I2734" s="105">
        <v>195.03</v>
      </c>
      <c r="J2734" s="105"/>
      <c r="K2734" s="33">
        <f>ROUND(ROUND(G2734,5)*I2734,4)</f>
        <v>195.03</v>
      </c>
    </row>
    <row r="2735" spans="1:11" ht="15" customHeight="1" x14ac:dyDescent="0.25">
      <c r="A2735" s="1"/>
      <c r="B2735" s="1"/>
      <c r="C2735" s="1"/>
      <c r="D2735" s="1"/>
      <c r="E2735" s="1"/>
      <c r="F2735" s="1"/>
      <c r="G2735" s="85" t="s">
        <v>4014</v>
      </c>
      <c r="H2735" s="85"/>
      <c r="I2735" s="85"/>
      <c r="J2735" s="85"/>
      <c r="K2735" s="34">
        <f>SUM(K2734:K2734)</f>
        <v>195.03</v>
      </c>
    </row>
    <row r="2736" spans="1:11" ht="15" customHeight="1" x14ac:dyDescent="0.25">
      <c r="A2736" s="106" t="s">
        <v>4015</v>
      </c>
      <c r="B2736" s="106"/>
      <c r="C2736" s="106"/>
      <c r="D2736" s="23" t="s">
        <v>4016</v>
      </c>
      <c r="E2736" s="94" t="s">
        <v>4017</v>
      </c>
      <c r="F2736" s="94"/>
      <c r="G2736" s="94" t="s">
        <v>4001</v>
      </c>
      <c r="H2736" s="94"/>
      <c r="I2736" s="94" t="s">
        <v>3895</v>
      </c>
      <c r="J2736" s="94"/>
      <c r="K2736" s="23" t="s">
        <v>4011</v>
      </c>
    </row>
    <row r="2737" spans="1:11" ht="20.100000000000001" customHeight="1" x14ac:dyDescent="0.25">
      <c r="A2737" s="38" t="s">
        <v>4012</v>
      </c>
      <c r="B2737" s="109" t="s">
        <v>4018</v>
      </c>
      <c r="C2737" s="109"/>
      <c r="D2737" s="38" t="s">
        <v>4019</v>
      </c>
      <c r="E2737" s="110" t="s">
        <v>4020</v>
      </c>
      <c r="F2737" s="110"/>
      <c r="G2737" s="111">
        <v>2.2000000000000002</v>
      </c>
      <c r="H2737" s="111"/>
      <c r="I2737" s="112">
        <v>3.47</v>
      </c>
      <c r="J2737" s="112"/>
      <c r="K2737" s="41">
        <f>ROUND(ROUND(G2737,5)*I2737,4)</f>
        <v>7.6340000000000003</v>
      </c>
    </row>
    <row r="2738" spans="1:11" ht="15" customHeight="1" x14ac:dyDescent="0.25">
      <c r="A2738" s="1"/>
      <c r="B2738" s="1"/>
      <c r="C2738" s="1"/>
      <c r="D2738" s="1"/>
      <c r="E2738" s="1"/>
      <c r="F2738" s="1"/>
      <c r="G2738" s="85" t="s">
        <v>4021</v>
      </c>
      <c r="H2738" s="85"/>
      <c r="I2738" s="85"/>
      <c r="J2738" s="85"/>
      <c r="K2738" s="33">
        <f>SUM(K2737:K2737)</f>
        <v>7.6340000000000003</v>
      </c>
    </row>
    <row r="2739" spans="1:11" ht="12.95" customHeight="1" x14ac:dyDescent="0.25">
      <c r="A2739" s="106" t="s">
        <v>4022</v>
      </c>
      <c r="B2739" s="106"/>
      <c r="C2739" s="94" t="s">
        <v>4023</v>
      </c>
      <c r="D2739" s="94" t="s">
        <v>5</v>
      </c>
      <c r="E2739" s="94" t="s">
        <v>4024</v>
      </c>
      <c r="F2739" s="94"/>
      <c r="G2739" s="94" t="s">
        <v>4025</v>
      </c>
      <c r="H2739" s="94"/>
      <c r="I2739" s="94" t="s">
        <v>2086</v>
      </c>
      <c r="J2739" s="94"/>
      <c r="K2739" s="94" t="s">
        <v>4011</v>
      </c>
    </row>
    <row r="2740" spans="1:11" ht="12" customHeight="1" x14ac:dyDescent="0.25">
      <c r="A2740" s="106"/>
      <c r="B2740" s="106"/>
      <c r="C2740" s="94"/>
      <c r="D2740" s="94"/>
      <c r="E2740" s="23" t="s">
        <v>2092</v>
      </c>
      <c r="F2740" s="23" t="s">
        <v>4026</v>
      </c>
      <c r="G2740" s="23" t="s">
        <v>2092</v>
      </c>
      <c r="H2740" s="23" t="s">
        <v>4026</v>
      </c>
      <c r="I2740" s="23" t="s">
        <v>2092</v>
      </c>
      <c r="J2740" s="23" t="s">
        <v>4026</v>
      </c>
      <c r="K2740" s="94"/>
    </row>
    <row r="2741" spans="1:11" ht="27.95" customHeight="1" x14ac:dyDescent="0.25">
      <c r="A2741" s="38" t="s">
        <v>4012</v>
      </c>
      <c r="B2741" s="39" t="s">
        <v>4018</v>
      </c>
      <c r="C2741" s="38" t="s">
        <v>4027</v>
      </c>
      <c r="D2741" s="40">
        <v>2.2000000000000002</v>
      </c>
      <c r="E2741" s="42">
        <v>0</v>
      </c>
      <c r="F2741" s="43">
        <v>1.25</v>
      </c>
      <c r="G2741" s="42">
        <v>0</v>
      </c>
      <c r="H2741" s="43">
        <v>1</v>
      </c>
      <c r="I2741" s="42">
        <v>0</v>
      </c>
      <c r="J2741" s="43">
        <v>0.82</v>
      </c>
      <c r="K2741" s="41">
        <f>ROUND(D2741*(ROUND(E2741*F2741,4)+ROUND(G2741*H2741,4)+ROUND(I2741*J2741,4)),4)</f>
        <v>0</v>
      </c>
    </row>
    <row r="2742" spans="1:11" ht="15" customHeight="1" x14ac:dyDescent="0.25">
      <c r="A2742" s="1"/>
      <c r="B2742" s="1"/>
      <c r="C2742" s="1"/>
      <c r="D2742" s="1"/>
      <c r="E2742" s="1"/>
      <c r="F2742" s="1"/>
      <c r="G2742" s="85" t="s">
        <v>4028</v>
      </c>
      <c r="H2742" s="85"/>
      <c r="I2742" s="85"/>
      <c r="J2742" s="85"/>
      <c r="K2742" s="33">
        <f>SUM(K2740:K2741)</f>
        <v>0</v>
      </c>
    </row>
    <row r="2743" spans="1:11" ht="15" customHeight="1" x14ac:dyDescent="0.25">
      <c r="A2743" s="9"/>
      <c r="B2743" s="9"/>
      <c r="C2743" s="9"/>
      <c r="D2743" s="9"/>
      <c r="E2743" s="9"/>
      <c r="F2743" s="9"/>
      <c r="G2743" s="92" t="s">
        <v>4029</v>
      </c>
      <c r="H2743" s="92"/>
      <c r="I2743" s="92"/>
      <c r="J2743" s="92"/>
      <c r="K2743" s="33">
        <f>SUM(K2731,K2732,K2735,K2738,K2742)</f>
        <v>212.83879999999999</v>
      </c>
    </row>
    <row r="2744" spans="1:11" ht="15" customHeight="1" x14ac:dyDescent="0.25">
      <c r="A2744" s="9"/>
      <c r="B2744" s="9"/>
      <c r="C2744" s="9"/>
      <c r="D2744" s="9"/>
      <c r="E2744" s="9"/>
      <c r="F2744" s="9"/>
      <c r="G2744" s="92" t="s">
        <v>3913</v>
      </c>
      <c r="H2744" s="92"/>
      <c r="I2744" s="92"/>
      <c r="J2744" s="92"/>
      <c r="K2744" s="29">
        <f>ROUND(SUM(K2743),2)</f>
        <v>212.84</v>
      </c>
    </row>
    <row r="2745" spans="1:11" ht="9.9499999999999993" customHeight="1" x14ac:dyDescent="0.25">
      <c r="A2745" s="9"/>
      <c r="B2745" s="9"/>
      <c r="C2745" s="9"/>
      <c r="D2745" s="9"/>
      <c r="E2745" s="9"/>
      <c r="F2745" s="9"/>
      <c r="G2745" s="100"/>
      <c r="H2745" s="100"/>
      <c r="I2745" s="100"/>
      <c r="J2745" s="100"/>
      <c r="K2745" s="100"/>
    </row>
    <row r="2746" spans="1:11" ht="20.100000000000001" customHeight="1" x14ac:dyDescent="0.25">
      <c r="A2746" s="99" t="s">
        <v>2314</v>
      </c>
      <c r="B2746" s="99"/>
      <c r="C2746" s="99"/>
      <c r="D2746" s="99"/>
      <c r="E2746" s="99"/>
      <c r="F2746" s="99"/>
      <c r="G2746" s="99"/>
      <c r="H2746" s="99"/>
      <c r="I2746" s="99"/>
      <c r="J2746" s="99"/>
      <c r="K2746" s="99"/>
    </row>
    <row r="2747" spans="1:11" ht="15" customHeight="1" x14ac:dyDescent="0.25">
      <c r="A2747" s="93" t="s">
        <v>3916</v>
      </c>
      <c r="B2747" s="93"/>
      <c r="C2747" s="93"/>
      <c r="D2747" s="94" t="s">
        <v>3</v>
      </c>
      <c r="E2747" s="94"/>
      <c r="F2747" s="23" t="s">
        <v>4</v>
      </c>
      <c r="G2747" s="94" t="s">
        <v>3894</v>
      </c>
      <c r="H2747" s="94"/>
      <c r="I2747" s="94" t="s">
        <v>3895</v>
      </c>
      <c r="J2747" s="94"/>
      <c r="K2747" s="23" t="s">
        <v>3896</v>
      </c>
    </row>
    <row r="2748" spans="1:11" ht="45.95" customHeight="1" x14ac:dyDescent="0.25">
      <c r="A2748" s="24" t="s">
        <v>3934</v>
      </c>
      <c r="B2748" s="95" t="s">
        <v>3935</v>
      </c>
      <c r="C2748" s="95"/>
      <c r="D2748" s="96" t="s">
        <v>20</v>
      </c>
      <c r="E2748" s="96"/>
      <c r="F2748" s="24" t="s">
        <v>3936</v>
      </c>
      <c r="G2748" s="97">
        <v>2.5891999999999998E-3</v>
      </c>
      <c r="H2748" s="97"/>
      <c r="I2748" s="98">
        <v>76.52</v>
      </c>
      <c r="J2748" s="98"/>
      <c r="K2748" s="27">
        <f t="shared" ref="K2748:K2753" si="20">TRUNC(TRUNC(G2748,8)*I2748,2)</f>
        <v>0.19</v>
      </c>
    </row>
    <row r="2749" spans="1:11" ht="45.95" customHeight="1" x14ac:dyDescent="0.25">
      <c r="A2749" s="24" t="s">
        <v>28</v>
      </c>
      <c r="B2749" s="95" t="s">
        <v>29</v>
      </c>
      <c r="C2749" s="95"/>
      <c r="D2749" s="96" t="s">
        <v>20</v>
      </c>
      <c r="E2749" s="96"/>
      <c r="F2749" s="24" t="s">
        <v>30</v>
      </c>
      <c r="G2749" s="97">
        <v>1.0702000000000001E-3</v>
      </c>
      <c r="H2749" s="97"/>
      <c r="I2749" s="98">
        <v>322.67</v>
      </c>
      <c r="J2749" s="98"/>
      <c r="K2749" s="27">
        <f t="shared" si="20"/>
        <v>0.34</v>
      </c>
    </row>
    <row r="2750" spans="1:11" ht="29.1" customHeight="1" x14ac:dyDescent="0.25">
      <c r="A2750" s="24" t="s">
        <v>4030</v>
      </c>
      <c r="B2750" s="95" t="s">
        <v>4031</v>
      </c>
      <c r="C2750" s="95"/>
      <c r="D2750" s="96" t="s">
        <v>20</v>
      </c>
      <c r="E2750" s="96"/>
      <c r="F2750" s="24" t="s">
        <v>3936</v>
      </c>
      <c r="G2750" s="97">
        <v>3.3568999999999999E-3</v>
      </c>
      <c r="H2750" s="97"/>
      <c r="I2750" s="98">
        <v>105.44</v>
      </c>
      <c r="J2750" s="98"/>
      <c r="K2750" s="27">
        <f t="shared" si="20"/>
        <v>0.35</v>
      </c>
    </row>
    <row r="2751" spans="1:11" ht="29.1" customHeight="1" x14ac:dyDescent="0.25">
      <c r="A2751" s="24" t="s">
        <v>4032</v>
      </c>
      <c r="B2751" s="95" t="s">
        <v>4033</v>
      </c>
      <c r="C2751" s="95"/>
      <c r="D2751" s="96" t="s">
        <v>20</v>
      </c>
      <c r="E2751" s="96"/>
      <c r="F2751" s="24" t="s">
        <v>30</v>
      </c>
      <c r="G2751" s="97">
        <v>3.0249999999999998E-4</v>
      </c>
      <c r="H2751" s="97"/>
      <c r="I2751" s="98">
        <v>265.02</v>
      </c>
      <c r="J2751" s="98"/>
      <c r="K2751" s="27">
        <f t="shared" si="20"/>
        <v>0.08</v>
      </c>
    </row>
    <row r="2752" spans="1:11" ht="38.1" customHeight="1" x14ac:dyDescent="0.25">
      <c r="A2752" s="24" t="s">
        <v>4034</v>
      </c>
      <c r="B2752" s="95" t="s">
        <v>4035</v>
      </c>
      <c r="C2752" s="95"/>
      <c r="D2752" s="96" t="s">
        <v>20</v>
      </c>
      <c r="E2752" s="96"/>
      <c r="F2752" s="24" t="s">
        <v>3936</v>
      </c>
      <c r="G2752" s="97">
        <v>2.9082999999999999E-3</v>
      </c>
      <c r="H2752" s="97"/>
      <c r="I2752" s="98">
        <v>94.54</v>
      </c>
      <c r="J2752" s="98"/>
      <c r="K2752" s="27">
        <f t="shared" si="20"/>
        <v>0.27</v>
      </c>
    </row>
    <row r="2753" spans="1:11" ht="38.1" customHeight="1" x14ac:dyDescent="0.25">
      <c r="A2753" s="24" t="s">
        <v>4036</v>
      </c>
      <c r="B2753" s="95" t="s">
        <v>4037</v>
      </c>
      <c r="C2753" s="95"/>
      <c r="D2753" s="96" t="s">
        <v>20</v>
      </c>
      <c r="E2753" s="96"/>
      <c r="F2753" s="24" t="s">
        <v>30</v>
      </c>
      <c r="G2753" s="97">
        <v>7.5109999999999999E-4</v>
      </c>
      <c r="H2753" s="97"/>
      <c r="I2753" s="98">
        <v>225.43</v>
      </c>
      <c r="J2753" s="98"/>
      <c r="K2753" s="27">
        <f t="shared" si="20"/>
        <v>0.16</v>
      </c>
    </row>
    <row r="2754" spans="1:11" ht="18" customHeight="1" x14ac:dyDescent="0.25">
      <c r="A2754" s="9"/>
      <c r="B2754" s="9"/>
      <c r="C2754" s="9"/>
      <c r="D2754" s="9"/>
      <c r="E2754" s="9"/>
      <c r="F2754" s="9"/>
      <c r="G2754" s="91" t="s">
        <v>3919</v>
      </c>
      <c r="H2754" s="91"/>
      <c r="I2754" s="91"/>
      <c r="J2754" s="91"/>
      <c r="K2754" s="28">
        <f>SUM(K2748:K2753)</f>
        <v>1.39</v>
      </c>
    </row>
    <row r="2755" spans="1:11" ht="15" customHeight="1" x14ac:dyDescent="0.25">
      <c r="A2755" s="93" t="s">
        <v>3907</v>
      </c>
      <c r="B2755" s="93"/>
      <c r="C2755" s="93"/>
      <c r="D2755" s="94" t="s">
        <v>3</v>
      </c>
      <c r="E2755" s="94"/>
      <c r="F2755" s="23" t="s">
        <v>4</v>
      </c>
      <c r="G2755" s="94" t="s">
        <v>3894</v>
      </c>
      <c r="H2755" s="94"/>
      <c r="I2755" s="94" t="s">
        <v>3895</v>
      </c>
      <c r="J2755" s="94"/>
      <c r="K2755" s="23" t="s">
        <v>3896</v>
      </c>
    </row>
    <row r="2756" spans="1:11" ht="15" customHeight="1" x14ac:dyDescent="0.25">
      <c r="A2756" s="24" t="s">
        <v>3910</v>
      </c>
      <c r="B2756" s="95" t="s">
        <v>3911</v>
      </c>
      <c r="C2756" s="95"/>
      <c r="D2756" s="96" t="s">
        <v>20</v>
      </c>
      <c r="E2756" s="96"/>
      <c r="F2756" s="24" t="s">
        <v>2056</v>
      </c>
      <c r="G2756" s="97">
        <v>3.6592999999999999E-3</v>
      </c>
      <c r="H2756" s="97"/>
      <c r="I2756" s="98">
        <v>24.94</v>
      </c>
      <c r="J2756" s="98"/>
      <c r="K2756" s="27">
        <f>TRUNC(TRUNC(G2756,8)*I2756,2)</f>
        <v>0.09</v>
      </c>
    </row>
    <row r="2757" spans="1:11" ht="18" customHeight="1" x14ac:dyDescent="0.25">
      <c r="A2757" s="9"/>
      <c r="B2757" s="9"/>
      <c r="C2757" s="9"/>
      <c r="D2757" s="9"/>
      <c r="E2757" s="9"/>
      <c r="F2757" s="9"/>
      <c r="G2757" s="91" t="s">
        <v>3912</v>
      </c>
      <c r="H2757" s="91"/>
      <c r="I2757" s="91"/>
      <c r="J2757" s="91"/>
      <c r="K2757" s="28">
        <f>SUM(K2756:K2756)</f>
        <v>0.09</v>
      </c>
    </row>
    <row r="2758" spans="1:11" ht="15" customHeight="1" x14ac:dyDescent="0.25">
      <c r="A2758" s="9"/>
      <c r="B2758" s="9"/>
      <c r="C2758" s="9"/>
      <c r="D2758" s="9"/>
      <c r="E2758" s="9"/>
      <c r="F2758" s="9"/>
      <c r="G2758" s="92" t="s">
        <v>3913</v>
      </c>
      <c r="H2758" s="92"/>
      <c r="I2758" s="92"/>
      <c r="J2758" s="92"/>
      <c r="K2758" s="29">
        <f>ROUND(SUM(K2754,K2757),2)</f>
        <v>1.48</v>
      </c>
    </row>
    <row r="2759" spans="1:11" ht="9.9499999999999993" customHeight="1" x14ac:dyDescent="0.25">
      <c r="A2759" s="9"/>
      <c r="B2759" s="9"/>
      <c r="C2759" s="9"/>
      <c r="D2759" s="9"/>
      <c r="E2759" s="9"/>
      <c r="F2759" s="9"/>
      <c r="G2759" s="100"/>
      <c r="H2759" s="100"/>
      <c r="I2759" s="100"/>
      <c r="J2759" s="100"/>
      <c r="K2759" s="100"/>
    </row>
    <row r="2760" spans="1:11" ht="20.100000000000001" customHeight="1" x14ac:dyDescent="0.25">
      <c r="A2760" s="99" t="s">
        <v>2315</v>
      </c>
      <c r="B2760" s="99"/>
      <c r="C2760" s="99"/>
      <c r="D2760" s="99"/>
      <c r="E2760" s="99"/>
      <c r="F2760" s="99"/>
      <c r="G2760" s="99"/>
      <c r="H2760" s="99"/>
      <c r="I2760" s="99"/>
      <c r="J2760" s="99"/>
      <c r="K2760" s="99"/>
    </row>
    <row r="2761" spans="1:11" ht="15" customHeight="1" x14ac:dyDescent="0.25">
      <c r="A2761" s="93" t="s">
        <v>3893</v>
      </c>
      <c r="B2761" s="93"/>
      <c r="C2761" s="93"/>
      <c r="D2761" s="94" t="s">
        <v>3</v>
      </c>
      <c r="E2761" s="94"/>
      <c r="F2761" s="23" t="s">
        <v>4</v>
      </c>
      <c r="G2761" s="94" t="s">
        <v>3894</v>
      </c>
      <c r="H2761" s="94"/>
      <c r="I2761" s="94" t="s">
        <v>3895</v>
      </c>
      <c r="J2761" s="94"/>
      <c r="K2761" s="23" t="s">
        <v>3896</v>
      </c>
    </row>
    <row r="2762" spans="1:11" ht="21" customHeight="1" x14ac:dyDescent="0.25">
      <c r="A2762" s="24" t="s">
        <v>4038</v>
      </c>
      <c r="B2762" s="95" t="s">
        <v>4039</v>
      </c>
      <c r="C2762" s="95"/>
      <c r="D2762" s="96" t="s">
        <v>20</v>
      </c>
      <c r="E2762" s="96"/>
      <c r="F2762" s="24" t="s">
        <v>34</v>
      </c>
      <c r="G2762" s="97">
        <v>6.6E-3</v>
      </c>
      <c r="H2762" s="97"/>
      <c r="I2762" s="98">
        <v>210.23</v>
      </c>
      <c r="J2762" s="98"/>
      <c r="K2762" s="27">
        <f>TRUNC(TRUNC(G2762,8)*I2762,2)</f>
        <v>1.38</v>
      </c>
    </row>
    <row r="2763" spans="1:11" ht="21" customHeight="1" x14ac:dyDescent="0.25">
      <c r="A2763" s="24" t="s">
        <v>4040</v>
      </c>
      <c r="B2763" s="95" t="s">
        <v>4041</v>
      </c>
      <c r="C2763" s="95"/>
      <c r="D2763" s="96" t="s">
        <v>20</v>
      </c>
      <c r="E2763" s="96"/>
      <c r="F2763" s="24" t="s">
        <v>84</v>
      </c>
      <c r="G2763" s="97">
        <v>1.0049999999999999</v>
      </c>
      <c r="H2763" s="97"/>
      <c r="I2763" s="98">
        <v>32.369999999999997</v>
      </c>
      <c r="J2763" s="98"/>
      <c r="K2763" s="27">
        <f>TRUNC(TRUNC(G2763,8)*I2763,2)</f>
        <v>32.53</v>
      </c>
    </row>
    <row r="2764" spans="1:11" ht="15" customHeight="1" x14ac:dyDescent="0.25">
      <c r="A2764" s="9"/>
      <c r="B2764" s="9"/>
      <c r="C2764" s="9"/>
      <c r="D2764" s="9"/>
      <c r="E2764" s="9"/>
      <c r="F2764" s="9"/>
      <c r="G2764" s="91" t="s">
        <v>3906</v>
      </c>
      <c r="H2764" s="91"/>
      <c r="I2764" s="91"/>
      <c r="J2764" s="91"/>
      <c r="K2764" s="28">
        <f>SUM(K2762:K2763)</f>
        <v>33.910000000000004</v>
      </c>
    </row>
    <row r="2765" spans="1:11" ht="15" customHeight="1" x14ac:dyDescent="0.25">
      <c r="A2765" s="93" t="s">
        <v>3907</v>
      </c>
      <c r="B2765" s="93"/>
      <c r="C2765" s="93"/>
      <c r="D2765" s="94" t="s">
        <v>3</v>
      </c>
      <c r="E2765" s="94"/>
      <c r="F2765" s="23" t="s">
        <v>4</v>
      </c>
      <c r="G2765" s="94" t="s">
        <v>3894</v>
      </c>
      <c r="H2765" s="94"/>
      <c r="I2765" s="94" t="s">
        <v>3895</v>
      </c>
      <c r="J2765" s="94"/>
      <c r="K2765" s="23" t="s">
        <v>3896</v>
      </c>
    </row>
    <row r="2766" spans="1:11" ht="15" customHeight="1" x14ac:dyDescent="0.25">
      <c r="A2766" s="24" t="s">
        <v>3971</v>
      </c>
      <c r="B2766" s="95" t="s">
        <v>3972</v>
      </c>
      <c r="C2766" s="95"/>
      <c r="D2766" s="96" t="s">
        <v>20</v>
      </c>
      <c r="E2766" s="96"/>
      <c r="F2766" s="24" t="s">
        <v>2056</v>
      </c>
      <c r="G2766" s="97">
        <v>0.2296</v>
      </c>
      <c r="H2766" s="97"/>
      <c r="I2766" s="98">
        <v>32.69</v>
      </c>
      <c r="J2766" s="98"/>
      <c r="K2766" s="27">
        <f>TRUNC(TRUNC(G2766,8)*I2766,2)</f>
        <v>7.5</v>
      </c>
    </row>
    <row r="2767" spans="1:11" ht="15" customHeight="1" x14ac:dyDescent="0.25">
      <c r="A2767" s="24" t="s">
        <v>3910</v>
      </c>
      <c r="B2767" s="95" t="s">
        <v>3911</v>
      </c>
      <c r="C2767" s="95"/>
      <c r="D2767" s="96" t="s">
        <v>20</v>
      </c>
      <c r="E2767" s="96"/>
      <c r="F2767" s="24" t="s">
        <v>2056</v>
      </c>
      <c r="G2767" s="97">
        <v>0.2296</v>
      </c>
      <c r="H2767" s="97"/>
      <c r="I2767" s="98">
        <v>24.94</v>
      </c>
      <c r="J2767" s="98"/>
      <c r="K2767" s="27">
        <f>TRUNC(TRUNC(G2767,8)*I2767,2)</f>
        <v>5.72</v>
      </c>
    </row>
    <row r="2768" spans="1:11" ht="18" customHeight="1" x14ac:dyDescent="0.25">
      <c r="A2768" s="9"/>
      <c r="B2768" s="9"/>
      <c r="C2768" s="9"/>
      <c r="D2768" s="9"/>
      <c r="E2768" s="9"/>
      <c r="F2768" s="9"/>
      <c r="G2768" s="91" t="s">
        <v>3912</v>
      </c>
      <c r="H2768" s="91"/>
      <c r="I2768" s="91"/>
      <c r="J2768" s="91"/>
      <c r="K2768" s="28">
        <f>SUM(K2766:K2767)</f>
        <v>13.219999999999999</v>
      </c>
    </row>
    <row r="2769" spans="1:11" ht="15" customHeight="1" x14ac:dyDescent="0.25">
      <c r="A2769" s="93" t="s">
        <v>3922</v>
      </c>
      <c r="B2769" s="93"/>
      <c r="C2769" s="93"/>
      <c r="D2769" s="94" t="s">
        <v>3</v>
      </c>
      <c r="E2769" s="94"/>
      <c r="F2769" s="23" t="s">
        <v>4</v>
      </c>
      <c r="G2769" s="94" t="s">
        <v>3894</v>
      </c>
      <c r="H2769" s="94"/>
      <c r="I2769" s="94" t="s">
        <v>3895</v>
      </c>
      <c r="J2769" s="94"/>
      <c r="K2769" s="23" t="s">
        <v>3896</v>
      </c>
    </row>
    <row r="2770" spans="1:11" ht="21" customHeight="1" x14ac:dyDescent="0.25">
      <c r="A2770" s="24" t="s">
        <v>4042</v>
      </c>
      <c r="B2770" s="95" t="s">
        <v>4043</v>
      </c>
      <c r="C2770" s="95"/>
      <c r="D2770" s="96" t="s">
        <v>20</v>
      </c>
      <c r="E2770" s="96"/>
      <c r="F2770" s="24" t="s">
        <v>34</v>
      </c>
      <c r="G2770" s="97">
        <v>1.8E-3</v>
      </c>
      <c r="H2770" s="97"/>
      <c r="I2770" s="98">
        <v>767.08</v>
      </c>
      <c r="J2770" s="98"/>
      <c r="K2770" s="27">
        <f>TRUNC(TRUNC(G2770,8)*I2770,2)</f>
        <v>1.38</v>
      </c>
    </row>
    <row r="2771" spans="1:11" ht="15" customHeight="1" x14ac:dyDescent="0.25">
      <c r="A2771" s="9"/>
      <c r="B2771" s="9"/>
      <c r="C2771" s="9"/>
      <c r="D2771" s="9"/>
      <c r="E2771" s="9"/>
      <c r="F2771" s="9"/>
      <c r="G2771" s="91" t="s">
        <v>3933</v>
      </c>
      <c r="H2771" s="91"/>
      <c r="I2771" s="91"/>
      <c r="J2771" s="91"/>
      <c r="K2771" s="28">
        <f>SUM(K2770:K2770)</f>
        <v>1.38</v>
      </c>
    </row>
    <row r="2772" spans="1:11" ht="15" customHeight="1" x14ac:dyDescent="0.25">
      <c r="A2772" s="9"/>
      <c r="B2772" s="9"/>
      <c r="C2772" s="9"/>
      <c r="D2772" s="9"/>
      <c r="E2772" s="9"/>
      <c r="F2772" s="9"/>
      <c r="G2772" s="92" t="s">
        <v>3913</v>
      </c>
      <c r="H2772" s="92"/>
      <c r="I2772" s="92"/>
      <c r="J2772" s="92"/>
      <c r="K2772" s="29">
        <f>ROUND(SUM(K2764,K2768,K2771),2)</f>
        <v>48.51</v>
      </c>
    </row>
    <row r="2773" spans="1:11" ht="9.9499999999999993" customHeight="1" x14ac:dyDescent="0.25">
      <c r="A2773" s="9"/>
      <c r="B2773" s="9"/>
      <c r="C2773" s="9"/>
      <c r="D2773" s="9"/>
      <c r="E2773" s="9"/>
      <c r="F2773" s="9"/>
      <c r="G2773" s="100"/>
      <c r="H2773" s="100"/>
      <c r="I2773" s="100"/>
      <c r="J2773" s="100"/>
      <c r="K2773" s="100"/>
    </row>
    <row r="2774" spans="1:11" ht="20.100000000000001" customHeight="1" x14ac:dyDescent="0.25">
      <c r="A2774" s="99" t="s">
        <v>2316</v>
      </c>
      <c r="B2774" s="99"/>
      <c r="C2774" s="99"/>
      <c r="D2774" s="99"/>
      <c r="E2774" s="99"/>
      <c r="F2774" s="99"/>
      <c r="G2774" s="99"/>
      <c r="H2774" s="99"/>
      <c r="I2774" s="99"/>
      <c r="J2774" s="99"/>
      <c r="K2774" s="99"/>
    </row>
    <row r="2775" spans="1:11" ht="15" customHeight="1" x14ac:dyDescent="0.25">
      <c r="A2775" s="93" t="s">
        <v>3893</v>
      </c>
      <c r="B2775" s="93"/>
      <c r="C2775" s="93"/>
      <c r="D2775" s="94" t="s">
        <v>3</v>
      </c>
      <c r="E2775" s="94"/>
      <c r="F2775" s="23" t="s">
        <v>4</v>
      </c>
      <c r="G2775" s="94" t="s">
        <v>3894</v>
      </c>
      <c r="H2775" s="94"/>
      <c r="I2775" s="94" t="s">
        <v>3895</v>
      </c>
      <c r="J2775" s="94"/>
      <c r="K2775" s="23" t="s">
        <v>3896</v>
      </c>
    </row>
    <row r="2776" spans="1:11" ht="15" customHeight="1" x14ac:dyDescent="0.25">
      <c r="A2776" s="24" t="s">
        <v>4044</v>
      </c>
      <c r="B2776" s="95" t="s">
        <v>4045</v>
      </c>
      <c r="C2776" s="95"/>
      <c r="D2776" s="96" t="s">
        <v>20</v>
      </c>
      <c r="E2776" s="96"/>
      <c r="F2776" s="24" t="s">
        <v>3903</v>
      </c>
      <c r="G2776" s="97">
        <v>0.106</v>
      </c>
      <c r="H2776" s="97"/>
      <c r="I2776" s="98">
        <v>2.59</v>
      </c>
      <c r="J2776" s="98"/>
      <c r="K2776" s="27">
        <f>TRUNC(TRUNC(G2776,8)*I2776,2)</f>
        <v>0.27</v>
      </c>
    </row>
    <row r="2777" spans="1:11" ht="15" customHeight="1" x14ac:dyDescent="0.25">
      <c r="A2777" s="9"/>
      <c r="B2777" s="9"/>
      <c r="C2777" s="9"/>
      <c r="D2777" s="9"/>
      <c r="E2777" s="9"/>
      <c r="F2777" s="9"/>
      <c r="G2777" s="91" t="s">
        <v>3906</v>
      </c>
      <c r="H2777" s="91"/>
      <c r="I2777" s="91"/>
      <c r="J2777" s="91"/>
      <c r="K2777" s="28">
        <f>SUM(K2776:K2776)</f>
        <v>0.27</v>
      </c>
    </row>
    <row r="2778" spans="1:11" ht="15" customHeight="1" x14ac:dyDescent="0.25">
      <c r="A2778" s="93" t="s">
        <v>3907</v>
      </c>
      <c r="B2778" s="93"/>
      <c r="C2778" s="93"/>
      <c r="D2778" s="94" t="s">
        <v>3</v>
      </c>
      <c r="E2778" s="94"/>
      <c r="F2778" s="23" t="s">
        <v>4</v>
      </c>
      <c r="G2778" s="94" t="s">
        <v>3894</v>
      </c>
      <c r="H2778" s="94"/>
      <c r="I2778" s="94" t="s">
        <v>3895</v>
      </c>
      <c r="J2778" s="94"/>
      <c r="K2778" s="23" t="s">
        <v>3896</v>
      </c>
    </row>
    <row r="2779" spans="1:11" ht="15" customHeight="1" x14ac:dyDescent="0.25">
      <c r="A2779" s="24" t="s">
        <v>4046</v>
      </c>
      <c r="B2779" s="95" t="s">
        <v>4047</v>
      </c>
      <c r="C2779" s="95"/>
      <c r="D2779" s="96" t="s">
        <v>20</v>
      </c>
      <c r="E2779" s="96"/>
      <c r="F2779" s="24" t="s">
        <v>2056</v>
      </c>
      <c r="G2779" s="97">
        <v>3.6999999999999998E-2</v>
      </c>
      <c r="H2779" s="97"/>
      <c r="I2779" s="98">
        <v>34.35</v>
      </c>
      <c r="J2779" s="98"/>
      <c r="K2779" s="27">
        <f>TRUNC(TRUNC(G2779,8)*I2779,2)</f>
        <v>1.27</v>
      </c>
    </row>
    <row r="2780" spans="1:11" ht="15" customHeight="1" x14ac:dyDescent="0.25">
      <c r="A2780" s="24" t="s">
        <v>3910</v>
      </c>
      <c r="B2780" s="95" t="s">
        <v>3911</v>
      </c>
      <c r="C2780" s="95"/>
      <c r="D2780" s="96" t="s">
        <v>20</v>
      </c>
      <c r="E2780" s="96"/>
      <c r="F2780" s="24" t="s">
        <v>2056</v>
      </c>
      <c r="G2780" s="97">
        <v>1.6E-2</v>
      </c>
      <c r="H2780" s="97"/>
      <c r="I2780" s="98">
        <v>24.94</v>
      </c>
      <c r="J2780" s="98"/>
      <c r="K2780" s="27">
        <f>TRUNC(TRUNC(G2780,8)*I2780,2)</f>
        <v>0.39</v>
      </c>
    </row>
    <row r="2781" spans="1:11" ht="18" customHeight="1" x14ac:dyDescent="0.25">
      <c r="A2781" s="9"/>
      <c r="B2781" s="9"/>
      <c r="C2781" s="9"/>
      <c r="D2781" s="9"/>
      <c r="E2781" s="9"/>
      <c r="F2781" s="9"/>
      <c r="G2781" s="91" t="s">
        <v>3912</v>
      </c>
      <c r="H2781" s="91"/>
      <c r="I2781" s="91"/>
      <c r="J2781" s="91"/>
      <c r="K2781" s="28">
        <f>SUM(K2779:K2780)</f>
        <v>1.6600000000000001</v>
      </c>
    </row>
    <row r="2782" spans="1:11" ht="15" customHeight="1" x14ac:dyDescent="0.25">
      <c r="A2782" s="9"/>
      <c r="B2782" s="9"/>
      <c r="C2782" s="9"/>
      <c r="D2782" s="9"/>
      <c r="E2782" s="9"/>
      <c r="F2782" s="9"/>
      <c r="G2782" s="92" t="s">
        <v>3913</v>
      </c>
      <c r="H2782" s="92"/>
      <c r="I2782" s="92"/>
      <c r="J2782" s="92"/>
      <c r="K2782" s="29">
        <f>ROUND(SUM(K2777,K2781),2)</f>
        <v>1.93</v>
      </c>
    </row>
    <row r="2783" spans="1:11" ht="9.9499999999999993" customHeight="1" x14ac:dyDescent="0.25">
      <c r="A2783" s="9"/>
      <c r="B2783" s="9"/>
      <c r="C2783" s="9"/>
      <c r="D2783" s="9"/>
      <c r="E2783" s="9"/>
      <c r="F2783" s="9"/>
      <c r="G2783" s="100"/>
      <c r="H2783" s="100"/>
      <c r="I2783" s="100"/>
      <c r="J2783" s="100"/>
      <c r="K2783" s="100"/>
    </row>
    <row r="2784" spans="1:11" ht="20.100000000000001" customHeight="1" x14ac:dyDescent="0.25">
      <c r="A2784" s="99" t="s">
        <v>2317</v>
      </c>
      <c r="B2784" s="99"/>
      <c r="C2784" s="99"/>
      <c r="D2784" s="99"/>
      <c r="E2784" s="99"/>
      <c r="F2784" s="99"/>
      <c r="G2784" s="99"/>
      <c r="H2784" s="99"/>
      <c r="I2784" s="99"/>
      <c r="J2784" s="99"/>
      <c r="K2784" s="99"/>
    </row>
    <row r="2785" spans="1:11" ht="15" customHeight="1" x14ac:dyDescent="0.25">
      <c r="A2785" s="93" t="s">
        <v>3916</v>
      </c>
      <c r="B2785" s="93"/>
      <c r="C2785" s="93"/>
      <c r="D2785" s="94" t="s">
        <v>3</v>
      </c>
      <c r="E2785" s="94"/>
      <c r="F2785" s="23" t="s">
        <v>4</v>
      </c>
      <c r="G2785" s="94" t="s">
        <v>3894</v>
      </c>
      <c r="H2785" s="94"/>
      <c r="I2785" s="94" t="s">
        <v>3895</v>
      </c>
      <c r="J2785" s="94"/>
      <c r="K2785" s="23" t="s">
        <v>3896</v>
      </c>
    </row>
    <row r="2786" spans="1:11" ht="29.1" customHeight="1" x14ac:dyDescent="0.25">
      <c r="A2786" s="24" t="s">
        <v>3963</v>
      </c>
      <c r="B2786" s="95" t="s">
        <v>3964</v>
      </c>
      <c r="C2786" s="95"/>
      <c r="D2786" s="96" t="s">
        <v>20</v>
      </c>
      <c r="E2786" s="96"/>
      <c r="F2786" s="24" t="s">
        <v>3936</v>
      </c>
      <c r="G2786" s="97">
        <v>5.2258833999999998</v>
      </c>
      <c r="H2786" s="97"/>
      <c r="I2786" s="98">
        <v>8.9</v>
      </c>
      <c r="J2786" s="98"/>
      <c r="K2786" s="27">
        <f>TRUNC(TRUNC(G2786,8)*I2786,2)</f>
        <v>46.51</v>
      </c>
    </row>
    <row r="2787" spans="1:11" ht="29.1" customHeight="1" x14ac:dyDescent="0.25">
      <c r="A2787" s="24" t="s">
        <v>3965</v>
      </c>
      <c r="B2787" s="95" t="s">
        <v>3966</v>
      </c>
      <c r="C2787" s="95"/>
      <c r="D2787" s="96" t="s">
        <v>20</v>
      </c>
      <c r="E2787" s="96"/>
      <c r="F2787" s="24" t="s">
        <v>30</v>
      </c>
      <c r="G2787" s="97">
        <v>0.95392160000000004</v>
      </c>
      <c r="H2787" s="97"/>
      <c r="I2787" s="98">
        <v>32.76</v>
      </c>
      <c r="J2787" s="98"/>
      <c r="K2787" s="27">
        <f>TRUNC(TRUNC(G2787,8)*I2787,2)</f>
        <v>31.25</v>
      </c>
    </row>
    <row r="2788" spans="1:11" ht="21" customHeight="1" x14ac:dyDescent="0.25">
      <c r="A2788" s="24" t="s">
        <v>3967</v>
      </c>
      <c r="B2788" s="95" t="s">
        <v>3968</v>
      </c>
      <c r="C2788" s="95"/>
      <c r="D2788" s="96" t="s">
        <v>20</v>
      </c>
      <c r="E2788" s="96"/>
      <c r="F2788" s="24" t="s">
        <v>3936</v>
      </c>
      <c r="G2788" s="97">
        <v>5.2258833999999998</v>
      </c>
      <c r="H2788" s="97"/>
      <c r="I2788" s="98">
        <v>27.59</v>
      </c>
      <c r="J2788" s="98"/>
      <c r="K2788" s="27">
        <f>TRUNC(TRUNC(G2788,8)*I2788,2)</f>
        <v>144.18</v>
      </c>
    </row>
    <row r="2789" spans="1:11" ht="21" customHeight="1" x14ac:dyDescent="0.25">
      <c r="A2789" s="24" t="s">
        <v>3969</v>
      </c>
      <c r="B2789" s="95" t="s">
        <v>3970</v>
      </c>
      <c r="C2789" s="95"/>
      <c r="D2789" s="96" t="s">
        <v>20</v>
      </c>
      <c r="E2789" s="96"/>
      <c r="F2789" s="24" t="s">
        <v>30</v>
      </c>
      <c r="G2789" s="97">
        <v>0.95392160000000004</v>
      </c>
      <c r="H2789" s="97"/>
      <c r="I2789" s="98">
        <v>28.09</v>
      </c>
      <c r="J2789" s="98"/>
      <c r="K2789" s="27">
        <f>TRUNC(TRUNC(G2789,8)*I2789,2)</f>
        <v>26.79</v>
      </c>
    </row>
    <row r="2790" spans="1:11" ht="18" customHeight="1" x14ac:dyDescent="0.25">
      <c r="A2790" s="9"/>
      <c r="B2790" s="9"/>
      <c r="C2790" s="9"/>
      <c r="D2790" s="9"/>
      <c r="E2790" s="9"/>
      <c r="F2790" s="9"/>
      <c r="G2790" s="91" t="s">
        <v>3919</v>
      </c>
      <c r="H2790" s="91"/>
      <c r="I2790" s="91"/>
      <c r="J2790" s="91"/>
      <c r="K2790" s="28">
        <f>SUM(K2786:K2789)</f>
        <v>248.73</v>
      </c>
    </row>
    <row r="2791" spans="1:11" ht="15" customHeight="1" x14ac:dyDescent="0.25">
      <c r="A2791" s="93" t="s">
        <v>3893</v>
      </c>
      <c r="B2791" s="93"/>
      <c r="C2791" s="93"/>
      <c r="D2791" s="94" t="s">
        <v>3</v>
      </c>
      <c r="E2791" s="94"/>
      <c r="F2791" s="23" t="s">
        <v>4</v>
      </c>
      <c r="G2791" s="94" t="s">
        <v>3894</v>
      </c>
      <c r="H2791" s="94"/>
      <c r="I2791" s="94" t="s">
        <v>3895</v>
      </c>
      <c r="J2791" s="94"/>
      <c r="K2791" s="23" t="s">
        <v>3896</v>
      </c>
    </row>
    <row r="2792" spans="1:11" ht="21" customHeight="1" x14ac:dyDescent="0.25">
      <c r="A2792" s="24" t="s">
        <v>4048</v>
      </c>
      <c r="B2792" s="95" t="s">
        <v>4049</v>
      </c>
      <c r="C2792" s="95"/>
      <c r="D2792" s="96" t="s">
        <v>20</v>
      </c>
      <c r="E2792" s="96"/>
      <c r="F2792" s="24" t="s">
        <v>34</v>
      </c>
      <c r="G2792" s="97">
        <v>0.19980000000000001</v>
      </c>
      <c r="H2792" s="97"/>
      <c r="I2792" s="98">
        <v>206.17</v>
      </c>
      <c r="J2792" s="98"/>
      <c r="K2792" s="27">
        <f>TRUNC(TRUNC(G2792,8)*I2792,2)</f>
        <v>41.19</v>
      </c>
    </row>
    <row r="2793" spans="1:11" ht="15" customHeight="1" x14ac:dyDescent="0.25">
      <c r="A2793" s="24" t="s">
        <v>3955</v>
      </c>
      <c r="B2793" s="95" t="s">
        <v>3956</v>
      </c>
      <c r="C2793" s="95"/>
      <c r="D2793" s="96" t="s">
        <v>20</v>
      </c>
      <c r="E2793" s="96"/>
      <c r="F2793" s="24" t="s">
        <v>3903</v>
      </c>
      <c r="G2793" s="97">
        <v>3.6695999999999999E-2</v>
      </c>
      <c r="H2793" s="97"/>
      <c r="I2793" s="98">
        <v>19.37</v>
      </c>
      <c r="J2793" s="98"/>
      <c r="K2793" s="27">
        <f>TRUNC(TRUNC(G2793,8)*I2793,2)</f>
        <v>0.71</v>
      </c>
    </row>
    <row r="2794" spans="1:11" ht="21" customHeight="1" x14ac:dyDescent="0.25">
      <c r="A2794" s="24" t="s">
        <v>4050</v>
      </c>
      <c r="B2794" s="95" t="s">
        <v>4051</v>
      </c>
      <c r="C2794" s="95"/>
      <c r="D2794" s="96" t="s">
        <v>20</v>
      </c>
      <c r="E2794" s="96"/>
      <c r="F2794" s="24" t="s">
        <v>84</v>
      </c>
      <c r="G2794" s="97">
        <v>7.48</v>
      </c>
      <c r="H2794" s="97"/>
      <c r="I2794" s="98">
        <v>3.9</v>
      </c>
      <c r="J2794" s="98"/>
      <c r="K2794" s="27">
        <f>TRUNC(TRUNC(G2794,8)*I2794,2)</f>
        <v>29.17</v>
      </c>
    </row>
    <row r="2795" spans="1:11" ht="15" customHeight="1" x14ac:dyDescent="0.25">
      <c r="A2795" s="9"/>
      <c r="B2795" s="9"/>
      <c r="C2795" s="9"/>
      <c r="D2795" s="9"/>
      <c r="E2795" s="9"/>
      <c r="F2795" s="9"/>
      <c r="G2795" s="91" t="s">
        <v>3906</v>
      </c>
      <c r="H2795" s="91"/>
      <c r="I2795" s="91"/>
      <c r="J2795" s="91"/>
      <c r="K2795" s="28">
        <f>SUM(K2792:K2794)</f>
        <v>71.069999999999993</v>
      </c>
    </row>
    <row r="2796" spans="1:11" ht="15" customHeight="1" x14ac:dyDescent="0.25">
      <c r="A2796" s="93" t="s">
        <v>3907</v>
      </c>
      <c r="B2796" s="93"/>
      <c r="C2796" s="93"/>
      <c r="D2796" s="94" t="s">
        <v>3</v>
      </c>
      <c r="E2796" s="94"/>
      <c r="F2796" s="23" t="s">
        <v>4</v>
      </c>
      <c r="G2796" s="94" t="s">
        <v>3894</v>
      </c>
      <c r="H2796" s="94"/>
      <c r="I2796" s="94" t="s">
        <v>3895</v>
      </c>
      <c r="J2796" s="94"/>
      <c r="K2796" s="23" t="s">
        <v>3896</v>
      </c>
    </row>
    <row r="2797" spans="1:11" ht="15" customHeight="1" x14ac:dyDescent="0.25">
      <c r="A2797" s="24" t="s">
        <v>3971</v>
      </c>
      <c r="B2797" s="95" t="s">
        <v>3972</v>
      </c>
      <c r="C2797" s="95"/>
      <c r="D2797" s="96" t="s">
        <v>20</v>
      </c>
      <c r="E2797" s="96"/>
      <c r="F2797" s="24" t="s">
        <v>2056</v>
      </c>
      <c r="G2797" s="97">
        <v>2.3251949999999999</v>
      </c>
      <c r="H2797" s="97"/>
      <c r="I2797" s="98">
        <v>32.69</v>
      </c>
      <c r="J2797" s="98"/>
      <c r="K2797" s="27">
        <f>TRUNC(TRUNC(G2797,8)*I2797,2)</f>
        <v>76.010000000000005</v>
      </c>
    </row>
    <row r="2798" spans="1:11" ht="15" customHeight="1" x14ac:dyDescent="0.25">
      <c r="A2798" s="24" t="s">
        <v>3910</v>
      </c>
      <c r="B2798" s="95" t="s">
        <v>3911</v>
      </c>
      <c r="C2798" s="95"/>
      <c r="D2798" s="96" t="s">
        <v>20</v>
      </c>
      <c r="E2798" s="96"/>
      <c r="F2798" s="24" t="s">
        <v>2056</v>
      </c>
      <c r="G2798" s="97">
        <v>17.010999999999999</v>
      </c>
      <c r="H2798" s="97"/>
      <c r="I2798" s="98">
        <v>24.94</v>
      </c>
      <c r="J2798" s="98"/>
      <c r="K2798" s="27">
        <f>TRUNC(TRUNC(G2798,8)*I2798,2)</f>
        <v>424.25</v>
      </c>
    </row>
    <row r="2799" spans="1:11" ht="18" customHeight="1" x14ac:dyDescent="0.25">
      <c r="A2799" s="9"/>
      <c r="B2799" s="9"/>
      <c r="C2799" s="9"/>
      <c r="D2799" s="9"/>
      <c r="E2799" s="9"/>
      <c r="F2799" s="9"/>
      <c r="G2799" s="91" t="s">
        <v>3912</v>
      </c>
      <c r="H2799" s="91"/>
      <c r="I2799" s="91"/>
      <c r="J2799" s="91"/>
      <c r="K2799" s="28">
        <f>SUM(K2797:K2798)</f>
        <v>500.26</v>
      </c>
    </row>
    <row r="2800" spans="1:11" ht="15" customHeight="1" x14ac:dyDescent="0.25">
      <c r="A2800" s="93" t="s">
        <v>3922</v>
      </c>
      <c r="B2800" s="93"/>
      <c r="C2800" s="93"/>
      <c r="D2800" s="94" t="s">
        <v>3</v>
      </c>
      <c r="E2800" s="94"/>
      <c r="F2800" s="23" t="s">
        <v>4</v>
      </c>
      <c r="G2800" s="94" t="s">
        <v>3894</v>
      </c>
      <c r="H2800" s="94"/>
      <c r="I2800" s="94" t="s">
        <v>3895</v>
      </c>
      <c r="J2800" s="94"/>
      <c r="K2800" s="23" t="s">
        <v>3896</v>
      </c>
    </row>
    <row r="2801" spans="1:11" ht="29.1" customHeight="1" x14ac:dyDescent="0.25">
      <c r="A2801" s="24" t="s">
        <v>4052</v>
      </c>
      <c r="B2801" s="95" t="s">
        <v>4053</v>
      </c>
      <c r="C2801" s="95"/>
      <c r="D2801" s="96" t="s">
        <v>20</v>
      </c>
      <c r="E2801" s="96"/>
      <c r="F2801" s="24" t="s">
        <v>34</v>
      </c>
      <c r="G2801" s="97">
        <v>0.66502459999999997</v>
      </c>
      <c r="H2801" s="97"/>
      <c r="I2801" s="98">
        <v>619.19000000000005</v>
      </c>
      <c r="J2801" s="98"/>
      <c r="K2801" s="27">
        <f>TRUNC(TRUNC(G2801,8)*I2801,2)</f>
        <v>411.77</v>
      </c>
    </row>
    <row r="2802" spans="1:11" ht="21" customHeight="1" x14ac:dyDescent="0.25">
      <c r="A2802" s="24" t="s">
        <v>95</v>
      </c>
      <c r="B2802" s="95" t="s">
        <v>96</v>
      </c>
      <c r="C2802" s="95"/>
      <c r="D2802" s="96" t="s">
        <v>20</v>
      </c>
      <c r="E2802" s="96"/>
      <c r="F2802" s="24" t="s">
        <v>16</v>
      </c>
      <c r="G2802" s="97">
        <v>0.48</v>
      </c>
      <c r="H2802" s="97"/>
      <c r="I2802" s="98">
        <v>176.85</v>
      </c>
      <c r="J2802" s="98"/>
      <c r="K2802" s="27">
        <f>TRUNC(TRUNC(G2802,8)*I2802,2)</f>
        <v>84.88</v>
      </c>
    </row>
    <row r="2803" spans="1:11" ht="15" customHeight="1" x14ac:dyDescent="0.25">
      <c r="A2803" s="9"/>
      <c r="B2803" s="9"/>
      <c r="C2803" s="9"/>
      <c r="D2803" s="9"/>
      <c r="E2803" s="9"/>
      <c r="F2803" s="9"/>
      <c r="G2803" s="91" t="s">
        <v>3933</v>
      </c>
      <c r="H2803" s="91"/>
      <c r="I2803" s="91"/>
      <c r="J2803" s="91"/>
      <c r="K2803" s="28">
        <f>SUM(K2801:K2802)</f>
        <v>496.65</v>
      </c>
    </row>
    <row r="2804" spans="1:11" ht="15" customHeight="1" x14ac:dyDescent="0.25">
      <c r="A2804" s="9"/>
      <c r="B2804" s="9"/>
      <c r="C2804" s="9"/>
      <c r="D2804" s="9"/>
      <c r="E2804" s="9"/>
      <c r="F2804" s="9"/>
      <c r="G2804" s="92" t="s">
        <v>3913</v>
      </c>
      <c r="H2804" s="92"/>
      <c r="I2804" s="92"/>
      <c r="J2804" s="92"/>
      <c r="K2804" s="29">
        <f>ROUND(SUM(K2790,K2795,K2799,K2803),2)</f>
        <v>1316.71</v>
      </c>
    </row>
    <row r="2805" spans="1:11" ht="9.9499999999999993" customHeight="1" x14ac:dyDescent="0.25">
      <c r="A2805" s="9"/>
      <c r="B2805" s="9"/>
      <c r="C2805" s="9"/>
      <c r="D2805" s="9"/>
      <c r="E2805" s="9"/>
      <c r="F2805" s="9"/>
      <c r="G2805" s="100"/>
      <c r="H2805" s="100"/>
      <c r="I2805" s="100"/>
      <c r="J2805" s="100"/>
      <c r="K2805" s="100"/>
    </row>
    <row r="2806" spans="1:11" ht="20.100000000000001" customHeight="1" x14ac:dyDescent="0.25">
      <c r="A2806" s="99" t="s">
        <v>2318</v>
      </c>
      <c r="B2806" s="99"/>
      <c r="C2806" s="99"/>
      <c r="D2806" s="99"/>
      <c r="E2806" s="99"/>
      <c r="F2806" s="99"/>
      <c r="G2806" s="99"/>
      <c r="H2806" s="99"/>
      <c r="I2806" s="99"/>
      <c r="J2806" s="99"/>
      <c r="K2806" s="99"/>
    </row>
    <row r="2807" spans="1:11" ht="15" customHeight="1" x14ac:dyDescent="0.25">
      <c r="A2807" s="93" t="s">
        <v>3893</v>
      </c>
      <c r="B2807" s="93"/>
      <c r="C2807" s="93"/>
      <c r="D2807" s="94" t="s">
        <v>3</v>
      </c>
      <c r="E2807" s="94"/>
      <c r="F2807" s="23" t="s">
        <v>4</v>
      </c>
      <c r="G2807" s="94" t="s">
        <v>3894</v>
      </c>
      <c r="H2807" s="94"/>
      <c r="I2807" s="94" t="s">
        <v>3895</v>
      </c>
      <c r="J2807" s="94"/>
      <c r="K2807" s="23" t="s">
        <v>3896</v>
      </c>
    </row>
    <row r="2808" spans="1:11" ht="29.1" customHeight="1" x14ac:dyDescent="0.25">
      <c r="A2808" s="24" t="s">
        <v>4054</v>
      </c>
      <c r="B2808" s="95" t="s">
        <v>4055</v>
      </c>
      <c r="C2808" s="95"/>
      <c r="D2808" s="96" t="s">
        <v>20</v>
      </c>
      <c r="E2808" s="96"/>
      <c r="F2808" s="24" t="s">
        <v>34</v>
      </c>
      <c r="G2808" s="97">
        <v>0.18468999999999999</v>
      </c>
      <c r="H2808" s="97"/>
      <c r="I2808" s="98">
        <v>517.16999999999996</v>
      </c>
      <c r="J2808" s="98"/>
      <c r="K2808" s="27">
        <f t="shared" ref="K2808:K2813" si="21">ROUND(ROUND(G2808,8)*I2808,2)</f>
        <v>95.52</v>
      </c>
    </row>
    <row r="2809" spans="1:11" ht="21" customHeight="1" x14ac:dyDescent="0.25">
      <c r="A2809" s="24" t="s">
        <v>4056</v>
      </c>
      <c r="B2809" s="95" t="s">
        <v>4057</v>
      </c>
      <c r="C2809" s="95"/>
      <c r="D2809" s="96" t="s">
        <v>20</v>
      </c>
      <c r="E2809" s="96"/>
      <c r="F2809" s="24" t="s">
        <v>2057</v>
      </c>
      <c r="G2809" s="97">
        <v>3.1900000000000001E-3</v>
      </c>
      <c r="H2809" s="97"/>
      <c r="I2809" s="98">
        <v>8.98</v>
      </c>
      <c r="J2809" s="98"/>
      <c r="K2809" s="27">
        <f t="shared" si="21"/>
        <v>0.03</v>
      </c>
    </row>
    <row r="2810" spans="1:11" ht="15" customHeight="1" x14ac:dyDescent="0.25">
      <c r="A2810" s="24" t="s">
        <v>3955</v>
      </c>
      <c r="B2810" s="95" t="s">
        <v>3956</v>
      </c>
      <c r="C2810" s="95"/>
      <c r="D2810" s="96" t="s">
        <v>20</v>
      </c>
      <c r="E2810" s="96"/>
      <c r="F2810" s="24" t="s">
        <v>3903</v>
      </c>
      <c r="G2810" s="97">
        <v>4.4999999999999998E-2</v>
      </c>
      <c r="H2810" s="97"/>
      <c r="I2810" s="98">
        <v>19.37</v>
      </c>
      <c r="J2810" s="98"/>
      <c r="K2810" s="27">
        <f t="shared" si="21"/>
        <v>0.87</v>
      </c>
    </row>
    <row r="2811" spans="1:11" ht="21" customHeight="1" x14ac:dyDescent="0.25">
      <c r="A2811" s="24" t="s">
        <v>4050</v>
      </c>
      <c r="B2811" s="95" t="s">
        <v>4051</v>
      </c>
      <c r="C2811" s="95"/>
      <c r="D2811" s="96" t="s">
        <v>20</v>
      </c>
      <c r="E2811" s="96"/>
      <c r="F2811" s="24" t="s">
        <v>84</v>
      </c>
      <c r="G2811" s="97">
        <v>0.46875</v>
      </c>
      <c r="H2811" s="97"/>
      <c r="I2811" s="98">
        <v>3.9</v>
      </c>
      <c r="J2811" s="98"/>
      <c r="K2811" s="27">
        <f t="shared" si="21"/>
        <v>1.83</v>
      </c>
    </row>
    <row r="2812" spans="1:11" ht="21" customHeight="1" x14ac:dyDescent="0.25">
      <c r="A2812" s="24" t="s">
        <v>4058</v>
      </c>
      <c r="B2812" s="95" t="s">
        <v>4059</v>
      </c>
      <c r="C2812" s="95"/>
      <c r="D2812" s="96" t="s">
        <v>20</v>
      </c>
      <c r="E2812" s="96"/>
      <c r="F2812" s="24" t="s">
        <v>84</v>
      </c>
      <c r="G2812" s="97">
        <v>0.375</v>
      </c>
      <c r="H2812" s="97"/>
      <c r="I2812" s="98">
        <v>2.69</v>
      </c>
      <c r="J2812" s="98"/>
      <c r="K2812" s="27">
        <f t="shared" si="21"/>
        <v>1.01</v>
      </c>
    </row>
    <row r="2813" spans="1:11" ht="29.1" customHeight="1" x14ac:dyDescent="0.25">
      <c r="A2813" s="24" t="s">
        <v>4060</v>
      </c>
      <c r="B2813" s="95" t="s">
        <v>4061</v>
      </c>
      <c r="C2813" s="95"/>
      <c r="D2813" s="96" t="s">
        <v>20</v>
      </c>
      <c r="E2813" s="96"/>
      <c r="F2813" s="24" t="s">
        <v>16</v>
      </c>
      <c r="G2813" s="97">
        <v>1.07</v>
      </c>
      <c r="H2813" s="97"/>
      <c r="I2813" s="98">
        <v>23.81</v>
      </c>
      <c r="J2813" s="98"/>
      <c r="K2813" s="27">
        <f t="shared" si="21"/>
        <v>25.48</v>
      </c>
    </row>
    <row r="2814" spans="1:11" ht="15" customHeight="1" x14ac:dyDescent="0.25">
      <c r="A2814" s="9"/>
      <c r="B2814" s="9"/>
      <c r="C2814" s="9"/>
      <c r="D2814" s="9"/>
      <c r="E2814" s="9"/>
      <c r="F2814" s="9"/>
      <c r="G2814" s="91" t="s">
        <v>3906</v>
      </c>
      <c r="H2814" s="91"/>
      <c r="I2814" s="91"/>
      <c r="J2814" s="91"/>
      <c r="K2814" s="28">
        <f>SUM(K2808:K2813)</f>
        <v>124.74000000000001</v>
      </c>
    </row>
    <row r="2815" spans="1:11" ht="15" customHeight="1" x14ac:dyDescent="0.25">
      <c r="A2815" s="93" t="s">
        <v>3907</v>
      </c>
      <c r="B2815" s="93"/>
      <c r="C2815" s="93"/>
      <c r="D2815" s="94" t="s">
        <v>3</v>
      </c>
      <c r="E2815" s="94"/>
      <c r="F2815" s="23" t="s">
        <v>4</v>
      </c>
      <c r="G2815" s="94" t="s">
        <v>3894</v>
      </c>
      <c r="H2815" s="94"/>
      <c r="I2815" s="94" t="s">
        <v>3895</v>
      </c>
      <c r="J2815" s="94"/>
      <c r="K2815" s="23" t="s">
        <v>3896</v>
      </c>
    </row>
    <row r="2816" spans="1:11" ht="21" customHeight="1" x14ac:dyDescent="0.25">
      <c r="A2816" s="24" t="s">
        <v>3908</v>
      </c>
      <c r="B2816" s="95" t="s">
        <v>3909</v>
      </c>
      <c r="C2816" s="95"/>
      <c r="D2816" s="96" t="s">
        <v>20</v>
      </c>
      <c r="E2816" s="96"/>
      <c r="F2816" s="24" t="s">
        <v>2056</v>
      </c>
      <c r="G2816" s="97">
        <v>0.13009999999999999</v>
      </c>
      <c r="H2816" s="97"/>
      <c r="I2816" s="98">
        <v>32.24</v>
      </c>
      <c r="J2816" s="98"/>
      <c r="K2816" s="27">
        <f>ROUND(ROUND(G2816,8)*I2816,2)</f>
        <v>4.1900000000000004</v>
      </c>
    </row>
    <row r="2817" spans="1:11" ht="15" customHeight="1" x14ac:dyDescent="0.25">
      <c r="A2817" s="24" t="s">
        <v>3971</v>
      </c>
      <c r="B2817" s="95" t="s">
        <v>3972</v>
      </c>
      <c r="C2817" s="95"/>
      <c r="D2817" s="96" t="s">
        <v>20</v>
      </c>
      <c r="E2817" s="96"/>
      <c r="F2817" s="24" t="s">
        <v>2056</v>
      </c>
      <c r="G2817" s="97">
        <v>8.7400000000000005E-2</v>
      </c>
      <c r="H2817" s="97"/>
      <c r="I2817" s="98">
        <v>32.69</v>
      </c>
      <c r="J2817" s="98"/>
      <c r="K2817" s="27">
        <f>ROUND(ROUND(G2817,8)*I2817,2)</f>
        <v>2.86</v>
      </c>
    </row>
    <row r="2818" spans="1:11" ht="15" customHeight="1" x14ac:dyDescent="0.25">
      <c r="A2818" s="24" t="s">
        <v>3910</v>
      </c>
      <c r="B2818" s="95" t="s">
        <v>3911</v>
      </c>
      <c r="C2818" s="95"/>
      <c r="D2818" s="96" t="s">
        <v>20</v>
      </c>
      <c r="E2818" s="96"/>
      <c r="F2818" s="24" t="s">
        <v>2056</v>
      </c>
      <c r="G2818" s="97">
        <v>0.21759999999999999</v>
      </c>
      <c r="H2818" s="97"/>
      <c r="I2818" s="98">
        <v>24.94</v>
      </c>
      <c r="J2818" s="98"/>
      <c r="K2818" s="27">
        <f>ROUND(ROUND(G2818,8)*I2818,2)</f>
        <v>5.43</v>
      </c>
    </row>
    <row r="2819" spans="1:11" ht="18" customHeight="1" x14ac:dyDescent="0.25">
      <c r="A2819" s="9"/>
      <c r="B2819" s="9"/>
      <c r="C2819" s="9"/>
      <c r="D2819" s="9"/>
      <c r="E2819" s="9"/>
      <c r="F2819" s="9"/>
      <c r="G2819" s="91" t="s">
        <v>3912</v>
      </c>
      <c r="H2819" s="91"/>
      <c r="I2819" s="91"/>
      <c r="J2819" s="91"/>
      <c r="K2819" s="28">
        <f>SUM(K2816:K2818)</f>
        <v>12.48</v>
      </c>
    </row>
    <row r="2820" spans="1:11" ht="15" customHeight="1" x14ac:dyDescent="0.25">
      <c r="A2820" s="93" t="s">
        <v>3922</v>
      </c>
      <c r="B2820" s="93"/>
      <c r="C2820" s="93"/>
      <c r="D2820" s="94" t="s">
        <v>3</v>
      </c>
      <c r="E2820" s="94"/>
      <c r="F2820" s="23" t="s">
        <v>4</v>
      </c>
      <c r="G2820" s="94" t="s">
        <v>3894</v>
      </c>
      <c r="H2820" s="94"/>
      <c r="I2820" s="94" t="s">
        <v>3895</v>
      </c>
      <c r="J2820" s="94"/>
      <c r="K2820" s="23" t="s">
        <v>3896</v>
      </c>
    </row>
    <row r="2821" spans="1:11" ht="29.1" customHeight="1" x14ac:dyDescent="0.25">
      <c r="A2821" s="24" t="s">
        <v>4062</v>
      </c>
      <c r="B2821" s="95" t="s">
        <v>4063</v>
      </c>
      <c r="C2821" s="95"/>
      <c r="D2821" s="96" t="s">
        <v>20</v>
      </c>
      <c r="E2821" s="96"/>
      <c r="F2821" s="24" t="s">
        <v>3903</v>
      </c>
      <c r="G2821" s="97">
        <v>1.23E-2</v>
      </c>
      <c r="H2821" s="97"/>
      <c r="I2821" s="98">
        <v>23.44</v>
      </c>
      <c r="J2821" s="98"/>
      <c r="K2821" s="27">
        <f>ROUND(ROUND(G2821,8)*I2821,2)</f>
        <v>0.28999999999999998</v>
      </c>
    </row>
    <row r="2822" spans="1:11" ht="21" customHeight="1" x14ac:dyDescent="0.25">
      <c r="A2822" s="24" t="s">
        <v>4064</v>
      </c>
      <c r="B2822" s="95" t="s">
        <v>4065</v>
      </c>
      <c r="C2822" s="95"/>
      <c r="D2822" s="96" t="s">
        <v>4066</v>
      </c>
      <c r="E2822" s="96"/>
      <c r="F2822" s="24" t="s">
        <v>26</v>
      </c>
      <c r="G2822" s="97">
        <v>4</v>
      </c>
      <c r="H2822" s="97"/>
      <c r="I2822" s="98">
        <v>5.76</v>
      </c>
      <c r="J2822" s="98"/>
      <c r="K2822" s="27">
        <f>ROUND(ROUND(G2822,8)*I2822,2)</f>
        <v>23.04</v>
      </c>
    </row>
    <row r="2823" spans="1:11" ht="15" customHeight="1" x14ac:dyDescent="0.25">
      <c r="A2823" s="9"/>
      <c r="B2823" s="9"/>
      <c r="C2823" s="9"/>
      <c r="D2823" s="9"/>
      <c r="E2823" s="9"/>
      <c r="F2823" s="9"/>
      <c r="G2823" s="91" t="s">
        <v>3933</v>
      </c>
      <c r="H2823" s="91"/>
      <c r="I2823" s="91"/>
      <c r="J2823" s="91"/>
      <c r="K2823" s="28">
        <f>SUM(K2821:K2822)</f>
        <v>23.33</v>
      </c>
    </row>
    <row r="2824" spans="1:11" ht="15" customHeight="1" x14ac:dyDescent="0.25">
      <c r="A2824" s="9"/>
      <c r="B2824" s="9"/>
      <c r="C2824" s="9"/>
      <c r="D2824" s="9"/>
      <c r="E2824" s="9"/>
      <c r="F2824" s="9"/>
      <c r="G2824" s="92" t="s">
        <v>3913</v>
      </c>
      <c r="H2824" s="92"/>
      <c r="I2824" s="92"/>
      <c r="J2824" s="92"/>
      <c r="K2824" s="29">
        <f>ROUND(SUM(K2814,K2819,K2823),2)</f>
        <v>160.55000000000001</v>
      </c>
    </row>
    <row r="2825" spans="1:11" ht="9.9499999999999993" customHeight="1" x14ac:dyDescent="0.25">
      <c r="A2825" s="9"/>
      <c r="B2825" s="9"/>
      <c r="C2825" s="9"/>
      <c r="D2825" s="9"/>
      <c r="E2825" s="9"/>
      <c r="F2825" s="9"/>
      <c r="G2825" s="100"/>
      <c r="H2825" s="100"/>
      <c r="I2825" s="100"/>
      <c r="J2825" s="100"/>
      <c r="K2825" s="100"/>
    </row>
    <row r="2826" spans="1:11" ht="20.100000000000001" customHeight="1" x14ac:dyDescent="0.25">
      <c r="A2826" s="99" t="s">
        <v>2319</v>
      </c>
      <c r="B2826" s="99"/>
      <c r="C2826" s="99"/>
      <c r="D2826" s="99"/>
      <c r="E2826" s="99"/>
      <c r="F2826" s="99"/>
      <c r="G2826" s="99"/>
      <c r="H2826" s="99"/>
      <c r="I2826" s="99"/>
      <c r="J2826" s="99"/>
      <c r="K2826" s="99"/>
    </row>
    <row r="2827" spans="1:11" ht="15" customHeight="1" x14ac:dyDescent="0.25">
      <c r="A2827" s="93" t="s">
        <v>3893</v>
      </c>
      <c r="B2827" s="93"/>
      <c r="C2827" s="93"/>
      <c r="D2827" s="94" t="s">
        <v>3</v>
      </c>
      <c r="E2827" s="94"/>
      <c r="F2827" s="23" t="s">
        <v>4</v>
      </c>
      <c r="G2827" s="94" t="s">
        <v>3894</v>
      </c>
      <c r="H2827" s="94"/>
      <c r="I2827" s="94" t="s">
        <v>3895</v>
      </c>
      <c r="J2827" s="94"/>
      <c r="K2827" s="23" t="s">
        <v>3896</v>
      </c>
    </row>
    <row r="2828" spans="1:11" ht="45.95" customHeight="1" x14ac:dyDescent="0.25">
      <c r="A2828" s="24" t="s">
        <v>4073</v>
      </c>
      <c r="B2828" s="95" t="s">
        <v>4074</v>
      </c>
      <c r="C2828" s="95"/>
      <c r="D2828" s="96" t="s">
        <v>20</v>
      </c>
      <c r="E2828" s="96"/>
      <c r="F2828" s="24" t="s">
        <v>26</v>
      </c>
      <c r="G2828" s="97">
        <v>1</v>
      </c>
      <c r="H2828" s="97"/>
      <c r="I2828" s="98">
        <v>1235.9100000000001</v>
      </c>
      <c r="J2828" s="98"/>
      <c r="K2828" s="27">
        <f>TRUNC(TRUNC(G2828,8)*I2828,2)</f>
        <v>1235.9100000000001</v>
      </c>
    </row>
    <row r="2829" spans="1:11" ht="21" customHeight="1" x14ac:dyDescent="0.25">
      <c r="A2829" s="24" t="s">
        <v>4075</v>
      </c>
      <c r="B2829" s="95" t="s">
        <v>4076</v>
      </c>
      <c r="C2829" s="95"/>
      <c r="D2829" s="96" t="s">
        <v>20</v>
      </c>
      <c r="E2829" s="96"/>
      <c r="F2829" s="24" t="s">
        <v>34</v>
      </c>
      <c r="G2829" s="97">
        <v>1.1999999999999999E-3</v>
      </c>
      <c r="H2829" s="97"/>
      <c r="I2829" s="98">
        <v>205.09</v>
      </c>
      <c r="J2829" s="98"/>
      <c r="K2829" s="27">
        <f>TRUNC(TRUNC(G2829,8)*I2829,2)</f>
        <v>0.24</v>
      </c>
    </row>
    <row r="2830" spans="1:11" ht="15" customHeight="1" x14ac:dyDescent="0.25">
      <c r="A2830" s="9"/>
      <c r="B2830" s="9"/>
      <c r="C2830" s="9"/>
      <c r="D2830" s="9"/>
      <c r="E2830" s="9"/>
      <c r="F2830" s="9"/>
      <c r="G2830" s="91" t="s">
        <v>3906</v>
      </c>
      <c r="H2830" s="91"/>
      <c r="I2830" s="91"/>
      <c r="J2830" s="91"/>
      <c r="K2830" s="28">
        <f>SUM(K2828:K2829)</f>
        <v>1236.1500000000001</v>
      </c>
    </row>
    <row r="2831" spans="1:11" ht="15" customHeight="1" x14ac:dyDescent="0.25">
      <c r="A2831" s="93" t="s">
        <v>3907</v>
      </c>
      <c r="B2831" s="93"/>
      <c r="C2831" s="93"/>
      <c r="D2831" s="94" t="s">
        <v>3</v>
      </c>
      <c r="E2831" s="94"/>
      <c r="F2831" s="23" t="s">
        <v>4</v>
      </c>
      <c r="G2831" s="94" t="s">
        <v>3894</v>
      </c>
      <c r="H2831" s="94"/>
      <c r="I2831" s="94" t="s">
        <v>3895</v>
      </c>
      <c r="J2831" s="94"/>
      <c r="K2831" s="23" t="s">
        <v>3896</v>
      </c>
    </row>
    <row r="2832" spans="1:11" ht="15" customHeight="1" x14ac:dyDescent="0.25">
      <c r="A2832" s="24" t="s">
        <v>3971</v>
      </c>
      <c r="B2832" s="95" t="s">
        <v>3972</v>
      </c>
      <c r="C2832" s="95"/>
      <c r="D2832" s="96" t="s">
        <v>20</v>
      </c>
      <c r="E2832" s="96"/>
      <c r="F2832" s="24" t="s">
        <v>2056</v>
      </c>
      <c r="G2832" s="97">
        <v>0.86809999999999998</v>
      </c>
      <c r="H2832" s="97"/>
      <c r="I2832" s="98">
        <v>32.69</v>
      </c>
      <c r="J2832" s="98"/>
      <c r="K2832" s="27">
        <f>TRUNC(TRUNC(G2832,8)*I2832,2)</f>
        <v>28.37</v>
      </c>
    </row>
    <row r="2833" spans="1:11" ht="15" customHeight="1" x14ac:dyDescent="0.25">
      <c r="A2833" s="24" t="s">
        <v>3910</v>
      </c>
      <c r="B2833" s="95" t="s">
        <v>3911</v>
      </c>
      <c r="C2833" s="95"/>
      <c r="D2833" s="96" t="s">
        <v>20</v>
      </c>
      <c r="E2833" s="96"/>
      <c r="F2833" s="24" t="s">
        <v>2056</v>
      </c>
      <c r="G2833" s="97">
        <v>0.57869999999999999</v>
      </c>
      <c r="H2833" s="97"/>
      <c r="I2833" s="98">
        <v>24.94</v>
      </c>
      <c r="J2833" s="98"/>
      <c r="K2833" s="27">
        <f>TRUNC(TRUNC(G2833,8)*I2833,2)</f>
        <v>14.43</v>
      </c>
    </row>
    <row r="2834" spans="1:11" ht="18" customHeight="1" x14ac:dyDescent="0.25">
      <c r="A2834" s="9"/>
      <c r="B2834" s="9"/>
      <c r="C2834" s="9"/>
      <c r="D2834" s="9"/>
      <c r="E2834" s="9"/>
      <c r="F2834" s="9"/>
      <c r="G2834" s="91" t="s">
        <v>3912</v>
      </c>
      <c r="H2834" s="91"/>
      <c r="I2834" s="91"/>
      <c r="J2834" s="91"/>
      <c r="K2834" s="28">
        <f>SUM(K2832:K2833)</f>
        <v>42.8</v>
      </c>
    </row>
    <row r="2835" spans="1:11" ht="15" customHeight="1" x14ac:dyDescent="0.25">
      <c r="A2835" s="93" t="s">
        <v>3922</v>
      </c>
      <c r="B2835" s="93"/>
      <c r="C2835" s="93"/>
      <c r="D2835" s="94" t="s">
        <v>3</v>
      </c>
      <c r="E2835" s="94"/>
      <c r="F2835" s="23" t="s">
        <v>4</v>
      </c>
      <c r="G2835" s="94" t="s">
        <v>3894</v>
      </c>
      <c r="H2835" s="94"/>
      <c r="I2835" s="94" t="s">
        <v>3895</v>
      </c>
      <c r="J2835" s="94"/>
      <c r="K2835" s="23" t="s">
        <v>3896</v>
      </c>
    </row>
    <row r="2836" spans="1:11" ht="29.1" customHeight="1" x14ac:dyDescent="0.25">
      <c r="A2836" s="24" t="s">
        <v>4077</v>
      </c>
      <c r="B2836" s="95" t="s">
        <v>4078</v>
      </c>
      <c r="C2836" s="95"/>
      <c r="D2836" s="96" t="s">
        <v>20</v>
      </c>
      <c r="E2836" s="96"/>
      <c r="F2836" s="24" t="s">
        <v>34</v>
      </c>
      <c r="G2836" s="97">
        <v>2.2200000000000001E-2</v>
      </c>
      <c r="H2836" s="97"/>
      <c r="I2836" s="98">
        <v>924.6</v>
      </c>
      <c r="J2836" s="98"/>
      <c r="K2836" s="27">
        <f>TRUNC(TRUNC(G2836,8)*I2836,2)</f>
        <v>20.52</v>
      </c>
    </row>
    <row r="2837" spans="1:11" ht="15" customHeight="1" x14ac:dyDescent="0.25">
      <c r="A2837" s="9"/>
      <c r="B2837" s="9"/>
      <c r="C2837" s="9"/>
      <c r="D2837" s="9"/>
      <c r="E2837" s="9"/>
      <c r="F2837" s="9"/>
      <c r="G2837" s="91" t="s">
        <v>3933</v>
      </c>
      <c r="H2837" s="91"/>
      <c r="I2837" s="91"/>
      <c r="J2837" s="91"/>
      <c r="K2837" s="28">
        <f>SUM(K2836:K2836)</f>
        <v>20.52</v>
      </c>
    </row>
    <row r="2838" spans="1:11" ht="15" customHeight="1" x14ac:dyDescent="0.25">
      <c r="A2838" s="9"/>
      <c r="B2838" s="9"/>
      <c r="C2838" s="9"/>
      <c r="D2838" s="9"/>
      <c r="E2838" s="9"/>
      <c r="F2838" s="9"/>
      <c r="G2838" s="92" t="s">
        <v>3913</v>
      </c>
      <c r="H2838" s="92"/>
      <c r="I2838" s="92"/>
      <c r="J2838" s="92"/>
      <c r="K2838" s="29">
        <f>ROUND(SUM(K2830,K2834,K2837),2)</f>
        <v>1299.47</v>
      </c>
    </row>
    <row r="2839" spans="1:11" ht="9.9499999999999993" customHeight="1" x14ac:dyDescent="0.25">
      <c r="A2839" s="9"/>
      <c r="B2839" s="9"/>
      <c r="C2839" s="9"/>
      <c r="D2839" s="9"/>
      <c r="E2839" s="9"/>
      <c r="F2839" s="9"/>
      <c r="G2839" s="100"/>
      <c r="H2839" s="100"/>
      <c r="I2839" s="100"/>
      <c r="J2839" s="100"/>
      <c r="K2839" s="100"/>
    </row>
    <row r="2840" spans="1:11" ht="20.100000000000001" customHeight="1" x14ac:dyDescent="0.25">
      <c r="A2840" s="99" t="s">
        <v>2320</v>
      </c>
      <c r="B2840" s="99"/>
      <c r="C2840" s="99"/>
      <c r="D2840" s="99"/>
      <c r="E2840" s="99"/>
      <c r="F2840" s="99"/>
      <c r="G2840" s="99"/>
      <c r="H2840" s="99"/>
      <c r="I2840" s="99"/>
      <c r="J2840" s="99"/>
      <c r="K2840" s="99"/>
    </row>
    <row r="2841" spans="1:11" ht="15" customHeight="1" x14ac:dyDescent="0.25">
      <c r="A2841" s="93" t="s">
        <v>3893</v>
      </c>
      <c r="B2841" s="93"/>
      <c r="C2841" s="93"/>
      <c r="D2841" s="94" t="s">
        <v>3</v>
      </c>
      <c r="E2841" s="94"/>
      <c r="F2841" s="23" t="s">
        <v>4</v>
      </c>
      <c r="G2841" s="94" t="s">
        <v>3894</v>
      </c>
      <c r="H2841" s="94"/>
      <c r="I2841" s="94" t="s">
        <v>3895</v>
      </c>
      <c r="J2841" s="94"/>
      <c r="K2841" s="23" t="s">
        <v>3896</v>
      </c>
    </row>
    <row r="2842" spans="1:11" ht="15" customHeight="1" x14ac:dyDescent="0.25">
      <c r="A2842" s="24" t="s">
        <v>4067</v>
      </c>
      <c r="B2842" s="95" t="s">
        <v>4068</v>
      </c>
      <c r="C2842" s="95"/>
      <c r="D2842" s="96" t="s">
        <v>20</v>
      </c>
      <c r="E2842" s="96"/>
      <c r="F2842" s="24" t="s">
        <v>3903</v>
      </c>
      <c r="G2842" s="97">
        <v>8.6199999999999992</v>
      </c>
      <c r="H2842" s="97"/>
      <c r="I2842" s="98">
        <v>1.1299999999999999</v>
      </c>
      <c r="J2842" s="98"/>
      <c r="K2842" s="27">
        <f>TRUNC(TRUNC(G2842,8)*I2842,2)</f>
        <v>9.74</v>
      </c>
    </row>
    <row r="2843" spans="1:11" ht="29.1" customHeight="1" x14ac:dyDescent="0.25">
      <c r="A2843" s="24" t="s">
        <v>4069</v>
      </c>
      <c r="B2843" s="95" t="s">
        <v>4070</v>
      </c>
      <c r="C2843" s="95"/>
      <c r="D2843" s="96" t="s">
        <v>20</v>
      </c>
      <c r="E2843" s="96"/>
      <c r="F2843" s="24" t="s">
        <v>26</v>
      </c>
      <c r="G2843" s="97">
        <v>6.4375</v>
      </c>
      <c r="H2843" s="97"/>
      <c r="I2843" s="98">
        <v>17.63</v>
      </c>
      <c r="J2843" s="98"/>
      <c r="K2843" s="27">
        <f>TRUNC(TRUNC(G2843,8)*I2843,2)</f>
        <v>113.49</v>
      </c>
    </row>
    <row r="2844" spans="1:11" ht="15" customHeight="1" x14ac:dyDescent="0.25">
      <c r="A2844" s="24" t="s">
        <v>4071</v>
      </c>
      <c r="B2844" s="95" t="s">
        <v>4072</v>
      </c>
      <c r="C2844" s="95"/>
      <c r="D2844" s="96" t="s">
        <v>20</v>
      </c>
      <c r="E2844" s="96"/>
      <c r="F2844" s="24" t="s">
        <v>3903</v>
      </c>
      <c r="G2844" s="97">
        <v>0.24</v>
      </c>
      <c r="H2844" s="97"/>
      <c r="I2844" s="98">
        <v>3.58</v>
      </c>
      <c r="J2844" s="98"/>
      <c r="K2844" s="27">
        <f>TRUNC(TRUNC(G2844,8)*I2844,2)</f>
        <v>0.85</v>
      </c>
    </row>
    <row r="2845" spans="1:11" ht="15" customHeight="1" x14ac:dyDescent="0.25">
      <c r="A2845" s="9"/>
      <c r="B2845" s="9"/>
      <c r="C2845" s="9"/>
      <c r="D2845" s="9"/>
      <c r="E2845" s="9"/>
      <c r="F2845" s="9"/>
      <c r="G2845" s="91" t="s">
        <v>3906</v>
      </c>
      <c r="H2845" s="91"/>
      <c r="I2845" s="91"/>
      <c r="J2845" s="91"/>
      <c r="K2845" s="28">
        <f>SUM(K2842:K2844)</f>
        <v>124.07999999999998</v>
      </c>
    </row>
    <row r="2846" spans="1:11" ht="15" customHeight="1" x14ac:dyDescent="0.25">
      <c r="A2846" s="93" t="s">
        <v>3907</v>
      </c>
      <c r="B2846" s="93"/>
      <c r="C2846" s="93"/>
      <c r="D2846" s="94" t="s">
        <v>3</v>
      </c>
      <c r="E2846" s="94"/>
      <c r="F2846" s="23" t="s">
        <v>4</v>
      </c>
      <c r="G2846" s="94" t="s">
        <v>3894</v>
      </c>
      <c r="H2846" s="94"/>
      <c r="I2846" s="94" t="s">
        <v>3895</v>
      </c>
      <c r="J2846" s="94"/>
      <c r="K2846" s="23" t="s">
        <v>3896</v>
      </c>
    </row>
    <row r="2847" spans="1:11" ht="15" customHeight="1" x14ac:dyDescent="0.25">
      <c r="A2847" s="24" t="s">
        <v>3971</v>
      </c>
      <c r="B2847" s="95" t="s">
        <v>3972</v>
      </c>
      <c r="C2847" s="95"/>
      <c r="D2847" s="96" t="s">
        <v>20</v>
      </c>
      <c r="E2847" s="96"/>
      <c r="F2847" s="24" t="s">
        <v>2056</v>
      </c>
      <c r="G2847" s="97">
        <v>0.63900000000000001</v>
      </c>
      <c r="H2847" s="97"/>
      <c r="I2847" s="98">
        <v>32.69</v>
      </c>
      <c r="J2847" s="98"/>
      <c r="K2847" s="27">
        <f>TRUNC(TRUNC(G2847,8)*I2847,2)</f>
        <v>20.88</v>
      </c>
    </row>
    <row r="2848" spans="1:11" ht="15" customHeight="1" x14ac:dyDescent="0.25">
      <c r="A2848" s="24" t="s">
        <v>3910</v>
      </c>
      <c r="B2848" s="95" t="s">
        <v>3911</v>
      </c>
      <c r="C2848" s="95"/>
      <c r="D2848" s="96" t="s">
        <v>20</v>
      </c>
      <c r="E2848" s="96"/>
      <c r="F2848" s="24" t="s">
        <v>2056</v>
      </c>
      <c r="G2848" s="97">
        <v>1.2789999999999999</v>
      </c>
      <c r="H2848" s="97"/>
      <c r="I2848" s="98">
        <v>24.94</v>
      </c>
      <c r="J2848" s="98"/>
      <c r="K2848" s="27">
        <f>TRUNC(TRUNC(G2848,8)*I2848,2)</f>
        <v>31.89</v>
      </c>
    </row>
    <row r="2849" spans="1:11" ht="18" customHeight="1" x14ac:dyDescent="0.25">
      <c r="A2849" s="9"/>
      <c r="B2849" s="9"/>
      <c r="C2849" s="9"/>
      <c r="D2849" s="9"/>
      <c r="E2849" s="9"/>
      <c r="F2849" s="9"/>
      <c r="G2849" s="91" t="s">
        <v>3912</v>
      </c>
      <c r="H2849" s="91"/>
      <c r="I2849" s="91"/>
      <c r="J2849" s="91"/>
      <c r="K2849" s="28">
        <f>SUM(K2847:K2848)</f>
        <v>52.769999999999996</v>
      </c>
    </row>
    <row r="2850" spans="1:11" ht="15" customHeight="1" x14ac:dyDescent="0.25">
      <c r="A2850" s="9"/>
      <c r="B2850" s="9"/>
      <c r="C2850" s="9"/>
      <c r="D2850" s="9"/>
      <c r="E2850" s="9"/>
      <c r="F2850" s="9"/>
      <c r="G2850" s="92" t="s">
        <v>3913</v>
      </c>
      <c r="H2850" s="92"/>
      <c r="I2850" s="92"/>
      <c r="J2850" s="92"/>
      <c r="K2850" s="29">
        <f>ROUND(SUM(K2845,K2849),2)</f>
        <v>176.85</v>
      </c>
    </row>
    <row r="2851" spans="1:11" ht="9.9499999999999993" customHeight="1" x14ac:dyDescent="0.25">
      <c r="A2851" s="9"/>
      <c r="B2851" s="9"/>
      <c r="C2851" s="9"/>
      <c r="D2851" s="9"/>
      <c r="E2851" s="9"/>
      <c r="F2851" s="9"/>
      <c r="G2851" s="100"/>
      <c r="H2851" s="100"/>
      <c r="I2851" s="100"/>
      <c r="J2851" s="100"/>
      <c r="K2851" s="100"/>
    </row>
    <row r="2852" spans="1:11" ht="20.100000000000001" customHeight="1" x14ac:dyDescent="0.25">
      <c r="A2852" s="99" t="s">
        <v>2321</v>
      </c>
      <c r="B2852" s="99"/>
      <c r="C2852" s="99"/>
      <c r="D2852" s="99"/>
      <c r="E2852" s="99"/>
      <c r="F2852" s="99"/>
      <c r="G2852" s="99"/>
      <c r="H2852" s="99"/>
      <c r="I2852" s="99"/>
      <c r="J2852" s="99"/>
      <c r="K2852" s="99"/>
    </row>
    <row r="2853" spans="1:11" ht="20.100000000000001" customHeight="1" x14ac:dyDescent="0.25">
      <c r="A2853" s="106" t="s">
        <v>4010</v>
      </c>
      <c r="B2853" s="106"/>
      <c r="C2853" s="106"/>
      <c r="D2853" s="106"/>
      <c r="E2853" s="106"/>
      <c r="F2853" s="2" t="s">
        <v>4</v>
      </c>
      <c r="G2853" s="87" t="s">
        <v>4001</v>
      </c>
      <c r="H2853" s="87"/>
      <c r="I2853" s="87" t="s">
        <v>3895</v>
      </c>
      <c r="J2853" s="87"/>
      <c r="K2853" s="2" t="s">
        <v>4011</v>
      </c>
    </row>
    <row r="2854" spans="1:11" ht="15" customHeight="1" x14ac:dyDescent="0.25">
      <c r="A2854" s="6" t="s">
        <v>4079</v>
      </c>
      <c r="B2854" s="104" t="s">
        <v>4080</v>
      </c>
      <c r="C2854" s="104"/>
      <c r="D2854" s="104"/>
      <c r="E2854" s="104"/>
      <c r="F2854" s="6" t="s">
        <v>77</v>
      </c>
      <c r="G2854" s="113">
        <v>1.7700000000000001E-3</v>
      </c>
      <c r="H2854" s="113"/>
      <c r="I2854" s="105">
        <v>33.79</v>
      </c>
      <c r="J2854" s="105"/>
      <c r="K2854" s="33">
        <f>ROUND(ROUND(G2854,5)*I2854,4)</f>
        <v>5.9799999999999999E-2</v>
      </c>
    </row>
    <row r="2855" spans="1:11" ht="15" customHeight="1" x14ac:dyDescent="0.25">
      <c r="A2855" s="6" t="s">
        <v>4081</v>
      </c>
      <c r="B2855" s="104" t="s">
        <v>4082</v>
      </c>
      <c r="C2855" s="104"/>
      <c r="D2855" s="104"/>
      <c r="E2855" s="104"/>
      <c r="F2855" s="6" t="s">
        <v>77</v>
      </c>
      <c r="G2855" s="113">
        <v>3.9300000000000003E-3</v>
      </c>
      <c r="H2855" s="113"/>
      <c r="I2855" s="105">
        <v>448.02</v>
      </c>
      <c r="J2855" s="105"/>
      <c r="K2855" s="33">
        <f>ROUND(ROUND(G2855,5)*I2855,4)</f>
        <v>1.7606999999999999</v>
      </c>
    </row>
    <row r="2856" spans="1:11" ht="15" customHeight="1" x14ac:dyDescent="0.25">
      <c r="A2856" s="6" t="s">
        <v>4083</v>
      </c>
      <c r="B2856" s="104" t="s">
        <v>4084</v>
      </c>
      <c r="C2856" s="104"/>
      <c r="D2856" s="104"/>
      <c r="E2856" s="104"/>
      <c r="F2856" s="6" t="s">
        <v>77</v>
      </c>
      <c r="G2856" s="113">
        <v>7.0800000000000004E-3</v>
      </c>
      <c r="H2856" s="113"/>
      <c r="I2856" s="105">
        <v>46.06</v>
      </c>
      <c r="J2856" s="105"/>
      <c r="K2856" s="33">
        <f>ROUND(ROUND(G2856,5)*I2856,4)</f>
        <v>0.3261</v>
      </c>
    </row>
    <row r="2857" spans="1:11" ht="15" customHeight="1" x14ac:dyDescent="0.25">
      <c r="A2857" s="6" t="s">
        <v>4085</v>
      </c>
      <c r="B2857" s="104" t="s">
        <v>4086</v>
      </c>
      <c r="C2857" s="104"/>
      <c r="D2857" s="104"/>
      <c r="E2857" s="104"/>
      <c r="F2857" s="6" t="s">
        <v>103</v>
      </c>
      <c r="G2857" s="113">
        <v>1</v>
      </c>
      <c r="H2857" s="113"/>
      <c r="I2857" s="105">
        <v>16.98</v>
      </c>
      <c r="J2857" s="105"/>
      <c r="K2857" s="33">
        <f>ROUND(ROUND(G2857,5)*I2857,4)</f>
        <v>16.98</v>
      </c>
    </row>
    <row r="2858" spans="1:11" ht="15" customHeight="1" x14ac:dyDescent="0.25">
      <c r="A2858" s="1"/>
      <c r="B2858" s="1"/>
      <c r="C2858" s="1"/>
      <c r="D2858" s="1"/>
      <c r="E2858" s="1"/>
      <c r="F2858" s="1"/>
      <c r="G2858" s="85" t="s">
        <v>4014</v>
      </c>
      <c r="H2858" s="85"/>
      <c r="I2858" s="85"/>
      <c r="J2858" s="85"/>
      <c r="K2858" s="34">
        <f>SUM(K2854:K2857)</f>
        <v>19.1266</v>
      </c>
    </row>
    <row r="2859" spans="1:11" ht="15" customHeight="1" x14ac:dyDescent="0.25">
      <c r="A2859" s="106" t="s">
        <v>4015</v>
      </c>
      <c r="B2859" s="106"/>
      <c r="C2859" s="106"/>
      <c r="D2859" s="23" t="s">
        <v>4016</v>
      </c>
      <c r="E2859" s="94" t="s">
        <v>4017</v>
      </c>
      <c r="F2859" s="94"/>
      <c r="G2859" s="94" t="s">
        <v>4001</v>
      </c>
      <c r="H2859" s="94"/>
      <c r="I2859" s="94" t="s">
        <v>3895</v>
      </c>
      <c r="J2859" s="94"/>
      <c r="K2859" s="23" t="s">
        <v>4011</v>
      </c>
    </row>
    <row r="2860" spans="1:11" ht="27.95" customHeight="1" x14ac:dyDescent="0.25">
      <c r="A2860" s="38" t="s">
        <v>4085</v>
      </c>
      <c r="B2860" s="109" t="s">
        <v>4087</v>
      </c>
      <c r="C2860" s="109"/>
      <c r="D2860" s="38" t="s">
        <v>4019</v>
      </c>
      <c r="E2860" s="110" t="s">
        <v>4088</v>
      </c>
      <c r="F2860" s="110"/>
      <c r="G2860" s="111">
        <v>1.9630000000000002E-2</v>
      </c>
      <c r="H2860" s="111"/>
      <c r="I2860" s="112">
        <v>33.64</v>
      </c>
      <c r="J2860" s="112"/>
      <c r="K2860" s="41">
        <f>ROUND(ROUND(G2860,5)*I2860,4)</f>
        <v>0.66039999999999999</v>
      </c>
    </row>
    <row r="2861" spans="1:11" ht="15" customHeight="1" x14ac:dyDescent="0.25">
      <c r="A2861" s="1"/>
      <c r="B2861" s="1"/>
      <c r="C2861" s="1"/>
      <c r="D2861" s="1"/>
      <c r="E2861" s="1"/>
      <c r="F2861" s="1"/>
      <c r="G2861" s="85" t="s">
        <v>4021</v>
      </c>
      <c r="H2861" s="85"/>
      <c r="I2861" s="85"/>
      <c r="J2861" s="85"/>
      <c r="K2861" s="33">
        <f>SUM(K2860:K2860)</f>
        <v>0.66039999999999999</v>
      </c>
    </row>
    <row r="2862" spans="1:11" ht="12.95" customHeight="1" x14ac:dyDescent="0.25">
      <c r="A2862" s="106" t="s">
        <v>4022</v>
      </c>
      <c r="B2862" s="106"/>
      <c r="C2862" s="94" t="s">
        <v>4023</v>
      </c>
      <c r="D2862" s="94" t="s">
        <v>5</v>
      </c>
      <c r="E2862" s="94" t="s">
        <v>4024</v>
      </c>
      <c r="F2862" s="94"/>
      <c r="G2862" s="94" t="s">
        <v>4025</v>
      </c>
      <c r="H2862" s="94"/>
      <c r="I2862" s="94" t="s">
        <v>2086</v>
      </c>
      <c r="J2862" s="94"/>
      <c r="K2862" s="94" t="s">
        <v>4011</v>
      </c>
    </row>
    <row r="2863" spans="1:11" ht="12" customHeight="1" x14ac:dyDescent="0.25">
      <c r="A2863" s="106"/>
      <c r="B2863" s="106"/>
      <c r="C2863" s="94"/>
      <c r="D2863" s="94"/>
      <c r="E2863" s="23" t="s">
        <v>2092</v>
      </c>
      <c r="F2863" s="23" t="s">
        <v>4026</v>
      </c>
      <c r="G2863" s="23" t="s">
        <v>2092</v>
      </c>
      <c r="H2863" s="23" t="s">
        <v>4026</v>
      </c>
      <c r="I2863" s="23" t="s">
        <v>2092</v>
      </c>
      <c r="J2863" s="23" t="s">
        <v>4026</v>
      </c>
      <c r="K2863" s="94"/>
    </row>
    <row r="2864" spans="1:11" ht="27.95" customHeight="1" x14ac:dyDescent="0.25">
      <c r="A2864" s="38" t="s">
        <v>4085</v>
      </c>
      <c r="B2864" s="39" t="s">
        <v>4087</v>
      </c>
      <c r="C2864" s="38" t="s">
        <v>4027</v>
      </c>
      <c r="D2864" s="40">
        <v>1.9630000000000002E-2</v>
      </c>
      <c r="E2864" s="42">
        <v>0</v>
      </c>
      <c r="F2864" s="43">
        <v>1.1100000000000001</v>
      </c>
      <c r="G2864" s="42">
        <v>0</v>
      </c>
      <c r="H2864" s="43">
        <v>0.88</v>
      </c>
      <c r="I2864" s="42">
        <v>0</v>
      </c>
      <c r="J2864" s="43">
        <v>0.72</v>
      </c>
      <c r="K2864" s="41">
        <f>ROUND(D2864*(ROUND(E2864*F2864,4)+ROUND(G2864*H2864,4)+ROUND(I2864*J2864,4)),4)</f>
        <v>0</v>
      </c>
    </row>
    <row r="2865" spans="1:11" ht="15" customHeight="1" x14ac:dyDescent="0.25">
      <c r="A2865" s="1"/>
      <c r="B2865" s="1"/>
      <c r="C2865" s="1"/>
      <c r="D2865" s="1"/>
      <c r="E2865" s="1"/>
      <c r="F2865" s="1"/>
      <c r="G2865" s="85" t="s">
        <v>4028</v>
      </c>
      <c r="H2865" s="85"/>
      <c r="I2865" s="85"/>
      <c r="J2865" s="85"/>
      <c r="K2865" s="33">
        <f>SUM(K2863:K2864)</f>
        <v>0</v>
      </c>
    </row>
    <row r="2866" spans="1:11" ht="15" customHeight="1" x14ac:dyDescent="0.25">
      <c r="A2866" s="9"/>
      <c r="B2866" s="9"/>
      <c r="C2866" s="9"/>
      <c r="D2866" s="9"/>
      <c r="E2866" s="9"/>
      <c r="F2866" s="9"/>
      <c r="G2866" s="92" t="s">
        <v>4029</v>
      </c>
      <c r="H2866" s="92"/>
      <c r="I2866" s="92"/>
      <c r="J2866" s="92"/>
      <c r="K2866" s="33">
        <f>SUM(K2858,K2861,K2865)</f>
        <v>19.786999999999999</v>
      </c>
    </row>
    <row r="2867" spans="1:11" ht="15" customHeight="1" x14ac:dyDescent="0.25">
      <c r="A2867" s="9"/>
      <c r="B2867" s="9"/>
      <c r="C2867" s="9"/>
      <c r="D2867" s="9"/>
      <c r="E2867" s="9"/>
      <c r="F2867" s="9"/>
      <c r="G2867" s="92" t="s">
        <v>3913</v>
      </c>
      <c r="H2867" s="92"/>
      <c r="I2867" s="92"/>
      <c r="J2867" s="92"/>
      <c r="K2867" s="29">
        <f>ROUND(SUM(K2866),2)</f>
        <v>19.79</v>
      </c>
    </row>
    <row r="2868" spans="1:11" ht="9.9499999999999993" customHeight="1" x14ac:dyDescent="0.25">
      <c r="A2868" s="9"/>
      <c r="B2868" s="9"/>
      <c r="C2868" s="9"/>
      <c r="D2868" s="9"/>
      <c r="E2868" s="9"/>
      <c r="F2868" s="9"/>
      <c r="G2868" s="100"/>
      <c r="H2868" s="100"/>
      <c r="I2868" s="100"/>
      <c r="J2868" s="100"/>
      <c r="K2868" s="100"/>
    </row>
    <row r="2869" spans="1:11" ht="20.100000000000001" customHeight="1" x14ac:dyDescent="0.25">
      <c r="A2869" s="99" t="s">
        <v>2322</v>
      </c>
      <c r="B2869" s="99"/>
      <c r="C2869" s="99"/>
      <c r="D2869" s="99"/>
      <c r="E2869" s="99"/>
      <c r="F2869" s="99"/>
      <c r="G2869" s="99"/>
      <c r="H2869" s="99"/>
      <c r="I2869" s="99"/>
      <c r="J2869" s="99"/>
      <c r="K2869" s="99"/>
    </row>
    <row r="2870" spans="1:11" ht="15" customHeight="1" x14ac:dyDescent="0.25">
      <c r="A2870" s="93" t="s">
        <v>3893</v>
      </c>
      <c r="B2870" s="93"/>
      <c r="C2870" s="93"/>
      <c r="D2870" s="94" t="s">
        <v>3</v>
      </c>
      <c r="E2870" s="94"/>
      <c r="F2870" s="23" t="s">
        <v>4</v>
      </c>
      <c r="G2870" s="94" t="s">
        <v>3894</v>
      </c>
      <c r="H2870" s="94"/>
      <c r="I2870" s="94" t="s">
        <v>3895</v>
      </c>
      <c r="J2870" s="94"/>
      <c r="K2870" s="23" t="s">
        <v>3896</v>
      </c>
    </row>
    <row r="2871" spans="1:11" ht="15" customHeight="1" x14ac:dyDescent="0.25">
      <c r="A2871" s="24" t="s">
        <v>4089</v>
      </c>
      <c r="B2871" s="95" t="s">
        <v>4090</v>
      </c>
      <c r="C2871" s="95"/>
      <c r="D2871" s="96" t="s">
        <v>20</v>
      </c>
      <c r="E2871" s="96"/>
      <c r="F2871" s="24" t="s">
        <v>16</v>
      </c>
      <c r="G2871" s="97">
        <v>1</v>
      </c>
      <c r="H2871" s="97"/>
      <c r="I2871" s="98">
        <v>12.85</v>
      </c>
      <c r="J2871" s="98"/>
      <c r="K2871" s="27">
        <f>TRUNC(TRUNC(G2871,8)*I2871,2)</f>
        <v>12.85</v>
      </c>
    </row>
    <row r="2872" spans="1:11" ht="15" customHeight="1" x14ac:dyDescent="0.25">
      <c r="A2872" s="9"/>
      <c r="B2872" s="9"/>
      <c r="C2872" s="9"/>
      <c r="D2872" s="9"/>
      <c r="E2872" s="9"/>
      <c r="F2872" s="9"/>
      <c r="G2872" s="91" t="s">
        <v>3906</v>
      </c>
      <c r="H2872" s="91"/>
      <c r="I2872" s="91"/>
      <c r="J2872" s="91"/>
      <c r="K2872" s="28">
        <f>SUM(K2871:K2871)</f>
        <v>12.85</v>
      </c>
    </row>
    <row r="2873" spans="1:11" ht="15" customHeight="1" x14ac:dyDescent="0.25">
      <c r="A2873" s="93" t="s">
        <v>3907</v>
      </c>
      <c r="B2873" s="93"/>
      <c r="C2873" s="93"/>
      <c r="D2873" s="94" t="s">
        <v>3</v>
      </c>
      <c r="E2873" s="94"/>
      <c r="F2873" s="23" t="s">
        <v>4</v>
      </c>
      <c r="G2873" s="94" t="s">
        <v>3894</v>
      </c>
      <c r="H2873" s="94"/>
      <c r="I2873" s="94" t="s">
        <v>3895</v>
      </c>
      <c r="J2873" s="94"/>
      <c r="K2873" s="23" t="s">
        <v>3896</v>
      </c>
    </row>
    <row r="2874" spans="1:11" ht="15" customHeight="1" x14ac:dyDescent="0.25">
      <c r="A2874" s="24" t="s">
        <v>3961</v>
      </c>
      <c r="B2874" s="95" t="s">
        <v>3962</v>
      </c>
      <c r="C2874" s="95"/>
      <c r="D2874" s="96" t="s">
        <v>20</v>
      </c>
      <c r="E2874" s="96"/>
      <c r="F2874" s="24" t="s">
        <v>2056</v>
      </c>
      <c r="G2874" s="97">
        <v>2.7699999999999999E-2</v>
      </c>
      <c r="H2874" s="97"/>
      <c r="I2874" s="98">
        <v>29.5</v>
      </c>
      <c r="J2874" s="98"/>
      <c r="K2874" s="27">
        <f>TRUNC(TRUNC(G2874,8)*I2874,2)</f>
        <v>0.81</v>
      </c>
    </row>
    <row r="2875" spans="1:11" ht="15" customHeight="1" x14ac:dyDescent="0.25">
      <c r="A2875" s="24" t="s">
        <v>3910</v>
      </c>
      <c r="B2875" s="95" t="s">
        <v>3911</v>
      </c>
      <c r="C2875" s="95"/>
      <c r="D2875" s="96" t="s">
        <v>20</v>
      </c>
      <c r="E2875" s="96"/>
      <c r="F2875" s="24" t="s">
        <v>2056</v>
      </c>
      <c r="G2875" s="97">
        <v>0.1386</v>
      </c>
      <c r="H2875" s="97"/>
      <c r="I2875" s="98">
        <v>24.94</v>
      </c>
      <c r="J2875" s="98"/>
      <c r="K2875" s="27">
        <f>TRUNC(TRUNC(G2875,8)*I2875,2)</f>
        <v>3.45</v>
      </c>
    </row>
    <row r="2876" spans="1:11" ht="18" customHeight="1" x14ac:dyDescent="0.25">
      <c r="A2876" s="9"/>
      <c r="B2876" s="9"/>
      <c r="C2876" s="9"/>
      <c r="D2876" s="9"/>
      <c r="E2876" s="9"/>
      <c r="F2876" s="9"/>
      <c r="G2876" s="91" t="s">
        <v>3912</v>
      </c>
      <c r="H2876" s="91"/>
      <c r="I2876" s="91"/>
      <c r="J2876" s="91"/>
      <c r="K2876" s="28">
        <f>SUM(K2874:K2875)</f>
        <v>4.26</v>
      </c>
    </row>
    <row r="2877" spans="1:11" ht="15" customHeight="1" x14ac:dyDescent="0.25">
      <c r="A2877" s="9"/>
      <c r="B2877" s="9"/>
      <c r="C2877" s="9"/>
      <c r="D2877" s="9"/>
      <c r="E2877" s="9"/>
      <c r="F2877" s="9"/>
      <c r="G2877" s="92" t="s">
        <v>3913</v>
      </c>
      <c r="H2877" s="92"/>
      <c r="I2877" s="92"/>
      <c r="J2877" s="92"/>
      <c r="K2877" s="29">
        <f>ROUND(SUM(K2872,K2876),2)</f>
        <v>17.11</v>
      </c>
    </row>
    <row r="2878" spans="1:11" ht="9.9499999999999993" customHeight="1" x14ac:dyDescent="0.25">
      <c r="A2878" s="9"/>
      <c r="B2878" s="9"/>
      <c r="C2878" s="9"/>
      <c r="D2878" s="9"/>
      <c r="E2878" s="9"/>
      <c r="F2878" s="9"/>
      <c r="G2878" s="100"/>
      <c r="H2878" s="100"/>
      <c r="I2878" s="100"/>
      <c r="J2878" s="100"/>
      <c r="K2878" s="100"/>
    </row>
    <row r="2879" spans="1:11" ht="20.100000000000001" customHeight="1" x14ac:dyDescent="0.25">
      <c r="A2879" s="99" t="s">
        <v>2323</v>
      </c>
      <c r="B2879" s="99"/>
      <c r="C2879" s="99"/>
      <c r="D2879" s="99"/>
      <c r="E2879" s="99"/>
      <c r="F2879" s="99"/>
      <c r="G2879" s="99"/>
      <c r="H2879" s="99"/>
      <c r="I2879" s="99"/>
      <c r="J2879" s="99"/>
      <c r="K2879" s="99"/>
    </row>
    <row r="2880" spans="1:11" ht="12.95" customHeight="1" x14ac:dyDescent="0.25">
      <c r="A2880" s="107" t="s">
        <v>3984</v>
      </c>
      <c r="B2880" s="107"/>
      <c r="C2880" s="107"/>
      <c r="D2880" s="108" t="s">
        <v>3985</v>
      </c>
      <c r="E2880" s="87" t="s">
        <v>3986</v>
      </c>
      <c r="F2880" s="87"/>
      <c r="G2880" s="87" t="s">
        <v>3987</v>
      </c>
      <c r="H2880" s="87"/>
      <c r="I2880" s="87"/>
      <c r="J2880" s="87"/>
      <c r="K2880" s="87" t="s">
        <v>3988</v>
      </c>
    </row>
    <row r="2881" spans="1:11" ht="12" customHeight="1" x14ac:dyDescent="0.25">
      <c r="A2881" s="107"/>
      <c r="B2881" s="107"/>
      <c r="C2881" s="107"/>
      <c r="D2881" s="108"/>
      <c r="E2881" s="23" t="s">
        <v>3989</v>
      </c>
      <c r="F2881" s="23" t="s">
        <v>3990</v>
      </c>
      <c r="G2881" s="94" t="s">
        <v>3989</v>
      </c>
      <c r="H2881" s="94"/>
      <c r="I2881" s="94" t="s">
        <v>3990</v>
      </c>
      <c r="J2881" s="94"/>
      <c r="K2881" s="87"/>
    </row>
    <row r="2882" spans="1:11" ht="15.95" customHeight="1" x14ac:dyDescent="0.25">
      <c r="A2882" s="6" t="s">
        <v>4091</v>
      </c>
      <c r="B2882" s="104" t="s">
        <v>4092</v>
      </c>
      <c r="C2882" s="104"/>
      <c r="D2882" s="44">
        <v>1</v>
      </c>
      <c r="E2882" s="32">
        <v>0.8</v>
      </c>
      <c r="F2882" s="32">
        <v>0.19999999999999996</v>
      </c>
      <c r="G2882" s="105">
        <v>5.32</v>
      </c>
      <c r="H2882" s="105"/>
      <c r="I2882" s="105">
        <v>0.5</v>
      </c>
      <c r="J2882" s="105"/>
      <c r="K2882" s="33">
        <f>TRUNC(D2882*(TRUNC(E2882*G2882,4)+TRUNC(F2882*I2882,4)),4)</f>
        <v>4.3559999999999999</v>
      </c>
    </row>
    <row r="2883" spans="1:11" ht="15" customHeight="1" x14ac:dyDescent="0.25">
      <c r="A2883" s="1"/>
      <c r="B2883" s="1"/>
      <c r="C2883" s="1"/>
      <c r="D2883" s="1"/>
      <c r="E2883" s="1"/>
      <c r="F2883" s="1"/>
      <c r="G2883" s="85" t="s">
        <v>3999</v>
      </c>
      <c r="H2883" s="85"/>
      <c r="I2883" s="85"/>
      <c r="J2883" s="85"/>
      <c r="K2883" s="34">
        <f>SUM(K2881:K2882)</f>
        <v>4.3559999999999999</v>
      </c>
    </row>
    <row r="2884" spans="1:11" ht="20.100000000000001" customHeight="1" x14ac:dyDescent="0.25">
      <c r="A2884" s="106" t="s">
        <v>4000</v>
      </c>
      <c r="B2884" s="106"/>
      <c r="C2884" s="106"/>
      <c r="D2884" s="106"/>
      <c r="E2884" s="106"/>
      <c r="F2884" s="2" t="s">
        <v>4</v>
      </c>
      <c r="G2884" s="87" t="s">
        <v>4001</v>
      </c>
      <c r="H2884" s="87"/>
      <c r="I2884" s="87" t="s">
        <v>4002</v>
      </c>
      <c r="J2884" s="87"/>
      <c r="K2884" s="2" t="s">
        <v>3988</v>
      </c>
    </row>
    <row r="2885" spans="1:11" ht="15" customHeight="1" x14ac:dyDescent="0.25">
      <c r="A2885" s="6" t="s">
        <v>4093</v>
      </c>
      <c r="B2885" s="101" t="s">
        <v>4094</v>
      </c>
      <c r="C2885" s="101"/>
      <c r="D2885" s="101"/>
      <c r="E2885" s="101"/>
      <c r="F2885" s="6" t="s">
        <v>3940</v>
      </c>
      <c r="G2885" s="102">
        <v>0.1333</v>
      </c>
      <c r="H2885" s="102"/>
      <c r="I2885" s="103">
        <v>3.96</v>
      </c>
      <c r="J2885" s="103"/>
      <c r="K2885" s="7">
        <f>TRUNC(TRUNC(G2885,8)*I2885,2)</f>
        <v>0.52</v>
      </c>
    </row>
    <row r="2886" spans="1:11" ht="15" customHeight="1" x14ac:dyDescent="0.25">
      <c r="A2886" s="6" t="s">
        <v>4095</v>
      </c>
      <c r="B2886" s="101" t="s">
        <v>4096</v>
      </c>
      <c r="C2886" s="101"/>
      <c r="D2886" s="101"/>
      <c r="E2886" s="101"/>
      <c r="F2886" s="6" t="s">
        <v>3940</v>
      </c>
      <c r="G2886" s="102">
        <v>2</v>
      </c>
      <c r="H2886" s="102"/>
      <c r="I2886" s="103">
        <v>14.41</v>
      </c>
      <c r="J2886" s="103"/>
      <c r="K2886" s="7">
        <f>TRUNC(TRUNC(G2886,8)*I2886,2)</f>
        <v>28.82</v>
      </c>
    </row>
    <row r="2887" spans="1:11" ht="15" customHeight="1" x14ac:dyDescent="0.25">
      <c r="A2887" s="6" t="s">
        <v>4097</v>
      </c>
      <c r="B2887" s="101" t="s">
        <v>4098</v>
      </c>
      <c r="C2887" s="101"/>
      <c r="D2887" s="101"/>
      <c r="E2887" s="101"/>
      <c r="F2887" s="6" t="s">
        <v>3940</v>
      </c>
      <c r="G2887" s="102">
        <v>3</v>
      </c>
      <c r="H2887" s="102"/>
      <c r="I2887" s="103">
        <v>14.58</v>
      </c>
      <c r="J2887" s="103"/>
      <c r="K2887" s="7">
        <f>TRUNC(TRUNC(G2887,8)*I2887,2)</f>
        <v>43.74</v>
      </c>
    </row>
    <row r="2888" spans="1:11" ht="15" customHeight="1" x14ac:dyDescent="0.25">
      <c r="A2888" s="1"/>
      <c r="B2888" s="1"/>
      <c r="C2888" s="1"/>
      <c r="D2888" s="1"/>
      <c r="E2888" s="1"/>
      <c r="F2888" s="1"/>
      <c r="G2888" s="85" t="s">
        <v>4005</v>
      </c>
      <c r="H2888" s="85"/>
      <c r="I2888" s="85"/>
      <c r="J2888" s="85"/>
      <c r="K2888" s="29">
        <f>SUM(K2885:K2887)</f>
        <v>73.08</v>
      </c>
    </row>
    <row r="2889" spans="1:11" ht="15" customHeight="1" x14ac:dyDescent="0.25">
      <c r="A2889" s="9"/>
      <c r="B2889" s="9"/>
      <c r="C2889" s="9"/>
      <c r="D2889" s="9"/>
      <c r="E2889" s="9"/>
      <c r="F2889" s="9"/>
      <c r="G2889" s="92" t="s">
        <v>4006</v>
      </c>
      <c r="H2889" s="92"/>
      <c r="I2889" s="92"/>
      <c r="J2889" s="92"/>
      <c r="K2889" s="33">
        <f>SUM(K2883,K2888)</f>
        <v>77.435999999999993</v>
      </c>
    </row>
    <row r="2890" spans="1:11" ht="15" customHeight="1" x14ac:dyDescent="0.25">
      <c r="A2890" s="9"/>
      <c r="B2890" s="9"/>
      <c r="C2890" s="9"/>
      <c r="D2890" s="9"/>
      <c r="E2890" s="9"/>
      <c r="F2890" s="9"/>
      <c r="G2890" s="92" t="s">
        <v>4007</v>
      </c>
      <c r="H2890" s="92"/>
      <c r="I2890" s="92"/>
      <c r="J2890" s="92"/>
      <c r="K2890" s="35">
        <v>22.5</v>
      </c>
    </row>
    <row r="2891" spans="1:11" ht="15" customHeight="1" x14ac:dyDescent="0.25">
      <c r="A2891" s="9"/>
      <c r="B2891" s="9"/>
      <c r="C2891" s="9"/>
      <c r="D2891" s="9"/>
      <c r="E2891" s="9"/>
      <c r="F2891" s="9"/>
      <c r="G2891" s="92" t="s">
        <v>4008</v>
      </c>
      <c r="H2891" s="92"/>
      <c r="I2891" s="92"/>
      <c r="J2891" s="92"/>
      <c r="K2891" s="33">
        <f>TRUNC(K2889/K2890,4)</f>
        <v>3.4416000000000002</v>
      </c>
    </row>
    <row r="2892" spans="1:11" ht="15" customHeight="1" x14ac:dyDescent="0.25">
      <c r="A2892" s="9"/>
      <c r="B2892" s="9"/>
      <c r="C2892" s="9"/>
      <c r="D2892" s="9"/>
      <c r="E2892" s="9"/>
      <c r="F2892" s="9"/>
      <c r="G2892" s="92" t="s">
        <v>4029</v>
      </c>
      <c r="H2892" s="92"/>
      <c r="I2892" s="92"/>
      <c r="J2892" s="92"/>
      <c r="K2892" s="33">
        <f>SUM(K2891)</f>
        <v>3.4416000000000002</v>
      </c>
    </row>
    <row r="2893" spans="1:11" ht="15" customHeight="1" x14ac:dyDescent="0.25">
      <c r="A2893" s="9"/>
      <c r="B2893" s="9"/>
      <c r="C2893" s="9"/>
      <c r="D2893" s="9"/>
      <c r="E2893" s="9"/>
      <c r="F2893" s="9"/>
      <c r="G2893" s="92" t="s">
        <v>3913</v>
      </c>
      <c r="H2893" s="92"/>
      <c r="I2893" s="92"/>
      <c r="J2893" s="92"/>
      <c r="K2893" s="29">
        <f>ROUND(SUM(K2892),2)</f>
        <v>3.44</v>
      </c>
    </row>
    <row r="2894" spans="1:11" ht="9.9499999999999993" customHeight="1" x14ac:dyDescent="0.25">
      <c r="A2894" s="9"/>
      <c r="B2894" s="9"/>
      <c r="C2894" s="9"/>
      <c r="D2894" s="9"/>
      <c r="E2894" s="9"/>
      <c r="F2894" s="9"/>
      <c r="G2894" s="100"/>
      <c r="H2894" s="100"/>
      <c r="I2894" s="100"/>
      <c r="J2894" s="100"/>
      <c r="K2894" s="100"/>
    </row>
    <row r="2895" spans="1:11" ht="20.100000000000001" customHeight="1" x14ac:dyDescent="0.25">
      <c r="A2895" s="99" t="s">
        <v>2324</v>
      </c>
      <c r="B2895" s="99"/>
      <c r="C2895" s="99"/>
      <c r="D2895" s="99"/>
      <c r="E2895" s="99"/>
      <c r="F2895" s="99"/>
      <c r="G2895" s="99"/>
      <c r="H2895" s="99"/>
      <c r="I2895" s="99"/>
      <c r="J2895" s="99"/>
      <c r="K2895" s="99"/>
    </row>
    <row r="2896" spans="1:11" ht="15" customHeight="1" x14ac:dyDescent="0.25">
      <c r="A2896" s="93" t="s">
        <v>3893</v>
      </c>
      <c r="B2896" s="93"/>
      <c r="C2896" s="93"/>
      <c r="D2896" s="94" t="s">
        <v>3</v>
      </c>
      <c r="E2896" s="94"/>
      <c r="F2896" s="23" t="s">
        <v>4</v>
      </c>
      <c r="G2896" s="94" t="s">
        <v>3894</v>
      </c>
      <c r="H2896" s="94"/>
      <c r="I2896" s="94" t="s">
        <v>3895</v>
      </c>
      <c r="J2896" s="94"/>
      <c r="K2896" s="23" t="s">
        <v>3896</v>
      </c>
    </row>
    <row r="2897" spans="1:11" ht="15" customHeight="1" x14ac:dyDescent="0.25">
      <c r="A2897" s="24" t="s">
        <v>3951</v>
      </c>
      <c r="B2897" s="95" t="s">
        <v>3952</v>
      </c>
      <c r="C2897" s="95"/>
      <c r="D2897" s="96" t="s">
        <v>3953</v>
      </c>
      <c r="E2897" s="96"/>
      <c r="F2897" s="24" t="s">
        <v>3954</v>
      </c>
      <c r="G2897" s="97">
        <v>4.0000000000000001E-3</v>
      </c>
      <c r="H2897" s="97"/>
      <c r="I2897" s="98">
        <v>215</v>
      </c>
      <c r="J2897" s="98"/>
      <c r="K2897" s="27">
        <f>ROUND(ROUND(G2897,8)*I2897,2)</f>
        <v>0.86</v>
      </c>
    </row>
    <row r="2898" spans="1:11" ht="15" customHeight="1" x14ac:dyDescent="0.25">
      <c r="A2898" s="24" t="s">
        <v>3955</v>
      </c>
      <c r="B2898" s="95" t="s">
        <v>3956</v>
      </c>
      <c r="C2898" s="95"/>
      <c r="D2898" s="96" t="s">
        <v>20</v>
      </c>
      <c r="E2898" s="96"/>
      <c r="F2898" s="24" t="s">
        <v>3903</v>
      </c>
      <c r="G2898" s="97">
        <v>5.0000000000000001E-3</v>
      </c>
      <c r="H2898" s="97"/>
      <c r="I2898" s="98">
        <v>19.37</v>
      </c>
      <c r="J2898" s="98"/>
      <c r="K2898" s="27">
        <f>ROUND(ROUND(G2898,8)*I2898,2)</f>
        <v>0.1</v>
      </c>
    </row>
    <row r="2899" spans="1:11" ht="15" customHeight="1" x14ac:dyDescent="0.25">
      <c r="A2899" s="9"/>
      <c r="B2899" s="9"/>
      <c r="C2899" s="9"/>
      <c r="D2899" s="9"/>
      <c r="E2899" s="9"/>
      <c r="F2899" s="9"/>
      <c r="G2899" s="91" t="s">
        <v>3906</v>
      </c>
      <c r="H2899" s="91"/>
      <c r="I2899" s="91"/>
      <c r="J2899" s="91"/>
      <c r="K2899" s="28">
        <f>SUM(K2897:K2898)</f>
        <v>0.96</v>
      </c>
    </row>
    <row r="2900" spans="1:11" ht="15" customHeight="1" x14ac:dyDescent="0.25">
      <c r="A2900" s="93" t="s">
        <v>3907</v>
      </c>
      <c r="B2900" s="93"/>
      <c r="C2900" s="93"/>
      <c r="D2900" s="94" t="s">
        <v>3</v>
      </c>
      <c r="E2900" s="94"/>
      <c r="F2900" s="23" t="s">
        <v>4</v>
      </c>
      <c r="G2900" s="94" t="s">
        <v>3894</v>
      </c>
      <c r="H2900" s="94"/>
      <c r="I2900" s="94" t="s">
        <v>3895</v>
      </c>
      <c r="J2900" s="94"/>
      <c r="K2900" s="23" t="s">
        <v>3896</v>
      </c>
    </row>
    <row r="2901" spans="1:11" ht="21" customHeight="1" x14ac:dyDescent="0.25">
      <c r="A2901" s="24" t="s">
        <v>3908</v>
      </c>
      <c r="B2901" s="95" t="s">
        <v>3909</v>
      </c>
      <c r="C2901" s="95"/>
      <c r="D2901" s="96" t="s">
        <v>20</v>
      </c>
      <c r="E2901" s="96"/>
      <c r="F2901" s="24" t="s">
        <v>2056</v>
      </c>
      <c r="G2901" s="97">
        <v>0.03</v>
      </c>
      <c r="H2901" s="97"/>
      <c r="I2901" s="98">
        <v>32.24</v>
      </c>
      <c r="J2901" s="98"/>
      <c r="K2901" s="27">
        <f>ROUND(ROUND(G2901,8)*I2901,2)</f>
        <v>0.97</v>
      </c>
    </row>
    <row r="2902" spans="1:11" ht="15" customHeight="1" x14ac:dyDescent="0.25">
      <c r="A2902" s="24" t="s">
        <v>3910</v>
      </c>
      <c r="B2902" s="95" t="s">
        <v>3911</v>
      </c>
      <c r="C2902" s="95"/>
      <c r="D2902" s="96" t="s">
        <v>20</v>
      </c>
      <c r="E2902" s="96"/>
      <c r="F2902" s="24" t="s">
        <v>2056</v>
      </c>
      <c r="G2902" s="97">
        <v>0.03</v>
      </c>
      <c r="H2902" s="97"/>
      <c r="I2902" s="98">
        <v>24.94</v>
      </c>
      <c r="J2902" s="98"/>
      <c r="K2902" s="27">
        <f>ROUND(ROUND(G2902,8)*I2902,2)</f>
        <v>0.75</v>
      </c>
    </row>
    <row r="2903" spans="1:11" ht="18" customHeight="1" x14ac:dyDescent="0.25">
      <c r="A2903" s="9"/>
      <c r="B2903" s="9"/>
      <c r="C2903" s="9"/>
      <c r="D2903" s="9"/>
      <c r="E2903" s="9"/>
      <c r="F2903" s="9"/>
      <c r="G2903" s="91" t="s">
        <v>3912</v>
      </c>
      <c r="H2903" s="91"/>
      <c r="I2903" s="91"/>
      <c r="J2903" s="91"/>
      <c r="K2903" s="28">
        <f>SUM(K2901:K2902)</f>
        <v>1.72</v>
      </c>
    </row>
    <row r="2904" spans="1:11" ht="15" customHeight="1" x14ac:dyDescent="0.25">
      <c r="A2904" s="9"/>
      <c r="B2904" s="9"/>
      <c r="C2904" s="9"/>
      <c r="D2904" s="9"/>
      <c r="E2904" s="9"/>
      <c r="F2904" s="9"/>
      <c r="G2904" s="92" t="s">
        <v>3913</v>
      </c>
      <c r="H2904" s="92"/>
      <c r="I2904" s="92"/>
      <c r="J2904" s="92"/>
      <c r="K2904" s="29">
        <f>ROUND(SUM(K2899,K2903),2)</f>
        <v>2.68</v>
      </c>
    </row>
    <row r="2905" spans="1:11" ht="9.9499999999999993" customHeight="1" x14ac:dyDescent="0.25">
      <c r="A2905" s="9"/>
      <c r="B2905" s="9"/>
      <c r="C2905" s="9"/>
      <c r="D2905" s="9"/>
      <c r="E2905" s="9"/>
      <c r="F2905" s="9"/>
      <c r="G2905" s="100"/>
      <c r="H2905" s="100"/>
      <c r="I2905" s="100"/>
      <c r="J2905" s="100"/>
      <c r="K2905" s="100"/>
    </row>
    <row r="2906" spans="1:11" ht="20.100000000000001" customHeight="1" x14ac:dyDescent="0.25">
      <c r="A2906" s="99" t="s">
        <v>2325</v>
      </c>
      <c r="B2906" s="99"/>
      <c r="C2906" s="99"/>
      <c r="D2906" s="99"/>
      <c r="E2906" s="99"/>
      <c r="F2906" s="99"/>
      <c r="G2906" s="99"/>
      <c r="H2906" s="99"/>
      <c r="I2906" s="99"/>
      <c r="J2906" s="99"/>
      <c r="K2906" s="99"/>
    </row>
    <row r="2907" spans="1:11" ht="15" customHeight="1" x14ac:dyDescent="0.25">
      <c r="A2907" s="93" t="s">
        <v>3916</v>
      </c>
      <c r="B2907" s="93"/>
      <c r="C2907" s="93"/>
      <c r="D2907" s="94" t="s">
        <v>3</v>
      </c>
      <c r="E2907" s="94"/>
      <c r="F2907" s="23" t="s">
        <v>4</v>
      </c>
      <c r="G2907" s="94" t="s">
        <v>3894</v>
      </c>
      <c r="H2907" s="94"/>
      <c r="I2907" s="94" t="s">
        <v>3895</v>
      </c>
      <c r="J2907" s="94"/>
      <c r="K2907" s="23" t="s">
        <v>3896</v>
      </c>
    </row>
    <row r="2908" spans="1:11" ht="29.1" customHeight="1" x14ac:dyDescent="0.25">
      <c r="A2908" s="24" t="s">
        <v>3957</v>
      </c>
      <c r="B2908" s="95" t="s">
        <v>3958</v>
      </c>
      <c r="C2908" s="95"/>
      <c r="D2908" s="96" t="s">
        <v>20</v>
      </c>
      <c r="E2908" s="96"/>
      <c r="F2908" s="24" t="s">
        <v>3936</v>
      </c>
      <c r="G2908" s="97">
        <v>2.8999999999999998E-3</v>
      </c>
      <c r="H2908" s="97"/>
      <c r="I2908" s="98">
        <v>75.540000000000006</v>
      </c>
      <c r="J2908" s="98"/>
      <c r="K2908" s="27">
        <f>TRUNC(TRUNC(G2908,8)*I2908,2)</f>
        <v>0.21</v>
      </c>
    </row>
    <row r="2909" spans="1:11" ht="29.1" customHeight="1" x14ac:dyDescent="0.25">
      <c r="A2909" s="24" t="s">
        <v>3959</v>
      </c>
      <c r="B2909" s="95" t="s">
        <v>3960</v>
      </c>
      <c r="C2909" s="95"/>
      <c r="D2909" s="96" t="s">
        <v>20</v>
      </c>
      <c r="E2909" s="96"/>
      <c r="F2909" s="24" t="s">
        <v>30</v>
      </c>
      <c r="G2909" s="97">
        <v>1.6999999999999999E-3</v>
      </c>
      <c r="H2909" s="97"/>
      <c r="I2909" s="98">
        <v>198.53</v>
      </c>
      <c r="J2909" s="98"/>
      <c r="K2909" s="27">
        <f>TRUNC(TRUNC(G2909,8)*I2909,2)</f>
        <v>0.33</v>
      </c>
    </row>
    <row r="2910" spans="1:11" ht="18" customHeight="1" x14ac:dyDescent="0.25">
      <c r="A2910" s="9"/>
      <c r="B2910" s="9"/>
      <c r="C2910" s="9"/>
      <c r="D2910" s="9"/>
      <c r="E2910" s="9"/>
      <c r="F2910" s="9"/>
      <c r="G2910" s="91" t="s">
        <v>3919</v>
      </c>
      <c r="H2910" s="91"/>
      <c r="I2910" s="91"/>
      <c r="J2910" s="91"/>
      <c r="K2910" s="28">
        <f>SUM(K2908:K2909)</f>
        <v>0.54</v>
      </c>
    </row>
    <row r="2911" spans="1:11" ht="15" customHeight="1" x14ac:dyDescent="0.25">
      <c r="A2911" s="93" t="s">
        <v>3907</v>
      </c>
      <c r="B2911" s="93"/>
      <c r="C2911" s="93"/>
      <c r="D2911" s="94" t="s">
        <v>3</v>
      </c>
      <c r="E2911" s="94"/>
      <c r="F2911" s="23" t="s">
        <v>4</v>
      </c>
      <c r="G2911" s="94" t="s">
        <v>3894</v>
      </c>
      <c r="H2911" s="94"/>
      <c r="I2911" s="94" t="s">
        <v>3895</v>
      </c>
      <c r="J2911" s="94"/>
      <c r="K2911" s="23" t="s">
        <v>3896</v>
      </c>
    </row>
    <row r="2912" spans="1:11" ht="15" customHeight="1" x14ac:dyDescent="0.25">
      <c r="A2912" s="24" t="s">
        <v>3961</v>
      </c>
      <c r="B2912" s="95" t="s">
        <v>3962</v>
      </c>
      <c r="C2912" s="95"/>
      <c r="D2912" s="96" t="s">
        <v>20</v>
      </c>
      <c r="E2912" s="96"/>
      <c r="F2912" s="24" t="s">
        <v>2056</v>
      </c>
      <c r="G2912" s="97">
        <v>4.5999999999999999E-3</v>
      </c>
      <c r="H2912" s="97"/>
      <c r="I2912" s="98">
        <v>29.5</v>
      </c>
      <c r="J2912" s="98"/>
      <c r="K2912" s="27">
        <f>TRUNC(TRUNC(G2912,8)*I2912,2)</f>
        <v>0.13</v>
      </c>
    </row>
    <row r="2913" spans="1:11" ht="18" customHeight="1" x14ac:dyDescent="0.25">
      <c r="A2913" s="9"/>
      <c r="B2913" s="9"/>
      <c r="C2913" s="9"/>
      <c r="D2913" s="9"/>
      <c r="E2913" s="9"/>
      <c r="F2913" s="9"/>
      <c r="G2913" s="91" t="s">
        <v>3912</v>
      </c>
      <c r="H2913" s="91"/>
      <c r="I2913" s="91"/>
      <c r="J2913" s="91"/>
      <c r="K2913" s="28">
        <f>SUM(K2912:K2912)</f>
        <v>0.13</v>
      </c>
    </row>
    <row r="2914" spans="1:11" ht="15" customHeight="1" x14ac:dyDescent="0.25">
      <c r="A2914" s="9"/>
      <c r="B2914" s="9"/>
      <c r="C2914" s="9"/>
      <c r="D2914" s="9"/>
      <c r="E2914" s="9"/>
      <c r="F2914" s="9"/>
      <c r="G2914" s="92" t="s">
        <v>3913</v>
      </c>
      <c r="H2914" s="92"/>
      <c r="I2914" s="92"/>
      <c r="J2914" s="92"/>
      <c r="K2914" s="29">
        <f>ROUND(SUM(K2910,K2913),2)</f>
        <v>0.67</v>
      </c>
    </row>
    <row r="2915" spans="1:11" ht="9.9499999999999993" customHeight="1" x14ac:dyDescent="0.25">
      <c r="A2915" s="9"/>
      <c r="B2915" s="9"/>
      <c r="C2915" s="9"/>
      <c r="D2915" s="9"/>
      <c r="E2915" s="9"/>
      <c r="F2915" s="9"/>
      <c r="G2915" s="100"/>
      <c r="H2915" s="100"/>
      <c r="I2915" s="100"/>
      <c r="J2915" s="100"/>
      <c r="K2915" s="100"/>
    </row>
    <row r="2916" spans="1:11" ht="20.100000000000001" customHeight="1" x14ac:dyDescent="0.25">
      <c r="A2916" s="99" t="s">
        <v>2326</v>
      </c>
      <c r="B2916" s="99"/>
      <c r="C2916" s="99"/>
      <c r="D2916" s="99"/>
      <c r="E2916" s="99"/>
      <c r="F2916" s="99"/>
      <c r="G2916" s="99"/>
      <c r="H2916" s="99"/>
      <c r="I2916" s="99"/>
      <c r="J2916" s="99"/>
      <c r="K2916" s="99"/>
    </row>
    <row r="2917" spans="1:11" ht="15" customHeight="1" x14ac:dyDescent="0.25">
      <c r="A2917" s="93" t="s">
        <v>3916</v>
      </c>
      <c r="B2917" s="93"/>
      <c r="C2917" s="93"/>
      <c r="D2917" s="94" t="s">
        <v>3</v>
      </c>
      <c r="E2917" s="94"/>
      <c r="F2917" s="23" t="s">
        <v>4</v>
      </c>
      <c r="G2917" s="94" t="s">
        <v>3894</v>
      </c>
      <c r="H2917" s="94"/>
      <c r="I2917" s="94" t="s">
        <v>3895</v>
      </c>
      <c r="J2917" s="94"/>
      <c r="K2917" s="23" t="s">
        <v>3896</v>
      </c>
    </row>
    <row r="2918" spans="1:11" ht="29.1" customHeight="1" x14ac:dyDescent="0.25">
      <c r="A2918" s="24" t="s">
        <v>3957</v>
      </c>
      <c r="B2918" s="95" t="s">
        <v>3958</v>
      </c>
      <c r="C2918" s="95"/>
      <c r="D2918" s="96" t="s">
        <v>20</v>
      </c>
      <c r="E2918" s="96"/>
      <c r="F2918" s="24" t="s">
        <v>3936</v>
      </c>
      <c r="G2918" s="97">
        <v>1.95E-2</v>
      </c>
      <c r="H2918" s="97"/>
      <c r="I2918" s="98">
        <v>75.540000000000006</v>
      </c>
      <c r="J2918" s="98"/>
      <c r="K2918" s="27">
        <f>TRUNC(TRUNC(G2918,8)*I2918,2)</f>
        <v>1.47</v>
      </c>
    </row>
    <row r="2919" spans="1:11" ht="29.1" customHeight="1" x14ac:dyDescent="0.25">
      <c r="A2919" s="24" t="s">
        <v>3959</v>
      </c>
      <c r="B2919" s="95" t="s">
        <v>3960</v>
      </c>
      <c r="C2919" s="95"/>
      <c r="D2919" s="96" t="s">
        <v>20</v>
      </c>
      <c r="E2919" s="96"/>
      <c r="F2919" s="24" t="s">
        <v>30</v>
      </c>
      <c r="G2919" s="97">
        <v>1.15E-2</v>
      </c>
      <c r="H2919" s="97"/>
      <c r="I2919" s="98">
        <v>198.53</v>
      </c>
      <c r="J2919" s="98"/>
      <c r="K2919" s="27">
        <f>TRUNC(TRUNC(G2919,8)*I2919,2)</f>
        <v>2.2799999999999998</v>
      </c>
    </row>
    <row r="2920" spans="1:11" ht="18" customHeight="1" x14ac:dyDescent="0.25">
      <c r="A2920" s="9"/>
      <c r="B2920" s="9"/>
      <c r="C2920" s="9"/>
      <c r="D2920" s="9"/>
      <c r="E2920" s="9"/>
      <c r="F2920" s="9"/>
      <c r="G2920" s="91" t="s">
        <v>3919</v>
      </c>
      <c r="H2920" s="91"/>
      <c r="I2920" s="91"/>
      <c r="J2920" s="91"/>
      <c r="K2920" s="28">
        <f>SUM(K2918:K2919)</f>
        <v>3.75</v>
      </c>
    </row>
    <row r="2921" spans="1:11" ht="15" customHeight="1" x14ac:dyDescent="0.25">
      <c r="A2921" s="93" t="s">
        <v>3907</v>
      </c>
      <c r="B2921" s="93"/>
      <c r="C2921" s="93"/>
      <c r="D2921" s="94" t="s">
        <v>3</v>
      </c>
      <c r="E2921" s="94"/>
      <c r="F2921" s="23" t="s">
        <v>4</v>
      </c>
      <c r="G2921" s="94" t="s">
        <v>3894</v>
      </c>
      <c r="H2921" s="94"/>
      <c r="I2921" s="94" t="s">
        <v>3895</v>
      </c>
      <c r="J2921" s="94"/>
      <c r="K2921" s="23" t="s">
        <v>3896</v>
      </c>
    </row>
    <row r="2922" spans="1:11" ht="15" customHeight="1" x14ac:dyDescent="0.25">
      <c r="A2922" s="24" t="s">
        <v>3910</v>
      </c>
      <c r="B2922" s="95" t="s">
        <v>3911</v>
      </c>
      <c r="C2922" s="95"/>
      <c r="D2922" s="96" t="s">
        <v>20</v>
      </c>
      <c r="E2922" s="96"/>
      <c r="F2922" s="24" t="s">
        <v>2056</v>
      </c>
      <c r="G2922" s="97">
        <v>3.1E-2</v>
      </c>
      <c r="H2922" s="97"/>
      <c r="I2922" s="98">
        <v>24.94</v>
      </c>
      <c r="J2922" s="98"/>
      <c r="K2922" s="27">
        <f>TRUNC(TRUNC(G2922,8)*I2922,2)</f>
        <v>0.77</v>
      </c>
    </row>
    <row r="2923" spans="1:11" ht="18" customHeight="1" x14ac:dyDescent="0.25">
      <c r="A2923" s="9"/>
      <c r="B2923" s="9"/>
      <c r="C2923" s="9"/>
      <c r="D2923" s="9"/>
      <c r="E2923" s="9"/>
      <c r="F2923" s="9"/>
      <c r="G2923" s="91" t="s">
        <v>3912</v>
      </c>
      <c r="H2923" s="91"/>
      <c r="I2923" s="91"/>
      <c r="J2923" s="91"/>
      <c r="K2923" s="28">
        <f>SUM(K2922:K2922)</f>
        <v>0.77</v>
      </c>
    </row>
    <row r="2924" spans="1:11" ht="15" customHeight="1" x14ac:dyDescent="0.25">
      <c r="A2924" s="9"/>
      <c r="B2924" s="9"/>
      <c r="C2924" s="9"/>
      <c r="D2924" s="9"/>
      <c r="E2924" s="9"/>
      <c r="F2924" s="9"/>
      <c r="G2924" s="92" t="s">
        <v>3913</v>
      </c>
      <c r="H2924" s="92"/>
      <c r="I2924" s="92"/>
      <c r="J2924" s="92"/>
      <c r="K2924" s="29">
        <f>ROUND(SUM(K2920,K2923),2)</f>
        <v>4.5199999999999996</v>
      </c>
    </row>
    <row r="2925" spans="1:11" ht="9.9499999999999993" customHeight="1" x14ac:dyDescent="0.25">
      <c r="A2925" s="9"/>
      <c r="B2925" s="9"/>
      <c r="C2925" s="9"/>
      <c r="D2925" s="9"/>
      <c r="E2925" s="9"/>
      <c r="F2925" s="9"/>
      <c r="G2925" s="100"/>
      <c r="H2925" s="100"/>
      <c r="I2925" s="100"/>
      <c r="J2925" s="100"/>
      <c r="K2925" s="100"/>
    </row>
    <row r="2926" spans="1:11" ht="20.100000000000001" customHeight="1" x14ac:dyDescent="0.25">
      <c r="A2926" s="99" t="s">
        <v>2327</v>
      </c>
      <c r="B2926" s="99"/>
      <c r="C2926" s="99"/>
      <c r="D2926" s="99"/>
      <c r="E2926" s="99"/>
      <c r="F2926" s="99"/>
      <c r="G2926" s="99"/>
      <c r="H2926" s="99"/>
      <c r="I2926" s="99"/>
      <c r="J2926" s="99"/>
      <c r="K2926" s="99"/>
    </row>
    <row r="2927" spans="1:11" ht="15" customHeight="1" x14ac:dyDescent="0.25">
      <c r="A2927" s="93" t="s">
        <v>3916</v>
      </c>
      <c r="B2927" s="93"/>
      <c r="C2927" s="93"/>
      <c r="D2927" s="94" t="s">
        <v>3</v>
      </c>
      <c r="E2927" s="94"/>
      <c r="F2927" s="23" t="s">
        <v>4</v>
      </c>
      <c r="G2927" s="94" t="s">
        <v>3894</v>
      </c>
      <c r="H2927" s="94"/>
      <c r="I2927" s="94" t="s">
        <v>3895</v>
      </c>
      <c r="J2927" s="94"/>
      <c r="K2927" s="23" t="s">
        <v>3896</v>
      </c>
    </row>
    <row r="2928" spans="1:11" ht="29.1" customHeight="1" x14ac:dyDescent="0.25">
      <c r="A2928" s="24" t="s">
        <v>3963</v>
      </c>
      <c r="B2928" s="95" t="s">
        <v>3964</v>
      </c>
      <c r="C2928" s="95"/>
      <c r="D2928" s="96" t="s">
        <v>20</v>
      </c>
      <c r="E2928" s="96"/>
      <c r="F2928" s="24" t="s">
        <v>3936</v>
      </c>
      <c r="G2928" s="97">
        <v>0.86950000000000005</v>
      </c>
      <c r="H2928" s="97"/>
      <c r="I2928" s="98">
        <v>8.9</v>
      </c>
      <c r="J2928" s="98"/>
      <c r="K2928" s="27">
        <f>TRUNC(TRUNC(G2928,8)*I2928,2)</f>
        <v>7.73</v>
      </c>
    </row>
    <row r="2929" spans="1:11" ht="29.1" customHeight="1" x14ac:dyDescent="0.25">
      <c r="A2929" s="24" t="s">
        <v>3965</v>
      </c>
      <c r="B2929" s="95" t="s">
        <v>3966</v>
      </c>
      <c r="C2929" s="95"/>
      <c r="D2929" s="96" t="s">
        <v>20</v>
      </c>
      <c r="E2929" s="96"/>
      <c r="F2929" s="24" t="s">
        <v>30</v>
      </c>
      <c r="G2929" s="97">
        <v>1.137</v>
      </c>
      <c r="H2929" s="97"/>
      <c r="I2929" s="98">
        <v>32.76</v>
      </c>
      <c r="J2929" s="98"/>
      <c r="K2929" s="27">
        <f>TRUNC(TRUNC(G2929,8)*I2929,2)</f>
        <v>37.24</v>
      </c>
    </row>
    <row r="2930" spans="1:11" ht="21" customHeight="1" x14ac:dyDescent="0.25">
      <c r="A2930" s="24" t="s">
        <v>3967</v>
      </c>
      <c r="B2930" s="95" t="s">
        <v>3968</v>
      </c>
      <c r="C2930" s="95"/>
      <c r="D2930" s="96" t="s">
        <v>20</v>
      </c>
      <c r="E2930" s="96"/>
      <c r="F2930" s="24" t="s">
        <v>3936</v>
      </c>
      <c r="G2930" s="97">
        <v>0.86950000000000005</v>
      </c>
      <c r="H2930" s="97"/>
      <c r="I2930" s="98">
        <v>27.59</v>
      </c>
      <c r="J2930" s="98"/>
      <c r="K2930" s="27">
        <f>TRUNC(TRUNC(G2930,8)*I2930,2)</f>
        <v>23.98</v>
      </c>
    </row>
    <row r="2931" spans="1:11" ht="21" customHeight="1" x14ac:dyDescent="0.25">
      <c r="A2931" s="24" t="s">
        <v>3969</v>
      </c>
      <c r="B2931" s="95" t="s">
        <v>3970</v>
      </c>
      <c r="C2931" s="95"/>
      <c r="D2931" s="96" t="s">
        <v>20</v>
      </c>
      <c r="E2931" s="96"/>
      <c r="F2931" s="24" t="s">
        <v>30</v>
      </c>
      <c r="G2931" s="97">
        <v>1.137</v>
      </c>
      <c r="H2931" s="97"/>
      <c r="I2931" s="98">
        <v>28.09</v>
      </c>
      <c r="J2931" s="98"/>
      <c r="K2931" s="27">
        <f>TRUNC(TRUNC(G2931,8)*I2931,2)</f>
        <v>31.93</v>
      </c>
    </row>
    <row r="2932" spans="1:11" ht="18" customHeight="1" x14ac:dyDescent="0.25">
      <c r="A2932" s="9"/>
      <c r="B2932" s="9"/>
      <c r="C2932" s="9"/>
      <c r="D2932" s="9"/>
      <c r="E2932" s="9"/>
      <c r="F2932" s="9"/>
      <c r="G2932" s="91" t="s">
        <v>3919</v>
      </c>
      <c r="H2932" s="91"/>
      <c r="I2932" s="91"/>
      <c r="J2932" s="91"/>
      <c r="K2932" s="28">
        <f>SUM(K2928:K2931)</f>
        <v>100.88</v>
      </c>
    </row>
    <row r="2933" spans="1:11" ht="15" customHeight="1" x14ac:dyDescent="0.25">
      <c r="A2933" s="93" t="s">
        <v>3907</v>
      </c>
      <c r="B2933" s="93"/>
      <c r="C2933" s="93"/>
      <c r="D2933" s="94" t="s">
        <v>3</v>
      </c>
      <c r="E2933" s="94"/>
      <c r="F2933" s="23" t="s">
        <v>4</v>
      </c>
      <c r="G2933" s="94" t="s">
        <v>3894</v>
      </c>
      <c r="H2933" s="94"/>
      <c r="I2933" s="94" t="s">
        <v>3895</v>
      </c>
      <c r="J2933" s="94"/>
      <c r="K2933" s="23" t="s">
        <v>3896</v>
      </c>
    </row>
    <row r="2934" spans="1:11" ht="15" customHeight="1" x14ac:dyDescent="0.25">
      <c r="A2934" s="24" t="s">
        <v>3971</v>
      </c>
      <c r="B2934" s="95" t="s">
        <v>3972</v>
      </c>
      <c r="C2934" s="95"/>
      <c r="D2934" s="96" t="s">
        <v>20</v>
      </c>
      <c r="E2934" s="96"/>
      <c r="F2934" s="24" t="s">
        <v>2056</v>
      </c>
      <c r="G2934" s="97">
        <v>7.22E-2</v>
      </c>
      <c r="H2934" s="97"/>
      <c r="I2934" s="98">
        <v>32.69</v>
      </c>
      <c r="J2934" s="98"/>
      <c r="K2934" s="27">
        <f>TRUNC(TRUNC(G2934,8)*I2934,2)</f>
        <v>2.36</v>
      </c>
    </row>
    <row r="2935" spans="1:11" ht="15" customHeight="1" x14ac:dyDescent="0.25">
      <c r="A2935" s="24" t="s">
        <v>3910</v>
      </c>
      <c r="B2935" s="95" t="s">
        <v>3911</v>
      </c>
      <c r="C2935" s="95"/>
      <c r="D2935" s="96" t="s">
        <v>20</v>
      </c>
      <c r="E2935" s="96"/>
      <c r="F2935" s="24" t="s">
        <v>2056</v>
      </c>
      <c r="G2935" s="97">
        <v>0.44790000000000002</v>
      </c>
      <c r="H2935" s="97"/>
      <c r="I2935" s="98">
        <v>24.94</v>
      </c>
      <c r="J2935" s="98"/>
      <c r="K2935" s="27">
        <f>TRUNC(TRUNC(G2935,8)*I2935,2)</f>
        <v>11.17</v>
      </c>
    </row>
    <row r="2936" spans="1:11" ht="18" customHeight="1" x14ac:dyDescent="0.25">
      <c r="A2936" s="9"/>
      <c r="B2936" s="9"/>
      <c r="C2936" s="9"/>
      <c r="D2936" s="9"/>
      <c r="E2936" s="9"/>
      <c r="F2936" s="9"/>
      <c r="G2936" s="91" t="s">
        <v>3912</v>
      </c>
      <c r="H2936" s="91"/>
      <c r="I2936" s="91"/>
      <c r="J2936" s="91"/>
      <c r="K2936" s="28">
        <f>SUM(K2934:K2935)</f>
        <v>13.53</v>
      </c>
    </row>
    <row r="2937" spans="1:11" ht="15" customHeight="1" x14ac:dyDescent="0.25">
      <c r="A2937" s="9"/>
      <c r="B2937" s="9"/>
      <c r="C2937" s="9"/>
      <c r="D2937" s="9"/>
      <c r="E2937" s="9"/>
      <c r="F2937" s="9"/>
      <c r="G2937" s="92" t="s">
        <v>3913</v>
      </c>
      <c r="H2937" s="92"/>
      <c r="I2937" s="92"/>
      <c r="J2937" s="92"/>
      <c r="K2937" s="29">
        <f>ROUND(SUM(K2932,K2936),2)</f>
        <v>114.41</v>
      </c>
    </row>
    <row r="2938" spans="1:11" ht="9.9499999999999993" customHeight="1" x14ac:dyDescent="0.25">
      <c r="A2938" s="9"/>
      <c r="B2938" s="9"/>
      <c r="C2938" s="9"/>
      <c r="D2938" s="9"/>
      <c r="E2938" s="9"/>
      <c r="F2938" s="9"/>
      <c r="G2938" s="100"/>
      <c r="H2938" s="100"/>
      <c r="I2938" s="100"/>
      <c r="J2938" s="100"/>
      <c r="K2938" s="100"/>
    </row>
    <row r="2939" spans="1:11" ht="20.100000000000001" customHeight="1" x14ac:dyDescent="0.25">
      <c r="A2939" s="99" t="s">
        <v>2328</v>
      </c>
      <c r="B2939" s="99"/>
      <c r="C2939" s="99"/>
      <c r="D2939" s="99"/>
      <c r="E2939" s="99"/>
      <c r="F2939" s="99"/>
      <c r="G2939" s="99"/>
      <c r="H2939" s="99"/>
      <c r="I2939" s="99"/>
      <c r="J2939" s="99"/>
      <c r="K2939" s="99"/>
    </row>
    <row r="2940" spans="1:11" ht="15" customHeight="1" x14ac:dyDescent="0.25">
      <c r="A2940" s="93" t="s">
        <v>3916</v>
      </c>
      <c r="B2940" s="93"/>
      <c r="C2940" s="93"/>
      <c r="D2940" s="94" t="s">
        <v>3</v>
      </c>
      <c r="E2940" s="94"/>
      <c r="F2940" s="23" t="s">
        <v>4</v>
      </c>
      <c r="G2940" s="94" t="s">
        <v>3894</v>
      </c>
      <c r="H2940" s="94"/>
      <c r="I2940" s="94" t="s">
        <v>3895</v>
      </c>
      <c r="J2940" s="94"/>
      <c r="K2940" s="23" t="s">
        <v>3896</v>
      </c>
    </row>
    <row r="2941" spans="1:11" ht="38.1" customHeight="1" x14ac:dyDescent="0.25">
      <c r="A2941" s="24" t="s">
        <v>3973</v>
      </c>
      <c r="B2941" s="95" t="s">
        <v>3974</v>
      </c>
      <c r="C2941" s="95"/>
      <c r="D2941" s="96" t="s">
        <v>20</v>
      </c>
      <c r="E2941" s="96"/>
      <c r="F2941" s="24" t="s">
        <v>3936</v>
      </c>
      <c r="G2941" s="97">
        <v>6.3E-3</v>
      </c>
      <c r="H2941" s="97"/>
      <c r="I2941" s="98">
        <v>94.61</v>
      </c>
      <c r="J2941" s="98"/>
      <c r="K2941" s="27">
        <f>TRUNC(TRUNC(G2941,8)*I2941,2)</f>
        <v>0.59</v>
      </c>
    </row>
    <row r="2942" spans="1:11" ht="38.1" customHeight="1" x14ac:dyDescent="0.25">
      <c r="A2942" s="24" t="s">
        <v>3975</v>
      </c>
      <c r="B2942" s="95" t="s">
        <v>3976</v>
      </c>
      <c r="C2942" s="95"/>
      <c r="D2942" s="96" t="s">
        <v>20</v>
      </c>
      <c r="E2942" s="96"/>
      <c r="F2942" s="24" t="s">
        <v>30</v>
      </c>
      <c r="G2942" s="97">
        <v>1.0200000000000001E-2</v>
      </c>
      <c r="H2942" s="97"/>
      <c r="I2942" s="98">
        <v>370.94</v>
      </c>
      <c r="J2942" s="98"/>
      <c r="K2942" s="27">
        <f>TRUNC(TRUNC(G2942,8)*I2942,2)</f>
        <v>3.78</v>
      </c>
    </row>
    <row r="2943" spans="1:11" ht="29.1" customHeight="1" x14ac:dyDescent="0.25">
      <c r="A2943" s="24" t="s">
        <v>3977</v>
      </c>
      <c r="B2943" s="95" t="s">
        <v>3978</v>
      </c>
      <c r="C2943" s="95"/>
      <c r="D2943" s="96" t="s">
        <v>20</v>
      </c>
      <c r="E2943" s="96"/>
      <c r="F2943" s="24" t="s">
        <v>3936</v>
      </c>
      <c r="G2943" s="97">
        <v>4.8999999999999998E-3</v>
      </c>
      <c r="H2943" s="97"/>
      <c r="I2943" s="98">
        <v>74.180000000000007</v>
      </c>
      <c r="J2943" s="98"/>
      <c r="K2943" s="27">
        <f>TRUNC(TRUNC(G2943,8)*I2943,2)</f>
        <v>0.36</v>
      </c>
    </row>
    <row r="2944" spans="1:11" ht="29.1" customHeight="1" x14ac:dyDescent="0.25">
      <c r="A2944" s="24" t="s">
        <v>3979</v>
      </c>
      <c r="B2944" s="95" t="s">
        <v>3980</v>
      </c>
      <c r="C2944" s="95"/>
      <c r="D2944" s="96" t="s">
        <v>20</v>
      </c>
      <c r="E2944" s="96"/>
      <c r="F2944" s="24" t="s">
        <v>30</v>
      </c>
      <c r="G2944" s="97">
        <v>5.5999999999999999E-3</v>
      </c>
      <c r="H2944" s="97"/>
      <c r="I2944" s="98">
        <v>166.79</v>
      </c>
      <c r="J2944" s="98"/>
      <c r="K2944" s="27">
        <f>TRUNC(TRUNC(G2944,8)*I2944,2)</f>
        <v>0.93</v>
      </c>
    </row>
    <row r="2945" spans="1:11" ht="18" customHeight="1" x14ac:dyDescent="0.25">
      <c r="A2945" s="9"/>
      <c r="B2945" s="9"/>
      <c r="C2945" s="9"/>
      <c r="D2945" s="9"/>
      <c r="E2945" s="9"/>
      <c r="F2945" s="9"/>
      <c r="G2945" s="91" t="s">
        <v>3919</v>
      </c>
      <c r="H2945" s="91"/>
      <c r="I2945" s="91"/>
      <c r="J2945" s="91"/>
      <c r="K2945" s="28">
        <f>SUM(K2941:K2944)</f>
        <v>5.66</v>
      </c>
    </row>
    <row r="2946" spans="1:11" ht="15" customHeight="1" x14ac:dyDescent="0.25">
      <c r="A2946" s="9"/>
      <c r="B2946" s="9"/>
      <c r="C2946" s="9"/>
      <c r="D2946" s="9"/>
      <c r="E2946" s="9"/>
      <c r="F2946" s="9"/>
      <c r="G2946" s="92" t="s">
        <v>3913</v>
      </c>
      <c r="H2946" s="92"/>
      <c r="I2946" s="92"/>
      <c r="J2946" s="92"/>
      <c r="K2946" s="29">
        <f>ROUND(SUM(K2945),2)</f>
        <v>5.66</v>
      </c>
    </row>
    <row r="2947" spans="1:11" ht="9.9499999999999993" customHeight="1" x14ac:dyDescent="0.25">
      <c r="A2947" s="9"/>
      <c r="B2947" s="9"/>
      <c r="C2947" s="9"/>
      <c r="D2947" s="9"/>
      <c r="E2947" s="9"/>
      <c r="F2947" s="9"/>
      <c r="G2947" s="100"/>
      <c r="H2947" s="100"/>
      <c r="I2947" s="100"/>
      <c r="J2947" s="100"/>
      <c r="K2947" s="100"/>
    </row>
    <row r="2948" spans="1:11" ht="20.100000000000001" customHeight="1" x14ac:dyDescent="0.25">
      <c r="A2948" s="99" t="s">
        <v>2329</v>
      </c>
      <c r="B2948" s="99"/>
      <c r="C2948" s="99"/>
      <c r="D2948" s="99"/>
      <c r="E2948" s="99"/>
      <c r="F2948" s="99"/>
      <c r="G2948" s="99"/>
      <c r="H2948" s="99"/>
      <c r="I2948" s="99"/>
      <c r="J2948" s="99"/>
      <c r="K2948" s="99"/>
    </row>
    <row r="2949" spans="1:11" ht="15" customHeight="1" x14ac:dyDescent="0.25">
      <c r="A2949" s="93" t="s">
        <v>3916</v>
      </c>
      <c r="B2949" s="93"/>
      <c r="C2949" s="93"/>
      <c r="D2949" s="94" t="s">
        <v>3</v>
      </c>
      <c r="E2949" s="94"/>
      <c r="F2949" s="23" t="s">
        <v>4</v>
      </c>
      <c r="G2949" s="94" t="s">
        <v>3894</v>
      </c>
      <c r="H2949" s="94"/>
      <c r="I2949" s="94" t="s">
        <v>3895</v>
      </c>
      <c r="J2949" s="94"/>
      <c r="K2949" s="23" t="s">
        <v>3896</v>
      </c>
    </row>
    <row r="2950" spans="1:11" ht="38.1" customHeight="1" x14ac:dyDescent="0.25">
      <c r="A2950" s="24" t="s">
        <v>3973</v>
      </c>
      <c r="B2950" s="95" t="s">
        <v>3974</v>
      </c>
      <c r="C2950" s="95"/>
      <c r="D2950" s="96" t="s">
        <v>20</v>
      </c>
      <c r="E2950" s="96"/>
      <c r="F2950" s="24" t="s">
        <v>3936</v>
      </c>
      <c r="G2950" s="97">
        <v>1.2999999999999999E-3</v>
      </c>
      <c r="H2950" s="97"/>
      <c r="I2950" s="98">
        <v>94.61</v>
      </c>
      <c r="J2950" s="98"/>
      <c r="K2950" s="27">
        <f>TRUNC(TRUNC(G2950,8)*I2950,2)</f>
        <v>0.12</v>
      </c>
    </row>
    <row r="2951" spans="1:11" ht="38.1" customHeight="1" x14ac:dyDescent="0.25">
      <c r="A2951" s="24" t="s">
        <v>3975</v>
      </c>
      <c r="B2951" s="95" t="s">
        <v>3976</v>
      </c>
      <c r="C2951" s="95"/>
      <c r="D2951" s="96" t="s">
        <v>20</v>
      </c>
      <c r="E2951" s="96"/>
      <c r="F2951" s="24" t="s">
        <v>30</v>
      </c>
      <c r="G2951" s="97">
        <v>3.0999999999999999E-3</v>
      </c>
      <c r="H2951" s="97"/>
      <c r="I2951" s="98">
        <v>370.94</v>
      </c>
      <c r="J2951" s="98"/>
      <c r="K2951" s="27">
        <f>TRUNC(TRUNC(G2951,8)*I2951,2)</f>
        <v>1.1399999999999999</v>
      </c>
    </row>
    <row r="2952" spans="1:11" ht="18" customHeight="1" x14ac:dyDescent="0.25">
      <c r="A2952" s="9"/>
      <c r="B2952" s="9"/>
      <c r="C2952" s="9"/>
      <c r="D2952" s="9"/>
      <c r="E2952" s="9"/>
      <c r="F2952" s="9"/>
      <c r="G2952" s="91" t="s">
        <v>3919</v>
      </c>
      <c r="H2952" s="91"/>
      <c r="I2952" s="91"/>
      <c r="J2952" s="91"/>
      <c r="K2952" s="28">
        <f>SUM(K2950:K2951)</f>
        <v>1.2599999999999998</v>
      </c>
    </row>
    <row r="2953" spans="1:11" ht="15" customHeight="1" x14ac:dyDescent="0.25">
      <c r="A2953" s="9"/>
      <c r="B2953" s="9"/>
      <c r="C2953" s="9"/>
      <c r="D2953" s="9"/>
      <c r="E2953" s="9"/>
      <c r="F2953" s="9"/>
      <c r="G2953" s="92" t="s">
        <v>3913</v>
      </c>
      <c r="H2953" s="92"/>
      <c r="I2953" s="92"/>
      <c r="J2953" s="92"/>
      <c r="K2953" s="29">
        <f>ROUND(SUM(K2952),2)</f>
        <v>1.26</v>
      </c>
    </row>
    <row r="2954" spans="1:11" ht="9.9499999999999993" customHeight="1" x14ac:dyDescent="0.25">
      <c r="A2954" s="9"/>
      <c r="B2954" s="9"/>
      <c r="C2954" s="9"/>
      <c r="D2954" s="9"/>
      <c r="E2954" s="9"/>
      <c r="F2954" s="9"/>
      <c r="G2954" s="100"/>
      <c r="H2954" s="100"/>
      <c r="I2954" s="100"/>
      <c r="J2954" s="100"/>
      <c r="K2954" s="100"/>
    </row>
    <row r="2955" spans="1:11" ht="20.100000000000001" customHeight="1" x14ac:dyDescent="0.25">
      <c r="A2955" s="99" t="s">
        <v>2330</v>
      </c>
      <c r="B2955" s="99"/>
      <c r="C2955" s="99"/>
      <c r="D2955" s="99"/>
      <c r="E2955" s="99"/>
      <c r="F2955" s="99"/>
      <c r="G2955" s="99"/>
      <c r="H2955" s="99"/>
      <c r="I2955" s="99"/>
      <c r="J2955" s="99"/>
      <c r="K2955" s="99"/>
    </row>
    <row r="2956" spans="1:11" ht="15" customHeight="1" x14ac:dyDescent="0.25">
      <c r="A2956" s="93" t="s">
        <v>3916</v>
      </c>
      <c r="B2956" s="93"/>
      <c r="C2956" s="93"/>
      <c r="D2956" s="94" t="s">
        <v>3</v>
      </c>
      <c r="E2956" s="94"/>
      <c r="F2956" s="23" t="s">
        <v>4</v>
      </c>
      <c r="G2956" s="94" t="s">
        <v>3894</v>
      </c>
      <c r="H2956" s="94"/>
      <c r="I2956" s="94" t="s">
        <v>3895</v>
      </c>
      <c r="J2956" s="94"/>
      <c r="K2956" s="23" t="s">
        <v>3896</v>
      </c>
    </row>
    <row r="2957" spans="1:11" ht="38.1" customHeight="1" x14ac:dyDescent="0.25">
      <c r="A2957" s="24" t="s">
        <v>3973</v>
      </c>
      <c r="B2957" s="95" t="s">
        <v>3974</v>
      </c>
      <c r="C2957" s="95"/>
      <c r="D2957" s="96" t="s">
        <v>20</v>
      </c>
      <c r="E2957" s="96"/>
      <c r="F2957" s="24" t="s">
        <v>3936</v>
      </c>
      <c r="G2957" s="97">
        <v>5.0000000000000001E-4</v>
      </c>
      <c r="H2957" s="97"/>
      <c r="I2957" s="98">
        <v>94.61</v>
      </c>
      <c r="J2957" s="98"/>
      <c r="K2957" s="27">
        <f>TRUNC(TRUNC(G2957,8)*I2957,2)</f>
        <v>0.04</v>
      </c>
    </row>
    <row r="2958" spans="1:11" ht="38.1" customHeight="1" x14ac:dyDescent="0.25">
      <c r="A2958" s="24" t="s">
        <v>3975</v>
      </c>
      <c r="B2958" s="95" t="s">
        <v>3976</v>
      </c>
      <c r="C2958" s="95"/>
      <c r="D2958" s="96" t="s">
        <v>20</v>
      </c>
      <c r="E2958" s="96"/>
      <c r="F2958" s="24" t="s">
        <v>30</v>
      </c>
      <c r="G2958" s="97">
        <v>1.1999999999999999E-3</v>
      </c>
      <c r="H2958" s="97"/>
      <c r="I2958" s="98">
        <v>370.94</v>
      </c>
      <c r="J2958" s="98"/>
      <c r="K2958" s="27">
        <f>TRUNC(TRUNC(G2958,8)*I2958,2)</f>
        <v>0.44</v>
      </c>
    </row>
    <row r="2959" spans="1:11" ht="18" customHeight="1" x14ac:dyDescent="0.25">
      <c r="A2959" s="9"/>
      <c r="B2959" s="9"/>
      <c r="C2959" s="9"/>
      <c r="D2959" s="9"/>
      <c r="E2959" s="9"/>
      <c r="F2959" s="9"/>
      <c r="G2959" s="91" t="s">
        <v>3919</v>
      </c>
      <c r="H2959" s="91"/>
      <c r="I2959" s="91"/>
      <c r="J2959" s="91"/>
      <c r="K2959" s="28">
        <f>SUM(K2957:K2958)</f>
        <v>0.48</v>
      </c>
    </row>
    <row r="2960" spans="1:11" ht="15" customHeight="1" x14ac:dyDescent="0.25">
      <c r="A2960" s="9"/>
      <c r="B2960" s="9"/>
      <c r="C2960" s="9"/>
      <c r="D2960" s="9"/>
      <c r="E2960" s="9"/>
      <c r="F2960" s="9"/>
      <c r="G2960" s="92" t="s">
        <v>3913</v>
      </c>
      <c r="H2960" s="92"/>
      <c r="I2960" s="92"/>
      <c r="J2960" s="92"/>
      <c r="K2960" s="29">
        <f>ROUND(SUM(K2959),2)</f>
        <v>0.48</v>
      </c>
    </row>
    <row r="2961" spans="1:11" ht="9.9499999999999993" customHeight="1" x14ac:dyDescent="0.25">
      <c r="A2961" s="9"/>
      <c r="B2961" s="9"/>
      <c r="C2961" s="9"/>
      <c r="D2961" s="9"/>
      <c r="E2961" s="9"/>
      <c r="F2961" s="9"/>
      <c r="G2961" s="100"/>
      <c r="H2961" s="100"/>
      <c r="I2961" s="100"/>
      <c r="J2961" s="100"/>
      <c r="K2961" s="100"/>
    </row>
    <row r="2962" spans="1:11" ht="20.100000000000001" customHeight="1" x14ac:dyDescent="0.25">
      <c r="A2962" s="99" t="s">
        <v>2331</v>
      </c>
      <c r="B2962" s="99"/>
      <c r="C2962" s="99"/>
      <c r="D2962" s="99"/>
      <c r="E2962" s="99"/>
      <c r="F2962" s="99"/>
      <c r="G2962" s="99"/>
      <c r="H2962" s="99"/>
      <c r="I2962" s="99"/>
      <c r="J2962" s="99"/>
      <c r="K2962" s="99"/>
    </row>
    <row r="2963" spans="1:11" ht="15" customHeight="1" x14ac:dyDescent="0.25">
      <c r="A2963" s="93" t="s">
        <v>3981</v>
      </c>
      <c r="B2963" s="93"/>
      <c r="C2963" s="93"/>
      <c r="D2963" s="94" t="s">
        <v>3</v>
      </c>
      <c r="E2963" s="94"/>
      <c r="F2963" s="23" t="s">
        <v>4</v>
      </c>
      <c r="G2963" s="94" t="s">
        <v>3894</v>
      </c>
      <c r="H2963" s="94"/>
      <c r="I2963" s="94" t="s">
        <v>3895</v>
      </c>
      <c r="J2963" s="94"/>
      <c r="K2963" s="23" t="s">
        <v>3896</v>
      </c>
    </row>
    <row r="2964" spans="1:11" ht="21" customHeight="1" x14ac:dyDescent="0.25">
      <c r="A2964" s="24" t="s">
        <v>70</v>
      </c>
      <c r="B2964" s="95" t="s">
        <v>3982</v>
      </c>
      <c r="C2964" s="95"/>
      <c r="D2964" s="96" t="s">
        <v>25</v>
      </c>
      <c r="E2964" s="96"/>
      <c r="F2964" s="24" t="s">
        <v>61</v>
      </c>
      <c r="G2964" s="97">
        <v>1</v>
      </c>
      <c r="H2964" s="97"/>
      <c r="I2964" s="98">
        <v>28.42</v>
      </c>
      <c r="J2964" s="98"/>
      <c r="K2964" s="27">
        <f>ROUND(ROUND(G2964,8)*I2964,2)</f>
        <v>28.42</v>
      </c>
    </row>
    <row r="2965" spans="1:11" ht="15" customHeight="1" x14ac:dyDescent="0.25">
      <c r="A2965" s="9"/>
      <c r="B2965" s="9"/>
      <c r="C2965" s="9"/>
      <c r="D2965" s="9"/>
      <c r="E2965" s="9"/>
      <c r="F2965" s="9"/>
      <c r="G2965" s="91" t="s">
        <v>3983</v>
      </c>
      <c r="H2965" s="91"/>
      <c r="I2965" s="91"/>
      <c r="J2965" s="91"/>
      <c r="K2965" s="28">
        <f>SUM(K2964:K2964)</f>
        <v>28.42</v>
      </c>
    </row>
    <row r="2966" spans="1:11" ht="15" customHeight="1" x14ac:dyDescent="0.25">
      <c r="A2966" s="9"/>
      <c r="B2966" s="9"/>
      <c r="C2966" s="9"/>
      <c r="D2966" s="9"/>
      <c r="E2966" s="9"/>
      <c r="F2966" s="9"/>
      <c r="G2966" s="92" t="s">
        <v>3913</v>
      </c>
      <c r="H2966" s="92"/>
      <c r="I2966" s="92"/>
      <c r="J2966" s="92"/>
      <c r="K2966" s="29">
        <f>ROUND(SUM(K2965),2)</f>
        <v>28.42</v>
      </c>
    </row>
    <row r="2967" spans="1:11" ht="9.9499999999999993" customHeight="1" x14ac:dyDescent="0.25">
      <c r="A2967" s="9"/>
      <c r="B2967" s="9"/>
      <c r="C2967" s="9"/>
      <c r="D2967" s="9"/>
      <c r="E2967" s="9"/>
      <c r="F2967" s="9"/>
      <c r="G2967" s="100"/>
      <c r="H2967" s="100"/>
      <c r="I2967" s="100"/>
      <c r="J2967" s="100"/>
      <c r="K2967" s="100"/>
    </row>
    <row r="2968" spans="1:11" ht="20.100000000000001" customHeight="1" x14ac:dyDescent="0.25">
      <c r="A2968" s="99" t="s">
        <v>2332</v>
      </c>
      <c r="B2968" s="99"/>
      <c r="C2968" s="99"/>
      <c r="D2968" s="99"/>
      <c r="E2968" s="99"/>
      <c r="F2968" s="99"/>
      <c r="G2968" s="99"/>
      <c r="H2968" s="99"/>
      <c r="I2968" s="99"/>
      <c r="J2968" s="99"/>
      <c r="K2968" s="99"/>
    </row>
    <row r="2969" spans="1:11" ht="15" customHeight="1" x14ac:dyDescent="0.25">
      <c r="A2969" s="93" t="s">
        <v>3916</v>
      </c>
      <c r="B2969" s="93"/>
      <c r="C2969" s="93"/>
      <c r="D2969" s="94" t="s">
        <v>3</v>
      </c>
      <c r="E2969" s="94"/>
      <c r="F2969" s="23" t="s">
        <v>4</v>
      </c>
      <c r="G2969" s="94" t="s">
        <v>3894</v>
      </c>
      <c r="H2969" s="94"/>
      <c r="I2969" s="94" t="s">
        <v>3895</v>
      </c>
      <c r="J2969" s="94"/>
      <c r="K2969" s="23" t="s">
        <v>3896</v>
      </c>
    </row>
    <row r="2970" spans="1:11" ht="38.1" customHeight="1" x14ac:dyDescent="0.25">
      <c r="A2970" s="24" t="s">
        <v>3973</v>
      </c>
      <c r="B2970" s="95" t="s">
        <v>3974</v>
      </c>
      <c r="C2970" s="95"/>
      <c r="D2970" s="96" t="s">
        <v>20</v>
      </c>
      <c r="E2970" s="96"/>
      <c r="F2970" s="24" t="s">
        <v>3936</v>
      </c>
      <c r="G2970" s="97">
        <v>1.2999999999999999E-3</v>
      </c>
      <c r="H2970" s="97"/>
      <c r="I2970" s="98">
        <v>94.61</v>
      </c>
      <c r="J2970" s="98"/>
      <c r="K2970" s="27">
        <f>TRUNC(TRUNC(G2970,8)*I2970,2)</f>
        <v>0.12</v>
      </c>
    </row>
    <row r="2971" spans="1:11" ht="38.1" customHeight="1" x14ac:dyDescent="0.25">
      <c r="A2971" s="24" t="s">
        <v>3975</v>
      </c>
      <c r="B2971" s="95" t="s">
        <v>3976</v>
      </c>
      <c r="C2971" s="95"/>
      <c r="D2971" s="96" t="s">
        <v>20</v>
      </c>
      <c r="E2971" s="96"/>
      <c r="F2971" s="24" t="s">
        <v>30</v>
      </c>
      <c r="G2971" s="97">
        <v>3.0999999999999999E-3</v>
      </c>
      <c r="H2971" s="97"/>
      <c r="I2971" s="98">
        <v>370.94</v>
      </c>
      <c r="J2971" s="98"/>
      <c r="K2971" s="27">
        <f>TRUNC(TRUNC(G2971,8)*I2971,2)</f>
        <v>1.1399999999999999</v>
      </c>
    </row>
    <row r="2972" spans="1:11" ht="18" customHeight="1" x14ac:dyDescent="0.25">
      <c r="A2972" s="9"/>
      <c r="B2972" s="9"/>
      <c r="C2972" s="9"/>
      <c r="D2972" s="9"/>
      <c r="E2972" s="9"/>
      <c r="F2972" s="9"/>
      <c r="G2972" s="91" t="s">
        <v>3919</v>
      </c>
      <c r="H2972" s="91"/>
      <c r="I2972" s="91"/>
      <c r="J2972" s="91"/>
      <c r="K2972" s="28">
        <f>SUM(K2970:K2971)</f>
        <v>1.2599999999999998</v>
      </c>
    </row>
    <row r="2973" spans="1:11" ht="15" customHeight="1" x14ac:dyDescent="0.25">
      <c r="A2973" s="9"/>
      <c r="B2973" s="9"/>
      <c r="C2973" s="9"/>
      <c r="D2973" s="9"/>
      <c r="E2973" s="9"/>
      <c r="F2973" s="9"/>
      <c r="G2973" s="92" t="s">
        <v>3913</v>
      </c>
      <c r="H2973" s="92"/>
      <c r="I2973" s="92"/>
      <c r="J2973" s="92"/>
      <c r="K2973" s="29">
        <f>ROUND(SUM(K2972),2)</f>
        <v>1.26</v>
      </c>
    </row>
    <row r="2974" spans="1:11" ht="9.9499999999999993" customHeight="1" x14ac:dyDescent="0.25">
      <c r="A2974" s="9"/>
      <c r="B2974" s="9"/>
      <c r="C2974" s="9"/>
      <c r="D2974" s="9"/>
      <c r="E2974" s="9"/>
      <c r="F2974" s="9"/>
      <c r="G2974" s="100"/>
      <c r="H2974" s="100"/>
      <c r="I2974" s="100"/>
      <c r="J2974" s="100"/>
      <c r="K2974" s="100"/>
    </row>
    <row r="2975" spans="1:11" ht="20.100000000000001" customHeight="1" x14ac:dyDescent="0.25">
      <c r="A2975" s="99" t="s">
        <v>2333</v>
      </c>
      <c r="B2975" s="99"/>
      <c r="C2975" s="99"/>
      <c r="D2975" s="99"/>
      <c r="E2975" s="99"/>
      <c r="F2975" s="99"/>
      <c r="G2975" s="99"/>
      <c r="H2975" s="99"/>
      <c r="I2975" s="99"/>
      <c r="J2975" s="99"/>
      <c r="K2975" s="99"/>
    </row>
    <row r="2976" spans="1:11" ht="12.95" customHeight="1" x14ac:dyDescent="0.25">
      <c r="A2976" s="107" t="s">
        <v>3984</v>
      </c>
      <c r="B2976" s="107"/>
      <c r="C2976" s="107"/>
      <c r="D2976" s="108" t="s">
        <v>3985</v>
      </c>
      <c r="E2976" s="87" t="s">
        <v>3986</v>
      </c>
      <c r="F2976" s="87"/>
      <c r="G2976" s="87" t="s">
        <v>3987</v>
      </c>
      <c r="H2976" s="87"/>
      <c r="I2976" s="87"/>
      <c r="J2976" s="87"/>
      <c r="K2976" s="87" t="s">
        <v>3988</v>
      </c>
    </row>
    <row r="2977" spans="1:11" ht="12" customHeight="1" x14ac:dyDescent="0.25">
      <c r="A2977" s="107"/>
      <c r="B2977" s="107"/>
      <c r="C2977" s="107"/>
      <c r="D2977" s="108"/>
      <c r="E2977" s="23" t="s">
        <v>3989</v>
      </c>
      <c r="F2977" s="23" t="s">
        <v>3990</v>
      </c>
      <c r="G2977" s="94" t="s">
        <v>3989</v>
      </c>
      <c r="H2977" s="94"/>
      <c r="I2977" s="94" t="s">
        <v>3990</v>
      </c>
      <c r="J2977" s="94"/>
      <c r="K2977" s="87"/>
    </row>
    <row r="2978" spans="1:11" ht="15" customHeight="1" x14ac:dyDescent="0.25">
      <c r="A2978" s="6" t="s">
        <v>3991</v>
      </c>
      <c r="B2978" s="104" t="s">
        <v>3992</v>
      </c>
      <c r="C2978" s="104"/>
      <c r="D2978" s="31">
        <v>1</v>
      </c>
      <c r="E2978" s="32">
        <v>0.34</v>
      </c>
      <c r="F2978" s="32">
        <v>0.66</v>
      </c>
      <c r="G2978" s="105">
        <v>355.46550000000002</v>
      </c>
      <c r="H2978" s="105"/>
      <c r="I2978" s="105">
        <v>95.872399999999999</v>
      </c>
      <c r="J2978" s="105"/>
      <c r="K2978" s="33">
        <f>ROUND(D2978*(ROUND(E2978*G2978,4)+ROUND(F2978*I2978,4)),4)</f>
        <v>184.13409999999999</v>
      </c>
    </row>
    <row r="2979" spans="1:11" ht="15" customHeight="1" x14ac:dyDescent="0.25">
      <c r="A2979" s="6" t="s">
        <v>3993</v>
      </c>
      <c r="B2979" s="104" t="s">
        <v>3994</v>
      </c>
      <c r="C2979" s="104"/>
      <c r="D2979" s="31">
        <v>1</v>
      </c>
      <c r="E2979" s="32">
        <v>1</v>
      </c>
      <c r="F2979" s="32">
        <v>0</v>
      </c>
      <c r="G2979" s="105">
        <v>365.3972</v>
      </c>
      <c r="H2979" s="105"/>
      <c r="I2979" s="105">
        <v>147.8879</v>
      </c>
      <c r="J2979" s="105"/>
      <c r="K2979" s="33">
        <f>ROUND(D2979*(ROUND(E2979*G2979,4)+ROUND(F2979*I2979,4)),4)</f>
        <v>365.3972</v>
      </c>
    </row>
    <row r="2980" spans="1:11" ht="15" customHeight="1" x14ac:dyDescent="0.25">
      <c r="A2980" s="6" t="s">
        <v>3995</v>
      </c>
      <c r="B2980" s="104" t="s">
        <v>3996</v>
      </c>
      <c r="C2980" s="104"/>
      <c r="D2980" s="31">
        <v>1</v>
      </c>
      <c r="E2980" s="32">
        <v>0.97</v>
      </c>
      <c r="F2980" s="32">
        <v>0.03</v>
      </c>
      <c r="G2980" s="105">
        <v>324.64210000000003</v>
      </c>
      <c r="H2980" s="105"/>
      <c r="I2980" s="105">
        <v>159.20740000000001</v>
      </c>
      <c r="J2980" s="105"/>
      <c r="K2980" s="33">
        <f>ROUND(D2980*(ROUND(E2980*G2980,4)+ROUND(F2980*I2980,4)),4)</f>
        <v>319.67899999999997</v>
      </c>
    </row>
    <row r="2981" spans="1:11" ht="15.95" customHeight="1" x14ac:dyDescent="0.25">
      <c r="A2981" s="6" t="s">
        <v>3997</v>
      </c>
      <c r="B2981" s="104" t="s">
        <v>3998</v>
      </c>
      <c r="C2981" s="104"/>
      <c r="D2981" s="31">
        <v>1</v>
      </c>
      <c r="E2981" s="32">
        <v>0.79</v>
      </c>
      <c r="F2981" s="32">
        <v>0.21</v>
      </c>
      <c r="G2981" s="105">
        <v>284.72230000000002</v>
      </c>
      <c r="H2981" s="105"/>
      <c r="I2981" s="105">
        <v>125.70480000000001</v>
      </c>
      <c r="J2981" s="105"/>
      <c r="K2981" s="33">
        <f>ROUND(D2981*(ROUND(E2981*G2981,4)+ROUND(F2981*I2981,4)),4)</f>
        <v>251.32859999999999</v>
      </c>
    </row>
    <row r="2982" spans="1:11" ht="15" customHeight="1" x14ac:dyDescent="0.25">
      <c r="A2982" s="1"/>
      <c r="B2982" s="1"/>
      <c r="C2982" s="1"/>
      <c r="D2982" s="1"/>
      <c r="E2982" s="1"/>
      <c r="F2982" s="1"/>
      <c r="G2982" s="85" t="s">
        <v>3999</v>
      </c>
      <c r="H2982" s="85"/>
      <c r="I2982" s="85"/>
      <c r="J2982" s="85"/>
      <c r="K2982" s="34">
        <f>SUM(K2977:K2981)</f>
        <v>1120.5389</v>
      </c>
    </row>
    <row r="2983" spans="1:11" ht="20.100000000000001" customHeight="1" x14ac:dyDescent="0.25">
      <c r="A2983" s="106" t="s">
        <v>4000</v>
      </c>
      <c r="B2983" s="106"/>
      <c r="C2983" s="106"/>
      <c r="D2983" s="106"/>
      <c r="E2983" s="106"/>
      <c r="F2983" s="2" t="s">
        <v>4</v>
      </c>
      <c r="G2983" s="87" t="s">
        <v>4001</v>
      </c>
      <c r="H2983" s="87"/>
      <c r="I2983" s="87" t="s">
        <v>4002</v>
      </c>
      <c r="J2983" s="87"/>
      <c r="K2983" s="2" t="s">
        <v>3988</v>
      </c>
    </row>
    <row r="2984" spans="1:11" ht="15" customHeight="1" x14ac:dyDescent="0.25">
      <c r="A2984" s="6" t="s">
        <v>4003</v>
      </c>
      <c r="B2984" s="101" t="s">
        <v>4004</v>
      </c>
      <c r="C2984" s="101"/>
      <c r="D2984" s="101"/>
      <c r="E2984" s="101"/>
      <c r="F2984" s="6" t="s">
        <v>3940</v>
      </c>
      <c r="G2984" s="114">
        <v>1</v>
      </c>
      <c r="H2984" s="114"/>
      <c r="I2984" s="115">
        <v>22.527200000000001</v>
      </c>
      <c r="J2984" s="115"/>
      <c r="K2984" s="35">
        <f>ROUND(ROUND(G2984,5)*I2984,4)</f>
        <v>22.527200000000001</v>
      </c>
    </row>
    <row r="2985" spans="1:11" ht="15" customHeight="1" x14ac:dyDescent="0.25">
      <c r="A2985" s="1"/>
      <c r="B2985" s="1"/>
      <c r="C2985" s="1"/>
      <c r="D2985" s="1"/>
      <c r="E2985" s="1"/>
      <c r="F2985" s="1"/>
      <c r="G2985" s="85" t="s">
        <v>4005</v>
      </c>
      <c r="H2985" s="85"/>
      <c r="I2985" s="85"/>
      <c r="J2985" s="85"/>
      <c r="K2985" s="36">
        <f>SUM(K2984:K2984)</f>
        <v>22.527200000000001</v>
      </c>
    </row>
    <row r="2986" spans="1:11" ht="15" customHeight="1" x14ac:dyDescent="0.25">
      <c r="A2986" s="9"/>
      <c r="B2986" s="9"/>
      <c r="C2986" s="9"/>
      <c r="D2986" s="9"/>
      <c r="E2986" s="9"/>
      <c r="F2986" s="9"/>
      <c r="G2986" s="92" t="s">
        <v>4006</v>
      </c>
      <c r="H2986" s="92"/>
      <c r="I2986" s="92"/>
      <c r="J2986" s="92"/>
      <c r="K2986" s="33">
        <f>SUM(K2982,K2985)</f>
        <v>1143.0661</v>
      </c>
    </row>
    <row r="2987" spans="1:11" ht="15" customHeight="1" x14ac:dyDescent="0.25">
      <c r="A2987" s="9"/>
      <c r="B2987" s="9"/>
      <c r="C2987" s="9"/>
      <c r="D2987" s="9"/>
      <c r="E2987" s="9"/>
      <c r="F2987" s="9"/>
      <c r="G2987" s="92" t="s">
        <v>4007</v>
      </c>
      <c r="H2987" s="92"/>
      <c r="I2987" s="92"/>
      <c r="J2987" s="92"/>
      <c r="K2987" s="37">
        <v>113.18</v>
      </c>
    </row>
    <row r="2988" spans="1:11" ht="15" customHeight="1" x14ac:dyDescent="0.25">
      <c r="A2988" s="9"/>
      <c r="B2988" s="9"/>
      <c r="C2988" s="9"/>
      <c r="D2988" s="9"/>
      <c r="E2988" s="9"/>
      <c r="F2988" s="9"/>
      <c r="G2988" s="92" t="s">
        <v>4008</v>
      </c>
      <c r="H2988" s="92"/>
      <c r="I2988" s="92"/>
      <c r="J2988" s="92"/>
      <c r="K2988" s="33">
        <f>ROUND(K2986/K2987,4)</f>
        <v>10.099500000000001</v>
      </c>
    </row>
    <row r="2989" spans="1:11" ht="15" customHeight="1" x14ac:dyDescent="0.25">
      <c r="A2989" s="9"/>
      <c r="B2989" s="9"/>
      <c r="C2989" s="9"/>
      <c r="D2989" s="9"/>
      <c r="E2989" s="9"/>
      <c r="F2989" s="9"/>
      <c r="G2989" s="92" t="s">
        <v>4009</v>
      </c>
      <c r="H2989" s="92"/>
      <c r="I2989" s="92"/>
      <c r="J2989" s="92"/>
      <c r="K2989" s="33">
        <f>ROUND(K2988*0.00746,4)</f>
        <v>7.5300000000000006E-2</v>
      </c>
    </row>
    <row r="2990" spans="1:11" ht="20.100000000000001" customHeight="1" x14ac:dyDescent="0.25">
      <c r="A2990" s="106" t="s">
        <v>4010</v>
      </c>
      <c r="B2990" s="106"/>
      <c r="C2990" s="106"/>
      <c r="D2990" s="106"/>
      <c r="E2990" s="106"/>
      <c r="F2990" s="2" t="s">
        <v>4</v>
      </c>
      <c r="G2990" s="87" t="s">
        <v>4001</v>
      </c>
      <c r="H2990" s="87"/>
      <c r="I2990" s="87" t="s">
        <v>3895</v>
      </c>
      <c r="J2990" s="87"/>
      <c r="K2990" s="2" t="s">
        <v>4011</v>
      </c>
    </row>
    <row r="2991" spans="1:11" ht="15" customHeight="1" x14ac:dyDescent="0.25">
      <c r="A2991" s="6" t="s">
        <v>4012</v>
      </c>
      <c r="B2991" s="104" t="s">
        <v>4013</v>
      </c>
      <c r="C2991" s="104"/>
      <c r="D2991" s="104"/>
      <c r="E2991" s="104"/>
      <c r="F2991" s="6" t="s">
        <v>77</v>
      </c>
      <c r="G2991" s="113">
        <v>1</v>
      </c>
      <c r="H2991" s="113"/>
      <c r="I2991" s="105">
        <v>195.03</v>
      </c>
      <c r="J2991" s="105"/>
      <c r="K2991" s="33">
        <f>ROUND(ROUND(G2991,5)*I2991,4)</f>
        <v>195.03</v>
      </c>
    </row>
    <row r="2992" spans="1:11" ht="15" customHeight="1" x14ac:dyDescent="0.25">
      <c r="A2992" s="1"/>
      <c r="B2992" s="1"/>
      <c r="C2992" s="1"/>
      <c r="D2992" s="1"/>
      <c r="E2992" s="1"/>
      <c r="F2992" s="1"/>
      <c r="G2992" s="85" t="s">
        <v>4014</v>
      </c>
      <c r="H2992" s="85"/>
      <c r="I2992" s="85"/>
      <c r="J2992" s="85"/>
      <c r="K2992" s="34">
        <f>SUM(K2991:K2991)</f>
        <v>195.03</v>
      </c>
    </row>
    <row r="2993" spans="1:11" ht="15" customHeight="1" x14ac:dyDescent="0.25">
      <c r="A2993" s="106" t="s">
        <v>4015</v>
      </c>
      <c r="B2993" s="106"/>
      <c r="C2993" s="106"/>
      <c r="D2993" s="23" t="s">
        <v>4016</v>
      </c>
      <c r="E2993" s="94" t="s">
        <v>4017</v>
      </c>
      <c r="F2993" s="94"/>
      <c r="G2993" s="94" t="s">
        <v>4001</v>
      </c>
      <c r="H2993" s="94"/>
      <c r="I2993" s="94" t="s">
        <v>3895</v>
      </c>
      <c r="J2993" s="94"/>
      <c r="K2993" s="23" t="s">
        <v>4011</v>
      </c>
    </row>
    <row r="2994" spans="1:11" ht="20.100000000000001" customHeight="1" x14ac:dyDescent="0.25">
      <c r="A2994" s="38" t="s">
        <v>4012</v>
      </c>
      <c r="B2994" s="109" t="s">
        <v>4018</v>
      </c>
      <c r="C2994" s="109"/>
      <c r="D2994" s="38" t="s">
        <v>4019</v>
      </c>
      <c r="E2994" s="110" t="s">
        <v>4020</v>
      </c>
      <c r="F2994" s="110"/>
      <c r="G2994" s="111">
        <v>2.2000000000000002</v>
      </c>
      <c r="H2994" s="111"/>
      <c r="I2994" s="112">
        <v>3.47</v>
      </c>
      <c r="J2994" s="112"/>
      <c r="K2994" s="41">
        <f>ROUND(ROUND(G2994,5)*I2994,4)</f>
        <v>7.6340000000000003</v>
      </c>
    </row>
    <row r="2995" spans="1:11" ht="15" customHeight="1" x14ac:dyDescent="0.25">
      <c r="A2995" s="1"/>
      <c r="B2995" s="1"/>
      <c r="C2995" s="1"/>
      <c r="D2995" s="1"/>
      <c r="E2995" s="1"/>
      <c r="F2995" s="1"/>
      <c r="G2995" s="85" t="s">
        <v>4021</v>
      </c>
      <c r="H2995" s="85"/>
      <c r="I2995" s="85"/>
      <c r="J2995" s="85"/>
      <c r="K2995" s="33">
        <f>SUM(K2994:K2994)</f>
        <v>7.6340000000000003</v>
      </c>
    </row>
    <row r="2996" spans="1:11" ht="12.95" customHeight="1" x14ac:dyDescent="0.25">
      <c r="A2996" s="106" t="s">
        <v>4022</v>
      </c>
      <c r="B2996" s="106"/>
      <c r="C2996" s="94" t="s">
        <v>4023</v>
      </c>
      <c r="D2996" s="94" t="s">
        <v>5</v>
      </c>
      <c r="E2996" s="94" t="s">
        <v>4024</v>
      </c>
      <c r="F2996" s="94"/>
      <c r="G2996" s="94" t="s">
        <v>4025</v>
      </c>
      <c r="H2996" s="94"/>
      <c r="I2996" s="94" t="s">
        <v>2086</v>
      </c>
      <c r="J2996" s="94"/>
      <c r="K2996" s="94" t="s">
        <v>4011</v>
      </c>
    </row>
    <row r="2997" spans="1:11" ht="12" customHeight="1" x14ac:dyDescent="0.25">
      <c r="A2997" s="106"/>
      <c r="B2997" s="106"/>
      <c r="C2997" s="94"/>
      <c r="D2997" s="94"/>
      <c r="E2997" s="23" t="s">
        <v>2092</v>
      </c>
      <c r="F2997" s="23" t="s">
        <v>4026</v>
      </c>
      <c r="G2997" s="23" t="s">
        <v>2092</v>
      </c>
      <c r="H2997" s="23" t="s">
        <v>4026</v>
      </c>
      <c r="I2997" s="23" t="s">
        <v>2092</v>
      </c>
      <c r="J2997" s="23" t="s">
        <v>4026</v>
      </c>
      <c r="K2997" s="94"/>
    </row>
    <row r="2998" spans="1:11" ht="27.95" customHeight="1" x14ac:dyDescent="0.25">
      <c r="A2998" s="38" t="s">
        <v>4012</v>
      </c>
      <c r="B2998" s="39" t="s">
        <v>4018</v>
      </c>
      <c r="C2998" s="38" t="s">
        <v>4027</v>
      </c>
      <c r="D2998" s="40">
        <v>2.2000000000000002</v>
      </c>
      <c r="E2998" s="42">
        <v>0</v>
      </c>
      <c r="F2998" s="43">
        <v>1.25</v>
      </c>
      <c r="G2998" s="42">
        <v>0</v>
      </c>
      <c r="H2998" s="43">
        <v>1</v>
      </c>
      <c r="I2998" s="42">
        <v>0</v>
      </c>
      <c r="J2998" s="43">
        <v>0.82</v>
      </c>
      <c r="K2998" s="41">
        <f>ROUND(D2998*(ROUND(E2998*F2998,4)+ROUND(G2998*H2998,4)+ROUND(I2998*J2998,4)),4)</f>
        <v>0</v>
      </c>
    </row>
    <row r="2999" spans="1:11" ht="15" customHeight="1" x14ac:dyDescent="0.25">
      <c r="A2999" s="1"/>
      <c r="B2999" s="1"/>
      <c r="C2999" s="1"/>
      <c r="D2999" s="1"/>
      <c r="E2999" s="1"/>
      <c r="F2999" s="1"/>
      <c r="G2999" s="85" t="s">
        <v>4028</v>
      </c>
      <c r="H2999" s="85"/>
      <c r="I2999" s="85"/>
      <c r="J2999" s="85"/>
      <c r="K2999" s="33">
        <f>SUM(K2997:K2998)</f>
        <v>0</v>
      </c>
    </row>
    <row r="3000" spans="1:11" ht="15" customHeight="1" x14ac:dyDescent="0.25">
      <c r="A3000" s="9"/>
      <c r="B3000" s="9"/>
      <c r="C3000" s="9"/>
      <c r="D3000" s="9"/>
      <c r="E3000" s="9"/>
      <c r="F3000" s="9"/>
      <c r="G3000" s="92" t="s">
        <v>4029</v>
      </c>
      <c r="H3000" s="92"/>
      <c r="I3000" s="92"/>
      <c r="J3000" s="92"/>
      <c r="K3000" s="33">
        <f>SUM(K2988,K2989,K2992,K2995,K2999)</f>
        <v>212.83879999999999</v>
      </c>
    </row>
    <row r="3001" spans="1:11" ht="15" customHeight="1" x14ac:dyDescent="0.25">
      <c r="A3001" s="9"/>
      <c r="B3001" s="9"/>
      <c r="C3001" s="9"/>
      <c r="D3001" s="9"/>
      <c r="E3001" s="9"/>
      <c r="F3001" s="9"/>
      <c r="G3001" s="92" t="s">
        <v>3913</v>
      </c>
      <c r="H3001" s="92"/>
      <c r="I3001" s="92"/>
      <c r="J3001" s="92"/>
      <c r="K3001" s="29">
        <f>ROUND(SUM(K3000),2)</f>
        <v>212.84</v>
      </c>
    </row>
    <row r="3002" spans="1:11" ht="9.9499999999999993" customHeight="1" x14ac:dyDescent="0.25">
      <c r="A3002" s="9"/>
      <c r="B3002" s="9"/>
      <c r="C3002" s="9"/>
      <c r="D3002" s="9"/>
      <c r="E3002" s="9"/>
      <c r="F3002" s="9"/>
      <c r="G3002" s="100"/>
      <c r="H3002" s="100"/>
      <c r="I3002" s="100"/>
      <c r="J3002" s="100"/>
      <c r="K3002" s="100"/>
    </row>
    <row r="3003" spans="1:11" ht="20.100000000000001" customHeight="1" x14ac:dyDescent="0.25">
      <c r="A3003" s="99" t="s">
        <v>2334</v>
      </c>
      <c r="B3003" s="99"/>
      <c r="C3003" s="99"/>
      <c r="D3003" s="99"/>
      <c r="E3003" s="99"/>
      <c r="F3003" s="99"/>
      <c r="G3003" s="99"/>
      <c r="H3003" s="99"/>
      <c r="I3003" s="99"/>
      <c r="J3003" s="99"/>
      <c r="K3003" s="99"/>
    </row>
    <row r="3004" spans="1:11" ht="15" customHeight="1" x14ac:dyDescent="0.25">
      <c r="A3004" s="93" t="s">
        <v>3916</v>
      </c>
      <c r="B3004" s="93"/>
      <c r="C3004" s="93"/>
      <c r="D3004" s="94" t="s">
        <v>3</v>
      </c>
      <c r="E3004" s="94"/>
      <c r="F3004" s="23" t="s">
        <v>4</v>
      </c>
      <c r="G3004" s="94" t="s">
        <v>3894</v>
      </c>
      <c r="H3004" s="94"/>
      <c r="I3004" s="94" t="s">
        <v>3895</v>
      </c>
      <c r="J3004" s="94"/>
      <c r="K3004" s="23" t="s">
        <v>3896</v>
      </c>
    </row>
    <row r="3005" spans="1:11" ht="45.95" customHeight="1" x14ac:dyDescent="0.25">
      <c r="A3005" s="24" t="s">
        <v>3934</v>
      </c>
      <c r="B3005" s="95" t="s">
        <v>3935</v>
      </c>
      <c r="C3005" s="95"/>
      <c r="D3005" s="96" t="s">
        <v>20</v>
      </c>
      <c r="E3005" s="96"/>
      <c r="F3005" s="24" t="s">
        <v>3936</v>
      </c>
      <c r="G3005" s="97">
        <v>2.5891999999999998E-3</v>
      </c>
      <c r="H3005" s="97"/>
      <c r="I3005" s="98">
        <v>76.52</v>
      </c>
      <c r="J3005" s="98"/>
      <c r="K3005" s="27">
        <f t="shared" ref="K3005:K3010" si="22">TRUNC(TRUNC(G3005,8)*I3005,2)</f>
        <v>0.19</v>
      </c>
    </row>
    <row r="3006" spans="1:11" ht="45.95" customHeight="1" x14ac:dyDescent="0.25">
      <c r="A3006" s="24" t="s">
        <v>28</v>
      </c>
      <c r="B3006" s="95" t="s">
        <v>29</v>
      </c>
      <c r="C3006" s="95"/>
      <c r="D3006" s="96" t="s">
        <v>20</v>
      </c>
      <c r="E3006" s="96"/>
      <c r="F3006" s="24" t="s">
        <v>30</v>
      </c>
      <c r="G3006" s="97">
        <v>1.0702000000000001E-3</v>
      </c>
      <c r="H3006" s="97"/>
      <c r="I3006" s="98">
        <v>322.67</v>
      </c>
      <c r="J3006" s="98"/>
      <c r="K3006" s="27">
        <f t="shared" si="22"/>
        <v>0.34</v>
      </c>
    </row>
    <row r="3007" spans="1:11" ht="29.1" customHeight="1" x14ac:dyDescent="0.25">
      <c r="A3007" s="24" t="s">
        <v>4030</v>
      </c>
      <c r="B3007" s="95" t="s">
        <v>4031</v>
      </c>
      <c r="C3007" s="95"/>
      <c r="D3007" s="96" t="s">
        <v>20</v>
      </c>
      <c r="E3007" s="96"/>
      <c r="F3007" s="24" t="s">
        <v>3936</v>
      </c>
      <c r="G3007" s="97">
        <v>3.3568999999999999E-3</v>
      </c>
      <c r="H3007" s="97"/>
      <c r="I3007" s="98">
        <v>105.44</v>
      </c>
      <c r="J3007" s="98"/>
      <c r="K3007" s="27">
        <f t="shared" si="22"/>
        <v>0.35</v>
      </c>
    </row>
    <row r="3008" spans="1:11" ht="29.1" customHeight="1" x14ac:dyDescent="0.25">
      <c r="A3008" s="24" t="s">
        <v>4032</v>
      </c>
      <c r="B3008" s="95" t="s">
        <v>4033</v>
      </c>
      <c r="C3008" s="95"/>
      <c r="D3008" s="96" t="s">
        <v>20</v>
      </c>
      <c r="E3008" s="96"/>
      <c r="F3008" s="24" t="s">
        <v>30</v>
      </c>
      <c r="G3008" s="97">
        <v>3.0249999999999998E-4</v>
      </c>
      <c r="H3008" s="97"/>
      <c r="I3008" s="98">
        <v>265.02</v>
      </c>
      <c r="J3008" s="98"/>
      <c r="K3008" s="27">
        <f t="shared" si="22"/>
        <v>0.08</v>
      </c>
    </row>
    <row r="3009" spans="1:11" ht="38.1" customHeight="1" x14ac:dyDescent="0.25">
      <c r="A3009" s="24" t="s">
        <v>4034</v>
      </c>
      <c r="B3009" s="95" t="s">
        <v>4035</v>
      </c>
      <c r="C3009" s="95"/>
      <c r="D3009" s="96" t="s">
        <v>20</v>
      </c>
      <c r="E3009" s="96"/>
      <c r="F3009" s="24" t="s">
        <v>3936</v>
      </c>
      <c r="G3009" s="97">
        <v>2.9082999999999999E-3</v>
      </c>
      <c r="H3009" s="97"/>
      <c r="I3009" s="98">
        <v>94.54</v>
      </c>
      <c r="J3009" s="98"/>
      <c r="K3009" s="27">
        <f t="shared" si="22"/>
        <v>0.27</v>
      </c>
    </row>
    <row r="3010" spans="1:11" ht="38.1" customHeight="1" x14ac:dyDescent="0.25">
      <c r="A3010" s="24" t="s">
        <v>4036</v>
      </c>
      <c r="B3010" s="95" t="s">
        <v>4037</v>
      </c>
      <c r="C3010" s="95"/>
      <c r="D3010" s="96" t="s">
        <v>20</v>
      </c>
      <c r="E3010" s="96"/>
      <c r="F3010" s="24" t="s">
        <v>30</v>
      </c>
      <c r="G3010" s="97">
        <v>7.5109999999999999E-4</v>
      </c>
      <c r="H3010" s="97"/>
      <c r="I3010" s="98">
        <v>225.43</v>
      </c>
      <c r="J3010" s="98"/>
      <c r="K3010" s="27">
        <f t="shared" si="22"/>
        <v>0.16</v>
      </c>
    </row>
    <row r="3011" spans="1:11" ht="18" customHeight="1" x14ac:dyDescent="0.25">
      <c r="A3011" s="9"/>
      <c r="B3011" s="9"/>
      <c r="C3011" s="9"/>
      <c r="D3011" s="9"/>
      <c r="E3011" s="9"/>
      <c r="F3011" s="9"/>
      <c r="G3011" s="91" t="s">
        <v>3919</v>
      </c>
      <c r="H3011" s="91"/>
      <c r="I3011" s="91"/>
      <c r="J3011" s="91"/>
      <c r="K3011" s="28">
        <f>SUM(K3005:K3010)</f>
        <v>1.39</v>
      </c>
    </row>
    <row r="3012" spans="1:11" ht="15" customHeight="1" x14ac:dyDescent="0.25">
      <c r="A3012" s="93" t="s">
        <v>3907</v>
      </c>
      <c r="B3012" s="93"/>
      <c r="C3012" s="93"/>
      <c r="D3012" s="94" t="s">
        <v>3</v>
      </c>
      <c r="E3012" s="94"/>
      <c r="F3012" s="23" t="s">
        <v>4</v>
      </c>
      <c r="G3012" s="94" t="s">
        <v>3894</v>
      </c>
      <c r="H3012" s="94"/>
      <c r="I3012" s="94" t="s">
        <v>3895</v>
      </c>
      <c r="J3012" s="94"/>
      <c r="K3012" s="23" t="s">
        <v>3896</v>
      </c>
    </row>
    <row r="3013" spans="1:11" ht="15" customHeight="1" x14ac:dyDescent="0.25">
      <c r="A3013" s="24" t="s">
        <v>3910</v>
      </c>
      <c r="B3013" s="95" t="s">
        <v>3911</v>
      </c>
      <c r="C3013" s="95"/>
      <c r="D3013" s="96" t="s">
        <v>20</v>
      </c>
      <c r="E3013" s="96"/>
      <c r="F3013" s="24" t="s">
        <v>2056</v>
      </c>
      <c r="G3013" s="97">
        <v>3.6592999999999999E-3</v>
      </c>
      <c r="H3013" s="97"/>
      <c r="I3013" s="98">
        <v>24.94</v>
      </c>
      <c r="J3013" s="98"/>
      <c r="K3013" s="27">
        <f>TRUNC(TRUNC(G3013,8)*I3013,2)</f>
        <v>0.09</v>
      </c>
    </row>
    <row r="3014" spans="1:11" ht="18" customHeight="1" x14ac:dyDescent="0.25">
      <c r="A3014" s="9"/>
      <c r="B3014" s="9"/>
      <c r="C3014" s="9"/>
      <c r="D3014" s="9"/>
      <c r="E3014" s="9"/>
      <c r="F3014" s="9"/>
      <c r="G3014" s="91" t="s">
        <v>3912</v>
      </c>
      <c r="H3014" s="91"/>
      <c r="I3014" s="91"/>
      <c r="J3014" s="91"/>
      <c r="K3014" s="28">
        <f>SUM(K3013:K3013)</f>
        <v>0.09</v>
      </c>
    </row>
    <row r="3015" spans="1:11" ht="15" customHeight="1" x14ac:dyDescent="0.25">
      <c r="A3015" s="9"/>
      <c r="B3015" s="9"/>
      <c r="C3015" s="9"/>
      <c r="D3015" s="9"/>
      <c r="E3015" s="9"/>
      <c r="F3015" s="9"/>
      <c r="G3015" s="92" t="s">
        <v>3913</v>
      </c>
      <c r="H3015" s="92"/>
      <c r="I3015" s="92"/>
      <c r="J3015" s="92"/>
      <c r="K3015" s="29">
        <f>ROUND(SUM(K3011,K3014),2)</f>
        <v>1.48</v>
      </c>
    </row>
    <row r="3016" spans="1:11" ht="9.9499999999999993" customHeight="1" x14ac:dyDescent="0.25">
      <c r="A3016" s="9"/>
      <c r="B3016" s="9"/>
      <c r="C3016" s="9"/>
      <c r="D3016" s="9"/>
      <c r="E3016" s="9"/>
      <c r="F3016" s="9"/>
      <c r="G3016" s="100"/>
      <c r="H3016" s="100"/>
      <c r="I3016" s="100"/>
      <c r="J3016" s="100"/>
      <c r="K3016" s="100"/>
    </row>
    <row r="3017" spans="1:11" ht="20.100000000000001" customHeight="1" x14ac:dyDescent="0.25">
      <c r="A3017" s="99" t="s">
        <v>2335</v>
      </c>
      <c r="B3017" s="99"/>
      <c r="C3017" s="99"/>
      <c r="D3017" s="99"/>
      <c r="E3017" s="99"/>
      <c r="F3017" s="99"/>
      <c r="G3017" s="99"/>
      <c r="H3017" s="99"/>
      <c r="I3017" s="99"/>
      <c r="J3017" s="99"/>
      <c r="K3017" s="99"/>
    </row>
    <row r="3018" spans="1:11" ht="15" customHeight="1" x14ac:dyDescent="0.25">
      <c r="A3018" s="93" t="s">
        <v>3893</v>
      </c>
      <c r="B3018" s="93"/>
      <c r="C3018" s="93"/>
      <c r="D3018" s="94" t="s">
        <v>3</v>
      </c>
      <c r="E3018" s="94"/>
      <c r="F3018" s="23" t="s">
        <v>4</v>
      </c>
      <c r="G3018" s="94" t="s">
        <v>3894</v>
      </c>
      <c r="H3018" s="94"/>
      <c r="I3018" s="94" t="s">
        <v>3895</v>
      </c>
      <c r="J3018" s="94"/>
      <c r="K3018" s="23" t="s">
        <v>3896</v>
      </c>
    </row>
    <row r="3019" spans="1:11" ht="21" customHeight="1" x14ac:dyDescent="0.25">
      <c r="A3019" s="24" t="s">
        <v>4038</v>
      </c>
      <c r="B3019" s="95" t="s">
        <v>4039</v>
      </c>
      <c r="C3019" s="95"/>
      <c r="D3019" s="96" t="s">
        <v>20</v>
      </c>
      <c r="E3019" s="96"/>
      <c r="F3019" s="24" t="s">
        <v>34</v>
      </c>
      <c r="G3019" s="97">
        <v>6.6E-3</v>
      </c>
      <c r="H3019" s="97"/>
      <c r="I3019" s="98">
        <v>210.23</v>
      </c>
      <c r="J3019" s="98"/>
      <c r="K3019" s="27">
        <f>TRUNC(TRUNC(G3019,8)*I3019,2)</f>
        <v>1.38</v>
      </c>
    </row>
    <row r="3020" spans="1:11" ht="21" customHeight="1" x14ac:dyDescent="0.25">
      <c r="A3020" s="24" t="s">
        <v>4040</v>
      </c>
      <c r="B3020" s="95" t="s">
        <v>4041</v>
      </c>
      <c r="C3020" s="95"/>
      <c r="D3020" s="96" t="s">
        <v>20</v>
      </c>
      <c r="E3020" s="96"/>
      <c r="F3020" s="24" t="s">
        <v>84</v>
      </c>
      <c r="G3020" s="97">
        <v>1.0049999999999999</v>
      </c>
      <c r="H3020" s="97"/>
      <c r="I3020" s="98">
        <v>32.369999999999997</v>
      </c>
      <c r="J3020" s="98"/>
      <c r="K3020" s="27">
        <f>TRUNC(TRUNC(G3020,8)*I3020,2)</f>
        <v>32.53</v>
      </c>
    </row>
    <row r="3021" spans="1:11" ht="15" customHeight="1" x14ac:dyDescent="0.25">
      <c r="A3021" s="9"/>
      <c r="B3021" s="9"/>
      <c r="C3021" s="9"/>
      <c r="D3021" s="9"/>
      <c r="E3021" s="9"/>
      <c r="F3021" s="9"/>
      <c r="G3021" s="91" t="s">
        <v>3906</v>
      </c>
      <c r="H3021" s="91"/>
      <c r="I3021" s="91"/>
      <c r="J3021" s="91"/>
      <c r="K3021" s="28">
        <f>SUM(K3019:K3020)</f>
        <v>33.910000000000004</v>
      </c>
    </row>
    <row r="3022" spans="1:11" ht="15" customHeight="1" x14ac:dyDescent="0.25">
      <c r="A3022" s="93" t="s">
        <v>3907</v>
      </c>
      <c r="B3022" s="93"/>
      <c r="C3022" s="93"/>
      <c r="D3022" s="94" t="s">
        <v>3</v>
      </c>
      <c r="E3022" s="94"/>
      <c r="F3022" s="23" t="s">
        <v>4</v>
      </c>
      <c r="G3022" s="94" t="s">
        <v>3894</v>
      </c>
      <c r="H3022" s="94"/>
      <c r="I3022" s="94" t="s">
        <v>3895</v>
      </c>
      <c r="J3022" s="94"/>
      <c r="K3022" s="23" t="s">
        <v>3896</v>
      </c>
    </row>
    <row r="3023" spans="1:11" ht="15" customHeight="1" x14ac:dyDescent="0.25">
      <c r="A3023" s="24" t="s">
        <v>3971</v>
      </c>
      <c r="B3023" s="95" t="s">
        <v>3972</v>
      </c>
      <c r="C3023" s="95"/>
      <c r="D3023" s="96" t="s">
        <v>20</v>
      </c>
      <c r="E3023" s="96"/>
      <c r="F3023" s="24" t="s">
        <v>2056</v>
      </c>
      <c r="G3023" s="97">
        <v>0.2296</v>
      </c>
      <c r="H3023" s="97"/>
      <c r="I3023" s="98">
        <v>32.69</v>
      </c>
      <c r="J3023" s="98"/>
      <c r="K3023" s="27">
        <f>TRUNC(TRUNC(G3023,8)*I3023,2)</f>
        <v>7.5</v>
      </c>
    </row>
    <row r="3024" spans="1:11" ht="15" customHeight="1" x14ac:dyDescent="0.25">
      <c r="A3024" s="24" t="s">
        <v>3910</v>
      </c>
      <c r="B3024" s="95" t="s">
        <v>3911</v>
      </c>
      <c r="C3024" s="95"/>
      <c r="D3024" s="96" t="s">
        <v>20</v>
      </c>
      <c r="E3024" s="96"/>
      <c r="F3024" s="24" t="s">
        <v>2056</v>
      </c>
      <c r="G3024" s="97">
        <v>0.2296</v>
      </c>
      <c r="H3024" s="97"/>
      <c r="I3024" s="98">
        <v>24.94</v>
      </c>
      <c r="J3024" s="98"/>
      <c r="K3024" s="27">
        <f>TRUNC(TRUNC(G3024,8)*I3024,2)</f>
        <v>5.72</v>
      </c>
    </row>
    <row r="3025" spans="1:11" ht="18" customHeight="1" x14ac:dyDescent="0.25">
      <c r="A3025" s="9"/>
      <c r="B3025" s="9"/>
      <c r="C3025" s="9"/>
      <c r="D3025" s="9"/>
      <c r="E3025" s="9"/>
      <c r="F3025" s="9"/>
      <c r="G3025" s="91" t="s">
        <v>3912</v>
      </c>
      <c r="H3025" s="91"/>
      <c r="I3025" s="91"/>
      <c r="J3025" s="91"/>
      <c r="K3025" s="28">
        <f>SUM(K3023:K3024)</f>
        <v>13.219999999999999</v>
      </c>
    </row>
    <row r="3026" spans="1:11" ht="15" customHeight="1" x14ac:dyDescent="0.25">
      <c r="A3026" s="93" t="s">
        <v>3922</v>
      </c>
      <c r="B3026" s="93"/>
      <c r="C3026" s="93"/>
      <c r="D3026" s="94" t="s">
        <v>3</v>
      </c>
      <c r="E3026" s="94"/>
      <c r="F3026" s="23" t="s">
        <v>4</v>
      </c>
      <c r="G3026" s="94" t="s">
        <v>3894</v>
      </c>
      <c r="H3026" s="94"/>
      <c r="I3026" s="94" t="s">
        <v>3895</v>
      </c>
      <c r="J3026" s="94"/>
      <c r="K3026" s="23" t="s">
        <v>3896</v>
      </c>
    </row>
    <row r="3027" spans="1:11" ht="21" customHeight="1" x14ac:dyDescent="0.25">
      <c r="A3027" s="24" t="s">
        <v>4042</v>
      </c>
      <c r="B3027" s="95" t="s">
        <v>4043</v>
      </c>
      <c r="C3027" s="95"/>
      <c r="D3027" s="96" t="s">
        <v>20</v>
      </c>
      <c r="E3027" s="96"/>
      <c r="F3027" s="24" t="s">
        <v>34</v>
      </c>
      <c r="G3027" s="97">
        <v>1.8E-3</v>
      </c>
      <c r="H3027" s="97"/>
      <c r="I3027" s="98">
        <v>767.08</v>
      </c>
      <c r="J3027" s="98"/>
      <c r="K3027" s="27">
        <f>TRUNC(TRUNC(G3027,8)*I3027,2)</f>
        <v>1.38</v>
      </c>
    </row>
    <row r="3028" spans="1:11" ht="15" customHeight="1" x14ac:dyDescent="0.25">
      <c r="A3028" s="9"/>
      <c r="B3028" s="9"/>
      <c r="C3028" s="9"/>
      <c r="D3028" s="9"/>
      <c r="E3028" s="9"/>
      <c r="F3028" s="9"/>
      <c r="G3028" s="91" t="s">
        <v>3933</v>
      </c>
      <c r="H3028" s="91"/>
      <c r="I3028" s="91"/>
      <c r="J3028" s="91"/>
      <c r="K3028" s="28">
        <f>SUM(K3027:K3027)</f>
        <v>1.38</v>
      </c>
    </row>
    <row r="3029" spans="1:11" ht="15" customHeight="1" x14ac:dyDescent="0.25">
      <c r="A3029" s="9"/>
      <c r="B3029" s="9"/>
      <c r="C3029" s="9"/>
      <c r="D3029" s="9"/>
      <c r="E3029" s="9"/>
      <c r="F3029" s="9"/>
      <c r="G3029" s="92" t="s">
        <v>3913</v>
      </c>
      <c r="H3029" s="92"/>
      <c r="I3029" s="92"/>
      <c r="J3029" s="92"/>
      <c r="K3029" s="29">
        <f>ROUND(SUM(K3021,K3025,K3028),2)</f>
        <v>48.51</v>
      </c>
    </row>
    <row r="3030" spans="1:11" ht="9.9499999999999993" customHeight="1" x14ac:dyDescent="0.25">
      <c r="A3030" s="9"/>
      <c r="B3030" s="9"/>
      <c r="C3030" s="9"/>
      <c r="D3030" s="9"/>
      <c r="E3030" s="9"/>
      <c r="F3030" s="9"/>
      <c r="G3030" s="100"/>
      <c r="H3030" s="100"/>
      <c r="I3030" s="100"/>
      <c r="J3030" s="100"/>
      <c r="K3030" s="100"/>
    </row>
    <row r="3031" spans="1:11" ht="20.100000000000001" customHeight="1" x14ac:dyDescent="0.25">
      <c r="A3031" s="99" t="s">
        <v>2336</v>
      </c>
      <c r="B3031" s="99"/>
      <c r="C3031" s="99"/>
      <c r="D3031" s="99"/>
      <c r="E3031" s="99"/>
      <c r="F3031" s="99"/>
      <c r="G3031" s="99"/>
      <c r="H3031" s="99"/>
      <c r="I3031" s="99"/>
      <c r="J3031" s="99"/>
      <c r="K3031" s="99"/>
    </row>
    <row r="3032" spans="1:11" ht="15" customHeight="1" x14ac:dyDescent="0.25">
      <c r="A3032" s="93" t="s">
        <v>3893</v>
      </c>
      <c r="B3032" s="93"/>
      <c r="C3032" s="93"/>
      <c r="D3032" s="94" t="s">
        <v>3</v>
      </c>
      <c r="E3032" s="94"/>
      <c r="F3032" s="23" t="s">
        <v>4</v>
      </c>
      <c r="G3032" s="94" t="s">
        <v>3894</v>
      </c>
      <c r="H3032" s="94"/>
      <c r="I3032" s="94" t="s">
        <v>3895</v>
      </c>
      <c r="J3032" s="94"/>
      <c r="K3032" s="23" t="s">
        <v>3896</v>
      </c>
    </row>
    <row r="3033" spans="1:11" ht="15" customHeight="1" x14ac:dyDescent="0.25">
      <c r="A3033" s="24" t="s">
        <v>4044</v>
      </c>
      <c r="B3033" s="95" t="s">
        <v>4045</v>
      </c>
      <c r="C3033" s="95"/>
      <c r="D3033" s="96" t="s">
        <v>20</v>
      </c>
      <c r="E3033" s="96"/>
      <c r="F3033" s="24" t="s">
        <v>3903</v>
      </c>
      <c r="G3033" s="97">
        <v>0.106</v>
      </c>
      <c r="H3033" s="97"/>
      <c r="I3033" s="98">
        <v>2.59</v>
      </c>
      <c r="J3033" s="98"/>
      <c r="K3033" s="27">
        <f>TRUNC(TRUNC(G3033,8)*I3033,2)</f>
        <v>0.27</v>
      </c>
    </row>
    <row r="3034" spans="1:11" ht="15" customHeight="1" x14ac:dyDescent="0.25">
      <c r="A3034" s="9"/>
      <c r="B3034" s="9"/>
      <c r="C3034" s="9"/>
      <c r="D3034" s="9"/>
      <c r="E3034" s="9"/>
      <c r="F3034" s="9"/>
      <c r="G3034" s="91" t="s">
        <v>3906</v>
      </c>
      <c r="H3034" s="91"/>
      <c r="I3034" s="91"/>
      <c r="J3034" s="91"/>
      <c r="K3034" s="28">
        <f>SUM(K3033:K3033)</f>
        <v>0.27</v>
      </c>
    </row>
    <row r="3035" spans="1:11" ht="15" customHeight="1" x14ac:dyDescent="0.25">
      <c r="A3035" s="93" t="s">
        <v>3907</v>
      </c>
      <c r="B3035" s="93"/>
      <c r="C3035" s="93"/>
      <c r="D3035" s="94" t="s">
        <v>3</v>
      </c>
      <c r="E3035" s="94"/>
      <c r="F3035" s="23" t="s">
        <v>4</v>
      </c>
      <c r="G3035" s="94" t="s">
        <v>3894</v>
      </c>
      <c r="H3035" s="94"/>
      <c r="I3035" s="94" t="s">
        <v>3895</v>
      </c>
      <c r="J3035" s="94"/>
      <c r="K3035" s="23" t="s">
        <v>3896</v>
      </c>
    </row>
    <row r="3036" spans="1:11" ht="15" customHeight="1" x14ac:dyDescent="0.25">
      <c r="A3036" s="24" t="s">
        <v>4046</v>
      </c>
      <c r="B3036" s="95" t="s">
        <v>4047</v>
      </c>
      <c r="C3036" s="95"/>
      <c r="D3036" s="96" t="s">
        <v>20</v>
      </c>
      <c r="E3036" s="96"/>
      <c r="F3036" s="24" t="s">
        <v>2056</v>
      </c>
      <c r="G3036" s="97">
        <v>3.6999999999999998E-2</v>
      </c>
      <c r="H3036" s="97"/>
      <c r="I3036" s="98">
        <v>34.35</v>
      </c>
      <c r="J3036" s="98"/>
      <c r="K3036" s="27">
        <f>TRUNC(TRUNC(G3036,8)*I3036,2)</f>
        <v>1.27</v>
      </c>
    </row>
    <row r="3037" spans="1:11" ht="15" customHeight="1" x14ac:dyDescent="0.25">
      <c r="A3037" s="24" t="s">
        <v>3910</v>
      </c>
      <c r="B3037" s="95" t="s">
        <v>3911</v>
      </c>
      <c r="C3037" s="95"/>
      <c r="D3037" s="96" t="s">
        <v>20</v>
      </c>
      <c r="E3037" s="96"/>
      <c r="F3037" s="24" t="s">
        <v>2056</v>
      </c>
      <c r="G3037" s="97">
        <v>1.6E-2</v>
      </c>
      <c r="H3037" s="97"/>
      <c r="I3037" s="98">
        <v>24.94</v>
      </c>
      <c r="J3037" s="98"/>
      <c r="K3037" s="27">
        <f>TRUNC(TRUNC(G3037,8)*I3037,2)</f>
        <v>0.39</v>
      </c>
    </row>
    <row r="3038" spans="1:11" ht="18" customHeight="1" x14ac:dyDescent="0.25">
      <c r="A3038" s="9"/>
      <c r="B3038" s="9"/>
      <c r="C3038" s="9"/>
      <c r="D3038" s="9"/>
      <c r="E3038" s="9"/>
      <c r="F3038" s="9"/>
      <c r="G3038" s="91" t="s">
        <v>3912</v>
      </c>
      <c r="H3038" s="91"/>
      <c r="I3038" s="91"/>
      <c r="J3038" s="91"/>
      <c r="K3038" s="28">
        <f>SUM(K3036:K3037)</f>
        <v>1.6600000000000001</v>
      </c>
    </row>
    <row r="3039" spans="1:11" ht="15" customHeight="1" x14ac:dyDescent="0.25">
      <c r="A3039" s="9"/>
      <c r="B3039" s="9"/>
      <c r="C3039" s="9"/>
      <c r="D3039" s="9"/>
      <c r="E3039" s="9"/>
      <c r="F3039" s="9"/>
      <c r="G3039" s="92" t="s">
        <v>3913</v>
      </c>
      <c r="H3039" s="92"/>
      <c r="I3039" s="92"/>
      <c r="J3039" s="92"/>
      <c r="K3039" s="29">
        <f>ROUND(SUM(K3034,K3038),2)</f>
        <v>1.93</v>
      </c>
    </row>
    <row r="3040" spans="1:11" ht="9.9499999999999993" customHeight="1" x14ac:dyDescent="0.25">
      <c r="A3040" s="9"/>
      <c r="B3040" s="9"/>
      <c r="C3040" s="9"/>
      <c r="D3040" s="9"/>
      <c r="E3040" s="9"/>
      <c r="F3040" s="9"/>
      <c r="G3040" s="100"/>
      <c r="H3040" s="100"/>
      <c r="I3040" s="100"/>
      <c r="J3040" s="100"/>
      <c r="K3040" s="100"/>
    </row>
    <row r="3041" spans="1:11" ht="20.100000000000001" customHeight="1" x14ac:dyDescent="0.25">
      <c r="A3041" s="99" t="s">
        <v>2337</v>
      </c>
      <c r="B3041" s="99"/>
      <c r="C3041" s="99"/>
      <c r="D3041" s="99"/>
      <c r="E3041" s="99"/>
      <c r="F3041" s="99"/>
      <c r="G3041" s="99"/>
      <c r="H3041" s="99"/>
      <c r="I3041" s="99"/>
      <c r="J3041" s="99"/>
      <c r="K3041" s="99"/>
    </row>
    <row r="3042" spans="1:11" ht="15" customHeight="1" x14ac:dyDescent="0.25">
      <c r="A3042" s="93" t="s">
        <v>3916</v>
      </c>
      <c r="B3042" s="93"/>
      <c r="C3042" s="93"/>
      <c r="D3042" s="94" t="s">
        <v>3</v>
      </c>
      <c r="E3042" s="94"/>
      <c r="F3042" s="23" t="s">
        <v>4</v>
      </c>
      <c r="G3042" s="94" t="s">
        <v>3894</v>
      </c>
      <c r="H3042" s="94"/>
      <c r="I3042" s="94" t="s">
        <v>3895</v>
      </c>
      <c r="J3042" s="94"/>
      <c r="K3042" s="23" t="s">
        <v>3896</v>
      </c>
    </row>
    <row r="3043" spans="1:11" ht="29.1" customHeight="1" x14ac:dyDescent="0.25">
      <c r="A3043" s="24" t="s">
        <v>3963</v>
      </c>
      <c r="B3043" s="95" t="s">
        <v>3964</v>
      </c>
      <c r="C3043" s="95"/>
      <c r="D3043" s="96" t="s">
        <v>20</v>
      </c>
      <c r="E3043" s="96"/>
      <c r="F3043" s="24" t="s">
        <v>3936</v>
      </c>
      <c r="G3043" s="97">
        <v>5.2258833999999998</v>
      </c>
      <c r="H3043" s="97"/>
      <c r="I3043" s="98">
        <v>8.9</v>
      </c>
      <c r="J3043" s="98"/>
      <c r="K3043" s="27">
        <f>TRUNC(TRUNC(G3043,8)*I3043,2)</f>
        <v>46.51</v>
      </c>
    </row>
    <row r="3044" spans="1:11" ht="29.1" customHeight="1" x14ac:dyDescent="0.25">
      <c r="A3044" s="24" t="s">
        <v>3965</v>
      </c>
      <c r="B3044" s="95" t="s">
        <v>3966</v>
      </c>
      <c r="C3044" s="95"/>
      <c r="D3044" s="96" t="s">
        <v>20</v>
      </c>
      <c r="E3044" s="96"/>
      <c r="F3044" s="24" t="s">
        <v>30</v>
      </c>
      <c r="G3044" s="97">
        <v>0.95392160000000004</v>
      </c>
      <c r="H3044" s="97"/>
      <c r="I3044" s="98">
        <v>32.76</v>
      </c>
      <c r="J3044" s="98"/>
      <c r="K3044" s="27">
        <f>TRUNC(TRUNC(G3044,8)*I3044,2)</f>
        <v>31.25</v>
      </c>
    </row>
    <row r="3045" spans="1:11" ht="21" customHeight="1" x14ac:dyDescent="0.25">
      <c r="A3045" s="24" t="s">
        <v>3967</v>
      </c>
      <c r="B3045" s="95" t="s">
        <v>3968</v>
      </c>
      <c r="C3045" s="95"/>
      <c r="D3045" s="96" t="s">
        <v>20</v>
      </c>
      <c r="E3045" s="96"/>
      <c r="F3045" s="24" t="s">
        <v>3936</v>
      </c>
      <c r="G3045" s="97">
        <v>5.2258833999999998</v>
      </c>
      <c r="H3045" s="97"/>
      <c r="I3045" s="98">
        <v>27.59</v>
      </c>
      <c r="J3045" s="98"/>
      <c r="K3045" s="27">
        <f>TRUNC(TRUNC(G3045,8)*I3045,2)</f>
        <v>144.18</v>
      </c>
    </row>
    <row r="3046" spans="1:11" ht="21" customHeight="1" x14ac:dyDescent="0.25">
      <c r="A3046" s="24" t="s">
        <v>3969</v>
      </c>
      <c r="B3046" s="95" t="s">
        <v>3970</v>
      </c>
      <c r="C3046" s="95"/>
      <c r="D3046" s="96" t="s">
        <v>20</v>
      </c>
      <c r="E3046" s="96"/>
      <c r="F3046" s="24" t="s">
        <v>30</v>
      </c>
      <c r="G3046" s="97">
        <v>0.95392160000000004</v>
      </c>
      <c r="H3046" s="97"/>
      <c r="I3046" s="98">
        <v>28.09</v>
      </c>
      <c r="J3046" s="98"/>
      <c r="K3046" s="27">
        <f>TRUNC(TRUNC(G3046,8)*I3046,2)</f>
        <v>26.79</v>
      </c>
    </row>
    <row r="3047" spans="1:11" ht="18" customHeight="1" x14ac:dyDescent="0.25">
      <c r="A3047" s="9"/>
      <c r="B3047" s="9"/>
      <c r="C3047" s="9"/>
      <c r="D3047" s="9"/>
      <c r="E3047" s="9"/>
      <c r="F3047" s="9"/>
      <c r="G3047" s="91" t="s">
        <v>3919</v>
      </c>
      <c r="H3047" s="91"/>
      <c r="I3047" s="91"/>
      <c r="J3047" s="91"/>
      <c r="K3047" s="28">
        <f>SUM(K3043:K3046)</f>
        <v>248.73</v>
      </c>
    </row>
    <row r="3048" spans="1:11" ht="15" customHeight="1" x14ac:dyDescent="0.25">
      <c r="A3048" s="93" t="s">
        <v>3893</v>
      </c>
      <c r="B3048" s="93"/>
      <c r="C3048" s="93"/>
      <c r="D3048" s="94" t="s">
        <v>3</v>
      </c>
      <c r="E3048" s="94"/>
      <c r="F3048" s="23" t="s">
        <v>4</v>
      </c>
      <c r="G3048" s="94" t="s">
        <v>3894</v>
      </c>
      <c r="H3048" s="94"/>
      <c r="I3048" s="94" t="s">
        <v>3895</v>
      </c>
      <c r="J3048" s="94"/>
      <c r="K3048" s="23" t="s">
        <v>3896</v>
      </c>
    </row>
    <row r="3049" spans="1:11" ht="21" customHeight="1" x14ac:dyDescent="0.25">
      <c r="A3049" s="24" t="s">
        <v>4048</v>
      </c>
      <c r="B3049" s="95" t="s">
        <v>4049</v>
      </c>
      <c r="C3049" s="95"/>
      <c r="D3049" s="96" t="s">
        <v>20</v>
      </c>
      <c r="E3049" s="96"/>
      <c r="F3049" s="24" t="s">
        <v>34</v>
      </c>
      <c r="G3049" s="97">
        <v>0.19980000000000001</v>
      </c>
      <c r="H3049" s="97"/>
      <c r="I3049" s="98">
        <v>206.17</v>
      </c>
      <c r="J3049" s="98"/>
      <c r="K3049" s="27">
        <f>TRUNC(TRUNC(G3049,8)*I3049,2)</f>
        <v>41.19</v>
      </c>
    </row>
    <row r="3050" spans="1:11" ht="15" customHeight="1" x14ac:dyDescent="0.25">
      <c r="A3050" s="24" t="s">
        <v>3955</v>
      </c>
      <c r="B3050" s="95" t="s">
        <v>3956</v>
      </c>
      <c r="C3050" s="95"/>
      <c r="D3050" s="96" t="s">
        <v>20</v>
      </c>
      <c r="E3050" s="96"/>
      <c r="F3050" s="24" t="s">
        <v>3903</v>
      </c>
      <c r="G3050" s="97">
        <v>3.6695999999999999E-2</v>
      </c>
      <c r="H3050" s="97"/>
      <c r="I3050" s="98">
        <v>19.37</v>
      </c>
      <c r="J3050" s="98"/>
      <c r="K3050" s="27">
        <f>TRUNC(TRUNC(G3050,8)*I3050,2)</f>
        <v>0.71</v>
      </c>
    </row>
    <row r="3051" spans="1:11" ht="21" customHeight="1" x14ac:dyDescent="0.25">
      <c r="A3051" s="24" t="s">
        <v>4050</v>
      </c>
      <c r="B3051" s="95" t="s">
        <v>4051</v>
      </c>
      <c r="C3051" s="95"/>
      <c r="D3051" s="96" t="s">
        <v>20</v>
      </c>
      <c r="E3051" s="96"/>
      <c r="F3051" s="24" t="s">
        <v>84</v>
      </c>
      <c r="G3051" s="97">
        <v>7.48</v>
      </c>
      <c r="H3051" s="97"/>
      <c r="I3051" s="98">
        <v>3.9</v>
      </c>
      <c r="J3051" s="98"/>
      <c r="K3051" s="27">
        <f>TRUNC(TRUNC(G3051,8)*I3051,2)</f>
        <v>29.17</v>
      </c>
    </row>
    <row r="3052" spans="1:11" ht="15" customHeight="1" x14ac:dyDescent="0.25">
      <c r="A3052" s="9"/>
      <c r="B3052" s="9"/>
      <c r="C3052" s="9"/>
      <c r="D3052" s="9"/>
      <c r="E3052" s="9"/>
      <c r="F3052" s="9"/>
      <c r="G3052" s="91" t="s">
        <v>3906</v>
      </c>
      <c r="H3052" s="91"/>
      <c r="I3052" s="91"/>
      <c r="J3052" s="91"/>
      <c r="K3052" s="28">
        <f>SUM(K3049:K3051)</f>
        <v>71.069999999999993</v>
      </c>
    </row>
    <row r="3053" spans="1:11" ht="15" customHeight="1" x14ac:dyDescent="0.25">
      <c r="A3053" s="93" t="s">
        <v>3907</v>
      </c>
      <c r="B3053" s="93"/>
      <c r="C3053" s="93"/>
      <c r="D3053" s="94" t="s">
        <v>3</v>
      </c>
      <c r="E3053" s="94"/>
      <c r="F3053" s="23" t="s">
        <v>4</v>
      </c>
      <c r="G3053" s="94" t="s">
        <v>3894</v>
      </c>
      <c r="H3053" s="94"/>
      <c r="I3053" s="94" t="s">
        <v>3895</v>
      </c>
      <c r="J3053" s="94"/>
      <c r="K3053" s="23" t="s">
        <v>3896</v>
      </c>
    </row>
    <row r="3054" spans="1:11" ht="15" customHeight="1" x14ac:dyDescent="0.25">
      <c r="A3054" s="24" t="s">
        <v>3971</v>
      </c>
      <c r="B3054" s="95" t="s">
        <v>3972</v>
      </c>
      <c r="C3054" s="95"/>
      <c r="D3054" s="96" t="s">
        <v>20</v>
      </c>
      <c r="E3054" s="96"/>
      <c r="F3054" s="24" t="s">
        <v>2056</v>
      </c>
      <c r="G3054" s="97">
        <v>2.3251949999999999</v>
      </c>
      <c r="H3054" s="97"/>
      <c r="I3054" s="98">
        <v>32.69</v>
      </c>
      <c r="J3054" s="98"/>
      <c r="K3054" s="27">
        <f>TRUNC(TRUNC(G3054,8)*I3054,2)</f>
        <v>76.010000000000005</v>
      </c>
    </row>
    <row r="3055" spans="1:11" ht="15" customHeight="1" x14ac:dyDescent="0.25">
      <c r="A3055" s="24" t="s">
        <v>3910</v>
      </c>
      <c r="B3055" s="95" t="s">
        <v>3911</v>
      </c>
      <c r="C3055" s="95"/>
      <c r="D3055" s="96" t="s">
        <v>20</v>
      </c>
      <c r="E3055" s="96"/>
      <c r="F3055" s="24" t="s">
        <v>2056</v>
      </c>
      <c r="G3055" s="97">
        <v>17.010999999999999</v>
      </c>
      <c r="H3055" s="97"/>
      <c r="I3055" s="98">
        <v>24.94</v>
      </c>
      <c r="J3055" s="98"/>
      <c r="K3055" s="27">
        <f>TRUNC(TRUNC(G3055,8)*I3055,2)</f>
        <v>424.25</v>
      </c>
    </row>
    <row r="3056" spans="1:11" ht="18" customHeight="1" x14ac:dyDescent="0.25">
      <c r="A3056" s="9"/>
      <c r="B3056" s="9"/>
      <c r="C3056" s="9"/>
      <c r="D3056" s="9"/>
      <c r="E3056" s="9"/>
      <c r="F3056" s="9"/>
      <c r="G3056" s="91" t="s">
        <v>3912</v>
      </c>
      <c r="H3056" s="91"/>
      <c r="I3056" s="91"/>
      <c r="J3056" s="91"/>
      <c r="K3056" s="28">
        <f>SUM(K3054:K3055)</f>
        <v>500.26</v>
      </c>
    </row>
    <row r="3057" spans="1:11" ht="15" customHeight="1" x14ac:dyDescent="0.25">
      <c r="A3057" s="93" t="s">
        <v>3922</v>
      </c>
      <c r="B3057" s="93"/>
      <c r="C3057" s="93"/>
      <c r="D3057" s="94" t="s">
        <v>3</v>
      </c>
      <c r="E3057" s="94"/>
      <c r="F3057" s="23" t="s">
        <v>4</v>
      </c>
      <c r="G3057" s="94" t="s">
        <v>3894</v>
      </c>
      <c r="H3057" s="94"/>
      <c r="I3057" s="94" t="s">
        <v>3895</v>
      </c>
      <c r="J3057" s="94"/>
      <c r="K3057" s="23" t="s">
        <v>3896</v>
      </c>
    </row>
    <row r="3058" spans="1:11" ht="29.1" customHeight="1" x14ac:dyDescent="0.25">
      <c r="A3058" s="24" t="s">
        <v>4052</v>
      </c>
      <c r="B3058" s="95" t="s">
        <v>4053</v>
      </c>
      <c r="C3058" s="95"/>
      <c r="D3058" s="96" t="s">
        <v>20</v>
      </c>
      <c r="E3058" s="96"/>
      <c r="F3058" s="24" t="s">
        <v>34</v>
      </c>
      <c r="G3058" s="97">
        <v>0.66502459999999997</v>
      </c>
      <c r="H3058" s="97"/>
      <c r="I3058" s="98">
        <v>619.19000000000005</v>
      </c>
      <c r="J3058" s="98"/>
      <c r="K3058" s="27">
        <f>TRUNC(TRUNC(G3058,8)*I3058,2)</f>
        <v>411.77</v>
      </c>
    </row>
    <row r="3059" spans="1:11" ht="21" customHeight="1" x14ac:dyDescent="0.25">
      <c r="A3059" s="24" t="s">
        <v>95</v>
      </c>
      <c r="B3059" s="95" t="s">
        <v>96</v>
      </c>
      <c r="C3059" s="95"/>
      <c r="D3059" s="96" t="s">
        <v>20</v>
      </c>
      <c r="E3059" s="96"/>
      <c r="F3059" s="24" t="s">
        <v>16</v>
      </c>
      <c r="G3059" s="97">
        <v>0.48</v>
      </c>
      <c r="H3059" s="97"/>
      <c r="I3059" s="98">
        <v>176.85</v>
      </c>
      <c r="J3059" s="98"/>
      <c r="K3059" s="27">
        <f>TRUNC(TRUNC(G3059,8)*I3059,2)</f>
        <v>84.88</v>
      </c>
    </row>
    <row r="3060" spans="1:11" ht="15" customHeight="1" x14ac:dyDescent="0.25">
      <c r="A3060" s="9"/>
      <c r="B3060" s="9"/>
      <c r="C3060" s="9"/>
      <c r="D3060" s="9"/>
      <c r="E3060" s="9"/>
      <c r="F3060" s="9"/>
      <c r="G3060" s="91" t="s">
        <v>3933</v>
      </c>
      <c r="H3060" s="91"/>
      <c r="I3060" s="91"/>
      <c r="J3060" s="91"/>
      <c r="K3060" s="28">
        <f>SUM(K3058:K3059)</f>
        <v>496.65</v>
      </c>
    </row>
    <row r="3061" spans="1:11" ht="15" customHeight="1" x14ac:dyDescent="0.25">
      <c r="A3061" s="9"/>
      <c r="B3061" s="9"/>
      <c r="C3061" s="9"/>
      <c r="D3061" s="9"/>
      <c r="E3061" s="9"/>
      <c r="F3061" s="9"/>
      <c r="G3061" s="92" t="s">
        <v>3913</v>
      </c>
      <c r="H3061" s="92"/>
      <c r="I3061" s="92"/>
      <c r="J3061" s="92"/>
      <c r="K3061" s="29">
        <f>ROUND(SUM(K3047,K3052,K3056,K3060),2)</f>
        <v>1316.71</v>
      </c>
    </row>
    <row r="3062" spans="1:11" ht="9.9499999999999993" customHeight="1" x14ac:dyDescent="0.25">
      <c r="A3062" s="9"/>
      <c r="B3062" s="9"/>
      <c r="C3062" s="9"/>
      <c r="D3062" s="9"/>
      <c r="E3062" s="9"/>
      <c r="F3062" s="9"/>
      <c r="G3062" s="100"/>
      <c r="H3062" s="100"/>
      <c r="I3062" s="100"/>
      <c r="J3062" s="100"/>
      <c r="K3062" s="100"/>
    </row>
    <row r="3063" spans="1:11" ht="20.100000000000001" customHeight="1" x14ac:dyDescent="0.25">
      <c r="A3063" s="99" t="s">
        <v>2338</v>
      </c>
      <c r="B3063" s="99"/>
      <c r="C3063" s="99"/>
      <c r="D3063" s="99"/>
      <c r="E3063" s="99"/>
      <c r="F3063" s="99"/>
      <c r="G3063" s="99"/>
      <c r="H3063" s="99"/>
      <c r="I3063" s="99"/>
      <c r="J3063" s="99"/>
      <c r="K3063" s="99"/>
    </row>
    <row r="3064" spans="1:11" ht="15" customHeight="1" x14ac:dyDescent="0.25">
      <c r="A3064" s="93" t="s">
        <v>3893</v>
      </c>
      <c r="B3064" s="93"/>
      <c r="C3064" s="93"/>
      <c r="D3064" s="94" t="s">
        <v>3</v>
      </c>
      <c r="E3064" s="94"/>
      <c r="F3064" s="23" t="s">
        <v>4</v>
      </c>
      <c r="G3064" s="94" t="s">
        <v>3894</v>
      </c>
      <c r="H3064" s="94"/>
      <c r="I3064" s="94" t="s">
        <v>3895</v>
      </c>
      <c r="J3064" s="94"/>
      <c r="K3064" s="23" t="s">
        <v>3896</v>
      </c>
    </row>
    <row r="3065" spans="1:11" ht="29.1" customHeight="1" x14ac:dyDescent="0.25">
      <c r="A3065" s="24" t="s">
        <v>4054</v>
      </c>
      <c r="B3065" s="95" t="s">
        <v>4055</v>
      </c>
      <c r="C3065" s="95"/>
      <c r="D3065" s="96" t="s">
        <v>20</v>
      </c>
      <c r="E3065" s="96"/>
      <c r="F3065" s="24" t="s">
        <v>34</v>
      </c>
      <c r="G3065" s="97">
        <v>0.18468999999999999</v>
      </c>
      <c r="H3065" s="97"/>
      <c r="I3065" s="98">
        <v>517.16999999999996</v>
      </c>
      <c r="J3065" s="98"/>
      <c r="K3065" s="27">
        <f t="shared" ref="K3065:K3070" si="23">ROUND(ROUND(G3065,8)*I3065,2)</f>
        <v>95.52</v>
      </c>
    </row>
    <row r="3066" spans="1:11" ht="21" customHeight="1" x14ac:dyDescent="0.25">
      <c r="A3066" s="24" t="s">
        <v>4056</v>
      </c>
      <c r="B3066" s="95" t="s">
        <v>4057</v>
      </c>
      <c r="C3066" s="95"/>
      <c r="D3066" s="96" t="s">
        <v>20</v>
      </c>
      <c r="E3066" s="96"/>
      <c r="F3066" s="24" t="s">
        <v>2057</v>
      </c>
      <c r="G3066" s="97">
        <v>3.1900000000000001E-3</v>
      </c>
      <c r="H3066" s="97"/>
      <c r="I3066" s="98">
        <v>8.98</v>
      </c>
      <c r="J3066" s="98"/>
      <c r="K3066" s="27">
        <f t="shared" si="23"/>
        <v>0.03</v>
      </c>
    </row>
    <row r="3067" spans="1:11" ht="15" customHeight="1" x14ac:dyDescent="0.25">
      <c r="A3067" s="24" t="s">
        <v>3955</v>
      </c>
      <c r="B3067" s="95" t="s">
        <v>3956</v>
      </c>
      <c r="C3067" s="95"/>
      <c r="D3067" s="96" t="s">
        <v>20</v>
      </c>
      <c r="E3067" s="96"/>
      <c r="F3067" s="24" t="s">
        <v>3903</v>
      </c>
      <c r="G3067" s="97">
        <v>4.4999999999999998E-2</v>
      </c>
      <c r="H3067" s="97"/>
      <c r="I3067" s="98">
        <v>19.37</v>
      </c>
      <c r="J3067" s="98"/>
      <c r="K3067" s="27">
        <f t="shared" si="23"/>
        <v>0.87</v>
      </c>
    </row>
    <row r="3068" spans="1:11" ht="21" customHeight="1" x14ac:dyDescent="0.25">
      <c r="A3068" s="24" t="s">
        <v>4050</v>
      </c>
      <c r="B3068" s="95" t="s">
        <v>4051</v>
      </c>
      <c r="C3068" s="95"/>
      <c r="D3068" s="96" t="s">
        <v>20</v>
      </c>
      <c r="E3068" s="96"/>
      <c r="F3068" s="24" t="s">
        <v>84</v>
      </c>
      <c r="G3068" s="97">
        <v>0.46875</v>
      </c>
      <c r="H3068" s="97"/>
      <c r="I3068" s="98">
        <v>3.9</v>
      </c>
      <c r="J3068" s="98"/>
      <c r="K3068" s="27">
        <f t="shared" si="23"/>
        <v>1.83</v>
      </c>
    </row>
    <row r="3069" spans="1:11" ht="21" customHeight="1" x14ac:dyDescent="0.25">
      <c r="A3069" s="24" t="s">
        <v>4058</v>
      </c>
      <c r="B3069" s="95" t="s">
        <v>4059</v>
      </c>
      <c r="C3069" s="95"/>
      <c r="D3069" s="96" t="s">
        <v>20</v>
      </c>
      <c r="E3069" s="96"/>
      <c r="F3069" s="24" t="s">
        <v>84</v>
      </c>
      <c r="G3069" s="97">
        <v>0.375</v>
      </c>
      <c r="H3069" s="97"/>
      <c r="I3069" s="98">
        <v>2.69</v>
      </c>
      <c r="J3069" s="98"/>
      <c r="K3069" s="27">
        <f t="shared" si="23"/>
        <v>1.01</v>
      </c>
    </row>
    <row r="3070" spans="1:11" ht="29.1" customHeight="1" x14ac:dyDescent="0.25">
      <c r="A3070" s="24" t="s">
        <v>4060</v>
      </c>
      <c r="B3070" s="95" t="s">
        <v>4061</v>
      </c>
      <c r="C3070" s="95"/>
      <c r="D3070" s="96" t="s">
        <v>20</v>
      </c>
      <c r="E3070" s="96"/>
      <c r="F3070" s="24" t="s">
        <v>16</v>
      </c>
      <c r="G3070" s="97">
        <v>1.07</v>
      </c>
      <c r="H3070" s="97"/>
      <c r="I3070" s="98">
        <v>23.81</v>
      </c>
      <c r="J3070" s="98"/>
      <c r="K3070" s="27">
        <f t="shared" si="23"/>
        <v>25.48</v>
      </c>
    </row>
    <row r="3071" spans="1:11" ht="15" customHeight="1" x14ac:dyDescent="0.25">
      <c r="A3071" s="9"/>
      <c r="B3071" s="9"/>
      <c r="C3071" s="9"/>
      <c r="D3071" s="9"/>
      <c r="E3071" s="9"/>
      <c r="F3071" s="9"/>
      <c r="G3071" s="91" t="s">
        <v>3906</v>
      </c>
      <c r="H3071" s="91"/>
      <c r="I3071" s="91"/>
      <c r="J3071" s="91"/>
      <c r="K3071" s="28">
        <f>SUM(K3065:K3070)</f>
        <v>124.74000000000001</v>
      </c>
    </row>
    <row r="3072" spans="1:11" ht="15" customHeight="1" x14ac:dyDescent="0.25">
      <c r="A3072" s="93" t="s">
        <v>3907</v>
      </c>
      <c r="B3072" s="93"/>
      <c r="C3072" s="93"/>
      <c r="D3072" s="94" t="s">
        <v>3</v>
      </c>
      <c r="E3072" s="94"/>
      <c r="F3072" s="23" t="s">
        <v>4</v>
      </c>
      <c r="G3072" s="94" t="s">
        <v>3894</v>
      </c>
      <c r="H3072" s="94"/>
      <c r="I3072" s="94" t="s">
        <v>3895</v>
      </c>
      <c r="J3072" s="94"/>
      <c r="K3072" s="23" t="s">
        <v>3896</v>
      </c>
    </row>
    <row r="3073" spans="1:11" ht="21" customHeight="1" x14ac:dyDescent="0.25">
      <c r="A3073" s="24" t="s">
        <v>3908</v>
      </c>
      <c r="B3073" s="95" t="s">
        <v>3909</v>
      </c>
      <c r="C3073" s="95"/>
      <c r="D3073" s="96" t="s">
        <v>20</v>
      </c>
      <c r="E3073" s="96"/>
      <c r="F3073" s="24" t="s">
        <v>2056</v>
      </c>
      <c r="G3073" s="97">
        <v>0.13009999999999999</v>
      </c>
      <c r="H3073" s="97"/>
      <c r="I3073" s="98">
        <v>32.24</v>
      </c>
      <c r="J3073" s="98"/>
      <c r="K3073" s="27">
        <f>ROUND(ROUND(G3073,8)*I3073,2)</f>
        <v>4.1900000000000004</v>
      </c>
    </row>
    <row r="3074" spans="1:11" ht="15" customHeight="1" x14ac:dyDescent="0.25">
      <c r="A3074" s="24" t="s">
        <v>3971</v>
      </c>
      <c r="B3074" s="95" t="s">
        <v>3972</v>
      </c>
      <c r="C3074" s="95"/>
      <c r="D3074" s="96" t="s">
        <v>20</v>
      </c>
      <c r="E3074" s="96"/>
      <c r="F3074" s="24" t="s">
        <v>2056</v>
      </c>
      <c r="G3074" s="97">
        <v>8.7400000000000005E-2</v>
      </c>
      <c r="H3074" s="97"/>
      <c r="I3074" s="98">
        <v>32.69</v>
      </c>
      <c r="J3074" s="98"/>
      <c r="K3074" s="27">
        <f>ROUND(ROUND(G3074,8)*I3074,2)</f>
        <v>2.86</v>
      </c>
    </row>
    <row r="3075" spans="1:11" ht="15" customHeight="1" x14ac:dyDescent="0.25">
      <c r="A3075" s="24" t="s">
        <v>3910</v>
      </c>
      <c r="B3075" s="95" t="s">
        <v>3911</v>
      </c>
      <c r="C3075" s="95"/>
      <c r="D3075" s="96" t="s">
        <v>20</v>
      </c>
      <c r="E3075" s="96"/>
      <c r="F3075" s="24" t="s">
        <v>2056</v>
      </c>
      <c r="G3075" s="97">
        <v>0.21759999999999999</v>
      </c>
      <c r="H3075" s="97"/>
      <c r="I3075" s="98">
        <v>24.94</v>
      </c>
      <c r="J3075" s="98"/>
      <c r="K3075" s="27">
        <f>ROUND(ROUND(G3075,8)*I3075,2)</f>
        <v>5.43</v>
      </c>
    </row>
    <row r="3076" spans="1:11" ht="18" customHeight="1" x14ac:dyDescent="0.25">
      <c r="A3076" s="9"/>
      <c r="B3076" s="9"/>
      <c r="C3076" s="9"/>
      <c r="D3076" s="9"/>
      <c r="E3076" s="9"/>
      <c r="F3076" s="9"/>
      <c r="G3076" s="91" t="s">
        <v>3912</v>
      </c>
      <c r="H3076" s="91"/>
      <c r="I3076" s="91"/>
      <c r="J3076" s="91"/>
      <c r="K3076" s="28">
        <f>SUM(K3073:K3075)</f>
        <v>12.48</v>
      </c>
    </row>
    <row r="3077" spans="1:11" ht="15" customHeight="1" x14ac:dyDescent="0.25">
      <c r="A3077" s="93" t="s">
        <v>3922</v>
      </c>
      <c r="B3077" s="93"/>
      <c r="C3077" s="93"/>
      <c r="D3077" s="94" t="s">
        <v>3</v>
      </c>
      <c r="E3077" s="94"/>
      <c r="F3077" s="23" t="s">
        <v>4</v>
      </c>
      <c r="G3077" s="94" t="s">
        <v>3894</v>
      </c>
      <c r="H3077" s="94"/>
      <c r="I3077" s="94" t="s">
        <v>3895</v>
      </c>
      <c r="J3077" s="94"/>
      <c r="K3077" s="23" t="s">
        <v>3896</v>
      </c>
    </row>
    <row r="3078" spans="1:11" ht="29.1" customHeight="1" x14ac:dyDescent="0.25">
      <c r="A3078" s="24" t="s">
        <v>4062</v>
      </c>
      <c r="B3078" s="95" t="s">
        <v>4063</v>
      </c>
      <c r="C3078" s="95"/>
      <c r="D3078" s="96" t="s">
        <v>20</v>
      </c>
      <c r="E3078" s="96"/>
      <c r="F3078" s="24" t="s">
        <v>3903</v>
      </c>
      <c r="G3078" s="97">
        <v>1.23E-2</v>
      </c>
      <c r="H3078" s="97"/>
      <c r="I3078" s="98">
        <v>23.44</v>
      </c>
      <c r="J3078" s="98"/>
      <c r="K3078" s="27">
        <f>ROUND(ROUND(G3078,8)*I3078,2)</f>
        <v>0.28999999999999998</v>
      </c>
    </row>
    <row r="3079" spans="1:11" ht="21" customHeight="1" x14ac:dyDescent="0.25">
      <c r="A3079" s="24" t="s">
        <v>4064</v>
      </c>
      <c r="B3079" s="95" t="s">
        <v>4065</v>
      </c>
      <c r="C3079" s="95"/>
      <c r="D3079" s="96" t="s">
        <v>4066</v>
      </c>
      <c r="E3079" s="96"/>
      <c r="F3079" s="24" t="s">
        <v>26</v>
      </c>
      <c r="G3079" s="97">
        <v>4</v>
      </c>
      <c r="H3079" s="97"/>
      <c r="I3079" s="98">
        <v>5.76</v>
      </c>
      <c r="J3079" s="98"/>
      <c r="K3079" s="27">
        <f>ROUND(ROUND(G3079,8)*I3079,2)</f>
        <v>23.04</v>
      </c>
    </row>
    <row r="3080" spans="1:11" ht="15" customHeight="1" x14ac:dyDescent="0.25">
      <c r="A3080" s="9"/>
      <c r="B3080" s="9"/>
      <c r="C3080" s="9"/>
      <c r="D3080" s="9"/>
      <c r="E3080" s="9"/>
      <c r="F3080" s="9"/>
      <c r="G3080" s="91" t="s">
        <v>3933</v>
      </c>
      <c r="H3080" s="91"/>
      <c r="I3080" s="91"/>
      <c r="J3080" s="91"/>
      <c r="K3080" s="28">
        <f>SUM(K3078:K3079)</f>
        <v>23.33</v>
      </c>
    </row>
    <row r="3081" spans="1:11" ht="15" customHeight="1" x14ac:dyDescent="0.25">
      <c r="A3081" s="9"/>
      <c r="B3081" s="9"/>
      <c r="C3081" s="9"/>
      <c r="D3081" s="9"/>
      <c r="E3081" s="9"/>
      <c r="F3081" s="9"/>
      <c r="G3081" s="92" t="s">
        <v>3913</v>
      </c>
      <c r="H3081" s="92"/>
      <c r="I3081" s="92"/>
      <c r="J3081" s="92"/>
      <c r="K3081" s="29">
        <f>ROUND(SUM(K3071,K3076,K3080),2)</f>
        <v>160.55000000000001</v>
      </c>
    </row>
    <row r="3082" spans="1:11" ht="9.9499999999999993" customHeight="1" x14ac:dyDescent="0.25">
      <c r="A3082" s="9"/>
      <c r="B3082" s="9"/>
      <c r="C3082" s="9"/>
      <c r="D3082" s="9"/>
      <c r="E3082" s="9"/>
      <c r="F3082" s="9"/>
      <c r="G3082" s="100"/>
      <c r="H3082" s="100"/>
      <c r="I3082" s="100"/>
      <c r="J3082" s="100"/>
      <c r="K3082" s="100"/>
    </row>
    <row r="3083" spans="1:11" ht="20.100000000000001" customHeight="1" x14ac:dyDescent="0.25">
      <c r="A3083" s="99" t="s">
        <v>2339</v>
      </c>
      <c r="B3083" s="99"/>
      <c r="C3083" s="99"/>
      <c r="D3083" s="99"/>
      <c r="E3083" s="99"/>
      <c r="F3083" s="99"/>
      <c r="G3083" s="99"/>
      <c r="H3083" s="99"/>
      <c r="I3083" s="99"/>
      <c r="J3083" s="99"/>
      <c r="K3083" s="99"/>
    </row>
    <row r="3084" spans="1:11" ht="15" customHeight="1" x14ac:dyDescent="0.25">
      <c r="A3084" s="93" t="s">
        <v>3893</v>
      </c>
      <c r="B3084" s="93"/>
      <c r="C3084" s="93"/>
      <c r="D3084" s="94" t="s">
        <v>3</v>
      </c>
      <c r="E3084" s="94"/>
      <c r="F3084" s="23" t="s">
        <v>4</v>
      </c>
      <c r="G3084" s="94" t="s">
        <v>3894</v>
      </c>
      <c r="H3084" s="94"/>
      <c r="I3084" s="94" t="s">
        <v>3895</v>
      </c>
      <c r="J3084" s="94"/>
      <c r="K3084" s="23" t="s">
        <v>3896</v>
      </c>
    </row>
    <row r="3085" spans="1:11" ht="45.95" customHeight="1" x14ac:dyDescent="0.25">
      <c r="A3085" s="24" t="s">
        <v>4073</v>
      </c>
      <c r="B3085" s="95" t="s">
        <v>4074</v>
      </c>
      <c r="C3085" s="95"/>
      <c r="D3085" s="96" t="s">
        <v>20</v>
      </c>
      <c r="E3085" s="96"/>
      <c r="F3085" s="24" t="s">
        <v>26</v>
      </c>
      <c r="G3085" s="97">
        <v>1</v>
      </c>
      <c r="H3085" s="97"/>
      <c r="I3085" s="98">
        <v>1235.9100000000001</v>
      </c>
      <c r="J3085" s="98"/>
      <c r="K3085" s="27">
        <f>TRUNC(TRUNC(G3085,8)*I3085,2)</f>
        <v>1235.9100000000001</v>
      </c>
    </row>
    <row r="3086" spans="1:11" ht="21" customHeight="1" x14ac:dyDescent="0.25">
      <c r="A3086" s="24" t="s">
        <v>4075</v>
      </c>
      <c r="B3086" s="95" t="s">
        <v>4076</v>
      </c>
      <c r="C3086" s="95"/>
      <c r="D3086" s="96" t="s">
        <v>20</v>
      </c>
      <c r="E3086" s="96"/>
      <c r="F3086" s="24" t="s">
        <v>34</v>
      </c>
      <c r="G3086" s="97">
        <v>1.1999999999999999E-3</v>
      </c>
      <c r="H3086" s="97"/>
      <c r="I3086" s="98">
        <v>205.09</v>
      </c>
      <c r="J3086" s="98"/>
      <c r="K3086" s="27">
        <f>TRUNC(TRUNC(G3086,8)*I3086,2)</f>
        <v>0.24</v>
      </c>
    </row>
    <row r="3087" spans="1:11" ht="15" customHeight="1" x14ac:dyDescent="0.25">
      <c r="A3087" s="9"/>
      <c r="B3087" s="9"/>
      <c r="C3087" s="9"/>
      <c r="D3087" s="9"/>
      <c r="E3087" s="9"/>
      <c r="F3087" s="9"/>
      <c r="G3087" s="91" t="s">
        <v>3906</v>
      </c>
      <c r="H3087" s="91"/>
      <c r="I3087" s="91"/>
      <c r="J3087" s="91"/>
      <c r="K3087" s="28">
        <f>SUM(K3085:K3086)</f>
        <v>1236.1500000000001</v>
      </c>
    </row>
    <row r="3088" spans="1:11" ht="15" customHeight="1" x14ac:dyDescent="0.25">
      <c r="A3088" s="93" t="s">
        <v>3907</v>
      </c>
      <c r="B3088" s="93"/>
      <c r="C3088" s="93"/>
      <c r="D3088" s="94" t="s">
        <v>3</v>
      </c>
      <c r="E3088" s="94"/>
      <c r="F3088" s="23" t="s">
        <v>4</v>
      </c>
      <c r="G3088" s="94" t="s">
        <v>3894</v>
      </c>
      <c r="H3088" s="94"/>
      <c r="I3088" s="94" t="s">
        <v>3895</v>
      </c>
      <c r="J3088" s="94"/>
      <c r="K3088" s="23" t="s">
        <v>3896</v>
      </c>
    </row>
    <row r="3089" spans="1:11" ht="15" customHeight="1" x14ac:dyDescent="0.25">
      <c r="A3089" s="24" t="s">
        <v>3971</v>
      </c>
      <c r="B3089" s="95" t="s">
        <v>3972</v>
      </c>
      <c r="C3089" s="95"/>
      <c r="D3089" s="96" t="s">
        <v>20</v>
      </c>
      <c r="E3089" s="96"/>
      <c r="F3089" s="24" t="s">
        <v>2056</v>
      </c>
      <c r="G3089" s="97">
        <v>0.86809999999999998</v>
      </c>
      <c r="H3089" s="97"/>
      <c r="I3089" s="98">
        <v>32.69</v>
      </c>
      <c r="J3089" s="98"/>
      <c r="K3089" s="27">
        <f>TRUNC(TRUNC(G3089,8)*I3089,2)</f>
        <v>28.37</v>
      </c>
    </row>
    <row r="3090" spans="1:11" ht="15" customHeight="1" x14ac:dyDescent="0.25">
      <c r="A3090" s="24" t="s">
        <v>3910</v>
      </c>
      <c r="B3090" s="95" t="s">
        <v>3911</v>
      </c>
      <c r="C3090" s="95"/>
      <c r="D3090" s="96" t="s">
        <v>20</v>
      </c>
      <c r="E3090" s="96"/>
      <c r="F3090" s="24" t="s">
        <v>2056</v>
      </c>
      <c r="G3090" s="97">
        <v>0.57869999999999999</v>
      </c>
      <c r="H3090" s="97"/>
      <c r="I3090" s="98">
        <v>24.94</v>
      </c>
      <c r="J3090" s="98"/>
      <c r="K3090" s="27">
        <f>TRUNC(TRUNC(G3090,8)*I3090,2)</f>
        <v>14.43</v>
      </c>
    </row>
    <row r="3091" spans="1:11" ht="18" customHeight="1" x14ac:dyDescent="0.25">
      <c r="A3091" s="9"/>
      <c r="B3091" s="9"/>
      <c r="C3091" s="9"/>
      <c r="D3091" s="9"/>
      <c r="E3091" s="9"/>
      <c r="F3091" s="9"/>
      <c r="G3091" s="91" t="s">
        <v>3912</v>
      </c>
      <c r="H3091" s="91"/>
      <c r="I3091" s="91"/>
      <c r="J3091" s="91"/>
      <c r="K3091" s="28">
        <f>SUM(K3089:K3090)</f>
        <v>42.8</v>
      </c>
    </row>
    <row r="3092" spans="1:11" ht="15" customHeight="1" x14ac:dyDescent="0.25">
      <c r="A3092" s="93" t="s">
        <v>3922</v>
      </c>
      <c r="B3092" s="93"/>
      <c r="C3092" s="93"/>
      <c r="D3092" s="94" t="s">
        <v>3</v>
      </c>
      <c r="E3092" s="94"/>
      <c r="F3092" s="23" t="s">
        <v>4</v>
      </c>
      <c r="G3092" s="94" t="s">
        <v>3894</v>
      </c>
      <c r="H3092" s="94"/>
      <c r="I3092" s="94" t="s">
        <v>3895</v>
      </c>
      <c r="J3092" s="94"/>
      <c r="K3092" s="23" t="s">
        <v>3896</v>
      </c>
    </row>
    <row r="3093" spans="1:11" ht="29.1" customHeight="1" x14ac:dyDescent="0.25">
      <c r="A3093" s="24" t="s">
        <v>4077</v>
      </c>
      <c r="B3093" s="95" t="s">
        <v>4078</v>
      </c>
      <c r="C3093" s="95"/>
      <c r="D3093" s="96" t="s">
        <v>20</v>
      </c>
      <c r="E3093" s="96"/>
      <c r="F3093" s="24" t="s">
        <v>34</v>
      </c>
      <c r="G3093" s="97">
        <v>2.2200000000000001E-2</v>
      </c>
      <c r="H3093" s="97"/>
      <c r="I3093" s="98">
        <v>924.6</v>
      </c>
      <c r="J3093" s="98"/>
      <c r="K3093" s="27">
        <f>TRUNC(TRUNC(G3093,8)*I3093,2)</f>
        <v>20.52</v>
      </c>
    </row>
    <row r="3094" spans="1:11" ht="15" customHeight="1" x14ac:dyDescent="0.25">
      <c r="A3094" s="9"/>
      <c r="B3094" s="9"/>
      <c r="C3094" s="9"/>
      <c r="D3094" s="9"/>
      <c r="E3094" s="9"/>
      <c r="F3094" s="9"/>
      <c r="G3094" s="91" t="s">
        <v>3933</v>
      </c>
      <c r="H3094" s="91"/>
      <c r="I3094" s="91"/>
      <c r="J3094" s="91"/>
      <c r="K3094" s="28">
        <f>SUM(K3093:K3093)</f>
        <v>20.52</v>
      </c>
    </row>
    <row r="3095" spans="1:11" ht="15" customHeight="1" x14ac:dyDescent="0.25">
      <c r="A3095" s="9"/>
      <c r="B3095" s="9"/>
      <c r="C3095" s="9"/>
      <c r="D3095" s="9"/>
      <c r="E3095" s="9"/>
      <c r="F3095" s="9"/>
      <c r="G3095" s="92" t="s">
        <v>3913</v>
      </c>
      <c r="H3095" s="92"/>
      <c r="I3095" s="92"/>
      <c r="J3095" s="92"/>
      <c r="K3095" s="29">
        <f>ROUND(SUM(K3087,K3091,K3094),2)</f>
        <v>1299.47</v>
      </c>
    </row>
    <row r="3096" spans="1:11" ht="9.9499999999999993" customHeight="1" x14ac:dyDescent="0.25">
      <c r="A3096" s="9"/>
      <c r="B3096" s="9"/>
      <c r="C3096" s="9"/>
      <c r="D3096" s="9"/>
      <c r="E3096" s="9"/>
      <c r="F3096" s="9"/>
      <c r="G3096" s="100"/>
      <c r="H3096" s="100"/>
      <c r="I3096" s="100"/>
      <c r="J3096" s="100"/>
      <c r="K3096" s="100"/>
    </row>
    <row r="3097" spans="1:11" ht="20.100000000000001" customHeight="1" x14ac:dyDescent="0.25">
      <c r="A3097" s="99" t="s">
        <v>2340</v>
      </c>
      <c r="B3097" s="99"/>
      <c r="C3097" s="99"/>
      <c r="D3097" s="99"/>
      <c r="E3097" s="99"/>
      <c r="F3097" s="99"/>
      <c r="G3097" s="99"/>
      <c r="H3097" s="99"/>
      <c r="I3097" s="99"/>
      <c r="J3097" s="99"/>
      <c r="K3097" s="99"/>
    </row>
    <row r="3098" spans="1:11" ht="15" customHeight="1" x14ac:dyDescent="0.25">
      <c r="A3098" s="93" t="s">
        <v>3893</v>
      </c>
      <c r="B3098" s="93"/>
      <c r="C3098" s="93"/>
      <c r="D3098" s="94" t="s">
        <v>3</v>
      </c>
      <c r="E3098" s="94"/>
      <c r="F3098" s="23" t="s">
        <v>4</v>
      </c>
      <c r="G3098" s="94" t="s">
        <v>3894</v>
      </c>
      <c r="H3098" s="94"/>
      <c r="I3098" s="94" t="s">
        <v>3895</v>
      </c>
      <c r="J3098" s="94"/>
      <c r="K3098" s="23" t="s">
        <v>3896</v>
      </c>
    </row>
    <row r="3099" spans="1:11" ht="15" customHeight="1" x14ac:dyDescent="0.25">
      <c r="A3099" s="24" t="s">
        <v>4067</v>
      </c>
      <c r="B3099" s="95" t="s">
        <v>4068</v>
      </c>
      <c r="C3099" s="95"/>
      <c r="D3099" s="96" t="s">
        <v>20</v>
      </c>
      <c r="E3099" s="96"/>
      <c r="F3099" s="24" t="s">
        <v>3903</v>
      </c>
      <c r="G3099" s="97">
        <v>8.6199999999999992</v>
      </c>
      <c r="H3099" s="97"/>
      <c r="I3099" s="98">
        <v>1.1299999999999999</v>
      </c>
      <c r="J3099" s="98"/>
      <c r="K3099" s="27">
        <f>TRUNC(TRUNC(G3099,8)*I3099,2)</f>
        <v>9.74</v>
      </c>
    </row>
    <row r="3100" spans="1:11" ht="29.1" customHeight="1" x14ac:dyDescent="0.25">
      <c r="A3100" s="24" t="s">
        <v>4069</v>
      </c>
      <c r="B3100" s="95" t="s">
        <v>4070</v>
      </c>
      <c r="C3100" s="95"/>
      <c r="D3100" s="96" t="s">
        <v>20</v>
      </c>
      <c r="E3100" s="96"/>
      <c r="F3100" s="24" t="s">
        <v>26</v>
      </c>
      <c r="G3100" s="97">
        <v>6.4375</v>
      </c>
      <c r="H3100" s="97"/>
      <c r="I3100" s="98">
        <v>17.63</v>
      </c>
      <c r="J3100" s="98"/>
      <c r="K3100" s="27">
        <f>TRUNC(TRUNC(G3100,8)*I3100,2)</f>
        <v>113.49</v>
      </c>
    </row>
    <row r="3101" spans="1:11" ht="15" customHeight="1" x14ac:dyDescent="0.25">
      <c r="A3101" s="24" t="s">
        <v>4071</v>
      </c>
      <c r="B3101" s="95" t="s">
        <v>4072</v>
      </c>
      <c r="C3101" s="95"/>
      <c r="D3101" s="96" t="s">
        <v>20</v>
      </c>
      <c r="E3101" s="96"/>
      <c r="F3101" s="24" t="s">
        <v>3903</v>
      </c>
      <c r="G3101" s="97">
        <v>0.24</v>
      </c>
      <c r="H3101" s="97"/>
      <c r="I3101" s="98">
        <v>3.58</v>
      </c>
      <c r="J3101" s="98"/>
      <c r="K3101" s="27">
        <f>TRUNC(TRUNC(G3101,8)*I3101,2)</f>
        <v>0.85</v>
      </c>
    </row>
    <row r="3102" spans="1:11" ht="15" customHeight="1" x14ac:dyDescent="0.25">
      <c r="A3102" s="9"/>
      <c r="B3102" s="9"/>
      <c r="C3102" s="9"/>
      <c r="D3102" s="9"/>
      <c r="E3102" s="9"/>
      <c r="F3102" s="9"/>
      <c r="G3102" s="91" t="s">
        <v>3906</v>
      </c>
      <c r="H3102" s="91"/>
      <c r="I3102" s="91"/>
      <c r="J3102" s="91"/>
      <c r="K3102" s="28">
        <f>SUM(K3099:K3101)</f>
        <v>124.07999999999998</v>
      </c>
    </row>
    <row r="3103" spans="1:11" ht="15" customHeight="1" x14ac:dyDescent="0.25">
      <c r="A3103" s="93" t="s">
        <v>3907</v>
      </c>
      <c r="B3103" s="93"/>
      <c r="C3103" s="93"/>
      <c r="D3103" s="94" t="s">
        <v>3</v>
      </c>
      <c r="E3103" s="94"/>
      <c r="F3103" s="23" t="s">
        <v>4</v>
      </c>
      <c r="G3103" s="94" t="s">
        <v>3894</v>
      </c>
      <c r="H3103" s="94"/>
      <c r="I3103" s="94" t="s">
        <v>3895</v>
      </c>
      <c r="J3103" s="94"/>
      <c r="K3103" s="23" t="s">
        <v>3896</v>
      </c>
    </row>
    <row r="3104" spans="1:11" ht="15" customHeight="1" x14ac:dyDescent="0.25">
      <c r="A3104" s="24" t="s">
        <v>3971</v>
      </c>
      <c r="B3104" s="95" t="s">
        <v>3972</v>
      </c>
      <c r="C3104" s="95"/>
      <c r="D3104" s="96" t="s">
        <v>20</v>
      </c>
      <c r="E3104" s="96"/>
      <c r="F3104" s="24" t="s">
        <v>2056</v>
      </c>
      <c r="G3104" s="97">
        <v>0.63900000000000001</v>
      </c>
      <c r="H3104" s="97"/>
      <c r="I3104" s="98">
        <v>32.69</v>
      </c>
      <c r="J3104" s="98"/>
      <c r="K3104" s="27">
        <f>TRUNC(TRUNC(G3104,8)*I3104,2)</f>
        <v>20.88</v>
      </c>
    </row>
    <row r="3105" spans="1:11" ht="15" customHeight="1" x14ac:dyDescent="0.25">
      <c r="A3105" s="24" t="s">
        <v>3910</v>
      </c>
      <c r="B3105" s="95" t="s">
        <v>3911</v>
      </c>
      <c r="C3105" s="95"/>
      <c r="D3105" s="96" t="s">
        <v>20</v>
      </c>
      <c r="E3105" s="96"/>
      <c r="F3105" s="24" t="s">
        <v>2056</v>
      </c>
      <c r="G3105" s="97">
        <v>1.2789999999999999</v>
      </c>
      <c r="H3105" s="97"/>
      <c r="I3105" s="98">
        <v>24.94</v>
      </c>
      <c r="J3105" s="98"/>
      <c r="K3105" s="27">
        <f>TRUNC(TRUNC(G3105,8)*I3105,2)</f>
        <v>31.89</v>
      </c>
    </row>
    <row r="3106" spans="1:11" ht="18" customHeight="1" x14ac:dyDescent="0.25">
      <c r="A3106" s="9"/>
      <c r="B3106" s="9"/>
      <c r="C3106" s="9"/>
      <c r="D3106" s="9"/>
      <c r="E3106" s="9"/>
      <c r="F3106" s="9"/>
      <c r="G3106" s="91" t="s">
        <v>3912</v>
      </c>
      <c r="H3106" s="91"/>
      <c r="I3106" s="91"/>
      <c r="J3106" s="91"/>
      <c r="K3106" s="28">
        <f>SUM(K3104:K3105)</f>
        <v>52.769999999999996</v>
      </c>
    </row>
    <row r="3107" spans="1:11" ht="15" customHeight="1" x14ac:dyDescent="0.25">
      <c r="A3107" s="9"/>
      <c r="B3107" s="9"/>
      <c r="C3107" s="9"/>
      <c r="D3107" s="9"/>
      <c r="E3107" s="9"/>
      <c r="F3107" s="9"/>
      <c r="G3107" s="92" t="s">
        <v>3913</v>
      </c>
      <c r="H3107" s="92"/>
      <c r="I3107" s="92"/>
      <c r="J3107" s="92"/>
      <c r="K3107" s="29">
        <f>ROUND(SUM(K3102,K3106),2)</f>
        <v>176.85</v>
      </c>
    </row>
    <row r="3108" spans="1:11" ht="9.9499999999999993" customHeight="1" x14ac:dyDescent="0.25">
      <c r="A3108" s="9"/>
      <c r="B3108" s="9"/>
      <c r="C3108" s="9"/>
      <c r="D3108" s="9"/>
      <c r="E3108" s="9"/>
      <c r="F3108" s="9"/>
      <c r="G3108" s="100"/>
      <c r="H3108" s="100"/>
      <c r="I3108" s="100"/>
      <c r="J3108" s="100"/>
      <c r="K3108" s="100"/>
    </row>
    <row r="3109" spans="1:11" ht="20.100000000000001" customHeight="1" x14ac:dyDescent="0.25">
      <c r="A3109" s="99" t="s">
        <v>2341</v>
      </c>
      <c r="B3109" s="99"/>
      <c r="C3109" s="99"/>
      <c r="D3109" s="99"/>
      <c r="E3109" s="99"/>
      <c r="F3109" s="99"/>
      <c r="G3109" s="99"/>
      <c r="H3109" s="99"/>
      <c r="I3109" s="99"/>
      <c r="J3109" s="99"/>
      <c r="K3109" s="99"/>
    </row>
    <row r="3110" spans="1:11" ht="20.100000000000001" customHeight="1" x14ac:dyDescent="0.25">
      <c r="A3110" s="106" t="s">
        <v>4010</v>
      </c>
      <c r="B3110" s="106"/>
      <c r="C3110" s="106"/>
      <c r="D3110" s="106"/>
      <c r="E3110" s="106"/>
      <c r="F3110" s="2" t="s">
        <v>4</v>
      </c>
      <c r="G3110" s="87" t="s">
        <v>4001</v>
      </c>
      <c r="H3110" s="87"/>
      <c r="I3110" s="87" t="s">
        <v>3895</v>
      </c>
      <c r="J3110" s="87"/>
      <c r="K3110" s="2" t="s">
        <v>4011</v>
      </c>
    </row>
    <row r="3111" spans="1:11" ht="15" customHeight="1" x14ac:dyDescent="0.25">
      <c r="A3111" s="6" t="s">
        <v>4079</v>
      </c>
      <c r="B3111" s="104" t="s">
        <v>4080</v>
      </c>
      <c r="C3111" s="104"/>
      <c r="D3111" s="104"/>
      <c r="E3111" s="104"/>
      <c r="F3111" s="6" t="s">
        <v>77</v>
      </c>
      <c r="G3111" s="113">
        <v>1.7700000000000001E-3</v>
      </c>
      <c r="H3111" s="113"/>
      <c r="I3111" s="105">
        <v>33.79</v>
      </c>
      <c r="J3111" s="105"/>
      <c r="K3111" s="33">
        <f>ROUND(ROUND(G3111,5)*I3111,4)</f>
        <v>5.9799999999999999E-2</v>
      </c>
    </row>
    <row r="3112" spans="1:11" ht="15" customHeight="1" x14ac:dyDescent="0.25">
      <c r="A3112" s="6" t="s">
        <v>4081</v>
      </c>
      <c r="B3112" s="104" t="s">
        <v>4082</v>
      </c>
      <c r="C3112" s="104"/>
      <c r="D3112" s="104"/>
      <c r="E3112" s="104"/>
      <c r="F3112" s="6" t="s">
        <v>77</v>
      </c>
      <c r="G3112" s="113">
        <v>3.9300000000000003E-3</v>
      </c>
      <c r="H3112" s="113"/>
      <c r="I3112" s="105">
        <v>448.02</v>
      </c>
      <c r="J3112" s="105"/>
      <c r="K3112" s="33">
        <f>ROUND(ROUND(G3112,5)*I3112,4)</f>
        <v>1.7606999999999999</v>
      </c>
    </row>
    <row r="3113" spans="1:11" ht="15" customHeight="1" x14ac:dyDescent="0.25">
      <c r="A3113" s="6" t="s">
        <v>4083</v>
      </c>
      <c r="B3113" s="104" t="s">
        <v>4084</v>
      </c>
      <c r="C3113" s="104"/>
      <c r="D3113" s="104"/>
      <c r="E3113" s="104"/>
      <c r="F3113" s="6" t="s">
        <v>77</v>
      </c>
      <c r="G3113" s="113">
        <v>7.0800000000000004E-3</v>
      </c>
      <c r="H3113" s="113"/>
      <c r="I3113" s="105">
        <v>46.06</v>
      </c>
      <c r="J3113" s="105"/>
      <c r="K3113" s="33">
        <f>ROUND(ROUND(G3113,5)*I3113,4)</f>
        <v>0.3261</v>
      </c>
    </row>
    <row r="3114" spans="1:11" ht="15" customHeight="1" x14ac:dyDescent="0.25">
      <c r="A3114" s="6" t="s">
        <v>4085</v>
      </c>
      <c r="B3114" s="104" t="s">
        <v>4086</v>
      </c>
      <c r="C3114" s="104"/>
      <c r="D3114" s="104"/>
      <c r="E3114" s="104"/>
      <c r="F3114" s="6" t="s">
        <v>103</v>
      </c>
      <c r="G3114" s="113">
        <v>1</v>
      </c>
      <c r="H3114" s="113"/>
      <c r="I3114" s="105">
        <v>16.98</v>
      </c>
      <c r="J3114" s="105"/>
      <c r="K3114" s="33">
        <f>ROUND(ROUND(G3114,5)*I3114,4)</f>
        <v>16.98</v>
      </c>
    </row>
    <row r="3115" spans="1:11" ht="15" customHeight="1" x14ac:dyDescent="0.25">
      <c r="A3115" s="1"/>
      <c r="B3115" s="1"/>
      <c r="C3115" s="1"/>
      <c r="D3115" s="1"/>
      <c r="E3115" s="1"/>
      <c r="F3115" s="1"/>
      <c r="G3115" s="85" t="s">
        <v>4014</v>
      </c>
      <c r="H3115" s="85"/>
      <c r="I3115" s="85"/>
      <c r="J3115" s="85"/>
      <c r="K3115" s="34">
        <f>SUM(K3111:K3114)</f>
        <v>19.1266</v>
      </c>
    </row>
    <row r="3116" spans="1:11" ht="15" customHeight="1" x14ac:dyDescent="0.25">
      <c r="A3116" s="106" t="s">
        <v>4015</v>
      </c>
      <c r="B3116" s="106"/>
      <c r="C3116" s="106"/>
      <c r="D3116" s="23" t="s">
        <v>4016</v>
      </c>
      <c r="E3116" s="94" t="s">
        <v>4017</v>
      </c>
      <c r="F3116" s="94"/>
      <c r="G3116" s="94" t="s">
        <v>4001</v>
      </c>
      <c r="H3116" s="94"/>
      <c r="I3116" s="94" t="s">
        <v>3895</v>
      </c>
      <c r="J3116" s="94"/>
      <c r="K3116" s="23" t="s">
        <v>4011</v>
      </c>
    </row>
    <row r="3117" spans="1:11" ht="27.95" customHeight="1" x14ac:dyDescent="0.25">
      <c r="A3117" s="38" t="s">
        <v>4085</v>
      </c>
      <c r="B3117" s="109" t="s">
        <v>4087</v>
      </c>
      <c r="C3117" s="109"/>
      <c r="D3117" s="38" t="s">
        <v>4019</v>
      </c>
      <c r="E3117" s="110" t="s">
        <v>4088</v>
      </c>
      <c r="F3117" s="110"/>
      <c r="G3117" s="111">
        <v>1.9630000000000002E-2</v>
      </c>
      <c r="H3117" s="111"/>
      <c r="I3117" s="112">
        <v>33.64</v>
      </c>
      <c r="J3117" s="112"/>
      <c r="K3117" s="41">
        <f>ROUND(ROUND(G3117,5)*I3117,4)</f>
        <v>0.66039999999999999</v>
      </c>
    </row>
    <row r="3118" spans="1:11" ht="15" customHeight="1" x14ac:dyDescent="0.25">
      <c r="A3118" s="1"/>
      <c r="B3118" s="1"/>
      <c r="C3118" s="1"/>
      <c r="D3118" s="1"/>
      <c r="E3118" s="1"/>
      <c r="F3118" s="1"/>
      <c r="G3118" s="85" t="s">
        <v>4021</v>
      </c>
      <c r="H3118" s="85"/>
      <c r="I3118" s="85"/>
      <c r="J3118" s="85"/>
      <c r="K3118" s="33">
        <f>SUM(K3117:K3117)</f>
        <v>0.66039999999999999</v>
      </c>
    </row>
    <row r="3119" spans="1:11" ht="12.95" customHeight="1" x14ac:dyDescent="0.25">
      <c r="A3119" s="106" t="s">
        <v>4022</v>
      </c>
      <c r="B3119" s="106"/>
      <c r="C3119" s="94" t="s">
        <v>4023</v>
      </c>
      <c r="D3119" s="94" t="s">
        <v>5</v>
      </c>
      <c r="E3119" s="94" t="s">
        <v>4024</v>
      </c>
      <c r="F3119" s="94"/>
      <c r="G3119" s="94" t="s">
        <v>4025</v>
      </c>
      <c r="H3119" s="94"/>
      <c r="I3119" s="94" t="s">
        <v>2086</v>
      </c>
      <c r="J3119" s="94"/>
      <c r="K3119" s="94" t="s">
        <v>4011</v>
      </c>
    </row>
    <row r="3120" spans="1:11" ht="12" customHeight="1" x14ac:dyDescent="0.25">
      <c r="A3120" s="106"/>
      <c r="B3120" s="106"/>
      <c r="C3120" s="94"/>
      <c r="D3120" s="94"/>
      <c r="E3120" s="23" t="s">
        <v>2092</v>
      </c>
      <c r="F3120" s="23" t="s">
        <v>4026</v>
      </c>
      <c r="G3120" s="23" t="s">
        <v>2092</v>
      </c>
      <c r="H3120" s="23" t="s">
        <v>4026</v>
      </c>
      <c r="I3120" s="23" t="s">
        <v>2092</v>
      </c>
      <c r="J3120" s="23" t="s">
        <v>4026</v>
      </c>
      <c r="K3120" s="94"/>
    </row>
    <row r="3121" spans="1:11" ht="27.95" customHeight="1" x14ac:dyDescent="0.25">
      <c r="A3121" s="38" t="s">
        <v>4085</v>
      </c>
      <c r="B3121" s="39" t="s">
        <v>4087</v>
      </c>
      <c r="C3121" s="38" t="s">
        <v>4027</v>
      </c>
      <c r="D3121" s="40">
        <v>1.9630000000000002E-2</v>
      </c>
      <c r="E3121" s="42">
        <v>0</v>
      </c>
      <c r="F3121" s="43">
        <v>1.1100000000000001</v>
      </c>
      <c r="G3121" s="42">
        <v>0</v>
      </c>
      <c r="H3121" s="43">
        <v>0.88</v>
      </c>
      <c r="I3121" s="42">
        <v>0</v>
      </c>
      <c r="J3121" s="43">
        <v>0.72</v>
      </c>
      <c r="K3121" s="41">
        <f>ROUND(D3121*(ROUND(E3121*F3121,4)+ROUND(G3121*H3121,4)+ROUND(I3121*J3121,4)),4)</f>
        <v>0</v>
      </c>
    </row>
    <row r="3122" spans="1:11" ht="15" customHeight="1" x14ac:dyDescent="0.25">
      <c r="A3122" s="1"/>
      <c r="B3122" s="1"/>
      <c r="C3122" s="1"/>
      <c r="D3122" s="1"/>
      <c r="E3122" s="1"/>
      <c r="F3122" s="1"/>
      <c r="G3122" s="85" t="s">
        <v>4028</v>
      </c>
      <c r="H3122" s="85"/>
      <c r="I3122" s="85"/>
      <c r="J3122" s="85"/>
      <c r="K3122" s="33">
        <f>SUM(K3120:K3121)</f>
        <v>0</v>
      </c>
    </row>
    <row r="3123" spans="1:11" ht="15" customHeight="1" x14ac:dyDescent="0.25">
      <c r="A3123" s="9"/>
      <c r="B3123" s="9"/>
      <c r="C3123" s="9"/>
      <c r="D3123" s="9"/>
      <c r="E3123" s="9"/>
      <c r="F3123" s="9"/>
      <c r="G3123" s="92" t="s">
        <v>4029</v>
      </c>
      <c r="H3123" s="92"/>
      <c r="I3123" s="92"/>
      <c r="J3123" s="92"/>
      <c r="K3123" s="33">
        <f>SUM(K3115,K3118,K3122)</f>
        <v>19.786999999999999</v>
      </c>
    </row>
    <row r="3124" spans="1:11" ht="15" customHeight="1" x14ac:dyDescent="0.25">
      <c r="A3124" s="9"/>
      <c r="B3124" s="9"/>
      <c r="C3124" s="9"/>
      <c r="D3124" s="9"/>
      <c r="E3124" s="9"/>
      <c r="F3124" s="9"/>
      <c r="G3124" s="92" t="s">
        <v>3913</v>
      </c>
      <c r="H3124" s="92"/>
      <c r="I3124" s="92"/>
      <c r="J3124" s="92"/>
      <c r="K3124" s="29">
        <f>ROUND(SUM(K3123),2)</f>
        <v>19.79</v>
      </c>
    </row>
    <row r="3125" spans="1:11" ht="9.9499999999999993" customHeight="1" x14ac:dyDescent="0.25">
      <c r="A3125" s="9"/>
      <c r="B3125" s="9"/>
      <c r="C3125" s="9"/>
      <c r="D3125" s="9"/>
      <c r="E3125" s="9"/>
      <c r="F3125" s="9"/>
      <c r="G3125" s="100"/>
      <c r="H3125" s="100"/>
      <c r="I3125" s="100"/>
      <c r="J3125" s="100"/>
      <c r="K3125" s="100"/>
    </row>
    <row r="3126" spans="1:11" ht="20.100000000000001" customHeight="1" x14ac:dyDescent="0.25">
      <c r="A3126" s="99" t="s">
        <v>2342</v>
      </c>
      <c r="B3126" s="99"/>
      <c r="C3126" s="99"/>
      <c r="D3126" s="99"/>
      <c r="E3126" s="99"/>
      <c r="F3126" s="99"/>
      <c r="G3126" s="99"/>
      <c r="H3126" s="99"/>
      <c r="I3126" s="99"/>
      <c r="J3126" s="99"/>
      <c r="K3126" s="99"/>
    </row>
    <row r="3127" spans="1:11" ht="15" customHeight="1" x14ac:dyDescent="0.25">
      <c r="A3127" s="93" t="s">
        <v>3893</v>
      </c>
      <c r="B3127" s="93"/>
      <c r="C3127" s="93"/>
      <c r="D3127" s="94" t="s">
        <v>3</v>
      </c>
      <c r="E3127" s="94"/>
      <c r="F3127" s="23" t="s">
        <v>4</v>
      </c>
      <c r="G3127" s="94" t="s">
        <v>3894</v>
      </c>
      <c r="H3127" s="94"/>
      <c r="I3127" s="94" t="s">
        <v>3895</v>
      </c>
      <c r="J3127" s="94"/>
      <c r="K3127" s="23" t="s">
        <v>3896</v>
      </c>
    </row>
    <row r="3128" spans="1:11" ht="15" customHeight="1" x14ac:dyDescent="0.25">
      <c r="A3128" s="24" t="s">
        <v>4089</v>
      </c>
      <c r="B3128" s="95" t="s">
        <v>4090</v>
      </c>
      <c r="C3128" s="95"/>
      <c r="D3128" s="96" t="s">
        <v>20</v>
      </c>
      <c r="E3128" s="96"/>
      <c r="F3128" s="24" t="s">
        <v>16</v>
      </c>
      <c r="G3128" s="97">
        <v>1</v>
      </c>
      <c r="H3128" s="97"/>
      <c r="I3128" s="98">
        <v>12.85</v>
      </c>
      <c r="J3128" s="98"/>
      <c r="K3128" s="27">
        <f>TRUNC(TRUNC(G3128,8)*I3128,2)</f>
        <v>12.85</v>
      </c>
    </row>
    <row r="3129" spans="1:11" ht="15" customHeight="1" x14ac:dyDescent="0.25">
      <c r="A3129" s="9"/>
      <c r="B3129" s="9"/>
      <c r="C3129" s="9"/>
      <c r="D3129" s="9"/>
      <c r="E3129" s="9"/>
      <c r="F3129" s="9"/>
      <c r="G3129" s="91" t="s">
        <v>3906</v>
      </c>
      <c r="H3129" s="91"/>
      <c r="I3129" s="91"/>
      <c r="J3129" s="91"/>
      <c r="K3129" s="28">
        <f>SUM(K3128:K3128)</f>
        <v>12.85</v>
      </c>
    </row>
    <row r="3130" spans="1:11" ht="15" customHeight="1" x14ac:dyDescent="0.25">
      <c r="A3130" s="93" t="s">
        <v>3907</v>
      </c>
      <c r="B3130" s="93"/>
      <c r="C3130" s="93"/>
      <c r="D3130" s="94" t="s">
        <v>3</v>
      </c>
      <c r="E3130" s="94"/>
      <c r="F3130" s="23" t="s">
        <v>4</v>
      </c>
      <c r="G3130" s="94" t="s">
        <v>3894</v>
      </c>
      <c r="H3130" s="94"/>
      <c r="I3130" s="94" t="s">
        <v>3895</v>
      </c>
      <c r="J3130" s="94"/>
      <c r="K3130" s="23" t="s">
        <v>3896</v>
      </c>
    </row>
    <row r="3131" spans="1:11" ht="15" customHeight="1" x14ac:dyDescent="0.25">
      <c r="A3131" s="24" t="s">
        <v>3961</v>
      </c>
      <c r="B3131" s="95" t="s">
        <v>3962</v>
      </c>
      <c r="C3131" s="95"/>
      <c r="D3131" s="96" t="s">
        <v>20</v>
      </c>
      <c r="E3131" s="96"/>
      <c r="F3131" s="24" t="s">
        <v>2056</v>
      </c>
      <c r="G3131" s="97">
        <v>2.7699999999999999E-2</v>
      </c>
      <c r="H3131" s="97"/>
      <c r="I3131" s="98">
        <v>29.5</v>
      </c>
      <c r="J3131" s="98"/>
      <c r="K3131" s="27">
        <f>TRUNC(TRUNC(G3131,8)*I3131,2)</f>
        <v>0.81</v>
      </c>
    </row>
    <row r="3132" spans="1:11" ht="15" customHeight="1" x14ac:dyDescent="0.25">
      <c r="A3132" s="24" t="s">
        <v>3910</v>
      </c>
      <c r="B3132" s="95" t="s">
        <v>3911</v>
      </c>
      <c r="C3132" s="95"/>
      <c r="D3132" s="96" t="s">
        <v>20</v>
      </c>
      <c r="E3132" s="96"/>
      <c r="F3132" s="24" t="s">
        <v>2056</v>
      </c>
      <c r="G3132" s="97">
        <v>0.1386</v>
      </c>
      <c r="H3132" s="97"/>
      <c r="I3132" s="98">
        <v>24.94</v>
      </c>
      <c r="J3132" s="98"/>
      <c r="K3132" s="27">
        <f>TRUNC(TRUNC(G3132,8)*I3132,2)</f>
        <v>3.45</v>
      </c>
    </row>
    <row r="3133" spans="1:11" ht="18" customHeight="1" x14ac:dyDescent="0.25">
      <c r="A3133" s="9"/>
      <c r="B3133" s="9"/>
      <c r="C3133" s="9"/>
      <c r="D3133" s="9"/>
      <c r="E3133" s="9"/>
      <c r="F3133" s="9"/>
      <c r="G3133" s="91" t="s">
        <v>3912</v>
      </c>
      <c r="H3133" s="91"/>
      <c r="I3133" s="91"/>
      <c r="J3133" s="91"/>
      <c r="K3133" s="28">
        <f>SUM(K3131:K3132)</f>
        <v>4.26</v>
      </c>
    </row>
    <row r="3134" spans="1:11" ht="15" customHeight="1" x14ac:dyDescent="0.25">
      <c r="A3134" s="9"/>
      <c r="B3134" s="9"/>
      <c r="C3134" s="9"/>
      <c r="D3134" s="9"/>
      <c r="E3134" s="9"/>
      <c r="F3134" s="9"/>
      <c r="G3134" s="92" t="s">
        <v>3913</v>
      </c>
      <c r="H3134" s="92"/>
      <c r="I3134" s="92"/>
      <c r="J3134" s="92"/>
      <c r="K3134" s="29">
        <f>ROUND(SUM(K3129,K3133),2)</f>
        <v>17.11</v>
      </c>
    </row>
    <row r="3135" spans="1:11" ht="9.9499999999999993" customHeight="1" x14ac:dyDescent="0.25">
      <c r="A3135" s="9"/>
      <c r="B3135" s="9"/>
      <c r="C3135" s="9"/>
      <c r="D3135" s="9"/>
      <c r="E3135" s="9"/>
      <c r="F3135" s="9"/>
      <c r="G3135" s="100"/>
      <c r="H3135" s="100"/>
      <c r="I3135" s="100"/>
      <c r="J3135" s="100"/>
      <c r="K3135" s="100"/>
    </row>
    <row r="3136" spans="1:11" ht="20.100000000000001" customHeight="1" x14ac:dyDescent="0.25">
      <c r="A3136" s="99" t="s">
        <v>2343</v>
      </c>
      <c r="B3136" s="99"/>
      <c r="C3136" s="99"/>
      <c r="D3136" s="99"/>
      <c r="E3136" s="99"/>
      <c r="F3136" s="99"/>
      <c r="G3136" s="99"/>
      <c r="H3136" s="99"/>
      <c r="I3136" s="99"/>
      <c r="J3136" s="99"/>
      <c r="K3136" s="99"/>
    </row>
    <row r="3137" spans="1:11" ht="12.95" customHeight="1" x14ac:dyDescent="0.25">
      <c r="A3137" s="107" t="s">
        <v>3984</v>
      </c>
      <c r="B3137" s="107"/>
      <c r="C3137" s="107"/>
      <c r="D3137" s="108" t="s">
        <v>3985</v>
      </c>
      <c r="E3137" s="87" t="s">
        <v>3986</v>
      </c>
      <c r="F3137" s="87"/>
      <c r="G3137" s="87" t="s">
        <v>3987</v>
      </c>
      <c r="H3137" s="87"/>
      <c r="I3137" s="87"/>
      <c r="J3137" s="87"/>
      <c r="K3137" s="87" t="s">
        <v>3988</v>
      </c>
    </row>
    <row r="3138" spans="1:11" ht="12" customHeight="1" x14ac:dyDescent="0.25">
      <c r="A3138" s="107"/>
      <c r="B3138" s="107"/>
      <c r="C3138" s="107"/>
      <c r="D3138" s="108"/>
      <c r="E3138" s="23" t="s">
        <v>3989</v>
      </c>
      <c r="F3138" s="23" t="s">
        <v>3990</v>
      </c>
      <c r="G3138" s="94" t="s">
        <v>3989</v>
      </c>
      <c r="H3138" s="94"/>
      <c r="I3138" s="94" t="s">
        <v>3990</v>
      </c>
      <c r="J3138" s="94"/>
      <c r="K3138" s="87"/>
    </row>
    <row r="3139" spans="1:11" ht="15.95" customHeight="1" x14ac:dyDescent="0.25">
      <c r="A3139" s="6" t="s">
        <v>4091</v>
      </c>
      <c r="B3139" s="104" t="s">
        <v>4092</v>
      </c>
      <c r="C3139" s="104"/>
      <c r="D3139" s="44">
        <v>1</v>
      </c>
      <c r="E3139" s="32">
        <v>0.8</v>
      </c>
      <c r="F3139" s="32">
        <v>0.19999999999999996</v>
      </c>
      <c r="G3139" s="105">
        <v>5.32</v>
      </c>
      <c r="H3139" s="105"/>
      <c r="I3139" s="105">
        <v>0.5</v>
      </c>
      <c r="J3139" s="105"/>
      <c r="K3139" s="33">
        <f>TRUNC(D3139*(TRUNC(E3139*G3139,4)+TRUNC(F3139*I3139,4)),4)</f>
        <v>4.3559999999999999</v>
      </c>
    </row>
    <row r="3140" spans="1:11" ht="15" customHeight="1" x14ac:dyDescent="0.25">
      <c r="A3140" s="1"/>
      <c r="B3140" s="1"/>
      <c r="C3140" s="1"/>
      <c r="D3140" s="1"/>
      <c r="E3140" s="1"/>
      <c r="F3140" s="1"/>
      <c r="G3140" s="85" t="s">
        <v>3999</v>
      </c>
      <c r="H3140" s="85"/>
      <c r="I3140" s="85"/>
      <c r="J3140" s="85"/>
      <c r="K3140" s="34">
        <f>SUM(K3138:K3139)</f>
        <v>4.3559999999999999</v>
      </c>
    </row>
    <row r="3141" spans="1:11" ht="20.100000000000001" customHeight="1" x14ac:dyDescent="0.25">
      <c r="A3141" s="106" t="s">
        <v>4000</v>
      </c>
      <c r="B3141" s="106"/>
      <c r="C3141" s="106"/>
      <c r="D3141" s="106"/>
      <c r="E3141" s="106"/>
      <c r="F3141" s="2" t="s">
        <v>4</v>
      </c>
      <c r="G3141" s="87" t="s">
        <v>4001</v>
      </c>
      <c r="H3141" s="87"/>
      <c r="I3141" s="87" t="s">
        <v>4002</v>
      </c>
      <c r="J3141" s="87"/>
      <c r="K3141" s="2" t="s">
        <v>3988</v>
      </c>
    </row>
    <row r="3142" spans="1:11" ht="15" customHeight="1" x14ac:dyDescent="0.25">
      <c r="A3142" s="6" t="s">
        <v>4093</v>
      </c>
      <c r="B3142" s="101" t="s">
        <v>4094</v>
      </c>
      <c r="C3142" s="101"/>
      <c r="D3142" s="101"/>
      <c r="E3142" s="101"/>
      <c r="F3142" s="6" t="s">
        <v>3940</v>
      </c>
      <c r="G3142" s="102">
        <v>0.1333</v>
      </c>
      <c r="H3142" s="102"/>
      <c r="I3142" s="103">
        <v>3.96</v>
      </c>
      <c r="J3142" s="103"/>
      <c r="K3142" s="7">
        <f>TRUNC(TRUNC(G3142,8)*I3142,2)</f>
        <v>0.52</v>
      </c>
    </row>
    <row r="3143" spans="1:11" ht="15" customHeight="1" x14ac:dyDescent="0.25">
      <c r="A3143" s="6" t="s">
        <v>4095</v>
      </c>
      <c r="B3143" s="101" t="s">
        <v>4096</v>
      </c>
      <c r="C3143" s="101"/>
      <c r="D3143" s="101"/>
      <c r="E3143" s="101"/>
      <c r="F3143" s="6" t="s">
        <v>3940</v>
      </c>
      <c r="G3143" s="102">
        <v>2</v>
      </c>
      <c r="H3143" s="102"/>
      <c r="I3143" s="103">
        <v>14.41</v>
      </c>
      <c r="J3143" s="103"/>
      <c r="K3143" s="7">
        <f>TRUNC(TRUNC(G3143,8)*I3143,2)</f>
        <v>28.82</v>
      </c>
    </row>
    <row r="3144" spans="1:11" ht="15" customHeight="1" x14ac:dyDescent="0.25">
      <c r="A3144" s="6" t="s">
        <v>4097</v>
      </c>
      <c r="B3144" s="101" t="s">
        <v>4098</v>
      </c>
      <c r="C3144" s="101"/>
      <c r="D3144" s="101"/>
      <c r="E3144" s="101"/>
      <c r="F3144" s="6" t="s">
        <v>3940</v>
      </c>
      <c r="G3144" s="102">
        <v>3</v>
      </c>
      <c r="H3144" s="102"/>
      <c r="I3144" s="103">
        <v>14.58</v>
      </c>
      <c r="J3144" s="103"/>
      <c r="K3144" s="7">
        <f>TRUNC(TRUNC(G3144,8)*I3144,2)</f>
        <v>43.74</v>
      </c>
    </row>
    <row r="3145" spans="1:11" ht="15" customHeight="1" x14ac:dyDescent="0.25">
      <c r="A3145" s="1"/>
      <c r="B3145" s="1"/>
      <c r="C3145" s="1"/>
      <c r="D3145" s="1"/>
      <c r="E3145" s="1"/>
      <c r="F3145" s="1"/>
      <c r="G3145" s="85" t="s">
        <v>4005</v>
      </c>
      <c r="H3145" s="85"/>
      <c r="I3145" s="85"/>
      <c r="J3145" s="85"/>
      <c r="K3145" s="29">
        <f>SUM(K3142:K3144)</f>
        <v>73.08</v>
      </c>
    </row>
    <row r="3146" spans="1:11" ht="15" customHeight="1" x14ac:dyDescent="0.25">
      <c r="A3146" s="9"/>
      <c r="B3146" s="9"/>
      <c r="C3146" s="9"/>
      <c r="D3146" s="9"/>
      <c r="E3146" s="9"/>
      <c r="F3146" s="9"/>
      <c r="G3146" s="92" t="s">
        <v>4006</v>
      </c>
      <c r="H3146" s="92"/>
      <c r="I3146" s="92"/>
      <c r="J3146" s="92"/>
      <c r="K3146" s="33">
        <f>SUM(K3140,K3145)</f>
        <v>77.435999999999993</v>
      </c>
    </row>
    <row r="3147" spans="1:11" ht="15" customHeight="1" x14ac:dyDescent="0.25">
      <c r="A3147" s="9"/>
      <c r="B3147" s="9"/>
      <c r="C3147" s="9"/>
      <c r="D3147" s="9"/>
      <c r="E3147" s="9"/>
      <c r="F3147" s="9"/>
      <c r="G3147" s="92" t="s">
        <v>4007</v>
      </c>
      <c r="H3147" s="92"/>
      <c r="I3147" s="92"/>
      <c r="J3147" s="92"/>
      <c r="K3147" s="35">
        <v>22.5</v>
      </c>
    </row>
    <row r="3148" spans="1:11" ht="15" customHeight="1" x14ac:dyDescent="0.25">
      <c r="A3148" s="9"/>
      <c r="B3148" s="9"/>
      <c r="C3148" s="9"/>
      <c r="D3148" s="9"/>
      <c r="E3148" s="9"/>
      <c r="F3148" s="9"/>
      <c r="G3148" s="92" t="s">
        <v>4008</v>
      </c>
      <c r="H3148" s="92"/>
      <c r="I3148" s="92"/>
      <c r="J3148" s="92"/>
      <c r="K3148" s="33">
        <f>TRUNC(K3146/K3147,4)</f>
        <v>3.4416000000000002</v>
      </c>
    </row>
    <row r="3149" spans="1:11" ht="15" customHeight="1" x14ac:dyDescent="0.25">
      <c r="A3149" s="9"/>
      <c r="B3149" s="9"/>
      <c r="C3149" s="9"/>
      <c r="D3149" s="9"/>
      <c r="E3149" s="9"/>
      <c r="F3149" s="9"/>
      <c r="G3149" s="92" t="s">
        <v>4029</v>
      </c>
      <c r="H3149" s="92"/>
      <c r="I3149" s="92"/>
      <c r="J3149" s="92"/>
      <c r="K3149" s="33">
        <f>SUM(K3148)</f>
        <v>3.4416000000000002</v>
      </c>
    </row>
    <row r="3150" spans="1:11" ht="15" customHeight="1" x14ac:dyDescent="0.25">
      <c r="A3150" s="9"/>
      <c r="B3150" s="9"/>
      <c r="C3150" s="9"/>
      <c r="D3150" s="9"/>
      <c r="E3150" s="9"/>
      <c r="F3150" s="9"/>
      <c r="G3150" s="92" t="s">
        <v>3913</v>
      </c>
      <c r="H3150" s="92"/>
      <c r="I3150" s="92"/>
      <c r="J3150" s="92"/>
      <c r="K3150" s="29">
        <f>ROUND(SUM(K3149),2)</f>
        <v>3.44</v>
      </c>
    </row>
    <row r="3151" spans="1:11" ht="9.9499999999999993" customHeight="1" x14ac:dyDescent="0.25">
      <c r="A3151" s="9"/>
      <c r="B3151" s="9"/>
      <c r="C3151" s="9"/>
      <c r="D3151" s="9"/>
      <c r="E3151" s="9"/>
      <c r="F3151" s="9"/>
      <c r="G3151" s="100"/>
      <c r="H3151" s="100"/>
      <c r="I3151" s="100"/>
      <c r="J3151" s="100"/>
      <c r="K3151" s="100"/>
    </row>
    <row r="3152" spans="1:11" ht="20.100000000000001" customHeight="1" x14ac:dyDescent="0.25">
      <c r="A3152" s="99" t="s">
        <v>2344</v>
      </c>
      <c r="B3152" s="99"/>
      <c r="C3152" s="99"/>
      <c r="D3152" s="99"/>
      <c r="E3152" s="99"/>
      <c r="F3152" s="99"/>
      <c r="G3152" s="99"/>
      <c r="H3152" s="99"/>
      <c r="I3152" s="99"/>
      <c r="J3152" s="99"/>
      <c r="K3152" s="99"/>
    </row>
    <row r="3153" spans="1:11" ht="15" customHeight="1" x14ac:dyDescent="0.25">
      <c r="A3153" s="93" t="s">
        <v>3893</v>
      </c>
      <c r="B3153" s="93"/>
      <c r="C3153" s="93"/>
      <c r="D3153" s="94" t="s">
        <v>3</v>
      </c>
      <c r="E3153" s="94"/>
      <c r="F3153" s="23" t="s">
        <v>4</v>
      </c>
      <c r="G3153" s="94" t="s">
        <v>3894</v>
      </c>
      <c r="H3153" s="94"/>
      <c r="I3153" s="94" t="s">
        <v>3895</v>
      </c>
      <c r="J3153" s="94"/>
      <c r="K3153" s="23" t="s">
        <v>3896</v>
      </c>
    </row>
    <row r="3154" spans="1:11" ht="15" customHeight="1" x14ac:dyDescent="0.25">
      <c r="A3154" s="24" t="s">
        <v>3951</v>
      </c>
      <c r="B3154" s="95" t="s">
        <v>3952</v>
      </c>
      <c r="C3154" s="95"/>
      <c r="D3154" s="96" t="s">
        <v>3953</v>
      </c>
      <c r="E3154" s="96"/>
      <c r="F3154" s="24" t="s">
        <v>3954</v>
      </c>
      <c r="G3154" s="97">
        <v>4.0000000000000001E-3</v>
      </c>
      <c r="H3154" s="97"/>
      <c r="I3154" s="98">
        <v>215</v>
      </c>
      <c r="J3154" s="98"/>
      <c r="K3154" s="27">
        <f>ROUND(ROUND(G3154,8)*I3154,2)</f>
        <v>0.86</v>
      </c>
    </row>
    <row r="3155" spans="1:11" ht="15" customHeight="1" x14ac:dyDescent="0.25">
      <c r="A3155" s="24" t="s">
        <v>3955</v>
      </c>
      <c r="B3155" s="95" t="s">
        <v>3956</v>
      </c>
      <c r="C3155" s="95"/>
      <c r="D3155" s="96" t="s">
        <v>20</v>
      </c>
      <c r="E3155" s="96"/>
      <c r="F3155" s="24" t="s">
        <v>3903</v>
      </c>
      <c r="G3155" s="97">
        <v>5.0000000000000001E-3</v>
      </c>
      <c r="H3155" s="97"/>
      <c r="I3155" s="98">
        <v>19.37</v>
      </c>
      <c r="J3155" s="98"/>
      <c r="K3155" s="27">
        <f>ROUND(ROUND(G3155,8)*I3155,2)</f>
        <v>0.1</v>
      </c>
    </row>
    <row r="3156" spans="1:11" ht="15" customHeight="1" x14ac:dyDescent="0.25">
      <c r="A3156" s="9"/>
      <c r="B3156" s="9"/>
      <c r="C3156" s="9"/>
      <c r="D3156" s="9"/>
      <c r="E3156" s="9"/>
      <c r="F3156" s="9"/>
      <c r="G3156" s="91" t="s">
        <v>3906</v>
      </c>
      <c r="H3156" s="91"/>
      <c r="I3156" s="91"/>
      <c r="J3156" s="91"/>
      <c r="K3156" s="28">
        <f>SUM(K3154:K3155)</f>
        <v>0.96</v>
      </c>
    </row>
    <row r="3157" spans="1:11" ht="15" customHeight="1" x14ac:dyDescent="0.25">
      <c r="A3157" s="93" t="s">
        <v>3907</v>
      </c>
      <c r="B3157" s="93"/>
      <c r="C3157" s="93"/>
      <c r="D3157" s="94" t="s">
        <v>3</v>
      </c>
      <c r="E3157" s="94"/>
      <c r="F3157" s="23" t="s">
        <v>4</v>
      </c>
      <c r="G3157" s="94" t="s">
        <v>3894</v>
      </c>
      <c r="H3157" s="94"/>
      <c r="I3157" s="94" t="s">
        <v>3895</v>
      </c>
      <c r="J3157" s="94"/>
      <c r="K3157" s="23" t="s">
        <v>3896</v>
      </c>
    </row>
    <row r="3158" spans="1:11" ht="21" customHeight="1" x14ac:dyDescent="0.25">
      <c r="A3158" s="24" t="s">
        <v>3908</v>
      </c>
      <c r="B3158" s="95" t="s">
        <v>3909</v>
      </c>
      <c r="C3158" s="95"/>
      <c r="D3158" s="96" t="s">
        <v>20</v>
      </c>
      <c r="E3158" s="96"/>
      <c r="F3158" s="24" t="s">
        <v>2056</v>
      </c>
      <c r="G3158" s="97">
        <v>0.03</v>
      </c>
      <c r="H3158" s="97"/>
      <c r="I3158" s="98">
        <v>32.24</v>
      </c>
      <c r="J3158" s="98"/>
      <c r="K3158" s="27">
        <f>ROUND(ROUND(G3158,8)*I3158,2)</f>
        <v>0.97</v>
      </c>
    </row>
    <row r="3159" spans="1:11" ht="15" customHeight="1" x14ac:dyDescent="0.25">
      <c r="A3159" s="24" t="s">
        <v>3910</v>
      </c>
      <c r="B3159" s="95" t="s">
        <v>3911</v>
      </c>
      <c r="C3159" s="95"/>
      <c r="D3159" s="96" t="s">
        <v>20</v>
      </c>
      <c r="E3159" s="96"/>
      <c r="F3159" s="24" t="s">
        <v>2056</v>
      </c>
      <c r="G3159" s="97">
        <v>0.03</v>
      </c>
      <c r="H3159" s="97"/>
      <c r="I3159" s="98">
        <v>24.94</v>
      </c>
      <c r="J3159" s="98"/>
      <c r="K3159" s="27">
        <f>ROUND(ROUND(G3159,8)*I3159,2)</f>
        <v>0.75</v>
      </c>
    </row>
    <row r="3160" spans="1:11" ht="18" customHeight="1" x14ac:dyDescent="0.25">
      <c r="A3160" s="9"/>
      <c r="B3160" s="9"/>
      <c r="C3160" s="9"/>
      <c r="D3160" s="9"/>
      <c r="E3160" s="9"/>
      <c r="F3160" s="9"/>
      <c r="G3160" s="91" t="s">
        <v>3912</v>
      </c>
      <c r="H3160" s="91"/>
      <c r="I3160" s="91"/>
      <c r="J3160" s="91"/>
      <c r="K3160" s="28">
        <f>SUM(K3158:K3159)</f>
        <v>1.72</v>
      </c>
    </row>
    <row r="3161" spans="1:11" ht="15" customHeight="1" x14ac:dyDescent="0.25">
      <c r="A3161" s="9"/>
      <c r="B3161" s="9"/>
      <c r="C3161" s="9"/>
      <c r="D3161" s="9"/>
      <c r="E3161" s="9"/>
      <c r="F3161" s="9"/>
      <c r="G3161" s="92" t="s">
        <v>3913</v>
      </c>
      <c r="H3161" s="92"/>
      <c r="I3161" s="92"/>
      <c r="J3161" s="92"/>
      <c r="K3161" s="29">
        <f>ROUND(SUM(K3156,K3160),2)</f>
        <v>2.68</v>
      </c>
    </row>
    <row r="3162" spans="1:11" ht="9.9499999999999993" customHeight="1" x14ac:dyDescent="0.25">
      <c r="A3162" s="9"/>
      <c r="B3162" s="9"/>
      <c r="C3162" s="9"/>
      <c r="D3162" s="9"/>
      <c r="E3162" s="9"/>
      <c r="F3162" s="9"/>
      <c r="G3162" s="100"/>
      <c r="H3162" s="100"/>
      <c r="I3162" s="100"/>
      <c r="J3162" s="100"/>
      <c r="K3162" s="100"/>
    </row>
    <row r="3163" spans="1:11" ht="20.100000000000001" customHeight="1" x14ac:dyDescent="0.25">
      <c r="A3163" s="99" t="s">
        <v>2345</v>
      </c>
      <c r="B3163" s="99"/>
      <c r="C3163" s="99"/>
      <c r="D3163" s="99"/>
      <c r="E3163" s="99"/>
      <c r="F3163" s="99"/>
      <c r="G3163" s="99"/>
      <c r="H3163" s="99"/>
      <c r="I3163" s="99"/>
      <c r="J3163" s="99"/>
      <c r="K3163" s="99"/>
    </row>
    <row r="3164" spans="1:11" ht="15" customHeight="1" x14ac:dyDescent="0.25">
      <c r="A3164" s="93" t="s">
        <v>3916</v>
      </c>
      <c r="B3164" s="93"/>
      <c r="C3164" s="93"/>
      <c r="D3164" s="94" t="s">
        <v>3</v>
      </c>
      <c r="E3164" s="94"/>
      <c r="F3164" s="23" t="s">
        <v>4</v>
      </c>
      <c r="G3164" s="94" t="s">
        <v>3894</v>
      </c>
      <c r="H3164" s="94"/>
      <c r="I3164" s="94" t="s">
        <v>3895</v>
      </c>
      <c r="J3164" s="94"/>
      <c r="K3164" s="23" t="s">
        <v>3896</v>
      </c>
    </row>
    <row r="3165" spans="1:11" ht="29.1" customHeight="1" x14ac:dyDescent="0.25">
      <c r="A3165" s="24" t="s">
        <v>3957</v>
      </c>
      <c r="B3165" s="95" t="s">
        <v>3958</v>
      </c>
      <c r="C3165" s="95"/>
      <c r="D3165" s="96" t="s">
        <v>20</v>
      </c>
      <c r="E3165" s="96"/>
      <c r="F3165" s="24" t="s">
        <v>3936</v>
      </c>
      <c r="G3165" s="97">
        <v>2.8999999999999998E-3</v>
      </c>
      <c r="H3165" s="97"/>
      <c r="I3165" s="98">
        <v>75.540000000000006</v>
      </c>
      <c r="J3165" s="98"/>
      <c r="K3165" s="27">
        <f>TRUNC(TRUNC(G3165,8)*I3165,2)</f>
        <v>0.21</v>
      </c>
    </row>
    <row r="3166" spans="1:11" ht="29.1" customHeight="1" x14ac:dyDescent="0.25">
      <c r="A3166" s="24" t="s">
        <v>3959</v>
      </c>
      <c r="B3166" s="95" t="s">
        <v>3960</v>
      </c>
      <c r="C3166" s="95"/>
      <c r="D3166" s="96" t="s">
        <v>20</v>
      </c>
      <c r="E3166" s="96"/>
      <c r="F3166" s="24" t="s">
        <v>30</v>
      </c>
      <c r="G3166" s="97">
        <v>1.6999999999999999E-3</v>
      </c>
      <c r="H3166" s="97"/>
      <c r="I3166" s="98">
        <v>198.53</v>
      </c>
      <c r="J3166" s="98"/>
      <c r="K3166" s="27">
        <f>TRUNC(TRUNC(G3166,8)*I3166,2)</f>
        <v>0.33</v>
      </c>
    </row>
    <row r="3167" spans="1:11" ht="18" customHeight="1" x14ac:dyDescent="0.25">
      <c r="A3167" s="9"/>
      <c r="B3167" s="9"/>
      <c r="C3167" s="9"/>
      <c r="D3167" s="9"/>
      <c r="E3167" s="9"/>
      <c r="F3167" s="9"/>
      <c r="G3167" s="91" t="s">
        <v>3919</v>
      </c>
      <c r="H3167" s="91"/>
      <c r="I3167" s="91"/>
      <c r="J3167" s="91"/>
      <c r="K3167" s="28">
        <f>SUM(K3165:K3166)</f>
        <v>0.54</v>
      </c>
    </row>
    <row r="3168" spans="1:11" ht="15" customHeight="1" x14ac:dyDescent="0.25">
      <c r="A3168" s="93" t="s">
        <v>3907</v>
      </c>
      <c r="B3168" s="93"/>
      <c r="C3168" s="93"/>
      <c r="D3168" s="94" t="s">
        <v>3</v>
      </c>
      <c r="E3168" s="94"/>
      <c r="F3168" s="23" t="s">
        <v>4</v>
      </c>
      <c r="G3168" s="94" t="s">
        <v>3894</v>
      </c>
      <c r="H3168" s="94"/>
      <c r="I3168" s="94" t="s">
        <v>3895</v>
      </c>
      <c r="J3168" s="94"/>
      <c r="K3168" s="23" t="s">
        <v>3896</v>
      </c>
    </row>
    <row r="3169" spans="1:11" ht="15" customHeight="1" x14ac:dyDescent="0.25">
      <c r="A3169" s="24" t="s">
        <v>3961</v>
      </c>
      <c r="B3169" s="95" t="s">
        <v>3962</v>
      </c>
      <c r="C3169" s="95"/>
      <c r="D3169" s="96" t="s">
        <v>20</v>
      </c>
      <c r="E3169" s="96"/>
      <c r="F3169" s="24" t="s">
        <v>2056</v>
      </c>
      <c r="G3169" s="97">
        <v>4.5999999999999999E-3</v>
      </c>
      <c r="H3169" s="97"/>
      <c r="I3169" s="98">
        <v>29.5</v>
      </c>
      <c r="J3169" s="98"/>
      <c r="K3169" s="27">
        <f>TRUNC(TRUNC(G3169,8)*I3169,2)</f>
        <v>0.13</v>
      </c>
    </row>
    <row r="3170" spans="1:11" ht="18" customHeight="1" x14ac:dyDescent="0.25">
      <c r="A3170" s="9"/>
      <c r="B3170" s="9"/>
      <c r="C3170" s="9"/>
      <c r="D3170" s="9"/>
      <c r="E3170" s="9"/>
      <c r="F3170" s="9"/>
      <c r="G3170" s="91" t="s">
        <v>3912</v>
      </c>
      <c r="H3170" s="91"/>
      <c r="I3170" s="91"/>
      <c r="J3170" s="91"/>
      <c r="K3170" s="28">
        <f>SUM(K3169:K3169)</f>
        <v>0.13</v>
      </c>
    </row>
    <row r="3171" spans="1:11" ht="15" customHeight="1" x14ac:dyDescent="0.25">
      <c r="A3171" s="9"/>
      <c r="B3171" s="9"/>
      <c r="C3171" s="9"/>
      <c r="D3171" s="9"/>
      <c r="E3171" s="9"/>
      <c r="F3171" s="9"/>
      <c r="G3171" s="92" t="s">
        <v>3913</v>
      </c>
      <c r="H3171" s="92"/>
      <c r="I3171" s="92"/>
      <c r="J3171" s="92"/>
      <c r="K3171" s="29">
        <f>ROUND(SUM(K3167,K3170),2)</f>
        <v>0.67</v>
      </c>
    </row>
    <row r="3172" spans="1:11" ht="9.9499999999999993" customHeight="1" x14ac:dyDescent="0.25">
      <c r="A3172" s="9"/>
      <c r="B3172" s="9"/>
      <c r="C3172" s="9"/>
      <c r="D3172" s="9"/>
      <c r="E3172" s="9"/>
      <c r="F3172" s="9"/>
      <c r="G3172" s="100"/>
      <c r="H3172" s="100"/>
      <c r="I3172" s="100"/>
      <c r="J3172" s="100"/>
      <c r="K3172" s="100"/>
    </row>
    <row r="3173" spans="1:11" ht="20.100000000000001" customHeight="1" x14ac:dyDescent="0.25">
      <c r="A3173" s="99" t="s">
        <v>2346</v>
      </c>
      <c r="B3173" s="99"/>
      <c r="C3173" s="99"/>
      <c r="D3173" s="99"/>
      <c r="E3173" s="99"/>
      <c r="F3173" s="99"/>
      <c r="G3173" s="99"/>
      <c r="H3173" s="99"/>
      <c r="I3173" s="99"/>
      <c r="J3173" s="99"/>
      <c r="K3173" s="99"/>
    </row>
    <row r="3174" spans="1:11" ht="15" customHeight="1" x14ac:dyDescent="0.25">
      <c r="A3174" s="93" t="s">
        <v>3916</v>
      </c>
      <c r="B3174" s="93"/>
      <c r="C3174" s="93"/>
      <c r="D3174" s="94" t="s">
        <v>3</v>
      </c>
      <c r="E3174" s="94"/>
      <c r="F3174" s="23" t="s">
        <v>4</v>
      </c>
      <c r="G3174" s="94" t="s">
        <v>3894</v>
      </c>
      <c r="H3174" s="94"/>
      <c r="I3174" s="94" t="s">
        <v>3895</v>
      </c>
      <c r="J3174" s="94"/>
      <c r="K3174" s="23" t="s">
        <v>3896</v>
      </c>
    </row>
    <row r="3175" spans="1:11" ht="29.1" customHeight="1" x14ac:dyDescent="0.25">
      <c r="A3175" s="24" t="s">
        <v>3957</v>
      </c>
      <c r="B3175" s="95" t="s">
        <v>3958</v>
      </c>
      <c r="C3175" s="95"/>
      <c r="D3175" s="96" t="s">
        <v>20</v>
      </c>
      <c r="E3175" s="96"/>
      <c r="F3175" s="24" t="s">
        <v>3936</v>
      </c>
      <c r="G3175" s="97">
        <v>1.95E-2</v>
      </c>
      <c r="H3175" s="97"/>
      <c r="I3175" s="98">
        <v>75.540000000000006</v>
      </c>
      <c r="J3175" s="98"/>
      <c r="K3175" s="27">
        <f>TRUNC(TRUNC(G3175,8)*I3175,2)</f>
        <v>1.47</v>
      </c>
    </row>
    <row r="3176" spans="1:11" ht="29.1" customHeight="1" x14ac:dyDescent="0.25">
      <c r="A3176" s="24" t="s">
        <v>3959</v>
      </c>
      <c r="B3176" s="95" t="s">
        <v>3960</v>
      </c>
      <c r="C3176" s="95"/>
      <c r="D3176" s="96" t="s">
        <v>20</v>
      </c>
      <c r="E3176" s="96"/>
      <c r="F3176" s="24" t="s">
        <v>30</v>
      </c>
      <c r="G3176" s="97">
        <v>1.15E-2</v>
      </c>
      <c r="H3176" s="97"/>
      <c r="I3176" s="98">
        <v>198.53</v>
      </c>
      <c r="J3176" s="98"/>
      <c r="K3176" s="27">
        <f>TRUNC(TRUNC(G3176,8)*I3176,2)</f>
        <v>2.2799999999999998</v>
      </c>
    </row>
    <row r="3177" spans="1:11" ht="18" customHeight="1" x14ac:dyDescent="0.25">
      <c r="A3177" s="9"/>
      <c r="B3177" s="9"/>
      <c r="C3177" s="9"/>
      <c r="D3177" s="9"/>
      <c r="E3177" s="9"/>
      <c r="F3177" s="9"/>
      <c r="G3177" s="91" t="s">
        <v>3919</v>
      </c>
      <c r="H3177" s="91"/>
      <c r="I3177" s="91"/>
      <c r="J3177" s="91"/>
      <c r="K3177" s="28">
        <f>SUM(K3175:K3176)</f>
        <v>3.75</v>
      </c>
    </row>
    <row r="3178" spans="1:11" ht="15" customHeight="1" x14ac:dyDescent="0.25">
      <c r="A3178" s="93" t="s">
        <v>3907</v>
      </c>
      <c r="B3178" s="93"/>
      <c r="C3178" s="93"/>
      <c r="D3178" s="94" t="s">
        <v>3</v>
      </c>
      <c r="E3178" s="94"/>
      <c r="F3178" s="23" t="s">
        <v>4</v>
      </c>
      <c r="G3178" s="94" t="s">
        <v>3894</v>
      </c>
      <c r="H3178" s="94"/>
      <c r="I3178" s="94" t="s">
        <v>3895</v>
      </c>
      <c r="J3178" s="94"/>
      <c r="K3178" s="23" t="s">
        <v>3896</v>
      </c>
    </row>
    <row r="3179" spans="1:11" ht="15" customHeight="1" x14ac:dyDescent="0.25">
      <c r="A3179" s="24" t="s">
        <v>3910</v>
      </c>
      <c r="B3179" s="95" t="s">
        <v>3911</v>
      </c>
      <c r="C3179" s="95"/>
      <c r="D3179" s="96" t="s">
        <v>20</v>
      </c>
      <c r="E3179" s="96"/>
      <c r="F3179" s="24" t="s">
        <v>2056</v>
      </c>
      <c r="G3179" s="97">
        <v>3.1E-2</v>
      </c>
      <c r="H3179" s="97"/>
      <c r="I3179" s="98">
        <v>24.94</v>
      </c>
      <c r="J3179" s="98"/>
      <c r="K3179" s="27">
        <f>TRUNC(TRUNC(G3179,8)*I3179,2)</f>
        <v>0.77</v>
      </c>
    </row>
    <row r="3180" spans="1:11" ht="18" customHeight="1" x14ac:dyDescent="0.25">
      <c r="A3180" s="9"/>
      <c r="B3180" s="9"/>
      <c r="C3180" s="9"/>
      <c r="D3180" s="9"/>
      <c r="E3180" s="9"/>
      <c r="F3180" s="9"/>
      <c r="G3180" s="91" t="s">
        <v>3912</v>
      </c>
      <c r="H3180" s="91"/>
      <c r="I3180" s="91"/>
      <c r="J3180" s="91"/>
      <c r="K3180" s="28">
        <f>SUM(K3179:K3179)</f>
        <v>0.77</v>
      </c>
    </row>
    <row r="3181" spans="1:11" ht="15" customHeight="1" x14ac:dyDescent="0.25">
      <c r="A3181" s="9"/>
      <c r="B3181" s="9"/>
      <c r="C3181" s="9"/>
      <c r="D3181" s="9"/>
      <c r="E3181" s="9"/>
      <c r="F3181" s="9"/>
      <c r="G3181" s="92" t="s">
        <v>3913</v>
      </c>
      <c r="H3181" s="92"/>
      <c r="I3181" s="92"/>
      <c r="J3181" s="92"/>
      <c r="K3181" s="29">
        <f>ROUND(SUM(K3177,K3180),2)</f>
        <v>4.5199999999999996</v>
      </c>
    </row>
    <row r="3182" spans="1:11" ht="9.9499999999999993" customHeight="1" x14ac:dyDescent="0.25">
      <c r="A3182" s="9"/>
      <c r="B3182" s="9"/>
      <c r="C3182" s="9"/>
      <c r="D3182" s="9"/>
      <c r="E3182" s="9"/>
      <c r="F3182" s="9"/>
      <c r="G3182" s="100"/>
      <c r="H3182" s="100"/>
      <c r="I3182" s="100"/>
      <c r="J3182" s="100"/>
      <c r="K3182" s="100"/>
    </row>
    <row r="3183" spans="1:11" ht="20.100000000000001" customHeight="1" x14ac:dyDescent="0.25">
      <c r="A3183" s="99" t="s">
        <v>2347</v>
      </c>
      <c r="B3183" s="99"/>
      <c r="C3183" s="99"/>
      <c r="D3183" s="99"/>
      <c r="E3183" s="99"/>
      <c r="F3183" s="99"/>
      <c r="G3183" s="99"/>
      <c r="H3183" s="99"/>
      <c r="I3183" s="99"/>
      <c r="J3183" s="99"/>
      <c r="K3183" s="99"/>
    </row>
    <row r="3184" spans="1:11" ht="15" customHeight="1" x14ac:dyDescent="0.25">
      <c r="A3184" s="93" t="s">
        <v>3916</v>
      </c>
      <c r="B3184" s="93"/>
      <c r="C3184" s="93"/>
      <c r="D3184" s="94" t="s">
        <v>3</v>
      </c>
      <c r="E3184" s="94"/>
      <c r="F3184" s="23" t="s">
        <v>4</v>
      </c>
      <c r="G3184" s="94" t="s">
        <v>3894</v>
      </c>
      <c r="H3184" s="94"/>
      <c r="I3184" s="94" t="s">
        <v>3895</v>
      </c>
      <c r="J3184" s="94"/>
      <c r="K3184" s="23" t="s">
        <v>3896</v>
      </c>
    </row>
    <row r="3185" spans="1:11" ht="29.1" customHeight="1" x14ac:dyDescent="0.25">
      <c r="A3185" s="24" t="s">
        <v>3963</v>
      </c>
      <c r="B3185" s="95" t="s">
        <v>3964</v>
      </c>
      <c r="C3185" s="95"/>
      <c r="D3185" s="96" t="s">
        <v>20</v>
      </c>
      <c r="E3185" s="96"/>
      <c r="F3185" s="24" t="s">
        <v>3936</v>
      </c>
      <c r="G3185" s="97">
        <v>0.86950000000000005</v>
      </c>
      <c r="H3185" s="97"/>
      <c r="I3185" s="98">
        <v>8.9</v>
      </c>
      <c r="J3185" s="98"/>
      <c r="K3185" s="27">
        <f>TRUNC(TRUNC(G3185,8)*I3185,2)</f>
        <v>7.73</v>
      </c>
    </row>
    <row r="3186" spans="1:11" ht="29.1" customHeight="1" x14ac:dyDescent="0.25">
      <c r="A3186" s="24" t="s">
        <v>3965</v>
      </c>
      <c r="B3186" s="95" t="s">
        <v>3966</v>
      </c>
      <c r="C3186" s="95"/>
      <c r="D3186" s="96" t="s">
        <v>20</v>
      </c>
      <c r="E3186" s="96"/>
      <c r="F3186" s="24" t="s">
        <v>30</v>
      </c>
      <c r="G3186" s="97">
        <v>1.137</v>
      </c>
      <c r="H3186" s="97"/>
      <c r="I3186" s="98">
        <v>32.76</v>
      </c>
      <c r="J3186" s="98"/>
      <c r="K3186" s="27">
        <f>TRUNC(TRUNC(G3186,8)*I3186,2)</f>
        <v>37.24</v>
      </c>
    </row>
    <row r="3187" spans="1:11" ht="21" customHeight="1" x14ac:dyDescent="0.25">
      <c r="A3187" s="24" t="s">
        <v>3967</v>
      </c>
      <c r="B3187" s="95" t="s">
        <v>3968</v>
      </c>
      <c r="C3187" s="95"/>
      <c r="D3187" s="96" t="s">
        <v>20</v>
      </c>
      <c r="E3187" s="96"/>
      <c r="F3187" s="24" t="s">
        <v>3936</v>
      </c>
      <c r="G3187" s="97">
        <v>0.86950000000000005</v>
      </c>
      <c r="H3187" s="97"/>
      <c r="I3187" s="98">
        <v>27.59</v>
      </c>
      <c r="J3187" s="98"/>
      <c r="K3187" s="27">
        <f>TRUNC(TRUNC(G3187,8)*I3187,2)</f>
        <v>23.98</v>
      </c>
    </row>
    <row r="3188" spans="1:11" ht="21" customHeight="1" x14ac:dyDescent="0.25">
      <c r="A3188" s="24" t="s">
        <v>3969</v>
      </c>
      <c r="B3188" s="95" t="s">
        <v>3970</v>
      </c>
      <c r="C3188" s="95"/>
      <c r="D3188" s="96" t="s">
        <v>20</v>
      </c>
      <c r="E3188" s="96"/>
      <c r="F3188" s="24" t="s">
        <v>30</v>
      </c>
      <c r="G3188" s="97">
        <v>1.137</v>
      </c>
      <c r="H3188" s="97"/>
      <c r="I3188" s="98">
        <v>28.09</v>
      </c>
      <c r="J3188" s="98"/>
      <c r="K3188" s="27">
        <f>TRUNC(TRUNC(G3188,8)*I3188,2)</f>
        <v>31.93</v>
      </c>
    </row>
    <row r="3189" spans="1:11" ht="18" customHeight="1" x14ac:dyDescent="0.25">
      <c r="A3189" s="9"/>
      <c r="B3189" s="9"/>
      <c r="C3189" s="9"/>
      <c r="D3189" s="9"/>
      <c r="E3189" s="9"/>
      <c r="F3189" s="9"/>
      <c r="G3189" s="91" t="s">
        <v>3919</v>
      </c>
      <c r="H3189" s="91"/>
      <c r="I3189" s="91"/>
      <c r="J3189" s="91"/>
      <c r="K3189" s="28">
        <f>SUM(K3185:K3188)</f>
        <v>100.88</v>
      </c>
    </row>
    <row r="3190" spans="1:11" ht="15" customHeight="1" x14ac:dyDescent="0.25">
      <c r="A3190" s="93" t="s">
        <v>3907</v>
      </c>
      <c r="B3190" s="93"/>
      <c r="C3190" s="93"/>
      <c r="D3190" s="94" t="s">
        <v>3</v>
      </c>
      <c r="E3190" s="94"/>
      <c r="F3190" s="23" t="s">
        <v>4</v>
      </c>
      <c r="G3190" s="94" t="s">
        <v>3894</v>
      </c>
      <c r="H3190" s="94"/>
      <c r="I3190" s="94" t="s">
        <v>3895</v>
      </c>
      <c r="J3190" s="94"/>
      <c r="K3190" s="23" t="s">
        <v>3896</v>
      </c>
    </row>
    <row r="3191" spans="1:11" ht="15" customHeight="1" x14ac:dyDescent="0.25">
      <c r="A3191" s="24" t="s">
        <v>3971</v>
      </c>
      <c r="B3191" s="95" t="s">
        <v>3972</v>
      </c>
      <c r="C3191" s="95"/>
      <c r="D3191" s="96" t="s">
        <v>20</v>
      </c>
      <c r="E3191" s="96"/>
      <c r="F3191" s="24" t="s">
        <v>2056</v>
      </c>
      <c r="G3191" s="97">
        <v>7.22E-2</v>
      </c>
      <c r="H3191" s="97"/>
      <c r="I3191" s="98">
        <v>32.69</v>
      </c>
      <c r="J3191" s="98"/>
      <c r="K3191" s="27">
        <f>TRUNC(TRUNC(G3191,8)*I3191,2)</f>
        <v>2.36</v>
      </c>
    </row>
    <row r="3192" spans="1:11" ht="15" customHeight="1" x14ac:dyDescent="0.25">
      <c r="A3192" s="24" t="s">
        <v>3910</v>
      </c>
      <c r="B3192" s="95" t="s">
        <v>3911</v>
      </c>
      <c r="C3192" s="95"/>
      <c r="D3192" s="96" t="s">
        <v>20</v>
      </c>
      <c r="E3192" s="96"/>
      <c r="F3192" s="24" t="s">
        <v>2056</v>
      </c>
      <c r="G3192" s="97">
        <v>0.44790000000000002</v>
      </c>
      <c r="H3192" s="97"/>
      <c r="I3192" s="98">
        <v>24.94</v>
      </c>
      <c r="J3192" s="98"/>
      <c r="K3192" s="27">
        <f>TRUNC(TRUNC(G3192,8)*I3192,2)</f>
        <v>11.17</v>
      </c>
    </row>
    <row r="3193" spans="1:11" ht="18" customHeight="1" x14ac:dyDescent="0.25">
      <c r="A3193" s="9"/>
      <c r="B3193" s="9"/>
      <c r="C3193" s="9"/>
      <c r="D3193" s="9"/>
      <c r="E3193" s="9"/>
      <c r="F3193" s="9"/>
      <c r="G3193" s="91" t="s">
        <v>3912</v>
      </c>
      <c r="H3193" s="91"/>
      <c r="I3193" s="91"/>
      <c r="J3193" s="91"/>
      <c r="K3193" s="28">
        <f>SUM(K3191:K3192)</f>
        <v>13.53</v>
      </c>
    </row>
    <row r="3194" spans="1:11" ht="15" customHeight="1" x14ac:dyDescent="0.25">
      <c r="A3194" s="9"/>
      <c r="B3194" s="9"/>
      <c r="C3194" s="9"/>
      <c r="D3194" s="9"/>
      <c r="E3194" s="9"/>
      <c r="F3194" s="9"/>
      <c r="G3194" s="92" t="s">
        <v>3913</v>
      </c>
      <c r="H3194" s="92"/>
      <c r="I3194" s="92"/>
      <c r="J3194" s="92"/>
      <c r="K3194" s="29">
        <f>ROUND(SUM(K3189,K3193),2)</f>
        <v>114.41</v>
      </c>
    </row>
    <row r="3195" spans="1:11" ht="9.9499999999999993" customHeight="1" x14ac:dyDescent="0.25">
      <c r="A3195" s="9"/>
      <c r="B3195" s="9"/>
      <c r="C3195" s="9"/>
      <c r="D3195" s="9"/>
      <c r="E3195" s="9"/>
      <c r="F3195" s="9"/>
      <c r="G3195" s="100"/>
      <c r="H3195" s="100"/>
      <c r="I3195" s="100"/>
      <c r="J3195" s="100"/>
      <c r="K3195" s="100"/>
    </row>
    <row r="3196" spans="1:11" ht="20.100000000000001" customHeight="1" x14ac:dyDescent="0.25">
      <c r="A3196" s="99" t="s">
        <v>2348</v>
      </c>
      <c r="B3196" s="99"/>
      <c r="C3196" s="99"/>
      <c r="D3196" s="99"/>
      <c r="E3196" s="99"/>
      <c r="F3196" s="99"/>
      <c r="G3196" s="99"/>
      <c r="H3196" s="99"/>
      <c r="I3196" s="99"/>
      <c r="J3196" s="99"/>
      <c r="K3196" s="99"/>
    </row>
    <row r="3197" spans="1:11" ht="15" customHeight="1" x14ac:dyDescent="0.25">
      <c r="A3197" s="93" t="s">
        <v>3916</v>
      </c>
      <c r="B3197" s="93"/>
      <c r="C3197" s="93"/>
      <c r="D3197" s="94" t="s">
        <v>3</v>
      </c>
      <c r="E3197" s="94"/>
      <c r="F3197" s="23" t="s">
        <v>4</v>
      </c>
      <c r="G3197" s="94" t="s">
        <v>3894</v>
      </c>
      <c r="H3197" s="94"/>
      <c r="I3197" s="94" t="s">
        <v>3895</v>
      </c>
      <c r="J3197" s="94"/>
      <c r="K3197" s="23" t="s">
        <v>3896</v>
      </c>
    </row>
    <row r="3198" spans="1:11" ht="38.1" customHeight="1" x14ac:dyDescent="0.25">
      <c r="A3198" s="24" t="s">
        <v>3973</v>
      </c>
      <c r="B3198" s="95" t="s">
        <v>3974</v>
      </c>
      <c r="C3198" s="95"/>
      <c r="D3198" s="96" t="s">
        <v>20</v>
      </c>
      <c r="E3198" s="96"/>
      <c r="F3198" s="24" t="s">
        <v>3936</v>
      </c>
      <c r="G3198" s="97">
        <v>6.3E-3</v>
      </c>
      <c r="H3198" s="97"/>
      <c r="I3198" s="98">
        <v>94.61</v>
      </c>
      <c r="J3198" s="98"/>
      <c r="K3198" s="27">
        <f>TRUNC(TRUNC(G3198,8)*I3198,2)</f>
        <v>0.59</v>
      </c>
    </row>
    <row r="3199" spans="1:11" ht="38.1" customHeight="1" x14ac:dyDescent="0.25">
      <c r="A3199" s="24" t="s">
        <v>3975</v>
      </c>
      <c r="B3199" s="95" t="s">
        <v>3976</v>
      </c>
      <c r="C3199" s="95"/>
      <c r="D3199" s="96" t="s">
        <v>20</v>
      </c>
      <c r="E3199" s="96"/>
      <c r="F3199" s="24" t="s">
        <v>30</v>
      </c>
      <c r="G3199" s="97">
        <v>1.0200000000000001E-2</v>
      </c>
      <c r="H3199" s="97"/>
      <c r="I3199" s="98">
        <v>370.94</v>
      </c>
      <c r="J3199" s="98"/>
      <c r="K3199" s="27">
        <f>TRUNC(TRUNC(G3199,8)*I3199,2)</f>
        <v>3.78</v>
      </c>
    </row>
    <row r="3200" spans="1:11" ht="29.1" customHeight="1" x14ac:dyDescent="0.25">
      <c r="A3200" s="24" t="s">
        <v>3977</v>
      </c>
      <c r="B3200" s="95" t="s">
        <v>3978</v>
      </c>
      <c r="C3200" s="95"/>
      <c r="D3200" s="96" t="s">
        <v>20</v>
      </c>
      <c r="E3200" s="96"/>
      <c r="F3200" s="24" t="s">
        <v>3936</v>
      </c>
      <c r="G3200" s="97">
        <v>4.8999999999999998E-3</v>
      </c>
      <c r="H3200" s="97"/>
      <c r="I3200" s="98">
        <v>74.180000000000007</v>
      </c>
      <c r="J3200" s="98"/>
      <c r="K3200" s="27">
        <f>TRUNC(TRUNC(G3200,8)*I3200,2)</f>
        <v>0.36</v>
      </c>
    </row>
    <row r="3201" spans="1:11" ht="29.1" customHeight="1" x14ac:dyDescent="0.25">
      <c r="A3201" s="24" t="s">
        <v>3979</v>
      </c>
      <c r="B3201" s="95" t="s">
        <v>3980</v>
      </c>
      <c r="C3201" s="95"/>
      <c r="D3201" s="96" t="s">
        <v>20</v>
      </c>
      <c r="E3201" s="96"/>
      <c r="F3201" s="24" t="s">
        <v>30</v>
      </c>
      <c r="G3201" s="97">
        <v>5.5999999999999999E-3</v>
      </c>
      <c r="H3201" s="97"/>
      <c r="I3201" s="98">
        <v>166.79</v>
      </c>
      <c r="J3201" s="98"/>
      <c r="K3201" s="27">
        <f>TRUNC(TRUNC(G3201,8)*I3201,2)</f>
        <v>0.93</v>
      </c>
    </row>
    <row r="3202" spans="1:11" ht="18" customHeight="1" x14ac:dyDescent="0.25">
      <c r="A3202" s="9"/>
      <c r="B3202" s="9"/>
      <c r="C3202" s="9"/>
      <c r="D3202" s="9"/>
      <c r="E3202" s="9"/>
      <c r="F3202" s="9"/>
      <c r="G3202" s="91" t="s">
        <v>3919</v>
      </c>
      <c r="H3202" s="91"/>
      <c r="I3202" s="91"/>
      <c r="J3202" s="91"/>
      <c r="K3202" s="28">
        <f>SUM(K3198:K3201)</f>
        <v>5.66</v>
      </c>
    </row>
    <row r="3203" spans="1:11" ht="15" customHeight="1" x14ac:dyDescent="0.25">
      <c r="A3203" s="9"/>
      <c r="B3203" s="9"/>
      <c r="C3203" s="9"/>
      <c r="D3203" s="9"/>
      <c r="E3203" s="9"/>
      <c r="F3203" s="9"/>
      <c r="G3203" s="92" t="s">
        <v>3913</v>
      </c>
      <c r="H3203" s="92"/>
      <c r="I3203" s="92"/>
      <c r="J3203" s="92"/>
      <c r="K3203" s="29">
        <f>ROUND(SUM(K3202),2)</f>
        <v>5.66</v>
      </c>
    </row>
    <row r="3204" spans="1:11" ht="9.9499999999999993" customHeight="1" x14ac:dyDescent="0.25">
      <c r="A3204" s="9"/>
      <c r="B3204" s="9"/>
      <c r="C3204" s="9"/>
      <c r="D3204" s="9"/>
      <c r="E3204" s="9"/>
      <c r="F3204" s="9"/>
      <c r="G3204" s="100"/>
      <c r="H3204" s="100"/>
      <c r="I3204" s="100"/>
      <c r="J3204" s="100"/>
      <c r="K3204" s="100"/>
    </row>
    <row r="3205" spans="1:11" ht="20.100000000000001" customHeight="1" x14ac:dyDescent="0.25">
      <c r="A3205" s="99" t="s">
        <v>2349</v>
      </c>
      <c r="B3205" s="99"/>
      <c r="C3205" s="99"/>
      <c r="D3205" s="99"/>
      <c r="E3205" s="99"/>
      <c r="F3205" s="99"/>
      <c r="G3205" s="99"/>
      <c r="H3205" s="99"/>
      <c r="I3205" s="99"/>
      <c r="J3205" s="99"/>
      <c r="K3205" s="99"/>
    </row>
    <row r="3206" spans="1:11" ht="15" customHeight="1" x14ac:dyDescent="0.25">
      <c r="A3206" s="93" t="s">
        <v>3916</v>
      </c>
      <c r="B3206" s="93"/>
      <c r="C3206" s="93"/>
      <c r="D3206" s="94" t="s">
        <v>3</v>
      </c>
      <c r="E3206" s="94"/>
      <c r="F3206" s="23" t="s">
        <v>4</v>
      </c>
      <c r="G3206" s="94" t="s">
        <v>3894</v>
      </c>
      <c r="H3206" s="94"/>
      <c r="I3206" s="94" t="s">
        <v>3895</v>
      </c>
      <c r="J3206" s="94"/>
      <c r="K3206" s="23" t="s">
        <v>3896</v>
      </c>
    </row>
    <row r="3207" spans="1:11" ht="38.1" customHeight="1" x14ac:dyDescent="0.25">
      <c r="A3207" s="24" t="s">
        <v>3973</v>
      </c>
      <c r="B3207" s="95" t="s">
        <v>3974</v>
      </c>
      <c r="C3207" s="95"/>
      <c r="D3207" s="96" t="s">
        <v>20</v>
      </c>
      <c r="E3207" s="96"/>
      <c r="F3207" s="24" t="s">
        <v>3936</v>
      </c>
      <c r="G3207" s="97">
        <v>1.2999999999999999E-3</v>
      </c>
      <c r="H3207" s="97"/>
      <c r="I3207" s="98">
        <v>94.61</v>
      </c>
      <c r="J3207" s="98"/>
      <c r="K3207" s="27">
        <f>TRUNC(TRUNC(G3207,8)*I3207,2)</f>
        <v>0.12</v>
      </c>
    </row>
    <row r="3208" spans="1:11" ht="38.1" customHeight="1" x14ac:dyDescent="0.25">
      <c r="A3208" s="24" t="s">
        <v>3975</v>
      </c>
      <c r="B3208" s="95" t="s">
        <v>3976</v>
      </c>
      <c r="C3208" s="95"/>
      <c r="D3208" s="96" t="s">
        <v>20</v>
      </c>
      <c r="E3208" s="96"/>
      <c r="F3208" s="24" t="s">
        <v>30</v>
      </c>
      <c r="G3208" s="97">
        <v>3.0999999999999999E-3</v>
      </c>
      <c r="H3208" s="97"/>
      <c r="I3208" s="98">
        <v>370.94</v>
      </c>
      <c r="J3208" s="98"/>
      <c r="K3208" s="27">
        <f>TRUNC(TRUNC(G3208,8)*I3208,2)</f>
        <v>1.1399999999999999</v>
      </c>
    </row>
    <row r="3209" spans="1:11" ht="18" customHeight="1" x14ac:dyDescent="0.25">
      <c r="A3209" s="9"/>
      <c r="B3209" s="9"/>
      <c r="C3209" s="9"/>
      <c r="D3209" s="9"/>
      <c r="E3209" s="9"/>
      <c r="F3209" s="9"/>
      <c r="G3209" s="91" t="s">
        <v>3919</v>
      </c>
      <c r="H3209" s="91"/>
      <c r="I3209" s="91"/>
      <c r="J3209" s="91"/>
      <c r="K3209" s="28">
        <f>SUM(K3207:K3208)</f>
        <v>1.2599999999999998</v>
      </c>
    </row>
    <row r="3210" spans="1:11" ht="15" customHeight="1" x14ac:dyDescent="0.25">
      <c r="A3210" s="9"/>
      <c r="B3210" s="9"/>
      <c r="C3210" s="9"/>
      <c r="D3210" s="9"/>
      <c r="E3210" s="9"/>
      <c r="F3210" s="9"/>
      <c r="G3210" s="92" t="s">
        <v>3913</v>
      </c>
      <c r="H3210" s="92"/>
      <c r="I3210" s="92"/>
      <c r="J3210" s="92"/>
      <c r="K3210" s="29">
        <f>ROUND(SUM(K3209),2)</f>
        <v>1.26</v>
      </c>
    </row>
    <row r="3211" spans="1:11" ht="9.9499999999999993" customHeight="1" x14ac:dyDescent="0.25">
      <c r="A3211" s="9"/>
      <c r="B3211" s="9"/>
      <c r="C3211" s="9"/>
      <c r="D3211" s="9"/>
      <c r="E3211" s="9"/>
      <c r="F3211" s="9"/>
      <c r="G3211" s="100"/>
      <c r="H3211" s="100"/>
      <c r="I3211" s="100"/>
      <c r="J3211" s="100"/>
      <c r="K3211" s="100"/>
    </row>
    <row r="3212" spans="1:11" ht="20.100000000000001" customHeight="1" x14ac:dyDescent="0.25">
      <c r="A3212" s="99" t="s">
        <v>2350</v>
      </c>
      <c r="B3212" s="99"/>
      <c r="C3212" s="99"/>
      <c r="D3212" s="99"/>
      <c r="E3212" s="99"/>
      <c r="F3212" s="99"/>
      <c r="G3212" s="99"/>
      <c r="H3212" s="99"/>
      <c r="I3212" s="99"/>
      <c r="J3212" s="99"/>
      <c r="K3212" s="99"/>
    </row>
    <row r="3213" spans="1:11" ht="15" customHeight="1" x14ac:dyDescent="0.25">
      <c r="A3213" s="93" t="s">
        <v>3916</v>
      </c>
      <c r="B3213" s="93"/>
      <c r="C3213" s="93"/>
      <c r="D3213" s="94" t="s">
        <v>3</v>
      </c>
      <c r="E3213" s="94"/>
      <c r="F3213" s="23" t="s">
        <v>4</v>
      </c>
      <c r="G3213" s="94" t="s">
        <v>3894</v>
      </c>
      <c r="H3213" s="94"/>
      <c r="I3213" s="94" t="s">
        <v>3895</v>
      </c>
      <c r="J3213" s="94"/>
      <c r="K3213" s="23" t="s">
        <v>3896</v>
      </c>
    </row>
    <row r="3214" spans="1:11" ht="38.1" customHeight="1" x14ac:dyDescent="0.25">
      <c r="A3214" s="24" t="s">
        <v>3973</v>
      </c>
      <c r="B3214" s="95" t="s">
        <v>3974</v>
      </c>
      <c r="C3214" s="95"/>
      <c r="D3214" s="96" t="s">
        <v>20</v>
      </c>
      <c r="E3214" s="96"/>
      <c r="F3214" s="24" t="s">
        <v>3936</v>
      </c>
      <c r="G3214" s="97">
        <v>5.0000000000000001E-4</v>
      </c>
      <c r="H3214" s="97"/>
      <c r="I3214" s="98">
        <v>94.61</v>
      </c>
      <c r="J3214" s="98"/>
      <c r="K3214" s="27">
        <f>TRUNC(TRUNC(G3214,8)*I3214,2)</f>
        <v>0.04</v>
      </c>
    </row>
    <row r="3215" spans="1:11" ht="38.1" customHeight="1" x14ac:dyDescent="0.25">
      <c r="A3215" s="24" t="s">
        <v>3975</v>
      </c>
      <c r="B3215" s="95" t="s">
        <v>3976</v>
      </c>
      <c r="C3215" s="95"/>
      <c r="D3215" s="96" t="s">
        <v>20</v>
      </c>
      <c r="E3215" s="96"/>
      <c r="F3215" s="24" t="s">
        <v>30</v>
      </c>
      <c r="G3215" s="97">
        <v>1.1999999999999999E-3</v>
      </c>
      <c r="H3215" s="97"/>
      <c r="I3215" s="98">
        <v>370.94</v>
      </c>
      <c r="J3215" s="98"/>
      <c r="K3215" s="27">
        <f>TRUNC(TRUNC(G3215,8)*I3215,2)</f>
        <v>0.44</v>
      </c>
    </row>
    <row r="3216" spans="1:11" ht="18" customHeight="1" x14ac:dyDescent="0.25">
      <c r="A3216" s="9"/>
      <c r="B3216" s="9"/>
      <c r="C3216" s="9"/>
      <c r="D3216" s="9"/>
      <c r="E3216" s="9"/>
      <c r="F3216" s="9"/>
      <c r="G3216" s="91" t="s">
        <v>3919</v>
      </c>
      <c r="H3216" s="91"/>
      <c r="I3216" s="91"/>
      <c r="J3216" s="91"/>
      <c r="K3216" s="28">
        <f>SUM(K3214:K3215)</f>
        <v>0.48</v>
      </c>
    </row>
    <row r="3217" spans="1:11" ht="15" customHeight="1" x14ac:dyDescent="0.25">
      <c r="A3217" s="9"/>
      <c r="B3217" s="9"/>
      <c r="C3217" s="9"/>
      <c r="D3217" s="9"/>
      <c r="E3217" s="9"/>
      <c r="F3217" s="9"/>
      <c r="G3217" s="92" t="s">
        <v>3913</v>
      </c>
      <c r="H3217" s="92"/>
      <c r="I3217" s="92"/>
      <c r="J3217" s="92"/>
      <c r="K3217" s="29">
        <f>ROUND(SUM(K3216),2)</f>
        <v>0.48</v>
      </c>
    </row>
    <row r="3218" spans="1:11" ht="9.9499999999999993" customHeight="1" x14ac:dyDescent="0.25">
      <c r="A3218" s="9"/>
      <c r="B3218" s="9"/>
      <c r="C3218" s="9"/>
      <c r="D3218" s="9"/>
      <c r="E3218" s="9"/>
      <c r="F3218" s="9"/>
      <c r="G3218" s="100"/>
      <c r="H3218" s="100"/>
      <c r="I3218" s="100"/>
      <c r="J3218" s="100"/>
      <c r="K3218" s="100"/>
    </row>
    <row r="3219" spans="1:11" ht="20.100000000000001" customHeight="1" x14ac:dyDescent="0.25">
      <c r="A3219" s="99" t="s">
        <v>2351</v>
      </c>
      <c r="B3219" s="99"/>
      <c r="C3219" s="99"/>
      <c r="D3219" s="99"/>
      <c r="E3219" s="99"/>
      <c r="F3219" s="99"/>
      <c r="G3219" s="99"/>
      <c r="H3219" s="99"/>
      <c r="I3219" s="99"/>
      <c r="J3219" s="99"/>
      <c r="K3219" s="99"/>
    </row>
    <row r="3220" spans="1:11" ht="15" customHeight="1" x14ac:dyDescent="0.25">
      <c r="A3220" s="93" t="s">
        <v>3981</v>
      </c>
      <c r="B3220" s="93"/>
      <c r="C3220" s="93"/>
      <c r="D3220" s="94" t="s">
        <v>3</v>
      </c>
      <c r="E3220" s="94"/>
      <c r="F3220" s="23" t="s">
        <v>4</v>
      </c>
      <c r="G3220" s="94" t="s">
        <v>3894</v>
      </c>
      <c r="H3220" s="94"/>
      <c r="I3220" s="94" t="s">
        <v>3895</v>
      </c>
      <c r="J3220" s="94"/>
      <c r="K3220" s="23" t="s">
        <v>3896</v>
      </c>
    </row>
    <row r="3221" spans="1:11" ht="21" customHeight="1" x14ac:dyDescent="0.25">
      <c r="A3221" s="24" t="s">
        <v>70</v>
      </c>
      <c r="B3221" s="95" t="s">
        <v>3982</v>
      </c>
      <c r="C3221" s="95"/>
      <c r="D3221" s="96" t="s">
        <v>25</v>
      </c>
      <c r="E3221" s="96"/>
      <c r="F3221" s="24" t="s">
        <v>61</v>
      </c>
      <c r="G3221" s="97">
        <v>1</v>
      </c>
      <c r="H3221" s="97"/>
      <c r="I3221" s="98">
        <v>28.42</v>
      </c>
      <c r="J3221" s="98"/>
      <c r="K3221" s="27">
        <f>ROUND(ROUND(G3221,8)*I3221,2)</f>
        <v>28.42</v>
      </c>
    </row>
    <row r="3222" spans="1:11" ht="15" customHeight="1" x14ac:dyDescent="0.25">
      <c r="A3222" s="9"/>
      <c r="B3222" s="9"/>
      <c r="C3222" s="9"/>
      <c r="D3222" s="9"/>
      <c r="E3222" s="9"/>
      <c r="F3222" s="9"/>
      <c r="G3222" s="91" t="s">
        <v>3983</v>
      </c>
      <c r="H3222" s="91"/>
      <c r="I3222" s="91"/>
      <c r="J3222" s="91"/>
      <c r="K3222" s="28">
        <f>SUM(K3221:K3221)</f>
        <v>28.42</v>
      </c>
    </row>
    <row r="3223" spans="1:11" ht="15" customHeight="1" x14ac:dyDescent="0.25">
      <c r="A3223" s="9"/>
      <c r="B3223" s="9"/>
      <c r="C3223" s="9"/>
      <c r="D3223" s="9"/>
      <c r="E3223" s="9"/>
      <c r="F3223" s="9"/>
      <c r="G3223" s="92" t="s">
        <v>3913</v>
      </c>
      <c r="H3223" s="92"/>
      <c r="I3223" s="92"/>
      <c r="J3223" s="92"/>
      <c r="K3223" s="29">
        <f>ROUND(SUM(K3222),2)</f>
        <v>28.42</v>
      </c>
    </row>
    <row r="3224" spans="1:11" ht="9.9499999999999993" customHeight="1" x14ac:dyDescent="0.25">
      <c r="A3224" s="9"/>
      <c r="B3224" s="9"/>
      <c r="C3224" s="9"/>
      <c r="D3224" s="9"/>
      <c r="E3224" s="9"/>
      <c r="F3224" s="9"/>
      <c r="G3224" s="100"/>
      <c r="H3224" s="100"/>
      <c r="I3224" s="100"/>
      <c r="J3224" s="100"/>
      <c r="K3224" s="100"/>
    </row>
    <row r="3225" spans="1:11" ht="20.100000000000001" customHeight="1" x14ac:dyDescent="0.25">
      <c r="A3225" s="99" t="s">
        <v>2352</v>
      </c>
      <c r="B3225" s="99"/>
      <c r="C3225" s="99"/>
      <c r="D3225" s="99"/>
      <c r="E3225" s="99"/>
      <c r="F3225" s="99"/>
      <c r="G3225" s="99"/>
      <c r="H3225" s="99"/>
      <c r="I3225" s="99"/>
      <c r="J3225" s="99"/>
      <c r="K3225" s="99"/>
    </row>
    <row r="3226" spans="1:11" ht="15" customHeight="1" x14ac:dyDescent="0.25">
      <c r="A3226" s="93" t="s">
        <v>3916</v>
      </c>
      <c r="B3226" s="93"/>
      <c r="C3226" s="93"/>
      <c r="D3226" s="94" t="s">
        <v>3</v>
      </c>
      <c r="E3226" s="94"/>
      <c r="F3226" s="23" t="s">
        <v>4</v>
      </c>
      <c r="G3226" s="94" t="s">
        <v>3894</v>
      </c>
      <c r="H3226" s="94"/>
      <c r="I3226" s="94" t="s">
        <v>3895</v>
      </c>
      <c r="J3226" s="94"/>
      <c r="K3226" s="23" t="s">
        <v>3896</v>
      </c>
    </row>
    <row r="3227" spans="1:11" ht="38.1" customHeight="1" x14ac:dyDescent="0.25">
      <c r="A3227" s="24" t="s">
        <v>3973</v>
      </c>
      <c r="B3227" s="95" t="s">
        <v>3974</v>
      </c>
      <c r="C3227" s="95"/>
      <c r="D3227" s="96" t="s">
        <v>20</v>
      </c>
      <c r="E3227" s="96"/>
      <c r="F3227" s="24" t="s">
        <v>3936</v>
      </c>
      <c r="G3227" s="97">
        <v>1.2999999999999999E-3</v>
      </c>
      <c r="H3227" s="97"/>
      <c r="I3227" s="98">
        <v>94.61</v>
      </c>
      <c r="J3227" s="98"/>
      <c r="K3227" s="27">
        <f>TRUNC(TRUNC(G3227,8)*I3227,2)</f>
        <v>0.12</v>
      </c>
    </row>
    <row r="3228" spans="1:11" ht="38.1" customHeight="1" x14ac:dyDescent="0.25">
      <c r="A3228" s="24" t="s">
        <v>3975</v>
      </c>
      <c r="B3228" s="95" t="s">
        <v>3976</v>
      </c>
      <c r="C3228" s="95"/>
      <c r="D3228" s="96" t="s">
        <v>20</v>
      </c>
      <c r="E3228" s="96"/>
      <c r="F3228" s="24" t="s">
        <v>30</v>
      </c>
      <c r="G3228" s="97">
        <v>3.0999999999999999E-3</v>
      </c>
      <c r="H3228" s="97"/>
      <c r="I3228" s="98">
        <v>370.94</v>
      </c>
      <c r="J3228" s="98"/>
      <c r="K3228" s="27">
        <f>TRUNC(TRUNC(G3228,8)*I3228,2)</f>
        <v>1.1399999999999999</v>
      </c>
    </row>
    <row r="3229" spans="1:11" ht="18" customHeight="1" x14ac:dyDescent="0.25">
      <c r="A3229" s="9"/>
      <c r="B3229" s="9"/>
      <c r="C3229" s="9"/>
      <c r="D3229" s="9"/>
      <c r="E3229" s="9"/>
      <c r="F3229" s="9"/>
      <c r="G3229" s="91" t="s">
        <v>3919</v>
      </c>
      <c r="H3229" s="91"/>
      <c r="I3229" s="91"/>
      <c r="J3229" s="91"/>
      <c r="K3229" s="28">
        <f>SUM(K3227:K3228)</f>
        <v>1.2599999999999998</v>
      </c>
    </row>
    <row r="3230" spans="1:11" ht="15" customHeight="1" x14ac:dyDescent="0.25">
      <c r="A3230" s="9"/>
      <c r="B3230" s="9"/>
      <c r="C3230" s="9"/>
      <c r="D3230" s="9"/>
      <c r="E3230" s="9"/>
      <c r="F3230" s="9"/>
      <c r="G3230" s="92" t="s">
        <v>3913</v>
      </c>
      <c r="H3230" s="92"/>
      <c r="I3230" s="92"/>
      <c r="J3230" s="92"/>
      <c r="K3230" s="29">
        <f>ROUND(SUM(K3229),2)</f>
        <v>1.26</v>
      </c>
    </row>
    <row r="3231" spans="1:11" ht="9.9499999999999993" customHeight="1" x14ac:dyDescent="0.25">
      <c r="A3231" s="9"/>
      <c r="B3231" s="9"/>
      <c r="C3231" s="9"/>
      <c r="D3231" s="9"/>
      <c r="E3231" s="9"/>
      <c r="F3231" s="9"/>
      <c r="G3231" s="100"/>
      <c r="H3231" s="100"/>
      <c r="I3231" s="100"/>
      <c r="J3231" s="100"/>
      <c r="K3231" s="100"/>
    </row>
    <row r="3232" spans="1:11" ht="20.100000000000001" customHeight="1" x14ac:dyDescent="0.25">
      <c r="A3232" s="99" t="s">
        <v>2353</v>
      </c>
      <c r="B3232" s="99"/>
      <c r="C3232" s="99"/>
      <c r="D3232" s="99"/>
      <c r="E3232" s="99"/>
      <c r="F3232" s="99"/>
      <c r="G3232" s="99"/>
      <c r="H3232" s="99"/>
      <c r="I3232" s="99"/>
      <c r="J3232" s="99"/>
      <c r="K3232" s="99"/>
    </row>
    <row r="3233" spans="1:11" ht="12.95" customHeight="1" x14ac:dyDescent="0.25">
      <c r="A3233" s="107" t="s">
        <v>3984</v>
      </c>
      <c r="B3233" s="107"/>
      <c r="C3233" s="107"/>
      <c r="D3233" s="108" t="s">
        <v>3985</v>
      </c>
      <c r="E3233" s="87" t="s">
        <v>3986</v>
      </c>
      <c r="F3233" s="87"/>
      <c r="G3233" s="87" t="s">
        <v>3987</v>
      </c>
      <c r="H3233" s="87"/>
      <c r="I3233" s="87"/>
      <c r="J3233" s="87"/>
      <c r="K3233" s="87" t="s">
        <v>3988</v>
      </c>
    </row>
    <row r="3234" spans="1:11" ht="12" customHeight="1" x14ac:dyDescent="0.25">
      <c r="A3234" s="107"/>
      <c r="B3234" s="107"/>
      <c r="C3234" s="107"/>
      <c r="D3234" s="108"/>
      <c r="E3234" s="23" t="s">
        <v>3989</v>
      </c>
      <c r="F3234" s="23" t="s">
        <v>3990</v>
      </c>
      <c r="G3234" s="94" t="s">
        <v>3989</v>
      </c>
      <c r="H3234" s="94"/>
      <c r="I3234" s="94" t="s">
        <v>3990</v>
      </c>
      <c r="J3234" s="94"/>
      <c r="K3234" s="87"/>
    </row>
    <row r="3235" spans="1:11" ht="15" customHeight="1" x14ac:dyDescent="0.25">
      <c r="A3235" s="6" t="s">
        <v>3991</v>
      </c>
      <c r="B3235" s="104" t="s">
        <v>3992</v>
      </c>
      <c r="C3235" s="104"/>
      <c r="D3235" s="31">
        <v>1</v>
      </c>
      <c r="E3235" s="32">
        <v>0.34</v>
      </c>
      <c r="F3235" s="32">
        <v>0.66</v>
      </c>
      <c r="G3235" s="105">
        <v>355.46550000000002</v>
      </c>
      <c r="H3235" s="105"/>
      <c r="I3235" s="105">
        <v>95.872399999999999</v>
      </c>
      <c r="J3235" s="105"/>
      <c r="K3235" s="33">
        <f>ROUND(D3235*(ROUND(E3235*G3235,4)+ROUND(F3235*I3235,4)),4)</f>
        <v>184.13409999999999</v>
      </c>
    </row>
    <row r="3236" spans="1:11" ht="15" customHeight="1" x14ac:dyDescent="0.25">
      <c r="A3236" s="6" t="s">
        <v>3993</v>
      </c>
      <c r="B3236" s="104" t="s">
        <v>3994</v>
      </c>
      <c r="C3236" s="104"/>
      <c r="D3236" s="31">
        <v>1</v>
      </c>
      <c r="E3236" s="32">
        <v>1</v>
      </c>
      <c r="F3236" s="32">
        <v>0</v>
      </c>
      <c r="G3236" s="105">
        <v>365.3972</v>
      </c>
      <c r="H3236" s="105"/>
      <c r="I3236" s="105">
        <v>147.8879</v>
      </c>
      <c r="J3236" s="105"/>
      <c r="K3236" s="33">
        <f>ROUND(D3236*(ROUND(E3236*G3236,4)+ROUND(F3236*I3236,4)),4)</f>
        <v>365.3972</v>
      </c>
    </row>
    <row r="3237" spans="1:11" ht="15" customHeight="1" x14ac:dyDescent="0.25">
      <c r="A3237" s="6" t="s">
        <v>3995</v>
      </c>
      <c r="B3237" s="104" t="s">
        <v>3996</v>
      </c>
      <c r="C3237" s="104"/>
      <c r="D3237" s="31">
        <v>1</v>
      </c>
      <c r="E3237" s="32">
        <v>0.97</v>
      </c>
      <c r="F3237" s="32">
        <v>0.03</v>
      </c>
      <c r="G3237" s="105">
        <v>324.64210000000003</v>
      </c>
      <c r="H3237" s="105"/>
      <c r="I3237" s="105">
        <v>159.20740000000001</v>
      </c>
      <c r="J3237" s="105"/>
      <c r="K3237" s="33">
        <f>ROUND(D3237*(ROUND(E3237*G3237,4)+ROUND(F3237*I3237,4)),4)</f>
        <v>319.67899999999997</v>
      </c>
    </row>
    <row r="3238" spans="1:11" ht="15.95" customHeight="1" x14ac:dyDescent="0.25">
      <c r="A3238" s="6" t="s">
        <v>3997</v>
      </c>
      <c r="B3238" s="104" t="s">
        <v>3998</v>
      </c>
      <c r="C3238" s="104"/>
      <c r="D3238" s="31">
        <v>1</v>
      </c>
      <c r="E3238" s="32">
        <v>0.79</v>
      </c>
      <c r="F3238" s="32">
        <v>0.21</v>
      </c>
      <c r="G3238" s="105">
        <v>284.72230000000002</v>
      </c>
      <c r="H3238" s="105"/>
      <c r="I3238" s="105">
        <v>125.70480000000001</v>
      </c>
      <c r="J3238" s="105"/>
      <c r="K3238" s="33">
        <f>ROUND(D3238*(ROUND(E3238*G3238,4)+ROUND(F3238*I3238,4)),4)</f>
        <v>251.32859999999999</v>
      </c>
    </row>
    <row r="3239" spans="1:11" ht="15" customHeight="1" x14ac:dyDescent="0.25">
      <c r="A3239" s="1"/>
      <c r="B3239" s="1"/>
      <c r="C3239" s="1"/>
      <c r="D3239" s="1"/>
      <c r="E3239" s="1"/>
      <c r="F3239" s="1"/>
      <c r="G3239" s="85" t="s">
        <v>3999</v>
      </c>
      <c r="H3239" s="85"/>
      <c r="I3239" s="85"/>
      <c r="J3239" s="85"/>
      <c r="K3239" s="34">
        <f>SUM(K3234:K3238)</f>
        <v>1120.5389</v>
      </c>
    </row>
    <row r="3240" spans="1:11" ht="20.100000000000001" customHeight="1" x14ac:dyDescent="0.25">
      <c r="A3240" s="106" t="s">
        <v>4000</v>
      </c>
      <c r="B3240" s="106"/>
      <c r="C3240" s="106"/>
      <c r="D3240" s="106"/>
      <c r="E3240" s="106"/>
      <c r="F3240" s="2" t="s">
        <v>4</v>
      </c>
      <c r="G3240" s="87" t="s">
        <v>4001</v>
      </c>
      <c r="H3240" s="87"/>
      <c r="I3240" s="87" t="s">
        <v>4002</v>
      </c>
      <c r="J3240" s="87"/>
      <c r="K3240" s="2" t="s">
        <v>3988</v>
      </c>
    </row>
    <row r="3241" spans="1:11" ht="15" customHeight="1" x14ac:dyDescent="0.25">
      <c r="A3241" s="6" t="s">
        <v>4003</v>
      </c>
      <c r="B3241" s="101" t="s">
        <v>4004</v>
      </c>
      <c r="C3241" s="101"/>
      <c r="D3241" s="101"/>
      <c r="E3241" s="101"/>
      <c r="F3241" s="6" t="s">
        <v>3940</v>
      </c>
      <c r="G3241" s="114">
        <v>1</v>
      </c>
      <c r="H3241" s="114"/>
      <c r="I3241" s="115">
        <v>22.527200000000001</v>
      </c>
      <c r="J3241" s="115"/>
      <c r="K3241" s="35">
        <f>ROUND(ROUND(G3241,5)*I3241,4)</f>
        <v>22.527200000000001</v>
      </c>
    </row>
    <row r="3242" spans="1:11" ht="15" customHeight="1" x14ac:dyDescent="0.25">
      <c r="A3242" s="1"/>
      <c r="B3242" s="1"/>
      <c r="C3242" s="1"/>
      <c r="D3242" s="1"/>
      <c r="E3242" s="1"/>
      <c r="F3242" s="1"/>
      <c r="G3242" s="85" t="s">
        <v>4005</v>
      </c>
      <c r="H3242" s="85"/>
      <c r="I3242" s="85"/>
      <c r="J3242" s="85"/>
      <c r="K3242" s="36">
        <f>SUM(K3241:K3241)</f>
        <v>22.527200000000001</v>
      </c>
    </row>
    <row r="3243" spans="1:11" ht="15" customHeight="1" x14ac:dyDescent="0.25">
      <c r="A3243" s="9"/>
      <c r="B3243" s="9"/>
      <c r="C3243" s="9"/>
      <c r="D3243" s="9"/>
      <c r="E3243" s="9"/>
      <c r="F3243" s="9"/>
      <c r="G3243" s="92" t="s">
        <v>4006</v>
      </c>
      <c r="H3243" s="92"/>
      <c r="I3243" s="92"/>
      <c r="J3243" s="92"/>
      <c r="K3243" s="33">
        <f>SUM(K3239,K3242)</f>
        <v>1143.0661</v>
      </c>
    </row>
    <row r="3244" spans="1:11" ht="15" customHeight="1" x14ac:dyDescent="0.25">
      <c r="A3244" s="9"/>
      <c r="B3244" s="9"/>
      <c r="C3244" s="9"/>
      <c r="D3244" s="9"/>
      <c r="E3244" s="9"/>
      <c r="F3244" s="9"/>
      <c r="G3244" s="92" t="s">
        <v>4007</v>
      </c>
      <c r="H3244" s="92"/>
      <c r="I3244" s="92"/>
      <c r="J3244" s="92"/>
      <c r="K3244" s="37">
        <v>113.18</v>
      </c>
    </row>
    <row r="3245" spans="1:11" ht="15" customHeight="1" x14ac:dyDescent="0.25">
      <c r="A3245" s="9"/>
      <c r="B3245" s="9"/>
      <c r="C3245" s="9"/>
      <c r="D3245" s="9"/>
      <c r="E3245" s="9"/>
      <c r="F3245" s="9"/>
      <c r="G3245" s="92" t="s">
        <v>4008</v>
      </c>
      <c r="H3245" s="92"/>
      <c r="I3245" s="92"/>
      <c r="J3245" s="92"/>
      <c r="K3245" s="33">
        <f>ROUND(K3243/K3244,4)</f>
        <v>10.099500000000001</v>
      </c>
    </row>
    <row r="3246" spans="1:11" ht="15" customHeight="1" x14ac:dyDescent="0.25">
      <c r="A3246" s="9"/>
      <c r="B3246" s="9"/>
      <c r="C3246" s="9"/>
      <c r="D3246" s="9"/>
      <c r="E3246" s="9"/>
      <c r="F3246" s="9"/>
      <c r="G3246" s="92" t="s">
        <v>4009</v>
      </c>
      <c r="H3246" s="92"/>
      <c r="I3246" s="92"/>
      <c r="J3246" s="92"/>
      <c r="K3246" s="33">
        <f>ROUND(K3245*0.00746,4)</f>
        <v>7.5300000000000006E-2</v>
      </c>
    </row>
    <row r="3247" spans="1:11" ht="20.100000000000001" customHeight="1" x14ac:dyDescent="0.25">
      <c r="A3247" s="106" t="s">
        <v>4010</v>
      </c>
      <c r="B3247" s="106"/>
      <c r="C3247" s="106"/>
      <c r="D3247" s="106"/>
      <c r="E3247" s="106"/>
      <c r="F3247" s="2" t="s">
        <v>4</v>
      </c>
      <c r="G3247" s="87" t="s">
        <v>4001</v>
      </c>
      <c r="H3247" s="87"/>
      <c r="I3247" s="87" t="s">
        <v>3895</v>
      </c>
      <c r="J3247" s="87"/>
      <c r="K3247" s="2" t="s">
        <v>4011</v>
      </c>
    </row>
    <row r="3248" spans="1:11" ht="15" customHeight="1" x14ac:dyDescent="0.25">
      <c r="A3248" s="6" t="s">
        <v>4012</v>
      </c>
      <c r="B3248" s="104" t="s">
        <v>4013</v>
      </c>
      <c r="C3248" s="104"/>
      <c r="D3248" s="104"/>
      <c r="E3248" s="104"/>
      <c r="F3248" s="6" t="s">
        <v>77</v>
      </c>
      <c r="G3248" s="113">
        <v>1</v>
      </c>
      <c r="H3248" s="113"/>
      <c r="I3248" s="105">
        <v>195.03</v>
      </c>
      <c r="J3248" s="105"/>
      <c r="K3248" s="33">
        <f>ROUND(ROUND(G3248,5)*I3248,4)</f>
        <v>195.03</v>
      </c>
    </row>
    <row r="3249" spans="1:11" ht="15" customHeight="1" x14ac:dyDescent="0.25">
      <c r="A3249" s="1"/>
      <c r="B3249" s="1"/>
      <c r="C3249" s="1"/>
      <c r="D3249" s="1"/>
      <c r="E3249" s="1"/>
      <c r="F3249" s="1"/>
      <c r="G3249" s="85" t="s">
        <v>4014</v>
      </c>
      <c r="H3249" s="85"/>
      <c r="I3249" s="85"/>
      <c r="J3249" s="85"/>
      <c r="K3249" s="34">
        <f>SUM(K3248:K3248)</f>
        <v>195.03</v>
      </c>
    </row>
    <row r="3250" spans="1:11" ht="15" customHeight="1" x14ac:dyDescent="0.25">
      <c r="A3250" s="106" t="s">
        <v>4015</v>
      </c>
      <c r="B3250" s="106"/>
      <c r="C3250" s="106"/>
      <c r="D3250" s="23" t="s">
        <v>4016</v>
      </c>
      <c r="E3250" s="94" t="s">
        <v>4017</v>
      </c>
      <c r="F3250" s="94"/>
      <c r="G3250" s="94" t="s">
        <v>4001</v>
      </c>
      <c r="H3250" s="94"/>
      <c r="I3250" s="94" t="s">
        <v>3895</v>
      </c>
      <c r="J3250" s="94"/>
      <c r="K3250" s="23" t="s">
        <v>4011</v>
      </c>
    </row>
    <row r="3251" spans="1:11" ht="20.100000000000001" customHeight="1" x14ac:dyDescent="0.25">
      <c r="A3251" s="38" t="s">
        <v>4012</v>
      </c>
      <c r="B3251" s="109" t="s">
        <v>4018</v>
      </c>
      <c r="C3251" s="109"/>
      <c r="D3251" s="38" t="s">
        <v>4019</v>
      </c>
      <c r="E3251" s="110" t="s">
        <v>4020</v>
      </c>
      <c r="F3251" s="110"/>
      <c r="G3251" s="111">
        <v>2.2000000000000002</v>
      </c>
      <c r="H3251" s="111"/>
      <c r="I3251" s="112">
        <v>3.47</v>
      </c>
      <c r="J3251" s="112"/>
      <c r="K3251" s="41">
        <f>ROUND(ROUND(G3251,5)*I3251,4)</f>
        <v>7.6340000000000003</v>
      </c>
    </row>
    <row r="3252" spans="1:11" ht="15" customHeight="1" x14ac:dyDescent="0.25">
      <c r="A3252" s="1"/>
      <c r="B3252" s="1"/>
      <c r="C3252" s="1"/>
      <c r="D3252" s="1"/>
      <c r="E3252" s="1"/>
      <c r="F3252" s="1"/>
      <c r="G3252" s="85" t="s">
        <v>4021</v>
      </c>
      <c r="H3252" s="85"/>
      <c r="I3252" s="85"/>
      <c r="J3252" s="85"/>
      <c r="K3252" s="33">
        <f>SUM(K3251:K3251)</f>
        <v>7.6340000000000003</v>
      </c>
    </row>
    <row r="3253" spans="1:11" ht="12.95" customHeight="1" x14ac:dyDescent="0.25">
      <c r="A3253" s="106" t="s">
        <v>4022</v>
      </c>
      <c r="B3253" s="106"/>
      <c r="C3253" s="94" t="s">
        <v>4023</v>
      </c>
      <c r="D3253" s="94" t="s">
        <v>5</v>
      </c>
      <c r="E3253" s="94" t="s">
        <v>4024</v>
      </c>
      <c r="F3253" s="94"/>
      <c r="G3253" s="94" t="s">
        <v>4025</v>
      </c>
      <c r="H3253" s="94"/>
      <c r="I3253" s="94" t="s">
        <v>2086</v>
      </c>
      <c r="J3253" s="94"/>
      <c r="K3253" s="94" t="s">
        <v>4011</v>
      </c>
    </row>
    <row r="3254" spans="1:11" ht="12" customHeight="1" x14ac:dyDescent="0.25">
      <c r="A3254" s="106"/>
      <c r="B3254" s="106"/>
      <c r="C3254" s="94"/>
      <c r="D3254" s="94"/>
      <c r="E3254" s="23" t="s">
        <v>2092</v>
      </c>
      <c r="F3254" s="23" t="s">
        <v>4026</v>
      </c>
      <c r="G3254" s="23" t="s">
        <v>2092</v>
      </c>
      <c r="H3254" s="23" t="s">
        <v>4026</v>
      </c>
      <c r="I3254" s="23" t="s">
        <v>2092</v>
      </c>
      <c r="J3254" s="23" t="s">
        <v>4026</v>
      </c>
      <c r="K3254" s="94"/>
    </row>
    <row r="3255" spans="1:11" ht="27.95" customHeight="1" x14ac:dyDescent="0.25">
      <c r="A3255" s="38" t="s">
        <v>4012</v>
      </c>
      <c r="B3255" s="39" t="s">
        <v>4018</v>
      </c>
      <c r="C3255" s="38" t="s">
        <v>4027</v>
      </c>
      <c r="D3255" s="40">
        <v>2.2000000000000002</v>
      </c>
      <c r="E3255" s="42">
        <v>0</v>
      </c>
      <c r="F3255" s="43">
        <v>1.25</v>
      </c>
      <c r="G3255" s="42">
        <v>0</v>
      </c>
      <c r="H3255" s="43">
        <v>1</v>
      </c>
      <c r="I3255" s="42">
        <v>0</v>
      </c>
      <c r="J3255" s="43">
        <v>0.82</v>
      </c>
      <c r="K3255" s="41">
        <f>ROUND(D3255*(ROUND(E3255*F3255,4)+ROUND(G3255*H3255,4)+ROUND(I3255*J3255,4)),4)</f>
        <v>0</v>
      </c>
    </row>
    <row r="3256" spans="1:11" ht="15" customHeight="1" x14ac:dyDescent="0.25">
      <c r="A3256" s="1"/>
      <c r="B3256" s="1"/>
      <c r="C3256" s="1"/>
      <c r="D3256" s="1"/>
      <c r="E3256" s="1"/>
      <c r="F3256" s="1"/>
      <c r="G3256" s="85" t="s">
        <v>4028</v>
      </c>
      <c r="H3256" s="85"/>
      <c r="I3256" s="85"/>
      <c r="J3256" s="85"/>
      <c r="K3256" s="33">
        <f>SUM(K3254:K3255)</f>
        <v>0</v>
      </c>
    </row>
    <row r="3257" spans="1:11" ht="15" customHeight="1" x14ac:dyDescent="0.25">
      <c r="A3257" s="9"/>
      <c r="B3257" s="9"/>
      <c r="C3257" s="9"/>
      <c r="D3257" s="9"/>
      <c r="E3257" s="9"/>
      <c r="F3257" s="9"/>
      <c r="G3257" s="92" t="s">
        <v>4029</v>
      </c>
      <c r="H3257" s="92"/>
      <c r="I3257" s="92"/>
      <c r="J3257" s="92"/>
      <c r="K3257" s="33">
        <f>SUM(K3245,K3246,K3249,K3252,K3256)</f>
        <v>212.83879999999999</v>
      </c>
    </row>
    <row r="3258" spans="1:11" ht="15" customHeight="1" x14ac:dyDescent="0.25">
      <c r="A3258" s="9"/>
      <c r="B3258" s="9"/>
      <c r="C3258" s="9"/>
      <c r="D3258" s="9"/>
      <c r="E3258" s="9"/>
      <c r="F3258" s="9"/>
      <c r="G3258" s="92" t="s">
        <v>3913</v>
      </c>
      <c r="H3258" s="92"/>
      <c r="I3258" s="92"/>
      <c r="J3258" s="92"/>
      <c r="K3258" s="29">
        <f>ROUND(SUM(K3257),2)</f>
        <v>212.84</v>
      </c>
    </row>
    <row r="3259" spans="1:11" ht="9.9499999999999993" customHeight="1" x14ac:dyDescent="0.25">
      <c r="A3259" s="9"/>
      <c r="B3259" s="9"/>
      <c r="C3259" s="9"/>
      <c r="D3259" s="9"/>
      <c r="E3259" s="9"/>
      <c r="F3259" s="9"/>
      <c r="G3259" s="100"/>
      <c r="H3259" s="100"/>
      <c r="I3259" s="100"/>
      <c r="J3259" s="100"/>
      <c r="K3259" s="100"/>
    </row>
    <row r="3260" spans="1:11" ht="20.100000000000001" customHeight="1" x14ac:dyDescent="0.25">
      <c r="A3260" s="99" t="s">
        <v>2354</v>
      </c>
      <c r="B3260" s="99"/>
      <c r="C3260" s="99"/>
      <c r="D3260" s="99"/>
      <c r="E3260" s="99"/>
      <c r="F3260" s="99"/>
      <c r="G3260" s="99"/>
      <c r="H3260" s="99"/>
      <c r="I3260" s="99"/>
      <c r="J3260" s="99"/>
      <c r="K3260" s="99"/>
    </row>
    <row r="3261" spans="1:11" ht="15" customHeight="1" x14ac:dyDescent="0.25">
      <c r="A3261" s="93" t="s">
        <v>3916</v>
      </c>
      <c r="B3261" s="93"/>
      <c r="C3261" s="93"/>
      <c r="D3261" s="94" t="s">
        <v>3</v>
      </c>
      <c r="E3261" s="94"/>
      <c r="F3261" s="23" t="s">
        <v>4</v>
      </c>
      <c r="G3261" s="94" t="s">
        <v>3894</v>
      </c>
      <c r="H3261" s="94"/>
      <c r="I3261" s="94" t="s">
        <v>3895</v>
      </c>
      <c r="J3261" s="94"/>
      <c r="K3261" s="23" t="s">
        <v>3896</v>
      </c>
    </row>
    <row r="3262" spans="1:11" ht="45.95" customHeight="1" x14ac:dyDescent="0.25">
      <c r="A3262" s="24" t="s">
        <v>3934</v>
      </c>
      <c r="B3262" s="95" t="s">
        <v>3935</v>
      </c>
      <c r="C3262" s="95"/>
      <c r="D3262" s="96" t="s">
        <v>20</v>
      </c>
      <c r="E3262" s="96"/>
      <c r="F3262" s="24" t="s">
        <v>3936</v>
      </c>
      <c r="G3262" s="97">
        <v>2.5891999999999998E-3</v>
      </c>
      <c r="H3262" s="97"/>
      <c r="I3262" s="98">
        <v>76.52</v>
      </c>
      <c r="J3262" s="98"/>
      <c r="K3262" s="27">
        <f t="shared" ref="K3262:K3267" si="24">TRUNC(TRUNC(G3262,8)*I3262,2)</f>
        <v>0.19</v>
      </c>
    </row>
    <row r="3263" spans="1:11" ht="45.95" customHeight="1" x14ac:dyDescent="0.25">
      <c r="A3263" s="24" t="s">
        <v>28</v>
      </c>
      <c r="B3263" s="95" t="s">
        <v>29</v>
      </c>
      <c r="C3263" s="95"/>
      <c r="D3263" s="96" t="s">
        <v>20</v>
      </c>
      <c r="E3263" s="96"/>
      <c r="F3263" s="24" t="s">
        <v>30</v>
      </c>
      <c r="G3263" s="97">
        <v>1.0702000000000001E-3</v>
      </c>
      <c r="H3263" s="97"/>
      <c r="I3263" s="98">
        <v>322.67</v>
      </c>
      <c r="J3263" s="98"/>
      <c r="K3263" s="27">
        <f t="shared" si="24"/>
        <v>0.34</v>
      </c>
    </row>
    <row r="3264" spans="1:11" ht="29.1" customHeight="1" x14ac:dyDescent="0.25">
      <c r="A3264" s="24" t="s">
        <v>4030</v>
      </c>
      <c r="B3264" s="95" t="s">
        <v>4031</v>
      </c>
      <c r="C3264" s="95"/>
      <c r="D3264" s="96" t="s">
        <v>20</v>
      </c>
      <c r="E3264" s="96"/>
      <c r="F3264" s="24" t="s">
        <v>3936</v>
      </c>
      <c r="G3264" s="97">
        <v>3.3568999999999999E-3</v>
      </c>
      <c r="H3264" s="97"/>
      <c r="I3264" s="98">
        <v>105.44</v>
      </c>
      <c r="J3264" s="98"/>
      <c r="K3264" s="27">
        <f t="shared" si="24"/>
        <v>0.35</v>
      </c>
    </row>
    <row r="3265" spans="1:11" ht="29.1" customHeight="1" x14ac:dyDescent="0.25">
      <c r="A3265" s="24" t="s">
        <v>4032</v>
      </c>
      <c r="B3265" s="95" t="s">
        <v>4033</v>
      </c>
      <c r="C3265" s="95"/>
      <c r="D3265" s="96" t="s">
        <v>20</v>
      </c>
      <c r="E3265" s="96"/>
      <c r="F3265" s="24" t="s">
        <v>30</v>
      </c>
      <c r="G3265" s="97">
        <v>3.0249999999999998E-4</v>
      </c>
      <c r="H3265" s="97"/>
      <c r="I3265" s="98">
        <v>265.02</v>
      </c>
      <c r="J3265" s="98"/>
      <c r="K3265" s="27">
        <f t="shared" si="24"/>
        <v>0.08</v>
      </c>
    </row>
    <row r="3266" spans="1:11" ht="38.1" customHeight="1" x14ac:dyDescent="0.25">
      <c r="A3266" s="24" t="s">
        <v>4034</v>
      </c>
      <c r="B3266" s="95" t="s">
        <v>4035</v>
      </c>
      <c r="C3266" s="95"/>
      <c r="D3266" s="96" t="s">
        <v>20</v>
      </c>
      <c r="E3266" s="96"/>
      <c r="F3266" s="24" t="s">
        <v>3936</v>
      </c>
      <c r="G3266" s="97">
        <v>2.9082999999999999E-3</v>
      </c>
      <c r="H3266" s="97"/>
      <c r="I3266" s="98">
        <v>94.54</v>
      </c>
      <c r="J3266" s="98"/>
      <c r="K3266" s="27">
        <f t="shared" si="24"/>
        <v>0.27</v>
      </c>
    </row>
    <row r="3267" spans="1:11" ht="38.1" customHeight="1" x14ac:dyDescent="0.25">
      <c r="A3267" s="24" t="s">
        <v>4036</v>
      </c>
      <c r="B3267" s="95" t="s">
        <v>4037</v>
      </c>
      <c r="C3267" s="95"/>
      <c r="D3267" s="96" t="s">
        <v>20</v>
      </c>
      <c r="E3267" s="96"/>
      <c r="F3267" s="24" t="s">
        <v>30</v>
      </c>
      <c r="G3267" s="97">
        <v>7.5109999999999999E-4</v>
      </c>
      <c r="H3267" s="97"/>
      <c r="I3267" s="98">
        <v>225.43</v>
      </c>
      <c r="J3267" s="98"/>
      <c r="K3267" s="27">
        <f t="shared" si="24"/>
        <v>0.16</v>
      </c>
    </row>
    <row r="3268" spans="1:11" ht="18" customHeight="1" x14ac:dyDescent="0.25">
      <c r="A3268" s="9"/>
      <c r="B3268" s="9"/>
      <c r="C3268" s="9"/>
      <c r="D3268" s="9"/>
      <c r="E3268" s="9"/>
      <c r="F3268" s="9"/>
      <c r="G3268" s="91" t="s">
        <v>3919</v>
      </c>
      <c r="H3268" s="91"/>
      <c r="I3268" s="91"/>
      <c r="J3268" s="91"/>
      <c r="K3268" s="28">
        <f>SUM(K3262:K3267)</f>
        <v>1.39</v>
      </c>
    </row>
    <row r="3269" spans="1:11" ht="15" customHeight="1" x14ac:dyDescent="0.25">
      <c r="A3269" s="93" t="s">
        <v>3907</v>
      </c>
      <c r="B3269" s="93"/>
      <c r="C3269" s="93"/>
      <c r="D3269" s="94" t="s">
        <v>3</v>
      </c>
      <c r="E3269" s="94"/>
      <c r="F3269" s="23" t="s">
        <v>4</v>
      </c>
      <c r="G3269" s="94" t="s">
        <v>3894</v>
      </c>
      <c r="H3269" s="94"/>
      <c r="I3269" s="94" t="s">
        <v>3895</v>
      </c>
      <c r="J3269" s="94"/>
      <c r="K3269" s="23" t="s">
        <v>3896</v>
      </c>
    </row>
    <row r="3270" spans="1:11" ht="15" customHeight="1" x14ac:dyDescent="0.25">
      <c r="A3270" s="24" t="s">
        <v>3910</v>
      </c>
      <c r="B3270" s="95" t="s">
        <v>3911</v>
      </c>
      <c r="C3270" s="95"/>
      <c r="D3270" s="96" t="s">
        <v>20</v>
      </c>
      <c r="E3270" s="96"/>
      <c r="F3270" s="24" t="s">
        <v>2056</v>
      </c>
      <c r="G3270" s="97">
        <v>3.6592999999999999E-3</v>
      </c>
      <c r="H3270" s="97"/>
      <c r="I3270" s="98">
        <v>24.94</v>
      </c>
      <c r="J3270" s="98"/>
      <c r="K3270" s="27">
        <f>TRUNC(TRUNC(G3270,8)*I3270,2)</f>
        <v>0.09</v>
      </c>
    </row>
    <row r="3271" spans="1:11" ht="18" customHeight="1" x14ac:dyDescent="0.25">
      <c r="A3271" s="9"/>
      <c r="B3271" s="9"/>
      <c r="C3271" s="9"/>
      <c r="D3271" s="9"/>
      <c r="E3271" s="9"/>
      <c r="F3271" s="9"/>
      <c r="G3271" s="91" t="s">
        <v>3912</v>
      </c>
      <c r="H3271" s="91"/>
      <c r="I3271" s="91"/>
      <c r="J3271" s="91"/>
      <c r="K3271" s="28">
        <f>SUM(K3270:K3270)</f>
        <v>0.09</v>
      </c>
    </row>
    <row r="3272" spans="1:11" ht="15" customHeight="1" x14ac:dyDescent="0.25">
      <c r="A3272" s="9"/>
      <c r="B3272" s="9"/>
      <c r="C3272" s="9"/>
      <c r="D3272" s="9"/>
      <c r="E3272" s="9"/>
      <c r="F3272" s="9"/>
      <c r="G3272" s="92" t="s">
        <v>3913</v>
      </c>
      <c r="H3272" s="92"/>
      <c r="I3272" s="92"/>
      <c r="J3272" s="92"/>
      <c r="K3272" s="29">
        <f>ROUND(SUM(K3268,K3271),2)</f>
        <v>1.48</v>
      </c>
    </row>
    <row r="3273" spans="1:11" ht="9.9499999999999993" customHeight="1" x14ac:dyDescent="0.25">
      <c r="A3273" s="9"/>
      <c r="B3273" s="9"/>
      <c r="C3273" s="9"/>
      <c r="D3273" s="9"/>
      <c r="E3273" s="9"/>
      <c r="F3273" s="9"/>
      <c r="G3273" s="100"/>
      <c r="H3273" s="100"/>
      <c r="I3273" s="100"/>
      <c r="J3273" s="100"/>
      <c r="K3273" s="100"/>
    </row>
    <row r="3274" spans="1:11" ht="20.100000000000001" customHeight="1" x14ac:dyDescent="0.25">
      <c r="A3274" s="99" t="s">
        <v>2355</v>
      </c>
      <c r="B3274" s="99"/>
      <c r="C3274" s="99"/>
      <c r="D3274" s="99"/>
      <c r="E3274" s="99"/>
      <c r="F3274" s="99"/>
      <c r="G3274" s="99"/>
      <c r="H3274" s="99"/>
      <c r="I3274" s="99"/>
      <c r="J3274" s="99"/>
      <c r="K3274" s="99"/>
    </row>
    <row r="3275" spans="1:11" ht="15" customHeight="1" x14ac:dyDescent="0.25">
      <c r="A3275" s="93" t="s">
        <v>3893</v>
      </c>
      <c r="B3275" s="93"/>
      <c r="C3275" s="93"/>
      <c r="D3275" s="94" t="s">
        <v>3</v>
      </c>
      <c r="E3275" s="94"/>
      <c r="F3275" s="23" t="s">
        <v>4</v>
      </c>
      <c r="G3275" s="94" t="s">
        <v>3894</v>
      </c>
      <c r="H3275" s="94"/>
      <c r="I3275" s="94" t="s">
        <v>3895</v>
      </c>
      <c r="J3275" s="94"/>
      <c r="K3275" s="23" t="s">
        <v>3896</v>
      </c>
    </row>
    <row r="3276" spans="1:11" ht="21" customHeight="1" x14ac:dyDescent="0.25">
      <c r="A3276" s="24" t="s">
        <v>4038</v>
      </c>
      <c r="B3276" s="95" t="s">
        <v>4039</v>
      </c>
      <c r="C3276" s="95"/>
      <c r="D3276" s="96" t="s">
        <v>20</v>
      </c>
      <c r="E3276" s="96"/>
      <c r="F3276" s="24" t="s">
        <v>34</v>
      </c>
      <c r="G3276" s="97">
        <v>6.6E-3</v>
      </c>
      <c r="H3276" s="97"/>
      <c r="I3276" s="98">
        <v>210.23</v>
      </c>
      <c r="J3276" s="98"/>
      <c r="K3276" s="27">
        <f>TRUNC(TRUNC(G3276,8)*I3276,2)</f>
        <v>1.38</v>
      </c>
    </row>
    <row r="3277" spans="1:11" ht="21" customHeight="1" x14ac:dyDescent="0.25">
      <c r="A3277" s="24" t="s">
        <v>4040</v>
      </c>
      <c r="B3277" s="95" t="s">
        <v>4041</v>
      </c>
      <c r="C3277" s="95"/>
      <c r="D3277" s="96" t="s">
        <v>20</v>
      </c>
      <c r="E3277" s="96"/>
      <c r="F3277" s="24" t="s">
        <v>84</v>
      </c>
      <c r="G3277" s="97">
        <v>1.0049999999999999</v>
      </c>
      <c r="H3277" s="97"/>
      <c r="I3277" s="98">
        <v>32.369999999999997</v>
      </c>
      <c r="J3277" s="98"/>
      <c r="K3277" s="27">
        <f>TRUNC(TRUNC(G3277,8)*I3277,2)</f>
        <v>32.53</v>
      </c>
    </row>
    <row r="3278" spans="1:11" ht="15" customHeight="1" x14ac:dyDescent="0.25">
      <c r="A3278" s="9"/>
      <c r="B3278" s="9"/>
      <c r="C3278" s="9"/>
      <c r="D3278" s="9"/>
      <c r="E3278" s="9"/>
      <c r="F3278" s="9"/>
      <c r="G3278" s="91" t="s">
        <v>3906</v>
      </c>
      <c r="H3278" s="91"/>
      <c r="I3278" s="91"/>
      <c r="J3278" s="91"/>
      <c r="K3278" s="28">
        <f>SUM(K3276:K3277)</f>
        <v>33.910000000000004</v>
      </c>
    </row>
    <row r="3279" spans="1:11" ht="15" customHeight="1" x14ac:dyDescent="0.25">
      <c r="A3279" s="93" t="s">
        <v>3907</v>
      </c>
      <c r="B3279" s="93"/>
      <c r="C3279" s="93"/>
      <c r="D3279" s="94" t="s">
        <v>3</v>
      </c>
      <c r="E3279" s="94"/>
      <c r="F3279" s="23" t="s">
        <v>4</v>
      </c>
      <c r="G3279" s="94" t="s">
        <v>3894</v>
      </c>
      <c r="H3279" s="94"/>
      <c r="I3279" s="94" t="s">
        <v>3895</v>
      </c>
      <c r="J3279" s="94"/>
      <c r="K3279" s="23" t="s">
        <v>3896</v>
      </c>
    </row>
    <row r="3280" spans="1:11" ht="15" customHeight="1" x14ac:dyDescent="0.25">
      <c r="A3280" s="24" t="s">
        <v>3971</v>
      </c>
      <c r="B3280" s="95" t="s">
        <v>3972</v>
      </c>
      <c r="C3280" s="95"/>
      <c r="D3280" s="96" t="s">
        <v>20</v>
      </c>
      <c r="E3280" s="96"/>
      <c r="F3280" s="24" t="s">
        <v>2056</v>
      </c>
      <c r="G3280" s="97">
        <v>0.2296</v>
      </c>
      <c r="H3280" s="97"/>
      <c r="I3280" s="98">
        <v>32.69</v>
      </c>
      <c r="J3280" s="98"/>
      <c r="K3280" s="27">
        <f>TRUNC(TRUNC(G3280,8)*I3280,2)</f>
        <v>7.5</v>
      </c>
    </row>
    <row r="3281" spans="1:11" ht="15" customHeight="1" x14ac:dyDescent="0.25">
      <c r="A3281" s="24" t="s">
        <v>3910</v>
      </c>
      <c r="B3281" s="95" t="s">
        <v>3911</v>
      </c>
      <c r="C3281" s="95"/>
      <c r="D3281" s="96" t="s">
        <v>20</v>
      </c>
      <c r="E3281" s="96"/>
      <c r="F3281" s="24" t="s">
        <v>2056</v>
      </c>
      <c r="G3281" s="97">
        <v>0.2296</v>
      </c>
      <c r="H3281" s="97"/>
      <c r="I3281" s="98">
        <v>24.94</v>
      </c>
      <c r="J3281" s="98"/>
      <c r="K3281" s="27">
        <f>TRUNC(TRUNC(G3281,8)*I3281,2)</f>
        <v>5.72</v>
      </c>
    </row>
    <row r="3282" spans="1:11" ht="18" customHeight="1" x14ac:dyDescent="0.25">
      <c r="A3282" s="9"/>
      <c r="B3282" s="9"/>
      <c r="C3282" s="9"/>
      <c r="D3282" s="9"/>
      <c r="E3282" s="9"/>
      <c r="F3282" s="9"/>
      <c r="G3282" s="91" t="s">
        <v>3912</v>
      </c>
      <c r="H3282" s="91"/>
      <c r="I3282" s="91"/>
      <c r="J3282" s="91"/>
      <c r="K3282" s="28">
        <f>SUM(K3280:K3281)</f>
        <v>13.219999999999999</v>
      </c>
    </row>
    <row r="3283" spans="1:11" ht="15" customHeight="1" x14ac:dyDescent="0.25">
      <c r="A3283" s="93" t="s">
        <v>3922</v>
      </c>
      <c r="B3283" s="93"/>
      <c r="C3283" s="93"/>
      <c r="D3283" s="94" t="s">
        <v>3</v>
      </c>
      <c r="E3283" s="94"/>
      <c r="F3283" s="23" t="s">
        <v>4</v>
      </c>
      <c r="G3283" s="94" t="s">
        <v>3894</v>
      </c>
      <c r="H3283" s="94"/>
      <c r="I3283" s="94" t="s">
        <v>3895</v>
      </c>
      <c r="J3283" s="94"/>
      <c r="K3283" s="23" t="s">
        <v>3896</v>
      </c>
    </row>
    <row r="3284" spans="1:11" ht="21" customHeight="1" x14ac:dyDescent="0.25">
      <c r="A3284" s="24" t="s">
        <v>4042</v>
      </c>
      <c r="B3284" s="95" t="s">
        <v>4043</v>
      </c>
      <c r="C3284" s="95"/>
      <c r="D3284" s="96" t="s">
        <v>20</v>
      </c>
      <c r="E3284" s="96"/>
      <c r="F3284" s="24" t="s">
        <v>34</v>
      </c>
      <c r="G3284" s="97">
        <v>1.8E-3</v>
      </c>
      <c r="H3284" s="97"/>
      <c r="I3284" s="98">
        <v>767.08</v>
      </c>
      <c r="J3284" s="98"/>
      <c r="K3284" s="27">
        <f>TRUNC(TRUNC(G3284,8)*I3284,2)</f>
        <v>1.38</v>
      </c>
    </row>
    <row r="3285" spans="1:11" ht="15" customHeight="1" x14ac:dyDescent="0.25">
      <c r="A3285" s="9"/>
      <c r="B3285" s="9"/>
      <c r="C3285" s="9"/>
      <c r="D3285" s="9"/>
      <c r="E3285" s="9"/>
      <c r="F3285" s="9"/>
      <c r="G3285" s="91" t="s">
        <v>3933</v>
      </c>
      <c r="H3285" s="91"/>
      <c r="I3285" s="91"/>
      <c r="J3285" s="91"/>
      <c r="K3285" s="28">
        <f>SUM(K3284:K3284)</f>
        <v>1.38</v>
      </c>
    </row>
    <row r="3286" spans="1:11" ht="15" customHeight="1" x14ac:dyDescent="0.25">
      <c r="A3286" s="9"/>
      <c r="B3286" s="9"/>
      <c r="C3286" s="9"/>
      <c r="D3286" s="9"/>
      <c r="E3286" s="9"/>
      <c r="F3286" s="9"/>
      <c r="G3286" s="92" t="s">
        <v>3913</v>
      </c>
      <c r="H3286" s="92"/>
      <c r="I3286" s="92"/>
      <c r="J3286" s="92"/>
      <c r="K3286" s="29">
        <f>ROUND(SUM(K3278,K3282,K3285),2)</f>
        <v>48.51</v>
      </c>
    </row>
    <row r="3287" spans="1:11" ht="9.9499999999999993" customHeight="1" x14ac:dyDescent="0.25">
      <c r="A3287" s="9"/>
      <c r="B3287" s="9"/>
      <c r="C3287" s="9"/>
      <c r="D3287" s="9"/>
      <c r="E3287" s="9"/>
      <c r="F3287" s="9"/>
      <c r="G3287" s="100"/>
      <c r="H3287" s="100"/>
      <c r="I3287" s="100"/>
      <c r="J3287" s="100"/>
      <c r="K3287" s="100"/>
    </row>
    <row r="3288" spans="1:11" ht="20.100000000000001" customHeight="1" x14ac:dyDescent="0.25">
      <c r="A3288" s="99" t="s">
        <v>2356</v>
      </c>
      <c r="B3288" s="99"/>
      <c r="C3288" s="99"/>
      <c r="D3288" s="99"/>
      <c r="E3288" s="99"/>
      <c r="F3288" s="99"/>
      <c r="G3288" s="99"/>
      <c r="H3288" s="99"/>
      <c r="I3288" s="99"/>
      <c r="J3288" s="99"/>
      <c r="K3288" s="99"/>
    </row>
    <row r="3289" spans="1:11" ht="15" customHeight="1" x14ac:dyDescent="0.25">
      <c r="A3289" s="93" t="s">
        <v>3893</v>
      </c>
      <c r="B3289" s="93"/>
      <c r="C3289" s="93"/>
      <c r="D3289" s="94" t="s">
        <v>3</v>
      </c>
      <c r="E3289" s="94"/>
      <c r="F3289" s="23" t="s">
        <v>4</v>
      </c>
      <c r="G3289" s="94" t="s">
        <v>3894</v>
      </c>
      <c r="H3289" s="94"/>
      <c r="I3289" s="94" t="s">
        <v>3895</v>
      </c>
      <c r="J3289" s="94"/>
      <c r="K3289" s="23" t="s">
        <v>3896</v>
      </c>
    </row>
    <row r="3290" spans="1:11" ht="15" customHeight="1" x14ac:dyDescent="0.25">
      <c r="A3290" s="24" t="s">
        <v>4044</v>
      </c>
      <c r="B3290" s="95" t="s">
        <v>4045</v>
      </c>
      <c r="C3290" s="95"/>
      <c r="D3290" s="96" t="s">
        <v>20</v>
      </c>
      <c r="E3290" s="96"/>
      <c r="F3290" s="24" t="s">
        <v>3903</v>
      </c>
      <c r="G3290" s="97">
        <v>0.106</v>
      </c>
      <c r="H3290" s="97"/>
      <c r="I3290" s="98">
        <v>2.59</v>
      </c>
      <c r="J3290" s="98"/>
      <c r="K3290" s="27">
        <f>TRUNC(TRUNC(G3290,8)*I3290,2)</f>
        <v>0.27</v>
      </c>
    </row>
    <row r="3291" spans="1:11" ht="15" customHeight="1" x14ac:dyDescent="0.25">
      <c r="A3291" s="9"/>
      <c r="B3291" s="9"/>
      <c r="C3291" s="9"/>
      <c r="D3291" s="9"/>
      <c r="E3291" s="9"/>
      <c r="F3291" s="9"/>
      <c r="G3291" s="91" t="s">
        <v>3906</v>
      </c>
      <c r="H3291" s="91"/>
      <c r="I3291" s="91"/>
      <c r="J3291" s="91"/>
      <c r="K3291" s="28">
        <f>SUM(K3290:K3290)</f>
        <v>0.27</v>
      </c>
    </row>
    <row r="3292" spans="1:11" ht="15" customHeight="1" x14ac:dyDescent="0.25">
      <c r="A3292" s="93" t="s">
        <v>3907</v>
      </c>
      <c r="B3292" s="93"/>
      <c r="C3292" s="93"/>
      <c r="D3292" s="94" t="s">
        <v>3</v>
      </c>
      <c r="E3292" s="94"/>
      <c r="F3292" s="23" t="s">
        <v>4</v>
      </c>
      <c r="G3292" s="94" t="s">
        <v>3894</v>
      </c>
      <c r="H3292" s="94"/>
      <c r="I3292" s="94" t="s">
        <v>3895</v>
      </c>
      <c r="J3292" s="94"/>
      <c r="K3292" s="23" t="s">
        <v>3896</v>
      </c>
    </row>
    <row r="3293" spans="1:11" ht="15" customHeight="1" x14ac:dyDescent="0.25">
      <c r="A3293" s="24" t="s">
        <v>4046</v>
      </c>
      <c r="B3293" s="95" t="s">
        <v>4047</v>
      </c>
      <c r="C3293" s="95"/>
      <c r="D3293" s="96" t="s">
        <v>20</v>
      </c>
      <c r="E3293" s="96"/>
      <c r="F3293" s="24" t="s">
        <v>2056</v>
      </c>
      <c r="G3293" s="97">
        <v>3.6999999999999998E-2</v>
      </c>
      <c r="H3293" s="97"/>
      <c r="I3293" s="98">
        <v>34.35</v>
      </c>
      <c r="J3293" s="98"/>
      <c r="K3293" s="27">
        <f>TRUNC(TRUNC(G3293,8)*I3293,2)</f>
        <v>1.27</v>
      </c>
    </row>
    <row r="3294" spans="1:11" ht="15" customHeight="1" x14ac:dyDescent="0.25">
      <c r="A3294" s="24" t="s">
        <v>3910</v>
      </c>
      <c r="B3294" s="95" t="s">
        <v>3911</v>
      </c>
      <c r="C3294" s="95"/>
      <c r="D3294" s="96" t="s">
        <v>20</v>
      </c>
      <c r="E3294" s="96"/>
      <c r="F3294" s="24" t="s">
        <v>2056</v>
      </c>
      <c r="G3294" s="97">
        <v>1.6E-2</v>
      </c>
      <c r="H3294" s="97"/>
      <c r="I3294" s="98">
        <v>24.94</v>
      </c>
      <c r="J3294" s="98"/>
      <c r="K3294" s="27">
        <f>TRUNC(TRUNC(G3294,8)*I3294,2)</f>
        <v>0.39</v>
      </c>
    </row>
    <row r="3295" spans="1:11" ht="18" customHeight="1" x14ac:dyDescent="0.25">
      <c r="A3295" s="9"/>
      <c r="B3295" s="9"/>
      <c r="C3295" s="9"/>
      <c r="D3295" s="9"/>
      <c r="E3295" s="9"/>
      <c r="F3295" s="9"/>
      <c r="G3295" s="91" t="s">
        <v>3912</v>
      </c>
      <c r="H3295" s="91"/>
      <c r="I3295" s="91"/>
      <c r="J3295" s="91"/>
      <c r="K3295" s="28">
        <f>SUM(K3293:K3294)</f>
        <v>1.6600000000000001</v>
      </c>
    </row>
    <row r="3296" spans="1:11" ht="15" customHeight="1" x14ac:dyDescent="0.25">
      <c r="A3296" s="9"/>
      <c r="B3296" s="9"/>
      <c r="C3296" s="9"/>
      <c r="D3296" s="9"/>
      <c r="E3296" s="9"/>
      <c r="F3296" s="9"/>
      <c r="G3296" s="92" t="s">
        <v>3913</v>
      </c>
      <c r="H3296" s="92"/>
      <c r="I3296" s="92"/>
      <c r="J3296" s="92"/>
      <c r="K3296" s="29">
        <f>ROUND(SUM(K3291,K3295),2)</f>
        <v>1.93</v>
      </c>
    </row>
    <row r="3297" spans="1:11" ht="9.9499999999999993" customHeight="1" x14ac:dyDescent="0.25">
      <c r="A3297" s="9"/>
      <c r="B3297" s="9"/>
      <c r="C3297" s="9"/>
      <c r="D3297" s="9"/>
      <c r="E3297" s="9"/>
      <c r="F3297" s="9"/>
      <c r="G3297" s="100"/>
      <c r="H3297" s="100"/>
      <c r="I3297" s="100"/>
      <c r="J3297" s="100"/>
      <c r="K3297" s="100"/>
    </row>
    <row r="3298" spans="1:11" ht="20.100000000000001" customHeight="1" x14ac:dyDescent="0.25">
      <c r="A3298" s="99" t="s">
        <v>2357</v>
      </c>
      <c r="B3298" s="99"/>
      <c r="C3298" s="99"/>
      <c r="D3298" s="99"/>
      <c r="E3298" s="99"/>
      <c r="F3298" s="99"/>
      <c r="G3298" s="99"/>
      <c r="H3298" s="99"/>
      <c r="I3298" s="99"/>
      <c r="J3298" s="99"/>
      <c r="K3298" s="99"/>
    </row>
    <row r="3299" spans="1:11" ht="15" customHeight="1" x14ac:dyDescent="0.25">
      <c r="A3299" s="93" t="s">
        <v>3916</v>
      </c>
      <c r="B3299" s="93"/>
      <c r="C3299" s="93"/>
      <c r="D3299" s="94" t="s">
        <v>3</v>
      </c>
      <c r="E3299" s="94"/>
      <c r="F3299" s="23" t="s">
        <v>4</v>
      </c>
      <c r="G3299" s="94" t="s">
        <v>3894</v>
      </c>
      <c r="H3299" s="94"/>
      <c r="I3299" s="94" t="s">
        <v>3895</v>
      </c>
      <c r="J3299" s="94"/>
      <c r="K3299" s="23" t="s">
        <v>3896</v>
      </c>
    </row>
    <row r="3300" spans="1:11" ht="29.1" customHeight="1" x14ac:dyDescent="0.25">
      <c r="A3300" s="24" t="s">
        <v>3963</v>
      </c>
      <c r="B3300" s="95" t="s">
        <v>3964</v>
      </c>
      <c r="C3300" s="95"/>
      <c r="D3300" s="96" t="s">
        <v>20</v>
      </c>
      <c r="E3300" s="96"/>
      <c r="F3300" s="24" t="s">
        <v>3936</v>
      </c>
      <c r="G3300" s="97">
        <v>5.2258833999999998</v>
      </c>
      <c r="H3300" s="97"/>
      <c r="I3300" s="98">
        <v>8.9</v>
      </c>
      <c r="J3300" s="98"/>
      <c r="K3300" s="27">
        <f>TRUNC(TRUNC(G3300,8)*I3300,2)</f>
        <v>46.51</v>
      </c>
    </row>
    <row r="3301" spans="1:11" ht="29.1" customHeight="1" x14ac:dyDescent="0.25">
      <c r="A3301" s="24" t="s">
        <v>3965</v>
      </c>
      <c r="B3301" s="95" t="s">
        <v>3966</v>
      </c>
      <c r="C3301" s="95"/>
      <c r="D3301" s="96" t="s">
        <v>20</v>
      </c>
      <c r="E3301" s="96"/>
      <c r="F3301" s="24" t="s">
        <v>30</v>
      </c>
      <c r="G3301" s="97">
        <v>0.95392160000000004</v>
      </c>
      <c r="H3301" s="97"/>
      <c r="I3301" s="98">
        <v>32.76</v>
      </c>
      <c r="J3301" s="98"/>
      <c r="K3301" s="27">
        <f>TRUNC(TRUNC(G3301,8)*I3301,2)</f>
        <v>31.25</v>
      </c>
    </row>
    <row r="3302" spans="1:11" ht="21" customHeight="1" x14ac:dyDescent="0.25">
      <c r="A3302" s="24" t="s">
        <v>3967</v>
      </c>
      <c r="B3302" s="95" t="s">
        <v>3968</v>
      </c>
      <c r="C3302" s="95"/>
      <c r="D3302" s="96" t="s">
        <v>20</v>
      </c>
      <c r="E3302" s="96"/>
      <c r="F3302" s="24" t="s">
        <v>3936</v>
      </c>
      <c r="G3302" s="97">
        <v>5.2258833999999998</v>
      </c>
      <c r="H3302" s="97"/>
      <c r="I3302" s="98">
        <v>27.59</v>
      </c>
      <c r="J3302" s="98"/>
      <c r="K3302" s="27">
        <f>TRUNC(TRUNC(G3302,8)*I3302,2)</f>
        <v>144.18</v>
      </c>
    </row>
    <row r="3303" spans="1:11" ht="21" customHeight="1" x14ac:dyDescent="0.25">
      <c r="A3303" s="24" t="s">
        <v>3969</v>
      </c>
      <c r="B3303" s="95" t="s">
        <v>3970</v>
      </c>
      <c r="C3303" s="95"/>
      <c r="D3303" s="96" t="s">
        <v>20</v>
      </c>
      <c r="E3303" s="96"/>
      <c r="F3303" s="24" t="s">
        <v>30</v>
      </c>
      <c r="G3303" s="97">
        <v>0.95392160000000004</v>
      </c>
      <c r="H3303" s="97"/>
      <c r="I3303" s="98">
        <v>28.09</v>
      </c>
      <c r="J3303" s="98"/>
      <c r="K3303" s="27">
        <f>TRUNC(TRUNC(G3303,8)*I3303,2)</f>
        <v>26.79</v>
      </c>
    </row>
    <row r="3304" spans="1:11" ht="18" customHeight="1" x14ac:dyDescent="0.25">
      <c r="A3304" s="9"/>
      <c r="B3304" s="9"/>
      <c r="C3304" s="9"/>
      <c r="D3304" s="9"/>
      <c r="E3304" s="9"/>
      <c r="F3304" s="9"/>
      <c r="G3304" s="91" t="s">
        <v>3919</v>
      </c>
      <c r="H3304" s="91"/>
      <c r="I3304" s="91"/>
      <c r="J3304" s="91"/>
      <c r="K3304" s="28">
        <f>SUM(K3300:K3303)</f>
        <v>248.73</v>
      </c>
    </row>
    <row r="3305" spans="1:11" ht="15" customHeight="1" x14ac:dyDescent="0.25">
      <c r="A3305" s="93" t="s">
        <v>3893</v>
      </c>
      <c r="B3305" s="93"/>
      <c r="C3305" s="93"/>
      <c r="D3305" s="94" t="s">
        <v>3</v>
      </c>
      <c r="E3305" s="94"/>
      <c r="F3305" s="23" t="s">
        <v>4</v>
      </c>
      <c r="G3305" s="94" t="s">
        <v>3894</v>
      </c>
      <c r="H3305" s="94"/>
      <c r="I3305" s="94" t="s">
        <v>3895</v>
      </c>
      <c r="J3305" s="94"/>
      <c r="K3305" s="23" t="s">
        <v>3896</v>
      </c>
    </row>
    <row r="3306" spans="1:11" ht="21" customHeight="1" x14ac:dyDescent="0.25">
      <c r="A3306" s="24" t="s">
        <v>4048</v>
      </c>
      <c r="B3306" s="95" t="s">
        <v>4049</v>
      </c>
      <c r="C3306" s="95"/>
      <c r="D3306" s="96" t="s">
        <v>20</v>
      </c>
      <c r="E3306" s="96"/>
      <c r="F3306" s="24" t="s">
        <v>34</v>
      </c>
      <c r="G3306" s="97">
        <v>0.19980000000000001</v>
      </c>
      <c r="H3306" s="97"/>
      <c r="I3306" s="98">
        <v>206.17</v>
      </c>
      <c r="J3306" s="98"/>
      <c r="K3306" s="27">
        <f>TRUNC(TRUNC(G3306,8)*I3306,2)</f>
        <v>41.19</v>
      </c>
    </row>
    <row r="3307" spans="1:11" ht="15" customHeight="1" x14ac:dyDescent="0.25">
      <c r="A3307" s="24" t="s">
        <v>3955</v>
      </c>
      <c r="B3307" s="95" t="s">
        <v>3956</v>
      </c>
      <c r="C3307" s="95"/>
      <c r="D3307" s="96" t="s">
        <v>20</v>
      </c>
      <c r="E3307" s="96"/>
      <c r="F3307" s="24" t="s">
        <v>3903</v>
      </c>
      <c r="G3307" s="97">
        <v>3.6695999999999999E-2</v>
      </c>
      <c r="H3307" s="97"/>
      <c r="I3307" s="98">
        <v>19.37</v>
      </c>
      <c r="J3307" s="98"/>
      <c r="K3307" s="27">
        <f>TRUNC(TRUNC(G3307,8)*I3307,2)</f>
        <v>0.71</v>
      </c>
    </row>
    <row r="3308" spans="1:11" ht="21" customHeight="1" x14ac:dyDescent="0.25">
      <c r="A3308" s="24" t="s">
        <v>4050</v>
      </c>
      <c r="B3308" s="95" t="s">
        <v>4051</v>
      </c>
      <c r="C3308" s="95"/>
      <c r="D3308" s="96" t="s">
        <v>20</v>
      </c>
      <c r="E3308" s="96"/>
      <c r="F3308" s="24" t="s">
        <v>84</v>
      </c>
      <c r="G3308" s="97">
        <v>7.48</v>
      </c>
      <c r="H3308" s="97"/>
      <c r="I3308" s="98">
        <v>3.9</v>
      </c>
      <c r="J3308" s="98"/>
      <c r="K3308" s="27">
        <f>TRUNC(TRUNC(G3308,8)*I3308,2)</f>
        <v>29.17</v>
      </c>
    </row>
    <row r="3309" spans="1:11" ht="15" customHeight="1" x14ac:dyDescent="0.25">
      <c r="A3309" s="9"/>
      <c r="B3309" s="9"/>
      <c r="C3309" s="9"/>
      <c r="D3309" s="9"/>
      <c r="E3309" s="9"/>
      <c r="F3309" s="9"/>
      <c r="G3309" s="91" t="s">
        <v>3906</v>
      </c>
      <c r="H3309" s="91"/>
      <c r="I3309" s="91"/>
      <c r="J3309" s="91"/>
      <c r="K3309" s="28">
        <f>SUM(K3306:K3308)</f>
        <v>71.069999999999993</v>
      </c>
    </row>
    <row r="3310" spans="1:11" ht="15" customHeight="1" x14ac:dyDescent="0.25">
      <c r="A3310" s="93" t="s">
        <v>3907</v>
      </c>
      <c r="B3310" s="93"/>
      <c r="C3310" s="93"/>
      <c r="D3310" s="94" t="s">
        <v>3</v>
      </c>
      <c r="E3310" s="94"/>
      <c r="F3310" s="23" t="s">
        <v>4</v>
      </c>
      <c r="G3310" s="94" t="s">
        <v>3894</v>
      </c>
      <c r="H3310" s="94"/>
      <c r="I3310" s="94" t="s">
        <v>3895</v>
      </c>
      <c r="J3310" s="94"/>
      <c r="K3310" s="23" t="s">
        <v>3896</v>
      </c>
    </row>
    <row r="3311" spans="1:11" ht="15" customHeight="1" x14ac:dyDescent="0.25">
      <c r="A3311" s="24" t="s">
        <v>3971</v>
      </c>
      <c r="B3311" s="95" t="s">
        <v>3972</v>
      </c>
      <c r="C3311" s="95"/>
      <c r="D3311" s="96" t="s">
        <v>20</v>
      </c>
      <c r="E3311" s="96"/>
      <c r="F3311" s="24" t="s">
        <v>2056</v>
      </c>
      <c r="G3311" s="97">
        <v>2.3251949999999999</v>
      </c>
      <c r="H3311" s="97"/>
      <c r="I3311" s="98">
        <v>32.69</v>
      </c>
      <c r="J3311" s="98"/>
      <c r="K3311" s="27">
        <f>TRUNC(TRUNC(G3311,8)*I3311,2)</f>
        <v>76.010000000000005</v>
      </c>
    </row>
    <row r="3312" spans="1:11" ht="15" customHeight="1" x14ac:dyDescent="0.25">
      <c r="A3312" s="24" t="s">
        <v>3910</v>
      </c>
      <c r="B3312" s="95" t="s">
        <v>3911</v>
      </c>
      <c r="C3312" s="95"/>
      <c r="D3312" s="96" t="s">
        <v>20</v>
      </c>
      <c r="E3312" s="96"/>
      <c r="F3312" s="24" t="s">
        <v>2056</v>
      </c>
      <c r="G3312" s="97">
        <v>17.010999999999999</v>
      </c>
      <c r="H3312" s="97"/>
      <c r="I3312" s="98">
        <v>24.94</v>
      </c>
      <c r="J3312" s="98"/>
      <c r="K3312" s="27">
        <f>TRUNC(TRUNC(G3312,8)*I3312,2)</f>
        <v>424.25</v>
      </c>
    </row>
    <row r="3313" spans="1:11" ht="18" customHeight="1" x14ac:dyDescent="0.25">
      <c r="A3313" s="9"/>
      <c r="B3313" s="9"/>
      <c r="C3313" s="9"/>
      <c r="D3313" s="9"/>
      <c r="E3313" s="9"/>
      <c r="F3313" s="9"/>
      <c r="G3313" s="91" t="s">
        <v>3912</v>
      </c>
      <c r="H3313" s="91"/>
      <c r="I3313" s="91"/>
      <c r="J3313" s="91"/>
      <c r="K3313" s="28">
        <f>SUM(K3311:K3312)</f>
        <v>500.26</v>
      </c>
    </row>
    <row r="3314" spans="1:11" ht="15" customHeight="1" x14ac:dyDescent="0.25">
      <c r="A3314" s="93" t="s">
        <v>3922</v>
      </c>
      <c r="B3314" s="93"/>
      <c r="C3314" s="93"/>
      <c r="D3314" s="94" t="s">
        <v>3</v>
      </c>
      <c r="E3314" s="94"/>
      <c r="F3314" s="23" t="s">
        <v>4</v>
      </c>
      <c r="G3314" s="94" t="s">
        <v>3894</v>
      </c>
      <c r="H3314" s="94"/>
      <c r="I3314" s="94" t="s">
        <v>3895</v>
      </c>
      <c r="J3314" s="94"/>
      <c r="K3314" s="23" t="s">
        <v>3896</v>
      </c>
    </row>
    <row r="3315" spans="1:11" ht="29.1" customHeight="1" x14ac:dyDescent="0.25">
      <c r="A3315" s="24" t="s">
        <v>4052</v>
      </c>
      <c r="B3315" s="95" t="s">
        <v>4053</v>
      </c>
      <c r="C3315" s="95"/>
      <c r="D3315" s="96" t="s">
        <v>20</v>
      </c>
      <c r="E3315" s="96"/>
      <c r="F3315" s="24" t="s">
        <v>34</v>
      </c>
      <c r="G3315" s="97">
        <v>0.66502459999999997</v>
      </c>
      <c r="H3315" s="97"/>
      <c r="I3315" s="98">
        <v>619.19000000000005</v>
      </c>
      <c r="J3315" s="98"/>
      <c r="K3315" s="27">
        <f>TRUNC(TRUNC(G3315,8)*I3315,2)</f>
        <v>411.77</v>
      </c>
    </row>
    <row r="3316" spans="1:11" ht="21" customHeight="1" x14ac:dyDescent="0.25">
      <c r="A3316" s="24" t="s">
        <v>95</v>
      </c>
      <c r="B3316" s="95" t="s">
        <v>96</v>
      </c>
      <c r="C3316" s="95"/>
      <c r="D3316" s="96" t="s">
        <v>20</v>
      </c>
      <c r="E3316" s="96"/>
      <c r="F3316" s="24" t="s">
        <v>16</v>
      </c>
      <c r="G3316" s="97">
        <v>0.48</v>
      </c>
      <c r="H3316" s="97"/>
      <c r="I3316" s="98">
        <v>176.85</v>
      </c>
      <c r="J3316" s="98"/>
      <c r="K3316" s="27">
        <f>TRUNC(TRUNC(G3316,8)*I3316,2)</f>
        <v>84.88</v>
      </c>
    </row>
    <row r="3317" spans="1:11" ht="15" customHeight="1" x14ac:dyDescent="0.25">
      <c r="A3317" s="9"/>
      <c r="B3317" s="9"/>
      <c r="C3317" s="9"/>
      <c r="D3317" s="9"/>
      <c r="E3317" s="9"/>
      <c r="F3317" s="9"/>
      <c r="G3317" s="91" t="s">
        <v>3933</v>
      </c>
      <c r="H3317" s="91"/>
      <c r="I3317" s="91"/>
      <c r="J3317" s="91"/>
      <c r="K3317" s="28">
        <f>SUM(K3315:K3316)</f>
        <v>496.65</v>
      </c>
    </row>
    <row r="3318" spans="1:11" ht="15" customHeight="1" x14ac:dyDescent="0.25">
      <c r="A3318" s="9"/>
      <c r="B3318" s="9"/>
      <c r="C3318" s="9"/>
      <c r="D3318" s="9"/>
      <c r="E3318" s="9"/>
      <c r="F3318" s="9"/>
      <c r="G3318" s="92" t="s">
        <v>3913</v>
      </c>
      <c r="H3318" s="92"/>
      <c r="I3318" s="92"/>
      <c r="J3318" s="92"/>
      <c r="K3318" s="29">
        <f>ROUND(SUM(K3304,K3309,K3313,K3317),2)</f>
        <v>1316.71</v>
      </c>
    </row>
    <row r="3319" spans="1:11" ht="9.9499999999999993" customHeight="1" x14ac:dyDescent="0.25">
      <c r="A3319" s="9"/>
      <c r="B3319" s="9"/>
      <c r="C3319" s="9"/>
      <c r="D3319" s="9"/>
      <c r="E3319" s="9"/>
      <c r="F3319" s="9"/>
      <c r="G3319" s="100"/>
      <c r="H3319" s="100"/>
      <c r="I3319" s="100"/>
      <c r="J3319" s="100"/>
      <c r="K3319" s="100"/>
    </row>
    <row r="3320" spans="1:11" ht="20.100000000000001" customHeight="1" x14ac:dyDescent="0.25">
      <c r="A3320" s="99" t="s">
        <v>2358</v>
      </c>
      <c r="B3320" s="99"/>
      <c r="C3320" s="99"/>
      <c r="D3320" s="99"/>
      <c r="E3320" s="99"/>
      <c r="F3320" s="99"/>
      <c r="G3320" s="99"/>
      <c r="H3320" s="99"/>
      <c r="I3320" s="99"/>
      <c r="J3320" s="99"/>
      <c r="K3320" s="99"/>
    </row>
    <row r="3321" spans="1:11" ht="15" customHeight="1" x14ac:dyDescent="0.25">
      <c r="A3321" s="93" t="s">
        <v>3893</v>
      </c>
      <c r="B3321" s="93"/>
      <c r="C3321" s="93"/>
      <c r="D3321" s="94" t="s">
        <v>3</v>
      </c>
      <c r="E3321" s="94"/>
      <c r="F3321" s="23" t="s">
        <v>4</v>
      </c>
      <c r="G3321" s="94" t="s">
        <v>3894</v>
      </c>
      <c r="H3321" s="94"/>
      <c r="I3321" s="94" t="s">
        <v>3895</v>
      </c>
      <c r="J3321" s="94"/>
      <c r="K3321" s="23" t="s">
        <v>3896</v>
      </c>
    </row>
    <row r="3322" spans="1:11" ht="29.1" customHeight="1" x14ac:dyDescent="0.25">
      <c r="A3322" s="24" t="s">
        <v>4054</v>
      </c>
      <c r="B3322" s="95" t="s">
        <v>4055</v>
      </c>
      <c r="C3322" s="95"/>
      <c r="D3322" s="96" t="s">
        <v>20</v>
      </c>
      <c r="E3322" s="96"/>
      <c r="F3322" s="24" t="s">
        <v>34</v>
      </c>
      <c r="G3322" s="97">
        <v>0.18468999999999999</v>
      </c>
      <c r="H3322" s="97"/>
      <c r="I3322" s="98">
        <v>517.16999999999996</v>
      </c>
      <c r="J3322" s="98"/>
      <c r="K3322" s="27">
        <f t="shared" ref="K3322:K3327" si="25">ROUND(ROUND(G3322,8)*I3322,2)</f>
        <v>95.52</v>
      </c>
    </row>
    <row r="3323" spans="1:11" ht="21" customHeight="1" x14ac:dyDescent="0.25">
      <c r="A3323" s="24" t="s">
        <v>4056</v>
      </c>
      <c r="B3323" s="95" t="s">
        <v>4057</v>
      </c>
      <c r="C3323" s="95"/>
      <c r="D3323" s="96" t="s">
        <v>20</v>
      </c>
      <c r="E3323" s="96"/>
      <c r="F3323" s="24" t="s">
        <v>2057</v>
      </c>
      <c r="G3323" s="97">
        <v>3.1900000000000001E-3</v>
      </c>
      <c r="H3323" s="97"/>
      <c r="I3323" s="98">
        <v>8.98</v>
      </c>
      <c r="J3323" s="98"/>
      <c r="K3323" s="27">
        <f t="shared" si="25"/>
        <v>0.03</v>
      </c>
    </row>
    <row r="3324" spans="1:11" ht="15" customHeight="1" x14ac:dyDescent="0.25">
      <c r="A3324" s="24" t="s">
        <v>3955</v>
      </c>
      <c r="B3324" s="95" t="s">
        <v>3956</v>
      </c>
      <c r="C3324" s="95"/>
      <c r="D3324" s="96" t="s">
        <v>20</v>
      </c>
      <c r="E3324" s="96"/>
      <c r="F3324" s="24" t="s">
        <v>3903</v>
      </c>
      <c r="G3324" s="97">
        <v>4.4999999999999998E-2</v>
      </c>
      <c r="H3324" s="97"/>
      <c r="I3324" s="98">
        <v>19.37</v>
      </c>
      <c r="J3324" s="98"/>
      <c r="K3324" s="27">
        <f t="shared" si="25"/>
        <v>0.87</v>
      </c>
    </row>
    <row r="3325" spans="1:11" ht="21" customHeight="1" x14ac:dyDescent="0.25">
      <c r="A3325" s="24" t="s">
        <v>4050</v>
      </c>
      <c r="B3325" s="95" t="s">
        <v>4051</v>
      </c>
      <c r="C3325" s="95"/>
      <c r="D3325" s="96" t="s">
        <v>20</v>
      </c>
      <c r="E3325" s="96"/>
      <c r="F3325" s="24" t="s">
        <v>84</v>
      </c>
      <c r="G3325" s="97">
        <v>0.46875</v>
      </c>
      <c r="H3325" s="97"/>
      <c r="I3325" s="98">
        <v>3.9</v>
      </c>
      <c r="J3325" s="98"/>
      <c r="K3325" s="27">
        <f t="shared" si="25"/>
        <v>1.83</v>
      </c>
    </row>
    <row r="3326" spans="1:11" ht="21" customHeight="1" x14ac:dyDescent="0.25">
      <c r="A3326" s="24" t="s">
        <v>4058</v>
      </c>
      <c r="B3326" s="95" t="s">
        <v>4059</v>
      </c>
      <c r="C3326" s="95"/>
      <c r="D3326" s="96" t="s">
        <v>20</v>
      </c>
      <c r="E3326" s="96"/>
      <c r="F3326" s="24" t="s">
        <v>84</v>
      </c>
      <c r="G3326" s="97">
        <v>0.375</v>
      </c>
      <c r="H3326" s="97"/>
      <c r="I3326" s="98">
        <v>2.69</v>
      </c>
      <c r="J3326" s="98"/>
      <c r="K3326" s="27">
        <f t="shared" si="25"/>
        <v>1.01</v>
      </c>
    </row>
    <row r="3327" spans="1:11" ht="29.1" customHeight="1" x14ac:dyDescent="0.25">
      <c r="A3327" s="24" t="s">
        <v>4060</v>
      </c>
      <c r="B3327" s="95" t="s">
        <v>4061</v>
      </c>
      <c r="C3327" s="95"/>
      <c r="D3327" s="96" t="s">
        <v>20</v>
      </c>
      <c r="E3327" s="96"/>
      <c r="F3327" s="24" t="s">
        <v>16</v>
      </c>
      <c r="G3327" s="97">
        <v>1.07</v>
      </c>
      <c r="H3327" s="97"/>
      <c r="I3327" s="98">
        <v>23.81</v>
      </c>
      <c r="J3327" s="98"/>
      <c r="K3327" s="27">
        <f t="shared" si="25"/>
        <v>25.48</v>
      </c>
    </row>
    <row r="3328" spans="1:11" ht="15" customHeight="1" x14ac:dyDescent="0.25">
      <c r="A3328" s="9"/>
      <c r="B3328" s="9"/>
      <c r="C3328" s="9"/>
      <c r="D3328" s="9"/>
      <c r="E3328" s="9"/>
      <c r="F3328" s="9"/>
      <c r="G3328" s="91" t="s">
        <v>3906</v>
      </c>
      <c r="H3328" s="91"/>
      <c r="I3328" s="91"/>
      <c r="J3328" s="91"/>
      <c r="K3328" s="28">
        <f>SUM(K3322:K3327)</f>
        <v>124.74000000000001</v>
      </c>
    </row>
    <row r="3329" spans="1:11" ht="15" customHeight="1" x14ac:dyDescent="0.25">
      <c r="A3329" s="93" t="s">
        <v>3907</v>
      </c>
      <c r="B3329" s="93"/>
      <c r="C3329" s="93"/>
      <c r="D3329" s="94" t="s">
        <v>3</v>
      </c>
      <c r="E3329" s="94"/>
      <c r="F3329" s="23" t="s">
        <v>4</v>
      </c>
      <c r="G3329" s="94" t="s">
        <v>3894</v>
      </c>
      <c r="H3329" s="94"/>
      <c r="I3329" s="94" t="s">
        <v>3895</v>
      </c>
      <c r="J3329" s="94"/>
      <c r="K3329" s="23" t="s">
        <v>3896</v>
      </c>
    </row>
    <row r="3330" spans="1:11" ht="21" customHeight="1" x14ac:dyDescent="0.25">
      <c r="A3330" s="24" t="s">
        <v>3908</v>
      </c>
      <c r="B3330" s="95" t="s">
        <v>3909</v>
      </c>
      <c r="C3330" s="95"/>
      <c r="D3330" s="96" t="s">
        <v>20</v>
      </c>
      <c r="E3330" s="96"/>
      <c r="F3330" s="24" t="s">
        <v>2056</v>
      </c>
      <c r="G3330" s="97">
        <v>0.13009999999999999</v>
      </c>
      <c r="H3330" s="97"/>
      <c r="I3330" s="98">
        <v>32.24</v>
      </c>
      <c r="J3330" s="98"/>
      <c r="K3330" s="27">
        <f>ROUND(ROUND(G3330,8)*I3330,2)</f>
        <v>4.1900000000000004</v>
      </c>
    </row>
    <row r="3331" spans="1:11" ht="15" customHeight="1" x14ac:dyDescent="0.25">
      <c r="A3331" s="24" t="s">
        <v>3971</v>
      </c>
      <c r="B3331" s="95" t="s">
        <v>3972</v>
      </c>
      <c r="C3331" s="95"/>
      <c r="D3331" s="96" t="s">
        <v>20</v>
      </c>
      <c r="E3331" s="96"/>
      <c r="F3331" s="24" t="s">
        <v>2056</v>
      </c>
      <c r="G3331" s="97">
        <v>8.7400000000000005E-2</v>
      </c>
      <c r="H3331" s="97"/>
      <c r="I3331" s="98">
        <v>32.69</v>
      </c>
      <c r="J3331" s="98"/>
      <c r="K3331" s="27">
        <f>ROUND(ROUND(G3331,8)*I3331,2)</f>
        <v>2.86</v>
      </c>
    </row>
    <row r="3332" spans="1:11" ht="15" customHeight="1" x14ac:dyDescent="0.25">
      <c r="A3332" s="24" t="s">
        <v>3910</v>
      </c>
      <c r="B3332" s="95" t="s">
        <v>3911</v>
      </c>
      <c r="C3332" s="95"/>
      <c r="D3332" s="96" t="s">
        <v>20</v>
      </c>
      <c r="E3332" s="96"/>
      <c r="F3332" s="24" t="s">
        <v>2056</v>
      </c>
      <c r="G3332" s="97">
        <v>0.21759999999999999</v>
      </c>
      <c r="H3332" s="97"/>
      <c r="I3332" s="98">
        <v>24.94</v>
      </c>
      <c r="J3332" s="98"/>
      <c r="K3332" s="27">
        <f>ROUND(ROUND(G3332,8)*I3332,2)</f>
        <v>5.43</v>
      </c>
    </row>
    <row r="3333" spans="1:11" ht="18" customHeight="1" x14ac:dyDescent="0.25">
      <c r="A3333" s="9"/>
      <c r="B3333" s="9"/>
      <c r="C3333" s="9"/>
      <c r="D3333" s="9"/>
      <c r="E3333" s="9"/>
      <c r="F3333" s="9"/>
      <c r="G3333" s="91" t="s">
        <v>3912</v>
      </c>
      <c r="H3333" s="91"/>
      <c r="I3333" s="91"/>
      <c r="J3333" s="91"/>
      <c r="K3333" s="28">
        <f>SUM(K3330:K3332)</f>
        <v>12.48</v>
      </c>
    </row>
    <row r="3334" spans="1:11" ht="15" customHeight="1" x14ac:dyDescent="0.25">
      <c r="A3334" s="93" t="s">
        <v>3922</v>
      </c>
      <c r="B3334" s="93"/>
      <c r="C3334" s="93"/>
      <c r="D3334" s="94" t="s">
        <v>3</v>
      </c>
      <c r="E3334" s="94"/>
      <c r="F3334" s="23" t="s">
        <v>4</v>
      </c>
      <c r="G3334" s="94" t="s">
        <v>3894</v>
      </c>
      <c r="H3334" s="94"/>
      <c r="I3334" s="94" t="s">
        <v>3895</v>
      </c>
      <c r="J3334" s="94"/>
      <c r="K3334" s="23" t="s">
        <v>3896</v>
      </c>
    </row>
    <row r="3335" spans="1:11" ht="29.1" customHeight="1" x14ac:dyDescent="0.25">
      <c r="A3335" s="24" t="s">
        <v>4062</v>
      </c>
      <c r="B3335" s="95" t="s">
        <v>4063</v>
      </c>
      <c r="C3335" s="95"/>
      <c r="D3335" s="96" t="s">
        <v>20</v>
      </c>
      <c r="E3335" s="96"/>
      <c r="F3335" s="24" t="s">
        <v>3903</v>
      </c>
      <c r="G3335" s="97">
        <v>1.23E-2</v>
      </c>
      <c r="H3335" s="97"/>
      <c r="I3335" s="98">
        <v>23.44</v>
      </c>
      <c r="J3335" s="98"/>
      <c r="K3335" s="27">
        <f>ROUND(ROUND(G3335,8)*I3335,2)</f>
        <v>0.28999999999999998</v>
      </c>
    </row>
    <row r="3336" spans="1:11" ht="21" customHeight="1" x14ac:dyDescent="0.25">
      <c r="A3336" s="24" t="s">
        <v>4064</v>
      </c>
      <c r="B3336" s="95" t="s">
        <v>4065</v>
      </c>
      <c r="C3336" s="95"/>
      <c r="D3336" s="96" t="s">
        <v>4066</v>
      </c>
      <c r="E3336" s="96"/>
      <c r="F3336" s="24" t="s">
        <v>26</v>
      </c>
      <c r="G3336" s="97">
        <v>4</v>
      </c>
      <c r="H3336" s="97"/>
      <c r="I3336" s="98">
        <v>5.76</v>
      </c>
      <c r="J3336" s="98"/>
      <c r="K3336" s="27">
        <f>ROUND(ROUND(G3336,8)*I3336,2)</f>
        <v>23.04</v>
      </c>
    </row>
    <row r="3337" spans="1:11" ht="15" customHeight="1" x14ac:dyDescent="0.25">
      <c r="A3337" s="9"/>
      <c r="B3337" s="9"/>
      <c r="C3337" s="9"/>
      <c r="D3337" s="9"/>
      <c r="E3337" s="9"/>
      <c r="F3337" s="9"/>
      <c r="G3337" s="91" t="s">
        <v>3933</v>
      </c>
      <c r="H3337" s="91"/>
      <c r="I3337" s="91"/>
      <c r="J3337" s="91"/>
      <c r="K3337" s="28">
        <f>SUM(K3335:K3336)</f>
        <v>23.33</v>
      </c>
    </row>
    <row r="3338" spans="1:11" ht="15" customHeight="1" x14ac:dyDescent="0.25">
      <c r="A3338" s="9"/>
      <c r="B3338" s="9"/>
      <c r="C3338" s="9"/>
      <c r="D3338" s="9"/>
      <c r="E3338" s="9"/>
      <c r="F3338" s="9"/>
      <c r="G3338" s="92" t="s">
        <v>3913</v>
      </c>
      <c r="H3338" s="92"/>
      <c r="I3338" s="92"/>
      <c r="J3338" s="92"/>
      <c r="K3338" s="29">
        <f>ROUND(SUM(K3328,K3333,K3337),2)</f>
        <v>160.55000000000001</v>
      </c>
    </row>
    <row r="3339" spans="1:11" ht="9.9499999999999993" customHeight="1" x14ac:dyDescent="0.25">
      <c r="A3339" s="9"/>
      <c r="B3339" s="9"/>
      <c r="C3339" s="9"/>
      <c r="D3339" s="9"/>
      <c r="E3339" s="9"/>
      <c r="F3339" s="9"/>
      <c r="G3339" s="100"/>
      <c r="H3339" s="100"/>
      <c r="I3339" s="100"/>
      <c r="J3339" s="100"/>
      <c r="K3339" s="100"/>
    </row>
    <row r="3340" spans="1:11" ht="20.100000000000001" customHeight="1" x14ac:dyDescent="0.25">
      <c r="A3340" s="99" t="s">
        <v>2359</v>
      </c>
      <c r="B3340" s="99"/>
      <c r="C3340" s="99"/>
      <c r="D3340" s="99"/>
      <c r="E3340" s="99"/>
      <c r="F3340" s="99"/>
      <c r="G3340" s="99"/>
      <c r="H3340" s="99"/>
      <c r="I3340" s="99"/>
      <c r="J3340" s="99"/>
      <c r="K3340" s="99"/>
    </row>
    <row r="3341" spans="1:11" ht="15" customHeight="1" x14ac:dyDescent="0.25">
      <c r="A3341" s="93" t="s">
        <v>3893</v>
      </c>
      <c r="B3341" s="93"/>
      <c r="C3341" s="93"/>
      <c r="D3341" s="94" t="s">
        <v>3</v>
      </c>
      <c r="E3341" s="94"/>
      <c r="F3341" s="23" t="s">
        <v>4</v>
      </c>
      <c r="G3341" s="94" t="s">
        <v>3894</v>
      </c>
      <c r="H3341" s="94"/>
      <c r="I3341" s="94" t="s">
        <v>3895</v>
      </c>
      <c r="J3341" s="94"/>
      <c r="K3341" s="23" t="s">
        <v>3896</v>
      </c>
    </row>
    <row r="3342" spans="1:11" ht="45.95" customHeight="1" x14ac:dyDescent="0.25">
      <c r="A3342" s="24" t="s">
        <v>4073</v>
      </c>
      <c r="B3342" s="95" t="s">
        <v>4074</v>
      </c>
      <c r="C3342" s="95"/>
      <c r="D3342" s="96" t="s">
        <v>20</v>
      </c>
      <c r="E3342" s="96"/>
      <c r="F3342" s="24" t="s">
        <v>26</v>
      </c>
      <c r="G3342" s="97">
        <v>1</v>
      </c>
      <c r="H3342" s="97"/>
      <c r="I3342" s="98">
        <v>1235.9100000000001</v>
      </c>
      <c r="J3342" s="98"/>
      <c r="K3342" s="27">
        <f>TRUNC(TRUNC(G3342,8)*I3342,2)</f>
        <v>1235.9100000000001</v>
      </c>
    </row>
    <row r="3343" spans="1:11" ht="21" customHeight="1" x14ac:dyDescent="0.25">
      <c r="A3343" s="24" t="s">
        <v>4075</v>
      </c>
      <c r="B3343" s="95" t="s">
        <v>4076</v>
      </c>
      <c r="C3343" s="95"/>
      <c r="D3343" s="96" t="s">
        <v>20</v>
      </c>
      <c r="E3343" s="96"/>
      <c r="F3343" s="24" t="s">
        <v>34</v>
      </c>
      <c r="G3343" s="97">
        <v>1.1999999999999999E-3</v>
      </c>
      <c r="H3343" s="97"/>
      <c r="I3343" s="98">
        <v>205.09</v>
      </c>
      <c r="J3343" s="98"/>
      <c r="K3343" s="27">
        <f>TRUNC(TRUNC(G3343,8)*I3343,2)</f>
        <v>0.24</v>
      </c>
    </row>
    <row r="3344" spans="1:11" ht="15" customHeight="1" x14ac:dyDescent="0.25">
      <c r="A3344" s="9"/>
      <c r="B3344" s="9"/>
      <c r="C3344" s="9"/>
      <c r="D3344" s="9"/>
      <c r="E3344" s="9"/>
      <c r="F3344" s="9"/>
      <c r="G3344" s="91" t="s">
        <v>3906</v>
      </c>
      <c r="H3344" s="91"/>
      <c r="I3344" s="91"/>
      <c r="J3344" s="91"/>
      <c r="K3344" s="28">
        <f>SUM(K3342:K3343)</f>
        <v>1236.1500000000001</v>
      </c>
    </row>
    <row r="3345" spans="1:11" ht="15" customHeight="1" x14ac:dyDescent="0.25">
      <c r="A3345" s="93" t="s">
        <v>3907</v>
      </c>
      <c r="B3345" s="93"/>
      <c r="C3345" s="93"/>
      <c r="D3345" s="94" t="s">
        <v>3</v>
      </c>
      <c r="E3345" s="94"/>
      <c r="F3345" s="23" t="s">
        <v>4</v>
      </c>
      <c r="G3345" s="94" t="s">
        <v>3894</v>
      </c>
      <c r="H3345" s="94"/>
      <c r="I3345" s="94" t="s">
        <v>3895</v>
      </c>
      <c r="J3345" s="94"/>
      <c r="K3345" s="23" t="s">
        <v>3896</v>
      </c>
    </row>
    <row r="3346" spans="1:11" ht="15" customHeight="1" x14ac:dyDescent="0.25">
      <c r="A3346" s="24" t="s">
        <v>3971</v>
      </c>
      <c r="B3346" s="95" t="s">
        <v>3972</v>
      </c>
      <c r="C3346" s="95"/>
      <c r="D3346" s="96" t="s">
        <v>20</v>
      </c>
      <c r="E3346" s="96"/>
      <c r="F3346" s="24" t="s">
        <v>2056</v>
      </c>
      <c r="G3346" s="97">
        <v>0.86809999999999998</v>
      </c>
      <c r="H3346" s="97"/>
      <c r="I3346" s="98">
        <v>32.69</v>
      </c>
      <c r="J3346" s="98"/>
      <c r="K3346" s="27">
        <f>TRUNC(TRUNC(G3346,8)*I3346,2)</f>
        <v>28.37</v>
      </c>
    </row>
    <row r="3347" spans="1:11" ht="15" customHeight="1" x14ac:dyDescent="0.25">
      <c r="A3347" s="24" t="s">
        <v>3910</v>
      </c>
      <c r="B3347" s="95" t="s">
        <v>3911</v>
      </c>
      <c r="C3347" s="95"/>
      <c r="D3347" s="96" t="s">
        <v>20</v>
      </c>
      <c r="E3347" s="96"/>
      <c r="F3347" s="24" t="s">
        <v>2056</v>
      </c>
      <c r="G3347" s="97">
        <v>0.57869999999999999</v>
      </c>
      <c r="H3347" s="97"/>
      <c r="I3347" s="98">
        <v>24.94</v>
      </c>
      <c r="J3347" s="98"/>
      <c r="K3347" s="27">
        <f>TRUNC(TRUNC(G3347,8)*I3347,2)</f>
        <v>14.43</v>
      </c>
    </row>
    <row r="3348" spans="1:11" ht="18" customHeight="1" x14ac:dyDescent="0.25">
      <c r="A3348" s="9"/>
      <c r="B3348" s="9"/>
      <c r="C3348" s="9"/>
      <c r="D3348" s="9"/>
      <c r="E3348" s="9"/>
      <c r="F3348" s="9"/>
      <c r="G3348" s="91" t="s">
        <v>3912</v>
      </c>
      <c r="H3348" s="91"/>
      <c r="I3348" s="91"/>
      <c r="J3348" s="91"/>
      <c r="K3348" s="28">
        <f>SUM(K3346:K3347)</f>
        <v>42.8</v>
      </c>
    </row>
    <row r="3349" spans="1:11" ht="15" customHeight="1" x14ac:dyDescent="0.25">
      <c r="A3349" s="93" t="s">
        <v>3922</v>
      </c>
      <c r="B3349" s="93"/>
      <c r="C3349" s="93"/>
      <c r="D3349" s="94" t="s">
        <v>3</v>
      </c>
      <c r="E3349" s="94"/>
      <c r="F3349" s="23" t="s">
        <v>4</v>
      </c>
      <c r="G3349" s="94" t="s">
        <v>3894</v>
      </c>
      <c r="H3349" s="94"/>
      <c r="I3349" s="94" t="s">
        <v>3895</v>
      </c>
      <c r="J3349" s="94"/>
      <c r="K3349" s="23" t="s">
        <v>3896</v>
      </c>
    </row>
    <row r="3350" spans="1:11" ht="29.1" customHeight="1" x14ac:dyDescent="0.25">
      <c r="A3350" s="24" t="s">
        <v>4077</v>
      </c>
      <c r="B3350" s="95" t="s">
        <v>4078</v>
      </c>
      <c r="C3350" s="95"/>
      <c r="D3350" s="96" t="s">
        <v>20</v>
      </c>
      <c r="E3350" s="96"/>
      <c r="F3350" s="24" t="s">
        <v>34</v>
      </c>
      <c r="G3350" s="97">
        <v>2.2200000000000001E-2</v>
      </c>
      <c r="H3350" s="97"/>
      <c r="I3350" s="98">
        <v>924.6</v>
      </c>
      <c r="J3350" s="98"/>
      <c r="K3350" s="27">
        <f>TRUNC(TRUNC(G3350,8)*I3350,2)</f>
        <v>20.52</v>
      </c>
    </row>
    <row r="3351" spans="1:11" ht="15" customHeight="1" x14ac:dyDescent="0.25">
      <c r="A3351" s="9"/>
      <c r="B3351" s="9"/>
      <c r="C3351" s="9"/>
      <c r="D3351" s="9"/>
      <c r="E3351" s="9"/>
      <c r="F3351" s="9"/>
      <c r="G3351" s="91" t="s">
        <v>3933</v>
      </c>
      <c r="H3351" s="91"/>
      <c r="I3351" s="91"/>
      <c r="J3351" s="91"/>
      <c r="K3351" s="28">
        <f>SUM(K3350:K3350)</f>
        <v>20.52</v>
      </c>
    </row>
    <row r="3352" spans="1:11" ht="15" customHeight="1" x14ac:dyDescent="0.25">
      <c r="A3352" s="9"/>
      <c r="B3352" s="9"/>
      <c r="C3352" s="9"/>
      <c r="D3352" s="9"/>
      <c r="E3352" s="9"/>
      <c r="F3352" s="9"/>
      <c r="G3352" s="92" t="s">
        <v>3913</v>
      </c>
      <c r="H3352" s="92"/>
      <c r="I3352" s="92"/>
      <c r="J3352" s="92"/>
      <c r="K3352" s="29">
        <f>ROUND(SUM(K3344,K3348,K3351),2)</f>
        <v>1299.47</v>
      </c>
    </row>
    <row r="3353" spans="1:11" ht="9.9499999999999993" customHeight="1" x14ac:dyDescent="0.25">
      <c r="A3353" s="9"/>
      <c r="B3353" s="9"/>
      <c r="C3353" s="9"/>
      <c r="D3353" s="9"/>
      <c r="E3353" s="9"/>
      <c r="F3353" s="9"/>
      <c r="G3353" s="100"/>
      <c r="H3353" s="100"/>
      <c r="I3353" s="100"/>
      <c r="J3353" s="100"/>
      <c r="K3353" s="100"/>
    </row>
    <row r="3354" spans="1:11" ht="20.100000000000001" customHeight="1" x14ac:dyDescent="0.25">
      <c r="A3354" s="99" t="s">
        <v>2360</v>
      </c>
      <c r="B3354" s="99"/>
      <c r="C3354" s="99"/>
      <c r="D3354" s="99"/>
      <c r="E3354" s="99"/>
      <c r="F3354" s="99"/>
      <c r="G3354" s="99"/>
      <c r="H3354" s="99"/>
      <c r="I3354" s="99"/>
      <c r="J3354" s="99"/>
      <c r="K3354" s="99"/>
    </row>
    <row r="3355" spans="1:11" ht="15" customHeight="1" x14ac:dyDescent="0.25">
      <c r="A3355" s="93" t="s">
        <v>3893</v>
      </c>
      <c r="B3355" s="93"/>
      <c r="C3355" s="93"/>
      <c r="D3355" s="94" t="s">
        <v>3</v>
      </c>
      <c r="E3355" s="94"/>
      <c r="F3355" s="23" t="s">
        <v>4</v>
      </c>
      <c r="G3355" s="94" t="s">
        <v>3894</v>
      </c>
      <c r="H3355" s="94"/>
      <c r="I3355" s="94" t="s">
        <v>3895</v>
      </c>
      <c r="J3355" s="94"/>
      <c r="K3355" s="23" t="s">
        <v>3896</v>
      </c>
    </row>
    <row r="3356" spans="1:11" ht="15" customHeight="1" x14ac:dyDescent="0.25">
      <c r="A3356" s="24" t="s">
        <v>4067</v>
      </c>
      <c r="B3356" s="95" t="s">
        <v>4068</v>
      </c>
      <c r="C3356" s="95"/>
      <c r="D3356" s="96" t="s">
        <v>20</v>
      </c>
      <c r="E3356" s="96"/>
      <c r="F3356" s="24" t="s">
        <v>3903</v>
      </c>
      <c r="G3356" s="97">
        <v>8.6199999999999992</v>
      </c>
      <c r="H3356" s="97"/>
      <c r="I3356" s="98">
        <v>1.1299999999999999</v>
      </c>
      <c r="J3356" s="98"/>
      <c r="K3356" s="27">
        <f>TRUNC(TRUNC(G3356,8)*I3356,2)</f>
        <v>9.74</v>
      </c>
    </row>
    <row r="3357" spans="1:11" ht="29.1" customHeight="1" x14ac:dyDescent="0.25">
      <c r="A3357" s="24" t="s">
        <v>4069</v>
      </c>
      <c r="B3357" s="95" t="s">
        <v>4070</v>
      </c>
      <c r="C3357" s="95"/>
      <c r="D3357" s="96" t="s">
        <v>20</v>
      </c>
      <c r="E3357" s="96"/>
      <c r="F3357" s="24" t="s">
        <v>26</v>
      </c>
      <c r="G3357" s="97">
        <v>6.4375</v>
      </c>
      <c r="H3357" s="97"/>
      <c r="I3357" s="98">
        <v>17.63</v>
      </c>
      <c r="J3357" s="98"/>
      <c r="K3357" s="27">
        <f>TRUNC(TRUNC(G3357,8)*I3357,2)</f>
        <v>113.49</v>
      </c>
    </row>
    <row r="3358" spans="1:11" ht="15" customHeight="1" x14ac:dyDescent="0.25">
      <c r="A3358" s="24" t="s">
        <v>4071</v>
      </c>
      <c r="B3358" s="95" t="s">
        <v>4072</v>
      </c>
      <c r="C3358" s="95"/>
      <c r="D3358" s="96" t="s">
        <v>20</v>
      </c>
      <c r="E3358" s="96"/>
      <c r="F3358" s="24" t="s">
        <v>3903</v>
      </c>
      <c r="G3358" s="97">
        <v>0.24</v>
      </c>
      <c r="H3358" s="97"/>
      <c r="I3358" s="98">
        <v>3.58</v>
      </c>
      <c r="J3358" s="98"/>
      <c r="K3358" s="27">
        <f>TRUNC(TRUNC(G3358,8)*I3358,2)</f>
        <v>0.85</v>
      </c>
    </row>
    <row r="3359" spans="1:11" ht="15" customHeight="1" x14ac:dyDescent="0.25">
      <c r="A3359" s="9"/>
      <c r="B3359" s="9"/>
      <c r="C3359" s="9"/>
      <c r="D3359" s="9"/>
      <c r="E3359" s="9"/>
      <c r="F3359" s="9"/>
      <c r="G3359" s="91" t="s">
        <v>3906</v>
      </c>
      <c r="H3359" s="91"/>
      <c r="I3359" s="91"/>
      <c r="J3359" s="91"/>
      <c r="K3359" s="28">
        <f>SUM(K3356:K3358)</f>
        <v>124.07999999999998</v>
      </c>
    </row>
    <row r="3360" spans="1:11" ht="15" customHeight="1" x14ac:dyDescent="0.25">
      <c r="A3360" s="93" t="s">
        <v>3907</v>
      </c>
      <c r="B3360" s="93"/>
      <c r="C3360" s="93"/>
      <c r="D3360" s="94" t="s">
        <v>3</v>
      </c>
      <c r="E3360" s="94"/>
      <c r="F3360" s="23" t="s">
        <v>4</v>
      </c>
      <c r="G3360" s="94" t="s">
        <v>3894</v>
      </c>
      <c r="H3360" s="94"/>
      <c r="I3360" s="94" t="s">
        <v>3895</v>
      </c>
      <c r="J3360" s="94"/>
      <c r="K3360" s="23" t="s">
        <v>3896</v>
      </c>
    </row>
    <row r="3361" spans="1:11" ht="15" customHeight="1" x14ac:dyDescent="0.25">
      <c r="A3361" s="24" t="s">
        <v>3971</v>
      </c>
      <c r="B3361" s="95" t="s">
        <v>3972</v>
      </c>
      <c r="C3361" s="95"/>
      <c r="D3361" s="96" t="s">
        <v>20</v>
      </c>
      <c r="E3361" s="96"/>
      <c r="F3361" s="24" t="s">
        <v>2056</v>
      </c>
      <c r="G3361" s="97">
        <v>0.63900000000000001</v>
      </c>
      <c r="H3361" s="97"/>
      <c r="I3361" s="98">
        <v>32.69</v>
      </c>
      <c r="J3361" s="98"/>
      <c r="K3361" s="27">
        <f>TRUNC(TRUNC(G3361,8)*I3361,2)</f>
        <v>20.88</v>
      </c>
    </row>
    <row r="3362" spans="1:11" ht="15" customHeight="1" x14ac:dyDescent="0.25">
      <c r="A3362" s="24" t="s">
        <v>3910</v>
      </c>
      <c r="B3362" s="95" t="s">
        <v>3911</v>
      </c>
      <c r="C3362" s="95"/>
      <c r="D3362" s="96" t="s">
        <v>20</v>
      </c>
      <c r="E3362" s="96"/>
      <c r="F3362" s="24" t="s">
        <v>2056</v>
      </c>
      <c r="G3362" s="97">
        <v>1.2789999999999999</v>
      </c>
      <c r="H3362" s="97"/>
      <c r="I3362" s="98">
        <v>24.94</v>
      </c>
      <c r="J3362" s="98"/>
      <c r="K3362" s="27">
        <f>TRUNC(TRUNC(G3362,8)*I3362,2)</f>
        <v>31.89</v>
      </c>
    </row>
    <row r="3363" spans="1:11" ht="18" customHeight="1" x14ac:dyDescent="0.25">
      <c r="A3363" s="9"/>
      <c r="B3363" s="9"/>
      <c r="C3363" s="9"/>
      <c r="D3363" s="9"/>
      <c r="E3363" s="9"/>
      <c r="F3363" s="9"/>
      <c r="G3363" s="91" t="s">
        <v>3912</v>
      </c>
      <c r="H3363" s="91"/>
      <c r="I3363" s="91"/>
      <c r="J3363" s="91"/>
      <c r="K3363" s="28">
        <f>SUM(K3361:K3362)</f>
        <v>52.769999999999996</v>
      </c>
    </row>
    <row r="3364" spans="1:11" ht="15" customHeight="1" x14ac:dyDescent="0.25">
      <c r="A3364" s="9"/>
      <c r="B3364" s="9"/>
      <c r="C3364" s="9"/>
      <c r="D3364" s="9"/>
      <c r="E3364" s="9"/>
      <c r="F3364" s="9"/>
      <c r="G3364" s="92" t="s">
        <v>3913</v>
      </c>
      <c r="H3364" s="92"/>
      <c r="I3364" s="92"/>
      <c r="J3364" s="92"/>
      <c r="K3364" s="29">
        <f>ROUND(SUM(K3359,K3363),2)</f>
        <v>176.85</v>
      </c>
    </row>
    <row r="3365" spans="1:11" ht="9.9499999999999993" customHeight="1" x14ac:dyDescent="0.25">
      <c r="A3365" s="9"/>
      <c r="B3365" s="9"/>
      <c r="C3365" s="9"/>
      <c r="D3365" s="9"/>
      <c r="E3365" s="9"/>
      <c r="F3365" s="9"/>
      <c r="G3365" s="100"/>
      <c r="H3365" s="100"/>
      <c r="I3365" s="100"/>
      <c r="J3365" s="100"/>
      <c r="K3365" s="100"/>
    </row>
    <row r="3366" spans="1:11" ht="20.100000000000001" customHeight="1" x14ac:dyDescent="0.25">
      <c r="A3366" s="99" t="s">
        <v>2361</v>
      </c>
      <c r="B3366" s="99"/>
      <c r="C3366" s="99"/>
      <c r="D3366" s="99"/>
      <c r="E3366" s="99"/>
      <c r="F3366" s="99"/>
      <c r="G3366" s="99"/>
      <c r="H3366" s="99"/>
      <c r="I3366" s="99"/>
      <c r="J3366" s="99"/>
      <c r="K3366" s="99"/>
    </row>
    <row r="3367" spans="1:11" ht="20.100000000000001" customHeight="1" x14ac:dyDescent="0.25">
      <c r="A3367" s="106" t="s">
        <v>4010</v>
      </c>
      <c r="B3367" s="106"/>
      <c r="C3367" s="106"/>
      <c r="D3367" s="106"/>
      <c r="E3367" s="106"/>
      <c r="F3367" s="2" t="s">
        <v>4</v>
      </c>
      <c r="G3367" s="87" t="s">
        <v>4001</v>
      </c>
      <c r="H3367" s="87"/>
      <c r="I3367" s="87" t="s">
        <v>3895</v>
      </c>
      <c r="J3367" s="87"/>
      <c r="K3367" s="2" t="s">
        <v>4011</v>
      </c>
    </row>
    <row r="3368" spans="1:11" ht="15" customHeight="1" x14ac:dyDescent="0.25">
      <c r="A3368" s="6" t="s">
        <v>4079</v>
      </c>
      <c r="B3368" s="104" t="s">
        <v>4080</v>
      </c>
      <c r="C3368" s="104"/>
      <c r="D3368" s="104"/>
      <c r="E3368" s="104"/>
      <c r="F3368" s="6" t="s">
        <v>77</v>
      </c>
      <c r="G3368" s="113">
        <v>1.7700000000000001E-3</v>
      </c>
      <c r="H3368" s="113"/>
      <c r="I3368" s="105">
        <v>33.79</v>
      </c>
      <c r="J3368" s="105"/>
      <c r="K3368" s="33">
        <f>ROUND(ROUND(G3368,5)*I3368,4)</f>
        <v>5.9799999999999999E-2</v>
      </c>
    </row>
    <row r="3369" spans="1:11" ht="15" customHeight="1" x14ac:dyDescent="0.25">
      <c r="A3369" s="6" t="s">
        <v>4081</v>
      </c>
      <c r="B3369" s="104" t="s">
        <v>4082</v>
      </c>
      <c r="C3369" s="104"/>
      <c r="D3369" s="104"/>
      <c r="E3369" s="104"/>
      <c r="F3369" s="6" t="s">
        <v>77</v>
      </c>
      <c r="G3369" s="113">
        <v>3.9300000000000003E-3</v>
      </c>
      <c r="H3369" s="113"/>
      <c r="I3369" s="105">
        <v>448.02</v>
      </c>
      <c r="J3369" s="105"/>
      <c r="K3369" s="33">
        <f>ROUND(ROUND(G3369,5)*I3369,4)</f>
        <v>1.7606999999999999</v>
      </c>
    </row>
    <row r="3370" spans="1:11" ht="15" customHeight="1" x14ac:dyDescent="0.25">
      <c r="A3370" s="6" t="s">
        <v>4083</v>
      </c>
      <c r="B3370" s="104" t="s">
        <v>4084</v>
      </c>
      <c r="C3370" s="104"/>
      <c r="D3370" s="104"/>
      <c r="E3370" s="104"/>
      <c r="F3370" s="6" t="s">
        <v>77</v>
      </c>
      <c r="G3370" s="113">
        <v>7.0800000000000004E-3</v>
      </c>
      <c r="H3370" s="113"/>
      <c r="I3370" s="105">
        <v>46.06</v>
      </c>
      <c r="J3370" s="105"/>
      <c r="K3370" s="33">
        <f>ROUND(ROUND(G3370,5)*I3370,4)</f>
        <v>0.3261</v>
      </c>
    </row>
    <row r="3371" spans="1:11" ht="15" customHeight="1" x14ac:dyDescent="0.25">
      <c r="A3371" s="6" t="s">
        <v>4085</v>
      </c>
      <c r="B3371" s="104" t="s">
        <v>4086</v>
      </c>
      <c r="C3371" s="104"/>
      <c r="D3371" s="104"/>
      <c r="E3371" s="104"/>
      <c r="F3371" s="6" t="s">
        <v>103</v>
      </c>
      <c r="G3371" s="113">
        <v>1</v>
      </c>
      <c r="H3371" s="113"/>
      <c r="I3371" s="105">
        <v>16.98</v>
      </c>
      <c r="J3371" s="105"/>
      <c r="K3371" s="33">
        <f>ROUND(ROUND(G3371,5)*I3371,4)</f>
        <v>16.98</v>
      </c>
    </row>
    <row r="3372" spans="1:11" ht="15" customHeight="1" x14ac:dyDescent="0.25">
      <c r="A3372" s="1"/>
      <c r="B3372" s="1"/>
      <c r="C3372" s="1"/>
      <c r="D3372" s="1"/>
      <c r="E3372" s="1"/>
      <c r="F3372" s="1"/>
      <c r="G3372" s="85" t="s">
        <v>4014</v>
      </c>
      <c r="H3372" s="85"/>
      <c r="I3372" s="85"/>
      <c r="J3372" s="85"/>
      <c r="K3372" s="34">
        <f>SUM(K3368:K3371)</f>
        <v>19.1266</v>
      </c>
    </row>
    <row r="3373" spans="1:11" ht="15" customHeight="1" x14ac:dyDescent="0.25">
      <c r="A3373" s="106" t="s">
        <v>4015</v>
      </c>
      <c r="B3373" s="106"/>
      <c r="C3373" s="106"/>
      <c r="D3373" s="23" t="s">
        <v>4016</v>
      </c>
      <c r="E3373" s="94" t="s">
        <v>4017</v>
      </c>
      <c r="F3373" s="94"/>
      <c r="G3373" s="94" t="s">
        <v>4001</v>
      </c>
      <c r="H3373" s="94"/>
      <c r="I3373" s="94" t="s">
        <v>3895</v>
      </c>
      <c r="J3373" s="94"/>
      <c r="K3373" s="23" t="s">
        <v>4011</v>
      </c>
    </row>
    <row r="3374" spans="1:11" ht="27.95" customHeight="1" x14ac:dyDescent="0.25">
      <c r="A3374" s="38" t="s">
        <v>4085</v>
      </c>
      <c r="B3374" s="109" t="s">
        <v>4087</v>
      </c>
      <c r="C3374" s="109"/>
      <c r="D3374" s="38" t="s">
        <v>4019</v>
      </c>
      <c r="E3374" s="110" t="s">
        <v>4088</v>
      </c>
      <c r="F3374" s="110"/>
      <c r="G3374" s="111">
        <v>1.9630000000000002E-2</v>
      </c>
      <c r="H3374" s="111"/>
      <c r="I3374" s="112">
        <v>33.64</v>
      </c>
      <c r="J3374" s="112"/>
      <c r="K3374" s="41">
        <f>ROUND(ROUND(G3374,5)*I3374,4)</f>
        <v>0.66039999999999999</v>
      </c>
    </row>
    <row r="3375" spans="1:11" ht="15" customHeight="1" x14ac:dyDescent="0.25">
      <c r="A3375" s="1"/>
      <c r="B3375" s="1"/>
      <c r="C3375" s="1"/>
      <c r="D3375" s="1"/>
      <c r="E3375" s="1"/>
      <c r="F3375" s="1"/>
      <c r="G3375" s="85" t="s">
        <v>4021</v>
      </c>
      <c r="H3375" s="85"/>
      <c r="I3375" s="85"/>
      <c r="J3375" s="85"/>
      <c r="K3375" s="33">
        <f>SUM(K3374:K3374)</f>
        <v>0.66039999999999999</v>
      </c>
    </row>
    <row r="3376" spans="1:11" ht="12.95" customHeight="1" x14ac:dyDescent="0.25">
      <c r="A3376" s="106" t="s">
        <v>4022</v>
      </c>
      <c r="B3376" s="106"/>
      <c r="C3376" s="94" t="s">
        <v>4023</v>
      </c>
      <c r="D3376" s="94" t="s">
        <v>5</v>
      </c>
      <c r="E3376" s="94" t="s">
        <v>4024</v>
      </c>
      <c r="F3376" s="94"/>
      <c r="G3376" s="94" t="s">
        <v>4025</v>
      </c>
      <c r="H3376" s="94"/>
      <c r="I3376" s="94" t="s">
        <v>2086</v>
      </c>
      <c r="J3376" s="94"/>
      <c r="K3376" s="94" t="s">
        <v>4011</v>
      </c>
    </row>
    <row r="3377" spans="1:11" ht="12" customHeight="1" x14ac:dyDescent="0.25">
      <c r="A3377" s="106"/>
      <c r="B3377" s="106"/>
      <c r="C3377" s="94"/>
      <c r="D3377" s="94"/>
      <c r="E3377" s="23" t="s">
        <v>2092</v>
      </c>
      <c r="F3377" s="23" t="s">
        <v>4026</v>
      </c>
      <c r="G3377" s="23" t="s">
        <v>2092</v>
      </c>
      <c r="H3377" s="23" t="s">
        <v>4026</v>
      </c>
      <c r="I3377" s="23" t="s">
        <v>2092</v>
      </c>
      <c r="J3377" s="23" t="s">
        <v>4026</v>
      </c>
      <c r="K3377" s="94"/>
    </row>
    <row r="3378" spans="1:11" ht="27.95" customHeight="1" x14ac:dyDescent="0.25">
      <c r="A3378" s="38" t="s">
        <v>4085</v>
      </c>
      <c r="B3378" s="39" t="s">
        <v>4087</v>
      </c>
      <c r="C3378" s="38" t="s">
        <v>4027</v>
      </c>
      <c r="D3378" s="40">
        <v>1.9630000000000002E-2</v>
      </c>
      <c r="E3378" s="42">
        <v>0</v>
      </c>
      <c r="F3378" s="43">
        <v>1.1100000000000001</v>
      </c>
      <c r="G3378" s="42">
        <v>0</v>
      </c>
      <c r="H3378" s="43">
        <v>0.88</v>
      </c>
      <c r="I3378" s="42">
        <v>0</v>
      </c>
      <c r="J3378" s="43">
        <v>0.72</v>
      </c>
      <c r="K3378" s="41">
        <f>ROUND(D3378*(ROUND(E3378*F3378,4)+ROUND(G3378*H3378,4)+ROUND(I3378*J3378,4)),4)</f>
        <v>0</v>
      </c>
    </row>
    <row r="3379" spans="1:11" ht="15" customHeight="1" x14ac:dyDescent="0.25">
      <c r="A3379" s="1"/>
      <c r="B3379" s="1"/>
      <c r="C3379" s="1"/>
      <c r="D3379" s="1"/>
      <c r="E3379" s="1"/>
      <c r="F3379" s="1"/>
      <c r="G3379" s="85" t="s">
        <v>4028</v>
      </c>
      <c r="H3379" s="85"/>
      <c r="I3379" s="85"/>
      <c r="J3379" s="85"/>
      <c r="K3379" s="33">
        <f>SUM(K3377:K3378)</f>
        <v>0</v>
      </c>
    </row>
    <row r="3380" spans="1:11" ht="15" customHeight="1" x14ac:dyDescent="0.25">
      <c r="A3380" s="9"/>
      <c r="B3380" s="9"/>
      <c r="C3380" s="9"/>
      <c r="D3380" s="9"/>
      <c r="E3380" s="9"/>
      <c r="F3380" s="9"/>
      <c r="G3380" s="92" t="s">
        <v>4029</v>
      </c>
      <c r="H3380" s="92"/>
      <c r="I3380" s="92"/>
      <c r="J3380" s="92"/>
      <c r="K3380" s="33">
        <f>SUM(K3372,K3375,K3379)</f>
        <v>19.786999999999999</v>
      </c>
    </row>
    <row r="3381" spans="1:11" ht="15" customHeight="1" x14ac:dyDescent="0.25">
      <c r="A3381" s="9"/>
      <c r="B3381" s="9"/>
      <c r="C3381" s="9"/>
      <c r="D3381" s="9"/>
      <c r="E3381" s="9"/>
      <c r="F3381" s="9"/>
      <c r="G3381" s="92" t="s">
        <v>3913</v>
      </c>
      <c r="H3381" s="92"/>
      <c r="I3381" s="92"/>
      <c r="J3381" s="92"/>
      <c r="K3381" s="29">
        <f>ROUND(SUM(K3380),2)</f>
        <v>19.79</v>
      </c>
    </row>
    <row r="3382" spans="1:11" ht="9.9499999999999993" customHeight="1" x14ac:dyDescent="0.25">
      <c r="A3382" s="9"/>
      <c r="B3382" s="9"/>
      <c r="C3382" s="9"/>
      <c r="D3382" s="9"/>
      <c r="E3382" s="9"/>
      <c r="F3382" s="9"/>
      <c r="G3382" s="100"/>
      <c r="H3382" s="100"/>
      <c r="I3382" s="100"/>
      <c r="J3382" s="100"/>
      <c r="K3382" s="100"/>
    </row>
    <row r="3383" spans="1:11" ht="20.100000000000001" customHeight="1" x14ac:dyDescent="0.25">
      <c r="A3383" s="99" t="s">
        <v>2362</v>
      </c>
      <c r="B3383" s="99"/>
      <c r="C3383" s="99"/>
      <c r="D3383" s="99"/>
      <c r="E3383" s="99"/>
      <c r="F3383" s="99"/>
      <c r="G3383" s="99"/>
      <c r="H3383" s="99"/>
      <c r="I3383" s="99"/>
      <c r="J3383" s="99"/>
      <c r="K3383" s="99"/>
    </row>
    <row r="3384" spans="1:11" ht="15" customHeight="1" x14ac:dyDescent="0.25">
      <c r="A3384" s="93" t="s">
        <v>3893</v>
      </c>
      <c r="B3384" s="93"/>
      <c r="C3384" s="93"/>
      <c r="D3384" s="94" t="s">
        <v>3</v>
      </c>
      <c r="E3384" s="94"/>
      <c r="F3384" s="23" t="s">
        <v>4</v>
      </c>
      <c r="G3384" s="94" t="s">
        <v>3894</v>
      </c>
      <c r="H3384" s="94"/>
      <c r="I3384" s="94" t="s">
        <v>3895</v>
      </c>
      <c r="J3384" s="94"/>
      <c r="K3384" s="23" t="s">
        <v>3896</v>
      </c>
    </row>
    <row r="3385" spans="1:11" ht="15" customHeight="1" x14ac:dyDescent="0.25">
      <c r="A3385" s="24" t="s">
        <v>4089</v>
      </c>
      <c r="B3385" s="95" t="s">
        <v>4090</v>
      </c>
      <c r="C3385" s="95"/>
      <c r="D3385" s="96" t="s">
        <v>20</v>
      </c>
      <c r="E3385" s="96"/>
      <c r="F3385" s="24" t="s">
        <v>16</v>
      </c>
      <c r="G3385" s="97">
        <v>1</v>
      </c>
      <c r="H3385" s="97"/>
      <c r="I3385" s="98">
        <v>12.85</v>
      </c>
      <c r="J3385" s="98"/>
      <c r="K3385" s="27">
        <f>TRUNC(TRUNC(G3385,8)*I3385,2)</f>
        <v>12.85</v>
      </c>
    </row>
    <row r="3386" spans="1:11" ht="15" customHeight="1" x14ac:dyDescent="0.25">
      <c r="A3386" s="9"/>
      <c r="B3386" s="9"/>
      <c r="C3386" s="9"/>
      <c r="D3386" s="9"/>
      <c r="E3386" s="9"/>
      <c r="F3386" s="9"/>
      <c r="G3386" s="91" t="s">
        <v>3906</v>
      </c>
      <c r="H3386" s="91"/>
      <c r="I3386" s="91"/>
      <c r="J3386" s="91"/>
      <c r="K3386" s="28">
        <f>SUM(K3385:K3385)</f>
        <v>12.85</v>
      </c>
    </row>
    <row r="3387" spans="1:11" ht="15" customHeight="1" x14ac:dyDescent="0.25">
      <c r="A3387" s="93" t="s">
        <v>3907</v>
      </c>
      <c r="B3387" s="93"/>
      <c r="C3387" s="93"/>
      <c r="D3387" s="94" t="s">
        <v>3</v>
      </c>
      <c r="E3387" s="94"/>
      <c r="F3387" s="23" t="s">
        <v>4</v>
      </c>
      <c r="G3387" s="94" t="s">
        <v>3894</v>
      </c>
      <c r="H3387" s="94"/>
      <c r="I3387" s="94" t="s">
        <v>3895</v>
      </c>
      <c r="J3387" s="94"/>
      <c r="K3387" s="23" t="s">
        <v>3896</v>
      </c>
    </row>
    <row r="3388" spans="1:11" ht="15" customHeight="1" x14ac:dyDescent="0.25">
      <c r="A3388" s="24" t="s">
        <v>3961</v>
      </c>
      <c r="B3388" s="95" t="s">
        <v>3962</v>
      </c>
      <c r="C3388" s="95"/>
      <c r="D3388" s="96" t="s">
        <v>20</v>
      </c>
      <c r="E3388" s="96"/>
      <c r="F3388" s="24" t="s">
        <v>2056</v>
      </c>
      <c r="G3388" s="97">
        <v>2.7699999999999999E-2</v>
      </c>
      <c r="H3388" s="97"/>
      <c r="I3388" s="98">
        <v>29.5</v>
      </c>
      <c r="J3388" s="98"/>
      <c r="K3388" s="27">
        <f>TRUNC(TRUNC(G3388,8)*I3388,2)</f>
        <v>0.81</v>
      </c>
    </row>
    <row r="3389" spans="1:11" ht="15" customHeight="1" x14ac:dyDescent="0.25">
      <c r="A3389" s="24" t="s">
        <v>3910</v>
      </c>
      <c r="B3389" s="95" t="s">
        <v>3911</v>
      </c>
      <c r="C3389" s="95"/>
      <c r="D3389" s="96" t="s">
        <v>20</v>
      </c>
      <c r="E3389" s="96"/>
      <c r="F3389" s="24" t="s">
        <v>2056</v>
      </c>
      <c r="G3389" s="97">
        <v>0.1386</v>
      </c>
      <c r="H3389" s="97"/>
      <c r="I3389" s="98">
        <v>24.94</v>
      </c>
      <c r="J3389" s="98"/>
      <c r="K3389" s="27">
        <f>TRUNC(TRUNC(G3389,8)*I3389,2)</f>
        <v>3.45</v>
      </c>
    </row>
    <row r="3390" spans="1:11" ht="18" customHeight="1" x14ac:dyDescent="0.25">
      <c r="A3390" s="9"/>
      <c r="B3390" s="9"/>
      <c r="C3390" s="9"/>
      <c r="D3390" s="9"/>
      <c r="E3390" s="9"/>
      <c r="F3390" s="9"/>
      <c r="G3390" s="91" t="s">
        <v>3912</v>
      </c>
      <c r="H3390" s="91"/>
      <c r="I3390" s="91"/>
      <c r="J3390" s="91"/>
      <c r="K3390" s="28">
        <f>SUM(K3388:K3389)</f>
        <v>4.26</v>
      </c>
    </row>
    <row r="3391" spans="1:11" ht="15" customHeight="1" x14ac:dyDescent="0.25">
      <c r="A3391" s="9"/>
      <c r="B3391" s="9"/>
      <c r="C3391" s="9"/>
      <c r="D3391" s="9"/>
      <c r="E3391" s="9"/>
      <c r="F3391" s="9"/>
      <c r="G3391" s="92" t="s">
        <v>3913</v>
      </c>
      <c r="H3391" s="92"/>
      <c r="I3391" s="92"/>
      <c r="J3391" s="92"/>
      <c r="K3391" s="29">
        <f>ROUND(SUM(K3386,K3390),2)</f>
        <v>17.11</v>
      </c>
    </row>
    <row r="3392" spans="1:11" ht="9.9499999999999993" customHeight="1" x14ac:dyDescent="0.25">
      <c r="A3392" s="9"/>
      <c r="B3392" s="9"/>
      <c r="C3392" s="9"/>
      <c r="D3392" s="9"/>
      <c r="E3392" s="9"/>
      <c r="F3392" s="9"/>
      <c r="G3392" s="100"/>
      <c r="H3392" s="100"/>
      <c r="I3392" s="100"/>
      <c r="J3392" s="100"/>
      <c r="K3392" s="100"/>
    </row>
    <row r="3393" spans="1:11" ht="20.100000000000001" customHeight="1" x14ac:dyDescent="0.25">
      <c r="A3393" s="99" t="s">
        <v>2363</v>
      </c>
      <c r="B3393" s="99"/>
      <c r="C3393" s="99"/>
      <c r="D3393" s="99"/>
      <c r="E3393" s="99"/>
      <c r="F3393" s="99"/>
      <c r="G3393" s="99"/>
      <c r="H3393" s="99"/>
      <c r="I3393" s="99"/>
      <c r="J3393" s="99"/>
      <c r="K3393" s="99"/>
    </row>
    <row r="3394" spans="1:11" ht="12.95" customHeight="1" x14ac:dyDescent="0.25">
      <c r="A3394" s="107" t="s">
        <v>3984</v>
      </c>
      <c r="B3394" s="107"/>
      <c r="C3394" s="107"/>
      <c r="D3394" s="108" t="s">
        <v>3985</v>
      </c>
      <c r="E3394" s="87" t="s">
        <v>3986</v>
      </c>
      <c r="F3394" s="87"/>
      <c r="G3394" s="87" t="s">
        <v>3987</v>
      </c>
      <c r="H3394" s="87"/>
      <c r="I3394" s="87"/>
      <c r="J3394" s="87"/>
      <c r="K3394" s="87" t="s">
        <v>3988</v>
      </c>
    </row>
    <row r="3395" spans="1:11" ht="12" customHeight="1" x14ac:dyDescent="0.25">
      <c r="A3395" s="107"/>
      <c r="B3395" s="107"/>
      <c r="C3395" s="107"/>
      <c r="D3395" s="108"/>
      <c r="E3395" s="23" t="s">
        <v>3989</v>
      </c>
      <c r="F3395" s="23" t="s">
        <v>3990</v>
      </c>
      <c r="G3395" s="94" t="s">
        <v>3989</v>
      </c>
      <c r="H3395" s="94"/>
      <c r="I3395" s="94" t="s">
        <v>3990</v>
      </c>
      <c r="J3395" s="94"/>
      <c r="K3395" s="87"/>
    </row>
    <row r="3396" spans="1:11" ht="15.95" customHeight="1" x14ac:dyDescent="0.25">
      <c r="A3396" s="6" t="s">
        <v>4091</v>
      </c>
      <c r="B3396" s="104" t="s">
        <v>4092</v>
      </c>
      <c r="C3396" s="104"/>
      <c r="D3396" s="44">
        <v>1</v>
      </c>
      <c r="E3396" s="32">
        <v>0.8</v>
      </c>
      <c r="F3396" s="32">
        <v>0.19999999999999996</v>
      </c>
      <c r="G3396" s="105">
        <v>5.32</v>
      </c>
      <c r="H3396" s="105"/>
      <c r="I3396" s="105">
        <v>0.5</v>
      </c>
      <c r="J3396" s="105"/>
      <c r="K3396" s="33">
        <f>TRUNC(D3396*(TRUNC(E3396*G3396,4)+TRUNC(F3396*I3396,4)),4)</f>
        <v>4.3559999999999999</v>
      </c>
    </row>
    <row r="3397" spans="1:11" ht="15" customHeight="1" x14ac:dyDescent="0.25">
      <c r="A3397" s="1"/>
      <c r="B3397" s="1"/>
      <c r="C3397" s="1"/>
      <c r="D3397" s="1"/>
      <c r="E3397" s="1"/>
      <c r="F3397" s="1"/>
      <c r="G3397" s="85" t="s">
        <v>3999</v>
      </c>
      <c r="H3397" s="85"/>
      <c r="I3397" s="85"/>
      <c r="J3397" s="85"/>
      <c r="K3397" s="34">
        <f>SUM(K3395:K3396)</f>
        <v>4.3559999999999999</v>
      </c>
    </row>
    <row r="3398" spans="1:11" ht="20.100000000000001" customHeight="1" x14ac:dyDescent="0.25">
      <c r="A3398" s="106" t="s">
        <v>4000</v>
      </c>
      <c r="B3398" s="106"/>
      <c r="C3398" s="106"/>
      <c r="D3398" s="106"/>
      <c r="E3398" s="106"/>
      <c r="F3398" s="2" t="s">
        <v>4</v>
      </c>
      <c r="G3398" s="87" t="s">
        <v>4001</v>
      </c>
      <c r="H3398" s="87"/>
      <c r="I3398" s="87" t="s">
        <v>4002</v>
      </c>
      <c r="J3398" s="87"/>
      <c r="K3398" s="2" t="s">
        <v>3988</v>
      </c>
    </row>
    <row r="3399" spans="1:11" ht="15" customHeight="1" x14ac:dyDescent="0.25">
      <c r="A3399" s="6" t="s">
        <v>4093</v>
      </c>
      <c r="B3399" s="101" t="s">
        <v>4094</v>
      </c>
      <c r="C3399" s="101"/>
      <c r="D3399" s="101"/>
      <c r="E3399" s="101"/>
      <c r="F3399" s="6" t="s">
        <v>3940</v>
      </c>
      <c r="G3399" s="102">
        <v>0.1333</v>
      </c>
      <c r="H3399" s="102"/>
      <c r="I3399" s="103">
        <v>3.96</v>
      </c>
      <c r="J3399" s="103"/>
      <c r="K3399" s="7">
        <f>TRUNC(TRUNC(G3399,8)*I3399,2)</f>
        <v>0.52</v>
      </c>
    </row>
    <row r="3400" spans="1:11" ht="15" customHeight="1" x14ac:dyDescent="0.25">
      <c r="A3400" s="6" t="s">
        <v>4095</v>
      </c>
      <c r="B3400" s="101" t="s">
        <v>4096</v>
      </c>
      <c r="C3400" s="101"/>
      <c r="D3400" s="101"/>
      <c r="E3400" s="101"/>
      <c r="F3400" s="6" t="s">
        <v>3940</v>
      </c>
      <c r="G3400" s="102">
        <v>2</v>
      </c>
      <c r="H3400" s="102"/>
      <c r="I3400" s="103">
        <v>14.41</v>
      </c>
      <c r="J3400" s="103"/>
      <c r="K3400" s="7">
        <f>TRUNC(TRUNC(G3400,8)*I3400,2)</f>
        <v>28.82</v>
      </c>
    </row>
    <row r="3401" spans="1:11" ht="15" customHeight="1" x14ac:dyDescent="0.25">
      <c r="A3401" s="6" t="s">
        <v>4097</v>
      </c>
      <c r="B3401" s="101" t="s">
        <v>4098</v>
      </c>
      <c r="C3401" s="101"/>
      <c r="D3401" s="101"/>
      <c r="E3401" s="101"/>
      <c r="F3401" s="6" t="s">
        <v>3940</v>
      </c>
      <c r="G3401" s="102">
        <v>3</v>
      </c>
      <c r="H3401" s="102"/>
      <c r="I3401" s="103">
        <v>14.58</v>
      </c>
      <c r="J3401" s="103"/>
      <c r="K3401" s="7">
        <f>TRUNC(TRUNC(G3401,8)*I3401,2)</f>
        <v>43.74</v>
      </c>
    </row>
    <row r="3402" spans="1:11" ht="15" customHeight="1" x14ac:dyDescent="0.25">
      <c r="A3402" s="1"/>
      <c r="B3402" s="1"/>
      <c r="C3402" s="1"/>
      <c r="D3402" s="1"/>
      <c r="E3402" s="1"/>
      <c r="F3402" s="1"/>
      <c r="G3402" s="85" t="s">
        <v>4005</v>
      </c>
      <c r="H3402" s="85"/>
      <c r="I3402" s="85"/>
      <c r="J3402" s="85"/>
      <c r="K3402" s="29">
        <f>SUM(K3399:K3401)</f>
        <v>73.08</v>
      </c>
    </row>
    <row r="3403" spans="1:11" ht="15" customHeight="1" x14ac:dyDescent="0.25">
      <c r="A3403" s="9"/>
      <c r="B3403" s="9"/>
      <c r="C3403" s="9"/>
      <c r="D3403" s="9"/>
      <c r="E3403" s="9"/>
      <c r="F3403" s="9"/>
      <c r="G3403" s="92" t="s">
        <v>4006</v>
      </c>
      <c r="H3403" s="92"/>
      <c r="I3403" s="92"/>
      <c r="J3403" s="92"/>
      <c r="K3403" s="33">
        <f>SUM(K3397,K3402)</f>
        <v>77.435999999999993</v>
      </c>
    </row>
    <row r="3404" spans="1:11" ht="15" customHeight="1" x14ac:dyDescent="0.25">
      <c r="A3404" s="9"/>
      <c r="B3404" s="9"/>
      <c r="C3404" s="9"/>
      <c r="D3404" s="9"/>
      <c r="E3404" s="9"/>
      <c r="F3404" s="9"/>
      <c r="G3404" s="92" t="s">
        <v>4007</v>
      </c>
      <c r="H3404" s="92"/>
      <c r="I3404" s="92"/>
      <c r="J3404" s="92"/>
      <c r="K3404" s="35">
        <v>22.5</v>
      </c>
    </row>
    <row r="3405" spans="1:11" ht="15" customHeight="1" x14ac:dyDescent="0.25">
      <c r="A3405" s="9"/>
      <c r="B3405" s="9"/>
      <c r="C3405" s="9"/>
      <c r="D3405" s="9"/>
      <c r="E3405" s="9"/>
      <c r="F3405" s="9"/>
      <c r="G3405" s="92" t="s">
        <v>4008</v>
      </c>
      <c r="H3405" s="92"/>
      <c r="I3405" s="92"/>
      <c r="J3405" s="92"/>
      <c r="K3405" s="33">
        <f>TRUNC(K3403/K3404,4)</f>
        <v>3.4416000000000002</v>
      </c>
    </row>
    <row r="3406" spans="1:11" ht="15" customHeight="1" x14ac:dyDescent="0.25">
      <c r="A3406" s="9"/>
      <c r="B3406" s="9"/>
      <c r="C3406" s="9"/>
      <c r="D3406" s="9"/>
      <c r="E3406" s="9"/>
      <c r="F3406" s="9"/>
      <c r="G3406" s="92" t="s">
        <v>4029</v>
      </c>
      <c r="H3406" s="92"/>
      <c r="I3406" s="92"/>
      <c r="J3406" s="92"/>
      <c r="K3406" s="33">
        <f>SUM(K3405)</f>
        <v>3.4416000000000002</v>
      </c>
    </row>
    <row r="3407" spans="1:11" ht="15" customHeight="1" x14ac:dyDescent="0.25">
      <c r="A3407" s="9"/>
      <c r="B3407" s="9"/>
      <c r="C3407" s="9"/>
      <c r="D3407" s="9"/>
      <c r="E3407" s="9"/>
      <c r="F3407" s="9"/>
      <c r="G3407" s="92" t="s">
        <v>3913</v>
      </c>
      <c r="H3407" s="92"/>
      <c r="I3407" s="92"/>
      <c r="J3407" s="92"/>
      <c r="K3407" s="29">
        <f>ROUND(SUM(K3406),2)</f>
        <v>3.44</v>
      </c>
    </row>
    <row r="3408" spans="1:11" ht="9.9499999999999993" customHeight="1" x14ac:dyDescent="0.25">
      <c r="A3408" s="9"/>
      <c r="B3408" s="9"/>
      <c r="C3408" s="9"/>
      <c r="D3408" s="9"/>
      <c r="E3408" s="9"/>
      <c r="F3408" s="9"/>
      <c r="G3408" s="100"/>
      <c r="H3408" s="100"/>
      <c r="I3408" s="100"/>
      <c r="J3408" s="100"/>
      <c r="K3408" s="100"/>
    </row>
    <row r="3409" spans="1:11" ht="20.100000000000001" customHeight="1" x14ac:dyDescent="0.25">
      <c r="A3409" s="99" t="s">
        <v>2364</v>
      </c>
      <c r="B3409" s="99"/>
      <c r="C3409" s="99"/>
      <c r="D3409" s="99"/>
      <c r="E3409" s="99"/>
      <c r="F3409" s="99"/>
      <c r="G3409" s="99"/>
      <c r="H3409" s="99"/>
      <c r="I3409" s="99"/>
      <c r="J3409" s="99"/>
      <c r="K3409" s="99"/>
    </row>
    <row r="3410" spans="1:11" ht="15" customHeight="1" x14ac:dyDescent="0.25">
      <c r="A3410" s="93" t="s">
        <v>3893</v>
      </c>
      <c r="B3410" s="93"/>
      <c r="C3410" s="93"/>
      <c r="D3410" s="94" t="s">
        <v>3</v>
      </c>
      <c r="E3410" s="94"/>
      <c r="F3410" s="23" t="s">
        <v>4</v>
      </c>
      <c r="G3410" s="94" t="s">
        <v>3894</v>
      </c>
      <c r="H3410" s="94"/>
      <c r="I3410" s="94" t="s">
        <v>3895</v>
      </c>
      <c r="J3410" s="94"/>
      <c r="K3410" s="23" t="s">
        <v>3896</v>
      </c>
    </row>
    <row r="3411" spans="1:11" ht="15" customHeight="1" x14ac:dyDescent="0.25">
      <c r="A3411" s="24" t="s">
        <v>3951</v>
      </c>
      <c r="B3411" s="95" t="s">
        <v>3952</v>
      </c>
      <c r="C3411" s="95"/>
      <c r="D3411" s="96" t="s">
        <v>3953</v>
      </c>
      <c r="E3411" s="96"/>
      <c r="F3411" s="24" t="s">
        <v>3954</v>
      </c>
      <c r="G3411" s="97">
        <v>4.0000000000000001E-3</v>
      </c>
      <c r="H3411" s="97"/>
      <c r="I3411" s="98">
        <v>215</v>
      </c>
      <c r="J3411" s="98"/>
      <c r="K3411" s="27">
        <f>ROUND(ROUND(G3411,8)*I3411,2)</f>
        <v>0.86</v>
      </c>
    </row>
    <row r="3412" spans="1:11" ht="15" customHeight="1" x14ac:dyDescent="0.25">
      <c r="A3412" s="24" t="s">
        <v>3955</v>
      </c>
      <c r="B3412" s="95" t="s">
        <v>3956</v>
      </c>
      <c r="C3412" s="95"/>
      <c r="D3412" s="96" t="s">
        <v>20</v>
      </c>
      <c r="E3412" s="96"/>
      <c r="F3412" s="24" t="s">
        <v>3903</v>
      </c>
      <c r="G3412" s="97">
        <v>5.0000000000000001E-3</v>
      </c>
      <c r="H3412" s="97"/>
      <c r="I3412" s="98">
        <v>19.37</v>
      </c>
      <c r="J3412" s="98"/>
      <c r="K3412" s="27">
        <f>ROUND(ROUND(G3412,8)*I3412,2)</f>
        <v>0.1</v>
      </c>
    </row>
    <row r="3413" spans="1:11" ht="15" customHeight="1" x14ac:dyDescent="0.25">
      <c r="A3413" s="9"/>
      <c r="B3413" s="9"/>
      <c r="C3413" s="9"/>
      <c r="D3413" s="9"/>
      <c r="E3413" s="9"/>
      <c r="F3413" s="9"/>
      <c r="G3413" s="91" t="s">
        <v>3906</v>
      </c>
      <c r="H3413" s="91"/>
      <c r="I3413" s="91"/>
      <c r="J3413" s="91"/>
      <c r="K3413" s="28">
        <f>SUM(K3411:K3412)</f>
        <v>0.96</v>
      </c>
    </row>
    <row r="3414" spans="1:11" ht="15" customHeight="1" x14ac:dyDescent="0.25">
      <c r="A3414" s="93" t="s">
        <v>3907</v>
      </c>
      <c r="B3414" s="93"/>
      <c r="C3414" s="93"/>
      <c r="D3414" s="94" t="s">
        <v>3</v>
      </c>
      <c r="E3414" s="94"/>
      <c r="F3414" s="23" t="s">
        <v>4</v>
      </c>
      <c r="G3414" s="94" t="s">
        <v>3894</v>
      </c>
      <c r="H3414" s="94"/>
      <c r="I3414" s="94" t="s">
        <v>3895</v>
      </c>
      <c r="J3414" s="94"/>
      <c r="K3414" s="23" t="s">
        <v>3896</v>
      </c>
    </row>
    <row r="3415" spans="1:11" ht="21" customHeight="1" x14ac:dyDescent="0.25">
      <c r="A3415" s="24" t="s">
        <v>3908</v>
      </c>
      <c r="B3415" s="95" t="s">
        <v>3909</v>
      </c>
      <c r="C3415" s="95"/>
      <c r="D3415" s="96" t="s">
        <v>20</v>
      </c>
      <c r="E3415" s="96"/>
      <c r="F3415" s="24" t="s">
        <v>2056</v>
      </c>
      <c r="G3415" s="97">
        <v>0.03</v>
      </c>
      <c r="H3415" s="97"/>
      <c r="I3415" s="98">
        <v>32.24</v>
      </c>
      <c r="J3415" s="98"/>
      <c r="K3415" s="27">
        <f>ROUND(ROUND(G3415,8)*I3415,2)</f>
        <v>0.97</v>
      </c>
    </row>
    <row r="3416" spans="1:11" ht="15" customHeight="1" x14ac:dyDescent="0.25">
      <c r="A3416" s="24" t="s">
        <v>3910</v>
      </c>
      <c r="B3416" s="95" t="s">
        <v>3911</v>
      </c>
      <c r="C3416" s="95"/>
      <c r="D3416" s="96" t="s">
        <v>20</v>
      </c>
      <c r="E3416" s="96"/>
      <c r="F3416" s="24" t="s">
        <v>2056</v>
      </c>
      <c r="G3416" s="97">
        <v>0.03</v>
      </c>
      <c r="H3416" s="97"/>
      <c r="I3416" s="98">
        <v>24.94</v>
      </c>
      <c r="J3416" s="98"/>
      <c r="K3416" s="27">
        <f>ROUND(ROUND(G3416,8)*I3416,2)</f>
        <v>0.75</v>
      </c>
    </row>
    <row r="3417" spans="1:11" ht="18" customHeight="1" x14ac:dyDescent="0.25">
      <c r="A3417" s="9"/>
      <c r="B3417" s="9"/>
      <c r="C3417" s="9"/>
      <c r="D3417" s="9"/>
      <c r="E3417" s="9"/>
      <c r="F3417" s="9"/>
      <c r="G3417" s="91" t="s">
        <v>3912</v>
      </c>
      <c r="H3417" s="91"/>
      <c r="I3417" s="91"/>
      <c r="J3417" s="91"/>
      <c r="K3417" s="28">
        <f>SUM(K3415:K3416)</f>
        <v>1.72</v>
      </c>
    </row>
    <row r="3418" spans="1:11" ht="15" customHeight="1" x14ac:dyDescent="0.25">
      <c r="A3418" s="9"/>
      <c r="B3418" s="9"/>
      <c r="C3418" s="9"/>
      <c r="D3418" s="9"/>
      <c r="E3418" s="9"/>
      <c r="F3418" s="9"/>
      <c r="G3418" s="92" t="s">
        <v>3913</v>
      </c>
      <c r="H3418" s="92"/>
      <c r="I3418" s="92"/>
      <c r="J3418" s="92"/>
      <c r="K3418" s="29">
        <f>ROUND(SUM(K3413,K3417),2)</f>
        <v>2.68</v>
      </c>
    </row>
    <row r="3419" spans="1:11" ht="9.9499999999999993" customHeight="1" x14ac:dyDescent="0.25">
      <c r="A3419" s="9"/>
      <c r="B3419" s="9"/>
      <c r="C3419" s="9"/>
      <c r="D3419" s="9"/>
      <c r="E3419" s="9"/>
      <c r="F3419" s="9"/>
      <c r="G3419" s="100"/>
      <c r="H3419" s="100"/>
      <c r="I3419" s="100"/>
      <c r="J3419" s="100"/>
      <c r="K3419" s="100"/>
    </row>
    <row r="3420" spans="1:11" ht="20.100000000000001" customHeight="1" x14ac:dyDescent="0.25">
      <c r="A3420" s="99" t="s">
        <v>2365</v>
      </c>
      <c r="B3420" s="99"/>
      <c r="C3420" s="99"/>
      <c r="D3420" s="99"/>
      <c r="E3420" s="99"/>
      <c r="F3420" s="99"/>
      <c r="G3420" s="99"/>
      <c r="H3420" s="99"/>
      <c r="I3420" s="99"/>
      <c r="J3420" s="99"/>
      <c r="K3420" s="99"/>
    </row>
    <row r="3421" spans="1:11" ht="15" customHeight="1" x14ac:dyDescent="0.25">
      <c r="A3421" s="93" t="s">
        <v>3916</v>
      </c>
      <c r="B3421" s="93"/>
      <c r="C3421" s="93"/>
      <c r="D3421" s="94" t="s">
        <v>3</v>
      </c>
      <c r="E3421" s="94"/>
      <c r="F3421" s="23" t="s">
        <v>4</v>
      </c>
      <c r="G3421" s="94" t="s">
        <v>3894</v>
      </c>
      <c r="H3421" s="94"/>
      <c r="I3421" s="94" t="s">
        <v>3895</v>
      </c>
      <c r="J3421" s="94"/>
      <c r="K3421" s="23" t="s">
        <v>3896</v>
      </c>
    </row>
    <row r="3422" spans="1:11" ht="29.1" customHeight="1" x14ac:dyDescent="0.25">
      <c r="A3422" s="24" t="s">
        <v>3957</v>
      </c>
      <c r="B3422" s="95" t="s">
        <v>3958</v>
      </c>
      <c r="C3422" s="95"/>
      <c r="D3422" s="96" t="s">
        <v>20</v>
      </c>
      <c r="E3422" s="96"/>
      <c r="F3422" s="24" t="s">
        <v>3936</v>
      </c>
      <c r="G3422" s="97">
        <v>2.8999999999999998E-3</v>
      </c>
      <c r="H3422" s="97"/>
      <c r="I3422" s="98">
        <v>75.540000000000006</v>
      </c>
      <c r="J3422" s="98"/>
      <c r="K3422" s="27">
        <f>TRUNC(TRUNC(G3422,8)*I3422,2)</f>
        <v>0.21</v>
      </c>
    </row>
    <row r="3423" spans="1:11" ht="29.1" customHeight="1" x14ac:dyDescent="0.25">
      <c r="A3423" s="24" t="s">
        <v>3959</v>
      </c>
      <c r="B3423" s="95" t="s">
        <v>3960</v>
      </c>
      <c r="C3423" s="95"/>
      <c r="D3423" s="96" t="s">
        <v>20</v>
      </c>
      <c r="E3423" s="96"/>
      <c r="F3423" s="24" t="s">
        <v>30</v>
      </c>
      <c r="G3423" s="97">
        <v>1.6999999999999999E-3</v>
      </c>
      <c r="H3423" s="97"/>
      <c r="I3423" s="98">
        <v>198.53</v>
      </c>
      <c r="J3423" s="98"/>
      <c r="K3423" s="27">
        <f>TRUNC(TRUNC(G3423,8)*I3423,2)</f>
        <v>0.33</v>
      </c>
    </row>
    <row r="3424" spans="1:11" ht="18" customHeight="1" x14ac:dyDescent="0.25">
      <c r="A3424" s="9"/>
      <c r="B3424" s="9"/>
      <c r="C3424" s="9"/>
      <c r="D3424" s="9"/>
      <c r="E3424" s="9"/>
      <c r="F3424" s="9"/>
      <c r="G3424" s="91" t="s">
        <v>3919</v>
      </c>
      <c r="H3424" s="91"/>
      <c r="I3424" s="91"/>
      <c r="J3424" s="91"/>
      <c r="K3424" s="28">
        <f>SUM(K3422:K3423)</f>
        <v>0.54</v>
      </c>
    </row>
    <row r="3425" spans="1:11" ht="15" customHeight="1" x14ac:dyDescent="0.25">
      <c r="A3425" s="93" t="s">
        <v>3907</v>
      </c>
      <c r="B3425" s="93"/>
      <c r="C3425" s="93"/>
      <c r="D3425" s="94" t="s">
        <v>3</v>
      </c>
      <c r="E3425" s="94"/>
      <c r="F3425" s="23" t="s">
        <v>4</v>
      </c>
      <c r="G3425" s="94" t="s">
        <v>3894</v>
      </c>
      <c r="H3425" s="94"/>
      <c r="I3425" s="94" t="s">
        <v>3895</v>
      </c>
      <c r="J3425" s="94"/>
      <c r="K3425" s="23" t="s">
        <v>3896</v>
      </c>
    </row>
    <row r="3426" spans="1:11" ht="15" customHeight="1" x14ac:dyDescent="0.25">
      <c r="A3426" s="24" t="s">
        <v>3961</v>
      </c>
      <c r="B3426" s="95" t="s">
        <v>3962</v>
      </c>
      <c r="C3426" s="95"/>
      <c r="D3426" s="96" t="s">
        <v>20</v>
      </c>
      <c r="E3426" s="96"/>
      <c r="F3426" s="24" t="s">
        <v>2056</v>
      </c>
      <c r="G3426" s="97">
        <v>4.5999999999999999E-3</v>
      </c>
      <c r="H3426" s="97"/>
      <c r="I3426" s="98">
        <v>29.5</v>
      </c>
      <c r="J3426" s="98"/>
      <c r="K3426" s="27">
        <f>TRUNC(TRUNC(G3426,8)*I3426,2)</f>
        <v>0.13</v>
      </c>
    </row>
    <row r="3427" spans="1:11" ht="18" customHeight="1" x14ac:dyDescent="0.25">
      <c r="A3427" s="9"/>
      <c r="B3427" s="9"/>
      <c r="C3427" s="9"/>
      <c r="D3427" s="9"/>
      <c r="E3427" s="9"/>
      <c r="F3427" s="9"/>
      <c r="G3427" s="91" t="s">
        <v>3912</v>
      </c>
      <c r="H3427" s="91"/>
      <c r="I3427" s="91"/>
      <c r="J3427" s="91"/>
      <c r="K3427" s="28">
        <f>SUM(K3426:K3426)</f>
        <v>0.13</v>
      </c>
    </row>
    <row r="3428" spans="1:11" ht="15" customHeight="1" x14ac:dyDescent="0.25">
      <c r="A3428" s="9"/>
      <c r="B3428" s="9"/>
      <c r="C3428" s="9"/>
      <c r="D3428" s="9"/>
      <c r="E3428" s="9"/>
      <c r="F3428" s="9"/>
      <c r="G3428" s="92" t="s">
        <v>3913</v>
      </c>
      <c r="H3428" s="92"/>
      <c r="I3428" s="92"/>
      <c r="J3428" s="92"/>
      <c r="K3428" s="29">
        <f>ROUND(SUM(K3424,K3427),2)</f>
        <v>0.67</v>
      </c>
    </row>
    <row r="3429" spans="1:11" ht="9.9499999999999993" customHeight="1" x14ac:dyDescent="0.25">
      <c r="A3429" s="9"/>
      <c r="B3429" s="9"/>
      <c r="C3429" s="9"/>
      <c r="D3429" s="9"/>
      <c r="E3429" s="9"/>
      <c r="F3429" s="9"/>
      <c r="G3429" s="100"/>
      <c r="H3429" s="100"/>
      <c r="I3429" s="100"/>
      <c r="J3429" s="100"/>
      <c r="K3429" s="100"/>
    </row>
    <row r="3430" spans="1:11" ht="20.100000000000001" customHeight="1" x14ac:dyDescent="0.25">
      <c r="A3430" s="99" t="s">
        <v>2366</v>
      </c>
      <c r="B3430" s="99"/>
      <c r="C3430" s="99"/>
      <c r="D3430" s="99"/>
      <c r="E3430" s="99"/>
      <c r="F3430" s="99"/>
      <c r="G3430" s="99"/>
      <c r="H3430" s="99"/>
      <c r="I3430" s="99"/>
      <c r="J3430" s="99"/>
      <c r="K3430" s="99"/>
    </row>
    <row r="3431" spans="1:11" ht="15" customHeight="1" x14ac:dyDescent="0.25">
      <c r="A3431" s="93" t="s">
        <v>3916</v>
      </c>
      <c r="B3431" s="93"/>
      <c r="C3431" s="93"/>
      <c r="D3431" s="94" t="s">
        <v>3</v>
      </c>
      <c r="E3431" s="94"/>
      <c r="F3431" s="23" t="s">
        <v>4</v>
      </c>
      <c r="G3431" s="94" t="s">
        <v>3894</v>
      </c>
      <c r="H3431" s="94"/>
      <c r="I3431" s="94" t="s">
        <v>3895</v>
      </c>
      <c r="J3431" s="94"/>
      <c r="K3431" s="23" t="s">
        <v>3896</v>
      </c>
    </row>
    <row r="3432" spans="1:11" ht="29.1" customHeight="1" x14ac:dyDescent="0.25">
      <c r="A3432" s="24" t="s">
        <v>3957</v>
      </c>
      <c r="B3432" s="95" t="s">
        <v>3958</v>
      </c>
      <c r="C3432" s="95"/>
      <c r="D3432" s="96" t="s">
        <v>20</v>
      </c>
      <c r="E3432" s="96"/>
      <c r="F3432" s="24" t="s">
        <v>3936</v>
      </c>
      <c r="G3432" s="97">
        <v>1.95E-2</v>
      </c>
      <c r="H3432" s="97"/>
      <c r="I3432" s="98">
        <v>75.540000000000006</v>
      </c>
      <c r="J3432" s="98"/>
      <c r="K3432" s="27">
        <f>TRUNC(TRUNC(G3432,8)*I3432,2)</f>
        <v>1.47</v>
      </c>
    </row>
    <row r="3433" spans="1:11" ht="29.1" customHeight="1" x14ac:dyDescent="0.25">
      <c r="A3433" s="24" t="s">
        <v>3959</v>
      </c>
      <c r="B3433" s="95" t="s">
        <v>3960</v>
      </c>
      <c r="C3433" s="95"/>
      <c r="D3433" s="96" t="s">
        <v>20</v>
      </c>
      <c r="E3433" s="96"/>
      <c r="F3433" s="24" t="s">
        <v>30</v>
      </c>
      <c r="G3433" s="97">
        <v>1.15E-2</v>
      </c>
      <c r="H3433" s="97"/>
      <c r="I3433" s="98">
        <v>198.53</v>
      </c>
      <c r="J3433" s="98"/>
      <c r="K3433" s="27">
        <f>TRUNC(TRUNC(G3433,8)*I3433,2)</f>
        <v>2.2799999999999998</v>
      </c>
    </row>
    <row r="3434" spans="1:11" ht="18" customHeight="1" x14ac:dyDescent="0.25">
      <c r="A3434" s="9"/>
      <c r="B3434" s="9"/>
      <c r="C3434" s="9"/>
      <c r="D3434" s="9"/>
      <c r="E3434" s="9"/>
      <c r="F3434" s="9"/>
      <c r="G3434" s="91" t="s">
        <v>3919</v>
      </c>
      <c r="H3434" s="91"/>
      <c r="I3434" s="91"/>
      <c r="J3434" s="91"/>
      <c r="K3434" s="28">
        <f>SUM(K3432:K3433)</f>
        <v>3.75</v>
      </c>
    </row>
    <row r="3435" spans="1:11" ht="15" customHeight="1" x14ac:dyDescent="0.25">
      <c r="A3435" s="93" t="s">
        <v>3907</v>
      </c>
      <c r="B3435" s="93"/>
      <c r="C3435" s="93"/>
      <c r="D3435" s="94" t="s">
        <v>3</v>
      </c>
      <c r="E3435" s="94"/>
      <c r="F3435" s="23" t="s">
        <v>4</v>
      </c>
      <c r="G3435" s="94" t="s">
        <v>3894</v>
      </c>
      <c r="H3435" s="94"/>
      <c r="I3435" s="94" t="s">
        <v>3895</v>
      </c>
      <c r="J3435" s="94"/>
      <c r="K3435" s="23" t="s">
        <v>3896</v>
      </c>
    </row>
    <row r="3436" spans="1:11" ht="15" customHeight="1" x14ac:dyDescent="0.25">
      <c r="A3436" s="24" t="s">
        <v>3910</v>
      </c>
      <c r="B3436" s="95" t="s">
        <v>3911</v>
      </c>
      <c r="C3436" s="95"/>
      <c r="D3436" s="96" t="s">
        <v>20</v>
      </c>
      <c r="E3436" s="96"/>
      <c r="F3436" s="24" t="s">
        <v>2056</v>
      </c>
      <c r="G3436" s="97">
        <v>3.1E-2</v>
      </c>
      <c r="H3436" s="97"/>
      <c r="I3436" s="98">
        <v>24.94</v>
      </c>
      <c r="J3436" s="98"/>
      <c r="K3436" s="27">
        <f>TRUNC(TRUNC(G3436,8)*I3436,2)</f>
        <v>0.77</v>
      </c>
    </row>
    <row r="3437" spans="1:11" ht="18" customHeight="1" x14ac:dyDescent="0.25">
      <c r="A3437" s="9"/>
      <c r="B3437" s="9"/>
      <c r="C3437" s="9"/>
      <c r="D3437" s="9"/>
      <c r="E3437" s="9"/>
      <c r="F3437" s="9"/>
      <c r="G3437" s="91" t="s">
        <v>3912</v>
      </c>
      <c r="H3437" s="91"/>
      <c r="I3437" s="91"/>
      <c r="J3437" s="91"/>
      <c r="K3437" s="28">
        <f>SUM(K3436:K3436)</f>
        <v>0.77</v>
      </c>
    </row>
    <row r="3438" spans="1:11" ht="15" customHeight="1" x14ac:dyDescent="0.25">
      <c r="A3438" s="9"/>
      <c r="B3438" s="9"/>
      <c r="C3438" s="9"/>
      <c r="D3438" s="9"/>
      <c r="E3438" s="9"/>
      <c r="F3438" s="9"/>
      <c r="G3438" s="92" t="s">
        <v>3913</v>
      </c>
      <c r="H3438" s="92"/>
      <c r="I3438" s="92"/>
      <c r="J3438" s="92"/>
      <c r="K3438" s="29">
        <f>ROUND(SUM(K3434,K3437),2)</f>
        <v>4.5199999999999996</v>
      </c>
    </row>
    <row r="3439" spans="1:11" ht="9.9499999999999993" customHeight="1" x14ac:dyDescent="0.25">
      <c r="A3439" s="9"/>
      <c r="B3439" s="9"/>
      <c r="C3439" s="9"/>
      <c r="D3439" s="9"/>
      <c r="E3439" s="9"/>
      <c r="F3439" s="9"/>
      <c r="G3439" s="100"/>
      <c r="H3439" s="100"/>
      <c r="I3439" s="100"/>
      <c r="J3439" s="100"/>
      <c r="K3439" s="100"/>
    </row>
    <row r="3440" spans="1:11" ht="20.100000000000001" customHeight="1" x14ac:dyDescent="0.25">
      <c r="A3440" s="99" t="s">
        <v>2367</v>
      </c>
      <c r="B3440" s="99"/>
      <c r="C3440" s="99"/>
      <c r="D3440" s="99"/>
      <c r="E3440" s="99"/>
      <c r="F3440" s="99"/>
      <c r="G3440" s="99"/>
      <c r="H3440" s="99"/>
      <c r="I3440" s="99"/>
      <c r="J3440" s="99"/>
      <c r="K3440" s="99"/>
    </row>
    <row r="3441" spans="1:11" ht="15" customHeight="1" x14ac:dyDescent="0.25">
      <c r="A3441" s="93" t="s">
        <v>3916</v>
      </c>
      <c r="B3441" s="93"/>
      <c r="C3441" s="93"/>
      <c r="D3441" s="94" t="s">
        <v>3</v>
      </c>
      <c r="E3441" s="94"/>
      <c r="F3441" s="23" t="s">
        <v>4</v>
      </c>
      <c r="G3441" s="94" t="s">
        <v>3894</v>
      </c>
      <c r="H3441" s="94"/>
      <c r="I3441" s="94" t="s">
        <v>3895</v>
      </c>
      <c r="J3441" s="94"/>
      <c r="K3441" s="23" t="s">
        <v>3896</v>
      </c>
    </row>
    <row r="3442" spans="1:11" ht="29.1" customHeight="1" x14ac:dyDescent="0.25">
      <c r="A3442" s="24" t="s">
        <v>3963</v>
      </c>
      <c r="B3442" s="95" t="s">
        <v>3964</v>
      </c>
      <c r="C3442" s="95"/>
      <c r="D3442" s="96" t="s">
        <v>20</v>
      </c>
      <c r="E3442" s="96"/>
      <c r="F3442" s="24" t="s">
        <v>3936</v>
      </c>
      <c r="G3442" s="97">
        <v>0.86950000000000005</v>
      </c>
      <c r="H3442" s="97"/>
      <c r="I3442" s="98">
        <v>8.9</v>
      </c>
      <c r="J3442" s="98"/>
      <c r="K3442" s="27">
        <f>TRUNC(TRUNC(G3442,8)*I3442,2)</f>
        <v>7.73</v>
      </c>
    </row>
    <row r="3443" spans="1:11" ht="29.1" customHeight="1" x14ac:dyDescent="0.25">
      <c r="A3443" s="24" t="s">
        <v>3965</v>
      </c>
      <c r="B3443" s="95" t="s">
        <v>3966</v>
      </c>
      <c r="C3443" s="95"/>
      <c r="D3443" s="96" t="s">
        <v>20</v>
      </c>
      <c r="E3443" s="96"/>
      <c r="F3443" s="24" t="s">
        <v>30</v>
      </c>
      <c r="G3443" s="97">
        <v>1.137</v>
      </c>
      <c r="H3443" s="97"/>
      <c r="I3443" s="98">
        <v>32.76</v>
      </c>
      <c r="J3443" s="98"/>
      <c r="K3443" s="27">
        <f>TRUNC(TRUNC(G3443,8)*I3443,2)</f>
        <v>37.24</v>
      </c>
    </row>
    <row r="3444" spans="1:11" ht="21" customHeight="1" x14ac:dyDescent="0.25">
      <c r="A3444" s="24" t="s">
        <v>3967</v>
      </c>
      <c r="B3444" s="95" t="s">
        <v>3968</v>
      </c>
      <c r="C3444" s="95"/>
      <c r="D3444" s="96" t="s">
        <v>20</v>
      </c>
      <c r="E3444" s="96"/>
      <c r="F3444" s="24" t="s">
        <v>3936</v>
      </c>
      <c r="G3444" s="97">
        <v>0.86950000000000005</v>
      </c>
      <c r="H3444" s="97"/>
      <c r="I3444" s="98">
        <v>27.59</v>
      </c>
      <c r="J3444" s="98"/>
      <c r="K3444" s="27">
        <f>TRUNC(TRUNC(G3444,8)*I3444,2)</f>
        <v>23.98</v>
      </c>
    </row>
    <row r="3445" spans="1:11" ht="21" customHeight="1" x14ac:dyDescent="0.25">
      <c r="A3445" s="24" t="s">
        <v>3969</v>
      </c>
      <c r="B3445" s="95" t="s">
        <v>3970</v>
      </c>
      <c r="C3445" s="95"/>
      <c r="D3445" s="96" t="s">
        <v>20</v>
      </c>
      <c r="E3445" s="96"/>
      <c r="F3445" s="24" t="s">
        <v>30</v>
      </c>
      <c r="G3445" s="97">
        <v>1.137</v>
      </c>
      <c r="H3445" s="97"/>
      <c r="I3445" s="98">
        <v>28.09</v>
      </c>
      <c r="J3445" s="98"/>
      <c r="K3445" s="27">
        <f>TRUNC(TRUNC(G3445,8)*I3445,2)</f>
        <v>31.93</v>
      </c>
    </row>
    <row r="3446" spans="1:11" ht="18" customHeight="1" x14ac:dyDescent="0.25">
      <c r="A3446" s="9"/>
      <c r="B3446" s="9"/>
      <c r="C3446" s="9"/>
      <c r="D3446" s="9"/>
      <c r="E3446" s="9"/>
      <c r="F3446" s="9"/>
      <c r="G3446" s="91" t="s">
        <v>3919</v>
      </c>
      <c r="H3446" s="91"/>
      <c r="I3446" s="91"/>
      <c r="J3446" s="91"/>
      <c r="K3446" s="28">
        <f>SUM(K3442:K3445)</f>
        <v>100.88</v>
      </c>
    </row>
    <row r="3447" spans="1:11" ht="15" customHeight="1" x14ac:dyDescent="0.25">
      <c r="A3447" s="93" t="s">
        <v>3907</v>
      </c>
      <c r="B3447" s="93"/>
      <c r="C3447" s="93"/>
      <c r="D3447" s="94" t="s">
        <v>3</v>
      </c>
      <c r="E3447" s="94"/>
      <c r="F3447" s="23" t="s">
        <v>4</v>
      </c>
      <c r="G3447" s="94" t="s">
        <v>3894</v>
      </c>
      <c r="H3447" s="94"/>
      <c r="I3447" s="94" t="s">
        <v>3895</v>
      </c>
      <c r="J3447" s="94"/>
      <c r="K3447" s="23" t="s">
        <v>3896</v>
      </c>
    </row>
    <row r="3448" spans="1:11" ht="15" customHeight="1" x14ac:dyDescent="0.25">
      <c r="A3448" s="24" t="s">
        <v>3971</v>
      </c>
      <c r="B3448" s="95" t="s">
        <v>3972</v>
      </c>
      <c r="C3448" s="95"/>
      <c r="D3448" s="96" t="s">
        <v>20</v>
      </c>
      <c r="E3448" s="96"/>
      <c r="F3448" s="24" t="s">
        <v>2056</v>
      </c>
      <c r="G3448" s="97">
        <v>7.22E-2</v>
      </c>
      <c r="H3448" s="97"/>
      <c r="I3448" s="98">
        <v>32.69</v>
      </c>
      <c r="J3448" s="98"/>
      <c r="K3448" s="27">
        <f>TRUNC(TRUNC(G3448,8)*I3448,2)</f>
        <v>2.36</v>
      </c>
    </row>
    <row r="3449" spans="1:11" ht="15" customHeight="1" x14ac:dyDescent="0.25">
      <c r="A3449" s="24" t="s">
        <v>3910</v>
      </c>
      <c r="B3449" s="95" t="s">
        <v>3911</v>
      </c>
      <c r="C3449" s="95"/>
      <c r="D3449" s="96" t="s">
        <v>20</v>
      </c>
      <c r="E3449" s="96"/>
      <c r="F3449" s="24" t="s">
        <v>2056</v>
      </c>
      <c r="G3449" s="97">
        <v>0.44790000000000002</v>
      </c>
      <c r="H3449" s="97"/>
      <c r="I3449" s="98">
        <v>24.94</v>
      </c>
      <c r="J3449" s="98"/>
      <c r="K3449" s="27">
        <f>TRUNC(TRUNC(G3449,8)*I3449,2)</f>
        <v>11.17</v>
      </c>
    </row>
    <row r="3450" spans="1:11" ht="18" customHeight="1" x14ac:dyDescent="0.25">
      <c r="A3450" s="9"/>
      <c r="B3450" s="9"/>
      <c r="C3450" s="9"/>
      <c r="D3450" s="9"/>
      <c r="E3450" s="9"/>
      <c r="F3450" s="9"/>
      <c r="G3450" s="91" t="s">
        <v>3912</v>
      </c>
      <c r="H3450" s="91"/>
      <c r="I3450" s="91"/>
      <c r="J3450" s="91"/>
      <c r="K3450" s="28">
        <f>SUM(K3448:K3449)</f>
        <v>13.53</v>
      </c>
    </row>
    <row r="3451" spans="1:11" ht="15" customHeight="1" x14ac:dyDescent="0.25">
      <c r="A3451" s="9"/>
      <c r="B3451" s="9"/>
      <c r="C3451" s="9"/>
      <c r="D3451" s="9"/>
      <c r="E3451" s="9"/>
      <c r="F3451" s="9"/>
      <c r="G3451" s="92" t="s">
        <v>3913</v>
      </c>
      <c r="H3451" s="92"/>
      <c r="I3451" s="92"/>
      <c r="J3451" s="92"/>
      <c r="K3451" s="29">
        <f>ROUND(SUM(K3446,K3450),2)</f>
        <v>114.41</v>
      </c>
    </row>
    <row r="3452" spans="1:11" ht="9.9499999999999993" customHeight="1" x14ac:dyDescent="0.25">
      <c r="A3452" s="9"/>
      <c r="B3452" s="9"/>
      <c r="C3452" s="9"/>
      <c r="D3452" s="9"/>
      <c r="E3452" s="9"/>
      <c r="F3452" s="9"/>
      <c r="G3452" s="100"/>
      <c r="H3452" s="100"/>
      <c r="I3452" s="100"/>
      <c r="J3452" s="100"/>
      <c r="K3452" s="100"/>
    </row>
    <row r="3453" spans="1:11" ht="20.100000000000001" customHeight="1" x14ac:dyDescent="0.25">
      <c r="A3453" s="99" t="s">
        <v>2368</v>
      </c>
      <c r="B3453" s="99"/>
      <c r="C3453" s="99"/>
      <c r="D3453" s="99"/>
      <c r="E3453" s="99"/>
      <c r="F3453" s="99"/>
      <c r="G3453" s="99"/>
      <c r="H3453" s="99"/>
      <c r="I3453" s="99"/>
      <c r="J3453" s="99"/>
      <c r="K3453" s="99"/>
    </row>
    <row r="3454" spans="1:11" ht="15" customHeight="1" x14ac:dyDescent="0.25">
      <c r="A3454" s="93" t="s">
        <v>3916</v>
      </c>
      <c r="B3454" s="93"/>
      <c r="C3454" s="93"/>
      <c r="D3454" s="94" t="s">
        <v>3</v>
      </c>
      <c r="E3454" s="94"/>
      <c r="F3454" s="23" t="s">
        <v>4</v>
      </c>
      <c r="G3454" s="94" t="s">
        <v>3894</v>
      </c>
      <c r="H3454" s="94"/>
      <c r="I3454" s="94" t="s">
        <v>3895</v>
      </c>
      <c r="J3454" s="94"/>
      <c r="K3454" s="23" t="s">
        <v>3896</v>
      </c>
    </row>
    <row r="3455" spans="1:11" ht="38.1" customHeight="1" x14ac:dyDescent="0.25">
      <c r="A3455" s="24" t="s">
        <v>3973</v>
      </c>
      <c r="B3455" s="95" t="s">
        <v>3974</v>
      </c>
      <c r="C3455" s="95"/>
      <c r="D3455" s="96" t="s">
        <v>20</v>
      </c>
      <c r="E3455" s="96"/>
      <c r="F3455" s="24" t="s">
        <v>3936</v>
      </c>
      <c r="G3455" s="97">
        <v>6.3E-3</v>
      </c>
      <c r="H3455" s="97"/>
      <c r="I3455" s="98">
        <v>94.61</v>
      </c>
      <c r="J3455" s="98"/>
      <c r="K3455" s="27">
        <f>TRUNC(TRUNC(G3455,8)*I3455,2)</f>
        <v>0.59</v>
      </c>
    </row>
    <row r="3456" spans="1:11" ht="38.1" customHeight="1" x14ac:dyDescent="0.25">
      <c r="A3456" s="24" t="s">
        <v>3975</v>
      </c>
      <c r="B3456" s="95" t="s">
        <v>3976</v>
      </c>
      <c r="C3456" s="95"/>
      <c r="D3456" s="96" t="s">
        <v>20</v>
      </c>
      <c r="E3456" s="96"/>
      <c r="F3456" s="24" t="s">
        <v>30</v>
      </c>
      <c r="G3456" s="97">
        <v>1.0200000000000001E-2</v>
      </c>
      <c r="H3456" s="97"/>
      <c r="I3456" s="98">
        <v>370.94</v>
      </c>
      <c r="J3456" s="98"/>
      <c r="K3456" s="27">
        <f>TRUNC(TRUNC(G3456,8)*I3456,2)</f>
        <v>3.78</v>
      </c>
    </row>
    <row r="3457" spans="1:11" ht="29.1" customHeight="1" x14ac:dyDescent="0.25">
      <c r="A3457" s="24" t="s">
        <v>3977</v>
      </c>
      <c r="B3457" s="95" t="s">
        <v>3978</v>
      </c>
      <c r="C3457" s="95"/>
      <c r="D3457" s="96" t="s">
        <v>20</v>
      </c>
      <c r="E3457" s="96"/>
      <c r="F3457" s="24" t="s">
        <v>3936</v>
      </c>
      <c r="G3457" s="97">
        <v>4.8999999999999998E-3</v>
      </c>
      <c r="H3457" s="97"/>
      <c r="I3457" s="98">
        <v>74.180000000000007</v>
      </c>
      <c r="J3457" s="98"/>
      <c r="K3457" s="27">
        <f>TRUNC(TRUNC(G3457,8)*I3457,2)</f>
        <v>0.36</v>
      </c>
    </row>
    <row r="3458" spans="1:11" ht="29.1" customHeight="1" x14ac:dyDescent="0.25">
      <c r="A3458" s="24" t="s">
        <v>3979</v>
      </c>
      <c r="B3458" s="95" t="s">
        <v>3980</v>
      </c>
      <c r="C3458" s="95"/>
      <c r="D3458" s="96" t="s">
        <v>20</v>
      </c>
      <c r="E3458" s="96"/>
      <c r="F3458" s="24" t="s">
        <v>30</v>
      </c>
      <c r="G3458" s="97">
        <v>5.5999999999999999E-3</v>
      </c>
      <c r="H3458" s="97"/>
      <c r="I3458" s="98">
        <v>166.79</v>
      </c>
      <c r="J3458" s="98"/>
      <c r="K3458" s="27">
        <f>TRUNC(TRUNC(G3458,8)*I3458,2)</f>
        <v>0.93</v>
      </c>
    </row>
    <row r="3459" spans="1:11" ht="18" customHeight="1" x14ac:dyDescent="0.25">
      <c r="A3459" s="9"/>
      <c r="B3459" s="9"/>
      <c r="C3459" s="9"/>
      <c r="D3459" s="9"/>
      <c r="E3459" s="9"/>
      <c r="F3459" s="9"/>
      <c r="G3459" s="91" t="s">
        <v>3919</v>
      </c>
      <c r="H3459" s="91"/>
      <c r="I3459" s="91"/>
      <c r="J3459" s="91"/>
      <c r="K3459" s="28">
        <f>SUM(K3455:K3458)</f>
        <v>5.66</v>
      </c>
    </row>
    <row r="3460" spans="1:11" ht="15" customHeight="1" x14ac:dyDescent="0.25">
      <c r="A3460" s="9"/>
      <c r="B3460" s="9"/>
      <c r="C3460" s="9"/>
      <c r="D3460" s="9"/>
      <c r="E3460" s="9"/>
      <c r="F3460" s="9"/>
      <c r="G3460" s="92" t="s">
        <v>3913</v>
      </c>
      <c r="H3460" s="92"/>
      <c r="I3460" s="92"/>
      <c r="J3460" s="92"/>
      <c r="K3460" s="29">
        <f>ROUND(SUM(K3459),2)</f>
        <v>5.66</v>
      </c>
    </row>
    <row r="3461" spans="1:11" ht="9.9499999999999993" customHeight="1" x14ac:dyDescent="0.25">
      <c r="A3461" s="9"/>
      <c r="B3461" s="9"/>
      <c r="C3461" s="9"/>
      <c r="D3461" s="9"/>
      <c r="E3461" s="9"/>
      <c r="F3461" s="9"/>
      <c r="G3461" s="100"/>
      <c r="H3461" s="100"/>
      <c r="I3461" s="100"/>
      <c r="J3461" s="100"/>
      <c r="K3461" s="100"/>
    </row>
    <row r="3462" spans="1:11" ht="20.100000000000001" customHeight="1" x14ac:dyDescent="0.25">
      <c r="A3462" s="99" t="s">
        <v>2369</v>
      </c>
      <c r="B3462" s="99"/>
      <c r="C3462" s="99"/>
      <c r="D3462" s="99"/>
      <c r="E3462" s="99"/>
      <c r="F3462" s="99"/>
      <c r="G3462" s="99"/>
      <c r="H3462" s="99"/>
      <c r="I3462" s="99"/>
      <c r="J3462" s="99"/>
      <c r="K3462" s="99"/>
    </row>
    <row r="3463" spans="1:11" ht="15" customHeight="1" x14ac:dyDescent="0.25">
      <c r="A3463" s="93" t="s">
        <v>3916</v>
      </c>
      <c r="B3463" s="93"/>
      <c r="C3463" s="93"/>
      <c r="D3463" s="94" t="s">
        <v>3</v>
      </c>
      <c r="E3463" s="94"/>
      <c r="F3463" s="23" t="s">
        <v>4</v>
      </c>
      <c r="G3463" s="94" t="s">
        <v>3894</v>
      </c>
      <c r="H3463" s="94"/>
      <c r="I3463" s="94" t="s">
        <v>3895</v>
      </c>
      <c r="J3463" s="94"/>
      <c r="K3463" s="23" t="s">
        <v>3896</v>
      </c>
    </row>
    <row r="3464" spans="1:11" ht="38.1" customHeight="1" x14ac:dyDescent="0.25">
      <c r="A3464" s="24" t="s">
        <v>3973</v>
      </c>
      <c r="B3464" s="95" t="s">
        <v>3974</v>
      </c>
      <c r="C3464" s="95"/>
      <c r="D3464" s="96" t="s">
        <v>20</v>
      </c>
      <c r="E3464" s="96"/>
      <c r="F3464" s="24" t="s">
        <v>3936</v>
      </c>
      <c r="G3464" s="97">
        <v>1.2999999999999999E-3</v>
      </c>
      <c r="H3464" s="97"/>
      <c r="I3464" s="98">
        <v>94.61</v>
      </c>
      <c r="J3464" s="98"/>
      <c r="K3464" s="27">
        <f>TRUNC(TRUNC(G3464,8)*I3464,2)</f>
        <v>0.12</v>
      </c>
    </row>
    <row r="3465" spans="1:11" ht="38.1" customHeight="1" x14ac:dyDescent="0.25">
      <c r="A3465" s="24" t="s">
        <v>3975</v>
      </c>
      <c r="B3465" s="95" t="s">
        <v>3976</v>
      </c>
      <c r="C3465" s="95"/>
      <c r="D3465" s="96" t="s">
        <v>20</v>
      </c>
      <c r="E3465" s="96"/>
      <c r="F3465" s="24" t="s">
        <v>30</v>
      </c>
      <c r="G3465" s="97">
        <v>3.0999999999999999E-3</v>
      </c>
      <c r="H3465" s="97"/>
      <c r="I3465" s="98">
        <v>370.94</v>
      </c>
      <c r="J3465" s="98"/>
      <c r="K3465" s="27">
        <f>TRUNC(TRUNC(G3465,8)*I3465,2)</f>
        <v>1.1399999999999999</v>
      </c>
    </row>
    <row r="3466" spans="1:11" ht="18" customHeight="1" x14ac:dyDescent="0.25">
      <c r="A3466" s="9"/>
      <c r="B3466" s="9"/>
      <c r="C3466" s="9"/>
      <c r="D3466" s="9"/>
      <c r="E3466" s="9"/>
      <c r="F3466" s="9"/>
      <c r="G3466" s="91" t="s">
        <v>3919</v>
      </c>
      <c r="H3466" s="91"/>
      <c r="I3466" s="91"/>
      <c r="J3466" s="91"/>
      <c r="K3466" s="28">
        <f>SUM(K3464:K3465)</f>
        <v>1.2599999999999998</v>
      </c>
    </row>
    <row r="3467" spans="1:11" ht="15" customHeight="1" x14ac:dyDescent="0.25">
      <c r="A3467" s="9"/>
      <c r="B3467" s="9"/>
      <c r="C3467" s="9"/>
      <c r="D3467" s="9"/>
      <c r="E3467" s="9"/>
      <c r="F3467" s="9"/>
      <c r="G3467" s="92" t="s">
        <v>3913</v>
      </c>
      <c r="H3467" s="92"/>
      <c r="I3467" s="92"/>
      <c r="J3467" s="92"/>
      <c r="K3467" s="29">
        <f>ROUND(SUM(K3466),2)</f>
        <v>1.26</v>
      </c>
    </row>
    <row r="3468" spans="1:11" ht="9.9499999999999993" customHeight="1" x14ac:dyDescent="0.25">
      <c r="A3468" s="9"/>
      <c r="B3468" s="9"/>
      <c r="C3468" s="9"/>
      <c r="D3468" s="9"/>
      <c r="E3468" s="9"/>
      <c r="F3468" s="9"/>
      <c r="G3468" s="100"/>
      <c r="H3468" s="100"/>
      <c r="I3468" s="100"/>
      <c r="J3468" s="100"/>
      <c r="K3468" s="100"/>
    </row>
    <row r="3469" spans="1:11" ht="20.100000000000001" customHeight="1" x14ac:dyDescent="0.25">
      <c r="A3469" s="99" t="s">
        <v>2370</v>
      </c>
      <c r="B3469" s="99"/>
      <c r="C3469" s="99"/>
      <c r="D3469" s="99"/>
      <c r="E3469" s="99"/>
      <c r="F3469" s="99"/>
      <c r="G3469" s="99"/>
      <c r="H3469" s="99"/>
      <c r="I3469" s="99"/>
      <c r="J3469" s="99"/>
      <c r="K3469" s="99"/>
    </row>
    <row r="3470" spans="1:11" ht="15" customHeight="1" x14ac:dyDescent="0.25">
      <c r="A3470" s="93" t="s">
        <v>3916</v>
      </c>
      <c r="B3470" s="93"/>
      <c r="C3470" s="93"/>
      <c r="D3470" s="94" t="s">
        <v>3</v>
      </c>
      <c r="E3470" s="94"/>
      <c r="F3470" s="23" t="s">
        <v>4</v>
      </c>
      <c r="G3470" s="94" t="s">
        <v>3894</v>
      </c>
      <c r="H3470" s="94"/>
      <c r="I3470" s="94" t="s">
        <v>3895</v>
      </c>
      <c r="J3470" s="94"/>
      <c r="K3470" s="23" t="s">
        <v>3896</v>
      </c>
    </row>
    <row r="3471" spans="1:11" ht="38.1" customHeight="1" x14ac:dyDescent="0.25">
      <c r="A3471" s="24" t="s">
        <v>3973</v>
      </c>
      <c r="B3471" s="95" t="s">
        <v>3974</v>
      </c>
      <c r="C3471" s="95"/>
      <c r="D3471" s="96" t="s">
        <v>20</v>
      </c>
      <c r="E3471" s="96"/>
      <c r="F3471" s="24" t="s">
        <v>3936</v>
      </c>
      <c r="G3471" s="97">
        <v>5.0000000000000001E-4</v>
      </c>
      <c r="H3471" s="97"/>
      <c r="I3471" s="98">
        <v>94.61</v>
      </c>
      <c r="J3471" s="98"/>
      <c r="K3471" s="27">
        <f>TRUNC(TRUNC(G3471,8)*I3471,2)</f>
        <v>0.04</v>
      </c>
    </row>
    <row r="3472" spans="1:11" ht="38.1" customHeight="1" x14ac:dyDescent="0.25">
      <c r="A3472" s="24" t="s">
        <v>3975</v>
      </c>
      <c r="B3472" s="95" t="s">
        <v>3976</v>
      </c>
      <c r="C3472" s="95"/>
      <c r="D3472" s="96" t="s">
        <v>20</v>
      </c>
      <c r="E3472" s="96"/>
      <c r="F3472" s="24" t="s">
        <v>30</v>
      </c>
      <c r="G3472" s="97">
        <v>1.1999999999999999E-3</v>
      </c>
      <c r="H3472" s="97"/>
      <c r="I3472" s="98">
        <v>370.94</v>
      </c>
      <c r="J3472" s="98"/>
      <c r="K3472" s="27">
        <f>TRUNC(TRUNC(G3472,8)*I3472,2)</f>
        <v>0.44</v>
      </c>
    </row>
    <row r="3473" spans="1:11" ht="18" customHeight="1" x14ac:dyDescent="0.25">
      <c r="A3473" s="9"/>
      <c r="B3473" s="9"/>
      <c r="C3473" s="9"/>
      <c r="D3473" s="9"/>
      <c r="E3473" s="9"/>
      <c r="F3473" s="9"/>
      <c r="G3473" s="91" t="s">
        <v>3919</v>
      </c>
      <c r="H3473" s="91"/>
      <c r="I3473" s="91"/>
      <c r="J3473" s="91"/>
      <c r="K3473" s="28">
        <f>SUM(K3471:K3472)</f>
        <v>0.48</v>
      </c>
    </row>
    <row r="3474" spans="1:11" ht="15" customHeight="1" x14ac:dyDescent="0.25">
      <c r="A3474" s="9"/>
      <c r="B3474" s="9"/>
      <c r="C3474" s="9"/>
      <c r="D3474" s="9"/>
      <c r="E3474" s="9"/>
      <c r="F3474" s="9"/>
      <c r="G3474" s="92" t="s">
        <v>3913</v>
      </c>
      <c r="H3474" s="92"/>
      <c r="I3474" s="92"/>
      <c r="J3474" s="92"/>
      <c r="K3474" s="29">
        <f>ROUND(SUM(K3473),2)</f>
        <v>0.48</v>
      </c>
    </row>
    <row r="3475" spans="1:11" ht="9.9499999999999993" customHeight="1" x14ac:dyDescent="0.25">
      <c r="A3475" s="9"/>
      <c r="B3475" s="9"/>
      <c r="C3475" s="9"/>
      <c r="D3475" s="9"/>
      <c r="E3475" s="9"/>
      <c r="F3475" s="9"/>
      <c r="G3475" s="100"/>
      <c r="H3475" s="100"/>
      <c r="I3475" s="100"/>
      <c r="J3475" s="100"/>
      <c r="K3475" s="100"/>
    </row>
    <row r="3476" spans="1:11" ht="20.100000000000001" customHeight="1" x14ac:dyDescent="0.25">
      <c r="A3476" s="99" t="s">
        <v>2371</v>
      </c>
      <c r="B3476" s="99"/>
      <c r="C3476" s="99"/>
      <c r="D3476" s="99"/>
      <c r="E3476" s="99"/>
      <c r="F3476" s="99"/>
      <c r="G3476" s="99"/>
      <c r="H3476" s="99"/>
      <c r="I3476" s="99"/>
      <c r="J3476" s="99"/>
      <c r="K3476" s="99"/>
    </row>
    <row r="3477" spans="1:11" ht="15" customHeight="1" x14ac:dyDescent="0.25">
      <c r="A3477" s="93" t="s">
        <v>3981</v>
      </c>
      <c r="B3477" s="93"/>
      <c r="C3477" s="93"/>
      <c r="D3477" s="94" t="s">
        <v>3</v>
      </c>
      <c r="E3477" s="94"/>
      <c r="F3477" s="23" t="s">
        <v>4</v>
      </c>
      <c r="G3477" s="94" t="s">
        <v>3894</v>
      </c>
      <c r="H3477" s="94"/>
      <c r="I3477" s="94" t="s">
        <v>3895</v>
      </c>
      <c r="J3477" s="94"/>
      <c r="K3477" s="23" t="s">
        <v>3896</v>
      </c>
    </row>
    <row r="3478" spans="1:11" ht="21" customHeight="1" x14ac:dyDescent="0.25">
      <c r="A3478" s="24" t="s">
        <v>70</v>
      </c>
      <c r="B3478" s="95" t="s">
        <v>3982</v>
      </c>
      <c r="C3478" s="95"/>
      <c r="D3478" s="96" t="s">
        <v>25</v>
      </c>
      <c r="E3478" s="96"/>
      <c r="F3478" s="24" t="s">
        <v>61</v>
      </c>
      <c r="G3478" s="97">
        <v>1</v>
      </c>
      <c r="H3478" s="97"/>
      <c r="I3478" s="98">
        <v>28.42</v>
      </c>
      <c r="J3478" s="98"/>
      <c r="K3478" s="27">
        <f>ROUND(ROUND(G3478,8)*I3478,2)</f>
        <v>28.42</v>
      </c>
    </row>
    <row r="3479" spans="1:11" ht="15" customHeight="1" x14ac:dyDescent="0.25">
      <c r="A3479" s="9"/>
      <c r="B3479" s="9"/>
      <c r="C3479" s="9"/>
      <c r="D3479" s="9"/>
      <c r="E3479" s="9"/>
      <c r="F3479" s="9"/>
      <c r="G3479" s="91" t="s">
        <v>3983</v>
      </c>
      <c r="H3479" s="91"/>
      <c r="I3479" s="91"/>
      <c r="J3479" s="91"/>
      <c r="K3479" s="28">
        <f>SUM(K3478:K3478)</f>
        <v>28.42</v>
      </c>
    </row>
    <row r="3480" spans="1:11" ht="15" customHeight="1" x14ac:dyDescent="0.25">
      <c r="A3480" s="9"/>
      <c r="B3480" s="9"/>
      <c r="C3480" s="9"/>
      <c r="D3480" s="9"/>
      <c r="E3480" s="9"/>
      <c r="F3480" s="9"/>
      <c r="G3480" s="92" t="s">
        <v>3913</v>
      </c>
      <c r="H3480" s="92"/>
      <c r="I3480" s="92"/>
      <c r="J3480" s="92"/>
      <c r="K3480" s="29">
        <f>ROUND(SUM(K3479),2)</f>
        <v>28.42</v>
      </c>
    </row>
    <row r="3481" spans="1:11" ht="9.9499999999999993" customHeight="1" x14ac:dyDescent="0.25">
      <c r="A3481" s="9"/>
      <c r="B3481" s="9"/>
      <c r="C3481" s="9"/>
      <c r="D3481" s="9"/>
      <c r="E3481" s="9"/>
      <c r="F3481" s="9"/>
      <c r="G3481" s="100"/>
      <c r="H3481" s="100"/>
      <c r="I3481" s="100"/>
      <c r="J3481" s="100"/>
      <c r="K3481" s="100"/>
    </row>
    <row r="3482" spans="1:11" ht="20.100000000000001" customHeight="1" x14ac:dyDescent="0.25">
      <c r="A3482" s="99" t="s">
        <v>2372</v>
      </c>
      <c r="B3482" s="99"/>
      <c r="C3482" s="99"/>
      <c r="D3482" s="99"/>
      <c r="E3482" s="99"/>
      <c r="F3482" s="99"/>
      <c r="G3482" s="99"/>
      <c r="H3482" s="99"/>
      <c r="I3482" s="99"/>
      <c r="J3482" s="99"/>
      <c r="K3482" s="99"/>
    </row>
    <row r="3483" spans="1:11" ht="15" customHeight="1" x14ac:dyDescent="0.25">
      <c r="A3483" s="93" t="s">
        <v>3916</v>
      </c>
      <c r="B3483" s="93"/>
      <c r="C3483" s="93"/>
      <c r="D3483" s="94" t="s">
        <v>3</v>
      </c>
      <c r="E3483" s="94"/>
      <c r="F3483" s="23" t="s">
        <v>4</v>
      </c>
      <c r="G3483" s="94" t="s">
        <v>3894</v>
      </c>
      <c r="H3483" s="94"/>
      <c r="I3483" s="94" t="s">
        <v>3895</v>
      </c>
      <c r="J3483" s="94"/>
      <c r="K3483" s="23" t="s">
        <v>3896</v>
      </c>
    </row>
    <row r="3484" spans="1:11" ht="38.1" customHeight="1" x14ac:dyDescent="0.25">
      <c r="A3484" s="24" t="s">
        <v>3973</v>
      </c>
      <c r="B3484" s="95" t="s">
        <v>3974</v>
      </c>
      <c r="C3484" s="95"/>
      <c r="D3484" s="96" t="s">
        <v>20</v>
      </c>
      <c r="E3484" s="96"/>
      <c r="F3484" s="24" t="s">
        <v>3936</v>
      </c>
      <c r="G3484" s="97">
        <v>1.2999999999999999E-3</v>
      </c>
      <c r="H3484" s="97"/>
      <c r="I3484" s="98">
        <v>94.61</v>
      </c>
      <c r="J3484" s="98"/>
      <c r="K3484" s="27">
        <f>TRUNC(TRUNC(G3484,8)*I3484,2)</f>
        <v>0.12</v>
      </c>
    </row>
    <row r="3485" spans="1:11" ht="38.1" customHeight="1" x14ac:dyDescent="0.25">
      <c r="A3485" s="24" t="s">
        <v>3975</v>
      </c>
      <c r="B3485" s="95" t="s">
        <v>3976</v>
      </c>
      <c r="C3485" s="95"/>
      <c r="D3485" s="96" t="s">
        <v>20</v>
      </c>
      <c r="E3485" s="96"/>
      <c r="F3485" s="24" t="s">
        <v>30</v>
      </c>
      <c r="G3485" s="97">
        <v>3.0999999999999999E-3</v>
      </c>
      <c r="H3485" s="97"/>
      <c r="I3485" s="98">
        <v>370.94</v>
      </c>
      <c r="J3485" s="98"/>
      <c r="K3485" s="27">
        <f>TRUNC(TRUNC(G3485,8)*I3485,2)</f>
        <v>1.1399999999999999</v>
      </c>
    </row>
    <row r="3486" spans="1:11" ht="18" customHeight="1" x14ac:dyDescent="0.25">
      <c r="A3486" s="9"/>
      <c r="B3486" s="9"/>
      <c r="C3486" s="9"/>
      <c r="D3486" s="9"/>
      <c r="E3486" s="9"/>
      <c r="F3486" s="9"/>
      <c r="G3486" s="91" t="s">
        <v>3919</v>
      </c>
      <c r="H3486" s="91"/>
      <c r="I3486" s="91"/>
      <c r="J3486" s="91"/>
      <c r="K3486" s="28">
        <f>SUM(K3484:K3485)</f>
        <v>1.2599999999999998</v>
      </c>
    </row>
    <row r="3487" spans="1:11" ht="15" customHeight="1" x14ac:dyDescent="0.25">
      <c r="A3487" s="9"/>
      <c r="B3487" s="9"/>
      <c r="C3487" s="9"/>
      <c r="D3487" s="9"/>
      <c r="E3487" s="9"/>
      <c r="F3487" s="9"/>
      <c r="G3487" s="92" t="s">
        <v>3913</v>
      </c>
      <c r="H3487" s="92"/>
      <c r="I3487" s="92"/>
      <c r="J3487" s="92"/>
      <c r="K3487" s="29">
        <f>ROUND(SUM(K3486),2)</f>
        <v>1.26</v>
      </c>
    </row>
    <row r="3488" spans="1:11" ht="9.9499999999999993" customHeight="1" x14ac:dyDescent="0.25">
      <c r="A3488" s="9"/>
      <c r="B3488" s="9"/>
      <c r="C3488" s="9"/>
      <c r="D3488" s="9"/>
      <c r="E3488" s="9"/>
      <c r="F3488" s="9"/>
      <c r="G3488" s="100"/>
      <c r="H3488" s="100"/>
      <c r="I3488" s="100"/>
      <c r="J3488" s="100"/>
      <c r="K3488" s="100"/>
    </row>
    <row r="3489" spans="1:11" ht="20.100000000000001" customHeight="1" x14ac:dyDescent="0.25">
      <c r="A3489" s="99" t="s">
        <v>2373</v>
      </c>
      <c r="B3489" s="99"/>
      <c r="C3489" s="99"/>
      <c r="D3489" s="99"/>
      <c r="E3489" s="99"/>
      <c r="F3489" s="99"/>
      <c r="G3489" s="99"/>
      <c r="H3489" s="99"/>
      <c r="I3489" s="99"/>
      <c r="J3489" s="99"/>
      <c r="K3489" s="99"/>
    </row>
    <row r="3490" spans="1:11" ht="12.95" customHeight="1" x14ac:dyDescent="0.25">
      <c r="A3490" s="107" t="s">
        <v>3984</v>
      </c>
      <c r="B3490" s="107"/>
      <c r="C3490" s="107"/>
      <c r="D3490" s="108" t="s">
        <v>3985</v>
      </c>
      <c r="E3490" s="87" t="s">
        <v>3986</v>
      </c>
      <c r="F3490" s="87"/>
      <c r="G3490" s="87" t="s">
        <v>3987</v>
      </c>
      <c r="H3490" s="87"/>
      <c r="I3490" s="87"/>
      <c r="J3490" s="87"/>
      <c r="K3490" s="87" t="s">
        <v>3988</v>
      </c>
    </row>
    <row r="3491" spans="1:11" ht="12" customHeight="1" x14ac:dyDescent="0.25">
      <c r="A3491" s="107"/>
      <c r="B3491" s="107"/>
      <c r="C3491" s="107"/>
      <c r="D3491" s="108"/>
      <c r="E3491" s="23" t="s">
        <v>3989</v>
      </c>
      <c r="F3491" s="23" t="s">
        <v>3990</v>
      </c>
      <c r="G3491" s="94" t="s">
        <v>3989</v>
      </c>
      <c r="H3491" s="94"/>
      <c r="I3491" s="94" t="s">
        <v>3990</v>
      </c>
      <c r="J3491" s="94"/>
      <c r="K3491" s="87"/>
    </row>
    <row r="3492" spans="1:11" ht="15" customHeight="1" x14ac:dyDescent="0.25">
      <c r="A3492" s="6" t="s">
        <v>3991</v>
      </c>
      <c r="B3492" s="104" t="s">
        <v>3992</v>
      </c>
      <c r="C3492" s="104"/>
      <c r="D3492" s="31">
        <v>1</v>
      </c>
      <c r="E3492" s="32">
        <v>0.34</v>
      </c>
      <c r="F3492" s="32">
        <v>0.66</v>
      </c>
      <c r="G3492" s="105">
        <v>355.46550000000002</v>
      </c>
      <c r="H3492" s="105"/>
      <c r="I3492" s="105">
        <v>95.872399999999999</v>
      </c>
      <c r="J3492" s="105"/>
      <c r="K3492" s="33">
        <f>ROUND(D3492*(ROUND(E3492*G3492,4)+ROUND(F3492*I3492,4)),4)</f>
        <v>184.13409999999999</v>
      </c>
    </row>
    <row r="3493" spans="1:11" ht="15" customHeight="1" x14ac:dyDescent="0.25">
      <c r="A3493" s="6" t="s">
        <v>3993</v>
      </c>
      <c r="B3493" s="104" t="s">
        <v>3994</v>
      </c>
      <c r="C3493" s="104"/>
      <c r="D3493" s="31">
        <v>1</v>
      </c>
      <c r="E3493" s="32">
        <v>1</v>
      </c>
      <c r="F3493" s="32">
        <v>0</v>
      </c>
      <c r="G3493" s="105">
        <v>365.3972</v>
      </c>
      <c r="H3493" s="105"/>
      <c r="I3493" s="105">
        <v>147.8879</v>
      </c>
      <c r="J3493" s="105"/>
      <c r="K3493" s="33">
        <f>ROUND(D3493*(ROUND(E3493*G3493,4)+ROUND(F3493*I3493,4)),4)</f>
        <v>365.3972</v>
      </c>
    </row>
    <row r="3494" spans="1:11" ht="15" customHeight="1" x14ac:dyDescent="0.25">
      <c r="A3494" s="6" t="s">
        <v>3995</v>
      </c>
      <c r="B3494" s="104" t="s">
        <v>3996</v>
      </c>
      <c r="C3494" s="104"/>
      <c r="D3494" s="31">
        <v>1</v>
      </c>
      <c r="E3494" s="32">
        <v>0.97</v>
      </c>
      <c r="F3494" s="32">
        <v>0.03</v>
      </c>
      <c r="G3494" s="105">
        <v>324.64210000000003</v>
      </c>
      <c r="H3494" s="105"/>
      <c r="I3494" s="105">
        <v>159.20740000000001</v>
      </c>
      <c r="J3494" s="105"/>
      <c r="K3494" s="33">
        <f>ROUND(D3494*(ROUND(E3494*G3494,4)+ROUND(F3494*I3494,4)),4)</f>
        <v>319.67899999999997</v>
      </c>
    </row>
    <row r="3495" spans="1:11" ht="15.95" customHeight="1" x14ac:dyDescent="0.25">
      <c r="A3495" s="6" t="s">
        <v>3997</v>
      </c>
      <c r="B3495" s="104" t="s">
        <v>3998</v>
      </c>
      <c r="C3495" s="104"/>
      <c r="D3495" s="31">
        <v>1</v>
      </c>
      <c r="E3495" s="32">
        <v>0.79</v>
      </c>
      <c r="F3495" s="32">
        <v>0.21</v>
      </c>
      <c r="G3495" s="105">
        <v>284.72230000000002</v>
      </c>
      <c r="H3495" s="105"/>
      <c r="I3495" s="105">
        <v>125.70480000000001</v>
      </c>
      <c r="J3495" s="105"/>
      <c r="K3495" s="33">
        <f>ROUND(D3495*(ROUND(E3495*G3495,4)+ROUND(F3495*I3495,4)),4)</f>
        <v>251.32859999999999</v>
      </c>
    </row>
    <row r="3496" spans="1:11" ht="15" customHeight="1" x14ac:dyDescent="0.25">
      <c r="A3496" s="1"/>
      <c r="B3496" s="1"/>
      <c r="C3496" s="1"/>
      <c r="D3496" s="1"/>
      <c r="E3496" s="1"/>
      <c r="F3496" s="1"/>
      <c r="G3496" s="85" t="s">
        <v>3999</v>
      </c>
      <c r="H3496" s="85"/>
      <c r="I3496" s="85"/>
      <c r="J3496" s="85"/>
      <c r="K3496" s="34">
        <f>SUM(K3491:K3495)</f>
        <v>1120.5389</v>
      </c>
    </row>
    <row r="3497" spans="1:11" ht="20.100000000000001" customHeight="1" x14ac:dyDescent="0.25">
      <c r="A3497" s="106" t="s">
        <v>4000</v>
      </c>
      <c r="B3497" s="106"/>
      <c r="C3497" s="106"/>
      <c r="D3497" s="106"/>
      <c r="E3497" s="106"/>
      <c r="F3497" s="2" t="s">
        <v>4</v>
      </c>
      <c r="G3497" s="87" t="s">
        <v>4001</v>
      </c>
      <c r="H3497" s="87"/>
      <c r="I3497" s="87" t="s">
        <v>4002</v>
      </c>
      <c r="J3497" s="87"/>
      <c r="K3497" s="2" t="s">
        <v>3988</v>
      </c>
    </row>
    <row r="3498" spans="1:11" ht="15" customHeight="1" x14ac:dyDescent="0.25">
      <c r="A3498" s="6" t="s">
        <v>4003</v>
      </c>
      <c r="B3498" s="101" t="s">
        <v>4004</v>
      </c>
      <c r="C3498" s="101"/>
      <c r="D3498" s="101"/>
      <c r="E3498" s="101"/>
      <c r="F3498" s="6" t="s">
        <v>3940</v>
      </c>
      <c r="G3498" s="114">
        <v>1</v>
      </c>
      <c r="H3498" s="114"/>
      <c r="I3498" s="115">
        <v>22.527200000000001</v>
      </c>
      <c r="J3498" s="115"/>
      <c r="K3498" s="35">
        <f>ROUND(ROUND(G3498,5)*I3498,4)</f>
        <v>22.527200000000001</v>
      </c>
    </row>
    <row r="3499" spans="1:11" ht="15" customHeight="1" x14ac:dyDescent="0.25">
      <c r="A3499" s="1"/>
      <c r="B3499" s="1"/>
      <c r="C3499" s="1"/>
      <c r="D3499" s="1"/>
      <c r="E3499" s="1"/>
      <c r="F3499" s="1"/>
      <c r="G3499" s="85" t="s">
        <v>4005</v>
      </c>
      <c r="H3499" s="85"/>
      <c r="I3499" s="85"/>
      <c r="J3499" s="85"/>
      <c r="K3499" s="36">
        <f>SUM(K3498:K3498)</f>
        <v>22.527200000000001</v>
      </c>
    </row>
    <row r="3500" spans="1:11" ht="15" customHeight="1" x14ac:dyDescent="0.25">
      <c r="A3500" s="9"/>
      <c r="B3500" s="9"/>
      <c r="C3500" s="9"/>
      <c r="D3500" s="9"/>
      <c r="E3500" s="9"/>
      <c r="F3500" s="9"/>
      <c r="G3500" s="92" t="s">
        <v>4006</v>
      </c>
      <c r="H3500" s="92"/>
      <c r="I3500" s="92"/>
      <c r="J3500" s="92"/>
      <c r="K3500" s="33">
        <f>SUM(K3496,K3499)</f>
        <v>1143.0661</v>
      </c>
    </row>
    <row r="3501" spans="1:11" ht="15" customHeight="1" x14ac:dyDescent="0.25">
      <c r="A3501" s="9"/>
      <c r="B3501" s="9"/>
      <c r="C3501" s="9"/>
      <c r="D3501" s="9"/>
      <c r="E3501" s="9"/>
      <c r="F3501" s="9"/>
      <c r="G3501" s="92" t="s">
        <v>4007</v>
      </c>
      <c r="H3501" s="92"/>
      <c r="I3501" s="92"/>
      <c r="J3501" s="92"/>
      <c r="K3501" s="37">
        <v>113.18</v>
      </c>
    </row>
    <row r="3502" spans="1:11" ht="15" customHeight="1" x14ac:dyDescent="0.25">
      <c r="A3502" s="9"/>
      <c r="B3502" s="9"/>
      <c r="C3502" s="9"/>
      <c r="D3502" s="9"/>
      <c r="E3502" s="9"/>
      <c r="F3502" s="9"/>
      <c r="G3502" s="92" t="s">
        <v>4008</v>
      </c>
      <c r="H3502" s="92"/>
      <c r="I3502" s="92"/>
      <c r="J3502" s="92"/>
      <c r="K3502" s="33">
        <f>ROUND(K3500/K3501,4)</f>
        <v>10.099500000000001</v>
      </c>
    </row>
    <row r="3503" spans="1:11" ht="15" customHeight="1" x14ac:dyDescent="0.25">
      <c r="A3503" s="9"/>
      <c r="B3503" s="9"/>
      <c r="C3503" s="9"/>
      <c r="D3503" s="9"/>
      <c r="E3503" s="9"/>
      <c r="F3503" s="9"/>
      <c r="G3503" s="92" t="s">
        <v>4009</v>
      </c>
      <c r="H3503" s="92"/>
      <c r="I3503" s="92"/>
      <c r="J3503" s="92"/>
      <c r="K3503" s="33">
        <f>ROUND(K3502*0.00746,4)</f>
        <v>7.5300000000000006E-2</v>
      </c>
    </row>
    <row r="3504" spans="1:11" ht="20.100000000000001" customHeight="1" x14ac:dyDescent="0.25">
      <c r="A3504" s="106" t="s">
        <v>4010</v>
      </c>
      <c r="B3504" s="106"/>
      <c r="C3504" s="106"/>
      <c r="D3504" s="106"/>
      <c r="E3504" s="106"/>
      <c r="F3504" s="2" t="s">
        <v>4</v>
      </c>
      <c r="G3504" s="87" t="s">
        <v>4001</v>
      </c>
      <c r="H3504" s="87"/>
      <c r="I3504" s="87" t="s">
        <v>3895</v>
      </c>
      <c r="J3504" s="87"/>
      <c r="K3504" s="2" t="s">
        <v>4011</v>
      </c>
    </row>
    <row r="3505" spans="1:11" ht="15" customHeight="1" x14ac:dyDescent="0.25">
      <c r="A3505" s="6" t="s">
        <v>4012</v>
      </c>
      <c r="B3505" s="104" t="s">
        <v>4013</v>
      </c>
      <c r="C3505" s="104"/>
      <c r="D3505" s="104"/>
      <c r="E3505" s="104"/>
      <c r="F3505" s="6" t="s">
        <v>77</v>
      </c>
      <c r="G3505" s="113">
        <v>1</v>
      </c>
      <c r="H3505" s="113"/>
      <c r="I3505" s="105">
        <v>195.03</v>
      </c>
      <c r="J3505" s="105"/>
      <c r="K3505" s="33">
        <f>ROUND(ROUND(G3505,5)*I3505,4)</f>
        <v>195.03</v>
      </c>
    </row>
    <row r="3506" spans="1:11" ht="15" customHeight="1" x14ac:dyDescent="0.25">
      <c r="A3506" s="1"/>
      <c r="B3506" s="1"/>
      <c r="C3506" s="1"/>
      <c r="D3506" s="1"/>
      <c r="E3506" s="1"/>
      <c r="F3506" s="1"/>
      <c r="G3506" s="85" t="s">
        <v>4014</v>
      </c>
      <c r="H3506" s="85"/>
      <c r="I3506" s="85"/>
      <c r="J3506" s="85"/>
      <c r="K3506" s="34">
        <f>SUM(K3505:K3505)</f>
        <v>195.03</v>
      </c>
    </row>
    <row r="3507" spans="1:11" ht="15" customHeight="1" x14ac:dyDescent="0.25">
      <c r="A3507" s="106" t="s">
        <v>4015</v>
      </c>
      <c r="B3507" s="106"/>
      <c r="C3507" s="106"/>
      <c r="D3507" s="23" t="s">
        <v>4016</v>
      </c>
      <c r="E3507" s="94" t="s">
        <v>4017</v>
      </c>
      <c r="F3507" s="94"/>
      <c r="G3507" s="94" t="s">
        <v>4001</v>
      </c>
      <c r="H3507" s="94"/>
      <c r="I3507" s="94" t="s">
        <v>3895</v>
      </c>
      <c r="J3507" s="94"/>
      <c r="K3507" s="23" t="s">
        <v>4011</v>
      </c>
    </row>
    <row r="3508" spans="1:11" ht="20.100000000000001" customHeight="1" x14ac:dyDescent="0.25">
      <c r="A3508" s="38" t="s">
        <v>4012</v>
      </c>
      <c r="B3508" s="109" t="s">
        <v>4018</v>
      </c>
      <c r="C3508" s="109"/>
      <c r="D3508" s="38" t="s">
        <v>4019</v>
      </c>
      <c r="E3508" s="110" t="s">
        <v>4020</v>
      </c>
      <c r="F3508" s="110"/>
      <c r="G3508" s="111">
        <v>2.2000000000000002</v>
      </c>
      <c r="H3508" s="111"/>
      <c r="I3508" s="112">
        <v>3.47</v>
      </c>
      <c r="J3508" s="112"/>
      <c r="K3508" s="41">
        <f>ROUND(ROUND(G3508,5)*I3508,4)</f>
        <v>7.6340000000000003</v>
      </c>
    </row>
    <row r="3509" spans="1:11" ht="15" customHeight="1" x14ac:dyDescent="0.25">
      <c r="A3509" s="1"/>
      <c r="B3509" s="1"/>
      <c r="C3509" s="1"/>
      <c r="D3509" s="1"/>
      <c r="E3509" s="1"/>
      <c r="F3509" s="1"/>
      <c r="G3509" s="85" t="s">
        <v>4021</v>
      </c>
      <c r="H3509" s="85"/>
      <c r="I3509" s="85"/>
      <c r="J3509" s="85"/>
      <c r="K3509" s="33">
        <f>SUM(K3508:K3508)</f>
        <v>7.6340000000000003</v>
      </c>
    </row>
    <row r="3510" spans="1:11" ht="12.95" customHeight="1" x14ac:dyDescent="0.25">
      <c r="A3510" s="106" t="s">
        <v>4022</v>
      </c>
      <c r="B3510" s="106"/>
      <c r="C3510" s="94" t="s">
        <v>4023</v>
      </c>
      <c r="D3510" s="94" t="s">
        <v>5</v>
      </c>
      <c r="E3510" s="94" t="s">
        <v>4024</v>
      </c>
      <c r="F3510" s="94"/>
      <c r="G3510" s="94" t="s">
        <v>4025</v>
      </c>
      <c r="H3510" s="94"/>
      <c r="I3510" s="94" t="s">
        <v>2086</v>
      </c>
      <c r="J3510" s="94"/>
      <c r="K3510" s="94" t="s">
        <v>4011</v>
      </c>
    </row>
    <row r="3511" spans="1:11" ht="12" customHeight="1" x14ac:dyDescent="0.25">
      <c r="A3511" s="106"/>
      <c r="B3511" s="106"/>
      <c r="C3511" s="94"/>
      <c r="D3511" s="94"/>
      <c r="E3511" s="23" t="s">
        <v>2092</v>
      </c>
      <c r="F3511" s="23" t="s">
        <v>4026</v>
      </c>
      <c r="G3511" s="23" t="s">
        <v>2092</v>
      </c>
      <c r="H3511" s="23" t="s">
        <v>4026</v>
      </c>
      <c r="I3511" s="23" t="s">
        <v>2092</v>
      </c>
      <c r="J3511" s="23" t="s">
        <v>4026</v>
      </c>
      <c r="K3511" s="94"/>
    </row>
    <row r="3512" spans="1:11" ht="27.95" customHeight="1" x14ac:dyDescent="0.25">
      <c r="A3512" s="38" t="s">
        <v>4012</v>
      </c>
      <c r="B3512" s="39" t="s">
        <v>4018</v>
      </c>
      <c r="C3512" s="38" t="s">
        <v>4027</v>
      </c>
      <c r="D3512" s="40">
        <v>2.2000000000000002</v>
      </c>
      <c r="E3512" s="42">
        <v>0</v>
      </c>
      <c r="F3512" s="43">
        <v>1.25</v>
      </c>
      <c r="G3512" s="42">
        <v>0</v>
      </c>
      <c r="H3512" s="43">
        <v>1</v>
      </c>
      <c r="I3512" s="42">
        <v>0</v>
      </c>
      <c r="J3512" s="43">
        <v>0.82</v>
      </c>
      <c r="K3512" s="41">
        <f>ROUND(D3512*(ROUND(E3512*F3512,4)+ROUND(G3512*H3512,4)+ROUND(I3512*J3512,4)),4)</f>
        <v>0</v>
      </c>
    </row>
    <row r="3513" spans="1:11" ht="15" customHeight="1" x14ac:dyDescent="0.25">
      <c r="A3513" s="1"/>
      <c r="B3513" s="1"/>
      <c r="C3513" s="1"/>
      <c r="D3513" s="1"/>
      <c r="E3513" s="1"/>
      <c r="F3513" s="1"/>
      <c r="G3513" s="85" t="s">
        <v>4028</v>
      </c>
      <c r="H3513" s="85"/>
      <c r="I3513" s="85"/>
      <c r="J3513" s="85"/>
      <c r="K3513" s="33">
        <f>SUM(K3511:K3512)</f>
        <v>0</v>
      </c>
    </row>
    <row r="3514" spans="1:11" ht="15" customHeight="1" x14ac:dyDescent="0.25">
      <c r="A3514" s="9"/>
      <c r="B3514" s="9"/>
      <c r="C3514" s="9"/>
      <c r="D3514" s="9"/>
      <c r="E3514" s="9"/>
      <c r="F3514" s="9"/>
      <c r="G3514" s="92" t="s">
        <v>4029</v>
      </c>
      <c r="H3514" s="92"/>
      <c r="I3514" s="92"/>
      <c r="J3514" s="92"/>
      <c r="K3514" s="33">
        <f>SUM(K3502,K3503,K3506,K3509,K3513)</f>
        <v>212.83879999999999</v>
      </c>
    </row>
    <row r="3515" spans="1:11" ht="15" customHeight="1" x14ac:dyDescent="0.25">
      <c r="A3515" s="9"/>
      <c r="B3515" s="9"/>
      <c r="C3515" s="9"/>
      <c r="D3515" s="9"/>
      <c r="E3515" s="9"/>
      <c r="F3515" s="9"/>
      <c r="G3515" s="92" t="s">
        <v>3913</v>
      </c>
      <c r="H3515" s="92"/>
      <c r="I3515" s="92"/>
      <c r="J3515" s="92"/>
      <c r="K3515" s="29">
        <f>ROUND(SUM(K3514),2)</f>
        <v>212.84</v>
      </c>
    </row>
    <row r="3516" spans="1:11" ht="9.9499999999999993" customHeight="1" x14ac:dyDescent="0.25">
      <c r="A3516" s="9"/>
      <c r="B3516" s="9"/>
      <c r="C3516" s="9"/>
      <c r="D3516" s="9"/>
      <c r="E3516" s="9"/>
      <c r="F3516" s="9"/>
      <c r="G3516" s="100"/>
      <c r="H3516" s="100"/>
      <c r="I3516" s="100"/>
      <c r="J3516" s="100"/>
      <c r="K3516" s="100"/>
    </row>
    <row r="3517" spans="1:11" ht="20.100000000000001" customHeight="1" x14ac:dyDescent="0.25">
      <c r="A3517" s="99" t="s">
        <v>2374</v>
      </c>
      <c r="B3517" s="99"/>
      <c r="C3517" s="99"/>
      <c r="D3517" s="99"/>
      <c r="E3517" s="99"/>
      <c r="F3517" s="99"/>
      <c r="G3517" s="99"/>
      <c r="H3517" s="99"/>
      <c r="I3517" s="99"/>
      <c r="J3517" s="99"/>
      <c r="K3517" s="99"/>
    </row>
    <row r="3518" spans="1:11" ht="15" customHeight="1" x14ac:dyDescent="0.25">
      <c r="A3518" s="93" t="s">
        <v>3916</v>
      </c>
      <c r="B3518" s="93"/>
      <c r="C3518" s="93"/>
      <c r="D3518" s="94" t="s">
        <v>3</v>
      </c>
      <c r="E3518" s="94"/>
      <c r="F3518" s="23" t="s">
        <v>4</v>
      </c>
      <c r="G3518" s="94" t="s">
        <v>3894</v>
      </c>
      <c r="H3518" s="94"/>
      <c r="I3518" s="94" t="s">
        <v>3895</v>
      </c>
      <c r="J3518" s="94"/>
      <c r="K3518" s="23" t="s">
        <v>3896</v>
      </c>
    </row>
    <row r="3519" spans="1:11" ht="45.95" customHeight="1" x14ac:dyDescent="0.25">
      <c r="A3519" s="24" t="s">
        <v>3934</v>
      </c>
      <c r="B3519" s="95" t="s">
        <v>3935</v>
      </c>
      <c r="C3519" s="95"/>
      <c r="D3519" s="96" t="s">
        <v>20</v>
      </c>
      <c r="E3519" s="96"/>
      <c r="F3519" s="24" t="s">
        <v>3936</v>
      </c>
      <c r="G3519" s="97">
        <v>2.5891999999999998E-3</v>
      </c>
      <c r="H3519" s="97"/>
      <c r="I3519" s="98">
        <v>76.52</v>
      </c>
      <c r="J3519" s="98"/>
      <c r="K3519" s="27">
        <f t="shared" ref="K3519:K3524" si="26">TRUNC(TRUNC(G3519,8)*I3519,2)</f>
        <v>0.19</v>
      </c>
    </row>
    <row r="3520" spans="1:11" ht="45.95" customHeight="1" x14ac:dyDescent="0.25">
      <c r="A3520" s="24" t="s">
        <v>28</v>
      </c>
      <c r="B3520" s="95" t="s">
        <v>29</v>
      </c>
      <c r="C3520" s="95"/>
      <c r="D3520" s="96" t="s">
        <v>20</v>
      </c>
      <c r="E3520" s="96"/>
      <c r="F3520" s="24" t="s">
        <v>30</v>
      </c>
      <c r="G3520" s="97">
        <v>1.0702000000000001E-3</v>
      </c>
      <c r="H3520" s="97"/>
      <c r="I3520" s="98">
        <v>322.67</v>
      </c>
      <c r="J3520" s="98"/>
      <c r="K3520" s="27">
        <f t="shared" si="26"/>
        <v>0.34</v>
      </c>
    </row>
    <row r="3521" spans="1:11" ht="29.1" customHeight="1" x14ac:dyDescent="0.25">
      <c r="A3521" s="24" t="s">
        <v>4030</v>
      </c>
      <c r="B3521" s="95" t="s">
        <v>4031</v>
      </c>
      <c r="C3521" s="95"/>
      <c r="D3521" s="96" t="s">
        <v>20</v>
      </c>
      <c r="E3521" s="96"/>
      <c r="F3521" s="24" t="s">
        <v>3936</v>
      </c>
      <c r="G3521" s="97">
        <v>3.3568999999999999E-3</v>
      </c>
      <c r="H3521" s="97"/>
      <c r="I3521" s="98">
        <v>105.44</v>
      </c>
      <c r="J3521" s="98"/>
      <c r="K3521" s="27">
        <f t="shared" si="26"/>
        <v>0.35</v>
      </c>
    </row>
    <row r="3522" spans="1:11" ht="29.1" customHeight="1" x14ac:dyDescent="0.25">
      <c r="A3522" s="24" t="s">
        <v>4032</v>
      </c>
      <c r="B3522" s="95" t="s">
        <v>4033</v>
      </c>
      <c r="C3522" s="95"/>
      <c r="D3522" s="96" t="s">
        <v>20</v>
      </c>
      <c r="E3522" s="96"/>
      <c r="F3522" s="24" t="s">
        <v>30</v>
      </c>
      <c r="G3522" s="97">
        <v>3.0249999999999998E-4</v>
      </c>
      <c r="H3522" s="97"/>
      <c r="I3522" s="98">
        <v>265.02</v>
      </c>
      <c r="J3522" s="98"/>
      <c r="K3522" s="27">
        <f t="shared" si="26"/>
        <v>0.08</v>
      </c>
    </row>
    <row r="3523" spans="1:11" ht="38.1" customHeight="1" x14ac:dyDescent="0.25">
      <c r="A3523" s="24" t="s">
        <v>4034</v>
      </c>
      <c r="B3523" s="95" t="s">
        <v>4035</v>
      </c>
      <c r="C3523" s="95"/>
      <c r="D3523" s="96" t="s">
        <v>20</v>
      </c>
      <c r="E3523" s="96"/>
      <c r="F3523" s="24" t="s">
        <v>3936</v>
      </c>
      <c r="G3523" s="97">
        <v>2.9082999999999999E-3</v>
      </c>
      <c r="H3523" s="97"/>
      <c r="I3523" s="98">
        <v>94.54</v>
      </c>
      <c r="J3523" s="98"/>
      <c r="K3523" s="27">
        <f t="shared" si="26"/>
        <v>0.27</v>
      </c>
    </row>
    <row r="3524" spans="1:11" ht="38.1" customHeight="1" x14ac:dyDescent="0.25">
      <c r="A3524" s="24" t="s">
        <v>4036</v>
      </c>
      <c r="B3524" s="95" t="s">
        <v>4037</v>
      </c>
      <c r="C3524" s="95"/>
      <c r="D3524" s="96" t="s">
        <v>20</v>
      </c>
      <c r="E3524" s="96"/>
      <c r="F3524" s="24" t="s">
        <v>30</v>
      </c>
      <c r="G3524" s="97">
        <v>7.5109999999999999E-4</v>
      </c>
      <c r="H3524" s="97"/>
      <c r="I3524" s="98">
        <v>225.43</v>
      </c>
      <c r="J3524" s="98"/>
      <c r="K3524" s="27">
        <f t="shared" si="26"/>
        <v>0.16</v>
      </c>
    </row>
    <row r="3525" spans="1:11" ht="18" customHeight="1" x14ac:dyDescent="0.25">
      <c r="A3525" s="9"/>
      <c r="B3525" s="9"/>
      <c r="C3525" s="9"/>
      <c r="D3525" s="9"/>
      <c r="E3525" s="9"/>
      <c r="F3525" s="9"/>
      <c r="G3525" s="91" t="s">
        <v>3919</v>
      </c>
      <c r="H3525" s="91"/>
      <c r="I3525" s="91"/>
      <c r="J3525" s="91"/>
      <c r="K3525" s="28">
        <f>SUM(K3519:K3524)</f>
        <v>1.39</v>
      </c>
    </row>
    <row r="3526" spans="1:11" ht="15" customHeight="1" x14ac:dyDescent="0.25">
      <c r="A3526" s="93" t="s">
        <v>3907</v>
      </c>
      <c r="B3526" s="93"/>
      <c r="C3526" s="93"/>
      <c r="D3526" s="94" t="s">
        <v>3</v>
      </c>
      <c r="E3526" s="94"/>
      <c r="F3526" s="23" t="s">
        <v>4</v>
      </c>
      <c r="G3526" s="94" t="s">
        <v>3894</v>
      </c>
      <c r="H3526" s="94"/>
      <c r="I3526" s="94" t="s">
        <v>3895</v>
      </c>
      <c r="J3526" s="94"/>
      <c r="K3526" s="23" t="s">
        <v>3896</v>
      </c>
    </row>
    <row r="3527" spans="1:11" ht="15" customHeight="1" x14ac:dyDescent="0.25">
      <c r="A3527" s="24" t="s">
        <v>3910</v>
      </c>
      <c r="B3527" s="95" t="s">
        <v>3911</v>
      </c>
      <c r="C3527" s="95"/>
      <c r="D3527" s="96" t="s">
        <v>20</v>
      </c>
      <c r="E3527" s="96"/>
      <c r="F3527" s="24" t="s">
        <v>2056</v>
      </c>
      <c r="G3527" s="97">
        <v>3.6592999999999999E-3</v>
      </c>
      <c r="H3527" s="97"/>
      <c r="I3527" s="98">
        <v>24.94</v>
      </c>
      <c r="J3527" s="98"/>
      <c r="K3527" s="27">
        <f>TRUNC(TRUNC(G3527,8)*I3527,2)</f>
        <v>0.09</v>
      </c>
    </row>
    <row r="3528" spans="1:11" ht="18" customHeight="1" x14ac:dyDescent="0.25">
      <c r="A3528" s="9"/>
      <c r="B3528" s="9"/>
      <c r="C3528" s="9"/>
      <c r="D3528" s="9"/>
      <c r="E3528" s="9"/>
      <c r="F3528" s="9"/>
      <c r="G3528" s="91" t="s">
        <v>3912</v>
      </c>
      <c r="H3528" s="91"/>
      <c r="I3528" s="91"/>
      <c r="J3528" s="91"/>
      <c r="K3528" s="28">
        <f>SUM(K3527:K3527)</f>
        <v>0.09</v>
      </c>
    </row>
    <row r="3529" spans="1:11" ht="15" customHeight="1" x14ac:dyDescent="0.25">
      <c r="A3529" s="9"/>
      <c r="B3529" s="9"/>
      <c r="C3529" s="9"/>
      <c r="D3529" s="9"/>
      <c r="E3529" s="9"/>
      <c r="F3529" s="9"/>
      <c r="G3529" s="92" t="s">
        <v>3913</v>
      </c>
      <c r="H3529" s="92"/>
      <c r="I3529" s="92"/>
      <c r="J3529" s="92"/>
      <c r="K3529" s="29">
        <f>ROUND(SUM(K3525,K3528),2)</f>
        <v>1.48</v>
      </c>
    </row>
    <row r="3530" spans="1:11" ht="9.9499999999999993" customHeight="1" x14ac:dyDescent="0.25">
      <c r="A3530" s="9"/>
      <c r="B3530" s="9"/>
      <c r="C3530" s="9"/>
      <c r="D3530" s="9"/>
      <c r="E3530" s="9"/>
      <c r="F3530" s="9"/>
      <c r="G3530" s="100"/>
      <c r="H3530" s="100"/>
      <c r="I3530" s="100"/>
      <c r="J3530" s="100"/>
      <c r="K3530" s="100"/>
    </row>
    <row r="3531" spans="1:11" ht="20.100000000000001" customHeight="1" x14ac:dyDescent="0.25">
      <c r="A3531" s="99" t="s">
        <v>2375</v>
      </c>
      <c r="B3531" s="99"/>
      <c r="C3531" s="99"/>
      <c r="D3531" s="99"/>
      <c r="E3531" s="99"/>
      <c r="F3531" s="99"/>
      <c r="G3531" s="99"/>
      <c r="H3531" s="99"/>
      <c r="I3531" s="99"/>
      <c r="J3531" s="99"/>
      <c r="K3531" s="99"/>
    </row>
    <row r="3532" spans="1:11" ht="15" customHeight="1" x14ac:dyDescent="0.25">
      <c r="A3532" s="93" t="s">
        <v>3893</v>
      </c>
      <c r="B3532" s="93"/>
      <c r="C3532" s="93"/>
      <c r="D3532" s="94" t="s">
        <v>3</v>
      </c>
      <c r="E3532" s="94"/>
      <c r="F3532" s="23" t="s">
        <v>4</v>
      </c>
      <c r="G3532" s="94" t="s">
        <v>3894</v>
      </c>
      <c r="H3532" s="94"/>
      <c r="I3532" s="94" t="s">
        <v>3895</v>
      </c>
      <c r="J3532" s="94"/>
      <c r="K3532" s="23" t="s">
        <v>3896</v>
      </c>
    </row>
    <row r="3533" spans="1:11" ht="21" customHeight="1" x14ac:dyDescent="0.25">
      <c r="A3533" s="24" t="s">
        <v>4038</v>
      </c>
      <c r="B3533" s="95" t="s">
        <v>4039</v>
      </c>
      <c r="C3533" s="95"/>
      <c r="D3533" s="96" t="s">
        <v>20</v>
      </c>
      <c r="E3533" s="96"/>
      <c r="F3533" s="24" t="s">
        <v>34</v>
      </c>
      <c r="G3533" s="97">
        <v>6.6E-3</v>
      </c>
      <c r="H3533" s="97"/>
      <c r="I3533" s="98">
        <v>210.23</v>
      </c>
      <c r="J3533" s="98"/>
      <c r="K3533" s="27">
        <f>TRUNC(TRUNC(G3533,8)*I3533,2)</f>
        <v>1.38</v>
      </c>
    </row>
    <row r="3534" spans="1:11" ht="21" customHeight="1" x14ac:dyDescent="0.25">
      <c r="A3534" s="24" t="s">
        <v>4040</v>
      </c>
      <c r="B3534" s="95" t="s">
        <v>4041</v>
      </c>
      <c r="C3534" s="95"/>
      <c r="D3534" s="96" t="s">
        <v>20</v>
      </c>
      <c r="E3534" s="96"/>
      <c r="F3534" s="24" t="s">
        <v>84</v>
      </c>
      <c r="G3534" s="97">
        <v>1.0049999999999999</v>
      </c>
      <c r="H3534" s="97"/>
      <c r="I3534" s="98">
        <v>32.369999999999997</v>
      </c>
      <c r="J3534" s="98"/>
      <c r="K3534" s="27">
        <f>TRUNC(TRUNC(G3534,8)*I3534,2)</f>
        <v>32.53</v>
      </c>
    </row>
    <row r="3535" spans="1:11" ht="15" customHeight="1" x14ac:dyDescent="0.25">
      <c r="A3535" s="9"/>
      <c r="B3535" s="9"/>
      <c r="C3535" s="9"/>
      <c r="D3535" s="9"/>
      <c r="E3535" s="9"/>
      <c r="F3535" s="9"/>
      <c r="G3535" s="91" t="s">
        <v>3906</v>
      </c>
      <c r="H3535" s="91"/>
      <c r="I3535" s="91"/>
      <c r="J3535" s="91"/>
      <c r="K3535" s="28">
        <f>SUM(K3533:K3534)</f>
        <v>33.910000000000004</v>
      </c>
    </row>
    <row r="3536" spans="1:11" ht="15" customHeight="1" x14ac:dyDescent="0.25">
      <c r="A3536" s="93" t="s">
        <v>3907</v>
      </c>
      <c r="B3536" s="93"/>
      <c r="C3536" s="93"/>
      <c r="D3536" s="94" t="s">
        <v>3</v>
      </c>
      <c r="E3536" s="94"/>
      <c r="F3536" s="23" t="s">
        <v>4</v>
      </c>
      <c r="G3536" s="94" t="s">
        <v>3894</v>
      </c>
      <c r="H3536" s="94"/>
      <c r="I3536" s="94" t="s">
        <v>3895</v>
      </c>
      <c r="J3536" s="94"/>
      <c r="K3536" s="23" t="s">
        <v>3896</v>
      </c>
    </row>
    <row r="3537" spans="1:11" ht="15" customHeight="1" x14ac:dyDescent="0.25">
      <c r="A3537" s="24" t="s">
        <v>3971</v>
      </c>
      <c r="B3537" s="95" t="s">
        <v>3972</v>
      </c>
      <c r="C3537" s="95"/>
      <c r="D3537" s="96" t="s">
        <v>20</v>
      </c>
      <c r="E3537" s="96"/>
      <c r="F3537" s="24" t="s">
        <v>2056</v>
      </c>
      <c r="G3537" s="97">
        <v>0.2296</v>
      </c>
      <c r="H3537" s="97"/>
      <c r="I3537" s="98">
        <v>32.69</v>
      </c>
      <c r="J3537" s="98"/>
      <c r="K3537" s="27">
        <f>TRUNC(TRUNC(G3537,8)*I3537,2)</f>
        <v>7.5</v>
      </c>
    </row>
    <row r="3538" spans="1:11" ht="15" customHeight="1" x14ac:dyDescent="0.25">
      <c r="A3538" s="24" t="s">
        <v>3910</v>
      </c>
      <c r="B3538" s="95" t="s">
        <v>3911</v>
      </c>
      <c r="C3538" s="95"/>
      <c r="D3538" s="96" t="s">
        <v>20</v>
      </c>
      <c r="E3538" s="96"/>
      <c r="F3538" s="24" t="s">
        <v>2056</v>
      </c>
      <c r="G3538" s="97">
        <v>0.2296</v>
      </c>
      <c r="H3538" s="97"/>
      <c r="I3538" s="98">
        <v>24.94</v>
      </c>
      <c r="J3538" s="98"/>
      <c r="K3538" s="27">
        <f>TRUNC(TRUNC(G3538,8)*I3538,2)</f>
        <v>5.72</v>
      </c>
    </row>
    <row r="3539" spans="1:11" ht="18" customHeight="1" x14ac:dyDescent="0.25">
      <c r="A3539" s="9"/>
      <c r="B3539" s="9"/>
      <c r="C3539" s="9"/>
      <c r="D3539" s="9"/>
      <c r="E3539" s="9"/>
      <c r="F3539" s="9"/>
      <c r="G3539" s="91" t="s">
        <v>3912</v>
      </c>
      <c r="H3539" s="91"/>
      <c r="I3539" s="91"/>
      <c r="J3539" s="91"/>
      <c r="K3539" s="28">
        <f>SUM(K3537:K3538)</f>
        <v>13.219999999999999</v>
      </c>
    </row>
    <row r="3540" spans="1:11" ht="15" customHeight="1" x14ac:dyDescent="0.25">
      <c r="A3540" s="93" t="s">
        <v>3922</v>
      </c>
      <c r="B3540" s="93"/>
      <c r="C3540" s="93"/>
      <c r="D3540" s="94" t="s">
        <v>3</v>
      </c>
      <c r="E3540" s="94"/>
      <c r="F3540" s="23" t="s">
        <v>4</v>
      </c>
      <c r="G3540" s="94" t="s">
        <v>3894</v>
      </c>
      <c r="H3540" s="94"/>
      <c r="I3540" s="94" t="s">
        <v>3895</v>
      </c>
      <c r="J3540" s="94"/>
      <c r="K3540" s="23" t="s">
        <v>3896</v>
      </c>
    </row>
    <row r="3541" spans="1:11" ht="21" customHeight="1" x14ac:dyDescent="0.25">
      <c r="A3541" s="24" t="s">
        <v>4042</v>
      </c>
      <c r="B3541" s="95" t="s">
        <v>4043</v>
      </c>
      <c r="C3541" s="95"/>
      <c r="D3541" s="96" t="s">
        <v>20</v>
      </c>
      <c r="E3541" s="96"/>
      <c r="F3541" s="24" t="s">
        <v>34</v>
      </c>
      <c r="G3541" s="97">
        <v>1.8E-3</v>
      </c>
      <c r="H3541" s="97"/>
      <c r="I3541" s="98">
        <v>767.08</v>
      </c>
      <c r="J3541" s="98"/>
      <c r="K3541" s="27">
        <f>TRUNC(TRUNC(G3541,8)*I3541,2)</f>
        <v>1.38</v>
      </c>
    </row>
    <row r="3542" spans="1:11" ht="15" customHeight="1" x14ac:dyDescent="0.25">
      <c r="A3542" s="9"/>
      <c r="B3542" s="9"/>
      <c r="C3542" s="9"/>
      <c r="D3542" s="9"/>
      <c r="E3542" s="9"/>
      <c r="F3542" s="9"/>
      <c r="G3542" s="91" t="s">
        <v>3933</v>
      </c>
      <c r="H3542" s="91"/>
      <c r="I3542" s="91"/>
      <c r="J3542" s="91"/>
      <c r="K3542" s="28">
        <f>SUM(K3541:K3541)</f>
        <v>1.38</v>
      </c>
    </row>
    <row r="3543" spans="1:11" ht="15" customHeight="1" x14ac:dyDescent="0.25">
      <c r="A3543" s="9"/>
      <c r="B3543" s="9"/>
      <c r="C3543" s="9"/>
      <c r="D3543" s="9"/>
      <c r="E3543" s="9"/>
      <c r="F3543" s="9"/>
      <c r="G3543" s="92" t="s">
        <v>3913</v>
      </c>
      <c r="H3543" s="92"/>
      <c r="I3543" s="92"/>
      <c r="J3543" s="92"/>
      <c r="K3543" s="29">
        <f>ROUND(SUM(K3535,K3539,K3542),2)</f>
        <v>48.51</v>
      </c>
    </row>
    <row r="3544" spans="1:11" ht="9.9499999999999993" customHeight="1" x14ac:dyDescent="0.25">
      <c r="A3544" s="9"/>
      <c r="B3544" s="9"/>
      <c r="C3544" s="9"/>
      <c r="D3544" s="9"/>
      <c r="E3544" s="9"/>
      <c r="F3544" s="9"/>
      <c r="G3544" s="100"/>
      <c r="H3544" s="100"/>
      <c r="I3544" s="100"/>
      <c r="J3544" s="100"/>
      <c r="K3544" s="100"/>
    </row>
    <row r="3545" spans="1:11" ht="20.100000000000001" customHeight="1" x14ac:dyDescent="0.25">
      <c r="A3545" s="99" t="s">
        <v>2376</v>
      </c>
      <c r="B3545" s="99"/>
      <c r="C3545" s="99"/>
      <c r="D3545" s="99"/>
      <c r="E3545" s="99"/>
      <c r="F3545" s="99"/>
      <c r="G3545" s="99"/>
      <c r="H3545" s="99"/>
      <c r="I3545" s="99"/>
      <c r="J3545" s="99"/>
      <c r="K3545" s="99"/>
    </row>
    <row r="3546" spans="1:11" ht="15" customHeight="1" x14ac:dyDescent="0.25">
      <c r="A3546" s="93" t="s">
        <v>3893</v>
      </c>
      <c r="B3546" s="93"/>
      <c r="C3546" s="93"/>
      <c r="D3546" s="94" t="s">
        <v>3</v>
      </c>
      <c r="E3546" s="94"/>
      <c r="F3546" s="23" t="s">
        <v>4</v>
      </c>
      <c r="G3546" s="94" t="s">
        <v>3894</v>
      </c>
      <c r="H3546" s="94"/>
      <c r="I3546" s="94" t="s">
        <v>3895</v>
      </c>
      <c r="J3546" s="94"/>
      <c r="K3546" s="23" t="s">
        <v>3896</v>
      </c>
    </row>
    <row r="3547" spans="1:11" ht="15" customHeight="1" x14ac:dyDescent="0.25">
      <c r="A3547" s="24" t="s">
        <v>4044</v>
      </c>
      <c r="B3547" s="95" t="s">
        <v>4045</v>
      </c>
      <c r="C3547" s="95"/>
      <c r="D3547" s="96" t="s">
        <v>20</v>
      </c>
      <c r="E3547" s="96"/>
      <c r="F3547" s="24" t="s">
        <v>3903</v>
      </c>
      <c r="G3547" s="97">
        <v>0.106</v>
      </c>
      <c r="H3547" s="97"/>
      <c r="I3547" s="98">
        <v>2.59</v>
      </c>
      <c r="J3547" s="98"/>
      <c r="K3547" s="27">
        <f>TRUNC(TRUNC(G3547,8)*I3547,2)</f>
        <v>0.27</v>
      </c>
    </row>
    <row r="3548" spans="1:11" ht="15" customHeight="1" x14ac:dyDescent="0.25">
      <c r="A3548" s="9"/>
      <c r="B3548" s="9"/>
      <c r="C3548" s="9"/>
      <c r="D3548" s="9"/>
      <c r="E3548" s="9"/>
      <c r="F3548" s="9"/>
      <c r="G3548" s="91" t="s">
        <v>3906</v>
      </c>
      <c r="H3548" s="91"/>
      <c r="I3548" s="91"/>
      <c r="J3548" s="91"/>
      <c r="K3548" s="28">
        <f>SUM(K3547:K3547)</f>
        <v>0.27</v>
      </c>
    </row>
    <row r="3549" spans="1:11" ht="15" customHeight="1" x14ac:dyDescent="0.25">
      <c r="A3549" s="93" t="s">
        <v>3907</v>
      </c>
      <c r="B3549" s="93"/>
      <c r="C3549" s="93"/>
      <c r="D3549" s="94" t="s">
        <v>3</v>
      </c>
      <c r="E3549" s="94"/>
      <c r="F3549" s="23" t="s">
        <v>4</v>
      </c>
      <c r="G3549" s="94" t="s">
        <v>3894</v>
      </c>
      <c r="H3549" s="94"/>
      <c r="I3549" s="94" t="s">
        <v>3895</v>
      </c>
      <c r="J3549" s="94"/>
      <c r="K3549" s="23" t="s">
        <v>3896</v>
      </c>
    </row>
    <row r="3550" spans="1:11" ht="15" customHeight="1" x14ac:dyDescent="0.25">
      <c r="A3550" s="24" t="s">
        <v>4046</v>
      </c>
      <c r="B3550" s="95" t="s">
        <v>4047</v>
      </c>
      <c r="C3550" s="95"/>
      <c r="D3550" s="96" t="s">
        <v>20</v>
      </c>
      <c r="E3550" s="96"/>
      <c r="F3550" s="24" t="s">
        <v>2056</v>
      </c>
      <c r="G3550" s="97">
        <v>3.6999999999999998E-2</v>
      </c>
      <c r="H3550" s="97"/>
      <c r="I3550" s="98">
        <v>34.35</v>
      </c>
      <c r="J3550" s="98"/>
      <c r="K3550" s="27">
        <f>TRUNC(TRUNC(G3550,8)*I3550,2)</f>
        <v>1.27</v>
      </c>
    </row>
    <row r="3551" spans="1:11" ht="15" customHeight="1" x14ac:dyDescent="0.25">
      <c r="A3551" s="24" t="s">
        <v>3910</v>
      </c>
      <c r="B3551" s="95" t="s">
        <v>3911</v>
      </c>
      <c r="C3551" s="95"/>
      <c r="D3551" s="96" t="s">
        <v>20</v>
      </c>
      <c r="E3551" s="96"/>
      <c r="F3551" s="24" t="s">
        <v>2056</v>
      </c>
      <c r="G3551" s="97">
        <v>1.6E-2</v>
      </c>
      <c r="H3551" s="97"/>
      <c r="I3551" s="98">
        <v>24.94</v>
      </c>
      <c r="J3551" s="98"/>
      <c r="K3551" s="27">
        <f>TRUNC(TRUNC(G3551,8)*I3551,2)</f>
        <v>0.39</v>
      </c>
    </row>
    <row r="3552" spans="1:11" ht="18" customHeight="1" x14ac:dyDescent="0.25">
      <c r="A3552" s="9"/>
      <c r="B3552" s="9"/>
      <c r="C3552" s="9"/>
      <c r="D3552" s="9"/>
      <c r="E3552" s="9"/>
      <c r="F3552" s="9"/>
      <c r="G3552" s="91" t="s">
        <v>3912</v>
      </c>
      <c r="H3552" s="91"/>
      <c r="I3552" s="91"/>
      <c r="J3552" s="91"/>
      <c r="K3552" s="28">
        <f>SUM(K3550:K3551)</f>
        <v>1.6600000000000001</v>
      </c>
    </row>
    <row r="3553" spans="1:11" ht="15" customHeight="1" x14ac:dyDescent="0.25">
      <c r="A3553" s="9"/>
      <c r="B3553" s="9"/>
      <c r="C3553" s="9"/>
      <c r="D3553" s="9"/>
      <c r="E3553" s="9"/>
      <c r="F3553" s="9"/>
      <c r="G3553" s="92" t="s">
        <v>3913</v>
      </c>
      <c r="H3553" s="92"/>
      <c r="I3553" s="92"/>
      <c r="J3553" s="92"/>
      <c r="K3553" s="29">
        <f>ROUND(SUM(K3548,K3552),2)</f>
        <v>1.93</v>
      </c>
    </row>
    <row r="3554" spans="1:11" ht="9.9499999999999993" customHeight="1" x14ac:dyDescent="0.25">
      <c r="A3554" s="9"/>
      <c r="B3554" s="9"/>
      <c r="C3554" s="9"/>
      <c r="D3554" s="9"/>
      <c r="E3554" s="9"/>
      <c r="F3554" s="9"/>
      <c r="G3554" s="100"/>
      <c r="H3554" s="100"/>
      <c r="I3554" s="100"/>
      <c r="J3554" s="100"/>
      <c r="K3554" s="100"/>
    </row>
    <row r="3555" spans="1:11" ht="20.100000000000001" customHeight="1" x14ac:dyDescent="0.25">
      <c r="A3555" s="99" t="s">
        <v>2377</v>
      </c>
      <c r="B3555" s="99"/>
      <c r="C3555" s="99"/>
      <c r="D3555" s="99"/>
      <c r="E3555" s="99"/>
      <c r="F3555" s="99"/>
      <c r="G3555" s="99"/>
      <c r="H3555" s="99"/>
      <c r="I3555" s="99"/>
      <c r="J3555" s="99"/>
      <c r="K3555" s="99"/>
    </row>
    <row r="3556" spans="1:11" ht="15" customHeight="1" x14ac:dyDescent="0.25">
      <c r="A3556" s="93" t="s">
        <v>3916</v>
      </c>
      <c r="B3556" s="93"/>
      <c r="C3556" s="93"/>
      <c r="D3556" s="94" t="s">
        <v>3</v>
      </c>
      <c r="E3556" s="94"/>
      <c r="F3556" s="23" t="s">
        <v>4</v>
      </c>
      <c r="G3556" s="94" t="s">
        <v>3894</v>
      </c>
      <c r="H3556" s="94"/>
      <c r="I3556" s="94" t="s">
        <v>3895</v>
      </c>
      <c r="J3556" s="94"/>
      <c r="K3556" s="23" t="s">
        <v>3896</v>
      </c>
    </row>
    <row r="3557" spans="1:11" ht="29.1" customHeight="1" x14ac:dyDescent="0.25">
      <c r="A3557" s="24" t="s">
        <v>3963</v>
      </c>
      <c r="B3557" s="95" t="s">
        <v>3964</v>
      </c>
      <c r="C3557" s="95"/>
      <c r="D3557" s="96" t="s">
        <v>20</v>
      </c>
      <c r="E3557" s="96"/>
      <c r="F3557" s="24" t="s">
        <v>3936</v>
      </c>
      <c r="G3557" s="97">
        <v>5.2258833999999998</v>
      </c>
      <c r="H3557" s="97"/>
      <c r="I3557" s="98">
        <v>8.9</v>
      </c>
      <c r="J3557" s="98"/>
      <c r="K3557" s="27">
        <f>TRUNC(TRUNC(G3557,8)*I3557,2)</f>
        <v>46.51</v>
      </c>
    </row>
    <row r="3558" spans="1:11" ht="29.1" customHeight="1" x14ac:dyDescent="0.25">
      <c r="A3558" s="24" t="s">
        <v>3965</v>
      </c>
      <c r="B3558" s="95" t="s">
        <v>3966</v>
      </c>
      <c r="C3558" s="95"/>
      <c r="D3558" s="96" t="s">
        <v>20</v>
      </c>
      <c r="E3558" s="96"/>
      <c r="F3558" s="24" t="s">
        <v>30</v>
      </c>
      <c r="G3558" s="97">
        <v>0.95392160000000004</v>
      </c>
      <c r="H3558" s="97"/>
      <c r="I3558" s="98">
        <v>32.76</v>
      </c>
      <c r="J3558" s="98"/>
      <c r="K3558" s="27">
        <f>TRUNC(TRUNC(G3558,8)*I3558,2)</f>
        <v>31.25</v>
      </c>
    </row>
    <row r="3559" spans="1:11" ht="21" customHeight="1" x14ac:dyDescent="0.25">
      <c r="A3559" s="24" t="s">
        <v>3967</v>
      </c>
      <c r="B3559" s="95" t="s">
        <v>3968</v>
      </c>
      <c r="C3559" s="95"/>
      <c r="D3559" s="96" t="s">
        <v>20</v>
      </c>
      <c r="E3559" s="96"/>
      <c r="F3559" s="24" t="s">
        <v>3936</v>
      </c>
      <c r="G3559" s="97">
        <v>5.2258833999999998</v>
      </c>
      <c r="H3559" s="97"/>
      <c r="I3559" s="98">
        <v>27.59</v>
      </c>
      <c r="J3559" s="98"/>
      <c r="K3559" s="27">
        <f>TRUNC(TRUNC(G3559,8)*I3559,2)</f>
        <v>144.18</v>
      </c>
    </row>
    <row r="3560" spans="1:11" ht="21" customHeight="1" x14ac:dyDescent="0.25">
      <c r="A3560" s="24" t="s">
        <v>3969</v>
      </c>
      <c r="B3560" s="95" t="s">
        <v>3970</v>
      </c>
      <c r="C3560" s="95"/>
      <c r="D3560" s="96" t="s">
        <v>20</v>
      </c>
      <c r="E3560" s="96"/>
      <c r="F3560" s="24" t="s">
        <v>30</v>
      </c>
      <c r="G3560" s="97">
        <v>0.95392160000000004</v>
      </c>
      <c r="H3560" s="97"/>
      <c r="I3560" s="98">
        <v>28.09</v>
      </c>
      <c r="J3560" s="98"/>
      <c r="K3560" s="27">
        <f>TRUNC(TRUNC(G3560,8)*I3560,2)</f>
        <v>26.79</v>
      </c>
    </row>
    <row r="3561" spans="1:11" ht="18" customHeight="1" x14ac:dyDescent="0.25">
      <c r="A3561" s="9"/>
      <c r="B3561" s="9"/>
      <c r="C3561" s="9"/>
      <c r="D3561" s="9"/>
      <c r="E3561" s="9"/>
      <c r="F3561" s="9"/>
      <c r="G3561" s="91" t="s">
        <v>3919</v>
      </c>
      <c r="H3561" s="91"/>
      <c r="I3561" s="91"/>
      <c r="J3561" s="91"/>
      <c r="K3561" s="28">
        <f>SUM(K3557:K3560)</f>
        <v>248.73</v>
      </c>
    </row>
    <row r="3562" spans="1:11" ht="15" customHeight="1" x14ac:dyDescent="0.25">
      <c r="A3562" s="93" t="s">
        <v>3893</v>
      </c>
      <c r="B3562" s="93"/>
      <c r="C3562" s="93"/>
      <c r="D3562" s="94" t="s">
        <v>3</v>
      </c>
      <c r="E3562" s="94"/>
      <c r="F3562" s="23" t="s">
        <v>4</v>
      </c>
      <c r="G3562" s="94" t="s">
        <v>3894</v>
      </c>
      <c r="H3562" s="94"/>
      <c r="I3562" s="94" t="s">
        <v>3895</v>
      </c>
      <c r="J3562" s="94"/>
      <c r="K3562" s="23" t="s">
        <v>3896</v>
      </c>
    </row>
    <row r="3563" spans="1:11" ht="21" customHeight="1" x14ac:dyDescent="0.25">
      <c r="A3563" s="24" t="s">
        <v>4048</v>
      </c>
      <c r="B3563" s="95" t="s">
        <v>4049</v>
      </c>
      <c r="C3563" s="95"/>
      <c r="D3563" s="96" t="s">
        <v>20</v>
      </c>
      <c r="E3563" s="96"/>
      <c r="F3563" s="24" t="s">
        <v>34</v>
      </c>
      <c r="G3563" s="97">
        <v>0.19980000000000001</v>
      </c>
      <c r="H3563" s="97"/>
      <c r="I3563" s="98">
        <v>206.17</v>
      </c>
      <c r="J3563" s="98"/>
      <c r="K3563" s="27">
        <f>TRUNC(TRUNC(G3563,8)*I3563,2)</f>
        <v>41.19</v>
      </c>
    </row>
    <row r="3564" spans="1:11" ht="15" customHeight="1" x14ac:dyDescent="0.25">
      <c r="A3564" s="24" t="s">
        <v>3955</v>
      </c>
      <c r="B3564" s="95" t="s">
        <v>3956</v>
      </c>
      <c r="C3564" s="95"/>
      <c r="D3564" s="96" t="s">
        <v>20</v>
      </c>
      <c r="E3564" s="96"/>
      <c r="F3564" s="24" t="s">
        <v>3903</v>
      </c>
      <c r="G3564" s="97">
        <v>3.6695999999999999E-2</v>
      </c>
      <c r="H3564" s="97"/>
      <c r="I3564" s="98">
        <v>19.37</v>
      </c>
      <c r="J3564" s="98"/>
      <c r="K3564" s="27">
        <f>TRUNC(TRUNC(G3564,8)*I3564,2)</f>
        <v>0.71</v>
      </c>
    </row>
    <row r="3565" spans="1:11" ht="21" customHeight="1" x14ac:dyDescent="0.25">
      <c r="A3565" s="24" t="s">
        <v>4050</v>
      </c>
      <c r="B3565" s="95" t="s">
        <v>4051</v>
      </c>
      <c r="C3565" s="95"/>
      <c r="D3565" s="96" t="s">
        <v>20</v>
      </c>
      <c r="E3565" s="96"/>
      <c r="F3565" s="24" t="s">
        <v>84</v>
      </c>
      <c r="G3565" s="97">
        <v>7.48</v>
      </c>
      <c r="H3565" s="97"/>
      <c r="I3565" s="98">
        <v>3.9</v>
      </c>
      <c r="J3565" s="98"/>
      <c r="K3565" s="27">
        <f>TRUNC(TRUNC(G3565,8)*I3565,2)</f>
        <v>29.17</v>
      </c>
    </row>
    <row r="3566" spans="1:11" ht="15" customHeight="1" x14ac:dyDescent="0.25">
      <c r="A3566" s="9"/>
      <c r="B3566" s="9"/>
      <c r="C3566" s="9"/>
      <c r="D3566" s="9"/>
      <c r="E3566" s="9"/>
      <c r="F3566" s="9"/>
      <c r="G3566" s="91" t="s">
        <v>3906</v>
      </c>
      <c r="H3566" s="91"/>
      <c r="I3566" s="91"/>
      <c r="J3566" s="91"/>
      <c r="K3566" s="28">
        <f>SUM(K3563:K3565)</f>
        <v>71.069999999999993</v>
      </c>
    </row>
    <row r="3567" spans="1:11" ht="15" customHeight="1" x14ac:dyDescent="0.25">
      <c r="A3567" s="93" t="s">
        <v>3907</v>
      </c>
      <c r="B3567" s="93"/>
      <c r="C3567" s="93"/>
      <c r="D3567" s="94" t="s">
        <v>3</v>
      </c>
      <c r="E3567" s="94"/>
      <c r="F3567" s="23" t="s">
        <v>4</v>
      </c>
      <c r="G3567" s="94" t="s">
        <v>3894</v>
      </c>
      <c r="H3567" s="94"/>
      <c r="I3567" s="94" t="s">
        <v>3895</v>
      </c>
      <c r="J3567" s="94"/>
      <c r="K3567" s="23" t="s">
        <v>3896</v>
      </c>
    </row>
    <row r="3568" spans="1:11" ht="15" customHeight="1" x14ac:dyDescent="0.25">
      <c r="A3568" s="24" t="s">
        <v>3971</v>
      </c>
      <c r="B3568" s="95" t="s">
        <v>3972</v>
      </c>
      <c r="C3568" s="95"/>
      <c r="D3568" s="96" t="s">
        <v>20</v>
      </c>
      <c r="E3568" s="96"/>
      <c r="F3568" s="24" t="s">
        <v>2056</v>
      </c>
      <c r="G3568" s="97">
        <v>2.3251949999999999</v>
      </c>
      <c r="H3568" s="97"/>
      <c r="I3568" s="98">
        <v>32.69</v>
      </c>
      <c r="J3568" s="98"/>
      <c r="K3568" s="27">
        <f>TRUNC(TRUNC(G3568,8)*I3568,2)</f>
        <v>76.010000000000005</v>
      </c>
    </row>
    <row r="3569" spans="1:11" ht="15" customHeight="1" x14ac:dyDescent="0.25">
      <c r="A3569" s="24" t="s">
        <v>3910</v>
      </c>
      <c r="B3569" s="95" t="s">
        <v>3911</v>
      </c>
      <c r="C3569" s="95"/>
      <c r="D3569" s="96" t="s">
        <v>20</v>
      </c>
      <c r="E3569" s="96"/>
      <c r="F3569" s="24" t="s">
        <v>2056</v>
      </c>
      <c r="G3569" s="97">
        <v>17.010999999999999</v>
      </c>
      <c r="H3569" s="97"/>
      <c r="I3569" s="98">
        <v>24.94</v>
      </c>
      <c r="J3569" s="98"/>
      <c r="K3569" s="27">
        <f>TRUNC(TRUNC(G3569,8)*I3569,2)</f>
        <v>424.25</v>
      </c>
    </row>
    <row r="3570" spans="1:11" ht="18" customHeight="1" x14ac:dyDescent="0.25">
      <c r="A3570" s="9"/>
      <c r="B3570" s="9"/>
      <c r="C3570" s="9"/>
      <c r="D3570" s="9"/>
      <c r="E3570" s="9"/>
      <c r="F3570" s="9"/>
      <c r="G3570" s="91" t="s">
        <v>3912</v>
      </c>
      <c r="H3570" s="91"/>
      <c r="I3570" s="91"/>
      <c r="J3570" s="91"/>
      <c r="K3570" s="28">
        <f>SUM(K3568:K3569)</f>
        <v>500.26</v>
      </c>
    </row>
    <row r="3571" spans="1:11" ht="15" customHeight="1" x14ac:dyDescent="0.25">
      <c r="A3571" s="93" t="s">
        <v>3922</v>
      </c>
      <c r="B3571" s="93"/>
      <c r="C3571" s="93"/>
      <c r="D3571" s="94" t="s">
        <v>3</v>
      </c>
      <c r="E3571" s="94"/>
      <c r="F3571" s="23" t="s">
        <v>4</v>
      </c>
      <c r="G3571" s="94" t="s">
        <v>3894</v>
      </c>
      <c r="H3571" s="94"/>
      <c r="I3571" s="94" t="s">
        <v>3895</v>
      </c>
      <c r="J3571" s="94"/>
      <c r="K3571" s="23" t="s">
        <v>3896</v>
      </c>
    </row>
    <row r="3572" spans="1:11" ht="29.1" customHeight="1" x14ac:dyDescent="0.25">
      <c r="A3572" s="24" t="s">
        <v>4052</v>
      </c>
      <c r="B3572" s="95" t="s">
        <v>4053</v>
      </c>
      <c r="C3572" s="95"/>
      <c r="D3572" s="96" t="s">
        <v>20</v>
      </c>
      <c r="E3572" s="96"/>
      <c r="F3572" s="24" t="s">
        <v>34</v>
      </c>
      <c r="G3572" s="97">
        <v>0.66502459999999997</v>
      </c>
      <c r="H3572" s="97"/>
      <c r="I3572" s="98">
        <v>619.19000000000005</v>
      </c>
      <c r="J3572" s="98"/>
      <c r="K3572" s="27">
        <f>TRUNC(TRUNC(G3572,8)*I3572,2)</f>
        <v>411.77</v>
      </c>
    </row>
    <row r="3573" spans="1:11" ht="21" customHeight="1" x14ac:dyDescent="0.25">
      <c r="A3573" s="24" t="s">
        <v>95</v>
      </c>
      <c r="B3573" s="95" t="s">
        <v>96</v>
      </c>
      <c r="C3573" s="95"/>
      <c r="D3573" s="96" t="s">
        <v>20</v>
      </c>
      <c r="E3573" s="96"/>
      <c r="F3573" s="24" t="s">
        <v>16</v>
      </c>
      <c r="G3573" s="97">
        <v>0.48</v>
      </c>
      <c r="H3573" s="97"/>
      <c r="I3573" s="98">
        <v>176.85</v>
      </c>
      <c r="J3573" s="98"/>
      <c r="K3573" s="27">
        <f>TRUNC(TRUNC(G3573,8)*I3573,2)</f>
        <v>84.88</v>
      </c>
    </row>
    <row r="3574" spans="1:11" ht="15" customHeight="1" x14ac:dyDescent="0.25">
      <c r="A3574" s="9"/>
      <c r="B3574" s="9"/>
      <c r="C3574" s="9"/>
      <c r="D3574" s="9"/>
      <c r="E3574" s="9"/>
      <c r="F3574" s="9"/>
      <c r="G3574" s="91" t="s">
        <v>3933</v>
      </c>
      <c r="H3574" s="91"/>
      <c r="I3574" s="91"/>
      <c r="J3574" s="91"/>
      <c r="K3574" s="28">
        <f>SUM(K3572:K3573)</f>
        <v>496.65</v>
      </c>
    </row>
    <row r="3575" spans="1:11" ht="15" customHeight="1" x14ac:dyDescent="0.25">
      <c r="A3575" s="9"/>
      <c r="B3575" s="9"/>
      <c r="C3575" s="9"/>
      <c r="D3575" s="9"/>
      <c r="E3575" s="9"/>
      <c r="F3575" s="9"/>
      <c r="G3575" s="92" t="s">
        <v>3913</v>
      </c>
      <c r="H3575" s="92"/>
      <c r="I3575" s="92"/>
      <c r="J3575" s="92"/>
      <c r="K3575" s="29">
        <f>ROUND(SUM(K3561,K3566,K3570,K3574),2)</f>
        <v>1316.71</v>
      </c>
    </row>
    <row r="3576" spans="1:11" ht="9.9499999999999993" customHeight="1" x14ac:dyDescent="0.25">
      <c r="A3576" s="9"/>
      <c r="B3576" s="9"/>
      <c r="C3576" s="9"/>
      <c r="D3576" s="9"/>
      <c r="E3576" s="9"/>
      <c r="F3576" s="9"/>
      <c r="G3576" s="100"/>
      <c r="H3576" s="100"/>
      <c r="I3576" s="100"/>
      <c r="J3576" s="100"/>
      <c r="K3576" s="100"/>
    </row>
    <row r="3577" spans="1:11" ht="20.100000000000001" customHeight="1" x14ac:dyDescent="0.25">
      <c r="A3577" s="99" t="s">
        <v>2378</v>
      </c>
      <c r="B3577" s="99"/>
      <c r="C3577" s="99"/>
      <c r="D3577" s="99"/>
      <c r="E3577" s="99"/>
      <c r="F3577" s="99"/>
      <c r="G3577" s="99"/>
      <c r="H3577" s="99"/>
      <c r="I3577" s="99"/>
      <c r="J3577" s="99"/>
      <c r="K3577" s="99"/>
    </row>
    <row r="3578" spans="1:11" ht="15" customHeight="1" x14ac:dyDescent="0.25">
      <c r="A3578" s="93" t="s">
        <v>3893</v>
      </c>
      <c r="B3578" s="93"/>
      <c r="C3578" s="93"/>
      <c r="D3578" s="94" t="s">
        <v>3</v>
      </c>
      <c r="E3578" s="94"/>
      <c r="F3578" s="23" t="s">
        <v>4</v>
      </c>
      <c r="G3578" s="94" t="s">
        <v>3894</v>
      </c>
      <c r="H3578" s="94"/>
      <c r="I3578" s="94" t="s">
        <v>3895</v>
      </c>
      <c r="J3578" s="94"/>
      <c r="K3578" s="23" t="s">
        <v>3896</v>
      </c>
    </row>
    <row r="3579" spans="1:11" ht="29.1" customHeight="1" x14ac:dyDescent="0.25">
      <c r="A3579" s="24" t="s">
        <v>4054</v>
      </c>
      <c r="B3579" s="95" t="s">
        <v>4055</v>
      </c>
      <c r="C3579" s="95"/>
      <c r="D3579" s="96" t="s">
        <v>20</v>
      </c>
      <c r="E3579" s="96"/>
      <c r="F3579" s="24" t="s">
        <v>34</v>
      </c>
      <c r="G3579" s="97">
        <v>0.18468999999999999</v>
      </c>
      <c r="H3579" s="97"/>
      <c r="I3579" s="98">
        <v>517.16999999999996</v>
      </c>
      <c r="J3579" s="98"/>
      <c r="K3579" s="27">
        <f t="shared" ref="K3579:K3584" si="27">ROUND(ROUND(G3579,8)*I3579,2)</f>
        <v>95.52</v>
      </c>
    </row>
    <row r="3580" spans="1:11" ht="21" customHeight="1" x14ac:dyDescent="0.25">
      <c r="A3580" s="24" t="s">
        <v>4056</v>
      </c>
      <c r="B3580" s="95" t="s">
        <v>4057</v>
      </c>
      <c r="C3580" s="95"/>
      <c r="D3580" s="96" t="s">
        <v>20</v>
      </c>
      <c r="E3580" s="96"/>
      <c r="F3580" s="24" t="s">
        <v>2057</v>
      </c>
      <c r="G3580" s="97">
        <v>3.1900000000000001E-3</v>
      </c>
      <c r="H3580" s="97"/>
      <c r="I3580" s="98">
        <v>8.98</v>
      </c>
      <c r="J3580" s="98"/>
      <c r="K3580" s="27">
        <f t="shared" si="27"/>
        <v>0.03</v>
      </c>
    </row>
    <row r="3581" spans="1:11" ht="15" customHeight="1" x14ac:dyDescent="0.25">
      <c r="A3581" s="24" t="s">
        <v>3955</v>
      </c>
      <c r="B3581" s="95" t="s">
        <v>3956</v>
      </c>
      <c r="C3581" s="95"/>
      <c r="D3581" s="96" t="s">
        <v>20</v>
      </c>
      <c r="E3581" s="96"/>
      <c r="F3581" s="24" t="s">
        <v>3903</v>
      </c>
      <c r="G3581" s="97">
        <v>4.4999999999999998E-2</v>
      </c>
      <c r="H3581" s="97"/>
      <c r="I3581" s="98">
        <v>19.37</v>
      </c>
      <c r="J3581" s="98"/>
      <c r="K3581" s="27">
        <f t="shared" si="27"/>
        <v>0.87</v>
      </c>
    </row>
    <row r="3582" spans="1:11" ht="21" customHeight="1" x14ac:dyDescent="0.25">
      <c r="A3582" s="24" t="s">
        <v>4050</v>
      </c>
      <c r="B3582" s="95" t="s">
        <v>4051</v>
      </c>
      <c r="C3582" s="95"/>
      <c r="D3582" s="96" t="s">
        <v>20</v>
      </c>
      <c r="E3582" s="96"/>
      <c r="F3582" s="24" t="s">
        <v>84</v>
      </c>
      <c r="G3582" s="97">
        <v>0.46875</v>
      </c>
      <c r="H3582" s="97"/>
      <c r="I3582" s="98">
        <v>3.9</v>
      </c>
      <c r="J3582" s="98"/>
      <c r="K3582" s="27">
        <f t="shared" si="27"/>
        <v>1.83</v>
      </c>
    </row>
    <row r="3583" spans="1:11" ht="21" customHeight="1" x14ac:dyDescent="0.25">
      <c r="A3583" s="24" t="s">
        <v>4058</v>
      </c>
      <c r="B3583" s="95" t="s">
        <v>4059</v>
      </c>
      <c r="C3583" s="95"/>
      <c r="D3583" s="96" t="s">
        <v>20</v>
      </c>
      <c r="E3583" s="96"/>
      <c r="F3583" s="24" t="s">
        <v>84</v>
      </c>
      <c r="G3583" s="97">
        <v>0.375</v>
      </c>
      <c r="H3583" s="97"/>
      <c r="I3583" s="98">
        <v>2.69</v>
      </c>
      <c r="J3583" s="98"/>
      <c r="K3583" s="27">
        <f t="shared" si="27"/>
        <v>1.01</v>
      </c>
    </row>
    <row r="3584" spans="1:11" ht="29.1" customHeight="1" x14ac:dyDescent="0.25">
      <c r="A3584" s="24" t="s">
        <v>4060</v>
      </c>
      <c r="B3584" s="95" t="s">
        <v>4061</v>
      </c>
      <c r="C3584" s="95"/>
      <c r="D3584" s="96" t="s">
        <v>20</v>
      </c>
      <c r="E3584" s="96"/>
      <c r="F3584" s="24" t="s">
        <v>16</v>
      </c>
      <c r="G3584" s="97">
        <v>1.07</v>
      </c>
      <c r="H3584" s="97"/>
      <c r="I3584" s="98">
        <v>23.81</v>
      </c>
      <c r="J3584" s="98"/>
      <c r="K3584" s="27">
        <f t="shared" si="27"/>
        <v>25.48</v>
      </c>
    </row>
    <row r="3585" spans="1:11" ht="15" customHeight="1" x14ac:dyDescent="0.25">
      <c r="A3585" s="9"/>
      <c r="B3585" s="9"/>
      <c r="C3585" s="9"/>
      <c r="D3585" s="9"/>
      <c r="E3585" s="9"/>
      <c r="F3585" s="9"/>
      <c r="G3585" s="91" t="s">
        <v>3906</v>
      </c>
      <c r="H3585" s="91"/>
      <c r="I3585" s="91"/>
      <c r="J3585" s="91"/>
      <c r="K3585" s="28">
        <f>SUM(K3579:K3584)</f>
        <v>124.74000000000001</v>
      </c>
    </row>
    <row r="3586" spans="1:11" ht="15" customHeight="1" x14ac:dyDescent="0.25">
      <c r="A3586" s="93" t="s">
        <v>3907</v>
      </c>
      <c r="B3586" s="93"/>
      <c r="C3586" s="93"/>
      <c r="D3586" s="94" t="s">
        <v>3</v>
      </c>
      <c r="E3586" s="94"/>
      <c r="F3586" s="23" t="s">
        <v>4</v>
      </c>
      <c r="G3586" s="94" t="s">
        <v>3894</v>
      </c>
      <c r="H3586" s="94"/>
      <c r="I3586" s="94" t="s">
        <v>3895</v>
      </c>
      <c r="J3586" s="94"/>
      <c r="K3586" s="23" t="s">
        <v>3896</v>
      </c>
    </row>
    <row r="3587" spans="1:11" ht="21" customHeight="1" x14ac:dyDescent="0.25">
      <c r="A3587" s="24" t="s">
        <v>3908</v>
      </c>
      <c r="B3587" s="95" t="s">
        <v>3909</v>
      </c>
      <c r="C3587" s="95"/>
      <c r="D3587" s="96" t="s">
        <v>20</v>
      </c>
      <c r="E3587" s="96"/>
      <c r="F3587" s="24" t="s">
        <v>2056</v>
      </c>
      <c r="G3587" s="97">
        <v>0.13009999999999999</v>
      </c>
      <c r="H3587" s="97"/>
      <c r="I3587" s="98">
        <v>32.24</v>
      </c>
      <c r="J3587" s="98"/>
      <c r="K3587" s="27">
        <f>ROUND(ROUND(G3587,8)*I3587,2)</f>
        <v>4.1900000000000004</v>
      </c>
    </row>
    <row r="3588" spans="1:11" ht="15" customHeight="1" x14ac:dyDescent="0.25">
      <c r="A3588" s="24" t="s">
        <v>3971</v>
      </c>
      <c r="B3588" s="95" t="s">
        <v>3972</v>
      </c>
      <c r="C3588" s="95"/>
      <c r="D3588" s="96" t="s">
        <v>20</v>
      </c>
      <c r="E3588" s="96"/>
      <c r="F3588" s="24" t="s">
        <v>2056</v>
      </c>
      <c r="G3588" s="97">
        <v>8.7400000000000005E-2</v>
      </c>
      <c r="H3588" s="97"/>
      <c r="I3588" s="98">
        <v>32.69</v>
      </c>
      <c r="J3588" s="98"/>
      <c r="K3588" s="27">
        <f>ROUND(ROUND(G3588,8)*I3588,2)</f>
        <v>2.86</v>
      </c>
    </row>
    <row r="3589" spans="1:11" ht="15" customHeight="1" x14ac:dyDescent="0.25">
      <c r="A3589" s="24" t="s">
        <v>3910</v>
      </c>
      <c r="B3589" s="95" t="s">
        <v>3911</v>
      </c>
      <c r="C3589" s="95"/>
      <c r="D3589" s="96" t="s">
        <v>20</v>
      </c>
      <c r="E3589" s="96"/>
      <c r="F3589" s="24" t="s">
        <v>2056</v>
      </c>
      <c r="G3589" s="97">
        <v>0.21759999999999999</v>
      </c>
      <c r="H3589" s="97"/>
      <c r="I3589" s="98">
        <v>24.94</v>
      </c>
      <c r="J3589" s="98"/>
      <c r="K3589" s="27">
        <f>ROUND(ROUND(G3589,8)*I3589,2)</f>
        <v>5.43</v>
      </c>
    </row>
    <row r="3590" spans="1:11" ht="18" customHeight="1" x14ac:dyDescent="0.25">
      <c r="A3590" s="9"/>
      <c r="B3590" s="9"/>
      <c r="C3590" s="9"/>
      <c r="D3590" s="9"/>
      <c r="E3590" s="9"/>
      <c r="F3590" s="9"/>
      <c r="G3590" s="91" t="s">
        <v>3912</v>
      </c>
      <c r="H3590" s="91"/>
      <c r="I3590" s="91"/>
      <c r="J3590" s="91"/>
      <c r="K3590" s="28">
        <f>SUM(K3587:K3589)</f>
        <v>12.48</v>
      </c>
    </row>
    <row r="3591" spans="1:11" ht="15" customHeight="1" x14ac:dyDescent="0.25">
      <c r="A3591" s="93" t="s">
        <v>3922</v>
      </c>
      <c r="B3591" s="93"/>
      <c r="C3591" s="93"/>
      <c r="D3591" s="94" t="s">
        <v>3</v>
      </c>
      <c r="E3591" s="94"/>
      <c r="F3591" s="23" t="s">
        <v>4</v>
      </c>
      <c r="G3591" s="94" t="s">
        <v>3894</v>
      </c>
      <c r="H3591" s="94"/>
      <c r="I3591" s="94" t="s">
        <v>3895</v>
      </c>
      <c r="J3591" s="94"/>
      <c r="K3591" s="23" t="s">
        <v>3896</v>
      </c>
    </row>
    <row r="3592" spans="1:11" ht="29.1" customHeight="1" x14ac:dyDescent="0.25">
      <c r="A3592" s="24" t="s">
        <v>4062</v>
      </c>
      <c r="B3592" s="95" t="s">
        <v>4063</v>
      </c>
      <c r="C3592" s="95"/>
      <c r="D3592" s="96" t="s">
        <v>20</v>
      </c>
      <c r="E3592" s="96"/>
      <c r="F3592" s="24" t="s">
        <v>3903</v>
      </c>
      <c r="G3592" s="97">
        <v>1.23E-2</v>
      </c>
      <c r="H3592" s="97"/>
      <c r="I3592" s="98">
        <v>23.44</v>
      </c>
      <c r="J3592" s="98"/>
      <c r="K3592" s="27">
        <f>ROUND(ROUND(G3592,8)*I3592,2)</f>
        <v>0.28999999999999998</v>
      </c>
    </row>
    <row r="3593" spans="1:11" ht="21" customHeight="1" x14ac:dyDescent="0.25">
      <c r="A3593" s="24" t="s">
        <v>4064</v>
      </c>
      <c r="B3593" s="95" t="s">
        <v>4065</v>
      </c>
      <c r="C3593" s="95"/>
      <c r="D3593" s="96" t="s">
        <v>4066</v>
      </c>
      <c r="E3593" s="96"/>
      <c r="F3593" s="24" t="s">
        <v>26</v>
      </c>
      <c r="G3593" s="97">
        <v>4</v>
      </c>
      <c r="H3593" s="97"/>
      <c r="I3593" s="98">
        <v>5.76</v>
      </c>
      <c r="J3593" s="98"/>
      <c r="K3593" s="27">
        <f>ROUND(ROUND(G3593,8)*I3593,2)</f>
        <v>23.04</v>
      </c>
    </row>
    <row r="3594" spans="1:11" ht="15" customHeight="1" x14ac:dyDescent="0.25">
      <c r="A3594" s="9"/>
      <c r="B3594" s="9"/>
      <c r="C3594" s="9"/>
      <c r="D3594" s="9"/>
      <c r="E3594" s="9"/>
      <c r="F3594" s="9"/>
      <c r="G3594" s="91" t="s">
        <v>3933</v>
      </c>
      <c r="H3594" s="91"/>
      <c r="I3594" s="91"/>
      <c r="J3594" s="91"/>
      <c r="K3594" s="28">
        <f>SUM(K3592:K3593)</f>
        <v>23.33</v>
      </c>
    </row>
    <row r="3595" spans="1:11" ht="15" customHeight="1" x14ac:dyDescent="0.25">
      <c r="A3595" s="9"/>
      <c r="B3595" s="9"/>
      <c r="C3595" s="9"/>
      <c r="D3595" s="9"/>
      <c r="E3595" s="9"/>
      <c r="F3595" s="9"/>
      <c r="G3595" s="92" t="s">
        <v>3913</v>
      </c>
      <c r="H3595" s="92"/>
      <c r="I3595" s="92"/>
      <c r="J3595" s="92"/>
      <c r="K3595" s="29">
        <f>ROUND(SUM(K3585,K3590,K3594),2)</f>
        <v>160.55000000000001</v>
      </c>
    </row>
    <row r="3596" spans="1:11" ht="9.9499999999999993" customHeight="1" x14ac:dyDescent="0.25">
      <c r="A3596" s="9"/>
      <c r="B3596" s="9"/>
      <c r="C3596" s="9"/>
      <c r="D3596" s="9"/>
      <c r="E3596" s="9"/>
      <c r="F3596" s="9"/>
      <c r="G3596" s="100"/>
      <c r="H3596" s="100"/>
      <c r="I3596" s="100"/>
      <c r="J3596" s="100"/>
      <c r="K3596" s="100"/>
    </row>
    <row r="3597" spans="1:11" ht="20.100000000000001" customHeight="1" x14ac:dyDescent="0.25">
      <c r="A3597" s="99" t="s">
        <v>2379</v>
      </c>
      <c r="B3597" s="99"/>
      <c r="C3597" s="99"/>
      <c r="D3597" s="99"/>
      <c r="E3597" s="99"/>
      <c r="F3597" s="99"/>
      <c r="G3597" s="99"/>
      <c r="H3597" s="99"/>
      <c r="I3597" s="99"/>
      <c r="J3597" s="99"/>
      <c r="K3597" s="99"/>
    </row>
    <row r="3598" spans="1:11" ht="15" customHeight="1" x14ac:dyDescent="0.25">
      <c r="A3598" s="93" t="s">
        <v>3893</v>
      </c>
      <c r="B3598" s="93"/>
      <c r="C3598" s="93"/>
      <c r="D3598" s="94" t="s">
        <v>3</v>
      </c>
      <c r="E3598" s="94"/>
      <c r="F3598" s="23" t="s">
        <v>4</v>
      </c>
      <c r="G3598" s="94" t="s">
        <v>3894</v>
      </c>
      <c r="H3598" s="94"/>
      <c r="I3598" s="94" t="s">
        <v>3895</v>
      </c>
      <c r="J3598" s="94"/>
      <c r="K3598" s="23" t="s">
        <v>3896</v>
      </c>
    </row>
    <row r="3599" spans="1:11" ht="45.95" customHeight="1" x14ac:dyDescent="0.25">
      <c r="A3599" s="24" t="s">
        <v>4073</v>
      </c>
      <c r="B3599" s="95" t="s">
        <v>4074</v>
      </c>
      <c r="C3599" s="95"/>
      <c r="D3599" s="96" t="s">
        <v>20</v>
      </c>
      <c r="E3599" s="96"/>
      <c r="F3599" s="24" t="s">
        <v>26</v>
      </c>
      <c r="G3599" s="97">
        <v>1</v>
      </c>
      <c r="H3599" s="97"/>
      <c r="I3599" s="98">
        <v>1235.9100000000001</v>
      </c>
      <c r="J3599" s="98"/>
      <c r="K3599" s="27">
        <f>TRUNC(TRUNC(G3599,8)*I3599,2)</f>
        <v>1235.9100000000001</v>
      </c>
    </row>
    <row r="3600" spans="1:11" ht="21" customHeight="1" x14ac:dyDescent="0.25">
      <c r="A3600" s="24" t="s">
        <v>4075</v>
      </c>
      <c r="B3600" s="95" t="s">
        <v>4076</v>
      </c>
      <c r="C3600" s="95"/>
      <c r="D3600" s="96" t="s">
        <v>20</v>
      </c>
      <c r="E3600" s="96"/>
      <c r="F3600" s="24" t="s">
        <v>34</v>
      </c>
      <c r="G3600" s="97">
        <v>1.1999999999999999E-3</v>
      </c>
      <c r="H3600" s="97"/>
      <c r="I3600" s="98">
        <v>205.09</v>
      </c>
      <c r="J3600" s="98"/>
      <c r="K3600" s="27">
        <f>TRUNC(TRUNC(G3600,8)*I3600,2)</f>
        <v>0.24</v>
      </c>
    </row>
    <row r="3601" spans="1:11" ht="15" customHeight="1" x14ac:dyDescent="0.25">
      <c r="A3601" s="9"/>
      <c r="B3601" s="9"/>
      <c r="C3601" s="9"/>
      <c r="D3601" s="9"/>
      <c r="E3601" s="9"/>
      <c r="F3601" s="9"/>
      <c r="G3601" s="91" t="s">
        <v>3906</v>
      </c>
      <c r="H3601" s="91"/>
      <c r="I3601" s="91"/>
      <c r="J3601" s="91"/>
      <c r="K3601" s="28">
        <f>SUM(K3599:K3600)</f>
        <v>1236.1500000000001</v>
      </c>
    </row>
    <row r="3602" spans="1:11" ht="15" customHeight="1" x14ac:dyDescent="0.25">
      <c r="A3602" s="93" t="s">
        <v>3907</v>
      </c>
      <c r="B3602" s="93"/>
      <c r="C3602" s="93"/>
      <c r="D3602" s="94" t="s">
        <v>3</v>
      </c>
      <c r="E3602" s="94"/>
      <c r="F3602" s="23" t="s">
        <v>4</v>
      </c>
      <c r="G3602" s="94" t="s">
        <v>3894</v>
      </c>
      <c r="H3602" s="94"/>
      <c r="I3602" s="94" t="s">
        <v>3895</v>
      </c>
      <c r="J3602" s="94"/>
      <c r="K3602" s="23" t="s">
        <v>3896</v>
      </c>
    </row>
    <row r="3603" spans="1:11" ht="15" customHeight="1" x14ac:dyDescent="0.25">
      <c r="A3603" s="24" t="s">
        <v>3971</v>
      </c>
      <c r="B3603" s="95" t="s">
        <v>3972</v>
      </c>
      <c r="C3603" s="95"/>
      <c r="D3603" s="96" t="s">
        <v>20</v>
      </c>
      <c r="E3603" s="96"/>
      <c r="F3603" s="24" t="s">
        <v>2056</v>
      </c>
      <c r="G3603" s="97">
        <v>0.86809999999999998</v>
      </c>
      <c r="H3603" s="97"/>
      <c r="I3603" s="98">
        <v>32.69</v>
      </c>
      <c r="J3603" s="98"/>
      <c r="K3603" s="27">
        <f>TRUNC(TRUNC(G3603,8)*I3603,2)</f>
        <v>28.37</v>
      </c>
    </row>
    <row r="3604" spans="1:11" ht="15" customHeight="1" x14ac:dyDescent="0.25">
      <c r="A3604" s="24" t="s">
        <v>3910</v>
      </c>
      <c r="B3604" s="95" t="s">
        <v>3911</v>
      </c>
      <c r="C3604" s="95"/>
      <c r="D3604" s="96" t="s">
        <v>20</v>
      </c>
      <c r="E3604" s="96"/>
      <c r="F3604" s="24" t="s">
        <v>2056</v>
      </c>
      <c r="G3604" s="97">
        <v>0.57869999999999999</v>
      </c>
      <c r="H3604" s="97"/>
      <c r="I3604" s="98">
        <v>24.94</v>
      </c>
      <c r="J3604" s="98"/>
      <c r="K3604" s="27">
        <f>TRUNC(TRUNC(G3604,8)*I3604,2)</f>
        <v>14.43</v>
      </c>
    </row>
    <row r="3605" spans="1:11" ht="18" customHeight="1" x14ac:dyDescent="0.25">
      <c r="A3605" s="9"/>
      <c r="B3605" s="9"/>
      <c r="C3605" s="9"/>
      <c r="D3605" s="9"/>
      <c r="E3605" s="9"/>
      <c r="F3605" s="9"/>
      <c r="G3605" s="91" t="s">
        <v>3912</v>
      </c>
      <c r="H3605" s="91"/>
      <c r="I3605" s="91"/>
      <c r="J3605" s="91"/>
      <c r="K3605" s="28">
        <f>SUM(K3603:K3604)</f>
        <v>42.8</v>
      </c>
    </row>
    <row r="3606" spans="1:11" ht="15" customHeight="1" x14ac:dyDescent="0.25">
      <c r="A3606" s="93" t="s">
        <v>3922</v>
      </c>
      <c r="B3606" s="93"/>
      <c r="C3606" s="93"/>
      <c r="D3606" s="94" t="s">
        <v>3</v>
      </c>
      <c r="E3606" s="94"/>
      <c r="F3606" s="23" t="s">
        <v>4</v>
      </c>
      <c r="G3606" s="94" t="s">
        <v>3894</v>
      </c>
      <c r="H3606" s="94"/>
      <c r="I3606" s="94" t="s">
        <v>3895</v>
      </c>
      <c r="J3606" s="94"/>
      <c r="K3606" s="23" t="s">
        <v>3896</v>
      </c>
    </row>
    <row r="3607" spans="1:11" ht="29.1" customHeight="1" x14ac:dyDescent="0.25">
      <c r="A3607" s="24" t="s">
        <v>4077</v>
      </c>
      <c r="B3607" s="95" t="s">
        <v>4078</v>
      </c>
      <c r="C3607" s="95"/>
      <c r="D3607" s="96" t="s">
        <v>20</v>
      </c>
      <c r="E3607" s="96"/>
      <c r="F3607" s="24" t="s">
        <v>34</v>
      </c>
      <c r="G3607" s="97">
        <v>2.2200000000000001E-2</v>
      </c>
      <c r="H3607" s="97"/>
      <c r="I3607" s="98">
        <v>924.6</v>
      </c>
      <c r="J3607" s="98"/>
      <c r="K3607" s="27">
        <f>TRUNC(TRUNC(G3607,8)*I3607,2)</f>
        <v>20.52</v>
      </c>
    </row>
    <row r="3608" spans="1:11" ht="15" customHeight="1" x14ac:dyDescent="0.25">
      <c r="A3608" s="9"/>
      <c r="B3608" s="9"/>
      <c r="C3608" s="9"/>
      <c r="D3608" s="9"/>
      <c r="E3608" s="9"/>
      <c r="F3608" s="9"/>
      <c r="G3608" s="91" t="s">
        <v>3933</v>
      </c>
      <c r="H3608" s="91"/>
      <c r="I3608" s="91"/>
      <c r="J3608" s="91"/>
      <c r="K3608" s="28">
        <f>SUM(K3607:K3607)</f>
        <v>20.52</v>
      </c>
    </row>
    <row r="3609" spans="1:11" ht="15" customHeight="1" x14ac:dyDescent="0.25">
      <c r="A3609" s="9"/>
      <c r="B3609" s="9"/>
      <c r="C3609" s="9"/>
      <c r="D3609" s="9"/>
      <c r="E3609" s="9"/>
      <c r="F3609" s="9"/>
      <c r="G3609" s="92" t="s">
        <v>3913</v>
      </c>
      <c r="H3609" s="92"/>
      <c r="I3609" s="92"/>
      <c r="J3609" s="92"/>
      <c r="K3609" s="29">
        <f>ROUND(SUM(K3601,K3605,K3608),2)</f>
        <v>1299.47</v>
      </c>
    </row>
    <row r="3610" spans="1:11" ht="9.9499999999999993" customHeight="1" x14ac:dyDescent="0.25">
      <c r="A3610" s="9"/>
      <c r="B3610" s="9"/>
      <c r="C3610" s="9"/>
      <c r="D3610" s="9"/>
      <c r="E3610" s="9"/>
      <c r="F3610" s="9"/>
      <c r="G3610" s="100"/>
      <c r="H3610" s="100"/>
      <c r="I3610" s="100"/>
      <c r="J3610" s="100"/>
      <c r="K3610" s="100"/>
    </row>
    <row r="3611" spans="1:11" ht="20.100000000000001" customHeight="1" x14ac:dyDescent="0.25">
      <c r="A3611" s="99" t="s">
        <v>2380</v>
      </c>
      <c r="B3611" s="99"/>
      <c r="C3611" s="99"/>
      <c r="D3611" s="99"/>
      <c r="E3611" s="99"/>
      <c r="F3611" s="99"/>
      <c r="G3611" s="99"/>
      <c r="H3611" s="99"/>
      <c r="I3611" s="99"/>
      <c r="J3611" s="99"/>
      <c r="K3611" s="99"/>
    </row>
    <row r="3612" spans="1:11" ht="15" customHeight="1" x14ac:dyDescent="0.25">
      <c r="A3612" s="93" t="s">
        <v>3893</v>
      </c>
      <c r="B3612" s="93"/>
      <c r="C3612" s="93"/>
      <c r="D3612" s="94" t="s">
        <v>3</v>
      </c>
      <c r="E3612" s="94"/>
      <c r="F3612" s="23" t="s">
        <v>4</v>
      </c>
      <c r="G3612" s="94" t="s">
        <v>3894</v>
      </c>
      <c r="H3612" s="94"/>
      <c r="I3612" s="94" t="s">
        <v>3895</v>
      </c>
      <c r="J3612" s="94"/>
      <c r="K3612" s="23" t="s">
        <v>3896</v>
      </c>
    </row>
    <row r="3613" spans="1:11" ht="15" customHeight="1" x14ac:dyDescent="0.25">
      <c r="A3613" s="24" t="s">
        <v>4067</v>
      </c>
      <c r="B3613" s="95" t="s">
        <v>4068</v>
      </c>
      <c r="C3613" s="95"/>
      <c r="D3613" s="96" t="s">
        <v>20</v>
      </c>
      <c r="E3613" s="96"/>
      <c r="F3613" s="24" t="s">
        <v>3903</v>
      </c>
      <c r="G3613" s="97">
        <v>8.6199999999999992</v>
      </c>
      <c r="H3613" s="97"/>
      <c r="I3613" s="98">
        <v>1.1299999999999999</v>
      </c>
      <c r="J3613" s="98"/>
      <c r="K3613" s="27">
        <f>TRUNC(TRUNC(G3613,8)*I3613,2)</f>
        <v>9.74</v>
      </c>
    </row>
    <row r="3614" spans="1:11" ht="29.1" customHeight="1" x14ac:dyDescent="0.25">
      <c r="A3614" s="24" t="s">
        <v>4069</v>
      </c>
      <c r="B3614" s="95" t="s">
        <v>4070</v>
      </c>
      <c r="C3614" s="95"/>
      <c r="D3614" s="96" t="s">
        <v>20</v>
      </c>
      <c r="E3614" s="96"/>
      <c r="F3614" s="24" t="s">
        <v>26</v>
      </c>
      <c r="G3614" s="97">
        <v>6.4375</v>
      </c>
      <c r="H3614" s="97"/>
      <c r="I3614" s="98">
        <v>17.63</v>
      </c>
      <c r="J3614" s="98"/>
      <c r="K3614" s="27">
        <f>TRUNC(TRUNC(G3614,8)*I3614,2)</f>
        <v>113.49</v>
      </c>
    </row>
    <row r="3615" spans="1:11" ht="15" customHeight="1" x14ac:dyDescent="0.25">
      <c r="A3615" s="24" t="s">
        <v>4071</v>
      </c>
      <c r="B3615" s="95" t="s">
        <v>4072</v>
      </c>
      <c r="C3615" s="95"/>
      <c r="D3615" s="96" t="s">
        <v>20</v>
      </c>
      <c r="E3615" s="96"/>
      <c r="F3615" s="24" t="s">
        <v>3903</v>
      </c>
      <c r="G3615" s="97">
        <v>0.24</v>
      </c>
      <c r="H3615" s="97"/>
      <c r="I3615" s="98">
        <v>3.58</v>
      </c>
      <c r="J3615" s="98"/>
      <c r="K3615" s="27">
        <f>TRUNC(TRUNC(G3615,8)*I3615,2)</f>
        <v>0.85</v>
      </c>
    </row>
    <row r="3616" spans="1:11" ht="15" customHeight="1" x14ac:dyDescent="0.25">
      <c r="A3616" s="9"/>
      <c r="B3616" s="9"/>
      <c r="C3616" s="9"/>
      <c r="D3616" s="9"/>
      <c r="E3616" s="9"/>
      <c r="F3616" s="9"/>
      <c r="G3616" s="91" t="s">
        <v>3906</v>
      </c>
      <c r="H3616" s="91"/>
      <c r="I3616" s="91"/>
      <c r="J3616" s="91"/>
      <c r="K3616" s="28">
        <f>SUM(K3613:K3615)</f>
        <v>124.07999999999998</v>
      </c>
    </row>
    <row r="3617" spans="1:11" ht="15" customHeight="1" x14ac:dyDescent="0.25">
      <c r="A3617" s="93" t="s">
        <v>3907</v>
      </c>
      <c r="B3617" s="93"/>
      <c r="C3617" s="93"/>
      <c r="D3617" s="94" t="s">
        <v>3</v>
      </c>
      <c r="E3617" s="94"/>
      <c r="F3617" s="23" t="s">
        <v>4</v>
      </c>
      <c r="G3617" s="94" t="s">
        <v>3894</v>
      </c>
      <c r="H3617" s="94"/>
      <c r="I3617" s="94" t="s">
        <v>3895</v>
      </c>
      <c r="J3617" s="94"/>
      <c r="K3617" s="23" t="s">
        <v>3896</v>
      </c>
    </row>
    <row r="3618" spans="1:11" ht="15" customHeight="1" x14ac:dyDescent="0.25">
      <c r="A3618" s="24" t="s">
        <v>3971</v>
      </c>
      <c r="B3618" s="95" t="s">
        <v>3972</v>
      </c>
      <c r="C3618" s="95"/>
      <c r="D3618" s="96" t="s">
        <v>20</v>
      </c>
      <c r="E3618" s="96"/>
      <c r="F3618" s="24" t="s">
        <v>2056</v>
      </c>
      <c r="G3618" s="97">
        <v>0.63900000000000001</v>
      </c>
      <c r="H3618" s="97"/>
      <c r="I3618" s="98">
        <v>32.69</v>
      </c>
      <c r="J3618" s="98"/>
      <c r="K3618" s="27">
        <f>TRUNC(TRUNC(G3618,8)*I3618,2)</f>
        <v>20.88</v>
      </c>
    </row>
    <row r="3619" spans="1:11" ht="15" customHeight="1" x14ac:dyDescent="0.25">
      <c r="A3619" s="24" t="s">
        <v>3910</v>
      </c>
      <c r="B3619" s="95" t="s">
        <v>3911</v>
      </c>
      <c r="C3619" s="95"/>
      <c r="D3619" s="96" t="s">
        <v>20</v>
      </c>
      <c r="E3619" s="96"/>
      <c r="F3619" s="24" t="s">
        <v>2056</v>
      </c>
      <c r="G3619" s="97">
        <v>1.2789999999999999</v>
      </c>
      <c r="H3619" s="97"/>
      <c r="I3619" s="98">
        <v>24.94</v>
      </c>
      <c r="J3619" s="98"/>
      <c r="K3619" s="27">
        <f>TRUNC(TRUNC(G3619,8)*I3619,2)</f>
        <v>31.89</v>
      </c>
    </row>
    <row r="3620" spans="1:11" ht="18" customHeight="1" x14ac:dyDescent="0.25">
      <c r="A3620" s="9"/>
      <c r="B3620" s="9"/>
      <c r="C3620" s="9"/>
      <c r="D3620" s="9"/>
      <c r="E3620" s="9"/>
      <c r="F3620" s="9"/>
      <c r="G3620" s="91" t="s">
        <v>3912</v>
      </c>
      <c r="H3620" s="91"/>
      <c r="I3620" s="91"/>
      <c r="J3620" s="91"/>
      <c r="K3620" s="28">
        <f>SUM(K3618:K3619)</f>
        <v>52.769999999999996</v>
      </c>
    </row>
    <row r="3621" spans="1:11" ht="15" customHeight="1" x14ac:dyDescent="0.25">
      <c r="A3621" s="9"/>
      <c r="B3621" s="9"/>
      <c r="C3621" s="9"/>
      <c r="D3621" s="9"/>
      <c r="E3621" s="9"/>
      <c r="F3621" s="9"/>
      <c r="G3621" s="92" t="s">
        <v>3913</v>
      </c>
      <c r="H3621" s="92"/>
      <c r="I3621" s="92"/>
      <c r="J3621" s="92"/>
      <c r="K3621" s="29">
        <f>ROUND(SUM(K3616,K3620),2)</f>
        <v>176.85</v>
      </c>
    </row>
    <row r="3622" spans="1:11" ht="9.9499999999999993" customHeight="1" x14ac:dyDescent="0.25">
      <c r="A3622" s="9"/>
      <c r="B3622" s="9"/>
      <c r="C3622" s="9"/>
      <c r="D3622" s="9"/>
      <c r="E3622" s="9"/>
      <c r="F3622" s="9"/>
      <c r="G3622" s="100"/>
      <c r="H3622" s="100"/>
      <c r="I3622" s="100"/>
      <c r="J3622" s="100"/>
      <c r="K3622" s="100"/>
    </row>
    <row r="3623" spans="1:11" ht="20.100000000000001" customHeight="1" x14ac:dyDescent="0.25">
      <c r="A3623" s="99" t="s">
        <v>2381</v>
      </c>
      <c r="B3623" s="99"/>
      <c r="C3623" s="99"/>
      <c r="D3623" s="99"/>
      <c r="E3623" s="99"/>
      <c r="F3623" s="99"/>
      <c r="G3623" s="99"/>
      <c r="H3623" s="99"/>
      <c r="I3623" s="99"/>
      <c r="J3623" s="99"/>
      <c r="K3623" s="99"/>
    </row>
    <row r="3624" spans="1:11" ht="20.100000000000001" customHeight="1" x14ac:dyDescent="0.25">
      <c r="A3624" s="106" t="s">
        <v>4010</v>
      </c>
      <c r="B3624" s="106"/>
      <c r="C3624" s="106"/>
      <c r="D3624" s="106"/>
      <c r="E3624" s="106"/>
      <c r="F3624" s="2" t="s">
        <v>4</v>
      </c>
      <c r="G3624" s="87" t="s">
        <v>4001</v>
      </c>
      <c r="H3624" s="87"/>
      <c r="I3624" s="87" t="s">
        <v>3895</v>
      </c>
      <c r="J3624" s="87"/>
      <c r="K3624" s="2" t="s">
        <v>4011</v>
      </c>
    </row>
    <row r="3625" spans="1:11" ht="15" customHeight="1" x14ac:dyDescent="0.25">
      <c r="A3625" s="6" t="s">
        <v>4079</v>
      </c>
      <c r="B3625" s="104" t="s">
        <v>4080</v>
      </c>
      <c r="C3625" s="104"/>
      <c r="D3625" s="104"/>
      <c r="E3625" s="104"/>
      <c r="F3625" s="6" t="s">
        <v>77</v>
      </c>
      <c r="G3625" s="113">
        <v>1.7700000000000001E-3</v>
      </c>
      <c r="H3625" s="113"/>
      <c r="I3625" s="105">
        <v>33.79</v>
      </c>
      <c r="J3625" s="105"/>
      <c r="K3625" s="33">
        <f>ROUND(ROUND(G3625,5)*I3625,4)</f>
        <v>5.9799999999999999E-2</v>
      </c>
    </row>
    <row r="3626" spans="1:11" ht="15" customHeight="1" x14ac:dyDescent="0.25">
      <c r="A3626" s="6" t="s">
        <v>4081</v>
      </c>
      <c r="B3626" s="104" t="s">
        <v>4082</v>
      </c>
      <c r="C3626" s="104"/>
      <c r="D3626" s="104"/>
      <c r="E3626" s="104"/>
      <c r="F3626" s="6" t="s">
        <v>77</v>
      </c>
      <c r="G3626" s="113">
        <v>3.9300000000000003E-3</v>
      </c>
      <c r="H3626" s="113"/>
      <c r="I3626" s="105">
        <v>448.02</v>
      </c>
      <c r="J3626" s="105"/>
      <c r="K3626" s="33">
        <f>ROUND(ROUND(G3626,5)*I3626,4)</f>
        <v>1.7606999999999999</v>
      </c>
    </row>
    <row r="3627" spans="1:11" ht="15" customHeight="1" x14ac:dyDescent="0.25">
      <c r="A3627" s="6" t="s">
        <v>4083</v>
      </c>
      <c r="B3627" s="104" t="s">
        <v>4084</v>
      </c>
      <c r="C3627" s="104"/>
      <c r="D3627" s="104"/>
      <c r="E3627" s="104"/>
      <c r="F3627" s="6" t="s">
        <v>77</v>
      </c>
      <c r="G3627" s="113">
        <v>7.0800000000000004E-3</v>
      </c>
      <c r="H3627" s="113"/>
      <c r="I3627" s="105">
        <v>46.06</v>
      </c>
      <c r="J3627" s="105"/>
      <c r="K3627" s="33">
        <f>ROUND(ROUND(G3627,5)*I3627,4)</f>
        <v>0.3261</v>
      </c>
    </row>
    <row r="3628" spans="1:11" ht="15" customHeight="1" x14ac:dyDescent="0.25">
      <c r="A3628" s="6" t="s">
        <v>4085</v>
      </c>
      <c r="B3628" s="104" t="s">
        <v>4086</v>
      </c>
      <c r="C3628" s="104"/>
      <c r="D3628" s="104"/>
      <c r="E3628" s="104"/>
      <c r="F3628" s="6" t="s">
        <v>103</v>
      </c>
      <c r="G3628" s="113">
        <v>1</v>
      </c>
      <c r="H3628" s="113"/>
      <c r="I3628" s="105">
        <v>16.98</v>
      </c>
      <c r="J3628" s="105"/>
      <c r="K3628" s="33">
        <f>ROUND(ROUND(G3628,5)*I3628,4)</f>
        <v>16.98</v>
      </c>
    </row>
    <row r="3629" spans="1:11" ht="15" customHeight="1" x14ac:dyDescent="0.25">
      <c r="A3629" s="1"/>
      <c r="B3629" s="1"/>
      <c r="C3629" s="1"/>
      <c r="D3629" s="1"/>
      <c r="E3629" s="1"/>
      <c r="F3629" s="1"/>
      <c r="G3629" s="85" t="s">
        <v>4014</v>
      </c>
      <c r="H3629" s="85"/>
      <c r="I3629" s="85"/>
      <c r="J3629" s="85"/>
      <c r="K3629" s="34">
        <f>SUM(K3625:K3628)</f>
        <v>19.1266</v>
      </c>
    </row>
    <row r="3630" spans="1:11" ht="15" customHeight="1" x14ac:dyDescent="0.25">
      <c r="A3630" s="106" t="s">
        <v>4015</v>
      </c>
      <c r="B3630" s="106"/>
      <c r="C3630" s="106"/>
      <c r="D3630" s="23" t="s">
        <v>4016</v>
      </c>
      <c r="E3630" s="94" t="s">
        <v>4017</v>
      </c>
      <c r="F3630" s="94"/>
      <c r="G3630" s="94" t="s">
        <v>4001</v>
      </c>
      <c r="H3630" s="94"/>
      <c r="I3630" s="94" t="s">
        <v>3895</v>
      </c>
      <c r="J3630" s="94"/>
      <c r="K3630" s="23" t="s">
        <v>4011</v>
      </c>
    </row>
    <row r="3631" spans="1:11" ht="27.95" customHeight="1" x14ac:dyDescent="0.25">
      <c r="A3631" s="38" t="s">
        <v>4085</v>
      </c>
      <c r="B3631" s="109" t="s">
        <v>4087</v>
      </c>
      <c r="C3631" s="109"/>
      <c r="D3631" s="38" t="s">
        <v>4019</v>
      </c>
      <c r="E3631" s="110" t="s">
        <v>4088</v>
      </c>
      <c r="F3631" s="110"/>
      <c r="G3631" s="111">
        <v>1.9630000000000002E-2</v>
      </c>
      <c r="H3631" s="111"/>
      <c r="I3631" s="112">
        <v>33.64</v>
      </c>
      <c r="J3631" s="112"/>
      <c r="K3631" s="41">
        <f>ROUND(ROUND(G3631,5)*I3631,4)</f>
        <v>0.66039999999999999</v>
      </c>
    </row>
    <row r="3632" spans="1:11" ht="15" customHeight="1" x14ac:dyDescent="0.25">
      <c r="A3632" s="1"/>
      <c r="B3632" s="1"/>
      <c r="C3632" s="1"/>
      <c r="D3632" s="1"/>
      <c r="E3632" s="1"/>
      <c r="F3632" s="1"/>
      <c r="G3632" s="85" t="s">
        <v>4021</v>
      </c>
      <c r="H3632" s="85"/>
      <c r="I3632" s="85"/>
      <c r="J3632" s="85"/>
      <c r="K3632" s="33">
        <f>SUM(K3631:K3631)</f>
        <v>0.66039999999999999</v>
      </c>
    </row>
    <row r="3633" spans="1:11" ht="12.95" customHeight="1" x14ac:dyDescent="0.25">
      <c r="A3633" s="106" t="s">
        <v>4022</v>
      </c>
      <c r="B3633" s="106"/>
      <c r="C3633" s="94" t="s">
        <v>4023</v>
      </c>
      <c r="D3633" s="94" t="s">
        <v>5</v>
      </c>
      <c r="E3633" s="94" t="s">
        <v>4024</v>
      </c>
      <c r="F3633" s="94"/>
      <c r="G3633" s="94" t="s">
        <v>4025</v>
      </c>
      <c r="H3633" s="94"/>
      <c r="I3633" s="94" t="s">
        <v>2086</v>
      </c>
      <c r="J3633" s="94"/>
      <c r="K3633" s="94" t="s">
        <v>4011</v>
      </c>
    </row>
    <row r="3634" spans="1:11" ht="12" customHeight="1" x14ac:dyDescent="0.25">
      <c r="A3634" s="106"/>
      <c r="B3634" s="106"/>
      <c r="C3634" s="94"/>
      <c r="D3634" s="94"/>
      <c r="E3634" s="23" t="s">
        <v>2092</v>
      </c>
      <c r="F3634" s="23" t="s">
        <v>4026</v>
      </c>
      <c r="G3634" s="23" t="s">
        <v>2092</v>
      </c>
      <c r="H3634" s="23" t="s">
        <v>4026</v>
      </c>
      <c r="I3634" s="23" t="s">
        <v>2092</v>
      </c>
      <c r="J3634" s="23" t="s">
        <v>4026</v>
      </c>
      <c r="K3634" s="94"/>
    </row>
    <row r="3635" spans="1:11" ht="27.95" customHeight="1" x14ac:dyDescent="0.25">
      <c r="A3635" s="38" t="s">
        <v>4085</v>
      </c>
      <c r="B3635" s="39" t="s">
        <v>4087</v>
      </c>
      <c r="C3635" s="38" t="s">
        <v>4027</v>
      </c>
      <c r="D3635" s="40">
        <v>1.9630000000000002E-2</v>
      </c>
      <c r="E3635" s="42">
        <v>0</v>
      </c>
      <c r="F3635" s="43">
        <v>1.1100000000000001</v>
      </c>
      <c r="G3635" s="42">
        <v>0</v>
      </c>
      <c r="H3635" s="43">
        <v>0.88</v>
      </c>
      <c r="I3635" s="42">
        <v>0</v>
      </c>
      <c r="J3635" s="43">
        <v>0.72</v>
      </c>
      <c r="K3635" s="41">
        <f>ROUND(D3635*(ROUND(E3635*F3635,4)+ROUND(G3635*H3635,4)+ROUND(I3635*J3635,4)),4)</f>
        <v>0</v>
      </c>
    </row>
    <row r="3636" spans="1:11" ht="15" customHeight="1" x14ac:dyDescent="0.25">
      <c r="A3636" s="1"/>
      <c r="B3636" s="1"/>
      <c r="C3636" s="1"/>
      <c r="D3636" s="1"/>
      <c r="E3636" s="1"/>
      <c r="F3636" s="1"/>
      <c r="G3636" s="85" t="s">
        <v>4028</v>
      </c>
      <c r="H3636" s="85"/>
      <c r="I3636" s="85"/>
      <c r="J3636" s="85"/>
      <c r="K3636" s="33">
        <f>SUM(K3634:K3635)</f>
        <v>0</v>
      </c>
    </row>
    <row r="3637" spans="1:11" ht="15" customHeight="1" x14ac:dyDescent="0.25">
      <c r="A3637" s="9"/>
      <c r="B3637" s="9"/>
      <c r="C3637" s="9"/>
      <c r="D3637" s="9"/>
      <c r="E3637" s="9"/>
      <c r="F3637" s="9"/>
      <c r="G3637" s="92" t="s">
        <v>4029</v>
      </c>
      <c r="H3637" s="92"/>
      <c r="I3637" s="92"/>
      <c r="J3637" s="92"/>
      <c r="K3637" s="33">
        <f>SUM(K3629,K3632,K3636)</f>
        <v>19.786999999999999</v>
      </c>
    </row>
    <row r="3638" spans="1:11" ht="15" customHeight="1" x14ac:dyDescent="0.25">
      <c r="A3638" s="9"/>
      <c r="B3638" s="9"/>
      <c r="C3638" s="9"/>
      <c r="D3638" s="9"/>
      <c r="E3638" s="9"/>
      <c r="F3638" s="9"/>
      <c r="G3638" s="92" t="s">
        <v>3913</v>
      </c>
      <c r="H3638" s="92"/>
      <c r="I3638" s="92"/>
      <c r="J3638" s="92"/>
      <c r="K3638" s="29">
        <f>ROUND(SUM(K3637),2)</f>
        <v>19.79</v>
      </c>
    </row>
    <row r="3639" spans="1:11" ht="9.9499999999999993" customHeight="1" x14ac:dyDescent="0.25">
      <c r="A3639" s="9"/>
      <c r="B3639" s="9"/>
      <c r="C3639" s="9"/>
      <c r="D3639" s="9"/>
      <c r="E3639" s="9"/>
      <c r="F3639" s="9"/>
      <c r="G3639" s="100"/>
      <c r="H3639" s="100"/>
      <c r="I3639" s="100"/>
      <c r="J3639" s="100"/>
      <c r="K3639" s="100"/>
    </row>
    <row r="3640" spans="1:11" ht="20.100000000000001" customHeight="1" x14ac:dyDescent="0.25">
      <c r="A3640" s="99" t="s">
        <v>2382</v>
      </c>
      <c r="B3640" s="99"/>
      <c r="C3640" s="99"/>
      <c r="D3640" s="99"/>
      <c r="E3640" s="99"/>
      <c r="F3640" s="99"/>
      <c r="G3640" s="99"/>
      <c r="H3640" s="99"/>
      <c r="I3640" s="99"/>
      <c r="J3640" s="99"/>
      <c r="K3640" s="99"/>
    </row>
    <row r="3641" spans="1:11" ht="15" customHeight="1" x14ac:dyDescent="0.25">
      <c r="A3641" s="93" t="s">
        <v>3893</v>
      </c>
      <c r="B3641" s="93"/>
      <c r="C3641" s="93"/>
      <c r="D3641" s="94" t="s">
        <v>3</v>
      </c>
      <c r="E3641" s="94"/>
      <c r="F3641" s="23" t="s">
        <v>4</v>
      </c>
      <c r="G3641" s="94" t="s">
        <v>3894</v>
      </c>
      <c r="H3641" s="94"/>
      <c r="I3641" s="94" t="s">
        <v>3895</v>
      </c>
      <c r="J3641" s="94"/>
      <c r="K3641" s="23" t="s">
        <v>3896</v>
      </c>
    </row>
    <row r="3642" spans="1:11" ht="15" customHeight="1" x14ac:dyDescent="0.25">
      <c r="A3642" s="24" t="s">
        <v>4089</v>
      </c>
      <c r="B3642" s="95" t="s">
        <v>4090</v>
      </c>
      <c r="C3642" s="95"/>
      <c r="D3642" s="96" t="s">
        <v>20</v>
      </c>
      <c r="E3642" s="96"/>
      <c r="F3642" s="24" t="s">
        <v>16</v>
      </c>
      <c r="G3642" s="97">
        <v>1</v>
      </c>
      <c r="H3642" s="97"/>
      <c r="I3642" s="98">
        <v>12.85</v>
      </c>
      <c r="J3642" s="98"/>
      <c r="K3642" s="27">
        <f>TRUNC(TRUNC(G3642,8)*I3642,2)</f>
        <v>12.85</v>
      </c>
    </row>
    <row r="3643" spans="1:11" ht="15" customHeight="1" x14ac:dyDescent="0.25">
      <c r="A3643" s="9"/>
      <c r="B3643" s="9"/>
      <c r="C3643" s="9"/>
      <c r="D3643" s="9"/>
      <c r="E3643" s="9"/>
      <c r="F3643" s="9"/>
      <c r="G3643" s="91" t="s">
        <v>3906</v>
      </c>
      <c r="H3643" s="91"/>
      <c r="I3643" s="91"/>
      <c r="J3643" s="91"/>
      <c r="K3643" s="28">
        <f>SUM(K3642:K3642)</f>
        <v>12.85</v>
      </c>
    </row>
    <row r="3644" spans="1:11" ht="15" customHeight="1" x14ac:dyDescent="0.25">
      <c r="A3644" s="93" t="s">
        <v>3907</v>
      </c>
      <c r="B3644" s="93"/>
      <c r="C3644" s="93"/>
      <c r="D3644" s="94" t="s">
        <v>3</v>
      </c>
      <c r="E3644" s="94"/>
      <c r="F3644" s="23" t="s">
        <v>4</v>
      </c>
      <c r="G3644" s="94" t="s">
        <v>3894</v>
      </c>
      <c r="H3644" s="94"/>
      <c r="I3644" s="94" t="s">
        <v>3895</v>
      </c>
      <c r="J3644" s="94"/>
      <c r="K3644" s="23" t="s">
        <v>3896</v>
      </c>
    </row>
    <row r="3645" spans="1:11" ht="15" customHeight="1" x14ac:dyDescent="0.25">
      <c r="A3645" s="24" t="s">
        <v>3961</v>
      </c>
      <c r="B3645" s="95" t="s">
        <v>3962</v>
      </c>
      <c r="C3645" s="95"/>
      <c r="D3645" s="96" t="s">
        <v>20</v>
      </c>
      <c r="E3645" s="96"/>
      <c r="F3645" s="24" t="s">
        <v>2056</v>
      </c>
      <c r="G3645" s="97">
        <v>2.7699999999999999E-2</v>
      </c>
      <c r="H3645" s="97"/>
      <c r="I3645" s="98">
        <v>29.5</v>
      </c>
      <c r="J3645" s="98"/>
      <c r="K3645" s="27">
        <f>TRUNC(TRUNC(G3645,8)*I3645,2)</f>
        <v>0.81</v>
      </c>
    </row>
    <row r="3646" spans="1:11" ht="15" customHeight="1" x14ac:dyDescent="0.25">
      <c r="A3646" s="24" t="s">
        <v>3910</v>
      </c>
      <c r="B3646" s="95" t="s">
        <v>3911</v>
      </c>
      <c r="C3646" s="95"/>
      <c r="D3646" s="96" t="s">
        <v>20</v>
      </c>
      <c r="E3646" s="96"/>
      <c r="F3646" s="24" t="s">
        <v>2056</v>
      </c>
      <c r="G3646" s="97">
        <v>0.1386</v>
      </c>
      <c r="H3646" s="97"/>
      <c r="I3646" s="98">
        <v>24.94</v>
      </c>
      <c r="J3646" s="98"/>
      <c r="K3646" s="27">
        <f>TRUNC(TRUNC(G3646,8)*I3646,2)</f>
        <v>3.45</v>
      </c>
    </row>
    <row r="3647" spans="1:11" ht="18" customHeight="1" x14ac:dyDescent="0.25">
      <c r="A3647" s="9"/>
      <c r="B3647" s="9"/>
      <c r="C3647" s="9"/>
      <c r="D3647" s="9"/>
      <c r="E3647" s="9"/>
      <c r="F3647" s="9"/>
      <c r="G3647" s="91" t="s">
        <v>3912</v>
      </c>
      <c r="H3647" s="91"/>
      <c r="I3647" s="91"/>
      <c r="J3647" s="91"/>
      <c r="K3647" s="28">
        <f>SUM(K3645:K3646)</f>
        <v>4.26</v>
      </c>
    </row>
    <row r="3648" spans="1:11" ht="15" customHeight="1" x14ac:dyDescent="0.25">
      <c r="A3648" s="9"/>
      <c r="B3648" s="9"/>
      <c r="C3648" s="9"/>
      <c r="D3648" s="9"/>
      <c r="E3648" s="9"/>
      <c r="F3648" s="9"/>
      <c r="G3648" s="92" t="s">
        <v>3913</v>
      </c>
      <c r="H3648" s="92"/>
      <c r="I3648" s="92"/>
      <c r="J3648" s="92"/>
      <c r="K3648" s="29">
        <f>ROUND(SUM(K3643,K3647),2)</f>
        <v>17.11</v>
      </c>
    </row>
    <row r="3649" spans="1:11" ht="9.9499999999999993" customHeight="1" x14ac:dyDescent="0.25">
      <c r="A3649" s="9"/>
      <c r="B3649" s="9"/>
      <c r="C3649" s="9"/>
      <c r="D3649" s="9"/>
      <c r="E3649" s="9"/>
      <c r="F3649" s="9"/>
      <c r="G3649" s="100"/>
      <c r="H3649" s="100"/>
      <c r="I3649" s="100"/>
      <c r="J3649" s="100"/>
      <c r="K3649" s="100"/>
    </row>
    <row r="3650" spans="1:11" ht="20.100000000000001" customHeight="1" x14ac:dyDescent="0.25">
      <c r="A3650" s="99" t="s">
        <v>2383</v>
      </c>
      <c r="B3650" s="99"/>
      <c r="C3650" s="99"/>
      <c r="D3650" s="99"/>
      <c r="E3650" s="99"/>
      <c r="F3650" s="99"/>
      <c r="G3650" s="99"/>
      <c r="H3650" s="99"/>
      <c r="I3650" s="99"/>
      <c r="J3650" s="99"/>
      <c r="K3650" s="99"/>
    </row>
    <row r="3651" spans="1:11" ht="12.95" customHeight="1" x14ac:dyDescent="0.25">
      <c r="A3651" s="107" t="s">
        <v>3984</v>
      </c>
      <c r="B3651" s="107"/>
      <c r="C3651" s="107"/>
      <c r="D3651" s="108" t="s">
        <v>3985</v>
      </c>
      <c r="E3651" s="87" t="s">
        <v>3986</v>
      </c>
      <c r="F3651" s="87"/>
      <c r="G3651" s="87" t="s">
        <v>3987</v>
      </c>
      <c r="H3651" s="87"/>
      <c r="I3651" s="87"/>
      <c r="J3651" s="87"/>
      <c r="K3651" s="87" t="s">
        <v>3988</v>
      </c>
    </row>
    <row r="3652" spans="1:11" ht="12" customHeight="1" x14ac:dyDescent="0.25">
      <c r="A3652" s="107"/>
      <c r="B3652" s="107"/>
      <c r="C3652" s="107"/>
      <c r="D3652" s="108"/>
      <c r="E3652" s="23" t="s">
        <v>3989</v>
      </c>
      <c r="F3652" s="23" t="s">
        <v>3990</v>
      </c>
      <c r="G3652" s="94" t="s">
        <v>3989</v>
      </c>
      <c r="H3652" s="94"/>
      <c r="I3652" s="94" t="s">
        <v>3990</v>
      </c>
      <c r="J3652" s="94"/>
      <c r="K3652" s="87"/>
    </row>
    <row r="3653" spans="1:11" ht="15.95" customHeight="1" x14ac:dyDescent="0.25">
      <c r="A3653" s="6" t="s">
        <v>4091</v>
      </c>
      <c r="B3653" s="104" t="s">
        <v>4092</v>
      </c>
      <c r="C3653" s="104"/>
      <c r="D3653" s="44">
        <v>1</v>
      </c>
      <c r="E3653" s="32">
        <v>0.8</v>
      </c>
      <c r="F3653" s="32">
        <v>0.19999999999999996</v>
      </c>
      <c r="G3653" s="105">
        <v>5.32</v>
      </c>
      <c r="H3653" s="105"/>
      <c r="I3653" s="105">
        <v>0.5</v>
      </c>
      <c r="J3653" s="105"/>
      <c r="K3653" s="33">
        <f>TRUNC(D3653*(TRUNC(E3653*G3653,4)+TRUNC(F3653*I3653,4)),4)</f>
        <v>4.3559999999999999</v>
      </c>
    </row>
    <row r="3654" spans="1:11" ht="15" customHeight="1" x14ac:dyDescent="0.25">
      <c r="A3654" s="1"/>
      <c r="B3654" s="1"/>
      <c r="C3654" s="1"/>
      <c r="D3654" s="1"/>
      <c r="E3654" s="1"/>
      <c r="F3654" s="1"/>
      <c r="G3654" s="85" t="s">
        <v>3999</v>
      </c>
      <c r="H3654" s="85"/>
      <c r="I3654" s="85"/>
      <c r="J3654" s="85"/>
      <c r="K3654" s="34">
        <f>SUM(K3652:K3653)</f>
        <v>4.3559999999999999</v>
      </c>
    </row>
    <row r="3655" spans="1:11" ht="20.100000000000001" customHeight="1" x14ac:dyDescent="0.25">
      <c r="A3655" s="106" t="s">
        <v>4000</v>
      </c>
      <c r="B3655" s="106"/>
      <c r="C3655" s="106"/>
      <c r="D3655" s="106"/>
      <c r="E3655" s="106"/>
      <c r="F3655" s="2" t="s">
        <v>4</v>
      </c>
      <c r="G3655" s="87" t="s">
        <v>4001</v>
      </c>
      <c r="H3655" s="87"/>
      <c r="I3655" s="87" t="s">
        <v>4002</v>
      </c>
      <c r="J3655" s="87"/>
      <c r="K3655" s="2" t="s">
        <v>3988</v>
      </c>
    </row>
    <row r="3656" spans="1:11" ht="15" customHeight="1" x14ac:dyDescent="0.25">
      <c r="A3656" s="6" t="s">
        <v>4093</v>
      </c>
      <c r="B3656" s="101" t="s">
        <v>4094</v>
      </c>
      <c r="C3656" s="101"/>
      <c r="D3656" s="101"/>
      <c r="E3656" s="101"/>
      <c r="F3656" s="6" t="s">
        <v>3940</v>
      </c>
      <c r="G3656" s="102">
        <v>0.1333</v>
      </c>
      <c r="H3656" s="102"/>
      <c r="I3656" s="103">
        <v>3.96</v>
      </c>
      <c r="J3656" s="103"/>
      <c r="K3656" s="7">
        <f>TRUNC(TRUNC(G3656,8)*I3656,2)</f>
        <v>0.52</v>
      </c>
    </row>
    <row r="3657" spans="1:11" ht="15" customHeight="1" x14ac:dyDescent="0.25">
      <c r="A3657" s="6" t="s">
        <v>4095</v>
      </c>
      <c r="B3657" s="101" t="s">
        <v>4096</v>
      </c>
      <c r="C3657" s="101"/>
      <c r="D3657" s="101"/>
      <c r="E3657" s="101"/>
      <c r="F3657" s="6" t="s">
        <v>3940</v>
      </c>
      <c r="G3657" s="102">
        <v>2</v>
      </c>
      <c r="H3657" s="102"/>
      <c r="I3657" s="103">
        <v>14.41</v>
      </c>
      <c r="J3657" s="103"/>
      <c r="K3657" s="7">
        <f>TRUNC(TRUNC(G3657,8)*I3657,2)</f>
        <v>28.82</v>
      </c>
    </row>
    <row r="3658" spans="1:11" ht="15" customHeight="1" x14ac:dyDescent="0.25">
      <c r="A3658" s="6" t="s">
        <v>4097</v>
      </c>
      <c r="B3658" s="101" t="s">
        <v>4098</v>
      </c>
      <c r="C3658" s="101"/>
      <c r="D3658" s="101"/>
      <c r="E3658" s="101"/>
      <c r="F3658" s="6" t="s">
        <v>3940</v>
      </c>
      <c r="G3658" s="102">
        <v>3</v>
      </c>
      <c r="H3658" s="102"/>
      <c r="I3658" s="103">
        <v>14.58</v>
      </c>
      <c r="J3658" s="103"/>
      <c r="K3658" s="7">
        <f>TRUNC(TRUNC(G3658,8)*I3658,2)</f>
        <v>43.74</v>
      </c>
    </row>
    <row r="3659" spans="1:11" ht="15" customHeight="1" x14ac:dyDescent="0.25">
      <c r="A3659" s="1"/>
      <c r="B3659" s="1"/>
      <c r="C3659" s="1"/>
      <c r="D3659" s="1"/>
      <c r="E3659" s="1"/>
      <c r="F3659" s="1"/>
      <c r="G3659" s="85" t="s">
        <v>4005</v>
      </c>
      <c r="H3659" s="85"/>
      <c r="I3659" s="85"/>
      <c r="J3659" s="85"/>
      <c r="K3659" s="29">
        <f>SUM(K3656:K3658)</f>
        <v>73.08</v>
      </c>
    </row>
    <row r="3660" spans="1:11" ht="15" customHeight="1" x14ac:dyDescent="0.25">
      <c r="A3660" s="9"/>
      <c r="B3660" s="9"/>
      <c r="C3660" s="9"/>
      <c r="D3660" s="9"/>
      <c r="E3660" s="9"/>
      <c r="F3660" s="9"/>
      <c r="G3660" s="92" t="s">
        <v>4006</v>
      </c>
      <c r="H3660" s="92"/>
      <c r="I3660" s="92"/>
      <c r="J3660" s="92"/>
      <c r="K3660" s="33">
        <f>SUM(K3654,K3659)</f>
        <v>77.435999999999993</v>
      </c>
    </row>
    <row r="3661" spans="1:11" ht="15" customHeight="1" x14ac:dyDescent="0.25">
      <c r="A3661" s="9"/>
      <c r="B3661" s="9"/>
      <c r="C3661" s="9"/>
      <c r="D3661" s="9"/>
      <c r="E3661" s="9"/>
      <c r="F3661" s="9"/>
      <c r="G3661" s="92" t="s">
        <v>4007</v>
      </c>
      <c r="H3661" s="92"/>
      <c r="I3661" s="92"/>
      <c r="J3661" s="92"/>
      <c r="K3661" s="35">
        <v>22.5</v>
      </c>
    </row>
    <row r="3662" spans="1:11" ht="15" customHeight="1" x14ac:dyDescent="0.25">
      <c r="A3662" s="9"/>
      <c r="B3662" s="9"/>
      <c r="C3662" s="9"/>
      <c r="D3662" s="9"/>
      <c r="E3662" s="9"/>
      <c r="F3662" s="9"/>
      <c r="G3662" s="92" t="s">
        <v>4008</v>
      </c>
      <c r="H3662" s="92"/>
      <c r="I3662" s="92"/>
      <c r="J3662" s="92"/>
      <c r="K3662" s="33">
        <f>TRUNC(K3660/K3661,4)</f>
        <v>3.4416000000000002</v>
      </c>
    </row>
    <row r="3663" spans="1:11" ht="15" customHeight="1" x14ac:dyDescent="0.25">
      <c r="A3663" s="9"/>
      <c r="B3663" s="9"/>
      <c r="C3663" s="9"/>
      <c r="D3663" s="9"/>
      <c r="E3663" s="9"/>
      <c r="F3663" s="9"/>
      <c r="G3663" s="92" t="s">
        <v>4029</v>
      </c>
      <c r="H3663" s="92"/>
      <c r="I3663" s="92"/>
      <c r="J3663" s="92"/>
      <c r="K3663" s="33">
        <f>SUM(K3662)</f>
        <v>3.4416000000000002</v>
      </c>
    </row>
    <row r="3664" spans="1:11" ht="15" customHeight="1" x14ac:dyDescent="0.25">
      <c r="A3664" s="9"/>
      <c r="B3664" s="9"/>
      <c r="C3664" s="9"/>
      <c r="D3664" s="9"/>
      <c r="E3664" s="9"/>
      <c r="F3664" s="9"/>
      <c r="G3664" s="92" t="s">
        <v>3913</v>
      </c>
      <c r="H3664" s="92"/>
      <c r="I3664" s="92"/>
      <c r="J3664" s="92"/>
      <c r="K3664" s="29">
        <f>ROUND(SUM(K3663),2)</f>
        <v>3.44</v>
      </c>
    </row>
    <row r="3665" spans="1:11" ht="9.9499999999999993" customHeight="1" x14ac:dyDescent="0.25">
      <c r="A3665" s="9"/>
      <c r="B3665" s="9"/>
      <c r="C3665" s="9"/>
      <c r="D3665" s="9"/>
      <c r="E3665" s="9"/>
      <c r="F3665" s="9"/>
      <c r="G3665" s="100"/>
      <c r="H3665" s="100"/>
      <c r="I3665" s="100"/>
      <c r="J3665" s="100"/>
      <c r="K3665" s="100"/>
    </row>
    <row r="3666" spans="1:11" ht="20.100000000000001" customHeight="1" x14ac:dyDescent="0.25">
      <c r="A3666" s="99" t="s">
        <v>2384</v>
      </c>
      <c r="B3666" s="99"/>
      <c r="C3666" s="99"/>
      <c r="D3666" s="99"/>
      <c r="E3666" s="99"/>
      <c r="F3666" s="99"/>
      <c r="G3666" s="99"/>
      <c r="H3666" s="99"/>
      <c r="I3666" s="99"/>
      <c r="J3666" s="99"/>
      <c r="K3666" s="99"/>
    </row>
    <row r="3667" spans="1:11" ht="15" customHeight="1" x14ac:dyDescent="0.25">
      <c r="A3667" s="93" t="s">
        <v>3893</v>
      </c>
      <c r="B3667" s="93"/>
      <c r="C3667" s="93"/>
      <c r="D3667" s="94" t="s">
        <v>3</v>
      </c>
      <c r="E3667" s="94"/>
      <c r="F3667" s="23" t="s">
        <v>4</v>
      </c>
      <c r="G3667" s="94" t="s">
        <v>3894</v>
      </c>
      <c r="H3667" s="94"/>
      <c r="I3667" s="94" t="s">
        <v>3895</v>
      </c>
      <c r="J3667" s="94"/>
      <c r="K3667" s="23" t="s">
        <v>3896</v>
      </c>
    </row>
    <row r="3668" spans="1:11" ht="15" customHeight="1" x14ac:dyDescent="0.25">
      <c r="A3668" s="24" t="s">
        <v>3951</v>
      </c>
      <c r="B3668" s="95" t="s">
        <v>3952</v>
      </c>
      <c r="C3668" s="95"/>
      <c r="D3668" s="96" t="s">
        <v>3953</v>
      </c>
      <c r="E3668" s="96"/>
      <c r="F3668" s="24" t="s">
        <v>3954</v>
      </c>
      <c r="G3668" s="97">
        <v>4.0000000000000001E-3</v>
      </c>
      <c r="H3668" s="97"/>
      <c r="I3668" s="98">
        <v>215</v>
      </c>
      <c r="J3668" s="98"/>
      <c r="K3668" s="27">
        <f>ROUND(ROUND(G3668,8)*I3668,2)</f>
        <v>0.86</v>
      </c>
    </row>
    <row r="3669" spans="1:11" ht="15" customHeight="1" x14ac:dyDescent="0.25">
      <c r="A3669" s="24" t="s">
        <v>3955</v>
      </c>
      <c r="B3669" s="95" t="s">
        <v>3956</v>
      </c>
      <c r="C3669" s="95"/>
      <c r="D3669" s="96" t="s">
        <v>20</v>
      </c>
      <c r="E3669" s="96"/>
      <c r="F3669" s="24" t="s">
        <v>3903</v>
      </c>
      <c r="G3669" s="97">
        <v>5.0000000000000001E-3</v>
      </c>
      <c r="H3669" s="97"/>
      <c r="I3669" s="98">
        <v>19.37</v>
      </c>
      <c r="J3669" s="98"/>
      <c r="K3669" s="27">
        <f>ROUND(ROUND(G3669,8)*I3669,2)</f>
        <v>0.1</v>
      </c>
    </row>
    <row r="3670" spans="1:11" ht="15" customHeight="1" x14ac:dyDescent="0.25">
      <c r="A3670" s="9"/>
      <c r="B3670" s="9"/>
      <c r="C3670" s="9"/>
      <c r="D3670" s="9"/>
      <c r="E3670" s="9"/>
      <c r="F3670" s="9"/>
      <c r="G3670" s="91" t="s">
        <v>3906</v>
      </c>
      <c r="H3670" s="91"/>
      <c r="I3670" s="91"/>
      <c r="J3670" s="91"/>
      <c r="K3670" s="28">
        <f>SUM(K3668:K3669)</f>
        <v>0.96</v>
      </c>
    </row>
    <row r="3671" spans="1:11" ht="15" customHeight="1" x14ac:dyDescent="0.25">
      <c r="A3671" s="93" t="s">
        <v>3907</v>
      </c>
      <c r="B3671" s="93"/>
      <c r="C3671" s="93"/>
      <c r="D3671" s="94" t="s">
        <v>3</v>
      </c>
      <c r="E3671" s="94"/>
      <c r="F3671" s="23" t="s">
        <v>4</v>
      </c>
      <c r="G3671" s="94" t="s">
        <v>3894</v>
      </c>
      <c r="H3671" s="94"/>
      <c r="I3671" s="94" t="s">
        <v>3895</v>
      </c>
      <c r="J3671" s="94"/>
      <c r="K3671" s="23" t="s">
        <v>3896</v>
      </c>
    </row>
    <row r="3672" spans="1:11" ht="21" customHeight="1" x14ac:dyDescent="0.25">
      <c r="A3672" s="24" t="s">
        <v>3908</v>
      </c>
      <c r="B3672" s="95" t="s">
        <v>3909</v>
      </c>
      <c r="C3672" s="95"/>
      <c r="D3672" s="96" t="s">
        <v>20</v>
      </c>
      <c r="E3672" s="96"/>
      <c r="F3672" s="24" t="s">
        <v>2056</v>
      </c>
      <c r="G3672" s="97">
        <v>0.03</v>
      </c>
      <c r="H3672" s="97"/>
      <c r="I3672" s="98">
        <v>32.24</v>
      </c>
      <c r="J3672" s="98"/>
      <c r="K3672" s="27">
        <f>ROUND(ROUND(G3672,8)*I3672,2)</f>
        <v>0.97</v>
      </c>
    </row>
    <row r="3673" spans="1:11" ht="15" customHeight="1" x14ac:dyDescent="0.25">
      <c r="A3673" s="24" t="s">
        <v>3910</v>
      </c>
      <c r="B3673" s="95" t="s">
        <v>3911</v>
      </c>
      <c r="C3673" s="95"/>
      <c r="D3673" s="96" t="s">
        <v>20</v>
      </c>
      <c r="E3673" s="96"/>
      <c r="F3673" s="24" t="s">
        <v>2056</v>
      </c>
      <c r="G3673" s="97">
        <v>0.03</v>
      </c>
      <c r="H3673" s="97"/>
      <c r="I3673" s="98">
        <v>24.94</v>
      </c>
      <c r="J3673" s="98"/>
      <c r="K3673" s="27">
        <f>ROUND(ROUND(G3673,8)*I3673,2)</f>
        <v>0.75</v>
      </c>
    </row>
    <row r="3674" spans="1:11" ht="18" customHeight="1" x14ac:dyDescent="0.25">
      <c r="A3674" s="9"/>
      <c r="B3674" s="9"/>
      <c r="C3674" s="9"/>
      <c r="D3674" s="9"/>
      <c r="E3674" s="9"/>
      <c r="F3674" s="9"/>
      <c r="G3674" s="91" t="s">
        <v>3912</v>
      </c>
      <c r="H3674" s="91"/>
      <c r="I3674" s="91"/>
      <c r="J3674" s="91"/>
      <c r="K3674" s="28">
        <f>SUM(K3672:K3673)</f>
        <v>1.72</v>
      </c>
    </row>
    <row r="3675" spans="1:11" ht="15" customHeight="1" x14ac:dyDescent="0.25">
      <c r="A3675" s="9"/>
      <c r="B3675" s="9"/>
      <c r="C3675" s="9"/>
      <c r="D3675" s="9"/>
      <c r="E3675" s="9"/>
      <c r="F3675" s="9"/>
      <c r="G3675" s="92" t="s">
        <v>3913</v>
      </c>
      <c r="H3675" s="92"/>
      <c r="I3675" s="92"/>
      <c r="J3675" s="92"/>
      <c r="K3675" s="29">
        <f>ROUND(SUM(K3670,K3674),2)</f>
        <v>2.68</v>
      </c>
    </row>
    <row r="3676" spans="1:11" ht="9.9499999999999993" customHeight="1" x14ac:dyDescent="0.25">
      <c r="A3676" s="9"/>
      <c r="B3676" s="9"/>
      <c r="C3676" s="9"/>
      <c r="D3676" s="9"/>
      <c r="E3676" s="9"/>
      <c r="F3676" s="9"/>
      <c r="G3676" s="100"/>
      <c r="H3676" s="100"/>
      <c r="I3676" s="100"/>
      <c r="J3676" s="100"/>
      <c r="K3676" s="100"/>
    </row>
    <row r="3677" spans="1:11" ht="20.100000000000001" customHeight="1" x14ac:dyDescent="0.25">
      <c r="A3677" s="99" t="s">
        <v>2385</v>
      </c>
      <c r="B3677" s="99"/>
      <c r="C3677" s="99"/>
      <c r="D3677" s="99"/>
      <c r="E3677" s="99"/>
      <c r="F3677" s="99"/>
      <c r="G3677" s="99"/>
      <c r="H3677" s="99"/>
      <c r="I3677" s="99"/>
      <c r="J3677" s="99"/>
      <c r="K3677" s="99"/>
    </row>
    <row r="3678" spans="1:11" ht="15" customHeight="1" x14ac:dyDescent="0.25">
      <c r="A3678" s="93" t="s">
        <v>3916</v>
      </c>
      <c r="B3678" s="93"/>
      <c r="C3678" s="93"/>
      <c r="D3678" s="94" t="s">
        <v>3</v>
      </c>
      <c r="E3678" s="94"/>
      <c r="F3678" s="23" t="s">
        <v>4</v>
      </c>
      <c r="G3678" s="94" t="s">
        <v>3894</v>
      </c>
      <c r="H3678" s="94"/>
      <c r="I3678" s="94" t="s">
        <v>3895</v>
      </c>
      <c r="J3678" s="94"/>
      <c r="K3678" s="23" t="s">
        <v>3896</v>
      </c>
    </row>
    <row r="3679" spans="1:11" ht="29.1" customHeight="1" x14ac:dyDescent="0.25">
      <c r="A3679" s="24" t="s">
        <v>3957</v>
      </c>
      <c r="B3679" s="95" t="s">
        <v>3958</v>
      </c>
      <c r="C3679" s="95"/>
      <c r="D3679" s="96" t="s">
        <v>20</v>
      </c>
      <c r="E3679" s="96"/>
      <c r="F3679" s="24" t="s">
        <v>3936</v>
      </c>
      <c r="G3679" s="97">
        <v>2.8999999999999998E-3</v>
      </c>
      <c r="H3679" s="97"/>
      <c r="I3679" s="98">
        <v>75.540000000000006</v>
      </c>
      <c r="J3679" s="98"/>
      <c r="K3679" s="27">
        <f>TRUNC(TRUNC(G3679,8)*I3679,2)</f>
        <v>0.21</v>
      </c>
    </row>
    <row r="3680" spans="1:11" ht="29.1" customHeight="1" x14ac:dyDescent="0.25">
      <c r="A3680" s="24" t="s">
        <v>3959</v>
      </c>
      <c r="B3680" s="95" t="s">
        <v>3960</v>
      </c>
      <c r="C3680" s="95"/>
      <c r="D3680" s="96" t="s">
        <v>20</v>
      </c>
      <c r="E3680" s="96"/>
      <c r="F3680" s="24" t="s">
        <v>30</v>
      </c>
      <c r="G3680" s="97">
        <v>1.6999999999999999E-3</v>
      </c>
      <c r="H3680" s="97"/>
      <c r="I3680" s="98">
        <v>198.53</v>
      </c>
      <c r="J3680" s="98"/>
      <c r="K3680" s="27">
        <f>TRUNC(TRUNC(G3680,8)*I3680,2)</f>
        <v>0.33</v>
      </c>
    </row>
    <row r="3681" spans="1:11" ht="18" customHeight="1" x14ac:dyDescent="0.25">
      <c r="A3681" s="9"/>
      <c r="B3681" s="9"/>
      <c r="C3681" s="9"/>
      <c r="D3681" s="9"/>
      <c r="E3681" s="9"/>
      <c r="F3681" s="9"/>
      <c r="G3681" s="91" t="s">
        <v>3919</v>
      </c>
      <c r="H3681" s="91"/>
      <c r="I3681" s="91"/>
      <c r="J3681" s="91"/>
      <c r="K3681" s="28">
        <f>SUM(K3679:K3680)</f>
        <v>0.54</v>
      </c>
    </row>
    <row r="3682" spans="1:11" ht="15" customHeight="1" x14ac:dyDescent="0.25">
      <c r="A3682" s="93" t="s">
        <v>3907</v>
      </c>
      <c r="B3682" s="93"/>
      <c r="C3682" s="93"/>
      <c r="D3682" s="94" t="s">
        <v>3</v>
      </c>
      <c r="E3682" s="94"/>
      <c r="F3682" s="23" t="s">
        <v>4</v>
      </c>
      <c r="G3682" s="94" t="s">
        <v>3894</v>
      </c>
      <c r="H3682" s="94"/>
      <c r="I3682" s="94" t="s">
        <v>3895</v>
      </c>
      <c r="J3682" s="94"/>
      <c r="K3682" s="23" t="s">
        <v>3896</v>
      </c>
    </row>
    <row r="3683" spans="1:11" ht="15" customHeight="1" x14ac:dyDescent="0.25">
      <c r="A3683" s="24" t="s">
        <v>3961</v>
      </c>
      <c r="B3683" s="95" t="s">
        <v>3962</v>
      </c>
      <c r="C3683" s="95"/>
      <c r="D3683" s="96" t="s">
        <v>20</v>
      </c>
      <c r="E3683" s="96"/>
      <c r="F3683" s="24" t="s">
        <v>2056</v>
      </c>
      <c r="G3683" s="97">
        <v>4.5999999999999999E-3</v>
      </c>
      <c r="H3683" s="97"/>
      <c r="I3683" s="98">
        <v>29.5</v>
      </c>
      <c r="J3683" s="98"/>
      <c r="K3683" s="27">
        <f>TRUNC(TRUNC(G3683,8)*I3683,2)</f>
        <v>0.13</v>
      </c>
    </row>
    <row r="3684" spans="1:11" ht="18" customHeight="1" x14ac:dyDescent="0.25">
      <c r="A3684" s="9"/>
      <c r="B3684" s="9"/>
      <c r="C3684" s="9"/>
      <c r="D3684" s="9"/>
      <c r="E3684" s="9"/>
      <c r="F3684" s="9"/>
      <c r="G3684" s="91" t="s">
        <v>3912</v>
      </c>
      <c r="H3684" s="91"/>
      <c r="I3684" s="91"/>
      <c r="J3684" s="91"/>
      <c r="K3684" s="28">
        <f>SUM(K3683:K3683)</f>
        <v>0.13</v>
      </c>
    </row>
    <row r="3685" spans="1:11" ht="15" customHeight="1" x14ac:dyDescent="0.25">
      <c r="A3685" s="9"/>
      <c r="B3685" s="9"/>
      <c r="C3685" s="9"/>
      <c r="D3685" s="9"/>
      <c r="E3685" s="9"/>
      <c r="F3685" s="9"/>
      <c r="G3685" s="92" t="s">
        <v>3913</v>
      </c>
      <c r="H3685" s="92"/>
      <c r="I3685" s="92"/>
      <c r="J3685" s="92"/>
      <c r="K3685" s="29">
        <f>ROUND(SUM(K3681,K3684),2)</f>
        <v>0.67</v>
      </c>
    </row>
    <row r="3686" spans="1:11" ht="9.9499999999999993" customHeight="1" x14ac:dyDescent="0.25">
      <c r="A3686" s="9"/>
      <c r="B3686" s="9"/>
      <c r="C3686" s="9"/>
      <c r="D3686" s="9"/>
      <c r="E3686" s="9"/>
      <c r="F3686" s="9"/>
      <c r="G3686" s="100"/>
      <c r="H3686" s="100"/>
      <c r="I3686" s="100"/>
      <c r="J3686" s="100"/>
      <c r="K3686" s="100"/>
    </row>
    <row r="3687" spans="1:11" ht="20.100000000000001" customHeight="1" x14ac:dyDescent="0.25">
      <c r="A3687" s="99" t="s">
        <v>2386</v>
      </c>
      <c r="B3687" s="99"/>
      <c r="C3687" s="99"/>
      <c r="D3687" s="99"/>
      <c r="E3687" s="99"/>
      <c r="F3687" s="99"/>
      <c r="G3687" s="99"/>
      <c r="H3687" s="99"/>
      <c r="I3687" s="99"/>
      <c r="J3687" s="99"/>
      <c r="K3687" s="99"/>
    </row>
    <row r="3688" spans="1:11" ht="15" customHeight="1" x14ac:dyDescent="0.25">
      <c r="A3688" s="93" t="s">
        <v>3916</v>
      </c>
      <c r="B3688" s="93"/>
      <c r="C3688" s="93"/>
      <c r="D3688" s="94" t="s">
        <v>3</v>
      </c>
      <c r="E3688" s="94"/>
      <c r="F3688" s="23" t="s">
        <v>4</v>
      </c>
      <c r="G3688" s="94" t="s">
        <v>3894</v>
      </c>
      <c r="H3688" s="94"/>
      <c r="I3688" s="94" t="s">
        <v>3895</v>
      </c>
      <c r="J3688" s="94"/>
      <c r="K3688" s="23" t="s">
        <v>3896</v>
      </c>
    </row>
    <row r="3689" spans="1:11" ht="29.1" customHeight="1" x14ac:dyDescent="0.25">
      <c r="A3689" s="24" t="s">
        <v>3957</v>
      </c>
      <c r="B3689" s="95" t="s">
        <v>3958</v>
      </c>
      <c r="C3689" s="95"/>
      <c r="D3689" s="96" t="s">
        <v>20</v>
      </c>
      <c r="E3689" s="96"/>
      <c r="F3689" s="24" t="s">
        <v>3936</v>
      </c>
      <c r="G3689" s="97">
        <v>1.95E-2</v>
      </c>
      <c r="H3689" s="97"/>
      <c r="I3689" s="98">
        <v>75.540000000000006</v>
      </c>
      <c r="J3689" s="98"/>
      <c r="K3689" s="27">
        <f>TRUNC(TRUNC(G3689,8)*I3689,2)</f>
        <v>1.47</v>
      </c>
    </row>
    <row r="3690" spans="1:11" ht="29.1" customHeight="1" x14ac:dyDescent="0.25">
      <c r="A3690" s="24" t="s">
        <v>3959</v>
      </c>
      <c r="B3690" s="95" t="s">
        <v>3960</v>
      </c>
      <c r="C3690" s="95"/>
      <c r="D3690" s="96" t="s">
        <v>20</v>
      </c>
      <c r="E3690" s="96"/>
      <c r="F3690" s="24" t="s">
        <v>30</v>
      </c>
      <c r="G3690" s="97">
        <v>1.15E-2</v>
      </c>
      <c r="H3690" s="97"/>
      <c r="I3690" s="98">
        <v>198.53</v>
      </c>
      <c r="J3690" s="98"/>
      <c r="K3690" s="27">
        <f>TRUNC(TRUNC(G3690,8)*I3690,2)</f>
        <v>2.2799999999999998</v>
      </c>
    </row>
    <row r="3691" spans="1:11" ht="18" customHeight="1" x14ac:dyDescent="0.25">
      <c r="A3691" s="9"/>
      <c r="B3691" s="9"/>
      <c r="C3691" s="9"/>
      <c r="D3691" s="9"/>
      <c r="E3691" s="9"/>
      <c r="F3691" s="9"/>
      <c r="G3691" s="91" t="s">
        <v>3919</v>
      </c>
      <c r="H3691" s="91"/>
      <c r="I3691" s="91"/>
      <c r="J3691" s="91"/>
      <c r="K3691" s="28">
        <f>SUM(K3689:K3690)</f>
        <v>3.75</v>
      </c>
    </row>
    <row r="3692" spans="1:11" ht="15" customHeight="1" x14ac:dyDescent="0.25">
      <c r="A3692" s="93" t="s">
        <v>3907</v>
      </c>
      <c r="B3692" s="93"/>
      <c r="C3692" s="93"/>
      <c r="D3692" s="94" t="s">
        <v>3</v>
      </c>
      <c r="E3692" s="94"/>
      <c r="F3692" s="23" t="s">
        <v>4</v>
      </c>
      <c r="G3692" s="94" t="s">
        <v>3894</v>
      </c>
      <c r="H3692" s="94"/>
      <c r="I3692" s="94" t="s">
        <v>3895</v>
      </c>
      <c r="J3692" s="94"/>
      <c r="K3692" s="23" t="s">
        <v>3896</v>
      </c>
    </row>
    <row r="3693" spans="1:11" ht="15" customHeight="1" x14ac:dyDescent="0.25">
      <c r="A3693" s="24" t="s">
        <v>3910</v>
      </c>
      <c r="B3693" s="95" t="s">
        <v>3911</v>
      </c>
      <c r="C3693" s="95"/>
      <c r="D3693" s="96" t="s">
        <v>20</v>
      </c>
      <c r="E3693" s="96"/>
      <c r="F3693" s="24" t="s">
        <v>2056</v>
      </c>
      <c r="G3693" s="97">
        <v>3.1E-2</v>
      </c>
      <c r="H3693" s="97"/>
      <c r="I3693" s="98">
        <v>24.94</v>
      </c>
      <c r="J3693" s="98"/>
      <c r="K3693" s="27">
        <f>TRUNC(TRUNC(G3693,8)*I3693,2)</f>
        <v>0.77</v>
      </c>
    </row>
    <row r="3694" spans="1:11" ht="18" customHeight="1" x14ac:dyDescent="0.25">
      <c r="A3694" s="9"/>
      <c r="B3694" s="9"/>
      <c r="C3694" s="9"/>
      <c r="D3694" s="9"/>
      <c r="E3694" s="9"/>
      <c r="F3694" s="9"/>
      <c r="G3694" s="91" t="s">
        <v>3912</v>
      </c>
      <c r="H3694" s="91"/>
      <c r="I3694" s="91"/>
      <c r="J3694" s="91"/>
      <c r="K3694" s="28">
        <f>SUM(K3693:K3693)</f>
        <v>0.77</v>
      </c>
    </row>
    <row r="3695" spans="1:11" ht="15" customHeight="1" x14ac:dyDescent="0.25">
      <c r="A3695" s="9"/>
      <c r="B3695" s="9"/>
      <c r="C3695" s="9"/>
      <c r="D3695" s="9"/>
      <c r="E3695" s="9"/>
      <c r="F3695" s="9"/>
      <c r="G3695" s="92" t="s">
        <v>3913</v>
      </c>
      <c r="H3695" s="92"/>
      <c r="I3695" s="92"/>
      <c r="J3695" s="92"/>
      <c r="K3695" s="29">
        <f>ROUND(SUM(K3691,K3694),2)</f>
        <v>4.5199999999999996</v>
      </c>
    </row>
    <row r="3696" spans="1:11" ht="9.9499999999999993" customHeight="1" x14ac:dyDescent="0.25">
      <c r="A3696" s="9"/>
      <c r="B3696" s="9"/>
      <c r="C3696" s="9"/>
      <c r="D3696" s="9"/>
      <c r="E3696" s="9"/>
      <c r="F3696" s="9"/>
      <c r="G3696" s="100"/>
      <c r="H3696" s="100"/>
      <c r="I3696" s="100"/>
      <c r="J3696" s="100"/>
      <c r="K3696" s="100"/>
    </row>
    <row r="3697" spans="1:11" ht="20.100000000000001" customHeight="1" x14ac:dyDescent="0.25">
      <c r="A3697" s="99" t="s">
        <v>2387</v>
      </c>
      <c r="B3697" s="99"/>
      <c r="C3697" s="99"/>
      <c r="D3697" s="99"/>
      <c r="E3697" s="99"/>
      <c r="F3697" s="99"/>
      <c r="G3697" s="99"/>
      <c r="H3697" s="99"/>
      <c r="I3697" s="99"/>
      <c r="J3697" s="99"/>
      <c r="K3697" s="99"/>
    </row>
    <row r="3698" spans="1:11" ht="15" customHeight="1" x14ac:dyDescent="0.25">
      <c r="A3698" s="93" t="s">
        <v>3916</v>
      </c>
      <c r="B3698" s="93"/>
      <c r="C3698" s="93"/>
      <c r="D3698" s="94" t="s">
        <v>3</v>
      </c>
      <c r="E3698" s="94"/>
      <c r="F3698" s="23" t="s">
        <v>4</v>
      </c>
      <c r="G3698" s="94" t="s">
        <v>3894</v>
      </c>
      <c r="H3698" s="94"/>
      <c r="I3698" s="94" t="s">
        <v>3895</v>
      </c>
      <c r="J3698" s="94"/>
      <c r="K3698" s="23" t="s">
        <v>3896</v>
      </c>
    </row>
    <row r="3699" spans="1:11" ht="29.1" customHeight="1" x14ac:dyDescent="0.25">
      <c r="A3699" s="24" t="s">
        <v>3963</v>
      </c>
      <c r="B3699" s="95" t="s">
        <v>3964</v>
      </c>
      <c r="C3699" s="95"/>
      <c r="D3699" s="96" t="s">
        <v>20</v>
      </c>
      <c r="E3699" s="96"/>
      <c r="F3699" s="24" t="s">
        <v>3936</v>
      </c>
      <c r="G3699" s="97">
        <v>0.86950000000000005</v>
      </c>
      <c r="H3699" s="97"/>
      <c r="I3699" s="98">
        <v>8.9</v>
      </c>
      <c r="J3699" s="98"/>
      <c r="K3699" s="27">
        <f>TRUNC(TRUNC(G3699,8)*I3699,2)</f>
        <v>7.73</v>
      </c>
    </row>
    <row r="3700" spans="1:11" ht="29.1" customHeight="1" x14ac:dyDescent="0.25">
      <c r="A3700" s="24" t="s">
        <v>3965</v>
      </c>
      <c r="B3700" s="95" t="s">
        <v>3966</v>
      </c>
      <c r="C3700" s="95"/>
      <c r="D3700" s="96" t="s">
        <v>20</v>
      </c>
      <c r="E3700" s="96"/>
      <c r="F3700" s="24" t="s">
        <v>30</v>
      </c>
      <c r="G3700" s="97">
        <v>1.137</v>
      </c>
      <c r="H3700" s="97"/>
      <c r="I3700" s="98">
        <v>32.76</v>
      </c>
      <c r="J3700" s="98"/>
      <c r="K3700" s="27">
        <f>TRUNC(TRUNC(G3700,8)*I3700,2)</f>
        <v>37.24</v>
      </c>
    </row>
    <row r="3701" spans="1:11" ht="21" customHeight="1" x14ac:dyDescent="0.25">
      <c r="A3701" s="24" t="s">
        <v>3967</v>
      </c>
      <c r="B3701" s="95" t="s">
        <v>3968</v>
      </c>
      <c r="C3701" s="95"/>
      <c r="D3701" s="96" t="s">
        <v>20</v>
      </c>
      <c r="E3701" s="96"/>
      <c r="F3701" s="24" t="s">
        <v>3936</v>
      </c>
      <c r="G3701" s="97">
        <v>0.86950000000000005</v>
      </c>
      <c r="H3701" s="97"/>
      <c r="I3701" s="98">
        <v>27.59</v>
      </c>
      <c r="J3701" s="98"/>
      <c r="K3701" s="27">
        <f>TRUNC(TRUNC(G3701,8)*I3701,2)</f>
        <v>23.98</v>
      </c>
    </row>
    <row r="3702" spans="1:11" ht="21" customHeight="1" x14ac:dyDescent="0.25">
      <c r="A3702" s="24" t="s">
        <v>3969</v>
      </c>
      <c r="B3702" s="95" t="s">
        <v>3970</v>
      </c>
      <c r="C3702" s="95"/>
      <c r="D3702" s="96" t="s">
        <v>20</v>
      </c>
      <c r="E3702" s="96"/>
      <c r="F3702" s="24" t="s">
        <v>30</v>
      </c>
      <c r="G3702" s="97">
        <v>1.137</v>
      </c>
      <c r="H3702" s="97"/>
      <c r="I3702" s="98">
        <v>28.09</v>
      </c>
      <c r="J3702" s="98"/>
      <c r="K3702" s="27">
        <f>TRUNC(TRUNC(G3702,8)*I3702,2)</f>
        <v>31.93</v>
      </c>
    </row>
    <row r="3703" spans="1:11" ht="18" customHeight="1" x14ac:dyDescent="0.25">
      <c r="A3703" s="9"/>
      <c r="B3703" s="9"/>
      <c r="C3703" s="9"/>
      <c r="D3703" s="9"/>
      <c r="E3703" s="9"/>
      <c r="F3703" s="9"/>
      <c r="G3703" s="91" t="s">
        <v>3919</v>
      </c>
      <c r="H3703" s="91"/>
      <c r="I3703" s="91"/>
      <c r="J3703" s="91"/>
      <c r="K3703" s="28">
        <f>SUM(K3699:K3702)</f>
        <v>100.88</v>
      </c>
    </row>
    <row r="3704" spans="1:11" ht="15" customHeight="1" x14ac:dyDescent="0.25">
      <c r="A3704" s="93" t="s">
        <v>3907</v>
      </c>
      <c r="B3704" s="93"/>
      <c r="C3704" s="93"/>
      <c r="D3704" s="94" t="s">
        <v>3</v>
      </c>
      <c r="E3704" s="94"/>
      <c r="F3704" s="23" t="s">
        <v>4</v>
      </c>
      <c r="G3704" s="94" t="s">
        <v>3894</v>
      </c>
      <c r="H3704" s="94"/>
      <c r="I3704" s="94" t="s">
        <v>3895</v>
      </c>
      <c r="J3704" s="94"/>
      <c r="K3704" s="23" t="s">
        <v>3896</v>
      </c>
    </row>
    <row r="3705" spans="1:11" ht="15" customHeight="1" x14ac:dyDescent="0.25">
      <c r="A3705" s="24" t="s">
        <v>3971</v>
      </c>
      <c r="B3705" s="95" t="s">
        <v>3972</v>
      </c>
      <c r="C3705" s="95"/>
      <c r="D3705" s="96" t="s">
        <v>20</v>
      </c>
      <c r="E3705" s="96"/>
      <c r="F3705" s="24" t="s">
        <v>2056</v>
      </c>
      <c r="G3705" s="97">
        <v>7.22E-2</v>
      </c>
      <c r="H3705" s="97"/>
      <c r="I3705" s="98">
        <v>32.69</v>
      </c>
      <c r="J3705" s="98"/>
      <c r="K3705" s="27">
        <f>TRUNC(TRUNC(G3705,8)*I3705,2)</f>
        <v>2.36</v>
      </c>
    </row>
    <row r="3706" spans="1:11" ht="15" customHeight="1" x14ac:dyDescent="0.25">
      <c r="A3706" s="24" t="s">
        <v>3910</v>
      </c>
      <c r="B3706" s="95" t="s">
        <v>3911</v>
      </c>
      <c r="C3706" s="95"/>
      <c r="D3706" s="96" t="s">
        <v>20</v>
      </c>
      <c r="E3706" s="96"/>
      <c r="F3706" s="24" t="s">
        <v>2056</v>
      </c>
      <c r="G3706" s="97">
        <v>0.44790000000000002</v>
      </c>
      <c r="H3706" s="97"/>
      <c r="I3706" s="98">
        <v>24.94</v>
      </c>
      <c r="J3706" s="98"/>
      <c r="K3706" s="27">
        <f>TRUNC(TRUNC(G3706,8)*I3706,2)</f>
        <v>11.17</v>
      </c>
    </row>
    <row r="3707" spans="1:11" ht="18" customHeight="1" x14ac:dyDescent="0.25">
      <c r="A3707" s="9"/>
      <c r="B3707" s="9"/>
      <c r="C3707" s="9"/>
      <c r="D3707" s="9"/>
      <c r="E3707" s="9"/>
      <c r="F3707" s="9"/>
      <c r="G3707" s="91" t="s">
        <v>3912</v>
      </c>
      <c r="H3707" s="91"/>
      <c r="I3707" s="91"/>
      <c r="J3707" s="91"/>
      <c r="K3707" s="28">
        <f>SUM(K3705:K3706)</f>
        <v>13.53</v>
      </c>
    </row>
    <row r="3708" spans="1:11" ht="15" customHeight="1" x14ac:dyDescent="0.25">
      <c r="A3708" s="9"/>
      <c r="B3708" s="9"/>
      <c r="C3708" s="9"/>
      <c r="D3708" s="9"/>
      <c r="E3708" s="9"/>
      <c r="F3708" s="9"/>
      <c r="G3708" s="92" t="s">
        <v>3913</v>
      </c>
      <c r="H3708" s="92"/>
      <c r="I3708" s="92"/>
      <c r="J3708" s="92"/>
      <c r="K3708" s="29">
        <f>ROUND(SUM(K3703,K3707),2)</f>
        <v>114.41</v>
      </c>
    </row>
    <row r="3709" spans="1:11" ht="9.9499999999999993" customHeight="1" x14ac:dyDescent="0.25">
      <c r="A3709" s="9"/>
      <c r="B3709" s="9"/>
      <c r="C3709" s="9"/>
      <c r="D3709" s="9"/>
      <c r="E3709" s="9"/>
      <c r="F3709" s="9"/>
      <c r="G3709" s="100"/>
      <c r="H3709" s="100"/>
      <c r="I3709" s="100"/>
      <c r="J3709" s="100"/>
      <c r="K3709" s="100"/>
    </row>
    <row r="3710" spans="1:11" ht="20.100000000000001" customHeight="1" x14ac:dyDescent="0.25">
      <c r="A3710" s="99" t="s">
        <v>2388</v>
      </c>
      <c r="B3710" s="99"/>
      <c r="C3710" s="99"/>
      <c r="D3710" s="99"/>
      <c r="E3710" s="99"/>
      <c r="F3710" s="99"/>
      <c r="G3710" s="99"/>
      <c r="H3710" s="99"/>
      <c r="I3710" s="99"/>
      <c r="J3710" s="99"/>
      <c r="K3710" s="99"/>
    </row>
    <row r="3711" spans="1:11" ht="15" customHeight="1" x14ac:dyDescent="0.25">
      <c r="A3711" s="93" t="s">
        <v>3916</v>
      </c>
      <c r="B3711" s="93"/>
      <c r="C3711" s="93"/>
      <c r="D3711" s="94" t="s">
        <v>3</v>
      </c>
      <c r="E3711" s="94"/>
      <c r="F3711" s="23" t="s">
        <v>4</v>
      </c>
      <c r="G3711" s="94" t="s">
        <v>3894</v>
      </c>
      <c r="H3711" s="94"/>
      <c r="I3711" s="94" t="s">
        <v>3895</v>
      </c>
      <c r="J3711" s="94"/>
      <c r="K3711" s="23" t="s">
        <v>3896</v>
      </c>
    </row>
    <row r="3712" spans="1:11" ht="38.1" customHeight="1" x14ac:dyDescent="0.25">
      <c r="A3712" s="24" t="s">
        <v>3973</v>
      </c>
      <c r="B3712" s="95" t="s">
        <v>3974</v>
      </c>
      <c r="C3712" s="95"/>
      <c r="D3712" s="96" t="s">
        <v>20</v>
      </c>
      <c r="E3712" s="96"/>
      <c r="F3712" s="24" t="s">
        <v>3936</v>
      </c>
      <c r="G3712" s="97">
        <v>6.3E-3</v>
      </c>
      <c r="H3712" s="97"/>
      <c r="I3712" s="98">
        <v>94.61</v>
      </c>
      <c r="J3712" s="98"/>
      <c r="K3712" s="27">
        <f>TRUNC(TRUNC(G3712,8)*I3712,2)</f>
        <v>0.59</v>
      </c>
    </row>
    <row r="3713" spans="1:11" ht="38.1" customHeight="1" x14ac:dyDescent="0.25">
      <c r="A3713" s="24" t="s">
        <v>3975</v>
      </c>
      <c r="B3713" s="95" t="s">
        <v>3976</v>
      </c>
      <c r="C3713" s="95"/>
      <c r="D3713" s="96" t="s">
        <v>20</v>
      </c>
      <c r="E3713" s="96"/>
      <c r="F3713" s="24" t="s">
        <v>30</v>
      </c>
      <c r="G3713" s="97">
        <v>1.0200000000000001E-2</v>
      </c>
      <c r="H3713" s="97"/>
      <c r="I3713" s="98">
        <v>370.94</v>
      </c>
      <c r="J3713" s="98"/>
      <c r="K3713" s="27">
        <f>TRUNC(TRUNC(G3713,8)*I3713,2)</f>
        <v>3.78</v>
      </c>
    </row>
    <row r="3714" spans="1:11" ht="29.1" customHeight="1" x14ac:dyDescent="0.25">
      <c r="A3714" s="24" t="s">
        <v>3977</v>
      </c>
      <c r="B3714" s="95" t="s">
        <v>3978</v>
      </c>
      <c r="C3714" s="95"/>
      <c r="D3714" s="96" t="s">
        <v>20</v>
      </c>
      <c r="E3714" s="96"/>
      <c r="F3714" s="24" t="s">
        <v>3936</v>
      </c>
      <c r="G3714" s="97">
        <v>4.8999999999999998E-3</v>
      </c>
      <c r="H3714" s="97"/>
      <c r="I3714" s="98">
        <v>74.180000000000007</v>
      </c>
      <c r="J3714" s="98"/>
      <c r="K3714" s="27">
        <f>TRUNC(TRUNC(G3714,8)*I3714,2)</f>
        <v>0.36</v>
      </c>
    </row>
    <row r="3715" spans="1:11" ht="29.1" customHeight="1" x14ac:dyDescent="0.25">
      <c r="A3715" s="24" t="s">
        <v>3979</v>
      </c>
      <c r="B3715" s="95" t="s">
        <v>3980</v>
      </c>
      <c r="C3715" s="95"/>
      <c r="D3715" s="96" t="s">
        <v>20</v>
      </c>
      <c r="E3715" s="96"/>
      <c r="F3715" s="24" t="s">
        <v>30</v>
      </c>
      <c r="G3715" s="97">
        <v>5.5999999999999999E-3</v>
      </c>
      <c r="H3715" s="97"/>
      <c r="I3715" s="98">
        <v>166.79</v>
      </c>
      <c r="J3715" s="98"/>
      <c r="K3715" s="27">
        <f>TRUNC(TRUNC(G3715,8)*I3715,2)</f>
        <v>0.93</v>
      </c>
    </row>
    <row r="3716" spans="1:11" ht="18" customHeight="1" x14ac:dyDescent="0.25">
      <c r="A3716" s="9"/>
      <c r="B3716" s="9"/>
      <c r="C3716" s="9"/>
      <c r="D3716" s="9"/>
      <c r="E3716" s="9"/>
      <c r="F3716" s="9"/>
      <c r="G3716" s="91" t="s">
        <v>3919</v>
      </c>
      <c r="H3716" s="91"/>
      <c r="I3716" s="91"/>
      <c r="J3716" s="91"/>
      <c r="K3716" s="28">
        <f>SUM(K3712:K3715)</f>
        <v>5.66</v>
      </c>
    </row>
    <row r="3717" spans="1:11" ht="15" customHeight="1" x14ac:dyDescent="0.25">
      <c r="A3717" s="9"/>
      <c r="B3717" s="9"/>
      <c r="C3717" s="9"/>
      <c r="D3717" s="9"/>
      <c r="E3717" s="9"/>
      <c r="F3717" s="9"/>
      <c r="G3717" s="92" t="s">
        <v>3913</v>
      </c>
      <c r="H3717" s="92"/>
      <c r="I3717" s="92"/>
      <c r="J3717" s="92"/>
      <c r="K3717" s="29">
        <f>ROUND(SUM(K3716),2)</f>
        <v>5.66</v>
      </c>
    </row>
    <row r="3718" spans="1:11" ht="9.9499999999999993" customHeight="1" x14ac:dyDescent="0.25">
      <c r="A3718" s="9"/>
      <c r="B3718" s="9"/>
      <c r="C3718" s="9"/>
      <c r="D3718" s="9"/>
      <c r="E3718" s="9"/>
      <c r="F3718" s="9"/>
      <c r="G3718" s="100"/>
      <c r="H3718" s="100"/>
      <c r="I3718" s="100"/>
      <c r="J3718" s="100"/>
      <c r="K3718" s="100"/>
    </row>
    <row r="3719" spans="1:11" ht="20.100000000000001" customHeight="1" x14ac:dyDescent="0.25">
      <c r="A3719" s="99" t="s">
        <v>2389</v>
      </c>
      <c r="B3719" s="99"/>
      <c r="C3719" s="99"/>
      <c r="D3719" s="99"/>
      <c r="E3719" s="99"/>
      <c r="F3719" s="99"/>
      <c r="G3719" s="99"/>
      <c r="H3719" s="99"/>
      <c r="I3719" s="99"/>
      <c r="J3719" s="99"/>
      <c r="K3719" s="99"/>
    </row>
    <row r="3720" spans="1:11" ht="15" customHeight="1" x14ac:dyDescent="0.25">
      <c r="A3720" s="93" t="s">
        <v>3916</v>
      </c>
      <c r="B3720" s="93"/>
      <c r="C3720" s="93"/>
      <c r="D3720" s="94" t="s">
        <v>3</v>
      </c>
      <c r="E3720" s="94"/>
      <c r="F3720" s="23" t="s">
        <v>4</v>
      </c>
      <c r="G3720" s="94" t="s">
        <v>3894</v>
      </c>
      <c r="H3720" s="94"/>
      <c r="I3720" s="94" t="s">
        <v>3895</v>
      </c>
      <c r="J3720" s="94"/>
      <c r="K3720" s="23" t="s">
        <v>3896</v>
      </c>
    </row>
    <row r="3721" spans="1:11" ht="38.1" customHeight="1" x14ac:dyDescent="0.25">
      <c r="A3721" s="24" t="s">
        <v>3973</v>
      </c>
      <c r="B3721" s="95" t="s">
        <v>3974</v>
      </c>
      <c r="C3721" s="95"/>
      <c r="D3721" s="96" t="s">
        <v>20</v>
      </c>
      <c r="E3721" s="96"/>
      <c r="F3721" s="24" t="s">
        <v>3936</v>
      </c>
      <c r="G3721" s="97">
        <v>1.2999999999999999E-3</v>
      </c>
      <c r="H3721" s="97"/>
      <c r="I3721" s="98">
        <v>94.61</v>
      </c>
      <c r="J3721" s="98"/>
      <c r="K3721" s="27">
        <f>TRUNC(TRUNC(G3721,8)*I3721,2)</f>
        <v>0.12</v>
      </c>
    </row>
    <row r="3722" spans="1:11" ht="38.1" customHeight="1" x14ac:dyDescent="0.25">
      <c r="A3722" s="24" t="s">
        <v>3975</v>
      </c>
      <c r="B3722" s="95" t="s">
        <v>3976</v>
      </c>
      <c r="C3722" s="95"/>
      <c r="D3722" s="96" t="s">
        <v>20</v>
      </c>
      <c r="E3722" s="96"/>
      <c r="F3722" s="24" t="s">
        <v>30</v>
      </c>
      <c r="G3722" s="97">
        <v>3.0999999999999999E-3</v>
      </c>
      <c r="H3722" s="97"/>
      <c r="I3722" s="98">
        <v>370.94</v>
      </c>
      <c r="J3722" s="98"/>
      <c r="K3722" s="27">
        <f>TRUNC(TRUNC(G3722,8)*I3722,2)</f>
        <v>1.1399999999999999</v>
      </c>
    </row>
    <row r="3723" spans="1:11" ht="18" customHeight="1" x14ac:dyDescent="0.25">
      <c r="A3723" s="9"/>
      <c r="B3723" s="9"/>
      <c r="C3723" s="9"/>
      <c r="D3723" s="9"/>
      <c r="E3723" s="9"/>
      <c r="F3723" s="9"/>
      <c r="G3723" s="91" t="s">
        <v>3919</v>
      </c>
      <c r="H3723" s="91"/>
      <c r="I3723" s="91"/>
      <c r="J3723" s="91"/>
      <c r="K3723" s="28">
        <f>SUM(K3721:K3722)</f>
        <v>1.2599999999999998</v>
      </c>
    </row>
    <row r="3724" spans="1:11" ht="15" customHeight="1" x14ac:dyDescent="0.25">
      <c r="A3724" s="9"/>
      <c r="B3724" s="9"/>
      <c r="C3724" s="9"/>
      <c r="D3724" s="9"/>
      <c r="E3724" s="9"/>
      <c r="F3724" s="9"/>
      <c r="G3724" s="92" t="s">
        <v>3913</v>
      </c>
      <c r="H3724" s="92"/>
      <c r="I3724" s="92"/>
      <c r="J3724" s="92"/>
      <c r="K3724" s="29">
        <f>ROUND(SUM(K3723),2)</f>
        <v>1.26</v>
      </c>
    </row>
    <row r="3725" spans="1:11" ht="9.9499999999999993" customHeight="1" x14ac:dyDescent="0.25">
      <c r="A3725" s="9"/>
      <c r="B3725" s="9"/>
      <c r="C3725" s="9"/>
      <c r="D3725" s="9"/>
      <c r="E3725" s="9"/>
      <c r="F3725" s="9"/>
      <c r="G3725" s="100"/>
      <c r="H3725" s="100"/>
      <c r="I3725" s="100"/>
      <c r="J3725" s="100"/>
      <c r="K3725" s="100"/>
    </row>
    <row r="3726" spans="1:11" ht="20.100000000000001" customHeight="1" x14ac:dyDescent="0.25">
      <c r="A3726" s="99" t="s">
        <v>2390</v>
      </c>
      <c r="B3726" s="99"/>
      <c r="C3726" s="99"/>
      <c r="D3726" s="99"/>
      <c r="E3726" s="99"/>
      <c r="F3726" s="99"/>
      <c r="G3726" s="99"/>
      <c r="H3726" s="99"/>
      <c r="I3726" s="99"/>
      <c r="J3726" s="99"/>
      <c r="K3726" s="99"/>
    </row>
    <row r="3727" spans="1:11" ht="15" customHeight="1" x14ac:dyDescent="0.25">
      <c r="A3727" s="93" t="s">
        <v>3916</v>
      </c>
      <c r="B3727" s="93"/>
      <c r="C3727" s="93"/>
      <c r="D3727" s="94" t="s">
        <v>3</v>
      </c>
      <c r="E3727" s="94"/>
      <c r="F3727" s="23" t="s">
        <v>4</v>
      </c>
      <c r="G3727" s="94" t="s">
        <v>3894</v>
      </c>
      <c r="H3727" s="94"/>
      <c r="I3727" s="94" t="s">
        <v>3895</v>
      </c>
      <c r="J3727" s="94"/>
      <c r="K3727" s="23" t="s">
        <v>3896</v>
      </c>
    </row>
    <row r="3728" spans="1:11" ht="38.1" customHeight="1" x14ac:dyDescent="0.25">
      <c r="A3728" s="24" t="s">
        <v>3973</v>
      </c>
      <c r="B3728" s="95" t="s">
        <v>3974</v>
      </c>
      <c r="C3728" s="95"/>
      <c r="D3728" s="96" t="s">
        <v>20</v>
      </c>
      <c r="E3728" s="96"/>
      <c r="F3728" s="24" t="s">
        <v>3936</v>
      </c>
      <c r="G3728" s="97">
        <v>5.0000000000000001E-4</v>
      </c>
      <c r="H3728" s="97"/>
      <c r="I3728" s="98">
        <v>94.61</v>
      </c>
      <c r="J3728" s="98"/>
      <c r="K3728" s="27">
        <f>TRUNC(TRUNC(G3728,8)*I3728,2)</f>
        <v>0.04</v>
      </c>
    </row>
    <row r="3729" spans="1:11" ht="38.1" customHeight="1" x14ac:dyDescent="0.25">
      <c r="A3729" s="24" t="s">
        <v>3975</v>
      </c>
      <c r="B3729" s="95" t="s">
        <v>3976</v>
      </c>
      <c r="C3729" s="95"/>
      <c r="D3729" s="96" t="s">
        <v>20</v>
      </c>
      <c r="E3729" s="96"/>
      <c r="F3729" s="24" t="s">
        <v>30</v>
      </c>
      <c r="G3729" s="97">
        <v>1.1999999999999999E-3</v>
      </c>
      <c r="H3729" s="97"/>
      <c r="I3729" s="98">
        <v>370.94</v>
      </c>
      <c r="J3729" s="98"/>
      <c r="K3729" s="27">
        <f>TRUNC(TRUNC(G3729,8)*I3729,2)</f>
        <v>0.44</v>
      </c>
    </row>
    <row r="3730" spans="1:11" ht="18" customHeight="1" x14ac:dyDescent="0.25">
      <c r="A3730" s="9"/>
      <c r="B3730" s="9"/>
      <c r="C3730" s="9"/>
      <c r="D3730" s="9"/>
      <c r="E3730" s="9"/>
      <c r="F3730" s="9"/>
      <c r="G3730" s="91" t="s">
        <v>3919</v>
      </c>
      <c r="H3730" s="91"/>
      <c r="I3730" s="91"/>
      <c r="J3730" s="91"/>
      <c r="K3730" s="28">
        <f>SUM(K3728:K3729)</f>
        <v>0.48</v>
      </c>
    </row>
    <row r="3731" spans="1:11" ht="15" customHeight="1" x14ac:dyDescent="0.25">
      <c r="A3731" s="9"/>
      <c r="B3731" s="9"/>
      <c r="C3731" s="9"/>
      <c r="D3731" s="9"/>
      <c r="E3731" s="9"/>
      <c r="F3731" s="9"/>
      <c r="G3731" s="92" t="s">
        <v>3913</v>
      </c>
      <c r="H3731" s="92"/>
      <c r="I3731" s="92"/>
      <c r="J3731" s="92"/>
      <c r="K3731" s="29">
        <f>ROUND(SUM(K3730),2)</f>
        <v>0.48</v>
      </c>
    </row>
    <row r="3732" spans="1:11" ht="9.9499999999999993" customHeight="1" x14ac:dyDescent="0.25">
      <c r="A3732" s="9"/>
      <c r="B3732" s="9"/>
      <c r="C3732" s="9"/>
      <c r="D3732" s="9"/>
      <c r="E3732" s="9"/>
      <c r="F3732" s="9"/>
      <c r="G3732" s="100"/>
      <c r="H3732" s="100"/>
      <c r="I3732" s="100"/>
      <c r="J3732" s="100"/>
      <c r="K3732" s="100"/>
    </row>
    <row r="3733" spans="1:11" ht="20.100000000000001" customHeight="1" x14ac:dyDescent="0.25">
      <c r="A3733" s="99" t="s">
        <v>2391</v>
      </c>
      <c r="B3733" s="99"/>
      <c r="C3733" s="99"/>
      <c r="D3733" s="99"/>
      <c r="E3733" s="99"/>
      <c r="F3733" s="99"/>
      <c r="G3733" s="99"/>
      <c r="H3733" s="99"/>
      <c r="I3733" s="99"/>
      <c r="J3733" s="99"/>
      <c r="K3733" s="99"/>
    </row>
    <row r="3734" spans="1:11" ht="15" customHeight="1" x14ac:dyDescent="0.25">
      <c r="A3734" s="93" t="s">
        <v>3981</v>
      </c>
      <c r="B3734" s="93"/>
      <c r="C3734" s="93"/>
      <c r="D3734" s="94" t="s">
        <v>3</v>
      </c>
      <c r="E3734" s="94"/>
      <c r="F3734" s="23" t="s">
        <v>4</v>
      </c>
      <c r="G3734" s="94" t="s">
        <v>3894</v>
      </c>
      <c r="H3734" s="94"/>
      <c r="I3734" s="94" t="s">
        <v>3895</v>
      </c>
      <c r="J3734" s="94"/>
      <c r="K3734" s="23" t="s">
        <v>3896</v>
      </c>
    </row>
    <row r="3735" spans="1:11" ht="21" customHeight="1" x14ac:dyDescent="0.25">
      <c r="A3735" s="24" t="s">
        <v>70</v>
      </c>
      <c r="B3735" s="95" t="s">
        <v>3982</v>
      </c>
      <c r="C3735" s="95"/>
      <c r="D3735" s="96" t="s">
        <v>25</v>
      </c>
      <c r="E3735" s="96"/>
      <c r="F3735" s="24" t="s">
        <v>61</v>
      </c>
      <c r="G3735" s="97">
        <v>1</v>
      </c>
      <c r="H3735" s="97"/>
      <c r="I3735" s="98">
        <v>28.42</v>
      </c>
      <c r="J3735" s="98"/>
      <c r="K3735" s="27">
        <f>ROUND(ROUND(G3735,8)*I3735,2)</f>
        <v>28.42</v>
      </c>
    </row>
    <row r="3736" spans="1:11" ht="15" customHeight="1" x14ac:dyDescent="0.25">
      <c r="A3736" s="9"/>
      <c r="B3736" s="9"/>
      <c r="C3736" s="9"/>
      <c r="D3736" s="9"/>
      <c r="E3736" s="9"/>
      <c r="F3736" s="9"/>
      <c r="G3736" s="91" t="s">
        <v>3983</v>
      </c>
      <c r="H3736" s="91"/>
      <c r="I3736" s="91"/>
      <c r="J3736" s="91"/>
      <c r="K3736" s="28">
        <f>SUM(K3735:K3735)</f>
        <v>28.42</v>
      </c>
    </row>
    <row r="3737" spans="1:11" ht="15" customHeight="1" x14ac:dyDescent="0.25">
      <c r="A3737" s="9"/>
      <c r="B3737" s="9"/>
      <c r="C3737" s="9"/>
      <c r="D3737" s="9"/>
      <c r="E3737" s="9"/>
      <c r="F3737" s="9"/>
      <c r="G3737" s="92" t="s">
        <v>3913</v>
      </c>
      <c r="H3737" s="92"/>
      <c r="I3737" s="92"/>
      <c r="J3737" s="92"/>
      <c r="K3737" s="29">
        <f>ROUND(SUM(K3736),2)</f>
        <v>28.42</v>
      </c>
    </row>
    <row r="3738" spans="1:11" ht="9.9499999999999993" customHeight="1" x14ac:dyDescent="0.25">
      <c r="A3738" s="9"/>
      <c r="B3738" s="9"/>
      <c r="C3738" s="9"/>
      <c r="D3738" s="9"/>
      <c r="E3738" s="9"/>
      <c r="F3738" s="9"/>
      <c r="G3738" s="100"/>
      <c r="H3738" s="100"/>
      <c r="I3738" s="100"/>
      <c r="J3738" s="100"/>
      <c r="K3738" s="100"/>
    </row>
    <row r="3739" spans="1:11" ht="20.100000000000001" customHeight="1" x14ac:dyDescent="0.25">
      <c r="A3739" s="99" t="s">
        <v>2392</v>
      </c>
      <c r="B3739" s="99"/>
      <c r="C3739" s="99"/>
      <c r="D3739" s="99"/>
      <c r="E3739" s="99"/>
      <c r="F3739" s="99"/>
      <c r="G3739" s="99"/>
      <c r="H3739" s="99"/>
      <c r="I3739" s="99"/>
      <c r="J3739" s="99"/>
      <c r="K3739" s="99"/>
    </row>
    <row r="3740" spans="1:11" ht="15" customHeight="1" x14ac:dyDescent="0.25">
      <c r="A3740" s="93" t="s">
        <v>3916</v>
      </c>
      <c r="B3740" s="93"/>
      <c r="C3740" s="93"/>
      <c r="D3740" s="94" t="s">
        <v>3</v>
      </c>
      <c r="E3740" s="94"/>
      <c r="F3740" s="23" t="s">
        <v>4</v>
      </c>
      <c r="G3740" s="94" t="s">
        <v>3894</v>
      </c>
      <c r="H3740" s="94"/>
      <c r="I3740" s="94" t="s">
        <v>3895</v>
      </c>
      <c r="J3740" s="94"/>
      <c r="K3740" s="23" t="s">
        <v>3896</v>
      </c>
    </row>
    <row r="3741" spans="1:11" ht="38.1" customHeight="1" x14ac:dyDescent="0.25">
      <c r="A3741" s="24" t="s">
        <v>3973</v>
      </c>
      <c r="B3741" s="95" t="s">
        <v>3974</v>
      </c>
      <c r="C3741" s="95"/>
      <c r="D3741" s="96" t="s">
        <v>20</v>
      </c>
      <c r="E3741" s="96"/>
      <c r="F3741" s="24" t="s">
        <v>3936</v>
      </c>
      <c r="G3741" s="97">
        <v>1.2999999999999999E-3</v>
      </c>
      <c r="H3741" s="97"/>
      <c r="I3741" s="98">
        <v>94.61</v>
      </c>
      <c r="J3741" s="98"/>
      <c r="K3741" s="27">
        <f>TRUNC(TRUNC(G3741,8)*I3741,2)</f>
        <v>0.12</v>
      </c>
    </row>
    <row r="3742" spans="1:11" ht="38.1" customHeight="1" x14ac:dyDescent="0.25">
      <c r="A3742" s="24" t="s">
        <v>3975</v>
      </c>
      <c r="B3742" s="95" t="s">
        <v>3976</v>
      </c>
      <c r="C3742" s="95"/>
      <c r="D3742" s="96" t="s">
        <v>20</v>
      </c>
      <c r="E3742" s="96"/>
      <c r="F3742" s="24" t="s">
        <v>30</v>
      </c>
      <c r="G3742" s="97">
        <v>3.0999999999999999E-3</v>
      </c>
      <c r="H3742" s="97"/>
      <c r="I3742" s="98">
        <v>370.94</v>
      </c>
      <c r="J3742" s="98"/>
      <c r="K3742" s="27">
        <f>TRUNC(TRUNC(G3742,8)*I3742,2)</f>
        <v>1.1399999999999999</v>
      </c>
    </row>
    <row r="3743" spans="1:11" ht="18" customHeight="1" x14ac:dyDescent="0.25">
      <c r="A3743" s="9"/>
      <c r="B3743" s="9"/>
      <c r="C3743" s="9"/>
      <c r="D3743" s="9"/>
      <c r="E3743" s="9"/>
      <c r="F3743" s="9"/>
      <c r="G3743" s="91" t="s">
        <v>3919</v>
      </c>
      <c r="H3743" s="91"/>
      <c r="I3743" s="91"/>
      <c r="J3743" s="91"/>
      <c r="K3743" s="28">
        <f>SUM(K3741:K3742)</f>
        <v>1.2599999999999998</v>
      </c>
    </row>
    <row r="3744" spans="1:11" ht="15" customHeight="1" x14ac:dyDescent="0.25">
      <c r="A3744" s="9"/>
      <c r="B3744" s="9"/>
      <c r="C3744" s="9"/>
      <c r="D3744" s="9"/>
      <c r="E3744" s="9"/>
      <c r="F3744" s="9"/>
      <c r="G3744" s="92" t="s">
        <v>3913</v>
      </c>
      <c r="H3744" s="92"/>
      <c r="I3744" s="92"/>
      <c r="J3744" s="92"/>
      <c r="K3744" s="29">
        <f>ROUND(SUM(K3743),2)</f>
        <v>1.26</v>
      </c>
    </row>
    <row r="3745" spans="1:11" ht="9.9499999999999993" customHeight="1" x14ac:dyDescent="0.25">
      <c r="A3745" s="9"/>
      <c r="B3745" s="9"/>
      <c r="C3745" s="9"/>
      <c r="D3745" s="9"/>
      <c r="E3745" s="9"/>
      <c r="F3745" s="9"/>
      <c r="G3745" s="100"/>
      <c r="H3745" s="100"/>
      <c r="I3745" s="100"/>
      <c r="J3745" s="100"/>
      <c r="K3745" s="100"/>
    </row>
    <row r="3746" spans="1:11" ht="20.100000000000001" customHeight="1" x14ac:dyDescent="0.25">
      <c r="A3746" s="99" t="s">
        <v>2393</v>
      </c>
      <c r="B3746" s="99"/>
      <c r="C3746" s="99"/>
      <c r="D3746" s="99"/>
      <c r="E3746" s="99"/>
      <c r="F3746" s="99"/>
      <c r="G3746" s="99"/>
      <c r="H3746" s="99"/>
      <c r="I3746" s="99"/>
      <c r="J3746" s="99"/>
      <c r="K3746" s="99"/>
    </row>
    <row r="3747" spans="1:11" ht="12.95" customHeight="1" x14ac:dyDescent="0.25">
      <c r="A3747" s="107" t="s">
        <v>3984</v>
      </c>
      <c r="B3747" s="107"/>
      <c r="C3747" s="107"/>
      <c r="D3747" s="108" t="s">
        <v>3985</v>
      </c>
      <c r="E3747" s="87" t="s">
        <v>3986</v>
      </c>
      <c r="F3747" s="87"/>
      <c r="G3747" s="87" t="s">
        <v>3987</v>
      </c>
      <c r="H3747" s="87"/>
      <c r="I3747" s="87"/>
      <c r="J3747" s="87"/>
      <c r="K3747" s="87" t="s">
        <v>3988</v>
      </c>
    </row>
    <row r="3748" spans="1:11" ht="12" customHeight="1" x14ac:dyDescent="0.25">
      <c r="A3748" s="107"/>
      <c r="B3748" s="107"/>
      <c r="C3748" s="107"/>
      <c r="D3748" s="108"/>
      <c r="E3748" s="23" t="s">
        <v>3989</v>
      </c>
      <c r="F3748" s="23" t="s">
        <v>3990</v>
      </c>
      <c r="G3748" s="94" t="s">
        <v>3989</v>
      </c>
      <c r="H3748" s="94"/>
      <c r="I3748" s="94" t="s">
        <v>3990</v>
      </c>
      <c r="J3748" s="94"/>
      <c r="K3748" s="87"/>
    </row>
    <row r="3749" spans="1:11" ht="15" customHeight="1" x14ac:dyDescent="0.25">
      <c r="A3749" s="6" t="s">
        <v>3991</v>
      </c>
      <c r="B3749" s="104" t="s">
        <v>3992</v>
      </c>
      <c r="C3749" s="104"/>
      <c r="D3749" s="31">
        <v>1</v>
      </c>
      <c r="E3749" s="32">
        <v>0.34</v>
      </c>
      <c r="F3749" s="32">
        <v>0.66</v>
      </c>
      <c r="G3749" s="105">
        <v>355.46550000000002</v>
      </c>
      <c r="H3749" s="105"/>
      <c r="I3749" s="105">
        <v>95.872399999999999</v>
      </c>
      <c r="J3749" s="105"/>
      <c r="K3749" s="33">
        <f>ROUND(D3749*(ROUND(E3749*G3749,4)+ROUND(F3749*I3749,4)),4)</f>
        <v>184.13409999999999</v>
      </c>
    </row>
    <row r="3750" spans="1:11" ht="15" customHeight="1" x14ac:dyDescent="0.25">
      <c r="A3750" s="6" t="s">
        <v>3993</v>
      </c>
      <c r="B3750" s="104" t="s">
        <v>3994</v>
      </c>
      <c r="C3750" s="104"/>
      <c r="D3750" s="31">
        <v>1</v>
      </c>
      <c r="E3750" s="32">
        <v>1</v>
      </c>
      <c r="F3750" s="32">
        <v>0</v>
      </c>
      <c r="G3750" s="105">
        <v>365.3972</v>
      </c>
      <c r="H3750" s="105"/>
      <c r="I3750" s="105">
        <v>147.8879</v>
      </c>
      <c r="J3750" s="105"/>
      <c r="K3750" s="33">
        <f>ROUND(D3750*(ROUND(E3750*G3750,4)+ROUND(F3750*I3750,4)),4)</f>
        <v>365.3972</v>
      </c>
    </row>
    <row r="3751" spans="1:11" ht="15" customHeight="1" x14ac:dyDescent="0.25">
      <c r="A3751" s="6" t="s">
        <v>3995</v>
      </c>
      <c r="B3751" s="104" t="s">
        <v>3996</v>
      </c>
      <c r="C3751" s="104"/>
      <c r="D3751" s="31">
        <v>1</v>
      </c>
      <c r="E3751" s="32">
        <v>0.97</v>
      </c>
      <c r="F3751" s="32">
        <v>0.03</v>
      </c>
      <c r="G3751" s="105">
        <v>324.64210000000003</v>
      </c>
      <c r="H3751" s="105"/>
      <c r="I3751" s="105">
        <v>159.20740000000001</v>
      </c>
      <c r="J3751" s="105"/>
      <c r="K3751" s="33">
        <f>ROUND(D3751*(ROUND(E3751*G3751,4)+ROUND(F3751*I3751,4)),4)</f>
        <v>319.67899999999997</v>
      </c>
    </row>
    <row r="3752" spans="1:11" ht="15.95" customHeight="1" x14ac:dyDescent="0.25">
      <c r="A3752" s="6" t="s">
        <v>3997</v>
      </c>
      <c r="B3752" s="104" t="s">
        <v>3998</v>
      </c>
      <c r="C3752" s="104"/>
      <c r="D3752" s="31">
        <v>1</v>
      </c>
      <c r="E3752" s="32">
        <v>0.79</v>
      </c>
      <c r="F3752" s="32">
        <v>0.21</v>
      </c>
      <c r="G3752" s="105">
        <v>284.72230000000002</v>
      </c>
      <c r="H3752" s="105"/>
      <c r="I3752" s="105">
        <v>125.70480000000001</v>
      </c>
      <c r="J3752" s="105"/>
      <c r="K3752" s="33">
        <f>ROUND(D3752*(ROUND(E3752*G3752,4)+ROUND(F3752*I3752,4)),4)</f>
        <v>251.32859999999999</v>
      </c>
    </row>
    <row r="3753" spans="1:11" ht="15" customHeight="1" x14ac:dyDescent="0.25">
      <c r="A3753" s="1"/>
      <c r="B3753" s="1"/>
      <c r="C3753" s="1"/>
      <c r="D3753" s="1"/>
      <c r="E3753" s="1"/>
      <c r="F3753" s="1"/>
      <c r="G3753" s="85" t="s">
        <v>3999</v>
      </c>
      <c r="H3753" s="85"/>
      <c r="I3753" s="85"/>
      <c r="J3753" s="85"/>
      <c r="K3753" s="34">
        <f>SUM(K3748:K3752)</f>
        <v>1120.5389</v>
      </c>
    </row>
    <row r="3754" spans="1:11" ht="20.100000000000001" customHeight="1" x14ac:dyDescent="0.25">
      <c r="A3754" s="106" t="s">
        <v>4000</v>
      </c>
      <c r="B3754" s="106"/>
      <c r="C3754" s="106"/>
      <c r="D3754" s="106"/>
      <c r="E3754" s="106"/>
      <c r="F3754" s="2" t="s">
        <v>4</v>
      </c>
      <c r="G3754" s="87" t="s">
        <v>4001</v>
      </c>
      <c r="H3754" s="87"/>
      <c r="I3754" s="87" t="s">
        <v>4002</v>
      </c>
      <c r="J3754" s="87"/>
      <c r="K3754" s="2" t="s">
        <v>3988</v>
      </c>
    </row>
    <row r="3755" spans="1:11" ht="15" customHeight="1" x14ac:dyDescent="0.25">
      <c r="A3755" s="6" t="s">
        <v>4003</v>
      </c>
      <c r="B3755" s="101" t="s">
        <v>4004</v>
      </c>
      <c r="C3755" s="101"/>
      <c r="D3755" s="101"/>
      <c r="E3755" s="101"/>
      <c r="F3755" s="6" t="s">
        <v>3940</v>
      </c>
      <c r="G3755" s="114">
        <v>1</v>
      </c>
      <c r="H3755" s="114"/>
      <c r="I3755" s="115">
        <v>22.527200000000001</v>
      </c>
      <c r="J3755" s="115"/>
      <c r="K3755" s="35">
        <f>ROUND(ROUND(G3755,5)*I3755,4)</f>
        <v>22.527200000000001</v>
      </c>
    </row>
    <row r="3756" spans="1:11" ht="15" customHeight="1" x14ac:dyDescent="0.25">
      <c r="A3756" s="1"/>
      <c r="B3756" s="1"/>
      <c r="C3756" s="1"/>
      <c r="D3756" s="1"/>
      <c r="E3756" s="1"/>
      <c r="F3756" s="1"/>
      <c r="G3756" s="85" t="s">
        <v>4005</v>
      </c>
      <c r="H3756" s="85"/>
      <c r="I3756" s="85"/>
      <c r="J3756" s="85"/>
      <c r="K3756" s="36">
        <f>SUM(K3755:K3755)</f>
        <v>22.527200000000001</v>
      </c>
    </row>
    <row r="3757" spans="1:11" ht="15" customHeight="1" x14ac:dyDescent="0.25">
      <c r="A3757" s="9"/>
      <c r="B3757" s="9"/>
      <c r="C3757" s="9"/>
      <c r="D3757" s="9"/>
      <c r="E3757" s="9"/>
      <c r="F3757" s="9"/>
      <c r="G3757" s="92" t="s">
        <v>4006</v>
      </c>
      <c r="H3757" s="92"/>
      <c r="I3757" s="92"/>
      <c r="J3757" s="92"/>
      <c r="K3757" s="33">
        <f>SUM(K3753,K3756)</f>
        <v>1143.0661</v>
      </c>
    </row>
    <row r="3758" spans="1:11" ht="15" customHeight="1" x14ac:dyDescent="0.25">
      <c r="A3758" s="9"/>
      <c r="B3758" s="9"/>
      <c r="C3758" s="9"/>
      <c r="D3758" s="9"/>
      <c r="E3758" s="9"/>
      <c r="F3758" s="9"/>
      <c r="G3758" s="92" t="s">
        <v>4007</v>
      </c>
      <c r="H3758" s="92"/>
      <c r="I3758" s="92"/>
      <c r="J3758" s="92"/>
      <c r="K3758" s="37">
        <v>113.18</v>
      </c>
    </row>
    <row r="3759" spans="1:11" ht="15" customHeight="1" x14ac:dyDescent="0.25">
      <c r="A3759" s="9"/>
      <c r="B3759" s="9"/>
      <c r="C3759" s="9"/>
      <c r="D3759" s="9"/>
      <c r="E3759" s="9"/>
      <c r="F3759" s="9"/>
      <c r="G3759" s="92" t="s">
        <v>4008</v>
      </c>
      <c r="H3759" s="92"/>
      <c r="I3759" s="92"/>
      <c r="J3759" s="92"/>
      <c r="K3759" s="33">
        <f>ROUND(K3757/K3758,4)</f>
        <v>10.099500000000001</v>
      </c>
    </row>
    <row r="3760" spans="1:11" ht="15" customHeight="1" x14ac:dyDescent="0.25">
      <c r="A3760" s="9"/>
      <c r="B3760" s="9"/>
      <c r="C3760" s="9"/>
      <c r="D3760" s="9"/>
      <c r="E3760" s="9"/>
      <c r="F3760" s="9"/>
      <c r="G3760" s="92" t="s">
        <v>4009</v>
      </c>
      <c r="H3760" s="92"/>
      <c r="I3760" s="92"/>
      <c r="J3760" s="92"/>
      <c r="K3760" s="33">
        <f>ROUND(K3759*0.00746,4)</f>
        <v>7.5300000000000006E-2</v>
      </c>
    </row>
    <row r="3761" spans="1:11" ht="20.100000000000001" customHeight="1" x14ac:dyDescent="0.25">
      <c r="A3761" s="106" t="s">
        <v>4010</v>
      </c>
      <c r="B3761" s="106"/>
      <c r="C3761" s="106"/>
      <c r="D3761" s="106"/>
      <c r="E3761" s="106"/>
      <c r="F3761" s="2" t="s">
        <v>4</v>
      </c>
      <c r="G3761" s="87" t="s">
        <v>4001</v>
      </c>
      <c r="H3761" s="87"/>
      <c r="I3761" s="87" t="s">
        <v>3895</v>
      </c>
      <c r="J3761" s="87"/>
      <c r="K3761" s="2" t="s">
        <v>4011</v>
      </c>
    </row>
    <row r="3762" spans="1:11" ht="15" customHeight="1" x14ac:dyDescent="0.25">
      <c r="A3762" s="6" t="s">
        <v>4012</v>
      </c>
      <c r="B3762" s="104" t="s">
        <v>4013</v>
      </c>
      <c r="C3762" s="104"/>
      <c r="D3762" s="104"/>
      <c r="E3762" s="104"/>
      <c r="F3762" s="6" t="s">
        <v>77</v>
      </c>
      <c r="G3762" s="113">
        <v>1</v>
      </c>
      <c r="H3762" s="113"/>
      <c r="I3762" s="105">
        <v>195.03</v>
      </c>
      <c r="J3762" s="105"/>
      <c r="K3762" s="33">
        <f>ROUND(ROUND(G3762,5)*I3762,4)</f>
        <v>195.03</v>
      </c>
    </row>
    <row r="3763" spans="1:11" ht="15" customHeight="1" x14ac:dyDescent="0.25">
      <c r="A3763" s="1"/>
      <c r="B3763" s="1"/>
      <c r="C3763" s="1"/>
      <c r="D3763" s="1"/>
      <c r="E3763" s="1"/>
      <c r="F3763" s="1"/>
      <c r="G3763" s="85" t="s">
        <v>4014</v>
      </c>
      <c r="H3763" s="85"/>
      <c r="I3763" s="85"/>
      <c r="J3763" s="85"/>
      <c r="K3763" s="34">
        <f>SUM(K3762:K3762)</f>
        <v>195.03</v>
      </c>
    </row>
    <row r="3764" spans="1:11" ht="15" customHeight="1" x14ac:dyDescent="0.25">
      <c r="A3764" s="106" t="s">
        <v>4015</v>
      </c>
      <c r="B3764" s="106"/>
      <c r="C3764" s="106"/>
      <c r="D3764" s="23" t="s">
        <v>4016</v>
      </c>
      <c r="E3764" s="94" t="s">
        <v>4017</v>
      </c>
      <c r="F3764" s="94"/>
      <c r="G3764" s="94" t="s">
        <v>4001</v>
      </c>
      <c r="H3764" s="94"/>
      <c r="I3764" s="94" t="s">
        <v>3895</v>
      </c>
      <c r="J3764" s="94"/>
      <c r="K3764" s="23" t="s">
        <v>4011</v>
      </c>
    </row>
    <row r="3765" spans="1:11" ht="20.100000000000001" customHeight="1" x14ac:dyDescent="0.25">
      <c r="A3765" s="38" t="s">
        <v>4012</v>
      </c>
      <c r="B3765" s="109" t="s">
        <v>4018</v>
      </c>
      <c r="C3765" s="109"/>
      <c r="D3765" s="38" t="s">
        <v>4019</v>
      </c>
      <c r="E3765" s="110" t="s">
        <v>4020</v>
      </c>
      <c r="F3765" s="110"/>
      <c r="G3765" s="111">
        <v>2.2000000000000002</v>
      </c>
      <c r="H3765" s="111"/>
      <c r="I3765" s="112">
        <v>3.47</v>
      </c>
      <c r="J3765" s="112"/>
      <c r="K3765" s="41">
        <f>ROUND(ROUND(G3765,5)*I3765,4)</f>
        <v>7.6340000000000003</v>
      </c>
    </row>
    <row r="3766" spans="1:11" ht="15" customHeight="1" x14ac:dyDescent="0.25">
      <c r="A3766" s="1"/>
      <c r="B3766" s="1"/>
      <c r="C3766" s="1"/>
      <c r="D3766" s="1"/>
      <c r="E3766" s="1"/>
      <c r="F3766" s="1"/>
      <c r="G3766" s="85" t="s">
        <v>4021</v>
      </c>
      <c r="H3766" s="85"/>
      <c r="I3766" s="85"/>
      <c r="J3766" s="85"/>
      <c r="K3766" s="33">
        <f>SUM(K3765:K3765)</f>
        <v>7.6340000000000003</v>
      </c>
    </row>
    <row r="3767" spans="1:11" ht="12.95" customHeight="1" x14ac:dyDescent="0.25">
      <c r="A3767" s="106" t="s">
        <v>4022</v>
      </c>
      <c r="B3767" s="106"/>
      <c r="C3767" s="94" t="s">
        <v>4023</v>
      </c>
      <c r="D3767" s="94" t="s">
        <v>5</v>
      </c>
      <c r="E3767" s="94" t="s">
        <v>4024</v>
      </c>
      <c r="F3767" s="94"/>
      <c r="G3767" s="94" t="s">
        <v>4025</v>
      </c>
      <c r="H3767" s="94"/>
      <c r="I3767" s="94" t="s">
        <v>2086</v>
      </c>
      <c r="J3767" s="94"/>
      <c r="K3767" s="94" t="s">
        <v>4011</v>
      </c>
    </row>
    <row r="3768" spans="1:11" ht="12" customHeight="1" x14ac:dyDescent="0.25">
      <c r="A3768" s="106"/>
      <c r="B3768" s="106"/>
      <c r="C3768" s="94"/>
      <c r="D3768" s="94"/>
      <c r="E3768" s="23" t="s">
        <v>2092</v>
      </c>
      <c r="F3768" s="23" t="s">
        <v>4026</v>
      </c>
      <c r="G3768" s="23" t="s">
        <v>2092</v>
      </c>
      <c r="H3768" s="23" t="s">
        <v>4026</v>
      </c>
      <c r="I3768" s="23" t="s">
        <v>2092</v>
      </c>
      <c r="J3768" s="23" t="s">
        <v>4026</v>
      </c>
      <c r="K3768" s="94"/>
    </row>
    <row r="3769" spans="1:11" ht="27.95" customHeight="1" x14ac:dyDescent="0.25">
      <c r="A3769" s="38" t="s">
        <v>4012</v>
      </c>
      <c r="B3769" s="39" t="s">
        <v>4018</v>
      </c>
      <c r="C3769" s="38" t="s">
        <v>4027</v>
      </c>
      <c r="D3769" s="40">
        <v>2.2000000000000002</v>
      </c>
      <c r="E3769" s="42">
        <v>0</v>
      </c>
      <c r="F3769" s="43">
        <v>1.25</v>
      </c>
      <c r="G3769" s="42">
        <v>0</v>
      </c>
      <c r="H3769" s="43">
        <v>1</v>
      </c>
      <c r="I3769" s="42">
        <v>0</v>
      </c>
      <c r="J3769" s="43">
        <v>0.82</v>
      </c>
      <c r="K3769" s="41">
        <f>ROUND(D3769*(ROUND(E3769*F3769,4)+ROUND(G3769*H3769,4)+ROUND(I3769*J3769,4)),4)</f>
        <v>0</v>
      </c>
    </row>
    <row r="3770" spans="1:11" ht="15" customHeight="1" x14ac:dyDescent="0.25">
      <c r="A3770" s="1"/>
      <c r="B3770" s="1"/>
      <c r="C3770" s="1"/>
      <c r="D3770" s="1"/>
      <c r="E3770" s="1"/>
      <c r="F3770" s="1"/>
      <c r="G3770" s="85" t="s">
        <v>4028</v>
      </c>
      <c r="H3770" s="85"/>
      <c r="I3770" s="85"/>
      <c r="J3770" s="85"/>
      <c r="K3770" s="33">
        <f>SUM(K3768:K3769)</f>
        <v>0</v>
      </c>
    </row>
    <row r="3771" spans="1:11" ht="15" customHeight="1" x14ac:dyDescent="0.25">
      <c r="A3771" s="9"/>
      <c r="B3771" s="9"/>
      <c r="C3771" s="9"/>
      <c r="D3771" s="9"/>
      <c r="E3771" s="9"/>
      <c r="F3771" s="9"/>
      <c r="G3771" s="92" t="s">
        <v>4029</v>
      </c>
      <c r="H3771" s="92"/>
      <c r="I3771" s="92"/>
      <c r="J3771" s="92"/>
      <c r="K3771" s="33">
        <f>SUM(K3759,K3760,K3763,K3766,K3770)</f>
        <v>212.83879999999999</v>
      </c>
    </row>
    <row r="3772" spans="1:11" ht="15" customHeight="1" x14ac:dyDescent="0.25">
      <c r="A3772" s="9"/>
      <c r="B3772" s="9"/>
      <c r="C3772" s="9"/>
      <c r="D3772" s="9"/>
      <c r="E3772" s="9"/>
      <c r="F3772" s="9"/>
      <c r="G3772" s="92" t="s">
        <v>3913</v>
      </c>
      <c r="H3772" s="92"/>
      <c r="I3772" s="92"/>
      <c r="J3772" s="92"/>
      <c r="K3772" s="29">
        <f>ROUND(SUM(K3771),2)</f>
        <v>212.84</v>
      </c>
    </row>
    <row r="3773" spans="1:11" ht="9.9499999999999993" customHeight="1" x14ac:dyDescent="0.25">
      <c r="A3773" s="9"/>
      <c r="B3773" s="9"/>
      <c r="C3773" s="9"/>
      <c r="D3773" s="9"/>
      <c r="E3773" s="9"/>
      <c r="F3773" s="9"/>
      <c r="G3773" s="100"/>
      <c r="H3773" s="100"/>
      <c r="I3773" s="100"/>
      <c r="J3773" s="100"/>
      <c r="K3773" s="100"/>
    </row>
    <row r="3774" spans="1:11" ht="20.100000000000001" customHeight="1" x14ac:dyDescent="0.25">
      <c r="A3774" s="99" t="s">
        <v>2394</v>
      </c>
      <c r="B3774" s="99"/>
      <c r="C3774" s="99"/>
      <c r="D3774" s="99"/>
      <c r="E3774" s="99"/>
      <c r="F3774" s="99"/>
      <c r="G3774" s="99"/>
      <c r="H3774" s="99"/>
      <c r="I3774" s="99"/>
      <c r="J3774" s="99"/>
      <c r="K3774" s="99"/>
    </row>
    <row r="3775" spans="1:11" ht="15" customHeight="1" x14ac:dyDescent="0.25">
      <c r="A3775" s="93" t="s">
        <v>3916</v>
      </c>
      <c r="B3775" s="93"/>
      <c r="C3775" s="93"/>
      <c r="D3775" s="94" t="s">
        <v>3</v>
      </c>
      <c r="E3775" s="94"/>
      <c r="F3775" s="23" t="s">
        <v>4</v>
      </c>
      <c r="G3775" s="94" t="s">
        <v>3894</v>
      </c>
      <c r="H3775" s="94"/>
      <c r="I3775" s="94" t="s">
        <v>3895</v>
      </c>
      <c r="J3775" s="94"/>
      <c r="K3775" s="23" t="s">
        <v>3896</v>
      </c>
    </row>
    <row r="3776" spans="1:11" ht="45.95" customHeight="1" x14ac:dyDescent="0.25">
      <c r="A3776" s="24" t="s">
        <v>3934</v>
      </c>
      <c r="B3776" s="95" t="s">
        <v>3935</v>
      </c>
      <c r="C3776" s="95"/>
      <c r="D3776" s="96" t="s">
        <v>20</v>
      </c>
      <c r="E3776" s="96"/>
      <c r="F3776" s="24" t="s">
        <v>3936</v>
      </c>
      <c r="G3776" s="97">
        <v>2.5891999999999998E-3</v>
      </c>
      <c r="H3776" s="97"/>
      <c r="I3776" s="98">
        <v>76.52</v>
      </c>
      <c r="J3776" s="98"/>
      <c r="K3776" s="27">
        <f t="shared" ref="K3776:K3781" si="28">TRUNC(TRUNC(G3776,8)*I3776,2)</f>
        <v>0.19</v>
      </c>
    </row>
    <row r="3777" spans="1:11" ht="45.95" customHeight="1" x14ac:dyDescent="0.25">
      <c r="A3777" s="24" t="s">
        <v>28</v>
      </c>
      <c r="B3777" s="95" t="s">
        <v>29</v>
      </c>
      <c r="C3777" s="95"/>
      <c r="D3777" s="96" t="s">
        <v>20</v>
      </c>
      <c r="E3777" s="96"/>
      <c r="F3777" s="24" t="s">
        <v>30</v>
      </c>
      <c r="G3777" s="97">
        <v>1.0702000000000001E-3</v>
      </c>
      <c r="H3777" s="97"/>
      <c r="I3777" s="98">
        <v>322.67</v>
      </c>
      <c r="J3777" s="98"/>
      <c r="K3777" s="27">
        <f t="shared" si="28"/>
        <v>0.34</v>
      </c>
    </row>
    <row r="3778" spans="1:11" ht="29.1" customHeight="1" x14ac:dyDescent="0.25">
      <c r="A3778" s="24" t="s">
        <v>4030</v>
      </c>
      <c r="B3778" s="95" t="s">
        <v>4031</v>
      </c>
      <c r="C3778" s="95"/>
      <c r="D3778" s="96" t="s">
        <v>20</v>
      </c>
      <c r="E3778" s="96"/>
      <c r="F3778" s="24" t="s">
        <v>3936</v>
      </c>
      <c r="G3778" s="97">
        <v>3.3568999999999999E-3</v>
      </c>
      <c r="H3778" s="97"/>
      <c r="I3778" s="98">
        <v>105.44</v>
      </c>
      <c r="J3778" s="98"/>
      <c r="K3778" s="27">
        <f t="shared" si="28"/>
        <v>0.35</v>
      </c>
    </row>
    <row r="3779" spans="1:11" ht="29.1" customHeight="1" x14ac:dyDescent="0.25">
      <c r="A3779" s="24" t="s">
        <v>4032</v>
      </c>
      <c r="B3779" s="95" t="s">
        <v>4033</v>
      </c>
      <c r="C3779" s="95"/>
      <c r="D3779" s="96" t="s">
        <v>20</v>
      </c>
      <c r="E3779" s="96"/>
      <c r="F3779" s="24" t="s">
        <v>30</v>
      </c>
      <c r="G3779" s="97">
        <v>3.0249999999999998E-4</v>
      </c>
      <c r="H3779" s="97"/>
      <c r="I3779" s="98">
        <v>265.02</v>
      </c>
      <c r="J3779" s="98"/>
      <c r="K3779" s="27">
        <f t="shared" si="28"/>
        <v>0.08</v>
      </c>
    </row>
    <row r="3780" spans="1:11" ht="38.1" customHeight="1" x14ac:dyDescent="0.25">
      <c r="A3780" s="24" t="s">
        <v>4034</v>
      </c>
      <c r="B3780" s="95" t="s">
        <v>4035</v>
      </c>
      <c r="C3780" s="95"/>
      <c r="D3780" s="96" t="s">
        <v>20</v>
      </c>
      <c r="E3780" s="96"/>
      <c r="F3780" s="24" t="s">
        <v>3936</v>
      </c>
      <c r="G3780" s="97">
        <v>2.9082999999999999E-3</v>
      </c>
      <c r="H3780" s="97"/>
      <c r="I3780" s="98">
        <v>94.54</v>
      </c>
      <c r="J3780" s="98"/>
      <c r="K3780" s="27">
        <f t="shared" si="28"/>
        <v>0.27</v>
      </c>
    </row>
    <row r="3781" spans="1:11" ht="38.1" customHeight="1" x14ac:dyDescent="0.25">
      <c r="A3781" s="24" t="s">
        <v>4036</v>
      </c>
      <c r="B3781" s="95" t="s">
        <v>4037</v>
      </c>
      <c r="C3781" s="95"/>
      <c r="D3781" s="96" t="s">
        <v>20</v>
      </c>
      <c r="E3781" s="96"/>
      <c r="F3781" s="24" t="s">
        <v>30</v>
      </c>
      <c r="G3781" s="97">
        <v>7.5109999999999999E-4</v>
      </c>
      <c r="H3781" s="97"/>
      <c r="I3781" s="98">
        <v>225.43</v>
      </c>
      <c r="J3781" s="98"/>
      <c r="K3781" s="27">
        <f t="shared" si="28"/>
        <v>0.16</v>
      </c>
    </row>
    <row r="3782" spans="1:11" ht="18" customHeight="1" x14ac:dyDescent="0.25">
      <c r="A3782" s="9"/>
      <c r="B3782" s="9"/>
      <c r="C3782" s="9"/>
      <c r="D3782" s="9"/>
      <c r="E3782" s="9"/>
      <c r="F3782" s="9"/>
      <c r="G3782" s="91" t="s">
        <v>3919</v>
      </c>
      <c r="H3782" s="91"/>
      <c r="I3782" s="91"/>
      <c r="J3782" s="91"/>
      <c r="K3782" s="28">
        <f>SUM(K3776:K3781)</f>
        <v>1.39</v>
      </c>
    </row>
    <row r="3783" spans="1:11" ht="15" customHeight="1" x14ac:dyDescent="0.25">
      <c r="A3783" s="93" t="s">
        <v>3907</v>
      </c>
      <c r="B3783" s="93"/>
      <c r="C3783" s="93"/>
      <c r="D3783" s="94" t="s">
        <v>3</v>
      </c>
      <c r="E3783" s="94"/>
      <c r="F3783" s="23" t="s">
        <v>4</v>
      </c>
      <c r="G3783" s="94" t="s">
        <v>3894</v>
      </c>
      <c r="H3783" s="94"/>
      <c r="I3783" s="94" t="s">
        <v>3895</v>
      </c>
      <c r="J3783" s="94"/>
      <c r="K3783" s="23" t="s">
        <v>3896</v>
      </c>
    </row>
    <row r="3784" spans="1:11" ht="15" customHeight="1" x14ac:dyDescent="0.25">
      <c r="A3784" s="24" t="s">
        <v>3910</v>
      </c>
      <c r="B3784" s="95" t="s">
        <v>3911</v>
      </c>
      <c r="C3784" s="95"/>
      <c r="D3784" s="96" t="s">
        <v>20</v>
      </c>
      <c r="E3784" s="96"/>
      <c r="F3784" s="24" t="s">
        <v>2056</v>
      </c>
      <c r="G3784" s="97">
        <v>3.6592999999999999E-3</v>
      </c>
      <c r="H3784" s="97"/>
      <c r="I3784" s="98">
        <v>24.94</v>
      </c>
      <c r="J3784" s="98"/>
      <c r="K3784" s="27">
        <f>TRUNC(TRUNC(G3784,8)*I3784,2)</f>
        <v>0.09</v>
      </c>
    </row>
    <row r="3785" spans="1:11" ht="18" customHeight="1" x14ac:dyDescent="0.25">
      <c r="A3785" s="9"/>
      <c r="B3785" s="9"/>
      <c r="C3785" s="9"/>
      <c r="D3785" s="9"/>
      <c r="E3785" s="9"/>
      <c r="F3785" s="9"/>
      <c r="G3785" s="91" t="s">
        <v>3912</v>
      </c>
      <c r="H3785" s="91"/>
      <c r="I3785" s="91"/>
      <c r="J3785" s="91"/>
      <c r="K3785" s="28">
        <f>SUM(K3784:K3784)</f>
        <v>0.09</v>
      </c>
    </row>
    <row r="3786" spans="1:11" ht="15" customHeight="1" x14ac:dyDescent="0.25">
      <c r="A3786" s="9"/>
      <c r="B3786" s="9"/>
      <c r="C3786" s="9"/>
      <c r="D3786" s="9"/>
      <c r="E3786" s="9"/>
      <c r="F3786" s="9"/>
      <c r="G3786" s="92" t="s">
        <v>3913</v>
      </c>
      <c r="H3786" s="92"/>
      <c r="I3786" s="92"/>
      <c r="J3786" s="92"/>
      <c r="K3786" s="29">
        <f>ROUND(SUM(K3782,K3785),2)</f>
        <v>1.48</v>
      </c>
    </row>
    <row r="3787" spans="1:11" ht="9.9499999999999993" customHeight="1" x14ac:dyDescent="0.25">
      <c r="A3787" s="9"/>
      <c r="B3787" s="9"/>
      <c r="C3787" s="9"/>
      <c r="D3787" s="9"/>
      <c r="E3787" s="9"/>
      <c r="F3787" s="9"/>
      <c r="G3787" s="100"/>
      <c r="H3787" s="100"/>
      <c r="I3787" s="100"/>
      <c r="J3787" s="100"/>
      <c r="K3787" s="100"/>
    </row>
    <row r="3788" spans="1:11" ht="20.100000000000001" customHeight="1" x14ac:dyDescent="0.25">
      <c r="A3788" s="99" t="s">
        <v>2395</v>
      </c>
      <c r="B3788" s="99"/>
      <c r="C3788" s="99"/>
      <c r="D3788" s="99"/>
      <c r="E3788" s="99"/>
      <c r="F3788" s="99"/>
      <c r="G3788" s="99"/>
      <c r="H3788" s="99"/>
      <c r="I3788" s="99"/>
      <c r="J3788" s="99"/>
      <c r="K3788" s="99"/>
    </row>
    <row r="3789" spans="1:11" ht="15" customHeight="1" x14ac:dyDescent="0.25">
      <c r="A3789" s="93" t="s">
        <v>3893</v>
      </c>
      <c r="B3789" s="93"/>
      <c r="C3789" s="93"/>
      <c r="D3789" s="94" t="s">
        <v>3</v>
      </c>
      <c r="E3789" s="94"/>
      <c r="F3789" s="23" t="s">
        <v>4</v>
      </c>
      <c r="G3789" s="94" t="s">
        <v>3894</v>
      </c>
      <c r="H3789" s="94"/>
      <c r="I3789" s="94" t="s">
        <v>3895</v>
      </c>
      <c r="J3789" s="94"/>
      <c r="K3789" s="23" t="s">
        <v>3896</v>
      </c>
    </row>
    <row r="3790" spans="1:11" ht="21" customHeight="1" x14ac:dyDescent="0.25">
      <c r="A3790" s="24" t="s">
        <v>4038</v>
      </c>
      <c r="B3790" s="95" t="s">
        <v>4039</v>
      </c>
      <c r="C3790" s="95"/>
      <c r="D3790" s="96" t="s">
        <v>20</v>
      </c>
      <c r="E3790" s="96"/>
      <c r="F3790" s="24" t="s">
        <v>34</v>
      </c>
      <c r="G3790" s="97">
        <v>6.6E-3</v>
      </c>
      <c r="H3790" s="97"/>
      <c r="I3790" s="98">
        <v>210.23</v>
      </c>
      <c r="J3790" s="98"/>
      <c r="K3790" s="27">
        <f>TRUNC(TRUNC(G3790,8)*I3790,2)</f>
        <v>1.38</v>
      </c>
    </row>
    <row r="3791" spans="1:11" ht="21" customHeight="1" x14ac:dyDescent="0.25">
      <c r="A3791" s="24" t="s">
        <v>4040</v>
      </c>
      <c r="B3791" s="95" t="s">
        <v>4041</v>
      </c>
      <c r="C3791" s="95"/>
      <c r="D3791" s="96" t="s">
        <v>20</v>
      </c>
      <c r="E3791" s="96"/>
      <c r="F3791" s="24" t="s">
        <v>84</v>
      </c>
      <c r="G3791" s="97">
        <v>1.0049999999999999</v>
      </c>
      <c r="H3791" s="97"/>
      <c r="I3791" s="98">
        <v>32.369999999999997</v>
      </c>
      <c r="J3791" s="98"/>
      <c r="K3791" s="27">
        <f>TRUNC(TRUNC(G3791,8)*I3791,2)</f>
        <v>32.53</v>
      </c>
    </row>
    <row r="3792" spans="1:11" ht="15" customHeight="1" x14ac:dyDescent="0.25">
      <c r="A3792" s="9"/>
      <c r="B3792" s="9"/>
      <c r="C3792" s="9"/>
      <c r="D3792" s="9"/>
      <c r="E3792" s="9"/>
      <c r="F3792" s="9"/>
      <c r="G3792" s="91" t="s">
        <v>3906</v>
      </c>
      <c r="H3792" s="91"/>
      <c r="I3792" s="91"/>
      <c r="J3792" s="91"/>
      <c r="K3792" s="28">
        <f>SUM(K3790:K3791)</f>
        <v>33.910000000000004</v>
      </c>
    </row>
    <row r="3793" spans="1:11" ht="15" customHeight="1" x14ac:dyDescent="0.25">
      <c r="A3793" s="93" t="s">
        <v>3907</v>
      </c>
      <c r="B3793" s="93"/>
      <c r="C3793" s="93"/>
      <c r="D3793" s="94" t="s">
        <v>3</v>
      </c>
      <c r="E3793" s="94"/>
      <c r="F3793" s="23" t="s">
        <v>4</v>
      </c>
      <c r="G3793" s="94" t="s">
        <v>3894</v>
      </c>
      <c r="H3793" s="94"/>
      <c r="I3793" s="94" t="s">
        <v>3895</v>
      </c>
      <c r="J3793" s="94"/>
      <c r="K3793" s="23" t="s">
        <v>3896</v>
      </c>
    </row>
    <row r="3794" spans="1:11" ht="15" customHeight="1" x14ac:dyDescent="0.25">
      <c r="A3794" s="24" t="s">
        <v>3971</v>
      </c>
      <c r="B3794" s="95" t="s">
        <v>3972</v>
      </c>
      <c r="C3794" s="95"/>
      <c r="D3794" s="96" t="s">
        <v>20</v>
      </c>
      <c r="E3794" s="96"/>
      <c r="F3794" s="24" t="s">
        <v>2056</v>
      </c>
      <c r="G3794" s="97">
        <v>0.2296</v>
      </c>
      <c r="H3794" s="97"/>
      <c r="I3794" s="98">
        <v>32.69</v>
      </c>
      <c r="J3794" s="98"/>
      <c r="K3794" s="27">
        <f>TRUNC(TRUNC(G3794,8)*I3794,2)</f>
        <v>7.5</v>
      </c>
    </row>
    <row r="3795" spans="1:11" ht="15" customHeight="1" x14ac:dyDescent="0.25">
      <c r="A3795" s="24" t="s">
        <v>3910</v>
      </c>
      <c r="B3795" s="95" t="s">
        <v>3911</v>
      </c>
      <c r="C3795" s="95"/>
      <c r="D3795" s="96" t="s">
        <v>20</v>
      </c>
      <c r="E3795" s="96"/>
      <c r="F3795" s="24" t="s">
        <v>2056</v>
      </c>
      <c r="G3795" s="97">
        <v>0.2296</v>
      </c>
      <c r="H3795" s="97"/>
      <c r="I3795" s="98">
        <v>24.94</v>
      </c>
      <c r="J3795" s="98"/>
      <c r="K3795" s="27">
        <f>TRUNC(TRUNC(G3795,8)*I3795,2)</f>
        <v>5.72</v>
      </c>
    </row>
    <row r="3796" spans="1:11" ht="18" customHeight="1" x14ac:dyDescent="0.25">
      <c r="A3796" s="9"/>
      <c r="B3796" s="9"/>
      <c r="C3796" s="9"/>
      <c r="D3796" s="9"/>
      <c r="E3796" s="9"/>
      <c r="F3796" s="9"/>
      <c r="G3796" s="91" t="s">
        <v>3912</v>
      </c>
      <c r="H3796" s="91"/>
      <c r="I3796" s="91"/>
      <c r="J3796" s="91"/>
      <c r="K3796" s="28">
        <f>SUM(K3794:K3795)</f>
        <v>13.219999999999999</v>
      </c>
    </row>
    <row r="3797" spans="1:11" ht="15" customHeight="1" x14ac:dyDescent="0.25">
      <c r="A3797" s="93" t="s">
        <v>3922</v>
      </c>
      <c r="B3797" s="93"/>
      <c r="C3797" s="93"/>
      <c r="D3797" s="94" t="s">
        <v>3</v>
      </c>
      <c r="E3797" s="94"/>
      <c r="F3797" s="23" t="s">
        <v>4</v>
      </c>
      <c r="G3797" s="94" t="s">
        <v>3894</v>
      </c>
      <c r="H3797" s="94"/>
      <c r="I3797" s="94" t="s">
        <v>3895</v>
      </c>
      <c r="J3797" s="94"/>
      <c r="K3797" s="23" t="s">
        <v>3896</v>
      </c>
    </row>
    <row r="3798" spans="1:11" ht="21" customHeight="1" x14ac:dyDescent="0.25">
      <c r="A3798" s="24" t="s">
        <v>4042</v>
      </c>
      <c r="B3798" s="95" t="s">
        <v>4043</v>
      </c>
      <c r="C3798" s="95"/>
      <c r="D3798" s="96" t="s">
        <v>20</v>
      </c>
      <c r="E3798" s="96"/>
      <c r="F3798" s="24" t="s">
        <v>34</v>
      </c>
      <c r="G3798" s="97">
        <v>1.8E-3</v>
      </c>
      <c r="H3798" s="97"/>
      <c r="I3798" s="98">
        <v>767.08</v>
      </c>
      <c r="J3798" s="98"/>
      <c r="K3798" s="27">
        <f>TRUNC(TRUNC(G3798,8)*I3798,2)</f>
        <v>1.38</v>
      </c>
    </row>
    <row r="3799" spans="1:11" ht="15" customHeight="1" x14ac:dyDescent="0.25">
      <c r="A3799" s="9"/>
      <c r="B3799" s="9"/>
      <c r="C3799" s="9"/>
      <c r="D3799" s="9"/>
      <c r="E3799" s="9"/>
      <c r="F3799" s="9"/>
      <c r="G3799" s="91" t="s">
        <v>3933</v>
      </c>
      <c r="H3799" s="91"/>
      <c r="I3799" s="91"/>
      <c r="J3799" s="91"/>
      <c r="K3799" s="28">
        <f>SUM(K3798:K3798)</f>
        <v>1.38</v>
      </c>
    </row>
    <row r="3800" spans="1:11" ht="15" customHeight="1" x14ac:dyDescent="0.25">
      <c r="A3800" s="9"/>
      <c r="B3800" s="9"/>
      <c r="C3800" s="9"/>
      <c r="D3800" s="9"/>
      <c r="E3800" s="9"/>
      <c r="F3800" s="9"/>
      <c r="G3800" s="92" t="s">
        <v>3913</v>
      </c>
      <c r="H3800" s="92"/>
      <c r="I3800" s="92"/>
      <c r="J3800" s="92"/>
      <c r="K3800" s="29">
        <f>ROUND(SUM(K3792,K3796,K3799),2)</f>
        <v>48.51</v>
      </c>
    </row>
    <row r="3801" spans="1:11" ht="9.9499999999999993" customHeight="1" x14ac:dyDescent="0.25">
      <c r="A3801" s="9"/>
      <c r="B3801" s="9"/>
      <c r="C3801" s="9"/>
      <c r="D3801" s="9"/>
      <c r="E3801" s="9"/>
      <c r="F3801" s="9"/>
      <c r="G3801" s="100"/>
      <c r="H3801" s="100"/>
      <c r="I3801" s="100"/>
      <c r="J3801" s="100"/>
      <c r="K3801" s="100"/>
    </row>
    <row r="3802" spans="1:11" ht="20.100000000000001" customHeight="1" x14ac:dyDescent="0.25">
      <c r="A3802" s="99" t="s">
        <v>2396</v>
      </c>
      <c r="B3802" s="99"/>
      <c r="C3802" s="99"/>
      <c r="D3802" s="99"/>
      <c r="E3802" s="99"/>
      <c r="F3802" s="99"/>
      <c r="G3802" s="99"/>
      <c r="H3802" s="99"/>
      <c r="I3802" s="99"/>
      <c r="J3802" s="99"/>
      <c r="K3802" s="99"/>
    </row>
    <row r="3803" spans="1:11" ht="15" customHeight="1" x14ac:dyDescent="0.25">
      <c r="A3803" s="93" t="s">
        <v>3893</v>
      </c>
      <c r="B3803" s="93"/>
      <c r="C3803" s="93"/>
      <c r="D3803" s="94" t="s">
        <v>3</v>
      </c>
      <c r="E3803" s="94"/>
      <c r="F3803" s="23" t="s">
        <v>4</v>
      </c>
      <c r="G3803" s="94" t="s">
        <v>3894</v>
      </c>
      <c r="H3803" s="94"/>
      <c r="I3803" s="94" t="s">
        <v>3895</v>
      </c>
      <c r="J3803" s="94"/>
      <c r="K3803" s="23" t="s">
        <v>3896</v>
      </c>
    </row>
    <row r="3804" spans="1:11" ht="15" customHeight="1" x14ac:dyDescent="0.25">
      <c r="A3804" s="24" t="s">
        <v>4044</v>
      </c>
      <c r="B3804" s="95" t="s">
        <v>4045</v>
      </c>
      <c r="C3804" s="95"/>
      <c r="D3804" s="96" t="s">
        <v>20</v>
      </c>
      <c r="E3804" s="96"/>
      <c r="F3804" s="24" t="s">
        <v>3903</v>
      </c>
      <c r="G3804" s="97">
        <v>0.106</v>
      </c>
      <c r="H3804" s="97"/>
      <c r="I3804" s="98">
        <v>2.59</v>
      </c>
      <c r="J3804" s="98"/>
      <c r="K3804" s="27">
        <f>TRUNC(TRUNC(G3804,8)*I3804,2)</f>
        <v>0.27</v>
      </c>
    </row>
    <row r="3805" spans="1:11" ht="15" customHeight="1" x14ac:dyDescent="0.25">
      <c r="A3805" s="9"/>
      <c r="B3805" s="9"/>
      <c r="C3805" s="9"/>
      <c r="D3805" s="9"/>
      <c r="E3805" s="9"/>
      <c r="F3805" s="9"/>
      <c r="G3805" s="91" t="s">
        <v>3906</v>
      </c>
      <c r="H3805" s="91"/>
      <c r="I3805" s="91"/>
      <c r="J3805" s="91"/>
      <c r="K3805" s="28">
        <f>SUM(K3804:K3804)</f>
        <v>0.27</v>
      </c>
    </row>
    <row r="3806" spans="1:11" ht="15" customHeight="1" x14ac:dyDescent="0.25">
      <c r="A3806" s="93" t="s">
        <v>3907</v>
      </c>
      <c r="B3806" s="93"/>
      <c r="C3806" s="93"/>
      <c r="D3806" s="94" t="s">
        <v>3</v>
      </c>
      <c r="E3806" s="94"/>
      <c r="F3806" s="23" t="s">
        <v>4</v>
      </c>
      <c r="G3806" s="94" t="s">
        <v>3894</v>
      </c>
      <c r="H3806" s="94"/>
      <c r="I3806" s="94" t="s">
        <v>3895</v>
      </c>
      <c r="J3806" s="94"/>
      <c r="K3806" s="23" t="s">
        <v>3896</v>
      </c>
    </row>
    <row r="3807" spans="1:11" ht="15" customHeight="1" x14ac:dyDescent="0.25">
      <c r="A3807" s="24" t="s">
        <v>4046</v>
      </c>
      <c r="B3807" s="95" t="s">
        <v>4047</v>
      </c>
      <c r="C3807" s="95"/>
      <c r="D3807" s="96" t="s">
        <v>20</v>
      </c>
      <c r="E3807" s="96"/>
      <c r="F3807" s="24" t="s">
        <v>2056</v>
      </c>
      <c r="G3807" s="97">
        <v>3.6999999999999998E-2</v>
      </c>
      <c r="H3807" s="97"/>
      <c r="I3807" s="98">
        <v>34.35</v>
      </c>
      <c r="J3807" s="98"/>
      <c r="K3807" s="27">
        <f>TRUNC(TRUNC(G3807,8)*I3807,2)</f>
        <v>1.27</v>
      </c>
    </row>
    <row r="3808" spans="1:11" ht="15" customHeight="1" x14ac:dyDescent="0.25">
      <c r="A3808" s="24" t="s">
        <v>3910</v>
      </c>
      <c r="B3808" s="95" t="s">
        <v>3911</v>
      </c>
      <c r="C3808" s="95"/>
      <c r="D3808" s="96" t="s">
        <v>20</v>
      </c>
      <c r="E3808" s="96"/>
      <c r="F3808" s="24" t="s">
        <v>2056</v>
      </c>
      <c r="G3808" s="97">
        <v>1.6E-2</v>
      </c>
      <c r="H3808" s="97"/>
      <c r="I3808" s="98">
        <v>24.94</v>
      </c>
      <c r="J3808" s="98"/>
      <c r="K3808" s="27">
        <f>TRUNC(TRUNC(G3808,8)*I3808,2)</f>
        <v>0.39</v>
      </c>
    </row>
    <row r="3809" spans="1:11" ht="18" customHeight="1" x14ac:dyDescent="0.25">
      <c r="A3809" s="9"/>
      <c r="B3809" s="9"/>
      <c r="C3809" s="9"/>
      <c r="D3809" s="9"/>
      <c r="E3809" s="9"/>
      <c r="F3809" s="9"/>
      <c r="G3809" s="91" t="s">
        <v>3912</v>
      </c>
      <c r="H3809" s="91"/>
      <c r="I3809" s="91"/>
      <c r="J3809" s="91"/>
      <c r="K3809" s="28">
        <f>SUM(K3807:K3808)</f>
        <v>1.6600000000000001</v>
      </c>
    </row>
    <row r="3810" spans="1:11" ht="15" customHeight="1" x14ac:dyDescent="0.25">
      <c r="A3810" s="9"/>
      <c r="B3810" s="9"/>
      <c r="C3810" s="9"/>
      <c r="D3810" s="9"/>
      <c r="E3810" s="9"/>
      <c r="F3810" s="9"/>
      <c r="G3810" s="92" t="s">
        <v>3913</v>
      </c>
      <c r="H3810" s="92"/>
      <c r="I3810" s="92"/>
      <c r="J3810" s="92"/>
      <c r="K3810" s="29">
        <f>ROUND(SUM(K3805,K3809),2)</f>
        <v>1.93</v>
      </c>
    </row>
    <row r="3811" spans="1:11" ht="9.9499999999999993" customHeight="1" x14ac:dyDescent="0.25">
      <c r="A3811" s="9"/>
      <c r="B3811" s="9"/>
      <c r="C3811" s="9"/>
      <c r="D3811" s="9"/>
      <c r="E3811" s="9"/>
      <c r="F3811" s="9"/>
      <c r="G3811" s="100"/>
      <c r="H3811" s="100"/>
      <c r="I3811" s="100"/>
      <c r="J3811" s="100"/>
      <c r="K3811" s="100"/>
    </row>
    <row r="3812" spans="1:11" ht="20.100000000000001" customHeight="1" x14ac:dyDescent="0.25">
      <c r="A3812" s="99" t="s">
        <v>2397</v>
      </c>
      <c r="B3812" s="99"/>
      <c r="C3812" s="99"/>
      <c r="D3812" s="99"/>
      <c r="E3812" s="99"/>
      <c r="F3812" s="99"/>
      <c r="G3812" s="99"/>
      <c r="H3812" s="99"/>
      <c r="I3812" s="99"/>
      <c r="J3812" s="99"/>
      <c r="K3812" s="99"/>
    </row>
    <row r="3813" spans="1:11" ht="15" customHeight="1" x14ac:dyDescent="0.25">
      <c r="A3813" s="93" t="s">
        <v>3916</v>
      </c>
      <c r="B3813" s="93"/>
      <c r="C3813" s="93"/>
      <c r="D3813" s="94" t="s">
        <v>3</v>
      </c>
      <c r="E3813" s="94"/>
      <c r="F3813" s="23" t="s">
        <v>4</v>
      </c>
      <c r="G3813" s="94" t="s">
        <v>3894</v>
      </c>
      <c r="H3813" s="94"/>
      <c r="I3813" s="94" t="s">
        <v>3895</v>
      </c>
      <c r="J3813" s="94"/>
      <c r="K3813" s="23" t="s">
        <v>3896</v>
      </c>
    </row>
    <row r="3814" spans="1:11" ht="29.1" customHeight="1" x14ac:dyDescent="0.25">
      <c r="A3814" s="24" t="s">
        <v>3963</v>
      </c>
      <c r="B3814" s="95" t="s">
        <v>3964</v>
      </c>
      <c r="C3814" s="95"/>
      <c r="D3814" s="96" t="s">
        <v>20</v>
      </c>
      <c r="E3814" s="96"/>
      <c r="F3814" s="24" t="s">
        <v>3936</v>
      </c>
      <c r="G3814" s="97">
        <v>5.2258833999999998</v>
      </c>
      <c r="H3814" s="97"/>
      <c r="I3814" s="98">
        <v>8.9</v>
      </c>
      <c r="J3814" s="98"/>
      <c r="K3814" s="27">
        <f>TRUNC(TRUNC(G3814,8)*I3814,2)</f>
        <v>46.51</v>
      </c>
    </row>
    <row r="3815" spans="1:11" ht="29.1" customHeight="1" x14ac:dyDescent="0.25">
      <c r="A3815" s="24" t="s">
        <v>3965</v>
      </c>
      <c r="B3815" s="95" t="s">
        <v>3966</v>
      </c>
      <c r="C3815" s="95"/>
      <c r="D3815" s="96" t="s">
        <v>20</v>
      </c>
      <c r="E3815" s="96"/>
      <c r="F3815" s="24" t="s">
        <v>30</v>
      </c>
      <c r="G3815" s="97">
        <v>0.95392160000000004</v>
      </c>
      <c r="H3815" s="97"/>
      <c r="I3815" s="98">
        <v>32.76</v>
      </c>
      <c r="J3815" s="98"/>
      <c r="K3815" s="27">
        <f>TRUNC(TRUNC(G3815,8)*I3815,2)</f>
        <v>31.25</v>
      </c>
    </row>
    <row r="3816" spans="1:11" ht="21" customHeight="1" x14ac:dyDescent="0.25">
      <c r="A3816" s="24" t="s">
        <v>3967</v>
      </c>
      <c r="B3816" s="95" t="s">
        <v>3968</v>
      </c>
      <c r="C3816" s="95"/>
      <c r="D3816" s="96" t="s">
        <v>20</v>
      </c>
      <c r="E3816" s="96"/>
      <c r="F3816" s="24" t="s">
        <v>3936</v>
      </c>
      <c r="G3816" s="97">
        <v>5.2258833999999998</v>
      </c>
      <c r="H3816" s="97"/>
      <c r="I3816" s="98">
        <v>27.59</v>
      </c>
      <c r="J3816" s="98"/>
      <c r="K3816" s="27">
        <f>TRUNC(TRUNC(G3816,8)*I3816,2)</f>
        <v>144.18</v>
      </c>
    </row>
    <row r="3817" spans="1:11" ht="21" customHeight="1" x14ac:dyDescent="0.25">
      <c r="A3817" s="24" t="s">
        <v>3969</v>
      </c>
      <c r="B3817" s="95" t="s">
        <v>3970</v>
      </c>
      <c r="C3817" s="95"/>
      <c r="D3817" s="96" t="s">
        <v>20</v>
      </c>
      <c r="E3817" s="96"/>
      <c r="F3817" s="24" t="s">
        <v>30</v>
      </c>
      <c r="G3817" s="97">
        <v>0.95392160000000004</v>
      </c>
      <c r="H3817" s="97"/>
      <c r="I3817" s="98">
        <v>28.09</v>
      </c>
      <c r="J3817" s="98"/>
      <c r="K3817" s="27">
        <f>TRUNC(TRUNC(G3817,8)*I3817,2)</f>
        <v>26.79</v>
      </c>
    </row>
    <row r="3818" spans="1:11" ht="18" customHeight="1" x14ac:dyDescent="0.25">
      <c r="A3818" s="9"/>
      <c r="B3818" s="9"/>
      <c r="C3818" s="9"/>
      <c r="D3818" s="9"/>
      <c r="E3818" s="9"/>
      <c r="F3818" s="9"/>
      <c r="G3818" s="91" t="s">
        <v>3919</v>
      </c>
      <c r="H3818" s="91"/>
      <c r="I3818" s="91"/>
      <c r="J3818" s="91"/>
      <c r="K3818" s="28">
        <f>SUM(K3814:K3817)</f>
        <v>248.73</v>
      </c>
    </row>
    <row r="3819" spans="1:11" ht="15" customHeight="1" x14ac:dyDescent="0.25">
      <c r="A3819" s="93" t="s">
        <v>3893</v>
      </c>
      <c r="B3819" s="93"/>
      <c r="C3819" s="93"/>
      <c r="D3819" s="94" t="s">
        <v>3</v>
      </c>
      <c r="E3819" s="94"/>
      <c r="F3819" s="23" t="s">
        <v>4</v>
      </c>
      <c r="G3819" s="94" t="s">
        <v>3894</v>
      </c>
      <c r="H3819" s="94"/>
      <c r="I3819" s="94" t="s">
        <v>3895</v>
      </c>
      <c r="J3819" s="94"/>
      <c r="K3819" s="23" t="s">
        <v>3896</v>
      </c>
    </row>
    <row r="3820" spans="1:11" ht="21" customHeight="1" x14ac:dyDescent="0.25">
      <c r="A3820" s="24" t="s">
        <v>4048</v>
      </c>
      <c r="B3820" s="95" t="s">
        <v>4049</v>
      </c>
      <c r="C3820" s="95"/>
      <c r="D3820" s="96" t="s">
        <v>20</v>
      </c>
      <c r="E3820" s="96"/>
      <c r="F3820" s="24" t="s">
        <v>34</v>
      </c>
      <c r="G3820" s="97">
        <v>0.19980000000000001</v>
      </c>
      <c r="H3820" s="97"/>
      <c r="I3820" s="98">
        <v>206.17</v>
      </c>
      <c r="J3820" s="98"/>
      <c r="K3820" s="27">
        <f>TRUNC(TRUNC(G3820,8)*I3820,2)</f>
        <v>41.19</v>
      </c>
    </row>
    <row r="3821" spans="1:11" ht="15" customHeight="1" x14ac:dyDescent="0.25">
      <c r="A3821" s="24" t="s">
        <v>3955</v>
      </c>
      <c r="B3821" s="95" t="s">
        <v>3956</v>
      </c>
      <c r="C3821" s="95"/>
      <c r="D3821" s="96" t="s">
        <v>20</v>
      </c>
      <c r="E3821" s="96"/>
      <c r="F3821" s="24" t="s">
        <v>3903</v>
      </c>
      <c r="G3821" s="97">
        <v>3.6695999999999999E-2</v>
      </c>
      <c r="H3821" s="97"/>
      <c r="I3821" s="98">
        <v>19.37</v>
      </c>
      <c r="J3821" s="98"/>
      <c r="K3821" s="27">
        <f>TRUNC(TRUNC(G3821,8)*I3821,2)</f>
        <v>0.71</v>
      </c>
    </row>
    <row r="3822" spans="1:11" ht="21" customHeight="1" x14ac:dyDescent="0.25">
      <c r="A3822" s="24" t="s">
        <v>4050</v>
      </c>
      <c r="B3822" s="95" t="s">
        <v>4051</v>
      </c>
      <c r="C3822" s="95"/>
      <c r="D3822" s="96" t="s">
        <v>20</v>
      </c>
      <c r="E3822" s="96"/>
      <c r="F3822" s="24" t="s">
        <v>84</v>
      </c>
      <c r="G3822" s="97">
        <v>7.48</v>
      </c>
      <c r="H3822" s="97"/>
      <c r="I3822" s="98">
        <v>3.9</v>
      </c>
      <c r="J3822" s="98"/>
      <c r="K3822" s="27">
        <f>TRUNC(TRUNC(G3822,8)*I3822,2)</f>
        <v>29.17</v>
      </c>
    </row>
    <row r="3823" spans="1:11" ht="15" customHeight="1" x14ac:dyDescent="0.25">
      <c r="A3823" s="9"/>
      <c r="B3823" s="9"/>
      <c r="C3823" s="9"/>
      <c r="D3823" s="9"/>
      <c r="E3823" s="9"/>
      <c r="F3823" s="9"/>
      <c r="G3823" s="91" t="s">
        <v>3906</v>
      </c>
      <c r="H3823" s="91"/>
      <c r="I3823" s="91"/>
      <c r="J3823" s="91"/>
      <c r="K3823" s="28">
        <f>SUM(K3820:K3822)</f>
        <v>71.069999999999993</v>
      </c>
    </row>
    <row r="3824" spans="1:11" ht="15" customHeight="1" x14ac:dyDescent="0.25">
      <c r="A3824" s="93" t="s">
        <v>3907</v>
      </c>
      <c r="B3824" s="93"/>
      <c r="C3824" s="93"/>
      <c r="D3824" s="94" t="s">
        <v>3</v>
      </c>
      <c r="E3824" s="94"/>
      <c r="F3824" s="23" t="s">
        <v>4</v>
      </c>
      <c r="G3824" s="94" t="s">
        <v>3894</v>
      </c>
      <c r="H3824" s="94"/>
      <c r="I3824" s="94" t="s">
        <v>3895</v>
      </c>
      <c r="J3824" s="94"/>
      <c r="K3824" s="23" t="s">
        <v>3896</v>
      </c>
    </row>
    <row r="3825" spans="1:11" ht="15" customHeight="1" x14ac:dyDescent="0.25">
      <c r="A3825" s="24" t="s">
        <v>3971</v>
      </c>
      <c r="B3825" s="95" t="s">
        <v>3972</v>
      </c>
      <c r="C3825" s="95"/>
      <c r="D3825" s="96" t="s">
        <v>20</v>
      </c>
      <c r="E3825" s="96"/>
      <c r="F3825" s="24" t="s">
        <v>2056</v>
      </c>
      <c r="G3825" s="97">
        <v>2.3251949999999999</v>
      </c>
      <c r="H3825" s="97"/>
      <c r="I3825" s="98">
        <v>32.69</v>
      </c>
      <c r="J3825" s="98"/>
      <c r="K3825" s="27">
        <f>TRUNC(TRUNC(G3825,8)*I3825,2)</f>
        <v>76.010000000000005</v>
      </c>
    </row>
    <row r="3826" spans="1:11" ht="15" customHeight="1" x14ac:dyDescent="0.25">
      <c r="A3826" s="24" t="s">
        <v>3910</v>
      </c>
      <c r="B3826" s="95" t="s">
        <v>3911</v>
      </c>
      <c r="C3826" s="95"/>
      <c r="D3826" s="96" t="s">
        <v>20</v>
      </c>
      <c r="E3826" s="96"/>
      <c r="F3826" s="24" t="s">
        <v>2056</v>
      </c>
      <c r="G3826" s="97">
        <v>17.010999999999999</v>
      </c>
      <c r="H3826" s="97"/>
      <c r="I3826" s="98">
        <v>24.94</v>
      </c>
      <c r="J3826" s="98"/>
      <c r="K3826" s="27">
        <f>TRUNC(TRUNC(G3826,8)*I3826,2)</f>
        <v>424.25</v>
      </c>
    </row>
    <row r="3827" spans="1:11" ht="18" customHeight="1" x14ac:dyDescent="0.25">
      <c r="A3827" s="9"/>
      <c r="B3827" s="9"/>
      <c r="C3827" s="9"/>
      <c r="D3827" s="9"/>
      <c r="E3827" s="9"/>
      <c r="F3827" s="9"/>
      <c r="G3827" s="91" t="s">
        <v>3912</v>
      </c>
      <c r="H3827" s="91"/>
      <c r="I3827" s="91"/>
      <c r="J3827" s="91"/>
      <c r="K3827" s="28">
        <f>SUM(K3825:K3826)</f>
        <v>500.26</v>
      </c>
    </row>
    <row r="3828" spans="1:11" ht="15" customHeight="1" x14ac:dyDescent="0.25">
      <c r="A3828" s="93" t="s">
        <v>3922</v>
      </c>
      <c r="B3828" s="93"/>
      <c r="C3828" s="93"/>
      <c r="D3828" s="94" t="s">
        <v>3</v>
      </c>
      <c r="E3828" s="94"/>
      <c r="F3828" s="23" t="s">
        <v>4</v>
      </c>
      <c r="G3828" s="94" t="s">
        <v>3894</v>
      </c>
      <c r="H3828" s="94"/>
      <c r="I3828" s="94" t="s">
        <v>3895</v>
      </c>
      <c r="J3828" s="94"/>
      <c r="K3828" s="23" t="s">
        <v>3896</v>
      </c>
    </row>
    <row r="3829" spans="1:11" ht="29.1" customHeight="1" x14ac:dyDescent="0.25">
      <c r="A3829" s="24" t="s">
        <v>4052</v>
      </c>
      <c r="B3829" s="95" t="s">
        <v>4053</v>
      </c>
      <c r="C3829" s="95"/>
      <c r="D3829" s="96" t="s">
        <v>20</v>
      </c>
      <c r="E3829" s="96"/>
      <c r="F3829" s="24" t="s">
        <v>34</v>
      </c>
      <c r="G3829" s="97">
        <v>0.66502459999999997</v>
      </c>
      <c r="H3829" s="97"/>
      <c r="I3829" s="98">
        <v>619.19000000000005</v>
      </c>
      <c r="J3829" s="98"/>
      <c r="K3829" s="27">
        <f>TRUNC(TRUNC(G3829,8)*I3829,2)</f>
        <v>411.77</v>
      </c>
    </row>
    <row r="3830" spans="1:11" ht="21" customHeight="1" x14ac:dyDescent="0.25">
      <c r="A3830" s="24" t="s">
        <v>95</v>
      </c>
      <c r="B3830" s="95" t="s">
        <v>96</v>
      </c>
      <c r="C3830" s="95"/>
      <c r="D3830" s="96" t="s">
        <v>20</v>
      </c>
      <c r="E3830" s="96"/>
      <c r="F3830" s="24" t="s">
        <v>16</v>
      </c>
      <c r="G3830" s="97">
        <v>0.48</v>
      </c>
      <c r="H3830" s="97"/>
      <c r="I3830" s="98">
        <v>176.85</v>
      </c>
      <c r="J3830" s="98"/>
      <c r="K3830" s="27">
        <f>TRUNC(TRUNC(G3830,8)*I3830,2)</f>
        <v>84.88</v>
      </c>
    </row>
    <row r="3831" spans="1:11" ht="15" customHeight="1" x14ac:dyDescent="0.25">
      <c r="A3831" s="9"/>
      <c r="B3831" s="9"/>
      <c r="C3831" s="9"/>
      <c r="D3831" s="9"/>
      <c r="E3831" s="9"/>
      <c r="F3831" s="9"/>
      <c r="G3831" s="91" t="s">
        <v>3933</v>
      </c>
      <c r="H3831" s="91"/>
      <c r="I3831" s="91"/>
      <c r="J3831" s="91"/>
      <c r="K3831" s="28">
        <f>SUM(K3829:K3830)</f>
        <v>496.65</v>
      </c>
    </row>
    <row r="3832" spans="1:11" ht="15" customHeight="1" x14ac:dyDescent="0.25">
      <c r="A3832" s="9"/>
      <c r="B3832" s="9"/>
      <c r="C3832" s="9"/>
      <c r="D3832" s="9"/>
      <c r="E3832" s="9"/>
      <c r="F3832" s="9"/>
      <c r="G3832" s="92" t="s">
        <v>3913</v>
      </c>
      <c r="H3832" s="92"/>
      <c r="I3832" s="92"/>
      <c r="J3832" s="92"/>
      <c r="K3832" s="29">
        <f>ROUND(SUM(K3818,K3823,K3827,K3831),2)</f>
        <v>1316.71</v>
      </c>
    </row>
    <row r="3833" spans="1:11" ht="9.9499999999999993" customHeight="1" x14ac:dyDescent="0.25">
      <c r="A3833" s="9"/>
      <c r="B3833" s="9"/>
      <c r="C3833" s="9"/>
      <c r="D3833" s="9"/>
      <c r="E3833" s="9"/>
      <c r="F3833" s="9"/>
      <c r="G3833" s="100"/>
      <c r="H3833" s="100"/>
      <c r="I3833" s="100"/>
      <c r="J3833" s="100"/>
      <c r="K3833" s="100"/>
    </row>
    <row r="3834" spans="1:11" ht="20.100000000000001" customHeight="1" x14ac:dyDescent="0.25">
      <c r="A3834" s="99" t="s">
        <v>2398</v>
      </c>
      <c r="B3834" s="99"/>
      <c r="C3834" s="99"/>
      <c r="D3834" s="99"/>
      <c r="E3834" s="99"/>
      <c r="F3834" s="99"/>
      <c r="G3834" s="99"/>
      <c r="H3834" s="99"/>
      <c r="I3834" s="99"/>
      <c r="J3834" s="99"/>
      <c r="K3834" s="99"/>
    </row>
    <row r="3835" spans="1:11" ht="15" customHeight="1" x14ac:dyDescent="0.25">
      <c r="A3835" s="93" t="s">
        <v>3893</v>
      </c>
      <c r="B3835" s="93"/>
      <c r="C3835" s="93"/>
      <c r="D3835" s="94" t="s">
        <v>3</v>
      </c>
      <c r="E3835" s="94"/>
      <c r="F3835" s="23" t="s">
        <v>4</v>
      </c>
      <c r="G3835" s="94" t="s">
        <v>3894</v>
      </c>
      <c r="H3835" s="94"/>
      <c r="I3835" s="94" t="s">
        <v>3895</v>
      </c>
      <c r="J3835" s="94"/>
      <c r="K3835" s="23" t="s">
        <v>3896</v>
      </c>
    </row>
    <row r="3836" spans="1:11" ht="29.1" customHeight="1" x14ac:dyDescent="0.25">
      <c r="A3836" s="24" t="s">
        <v>4054</v>
      </c>
      <c r="B3836" s="95" t="s">
        <v>4055</v>
      </c>
      <c r="C3836" s="95"/>
      <c r="D3836" s="96" t="s">
        <v>20</v>
      </c>
      <c r="E3836" s="96"/>
      <c r="F3836" s="24" t="s">
        <v>34</v>
      </c>
      <c r="G3836" s="97">
        <v>0.18468999999999999</v>
      </c>
      <c r="H3836" s="97"/>
      <c r="I3836" s="98">
        <v>517.16999999999996</v>
      </c>
      <c r="J3836" s="98"/>
      <c r="K3836" s="27">
        <f t="shared" ref="K3836:K3841" si="29">ROUND(ROUND(G3836,8)*I3836,2)</f>
        <v>95.52</v>
      </c>
    </row>
    <row r="3837" spans="1:11" ht="21" customHeight="1" x14ac:dyDescent="0.25">
      <c r="A3837" s="24" t="s">
        <v>4056</v>
      </c>
      <c r="B3837" s="95" t="s">
        <v>4057</v>
      </c>
      <c r="C3837" s="95"/>
      <c r="D3837" s="96" t="s">
        <v>20</v>
      </c>
      <c r="E3837" s="96"/>
      <c r="F3837" s="24" t="s">
        <v>2057</v>
      </c>
      <c r="G3837" s="97">
        <v>3.1900000000000001E-3</v>
      </c>
      <c r="H3837" s="97"/>
      <c r="I3837" s="98">
        <v>8.98</v>
      </c>
      <c r="J3837" s="98"/>
      <c r="K3837" s="27">
        <f t="shared" si="29"/>
        <v>0.03</v>
      </c>
    </row>
    <row r="3838" spans="1:11" ht="15" customHeight="1" x14ac:dyDescent="0.25">
      <c r="A3838" s="24" t="s">
        <v>3955</v>
      </c>
      <c r="B3838" s="95" t="s">
        <v>3956</v>
      </c>
      <c r="C3838" s="95"/>
      <c r="D3838" s="96" t="s">
        <v>20</v>
      </c>
      <c r="E3838" s="96"/>
      <c r="F3838" s="24" t="s">
        <v>3903</v>
      </c>
      <c r="G3838" s="97">
        <v>4.4999999999999998E-2</v>
      </c>
      <c r="H3838" s="97"/>
      <c r="I3838" s="98">
        <v>19.37</v>
      </c>
      <c r="J3838" s="98"/>
      <c r="K3838" s="27">
        <f t="shared" si="29"/>
        <v>0.87</v>
      </c>
    </row>
    <row r="3839" spans="1:11" ht="21" customHeight="1" x14ac:dyDescent="0.25">
      <c r="A3839" s="24" t="s">
        <v>4050</v>
      </c>
      <c r="B3839" s="95" t="s">
        <v>4051</v>
      </c>
      <c r="C3839" s="95"/>
      <c r="D3839" s="96" t="s">
        <v>20</v>
      </c>
      <c r="E3839" s="96"/>
      <c r="F3839" s="24" t="s">
        <v>84</v>
      </c>
      <c r="G3839" s="97">
        <v>0.46875</v>
      </c>
      <c r="H3839" s="97"/>
      <c r="I3839" s="98">
        <v>3.9</v>
      </c>
      <c r="J3839" s="98"/>
      <c r="K3839" s="27">
        <f t="shared" si="29"/>
        <v>1.83</v>
      </c>
    </row>
    <row r="3840" spans="1:11" ht="21" customHeight="1" x14ac:dyDescent="0.25">
      <c r="A3840" s="24" t="s">
        <v>4058</v>
      </c>
      <c r="B3840" s="95" t="s">
        <v>4059</v>
      </c>
      <c r="C3840" s="95"/>
      <c r="D3840" s="96" t="s">
        <v>20</v>
      </c>
      <c r="E3840" s="96"/>
      <c r="F3840" s="24" t="s">
        <v>84</v>
      </c>
      <c r="G3840" s="97">
        <v>0.375</v>
      </c>
      <c r="H3840" s="97"/>
      <c r="I3840" s="98">
        <v>2.69</v>
      </c>
      <c r="J3840" s="98"/>
      <c r="K3840" s="27">
        <f t="shared" si="29"/>
        <v>1.01</v>
      </c>
    </row>
    <row r="3841" spans="1:11" ht="29.1" customHeight="1" x14ac:dyDescent="0.25">
      <c r="A3841" s="24" t="s">
        <v>4060</v>
      </c>
      <c r="B3841" s="95" t="s">
        <v>4061</v>
      </c>
      <c r="C3841" s="95"/>
      <c r="D3841" s="96" t="s">
        <v>20</v>
      </c>
      <c r="E3841" s="96"/>
      <c r="F3841" s="24" t="s">
        <v>16</v>
      </c>
      <c r="G3841" s="97">
        <v>1.07</v>
      </c>
      <c r="H3841" s="97"/>
      <c r="I3841" s="98">
        <v>23.81</v>
      </c>
      <c r="J3841" s="98"/>
      <c r="K3841" s="27">
        <f t="shared" si="29"/>
        <v>25.48</v>
      </c>
    </row>
    <row r="3842" spans="1:11" ht="15" customHeight="1" x14ac:dyDescent="0.25">
      <c r="A3842" s="9"/>
      <c r="B3842" s="9"/>
      <c r="C3842" s="9"/>
      <c r="D3842" s="9"/>
      <c r="E3842" s="9"/>
      <c r="F3842" s="9"/>
      <c r="G3842" s="91" t="s">
        <v>3906</v>
      </c>
      <c r="H3842" s="91"/>
      <c r="I3842" s="91"/>
      <c r="J3842" s="91"/>
      <c r="K3842" s="28">
        <f>SUM(K3836:K3841)</f>
        <v>124.74000000000001</v>
      </c>
    </row>
    <row r="3843" spans="1:11" ht="15" customHeight="1" x14ac:dyDescent="0.25">
      <c r="A3843" s="93" t="s">
        <v>3907</v>
      </c>
      <c r="B3843" s="93"/>
      <c r="C3843" s="93"/>
      <c r="D3843" s="94" t="s">
        <v>3</v>
      </c>
      <c r="E3843" s="94"/>
      <c r="F3843" s="23" t="s">
        <v>4</v>
      </c>
      <c r="G3843" s="94" t="s">
        <v>3894</v>
      </c>
      <c r="H3843" s="94"/>
      <c r="I3843" s="94" t="s">
        <v>3895</v>
      </c>
      <c r="J3843" s="94"/>
      <c r="K3843" s="23" t="s">
        <v>3896</v>
      </c>
    </row>
    <row r="3844" spans="1:11" ht="21" customHeight="1" x14ac:dyDescent="0.25">
      <c r="A3844" s="24" t="s">
        <v>3908</v>
      </c>
      <c r="B3844" s="95" t="s">
        <v>3909</v>
      </c>
      <c r="C3844" s="95"/>
      <c r="D3844" s="96" t="s">
        <v>20</v>
      </c>
      <c r="E3844" s="96"/>
      <c r="F3844" s="24" t="s">
        <v>2056</v>
      </c>
      <c r="G3844" s="97">
        <v>0.13009999999999999</v>
      </c>
      <c r="H3844" s="97"/>
      <c r="I3844" s="98">
        <v>32.24</v>
      </c>
      <c r="J3844" s="98"/>
      <c r="K3844" s="27">
        <f>ROUND(ROUND(G3844,8)*I3844,2)</f>
        <v>4.1900000000000004</v>
      </c>
    </row>
    <row r="3845" spans="1:11" ht="15" customHeight="1" x14ac:dyDescent="0.25">
      <c r="A3845" s="24" t="s">
        <v>3971</v>
      </c>
      <c r="B3845" s="95" t="s">
        <v>3972</v>
      </c>
      <c r="C3845" s="95"/>
      <c r="D3845" s="96" t="s">
        <v>20</v>
      </c>
      <c r="E3845" s="96"/>
      <c r="F3845" s="24" t="s">
        <v>2056</v>
      </c>
      <c r="G3845" s="97">
        <v>8.7400000000000005E-2</v>
      </c>
      <c r="H3845" s="97"/>
      <c r="I3845" s="98">
        <v>32.69</v>
      </c>
      <c r="J3845" s="98"/>
      <c r="K3845" s="27">
        <f>ROUND(ROUND(G3845,8)*I3845,2)</f>
        <v>2.86</v>
      </c>
    </row>
    <row r="3846" spans="1:11" ht="15" customHeight="1" x14ac:dyDescent="0.25">
      <c r="A3846" s="24" t="s">
        <v>3910</v>
      </c>
      <c r="B3846" s="95" t="s">
        <v>3911</v>
      </c>
      <c r="C3846" s="95"/>
      <c r="D3846" s="96" t="s">
        <v>20</v>
      </c>
      <c r="E3846" s="96"/>
      <c r="F3846" s="24" t="s">
        <v>2056</v>
      </c>
      <c r="G3846" s="97">
        <v>0.21759999999999999</v>
      </c>
      <c r="H3846" s="97"/>
      <c r="I3846" s="98">
        <v>24.94</v>
      </c>
      <c r="J3846" s="98"/>
      <c r="K3846" s="27">
        <f>ROUND(ROUND(G3846,8)*I3846,2)</f>
        <v>5.43</v>
      </c>
    </row>
    <row r="3847" spans="1:11" ht="18" customHeight="1" x14ac:dyDescent="0.25">
      <c r="A3847" s="9"/>
      <c r="B3847" s="9"/>
      <c r="C3847" s="9"/>
      <c r="D3847" s="9"/>
      <c r="E3847" s="9"/>
      <c r="F3847" s="9"/>
      <c r="G3847" s="91" t="s">
        <v>3912</v>
      </c>
      <c r="H3847" s="91"/>
      <c r="I3847" s="91"/>
      <c r="J3847" s="91"/>
      <c r="K3847" s="28">
        <f>SUM(K3844:K3846)</f>
        <v>12.48</v>
      </c>
    </row>
    <row r="3848" spans="1:11" ht="15" customHeight="1" x14ac:dyDescent="0.25">
      <c r="A3848" s="93" t="s">
        <v>3922</v>
      </c>
      <c r="B3848" s="93"/>
      <c r="C3848" s="93"/>
      <c r="D3848" s="94" t="s">
        <v>3</v>
      </c>
      <c r="E3848" s="94"/>
      <c r="F3848" s="23" t="s">
        <v>4</v>
      </c>
      <c r="G3848" s="94" t="s">
        <v>3894</v>
      </c>
      <c r="H3848" s="94"/>
      <c r="I3848" s="94" t="s">
        <v>3895</v>
      </c>
      <c r="J3848" s="94"/>
      <c r="K3848" s="23" t="s">
        <v>3896</v>
      </c>
    </row>
    <row r="3849" spans="1:11" ht="29.1" customHeight="1" x14ac:dyDescent="0.25">
      <c r="A3849" s="24" t="s">
        <v>4062</v>
      </c>
      <c r="B3849" s="95" t="s">
        <v>4063</v>
      </c>
      <c r="C3849" s="95"/>
      <c r="D3849" s="96" t="s">
        <v>20</v>
      </c>
      <c r="E3849" s="96"/>
      <c r="F3849" s="24" t="s">
        <v>3903</v>
      </c>
      <c r="G3849" s="97">
        <v>1.23E-2</v>
      </c>
      <c r="H3849" s="97"/>
      <c r="I3849" s="98">
        <v>23.44</v>
      </c>
      <c r="J3849" s="98"/>
      <c r="K3849" s="27">
        <f>ROUND(ROUND(G3849,8)*I3849,2)</f>
        <v>0.28999999999999998</v>
      </c>
    </row>
    <row r="3850" spans="1:11" ht="21" customHeight="1" x14ac:dyDescent="0.25">
      <c r="A3850" s="24" t="s">
        <v>4064</v>
      </c>
      <c r="B3850" s="95" t="s">
        <v>4065</v>
      </c>
      <c r="C3850" s="95"/>
      <c r="D3850" s="96" t="s">
        <v>4066</v>
      </c>
      <c r="E3850" s="96"/>
      <c r="F3850" s="24" t="s">
        <v>26</v>
      </c>
      <c r="G3850" s="97">
        <v>4</v>
      </c>
      <c r="H3850" s="97"/>
      <c r="I3850" s="98">
        <v>5.76</v>
      </c>
      <c r="J3850" s="98"/>
      <c r="K3850" s="27">
        <f>ROUND(ROUND(G3850,8)*I3850,2)</f>
        <v>23.04</v>
      </c>
    </row>
    <row r="3851" spans="1:11" ht="15" customHeight="1" x14ac:dyDescent="0.25">
      <c r="A3851" s="9"/>
      <c r="B3851" s="9"/>
      <c r="C3851" s="9"/>
      <c r="D3851" s="9"/>
      <c r="E3851" s="9"/>
      <c r="F3851" s="9"/>
      <c r="G3851" s="91" t="s">
        <v>3933</v>
      </c>
      <c r="H3851" s="91"/>
      <c r="I3851" s="91"/>
      <c r="J3851" s="91"/>
      <c r="K3851" s="28">
        <f>SUM(K3849:K3850)</f>
        <v>23.33</v>
      </c>
    </row>
    <row r="3852" spans="1:11" ht="15" customHeight="1" x14ac:dyDescent="0.25">
      <c r="A3852" s="9"/>
      <c r="B3852" s="9"/>
      <c r="C3852" s="9"/>
      <c r="D3852" s="9"/>
      <c r="E3852" s="9"/>
      <c r="F3852" s="9"/>
      <c r="G3852" s="92" t="s">
        <v>3913</v>
      </c>
      <c r="H3852" s="92"/>
      <c r="I3852" s="92"/>
      <c r="J3852" s="92"/>
      <c r="K3852" s="29">
        <f>ROUND(SUM(K3842,K3847,K3851),2)</f>
        <v>160.55000000000001</v>
      </c>
    </row>
    <row r="3853" spans="1:11" ht="9.9499999999999993" customHeight="1" x14ac:dyDescent="0.25">
      <c r="A3853" s="9"/>
      <c r="B3853" s="9"/>
      <c r="C3853" s="9"/>
      <c r="D3853" s="9"/>
      <c r="E3853" s="9"/>
      <c r="F3853" s="9"/>
      <c r="G3853" s="100"/>
      <c r="H3853" s="100"/>
      <c r="I3853" s="100"/>
      <c r="J3853" s="100"/>
      <c r="K3853" s="100"/>
    </row>
    <row r="3854" spans="1:11" ht="20.100000000000001" customHeight="1" x14ac:dyDescent="0.25">
      <c r="A3854" s="99" t="s">
        <v>2399</v>
      </c>
      <c r="B3854" s="99"/>
      <c r="C3854" s="99"/>
      <c r="D3854" s="99"/>
      <c r="E3854" s="99"/>
      <c r="F3854" s="99"/>
      <c r="G3854" s="99"/>
      <c r="H3854" s="99"/>
      <c r="I3854" s="99"/>
      <c r="J3854" s="99"/>
      <c r="K3854" s="99"/>
    </row>
    <row r="3855" spans="1:11" ht="15" customHeight="1" x14ac:dyDescent="0.25">
      <c r="A3855" s="93" t="s">
        <v>3893</v>
      </c>
      <c r="B3855" s="93"/>
      <c r="C3855" s="93"/>
      <c r="D3855" s="94" t="s">
        <v>3</v>
      </c>
      <c r="E3855" s="94"/>
      <c r="F3855" s="23" t="s">
        <v>4</v>
      </c>
      <c r="G3855" s="94" t="s">
        <v>3894</v>
      </c>
      <c r="H3855" s="94"/>
      <c r="I3855" s="94" t="s">
        <v>3895</v>
      </c>
      <c r="J3855" s="94"/>
      <c r="K3855" s="23" t="s">
        <v>3896</v>
      </c>
    </row>
    <row r="3856" spans="1:11" ht="45.95" customHeight="1" x14ac:dyDescent="0.25">
      <c r="A3856" s="24" t="s">
        <v>4073</v>
      </c>
      <c r="B3856" s="95" t="s">
        <v>4074</v>
      </c>
      <c r="C3856" s="95"/>
      <c r="D3856" s="96" t="s">
        <v>20</v>
      </c>
      <c r="E3856" s="96"/>
      <c r="F3856" s="24" t="s">
        <v>26</v>
      </c>
      <c r="G3856" s="97">
        <v>1</v>
      </c>
      <c r="H3856" s="97"/>
      <c r="I3856" s="98">
        <v>1235.9100000000001</v>
      </c>
      <c r="J3856" s="98"/>
      <c r="K3856" s="27">
        <f>TRUNC(TRUNC(G3856,8)*I3856,2)</f>
        <v>1235.9100000000001</v>
      </c>
    </row>
    <row r="3857" spans="1:11" ht="21" customHeight="1" x14ac:dyDescent="0.25">
      <c r="A3857" s="24" t="s">
        <v>4075</v>
      </c>
      <c r="B3857" s="95" t="s">
        <v>4076</v>
      </c>
      <c r="C3857" s="95"/>
      <c r="D3857" s="96" t="s">
        <v>20</v>
      </c>
      <c r="E3857" s="96"/>
      <c r="F3857" s="24" t="s">
        <v>34</v>
      </c>
      <c r="G3857" s="97">
        <v>1.1999999999999999E-3</v>
      </c>
      <c r="H3857" s="97"/>
      <c r="I3857" s="98">
        <v>205.09</v>
      </c>
      <c r="J3857" s="98"/>
      <c r="K3857" s="27">
        <f>TRUNC(TRUNC(G3857,8)*I3857,2)</f>
        <v>0.24</v>
      </c>
    </row>
    <row r="3858" spans="1:11" ht="15" customHeight="1" x14ac:dyDescent="0.25">
      <c r="A3858" s="9"/>
      <c r="B3858" s="9"/>
      <c r="C3858" s="9"/>
      <c r="D3858" s="9"/>
      <c r="E3858" s="9"/>
      <c r="F3858" s="9"/>
      <c r="G3858" s="91" t="s">
        <v>3906</v>
      </c>
      <c r="H3858" s="91"/>
      <c r="I3858" s="91"/>
      <c r="J3858" s="91"/>
      <c r="K3858" s="28">
        <f>SUM(K3856:K3857)</f>
        <v>1236.1500000000001</v>
      </c>
    </row>
    <row r="3859" spans="1:11" ht="15" customHeight="1" x14ac:dyDescent="0.25">
      <c r="A3859" s="93" t="s">
        <v>3907</v>
      </c>
      <c r="B3859" s="93"/>
      <c r="C3859" s="93"/>
      <c r="D3859" s="94" t="s">
        <v>3</v>
      </c>
      <c r="E3859" s="94"/>
      <c r="F3859" s="23" t="s">
        <v>4</v>
      </c>
      <c r="G3859" s="94" t="s">
        <v>3894</v>
      </c>
      <c r="H3859" s="94"/>
      <c r="I3859" s="94" t="s">
        <v>3895</v>
      </c>
      <c r="J3859" s="94"/>
      <c r="K3859" s="23" t="s">
        <v>3896</v>
      </c>
    </row>
    <row r="3860" spans="1:11" ht="15" customHeight="1" x14ac:dyDescent="0.25">
      <c r="A3860" s="24" t="s">
        <v>3971</v>
      </c>
      <c r="B3860" s="95" t="s">
        <v>3972</v>
      </c>
      <c r="C3860" s="95"/>
      <c r="D3860" s="96" t="s">
        <v>20</v>
      </c>
      <c r="E3860" s="96"/>
      <c r="F3860" s="24" t="s">
        <v>2056</v>
      </c>
      <c r="G3860" s="97">
        <v>0.86809999999999998</v>
      </c>
      <c r="H3860" s="97"/>
      <c r="I3860" s="98">
        <v>32.69</v>
      </c>
      <c r="J3860" s="98"/>
      <c r="K3860" s="27">
        <f>TRUNC(TRUNC(G3860,8)*I3860,2)</f>
        <v>28.37</v>
      </c>
    </row>
    <row r="3861" spans="1:11" ht="15" customHeight="1" x14ac:dyDescent="0.25">
      <c r="A3861" s="24" t="s">
        <v>3910</v>
      </c>
      <c r="B3861" s="95" t="s">
        <v>3911</v>
      </c>
      <c r="C3861" s="95"/>
      <c r="D3861" s="96" t="s">
        <v>20</v>
      </c>
      <c r="E3861" s="96"/>
      <c r="F3861" s="24" t="s">
        <v>2056</v>
      </c>
      <c r="G3861" s="97">
        <v>0.57869999999999999</v>
      </c>
      <c r="H3861" s="97"/>
      <c r="I3861" s="98">
        <v>24.94</v>
      </c>
      <c r="J3861" s="98"/>
      <c r="K3861" s="27">
        <f>TRUNC(TRUNC(G3861,8)*I3861,2)</f>
        <v>14.43</v>
      </c>
    </row>
    <row r="3862" spans="1:11" ht="18" customHeight="1" x14ac:dyDescent="0.25">
      <c r="A3862" s="9"/>
      <c r="B3862" s="9"/>
      <c r="C3862" s="9"/>
      <c r="D3862" s="9"/>
      <c r="E3862" s="9"/>
      <c r="F3862" s="9"/>
      <c r="G3862" s="91" t="s">
        <v>3912</v>
      </c>
      <c r="H3862" s="91"/>
      <c r="I3862" s="91"/>
      <c r="J3862" s="91"/>
      <c r="K3862" s="28">
        <f>SUM(K3860:K3861)</f>
        <v>42.8</v>
      </c>
    </row>
    <row r="3863" spans="1:11" ht="15" customHeight="1" x14ac:dyDescent="0.25">
      <c r="A3863" s="93" t="s">
        <v>3922</v>
      </c>
      <c r="B3863" s="93"/>
      <c r="C3863" s="93"/>
      <c r="D3863" s="94" t="s">
        <v>3</v>
      </c>
      <c r="E3863" s="94"/>
      <c r="F3863" s="23" t="s">
        <v>4</v>
      </c>
      <c r="G3863" s="94" t="s">
        <v>3894</v>
      </c>
      <c r="H3863" s="94"/>
      <c r="I3863" s="94" t="s">
        <v>3895</v>
      </c>
      <c r="J3863" s="94"/>
      <c r="K3863" s="23" t="s">
        <v>3896</v>
      </c>
    </row>
    <row r="3864" spans="1:11" ht="29.1" customHeight="1" x14ac:dyDescent="0.25">
      <c r="A3864" s="24" t="s">
        <v>4077</v>
      </c>
      <c r="B3864" s="95" t="s">
        <v>4078</v>
      </c>
      <c r="C3864" s="95"/>
      <c r="D3864" s="96" t="s">
        <v>20</v>
      </c>
      <c r="E3864" s="96"/>
      <c r="F3864" s="24" t="s">
        <v>34</v>
      </c>
      <c r="G3864" s="97">
        <v>2.2200000000000001E-2</v>
      </c>
      <c r="H3864" s="97"/>
      <c r="I3864" s="98">
        <v>924.6</v>
      </c>
      <c r="J3864" s="98"/>
      <c r="K3864" s="27">
        <f>TRUNC(TRUNC(G3864,8)*I3864,2)</f>
        <v>20.52</v>
      </c>
    </row>
    <row r="3865" spans="1:11" ht="15" customHeight="1" x14ac:dyDescent="0.25">
      <c r="A3865" s="9"/>
      <c r="B3865" s="9"/>
      <c r="C3865" s="9"/>
      <c r="D3865" s="9"/>
      <c r="E3865" s="9"/>
      <c r="F3865" s="9"/>
      <c r="G3865" s="91" t="s">
        <v>3933</v>
      </c>
      <c r="H3865" s="91"/>
      <c r="I3865" s="91"/>
      <c r="J3865" s="91"/>
      <c r="K3865" s="28">
        <f>SUM(K3864:K3864)</f>
        <v>20.52</v>
      </c>
    </row>
    <row r="3866" spans="1:11" ht="15" customHeight="1" x14ac:dyDescent="0.25">
      <c r="A3866" s="9"/>
      <c r="B3866" s="9"/>
      <c r="C3866" s="9"/>
      <c r="D3866" s="9"/>
      <c r="E3866" s="9"/>
      <c r="F3866" s="9"/>
      <c r="G3866" s="92" t="s">
        <v>3913</v>
      </c>
      <c r="H3866" s="92"/>
      <c r="I3866" s="92"/>
      <c r="J3866" s="92"/>
      <c r="K3866" s="29">
        <f>ROUND(SUM(K3858,K3862,K3865),2)</f>
        <v>1299.47</v>
      </c>
    </row>
    <row r="3867" spans="1:11" ht="9.9499999999999993" customHeight="1" x14ac:dyDescent="0.25">
      <c r="A3867" s="9"/>
      <c r="B3867" s="9"/>
      <c r="C3867" s="9"/>
      <c r="D3867" s="9"/>
      <c r="E3867" s="9"/>
      <c r="F3867" s="9"/>
      <c r="G3867" s="100"/>
      <c r="H3867" s="100"/>
      <c r="I3867" s="100"/>
      <c r="J3867" s="100"/>
      <c r="K3867" s="100"/>
    </row>
    <row r="3868" spans="1:11" ht="20.100000000000001" customHeight="1" x14ac:dyDescent="0.25">
      <c r="A3868" s="99" t="s">
        <v>2400</v>
      </c>
      <c r="B3868" s="99"/>
      <c r="C3868" s="99"/>
      <c r="D3868" s="99"/>
      <c r="E3868" s="99"/>
      <c r="F3868" s="99"/>
      <c r="G3868" s="99"/>
      <c r="H3868" s="99"/>
      <c r="I3868" s="99"/>
      <c r="J3868" s="99"/>
      <c r="K3868" s="99"/>
    </row>
    <row r="3869" spans="1:11" ht="15" customHeight="1" x14ac:dyDescent="0.25">
      <c r="A3869" s="93" t="s">
        <v>3893</v>
      </c>
      <c r="B3869" s="93"/>
      <c r="C3869" s="93"/>
      <c r="D3869" s="94" t="s">
        <v>3</v>
      </c>
      <c r="E3869" s="94"/>
      <c r="F3869" s="23" t="s">
        <v>4</v>
      </c>
      <c r="G3869" s="94" t="s">
        <v>3894</v>
      </c>
      <c r="H3869" s="94"/>
      <c r="I3869" s="94" t="s">
        <v>3895</v>
      </c>
      <c r="J3869" s="94"/>
      <c r="K3869" s="23" t="s">
        <v>3896</v>
      </c>
    </row>
    <row r="3870" spans="1:11" ht="15" customHeight="1" x14ac:dyDescent="0.25">
      <c r="A3870" s="24" t="s">
        <v>4067</v>
      </c>
      <c r="B3870" s="95" t="s">
        <v>4068</v>
      </c>
      <c r="C3870" s="95"/>
      <c r="D3870" s="96" t="s">
        <v>20</v>
      </c>
      <c r="E3870" s="96"/>
      <c r="F3870" s="24" t="s">
        <v>3903</v>
      </c>
      <c r="G3870" s="97">
        <v>8.6199999999999992</v>
      </c>
      <c r="H3870" s="97"/>
      <c r="I3870" s="98">
        <v>1.1299999999999999</v>
      </c>
      <c r="J3870" s="98"/>
      <c r="K3870" s="27">
        <f>TRUNC(TRUNC(G3870,8)*I3870,2)</f>
        <v>9.74</v>
      </c>
    </row>
    <row r="3871" spans="1:11" ht="29.1" customHeight="1" x14ac:dyDescent="0.25">
      <c r="A3871" s="24" t="s">
        <v>4069</v>
      </c>
      <c r="B3871" s="95" t="s">
        <v>4070</v>
      </c>
      <c r="C3871" s="95"/>
      <c r="D3871" s="96" t="s">
        <v>20</v>
      </c>
      <c r="E3871" s="96"/>
      <c r="F3871" s="24" t="s">
        <v>26</v>
      </c>
      <c r="G3871" s="97">
        <v>6.4375</v>
      </c>
      <c r="H3871" s="97"/>
      <c r="I3871" s="98">
        <v>17.63</v>
      </c>
      <c r="J3871" s="98"/>
      <c r="K3871" s="27">
        <f>TRUNC(TRUNC(G3871,8)*I3871,2)</f>
        <v>113.49</v>
      </c>
    </row>
    <row r="3872" spans="1:11" ht="15" customHeight="1" x14ac:dyDescent="0.25">
      <c r="A3872" s="24" t="s">
        <v>4071</v>
      </c>
      <c r="B3872" s="95" t="s">
        <v>4072</v>
      </c>
      <c r="C3872" s="95"/>
      <c r="D3872" s="96" t="s">
        <v>20</v>
      </c>
      <c r="E3872" s="96"/>
      <c r="F3872" s="24" t="s">
        <v>3903</v>
      </c>
      <c r="G3872" s="97">
        <v>0.24</v>
      </c>
      <c r="H3872" s="97"/>
      <c r="I3872" s="98">
        <v>3.58</v>
      </c>
      <c r="J3872" s="98"/>
      <c r="K3872" s="27">
        <f>TRUNC(TRUNC(G3872,8)*I3872,2)</f>
        <v>0.85</v>
      </c>
    </row>
    <row r="3873" spans="1:11" ht="15" customHeight="1" x14ac:dyDescent="0.25">
      <c r="A3873" s="9"/>
      <c r="B3873" s="9"/>
      <c r="C3873" s="9"/>
      <c r="D3873" s="9"/>
      <c r="E3873" s="9"/>
      <c r="F3873" s="9"/>
      <c r="G3873" s="91" t="s">
        <v>3906</v>
      </c>
      <c r="H3873" s="91"/>
      <c r="I3873" s="91"/>
      <c r="J3873" s="91"/>
      <c r="K3873" s="28">
        <f>SUM(K3870:K3872)</f>
        <v>124.07999999999998</v>
      </c>
    </row>
    <row r="3874" spans="1:11" ht="15" customHeight="1" x14ac:dyDescent="0.25">
      <c r="A3874" s="93" t="s">
        <v>3907</v>
      </c>
      <c r="B3874" s="93"/>
      <c r="C3874" s="93"/>
      <c r="D3874" s="94" t="s">
        <v>3</v>
      </c>
      <c r="E3874" s="94"/>
      <c r="F3874" s="23" t="s">
        <v>4</v>
      </c>
      <c r="G3874" s="94" t="s">
        <v>3894</v>
      </c>
      <c r="H3874" s="94"/>
      <c r="I3874" s="94" t="s">
        <v>3895</v>
      </c>
      <c r="J3874" s="94"/>
      <c r="K3874" s="23" t="s">
        <v>3896</v>
      </c>
    </row>
    <row r="3875" spans="1:11" ht="15" customHeight="1" x14ac:dyDescent="0.25">
      <c r="A3875" s="24" t="s">
        <v>3971</v>
      </c>
      <c r="B3875" s="95" t="s">
        <v>3972</v>
      </c>
      <c r="C3875" s="95"/>
      <c r="D3875" s="96" t="s">
        <v>20</v>
      </c>
      <c r="E3875" s="96"/>
      <c r="F3875" s="24" t="s">
        <v>2056</v>
      </c>
      <c r="G3875" s="97">
        <v>0.63900000000000001</v>
      </c>
      <c r="H3875" s="97"/>
      <c r="I3875" s="98">
        <v>32.69</v>
      </c>
      <c r="J3875" s="98"/>
      <c r="K3875" s="27">
        <f>TRUNC(TRUNC(G3875,8)*I3875,2)</f>
        <v>20.88</v>
      </c>
    </row>
    <row r="3876" spans="1:11" ht="15" customHeight="1" x14ac:dyDescent="0.25">
      <c r="A3876" s="24" t="s">
        <v>3910</v>
      </c>
      <c r="B3876" s="95" t="s">
        <v>3911</v>
      </c>
      <c r="C3876" s="95"/>
      <c r="D3876" s="96" t="s">
        <v>20</v>
      </c>
      <c r="E3876" s="96"/>
      <c r="F3876" s="24" t="s">
        <v>2056</v>
      </c>
      <c r="G3876" s="97">
        <v>1.2789999999999999</v>
      </c>
      <c r="H3876" s="97"/>
      <c r="I3876" s="98">
        <v>24.94</v>
      </c>
      <c r="J3876" s="98"/>
      <c r="K3876" s="27">
        <f>TRUNC(TRUNC(G3876,8)*I3876,2)</f>
        <v>31.89</v>
      </c>
    </row>
    <row r="3877" spans="1:11" ht="18" customHeight="1" x14ac:dyDescent="0.25">
      <c r="A3877" s="9"/>
      <c r="B3877" s="9"/>
      <c r="C3877" s="9"/>
      <c r="D3877" s="9"/>
      <c r="E3877" s="9"/>
      <c r="F3877" s="9"/>
      <c r="G3877" s="91" t="s">
        <v>3912</v>
      </c>
      <c r="H3877" s="91"/>
      <c r="I3877" s="91"/>
      <c r="J3877" s="91"/>
      <c r="K3877" s="28">
        <f>SUM(K3875:K3876)</f>
        <v>52.769999999999996</v>
      </c>
    </row>
    <row r="3878" spans="1:11" ht="15" customHeight="1" x14ac:dyDescent="0.25">
      <c r="A3878" s="9"/>
      <c r="B3878" s="9"/>
      <c r="C3878" s="9"/>
      <c r="D3878" s="9"/>
      <c r="E3878" s="9"/>
      <c r="F3878" s="9"/>
      <c r="G3878" s="92" t="s">
        <v>3913</v>
      </c>
      <c r="H3878" s="92"/>
      <c r="I3878" s="92"/>
      <c r="J3878" s="92"/>
      <c r="K3878" s="29">
        <f>ROUND(SUM(K3873,K3877),2)</f>
        <v>176.85</v>
      </c>
    </row>
    <row r="3879" spans="1:11" ht="9.9499999999999993" customHeight="1" x14ac:dyDescent="0.25">
      <c r="A3879" s="9"/>
      <c r="B3879" s="9"/>
      <c r="C3879" s="9"/>
      <c r="D3879" s="9"/>
      <c r="E3879" s="9"/>
      <c r="F3879" s="9"/>
      <c r="G3879" s="100"/>
      <c r="H3879" s="100"/>
      <c r="I3879" s="100"/>
      <c r="J3879" s="100"/>
      <c r="K3879" s="100"/>
    </row>
    <row r="3880" spans="1:11" ht="20.100000000000001" customHeight="1" x14ac:dyDescent="0.25">
      <c r="A3880" s="99" t="s">
        <v>2401</v>
      </c>
      <c r="B3880" s="99"/>
      <c r="C3880" s="99"/>
      <c r="D3880" s="99"/>
      <c r="E3880" s="99"/>
      <c r="F3880" s="99"/>
      <c r="G3880" s="99"/>
      <c r="H3880" s="99"/>
      <c r="I3880" s="99"/>
      <c r="J3880" s="99"/>
      <c r="K3880" s="99"/>
    </row>
    <row r="3881" spans="1:11" ht="20.100000000000001" customHeight="1" x14ac:dyDescent="0.25">
      <c r="A3881" s="106" t="s">
        <v>4010</v>
      </c>
      <c r="B3881" s="106"/>
      <c r="C3881" s="106"/>
      <c r="D3881" s="106"/>
      <c r="E3881" s="106"/>
      <c r="F3881" s="2" t="s">
        <v>4</v>
      </c>
      <c r="G3881" s="87" t="s">
        <v>4001</v>
      </c>
      <c r="H3881" s="87"/>
      <c r="I3881" s="87" t="s">
        <v>3895</v>
      </c>
      <c r="J3881" s="87"/>
      <c r="K3881" s="2" t="s">
        <v>4011</v>
      </c>
    </row>
    <row r="3882" spans="1:11" ht="15" customHeight="1" x14ac:dyDescent="0.25">
      <c r="A3882" s="6" t="s">
        <v>4079</v>
      </c>
      <c r="B3882" s="104" t="s">
        <v>4080</v>
      </c>
      <c r="C3882" s="104"/>
      <c r="D3882" s="104"/>
      <c r="E3882" s="104"/>
      <c r="F3882" s="6" t="s">
        <v>77</v>
      </c>
      <c r="G3882" s="113">
        <v>1.7700000000000001E-3</v>
      </c>
      <c r="H3882" s="113"/>
      <c r="I3882" s="105">
        <v>33.79</v>
      </c>
      <c r="J3882" s="105"/>
      <c r="K3882" s="33">
        <f>ROUND(ROUND(G3882,5)*I3882,4)</f>
        <v>5.9799999999999999E-2</v>
      </c>
    </row>
    <row r="3883" spans="1:11" ht="15" customHeight="1" x14ac:dyDescent="0.25">
      <c r="A3883" s="6" t="s">
        <v>4081</v>
      </c>
      <c r="B3883" s="104" t="s">
        <v>4082</v>
      </c>
      <c r="C3883" s="104"/>
      <c r="D3883" s="104"/>
      <c r="E3883" s="104"/>
      <c r="F3883" s="6" t="s">
        <v>77</v>
      </c>
      <c r="G3883" s="113">
        <v>3.9300000000000003E-3</v>
      </c>
      <c r="H3883" s="113"/>
      <c r="I3883" s="105">
        <v>448.02</v>
      </c>
      <c r="J3883" s="105"/>
      <c r="K3883" s="33">
        <f>ROUND(ROUND(G3883,5)*I3883,4)</f>
        <v>1.7606999999999999</v>
      </c>
    </row>
    <row r="3884" spans="1:11" ht="15" customHeight="1" x14ac:dyDescent="0.25">
      <c r="A3884" s="6" t="s">
        <v>4083</v>
      </c>
      <c r="B3884" s="104" t="s">
        <v>4084</v>
      </c>
      <c r="C3884" s="104"/>
      <c r="D3884" s="104"/>
      <c r="E3884" s="104"/>
      <c r="F3884" s="6" t="s">
        <v>77</v>
      </c>
      <c r="G3884" s="113">
        <v>7.0800000000000004E-3</v>
      </c>
      <c r="H3884" s="113"/>
      <c r="I3884" s="105">
        <v>46.06</v>
      </c>
      <c r="J3884" s="105"/>
      <c r="K3884" s="33">
        <f>ROUND(ROUND(G3884,5)*I3884,4)</f>
        <v>0.3261</v>
      </c>
    </row>
    <row r="3885" spans="1:11" ht="15" customHeight="1" x14ac:dyDescent="0.25">
      <c r="A3885" s="6" t="s">
        <v>4085</v>
      </c>
      <c r="B3885" s="104" t="s">
        <v>4086</v>
      </c>
      <c r="C3885" s="104"/>
      <c r="D3885" s="104"/>
      <c r="E3885" s="104"/>
      <c r="F3885" s="6" t="s">
        <v>103</v>
      </c>
      <c r="G3885" s="113">
        <v>1</v>
      </c>
      <c r="H3885" s="113"/>
      <c r="I3885" s="105">
        <v>16.98</v>
      </c>
      <c r="J3885" s="105"/>
      <c r="K3885" s="33">
        <f>ROUND(ROUND(G3885,5)*I3885,4)</f>
        <v>16.98</v>
      </c>
    </row>
    <row r="3886" spans="1:11" ht="15" customHeight="1" x14ac:dyDescent="0.25">
      <c r="A3886" s="1"/>
      <c r="B3886" s="1"/>
      <c r="C3886" s="1"/>
      <c r="D3886" s="1"/>
      <c r="E3886" s="1"/>
      <c r="F3886" s="1"/>
      <c r="G3886" s="85" t="s">
        <v>4014</v>
      </c>
      <c r="H3886" s="85"/>
      <c r="I3886" s="85"/>
      <c r="J3886" s="85"/>
      <c r="K3886" s="34">
        <f>SUM(K3882:K3885)</f>
        <v>19.1266</v>
      </c>
    </row>
    <row r="3887" spans="1:11" ht="15" customHeight="1" x14ac:dyDescent="0.25">
      <c r="A3887" s="106" t="s">
        <v>4015</v>
      </c>
      <c r="B3887" s="106"/>
      <c r="C3887" s="106"/>
      <c r="D3887" s="23" t="s">
        <v>4016</v>
      </c>
      <c r="E3887" s="94" t="s">
        <v>4017</v>
      </c>
      <c r="F3887" s="94"/>
      <c r="G3887" s="94" t="s">
        <v>4001</v>
      </c>
      <c r="H3887" s="94"/>
      <c r="I3887" s="94" t="s">
        <v>3895</v>
      </c>
      <c r="J3887" s="94"/>
      <c r="K3887" s="23" t="s">
        <v>4011</v>
      </c>
    </row>
    <row r="3888" spans="1:11" ht="27.95" customHeight="1" x14ac:dyDescent="0.25">
      <c r="A3888" s="38" t="s">
        <v>4085</v>
      </c>
      <c r="B3888" s="109" t="s">
        <v>4087</v>
      </c>
      <c r="C3888" s="109"/>
      <c r="D3888" s="38" t="s">
        <v>4019</v>
      </c>
      <c r="E3888" s="110" t="s">
        <v>4088</v>
      </c>
      <c r="F3888" s="110"/>
      <c r="G3888" s="111">
        <v>1.9630000000000002E-2</v>
      </c>
      <c r="H3888" s="111"/>
      <c r="I3888" s="112">
        <v>33.64</v>
      </c>
      <c r="J3888" s="112"/>
      <c r="K3888" s="41">
        <f>ROUND(ROUND(G3888,5)*I3888,4)</f>
        <v>0.66039999999999999</v>
      </c>
    </row>
    <row r="3889" spans="1:11" ht="15" customHeight="1" x14ac:dyDescent="0.25">
      <c r="A3889" s="1"/>
      <c r="B3889" s="1"/>
      <c r="C3889" s="1"/>
      <c r="D3889" s="1"/>
      <c r="E3889" s="1"/>
      <c r="F3889" s="1"/>
      <c r="G3889" s="85" t="s">
        <v>4021</v>
      </c>
      <c r="H3889" s="85"/>
      <c r="I3889" s="85"/>
      <c r="J3889" s="85"/>
      <c r="K3889" s="33">
        <f>SUM(K3888:K3888)</f>
        <v>0.66039999999999999</v>
      </c>
    </row>
    <row r="3890" spans="1:11" ht="12.95" customHeight="1" x14ac:dyDescent="0.25">
      <c r="A3890" s="106" t="s">
        <v>4022</v>
      </c>
      <c r="B3890" s="106"/>
      <c r="C3890" s="94" t="s">
        <v>4023</v>
      </c>
      <c r="D3890" s="94" t="s">
        <v>5</v>
      </c>
      <c r="E3890" s="94" t="s">
        <v>4024</v>
      </c>
      <c r="F3890" s="94"/>
      <c r="G3890" s="94" t="s">
        <v>4025</v>
      </c>
      <c r="H3890" s="94"/>
      <c r="I3890" s="94" t="s">
        <v>2086</v>
      </c>
      <c r="J3890" s="94"/>
      <c r="K3890" s="94" t="s">
        <v>4011</v>
      </c>
    </row>
    <row r="3891" spans="1:11" ht="12" customHeight="1" x14ac:dyDescent="0.25">
      <c r="A3891" s="106"/>
      <c r="B3891" s="106"/>
      <c r="C3891" s="94"/>
      <c r="D3891" s="94"/>
      <c r="E3891" s="23" t="s">
        <v>2092</v>
      </c>
      <c r="F3891" s="23" t="s">
        <v>4026</v>
      </c>
      <c r="G3891" s="23" t="s">
        <v>2092</v>
      </c>
      <c r="H3891" s="23" t="s">
        <v>4026</v>
      </c>
      <c r="I3891" s="23" t="s">
        <v>2092</v>
      </c>
      <c r="J3891" s="23" t="s">
        <v>4026</v>
      </c>
      <c r="K3891" s="94"/>
    </row>
    <row r="3892" spans="1:11" ht="27.95" customHeight="1" x14ac:dyDescent="0.25">
      <c r="A3892" s="38" t="s">
        <v>4085</v>
      </c>
      <c r="B3892" s="39" t="s">
        <v>4087</v>
      </c>
      <c r="C3892" s="38" t="s">
        <v>4027</v>
      </c>
      <c r="D3892" s="40">
        <v>1.9630000000000002E-2</v>
      </c>
      <c r="E3892" s="42">
        <v>0</v>
      </c>
      <c r="F3892" s="43">
        <v>1.1100000000000001</v>
      </c>
      <c r="G3892" s="42">
        <v>0</v>
      </c>
      <c r="H3892" s="43">
        <v>0.88</v>
      </c>
      <c r="I3892" s="42">
        <v>0</v>
      </c>
      <c r="J3892" s="43">
        <v>0.72</v>
      </c>
      <c r="K3892" s="41">
        <f>ROUND(D3892*(ROUND(E3892*F3892,4)+ROUND(G3892*H3892,4)+ROUND(I3892*J3892,4)),4)</f>
        <v>0</v>
      </c>
    </row>
    <row r="3893" spans="1:11" ht="15" customHeight="1" x14ac:dyDescent="0.25">
      <c r="A3893" s="1"/>
      <c r="B3893" s="1"/>
      <c r="C3893" s="1"/>
      <c r="D3893" s="1"/>
      <c r="E3893" s="1"/>
      <c r="F3893" s="1"/>
      <c r="G3893" s="85" t="s">
        <v>4028</v>
      </c>
      <c r="H3893" s="85"/>
      <c r="I3893" s="85"/>
      <c r="J3893" s="85"/>
      <c r="K3893" s="33">
        <f>SUM(K3891:K3892)</f>
        <v>0</v>
      </c>
    </row>
    <row r="3894" spans="1:11" ht="15" customHeight="1" x14ac:dyDescent="0.25">
      <c r="A3894" s="9"/>
      <c r="B3894" s="9"/>
      <c r="C3894" s="9"/>
      <c r="D3894" s="9"/>
      <c r="E3894" s="9"/>
      <c r="F3894" s="9"/>
      <c r="G3894" s="92" t="s">
        <v>4029</v>
      </c>
      <c r="H3894" s="92"/>
      <c r="I3894" s="92"/>
      <c r="J3894" s="92"/>
      <c r="K3894" s="33">
        <f>SUM(K3886,K3889,K3893)</f>
        <v>19.786999999999999</v>
      </c>
    </row>
    <row r="3895" spans="1:11" ht="15" customHeight="1" x14ac:dyDescent="0.25">
      <c r="A3895" s="9"/>
      <c r="B3895" s="9"/>
      <c r="C3895" s="9"/>
      <c r="D3895" s="9"/>
      <c r="E3895" s="9"/>
      <c r="F3895" s="9"/>
      <c r="G3895" s="92" t="s">
        <v>3913</v>
      </c>
      <c r="H3895" s="92"/>
      <c r="I3895" s="92"/>
      <c r="J3895" s="92"/>
      <c r="K3895" s="29">
        <f>ROUND(SUM(K3894),2)</f>
        <v>19.79</v>
      </c>
    </row>
    <row r="3896" spans="1:11" ht="9.9499999999999993" customHeight="1" x14ac:dyDescent="0.25">
      <c r="A3896" s="9"/>
      <c r="B3896" s="9"/>
      <c r="C3896" s="9"/>
      <c r="D3896" s="9"/>
      <c r="E3896" s="9"/>
      <c r="F3896" s="9"/>
      <c r="G3896" s="100"/>
      <c r="H3896" s="100"/>
      <c r="I3896" s="100"/>
      <c r="J3896" s="100"/>
      <c r="K3896" s="100"/>
    </row>
    <row r="3897" spans="1:11" ht="20.100000000000001" customHeight="1" x14ac:dyDescent="0.25">
      <c r="A3897" s="99" t="s">
        <v>2402</v>
      </c>
      <c r="B3897" s="99"/>
      <c r="C3897" s="99"/>
      <c r="D3897" s="99"/>
      <c r="E3897" s="99"/>
      <c r="F3897" s="99"/>
      <c r="G3897" s="99"/>
      <c r="H3897" s="99"/>
      <c r="I3897" s="99"/>
      <c r="J3897" s="99"/>
      <c r="K3897" s="99"/>
    </row>
    <row r="3898" spans="1:11" ht="15" customHeight="1" x14ac:dyDescent="0.25">
      <c r="A3898" s="93" t="s">
        <v>3893</v>
      </c>
      <c r="B3898" s="93"/>
      <c r="C3898" s="93"/>
      <c r="D3898" s="94" t="s">
        <v>3</v>
      </c>
      <c r="E3898" s="94"/>
      <c r="F3898" s="23" t="s">
        <v>4</v>
      </c>
      <c r="G3898" s="94" t="s">
        <v>3894</v>
      </c>
      <c r="H3898" s="94"/>
      <c r="I3898" s="94" t="s">
        <v>3895</v>
      </c>
      <c r="J3898" s="94"/>
      <c r="K3898" s="23" t="s">
        <v>3896</v>
      </c>
    </row>
    <row r="3899" spans="1:11" ht="15" customHeight="1" x14ac:dyDescent="0.25">
      <c r="A3899" s="24" t="s">
        <v>4089</v>
      </c>
      <c r="B3899" s="95" t="s">
        <v>4090</v>
      </c>
      <c r="C3899" s="95"/>
      <c r="D3899" s="96" t="s">
        <v>20</v>
      </c>
      <c r="E3899" s="96"/>
      <c r="F3899" s="24" t="s">
        <v>16</v>
      </c>
      <c r="G3899" s="97">
        <v>1</v>
      </c>
      <c r="H3899" s="97"/>
      <c r="I3899" s="98">
        <v>12.85</v>
      </c>
      <c r="J3899" s="98"/>
      <c r="K3899" s="27">
        <f>TRUNC(TRUNC(G3899,8)*I3899,2)</f>
        <v>12.85</v>
      </c>
    </row>
    <row r="3900" spans="1:11" ht="15" customHeight="1" x14ac:dyDescent="0.25">
      <c r="A3900" s="9"/>
      <c r="B3900" s="9"/>
      <c r="C3900" s="9"/>
      <c r="D3900" s="9"/>
      <c r="E3900" s="9"/>
      <c r="F3900" s="9"/>
      <c r="G3900" s="91" t="s">
        <v>3906</v>
      </c>
      <c r="H3900" s="91"/>
      <c r="I3900" s="91"/>
      <c r="J3900" s="91"/>
      <c r="K3900" s="28">
        <f>SUM(K3899:K3899)</f>
        <v>12.85</v>
      </c>
    </row>
    <row r="3901" spans="1:11" ht="15" customHeight="1" x14ac:dyDescent="0.25">
      <c r="A3901" s="93" t="s">
        <v>3907</v>
      </c>
      <c r="B3901" s="93"/>
      <c r="C3901" s="93"/>
      <c r="D3901" s="94" t="s">
        <v>3</v>
      </c>
      <c r="E3901" s="94"/>
      <c r="F3901" s="23" t="s">
        <v>4</v>
      </c>
      <c r="G3901" s="94" t="s">
        <v>3894</v>
      </c>
      <c r="H3901" s="94"/>
      <c r="I3901" s="94" t="s">
        <v>3895</v>
      </c>
      <c r="J3901" s="94"/>
      <c r="K3901" s="23" t="s">
        <v>3896</v>
      </c>
    </row>
    <row r="3902" spans="1:11" ht="15" customHeight="1" x14ac:dyDescent="0.25">
      <c r="A3902" s="24" t="s">
        <v>3961</v>
      </c>
      <c r="B3902" s="95" t="s">
        <v>3962</v>
      </c>
      <c r="C3902" s="95"/>
      <c r="D3902" s="96" t="s">
        <v>20</v>
      </c>
      <c r="E3902" s="96"/>
      <c r="F3902" s="24" t="s">
        <v>2056</v>
      </c>
      <c r="G3902" s="97">
        <v>2.7699999999999999E-2</v>
      </c>
      <c r="H3902" s="97"/>
      <c r="I3902" s="98">
        <v>29.5</v>
      </c>
      <c r="J3902" s="98"/>
      <c r="K3902" s="27">
        <f>TRUNC(TRUNC(G3902,8)*I3902,2)</f>
        <v>0.81</v>
      </c>
    </row>
    <row r="3903" spans="1:11" ht="15" customHeight="1" x14ac:dyDescent="0.25">
      <c r="A3903" s="24" t="s">
        <v>3910</v>
      </c>
      <c r="B3903" s="95" t="s">
        <v>3911</v>
      </c>
      <c r="C3903" s="95"/>
      <c r="D3903" s="96" t="s">
        <v>20</v>
      </c>
      <c r="E3903" s="96"/>
      <c r="F3903" s="24" t="s">
        <v>2056</v>
      </c>
      <c r="G3903" s="97">
        <v>0.1386</v>
      </c>
      <c r="H3903" s="97"/>
      <c r="I3903" s="98">
        <v>24.94</v>
      </c>
      <c r="J3903" s="98"/>
      <c r="K3903" s="27">
        <f>TRUNC(TRUNC(G3903,8)*I3903,2)</f>
        <v>3.45</v>
      </c>
    </row>
    <row r="3904" spans="1:11" ht="18" customHeight="1" x14ac:dyDescent="0.25">
      <c r="A3904" s="9"/>
      <c r="B3904" s="9"/>
      <c r="C3904" s="9"/>
      <c r="D3904" s="9"/>
      <c r="E3904" s="9"/>
      <c r="F3904" s="9"/>
      <c r="G3904" s="91" t="s">
        <v>3912</v>
      </c>
      <c r="H3904" s="91"/>
      <c r="I3904" s="91"/>
      <c r="J3904" s="91"/>
      <c r="K3904" s="28">
        <f>SUM(K3902:K3903)</f>
        <v>4.26</v>
      </c>
    </row>
    <row r="3905" spans="1:11" ht="15" customHeight="1" x14ac:dyDescent="0.25">
      <c r="A3905" s="9"/>
      <c r="B3905" s="9"/>
      <c r="C3905" s="9"/>
      <c r="D3905" s="9"/>
      <c r="E3905" s="9"/>
      <c r="F3905" s="9"/>
      <c r="G3905" s="92" t="s">
        <v>3913</v>
      </c>
      <c r="H3905" s="92"/>
      <c r="I3905" s="92"/>
      <c r="J3905" s="92"/>
      <c r="K3905" s="29">
        <f>ROUND(SUM(K3900,K3904),2)</f>
        <v>17.11</v>
      </c>
    </row>
    <row r="3906" spans="1:11" ht="9.9499999999999993" customHeight="1" x14ac:dyDescent="0.25">
      <c r="A3906" s="9"/>
      <c r="B3906" s="9"/>
      <c r="C3906" s="9"/>
      <c r="D3906" s="9"/>
      <c r="E3906" s="9"/>
      <c r="F3906" s="9"/>
      <c r="G3906" s="100"/>
      <c r="H3906" s="100"/>
      <c r="I3906" s="100"/>
      <c r="J3906" s="100"/>
      <c r="K3906" s="100"/>
    </row>
    <row r="3907" spans="1:11" ht="20.100000000000001" customHeight="1" x14ac:dyDescent="0.25">
      <c r="A3907" s="99" t="s">
        <v>2403</v>
      </c>
      <c r="B3907" s="99"/>
      <c r="C3907" s="99"/>
      <c r="D3907" s="99"/>
      <c r="E3907" s="99"/>
      <c r="F3907" s="99"/>
      <c r="G3907" s="99"/>
      <c r="H3907" s="99"/>
      <c r="I3907" s="99"/>
      <c r="J3907" s="99"/>
      <c r="K3907" s="99"/>
    </row>
    <row r="3908" spans="1:11" ht="12.95" customHeight="1" x14ac:dyDescent="0.25">
      <c r="A3908" s="107" t="s">
        <v>3984</v>
      </c>
      <c r="B3908" s="107"/>
      <c r="C3908" s="107"/>
      <c r="D3908" s="108" t="s">
        <v>3985</v>
      </c>
      <c r="E3908" s="87" t="s">
        <v>3986</v>
      </c>
      <c r="F3908" s="87"/>
      <c r="G3908" s="87" t="s">
        <v>3987</v>
      </c>
      <c r="H3908" s="87"/>
      <c r="I3908" s="87"/>
      <c r="J3908" s="87"/>
      <c r="K3908" s="87" t="s">
        <v>3988</v>
      </c>
    </row>
    <row r="3909" spans="1:11" ht="12" customHeight="1" x14ac:dyDescent="0.25">
      <c r="A3909" s="107"/>
      <c r="B3909" s="107"/>
      <c r="C3909" s="107"/>
      <c r="D3909" s="108"/>
      <c r="E3909" s="23" t="s">
        <v>3989</v>
      </c>
      <c r="F3909" s="23" t="s">
        <v>3990</v>
      </c>
      <c r="G3909" s="94" t="s">
        <v>3989</v>
      </c>
      <c r="H3909" s="94"/>
      <c r="I3909" s="94" t="s">
        <v>3990</v>
      </c>
      <c r="J3909" s="94"/>
      <c r="K3909" s="87"/>
    </row>
    <row r="3910" spans="1:11" ht="15.95" customHeight="1" x14ac:dyDescent="0.25">
      <c r="A3910" s="6" t="s">
        <v>4091</v>
      </c>
      <c r="B3910" s="104" t="s">
        <v>4092</v>
      </c>
      <c r="C3910" s="104"/>
      <c r="D3910" s="44">
        <v>1</v>
      </c>
      <c r="E3910" s="32">
        <v>0.8</v>
      </c>
      <c r="F3910" s="32">
        <v>0.19999999999999996</v>
      </c>
      <c r="G3910" s="105">
        <v>5.32</v>
      </c>
      <c r="H3910" s="105"/>
      <c r="I3910" s="105">
        <v>0.5</v>
      </c>
      <c r="J3910" s="105"/>
      <c r="K3910" s="33">
        <f>TRUNC(D3910*(TRUNC(E3910*G3910,4)+TRUNC(F3910*I3910,4)),4)</f>
        <v>4.3559999999999999</v>
      </c>
    </row>
    <row r="3911" spans="1:11" ht="15" customHeight="1" x14ac:dyDescent="0.25">
      <c r="A3911" s="1"/>
      <c r="B3911" s="1"/>
      <c r="C3911" s="1"/>
      <c r="D3911" s="1"/>
      <c r="E3911" s="1"/>
      <c r="F3911" s="1"/>
      <c r="G3911" s="85" t="s">
        <v>3999</v>
      </c>
      <c r="H3911" s="85"/>
      <c r="I3911" s="85"/>
      <c r="J3911" s="85"/>
      <c r="K3911" s="34">
        <f>SUM(K3909:K3910)</f>
        <v>4.3559999999999999</v>
      </c>
    </row>
    <row r="3912" spans="1:11" ht="20.100000000000001" customHeight="1" x14ac:dyDescent="0.25">
      <c r="A3912" s="106" t="s">
        <v>4000</v>
      </c>
      <c r="B3912" s="106"/>
      <c r="C3912" s="106"/>
      <c r="D3912" s="106"/>
      <c r="E3912" s="106"/>
      <c r="F3912" s="2" t="s">
        <v>4</v>
      </c>
      <c r="G3912" s="87" t="s">
        <v>4001</v>
      </c>
      <c r="H3912" s="87"/>
      <c r="I3912" s="87" t="s">
        <v>4002</v>
      </c>
      <c r="J3912" s="87"/>
      <c r="K3912" s="2" t="s">
        <v>3988</v>
      </c>
    </row>
    <row r="3913" spans="1:11" ht="15" customHeight="1" x14ac:dyDescent="0.25">
      <c r="A3913" s="6" t="s">
        <v>4093</v>
      </c>
      <c r="B3913" s="101" t="s">
        <v>4094</v>
      </c>
      <c r="C3913" s="101"/>
      <c r="D3913" s="101"/>
      <c r="E3913" s="101"/>
      <c r="F3913" s="6" t="s">
        <v>3940</v>
      </c>
      <c r="G3913" s="102">
        <v>0.1333</v>
      </c>
      <c r="H3913" s="102"/>
      <c r="I3913" s="103">
        <v>3.96</v>
      </c>
      <c r="J3913" s="103"/>
      <c r="K3913" s="7">
        <f>TRUNC(TRUNC(G3913,8)*I3913,2)</f>
        <v>0.52</v>
      </c>
    </row>
    <row r="3914" spans="1:11" ht="15" customHeight="1" x14ac:dyDescent="0.25">
      <c r="A3914" s="6" t="s">
        <v>4095</v>
      </c>
      <c r="B3914" s="101" t="s">
        <v>4096</v>
      </c>
      <c r="C3914" s="101"/>
      <c r="D3914" s="101"/>
      <c r="E3914" s="101"/>
      <c r="F3914" s="6" t="s">
        <v>3940</v>
      </c>
      <c r="G3914" s="102">
        <v>2</v>
      </c>
      <c r="H3914" s="102"/>
      <c r="I3914" s="103">
        <v>14.41</v>
      </c>
      <c r="J3914" s="103"/>
      <c r="K3914" s="7">
        <f>TRUNC(TRUNC(G3914,8)*I3914,2)</f>
        <v>28.82</v>
      </c>
    </row>
    <row r="3915" spans="1:11" ht="15" customHeight="1" x14ac:dyDescent="0.25">
      <c r="A3915" s="6" t="s">
        <v>4097</v>
      </c>
      <c r="B3915" s="101" t="s">
        <v>4098</v>
      </c>
      <c r="C3915" s="101"/>
      <c r="D3915" s="101"/>
      <c r="E3915" s="101"/>
      <c r="F3915" s="6" t="s">
        <v>3940</v>
      </c>
      <c r="G3915" s="102">
        <v>3</v>
      </c>
      <c r="H3915" s="102"/>
      <c r="I3915" s="103">
        <v>14.58</v>
      </c>
      <c r="J3915" s="103"/>
      <c r="K3915" s="7">
        <f>TRUNC(TRUNC(G3915,8)*I3915,2)</f>
        <v>43.74</v>
      </c>
    </row>
    <row r="3916" spans="1:11" ht="15" customHeight="1" x14ac:dyDescent="0.25">
      <c r="A3916" s="1"/>
      <c r="B3916" s="1"/>
      <c r="C3916" s="1"/>
      <c r="D3916" s="1"/>
      <c r="E3916" s="1"/>
      <c r="F3916" s="1"/>
      <c r="G3916" s="85" t="s">
        <v>4005</v>
      </c>
      <c r="H3916" s="85"/>
      <c r="I3916" s="85"/>
      <c r="J3916" s="85"/>
      <c r="K3916" s="29">
        <f>SUM(K3913:K3915)</f>
        <v>73.08</v>
      </c>
    </row>
    <row r="3917" spans="1:11" ht="15" customHeight="1" x14ac:dyDescent="0.25">
      <c r="A3917" s="9"/>
      <c r="B3917" s="9"/>
      <c r="C3917" s="9"/>
      <c r="D3917" s="9"/>
      <c r="E3917" s="9"/>
      <c r="F3917" s="9"/>
      <c r="G3917" s="92" t="s">
        <v>4006</v>
      </c>
      <c r="H3917" s="92"/>
      <c r="I3917" s="92"/>
      <c r="J3917" s="92"/>
      <c r="K3917" s="33">
        <f>SUM(K3911,K3916)</f>
        <v>77.435999999999993</v>
      </c>
    </row>
    <row r="3918" spans="1:11" ht="15" customHeight="1" x14ac:dyDescent="0.25">
      <c r="A3918" s="9"/>
      <c r="B3918" s="9"/>
      <c r="C3918" s="9"/>
      <c r="D3918" s="9"/>
      <c r="E3918" s="9"/>
      <c r="F3918" s="9"/>
      <c r="G3918" s="92" t="s">
        <v>4007</v>
      </c>
      <c r="H3918" s="92"/>
      <c r="I3918" s="92"/>
      <c r="J3918" s="92"/>
      <c r="K3918" s="35">
        <v>22.5</v>
      </c>
    </row>
    <row r="3919" spans="1:11" ht="15" customHeight="1" x14ac:dyDescent="0.25">
      <c r="A3919" s="9"/>
      <c r="B3919" s="9"/>
      <c r="C3919" s="9"/>
      <c r="D3919" s="9"/>
      <c r="E3919" s="9"/>
      <c r="F3919" s="9"/>
      <c r="G3919" s="92" t="s">
        <v>4008</v>
      </c>
      <c r="H3919" s="92"/>
      <c r="I3919" s="92"/>
      <c r="J3919" s="92"/>
      <c r="K3919" s="33">
        <f>TRUNC(K3917/K3918,4)</f>
        <v>3.4416000000000002</v>
      </c>
    </row>
    <row r="3920" spans="1:11" ht="15" customHeight="1" x14ac:dyDescent="0.25">
      <c r="A3920" s="9"/>
      <c r="B3920" s="9"/>
      <c r="C3920" s="9"/>
      <c r="D3920" s="9"/>
      <c r="E3920" s="9"/>
      <c r="F3920" s="9"/>
      <c r="G3920" s="92" t="s">
        <v>4029</v>
      </c>
      <c r="H3920" s="92"/>
      <c r="I3920" s="92"/>
      <c r="J3920" s="92"/>
      <c r="K3920" s="33">
        <f>SUM(K3919)</f>
        <v>3.4416000000000002</v>
      </c>
    </row>
    <row r="3921" spans="1:11" ht="15" customHeight="1" x14ac:dyDescent="0.25">
      <c r="A3921" s="9"/>
      <c r="B3921" s="9"/>
      <c r="C3921" s="9"/>
      <c r="D3921" s="9"/>
      <c r="E3921" s="9"/>
      <c r="F3921" s="9"/>
      <c r="G3921" s="92" t="s">
        <v>3913</v>
      </c>
      <c r="H3921" s="92"/>
      <c r="I3921" s="92"/>
      <c r="J3921" s="92"/>
      <c r="K3921" s="29">
        <f>ROUND(SUM(K3920),2)</f>
        <v>3.44</v>
      </c>
    </row>
    <row r="3922" spans="1:11" ht="9.9499999999999993" customHeight="1" x14ac:dyDescent="0.25">
      <c r="A3922" s="9"/>
      <c r="B3922" s="9"/>
      <c r="C3922" s="9"/>
      <c r="D3922" s="9"/>
      <c r="E3922" s="9"/>
      <c r="F3922" s="9"/>
      <c r="G3922" s="100"/>
      <c r="H3922" s="100"/>
      <c r="I3922" s="100"/>
      <c r="J3922" s="100"/>
      <c r="K3922" s="100"/>
    </row>
    <row r="3923" spans="1:11" ht="20.100000000000001" customHeight="1" x14ac:dyDescent="0.25">
      <c r="A3923" s="99" t="s">
        <v>2404</v>
      </c>
      <c r="B3923" s="99"/>
      <c r="C3923" s="99"/>
      <c r="D3923" s="99"/>
      <c r="E3923" s="99"/>
      <c r="F3923" s="99"/>
      <c r="G3923" s="99"/>
      <c r="H3923" s="99"/>
      <c r="I3923" s="99"/>
      <c r="J3923" s="99"/>
      <c r="K3923" s="99"/>
    </row>
    <row r="3924" spans="1:11" ht="15" customHeight="1" x14ac:dyDescent="0.25">
      <c r="A3924" s="93" t="s">
        <v>3893</v>
      </c>
      <c r="B3924" s="93"/>
      <c r="C3924" s="93"/>
      <c r="D3924" s="94" t="s">
        <v>3</v>
      </c>
      <c r="E3924" s="94"/>
      <c r="F3924" s="23" t="s">
        <v>4</v>
      </c>
      <c r="G3924" s="94" t="s">
        <v>3894</v>
      </c>
      <c r="H3924" s="94"/>
      <c r="I3924" s="94" t="s">
        <v>3895</v>
      </c>
      <c r="J3924" s="94"/>
      <c r="K3924" s="23" t="s">
        <v>3896</v>
      </c>
    </row>
    <row r="3925" spans="1:11" ht="15" customHeight="1" x14ac:dyDescent="0.25">
      <c r="A3925" s="24" t="s">
        <v>3951</v>
      </c>
      <c r="B3925" s="95" t="s">
        <v>3952</v>
      </c>
      <c r="C3925" s="95"/>
      <c r="D3925" s="96" t="s">
        <v>3953</v>
      </c>
      <c r="E3925" s="96"/>
      <c r="F3925" s="24" t="s">
        <v>3954</v>
      </c>
      <c r="G3925" s="97">
        <v>4.0000000000000001E-3</v>
      </c>
      <c r="H3925" s="97"/>
      <c r="I3925" s="98">
        <v>215</v>
      </c>
      <c r="J3925" s="98"/>
      <c r="K3925" s="27">
        <f>ROUND(ROUND(G3925,8)*I3925,2)</f>
        <v>0.86</v>
      </c>
    </row>
    <row r="3926" spans="1:11" ht="15" customHeight="1" x14ac:dyDescent="0.25">
      <c r="A3926" s="24" t="s">
        <v>3955</v>
      </c>
      <c r="B3926" s="95" t="s">
        <v>3956</v>
      </c>
      <c r="C3926" s="95"/>
      <c r="D3926" s="96" t="s">
        <v>20</v>
      </c>
      <c r="E3926" s="96"/>
      <c r="F3926" s="24" t="s">
        <v>3903</v>
      </c>
      <c r="G3926" s="97">
        <v>5.0000000000000001E-3</v>
      </c>
      <c r="H3926" s="97"/>
      <c r="I3926" s="98">
        <v>19.37</v>
      </c>
      <c r="J3926" s="98"/>
      <c r="K3926" s="27">
        <f>ROUND(ROUND(G3926,8)*I3926,2)</f>
        <v>0.1</v>
      </c>
    </row>
    <row r="3927" spans="1:11" ht="15" customHeight="1" x14ac:dyDescent="0.25">
      <c r="A3927" s="9"/>
      <c r="B3927" s="9"/>
      <c r="C3927" s="9"/>
      <c r="D3927" s="9"/>
      <c r="E3927" s="9"/>
      <c r="F3927" s="9"/>
      <c r="G3927" s="91" t="s">
        <v>3906</v>
      </c>
      <c r="H3927" s="91"/>
      <c r="I3927" s="91"/>
      <c r="J3927" s="91"/>
      <c r="K3927" s="28">
        <f>SUM(K3925:K3926)</f>
        <v>0.96</v>
      </c>
    </row>
    <row r="3928" spans="1:11" ht="15" customHeight="1" x14ac:dyDescent="0.25">
      <c r="A3928" s="93" t="s">
        <v>3907</v>
      </c>
      <c r="B3928" s="93"/>
      <c r="C3928" s="93"/>
      <c r="D3928" s="94" t="s">
        <v>3</v>
      </c>
      <c r="E3928" s="94"/>
      <c r="F3928" s="23" t="s">
        <v>4</v>
      </c>
      <c r="G3928" s="94" t="s">
        <v>3894</v>
      </c>
      <c r="H3928" s="94"/>
      <c r="I3928" s="94" t="s">
        <v>3895</v>
      </c>
      <c r="J3928" s="94"/>
      <c r="K3928" s="23" t="s">
        <v>3896</v>
      </c>
    </row>
    <row r="3929" spans="1:11" ht="21" customHeight="1" x14ac:dyDescent="0.25">
      <c r="A3929" s="24" t="s">
        <v>3908</v>
      </c>
      <c r="B3929" s="95" t="s">
        <v>3909</v>
      </c>
      <c r="C3929" s="95"/>
      <c r="D3929" s="96" t="s">
        <v>20</v>
      </c>
      <c r="E3929" s="96"/>
      <c r="F3929" s="24" t="s">
        <v>2056</v>
      </c>
      <c r="G3929" s="97">
        <v>0.03</v>
      </c>
      <c r="H3929" s="97"/>
      <c r="I3929" s="98">
        <v>32.24</v>
      </c>
      <c r="J3929" s="98"/>
      <c r="K3929" s="27">
        <f>ROUND(ROUND(G3929,8)*I3929,2)</f>
        <v>0.97</v>
      </c>
    </row>
    <row r="3930" spans="1:11" ht="15" customHeight="1" x14ac:dyDescent="0.25">
      <c r="A3930" s="24" t="s">
        <v>3910</v>
      </c>
      <c r="B3930" s="95" t="s">
        <v>3911</v>
      </c>
      <c r="C3930" s="95"/>
      <c r="D3930" s="96" t="s">
        <v>20</v>
      </c>
      <c r="E3930" s="96"/>
      <c r="F3930" s="24" t="s">
        <v>2056</v>
      </c>
      <c r="G3930" s="97">
        <v>0.03</v>
      </c>
      <c r="H3930" s="97"/>
      <c r="I3930" s="98">
        <v>24.94</v>
      </c>
      <c r="J3930" s="98"/>
      <c r="K3930" s="27">
        <f>ROUND(ROUND(G3930,8)*I3930,2)</f>
        <v>0.75</v>
      </c>
    </row>
    <row r="3931" spans="1:11" ht="18" customHeight="1" x14ac:dyDescent="0.25">
      <c r="A3931" s="9"/>
      <c r="B3931" s="9"/>
      <c r="C3931" s="9"/>
      <c r="D3931" s="9"/>
      <c r="E3931" s="9"/>
      <c r="F3931" s="9"/>
      <c r="G3931" s="91" t="s">
        <v>3912</v>
      </c>
      <c r="H3931" s="91"/>
      <c r="I3931" s="91"/>
      <c r="J3931" s="91"/>
      <c r="K3931" s="28">
        <f>SUM(K3929:K3930)</f>
        <v>1.72</v>
      </c>
    </row>
    <row r="3932" spans="1:11" ht="15" customHeight="1" x14ac:dyDescent="0.25">
      <c r="A3932" s="9"/>
      <c r="B3932" s="9"/>
      <c r="C3932" s="9"/>
      <c r="D3932" s="9"/>
      <c r="E3932" s="9"/>
      <c r="F3932" s="9"/>
      <c r="G3932" s="92" t="s">
        <v>3913</v>
      </c>
      <c r="H3932" s="92"/>
      <c r="I3932" s="92"/>
      <c r="J3932" s="92"/>
      <c r="K3932" s="29">
        <f>ROUND(SUM(K3927,K3931),2)</f>
        <v>2.68</v>
      </c>
    </row>
    <row r="3933" spans="1:11" ht="9.9499999999999993" customHeight="1" x14ac:dyDescent="0.25">
      <c r="A3933" s="9"/>
      <c r="B3933" s="9"/>
      <c r="C3933" s="9"/>
      <c r="D3933" s="9"/>
      <c r="E3933" s="9"/>
      <c r="F3933" s="9"/>
      <c r="G3933" s="100"/>
      <c r="H3933" s="100"/>
      <c r="I3933" s="100"/>
      <c r="J3933" s="100"/>
      <c r="K3933" s="100"/>
    </row>
    <row r="3934" spans="1:11" ht="20.100000000000001" customHeight="1" x14ac:dyDescent="0.25">
      <c r="A3934" s="99" t="s">
        <v>2405</v>
      </c>
      <c r="B3934" s="99"/>
      <c r="C3934" s="99"/>
      <c r="D3934" s="99"/>
      <c r="E3934" s="99"/>
      <c r="F3934" s="99"/>
      <c r="G3934" s="99"/>
      <c r="H3934" s="99"/>
      <c r="I3934" s="99"/>
      <c r="J3934" s="99"/>
      <c r="K3934" s="99"/>
    </row>
    <row r="3935" spans="1:11" ht="15" customHeight="1" x14ac:dyDescent="0.25">
      <c r="A3935" s="93" t="s">
        <v>3916</v>
      </c>
      <c r="B3935" s="93"/>
      <c r="C3935" s="93"/>
      <c r="D3935" s="94" t="s">
        <v>3</v>
      </c>
      <c r="E3935" s="94"/>
      <c r="F3935" s="23" t="s">
        <v>4</v>
      </c>
      <c r="G3935" s="94" t="s">
        <v>3894</v>
      </c>
      <c r="H3935" s="94"/>
      <c r="I3935" s="94" t="s">
        <v>3895</v>
      </c>
      <c r="J3935" s="94"/>
      <c r="K3935" s="23" t="s">
        <v>3896</v>
      </c>
    </row>
    <row r="3936" spans="1:11" ht="29.1" customHeight="1" x14ac:dyDescent="0.25">
      <c r="A3936" s="24" t="s">
        <v>3957</v>
      </c>
      <c r="B3936" s="95" t="s">
        <v>3958</v>
      </c>
      <c r="C3936" s="95"/>
      <c r="D3936" s="96" t="s">
        <v>20</v>
      </c>
      <c r="E3936" s="96"/>
      <c r="F3936" s="24" t="s">
        <v>3936</v>
      </c>
      <c r="G3936" s="97">
        <v>2.8999999999999998E-3</v>
      </c>
      <c r="H3936" s="97"/>
      <c r="I3936" s="98">
        <v>75.540000000000006</v>
      </c>
      <c r="J3936" s="98"/>
      <c r="K3936" s="27">
        <f>TRUNC(TRUNC(G3936,8)*I3936,2)</f>
        <v>0.21</v>
      </c>
    </row>
    <row r="3937" spans="1:11" ht="29.1" customHeight="1" x14ac:dyDescent="0.25">
      <c r="A3937" s="24" t="s">
        <v>3959</v>
      </c>
      <c r="B3937" s="95" t="s">
        <v>3960</v>
      </c>
      <c r="C3937" s="95"/>
      <c r="D3937" s="96" t="s">
        <v>20</v>
      </c>
      <c r="E3937" s="96"/>
      <c r="F3937" s="24" t="s">
        <v>30</v>
      </c>
      <c r="G3937" s="97">
        <v>1.6999999999999999E-3</v>
      </c>
      <c r="H3937" s="97"/>
      <c r="I3937" s="98">
        <v>198.53</v>
      </c>
      <c r="J3937" s="98"/>
      <c r="K3937" s="27">
        <f>TRUNC(TRUNC(G3937,8)*I3937,2)</f>
        <v>0.33</v>
      </c>
    </row>
    <row r="3938" spans="1:11" ht="18" customHeight="1" x14ac:dyDescent="0.25">
      <c r="A3938" s="9"/>
      <c r="B3938" s="9"/>
      <c r="C3938" s="9"/>
      <c r="D3938" s="9"/>
      <c r="E3938" s="9"/>
      <c r="F3938" s="9"/>
      <c r="G3938" s="91" t="s">
        <v>3919</v>
      </c>
      <c r="H3938" s="91"/>
      <c r="I3938" s="91"/>
      <c r="J3938" s="91"/>
      <c r="K3938" s="28">
        <f>SUM(K3936:K3937)</f>
        <v>0.54</v>
      </c>
    </row>
    <row r="3939" spans="1:11" ht="15" customHeight="1" x14ac:dyDescent="0.25">
      <c r="A3939" s="93" t="s">
        <v>3907</v>
      </c>
      <c r="B3939" s="93"/>
      <c r="C3939" s="93"/>
      <c r="D3939" s="94" t="s">
        <v>3</v>
      </c>
      <c r="E3939" s="94"/>
      <c r="F3939" s="23" t="s">
        <v>4</v>
      </c>
      <c r="G3939" s="94" t="s">
        <v>3894</v>
      </c>
      <c r="H3939" s="94"/>
      <c r="I3939" s="94" t="s">
        <v>3895</v>
      </c>
      <c r="J3939" s="94"/>
      <c r="K3939" s="23" t="s">
        <v>3896</v>
      </c>
    </row>
    <row r="3940" spans="1:11" ht="15" customHeight="1" x14ac:dyDescent="0.25">
      <c r="A3940" s="24" t="s">
        <v>3961</v>
      </c>
      <c r="B3940" s="95" t="s">
        <v>3962</v>
      </c>
      <c r="C3940" s="95"/>
      <c r="D3940" s="96" t="s">
        <v>20</v>
      </c>
      <c r="E3940" s="96"/>
      <c r="F3940" s="24" t="s">
        <v>2056</v>
      </c>
      <c r="G3940" s="97">
        <v>4.5999999999999999E-3</v>
      </c>
      <c r="H3940" s="97"/>
      <c r="I3940" s="98">
        <v>29.5</v>
      </c>
      <c r="J3940" s="98"/>
      <c r="K3940" s="27">
        <f>TRUNC(TRUNC(G3940,8)*I3940,2)</f>
        <v>0.13</v>
      </c>
    </row>
    <row r="3941" spans="1:11" ht="18" customHeight="1" x14ac:dyDescent="0.25">
      <c r="A3941" s="9"/>
      <c r="B3941" s="9"/>
      <c r="C3941" s="9"/>
      <c r="D3941" s="9"/>
      <c r="E3941" s="9"/>
      <c r="F3941" s="9"/>
      <c r="G3941" s="91" t="s">
        <v>3912</v>
      </c>
      <c r="H3941" s="91"/>
      <c r="I3941" s="91"/>
      <c r="J3941" s="91"/>
      <c r="K3941" s="28">
        <f>SUM(K3940:K3940)</f>
        <v>0.13</v>
      </c>
    </row>
    <row r="3942" spans="1:11" ht="15" customHeight="1" x14ac:dyDescent="0.25">
      <c r="A3942" s="9"/>
      <c r="B3942" s="9"/>
      <c r="C3942" s="9"/>
      <c r="D3942" s="9"/>
      <c r="E3942" s="9"/>
      <c r="F3942" s="9"/>
      <c r="G3942" s="92" t="s">
        <v>3913</v>
      </c>
      <c r="H3942" s="92"/>
      <c r="I3942" s="92"/>
      <c r="J3942" s="92"/>
      <c r="K3942" s="29">
        <f>ROUND(SUM(K3938,K3941),2)</f>
        <v>0.67</v>
      </c>
    </row>
    <row r="3943" spans="1:11" ht="9.9499999999999993" customHeight="1" x14ac:dyDescent="0.25">
      <c r="A3943" s="9"/>
      <c r="B3943" s="9"/>
      <c r="C3943" s="9"/>
      <c r="D3943" s="9"/>
      <c r="E3943" s="9"/>
      <c r="F3943" s="9"/>
      <c r="G3943" s="100"/>
      <c r="H3943" s="100"/>
      <c r="I3943" s="100"/>
      <c r="J3943" s="100"/>
      <c r="K3943" s="100"/>
    </row>
    <row r="3944" spans="1:11" ht="20.100000000000001" customHeight="1" x14ac:dyDescent="0.25">
      <c r="A3944" s="99" t="s">
        <v>2406</v>
      </c>
      <c r="B3944" s="99"/>
      <c r="C3944" s="99"/>
      <c r="D3944" s="99"/>
      <c r="E3944" s="99"/>
      <c r="F3944" s="99"/>
      <c r="G3944" s="99"/>
      <c r="H3944" s="99"/>
      <c r="I3944" s="99"/>
      <c r="J3944" s="99"/>
      <c r="K3944" s="99"/>
    </row>
    <row r="3945" spans="1:11" ht="15" customHeight="1" x14ac:dyDescent="0.25">
      <c r="A3945" s="93" t="s">
        <v>3916</v>
      </c>
      <c r="B3945" s="93"/>
      <c r="C3945" s="93"/>
      <c r="D3945" s="94" t="s">
        <v>3</v>
      </c>
      <c r="E3945" s="94"/>
      <c r="F3945" s="23" t="s">
        <v>4</v>
      </c>
      <c r="G3945" s="94" t="s">
        <v>3894</v>
      </c>
      <c r="H3945" s="94"/>
      <c r="I3945" s="94" t="s">
        <v>3895</v>
      </c>
      <c r="J3945" s="94"/>
      <c r="K3945" s="23" t="s">
        <v>3896</v>
      </c>
    </row>
    <row r="3946" spans="1:11" ht="29.1" customHeight="1" x14ac:dyDescent="0.25">
      <c r="A3946" s="24" t="s">
        <v>3957</v>
      </c>
      <c r="B3946" s="95" t="s">
        <v>3958</v>
      </c>
      <c r="C3946" s="95"/>
      <c r="D3946" s="96" t="s">
        <v>20</v>
      </c>
      <c r="E3946" s="96"/>
      <c r="F3946" s="24" t="s">
        <v>3936</v>
      </c>
      <c r="G3946" s="97">
        <v>1.95E-2</v>
      </c>
      <c r="H3946" s="97"/>
      <c r="I3946" s="98">
        <v>75.540000000000006</v>
      </c>
      <c r="J3946" s="98"/>
      <c r="K3946" s="27">
        <f>TRUNC(TRUNC(G3946,8)*I3946,2)</f>
        <v>1.47</v>
      </c>
    </row>
    <row r="3947" spans="1:11" ht="29.1" customHeight="1" x14ac:dyDescent="0.25">
      <c r="A3947" s="24" t="s">
        <v>3959</v>
      </c>
      <c r="B3947" s="95" t="s">
        <v>3960</v>
      </c>
      <c r="C3947" s="95"/>
      <c r="D3947" s="96" t="s">
        <v>20</v>
      </c>
      <c r="E3947" s="96"/>
      <c r="F3947" s="24" t="s">
        <v>30</v>
      </c>
      <c r="G3947" s="97">
        <v>1.15E-2</v>
      </c>
      <c r="H3947" s="97"/>
      <c r="I3947" s="98">
        <v>198.53</v>
      </c>
      <c r="J3947" s="98"/>
      <c r="K3947" s="27">
        <f>TRUNC(TRUNC(G3947,8)*I3947,2)</f>
        <v>2.2799999999999998</v>
      </c>
    </row>
    <row r="3948" spans="1:11" ht="18" customHeight="1" x14ac:dyDescent="0.25">
      <c r="A3948" s="9"/>
      <c r="B3948" s="9"/>
      <c r="C3948" s="9"/>
      <c r="D3948" s="9"/>
      <c r="E3948" s="9"/>
      <c r="F3948" s="9"/>
      <c r="G3948" s="91" t="s">
        <v>3919</v>
      </c>
      <c r="H3948" s="91"/>
      <c r="I3948" s="91"/>
      <c r="J3948" s="91"/>
      <c r="K3948" s="28">
        <f>SUM(K3946:K3947)</f>
        <v>3.75</v>
      </c>
    </row>
    <row r="3949" spans="1:11" ht="15" customHeight="1" x14ac:dyDescent="0.25">
      <c r="A3949" s="93" t="s">
        <v>3907</v>
      </c>
      <c r="B3949" s="93"/>
      <c r="C3949" s="93"/>
      <c r="D3949" s="94" t="s">
        <v>3</v>
      </c>
      <c r="E3949" s="94"/>
      <c r="F3949" s="23" t="s">
        <v>4</v>
      </c>
      <c r="G3949" s="94" t="s">
        <v>3894</v>
      </c>
      <c r="H3949" s="94"/>
      <c r="I3949" s="94" t="s">
        <v>3895</v>
      </c>
      <c r="J3949" s="94"/>
      <c r="K3949" s="23" t="s">
        <v>3896</v>
      </c>
    </row>
    <row r="3950" spans="1:11" ht="15" customHeight="1" x14ac:dyDescent="0.25">
      <c r="A3950" s="24" t="s">
        <v>3910</v>
      </c>
      <c r="B3950" s="95" t="s">
        <v>3911</v>
      </c>
      <c r="C3950" s="95"/>
      <c r="D3950" s="96" t="s">
        <v>20</v>
      </c>
      <c r="E3950" s="96"/>
      <c r="F3950" s="24" t="s">
        <v>2056</v>
      </c>
      <c r="G3950" s="97">
        <v>3.1E-2</v>
      </c>
      <c r="H3950" s="97"/>
      <c r="I3950" s="98">
        <v>24.94</v>
      </c>
      <c r="J3950" s="98"/>
      <c r="K3950" s="27">
        <f>TRUNC(TRUNC(G3950,8)*I3950,2)</f>
        <v>0.77</v>
      </c>
    </row>
    <row r="3951" spans="1:11" ht="18" customHeight="1" x14ac:dyDescent="0.25">
      <c r="A3951" s="9"/>
      <c r="B3951" s="9"/>
      <c r="C3951" s="9"/>
      <c r="D3951" s="9"/>
      <c r="E3951" s="9"/>
      <c r="F3951" s="9"/>
      <c r="G3951" s="91" t="s">
        <v>3912</v>
      </c>
      <c r="H3951" s="91"/>
      <c r="I3951" s="91"/>
      <c r="J3951" s="91"/>
      <c r="K3951" s="28">
        <f>SUM(K3950:K3950)</f>
        <v>0.77</v>
      </c>
    </row>
    <row r="3952" spans="1:11" ht="15" customHeight="1" x14ac:dyDescent="0.25">
      <c r="A3952" s="9"/>
      <c r="B3952" s="9"/>
      <c r="C3952" s="9"/>
      <c r="D3952" s="9"/>
      <c r="E3952" s="9"/>
      <c r="F3952" s="9"/>
      <c r="G3952" s="92" t="s">
        <v>3913</v>
      </c>
      <c r="H3952" s="92"/>
      <c r="I3952" s="92"/>
      <c r="J3952" s="92"/>
      <c r="K3952" s="29">
        <f>ROUND(SUM(K3948,K3951),2)</f>
        <v>4.5199999999999996</v>
      </c>
    </row>
    <row r="3953" spans="1:11" ht="9.9499999999999993" customHeight="1" x14ac:dyDescent="0.25">
      <c r="A3953" s="9"/>
      <c r="B3953" s="9"/>
      <c r="C3953" s="9"/>
      <c r="D3953" s="9"/>
      <c r="E3953" s="9"/>
      <c r="F3953" s="9"/>
      <c r="G3953" s="100"/>
      <c r="H3953" s="100"/>
      <c r="I3953" s="100"/>
      <c r="J3953" s="100"/>
      <c r="K3953" s="100"/>
    </row>
    <row r="3954" spans="1:11" ht="20.100000000000001" customHeight="1" x14ac:dyDescent="0.25">
      <c r="A3954" s="99" t="s">
        <v>2407</v>
      </c>
      <c r="B3954" s="99"/>
      <c r="C3954" s="99"/>
      <c r="D3954" s="99"/>
      <c r="E3954" s="99"/>
      <c r="F3954" s="99"/>
      <c r="G3954" s="99"/>
      <c r="H3954" s="99"/>
      <c r="I3954" s="99"/>
      <c r="J3954" s="99"/>
      <c r="K3954" s="99"/>
    </row>
    <row r="3955" spans="1:11" ht="15" customHeight="1" x14ac:dyDescent="0.25">
      <c r="A3955" s="93" t="s">
        <v>3916</v>
      </c>
      <c r="B3955" s="93"/>
      <c r="C3955" s="93"/>
      <c r="D3955" s="94" t="s">
        <v>3</v>
      </c>
      <c r="E3955" s="94"/>
      <c r="F3955" s="23" t="s">
        <v>4</v>
      </c>
      <c r="G3955" s="94" t="s">
        <v>3894</v>
      </c>
      <c r="H3955" s="94"/>
      <c r="I3955" s="94" t="s">
        <v>3895</v>
      </c>
      <c r="J3955" s="94"/>
      <c r="K3955" s="23" t="s">
        <v>3896</v>
      </c>
    </row>
    <row r="3956" spans="1:11" ht="29.1" customHeight="1" x14ac:dyDescent="0.25">
      <c r="A3956" s="24" t="s">
        <v>3963</v>
      </c>
      <c r="B3956" s="95" t="s">
        <v>3964</v>
      </c>
      <c r="C3956" s="95"/>
      <c r="D3956" s="96" t="s">
        <v>20</v>
      </c>
      <c r="E3956" s="96"/>
      <c r="F3956" s="24" t="s">
        <v>3936</v>
      </c>
      <c r="G3956" s="97">
        <v>0.86950000000000005</v>
      </c>
      <c r="H3956" s="97"/>
      <c r="I3956" s="98">
        <v>8.9</v>
      </c>
      <c r="J3956" s="98"/>
      <c r="K3956" s="27">
        <f>TRUNC(TRUNC(G3956,8)*I3956,2)</f>
        <v>7.73</v>
      </c>
    </row>
    <row r="3957" spans="1:11" ht="29.1" customHeight="1" x14ac:dyDescent="0.25">
      <c r="A3957" s="24" t="s">
        <v>3965</v>
      </c>
      <c r="B3957" s="95" t="s">
        <v>3966</v>
      </c>
      <c r="C3957" s="95"/>
      <c r="D3957" s="96" t="s">
        <v>20</v>
      </c>
      <c r="E3957" s="96"/>
      <c r="F3957" s="24" t="s">
        <v>30</v>
      </c>
      <c r="G3957" s="97">
        <v>1.137</v>
      </c>
      <c r="H3957" s="97"/>
      <c r="I3957" s="98">
        <v>32.76</v>
      </c>
      <c r="J3957" s="98"/>
      <c r="K3957" s="27">
        <f>TRUNC(TRUNC(G3957,8)*I3957,2)</f>
        <v>37.24</v>
      </c>
    </row>
    <row r="3958" spans="1:11" ht="21" customHeight="1" x14ac:dyDescent="0.25">
      <c r="A3958" s="24" t="s">
        <v>3967</v>
      </c>
      <c r="B3958" s="95" t="s">
        <v>3968</v>
      </c>
      <c r="C3958" s="95"/>
      <c r="D3958" s="96" t="s">
        <v>20</v>
      </c>
      <c r="E3958" s="96"/>
      <c r="F3958" s="24" t="s">
        <v>3936</v>
      </c>
      <c r="G3958" s="97">
        <v>0.86950000000000005</v>
      </c>
      <c r="H3958" s="97"/>
      <c r="I3958" s="98">
        <v>27.59</v>
      </c>
      <c r="J3958" s="98"/>
      <c r="K3958" s="27">
        <f>TRUNC(TRUNC(G3958,8)*I3958,2)</f>
        <v>23.98</v>
      </c>
    </row>
    <row r="3959" spans="1:11" ht="21" customHeight="1" x14ac:dyDescent="0.25">
      <c r="A3959" s="24" t="s">
        <v>3969</v>
      </c>
      <c r="B3959" s="95" t="s">
        <v>3970</v>
      </c>
      <c r="C3959" s="95"/>
      <c r="D3959" s="96" t="s">
        <v>20</v>
      </c>
      <c r="E3959" s="96"/>
      <c r="F3959" s="24" t="s">
        <v>30</v>
      </c>
      <c r="G3959" s="97">
        <v>1.137</v>
      </c>
      <c r="H3959" s="97"/>
      <c r="I3959" s="98">
        <v>28.09</v>
      </c>
      <c r="J3959" s="98"/>
      <c r="K3959" s="27">
        <f>TRUNC(TRUNC(G3959,8)*I3959,2)</f>
        <v>31.93</v>
      </c>
    </row>
    <row r="3960" spans="1:11" ht="18" customHeight="1" x14ac:dyDescent="0.25">
      <c r="A3960" s="9"/>
      <c r="B3960" s="9"/>
      <c r="C3960" s="9"/>
      <c r="D3960" s="9"/>
      <c r="E3960" s="9"/>
      <c r="F3960" s="9"/>
      <c r="G3960" s="91" t="s">
        <v>3919</v>
      </c>
      <c r="H3960" s="91"/>
      <c r="I3960" s="91"/>
      <c r="J3960" s="91"/>
      <c r="K3960" s="28">
        <f>SUM(K3956:K3959)</f>
        <v>100.88</v>
      </c>
    </row>
    <row r="3961" spans="1:11" ht="15" customHeight="1" x14ac:dyDescent="0.25">
      <c r="A3961" s="93" t="s">
        <v>3907</v>
      </c>
      <c r="B3961" s="93"/>
      <c r="C3961" s="93"/>
      <c r="D3961" s="94" t="s">
        <v>3</v>
      </c>
      <c r="E3961" s="94"/>
      <c r="F3961" s="23" t="s">
        <v>4</v>
      </c>
      <c r="G3961" s="94" t="s">
        <v>3894</v>
      </c>
      <c r="H3961" s="94"/>
      <c r="I3961" s="94" t="s">
        <v>3895</v>
      </c>
      <c r="J3961" s="94"/>
      <c r="K3961" s="23" t="s">
        <v>3896</v>
      </c>
    </row>
    <row r="3962" spans="1:11" ht="15" customHeight="1" x14ac:dyDescent="0.25">
      <c r="A3962" s="24" t="s">
        <v>3971</v>
      </c>
      <c r="B3962" s="95" t="s">
        <v>3972</v>
      </c>
      <c r="C3962" s="95"/>
      <c r="D3962" s="96" t="s">
        <v>20</v>
      </c>
      <c r="E3962" s="96"/>
      <c r="F3962" s="24" t="s">
        <v>2056</v>
      </c>
      <c r="G3962" s="97">
        <v>7.22E-2</v>
      </c>
      <c r="H3962" s="97"/>
      <c r="I3962" s="98">
        <v>32.69</v>
      </c>
      <c r="J3962" s="98"/>
      <c r="K3962" s="27">
        <f>TRUNC(TRUNC(G3962,8)*I3962,2)</f>
        <v>2.36</v>
      </c>
    </row>
    <row r="3963" spans="1:11" ht="15" customHeight="1" x14ac:dyDescent="0.25">
      <c r="A3963" s="24" t="s">
        <v>3910</v>
      </c>
      <c r="B3963" s="95" t="s">
        <v>3911</v>
      </c>
      <c r="C3963" s="95"/>
      <c r="D3963" s="96" t="s">
        <v>20</v>
      </c>
      <c r="E3963" s="96"/>
      <c r="F3963" s="24" t="s">
        <v>2056</v>
      </c>
      <c r="G3963" s="97">
        <v>0.44790000000000002</v>
      </c>
      <c r="H3963" s="97"/>
      <c r="I3963" s="98">
        <v>24.94</v>
      </c>
      <c r="J3963" s="98"/>
      <c r="K3963" s="27">
        <f>TRUNC(TRUNC(G3963,8)*I3963,2)</f>
        <v>11.17</v>
      </c>
    </row>
    <row r="3964" spans="1:11" ht="18" customHeight="1" x14ac:dyDescent="0.25">
      <c r="A3964" s="9"/>
      <c r="B3964" s="9"/>
      <c r="C3964" s="9"/>
      <c r="D3964" s="9"/>
      <c r="E3964" s="9"/>
      <c r="F3964" s="9"/>
      <c r="G3964" s="91" t="s">
        <v>3912</v>
      </c>
      <c r="H3964" s="91"/>
      <c r="I3964" s="91"/>
      <c r="J3964" s="91"/>
      <c r="K3964" s="28">
        <f>SUM(K3962:K3963)</f>
        <v>13.53</v>
      </c>
    </row>
    <row r="3965" spans="1:11" ht="15" customHeight="1" x14ac:dyDescent="0.25">
      <c r="A3965" s="9"/>
      <c r="B3965" s="9"/>
      <c r="C3965" s="9"/>
      <c r="D3965" s="9"/>
      <c r="E3965" s="9"/>
      <c r="F3965" s="9"/>
      <c r="G3965" s="92" t="s">
        <v>3913</v>
      </c>
      <c r="H3965" s="92"/>
      <c r="I3965" s="92"/>
      <c r="J3965" s="92"/>
      <c r="K3965" s="29">
        <f>ROUND(SUM(K3960,K3964),2)</f>
        <v>114.41</v>
      </c>
    </row>
    <row r="3966" spans="1:11" ht="9.9499999999999993" customHeight="1" x14ac:dyDescent="0.25">
      <c r="A3966" s="9"/>
      <c r="B3966" s="9"/>
      <c r="C3966" s="9"/>
      <c r="D3966" s="9"/>
      <c r="E3966" s="9"/>
      <c r="F3966" s="9"/>
      <c r="G3966" s="100"/>
      <c r="H3966" s="100"/>
      <c r="I3966" s="100"/>
      <c r="J3966" s="100"/>
      <c r="K3966" s="100"/>
    </row>
    <row r="3967" spans="1:11" ht="20.100000000000001" customHeight="1" x14ac:dyDescent="0.25">
      <c r="A3967" s="99" t="s">
        <v>2408</v>
      </c>
      <c r="B3967" s="99"/>
      <c r="C3967" s="99"/>
      <c r="D3967" s="99"/>
      <c r="E3967" s="99"/>
      <c r="F3967" s="99"/>
      <c r="G3967" s="99"/>
      <c r="H3967" s="99"/>
      <c r="I3967" s="99"/>
      <c r="J3967" s="99"/>
      <c r="K3967" s="99"/>
    </row>
    <row r="3968" spans="1:11" ht="15" customHeight="1" x14ac:dyDescent="0.25">
      <c r="A3968" s="93" t="s">
        <v>3916</v>
      </c>
      <c r="B3968" s="93"/>
      <c r="C3968" s="93"/>
      <c r="D3968" s="94" t="s">
        <v>3</v>
      </c>
      <c r="E3968" s="94"/>
      <c r="F3968" s="23" t="s">
        <v>4</v>
      </c>
      <c r="G3968" s="94" t="s">
        <v>3894</v>
      </c>
      <c r="H3968" s="94"/>
      <c r="I3968" s="94" t="s">
        <v>3895</v>
      </c>
      <c r="J3968" s="94"/>
      <c r="K3968" s="23" t="s">
        <v>3896</v>
      </c>
    </row>
    <row r="3969" spans="1:11" ht="38.1" customHeight="1" x14ac:dyDescent="0.25">
      <c r="A3969" s="24" t="s">
        <v>3973</v>
      </c>
      <c r="B3969" s="95" t="s">
        <v>3974</v>
      </c>
      <c r="C3969" s="95"/>
      <c r="D3969" s="96" t="s">
        <v>20</v>
      </c>
      <c r="E3969" s="96"/>
      <c r="F3969" s="24" t="s">
        <v>3936</v>
      </c>
      <c r="G3969" s="97">
        <v>6.3E-3</v>
      </c>
      <c r="H3969" s="97"/>
      <c r="I3969" s="98">
        <v>94.61</v>
      </c>
      <c r="J3969" s="98"/>
      <c r="K3969" s="27">
        <f>TRUNC(TRUNC(G3969,8)*I3969,2)</f>
        <v>0.59</v>
      </c>
    </row>
    <row r="3970" spans="1:11" ht="38.1" customHeight="1" x14ac:dyDescent="0.25">
      <c r="A3970" s="24" t="s">
        <v>3975</v>
      </c>
      <c r="B3970" s="95" t="s">
        <v>3976</v>
      </c>
      <c r="C3970" s="95"/>
      <c r="D3970" s="96" t="s">
        <v>20</v>
      </c>
      <c r="E3970" s="96"/>
      <c r="F3970" s="24" t="s">
        <v>30</v>
      </c>
      <c r="G3970" s="97">
        <v>1.0200000000000001E-2</v>
      </c>
      <c r="H3970" s="97"/>
      <c r="I3970" s="98">
        <v>370.94</v>
      </c>
      <c r="J3970" s="98"/>
      <c r="K3970" s="27">
        <f>TRUNC(TRUNC(G3970,8)*I3970,2)</f>
        <v>3.78</v>
      </c>
    </row>
    <row r="3971" spans="1:11" ht="29.1" customHeight="1" x14ac:dyDescent="0.25">
      <c r="A3971" s="24" t="s">
        <v>3977</v>
      </c>
      <c r="B3971" s="95" t="s">
        <v>3978</v>
      </c>
      <c r="C3971" s="95"/>
      <c r="D3971" s="96" t="s">
        <v>20</v>
      </c>
      <c r="E3971" s="96"/>
      <c r="F3971" s="24" t="s">
        <v>3936</v>
      </c>
      <c r="G3971" s="97">
        <v>4.8999999999999998E-3</v>
      </c>
      <c r="H3971" s="97"/>
      <c r="I3971" s="98">
        <v>74.180000000000007</v>
      </c>
      <c r="J3971" s="98"/>
      <c r="K3971" s="27">
        <f>TRUNC(TRUNC(G3971,8)*I3971,2)</f>
        <v>0.36</v>
      </c>
    </row>
    <row r="3972" spans="1:11" ht="29.1" customHeight="1" x14ac:dyDescent="0.25">
      <c r="A3972" s="24" t="s">
        <v>3979</v>
      </c>
      <c r="B3972" s="95" t="s">
        <v>3980</v>
      </c>
      <c r="C3972" s="95"/>
      <c r="D3972" s="96" t="s">
        <v>20</v>
      </c>
      <c r="E3972" s="96"/>
      <c r="F3972" s="24" t="s">
        <v>30</v>
      </c>
      <c r="G3972" s="97">
        <v>5.5999999999999999E-3</v>
      </c>
      <c r="H3972" s="97"/>
      <c r="I3972" s="98">
        <v>166.79</v>
      </c>
      <c r="J3972" s="98"/>
      <c r="K3972" s="27">
        <f>TRUNC(TRUNC(G3972,8)*I3972,2)</f>
        <v>0.93</v>
      </c>
    </row>
    <row r="3973" spans="1:11" ht="18" customHeight="1" x14ac:dyDescent="0.25">
      <c r="A3973" s="9"/>
      <c r="B3973" s="9"/>
      <c r="C3973" s="9"/>
      <c r="D3973" s="9"/>
      <c r="E3973" s="9"/>
      <c r="F3973" s="9"/>
      <c r="G3973" s="91" t="s">
        <v>3919</v>
      </c>
      <c r="H3973" s="91"/>
      <c r="I3973" s="91"/>
      <c r="J3973" s="91"/>
      <c r="K3973" s="28">
        <f>SUM(K3969:K3972)</f>
        <v>5.66</v>
      </c>
    </row>
    <row r="3974" spans="1:11" ht="15" customHeight="1" x14ac:dyDescent="0.25">
      <c r="A3974" s="9"/>
      <c r="B3974" s="9"/>
      <c r="C3974" s="9"/>
      <c r="D3974" s="9"/>
      <c r="E3974" s="9"/>
      <c r="F3974" s="9"/>
      <c r="G3974" s="92" t="s">
        <v>3913</v>
      </c>
      <c r="H3974" s="92"/>
      <c r="I3974" s="92"/>
      <c r="J3974" s="92"/>
      <c r="K3974" s="29">
        <f>ROUND(SUM(K3973),2)</f>
        <v>5.66</v>
      </c>
    </row>
    <row r="3975" spans="1:11" ht="9.9499999999999993" customHeight="1" x14ac:dyDescent="0.25">
      <c r="A3975" s="9"/>
      <c r="B3975" s="9"/>
      <c r="C3975" s="9"/>
      <c r="D3975" s="9"/>
      <c r="E3975" s="9"/>
      <c r="F3975" s="9"/>
      <c r="G3975" s="100"/>
      <c r="H3975" s="100"/>
      <c r="I3975" s="100"/>
      <c r="J3975" s="100"/>
      <c r="K3975" s="100"/>
    </row>
    <row r="3976" spans="1:11" ht="20.100000000000001" customHeight="1" x14ac:dyDescent="0.25">
      <c r="A3976" s="99" t="s">
        <v>2409</v>
      </c>
      <c r="B3976" s="99"/>
      <c r="C3976" s="99"/>
      <c r="D3976" s="99"/>
      <c r="E3976" s="99"/>
      <c r="F3976" s="99"/>
      <c r="G3976" s="99"/>
      <c r="H3976" s="99"/>
      <c r="I3976" s="99"/>
      <c r="J3976" s="99"/>
      <c r="K3976" s="99"/>
    </row>
    <row r="3977" spans="1:11" ht="15" customHeight="1" x14ac:dyDescent="0.25">
      <c r="A3977" s="93" t="s">
        <v>3916</v>
      </c>
      <c r="B3977" s="93"/>
      <c r="C3977" s="93"/>
      <c r="D3977" s="94" t="s">
        <v>3</v>
      </c>
      <c r="E3977" s="94"/>
      <c r="F3977" s="23" t="s">
        <v>4</v>
      </c>
      <c r="G3977" s="94" t="s">
        <v>3894</v>
      </c>
      <c r="H3977" s="94"/>
      <c r="I3977" s="94" t="s">
        <v>3895</v>
      </c>
      <c r="J3977" s="94"/>
      <c r="K3977" s="23" t="s">
        <v>3896</v>
      </c>
    </row>
    <row r="3978" spans="1:11" ht="38.1" customHeight="1" x14ac:dyDescent="0.25">
      <c r="A3978" s="24" t="s">
        <v>3973</v>
      </c>
      <c r="B3978" s="95" t="s">
        <v>3974</v>
      </c>
      <c r="C3978" s="95"/>
      <c r="D3978" s="96" t="s">
        <v>20</v>
      </c>
      <c r="E3978" s="96"/>
      <c r="F3978" s="24" t="s">
        <v>3936</v>
      </c>
      <c r="G3978" s="97">
        <v>1.2999999999999999E-3</v>
      </c>
      <c r="H3978" s="97"/>
      <c r="I3978" s="98">
        <v>94.61</v>
      </c>
      <c r="J3978" s="98"/>
      <c r="K3978" s="27">
        <f>TRUNC(TRUNC(G3978,8)*I3978,2)</f>
        <v>0.12</v>
      </c>
    </row>
    <row r="3979" spans="1:11" ht="38.1" customHeight="1" x14ac:dyDescent="0.25">
      <c r="A3979" s="24" t="s">
        <v>3975</v>
      </c>
      <c r="B3979" s="95" t="s">
        <v>3976</v>
      </c>
      <c r="C3979" s="95"/>
      <c r="D3979" s="96" t="s">
        <v>20</v>
      </c>
      <c r="E3979" s="96"/>
      <c r="F3979" s="24" t="s">
        <v>30</v>
      </c>
      <c r="G3979" s="97">
        <v>3.0999999999999999E-3</v>
      </c>
      <c r="H3979" s="97"/>
      <c r="I3979" s="98">
        <v>370.94</v>
      </c>
      <c r="J3979" s="98"/>
      <c r="K3979" s="27">
        <f>TRUNC(TRUNC(G3979,8)*I3979,2)</f>
        <v>1.1399999999999999</v>
      </c>
    </row>
    <row r="3980" spans="1:11" ht="18" customHeight="1" x14ac:dyDescent="0.25">
      <c r="A3980" s="9"/>
      <c r="B3980" s="9"/>
      <c r="C3980" s="9"/>
      <c r="D3980" s="9"/>
      <c r="E3980" s="9"/>
      <c r="F3980" s="9"/>
      <c r="G3980" s="91" t="s">
        <v>3919</v>
      </c>
      <c r="H3980" s="91"/>
      <c r="I3980" s="91"/>
      <c r="J3980" s="91"/>
      <c r="K3980" s="28">
        <f>SUM(K3978:K3979)</f>
        <v>1.2599999999999998</v>
      </c>
    </row>
    <row r="3981" spans="1:11" ht="15" customHeight="1" x14ac:dyDescent="0.25">
      <c r="A3981" s="9"/>
      <c r="B3981" s="9"/>
      <c r="C3981" s="9"/>
      <c r="D3981" s="9"/>
      <c r="E3981" s="9"/>
      <c r="F3981" s="9"/>
      <c r="G3981" s="92" t="s">
        <v>3913</v>
      </c>
      <c r="H3981" s="92"/>
      <c r="I3981" s="92"/>
      <c r="J3981" s="92"/>
      <c r="K3981" s="29">
        <f>ROUND(SUM(K3980),2)</f>
        <v>1.26</v>
      </c>
    </row>
    <row r="3982" spans="1:11" ht="9.9499999999999993" customHeight="1" x14ac:dyDescent="0.25">
      <c r="A3982" s="9"/>
      <c r="B3982" s="9"/>
      <c r="C3982" s="9"/>
      <c r="D3982" s="9"/>
      <c r="E3982" s="9"/>
      <c r="F3982" s="9"/>
      <c r="G3982" s="100"/>
      <c r="H3982" s="100"/>
      <c r="I3982" s="100"/>
      <c r="J3982" s="100"/>
      <c r="K3982" s="100"/>
    </row>
    <row r="3983" spans="1:11" ht="20.100000000000001" customHeight="1" x14ac:dyDescent="0.25">
      <c r="A3983" s="99" t="s">
        <v>2410</v>
      </c>
      <c r="B3983" s="99"/>
      <c r="C3983" s="99"/>
      <c r="D3983" s="99"/>
      <c r="E3983" s="99"/>
      <c r="F3983" s="99"/>
      <c r="G3983" s="99"/>
      <c r="H3983" s="99"/>
      <c r="I3983" s="99"/>
      <c r="J3983" s="99"/>
      <c r="K3983" s="99"/>
    </row>
    <row r="3984" spans="1:11" ht="15" customHeight="1" x14ac:dyDescent="0.25">
      <c r="A3984" s="93" t="s">
        <v>3916</v>
      </c>
      <c r="B3984" s="93"/>
      <c r="C3984" s="93"/>
      <c r="D3984" s="94" t="s">
        <v>3</v>
      </c>
      <c r="E3984" s="94"/>
      <c r="F3984" s="23" t="s">
        <v>4</v>
      </c>
      <c r="G3984" s="94" t="s">
        <v>3894</v>
      </c>
      <c r="H3984" s="94"/>
      <c r="I3984" s="94" t="s">
        <v>3895</v>
      </c>
      <c r="J3984" s="94"/>
      <c r="K3984" s="23" t="s">
        <v>3896</v>
      </c>
    </row>
    <row r="3985" spans="1:11" ht="38.1" customHeight="1" x14ac:dyDescent="0.25">
      <c r="A3985" s="24" t="s">
        <v>3973</v>
      </c>
      <c r="B3985" s="95" t="s">
        <v>3974</v>
      </c>
      <c r="C3985" s="95"/>
      <c r="D3985" s="96" t="s">
        <v>20</v>
      </c>
      <c r="E3985" s="96"/>
      <c r="F3985" s="24" t="s">
        <v>3936</v>
      </c>
      <c r="G3985" s="97">
        <v>5.0000000000000001E-4</v>
      </c>
      <c r="H3985" s="97"/>
      <c r="I3985" s="98">
        <v>94.61</v>
      </c>
      <c r="J3985" s="98"/>
      <c r="K3985" s="27">
        <f>TRUNC(TRUNC(G3985,8)*I3985,2)</f>
        <v>0.04</v>
      </c>
    </row>
    <row r="3986" spans="1:11" ht="38.1" customHeight="1" x14ac:dyDescent="0.25">
      <c r="A3986" s="24" t="s">
        <v>3975</v>
      </c>
      <c r="B3986" s="95" t="s">
        <v>3976</v>
      </c>
      <c r="C3986" s="95"/>
      <c r="D3986" s="96" t="s">
        <v>20</v>
      </c>
      <c r="E3986" s="96"/>
      <c r="F3986" s="24" t="s">
        <v>30</v>
      </c>
      <c r="G3986" s="97">
        <v>1.1999999999999999E-3</v>
      </c>
      <c r="H3986" s="97"/>
      <c r="I3986" s="98">
        <v>370.94</v>
      </c>
      <c r="J3986" s="98"/>
      <c r="K3986" s="27">
        <f>TRUNC(TRUNC(G3986,8)*I3986,2)</f>
        <v>0.44</v>
      </c>
    </row>
    <row r="3987" spans="1:11" ht="18" customHeight="1" x14ac:dyDescent="0.25">
      <c r="A3987" s="9"/>
      <c r="B3987" s="9"/>
      <c r="C3987" s="9"/>
      <c r="D3987" s="9"/>
      <c r="E3987" s="9"/>
      <c r="F3987" s="9"/>
      <c r="G3987" s="91" t="s">
        <v>3919</v>
      </c>
      <c r="H3987" s="91"/>
      <c r="I3987" s="91"/>
      <c r="J3987" s="91"/>
      <c r="K3987" s="28">
        <f>SUM(K3985:K3986)</f>
        <v>0.48</v>
      </c>
    </row>
    <row r="3988" spans="1:11" ht="15" customHeight="1" x14ac:dyDescent="0.25">
      <c r="A3988" s="9"/>
      <c r="B3988" s="9"/>
      <c r="C3988" s="9"/>
      <c r="D3988" s="9"/>
      <c r="E3988" s="9"/>
      <c r="F3988" s="9"/>
      <c r="G3988" s="92" t="s">
        <v>3913</v>
      </c>
      <c r="H3988" s="92"/>
      <c r="I3988" s="92"/>
      <c r="J3988" s="92"/>
      <c r="K3988" s="29">
        <f>ROUND(SUM(K3987),2)</f>
        <v>0.48</v>
      </c>
    </row>
    <row r="3989" spans="1:11" ht="9.9499999999999993" customHeight="1" x14ac:dyDescent="0.25">
      <c r="A3989" s="9"/>
      <c r="B3989" s="9"/>
      <c r="C3989" s="9"/>
      <c r="D3989" s="9"/>
      <c r="E3989" s="9"/>
      <c r="F3989" s="9"/>
      <c r="G3989" s="100"/>
      <c r="H3989" s="100"/>
      <c r="I3989" s="100"/>
      <c r="J3989" s="100"/>
      <c r="K3989" s="100"/>
    </row>
    <row r="3990" spans="1:11" ht="20.100000000000001" customHeight="1" x14ac:dyDescent="0.25">
      <c r="A3990" s="99" t="s">
        <v>2411</v>
      </c>
      <c r="B3990" s="99"/>
      <c r="C3990" s="99"/>
      <c r="D3990" s="99"/>
      <c r="E3990" s="99"/>
      <c r="F3990" s="99"/>
      <c r="G3990" s="99"/>
      <c r="H3990" s="99"/>
      <c r="I3990" s="99"/>
      <c r="J3990" s="99"/>
      <c r="K3990" s="99"/>
    </row>
    <row r="3991" spans="1:11" ht="15" customHeight="1" x14ac:dyDescent="0.25">
      <c r="A3991" s="93" t="s">
        <v>3981</v>
      </c>
      <c r="B3991" s="93"/>
      <c r="C3991" s="93"/>
      <c r="D3991" s="94" t="s">
        <v>3</v>
      </c>
      <c r="E3991" s="94"/>
      <c r="F3991" s="23" t="s">
        <v>4</v>
      </c>
      <c r="G3991" s="94" t="s">
        <v>3894</v>
      </c>
      <c r="H3991" s="94"/>
      <c r="I3991" s="94" t="s">
        <v>3895</v>
      </c>
      <c r="J3991" s="94"/>
      <c r="K3991" s="23" t="s">
        <v>3896</v>
      </c>
    </row>
    <row r="3992" spans="1:11" ht="21" customHeight="1" x14ac:dyDescent="0.25">
      <c r="A3992" s="24" t="s">
        <v>70</v>
      </c>
      <c r="B3992" s="95" t="s">
        <v>3982</v>
      </c>
      <c r="C3992" s="95"/>
      <c r="D3992" s="96" t="s">
        <v>25</v>
      </c>
      <c r="E3992" s="96"/>
      <c r="F3992" s="24" t="s">
        <v>61</v>
      </c>
      <c r="G3992" s="97">
        <v>1</v>
      </c>
      <c r="H3992" s="97"/>
      <c r="I3992" s="98">
        <v>28.42</v>
      </c>
      <c r="J3992" s="98"/>
      <c r="K3992" s="27">
        <f>ROUND(ROUND(G3992,8)*I3992,2)</f>
        <v>28.42</v>
      </c>
    </row>
    <row r="3993" spans="1:11" ht="15" customHeight="1" x14ac:dyDescent="0.25">
      <c r="A3993" s="9"/>
      <c r="B3993" s="9"/>
      <c r="C3993" s="9"/>
      <c r="D3993" s="9"/>
      <c r="E3993" s="9"/>
      <c r="F3993" s="9"/>
      <c r="G3993" s="91" t="s">
        <v>3983</v>
      </c>
      <c r="H3993" s="91"/>
      <c r="I3993" s="91"/>
      <c r="J3993" s="91"/>
      <c r="K3993" s="28">
        <f>SUM(K3992:K3992)</f>
        <v>28.42</v>
      </c>
    </row>
    <row r="3994" spans="1:11" ht="15" customHeight="1" x14ac:dyDescent="0.25">
      <c r="A3994" s="9"/>
      <c r="B3994" s="9"/>
      <c r="C3994" s="9"/>
      <c r="D3994" s="9"/>
      <c r="E3994" s="9"/>
      <c r="F3994" s="9"/>
      <c r="G3994" s="92" t="s">
        <v>3913</v>
      </c>
      <c r="H3994" s="92"/>
      <c r="I3994" s="92"/>
      <c r="J3994" s="92"/>
      <c r="K3994" s="29">
        <f>ROUND(SUM(K3993),2)</f>
        <v>28.42</v>
      </c>
    </row>
    <row r="3995" spans="1:11" ht="9.9499999999999993" customHeight="1" x14ac:dyDescent="0.25">
      <c r="A3995" s="9"/>
      <c r="B3995" s="9"/>
      <c r="C3995" s="9"/>
      <c r="D3995" s="9"/>
      <c r="E3995" s="9"/>
      <c r="F3995" s="9"/>
      <c r="G3995" s="100"/>
      <c r="H3995" s="100"/>
      <c r="I3995" s="100"/>
      <c r="J3995" s="100"/>
      <c r="K3995" s="100"/>
    </row>
    <row r="3996" spans="1:11" ht="20.100000000000001" customHeight="1" x14ac:dyDescent="0.25">
      <c r="A3996" s="99" t="s">
        <v>2412</v>
      </c>
      <c r="B3996" s="99"/>
      <c r="C3996" s="99"/>
      <c r="D3996" s="99"/>
      <c r="E3996" s="99"/>
      <c r="F3996" s="99"/>
      <c r="G3996" s="99"/>
      <c r="H3996" s="99"/>
      <c r="I3996" s="99"/>
      <c r="J3996" s="99"/>
      <c r="K3996" s="99"/>
    </row>
    <row r="3997" spans="1:11" ht="15" customHeight="1" x14ac:dyDescent="0.25">
      <c r="A3997" s="93" t="s">
        <v>3916</v>
      </c>
      <c r="B3997" s="93"/>
      <c r="C3997" s="93"/>
      <c r="D3997" s="94" t="s">
        <v>3</v>
      </c>
      <c r="E3997" s="94"/>
      <c r="F3997" s="23" t="s">
        <v>4</v>
      </c>
      <c r="G3997" s="94" t="s">
        <v>3894</v>
      </c>
      <c r="H3997" s="94"/>
      <c r="I3997" s="94" t="s">
        <v>3895</v>
      </c>
      <c r="J3997" s="94"/>
      <c r="K3997" s="23" t="s">
        <v>3896</v>
      </c>
    </row>
    <row r="3998" spans="1:11" ht="38.1" customHeight="1" x14ac:dyDescent="0.25">
      <c r="A3998" s="24" t="s">
        <v>3973</v>
      </c>
      <c r="B3998" s="95" t="s">
        <v>3974</v>
      </c>
      <c r="C3998" s="95"/>
      <c r="D3998" s="96" t="s">
        <v>20</v>
      </c>
      <c r="E3998" s="96"/>
      <c r="F3998" s="24" t="s">
        <v>3936</v>
      </c>
      <c r="G3998" s="97">
        <v>1.2999999999999999E-3</v>
      </c>
      <c r="H3998" s="97"/>
      <c r="I3998" s="98">
        <v>94.61</v>
      </c>
      <c r="J3998" s="98"/>
      <c r="K3998" s="27">
        <f>TRUNC(TRUNC(G3998,8)*I3998,2)</f>
        <v>0.12</v>
      </c>
    </row>
    <row r="3999" spans="1:11" ht="38.1" customHeight="1" x14ac:dyDescent="0.25">
      <c r="A3999" s="24" t="s">
        <v>3975</v>
      </c>
      <c r="B3999" s="95" t="s">
        <v>3976</v>
      </c>
      <c r="C3999" s="95"/>
      <c r="D3999" s="96" t="s">
        <v>20</v>
      </c>
      <c r="E3999" s="96"/>
      <c r="F3999" s="24" t="s">
        <v>30</v>
      </c>
      <c r="G3999" s="97">
        <v>3.0999999999999999E-3</v>
      </c>
      <c r="H3999" s="97"/>
      <c r="I3999" s="98">
        <v>370.94</v>
      </c>
      <c r="J3999" s="98"/>
      <c r="K3999" s="27">
        <f>TRUNC(TRUNC(G3999,8)*I3999,2)</f>
        <v>1.1399999999999999</v>
      </c>
    </row>
    <row r="4000" spans="1:11" ht="18" customHeight="1" x14ac:dyDescent="0.25">
      <c r="A4000" s="9"/>
      <c r="B4000" s="9"/>
      <c r="C4000" s="9"/>
      <c r="D4000" s="9"/>
      <c r="E4000" s="9"/>
      <c r="F4000" s="9"/>
      <c r="G4000" s="91" t="s">
        <v>3919</v>
      </c>
      <c r="H4000" s="91"/>
      <c r="I4000" s="91"/>
      <c r="J4000" s="91"/>
      <c r="K4000" s="28">
        <f>SUM(K3998:K3999)</f>
        <v>1.2599999999999998</v>
      </c>
    </row>
    <row r="4001" spans="1:11" ht="15" customHeight="1" x14ac:dyDescent="0.25">
      <c r="A4001" s="9"/>
      <c r="B4001" s="9"/>
      <c r="C4001" s="9"/>
      <c r="D4001" s="9"/>
      <c r="E4001" s="9"/>
      <c r="F4001" s="9"/>
      <c r="G4001" s="92" t="s">
        <v>3913</v>
      </c>
      <c r="H4001" s="92"/>
      <c r="I4001" s="92"/>
      <c r="J4001" s="92"/>
      <c r="K4001" s="29">
        <f>ROUND(SUM(K4000),2)</f>
        <v>1.26</v>
      </c>
    </row>
    <row r="4002" spans="1:11" ht="9.9499999999999993" customHeight="1" x14ac:dyDescent="0.25">
      <c r="A4002" s="9"/>
      <c r="B4002" s="9"/>
      <c r="C4002" s="9"/>
      <c r="D4002" s="9"/>
      <c r="E4002" s="9"/>
      <c r="F4002" s="9"/>
      <c r="G4002" s="100"/>
      <c r="H4002" s="100"/>
      <c r="I4002" s="100"/>
      <c r="J4002" s="100"/>
      <c r="K4002" s="100"/>
    </row>
    <row r="4003" spans="1:11" ht="20.100000000000001" customHeight="1" x14ac:dyDescent="0.25">
      <c r="A4003" s="99" t="s">
        <v>2413</v>
      </c>
      <c r="B4003" s="99"/>
      <c r="C4003" s="99"/>
      <c r="D4003" s="99"/>
      <c r="E4003" s="99"/>
      <c r="F4003" s="99"/>
      <c r="G4003" s="99"/>
      <c r="H4003" s="99"/>
      <c r="I4003" s="99"/>
      <c r="J4003" s="99"/>
      <c r="K4003" s="99"/>
    </row>
    <row r="4004" spans="1:11" ht="12.95" customHeight="1" x14ac:dyDescent="0.25">
      <c r="A4004" s="107" t="s">
        <v>3984</v>
      </c>
      <c r="B4004" s="107"/>
      <c r="C4004" s="107"/>
      <c r="D4004" s="108" t="s">
        <v>3985</v>
      </c>
      <c r="E4004" s="87" t="s">
        <v>3986</v>
      </c>
      <c r="F4004" s="87"/>
      <c r="G4004" s="87" t="s">
        <v>3987</v>
      </c>
      <c r="H4004" s="87"/>
      <c r="I4004" s="87"/>
      <c r="J4004" s="87"/>
      <c r="K4004" s="87" t="s">
        <v>3988</v>
      </c>
    </row>
    <row r="4005" spans="1:11" ht="12" customHeight="1" x14ac:dyDescent="0.25">
      <c r="A4005" s="107"/>
      <c r="B4005" s="107"/>
      <c r="C4005" s="107"/>
      <c r="D4005" s="108"/>
      <c r="E4005" s="23" t="s">
        <v>3989</v>
      </c>
      <c r="F4005" s="23" t="s">
        <v>3990</v>
      </c>
      <c r="G4005" s="94" t="s">
        <v>3989</v>
      </c>
      <c r="H4005" s="94"/>
      <c r="I4005" s="94" t="s">
        <v>3990</v>
      </c>
      <c r="J4005" s="94"/>
      <c r="K4005" s="87"/>
    </row>
    <row r="4006" spans="1:11" ht="15" customHeight="1" x14ac:dyDescent="0.25">
      <c r="A4006" s="6" t="s">
        <v>3991</v>
      </c>
      <c r="B4006" s="104" t="s">
        <v>3992</v>
      </c>
      <c r="C4006" s="104"/>
      <c r="D4006" s="31">
        <v>1</v>
      </c>
      <c r="E4006" s="32">
        <v>0.34</v>
      </c>
      <c r="F4006" s="32">
        <v>0.66</v>
      </c>
      <c r="G4006" s="105">
        <v>355.46550000000002</v>
      </c>
      <c r="H4006" s="105"/>
      <c r="I4006" s="105">
        <v>95.872399999999999</v>
      </c>
      <c r="J4006" s="105"/>
      <c r="K4006" s="33">
        <f>ROUND(D4006*(ROUND(E4006*G4006,4)+ROUND(F4006*I4006,4)),4)</f>
        <v>184.13409999999999</v>
      </c>
    </row>
    <row r="4007" spans="1:11" ht="15" customHeight="1" x14ac:dyDescent="0.25">
      <c r="A4007" s="6" t="s">
        <v>3993</v>
      </c>
      <c r="B4007" s="104" t="s">
        <v>3994</v>
      </c>
      <c r="C4007" s="104"/>
      <c r="D4007" s="31">
        <v>1</v>
      </c>
      <c r="E4007" s="32">
        <v>1</v>
      </c>
      <c r="F4007" s="32">
        <v>0</v>
      </c>
      <c r="G4007" s="105">
        <v>365.3972</v>
      </c>
      <c r="H4007" s="105"/>
      <c r="I4007" s="105">
        <v>147.8879</v>
      </c>
      <c r="J4007" s="105"/>
      <c r="K4007" s="33">
        <f>ROUND(D4007*(ROUND(E4007*G4007,4)+ROUND(F4007*I4007,4)),4)</f>
        <v>365.3972</v>
      </c>
    </row>
    <row r="4008" spans="1:11" ht="15" customHeight="1" x14ac:dyDescent="0.25">
      <c r="A4008" s="6" t="s">
        <v>3995</v>
      </c>
      <c r="B4008" s="104" t="s">
        <v>3996</v>
      </c>
      <c r="C4008" s="104"/>
      <c r="D4008" s="31">
        <v>1</v>
      </c>
      <c r="E4008" s="32">
        <v>0.97</v>
      </c>
      <c r="F4008" s="32">
        <v>0.03</v>
      </c>
      <c r="G4008" s="105">
        <v>324.64210000000003</v>
      </c>
      <c r="H4008" s="105"/>
      <c r="I4008" s="105">
        <v>159.20740000000001</v>
      </c>
      <c r="J4008" s="105"/>
      <c r="K4008" s="33">
        <f>ROUND(D4008*(ROUND(E4008*G4008,4)+ROUND(F4008*I4008,4)),4)</f>
        <v>319.67899999999997</v>
      </c>
    </row>
    <row r="4009" spans="1:11" ht="15.95" customHeight="1" x14ac:dyDescent="0.25">
      <c r="A4009" s="6" t="s">
        <v>3997</v>
      </c>
      <c r="B4009" s="104" t="s">
        <v>3998</v>
      </c>
      <c r="C4009" s="104"/>
      <c r="D4009" s="31">
        <v>1</v>
      </c>
      <c r="E4009" s="32">
        <v>0.79</v>
      </c>
      <c r="F4009" s="32">
        <v>0.21</v>
      </c>
      <c r="G4009" s="105">
        <v>284.72230000000002</v>
      </c>
      <c r="H4009" s="105"/>
      <c r="I4009" s="105">
        <v>125.70480000000001</v>
      </c>
      <c r="J4009" s="105"/>
      <c r="K4009" s="33">
        <f>ROUND(D4009*(ROUND(E4009*G4009,4)+ROUND(F4009*I4009,4)),4)</f>
        <v>251.32859999999999</v>
      </c>
    </row>
    <row r="4010" spans="1:11" ht="15" customHeight="1" x14ac:dyDescent="0.25">
      <c r="A4010" s="1"/>
      <c r="B4010" s="1"/>
      <c r="C4010" s="1"/>
      <c r="D4010" s="1"/>
      <c r="E4010" s="1"/>
      <c r="F4010" s="1"/>
      <c r="G4010" s="85" t="s">
        <v>3999</v>
      </c>
      <c r="H4010" s="85"/>
      <c r="I4010" s="85"/>
      <c r="J4010" s="85"/>
      <c r="K4010" s="34">
        <f>SUM(K4005:K4009)</f>
        <v>1120.5389</v>
      </c>
    </row>
    <row r="4011" spans="1:11" ht="20.100000000000001" customHeight="1" x14ac:dyDescent="0.25">
      <c r="A4011" s="106" t="s">
        <v>4000</v>
      </c>
      <c r="B4011" s="106"/>
      <c r="C4011" s="106"/>
      <c r="D4011" s="106"/>
      <c r="E4011" s="106"/>
      <c r="F4011" s="2" t="s">
        <v>4</v>
      </c>
      <c r="G4011" s="87" t="s">
        <v>4001</v>
      </c>
      <c r="H4011" s="87"/>
      <c r="I4011" s="87" t="s">
        <v>4002</v>
      </c>
      <c r="J4011" s="87"/>
      <c r="K4011" s="2" t="s">
        <v>3988</v>
      </c>
    </row>
    <row r="4012" spans="1:11" ht="15" customHeight="1" x14ac:dyDescent="0.25">
      <c r="A4012" s="6" t="s">
        <v>4003</v>
      </c>
      <c r="B4012" s="101" t="s">
        <v>4004</v>
      </c>
      <c r="C4012" s="101"/>
      <c r="D4012" s="101"/>
      <c r="E4012" s="101"/>
      <c r="F4012" s="6" t="s">
        <v>3940</v>
      </c>
      <c r="G4012" s="114">
        <v>1</v>
      </c>
      <c r="H4012" s="114"/>
      <c r="I4012" s="115">
        <v>22.527200000000001</v>
      </c>
      <c r="J4012" s="115"/>
      <c r="K4012" s="35">
        <f>ROUND(ROUND(G4012,5)*I4012,4)</f>
        <v>22.527200000000001</v>
      </c>
    </row>
    <row r="4013" spans="1:11" ht="15" customHeight="1" x14ac:dyDescent="0.25">
      <c r="A4013" s="1"/>
      <c r="B4013" s="1"/>
      <c r="C4013" s="1"/>
      <c r="D4013" s="1"/>
      <c r="E4013" s="1"/>
      <c r="F4013" s="1"/>
      <c r="G4013" s="85" t="s">
        <v>4005</v>
      </c>
      <c r="H4013" s="85"/>
      <c r="I4013" s="85"/>
      <c r="J4013" s="85"/>
      <c r="K4013" s="36">
        <f>SUM(K4012:K4012)</f>
        <v>22.527200000000001</v>
      </c>
    </row>
    <row r="4014" spans="1:11" ht="15" customHeight="1" x14ac:dyDescent="0.25">
      <c r="A4014" s="9"/>
      <c r="B4014" s="9"/>
      <c r="C4014" s="9"/>
      <c r="D4014" s="9"/>
      <c r="E4014" s="9"/>
      <c r="F4014" s="9"/>
      <c r="G4014" s="92" t="s">
        <v>4006</v>
      </c>
      <c r="H4014" s="92"/>
      <c r="I4014" s="92"/>
      <c r="J4014" s="92"/>
      <c r="K4014" s="33">
        <f>SUM(K4010,K4013)</f>
        <v>1143.0661</v>
      </c>
    </row>
    <row r="4015" spans="1:11" ht="15" customHeight="1" x14ac:dyDescent="0.25">
      <c r="A4015" s="9"/>
      <c r="B4015" s="9"/>
      <c r="C4015" s="9"/>
      <c r="D4015" s="9"/>
      <c r="E4015" s="9"/>
      <c r="F4015" s="9"/>
      <c r="G4015" s="92" t="s">
        <v>4007</v>
      </c>
      <c r="H4015" s="92"/>
      <c r="I4015" s="92"/>
      <c r="J4015" s="92"/>
      <c r="K4015" s="37">
        <v>113.18</v>
      </c>
    </row>
    <row r="4016" spans="1:11" ht="15" customHeight="1" x14ac:dyDescent="0.25">
      <c r="A4016" s="9"/>
      <c r="B4016" s="9"/>
      <c r="C4016" s="9"/>
      <c r="D4016" s="9"/>
      <c r="E4016" s="9"/>
      <c r="F4016" s="9"/>
      <c r="G4016" s="92" t="s">
        <v>4008</v>
      </c>
      <c r="H4016" s="92"/>
      <c r="I4016" s="92"/>
      <c r="J4016" s="92"/>
      <c r="K4016" s="33">
        <f>ROUND(K4014/K4015,4)</f>
        <v>10.099500000000001</v>
      </c>
    </row>
    <row r="4017" spans="1:11" ht="15" customHeight="1" x14ac:dyDescent="0.25">
      <c r="A4017" s="9"/>
      <c r="B4017" s="9"/>
      <c r="C4017" s="9"/>
      <c r="D4017" s="9"/>
      <c r="E4017" s="9"/>
      <c r="F4017" s="9"/>
      <c r="G4017" s="92" t="s">
        <v>4009</v>
      </c>
      <c r="H4017" s="92"/>
      <c r="I4017" s="92"/>
      <c r="J4017" s="92"/>
      <c r="K4017" s="33">
        <f>ROUND(K4016*0.00746,4)</f>
        <v>7.5300000000000006E-2</v>
      </c>
    </row>
    <row r="4018" spans="1:11" ht="20.100000000000001" customHeight="1" x14ac:dyDescent="0.25">
      <c r="A4018" s="106" t="s">
        <v>4010</v>
      </c>
      <c r="B4018" s="106"/>
      <c r="C4018" s="106"/>
      <c r="D4018" s="106"/>
      <c r="E4018" s="106"/>
      <c r="F4018" s="2" t="s">
        <v>4</v>
      </c>
      <c r="G4018" s="87" t="s">
        <v>4001</v>
      </c>
      <c r="H4018" s="87"/>
      <c r="I4018" s="87" t="s">
        <v>3895</v>
      </c>
      <c r="J4018" s="87"/>
      <c r="K4018" s="2" t="s">
        <v>4011</v>
      </c>
    </row>
    <row r="4019" spans="1:11" ht="15" customHeight="1" x14ac:dyDescent="0.25">
      <c r="A4019" s="6" t="s">
        <v>4012</v>
      </c>
      <c r="B4019" s="104" t="s">
        <v>4013</v>
      </c>
      <c r="C4019" s="104"/>
      <c r="D4019" s="104"/>
      <c r="E4019" s="104"/>
      <c r="F4019" s="6" t="s">
        <v>77</v>
      </c>
      <c r="G4019" s="113">
        <v>1</v>
      </c>
      <c r="H4019" s="113"/>
      <c r="I4019" s="105">
        <v>195.03</v>
      </c>
      <c r="J4019" s="105"/>
      <c r="K4019" s="33">
        <f>ROUND(ROUND(G4019,5)*I4019,4)</f>
        <v>195.03</v>
      </c>
    </row>
    <row r="4020" spans="1:11" ht="15" customHeight="1" x14ac:dyDescent="0.25">
      <c r="A4020" s="1"/>
      <c r="B4020" s="1"/>
      <c r="C4020" s="1"/>
      <c r="D4020" s="1"/>
      <c r="E4020" s="1"/>
      <c r="F4020" s="1"/>
      <c r="G4020" s="85" t="s">
        <v>4014</v>
      </c>
      <c r="H4020" s="85"/>
      <c r="I4020" s="85"/>
      <c r="J4020" s="85"/>
      <c r="K4020" s="34">
        <f>SUM(K4019:K4019)</f>
        <v>195.03</v>
      </c>
    </row>
    <row r="4021" spans="1:11" ht="15" customHeight="1" x14ac:dyDescent="0.25">
      <c r="A4021" s="106" t="s">
        <v>4015</v>
      </c>
      <c r="B4021" s="106"/>
      <c r="C4021" s="106"/>
      <c r="D4021" s="23" t="s">
        <v>4016</v>
      </c>
      <c r="E4021" s="94" t="s">
        <v>4017</v>
      </c>
      <c r="F4021" s="94"/>
      <c r="G4021" s="94" t="s">
        <v>4001</v>
      </c>
      <c r="H4021" s="94"/>
      <c r="I4021" s="94" t="s">
        <v>3895</v>
      </c>
      <c r="J4021" s="94"/>
      <c r="K4021" s="23" t="s">
        <v>4011</v>
      </c>
    </row>
    <row r="4022" spans="1:11" ht="20.100000000000001" customHeight="1" x14ac:dyDescent="0.25">
      <c r="A4022" s="38" t="s">
        <v>4012</v>
      </c>
      <c r="B4022" s="109" t="s">
        <v>4018</v>
      </c>
      <c r="C4022" s="109"/>
      <c r="D4022" s="38" t="s">
        <v>4019</v>
      </c>
      <c r="E4022" s="110" t="s">
        <v>4020</v>
      </c>
      <c r="F4022" s="110"/>
      <c r="G4022" s="111">
        <v>2.2000000000000002</v>
      </c>
      <c r="H4022" s="111"/>
      <c r="I4022" s="112">
        <v>3.47</v>
      </c>
      <c r="J4022" s="112"/>
      <c r="K4022" s="41">
        <f>ROUND(ROUND(G4022,5)*I4022,4)</f>
        <v>7.6340000000000003</v>
      </c>
    </row>
    <row r="4023" spans="1:11" ht="15" customHeight="1" x14ac:dyDescent="0.25">
      <c r="A4023" s="1"/>
      <c r="B4023" s="1"/>
      <c r="C4023" s="1"/>
      <c r="D4023" s="1"/>
      <c r="E4023" s="1"/>
      <c r="F4023" s="1"/>
      <c r="G4023" s="85" t="s">
        <v>4021</v>
      </c>
      <c r="H4023" s="85"/>
      <c r="I4023" s="85"/>
      <c r="J4023" s="85"/>
      <c r="K4023" s="33">
        <f>SUM(K4022:K4022)</f>
        <v>7.6340000000000003</v>
      </c>
    </row>
    <row r="4024" spans="1:11" ht="12.95" customHeight="1" x14ac:dyDescent="0.25">
      <c r="A4024" s="106" t="s">
        <v>4022</v>
      </c>
      <c r="B4024" s="106"/>
      <c r="C4024" s="94" t="s">
        <v>4023</v>
      </c>
      <c r="D4024" s="94" t="s">
        <v>5</v>
      </c>
      <c r="E4024" s="94" t="s">
        <v>4024</v>
      </c>
      <c r="F4024" s="94"/>
      <c r="G4024" s="94" t="s">
        <v>4025</v>
      </c>
      <c r="H4024" s="94"/>
      <c r="I4024" s="94" t="s">
        <v>2086</v>
      </c>
      <c r="J4024" s="94"/>
      <c r="K4024" s="94" t="s">
        <v>4011</v>
      </c>
    </row>
    <row r="4025" spans="1:11" ht="12" customHeight="1" x14ac:dyDescent="0.25">
      <c r="A4025" s="106"/>
      <c r="B4025" s="106"/>
      <c r="C4025" s="94"/>
      <c r="D4025" s="94"/>
      <c r="E4025" s="23" t="s">
        <v>2092</v>
      </c>
      <c r="F4025" s="23" t="s">
        <v>4026</v>
      </c>
      <c r="G4025" s="23" t="s">
        <v>2092</v>
      </c>
      <c r="H4025" s="23" t="s">
        <v>4026</v>
      </c>
      <c r="I4025" s="23" t="s">
        <v>2092</v>
      </c>
      <c r="J4025" s="23" t="s">
        <v>4026</v>
      </c>
      <c r="K4025" s="94"/>
    </row>
    <row r="4026" spans="1:11" ht="27.95" customHeight="1" x14ac:dyDescent="0.25">
      <c r="A4026" s="38" t="s">
        <v>4012</v>
      </c>
      <c r="B4026" s="39" t="s">
        <v>4018</v>
      </c>
      <c r="C4026" s="38" t="s">
        <v>4027</v>
      </c>
      <c r="D4026" s="40">
        <v>2.2000000000000002</v>
      </c>
      <c r="E4026" s="42">
        <v>0</v>
      </c>
      <c r="F4026" s="43">
        <v>1.25</v>
      </c>
      <c r="G4026" s="42">
        <v>0</v>
      </c>
      <c r="H4026" s="43">
        <v>1</v>
      </c>
      <c r="I4026" s="42">
        <v>0</v>
      </c>
      <c r="J4026" s="43">
        <v>0.82</v>
      </c>
      <c r="K4026" s="41">
        <f>ROUND(D4026*(ROUND(E4026*F4026,4)+ROUND(G4026*H4026,4)+ROUND(I4026*J4026,4)),4)</f>
        <v>0</v>
      </c>
    </row>
    <row r="4027" spans="1:11" ht="15" customHeight="1" x14ac:dyDescent="0.25">
      <c r="A4027" s="1"/>
      <c r="B4027" s="1"/>
      <c r="C4027" s="1"/>
      <c r="D4027" s="1"/>
      <c r="E4027" s="1"/>
      <c r="F4027" s="1"/>
      <c r="G4027" s="85" t="s">
        <v>4028</v>
      </c>
      <c r="H4027" s="85"/>
      <c r="I4027" s="85"/>
      <c r="J4027" s="85"/>
      <c r="K4027" s="33">
        <f>SUM(K4025:K4026)</f>
        <v>0</v>
      </c>
    </row>
    <row r="4028" spans="1:11" ht="15" customHeight="1" x14ac:dyDescent="0.25">
      <c r="A4028" s="9"/>
      <c r="B4028" s="9"/>
      <c r="C4028" s="9"/>
      <c r="D4028" s="9"/>
      <c r="E4028" s="9"/>
      <c r="F4028" s="9"/>
      <c r="G4028" s="92" t="s">
        <v>4029</v>
      </c>
      <c r="H4028" s="92"/>
      <c r="I4028" s="92"/>
      <c r="J4028" s="92"/>
      <c r="K4028" s="33">
        <f>SUM(K4016,K4017,K4020,K4023,K4027)</f>
        <v>212.83879999999999</v>
      </c>
    </row>
    <row r="4029" spans="1:11" ht="15" customHeight="1" x14ac:dyDescent="0.25">
      <c r="A4029" s="9"/>
      <c r="B4029" s="9"/>
      <c r="C4029" s="9"/>
      <c r="D4029" s="9"/>
      <c r="E4029" s="9"/>
      <c r="F4029" s="9"/>
      <c r="G4029" s="92" t="s">
        <v>3913</v>
      </c>
      <c r="H4029" s="92"/>
      <c r="I4029" s="92"/>
      <c r="J4029" s="92"/>
      <c r="K4029" s="29">
        <f>ROUND(SUM(K4028),2)</f>
        <v>212.84</v>
      </c>
    </row>
    <row r="4030" spans="1:11" ht="9.9499999999999993" customHeight="1" x14ac:dyDescent="0.25">
      <c r="A4030" s="9"/>
      <c r="B4030" s="9"/>
      <c r="C4030" s="9"/>
      <c r="D4030" s="9"/>
      <c r="E4030" s="9"/>
      <c r="F4030" s="9"/>
      <c r="G4030" s="100"/>
      <c r="H4030" s="100"/>
      <c r="I4030" s="100"/>
      <c r="J4030" s="100"/>
      <c r="K4030" s="100"/>
    </row>
    <row r="4031" spans="1:11" ht="20.100000000000001" customHeight="1" x14ac:dyDescent="0.25">
      <c r="A4031" s="99" t="s">
        <v>2414</v>
      </c>
      <c r="B4031" s="99"/>
      <c r="C4031" s="99"/>
      <c r="D4031" s="99"/>
      <c r="E4031" s="99"/>
      <c r="F4031" s="99"/>
      <c r="G4031" s="99"/>
      <c r="H4031" s="99"/>
      <c r="I4031" s="99"/>
      <c r="J4031" s="99"/>
      <c r="K4031" s="99"/>
    </row>
    <row r="4032" spans="1:11" ht="15" customHeight="1" x14ac:dyDescent="0.25">
      <c r="A4032" s="93" t="s">
        <v>3916</v>
      </c>
      <c r="B4032" s="93"/>
      <c r="C4032" s="93"/>
      <c r="D4032" s="94" t="s">
        <v>3</v>
      </c>
      <c r="E4032" s="94"/>
      <c r="F4032" s="23" t="s">
        <v>4</v>
      </c>
      <c r="G4032" s="94" t="s">
        <v>3894</v>
      </c>
      <c r="H4032" s="94"/>
      <c r="I4032" s="94" t="s">
        <v>3895</v>
      </c>
      <c r="J4032" s="94"/>
      <c r="K4032" s="23" t="s">
        <v>3896</v>
      </c>
    </row>
    <row r="4033" spans="1:11" ht="45.95" customHeight="1" x14ac:dyDescent="0.25">
      <c r="A4033" s="24" t="s">
        <v>3934</v>
      </c>
      <c r="B4033" s="95" t="s">
        <v>3935</v>
      </c>
      <c r="C4033" s="95"/>
      <c r="D4033" s="96" t="s">
        <v>20</v>
      </c>
      <c r="E4033" s="96"/>
      <c r="F4033" s="24" t="s">
        <v>3936</v>
      </c>
      <c r="G4033" s="97">
        <v>2.5891999999999998E-3</v>
      </c>
      <c r="H4033" s="97"/>
      <c r="I4033" s="98">
        <v>76.52</v>
      </c>
      <c r="J4033" s="98"/>
      <c r="K4033" s="27">
        <f t="shared" ref="K4033:K4038" si="30">TRUNC(TRUNC(G4033,8)*I4033,2)</f>
        <v>0.19</v>
      </c>
    </row>
    <row r="4034" spans="1:11" ht="45.95" customHeight="1" x14ac:dyDescent="0.25">
      <c r="A4034" s="24" t="s">
        <v>28</v>
      </c>
      <c r="B4034" s="95" t="s">
        <v>29</v>
      </c>
      <c r="C4034" s="95"/>
      <c r="D4034" s="96" t="s">
        <v>20</v>
      </c>
      <c r="E4034" s="96"/>
      <c r="F4034" s="24" t="s">
        <v>30</v>
      </c>
      <c r="G4034" s="97">
        <v>1.0702000000000001E-3</v>
      </c>
      <c r="H4034" s="97"/>
      <c r="I4034" s="98">
        <v>322.67</v>
      </c>
      <c r="J4034" s="98"/>
      <c r="K4034" s="27">
        <f t="shared" si="30"/>
        <v>0.34</v>
      </c>
    </row>
    <row r="4035" spans="1:11" ht="29.1" customHeight="1" x14ac:dyDescent="0.25">
      <c r="A4035" s="24" t="s">
        <v>4030</v>
      </c>
      <c r="B4035" s="95" t="s">
        <v>4031</v>
      </c>
      <c r="C4035" s="95"/>
      <c r="D4035" s="96" t="s">
        <v>20</v>
      </c>
      <c r="E4035" s="96"/>
      <c r="F4035" s="24" t="s">
        <v>3936</v>
      </c>
      <c r="G4035" s="97">
        <v>3.3568999999999999E-3</v>
      </c>
      <c r="H4035" s="97"/>
      <c r="I4035" s="98">
        <v>105.44</v>
      </c>
      <c r="J4035" s="98"/>
      <c r="K4035" s="27">
        <f t="shared" si="30"/>
        <v>0.35</v>
      </c>
    </row>
    <row r="4036" spans="1:11" ht="29.1" customHeight="1" x14ac:dyDescent="0.25">
      <c r="A4036" s="24" t="s">
        <v>4032</v>
      </c>
      <c r="B4036" s="95" t="s">
        <v>4033</v>
      </c>
      <c r="C4036" s="95"/>
      <c r="D4036" s="96" t="s">
        <v>20</v>
      </c>
      <c r="E4036" s="96"/>
      <c r="F4036" s="24" t="s">
        <v>30</v>
      </c>
      <c r="G4036" s="97">
        <v>3.0249999999999998E-4</v>
      </c>
      <c r="H4036" s="97"/>
      <c r="I4036" s="98">
        <v>265.02</v>
      </c>
      <c r="J4036" s="98"/>
      <c r="K4036" s="27">
        <f t="shared" si="30"/>
        <v>0.08</v>
      </c>
    </row>
    <row r="4037" spans="1:11" ht="38.1" customHeight="1" x14ac:dyDescent="0.25">
      <c r="A4037" s="24" t="s">
        <v>4034</v>
      </c>
      <c r="B4037" s="95" t="s">
        <v>4035</v>
      </c>
      <c r="C4037" s="95"/>
      <c r="D4037" s="96" t="s">
        <v>20</v>
      </c>
      <c r="E4037" s="96"/>
      <c r="F4037" s="24" t="s">
        <v>3936</v>
      </c>
      <c r="G4037" s="97">
        <v>2.9082999999999999E-3</v>
      </c>
      <c r="H4037" s="97"/>
      <c r="I4037" s="98">
        <v>94.54</v>
      </c>
      <c r="J4037" s="98"/>
      <c r="K4037" s="27">
        <f t="shared" si="30"/>
        <v>0.27</v>
      </c>
    </row>
    <row r="4038" spans="1:11" ht="38.1" customHeight="1" x14ac:dyDescent="0.25">
      <c r="A4038" s="24" t="s">
        <v>4036</v>
      </c>
      <c r="B4038" s="95" t="s">
        <v>4037</v>
      </c>
      <c r="C4038" s="95"/>
      <c r="D4038" s="96" t="s">
        <v>20</v>
      </c>
      <c r="E4038" s="96"/>
      <c r="F4038" s="24" t="s">
        <v>30</v>
      </c>
      <c r="G4038" s="97">
        <v>7.5109999999999999E-4</v>
      </c>
      <c r="H4038" s="97"/>
      <c r="I4038" s="98">
        <v>225.43</v>
      </c>
      <c r="J4038" s="98"/>
      <c r="K4038" s="27">
        <f t="shared" si="30"/>
        <v>0.16</v>
      </c>
    </row>
    <row r="4039" spans="1:11" ht="18" customHeight="1" x14ac:dyDescent="0.25">
      <c r="A4039" s="9"/>
      <c r="B4039" s="9"/>
      <c r="C4039" s="9"/>
      <c r="D4039" s="9"/>
      <c r="E4039" s="9"/>
      <c r="F4039" s="9"/>
      <c r="G4039" s="91" t="s">
        <v>3919</v>
      </c>
      <c r="H4039" s="91"/>
      <c r="I4039" s="91"/>
      <c r="J4039" s="91"/>
      <c r="K4039" s="28">
        <f>SUM(K4033:K4038)</f>
        <v>1.39</v>
      </c>
    </row>
    <row r="4040" spans="1:11" ht="15" customHeight="1" x14ac:dyDescent="0.25">
      <c r="A4040" s="93" t="s">
        <v>3907</v>
      </c>
      <c r="B4040" s="93"/>
      <c r="C4040" s="93"/>
      <c r="D4040" s="94" t="s">
        <v>3</v>
      </c>
      <c r="E4040" s="94"/>
      <c r="F4040" s="23" t="s">
        <v>4</v>
      </c>
      <c r="G4040" s="94" t="s">
        <v>3894</v>
      </c>
      <c r="H4040" s="94"/>
      <c r="I4040" s="94" t="s">
        <v>3895</v>
      </c>
      <c r="J4040" s="94"/>
      <c r="K4040" s="23" t="s">
        <v>3896</v>
      </c>
    </row>
    <row r="4041" spans="1:11" ht="15" customHeight="1" x14ac:dyDescent="0.25">
      <c r="A4041" s="24" t="s">
        <v>3910</v>
      </c>
      <c r="B4041" s="95" t="s">
        <v>3911</v>
      </c>
      <c r="C4041" s="95"/>
      <c r="D4041" s="96" t="s">
        <v>20</v>
      </c>
      <c r="E4041" s="96"/>
      <c r="F4041" s="24" t="s">
        <v>2056</v>
      </c>
      <c r="G4041" s="97">
        <v>3.6592999999999999E-3</v>
      </c>
      <c r="H4041" s="97"/>
      <c r="I4041" s="98">
        <v>24.94</v>
      </c>
      <c r="J4041" s="98"/>
      <c r="K4041" s="27">
        <f>TRUNC(TRUNC(G4041,8)*I4041,2)</f>
        <v>0.09</v>
      </c>
    </row>
    <row r="4042" spans="1:11" ht="18" customHeight="1" x14ac:dyDescent="0.25">
      <c r="A4042" s="9"/>
      <c r="B4042" s="9"/>
      <c r="C4042" s="9"/>
      <c r="D4042" s="9"/>
      <c r="E4042" s="9"/>
      <c r="F4042" s="9"/>
      <c r="G4042" s="91" t="s">
        <v>3912</v>
      </c>
      <c r="H4042" s="91"/>
      <c r="I4042" s="91"/>
      <c r="J4042" s="91"/>
      <c r="K4042" s="28">
        <f>SUM(K4041:K4041)</f>
        <v>0.09</v>
      </c>
    </row>
    <row r="4043" spans="1:11" ht="15" customHeight="1" x14ac:dyDescent="0.25">
      <c r="A4043" s="9"/>
      <c r="B4043" s="9"/>
      <c r="C4043" s="9"/>
      <c r="D4043" s="9"/>
      <c r="E4043" s="9"/>
      <c r="F4043" s="9"/>
      <c r="G4043" s="92" t="s">
        <v>3913</v>
      </c>
      <c r="H4043" s="92"/>
      <c r="I4043" s="92"/>
      <c r="J4043" s="92"/>
      <c r="K4043" s="29">
        <f>ROUND(SUM(K4039,K4042),2)</f>
        <v>1.48</v>
      </c>
    </row>
    <row r="4044" spans="1:11" ht="9.9499999999999993" customHeight="1" x14ac:dyDescent="0.25">
      <c r="A4044" s="9"/>
      <c r="B4044" s="9"/>
      <c r="C4044" s="9"/>
      <c r="D4044" s="9"/>
      <c r="E4044" s="9"/>
      <c r="F4044" s="9"/>
      <c r="G4044" s="100"/>
      <c r="H4044" s="100"/>
      <c r="I4044" s="100"/>
      <c r="J4044" s="100"/>
      <c r="K4044" s="100"/>
    </row>
    <row r="4045" spans="1:11" ht="20.100000000000001" customHeight="1" x14ac:dyDescent="0.25">
      <c r="A4045" s="99" t="s">
        <v>2415</v>
      </c>
      <c r="B4045" s="99"/>
      <c r="C4045" s="99"/>
      <c r="D4045" s="99"/>
      <c r="E4045" s="99"/>
      <c r="F4045" s="99"/>
      <c r="G4045" s="99"/>
      <c r="H4045" s="99"/>
      <c r="I4045" s="99"/>
      <c r="J4045" s="99"/>
      <c r="K4045" s="99"/>
    </row>
    <row r="4046" spans="1:11" ht="15" customHeight="1" x14ac:dyDescent="0.25">
      <c r="A4046" s="93" t="s">
        <v>3893</v>
      </c>
      <c r="B4046" s="93"/>
      <c r="C4046" s="93"/>
      <c r="D4046" s="94" t="s">
        <v>3</v>
      </c>
      <c r="E4046" s="94"/>
      <c r="F4046" s="23" t="s">
        <v>4</v>
      </c>
      <c r="G4046" s="94" t="s">
        <v>3894</v>
      </c>
      <c r="H4046" s="94"/>
      <c r="I4046" s="94" t="s">
        <v>3895</v>
      </c>
      <c r="J4046" s="94"/>
      <c r="K4046" s="23" t="s">
        <v>3896</v>
      </c>
    </row>
    <row r="4047" spans="1:11" ht="21" customHeight="1" x14ac:dyDescent="0.25">
      <c r="A4047" s="24" t="s">
        <v>4038</v>
      </c>
      <c r="B4047" s="95" t="s">
        <v>4039</v>
      </c>
      <c r="C4047" s="95"/>
      <c r="D4047" s="96" t="s">
        <v>20</v>
      </c>
      <c r="E4047" s="96"/>
      <c r="F4047" s="24" t="s">
        <v>34</v>
      </c>
      <c r="G4047" s="97">
        <v>6.6E-3</v>
      </c>
      <c r="H4047" s="97"/>
      <c r="I4047" s="98">
        <v>210.23</v>
      </c>
      <c r="J4047" s="98"/>
      <c r="K4047" s="27">
        <f>TRUNC(TRUNC(G4047,8)*I4047,2)</f>
        <v>1.38</v>
      </c>
    </row>
    <row r="4048" spans="1:11" ht="21" customHeight="1" x14ac:dyDescent="0.25">
      <c r="A4048" s="24" t="s">
        <v>4040</v>
      </c>
      <c r="B4048" s="95" t="s">
        <v>4041</v>
      </c>
      <c r="C4048" s="95"/>
      <c r="D4048" s="96" t="s">
        <v>20</v>
      </c>
      <c r="E4048" s="96"/>
      <c r="F4048" s="24" t="s">
        <v>84</v>
      </c>
      <c r="G4048" s="97">
        <v>1.0049999999999999</v>
      </c>
      <c r="H4048" s="97"/>
      <c r="I4048" s="98">
        <v>32.369999999999997</v>
      </c>
      <c r="J4048" s="98"/>
      <c r="K4048" s="27">
        <f>TRUNC(TRUNC(G4048,8)*I4048,2)</f>
        <v>32.53</v>
      </c>
    </row>
    <row r="4049" spans="1:11" ht="15" customHeight="1" x14ac:dyDescent="0.25">
      <c r="A4049" s="9"/>
      <c r="B4049" s="9"/>
      <c r="C4049" s="9"/>
      <c r="D4049" s="9"/>
      <c r="E4049" s="9"/>
      <c r="F4049" s="9"/>
      <c r="G4049" s="91" t="s">
        <v>3906</v>
      </c>
      <c r="H4049" s="91"/>
      <c r="I4049" s="91"/>
      <c r="J4049" s="91"/>
      <c r="K4049" s="28">
        <f>SUM(K4047:K4048)</f>
        <v>33.910000000000004</v>
      </c>
    </row>
    <row r="4050" spans="1:11" ht="15" customHeight="1" x14ac:dyDescent="0.25">
      <c r="A4050" s="93" t="s">
        <v>3907</v>
      </c>
      <c r="B4050" s="93"/>
      <c r="C4050" s="93"/>
      <c r="D4050" s="94" t="s">
        <v>3</v>
      </c>
      <c r="E4050" s="94"/>
      <c r="F4050" s="23" t="s">
        <v>4</v>
      </c>
      <c r="G4050" s="94" t="s">
        <v>3894</v>
      </c>
      <c r="H4050" s="94"/>
      <c r="I4050" s="94" t="s">
        <v>3895</v>
      </c>
      <c r="J4050" s="94"/>
      <c r="K4050" s="23" t="s">
        <v>3896</v>
      </c>
    </row>
    <row r="4051" spans="1:11" ht="15" customHeight="1" x14ac:dyDescent="0.25">
      <c r="A4051" s="24" t="s">
        <v>3971</v>
      </c>
      <c r="B4051" s="95" t="s">
        <v>3972</v>
      </c>
      <c r="C4051" s="95"/>
      <c r="D4051" s="96" t="s">
        <v>20</v>
      </c>
      <c r="E4051" s="96"/>
      <c r="F4051" s="24" t="s">
        <v>2056</v>
      </c>
      <c r="G4051" s="97">
        <v>0.2296</v>
      </c>
      <c r="H4051" s="97"/>
      <c r="I4051" s="98">
        <v>32.69</v>
      </c>
      <c r="J4051" s="98"/>
      <c r="K4051" s="27">
        <f>TRUNC(TRUNC(G4051,8)*I4051,2)</f>
        <v>7.5</v>
      </c>
    </row>
    <row r="4052" spans="1:11" ht="15" customHeight="1" x14ac:dyDescent="0.25">
      <c r="A4052" s="24" t="s">
        <v>3910</v>
      </c>
      <c r="B4052" s="95" t="s">
        <v>3911</v>
      </c>
      <c r="C4052" s="95"/>
      <c r="D4052" s="96" t="s">
        <v>20</v>
      </c>
      <c r="E4052" s="96"/>
      <c r="F4052" s="24" t="s">
        <v>2056</v>
      </c>
      <c r="G4052" s="97">
        <v>0.2296</v>
      </c>
      <c r="H4052" s="97"/>
      <c r="I4052" s="98">
        <v>24.94</v>
      </c>
      <c r="J4052" s="98"/>
      <c r="K4052" s="27">
        <f>TRUNC(TRUNC(G4052,8)*I4052,2)</f>
        <v>5.72</v>
      </c>
    </row>
    <row r="4053" spans="1:11" ht="18" customHeight="1" x14ac:dyDescent="0.25">
      <c r="A4053" s="9"/>
      <c r="B4053" s="9"/>
      <c r="C4053" s="9"/>
      <c r="D4053" s="9"/>
      <c r="E4053" s="9"/>
      <c r="F4053" s="9"/>
      <c r="G4053" s="91" t="s">
        <v>3912</v>
      </c>
      <c r="H4053" s="91"/>
      <c r="I4053" s="91"/>
      <c r="J4053" s="91"/>
      <c r="K4053" s="28">
        <f>SUM(K4051:K4052)</f>
        <v>13.219999999999999</v>
      </c>
    </row>
    <row r="4054" spans="1:11" ht="15" customHeight="1" x14ac:dyDescent="0.25">
      <c r="A4054" s="93" t="s">
        <v>3922</v>
      </c>
      <c r="B4054" s="93"/>
      <c r="C4054" s="93"/>
      <c r="D4054" s="94" t="s">
        <v>3</v>
      </c>
      <c r="E4054" s="94"/>
      <c r="F4054" s="23" t="s">
        <v>4</v>
      </c>
      <c r="G4054" s="94" t="s">
        <v>3894</v>
      </c>
      <c r="H4054" s="94"/>
      <c r="I4054" s="94" t="s">
        <v>3895</v>
      </c>
      <c r="J4054" s="94"/>
      <c r="K4054" s="23" t="s">
        <v>3896</v>
      </c>
    </row>
    <row r="4055" spans="1:11" ht="21" customHeight="1" x14ac:dyDescent="0.25">
      <c r="A4055" s="24" t="s">
        <v>4042</v>
      </c>
      <c r="B4055" s="95" t="s">
        <v>4043</v>
      </c>
      <c r="C4055" s="95"/>
      <c r="D4055" s="96" t="s">
        <v>20</v>
      </c>
      <c r="E4055" s="96"/>
      <c r="F4055" s="24" t="s">
        <v>34</v>
      </c>
      <c r="G4055" s="97">
        <v>1.8E-3</v>
      </c>
      <c r="H4055" s="97"/>
      <c r="I4055" s="98">
        <v>767.08</v>
      </c>
      <c r="J4055" s="98"/>
      <c r="K4055" s="27">
        <f>TRUNC(TRUNC(G4055,8)*I4055,2)</f>
        <v>1.38</v>
      </c>
    </row>
    <row r="4056" spans="1:11" ht="15" customHeight="1" x14ac:dyDescent="0.25">
      <c r="A4056" s="9"/>
      <c r="B4056" s="9"/>
      <c r="C4056" s="9"/>
      <c r="D4056" s="9"/>
      <c r="E4056" s="9"/>
      <c r="F4056" s="9"/>
      <c r="G4056" s="91" t="s">
        <v>3933</v>
      </c>
      <c r="H4056" s="91"/>
      <c r="I4056" s="91"/>
      <c r="J4056" s="91"/>
      <c r="K4056" s="28">
        <f>SUM(K4055:K4055)</f>
        <v>1.38</v>
      </c>
    </row>
    <row r="4057" spans="1:11" ht="15" customHeight="1" x14ac:dyDescent="0.25">
      <c r="A4057" s="9"/>
      <c r="B4057" s="9"/>
      <c r="C4057" s="9"/>
      <c r="D4057" s="9"/>
      <c r="E4057" s="9"/>
      <c r="F4057" s="9"/>
      <c r="G4057" s="92" t="s">
        <v>3913</v>
      </c>
      <c r="H4057" s="92"/>
      <c r="I4057" s="92"/>
      <c r="J4057" s="92"/>
      <c r="K4057" s="29">
        <f>ROUND(SUM(K4049,K4053,K4056),2)</f>
        <v>48.51</v>
      </c>
    </row>
    <row r="4058" spans="1:11" ht="9.9499999999999993" customHeight="1" x14ac:dyDescent="0.25">
      <c r="A4058" s="9"/>
      <c r="B4058" s="9"/>
      <c r="C4058" s="9"/>
      <c r="D4058" s="9"/>
      <c r="E4058" s="9"/>
      <c r="F4058" s="9"/>
      <c r="G4058" s="100"/>
      <c r="H4058" s="100"/>
      <c r="I4058" s="100"/>
      <c r="J4058" s="100"/>
      <c r="K4058" s="100"/>
    </row>
    <row r="4059" spans="1:11" ht="20.100000000000001" customHeight="1" x14ac:dyDescent="0.25">
      <c r="A4059" s="99" t="s">
        <v>2416</v>
      </c>
      <c r="B4059" s="99"/>
      <c r="C4059" s="99"/>
      <c r="D4059" s="99"/>
      <c r="E4059" s="99"/>
      <c r="F4059" s="99"/>
      <c r="G4059" s="99"/>
      <c r="H4059" s="99"/>
      <c r="I4059" s="99"/>
      <c r="J4059" s="99"/>
      <c r="K4059" s="99"/>
    </row>
    <row r="4060" spans="1:11" ht="15" customHeight="1" x14ac:dyDescent="0.25">
      <c r="A4060" s="93" t="s">
        <v>3893</v>
      </c>
      <c r="B4060" s="93"/>
      <c r="C4060" s="93"/>
      <c r="D4060" s="94" t="s">
        <v>3</v>
      </c>
      <c r="E4060" s="94"/>
      <c r="F4060" s="23" t="s">
        <v>4</v>
      </c>
      <c r="G4060" s="94" t="s">
        <v>3894</v>
      </c>
      <c r="H4060" s="94"/>
      <c r="I4060" s="94" t="s">
        <v>3895</v>
      </c>
      <c r="J4060" s="94"/>
      <c r="K4060" s="23" t="s">
        <v>3896</v>
      </c>
    </row>
    <row r="4061" spans="1:11" ht="15" customHeight="1" x14ac:dyDescent="0.25">
      <c r="A4061" s="24" t="s">
        <v>4044</v>
      </c>
      <c r="B4061" s="95" t="s">
        <v>4045</v>
      </c>
      <c r="C4061" s="95"/>
      <c r="D4061" s="96" t="s">
        <v>20</v>
      </c>
      <c r="E4061" s="96"/>
      <c r="F4061" s="24" t="s">
        <v>3903</v>
      </c>
      <c r="G4061" s="97">
        <v>0.106</v>
      </c>
      <c r="H4061" s="97"/>
      <c r="I4061" s="98">
        <v>2.59</v>
      </c>
      <c r="J4061" s="98"/>
      <c r="K4061" s="27">
        <f>TRUNC(TRUNC(G4061,8)*I4061,2)</f>
        <v>0.27</v>
      </c>
    </row>
    <row r="4062" spans="1:11" ht="15" customHeight="1" x14ac:dyDescent="0.25">
      <c r="A4062" s="9"/>
      <c r="B4062" s="9"/>
      <c r="C4062" s="9"/>
      <c r="D4062" s="9"/>
      <c r="E4062" s="9"/>
      <c r="F4062" s="9"/>
      <c r="G4062" s="91" t="s">
        <v>3906</v>
      </c>
      <c r="H4062" s="91"/>
      <c r="I4062" s="91"/>
      <c r="J4062" s="91"/>
      <c r="K4062" s="28">
        <f>SUM(K4061:K4061)</f>
        <v>0.27</v>
      </c>
    </row>
    <row r="4063" spans="1:11" ht="15" customHeight="1" x14ac:dyDescent="0.25">
      <c r="A4063" s="93" t="s">
        <v>3907</v>
      </c>
      <c r="B4063" s="93"/>
      <c r="C4063" s="93"/>
      <c r="D4063" s="94" t="s">
        <v>3</v>
      </c>
      <c r="E4063" s="94"/>
      <c r="F4063" s="23" t="s">
        <v>4</v>
      </c>
      <c r="G4063" s="94" t="s">
        <v>3894</v>
      </c>
      <c r="H4063" s="94"/>
      <c r="I4063" s="94" t="s">
        <v>3895</v>
      </c>
      <c r="J4063" s="94"/>
      <c r="K4063" s="23" t="s">
        <v>3896</v>
      </c>
    </row>
    <row r="4064" spans="1:11" ht="15" customHeight="1" x14ac:dyDescent="0.25">
      <c r="A4064" s="24" t="s">
        <v>4046</v>
      </c>
      <c r="B4064" s="95" t="s">
        <v>4047</v>
      </c>
      <c r="C4064" s="95"/>
      <c r="D4064" s="96" t="s">
        <v>20</v>
      </c>
      <c r="E4064" s="96"/>
      <c r="F4064" s="24" t="s">
        <v>2056</v>
      </c>
      <c r="G4064" s="97">
        <v>3.6999999999999998E-2</v>
      </c>
      <c r="H4064" s="97"/>
      <c r="I4064" s="98">
        <v>34.35</v>
      </c>
      <c r="J4064" s="98"/>
      <c r="K4064" s="27">
        <f>TRUNC(TRUNC(G4064,8)*I4064,2)</f>
        <v>1.27</v>
      </c>
    </row>
    <row r="4065" spans="1:11" ht="15" customHeight="1" x14ac:dyDescent="0.25">
      <c r="A4065" s="24" t="s">
        <v>3910</v>
      </c>
      <c r="B4065" s="95" t="s">
        <v>3911</v>
      </c>
      <c r="C4065" s="95"/>
      <c r="D4065" s="96" t="s">
        <v>20</v>
      </c>
      <c r="E4065" s="96"/>
      <c r="F4065" s="24" t="s">
        <v>2056</v>
      </c>
      <c r="G4065" s="97">
        <v>1.6E-2</v>
      </c>
      <c r="H4065" s="97"/>
      <c r="I4065" s="98">
        <v>24.94</v>
      </c>
      <c r="J4065" s="98"/>
      <c r="K4065" s="27">
        <f>TRUNC(TRUNC(G4065,8)*I4065,2)</f>
        <v>0.39</v>
      </c>
    </row>
    <row r="4066" spans="1:11" ht="18" customHeight="1" x14ac:dyDescent="0.25">
      <c r="A4066" s="9"/>
      <c r="B4066" s="9"/>
      <c r="C4066" s="9"/>
      <c r="D4066" s="9"/>
      <c r="E4066" s="9"/>
      <c r="F4066" s="9"/>
      <c r="G4066" s="91" t="s">
        <v>3912</v>
      </c>
      <c r="H4066" s="91"/>
      <c r="I4066" s="91"/>
      <c r="J4066" s="91"/>
      <c r="K4066" s="28">
        <f>SUM(K4064:K4065)</f>
        <v>1.6600000000000001</v>
      </c>
    </row>
    <row r="4067" spans="1:11" ht="15" customHeight="1" x14ac:dyDescent="0.25">
      <c r="A4067" s="9"/>
      <c r="B4067" s="9"/>
      <c r="C4067" s="9"/>
      <c r="D4067" s="9"/>
      <c r="E4067" s="9"/>
      <c r="F4067" s="9"/>
      <c r="G4067" s="92" t="s">
        <v>3913</v>
      </c>
      <c r="H4067" s="92"/>
      <c r="I4067" s="92"/>
      <c r="J4067" s="92"/>
      <c r="K4067" s="29">
        <f>ROUND(SUM(K4062,K4066),2)</f>
        <v>1.93</v>
      </c>
    </row>
    <row r="4068" spans="1:11" ht="9.9499999999999993" customHeight="1" x14ac:dyDescent="0.25">
      <c r="A4068" s="9"/>
      <c r="B4068" s="9"/>
      <c r="C4068" s="9"/>
      <c r="D4068" s="9"/>
      <c r="E4068" s="9"/>
      <c r="F4068" s="9"/>
      <c r="G4068" s="100"/>
      <c r="H4068" s="100"/>
      <c r="I4068" s="100"/>
      <c r="J4068" s="100"/>
      <c r="K4068" s="100"/>
    </row>
    <row r="4069" spans="1:11" ht="20.100000000000001" customHeight="1" x14ac:dyDescent="0.25">
      <c r="A4069" s="99" t="s">
        <v>2417</v>
      </c>
      <c r="B4069" s="99"/>
      <c r="C4069" s="99"/>
      <c r="D4069" s="99"/>
      <c r="E4069" s="99"/>
      <c r="F4069" s="99"/>
      <c r="G4069" s="99"/>
      <c r="H4069" s="99"/>
      <c r="I4069" s="99"/>
      <c r="J4069" s="99"/>
      <c r="K4069" s="99"/>
    </row>
    <row r="4070" spans="1:11" ht="15" customHeight="1" x14ac:dyDescent="0.25">
      <c r="A4070" s="93" t="s">
        <v>3916</v>
      </c>
      <c r="B4070" s="93"/>
      <c r="C4070" s="93"/>
      <c r="D4070" s="94" t="s">
        <v>3</v>
      </c>
      <c r="E4070" s="94"/>
      <c r="F4070" s="23" t="s">
        <v>4</v>
      </c>
      <c r="G4070" s="94" t="s">
        <v>3894</v>
      </c>
      <c r="H4070" s="94"/>
      <c r="I4070" s="94" t="s">
        <v>3895</v>
      </c>
      <c r="J4070" s="94"/>
      <c r="K4070" s="23" t="s">
        <v>3896</v>
      </c>
    </row>
    <row r="4071" spans="1:11" ht="29.1" customHeight="1" x14ac:dyDescent="0.25">
      <c r="A4071" s="24" t="s">
        <v>3963</v>
      </c>
      <c r="B4071" s="95" t="s">
        <v>3964</v>
      </c>
      <c r="C4071" s="95"/>
      <c r="D4071" s="96" t="s">
        <v>20</v>
      </c>
      <c r="E4071" s="96"/>
      <c r="F4071" s="24" t="s">
        <v>3936</v>
      </c>
      <c r="G4071" s="97">
        <v>5.2258833999999998</v>
      </c>
      <c r="H4071" s="97"/>
      <c r="I4071" s="98">
        <v>8.9</v>
      </c>
      <c r="J4071" s="98"/>
      <c r="K4071" s="27">
        <f>TRUNC(TRUNC(G4071,8)*I4071,2)</f>
        <v>46.51</v>
      </c>
    </row>
    <row r="4072" spans="1:11" ht="29.1" customHeight="1" x14ac:dyDescent="0.25">
      <c r="A4072" s="24" t="s">
        <v>3965</v>
      </c>
      <c r="B4072" s="95" t="s">
        <v>3966</v>
      </c>
      <c r="C4072" s="95"/>
      <c r="D4072" s="96" t="s">
        <v>20</v>
      </c>
      <c r="E4072" s="96"/>
      <c r="F4072" s="24" t="s">
        <v>30</v>
      </c>
      <c r="G4072" s="97">
        <v>0.95392160000000004</v>
      </c>
      <c r="H4072" s="97"/>
      <c r="I4072" s="98">
        <v>32.76</v>
      </c>
      <c r="J4072" s="98"/>
      <c r="K4072" s="27">
        <f>TRUNC(TRUNC(G4072,8)*I4072,2)</f>
        <v>31.25</v>
      </c>
    </row>
    <row r="4073" spans="1:11" ht="21" customHeight="1" x14ac:dyDescent="0.25">
      <c r="A4073" s="24" t="s">
        <v>3967</v>
      </c>
      <c r="B4073" s="95" t="s">
        <v>3968</v>
      </c>
      <c r="C4073" s="95"/>
      <c r="D4073" s="96" t="s">
        <v>20</v>
      </c>
      <c r="E4073" s="96"/>
      <c r="F4073" s="24" t="s">
        <v>3936</v>
      </c>
      <c r="G4073" s="97">
        <v>5.2258833999999998</v>
      </c>
      <c r="H4073" s="97"/>
      <c r="I4073" s="98">
        <v>27.59</v>
      </c>
      <c r="J4073" s="98"/>
      <c r="K4073" s="27">
        <f>TRUNC(TRUNC(G4073,8)*I4073,2)</f>
        <v>144.18</v>
      </c>
    </row>
    <row r="4074" spans="1:11" ht="21" customHeight="1" x14ac:dyDescent="0.25">
      <c r="A4074" s="24" t="s">
        <v>3969</v>
      </c>
      <c r="B4074" s="95" t="s">
        <v>3970</v>
      </c>
      <c r="C4074" s="95"/>
      <c r="D4074" s="96" t="s">
        <v>20</v>
      </c>
      <c r="E4074" s="96"/>
      <c r="F4074" s="24" t="s">
        <v>30</v>
      </c>
      <c r="G4074" s="97">
        <v>0.95392160000000004</v>
      </c>
      <c r="H4074" s="97"/>
      <c r="I4074" s="98">
        <v>28.09</v>
      </c>
      <c r="J4074" s="98"/>
      <c r="K4074" s="27">
        <f>TRUNC(TRUNC(G4074,8)*I4074,2)</f>
        <v>26.79</v>
      </c>
    </row>
    <row r="4075" spans="1:11" ht="18" customHeight="1" x14ac:dyDescent="0.25">
      <c r="A4075" s="9"/>
      <c r="B4075" s="9"/>
      <c r="C4075" s="9"/>
      <c r="D4075" s="9"/>
      <c r="E4075" s="9"/>
      <c r="F4075" s="9"/>
      <c r="G4075" s="91" t="s">
        <v>3919</v>
      </c>
      <c r="H4075" s="91"/>
      <c r="I4075" s="91"/>
      <c r="J4075" s="91"/>
      <c r="K4075" s="28">
        <f>SUM(K4071:K4074)</f>
        <v>248.73</v>
      </c>
    </row>
    <row r="4076" spans="1:11" ht="15" customHeight="1" x14ac:dyDescent="0.25">
      <c r="A4076" s="93" t="s">
        <v>3893</v>
      </c>
      <c r="B4076" s="93"/>
      <c r="C4076" s="93"/>
      <c r="D4076" s="94" t="s">
        <v>3</v>
      </c>
      <c r="E4076" s="94"/>
      <c r="F4076" s="23" t="s">
        <v>4</v>
      </c>
      <c r="G4076" s="94" t="s">
        <v>3894</v>
      </c>
      <c r="H4076" s="94"/>
      <c r="I4076" s="94" t="s">
        <v>3895</v>
      </c>
      <c r="J4076" s="94"/>
      <c r="K4076" s="23" t="s">
        <v>3896</v>
      </c>
    </row>
    <row r="4077" spans="1:11" ht="21" customHeight="1" x14ac:dyDescent="0.25">
      <c r="A4077" s="24" t="s">
        <v>4048</v>
      </c>
      <c r="B4077" s="95" t="s">
        <v>4049</v>
      </c>
      <c r="C4077" s="95"/>
      <c r="D4077" s="96" t="s">
        <v>20</v>
      </c>
      <c r="E4077" s="96"/>
      <c r="F4077" s="24" t="s">
        <v>34</v>
      </c>
      <c r="G4077" s="97">
        <v>0.19980000000000001</v>
      </c>
      <c r="H4077" s="97"/>
      <c r="I4077" s="98">
        <v>206.17</v>
      </c>
      <c r="J4077" s="98"/>
      <c r="K4077" s="27">
        <f>TRUNC(TRUNC(G4077,8)*I4077,2)</f>
        <v>41.19</v>
      </c>
    </row>
    <row r="4078" spans="1:11" ht="15" customHeight="1" x14ac:dyDescent="0.25">
      <c r="A4078" s="24" t="s">
        <v>3955</v>
      </c>
      <c r="B4078" s="95" t="s">
        <v>3956</v>
      </c>
      <c r="C4078" s="95"/>
      <c r="D4078" s="96" t="s">
        <v>20</v>
      </c>
      <c r="E4078" s="96"/>
      <c r="F4078" s="24" t="s">
        <v>3903</v>
      </c>
      <c r="G4078" s="97">
        <v>3.6695999999999999E-2</v>
      </c>
      <c r="H4078" s="97"/>
      <c r="I4078" s="98">
        <v>19.37</v>
      </c>
      <c r="J4078" s="98"/>
      <c r="K4078" s="27">
        <f>TRUNC(TRUNC(G4078,8)*I4078,2)</f>
        <v>0.71</v>
      </c>
    </row>
    <row r="4079" spans="1:11" ht="21" customHeight="1" x14ac:dyDescent="0.25">
      <c r="A4079" s="24" t="s">
        <v>4050</v>
      </c>
      <c r="B4079" s="95" t="s">
        <v>4051</v>
      </c>
      <c r="C4079" s="95"/>
      <c r="D4079" s="96" t="s">
        <v>20</v>
      </c>
      <c r="E4079" s="96"/>
      <c r="F4079" s="24" t="s">
        <v>84</v>
      </c>
      <c r="G4079" s="97">
        <v>7.48</v>
      </c>
      <c r="H4079" s="97"/>
      <c r="I4079" s="98">
        <v>3.9</v>
      </c>
      <c r="J4079" s="98"/>
      <c r="K4079" s="27">
        <f>TRUNC(TRUNC(G4079,8)*I4079,2)</f>
        <v>29.17</v>
      </c>
    </row>
    <row r="4080" spans="1:11" ht="15" customHeight="1" x14ac:dyDescent="0.25">
      <c r="A4080" s="9"/>
      <c r="B4080" s="9"/>
      <c r="C4080" s="9"/>
      <c r="D4080" s="9"/>
      <c r="E4080" s="9"/>
      <c r="F4080" s="9"/>
      <c r="G4080" s="91" t="s">
        <v>3906</v>
      </c>
      <c r="H4080" s="91"/>
      <c r="I4080" s="91"/>
      <c r="J4080" s="91"/>
      <c r="K4080" s="28">
        <f>SUM(K4077:K4079)</f>
        <v>71.069999999999993</v>
      </c>
    </row>
    <row r="4081" spans="1:11" ht="15" customHeight="1" x14ac:dyDescent="0.25">
      <c r="A4081" s="93" t="s">
        <v>3907</v>
      </c>
      <c r="B4081" s="93"/>
      <c r="C4081" s="93"/>
      <c r="D4081" s="94" t="s">
        <v>3</v>
      </c>
      <c r="E4081" s="94"/>
      <c r="F4081" s="23" t="s">
        <v>4</v>
      </c>
      <c r="G4081" s="94" t="s">
        <v>3894</v>
      </c>
      <c r="H4081" s="94"/>
      <c r="I4081" s="94" t="s">
        <v>3895</v>
      </c>
      <c r="J4081" s="94"/>
      <c r="K4081" s="23" t="s">
        <v>3896</v>
      </c>
    </row>
    <row r="4082" spans="1:11" ht="15" customHeight="1" x14ac:dyDescent="0.25">
      <c r="A4082" s="24" t="s">
        <v>3971</v>
      </c>
      <c r="B4082" s="95" t="s">
        <v>3972</v>
      </c>
      <c r="C4082" s="95"/>
      <c r="D4082" s="96" t="s">
        <v>20</v>
      </c>
      <c r="E4082" s="96"/>
      <c r="F4082" s="24" t="s">
        <v>2056</v>
      </c>
      <c r="G4082" s="97">
        <v>2.3251949999999999</v>
      </c>
      <c r="H4082" s="97"/>
      <c r="I4082" s="98">
        <v>32.69</v>
      </c>
      <c r="J4082" s="98"/>
      <c r="K4082" s="27">
        <f>TRUNC(TRUNC(G4082,8)*I4082,2)</f>
        <v>76.010000000000005</v>
      </c>
    </row>
    <row r="4083" spans="1:11" ht="15" customHeight="1" x14ac:dyDescent="0.25">
      <c r="A4083" s="24" t="s">
        <v>3910</v>
      </c>
      <c r="B4083" s="95" t="s">
        <v>3911</v>
      </c>
      <c r="C4083" s="95"/>
      <c r="D4083" s="96" t="s">
        <v>20</v>
      </c>
      <c r="E4083" s="96"/>
      <c r="F4083" s="24" t="s">
        <v>2056</v>
      </c>
      <c r="G4083" s="97">
        <v>17.010999999999999</v>
      </c>
      <c r="H4083" s="97"/>
      <c r="I4083" s="98">
        <v>24.94</v>
      </c>
      <c r="J4083" s="98"/>
      <c r="K4083" s="27">
        <f>TRUNC(TRUNC(G4083,8)*I4083,2)</f>
        <v>424.25</v>
      </c>
    </row>
    <row r="4084" spans="1:11" ht="18" customHeight="1" x14ac:dyDescent="0.25">
      <c r="A4084" s="9"/>
      <c r="B4084" s="9"/>
      <c r="C4084" s="9"/>
      <c r="D4084" s="9"/>
      <c r="E4084" s="9"/>
      <c r="F4084" s="9"/>
      <c r="G4084" s="91" t="s">
        <v>3912</v>
      </c>
      <c r="H4084" s="91"/>
      <c r="I4084" s="91"/>
      <c r="J4084" s="91"/>
      <c r="K4084" s="28">
        <f>SUM(K4082:K4083)</f>
        <v>500.26</v>
      </c>
    </row>
    <row r="4085" spans="1:11" ht="15" customHeight="1" x14ac:dyDescent="0.25">
      <c r="A4085" s="93" t="s">
        <v>3922</v>
      </c>
      <c r="B4085" s="93"/>
      <c r="C4085" s="93"/>
      <c r="D4085" s="94" t="s">
        <v>3</v>
      </c>
      <c r="E4085" s="94"/>
      <c r="F4085" s="23" t="s">
        <v>4</v>
      </c>
      <c r="G4085" s="94" t="s">
        <v>3894</v>
      </c>
      <c r="H4085" s="94"/>
      <c r="I4085" s="94" t="s">
        <v>3895</v>
      </c>
      <c r="J4085" s="94"/>
      <c r="K4085" s="23" t="s">
        <v>3896</v>
      </c>
    </row>
    <row r="4086" spans="1:11" ht="29.1" customHeight="1" x14ac:dyDescent="0.25">
      <c r="A4086" s="24" t="s">
        <v>4052</v>
      </c>
      <c r="B4086" s="95" t="s">
        <v>4053</v>
      </c>
      <c r="C4086" s="95"/>
      <c r="D4086" s="96" t="s">
        <v>20</v>
      </c>
      <c r="E4086" s="96"/>
      <c r="F4086" s="24" t="s">
        <v>34</v>
      </c>
      <c r="G4086" s="97">
        <v>0.66502459999999997</v>
      </c>
      <c r="H4086" s="97"/>
      <c r="I4086" s="98">
        <v>619.19000000000005</v>
      </c>
      <c r="J4086" s="98"/>
      <c r="K4086" s="27">
        <f>TRUNC(TRUNC(G4086,8)*I4086,2)</f>
        <v>411.77</v>
      </c>
    </row>
    <row r="4087" spans="1:11" ht="21" customHeight="1" x14ac:dyDescent="0.25">
      <c r="A4087" s="24" t="s">
        <v>95</v>
      </c>
      <c r="B4087" s="95" t="s">
        <v>96</v>
      </c>
      <c r="C4087" s="95"/>
      <c r="D4087" s="96" t="s">
        <v>20</v>
      </c>
      <c r="E4087" s="96"/>
      <c r="F4087" s="24" t="s">
        <v>16</v>
      </c>
      <c r="G4087" s="97">
        <v>0.48</v>
      </c>
      <c r="H4087" s="97"/>
      <c r="I4087" s="98">
        <v>176.85</v>
      </c>
      <c r="J4087" s="98"/>
      <c r="K4087" s="27">
        <f>TRUNC(TRUNC(G4087,8)*I4087,2)</f>
        <v>84.88</v>
      </c>
    </row>
    <row r="4088" spans="1:11" ht="15" customHeight="1" x14ac:dyDescent="0.25">
      <c r="A4088" s="9"/>
      <c r="B4088" s="9"/>
      <c r="C4088" s="9"/>
      <c r="D4088" s="9"/>
      <c r="E4088" s="9"/>
      <c r="F4088" s="9"/>
      <c r="G4088" s="91" t="s">
        <v>3933</v>
      </c>
      <c r="H4088" s="91"/>
      <c r="I4088" s="91"/>
      <c r="J4088" s="91"/>
      <c r="K4088" s="28">
        <f>SUM(K4086:K4087)</f>
        <v>496.65</v>
      </c>
    </row>
    <row r="4089" spans="1:11" ht="15" customHeight="1" x14ac:dyDescent="0.25">
      <c r="A4089" s="9"/>
      <c r="B4089" s="9"/>
      <c r="C4089" s="9"/>
      <c r="D4089" s="9"/>
      <c r="E4089" s="9"/>
      <c r="F4089" s="9"/>
      <c r="G4089" s="92" t="s">
        <v>3913</v>
      </c>
      <c r="H4089" s="92"/>
      <c r="I4089" s="92"/>
      <c r="J4089" s="92"/>
      <c r="K4089" s="29">
        <f>ROUND(SUM(K4075,K4080,K4084,K4088),2)</f>
        <v>1316.71</v>
      </c>
    </row>
    <row r="4090" spans="1:11" ht="9.9499999999999993" customHeight="1" x14ac:dyDescent="0.25">
      <c r="A4090" s="9"/>
      <c r="B4090" s="9"/>
      <c r="C4090" s="9"/>
      <c r="D4090" s="9"/>
      <c r="E4090" s="9"/>
      <c r="F4090" s="9"/>
      <c r="G4090" s="100"/>
      <c r="H4090" s="100"/>
      <c r="I4090" s="100"/>
      <c r="J4090" s="100"/>
      <c r="K4090" s="100"/>
    </row>
    <row r="4091" spans="1:11" ht="20.100000000000001" customHeight="1" x14ac:dyDescent="0.25">
      <c r="A4091" s="99" t="s">
        <v>2418</v>
      </c>
      <c r="B4091" s="99"/>
      <c r="C4091" s="99"/>
      <c r="D4091" s="99"/>
      <c r="E4091" s="99"/>
      <c r="F4091" s="99"/>
      <c r="G4091" s="99"/>
      <c r="H4091" s="99"/>
      <c r="I4091" s="99"/>
      <c r="J4091" s="99"/>
      <c r="K4091" s="99"/>
    </row>
    <row r="4092" spans="1:11" ht="15" customHeight="1" x14ac:dyDescent="0.25">
      <c r="A4092" s="93" t="s">
        <v>3893</v>
      </c>
      <c r="B4092" s="93"/>
      <c r="C4092" s="93"/>
      <c r="D4092" s="94" t="s">
        <v>3</v>
      </c>
      <c r="E4092" s="94"/>
      <c r="F4092" s="23" t="s">
        <v>4</v>
      </c>
      <c r="G4092" s="94" t="s">
        <v>3894</v>
      </c>
      <c r="H4092" s="94"/>
      <c r="I4092" s="94" t="s">
        <v>3895</v>
      </c>
      <c r="J4092" s="94"/>
      <c r="K4092" s="23" t="s">
        <v>3896</v>
      </c>
    </row>
    <row r="4093" spans="1:11" ht="29.1" customHeight="1" x14ac:dyDescent="0.25">
      <c r="A4093" s="24" t="s">
        <v>4054</v>
      </c>
      <c r="B4093" s="95" t="s">
        <v>4055</v>
      </c>
      <c r="C4093" s="95"/>
      <c r="D4093" s="96" t="s">
        <v>20</v>
      </c>
      <c r="E4093" s="96"/>
      <c r="F4093" s="24" t="s">
        <v>34</v>
      </c>
      <c r="G4093" s="97">
        <v>0.18468999999999999</v>
      </c>
      <c r="H4093" s="97"/>
      <c r="I4093" s="98">
        <v>517.16999999999996</v>
      </c>
      <c r="J4093" s="98"/>
      <c r="K4093" s="27">
        <f t="shared" ref="K4093:K4098" si="31">ROUND(ROUND(G4093,8)*I4093,2)</f>
        <v>95.52</v>
      </c>
    </row>
    <row r="4094" spans="1:11" ht="21" customHeight="1" x14ac:dyDescent="0.25">
      <c r="A4094" s="24" t="s">
        <v>4056</v>
      </c>
      <c r="B4094" s="95" t="s">
        <v>4057</v>
      </c>
      <c r="C4094" s="95"/>
      <c r="D4094" s="96" t="s">
        <v>20</v>
      </c>
      <c r="E4094" s="96"/>
      <c r="F4094" s="24" t="s">
        <v>2057</v>
      </c>
      <c r="G4094" s="97">
        <v>3.1900000000000001E-3</v>
      </c>
      <c r="H4094" s="97"/>
      <c r="I4094" s="98">
        <v>8.98</v>
      </c>
      <c r="J4094" s="98"/>
      <c r="K4094" s="27">
        <f t="shared" si="31"/>
        <v>0.03</v>
      </c>
    </row>
    <row r="4095" spans="1:11" ht="15" customHeight="1" x14ac:dyDescent="0.25">
      <c r="A4095" s="24" t="s">
        <v>3955</v>
      </c>
      <c r="B4095" s="95" t="s">
        <v>3956</v>
      </c>
      <c r="C4095" s="95"/>
      <c r="D4095" s="96" t="s">
        <v>20</v>
      </c>
      <c r="E4095" s="96"/>
      <c r="F4095" s="24" t="s">
        <v>3903</v>
      </c>
      <c r="G4095" s="97">
        <v>4.4999999999999998E-2</v>
      </c>
      <c r="H4095" s="97"/>
      <c r="I4095" s="98">
        <v>19.37</v>
      </c>
      <c r="J4095" s="98"/>
      <c r="K4095" s="27">
        <f t="shared" si="31"/>
        <v>0.87</v>
      </c>
    </row>
    <row r="4096" spans="1:11" ht="21" customHeight="1" x14ac:dyDescent="0.25">
      <c r="A4096" s="24" t="s">
        <v>4050</v>
      </c>
      <c r="B4096" s="95" t="s">
        <v>4051</v>
      </c>
      <c r="C4096" s="95"/>
      <c r="D4096" s="96" t="s">
        <v>20</v>
      </c>
      <c r="E4096" s="96"/>
      <c r="F4096" s="24" t="s">
        <v>84</v>
      </c>
      <c r="G4096" s="97">
        <v>0.46875</v>
      </c>
      <c r="H4096" s="97"/>
      <c r="I4096" s="98">
        <v>3.9</v>
      </c>
      <c r="J4096" s="98"/>
      <c r="K4096" s="27">
        <f t="shared" si="31"/>
        <v>1.83</v>
      </c>
    </row>
    <row r="4097" spans="1:11" ht="21" customHeight="1" x14ac:dyDescent="0.25">
      <c r="A4097" s="24" t="s">
        <v>4058</v>
      </c>
      <c r="B4097" s="95" t="s">
        <v>4059</v>
      </c>
      <c r="C4097" s="95"/>
      <c r="D4097" s="96" t="s">
        <v>20</v>
      </c>
      <c r="E4097" s="96"/>
      <c r="F4097" s="24" t="s">
        <v>84</v>
      </c>
      <c r="G4097" s="97">
        <v>0.375</v>
      </c>
      <c r="H4097" s="97"/>
      <c r="I4097" s="98">
        <v>2.69</v>
      </c>
      <c r="J4097" s="98"/>
      <c r="K4097" s="27">
        <f t="shared" si="31"/>
        <v>1.01</v>
      </c>
    </row>
    <row r="4098" spans="1:11" ht="29.1" customHeight="1" x14ac:dyDescent="0.25">
      <c r="A4098" s="24" t="s">
        <v>4060</v>
      </c>
      <c r="B4098" s="95" t="s">
        <v>4061</v>
      </c>
      <c r="C4098" s="95"/>
      <c r="D4098" s="96" t="s">
        <v>20</v>
      </c>
      <c r="E4098" s="96"/>
      <c r="F4098" s="24" t="s">
        <v>16</v>
      </c>
      <c r="G4098" s="97">
        <v>1.07</v>
      </c>
      <c r="H4098" s="97"/>
      <c r="I4098" s="98">
        <v>23.81</v>
      </c>
      <c r="J4098" s="98"/>
      <c r="K4098" s="27">
        <f t="shared" si="31"/>
        <v>25.48</v>
      </c>
    </row>
    <row r="4099" spans="1:11" ht="15" customHeight="1" x14ac:dyDescent="0.25">
      <c r="A4099" s="9"/>
      <c r="B4099" s="9"/>
      <c r="C4099" s="9"/>
      <c r="D4099" s="9"/>
      <c r="E4099" s="9"/>
      <c r="F4099" s="9"/>
      <c r="G4099" s="91" t="s">
        <v>3906</v>
      </c>
      <c r="H4099" s="91"/>
      <c r="I4099" s="91"/>
      <c r="J4099" s="91"/>
      <c r="K4099" s="28">
        <f>SUM(K4093:K4098)</f>
        <v>124.74000000000001</v>
      </c>
    </row>
    <row r="4100" spans="1:11" ht="15" customHeight="1" x14ac:dyDescent="0.25">
      <c r="A4100" s="93" t="s">
        <v>3907</v>
      </c>
      <c r="B4100" s="93"/>
      <c r="C4100" s="93"/>
      <c r="D4100" s="94" t="s">
        <v>3</v>
      </c>
      <c r="E4100" s="94"/>
      <c r="F4100" s="23" t="s">
        <v>4</v>
      </c>
      <c r="G4100" s="94" t="s">
        <v>3894</v>
      </c>
      <c r="H4100" s="94"/>
      <c r="I4100" s="94" t="s">
        <v>3895</v>
      </c>
      <c r="J4100" s="94"/>
      <c r="K4100" s="23" t="s">
        <v>3896</v>
      </c>
    </row>
    <row r="4101" spans="1:11" ht="21" customHeight="1" x14ac:dyDescent="0.25">
      <c r="A4101" s="24" t="s">
        <v>3908</v>
      </c>
      <c r="B4101" s="95" t="s">
        <v>3909</v>
      </c>
      <c r="C4101" s="95"/>
      <c r="D4101" s="96" t="s">
        <v>20</v>
      </c>
      <c r="E4101" s="96"/>
      <c r="F4101" s="24" t="s">
        <v>2056</v>
      </c>
      <c r="G4101" s="97">
        <v>0.13009999999999999</v>
      </c>
      <c r="H4101" s="97"/>
      <c r="I4101" s="98">
        <v>32.24</v>
      </c>
      <c r="J4101" s="98"/>
      <c r="K4101" s="27">
        <f>ROUND(ROUND(G4101,8)*I4101,2)</f>
        <v>4.1900000000000004</v>
      </c>
    </row>
    <row r="4102" spans="1:11" ht="15" customHeight="1" x14ac:dyDescent="0.25">
      <c r="A4102" s="24" t="s">
        <v>3971</v>
      </c>
      <c r="B4102" s="95" t="s">
        <v>3972</v>
      </c>
      <c r="C4102" s="95"/>
      <c r="D4102" s="96" t="s">
        <v>20</v>
      </c>
      <c r="E4102" s="96"/>
      <c r="F4102" s="24" t="s">
        <v>2056</v>
      </c>
      <c r="G4102" s="97">
        <v>8.7400000000000005E-2</v>
      </c>
      <c r="H4102" s="97"/>
      <c r="I4102" s="98">
        <v>32.69</v>
      </c>
      <c r="J4102" s="98"/>
      <c r="K4102" s="27">
        <f>ROUND(ROUND(G4102,8)*I4102,2)</f>
        <v>2.86</v>
      </c>
    </row>
    <row r="4103" spans="1:11" ht="15" customHeight="1" x14ac:dyDescent="0.25">
      <c r="A4103" s="24" t="s">
        <v>3910</v>
      </c>
      <c r="B4103" s="95" t="s">
        <v>3911</v>
      </c>
      <c r="C4103" s="95"/>
      <c r="D4103" s="96" t="s">
        <v>20</v>
      </c>
      <c r="E4103" s="96"/>
      <c r="F4103" s="24" t="s">
        <v>2056</v>
      </c>
      <c r="G4103" s="97">
        <v>0.21759999999999999</v>
      </c>
      <c r="H4103" s="97"/>
      <c r="I4103" s="98">
        <v>24.94</v>
      </c>
      <c r="J4103" s="98"/>
      <c r="K4103" s="27">
        <f>ROUND(ROUND(G4103,8)*I4103,2)</f>
        <v>5.43</v>
      </c>
    </row>
    <row r="4104" spans="1:11" ht="18" customHeight="1" x14ac:dyDescent="0.25">
      <c r="A4104" s="9"/>
      <c r="B4104" s="9"/>
      <c r="C4104" s="9"/>
      <c r="D4104" s="9"/>
      <c r="E4104" s="9"/>
      <c r="F4104" s="9"/>
      <c r="G4104" s="91" t="s">
        <v>3912</v>
      </c>
      <c r="H4104" s="91"/>
      <c r="I4104" s="91"/>
      <c r="J4104" s="91"/>
      <c r="K4104" s="28">
        <f>SUM(K4101:K4103)</f>
        <v>12.48</v>
      </c>
    </row>
    <row r="4105" spans="1:11" ht="15" customHeight="1" x14ac:dyDescent="0.25">
      <c r="A4105" s="93" t="s">
        <v>3922</v>
      </c>
      <c r="B4105" s="93"/>
      <c r="C4105" s="93"/>
      <c r="D4105" s="94" t="s">
        <v>3</v>
      </c>
      <c r="E4105" s="94"/>
      <c r="F4105" s="23" t="s">
        <v>4</v>
      </c>
      <c r="G4105" s="94" t="s">
        <v>3894</v>
      </c>
      <c r="H4105" s="94"/>
      <c r="I4105" s="94" t="s">
        <v>3895</v>
      </c>
      <c r="J4105" s="94"/>
      <c r="K4105" s="23" t="s">
        <v>3896</v>
      </c>
    </row>
    <row r="4106" spans="1:11" ht="29.1" customHeight="1" x14ac:dyDescent="0.25">
      <c r="A4106" s="24" t="s">
        <v>4062</v>
      </c>
      <c r="B4106" s="95" t="s">
        <v>4063</v>
      </c>
      <c r="C4106" s="95"/>
      <c r="D4106" s="96" t="s">
        <v>20</v>
      </c>
      <c r="E4106" s="96"/>
      <c r="F4106" s="24" t="s">
        <v>3903</v>
      </c>
      <c r="G4106" s="97">
        <v>1.23E-2</v>
      </c>
      <c r="H4106" s="97"/>
      <c r="I4106" s="98">
        <v>23.44</v>
      </c>
      <c r="J4106" s="98"/>
      <c r="K4106" s="27">
        <f>ROUND(ROUND(G4106,8)*I4106,2)</f>
        <v>0.28999999999999998</v>
      </c>
    </row>
    <row r="4107" spans="1:11" ht="21" customHeight="1" x14ac:dyDescent="0.25">
      <c r="A4107" s="24" t="s">
        <v>4064</v>
      </c>
      <c r="B4107" s="95" t="s">
        <v>4065</v>
      </c>
      <c r="C4107" s="95"/>
      <c r="D4107" s="96" t="s">
        <v>4066</v>
      </c>
      <c r="E4107" s="96"/>
      <c r="F4107" s="24" t="s">
        <v>26</v>
      </c>
      <c r="G4107" s="97">
        <v>4</v>
      </c>
      <c r="H4107" s="97"/>
      <c r="I4107" s="98">
        <v>5.76</v>
      </c>
      <c r="J4107" s="98"/>
      <c r="K4107" s="27">
        <f>ROUND(ROUND(G4107,8)*I4107,2)</f>
        <v>23.04</v>
      </c>
    </row>
    <row r="4108" spans="1:11" ht="15" customHeight="1" x14ac:dyDescent="0.25">
      <c r="A4108" s="9"/>
      <c r="B4108" s="9"/>
      <c r="C4108" s="9"/>
      <c r="D4108" s="9"/>
      <c r="E4108" s="9"/>
      <c r="F4108" s="9"/>
      <c r="G4108" s="91" t="s">
        <v>3933</v>
      </c>
      <c r="H4108" s="91"/>
      <c r="I4108" s="91"/>
      <c r="J4108" s="91"/>
      <c r="K4108" s="28">
        <f>SUM(K4106:K4107)</f>
        <v>23.33</v>
      </c>
    </row>
    <row r="4109" spans="1:11" ht="15" customHeight="1" x14ac:dyDescent="0.25">
      <c r="A4109" s="9"/>
      <c r="B4109" s="9"/>
      <c r="C4109" s="9"/>
      <c r="D4109" s="9"/>
      <c r="E4109" s="9"/>
      <c r="F4109" s="9"/>
      <c r="G4109" s="92" t="s">
        <v>3913</v>
      </c>
      <c r="H4109" s="92"/>
      <c r="I4109" s="92"/>
      <c r="J4109" s="92"/>
      <c r="K4109" s="29">
        <f>ROUND(SUM(K4099,K4104,K4108),2)</f>
        <v>160.55000000000001</v>
      </c>
    </row>
    <row r="4110" spans="1:11" ht="9.9499999999999993" customHeight="1" x14ac:dyDescent="0.25">
      <c r="A4110" s="9"/>
      <c r="B4110" s="9"/>
      <c r="C4110" s="9"/>
      <c r="D4110" s="9"/>
      <c r="E4110" s="9"/>
      <c r="F4110" s="9"/>
      <c r="G4110" s="100"/>
      <c r="H4110" s="100"/>
      <c r="I4110" s="100"/>
      <c r="J4110" s="100"/>
      <c r="K4110" s="100"/>
    </row>
    <row r="4111" spans="1:11" ht="20.100000000000001" customHeight="1" x14ac:dyDescent="0.25">
      <c r="A4111" s="99" t="s">
        <v>2419</v>
      </c>
      <c r="B4111" s="99"/>
      <c r="C4111" s="99"/>
      <c r="D4111" s="99"/>
      <c r="E4111" s="99"/>
      <c r="F4111" s="99"/>
      <c r="G4111" s="99"/>
      <c r="H4111" s="99"/>
      <c r="I4111" s="99"/>
      <c r="J4111" s="99"/>
      <c r="K4111" s="99"/>
    </row>
    <row r="4112" spans="1:11" ht="15" customHeight="1" x14ac:dyDescent="0.25">
      <c r="A4112" s="93" t="s">
        <v>3893</v>
      </c>
      <c r="B4112" s="93"/>
      <c r="C4112" s="93"/>
      <c r="D4112" s="94" t="s">
        <v>3</v>
      </c>
      <c r="E4112" s="94"/>
      <c r="F4112" s="23" t="s">
        <v>4</v>
      </c>
      <c r="G4112" s="94" t="s">
        <v>3894</v>
      </c>
      <c r="H4112" s="94"/>
      <c r="I4112" s="94" t="s">
        <v>3895</v>
      </c>
      <c r="J4112" s="94"/>
      <c r="K4112" s="23" t="s">
        <v>3896</v>
      </c>
    </row>
    <row r="4113" spans="1:11" ht="45.95" customHeight="1" x14ac:dyDescent="0.25">
      <c r="A4113" s="24" t="s">
        <v>4073</v>
      </c>
      <c r="B4113" s="95" t="s">
        <v>4074</v>
      </c>
      <c r="C4113" s="95"/>
      <c r="D4113" s="96" t="s">
        <v>20</v>
      </c>
      <c r="E4113" s="96"/>
      <c r="F4113" s="24" t="s">
        <v>26</v>
      </c>
      <c r="G4113" s="97">
        <v>1</v>
      </c>
      <c r="H4113" s="97"/>
      <c r="I4113" s="98">
        <v>1235.9100000000001</v>
      </c>
      <c r="J4113" s="98"/>
      <c r="K4113" s="27">
        <f>TRUNC(TRUNC(G4113,8)*I4113,2)</f>
        <v>1235.9100000000001</v>
      </c>
    </row>
    <row r="4114" spans="1:11" ht="21" customHeight="1" x14ac:dyDescent="0.25">
      <c r="A4114" s="24" t="s">
        <v>4075</v>
      </c>
      <c r="B4114" s="95" t="s">
        <v>4076</v>
      </c>
      <c r="C4114" s="95"/>
      <c r="D4114" s="96" t="s">
        <v>20</v>
      </c>
      <c r="E4114" s="96"/>
      <c r="F4114" s="24" t="s">
        <v>34</v>
      </c>
      <c r="G4114" s="97">
        <v>1.1999999999999999E-3</v>
      </c>
      <c r="H4114" s="97"/>
      <c r="I4114" s="98">
        <v>205.09</v>
      </c>
      <c r="J4114" s="98"/>
      <c r="K4114" s="27">
        <f>TRUNC(TRUNC(G4114,8)*I4114,2)</f>
        <v>0.24</v>
      </c>
    </row>
    <row r="4115" spans="1:11" ht="15" customHeight="1" x14ac:dyDescent="0.25">
      <c r="A4115" s="9"/>
      <c r="B4115" s="9"/>
      <c r="C4115" s="9"/>
      <c r="D4115" s="9"/>
      <c r="E4115" s="9"/>
      <c r="F4115" s="9"/>
      <c r="G4115" s="91" t="s">
        <v>3906</v>
      </c>
      <c r="H4115" s="91"/>
      <c r="I4115" s="91"/>
      <c r="J4115" s="91"/>
      <c r="K4115" s="28">
        <f>SUM(K4113:K4114)</f>
        <v>1236.1500000000001</v>
      </c>
    </row>
    <row r="4116" spans="1:11" ht="15" customHeight="1" x14ac:dyDescent="0.25">
      <c r="A4116" s="93" t="s">
        <v>3907</v>
      </c>
      <c r="B4116" s="93"/>
      <c r="C4116" s="93"/>
      <c r="D4116" s="94" t="s">
        <v>3</v>
      </c>
      <c r="E4116" s="94"/>
      <c r="F4116" s="23" t="s">
        <v>4</v>
      </c>
      <c r="G4116" s="94" t="s">
        <v>3894</v>
      </c>
      <c r="H4116" s="94"/>
      <c r="I4116" s="94" t="s">
        <v>3895</v>
      </c>
      <c r="J4116" s="94"/>
      <c r="K4116" s="23" t="s">
        <v>3896</v>
      </c>
    </row>
    <row r="4117" spans="1:11" ht="15" customHeight="1" x14ac:dyDescent="0.25">
      <c r="A4117" s="24" t="s">
        <v>3971</v>
      </c>
      <c r="B4117" s="95" t="s">
        <v>3972</v>
      </c>
      <c r="C4117" s="95"/>
      <c r="D4117" s="96" t="s">
        <v>20</v>
      </c>
      <c r="E4117" s="96"/>
      <c r="F4117" s="24" t="s">
        <v>2056</v>
      </c>
      <c r="G4117" s="97">
        <v>0.86809999999999998</v>
      </c>
      <c r="H4117" s="97"/>
      <c r="I4117" s="98">
        <v>32.69</v>
      </c>
      <c r="J4117" s="98"/>
      <c r="K4117" s="27">
        <f>TRUNC(TRUNC(G4117,8)*I4117,2)</f>
        <v>28.37</v>
      </c>
    </row>
    <row r="4118" spans="1:11" ht="15" customHeight="1" x14ac:dyDescent="0.25">
      <c r="A4118" s="24" t="s">
        <v>3910</v>
      </c>
      <c r="B4118" s="95" t="s">
        <v>3911</v>
      </c>
      <c r="C4118" s="95"/>
      <c r="D4118" s="96" t="s">
        <v>20</v>
      </c>
      <c r="E4118" s="96"/>
      <c r="F4118" s="24" t="s">
        <v>2056</v>
      </c>
      <c r="G4118" s="97">
        <v>0.57869999999999999</v>
      </c>
      <c r="H4118" s="97"/>
      <c r="I4118" s="98">
        <v>24.94</v>
      </c>
      <c r="J4118" s="98"/>
      <c r="K4118" s="27">
        <f>TRUNC(TRUNC(G4118,8)*I4118,2)</f>
        <v>14.43</v>
      </c>
    </row>
    <row r="4119" spans="1:11" ht="18" customHeight="1" x14ac:dyDescent="0.25">
      <c r="A4119" s="9"/>
      <c r="B4119" s="9"/>
      <c r="C4119" s="9"/>
      <c r="D4119" s="9"/>
      <c r="E4119" s="9"/>
      <c r="F4119" s="9"/>
      <c r="G4119" s="91" t="s">
        <v>3912</v>
      </c>
      <c r="H4119" s="91"/>
      <c r="I4119" s="91"/>
      <c r="J4119" s="91"/>
      <c r="K4119" s="28">
        <f>SUM(K4117:K4118)</f>
        <v>42.8</v>
      </c>
    </row>
    <row r="4120" spans="1:11" ht="15" customHeight="1" x14ac:dyDescent="0.25">
      <c r="A4120" s="93" t="s">
        <v>3922</v>
      </c>
      <c r="B4120" s="93"/>
      <c r="C4120" s="93"/>
      <c r="D4120" s="94" t="s">
        <v>3</v>
      </c>
      <c r="E4120" s="94"/>
      <c r="F4120" s="23" t="s">
        <v>4</v>
      </c>
      <c r="G4120" s="94" t="s">
        <v>3894</v>
      </c>
      <c r="H4120" s="94"/>
      <c r="I4120" s="94" t="s">
        <v>3895</v>
      </c>
      <c r="J4120" s="94"/>
      <c r="K4120" s="23" t="s">
        <v>3896</v>
      </c>
    </row>
    <row r="4121" spans="1:11" ht="29.1" customHeight="1" x14ac:dyDescent="0.25">
      <c r="A4121" s="24" t="s">
        <v>4077</v>
      </c>
      <c r="B4121" s="95" t="s">
        <v>4078</v>
      </c>
      <c r="C4121" s="95"/>
      <c r="D4121" s="96" t="s">
        <v>20</v>
      </c>
      <c r="E4121" s="96"/>
      <c r="F4121" s="24" t="s">
        <v>34</v>
      </c>
      <c r="G4121" s="97">
        <v>2.2200000000000001E-2</v>
      </c>
      <c r="H4121" s="97"/>
      <c r="I4121" s="98">
        <v>924.6</v>
      </c>
      <c r="J4121" s="98"/>
      <c r="K4121" s="27">
        <f>TRUNC(TRUNC(G4121,8)*I4121,2)</f>
        <v>20.52</v>
      </c>
    </row>
    <row r="4122" spans="1:11" ht="15" customHeight="1" x14ac:dyDescent="0.25">
      <c r="A4122" s="9"/>
      <c r="B4122" s="9"/>
      <c r="C4122" s="9"/>
      <c r="D4122" s="9"/>
      <c r="E4122" s="9"/>
      <c r="F4122" s="9"/>
      <c r="G4122" s="91" t="s">
        <v>3933</v>
      </c>
      <c r="H4122" s="91"/>
      <c r="I4122" s="91"/>
      <c r="J4122" s="91"/>
      <c r="K4122" s="28">
        <f>SUM(K4121:K4121)</f>
        <v>20.52</v>
      </c>
    </row>
    <row r="4123" spans="1:11" ht="15" customHeight="1" x14ac:dyDescent="0.25">
      <c r="A4123" s="9"/>
      <c r="B4123" s="9"/>
      <c r="C4123" s="9"/>
      <c r="D4123" s="9"/>
      <c r="E4123" s="9"/>
      <c r="F4123" s="9"/>
      <c r="G4123" s="92" t="s">
        <v>3913</v>
      </c>
      <c r="H4123" s="92"/>
      <c r="I4123" s="92"/>
      <c r="J4123" s="92"/>
      <c r="K4123" s="29">
        <f>ROUND(SUM(K4115,K4119,K4122),2)</f>
        <v>1299.47</v>
      </c>
    </row>
    <row r="4124" spans="1:11" ht="9.9499999999999993" customHeight="1" x14ac:dyDescent="0.25">
      <c r="A4124" s="9"/>
      <c r="B4124" s="9"/>
      <c r="C4124" s="9"/>
      <c r="D4124" s="9"/>
      <c r="E4124" s="9"/>
      <c r="F4124" s="9"/>
      <c r="G4124" s="100"/>
      <c r="H4124" s="100"/>
      <c r="I4124" s="100"/>
      <c r="J4124" s="100"/>
      <c r="K4124" s="100"/>
    </row>
    <row r="4125" spans="1:11" ht="20.100000000000001" customHeight="1" x14ac:dyDescent="0.25">
      <c r="A4125" s="99" t="s">
        <v>2420</v>
      </c>
      <c r="B4125" s="99"/>
      <c r="C4125" s="99"/>
      <c r="D4125" s="99"/>
      <c r="E4125" s="99"/>
      <c r="F4125" s="99"/>
      <c r="G4125" s="99"/>
      <c r="H4125" s="99"/>
      <c r="I4125" s="99"/>
      <c r="J4125" s="99"/>
      <c r="K4125" s="99"/>
    </row>
    <row r="4126" spans="1:11" ht="15" customHeight="1" x14ac:dyDescent="0.25">
      <c r="A4126" s="93" t="s">
        <v>3893</v>
      </c>
      <c r="B4126" s="93"/>
      <c r="C4126" s="93"/>
      <c r="D4126" s="94" t="s">
        <v>3</v>
      </c>
      <c r="E4126" s="94"/>
      <c r="F4126" s="23" t="s">
        <v>4</v>
      </c>
      <c r="G4126" s="94" t="s">
        <v>3894</v>
      </c>
      <c r="H4126" s="94"/>
      <c r="I4126" s="94" t="s">
        <v>3895</v>
      </c>
      <c r="J4126" s="94"/>
      <c r="K4126" s="23" t="s">
        <v>3896</v>
      </c>
    </row>
    <row r="4127" spans="1:11" ht="15" customHeight="1" x14ac:dyDescent="0.25">
      <c r="A4127" s="24" t="s">
        <v>4067</v>
      </c>
      <c r="B4127" s="95" t="s">
        <v>4068</v>
      </c>
      <c r="C4127" s="95"/>
      <c r="D4127" s="96" t="s">
        <v>20</v>
      </c>
      <c r="E4127" s="96"/>
      <c r="F4127" s="24" t="s">
        <v>3903</v>
      </c>
      <c r="G4127" s="97">
        <v>8.6199999999999992</v>
      </c>
      <c r="H4127" s="97"/>
      <c r="I4127" s="98">
        <v>1.1299999999999999</v>
      </c>
      <c r="J4127" s="98"/>
      <c r="K4127" s="27">
        <f>TRUNC(TRUNC(G4127,8)*I4127,2)</f>
        <v>9.74</v>
      </c>
    </row>
    <row r="4128" spans="1:11" ht="29.1" customHeight="1" x14ac:dyDescent="0.25">
      <c r="A4128" s="24" t="s">
        <v>4069</v>
      </c>
      <c r="B4128" s="95" t="s">
        <v>4070</v>
      </c>
      <c r="C4128" s="95"/>
      <c r="D4128" s="96" t="s">
        <v>20</v>
      </c>
      <c r="E4128" s="96"/>
      <c r="F4128" s="24" t="s">
        <v>26</v>
      </c>
      <c r="G4128" s="97">
        <v>6.4375</v>
      </c>
      <c r="H4128" s="97"/>
      <c r="I4128" s="98">
        <v>17.63</v>
      </c>
      <c r="J4128" s="98"/>
      <c r="K4128" s="27">
        <f>TRUNC(TRUNC(G4128,8)*I4128,2)</f>
        <v>113.49</v>
      </c>
    </row>
    <row r="4129" spans="1:11" ht="15" customHeight="1" x14ac:dyDescent="0.25">
      <c r="A4129" s="24" t="s">
        <v>4071</v>
      </c>
      <c r="B4129" s="95" t="s">
        <v>4072</v>
      </c>
      <c r="C4129" s="95"/>
      <c r="D4129" s="96" t="s">
        <v>20</v>
      </c>
      <c r="E4129" s="96"/>
      <c r="F4129" s="24" t="s">
        <v>3903</v>
      </c>
      <c r="G4129" s="97">
        <v>0.24</v>
      </c>
      <c r="H4129" s="97"/>
      <c r="I4129" s="98">
        <v>3.58</v>
      </c>
      <c r="J4129" s="98"/>
      <c r="K4129" s="27">
        <f>TRUNC(TRUNC(G4129,8)*I4129,2)</f>
        <v>0.85</v>
      </c>
    </row>
    <row r="4130" spans="1:11" ht="15" customHeight="1" x14ac:dyDescent="0.25">
      <c r="A4130" s="9"/>
      <c r="B4130" s="9"/>
      <c r="C4130" s="9"/>
      <c r="D4130" s="9"/>
      <c r="E4130" s="9"/>
      <c r="F4130" s="9"/>
      <c r="G4130" s="91" t="s">
        <v>3906</v>
      </c>
      <c r="H4130" s="91"/>
      <c r="I4130" s="91"/>
      <c r="J4130" s="91"/>
      <c r="K4130" s="28">
        <f>SUM(K4127:K4129)</f>
        <v>124.07999999999998</v>
      </c>
    </row>
    <row r="4131" spans="1:11" ht="15" customHeight="1" x14ac:dyDescent="0.25">
      <c r="A4131" s="93" t="s">
        <v>3907</v>
      </c>
      <c r="B4131" s="93"/>
      <c r="C4131" s="93"/>
      <c r="D4131" s="94" t="s">
        <v>3</v>
      </c>
      <c r="E4131" s="94"/>
      <c r="F4131" s="23" t="s">
        <v>4</v>
      </c>
      <c r="G4131" s="94" t="s">
        <v>3894</v>
      </c>
      <c r="H4131" s="94"/>
      <c r="I4131" s="94" t="s">
        <v>3895</v>
      </c>
      <c r="J4131" s="94"/>
      <c r="K4131" s="23" t="s">
        <v>3896</v>
      </c>
    </row>
    <row r="4132" spans="1:11" ht="15" customHeight="1" x14ac:dyDescent="0.25">
      <c r="A4132" s="24" t="s">
        <v>3971</v>
      </c>
      <c r="B4132" s="95" t="s">
        <v>3972</v>
      </c>
      <c r="C4132" s="95"/>
      <c r="D4132" s="96" t="s">
        <v>20</v>
      </c>
      <c r="E4132" s="96"/>
      <c r="F4132" s="24" t="s">
        <v>2056</v>
      </c>
      <c r="G4132" s="97">
        <v>0.63900000000000001</v>
      </c>
      <c r="H4132" s="97"/>
      <c r="I4132" s="98">
        <v>32.69</v>
      </c>
      <c r="J4132" s="98"/>
      <c r="K4132" s="27">
        <f>TRUNC(TRUNC(G4132,8)*I4132,2)</f>
        <v>20.88</v>
      </c>
    </row>
    <row r="4133" spans="1:11" ht="15" customHeight="1" x14ac:dyDescent="0.25">
      <c r="A4133" s="24" t="s">
        <v>3910</v>
      </c>
      <c r="B4133" s="95" t="s">
        <v>3911</v>
      </c>
      <c r="C4133" s="95"/>
      <c r="D4133" s="96" t="s">
        <v>20</v>
      </c>
      <c r="E4133" s="96"/>
      <c r="F4133" s="24" t="s">
        <v>2056</v>
      </c>
      <c r="G4133" s="97">
        <v>1.2789999999999999</v>
      </c>
      <c r="H4133" s="97"/>
      <c r="I4133" s="98">
        <v>24.94</v>
      </c>
      <c r="J4133" s="98"/>
      <c r="K4133" s="27">
        <f>TRUNC(TRUNC(G4133,8)*I4133,2)</f>
        <v>31.89</v>
      </c>
    </row>
    <row r="4134" spans="1:11" ht="18" customHeight="1" x14ac:dyDescent="0.25">
      <c r="A4134" s="9"/>
      <c r="B4134" s="9"/>
      <c r="C4134" s="9"/>
      <c r="D4134" s="9"/>
      <c r="E4134" s="9"/>
      <c r="F4134" s="9"/>
      <c r="G4134" s="91" t="s">
        <v>3912</v>
      </c>
      <c r="H4134" s="91"/>
      <c r="I4134" s="91"/>
      <c r="J4134" s="91"/>
      <c r="K4134" s="28">
        <f>SUM(K4132:K4133)</f>
        <v>52.769999999999996</v>
      </c>
    </row>
    <row r="4135" spans="1:11" ht="15" customHeight="1" x14ac:dyDescent="0.25">
      <c r="A4135" s="9"/>
      <c r="B4135" s="9"/>
      <c r="C4135" s="9"/>
      <c r="D4135" s="9"/>
      <c r="E4135" s="9"/>
      <c r="F4135" s="9"/>
      <c r="G4135" s="92" t="s">
        <v>3913</v>
      </c>
      <c r="H4135" s="92"/>
      <c r="I4135" s="92"/>
      <c r="J4135" s="92"/>
      <c r="K4135" s="29">
        <f>ROUND(SUM(K4130,K4134),2)</f>
        <v>176.85</v>
      </c>
    </row>
    <row r="4136" spans="1:11" ht="9.9499999999999993" customHeight="1" x14ac:dyDescent="0.25">
      <c r="A4136" s="9"/>
      <c r="B4136" s="9"/>
      <c r="C4136" s="9"/>
      <c r="D4136" s="9"/>
      <c r="E4136" s="9"/>
      <c r="F4136" s="9"/>
      <c r="G4136" s="100"/>
      <c r="H4136" s="100"/>
      <c r="I4136" s="100"/>
      <c r="J4136" s="100"/>
      <c r="K4136" s="100"/>
    </row>
    <row r="4137" spans="1:11" ht="20.100000000000001" customHeight="1" x14ac:dyDescent="0.25">
      <c r="A4137" s="99" t="s">
        <v>2421</v>
      </c>
      <c r="B4137" s="99"/>
      <c r="C4137" s="99"/>
      <c r="D4137" s="99"/>
      <c r="E4137" s="99"/>
      <c r="F4137" s="99"/>
      <c r="G4137" s="99"/>
      <c r="H4137" s="99"/>
      <c r="I4137" s="99"/>
      <c r="J4137" s="99"/>
      <c r="K4137" s="99"/>
    </row>
    <row r="4138" spans="1:11" ht="20.100000000000001" customHeight="1" x14ac:dyDescent="0.25">
      <c r="A4138" s="106" t="s">
        <v>4010</v>
      </c>
      <c r="B4138" s="106"/>
      <c r="C4138" s="106"/>
      <c r="D4138" s="106"/>
      <c r="E4138" s="106"/>
      <c r="F4138" s="2" t="s">
        <v>4</v>
      </c>
      <c r="G4138" s="87" t="s">
        <v>4001</v>
      </c>
      <c r="H4138" s="87"/>
      <c r="I4138" s="87" t="s">
        <v>3895</v>
      </c>
      <c r="J4138" s="87"/>
      <c r="K4138" s="2" t="s">
        <v>4011</v>
      </c>
    </row>
    <row r="4139" spans="1:11" ht="15" customHeight="1" x14ac:dyDescent="0.25">
      <c r="A4139" s="6" t="s">
        <v>4079</v>
      </c>
      <c r="B4139" s="104" t="s">
        <v>4080</v>
      </c>
      <c r="C4139" s="104"/>
      <c r="D4139" s="104"/>
      <c r="E4139" s="104"/>
      <c r="F4139" s="6" t="s">
        <v>77</v>
      </c>
      <c r="G4139" s="113">
        <v>1.7700000000000001E-3</v>
      </c>
      <c r="H4139" s="113"/>
      <c r="I4139" s="105">
        <v>33.79</v>
      </c>
      <c r="J4139" s="105"/>
      <c r="K4139" s="33">
        <f>ROUND(ROUND(G4139,5)*I4139,4)</f>
        <v>5.9799999999999999E-2</v>
      </c>
    </row>
    <row r="4140" spans="1:11" ht="15" customHeight="1" x14ac:dyDescent="0.25">
      <c r="A4140" s="6" t="s">
        <v>4081</v>
      </c>
      <c r="B4140" s="104" t="s">
        <v>4082</v>
      </c>
      <c r="C4140" s="104"/>
      <c r="D4140" s="104"/>
      <c r="E4140" s="104"/>
      <c r="F4140" s="6" t="s">
        <v>77</v>
      </c>
      <c r="G4140" s="113">
        <v>3.9300000000000003E-3</v>
      </c>
      <c r="H4140" s="113"/>
      <c r="I4140" s="105">
        <v>448.02</v>
      </c>
      <c r="J4140" s="105"/>
      <c r="K4140" s="33">
        <f>ROUND(ROUND(G4140,5)*I4140,4)</f>
        <v>1.7606999999999999</v>
      </c>
    </row>
    <row r="4141" spans="1:11" ht="15" customHeight="1" x14ac:dyDescent="0.25">
      <c r="A4141" s="6" t="s">
        <v>4083</v>
      </c>
      <c r="B4141" s="104" t="s">
        <v>4084</v>
      </c>
      <c r="C4141" s="104"/>
      <c r="D4141" s="104"/>
      <c r="E4141" s="104"/>
      <c r="F4141" s="6" t="s">
        <v>77</v>
      </c>
      <c r="G4141" s="113">
        <v>7.0800000000000004E-3</v>
      </c>
      <c r="H4141" s="113"/>
      <c r="I4141" s="105">
        <v>46.06</v>
      </c>
      <c r="J4141" s="105"/>
      <c r="K4141" s="33">
        <f>ROUND(ROUND(G4141,5)*I4141,4)</f>
        <v>0.3261</v>
      </c>
    </row>
    <row r="4142" spans="1:11" ht="15" customHeight="1" x14ac:dyDescent="0.25">
      <c r="A4142" s="6" t="s">
        <v>4085</v>
      </c>
      <c r="B4142" s="104" t="s">
        <v>4086</v>
      </c>
      <c r="C4142" s="104"/>
      <c r="D4142" s="104"/>
      <c r="E4142" s="104"/>
      <c r="F4142" s="6" t="s">
        <v>103</v>
      </c>
      <c r="G4142" s="113">
        <v>1</v>
      </c>
      <c r="H4142" s="113"/>
      <c r="I4142" s="105">
        <v>16.98</v>
      </c>
      <c r="J4142" s="105"/>
      <c r="K4142" s="33">
        <f>ROUND(ROUND(G4142,5)*I4142,4)</f>
        <v>16.98</v>
      </c>
    </row>
    <row r="4143" spans="1:11" ht="15" customHeight="1" x14ac:dyDescent="0.25">
      <c r="A4143" s="1"/>
      <c r="B4143" s="1"/>
      <c r="C4143" s="1"/>
      <c r="D4143" s="1"/>
      <c r="E4143" s="1"/>
      <c r="F4143" s="1"/>
      <c r="G4143" s="85" t="s">
        <v>4014</v>
      </c>
      <c r="H4143" s="85"/>
      <c r="I4143" s="85"/>
      <c r="J4143" s="85"/>
      <c r="K4143" s="34">
        <f>SUM(K4139:K4142)</f>
        <v>19.1266</v>
      </c>
    </row>
    <row r="4144" spans="1:11" ht="15" customHeight="1" x14ac:dyDescent="0.25">
      <c r="A4144" s="106" t="s">
        <v>4015</v>
      </c>
      <c r="B4144" s="106"/>
      <c r="C4144" s="106"/>
      <c r="D4144" s="23" t="s">
        <v>4016</v>
      </c>
      <c r="E4144" s="94" t="s">
        <v>4017</v>
      </c>
      <c r="F4144" s="94"/>
      <c r="G4144" s="94" t="s">
        <v>4001</v>
      </c>
      <c r="H4144" s="94"/>
      <c r="I4144" s="94" t="s">
        <v>3895</v>
      </c>
      <c r="J4144" s="94"/>
      <c r="K4144" s="23" t="s">
        <v>4011</v>
      </c>
    </row>
    <row r="4145" spans="1:11" ht="27.95" customHeight="1" x14ac:dyDescent="0.25">
      <c r="A4145" s="38" t="s">
        <v>4085</v>
      </c>
      <c r="B4145" s="109" t="s">
        <v>4087</v>
      </c>
      <c r="C4145" s="109"/>
      <c r="D4145" s="38" t="s">
        <v>4019</v>
      </c>
      <c r="E4145" s="110" t="s">
        <v>4088</v>
      </c>
      <c r="F4145" s="110"/>
      <c r="G4145" s="111">
        <v>1.9630000000000002E-2</v>
      </c>
      <c r="H4145" s="111"/>
      <c r="I4145" s="112">
        <v>33.64</v>
      </c>
      <c r="J4145" s="112"/>
      <c r="K4145" s="41">
        <f>ROUND(ROUND(G4145,5)*I4145,4)</f>
        <v>0.66039999999999999</v>
      </c>
    </row>
    <row r="4146" spans="1:11" ht="15" customHeight="1" x14ac:dyDescent="0.25">
      <c r="A4146" s="1"/>
      <c r="B4146" s="1"/>
      <c r="C4146" s="1"/>
      <c r="D4146" s="1"/>
      <c r="E4146" s="1"/>
      <c r="F4146" s="1"/>
      <c r="G4146" s="85" t="s">
        <v>4021</v>
      </c>
      <c r="H4146" s="85"/>
      <c r="I4146" s="85"/>
      <c r="J4146" s="85"/>
      <c r="K4146" s="33">
        <f>SUM(K4145:K4145)</f>
        <v>0.66039999999999999</v>
      </c>
    </row>
    <row r="4147" spans="1:11" ht="12.95" customHeight="1" x14ac:dyDescent="0.25">
      <c r="A4147" s="106" t="s">
        <v>4022</v>
      </c>
      <c r="B4147" s="106"/>
      <c r="C4147" s="94" t="s">
        <v>4023</v>
      </c>
      <c r="D4147" s="94" t="s">
        <v>5</v>
      </c>
      <c r="E4147" s="94" t="s">
        <v>4024</v>
      </c>
      <c r="F4147" s="94"/>
      <c r="G4147" s="94" t="s">
        <v>4025</v>
      </c>
      <c r="H4147" s="94"/>
      <c r="I4147" s="94" t="s">
        <v>2086</v>
      </c>
      <c r="J4147" s="94"/>
      <c r="K4147" s="94" t="s">
        <v>4011</v>
      </c>
    </row>
    <row r="4148" spans="1:11" ht="12" customHeight="1" x14ac:dyDescent="0.25">
      <c r="A4148" s="106"/>
      <c r="B4148" s="106"/>
      <c r="C4148" s="94"/>
      <c r="D4148" s="94"/>
      <c r="E4148" s="23" t="s">
        <v>2092</v>
      </c>
      <c r="F4148" s="23" t="s">
        <v>4026</v>
      </c>
      <c r="G4148" s="23" t="s">
        <v>2092</v>
      </c>
      <c r="H4148" s="23" t="s">
        <v>4026</v>
      </c>
      <c r="I4148" s="23" t="s">
        <v>2092</v>
      </c>
      <c r="J4148" s="23" t="s">
        <v>4026</v>
      </c>
      <c r="K4148" s="94"/>
    </row>
    <row r="4149" spans="1:11" ht="27.95" customHeight="1" x14ac:dyDescent="0.25">
      <c r="A4149" s="38" t="s">
        <v>4085</v>
      </c>
      <c r="B4149" s="39" t="s">
        <v>4087</v>
      </c>
      <c r="C4149" s="38" t="s">
        <v>4027</v>
      </c>
      <c r="D4149" s="40">
        <v>1.9630000000000002E-2</v>
      </c>
      <c r="E4149" s="42">
        <v>0</v>
      </c>
      <c r="F4149" s="43">
        <v>1.1100000000000001</v>
      </c>
      <c r="G4149" s="42">
        <v>0</v>
      </c>
      <c r="H4149" s="43">
        <v>0.88</v>
      </c>
      <c r="I4149" s="42">
        <v>0</v>
      </c>
      <c r="J4149" s="43">
        <v>0.72</v>
      </c>
      <c r="K4149" s="41">
        <f>ROUND(D4149*(ROUND(E4149*F4149,4)+ROUND(G4149*H4149,4)+ROUND(I4149*J4149,4)),4)</f>
        <v>0</v>
      </c>
    </row>
    <row r="4150" spans="1:11" ht="15" customHeight="1" x14ac:dyDescent="0.25">
      <c r="A4150" s="1"/>
      <c r="B4150" s="1"/>
      <c r="C4150" s="1"/>
      <c r="D4150" s="1"/>
      <c r="E4150" s="1"/>
      <c r="F4150" s="1"/>
      <c r="G4150" s="85" t="s">
        <v>4028</v>
      </c>
      <c r="H4150" s="85"/>
      <c r="I4150" s="85"/>
      <c r="J4150" s="85"/>
      <c r="K4150" s="33">
        <f>SUM(K4148:K4149)</f>
        <v>0</v>
      </c>
    </row>
    <row r="4151" spans="1:11" ht="15" customHeight="1" x14ac:dyDescent="0.25">
      <c r="A4151" s="9"/>
      <c r="B4151" s="9"/>
      <c r="C4151" s="9"/>
      <c r="D4151" s="9"/>
      <c r="E4151" s="9"/>
      <c r="F4151" s="9"/>
      <c r="G4151" s="92" t="s">
        <v>4029</v>
      </c>
      <c r="H4151" s="92"/>
      <c r="I4151" s="92"/>
      <c r="J4151" s="92"/>
      <c r="K4151" s="33">
        <f>SUM(K4143,K4146,K4150)</f>
        <v>19.786999999999999</v>
      </c>
    </row>
    <row r="4152" spans="1:11" ht="15" customHeight="1" x14ac:dyDescent="0.25">
      <c r="A4152" s="9"/>
      <c r="B4152" s="9"/>
      <c r="C4152" s="9"/>
      <c r="D4152" s="9"/>
      <c r="E4152" s="9"/>
      <c r="F4152" s="9"/>
      <c r="G4152" s="92" t="s">
        <v>3913</v>
      </c>
      <c r="H4152" s="92"/>
      <c r="I4152" s="92"/>
      <c r="J4152" s="92"/>
      <c r="K4152" s="29">
        <f>ROUND(SUM(K4151),2)</f>
        <v>19.79</v>
      </c>
    </row>
    <row r="4153" spans="1:11" ht="9.9499999999999993" customHeight="1" x14ac:dyDescent="0.25">
      <c r="A4153" s="9"/>
      <c r="B4153" s="9"/>
      <c r="C4153" s="9"/>
      <c r="D4153" s="9"/>
      <c r="E4153" s="9"/>
      <c r="F4153" s="9"/>
      <c r="G4153" s="100"/>
      <c r="H4153" s="100"/>
      <c r="I4153" s="100"/>
      <c r="J4153" s="100"/>
      <c r="K4153" s="100"/>
    </row>
    <row r="4154" spans="1:11" ht="20.100000000000001" customHeight="1" x14ac:dyDescent="0.25">
      <c r="A4154" s="99" t="s">
        <v>2422</v>
      </c>
      <c r="B4154" s="99"/>
      <c r="C4154" s="99"/>
      <c r="D4154" s="99"/>
      <c r="E4154" s="99"/>
      <c r="F4154" s="99"/>
      <c r="G4154" s="99"/>
      <c r="H4154" s="99"/>
      <c r="I4154" s="99"/>
      <c r="J4154" s="99"/>
      <c r="K4154" s="99"/>
    </row>
    <row r="4155" spans="1:11" ht="15" customHeight="1" x14ac:dyDescent="0.25">
      <c r="A4155" s="93" t="s">
        <v>3893</v>
      </c>
      <c r="B4155" s="93"/>
      <c r="C4155" s="93"/>
      <c r="D4155" s="94" t="s">
        <v>3</v>
      </c>
      <c r="E4155" s="94"/>
      <c r="F4155" s="23" t="s">
        <v>4</v>
      </c>
      <c r="G4155" s="94" t="s">
        <v>3894</v>
      </c>
      <c r="H4155" s="94"/>
      <c r="I4155" s="94" t="s">
        <v>3895</v>
      </c>
      <c r="J4155" s="94"/>
      <c r="K4155" s="23" t="s">
        <v>3896</v>
      </c>
    </row>
    <row r="4156" spans="1:11" ht="15" customHeight="1" x14ac:dyDescent="0.25">
      <c r="A4156" s="24" t="s">
        <v>4089</v>
      </c>
      <c r="B4156" s="95" t="s">
        <v>4090</v>
      </c>
      <c r="C4156" s="95"/>
      <c r="D4156" s="96" t="s">
        <v>20</v>
      </c>
      <c r="E4156" s="96"/>
      <c r="F4156" s="24" t="s">
        <v>16</v>
      </c>
      <c r="G4156" s="97">
        <v>1</v>
      </c>
      <c r="H4156" s="97"/>
      <c r="I4156" s="98">
        <v>12.85</v>
      </c>
      <c r="J4156" s="98"/>
      <c r="K4156" s="27">
        <f>TRUNC(TRUNC(G4156,8)*I4156,2)</f>
        <v>12.85</v>
      </c>
    </row>
    <row r="4157" spans="1:11" ht="15" customHeight="1" x14ac:dyDescent="0.25">
      <c r="A4157" s="9"/>
      <c r="B4157" s="9"/>
      <c r="C4157" s="9"/>
      <c r="D4157" s="9"/>
      <c r="E4157" s="9"/>
      <c r="F4157" s="9"/>
      <c r="G4157" s="91" t="s">
        <v>3906</v>
      </c>
      <c r="H4157" s="91"/>
      <c r="I4157" s="91"/>
      <c r="J4157" s="91"/>
      <c r="K4157" s="28">
        <f>SUM(K4156:K4156)</f>
        <v>12.85</v>
      </c>
    </row>
    <row r="4158" spans="1:11" ht="15" customHeight="1" x14ac:dyDescent="0.25">
      <c r="A4158" s="93" t="s">
        <v>3907</v>
      </c>
      <c r="B4158" s="93"/>
      <c r="C4158" s="93"/>
      <c r="D4158" s="94" t="s">
        <v>3</v>
      </c>
      <c r="E4158" s="94"/>
      <c r="F4158" s="23" t="s">
        <v>4</v>
      </c>
      <c r="G4158" s="94" t="s">
        <v>3894</v>
      </c>
      <c r="H4158" s="94"/>
      <c r="I4158" s="94" t="s">
        <v>3895</v>
      </c>
      <c r="J4158" s="94"/>
      <c r="K4158" s="23" t="s">
        <v>3896</v>
      </c>
    </row>
    <row r="4159" spans="1:11" ht="15" customHeight="1" x14ac:dyDescent="0.25">
      <c r="A4159" s="24" t="s">
        <v>3961</v>
      </c>
      <c r="B4159" s="95" t="s">
        <v>3962</v>
      </c>
      <c r="C4159" s="95"/>
      <c r="D4159" s="96" t="s">
        <v>20</v>
      </c>
      <c r="E4159" s="96"/>
      <c r="F4159" s="24" t="s">
        <v>2056</v>
      </c>
      <c r="G4159" s="97">
        <v>2.7699999999999999E-2</v>
      </c>
      <c r="H4159" s="97"/>
      <c r="I4159" s="98">
        <v>29.5</v>
      </c>
      <c r="J4159" s="98"/>
      <c r="K4159" s="27">
        <f>TRUNC(TRUNC(G4159,8)*I4159,2)</f>
        <v>0.81</v>
      </c>
    </row>
    <row r="4160" spans="1:11" ht="15" customHeight="1" x14ac:dyDescent="0.25">
      <c r="A4160" s="24" t="s">
        <v>3910</v>
      </c>
      <c r="B4160" s="95" t="s">
        <v>3911</v>
      </c>
      <c r="C4160" s="95"/>
      <c r="D4160" s="96" t="s">
        <v>20</v>
      </c>
      <c r="E4160" s="96"/>
      <c r="F4160" s="24" t="s">
        <v>2056</v>
      </c>
      <c r="G4160" s="97">
        <v>0.1386</v>
      </c>
      <c r="H4160" s="97"/>
      <c r="I4160" s="98">
        <v>24.94</v>
      </c>
      <c r="J4160" s="98"/>
      <c r="K4160" s="27">
        <f>TRUNC(TRUNC(G4160,8)*I4160,2)</f>
        <v>3.45</v>
      </c>
    </row>
    <row r="4161" spans="1:11" ht="18" customHeight="1" x14ac:dyDescent="0.25">
      <c r="A4161" s="9"/>
      <c r="B4161" s="9"/>
      <c r="C4161" s="9"/>
      <c r="D4161" s="9"/>
      <c r="E4161" s="9"/>
      <c r="F4161" s="9"/>
      <c r="G4161" s="91" t="s">
        <v>3912</v>
      </c>
      <c r="H4161" s="91"/>
      <c r="I4161" s="91"/>
      <c r="J4161" s="91"/>
      <c r="K4161" s="28">
        <f>SUM(K4159:K4160)</f>
        <v>4.26</v>
      </c>
    </row>
    <row r="4162" spans="1:11" ht="15" customHeight="1" x14ac:dyDescent="0.25">
      <c r="A4162" s="9"/>
      <c r="B4162" s="9"/>
      <c r="C4162" s="9"/>
      <c r="D4162" s="9"/>
      <c r="E4162" s="9"/>
      <c r="F4162" s="9"/>
      <c r="G4162" s="92" t="s">
        <v>3913</v>
      </c>
      <c r="H4162" s="92"/>
      <c r="I4162" s="92"/>
      <c r="J4162" s="92"/>
      <c r="K4162" s="29">
        <f>ROUND(SUM(K4157,K4161),2)</f>
        <v>17.11</v>
      </c>
    </row>
    <row r="4163" spans="1:11" ht="9.9499999999999993" customHeight="1" x14ac:dyDescent="0.25">
      <c r="A4163" s="9"/>
      <c r="B4163" s="9"/>
      <c r="C4163" s="9"/>
      <c r="D4163" s="9"/>
      <c r="E4163" s="9"/>
      <c r="F4163" s="9"/>
      <c r="G4163" s="100"/>
      <c r="H4163" s="100"/>
      <c r="I4163" s="100"/>
      <c r="J4163" s="100"/>
      <c r="K4163" s="100"/>
    </row>
    <row r="4164" spans="1:11" ht="20.100000000000001" customHeight="1" x14ac:dyDescent="0.25">
      <c r="A4164" s="99" t="s">
        <v>2423</v>
      </c>
      <c r="B4164" s="99"/>
      <c r="C4164" s="99"/>
      <c r="D4164" s="99"/>
      <c r="E4164" s="99"/>
      <c r="F4164" s="99"/>
      <c r="G4164" s="99"/>
      <c r="H4164" s="99"/>
      <c r="I4164" s="99"/>
      <c r="J4164" s="99"/>
      <c r="K4164" s="99"/>
    </row>
    <row r="4165" spans="1:11" ht="12.95" customHeight="1" x14ac:dyDescent="0.25">
      <c r="A4165" s="107" t="s">
        <v>3984</v>
      </c>
      <c r="B4165" s="107"/>
      <c r="C4165" s="107"/>
      <c r="D4165" s="108" t="s">
        <v>3985</v>
      </c>
      <c r="E4165" s="87" t="s">
        <v>3986</v>
      </c>
      <c r="F4165" s="87"/>
      <c r="G4165" s="87" t="s">
        <v>3987</v>
      </c>
      <c r="H4165" s="87"/>
      <c r="I4165" s="87"/>
      <c r="J4165" s="87"/>
      <c r="K4165" s="87" t="s">
        <v>3988</v>
      </c>
    </row>
    <row r="4166" spans="1:11" ht="12" customHeight="1" x14ac:dyDescent="0.25">
      <c r="A4166" s="107"/>
      <c r="B4166" s="107"/>
      <c r="C4166" s="107"/>
      <c r="D4166" s="108"/>
      <c r="E4166" s="23" t="s">
        <v>3989</v>
      </c>
      <c r="F4166" s="23" t="s">
        <v>3990</v>
      </c>
      <c r="G4166" s="94" t="s">
        <v>3989</v>
      </c>
      <c r="H4166" s="94"/>
      <c r="I4166" s="94" t="s">
        <v>3990</v>
      </c>
      <c r="J4166" s="94"/>
      <c r="K4166" s="87"/>
    </row>
    <row r="4167" spans="1:11" ht="15.95" customHeight="1" x14ac:dyDescent="0.25">
      <c r="A4167" s="6" t="s">
        <v>4091</v>
      </c>
      <c r="B4167" s="104" t="s">
        <v>4092</v>
      </c>
      <c r="C4167" s="104"/>
      <c r="D4167" s="44">
        <v>1</v>
      </c>
      <c r="E4167" s="32">
        <v>0.8</v>
      </c>
      <c r="F4167" s="32">
        <v>0.19999999999999996</v>
      </c>
      <c r="G4167" s="105">
        <v>5.32</v>
      </c>
      <c r="H4167" s="105"/>
      <c r="I4167" s="105">
        <v>0.5</v>
      </c>
      <c r="J4167" s="105"/>
      <c r="K4167" s="33">
        <f>TRUNC(D4167*(TRUNC(E4167*G4167,4)+TRUNC(F4167*I4167,4)),4)</f>
        <v>4.3559999999999999</v>
      </c>
    </row>
    <row r="4168" spans="1:11" ht="15" customHeight="1" x14ac:dyDescent="0.25">
      <c r="A4168" s="1"/>
      <c r="B4168" s="1"/>
      <c r="C4168" s="1"/>
      <c r="D4168" s="1"/>
      <c r="E4168" s="1"/>
      <c r="F4168" s="1"/>
      <c r="G4168" s="85" t="s">
        <v>3999</v>
      </c>
      <c r="H4168" s="85"/>
      <c r="I4168" s="85"/>
      <c r="J4168" s="85"/>
      <c r="K4168" s="34">
        <f>SUM(K4166:K4167)</f>
        <v>4.3559999999999999</v>
      </c>
    </row>
    <row r="4169" spans="1:11" ht="20.100000000000001" customHeight="1" x14ac:dyDescent="0.25">
      <c r="A4169" s="106" t="s">
        <v>4000</v>
      </c>
      <c r="B4169" s="106"/>
      <c r="C4169" s="106"/>
      <c r="D4169" s="106"/>
      <c r="E4169" s="106"/>
      <c r="F4169" s="2" t="s">
        <v>4</v>
      </c>
      <c r="G4169" s="87" t="s">
        <v>4001</v>
      </c>
      <c r="H4169" s="87"/>
      <c r="I4169" s="87" t="s">
        <v>4002</v>
      </c>
      <c r="J4169" s="87"/>
      <c r="K4169" s="2" t="s">
        <v>3988</v>
      </c>
    </row>
    <row r="4170" spans="1:11" ht="15" customHeight="1" x14ac:dyDescent="0.25">
      <c r="A4170" s="6" t="s">
        <v>4093</v>
      </c>
      <c r="B4170" s="101" t="s">
        <v>4094</v>
      </c>
      <c r="C4170" s="101"/>
      <c r="D4170" s="101"/>
      <c r="E4170" s="101"/>
      <c r="F4170" s="6" t="s">
        <v>3940</v>
      </c>
      <c r="G4170" s="102">
        <v>0.1333</v>
      </c>
      <c r="H4170" s="102"/>
      <c r="I4170" s="103">
        <v>3.96</v>
      </c>
      <c r="J4170" s="103"/>
      <c r="K4170" s="7">
        <f>TRUNC(TRUNC(G4170,8)*I4170,2)</f>
        <v>0.52</v>
      </c>
    </row>
    <row r="4171" spans="1:11" ht="15" customHeight="1" x14ac:dyDescent="0.25">
      <c r="A4171" s="6" t="s">
        <v>4095</v>
      </c>
      <c r="B4171" s="101" t="s">
        <v>4096</v>
      </c>
      <c r="C4171" s="101"/>
      <c r="D4171" s="101"/>
      <c r="E4171" s="101"/>
      <c r="F4171" s="6" t="s">
        <v>3940</v>
      </c>
      <c r="G4171" s="102">
        <v>2</v>
      </c>
      <c r="H4171" s="102"/>
      <c r="I4171" s="103">
        <v>14.41</v>
      </c>
      <c r="J4171" s="103"/>
      <c r="K4171" s="7">
        <f>TRUNC(TRUNC(G4171,8)*I4171,2)</f>
        <v>28.82</v>
      </c>
    </row>
    <row r="4172" spans="1:11" ht="15" customHeight="1" x14ac:dyDescent="0.25">
      <c r="A4172" s="6" t="s">
        <v>4097</v>
      </c>
      <c r="B4172" s="101" t="s">
        <v>4098</v>
      </c>
      <c r="C4172" s="101"/>
      <c r="D4172" s="101"/>
      <c r="E4172" s="101"/>
      <c r="F4172" s="6" t="s">
        <v>3940</v>
      </c>
      <c r="G4172" s="102">
        <v>3</v>
      </c>
      <c r="H4172" s="102"/>
      <c r="I4172" s="103">
        <v>14.58</v>
      </c>
      <c r="J4172" s="103"/>
      <c r="K4172" s="7">
        <f>TRUNC(TRUNC(G4172,8)*I4172,2)</f>
        <v>43.74</v>
      </c>
    </row>
    <row r="4173" spans="1:11" ht="15" customHeight="1" x14ac:dyDescent="0.25">
      <c r="A4173" s="1"/>
      <c r="B4173" s="1"/>
      <c r="C4173" s="1"/>
      <c r="D4173" s="1"/>
      <c r="E4173" s="1"/>
      <c r="F4173" s="1"/>
      <c r="G4173" s="85" t="s">
        <v>4005</v>
      </c>
      <c r="H4173" s="85"/>
      <c r="I4173" s="85"/>
      <c r="J4173" s="85"/>
      <c r="K4173" s="29">
        <f>SUM(K4170:K4172)</f>
        <v>73.08</v>
      </c>
    </row>
    <row r="4174" spans="1:11" ht="15" customHeight="1" x14ac:dyDescent="0.25">
      <c r="A4174" s="9"/>
      <c r="B4174" s="9"/>
      <c r="C4174" s="9"/>
      <c r="D4174" s="9"/>
      <c r="E4174" s="9"/>
      <c r="F4174" s="9"/>
      <c r="G4174" s="92" t="s">
        <v>4006</v>
      </c>
      <c r="H4174" s="92"/>
      <c r="I4174" s="92"/>
      <c r="J4174" s="92"/>
      <c r="K4174" s="33">
        <f>SUM(K4168,K4173)</f>
        <v>77.435999999999993</v>
      </c>
    </row>
    <row r="4175" spans="1:11" ht="15" customHeight="1" x14ac:dyDescent="0.25">
      <c r="A4175" s="9"/>
      <c r="B4175" s="9"/>
      <c r="C4175" s="9"/>
      <c r="D4175" s="9"/>
      <c r="E4175" s="9"/>
      <c r="F4175" s="9"/>
      <c r="G4175" s="92" t="s">
        <v>4007</v>
      </c>
      <c r="H4175" s="92"/>
      <c r="I4175" s="92"/>
      <c r="J4175" s="92"/>
      <c r="K4175" s="35">
        <v>22.5</v>
      </c>
    </row>
    <row r="4176" spans="1:11" ht="15" customHeight="1" x14ac:dyDescent="0.25">
      <c r="A4176" s="9"/>
      <c r="B4176" s="9"/>
      <c r="C4176" s="9"/>
      <c r="D4176" s="9"/>
      <c r="E4176" s="9"/>
      <c r="F4176" s="9"/>
      <c r="G4176" s="92" t="s">
        <v>4008</v>
      </c>
      <c r="H4176" s="92"/>
      <c r="I4176" s="92"/>
      <c r="J4176" s="92"/>
      <c r="K4176" s="33">
        <f>TRUNC(K4174/K4175,4)</f>
        <v>3.4416000000000002</v>
      </c>
    </row>
    <row r="4177" spans="1:11" ht="15" customHeight="1" x14ac:dyDescent="0.25">
      <c r="A4177" s="9"/>
      <c r="B4177" s="9"/>
      <c r="C4177" s="9"/>
      <c r="D4177" s="9"/>
      <c r="E4177" s="9"/>
      <c r="F4177" s="9"/>
      <c r="G4177" s="92" t="s">
        <v>4029</v>
      </c>
      <c r="H4177" s="92"/>
      <c r="I4177" s="92"/>
      <c r="J4177" s="92"/>
      <c r="K4177" s="33">
        <f>SUM(K4176)</f>
        <v>3.4416000000000002</v>
      </c>
    </row>
    <row r="4178" spans="1:11" ht="15" customHeight="1" x14ac:dyDescent="0.25">
      <c r="A4178" s="9"/>
      <c r="B4178" s="9"/>
      <c r="C4178" s="9"/>
      <c r="D4178" s="9"/>
      <c r="E4178" s="9"/>
      <c r="F4178" s="9"/>
      <c r="G4178" s="92" t="s">
        <v>3913</v>
      </c>
      <c r="H4178" s="92"/>
      <c r="I4178" s="92"/>
      <c r="J4178" s="92"/>
      <c r="K4178" s="29">
        <f>ROUND(SUM(K4177),2)</f>
        <v>3.44</v>
      </c>
    </row>
    <row r="4179" spans="1:11" ht="9.9499999999999993" customHeight="1" x14ac:dyDescent="0.25">
      <c r="A4179" s="9"/>
      <c r="B4179" s="9"/>
      <c r="C4179" s="9"/>
      <c r="D4179" s="9"/>
      <c r="E4179" s="9"/>
      <c r="F4179" s="9"/>
      <c r="G4179" s="100"/>
      <c r="H4179" s="100"/>
      <c r="I4179" s="100"/>
      <c r="J4179" s="100"/>
      <c r="K4179" s="100"/>
    </row>
    <row r="4180" spans="1:11" ht="20.100000000000001" customHeight="1" x14ac:dyDescent="0.25">
      <c r="A4180" s="99" t="s">
        <v>2424</v>
      </c>
      <c r="B4180" s="99"/>
      <c r="C4180" s="99"/>
      <c r="D4180" s="99"/>
      <c r="E4180" s="99"/>
      <c r="F4180" s="99"/>
      <c r="G4180" s="99"/>
      <c r="H4180" s="99"/>
      <c r="I4180" s="99"/>
      <c r="J4180" s="99"/>
      <c r="K4180" s="99"/>
    </row>
    <row r="4181" spans="1:11" ht="15" customHeight="1" x14ac:dyDescent="0.25">
      <c r="A4181" s="93" t="s">
        <v>3893</v>
      </c>
      <c r="B4181" s="93"/>
      <c r="C4181" s="93"/>
      <c r="D4181" s="94" t="s">
        <v>3</v>
      </c>
      <c r="E4181" s="94"/>
      <c r="F4181" s="23" t="s">
        <v>4</v>
      </c>
      <c r="G4181" s="94" t="s">
        <v>3894</v>
      </c>
      <c r="H4181" s="94"/>
      <c r="I4181" s="94" t="s">
        <v>3895</v>
      </c>
      <c r="J4181" s="94"/>
      <c r="K4181" s="23" t="s">
        <v>3896</v>
      </c>
    </row>
    <row r="4182" spans="1:11" ht="15" customHeight="1" x14ac:dyDescent="0.25">
      <c r="A4182" s="24" t="s">
        <v>3951</v>
      </c>
      <c r="B4182" s="95" t="s">
        <v>3952</v>
      </c>
      <c r="C4182" s="95"/>
      <c r="D4182" s="96" t="s">
        <v>3953</v>
      </c>
      <c r="E4182" s="96"/>
      <c r="F4182" s="24" t="s">
        <v>3954</v>
      </c>
      <c r="G4182" s="97">
        <v>4.0000000000000001E-3</v>
      </c>
      <c r="H4182" s="97"/>
      <c r="I4182" s="98">
        <v>215</v>
      </c>
      <c r="J4182" s="98"/>
      <c r="K4182" s="27">
        <f>ROUND(ROUND(G4182,8)*I4182,2)</f>
        <v>0.86</v>
      </c>
    </row>
    <row r="4183" spans="1:11" ht="15" customHeight="1" x14ac:dyDescent="0.25">
      <c r="A4183" s="24" t="s">
        <v>3955</v>
      </c>
      <c r="B4183" s="95" t="s">
        <v>3956</v>
      </c>
      <c r="C4183" s="95"/>
      <c r="D4183" s="96" t="s">
        <v>20</v>
      </c>
      <c r="E4183" s="96"/>
      <c r="F4183" s="24" t="s">
        <v>3903</v>
      </c>
      <c r="G4183" s="97">
        <v>5.0000000000000001E-3</v>
      </c>
      <c r="H4183" s="97"/>
      <c r="I4183" s="98">
        <v>19.37</v>
      </c>
      <c r="J4183" s="98"/>
      <c r="K4183" s="27">
        <f>ROUND(ROUND(G4183,8)*I4183,2)</f>
        <v>0.1</v>
      </c>
    </row>
    <row r="4184" spans="1:11" ht="15" customHeight="1" x14ac:dyDescent="0.25">
      <c r="A4184" s="9"/>
      <c r="B4184" s="9"/>
      <c r="C4184" s="9"/>
      <c r="D4184" s="9"/>
      <c r="E4184" s="9"/>
      <c r="F4184" s="9"/>
      <c r="G4184" s="91" t="s">
        <v>3906</v>
      </c>
      <c r="H4184" s="91"/>
      <c r="I4184" s="91"/>
      <c r="J4184" s="91"/>
      <c r="K4184" s="28">
        <f>SUM(K4182:K4183)</f>
        <v>0.96</v>
      </c>
    </row>
    <row r="4185" spans="1:11" ht="15" customHeight="1" x14ac:dyDescent="0.25">
      <c r="A4185" s="93" t="s">
        <v>3907</v>
      </c>
      <c r="B4185" s="93"/>
      <c r="C4185" s="93"/>
      <c r="D4185" s="94" t="s">
        <v>3</v>
      </c>
      <c r="E4185" s="94"/>
      <c r="F4185" s="23" t="s">
        <v>4</v>
      </c>
      <c r="G4185" s="94" t="s">
        <v>3894</v>
      </c>
      <c r="H4185" s="94"/>
      <c r="I4185" s="94" t="s">
        <v>3895</v>
      </c>
      <c r="J4185" s="94"/>
      <c r="K4185" s="23" t="s">
        <v>3896</v>
      </c>
    </row>
    <row r="4186" spans="1:11" ht="21" customHeight="1" x14ac:dyDescent="0.25">
      <c r="A4186" s="24" t="s">
        <v>3908</v>
      </c>
      <c r="B4186" s="95" t="s">
        <v>3909</v>
      </c>
      <c r="C4186" s="95"/>
      <c r="D4186" s="96" t="s">
        <v>20</v>
      </c>
      <c r="E4186" s="96"/>
      <c r="F4186" s="24" t="s">
        <v>2056</v>
      </c>
      <c r="G4186" s="97">
        <v>0.03</v>
      </c>
      <c r="H4186" s="97"/>
      <c r="I4186" s="98">
        <v>32.24</v>
      </c>
      <c r="J4186" s="98"/>
      <c r="K4186" s="27">
        <f>ROUND(ROUND(G4186,8)*I4186,2)</f>
        <v>0.97</v>
      </c>
    </row>
    <row r="4187" spans="1:11" ht="15" customHeight="1" x14ac:dyDescent="0.25">
      <c r="A4187" s="24" t="s">
        <v>3910</v>
      </c>
      <c r="B4187" s="95" t="s">
        <v>3911</v>
      </c>
      <c r="C4187" s="95"/>
      <c r="D4187" s="96" t="s">
        <v>20</v>
      </c>
      <c r="E4187" s="96"/>
      <c r="F4187" s="24" t="s">
        <v>2056</v>
      </c>
      <c r="G4187" s="97">
        <v>0.03</v>
      </c>
      <c r="H4187" s="97"/>
      <c r="I4187" s="98">
        <v>24.94</v>
      </c>
      <c r="J4187" s="98"/>
      <c r="K4187" s="27">
        <f>ROUND(ROUND(G4187,8)*I4187,2)</f>
        <v>0.75</v>
      </c>
    </row>
    <row r="4188" spans="1:11" ht="18" customHeight="1" x14ac:dyDescent="0.25">
      <c r="A4188" s="9"/>
      <c r="B4188" s="9"/>
      <c r="C4188" s="9"/>
      <c r="D4188" s="9"/>
      <c r="E4188" s="9"/>
      <c r="F4188" s="9"/>
      <c r="G4188" s="91" t="s">
        <v>3912</v>
      </c>
      <c r="H4188" s="91"/>
      <c r="I4188" s="91"/>
      <c r="J4188" s="91"/>
      <c r="K4188" s="28">
        <f>SUM(K4186:K4187)</f>
        <v>1.72</v>
      </c>
    </row>
    <row r="4189" spans="1:11" ht="15" customHeight="1" x14ac:dyDescent="0.25">
      <c r="A4189" s="9"/>
      <c r="B4189" s="9"/>
      <c r="C4189" s="9"/>
      <c r="D4189" s="9"/>
      <c r="E4189" s="9"/>
      <c r="F4189" s="9"/>
      <c r="G4189" s="92" t="s">
        <v>3913</v>
      </c>
      <c r="H4189" s="92"/>
      <c r="I4189" s="92"/>
      <c r="J4189" s="92"/>
      <c r="K4189" s="29">
        <f>ROUND(SUM(K4184,K4188),2)</f>
        <v>2.68</v>
      </c>
    </row>
    <row r="4190" spans="1:11" ht="9.9499999999999993" customHeight="1" x14ac:dyDescent="0.25">
      <c r="A4190" s="9"/>
      <c r="B4190" s="9"/>
      <c r="C4190" s="9"/>
      <c r="D4190" s="9"/>
      <c r="E4190" s="9"/>
      <c r="F4190" s="9"/>
      <c r="G4190" s="100"/>
      <c r="H4190" s="100"/>
      <c r="I4190" s="100"/>
      <c r="J4190" s="100"/>
      <c r="K4190" s="100"/>
    </row>
    <row r="4191" spans="1:11" ht="20.100000000000001" customHeight="1" x14ac:dyDescent="0.25">
      <c r="A4191" s="99" t="s">
        <v>2425</v>
      </c>
      <c r="B4191" s="99"/>
      <c r="C4191" s="99"/>
      <c r="D4191" s="99"/>
      <c r="E4191" s="99"/>
      <c r="F4191" s="99"/>
      <c r="G4191" s="99"/>
      <c r="H4191" s="99"/>
      <c r="I4191" s="99"/>
      <c r="J4191" s="99"/>
      <c r="K4191" s="99"/>
    </row>
    <row r="4192" spans="1:11" ht="15" customHeight="1" x14ac:dyDescent="0.25">
      <c r="A4192" s="93" t="s">
        <v>3916</v>
      </c>
      <c r="B4192" s="93"/>
      <c r="C4192" s="93"/>
      <c r="D4192" s="94" t="s">
        <v>3</v>
      </c>
      <c r="E4192" s="94"/>
      <c r="F4192" s="23" t="s">
        <v>4</v>
      </c>
      <c r="G4192" s="94" t="s">
        <v>3894</v>
      </c>
      <c r="H4192" s="94"/>
      <c r="I4192" s="94" t="s">
        <v>3895</v>
      </c>
      <c r="J4192" s="94"/>
      <c r="K4192" s="23" t="s">
        <v>3896</v>
      </c>
    </row>
    <row r="4193" spans="1:11" ht="29.1" customHeight="1" x14ac:dyDescent="0.25">
      <c r="A4193" s="24" t="s">
        <v>3957</v>
      </c>
      <c r="B4193" s="95" t="s">
        <v>3958</v>
      </c>
      <c r="C4193" s="95"/>
      <c r="D4193" s="96" t="s">
        <v>20</v>
      </c>
      <c r="E4193" s="96"/>
      <c r="F4193" s="24" t="s">
        <v>3936</v>
      </c>
      <c r="G4193" s="97">
        <v>2.8999999999999998E-3</v>
      </c>
      <c r="H4193" s="97"/>
      <c r="I4193" s="98">
        <v>75.540000000000006</v>
      </c>
      <c r="J4193" s="98"/>
      <c r="K4193" s="27">
        <f>TRUNC(TRUNC(G4193,8)*I4193,2)</f>
        <v>0.21</v>
      </c>
    </row>
    <row r="4194" spans="1:11" ht="29.1" customHeight="1" x14ac:dyDescent="0.25">
      <c r="A4194" s="24" t="s">
        <v>3959</v>
      </c>
      <c r="B4194" s="95" t="s">
        <v>3960</v>
      </c>
      <c r="C4194" s="95"/>
      <c r="D4194" s="96" t="s">
        <v>20</v>
      </c>
      <c r="E4194" s="96"/>
      <c r="F4194" s="24" t="s">
        <v>30</v>
      </c>
      <c r="G4194" s="97">
        <v>1.6999999999999999E-3</v>
      </c>
      <c r="H4194" s="97"/>
      <c r="I4194" s="98">
        <v>198.53</v>
      </c>
      <c r="J4194" s="98"/>
      <c r="K4194" s="27">
        <f>TRUNC(TRUNC(G4194,8)*I4194,2)</f>
        <v>0.33</v>
      </c>
    </row>
    <row r="4195" spans="1:11" ht="18" customHeight="1" x14ac:dyDescent="0.25">
      <c r="A4195" s="9"/>
      <c r="B4195" s="9"/>
      <c r="C4195" s="9"/>
      <c r="D4195" s="9"/>
      <c r="E4195" s="9"/>
      <c r="F4195" s="9"/>
      <c r="G4195" s="91" t="s">
        <v>3919</v>
      </c>
      <c r="H4195" s="91"/>
      <c r="I4195" s="91"/>
      <c r="J4195" s="91"/>
      <c r="K4195" s="28">
        <f>SUM(K4193:K4194)</f>
        <v>0.54</v>
      </c>
    </row>
    <row r="4196" spans="1:11" ht="15" customHeight="1" x14ac:dyDescent="0.25">
      <c r="A4196" s="93" t="s">
        <v>3907</v>
      </c>
      <c r="B4196" s="93"/>
      <c r="C4196" s="93"/>
      <c r="D4196" s="94" t="s">
        <v>3</v>
      </c>
      <c r="E4196" s="94"/>
      <c r="F4196" s="23" t="s">
        <v>4</v>
      </c>
      <c r="G4196" s="94" t="s">
        <v>3894</v>
      </c>
      <c r="H4196" s="94"/>
      <c r="I4196" s="94" t="s">
        <v>3895</v>
      </c>
      <c r="J4196" s="94"/>
      <c r="K4196" s="23" t="s">
        <v>3896</v>
      </c>
    </row>
    <row r="4197" spans="1:11" ht="15" customHeight="1" x14ac:dyDescent="0.25">
      <c r="A4197" s="24" t="s">
        <v>3961</v>
      </c>
      <c r="B4197" s="95" t="s">
        <v>3962</v>
      </c>
      <c r="C4197" s="95"/>
      <c r="D4197" s="96" t="s">
        <v>20</v>
      </c>
      <c r="E4197" s="96"/>
      <c r="F4197" s="24" t="s">
        <v>2056</v>
      </c>
      <c r="G4197" s="97">
        <v>4.5999999999999999E-3</v>
      </c>
      <c r="H4197" s="97"/>
      <c r="I4197" s="98">
        <v>29.5</v>
      </c>
      <c r="J4197" s="98"/>
      <c r="K4197" s="27">
        <f>TRUNC(TRUNC(G4197,8)*I4197,2)</f>
        <v>0.13</v>
      </c>
    </row>
    <row r="4198" spans="1:11" ht="18" customHeight="1" x14ac:dyDescent="0.25">
      <c r="A4198" s="9"/>
      <c r="B4198" s="9"/>
      <c r="C4198" s="9"/>
      <c r="D4198" s="9"/>
      <c r="E4198" s="9"/>
      <c r="F4198" s="9"/>
      <c r="G4198" s="91" t="s">
        <v>3912</v>
      </c>
      <c r="H4198" s="91"/>
      <c r="I4198" s="91"/>
      <c r="J4198" s="91"/>
      <c r="K4198" s="28">
        <f>SUM(K4197:K4197)</f>
        <v>0.13</v>
      </c>
    </row>
    <row r="4199" spans="1:11" ht="15" customHeight="1" x14ac:dyDescent="0.25">
      <c r="A4199" s="9"/>
      <c r="B4199" s="9"/>
      <c r="C4199" s="9"/>
      <c r="D4199" s="9"/>
      <c r="E4199" s="9"/>
      <c r="F4199" s="9"/>
      <c r="G4199" s="92" t="s">
        <v>3913</v>
      </c>
      <c r="H4199" s="92"/>
      <c r="I4199" s="92"/>
      <c r="J4199" s="92"/>
      <c r="K4199" s="29">
        <f>ROUND(SUM(K4195,K4198),2)</f>
        <v>0.67</v>
      </c>
    </row>
    <row r="4200" spans="1:11" ht="9.9499999999999993" customHeight="1" x14ac:dyDescent="0.25">
      <c r="A4200" s="9"/>
      <c r="B4200" s="9"/>
      <c r="C4200" s="9"/>
      <c r="D4200" s="9"/>
      <c r="E4200" s="9"/>
      <c r="F4200" s="9"/>
      <c r="G4200" s="100"/>
      <c r="H4200" s="100"/>
      <c r="I4200" s="100"/>
      <c r="J4200" s="100"/>
      <c r="K4200" s="100"/>
    </row>
    <row r="4201" spans="1:11" ht="20.100000000000001" customHeight="1" x14ac:dyDescent="0.25">
      <c r="A4201" s="99" t="s">
        <v>2426</v>
      </c>
      <c r="B4201" s="99"/>
      <c r="C4201" s="99"/>
      <c r="D4201" s="99"/>
      <c r="E4201" s="99"/>
      <c r="F4201" s="99"/>
      <c r="G4201" s="99"/>
      <c r="H4201" s="99"/>
      <c r="I4201" s="99"/>
      <c r="J4201" s="99"/>
      <c r="K4201" s="99"/>
    </row>
    <row r="4202" spans="1:11" ht="15" customHeight="1" x14ac:dyDescent="0.25">
      <c r="A4202" s="93" t="s">
        <v>3916</v>
      </c>
      <c r="B4202" s="93"/>
      <c r="C4202" s="93"/>
      <c r="D4202" s="94" t="s">
        <v>3</v>
      </c>
      <c r="E4202" s="94"/>
      <c r="F4202" s="23" t="s">
        <v>4</v>
      </c>
      <c r="G4202" s="94" t="s">
        <v>3894</v>
      </c>
      <c r="H4202" s="94"/>
      <c r="I4202" s="94" t="s">
        <v>3895</v>
      </c>
      <c r="J4202" s="94"/>
      <c r="K4202" s="23" t="s">
        <v>3896</v>
      </c>
    </row>
    <row r="4203" spans="1:11" ht="29.1" customHeight="1" x14ac:dyDescent="0.25">
      <c r="A4203" s="24" t="s">
        <v>3957</v>
      </c>
      <c r="B4203" s="95" t="s">
        <v>3958</v>
      </c>
      <c r="C4203" s="95"/>
      <c r="D4203" s="96" t="s">
        <v>20</v>
      </c>
      <c r="E4203" s="96"/>
      <c r="F4203" s="24" t="s">
        <v>3936</v>
      </c>
      <c r="G4203" s="97">
        <v>1.95E-2</v>
      </c>
      <c r="H4203" s="97"/>
      <c r="I4203" s="98">
        <v>75.540000000000006</v>
      </c>
      <c r="J4203" s="98"/>
      <c r="K4203" s="27">
        <f>TRUNC(TRUNC(G4203,8)*I4203,2)</f>
        <v>1.47</v>
      </c>
    </row>
    <row r="4204" spans="1:11" ht="29.1" customHeight="1" x14ac:dyDescent="0.25">
      <c r="A4204" s="24" t="s">
        <v>3959</v>
      </c>
      <c r="B4204" s="95" t="s">
        <v>3960</v>
      </c>
      <c r="C4204" s="95"/>
      <c r="D4204" s="96" t="s">
        <v>20</v>
      </c>
      <c r="E4204" s="96"/>
      <c r="F4204" s="24" t="s">
        <v>30</v>
      </c>
      <c r="G4204" s="97">
        <v>1.15E-2</v>
      </c>
      <c r="H4204" s="97"/>
      <c r="I4204" s="98">
        <v>198.53</v>
      </c>
      <c r="J4204" s="98"/>
      <c r="K4204" s="27">
        <f>TRUNC(TRUNC(G4204,8)*I4204,2)</f>
        <v>2.2799999999999998</v>
      </c>
    </row>
    <row r="4205" spans="1:11" ht="18" customHeight="1" x14ac:dyDescent="0.25">
      <c r="A4205" s="9"/>
      <c r="B4205" s="9"/>
      <c r="C4205" s="9"/>
      <c r="D4205" s="9"/>
      <c r="E4205" s="9"/>
      <c r="F4205" s="9"/>
      <c r="G4205" s="91" t="s">
        <v>3919</v>
      </c>
      <c r="H4205" s="91"/>
      <c r="I4205" s="91"/>
      <c r="J4205" s="91"/>
      <c r="K4205" s="28">
        <f>SUM(K4203:K4204)</f>
        <v>3.75</v>
      </c>
    </row>
    <row r="4206" spans="1:11" ht="15" customHeight="1" x14ac:dyDescent="0.25">
      <c r="A4206" s="93" t="s">
        <v>3907</v>
      </c>
      <c r="B4206" s="93"/>
      <c r="C4206" s="93"/>
      <c r="D4206" s="94" t="s">
        <v>3</v>
      </c>
      <c r="E4206" s="94"/>
      <c r="F4206" s="23" t="s">
        <v>4</v>
      </c>
      <c r="G4206" s="94" t="s">
        <v>3894</v>
      </c>
      <c r="H4206" s="94"/>
      <c r="I4206" s="94" t="s">
        <v>3895</v>
      </c>
      <c r="J4206" s="94"/>
      <c r="K4206" s="23" t="s">
        <v>3896</v>
      </c>
    </row>
    <row r="4207" spans="1:11" ht="15" customHeight="1" x14ac:dyDescent="0.25">
      <c r="A4207" s="24" t="s">
        <v>3910</v>
      </c>
      <c r="B4207" s="95" t="s">
        <v>3911</v>
      </c>
      <c r="C4207" s="95"/>
      <c r="D4207" s="96" t="s">
        <v>20</v>
      </c>
      <c r="E4207" s="96"/>
      <c r="F4207" s="24" t="s">
        <v>2056</v>
      </c>
      <c r="G4207" s="97">
        <v>3.1E-2</v>
      </c>
      <c r="H4207" s="97"/>
      <c r="I4207" s="98">
        <v>24.94</v>
      </c>
      <c r="J4207" s="98"/>
      <c r="K4207" s="27">
        <f>TRUNC(TRUNC(G4207,8)*I4207,2)</f>
        <v>0.77</v>
      </c>
    </row>
    <row r="4208" spans="1:11" ht="18" customHeight="1" x14ac:dyDescent="0.25">
      <c r="A4208" s="9"/>
      <c r="B4208" s="9"/>
      <c r="C4208" s="9"/>
      <c r="D4208" s="9"/>
      <c r="E4208" s="9"/>
      <c r="F4208" s="9"/>
      <c r="G4208" s="91" t="s">
        <v>3912</v>
      </c>
      <c r="H4208" s="91"/>
      <c r="I4208" s="91"/>
      <c r="J4208" s="91"/>
      <c r="K4208" s="28">
        <f>SUM(K4207:K4207)</f>
        <v>0.77</v>
      </c>
    </row>
    <row r="4209" spans="1:11" ht="15" customHeight="1" x14ac:dyDescent="0.25">
      <c r="A4209" s="9"/>
      <c r="B4209" s="9"/>
      <c r="C4209" s="9"/>
      <c r="D4209" s="9"/>
      <c r="E4209" s="9"/>
      <c r="F4209" s="9"/>
      <c r="G4209" s="92" t="s">
        <v>3913</v>
      </c>
      <c r="H4209" s="92"/>
      <c r="I4209" s="92"/>
      <c r="J4209" s="92"/>
      <c r="K4209" s="29">
        <f>ROUND(SUM(K4205,K4208),2)</f>
        <v>4.5199999999999996</v>
      </c>
    </row>
    <row r="4210" spans="1:11" ht="9.9499999999999993" customHeight="1" x14ac:dyDescent="0.25">
      <c r="A4210" s="9"/>
      <c r="B4210" s="9"/>
      <c r="C4210" s="9"/>
      <c r="D4210" s="9"/>
      <c r="E4210" s="9"/>
      <c r="F4210" s="9"/>
      <c r="G4210" s="100"/>
      <c r="H4210" s="100"/>
      <c r="I4210" s="100"/>
      <c r="J4210" s="100"/>
      <c r="K4210" s="100"/>
    </row>
    <row r="4211" spans="1:11" ht="20.100000000000001" customHeight="1" x14ac:dyDescent="0.25">
      <c r="A4211" s="99" t="s">
        <v>2427</v>
      </c>
      <c r="B4211" s="99"/>
      <c r="C4211" s="99"/>
      <c r="D4211" s="99"/>
      <c r="E4211" s="99"/>
      <c r="F4211" s="99"/>
      <c r="G4211" s="99"/>
      <c r="H4211" s="99"/>
      <c r="I4211" s="99"/>
      <c r="J4211" s="99"/>
      <c r="K4211" s="99"/>
    </row>
    <row r="4212" spans="1:11" ht="15" customHeight="1" x14ac:dyDescent="0.25">
      <c r="A4212" s="93" t="s">
        <v>3916</v>
      </c>
      <c r="B4212" s="93"/>
      <c r="C4212" s="93"/>
      <c r="D4212" s="94" t="s">
        <v>3</v>
      </c>
      <c r="E4212" s="94"/>
      <c r="F4212" s="23" t="s">
        <v>4</v>
      </c>
      <c r="G4212" s="94" t="s">
        <v>3894</v>
      </c>
      <c r="H4212" s="94"/>
      <c r="I4212" s="94" t="s">
        <v>3895</v>
      </c>
      <c r="J4212" s="94"/>
      <c r="K4212" s="23" t="s">
        <v>3896</v>
      </c>
    </row>
    <row r="4213" spans="1:11" ht="29.1" customHeight="1" x14ac:dyDescent="0.25">
      <c r="A4213" s="24" t="s">
        <v>3963</v>
      </c>
      <c r="B4213" s="95" t="s">
        <v>3964</v>
      </c>
      <c r="C4213" s="95"/>
      <c r="D4213" s="96" t="s">
        <v>20</v>
      </c>
      <c r="E4213" s="96"/>
      <c r="F4213" s="24" t="s">
        <v>3936</v>
      </c>
      <c r="G4213" s="97">
        <v>0.86950000000000005</v>
      </c>
      <c r="H4213" s="97"/>
      <c r="I4213" s="98">
        <v>8.9</v>
      </c>
      <c r="J4213" s="98"/>
      <c r="K4213" s="27">
        <f>TRUNC(TRUNC(G4213,8)*I4213,2)</f>
        <v>7.73</v>
      </c>
    </row>
    <row r="4214" spans="1:11" ht="29.1" customHeight="1" x14ac:dyDescent="0.25">
      <c r="A4214" s="24" t="s">
        <v>3965</v>
      </c>
      <c r="B4214" s="95" t="s">
        <v>3966</v>
      </c>
      <c r="C4214" s="95"/>
      <c r="D4214" s="96" t="s">
        <v>20</v>
      </c>
      <c r="E4214" s="96"/>
      <c r="F4214" s="24" t="s">
        <v>30</v>
      </c>
      <c r="G4214" s="97">
        <v>1.137</v>
      </c>
      <c r="H4214" s="97"/>
      <c r="I4214" s="98">
        <v>32.76</v>
      </c>
      <c r="J4214" s="98"/>
      <c r="K4214" s="27">
        <f>TRUNC(TRUNC(G4214,8)*I4214,2)</f>
        <v>37.24</v>
      </c>
    </row>
    <row r="4215" spans="1:11" ht="21" customHeight="1" x14ac:dyDescent="0.25">
      <c r="A4215" s="24" t="s">
        <v>3967</v>
      </c>
      <c r="B4215" s="95" t="s">
        <v>3968</v>
      </c>
      <c r="C4215" s="95"/>
      <c r="D4215" s="96" t="s">
        <v>20</v>
      </c>
      <c r="E4215" s="96"/>
      <c r="F4215" s="24" t="s">
        <v>3936</v>
      </c>
      <c r="G4215" s="97">
        <v>0.86950000000000005</v>
      </c>
      <c r="H4215" s="97"/>
      <c r="I4215" s="98">
        <v>27.59</v>
      </c>
      <c r="J4215" s="98"/>
      <c r="K4215" s="27">
        <f>TRUNC(TRUNC(G4215,8)*I4215,2)</f>
        <v>23.98</v>
      </c>
    </row>
    <row r="4216" spans="1:11" ht="21" customHeight="1" x14ac:dyDescent="0.25">
      <c r="A4216" s="24" t="s">
        <v>3969</v>
      </c>
      <c r="B4216" s="95" t="s">
        <v>3970</v>
      </c>
      <c r="C4216" s="95"/>
      <c r="D4216" s="96" t="s">
        <v>20</v>
      </c>
      <c r="E4216" s="96"/>
      <c r="F4216" s="24" t="s">
        <v>30</v>
      </c>
      <c r="G4216" s="97">
        <v>1.137</v>
      </c>
      <c r="H4216" s="97"/>
      <c r="I4216" s="98">
        <v>28.09</v>
      </c>
      <c r="J4216" s="98"/>
      <c r="K4216" s="27">
        <f>TRUNC(TRUNC(G4216,8)*I4216,2)</f>
        <v>31.93</v>
      </c>
    </row>
    <row r="4217" spans="1:11" ht="18" customHeight="1" x14ac:dyDescent="0.25">
      <c r="A4217" s="9"/>
      <c r="B4217" s="9"/>
      <c r="C4217" s="9"/>
      <c r="D4217" s="9"/>
      <c r="E4217" s="9"/>
      <c r="F4217" s="9"/>
      <c r="G4217" s="91" t="s">
        <v>3919</v>
      </c>
      <c r="H4217" s="91"/>
      <c r="I4217" s="91"/>
      <c r="J4217" s="91"/>
      <c r="K4217" s="28">
        <f>SUM(K4213:K4216)</f>
        <v>100.88</v>
      </c>
    </row>
    <row r="4218" spans="1:11" ht="15" customHeight="1" x14ac:dyDescent="0.25">
      <c r="A4218" s="93" t="s">
        <v>3907</v>
      </c>
      <c r="B4218" s="93"/>
      <c r="C4218" s="93"/>
      <c r="D4218" s="94" t="s">
        <v>3</v>
      </c>
      <c r="E4218" s="94"/>
      <c r="F4218" s="23" t="s">
        <v>4</v>
      </c>
      <c r="G4218" s="94" t="s">
        <v>3894</v>
      </c>
      <c r="H4218" s="94"/>
      <c r="I4218" s="94" t="s">
        <v>3895</v>
      </c>
      <c r="J4218" s="94"/>
      <c r="K4218" s="23" t="s">
        <v>3896</v>
      </c>
    </row>
    <row r="4219" spans="1:11" ht="15" customHeight="1" x14ac:dyDescent="0.25">
      <c r="A4219" s="24" t="s">
        <v>3971</v>
      </c>
      <c r="B4219" s="95" t="s">
        <v>3972</v>
      </c>
      <c r="C4219" s="95"/>
      <c r="D4219" s="96" t="s">
        <v>20</v>
      </c>
      <c r="E4219" s="96"/>
      <c r="F4219" s="24" t="s">
        <v>2056</v>
      </c>
      <c r="G4219" s="97">
        <v>7.22E-2</v>
      </c>
      <c r="H4219" s="97"/>
      <c r="I4219" s="98">
        <v>32.69</v>
      </c>
      <c r="J4219" s="98"/>
      <c r="K4219" s="27">
        <f>TRUNC(TRUNC(G4219,8)*I4219,2)</f>
        <v>2.36</v>
      </c>
    </row>
    <row r="4220" spans="1:11" ht="15" customHeight="1" x14ac:dyDescent="0.25">
      <c r="A4220" s="24" t="s">
        <v>3910</v>
      </c>
      <c r="B4220" s="95" t="s">
        <v>3911</v>
      </c>
      <c r="C4220" s="95"/>
      <c r="D4220" s="96" t="s">
        <v>20</v>
      </c>
      <c r="E4220" s="96"/>
      <c r="F4220" s="24" t="s">
        <v>2056</v>
      </c>
      <c r="G4220" s="97">
        <v>0.44790000000000002</v>
      </c>
      <c r="H4220" s="97"/>
      <c r="I4220" s="98">
        <v>24.94</v>
      </c>
      <c r="J4220" s="98"/>
      <c r="K4220" s="27">
        <f>TRUNC(TRUNC(G4220,8)*I4220,2)</f>
        <v>11.17</v>
      </c>
    </row>
    <row r="4221" spans="1:11" ht="18" customHeight="1" x14ac:dyDescent="0.25">
      <c r="A4221" s="9"/>
      <c r="B4221" s="9"/>
      <c r="C4221" s="9"/>
      <c r="D4221" s="9"/>
      <c r="E4221" s="9"/>
      <c r="F4221" s="9"/>
      <c r="G4221" s="91" t="s">
        <v>3912</v>
      </c>
      <c r="H4221" s="91"/>
      <c r="I4221" s="91"/>
      <c r="J4221" s="91"/>
      <c r="K4221" s="28">
        <f>SUM(K4219:K4220)</f>
        <v>13.53</v>
      </c>
    </row>
    <row r="4222" spans="1:11" ht="15" customHeight="1" x14ac:dyDescent="0.25">
      <c r="A4222" s="9"/>
      <c r="B4222" s="9"/>
      <c r="C4222" s="9"/>
      <c r="D4222" s="9"/>
      <c r="E4222" s="9"/>
      <c r="F4222" s="9"/>
      <c r="G4222" s="92" t="s">
        <v>3913</v>
      </c>
      <c r="H4222" s="92"/>
      <c r="I4222" s="92"/>
      <c r="J4222" s="92"/>
      <c r="K4222" s="29">
        <f>ROUND(SUM(K4217,K4221),2)</f>
        <v>114.41</v>
      </c>
    </row>
    <row r="4223" spans="1:11" ht="9.9499999999999993" customHeight="1" x14ac:dyDescent="0.25">
      <c r="A4223" s="9"/>
      <c r="B4223" s="9"/>
      <c r="C4223" s="9"/>
      <c r="D4223" s="9"/>
      <c r="E4223" s="9"/>
      <c r="F4223" s="9"/>
      <c r="G4223" s="100"/>
      <c r="H4223" s="100"/>
      <c r="I4223" s="100"/>
      <c r="J4223" s="100"/>
      <c r="K4223" s="100"/>
    </row>
    <row r="4224" spans="1:11" ht="20.100000000000001" customHeight="1" x14ac:dyDescent="0.25">
      <c r="A4224" s="99" t="s">
        <v>2428</v>
      </c>
      <c r="B4224" s="99"/>
      <c r="C4224" s="99"/>
      <c r="D4224" s="99"/>
      <c r="E4224" s="99"/>
      <c r="F4224" s="99"/>
      <c r="G4224" s="99"/>
      <c r="H4224" s="99"/>
      <c r="I4224" s="99"/>
      <c r="J4224" s="99"/>
      <c r="K4224" s="99"/>
    </row>
    <row r="4225" spans="1:11" ht="15" customHeight="1" x14ac:dyDescent="0.25">
      <c r="A4225" s="93" t="s">
        <v>3916</v>
      </c>
      <c r="B4225" s="93"/>
      <c r="C4225" s="93"/>
      <c r="D4225" s="94" t="s">
        <v>3</v>
      </c>
      <c r="E4225" s="94"/>
      <c r="F4225" s="23" t="s">
        <v>4</v>
      </c>
      <c r="G4225" s="94" t="s">
        <v>3894</v>
      </c>
      <c r="H4225" s="94"/>
      <c r="I4225" s="94" t="s">
        <v>3895</v>
      </c>
      <c r="J4225" s="94"/>
      <c r="K4225" s="23" t="s">
        <v>3896</v>
      </c>
    </row>
    <row r="4226" spans="1:11" ht="38.1" customHeight="1" x14ac:dyDescent="0.25">
      <c r="A4226" s="24" t="s">
        <v>3973</v>
      </c>
      <c r="B4226" s="95" t="s">
        <v>3974</v>
      </c>
      <c r="C4226" s="95"/>
      <c r="D4226" s="96" t="s">
        <v>20</v>
      </c>
      <c r="E4226" s="96"/>
      <c r="F4226" s="24" t="s">
        <v>3936</v>
      </c>
      <c r="G4226" s="97">
        <v>6.3E-3</v>
      </c>
      <c r="H4226" s="97"/>
      <c r="I4226" s="98">
        <v>94.61</v>
      </c>
      <c r="J4226" s="98"/>
      <c r="K4226" s="27">
        <f>TRUNC(TRUNC(G4226,8)*I4226,2)</f>
        <v>0.59</v>
      </c>
    </row>
    <row r="4227" spans="1:11" ht="38.1" customHeight="1" x14ac:dyDescent="0.25">
      <c r="A4227" s="24" t="s">
        <v>3975</v>
      </c>
      <c r="B4227" s="95" t="s">
        <v>3976</v>
      </c>
      <c r="C4227" s="95"/>
      <c r="D4227" s="96" t="s">
        <v>20</v>
      </c>
      <c r="E4227" s="96"/>
      <c r="F4227" s="24" t="s">
        <v>30</v>
      </c>
      <c r="G4227" s="97">
        <v>1.0200000000000001E-2</v>
      </c>
      <c r="H4227" s="97"/>
      <c r="I4227" s="98">
        <v>370.94</v>
      </c>
      <c r="J4227" s="98"/>
      <c r="K4227" s="27">
        <f>TRUNC(TRUNC(G4227,8)*I4227,2)</f>
        <v>3.78</v>
      </c>
    </row>
    <row r="4228" spans="1:11" ht="29.1" customHeight="1" x14ac:dyDescent="0.25">
      <c r="A4228" s="24" t="s">
        <v>3977</v>
      </c>
      <c r="B4228" s="95" t="s">
        <v>3978</v>
      </c>
      <c r="C4228" s="95"/>
      <c r="D4228" s="96" t="s">
        <v>20</v>
      </c>
      <c r="E4228" s="96"/>
      <c r="F4228" s="24" t="s">
        <v>3936</v>
      </c>
      <c r="G4228" s="97">
        <v>4.8999999999999998E-3</v>
      </c>
      <c r="H4228" s="97"/>
      <c r="I4228" s="98">
        <v>74.180000000000007</v>
      </c>
      <c r="J4228" s="98"/>
      <c r="K4228" s="27">
        <f>TRUNC(TRUNC(G4228,8)*I4228,2)</f>
        <v>0.36</v>
      </c>
    </row>
    <row r="4229" spans="1:11" ht="29.1" customHeight="1" x14ac:dyDescent="0.25">
      <c r="A4229" s="24" t="s">
        <v>3979</v>
      </c>
      <c r="B4229" s="95" t="s">
        <v>3980</v>
      </c>
      <c r="C4229" s="95"/>
      <c r="D4229" s="96" t="s">
        <v>20</v>
      </c>
      <c r="E4229" s="96"/>
      <c r="F4229" s="24" t="s">
        <v>30</v>
      </c>
      <c r="G4229" s="97">
        <v>5.5999999999999999E-3</v>
      </c>
      <c r="H4229" s="97"/>
      <c r="I4229" s="98">
        <v>166.79</v>
      </c>
      <c r="J4229" s="98"/>
      <c r="K4229" s="27">
        <f>TRUNC(TRUNC(G4229,8)*I4229,2)</f>
        <v>0.93</v>
      </c>
    </row>
    <row r="4230" spans="1:11" ht="18" customHeight="1" x14ac:dyDescent="0.25">
      <c r="A4230" s="9"/>
      <c r="B4230" s="9"/>
      <c r="C4230" s="9"/>
      <c r="D4230" s="9"/>
      <c r="E4230" s="9"/>
      <c r="F4230" s="9"/>
      <c r="G4230" s="91" t="s">
        <v>3919</v>
      </c>
      <c r="H4230" s="91"/>
      <c r="I4230" s="91"/>
      <c r="J4230" s="91"/>
      <c r="K4230" s="28">
        <f>SUM(K4226:K4229)</f>
        <v>5.66</v>
      </c>
    </row>
    <row r="4231" spans="1:11" ht="15" customHeight="1" x14ac:dyDescent="0.25">
      <c r="A4231" s="9"/>
      <c r="B4231" s="9"/>
      <c r="C4231" s="9"/>
      <c r="D4231" s="9"/>
      <c r="E4231" s="9"/>
      <c r="F4231" s="9"/>
      <c r="G4231" s="92" t="s">
        <v>3913</v>
      </c>
      <c r="H4231" s="92"/>
      <c r="I4231" s="92"/>
      <c r="J4231" s="92"/>
      <c r="K4231" s="29">
        <f>ROUND(SUM(K4230),2)</f>
        <v>5.66</v>
      </c>
    </row>
    <row r="4232" spans="1:11" ht="9.9499999999999993" customHeight="1" x14ac:dyDescent="0.25">
      <c r="A4232" s="9"/>
      <c r="B4232" s="9"/>
      <c r="C4232" s="9"/>
      <c r="D4232" s="9"/>
      <c r="E4232" s="9"/>
      <c r="F4232" s="9"/>
      <c r="G4232" s="100"/>
      <c r="H4232" s="100"/>
      <c r="I4232" s="100"/>
      <c r="J4232" s="100"/>
      <c r="K4232" s="100"/>
    </row>
    <row r="4233" spans="1:11" ht="20.100000000000001" customHeight="1" x14ac:dyDescent="0.25">
      <c r="A4233" s="99" t="s">
        <v>2429</v>
      </c>
      <c r="B4233" s="99"/>
      <c r="C4233" s="99"/>
      <c r="D4233" s="99"/>
      <c r="E4233" s="99"/>
      <c r="F4233" s="99"/>
      <c r="G4233" s="99"/>
      <c r="H4233" s="99"/>
      <c r="I4233" s="99"/>
      <c r="J4233" s="99"/>
      <c r="K4233" s="99"/>
    </row>
    <row r="4234" spans="1:11" ht="15" customHeight="1" x14ac:dyDescent="0.25">
      <c r="A4234" s="93" t="s">
        <v>3916</v>
      </c>
      <c r="B4234" s="93"/>
      <c r="C4234" s="93"/>
      <c r="D4234" s="94" t="s">
        <v>3</v>
      </c>
      <c r="E4234" s="94"/>
      <c r="F4234" s="23" t="s">
        <v>4</v>
      </c>
      <c r="G4234" s="94" t="s">
        <v>3894</v>
      </c>
      <c r="H4234" s="94"/>
      <c r="I4234" s="94" t="s">
        <v>3895</v>
      </c>
      <c r="J4234" s="94"/>
      <c r="K4234" s="23" t="s">
        <v>3896</v>
      </c>
    </row>
    <row r="4235" spans="1:11" ht="38.1" customHeight="1" x14ac:dyDescent="0.25">
      <c r="A4235" s="24" t="s">
        <v>3973</v>
      </c>
      <c r="B4235" s="95" t="s">
        <v>3974</v>
      </c>
      <c r="C4235" s="95"/>
      <c r="D4235" s="96" t="s">
        <v>20</v>
      </c>
      <c r="E4235" s="96"/>
      <c r="F4235" s="24" t="s">
        <v>3936</v>
      </c>
      <c r="G4235" s="97">
        <v>1.2999999999999999E-3</v>
      </c>
      <c r="H4235" s="97"/>
      <c r="I4235" s="98">
        <v>94.61</v>
      </c>
      <c r="J4235" s="98"/>
      <c r="K4235" s="27">
        <f>TRUNC(TRUNC(G4235,8)*I4235,2)</f>
        <v>0.12</v>
      </c>
    </row>
    <row r="4236" spans="1:11" ht="38.1" customHeight="1" x14ac:dyDescent="0.25">
      <c r="A4236" s="24" t="s">
        <v>3975</v>
      </c>
      <c r="B4236" s="95" t="s">
        <v>3976</v>
      </c>
      <c r="C4236" s="95"/>
      <c r="D4236" s="96" t="s">
        <v>20</v>
      </c>
      <c r="E4236" s="96"/>
      <c r="F4236" s="24" t="s">
        <v>30</v>
      </c>
      <c r="G4236" s="97">
        <v>3.0999999999999999E-3</v>
      </c>
      <c r="H4236" s="97"/>
      <c r="I4236" s="98">
        <v>370.94</v>
      </c>
      <c r="J4236" s="98"/>
      <c r="K4236" s="27">
        <f>TRUNC(TRUNC(G4236,8)*I4236,2)</f>
        <v>1.1399999999999999</v>
      </c>
    </row>
    <row r="4237" spans="1:11" ht="18" customHeight="1" x14ac:dyDescent="0.25">
      <c r="A4237" s="9"/>
      <c r="B4237" s="9"/>
      <c r="C4237" s="9"/>
      <c r="D4237" s="9"/>
      <c r="E4237" s="9"/>
      <c r="F4237" s="9"/>
      <c r="G4237" s="91" t="s">
        <v>3919</v>
      </c>
      <c r="H4237" s="91"/>
      <c r="I4237" s="91"/>
      <c r="J4237" s="91"/>
      <c r="K4237" s="28">
        <f>SUM(K4235:K4236)</f>
        <v>1.2599999999999998</v>
      </c>
    </row>
    <row r="4238" spans="1:11" ht="15" customHeight="1" x14ac:dyDescent="0.25">
      <c r="A4238" s="9"/>
      <c r="B4238" s="9"/>
      <c r="C4238" s="9"/>
      <c r="D4238" s="9"/>
      <c r="E4238" s="9"/>
      <c r="F4238" s="9"/>
      <c r="G4238" s="92" t="s">
        <v>3913</v>
      </c>
      <c r="H4238" s="92"/>
      <c r="I4238" s="92"/>
      <c r="J4238" s="92"/>
      <c r="K4238" s="29">
        <f>ROUND(SUM(K4237),2)</f>
        <v>1.26</v>
      </c>
    </row>
    <row r="4239" spans="1:11" ht="9.9499999999999993" customHeight="1" x14ac:dyDescent="0.25">
      <c r="A4239" s="9"/>
      <c r="B4239" s="9"/>
      <c r="C4239" s="9"/>
      <c r="D4239" s="9"/>
      <c r="E4239" s="9"/>
      <c r="F4239" s="9"/>
      <c r="G4239" s="100"/>
      <c r="H4239" s="100"/>
      <c r="I4239" s="100"/>
      <c r="J4239" s="100"/>
      <c r="K4239" s="100"/>
    </row>
    <row r="4240" spans="1:11" ht="20.100000000000001" customHeight="1" x14ac:dyDescent="0.25">
      <c r="A4240" s="99" t="s">
        <v>2430</v>
      </c>
      <c r="B4240" s="99"/>
      <c r="C4240" s="99"/>
      <c r="D4240" s="99"/>
      <c r="E4240" s="99"/>
      <c r="F4240" s="99"/>
      <c r="G4240" s="99"/>
      <c r="H4240" s="99"/>
      <c r="I4240" s="99"/>
      <c r="J4240" s="99"/>
      <c r="K4240" s="99"/>
    </row>
    <row r="4241" spans="1:11" ht="15" customHeight="1" x14ac:dyDescent="0.25">
      <c r="A4241" s="93" t="s">
        <v>3916</v>
      </c>
      <c r="B4241" s="93"/>
      <c r="C4241" s="93"/>
      <c r="D4241" s="94" t="s">
        <v>3</v>
      </c>
      <c r="E4241" s="94"/>
      <c r="F4241" s="23" t="s">
        <v>4</v>
      </c>
      <c r="G4241" s="94" t="s">
        <v>3894</v>
      </c>
      <c r="H4241" s="94"/>
      <c r="I4241" s="94" t="s">
        <v>3895</v>
      </c>
      <c r="J4241" s="94"/>
      <c r="K4241" s="23" t="s">
        <v>3896</v>
      </c>
    </row>
    <row r="4242" spans="1:11" ht="38.1" customHeight="1" x14ac:dyDescent="0.25">
      <c r="A4242" s="24" t="s">
        <v>3973</v>
      </c>
      <c r="B4242" s="95" t="s">
        <v>3974</v>
      </c>
      <c r="C4242" s="95"/>
      <c r="D4242" s="96" t="s">
        <v>20</v>
      </c>
      <c r="E4242" s="96"/>
      <c r="F4242" s="24" t="s">
        <v>3936</v>
      </c>
      <c r="G4242" s="97">
        <v>5.0000000000000001E-4</v>
      </c>
      <c r="H4242" s="97"/>
      <c r="I4242" s="98">
        <v>94.61</v>
      </c>
      <c r="J4242" s="98"/>
      <c r="K4242" s="27">
        <f>TRUNC(TRUNC(G4242,8)*I4242,2)</f>
        <v>0.04</v>
      </c>
    </row>
    <row r="4243" spans="1:11" ht="38.1" customHeight="1" x14ac:dyDescent="0.25">
      <c r="A4243" s="24" t="s">
        <v>3975</v>
      </c>
      <c r="B4243" s="95" t="s">
        <v>3976</v>
      </c>
      <c r="C4243" s="95"/>
      <c r="D4243" s="96" t="s">
        <v>20</v>
      </c>
      <c r="E4243" s="96"/>
      <c r="F4243" s="24" t="s">
        <v>30</v>
      </c>
      <c r="G4243" s="97">
        <v>1.1999999999999999E-3</v>
      </c>
      <c r="H4243" s="97"/>
      <c r="I4243" s="98">
        <v>370.94</v>
      </c>
      <c r="J4243" s="98"/>
      <c r="K4243" s="27">
        <f>TRUNC(TRUNC(G4243,8)*I4243,2)</f>
        <v>0.44</v>
      </c>
    </row>
    <row r="4244" spans="1:11" ht="18" customHeight="1" x14ac:dyDescent="0.25">
      <c r="A4244" s="9"/>
      <c r="B4244" s="9"/>
      <c r="C4244" s="9"/>
      <c r="D4244" s="9"/>
      <c r="E4244" s="9"/>
      <c r="F4244" s="9"/>
      <c r="G4244" s="91" t="s">
        <v>3919</v>
      </c>
      <c r="H4244" s="91"/>
      <c r="I4244" s="91"/>
      <c r="J4244" s="91"/>
      <c r="K4244" s="28">
        <f>SUM(K4242:K4243)</f>
        <v>0.48</v>
      </c>
    </row>
    <row r="4245" spans="1:11" ht="15" customHeight="1" x14ac:dyDescent="0.25">
      <c r="A4245" s="9"/>
      <c r="B4245" s="9"/>
      <c r="C4245" s="9"/>
      <c r="D4245" s="9"/>
      <c r="E4245" s="9"/>
      <c r="F4245" s="9"/>
      <c r="G4245" s="92" t="s">
        <v>3913</v>
      </c>
      <c r="H4245" s="92"/>
      <c r="I4245" s="92"/>
      <c r="J4245" s="92"/>
      <c r="K4245" s="29">
        <f>ROUND(SUM(K4244),2)</f>
        <v>0.48</v>
      </c>
    </row>
    <row r="4246" spans="1:11" ht="9.9499999999999993" customHeight="1" x14ac:dyDescent="0.25">
      <c r="A4246" s="9"/>
      <c r="B4246" s="9"/>
      <c r="C4246" s="9"/>
      <c r="D4246" s="9"/>
      <c r="E4246" s="9"/>
      <c r="F4246" s="9"/>
      <c r="G4246" s="100"/>
      <c r="H4246" s="100"/>
      <c r="I4246" s="100"/>
      <c r="J4246" s="100"/>
      <c r="K4246" s="100"/>
    </row>
    <row r="4247" spans="1:11" ht="20.100000000000001" customHeight="1" x14ac:dyDescent="0.25">
      <c r="A4247" s="99" t="s">
        <v>2431</v>
      </c>
      <c r="B4247" s="99"/>
      <c r="C4247" s="99"/>
      <c r="D4247" s="99"/>
      <c r="E4247" s="99"/>
      <c r="F4247" s="99"/>
      <c r="G4247" s="99"/>
      <c r="H4247" s="99"/>
      <c r="I4247" s="99"/>
      <c r="J4247" s="99"/>
      <c r="K4247" s="99"/>
    </row>
    <row r="4248" spans="1:11" ht="15" customHeight="1" x14ac:dyDescent="0.25">
      <c r="A4248" s="93" t="s">
        <v>3981</v>
      </c>
      <c r="B4248" s="93"/>
      <c r="C4248" s="93"/>
      <c r="D4248" s="94" t="s">
        <v>3</v>
      </c>
      <c r="E4248" s="94"/>
      <c r="F4248" s="23" t="s">
        <v>4</v>
      </c>
      <c r="G4248" s="94" t="s">
        <v>3894</v>
      </c>
      <c r="H4248" s="94"/>
      <c r="I4248" s="94" t="s">
        <v>3895</v>
      </c>
      <c r="J4248" s="94"/>
      <c r="K4248" s="23" t="s">
        <v>3896</v>
      </c>
    </row>
    <row r="4249" spans="1:11" ht="21" customHeight="1" x14ac:dyDescent="0.25">
      <c r="A4249" s="24" t="s">
        <v>70</v>
      </c>
      <c r="B4249" s="95" t="s">
        <v>3982</v>
      </c>
      <c r="C4249" s="95"/>
      <c r="D4249" s="96" t="s">
        <v>25</v>
      </c>
      <c r="E4249" s="96"/>
      <c r="F4249" s="24" t="s">
        <v>61</v>
      </c>
      <c r="G4249" s="97">
        <v>1</v>
      </c>
      <c r="H4249" s="97"/>
      <c r="I4249" s="98">
        <v>28.42</v>
      </c>
      <c r="J4249" s="98"/>
      <c r="K4249" s="27">
        <f>ROUND(ROUND(G4249,8)*I4249,2)</f>
        <v>28.42</v>
      </c>
    </row>
    <row r="4250" spans="1:11" ht="15" customHeight="1" x14ac:dyDescent="0.25">
      <c r="A4250" s="9"/>
      <c r="B4250" s="9"/>
      <c r="C4250" s="9"/>
      <c r="D4250" s="9"/>
      <c r="E4250" s="9"/>
      <c r="F4250" s="9"/>
      <c r="G4250" s="91" t="s">
        <v>3983</v>
      </c>
      <c r="H4250" s="91"/>
      <c r="I4250" s="91"/>
      <c r="J4250" s="91"/>
      <c r="K4250" s="28">
        <f>SUM(K4249:K4249)</f>
        <v>28.42</v>
      </c>
    </row>
    <row r="4251" spans="1:11" ht="15" customHeight="1" x14ac:dyDescent="0.25">
      <c r="A4251" s="9"/>
      <c r="B4251" s="9"/>
      <c r="C4251" s="9"/>
      <c r="D4251" s="9"/>
      <c r="E4251" s="9"/>
      <c r="F4251" s="9"/>
      <c r="G4251" s="92" t="s">
        <v>3913</v>
      </c>
      <c r="H4251" s="92"/>
      <c r="I4251" s="92"/>
      <c r="J4251" s="92"/>
      <c r="K4251" s="29">
        <f>ROUND(SUM(K4250),2)</f>
        <v>28.42</v>
      </c>
    </row>
    <row r="4252" spans="1:11" ht="9.9499999999999993" customHeight="1" x14ac:dyDescent="0.25">
      <c r="A4252" s="9"/>
      <c r="B4252" s="9"/>
      <c r="C4252" s="9"/>
      <c r="D4252" s="9"/>
      <c r="E4252" s="9"/>
      <c r="F4252" s="9"/>
      <c r="G4252" s="100"/>
      <c r="H4252" s="100"/>
      <c r="I4252" s="100"/>
      <c r="J4252" s="100"/>
      <c r="K4252" s="100"/>
    </row>
    <row r="4253" spans="1:11" ht="20.100000000000001" customHeight="1" x14ac:dyDescent="0.25">
      <c r="A4253" s="99" t="s">
        <v>2432</v>
      </c>
      <c r="B4253" s="99"/>
      <c r="C4253" s="99"/>
      <c r="D4253" s="99"/>
      <c r="E4253" s="99"/>
      <c r="F4253" s="99"/>
      <c r="G4253" s="99"/>
      <c r="H4253" s="99"/>
      <c r="I4253" s="99"/>
      <c r="J4253" s="99"/>
      <c r="K4253" s="99"/>
    </row>
    <row r="4254" spans="1:11" ht="15" customHeight="1" x14ac:dyDescent="0.25">
      <c r="A4254" s="93" t="s">
        <v>3916</v>
      </c>
      <c r="B4254" s="93"/>
      <c r="C4254" s="93"/>
      <c r="D4254" s="94" t="s">
        <v>3</v>
      </c>
      <c r="E4254" s="94"/>
      <c r="F4254" s="23" t="s">
        <v>4</v>
      </c>
      <c r="G4254" s="94" t="s">
        <v>3894</v>
      </c>
      <c r="H4254" s="94"/>
      <c r="I4254" s="94" t="s">
        <v>3895</v>
      </c>
      <c r="J4254" s="94"/>
      <c r="K4254" s="23" t="s">
        <v>3896</v>
      </c>
    </row>
    <row r="4255" spans="1:11" ht="38.1" customHeight="1" x14ac:dyDescent="0.25">
      <c r="A4255" s="24" t="s">
        <v>3973</v>
      </c>
      <c r="B4255" s="95" t="s">
        <v>3974</v>
      </c>
      <c r="C4255" s="95"/>
      <c r="D4255" s="96" t="s">
        <v>20</v>
      </c>
      <c r="E4255" s="96"/>
      <c r="F4255" s="24" t="s">
        <v>3936</v>
      </c>
      <c r="G4255" s="97">
        <v>1.2999999999999999E-3</v>
      </c>
      <c r="H4255" s="97"/>
      <c r="I4255" s="98">
        <v>94.61</v>
      </c>
      <c r="J4255" s="98"/>
      <c r="K4255" s="27">
        <f>TRUNC(TRUNC(G4255,8)*I4255,2)</f>
        <v>0.12</v>
      </c>
    </row>
    <row r="4256" spans="1:11" ht="38.1" customHeight="1" x14ac:dyDescent="0.25">
      <c r="A4256" s="24" t="s">
        <v>3975</v>
      </c>
      <c r="B4256" s="95" t="s">
        <v>3976</v>
      </c>
      <c r="C4256" s="95"/>
      <c r="D4256" s="96" t="s">
        <v>20</v>
      </c>
      <c r="E4256" s="96"/>
      <c r="F4256" s="24" t="s">
        <v>30</v>
      </c>
      <c r="G4256" s="97">
        <v>3.0999999999999999E-3</v>
      </c>
      <c r="H4256" s="97"/>
      <c r="I4256" s="98">
        <v>370.94</v>
      </c>
      <c r="J4256" s="98"/>
      <c r="K4256" s="27">
        <f>TRUNC(TRUNC(G4256,8)*I4256,2)</f>
        <v>1.1399999999999999</v>
      </c>
    </row>
    <row r="4257" spans="1:11" ht="18" customHeight="1" x14ac:dyDescent="0.25">
      <c r="A4257" s="9"/>
      <c r="B4257" s="9"/>
      <c r="C4257" s="9"/>
      <c r="D4257" s="9"/>
      <c r="E4257" s="9"/>
      <c r="F4257" s="9"/>
      <c r="G4257" s="91" t="s">
        <v>3919</v>
      </c>
      <c r="H4257" s="91"/>
      <c r="I4257" s="91"/>
      <c r="J4257" s="91"/>
      <c r="K4257" s="28">
        <f>SUM(K4255:K4256)</f>
        <v>1.2599999999999998</v>
      </c>
    </row>
    <row r="4258" spans="1:11" ht="15" customHeight="1" x14ac:dyDescent="0.25">
      <c r="A4258" s="9"/>
      <c r="B4258" s="9"/>
      <c r="C4258" s="9"/>
      <c r="D4258" s="9"/>
      <c r="E4258" s="9"/>
      <c r="F4258" s="9"/>
      <c r="G4258" s="92" t="s">
        <v>3913</v>
      </c>
      <c r="H4258" s="92"/>
      <c r="I4258" s="92"/>
      <c r="J4258" s="92"/>
      <c r="K4258" s="29">
        <f>ROUND(SUM(K4257),2)</f>
        <v>1.26</v>
      </c>
    </row>
    <row r="4259" spans="1:11" ht="9.9499999999999993" customHeight="1" x14ac:dyDescent="0.25">
      <c r="A4259" s="9"/>
      <c r="B4259" s="9"/>
      <c r="C4259" s="9"/>
      <c r="D4259" s="9"/>
      <c r="E4259" s="9"/>
      <c r="F4259" s="9"/>
      <c r="G4259" s="100"/>
      <c r="H4259" s="100"/>
      <c r="I4259" s="100"/>
      <c r="J4259" s="100"/>
      <c r="K4259" s="100"/>
    </row>
    <row r="4260" spans="1:11" ht="20.100000000000001" customHeight="1" x14ac:dyDescent="0.25">
      <c r="A4260" s="99" t="s">
        <v>2433</v>
      </c>
      <c r="B4260" s="99"/>
      <c r="C4260" s="99"/>
      <c r="D4260" s="99"/>
      <c r="E4260" s="99"/>
      <c r="F4260" s="99"/>
      <c r="G4260" s="99"/>
      <c r="H4260" s="99"/>
      <c r="I4260" s="99"/>
      <c r="J4260" s="99"/>
      <c r="K4260" s="99"/>
    </row>
    <row r="4261" spans="1:11" ht="12.95" customHeight="1" x14ac:dyDescent="0.25">
      <c r="A4261" s="107" t="s">
        <v>3984</v>
      </c>
      <c r="B4261" s="107"/>
      <c r="C4261" s="107"/>
      <c r="D4261" s="108" t="s">
        <v>3985</v>
      </c>
      <c r="E4261" s="87" t="s">
        <v>3986</v>
      </c>
      <c r="F4261" s="87"/>
      <c r="G4261" s="87" t="s">
        <v>3987</v>
      </c>
      <c r="H4261" s="87"/>
      <c r="I4261" s="87"/>
      <c r="J4261" s="87"/>
      <c r="K4261" s="87" t="s">
        <v>3988</v>
      </c>
    </row>
    <row r="4262" spans="1:11" ht="12" customHeight="1" x14ac:dyDescent="0.25">
      <c r="A4262" s="107"/>
      <c r="B4262" s="107"/>
      <c r="C4262" s="107"/>
      <c r="D4262" s="108"/>
      <c r="E4262" s="23" t="s">
        <v>3989</v>
      </c>
      <c r="F4262" s="23" t="s">
        <v>3990</v>
      </c>
      <c r="G4262" s="94" t="s">
        <v>3989</v>
      </c>
      <c r="H4262" s="94"/>
      <c r="I4262" s="94" t="s">
        <v>3990</v>
      </c>
      <c r="J4262" s="94"/>
      <c r="K4262" s="87"/>
    </row>
    <row r="4263" spans="1:11" ht="15" customHeight="1" x14ac:dyDescent="0.25">
      <c r="A4263" s="6" t="s">
        <v>3991</v>
      </c>
      <c r="B4263" s="104" t="s">
        <v>3992</v>
      </c>
      <c r="C4263" s="104"/>
      <c r="D4263" s="31">
        <v>1</v>
      </c>
      <c r="E4263" s="32">
        <v>0.34</v>
      </c>
      <c r="F4263" s="32">
        <v>0.66</v>
      </c>
      <c r="G4263" s="105">
        <v>355.46550000000002</v>
      </c>
      <c r="H4263" s="105"/>
      <c r="I4263" s="105">
        <v>95.872399999999999</v>
      </c>
      <c r="J4263" s="105"/>
      <c r="K4263" s="33">
        <f>ROUND(D4263*(ROUND(E4263*G4263,4)+ROUND(F4263*I4263,4)),4)</f>
        <v>184.13409999999999</v>
      </c>
    </row>
    <row r="4264" spans="1:11" ht="15" customHeight="1" x14ac:dyDescent="0.25">
      <c r="A4264" s="6" t="s">
        <v>3993</v>
      </c>
      <c r="B4264" s="104" t="s">
        <v>3994</v>
      </c>
      <c r="C4264" s="104"/>
      <c r="D4264" s="31">
        <v>1</v>
      </c>
      <c r="E4264" s="32">
        <v>1</v>
      </c>
      <c r="F4264" s="32">
        <v>0</v>
      </c>
      <c r="G4264" s="105">
        <v>365.3972</v>
      </c>
      <c r="H4264" s="105"/>
      <c r="I4264" s="105">
        <v>147.8879</v>
      </c>
      <c r="J4264" s="105"/>
      <c r="K4264" s="33">
        <f>ROUND(D4264*(ROUND(E4264*G4264,4)+ROUND(F4264*I4264,4)),4)</f>
        <v>365.3972</v>
      </c>
    </row>
    <row r="4265" spans="1:11" ht="15" customHeight="1" x14ac:dyDescent="0.25">
      <c r="A4265" s="6" t="s">
        <v>3995</v>
      </c>
      <c r="B4265" s="104" t="s">
        <v>3996</v>
      </c>
      <c r="C4265" s="104"/>
      <c r="D4265" s="31">
        <v>1</v>
      </c>
      <c r="E4265" s="32">
        <v>0.97</v>
      </c>
      <c r="F4265" s="32">
        <v>0.03</v>
      </c>
      <c r="G4265" s="105">
        <v>324.64210000000003</v>
      </c>
      <c r="H4265" s="105"/>
      <c r="I4265" s="105">
        <v>159.20740000000001</v>
      </c>
      <c r="J4265" s="105"/>
      <c r="K4265" s="33">
        <f>ROUND(D4265*(ROUND(E4265*G4265,4)+ROUND(F4265*I4265,4)),4)</f>
        <v>319.67899999999997</v>
      </c>
    </row>
    <row r="4266" spans="1:11" ht="15.95" customHeight="1" x14ac:dyDescent="0.25">
      <c r="A4266" s="6" t="s">
        <v>3997</v>
      </c>
      <c r="B4266" s="104" t="s">
        <v>3998</v>
      </c>
      <c r="C4266" s="104"/>
      <c r="D4266" s="31">
        <v>1</v>
      </c>
      <c r="E4266" s="32">
        <v>0.79</v>
      </c>
      <c r="F4266" s="32">
        <v>0.21</v>
      </c>
      <c r="G4266" s="105">
        <v>284.72230000000002</v>
      </c>
      <c r="H4266" s="105"/>
      <c r="I4266" s="105">
        <v>125.70480000000001</v>
      </c>
      <c r="J4266" s="105"/>
      <c r="K4266" s="33">
        <f>ROUND(D4266*(ROUND(E4266*G4266,4)+ROUND(F4266*I4266,4)),4)</f>
        <v>251.32859999999999</v>
      </c>
    </row>
    <row r="4267" spans="1:11" ht="15" customHeight="1" x14ac:dyDescent="0.25">
      <c r="A4267" s="1"/>
      <c r="B4267" s="1"/>
      <c r="C4267" s="1"/>
      <c r="D4267" s="1"/>
      <c r="E4267" s="1"/>
      <c r="F4267" s="1"/>
      <c r="G4267" s="85" t="s">
        <v>3999</v>
      </c>
      <c r="H4267" s="85"/>
      <c r="I4267" s="85"/>
      <c r="J4267" s="85"/>
      <c r="K4267" s="34">
        <f>SUM(K4262:K4266)</f>
        <v>1120.5389</v>
      </c>
    </row>
    <row r="4268" spans="1:11" ht="20.100000000000001" customHeight="1" x14ac:dyDescent="0.25">
      <c r="A4268" s="106" t="s">
        <v>4000</v>
      </c>
      <c r="B4268" s="106"/>
      <c r="C4268" s="106"/>
      <c r="D4268" s="106"/>
      <c r="E4268" s="106"/>
      <c r="F4268" s="2" t="s">
        <v>4</v>
      </c>
      <c r="G4268" s="87" t="s">
        <v>4001</v>
      </c>
      <c r="H4268" s="87"/>
      <c r="I4268" s="87" t="s">
        <v>4002</v>
      </c>
      <c r="J4268" s="87"/>
      <c r="K4268" s="2" t="s">
        <v>3988</v>
      </c>
    </row>
    <row r="4269" spans="1:11" ht="15" customHeight="1" x14ac:dyDescent="0.25">
      <c r="A4269" s="6" t="s">
        <v>4003</v>
      </c>
      <c r="B4269" s="101" t="s">
        <v>4004</v>
      </c>
      <c r="C4269" s="101"/>
      <c r="D4269" s="101"/>
      <c r="E4269" s="101"/>
      <c r="F4269" s="6" t="s">
        <v>3940</v>
      </c>
      <c r="G4269" s="114">
        <v>1</v>
      </c>
      <c r="H4269" s="114"/>
      <c r="I4269" s="115">
        <v>22.527200000000001</v>
      </c>
      <c r="J4269" s="115"/>
      <c r="K4269" s="35">
        <f>ROUND(ROUND(G4269,5)*I4269,4)</f>
        <v>22.527200000000001</v>
      </c>
    </row>
    <row r="4270" spans="1:11" ht="15" customHeight="1" x14ac:dyDescent="0.25">
      <c r="A4270" s="1"/>
      <c r="B4270" s="1"/>
      <c r="C4270" s="1"/>
      <c r="D4270" s="1"/>
      <c r="E4270" s="1"/>
      <c r="F4270" s="1"/>
      <c r="G4270" s="85" t="s">
        <v>4005</v>
      </c>
      <c r="H4270" s="85"/>
      <c r="I4270" s="85"/>
      <c r="J4270" s="85"/>
      <c r="K4270" s="36">
        <f>SUM(K4269:K4269)</f>
        <v>22.527200000000001</v>
      </c>
    </row>
    <row r="4271" spans="1:11" ht="15" customHeight="1" x14ac:dyDescent="0.25">
      <c r="A4271" s="9"/>
      <c r="B4271" s="9"/>
      <c r="C4271" s="9"/>
      <c r="D4271" s="9"/>
      <c r="E4271" s="9"/>
      <c r="F4271" s="9"/>
      <c r="G4271" s="92" t="s">
        <v>4006</v>
      </c>
      <c r="H4271" s="92"/>
      <c r="I4271" s="92"/>
      <c r="J4271" s="92"/>
      <c r="K4271" s="33">
        <f>SUM(K4267,K4270)</f>
        <v>1143.0661</v>
      </c>
    </row>
    <row r="4272" spans="1:11" ht="15" customHeight="1" x14ac:dyDescent="0.25">
      <c r="A4272" s="9"/>
      <c r="B4272" s="9"/>
      <c r="C4272" s="9"/>
      <c r="D4272" s="9"/>
      <c r="E4272" s="9"/>
      <c r="F4272" s="9"/>
      <c r="G4272" s="92" t="s">
        <v>4007</v>
      </c>
      <c r="H4272" s="92"/>
      <c r="I4272" s="92"/>
      <c r="J4272" s="92"/>
      <c r="K4272" s="37">
        <v>113.18</v>
      </c>
    </row>
    <row r="4273" spans="1:11" ht="15" customHeight="1" x14ac:dyDescent="0.25">
      <c r="A4273" s="9"/>
      <c r="B4273" s="9"/>
      <c r="C4273" s="9"/>
      <c r="D4273" s="9"/>
      <c r="E4273" s="9"/>
      <c r="F4273" s="9"/>
      <c r="G4273" s="92" t="s">
        <v>4008</v>
      </c>
      <c r="H4273" s="92"/>
      <c r="I4273" s="92"/>
      <c r="J4273" s="92"/>
      <c r="K4273" s="33">
        <f>ROUND(K4271/K4272,4)</f>
        <v>10.099500000000001</v>
      </c>
    </row>
    <row r="4274" spans="1:11" ht="15" customHeight="1" x14ac:dyDescent="0.25">
      <c r="A4274" s="9"/>
      <c r="B4274" s="9"/>
      <c r="C4274" s="9"/>
      <c r="D4274" s="9"/>
      <c r="E4274" s="9"/>
      <c r="F4274" s="9"/>
      <c r="G4274" s="92" t="s">
        <v>4009</v>
      </c>
      <c r="H4274" s="92"/>
      <c r="I4274" s="92"/>
      <c r="J4274" s="92"/>
      <c r="K4274" s="33">
        <f>ROUND(K4273*0.00746,4)</f>
        <v>7.5300000000000006E-2</v>
      </c>
    </row>
    <row r="4275" spans="1:11" ht="20.100000000000001" customHeight="1" x14ac:dyDescent="0.25">
      <c r="A4275" s="106" t="s">
        <v>4010</v>
      </c>
      <c r="B4275" s="106"/>
      <c r="C4275" s="106"/>
      <c r="D4275" s="106"/>
      <c r="E4275" s="106"/>
      <c r="F4275" s="2" t="s">
        <v>4</v>
      </c>
      <c r="G4275" s="87" t="s">
        <v>4001</v>
      </c>
      <c r="H4275" s="87"/>
      <c r="I4275" s="87" t="s">
        <v>3895</v>
      </c>
      <c r="J4275" s="87"/>
      <c r="K4275" s="2" t="s">
        <v>4011</v>
      </c>
    </row>
    <row r="4276" spans="1:11" ht="15" customHeight="1" x14ac:dyDescent="0.25">
      <c r="A4276" s="6" t="s">
        <v>4012</v>
      </c>
      <c r="B4276" s="104" t="s">
        <v>4013</v>
      </c>
      <c r="C4276" s="104"/>
      <c r="D4276" s="104"/>
      <c r="E4276" s="104"/>
      <c r="F4276" s="6" t="s">
        <v>77</v>
      </c>
      <c r="G4276" s="113">
        <v>1</v>
      </c>
      <c r="H4276" s="113"/>
      <c r="I4276" s="105">
        <v>195.03</v>
      </c>
      <c r="J4276" s="105"/>
      <c r="K4276" s="33">
        <f>ROUND(ROUND(G4276,5)*I4276,4)</f>
        <v>195.03</v>
      </c>
    </row>
    <row r="4277" spans="1:11" ht="15" customHeight="1" x14ac:dyDescent="0.25">
      <c r="A4277" s="1"/>
      <c r="B4277" s="1"/>
      <c r="C4277" s="1"/>
      <c r="D4277" s="1"/>
      <c r="E4277" s="1"/>
      <c r="F4277" s="1"/>
      <c r="G4277" s="85" t="s">
        <v>4014</v>
      </c>
      <c r="H4277" s="85"/>
      <c r="I4277" s="85"/>
      <c r="J4277" s="85"/>
      <c r="K4277" s="34">
        <f>SUM(K4276:K4276)</f>
        <v>195.03</v>
      </c>
    </row>
    <row r="4278" spans="1:11" ht="15" customHeight="1" x14ac:dyDescent="0.25">
      <c r="A4278" s="106" t="s">
        <v>4015</v>
      </c>
      <c r="B4278" s="106"/>
      <c r="C4278" s="106"/>
      <c r="D4278" s="23" t="s">
        <v>4016</v>
      </c>
      <c r="E4278" s="94" t="s">
        <v>4017</v>
      </c>
      <c r="F4278" s="94"/>
      <c r="G4278" s="94" t="s">
        <v>4001</v>
      </c>
      <c r="H4278" s="94"/>
      <c r="I4278" s="94" t="s">
        <v>3895</v>
      </c>
      <c r="J4278" s="94"/>
      <c r="K4278" s="23" t="s">
        <v>4011</v>
      </c>
    </row>
    <row r="4279" spans="1:11" ht="20.100000000000001" customHeight="1" x14ac:dyDescent="0.25">
      <c r="A4279" s="38" t="s">
        <v>4012</v>
      </c>
      <c r="B4279" s="109" t="s">
        <v>4018</v>
      </c>
      <c r="C4279" s="109"/>
      <c r="D4279" s="38" t="s">
        <v>4019</v>
      </c>
      <c r="E4279" s="110" t="s">
        <v>4020</v>
      </c>
      <c r="F4279" s="110"/>
      <c r="G4279" s="111">
        <v>2.2000000000000002</v>
      </c>
      <c r="H4279" s="111"/>
      <c r="I4279" s="112">
        <v>3.47</v>
      </c>
      <c r="J4279" s="112"/>
      <c r="K4279" s="41">
        <f>ROUND(ROUND(G4279,5)*I4279,4)</f>
        <v>7.6340000000000003</v>
      </c>
    </row>
    <row r="4280" spans="1:11" ht="15" customHeight="1" x14ac:dyDescent="0.25">
      <c r="A4280" s="1"/>
      <c r="B4280" s="1"/>
      <c r="C4280" s="1"/>
      <c r="D4280" s="1"/>
      <c r="E4280" s="1"/>
      <c r="F4280" s="1"/>
      <c r="G4280" s="85" t="s">
        <v>4021</v>
      </c>
      <c r="H4280" s="85"/>
      <c r="I4280" s="85"/>
      <c r="J4280" s="85"/>
      <c r="K4280" s="33">
        <f>SUM(K4279:K4279)</f>
        <v>7.6340000000000003</v>
      </c>
    </row>
    <row r="4281" spans="1:11" ht="12.95" customHeight="1" x14ac:dyDescent="0.25">
      <c r="A4281" s="106" t="s">
        <v>4022</v>
      </c>
      <c r="B4281" s="106"/>
      <c r="C4281" s="94" t="s">
        <v>4023</v>
      </c>
      <c r="D4281" s="94" t="s">
        <v>5</v>
      </c>
      <c r="E4281" s="94" t="s">
        <v>4024</v>
      </c>
      <c r="F4281" s="94"/>
      <c r="G4281" s="94" t="s">
        <v>4025</v>
      </c>
      <c r="H4281" s="94"/>
      <c r="I4281" s="94" t="s">
        <v>2086</v>
      </c>
      <c r="J4281" s="94"/>
      <c r="K4281" s="94" t="s">
        <v>4011</v>
      </c>
    </row>
    <row r="4282" spans="1:11" ht="12" customHeight="1" x14ac:dyDescent="0.25">
      <c r="A4282" s="106"/>
      <c r="B4282" s="106"/>
      <c r="C4282" s="94"/>
      <c r="D4282" s="94"/>
      <c r="E4282" s="23" t="s">
        <v>2092</v>
      </c>
      <c r="F4282" s="23" t="s">
        <v>4026</v>
      </c>
      <c r="G4282" s="23" t="s">
        <v>2092</v>
      </c>
      <c r="H4282" s="23" t="s">
        <v>4026</v>
      </c>
      <c r="I4282" s="23" t="s">
        <v>2092</v>
      </c>
      <c r="J4282" s="23" t="s">
        <v>4026</v>
      </c>
      <c r="K4282" s="94"/>
    </row>
    <row r="4283" spans="1:11" ht="27.95" customHeight="1" x14ac:dyDescent="0.25">
      <c r="A4283" s="38" t="s">
        <v>4012</v>
      </c>
      <c r="B4283" s="39" t="s">
        <v>4018</v>
      </c>
      <c r="C4283" s="38" t="s">
        <v>4027</v>
      </c>
      <c r="D4283" s="40">
        <v>2.2000000000000002</v>
      </c>
      <c r="E4283" s="42">
        <v>0</v>
      </c>
      <c r="F4283" s="43">
        <v>1.25</v>
      </c>
      <c r="G4283" s="42">
        <v>0</v>
      </c>
      <c r="H4283" s="43">
        <v>1</v>
      </c>
      <c r="I4283" s="42">
        <v>0</v>
      </c>
      <c r="J4283" s="43">
        <v>0.82</v>
      </c>
      <c r="K4283" s="41">
        <f>ROUND(D4283*(ROUND(E4283*F4283,4)+ROUND(G4283*H4283,4)+ROUND(I4283*J4283,4)),4)</f>
        <v>0</v>
      </c>
    </row>
    <row r="4284" spans="1:11" ht="15" customHeight="1" x14ac:dyDescent="0.25">
      <c r="A4284" s="1"/>
      <c r="B4284" s="1"/>
      <c r="C4284" s="1"/>
      <c r="D4284" s="1"/>
      <c r="E4284" s="1"/>
      <c r="F4284" s="1"/>
      <c r="G4284" s="85" t="s">
        <v>4028</v>
      </c>
      <c r="H4284" s="85"/>
      <c r="I4284" s="85"/>
      <c r="J4284" s="85"/>
      <c r="K4284" s="33">
        <f>SUM(K4282:K4283)</f>
        <v>0</v>
      </c>
    </row>
    <row r="4285" spans="1:11" ht="15" customHeight="1" x14ac:dyDescent="0.25">
      <c r="A4285" s="9"/>
      <c r="B4285" s="9"/>
      <c r="C4285" s="9"/>
      <c r="D4285" s="9"/>
      <c r="E4285" s="9"/>
      <c r="F4285" s="9"/>
      <c r="G4285" s="92" t="s">
        <v>4029</v>
      </c>
      <c r="H4285" s="92"/>
      <c r="I4285" s="92"/>
      <c r="J4285" s="92"/>
      <c r="K4285" s="33">
        <f>SUM(K4273,K4274,K4277,K4280,K4284)</f>
        <v>212.83879999999999</v>
      </c>
    </row>
    <row r="4286" spans="1:11" ht="15" customHeight="1" x14ac:dyDescent="0.25">
      <c r="A4286" s="9"/>
      <c r="B4286" s="9"/>
      <c r="C4286" s="9"/>
      <c r="D4286" s="9"/>
      <c r="E4286" s="9"/>
      <c r="F4286" s="9"/>
      <c r="G4286" s="92" t="s">
        <v>3913</v>
      </c>
      <c r="H4286" s="92"/>
      <c r="I4286" s="92"/>
      <c r="J4286" s="92"/>
      <c r="K4286" s="29">
        <f>ROUND(SUM(K4285),2)</f>
        <v>212.84</v>
      </c>
    </row>
    <row r="4287" spans="1:11" ht="9.9499999999999993" customHeight="1" x14ac:dyDescent="0.25">
      <c r="A4287" s="9"/>
      <c r="B4287" s="9"/>
      <c r="C4287" s="9"/>
      <c r="D4287" s="9"/>
      <c r="E4287" s="9"/>
      <c r="F4287" s="9"/>
      <c r="G4287" s="100"/>
      <c r="H4287" s="100"/>
      <c r="I4287" s="100"/>
      <c r="J4287" s="100"/>
      <c r="K4287" s="100"/>
    </row>
    <row r="4288" spans="1:11" ht="20.100000000000001" customHeight="1" x14ac:dyDescent="0.25">
      <c r="A4288" s="99" t="s">
        <v>2434</v>
      </c>
      <c r="B4288" s="99"/>
      <c r="C4288" s="99"/>
      <c r="D4288" s="99"/>
      <c r="E4288" s="99"/>
      <c r="F4288" s="99"/>
      <c r="G4288" s="99"/>
      <c r="H4288" s="99"/>
      <c r="I4288" s="99"/>
      <c r="J4288" s="99"/>
      <c r="K4288" s="99"/>
    </row>
    <row r="4289" spans="1:11" ht="15" customHeight="1" x14ac:dyDescent="0.25">
      <c r="A4289" s="93" t="s">
        <v>3916</v>
      </c>
      <c r="B4289" s="93"/>
      <c r="C4289" s="93"/>
      <c r="D4289" s="94" t="s">
        <v>3</v>
      </c>
      <c r="E4289" s="94"/>
      <c r="F4289" s="23" t="s">
        <v>4</v>
      </c>
      <c r="G4289" s="94" t="s">
        <v>3894</v>
      </c>
      <c r="H4289" s="94"/>
      <c r="I4289" s="94" t="s">
        <v>3895</v>
      </c>
      <c r="J4289" s="94"/>
      <c r="K4289" s="23" t="s">
        <v>3896</v>
      </c>
    </row>
    <row r="4290" spans="1:11" ht="45.95" customHeight="1" x14ac:dyDescent="0.25">
      <c r="A4290" s="24" t="s">
        <v>3934</v>
      </c>
      <c r="B4290" s="95" t="s">
        <v>3935</v>
      </c>
      <c r="C4290" s="95"/>
      <c r="D4290" s="96" t="s">
        <v>20</v>
      </c>
      <c r="E4290" s="96"/>
      <c r="F4290" s="24" t="s">
        <v>3936</v>
      </c>
      <c r="G4290" s="97">
        <v>2.5891999999999998E-3</v>
      </c>
      <c r="H4290" s="97"/>
      <c r="I4290" s="98">
        <v>76.52</v>
      </c>
      <c r="J4290" s="98"/>
      <c r="K4290" s="27">
        <f t="shared" ref="K4290:K4295" si="32">TRUNC(TRUNC(G4290,8)*I4290,2)</f>
        <v>0.19</v>
      </c>
    </row>
    <row r="4291" spans="1:11" ht="45.95" customHeight="1" x14ac:dyDescent="0.25">
      <c r="A4291" s="24" t="s">
        <v>28</v>
      </c>
      <c r="B4291" s="95" t="s">
        <v>29</v>
      </c>
      <c r="C4291" s="95"/>
      <c r="D4291" s="96" t="s">
        <v>20</v>
      </c>
      <c r="E4291" s="96"/>
      <c r="F4291" s="24" t="s">
        <v>30</v>
      </c>
      <c r="G4291" s="97">
        <v>1.0702000000000001E-3</v>
      </c>
      <c r="H4291" s="97"/>
      <c r="I4291" s="98">
        <v>322.67</v>
      </c>
      <c r="J4291" s="98"/>
      <c r="K4291" s="27">
        <f t="shared" si="32"/>
        <v>0.34</v>
      </c>
    </row>
    <row r="4292" spans="1:11" ht="29.1" customHeight="1" x14ac:dyDescent="0.25">
      <c r="A4292" s="24" t="s">
        <v>4030</v>
      </c>
      <c r="B4292" s="95" t="s">
        <v>4031</v>
      </c>
      <c r="C4292" s="95"/>
      <c r="D4292" s="96" t="s">
        <v>20</v>
      </c>
      <c r="E4292" s="96"/>
      <c r="F4292" s="24" t="s">
        <v>3936</v>
      </c>
      <c r="G4292" s="97">
        <v>3.3568999999999999E-3</v>
      </c>
      <c r="H4292" s="97"/>
      <c r="I4292" s="98">
        <v>105.44</v>
      </c>
      <c r="J4292" s="98"/>
      <c r="K4292" s="27">
        <f t="shared" si="32"/>
        <v>0.35</v>
      </c>
    </row>
    <row r="4293" spans="1:11" ht="29.1" customHeight="1" x14ac:dyDescent="0.25">
      <c r="A4293" s="24" t="s">
        <v>4032</v>
      </c>
      <c r="B4293" s="95" t="s">
        <v>4033</v>
      </c>
      <c r="C4293" s="95"/>
      <c r="D4293" s="96" t="s">
        <v>20</v>
      </c>
      <c r="E4293" s="96"/>
      <c r="F4293" s="24" t="s">
        <v>30</v>
      </c>
      <c r="G4293" s="97">
        <v>3.0249999999999998E-4</v>
      </c>
      <c r="H4293" s="97"/>
      <c r="I4293" s="98">
        <v>265.02</v>
      </c>
      <c r="J4293" s="98"/>
      <c r="K4293" s="27">
        <f t="shared" si="32"/>
        <v>0.08</v>
      </c>
    </row>
    <row r="4294" spans="1:11" ht="38.1" customHeight="1" x14ac:dyDescent="0.25">
      <c r="A4294" s="24" t="s">
        <v>4034</v>
      </c>
      <c r="B4294" s="95" t="s">
        <v>4035</v>
      </c>
      <c r="C4294" s="95"/>
      <c r="D4294" s="96" t="s">
        <v>20</v>
      </c>
      <c r="E4294" s="96"/>
      <c r="F4294" s="24" t="s">
        <v>3936</v>
      </c>
      <c r="G4294" s="97">
        <v>2.9082999999999999E-3</v>
      </c>
      <c r="H4294" s="97"/>
      <c r="I4294" s="98">
        <v>94.54</v>
      </c>
      <c r="J4294" s="98"/>
      <c r="K4294" s="27">
        <f t="shared" si="32"/>
        <v>0.27</v>
      </c>
    </row>
    <row r="4295" spans="1:11" ht="38.1" customHeight="1" x14ac:dyDescent="0.25">
      <c r="A4295" s="24" t="s">
        <v>4036</v>
      </c>
      <c r="B4295" s="95" t="s">
        <v>4037</v>
      </c>
      <c r="C4295" s="95"/>
      <c r="D4295" s="96" t="s">
        <v>20</v>
      </c>
      <c r="E4295" s="96"/>
      <c r="F4295" s="24" t="s">
        <v>30</v>
      </c>
      <c r="G4295" s="97">
        <v>7.5109999999999999E-4</v>
      </c>
      <c r="H4295" s="97"/>
      <c r="I4295" s="98">
        <v>225.43</v>
      </c>
      <c r="J4295" s="98"/>
      <c r="K4295" s="27">
        <f t="shared" si="32"/>
        <v>0.16</v>
      </c>
    </row>
    <row r="4296" spans="1:11" ht="18" customHeight="1" x14ac:dyDescent="0.25">
      <c r="A4296" s="9"/>
      <c r="B4296" s="9"/>
      <c r="C4296" s="9"/>
      <c r="D4296" s="9"/>
      <c r="E4296" s="9"/>
      <c r="F4296" s="9"/>
      <c r="G4296" s="91" t="s">
        <v>3919</v>
      </c>
      <c r="H4296" s="91"/>
      <c r="I4296" s="91"/>
      <c r="J4296" s="91"/>
      <c r="K4296" s="28">
        <f>SUM(K4290:K4295)</f>
        <v>1.39</v>
      </c>
    </row>
    <row r="4297" spans="1:11" ht="15" customHeight="1" x14ac:dyDescent="0.25">
      <c r="A4297" s="93" t="s">
        <v>3907</v>
      </c>
      <c r="B4297" s="93"/>
      <c r="C4297" s="93"/>
      <c r="D4297" s="94" t="s">
        <v>3</v>
      </c>
      <c r="E4297" s="94"/>
      <c r="F4297" s="23" t="s">
        <v>4</v>
      </c>
      <c r="G4297" s="94" t="s">
        <v>3894</v>
      </c>
      <c r="H4297" s="94"/>
      <c r="I4297" s="94" t="s">
        <v>3895</v>
      </c>
      <c r="J4297" s="94"/>
      <c r="K4297" s="23" t="s">
        <v>3896</v>
      </c>
    </row>
    <row r="4298" spans="1:11" ht="15" customHeight="1" x14ac:dyDescent="0.25">
      <c r="A4298" s="24" t="s">
        <v>3910</v>
      </c>
      <c r="B4298" s="95" t="s">
        <v>3911</v>
      </c>
      <c r="C4298" s="95"/>
      <c r="D4298" s="96" t="s">
        <v>20</v>
      </c>
      <c r="E4298" s="96"/>
      <c r="F4298" s="24" t="s">
        <v>2056</v>
      </c>
      <c r="G4298" s="97">
        <v>3.6592999999999999E-3</v>
      </c>
      <c r="H4298" s="97"/>
      <c r="I4298" s="98">
        <v>24.94</v>
      </c>
      <c r="J4298" s="98"/>
      <c r="K4298" s="27">
        <f>TRUNC(TRUNC(G4298,8)*I4298,2)</f>
        <v>0.09</v>
      </c>
    </row>
    <row r="4299" spans="1:11" ht="18" customHeight="1" x14ac:dyDescent="0.25">
      <c r="A4299" s="9"/>
      <c r="B4299" s="9"/>
      <c r="C4299" s="9"/>
      <c r="D4299" s="9"/>
      <c r="E4299" s="9"/>
      <c r="F4299" s="9"/>
      <c r="G4299" s="91" t="s">
        <v>3912</v>
      </c>
      <c r="H4299" s="91"/>
      <c r="I4299" s="91"/>
      <c r="J4299" s="91"/>
      <c r="K4299" s="28">
        <f>SUM(K4298:K4298)</f>
        <v>0.09</v>
      </c>
    </row>
    <row r="4300" spans="1:11" ht="15" customHeight="1" x14ac:dyDescent="0.25">
      <c r="A4300" s="9"/>
      <c r="B4300" s="9"/>
      <c r="C4300" s="9"/>
      <c r="D4300" s="9"/>
      <c r="E4300" s="9"/>
      <c r="F4300" s="9"/>
      <c r="G4300" s="92" t="s">
        <v>3913</v>
      </c>
      <c r="H4300" s="92"/>
      <c r="I4300" s="92"/>
      <c r="J4300" s="92"/>
      <c r="K4300" s="29">
        <f>ROUND(SUM(K4296,K4299),2)</f>
        <v>1.48</v>
      </c>
    </row>
    <row r="4301" spans="1:11" ht="9.9499999999999993" customHeight="1" x14ac:dyDescent="0.25">
      <c r="A4301" s="9"/>
      <c r="B4301" s="9"/>
      <c r="C4301" s="9"/>
      <c r="D4301" s="9"/>
      <c r="E4301" s="9"/>
      <c r="F4301" s="9"/>
      <c r="G4301" s="100"/>
      <c r="H4301" s="100"/>
      <c r="I4301" s="100"/>
      <c r="J4301" s="100"/>
      <c r="K4301" s="100"/>
    </row>
    <row r="4302" spans="1:11" ht="20.100000000000001" customHeight="1" x14ac:dyDescent="0.25">
      <c r="A4302" s="99" t="s">
        <v>2435</v>
      </c>
      <c r="B4302" s="99"/>
      <c r="C4302" s="99"/>
      <c r="D4302" s="99"/>
      <c r="E4302" s="99"/>
      <c r="F4302" s="99"/>
      <c r="G4302" s="99"/>
      <c r="H4302" s="99"/>
      <c r="I4302" s="99"/>
      <c r="J4302" s="99"/>
      <c r="K4302" s="99"/>
    </row>
    <row r="4303" spans="1:11" ht="15" customHeight="1" x14ac:dyDescent="0.25">
      <c r="A4303" s="93" t="s">
        <v>3893</v>
      </c>
      <c r="B4303" s="93"/>
      <c r="C4303" s="93"/>
      <c r="D4303" s="94" t="s">
        <v>3</v>
      </c>
      <c r="E4303" s="94"/>
      <c r="F4303" s="23" t="s">
        <v>4</v>
      </c>
      <c r="G4303" s="94" t="s">
        <v>3894</v>
      </c>
      <c r="H4303" s="94"/>
      <c r="I4303" s="94" t="s">
        <v>3895</v>
      </c>
      <c r="J4303" s="94"/>
      <c r="K4303" s="23" t="s">
        <v>3896</v>
      </c>
    </row>
    <row r="4304" spans="1:11" ht="21" customHeight="1" x14ac:dyDescent="0.25">
      <c r="A4304" s="24" t="s">
        <v>4038</v>
      </c>
      <c r="B4304" s="95" t="s">
        <v>4039</v>
      </c>
      <c r="C4304" s="95"/>
      <c r="D4304" s="96" t="s">
        <v>20</v>
      </c>
      <c r="E4304" s="96"/>
      <c r="F4304" s="24" t="s">
        <v>34</v>
      </c>
      <c r="G4304" s="97">
        <v>6.6E-3</v>
      </c>
      <c r="H4304" s="97"/>
      <c r="I4304" s="98">
        <v>210.23</v>
      </c>
      <c r="J4304" s="98"/>
      <c r="K4304" s="27">
        <f>TRUNC(TRUNC(G4304,8)*I4304,2)</f>
        <v>1.38</v>
      </c>
    </row>
    <row r="4305" spans="1:11" ht="21" customHeight="1" x14ac:dyDescent="0.25">
      <c r="A4305" s="24" t="s">
        <v>4040</v>
      </c>
      <c r="B4305" s="95" t="s">
        <v>4041</v>
      </c>
      <c r="C4305" s="95"/>
      <c r="D4305" s="96" t="s">
        <v>20</v>
      </c>
      <c r="E4305" s="96"/>
      <c r="F4305" s="24" t="s">
        <v>84</v>
      </c>
      <c r="G4305" s="97">
        <v>1.0049999999999999</v>
      </c>
      <c r="H4305" s="97"/>
      <c r="I4305" s="98">
        <v>32.369999999999997</v>
      </c>
      <c r="J4305" s="98"/>
      <c r="K4305" s="27">
        <f>TRUNC(TRUNC(G4305,8)*I4305,2)</f>
        <v>32.53</v>
      </c>
    </row>
    <row r="4306" spans="1:11" ht="15" customHeight="1" x14ac:dyDescent="0.25">
      <c r="A4306" s="9"/>
      <c r="B4306" s="9"/>
      <c r="C4306" s="9"/>
      <c r="D4306" s="9"/>
      <c r="E4306" s="9"/>
      <c r="F4306" s="9"/>
      <c r="G4306" s="91" t="s">
        <v>3906</v>
      </c>
      <c r="H4306" s="91"/>
      <c r="I4306" s="91"/>
      <c r="J4306" s="91"/>
      <c r="K4306" s="28">
        <f>SUM(K4304:K4305)</f>
        <v>33.910000000000004</v>
      </c>
    </row>
    <row r="4307" spans="1:11" ht="15" customHeight="1" x14ac:dyDescent="0.25">
      <c r="A4307" s="93" t="s">
        <v>3907</v>
      </c>
      <c r="B4307" s="93"/>
      <c r="C4307" s="93"/>
      <c r="D4307" s="94" t="s">
        <v>3</v>
      </c>
      <c r="E4307" s="94"/>
      <c r="F4307" s="23" t="s">
        <v>4</v>
      </c>
      <c r="G4307" s="94" t="s">
        <v>3894</v>
      </c>
      <c r="H4307" s="94"/>
      <c r="I4307" s="94" t="s">
        <v>3895</v>
      </c>
      <c r="J4307" s="94"/>
      <c r="K4307" s="23" t="s">
        <v>3896</v>
      </c>
    </row>
    <row r="4308" spans="1:11" ht="15" customHeight="1" x14ac:dyDescent="0.25">
      <c r="A4308" s="24" t="s">
        <v>3971</v>
      </c>
      <c r="B4308" s="95" t="s">
        <v>3972</v>
      </c>
      <c r="C4308" s="95"/>
      <c r="D4308" s="96" t="s">
        <v>20</v>
      </c>
      <c r="E4308" s="96"/>
      <c r="F4308" s="24" t="s">
        <v>2056</v>
      </c>
      <c r="G4308" s="97">
        <v>0.2296</v>
      </c>
      <c r="H4308" s="97"/>
      <c r="I4308" s="98">
        <v>32.69</v>
      </c>
      <c r="J4308" s="98"/>
      <c r="K4308" s="27">
        <f>TRUNC(TRUNC(G4308,8)*I4308,2)</f>
        <v>7.5</v>
      </c>
    </row>
    <row r="4309" spans="1:11" ht="15" customHeight="1" x14ac:dyDescent="0.25">
      <c r="A4309" s="24" t="s">
        <v>3910</v>
      </c>
      <c r="B4309" s="95" t="s">
        <v>3911</v>
      </c>
      <c r="C4309" s="95"/>
      <c r="D4309" s="96" t="s">
        <v>20</v>
      </c>
      <c r="E4309" s="96"/>
      <c r="F4309" s="24" t="s">
        <v>2056</v>
      </c>
      <c r="G4309" s="97">
        <v>0.2296</v>
      </c>
      <c r="H4309" s="97"/>
      <c r="I4309" s="98">
        <v>24.94</v>
      </c>
      <c r="J4309" s="98"/>
      <c r="K4309" s="27">
        <f>TRUNC(TRUNC(G4309,8)*I4309,2)</f>
        <v>5.72</v>
      </c>
    </row>
    <row r="4310" spans="1:11" ht="18" customHeight="1" x14ac:dyDescent="0.25">
      <c r="A4310" s="9"/>
      <c r="B4310" s="9"/>
      <c r="C4310" s="9"/>
      <c r="D4310" s="9"/>
      <c r="E4310" s="9"/>
      <c r="F4310" s="9"/>
      <c r="G4310" s="91" t="s">
        <v>3912</v>
      </c>
      <c r="H4310" s="91"/>
      <c r="I4310" s="91"/>
      <c r="J4310" s="91"/>
      <c r="K4310" s="28">
        <f>SUM(K4308:K4309)</f>
        <v>13.219999999999999</v>
      </c>
    </row>
    <row r="4311" spans="1:11" ht="15" customHeight="1" x14ac:dyDescent="0.25">
      <c r="A4311" s="93" t="s">
        <v>3922</v>
      </c>
      <c r="B4311" s="93"/>
      <c r="C4311" s="93"/>
      <c r="D4311" s="94" t="s">
        <v>3</v>
      </c>
      <c r="E4311" s="94"/>
      <c r="F4311" s="23" t="s">
        <v>4</v>
      </c>
      <c r="G4311" s="94" t="s">
        <v>3894</v>
      </c>
      <c r="H4311" s="94"/>
      <c r="I4311" s="94" t="s">
        <v>3895</v>
      </c>
      <c r="J4311" s="94"/>
      <c r="K4311" s="23" t="s">
        <v>3896</v>
      </c>
    </row>
    <row r="4312" spans="1:11" ht="21" customHeight="1" x14ac:dyDescent="0.25">
      <c r="A4312" s="24" t="s">
        <v>4042</v>
      </c>
      <c r="B4312" s="95" t="s">
        <v>4043</v>
      </c>
      <c r="C4312" s="95"/>
      <c r="D4312" s="96" t="s">
        <v>20</v>
      </c>
      <c r="E4312" s="96"/>
      <c r="F4312" s="24" t="s">
        <v>34</v>
      </c>
      <c r="G4312" s="97">
        <v>1.8E-3</v>
      </c>
      <c r="H4312" s="97"/>
      <c r="I4312" s="98">
        <v>767.08</v>
      </c>
      <c r="J4312" s="98"/>
      <c r="K4312" s="27">
        <f>TRUNC(TRUNC(G4312,8)*I4312,2)</f>
        <v>1.38</v>
      </c>
    </row>
    <row r="4313" spans="1:11" ht="15" customHeight="1" x14ac:dyDescent="0.25">
      <c r="A4313" s="9"/>
      <c r="B4313" s="9"/>
      <c r="C4313" s="9"/>
      <c r="D4313" s="9"/>
      <c r="E4313" s="9"/>
      <c r="F4313" s="9"/>
      <c r="G4313" s="91" t="s">
        <v>3933</v>
      </c>
      <c r="H4313" s="91"/>
      <c r="I4313" s="91"/>
      <c r="J4313" s="91"/>
      <c r="K4313" s="28">
        <f>SUM(K4312:K4312)</f>
        <v>1.38</v>
      </c>
    </row>
    <row r="4314" spans="1:11" ht="15" customHeight="1" x14ac:dyDescent="0.25">
      <c r="A4314" s="9"/>
      <c r="B4314" s="9"/>
      <c r="C4314" s="9"/>
      <c r="D4314" s="9"/>
      <c r="E4314" s="9"/>
      <c r="F4314" s="9"/>
      <c r="G4314" s="92" t="s">
        <v>3913</v>
      </c>
      <c r="H4314" s="92"/>
      <c r="I4314" s="92"/>
      <c r="J4314" s="92"/>
      <c r="K4314" s="29">
        <f>ROUND(SUM(K4306,K4310,K4313),2)</f>
        <v>48.51</v>
      </c>
    </row>
    <row r="4315" spans="1:11" ht="9.9499999999999993" customHeight="1" x14ac:dyDescent="0.25">
      <c r="A4315" s="9"/>
      <c r="B4315" s="9"/>
      <c r="C4315" s="9"/>
      <c r="D4315" s="9"/>
      <c r="E4315" s="9"/>
      <c r="F4315" s="9"/>
      <c r="G4315" s="100"/>
      <c r="H4315" s="100"/>
      <c r="I4315" s="100"/>
      <c r="J4315" s="100"/>
      <c r="K4315" s="100"/>
    </row>
    <row r="4316" spans="1:11" ht="20.100000000000001" customHeight="1" x14ac:dyDescent="0.25">
      <c r="A4316" s="99" t="s">
        <v>2436</v>
      </c>
      <c r="B4316" s="99"/>
      <c r="C4316" s="99"/>
      <c r="D4316" s="99"/>
      <c r="E4316" s="99"/>
      <c r="F4316" s="99"/>
      <c r="G4316" s="99"/>
      <c r="H4316" s="99"/>
      <c r="I4316" s="99"/>
      <c r="J4316" s="99"/>
      <c r="K4316" s="99"/>
    </row>
    <row r="4317" spans="1:11" ht="15" customHeight="1" x14ac:dyDescent="0.25">
      <c r="A4317" s="93" t="s">
        <v>3893</v>
      </c>
      <c r="B4317" s="93"/>
      <c r="C4317" s="93"/>
      <c r="D4317" s="94" t="s">
        <v>3</v>
      </c>
      <c r="E4317" s="94"/>
      <c r="F4317" s="23" t="s">
        <v>4</v>
      </c>
      <c r="G4317" s="94" t="s">
        <v>3894</v>
      </c>
      <c r="H4317" s="94"/>
      <c r="I4317" s="94" t="s">
        <v>3895</v>
      </c>
      <c r="J4317" s="94"/>
      <c r="K4317" s="23" t="s">
        <v>3896</v>
      </c>
    </row>
    <row r="4318" spans="1:11" ht="15" customHeight="1" x14ac:dyDescent="0.25">
      <c r="A4318" s="24" t="s">
        <v>4044</v>
      </c>
      <c r="B4318" s="95" t="s">
        <v>4045</v>
      </c>
      <c r="C4318" s="95"/>
      <c r="D4318" s="96" t="s">
        <v>20</v>
      </c>
      <c r="E4318" s="96"/>
      <c r="F4318" s="24" t="s">
        <v>3903</v>
      </c>
      <c r="G4318" s="97">
        <v>0.106</v>
      </c>
      <c r="H4318" s="97"/>
      <c r="I4318" s="98">
        <v>2.59</v>
      </c>
      <c r="J4318" s="98"/>
      <c r="K4318" s="27">
        <f>TRUNC(TRUNC(G4318,8)*I4318,2)</f>
        <v>0.27</v>
      </c>
    </row>
    <row r="4319" spans="1:11" ht="15" customHeight="1" x14ac:dyDescent="0.25">
      <c r="A4319" s="9"/>
      <c r="B4319" s="9"/>
      <c r="C4319" s="9"/>
      <c r="D4319" s="9"/>
      <c r="E4319" s="9"/>
      <c r="F4319" s="9"/>
      <c r="G4319" s="91" t="s">
        <v>3906</v>
      </c>
      <c r="H4319" s="91"/>
      <c r="I4319" s="91"/>
      <c r="J4319" s="91"/>
      <c r="K4319" s="28">
        <f>SUM(K4318:K4318)</f>
        <v>0.27</v>
      </c>
    </row>
    <row r="4320" spans="1:11" ht="15" customHeight="1" x14ac:dyDescent="0.25">
      <c r="A4320" s="93" t="s">
        <v>3907</v>
      </c>
      <c r="B4320" s="93"/>
      <c r="C4320" s="93"/>
      <c r="D4320" s="94" t="s">
        <v>3</v>
      </c>
      <c r="E4320" s="94"/>
      <c r="F4320" s="23" t="s">
        <v>4</v>
      </c>
      <c r="G4320" s="94" t="s">
        <v>3894</v>
      </c>
      <c r="H4320" s="94"/>
      <c r="I4320" s="94" t="s">
        <v>3895</v>
      </c>
      <c r="J4320" s="94"/>
      <c r="K4320" s="23" t="s">
        <v>3896</v>
      </c>
    </row>
    <row r="4321" spans="1:11" ht="15" customHeight="1" x14ac:dyDescent="0.25">
      <c r="A4321" s="24" t="s">
        <v>4046</v>
      </c>
      <c r="B4321" s="95" t="s">
        <v>4047</v>
      </c>
      <c r="C4321" s="95"/>
      <c r="D4321" s="96" t="s">
        <v>20</v>
      </c>
      <c r="E4321" s="96"/>
      <c r="F4321" s="24" t="s">
        <v>2056</v>
      </c>
      <c r="G4321" s="97">
        <v>3.6999999999999998E-2</v>
      </c>
      <c r="H4321" s="97"/>
      <c r="I4321" s="98">
        <v>34.35</v>
      </c>
      <c r="J4321" s="98"/>
      <c r="K4321" s="27">
        <f>TRUNC(TRUNC(G4321,8)*I4321,2)</f>
        <v>1.27</v>
      </c>
    </row>
    <row r="4322" spans="1:11" ht="15" customHeight="1" x14ac:dyDescent="0.25">
      <c r="A4322" s="24" t="s">
        <v>3910</v>
      </c>
      <c r="B4322" s="95" t="s">
        <v>3911</v>
      </c>
      <c r="C4322" s="95"/>
      <c r="D4322" s="96" t="s">
        <v>20</v>
      </c>
      <c r="E4322" s="96"/>
      <c r="F4322" s="24" t="s">
        <v>2056</v>
      </c>
      <c r="G4322" s="97">
        <v>1.6E-2</v>
      </c>
      <c r="H4322" s="97"/>
      <c r="I4322" s="98">
        <v>24.94</v>
      </c>
      <c r="J4322" s="98"/>
      <c r="K4322" s="27">
        <f>TRUNC(TRUNC(G4322,8)*I4322,2)</f>
        <v>0.39</v>
      </c>
    </row>
    <row r="4323" spans="1:11" ht="18" customHeight="1" x14ac:dyDescent="0.25">
      <c r="A4323" s="9"/>
      <c r="B4323" s="9"/>
      <c r="C4323" s="9"/>
      <c r="D4323" s="9"/>
      <c r="E4323" s="9"/>
      <c r="F4323" s="9"/>
      <c r="G4323" s="91" t="s">
        <v>3912</v>
      </c>
      <c r="H4323" s="91"/>
      <c r="I4323" s="91"/>
      <c r="J4323" s="91"/>
      <c r="K4323" s="28">
        <f>SUM(K4321:K4322)</f>
        <v>1.6600000000000001</v>
      </c>
    </row>
    <row r="4324" spans="1:11" ht="15" customHeight="1" x14ac:dyDescent="0.25">
      <c r="A4324" s="9"/>
      <c r="B4324" s="9"/>
      <c r="C4324" s="9"/>
      <c r="D4324" s="9"/>
      <c r="E4324" s="9"/>
      <c r="F4324" s="9"/>
      <c r="G4324" s="92" t="s">
        <v>3913</v>
      </c>
      <c r="H4324" s="92"/>
      <c r="I4324" s="92"/>
      <c r="J4324" s="92"/>
      <c r="K4324" s="29">
        <f>ROUND(SUM(K4319,K4323),2)</f>
        <v>1.93</v>
      </c>
    </row>
    <row r="4325" spans="1:11" ht="9.9499999999999993" customHeight="1" x14ac:dyDescent="0.25">
      <c r="A4325" s="9"/>
      <c r="B4325" s="9"/>
      <c r="C4325" s="9"/>
      <c r="D4325" s="9"/>
      <c r="E4325" s="9"/>
      <c r="F4325" s="9"/>
      <c r="G4325" s="100"/>
      <c r="H4325" s="100"/>
      <c r="I4325" s="100"/>
      <c r="J4325" s="100"/>
      <c r="K4325" s="100"/>
    </row>
    <row r="4326" spans="1:11" ht="20.100000000000001" customHeight="1" x14ac:dyDescent="0.25">
      <c r="A4326" s="99" t="s">
        <v>2437</v>
      </c>
      <c r="B4326" s="99"/>
      <c r="C4326" s="99"/>
      <c r="D4326" s="99"/>
      <c r="E4326" s="99"/>
      <c r="F4326" s="99"/>
      <c r="G4326" s="99"/>
      <c r="H4326" s="99"/>
      <c r="I4326" s="99"/>
      <c r="J4326" s="99"/>
      <c r="K4326" s="99"/>
    </row>
    <row r="4327" spans="1:11" ht="15" customHeight="1" x14ac:dyDescent="0.25">
      <c r="A4327" s="93" t="s">
        <v>3916</v>
      </c>
      <c r="B4327" s="93"/>
      <c r="C4327" s="93"/>
      <c r="D4327" s="94" t="s">
        <v>3</v>
      </c>
      <c r="E4327" s="94"/>
      <c r="F4327" s="23" t="s">
        <v>4</v>
      </c>
      <c r="G4327" s="94" t="s">
        <v>3894</v>
      </c>
      <c r="H4327" s="94"/>
      <c r="I4327" s="94" t="s">
        <v>3895</v>
      </c>
      <c r="J4327" s="94"/>
      <c r="K4327" s="23" t="s">
        <v>3896</v>
      </c>
    </row>
    <row r="4328" spans="1:11" ht="29.1" customHeight="1" x14ac:dyDescent="0.25">
      <c r="A4328" s="24" t="s">
        <v>3963</v>
      </c>
      <c r="B4328" s="95" t="s">
        <v>3964</v>
      </c>
      <c r="C4328" s="95"/>
      <c r="D4328" s="96" t="s">
        <v>20</v>
      </c>
      <c r="E4328" s="96"/>
      <c r="F4328" s="24" t="s">
        <v>3936</v>
      </c>
      <c r="G4328" s="97">
        <v>5.2258833999999998</v>
      </c>
      <c r="H4328" s="97"/>
      <c r="I4328" s="98">
        <v>8.9</v>
      </c>
      <c r="J4328" s="98"/>
      <c r="K4328" s="27">
        <f>TRUNC(TRUNC(G4328,8)*I4328,2)</f>
        <v>46.51</v>
      </c>
    </row>
    <row r="4329" spans="1:11" ht="29.1" customHeight="1" x14ac:dyDescent="0.25">
      <c r="A4329" s="24" t="s">
        <v>3965</v>
      </c>
      <c r="B4329" s="95" t="s">
        <v>3966</v>
      </c>
      <c r="C4329" s="95"/>
      <c r="D4329" s="96" t="s">
        <v>20</v>
      </c>
      <c r="E4329" s="96"/>
      <c r="F4329" s="24" t="s">
        <v>30</v>
      </c>
      <c r="G4329" s="97">
        <v>0.95392160000000004</v>
      </c>
      <c r="H4329" s="97"/>
      <c r="I4329" s="98">
        <v>32.76</v>
      </c>
      <c r="J4329" s="98"/>
      <c r="K4329" s="27">
        <f>TRUNC(TRUNC(G4329,8)*I4329,2)</f>
        <v>31.25</v>
      </c>
    </row>
    <row r="4330" spans="1:11" ht="21" customHeight="1" x14ac:dyDescent="0.25">
      <c r="A4330" s="24" t="s">
        <v>3967</v>
      </c>
      <c r="B4330" s="95" t="s">
        <v>3968</v>
      </c>
      <c r="C4330" s="95"/>
      <c r="D4330" s="96" t="s">
        <v>20</v>
      </c>
      <c r="E4330" s="96"/>
      <c r="F4330" s="24" t="s">
        <v>3936</v>
      </c>
      <c r="G4330" s="97">
        <v>5.2258833999999998</v>
      </c>
      <c r="H4330" s="97"/>
      <c r="I4330" s="98">
        <v>27.59</v>
      </c>
      <c r="J4330" s="98"/>
      <c r="K4330" s="27">
        <f>TRUNC(TRUNC(G4330,8)*I4330,2)</f>
        <v>144.18</v>
      </c>
    </row>
    <row r="4331" spans="1:11" ht="21" customHeight="1" x14ac:dyDescent="0.25">
      <c r="A4331" s="24" t="s">
        <v>3969</v>
      </c>
      <c r="B4331" s="95" t="s">
        <v>3970</v>
      </c>
      <c r="C4331" s="95"/>
      <c r="D4331" s="96" t="s">
        <v>20</v>
      </c>
      <c r="E4331" s="96"/>
      <c r="F4331" s="24" t="s">
        <v>30</v>
      </c>
      <c r="G4331" s="97">
        <v>0.95392160000000004</v>
      </c>
      <c r="H4331" s="97"/>
      <c r="I4331" s="98">
        <v>28.09</v>
      </c>
      <c r="J4331" s="98"/>
      <c r="K4331" s="27">
        <f>TRUNC(TRUNC(G4331,8)*I4331,2)</f>
        <v>26.79</v>
      </c>
    </row>
    <row r="4332" spans="1:11" ht="18" customHeight="1" x14ac:dyDescent="0.25">
      <c r="A4332" s="9"/>
      <c r="B4332" s="9"/>
      <c r="C4332" s="9"/>
      <c r="D4332" s="9"/>
      <c r="E4332" s="9"/>
      <c r="F4332" s="9"/>
      <c r="G4332" s="91" t="s">
        <v>3919</v>
      </c>
      <c r="H4332" s="91"/>
      <c r="I4332" s="91"/>
      <c r="J4332" s="91"/>
      <c r="K4332" s="28">
        <f>SUM(K4328:K4331)</f>
        <v>248.73</v>
      </c>
    </row>
    <row r="4333" spans="1:11" ht="15" customHeight="1" x14ac:dyDescent="0.25">
      <c r="A4333" s="93" t="s">
        <v>3893</v>
      </c>
      <c r="B4333" s="93"/>
      <c r="C4333" s="93"/>
      <c r="D4333" s="94" t="s">
        <v>3</v>
      </c>
      <c r="E4333" s="94"/>
      <c r="F4333" s="23" t="s">
        <v>4</v>
      </c>
      <c r="G4333" s="94" t="s">
        <v>3894</v>
      </c>
      <c r="H4333" s="94"/>
      <c r="I4333" s="94" t="s">
        <v>3895</v>
      </c>
      <c r="J4333" s="94"/>
      <c r="K4333" s="23" t="s">
        <v>3896</v>
      </c>
    </row>
    <row r="4334" spans="1:11" ht="21" customHeight="1" x14ac:dyDescent="0.25">
      <c r="A4334" s="24" t="s">
        <v>4048</v>
      </c>
      <c r="B4334" s="95" t="s">
        <v>4049</v>
      </c>
      <c r="C4334" s="95"/>
      <c r="D4334" s="96" t="s">
        <v>20</v>
      </c>
      <c r="E4334" s="96"/>
      <c r="F4334" s="24" t="s">
        <v>34</v>
      </c>
      <c r="G4334" s="97">
        <v>0.19980000000000001</v>
      </c>
      <c r="H4334" s="97"/>
      <c r="I4334" s="98">
        <v>206.17</v>
      </c>
      <c r="J4334" s="98"/>
      <c r="K4334" s="27">
        <f>TRUNC(TRUNC(G4334,8)*I4334,2)</f>
        <v>41.19</v>
      </c>
    </row>
    <row r="4335" spans="1:11" ht="15" customHeight="1" x14ac:dyDescent="0.25">
      <c r="A4335" s="24" t="s">
        <v>3955</v>
      </c>
      <c r="B4335" s="95" t="s">
        <v>3956</v>
      </c>
      <c r="C4335" s="95"/>
      <c r="D4335" s="96" t="s">
        <v>20</v>
      </c>
      <c r="E4335" s="96"/>
      <c r="F4335" s="24" t="s">
        <v>3903</v>
      </c>
      <c r="G4335" s="97">
        <v>3.6695999999999999E-2</v>
      </c>
      <c r="H4335" s="97"/>
      <c r="I4335" s="98">
        <v>19.37</v>
      </c>
      <c r="J4335" s="98"/>
      <c r="K4335" s="27">
        <f>TRUNC(TRUNC(G4335,8)*I4335,2)</f>
        <v>0.71</v>
      </c>
    </row>
    <row r="4336" spans="1:11" ht="21" customHeight="1" x14ac:dyDescent="0.25">
      <c r="A4336" s="24" t="s">
        <v>4050</v>
      </c>
      <c r="B4336" s="95" t="s">
        <v>4051</v>
      </c>
      <c r="C4336" s="95"/>
      <c r="D4336" s="96" t="s">
        <v>20</v>
      </c>
      <c r="E4336" s="96"/>
      <c r="F4336" s="24" t="s">
        <v>84</v>
      </c>
      <c r="G4336" s="97">
        <v>7.48</v>
      </c>
      <c r="H4336" s="97"/>
      <c r="I4336" s="98">
        <v>3.9</v>
      </c>
      <c r="J4336" s="98"/>
      <c r="K4336" s="27">
        <f>TRUNC(TRUNC(G4336,8)*I4336,2)</f>
        <v>29.17</v>
      </c>
    </row>
    <row r="4337" spans="1:11" ht="15" customHeight="1" x14ac:dyDescent="0.25">
      <c r="A4337" s="9"/>
      <c r="B4337" s="9"/>
      <c r="C4337" s="9"/>
      <c r="D4337" s="9"/>
      <c r="E4337" s="9"/>
      <c r="F4337" s="9"/>
      <c r="G4337" s="91" t="s">
        <v>3906</v>
      </c>
      <c r="H4337" s="91"/>
      <c r="I4337" s="91"/>
      <c r="J4337" s="91"/>
      <c r="K4337" s="28">
        <f>SUM(K4334:K4336)</f>
        <v>71.069999999999993</v>
      </c>
    </row>
    <row r="4338" spans="1:11" ht="15" customHeight="1" x14ac:dyDescent="0.25">
      <c r="A4338" s="93" t="s">
        <v>3907</v>
      </c>
      <c r="B4338" s="93"/>
      <c r="C4338" s="93"/>
      <c r="D4338" s="94" t="s">
        <v>3</v>
      </c>
      <c r="E4338" s="94"/>
      <c r="F4338" s="23" t="s">
        <v>4</v>
      </c>
      <c r="G4338" s="94" t="s">
        <v>3894</v>
      </c>
      <c r="H4338" s="94"/>
      <c r="I4338" s="94" t="s">
        <v>3895</v>
      </c>
      <c r="J4338" s="94"/>
      <c r="K4338" s="23" t="s">
        <v>3896</v>
      </c>
    </row>
    <row r="4339" spans="1:11" ht="15" customHeight="1" x14ac:dyDescent="0.25">
      <c r="A4339" s="24" t="s">
        <v>3971</v>
      </c>
      <c r="B4339" s="95" t="s">
        <v>3972</v>
      </c>
      <c r="C4339" s="95"/>
      <c r="D4339" s="96" t="s">
        <v>20</v>
      </c>
      <c r="E4339" s="96"/>
      <c r="F4339" s="24" t="s">
        <v>2056</v>
      </c>
      <c r="G4339" s="97">
        <v>2.3251949999999999</v>
      </c>
      <c r="H4339" s="97"/>
      <c r="I4339" s="98">
        <v>32.69</v>
      </c>
      <c r="J4339" s="98"/>
      <c r="K4339" s="27">
        <f>TRUNC(TRUNC(G4339,8)*I4339,2)</f>
        <v>76.010000000000005</v>
      </c>
    </row>
    <row r="4340" spans="1:11" ht="15" customHeight="1" x14ac:dyDescent="0.25">
      <c r="A4340" s="24" t="s">
        <v>3910</v>
      </c>
      <c r="B4340" s="95" t="s">
        <v>3911</v>
      </c>
      <c r="C4340" s="95"/>
      <c r="D4340" s="96" t="s">
        <v>20</v>
      </c>
      <c r="E4340" s="96"/>
      <c r="F4340" s="24" t="s">
        <v>2056</v>
      </c>
      <c r="G4340" s="97">
        <v>17.010999999999999</v>
      </c>
      <c r="H4340" s="97"/>
      <c r="I4340" s="98">
        <v>24.94</v>
      </c>
      <c r="J4340" s="98"/>
      <c r="K4340" s="27">
        <f>TRUNC(TRUNC(G4340,8)*I4340,2)</f>
        <v>424.25</v>
      </c>
    </row>
    <row r="4341" spans="1:11" ht="18" customHeight="1" x14ac:dyDescent="0.25">
      <c r="A4341" s="9"/>
      <c r="B4341" s="9"/>
      <c r="C4341" s="9"/>
      <c r="D4341" s="9"/>
      <c r="E4341" s="9"/>
      <c r="F4341" s="9"/>
      <c r="G4341" s="91" t="s">
        <v>3912</v>
      </c>
      <c r="H4341" s="91"/>
      <c r="I4341" s="91"/>
      <c r="J4341" s="91"/>
      <c r="K4341" s="28">
        <f>SUM(K4339:K4340)</f>
        <v>500.26</v>
      </c>
    </row>
    <row r="4342" spans="1:11" ht="15" customHeight="1" x14ac:dyDescent="0.25">
      <c r="A4342" s="93" t="s">
        <v>3922</v>
      </c>
      <c r="B4342" s="93"/>
      <c r="C4342" s="93"/>
      <c r="D4342" s="94" t="s">
        <v>3</v>
      </c>
      <c r="E4342" s="94"/>
      <c r="F4342" s="23" t="s">
        <v>4</v>
      </c>
      <c r="G4342" s="94" t="s">
        <v>3894</v>
      </c>
      <c r="H4342" s="94"/>
      <c r="I4342" s="94" t="s">
        <v>3895</v>
      </c>
      <c r="J4342" s="94"/>
      <c r="K4342" s="23" t="s">
        <v>3896</v>
      </c>
    </row>
    <row r="4343" spans="1:11" ht="29.1" customHeight="1" x14ac:dyDescent="0.25">
      <c r="A4343" s="24" t="s">
        <v>4052</v>
      </c>
      <c r="B4343" s="95" t="s">
        <v>4053</v>
      </c>
      <c r="C4343" s="95"/>
      <c r="D4343" s="96" t="s">
        <v>20</v>
      </c>
      <c r="E4343" s="96"/>
      <c r="F4343" s="24" t="s">
        <v>34</v>
      </c>
      <c r="G4343" s="97">
        <v>0.66502459999999997</v>
      </c>
      <c r="H4343" s="97"/>
      <c r="I4343" s="98">
        <v>619.19000000000005</v>
      </c>
      <c r="J4343" s="98"/>
      <c r="K4343" s="27">
        <f>TRUNC(TRUNC(G4343,8)*I4343,2)</f>
        <v>411.77</v>
      </c>
    </row>
    <row r="4344" spans="1:11" ht="21" customHeight="1" x14ac:dyDescent="0.25">
      <c r="A4344" s="24" t="s">
        <v>95</v>
      </c>
      <c r="B4344" s="95" t="s">
        <v>96</v>
      </c>
      <c r="C4344" s="95"/>
      <c r="D4344" s="96" t="s">
        <v>20</v>
      </c>
      <c r="E4344" s="96"/>
      <c r="F4344" s="24" t="s">
        <v>16</v>
      </c>
      <c r="G4344" s="97">
        <v>0.48</v>
      </c>
      <c r="H4344" s="97"/>
      <c r="I4344" s="98">
        <v>176.85</v>
      </c>
      <c r="J4344" s="98"/>
      <c r="K4344" s="27">
        <f>TRUNC(TRUNC(G4344,8)*I4344,2)</f>
        <v>84.88</v>
      </c>
    </row>
    <row r="4345" spans="1:11" ht="15" customHeight="1" x14ac:dyDescent="0.25">
      <c r="A4345" s="9"/>
      <c r="B4345" s="9"/>
      <c r="C4345" s="9"/>
      <c r="D4345" s="9"/>
      <c r="E4345" s="9"/>
      <c r="F4345" s="9"/>
      <c r="G4345" s="91" t="s">
        <v>3933</v>
      </c>
      <c r="H4345" s="91"/>
      <c r="I4345" s="91"/>
      <c r="J4345" s="91"/>
      <c r="K4345" s="28">
        <f>SUM(K4343:K4344)</f>
        <v>496.65</v>
      </c>
    </row>
    <row r="4346" spans="1:11" ht="15" customHeight="1" x14ac:dyDescent="0.25">
      <c r="A4346" s="9"/>
      <c r="B4346" s="9"/>
      <c r="C4346" s="9"/>
      <c r="D4346" s="9"/>
      <c r="E4346" s="9"/>
      <c r="F4346" s="9"/>
      <c r="G4346" s="92" t="s">
        <v>3913</v>
      </c>
      <c r="H4346" s="92"/>
      <c r="I4346" s="92"/>
      <c r="J4346" s="92"/>
      <c r="K4346" s="29">
        <f>ROUND(SUM(K4332,K4337,K4341,K4345),2)</f>
        <v>1316.71</v>
      </c>
    </row>
    <row r="4347" spans="1:11" ht="9.9499999999999993" customHeight="1" x14ac:dyDescent="0.25">
      <c r="A4347" s="9"/>
      <c r="B4347" s="9"/>
      <c r="C4347" s="9"/>
      <c r="D4347" s="9"/>
      <c r="E4347" s="9"/>
      <c r="F4347" s="9"/>
      <c r="G4347" s="100"/>
      <c r="H4347" s="100"/>
      <c r="I4347" s="100"/>
      <c r="J4347" s="100"/>
      <c r="K4347" s="100"/>
    </row>
    <row r="4348" spans="1:11" ht="20.100000000000001" customHeight="1" x14ac:dyDescent="0.25">
      <c r="A4348" s="99" t="s">
        <v>2438</v>
      </c>
      <c r="B4348" s="99"/>
      <c r="C4348" s="99"/>
      <c r="D4348" s="99"/>
      <c r="E4348" s="99"/>
      <c r="F4348" s="99"/>
      <c r="G4348" s="99"/>
      <c r="H4348" s="99"/>
      <c r="I4348" s="99"/>
      <c r="J4348" s="99"/>
      <c r="K4348" s="99"/>
    </row>
    <row r="4349" spans="1:11" ht="15" customHeight="1" x14ac:dyDescent="0.25">
      <c r="A4349" s="93" t="s">
        <v>3893</v>
      </c>
      <c r="B4349" s="93"/>
      <c r="C4349" s="93"/>
      <c r="D4349" s="94" t="s">
        <v>3</v>
      </c>
      <c r="E4349" s="94"/>
      <c r="F4349" s="23" t="s">
        <v>4</v>
      </c>
      <c r="G4349" s="94" t="s">
        <v>3894</v>
      </c>
      <c r="H4349" s="94"/>
      <c r="I4349" s="94" t="s">
        <v>3895</v>
      </c>
      <c r="J4349" s="94"/>
      <c r="K4349" s="23" t="s">
        <v>3896</v>
      </c>
    </row>
    <row r="4350" spans="1:11" ht="29.1" customHeight="1" x14ac:dyDescent="0.25">
      <c r="A4350" s="24" t="s">
        <v>4054</v>
      </c>
      <c r="B4350" s="95" t="s">
        <v>4055</v>
      </c>
      <c r="C4350" s="95"/>
      <c r="D4350" s="96" t="s">
        <v>20</v>
      </c>
      <c r="E4350" s="96"/>
      <c r="F4350" s="24" t="s">
        <v>34</v>
      </c>
      <c r="G4350" s="97">
        <v>0.18468999999999999</v>
      </c>
      <c r="H4350" s="97"/>
      <c r="I4350" s="98">
        <v>517.16999999999996</v>
      </c>
      <c r="J4350" s="98"/>
      <c r="K4350" s="27">
        <f t="shared" ref="K4350:K4355" si="33">ROUND(ROUND(G4350,8)*I4350,2)</f>
        <v>95.52</v>
      </c>
    </row>
    <row r="4351" spans="1:11" ht="21" customHeight="1" x14ac:dyDescent="0.25">
      <c r="A4351" s="24" t="s">
        <v>4056</v>
      </c>
      <c r="B4351" s="95" t="s">
        <v>4057</v>
      </c>
      <c r="C4351" s="95"/>
      <c r="D4351" s="96" t="s">
        <v>20</v>
      </c>
      <c r="E4351" s="96"/>
      <c r="F4351" s="24" t="s">
        <v>2057</v>
      </c>
      <c r="G4351" s="97">
        <v>3.1900000000000001E-3</v>
      </c>
      <c r="H4351" s="97"/>
      <c r="I4351" s="98">
        <v>8.98</v>
      </c>
      <c r="J4351" s="98"/>
      <c r="K4351" s="27">
        <f t="shared" si="33"/>
        <v>0.03</v>
      </c>
    </row>
    <row r="4352" spans="1:11" ht="15" customHeight="1" x14ac:dyDescent="0.25">
      <c r="A4352" s="24" t="s">
        <v>3955</v>
      </c>
      <c r="B4352" s="95" t="s">
        <v>3956</v>
      </c>
      <c r="C4352" s="95"/>
      <c r="D4352" s="96" t="s">
        <v>20</v>
      </c>
      <c r="E4352" s="96"/>
      <c r="F4352" s="24" t="s">
        <v>3903</v>
      </c>
      <c r="G4352" s="97">
        <v>4.4999999999999998E-2</v>
      </c>
      <c r="H4352" s="97"/>
      <c r="I4352" s="98">
        <v>19.37</v>
      </c>
      <c r="J4352" s="98"/>
      <c r="K4352" s="27">
        <f t="shared" si="33"/>
        <v>0.87</v>
      </c>
    </row>
    <row r="4353" spans="1:11" ht="21" customHeight="1" x14ac:dyDescent="0.25">
      <c r="A4353" s="24" t="s">
        <v>4050</v>
      </c>
      <c r="B4353" s="95" t="s">
        <v>4051</v>
      </c>
      <c r="C4353" s="95"/>
      <c r="D4353" s="96" t="s">
        <v>20</v>
      </c>
      <c r="E4353" s="96"/>
      <c r="F4353" s="24" t="s">
        <v>84</v>
      </c>
      <c r="G4353" s="97">
        <v>0.46875</v>
      </c>
      <c r="H4353" s="97"/>
      <c r="I4353" s="98">
        <v>3.9</v>
      </c>
      <c r="J4353" s="98"/>
      <c r="K4353" s="27">
        <f t="shared" si="33"/>
        <v>1.83</v>
      </c>
    </row>
    <row r="4354" spans="1:11" ht="21" customHeight="1" x14ac:dyDescent="0.25">
      <c r="A4354" s="24" t="s">
        <v>4058</v>
      </c>
      <c r="B4354" s="95" t="s">
        <v>4059</v>
      </c>
      <c r="C4354" s="95"/>
      <c r="D4354" s="96" t="s">
        <v>20</v>
      </c>
      <c r="E4354" s="96"/>
      <c r="F4354" s="24" t="s">
        <v>84</v>
      </c>
      <c r="G4354" s="97">
        <v>0.375</v>
      </c>
      <c r="H4354" s="97"/>
      <c r="I4354" s="98">
        <v>2.69</v>
      </c>
      <c r="J4354" s="98"/>
      <c r="K4354" s="27">
        <f t="shared" si="33"/>
        <v>1.01</v>
      </c>
    </row>
    <row r="4355" spans="1:11" ht="29.1" customHeight="1" x14ac:dyDescent="0.25">
      <c r="A4355" s="24" t="s">
        <v>4060</v>
      </c>
      <c r="B4355" s="95" t="s">
        <v>4061</v>
      </c>
      <c r="C4355" s="95"/>
      <c r="D4355" s="96" t="s">
        <v>20</v>
      </c>
      <c r="E4355" s="96"/>
      <c r="F4355" s="24" t="s">
        <v>16</v>
      </c>
      <c r="G4355" s="97">
        <v>1.07</v>
      </c>
      <c r="H4355" s="97"/>
      <c r="I4355" s="98">
        <v>23.81</v>
      </c>
      <c r="J4355" s="98"/>
      <c r="K4355" s="27">
        <f t="shared" si="33"/>
        <v>25.48</v>
      </c>
    </row>
    <row r="4356" spans="1:11" ht="15" customHeight="1" x14ac:dyDescent="0.25">
      <c r="A4356" s="9"/>
      <c r="B4356" s="9"/>
      <c r="C4356" s="9"/>
      <c r="D4356" s="9"/>
      <c r="E4356" s="9"/>
      <c r="F4356" s="9"/>
      <c r="G4356" s="91" t="s">
        <v>3906</v>
      </c>
      <c r="H4356" s="91"/>
      <c r="I4356" s="91"/>
      <c r="J4356" s="91"/>
      <c r="K4356" s="28">
        <f>SUM(K4350:K4355)</f>
        <v>124.74000000000001</v>
      </c>
    </row>
    <row r="4357" spans="1:11" ht="15" customHeight="1" x14ac:dyDescent="0.25">
      <c r="A4357" s="93" t="s">
        <v>3907</v>
      </c>
      <c r="B4357" s="93"/>
      <c r="C4357" s="93"/>
      <c r="D4357" s="94" t="s">
        <v>3</v>
      </c>
      <c r="E4357" s="94"/>
      <c r="F4357" s="23" t="s">
        <v>4</v>
      </c>
      <c r="G4357" s="94" t="s">
        <v>3894</v>
      </c>
      <c r="H4357" s="94"/>
      <c r="I4357" s="94" t="s">
        <v>3895</v>
      </c>
      <c r="J4357" s="94"/>
      <c r="K4357" s="23" t="s">
        <v>3896</v>
      </c>
    </row>
    <row r="4358" spans="1:11" ht="21" customHeight="1" x14ac:dyDescent="0.25">
      <c r="A4358" s="24" t="s">
        <v>3908</v>
      </c>
      <c r="B4358" s="95" t="s">
        <v>3909</v>
      </c>
      <c r="C4358" s="95"/>
      <c r="D4358" s="96" t="s">
        <v>20</v>
      </c>
      <c r="E4358" s="96"/>
      <c r="F4358" s="24" t="s">
        <v>2056</v>
      </c>
      <c r="G4358" s="97">
        <v>0.13009999999999999</v>
      </c>
      <c r="H4358" s="97"/>
      <c r="I4358" s="98">
        <v>32.24</v>
      </c>
      <c r="J4358" s="98"/>
      <c r="K4358" s="27">
        <f>ROUND(ROUND(G4358,8)*I4358,2)</f>
        <v>4.1900000000000004</v>
      </c>
    </row>
    <row r="4359" spans="1:11" ht="15" customHeight="1" x14ac:dyDescent="0.25">
      <c r="A4359" s="24" t="s">
        <v>3971</v>
      </c>
      <c r="B4359" s="95" t="s">
        <v>3972</v>
      </c>
      <c r="C4359" s="95"/>
      <c r="D4359" s="96" t="s">
        <v>20</v>
      </c>
      <c r="E4359" s="96"/>
      <c r="F4359" s="24" t="s">
        <v>2056</v>
      </c>
      <c r="G4359" s="97">
        <v>8.7400000000000005E-2</v>
      </c>
      <c r="H4359" s="97"/>
      <c r="I4359" s="98">
        <v>32.69</v>
      </c>
      <c r="J4359" s="98"/>
      <c r="K4359" s="27">
        <f>ROUND(ROUND(G4359,8)*I4359,2)</f>
        <v>2.86</v>
      </c>
    </row>
    <row r="4360" spans="1:11" ht="15" customHeight="1" x14ac:dyDescent="0.25">
      <c r="A4360" s="24" t="s">
        <v>3910</v>
      </c>
      <c r="B4360" s="95" t="s">
        <v>3911</v>
      </c>
      <c r="C4360" s="95"/>
      <c r="D4360" s="96" t="s">
        <v>20</v>
      </c>
      <c r="E4360" s="96"/>
      <c r="F4360" s="24" t="s">
        <v>2056</v>
      </c>
      <c r="G4360" s="97">
        <v>0.21759999999999999</v>
      </c>
      <c r="H4360" s="97"/>
      <c r="I4360" s="98">
        <v>24.94</v>
      </c>
      <c r="J4360" s="98"/>
      <c r="K4360" s="27">
        <f>ROUND(ROUND(G4360,8)*I4360,2)</f>
        <v>5.43</v>
      </c>
    </row>
    <row r="4361" spans="1:11" ht="18" customHeight="1" x14ac:dyDescent="0.25">
      <c r="A4361" s="9"/>
      <c r="B4361" s="9"/>
      <c r="C4361" s="9"/>
      <c r="D4361" s="9"/>
      <c r="E4361" s="9"/>
      <c r="F4361" s="9"/>
      <c r="G4361" s="91" t="s">
        <v>3912</v>
      </c>
      <c r="H4361" s="91"/>
      <c r="I4361" s="91"/>
      <c r="J4361" s="91"/>
      <c r="K4361" s="28">
        <f>SUM(K4358:K4360)</f>
        <v>12.48</v>
      </c>
    </row>
    <row r="4362" spans="1:11" ht="15" customHeight="1" x14ac:dyDescent="0.25">
      <c r="A4362" s="93" t="s">
        <v>3922</v>
      </c>
      <c r="B4362" s="93"/>
      <c r="C4362" s="93"/>
      <c r="D4362" s="94" t="s">
        <v>3</v>
      </c>
      <c r="E4362" s="94"/>
      <c r="F4362" s="23" t="s">
        <v>4</v>
      </c>
      <c r="G4362" s="94" t="s">
        <v>3894</v>
      </c>
      <c r="H4362" s="94"/>
      <c r="I4362" s="94" t="s">
        <v>3895</v>
      </c>
      <c r="J4362" s="94"/>
      <c r="K4362" s="23" t="s">
        <v>3896</v>
      </c>
    </row>
    <row r="4363" spans="1:11" ht="29.1" customHeight="1" x14ac:dyDescent="0.25">
      <c r="A4363" s="24" t="s">
        <v>4062</v>
      </c>
      <c r="B4363" s="95" t="s">
        <v>4063</v>
      </c>
      <c r="C4363" s="95"/>
      <c r="D4363" s="96" t="s">
        <v>20</v>
      </c>
      <c r="E4363" s="96"/>
      <c r="F4363" s="24" t="s">
        <v>3903</v>
      </c>
      <c r="G4363" s="97">
        <v>1.23E-2</v>
      </c>
      <c r="H4363" s="97"/>
      <c r="I4363" s="98">
        <v>23.44</v>
      </c>
      <c r="J4363" s="98"/>
      <c r="K4363" s="27">
        <f>ROUND(ROUND(G4363,8)*I4363,2)</f>
        <v>0.28999999999999998</v>
      </c>
    </row>
    <row r="4364" spans="1:11" ht="21" customHeight="1" x14ac:dyDescent="0.25">
      <c r="A4364" s="24" t="s">
        <v>4064</v>
      </c>
      <c r="B4364" s="95" t="s">
        <v>4065</v>
      </c>
      <c r="C4364" s="95"/>
      <c r="D4364" s="96" t="s">
        <v>4066</v>
      </c>
      <c r="E4364" s="96"/>
      <c r="F4364" s="24" t="s">
        <v>26</v>
      </c>
      <c r="G4364" s="97">
        <v>4</v>
      </c>
      <c r="H4364" s="97"/>
      <c r="I4364" s="98">
        <v>5.76</v>
      </c>
      <c r="J4364" s="98"/>
      <c r="K4364" s="27">
        <f>ROUND(ROUND(G4364,8)*I4364,2)</f>
        <v>23.04</v>
      </c>
    </row>
    <row r="4365" spans="1:11" ht="15" customHeight="1" x14ac:dyDescent="0.25">
      <c r="A4365" s="9"/>
      <c r="B4365" s="9"/>
      <c r="C4365" s="9"/>
      <c r="D4365" s="9"/>
      <c r="E4365" s="9"/>
      <c r="F4365" s="9"/>
      <c r="G4365" s="91" t="s">
        <v>3933</v>
      </c>
      <c r="H4365" s="91"/>
      <c r="I4365" s="91"/>
      <c r="J4365" s="91"/>
      <c r="K4365" s="28">
        <f>SUM(K4363:K4364)</f>
        <v>23.33</v>
      </c>
    </row>
    <row r="4366" spans="1:11" ht="15" customHeight="1" x14ac:dyDescent="0.25">
      <c r="A4366" s="9"/>
      <c r="B4366" s="9"/>
      <c r="C4366" s="9"/>
      <c r="D4366" s="9"/>
      <c r="E4366" s="9"/>
      <c r="F4366" s="9"/>
      <c r="G4366" s="92" t="s">
        <v>3913</v>
      </c>
      <c r="H4366" s="92"/>
      <c r="I4366" s="92"/>
      <c r="J4366" s="92"/>
      <c r="K4366" s="29">
        <f>ROUND(SUM(K4356,K4361,K4365),2)</f>
        <v>160.55000000000001</v>
      </c>
    </row>
    <row r="4367" spans="1:11" ht="9.9499999999999993" customHeight="1" x14ac:dyDescent="0.25">
      <c r="A4367" s="9"/>
      <c r="B4367" s="9"/>
      <c r="C4367" s="9"/>
      <c r="D4367" s="9"/>
      <c r="E4367" s="9"/>
      <c r="F4367" s="9"/>
      <c r="G4367" s="100"/>
      <c r="H4367" s="100"/>
      <c r="I4367" s="100"/>
      <c r="J4367" s="100"/>
      <c r="K4367" s="100"/>
    </row>
    <row r="4368" spans="1:11" ht="20.100000000000001" customHeight="1" x14ac:dyDescent="0.25">
      <c r="A4368" s="99" t="s">
        <v>2439</v>
      </c>
      <c r="B4368" s="99"/>
      <c r="C4368" s="99"/>
      <c r="D4368" s="99"/>
      <c r="E4368" s="99"/>
      <c r="F4368" s="99"/>
      <c r="G4368" s="99"/>
      <c r="H4368" s="99"/>
      <c r="I4368" s="99"/>
      <c r="J4368" s="99"/>
      <c r="K4368" s="99"/>
    </row>
    <row r="4369" spans="1:11" ht="15" customHeight="1" x14ac:dyDescent="0.25">
      <c r="A4369" s="93" t="s">
        <v>3893</v>
      </c>
      <c r="B4369" s="93"/>
      <c r="C4369" s="93"/>
      <c r="D4369" s="94" t="s">
        <v>3</v>
      </c>
      <c r="E4369" s="94"/>
      <c r="F4369" s="23" t="s">
        <v>4</v>
      </c>
      <c r="G4369" s="94" t="s">
        <v>3894</v>
      </c>
      <c r="H4369" s="94"/>
      <c r="I4369" s="94" t="s">
        <v>3895</v>
      </c>
      <c r="J4369" s="94"/>
      <c r="K4369" s="23" t="s">
        <v>3896</v>
      </c>
    </row>
    <row r="4370" spans="1:11" ht="45.95" customHeight="1" x14ac:dyDescent="0.25">
      <c r="A4370" s="24" t="s">
        <v>4073</v>
      </c>
      <c r="B4370" s="95" t="s">
        <v>4074</v>
      </c>
      <c r="C4370" s="95"/>
      <c r="D4370" s="96" t="s">
        <v>20</v>
      </c>
      <c r="E4370" s="96"/>
      <c r="F4370" s="24" t="s">
        <v>26</v>
      </c>
      <c r="G4370" s="97">
        <v>1</v>
      </c>
      <c r="H4370" s="97"/>
      <c r="I4370" s="98">
        <v>1235.9100000000001</v>
      </c>
      <c r="J4370" s="98"/>
      <c r="K4370" s="27">
        <f>TRUNC(TRUNC(G4370,8)*I4370,2)</f>
        <v>1235.9100000000001</v>
      </c>
    </row>
    <row r="4371" spans="1:11" ht="21" customHeight="1" x14ac:dyDescent="0.25">
      <c r="A4371" s="24" t="s">
        <v>4075</v>
      </c>
      <c r="B4371" s="95" t="s">
        <v>4076</v>
      </c>
      <c r="C4371" s="95"/>
      <c r="D4371" s="96" t="s">
        <v>20</v>
      </c>
      <c r="E4371" s="96"/>
      <c r="F4371" s="24" t="s">
        <v>34</v>
      </c>
      <c r="G4371" s="97">
        <v>1.1999999999999999E-3</v>
      </c>
      <c r="H4371" s="97"/>
      <c r="I4371" s="98">
        <v>205.09</v>
      </c>
      <c r="J4371" s="98"/>
      <c r="K4371" s="27">
        <f>TRUNC(TRUNC(G4371,8)*I4371,2)</f>
        <v>0.24</v>
      </c>
    </row>
    <row r="4372" spans="1:11" ht="15" customHeight="1" x14ac:dyDescent="0.25">
      <c r="A4372" s="9"/>
      <c r="B4372" s="9"/>
      <c r="C4372" s="9"/>
      <c r="D4372" s="9"/>
      <c r="E4372" s="9"/>
      <c r="F4372" s="9"/>
      <c r="G4372" s="91" t="s">
        <v>3906</v>
      </c>
      <c r="H4372" s="91"/>
      <c r="I4372" s="91"/>
      <c r="J4372" s="91"/>
      <c r="K4372" s="28">
        <f>SUM(K4370:K4371)</f>
        <v>1236.1500000000001</v>
      </c>
    </row>
    <row r="4373" spans="1:11" ht="15" customHeight="1" x14ac:dyDescent="0.25">
      <c r="A4373" s="93" t="s">
        <v>3907</v>
      </c>
      <c r="B4373" s="93"/>
      <c r="C4373" s="93"/>
      <c r="D4373" s="94" t="s">
        <v>3</v>
      </c>
      <c r="E4373" s="94"/>
      <c r="F4373" s="23" t="s">
        <v>4</v>
      </c>
      <c r="G4373" s="94" t="s">
        <v>3894</v>
      </c>
      <c r="H4373" s="94"/>
      <c r="I4373" s="94" t="s">
        <v>3895</v>
      </c>
      <c r="J4373" s="94"/>
      <c r="K4373" s="23" t="s">
        <v>3896</v>
      </c>
    </row>
    <row r="4374" spans="1:11" ht="15" customHeight="1" x14ac:dyDescent="0.25">
      <c r="A4374" s="24" t="s">
        <v>3971</v>
      </c>
      <c r="B4374" s="95" t="s">
        <v>3972</v>
      </c>
      <c r="C4374" s="95"/>
      <c r="D4374" s="96" t="s">
        <v>20</v>
      </c>
      <c r="E4374" s="96"/>
      <c r="F4374" s="24" t="s">
        <v>2056</v>
      </c>
      <c r="G4374" s="97">
        <v>0.86809999999999998</v>
      </c>
      <c r="H4374" s="97"/>
      <c r="I4374" s="98">
        <v>32.69</v>
      </c>
      <c r="J4374" s="98"/>
      <c r="K4374" s="27">
        <f>TRUNC(TRUNC(G4374,8)*I4374,2)</f>
        <v>28.37</v>
      </c>
    </row>
    <row r="4375" spans="1:11" ht="15" customHeight="1" x14ac:dyDescent="0.25">
      <c r="A4375" s="24" t="s">
        <v>3910</v>
      </c>
      <c r="B4375" s="95" t="s">
        <v>3911</v>
      </c>
      <c r="C4375" s="95"/>
      <c r="D4375" s="96" t="s">
        <v>20</v>
      </c>
      <c r="E4375" s="96"/>
      <c r="F4375" s="24" t="s">
        <v>2056</v>
      </c>
      <c r="G4375" s="97">
        <v>0.57869999999999999</v>
      </c>
      <c r="H4375" s="97"/>
      <c r="I4375" s="98">
        <v>24.94</v>
      </c>
      <c r="J4375" s="98"/>
      <c r="K4375" s="27">
        <f>TRUNC(TRUNC(G4375,8)*I4375,2)</f>
        <v>14.43</v>
      </c>
    </row>
    <row r="4376" spans="1:11" ht="18" customHeight="1" x14ac:dyDescent="0.25">
      <c r="A4376" s="9"/>
      <c r="B4376" s="9"/>
      <c r="C4376" s="9"/>
      <c r="D4376" s="9"/>
      <c r="E4376" s="9"/>
      <c r="F4376" s="9"/>
      <c r="G4376" s="91" t="s">
        <v>3912</v>
      </c>
      <c r="H4376" s="91"/>
      <c r="I4376" s="91"/>
      <c r="J4376" s="91"/>
      <c r="K4376" s="28">
        <f>SUM(K4374:K4375)</f>
        <v>42.8</v>
      </c>
    </row>
    <row r="4377" spans="1:11" ht="15" customHeight="1" x14ac:dyDescent="0.25">
      <c r="A4377" s="93" t="s">
        <v>3922</v>
      </c>
      <c r="B4377" s="93"/>
      <c r="C4377" s="93"/>
      <c r="D4377" s="94" t="s">
        <v>3</v>
      </c>
      <c r="E4377" s="94"/>
      <c r="F4377" s="23" t="s">
        <v>4</v>
      </c>
      <c r="G4377" s="94" t="s">
        <v>3894</v>
      </c>
      <c r="H4377" s="94"/>
      <c r="I4377" s="94" t="s">
        <v>3895</v>
      </c>
      <c r="J4377" s="94"/>
      <c r="K4377" s="23" t="s">
        <v>3896</v>
      </c>
    </row>
    <row r="4378" spans="1:11" ht="29.1" customHeight="1" x14ac:dyDescent="0.25">
      <c r="A4378" s="24" t="s">
        <v>4077</v>
      </c>
      <c r="B4378" s="95" t="s">
        <v>4078</v>
      </c>
      <c r="C4378" s="95"/>
      <c r="D4378" s="96" t="s">
        <v>20</v>
      </c>
      <c r="E4378" s="96"/>
      <c r="F4378" s="24" t="s">
        <v>34</v>
      </c>
      <c r="G4378" s="97">
        <v>2.2200000000000001E-2</v>
      </c>
      <c r="H4378" s="97"/>
      <c r="I4378" s="98">
        <v>924.6</v>
      </c>
      <c r="J4378" s="98"/>
      <c r="K4378" s="27">
        <f>TRUNC(TRUNC(G4378,8)*I4378,2)</f>
        <v>20.52</v>
      </c>
    </row>
    <row r="4379" spans="1:11" ht="15" customHeight="1" x14ac:dyDescent="0.25">
      <c r="A4379" s="9"/>
      <c r="B4379" s="9"/>
      <c r="C4379" s="9"/>
      <c r="D4379" s="9"/>
      <c r="E4379" s="9"/>
      <c r="F4379" s="9"/>
      <c r="G4379" s="91" t="s">
        <v>3933</v>
      </c>
      <c r="H4379" s="91"/>
      <c r="I4379" s="91"/>
      <c r="J4379" s="91"/>
      <c r="K4379" s="28">
        <f>SUM(K4378:K4378)</f>
        <v>20.52</v>
      </c>
    </row>
    <row r="4380" spans="1:11" ht="15" customHeight="1" x14ac:dyDescent="0.25">
      <c r="A4380" s="9"/>
      <c r="B4380" s="9"/>
      <c r="C4380" s="9"/>
      <c r="D4380" s="9"/>
      <c r="E4380" s="9"/>
      <c r="F4380" s="9"/>
      <c r="G4380" s="92" t="s">
        <v>3913</v>
      </c>
      <c r="H4380" s="92"/>
      <c r="I4380" s="92"/>
      <c r="J4380" s="92"/>
      <c r="K4380" s="29">
        <f>ROUND(SUM(K4372,K4376,K4379),2)</f>
        <v>1299.47</v>
      </c>
    </row>
    <row r="4381" spans="1:11" ht="9.9499999999999993" customHeight="1" x14ac:dyDescent="0.25">
      <c r="A4381" s="9"/>
      <c r="B4381" s="9"/>
      <c r="C4381" s="9"/>
      <c r="D4381" s="9"/>
      <c r="E4381" s="9"/>
      <c r="F4381" s="9"/>
      <c r="G4381" s="100"/>
      <c r="H4381" s="100"/>
      <c r="I4381" s="100"/>
      <c r="J4381" s="100"/>
      <c r="K4381" s="100"/>
    </row>
    <row r="4382" spans="1:11" ht="20.100000000000001" customHeight="1" x14ac:dyDescent="0.25">
      <c r="A4382" s="99" t="s">
        <v>2440</v>
      </c>
      <c r="B4382" s="99"/>
      <c r="C4382" s="99"/>
      <c r="D4382" s="99"/>
      <c r="E4382" s="99"/>
      <c r="F4382" s="99"/>
      <c r="G4382" s="99"/>
      <c r="H4382" s="99"/>
      <c r="I4382" s="99"/>
      <c r="J4382" s="99"/>
      <c r="K4382" s="99"/>
    </row>
    <row r="4383" spans="1:11" ht="15" customHeight="1" x14ac:dyDescent="0.25">
      <c r="A4383" s="93" t="s">
        <v>3893</v>
      </c>
      <c r="B4383" s="93"/>
      <c r="C4383" s="93"/>
      <c r="D4383" s="94" t="s">
        <v>3</v>
      </c>
      <c r="E4383" s="94"/>
      <c r="F4383" s="23" t="s">
        <v>4</v>
      </c>
      <c r="G4383" s="94" t="s">
        <v>3894</v>
      </c>
      <c r="H4383" s="94"/>
      <c r="I4383" s="94" t="s">
        <v>3895</v>
      </c>
      <c r="J4383" s="94"/>
      <c r="K4383" s="23" t="s">
        <v>3896</v>
      </c>
    </row>
    <row r="4384" spans="1:11" ht="15" customHeight="1" x14ac:dyDescent="0.25">
      <c r="A4384" s="24" t="s">
        <v>4067</v>
      </c>
      <c r="B4384" s="95" t="s">
        <v>4068</v>
      </c>
      <c r="C4384" s="95"/>
      <c r="D4384" s="96" t="s">
        <v>20</v>
      </c>
      <c r="E4384" s="96"/>
      <c r="F4384" s="24" t="s">
        <v>3903</v>
      </c>
      <c r="G4384" s="97">
        <v>8.6199999999999992</v>
      </c>
      <c r="H4384" s="97"/>
      <c r="I4384" s="98">
        <v>1.1299999999999999</v>
      </c>
      <c r="J4384" s="98"/>
      <c r="K4384" s="27">
        <f>TRUNC(TRUNC(G4384,8)*I4384,2)</f>
        <v>9.74</v>
      </c>
    </row>
    <row r="4385" spans="1:11" ht="29.1" customHeight="1" x14ac:dyDescent="0.25">
      <c r="A4385" s="24" t="s">
        <v>4069</v>
      </c>
      <c r="B4385" s="95" t="s">
        <v>4070</v>
      </c>
      <c r="C4385" s="95"/>
      <c r="D4385" s="96" t="s">
        <v>20</v>
      </c>
      <c r="E4385" s="96"/>
      <c r="F4385" s="24" t="s">
        <v>26</v>
      </c>
      <c r="G4385" s="97">
        <v>6.4375</v>
      </c>
      <c r="H4385" s="97"/>
      <c r="I4385" s="98">
        <v>17.63</v>
      </c>
      <c r="J4385" s="98"/>
      <c r="K4385" s="27">
        <f>TRUNC(TRUNC(G4385,8)*I4385,2)</f>
        <v>113.49</v>
      </c>
    </row>
    <row r="4386" spans="1:11" ht="15" customHeight="1" x14ac:dyDescent="0.25">
      <c r="A4386" s="24" t="s">
        <v>4071</v>
      </c>
      <c r="B4386" s="95" t="s">
        <v>4072</v>
      </c>
      <c r="C4386" s="95"/>
      <c r="D4386" s="96" t="s">
        <v>20</v>
      </c>
      <c r="E4386" s="96"/>
      <c r="F4386" s="24" t="s">
        <v>3903</v>
      </c>
      <c r="G4386" s="97">
        <v>0.24</v>
      </c>
      <c r="H4386" s="97"/>
      <c r="I4386" s="98">
        <v>3.58</v>
      </c>
      <c r="J4386" s="98"/>
      <c r="K4386" s="27">
        <f>TRUNC(TRUNC(G4386,8)*I4386,2)</f>
        <v>0.85</v>
      </c>
    </row>
    <row r="4387" spans="1:11" ht="15" customHeight="1" x14ac:dyDescent="0.25">
      <c r="A4387" s="9"/>
      <c r="B4387" s="9"/>
      <c r="C4387" s="9"/>
      <c r="D4387" s="9"/>
      <c r="E4387" s="9"/>
      <c r="F4387" s="9"/>
      <c r="G4387" s="91" t="s">
        <v>3906</v>
      </c>
      <c r="H4387" s="91"/>
      <c r="I4387" s="91"/>
      <c r="J4387" s="91"/>
      <c r="K4387" s="28">
        <f>SUM(K4384:K4386)</f>
        <v>124.07999999999998</v>
      </c>
    </row>
    <row r="4388" spans="1:11" ht="15" customHeight="1" x14ac:dyDescent="0.25">
      <c r="A4388" s="93" t="s">
        <v>3907</v>
      </c>
      <c r="B4388" s="93"/>
      <c r="C4388" s="93"/>
      <c r="D4388" s="94" t="s">
        <v>3</v>
      </c>
      <c r="E4388" s="94"/>
      <c r="F4388" s="23" t="s">
        <v>4</v>
      </c>
      <c r="G4388" s="94" t="s">
        <v>3894</v>
      </c>
      <c r="H4388" s="94"/>
      <c r="I4388" s="94" t="s">
        <v>3895</v>
      </c>
      <c r="J4388" s="94"/>
      <c r="K4388" s="23" t="s">
        <v>3896</v>
      </c>
    </row>
    <row r="4389" spans="1:11" ht="15" customHeight="1" x14ac:dyDescent="0.25">
      <c r="A4389" s="24" t="s">
        <v>3971</v>
      </c>
      <c r="B4389" s="95" t="s">
        <v>3972</v>
      </c>
      <c r="C4389" s="95"/>
      <c r="D4389" s="96" t="s">
        <v>20</v>
      </c>
      <c r="E4389" s="96"/>
      <c r="F4389" s="24" t="s">
        <v>2056</v>
      </c>
      <c r="G4389" s="97">
        <v>0.63900000000000001</v>
      </c>
      <c r="H4389" s="97"/>
      <c r="I4389" s="98">
        <v>32.69</v>
      </c>
      <c r="J4389" s="98"/>
      <c r="K4389" s="27">
        <f>TRUNC(TRUNC(G4389,8)*I4389,2)</f>
        <v>20.88</v>
      </c>
    </row>
    <row r="4390" spans="1:11" ht="15" customHeight="1" x14ac:dyDescent="0.25">
      <c r="A4390" s="24" t="s">
        <v>3910</v>
      </c>
      <c r="B4390" s="95" t="s">
        <v>3911</v>
      </c>
      <c r="C4390" s="95"/>
      <c r="D4390" s="96" t="s">
        <v>20</v>
      </c>
      <c r="E4390" s="96"/>
      <c r="F4390" s="24" t="s">
        <v>2056</v>
      </c>
      <c r="G4390" s="97">
        <v>1.2789999999999999</v>
      </c>
      <c r="H4390" s="97"/>
      <c r="I4390" s="98">
        <v>24.94</v>
      </c>
      <c r="J4390" s="98"/>
      <c r="K4390" s="27">
        <f>TRUNC(TRUNC(G4390,8)*I4390,2)</f>
        <v>31.89</v>
      </c>
    </row>
    <row r="4391" spans="1:11" ht="18" customHeight="1" x14ac:dyDescent="0.25">
      <c r="A4391" s="9"/>
      <c r="B4391" s="9"/>
      <c r="C4391" s="9"/>
      <c r="D4391" s="9"/>
      <c r="E4391" s="9"/>
      <c r="F4391" s="9"/>
      <c r="G4391" s="91" t="s">
        <v>3912</v>
      </c>
      <c r="H4391" s="91"/>
      <c r="I4391" s="91"/>
      <c r="J4391" s="91"/>
      <c r="K4391" s="28">
        <f>SUM(K4389:K4390)</f>
        <v>52.769999999999996</v>
      </c>
    </row>
    <row r="4392" spans="1:11" ht="15" customHeight="1" x14ac:dyDescent="0.25">
      <c r="A4392" s="9"/>
      <c r="B4392" s="9"/>
      <c r="C4392" s="9"/>
      <c r="D4392" s="9"/>
      <c r="E4392" s="9"/>
      <c r="F4392" s="9"/>
      <c r="G4392" s="92" t="s">
        <v>3913</v>
      </c>
      <c r="H4392" s="92"/>
      <c r="I4392" s="92"/>
      <c r="J4392" s="92"/>
      <c r="K4392" s="29">
        <f>ROUND(SUM(K4387,K4391),2)</f>
        <v>176.85</v>
      </c>
    </row>
    <row r="4393" spans="1:11" ht="9.9499999999999993" customHeight="1" x14ac:dyDescent="0.25">
      <c r="A4393" s="9"/>
      <c r="B4393" s="9"/>
      <c r="C4393" s="9"/>
      <c r="D4393" s="9"/>
      <c r="E4393" s="9"/>
      <c r="F4393" s="9"/>
      <c r="G4393" s="100"/>
      <c r="H4393" s="100"/>
      <c r="I4393" s="100"/>
      <c r="J4393" s="100"/>
      <c r="K4393" s="100"/>
    </row>
    <row r="4394" spans="1:11" ht="20.100000000000001" customHeight="1" x14ac:dyDescent="0.25">
      <c r="A4394" s="99" t="s">
        <v>2441</v>
      </c>
      <c r="B4394" s="99"/>
      <c r="C4394" s="99"/>
      <c r="D4394" s="99"/>
      <c r="E4394" s="99"/>
      <c r="F4394" s="99"/>
      <c r="G4394" s="99"/>
      <c r="H4394" s="99"/>
      <c r="I4394" s="99"/>
      <c r="J4394" s="99"/>
      <c r="K4394" s="99"/>
    </row>
    <row r="4395" spans="1:11" ht="20.100000000000001" customHeight="1" x14ac:dyDescent="0.25">
      <c r="A4395" s="106" t="s">
        <v>4010</v>
      </c>
      <c r="B4395" s="106"/>
      <c r="C4395" s="106"/>
      <c r="D4395" s="106"/>
      <c r="E4395" s="106"/>
      <c r="F4395" s="2" t="s">
        <v>4</v>
      </c>
      <c r="G4395" s="87" t="s">
        <v>4001</v>
      </c>
      <c r="H4395" s="87"/>
      <c r="I4395" s="87" t="s">
        <v>3895</v>
      </c>
      <c r="J4395" s="87"/>
      <c r="K4395" s="2" t="s">
        <v>4011</v>
      </c>
    </row>
    <row r="4396" spans="1:11" ht="15" customHeight="1" x14ac:dyDescent="0.25">
      <c r="A4396" s="6" t="s">
        <v>4079</v>
      </c>
      <c r="B4396" s="104" t="s">
        <v>4080</v>
      </c>
      <c r="C4396" s="104"/>
      <c r="D4396" s="104"/>
      <c r="E4396" s="104"/>
      <c r="F4396" s="6" t="s">
        <v>77</v>
      </c>
      <c r="G4396" s="113">
        <v>1.7700000000000001E-3</v>
      </c>
      <c r="H4396" s="113"/>
      <c r="I4396" s="105">
        <v>33.79</v>
      </c>
      <c r="J4396" s="105"/>
      <c r="K4396" s="33">
        <f>ROUND(ROUND(G4396,5)*I4396,4)</f>
        <v>5.9799999999999999E-2</v>
      </c>
    </row>
    <row r="4397" spans="1:11" ht="15" customHeight="1" x14ac:dyDescent="0.25">
      <c r="A4397" s="6" t="s">
        <v>4081</v>
      </c>
      <c r="B4397" s="104" t="s">
        <v>4082</v>
      </c>
      <c r="C4397" s="104"/>
      <c r="D4397" s="104"/>
      <c r="E4397" s="104"/>
      <c r="F4397" s="6" t="s">
        <v>77</v>
      </c>
      <c r="G4397" s="113">
        <v>3.9300000000000003E-3</v>
      </c>
      <c r="H4397" s="113"/>
      <c r="I4397" s="105">
        <v>448.02</v>
      </c>
      <c r="J4397" s="105"/>
      <c r="K4397" s="33">
        <f>ROUND(ROUND(G4397,5)*I4397,4)</f>
        <v>1.7606999999999999</v>
      </c>
    </row>
    <row r="4398" spans="1:11" ht="15" customHeight="1" x14ac:dyDescent="0.25">
      <c r="A4398" s="6" t="s">
        <v>4083</v>
      </c>
      <c r="B4398" s="104" t="s">
        <v>4084</v>
      </c>
      <c r="C4398" s="104"/>
      <c r="D4398" s="104"/>
      <c r="E4398" s="104"/>
      <c r="F4398" s="6" t="s">
        <v>77</v>
      </c>
      <c r="G4398" s="113">
        <v>7.0800000000000004E-3</v>
      </c>
      <c r="H4398" s="113"/>
      <c r="I4398" s="105">
        <v>46.06</v>
      </c>
      <c r="J4398" s="105"/>
      <c r="K4398" s="33">
        <f>ROUND(ROUND(G4398,5)*I4398,4)</f>
        <v>0.3261</v>
      </c>
    </row>
    <row r="4399" spans="1:11" ht="15" customHeight="1" x14ac:dyDescent="0.25">
      <c r="A4399" s="6" t="s">
        <v>4085</v>
      </c>
      <c r="B4399" s="104" t="s">
        <v>4086</v>
      </c>
      <c r="C4399" s="104"/>
      <c r="D4399" s="104"/>
      <c r="E4399" s="104"/>
      <c r="F4399" s="6" t="s">
        <v>103</v>
      </c>
      <c r="G4399" s="113">
        <v>1</v>
      </c>
      <c r="H4399" s="113"/>
      <c r="I4399" s="105">
        <v>16.98</v>
      </c>
      <c r="J4399" s="105"/>
      <c r="K4399" s="33">
        <f>ROUND(ROUND(G4399,5)*I4399,4)</f>
        <v>16.98</v>
      </c>
    </row>
    <row r="4400" spans="1:11" ht="15" customHeight="1" x14ac:dyDescent="0.25">
      <c r="A4400" s="1"/>
      <c r="B4400" s="1"/>
      <c r="C4400" s="1"/>
      <c r="D4400" s="1"/>
      <c r="E4400" s="1"/>
      <c r="F4400" s="1"/>
      <c r="G4400" s="85" t="s">
        <v>4014</v>
      </c>
      <c r="H4400" s="85"/>
      <c r="I4400" s="85"/>
      <c r="J4400" s="85"/>
      <c r="K4400" s="34">
        <f>SUM(K4396:K4399)</f>
        <v>19.1266</v>
      </c>
    </row>
    <row r="4401" spans="1:11" ht="15" customHeight="1" x14ac:dyDescent="0.25">
      <c r="A4401" s="106" t="s">
        <v>4015</v>
      </c>
      <c r="B4401" s="106"/>
      <c r="C4401" s="106"/>
      <c r="D4401" s="23" t="s">
        <v>4016</v>
      </c>
      <c r="E4401" s="94" t="s">
        <v>4017</v>
      </c>
      <c r="F4401" s="94"/>
      <c r="G4401" s="94" t="s">
        <v>4001</v>
      </c>
      <c r="H4401" s="94"/>
      <c r="I4401" s="94" t="s">
        <v>3895</v>
      </c>
      <c r="J4401" s="94"/>
      <c r="K4401" s="23" t="s">
        <v>4011</v>
      </c>
    </row>
    <row r="4402" spans="1:11" ht="27.95" customHeight="1" x14ac:dyDescent="0.25">
      <c r="A4402" s="38" t="s">
        <v>4085</v>
      </c>
      <c r="B4402" s="109" t="s">
        <v>4087</v>
      </c>
      <c r="C4402" s="109"/>
      <c r="D4402" s="38" t="s">
        <v>4019</v>
      </c>
      <c r="E4402" s="110" t="s">
        <v>4088</v>
      </c>
      <c r="F4402" s="110"/>
      <c r="G4402" s="111">
        <v>1.9630000000000002E-2</v>
      </c>
      <c r="H4402" s="111"/>
      <c r="I4402" s="112">
        <v>33.64</v>
      </c>
      <c r="J4402" s="112"/>
      <c r="K4402" s="41">
        <f>ROUND(ROUND(G4402,5)*I4402,4)</f>
        <v>0.66039999999999999</v>
      </c>
    </row>
    <row r="4403" spans="1:11" ht="15" customHeight="1" x14ac:dyDescent="0.25">
      <c r="A4403" s="1"/>
      <c r="B4403" s="1"/>
      <c r="C4403" s="1"/>
      <c r="D4403" s="1"/>
      <c r="E4403" s="1"/>
      <c r="F4403" s="1"/>
      <c r="G4403" s="85" t="s">
        <v>4021</v>
      </c>
      <c r="H4403" s="85"/>
      <c r="I4403" s="85"/>
      <c r="J4403" s="85"/>
      <c r="K4403" s="33">
        <f>SUM(K4402:K4402)</f>
        <v>0.66039999999999999</v>
      </c>
    </row>
    <row r="4404" spans="1:11" ht="12.95" customHeight="1" x14ac:dyDescent="0.25">
      <c r="A4404" s="106" t="s">
        <v>4022</v>
      </c>
      <c r="B4404" s="106"/>
      <c r="C4404" s="94" t="s">
        <v>4023</v>
      </c>
      <c r="D4404" s="94" t="s">
        <v>5</v>
      </c>
      <c r="E4404" s="94" t="s">
        <v>4024</v>
      </c>
      <c r="F4404" s="94"/>
      <c r="G4404" s="94" t="s">
        <v>4025</v>
      </c>
      <c r="H4404" s="94"/>
      <c r="I4404" s="94" t="s">
        <v>2086</v>
      </c>
      <c r="J4404" s="94"/>
      <c r="K4404" s="94" t="s">
        <v>4011</v>
      </c>
    </row>
    <row r="4405" spans="1:11" ht="12" customHeight="1" x14ac:dyDescent="0.25">
      <c r="A4405" s="106"/>
      <c r="B4405" s="106"/>
      <c r="C4405" s="94"/>
      <c r="D4405" s="94"/>
      <c r="E4405" s="23" t="s">
        <v>2092</v>
      </c>
      <c r="F4405" s="23" t="s">
        <v>4026</v>
      </c>
      <c r="G4405" s="23" t="s">
        <v>2092</v>
      </c>
      <c r="H4405" s="23" t="s">
        <v>4026</v>
      </c>
      <c r="I4405" s="23" t="s">
        <v>2092</v>
      </c>
      <c r="J4405" s="23" t="s">
        <v>4026</v>
      </c>
      <c r="K4405" s="94"/>
    </row>
    <row r="4406" spans="1:11" ht="27.95" customHeight="1" x14ac:dyDescent="0.25">
      <c r="A4406" s="38" t="s">
        <v>4085</v>
      </c>
      <c r="B4406" s="39" t="s">
        <v>4087</v>
      </c>
      <c r="C4406" s="38" t="s">
        <v>4027</v>
      </c>
      <c r="D4406" s="40">
        <v>1.9630000000000002E-2</v>
      </c>
      <c r="E4406" s="42">
        <v>0</v>
      </c>
      <c r="F4406" s="43">
        <v>1.1100000000000001</v>
      </c>
      <c r="G4406" s="42">
        <v>0</v>
      </c>
      <c r="H4406" s="43">
        <v>0.88</v>
      </c>
      <c r="I4406" s="42">
        <v>0</v>
      </c>
      <c r="J4406" s="43">
        <v>0.72</v>
      </c>
      <c r="K4406" s="41">
        <f>ROUND(D4406*(ROUND(E4406*F4406,4)+ROUND(G4406*H4406,4)+ROUND(I4406*J4406,4)),4)</f>
        <v>0</v>
      </c>
    </row>
    <row r="4407" spans="1:11" ht="15" customHeight="1" x14ac:dyDescent="0.25">
      <c r="A4407" s="1"/>
      <c r="B4407" s="1"/>
      <c r="C4407" s="1"/>
      <c r="D4407" s="1"/>
      <c r="E4407" s="1"/>
      <c r="F4407" s="1"/>
      <c r="G4407" s="85" t="s">
        <v>4028</v>
      </c>
      <c r="H4407" s="85"/>
      <c r="I4407" s="85"/>
      <c r="J4407" s="85"/>
      <c r="K4407" s="33">
        <f>SUM(K4405:K4406)</f>
        <v>0</v>
      </c>
    </row>
    <row r="4408" spans="1:11" ht="15" customHeight="1" x14ac:dyDescent="0.25">
      <c r="A4408" s="9"/>
      <c r="B4408" s="9"/>
      <c r="C4408" s="9"/>
      <c r="D4408" s="9"/>
      <c r="E4408" s="9"/>
      <c r="F4408" s="9"/>
      <c r="G4408" s="92" t="s">
        <v>4029</v>
      </c>
      <c r="H4408" s="92"/>
      <c r="I4408" s="92"/>
      <c r="J4408" s="92"/>
      <c r="K4408" s="33">
        <f>SUM(K4400,K4403,K4407)</f>
        <v>19.786999999999999</v>
      </c>
    </row>
    <row r="4409" spans="1:11" ht="15" customHeight="1" x14ac:dyDescent="0.25">
      <c r="A4409" s="9"/>
      <c r="B4409" s="9"/>
      <c r="C4409" s="9"/>
      <c r="D4409" s="9"/>
      <c r="E4409" s="9"/>
      <c r="F4409" s="9"/>
      <c r="G4409" s="92" t="s">
        <v>3913</v>
      </c>
      <c r="H4409" s="92"/>
      <c r="I4409" s="92"/>
      <c r="J4409" s="92"/>
      <c r="K4409" s="29">
        <f>ROUND(SUM(K4408),2)</f>
        <v>19.79</v>
      </c>
    </row>
    <row r="4410" spans="1:11" ht="9.9499999999999993" customHeight="1" x14ac:dyDescent="0.25">
      <c r="A4410" s="9"/>
      <c r="B4410" s="9"/>
      <c r="C4410" s="9"/>
      <c r="D4410" s="9"/>
      <c r="E4410" s="9"/>
      <c r="F4410" s="9"/>
      <c r="G4410" s="100"/>
      <c r="H4410" s="100"/>
      <c r="I4410" s="100"/>
      <c r="J4410" s="100"/>
      <c r="K4410" s="100"/>
    </row>
    <row r="4411" spans="1:11" ht="20.100000000000001" customHeight="1" x14ac:dyDescent="0.25">
      <c r="A4411" s="99" t="s">
        <v>2442</v>
      </c>
      <c r="B4411" s="99"/>
      <c r="C4411" s="99"/>
      <c r="D4411" s="99"/>
      <c r="E4411" s="99"/>
      <c r="F4411" s="99"/>
      <c r="G4411" s="99"/>
      <c r="H4411" s="99"/>
      <c r="I4411" s="99"/>
      <c r="J4411" s="99"/>
      <c r="K4411" s="99"/>
    </row>
    <row r="4412" spans="1:11" ht="15" customHeight="1" x14ac:dyDescent="0.25">
      <c r="A4412" s="93" t="s">
        <v>3893</v>
      </c>
      <c r="B4412" s="93"/>
      <c r="C4412" s="93"/>
      <c r="D4412" s="94" t="s">
        <v>3</v>
      </c>
      <c r="E4412" s="94"/>
      <c r="F4412" s="23" t="s">
        <v>4</v>
      </c>
      <c r="G4412" s="94" t="s">
        <v>3894</v>
      </c>
      <c r="H4412" s="94"/>
      <c r="I4412" s="94" t="s">
        <v>3895</v>
      </c>
      <c r="J4412" s="94"/>
      <c r="K4412" s="23" t="s">
        <v>3896</v>
      </c>
    </row>
    <row r="4413" spans="1:11" ht="15" customHeight="1" x14ac:dyDescent="0.25">
      <c r="A4413" s="24" t="s">
        <v>4089</v>
      </c>
      <c r="B4413" s="95" t="s">
        <v>4090</v>
      </c>
      <c r="C4413" s="95"/>
      <c r="D4413" s="96" t="s">
        <v>20</v>
      </c>
      <c r="E4413" s="96"/>
      <c r="F4413" s="24" t="s">
        <v>16</v>
      </c>
      <c r="G4413" s="97">
        <v>1</v>
      </c>
      <c r="H4413" s="97"/>
      <c r="I4413" s="98">
        <v>12.85</v>
      </c>
      <c r="J4413" s="98"/>
      <c r="K4413" s="27">
        <f>TRUNC(TRUNC(G4413,8)*I4413,2)</f>
        <v>12.85</v>
      </c>
    </row>
    <row r="4414" spans="1:11" ht="15" customHeight="1" x14ac:dyDescent="0.25">
      <c r="A4414" s="9"/>
      <c r="B4414" s="9"/>
      <c r="C4414" s="9"/>
      <c r="D4414" s="9"/>
      <c r="E4414" s="9"/>
      <c r="F4414" s="9"/>
      <c r="G4414" s="91" t="s">
        <v>3906</v>
      </c>
      <c r="H4414" s="91"/>
      <c r="I4414" s="91"/>
      <c r="J4414" s="91"/>
      <c r="K4414" s="28">
        <f>SUM(K4413:K4413)</f>
        <v>12.85</v>
      </c>
    </row>
    <row r="4415" spans="1:11" ht="15" customHeight="1" x14ac:dyDescent="0.25">
      <c r="A4415" s="93" t="s">
        <v>3907</v>
      </c>
      <c r="B4415" s="93"/>
      <c r="C4415" s="93"/>
      <c r="D4415" s="94" t="s">
        <v>3</v>
      </c>
      <c r="E4415" s="94"/>
      <c r="F4415" s="23" t="s">
        <v>4</v>
      </c>
      <c r="G4415" s="94" t="s">
        <v>3894</v>
      </c>
      <c r="H4415" s="94"/>
      <c r="I4415" s="94" t="s">
        <v>3895</v>
      </c>
      <c r="J4415" s="94"/>
      <c r="K4415" s="23" t="s">
        <v>3896</v>
      </c>
    </row>
    <row r="4416" spans="1:11" ht="15" customHeight="1" x14ac:dyDescent="0.25">
      <c r="A4416" s="24" t="s">
        <v>3961</v>
      </c>
      <c r="B4416" s="95" t="s">
        <v>3962</v>
      </c>
      <c r="C4416" s="95"/>
      <c r="D4416" s="96" t="s">
        <v>20</v>
      </c>
      <c r="E4416" s="96"/>
      <c r="F4416" s="24" t="s">
        <v>2056</v>
      </c>
      <c r="G4416" s="97">
        <v>2.7699999999999999E-2</v>
      </c>
      <c r="H4416" s="97"/>
      <c r="I4416" s="98">
        <v>29.5</v>
      </c>
      <c r="J4416" s="98"/>
      <c r="K4416" s="27">
        <f>TRUNC(TRUNC(G4416,8)*I4416,2)</f>
        <v>0.81</v>
      </c>
    </row>
    <row r="4417" spans="1:11" ht="15" customHeight="1" x14ac:dyDescent="0.25">
      <c r="A4417" s="24" t="s">
        <v>3910</v>
      </c>
      <c r="B4417" s="95" t="s">
        <v>3911</v>
      </c>
      <c r="C4417" s="95"/>
      <c r="D4417" s="96" t="s">
        <v>20</v>
      </c>
      <c r="E4417" s="96"/>
      <c r="F4417" s="24" t="s">
        <v>2056</v>
      </c>
      <c r="G4417" s="97">
        <v>0.1386</v>
      </c>
      <c r="H4417" s="97"/>
      <c r="I4417" s="98">
        <v>24.94</v>
      </c>
      <c r="J4417" s="98"/>
      <c r="K4417" s="27">
        <f>TRUNC(TRUNC(G4417,8)*I4417,2)</f>
        <v>3.45</v>
      </c>
    </row>
    <row r="4418" spans="1:11" ht="18" customHeight="1" x14ac:dyDescent="0.25">
      <c r="A4418" s="9"/>
      <c r="B4418" s="9"/>
      <c r="C4418" s="9"/>
      <c r="D4418" s="9"/>
      <c r="E4418" s="9"/>
      <c r="F4418" s="9"/>
      <c r="G4418" s="91" t="s">
        <v>3912</v>
      </c>
      <c r="H4418" s="91"/>
      <c r="I4418" s="91"/>
      <c r="J4418" s="91"/>
      <c r="K4418" s="28">
        <f>SUM(K4416:K4417)</f>
        <v>4.26</v>
      </c>
    </row>
    <row r="4419" spans="1:11" ht="15" customHeight="1" x14ac:dyDescent="0.25">
      <c r="A4419" s="9"/>
      <c r="B4419" s="9"/>
      <c r="C4419" s="9"/>
      <c r="D4419" s="9"/>
      <c r="E4419" s="9"/>
      <c r="F4419" s="9"/>
      <c r="G4419" s="92" t="s">
        <v>3913</v>
      </c>
      <c r="H4419" s="92"/>
      <c r="I4419" s="92"/>
      <c r="J4419" s="92"/>
      <c r="K4419" s="29">
        <f>ROUND(SUM(K4414,K4418),2)</f>
        <v>17.11</v>
      </c>
    </row>
    <row r="4420" spans="1:11" ht="9.9499999999999993" customHeight="1" x14ac:dyDescent="0.25">
      <c r="A4420" s="9"/>
      <c r="B4420" s="9"/>
      <c r="C4420" s="9"/>
      <c r="D4420" s="9"/>
      <c r="E4420" s="9"/>
      <c r="F4420" s="9"/>
      <c r="G4420" s="100"/>
      <c r="H4420" s="100"/>
      <c r="I4420" s="100"/>
      <c r="J4420" s="100"/>
      <c r="K4420" s="100"/>
    </row>
    <row r="4421" spans="1:11" ht="20.100000000000001" customHeight="1" x14ac:dyDescent="0.25">
      <c r="A4421" s="99" t="s">
        <v>2443</v>
      </c>
      <c r="B4421" s="99"/>
      <c r="C4421" s="99"/>
      <c r="D4421" s="99"/>
      <c r="E4421" s="99"/>
      <c r="F4421" s="99"/>
      <c r="G4421" s="99"/>
      <c r="H4421" s="99"/>
      <c r="I4421" s="99"/>
      <c r="J4421" s="99"/>
      <c r="K4421" s="99"/>
    </row>
    <row r="4422" spans="1:11" ht="12.95" customHeight="1" x14ac:dyDescent="0.25">
      <c r="A4422" s="107" t="s">
        <v>3984</v>
      </c>
      <c r="B4422" s="107"/>
      <c r="C4422" s="107"/>
      <c r="D4422" s="108" t="s">
        <v>3985</v>
      </c>
      <c r="E4422" s="87" t="s">
        <v>3986</v>
      </c>
      <c r="F4422" s="87"/>
      <c r="G4422" s="87" t="s">
        <v>3987</v>
      </c>
      <c r="H4422" s="87"/>
      <c r="I4422" s="87"/>
      <c r="J4422" s="87"/>
      <c r="K4422" s="87" t="s">
        <v>3988</v>
      </c>
    </row>
    <row r="4423" spans="1:11" ht="12" customHeight="1" x14ac:dyDescent="0.25">
      <c r="A4423" s="107"/>
      <c r="B4423" s="107"/>
      <c r="C4423" s="107"/>
      <c r="D4423" s="108"/>
      <c r="E4423" s="23" t="s">
        <v>3989</v>
      </c>
      <c r="F4423" s="23" t="s">
        <v>3990</v>
      </c>
      <c r="G4423" s="94" t="s">
        <v>3989</v>
      </c>
      <c r="H4423" s="94"/>
      <c r="I4423" s="94" t="s">
        <v>3990</v>
      </c>
      <c r="J4423" s="94"/>
      <c r="K4423" s="87"/>
    </row>
    <row r="4424" spans="1:11" ht="15.95" customHeight="1" x14ac:dyDescent="0.25">
      <c r="A4424" s="6" t="s">
        <v>4091</v>
      </c>
      <c r="B4424" s="104" t="s">
        <v>4092</v>
      </c>
      <c r="C4424" s="104"/>
      <c r="D4424" s="44">
        <v>1</v>
      </c>
      <c r="E4424" s="32">
        <v>0.8</v>
      </c>
      <c r="F4424" s="32">
        <v>0.19999999999999996</v>
      </c>
      <c r="G4424" s="105">
        <v>5.32</v>
      </c>
      <c r="H4424" s="105"/>
      <c r="I4424" s="105">
        <v>0.5</v>
      </c>
      <c r="J4424" s="105"/>
      <c r="K4424" s="33">
        <f>TRUNC(D4424*(TRUNC(E4424*G4424,4)+TRUNC(F4424*I4424,4)),4)</f>
        <v>4.3559999999999999</v>
      </c>
    </row>
    <row r="4425" spans="1:11" ht="15" customHeight="1" x14ac:dyDescent="0.25">
      <c r="A4425" s="1"/>
      <c r="B4425" s="1"/>
      <c r="C4425" s="1"/>
      <c r="D4425" s="1"/>
      <c r="E4425" s="1"/>
      <c r="F4425" s="1"/>
      <c r="G4425" s="85" t="s">
        <v>3999</v>
      </c>
      <c r="H4425" s="85"/>
      <c r="I4425" s="85"/>
      <c r="J4425" s="85"/>
      <c r="K4425" s="34">
        <f>SUM(K4423:K4424)</f>
        <v>4.3559999999999999</v>
      </c>
    </row>
    <row r="4426" spans="1:11" ht="20.100000000000001" customHeight="1" x14ac:dyDescent="0.25">
      <c r="A4426" s="106" t="s">
        <v>4000</v>
      </c>
      <c r="B4426" s="106"/>
      <c r="C4426" s="106"/>
      <c r="D4426" s="106"/>
      <c r="E4426" s="106"/>
      <c r="F4426" s="2" t="s">
        <v>4</v>
      </c>
      <c r="G4426" s="87" t="s">
        <v>4001</v>
      </c>
      <c r="H4426" s="87"/>
      <c r="I4426" s="87" t="s">
        <v>4002</v>
      </c>
      <c r="J4426" s="87"/>
      <c r="K4426" s="2" t="s">
        <v>3988</v>
      </c>
    </row>
    <row r="4427" spans="1:11" ht="15" customHeight="1" x14ac:dyDescent="0.25">
      <c r="A4427" s="6" t="s">
        <v>4093</v>
      </c>
      <c r="B4427" s="101" t="s">
        <v>4094</v>
      </c>
      <c r="C4427" s="101"/>
      <c r="D4427" s="101"/>
      <c r="E4427" s="101"/>
      <c r="F4427" s="6" t="s">
        <v>3940</v>
      </c>
      <c r="G4427" s="102">
        <v>0.1333</v>
      </c>
      <c r="H4427" s="102"/>
      <c r="I4427" s="103">
        <v>3.96</v>
      </c>
      <c r="J4427" s="103"/>
      <c r="K4427" s="7">
        <f>TRUNC(TRUNC(G4427,8)*I4427,2)</f>
        <v>0.52</v>
      </c>
    </row>
    <row r="4428" spans="1:11" ht="15" customHeight="1" x14ac:dyDescent="0.25">
      <c r="A4428" s="6" t="s">
        <v>4095</v>
      </c>
      <c r="B4428" s="101" t="s">
        <v>4096</v>
      </c>
      <c r="C4428" s="101"/>
      <c r="D4428" s="101"/>
      <c r="E4428" s="101"/>
      <c r="F4428" s="6" t="s">
        <v>3940</v>
      </c>
      <c r="G4428" s="102">
        <v>2</v>
      </c>
      <c r="H4428" s="102"/>
      <c r="I4428" s="103">
        <v>14.41</v>
      </c>
      <c r="J4428" s="103"/>
      <c r="K4428" s="7">
        <f>TRUNC(TRUNC(G4428,8)*I4428,2)</f>
        <v>28.82</v>
      </c>
    </row>
    <row r="4429" spans="1:11" ht="15" customHeight="1" x14ac:dyDescent="0.25">
      <c r="A4429" s="6" t="s">
        <v>4097</v>
      </c>
      <c r="B4429" s="101" t="s">
        <v>4098</v>
      </c>
      <c r="C4429" s="101"/>
      <c r="D4429" s="101"/>
      <c r="E4429" s="101"/>
      <c r="F4429" s="6" t="s">
        <v>3940</v>
      </c>
      <c r="G4429" s="102">
        <v>3</v>
      </c>
      <c r="H4429" s="102"/>
      <c r="I4429" s="103">
        <v>14.58</v>
      </c>
      <c r="J4429" s="103"/>
      <c r="K4429" s="7">
        <f>TRUNC(TRUNC(G4429,8)*I4429,2)</f>
        <v>43.74</v>
      </c>
    </row>
    <row r="4430" spans="1:11" ht="15" customHeight="1" x14ac:dyDescent="0.25">
      <c r="A4430" s="1"/>
      <c r="B4430" s="1"/>
      <c r="C4430" s="1"/>
      <c r="D4430" s="1"/>
      <c r="E4430" s="1"/>
      <c r="F4430" s="1"/>
      <c r="G4430" s="85" t="s">
        <v>4005</v>
      </c>
      <c r="H4430" s="85"/>
      <c r="I4430" s="85"/>
      <c r="J4430" s="85"/>
      <c r="K4430" s="29">
        <f>SUM(K4427:K4429)</f>
        <v>73.08</v>
      </c>
    </row>
    <row r="4431" spans="1:11" ht="15" customHeight="1" x14ac:dyDescent="0.25">
      <c r="A4431" s="9"/>
      <c r="B4431" s="9"/>
      <c r="C4431" s="9"/>
      <c r="D4431" s="9"/>
      <c r="E4431" s="9"/>
      <c r="F4431" s="9"/>
      <c r="G4431" s="92" t="s">
        <v>4006</v>
      </c>
      <c r="H4431" s="92"/>
      <c r="I4431" s="92"/>
      <c r="J4431" s="92"/>
      <c r="K4431" s="33">
        <f>SUM(K4425,K4430)</f>
        <v>77.435999999999993</v>
      </c>
    </row>
    <row r="4432" spans="1:11" ht="15" customHeight="1" x14ac:dyDescent="0.25">
      <c r="A4432" s="9"/>
      <c r="B4432" s="9"/>
      <c r="C4432" s="9"/>
      <c r="D4432" s="9"/>
      <c r="E4432" s="9"/>
      <c r="F4432" s="9"/>
      <c r="G4432" s="92" t="s">
        <v>4007</v>
      </c>
      <c r="H4432" s="92"/>
      <c r="I4432" s="92"/>
      <c r="J4432" s="92"/>
      <c r="K4432" s="35">
        <v>22.5</v>
      </c>
    </row>
    <row r="4433" spans="1:11" ht="15" customHeight="1" x14ac:dyDescent="0.25">
      <c r="A4433" s="9"/>
      <c r="B4433" s="9"/>
      <c r="C4433" s="9"/>
      <c r="D4433" s="9"/>
      <c r="E4433" s="9"/>
      <c r="F4433" s="9"/>
      <c r="G4433" s="92" t="s">
        <v>4008</v>
      </c>
      <c r="H4433" s="92"/>
      <c r="I4433" s="92"/>
      <c r="J4433" s="92"/>
      <c r="K4433" s="33">
        <f>TRUNC(K4431/K4432,4)</f>
        <v>3.4416000000000002</v>
      </c>
    </row>
    <row r="4434" spans="1:11" ht="15" customHeight="1" x14ac:dyDescent="0.25">
      <c r="A4434" s="9"/>
      <c r="B4434" s="9"/>
      <c r="C4434" s="9"/>
      <c r="D4434" s="9"/>
      <c r="E4434" s="9"/>
      <c r="F4434" s="9"/>
      <c r="G4434" s="92" t="s">
        <v>4029</v>
      </c>
      <c r="H4434" s="92"/>
      <c r="I4434" s="92"/>
      <c r="J4434" s="92"/>
      <c r="K4434" s="33">
        <f>SUM(K4433)</f>
        <v>3.4416000000000002</v>
      </c>
    </row>
    <row r="4435" spans="1:11" ht="15" customHeight="1" x14ac:dyDescent="0.25">
      <c r="A4435" s="9"/>
      <c r="B4435" s="9"/>
      <c r="C4435" s="9"/>
      <c r="D4435" s="9"/>
      <c r="E4435" s="9"/>
      <c r="F4435" s="9"/>
      <c r="G4435" s="92" t="s">
        <v>3913</v>
      </c>
      <c r="H4435" s="92"/>
      <c r="I4435" s="92"/>
      <c r="J4435" s="92"/>
      <c r="K4435" s="29">
        <f>ROUND(SUM(K4434),2)</f>
        <v>3.44</v>
      </c>
    </row>
    <row r="4436" spans="1:11" ht="9.9499999999999993" customHeight="1" x14ac:dyDescent="0.25">
      <c r="A4436" s="9"/>
      <c r="B4436" s="9"/>
      <c r="C4436" s="9"/>
      <c r="D4436" s="9"/>
      <c r="E4436" s="9"/>
      <c r="F4436" s="9"/>
      <c r="G4436" s="100"/>
      <c r="H4436" s="100"/>
      <c r="I4436" s="100"/>
      <c r="J4436" s="100"/>
      <c r="K4436" s="100"/>
    </row>
    <row r="4437" spans="1:11" ht="20.100000000000001" customHeight="1" x14ac:dyDescent="0.25">
      <c r="A4437" s="99" t="s">
        <v>2444</v>
      </c>
      <c r="B4437" s="99"/>
      <c r="C4437" s="99"/>
      <c r="D4437" s="99"/>
      <c r="E4437" s="99"/>
      <c r="F4437" s="99"/>
      <c r="G4437" s="99"/>
      <c r="H4437" s="99"/>
      <c r="I4437" s="99"/>
      <c r="J4437" s="99"/>
      <c r="K4437" s="99"/>
    </row>
    <row r="4438" spans="1:11" ht="15" customHeight="1" x14ac:dyDescent="0.25">
      <c r="A4438" s="93" t="s">
        <v>3893</v>
      </c>
      <c r="B4438" s="93"/>
      <c r="C4438" s="93"/>
      <c r="D4438" s="94" t="s">
        <v>3</v>
      </c>
      <c r="E4438" s="94"/>
      <c r="F4438" s="23" t="s">
        <v>4</v>
      </c>
      <c r="G4438" s="94" t="s">
        <v>3894</v>
      </c>
      <c r="H4438" s="94"/>
      <c r="I4438" s="94" t="s">
        <v>3895</v>
      </c>
      <c r="J4438" s="94"/>
      <c r="K4438" s="23" t="s">
        <v>3896</v>
      </c>
    </row>
    <row r="4439" spans="1:11" ht="15" customHeight="1" x14ac:dyDescent="0.25">
      <c r="A4439" s="24" t="s">
        <v>3951</v>
      </c>
      <c r="B4439" s="95" t="s">
        <v>3952</v>
      </c>
      <c r="C4439" s="95"/>
      <c r="D4439" s="96" t="s">
        <v>3953</v>
      </c>
      <c r="E4439" s="96"/>
      <c r="F4439" s="24" t="s">
        <v>3954</v>
      </c>
      <c r="G4439" s="97">
        <v>4.0000000000000001E-3</v>
      </c>
      <c r="H4439" s="97"/>
      <c r="I4439" s="98">
        <v>215</v>
      </c>
      <c r="J4439" s="98"/>
      <c r="K4439" s="27">
        <f>ROUND(ROUND(G4439,8)*I4439,2)</f>
        <v>0.86</v>
      </c>
    </row>
    <row r="4440" spans="1:11" ht="15" customHeight="1" x14ac:dyDescent="0.25">
      <c r="A4440" s="24" t="s">
        <v>3955</v>
      </c>
      <c r="B4440" s="95" t="s">
        <v>3956</v>
      </c>
      <c r="C4440" s="95"/>
      <c r="D4440" s="96" t="s">
        <v>20</v>
      </c>
      <c r="E4440" s="96"/>
      <c r="F4440" s="24" t="s">
        <v>3903</v>
      </c>
      <c r="G4440" s="97">
        <v>5.0000000000000001E-3</v>
      </c>
      <c r="H4440" s="97"/>
      <c r="I4440" s="98">
        <v>19.37</v>
      </c>
      <c r="J4440" s="98"/>
      <c r="K4440" s="27">
        <f>ROUND(ROUND(G4440,8)*I4440,2)</f>
        <v>0.1</v>
      </c>
    </row>
    <row r="4441" spans="1:11" ht="15" customHeight="1" x14ac:dyDescent="0.25">
      <c r="A4441" s="9"/>
      <c r="B4441" s="9"/>
      <c r="C4441" s="9"/>
      <c r="D4441" s="9"/>
      <c r="E4441" s="9"/>
      <c r="F4441" s="9"/>
      <c r="G4441" s="91" t="s">
        <v>3906</v>
      </c>
      <c r="H4441" s="91"/>
      <c r="I4441" s="91"/>
      <c r="J4441" s="91"/>
      <c r="K4441" s="28">
        <f>SUM(K4439:K4440)</f>
        <v>0.96</v>
      </c>
    </row>
    <row r="4442" spans="1:11" ht="15" customHeight="1" x14ac:dyDescent="0.25">
      <c r="A4442" s="93" t="s">
        <v>3907</v>
      </c>
      <c r="B4442" s="93"/>
      <c r="C4442" s="93"/>
      <c r="D4442" s="94" t="s">
        <v>3</v>
      </c>
      <c r="E4442" s="94"/>
      <c r="F4442" s="23" t="s">
        <v>4</v>
      </c>
      <c r="G4442" s="94" t="s">
        <v>3894</v>
      </c>
      <c r="H4442" s="94"/>
      <c r="I4442" s="94" t="s">
        <v>3895</v>
      </c>
      <c r="J4442" s="94"/>
      <c r="K4442" s="23" t="s">
        <v>3896</v>
      </c>
    </row>
    <row r="4443" spans="1:11" ht="21" customHeight="1" x14ac:dyDescent="0.25">
      <c r="A4443" s="24" t="s">
        <v>3908</v>
      </c>
      <c r="B4443" s="95" t="s">
        <v>3909</v>
      </c>
      <c r="C4443" s="95"/>
      <c r="D4443" s="96" t="s">
        <v>20</v>
      </c>
      <c r="E4443" s="96"/>
      <c r="F4443" s="24" t="s">
        <v>2056</v>
      </c>
      <c r="G4443" s="97">
        <v>0.03</v>
      </c>
      <c r="H4443" s="97"/>
      <c r="I4443" s="98">
        <v>32.24</v>
      </c>
      <c r="J4443" s="98"/>
      <c r="K4443" s="27">
        <f>ROUND(ROUND(G4443,8)*I4443,2)</f>
        <v>0.97</v>
      </c>
    </row>
    <row r="4444" spans="1:11" ht="15" customHeight="1" x14ac:dyDescent="0.25">
      <c r="A4444" s="24" t="s">
        <v>3910</v>
      </c>
      <c r="B4444" s="95" t="s">
        <v>3911</v>
      </c>
      <c r="C4444" s="95"/>
      <c r="D4444" s="96" t="s">
        <v>20</v>
      </c>
      <c r="E4444" s="96"/>
      <c r="F4444" s="24" t="s">
        <v>2056</v>
      </c>
      <c r="G4444" s="97">
        <v>0.03</v>
      </c>
      <c r="H4444" s="97"/>
      <c r="I4444" s="98">
        <v>24.94</v>
      </c>
      <c r="J4444" s="98"/>
      <c r="K4444" s="27">
        <f>ROUND(ROUND(G4444,8)*I4444,2)</f>
        <v>0.75</v>
      </c>
    </row>
    <row r="4445" spans="1:11" ht="18" customHeight="1" x14ac:dyDescent="0.25">
      <c r="A4445" s="9"/>
      <c r="B4445" s="9"/>
      <c r="C4445" s="9"/>
      <c r="D4445" s="9"/>
      <c r="E4445" s="9"/>
      <c r="F4445" s="9"/>
      <c r="G4445" s="91" t="s">
        <v>3912</v>
      </c>
      <c r="H4445" s="91"/>
      <c r="I4445" s="91"/>
      <c r="J4445" s="91"/>
      <c r="K4445" s="28">
        <f>SUM(K4443:K4444)</f>
        <v>1.72</v>
      </c>
    </row>
    <row r="4446" spans="1:11" ht="15" customHeight="1" x14ac:dyDescent="0.25">
      <c r="A4446" s="9"/>
      <c r="B4446" s="9"/>
      <c r="C4446" s="9"/>
      <c r="D4446" s="9"/>
      <c r="E4446" s="9"/>
      <c r="F4446" s="9"/>
      <c r="G4446" s="92" t="s">
        <v>3913</v>
      </c>
      <c r="H4446" s="92"/>
      <c r="I4446" s="92"/>
      <c r="J4446" s="92"/>
      <c r="K4446" s="29">
        <f>ROUND(SUM(K4441,K4445),2)</f>
        <v>2.68</v>
      </c>
    </row>
    <row r="4447" spans="1:11" ht="9.9499999999999993" customHeight="1" x14ac:dyDescent="0.25">
      <c r="A4447" s="9"/>
      <c r="B4447" s="9"/>
      <c r="C4447" s="9"/>
      <c r="D4447" s="9"/>
      <c r="E4447" s="9"/>
      <c r="F4447" s="9"/>
      <c r="G4447" s="100"/>
      <c r="H4447" s="100"/>
      <c r="I4447" s="100"/>
      <c r="J4447" s="100"/>
      <c r="K4447" s="100"/>
    </row>
    <row r="4448" spans="1:11" ht="20.100000000000001" customHeight="1" x14ac:dyDescent="0.25">
      <c r="A4448" s="99" t="s">
        <v>2445</v>
      </c>
      <c r="B4448" s="99"/>
      <c r="C4448" s="99"/>
      <c r="D4448" s="99"/>
      <c r="E4448" s="99"/>
      <c r="F4448" s="99"/>
      <c r="G4448" s="99"/>
      <c r="H4448" s="99"/>
      <c r="I4448" s="99"/>
      <c r="J4448" s="99"/>
      <c r="K4448" s="99"/>
    </row>
    <row r="4449" spans="1:11" ht="15" customHeight="1" x14ac:dyDescent="0.25">
      <c r="A4449" s="93" t="s">
        <v>3916</v>
      </c>
      <c r="B4449" s="93"/>
      <c r="C4449" s="93"/>
      <c r="D4449" s="94" t="s">
        <v>3</v>
      </c>
      <c r="E4449" s="94"/>
      <c r="F4449" s="23" t="s">
        <v>4</v>
      </c>
      <c r="G4449" s="94" t="s">
        <v>3894</v>
      </c>
      <c r="H4449" s="94"/>
      <c r="I4449" s="94" t="s">
        <v>3895</v>
      </c>
      <c r="J4449" s="94"/>
      <c r="K4449" s="23" t="s">
        <v>3896</v>
      </c>
    </row>
    <row r="4450" spans="1:11" ht="29.1" customHeight="1" x14ac:dyDescent="0.25">
      <c r="A4450" s="24" t="s">
        <v>3957</v>
      </c>
      <c r="B4450" s="95" t="s">
        <v>3958</v>
      </c>
      <c r="C4450" s="95"/>
      <c r="D4450" s="96" t="s">
        <v>20</v>
      </c>
      <c r="E4450" s="96"/>
      <c r="F4450" s="24" t="s">
        <v>3936</v>
      </c>
      <c r="G4450" s="97">
        <v>2.8999999999999998E-3</v>
      </c>
      <c r="H4450" s="97"/>
      <c r="I4450" s="98">
        <v>75.540000000000006</v>
      </c>
      <c r="J4450" s="98"/>
      <c r="K4450" s="27">
        <f>TRUNC(TRUNC(G4450,8)*I4450,2)</f>
        <v>0.21</v>
      </c>
    </row>
    <row r="4451" spans="1:11" ht="29.1" customHeight="1" x14ac:dyDescent="0.25">
      <c r="A4451" s="24" t="s">
        <v>3959</v>
      </c>
      <c r="B4451" s="95" t="s">
        <v>3960</v>
      </c>
      <c r="C4451" s="95"/>
      <c r="D4451" s="96" t="s">
        <v>20</v>
      </c>
      <c r="E4451" s="96"/>
      <c r="F4451" s="24" t="s">
        <v>30</v>
      </c>
      <c r="G4451" s="97">
        <v>1.6999999999999999E-3</v>
      </c>
      <c r="H4451" s="97"/>
      <c r="I4451" s="98">
        <v>198.53</v>
      </c>
      <c r="J4451" s="98"/>
      <c r="K4451" s="27">
        <f>TRUNC(TRUNC(G4451,8)*I4451,2)</f>
        <v>0.33</v>
      </c>
    </row>
    <row r="4452" spans="1:11" ht="18" customHeight="1" x14ac:dyDescent="0.25">
      <c r="A4452" s="9"/>
      <c r="B4452" s="9"/>
      <c r="C4452" s="9"/>
      <c r="D4452" s="9"/>
      <c r="E4452" s="9"/>
      <c r="F4452" s="9"/>
      <c r="G4452" s="91" t="s">
        <v>3919</v>
      </c>
      <c r="H4452" s="91"/>
      <c r="I4452" s="91"/>
      <c r="J4452" s="91"/>
      <c r="K4452" s="28">
        <f>SUM(K4450:K4451)</f>
        <v>0.54</v>
      </c>
    </row>
    <row r="4453" spans="1:11" ht="15" customHeight="1" x14ac:dyDescent="0.25">
      <c r="A4453" s="93" t="s">
        <v>3907</v>
      </c>
      <c r="B4453" s="93"/>
      <c r="C4453" s="93"/>
      <c r="D4453" s="94" t="s">
        <v>3</v>
      </c>
      <c r="E4453" s="94"/>
      <c r="F4453" s="23" t="s">
        <v>4</v>
      </c>
      <c r="G4453" s="94" t="s">
        <v>3894</v>
      </c>
      <c r="H4453" s="94"/>
      <c r="I4453" s="94" t="s">
        <v>3895</v>
      </c>
      <c r="J4453" s="94"/>
      <c r="K4453" s="23" t="s">
        <v>3896</v>
      </c>
    </row>
    <row r="4454" spans="1:11" ht="15" customHeight="1" x14ac:dyDescent="0.25">
      <c r="A4454" s="24" t="s">
        <v>3961</v>
      </c>
      <c r="B4454" s="95" t="s">
        <v>3962</v>
      </c>
      <c r="C4454" s="95"/>
      <c r="D4454" s="96" t="s">
        <v>20</v>
      </c>
      <c r="E4454" s="96"/>
      <c r="F4454" s="24" t="s">
        <v>2056</v>
      </c>
      <c r="G4454" s="97">
        <v>4.5999999999999999E-3</v>
      </c>
      <c r="H4454" s="97"/>
      <c r="I4454" s="98">
        <v>29.5</v>
      </c>
      <c r="J4454" s="98"/>
      <c r="K4454" s="27">
        <f>TRUNC(TRUNC(G4454,8)*I4454,2)</f>
        <v>0.13</v>
      </c>
    </row>
    <row r="4455" spans="1:11" ht="18" customHeight="1" x14ac:dyDescent="0.25">
      <c r="A4455" s="9"/>
      <c r="B4455" s="9"/>
      <c r="C4455" s="9"/>
      <c r="D4455" s="9"/>
      <c r="E4455" s="9"/>
      <c r="F4455" s="9"/>
      <c r="G4455" s="91" t="s">
        <v>3912</v>
      </c>
      <c r="H4455" s="91"/>
      <c r="I4455" s="91"/>
      <c r="J4455" s="91"/>
      <c r="K4455" s="28">
        <f>SUM(K4454:K4454)</f>
        <v>0.13</v>
      </c>
    </row>
    <row r="4456" spans="1:11" ht="15" customHeight="1" x14ac:dyDescent="0.25">
      <c r="A4456" s="9"/>
      <c r="B4456" s="9"/>
      <c r="C4456" s="9"/>
      <c r="D4456" s="9"/>
      <c r="E4456" s="9"/>
      <c r="F4456" s="9"/>
      <c r="G4456" s="92" t="s">
        <v>3913</v>
      </c>
      <c r="H4456" s="92"/>
      <c r="I4456" s="92"/>
      <c r="J4456" s="92"/>
      <c r="K4456" s="29">
        <f>ROUND(SUM(K4452,K4455),2)</f>
        <v>0.67</v>
      </c>
    </row>
    <row r="4457" spans="1:11" ht="9.9499999999999993" customHeight="1" x14ac:dyDescent="0.25">
      <c r="A4457" s="9"/>
      <c r="B4457" s="9"/>
      <c r="C4457" s="9"/>
      <c r="D4457" s="9"/>
      <c r="E4457" s="9"/>
      <c r="F4457" s="9"/>
      <c r="G4457" s="100"/>
      <c r="H4457" s="100"/>
      <c r="I4457" s="100"/>
      <c r="J4457" s="100"/>
      <c r="K4457" s="100"/>
    </row>
    <row r="4458" spans="1:11" ht="20.100000000000001" customHeight="1" x14ac:dyDescent="0.25">
      <c r="A4458" s="99" t="s">
        <v>2446</v>
      </c>
      <c r="B4458" s="99"/>
      <c r="C4458" s="99"/>
      <c r="D4458" s="99"/>
      <c r="E4458" s="99"/>
      <c r="F4458" s="99"/>
      <c r="G4458" s="99"/>
      <c r="H4458" s="99"/>
      <c r="I4458" s="99"/>
      <c r="J4458" s="99"/>
      <c r="K4458" s="99"/>
    </row>
    <row r="4459" spans="1:11" ht="15" customHeight="1" x14ac:dyDescent="0.25">
      <c r="A4459" s="93" t="s">
        <v>3916</v>
      </c>
      <c r="B4459" s="93"/>
      <c r="C4459" s="93"/>
      <c r="D4459" s="94" t="s">
        <v>3</v>
      </c>
      <c r="E4459" s="94"/>
      <c r="F4459" s="23" t="s">
        <v>4</v>
      </c>
      <c r="G4459" s="94" t="s">
        <v>3894</v>
      </c>
      <c r="H4459" s="94"/>
      <c r="I4459" s="94" t="s">
        <v>3895</v>
      </c>
      <c r="J4459" s="94"/>
      <c r="K4459" s="23" t="s">
        <v>3896</v>
      </c>
    </row>
    <row r="4460" spans="1:11" ht="29.1" customHeight="1" x14ac:dyDescent="0.25">
      <c r="A4460" s="24" t="s">
        <v>3957</v>
      </c>
      <c r="B4460" s="95" t="s">
        <v>3958</v>
      </c>
      <c r="C4460" s="95"/>
      <c r="D4460" s="96" t="s">
        <v>20</v>
      </c>
      <c r="E4460" s="96"/>
      <c r="F4460" s="24" t="s">
        <v>3936</v>
      </c>
      <c r="G4460" s="97">
        <v>1.95E-2</v>
      </c>
      <c r="H4460" s="97"/>
      <c r="I4460" s="98">
        <v>75.540000000000006</v>
      </c>
      <c r="J4460" s="98"/>
      <c r="K4460" s="27">
        <f>TRUNC(TRUNC(G4460,8)*I4460,2)</f>
        <v>1.47</v>
      </c>
    </row>
    <row r="4461" spans="1:11" ht="29.1" customHeight="1" x14ac:dyDescent="0.25">
      <c r="A4461" s="24" t="s">
        <v>3959</v>
      </c>
      <c r="B4461" s="95" t="s">
        <v>3960</v>
      </c>
      <c r="C4461" s="95"/>
      <c r="D4461" s="96" t="s">
        <v>20</v>
      </c>
      <c r="E4461" s="96"/>
      <c r="F4461" s="24" t="s">
        <v>30</v>
      </c>
      <c r="G4461" s="97">
        <v>1.15E-2</v>
      </c>
      <c r="H4461" s="97"/>
      <c r="I4461" s="98">
        <v>198.53</v>
      </c>
      <c r="J4461" s="98"/>
      <c r="K4461" s="27">
        <f>TRUNC(TRUNC(G4461,8)*I4461,2)</f>
        <v>2.2799999999999998</v>
      </c>
    </row>
    <row r="4462" spans="1:11" ht="18" customHeight="1" x14ac:dyDescent="0.25">
      <c r="A4462" s="9"/>
      <c r="B4462" s="9"/>
      <c r="C4462" s="9"/>
      <c r="D4462" s="9"/>
      <c r="E4462" s="9"/>
      <c r="F4462" s="9"/>
      <c r="G4462" s="91" t="s">
        <v>3919</v>
      </c>
      <c r="H4462" s="91"/>
      <c r="I4462" s="91"/>
      <c r="J4462" s="91"/>
      <c r="K4462" s="28">
        <f>SUM(K4460:K4461)</f>
        <v>3.75</v>
      </c>
    </row>
    <row r="4463" spans="1:11" ht="15" customHeight="1" x14ac:dyDescent="0.25">
      <c r="A4463" s="93" t="s">
        <v>3907</v>
      </c>
      <c r="B4463" s="93"/>
      <c r="C4463" s="93"/>
      <c r="D4463" s="94" t="s">
        <v>3</v>
      </c>
      <c r="E4463" s="94"/>
      <c r="F4463" s="23" t="s">
        <v>4</v>
      </c>
      <c r="G4463" s="94" t="s">
        <v>3894</v>
      </c>
      <c r="H4463" s="94"/>
      <c r="I4463" s="94" t="s">
        <v>3895</v>
      </c>
      <c r="J4463" s="94"/>
      <c r="K4463" s="23" t="s">
        <v>3896</v>
      </c>
    </row>
    <row r="4464" spans="1:11" ht="15" customHeight="1" x14ac:dyDescent="0.25">
      <c r="A4464" s="24" t="s">
        <v>3910</v>
      </c>
      <c r="B4464" s="95" t="s">
        <v>3911</v>
      </c>
      <c r="C4464" s="95"/>
      <c r="D4464" s="96" t="s">
        <v>20</v>
      </c>
      <c r="E4464" s="96"/>
      <c r="F4464" s="24" t="s">
        <v>2056</v>
      </c>
      <c r="G4464" s="97">
        <v>3.1E-2</v>
      </c>
      <c r="H4464" s="97"/>
      <c r="I4464" s="98">
        <v>24.94</v>
      </c>
      <c r="J4464" s="98"/>
      <c r="K4464" s="27">
        <f>TRUNC(TRUNC(G4464,8)*I4464,2)</f>
        <v>0.77</v>
      </c>
    </row>
    <row r="4465" spans="1:11" ht="18" customHeight="1" x14ac:dyDescent="0.25">
      <c r="A4465" s="9"/>
      <c r="B4465" s="9"/>
      <c r="C4465" s="9"/>
      <c r="D4465" s="9"/>
      <c r="E4465" s="9"/>
      <c r="F4465" s="9"/>
      <c r="G4465" s="91" t="s">
        <v>3912</v>
      </c>
      <c r="H4465" s="91"/>
      <c r="I4465" s="91"/>
      <c r="J4465" s="91"/>
      <c r="K4465" s="28">
        <f>SUM(K4464:K4464)</f>
        <v>0.77</v>
      </c>
    </row>
    <row r="4466" spans="1:11" ht="15" customHeight="1" x14ac:dyDescent="0.25">
      <c r="A4466" s="9"/>
      <c r="B4466" s="9"/>
      <c r="C4466" s="9"/>
      <c r="D4466" s="9"/>
      <c r="E4466" s="9"/>
      <c r="F4466" s="9"/>
      <c r="G4466" s="92" t="s">
        <v>3913</v>
      </c>
      <c r="H4466" s="92"/>
      <c r="I4466" s="92"/>
      <c r="J4466" s="92"/>
      <c r="K4466" s="29">
        <f>ROUND(SUM(K4462,K4465),2)</f>
        <v>4.5199999999999996</v>
      </c>
    </row>
    <row r="4467" spans="1:11" ht="9.9499999999999993" customHeight="1" x14ac:dyDescent="0.25">
      <c r="A4467" s="9"/>
      <c r="B4467" s="9"/>
      <c r="C4467" s="9"/>
      <c r="D4467" s="9"/>
      <c r="E4467" s="9"/>
      <c r="F4467" s="9"/>
      <c r="G4467" s="100"/>
      <c r="H4467" s="100"/>
      <c r="I4467" s="100"/>
      <c r="J4467" s="100"/>
      <c r="K4467" s="100"/>
    </row>
    <row r="4468" spans="1:11" ht="20.100000000000001" customHeight="1" x14ac:dyDescent="0.25">
      <c r="A4468" s="99" t="s">
        <v>2447</v>
      </c>
      <c r="B4468" s="99"/>
      <c r="C4468" s="99"/>
      <c r="D4468" s="99"/>
      <c r="E4468" s="99"/>
      <c r="F4468" s="99"/>
      <c r="G4468" s="99"/>
      <c r="H4468" s="99"/>
      <c r="I4468" s="99"/>
      <c r="J4468" s="99"/>
      <c r="K4468" s="99"/>
    </row>
    <row r="4469" spans="1:11" ht="15" customHeight="1" x14ac:dyDescent="0.25">
      <c r="A4469" s="93" t="s">
        <v>3916</v>
      </c>
      <c r="B4469" s="93"/>
      <c r="C4469" s="93"/>
      <c r="D4469" s="94" t="s">
        <v>3</v>
      </c>
      <c r="E4469" s="94"/>
      <c r="F4469" s="23" t="s">
        <v>4</v>
      </c>
      <c r="G4469" s="94" t="s">
        <v>3894</v>
      </c>
      <c r="H4469" s="94"/>
      <c r="I4469" s="94" t="s">
        <v>3895</v>
      </c>
      <c r="J4469" s="94"/>
      <c r="K4469" s="23" t="s">
        <v>3896</v>
      </c>
    </row>
    <row r="4470" spans="1:11" ht="29.1" customHeight="1" x14ac:dyDescent="0.25">
      <c r="A4470" s="24" t="s">
        <v>3963</v>
      </c>
      <c r="B4470" s="95" t="s">
        <v>3964</v>
      </c>
      <c r="C4470" s="95"/>
      <c r="D4470" s="96" t="s">
        <v>20</v>
      </c>
      <c r="E4470" s="96"/>
      <c r="F4470" s="24" t="s">
        <v>3936</v>
      </c>
      <c r="G4470" s="97">
        <v>0.86950000000000005</v>
      </c>
      <c r="H4470" s="97"/>
      <c r="I4470" s="98">
        <v>8.9</v>
      </c>
      <c r="J4470" s="98"/>
      <c r="K4470" s="27">
        <f>TRUNC(TRUNC(G4470,8)*I4470,2)</f>
        <v>7.73</v>
      </c>
    </row>
    <row r="4471" spans="1:11" ht="29.1" customHeight="1" x14ac:dyDescent="0.25">
      <c r="A4471" s="24" t="s">
        <v>3965</v>
      </c>
      <c r="B4471" s="95" t="s">
        <v>3966</v>
      </c>
      <c r="C4471" s="95"/>
      <c r="D4471" s="96" t="s">
        <v>20</v>
      </c>
      <c r="E4471" s="96"/>
      <c r="F4471" s="24" t="s">
        <v>30</v>
      </c>
      <c r="G4471" s="97">
        <v>1.137</v>
      </c>
      <c r="H4471" s="97"/>
      <c r="I4471" s="98">
        <v>32.76</v>
      </c>
      <c r="J4471" s="98"/>
      <c r="K4471" s="27">
        <f>TRUNC(TRUNC(G4471,8)*I4471,2)</f>
        <v>37.24</v>
      </c>
    </row>
    <row r="4472" spans="1:11" ht="21" customHeight="1" x14ac:dyDescent="0.25">
      <c r="A4472" s="24" t="s">
        <v>3967</v>
      </c>
      <c r="B4472" s="95" t="s">
        <v>3968</v>
      </c>
      <c r="C4472" s="95"/>
      <c r="D4472" s="96" t="s">
        <v>20</v>
      </c>
      <c r="E4472" s="96"/>
      <c r="F4472" s="24" t="s">
        <v>3936</v>
      </c>
      <c r="G4472" s="97">
        <v>0.86950000000000005</v>
      </c>
      <c r="H4472" s="97"/>
      <c r="I4472" s="98">
        <v>27.59</v>
      </c>
      <c r="J4472" s="98"/>
      <c r="K4472" s="27">
        <f>TRUNC(TRUNC(G4472,8)*I4472,2)</f>
        <v>23.98</v>
      </c>
    </row>
    <row r="4473" spans="1:11" ht="21" customHeight="1" x14ac:dyDescent="0.25">
      <c r="A4473" s="24" t="s">
        <v>3969</v>
      </c>
      <c r="B4473" s="95" t="s">
        <v>3970</v>
      </c>
      <c r="C4473" s="95"/>
      <c r="D4473" s="96" t="s">
        <v>20</v>
      </c>
      <c r="E4473" s="96"/>
      <c r="F4473" s="24" t="s">
        <v>30</v>
      </c>
      <c r="G4473" s="97">
        <v>1.137</v>
      </c>
      <c r="H4473" s="97"/>
      <c r="I4473" s="98">
        <v>28.09</v>
      </c>
      <c r="J4473" s="98"/>
      <c r="K4473" s="27">
        <f>TRUNC(TRUNC(G4473,8)*I4473,2)</f>
        <v>31.93</v>
      </c>
    </row>
    <row r="4474" spans="1:11" ht="18" customHeight="1" x14ac:dyDescent="0.25">
      <c r="A4474" s="9"/>
      <c r="B4474" s="9"/>
      <c r="C4474" s="9"/>
      <c r="D4474" s="9"/>
      <c r="E4474" s="9"/>
      <c r="F4474" s="9"/>
      <c r="G4474" s="91" t="s">
        <v>3919</v>
      </c>
      <c r="H4474" s="91"/>
      <c r="I4474" s="91"/>
      <c r="J4474" s="91"/>
      <c r="K4474" s="28">
        <f>SUM(K4470:K4473)</f>
        <v>100.88</v>
      </c>
    </row>
    <row r="4475" spans="1:11" ht="15" customHeight="1" x14ac:dyDescent="0.25">
      <c r="A4475" s="93" t="s">
        <v>3907</v>
      </c>
      <c r="B4475" s="93"/>
      <c r="C4475" s="93"/>
      <c r="D4475" s="94" t="s">
        <v>3</v>
      </c>
      <c r="E4475" s="94"/>
      <c r="F4475" s="23" t="s">
        <v>4</v>
      </c>
      <c r="G4475" s="94" t="s">
        <v>3894</v>
      </c>
      <c r="H4475" s="94"/>
      <c r="I4475" s="94" t="s">
        <v>3895</v>
      </c>
      <c r="J4475" s="94"/>
      <c r="K4475" s="23" t="s">
        <v>3896</v>
      </c>
    </row>
    <row r="4476" spans="1:11" ht="15" customHeight="1" x14ac:dyDescent="0.25">
      <c r="A4476" s="24" t="s">
        <v>3971</v>
      </c>
      <c r="B4476" s="95" t="s">
        <v>3972</v>
      </c>
      <c r="C4476" s="95"/>
      <c r="D4476" s="96" t="s">
        <v>20</v>
      </c>
      <c r="E4476" s="96"/>
      <c r="F4476" s="24" t="s">
        <v>2056</v>
      </c>
      <c r="G4476" s="97">
        <v>7.22E-2</v>
      </c>
      <c r="H4476" s="97"/>
      <c r="I4476" s="98">
        <v>32.69</v>
      </c>
      <c r="J4476" s="98"/>
      <c r="K4476" s="27">
        <f>TRUNC(TRUNC(G4476,8)*I4476,2)</f>
        <v>2.36</v>
      </c>
    </row>
    <row r="4477" spans="1:11" ht="15" customHeight="1" x14ac:dyDescent="0.25">
      <c r="A4477" s="24" t="s">
        <v>3910</v>
      </c>
      <c r="B4477" s="95" t="s">
        <v>3911</v>
      </c>
      <c r="C4477" s="95"/>
      <c r="D4477" s="96" t="s">
        <v>20</v>
      </c>
      <c r="E4477" s="96"/>
      <c r="F4477" s="24" t="s">
        <v>2056</v>
      </c>
      <c r="G4477" s="97">
        <v>0.44790000000000002</v>
      </c>
      <c r="H4477" s="97"/>
      <c r="I4477" s="98">
        <v>24.94</v>
      </c>
      <c r="J4477" s="98"/>
      <c r="K4477" s="27">
        <f>TRUNC(TRUNC(G4477,8)*I4477,2)</f>
        <v>11.17</v>
      </c>
    </row>
    <row r="4478" spans="1:11" ht="18" customHeight="1" x14ac:dyDescent="0.25">
      <c r="A4478" s="9"/>
      <c r="B4478" s="9"/>
      <c r="C4478" s="9"/>
      <c r="D4478" s="9"/>
      <c r="E4478" s="9"/>
      <c r="F4478" s="9"/>
      <c r="G4478" s="91" t="s">
        <v>3912</v>
      </c>
      <c r="H4478" s="91"/>
      <c r="I4478" s="91"/>
      <c r="J4478" s="91"/>
      <c r="K4478" s="28">
        <f>SUM(K4476:K4477)</f>
        <v>13.53</v>
      </c>
    </row>
    <row r="4479" spans="1:11" ht="15" customHeight="1" x14ac:dyDescent="0.25">
      <c r="A4479" s="9"/>
      <c r="B4479" s="9"/>
      <c r="C4479" s="9"/>
      <c r="D4479" s="9"/>
      <c r="E4479" s="9"/>
      <c r="F4479" s="9"/>
      <c r="G4479" s="92" t="s">
        <v>3913</v>
      </c>
      <c r="H4479" s="92"/>
      <c r="I4479" s="92"/>
      <c r="J4479" s="92"/>
      <c r="K4479" s="29">
        <f>ROUND(SUM(K4474,K4478),2)</f>
        <v>114.41</v>
      </c>
    </row>
    <row r="4480" spans="1:11" ht="9.9499999999999993" customHeight="1" x14ac:dyDescent="0.25">
      <c r="A4480" s="9"/>
      <c r="B4480" s="9"/>
      <c r="C4480" s="9"/>
      <c r="D4480" s="9"/>
      <c r="E4480" s="9"/>
      <c r="F4480" s="9"/>
      <c r="G4480" s="100"/>
      <c r="H4480" s="100"/>
      <c r="I4480" s="100"/>
      <c r="J4480" s="100"/>
      <c r="K4480" s="100"/>
    </row>
    <row r="4481" spans="1:11" ht="20.100000000000001" customHeight="1" x14ac:dyDescent="0.25">
      <c r="A4481" s="99" t="s">
        <v>2448</v>
      </c>
      <c r="B4481" s="99"/>
      <c r="C4481" s="99"/>
      <c r="D4481" s="99"/>
      <c r="E4481" s="99"/>
      <c r="F4481" s="99"/>
      <c r="G4481" s="99"/>
      <c r="H4481" s="99"/>
      <c r="I4481" s="99"/>
      <c r="J4481" s="99"/>
      <c r="K4481" s="99"/>
    </row>
    <row r="4482" spans="1:11" ht="15" customHeight="1" x14ac:dyDescent="0.25">
      <c r="A4482" s="93" t="s">
        <v>3916</v>
      </c>
      <c r="B4482" s="93"/>
      <c r="C4482" s="93"/>
      <c r="D4482" s="94" t="s">
        <v>3</v>
      </c>
      <c r="E4482" s="94"/>
      <c r="F4482" s="23" t="s">
        <v>4</v>
      </c>
      <c r="G4482" s="94" t="s">
        <v>3894</v>
      </c>
      <c r="H4482" s="94"/>
      <c r="I4482" s="94" t="s">
        <v>3895</v>
      </c>
      <c r="J4482" s="94"/>
      <c r="K4482" s="23" t="s">
        <v>3896</v>
      </c>
    </row>
    <row r="4483" spans="1:11" ht="38.1" customHeight="1" x14ac:dyDescent="0.25">
      <c r="A4483" s="24" t="s">
        <v>3973</v>
      </c>
      <c r="B4483" s="95" t="s">
        <v>3974</v>
      </c>
      <c r="C4483" s="95"/>
      <c r="D4483" s="96" t="s">
        <v>20</v>
      </c>
      <c r="E4483" s="96"/>
      <c r="F4483" s="24" t="s">
        <v>3936</v>
      </c>
      <c r="G4483" s="97">
        <v>6.3E-3</v>
      </c>
      <c r="H4483" s="97"/>
      <c r="I4483" s="98">
        <v>94.61</v>
      </c>
      <c r="J4483" s="98"/>
      <c r="K4483" s="27">
        <f>TRUNC(TRUNC(G4483,8)*I4483,2)</f>
        <v>0.59</v>
      </c>
    </row>
    <row r="4484" spans="1:11" ht="38.1" customHeight="1" x14ac:dyDescent="0.25">
      <c r="A4484" s="24" t="s">
        <v>3975</v>
      </c>
      <c r="B4484" s="95" t="s">
        <v>3976</v>
      </c>
      <c r="C4484" s="95"/>
      <c r="D4484" s="96" t="s">
        <v>20</v>
      </c>
      <c r="E4484" s="96"/>
      <c r="F4484" s="24" t="s">
        <v>30</v>
      </c>
      <c r="G4484" s="97">
        <v>1.0200000000000001E-2</v>
      </c>
      <c r="H4484" s="97"/>
      <c r="I4484" s="98">
        <v>370.94</v>
      </c>
      <c r="J4484" s="98"/>
      <c r="K4484" s="27">
        <f>TRUNC(TRUNC(G4484,8)*I4484,2)</f>
        <v>3.78</v>
      </c>
    </row>
    <row r="4485" spans="1:11" ht="29.1" customHeight="1" x14ac:dyDescent="0.25">
      <c r="A4485" s="24" t="s">
        <v>3977</v>
      </c>
      <c r="B4485" s="95" t="s">
        <v>3978</v>
      </c>
      <c r="C4485" s="95"/>
      <c r="D4485" s="96" t="s">
        <v>20</v>
      </c>
      <c r="E4485" s="96"/>
      <c r="F4485" s="24" t="s">
        <v>3936</v>
      </c>
      <c r="G4485" s="97">
        <v>4.8999999999999998E-3</v>
      </c>
      <c r="H4485" s="97"/>
      <c r="I4485" s="98">
        <v>74.180000000000007</v>
      </c>
      <c r="J4485" s="98"/>
      <c r="K4485" s="27">
        <f>TRUNC(TRUNC(G4485,8)*I4485,2)</f>
        <v>0.36</v>
      </c>
    </row>
    <row r="4486" spans="1:11" ht="29.1" customHeight="1" x14ac:dyDescent="0.25">
      <c r="A4486" s="24" t="s">
        <v>3979</v>
      </c>
      <c r="B4486" s="95" t="s">
        <v>3980</v>
      </c>
      <c r="C4486" s="95"/>
      <c r="D4486" s="96" t="s">
        <v>20</v>
      </c>
      <c r="E4486" s="96"/>
      <c r="F4486" s="24" t="s">
        <v>30</v>
      </c>
      <c r="G4486" s="97">
        <v>5.5999999999999999E-3</v>
      </c>
      <c r="H4486" s="97"/>
      <c r="I4486" s="98">
        <v>166.79</v>
      </c>
      <c r="J4486" s="98"/>
      <c r="K4486" s="27">
        <f>TRUNC(TRUNC(G4486,8)*I4486,2)</f>
        <v>0.93</v>
      </c>
    </row>
    <row r="4487" spans="1:11" ht="18" customHeight="1" x14ac:dyDescent="0.25">
      <c r="A4487" s="9"/>
      <c r="B4487" s="9"/>
      <c r="C4487" s="9"/>
      <c r="D4487" s="9"/>
      <c r="E4487" s="9"/>
      <c r="F4487" s="9"/>
      <c r="G4487" s="91" t="s">
        <v>3919</v>
      </c>
      <c r="H4487" s="91"/>
      <c r="I4487" s="91"/>
      <c r="J4487" s="91"/>
      <c r="K4487" s="28">
        <f>SUM(K4483:K4486)</f>
        <v>5.66</v>
      </c>
    </row>
    <row r="4488" spans="1:11" ht="15" customHeight="1" x14ac:dyDescent="0.25">
      <c r="A4488" s="9"/>
      <c r="B4488" s="9"/>
      <c r="C4488" s="9"/>
      <c r="D4488" s="9"/>
      <c r="E4488" s="9"/>
      <c r="F4488" s="9"/>
      <c r="G4488" s="92" t="s">
        <v>3913</v>
      </c>
      <c r="H4488" s="92"/>
      <c r="I4488" s="92"/>
      <c r="J4488" s="92"/>
      <c r="K4488" s="29">
        <f>ROUND(SUM(K4487),2)</f>
        <v>5.66</v>
      </c>
    </row>
    <row r="4489" spans="1:11" ht="9.9499999999999993" customHeight="1" x14ac:dyDescent="0.25">
      <c r="A4489" s="9"/>
      <c r="B4489" s="9"/>
      <c r="C4489" s="9"/>
      <c r="D4489" s="9"/>
      <c r="E4489" s="9"/>
      <c r="F4489" s="9"/>
      <c r="G4489" s="100"/>
      <c r="H4489" s="100"/>
      <c r="I4489" s="100"/>
      <c r="J4489" s="100"/>
      <c r="K4489" s="100"/>
    </row>
    <row r="4490" spans="1:11" ht="20.100000000000001" customHeight="1" x14ac:dyDescent="0.25">
      <c r="A4490" s="99" t="s">
        <v>2449</v>
      </c>
      <c r="B4490" s="99"/>
      <c r="C4490" s="99"/>
      <c r="D4490" s="99"/>
      <c r="E4490" s="99"/>
      <c r="F4490" s="99"/>
      <c r="G4490" s="99"/>
      <c r="H4490" s="99"/>
      <c r="I4490" s="99"/>
      <c r="J4490" s="99"/>
      <c r="K4490" s="99"/>
    </row>
    <row r="4491" spans="1:11" ht="15" customHeight="1" x14ac:dyDescent="0.25">
      <c r="A4491" s="93" t="s">
        <v>3916</v>
      </c>
      <c r="B4491" s="93"/>
      <c r="C4491" s="93"/>
      <c r="D4491" s="94" t="s">
        <v>3</v>
      </c>
      <c r="E4491" s="94"/>
      <c r="F4491" s="23" t="s">
        <v>4</v>
      </c>
      <c r="G4491" s="94" t="s">
        <v>3894</v>
      </c>
      <c r="H4491" s="94"/>
      <c r="I4491" s="94" t="s">
        <v>3895</v>
      </c>
      <c r="J4491" s="94"/>
      <c r="K4491" s="23" t="s">
        <v>3896</v>
      </c>
    </row>
    <row r="4492" spans="1:11" ht="38.1" customHeight="1" x14ac:dyDescent="0.25">
      <c r="A4492" s="24" t="s">
        <v>3973</v>
      </c>
      <c r="B4492" s="95" t="s">
        <v>3974</v>
      </c>
      <c r="C4492" s="95"/>
      <c r="D4492" s="96" t="s">
        <v>20</v>
      </c>
      <c r="E4492" s="96"/>
      <c r="F4492" s="24" t="s">
        <v>3936</v>
      </c>
      <c r="G4492" s="97">
        <v>1.2999999999999999E-3</v>
      </c>
      <c r="H4492" s="97"/>
      <c r="I4492" s="98">
        <v>94.61</v>
      </c>
      <c r="J4492" s="98"/>
      <c r="K4492" s="27">
        <f>TRUNC(TRUNC(G4492,8)*I4492,2)</f>
        <v>0.12</v>
      </c>
    </row>
    <row r="4493" spans="1:11" ht="38.1" customHeight="1" x14ac:dyDescent="0.25">
      <c r="A4493" s="24" t="s">
        <v>3975</v>
      </c>
      <c r="B4493" s="95" t="s">
        <v>3976</v>
      </c>
      <c r="C4493" s="95"/>
      <c r="D4493" s="96" t="s">
        <v>20</v>
      </c>
      <c r="E4493" s="96"/>
      <c r="F4493" s="24" t="s">
        <v>30</v>
      </c>
      <c r="G4493" s="97">
        <v>3.0999999999999999E-3</v>
      </c>
      <c r="H4493" s="97"/>
      <c r="I4493" s="98">
        <v>370.94</v>
      </c>
      <c r="J4493" s="98"/>
      <c r="K4493" s="27">
        <f>TRUNC(TRUNC(G4493,8)*I4493,2)</f>
        <v>1.1399999999999999</v>
      </c>
    </row>
    <row r="4494" spans="1:11" ht="18" customHeight="1" x14ac:dyDescent="0.25">
      <c r="A4494" s="9"/>
      <c r="B4494" s="9"/>
      <c r="C4494" s="9"/>
      <c r="D4494" s="9"/>
      <c r="E4494" s="9"/>
      <c r="F4494" s="9"/>
      <c r="G4494" s="91" t="s">
        <v>3919</v>
      </c>
      <c r="H4494" s="91"/>
      <c r="I4494" s="91"/>
      <c r="J4494" s="91"/>
      <c r="K4494" s="28">
        <f>SUM(K4492:K4493)</f>
        <v>1.2599999999999998</v>
      </c>
    </row>
    <row r="4495" spans="1:11" ht="15" customHeight="1" x14ac:dyDescent="0.25">
      <c r="A4495" s="9"/>
      <c r="B4495" s="9"/>
      <c r="C4495" s="9"/>
      <c r="D4495" s="9"/>
      <c r="E4495" s="9"/>
      <c r="F4495" s="9"/>
      <c r="G4495" s="92" t="s">
        <v>3913</v>
      </c>
      <c r="H4495" s="92"/>
      <c r="I4495" s="92"/>
      <c r="J4495" s="92"/>
      <c r="K4495" s="29">
        <f>ROUND(SUM(K4494),2)</f>
        <v>1.26</v>
      </c>
    </row>
    <row r="4496" spans="1:11" ht="9.9499999999999993" customHeight="1" x14ac:dyDescent="0.25">
      <c r="A4496" s="9"/>
      <c r="B4496" s="9"/>
      <c r="C4496" s="9"/>
      <c r="D4496" s="9"/>
      <c r="E4496" s="9"/>
      <c r="F4496" s="9"/>
      <c r="G4496" s="100"/>
      <c r="H4496" s="100"/>
      <c r="I4496" s="100"/>
      <c r="J4496" s="100"/>
      <c r="K4496" s="100"/>
    </row>
    <row r="4497" spans="1:11" ht="20.100000000000001" customHeight="1" x14ac:dyDescent="0.25">
      <c r="A4497" s="99" t="s">
        <v>2450</v>
      </c>
      <c r="B4497" s="99"/>
      <c r="C4497" s="99"/>
      <c r="D4497" s="99"/>
      <c r="E4497" s="99"/>
      <c r="F4497" s="99"/>
      <c r="G4497" s="99"/>
      <c r="H4497" s="99"/>
      <c r="I4497" s="99"/>
      <c r="J4497" s="99"/>
      <c r="K4497" s="99"/>
    </row>
    <row r="4498" spans="1:11" ht="15" customHeight="1" x14ac:dyDescent="0.25">
      <c r="A4498" s="93" t="s">
        <v>3916</v>
      </c>
      <c r="B4498" s="93"/>
      <c r="C4498" s="93"/>
      <c r="D4498" s="94" t="s">
        <v>3</v>
      </c>
      <c r="E4498" s="94"/>
      <c r="F4498" s="23" t="s">
        <v>4</v>
      </c>
      <c r="G4498" s="94" t="s">
        <v>3894</v>
      </c>
      <c r="H4498" s="94"/>
      <c r="I4498" s="94" t="s">
        <v>3895</v>
      </c>
      <c r="J4498" s="94"/>
      <c r="K4498" s="23" t="s">
        <v>3896</v>
      </c>
    </row>
    <row r="4499" spans="1:11" ht="38.1" customHeight="1" x14ac:dyDescent="0.25">
      <c r="A4499" s="24" t="s">
        <v>3973</v>
      </c>
      <c r="B4499" s="95" t="s">
        <v>3974</v>
      </c>
      <c r="C4499" s="95"/>
      <c r="D4499" s="96" t="s">
        <v>20</v>
      </c>
      <c r="E4499" s="96"/>
      <c r="F4499" s="24" t="s">
        <v>3936</v>
      </c>
      <c r="G4499" s="97">
        <v>5.0000000000000001E-4</v>
      </c>
      <c r="H4499" s="97"/>
      <c r="I4499" s="98">
        <v>94.61</v>
      </c>
      <c r="J4499" s="98"/>
      <c r="K4499" s="27">
        <f>TRUNC(TRUNC(G4499,8)*I4499,2)</f>
        <v>0.04</v>
      </c>
    </row>
    <row r="4500" spans="1:11" ht="38.1" customHeight="1" x14ac:dyDescent="0.25">
      <c r="A4500" s="24" t="s">
        <v>3975</v>
      </c>
      <c r="B4500" s="95" t="s">
        <v>3976</v>
      </c>
      <c r="C4500" s="95"/>
      <c r="D4500" s="96" t="s">
        <v>20</v>
      </c>
      <c r="E4500" s="96"/>
      <c r="F4500" s="24" t="s">
        <v>30</v>
      </c>
      <c r="G4500" s="97">
        <v>1.1999999999999999E-3</v>
      </c>
      <c r="H4500" s="97"/>
      <c r="I4500" s="98">
        <v>370.94</v>
      </c>
      <c r="J4500" s="98"/>
      <c r="K4500" s="27">
        <f>TRUNC(TRUNC(G4500,8)*I4500,2)</f>
        <v>0.44</v>
      </c>
    </row>
    <row r="4501" spans="1:11" ht="18" customHeight="1" x14ac:dyDescent="0.25">
      <c r="A4501" s="9"/>
      <c r="B4501" s="9"/>
      <c r="C4501" s="9"/>
      <c r="D4501" s="9"/>
      <c r="E4501" s="9"/>
      <c r="F4501" s="9"/>
      <c r="G4501" s="91" t="s">
        <v>3919</v>
      </c>
      <c r="H4501" s="91"/>
      <c r="I4501" s="91"/>
      <c r="J4501" s="91"/>
      <c r="K4501" s="28">
        <f>SUM(K4499:K4500)</f>
        <v>0.48</v>
      </c>
    </row>
    <row r="4502" spans="1:11" ht="15" customHeight="1" x14ac:dyDescent="0.25">
      <c r="A4502" s="9"/>
      <c r="B4502" s="9"/>
      <c r="C4502" s="9"/>
      <c r="D4502" s="9"/>
      <c r="E4502" s="9"/>
      <c r="F4502" s="9"/>
      <c r="G4502" s="92" t="s">
        <v>3913</v>
      </c>
      <c r="H4502" s="92"/>
      <c r="I4502" s="92"/>
      <c r="J4502" s="92"/>
      <c r="K4502" s="29">
        <f>ROUND(SUM(K4501),2)</f>
        <v>0.48</v>
      </c>
    </row>
    <row r="4503" spans="1:11" ht="9.9499999999999993" customHeight="1" x14ac:dyDescent="0.25">
      <c r="A4503" s="9"/>
      <c r="B4503" s="9"/>
      <c r="C4503" s="9"/>
      <c r="D4503" s="9"/>
      <c r="E4503" s="9"/>
      <c r="F4503" s="9"/>
      <c r="G4503" s="100"/>
      <c r="H4503" s="100"/>
      <c r="I4503" s="100"/>
      <c r="J4503" s="100"/>
      <c r="K4503" s="100"/>
    </row>
    <row r="4504" spans="1:11" ht="20.100000000000001" customHeight="1" x14ac:dyDescent="0.25">
      <c r="A4504" s="99" t="s">
        <v>2451</v>
      </c>
      <c r="B4504" s="99"/>
      <c r="C4504" s="99"/>
      <c r="D4504" s="99"/>
      <c r="E4504" s="99"/>
      <c r="F4504" s="99"/>
      <c r="G4504" s="99"/>
      <c r="H4504" s="99"/>
      <c r="I4504" s="99"/>
      <c r="J4504" s="99"/>
      <c r="K4504" s="99"/>
    </row>
    <row r="4505" spans="1:11" ht="15" customHeight="1" x14ac:dyDescent="0.25">
      <c r="A4505" s="93" t="s">
        <v>3981</v>
      </c>
      <c r="B4505" s="93"/>
      <c r="C4505" s="93"/>
      <c r="D4505" s="94" t="s">
        <v>3</v>
      </c>
      <c r="E4505" s="94"/>
      <c r="F4505" s="23" t="s">
        <v>4</v>
      </c>
      <c r="G4505" s="94" t="s">
        <v>3894</v>
      </c>
      <c r="H4505" s="94"/>
      <c r="I4505" s="94" t="s">
        <v>3895</v>
      </c>
      <c r="J4505" s="94"/>
      <c r="K4505" s="23" t="s">
        <v>3896</v>
      </c>
    </row>
    <row r="4506" spans="1:11" ht="21" customHeight="1" x14ac:dyDescent="0.25">
      <c r="A4506" s="24" t="s">
        <v>70</v>
      </c>
      <c r="B4506" s="95" t="s">
        <v>3982</v>
      </c>
      <c r="C4506" s="95"/>
      <c r="D4506" s="96" t="s">
        <v>25</v>
      </c>
      <c r="E4506" s="96"/>
      <c r="F4506" s="24" t="s">
        <v>61</v>
      </c>
      <c r="G4506" s="97">
        <v>1</v>
      </c>
      <c r="H4506" s="97"/>
      <c r="I4506" s="98">
        <v>28.42</v>
      </c>
      <c r="J4506" s="98"/>
      <c r="K4506" s="27">
        <f>ROUND(ROUND(G4506,8)*I4506,2)</f>
        <v>28.42</v>
      </c>
    </row>
    <row r="4507" spans="1:11" ht="15" customHeight="1" x14ac:dyDescent="0.25">
      <c r="A4507" s="9"/>
      <c r="B4507" s="9"/>
      <c r="C4507" s="9"/>
      <c r="D4507" s="9"/>
      <c r="E4507" s="9"/>
      <c r="F4507" s="9"/>
      <c r="G4507" s="91" t="s">
        <v>3983</v>
      </c>
      <c r="H4507" s="91"/>
      <c r="I4507" s="91"/>
      <c r="J4507" s="91"/>
      <c r="K4507" s="28">
        <f>SUM(K4506:K4506)</f>
        <v>28.42</v>
      </c>
    </row>
    <row r="4508" spans="1:11" ht="15" customHeight="1" x14ac:dyDescent="0.25">
      <c r="A4508" s="9"/>
      <c r="B4508" s="9"/>
      <c r="C4508" s="9"/>
      <c r="D4508" s="9"/>
      <c r="E4508" s="9"/>
      <c r="F4508" s="9"/>
      <c r="G4508" s="92" t="s">
        <v>3913</v>
      </c>
      <c r="H4508" s="92"/>
      <c r="I4508" s="92"/>
      <c r="J4508" s="92"/>
      <c r="K4508" s="29">
        <f>ROUND(SUM(K4507),2)</f>
        <v>28.42</v>
      </c>
    </row>
    <row r="4509" spans="1:11" ht="9.9499999999999993" customHeight="1" x14ac:dyDescent="0.25">
      <c r="A4509" s="9"/>
      <c r="B4509" s="9"/>
      <c r="C4509" s="9"/>
      <c r="D4509" s="9"/>
      <c r="E4509" s="9"/>
      <c r="F4509" s="9"/>
      <c r="G4509" s="100"/>
      <c r="H4509" s="100"/>
      <c r="I4509" s="100"/>
      <c r="J4509" s="100"/>
      <c r="K4509" s="100"/>
    </row>
    <row r="4510" spans="1:11" ht="20.100000000000001" customHeight="1" x14ac:dyDescent="0.25">
      <c r="A4510" s="99" t="s">
        <v>2452</v>
      </c>
      <c r="B4510" s="99"/>
      <c r="C4510" s="99"/>
      <c r="D4510" s="99"/>
      <c r="E4510" s="99"/>
      <c r="F4510" s="99"/>
      <c r="G4510" s="99"/>
      <c r="H4510" s="99"/>
      <c r="I4510" s="99"/>
      <c r="J4510" s="99"/>
      <c r="K4510" s="99"/>
    </row>
    <row r="4511" spans="1:11" ht="15" customHeight="1" x14ac:dyDescent="0.25">
      <c r="A4511" s="93" t="s">
        <v>3916</v>
      </c>
      <c r="B4511" s="93"/>
      <c r="C4511" s="93"/>
      <c r="D4511" s="94" t="s">
        <v>3</v>
      </c>
      <c r="E4511" s="94"/>
      <c r="F4511" s="23" t="s">
        <v>4</v>
      </c>
      <c r="G4511" s="94" t="s">
        <v>3894</v>
      </c>
      <c r="H4511" s="94"/>
      <c r="I4511" s="94" t="s">
        <v>3895</v>
      </c>
      <c r="J4511" s="94"/>
      <c r="K4511" s="23" t="s">
        <v>3896</v>
      </c>
    </row>
    <row r="4512" spans="1:11" ht="38.1" customHeight="1" x14ac:dyDescent="0.25">
      <c r="A4512" s="24" t="s">
        <v>3973</v>
      </c>
      <c r="B4512" s="95" t="s">
        <v>3974</v>
      </c>
      <c r="C4512" s="95"/>
      <c r="D4512" s="96" t="s">
        <v>20</v>
      </c>
      <c r="E4512" s="96"/>
      <c r="F4512" s="24" t="s">
        <v>3936</v>
      </c>
      <c r="G4512" s="97">
        <v>1.2999999999999999E-3</v>
      </c>
      <c r="H4512" s="97"/>
      <c r="I4512" s="98">
        <v>94.61</v>
      </c>
      <c r="J4512" s="98"/>
      <c r="K4512" s="27">
        <f>TRUNC(TRUNC(G4512,8)*I4512,2)</f>
        <v>0.12</v>
      </c>
    </row>
    <row r="4513" spans="1:11" ht="38.1" customHeight="1" x14ac:dyDescent="0.25">
      <c r="A4513" s="24" t="s">
        <v>3975</v>
      </c>
      <c r="B4513" s="95" t="s">
        <v>3976</v>
      </c>
      <c r="C4513" s="95"/>
      <c r="D4513" s="96" t="s">
        <v>20</v>
      </c>
      <c r="E4513" s="96"/>
      <c r="F4513" s="24" t="s">
        <v>30</v>
      </c>
      <c r="G4513" s="97">
        <v>3.0999999999999999E-3</v>
      </c>
      <c r="H4513" s="97"/>
      <c r="I4513" s="98">
        <v>370.94</v>
      </c>
      <c r="J4513" s="98"/>
      <c r="K4513" s="27">
        <f>TRUNC(TRUNC(G4513,8)*I4513,2)</f>
        <v>1.1399999999999999</v>
      </c>
    </row>
    <row r="4514" spans="1:11" ht="18" customHeight="1" x14ac:dyDescent="0.25">
      <c r="A4514" s="9"/>
      <c r="B4514" s="9"/>
      <c r="C4514" s="9"/>
      <c r="D4514" s="9"/>
      <c r="E4514" s="9"/>
      <c r="F4514" s="9"/>
      <c r="G4514" s="91" t="s">
        <v>3919</v>
      </c>
      <c r="H4514" s="91"/>
      <c r="I4514" s="91"/>
      <c r="J4514" s="91"/>
      <c r="K4514" s="28">
        <f>SUM(K4512:K4513)</f>
        <v>1.2599999999999998</v>
      </c>
    </row>
    <row r="4515" spans="1:11" ht="15" customHeight="1" x14ac:dyDescent="0.25">
      <c r="A4515" s="9"/>
      <c r="B4515" s="9"/>
      <c r="C4515" s="9"/>
      <c r="D4515" s="9"/>
      <c r="E4515" s="9"/>
      <c r="F4515" s="9"/>
      <c r="G4515" s="92" t="s">
        <v>3913</v>
      </c>
      <c r="H4515" s="92"/>
      <c r="I4515" s="92"/>
      <c r="J4515" s="92"/>
      <c r="K4515" s="29">
        <f>ROUND(SUM(K4514),2)</f>
        <v>1.26</v>
      </c>
    </row>
    <row r="4516" spans="1:11" ht="9.9499999999999993" customHeight="1" x14ac:dyDescent="0.25">
      <c r="A4516" s="9"/>
      <c r="B4516" s="9"/>
      <c r="C4516" s="9"/>
      <c r="D4516" s="9"/>
      <c r="E4516" s="9"/>
      <c r="F4516" s="9"/>
      <c r="G4516" s="100"/>
      <c r="H4516" s="100"/>
      <c r="I4516" s="100"/>
      <c r="J4516" s="100"/>
      <c r="K4516" s="100"/>
    </row>
    <row r="4517" spans="1:11" ht="20.100000000000001" customHeight="1" x14ac:dyDescent="0.25">
      <c r="A4517" s="99" t="s">
        <v>2453</v>
      </c>
      <c r="B4517" s="99"/>
      <c r="C4517" s="99"/>
      <c r="D4517" s="99"/>
      <c r="E4517" s="99"/>
      <c r="F4517" s="99"/>
      <c r="G4517" s="99"/>
      <c r="H4517" s="99"/>
      <c r="I4517" s="99"/>
      <c r="J4517" s="99"/>
      <c r="K4517" s="99"/>
    </row>
    <row r="4518" spans="1:11" ht="12.95" customHeight="1" x14ac:dyDescent="0.25">
      <c r="A4518" s="107" t="s">
        <v>3984</v>
      </c>
      <c r="B4518" s="107"/>
      <c r="C4518" s="107"/>
      <c r="D4518" s="108" t="s">
        <v>3985</v>
      </c>
      <c r="E4518" s="87" t="s">
        <v>3986</v>
      </c>
      <c r="F4518" s="87"/>
      <c r="G4518" s="87" t="s">
        <v>3987</v>
      </c>
      <c r="H4518" s="87"/>
      <c r="I4518" s="87"/>
      <c r="J4518" s="87"/>
      <c r="K4518" s="87" t="s">
        <v>3988</v>
      </c>
    </row>
    <row r="4519" spans="1:11" ht="12" customHeight="1" x14ac:dyDescent="0.25">
      <c r="A4519" s="107"/>
      <c r="B4519" s="107"/>
      <c r="C4519" s="107"/>
      <c r="D4519" s="108"/>
      <c r="E4519" s="23" t="s">
        <v>3989</v>
      </c>
      <c r="F4519" s="23" t="s">
        <v>3990</v>
      </c>
      <c r="G4519" s="94" t="s">
        <v>3989</v>
      </c>
      <c r="H4519" s="94"/>
      <c r="I4519" s="94" t="s">
        <v>3990</v>
      </c>
      <c r="J4519" s="94"/>
      <c r="K4519" s="87"/>
    </row>
    <row r="4520" spans="1:11" ht="15" customHeight="1" x14ac:dyDescent="0.25">
      <c r="A4520" s="6" t="s">
        <v>3991</v>
      </c>
      <c r="B4520" s="104" t="s">
        <v>3992</v>
      </c>
      <c r="C4520" s="104"/>
      <c r="D4520" s="31">
        <v>1</v>
      </c>
      <c r="E4520" s="32">
        <v>0.34</v>
      </c>
      <c r="F4520" s="32">
        <v>0.66</v>
      </c>
      <c r="G4520" s="105">
        <v>355.46550000000002</v>
      </c>
      <c r="H4520" s="105"/>
      <c r="I4520" s="105">
        <v>95.872399999999999</v>
      </c>
      <c r="J4520" s="105"/>
      <c r="K4520" s="33">
        <f>ROUND(D4520*(ROUND(E4520*G4520,4)+ROUND(F4520*I4520,4)),4)</f>
        <v>184.13409999999999</v>
      </c>
    </row>
    <row r="4521" spans="1:11" ht="15" customHeight="1" x14ac:dyDescent="0.25">
      <c r="A4521" s="6" t="s">
        <v>3993</v>
      </c>
      <c r="B4521" s="104" t="s">
        <v>3994</v>
      </c>
      <c r="C4521" s="104"/>
      <c r="D4521" s="31">
        <v>1</v>
      </c>
      <c r="E4521" s="32">
        <v>1</v>
      </c>
      <c r="F4521" s="32">
        <v>0</v>
      </c>
      <c r="G4521" s="105">
        <v>365.3972</v>
      </c>
      <c r="H4521" s="105"/>
      <c r="I4521" s="105">
        <v>147.8879</v>
      </c>
      <c r="J4521" s="105"/>
      <c r="K4521" s="33">
        <f>ROUND(D4521*(ROUND(E4521*G4521,4)+ROUND(F4521*I4521,4)),4)</f>
        <v>365.3972</v>
      </c>
    </row>
    <row r="4522" spans="1:11" ht="15" customHeight="1" x14ac:dyDescent="0.25">
      <c r="A4522" s="6" t="s">
        <v>3995</v>
      </c>
      <c r="B4522" s="104" t="s">
        <v>3996</v>
      </c>
      <c r="C4522" s="104"/>
      <c r="D4522" s="31">
        <v>1</v>
      </c>
      <c r="E4522" s="32">
        <v>0.97</v>
      </c>
      <c r="F4522" s="32">
        <v>0.03</v>
      </c>
      <c r="G4522" s="105">
        <v>324.64210000000003</v>
      </c>
      <c r="H4522" s="105"/>
      <c r="I4522" s="105">
        <v>159.20740000000001</v>
      </c>
      <c r="J4522" s="105"/>
      <c r="K4522" s="33">
        <f>ROUND(D4522*(ROUND(E4522*G4522,4)+ROUND(F4522*I4522,4)),4)</f>
        <v>319.67899999999997</v>
      </c>
    </row>
    <row r="4523" spans="1:11" ht="15.95" customHeight="1" x14ac:dyDescent="0.25">
      <c r="A4523" s="6" t="s">
        <v>3997</v>
      </c>
      <c r="B4523" s="104" t="s">
        <v>3998</v>
      </c>
      <c r="C4523" s="104"/>
      <c r="D4523" s="31">
        <v>1</v>
      </c>
      <c r="E4523" s="32">
        <v>0.79</v>
      </c>
      <c r="F4523" s="32">
        <v>0.21</v>
      </c>
      <c r="G4523" s="105">
        <v>284.72230000000002</v>
      </c>
      <c r="H4523" s="105"/>
      <c r="I4523" s="105">
        <v>125.70480000000001</v>
      </c>
      <c r="J4523" s="105"/>
      <c r="K4523" s="33">
        <f>ROUND(D4523*(ROUND(E4523*G4523,4)+ROUND(F4523*I4523,4)),4)</f>
        <v>251.32859999999999</v>
      </c>
    </row>
    <row r="4524" spans="1:11" ht="15" customHeight="1" x14ac:dyDescent="0.25">
      <c r="A4524" s="1"/>
      <c r="B4524" s="1"/>
      <c r="C4524" s="1"/>
      <c r="D4524" s="1"/>
      <c r="E4524" s="1"/>
      <c r="F4524" s="1"/>
      <c r="G4524" s="85" t="s">
        <v>3999</v>
      </c>
      <c r="H4524" s="85"/>
      <c r="I4524" s="85"/>
      <c r="J4524" s="85"/>
      <c r="K4524" s="34">
        <f>SUM(K4519:K4523)</f>
        <v>1120.5389</v>
      </c>
    </row>
    <row r="4525" spans="1:11" ht="20.100000000000001" customHeight="1" x14ac:dyDescent="0.25">
      <c r="A4525" s="106" t="s">
        <v>4000</v>
      </c>
      <c r="B4525" s="106"/>
      <c r="C4525" s="106"/>
      <c r="D4525" s="106"/>
      <c r="E4525" s="106"/>
      <c r="F4525" s="2" t="s">
        <v>4</v>
      </c>
      <c r="G4525" s="87" t="s">
        <v>4001</v>
      </c>
      <c r="H4525" s="87"/>
      <c r="I4525" s="87" t="s">
        <v>4002</v>
      </c>
      <c r="J4525" s="87"/>
      <c r="K4525" s="2" t="s">
        <v>3988</v>
      </c>
    </row>
    <row r="4526" spans="1:11" ht="15" customHeight="1" x14ac:dyDescent="0.25">
      <c r="A4526" s="6" t="s">
        <v>4003</v>
      </c>
      <c r="B4526" s="101" t="s">
        <v>4004</v>
      </c>
      <c r="C4526" s="101"/>
      <c r="D4526" s="101"/>
      <c r="E4526" s="101"/>
      <c r="F4526" s="6" t="s">
        <v>3940</v>
      </c>
      <c r="G4526" s="114">
        <v>1</v>
      </c>
      <c r="H4526" s="114"/>
      <c r="I4526" s="115">
        <v>22.527200000000001</v>
      </c>
      <c r="J4526" s="115"/>
      <c r="K4526" s="35">
        <f>ROUND(ROUND(G4526,5)*I4526,4)</f>
        <v>22.527200000000001</v>
      </c>
    </row>
    <row r="4527" spans="1:11" ht="15" customHeight="1" x14ac:dyDescent="0.25">
      <c r="A4527" s="1"/>
      <c r="B4527" s="1"/>
      <c r="C4527" s="1"/>
      <c r="D4527" s="1"/>
      <c r="E4527" s="1"/>
      <c r="F4527" s="1"/>
      <c r="G4527" s="85" t="s">
        <v>4005</v>
      </c>
      <c r="H4527" s="85"/>
      <c r="I4527" s="85"/>
      <c r="J4527" s="85"/>
      <c r="K4527" s="36">
        <f>SUM(K4526:K4526)</f>
        <v>22.527200000000001</v>
      </c>
    </row>
    <row r="4528" spans="1:11" ht="15" customHeight="1" x14ac:dyDescent="0.25">
      <c r="A4528" s="9"/>
      <c r="B4528" s="9"/>
      <c r="C4528" s="9"/>
      <c r="D4528" s="9"/>
      <c r="E4528" s="9"/>
      <c r="F4528" s="9"/>
      <c r="G4528" s="92" t="s">
        <v>4006</v>
      </c>
      <c r="H4528" s="92"/>
      <c r="I4528" s="92"/>
      <c r="J4528" s="92"/>
      <c r="K4528" s="33">
        <f>SUM(K4524,K4527)</f>
        <v>1143.0661</v>
      </c>
    </row>
    <row r="4529" spans="1:11" ht="15" customHeight="1" x14ac:dyDescent="0.25">
      <c r="A4529" s="9"/>
      <c r="B4529" s="9"/>
      <c r="C4529" s="9"/>
      <c r="D4529" s="9"/>
      <c r="E4529" s="9"/>
      <c r="F4529" s="9"/>
      <c r="G4529" s="92" t="s">
        <v>4007</v>
      </c>
      <c r="H4529" s="92"/>
      <c r="I4529" s="92"/>
      <c r="J4529" s="92"/>
      <c r="K4529" s="37">
        <v>113.18</v>
      </c>
    </row>
    <row r="4530" spans="1:11" ht="15" customHeight="1" x14ac:dyDescent="0.25">
      <c r="A4530" s="9"/>
      <c r="B4530" s="9"/>
      <c r="C4530" s="9"/>
      <c r="D4530" s="9"/>
      <c r="E4530" s="9"/>
      <c r="F4530" s="9"/>
      <c r="G4530" s="92" t="s">
        <v>4008</v>
      </c>
      <c r="H4530" s="92"/>
      <c r="I4530" s="92"/>
      <c r="J4530" s="92"/>
      <c r="K4530" s="33">
        <f>ROUND(K4528/K4529,4)</f>
        <v>10.099500000000001</v>
      </c>
    </row>
    <row r="4531" spans="1:11" ht="15" customHeight="1" x14ac:dyDescent="0.25">
      <c r="A4531" s="9"/>
      <c r="B4531" s="9"/>
      <c r="C4531" s="9"/>
      <c r="D4531" s="9"/>
      <c r="E4531" s="9"/>
      <c r="F4531" s="9"/>
      <c r="G4531" s="92" t="s">
        <v>4009</v>
      </c>
      <c r="H4531" s="92"/>
      <c r="I4531" s="92"/>
      <c r="J4531" s="92"/>
      <c r="K4531" s="33">
        <f>ROUND(K4530*0.00746,4)</f>
        <v>7.5300000000000006E-2</v>
      </c>
    </row>
    <row r="4532" spans="1:11" ht="20.100000000000001" customHeight="1" x14ac:dyDescent="0.25">
      <c r="A4532" s="106" t="s">
        <v>4010</v>
      </c>
      <c r="B4532" s="106"/>
      <c r="C4532" s="106"/>
      <c r="D4532" s="106"/>
      <c r="E4532" s="106"/>
      <c r="F4532" s="2" t="s">
        <v>4</v>
      </c>
      <c r="G4532" s="87" t="s">
        <v>4001</v>
      </c>
      <c r="H4532" s="87"/>
      <c r="I4532" s="87" t="s">
        <v>3895</v>
      </c>
      <c r="J4532" s="87"/>
      <c r="K4532" s="2" t="s">
        <v>4011</v>
      </c>
    </row>
    <row r="4533" spans="1:11" ht="15" customHeight="1" x14ac:dyDescent="0.25">
      <c r="A4533" s="6" t="s">
        <v>4012</v>
      </c>
      <c r="B4533" s="104" t="s">
        <v>4013</v>
      </c>
      <c r="C4533" s="104"/>
      <c r="D4533" s="104"/>
      <c r="E4533" s="104"/>
      <c r="F4533" s="6" t="s">
        <v>77</v>
      </c>
      <c r="G4533" s="113">
        <v>1</v>
      </c>
      <c r="H4533" s="113"/>
      <c r="I4533" s="105">
        <v>195.03</v>
      </c>
      <c r="J4533" s="105"/>
      <c r="K4533" s="33">
        <f>ROUND(ROUND(G4533,5)*I4533,4)</f>
        <v>195.03</v>
      </c>
    </row>
    <row r="4534" spans="1:11" ht="15" customHeight="1" x14ac:dyDescent="0.25">
      <c r="A4534" s="1"/>
      <c r="B4534" s="1"/>
      <c r="C4534" s="1"/>
      <c r="D4534" s="1"/>
      <c r="E4534" s="1"/>
      <c r="F4534" s="1"/>
      <c r="G4534" s="85" t="s">
        <v>4014</v>
      </c>
      <c r="H4534" s="85"/>
      <c r="I4534" s="85"/>
      <c r="J4534" s="85"/>
      <c r="K4534" s="34">
        <f>SUM(K4533:K4533)</f>
        <v>195.03</v>
      </c>
    </row>
    <row r="4535" spans="1:11" ht="15" customHeight="1" x14ac:dyDescent="0.25">
      <c r="A4535" s="106" t="s">
        <v>4015</v>
      </c>
      <c r="B4535" s="106"/>
      <c r="C4535" s="106"/>
      <c r="D4535" s="23" t="s">
        <v>4016</v>
      </c>
      <c r="E4535" s="94" t="s">
        <v>4017</v>
      </c>
      <c r="F4535" s="94"/>
      <c r="G4535" s="94" t="s">
        <v>4001</v>
      </c>
      <c r="H4535" s="94"/>
      <c r="I4535" s="94" t="s">
        <v>3895</v>
      </c>
      <c r="J4535" s="94"/>
      <c r="K4535" s="23" t="s">
        <v>4011</v>
      </c>
    </row>
    <row r="4536" spans="1:11" ht="20.100000000000001" customHeight="1" x14ac:dyDescent="0.25">
      <c r="A4536" s="38" t="s">
        <v>4012</v>
      </c>
      <c r="B4536" s="109" t="s">
        <v>4018</v>
      </c>
      <c r="C4536" s="109"/>
      <c r="D4536" s="38" t="s">
        <v>4019</v>
      </c>
      <c r="E4536" s="110" t="s">
        <v>4020</v>
      </c>
      <c r="F4536" s="110"/>
      <c r="G4536" s="111">
        <v>2.2000000000000002</v>
      </c>
      <c r="H4536" s="111"/>
      <c r="I4536" s="112">
        <v>3.47</v>
      </c>
      <c r="J4536" s="112"/>
      <c r="K4536" s="41">
        <f>ROUND(ROUND(G4536,5)*I4536,4)</f>
        <v>7.6340000000000003</v>
      </c>
    </row>
    <row r="4537" spans="1:11" ht="15" customHeight="1" x14ac:dyDescent="0.25">
      <c r="A4537" s="1"/>
      <c r="B4537" s="1"/>
      <c r="C4537" s="1"/>
      <c r="D4537" s="1"/>
      <c r="E4537" s="1"/>
      <c r="F4537" s="1"/>
      <c r="G4537" s="85" t="s">
        <v>4021</v>
      </c>
      <c r="H4537" s="85"/>
      <c r="I4537" s="85"/>
      <c r="J4537" s="85"/>
      <c r="K4537" s="33">
        <f>SUM(K4536:K4536)</f>
        <v>7.6340000000000003</v>
      </c>
    </row>
    <row r="4538" spans="1:11" ht="12.95" customHeight="1" x14ac:dyDescent="0.25">
      <c r="A4538" s="106" t="s">
        <v>4022</v>
      </c>
      <c r="B4538" s="106"/>
      <c r="C4538" s="94" t="s">
        <v>4023</v>
      </c>
      <c r="D4538" s="94" t="s">
        <v>5</v>
      </c>
      <c r="E4538" s="94" t="s">
        <v>4024</v>
      </c>
      <c r="F4538" s="94"/>
      <c r="G4538" s="94" t="s">
        <v>4025</v>
      </c>
      <c r="H4538" s="94"/>
      <c r="I4538" s="94" t="s">
        <v>2086</v>
      </c>
      <c r="J4538" s="94"/>
      <c r="K4538" s="94" t="s">
        <v>4011</v>
      </c>
    </row>
    <row r="4539" spans="1:11" ht="12" customHeight="1" x14ac:dyDescent="0.25">
      <c r="A4539" s="106"/>
      <c r="B4539" s="106"/>
      <c r="C4539" s="94"/>
      <c r="D4539" s="94"/>
      <c r="E4539" s="23" t="s">
        <v>2092</v>
      </c>
      <c r="F4539" s="23" t="s">
        <v>4026</v>
      </c>
      <c r="G4539" s="23" t="s">
        <v>2092</v>
      </c>
      <c r="H4539" s="23" t="s">
        <v>4026</v>
      </c>
      <c r="I4539" s="23" t="s">
        <v>2092</v>
      </c>
      <c r="J4539" s="23" t="s">
        <v>4026</v>
      </c>
      <c r="K4539" s="94"/>
    </row>
    <row r="4540" spans="1:11" ht="27.95" customHeight="1" x14ac:dyDescent="0.25">
      <c r="A4540" s="38" t="s">
        <v>4012</v>
      </c>
      <c r="B4540" s="39" t="s">
        <v>4018</v>
      </c>
      <c r="C4540" s="38" t="s">
        <v>4027</v>
      </c>
      <c r="D4540" s="40">
        <v>2.2000000000000002</v>
      </c>
      <c r="E4540" s="42">
        <v>0</v>
      </c>
      <c r="F4540" s="43">
        <v>1.25</v>
      </c>
      <c r="G4540" s="42">
        <v>0</v>
      </c>
      <c r="H4540" s="43">
        <v>1</v>
      </c>
      <c r="I4540" s="42">
        <v>0</v>
      </c>
      <c r="J4540" s="43">
        <v>0.82</v>
      </c>
      <c r="K4540" s="41">
        <f>ROUND(D4540*(ROUND(E4540*F4540,4)+ROUND(G4540*H4540,4)+ROUND(I4540*J4540,4)),4)</f>
        <v>0</v>
      </c>
    </row>
    <row r="4541" spans="1:11" ht="15" customHeight="1" x14ac:dyDescent="0.25">
      <c r="A4541" s="1"/>
      <c r="B4541" s="1"/>
      <c r="C4541" s="1"/>
      <c r="D4541" s="1"/>
      <c r="E4541" s="1"/>
      <c r="F4541" s="1"/>
      <c r="G4541" s="85" t="s">
        <v>4028</v>
      </c>
      <c r="H4541" s="85"/>
      <c r="I4541" s="85"/>
      <c r="J4541" s="85"/>
      <c r="K4541" s="33">
        <f>SUM(K4539:K4540)</f>
        <v>0</v>
      </c>
    </row>
    <row r="4542" spans="1:11" ht="15" customHeight="1" x14ac:dyDescent="0.25">
      <c r="A4542" s="9"/>
      <c r="B4542" s="9"/>
      <c r="C4542" s="9"/>
      <c r="D4542" s="9"/>
      <c r="E4542" s="9"/>
      <c r="F4542" s="9"/>
      <c r="G4542" s="92" t="s">
        <v>4029</v>
      </c>
      <c r="H4542" s="92"/>
      <c r="I4542" s="92"/>
      <c r="J4542" s="92"/>
      <c r="K4542" s="33">
        <f>SUM(K4530,K4531,K4534,K4537,K4541)</f>
        <v>212.83879999999999</v>
      </c>
    </row>
    <row r="4543" spans="1:11" ht="15" customHeight="1" x14ac:dyDescent="0.25">
      <c r="A4543" s="9"/>
      <c r="B4543" s="9"/>
      <c r="C4543" s="9"/>
      <c r="D4543" s="9"/>
      <c r="E4543" s="9"/>
      <c r="F4543" s="9"/>
      <c r="G4543" s="92" t="s">
        <v>3913</v>
      </c>
      <c r="H4543" s="92"/>
      <c r="I4543" s="92"/>
      <c r="J4543" s="92"/>
      <c r="K4543" s="29">
        <f>ROUND(SUM(K4542),2)</f>
        <v>212.84</v>
      </c>
    </row>
    <row r="4544" spans="1:11" ht="9.9499999999999993" customHeight="1" x14ac:dyDescent="0.25">
      <c r="A4544" s="9"/>
      <c r="B4544" s="9"/>
      <c r="C4544" s="9"/>
      <c r="D4544" s="9"/>
      <c r="E4544" s="9"/>
      <c r="F4544" s="9"/>
      <c r="G4544" s="100"/>
      <c r="H4544" s="100"/>
      <c r="I4544" s="100"/>
      <c r="J4544" s="100"/>
      <c r="K4544" s="100"/>
    </row>
    <row r="4545" spans="1:11" ht="20.100000000000001" customHeight="1" x14ac:dyDescent="0.25">
      <c r="A4545" s="99" t="s">
        <v>2454</v>
      </c>
      <c r="B4545" s="99"/>
      <c r="C4545" s="99"/>
      <c r="D4545" s="99"/>
      <c r="E4545" s="99"/>
      <c r="F4545" s="99"/>
      <c r="G4545" s="99"/>
      <c r="H4545" s="99"/>
      <c r="I4545" s="99"/>
      <c r="J4545" s="99"/>
      <c r="K4545" s="99"/>
    </row>
    <row r="4546" spans="1:11" ht="15" customHeight="1" x14ac:dyDescent="0.25">
      <c r="A4546" s="93" t="s">
        <v>3916</v>
      </c>
      <c r="B4546" s="93"/>
      <c r="C4546" s="93"/>
      <c r="D4546" s="94" t="s">
        <v>3</v>
      </c>
      <c r="E4546" s="94"/>
      <c r="F4546" s="23" t="s">
        <v>4</v>
      </c>
      <c r="G4546" s="94" t="s">
        <v>3894</v>
      </c>
      <c r="H4546" s="94"/>
      <c r="I4546" s="94" t="s">
        <v>3895</v>
      </c>
      <c r="J4546" s="94"/>
      <c r="K4546" s="23" t="s">
        <v>3896</v>
      </c>
    </row>
    <row r="4547" spans="1:11" ht="45.95" customHeight="1" x14ac:dyDescent="0.25">
      <c r="A4547" s="24" t="s">
        <v>3934</v>
      </c>
      <c r="B4547" s="95" t="s">
        <v>3935</v>
      </c>
      <c r="C4547" s="95"/>
      <c r="D4547" s="96" t="s">
        <v>20</v>
      </c>
      <c r="E4547" s="96"/>
      <c r="F4547" s="24" t="s">
        <v>3936</v>
      </c>
      <c r="G4547" s="97">
        <v>2.5891999999999998E-3</v>
      </c>
      <c r="H4547" s="97"/>
      <c r="I4547" s="98">
        <v>76.52</v>
      </c>
      <c r="J4547" s="98"/>
      <c r="K4547" s="27">
        <f t="shared" ref="K4547:K4552" si="34">TRUNC(TRUNC(G4547,8)*I4547,2)</f>
        <v>0.19</v>
      </c>
    </row>
    <row r="4548" spans="1:11" ht="45.95" customHeight="1" x14ac:dyDescent="0.25">
      <c r="A4548" s="24" t="s">
        <v>28</v>
      </c>
      <c r="B4548" s="95" t="s">
        <v>29</v>
      </c>
      <c r="C4548" s="95"/>
      <c r="D4548" s="96" t="s">
        <v>20</v>
      </c>
      <c r="E4548" s="96"/>
      <c r="F4548" s="24" t="s">
        <v>30</v>
      </c>
      <c r="G4548" s="97">
        <v>1.0702000000000001E-3</v>
      </c>
      <c r="H4548" s="97"/>
      <c r="I4548" s="98">
        <v>322.67</v>
      </c>
      <c r="J4548" s="98"/>
      <c r="K4548" s="27">
        <f t="shared" si="34"/>
        <v>0.34</v>
      </c>
    </row>
    <row r="4549" spans="1:11" ht="29.1" customHeight="1" x14ac:dyDescent="0.25">
      <c r="A4549" s="24" t="s">
        <v>4030</v>
      </c>
      <c r="B4549" s="95" t="s">
        <v>4031</v>
      </c>
      <c r="C4549" s="95"/>
      <c r="D4549" s="96" t="s">
        <v>20</v>
      </c>
      <c r="E4549" s="96"/>
      <c r="F4549" s="24" t="s">
        <v>3936</v>
      </c>
      <c r="G4549" s="97">
        <v>3.3568999999999999E-3</v>
      </c>
      <c r="H4549" s="97"/>
      <c r="I4549" s="98">
        <v>105.44</v>
      </c>
      <c r="J4549" s="98"/>
      <c r="K4549" s="27">
        <f t="shared" si="34"/>
        <v>0.35</v>
      </c>
    </row>
    <row r="4550" spans="1:11" ht="29.1" customHeight="1" x14ac:dyDescent="0.25">
      <c r="A4550" s="24" t="s">
        <v>4032</v>
      </c>
      <c r="B4550" s="95" t="s">
        <v>4033</v>
      </c>
      <c r="C4550" s="95"/>
      <c r="D4550" s="96" t="s">
        <v>20</v>
      </c>
      <c r="E4550" s="96"/>
      <c r="F4550" s="24" t="s">
        <v>30</v>
      </c>
      <c r="G4550" s="97">
        <v>3.0249999999999998E-4</v>
      </c>
      <c r="H4550" s="97"/>
      <c r="I4550" s="98">
        <v>265.02</v>
      </c>
      <c r="J4550" s="98"/>
      <c r="K4550" s="27">
        <f t="shared" si="34"/>
        <v>0.08</v>
      </c>
    </row>
    <row r="4551" spans="1:11" ht="38.1" customHeight="1" x14ac:dyDescent="0.25">
      <c r="A4551" s="24" t="s">
        <v>4034</v>
      </c>
      <c r="B4551" s="95" t="s">
        <v>4035</v>
      </c>
      <c r="C4551" s="95"/>
      <c r="D4551" s="96" t="s">
        <v>20</v>
      </c>
      <c r="E4551" s="96"/>
      <c r="F4551" s="24" t="s">
        <v>3936</v>
      </c>
      <c r="G4551" s="97">
        <v>2.9082999999999999E-3</v>
      </c>
      <c r="H4551" s="97"/>
      <c r="I4551" s="98">
        <v>94.54</v>
      </c>
      <c r="J4551" s="98"/>
      <c r="K4551" s="27">
        <f t="shared" si="34"/>
        <v>0.27</v>
      </c>
    </row>
    <row r="4552" spans="1:11" ht="38.1" customHeight="1" x14ac:dyDescent="0.25">
      <c r="A4552" s="24" t="s">
        <v>4036</v>
      </c>
      <c r="B4552" s="95" t="s">
        <v>4037</v>
      </c>
      <c r="C4552" s="95"/>
      <c r="D4552" s="96" t="s">
        <v>20</v>
      </c>
      <c r="E4552" s="96"/>
      <c r="F4552" s="24" t="s">
        <v>30</v>
      </c>
      <c r="G4552" s="97">
        <v>7.5109999999999999E-4</v>
      </c>
      <c r="H4552" s="97"/>
      <c r="I4552" s="98">
        <v>225.43</v>
      </c>
      <c r="J4552" s="98"/>
      <c r="K4552" s="27">
        <f t="shared" si="34"/>
        <v>0.16</v>
      </c>
    </row>
    <row r="4553" spans="1:11" ht="18" customHeight="1" x14ac:dyDescent="0.25">
      <c r="A4553" s="9"/>
      <c r="B4553" s="9"/>
      <c r="C4553" s="9"/>
      <c r="D4553" s="9"/>
      <c r="E4553" s="9"/>
      <c r="F4553" s="9"/>
      <c r="G4553" s="91" t="s">
        <v>3919</v>
      </c>
      <c r="H4553" s="91"/>
      <c r="I4553" s="91"/>
      <c r="J4553" s="91"/>
      <c r="K4553" s="28">
        <f>SUM(K4547:K4552)</f>
        <v>1.39</v>
      </c>
    </row>
    <row r="4554" spans="1:11" ht="15" customHeight="1" x14ac:dyDescent="0.25">
      <c r="A4554" s="93" t="s">
        <v>3907</v>
      </c>
      <c r="B4554" s="93"/>
      <c r="C4554" s="93"/>
      <c r="D4554" s="94" t="s">
        <v>3</v>
      </c>
      <c r="E4554" s="94"/>
      <c r="F4554" s="23" t="s">
        <v>4</v>
      </c>
      <c r="G4554" s="94" t="s">
        <v>3894</v>
      </c>
      <c r="H4554" s="94"/>
      <c r="I4554" s="94" t="s">
        <v>3895</v>
      </c>
      <c r="J4554" s="94"/>
      <c r="K4554" s="23" t="s">
        <v>3896</v>
      </c>
    </row>
    <row r="4555" spans="1:11" ht="15" customHeight="1" x14ac:dyDescent="0.25">
      <c r="A4555" s="24" t="s">
        <v>3910</v>
      </c>
      <c r="B4555" s="95" t="s">
        <v>3911</v>
      </c>
      <c r="C4555" s="95"/>
      <c r="D4555" s="96" t="s">
        <v>20</v>
      </c>
      <c r="E4555" s="96"/>
      <c r="F4555" s="24" t="s">
        <v>2056</v>
      </c>
      <c r="G4555" s="97">
        <v>3.6592999999999999E-3</v>
      </c>
      <c r="H4555" s="97"/>
      <c r="I4555" s="98">
        <v>24.94</v>
      </c>
      <c r="J4555" s="98"/>
      <c r="K4555" s="27">
        <f>TRUNC(TRUNC(G4555,8)*I4555,2)</f>
        <v>0.09</v>
      </c>
    </row>
    <row r="4556" spans="1:11" ht="18" customHeight="1" x14ac:dyDescent="0.25">
      <c r="A4556" s="9"/>
      <c r="B4556" s="9"/>
      <c r="C4556" s="9"/>
      <c r="D4556" s="9"/>
      <c r="E4556" s="9"/>
      <c r="F4556" s="9"/>
      <c r="G4556" s="91" t="s">
        <v>3912</v>
      </c>
      <c r="H4556" s="91"/>
      <c r="I4556" s="91"/>
      <c r="J4556" s="91"/>
      <c r="K4556" s="28">
        <f>SUM(K4555:K4555)</f>
        <v>0.09</v>
      </c>
    </row>
    <row r="4557" spans="1:11" ht="15" customHeight="1" x14ac:dyDescent="0.25">
      <c r="A4557" s="9"/>
      <c r="B4557" s="9"/>
      <c r="C4557" s="9"/>
      <c r="D4557" s="9"/>
      <c r="E4557" s="9"/>
      <c r="F4557" s="9"/>
      <c r="G4557" s="92" t="s">
        <v>3913</v>
      </c>
      <c r="H4557" s="92"/>
      <c r="I4557" s="92"/>
      <c r="J4557" s="92"/>
      <c r="K4557" s="29">
        <f>ROUND(SUM(K4553,K4556),2)</f>
        <v>1.48</v>
      </c>
    </row>
    <row r="4558" spans="1:11" ht="9.9499999999999993" customHeight="1" x14ac:dyDescent="0.25">
      <c r="A4558" s="9"/>
      <c r="B4558" s="9"/>
      <c r="C4558" s="9"/>
      <c r="D4558" s="9"/>
      <c r="E4558" s="9"/>
      <c r="F4558" s="9"/>
      <c r="G4558" s="100"/>
      <c r="H4558" s="100"/>
      <c r="I4558" s="100"/>
      <c r="J4558" s="100"/>
      <c r="K4558" s="100"/>
    </row>
    <row r="4559" spans="1:11" ht="20.100000000000001" customHeight="1" x14ac:dyDescent="0.25">
      <c r="A4559" s="99" t="s">
        <v>2455</v>
      </c>
      <c r="B4559" s="99"/>
      <c r="C4559" s="99"/>
      <c r="D4559" s="99"/>
      <c r="E4559" s="99"/>
      <c r="F4559" s="99"/>
      <c r="G4559" s="99"/>
      <c r="H4559" s="99"/>
      <c r="I4559" s="99"/>
      <c r="J4559" s="99"/>
      <c r="K4559" s="99"/>
    </row>
    <row r="4560" spans="1:11" ht="15" customHeight="1" x14ac:dyDescent="0.25">
      <c r="A4560" s="93" t="s">
        <v>3893</v>
      </c>
      <c r="B4560" s="93"/>
      <c r="C4560" s="93"/>
      <c r="D4560" s="94" t="s">
        <v>3</v>
      </c>
      <c r="E4560" s="94"/>
      <c r="F4560" s="23" t="s">
        <v>4</v>
      </c>
      <c r="G4560" s="94" t="s">
        <v>3894</v>
      </c>
      <c r="H4560" s="94"/>
      <c r="I4560" s="94" t="s">
        <v>3895</v>
      </c>
      <c r="J4560" s="94"/>
      <c r="K4560" s="23" t="s">
        <v>3896</v>
      </c>
    </row>
    <row r="4561" spans="1:11" ht="21" customHeight="1" x14ac:dyDescent="0.25">
      <c r="A4561" s="24" t="s">
        <v>4038</v>
      </c>
      <c r="B4561" s="95" t="s">
        <v>4039</v>
      </c>
      <c r="C4561" s="95"/>
      <c r="D4561" s="96" t="s">
        <v>20</v>
      </c>
      <c r="E4561" s="96"/>
      <c r="F4561" s="24" t="s">
        <v>34</v>
      </c>
      <c r="G4561" s="97">
        <v>6.6E-3</v>
      </c>
      <c r="H4561" s="97"/>
      <c r="I4561" s="98">
        <v>210.23</v>
      </c>
      <c r="J4561" s="98"/>
      <c r="K4561" s="27">
        <f>TRUNC(TRUNC(G4561,8)*I4561,2)</f>
        <v>1.38</v>
      </c>
    </row>
    <row r="4562" spans="1:11" ht="21" customHeight="1" x14ac:dyDescent="0.25">
      <c r="A4562" s="24" t="s">
        <v>4040</v>
      </c>
      <c r="B4562" s="95" t="s">
        <v>4041</v>
      </c>
      <c r="C4562" s="95"/>
      <c r="D4562" s="96" t="s">
        <v>20</v>
      </c>
      <c r="E4562" s="96"/>
      <c r="F4562" s="24" t="s">
        <v>84</v>
      </c>
      <c r="G4562" s="97">
        <v>1.0049999999999999</v>
      </c>
      <c r="H4562" s="97"/>
      <c r="I4562" s="98">
        <v>32.369999999999997</v>
      </c>
      <c r="J4562" s="98"/>
      <c r="K4562" s="27">
        <f>TRUNC(TRUNC(G4562,8)*I4562,2)</f>
        <v>32.53</v>
      </c>
    </row>
    <row r="4563" spans="1:11" ht="15" customHeight="1" x14ac:dyDescent="0.25">
      <c r="A4563" s="9"/>
      <c r="B4563" s="9"/>
      <c r="C4563" s="9"/>
      <c r="D4563" s="9"/>
      <c r="E4563" s="9"/>
      <c r="F4563" s="9"/>
      <c r="G4563" s="91" t="s">
        <v>3906</v>
      </c>
      <c r="H4563" s="91"/>
      <c r="I4563" s="91"/>
      <c r="J4563" s="91"/>
      <c r="K4563" s="28">
        <f>SUM(K4561:K4562)</f>
        <v>33.910000000000004</v>
      </c>
    </row>
    <row r="4564" spans="1:11" ht="15" customHeight="1" x14ac:dyDescent="0.25">
      <c r="A4564" s="93" t="s">
        <v>3907</v>
      </c>
      <c r="B4564" s="93"/>
      <c r="C4564" s="93"/>
      <c r="D4564" s="94" t="s">
        <v>3</v>
      </c>
      <c r="E4564" s="94"/>
      <c r="F4564" s="23" t="s">
        <v>4</v>
      </c>
      <c r="G4564" s="94" t="s">
        <v>3894</v>
      </c>
      <c r="H4564" s="94"/>
      <c r="I4564" s="94" t="s">
        <v>3895</v>
      </c>
      <c r="J4564" s="94"/>
      <c r="K4564" s="23" t="s">
        <v>3896</v>
      </c>
    </row>
    <row r="4565" spans="1:11" ht="15" customHeight="1" x14ac:dyDescent="0.25">
      <c r="A4565" s="24" t="s">
        <v>3971</v>
      </c>
      <c r="B4565" s="95" t="s">
        <v>3972</v>
      </c>
      <c r="C4565" s="95"/>
      <c r="D4565" s="96" t="s">
        <v>20</v>
      </c>
      <c r="E4565" s="96"/>
      <c r="F4565" s="24" t="s">
        <v>2056</v>
      </c>
      <c r="G4565" s="97">
        <v>0.2296</v>
      </c>
      <c r="H4565" s="97"/>
      <c r="I4565" s="98">
        <v>32.69</v>
      </c>
      <c r="J4565" s="98"/>
      <c r="K4565" s="27">
        <f>TRUNC(TRUNC(G4565,8)*I4565,2)</f>
        <v>7.5</v>
      </c>
    </row>
    <row r="4566" spans="1:11" ht="15" customHeight="1" x14ac:dyDescent="0.25">
      <c r="A4566" s="24" t="s">
        <v>3910</v>
      </c>
      <c r="B4566" s="95" t="s">
        <v>3911</v>
      </c>
      <c r="C4566" s="95"/>
      <c r="D4566" s="96" t="s">
        <v>20</v>
      </c>
      <c r="E4566" s="96"/>
      <c r="F4566" s="24" t="s">
        <v>2056</v>
      </c>
      <c r="G4566" s="97">
        <v>0.2296</v>
      </c>
      <c r="H4566" s="97"/>
      <c r="I4566" s="98">
        <v>24.94</v>
      </c>
      <c r="J4566" s="98"/>
      <c r="K4566" s="27">
        <f>TRUNC(TRUNC(G4566,8)*I4566,2)</f>
        <v>5.72</v>
      </c>
    </row>
    <row r="4567" spans="1:11" ht="18" customHeight="1" x14ac:dyDescent="0.25">
      <c r="A4567" s="9"/>
      <c r="B4567" s="9"/>
      <c r="C4567" s="9"/>
      <c r="D4567" s="9"/>
      <c r="E4567" s="9"/>
      <c r="F4567" s="9"/>
      <c r="G4567" s="91" t="s">
        <v>3912</v>
      </c>
      <c r="H4567" s="91"/>
      <c r="I4567" s="91"/>
      <c r="J4567" s="91"/>
      <c r="K4567" s="28">
        <f>SUM(K4565:K4566)</f>
        <v>13.219999999999999</v>
      </c>
    </row>
    <row r="4568" spans="1:11" ht="15" customHeight="1" x14ac:dyDescent="0.25">
      <c r="A4568" s="93" t="s">
        <v>3922</v>
      </c>
      <c r="B4568" s="93"/>
      <c r="C4568" s="93"/>
      <c r="D4568" s="94" t="s">
        <v>3</v>
      </c>
      <c r="E4568" s="94"/>
      <c r="F4568" s="23" t="s">
        <v>4</v>
      </c>
      <c r="G4568" s="94" t="s">
        <v>3894</v>
      </c>
      <c r="H4568" s="94"/>
      <c r="I4568" s="94" t="s">
        <v>3895</v>
      </c>
      <c r="J4568" s="94"/>
      <c r="K4568" s="23" t="s">
        <v>3896</v>
      </c>
    </row>
    <row r="4569" spans="1:11" ht="21" customHeight="1" x14ac:dyDescent="0.25">
      <c r="A4569" s="24" t="s">
        <v>4042</v>
      </c>
      <c r="B4569" s="95" t="s">
        <v>4043</v>
      </c>
      <c r="C4569" s="95"/>
      <c r="D4569" s="96" t="s">
        <v>20</v>
      </c>
      <c r="E4569" s="96"/>
      <c r="F4569" s="24" t="s">
        <v>34</v>
      </c>
      <c r="G4569" s="97">
        <v>1.8E-3</v>
      </c>
      <c r="H4569" s="97"/>
      <c r="I4569" s="98">
        <v>767.08</v>
      </c>
      <c r="J4569" s="98"/>
      <c r="K4569" s="27">
        <f>TRUNC(TRUNC(G4569,8)*I4569,2)</f>
        <v>1.38</v>
      </c>
    </row>
    <row r="4570" spans="1:11" ht="15" customHeight="1" x14ac:dyDescent="0.25">
      <c r="A4570" s="9"/>
      <c r="B4570" s="9"/>
      <c r="C4570" s="9"/>
      <c r="D4570" s="9"/>
      <c r="E4570" s="9"/>
      <c r="F4570" s="9"/>
      <c r="G4570" s="91" t="s">
        <v>3933</v>
      </c>
      <c r="H4570" s="91"/>
      <c r="I4570" s="91"/>
      <c r="J4570" s="91"/>
      <c r="K4570" s="28">
        <f>SUM(K4569:K4569)</f>
        <v>1.38</v>
      </c>
    </row>
    <row r="4571" spans="1:11" ht="15" customHeight="1" x14ac:dyDescent="0.25">
      <c r="A4571" s="9"/>
      <c r="B4571" s="9"/>
      <c r="C4571" s="9"/>
      <c r="D4571" s="9"/>
      <c r="E4571" s="9"/>
      <c r="F4571" s="9"/>
      <c r="G4571" s="92" t="s">
        <v>3913</v>
      </c>
      <c r="H4571" s="92"/>
      <c r="I4571" s="92"/>
      <c r="J4571" s="92"/>
      <c r="K4571" s="29">
        <f>ROUND(SUM(K4563,K4567,K4570),2)</f>
        <v>48.51</v>
      </c>
    </row>
    <row r="4572" spans="1:11" ht="9.9499999999999993" customHeight="1" x14ac:dyDescent="0.25">
      <c r="A4572" s="9"/>
      <c r="B4572" s="9"/>
      <c r="C4572" s="9"/>
      <c r="D4572" s="9"/>
      <c r="E4572" s="9"/>
      <c r="F4572" s="9"/>
      <c r="G4572" s="100"/>
      <c r="H4572" s="100"/>
      <c r="I4572" s="100"/>
      <c r="J4572" s="100"/>
      <c r="K4572" s="100"/>
    </row>
    <row r="4573" spans="1:11" ht="20.100000000000001" customHeight="1" x14ac:dyDescent="0.25">
      <c r="A4573" s="99" t="s">
        <v>2456</v>
      </c>
      <c r="B4573" s="99"/>
      <c r="C4573" s="99"/>
      <c r="D4573" s="99"/>
      <c r="E4573" s="99"/>
      <c r="F4573" s="99"/>
      <c r="G4573" s="99"/>
      <c r="H4573" s="99"/>
      <c r="I4573" s="99"/>
      <c r="J4573" s="99"/>
      <c r="K4573" s="99"/>
    </row>
    <row r="4574" spans="1:11" ht="15" customHeight="1" x14ac:dyDescent="0.25">
      <c r="A4574" s="93" t="s">
        <v>3893</v>
      </c>
      <c r="B4574" s="93"/>
      <c r="C4574" s="93"/>
      <c r="D4574" s="94" t="s">
        <v>3</v>
      </c>
      <c r="E4574" s="94"/>
      <c r="F4574" s="23" t="s">
        <v>4</v>
      </c>
      <c r="G4574" s="94" t="s">
        <v>3894</v>
      </c>
      <c r="H4574" s="94"/>
      <c r="I4574" s="94" t="s">
        <v>3895</v>
      </c>
      <c r="J4574" s="94"/>
      <c r="K4574" s="23" t="s">
        <v>3896</v>
      </c>
    </row>
    <row r="4575" spans="1:11" ht="15" customHeight="1" x14ac:dyDescent="0.25">
      <c r="A4575" s="24" t="s">
        <v>4044</v>
      </c>
      <c r="B4575" s="95" t="s">
        <v>4045</v>
      </c>
      <c r="C4575" s="95"/>
      <c r="D4575" s="96" t="s">
        <v>20</v>
      </c>
      <c r="E4575" s="96"/>
      <c r="F4575" s="24" t="s">
        <v>3903</v>
      </c>
      <c r="G4575" s="97">
        <v>0.106</v>
      </c>
      <c r="H4575" s="97"/>
      <c r="I4575" s="98">
        <v>2.59</v>
      </c>
      <c r="J4575" s="98"/>
      <c r="K4575" s="27">
        <f>TRUNC(TRUNC(G4575,8)*I4575,2)</f>
        <v>0.27</v>
      </c>
    </row>
    <row r="4576" spans="1:11" ht="15" customHeight="1" x14ac:dyDescent="0.25">
      <c r="A4576" s="9"/>
      <c r="B4576" s="9"/>
      <c r="C4576" s="9"/>
      <c r="D4576" s="9"/>
      <c r="E4576" s="9"/>
      <c r="F4576" s="9"/>
      <c r="G4576" s="91" t="s">
        <v>3906</v>
      </c>
      <c r="H4576" s="91"/>
      <c r="I4576" s="91"/>
      <c r="J4576" s="91"/>
      <c r="K4576" s="28">
        <f>SUM(K4575:K4575)</f>
        <v>0.27</v>
      </c>
    </row>
    <row r="4577" spans="1:11" ht="15" customHeight="1" x14ac:dyDescent="0.25">
      <c r="A4577" s="93" t="s">
        <v>3907</v>
      </c>
      <c r="B4577" s="93"/>
      <c r="C4577" s="93"/>
      <c r="D4577" s="94" t="s">
        <v>3</v>
      </c>
      <c r="E4577" s="94"/>
      <c r="F4577" s="23" t="s">
        <v>4</v>
      </c>
      <c r="G4577" s="94" t="s">
        <v>3894</v>
      </c>
      <c r="H4577" s="94"/>
      <c r="I4577" s="94" t="s">
        <v>3895</v>
      </c>
      <c r="J4577" s="94"/>
      <c r="K4577" s="23" t="s">
        <v>3896</v>
      </c>
    </row>
    <row r="4578" spans="1:11" ht="15" customHeight="1" x14ac:dyDescent="0.25">
      <c r="A4578" s="24" t="s">
        <v>4046</v>
      </c>
      <c r="B4578" s="95" t="s">
        <v>4047</v>
      </c>
      <c r="C4578" s="95"/>
      <c r="D4578" s="96" t="s">
        <v>20</v>
      </c>
      <c r="E4578" s="96"/>
      <c r="F4578" s="24" t="s">
        <v>2056</v>
      </c>
      <c r="G4578" s="97">
        <v>3.6999999999999998E-2</v>
      </c>
      <c r="H4578" s="97"/>
      <c r="I4578" s="98">
        <v>34.35</v>
      </c>
      <c r="J4578" s="98"/>
      <c r="K4578" s="27">
        <f>TRUNC(TRUNC(G4578,8)*I4578,2)</f>
        <v>1.27</v>
      </c>
    </row>
    <row r="4579" spans="1:11" ht="15" customHeight="1" x14ac:dyDescent="0.25">
      <c r="A4579" s="24" t="s">
        <v>3910</v>
      </c>
      <c r="B4579" s="95" t="s">
        <v>3911</v>
      </c>
      <c r="C4579" s="95"/>
      <c r="D4579" s="96" t="s">
        <v>20</v>
      </c>
      <c r="E4579" s="96"/>
      <c r="F4579" s="24" t="s">
        <v>2056</v>
      </c>
      <c r="G4579" s="97">
        <v>1.6E-2</v>
      </c>
      <c r="H4579" s="97"/>
      <c r="I4579" s="98">
        <v>24.94</v>
      </c>
      <c r="J4579" s="98"/>
      <c r="K4579" s="27">
        <f>TRUNC(TRUNC(G4579,8)*I4579,2)</f>
        <v>0.39</v>
      </c>
    </row>
    <row r="4580" spans="1:11" ht="18" customHeight="1" x14ac:dyDescent="0.25">
      <c r="A4580" s="9"/>
      <c r="B4580" s="9"/>
      <c r="C4580" s="9"/>
      <c r="D4580" s="9"/>
      <c r="E4580" s="9"/>
      <c r="F4580" s="9"/>
      <c r="G4580" s="91" t="s">
        <v>3912</v>
      </c>
      <c r="H4580" s="91"/>
      <c r="I4580" s="91"/>
      <c r="J4580" s="91"/>
      <c r="K4580" s="28">
        <f>SUM(K4578:K4579)</f>
        <v>1.6600000000000001</v>
      </c>
    </row>
    <row r="4581" spans="1:11" ht="15" customHeight="1" x14ac:dyDescent="0.25">
      <c r="A4581" s="9"/>
      <c r="B4581" s="9"/>
      <c r="C4581" s="9"/>
      <c r="D4581" s="9"/>
      <c r="E4581" s="9"/>
      <c r="F4581" s="9"/>
      <c r="G4581" s="92" t="s">
        <v>3913</v>
      </c>
      <c r="H4581" s="92"/>
      <c r="I4581" s="92"/>
      <c r="J4581" s="92"/>
      <c r="K4581" s="29">
        <f>ROUND(SUM(K4576,K4580),2)</f>
        <v>1.93</v>
      </c>
    </row>
    <row r="4582" spans="1:11" ht="9.9499999999999993" customHeight="1" x14ac:dyDescent="0.25">
      <c r="A4582" s="9"/>
      <c r="B4582" s="9"/>
      <c r="C4582" s="9"/>
      <c r="D4582" s="9"/>
      <c r="E4582" s="9"/>
      <c r="F4582" s="9"/>
      <c r="G4582" s="100"/>
      <c r="H4582" s="100"/>
      <c r="I4582" s="100"/>
      <c r="J4582" s="100"/>
      <c r="K4582" s="100"/>
    </row>
    <row r="4583" spans="1:11" ht="20.100000000000001" customHeight="1" x14ac:dyDescent="0.25">
      <c r="A4583" s="99" t="s">
        <v>2457</v>
      </c>
      <c r="B4583" s="99"/>
      <c r="C4583" s="99"/>
      <c r="D4583" s="99"/>
      <c r="E4583" s="99"/>
      <c r="F4583" s="99"/>
      <c r="G4583" s="99"/>
      <c r="H4583" s="99"/>
      <c r="I4583" s="99"/>
      <c r="J4583" s="99"/>
      <c r="K4583" s="99"/>
    </row>
    <row r="4584" spans="1:11" ht="15" customHeight="1" x14ac:dyDescent="0.25">
      <c r="A4584" s="93" t="s">
        <v>3916</v>
      </c>
      <c r="B4584" s="93"/>
      <c r="C4584" s="93"/>
      <c r="D4584" s="94" t="s">
        <v>3</v>
      </c>
      <c r="E4584" s="94"/>
      <c r="F4584" s="23" t="s">
        <v>4</v>
      </c>
      <c r="G4584" s="94" t="s">
        <v>3894</v>
      </c>
      <c r="H4584" s="94"/>
      <c r="I4584" s="94" t="s">
        <v>3895</v>
      </c>
      <c r="J4584" s="94"/>
      <c r="K4584" s="23" t="s">
        <v>3896</v>
      </c>
    </row>
    <row r="4585" spans="1:11" ht="29.1" customHeight="1" x14ac:dyDescent="0.25">
      <c r="A4585" s="24" t="s">
        <v>3963</v>
      </c>
      <c r="B4585" s="95" t="s">
        <v>3964</v>
      </c>
      <c r="C4585" s="95"/>
      <c r="D4585" s="96" t="s">
        <v>20</v>
      </c>
      <c r="E4585" s="96"/>
      <c r="F4585" s="24" t="s">
        <v>3936</v>
      </c>
      <c r="G4585" s="97">
        <v>5.2258833999999998</v>
      </c>
      <c r="H4585" s="97"/>
      <c r="I4585" s="98">
        <v>8.9</v>
      </c>
      <c r="J4585" s="98"/>
      <c r="K4585" s="27">
        <f>TRUNC(TRUNC(G4585,8)*I4585,2)</f>
        <v>46.51</v>
      </c>
    </row>
    <row r="4586" spans="1:11" ht="29.1" customHeight="1" x14ac:dyDescent="0.25">
      <c r="A4586" s="24" t="s">
        <v>3965</v>
      </c>
      <c r="B4586" s="95" t="s">
        <v>3966</v>
      </c>
      <c r="C4586" s="95"/>
      <c r="D4586" s="96" t="s">
        <v>20</v>
      </c>
      <c r="E4586" s="96"/>
      <c r="F4586" s="24" t="s">
        <v>30</v>
      </c>
      <c r="G4586" s="97">
        <v>0.95392160000000004</v>
      </c>
      <c r="H4586" s="97"/>
      <c r="I4586" s="98">
        <v>32.76</v>
      </c>
      <c r="J4586" s="98"/>
      <c r="K4586" s="27">
        <f>TRUNC(TRUNC(G4586,8)*I4586,2)</f>
        <v>31.25</v>
      </c>
    </row>
    <row r="4587" spans="1:11" ht="21" customHeight="1" x14ac:dyDescent="0.25">
      <c r="A4587" s="24" t="s">
        <v>3967</v>
      </c>
      <c r="B4587" s="95" t="s">
        <v>3968</v>
      </c>
      <c r="C4587" s="95"/>
      <c r="D4587" s="96" t="s">
        <v>20</v>
      </c>
      <c r="E4587" s="96"/>
      <c r="F4587" s="24" t="s">
        <v>3936</v>
      </c>
      <c r="G4587" s="97">
        <v>5.2258833999999998</v>
      </c>
      <c r="H4587" s="97"/>
      <c r="I4587" s="98">
        <v>27.59</v>
      </c>
      <c r="J4587" s="98"/>
      <c r="K4587" s="27">
        <f>TRUNC(TRUNC(G4587,8)*I4587,2)</f>
        <v>144.18</v>
      </c>
    </row>
    <row r="4588" spans="1:11" ht="21" customHeight="1" x14ac:dyDescent="0.25">
      <c r="A4588" s="24" t="s">
        <v>3969</v>
      </c>
      <c r="B4588" s="95" t="s">
        <v>3970</v>
      </c>
      <c r="C4588" s="95"/>
      <c r="D4588" s="96" t="s">
        <v>20</v>
      </c>
      <c r="E4588" s="96"/>
      <c r="F4588" s="24" t="s">
        <v>30</v>
      </c>
      <c r="G4588" s="97">
        <v>0.95392160000000004</v>
      </c>
      <c r="H4588" s="97"/>
      <c r="I4588" s="98">
        <v>28.09</v>
      </c>
      <c r="J4588" s="98"/>
      <c r="K4588" s="27">
        <f>TRUNC(TRUNC(G4588,8)*I4588,2)</f>
        <v>26.79</v>
      </c>
    </row>
    <row r="4589" spans="1:11" ht="18" customHeight="1" x14ac:dyDescent="0.25">
      <c r="A4589" s="9"/>
      <c r="B4589" s="9"/>
      <c r="C4589" s="9"/>
      <c r="D4589" s="9"/>
      <c r="E4589" s="9"/>
      <c r="F4589" s="9"/>
      <c r="G4589" s="91" t="s">
        <v>3919</v>
      </c>
      <c r="H4589" s="91"/>
      <c r="I4589" s="91"/>
      <c r="J4589" s="91"/>
      <c r="K4589" s="28">
        <f>SUM(K4585:K4588)</f>
        <v>248.73</v>
      </c>
    </row>
    <row r="4590" spans="1:11" ht="15" customHeight="1" x14ac:dyDescent="0.25">
      <c r="A4590" s="93" t="s">
        <v>3893</v>
      </c>
      <c r="B4590" s="93"/>
      <c r="C4590" s="93"/>
      <c r="D4590" s="94" t="s">
        <v>3</v>
      </c>
      <c r="E4590" s="94"/>
      <c r="F4590" s="23" t="s">
        <v>4</v>
      </c>
      <c r="G4590" s="94" t="s">
        <v>3894</v>
      </c>
      <c r="H4590" s="94"/>
      <c r="I4590" s="94" t="s">
        <v>3895</v>
      </c>
      <c r="J4590" s="94"/>
      <c r="K4590" s="23" t="s">
        <v>3896</v>
      </c>
    </row>
    <row r="4591" spans="1:11" ht="21" customHeight="1" x14ac:dyDescent="0.25">
      <c r="A4591" s="24" t="s">
        <v>4048</v>
      </c>
      <c r="B4591" s="95" t="s">
        <v>4049</v>
      </c>
      <c r="C4591" s="95"/>
      <c r="D4591" s="96" t="s">
        <v>20</v>
      </c>
      <c r="E4591" s="96"/>
      <c r="F4591" s="24" t="s">
        <v>34</v>
      </c>
      <c r="G4591" s="97">
        <v>0.19980000000000001</v>
      </c>
      <c r="H4591" s="97"/>
      <c r="I4591" s="98">
        <v>206.17</v>
      </c>
      <c r="J4591" s="98"/>
      <c r="K4591" s="27">
        <f>TRUNC(TRUNC(G4591,8)*I4591,2)</f>
        <v>41.19</v>
      </c>
    </row>
    <row r="4592" spans="1:11" ht="15" customHeight="1" x14ac:dyDescent="0.25">
      <c r="A4592" s="24" t="s">
        <v>3955</v>
      </c>
      <c r="B4592" s="95" t="s">
        <v>3956</v>
      </c>
      <c r="C4592" s="95"/>
      <c r="D4592" s="96" t="s">
        <v>20</v>
      </c>
      <c r="E4592" s="96"/>
      <c r="F4592" s="24" t="s">
        <v>3903</v>
      </c>
      <c r="G4592" s="97">
        <v>3.6695999999999999E-2</v>
      </c>
      <c r="H4592" s="97"/>
      <c r="I4592" s="98">
        <v>19.37</v>
      </c>
      <c r="J4592" s="98"/>
      <c r="K4592" s="27">
        <f>TRUNC(TRUNC(G4592,8)*I4592,2)</f>
        <v>0.71</v>
      </c>
    </row>
    <row r="4593" spans="1:11" ht="21" customHeight="1" x14ac:dyDescent="0.25">
      <c r="A4593" s="24" t="s">
        <v>4050</v>
      </c>
      <c r="B4593" s="95" t="s">
        <v>4051</v>
      </c>
      <c r="C4593" s="95"/>
      <c r="D4593" s="96" t="s">
        <v>20</v>
      </c>
      <c r="E4593" s="96"/>
      <c r="F4593" s="24" t="s">
        <v>84</v>
      </c>
      <c r="G4593" s="97">
        <v>7.48</v>
      </c>
      <c r="H4593" s="97"/>
      <c r="I4593" s="98">
        <v>3.9</v>
      </c>
      <c r="J4593" s="98"/>
      <c r="K4593" s="27">
        <f>TRUNC(TRUNC(G4593,8)*I4593,2)</f>
        <v>29.17</v>
      </c>
    </row>
    <row r="4594" spans="1:11" ht="15" customHeight="1" x14ac:dyDescent="0.25">
      <c r="A4594" s="9"/>
      <c r="B4594" s="9"/>
      <c r="C4594" s="9"/>
      <c r="D4594" s="9"/>
      <c r="E4594" s="9"/>
      <c r="F4594" s="9"/>
      <c r="G4594" s="91" t="s">
        <v>3906</v>
      </c>
      <c r="H4594" s="91"/>
      <c r="I4594" s="91"/>
      <c r="J4594" s="91"/>
      <c r="K4594" s="28">
        <f>SUM(K4591:K4593)</f>
        <v>71.069999999999993</v>
      </c>
    </row>
    <row r="4595" spans="1:11" ht="15" customHeight="1" x14ac:dyDescent="0.25">
      <c r="A4595" s="93" t="s">
        <v>3907</v>
      </c>
      <c r="B4595" s="93"/>
      <c r="C4595" s="93"/>
      <c r="D4595" s="94" t="s">
        <v>3</v>
      </c>
      <c r="E4595" s="94"/>
      <c r="F4595" s="23" t="s">
        <v>4</v>
      </c>
      <c r="G4595" s="94" t="s">
        <v>3894</v>
      </c>
      <c r="H4595" s="94"/>
      <c r="I4595" s="94" t="s">
        <v>3895</v>
      </c>
      <c r="J4595" s="94"/>
      <c r="K4595" s="23" t="s">
        <v>3896</v>
      </c>
    </row>
    <row r="4596" spans="1:11" ht="15" customHeight="1" x14ac:dyDescent="0.25">
      <c r="A4596" s="24" t="s">
        <v>3971</v>
      </c>
      <c r="B4596" s="95" t="s">
        <v>3972</v>
      </c>
      <c r="C4596" s="95"/>
      <c r="D4596" s="96" t="s">
        <v>20</v>
      </c>
      <c r="E4596" s="96"/>
      <c r="F4596" s="24" t="s">
        <v>2056</v>
      </c>
      <c r="G4596" s="97">
        <v>2.3251949999999999</v>
      </c>
      <c r="H4596" s="97"/>
      <c r="I4596" s="98">
        <v>32.69</v>
      </c>
      <c r="J4596" s="98"/>
      <c r="K4596" s="27">
        <f>TRUNC(TRUNC(G4596,8)*I4596,2)</f>
        <v>76.010000000000005</v>
      </c>
    </row>
    <row r="4597" spans="1:11" ht="15" customHeight="1" x14ac:dyDescent="0.25">
      <c r="A4597" s="24" t="s">
        <v>3910</v>
      </c>
      <c r="B4597" s="95" t="s">
        <v>3911</v>
      </c>
      <c r="C4597" s="95"/>
      <c r="D4597" s="96" t="s">
        <v>20</v>
      </c>
      <c r="E4597" s="96"/>
      <c r="F4597" s="24" t="s">
        <v>2056</v>
      </c>
      <c r="G4597" s="97">
        <v>17.010999999999999</v>
      </c>
      <c r="H4597" s="97"/>
      <c r="I4597" s="98">
        <v>24.94</v>
      </c>
      <c r="J4597" s="98"/>
      <c r="K4597" s="27">
        <f>TRUNC(TRUNC(G4597,8)*I4597,2)</f>
        <v>424.25</v>
      </c>
    </row>
    <row r="4598" spans="1:11" ht="18" customHeight="1" x14ac:dyDescent="0.25">
      <c r="A4598" s="9"/>
      <c r="B4598" s="9"/>
      <c r="C4598" s="9"/>
      <c r="D4598" s="9"/>
      <c r="E4598" s="9"/>
      <c r="F4598" s="9"/>
      <c r="G4598" s="91" t="s">
        <v>3912</v>
      </c>
      <c r="H4598" s="91"/>
      <c r="I4598" s="91"/>
      <c r="J4598" s="91"/>
      <c r="K4598" s="28">
        <f>SUM(K4596:K4597)</f>
        <v>500.26</v>
      </c>
    </row>
    <row r="4599" spans="1:11" ht="15" customHeight="1" x14ac:dyDescent="0.25">
      <c r="A4599" s="93" t="s">
        <v>3922</v>
      </c>
      <c r="B4599" s="93"/>
      <c r="C4599" s="93"/>
      <c r="D4599" s="94" t="s">
        <v>3</v>
      </c>
      <c r="E4599" s="94"/>
      <c r="F4599" s="23" t="s">
        <v>4</v>
      </c>
      <c r="G4599" s="94" t="s">
        <v>3894</v>
      </c>
      <c r="H4599" s="94"/>
      <c r="I4599" s="94" t="s">
        <v>3895</v>
      </c>
      <c r="J4599" s="94"/>
      <c r="K4599" s="23" t="s">
        <v>3896</v>
      </c>
    </row>
    <row r="4600" spans="1:11" ht="29.1" customHeight="1" x14ac:dyDescent="0.25">
      <c r="A4600" s="24" t="s">
        <v>4052</v>
      </c>
      <c r="B4600" s="95" t="s">
        <v>4053</v>
      </c>
      <c r="C4600" s="95"/>
      <c r="D4600" s="96" t="s">
        <v>20</v>
      </c>
      <c r="E4600" s="96"/>
      <c r="F4600" s="24" t="s">
        <v>34</v>
      </c>
      <c r="G4600" s="97">
        <v>0.66502459999999997</v>
      </c>
      <c r="H4600" s="97"/>
      <c r="I4600" s="98">
        <v>619.19000000000005</v>
      </c>
      <c r="J4600" s="98"/>
      <c r="K4600" s="27">
        <f>TRUNC(TRUNC(G4600,8)*I4600,2)</f>
        <v>411.77</v>
      </c>
    </row>
    <row r="4601" spans="1:11" ht="21" customHeight="1" x14ac:dyDescent="0.25">
      <c r="A4601" s="24" t="s">
        <v>95</v>
      </c>
      <c r="B4601" s="95" t="s">
        <v>96</v>
      </c>
      <c r="C4601" s="95"/>
      <c r="D4601" s="96" t="s">
        <v>20</v>
      </c>
      <c r="E4601" s="96"/>
      <c r="F4601" s="24" t="s">
        <v>16</v>
      </c>
      <c r="G4601" s="97">
        <v>0.48</v>
      </c>
      <c r="H4601" s="97"/>
      <c r="I4601" s="98">
        <v>176.85</v>
      </c>
      <c r="J4601" s="98"/>
      <c r="K4601" s="27">
        <f>TRUNC(TRUNC(G4601,8)*I4601,2)</f>
        <v>84.88</v>
      </c>
    </row>
    <row r="4602" spans="1:11" ht="15" customHeight="1" x14ac:dyDescent="0.25">
      <c r="A4602" s="9"/>
      <c r="B4602" s="9"/>
      <c r="C4602" s="9"/>
      <c r="D4602" s="9"/>
      <c r="E4602" s="9"/>
      <c r="F4602" s="9"/>
      <c r="G4602" s="91" t="s">
        <v>3933</v>
      </c>
      <c r="H4602" s="91"/>
      <c r="I4602" s="91"/>
      <c r="J4602" s="91"/>
      <c r="K4602" s="28">
        <f>SUM(K4600:K4601)</f>
        <v>496.65</v>
      </c>
    </row>
    <row r="4603" spans="1:11" ht="15" customHeight="1" x14ac:dyDescent="0.25">
      <c r="A4603" s="9"/>
      <c r="B4603" s="9"/>
      <c r="C4603" s="9"/>
      <c r="D4603" s="9"/>
      <c r="E4603" s="9"/>
      <c r="F4603" s="9"/>
      <c r="G4603" s="92" t="s">
        <v>3913</v>
      </c>
      <c r="H4603" s="92"/>
      <c r="I4603" s="92"/>
      <c r="J4603" s="92"/>
      <c r="K4603" s="29">
        <f>ROUND(SUM(K4589,K4594,K4598,K4602),2)</f>
        <v>1316.71</v>
      </c>
    </row>
    <row r="4604" spans="1:11" ht="9.9499999999999993" customHeight="1" x14ac:dyDescent="0.25">
      <c r="A4604" s="9"/>
      <c r="B4604" s="9"/>
      <c r="C4604" s="9"/>
      <c r="D4604" s="9"/>
      <c r="E4604" s="9"/>
      <c r="F4604" s="9"/>
      <c r="G4604" s="100"/>
      <c r="H4604" s="100"/>
      <c r="I4604" s="100"/>
      <c r="J4604" s="100"/>
      <c r="K4604" s="100"/>
    </row>
    <row r="4605" spans="1:11" ht="20.100000000000001" customHeight="1" x14ac:dyDescent="0.25">
      <c r="A4605" s="99" t="s">
        <v>2458</v>
      </c>
      <c r="B4605" s="99"/>
      <c r="C4605" s="99"/>
      <c r="D4605" s="99"/>
      <c r="E4605" s="99"/>
      <c r="F4605" s="99"/>
      <c r="G4605" s="99"/>
      <c r="H4605" s="99"/>
      <c r="I4605" s="99"/>
      <c r="J4605" s="99"/>
      <c r="K4605" s="99"/>
    </row>
    <row r="4606" spans="1:11" ht="15" customHeight="1" x14ac:dyDescent="0.25">
      <c r="A4606" s="93" t="s">
        <v>3893</v>
      </c>
      <c r="B4606" s="93"/>
      <c r="C4606" s="93"/>
      <c r="D4606" s="94" t="s">
        <v>3</v>
      </c>
      <c r="E4606" s="94"/>
      <c r="F4606" s="23" t="s">
        <v>4</v>
      </c>
      <c r="G4606" s="94" t="s">
        <v>3894</v>
      </c>
      <c r="H4606" s="94"/>
      <c r="I4606" s="94" t="s">
        <v>3895</v>
      </c>
      <c r="J4606" s="94"/>
      <c r="K4606" s="23" t="s">
        <v>3896</v>
      </c>
    </row>
    <row r="4607" spans="1:11" ht="29.1" customHeight="1" x14ac:dyDescent="0.25">
      <c r="A4607" s="24" t="s">
        <v>4054</v>
      </c>
      <c r="B4607" s="95" t="s">
        <v>4055</v>
      </c>
      <c r="C4607" s="95"/>
      <c r="D4607" s="96" t="s">
        <v>20</v>
      </c>
      <c r="E4607" s="96"/>
      <c r="F4607" s="24" t="s">
        <v>34</v>
      </c>
      <c r="G4607" s="97">
        <v>0.18468999999999999</v>
      </c>
      <c r="H4607" s="97"/>
      <c r="I4607" s="98">
        <v>517.16999999999996</v>
      </c>
      <c r="J4607" s="98"/>
      <c r="K4607" s="27">
        <f t="shared" ref="K4607:K4612" si="35">ROUND(ROUND(G4607,8)*I4607,2)</f>
        <v>95.52</v>
      </c>
    </row>
    <row r="4608" spans="1:11" ht="21" customHeight="1" x14ac:dyDescent="0.25">
      <c r="A4608" s="24" t="s">
        <v>4056</v>
      </c>
      <c r="B4608" s="95" t="s">
        <v>4057</v>
      </c>
      <c r="C4608" s="95"/>
      <c r="D4608" s="96" t="s">
        <v>20</v>
      </c>
      <c r="E4608" s="96"/>
      <c r="F4608" s="24" t="s">
        <v>2057</v>
      </c>
      <c r="G4608" s="97">
        <v>3.1900000000000001E-3</v>
      </c>
      <c r="H4608" s="97"/>
      <c r="I4608" s="98">
        <v>8.98</v>
      </c>
      <c r="J4608" s="98"/>
      <c r="K4608" s="27">
        <f t="shared" si="35"/>
        <v>0.03</v>
      </c>
    </row>
    <row r="4609" spans="1:11" ht="15" customHeight="1" x14ac:dyDescent="0.25">
      <c r="A4609" s="24" t="s">
        <v>3955</v>
      </c>
      <c r="B4609" s="95" t="s">
        <v>3956</v>
      </c>
      <c r="C4609" s="95"/>
      <c r="D4609" s="96" t="s">
        <v>20</v>
      </c>
      <c r="E4609" s="96"/>
      <c r="F4609" s="24" t="s">
        <v>3903</v>
      </c>
      <c r="G4609" s="97">
        <v>4.4999999999999998E-2</v>
      </c>
      <c r="H4609" s="97"/>
      <c r="I4609" s="98">
        <v>19.37</v>
      </c>
      <c r="J4609" s="98"/>
      <c r="K4609" s="27">
        <f t="shared" si="35"/>
        <v>0.87</v>
      </c>
    </row>
    <row r="4610" spans="1:11" ht="21" customHeight="1" x14ac:dyDescent="0.25">
      <c r="A4610" s="24" t="s">
        <v>4050</v>
      </c>
      <c r="B4610" s="95" t="s">
        <v>4051</v>
      </c>
      <c r="C4610" s="95"/>
      <c r="D4610" s="96" t="s">
        <v>20</v>
      </c>
      <c r="E4610" s="96"/>
      <c r="F4610" s="24" t="s">
        <v>84</v>
      </c>
      <c r="G4610" s="97">
        <v>0.46875</v>
      </c>
      <c r="H4610" s="97"/>
      <c r="I4610" s="98">
        <v>3.9</v>
      </c>
      <c r="J4610" s="98"/>
      <c r="K4610" s="27">
        <f t="shared" si="35"/>
        <v>1.83</v>
      </c>
    </row>
    <row r="4611" spans="1:11" ht="21" customHeight="1" x14ac:dyDescent="0.25">
      <c r="A4611" s="24" t="s">
        <v>4058</v>
      </c>
      <c r="B4611" s="95" t="s">
        <v>4059</v>
      </c>
      <c r="C4611" s="95"/>
      <c r="D4611" s="96" t="s">
        <v>20</v>
      </c>
      <c r="E4611" s="96"/>
      <c r="F4611" s="24" t="s">
        <v>84</v>
      </c>
      <c r="G4611" s="97">
        <v>0.375</v>
      </c>
      <c r="H4611" s="97"/>
      <c r="I4611" s="98">
        <v>2.69</v>
      </c>
      <c r="J4611" s="98"/>
      <c r="K4611" s="27">
        <f t="shared" si="35"/>
        <v>1.01</v>
      </c>
    </row>
    <row r="4612" spans="1:11" ht="29.1" customHeight="1" x14ac:dyDescent="0.25">
      <c r="A4612" s="24" t="s">
        <v>4060</v>
      </c>
      <c r="B4612" s="95" t="s">
        <v>4061</v>
      </c>
      <c r="C4612" s="95"/>
      <c r="D4612" s="96" t="s">
        <v>20</v>
      </c>
      <c r="E4612" s="96"/>
      <c r="F4612" s="24" t="s">
        <v>16</v>
      </c>
      <c r="G4612" s="97">
        <v>1.07</v>
      </c>
      <c r="H4612" s="97"/>
      <c r="I4612" s="98">
        <v>23.81</v>
      </c>
      <c r="J4612" s="98"/>
      <c r="K4612" s="27">
        <f t="shared" si="35"/>
        <v>25.48</v>
      </c>
    </row>
    <row r="4613" spans="1:11" ht="15" customHeight="1" x14ac:dyDescent="0.25">
      <c r="A4613" s="9"/>
      <c r="B4613" s="9"/>
      <c r="C4613" s="9"/>
      <c r="D4613" s="9"/>
      <c r="E4613" s="9"/>
      <c r="F4613" s="9"/>
      <c r="G4613" s="91" t="s">
        <v>3906</v>
      </c>
      <c r="H4613" s="91"/>
      <c r="I4613" s="91"/>
      <c r="J4613" s="91"/>
      <c r="K4613" s="28">
        <f>SUM(K4607:K4612)</f>
        <v>124.74000000000001</v>
      </c>
    </row>
    <row r="4614" spans="1:11" ht="15" customHeight="1" x14ac:dyDescent="0.25">
      <c r="A4614" s="93" t="s">
        <v>3907</v>
      </c>
      <c r="B4614" s="93"/>
      <c r="C4614" s="93"/>
      <c r="D4614" s="94" t="s">
        <v>3</v>
      </c>
      <c r="E4614" s="94"/>
      <c r="F4614" s="23" t="s">
        <v>4</v>
      </c>
      <c r="G4614" s="94" t="s">
        <v>3894</v>
      </c>
      <c r="H4614" s="94"/>
      <c r="I4614" s="94" t="s">
        <v>3895</v>
      </c>
      <c r="J4614" s="94"/>
      <c r="K4614" s="23" t="s">
        <v>3896</v>
      </c>
    </row>
    <row r="4615" spans="1:11" ht="21" customHeight="1" x14ac:dyDescent="0.25">
      <c r="A4615" s="24" t="s">
        <v>3908</v>
      </c>
      <c r="B4615" s="95" t="s">
        <v>3909</v>
      </c>
      <c r="C4615" s="95"/>
      <c r="D4615" s="96" t="s">
        <v>20</v>
      </c>
      <c r="E4615" s="96"/>
      <c r="F4615" s="24" t="s">
        <v>2056</v>
      </c>
      <c r="G4615" s="97">
        <v>0.13009999999999999</v>
      </c>
      <c r="H4615" s="97"/>
      <c r="I4615" s="98">
        <v>32.24</v>
      </c>
      <c r="J4615" s="98"/>
      <c r="K4615" s="27">
        <f>ROUND(ROUND(G4615,8)*I4615,2)</f>
        <v>4.1900000000000004</v>
      </c>
    </row>
    <row r="4616" spans="1:11" ht="15" customHeight="1" x14ac:dyDescent="0.25">
      <c r="A4616" s="24" t="s">
        <v>3971</v>
      </c>
      <c r="B4616" s="95" t="s">
        <v>3972</v>
      </c>
      <c r="C4616" s="95"/>
      <c r="D4616" s="96" t="s">
        <v>20</v>
      </c>
      <c r="E4616" s="96"/>
      <c r="F4616" s="24" t="s">
        <v>2056</v>
      </c>
      <c r="G4616" s="97">
        <v>8.7400000000000005E-2</v>
      </c>
      <c r="H4616" s="97"/>
      <c r="I4616" s="98">
        <v>32.69</v>
      </c>
      <c r="J4616" s="98"/>
      <c r="K4616" s="27">
        <f>ROUND(ROUND(G4616,8)*I4616,2)</f>
        <v>2.86</v>
      </c>
    </row>
    <row r="4617" spans="1:11" ht="15" customHeight="1" x14ac:dyDescent="0.25">
      <c r="A4617" s="24" t="s">
        <v>3910</v>
      </c>
      <c r="B4617" s="95" t="s">
        <v>3911</v>
      </c>
      <c r="C4617" s="95"/>
      <c r="D4617" s="96" t="s">
        <v>20</v>
      </c>
      <c r="E4617" s="96"/>
      <c r="F4617" s="24" t="s">
        <v>2056</v>
      </c>
      <c r="G4617" s="97">
        <v>0.21759999999999999</v>
      </c>
      <c r="H4617" s="97"/>
      <c r="I4617" s="98">
        <v>24.94</v>
      </c>
      <c r="J4617" s="98"/>
      <c r="K4617" s="27">
        <f>ROUND(ROUND(G4617,8)*I4617,2)</f>
        <v>5.43</v>
      </c>
    </row>
    <row r="4618" spans="1:11" ht="18" customHeight="1" x14ac:dyDescent="0.25">
      <c r="A4618" s="9"/>
      <c r="B4618" s="9"/>
      <c r="C4618" s="9"/>
      <c r="D4618" s="9"/>
      <c r="E4618" s="9"/>
      <c r="F4618" s="9"/>
      <c r="G4618" s="91" t="s">
        <v>3912</v>
      </c>
      <c r="H4618" s="91"/>
      <c r="I4618" s="91"/>
      <c r="J4618" s="91"/>
      <c r="K4618" s="28">
        <f>SUM(K4615:K4617)</f>
        <v>12.48</v>
      </c>
    </row>
    <row r="4619" spans="1:11" ht="15" customHeight="1" x14ac:dyDescent="0.25">
      <c r="A4619" s="93" t="s">
        <v>3922</v>
      </c>
      <c r="B4619" s="93"/>
      <c r="C4619" s="93"/>
      <c r="D4619" s="94" t="s">
        <v>3</v>
      </c>
      <c r="E4619" s="94"/>
      <c r="F4619" s="23" t="s">
        <v>4</v>
      </c>
      <c r="G4619" s="94" t="s">
        <v>3894</v>
      </c>
      <c r="H4619" s="94"/>
      <c r="I4619" s="94" t="s">
        <v>3895</v>
      </c>
      <c r="J4619" s="94"/>
      <c r="K4619" s="23" t="s">
        <v>3896</v>
      </c>
    </row>
    <row r="4620" spans="1:11" ht="29.1" customHeight="1" x14ac:dyDescent="0.25">
      <c r="A4620" s="24" t="s">
        <v>4062</v>
      </c>
      <c r="B4620" s="95" t="s">
        <v>4063</v>
      </c>
      <c r="C4620" s="95"/>
      <c r="D4620" s="96" t="s">
        <v>20</v>
      </c>
      <c r="E4620" s="96"/>
      <c r="F4620" s="24" t="s">
        <v>3903</v>
      </c>
      <c r="G4620" s="97">
        <v>1.23E-2</v>
      </c>
      <c r="H4620" s="97"/>
      <c r="I4620" s="98">
        <v>23.44</v>
      </c>
      <c r="J4620" s="98"/>
      <c r="K4620" s="27">
        <f>ROUND(ROUND(G4620,8)*I4620,2)</f>
        <v>0.28999999999999998</v>
      </c>
    </row>
    <row r="4621" spans="1:11" ht="21" customHeight="1" x14ac:dyDescent="0.25">
      <c r="A4621" s="24" t="s">
        <v>4064</v>
      </c>
      <c r="B4621" s="95" t="s">
        <v>4065</v>
      </c>
      <c r="C4621" s="95"/>
      <c r="D4621" s="96" t="s">
        <v>4066</v>
      </c>
      <c r="E4621" s="96"/>
      <c r="F4621" s="24" t="s">
        <v>26</v>
      </c>
      <c r="G4621" s="97">
        <v>4</v>
      </c>
      <c r="H4621" s="97"/>
      <c r="I4621" s="98">
        <v>5.76</v>
      </c>
      <c r="J4621" s="98"/>
      <c r="K4621" s="27">
        <f>ROUND(ROUND(G4621,8)*I4621,2)</f>
        <v>23.04</v>
      </c>
    </row>
    <row r="4622" spans="1:11" ht="15" customHeight="1" x14ac:dyDescent="0.25">
      <c r="A4622" s="9"/>
      <c r="B4622" s="9"/>
      <c r="C4622" s="9"/>
      <c r="D4622" s="9"/>
      <c r="E4622" s="9"/>
      <c r="F4622" s="9"/>
      <c r="G4622" s="91" t="s">
        <v>3933</v>
      </c>
      <c r="H4622" s="91"/>
      <c r="I4622" s="91"/>
      <c r="J4622" s="91"/>
      <c r="K4622" s="28">
        <f>SUM(K4620:K4621)</f>
        <v>23.33</v>
      </c>
    </row>
    <row r="4623" spans="1:11" ht="15" customHeight="1" x14ac:dyDescent="0.25">
      <c r="A4623" s="9"/>
      <c r="B4623" s="9"/>
      <c r="C4623" s="9"/>
      <c r="D4623" s="9"/>
      <c r="E4623" s="9"/>
      <c r="F4623" s="9"/>
      <c r="G4623" s="92" t="s">
        <v>3913</v>
      </c>
      <c r="H4623" s="92"/>
      <c r="I4623" s="92"/>
      <c r="J4623" s="92"/>
      <c r="K4623" s="29">
        <f>ROUND(SUM(K4613,K4618,K4622),2)</f>
        <v>160.55000000000001</v>
      </c>
    </row>
    <row r="4624" spans="1:11" ht="9.9499999999999993" customHeight="1" x14ac:dyDescent="0.25">
      <c r="A4624" s="9"/>
      <c r="B4624" s="9"/>
      <c r="C4624" s="9"/>
      <c r="D4624" s="9"/>
      <c r="E4624" s="9"/>
      <c r="F4624" s="9"/>
      <c r="G4624" s="100"/>
      <c r="H4624" s="100"/>
      <c r="I4624" s="100"/>
      <c r="J4624" s="100"/>
      <c r="K4624" s="100"/>
    </row>
    <row r="4625" spans="1:11" ht="20.100000000000001" customHeight="1" x14ac:dyDescent="0.25">
      <c r="A4625" s="99" t="s">
        <v>2459</v>
      </c>
      <c r="B4625" s="99"/>
      <c r="C4625" s="99"/>
      <c r="D4625" s="99"/>
      <c r="E4625" s="99"/>
      <c r="F4625" s="99"/>
      <c r="G4625" s="99"/>
      <c r="H4625" s="99"/>
      <c r="I4625" s="99"/>
      <c r="J4625" s="99"/>
      <c r="K4625" s="99"/>
    </row>
    <row r="4626" spans="1:11" ht="15" customHeight="1" x14ac:dyDescent="0.25">
      <c r="A4626" s="93" t="s">
        <v>3893</v>
      </c>
      <c r="B4626" s="93"/>
      <c r="C4626" s="93"/>
      <c r="D4626" s="94" t="s">
        <v>3</v>
      </c>
      <c r="E4626" s="94"/>
      <c r="F4626" s="23" t="s">
        <v>4</v>
      </c>
      <c r="G4626" s="94" t="s">
        <v>3894</v>
      </c>
      <c r="H4626" s="94"/>
      <c r="I4626" s="94" t="s">
        <v>3895</v>
      </c>
      <c r="J4626" s="94"/>
      <c r="K4626" s="23" t="s">
        <v>3896</v>
      </c>
    </row>
    <row r="4627" spans="1:11" ht="45.95" customHeight="1" x14ac:dyDescent="0.25">
      <c r="A4627" s="24" t="s">
        <v>4073</v>
      </c>
      <c r="B4627" s="95" t="s">
        <v>4074</v>
      </c>
      <c r="C4627" s="95"/>
      <c r="D4627" s="96" t="s">
        <v>20</v>
      </c>
      <c r="E4627" s="96"/>
      <c r="F4627" s="24" t="s">
        <v>26</v>
      </c>
      <c r="G4627" s="97">
        <v>1</v>
      </c>
      <c r="H4627" s="97"/>
      <c r="I4627" s="98">
        <v>1235.9100000000001</v>
      </c>
      <c r="J4627" s="98"/>
      <c r="K4627" s="27">
        <f>TRUNC(TRUNC(G4627,8)*I4627,2)</f>
        <v>1235.9100000000001</v>
      </c>
    </row>
    <row r="4628" spans="1:11" ht="21" customHeight="1" x14ac:dyDescent="0.25">
      <c r="A4628" s="24" t="s">
        <v>4075</v>
      </c>
      <c r="B4628" s="95" t="s">
        <v>4076</v>
      </c>
      <c r="C4628" s="95"/>
      <c r="D4628" s="96" t="s">
        <v>20</v>
      </c>
      <c r="E4628" s="96"/>
      <c r="F4628" s="24" t="s">
        <v>34</v>
      </c>
      <c r="G4628" s="97">
        <v>1.1999999999999999E-3</v>
      </c>
      <c r="H4628" s="97"/>
      <c r="I4628" s="98">
        <v>205.09</v>
      </c>
      <c r="J4628" s="98"/>
      <c r="K4628" s="27">
        <f>TRUNC(TRUNC(G4628,8)*I4628,2)</f>
        <v>0.24</v>
      </c>
    </row>
    <row r="4629" spans="1:11" ht="15" customHeight="1" x14ac:dyDescent="0.25">
      <c r="A4629" s="9"/>
      <c r="B4629" s="9"/>
      <c r="C4629" s="9"/>
      <c r="D4629" s="9"/>
      <c r="E4629" s="9"/>
      <c r="F4629" s="9"/>
      <c r="G4629" s="91" t="s">
        <v>3906</v>
      </c>
      <c r="H4629" s="91"/>
      <c r="I4629" s="91"/>
      <c r="J4629" s="91"/>
      <c r="K4629" s="28">
        <f>SUM(K4627:K4628)</f>
        <v>1236.1500000000001</v>
      </c>
    </row>
    <row r="4630" spans="1:11" ht="15" customHeight="1" x14ac:dyDescent="0.25">
      <c r="A4630" s="93" t="s">
        <v>3907</v>
      </c>
      <c r="B4630" s="93"/>
      <c r="C4630" s="93"/>
      <c r="D4630" s="94" t="s">
        <v>3</v>
      </c>
      <c r="E4630" s="94"/>
      <c r="F4630" s="23" t="s">
        <v>4</v>
      </c>
      <c r="G4630" s="94" t="s">
        <v>3894</v>
      </c>
      <c r="H4630" s="94"/>
      <c r="I4630" s="94" t="s">
        <v>3895</v>
      </c>
      <c r="J4630" s="94"/>
      <c r="K4630" s="23" t="s">
        <v>3896</v>
      </c>
    </row>
    <row r="4631" spans="1:11" ht="15" customHeight="1" x14ac:dyDescent="0.25">
      <c r="A4631" s="24" t="s">
        <v>3971</v>
      </c>
      <c r="B4631" s="95" t="s">
        <v>3972</v>
      </c>
      <c r="C4631" s="95"/>
      <c r="D4631" s="96" t="s">
        <v>20</v>
      </c>
      <c r="E4631" s="96"/>
      <c r="F4631" s="24" t="s">
        <v>2056</v>
      </c>
      <c r="G4631" s="97">
        <v>0.86809999999999998</v>
      </c>
      <c r="H4631" s="97"/>
      <c r="I4631" s="98">
        <v>32.69</v>
      </c>
      <c r="J4631" s="98"/>
      <c r="K4631" s="27">
        <f>TRUNC(TRUNC(G4631,8)*I4631,2)</f>
        <v>28.37</v>
      </c>
    </row>
    <row r="4632" spans="1:11" ht="15" customHeight="1" x14ac:dyDescent="0.25">
      <c r="A4632" s="24" t="s">
        <v>3910</v>
      </c>
      <c r="B4632" s="95" t="s">
        <v>3911</v>
      </c>
      <c r="C4632" s="95"/>
      <c r="D4632" s="96" t="s">
        <v>20</v>
      </c>
      <c r="E4632" s="96"/>
      <c r="F4632" s="24" t="s">
        <v>2056</v>
      </c>
      <c r="G4632" s="97">
        <v>0.57869999999999999</v>
      </c>
      <c r="H4632" s="97"/>
      <c r="I4632" s="98">
        <v>24.94</v>
      </c>
      <c r="J4632" s="98"/>
      <c r="K4632" s="27">
        <f>TRUNC(TRUNC(G4632,8)*I4632,2)</f>
        <v>14.43</v>
      </c>
    </row>
    <row r="4633" spans="1:11" ht="18" customHeight="1" x14ac:dyDescent="0.25">
      <c r="A4633" s="9"/>
      <c r="B4633" s="9"/>
      <c r="C4633" s="9"/>
      <c r="D4633" s="9"/>
      <c r="E4633" s="9"/>
      <c r="F4633" s="9"/>
      <c r="G4633" s="91" t="s">
        <v>3912</v>
      </c>
      <c r="H4633" s="91"/>
      <c r="I4633" s="91"/>
      <c r="J4633" s="91"/>
      <c r="K4633" s="28">
        <f>SUM(K4631:K4632)</f>
        <v>42.8</v>
      </c>
    </row>
    <row r="4634" spans="1:11" ht="15" customHeight="1" x14ac:dyDescent="0.25">
      <c r="A4634" s="93" t="s">
        <v>3922</v>
      </c>
      <c r="B4634" s="93"/>
      <c r="C4634" s="93"/>
      <c r="D4634" s="94" t="s">
        <v>3</v>
      </c>
      <c r="E4634" s="94"/>
      <c r="F4634" s="23" t="s">
        <v>4</v>
      </c>
      <c r="G4634" s="94" t="s">
        <v>3894</v>
      </c>
      <c r="H4634" s="94"/>
      <c r="I4634" s="94" t="s">
        <v>3895</v>
      </c>
      <c r="J4634" s="94"/>
      <c r="K4634" s="23" t="s">
        <v>3896</v>
      </c>
    </row>
    <row r="4635" spans="1:11" ht="29.1" customHeight="1" x14ac:dyDescent="0.25">
      <c r="A4635" s="24" t="s">
        <v>4077</v>
      </c>
      <c r="B4635" s="95" t="s">
        <v>4078</v>
      </c>
      <c r="C4635" s="95"/>
      <c r="D4635" s="96" t="s">
        <v>20</v>
      </c>
      <c r="E4635" s="96"/>
      <c r="F4635" s="24" t="s">
        <v>34</v>
      </c>
      <c r="G4635" s="97">
        <v>2.2200000000000001E-2</v>
      </c>
      <c r="H4635" s="97"/>
      <c r="I4635" s="98">
        <v>924.6</v>
      </c>
      <c r="J4635" s="98"/>
      <c r="K4635" s="27">
        <f>TRUNC(TRUNC(G4635,8)*I4635,2)</f>
        <v>20.52</v>
      </c>
    </row>
    <row r="4636" spans="1:11" ht="15" customHeight="1" x14ac:dyDescent="0.25">
      <c r="A4636" s="9"/>
      <c r="B4636" s="9"/>
      <c r="C4636" s="9"/>
      <c r="D4636" s="9"/>
      <c r="E4636" s="9"/>
      <c r="F4636" s="9"/>
      <c r="G4636" s="91" t="s">
        <v>3933</v>
      </c>
      <c r="H4636" s="91"/>
      <c r="I4636" s="91"/>
      <c r="J4636" s="91"/>
      <c r="K4636" s="28">
        <f>SUM(K4635:K4635)</f>
        <v>20.52</v>
      </c>
    </row>
    <row r="4637" spans="1:11" ht="15" customHeight="1" x14ac:dyDescent="0.25">
      <c r="A4637" s="9"/>
      <c r="B4637" s="9"/>
      <c r="C4637" s="9"/>
      <c r="D4637" s="9"/>
      <c r="E4637" s="9"/>
      <c r="F4637" s="9"/>
      <c r="G4637" s="92" t="s">
        <v>3913</v>
      </c>
      <c r="H4637" s="92"/>
      <c r="I4637" s="92"/>
      <c r="J4637" s="92"/>
      <c r="K4637" s="29">
        <f>ROUND(SUM(K4629,K4633,K4636),2)</f>
        <v>1299.47</v>
      </c>
    </row>
    <row r="4638" spans="1:11" ht="9.9499999999999993" customHeight="1" x14ac:dyDescent="0.25">
      <c r="A4638" s="9"/>
      <c r="B4638" s="9"/>
      <c r="C4638" s="9"/>
      <c r="D4638" s="9"/>
      <c r="E4638" s="9"/>
      <c r="F4638" s="9"/>
      <c r="G4638" s="100"/>
      <c r="H4638" s="100"/>
      <c r="I4638" s="100"/>
      <c r="J4638" s="100"/>
      <c r="K4638" s="100"/>
    </row>
    <row r="4639" spans="1:11" ht="20.100000000000001" customHeight="1" x14ac:dyDescent="0.25">
      <c r="A4639" s="99" t="s">
        <v>2460</v>
      </c>
      <c r="B4639" s="99"/>
      <c r="C4639" s="99"/>
      <c r="D4639" s="99"/>
      <c r="E4639" s="99"/>
      <c r="F4639" s="99"/>
      <c r="G4639" s="99"/>
      <c r="H4639" s="99"/>
      <c r="I4639" s="99"/>
      <c r="J4639" s="99"/>
      <c r="K4639" s="99"/>
    </row>
    <row r="4640" spans="1:11" ht="15" customHeight="1" x14ac:dyDescent="0.25">
      <c r="A4640" s="93" t="s">
        <v>3893</v>
      </c>
      <c r="B4640" s="93"/>
      <c r="C4640" s="93"/>
      <c r="D4640" s="94" t="s">
        <v>3</v>
      </c>
      <c r="E4640" s="94"/>
      <c r="F4640" s="23" t="s">
        <v>4</v>
      </c>
      <c r="G4640" s="94" t="s">
        <v>3894</v>
      </c>
      <c r="H4640" s="94"/>
      <c r="I4640" s="94" t="s">
        <v>3895</v>
      </c>
      <c r="J4640" s="94"/>
      <c r="K4640" s="23" t="s">
        <v>3896</v>
      </c>
    </row>
    <row r="4641" spans="1:11" ht="15" customHeight="1" x14ac:dyDescent="0.25">
      <c r="A4641" s="24" t="s">
        <v>4067</v>
      </c>
      <c r="B4641" s="95" t="s">
        <v>4068</v>
      </c>
      <c r="C4641" s="95"/>
      <c r="D4641" s="96" t="s">
        <v>20</v>
      </c>
      <c r="E4641" s="96"/>
      <c r="F4641" s="24" t="s">
        <v>3903</v>
      </c>
      <c r="G4641" s="97">
        <v>8.6199999999999992</v>
      </c>
      <c r="H4641" s="97"/>
      <c r="I4641" s="98">
        <v>1.1299999999999999</v>
      </c>
      <c r="J4641" s="98"/>
      <c r="K4641" s="27">
        <f>TRUNC(TRUNC(G4641,8)*I4641,2)</f>
        <v>9.74</v>
      </c>
    </row>
    <row r="4642" spans="1:11" ht="29.1" customHeight="1" x14ac:dyDescent="0.25">
      <c r="A4642" s="24" t="s">
        <v>4069</v>
      </c>
      <c r="B4642" s="95" t="s">
        <v>4070</v>
      </c>
      <c r="C4642" s="95"/>
      <c r="D4642" s="96" t="s">
        <v>20</v>
      </c>
      <c r="E4642" s="96"/>
      <c r="F4642" s="24" t="s">
        <v>26</v>
      </c>
      <c r="G4642" s="97">
        <v>6.4375</v>
      </c>
      <c r="H4642" s="97"/>
      <c r="I4642" s="98">
        <v>17.63</v>
      </c>
      <c r="J4642" s="98"/>
      <c r="K4642" s="27">
        <f>TRUNC(TRUNC(G4642,8)*I4642,2)</f>
        <v>113.49</v>
      </c>
    </row>
    <row r="4643" spans="1:11" ht="15" customHeight="1" x14ac:dyDescent="0.25">
      <c r="A4643" s="24" t="s">
        <v>4071</v>
      </c>
      <c r="B4643" s="95" t="s">
        <v>4072</v>
      </c>
      <c r="C4643" s="95"/>
      <c r="D4643" s="96" t="s">
        <v>20</v>
      </c>
      <c r="E4643" s="96"/>
      <c r="F4643" s="24" t="s">
        <v>3903</v>
      </c>
      <c r="G4643" s="97">
        <v>0.24</v>
      </c>
      <c r="H4643" s="97"/>
      <c r="I4643" s="98">
        <v>3.58</v>
      </c>
      <c r="J4643" s="98"/>
      <c r="K4643" s="27">
        <f>TRUNC(TRUNC(G4643,8)*I4643,2)</f>
        <v>0.85</v>
      </c>
    </row>
    <row r="4644" spans="1:11" ht="15" customHeight="1" x14ac:dyDescent="0.25">
      <c r="A4644" s="9"/>
      <c r="B4644" s="9"/>
      <c r="C4644" s="9"/>
      <c r="D4644" s="9"/>
      <c r="E4644" s="9"/>
      <c r="F4644" s="9"/>
      <c r="G4644" s="91" t="s">
        <v>3906</v>
      </c>
      <c r="H4644" s="91"/>
      <c r="I4644" s="91"/>
      <c r="J4644" s="91"/>
      <c r="K4644" s="28">
        <f>SUM(K4641:K4643)</f>
        <v>124.07999999999998</v>
      </c>
    </row>
    <row r="4645" spans="1:11" ht="15" customHeight="1" x14ac:dyDescent="0.25">
      <c r="A4645" s="93" t="s">
        <v>3907</v>
      </c>
      <c r="B4645" s="93"/>
      <c r="C4645" s="93"/>
      <c r="D4645" s="94" t="s">
        <v>3</v>
      </c>
      <c r="E4645" s="94"/>
      <c r="F4645" s="23" t="s">
        <v>4</v>
      </c>
      <c r="G4645" s="94" t="s">
        <v>3894</v>
      </c>
      <c r="H4645" s="94"/>
      <c r="I4645" s="94" t="s">
        <v>3895</v>
      </c>
      <c r="J4645" s="94"/>
      <c r="K4645" s="23" t="s">
        <v>3896</v>
      </c>
    </row>
    <row r="4646" spans="1:11" ht="15" customHeight="1" x14ac:dyDescent="0.25">
      <c r="A4646" s="24" t="s">
        <v>3971</v>
      </c>
      <c r="B4646" s="95" t="s">
        <v>3972</v>
      </c>
      <c r="C4646" s="95"/>
      <c r="D4646" s="96" t="s">
        <v>20</v>
      </c>
      <c r="E4646" s="96"/>
      <c r="F4646" s="24" t="s">
        <v>2056</v>
      </c>
      <c r="G4646" s="97">
        <v>0.63900000000000001</v>
      </c>
      <c r="H4646" s="97"/>
      <c r="I4646" s="98">
        <v>32.69</v>
      </c>
      <c r="J4646" s="98"/>
      <c r="K4646" s="27">
        <f>TRUNC(TRUNC(G4646,8)*I4646,2)</f>
        <v>20.88</v>
      </c>
    </row>
    <row r="4647" spans="1:11" ht="15" customHeight="1" x14ac:dyDescent="0.25">
      <c r="A4647" s="24" t="s">
        <v>3910</v>
      </c>
      <c r="B4647" s="95" t="s">
        <v>3911</v>
      </c>
      <c r="C4647" s="95"/>
      <c r="D4647" s="96" t="s">
        <v>20</v>
      </c>
      <c r="E4647" s="96"/>
      <c r="F4647" s="24" t="s">
        <v>2056</v>
      </c>
      <c r="G4647" s="97">
        <v>1.2789999999999999</v>
      </c>
      <c r="H4647" s="97"/>
      <c r="I4647" s="98">
        <v>24.94</v>
      </c>
      <c r="J4647" s="98"/>
      <c r="K4647" s="27">
        <f>TRUNC(TRUNC(G4647,8)*I4647,2)</f>
        <v>31.89</v>
      </c>
    </row>
    <row r="4648" spans="1:11" ht="18" customHeight="1" x14ac:dyDescent="0.25">
      <c r="A4648" s="9"/>
      <c r="B4648" s="9"/>
      <c r="C4648" s="9"/>
      <c r="D4648" s="9"/>
      <c r="E4648" s="9"/>
      <c r="F4648" s="9"/>
      <c r="G4648" s="91" t="s">
        <v>3912</v>
      </c>
      <c r="H4648" s="91"/>
      <c r="I4648" s="91"/>
      <c r="J4648" s="91"/>
      <c r="K4648" s="28">
        <f>SUM(K4646:K4647)</f>
        <v>52.769999999999996</v>
      </c>
    </row>
    <row r="4649" spans="1:11" ht="15" customHeight="1" x14ac:dyDescent="0.25">
      <c r="A4649" s="9"/>
      <c r="B4649" s="9"/>
      <c r="C4649" s="9"/>
      <c r="D4649" s="9"/>
      <c r="E4649" s="9"/>
      <c r="F4649" s="9"/>
      <c r="G4649" s="92" t="s">
        <v>3913</v>
      </c>
      <c r="H4649" s="92"/>
      <c r="I4649" s="92"/>
      <c r="J4649" s="92"/>
      <c r="K4649" s="29">
        <f>ROUND(SUM(K4644,K4648),2)</f>
        <v>176.85</v>
      </c>
    </row>
    <row r="4650" spans="1:11" ht="9.9499999999999993" customHeight="1" x14ac:dyDescent="0.25">
      <c r="A4650" s="9"/>
      <c r="B4650" s="9"/>
      <c r="C4650" s="9"/>
      <c r="D4650" s="9"/>
      <c r="E4650" s="9"/>
      <c r="F4650" s="9"/>
      <c r="G4650" s="100"/>
      <c r="H4650" s="100"/>
      <c r="I4650" s="100"/>
      <c r="J4650" s="100"/>
      <c r="K4650" s="100"/>
    </row>
    <row r="4651" spans="1:11" ht="20.100000000000001" customHeight="1" x14ac:dyDescent="0.25">
      <c r="A4651" s="99" t="s">
        <v>2461</v>
      </c>
      <c r="B4651" s="99"/>
      <c r="C4651" s="99"/>
      <c r="D4651" s="99"/>
      <c r="E4651" s="99"/>
      <c r="F4651" s="99"/>
      <c r="G4651" s="99"/>
      <c r="H4651" s="99"/>
      <c r="I4651" s="99"/>
      <c r="J4651" s="99"/>
      <c r="K4651" s="99"/>
    </row>
    <row r="4652" spans="1:11" ht="20.100000000000001" customHeight="1" x14ac:dyDescent="0.25">
      <c r="A4652" s="106" t="s">
        <v>4010</v>
      </c>
      <c r="B4652" s="106"/>
      <c r="C4652" s="106"/>
      <c r="D4652" s="106"/>
      <c r="E4652" s="106"/>
      <c r="F4652" s="2" t="s">
        <v>4</v>
      </c>
      <c r="G4652" s="87" t="s">
        <v>4001</v>
      </c>
      <c r="H4652" s="87"/>
      <c r="I4652" s="87" t="s">
        <v>3895</v>
      </c>
      <c r="J4652" s="87"/>
      <c r="K4652" s="2" t="s">
        <v>4011</v>
      </c>
    </row>
    <row r="4653" spans="1:11" ht="15" customHeight="1" x14ac:dyDescent="0.25">
      <c r="A4653" s="6" t="s">
        <v>4079</v>
      </c>
      <c r="B4653" s="104" t="s">
        <v>4080</v>
      </c>
      <c r="C4653" s="104"/>
      <c r="D4653" s="104"/>
      <c r="E4653" s="104"/>
      <c r="F4653" s="6" t="s">
        <v>77</v>
      </c>
      <c r="G4653" s="113">
        <v>1.7700000000000001E-3</v>
      </c>
      <c r="H4653" s="113"/>
      <c r="I4653" s="105">
        <v>33.79</v>
      </c>
      <c r="J4653" s="105"/>
      <c r="K4653" s="33">
        <f>ROUND(ROUND(G4653,5)*I4653,4)</f>
        <v>5.9799999999999999E-2</v>
      </c>
    </row>
    <row r="4654" spans="1:11" ht="15" customHeight="1" x14ac:dyDescent="0.25">
      <c r="A4654" s="6" t="s">
        <v>4081</v>
      </c>
      <c r="B4654" s="104" t="s">
        <v>4082</v>
      </c>
      <c r="C4654" s="104"/>
      <c r="D4654" s="104"/>
      <c r="E4654" s="104"/>
      <c r="F4654" s="6" t="s">
        <v>77</v>
      </c>
      <c r="G4654" s="113">
        <v>3.9300000000000003E-3</v>
      </c>
      <c r="H4654" s="113"/>
      <c r="I4654" s="105">
        <v>448.02</v>
      </c>
      <c r="J4654" s="105"/>
      <c r="K4654" s="33">
        <f>ROUND(ROUND(G4654,5)*I4654,4)</f>
        <v>1.7606999999999999</v>
      </c>
    </row>
    <row r="4655" spans="1:11" ht="15" customHeight="1" x14ac:dyDescent="0.25">
      <c r="A4655" s="6" t="s">
        <v>4083</v>
      </c>
      <c r="B4655" s="104" t="s">
        <v>4084</v>
      </c>
      <c r="C4655" s="104"/>
      <c r="D4655" s="104"/>
      <c r="E4655" s="104"/>
      <c r="F4655" s="6" t="s">
        <v>77</v>
      </c>
      <c r="G4655" s="113">
        <v>7.0800000000000004E-3</v>
      </c>
      <c r="H4655" s="113"/>
      <c r="I4655" s="105">
        <v>46.06</v>
      </c>
      <c r="J4655" s="105"/>
      <c r="K4655" s="33">
        <f>ROUND(ROUND(G4655,5)*I4655,4)</f>
        <v>0.3261</v>
      </c>
    </row>
    <row r="4656" spans="1:11" ht="15" customHeight="1" x14ac:dyDescent="0.25">
      <c r="A4656" s="6" t="s">
        <v>4085</v>
      </c>
      <c r="B4656" s="104" t="s">
        <v>4086</v>
      </c>
      <c r="C4656" s="104"/>
      <c r="D4656" s="104"/>
      <c r="E4656" s="104"/>
      <c r="F4656" s="6" t="s">
        <v>103</v>
      </c>
      <c r="G4656" s="113">
        <v>1</v>
      </c>
      <c r="H4656" s="113"/>
      <c r="I4656" s="105">
        <v>16.98</v>
      </c>
      <c r="J4656" s="105"/>
      <c r="K4656" s="33">
        <f>ROUND(ROUND(G4656,5)*I4656,4)</f>
        <v>16.98</v>
      </c>
    </row>
    <row r="4657" spans="1:11" ht="15" customHeight="1" x14ac:dyDescent="0.25">
      <c r="A4657" s="1"/>
      <c r="B4657" s="1"/>
      <c r="C4657" s="1"/>
      <c r="D4657" s="1"/>
      <c r="E4657" s="1"/>
      <c r="F4657" s="1"/>
      <c r="G4657" s="85" t="s">
        <v>4014</v>
      </c>
      <c r="H4657" s="85"/>
      <c r="I4657" s="85"/>
      <c r="J4657" s="85"/>
      <c r="K4657" s="34">
        <f>SUM(K4653:K4656)</f>
        <v>19.1266</v>
      </c>
    </row>
    <row r="4658" spans="1:11" ht="15" customHeight="1" x14ac:dyDescent="0.25">
      <c r="A4658" s="106" t="s">
        <v>4015</v>
      </c>
      <c r="B4658" s="106"/>
      <c r="C4658" s="106"/>
      <c r="D4658" s="23" t="s">
        <v>4016</v>
      </c>
      <c r="E4658" s="94" t="s">
        <v>4017</v>
      </c>
      <c r="F4658" s="94"/>
      <c r="G4658" s="94" t="s">
        <v>4001</v>
      </c>
      <c r="H4658" s="94"/>
      <c r="I4658" s="94" t="s">
        <v>3895</v>
      </c>
      <c r="J4658" s="94"/>
      <c r="K4658" s="23" t="s">
        <v>4011</v>
      </c>
    </row>
    <row r="4659" spans="1:11" ht="27.95" customHeight="1" x14ac:dyDescent="0.25">
      <c r="A4659" s="38" t="s">
        <v>4085</v>
      </c>
      <c r="B4659" s="109" t="s">
        <v>4087</v>
      </c>
      <c r="C4659" s="109"/>
      <c r="D4659" s="38" t="s">
        <v>4019</v>
      </c>
      <c r="E4659" s="110" t="s">
        <v>4088</v>
      </c>
      <c r="F4659" s="110"/>
      <c r="G4659" s="111">
        <v>1.9630000000000002E-2</v>
      </c>
      <c r="H4659" s="111"/>
      <c r="I4659" s="112">
        <v>33.64</v>
      </c>
      <c r="J4659" s="112"/>
      <c r="K4659" s="41">
        <f>ROUND(ROUND(G4659,5)*I4659,4)</f>
        <v>0.66039999999999999</v>
      </c>
    </row>
    <row r="4660" spans="1:11" ht="15" customHeight="1" x14ac:dyDescent="0.25">
      <c r="A4660" s="1"/>
      <c r="B4660" s="1"/>
      <c r="C4660" s="1"/>
      <c r="D4660" s="1"/>
      <c r="E4660" s="1"/>
      <c r="F4660" s="1"/>
      <c r="G4660" s="85" t="s">
        <v>4021</v>
      </c>
      <c r="H4660" s="85"/>
      <c r="I4660" s="85"/>
      <c r="J4660" s="85"/>
      <c r="K4660" s="33">
        <f>SUM(K4659:K4659)</f>
        <v>0.66039999999999999</v>
      </c>
    </row>
    <row r="4661" spans="1:11" ht="12.95" customHeight="1" x14ac:dyDescent="0.25">
      <c r="A4661" s="106" t="s">
        <v>4022</v>
      </c>
      <c r="B4661" s="106"/>
      <c r="C4661" s="94" t="s">
        <v>4023</v>
      </c>
      <c r="D4661" s="94" t="s">
        <v>5</v>
      </c>
      <c r="E4661" s="94" t="s">
        <v>4024</v>
      </c>
      <c r="F4661" s="94"/>
      <c r="G4661" s="94" t="s">
        <v>4025</v>
      </c>
      <c r="H4661" s="94"/>
      <c r="I4661" s="94" t="s">
        <v>2086</v>
      </c>
      <c r="J4661" s="94"/>
      <c r="K4661" s="94" t="s">
        <v>4011</v>
      </c>
    </row>
    <row r="4662" spans="1:11" ht="12" customHeight="1" x14ac:dyDescent="0.25">
      <c r="A4662" s="106"/>
      <c r="B4662" s="106"/>
      <c r="C4662" s="94"/>
      <c r="D4662" s="94"/>
      <c r="E4662" s="23" t="s">
        <v>2092</v>
      </c>
      <c r="F4662" s="23" t="s">
        <v>4026</v>
      </c>
      <c r="G4662" s="23" t="s">
        <v>2092</v>
      </c>
      <c r="H4662" s="23" t="s">
        <v>4026</v>
      </c>
      <c r="I4662" s="23" t="s">
        <v>2092</v>
      </c>
      <c r="J4662" s="23" t="s">
        <v>4026</v>
      </c>
      <c r="K4662" s="94"/>
    </row>
    <row r="4663" spans="1:11" ht="27.95" customHeight="1" x14ac:dyDescent="0.25">
      <c r="A4663" s="38" t="s">
        <v>4085</v>
      </c>
      <c r="B4663" s="39" t="s">
        <v>4087</v>
      </c>
      <c r="C4663" s="38" t="s">
        <v>4027</v>
      </c>
      <c r="D4663" s="40">
        <v>1.9630000000000002E-2</v>
      </c>
      <c r="E4663" s="42">
        <v>0</v>
      </c>
      <c r="F4663" s="43">
        <v>1.1100000000000001</v>
      </c>
      <c r="G4663" s="42">
        <v>0</v>
      </c>
      <c r="H4663" s="43">
        <v>0.88</v>
      </c>
      <c r="I4663" s="42">
        <v>0</v>
      </c>
      <c r="J4663" s="43">
        <v>0.72</v>
      </c>
      <c r="K4663" s="41">
        <f>ROUND(D4663*(ROUND(E4663*F4663,4)+ROUND(G4663*H4663,4)+ROUND(I4663*J4663,4)),4)</f>
        <v>0</v>
      </c>
    </row>
    <row r="4664" spans="1:11" ht="15" customHeight="1" x14ac:dyDescent="0.25">
      <c r="A4664" s="1"/>
      <c r="B4664" s="1"/>
      <c r="C4664" s="1"/>
      <c r="D4664" s="1"/>
      <c r="E4664" s="1"/>
      <c r="F4664" s="1"/>
      <c r="G4664" s="85" t="s">
        <v>4028</v>
      </c>
      <c r="H4664" s="85"/>
      <c r="I4664" s="85"/>
      <c r="J4664" s="85"/>
      <c r="K4664" s="33">
        <f>SUM(K4662:K4663)</f>
        <v>0</v>
      </c>
    </row>
    <row r="4665" spans="1:11" ht="15" customHeight="1" x14ac:dyDescent="0.25">
      <c r="A4665" s="9"/>
      <c r="B4665" s="9"/>
      <c r="C4665" s="9"/>
      <c r="D4665" s="9"/>
      <c r="E4665" s="9"/>
      <c r="F4665" s="9"/>
      <c r="G4665" s="92" t="s">
        <v>4029</v>
      </c>
      <c r="H4665" s="92"/>
      <c r="I4665" s="92"/>
      <c r="J4665" s="92"/>
      <c r="K4665" s="33">
        <f>SUM(K4657,K4660,K4664)</f>
        <v>19.786999999999999</v>
      </c>
    </row>
    <row r="4666" spans="1:11" ht="15" customHeight="1" x14ac:dyDescent="0.25">
      <c r="A4666" s="9"/>
      <c r="B4666" s="9"/>
      <c r="C4666" s="9"/>
      <c r="D4666" s="9"/>
      <c r="E4666" s="9"/>
      <c r="F4666" s="9"/>
      <c r="G4666" s="92" t="s">
        <v>3913</v>
      </c>
      <c r="H4666" s="92"/>
      <c r="I4666" s="92"/>
      <c r="J4666" s="92"/>
      <c r="K4666" s="29">
        <f>ROUND(SUM(K4665),2)</f>
        <v>19.79</v>
      </c>
    </row>
    <row r="4667" spans="1:11" ht="9.9499999999999993" customHeight="1" x14ac:dyDescent="0.25">
      <c r="A4667" s="9"/>
      <c r="B4667" s="9"/>
      <c r="C4667" s="9"/>
      <c r="D4667" s="9"/>
      <c r="E4667" s="9"/>
      <c r="F4667" s="9"/>
      <c r="G4667" s="100"/>
      <c r="H4667" s="100"/>
      <c r="I4667" s="100"/>
      <c r="J4667" s="100"/>
      <c r="K4667" s="100"/>
    </row>
    <row r="4668" spans="1:11" ht="20.100000000000001" customHeight="1" x14ac:dyDescent="0.25">
      <c r="A4668" s="99" t="s">
        <v>2462</v>
      </c>
      <c r="B4668" s="99"/>
      <c r="C4668" s="99"/>
      <c r="D4668" s="99"/>
      <c r="E4668" s="99"/>
      <c r="F4668" s="99"/>
      <c r="G4668" s="99"/>
      <c r="H4668" s="99"/>
      <c r="I4668" s="99"/>
      <c r="J4668" s="99"/>
      <c r="K4668" s="99"/>
    </row>
    <row r="4669" spans="1:11" ht="15" customHeight="1" x14ac:dyDescent="0.25">
      <c r="A4669" s="93" t="s">
        <v>3893</v>
      </c>
      <c r="B4669" s="93"/>
      <c r="C4669" s="93"/>
      <c r="D4669" s="94" t="s">
        <v>3</v>
      </c>
      <c r="E4669" s="94"/>
      <c r="F4669" s="23" t="s">
        <v>4</v>
      </c>
      <c r="G4669" s="94" t="s">
        <v>3894</v>
      </c>
      <c r="H4669" s="94"/>
      <c r="I4669" s="94" t="s">
        <v>3895</v>
      </c>
      <c r="J4669" s="94"/>
      <c r="K4669" s="23" t="s">
        <v>3896</v>
      </c>
    </row>
    <row r="4670" spans="1:11" ht="15" customHeight="1" x14ac:dyDescent="0.25">
      <c r="A4670" s="24" t="s">
        <v>4089</v>
      </c>
      <c r="B4670" s="95" t="s">
        <v>4090</v>
      </c>
      <c r="C4670" s="95"/>
      <c r="D4670" s="96" t="s">
        <v>20</v>
      </c>
      <c r="E4670" s="96"/>
      <c r="F4670" s="24" t="s">
        <v>16</v>
      </c>
      <c r="G4670" s="97">
        <v>1</v>
      </c>
      <c r="H4670" s="97"/>
      <c r="I4670" s="98">
        <v>12.85</v>
      </c>
      <c r="J4670" s="98"/>
      <c r="K4670" s="27">
        <f>TRUNC(TRUNC(G4670,8)*I4670,2)</f>
        <v>12.85</v>
      </c>
    </row>
    <row r="4671" spans="1:11" ht="15" customHeight="1" x14ac:dyDescent="0.25">
      <c r="A4671" s="9"/>
      <c r="B4671" s="9"/>
      <c r="C4671" s="9"/>
      <c r="D4671" s="9"/>
      <c r="E4671" s="9"/>
      <c r="F4671" s="9"/>
      <c r="G4671" s="91" t="s">
        <v>3906</v>
      </c>
      <c r="H4671" s="91"/>
      <c r="I4671" s="91"/>
      <c r="J4671" s="91"/>
      <c r="K4671" s="28">
        <f>SUM(K4670:K4670)</f>
        <v>12.85</v>
      </c>
    </row>
    <row r="4672" spans="1:11" ht="15" customHeight="1" x14ac:dyDescent="0.25">
      <c r="A4672" s="93" t="s">
        <v>3907</v>
      </c>
      <c r="B4672" s="93"/>
      <c r="C4672" s="93"/>
      <c r="D4672" s="94" t="s">
        <v>3</v>
      </c>
      <c r="E4672" s="94"/>
      <c r="F4672" s="23" t="s">
        <v>4</v>
      </c>
      <c r="G4672" s="94" t="s">
        <v>3894</v>
      </c>
      <c r="H4672" s="94"/>
      <c r="I4672" s="94" t="s">
        <v>3895</v>
      </c>
      <c r="J4672" s="94"/>
      <c r="K4672" s="23" t="s">
        <v>3896</v>
      </c>
    </row>
    <row r="4673" spans="1:11" ht="15" customHeight="1" x14ac:dyDescent="0.25">
      <c r="A4673" s="24" t="s">
        <v>3961</v>
      </c>
      <c r="B4673" s="95" t="s">
        <v>3962</v>
      </c>
      <c r="C4673" s="95"/>
      <c r="D4673" s="96" t="s">
        <v>20</v>
      </c>
      <c r="E4673" s="96"/>
      <c r="F4673" s="24" t="s">
        <v>2056</v>
      </c>
      <c r="G4673" s="97">
        <v>2.7699999999999999E-2</v>
      </c>
      <c r="H4673" s="97"/>
      <c r="I4673" s="98">
        <v>29.5</v>
      </c>
      <c r="J4673" s="98"/>
      <c r="K4673" s="27">
        <f>TRUNC(TRUNC(G4673,8)*I4673,2)</f>
        <v>0.81</v>
      </c>
    </row>
    <row r="4674" spans="1:11" ht="15" customHeight="1" x14ac:dyDescent="0.25">
      <c r="A4674" s="24" t="s">
        <v>3910</v>
      </c>
      <c r="B4674" s="95" t="s">
        <v>3911</v>
      </c>
      <c r="C4674" s="95"/>
      <c r="D4674" s="96" t="s">
        <v>20</v>
      </c>
      <c r="E4674" s="96"/>
      <c r="F4674" s="24" t="s">
        <v>2056</v>
      </c>
      <c r="G4674" s="97">
        <v>0.1386</v>
      </c>
      <c r="H4674" s="97"/>
      <c r="I4674" s="98">
        <v>24.94</v>
      </c>
      <c r="J4674" s="98"/>
      <c r="K4674" s="27">
        <f>TRUNC(TRUNC(G4674,8)*I4674,2)</f>
        <v>3.45</v>
      </c>
    </row>
    <row r="4675" spans="1:11" ht="18" customHeight="1" x14ac:dyDescent="0.25">
      <c r="A4675" s="9"/>
      <c r="B4675" s="9"/>
      <c r="C4675" s="9"/>
      <c r="D4675" s="9"/>
      <c r="E4675" s="9"/>
      <c r="F4675" s="9"/>
      <c r="G4675" s="91" t="s">
        <v>3912</v>
      </c>
      <c r="H4675" s="91"/>
      <c r="I4675" s="91"/>
      <c r="J4675" s="91"/>
      <c r="K4675" s="28">
        <f>SUM(K4673:K4674)</f>
        <v>4.26</v>
      </c>
    </row>
    <row r="4676" spans="1:11" ht="15" customHeight="1" x14ac:dyDescent="0.25">
      <c r="A4676" s="9"/>
      <c r="B4676" s="9"/>
      <c r="C4676" s="9"/>
      <c r="D4676" s="9"/>
      <c r="E4676" s="9"/>
      <c r="F4676" s="9"/>
      <c r="G4676" s="92" t="s">
        <v>3913</v>
      </c>
      <c r="H4676" s="92"/>
      <c r="I4676" s="92"/>
      <c r="J4676" s="92"/>
      <c r="K4676" s="29">
        <f>ROUND(SUM(K4671,K4675),2)</f>
        <v>17.11</v>
      </c>
    </row>
    <row r="4677" spans="1:11" ht="9.9499999999999993" customHeight="1" x14ac:dyDescent="0.25">
      <c r="A4677" s="9"/>
      <c r="B4677" s="9"/>
      <c r="C4677" s="9"/>
      <c r="D4677" s="9"/>
      <c r="E4677" s="9"/>
      <c r="F4677" s="9"/>
      <c r="G4677" s="100"/>
      <c r="H4677" s="100"/>
      <c r="I4677" s="100"/>
      <c r="J4677" s="100"/>
      <c r="K4677" s="100"/>
    </row>
    <row r="4678" spans="1:11" ht="20.100000000000001" customHeight="1" x14ac:dyDescent="0.25">
      <c r="A4678" s="99" t="s">
        <v>2463</v>
      </c>
      <c r="B4678" s="99"/>
      <c r="C4678" s="99"/>
      <c r="D4678" s="99"/>
      <c r="E4678" s="99"/>
      <c r="F4678" s="99"/>
      <c r="G4678" s="99"/>
      <c r="H4678" s="99"/>
      <c r="I4678" s="99"/>
      <c r="J4678" s="99"/>
      <c r="K4678" s="99"/>
    </row>
    <row r="4679" spans="1:11" ht="12.95" customHeight="1" x14ac:dyDescent="0.25">
      <c r="A4679" s="107" t="s">
        <v>3984</v>
      </c>
      <c r="B4679" s="107"/>
      <c r="C4679" s="107"/>
      <c r="D4679" s="108" t="s">
        <v>3985</v>
      </c>
      <c r="E4679" s="87" t="s">
        <v>3986</v>
      </c>
      <c r="F4679" s="87"/>
      <c r="G4679" s="87" t="s">
        <v>3987</v>
      </c>
      <c r="H4679" s="87"/>
      <c r="I4679" s="87"/>
      <c r="J4679" s="87"/>
      <c r="K4679" s="87" t="s">
        <v>3988</v>
      </c>
    </row>
    <row r="4680" spans="1:11" ht="12" customHeight="1" x14ac:dyDescent="0.25">
      <c r="A4680" s="107"/>
      <c r="B4680" s="107"/>
      <c r="C4680" s="107"/>
      <c r="D4680" s="108"/>
      <c r="E4680" s="23" t="s">
        <v>3989</v>
      </c>
      <c r="F4680" s="23" t="s">
        <v>3990</v>
      </c>
      <c r="G4680" s="94" t="s">
        <v>3989</v>
      </c>
      <c r="H4680" s="94"/>
      <c r="I4680" s="94" t="s">
        <v>3990</v>
      </c>
      <c r="J4680" s="94"/>
      <c r="K4680" s="87"/>
    </row>
    <row r="4681" spans="1:11" ht="15.95" customHeight="1" x14ac:dyDescent="0.25">
      <c r="A4681" s="6" t="s">
        <v>4091</v>
      </c>
      <c r="B4681" s="104" t="s">
        <v>4092</v>
      </c>
      <c r="C4681" s="104"/>
      <c r="D4681" s="44">
        <v>1</v>
      </c>
      <c r="E4681" s="32">
        <v>0.8</v>
      </c>
      <c r="F4681" s="32">
        <v>0.19999999999999996</v>
      </c>
      <c r="G4681" s="105">
        <v>5.32</v>
      </c>
      <c r="H4681" s="105"/>
      <c r="I4681" s="105">
        <v>0.5</v>
      </c>
      <c r="J4681" s="105"/>
      <c r="K4681" s="33">
        <f>TRUNC(D4681*(TRUNC(E4681*G4681,4)+TRUNC(F4681*I4681,4)),4)</f>
        <v>4.3559999999999999</v>
      </c>
    </row>
    <row r="4682" spans="1:11" ht="15" customHeight="1" x14ac:dyDescent="0.25">
      <c r="A4682" s="1"/>
      <c r="B4682" s="1"/>
      <c r="C4682" s="1"/>
      <c r="D4682" s="1"/>
      <c r="E4682" s="1"/>
      <c r="F4682" s="1"/>
      <c r="G4682" s="85" t="s">
        <v>3999</v>
      </c>
      <c r="H4682" s="85"/>
      <c r="I4682" s="85"/>
      <c r="J4682" s="85"/>
      <c r="K4682" s="34">
        <f>SUM(K4680:K4681)</f>
        <v>4.3559999999999999</v>
      </c>
    </row>
    <row r="4683" spans="1:11" ht="20.100000000000001" customHeight="1" x14ac:dyDescent="0.25">
      <c r="A4683" s="106" t="s">
        <v>4000</v>
      </c>
      <c r="B4683" s="106"/>
      <c r="C4683" s="106"/>
      <c r="D4683" s="106"/>
      <c r="E4683" s="106"/>
      <c r="F4683" s="2" t="s">
        <v>4</v>
      </c>
      <c r="G4683" s="87" t="s">
        <v>4001</v>
      </c>
      <c r="H4683" s="87"/>
      <c r="I4683" s="87" t="s">
        <v>4002</v>
      </c>
      <c r="J4683" s="87"/>
      <c r="K4683" s="2" t="s">
        <v>3988</v>
      </c>
    </row>
    <row r="4684" spans="1:11" ht="15" customHeight="1" x14ac:dyDescent="0.25">
      <c r="A4684" s="6" t="s">
        <v>4093</v>
      </c>
      <c r="B4684" s="101" t="s">
        <v>4094</v>
      </c>
      <c r="C4684" s="101"/>
      <c r="D4684" s="101"/>
      <c r="E4684" s="101"/>
      <c r="F4684" s="6" t="s">
        <v>3940</v>
      </c>
      <c r="G4684" s="102">
        <v>0.1333</v>
      </c>
      <c r="H4684" s="102"/>
      <c r="I4684" s="103">
        <v>3.96</v>
      </c>
      <c r="J4684" s="103"/>
      <c r="K4684" s="7">
        <f>TRUNC(TRUNC(G4684,8)*I4684,2)</f>
        <v>0.52</v>
      </c>
    </row>
    <row r="4685" spans="1:11" ht="15" customHeight="1" x14ac:dyDescent="0.25">
      <c r="A4685" s="6" t="s">
        <v>4095</v>
      </c>
      <c r="B4685" s="101" t="s">
        <v>4096</v>
      </c>
      <c r="C4685" s="101"/>
      <c r="D4685" s="101"/>
      <c r="E4685" s="101"/>
      <c r="F4685" s="6" t="s">
        <v>3940</v>
      </c>
      <c r="G4685" s="102">
        <v>2</v>
      </c>
      <c r="H4685" s="102"/>
      <c r="I4685" s="103">
        <v>14.41</v>
      </c>
      <c r="J4685" s="103"/>
      <c r="K4685" s="7">
        <f>TRUNC(TRUNC(G4685,8)*I4685,2)</f>
        <v>28.82</v>
      </c>
    </row>
    <row r="4686" spans="1:11" ht="15" customHeight="1" x14ac:dyDescent="0.25">
      <c r="A4686" s="6" t="s">
        <v>4097</v>
      </c>
      <c r="B4686" s="101" t="s">
        <v>4098</v>
      </c>
      <c r="C4686" s="101"/>
      <c r="D4686" s="101"/>
      <c r="E4686" s="101"/>
      <c r="F4686" s="6" t="s">
        <v>3940</v>
      </c>
      <c r="G4686" s="102">
        <v>3</v>
      </c>
      <c r="H4686" s="102"/>
      <c r="I4686" s="103">
        <v>14.58</v>
      </c>
      <c r="J4686" s="103"/>
      <c r="K4686" s="7">
        <f>TRUNC(TRUNC(G4686,8)*I4686,2)</f>
        <v>43.74</v>
      </c>
    </row>
    <row r="4687" spans="1:11" ht="15" customHeight="1" x14ac:dyDescent="0.25">
      <c r="A4687" s="1"/>
      <c r="B4687" s="1"/>
      <c r="C4687" s="1"/>
      <c r="D4687" s="1"/>
      <c r="E4687" s="1"/>
      <c r="F4687" s="1"/>
      <c r="G4687" s="85" t="s">
        <v>4005</v>
      </c>
      <c r="H4687" s="85"/>
      <c r="I4687" s="85"/>
      <c r="J4687" s="85"/>
      <c r="K4687" s="29">
        <f>SUM(K4684:K4686)</f>
        <v>73.08</v>
      </c>
    </row>
    <row r="4688" spans="1:11" ht="15" customHeight="1" x14ac:dyDescent="0.25">
      <c r="A4688" s="9"/>
      <c r="B4688" s="9"/>
      <c r="C4688" s="9"/>
      <c r="D4688" s="9"/>
      <c r="E4688" s="9"/>
      <c r="F4688" s="9"/>
      <c r="G4688" s="92" t="s">
        <v>4006</v>
      </c>
      <c r="H4688" s="92"/>
      <c r="I4688" s="92"/>
      <c r="J4688" s="92"/>
      <c r="K4688" s="33">
        <f>SUM(K4682,K4687)</f>
        <v>77.435999999999993</v>
      </c>
    </row>
    <row r="4689" spans="1:11" ht="15" customHeight="1" x14ac:dyDescent="0.25">
      <c r="A4689" s="9"/>
      <c r="B4689" s="9"/>
      <c r="C4689" s="9"/>
      <c r="D4689" s="9"/>
      <c r="E4689" s="9"/>
      <c r="F4689" s="9"/>
      <c r="G4689" s="92" t="s">
        <v>4007</v>
      </c>
      <c r="H4689" s="92"/>
      <c r="I4689" s="92"/>
      <c r="J4689" s="92"/>
      <c r="K4689" s="35">
        <v>22.5</v>
      </c>
    </row>
    <row r="4690" spans="1:11" ht="15" customHeight="1" x14ac:dyDescent="0.25">
      <c r="A4690" s="9"/>
      <c r="B4690" s="9"/>
      <c r="C4690" s="9"/>
      <c r="D4690" s="9"/>
      <c r="E4690" s="9"/>
      <c r="F4690" s="9"/>
      <c r="G4690" s="92" t="s">
        <v>4008</v>
      </c>
      <c r="H4690" s="92"/>
      <c r="I4690" s="92"/>
      <c r="J4690" s="92"/>
      <c r="K4690" s="33">
        <f>TRUNC(K4688/K4689,4)</f>
        <v>3.4416000000000002</v>
      </c>
    </row>
    <row r="4691" spans="1:11" ht="15" customHeight="1" x14ac:dyDescent="0.25">
      <c r="A4691" s="9"/>
      <c r="B4691" s="9"/>
      <c r="C4691" s="9"/>
      <c r="D4691" s="9"/>
      <c r="E4691" s="9"/>
      <c r="F4691" s="9"/>
      <c r="G4691" s="92" t="s">
        <v>4029</v>
      </c>
      <c r="H4691" s="92"/>
      <c r="I4691" s="92"/>
      <c r="J4691" s="92"/>
      <c r="K4691" s="33">
        <f>SUM(K4690)</f>
        <v>3.4416000000000002</v>
      </c>
    </row>
    <row r="4692" spans="1:11" ht="15" customHeight="1" x14ac:dyDescent="0.25">
      <c r="A4692" s="9"/>
      <c r="B4692" s="9"/>
      <c r="C4692" s="9"/>
      <c r="D4692" s="9"/>
      <c r="E4692" s="9"/>
      <c r="F4692" s="9"/>
      <c r="G4692" s="92" t="s">
        <v>3913</v>
      </c>
      <c r="H4692" s="92"/>
      <c r="I4692" s="92"/>
      <c r="J4692" s="92"/>
      <c r="K4692" s="29">
        <f>ROUND(SUM(K4691),2)</f>
        <v>3.44</v>
      </c>
    </row>
    <row r="4693" spans="1:11" ht="9.9499999999999993" customHeight="1" x14ac:dyDescent="0.25">
      <c r="A4693" s="9"/>
      <c r="B4693" s="9"/>
      <c r="C4693" s="9"/>
      <c r="D4693" s="9"/>
      <c r="E4693" s="9"/>
      <c r="F4693" s="9"/>
      <c r="G4693" s="100"/>
      <c r="H4693" s="100"/>
      <c r="I4693" s="100"/>
      <c r="J4693" s="100"/>
      <c r="K4693" s="100"/>
    </row>
    <row r="4694" spans="1:11" ht="20.100000000000001" customHeight="1" x14ac:dyDescent="0.25">
      <c r="A4694" s="99" t="s">
        <v>2464</v>
      </c>
      <c r="B4694" s="99"/>
      <c r="C4694" s="99"/>
      <c r="D4694" s="99"/>
      <c r="E4694" s="99"/>
      <c r="F4694" s="99"/>
      <c r="G4694" s="99"/>
      <c r="H4694" s="99"/>
      <c r="I4694" s="99"/>
      <c r="J4694" s="99"/>
      <c r="K4694" s="99"/>
    </row>
    <row r="4695" spans="1:11" ht="15" customHeight="1" x14ac:dyDescent="0.25">
      <c r="A4695" s="93" t="s">
        <v>3893</v>
      </c>
      <c r="B4695" s="93"/>
      <c r="C4695" s="93"/>
      <c r="D4695" s="94" t="s">
        <v>3</v>
      </c>
      <c r="E4695" s="94"/>
      <c r="F4695" s="23" t="s">
        <v>4</v>
      </c>
      <c r="G4695" s="94" t="s">
        <v>3894</v>
      </c>
      <c r="H4695" s="94"/>
      <c r="I4695" s="94" t="s">
        <v>3895</v>
      </c>
      <c r="J4695" s="94"/>
      <c r="K4695" s="23" t="s">
        <v>3896</v>
      </c>
    </row>
    <row r="4696" spans="1:11" ht="15" customHeight="1" x14ac:dyDescent="0.25">
      <c r="A4696" s="24" t="s">
        <v>3951</v>
      </c>
      <c r="B4696" s="95" t="s">
        <v>3952</v>
      </c>
      <c r="C4696" s="95"/>
      <c r="D4696" s="96" t="s">
        <v>3953</v>
      </c>
      <c r="E4696" s="96"/>
      <c r="F4696" s="24" t="s">
        <v>3954</v>
      </c>
      <c r="G4696" s="97">
        <v>4.0000000000000001E-3</v>
      </c>
      <c r="H4696" s="97"/>
      <c r="I4696" s="98">
        <v>215</v>
      </c>
      <c r="J4696" s="98"/>
      <c r="K4696" s="27">
        <f>ROUND(ROUND(G4696,8)*I4696,2)</f>
        <v>0.86</v>
      </c>
    </row>
    <row r="4697" spans="1:11" ht="15" customHeight="1" x14ac:dyDescent="0.25">
      <c r="A4697" s="24" t="s">
        <v>3955</v>
      </c>
      <c r="B4697" s="95" t="s">
        <v>3956</v>
      </c>
      <c r="C4697" s="95"/>
      <c r="D4697" s="96" t="s">
        <v>20</v>
      </c>
      <c r="E4697" s="96"/>
      <c r="F4697" s="24" t="s">
        <v>3903</v>
      </c>
      <c r="G4697" s="97">
        <v>5.0000000000000001E-3</v>
      </c>
      <c r="H4697" s="97"/>
      <c r="I4697" s="98">
        <v>19.37</v>
      </c>
      <c r="J4697" s="98"/>
      <c r="K4697" s="27">
        <f>ROUND(ROUND(G4697,8)*I4697,2)</f>
        <v>0.1</v>
      </c>
    </row>
    <row r="4698" spans="1:11" ht="15" customHeight="1" x14ac:dyDescent="0.25">
      <c r="A4698" s="9"/>
      <c r="B4698" s="9"/>
      <c r="C4698" s="9"/>
      <c r="D4698" s="9"/>
      <c r="E4698" s="9"/>
      <c r="F4698" s="9"/>
      <c r="G4698" s="91" t="s">
        <v>3906</v>
      </c>
      <c r="H4698" s="91"/>
      <c r="I4698" s="91"/>
      <c r="J4698" s="91"/>
      <c r="K4698" s="28">
        <f>SUM(K4696:K4697)</f>
        <v>0.96</v>
      </c>
    </row>
    <row r="4699" spans="1:11" ht="15" customHeight="1" x14ac:dyDescent="0.25">
      <c r="A4699" s="93" t="s">
        <v>3907</v>
      </c>
      <c r="B4699" s="93"/>
      <c r="C4699" s="93"/>
      <c r="D4699" s="94" t="s">
        <v>3</v>
      </c>
      <c r="E4699" s="94"/>
      <c r="F4699" s="23" t="s">
        <v>4</v>
      </c>
      <c r="G4699" s="94" t="s">
        <v>3894</v>
      </c>
      <c r="H4699" s="94"/>
      <c r="I4699" s="94" t="s">
        <v>3895</v>
      </c>
      <c r="J4699" s="94"/>
      <c r="K4699" s="23" t="s">
        <v>3896</v>
      </c>
    </row>
    <row r="4700" spans="1:11" ht="21" customHeight="1" x14ac:dyDescent="0.25">
      <c r="A4700" s="24" t="s">
        <v>3908</v>
      </c>
      <c r="B4700" s="95" t="s">
        <v>3909</v>
      </c>
      <c r="C4700" s="95"/>
      <c r="D4700" s="96" t="s">
        <v>20</v>
      </c>
      <c r="E4700" s="96"/>
      <c r="F4700" s="24" t="s">
        <v>2056</v>
      </c>
      <c r="G4700" s="97">
        <v>0.03</v>
      </c>
      <c r="H4700" s="97"/>
      <c r="I4700" s="98">
        <v>32.24</v>
      </c>
      <c r="J4700" s="98"/>
      <c r="K4700" s="27">
        <f>ROUND(ROUND(G4700,8)*I4700,2)</f>
        <v>0.97</v>
      </c>
    </row>
    <row r="4701" spans="1:11" ht="15" customHeight="1" x14ac:dyDescent="0.25">
      <c r="A4701" s="24" t="s">
        <v>3910</v>
      </c>
      <c r="B4701" s="95" t="s">
        <v>3911</v>
      </c>
      <c r="C4701" s="95"/>
      <c r="D4701" s="96" t="s">
        <v>20</v>
      </c>
      <c r="E4701" s="96"/>
      <c r="F4701" s="24" t="s">
        <v>2056</v>
      </c>
      <c r="G4701" s="97">
        <v>0.03</v>
      </c>
      <c r="H4701" s="97"/>
      <c r="I4701" s="98">
        <v>24.94</v>
      </c>
      <c r="J4701" s="98"/>
      <c r="K4701" s="27">
        <f>ROUND(ROUND(G4701,8)*I4701,2)</f>
        <v>0.75</v>
      </c>
    </row>
    <row r="4702" spans="1:11" ht="18" customHeight="1" x14ac:dyDescent="0.25">
      <c r="A4702" s="9"/>
      <c r="B4702" s="9"/>
      <c r="C4702" s="9"/>
      <c r="D4702" s="9"/>
      <c r="E4702" s="9"/>
      <c r="F4702" s="9"/>
      <c r="G4702" s="91" t="s">
        <v>3912</v>
      </c>
      <c r="H4702" s="91"/>
      <c r="I4702" s="91"/>
      <c r="J4702" s="91"/>
      <c r="K4702" s="28">
        <f>SUM(K4700:K4701)</f>
        <v>1.72</v>
      </c>
    </row>
    <row r="4703" spans="1:11" ht="15" customHeight="1" x14ac:dyDescent="0.25">
      <c r="A4703" s="9"/>
      <c r="B4703" s="9"/>
      <c r="C4703" s="9"/>
      <c r="D4703" s="9"/>
      <c r="E4703" s="9"/>
      <c r="F4703" s="9"/>
      <c r="G4703" s="92" t="s">
        <v>3913</v>
      </c>
      <c r="H4703" s="92"/>
      <c r="I4703" s="92"/>
      <c r="J4703" s="92"/>
      <c r="K4703" s="29">
        <f>ROUND(SUM(K4698,K4702),2)</f>
        <v>2.68</v>
      </c>
    </row>
    <row r="4704" spans="1:11" ht="9.9499999999999993" customHeight="1" x14ac:dyDescent="0.25">
      <c r="A4704" s="9"/>
      <c r="B4704" s="9"/>
      <c r="C4704" s="9"/>
      <c r="D4704" s="9"/>
      <c r="E4704" s="9"/>
      <c r="F4704" s="9"/>
      <c r="G4704" s="100"/>
      <c r="H4704" s="100"/>
      <c r="I4704" s="100"/>
      <c r="J4704" s="100"/>
      <c r="K4704" s="100"/>
    </row>
    <row r="4705" spans="1:11" ht="20.100000000000001" customHeight="1" x14ac:dyDescent="0.25">
      <c r="A4705" s="99" t="s">
        <v>2465</v>
      </c>
      <c r="B4705" s="99"/>
      <c r="C4705" s="99"/>
      <c r="D4705" s="99"/>
      <c r="E4705" s="99"/>
      <c r="F4705" s="99"/>
      <c r="G4705" s="99"/>
      <c r="H4705" s="99"/>
      <c r="I4705" s="99"/>
      <c r="J4705" s="99"/>
      <c r="K4705" s="99"/>
    </row>
    <row r="4706" spans="1:11" ht="15" customHeight="1" x14ac:dyDescent="0.25">
      <c r="A4706" s="93" t="s">
        <v>3916</v>
      </c>
      <c r="B4706" s="93"/>
      <c r="C4706" s="93"/>
      <c r="D4706" s="94" t="s">
        <v>3</v>
      </c>
      <c r="E4706" s="94"/>
      <c r="F4706" s="23" t="s">
        <v>4</v>
      </c>
      <c r="G4706" s="94" t="s">
        <v>3894</v>
      </c>
      <c r="H4706" s="94"/>
      <c r="I4706" s="94" t="s">
        <v>3895</v>
      </c>
      <c r="J4706" s="94"/>
      <c r="K4706" s="23" t="s">
        <v>3896</v>
      </c>
    </row>
    <row r="4707" spans="1:11" ht="29.1" customHeight="1" x14ac:dyDescent="0.25">
      <c r="A4707" s="24" t="s">
        <v>3957</v>
      </c>
      <c r="B4707" s="95" t="s">
        <v>3958</v>
      </c>
      <c r="C4707" s="95"/>
      <c r="D4707" s="96" t="s">
        <v>20</v>
      </c>
      <c r="E4707" s="96"/>
      <c r="F4707" s="24" t="s">
        <v>3936</v>
      </c>
      <c r="G4707" s="97">
        <v>2.8999999999999998E-3</v>
      </c>
      <c r="H4707" s="97"/>
      <c r="I4707" s="98">
        <v>75.540000000000006</v>
      </c>
      <c r="J4707" s="98"/>
      <c r="K4707" s="27">
        <f>TRUNC(TRUNC(G4707,8)*I4707,2)</f>
        <v>0.21</v>
      </c>
    </row>
    <row r="4708" spans="1:11" ht="29.1" customHeight="1" x14ac:dyDescent="0.25">
      <c r="A4708" s="24" t="s">
        <v>3959</v>
      </c>
      <c r="B4708" s="95" t="s">
        <v>3960</v>
      </c>
      <c r="C4708" s="95"/>
      <c r="D4708" s="96" t="s">
        <v>20</v>
      </c>
      <c r="E4708" s="96"/>
      <c r="F4708" s="24" t="s">
        <v>30</v>
      </c>
      <c r="G4708" s="97">
        <v>1.6999999999999999E-3</v>
      </c>
      <c r="H4708" s="97"/>
      <c r="I4708" s="98">
        <v>198.53</v>
      </c>
      <c r="J4708" s="98"/>
      <c r="K4708" s="27">
        <f>TRUNC(TRUNC(G4708,8)*I4708,2)</f>
        <v>0.33</v>
      </c>
    </row>
    <row r="4709" spans="1:11" ht="18" customHeight="1" x14ac:dyDescent="0.25">
      <c r="A4709" s="9"/>
      <c r="B4709" s="9"/>
      <c r="C4709" s="9"/>
      <c r="D4709" s="9"/>
      <c r="E4709" s="9"/>
      <c r="F4709" s="9"/>
      <c r="G4709" s="91" t="s">
        <v>3919</v>
      </c>
      <c r="H4709" s="91"/>
      <c r="I4709" s="91"/>
      <c r="J4709" s="91"/>
      <c r="K4709" s="28">
        <f>SUM(K4707:K4708)</f>
        <v>0.54</v>
      </c>
    </row>
    <row r="4710" spans="1:11" ht="15" customHeight="1" x14ac:dyDescent="0.25">
      <c r="A4710" s="93" t="s">
        <v>3907</v>
      </c>
      <c r="B4710" s="93"/>
      <c r="C4710" s="93"/>
      <c r="D4710" s="94" t="s">
        <v>3</v>
      </c>
      <c r="E4710" s="94"/>
      <c r="F4710" s="23" t="s">
        <v>4</v>
      </c>
      <c r="G4710" s="94" t="s">
        <v>3894</v>
      </c>
      <c r="H4710" s="94"/>
      <c r="I4710" s="94" t="s">
        <v>3895</v>
      </c>
      <c r="J4710" s="94"/>
      <c r="K4710" s="23" t="s">
        <v>3896</v>
      </c>
    </row>
    <row r="4711" spans="1:11" ht="15" customHeight="1" x14ac:dyDescent="0.25">
      <c r="A4711" s="24" t="s">
        <v>3961</v>
      </c>
      <c r="B4711" s="95" t="s">
        <v>3962</v>
      </c>
      <c r="C4711" s="95"/>
      <c r="D4711" s="96" t="s">
        <v>20</v>
      </c>
      <c r="E4711" s="96"/>
      <c r="F4711" s="24" t="s">
        <v>2056</v>
      </c>
      <c r="G4711" s="97">
        <v>4.5999999999999999E-3</v>
      </c>
      <c r="H4711" s="97"/>
      <c r="I4711" s="98">
        <v>29.5</v>
      </c>
      <c r="J4711" s="98"/>
      <c r="K4711" s="27">
        <f>TRUNC(TRUNC(G4711,8)*I4711,2)</f>
        <v>0.13</v>
      </c>
    </row>
    <row r="4712" spans="1:11" ht="18" customHeight="1" x14ac:dyDescent="0.25">
      <c r="A4712" s="9"/>
      <c r="B4712" s="9"/>
      <c r="C4712" s="9"/>
      <c r="D4712" s="9"/>
      <c r="E4712" s="9"/>
      <c r="F4712" s="9"/>
      <c r="G4712" s="91" t="s">
        <v>3912</v>
      </c>
      <c r="H4712" s="91"/>
      <c r="I4712" s="91"/>
      <c r="J4712" s="91"/>
      <c r="K4712" s="28">
        <f>SUM(K4711:K4711)</f>
        <v>0.13</v>
      </c>
    </row>
    <row r="4713" spans="1:11" ht="15" customHeight="1" x14ac:dyDescent="0.25">
      <c r="A4713" s="9"/>
      <c r="B4713" s="9"/>
      <c r="C4713" s="9"/>
      <c r="D4713" s="9"/>
      <c r="E4713" s="9"/>
      <c r="F4713" s="9"/>
      <c r="G4713" s="92" t="s">
        <v>3913</v>
      </c>
      <c r="H4713" s="92"/>
      <c r="I4713" s="92"/>
      <c r="J4713" s="92"/>
      <c r="K4713" s="29">
        <f>ROUND(SUM(K4709,K4712),2)</f>
        <v>0.67</v>
      </c>
    </row>
    <row r="4714" spans="1:11" ht="9.9499999999999993" customHeight="1" x14ac:dyDescent="0.25">
      <c r="A4714" s="9"/>
      <c r="B4714" s="9"/>
      <c r="C4714" s="9"/>
      <c r="D4714" s="9"/>
      <c r="E4714" s="9"/>
      <c r="F4714" s="9"/>
      <c r="G4714" s="100"/>
      <c r="H4714" s="100"/>
      <c r="I4714" s="100"/>
      <c r="J4714" s="100"/>
      <c r="K4714" s="100"/>
    </row>
    <row r="4715" spans="1:11" ht="20.100000000000001" customHeight="1" x14ac:dyDescent="0.25">
      <c r="A4715" s="99" t="s">
        <v>2466</v>
      </c>
      <c r="B4715" s="99"/>
      <c r="C4715" s="99"/>
      <c r="D4715" s="99"/>
      <c r="E4715" s="99"/>
      <c r="F4715" s="99"/>
      <c r="G4715" s="99"/>
      <c r="H4715" s="99"/>
      <c r="I4715" s="99"/>
      <c r="J4715" s="99"/>
      <c r="K4715" s="99"/>
    </row>
    <row r="4716" spans="1:11" ht="15" customHeight="1" x14ac:dyDescent="0.25">
      <c r="A4716" s="93" t="s">
        <v>3916</v>
      </c>
      <c r="B4716" s="93"/>
      <c r="C4716" s="93"/>
      <c r="D4716" s="94" t="s">
        <v>3</v>
      </c>
      <c r="E4716" s="94"/>
      <c r="F4716" s="23" t="s">
        <v>4</v>
      </c>
      <c r="G4716" s="94" t="s">
        <v>3894</v>
      </c>
      <c r="H4716" s="94"/>
      <c r="I4716" s="94" t="s">
        <v>3895</v>
      </c>
      <c r="J4716" s="94"/>
      <c r="K4716" s="23" t="s">
        <v>3896</v>
      </c>
    </row>
    <row r="4717" spans="1:11" ht="29.1" customHeight="1" x14ac:dyDescent="0.25">
      <c r="A4717" s="24" t="s">
        <v>3957</v>
      </c>
      <c r="B4717" s="95" t="s">
        <v>3958</v>
      </c>
      <c r="C4717" s="95"/>
      <c r="D4717" s="96" t="s">
        <v>20</v>
      </c>
      <c r="E4717" s="96"/>
      <c r="F4717" s="24" t="s">
        <v>3936</v>
      </c>
      <c r="G4717" s="97">
        <v>1.95E-2</v>
      </c>
      <c r="H4717" s="97"/>
      <c r="I4717" s="98">
        <v>75.540000000000006</v>
      </c>
      <c r="J4717" s="98"/>
      <c r="K4717" s="27">
        <f>TRUNC(TRUNC(G4717,8)*I4717,2)</f>
        <v>1.47</v>
      </c>
    </row>
    <row r="4718" spans="1:11" ht="29.1" customHeight="1" x14ac:dyDescent="0.25">
      <c r="A4718" s="24" t="s">
        <v>3959</v>
      </c>
      <c r="B4718" s="95" t="s">
        <v>3960</v>
      </c>
      <c r="C4718" s="95"/>
      <c r="D4718" s="96" t="s">
        <v>20</v>
      </c>
      <c r="E4718" s="96"/>
      <c r="F4718" s="24" t="s">
        <v>30</v>
      </c>
      <c r="G4718" s="97">
        <v>1.15E-2</v>
      </c>
      <c r="H4718" s="97"/>
      <c r="I4718" s="98">
        <v>198.53</v>
      </c>
      <c r="J4718" s="98"/>
      <c r="K4718" s="27">
        <f>TRUNC(TRUNC(G4718,8)*I4718,2)</f>
        <v>2.2799999999999998</v>
      </c>
    </row>
    <row r="4719" spans="1:11" ht="18" customHeight="1" x14ac:dyDescent="0.25">
      <c r="A4719" s="9"/>
      <c r="B4719" s="9"/>
      <c r="C4719" s="9"/>
      <c r="D4719" s="9"/>
      <c r="E4719" s="9"/>
      <c r="F4719" s="9"/>
      <c r="G4719" s="91" t="s">
        <v>3919</v>
      </c>
      <c r="H4719" s="91"/>
      <c r="I4719" s="91"/>
      <c r="J4719" s="91"/>
      <c r="K4719" s="28">
        <f>SUM(K4717:K4718)</f>
        <v>3.75</v>
      </c>
    </row>
    <row r="4720" spans="1:11" ht="15" customHeight="1" x14ac:dyDescent="0.25">
      <c r="A4720" s="93" t="s">
        <v>3907</v>
      </c>
      <c r="B4720" s="93"/>
      <c r="C4720" s="93"/>
      <c r="D4720" s="94" t="s">
        <v>3</v>
      </c>
      <c r="E4720" s="94"/>
      <c r="F4720" s="23" t="s">
        <v>4</v>
      </c>
      <c r="G4720" s="94" t="s">
        <v>3894</v>
      </c>
      <c r="H4720" s="94"/>
      <c r="I4720" s="94" t="s">
        <v>3895</v>
      </c>
      <c r="J4720" s="94"/>
      <c r="K4720" s="23" t="s">
        <v>3896</v>
      </c>
    </row>
    <row r="4721" spans="1:11" ht="15" customHeight="1" x14ac:dyDescent="0.25">
      <c r="A4721" s="24" t="s">
        <v>3910</v>
      </c>
      <c r="B4721" s="95" t="s">
        <v>3911</v>
      </c>
      <c r="C4721" s="95"/>
      <c r="D4721" s="96" t="s">
        <v>20</v>
      </c>
      <c r="E4721" s="96"/>
      <c r="F4721" s="24" t="s">
        <v>2056</v>
      </c>
      <c r="G4721" s="97">
        <v>3.1E-2</v>
      </c>
      <c r="H4721" s="97"/>
      <c r="I4721" s="98">
        <v>24.94</v>
      </c>
      <c r="J4721" s="98"/>
      <c r="K4721" s="27">
        <f>TRUNC(TRUNC(G4721,8)*I4721,2)</f>
        <v>0.77</v>
      </c>
    </row>
    <row r="4722" spans="1:11" ht="18" customHeight="1" x14ac:dyDescent="0.25">
      <c r="A4722" s="9"/>
      <c r="B4722" s="9"/>
      <c r="C4722" s="9"/>
      <c r="D4722" s="9"/>
      <c r="E4722" s="9"/>
      <c r="F4722" s="9"/>
      <c r="G4722" s="91" t="s">
        <v>3912</v>
      </c>
      <c r="H4722" s="91"/>
      <c r="I4722" s="91"/>
      <c r="J4722" s="91"/>
      <c r="K4722" s="28">
        <f>SUM(K4721:K4721)</f>
        <v>0.77</v>
      </c>
    </row>
    <row r="4723" spans="1:11" ht="15" customHeight="1" x14ac:dyDescent="0.25">
      <c r="A4723" s="9"/>
      <c r="B4723" s="9"/>
      <c r="C4723" s="9"/>
      <c r="D4723" s="9"/>
      <c r="E4723" s="9"/>
      <c r="F4723" s="9"/>
      <c r="G4723" s="92" t="s">
        <v>3913</v>
      </c>
      <c r="H4723" s="92"/>
      <c r="I4723" s="92"/>
      <c r="J4723" s="92"/>
      <c r="K4723" s="29">
        <f>ROUND(SUM(K4719,K4722),2)</f>
        <v>4.5199999999999996</v>
      </c>
    </row>
    <row r="4724" spans="1:11" ht="9.9499999999999993" customHeight="1" x14ac:dyDescent="0.25">
      <c r="A4724" s="9"/>
      <c r="B4724" s="9"/>
      <c r="C4724" s="9"/>
      <c r="D4724" s="9"/>
      <c r="E4724" s="9"/>
      <c r="F4724" s="9"/>
      <c r="G4724" s="100"/>
      <c r="H4724" s="100"/>
      <c r="I4724" s="100"/>
      <c r="J4724" s="100"/>
      <c r="K4724" s="100"/>
    </row>
    <row r="4725" spans="1:11" ht="20.100000000000001" customHeight="1" x14ac:dyDescent="0.25">
      <c r="A4725" s="99" t="s">
        <v>2467</v>
      </c>
      <c r="B4725" s="99"/>
      <c r="C4725" s="99"/>
      <c r="D4725" s="99"/>
      <c r="E4725" s="99"/>
      <c r="F4725" s="99"/>
      <c r="G4725" s="99"/>
      <c r="H4725" s="99"/>
      <c r="I4725" s="99"/>
      <c r="J4725" s="99"/>
      <c r="K4725" s="99"/>
    </row>
    <row r="4726" spans="1:11" ht="15" customHeight="1" x14ac:dyDescent="0.25">
      <c r="A4726" s="93" t="s">
        <v>3916</v>
      </c>
      <c r="B4726" s="93"/>
      <c r="C4726" s="93"/>
      <c r="D4726" s="94" t="s">
        <v>3</v>
      </c>
      <c r="E4726" s="94"/>
      <c r="F4726" s="23" t="s">
        <v>4</v>
      </c>
      <c r="G4726" s="94" t="s">
        <v>3894</v>
      </c>
      <c r="H4726" s="94"/>
      <c r="I4726" s="94" t="s">
        <v>3895</v>
      </c>
      <c r="J4726" s="94"/>
      <c r="K4726" s="23" t="s">
        <v>3896</v>
      </c>
    </row>
    <row r="4727" spans="1:11" ht="29.1" customHeight="1" x14ac:dyDescent="0.25">
      <c r="A4727" s="24" t="s">
        <v>3963</v>
      </c>
      <c r="B4727" s="95" t="s">
        <v>3964</v>
      </c>
      <c r="C4727" s="95"/>
      <c r="D4727" s="96" t="s">
        <v>20</v>
      </c>
      <c r="E4727" s="96"/>
      <c r="F4727" s="24" t="s">
        <v>3936</v>
      </c>
      <c r="G4727" s="97">
        <v>0.86950000000000005</v>
      </c>
      <c r="H4727" s="97"/>
      <c r="I4727" s="98">
        <v>8.9</v>
      </c>
      <c r="J4727" s="98"/>
      <c r="K4727" s="27">
        <f>TRUNC(TRUNC(G4727,8)*I4727,2)</f>
        <v>7.73</v>
      </c>
    </row>
    <row r="4728" spans="1:11" ht="29.1" customHeight="1" x14ac:dyDescent="0.25">
      <c r="A4728" s="24" t="s">
        <v>3965</v>
      </c>
      <c r="B4728" s="95" t="s">
        <v>3966</v>
      </c>
      <c r="C4728" s="95"/>
      <c r="D4728" s="96" t="s">
        <v>20</v>
      </c>
      <c r="E4728" s="96"/>
      <c r="F4728" s="24" t="s">
        <v>30</v>
      </c>
      <c r="G4728" s="97">
        <v>1.137</v>
      </c>
      <c r="H4728" s="97"/>
      <c r="I4728" s="98">
        <v>32.76</v>
      </c>
      <c r="J4728" s="98"/>
      <c r="K4728" s="27">
        <f>TRUNC(TRUNC(G4728,8)*I4728,2)</f>
        <v>37.24</v>
      </c>
    </row>
    <row r="4729" spans="1:11" ht="21" customHeight="1" x14ac:dyDescent="0.25">
      <c r="A4729" s="24" t="s">
        <v>3967</v>
      </c>
      <c r="B4729" s="95" t="s">
        <v>3968</v>
      </c>
      <c r="C4729" s="95"/>
      <c r="D4729" s="96" t="s">
        <v>20</v>
      </c>
      <c r="E4729" s="96"/>
      <c r="F4729" s="24" t="s">
        <v>3936</v>
      </c>
      <c r="G4729" s="97">
        <v>0.86950000000000005</v>
      </c>
      <c r="H4729" s="97"/>
      <c r="I4729" s="98">
        <v>27.59</v>
      </c>
      <c r="J4729" s="98"/>
      <c r="K4729" s="27">
        <f>TRUNC(TRUNC(G4729,8)*I4729,2)</f>
        <v>23.98</v>
      </c>
    </row>
    <row r="4730" spans="1:11" ht="21" customHeight="1" x14ac:dyDescent="0.25">
      <c r="A4730" s="24" t="s">
        <v>3969</v>
      </c>
      <c r="B4730" s="95" t="s">
        <v>3970</v>
      </c>
      <c r="C4730" s="95"/>
      <c r="D4730" s="96" t="s">
        <v>20</v>
      </c>
      <c r="E4730" s="96"/>
      <c r="F4730" s="24" t="s">
        <v>30</v>
      </c>
      <c r="G4730" s="97">
        <v>1.137</v>
      </c>
      <c r="H4730" s="97"/>
      <c r="I4730" s="98">
        <v>28.09</v>
      </c>
      <c r="J4730" s="98"/>
      <c r="K4730" s="27">
        <f>TRUNC(TRUNC(G4730,8)*I4730,2)</f>
        <v>31.93</v>
      </c>
    </row>
    <row r="4731" spans="1:11" ht="18" customHeight="1" x14ac:dyDescent="0.25">
      <c r="A4731" s="9"/>
      <c r="B4731" s="9"/>
      <c r="C4731" s="9"/>
      <c r="D4731" s="9"/>
      <c r="E4731" s="9"/>
      <c r="F4731" s="9"/>
      <c r="G4731" s="91" t="s">
        <v>3919</v>
      </c>
      <c r="H4731" s="91"/>
      <c r="I4731" s="91"/>
      <c r="J4731" s="91"/>
      <c r="K4731" s="28">
        <f>SUM(K4727:K4730)</f>
        <v>100.88</v>
      </c>
    </row>
    <row r="4732" spans="1:11" ht="15" customHeight="1" x14ac:dyDescent="0.25">
      <c r="A4732" s="93" t="s">
        <v>3907</v>
      </c>
      <c r="B4732" s="93"/>
      <c r="C4732" s="93"/>
      <c r="D4732" s="94" t="s">
        <v>3</v>
      </c>
      <c r="E4732" s="94"/>
      <c r="F4732" s="23" t="s">
        <v>4</v>
      </c>
      <c r="G4732" s="94" t="s">
        <v>3894</v>
      </c>
      <c r="H4732" s="94"/>
      <c r="I4732" s="94" t="s">
        <v>3895</v>
      </c>
      <c r="J4732" s="94"/>
      <c r="K4732" s="23" t="s">
        <v>3896</v>
      </c>
    </row>
    <row r="4733" spans="1:11" ht="15" customHeight="1" x14ac:dyDescent="0.25">
      <c r="A4733" s="24" t="s">
        <v>3971</v>
      </c>
      <c r="B4733" s="95" t="s">
        <v>3972</v>
      </c>
      <c r="C4733" s="95"/>
      <c r="D4733" s="96" t="s">
        <v>20</v>
      </c>
      <c r="E4733" s="96"/>
      <c r="F4733" s="24" t="s">
        <v>2056</v>
      </c>
      <c r="G4733" s="97">
        <v>7.22E-2</v>
      </c>
      <c r="H4733" s="97"/>
      <c r="I4733" s="98">
        <v>32.69</v>
      </c>
      <c r="J4733" s="98"/>
      <c r="K4733" s="27">
        <f>TRUNC(TRUNC(G4733,8)*I4733,2)</f>
        <v>2.36</v>
      </c>
    </row>
    <row r="4734" spans="1:11" ht="15" customHeight="1" x14ac:dyDescent="0.25">
      <c r="A4734" s="24" t="s">
        <v>3910</v>
      </c>
      <c r="B4734" s="95" t="s">
        <v>3911</v>
      </c>
      <c r="C4734" s="95"/>
      <c r="D4734" s="96" t="s">
        <v>20</v>
      </c>
      <c r="E4734" s="96"/>
      <c r="F4734" s="24" t="s">
        <v>2056</v>
      </c>
      <c r="G4734" s="97">
        <v>0.44790000000000002</v>
      </c>
      <c r="H4734" s="97"/>
      <c r="I4734" s="98">
        <v>24.94</v>
      </c>
      <c r="J4734" s="98"/>
      <c r="K4734" s="27">
        <f>TRUNC(TRUNC(G4734,8)*I4734,2)</f>
        <v>11.17</v>
      </c>
    </row>
    <row r="4735" spans="1:11" ht="18" customHeight="1" x14ac:dyDescent="0.25">
      <c r="A4735" s="9"/>
      <c r="B4735" s="9"/>
      <c r="C4735" s="9"/>
      <c r="D4735" s="9"/>
      <c r="E4735" s="9"/>
      <c r="F4735" s="9"/>
      <c r="G4735" s="91" t="s">
        <v>3912</v>
      </c>
      <c r="H4735" s="91"/>
      <c r="I4735" s="91"/>
      <c r="J4735" s="91"/>
      <c r="K4735" s="28">
        <f>SUM(K4733:K4734)</f>
        <v>13.53</v>
      </c>
    </row>
    <row r="4736" spans="1:11" ht="15" customHeight="1" x14ac:dyDescent="0.25">
      <c r="A4736" s="9"/>
      <c r="B4736" s="9"/>
      <c r="C4736" s="9"/>
      <c r="D4736" s="9"/>
      <c r="E4736" s="9"/>
      <c r="F4736" s="9"/>
      <c r="G4736" s="92" t="s">
        <v>3913</v>
      </c>
      <c r="H4736" s="92"/>
      <c r="I4736" s="92"/>
      <c r="J4736" s="92"/>
      <c r="K4736" s="29">
        <f>ROUND(SUM(K4731,K4735),2)</f>
        <v>114.41</v>
      </c>
    </row>
    <row r="4737" spans="1:11" ht="9.9499999999999993" customHeight="1" x14ac:dyDescent="0.25">
      <c r="A4737" s="9"/>
      <c r="B4737" s="9"/>
      <c r="C4737" s="9"/>
      <c r="D4737" s="9"/>
      <c r="E4737" s="9"/>
      <c r="F4737" s="9"/>
      <c r="G4737" s="100"/>
      <c r="H4737" s="100"/>
      <c r="I4737" s="100"/>
      <c r="J4737" s="100"/>
      <c r="K4737" s="100"/>
    </row>
    <row r="4738" spans="1:11" ht="20.100000000000001" customHeight="1" x14ac:dyDescent="0.25">
      <c r="A4738" s="99" t="s">
        <v>2468</v>
      </c>
      <c r="B4738" s="99"/>
      <c r="C4738" s="99"/>
      <c r="D4738" s="99"/>
      <c r="E4738" s="99"/>
      <c r="F4738" s="99"/>
      <c r="G4738" s="99"/>
      <c r="H4738" s="99"/>
      <c r="I4738" s="99"/>
      <c r="J4738" s="99"/>
      <c r="K4738" s="99"/>
    </row>
    <row r="4739" spans="1:11" ht="15" customHeight="1" x14ac:dyDescent="0.25">
      <c r="A4739" s="93" t="s">
        <v>3916</v>
      </c>
      <c r="B4739" s="93"/>
      <c r="C4739" s="93"/>
      <c r="D4739" s="94" t="s">
        <v>3</v>
      </c>
      <c r="E4739" s="94"/>
      <c r="F4739" s="23" t="s">
        <v>4</v>
      </c>
      <c r="G4739" s="94" t="s">
        <v>3894</v>
      </c>
      <c r="H4739" s="94"/>
      <c r="I4739" s="94" t="s">
        <v>3895</v>
      </c>
      <c r="J4739" s="94"/>
      <c r="K4739" s="23" t="s">
        <v>3896</v>
      </c>
    </row>
    <row r="4740" spans="1:11" ht="38.1" customHeight="1" x14ac:dyDescent="0.25">
      <c r="A4740" s="24" t="s">
        <v>3973</v>
      </c>
      <c r="B4740" s="95" t="s">
        <v>3974</v>
      </c>
      <c r="C4740" s="95"/>
      <c r="D4740" s="96" t="s">
        <v>20</v>
      </c>
      <c r="E4740" s="96"/>
      <c r="F4740" s="24" t="s">
        <v>3936</v>
      </c>
      <c r="G4740" s="97">
        <v>6.3E-3</v>
      </c>
      <c r="H4740" s="97"/>
      <c r="I4740" s="98">
        <v>94.61</v>
      </c>
      <c r="J4740" s="98"/>
      <c r="K4740" s="27">
        <f>TRUNC(TRUNC(G4740,8)*I4740,2)</f>
        <v>0.59</v>
      </c>
    </row>
    <row r="4741" spans="1:11" ht="38.1" customHeight="1" x14ac:dyDescent="0.25">
      <c r="A4741" s="24" t="s">
        <v>3975</v>
      </c>
      <c r="B4741" s="95" t="s">
        <v>3976</v>
      </c>
      <c r="C4741" s="95"/>
      <c r="D4741" s="96" t="s">
        <v>20</v>
      </c>
      <c r="E4741" s="96"/>
      <c r="F4741" s="24" t="s">
        <v>30</v>
      </c>
      <c r="G4741" s="97">
        <v>1.0200000000000001E-2</v>
      </c>
      <c r="H4741" s="97"/>
      <c r="I4741" s="98">
        <v>370.94</v>
      </c>
      <c r="J4741" s="98"/>
      <c r="K4741" s="27">
        <f>TRUNC(TRUNC(G4741,8)*I4741,2)</f>
        <v>3.78</v>
      </c>
    </row>
    <row r="4742" spans="1:11" ht="29.1" customHeight="1" x14ac:dyDescent="0.25">
      <c r="A4742" s="24" t="s">
        <v>3977</v>
      </c>
      <c r="B4742" s="95" t="s">
        <v>3978</v>
      </c>
      <c r="C4742" s="95"/>
      <c r="D4742" s="96" t="s">
        <v>20</v>
      </c>
      <c r="E4742" s="96"/>
      <c r="F4742" s="24" t="s">
        <v>3936</v>
      </c>
      <c r="G4742" s="97">
        <v>4.8999999999999998E-3</v>
      </c>
      <c r="H4742" s="97"/>
      <c r="I4742" s="98">
        <v>74.180000000000007</v>
      </c>
      <c r="J4742" s="98"/>
      <c r="K4742" s="27">
        <f>TRUNC(TRUNC(G4742,8)*I4742,2)</f>
        <v>0.36</v>
      </c>
    </row>
    <row r="4743" spans="1:11" ht="29.1" customHeight="1" x14ac:dyDescent="0.25">
      <c r="A4743" s="24" t="s">
        <v>3979</v>
      </c>
      <c r="B4743" s="95" t="s">
        <v>3980</v>
      </c>
      <c r="C4743" s="95"/>
      <c r="D4743" s="96" t="s">
        <v>20</v>
      </c>
      <c r="E4743" s="96"/>
      <c r="F4743" s="24" t="s">
        <v>30</v>
      </c>
      <c r="G4743" s="97">
        <v>5.5999999999999999E-3</v>
      </c>
      <c r="H4743" s="97"/>
      <c r="I4743" s="98">
        <v>166.79</v>
      </c>
      <c r="J4743" s="98"/>
      <c r="K4743" s="27">
        <f>TRUNC(TRUNC(G4743,8)*I4743,2)</f>
        <v>0.93</v>
      </c>
    </row>
    <row r="4744" spans="1:11" ht="18" customHeight="1" x14ac:dyDescent="0.25">
      <c r="A4744" s="9"/>
      <c r="B4744" s="9"/>
      <c r="C4744" s="9"/>
      <c r="D4744" s="9"/>
      <c r="E4744" s="9"/>
      <c r="F4744" s="9"/>
      <c r="G4744" s="91" t="s">
        <v>3919</v>
      </c>
      <c r="H4744" s="91"/>
      <c r="I4744" s="91"/>
      <c r="J4744" s="91"/>
      <c r="K4744" s="28">
        <f>SUM(K4740:K4743)</f>
        <v>5.66</v>
      </c>
    </row>
    <row r="4745" spans="1:11" ht="15" customHeight="1" x14ac:dyDescent="0.25">
      <c r="A4745" s="9"/>
      <c r="B4745" s="9"/>
      <c r="C4745" s="9"/>
      <c r="D4745" s="9"/>
      <c r="E4745" s="9"/>
      <c r="F4745" s="9"/>
      <c r="G4745" s="92" t="s">
        <v>3913</v>
      </c>
      <c r="H4745" s="92"/>
      <c r="I4745" s="92"/>
      <c r="J4745" s="92"/>
      <c r="K4745" s="29">
        <f>ROUND(SUM(K4744),2)</f>
        <v>5.66</v>
      </c>
    </row>
    <row r="4746" spans="1:11" ht="9.9499999999999993" customHeight="1" x14ac:dyDescent="0.25">
      <c r="A4746" s="9"/>
      <c r="B4746" s="9"/>
      <c r="C4746" s="9"/>
      <c r="D4746" s="9"/>
      <c r="E4746" s="9"/>
      <c r="F4746" s="9"/>
      <c r="G4746" s="100"/>
      <c r="H4746" s="100"/>
      <c r="I4746" s="100"/>
      <c r="J4746" s="100"/>
      <c r="K4746" s="100"/>
    </row>
    <row r="4747" spans="1:11" ht="20.100000000000001" customHeight="1" x14ac:dyDescent="0.25">
      <c r="A4747" s="99" t="s">
        <v>2469</v>
      </c>
      <c r="B4747" s="99"/>
      <c r="C4747" s="99"/>
      <c r="D4747" s="99"/>
      <c r="E4747" s="99"/>
      <c r="F4747" s="99"/>
      <c r="G4747" s="99"/>
      <c r="H4747" s="99"/>
      <c r="I4747" s="99"/>
      <c r="J4747" s="99"/>
      <c r="K4747" s="99"/>
    </row>
    <row r="4748" spans="1:11" ht="15" customHeight="1" x14ac:dyDescent="0.25">
      <c r="A4748" s="93" t="s">
        <v>3916</v>
      </c>
      <c r="B4748" s="93"/>
      <c r="C4748" s="93"/>
      <c r="D4748" s="94" t="s">
        <v>3</v>
      </c>
      <c r="E4748" s="94"/>
      <c r="F4748" s="23" t="s">
        <v>4</v>
      </c>
      <c r="G4748" s="94" t="s">
        <v>3894</v>
      </c>
      <c r="H4748" s="94"/>
      <c r="I4748" s="94" t="s">
        <v>3895</v>
      </c>
      <c r="J4748" s="94"/>
      <c r="K4748" s="23" t="s">
        <v>3896</v>
      </c>
    </row>
    <row r="4749" spans="1:11" ht="38.1" customHeight="1" x14ac:dyDescent="0.25">
      <c r="A4749" s="24" t="s">
        <v>3973</v>
      </c>
      <c r="B4749" s="95" t="s">
        <v>3974</v>
      </c>
      <c r="C4749" s="95"/>
      <c r="D4749" s="96" t="s">
        <v>20</v>
      </c>
      <c r="E4749" s="96"/>
      <c r="F4749" s="24" t="s">
        <v>3936</v>
      </c>
      <c r="G4749" s="97">
        <v>1.2999999999999999E-3</v>
      </c>
      <c r="H4749" s="97"/>
      <c r="I4749" s="98">
        <v>94.61</v>
      </c>
      <c r="J4749" s="98"/>
      <c r="K4749" s="27">
        <f>TRUNC(TRUNC(G4749,8)*I4749,2)</f>
        <v>0.12</v>
      </c>
    </row>
    <row r="4750" spans="1:11" ht="38.1" customHeight="1" x14ac:dyDescent="0.25">
      <c r="A4750" s="24" t="s">
        <v>3975</v>
      </c>
      <c r="B4750" s="95" t="s">
        <v>3976</v>
      </c>
      <c r="C4750" s="95"/>
      <c r="D4750" s="96" t="s">
        <v>20</v>
      </c>
      <c r="E4750" s="96"/>
      <c r="F4750" s="24" t="s">
        <v>30</v>
      </c>
      <c r="G4750" s="97">
        <v>3.0999999999999999E-3</v>
      </c>
      <c r="H4750" s="97"/>
      <c r="I4750" s="98">
        <v>370.94</v>
      </c>
      <c r="J4750" s="98"/>
      <c r="K4750" s="27">
        <f>TRUNC(TRUNC(G4750,8)*I4750,2)</f>
        <v>1.1399999999999999</v>
      </c>
    </row>
    <row r="4751" spans="1:11" ht="18" customHeight="1" x14ac:dyDescent="0.25">
      <c r="A4751" s="9"/>
      <c r="B4751" s="9"/>
      <c r="C4751" s="9"/>
      <c r="D4751" s="9"/>
      <c r="E4751" s="9"/>
      <c r="F4751" s="9"/>
      <c r="G4751" s="91" t="s">
        <v>3919</v>
      </c>
      <c r="H4751" s="91"/>
      <c r="I4751" s="91"/>
      <c r="J4751" s="91"/>
      <c r="K4751" s="28">
        <f>SUM(K4749:K4750)</f>
        <v>1.2599999999999998</v>
      </c>
    </row>
    <row r="4752" spans="1:11" ht="15" customHeight="1" x14ac:dyDescent="0.25">
      <c r="A4752" s="9"/>
      <c r="B4752" s="9"/>
      <c r="C4752" s="9"/>
      <c r="D4752" s="9"/>
      <c r="E4752" s="9"/>
      <c r="F4752" s="9"/>
      <c r="G4752" s="92" t="s">
        <v>3913</v>
      </c>
      <c r="H4752" s="92"/>
      <c r="I4752" s="92"/>
      <c r="J4752" s="92"/>
      <c r="K4752" s="29">
        <f>ROUND(SUM(K4751),2)</f>
        <v>1.26</v>
      </c>
    </row>
    <row r="4753" spans="1:11" ht="9.9499999999999993" customHeight="1" x14ac:dyDescent="0.25">
      <c r="A4753" s="9"/>
      <c r="B4753" s="9"/>
      <c r="C4753" s="9"/>
      <c r="D4753" s="9"/>
      <c r="E4753" s="9"/>
      <c r="F4753" s="9"/>
      <c r="G4753" s="100"/>
      <c r="H4753" s="100"/>
      <c r="I4753" s="100"/>
      <c r="J4753" s="100"/>
      <c r="K4753" s="100"/>
    </row>
    <row r="4754" spans="1:11" ht="20.100000000000001" customHeight="1" x14ac:dyDescent="0.25">
      <c r="A4754" s="99" t="s">
        <v>2470</v>
      </c>
      <c r="B4754" s="99"/>
      <c r="C4754" s="99"/>
      <c r="D4754" s="99"/>
      <c r="E4754" s="99"/>
      <c r="F4754" s="99"/>
      <c r="G4754" s="99"/>
      <c r="H4754" s="99"/>
      <c r="I4754" s="99"/>
      <c r="J4754" s="99"/>
      <c r="K4754" s="99"/>
    </row>
    <row r="4755" spans="1:11" ht="15" customHeight="1" x14ac:dyDescent="0.25">
      <c r="A4755" s="93" t="s">
        <v>3916</v>
      </c>
      <c r="B4755" s="93"/>
      <c r="C4755" s="93"/>
      <c r="D4755" s="94" t="s">
        <v>3</v>
      </c>
      <c r="E4755" s="94"/>
      <c r="F4755" s="23" t="s">
        <v>4</v>
      </c>
      <c r="G4755" s="94" t="s">
        <v>3894</v>
      </c>
      <c r="H4755" s="94"/>
      <c r="I4755" s="94" t="s">
        <v>3895</v>
      </c>
      <c r="J4755" s="94"/>
      <c r="K4755" s="23" t="s">
        <v>3896</v>
      </c>
    </row>
    <row r="4756" spans="1:11" ht="38.1" customHeight="1" x14ac:dyDescent="0.25">
      <c r="A4756" s="24" t="s">
        <v>3973</v>
      </c>
      <c r="B4756" s="95" t="s">
        <v>3974</v>
      </c>
      <c r="C4756" s="95"/>
      <c r="D4756" s="96" t="s">
        <v>20</v>
      </c>
      <c r="E4756" s="96"/>
      <c r="F4756" s="24" t="s">
        <v>3936</v>
      </c>
      <c r="G4756" s="97">
        <v>5.0000000000000001E-4</v>
      </c>
      <c r="H4756" s="97"/>
      <c r="I4756" s="98">
        <v>94.61</v>
      </c>
      <c r="J4756" s="98"/>
      <c r="K4756" s="27">
        <f>TRUNC(TRUNC(G4756,8)*I4756,2)</f>
        <v>0.04</v>
      </c>
    </row>
    <row r="4757" spans="1:11" ht="38.1" customHeight="1" x14ac:dyDescent="0.25">
      <c r="A4757" s="24" t="s">
        <v>3975</v>
      </c>
      <c r="B4757" s="95" t="s">
        <v>3976</v>
      </c>
      <c r="C4757" s="95"/>
      <c r="D4757" s="96" t="s">
        <v>20</v>
      </c>
      <c r="E4757" s="96"/>
      <c r="F4757" s="24" t="s">
        <v>30</v>
      </c>
      <c r="G4757" s="97">
        <v>1.1999999999999999E-3</v>
      </c>
      <c r="H4757" s="97"/>
      <c r="I4757" s="98">
        <v>370.94</v>
      </c>
      <c r="J4757" s="98"/>
      <c r="K4757" s="27">
        <f>TRUNC(TRUNC(G4757,8)*I4757,2)</f>
        <v>0.44</v>
      </c>
    </row>
    <row r="4758" spans="1:11" ht="18" customHeight="1" x14ac:dyDescent="0.25">
      <c r="A4758" s="9"/>
      <c r="B4758" s="9"/>
      <c r="C4758" s="9"/>
      <c r="D4758" s="9"/>
      <c r="E4758" s="9"/>
      <c r="F4758" s="9"/>
      <c r="G4758" s="91" t="s">
        <v>3919</v>
      </c>
      <c r="H4758" s="91"/>
      <c r="I4758" s="91"/>
      <c r="J4758" s="91"/>
      <c r="K4758" s="28">
        <f>SUM(K4756:K4757)</f>
        <v>0.48</v>
      </c>
    </row>
    <row r="4759" spans="1:11" ht="15" customHeight="1" x14ac:dyDescent="0.25">
      <c r="A4759" s="9"/>
      <c r="B4759" s="9"/>
      <c r="C4759" s="9"/>
      <c r="D4759" s="9"/>
      <c r="E4759" s="9"/>
      <c r="F4759" s="9"/>
      <c r="G4759" s="92" t="s">
        <v>3913</v>
      </c>
      <c r="H4759" s="92"/>
      <c r="I4759" s="92"/>
      <c r="J4759" s="92"/>
      <c r="K4759" s="29">
        <f>ROUND(SUM(K4758),2)</f>
        <v>0.48</v>
      </c>
    </row>
    <row r="4760" spans="1:11" ht="9.9499999999999993" customHeight="1" x14ac:dyDescent="0.25">
      <c r="A4760" s="9"/>
      <c r="B4760" s="9"/>
      <c r="C4760" s="9"/>
      <c r="D4760" s="9"/>
      <c r="E4760" s="9"/>
      <c r="F4760" s="9"/>
      <c r="G4760" s="100"/>
      <c r="H4760" s="100"/>
      <c r="I4760" s="100"/>
      <c r="J4760" s="100"/>
      <c r="K4760" s="100"/>
    </row>
    <row r="4761" spans="1:11" ht="20.100000000000001" customHeight="1" x14ac:dyDescent="0.25">
      <c r="A4761" s="99" t="s">
        <v>2471</v>
      </c>
      <c r="B4761" s="99"/>
      <c r="C4761" s="99"/>
      <c r="D4761" s="99"/>
      <c r="E4761" s="99"/>
      <c r="F4761" s="99"/>
      <c r="G4761" s="99"/>
      <c r="H4761" s="99"/>
      <c r="I4761" s="99"/>
      <c r="J4761" s="99"/>
      <c r="K4761" s="99"/>
    </row>
    <row r="4762" spans="1:11" ht="15" customHeight="1" x14ac:dyDescent="0.25">
      <c r="A4762" s="93" t="s">
        <v>3981</v>
      </c>
      <c r="B4762" s="93"/>
      <c r="C4762" s="93"/>
      <c r="D4762" s="94" t="s">
        <v>3</v>
      </c>
      <c r="E4762" s="94"/>
      <c r="F4762" s="23" t="s">
        <v>4</v>
      </c>
      <c r="G4762" s="94" t="s">
        <v>3894</v>
      </c>
      <c r="H4762" s="94"/>
      <c r="I4762" s="94" t="s">
        <v>3895</v>
      </c>
      <c r="J4762" s="94"/>
      <c r="K4762" s="23" t="s">
        <v>3896</v>
      </c>
    </row>
    <row r="4763" spans="1:11" ht="21" customHeight="1" x14ac:dyDescent="0.25">
      <c r="A4763" s="24" t="s">
        <v>70</v>
      </c>
      <c r="B4763" s="95" t="s">
        <v>3982</v>
      </c>
      <c r="C4763" s="95"/>
      <c r="D4763" s="96" t="s">
        <v>25</v>
      </c>
      <c r="E4763" s="96"/>
      <c r="F4763" s="24" t="s">
        <v>61</v>
      </c>
      <c r="G4763" s="97">
        <v>1</v>
      </c>
      <c r="H4763" s="97"/>
      <c r="I4763" s="98">
        <v>28.42</v>
      </c>
      <c r="J4763" s="98"/>
      <c r="K4763" s="27">
        <f>ROUND(ROUND(G4763,8)*I4763,2)</f>
        <v>28.42</v>
      </c>
    </row>
    <row r="4764" spans="1:11" ht="15" customHeight="1" x14ac:dyDescent="0.25">
      <c r="A4764" s="9"/>
      <c r="B4764" s="9"/>
      <c r="C4764" s="9"/>
      <c r="D4764" s="9"/>
      <c r="E4764" s="9"/>
      <c r="F4764" s="9"/>
      <c r="G4764" s="91" t="s">
        <v>3983</v>
      </c>
      <c r="H4764" s="91"/>
      <c r="I4764" s="91"/>
      <c r="J4764" s="91"/>
      <c r="K4764" s="28">
        <f>SUM(K4763:K4763)</f>
        <v>28.42</v>
      </c>
    </row>
    <row r="4765" spans="1:11" ht="15" customHeight="1" x14ac:dyDescent="0.25">
      <c r="A4765" s="9"/>
      <c r="B4765" s="9"/>
      <c r="C4765" s="9"/>
      <c r="D4765" s="9"/>
      <c r="E4765" s="9"/>
      <c r="F4765" s="9"/>
      <c r="G4765" s="92" t="s">
        <v>3913</v>
      </c>
      <c r="H4765" s="92"/>
      <c r="I4765" s="92"/>
      <c r="J4765" s="92"/>
      <c r="K4765" s="29">
        <f>ROUND(SUM(K4764),2)</f>
        <v>28.42</v>
      </c>
    </row>
    <row r="4766" spans="1:11" ht="9.9499999999999993" customHeight="1" x14ac:dyDescent="0.25">
      <c r="A4766" s="9"/>
      <c r="B4766" s="9"/>
      <c r="C4766" s="9"/>
      <c r="D4766" s="9"/>
      <c r="E4766" s="9"/>
      <c r="F4766" s="9"/>
      <c r="G4766" s="100"/>
      <c r="H4766" s="100"/>
      <c r="I4766" s="100"/>
      <c r="J4766" s="100"/>
      <c r="K4766" s="100"/>
    </row>
    <row r="4767" spans="1:11" ht="20.100000000000001" customHeight="1" x14ac:dyDescent="0.25">
      <c r="A4767" s="99" t="s">
        <v>2472</v>
      </c>
      <c r="B4767" s="99"/>
      <c r="C4767" s="99"/>
      <c r="D4767" s="99"/>
      <c r="E4767" s="99"/>
      <c r="F4767" s="99"/>
      <c r="G4767" s="99"/>
      <c r="H4767" s="99"/>
      <c r="I4767" s="99"/>
      <c r="J4767" s="99"/>
      <c r="K4767" s="99"/>
    </row>
    <row r="4768" spans="1:11" ht="15" customHeight="1" x14ac:dyDescent="0.25">
      <c r="A4768" s="93" t="s">
        <v>3916</v>
      </c>
      <c r="B4768" s="93"/>
      <c r="C4768" s="93"/>
      <c r="D4768" s="94" t="s">
        <v>3</v>
      </c>
      <c r="E4768" s="94"/>
      <c r="F4768" s="23" t="s">
        <v>4</v>
      </c>
      <c r="G4768" s="94" t="s">
        <v>3894</v>
      </c>
      <c r="H4768" s="94"/>
      <c r="I4768" s="94" t="s">
        <v>3895</v>
      </c>
      <c r="J4768" s="94"/>
      <c r="K4768" s="23" t="s">
        <v>3896</v>
      </c>
    </row>
    <row r="4769" spans="1:11" ht="38.1" customHeight="1" x14ac:dyDescent="0.25">
      <c r="A4769" s="24" t="s">
        <v>3973</v>
      </c>
      <c r="B4769" s="95" t="s">
        <v>3974</v>
      </c>
      <c r="C4769" s="95"/>
      <c r="D4769" s="96" t="s">
        <v>20</v>
      </c>
      <c r="E4769" s="96"/>
      <c r="F4769" s="24" t="s">
        <v>3936</v>
      </c>
      <c r="G4769" s="97">
        <v>1.2999999999999999E-3</v>
      </c>
      <c r="H4769" s="97"/>
      <c r="I4769" s="98">
        <v>94.61</v>
      </c>
      <c r="J4769" s="98"/>
      <c r="K4769" s="27">
        <f>TRUNC(TRUNC(G4769,8)*I4769,2)</f>
        <v>0.12</v>
      </c>
    </row>
    <row r="4770" spans="1:11" ht="38.1" customHeight="1" x14ac:dyDescent="0.25">
      <c r="A4770" s="24" t="s">
        <v>3975</v>
      </c>
      <c r="B4770" s="95" t="s">
        <v>3976</v>
      </c>
      <c r="C4770" s="95"/>
      <c r="D4770" s="96" t="s">
        <v>20</v>
      </c>
      <c r="E4770" s="96"/>
      <c r="F4770" s="24" t="s">
        <v>30</v>
      </c>
      <c r="G4770" s="97">
        <v>3.0999999999999999E-3</v>
      </c>
      <c r="H4770" s="97"/>
      <c r="I4770" s="98">
        <v>370.94</v>
      </c>
      <c r="J4770" s="98"/>
      <c r="K4770" s="27">
        <f>TRUNC(TRUNC(G4770,8)*I4770,2)</f>
        <v>1.1399999999999999</v>
      </c>
    </row>
    <row r="4771" spans="1:11" ht="18" customHeight="1" x14ac:dyDescent="0.25">
      <c r="A4771" s="9"/>
      <c r="B4771" s="9"/>
      <c r="C4771" s="9"/>
      <c r="D4771" s="9"/>
      <c r="E4771" s="9"/>
      <c r="F4771" s="9"/>
      <c r="G4771" s="91" t="s">
        <v>3919</v>
      </c>
      <c r="H4771" s="91"/>
      <c r="I4771" s="91"/>
      <c r="J4771" s="91"/>
      <c r="K4771" s="28">
        <f>SUM(K4769:K4770)</f>
        <v>1.2599999999999998</v>
      </c>
    </row>
    <row r="4772" spans="1:11" ht="15" customHeight="1" x14ac:dyDescent="0.25">
      <c r="A4772" s="9"/>
      <c r="B4772" s="9"/>
      <c r="C4772" s="9"/>
      <c r="D4772" s="9"/>
      <c r="E4772" s="9"/>
      <c r="F4772" s="9"/>
      <c r="G4772" s="92" t="s">
        <v>3913</v>
      </c>
      <c r="H4772" s="92"/>
      <c r="I4772" s="92"/>
      <c r="J4772" s="92"/>
      <c r="K4772" s="29">
        <f>ROUND(SUM(K4771),2)</f>
        <v>1.26</v>
      </c>
    </row>
    <row r="4773" spans="1:11" ht="9.9499999999999993" customHeight="1" x14ac:dyDescent="0.25">
      <c r="A4773" s="9"/>
      <c r="B4773" s="9"/>
      <c r="C4773" s="9"/>
      <c r="D4773" s="9"/>
      <c r="E4773" s="9"/>
      <c r="F4773" s="9"/>
      <c r="G4773" s="100"/>
      <c r="H4773" s="100"/>
      <c r="I4773" s="100"/>
      <c r="J4773" s="100"/>
      <c r="K4773" s="100"/>
    </row>
    <row r="4774" spans="1:11" ht="20.100000000000001" customHeight="1" x14ac:dyDescent="0.25">
      <c r="A4774" s="99" t="s">
        <v>2473</v>
      </c>
      <c r="B4774" s="99"/>
      <c r="C4774" s="99"/>
      <c r="D4774" s="99"/>
      <c r="E4774" s="99"/>
      <c r="F4774" s="99"/>
      <c r="G4774" s="99"/>
      <c r="H4774" s="99"/>
      <c r="I4774" s="99"/>
      <c r="J4774" s="99"/>
      <c r="K4774" s="99"/>
    </row>
    <row r="4775" spans="1:11" ht="12.95" customHeight="1" x14ac:dyDescent="0.25">
      <c r="A4775" s="107" t="s">
        <v>3984</v>
      </c>
      <c r="B4775" s="107"/>
      <c r="C4775" s="107"/>
      <c r="D4775" s="108" t="s">
        <v>3985</v>
      </c>
      <c r="E4775" s="87" t="s">
        <v>3986</v>
      </c>
      <c r="F4775" s="87"/>
      <c r="G4775" s="87" t="s">
        <v>3987</v>
      </c>
      <c r="H4775" s="87"/>
      <c r="I4775" s="87"/>
      <c r="J4775" s="87"/>
      <c r="K4775" s="87" t="s">
        <v>3988</v>
      </c>
    </row>
    <row r="4776" spans="1:11" ht="12" customHeight="1" x14ac:dyDescent="0.25">
      <c r="A4776" s="107"/>
      <c r="B4776" s="107"/>
      <c r="C4776" s="107"/>
      <c r="D4776" s="108"/>
      <c r="E4776" s="23" t="s">
        <v>3989</v>
      </c>
      <c r="F4776" s="23" t="s">
        <v>3990</v>
      </c>
      <c r="G4776" s="94" t="s">
        <v>3989</v>
      </c>
      <c r="H4776" s="94"/>
      <c r="I4776" s="94" t="s">
        <v>3990</v>
      </c>
      <c r="J4776" s="94"/>
      <c r="K4776" s="87"/>
    </row>
    <row r="4777" spans="1:11" ht="15" customHeight="1" x14ac:dyDescent="0.25">
      <c r="A4777" s="6" t="s">
        <v>3991</v>
      </c>
      <c r="B4777" s="104" t="s">
        <v>3992</v>
      </c>
      <c r="C4777" s="104"/>
      <c r="D4777" s="31">
        <v>1</v>
      </c>
      <c r="E4777" s="32">
        <v>0.34</v>
      </c>
      <c r="F4777" s="32">
        <v>0.66</v>
      </c>
      <c r="G4777" s="105">
        <v>355.46550000000002</v>
      </c>
      <c r="H4777" s="105"/>
      <c r="I4777" s="105">
        <v>95.872399999999999</v>
      </c>
      <c r="J4777" s="105"/>
      <c r="K4777" s="33">
        <f>ROUND(D4777*(ROUND(E4777*G4777,4)+ROUND(F4777*I4777,4)),4)</f>
        <v>184.13409999999999</v>
      </c>
    </row>
    <row r="4778" spans="1:11" ht="15" customHeight="1" x14ac:dyDescent="0.25">
      <c r="A4778" s="6" t="s">
        <v>3993</v>
      </c>
      <c r="B4778" s="104" t="s">
        <v>3994</v>
      </c>
      <c r="C4778" s="104"/>
      <c r="D4778" s="31">
        <v>1</v>
      </c>
      <c r="E4778" s="32">
        <v>1</v>
      </c>
      <c r="F4778" s="32">
        <v>0</v>
      </c>
      <c r="G4778" s="105">
        <v>365.3972</v>
      </c>
      <c r="H4778" s="105"/>
      <c r="I4778" s="105">
        <v>147.8879</v>
      </c>
      <c r="J4778" s="105"/>
      <c r="K4778" s="33">
        <f>ROUND(D4778*(ROUND(E4778*G4778,4)+ROUND(F4778*I4778,4)),4)</f>
        <v>365.3972</v>
      </c>
    </row>
    <row r="4779" spans="1:11" ht="15" customHeight="1" x14ac:dyDescent="0.25">
      <c r="A4779" s="6" t="s">
        <v>3995</v>
      </c>
      <c r="B4779" s="104" t="s">
        <v>3996</v>
      </c>
      <c r="C4779" s="104"/>
      <c r="D4779" s="31">
        <v>1</v>
      </c>
      <c r="E4779" s="32">
        <v>0.97</v>
      </c>
      <c r="F4779" s="32">
        <v>0.03</v>
      </c>
      <c r="G4779" s="105">
        <v>324.64210000000003</v>
      </c>
      <c r="H4779" s="105"/>
      <c r="I4779" s="105">
        <v>159.20740000000001</v>
      </c>
      <c r="J4779" s="105"/>
      <c r="K4779" s="33">
        <f>ROUND(D4779*(ROUND(E4779*G4779,4)+ROUND(F4779*I4779,4)),4)</f>
        <v>319.67899999999997</v>
      </c>
    </row>
    <row r="4780" spans="1:11" ht="15.95" customHeight="1" x14ac:dyDescent="0.25">
      <c r="A4780" s="6" t="s">
        <v>3997</v>
      </c>
      <c r="B4780" s="104" t="s">
        <v>3998</v>
      </c>
      <c r="C4780" s="104"/>
      <c r="D4780" s="31">
        <v>1</v>
      </c>
      <c r="E4780" s="32">
        <v>0.79</v>
      </c>
      <c r="F4780" s="32">
        <v>0.21</v>
      </c>
      <c r="G4780" s="105">
        <v>284.72230000000002</v>
      </c>
      <c r="H4780" s="105"/>
      <c r="I4780" s="105">
        <v>125.70480000000001</v>
      </c>
      <c r="J4780" s="105"/>
      <c r="K4780" s="33">
        <f>ROUND(D4780*(ROUND(E4780*G4780,4)+ROUND(F4780*I4780,4)),4)</f>
        <v>251.32859999999999</v>
      </c>
    </row>
    <row r="4781" spans="1:11" ht="15" customHeight="1" x14ac:dyDescent="0.25">
      <c r="A4781" s="1"/>
      <c r="B4781" s="1"/>
      <c r="C4781" s="1"/>
      <c r="D4781" s="1"/>
      <c r="E4781" s="1"/>
      <c r="F4781" s="1"/>
      <c r="G4781" s="85" t="s">
        <v>3999</v>
      </c>
      <c r="H4781" s="85"/>
      <c r="I4781" s="85"/>
      <c r="J4781" s="85"/>
      <c r="K4781" s="34">
        <f>SUM(K4776:K4780)</f>
        <v>1120.5389</v>
      </c>
    </row>
    <row r="4782" spans="1:11" ht="20.100000000000001" customHeight="1" x14ac:dyDescent="0.25">
      <c r="A4782" s="106" t="s">
        <v>4000</v>
      </c>
      <c r="B4782" s="106"/>
      <c r="C4782" s="106"/>
      <c r="D4782" s="106"/>
      <c r="E4782" s="106"/>
      <c r="F4782" s="2" t="s">
        <v>4</v>
      </c>
      <c r="G4782" s="87" t="s">
        <v>4001</v>
      </c>
      <c r="H4782" s="87"/>
      <c r="I4782" s="87" t="s">
        <v>4002</v>
      </c>
      <c r="J4782" s="87"/>
      <c r="K4782" s="2" t="s">
        <v>3988</v>
      </c>
    </row>
    <row r="4783" spans="1:11" ht="15" customHeight="1" x14ac:dyDescent="0.25">
      <c r="A4783" s="6" t="s">
        <v>4003</v>
      </c>
      <c r="B4783" s="101" t="s">
        <v>4004</v>
      </c>
      <c r="C4783" s="101"/>
      <c r="D4783" s="101"/>
      <c r="E4783" s="101"/>
      <c r="F4783" s="6" t="s">
        <v>3940</v>
      </c>
      <c r="G4783" s="114">
        <v>1</v>
      </c>
      <c r="H4783" s="114"/>
      <c r="I4783" s="115">
        <v>22.527200000000001</v>
      </c>
      <c r="J4783" s="115"/>
      <c r="K4783" s="35">
        <f>ROUND(ROUND(G4783,5)*I4783,4)</f>
        <v>22.527200000000001</v>
      </c>
    </row>
    <row r="4784" spans="1:11" ht="15" customHeight="1" x14ac:dyDescent="0.25">
      <c r="A4784" s="1"/>
      <c r="B4784" s="1"/>
      <c r="C4784" s="1"/>
      <c r="D4784" s="1"/>
      <c r="E4784" s="1"/>
      <c r="F4784" s="1"/>
      <c r="G4784" s="85" t="s">
        <v>4005</v>
      </c>
      <c r="H4784" s="85"/>
      <c r="I4784" s="85"/>
      <c r="J4784" s="85"/>
      <c r="K4784" s="36">
        <f>SUM(K4783:K4783)</f>
        <v>22.527200000000001</v>
      </c>
    </row>
    <row r="4785" spans="1:11" ht="15" customHeight="1" x14ac:dyDescent="0.25">
      <c r="A4785" s="9"/>
      <c r="B4785" s="9"/>
      <c r="C4785" s="9"/>
      <c r="D4785" s="9"/>
      <c r="E4785" s="9"/>
      <c r="F4785" s="9"/>
      <c r="G4785" s="92" t="s">
        <v>4006</v>
      </c>
      <c r="H4785" s="92"/>
      <c r="I4785" s="92"/>
      <c r="J4785" s="92"/>
      <c r="K4785" s="33">
        <f>SUM(K4781,K4784)</f>
        <v>1143.0661</v>
      </c>
    </row>
    <row r="4786" spans="1:11" ht="15" customHeight="1" x14ac:dyDescent="0.25">
      <c r="A4786" s="9"/>
      <c r="B4786" s="9"/>
      <c r="C4786" s="9"/>
      <c r="D4786" s="9"/>
      <c r="E4786" s="9"/>
      <c r="F4786" s="9"/>
      <c r="G4786" s="92" t="s">
        <v>4007</v>
      </c>
      <c r="H4786" s="92"/>
      <c r="I4786" s="92"/>
      <c r="J4786" s="92"/>
      <c r="K4786" s="37">
        <v>113.18</v>
      </c>
    </row>
    <row r="4787" spans="1:11" ht="15" customHeight="1" x14ac:dyDescent="0.25">
      <c r="A4787" s="9"/>
      <c r="B4787" s="9"/>
      <c r="C4787" s="9"/>
      <c r="D4787" s="9"/>
      <c r="E4787" s="9"/>
      <c r="F4787" s="9"/>
      <c r="G4787" s="92" t="s">
        <v>4008</v>
      </c>
      <c r="H4787" s="92"/>
      <c r="I4787" s="92"/>
      <c r="J4787" s="92"/>
      <c r="K4787" s="33">
        <f>ROUND(K4785/K4786,4)</f>
        <v>10.099500000000001</v>
      </c>
    </row>
    <row r="4788" spans="1:11" ht="15" customHeight="1" x14ac:dyDescent="0.25">
      <c r="A4788" s="9"/>
      <c r="B4788" s="9"/>
      <c r="C4788" s="9"/>
      <c r="D4788" s="9"/>
      <c r="E4788" s="9"/>
      <c r="F4788" s="9"/>
      <c r="G4788" s="92" t="s">
        <v>4009</v>
      </c>
      <c r="H4788" s="92"/>
      <c r="I4788" s="92"/>
      <c r="J4788" s="92"/>
      <c r="K4788" s="33">
        <f>ROUND(K4787*0.00746,4)</f>
        <v>7.5300000000000006E-2</v>
      </c>
    </row>
    <row r="4789" spans="1:11" ht="20.100000000000001" customHeight="1" x14ac:dyDescent="0.25">
      <c r="A4789" s="106" t="s">
        <v>4010</v>
      </c>
      <c r="B4789" s="106"/>
      <c r="C4789" s="106"/>
      <c r="D4789" s="106"/>
      <c r="E4789" s="106"/>
      <c r="F4789" s="2" t="s">
        <v>4</v>
      </c>
      <c r="G4789" s="87" t="s">
        <v>4001</v>
      </c>
      <c r="H4789" s="87"/>
      <c r="I4789" s="87" t="s">
        <v>3895</v>
      </c>
      <c r="J4789" s="87"/>
      <c r="K4789" s="2" t="s">
        <v>4011</v>
      </c>
    </row>
    <row r="4790" spans="1:11" ht="15" customHeight="1" x14ac:dyDescent="0.25">
      <c r="A4790" s="6" t="s">
        <v>4012</v>
      </c>
      <c r="B4790" s="104" t="s">
        <v>4013</v>
      </c>
      <c r="C4790" s="104"/>
      <c r="D4790" s="104"/>
      <c r="E4790" s="104"/>
      <c r="F4790" s="6" t="s">
        <v>77</v>
      </c>
      <c r="G4790" s="113">
        <v>1</v>
      </c>
      <c r="H4790" s="113"/>
      <c r="I4790" s="105">
        <v>195.03</v>
      </c>
      <c r="J4790" s="105"/>
      <c r="K4790" s="33">
        <f>ROUND(ROUND(G4790,5)*I4790,4)</f>
        <v>195.03</v>
      </c>
    </row>
    <row r="4791" spans="1:11" ht="15" customHeight="1" x14ac:dyDescent="0.25">
      <c r="A4791" s="1"/>
      <c r="B4791" s="1"/>
      <c r="C4791" s="1"/>
      <c r="D4791" s="1"/>
      <c r="E4791" s="1"/>
      <c r="F4791" s="1"/>
      <c r="G4791" s="85" t="s">
        <v>4014</v>
      </c>
      <c r="H4791" s="85"/>
      <c r="I4791" s="85"/>
      <c r="J4791" s="85"/>
      <c r="K4791" s="34">
        <f>SUM(K4790:K4790)</f>
        <v>195.03</v>
      </c>
    </row>
    <row r="4792" spans="1:11" ht="15" customHeight="1" x14ac:dyDescent="0.25">
      <c r="A4792" s="106" t="s">
        <v>4015</v>
      </c>
      <c r="B4792" s="106"/>
      <c r="C4792" s="106"/>
      <c r="D4792" s="23" t="s">
        <v>4016</v>
      </c>
      <c r="E4792" s="94" t="s">
        <v>4017</v>
      </c>
      <c r="F4792" s="94"/>
      <c r="G4792" s="94" t="s">
        <v>4001</v>
      </c>
      <c r="H4792" s="94"/>
      <c r="I4792" s="94" t="s">
        <v>3895</v>
      </c>
      <c r="J4792" s="94"/>
      <c r="K4792" s="23" t="s">
        <v>4011</v>
      </c>
    </row>
    <row r="4793" spans="1:11" ht="20.100000000000001" customHeight="1" x14ac:dyDescent="0.25">
      <c r="A4793" s="38" t="s">
        <v>4012</v>
      </c>
      <c r="B4793" s="109" t="s">
        <v>4018</v>
      </c>
      <c r="C4793" s="109"/>
      <c r="D4793" s="38" t="s">
        <v>4019</v>
      </c>
      <c r="E4793" s="110" t="s">
        <v>4020</v>
      </c>
      <c r="F4793" s="110"/>
      <c r="G4793" s="111">
        <v>2.2000000000000002</v>
      </c>
      <c r="H4793" s="111"/>
      <c r="I4793" s="112">
        <v>3.47</v>
      </c>
      <c r="J4793" s="112"/>
      <c r="K4793" s="41">
        <f>ROUND(ROUND(G4793,5)*I4793,4)</f>
        <v>7.6340000000000003</v>
      </c>
    </row>
    <row r="4794" spans="1:11" ht="15" customHeight="1" x14ac:dyDescent="0.25">
      <c r="A4794" s="1"/>
      <c r="B4794" s="1"/>
      <c r="C4794" s="1"/>
      <c r="D4794" s="1"/>
      <c r="E4794" s="1"/>
      <c r="F4794" s="1"/>
      <c r="G4794" s="85" t="s">
        <v>4021</v>
      </c>
      <c r="H4794" s="85"/>
      <c r="I4794" s="85"/>
      <c r="J4794" s="85"/>
      <c r="K4794" s="33">
        <f>SUM(K4793:K4793)</f>
        <v>7.6340000000000003</v>
      </c>
    </row>
    <row r="4795" spans="1:11" ht="12.95" customHeight="1" x14ac:dyDescent="0.25">
      <c r="A4795" s="106" t="s">
        <v>4022</v>
      </c>
      <c r="B4795" s="106"/>
      <c r="C4795" s="94" t="s">
        <v>4023</v>
      </c>
      <c r="D4795" s="94" t="s">
        <v>5</v>
      </c>
      <c r="E4795" s="94" t="s">
        <v>4024</v>
      </c>
      <c r="F4795" s="94"/>
      <c r="G4795" s="94" t="s">
        <v>4025</v>
      </c>
      <c r="H4795" s="94"/>
      <c r="I4795" s="94" t="s">
        <v>2086</v>
      </c>
      <c r="J4795" s="94"/>
      <c r="K4795" s="94" t="s">
        <v>4011</v>
      </c>
    </row>
    <row r="4796" spans="1:11" ht="12" customHeight="1" x14ac:dyDescent="0.25">
      <c r="A4796" s="106"/>
      <c r="B4796" s="106"/>
      <c r="C4796" s="94"/>
      <c r="D4796" s="94"/>
      <c r="E4796" s="23" t="s">
        <v>2092</v>
      </c>
      <c r="F4796" s="23" t="s">
        <v>4026</v>
      </c>
      <c r="G4796" s="23" t="s">
        <v>2092</v>
      </c>
      <c r="H4796" s="23" t="s">
        <v>4026</v>
      </c>
      <c r="I4796" s="23" t="s">
        <v>2092</v>
      </c>
      <c r="J4796" s="23" t="s">
        <v>4026</v>
      </c>
      <c r="K4796" s="94"/>
    </row>
    <row r="4797" spans="1:11" ht="27.95" customHeight="1" x14ac:dyDescent="0.25">
      <c r="A4797" s="38" t="s">
        <v>4012</v>
      </c>
      <c r="B4797" s="39" t="s">
        <v>4018</v>
      </c>
      <c r="C4797" s="38" t="s">
        <v>4027</v>
      </c>
      <c r="D4797" s="40">
        <v>2.2000000000000002</v>
      </c>
      <c r="E4797" s="42">
        <v>0</v>
      </c>
      <c r="F4797" s="43">
        <v>1.25</v>
      </c>
      <c r="G4797" s="42">
        <v>0</v>
      </c>
      <c r="H4797" s="43">
        <v>1</v>
      </c>
      <c r="I4797" s="42">
        <v>0</v>
      </c>
      <c r="J4797" s="43">
        <v>0.82</v>
      </c>
      <c r="K4797" s="41">
        <f>ROUND(D4797*(ROUND(E4797*F4797,4)+ROUND(G4797*H4797,4)+ROUND(I4797*J4797,4)),4)</f>
        <v>0</v>
      </c>
    </row>
    <row r="4798" spans="1:11" ht="15" customHeight="1" x14ac:dyDescent="0.25">
      <c r="A4798" s="1"/>
      <c r="B4798" s="1"/>
      <c r="C4798" s="1"/>
      <c r="D4798" s="1"/>
      <c r="E4798" s="1"/>
      <c r="F4798" s="1"/>
      <c r="G4798" s="85" t="s">
        <v>4028</v>
      </c>
      <c r="H4798" s="85"/>
      <c r="I4798" s="85"/>
      <c r="J4798" s="85"/>
      <c r="K4798" s="33">
        <f>SUM(K4796:K4797)</f>
        <v>0</v>
      </c>
    </row>
    <row r="4799" spans="1:11" ht="15" customHeight="1" x14ac:dyDescent="0.25">
      <c r="A4799" s="9"/>
      <c r="B4799" s="9"/>
      <c r="C4799" s="9"/>
      <c r="D4799" s="9"/>
      <c r="E4799" s="9"/>
      <c r="F4799" s="9"/>
      <c r="G4799" s="92" t="s">
        <v>4029</v>
      </c>
      <c r="H4799" s="92"/>
      <c r="I4799" s="92"/>
      <c r="J4799" s="92"/>
      <c r="K4799" s="33">
        <f>SUM(K4787,K4788,K4791,K4794,K4798)</f>
        <v>212.83879999999999</v>
      </c>
    </row>
    <row r="4800" spans="1:11" ht="15" customHeight="1" x14ac:dyDescent="0.25">
      <c r="A4800" s="9"/>
      <c r="B4800" s="9"/>
      <c r="C4800" s="9"/>
      <c r="D4800" s="9"/>
      <c r="E4800" s="9"/>
      <c r="F4800" s="9"/>
      <c r="G4800" s="92" t="s">
        <v>3913</v>
      </c>
      <c r="H4800" s="92"/>
      <c r="I4800" s="92"/>
      <c r="J4800" s="92"/>
      <c r="K4800" s="29">
        <f>ROUND(SUM(K4799),2)</f>
        <v>212.84</v>
      </c>
    </row>
    <row r="4801" spans="1:11" ht="9.9499999999999993" customHeight="1" x14ac:dyDescent="0.25">
      <c r="A4801" s="9"/>
      <c r="B4801" s="9"/>
      <c r="C4801" s="9"/>
      <c r="D4801" s="9"/>
      <c r="E4801" s="9"/>
      <c r="F4801" s="9"/>
      <c r="G4801" s="100"/>
      <c r="H4801" s="100"/>
      <c r="I4801" s="100"/>
      <c r="J4801" s="100"/>
      <c r="K4801" s="100"/>
    </row>
    <row r="4802" spans="1:11" ht="20.100000000000001" customHeight="1" x14ac:dyDescent="0.25">
      <c r="A4802" s="99" t="s">
        <v>2474</v>
      </c>
      <c r="B4802" s="99"/>
      <c r="C4802" s="99"/>
      <c r="D4802" s="99"/>
      <c r="E4802" s="99"/>
      <c r="F4802" s="99"/>
      <c r="G4802" s="99"/>
      <c r="H4802" s="99"/>
      <c r="I4802" s="99"/>
      <c r="J4802" s="99"/>
      <c r="K4802" s="99"/>
    </row>
    <row r="4803" spans="1:11" ht="15" customHeight="1" x14ac:dyDescent="0.25">
      <c r="A4803" s="93" t="s">
        <v>3916</v>
      </c>
      <c r="B4803" s="93"/>
      <c r="C4803" s="93"/>
      <c r="D4803" s="94" t="s">
        <v>3</v>
      </c>
      <c r="E4803" s="94"/>
      <c r="F4803" s="23" t="s">
        <v>4</v>
      </c>
      <c r="G4803" s="94" t="s">
        <v>3894</v>
      </c>
      <c r="H4803" s="94"/>
      <c r="I4803" s="94" t="s">
        <v>3895</v>
      </c>
      <c r="J4803" s="94"/>
      <c r="K4803" s="23" t="s">
        <v>3896</v>
      </c>
    </row>
    <row r="4804" spans="1:11" ht="45.95" customHeight="1" x14ac:dyDescent="0.25">
      <c r="A4804" s="24" t="s">
        <v>3934</v>
      </c>
      <c r="B4804" s="95" t="s">
        <v>3935</v>
      </c>
      <c r="C4804" s="95"/>
      <c r="D4804" s="96" t="s">
        <v>20</v>
      </c>
      <c r="E4804" s="96"/>
      <c r="F4804" s="24" t="s">
        <v>3936</v>
      </c>
      <c r="G4804" s="97">
        <v>2.5891999999999998E-3</v>
      </c>
      <c r="H4804" s="97"/>
      <c r="I4804" s="98">
        <v>76.52</v>
      </c>
      <c r="J4804" s="98"/>
      <c r="K4804" s="27">
        <f t="shared" ref="K4804:K4809" si="36">TRUNC(TRUNC(G4804,8)*I4804,2)</f>
        <v>0.19</v>
      </c>
    </row>
    <row r="4805" spans="1:11" ht="45.95" customHeight="1" x14ac:dyDescent="0.25">
      <c r="A4805" s="24" t="s">
        <v>28</v>
      </c>
      <c r="B4805" s="95" t="s">
        <v>29</v>
      </c>
      <c r="C4805" s="95"/>
      <c r="D4805" s="96" t="s">
        <v>20</v>
      </c>
      <c r="E4805" s="96"/>
      <c r="F4805" s="24" t="s">
        <v>30</v>
      </c>
      <c r="G4805" s="97">
        <v>1.0702000000000001E-3</v>
      </c>
      <c r="H4805" s="97"/>
      <c r="I4805" s="98">
        <v>322.67</v>
      </c>
      <c r="J4805" s="98"/>
      <c r="K4805" s="27">
        <f t="shared" si="36"/>
        <v>0.34</v>
      </c>
    </row>
    <row r="4806" spans="1:11" ht="29.1" customHeight="1" x14ac:dyDescent="0.25">
      <c r="A4806" s="24" t="s">
        <v>4030</v>
      </c>
      <c r="B4806" s="95" t="s">
        <v>4031</v>
      </c>
      <c r="C4806" s="95"/>
      <c r="D4806" s="96" t="s">
        <v>20</v>
      </c>
      <c r="E4806" s="96"/>
      <c r="F4806" s="24" t="s">
        <v>3936</v>
      </c>
      <c r="G4806" s="97">
        <v>3.3568999999999999E-3</v>
      </c>
      <c r="H4806" s="97"/>
      <c r="I4806" s="98">
        <v>105.44</v>
      </c>
      <c r="J4806" s="98"/>
      <c r="K4806" s="27">
        <f t="shared" si="36"/>
        <v>0.35</v>
      </c>
    </row>
    <row r="4807" spans="1:11" ht="29.1" customHeight="1" x14ac:dyDescent="0.25">
      <c r="A4807" s="24" t="s">
        <v>4032</v>
      </c>
      <c r="B4807" s="95" t="s">
        <v>4033</v>
      </c>
      <c r="C4807" s="95"/>
      <c r="D4807" s="96" t="s">
        <v>20</v>
      </c>
      <c r="E4807" s="96"/>
      <c r="F4807" s="24" t="s">
        <v>30</v>
      </c>
      <c r="G4807" s="97">
        <v>3.0249999999999998E-4</v>
      </c>
      <c r="H4807" s="97"/>
      <c r="I4807" s="98">
        <v>265.02</v>
      </c>
      <c r="J4807" s="98"/>
      <c r="K4807" s="27">
        <f t="shared" si="36"/>
        <v>0.08</v>
      </c>
    </row>
    <row r="4808" spans="1:11" ht="38.1" customHeight="1" x14ac:dyDescent="0.25">
      <c r="A4808" s="24" t="s">
        <v>4034</v>
      </c>
      <c r="B4808" s="95" t="s">
        <v>4035</v>
      </c>
      <c r="C4808" s="95"/>
      <c r="D4808" s="96" t="s">
        <v>20</v>
      </c>
      <c r="E4808" s="96"/>
      <c r="F4808" s="24" t="s">
        <v>3936</v>
      </c>
      <c r="G4808" s="97">
        <v>2.9082999999999999E-3</v>
      </c>
      <c r="H4808" s="97"/>
      <c r="I4808" s="98">
        <v>94.54</v>
      </c>
      <c r="J4808" s="98"/>
      <c r="K4808" s="27">
        <f t="shared" si="36"/>
        <v>0.27</v>
      </c>
    </row>
    <row r="4809" spans="1:11" ht="38.1" customHeight="1" x14ac:dyDescent="0.25">
      <c r="A4809" s="24" t="s">
        <v>4036</v>
      </c>
      <c r="B4809" s="95" t="s">
        <v>4037</v>
      </c>
      <c r="C4809" s="95"/>
      <c r="D4809" s="96" t="s">
        <v>20</v>
      </c>
      <c r="E4809" s="96"/>
      <c r="F4809" s="24" t="s">
        <v>30</v>
      </c>
      <c r="G4809" s="97">
        <v>7.5109999999999999E-4</v>
      </c>
      <c r="H4809" s="97"/>
      <c r="I4809" s="98">
        <v>225.43</v>
      </c>
      <c r="J4809" s="98"/>
      <c r="K4809" s="27">
        <f t="shared" si="36"/>
        <v>0.16</v>
      </c>
    </row>
    <row r="4810" spans="1:11" ht="18" customHeight="1" x14ac:dyDescent="0.25">
      <c r="A4810" s="9"/>
      <c r="B4810" s="9"/>
      <c r="C4810" s="9"/>
      <c r="D4810" s="9"/>
      <c r="E4810" s="9"/>
      <c r="F4810" s="9"/>
      <c r="G4810" s="91" t="s">
        <v>3919</v>
      </c>
      <c r="H4810" s="91"/>
      <c r="I4810" s="91"/>
      <c r="J4810" s="91"/>
      <c r="K4810" s="28">
        <f>SUM(K4804:K4809)</f>
        <v>1.39</v>
      </c>
    </row>
    <row r="4811" spans="1:11" ht="15" customHeight="1" x14ac:dyDescent="0.25">
      <c r="A4811" s="93" t="s">
        <v>3907</v>
      </c>
      <c r="B4811" s="93"/>
      <c r="C4811" s="93"/>
      <c r="D4811" s="94" t="s">
        <v>3</v>
      </c>
      <c r="E4811" s="94"/>
      <c r="F4811" s="23" t="s">
        <v>4</v>
      </c>
      <c r="G4811" s="94" t="s">
        <v>3894</v>
      </c>
      <c r="H4811" s="94"/>
      <c r="I4811" s="94" t="s">
        <v>3895</v>
      </c>
      <c r="J4811" s="94"/>
      <c r="K4811" s="23" t="s">
        <v>3896</v>
      </c>
    </row>
    <row r="4812" spans="1:11" ht="15" customHeight="1" x14ac:dyDescent="0.25">
      <c r="A4812" s="24" t="s">
        <v>3910</v>
      </c>
      <c r="B4812" s="95" t="s">
        <v>3911</v>
      </c>
      <c r="C4812" s="95"/>
      <c r="D4812" s="96" t="s">
        <v>20</v>
      </c>
      <c r="E4812" s="96"/>
      <c r="F4812" s="24" t="s">
        <v>2056</v>
      </c>
      <c r="G4812" s="97">
        <v>3.6592999999999999E-3</v>
      </c>
      <c r="H4812" s="97"/>
      <c r="I4812" s="98">
        <v>24.94</v>
      </c>
      <c r="J4812" s="98"/>
      <c r="K4812" s="27">
        <f>TRUNC(TRUNC(G4812,8)*I4812,2)</f>
        <v>0.09</v>
      </c>
    </row>
    <row r="4813" spans="1:11" ht="18" customHeight="1" x14ac:dyDescent="0.25">
      <c r="A4813" s="9"/>
      <c r="B4813" s="9"/>
      <c r="C4813" s="9"/>
      <c r="D4813" s="9"/>
      <c r="E4813" s="9"/>
      <c r="F4813" s="9"/>
      <c r="G4813" s="91" t="s">
        <v>3912</v>
      </c>
      <c r="H4813" s="91"/>
      <c r="I4813" s="91"/>
      <c r="J4813" s="91"/>
      <c r="K4813" s="28">
        <f>SUM(K4812:K4812)</f>
        <v>0.09</v>
      </c>
    </row>
    <row r="4814" spans="1:11" ht="15" customHeight="1" x14ac:dyDescent="0.25">
      <c r="A4814" s="9"/>
      <c r="B4814" s="9"/>
      <c r="C4814" s="9"/>
      <c r="D4814" s="9"/>
      <c r="E4814" s="9"/>
      <c r="F4814" s="9"/>
      <c r="G4814" s="92" t="s">
        <v>3913</v>
      </c>
      <c r="H4814" s="92"/>
      <c r="I4814" s="92"/>
      <c r="J4814" s="92"/>
      <c r="K4814" s="29">
        <f>ROUND(SUM(K4810,K4813),2)</f>
        <v>1.48</v>
      </c>
    </row>
    <row r="4815" spans="1:11" ht="9.9499999999999993" customHeight="1" x14ac:dyDescent="0.25">
      <c r="A4815" s="9"/>
      <c r="B4815" s="9"/>
      <c r="C4815" s="9"/>
      <c r="D4815" s="9"/>
      <c r="E4815" s="9"/>
      <c r="F4815" s="9"/>
      <c r="G4815" s="100"/>
      <c r="H4815" s="100"/>
      <c r="I4815" s="100"/>
      <c r="J4815" s="100"/>
      <c r="K4815" s="100"/>
    </row>
    <row r="4816" spans="1:11" ht="20.100000000000001" customHeight="1" x14ac:dyDescent="0.25">
      <c r="A4816" s="99" t="s">
        <v>2475</v>
      </c>
      <c r="B4816" s="99"/>
      <c r="C4816" s="99"/>
      <c r="D4816" s="99"/>
      <c r="E4816" s="99"/>
      <c r="F4816" s="99"/>
      <c r="G4816" s="99"/>
      <c r="H4816" s="99"/>
      <c r="I4816" s="99"/>
      <c r="J4816" s="99"/>
      <c r="K4816" s="99"/>
    </row>
    <row r="4817" spans="1:11" ht="15" customHeight="1" x14ac:dyDescent="0.25">
      <c r="A4817" s="93" t="s">
        <v>3893</v>
      </c>
      <c r="B4817" s="93"/>
      <c r="C4817" s="93"/>
      <c r="D4817" s="94" t="s">
        <v>3</v>
      </c>
      <c r="E4817" s="94"/>
      <c r="F4817" s="23" t="s">
        <v>4</v>
      </c>
      <c r="G4817" s="94" t="s">
        <v>3894</v>
      </c>
      <c r="H4817" s="94"/>
      <c r="I4817" s="94" t="s">
        <v>3895</v>
      </c>
      <c r="J4817" s="94"/>
      <c r="K4817" s="23" t="s">
        <v>3896</v>
      </c>
    </row>
    <row r="4818" spans="1:11" ht="21" customHeight="1" x14ac:dyDescent="0.25">
      <c r="A4818" s="24" t="s">
        <v>4038</v>
      </c>
      <c r="B4818" s="95" t="s">
        <v>4039</v>
      </c>
      <c r="C4818" s="95"/>
      <c r="D4818" s="96" t="s">
        <v>20</v>
      </c>
      <c r="E4818" s="96"/>
      <c r="F4818" s="24" t="s">
        <v>34</v>
      </c>
      <c r="G4818" s="97">
        <v>6.6E-3</v>
      </c>
      <c r="H4818" s="97"/>
      <c r="I4818" s="98">
        <v>210.23</v>
      </c>
      <c r="J4818" s="98"/>
      <c r="K4818" s="27">
        <f>TRUNC(TRUNC(G4818,8)*I4818,2)</f>
        <v>1.38</v>
      </c>
    </row>
    <row r="4819" spans="1:11" ht="21" customHeight="1" x14ac:dyDescent="0.25">
      <c r="A4819" s="24" t="s">
        <v>4040</v>
      </c>
      <c r="B4819" s="95" t="s">
        <v>4041</v>
      </c>
      <c r="C4819" s="95"/>
      <c r="D4819" s="96" t="s">
        <v>20</v>
      </c>
      <c r="E4819" s="96"/>
      <c r="F4819" s="24" t="s">
        <v>84</v>
      </c>
      <c r="G4819" s="97">
        <v>1.0049999999999999</v>
      </c>
      <c r="H4819" s="97"/>
      <c r="I4819" s="98">
        <v>32.369999999999997</v>
      </c>
      <c r="J4819" s="98"/>
      <c r="K4819" s="27">
        <f>TRUNC(TRUNC(G4819,8)*I4819,2)</f>
        <v>32.53</v>
      </c>
    </row>
    <row r="4820" spans="1:11" ht="15" customHeight="1" x14ac:dyDescent="0.25">
      <c r="A4820" s="9"/>
      <c r="B4820" s="9"/>
      <c r="C4820" s="9"/>
      <c r="D4820" s="9"/>
      <c r="E4820" s="9"/>
      <c r="F4820" s="9"/>
      <c r="G4820" s="91" t="s">
        <v>3906</v>
      </c>
      <c r="H4820" s="91"/>
      <c r="I4820" s="91"/>
      <c r="J4820" s="91"/>
      <c r="K4820" s="28">
        <f>SUM(K4818:K4819)</f>
        <v>33.910000000000004</v>
      </c>
    </row>
    <row r="4821" spans="1:11" ht="15" customHeight="1" x14ac:dyDescent="0.25">
      <c r="A4821" s="93" t="s">
        <v>3907</v>
      </c>
      <c r="B4821" s="93"/>
      <c r="C4821" s="93"/>
      <c r="D4821" s="94" t="s">
        <v>3</v>
      </c>
      <c r="E4821" s="94"/>
      <c r="F4821" s="23" t="s">
        <v>4</v>
      </c>
      <c r="G4821" s="94" t="s">
        <v>3894</v>
      </c>
      <c r="H4821" s="94"/>
      <c r="I4821" s="94" t="s">
        <v>3895</v>
      </c>
      <c r="J4821" s="94"/>
      <c r="K4821" s="23" t="s">
        <v>3896</v>
      </c>
    </row>
    <row r="4822" spans="1:11" ht="15" customHeight="1" x14ac:dyDescent="0.25">
      <c r="A4822" s="24" t="s">
        <v>3971</v>
      </c>
      <c r="B4822" s="95" t="s">
        <v>3972</v>
      </c>
      <c r="C4822" s="95"/>
      <c r="D4822" s="96" t="s">
        <v>20</v>
      </c>
      <c r="E4822" s="96"/>
      <c r="F4822" s="24" t="s">
        <v>2056</v>
      </c>
      <c r="G4822" s="97">
        <v>0.2296</v>
      </c>
      <c r="H4822" s="97"/>
      <c r="I4822" s="98">
        <v>32.69</v>
      </c>
      <c r="J4822" s="98"/>
      <c r="K4822" s="27">
        <f>TRUNC(TRUNC(G4822,8)*I4822,2)</f>
        <v>7.5</v>
      </c>
    </row>
    <row r="4823" spans="1:11" ht="15" customHeight="1" x14ac:dyDescent="0.25">
      <c r="A4823" s="24" t="s">
        <v>3910</v>
      </c>
      <c r="B4823" s="95" t="s">
        <v>3911</v>
      </c>
      <c r="C4823" s="95"/>
      <c r="D4823" s="96" t="s">
        <v>20</v>
      </c>
      <c r="E4823" s="96"/>
      <c r="F4823" s="24" t="s">
        <v>2056</v>
      </c>
      <c r="G4823" s="97">
        <v>0.2296</v>
      </c>
      <c r="H4823" s="97"/>
      <c r="I4823" s="98">
        <v>24.94</v>
      </c>
      <c r="J4823" s="98"/>
      <c r="K4823" s="27">
        <f>TRUNC(TRUNC(G4823,8)*I4823,2)</f>
        <v>5.72</v>
      </c>
    </row>
    <row r="4824" spans="1:11" ht="18" customHeight="1" x14ac:dyDescent="0.25">
      <c r="A4824" s="9"/>
      <c r="B4824" s="9"/>
      <c r="C4824" s="9"/>
      <c r="D4824" s="9"/>
      <c r="E4824" s="9"/>
      <c r="F4824" s="9"/>
      <c r="G4824" s="91" t="s">
        <v>3912</v>
      </c>
      <c r="H4824" s="91"/>
      <c r="I4824" s="91"/>
      <c r="J4824" s="91"/>
      <c r="K4824" s="28">
        <f>SUM(K4822:K4823)</f>
        <v>13.219999999999999</v>
      </c>
    </row>
    <row r="4825" spans="1:11" ht="15" customHeight="1" x14ac:dyDescent="0.25">
      <c r="A4825" s="93" t="s">
        <v>3922</v>
      </c>
      <c r="B4825" s="93"/>
      <c r="C4825" s="93"/>
      <c r="D4825" s="94" t="s">
        <v>3</v>
      </c>
      <c r="E4825" s="94"/>
      <c r="F4825" s="23" t="s">
        <v>4</v>
      </c>
      <c r="G4825" s="94" t="s">
        <v>3894</v>
      </c>
      <c r="H4825" s="94"/>
      <c r="I4825" s="94" t="s">
        <v>3895</v>
      </c>
      <c r="J4825" s="94"/>
      <c r="K4825" s="23" t="s">
        <v>3896</v>
      </c>
    </row>
    <row r="4826" spans="1:11" ht="21" customHeight="1" x14ac:dyDescent="0.25">
      <c r="A4826" s="24" t="s">
        <v>4042</v>
      </c>
      <c r="B4826" s="95" t="s">
        <v>4043</v>
      </c>
      <c r="C4826" s="95"/>
      <c r="D4826" s="96" t="s">
        <v>20</v>
      </c>
      <c r="E4826" s="96"/>
      <c r="F4826" s="24" t="s">
        <v>34</v>
      </c>
      <c r="G4826" s="97">
        <v>1.8E-3</v>
      </c>
      <c r="H4826" s="97"/>
      <c r="I4826" s="98">
        <v>767.08</v>
      </c>
      <c r="J4826" s="98"/>
      <c r="K4826" s="27">
        <f>TRUNC(TRUNC(G4826,8)*I4826,2)</f>
        <v>1.38</v>
      </c>
    </row>
    <row r="4827" spans="1:11" ht="15" customHeight="1" x14ac:dyDescent="0.25">
      <c r="A4827" s="9"/>
      <c r="B4827" s="9"/>
      <c r="C4827" s="9"/>
      <c r="D4827" s="9"/>
      <c r="E4827" s="9"/>
      <c r="F4827" s="9"/>
      <c r="G4827" s="91" t="s">
        <v>3933</v>
      </c>
      <c r="H4827" s="91"/>
      <c r="I4827" s="91"/>
      <c r="J4827" s="91"/>
      <c r="K4827" s="28">
        <f>SUM(K4826:K4826)</f>
        <v>1.38</v>
      </c>
    </row>
    <row r="4828" spans="1:11" ht="15" customHeight="1" x14ac:dyDescent="0.25">
      <c r="A4828" s="9"/>
      <c r="B4828" s="9"/>
      <c r="C4828" s="9"/>
      <c r="D4828" s="9"/>
      <c r="E4828" s="9"/>
      <c r="F4828" s="9"/>
      <c r="G4828" s="92" t="s">
        <v>3913</v>
      </c>
      <c r="H4828" s="92"/>
      <c r="I4828" s="92"/>
      <c r="J4828" s="92"/>
      <c r="K4828" s="29">
        <f>ROUND(SUM(K4820,K4824,K4827),2)</f>
        <v>48.51</v>
      </c>
    </row>
    <row r="4829" spans="1:11" ht="9.9499999999999993" customHeight="1" x14ac:dyDescent="0.25">
      <c r="A4829" s="9"/>
      <c r="B4829" s="9"/>
      <c r="C4829" s="9"/>
      <c r="D4829" s="9"/>
      <c r="E4829" s="9"/>
      <c r="F4829" s="9"/>
      <c r="G4829" s="100"/>
      <c r="H4829" s="100"/>
      <c r="I4829" s="100"/>
      <c r="J4829" s="100"/>
      <c r="K4829" s="100"/>
    </row>
    <row r="4830" spans="1:11" ht="20.100000000000001" customHeight="1" x14ac:dyDescent="0.25">
      <c r="A4830" s="99" t="s">
        <v>2476</v>
      </c>
      <c r="B4830" s="99"/>
      <c r="C4830" s="99"/>
      <c r="D4830" s="99"/>
      <c r="E4830" s="99"/>
      <c r="F4830" s="99"/>
      <c r="G4830" s="99"/>
      <c r="H4830" s="99"/>
      <c r="I4830" s="99"/>
      <c r="J4830" s="99"/>
      <c r="K4830" s="99"/>
    </row>
    <row r="4831" spans="1:11" ht="15" customHeight="1" x14ac:dyDescent="0.25">
      <c r="A4831" s="93" t="s">
        <v>3893</v>
      </c>
      <c r="B4831" s="93"/>
      <c r="C4831" s="93"/>
      <c r="D4831" s="94" t="s">
        <v>3</v>
      </c>
      <c r="E4831" s="94"/>
      <c r="F4831" s="23" t="s">
        <v>4</v>
      </c>
      <c r="G4831" s="94" t="s">
        <v>3894</v>
      </c>
      <c r="H4831" s="94"/>
      <c r="I4831" s="94" t="s">
        <v>3895</v>
      </c>
      <c r="J4831" s="94"/>
      <c r="K4831" s="23" t="s">
        <v>3896</v>
      </c>
    </row>
    <row r="4832" spans="1:11" ht="15" customHeight="1" x14ac:dyDescent="0.25">
      <c r="A4832" s="24" t="s">
        <v>4044</v>
      </c>
      <c r="B4832" s="95" t="s">
        <v>4045</v>
      </c>
      <c r="C4832" s="95"/>
      <c r="D4832" s="96" t="s">
        <v>20</v>
      </c>
      <c r="E4832" s="96"/>
      <c r="F4832" s="24" t="s">
        <v>3903</v>
      </c>
      <c r="G4832" s="97">
        <v>0.106</v>
      </c>
      <c r="H4832" s="97"/>
      <c r="I4832" s="98">
        <v>2.59</v>
      </c>
      <c r="J4832" s="98"/>
      <c r="K4832" s="27">
        <f>TRUNC(TRUNC(G4832,8)*I4832,2)</f>
        <v>0.27</v>
      </c>
    </row>
    <row r="4833" spans="1:11" ht="15" customHeight="1" x14ac:dyDescent="0.25">
      <c r="A4833" s="9"/>
      <c r="B4833" s="9"/>
      <c r="C4833" s="9"/>
      <c r="D4833" s="9"/>
      <c r="E4833" s="9"/>
      <c r="F4833" s="9"/>
      <c r="G4833" s="91" t="s">
        <v>3906</v>
      </c>
      <c r="H4833" s="91"/>
      <c r="I4833" s="91"/>
      <c r="J4833" s="91"/>
      <c r="K4833" s="28">
        <f>SUM(K4832:K4832)</f>
        <v>0.27</v>
      </c>
    </row>
    <row r="4834" spans="1:11" ht="15" customHeight="1" x14ac:dyDescent="0.25">
      <c r="A4834" s="93" t="s">
        <v>3907</v>
      </c>
      <c r="B4834" s="93"/>
      <c r="C4834" s="93"/>
      <c r="D4834" s="94" t="s">
        <v>3</v>
      </c>
      <c r="E4834" s="94"/>
      <c r="F4834" s="23" t="s">
        <v>4</v>
      </c>
      <c r="G4834" s="94" t="s">
        <v>3894</v>
      </c>
      <c r="H4834" s="94"/>
      <c r="I4834" s="94" t="s">
        <v>3895</v>
      </c>
      <c r="J4834" s="94"/>
      <c r="K4834" s="23" t="s">
        <v>3896</v>
      </c>
    </row>
    <row r="4835" spans="1:11" ht="15" customHeight="1" x14ac:dyDescent="0.25">
      <c r="A4835" s="24" t="s">
        <v>4046</v>
      </c>
      <c r="B4835" s="95" t="s">
        <v>4047</v>
      </c>
      <c r="C4835" s="95"/>
      <c r="D4835" s="96" t="s">
        <v>20</v>
      </c>
      <c r="E4835" s="96"/>
      <c r="F4835" s="24" t="s">
        <v>2056</v>
      </c>
      <c r="G4835" s="97">
        <v>3.6999999999999998E-2</v>
      </c>
      <c r="H4835" s="97"/>
      <c r="I4835" s="98">
        <v>34.35</v>
      </c>
      <c r="J4835" s="98"/>
      <c r="K4835" s="27">
        <f>TRUNC(TRUNC(G4835,8)*I4835,2)</f>
        <v>1.27</v>
      </c>
    </row>
    <row r="4836" spans="1:11" ht="15" customHeight="1" x14ac:dyDescent="0.25">
      <c r="A4836" s="24" t="s">
        <v>3910</v>
      </c>
      <c r="B4836" s="95" t="s">
        <v>3911</v>
      </c>
      <c r="C4836" s="95"/>
      <c r="D4836" s="96" t="s">
        <v>20</v>
      </c>
      <c r="E4836" s="96"/>
      <c r="F4836" s="24" t="s">
        <v>2056</v>
      </c>
      <c r="G4836" s="97">
        <v>1.6E-2</v>
      </c>
      <c r="H4836" s="97"/>
      <c r="I4836" s="98">
        <v>24.94</v>
      </c>
      <c r="J4836" s="98"/>
      <c r="K4836" s="27">
        <f>TRUNC(TRUNC(G4836,8)*I4836,2)</f>
        <v>0.39</v>
      </c>
    </row>
    <row r="4837" spans="1:11" ht="18" customHeight="1" x14ac:dyDescent="0.25">
      <c r="A4837" s="9"/>
      <c r="B4837" s="9"/>
      <c r="C4837" s="9"/>
      <c r="D4837" s="9"/>
      <c r="E4837" s="9"/>
      <c r="F4837" s="9"/>
      <c r="G4837" s="91" t="s">
        <v>3912</v>
      </c>
      <c r="H4837" s="91"/>
      <c r="I4837" s="91"/>
      <c r="J4837" s="91"/>
      <c r="K4837" s="28">
        <f>SUM(K4835:K4836)</f>
        <v>1.6600000000000001</v>
      </c>
    </row>
    <row r="4838" spans="1:11" ht="15" customHeight="1" x14ac:dyDescent="0.25">
      <c r="A4838" s="9"/>
      <c r="B4838" s="9"/>
      <c r="C4838" s="9"/>
      <c r="D4838" s="9"/>
      <c r="E4838" s="9"/>
      <c r="F4838" s="9"/>
      <c r="G4838" s="92" t="s">
        <v>3913</v>
      </c>
      <c r="H4838" s="92"/>
      <c r="I4838" s="92"/>
      <c r="J4838" s="92"/>
      <c r="K4838" s="29">
        <f>ROUND(SUM(K4833,K4837),2)</f>
        <v>1.93</v>
      </c>
    </row>
    <row r="4839" spans="1:11" ht="9.9499999999999993" customHeight="1" x14ac:dyDescent="0.25">
      <c r="A4839" s="9"/>
      <c r="B4839" s="9"/>
      <c r="C4839" s="9"/>
      <c r="D4839" s="9"/>
      <c r="E4839" s="9"/>
      <c r="F4839" s="9"/>
      <c r="G4839" s="100"/>
      <c r="H4839" s="100"/>
      <c r="I4839" s="100"/>
      <c r="J4839" s="100"/>
      <c r="K4839" s="100"/>
    </row>
    <row r="4840" spans="1:11" ht="20.100000000000001" customHeight="1" x14ac:dyDescent="0.25">
      <c r="A4840" s="99" t="s">
        <v>2477</v>
      </c>
      <c r="B4840" s="99"/>
      <c r="C4840" s="99"/>
      <c r="D4840" s="99"/>
      <c r="E4840" s="99"/>
      <c r="F4840" s="99"/>
      <c r="G4840" s="99"/>
      <c r="H4840" s="99"/>
      <c r="I4840" s="99"/>
      <c r="J4840" s="99"/>
      <c r="K4840" s="99"/>
    </row>
    <row r="4841" spans="1:11" ht="15" customHeight="1" x14ac:dyDescent="0.25">
      <c r="A4841" s="93" t="s">
        <v>3916</v>
      </c>
      <c r="B4841" s="93"/>
      <c r="C4841" s="93"/>
      <c r="D4841" s="94" t="s">
        <v>3</v>
      </c>
      <c r="E4841" s="94"/>
      <c r="F4841" s="23" t="s">
        <v>4</v>
      </c>
      <c r="G4841" s="94" t="s">
        <v>3894</v>
      </c>
      <c r="H4841" s="94"/>
      <c r="I4841" s="94" t="s">
        <v>3895</v>
      </c>
      <c r="J4841" s="94"/>
      <c r="K4841" s="23" t="s">
        <v>3896</v>
      </c>
    </row>
    <row r="4842" spans="1:11" ht="29.1" customHeight="1" x14ac:dyDescent="0.25">
      <c r="A4842" s="24" t="s">
        <v>3963</v>
      </c>
      <c r="B4842" s="95" t="s">
        <v>3964</v>
      </c>
      <c r="C4842" s="95"/>
      <c r="D4842" s="96" t="s">
        <v>20</v>
      </c>
      <c r="E4842" s="96"/>
      <c r="F4842" s="24" t="s">
        <v>3936</v>
      </c>
      <c r="G4842" s="97">
        <v>5.2258833999999998</v>
      </c>
      <c r="H4842" s="97"/>
      <c r="I4842" s="98">
        <v>8.9</v>
      </c>
      <c r="J4842" s="98"/>
      <c r="K4842" s="27">
        <f>TRUNC(TRUNC(G4842,8)*I4842,2)</f>
        <v>46.51</v>
      </c>
    </row>
    <row r="4843" spans="1:11" ht="29.1" customHeight="1" x14ac:dyDescent="0.25">
      <c r="A4843" s="24" t="s">
        <v>3965</v>
      </c>
      <c r="B4843" s="95" t="s">
        <v>3966</v>
      </c>
      <c r="C4843" s="95"/>
      <c r="D4843" s="96" t="s">
        <v>20</v>
      </c>
      <c r="E4843" s="96"/>
      <c r="F4843" s="24" t="s">
        <v>30</v>
      </c>
      <c r="G4843" s="97">
        <v>0.95392160000000004</v>
      </c>
      <c r="H4843" s="97"/>
      <c r="I4843" s="98">
        <v>32.76</v>
      </c>
      <c r="J4843" s="98"/>
      <c r="K4843" s="27">
        <f>TRUNC(TRUNC(G4843,8)*I4843,2)</f>
        <v>31.25</v>
      </c>
    </row>
    <row r="4844" spans="1:11" ht="21" customHeight="1" x14ac:dyDescent="0.25">
      <c r="A4844" s="24" t="s">
        <v>3967</v>
      </c>
      <c r="B4844" s="95" t="s">
        <v>3968</v>
      </c>
      <c r="C4844" s="95"/>
      <c r="D4844" s="96" t="s">
        <v>20</v>
      </c>
      <c r="E4844" s="96"/>
      <c r="F4844" s="24" t="s">
        <v>3936</v>
      </c>
      <c r="G4844" s="97">
        <v>5.2258833999999998</v>
      </c>
      <c r="H4844" s="97"/>
      <c r="I4844" s="98">
        <v>27.59</v>
      </c>
      <c r="J4844" s="98"/>
      <c r="K4844" s="27">
        <f>TRUNC(TRUNC(G4844,8)*I4844,2)</f>
        <v>144.18</v>
      </c>
    </row>
    <row r="4845" spans="1:11" ht="21" customHeight="1" x14ac:dyDescent="0.25">
      <c r="A4845" s="24" t="s">
        <v>3969</v>
      </c>
      <c r="B4845" s="95" t="s">
        <v>3970</v>
      </c>
      <c r="C4845" s="95"/>
      <c r="D4845" s="96" t="s">
        <v>20</v>
      </c>
      <c r="E4845" s="96"/>
      <c r="F4845" s="24" t="s">
        <v>30</v>
      </c>
      <c r="G4845" s="97">
        <v>0.95392160000000004</v>
      </c>
      <c r="H4845" s="97"/>
      <c r="I4845" s="98">
        <v>28.09</v>
      </c>
      <c r="J4845" s="98"/>
      <c r="K4845" s="27">
        <f>TRUNC(TRUNC(G4845,8)*I4845,2)</f>
        <v>26.79</v>
      </c>
    </row>
    <row r="4846" spans="1:11" ht="18" customHeight="1" x14ac:dyDescent="0.25">
      <c r="A4846" s="9"/>
      <c r="B4846" s="9"/>
      <c r="C4846" s="9"/>
      <c r="D4846" s="9"/>
      <c r="E4846" s="9"/>
      <c r="F4846" s="9"/>
      <c r="G4846" s="91" t="s">
        <v>3919</v>
      </c>
      <c r="H4846" s="91"/>
      <c r="I4846" s="91"/>
      <c r="J4846" s="91"/>
      <c r="K4846" s="28">
        <f>SUM(K4842:K4845)</f>
        <v>248.73</v>
      </c>
    </row>
    <row r="4847" spans="1:11" ht="15" customHeight="1" x14ac:dyDescent="0.25">
      <c r="A4847" s="93" t="s">
        <v>3893</v>
      </c>
      <c r="B4847" s="93"/>
      <c r="C4847" s="93"/>
      <c r="D4847" s="94" t="s">
        <v>3</v>
      </c>
      <c r="E4847" s="94"/>
      <c r="F4847" s="23" t="s">
        <v>4</v>
      </c>
      <c r="G4847" s="94" t="s">
        <v>3894</v>
      </c>
      <c r="H4847" s="94"/>
      <c r="I4847" s="94" t="s">
        <v>3895</v>
      </c>
      <c r="J4847" s="94"/>
      <c r="K4847" s="23" t="s">
        <v>3896</v>
      </c>
    </row>
    <row r="4848" spans="1:11" ht="21" customHeight="1" x14ac:dyDescent="0.25">
      <c r="A4848" s="24" t="s">
        <v>4048</v>
      </c>
      <c r="B4848" s="95" t="s">
        <v>4049</v>
      </c>
      <c r="C4848" s="95"/>
      <c r="D4848" s="96" t="s">
        <v>20</v>
      </c>
      <c r="E4848" s="96"/>
      <c r="F4848" s="24" t="s">
        <v>34</v>
      </c>
      <c r="G4848" s="97">
        <v>0.19980000000000001</v>
      </c>
      <c r="H4848" s="97"/>
      <c r="I4848" s="98">
        <v>206.17</v>
      </c>
      <c r="J4848" s="98"/>
      <c r="K4848" s="27">
        <f>TRUNC(TRUNC(G4848,8)*I4848,2)</f>
        <v>41.19</v>
      </c>
    </row>
    <row r="4849" spans="1:11" ht="15" customHeight="1" x14ac:dyDescent="0.25">
      <c r="A4849" s="24" t="s">
        <v>3955</v>
      </c>
      <c r="B4849" s="95" t="s">
        <v>3956</v>
      </c>
      <c r="C4849" s="95"/>
      <c r="D4849" s="96" t="s">
        <v>20</v>
      </c>
      <c r="E4849" s="96"/>
      <c r="F4849" s="24" t="s">
        <v>3903</v>
      </c>
      <c r="G4849" s="97">
        <v>3.6695999999999999E-2</v>
      </c>
      <c r="H4849" s="97"/>
      <c r="I4849" s="98">
        <v>19.37</v>
      </c>
      <c r="J4849" s="98"/>
      <c r="K4849" s="27">
        <f>TRUNC(TRUNC(G4849,8)*I4849,2)</f>
        <v>0.71</v>
      </c>
    </row>
    <row r="4850" spans="1:11" ht="21" customHeight="1" x14ac:dyDescent="0.25">
      <c r="A4850" s="24" t="s">
        <v>4050</v>
      </c>
      <c r="B4850" s="95" t="s">
        <v>4051</v>
      </c>
      <c r="C4850" s="95"/>
      <c r="D4850" s="96" t="s">
        <v>20</v>
      </c>
      <c r="E4850" s="96"/>
      <c r="F4850" s="24" t="s">
        <v>84</v>
      </c>
      <c r="G4850" s="97">
        <v>7.48</v>
      </c>
      <c r="H4850" s="97"/>
      <c r="I4850" s="98">
        <v>3.9</v>
      </c>
      <c r="J4850" s="98"/>
      <c r="K4850" s="27">
        <f>TRUNC(TRUNC(G4850,8)*I4850,2)</f>
        <v>29.17</v>
      </c>
    </row>
    <row r="4851" spans="1:11" ht="15" customHeight="1" x14ac:dyDescent="0.25">
      <c r="A4851" s="9"/>
      <c r="B4851" s="9"/>
      <c r="C4851" s="9"/>
      <c r="D4851" s="9"/>
      <c r="E4851" s="9"/>
      <c r="F4851" s="9"/>
      <c r="G4851" s="91" t="s">
        <v>3906</v>
      </c>
      <c r="H4851" s="91"/>
      <c r="I4851" s="91"/>
      <c r="J4851" s="91"/>
      <c r="K4851" s="28">
        <f>SUM(K4848:K4850)</f>
        <v>71.069999999999993</v>
      </c>
    </row>
    <row r="4852" spans="1:11" ht="15" customHeight="1" x14ac:dyDescent="0.25">
      <c r="A4852" s="93" t="s">
        <v>3907</v>
      </c>
      <c r="B4852" s="93"/>
      <c r="C4852" s="93"/>
      <c r="D4852" s="94" t="s">
        <v>3</v>
      </c>
      <c r="E4852" s="94"/>
      <c r="F4852" s="23" t="s">
        <v>4</v>
      </c>
      <c r="G4852" s="94" t="s">
        <v>3894</v>
      </c>
      <c r="H4852" s="94"/>
      <c r="I4852" s="94" t="s">
        <v>3895</v>
      </c>
      <c r="J4852" s="94"/>
      <c r="K4852" s="23" t="s">
        <v>3896</v>
      </c>
    </row>
    <row r="4853" spans="1:11" ht="15" customHeight="1" x14ac:dyDescent="0.25">
      <c r="A4853" s="24" t="s">
        <v>3971</v>
      </c>
      <c r="B4853" s="95" t="s">
        <v>3972</v>
      </c>
      <c r="C4853" s="95"/>
      <c r="D4853" s="96" t="s">
        <v>20</v>
      </c>
      <c r="E4853" s="96"/>
      <c r="F4853" s="24" t="s">
        <v>2056</v>
      </c>
      <c r="G4853" s="97">
        <v>2.3251949999999999</v>
      </c>
      <c r="H4853" s="97"/>
      <c r="I4853" s="98">
        <v>32.69</v>
      </c>
      <c r="J4853" s="98"/>
      <c r="K4853" s="27">
        <f>TRUNC(TRUNC(G4853,8)*I4853,2)</f>
        <v>76.010000000000005</v>
      </c>
    </row>
    <row r="4854" spans="1:11" ht="15" customHeight="1" x14ac:dyDescent="0.25">
      <c r="A4854" s="24" t="s">
        <v>3910</v>
      </c>
      <c r="B4854" s="95" t="s">
        <v>3911</v>
      </c>
      <c r="C4854" s="95"/>
      <c r="D4854" s="96" t="s">
        <v>20</v>
      </c>
      <c r="E4854" s="96"/>
      <c r="F4854" s="24" t="s">
        <v>2056</v>
      </c>
      <c r="G4854" s="97">
        <v>17.010999999999999</v>
      </c>
      <c r="H4854" s="97"/>
      <c r="I4854" s="98">
        <v>24.94</v>
      </c>
      <c r="J4854" s="98"/>
      <c r="K4854" s="27">
        <f>TRUNC(TRUNC(G4854,8)*I4854,2)</f>
        <v>424.25</v>
      </c>
    </row>
    <row r="4855" spans="1:11" ht="18" customHeight="1" x14ac:dyDescent="0.25">
      <c r="A4855" s="9"/>
      <c r="B4855" s="9"/>
      <c r="C4855" s="9"/>
      <c r="D4855" s="9"/>
      <c r="E4855" s="9"/>
      <c r="F4855" s="9"/>
      <c r="G4855" s="91" t="s">
        <v>3912</v>
      </c>
      <c r="H4855" s="91"/>
      <c r="I4855" s="91"/>
      <c r="J4855" s="91"/>
      <c r="K4855" s="28">
        <f>SUM(K4853:K4854)</f>
        <v>500.26</v>
      </c>
    </row>
    <row r="4856" spans="1:11" ht="15" customHeight="1" x14ac:dyDescent="0.25">
      <c r="A4856" s="93" t="s">
        <v>3922</v>
      </c>
      <c r="B4856" s="93"/>
      <c r="C4856" s="93"/>
      <c r="D4856" s="94" t="s">
        <v>3</v>
      </c>
      <c r="E4856" s="94"/>
      <c r="F4856" s="23" t="s">
        <v>4</v>
      </c>
      <c r="G4856" s="94" t="s">
        <v>3894</v>
      </c>
      <c r="H4856" s="94"/>
      <c r="I4856" s="94" t="s">
        <v>3895</v>
      </c>
      <c r="J4856" s="94"/>
      <c r="K4856" s="23" t="s">
        <v>3896</v>
      </c>
    </row>
    <row r="4857" spans="1:11" ht="29.1" customHeight="1" x14ac:dyDescent="0.25">
      <c r="A4857" s="24" t="s">
        <v>4052</v>
      </c>
      <c r="B4857" s="95" t="s">
        <v>4053</v>
      </c>
      <c r="C4857" s="95"/>
      <c r="D4857" s="96" t="s">
        <v>20</v>
      </c>
      <c r="E4857" s="96"/>
      <c r="F4857" s="24" t="s">
        <v>34</v>
      </c>
      <c r="G4857" s="97">
        <v>0.66502459999999997</v>
      </c>
      <c r="H4857" s="97"/>
      <c r="I4857" s="98">
        <v>619.19000000000005</v>
      </c>
      <c r="J4857" s="98"/>
      <c r="K4857" s="27">
        <f>TRUNC(TRUNC(G4857,8)*I4857,2)</f>
        <v>411.77</v>
      </c>
    </row>
    <row r="4858" spans="1:11" ht="21" customHeight="1" x14ac:dyDescent="0.25">
      <c r="A4858" s="24" t="s">
        <v>95</v>
      </c>
      <c r="B4858" s="95" t="s">
        <v>96</v>
      </c>
      <c r="C4858" s="95"/>
      <c r="D4858" s="96" t="s">
        <v>20</v>
      </c>
      <c r="E4858" s="96"/>
      <c r="F4858" s="24" t="s">
        <v>16</v>
      </c>
      <c r="G4858" s="97">
        <v>0.48</v>
      </c>
      <c r="H4858" s="97"/>
      <c r="I4858" s="98">
        <v>176.85</v>
      </c>
      <c r="J4858" s="98"/>
      <c r="K4858" s="27">
        <f>TRUNC(TRUNC(G4858,8)*I4858,2)</f>
        <v>84.88</v>
      </c>
    </row>
    <row r="4859" spans="1:11" ht="15" customHeight="1" x14ac:dyDescent="0.25">
      <c r="A4859" s="9"/>
      <c r="B4859" s="9"/>
      <c r="C4859" s="9"/>
      <c r="D4859" s="9"/>
      <c r="E4859" s="9"/>
      <c r="F4859" s="9"/>
      <c r="G4859" s="91" t="s">
        <v>3933</v>
      </c>
      <c r="H4859" s="91"/>
      <c r="I4859" s="91"/>
      <c r="J4859" s="91"/>
      <c r="K4859" s="28">
        <f>SUM(K4857:K4858)</f>
        <v>496.65</v>
      </c>
    </row>
    <row r="4860" spans="1:11" ht="15" customHeight="1" x14ac:dyDescent="0.25">
      <c r="A4860" s="9"/>
      <c r="B4860" s="9"/>
      <c r="C4860" s="9"/>
      <c r="D4860" s="9"/>
      <c r="E4860" s="9"/>
      <c r="F4860" s="9"/>
      <c r="G4860" s="92" t="s">
        <v>3913</v>
      </c>
      <c r="H4860" s="92"/>
      <c r="I4860" s="92"/>
      <c r="J4860" s="92"/>
      <c r="K4860" s="29">
        <f>ROUND(SUM(K4846,K4851,K4855,K4859),2)</f>
        <v>1316.71</v>
      </c>
    </row>
    <row r="4861" spans="1:11" ht="9.9499999999999993" customHeight="1" x14ac:dyDescent="0.25">
      <c r="A4861" s="9"/>
      <c r="B4861" s="9"/>
      <c r="C4861" s="9"/>
      <c r="D4861" s="9"/>
      <c r="E4861" s="9"/>
      <c r="F4861" s="9"/>
      <c r="G4861" s="100"/>
      <c r="H4861" s="100"/>
      <c r="I4861" s="100"/>
      <c r="J4861" s="100"/>
      <c r="K4861" s="100"/>
    </row>
    <row r="4862" spans="1:11" ht="20.100000000000001" customHeight="1" x14ac:dyDescent="0.25">
      <c r="A4862" s="99" t="s">
        <v>2478</v>
      </c>
      <c r="B4862" s="99"/>
      <c r="C4862" s="99"/>
      <c r="D4862" s="99"/>
      <c r="E4862" s="99"/>
      <c r="F4862" s="99"/>
      <c r="G4862" s="99"/>
      <c r="H4862" s="99"/>
      <c r="I4862" s="99"/>
      <c r="J4862" s="99"/>
      <c r="K4862" s="99"/>
    </row>
    <row r="4863" spans="1:11" ht="15" customHeight="1" x14ac:dyDescent="0.25">
      <c r="A4863" s="93" t="s">
        <v>3893</v>
      </c>
      <c r="B4863" s="93"/>
      <c r="C4863" s="93"/>
      <c r="D4863" s="94" t="s">
        <v>3</v>
      </c>
      <c r="E4863" s="94"/>
      <c r="F4863" s="23" t="s">
        <v>4</v>
      </c>
      <c r="G4863" s="94" t="s">
        <v>3894</v>
      </c>
      <c r="H4863" s="94"/>
      <c r="I4863" s="94" t="s">
        <v>3895</v>
      </c>
      <c r="J4863" s="94"/>
      <c r="K4863" s="23" t="s">
        <v>3896</v>
      </c>
    </row>
    <row r="4864" spans="1:11" ht="29.1" customHeight="1" x14ac:dyDescent="0.25">
      <c r="A4864" s="24" t="s">
        <v>4054</v>
      </c>
      <c r="B4864" s="95" t="s">
        <v>4055</v>
      </c>
      <c r="C4864" s="95"/>
      <c r="D4864" s="96" t="s">
        <v>20</v>
      </c>
      <c r="E4864" s="96"/>
      <c r="F4864" s="24" t="s">
        <v>34</v>
      </c>
      <c r="G4864" s="97">
        <v>0.18468999999999999</v>
      </c>
      <c r="H4864" s="97"/>
      <c r="I4864" s="98">
        <v>517.16999999999996</v>
      </c>
      <c r="J4864" s="98"/>
      <c r="K4864" s="27">
        <f t="shared" ref="K4864:K4869" si="37">ROUND(ROUND(G4864,8)*I4864,2)</f>
        <v>95.52</v>
      </c>
    </row>
    <row r="4865" spans="1:11" ht="21" customHeight="1" x14ac:dyDescent="0.25">
      <c r="A4865" s="24" t="s">
        <v>4056</v>
      </c>
      <c r="B4865" s="95" t="s">
        <v>4057</v>
      </c>
      <c r="C4865" s="95"/>
      <c r="D4865" s="96" t="s">
        <v>20</v>
      </c>
      <c r="E4865" s="96"/>
      <c r="F4865" s="24" t="s">
        <v>2057</v>
      </c>
      <c r="G4865" s="97">
        <v>3.1900000000000001E-3</v>
      </c>
      <c r="H4865" s="97"/>
      <c r="I4865" s="98">
        <v>8.98</v>
      </c>
      <c r="J4865" s="98"/>
      <c r="K4865" s="27">
        <f t="shared" si="37"/>
        <v>0.03</v>
      </c>
    </row>
    <row r="4866" spans="1:11" ht="15" customHeight="1" x14ac:dyDescent="0.25">
      <c r="A4866" s="24" t="s">
        <v>3955</v>
      </c>
      <c r="B4866" s="95" t="s">
        <v>3956</v>
      </c>
      <c r="C4866" s="95"/>
      <c r="D4866" s="96" t="s">
        <v>20</v>
      </c>
      <c r="E4866" s="96"/>
      <c r="F4866" s="24" t="s">
        <v>3903</v>
      </c>
      <c r="G4866" s="97">
        <v>4.4999999999999998E-2</v>
      </c>
      <c r="H4866" s="97"/>
      <c r="I4866" s="98">
        <v>19.37</v>
      </c>
      <c r="J4866" s="98"/>
      <c r="K4866" s="27">
        <f t="shared" si="37"/>
        <v>0.87</v>
      </c>
    </row>
    <row r="4867" spans="1:11" ht="21" customHeight="1" x14ac:dyDescent="0.25">
      <c r="A4867" s="24" t="s">
        <v>4050</v>
      </c>
      <c r="B4867" s="95" t="s">
        <v>4051</v>
      </c>
      <c r="C4867" s="95"/>
      <c r="D4867" s="96" t="s">
        <v>20</v>
      </c>
      <c r="E4867" s="96"/>
      <c r="F4867" s="24" t="s">
        <v>84</v>
      </c>
      <c r="G4867" s="97">
        <v>0.46875</v>
      </c>
      <c r="H4867" s="97"/>
      <c r="I4867" s="98">
        <v>3.9</v>
      </c>
      <c r="J4867" s="98"/>
      <c r="K4867" s="27">
        <f t="shared" si="37"/>
        <v>1.83</v>
      </c>
    </row>
    <row r="4868" spans="1:11" ht="21" customHeight="1" x14ac:dyDescent="0.25">
      <c r="A4868" s="24" t="s">
        <v>4058</v>
      </c>
      <c r="B4868" s="95" t="s">
        <v>4059</v>
      </c>
      <c r="C4868" s="95"/>
      <c r="D4868" s="96" t="s">
        <v>20</v>
      </c>
      <c r="E4868" s="96"/>
      <c r="F4868" s="24" t="s">
        <v>84</v>
      </c>
      <c r="G4868" s="97">
        <v>0.375</v>
      </c>
      <c r="H4868" s="97"/>
      <c r="I4868" s="98">
        <v>2.69</v>
      </c>
      <c r="J4868" s="98"/>
      <c r="K4868" s="27">
        <f t="shared" si="37"/>
        <v>1.01</v>
      </c>
    </row>
    <row r="4869" spans="1:11" ht="29.1" customHeight="1" x14ac:dyDescent="0.25">
      <c r="A4869" s="24" t="s">
        <v>4060</v>
      </c>
      <c r="B4869" s="95" t="s">
        <v>4061</v>
      </c>
      <c r="C4869" s="95"/>
      <c r="D4869" s="96" t="s">
        <v>20</v>
      </c>
      <c r="E4869" s="96"/>
      <c r="F4869" s="24" t="s">
        <v>16</v>
      </c>
      <c r="G4869" s="97">
        <v>1.07</v>
      </c>
      <c r="H4869" s="97"/>
      <c r="I4869" s="98">
        <v>23.81</v>
      </c>
      <c r="J4869" s="98"/>
      <c r="K4869" s="27">
        <f t="shared" si="37"/>
        <v>25.48</v>
      </c>
    </row>
    <row r="4870" spans="1:11" ht="15" customHeight="1" x14ac:dyDescent="0.25">
      <c r="A4870" s="9"/>
      <c r="B4870" s="9"/>
      <c r="C4870" s="9"/>
      <c r="D4870" s="9"/>
      <c r="E4870" s="9"/>
      <c r="F4870" s="9"/>
      <c r="G4870" s="91" t="s">
        <v>3906</v>
      </c>
      <c r="H4870" s="91"/>
      <c r="I4870" s="91"/>
      <c r="J4870" s="91"/>
      <c r="K4870" s="28">
        <f>SUM(K4864:K4869)</f>
        <v>124.74000000000001</v>
      </c>
    </row>
    <row r="4871" spans="1:11" ht="15" customHeight="1" x14ac:dyDescent="0.25">
      <c r="A4871" s="93" t="s">
        <v>3907</v>
      </c>
      <c r="B4871" s="93"/>
      <c r="C4871" s="93"/>
      <c r="D4871" s="94" t="s">
        <v>3</v>
      </c>
      <c r="E4871" s="94"/>
      <c r="F4871" s="23" t="s">
        <v>4</v>
      </c>
      <c r="G4871" s="94" t="s">
        <v>3894</v>
      </c>
      <c r="H4871" s="94"/>
      <c r="I4871" s="94" t="s">
        <v>3895</v>
      </c>
      <c r="J4871" s="94"/>
      <c r="K4871" s="23" t="s">
        <v>3896</v>
      </c>
    </row>
    <row r="4872" spans="1:11" ht="21" customHeight="1" x14ac:dyDescent="0.25">
      <c r="A4872" s="24" t="s">
        <v>3908</v>
      </c>
      <c r="B4872" s="95" t="s">
        <v>3909</v>
      </c>
      <c r="C4872" s="95"/>
      <c r="D4872" s="96" t="s">
        <v>20</v>
      </c>
      <c r="E4872" s="96"/>
      <c r="F4872" s="24" t="s">
        <v>2056</v>
      </c>
      <c r="G4872" s="97">
        <v>0.13009999999999999</v>
      </c>
      <c r="H4872" s="97"/>
      <c r="I4872" s="98">
        <v>32.24</v>
      </c>
      <c r="J4872" s="98"/>
      <c r="K4872" s="27">
        <f>ROUND(ROUND(G4872,8)*I4872,2)</f>
        <v>4.1900000000000004</v>
      </c>
    </row>
    <row r="4873" spans="1:11" ht="15" customHeight="1" x14ac:dyDescent="0.25">
      <c r="A4873" s="24" t="s">
        <v>3971</v>
      </c>
      <c r="B4873" s="95" t="s">
        <v>3972</v>
      </c>
      <c r="C4873" s="95"/>
      <c r="D4873" s="96" t="s">
        <v>20</v>
      </c>
      <c r="E4873" s="96"/>
      <c r="F4873" s="24" t="s">
        <v>2056</v>
      </c>
      <c r="G4873" s="97">
        <v>8.7400000000000005E-2</v>
      </c>
      <c r="H4873" s="97"/>
      <c r="I4873" s="98">
        <v>32.69</v>
      </c>
      <c r="J4873" s="98"/>
      <c r="K4873" s="27">
        <f>ROUND(ROUND(G4873,8)*I4873,2)</f>
        <v>2.86</v>
      </c>
    </row>
    <row r="4874" spans="1:11" ht="15" customHeight="1" x14ac:dyDescent="0.25">
      <c r="A4874" s="24" t="s">
        <v>3910</v>
      </c>
      <c r="B4874" s="95" t="s">
        <v>3911</v>
      </c>
      <c r="C4874" s="95"/>
      <c r="D4874" s="96" t="s">
        <v>20</v>
      </c>
      <c r="E4874" s="96"/>
      <c r="F4874" s="24" t="s">
        <v>2056</v>
      </c>
      <c r="G4874" s="97">
        <v>0.21759999999999999</v>
      </c>
      <c r="H4874" s="97"/>
      <c r="I4874" s="98">
        <v>24.94</v>
      </c>
      <c r="J4874" s="98"/>
      <c r="K4874" s="27">
        <f>ROUND(ROUND(G4874,8)*I4874,2)</f>
        <v>5.43</v>
      </c>
    </row>
    <row r="4875" spans="1:11" ht="18" customHeight="1" x14ac:dyDescent="0.25">
      <c r="A4875" s="9"/>
      <c r="B4875" s="9"/>
      <c r="C4875" s="9"/>
      <c r="D4875" s="9"/>
      <c r="E4875" s="9"/>
      <c r="F4875" s="9"/>
      <c r="G4875" s="91" t="s">
        <v>3912</v>
      </c>
      <c r="H4875" s="91"/>
      <c r="I4875" s="91"/>
      <c r="J4875" s="91"/>
      <c r="K4875" s="28">
        <f>SUM(K4872:K4874)</f>
        <v>12.48</v>
      </c>
    </row>
    <row r="4876" spans="1:11" ht="15" customHeight="1" x14ac:dyDescent="0.25">
      <c r="A4876" s="93" t="s">
        <v>3922</v>
      </c>
      <c r="B4876" s="93"/>
      <c r="C4876" s="93"/>
      <c r="D4876" s="94" t="s">
        <v>3</v>
      </c>
      <c r="E4876" s="94"/>
      <c r="F4876" s="23" t="s">
        <v>4</v>
      </c>
      <c r="G4876" s="94" t="s">
        <v>3894</v>
      </c>
      <c r="H4876" s="94"/>
      <c r="I4876" s="94" t="s">
        <v>3895</v>
      </c>
      <c r="J4876" s="94"/>
      <c r="K4876" s="23" t="s">
        <v>3896</v>
      </c>
    </row>
    <row r="4877" spans="1:11" ht="29.1" customHeight="1" x14ac:dyDescent="0.25">
      <c r="A4877" s="24" t="s">
        <v>4062</v>
      </c>
      <c r="B4877" s="95" t="s">
        <v>4063</v>
      </c>
      <c r="C4877" s="95"/>
      <c r="D4877" s="96" t="s">
        <v>20</v>
      </c>
      <c r="E4877" s="96"/>
      <c r="F4877" s="24" t="s">
        <v>3903</v>
      </c>
      <c r="G4877" s="97">
        <v>1.23E-2</v>
      </c>
      <c r="H4877" s="97"/>
      <c r="I4877" s="98">
        <v>23.44</v>
      </c>
      <c r="J4877" s="98"/>
      <c r="K4877" s="27">
        <f>ROUND(ROUND(G4877,8)*I4877,2)</f>
        <v>0.28999999999999998</v>
      </c>
    </row>
    <row r="4878" spans="1:11" ht="21" customHeight="1" x14ac:dyDescent="0.25">
      <c r="A4878" s="24" t="s">
        <v>4064</v>
      </c>
      <c r="B4878" s="95" t="s">
        <v>4065</v>
      </c>
      <c r="C4878" s="95"/>
      <c r="D4878" s="96" t="s">
        <v>4066</v>
      </c>
      <c r="E4878" s="96"/>
      <c r="F4878" s="24" t="s">
        <v>26</v>
      </c>
      <c r="G4878" s="97">
        <v>4</v>
      </c>
      <c r="H4878" s="97"/>
      <c r="I4878" s="98">
        <v>5.76</v>
      </c>
      <c r="J4878" s="98"/>
      <c r="K4878" s="27">
        <f>ROUND(ROUND(G4878,8)*I4878,2)</f>
        <v>23.04</v>
      </c>
    </row>
    <row r="4879" spans="1:11" ht="15" customHeight="1" x14ac:dyDescent="0.25">
      <c r="A4879" s="9"/>
      <c r="B4879" s="9"/>
      <c r="C4879" s="9"/>
      <c r="D4879" s="9"/>
      <c r="E4879" s="9"/>
      <c r="F4879" s="9"/>
      <c r="G4879" s="91" t="s">
        <v>3933</v>
      </c>
      <c r="H4879" s="91"/>
      <c r="I4879" s="91"/>
      <c r="J4879" s="91"/>
      <c r="K4879" s="28">
        <f>SUM(K4877:K4878)</f>
        <v>23.33</v>
      </c>
    </row>
    <row r="4880" spans="1:11" ht="15" customHeight="1" x14ac:dyDescent="0.25">
      <c r="A4880" s="9"/>
      <c r="B4880" s="9"/>
      <c r="C4880" s="9"/>
      <c r="D4880" s="9"/>
      <c r="E4880" s="9"/>
      <c r="F4880" s="9"/>
      <c r="G4880" s="92" t="s">
        <v>3913</v>
      </c>
      <c r="H4880" s="92"/>
      <c r="I4880" s="92"/>
      <c r="J4880" s="92"/>
      <c r="K4880" s="29">
        <f>ROUND(SUM(K4870,K4875,K4879),2)</f>
        <v>160.55000000000001</v>
      </c>
    </row>
    <row r="4881" spans="1:11" ht="9.9499999999999993" customHeight="1" x14ac:dyDescent="0.25">
      <c r="A4881" s="9"/>
      <c r="B4881" s="9"/>
      <c r="C4881" s="9"/>
      <c r="D4881" s="9"/>
      <c r="E4881" s="9"/>
      <c r="F4881" s="9"/>
      <c r="G4881" s="100"/>
      <c r="H4881" s="100"/>
      <c r="I4881" s="100"/>
      <c r="J4881" s="100"/>
      <c r="K4881" s="100"/>
    </row>
    <row r="4882" spans="1:11" ht="20.100000000000001" customHeight="1" x14ac:dyDescent="0.25">
      <c r="A4882" s="99" t="s">
        <v>2479</v>
      </c>
      <c r="B4882" s="99"/>
      <c r="C4882" s="99"/>
      <c r="D4882" s="99"/>
      <c r="E4882" s="99"/>
      <c r="F4882" s="99"/>
      <c r="G4882" s="99"/>
      <c r="H4882" s="99"/>
      <c r="I4882" s="99"/>
      <c r="J4882" s="99"/>
      <c r="K4882" s="99"/>
    </row>
    <row r="4883" spans="1:11" ht="15" customHeight="1" x14ac:dyDescent="0.25">
      <c r="A4883" s="93" t="s">
        <v>3893</v>
      </c>
      <c r="B4883" s="93"/>
      <c r="C4883" s="93"/>
      <c r="D4883" s="94" t="s">
        <v>3</v>
      </c>
      <c r="E4883" s="94"/>
      <c r="F4883" s="23" t="s">
        <v>4</v>
      </c>
      <c r="G4883" s="94" t="s">
        <v>3894</v>
      </c>
      <c r="H4883" s="94"/>
      <c r="I4883" s="94" t="s">
        <v>3895</v>
      </c>
      <c r="J4883" s="94"/>
      <c r="K4883" s="23" t="s">
        <v>3896</v>
      </c>
    </row>
    <row r="4884" spans="1:11" ht="45.95" customHeight="1" x14ac:dyDescent="0.25">
      <c r="A4884" s="24" t="s">
        <v>4073</v>
      </c>
      <c r="B4884" s="95" t="s">
        <v>4074</v>
      </c>
      <c r="C4884" s="95"/>
      <c r="D4884" s="96" t="s">
        <v>20</v>
      </c>
      <c r="E4884" s="96"/>
      <c r="F4884" s="24" t="s">
        <v>26</v>
      </c>
      <c r="G4884" s="97">
        <v>1</v>
      </c>
      <c r="H4884" s="97"/>
      <c r="I4884" s="98">
        <v>1235.9100000000001</v>
      </c>
      <c r="J4884" s="98"/>
      <c r="K4884" s="27">
        <f>TRUNC(TRUNC(G4884,8)*I4884,2)</f>
        <v>1235.9100000000001</v>
      </c>
    </row>
    <row r="4885" spans="1:11" ht="21" customHeight="1" x14ac:dyDescent="0.25">
      <c r="A4885" s="24" t="s">
        <v>4075</v>
      </c>
      <c r="B4885" s="95" t="s">
        <v>4076</v>
      </c>
      <c r="C4885" s="95"/>
      <c r="D4885" s="96" t="s">
        <v>20</v>
      </c>
      <c r="E4885" s="96"/>
      <c r="F4885" s="24" t="s">
        <v>34</v>
      </c>
      <c r="G4885" s="97">
        <v>1.1999999999999999E-3</v>
      </c>
      <c r="H4885" s="97"/>
      <c r="I4885" s="98">
        <v>205.09</v>
      </c>
      <c r="J4885" s="98"/>
      <c r="K4885" s="27">
        <f>TRUNC(TRUNC(G4885,8)*I4885,2)</f>
        <v>0.24</v>
      </c>
    </row>
    <row r="4886" spans="1:11" ht="15" customHeight="1" x14ac:dyDescent="0.25">
      <c r="A4886" s="9"/>
      <c r="B4886" s="9"/>
      <c r="C4886" s="9"/>
      <c r="D4886" s="9"/>
      <c r="E4886" s="9"/>
      <c r="F4886" s="9"/>
      <c r="G4886" s="91" t="s">
        <v>3906</v>
      </c>
      <c r="H4886" s="91"/>
      <c r="I4886" s="91"/>
      <c r="J4886" s="91"/>
      <c r="K4886" s="28">
        <f>SUM(K4884:K4885)</f>
        <v>1236.1500000000001</v>
      </c>
    </row>
    <row r="4887" spans="1:11" ht="15" customHeight="1" x14ac:dyDescent="0.25">
      <c r="A4887" s="93" t="s">
        <v>3907</v>
      </c>
      <c r="B4887" s="93"/>
      <c r="C4887" s="93"/>
      <c r="D4887" s="94" t="s">
        <v>3</v>
      </c>
      <c r="E4887" s="94"/>
      <c r="F4887" s="23" t="s">
        <v>4</v>
      </c>
      <c r="G4887" s="94" t="s">
        <v>3894</v>
      </c>
      <c r="H4887" s="94"/>
      <c r="I4887" s="94" t="s">
        <v>3895</v>
      </c>
      <c r="J4887" s="94"/>
      <c r="K4887" s="23" t="s">
        <v>3896</v>
      </c>
    </row>
    <row r="4888" spans="1:11" ht="15" customHeight="1" x14ac:dyDescent="0.25">
      <c r="A4888" s="24" t="s">
        <v>3971</v>
      </c>
      <c r="B4888" s="95" t="s">
        <v>3972</v>
      </c>
      <c r="C4888" s="95"/>
      <c r="D4888" s="96" t="s">
        <v>20</v>
      </c>
      <c r="E4888" s="96"/>
      <c r="F4888" s="24" t="s">
        <v>2056</v>
      </c>
      <c r="G4888" s="97">
        <v>0.86809999999999998</v>
      </c>
      <c r="H4888" s="97"/>
      <c r="I4888" s="98">
        <v>32.69</v>
      </c>
      <c r="J4888" s="98"/>
      <c r="K4888" s="27">
        <f>TRUNC(TRUNC(G4888,8)*I4888,2)</f>
        <v>28.37</v>
      </c>
    </row>
    <row r="4889" spans="1:11" ht="15" customHeight="1" x14ac:dyDescent="0.25">
      <c r="A4889" s="24" t="s">
        <v>3910</v>
      </c>
      <c r="B4889" s="95" t="s">
        <v>3911</v>
      </c>
      <c r="C4889" s="95"/>
      <c r="D4889" s="96" t="s">
        <v>20</v>
      </c>
      <c r="E4889" s="96"/>
      <c r="F4889" s="24" t="s">
        <v>2056</v>
      </c>
      <c r="G4889" s="97">
        <v>0.57869999999999999</v>
      </c>
      <c r="H4889" s="97"/>
      <c r="I4889" s="98">
        <v>24.94</v>
      </c>
      <c r="J4889" s="98"/>
      <c r="K4889" s="27">
        <f>TRUNC(TRUNC(G4889,8)*I4889,2)</f>
        <v>14.43</v>
      </c>
    </row>
    <row r="4890" spans="1:11" ht="18" customHeight="1" x14ac:dyDescent="0.25">
      <c r="A4890" s="9"/>
      <c r="B4890" s="9"/>
      <c r="C4890" s="9"/>
      <c r="D4890" s="9"/>
      <c r="E4890" s="9"/>
      <c r="F4890" s="9"/>
      <c r="G4890" s="91" t="s">
        <v>3912</v>
      </c>
      <c r="H4890" s="91"/>
      <c r="I4890" s="91"/>
      <c r="J4890" s="91"/>
      <c r="K4890" s="28">
        <f>SUM(K4888:K4889)</f>
        <v>42.8</v>
      </c>
    </row>
    <row r="4891" spans="1:11" ht="15" customHeight="1" x14ac:dyDescent="0.25">
      <c r="A4891" s="93" t="s">
        <v>3922</v>
      </c>
      <c r="B4891" s="93"/>
      <c r="C4891" s="93"/>
      <c r="D4891" s="94" t="s">
        <v>3</v>
      </c>
      <c r="E4891" s="94"/>
      <c r="F4891" s="23" t="s">
        <v>4</v>
      </c>
      <c r="G4891" s="94" t="s">
        <v>3894</v>
      </c>
      <c r="H4891" s="94"/>
      <c r="I4891" s="94" t="s">
        <v>3895</v>
      </c>
      <c r="J4891" s="94"/>
      <c r="K4891" s="23" t="s">
        <v>3896</v>
      </c>
    </row>
    <row r="4892" spans="1:11" ht="29.1" customHeight="1" x14ac:dyDescent="0.25">
      <c r="A4892" s="24" t="s">
        <v>4077</v>
      </c>
      <c r="B4892" s="95" t="s">
        <v>4078</v>
      </c>
      <c r="C4892" s="95"/>
      <c r="D4892" s="96" t="s">
        <v>20</v>
      </c>
      <c r="E4892" s="96"/>
      <c r="F4892" s="24" t="s">
        <v>34</v>
      </c>
      <c r="G4892" s="97">
        <v>2.2200000000000001E-2</v>
      </c>
      <c r="H4892" s="97"/>
      <c r="I4892" s="98">
        <v>924.6</v>
      </c>
      <c r="J4892" s="98"/>
      <c r="K4892" s="27">
        <f>TRUNC(TRUNC(G4892,8)*I4892,2)</f>
        <v>20.52</v>
      </c>
    </row>
    <row r="4893" spans="1:11" ht="15" customHeight="1" x14ac:dyDescent="0.25">
      <c r="A4893" s="9"/>
      <c r="B4893" s="9"/>
      <c r="C4893" s="9"/>
      <c r="D4893" s="9"/>
      <c r="E4893" s="9"/>
      <c r="F4893" s="9"/>
      <c r="G4893" s="91" t="s">
        <v>3933</v>
      </c>
      <c r="H4893" s="91"/>
      <c r="I4893" s="91"/>
      <c r="J4893" s="91"/>
      <c r="K4893" s="28">
        <f>SUM(K4892:K4892)</f>
        <v>20.52</v>
      </c>
    </row>
    <row r="4894" spans="1:11" ht="15" customHeight="1" x14ac:dyDescent="0.25">
      <c r="A4894" s="9"/>
      <c r="B4894" s="9"/>
      <c r="C4894" s="9"/>
      <c r="D4894" s="9"/>
      <c r="E4894" s="9"/>
      <c r="F4894" s="9"/>
      <c r="G4894" s="92" t="s">
        <v>3913</v>
      </c>
      <c r="H4894" s="92"/>
      <c r="I4894" s="92"/>
      <c r="J4894" s="92"/>
      <c r="K4894" s="29">
        <f>ROUND(SUM(K4886,K4890,K4893),2)</f>
        <v>1299.47</v>
      </c>
    </row>
    <row r="4895" spans="1:11" ht="9.9499999999999993" customHeight="1" x14ac:dyDescent="0.25">
      <c r="A4895" s="9"/>
      <c r="B4895" s="9"/>
      <c r="C4895" s="9"/>
      <c r="D4895" s="9"/>
      <c r="E4895" s="9"/>
      <c r="F4895" s="9"/>
      <c r="G4895" s="100"/>
      <c r="H4895" s="100"/>
      <c r="I4895" s="100"/>
      <c r="J4895" s="100"/>
      <c r="K4895" s="100"/>
    </row>
    <row r="4896" spans="1:11" ht="20.100000000000001" customHeight="1" x14ac:dyDescent="0.25">
      <c r="A4896" s="99" t="s">
        <v>2480</v>
      </c>
      <c r="B4896" s="99"/>
      <c r="C4896" s="99"/>
      <c r="D4896" s="99"/>
      <c r="E4896" s="99"/>
      <c r="F4896" s="99"/>
      <c r="G4896" s="99"/>
      <c r="H4896" s="99"/>
      <c r="I4896" s="99"/>
      <c r="J4896" s="99"/>
      <c r="K4896" s="99"/>
    </row>
    <row r="4897" spans="1:11" ht="15" customHeight="1" x14ac:dyDescent="0.25">
      <c r="A4897" s="93" t="s">
        <v>3893</v>
      </c>
      <c r="B4897" s="93"/>
      <c r="C4897" s="93"/>
      <c r="D4897" s="94" t="s">
        <v>3</v>
      </c>
      <c r="E4897" s="94"/>
      <c r="F4897" s="23" t="s">
        <v>4</v>
      </c>
      <c r="G4897" s="94" t="s">
        <v>3894</v>
      </c>
      <c r="H4897" s="94"/>
      <c r="I4897" s="94" t="s">
        <v>3895</v>
      </c>
      <c r="J4897" s="94"/>
      <c r="K4897" s="23" t="s">
        <v>3896</v>
      </c>
    </row>
    <row r="4898" spans="1:11" ht="15" customHeight="1" x14ac:dyDescent="0.25">
      <c r="A4898" s="24" t="s">
        <v>4067</v>
      </c>
      <c r="B4898" s="95" t="s">
        <v>4068</v>
      </c>
      <c r="C4898" s="95"/>
      <c r="D4898" s="96" t="s">
        <v>20</v>
      </c>
      <c r="E4898" s="96"/>
      <c r="F4898" s="24" t="s">
        <v>3903</v>
      </c>
      <c r="G4898" s="97">
        <v>8.6199999999999992</v>
      </c>
      <c r="H4898" s="97"/>
      <c r="I4898" s="98">
        <v>1.1299999999999999</v>
      </c>
      <c r="J4898" s="98"/>
      <c r="K4898" s="27">
        <f>TRUNC(TRUNC(G4898,8)*I4898,2)</f>
        <v>9.74</v>
      </c>
    </row>
    <row r="4899" spans="1:11" ht="29.1" customHeight="1" x14ac:dyDescent="0.25">
      <c r="A4899" s="24" t="s">
        <v>4069</v>
      </c>
      <c r="B4899" s="95" t="s">
        <v>4070</v>
      </c>
      <c r="C4899" s="95"/>
      <c r="D4899" s="96" t="s">
        <v>20</v>
      </c>
      <c r="E4899" s="96"/>
      <c r="F4899" s="24" t="s">
        <v>26</v>
      </c>
      <c r="G4899" s="97">
        <v>6.4375</v>
      </c>
      <c r="H4899" s="97"/>
      <c r="I4899" s="98">
        <v>17.63</v>
      </c>
      <c r="J4899" s="98"/>
      <c r="K4899" s="27">
        <f>TRUNC(TRUNC(G4899,8)*I4899,2)</f>
        <v>113.49</v>
      </c>
    </row>
    <row r="4900" spans="1:11" ht="15" customHeight="1" x14ac:dyDescent="0.25">
      <c r="A4900" s="24" t="s">
        <v>4071</v>
      </c>
      <c r="B4900" s="95" t="s">
        <v>4072</v>
      </c>
      <c r="C4900" s="95"/>
      <c r="D4900" s="96" t="s">
        <v>20</v>
      </c>
      <c r="E4900" s="96"/>
      <c r="F4900" s="24" t="s">
        <v>3903</v>
      </c>
      <c r="G4900" s="97">
        <v>0.24</v>
      </c>
      <c r="H4900" s="97"/>
      <c r="I4900" s="98">
        <v>3.58</v>
      </c>
      <c r="J4900" s="98"/>
      <c r="K4900" s="27">
        <f>TRUNC(TRUNC(G4900,8)*I4900,2)</f>
        <v>0.85</v>
      </c>
    </row>
    <row r="4901" spans="1:11" ht="15" customHeight="1" x14ac:dyDescent="0.25">
      <c r="A4901" s="9"/>
      <c r="B4901" s="9"/>
      <c r="C4901" s="9"/>
      <c r="D4901" s="9"/>
      <c r="E4901" s="9"/>
      <c r="F4901" s="9"/>
      <c r="G4901" s="91" t="s">
        <v>3906</v>
      </c>
      <c r="H4901" s="91"/>
      <c r="I4901" s="91"/>
      <c r="J4901" s="91"/>
      <c r="K4901" s="28">
        <f>SUM(K4898:K4900)</f>
        <v>124.07999999999998</v>
      </c>
    </row>
    <row r="4902" spans="1:11" ht="15" customHeight="1" x14ac:dyDescent="0.25">
      <c r="A4902" s="93" t="s">
        <v>3907</v>
      </c>
      <c r="B4902" s="93"/>
      <c r="C4902" s="93"/>
      <c r="D4902" s="94" t="s">
        <v>3</v>
      </c>
      <c r="E4902" s="94"/>
      <c r="F4902" s="23" t="s">
        <v>4</v>
      </c>
      <c r="G4902" s="94" t="s">
        <v>3894</v>
      </c>
      <c r="H4902" s="94"/>
      <c r="I4902" s="94" t="s">
        <v>3895</v>
      </c>
      <c r="J4902" s="94"/>
      <c r="K4902" s="23" t="s">
        <v>3896</v>
      </c>
    </row>
    <row r="4903" spans="1:11" ht="15" customHeight="1" x14ac:dyDescent="0.25">
      <c r="A4903" s="24" t="s">
        <v>3971</v>
      </c>
      <c r="B4903" s="95" t="s">
        <v>3972</v>
      </c>
      <c r="C4903" s="95"/>
      <c r="D4903" s="96" t="s">
        <v>20</v>
      </c>
      <c r="E4903" s="96"/>
      <c r="F4903" s="24" t="s">
        <v>2056</v>
      </c>
      <c r="G4903" s="97">
        <v>0.63900000000000001</v>
      </c>
      <c r="H4903" s="97"/>
      <c r="I4903" s="98">
        <v>32.69</v>
      </c>
      <c r="J4903" s="98"/>
      <c r="K4903" s="27">
        <f>TRUNC(TRUNC(G4903,8)*I4903,2)</f>
        <v>20.88</v>
      </c>
    </row>
    <row r="4904" spans="1:11" ht="15" customHeight="1" x14ac:dyDescent="0.25">
      <c r="A4904" s="24" t="s">
        <v>3910</v>
      </c>
      <c r="B4904" s="95" t="s">
        <v>3911</v>
      </c>
      <c r="C4904" s="95"/>
      <c r="D4904" s="96" t="s">
        <v>20</v>
      </c>
      <c r="E4904" s="96"/>
      <c r="F4904" s="24" t="s">
        <v>2056</v>
      </c>
      <c r="G4904" s="97">
        <v>1.2789999999999999</v>
      </c>
      <c r="H4904" s="97"/>
      <c r="I4904" s="98">
        <v>24.94</v>
      </c>
      <c r="J4904" s="98"/>
      <c r="K4904" s="27">
        <f>TRUNC(TRUNC(G4904,8)*I4904,2)</f>
        <v>31.89</v>
      </c>
    </row>
    <row r="4905" spans="1:11" ht="18" customHeight="1" x14ac:dyDescent="0.25">
      <c r="A4905" s="9"/>
      <c r="B4905" s="9"/>
      <c r="C4905" s="9"/>
      <c r="D4905" s="9"/>
      <c r="E4905" s="9"/>
      <c r="F4905" s="9"/>
      <c r="G4905" s="91" t="s">
        <v>3912</v>
      </c>
      <c r="H4905" s="91"/>
      <c r="I4905" s="91"/>
      <c r="J4905" s="91"/>
      <c r="K4905" s="28">
        <f>SUM(K4903:K4904)</f>
        <v>52.769999999999996</v>
      </c>
    </row>
    <row r="4906" spans="1:11" ht="15" customHeight="1" x14ac:dyDescent="0.25">
      <c r="A4906" s="9"/>
      <c r="B4906" s="9"/>
      <c r="C4906" s="9"/>
      <c r="D4906" s="9"/>
      <c r="E4906" s="9"/>
      <c r="F4906" s="9"/>
      <c r="G4906" s="92" t="s">
        <v>3913</v>
      </c>
      <c r="H4906" s="92"/>
      <c r="I4906" s="92"/>
      <c r="J4906" s="92"/>
      <c r="K4906" s="29">
        <f>ROUND(SUM(K4901,K4905),2)</f>
        <v>176.85</v>
      </c>
    </row>
    <row r="4907" spans="1:11" ht="9.9499999999999993" customHeight="1" x14ac:dyDescent="0.25">
      <c r="A4907" s="9"/>
      <c r="B4907" s="9"/>
      <c r="C4907" s="9"/>
      <c r="D4907" s="9"/>
      <c r="E4907" s="9"/>
      <c r="F4907" s="9"/>
      <c r="G4907" s="100"/>
      <c r="H4907" s="100"/>
      <c r="I4907" s="100"/>
      <c r="J4907" s="100"/>
      <c r="K4907" s="100"/>
    </row>
    <row r="4908" spans="1:11" ht="20.100000000000001" customHeight="1" x14ac:dyDescent="0.25">
      <c r="A4908" s="99" t="s">
        <v>2481</v>
      </c>
      <c r="B4908" s="99"/>
      <c r="C4908" s="99"/>
      <c r="D4908" s="99"/>
      <c r="E4908" s="99"/>
      <c r="F4908" s="99"/>
      <c r="G4908" s="99"/>
      <c r="H4908" s="99"/>
      <c r="I4908" s="99"/>
      <c r="J4908" s="99"/>
      <c r="K4908" s="99"/>
    </row>
    <row r="4909" spans="1:11" ht="20.100000000000001" customHeight="1" x14ac:dyDescent="0.25">
      <c r="A4909" s="106" t="s">
        <v>4010</v>
      </c>
      <c r="B4909" s="106"/>
      <c r="C4909" s="106"/>
      <c r="D4909" s="106"/>
      <c r="E4909" s="106"/>
      <c r="F4909" s="2" t="s">
        <v>4</v>
      </c>
      <c r="G4909" s="87" t="s">
        <v>4001</v>
      </c>
      <c r="H4909" s="87"/>
      <c r="I4909" s="87" t="s">
        <v>3895</v>
      </c>
      <c r="J4909" s="87"/>
      <c r="K4909" s="2" t="s">
        <v>4011</v>
      </c>
    </row>
    <row r="4910" spans="1:11" ht="15" customHeight="1" x14ac:dyDescent="0.25">
      <c r="A4910" s="6" t="s">
        <v>4079</v>
      </c>
      <c r="B4910" s="104" t="s">
        <v>4080</v>
      </c>
      <c r="C4910" s="104"/>
      <c r="D4910" s="104"/>
      <c r="E4910" s="104"/>
      <c r="F4910" s="6" t="s">
        <v>77</v>
      </c>
      <c r="G4910" s="113">
        <v>1.7700000000000001E-3</v>
      </c>
      <c r="H4910" s="113"/>
      <c r="I4910" s="105">
        <v>33.79</v>
      </c>
      <c r="J4910" s="105"/>
      <c r="K4910" s="33">
        <f>ROUND(ROUND(G4910,5)*I4910,4)</f>
        <v>5.9799999999999999E-2</v>
      </c>
    </row>
    <row r="4911" spans="1:11" ht="15" customHeight="1" x14ac:dyDescent="0.25">
      <c r="A4911" s="6" t="s">
        <v>4081</v>
      </c>
      <c r="B4911" s="104" t="s">
        <v>4082</v>
      </c>
      <c r="C4911" s="104"/>
      <c r="D4911" s="104"/>
      <c r="E4911" s="104"/>
      <c r="F4911" s="6" t="s">
        <v>77</v>
      </c>
      <c r="G4911" s="113">
        <v>3.9300000000000003E-3</v>
      </c>
      <c r="H4911" s="113"/>
      <c r="I4911" s="105">
        <v>448.02</v>
      </c>
      <c r="J4911" s="105"/>
      <c r="K4911" s="33">
        <f>ROUND(ROUND(G4911,5)*I4911,4)</f>
        <v>1.7606999999999999</v>
      </c>
    </row>
    <row r="4912" spans="1:11" ht="15" customHeight="1" x14ac:dyDescent="0.25">
      <c r="A4912" s="6" t="s">
        <v>4083</v>
      </c>
      <c r="B4912" s="104" t="s">
        <v>4084</v>
      </c>
      <c r="C4912" s="104"/>
      <c r="D4912" s="104"/>
      <c r="E4912" s="104"/>
      <c r="F4912" s="6" t="s">
        <v>77</v>
      </c>
      <c r="G4912" s="113">
        <v>7.0800000000000004E-3</v>
      </c>
      <c r="H4912" s="113"/>
      <c r="I4912" s="105">
        <v>46.06</v>
      </c>
      <c r="J4912" s="105"/>
      <c r="K4912" s="33">
        <f>ROUND(ROUND(G4912,5)*I4912,4)</f>
        <v>0.3261</v>
      </c>
    </row>
    <row r="4913" spans="1:11" ht="15" customHeight="1" x14ac:dyDescent="0.25">
      <c r="A4913" s="6" t="s">
        <v>4085</v>
      </c>
      <c r="B4913" s="104" t="s">
        <v>4086</v>
      </c>
      <c r="C4913" s="104"/>
      <c r="D4913" s="104"/>
      <c r="E4913" s="104"/>
      <c r="F4913" s="6" t="s">
        <v>103</v>
      </c>
      <c r="G4913" s="113">
        <v>1</v>
      </c>
      <c r="H4913" s="113"/>
      <c r="I4913" s="105">
        <v>16.98</v>
      </c>
      <c r="J4913" s="105"/>
      <c r="K4913" s="33">
        <f>ROUND(ROUND(G4913,5)*I4913,4)</f>
        <v>16.98</v>
      </c>
    </row>
    <row r="4914" spans="1:11" ht="15" customHeight="1" x14ac:dyDescent="0.25">
      <c r="A4914" s="1"/>
      <c r="B4914" s="1"/>
      <c r="C4914" s="1"/>
      <c r="D4914" s="1"/>
      <c r="E4914" s="1"/>
      <c r="F4914" s="1"/>
      <c r="G4914" s="85" t="s">
        <v>4014</v>
      </c>
      <c r="H4914" s="85"/>
      <c r="I4914" s="85"/>
      <c r="J4914" s="85"/>
      <c r="K4914" s="34">
        <f>SUM(K4910:K4913)</f>
        <v>19.1266</v>
      </c>
    </row>
    <row r="4915" spans="1:11" ht="15" customHeight="1" x14ac:dyDescent="0.25">
      <c r="A4915" s="106" t="s">
        <v>4015</v>
      </c>
      <c r="B4915" s="106"/>
      <c r="C4915" s="106"/>
      <c r="D4915" s="23" t="s">
        <v>4016</v>
      </c>
      <c r="E4915" s="94" t="s">
        <v>4017</v>
      </c>
      <c r="F4915" s="94"/>
      <c r="G4915" s="94" t="s">
        <v>4001</v>
      </c>
      <c r="H4915" s="94"/>
      <c r="I4915" s="94" t="s">
        <v>3895</v>
      </c>
      <c r="J4915" s="94"/>
      <c r="K4915" s="23" t="s">
        <v>4011</v>
      </c>
    </row>
    <row r="4916" spans="1:11" ht="27.95" customHeight="1" x14ac:dyDescent="0.25">
      <c r="A4916" s="38" t="s">
        <v>4085</v>
      </c>
      <c r="B4916" s="109" t="s">
        <v>4087</v>
      </c>
      <c r="C4916" s="109"/>
      <c r="D4916" s="38" t="s">
        <v>4019</v>
      </c>
      <c r="E4916" s="110" t="s">
        <v>4088</v>
      </c>
      <c r="F4916" s="110"/>
      <c r="G4916" s="111">
        <v>1.9630000000000002E-2</v>
      </c>
      <c r="H4916" s="111"/>
      <c r="I4916" s="112">
        <v>33.64</v>
      </c>
      <c r="J4916" s="112"/>
      <c r="K4916" s="41">
        <f>ROUND(ROUND(G4916,5)*I4916,4)</f>
        <v>0.66039999999999999</v>
      </c>
    </row>
    <row r="4917" spans="1:11" ht="15" customHeight="1" x14ac:dyDescent="0.25">
      <c r="A4917" s="1"/>
      <c r="B4917" s="1"/>
      <c r="C4917" s="1"/>
      <c r="D4917" s="1"/>
      <c r="E4917" s="1"/>
      <c r="F4917" s="1"/>
      <c r="G4917" s="85" t="s">
        <v>4021</v>
      </c>
      <c r="H4917" s="85"/>
      <c r="I4917" s="85"/>
      <c r="J4917" s="85"/>
      <c r="K4917" s="33">
        <f>SUM(K4916:K4916)</f>
        <v>0.66039999999999999</v>
      </c>
    </row>
    <row r="4918" spans="1:11" ht="12.95" customHeight="1" x14ac:dyDescent="0.25">
      <c r="A4918" s="106" t="s">
        <v>4022</v>
      </c>
      <c r="B4918" s="106"/>
      <c r="C4918" s="94" t="s">
        <v>4023</v>
      </c>
      <c r="D4918" s="94" t="s">
        <v>5</v>
      </c>
      <c r="E4918" s="94" t="s">
        <v>4024</v>
      </c>
      <c r="F4918" s="94"/>
      <c r="G4918" s="94" t="s">
        <v>4025</v>
      </c>
      <c r="H4918" s="94"/>
      <c r="I4918" s="94" t="s">
        <v>2086</v>
      </c>
      <c r="J4918" s="94"/>
      <c r="K4918" s="94" t="s">
        <v>4011</v>
      </c>
    </row>
    <row r="4919" spans="1:11" ht="12" customHeight="1" x14ac:dyDescent="0.25">
      <c r="A4919" s="106"/>
      <c r="B4919" s="106"/>
      <c r="C4919" s="94"/>
      <c r="D4919" s="94"/>
      <c r="E4919" s="23" t="s">
        <v>2092</v>
      </c>
      <c r="F4919" s="23" t="s">
        <v>4026</v>
      </c>
      <c r="G4919" s="23" t="s">
        <v>2092</v>
      </c>
      <c r="H4919" s="23" t="s">
        <v>4026</v>
      </c>
      <c r="I4919" s="23" t="s">
        <v>2092</v>
      </c>
      <c r="J4919" s="23" t="s">
        <v>4026</v>
      </c>
      <c r="K4919" s="94"/>
    </row>
    <row r="4920" spans="1:11" ht="27.95" customHeight="1" x14ac:dyDescent="0.25">
      <c r="A4920" s="38" t="s">
        <v>4085</v>
      </c>
      <c r="B4920" s="39" t="s">
        <v>4087</v>
      </c>
      <c r="C4920" s="38" t="s">
        <v>4027</v>
      </c>
      <c r="D4920" s="40">
        <v>1.9630000000000002E-2</v>
      </c>
      <c r="E4920" s="42">
        <v>0</v>
      </c>
      <c r="F4920" s="43">
        <v>1.1100000000000001</v>
      </c>
      <c r="G4920" s="42">
        <v>0</v>
      </c>
      <c r="H4920" s="43">
        <v>0.88</v>
      </c>
      <c r="I4920" s="42">
        <v>0</v>
      </c>
      <c r="J4920" s="43">
        <v>0.72</v>
      </c>
      <c r="K4920" s="41">
        <f>ROUND(D4920*(ROUND(E4920*F4920,4)+ROUND(G4920*H4920,4)+ROUND(I4920*J4920,4)),4)</f>
        <v>0</v>
      </c>
    </row>
    <row r="4921" spans="1:11" ht="15" customHeight="1" x14ac:dyDescent="0.25">
      <c r="A4921" s="1"/>
      <c r="B4921" s="1"/>
      <c r="C4921" s="1"/>
      <c r="D4921" s="1"/>
      <c r="E4921" s="1"/>
      <c r="F4921" s="1"/>
      <c r="G4921" s="85" t="s">
        <v>4028</v>
      </c>
      <c r="H4921" s="85"/>
      <c r="I4921" s="85"/>
      <c r="J4921" s="85"/>
      <c r="K4921" s="33">
        <f>SUM(K4919:K4920)</f>
        <v>0</v>
      </c>
    </row>
    <row r="4922" spans="1:11" ht="15" customHeight="1" x14ac:dyDescent="0.25">
      <c r="A4922" s="9"/>
      <c r="B4922" s="9"/>
      <c r="C4922" s="9"/>
      <c r="D4922" s="9"/>
      <c r="E4922" s="9"/>
      <c r="F4922" s="9"/>
      <c r="G4922" s="92" t="s">
        <v>4029</v>
      </c>
      <c r="H4922" s="92"/>
      <c r="I4922" s="92"/>
      <c r="J4922" s="92"/>
      <c r="K4922" s="33">
        <f>SUM(K4914,K4917,K4921)</f>
        <v>19.786999999999999</v>
      </c>
    </row>
    <row r="4923" spans="1:11" ht="15" customHeight="1" x14ac:dyDescent="0.25">
      <c r="A4923" s="9"/>
      <c r="B4923" s="9"/>
      <c r="C4923" s="9"/>
      <c r="D4923" s="9"/>
      <c r="E4923" s="9"/>
      <c r="F4923" s="9"/>
      <c r="G4923" s="92" t="s">
        <v>3913</v>
      </c>
      <c r="H4923" s="92"/>
      <c r="I4923" s="92"/>
      <c r="J4923" s="92"/>
      <c r="K4923" s="29">
        <f>ROUND(SUM(K4922),2)</f>
        <v>19.79</v>
      </c>
    </row>
    <row r="4924" spans="1:11" ht="9.9499999999999993" customHeight="1" x14ac:dyDescent="0.25">
      <c r="A4924" s="9"/>
      <c r="B4924" s="9"/>
      <c r="C4924" s="9"/>
      <c r="D4924" s="9"/>
      <c r="E4924" s="9"/>
      <c r="F4924" s="9"/>
      <c r="G4924" s="100"/>
      <c r="H4924" s="100"/>
      <c r="I4924" s="100"/>
      <c r="J4924" s="100"/>
      <c r="K4924" s="100"/>
    </row>
    <row r="4925" spans="1:11" ht="20.100000000000001" customHeight="1" x14ac:dyDescent="0.25">
      <c r="A4925" s="99" t="s">
        <v>2482</v>
      </c>
      <c r="B4925" s="99"/>
      <c r="C4925" s="99"/>
      <c r="D4925" s="99"/>
      <c r="E4925" s="99"/>
      <c r="F4925" s="99"/>
      <c r="G4925" s="99"/>
      <c r="H4925" s="99"/>
      <c r="I4925" s="99"/>
      <c r="J4925" s="99"/>
      <c r="K4925" s="99"/>
    </row>
    <row r="4926" spans="1:11" ht="15" customHeight="1" x14ac:dyDescent="0.25">
      <c r="A4926" s="93" t="s">
        <v>3893</v>
      </c>
      <c r="B4926" s="93"/>
      <c r="C4926" s="93"/>
      <c r="D4926" s="94" t="s">
        <v>3</v>
      </c>
      <c r="E4926" s="94"/>
      <c r="F4926" s="23" t="s">
        <v>4</v>
      </c>
      <c r="G4926" s="94" t="s">
        <v>3894</v>
      </c>
      <c r="H4926" s="94"/>
      <c r="I4926" s="94" t="s">
        <v>3895</v>
      </c>
      <c r="J4926" s="94"/>
      <c r="K4926" s="23" t="s">
        <v>3896</v>
      </c>
    </row>
    <row r="4927" spans="1:11" ht="15" customHeight="1" x14ac:dyDescent="0.25">
      <c r="A4927" s="24" t="s">
        <v>4089</v>
      </c>
      <c r="B4927" s="95" t="s">
        <v>4090</v>
      </c>
      <c r="C4927" s="95"/>
      <c r="D4927" s="96" t="s">
        <v>20</v>
      </c>
      <c r="E4927" s="96"/>
      <c r="F4927" s="24" t="s">
        <v>16</v>
      </c>
      <c r="G4927" s="97">
        <v>1</v>
      </c>
      <c r="H4927" s="97"/>
      <c r="I4927" s="98">
        <v>12.85</v>
      </c>
      <c r="J4927" s="98"/>
      <c r="K4927" s="27">
        <f>TRUNC(TRUNC(G4927,8)*I4927,2)</f>
        <v>12.85</v>
      </c>
    </row>
    <row r="4928" spans="1:11" ht="15" customHeight="1" x14ac:dyDescent="0.25">
      <c r="A4928" s="9"/>
      <c r="B4928" s="9"/>
      <c r="C4928" s="9"/>
      <c r="D4928" s="9"/>
      <c r="E4928" s="9"/>
      <c r="F4928" s="9"/>
      <c r="G4928" s="91" t="s">
        <v>3906</v>
      </c>
      <c r="H4928" s="91"/>
      <c r="I4928" s="91"/>
      <c r="J4928" s="91"/>
      <c r="K4928" s="28">
        <f>SUM(K4927:K4927)</f>
        <v>12.85</v>
      </c>
    </row>
    <row r="4929" spans="1:11" ht="15" customHeight="1" x14ac:dyDescent="0.25">
      <c r="A4929" s="93" t="s">
        <v>3907</v>
      </c>
      <c r="B4929" s="93"/>
      <c r="C4929" s="93"/>
      <c r="D4929" s="94" t="s">
        <v>3</v>
      </c>
      <c r="E4929" s="94"/>
      <c r="F4929" s="23" t="s">
        <v>4</v>
      </c>
      <c r="G4929" s="94" t="s">
        <v>3894</v>
      </c>
      <c r="H4929" s="94"/>
      <c r="I4929" s="94" t="s">
        <v>3895</v>
      </c>
      <c r="J4929" s="94"/>
      <c r="K4929" s="23" t="s">
        <v>3896</v>
      </c>
    </row>
    <row r="4930" spans="1:11" ht="15" customHeight="1" x14ac:dyDescent="0.25">
      <c r="A4930" s="24" t="s">
        <v>3961</v>
      </c>
      <c r="B4930" s="95" t="s">
        <v>3962</v>
      </c>
      <c r="C4930" s="95"/>
      <c r="D4930" s="96" t="s">
        <v>20</v>
      </c>
      <c r="E4930" s="96"/>
      <c r="F4930" s="24" t="s">
        <v>2056</v>
      </c>
      <c r="G4930" s="97">
        <v>2.7699999999999999E-2</v>
      </c>
      <c r="H4930" s="97"/>
      <c r="I4930" s="98">
        <v>29.5</v>
      </c>
      <c r="J4930" s="98"/>
      <c r="K4930" s="27">
        <f>TRUNC(TRUNC(G4930,8)*I4930,2)</f>
        <v>0.81</v>
      </c>
    </row>
    <row r="4931" spans="1:11" ht="15" customHeight="1" x14ac:dyDescent="0.25">
      <c r="A4931" s="24" t="s">
        <v>3910</v>
      </c>
      <c r="B4931" s="95" t="s">
        <v>3911</v>
      </c>
      <c r="C4931" s="95"/>
      <c r="D4931" s="96" t="s">
        <v>20</v>
      </c>
      <c r="E4931" s="96"/>
      <c r="F4931" s="24" t="s">
        <v>2056</v>
      </c>
      <c r="G4931" s="97">
        <v>0.1386</v>
      </c>
      <c r="H4931" s="97"/>
      <c r="I4931" s="98">
        <v>24.94</v>
      </c>
      <c r="J4931" s="98"/>
      <c r="K4931" s="27">
        <f>TRUNC(TRUNC(G4931,8)*I4931,2)</f>
        <v>3.45</v>
      </c>
    </row>
    <row r="4932" spans="1:11" ht="18" customHeight="1" x14ac:dyDescent="0.25">
      <c r="A4932" s="9"/>
      <c r="B4932" s="9"/>
      <c r="C4932" s="9"/>
      <c r="D4932" s="9"/>
      <c r="E4932" s="9"/>
      <c r="F4932" s="9"/>
      <c r="G4932" s="91" t="s">
        <v>3912</v>
      </c>
      <c r="H4932" s="91"/>
      <c r="I4932" s="91"/>
      <c r="J4932" s="91"/>
      <c r="K4932" s="28">
        <f>SUM(K4930:K4931)</f>
        <v>4.26</v>
      </c>
    </row>
    <row r="4933" spans="1:11" ht="15" customHeight="1" x14ac:dyDescent="0.25">
      <c r="A4933" s="9"/>
      <c r="B4933" s="9"/>
      <c r="C4933" s="9"/>
      <c r="D4933" s="9"/>
      <c r="E4933" s="9"/>
      <c r="F4933" s="9"/>
      <c r="G4933" s="92" t="s">
        <v>3913</v>
      </c>
      <c r="H4933" s="92"/>
      <c r="I4933" s="92"/>
      <c r="J4933" s="92"/>
      <c r="K4933" s="29">
        <f>ROUND(SUM(K4928,K4932),2)</f>
        <v>17.11</v>
      </c>
    </row>
    <row r="4934" spans="1:11" ht="9.9499999999999993" customHeight="1" x14ac:dyDescent="0.25">
      <c r="A4934" s="9"/>
      <c r="B4934" s="9"/>
      <c r="C4934" s="9"/>
      <c r="D4934" s="9"/>
      <c r="E4934" s="9"/>
      <c r="F4934" s="9"/>
      <c r="G4934" s="100"/>
      <c r="H4934" s="100"/>
      <c r="I4934" s="100"/>
      <c r="J4934" s="100"/>
      <c r="K4934" s="100"/>
    </row>
    <row r="4935" spans="1:11" ht="20.100000000000001" customHeight="1" x14ac:dyDescent="0.25">
      <c r="A4935" s="99" t="s">
        <v>2483</v>
      </c>
      <c r="B4935" s="99"/>
      <c r="C4935" s="99"/>
      <c r="D4935" s="99"/>
      <c r="E4935" s="99"/>
      <c r="F4935" s="99"/>
      <c r="G4935" s="99"/>
      <c r="H4935" s="99"/>
      <c r="I4935" s="99"/>
      <c r="J4935" s="99"/>
      <c r="K4935" s="99"/>
    </row>
    <row r="4936" spans="1:11" ht="12.95" customHeight="1" x14ac:dyDescent="0.25">
      <c r="A4936" s="107" t="s">
        <v>3984</v>
      </c>
      <c r="B4936" s="107"/>
      <c r="C4936" s="107"/>
      <c r="D4936" s="108" t="s">
        <v>3985</v>
      </c>
      <c r="E4936" s="87" t="s">
        <v>3986</v>
      </c>
      <c r="F4936" s="87"/>
      <c r="G4936" s="87" t="s">
        <v>3987</v>
      </c>
      <c r="H4936" s="87"/>
      <c r="I4936" s="87"/>
      <c r="J4936" s="87"/>
      <c r="K4936" s="87" t="s">
        <v>3988</v>
      </c>
    </row>
    <row r="4937" spans="1:11" ht="12" customHeight="1" x14ac:dyDescent="0.25">
      <c r="A4937" s="107"/>
      <c r="B4937" s="107"/>
      <c r="C4937" s="107"/>
      <c r="D4937" s="108"/>
      <c r="E4937" s="23" t="s">
        <v>3989</v>
      </c>
      <c r="F4937" s="23" t="s">
        <v>3990</v>
      </c>
      <c r="G4937" s="94" t="s">
        <v>3989</v>
      </c>
      <c r="H4937" s="94"/>
      <c r="I4937" s="94" t="s">
        <v>3990</v>
      </c>
      <c r="J4937" s="94"/>
      <c r="K4937" s="87"/>
    </row>
    <row r="4938" spans="1:11" ht="15.95" customHeight="1" x14ac:dyDescent="0.25">
      <c r="A4938" s="6" t="s">
        <v>4091</v>
      </c>
      <c r="B4938" s="104" t="s">
        <v>4092</v>
      </c>
      <c r="C4938" s="104"/>
      <c r="D4938" s="44">
        <v>1</v>
      </c>
      <c r="E4938" s="32">
        <v>0.8</v>
      </c>
      <c r="F4938" s="32">
        <v>0.19999999999999996</v>
      </c>
      <c r="G4938" s="105">
        <v>5.32</v>
      </c>
      <c r="H4938" s="105"/>
      <c r="I4938" s="105">
        <v>0.5</v>
      </c>
      <c r="J4938" s="105"/>
      <c r="K4938" s="33">
        <f>TRUNC(D4938*(TRUNC(E4938*G4938,4)+TRUNC(F4938*I4938,4)),4)</f>
        <v>4.3559999999999999</v>
      </c>
    </row>
    <row r="4939" spans="1:11" ht="15" customHeight="1" x14ac:dyDescent="0.25">
      <c r="A4939" s="1"/>
      <c r="B4939" s="1"/>
      <c r="C4939" s="1"/>
      <c r="D4939" s="1"/>
      <c r="E4939" s="1"/>
      <c r="F4939" s="1"/>
      <c r="G4939" s="85" t="s">
        <v>3999</v>
      </c>
      <c r="H4939" s="85"/>
      <c r="I4939" s="85"/>
      <c r="J4939" s="85"/>
      <c r="K4939" s="34">
        <f>SUM(K4937:K4938)</f>
        <v>4.3559999999999999</v>
      </c>
    </row>
    <row r="4940" spans="1:11" ht="20.100000000000001" customHeight="1" x14ac:dyDescent="0.25">
      <c r="A4940" s="106" t="s">
        <v>4000</v>
      </c>
      <c r="B4940" s="106"/>
      <c r="C4940" s="106"/>
      <c r="D4940" s="106"/>
      <c r="E4940" s="106"/>
      <c r="F4940" s="2" t="s">
        <v>4</v>
      </c>
      <c r="G4940" s="87" t="s">
        <v>4001</v>
      </c>
      <c r="H4940" s="87"/>
      <c r="I4940" s="87" t="s">
        <v>4002</v>
      </c>
      <c r="J4940" s="87"/>
      <c r="K4940" s="2" t="s">
        <v>3988</v>
      </c>
    </row>
    <row r="4941" spans="1:11" ht="15" customHeight="1" x14ac:dyDescent="0.25">
      <c r="A4941" s="6" t="s">
        <v>4093</v>
      </c>
      <c r="B4941" s="101" t="s">
        <v>4094</v>
      </c>
      <c r="C4941" s="101"/>
      <c r="D4941" s="101"/>
      <c r="E4941" s="101"/>
      <c r="F4941" s="6" t="s">
        <v>3940</v>
      </c>
      <c r="G4941" s="102">
        <v>0.1333</v>
      </c>
      <c r="H4941" s="102"/>
      <c r="I4941" s="103">
        <v>3.96</v>
      </c>
      <c r="J4941" s="103"/>
      <c r="K4941" s="7">
        <f>TRUNC(TRUNC(G4941,8)*I4941,2)</f>
        <v>0.52</v>
      </c>
    </row>
    <row r="4942" spans="1:11" ht="15" customHeight="1" x14ac:dyDescent="0.25">
      <c r="A4942" s="6" t="s">
        <v>4095</v>
      </c>
      <c r="B4942" s="101" t="s">
        <v>4096</v>
      </c>
      <c r="C4942" s="101"/>
      <c r="D4942" s="101"/>
      <c r="E4942" s="101"/>
      <c r="F4942" s="6" t="s">
        <v>3940</v>
      </c>
      <c r="G4942" s="102">
        <v>2</v>
      </c>
      <c r="H4942" s="102"/>
      <c r="I4942" s="103">
        <v>14.41</v>
      </c>
      <c r="J4942" s="103"/>
      <c r="K4942" s="7">
        <f>TRUNC(TRUNC(G4942,8)*I4942,2)</f>
        <v>28.82</v>
      </c>
    </row>
    <row r="4943" spans="1:11" ht="15" customHeight="1" x14ac:dyDescent="0.25">
      <c r="A4943" s="6" t="s">
        <v>4097</v>
      </c>
      <c r="B4943" s="101" t="s">
        <v>4098</v>
      </c>
      <c r="C4943" s="101"/>
      <c r="D4943" s="101"/>
      <c r="E4943" s="101"/>
      <c r="F4943" s="6" t="s">
        <v>3940</v>
      </c>
      <c r="G4943" s="102">
        <v>3</v>
      </c>
      <c r="H4943" s="102"/>
      <c r="I4943" s="103">
        <v>14.58</v>
      </c>
      <c r="J4943" s="103"/>
      <c r="K4943" s="7">
        <f>TRUNC(TRUNC(G4943,8)*I4943,2)</f>
        <v>43.74</v>
      </c>
    </row>
    <row r="4944" spans="1:11" ht="15" customHeight="1" x14ac:dyDescent="0.25">
      <c r="A4944" s="1"/>
      <c r="B4944" s="1"/>
      <c r="C4944" s="1"/>
      <c r="D4944" s="1"/>
      <c r="E4944" s="1"/>
      <c r="F4944" s="1"/>
      <c r="G4944" s="85" t="s">
        <v>4005</v>
      </c>
      <c r="H4944" s="85"/>
      <c r="I4944" s="85"/>
      <c r="J4944" s="85"/>
      <c r="K4944" s="29">
        <f>SUM(K4941:K4943)</f>
        <v>73.08</v>
      </c>
    </row>
    <row r="4945" spans="1:11" ht="15" customHeight="1" x14ac:dyDescent="0.25">
      <c r="A4945" s="9"/>
      <c r="B4945" s="9"/>
      <c r="C4945" s="9"/>
      <c r="D4945" s="9"/>
      <c r="E4945" s="9"/>
      <c r="F4945" s="9"/>
      <c r="G4945" s="92" t="s">
        <v>4006</v>
      </c>
      <c r="H4945" s="92"/>
      <c r="I4945" s="92"/>
      <c r="J4945" s="92"/>
      <c r="K4945" s="33">
        <f>SUM(K4939,K4944)</f>
        <v>77.435999999999993</v>
      </c>
    </row>
    <row r="4946" spans="1:11" ht="15" customHeight="1" x14ac:dyDescent="0.25">
      <c r="A4946" s="9"/>
      <c r="B4946" s="9"/>
      <c r="C4946" s="9"/>
      <c r="D4946" s="9"/>
      <c r="E4946" s="9"/>
      <c r="F4946" s="9"/>
      <c r="G4946" s="92" t="s">
        <v>4007</v>
      </c>
      <c r="H4946" s="92"/>
      <c r="I4946" s="92"/>
      <c r="J4946" s="92"/>
      <c r="K4946" s="35">
        <v>22.5</v>
      </c>
    </row>
    <row r="4947" spans="1:11" ht="15" customHeight="1" x14ac:dyDescent="0.25">
      <c r="A4947" s="9"/>
      <c r="B4947" s="9"/>
      <c r="C4947" s="9"/>
      <c r="D4947" s="9"/>
      <c r="E4947" s="9"/>
      <c r="F4947" s="9"/>
      <c r="G4947" s="92" t="s">
        <v>4008</v>
      </c>
      <c r="H4947" s="92"/>
      <c r="I4947" s="92"/>
      <c r="J4947" s="92"/>
      <c r="K4947" s="33">
        <f>TRUNC(K4945/K4946,4)</f>
        <v>3.4416000000000002</v>
      </c>
    </row>
    <row r="4948" spans="1:11" ht="15" customHeight="1" x14ac:dyDescent="0.25">
      <c r="A4948" s="9"/>
      <c r="B4948" s="9"/>
      <c r="C4948" s="9"/>
      <c r="D4948" s="9"/>
      <c r="E4948" s="9"/>
      <c r="F4948" s="9"/>
      <c r="G4948" s="92" t="s">
        <v>4029</v>
      </c>
      <c r="H4948" s="92"/>
      <c r="I4948" s="92"/>
      <c r="J4948" s="92"/>
      <c r="K4948" s="33">
        <f>SUM(K4947)</f>
        <v>3.4416000000000002</v>
      </c>
    </row>
    <row r="4949" spans="1:11" ht="15" customHeight="1" x14ac:dyDescent="0.25">
      <c r="A4949" s="9"/>
      <c r="B4949" s="9"/>
      <c r="C4949" s="9"/>
      <c r="D4949" s="9"/>
      <c r="E4949" s="9"/>
      <c r="F4949" s="9"/>
      <c r="G4949" s="92" t="s">
        <v>3913</v>
      </c>
      <c r="H4949" s="92"/>
      <c r="I4949" s="92"/>
      <c r="J4949" s="92"/>
      <c r="K4949" s="29">
        <f>ROUND(SUM(K4948),2)</f>
        <v>3.44</v>
      </c>
    </row>
    <row r="4950" spans="1:11" ht="9.9499999999999993" customHeight="1" x14ac:dyDescent="0.25">
      <c r="A4950" s="9"/>
      <c r="B4950" s="9"/>
      <c r="C4950" s="9"/>
      <c r="D4950" s="9"/>
      <c r="E4950" s="9"/>
      <c r="F4950" s="9"/>
      <c r="G4950" s="100"/>
      <c r="H4950" s="100"/>
      <c r="I4950" s="100"/>
      <c r="J4950" s="100"/>
      <c r="K4950" s="100"/>
    </row>
    <row r="4951" spans="1:11" ht="20.100000000000001" customHeight="1" x14ac:dyDescent="0.25">
      <c r="A4951" s="99" t="s">
        <v>2484</v>
      </c>
      <c r="B4951" s="99"/>
      <c r="C4951" s="99"/>
      <c r="D4951" s="99"/>
      <c r="E4951" s="99"/>
      <c r="F4951" s="99"/>
      <c r="G4951" s="99"/>
      <c r="H4951" s="99"/>
      <c r="I4951" s="99"/>
      <c r="J4951" s="99"/>
      <c r="K4951" s="99"/>
    </row>
    <row r="4952" spans="1:11" ht="15" customHeight="1" x14ac:dyDescent="0.25">
      <c r="A4952" s="93" t="s">
        <v>3893</v>
      </c>
      <c r="B4952" s="93"/>
      <c r="C4952" s="93"/>
      <c r="D4952" s="94" t="s">
        <v>3</v>
      </c>
      <c r="E4952" s="94"/>
      <c r="F4952" s="23" t="s">
        <v>4</v>
      </c>
      <c r="G4952" s="94" t="s">
        <v>3894</v>
      </c>
      <c r="H4952" s="94"/>
      <c r="I4952" s="94" t="s">
        <v>3895</v>
      </c>
      <c r="J4952" s="94"/>
      <c r="K4952" s="23" t="s">
        <v>3896</v>
      </c>
    </row>
    <row r="4953" spans="1:11" ht="15" customHeight="1" x14ac:dyDescent="0.25">
      <c r="A4953" s="24" t="s">
        <v>3951</v>
      </c>
      <c r="B4953" s="95" t="s">
        <v>3952</v>
      </c>
      <c r="C4953" s="95"/>
      <c r="D4953" s="96" t="s">
        <v>3953</v>
      </c>
      <c r="E4953" s="96"/>
      <c r="F4953" s="24" t="s">
        <v>3954</v>
      </c>
      <c r="G4953" s="97">
        <v>4.0000000000000001E-3</v>
      </c>
      <c r="H4953" s="97"/>
      <c r="I4953" s="98">
        <v>215</v>
      </c>
      <c r="J4953" s="98"/>
      <c r="K4953" s="27">
        <f>ROUND(ROUND(G4953,8)*I4953,2)</f>
        <v>0.86</v>
      </c>
    </row>
    <row r="4954" spans="1:11" ht="15" customHeight="1" x14ac:dyDescent="0.25">
      <c r="A4954" s="24" t="s">
        <v>3955</v>
      </c>
      <c r="B4954" s="95" t="s">
        <v>3956</v>
      </c>
      <c r="C4954" s="95"/>
      <c r="D4954" s="96" t="s">
        <v>20</v>
      </c>
      <c r="E4954" s="96"/>
      <c r="F4954" s="24" t="s">
        <v>3903</v>
      </c>
      <c r="G4954" s="97">
        <v>5.0000000000000001E-3</v>
      </c>
      <c r="H4954" s="97"/>
      <c r="I4954" s="98">
        <v>19.37</v>
      </c>
      <c r="J4954" s="98"/>
      <c r="K4954" s="27">
        <f>ROUND(ROUND(G4954,8)*I4954,2)</f>
        <v>0.1</v>
      </c>
    </row>
    <row r="4955" spans="1:11" ht="15" customHeight="1" x14ac:dyDescent="0.25">
      <c r="A4955" s="9"/>
      <c r="B4955" s="9"/>
      <c r="C4955" s="9"/>
      <c r="D4955" s="9"/>
      <c r="E4955" s="9"/>
      <c r="F4955" s="9"/>
      <c r="G4955" s="91" t="s">
        <v>3906</v>
      </c>
      <c r="H4955" s="91"/>
      <c r="I4955" s="91"/>
      <c r="J4955" s="91"/>
      <c r="K4955" s="28">
        <f>SUM(K4953:K4954)</f>
        <v>0.96</v>
      </c>
    </row>
    <row r="4956" spans="1:11" ht="15" customHeight="1" x14ac:dyDescent="0.25">
      <c r="A4956" s="93" t="s">
        <v>3907</v>
      </c>
      <c r="B4956" s="93"/>
      <c r="C4956" s="93"/>
      <c r="D4956" s="94" t="s">
        <v>3</v>
      </c>
      <c r="E4956" s="94"/>
      <c r="F4956" s="23" t="s">
        <v>4</v>
      </c>
      <c r="G4956" s="94" t="s">
        <v>3894</v>
      </c>
      <c r="H4956" s="94"/>
      <c r="I4956" s="94" t="s">
        <v>3895</v>
      </c>
      <c r="J4956" s="94"/>
      <c r="K4956" s="23" t="s">
        <v>3896</v>
      </c>
    </row>
    <row r="4957" spans="1:11" ht="21" customHeight="1" x14ac:dyDescent="0.25">
      <c r="A4957" s="24" t="s">
        <v>3908</v>
      </c>
      <c r="B4957" s="95" t="s">
        <v>3909</v>
      </c>
      <c r="C4957" s="95"/>
      <c r="D4957" s="96" t="s">
        <v>20</v>
      </c>
      <c r="E4957" s="96"/>
      <c r="F4957" s="24" t="s">
        <v>2056</v>
      </c>
      <c r="G4957" s="97">
        <v>0.03</v>
      </c>
      <c r="H4957" s="97"/>
      <c r="I4957" s="98">
        <v>32.24</v>
      </c>
      <c r="J4957" s="98"/>
      <c r="K4957" s="27">
        <f>ROUND(ROUND(G4957,8)*I4957,2)</f>
        <v>0.97</v>
      </c>
    </row>
    <row r="4958" spans="1:11" ht="15" customHeight="1" x14ac:dyDescent="0.25">
      <c r="A4958" s="24" t="s">
        <v>3910</v>
      </c>
      <c r="B4958" s="95" t="s">
        <v>3911</v>
      </c>
      <c r="C4958" s="95"/>
      <c r="D4958" s="96" t="s">
        <v>20</v>
      </c>
      <c r="E4958" s="96"/>
      <c r="F4958" s="24" t="s">
        <v>2056</v>
      </c>
      <c r="G4958" s="97">
        <v>0.03</v>
      </c>
      <c r="H4958" s="97"/>
      <c r="I4958" s="98">
        <v>24.94</v>
      </c>
      <c r="J4958" s="98"/>
      <c r="K4958" s="27">
        <f>ROUND(ROUND(G4958,8)*I4958,2)</f>
        <v>0.75</v>
      </c>
    </row>
    <row r="4959" spans="1:11" ht="18" customHeight="1" x14ac:dyDescent="0.25">
      <c r="A4959" s="9"/>
      <c r="B4959" s="9"/>
      <c r="C4959" s="9"/>
      <c r="D4959" s="9"/>
      <c r="E4959" s="9"/>
      <c r="F4959" s="9"/>
      <c r="G4959" s="91" t="s">
        <v>3912</v>
      </c>
      <c r="H4959" s="91"/>
      <c r="I4959" s="91"/>
      <c r="J4959" s="91"/>
      <c r="K4959" s="28">
        <f>SUM(K4957:K4958)</f>
        <v>1.72</v>
      </c>
    </row>
    <row r="4960" spans="1:11" ht="15" customHeight="1" x14ac:dyDescent="0.25">
      <c r="A4960" s="9"/>
      <c r="B4960" s="9"/>
      <c r="C4960" s="9"/>
      <c r="D4960" s="9"/>
      <c r="E4960" s="9"/>
      <c r="F4960" s="9"/>
      <c r="G4960" s="92" t="s">
        <v>3913</v>
      </c>
      <c r="H4960" s="92"/>
      <c r="I4960" s="92"/>
      <c r="J4960" s="92"/>
      <c r="K4960" s="29">
        <f>ROUND(SUM(K4955,K4959),2)</f>
        <v>2.68</v>
      </c>
    </row>
    <row r="4961" spans="1:11" ht="9.9499999999999993" customHeight="1" x14ac:dyDescent="0.25">
      <c r="A4961" s="9"/>
      <c r="B4961" s="9"/>
      <c r="C4961" s="9"/>
      <c r="D4961" s="9"/>
      <c r="E4961" s="9"/>
      <c r="F4961" s="9"/>
      <c r="G4961" s="100"/>
      <c r="H4961" s="100"/>
      <c r="I4961" s="100"/>
      <c r="J4961" s="100"/>
      <c r="K4961" s="100"/>
    </row>
    <row r="4962" spans="1:11" ht="20.100000000000001" customHeight="1" x14ac:dyDescent="0.25">
      <c r="A4962" s="99" t="s">
        <v>2485</v>
      </c>
      <c r="B4962" s="99"/>
      <c r="C4962" s="99"/>
      <c r="D4962" s="99"/>
      <c r="E4962" s="99"/>
      <c r="F4962" s="99"/>
      <c r="G4962" s="99"/>
      <c r="H4962" s="99"/>
      <c r="I4962" s="99"/>
      <c r="J4962" s="99"/>
      <c r="K4962" s="99"/>
    </row>
    <row r="4963" spans="1:11" ht="15" customHeight="1" x14ac:dyDescent="0.25">
      <c r="A4963" s="93" t="s">
        <v>3916</v>
      </c>
      <c r="B4963" s="93"/>
      <c r="C4963" s="93"/>
      <c r="D4963" s="94" t="s">
        <v>3</v>
      </c>
      <c r="E4963" s="94"/>
      <c r="F4963" s="23" t="s">
        <v>4</v>
      </c>
      <c r="G4963" s="94" t="s">
        <v>3894</v>
      </c>
      <c r="H4963" s="94"/>
      <c r="I4963" s="94" t="s">
        <v>3895</v>
      </c>
      <c r="J4963" s="94"/>
      <c r="K4963" s="23" t="s">
        <v>3896</v>
      </c>
    </row>
    <row r="4964" spans="1:11" ht="29.1" customHeight="1" x14ac:dyDescent="0.25">
      <c r="A4964" s="24" t="s">
        <v>3957</v>
      </c>
      <c r="B4964" s="95" t="s">
        <v>3958</v>
      </c>
      <c r="C4964" s="95"/>
      <c r="D4964" s="96" t="s">
        <v>20</v>
      </c>
      <c r="E4964" s="96"/>
      <c r="F4964" s="24" t="s">
        <v>3936</v>
      </c>
      <c r="G4964" s="97">
        <v>2.8999999999999998E-3</v>
      </c>
      <c r="H4964" s="97"/>
      <c r="I4964" s="98">
        <v>75.540000000000006</v>
      </c>
      <c r="J4964" s="98"/>
      <c r="K4964" s="27">
        <f>TRUNC(TRUNC(G4964,8)*I4964,2)</f>
        <v>0.21</v>
      </c>
    </row>
    <row r="4965" spans="1:11" ht="29.1" customHeight="1" x14ac:dyDescent="0.25">
      <c r="A4965" s="24" t="s">
        <v>3959</v>
      </c>
      <c r="B4965" s="95" t="s">
        <v>3960</v>
      </c>
      <c r="C4965" s="95"/>
      <c r="D4965" s="96" t="s">
        <v>20</v>
      </c>
      <c r="E4965" s="96"/>
      <c r="F4965" s="24" t="s">
        <v>30</v>
      </c>
      <c r="G4965" s="97">
        <v>1.6999999999999999E-3</v>
      </c>
      <c r="H4965" s="97"/>
      <c r="I4965" s="98">
        <v>198.53</v>
      </c>
      <c r="J4965" s="98"/>
      <c r="K4965" s="27">
        <f>TRUNC(TRUNC(G4965,8)*I4965,2)</f>
        <v>0.33</v>
      </c>
    </row>
    <row r="4966" spans="1:11" ht="18" customHeight="1" x14ac:dyDescent="0.25">
      <c r="A4966" s="9"/>
      <c r="B4966" s="9"/>
      <c r="C4966" s="9"/>
      <c r="D4966" s="9"/>
      <c r="E4966" s="9"/>
      <c r="F4966" s="9"/>
      <c r="G4966" s="91" t="s">
        <v>3919</v>
      </c>
      <c r="H4966" s="91"/>
      <c r="I4966" s="91"/>
      <c r="J4966" s="91"/>
      <c r="K4966" s="28">
        <f>SUM(K4964:K4965)</f>
        <v>0.54</v>
      </c>
    </row>
    <row r="4967" spans="1:11" ht="15" customHeight="1" x14ac:dyDescent="0.25">
      <c r="A4967" s="93" t="s">
        <v>3907</v>
      </c>
      <c r="B4967" s="93"/>
      <c r="C4967" s="93"/>
      <c r="D4967" s="94" t="s">
        <v>3</v>
      </c>
      <c r="E4967" s="94"/>
      <c r="F4967" s="23" t="s">
        <v>4</v>
      </c>
      <c r="G4967" s="94" t="s">
        <v>3894</v>
      </c>
      <c r="H4967" s="94"/>
      <c r="I4967" s="94" t="s">
        <v>3895</v>
      </c>
      <c r="J4967" s="94"/>
      <c r="K4967" s="23" t="s">
        <v>3896</v>
      </c>
    </row>
    <row r="4968" spans="1:11" ht="15" customHeight="1" x14ac:dyDescent="0.25">
      <c r="A4968" s="24" t="s">
        <v>3961</v>
      </c>
      <c r="B4968" s="95" t="s">
        <v>3962</v>
      </c>
      <c r="C4968" s="95"/>
      <c r="D4968" s="96" t="s">
        <v>20</v>
      </c>
      <c r="E4968" s="96"/>
      <c r="F4968" s="24" t="s">
        <v>2056</v>
      </c>
      <c r="G4968" s="97">
        <v>4.5999999999999999E-3</v>
      </c>
      <c r="H4968" s="97"/>
      <c r="I4968" s="98">
        <v>29.5</v>
      </c>
      <c r="J4968" s="98"/>
      <c r="K4968" s="27">
        <f>TRUNC(TRUNC(G4968,8)*I4968,2)</f>
        <v>0.13</v>
      </c>
    </row>
    <row r="4969" spans="1:11" ht="18" customHeight="1" x14ac:dyDescent="0.25">
      <c r="A4969" s="9"/>
      <c r="B4969" s="9"/>
      <c r="C4969" s="9"/>
      <c r="D4969" s="9"/>
      <c r="E4969" s="9"/>
      <c r="F4969" s="9"/>
      <c r="G4969" s="91" t="s">
        <v>3912</v>
      </c>
      <c r="H4969" s="91"/>
      <c r="I4969" s="91"/>
      <c r="J4969" s="91"/>
      <c r="K4969" s="28">
        <f>SUM(K4968:K4968)</f>
        <v>0.13</v>
      </c>
    </row>
    <row r="4970" spans="1:11" ht="15" customHeight="1" x14ac:dyDescent="0.25">
      <c r="A4970" s="9"/>
      <c r="B4970" s="9"/>
      <c r="C4970" s="9"/>
      <c r="D4970" s="9"/>
      <c r="E4970" s="9"/>
      <c r="F4970" s="9"/>
      <c r="G4970" s="92" t="s">
        <v>3913</v>
      </c>
      <c r="H4970" s="92"/>
      <c r="I4970" s="92"/>
      <c r="J4970" s="92"/>
      <c r="K4970" s="29">
        <f>ROUND(SUM(K4966,K4969),2)</f>
        <v>0.67</v>
      </c>
    </row>
    <row r="4971" spans="1:11" ht="9.9499999999999993" customHeight="1" x14ac:dyDescent="0.25">
      <c r="A4971" s="9"/>
      <c r="B4971" s="9"/>
      <c r="C4971" s="9"/>
      <c r="D4971" s="9"/>
      <c r="E4971" s="9"/>
      <c r="F4971" s="9"/>
      <c r="G4971" s="100"/>
      <c r="H4971" s="100"/>
      <c r="I4971" s="100"/>
      <c r="J4971" s="100"/>
      <c r="K4971" s="100"/>
    </row>
    <row r="4972" spans="1:11" ht="20.100000000000001" customHeight="1" x14ac:dyDescent="0.25">
      <c r="A4972" s="99" t="s">
        <v>2486</v>
      </c>
      <c r="B4972" s="99"/>
      <c r="C4972" s="99"/>
      <c r="D4972" s="99"/>
      <c r="E4972" s="99"/>
      <c r="F4972" s="99"/>
      <c r="G4972" s="99"/>
      <c r="H4972" s="99"/>
      <c r="I4972" s="99"/>
      <c r="J4972" s="99"/>
      <c r="K4972" s="99"/>
    </row>
    <row r="4973" spans="1:11" ht="15" customHeight="1" x14ac:dyDescent="0.25">
      <c r="A4973" s="93" t="s">
        <v>3916</v>
      </c>
      <c r="B4973" s="93"/>
      <c r="C4973" s="93"/>
      <c r="D4973" s="94" t="s">
        <v>3</v>
      </c>
      <c r="E4973" s="94"/>
      <c r="F4973" s="23" t="s">
        <v>4</v>
      </c>
      <c r="G4973" s="94" t="s">
        <v>3894</v>
      </c>
      <c r="H4973" s="94"/>
      <c r="I4973" s="94" t="s">
        <v>3895</v>
      </c>
      <c r="J4973" s="94"/>
      <c r="K4973" s="23" t="s">
        <v>3896</v>
      </c>
    </row>
    <row r="4974" spans="1:11" ht="29.1" customHeight="1" x14ac:dyDescent="0.25">
      <c r="A4974" s="24" t="s">
        <v>3957</v>
      </c>
      <c r="B4974" s="95" t="s">
        <v>3958</v>
      </c>
      <c r="C4974" s="95"/>
      <c r="D4974" s="96" t="s">
        <v>20</v>
      </c>
      <c r="E4974" s="96"/>
      <c r="F4974" s="24" t="s">
        <v>3936</v>
      </c>
      <c r="G4974" s="97">
        <v>1.95E-2</v>
      </c>
      <c r="H4974" s="97"/>
      <c r="I4974" s="98">
        <v>75.540000000000006</v>
      </c>
      <c r="J4974" s="98"/>
      <c r="K4974" s="27">
        <f>TRUNC(TRUNC(G4974,8)*I4974,2)</f>
        <v>1.47</v>
      </c>
    </row>
    <row r="4975" spans="1:11" ht="29.1" customHeight="1" x14ac:dyDescent="0.25">
      <c r="A4975" s="24" t="s">
        <v>3959</v>
      </c>
      <c r="B4975" s="95" t="s">
        <v>3960</v>
      </c>
      <c r="C4975" s="95"/>
      <c r="D4975" s="96" t="s">
        <v>20</v>
      </c>
      <c r="E4975" s="96"/>
      <c r="F4975" s="24" t="s">
        <v>30</v>
      </c>
      <c r="G4975" s="97">
        <v>1.15E-2</v>
      </c>
      <c r="H4975" s="97"/>
      <c r="I4975" s="98">
        <v>198.53</v>
      </c>
      <c r="J4975" s="98"/>
      <c r="K4975" s="27">
        <f>TRUNC(TRUNC(G4975,8)*I4975,2)</f>
        <v>2.2799999999999998</v>
      </c>
    </row>
    <row r="4976" spans="1:11" ht="18" customHeight="1" x14ac:dyDescent="0.25">
      <c r="A4976" s="9"/>
      <c r="B4976" s="9"/>
      <c r="C4976" s="9"/>
      <c r="D4976" s="9"/>
      <c r="E4976" s="9"/>
      <c r="F4976" s="9"/>
      <c r="G4976" s="91" t="s">
        <v>3919</v>
      </c>
      <c r="H4976" s="91"/>
      <c r="I4976" s="91"/>
      <c r="J4976" s="91"/>
      <c r="K4976" s="28">
        <f>SUM(K4974:K4975)</f>
        <v>3.75</v>
      </c>
    </row>
    <row r="4977" spans="1:11" ht="15" customHeight="1" x14ac:dyDescent="0.25">
      <c r="A4977" s="93" t="s">
        <v>3907</v>
      </c>
      <c r="B4977" s="93"/>
      <c r="C4977" s="93"/>
      <c r="D4977" s="94" t="s">
        <v>3</v>
      </c>
      <c r="E4977" s="94"/>
      <c r="F4977" s="23" t="s">
        <v>4</v>
      </c>
      <c r="G4977" s="94" t="s">
        <v>3894</v>
      </c>
      <c r="H4977" s="94"/>
      <c r="I4977" s="94" t="s">
        <v>3895</v>
      </c>
      <c r="J4977" s="94"/>
      <c r="K4977" s="23" t="s">
        <v>3896</v>
      </c>
    </row>
    <row r="4978" spans="1:11" ht="15" customHeight="1" x14ac:dyDescent="0.25">
      <c r="A4978" s="24" t="s">
        <v>3910</v>
      </c>
      <c r="B4978" s="95" t="s">
        <v>3911</v>
      </c>
      <c r="C4978" s="95"/>
      <c r="D4978" s="96" t="s">
        <v>20</v>
      </c>
      <c r="E4978" s="96"/>
      <c r="F4978" s="24" t="s">
        <v>2056</v>
      </c>
      <c r="G4978" s="97">
        <v>3.1E-2</v>
      </c>
      <c r="H4978" s="97"/>
      <c r="I4978" s="98">
        <v>24.94</v>
      </c>
      <c r="J4978" s="98"/>
      <c r="K4978" s="27">
        <f>TRUNC(TRUNC(G4978,8)*I4978,2)</f>
        <v>0.77</v>
      </c>
    </row>
    <row r="4979" spans="1:11" ht="18" customHeight="1" x14ac:dyDescent="0.25">
      <c r="A4979" s="9"/>
      <c r="B4979" s="9"/>
      <c r="C4979" s="9"/>
      <c r="D4979" s="9"/>
      <c r="E4979" s="9"/>
      <c r="F4979" s="9"/>
      <c r="G4979" s="91" t="s">
        <v>3912</v>
      </c>
      <c r="H4979" s="91"/>
      <c r="I4979" s="91"/>
      <c r="J4979" s="91"/>
      <c r="K4979" s="28">
        <f>SUM(K4978:K4978)</f>
        <v>0.77</v>
      </c>
    </row>
    <row r="4980" spans="1:11" ht="15" customHeight="1" x14ac:dyDescent="0.25">
      <c r="A4980" s="9"/>
      <c r="B4980" s="9"/>
      <c r="C4980" s="9"/>
      <c r="D4980" s="9"/>
      <c r="E4980" s="9"/>
      <c r="F4980" s="9"/>
      <c r="G4980" s="92" t="s">
        <v>3913</v>
      </c>
      <c r="H4980" s="92"/>
      <c r="I4980" s="92"/>
      <c r="J4980" s="92"/>
      <c r="K4980" s="29">
        <f>ROUND(SUM(K4976,K4979),2)</f>
        <v>4.5199999999999996</v>
      </c>
    </row>
    <row r="4981" spans="1:11" ht="9.9499999999999993" customHeight="1" x14ac:dyDescent="0.25">
      <c r="A4981" s="9"/>
      <c r="B4981" s="9"/>
      <c r="C4981" s="9"/>
      <c r="D4981" s="9"/>
      <c r="E4981" s="9"/>
      <c r="F4981" s="9"/>
      <c r="G4981" s="100"/>
      <c r="H4981" s="100"/>
      <c r="I4981" s="100"/>
      <c r="J4981" s="100"/>
      <c r="K4981" s="100"/>
    </row>
    <row r="4982" spans="1:11" ht="20.100000000000001" customHeight="1" x14ac:dyDescent="0.25">
      <c r="A4982" s="99" t="s">
        <v>2487</v>
      </c>
      <c r="B4982" s="99"/>
      <c r="C4982" s="99"/>
      <c r="D4982" s="99"/>
      <c r="E4982" s="99"/>
      <c r="F4982" s="99"/>
      <c r="G4982" s="99"/>
      <c r="H4982" s="99"/>
      <c r="I4982" s="99"/>
      <c r="J4982" s="99"/>
      <c r="K4982" s="99"/>
    </row>
    <row r="4983" spans="1:11" ht="15" customHeight="1" x14ac:dyDescent="0.25">
      <c r="A4983" s="93" t="s">
        <v>3916</v>
      </c>
      <c r="B4983" s="93"/>
      <c r="C4983" s="93"/>
      <c r="D4983" s="94" t="s">
        <v>3</v>
      </c>
      <c r="E4983" s="94"/>
      <c r="F4983" s="23" t="s">
        <v>4</v>
      </c>
      <c r="G4983" s="94" t="s">
        <v>3894</v>
      </c>
      <c r="H4983" s="94"/>
      <c r="I4983" s="94" t="s">
        <v>3895</v>
      </c>
      <c r="J4983" s="94"/>
      <c r="K4983" s="23" t="s">
        <v>3896</v>
      </c>
    </row>
    <row r="4984" spans="1:11" ht="29.1" customHeight="1" x14ac:dyDescent="0.25">
      <c r="A4984" s="24" t="s">
        <v>3963</v>
      </c>
      <c r="B4984" s="95" t="s">
        <v>3964</v>
      </c>
      <c r="C4984" s="95"/>
      <c r="D4984" s="96" t="s">
        <v>20</v>
      </c>
      <c r="E4984" s="96"/>
      <c r="F4984" s="24" t="s">
        <v>3936</v>
      </c>
      <c r="G4984" s="97">
        <v>0.86950000000000005</v>
      </c>
      <c r="H4984" s="97"/>
      <c r="I4984" s="98">
        <v>8.9</v>
      </c>
      <c r="J4984" s="98"/>
      <c r="K4984" s="27">
        <f>TRUNC(TRUNC(G4984,8)*I4984,2)</f>
        <v>7.73</v>
      </c>
    </row>
    <row r="4985" spans="1:11" ht="29.1" customHeight="1" x14ac:dyDescent="0.25">
      <c r="A4985" s="24" t="s">
        <v>3965</v>
      </c>
      <c r="B4985" s="95" t="s">
        <v>3966</v>
      </c>
      <c r="C4985" s="95"/>
      <c r="D4985" s="96" t="s">
        <v>20</v>
      </c>
      <c r="E4985" s="96"/>
      <c r="F4985" s="24" t="s">
        <v>30</v>
      </c>
      <c r="G4985" s="97">
        <v>1.137</v>
      </c>
      <c r="H4985" s="97"/>
      <c r="I4985" s="98">
        <v>32.76</v>
      </c>
      <c r="J4985" s="98"/>
      <c r="K4985" s="27">
        <f>TRUNC(TRUNC(G4985,8)*I4985,2)</f>
        <v>37.24</v>
      </c>
    </row>
    <row r="4986" spans="1:11" ht="21" customHeight="1" x14ac:dyDescent="0.25">
      <c r="A4986" s="24" t="s">
        <v>3967</v>
      </c>
      <c r="B4986" s="95" t="s">
        <v>3968</v>
      </c>
      <c r="C4986" s="95"/>
      <c r="D4986" s="96" t="s">
        <v>20</v>
      </c>
      <c r="E4986" s="96"/>
      <c r="F4986" s="24" t="s">
        <v>3936</v>
      </c>
      <c r="G4986" s="97">
        <v>0.86950000000000005</v>
      </c>
      <c r="H4986" s="97"/>
      <c r="I4986" s="98">
        <v>27.59</v>
      </c>
      <c r="J4986" s="98"/>
      <c r="K4986" s="27">
        <f>TRUNC(TRUNC(G4986,8)*I4986,2)</f>
        <v>23.98</v>
      </c>
    </row>
    <row r="4987" spans="1:11" ht="21" customHeight="1" x14ac:dyDescent="0.25">
      <c r="A4987" s="24" t="s">
        <v>3969</v>
      </c>
      <c r="B4987" s="95" t="s">
        <v>3970</v>
      </c>
      <c r="C4987" s="95"/>
      <c r="D4987" s="96" t="s">
        <v>20</v>
      </c>
      <c r="E4987" s="96"/>
      <c r="F4987" s="24" t="s">
        <v>30</v>
      </c>
      <c r="G4987" s="97">
        <v>1.137</v>
      </c>
      <c r="H4987" s="97"/>
      <c r="I4987" s="98">
        <v>28.09</v>
      </c>
      <c r="J4987" s="98"/>
      <c r="K4987" s="27">
        <f>TRUNC(TRUNC(G4987,8)*I4987,2)</f>
        <v>31.93</v>
      </c>
    </row>
    <row r="4988" spans="1:11" ht="18" customHeight="1" x14ac:dyDescent="0.25">
      <c r="A4988" s="9"/>
      <c r="B4988" s="9"/>
      <c r="C4988" s="9"/>
      <c r="D4988" s="9"/>
      <c r="E4988" s="9"/>
      <c r="F4988" s="9"/>
      <c r="G4988" s="91" t="s">
        <v>3919</v>
      </c>
      <c r="H4988" s="91"/>
      <c r="I4988" s="91"/>
      <c r="J4988" s="91"/>
      <c r="K4988" s="28">
        <f>SUM(K4984:K4987)</f>
        <v>100.88</v>
      </c>
    </row>
    <row r="4989" spans="1:11" ht="15" customHeight="1" x14ac:dyDescent="0.25">
      <c r="A4989" s="93" t="s">
        <v>3907</v>
      </c>
      <c r="B4989" s="93"/>
      <c r="C4989" s="93"/>
      <c r="D4989" s="94" t="s">
        <v>3</v>
      </c>
      <c r="E4989" s="94"/>
      <c r="F4989" s="23" t="s">
        <v>4</v>
      </c>
      <c r="G4989" s="94" t="s">
        <v>3894</v>
      </c>
      <c r="H4989" s="94"/>
      <c r="I4989" s="94" t="s">
        <v>3895</v>
      </c>
      <c r="J4989" s="94"/>
      <c r="K4989" s="23" t="s">
        <v>3896</v>
      </c>
    </row>
    <row r="4990" spans="1:11" ht="15" customHeight="1" x14ac:dyDescent="0.25">
      <c r="A4990" s="24" t="s">
        <v>3971</v>
      </c>
      <c r="B4990" s="95" t="s">
        <v>3972</v>
      </c>
      <c r="C4990" s="95"/>
      <c r="D4990" s="96" t="s">
        <v>20</v>
      </c>
      <c r="E4990" s="96"/>
      <c r="F4990" s="24" t="s">
        <v>2056</v>
      </c>
      <c r="G4990" s="97">
        <v>7.22E-2</v>
      </c>
      <c r="H4990" s="97"/>
      <c r="I4990" s="98">
        <v>32.69</v>
      </c>
      <c r="J4990" s="98"/>
      <c r="K4990" s="27">
        <f>TRUNC(TRUNC(G4990,8)*I4990,2)</f>
        <v>2.36</v>
      </c>
    </row>
    <row r="4991" spans="1:11" ht="15" customHeight="1" x14ac:dyDescent="0.25">
      <c r="A4991" s="24" t="s">
        <v>3910</v>
      </c>
      <c r="B4991" s="95" t="s">
        <v>3911</v>
      </c>
      <c r="C4991" s="95"/>
      <c r="D4991" s="96" t="s">
        <v>20</v>
      </c>
      <c r="E4991" s="96"/>
      <c r="F4991" s="24" t="s">
        <v>2056</v>
      </c>
      <c r="G4991" s="97">
        <v>0.44790000000000002</v>
      </c>
      <c r="H4991" s="97"/>
      <c r="I4991" s="98">
        <v>24.94</v>
      </c>
      <c r="J4991" s="98"/>
      <c r="K4991" s="27">
        <f>TRUNC(TRUNC(G4991,8)*I4991,2)</f>
        <v>11.17</v>
      </c>
    </row>
    <row r="4992" spans="1:11" ht="18" customHeight="1" x14ac:dyDescent="0.25">
      <c r="A4992" s="9"/>
      <c r="B4992" s="9"/>
      <c r="C4992" s="9"/>
      <c r="D4992" s="9"/>
      <c r="E4992" s="9"/>
      <c r="F4992" s="9"/>
      <c r="G4992" s="91" t="s">
        <v>3912</v>
      </c>
      <c r="H4992" s="91"/>
      <c r="I4992" s="91"/>
      <c r="J4992" s="91"/>
      <c r="K4992" s="28">
        <f>SUM(K4990:K4991)</f>
        <v>13.53</v>
      </c>
    </row>
    <row r="4993" spans="1:11" ht="15" customHeight="1" x14ac:dyDescent="0.25">
      <c r="A4993" s="9"/>
      <c r="B4993" s="9"/>
      <c r="C4993" s="9"/>
      <c r="D4993" s="9"/>
      <c r="E4993" s="9"/>
      <c r="F4993" s="9"/>
      <c r="G4993" s="92" t="s">
        <v>3913</v>
      </c>
      <c r="H4993" s="92"/>
      <c r="I4993" s="92"/>
      <c r="J4993" s="92"/>
      <c r="K4993" s="29">
        <f>ROUND(SUM(K4988,K4992),2)</f>
        <v>114.41</v>
      </c>
    </row>
    <row r="4994" spans="1:11" ht="9.9499999999999993" customHeight="1" x14ac:dyDescent="0.25">
      <c r="A4994" s="9"/>
      <c r="B4994" s="9"/>
      <c r="C4994" s="9"/>
      <c r="D4994" s="9"/>
      <c r="E4994" s="9"/>
      <c r="F4994" s="9"/>
      <c r="G4994" s="100"/>
      <c r="H4994" s="100"/>
      <c r="I4994" s="100"/>
      <c r="J4994" s="100"/>
      <c r="K4994" s="100"/>
    </row>
    <row r="4995" spans="1:11" ht="20.100000000000001" customHeight="1" x14ac:dyDescent="0.25">
      <c r="A4995" s="99" t="s">
        <v>2488</v>
      </c>
      <c r="B4995" s="99"/>
      <c r="C4995" s="99"/>
      <c r="D4995" s="99"/>
      <c r="E4995" s="99"/>
      <c r="F4995" s="99"/>
      <c r="G4995" s="99"/>
      <c r="H4995" s="99"/>
      <c r="I4995" s="99"/>
      <c r="J4995" s="99"/>
      <c r="K4995" s="99"/>
    </row>
    <row r="4996" spans="1:11" ht="15" customHeight="1" x14ac:dyDescent="0.25">
      <c r="A4996" s="93" t="s">
        <v>3916</v>
      </c>
      <c r="B4996" s="93"/>
      <c r="C4996" s="93"/>
      <c r="D4996" s="94" t="s">
        <v>3</v>
      </c>
      <c r="E4996" s="94"/>
      <c r="F4996" s="23" t="s">
        <v>4</v>
      </c>
      <c r="G4996" s="94" t="s">
        <v>3894</v>
      </c>
      <c r="H4996" s="94"/>
      <c r="I4996" s="94" t="s">
        <v>3895</v>
      </c>
      <c r="J4996" s="94"/>
      <c r="K4996" s="23" t="s">
        <v>3896</v>
      </c>
    </row>
    <row r="4997" spans="1:11" ht="38.1" customHeight="1" x14ac:dyDescent="0.25">
      <c r="A4997" s="24" t="s">
        <v>3973</v>
      </c>
      <c r="B4997" s="95" t="s">
        <v>3974</v>
      </c>
      <c r="C4997" s="95"/>
      <c r="D4997" s="96" t="s">
        <v>20</v>
      </c>
      <c r="E4997" s="96"/>
      <c r="F4997" s="24" t="s">
        <v>3936</v>
      </c>
      <c r="G4997" s="97">
        <v>6.3E-3</v>
      </c>
      <c r="H4997" s="97"/>
      <c r="I4997" s="98">
        <v>94.61</v>
      </c>
      <c r="J4997" s="98"/>
      <c r="K4997" s="27">
        <f>TRUNC(TRUNC(G4997,8)*I4997,2)</f>
        <v>0.59</v>
      </c>
    </row>
    <row r="4998" spans="1:11" ht="38.1" customHeight="1" x14ac:dyDescent="0.25">
      <c r="A4998" s="24" t="s">
        <v>3975</v>
      </c>
      <c r="B4998" s="95" t="s">
        <v>3976</v>
      </c>
      <c r="C4998" s="95"/>
      <c r="D4998" s="96" t="s">
        <v>20</v>
      </c>
      <c r="E4998" s="96"/>
      <c r="F4998" s="24" t="s">
        <v>30</v>
      </c>
      <c r="G4998" s="97">
        <v>1.0200000000000001E-2</v>
      </c>
      <c r="H4998" s="97"/>
      <c r="I4998" s="98">
        <v>370.94</v>
      </c>
      <c r="J4998" s="98"/>
      <c r="K4998" s="27">
        <f>TRUNC(TRUNC(G4998,8)*I4998,2)</f>
        <v>3.78</v>
      </c>
    </row>
    <row r="4999" spans="1:11" ht="29.1" customHeight="1" x14ac:dyDescent="0.25">
      <c r="A4999" s="24" t="s">
        <v>3977</v>
      </c>
      <c r="B4999" s="95" t="s">
        <v>3978</v>
      </c>
      <c r="C4999" s="95"/>
      <c r="D4999" s="96" t="s">
        <v>20</v>
      </c>
      <c r="E4999" s="96"/>
      <c r="F4999" s="24" t="s">
        <v>3936</v>
      </c>
      <c r="G4999" s="97">
        <v>4.8999999999999998E-3</v>
      </c>
      <c r="H4999" s="97"/>
      <c r="I4999" s="98">
        <v>74.180000000000007</v>
      </c>
      <c r="J4999" s="98"/>
      <c r="K4999" s="27">
        <f>TRUNC(TRUNC(G4999,8)*I4999,2)</f>
        <v>0.36</v>
      </c>
    </row>
    <row r="5000" spans="1:11" ht="29.1" customHeight="1" x14ac:dyDescent="0.25">
      <c r="A5000" s="24" t="s">
        <v>3979</v>
      </c>
      <c r="B5000" s="95" t="s">
        <v>3980</v>
      </c>
      <c r="C5000" s="95"/>
      <c r="D5000" s="96" t="s">
        <v>20</v>
      </c>
      <c r="E5000" s="96"/>
      <c r="F5000" s="24" t="s">
        <v>30</v>
      </c>
      <c r="G5000" s="97">
        <v>5.5999999999999999E-3</v>
      </c>
      <c r="H5000" s="97"/>
      <c r="I5000" s="98">
        <v>166.79</v>
      </c>
      <c r="J5000" s="98"/>
      <c r="K5000" s="27">
        <f>TRUNC(TRUNC(G5000,8)*I5000,2)</f>
        <v>0.93</v>
      </c>
    </row>
    <row r="5001" spans="1:11" ht="18" customHeight="1" x14ac:dyDescent="0.25">
      <c r="A5001" s="9"/>
      <c r="B5001" s="9"/>
      <c r="C5001" s="9"/>
      <c r="D5001" s="9"/>
      <c r="E5001" s="9"/>
      <c r="F5001" s="9"/>
      <c r="G5001" s="91" t="s">
        <v>3919</v>
      </c>
      <c r="H5001" s="91"/>
      <c r="I5001" s="91"/>
      <c r="J5001" s="91"/>
      <c r="K5001" s="28">
        <f>SUM(K4997:K5000)</f>
        <v>5.66</v>
      </c>
    </row>
    <row r="5002" spans="1:11" ht="15" customHeight="1" x14ac:dyDescent="0.25">
      <c r="A5002" s="9"/>
      <c r="B5002" s="9"/>
      <c r="C5002" s="9"/>
      <c r="D5002" s="9"/>
      <c r="E5002" s="9"/>
      <c r="F5002" s="9"/>
      <c r="G5002" s="92" t="s">
        <v>3913</v>
      </c>
      <c r="H5002" s="92"/>
      <c r="I5002" s="92"/>
      <c r="J5002" s="92"/>
      <c r="K5002" s="29">
        <f>ROUND(SUM(K5001),2)</f>
        <v>5.66</v>
      </c>
    </row>
    <row r="5003" spans="1:11" ht="9.9499999999999993" customHeight="1" x14ac:dyDescent="0.25">
      <c r="A5003" s="9"/>
      <c r="B5003" s="9"/>
      <c r="C5003" s="9"/>
      <c r="D5003" s="9"/>
      <c r="E5003" s="9"/>
      <c r="F5003" s="9"/>
      <c r="G5003" s="100"/>
      <c r="H5003" s="100"/>
      <c r="I5003" s="100"/>
      <c r="J5003" s="100"/>
      <c r="K5003" s="100"/>
    </row>
    <row r="5004" spans="1:11" ht="20.100000000000001" customHeight="1" x14ac:dyDescent="0.25">
      <c r="A5004" s="99" t="s">
        <v>2489</v>
      </c>
      <c r="B5004" s="99"/>
      <c r="C5004" s="99"/>
      <c r="D5004" s="99"/>
      <c r="E5004" s="99"/>
      <c r="F5004" s="99"/>
      <c r="G5004" s="99"/>
      <c r="H5004" s="99"/>
      <c r="I5004" s="99"/>
      <c r="J5004" s="99"/>
      <c r="K5004" s="99"/>
    </row>
    <row r="5005" spans="1:11" ht="15" customHeight="1" x14ac:dyDescent="0.25">
      <c r="A5005" s="93" t="s">
        <v>3916</v>
      </c>
      <c r="B5005" s="93"/>
      <c r="C5005" s="93"/>
      <c r="D5005" s="94" t="s">
        <v>3</v>
      </c>
      <c r="E5005" s="94"/>
      <c r="F5005" s="23" t="s">
        <v>4</v>
      </c>
      <c r="G5005" s="94" t="s">
        <v>3894</v>
      </c>
      <c r="H5005" s="94"/>
      <c r="I5005" s="94" t="s">
        <v>3895</v>
      </c>
      <c r="J5005" s="94"/>
      <c r="K5005" s="23" t="s">
        <v>3896</v>
      </c>
    </row>
    <row r="5006" spans="1:11" ht="38.1" customHeight="1" x14ac:dyDescent="0.25">
      <c r="A5006" s="24" t="s">
        <v>3973</v>
      </c>
      <c r="B5006" s="95" t="s">
        <v>3974</v>
      </c>
      <c r="C5006" s="95"/>
      <c r="D5006" s="96" t="s">
        <v>20</v>
      </c>
      <c r="E5006" s="96"/>
      <c r="F5006" s="24" t="s">
        <v>3936</v>
      </c>
      <c r="G5006" s="97">
        <v>1.2999999999999999E-3</v>
      </c>
      <c r="H5006" s="97"/>
      <c r="I5006" s="98">
        <v>94.61</v>
      </c>
      <c r="J5006" s="98"/>
      <c r="K5006" s="27">
        <f>TRUNC(TRUNC(G5006,8)*I5006,2)</f>
        <v>0.12</v>
      </c>
    </row>
    <row r="5007" spans="1:11" ht="38.1" customHeight="1" x14ac:dyDescent="0.25">
      <c r="A5007" s="24" t="s">
        <v>3975</v>
      </c>
      <c r="B5007" s="95" t="s">
        <v>3976</v>
      </c>
      <c r="C5007" s="95"/>
      <c r="D5007" s="96" t="s">
        <v>20</v>
      </c>
      <c r="E5007" s="96"/>
      <c r="F5007" s="24" t="s">
        <v>30</v>
      </c>
      <c r="G5007" s="97">
        <v>3.0999999999999999E-3</v>
      </c>
      <c r="H5007" s="97"/>
      <c r="I5007" s="98">
        <v>370.94</v>
      </c>
      <c r="J5007" s="98"/>
      <c r="K5007" s="27">
        <f>TRUNC(TRUNC(G5007,8)*I5007,2)</f>
        <v>1.1399999999999999</v>
      </c>
    </row>
    <row r="5008" spans="1:11" ht="18" customHeight="1" x14ac:dyDescent="0.25">
      <c r="A5008" s="9"/>
      <c r="B5008" s="9"/>
      <c r="C5008" s="9"/>
      <c r="D5008" s="9"/>
      <c r="E5008" s="9"/>
      <c r="F5008" s="9"/>
      <c r="G5008" s="91" t="s">
        <v>3919</v>
      </c>
      <c r="H5008" s="91"/>
      <c r="I5008" s="91"/>
      <c r="J5008" s="91"/>
      <c r="K5008" s="28">
        <f>SUM(K5006:K5007)</f>
        <v>1.2599999999999998</v>
      </c>
    </row>
    <row r="5009" spans="1:11" ht="15" customHeight="1" x14ac:dyDescent="0.25">
      <c r="A5009" s="9"/>
      <c r="B5009" s="9"/>
      <c r="C5009" s="9"/>
      <c r="D5009" s="9"/>
      <c r="E5009" s="9"/>
      <c r="F5009" s="9"/>
      <c r="G5009" s="92" t="s">
        <v>3913</v>
      </c>
      <c r="H5009" s="92"/>
      <c r="I5009" s="92"/>
      <c r="J5009" s="92"/>
      <c r="K5009" s="29">
        <f>ROUND(SUM(K5008),2)</f>
        <v>1.26</v>
      </c>
    </row>
    <row r="5010" spans="1:11" ht="9.9499999999999993" customHeight="1" x14ac:dyDescent="0.25">
      <c r="A5010" s="9"/>
      <c r="B5010" s="9"/>
      <c r="C5010" s="9"/>
      <c r="D5010" s="9"/>
      <c r="E5010" s="9"/>
      <c r="F5010" s="9"/>
      <c r="G5010" s="100"/>
      <c r="H5010" s="100"/>
      <c r="I5010" s="100"/>
      <c r="J5010" s="100"/>
      <c r="K5010" s="100"/>
    </row>
    <row r="5011" spans="1:11" ht="20.100000000000001" customHeight="1" x14ac:dyDescent="0.25">
      <c r="A5011" s="99" t="s">
        <v>2490</v>
      </c>
      <c r="B5011" s="99"/>
      <c r="C5011" s="99"/>
      <c r="D5011" s="99"/>
      <c r="E5011" s="99"/>
      <c r="F5011" s="99"/>
      <c r="G5011" s="99"/>
      <c r="H5011" s="99"/>
      <c r="I5011" s="99"/>
      <c r="J5011" s="99"/>
      <c r="K5011" s="99"/>
    </row>
    <row r="5012" spans="1:11" ht="15" customHeight="1" x14ac:dyDescent="0.25">
      <c r="A5012" s="93" t="s">
        <v>3916</v>
      </c>
      <c r="B5012" s="93"/>
      <c r="C5012" s="93"/>
      <c r="D5012" s="94" t="s">
        <v>3</v>
      </c>
      <c r="E5012" s="94"/>
      <c r="F5012" s="23" t="s">
        <v>4</v>
      </c>
      <c r="G5012" s="94" t="s">
        <v>3894</v>
      </c>
      <c r="H5012" s="94"/>
      <c r="I5012" s="94" t="s">
        <v>3895</v>
      </c>
      <c r="J5012" s="94"/>
      <c r="K5012" s="23" t="s">
        <v>3896</v>
      </c>
    </row>
    <row r="5013" spans="1:11" ht="38.1" customHeight="1" x14ac:dyDescent="0.25">
      <c r="A5013" s="24" t="s">
        <v>3973</v>
      </c>
      <c r="B5013" s="95" t="s">
        <v>3974</v>
      </c>
      <c r="C5013" s="95"/>
      <c r="D5013" s="96" t="s">
        <v>20</v>
      </c>
      <c r="E5013" s="96"/>
      <c r="F5013" s="24" t="s">
        <v>3936</v>
      </c>
      <c r="G5013" s="97">
        <v>5.0000000000000001E-4</v>
      </c>
      <c r="H5013" s="97"/>
      <c r="I5013" s="98">
        <v>94.61</v>
      </c>
      <c r="J5013" s="98"/>
      <c r="K5013" s="27">
        <f>TRUNC(TRUNC(G5013,8)*I5013,2)</f>
        <v>0.04</v>
      </c>
    </row>
    <row r="5014" spans="1:11" ht="38.1" customHeight="1" x14ac:dyDescent="0.25">
      <c r="A5014" s="24" t="s">
        <v>3975</v>
      </c>
      <c r="B5014" s="95" t="s">
        <v>3976</v>
      </c>
      <c r="C5014" s="95"/>
      <c r="D5014" s="96" t="s">
        <v>20</v>
      </c>
      <c r="E5014" s="96"/>
      <c r="F5014" s="24" t="s">
        <v>30</v>
      </c>
      <c r="G5014" s="97">
        <v>1.1999999999999999E-3</v>
      </c>
      <c r="H5014" s="97"/>
      <c r="I5014" s="98">
        <v>370.94</v>
      </c>
      <c r="J5014" s="98"/>
      <c r="K5014" s="27">
        <f>TRUNC(TRUNC(G5014,8)*I5014,2)</f>
        <v>0.44</v>
      </c>
    </row>
    <row r="5015" spans="1:11" ht="18" customHeight="1" x14ac:dyDescent="0.25">
      <c r="A5015" s="9"/>
      <c r="B5015" s="9"/>
      <c r="C5015" s="9"/>
      <c r="D5015" s="9"/>
      <c r="E5015" s="9"/>
      <c r="F5015" s="9"/>
      <c r="G5015" s="91" t="s">
        <v>3919</v>
      </c>
      <c r="H5015" s="91"/>
      <c r="I5015" s="91"/>
      <c r="J5015" s="91"/>
      <c r="K5015" s="28">
        <f>SUM(K5013:K5014)</f>
        <v>0.48</v>
      </c>
    </row>
    <row r="5016" spans="1:11" ht="15" customHeight="1" x14ac:dyDescent="0.25">
      <c r="A5016" s="9"/>
      <c r="B5016" s="9"/>
      <c r="C5016" s="9"/>
      <c r="D5016" s="9"/>
      <c r="E5016" s="9"/>
      <c r="F5016" s="9"/>
      <c r="G5016" s="92" t="s">
        <v>3913</v>
      </c>
      <c r="H5016" s="92"/>
      <c r="I5016" s="92"/>
      <c r="J5016" s="92"/>
      <c r="K5016" s="29">
        <f>ROUND(SUM(K5015),2)</f>
        <v>0.48</v>
      </c>
    </row>
    <row r="5017" spans="1:11" ht="9.9499999999999993" customHeight="1" x14ac:dyDescent="0.25">
      <c r="A5017" s="9"/>
      <c r="B5017" s="9"/>
      <c r="C5017" s="9"/>
      <c r="D5017" s="9"/>
      <c r="E5017" s="9"/>
      <c r="F5017" s="9"/>
      <c r="G5017" s="100"/>
      <c r="H5017" s="100"/>
      <c r="I5017" s="100"/>
      <c r="J5017" s="100"/>
      <c r="K5017" s="100"/>
    </row>
    <row r="5018" spans="1:11" ht="20.100000000000001" customHeight="1" x14ac:dyDescent="0.25">
      <c r="A5018" s="99" t="s">
        <v>2491</v>
      </c>
      <c r="B5018" s="99"/>
      <c r="C5018" s="99"/>
      <c r="D5018" s="99"/>
      <c r="E5018" s="99"/>
      <c r="F5018" s="99"/>
      <c r="G5018" s="99"/>
      <c r="H5018" s="99"/>
      <c r="I5018" s="99"/>
      <c r="J5018" s="99"/>
      <c r="K5018" s="99"/>
    </row>
    <row r="5019" spans="1:11" ht="15" customHeight="1" x14ac:dyDescent="0.25">
      <c r="A5019" s="93" t="s">
        <v>3981</v>
      </c>
      <c r="B5019" s="93"/>
      <c r="C5019" s="93"/>
      <c r="D5019" s="94" t="s">
        <v>3</v>
      </c>
      <c r="E5019" s="94"/>
      <c r="F5019" s="23" t="s">
        <v>4</v>
      </c>
      <c r="G5019" s="94" t="s">
        <v>3894</v>
      </c>
      <c r="H5019" s="94"/>
      <c r="I5019" s="94" t="s">
        <v>3895</v>
      </c>
      <c r="J5019" s="94"/>
      <c r="K5019" s="23" t="s">
        <v>3896</v>
      </c>
    </row>
    <row r="5020" spans="1:11" ht="21" customHeight="1" x14ac:dyDescent="0.25">
      <c r="A5020" s="24" t="s">
        <v>70</v>
      </c>
      <c r="B5020" s="95" t="s">
        <v>3982</v>
      </c>
      <c r="C5020" s="95"/>
      <c r="D5020" s="96" t="s">
        <v>25</v>
      </c>
      <c r="E5020" s="96"/>
      <c r="F5020" s="24" t="s">
        <v>61</v>
      </c>
      <c r="G5020" s="97">
        <v>1</v>
      </c>
      <c r="H5020" s="97"/>
      <c r="I5020" s="98">
        <v>28.42</v>
      </c>
      <c r="J5020" s="98"/>
      <c r="K5020" s="27">
        <f>ROUND(ROUND(G5020,8)*I5020,2)</f>
        <v>28.42</v>
      </c>
    </row>
    <row r="5021" spans="1:11" ht="15" customHeight="1" x14ac:dyDescent="0.25">
      <c r="A5021" s="9"/>
      <c r="B5021" s="9"/>
      <c r="C5021" s="9"/>
      <c r="D5021" s="9"/>
      <c r="E5021" s="9"/>
      <c r="F5021" s="9"/>
      <c r="G5021" s="91" t="s">
        <v>3983</v>
      </c>
      <c r="H5021" s="91"/>
      <c r="I5021" s="91"/>
      <c r="J5021" s="91"/>
      <c r="K5021" s="28">
        <f>SUM(K5020:K5020)</f>
        <v>28.42</v>
      </c>
    </row>
    <row r="5022" spans="1:11" ht="15" customHeight="1" x14ac:dyDescent="0.25">
      <c r="A5022" s="9"/>
      <c r="B5022" s="9"/>
      <c r="C5022" s="9"/>
      <c r="D5022" s="9"/>
      <c r="E5022" s="9"/>
      <c r="F5022" s="9"/>
      <c r="G5022" s="92" t="s">
        <v>3913</v>
      </c>
      <c r="H5022" s="92"/>
      <c r="I5022" s="92"/>
      <c r="J5022" s="92"/>
      <c r="K5022" s="29">
        <f>ROUND(SUM(K5021),2)</f>
        <v>28.42</v>
      </c>
    </row>
    <row r="5023" spans="1:11" ht="9.9499999999999993" customHeight="1" x14ac:dyDescent="0.25">
      <c r="A5023" s="9"/>
      <c r="B5023" s="9"/>
      <c r="C5023" s="9"/>
      <c r="D5023" s="9"/>
      <c r="E5023" s="9"/>
      <c r="F5023" s="9"/>
      <c r="G5023" s="100"/>
      <c r="H5023" s="100"/>
      <c r="I5023" s="100"/>
      <c r="J5023" s="100"/>
      <c r="K5023" s="100"/>
    </row>
    <row r="5024" spans="1:11" ht="20.100000000000001" customHeight="1" x14ac:dyDescent="0.25">
      <c r="A5024" s="99" t="s">
        <v>2492</v>
      </c>
      <c r="B5024" s="99"/>
      <c r="C5024" s="99"/>
      <c r="D5024" s="99"/>
      <c r="E5024" s="99"/>
      <c r="F5024" s="99"/>
      <c r="G5024" s="99"/>
      <c r="H5024" s="99"/>
      <c r="I5024" s="99"/>
      <c r="J5024" s="99"/>
      <c r="K5024" s="99"/>
    </row>
    <row r="5025" spans="1:11" ht="15" customHeight="1" x14ac:dyDescent="0.25">
      <c r="A5025" s="93" t="s">
        <v>3916</v>
      </c>
      <c r="B5025" s="93"/>
      <c r="C5025" s="93"/>
      <c r="D5025" s="94" t="s">
        <v>3</v>
      </c>
      <c r="E5025" s="94"/>
      <c r="F5025" s="23" t="s">
        <v>4</v>
      </c>
      <c r="G5025" s="94" t="s">
        <v>3894</v>
      </c>
      <c r="H5025" s="94"/>
      <c r="I5025" s="94" t="s">
        <v>3895</v>
      </c>
      <c r="J5025" s="94"/>
      <c r="K5025" s="23" t="s">
        <v>3896</v>
      </c>
    </row>
    <row r="5026" spans="1:11" ht="38.1" customHeight="1" x14ac:dyDescent="0.25">
      <c r="A5026" s="24" t="s">
        <v>3973</v>
      </c>
      <c r="B5026" s="95" t="s">
        <v>3974</v>
      </c>
      <c r="C5026" s="95"/>
      <c r="D5026" s="96" t="s">
        <v>20</v>
      </c>
      <c r="E5026" s="96"/>
      <c r="F5026" s="24" t="s">
        <v>3936</v>
      </c>
      <c r="G5026" s="97">
        <v>1.2999999999999999E-3</v>
      </c>
      <c r="H5026" s="97"/>
      <c r="I5026" s="98">
        <v>94.61</v>
      </c>
      <c r="J5026" s="98"/>
      <c r="K5026" s="27">
        <f>TRUNC(TRUNC(G5026,8)*I5026,2)</f>
        <v>0.12</v>
      </c>
    </row>
    <row r="5027" spans="1:11" ht="38.1" customHeight="1" x14ac:dyDescent="0.25">
      <c r="A5027" s="24" t="s">
        <v>3975</v>
      </c>
      <c r="B5027" s="95" t="s">
        <v>3976</v>
      </c>
      <c r="C5027" s="95"/>
      <c r="D5027" s="96" t="s">
        <v>20</v>
      </c>
      <c r="E5027" s="96"/>
      <c r="F5027" s="24" t="s">
        <v>30</v>
      </c>
      <c r="G5027" s="97">
        <v>3.0999999999999999E-3</v>
      </c>
      <c r="H5027" s="97"/>
      <c r="I5027" s="98">
        <v>370.94</v>
      </c>
      <c r="J5027" s="98"/>
      <c r="K5027" s="27">
        <f>TRUNC(TRUNC(G5027,8)*I5027,2)</f>
        <v>1.1399999999999999</v>
      </c>
    </row>
    <row r="5028" spans="1:11" ht="18" customHeight="1" x14ac:dyDescent="0.25">
      <c r="A5028" s="9"/>
      <c r="B5028" s="9"/>
      <c r="C5028" s="9"/>
      <c r="D5028" s="9"/>
      <c r="E5028" s="9"/>
      <c r="F5028" s="9"/>
      <c r="G5028" s="91" t="s">
        <v>3919</v>
      </c>
      <c r="H5028" s="91"/>
      <c r="I5028" s="91"/>
      <c r="J5028" s="91"/>
      <c r="K5028" s="28">
        <f>SUM(K5026:K5027)</f>
        <v>1.2599999999999998</v>
      </c>
    </row>
    <row r="5029" spans="1:11" ht="15" customHeight="1" x14ac:dyDescent="0.25">
      <c r="A5029" s="9"/>
      <c r="B5029" s="9"/>
      <c r="C5029" s="9"/>
      <c r="D5029" s="9"/>
      <c r="E5029" s="9"/>
      <c r="F5029" s="9"/>
      <c r="G5029" s="92" t="s">
        <v>3913</v>
      </c>
      <c r="H5029" s="92"/>
      <c r="I5029" s="92"/>
      <c r="J5029" s="92"/>
      <c r="K5029" s="29">
        <f>ROUND(SUM(K5028),2)</f>
        <v>1.26</v>
      </c>
    </row>
    <row r="5030" spans="1:11" ht="9.9499999999999993" customHeight="1" x14ac:dyDescent="0.25">
      <c r="A5030" s="9"/>
      <c r="B5030" s="9"/>
      <c r="C5030" s="9"/>
      <c r="D5030" s="9"/>
      <c r="E5030" s="9"/>
      <c r="F5030" s="9"/>
      <c r="G5030" s="100"/>
      <c r="H5030" s="100"/>
      <c r="I5030" s="100"/>
      <c r="J5030" s="100"/>
      <c r="K5030" s="100"/>
    </row>
    <row r="5031" spans="1:11" ht="20.100000000000001" customHeight="1" x14ac:dyDescent="0.25">
      <c r="A5031" s="99" t="s">
        <v>2493</v>
      </c>
      <c r="B5031" s="99"/>
      <c r="C5031" s="99"/>
      <c r="D5031" s="99"/>
      <c r="E5031" s="99"/>
      <c r="F5031" s="99"/>
      <c r="G5031" s="99"/>
      <c r="H5031" s="99"/>
      <c r="I5031" s="99"/>
      <c r="J5031" s="99"/>
      <c r="K5031" s="99"/>
    </row>
    <row r="5032" spans="1:11" ht="12.95" customHeight="1" x14ac:dyDescent="0.25">
      <c r="A5032" s="107" t="s">
        <v>3984</v>
      </c>
      <c r="B5032" s="107"/>
      <c r="C5032" s="107"/>
      <c r="D5032" s="108" t="s">
        <v>3985</v>
      </c>
      <c r="E5032" s="87" t="s">
        <v>3986</v>
      </c>
      <c r="F5032" s="87"/>
      <c r="G5032" s="87" t="s">
        <v>3987</v>
      </c>
      <c r="H5032" s="87"/>
      <c r="I5032" s="87"/>
      <c r="J5032" s="87"/>
      <c r="K5032" s="87" t="s">
        <v>3988</v>
      </c>
    </row>
    <row r="5033" spans="1:11" ht="12" customHeight="1" x14ac:dyDescent="0.25">
      <c r="A5033" s="107"/>
      <c r="B5033" s="107"/>
      <c r="C5033" s="107"/>
      <c r="D5033" s="108"/>
      <c r="E5033" s="23" t="s">
        <v>3989</v>
      </c>
      <c r="F5033" s="23" t="s">
        <v>3990</v>
      </c>
      <c r="G5033" s="94" t="s">
        <v>3989</v>
      </c>
      <c r="H5033" s="94"/>
      <c r="I5033" s="94" t="s">
        <v>3990</v>
      </c>
      <c r="J5033" s="94"/>
      <c r="K5033" s="87"/>
    </row>
    <row r="5034" spans="1:11" ht="15" customHeight="1" x14ac:dyDescent="0.25">
      <c r="A5034" s="6" t="s">
        <v>3991</v>
      </c>
      <c r="B5034" s="104" t="s">
        <v>3992</v>
      </c>
      <c r="C5034" s="104"/>
      <c r="D5034" s="31">
        <v>1</v>
      </c>
      <c r="E5034" s="32">
        <v>0.34</v>
      </c>
      <c r="F5034" s="32">
        <v>0.66</v>
      </c>
      <c r="G5034" s="105">
        <v>355.46550000000002</v>
      </c>
      <c r="H5034" s="105"/>
      <c r="I5034" s="105">
        <v>95.872399999999999</v>
      </c>
      <c r="J5034" s="105"/>
      <c r="K5034" s="33">
        <f>ROUND(D5034*(ROUND(E5034*G5034,4)+ROUND(F5034*I5034,4)),4)</f>
        <v>184.13409999999999</v>
      </c>
    </row>
    <row r="5035" spans="1:11" ht="15" customHeight="1" x14ac:dyDescent="0.25">
      <c r="A5035" s="6" t="s">
        <v>3993</v>
      </c>
      <c r="B5035" s="104" t="s">
        <v>3994</v>
      </c>
      <c r="C5035" s="104"/>
      <c r="D5035" s="31">
        <v>1</v>
      </c>
      <c r="E5035" s="32">
        <v>1</v>
      </c>
      <c r="F5035" s="32">
        <v>0</v>
      </c>
      <c r="G5035" s="105">
        <v>365.3972</v>
      </c>
      <c r="H5035" s="105"/>
      <c r="I5035" s="105">
        <v>147.8879</v>
      </c>
      <c r="J5035" s="105"/>
      <c r="K5035" s="33">
        <f>ROUND(D5035*(ROUND(E5035*G5035,4)+ROUND(F5035*I5035,4)),4)</f>
        <v>365.3972</v>
      </c>
    </row>
    <row r="5036" spans="1:11" ht="15" customHeight="1" x14ac:dyDescent="0.25">
      <c r="A5036" s="6" t="s">
        <v>3995</v>
      </c>
      <c r="B5036" s="104" t="s">
        <v>3996</v>
      </c>
      <c r="C5036" s="104"/>
      <c r="D5036" s="31">
        <v>1</v>
      </c>
      <c r="E5036" s="32">
        <v>0.97</v>
      </c>
      <c r="F5036" s="32">
        <v>0.03</v>
      </c>
      <c r="G5036" s="105">
        <v>324.64210000000003</v>
      </c>
      <c r="H5036" s="105"/>
      <c r="I5036" s="105">
        <v>159.20740000000001</v>
      </c>
      <c r="J5036" s="105"/>
      <c r="K5036" s="33">
        <f>ROUND(D5036*(ROUND(E5036*G5036,4)+ROUND(F5036*I5036,4)),4)</f>
        <v>319.67899999999997</v>
      </c>
    </row>
    <row r="5037" spans="1:11" ht="15.95" customHeight="1" x14ac:dyDescent="0.25">
      <c r="A5037" s="6" t="s">
        <v>3997</v>
      </c>
      <c r="B5037" s="104" t="s">
        <v>3998</v>
      </c>
      <c r="C5037" s="104"/>
      <c r="D5037" s="31">
        <v>1</v>
      </c>
      <c r="E5037" s="32">
        <v>0.79</v>
      </c>
      <c r="F5037" s="32">
        <v>0.21</v>
      </c>
      <c r="G5037" s="105">
        <v>284.72230000000002</v>
      </c>
      <c r="H5037" s="105"/>
      <c r="I5037" s="105">
        <v>125.70480000000001</v>
      </c>
      <c r="J5037" s="105"/>
      <c r="K5037" s="33">
        <f>ROUND(D5037*(ROUND(E5037*G5037,4)+ROUND(F5037*I5037,4)),4)</f>
        <v>251.32859999999999</v>
      </c>
    </row>
    <row r="5038" spans="1:11" ht="15" customHeight="1" x14ac:dyDescent="0.25">
      <c r="A5038" s="1"/>
      <c r="B5038" s="1"/>
      <c r="C5038" s="1"/>
      <c r="D5038" s="1"/>
      <c r="E5038" s="1"/>
      <c r="F5038" s="1"/>
      <c r="G5038" s="85" t="s">
        <v>3999</v>
      </c>
      <c r="H5038" s="85"/>
      <c r="I5038" s="85"/>
      <c r="J5038" s="85"/>
      <c r="K5038" s="34">
        <f>SUM(K5033:K5037)</f>
        <v>1120.5389</v>
      </c>
    </row>
    <row r="5039" spans="1:11" ht="20.100000000000001" customHeight="1" x14ac:dyDescent="0.25">
      <c r="A5039" s="106" t="s">
        <v>4000</v>
      </c>
      <c r="B5039" s="106"/>
      <c r="C5039" s="106"/>
      <c r="D5039" s="106"/>
      <c r="E5039" s="106"/>
      <c r="F5039" s="2" t="s">
        <v>4</v>
      </c>
      <c r="G5039" s="87" t="s">
        <v>4001</v>
      </c>
      <c r="H5039" s="87"/>
      <c r="I5039" s="87" t="s">
        <v>4002</v>
      </c>
      <c r="J5039" s="87"/>
      <c r="K5039" s="2" t="s">
        <v>3988</v>
      </c>
    </row>
    <row r="5040" spans="1:11" ht="15" customHeight="1" x14ac:dyDescent="0.25">
      <c r="A5040" s="6" t="s">
        <v>4003</v>
      </c>
      <c r="B5040" s="101" t="s">
        <v>4004</v>
      </c>
      <c r="C5040" s="101"/>
      <c r="D5040" s="101"/>
      <c r="E5040" s="101"/>
      <c r="F5040" s="6" t="s">
        <v>3940</v>
      </c>
      <c r="G5040" s="114">
        <v>1</v>
      </c>
      <c r="H5040" s="114"/>
      <c r="I5040" s="115">
        <v>22.527200000000001</v>
      </c>
      <c r="J5040" s="115"/>
      <c r="K5040" s="35">
        <f>ROUND(ROUND(G5040,5)*I5040,4)</f>
        <v>22.527200000000001</v>
      </c>
    </row>
    <row r="5041" spans="1:11" ht="15" customHeight="1" x14ac:dyDescent="0.25">
      <c r="A5041" s="1"/>
      <c r="B5041" s="1"/>
      <c r="C5041" s="1"/>
      <c r="D5041" s="1"/>
      <c r="E5041" s="1"/>
      <c r="F5041" s="1"/>
      <c r="G5041" s="85" t="s">
        <v>4005</v>
      </c>
      <c r="H5041" s="85"/>
      <c r="I5041" s="85"/>
      <c r="J5041" s="85"/>
      <c r="K5041" s="36">
        <f>SUM(K5040:K5040)</f>
        <v>22.527200000000001</v>
      </c>
    </row>
    <row r="5042" spans="1:11" ht="15" customHeight="1" x14ac:dyDescent="0.25">
      <c r="A5042" s="9"/>
      <c r="B5042" s="9"/>
      <c r="C5042" s="9"/>
      <c r="D5042" s="9"/>
      <c r="E5042" s="9"/>
      <c r="F5042" s="9"/>
      <c r="G5042" s="92" t="s">
        <v>4006</v>
      </c>
      <c r="H5042" s="92"/>
      <c r="I5042" s="92"/>
      <c r="J5042" s="92"/>
      <c r="K5042" s="33">
        <f>SUM(K5038,K5041)</f>
        <v>1143.0661</v>
      </c>
    </row>
    <row r="5043" spans="1:11" ht="15" customHeight="1" x14ac:dyDescent="0.25">
      <c r="A5043" s="9"/>
      <c r="B5043" s="9"/>
      <c r="C5043" s="9"/>
      <c r="D5043" s="9"/>
      <c r="E5043" s="9"/>
      <c r="F5043" s="9"/>
      <c r="G5043" s="92" t="s">
        <v>4007</v>
      </c>
      <c r="H5043" s="92"/>
      <c r="I5043" s="92"/>
      <c r="J5043" s="92"/>
      <c r="K5043" s="37">
        <v>113.18</v>
      </c>
    </row>
    <row r="5044" spans="1:11" ht="15" customHeight="1" x14ac:dyDescent="0.25">
      <c r="A5044" s="9"/>
      <c r="B5044" s="9"/>
      <c r="C5044" s="9"/>
      <c r="D5044" s="9"/>
      <c r="E5044" s="9"/>
      <c r="F5044" s="9"/>
      <c r="G5044" s="92" t="s">
        <v>4008</v>
      </c>
      <c r="H5044" s="92"/>
      <c r="I5044" s="92"/>
      <c r="J5044" s="92"/>
      <c r="K5044" s="33">
        <f>ROUND(K5042/K5043,4)</f>
        <v>10.099500000000001</v>
      </c>
    </row>
    <row r="5045" spans="1:11" ht="15" customHeight="1" x14ac:dyDescent="0.25">
      <c r="A5045" s="9"/>
      <c r="B5045" s="9"/>
      <c r="C5045" s="9"/>
      <c r="D5045" s="9"/>
      <c r="E5045" s="9"/>
      <c r="F5045" s="9"/>
      <c r="G5045" s="92" t="s">
        <v>4009</v>
      </c>
      <c r="H5045" s="92"/>
      <c r="I5045" s="92"/>
      <c r="J5045" s="92"/>
      <c r="K5045" s="33">
        <f>ROUND(K5044*0.00746,4)</f>
        <v>7.5300000000000006E-2</v>
      </c>
    </row>
    <row r="5046" spans="1:11" ht="20.100000000000001" customHeight="1" x14ac:dyDescent="0.25">
      <c r="A5046" s="106" t="s">
        <v>4010</v>
      </c>
      <c r="B5046" s="106"/>
      <c r="C5046" s="106"/>
      <c r="D5046" s="106"/>
      <c r="E5046" s="106"/>
      <c r="F5046" s="2" t="s">
        <v>4</v>
      </c>
      <c r="G5046" s="87" t="s">
        <v>4001</v>
      </c>
      <c r="H5046" s="87"/>
      <c r="I5046" s="87" t="s">
        <v>3895</v>
      </c>
      <c r="J5046" s="87"/>
      <c r="K5046" s="2" t="s">
        <v>4011</v>
      </c>
    </row>
    <row r="5047" spans="1:11" ht="15" customHeight="1" x14ac:dyDescent="0.25">
      <c r="A5047" s="6" t="s">
        <v>4012</v>
      </c>
      <c r="B5047" s="104" t="s">
        <v>4013</v>
      </c>
      <c r="C5047" s="104"/>
      <c r="D5047" s="104"/>
      <c r="E5047" s="104"/>
      <c r="F5047" s="6" t="s">
        <v>77</v>
      </c>
      <c r="G5047" s="113">
        <v>1</v>
      </c>
      <c r="H5047" s="113"/>
      <c r="I5047" s="105">
        <v>195.03</v>
      </c>
      <c r="J5047" s="105"/>
      <c r="K5047" s="33">
        <f>ROUND(ROUND(G5047,5)*I5047,4)</f>
        <v>195.03</v>
      </c>
    </row>
    <row r="5048" spans="1:11" ht="15" customHeight="1" x14ac:dyDescent="0.25">
      <c r="A5048" s="1"/>
      <c r="B5048" s="1"/>
      <c r="C5048" s="1"/>
      <c r="D5048" s="1"/>
      <c r="E5048" s="1"/>
      <c r="F5048" s="1"/>
      <c r="G5048" s="85" t="s">
        <v>4014</v>
      </c>
      <c r="H5048" s="85"/>
      <c r="I5048" s="85"/>
      <c r="J5048" s="85"/>
      <c r="K5048" s="34">
        <f>SUM(K5047:K5047)</f>
        <v>195.03</v>
      </c>
    </row>
    <row r="5049" spans="1:11" ht="15" customHeight="1" x14ac:dyDescent="0.25">
      <c r="A5049" s="106" t="s">
        <v>4015</v>
      </c>
      <c r="B5049" s="106"/>
      <c r="C5049" s="106"/>
      <c r="D5049" s="23" t="s">
        <v>4016</v>
      </c>
      <c r="E5049" s="94" t="s">
        <v>4017</v>
      </c>
      <c r="F5049" s="94"/>
      <c r="G5049" s="94" t="s">
        <v>4001</v>
      </c>
      <c r="H5049" s="94"/>
      <c r="I5049" s="94" t="s">
        <v>3895</v>
      </c>
      <c r="J5049" s="94"/>
      <c r="K5049" s="23" t="s">
        <v>4011</v>
      </c>
    </row>
    <row r="5050" spans="1:11" ht="20.100000000000001" customHeight="1" x14ac:dyDescent="0.25">
      <c r="A5050" s="38" t="s">
        <v>4012</v>
      </c>
      <c r="B5050" s="109" t="s">
        <v>4018</v>
      </c>
      <c r="C5050" s="109"/>
      <c r="D5050" s="38" t="s">
        <v>4019</v>
      </c>
      <c r="E5050" s="110" t="s">
        <v>4020</v>
      </c>
      <c r="F5050" s="110"/>
      <c r="G5050" s="111">
        <v>2.2000000000000002</v>
      </c>
      <c r="H5050" s="111"/>
      <c r="I5050" s="112">
        <v>3.47</v>
      </c>
      <c r="J5050" s="112"/>
      <c r="K5050" s="41">
        <f>ROUND(ROUND(G5050,5)*I5050,4)</f>
        <v>7.6340000000000003</v>
      </c>
    </row>
    <row r="5051" spans="1:11" ht="15" customHeight="1" x14ac:dyDescent="0.25">
      <c r="A5051" s="1"/>
      <c r="B5051" s="1"/>
      <c r="C5051" s="1"/>
      <c r="D5051" s="1"/>
      <c r="E5051" s="1"/>
      <c r="F5051" s="1"/>
      <c r="G5051" s="85" t="s">
        <v>4021</v>
      </c>
      <c r="H5051" s="85"/>
      <c r="I5051" s="85"/>
      <c r="J5051" s="85"/>
      <c r="K5051" s="33">
        <f>SUM(K5050:K5050)</f>
        <v>7.6340000000000003</v>
      </c>
    </row>
    <row r="5052" spans="1:11" ht="12.95" customHeight="1" x14ac:dyDescent="0.25">
      <c r="A5052" s="106" t="s">
        <v>4022</v>
      </c>
      <c r="B5052" s="106"/>
      <c r="C5052" s="94" t="s">
        <v>4023</v>
      </c>
      <c r="D5052" s="94" t="s">
        <v>5</v>
      </c>
      <c r="E5052" s="94" t="s">
        <v>4024</v>
      </c>
      <c r="F5052" s="94"/>
      <c r="G5052" s="94" t="s">
        <v>4025</v>
      </c>
      <c r="H5052" s="94"/>
      <c r="I5052" s="94" t="s">
        <v>2086</v>
      </c>
      <c r="J5052" s="94"/>
      <c r="K5052" s="94" t="s">
        <v>4011</v>
      </c>
    </row>
    <row r="5053" spans="1:11" ht="12" customHeight="1" x14ac:dyDescent="0.25">
      <c r="A5053" s="106"/>
      <c r="B5053" s="106"/>
      <c r="C5053" s="94"/>
      <c r="D5053" s="94"/>
      <c r="E5053" s="23" t="s">
        <v>2092</v>
      </c>
      <c r="F5053" s="23" t="s">
        <v>4026</v>
      </c>
      <c r="G5053" s="23" t="s">
        <v>2092</v>
      </c>
      <c r="H5053" s="23" t="s">
        <v>4026</v>
      </c>
      <c r="I5053" s="23" t="s">
        <v>2092</v>
      </c>
      <c r="J5053" s="23" t="s">
        <v>4026</v>
      </c>
      <c r="K5053" s="94"/>
    </row>
    <row r="5054" spans="1:11" ht="27.95" customHeight="1" x14ac:dyDescent="0.25">
      <c r="A5054" s="38" t="s">
        <v>4012</v>
      </c>
      <c r="B5054" s="39" t="s">
        <v>4018</v>
      </c>
      <c r="C5054" s="38" t="s">
        <v>4027</v>
      </c>
      <c r="D5054" s="40">
        <v>2.2000000000000002</v>
      </c>
      <c r="E5054" s="42">
        <v>0</v>
      </c>
      <c r="F5054" s="43">
        <v>1.25</v>
      </c>
      <c r="G5054" s="42">
        <v>0</v>
      </c>
      <c r="H5054" s="43">
        <v>1</v>
      </c>
      <c r="I5054" s="42">
        <v>0</v>
      </c>
      <c r="J5054" s="43">
        <v>0.82</v>
      </c>
      <c r="K5054" s="41">
        <f>ROUND(D5054*(ROUND(E5054*F5054,4)+ROUND(G5054*H5054,4)+ROUND(I5054*J5054,4)),4)</f>
        <v>0</v>
      </c>
    </row>
    <row r="5055" spans="1:11" ht="15" customHeight="1" x14ac:dyDescent="0.25">
      <c r="A5055" s="1"/>
      <c r="B5055" s="1"/>
      <c r="C5055" s="1"/>
      <c r="D5055" s="1"/>
      <c r="E5055" s="1"/>
      <c r="F5055" s="1"/>
      <c r="G5055" s="85" t="s">
        <v>4028</v>
      </c>
      <c r="H5055" s="85"/>
      <c r="I5055" s="85"/>
      <c r="J5055" s="85"/>
      <c r="K5055" s="33">
        <f>SUM(K5053:K5054)</f>
        <v>0</v>
      </c>
    </row>
    <row r="5056" spans="1:11" ht="15" customHeight="1" x14ac:dyDescent="0.25">
      <c r="A5056" s="9"/>
      <c r="B5056" s="9"/>
      <c r="C5056" s="9"/>
      <c r="D5056" s="9"/>
      <c r="E5056" s="9"/>
      <c r="F5056" s="9"/>
      <c r="G5056" s="92" t="s">
        <v>4029</v>
      </c>
      <c r="H5056" s="92"/>
      <c r="I5056" s="92"/>
      <c r="J5056" s="92"/>
      <c r="K5056" s="33">
        <f>SUM(K5044,K5045,K5048,K5051,K5055)</f>
        <v>212.83879999999999</v>
      </c>
    </row>
    <row r="5057" spans="1:11" ht="15" customHeight="1" x14ac:dyDescent="0.25">
      <c r="A5057" s="9"/>
      <c r="B5057" s="9"/>
      <c r="C5057" s="9"/>
      <c r="D5057" s="9"/>
      <c r="E5057" s="9"/>
      <c r="F5057" s="9"/>
      <c r="G5057" s="92" t="s">
        <v>3913</v>
      </c>
      <c r="H5057" s="92"/>
      <c r="I5057" s="92"/>
      <c r="J5057" s="92"/>
      <c r="K5057" s="29">
        <f>ROUND(SUM(K5056),2)</f>
        <v>212.84</v>
      </c>
    </row>
    <row r="5058" spans="1:11" ht="9.9499999999999993" customHeight="1" x14ac:dyDescent="0.25">
      <c r="A5058" s="9"/>
      <c r="B5058" s="9"/>
      <c r="C5058" s="9"/>
      <c r="D5058" s="9"/>
      <c r="E5058" s="9"/>
      <c r="F5058" s="9"/>
      <c r="G5058" s="100"/>
      <c r="H5058" s="100"/>
      <c r="I5058" s="100"/>
      <c r="J5058" s="100"/>
      <c r="K5058" s="100"/>
    </row>
    <row r="5059" spans="1:11" ht="20.100000000000001" customHeight="1" x14ac:dyDescent="0.25">
      <c r="A5059" s="99" t="s">
        <v>2494</v>
      </c>
      <c r="B5059" s="99"/>
      <c r="C5059" s="99"/>
      <c r="D5059" s="99"/>
      <c r="E5059" s="99"/>
      <c r="F5059" s="99"/>
      <c r="G5059" s="99"/>
      <c r="H5059" s="99"/>
      <c r="I5059" s="99"/>
      <c r="J5059" s="99"/>
      <c r="K5059" s="99"/>
    </row>
    <row r="5060" spans="1:11" ht="15" customHeight="1" x14ac:dyDescent="0.25">
      <c r="A5060" s="93" t="s">
        <v>3916</v>
      </c>
      <c r="B5060" s="93"/>
      <c r="C5060" s="93"/>
      <c r="D5060" s="94" t="s">
        <v>3</v>
      </c>
      <c r="E5060" s="94"/>
      <c r="F5060" s="23" t="s">
        <v>4</v>
      </c>
      <c r="G5060" s="94" t="s">
        <v>3894</v>
      </c>
      <c r="H5060" s="94"/>
      <c r="I5060" s="94" t="s">
        <v>3895</v>
      </c>
      <c r="J5060" s="94"/>
      <c r="K5060" s="23" t="s">
        <v>3896</v>
      </c>
    </row>
    <row r="5061" spans="1:11" ht="45.95" customHeight="1" x14ac:dyDescent="0.25">
      <c r="A5061" s="24" t="s">
        <v>3934</v>
      </c>
      <c r="B5061" s="95" t="s">
        <v>3935</v>
      </c>
      <c r="C5061" s="95"/>
      <c r="D5061" s="96" t="s">
        <v>20</v>
      </c>
      <c r="E5061" s="96"/>
      <c r="F5061" s="24" t="s">
        <v>3936</v>
      </c>
      <c r="G5061" s="97">
        <v>2.5891999999999998E-3</v>
      </c>
      <c r="H5061" s="97"/>
      <c r="I5061" s="98">
        <v>76.52</v>
      </c>
      <c r="J5061" s="98"/>
      <c r="K5061" s="27">
        <f t="shared" ref="K5061:K5066" si="38">TRUNC(TRUNC(G5061,8)*I5061,2)</f>
        <v>0.19</v>
      </c>
    </row>
    <row r="5062" spans="1:11" ht="45.95" customHeight="1" x14ac:dyDescent="0.25">
      <c r="A5062" s="24" t="s">
        <v>28</v>
      </c>
      <c r="B5062" s="95" t="s">
        <v>29</v>
      </c>
      <c r="C5062" s="95"/>
      <c r="D5062" s="96" t="s">
        <v>20</v>
      </c>
      <c r="E5062" s="96"/>
      <c r="F5062" s="24" t="s">
        <v>30</v>
      </c>
      <c r="G5062" s="97">
        <v>1.0702000000000001E-3</v>
      </c>
      <c r="H5062" s="97"/>
      <c r="I5062" s="98">
        <v>322.67</v>
      </c>
      <c r="J5062" s="98"/>
      <c r="K5062" s="27">
        <f t="shared" si="38"/>
        <v>0.34</v>
      </c>
    </row>
    <row r="5063" spans="1:11" ht="29.1" customHeight="1" x14ac:dyDescent="0.25">
      <c r="A5063" s="24" t="s">
        <v>4030</v>
      </c>
      <c r="B5063" s="95" t="s">
        <v>4031</v>
      </c>
      <c r="C5063" s="95"/>
      <c r="D5063" s="96" t="s">
        <v>20</v>
      </c>
      <c r="E5063" s="96"/>
      <c r="F5063" s="24" t="s">
        <v>3936</v>
      </c>
      <c r="G5063" s="97">
        <v>3.3568999999999999E-3</v>
      </c>
      <c r="H5063" s="97"/>
      <c r="I5063" s="98">
        <v>105.44</v>
      </c>
      <c r="J5063" s="98"/>
      <c r="K5063" s="27">
        <f t="shared" si="38"/>
        <v>0.35</v>
      </c>
    </row>
    <row r="5064" spans="1:11" ht="29.1" customHeight="1" x14ac:dyDescent="0.25">
      <c r="A5064" s="24" t="s">
        <v>4032</v>
      </c>
      <c r="B5064" s="95" t="s">
        <v>4033</v>
      </c>
      <c r="C5064" s="95"/>
      <c r="D5064" s="96" t="s">
        <v>20</v>
      </c>
      <c r="E5064" s="96"/>
      <c r="F5064" s="24" t="s">
        <v>30</v>
      </c>
      <c r="G5064" s="97">
        <v>3.0249999999999998E-4</v>
      </c>
      <c r="H5064" s="97"/>
      <c r="I5064" s="98">
        <v>265.02</v>
      </c>
      <c r="J5064" s="98"/>
      <c r="K5064" s="27">
        <f t="shared" si="38"/>
        <v>0.08</v>
      </c>
    </row>
    <row r="5065" spans="1:11" ht="38.1" customHeight="1" x14ac:dyDescent="0.25">
      <c r="A5065" s="24" t="s">
        <v>4034</v>
      </c>
      <c r="B5065" s="95" t="s">
        <v>4035</v>
      </c>
      <c r="C5065" s="95"/>
      <c r="D5065" s="96" t="s">
        <v>20</v>
      </c>
      <c r="E5065" s="96"/>
      <c r="F5065" s="24" t="s">
        <v>3936</v>
      </c>
      <c r="G5065" s="97">
        <v>2.9082999999999999E-3</v>
      </c>
      <c r="H5065" s="97"/>
      <c r="I5065" s="98">
        <v>94.54</v>
      </c>
      <c r="J5065" s="98"/>
      <c r="K5065" s="27">
        <f t="shared" si="38"/>
        <v>0.27</v>
      </c>
    </row>
    <row r="5066" spans="1:11" ht="38.1" customHeight="1" x14ac:dyDescent="0.25">
      <c r="A5066" s="24" t="s">
        <v>4036</v>
      </c>
      <c r="B5066" s="95" t="s">
        <v>4037</v>
      </c>
      <c r="C5066" s="95"/>
      <c r="D5066" s="96" t="s">
        <v>20</v>
      </c>
      <c r="E5066" s="96"/>
      <c r="F5066" s="24" t="s">
        <v>30</v>
      </c>
      <c r="G5066" s="97">
        <v>7.5109999999999999E-4</v>
      </c>
      <c r="H5066" s="97"/>
      <c r="I5066" s="98">
        <v>225.43</v>
      </c>
      <c r="J5066" s="98"/>
      <c r="K5066" s="27">
        <f t="shared" si="38"/>
        <v>0.16</v>
      </c>
    </row>
    <row r="5067" spans="1:11" ht="18" customHeight="1" x14ac:dyDescent="0.25">
      <c r="A5067" s="9"/>
      <c r="B5067" s="9"/>
      <c r="C5067" s="9"/>
      <c r="D5067" s="9"/>
      <c r="E5067" s="9"/>
      <c r="F5067" s="9"/>
      <c r="G5067" s="91" t="s">
        <v>3919</v>
      </c>
      <c r="H5067" s="91"/>
      <c r="I5067" s="91"/>
      <c r="J5067" s="91"/>
      <c r="K5067" s="28">
        <f>SUM(K5061:K5066)</f>
        <v>1.39</v>
      </c>
    </row>
    <row r="5068" spans="1:11" ht="15" customHeight="1" x14ac:dyDescent="0.25">
      <c r="A5068" s="93" t="s">
        <v>3907</v>
      </c>
      <c r="B5068" s="93"/>
      <c r="C5068" s="93"/>
      <c r="D5068" s="94" t="s">
        <v>3</v>
      </c>
      <c r="E5068" s="94"/>
      <c r="F5068" s="23" t="s">
        <v>4</v>
      </c>
      <c r="G5068" s="94" t="s">
        <v>3894</v>
      </c>
      <c r="H5068" s="94"/>
      <c r="I5068" s="94" t="s">
        <v>3895</v>
      </c>
      <c r="J5068" s="94"/>
      <c r="K5068" s="23" t="s">
        <v>3896</v>
      </c>
    </row>
    <row r="5069" spans="1:11" ht="15" customHeight="1" x14ac:dyDescent="0.25">
      <c r="A5069" s="24" t="s">
        <v>3910</v>
      </c>
      <c r="B5069" s="95" t="s">
        <v>3911</v>
      </c>
      <c r="C5069" s="95"/>
      <c r="D5069" s="96" t="s">
        <v>20</v>
      </c>
      <c r="E5069" s="96"/>
      <c r="F5069" s="24" t="s">
        <v>2056</v>
      </c>
      <c r="G5069" s="97">
        <v>3.6592999999999999E-3</v>
      </c>
      <c r="H5069" s="97"/>
      <c r="I5069" s="98">
        <v>24.94</v>
      </c>
      <c r="J5069" s="98"/>
      <c r="K5069" s="27">
        <f>TRUNC(TRUNC(G5069,8)*I5069,2)</f>
        <v>0.09</v>
      </c>
    </row>
    <row r="5070" spans="1:11" ht="18" customHeight="1" x14ac:dyDescent="0.25">
      <c r="A5070" s="9"/>
      <c r="B5070" s="9"/>
      <c r="C5070" s="9"/>
      <c r="D5070" s="9"/>
      <c r="E5070" s="9"/>
      <c r="F5070" s="9"/>
      <c r="G5070" s="91" t="s">
        <v>3912</v>
      </c>
      <c r="H5070" s="91"/>
      <c r="I5070" s="91"/>
      <c r="J5070" s="91"/>
      <c r="K5070" s="28">
        <f>SUM(K5069:K5069)</f>
        <v>0.09</v>
      </c>
    </row>
    <row r="5071" spans="1:11" ht="15" customHeight="1" x14ac:dyDescent="0.25">
      <c r="A5071" s="9"/>
      <c r="B5071" s="9"/>
      <c r="C5071" s="9"/>
      <c r="D5071" s="9"/>
      <c r="E5071" s="9"/>
      <c r="F5071" s="9"/>
      <c r="G5071" s="92" t="s">
        <v>3913</v>
      </c>
      <c r="H5071" s="92"/>
      <c r="I5071" s="92"/>
      <c r="J5071" s="92"/>
      <c r="K5071" s="29">
        <f>ROUND(SUM(K5067,K5070),2)</f>
        <v>1.48</v>
      </c>
    </row>
    <row r="5072" spans="1:11" ht="9.9499999999999993" customHeight="1" x14ac:dyDescent="0.25">
      <c r="A5072" s="9"/>
      <c r="B5072" s="9"/>
      <c r="C5072" s="9"/>
      <c r="D5072" s="9"/>
      <c r="E5072" s="9"/>
      <c r="F5072" s="9"/>
      <c r="G5072" s="100"/>
      <c r="H5072" s="100"/>
      <c r="I5072" s="100"/>
      <c r="J5072" s="100"/>
      <c r="K5072" s="100"/>
    </row>
    <row r="5073" spans="1:11" ht="20.100000000000001" customHeight="1" x14ac:dyDescent="0.25">
      <c r="A5073" s="99" t="s">
        <v>2495</v>
      </c>
      <c r="B5073" s="99"/>
      <c r="C5073" s="99"/>
      <c r="D5073" s="99"/>
      <c r="E5073" s="99"/>
      <c r="F5073" s="99"/>
      <c r="G5073" s="99"/>
      <c r="H5073" s="99"/>
      <c r="I5073" s="99"/>
      <c r="J5073" s="99"/>
      <c r="K5073" s="99"/>
    </row>
    <row r="5074" spans="1:11" ht="15" customHeight="1" x14ac:dyDescent="0.25">
      <c r="A5074" s="93" t="s">
        <v>3893</v>
      </c>
      <c r="B5074" s="93"/>
      <c r="C5074" s="93"/>
      <c r="D5074" s="94" t="s">
        <v>3</v>
      </c>
      <c r="E5074" s="94"/>
      <c r="F5074" s="23" t="s">
        <v>4</v>
      </c>
      <c r="G5074" s="94" t="s">
        <v>3894</v>
      </c>
      <c r="H5074" s="94"/>
      <c r="I5074" s="94" t="s">
        <v>3895</v>
      </c>
      <c r="J5074" s="94"/>
      <c r="K5074" s="23" t="s">
        <v>3896</v>
      </c>
    </row>
    <row r="5075" spans="1:11" ht="21" customHeight="1" x14ac:dyDescent="0.25">
      <c r="A5075" s="24" t="s">
        <v>4038</v>
      </c>
      <c r="B5075" s="95" t="s">
        <v>4039</v>
      </c>
      <c r="C5075" s="95"/>
      <c r="D5075" s="96" t="s">
        <v>20</v>
      </c>
      <c r="E5075" s="96"/>
      <c r="F5075" s="24" t="s">
        <v>34</v>
      </c>
      <c r="G5075" s="97">
        <v>6.6E-3</v>
      </c>
      <c r="H5075" s="97"/>
      <c r="I5075" s="98">
        <v>210.23</v>
      </c>
      <c r="J5075" s="98"/>
      <c r="K5075" s="27">
        <f>TRUNC(TRUNC(G5075,8)*I5075,2)</f>
        <v>1.38</v>
      </c>
    </row>
    <row r="5076" spans="1:11" ht="21" customHeight="1" x14ac:dyDescent="0.25">
      <c r="A5076" s="24" t="s">
        <v>4040</v>
      </c>
      <c r="B5076" s="95" t="s">
        <v>4041</v>
      </c>
      <c r="C5076" s="95"/>
      <c r="D5076" s="96" t="s">
        <v>20</v>
      </c>
      <c r="E5076" s="96"/>
      <c r="F5076" s="24" t="s">
        <v>84</v>
      </c>
      <c r="G5076" s="97">
        <v>1.0049999999999999</v>
      </c>
      <c r="H5076" s="97"/>
      <c r="I5076" s="98">
        <v>32.369999999999997</v>
      </c>
      <c r="J5076" s="98"/>
      <c r="K5076" s="27">
        <f>TRUNC(TRUNC(G5076,8)*I5076,2)</f>
        <v>32.53</v>
      </c>
    </row>
    <row r="5077" spans="1:11" ht="15" customHeight="1" x14ac:dyDescent="0.25">
      <c r="A5077" s="9"/>
      <c r="B5077" s="9"/>
      <c r="C5077" s="9"/>
      <c r="D5077" s="9"/>
      <c r="E5077" s="9"/>
      <c r="F5077" s="9"/>
      <c r="G5077" s="91" t="s">
        <v>3906</v>
      </c>
      <c r="H5077" s="91"/>
      <c r="I5077" s="91"/>
      <c r="J5077" s="91"/>
      <c r="K5077" s="28">
        <f>SUM(K5075:K5076)</f>
        <v>33.910000000000004</v>
      </c>
    </row>
    <row r="5078" spans="1:11" ht="15" customHeight="1" x14ac:dyDescent="0.25">
      <c r="A5078" s="93" t="s">
        <v>3907</v>
      </c>
      <c r="B5078" s="93"/>
      <c r="C5078" s="93"/>
      <c r="D5078" s="94" t="s">
        <v>3</v>
      </c>
      <c r="E5078" s="94"/>
      <c r="F5078" s="23" t="s">
        <v>4</v>
      </c>
      <c r="G5078" s="94" t="s">
        <v>3894</v>
      </c>
      <c r="H5078" s="94"/>
      <c r="I5078" s="94" t="s">
        <v>3895</v>
      </c>
      <c r="J5078" s="94"/>
      <c r="K5078" s="23" t="s">
        <v>3896</v>
      </c>
    </row>
    <row r="5079" spans="1:11" ht="15" customHeight="1" x14ac:dyDescent="0.25">
      <c r="A5079" s="24" t="s">
        <v>3971</v>
      </c>
      <c r="B5079" s="95" t="s">
        <v>3972</v>
      </c>
      <c r="C5079" s="95"/>
      <c r="D5079" s="96" t="s">
        <v>20</v>
      </c>
      <c r="E5079" s="96"/>
      <c r="F5079" s="24" t="s">
        <v>2056</v>
      </c>
      <c r="G5079" s="97">
        <v>0.2296</v>
      </c>
      <c r="H5079" s="97"/>
      <c r="I5079" s="98">
        <v>32.69</v>
      </c>
      <c r="J5079" s="98"/>
      <c r="K5079" s="27">
        <f>TRUNC(TRUNC(G5079,8)*I5079,2)</f>
        <v>7.5</v>
      </c>
    </row>
    <row r="5080" spans="1:11" ht="15" customHeight="1" x14ac:dyDescent="0.25">
      <c r="A5080" s="24" t="s">
        <v>3910</v>
      </c>
      <c r="B5080" s="95" t="s">
        <v>3911</v>
      </c>
      <c r="C5080" s="95"/>
      <c r="D5080" s="96" t="s">
        <v>20</v>
      </c>
      <c r="E5080" s="96"/>
      <c r="F5080" s="24" t="s">
        <v>2056</v>
      </c>
      <c r="G5080" s="97">
        <v>0.2296</v>
      </c>
      <c r="H5080" s="97"/>
      <c r="I5080" s="98">
        <v>24.94</v>
      </c>
      <c r="J5080" s="98"/>
      <c r="K5080" s="27">
        <f>TRUNC(TRUNC(G5080,8)*I5080,2)</f>
        <v>5.72</v>
      </c>
    </row>
    <row r="5081" spans="1:11" ht="18" customHeight="1" x14ac:dyDescent="0.25">
      <c r="A5081" s="9"/>
      <c r="B5081" s="9"/>
      <c r="C5081" s="9"/>
      <c r="D5081" s="9"/>
      <c r="E5081" s="9"/>
      <c r="F5081" s="9"/>
      <c r="G5081" s="91" t="s">
        <v>3912</v>
      </c>
      <c r="H5081" s="91"/>
      <c r="I5081" s="91"/>
      <c r="J5081" s="91"/>
      <c r="K5081" s="28">
        <f>SUM(K5079:K5080)</f>
        <v>13.219999999999999</v>
      </c>
    </row>
    <row r="5082" spans="1:11" ht="15" customHeight="1" x14ac:dyDescent="0.25">
      <c r="A5082" s="93" t="s">
        <v>3922</v>
      </c>
      <c r="B5082" s="93"/>
      <c r="C5082" s="93"/>
      <c r="D5082" s="94" t="s">
        <v>3</v>
      </c>
      <c r="E5082" s="94"/>
      <c r="F5082" s="23" t="s">
        <v>4</v>
      </c>
      <c r="G5082" s="94" t="s">
        <v>3894</v>
      </c>
      <c r="H5082" s="94"/>
      <c r="I5082" s="94" t="s">
        <v>3895</v>
      </c>
      <c r="J5082" s="94"/>
      <c r="K5082" s="23" t="s">
        <v>3896</v>
      </c>
    </row>
    <row r="5083" spans="1:11" ht="21" customHeight="1" x14ac:dyDescent="0.25">
      <c r="A5083" s="24" t="s">
        <v>4042</v>
      </c>
      <c r="B5083" s="95" t="s">
        <v>4043</v>
      </c>
      <c r="C5083" s="95"/>
      <c r="D5083" s="96" t="s">
        <v>20</v>
      </c>
      <c r="E5083" s="96"/>
      <c r="F5083" s="24" t="s">
        <v>34</v>
      </c>
      <c r="G5083" s="97">
        <v>1.8E-3</v>
      </c>
      <c r="H5083" s="97"/>
      <c r="I5083" s="98">
        <v>767.08</v>
      </c>
      <c r="J5083" s="98"/>
      <c r="K5083" s="27">
        <f>TRUNC(TRUNC(G5083,8)*I5083,2)</f>
        <v>1.38</v>
      </c>
    </row>
    <row r="5084" spans="1:11" ht="15" customHeight="1" x14ac:dyDescent="0.25">
      <c r="A5084" s="9"/>
      <c r="B5084" s="9"/>
      <c r="C5084" s="9"/>
      <c r="D5084" s="9"/>
      <c r="E5084" s="9"/>
      <c r="F5084" s="9"/>
      <c r="G5084" s="91" t="s">
        <v>3933</v>
      </c>
      <c r="H5084" s="91"/>
      <c r="I5084" s="91"/>
      <c r="J5084" s="91"/>
      <c r="K5084" s="28">
        <f>SUM(K5083:K5083)</f>
        <v>1.38</v>
      </c>
    </row>
    <row r="5085" spans="1:11" ht="15" customHeight="1" x14ac:dyDescent="0.25">
      <c r="A5085" s="9"/>
      <c r="B5085" s="9"/>
      <c r="C5085" s="9"/>
      <c r="D5085" s="9"/>
      <c r="E5085" s="9"/>
      <c r="F5085" s="9"/>
      <c r="G5085" s="92" t="s">
        <v>3913</v>
      </c>
      <c r="H5085" s="92"/>
      <c r="I5085" s="92"/>
      <c r="J5085" s="92"/>
      <c r="K5085" s="29">
        <f>ROUND(SUM(K5077,K5081,K5084),2)</f>
        <v>48.51</v>
      </c>
    </row>
    <row r="5086" spans="1:11" ht="9.9499999999999993" customHeight="1" x14ac:dyDescent="0.25">
      <c r="A5086" s="9"/>
      <c r="B5086" s="9"/>
      <c r="C5086" s="9"/>
      <c r="D5086" s="9"/>
      <c r="E5086" s="9"/>
      <c r="F5086" s="9"/>
      <c r="G5086" s="100"/>
      <c r="H5086" s="100"/>
      <c r="I5086" s="100"/>
      <c r="J5086" s="100"/>
      <c r="K5086" s="100"/>
    </row>
    <row r="5087" spans="1:11" ht="20.100000000000001" customHeight="1" x14ac:dyDescent="0.25">
      <c r="A5087" s="99" t="s">
        <v>2496</v>
      </c>
      <c r="B5087" s="99"/>
      <c r="C5087" s="99"/>
      <c r="D5087" s="99"/>
      <c r="E5087" s="99"/>
      <c r="F5087" s="99"/>
      <c r="G5087" s="99"/>
      <c r="H5087" s="99"/>
      <c r="I5087" s="99"/>
      <c r="J5087" s="99"/>
      <c r="K5087" s="99"/>
    </row>
    <row r="5088" spans="1:11" ht="15" customHeight="1" x14ac:dyDescent="0.25">
      <c r="A5088" s="93" t="s">
        <v>3893</v>
      </c>
      <c r="B5088" s="93"/>
      <c r="C5088" s="93"/>
      <c r="D5088" s="94" t="s">
        <v>3</v>
      </c>
      <c r="E5088" s="94"/>
      <c r="F5088" s="23" t="s">
        <v>4</v>
      </c>
      <c r="G5088" s="94" t="s">
        <v>3894</v>
      </c>
      <c r="H5088" s="94"/>
      <c r="I5088" s="94" t="s">
        <v>3895</v>
      </c>
      <c r="J5088" s="94"/>
      <c r="K5088" s="23" t="s">
        <v>3896</v>
      </c>
    </row>
    <row r="5089" spans="1:11" ht="15" customHeight="1" x14ac:dyDescent="0.25">
      <c r="A5089" s="24" t="s">
        <v>4089</v>
      </c>
      <c r="B5089" s="95" t="s">
        <v>4090</v>
      </c>
      <c r="C5089" s="95"/>
      <c r="D5089" s="96" t="s">
        <v>20</v>
      </c>
      <c r="E5089" s="96"/>
      <c r="F5089" s="24" t="s">
        <v>16</v>
      </c>
      <c r="G5089" s="97">
        <v>1</v>
      </c>
      <c r="H5089" s="97"/>
      <c r="I5089" s="98">
        <v>12.85</v>
      </c>
      <c r="J5089" s="98"/>
      <c r="K5089" s="27">
        <f>TRUNC(TRUNC(G5089,8)*I5089,2)</f>
        <v>12.85</v>
      </c>
    </row>
    <row r="5090" spans="1:11" ht="15" customHeight="1" x14ac:dyDescent="0.25">
      <c r="A5090" s="9"/>
      <c r="B5090" s="9"/>
      <c r="C5090" s="9"/>
      <c r="D5090" s="9"/>
      <c r="E5090" s="9"/>
      <c r="F5090" s="9"/>
      <c r="G5090" s="91" t="s">
        <v>3906</v>
      </c>
      <c r="H5090" s="91"/>
      <c r="I5090" s="91"/>
      <c r="J5090" s="91"/>
      <c r="K5090" s="28">
        <f>SUM(K5089:K5089)</f>
        <v>12.85</v>
      </c>
    </row>
    <row r="5091" spans="1:11" ht="15" customHeight="1" x14ac:dyDescent="0.25">
      <c r="A5091" s="93" t="s">
        <v>3907</v>
      </c>
      <c r="B5091" s="93"/>
      <c r="C5091" s="93"/>
      <c r="D5091" s="94" t="s">
        <v>3</v>
      </c>
      <c r="E5091" s="94"/>
      <c r="F5091" s="23" t="s">
        <v>4</v>
      </c>
      <c r="G5091" s="94" t="s">
        <v>3894</v>
      </c>
      <c r="H5091" s="94"/>
      <c r="I5091" s="94" t="s">
        <v>3895</v>
      </c>
      <c r="J5091" s="94"/>
      <c r="K5091" s="23" t="s">
        <v>3896</v>
      </c>
    </row>
    <row r="5092" spans="1:11" ht="15" customHeight="1" x14ac:dyDescent="0.25">
      <c r="A5092" s="24" t="s">
        <v>3961</v>
      </c>
      <c r="B5092" s="95" t="s">
        <v>3962</v>
      </c>
      <c r="C5092" s="95"/>
      <c r="D5092" s="96" t="s">
        <v>20</v>
      </c>
      <c r="E5092" s="96"/>
      <c r="F5092" s="24" t="s">
        <v>2056</v>
      </c>
      <c r="G5092" s="97">
        <v>2.7699999999999999E-2</v>
      </c>
      <c r="H5092" s="97"/>
      <c r="I5092" s="98">
        <v>29.5</v>
      </c>
      <c r="J5092" s="98"/>
      <c r="K5092" s="27">
        <f>TRUNC(TRUNC(G5092,8)*I5092,2)</f>
        <v>0.81</v>
      </c>
    </row>
    <row r="5093" spans="1:11" ht="15" customHeight="1" x14ac:dyDescent="0.25">
      <c r="A5093" s="24" t="s">
        <v>3910</v>
      </c>
      <c r="B5093" s="95" t="s">
        <v>3911</v>
      </c>
      <c r="C5093" s="95"/>
      <c r="D5093" s="96" t="s">
        <v>20</v>
      </c>
      <c r="E5093" s="96"/>
      <c r="F5093" s="24" t="s">
        <v>2056</v>
      </c>
      <c r="G5093" s="97">
        <v>0.1386</v>
      </c>
      <c r="H5093" s="97"/>
      <c r="I5093" s="98">
        <v>24.94</v>
      </c>
      <c r="J5093" s="98"/>
      <c r="K5093" s="27">
        <f>TRUNC(TRUNC(G5093,8)*I5093,2)</f>
        <v>3.45</v>
      </c>
    </row>
    <row r="5094" spans="1:11" ht="18" customHeight="1" x14ac:dyDescent="0.25">
      <c r="A5094" s="9"/>
      <c r="B5094" s="9"/>
      <c r="C5094" s="9"/>
      <c r="D5094" s="9"/>
      <c r="E5094" s="9"/>
      <c r="F5094" s="9"/>
      <c r="G5094" s="91" t="s">
        <v>3912</v>
      </c>
      <c r="H5094" s="91"/>
      <c r="I5094" s="91"/>
      <c r="J5094" s="91"/>
      <c r="K5094" s="28">
        <f>SUM(K5092:K5093)</f>
        <v>4.26</v>
      </c>
    </row>
    <row r="5095" spans="1:11" ht="15" customHeight="1" x14ac:dyDescent="0.25">
      <c r="A5095" s="9"/>
      <c r="B5095" s="9"/>
      <c r="C5095" s="9"/>
      <c r="D5095" s="9"/>
      <c r="E5095" s="9"/>
      <c r="F5095" s="9"/>
      <c r="G5095" s="92" t="s">
        <v>3913</v>
      </c>
      <c r="H5095" s="92"/>
      <c r="I5095" s="92"/>
      <c r="J5095" s="92"/>
      <c r="K5095" s="29">
        <f>ROUND(SUM(K5090,K5094),2)</f>
        <v>17.11</v>
      </c>
    </row>
    <row r="5096" spans="1:11" ht="9.9499999999999993" customHeight="1" x14ac:dyDescent="0.25">
      <c r="A5096" s="9"/>
      <c r="B5096" s="9"/>
      <c r="C5096" s="9"/>
      <c r="D5096" s="9"/>
      <c r="E5096" s="9"/>
      <c r="F5096" s="9"/>
      <c r="G5096" s="100"/>
      <c r="H5096" s="100"/>
      <c r="I5096" s="100"/>
      <c r="J5096" s="100"/>
      <c r="K5096" s="100"/>
    </row>
    <row r="5097" spans="1:11" ht="20.100000000000001" customHeight="1" x14ac:dyDescent="0.25">
      <c r="A5097" s="99" t="s">
        <v>2497</v>
      </c>
      <c r="B5097" s="99"/>
      <c r="C5097" s="99"/>
      <c r="D5097" s="99"/>
      <c r="E5097" s="99"/>
      <c r="F5097" s="99"/>
      <c r="G5097" s="99"/>
      <c r="H5097" s="99"/>
      <c r="I5097" s="99"/>
      <c r="J5097" s="99"/>
      <c r="K5097" s="99"/>
    </row>
    <row r="5098" spans="1:11" ht="15" customHeight="1" x14ac:dyDescent="0.25">
      <c r="A5098" s="93" t="s">
        <v>3916</v>
      </c>
      <c r="B5098" s="93"/>
      <c r="C5098" s="93"/>
      <c r="D5098" s="94" t="s">
        <v>3</v>
      </c>
      <c r="E5098" s="94"/>
      <c r="F5098" s="23" t="s">
        <v>4</v>
      </c>
      <c r="G5098" s="94" t="s">
        <v>3894</v>
      </c>
      <c r="H5098" s="94"/>
      <c r="I5098" s="94" t="s">
        <v>3895</v>
      </c>
      <c r="J5098" s="94"/>
      <c r="K5098" s="23" t="s">
        <v>3896</v>
      </c>
    </row>
    <row r="5099" spans="1:11" ht="29.1" customHeight="1" x14ac:dyDescent="0.25">
      <c r="A5099" s="24" t="s">
        <v>3963</v>
      </c>
      <c r="B5099" s="95" t="s">
        <v>3964</v>
      </c>
      <c r="C5099" s="95"/>
      <c r="D5099" s="96" t="s">
        <v>20</v>
      </c>
      <c r="E5099" s="96"/>
      <c r="F5099" s="24" t="s">
        <v>3936</v>
      </c>
      <c r="G5099" s="97">
        <v>5.2258833999999998</v>
      </c>
      <c r="H5099" s="97"/>
      <c r="I5099" s="98">
        <v>8.9</v>
      </c>
      <c r="J5099" s="98"/>
      <c r="K5099" s="27">
        <f>TRUNC(TRUNC(G5099,8)*I5099,2)</f>
        <v>46.51</v>
      </c>
    </row>
    <row r="5100" spans="1:11" ht="29.1" customHeight="1" x14ac:dyDescent="0.25">
      <c r="A5100" s="24" t="s">
        <v>3965</v>
      </c>
      <c r="B5100" s="95" t="s">
        <v>3966</v>
      </c>
      <c r="C5100" s="95"/>
      <c r="D5100" s="96" t="s">
        <v>20</v>
      </c>
      <c r="E5100" s="96"/>
      <c r="F5100" s="24" t="s">
        <v>30</v>
      </c>
      <c r="G5100" s="97">
        <v>0.95392160000000004</v>
      </c>
      <c r="H5100" s="97"/>
      <c r="I5100" s="98">
        <v>32.76</v>
      </c>
      <c r="J5100" s="98"/>
      <c r="K5100" s="27">
        <f>TRUNC(TRUNC(G5100,8)*I5100,2)</f>
        <v>31.25</v>
      </c>
    </row>
    <row r="5101" spans="1:11" ht="21" customHeight="1" x14ac:dyDescent="0.25">
      <c r="A5101" s="24" t="s">
        <v>3967</v>
      </c>
      <c r="B5101" s="95" t="s">
        <v>3968</v>
      </c>
      <c r="C5101" s="95"/>
      <c r="D5101" s="96" t="s">
        <v>20</v>
      </c>
      <c r="E5101" s="96"/>
      <c r="F5101" s="24" t="s">
        <v>3936</v>
      </c>
      <c r="G5101" s="97">
        <v>5.2258833999999998</v>
      </c>
      <c r="H5101" s="97"/>
      <c r="I5101" s="98">
        <v>27.59</v>
      </c>
      <c r="J5101" s="98"/>
      <c r="K5101" s="27">
        <f>TRUNC(TRUNC(G5101,8)*I5101,2)</f>
        <v>144.18</v>
      </c>
    </row>
    <row r="5102" spans="1:11" ht="21" customHeight="1" x14ac:dyDescent="0.25">
      <c r="A5102" s="24" t="s">
        <v>3969</v>
      </c>
      <c r="B5102" s="95" t="s">
        <v>3970</v>
      </c>
      <c r="C5102" s="95"/>
      <c r="D5102" s="96" t="s">
        <v>20</v>
      </c>
      <c r="E5102" s="96"/>
      <c r="F5102" s="24" t="s">
        <v>30</v>
      </c>
      <c r="G5102" s="97">
        <v>0.95392160000000004</v>
      </c>
      <c r="H5102" s="97"/>
      <c r="I5102" s="98">
        <v>28.09</v>
      </c>
      <c r="J5102" s="98"/>
      <c r="K5102" s="27">
        <f>TRUNC(TRUNC(G5102,8)*I5102,2)</f>
        <v>26.79</v>
      </c>
    </row>
    <row r="5103" spans="1:11" ht="18" customHeight="1" x14ac:dyDescent="0.25">
      <c r="A5103" s="9"/>
      <c r="B5103" s="9"/>
      <c r="C5103" s="9"/>
      <c r="D5103" s="9"/>
      <c r="E5103" s="9"/>
      <c r="F5103" s="9"/>
      <c r="G5103" s="91" t="s">
        <v>3919</v>
      </c>
      <c r="H5103" s="91"/>
      <c r="I5103" s="91"/>
      <c r="J5103" s="91"/>
      <c r="K5103" s="28">
        <f>SUM(K5099:K5102)</f>
        <v>248.73</v>
      </c>
    </row>
    <row r="5104" spans="1:11" ht="15" customHeight="1" x14ac:dyDescent="0.25">
      <c r="A5104" s="93" t="s">
        <v>3893</v>
      </c>
      <c r="B5104" s="93"/>
      <c r="C5104" s="93"/>
      <c r="D5104" s="94" t="s">
        <v>3</v>
      </c>
      <c r="E5104" s="94"/>
      <c r="F5104" s="23" t="s">
        <v>4</v>
      </c>
      <c r="G5104" s="94" t="s">
        <v>3894</v>
      </c>
      <c r="H5104" s="94"/>
      <c r="I5104" s="94" t="s">
        <v>3895</v>
      </c>
      <c r="J5104" s="94"/>
      <c r="K5104" s="23" t="s">
        <v>3896</v>
      </c>
    </row>
    <row r="5105" spans="1:11" ht="21" customHeight="1" x14ac:dyDescent="0.25">
      <c r="A5105" s="24" t="s">
        <v>4048</v>
      </c>
      <c r="B5105" s="95" t="s">
        <v>4049</v>
      </c>
      <c r="C5105" s="95"/>
      <c r="D5105" s="96" t="s">
        <v>20</v>
      </c>
      <c r="E5105" s="96"/>
      <c r="F5105" s="24" t="s">
        <v>34</v>
      </c>
      <c r="G5105" s="97">
        <v>0.19980000000000001</v>
      </c>
      <c r="H5105" s="97"/>
      <c r="I5105" s="98">
        <v>206.17</v>
      </c>
      <c r="J5105" s="98"/>
      <c r="K5105" s="27">
        <f>TRUNC(TRUNC(G5105,8)*I5105,2)</f>
        <v>41.19</v>
      </c>
    </row>
    <row r="5106" spans="1:11" ht="15" customHeight="1" x14ac:dyDescent="0.25">
      <c r="A5106" s="24" t="s">
        <v>3955</v>
      </c>
      <c r="B5106" s="95" t="s">
        <v>3956</v>
      </c>
      <c r="C5106" s="95"/>
      <c r="D5106" s="96" t="s">
        <v>20</v>
      </c>
      <c r="E5106" s="96"/>
      <c r="F5106" s="24" t="s">
        <v>3903</v>
      </c>
      <c r="G5106" s="97">
        <v>3.6695999999999999E-2</v>
      </c>
      <c r="H5106" s="97"/>
      <c r="I5106" s="98">
        <v>19.37</v>
      </c>
      <c r="J5106" s="98"/>
      <c r="K5106" s="27">
        <f>TRUNC(TRUNC(G5106,8)*I5106,2)</f>
        <v>0.71</v>
      </c>
    </row>
    <row r="5107" spans="1:11" ht="21" customHeight="1" x14ac:dyDescent="0.25">
      <c r="A5107" s="24" t="s">
        <v>4050</v>
      </c>
      <c r="B5107" s="95" t="s">
        <v>4051</v>
      </c>
      <c r="C5107" s="95"/>
      <c r="D5107" s="96" t="s">
        <v>20</v>
      </c>
      <c r="E5107" s="96"/>
      <c r="F5107" s="24" t="s">
        <v>84</v>
      </c>
      <c r="G5107" s="97">
        <v>7.48</v>
      </c>
      <c r="H5107" s="97"/>
      <c r="I5107" s="98">
        <v>3.9</v>
      </c>
      <c r="J5107" s="98"/>
      <c r="K5107" s="27">
        <f>TRUNC(TRUNC(G5107,8)*I5107,2)</f>
        <v>29.17</v>
      </c>
    </row>
    <row r="5108" spans="1:11" ht="15" customHeight="1" x14ac:dyDescent="0.25">
      <c r="A5108" s="9"/>
      <c r="B5108" s="9"/>
      <c r="C5108" s="9"/>
      <c r="D5108" s="9"/>
      <c r="E5108" s="9"/>
      <c r="F5108" s="9"/>
      <c r="G5108" s="91" t="s">
        <v>3906</v>
      </c>
      <c r="H5108" s="91"/>
      <c r="I5108" s="91"/>
      <c r="J5108" s="91"/>
      <c r="K5108" s="28">
        <f>SUM(K5105:K5107)</f>
        <v>71.069999999999993</v>
      </c>
    </row>
    <row r="5109" spans="1:11" ht="15" customHeight="1" x14ac:dyDescent="0.25">
      <c r="A5109" s="93" t="s">
        <v>3907</v>
      </c>
      <c r="B5109" s="93"/>
      <c r="C5109" s="93"/>
      <c r="D5109" s="94" t="s">
        <v>3</v>
      </c>
      <c r="E5109" s="94"/>
      <c r="F5109" s="23" t="s">
        <v>4</v>
      </c>
      <c r="G5109" s="94" t="s">
        <v>3894</v>
      </c>
      <c r="H5109" s="94"/>
      <c r="I5109" s="94" t="s">
        <v>3895</v>
      </c>
      <c r="J5109" s="94"/>
      <c r="K5109" s="23" t="s">
        <v>3896</v>
      </c>
    </row>
    <row r="5110" spans="1:11" ht="15" customHeight="1" x14ac:dyDescent="0.25">
      <c r="A5110" s="24" t="s">
        <v>3971</v>
      </c>
      <c r="B5110" s="95" t="s">
        <v>3972</v>
      </c>
      <c r="C5110" s="95"/>
      <c r="D5110" s="96" t="s">
        <v>20</v>
      </c>
      <c r="E5110" s="96"/>
      <c r="F5110" s="24" t="s">
        <v>2056</v>
      </c>
      <c r="G5110" s="97">
        <v>2.3251949999999999</v>
      </c>
      <c r="H5110" s="97"/>
      <c r="I5110" s="98">
        <v>32.69</v>
      </c>
      <c r="J5110" s="98"/>
      <c r="K5110" s="27">
        <f>TRUNC(TRUNC(G5110,8)*I5110,2)</f>
        <v>76.010000000000005</v>
      </c>
    </row>
    <row r="5111" spans="1:11" ht="15" customHeight="1" x14ac:dyDescent="0.25">
      <c r="A5111" s="24" t="s">
        <v>3910</v>
      </c>
      <c r="B5111" s="95" t="s">
        <v>3911</v>
      </c>
      <c r="C5111" s="95"/>
      <c r="D5111" s="96" t="s">
        <v>20</v>
      </c>
      <c r="E5111" s="96"/>
      <c r="F5111" s="24" t="s">
        <v>2056</v>
      </c>
      <c r="G5111" s="97">
        <v>17.010999999999999</v>
      </c>
      <c r="H5111" s="97"/>
      <c r="I5111" s="98">
        <v>24.94</v>
      </c>
      <c r="J5111" s="98"/>
      <c r="K5111" s="27">
        <f>TRUNC(TRUNC(G5111,8)*I5111,2)</f>
        <v>424.25</v>
      </c>
    </row>
    <row r="5112" spans="1:11" ht="18" customHeight="1" x14ac:dyDescent="0.25">
      <c r="A5112" s="9"/>
      <c r="B5112" s="9"/>
      <c r="C5112" s="9"/>
      <c r="D5112" s="9"/>
      <c r="E5112" s="9"/>
      <c r="F5112" s="9"/>
      <c r="G5112" s="91" t="s">
        <v>3912</v>
      </c>
      <c r="H5112" s="91"/>
      <c r="I5112" s="91"/>
      <c r="J5112" s="91"/>
      <c r="K5112" s="28">
        <f>SUM(K5110:K5111)</f>
        <v>500.26</v>
      </c>
    </row>
    <row r="5113" spans="1:11" ht="15" customHeight="1" x14ac:dyDescent="0.25">
      <c r="A5113" s="93" t="s">
        <v>3922</v>
      </c>
      <c r="B5113" s="93"/>
      <c r="C5113" s="93"/>
      <c r="D5113" s="94" t="s">
        <v>3</v>
      </c>
      <c r="E5113" s="94"/>
      <c r="F5113" s="23" t="s">
        <v>4</v>
      </c>
      <c r="G5113" s="94" t="s">
        <v>3894</v>
      </c>
      <c r="H5113" s="94"/>
      <c r="I5113" s="94" t="s">
        <v>3895</v>
      </c>
      <c r="J5113" s="94"/>
      <c r="K5113" s="23" t="s">
        <v>3896</v>
      </c>
    </row>
    <row r="5114" spans="1:11" ht="29.1" customHeight="1" x14ac:dyDescent="0.25">
      <c r="A5114" s="24" t="s">
        <v>4052</v>
      </c>
      <c r="B5114" s="95" t="s">
        <v>4053</v>
      </c>
      <c r="C5114" s="95"/>
      <c r="D5114" s="96" t="s">
        <v>20</v>
      </c>
      <c r="E5114" s="96"/>
      <c r="F5114" s="24" t="s">
        <v>34</v>
      </c>
      <c r="G5114" s="97">
        <v>0.66502459999999997</v>
      </c>
      <c r="H5114" s="97"/>
      <c r="I5114" s="98">
        <v>619.19000000000005</v>
      </c>
      <c r="J5114" s="98"/>
      <c r="K5114" s="27">
        <f>TRUNC(TRUNC(G5114,8)*I5114,2)</f>
        <v>411.77</v>
      </c>
    </row>
    <row r="5115" spans="1:11" ht="21" customHeight="1" x14ac:dyDescent="0.25">
      <c r="A5115" s="24" t="s">
        <v>95</v>
      </c>
      <c r="B5115" s="95" t="s">
        <v>96</v>
      </c>
      <c r="C5115" s="95"/>
      <c r="D5115" s="96" t="s">
        <v>20</v>
      </c>
      <c r="E5115" s="96"/>
      <c r="F5115" s="24" t="s">
        <v>16</v>
      </c>
      <c r="G5115" s="97">
        <v>0.48</v>
      </c>
      <c r="H5115" s="97"/>
      <c r="I5115" s="98">
        <v>176.85</v>
      </c>
      <c r="J5115" s="98"/>
      <c r="K5115" s="27">
        <f>TRUNC(TRUNC(G5115,8)*I5115,2)</f>
        <v>84.88</v>
      </c>
    </row>
    <row r="5116" spans="1:11" ht="15" customHeight="1" x14ac:dyDescent="0.25">
      <c r="A5116" s="9"/>
      <c r="B5116" s="9"/>
      <c r="C5116" s="9"/>
      <c r="D5116" s="9"/>
      <c r="E5116" s="9"/>
      <c r="F5116" s="9"/>
      <c r="G5116" s="91" t="s">
        <v>3933</v>
      </c>
      <c r="H5116" s="91"/>
      <c r="I5116" s="91"/>
      <c r="J5116" s="91"/>
      <c r="K5116" s="28">
        <f>SUM(K5114:K5115)</f>
        <v>496.65</v>
      </c>
    </row>
    <row r="5117" spans="1:11" ht="15" customHeight="1" x14ac:dyDescent="0.25">
      <c r="A5117" s="9"/>
      <c r="B5117" s="9"/>
      <c r="C5117" s="9"/>
      <c r="D5117" s="9"/>
      <c r="E5117" s="9"/>
      <c r="F5117" s="9"/>
      <c r="G5117" s="92" t="s">
        <v>3913</v>
      </c>
      <c r="H5117" s="92"/>
      <c r="I5117" s="92"/>
      <c r="J5117" s="92"/>
      <c r="K5117" s="29">
        <f>ROUND(SUM(K5103,K5108,K5112,K5116),2)</f>
        <v>1316.71</v>
      </c>
    </row>
    <row r="5118" spans="1:11" ht="9.9499999999999993" customHeight="1" x14ac:dyDescent="0.25">
      <c r="A5118" s="9"/>
      <c r="B5118" s="9"/>
      <c r="C5118" s="9"/>
      <c r="D5118" s="9"/>
      <c r="E5118" s="9"/>
      <c r="F5118" s="9"/>
      <c r="G5118" s="100"/>
      <c r="H5118" s="100"/>
      <c r="I5118" s="100"/>
      <c r="J5118" s="100"/>
      <c r="K5118" s="100"/>
    </row>
    <row r="5119" spans="1:11" ht="20.100000000000001" customHeight="1" x14ac:dyDescent="0.25">
      <c r="A5119" s="99" t="s">
        <v>2498</v>
      </c>
      <c r="B5119" s="99"/>
      <c r="C5119" s="99"/>
      <c r="D5119" s="99"/>
      <c r="E5119" s="99"/>
      <c r="F5119" s="99"/>
      <c r="G5119" s="99"/>
      <c r="H5119" s="99"/>
      <c r="I5119" s="99"/>
      <c r="J5119" s="99"/>
      <c r="K5119" s="99"/>
    </row>
    <row r="5120" spans="1:11" ht="15" customHeight="1" x14ac:dyDescent="0.25">
      <c r="A5120" s="93" t="s">
        <v>3893</v>
      </c>
      <c r="B5120" s="93"/>
      <c r="C5120" s="93"/>
      <c r="D5120" s="94" t="s">
        <v>3</v>
      </c>
      <c r="E5120" s="94"/>
      <c r="F5120" s="23" t="s">
        <v>4</v>
      </c>
      <c r="G5120" s="94" t="s">
        <v>3894</v>
      </c>
      <c r="H5120" s="94"/>
      <c r="I5120" s="94" t="s">
        <v>3895</v>
      </c>
      <c r="J5120" s="94"/>
      <c r="K5120" s="23" t="s">
        <v>3896</v>
      </c>
    </row>
    <row r="5121" spans="1:11" ht="29.1" customHeight="1" x14ac:dyDescent="0.25">
      <c r="A5121" s="24" t="s">
        <v>4054</v>
      </c>
      <c r="B5121" s="95" t="s">
        <v>4055</v>
      </c>
      <c r="C5121" s="95"/>
      <c r="D5121" s="96" t="s">
        <v>20</v>
      </c>
      <c r="E5121" s="96"/>
      <c r="F5121" s="24" t="s">
        <v>34</v>
      </c>
      <c r="G5121" s="97">
        <v>0.18468999999999999</v>
      </c>
      <c r="H5121" s="97"/>
      <c r="I5121" s="98">
        <v>517.16999999999996</v>
      </c>
      <c r="J5121" s="98"/>
      <c r="K5121" s="27">
        <f t="shared" ref="K5121:K5126" si="39">ROUND(ROUND(G5121,8)*I5121,2)</f>
        <v>95.52</v>
      </c>
    </row>
    <row r="5122" spans="1:11" ht="21" customHeight="1" x14ac:dyDescent="0.25">
      <c r="A5122" s="24" t="s">
        <v>4056</v>
      </c>
      <c r="B5122" s="95" t="s">
        <v>4057</v>
      </c>
      <c r="C5122" s="95"/>
      <c r="D5122" s="96" t="s">
        <v>20</v>
      </c>
      <c r="E5122" s="96"/>
      <c r="F5122" s="24" t="s">
        <v>2057</v>
      </c>
      <c r="G5122" s="97">
        <v>3.1900000000000001E-3</v>
      </c>
      <c r="H5122" s="97"/>
      <c r="I5122" s="98">
        <v>8.98</v>
      </c>
      <c r="J5122" s="98"/>
      <c r="K5122" s="27">
        <f t="shared" si="39"/>
        <v>0.03</v>
      </c>
    </row>
    <row r="5123" spans="1:11" ht="15" customHeight="1" x14ac:dyDescent="0.25">
      <c r="A5123" s="24" t="s">
        <v>3955</v>
      </c>
      <c r="B5123" s="95" t="s">
        <v>3956</v>
      </c>
      <c r="C5123" s="95"/>
      <c r="D5123" s="96" t="s">
        <v>20</v>
      </c>
      <c r="E5123" s="96"/>
      <c r="F5123" s="24" t="s">
        <v>3903</v>
      </c>
      <c r="G5123" s="97">
        <v>4.4999999999999998E-2</v>
      </c>
      <c r="H5123" s="97"/>
      <c r="I5123" s="98">
        <v>19.37</v>
      </c>
      <c r="J5123" s="98"/>
      <c r="K5123" s="27">
        <f t="shared" si="39"/>
        <v>0.87</v>
      </c>
    </row>
    <row r="5124" spans="1:11" ht="21" customHeight="1" x14ac:dyDescent="0.25">
      <c r="A5124" s="24" t="s">
        <v>4050</v>
      </c>
      <c r="B5124" s="95" t="s">
        <v>4051</v>
      </c>
      <c r="C5124" s="95"/>
      <c r="D5124" s="96" t="s">
        <v>20</v>
      </c>
      <c r="E5124" s="96"/>
      <c r="F5124" s="24" t="s">
        <v>84</v>
      </c>
      <c r="G5124" s="97">
        <v>0.46875</v>
      </c>
      <c r="H5124" s="97"/>
      <c r="I5124" s="98">
        <v>3.9</v>
      </c>
      <c r="J5124" s="98"/>
      <c r="K5124" s="27">
        <f t="shared" si="39"/>
        <v>1.83</v>
      </c>
    </row>
    <row r="5125" spans="1:11" ht="21" customHeight="1" x14ac:dyDescent="0.25">
      <c r="A5125" s="24" t="s">
        <v>4058</v>
      </c>
      <c r="B5125" s="95" t="s">
        <v>4059</v>
      </c>
      <c r="C5125" s="95"/>
      <c r="D5125" s="96" t="s">
        <v>20</v>
      </c>
      <c r="E5125" s="96"/>
      <c r="F5125" s="24" t="s">
        <v>84</v>
      </c>
      <c r="G5125" s="97">
        <v>0.375</v>
      </c>
      <c r="H5125" s="97"/>
      <c r="I5125" s="98">
        <v>2.69</v>
      </c>
      <c r="J5125" s="98"/>
      <c r="K5125" s="27">
        <f t="shared" si="39"/>
        <v>1.01</v>
      </c>
    </row>
    <row r="5126" spans="1:11" ht="29.1" customHeight="1" x14ac:dyDescent="0.25">
      <c r="A5126" s="24" t="s">
        <v>4060</v>
      </c>
      <c r="B5126" s="95" t="s">
        <v>4061</v>
      </c>
      <c r="C5126" s="95"/>
      <c r="D5126" s="96" t="s">
        <v>20</v>
      </c>
      <c r="E5126" s="96"/>
      <c r="F5126" s="24" t="s">
        <v>16</v>
      </c>
      <c r="G5126" s="97">
        <v>1.07</v>
      </c>
      <c r="H5126" s="97"/>
      <c r="I5126" s="98">
        <v>23.81</v>
      </c>
      <c r="J5126" s="98"/>
      <c r="K5126" s="27">
        <f t="shared" si="39"/>
        <v>25.48</v>
      </c>
    </row>
    <row r="5127" spans="1:11" ht="15" customHeight="1" x14ac:dyDescent="0.25">
      <c r="A5127" s="9"/>
      <c r="B5127" s="9"/>
      <c r="C5127" s="9"/>
      <c r="D5127" s="9"/>
      <c r="E5127" s="9"/>
      <c r="F5127" s="9"/>
      <c r="G5127" s="91" t="s">
        <v>3906</v>
      </c>
      <c r="H5127" s="91"/>
      <c r="I5127" s="91"/>
      <c r="J5127" s="91"/>
      <c r="K5127" s="28">
        <f>SUM(K5121:K5126)</f>
        <v>124.74000000000001</v>
      </c>
    </row>
    <row r="5128" spans="1:11" ht="15" customHeight="1" x14ac:dyDescent="0.25">
      <c r="A5128" s="93" t="s">
        <v>3907</v>
      </c>
      <c r="B5128" s="93"/>
      <c r="C5128" s="93"/>
      <c r="D5128" s="94" t="s">
        <v>3</v>
      </c>
      <c r="E5128" s="94"/>
      <c r="F5128" s="23" t="s">
        <v>4</v>
      </c>
      <c r="G5128" s="94" t="s">
        <v>3894</v>
      </c>
      <c r="H5128" s="94"/>
      <c r="I5128" s="94" t="s">
        <v>3895</v>
      </c>
      <c r="J5128" s="94"/>
      <c r="K5128" s="23" t="s">
        <v>3896</v>
      </c>
    </row>
    <row r="5129" spans="1:11" ht="21" customHeight="1" x14ac:dyDescent="0.25">
      <c r="A5129" s="24" t="s">
        <v>3908</v>
      </c>
      <c r="B5129" s="95" t="s">
        <v>3909</v>
      </c>
      <c r="C5129" s="95"/>
      <c r="D5129" s="96" t="s">
        <v>20</v>
      </c>
      <c r="E5129" s="96"/>
      <c r="F5129" s="24" t="s">
        <v>2056</v>
      </c>
      <c r="G5129" s="97">
        <v>0.13009999999999999</v>
      </c>
      <c r="H5129" s="97"/>
      <c r="I5129" s="98">
        <v>32.24</v>
      </c>
      <c r="J5129" s="98"/>
      <c r="K5129" s="27">
        <f>ROUND(ROUND(G5129,8)*I5129,2)</f>
        <v>4.1900000000000004</v>
      </c>
    </row>
    <row r="5130" spans="1:11" ht="15" customHeight="1" x14ac:dyDescent="0.25">
      <c r="A5130" s="24" t="s">
        <v>3971</v>
      </c>
      <c r="B5130" s="95" t="s">
        <v>3972</v>
      </c>
      <c r="C5130" s="95"/>
      <c r="D5130" s="96" t="s">
        <v>20</v>
      </c>
      <c r="E5130" s="96"/>
      <c r="F5130" s="24" t="s">
        <v>2056</v>
      </c>
      <c r="G5130" s="97">
        <v>8.7400000000000005E-2</v>
      </c>
      <c r="H5130" s="97"/>
      <c r="I5130" s="98">
        <v>32.69</v>
      </c>
      <c r="J5130" s="98"/>
      <c r="K5130" s="27">
        <f>ROUND(ROUND(G5130,8)*I5130,2)</f>
        <v>2.86</v>
      </c>
    </row>
    <row r="5131" spans="1:11" ht="15" customHeight="1" x14ac:dyDescent="0.25">
      <c r="A5131" s="24" t="s">
        <v>3910</v>
      </c>
      <c r="B5131" s="95" t="s">
        <v>3911</v>
      </c>
      <c r="C5131" s="95"/>
      <c r="D5131" s="96" t="s">
        <v>20</v>
      </c>
      <c r="E5131" s="96"/>
      <c r="F5131" s="24" t="s">
        <v>2056</v>
      </c>
      <c r="G5131" s="97">
        <v>0.21759999999999999</v>
      </c>
      <c r="H5131" s="97"/>
      <c r="I5131" s="98">
        <v>24.94</v>
      </c>
      <c r="J5131" s="98"/>
      <c r="K5131" s="27">
        <f>ROUND(ROUND(G5131,8)*I5131,2)</f>
        <v>5.43</v>
      </c>
    </row>
    <row r="5132" spans="1:11" ht="18" customHeight="1" x14ac:dyDescent="0.25">
      <c r="A5132" s="9"/>
      <c r="B5132" s="9"/>
      <c r="C5132" s="9"/>
      <c r="D5132" s="9"/>
      <c r="E5132" s="9"/>
      <c r="F5132" s="9"/>
      <c r="G5132" s="91" t="s">
        <v>3912</v>
      </c>
      <c r="H5132" s="91"/>
      <c r="I5132" s="91"/>
      <c r="J5132" s="91"/>
      <c r="K5132" s="28">
        <f>SUM(K5129:K5131)</f>
        <v>12.48</v>
      </c>
    </row>
    <row r="5133" spans="1:11" ht="15" customHeight="1" x14ac:dyDescent="0.25">
      <c r="A5133" s="93" t="s">
        <v>3922</v>
      </c>
      <c r="B5133" s="93"/>
      <c r="C5133" s="93"/>
      <c r="D5133" s="94" t="s">
        <v>3</v>
      </c>
      <c r="E5133" s="94"/>
      <c r="F5133" s="23" t="s">
        <v>4</v>
      </c>
      <c r="G5133" s="94" t="s">
        <v>3894</v>
      </c>
      <c r="H5133" s="94"/>
      <c r="I5133" s="94" t="s">
        <v>3895</v>
      </c>
      <c r="J5133" s="94"/>
      <c r="K5133" s="23" t="s">
        <v>3896</v>
      </c>
    </row>
    <row r="5134" spans="1:11" ht="29.1" customHeight="1" x14ac:dyDescent="0.25">
      <c r="A5134" s="24" t="s">
        <v>4062</v>
      </c>
      <c r="B5134" s="95" t="s">
        <v>4063</v>
      </c>
      <c r="C5134" s="95"/>
      <c r="D5134" s="96" t="s">
        <v>20</v>
      </c>
      <c r="E5134" s="96"/>
      <c r="F5134" s="24" t="s">
        <v>3903</v>
      </c>
      <c r="G5134" s="97">
        <v>1.23E-2</v>
      </c>
      <c r="H5134" s="97"/>
      <c r="I5134" s="98">
        <v>23.44</v>
      </c>
      <c r="J5134" s="98"/>
      <c r="K5134" s="27">
        <f>ROUND(ROUND(G5134,8)*I5134,2)</f>
        <v>0.28999999999999998</v>
      </c>
    </row>
    <row r="5135" spans="1:11" ht="21" customHeight="1" x14ac:dyDescent="0.25">
      <c r="A5135" s="24" t="s">
        <v>4064</v>
      </c>
      <c r="B5135" s="95" t="s">
        <v>4065</v>
      </c>
      <c r="C5135" s="95"/>
      <c r="D5135" s="96" t="s">
        <v>4066</v>
      </c>
      <c r="E5135" s="96"/>
      <c r="F5135" s="24" t="s">
        <v>26</v>
      </c>
      <c r="G5135" s="97">
        <v>4</v>
      </c>
      <c r="H5135" s="97"/>
      <c r="I5135" s="98">
        <v>5.76</v>
      </c>
      <c r="J5135" s="98"/>
      <c r="K5135" s="27">
        <f>ROUND(ROUND(G5135,8)*I5135,2)</f>
        <v>23.04</v>
      </c>
    </row>
    <row r="5136" spans="1:11" ht="15" customHeight="1" x14ac:dyDescent="0.25">
      <c r="A5136" s="9"/>
      <c r="B5136" s="9"/>
      <c r="C5136" s="9"/>
      <c r="D5136" s="9"/>
      <c r="E5136" s="9"/>
      <c r="F5136" s="9"/>
      <c r="G5136" s="91" t="s">
        <v>3933</v>
      </c>
      <c r="H5136" s="91"/>
      <c r="I5136" s="91"/>
      <c r="J5136" s="91"/>
      <c r="K5136" s="28">
        <f>SUM(K5134:K5135)</f>
        <v>23.33</v>
      </c>
    </row>
    <row r="5137" spans="1:11" ht="15" customHeight="1" x14ac:dyDescent="0.25">
      <c r="A5137" s="9"/>
      <c r="B5137" s="9"/>
      <c r="C5137" s="9"/>
      <c r="D5137" s="9"/>
      <c r="E5137" s="9"/>
      <c r="F5137" s="9"/>
      <c r="G5137" s="92" t="s">
        <v>3913</v>
      </c>
      <c r="H5137" s="92"/>
      <c r="I5137" s="92"/>
      <c r="J5137" s="92"/>
      <c r="K5137" s="29">
        <f>ROUND(SUM(K5127,K5132,K5136),2)</f>
        <v>160.55000000000001</v>
      </c>
    </row>
    <row r="5138" spans="1:11" ht="9.9499999999999993" customHeight="1" x14ac:dyDescent="0.25">
      <c r="A5138" s="9"/>
      <c r="B5138" s="9"/>
      <c r="C5138" s="9"/>
      <c r="D5138" s="9"/>
      <c r="E5138" s="9"/>
      <c r="F5138" s="9"/>
      <c r="G5138" s="100"/>
      <c r="H5138" s="100"/>
      <c r="I5138" s="100"/>
      <c r="J5138" s="100"/>
      <c r="K5138" s="100"/>
    </row>
    <row r="5139" spans="1:11" ht="20.100000000000001" customHeight="1" x14ac:dyDescent="0.25">
      <c r="A5139" s="99" t="s">
        <v>2499</v>
      </c>
      <c r="B5139" s="99"/>
      <c r="C5139" s="99"/>
      <c r="D5139" s="99"/>
      <c r="E5139" s="99"/>
      <c r="F5139" s="99"/>
      <c r="G5139" s="99"/>
      <c r="H5139" s="99"/>
      <c r="I5139" s="99"/>
      <c r="J5139" s="99"/>
      <c r="K5139" s="99"/>
    </row>
    <row r="5140" spans="1:11" ht="15" customHeight="1" x14ac:dyDescent="0.25">
      <c r="A5140" s="93" t="s">
        <v>3893</v>
      </c>
      <c r="B5140" s="93"/>
      <c r="C5140" s="93"/>
      <c r="D5140" s="94" t="s">
        <v>3</v>
      </c>
      <c r="E5140" s="94"/>
      <c r="F5140" s="23" t="s">
        <v>4</v>
      </c>
      <c r="G5140" s="94" t="s">
        <v>3894</v>
      </c>
      <c r="H5140" s="94"/>
      <c r="I5140" s="94" t="s">
        <v>3895</v>
      </c>
      <c r="J5140" s="94"/>
      <c r="K5140" s="23" t="s">
        <v>3896</v>
      </c>
    </row>
    <row r="5141" spans="1:11" ht="45.95" customHeight="1" x14ac:dyDescent="0.25">
      <c r="A5141" s="24" t="s">
        <v>4073</v>
      </c>
      <c r="B5141" s="95" t="s">
        <v>4074</v>
      </c>
      <c r="C5141" s="95"/>
      <c r="D5141" s="96" t="s">
        <v>20</v>
      </c>
      <c r="E5141" s="96"/>
      <c r="F5141" s="24" t="s">
        <v>26</v>
      </c>
      <c r="G5141" s="97">
        <v>1</v>
      </c>
      <c r="H5141" s="97"/>
      <c r="I5141" s="98">
        <v>1235.9100000000001</v>
      </c>
      <c r="J5141" s="98"/>
      <c r="K5141" s="27">
        <f>TRUNC(TRUNC(G5141,8)*I5141,2)</f>
        <v>1235.9100000000001</v>
      </c>
    </row>
    <row r="5142" spans="1:11" ht="21" customHeight="1" x14ac:dyDescent="0.25">
      <c r="A5142" s="24" t="s">
        <v>4075</v>
      </c>
      <c r="B5142" s="95" t="s">
        <v>4076</v>
      </c>
      <c r="C5142" s="95"/>
      <c r="D5142" s="96" t="s">
        <v>20</v>
      </c>
      <c r="E5142" s="96"/>
      <c r="F5142" s="24" t="s">
        <v>34</v>
      </c>
      <c r="G5142" s="97">
        <v>1.1999999999999999E-3</v>
      </c>
      <c r="H5142" s="97"/>
      <c r="I5142" s="98">
        <v>205.09</v>
      </c>
      <c r="J5142" s="98"/>
      <c r="K5142" s="27">
        <f>TRUNC(TRUNC(G5142,8)*I5142,2)</f>
        <v>0.24</v>
      </c>
    </row>
    <row r="5143" spans="1:11" ht="15" customHeight="1" x14ac:dyDescent="0.25">
      <c r="A5143" s="9"/>
      <c r="B5143" s="9"/>
      <c r="C5143" s="9"/>
      <c r="D5143" s="9"/>
      <c r="E5143" s="9"/>
      <c r="F5143" s="9"/>
      <c r="G5143" s="91" t="s">
        <v>3906</v>
      </c>
      <c r="H5143" s="91"/>
      <c r="I5143" s="91"/>
      <c r="J5143" s="91"/>
      <c r="K5143" s="28">
        <f>SUM(K5141:K5142)</f>
        <v>1236.1500000000001</v>
      </c>
    </row>
    <row r="5144" spans="1:11" ht="15" customHeight="1" x14ac:dyDescent="0.25">
      <c r="A5144" s="93" t="s">
        <v>3907</v>
      </c>
      <c r="B5144" s="93"/>
      <c r="C5144" s="93"/>
      <c r="D5144" s="94" t="s">
        <v>3</v>
      </c>
      <c r="E5144" s="94"/>
      <c r="F5144" s="23" t="s">
        <v>4</v>
      </c>
      <c r="G5144" s="94" t="s">
        <v>3894</v>
      </c>
      <c r="H5144" s="94"/>
      <c r="I5144" s="94" t="s">
        <v>3895</v>
      </c>
      <c r="J5144" s="94"/>
      <c r="K5144" s="23" t="s">
        <v>3896</v>
      </c>
    </row>
    <row r="5145" spans="1:11" ht="15" customHeight="1" x14ac:dyDescent="0.25">
      <c r="A5145" s="24" t="s">
        <v>3971</v>
      </c>
      <c r="B5145" s="95" t="s">
        <v>3972</v>
      </c>
      <c r="C5145" s="95"/>
      <c r="D5145" s="96" t="s">
        <v>20</v>
      </c>
      <c r="E5145" s="96"/>
      <c r="F5145" s="24" t="s">
        <v>2056</v>
      </c>
      <c r="G5145" s="97">
        <v>0.86809999999999998</v>
      </c>
      <c r="H5145" s="97"/>
      <c r="I5145" s="98">
        <v>32.69</v>
      </c>
      <c r="J5145" s="98"/>
      <c r="K5145" s="27">
        <f>TRUNC(TRUNC(G5145,8)*I5145,2)</f>
        <v>28.37</v>
      </c>
    </row>
    <row r="5146" spans="1:11" ht="15" customHeight="1" x14ac:dyDescent="0.25">
      <c r="A5146" s="24" t="s">
        <v>3910</v>
      </c>
      <c r="B5146" s="95" t="s">
        <v>3911</v>
      </c>
      <c r="C5146" s="95"/>
      <c r="D5146" s="96" t="s">
        <v>20</v>
      </c>
      <c r="E5146" s="96"/>
      <c r="F5146" s="24" t="s">
        <v>2056</v>
      </c>
      <c r="G5146" s="97">
        <v>0.57869999999999999</v>
      </c>
      <c r="H5146" s="97"/>
      <c r="I5146" s="98">
        <v>24.94</v>
      </c>
      <c r="J5146" s="98"/>
      <c r="K5146" s="27">
        <f>TRUNC(TRUNC(G5146,8)*I5146,2)</f>
        <v>14.43</v>
      </c>
    </row>
    <row r="5147" spans="1:11" ht="18" customHeight="1" x14ac:dyDescent="0.25">
      <c r="A5147" s="9"/>
      <c r="B5147" s="9"/>
      <c r="C5147" s="9"/>
      <c r="D5147" s="9"/>
      <c r="E5147" s="9"/>
      <c r="F5147" s="9"/>
      <c r="G5147" s="91" t="s">
        <v>3912</v>
      </c>
      <c r="H5147" s="91"/>
      <c r="I5147" s="91"/>
      <c r="J5147" s="91"/>
      <c r="K5147" s="28">
        <f>SUM(K5145:K5146)</f>
        <v>42.8</v>
      </c>
    </row>
    <row r="5148" spans="1:11" ht="15" customHeight="1" x14ac:dyDescent="0.25">
      <c r="A5148" s="93" t="s">
        <v>3922</v>
      </c>
      <c r="B5148" s="93"/>
      <c r="C5148" s="93"/>
      <c r="D5148" s="94" t="s">
        <v>3</v>
      </c>
      <c r="E5148" s="94"/>
      <c r="F5148" s="23" t="s">
        <v>4</v>
      </c>
      <c r="G5148" s="94" t="s">
        <v>3894</v>
      </c>
      <c r="H5148" s="94"/>
      <c r="I5148" s="94" t="s">
        <v>3895</v>
      </c>
      <c r="J5148" s="94"/>
      <c r="K5148" s="23" t="s">
        <v>3896</v>
      </c>
    </row>
    <row r="5149" spans="1:11" ht="29.1" customHeight="1" x14ac:dyDescent="0.25">
      <c r="A5149" s="24" t="s">
        <v>4077</v>
      </c>
      <c r="B5149" s="95" t="s">
        <v>4078</v>
      </c>
      <c r="C5149" s="95"/>
      <c r="D5149" s="96" t="s">
        <v>20</v>
      </c>
      <c r="E5149" s="96"/>
      <c r="F5149" s="24" t="s">
        <v>34</v>
      </c>
      <c r="G5149" s="97">
        <v>2.2200000000000001E-2</v>
      </c>
      <c r="H5149" s="97"/>
      <c r="I5149" s="98">
        <v>924.6</v>
      </c>
      <c r="J5149" s="98"/>
      <c r="K5149" s="27">
        <f>TRUNC(TRUNC(G5149,8)*I5149,2)</f>
        <v>20.52</v>
      </c>
    </row>
    <row r="5150" spans="1:11" ht="15" customHeight="1" x14ac:dyDescent="0.25">
      <c r="A5150" s="9"/>
      <c r="B5150" s="9"/>
      <c r="C5150" s="9"/>
      <c r="D5150" s="9"/>
      <c r="E5150" s="9"/>
      <c r="F5150" s="9"/>
      <c r="G5150" s="91" t="s">
        <v>3933</v>
      </c>
      <c r="H5150" s="91"/>
      <c r="I5150" s="91"/>
      <c r="J5150" s="91"/>
      <c r="K5150" s="28">
        <f>SUM(K5149:K5149)</f>
        <v>20.52</v>
      </c>
    </row>
    <row r="5151" spans="1:11" ht="15" customHeight="1" x14ac:dyDescent="0.25">
      <c r="A5151" s="9"/>
      <c r="B5151" s="9"/>
      <c r="C5151" s="9"/>
      <c r="D5151" s="9"/>
      <c r="E5151" s="9"/>
      <c r="F5151" s="9"/>
      <c r="G5151" s="92" t="s">
        <v>3913</v>
      </c>
      <c r="H5151" s="92"/>
      <c r="I5151" s="92"/>
      <c r="J5151" s="92"/>
      <c r="K5151" s="29">
        <f>ROUND(SUM(K5143,K5147,K5150),2)</f>
        <v>1299.47</v>
      </c>
    </row>
    <row r="5152" spans="1:11" ht="9.9499999999999993" customHeight="1" x14ac:dyDescent="0.25">
      <c r="A5152" s="9"/>
      <c r="B5152" s="9"/>
      <c r="C5152" s="9"/>
      <c r="D5152" s="9"/>
      <c r="E5152" s="9"/>
      <c r="F5152" s="9"/>
      <c r="G5152" s="100"/>
      <c r="H5152" s="100"/>
      <c r="I5152" s="100"/>
      <c r="J5152" s="100"/>
      <c r="K5152" s="100"/>
    </row>
    <row r="5153" spans="1:11" ht="20.100000000000001" customHeight="1" x14ac:dyDescent="0.25">
      <c r="A5153" s="99" t="s">
        <v>2500</v>
      </c>
      <c r="B5153" s="99"/>
      <c r="C5153" s="99"/>
      <c r="D5153" s="99"/>
      <c r="E5153" s="99"/>
      <c r="F5153" s="99"/>
      <c r="G5153" s="99"/>
      <c r="H5153" s="99"/>
      <c r="I5153" s="99"/>
      <c r="J5153" s="99"/>
      <c r="K5153" s="99"/>
    </row>
    <row r="5154" spans="1:11" ht="15" customHeight="1" x14ac:dyDescent="0.25">
      <c r="A5154" s="93" t="s">
        <v>3893</v>
      </c>
      <c r="B5154" s="93"/>
      <c r="C5154" s="93"/>
      <c r="D5154" s="94" t="s">
        <v>3</v>
      </c>
      <c r="E5154" s="94"/>
      <c r="F5154" s="23" t="s">
        <v>4</v>
      </c>
      <c r="G5154" s="94" t="s">
        <v>3894</v>
      </c>
      <c r="H5154" s="94"/>
      <c r="I5154" s="94" t="s">
        <v>3895</v>
      </c>
      <c r="J5154" s="94"/>
      <c r="K5154" s="23" t="s">
        <v>3896</v>
      </c>
    </row>
    <row r="5155" spans="1:11" ht="15" customHeight="1" x14ac:dyDescent="0.25">
      <c r="A5155" s="24" t="s">
        <v>4067</v>
      </c>
      <c r="B5155" s="95" t="s">
        <v>4068</v>
      </c>
      <c r="C5155" s="95"/>
      <c r="D5155" s="96" t="s">
        <v>20</v>
      </c>
      <c r="E5155" s="96"/>
      <c r="F5155" s="24" t="s">
        <v>3903</v>
      </c>
      <c r="G5155" s="97">
        <v>8.6199999999999992</v>
      </c>
      <c r="H5155" s="97"/>
      <c r="I5155" s="98">
        <v>1.1299999999999999</v>
      </c>
      <c r="J5155" s="98"/>
      <c r="K5155" s="27">
        <f>TRUNC(TRUNC(G5155,8)*I5155,2)</f>
        <v>9.74</v>
      </c>
    </row>
    <row r="5156" spans="1:11" ht="29.1" customHeight="1" x14ac:dyDescent="0.25">
      <c r="A5156" s="24" t="s">
        <v>4069</v>
      </c>
      <c r="B5156" s="95" t="s">
        <v>4070</v>
      </c>
      <c r="C5156" s="95"/>
      <c r="D5156" s="96" t="s">
        <v>20</v>
      </c>
      <c r="E5156" s="96"/>
      <c r="F5156" s="24" t="s">
        <v>26</v>
      </c>
      <c r="G5156" s="97">
        <v>6.4375</v>
      </c>
      <c r="H5156" s="97"/>
      <c r="I5156" s="98">
        <v>17.63</v>
      </c>
      <c r="J5156" s="98"/>
      <c r="K5156" s="27">
        <f>TRUNC(TRUNC(G5156,8)*I5156,2)</f>
        <v>113.49</v>
      </c>
    </row>
    <row r="5157" spans="1:11" ht="15" customHeight="1" x14ac:dyDescent="0.25">
      <c r="A5157" s="24" t="s">
        <v>4071</v>
      </c>
      <c r="B5157" s="95" t="s">
        <v>4072</v>
      </c>
      <c r="C5157" s="95"/>
      <c r="D5157" s="96" t="s">
        <v>20</v>
      </c>
      <c r="E5157" s="96"/>
      <c r="F5157" s="24" t="s">
        <v>3903</v>
      </c>
      <c r="G5157" s="97">
        <v>0.24</v>
      </c>
      <c r="H5157" s="97"/>
      <c r="I5157" s="98">
        <v>3.58</v>
      </c>
      <c r="J5157" s="98"/>
      <c r="K5157" s="27">
        <f>TRUNC(TRUNC(G5157,8)*I5157,2)</f>
        <v>0.85</v>
      </c>
    </row>
    <row r="5158" spans="1:11" ht="15" customHeight="1" x14ac:dyDescent="0.25">
      <c r="A5158" s="9"/>
      <c r="B5158" s="9"/>
      <c r="C5158" s="9"/>
      <c r="D5158" s="9"/>
      <c r="E5158" s="9"/>
      <c r="F5158" s="9"/>
      <c r="G5158" s="91" t="s">
        <v>3906</v>
      </c>
      <c r="H5158" s="91"/>
      <c r="I5158" s="91"/>
      <c r="J5158" s="91"/>
      <c r="K5158" s="28">
        <f>SUM(K5155:K5157)</f>
        <v>124.07999999999998</v>
      </c>
    </row>
    <row r="5159" spans="1:11" ht="15" customHeight="1" x14ac:dyDescent="0.25">
      <c r="A5159" s="93" t="s">
        <v>3907</v>
      </c>
      <c r="B5159" s="93"/>
      <c r="C5159" s="93"/>
      <c r="D5159" s="94" t="s">
        <v>3</v>
      </c>
      <c r="E5159" s="94"/>
      <c r="F5159" s="23" t="s">
        <v>4</v>
      </c>
      <c r="G5159" s="94" t="s">
        <v>3894</v>
      </c>
      <c r="H5159" s="94"/>
      <c r="I5159" s="94" t="s">
        <v>3895</v>
      </c>
      <c r="J5159" s="94"/>
      <c r="K5159" s="23" t="s">
        <v>3896</v>
      </c>
    </row>
    <row r="5160" spans="1:11" ht="15" customHeight="1" x14ac:dyDescent="0.25">
      <c r="A5160" s="24" t="s">
        <v>3971</v>
      </c>
      <c r="B5160" s="95" t="s">
        <v>3972</v>
      </c>
      <c r="C5160" s="95"/>
      <c r="D5160" s="96" t="s">
        <v>20</v>
      </c>
      <c r="E5160" s="96"/>
      <c r="F5160" s="24" t="s">
        <v>2056</v>
      </c>
      <c r="G5160" s="97">
        <v>0.63900000000000001</v>
      </c>
      <c r="H5160" s="97"/>
      <c r="I5160" s="98">
        <v>32.69</v>
      </c>
      <c r="J5160" s="98"/>
      <c r="K5160" s="27">
        <f>TRUNC(TRUNC(G5160,8)*I5160,2)</f>
        <v>20.88</v>
      </c>
    </row>
    <row r="5161" spans="1:11" ht="15" customHeight="1" x14ac:dyDescent="0.25">
      <c r="A5161" s="24" t="s">
        <v>3910</v>
      </c>
      <c r="B5161" s="95" t="s">
        <v>3911</v>
      </c>
      <c r="C5161" s="95"/>
      <c r="D5161" s="96" t="s">
        <v>20</v>
      </c>
      <c r="E5161" s="96"/>
      <c r="F5161" s="24" t="s">
        <v>2056</v>
      </c>
      <c r="G5161" s="97">
        <v>1.2789999999999999</v>
      </c>
      <c r="H5161" s="97"/>
      <c r="I5161" s="98">
        <v>24.94</v>
      </c>
      <c r="J5161" s="98"/>
      <c r="K5161" s="27">
        <f>TRUNC(TRUNC(G5161,8)*I5161,2)</f>
        <v>31.89</v>
      </c>
    </row>
    <row r="5162" spans="1:11" ht="18" customHeight="1" x14ac:dyDescent="0.25">
      <c r="A5162" s="9"/>
      <c r="B5162" s="9"/>
      <c r="C5162" s="9"/>
      <c r="D5162" s="9"/>
      <c r="E5162" s="9"/>
      <c r="F5162" s="9"/>
      <c r="G5162" s="91" t="s">
        <v>3912</v>
      </c>
      <c r="H5162" s="91"/>
      <c r="I5162" s="91"/>
      <c r="J5162" s="91"/>
      <c r="K5162" s="28">
        <f>SUM(K5160:K5161)</f>
        <v>52.769999999999996</v>
      </c>
    </row>
    <row r="5163" spans="1:11" ht="15" customHeight="1" x14ac:dyDescent="0.25">
      <c r="A5163" s="9"/>
      <c r="B5163" s="9"/>
      <c r="C5163" s="9"/>
      <c r="D5163" s="9"/>
      <c r="E5163" s="9"/>
      <c r="F5163" s="9"/>
      <c r="G5163" s="92" t="s">
        <v>3913</v>
      </c>
      <c r="H5163" s="92"/>
      <c r="I5163" s="92"/>
      <c r="J5163" s="92"/>
      <c r="K5163" s="29">
        <f>ROUND(SUM(K5158,K5162),2)</f>
        <v>176.85</v>
      </c>
    </row>
    <row r="5164" spans="1:11" ht="9.9499999999999993" customHeight="1" x14ac:dyDescent="0.25">
      <c r="A5164" s="9"/>
      <c r="B5164" s="9"/>
      <c r="C5164" s="9"/>
      <c r="D5164" s="9"/>
      <c r="E5164" s="9"/>
      <c r="F5164" s="9"/>
      <c r="G5164" s="100"/>
      <c r="H5164" s="100"/>
      <c r="I5164" s="100"/>
      <c r="J5164" s="100"/>
      <c r="K5164" s="100"/>
    </row>
    <row r="5165" spans="1:11" ht="20.100000000000001" customHeight="1" x14ac:dyDescent="0.25">
      <c r="A5165" s="99" t="s">
        <v>2501</v>
      </c>
      <c r="B5165" s="99"/>
      <c r="C5165" s="99"/>
      <c r="D5165" s="99"/>
      <c r="E5165" s="99"/>
      <c r="F5165" s="99"/>
      <c r="G5165" s="99"/>
      <c r="H5165" s="99"/>
      <c r="I5165" s="99"/>
      <c r="J5165" s="99"/>
      <c r="K5165" s="99"/>
    </row>
    <row r="5166" spans="1:11" ht="20.100000000000001" customHeight="1" x14ac:dyDescent="0.25">
      <c r="A5166" s="106" t="s">
        <v>4010</v>
      </c>
      <c r="B5166" s="106"/>
      <c r="C5166" s="106"/>
      <c r="D5166" s="106"/>
      <c r="E5166" s="106"/>
      <c r="F5166" s="2" t="s">
        <v>4</v>
      </c>
      <c r="G5166" s="87" t="s">
        <v>4001</v>
      </c>
      <c r="H5166" s="87"/>
      <c r="I5166" s="87" t="s">
        <v>3895</v>
      </c>
      <c r="J5166" s="87"/>
      <c r="K5166" s="2" t="s">
        <v>4011</v>
      </c>
    </row>
    <row r="5167" spans="1:11" ht="15" customHeight="1" x14ac:dyDescent="0.25">
      <c r="A5167" s="6" t="s">
        <v>4079</v>
      </c>
      <c r="B5167" s="104" t="s">
        <v>4080</v>
      </c>
      <c r="C5167" s="104"/>
      <c r="D5167" s="104"/>
      <c r="E5167" s="104"/>
      <c r="F5167" s="6" t="s">
        <v>77</v>
      </c>
      <c r="G5167" s="113">
        <v>1.7700000000000001E-3</v>
      </c>
      <c r="H5167" s="113"/>
      <c r="I5167" s="105">
        <v>33.79</v>
      </c>
      <c r="J5167" s="105"/>
      <c r="K5167" s="33">
        <f>ROUND(ROUND(G5167,5)*I5167,4)</f>
        <v>5.9799999999999999E-2</v>
      </c>
    </row>
    <row r="5168" spans="1:11" ht="15" customHeight="1" x14ac:dyDescent="0.25">
      <c r="A5168" s="6" t="s">
        <v>4081</v>
      </c>
      <c r="B5168" s="104" t="s">
        <v>4082</v>
      </c>
      <c r="C5168" s="104"/>
      <c r="D5168" s="104"/>
      <c r="E5168" s="104"/>
      <c r="F5168" s="6" t="s">
        <v>77</v>
      </c>
      <c r="G5168" s="113">
        <v>3.9300000000000003E-3</v>
      </c>
      <c r="H5168" s="113"/>
      <c r="I5168" s="105">
        <v>448.02</v>
      </c>
      <c r="J5168" s="105"/>
      <c r="K5168" s="33">
        <f>ROUND(ROUND(G5168,5)*I5168,4)</f>
        <v>1.7606999999999999</v>
      </c>
    </row>
    <row r="5169" spans="1:11" ht="15" customHeight="1" x14ac:dyDescent="0.25">
      <c r="A5169" s="6" t="s">
        <v>4083</v>
      </c>
      <c r="B5169" s="104" t="s">
        <v>4084</v>
      </c>
      <c r="C5169" s="104"/>
      <c r="D5169" s="104"/>
      <c r="E5169" s="104"/>
      <c r="F5169" s="6" t="s">
        <v>77</v>
      </c>
      <c r="G5169" s="113">
        <v>7.0800000000000004E-3</v>
      </c>
      <c r="H5169" s="113"/>
      <c r="I5169" s="105">
        <v>46.06</v>
      </c>
      <c r="J5169" s="105"/>
      <c r="K5169" s="33">
        <f>ROUND(ROUND(G5169,5)*I5169,4)</f>
        <v>0.3261</v>
      </c>
    </row>
    <row r="5170" spans="1:11" ht="15" customHeight="1" x14ac:dyDescent="0.25">
      <c r="A5170" s="6" t="s">
        <v>4085</v>
      </c>
      <c r="B5170" s="104" t="s">
        <v>4086</v>
      </c>
      <c r="C5170" s="104"/>
      <c r="D5170" s="104"/>
      <c r="E5170" s="104"/>
      <c r="F5170" s="6" t="s">
        <v>103</v>
      </c>
      <c r="G5170" s="113">
        <v>1</v>
      </c>
      <c r="H5170" s="113"/>
      <c r="I5170" s="105">
        <v>16.98</v>
      </c>
      <c r="J5170" s="105"/>
      <c r="K5170" s="33">
        <f>ROUND(ROUND(G5170,5)*I5170,4)</f>
        <v>16.98</v>
      </c>
    </row>
    <row r="5171" spans="1:11" ht="15" customHeight="1" x14ac:dyDescent="0.25">
      <c r="A5171" s="1"/>
      <c r="B5171" s="1"/>
      <c r="C5171" s="1"/>
      <c r="D5171" s="1"/>
      <c r="E5171" s="1"/>
      <c r="F5171" s="1"/>
      <c r="G5171" s="85" t="s">
        <v>4014</v>
      </c>
      <c r="H5171" s="85"/>
      <c r="I5171" s="85"/>
      <c r="J5171" s="85"/>
      <c r="K5171" s="34">
        <f>SUM(K5167:K5170)</f>
        <v>19.1266</v>
      </c>
    </row>
    <row r="5172" spans="1:11" ht="15" customHeight="1" x14ac:dyDescent="0.25">
      <c r="A5172" s="106" t="s">
        <v>4015</v>
      </c>
      <c r="B5172" s="106"/>
      <c r="C5172" s="106"/>
      <c r="D5172" s="23" t="s">
        <v>4016</v>
      </c>
      <c r="E5172" s="94" t="s">
        <v>4017</v>
      </c>
      <c r="F5172" s="94"/>
      <c r="G5172" s="94" t="s">
        <v>4001</v>
      </c>
      <c r="H5172" s="94"/>
      <c r="I5172" s="94" t="s">
        <v>3895</v>
      </c>
      <c r="J5172" s="94"/>
      <c r="K5172" s="23" t="s">
        <v>4011</v>
      </c>
    </row>
    <row r="5173" spans="1:11" ht="27.95" customHeight="1" x14ac:dyDescent="0.25">
      <c r="A5173" s="38" t="s">
        <v>4085</v>
      </c>
      <c r="B5173" s="109" t="s">
        <v>4087</v>
      </c>
      <c r="C5173" s="109"/>
      <c r="D5173" s="38" t="s">
        <v>4019</v>
      </c>
      <c r="E5173" s="110" t="s">
        <v>4088</v>
      </c>
      <c r="F5173" s="110"/>
      <c r="G5173" s="111">
        <v>1.9630000000000002E-2</v>
      </c>
      <c r="H5173" s="111"/>
      <c r="I5173" s="112">
        <v>33.64</v>
      </c>
      <c r="J5173" s="112"/>
      <c r="K5173" s="41">
        <f>ROUND(ROUND(G5173,5)*I5173,4)</f>
        <v>0.66039999999999999</v>
      </c>
    </row>
    <row r="5174" spans="1:11" ht="15" customHeight="1" x14ac:dyDescent="0.25">
      <c r="A5174" s="1"/>
      <c r="B5174" s="1"/>
      <c r="C5174" s="1"/>
      <c r="D5174" s="1"/>
      <c r="E5174" s="1"/>
      <c r="F5174" s="1"/>
      <c r="G5174" s="85" t="s">
        <v>4021</v>
      </c>
      <c r="H5174" s="85"/>
      <c r="I5174" s="85"/>
      <c r="J5174" s="85"/>
      <c r="K5174" s="33">
        <f>SUM(K5173:K5173)</f>
        <v>0.66039999999999999</v>
      </c>
    </row>
    <row r="5175" spans="1:11" ht="12.95" customHeight="1" x14ac:dyDescent="0.25">
      <c r="A5175" s="106" t="s">
        <v>4022</v>
      </c>
      <c r="B5175" s="106"/>
      <c r="C5175" s="94" t="s">
        <v>4023</v>
      </c>
      <c r="D5175" s="94" t="s">
        <v>5</v>
      </c>
      <c r="E5175" s="94" t="s">
        <v>4024</v>
      </c>
      <c r="F5175" s="94"/>
      <c r="G5175" s="94" t="s">
        <v>4025</v>
      </c>
      <c r="H5175" s="94"/>
      <c r="I5175" s="94" t="s">
        <v>2086</v>
      </c>
      <c r="J5175" s="94"/>
      <c r="K5175" s="94" t="s">
        <v>4011</v>
      </c>
    </row>
    <row r="5176" spans="1:11" ht="12" customHeight="1" x14ac:dyDescent="0.25">
      <c r="A5176" s="106"/>
      <c r="B5176" s="106"/>
      <c r="C5176" s="94"/>
      <c r="D5176" s="94"/>
      <c r="E5176" s="23" t="s">
        <v>2092</v>
      </c>
      <c r="F5176" s="23" t="s">
        <v>4026</v>
      </c>
      <c r="G5176" s="23" t="s">
        <v>2092</v>
      </c>
      <c r="H5176" s="23" t="s">
        <v>4026</v>
      </c>
      <c r="I5176" s="23" t="s">
        <v>2092</v>
      </c>
      <c r="J5176" s="23" t="s">
        <v>4026</v>
      </c>
      <c r="K5176" s="94"/>
    </row>
    <row r="5177" spans="1:11" ht="27.95" customHeight="1" x14ac:dyDescent="0.25">
      <c r="A5177" s="38" t="s">
        <v>4085</v>
      </c>
      <c r="B5177" s="39" t="s">
        <v>4087</v>
      </c>
      <c r="C5177" s="38" t="s">
        <v>4027</v>
      </c>
      <c r="D5177" s="40">
        <v>1.9630000000000002E-2</v>
      </c>
      <c r="E5177" s="42">
        <v>0</v>
      </c>
      <c r="F5177" s="43">
        <v>1.1100000000000001</v>
      </c>
      <c r="G5177" s="42">
        <v>0</v>
      </c>
      <c r="H5177" s="43">
        <v>0.88</v>
      </c>
      <c r="I5177" s="42">
        <v>0</v>
      </c>
      <c r="J5177" s="43">
        <v>0.72</v>
      </c>
      <c r="K5177" s="41">
        <f>ROUND(D5177*(ROUND(E5177*F5177,4)+ROUND(G5177*H5177,4)+ROUND(I5177*J5177,4)),4)</f>
        <v>0</v>
      </c>
    </row>
    <row r="5178" spans="1:11" ht="15" customHeight="1" x14ac:dyDescent="0.25">
      <c r="A5178" s="1"/>
      <c r="B5178" s="1"/>
      <c r="C5178" s="1"/>
      <c r="D5178" s="1"/>
      <c r="E5178" s="1"/>
      <c r="F5178" s="1"/>
      <c r="G5178" s="85" t="s">
        <v>4028</v>
      </c>
      <c r="H5178" s="85"/>
      <c r="I5178" s="85"/>
      <c r="J5178" s="85"/>
      <c r="K5178" s="33">
        <f>SUM(K5176:K5177)</f>
        <v>0</v>
      </c>
    </row>
    <row r="5179" spans="1:11" ht="15" customHeight="1" x14ac:dyDescent="0.25">
      <c r="A5179" s="9"/>
      <c r="B5179" s="9"/>
      <c r="C5179" s="9"/>
      <c r="D5179" s="9"/>
      <c r="E5179" s="9"/>
      <c r="F5179" s="9"/>
      <c r="G5179" s="92" t="s">
        <v>4029</v>
      </c>
      <c r="H5179" s="92"/>
      <c r="I5179" s="92"/>
      <c r="J5179" s="92"/>
      <c r="K5179" s="33">
        <f>SUM(K5171,K5174,K5178)</f>
        <v>19.786999999999999</v>
      </c>
    </row>
    <row r="5180" spans="1:11" ht="15" customHeight="1" x14ac:dyDescent="0.25">
      <c r="A5180" s="9"/>
      <c r="B5180" s="9"/>
      <c r="C5180" s="9"/>
      <c r="D5180" s="9"/>
      <c r="E5180" s="9"/>
      <c r="F5180" s="9"/>
      <c r="G5180" s="92" t="s">
        <v>3913</v>
      </c>
      <c r="H5180" s="92"/>
      <c r="I5180" s="92"/>
      <c r="J5180" s="92"/>
      <c r="K5180" s="29">
        <f>ROUND(SUM(K5179),2)</f>
        <v>19.79</v>
      </c>
    </row>
    <row r="5181" spans="1:11" ht="9.9499999999999993" customHeight="1" x14ac:dyDescent="0.25">
      <c r="A5181" s="9"/>
      <c r="B5181" s="9"/>
      <c r="C5181" s="9"/>
      <c r="D5181" s="9"/>
      <c r="E5181" s="9"/>
      <c r="F5181" s="9"/>
      <c r="G5181" s="100"/>
      <c r="H5181" s="100"/>
      <c r="I5181" s="100"/>
      <c r="J5181" s="100"/>
      <c r="K5181" s="100"/>
    </row>
    <row r="5182" spans="1:11" ht="20.100000000000001" customHeight="1" x14ac:dyDescent="0.25">
      <c r="A5182" s="99" t="s">
        <v>2502</v>
      </c>
      <c r="B5182" s="99"/>
      <c r="C5182" s="99"/>
      <c r="D5182" s="99"/>
      <c r="E5182" s="99"/>
      <c r="F5182" s="99"/>
      <c r="G5182" s="99"/>
      <c r="H5182" s="99"/>
      <c r="I5182" s="99"/>
      <c r="J5182" s="99"/>
      <c r="K5182" s="99"/>
    </row>
    <row r="5183" spans="1:11" ht="15" customHeight="1" x14ac:dyDescent="0.25">
      <c r="A5183" s="93" t="s">
        <v>3893</v>
      </c>
      <c r="B5183" s="93"/>
      <c r="C5183" s="93"/>
      <c r="D5183" s="94" t="s">
        <v>3</v>
      </c>
      <c r="E5183" s="94"/>
      <c r="F5183" s="23" t="s">
        <v>4</v>
      </c>
      <c r="G5183" s="94" t="s">
        <v>3894</v>
      </c>
      <c r="H5183" s="94"/>
      <c r="I5183" s="94" t="s">
        <v>3895</v>
      </c>
      <c r="J5183" s="94"/>
      <c r="K5183" s="23" t="s">
        <v>3896</v>
      </c>
    </row>
    <row r="5184" spans="1:11" ht="15" customHeight="1" x14ac:dyDescent="0.25">
      <c r="A5184" s="24" t="s">
        <v>4067</v>
      </c>
      <c r="B5184" s="95" t="s">
        <v>4068</v>
      </c>
      <c r="C5184" s="95"/>
      <c r="D5184" s="96" t="s">
        <v>20</v>
      </c>
      <c r="E5184" s="96"/>
      <c r="F5184" s="24" t="s">
        <v>3903</v>
      </c>
      <c r="G5184" s="97">
        <v>8.6199999999999992</v>
      </c>
      <c r="H5184" s="97"/>
      <c r="I5184" s="98">
        <v>1.1299999999999999</v>
      </c>
      <c r="J5184" s="98"/>
      <c r="K5184" s="27">
        <f>TRUNC(TRUNC(G5184,8)*I5184,2)</f>
        <v>9.74</v>
      </c>
    </row>
    <row r="5185" spans="1:11" ht="29.1" customHeight="1" x14ac:dyDescent="0.25">
      <c r="A5185" s="24" t="s">
        <v>4069</v>
      </c>
      <c r="B5185" s="95" t="s">
        <v>4070</v>
      </c>
      <c r="C5185" s="95"/>
      <c r="D5185" s="96" t="s">
        <v>20</v>
      </c>
      <c r="E5185" s="96"/>
      <c r="F5185" s="24" t="s">
        <v>26</v>
      </c>
      <c r="G5185" s="97">
        <v>6.4375</v>
      </c>
      <c r="H5185" s="97"/>
      <c r="I5185" s="98">
        <v>17.63</v>
      </c>
      <c r="J5185" s="98"/>
      <c r="K5185" s="27">
        <f>TRUNC(TRUNC(G5185,8)*I5185,2)</f>
        <v>113.49</v>
      </c>
    </row>
    <row r="5186" spans="1:11" ht="15" customHeight="1" x14ac:dyDescent="0.25">
      <c r="A5186" s="24" t="s">
        <v>4071</v>
      </c>
      <c r="B5186" s="95" t="s">
        <v>4072</v>
      </c>
      <c r="C5186" s="95"/>
      <c r="D5186" s="96" t="s">
        <v>20</v>
      </c>
      <c r="E5186" s="96"/>
      <c r="F5186" s="24" t="s">
        <v>3903</v>
      </c>
      <c r="G5186" s="97">
        <v>0.24</v>
      </c>
      <c r="H5186" s="97"/>
      <c r="I5186" s="98">
        <v>3.58</v>
      </c>
      <c r="J5186" s="98"/>
      <c r="K5186" s="27">
        <f>TRUNC(TRUNC(G5186,8)*I5186,2)</f>
        <v>0.85</v>
      </c>
    </row>
    <row r="5187" spans="1:11" ht="15" customHeight="1" x14ac:dyDescent="0.25">
      <c r="A5187" s="9"/>
      <c r="B5187" s="9"/>
      <c r="C5187" s="9"/>
      <c r="D5187" s="9"/>
      <c r="E5187" s="9"/>
      <c r="F5187" s="9"/>
      <c r="G5187" s="91" t="s">
        <v>3906</v>
      </c>
      <c r="H5187" s="91"/>
      <c r="I5187" s="91"/>
      <c r="J5187" s="91"/>
      <c r="K5187" s="28">
        <f>SUM(K5184:K5186)</f>
        <v>124.07999999999998</v>
      </c>
    </row>
    <row r="5188" spans="1:11" ht="15" customHeight="1" x14ac:dyDescent="0.25">
      <c r="A5188" s="93" t="s">
        <v>3907</v>
      </c>
      <c r="B5188" s="93"/>
      <c r="C5188" s="93"/>
      <c r="D5188" s="94" t="s">
        <v>3</v>
      </c>
      <c r="E5188" s="94"/>
      <c r="F5188" s="23" t="s">
        <v>4</v>
      </c>
      <c r="G5188" s="94" t="s">
        <v>3894</v>
      </c>
      <c r="H5188" s="94"/>
      <c r="I5188" s="94" t="s">
        <v>3895</v>
      </c>
      <c r="J5188" s="94"/>
      <c r="K5188" s="23" t="s">
        <v>3896</v>
      </c>
    </row>
    <row r="5189" spans="1:11" ht="15" customHeight="1" x14ac:dyDescent="0.25">
      <c r="A5189" s="24" t="s">
        <v>3971</v>
      </c>
      <c r="B5189" s="95" t="s">
        <v>3972</v>
      </c>
      <c r="C5189" s="95"/>
      <c r="D5189" s="96" t="s">
        <v>20</v>
      </c>
      <c r="E5189" s="96"/>
      <c r="F5189" s="24" t="s">
        <v>2056</v>
      </c>
      <c r="G5189" s="97">
        <v>0.63900000000000001</v>
      </c>
      <c r="H5189" s="97"/>
      <c r="I5189" s="98">
        <v>32.69</v>
      </c>
      <c r="J5189" s="98"/>
      <c r="K5189" s="27">
        <f>TRUNC(TRUNC(G5189,8)*I5189,2)</f>
        <v>20.88</v>
      </c>
    </row>
    <row r="5190" spans="1:11" ht="15" customHeight="1" x14ac:dyDescent="0.25">
      <c r="A5190" s="24" t="s">
        <v>3910</v>
      </c>
      <c r="B5190" s="95" t="s">
        <v>3911</v>
      </c>
      <c r="C5190" s="95"/>
      <c r="D5190" s="96" t="s">
        <v>20</v>
      </c>
      <c r="E5190" s="96"/>
      <c r="F5190" s="24" t="s">
        <v>2056</v>
      </c>
      <c r="G5190" s="97">
        <v>1.2789999999999999</v>
      </c>
      <c r="H5190" s="97"/>
      <c r="I5190" s="98">
        <v>24.94</v>
      </c>
      <c r="J5190" s="98"/>
      <c r="K5190" s="27">
        <f>TRUNC(TRUNC(G5190,8)*I5190,2)</f>
        <v>31.89</v>
      </c>
    </row>
    <row r="5191" spans="1:11" ht="18" customHeight="1" x14ac:dyDescent="0.25">
      <c r="A5191" s="9"/>
      <c r="B5191" s="9"/>
      <c r="C5191" s="9"/>
      <c r="D5191" s="9"/>
      <c r="E5191" s="9"/>
      <c r="F5191" s="9"/>
      <c r="G5191" s="91" t="s">
        <v>3912</v>
      </c>
      <c r="H5191" s="91"/>
      <c r="I5191" s="91"/>
      <c r="J5191" s="91"/>
      <c r="K5191" s="28">
        <f>SUM(K5189:K5190)</f>
        <v>52.769999999999996</v>
      </c>
    </row>
    <row r="5192" spans="1:11" ht="15" customHeight="1" x14ac:dyDescent="0.25">
      <c r="A5192" s="9"/>
      <c r="B5192" s="9"/>
      <c r="C5192" s="9"/>
      <c r="D5192" s="9"/>
      <c r="E5192" s="9"/>
      <c r="F5192" s="9"/>
      <c r="G5192" s="92" t="s">
        <v>3913</v>
      </c>
      <c r="H5192" s="92"/>
      <c r="I5192" s="92"/>
      <c r="J5192" s="92"/>
      <c r="K5192" s="29">
        <f>ROUND(SUM(K5187,K5191),2)</f>
        <v>176.85</v>
      </c>
    </row>
    <row r="5193" spans="1:11" ht="9.9499999999999993" customHeight="1" x14ac:dyDescent="0.25">
      <c r="A5193" s="9"/>
      <c r="B5193" s="9"/>
      <c r="C5193" s="9"/>
      <c r="D5193" s="9"/>
      <c r="E5193" s="9"/>
      <c r="F5193" s="9"/>
      <c r="G5193" s="100"/>
      <c r="H5193" s="100"/>
      <c r="I5193" s="100"/>
      <c r="J5193" s="100"/>
      <c r="K5193" s="100"/>
    </row>
    <row r="5194" spans="1:11" ht="20.100000000000001" customHeight="1" x14ac:dyDescent="0.25">
      <c r="A5194" s="99" t="s">
        <v>2503</v>
      </c>
      <c r="B5194" s="99"/>
      <c r="C5194" s="99"/>
      <c r="D5194" s="99"/>
      <c r="E5194" s="99"/>
      <c r="F5194" s="99"/>
      <c r="G5194" s="99"/>
      <c r="H5194" s="99"/>
      <c r="I5194" s="99"/>
      <c r="J5194" s="99"/>
      <c r="K5194" s="99"/>
    </row>
    <row r="5195" spans="1:11" ht="12.95" customHeight="1" x14ac:dyDescent="0.25">
      <c r="A5195" s="107" t="s">
        <v>3984</v>
      </c>
      <c r="B5195" s="107"/>
      <c r="C5195" s="107"/>
      <c r="D5195" s="108" t="s">
        <v>3985</v>
      </c>
      <c r="E5195" s="87" t="s">
        <v>3986</v>
      </c>
      <c r="F5195" s="87"/>
      <c r="G5195" s="87" t="s">
        <v>3987</v>
      </c>
      <c r="H5195" s="87"/>
      <c r="I5195" s="87"/>
      <c r="J5195" s="87"/>
      <c r="K5195" s="87" t="s">
        <v>3988</v>
      </c>
    </row>
    <row r="5196" spans="1:11" ht="12" customHeight="1" x14ac:dyDescent="0.25">
      <c r="A5196" s="107"/>
      <c r="B5196" s="107"/>
      <c r="C5196" s="107"/>
      <c r="D5196" s="108"/>
      <c r="E5196" s="23" t="s">
        <v>3989</v>
      </c>
      <c r="F5196" s="23" t="s">
        <v>3990</v>
      </c>
      <c r="G5196" s="94" t="s">
        <v>3989</v>
      </c>
      <c r="H5196" s="94"/>
      <c r="I5196" s="94" t="s">
        <v>3990</v>
      </c>
      <c r="J5196" s="94"/>
      <c r="K5196" s="87"/>
    </row>
    <row r="5197" spans="1:11" ht="15.95" customHeight="1" x14ac:dyDescent="0.25">
      <c r="A5197" s="6" t="s">
        <v>4091</v>
      </c>
      <c r="B5197" s="104" t="s">
        <v>4092</v>
      </c>
      <c r="C5197" s="104"/>
      <c r="D5197" s="44">
        <v>1</v>
      </c>
      <c r="E5197" s="32">
        <v>0.8</v>
      </c>
      <c r="F5197" s="32">
        <v>0.19999999999999996</v>
      </c>
      <c r="G5197" s="105">
        <v>5.32</v>
      </c>
      <c r="H5197" s="105"/>
      <c r="I5197" s="105">
        <v>0.5</v>
      </c>
      <c r="J5197" s="105"/>
      <c r="K5197" s="33">
        <f>TRUNC(D5197*(TRUNC(E5197*G5197,4)+TRUNC(F5197*I5197,4)),4)</f>
        <v>4.3559999999999999</v>
      </c>
    </row>
    <row r="5198" spans="1:11" ht="15" customHeight="1" x14ac:dyDescent="0.25">
      <c r="A5198" s="1"/>
      <c r="B5198" s="1"/>
      <c r="C5198" s="1"/>
      <c r="D5198" s="1"/>
      <c r="E5198" s="1"/>
      <c r="F5198" s="1"/>
      <c r="G5198" s="85" t="s">
        <v>3999</v>
      </c>
      <c r="H5198" s="85"/>
      <c r="I5198" s="85"/>
      <c r="J5198" s="85"/>
      <c r="K5198" s="34">
        <f>SUM(K5196:K5197)</f>
        <v>4.3559999999999999</v>
      </c>
    </row>
    <row r="5199" spans="1:11" ht="20.100000000000001" customHeight="1" x14ac:dyDescent="0.25">
      <c r="A5199" s="106" t="s">
        <v>4000</v>
      </c>
      <c r="B5199" s="106"/>
      <c r="C5199" s="106"/>
      <c r="D5199" s="106"/>
      <c r="E5199" s="106"/>
      <c r="F5199" s="2" t="s">
        <v>4</v>
      </c>
      <c r="G5199" s="87" t="s">
        <v>4001</v>
      </c>
      <c r="H5199" s="87"/>
      <c r="I5199" s="87" t="s">
        <v>4002</v>
      </c>
      <c r="J5199" s="87"/>
      <c r="K5199" s="2" t="s">
        <v>3988</v>
      </c>
    </row>
    <row r="5200" spans="1:11" ht="15" customHeight="1" x14ac:dyDescent="0.25">
      <c r="A5200" s="6" t="s">
        <v>4093</v>
      </c>
      <c r="B5200" s="101" t="s">
        <v>4094</v>
      </c>
      <c r="C5200" s="101"/>
      <c r="D5200" s="101"/>
      <c r="E5200" s="101"/>
      <c r="F5200" s="6" t="s">
        <v>3940</v>
      </c>
      <c r="G5200" s="102">
        <v>0.1333</v>
      </c>
      <c r="H5200" s="102"/>
      <c r="I5200" s="103">
        <v>3.96</v>
      </c>
      <c r="J5200" s="103"/>
      <c r="K5200" s="7">
        <f>TRUNC(TRUNC(G5200,8)*I5200,2)</f>
        <v>0.52</v>
      </c>
    </row>
    <row r="5201" spans="1:11" ht="15" customHeight="1" x14ac:dyDescent="0.25">
      <c r="A5201" s="6" t="s">
        <v>4095</v>
      </c>
      <c r="B5201" s="101" t="s">
        <v>4096</v>
      </c>
      <c r="C5201" s="101"/>
      <c r="D5201" s="101"/>
      <c r="E5201" s="101"/>
      <c r="F5201" s="6" t="s">
        <v>3940</v>
      </c>
      <c r="G5201" s="102">
        <v>2</v>
      </c>
      <c r="H5201" s="102"/>
      <c r="I5201" s="103">
        <v>14.41</v>
      </c>
      <c r="J5201" s="103"/>
      <c r="K5201" s="7">
        <f>TRUNC(TRUNC(G5201,8)*I5201,2)</f>
        <v>28.82</v>
      </c>
    </row>
    <row r="5202" spans="1:11" ht="15" customHeight="1" x14ac:dyDescent="0.25">
      <c r="A5202" s="6" t="s">
        <v>4097</v>
      </c>
      <c r="B5202" s="101" t="s">
        <v>4098</v>
      </c>
      <c r="C5202" s="101"/>
      <c r="D5202" s="101"/>
      <c r="E5202" s="101"/>
      <c r="F5202" s="6" t="s">
        <v>3940</v>
      </c>
      <c r="G5202" s="102">
        <v>3</v>
      </c>
      <c r="H5202" s="102"/>
      <c r="I5202" s="103">
        <v>14.58</v>
      </c>
      <c r="J5202" s="103"/>
      <c r="K5202" s="7">
        <f>TRUNC(TRUNC(G5202,8)*I5202,2)</f>
        <v>43.74</v>
      </c>
    </row>
    <row r="5203" spans="1:11" ht="15" customHeight="1" x14ac:dyDescent="0.25">
      <c r="A5203" s="1"/>
      <c r="B5203" s="1"/>
      <c r="C5203" s="1"/>
      <c r="D5203" s="1"/>
      <c r="E5203" s="1"/>
      <c r="F5203" s="1"/>
      <c r="G5203" s="85" t="s">
        <v>4005</v>
      </c>
      <c r="H5203" s="85"/>
      <c r="I5203" s="85"/>
      <c r="J5203" s="85"/>
      <c r="K5203" s="29">
        <f>SUM(K5200:K5202)</f>
        <v>73.08</v>
      </c>
    </row>
    <row r="5204" spans="1:11" ht="15" customHeight="1" x14ac:dyDescent="0.25">
      <c r="A5204" s="9"/>
      <c r="B5204" s="9"/>
      <c r="C5204" s="9"/>
      <c r="D5204" s="9"/>
      <c r="E5204" s="9"/>
      <c r="F5204" s="9"/>
      <c r="G5204" s="92" t="s">
        <v>4006</v>
      </c>
      <c r="H5204" s="92"/>
      <c r="I5204" s="92"/>
      <c r="J5204" s="92"/>
      <c r="K5204" s="33">
        <f>SUM(K5198,K5203)</f>
        <v>77.435999999999993</v>
      </c>
    </row>
    <row r="5205" spans="1:11" ht="15" customHeight="1" x14ac:dyDescent="0.25">
      <c r="A5205" s="9"/>
      <c r="B5205" s="9"/>
      <c r="C5205" s="9"/>
      <c r="D5205" s="9"/>
      <c r="E5205" s="9"/>
      <c r="F5205" s="9"/>
      <c r="G5205" s="92" t="s">
        <v>4007</v>
      </c>
      <c r="H5205" s="92"/>
      <c r="I5205" s="92"/>
      <c r="J5205" s="92"/>
      <c r="K5205" s="35">
        <v>22.5</v>
      </c>
    </row>
    <row r="5206" spans="1:11" ht="15" customHeight="1" x14ac:dyDescent="0.25">
      <c r="A5206" s="9"/>
      <c r="B5206" s="9"/>
      <c r="C5206" s="9"/>
      <c r="D5206" s="9"/>
      <c r="E5206" s="9"/>
      <c r="F5206" s="9"/>
      <c r="G5206" s="92" t="s">
        <v>4008</v>
      </c>
      <c r="H5206" s="92"/>
      <c r="I5206" s="92"/>
      <c r="J5206" s="92"/>
      <c r="K5206" s="33">
        <f>TRUNC(K5204/K5205,4)</f>
        <v>3.4416000000000002</v>
      </c>
    </row>
    <row r="5207" spans="1:11" ht="15" customHeight="1" x14ac:dyDescent="0.25">
      <c r="A5207" s="9"/>
      <c r="B5207" s="9"/>
      <c r="C5207" s="9"/>
      <c r="D5207" s="9"/>
      <c r="E5207" s="9"/>
      <c r="F5207" s="9"/>
      <c r="G5207" s="92" t="s">
        <v>4029</v>
      </c>
      <c r="H5207" s="92"/>
      <c r="I5207" s="92"/>
      <c r="J5207" s="92"/>
      <c r="K5207" s="33">
        <f>SUM(K5206)</f>
        <v>3.4416000000000002</v>
      </c>
    </row>
    <row r="5208" spans="1:11" ht="15" customHeight="1" x14ac:dyDescent="0.25">
      <c r="A5208" s="9"/>
      <c r="B5208" s="9"/>
      <c r="C5208" s="9"/>
      <c r="D5208" s="9"/>
      <c r="E5208" s="9"/>
      <c r="F5208" s="9"/>
      <c r="G5208" s="92" t="s">
        <v>3913</v>
      </c>
      <c r="H5208" s="92"/>
      <c r="I5208" s="92"/>
      <c r="J5208" s="92"/>
      <c r="K5208" s="29">
        <f>ROUND(SUM(K5207),2)</f>
        <v>3.44</v>
      </c>
    </row>
    <row r="5209" spans="1:11" ht="9.9499999999999993" customHeight="1" x14ac:dyDescent="0.25">
      <c r="A5209" s="9"/>
      <c r="B5209" s="9"/>
      <c r="C5209" s="9"/>
      <c r="D5209" s="9"/>
      <c r="E5209" s="9"/>
      <c r="F5209" s="9"/>
      <c r="G5209" s="100"/>
      <c r="H5209" s="100"/>
      <c r="I5209" s="100"/>
      <c r="J5209" s="100"/>
      <c r="K5209" s="100"/>
    </row>
    <row r="5210" spans="1:11" ht="20.100000000000001" customHeight="1" x14ac:dyDescent="0.25">
      <c r="A5210" s="99" t="s">
        <v>2504</v>
      </c>
      <c r="B5210" s="99"/>
      <c r="C5210" s="99"/>
      <c r="D5210" s="99"/>
      <c r="E5210" s="99"/>
      <c r="F5210" s="99"/>
      <c r="G5210" s="99"/>
      <c r="H5210" s="99"/>
      <c r="I5210" s="99"/>
      <c r="J5210" s="99"/>
      <c r="K5210" s="99"/>
    </row>
    <row r="5211" spans="1:11" ht="15" customHeight="1" x14ac:dyDescent="0.25">
      <c r="A5211" s="93" t="s">
        <v>3893</v>
      </c>
      <c r="B5211" s="93"/>
      <c r="C5211" s="93"/>
      <c r="D5211" s="94" t="s">
        <v>3</v>
      </c>
      <c r="E5211" s="94"/>
      <c r="F5211" s="23" t="s">
        <v>4</v>
      </c>
      <c r="G5211" s="94" t="s">
        <v>3894</v>
      </c>
      <c r="H5211" s="94"/>
      <c r="I5211" s="94" t="s">
        <v>3895</v>
      </c>
      <c r="J5211" s="94"/>
      <c r="K5211" s="23" t="s">
        <v>3896</v>
      </c>
    </row>
    <row r="5212" spans="1:11" ht="15" customHeight="1" x14ac:dyDescent="0.25">
      <c r="A5212" s="24" t="s">
        <v>3951</v>
      </c>
      <c r="B5212" s="95" t="s">
        <v>3952</v>
      </c>
      <c r="C5212" s="95"/>
      <c r="D5212" s="96" t="s">
        <v>3953</v>
      </c>
      <c r="E5212" s="96"/>
      <c r="F5212" s="24" t="s">
        <v>3954</v>
      </c>
      <c r="G5212" s="97">
        <v>4.0000000000000001E-3</v>
      </c>
      <c r="H5212" s="97"/>
      <c r="I5212" s="98">
        <v>215</v>
      </c>
      <c r="J5212" s="98"/>
      <c r="K5212" s="27">
        <f>ROUND(ROUND(G5212,8)*I5212,2)</f>
        <v>0.86</v>
      </c>
    </row>
    <row r="5213" spans="1:11" ht="15" customHeight="1" x14ac:dyDescent="0.25">
      <c r="A5213" s="24" t="s">
        <v>3955</v>
      </c>
      <c r="B5213" s="95" t="s">
        <v>3956</v>
      </c>
      <c r="C5213" s="95"/>
      <c r="D5213" s="96" t="s">
        <v>20</v>
      </c>
      <c r="E5213" s="96"/>
      <c r="F5213" s="24" t="s">
        <v>3903</v>
      </c>
      <c r="G5213" s="97">
        <v>5.0000000000000001E-3</v>
      </c>
      <c r="H5213" s="97"/>
      <c r="I5213" s="98">
        <v>19.37</v>
      </c>
      <c r="J5213" s="98"/>
      <c r="K5213" s="27">
        <f>ROUND(ROUND(G5213,8)*I5213,2)</f>
        <v>0.1</v>
      </c>
    </row>
    <row r="5214" spans="1:11" ht="15" customHeight="1" x14ac:dyDescent="0.25">
      <c r="A5214" s="9"/>
      <c r="B5214" s="9"/>
      <c r="C5214" s="9"/>
      <c r="D5214" s="9"/>
      <c r="E5214" s="9"/>
      <c r="F5214" s="9"/>
      <c r="G5214" s="91" t="s">
        <v>3906</v>
      </c>
      <c r="H5214" s="91"/>
      <c r="I5214" s="91"/>
      <c r="J5214" s="91"/>
      <c r="K5214" s="28">
        <f>SUM(K5212:K5213)</f>
        <v>0.96</v>
      </c>
    </row>
    <row r="5215" spans="1:11" ht="15" customHeight="1" x14ac:dyDescent="0.25">
      <c r="A5215" s="93" t="s">
        <v>3907</v>
      </c>
      <c r="B5215" s="93"/>
      <c r="C5215" s="93"/>
      <c r="D5215" s="94" t="s">
        <v>3</v>
      </c>
      <c r="E5215" s="94"/>
      <c r="F5215" s="23" t="s">
        <v>4</v>
      </c>
      <c r="G5215" s="94" t="s">
        <v>3894</v>
      </c>
      <c r="H5215" s="94"/>
      <c r="I5215" s="94" t="s">
        <v>3895</v>
      </c>
      <c r="J5215" s="94"/>
      <c r="K5215" s="23" t="s">
        <v>3896</v>
      </c>
    </row>
    <row r="5216" spans="1:11" ht="21" customHeight="1" x14ac:dyDescent="0.25">
      <c r="A5216" s="24" t="s">
        <v>3908</v>
      </c>
      <c r="B5216" s="95" t="s">
        <v>3909</v>
      </c>
      <c r="C5216" s="95"/>
      <c r="D5216" s="96" t="s">
        <v>20</v>
      </c>
      <c r="E5216" s="96"/>
      <c r="F5216" s="24" t="s">
        <v>2056</v>
      </c>
      <c r="G5216" s="97">
        <v>0.03</v>
      </c>
      <c r="H5216" s="97"/>
      <c r="I5216" s="98">
        <v>32.24</v>
      </c>
      <c r="J5216" s="98"/>
      <c r="K5216" s="27">
        <f>ROUND(ROUND(G5216,8)*I5216,2)</f>
        <v>0.97</v>
      </c>
    </row>
    <row r="5217" spans="1:11" ht="15" customHeight="1" x14ac:dyDescent="0.25">
      <c r="A5217" s="24" t="s">
        <v>3910</v>
      </c>
      <c r="B5217" s="95" t="s">
        <v>3911</v>
      </c>
      <c r="C5217" s="95"/>
      <c r="D5217" s="96" t="s">
        <v>20</v>
      </c>
      <c r="E5217" s="96"/>
      <c r="F5217" s="24" t="s">
        <v>2056</v>
      </c>
      <c r="G5217" s="97">
        <v>0.03</v>
      </c>
      <c r="H5217" s="97"/>
      <c r="I5217" s="98">
        <v>24.94</v>
      </c>
      <c r="J5217" s="98"/>
      <c r="K5217" s="27">
        <f>ROUND(ROUND(G5217,8)*I5217,2)</f>
        <v>0.75</v>
      </c>
    </row>
    <row r="5218" spans="1:11" ht="18" customHeight="1" x14ac:dyDescent="0.25">
      <c r="A5218" s="9"/>
      <c r="B5218" s="9"/>
      <c r="C5218" s="9"/>
      <c r="D5218" s="9"/>
      <c r="E5218" s="9"/>
      <c r="F5218" s="9"/>
      <c r="G5218" s="91" t="s">
        <v>3912</v>
      </c>
      <c r="H5218" s="91"/>
      <c r="I5218" s="91"/>
      <c r="J5218" s="91"/>
      <c r="K5218" s="28">
        <f>SUM(K5216:K5217)</f>
        <v>1.72</v>
      </c>
    </row>
    <row r="5219" spans="1:11" ht="15" customHeight="1" x14ac:dyDescent="0.25">
      <c r="A5219" s="9"/>
      <c r="B5219" s="9"/>
      <c r="C5219" s="9"/>
      <c r="D5219" s="9"/>
      <c r="E5219" s="9"/>
      <c r="F5219" s="9"/>
      <c r="G5219" s="92" t="s">
        <v>3913</v>
      </c>
      <c r="H5219" s="92"/>
      <c r="I5219" s="92"/>
      <c r="J5219" s="92"/>
      <c r="K5219" s="29">
        <f>ROUND(SUM(K5214,K5218),2)</f>
        <v>2.68</v>
      </c>
    </row>
    <row r="5220" spans="1:11" ht="9.9499999999999993" customHeight="1" x14ac:dyDescent="0.25">
      <c r="A5220" s="9"/>
      <c r="B5220" s="9"/>
      <c r="C5220" s="9"/>
      <c r="D5220" s="9"/>
      <c r="E5220" s="9"/>
      <c r="F5220" s="9"/>
      <c r="G5220" s="100"/>
      <c r="H5220" s="100"/>
      <c r="I5220" s="100"/>
      <c r="J5220" s="100"/>
      <c r="K5220" s="100"/>
    </row>
    <row r="5221" spans="1:11" ht="20.100000000000001" customHeight="1" x14ac:dyDescent="0.25">
      <c r="A5221" s="99" t="s">
        <v>2505</v>
      </c>
      <c r="B5221" s="99"/>
      <c r="C5221" s="99"/>
      <c r="D5221" s="99"/>
      <c r="E5221" s="99"/>
      <c r="F5221" s="99"/>
      <c r="G5221" s="99"/>
      <c r="H5221" s="99"/>
      <c r="I5221" s="99"/>
      <c r="J5221" s="99"/>
      <c r="K5221" s="99"/>
    </row>
    <row r="5222" spans="1:11" ht="15" customHeight="1" x14ac:dyDescent="0.25">
      <c r="A5222" s="93" t="s">
        <v>3916</v>
      </c>
      <c r="B5222" s="93"/>
      <c r="C5222" s="93"/>
      <c r="D5222" s="94" t="s">
        <v>3</v>
      </c>
      <c r="E5222" s="94"/>
      <c r="F5222" s="23" t="s">
        <v>4</v>
      </c>
      <c r="G5222" s="94" t="s">
        <v>3894</v>
      </c>
      <c r="H5222" s="94"/>
      <c r="I5222" s="94" t="s">
        <v>3895</v>
      </c>
      <c r="J5222" s="94"/>
      <c r="K5222" s="23" t="s">
        <v>3896</v>
      </c>
    </row>
    <row r="5223" spans="1:11" ht="29.1" customHeight="1" x14ac:dyDescent="0.25">
      <c r="A5223" s="24" t="s">
        <v>3957</v>
      </c>
      <c r="B5223" s="95" t="s">
        <v>3958</v>
      </c>
      <c r="C5223" s="95"/>
      <c r="D5223" s="96" t="s">
        <v>20</v>
      </c>
      <c r="E5223" s="96"/>
      <c r="F5223" s="24" t="s">
        <v>3936</v>
      </c>
      <c r="G5223" s="97">
        <v>2.8999999999999998E-3</v>
      </c>
      <c r="H5223" s="97"/>
      <c r="I5223" s="98">
        <v>75.540000000000006</v>
      </c>
      <c r="J5223" s="98"/>
      <c r="K5223" s="27">
        <f>TRUNC(TRUNC(G5223,8)*I5223,2)</f>
        <v>0.21</v>
      </c>
    </row>
    <row r="5224" spans="1:11" ht="29.1" customHeight="1" x14ac:dyDescent="0.25">
      <c r="A5224" s="24" t="s">
        <v>3959</v>
      </c>
      <c r="B5224" s="95" t="s">
        <v>3960</v>
      </c>
      <c r="C5224" s="95"/>
      <c r="D5224" s="96" t="s">
        <v>20</v>
      </c>
      <c r="E5224" s="96"/>
      <c r="F5224" s="24" t="s">
        <v>30</v>
      </c>
      <c r="G5224" s="97">
        <v>1.6999999999999999E-3</v>
      </c>
      <c r="H5224" s="97"/>
      <c r="I5224" s="98">
        <v>198.53</v>
      </c>
      <c r="J5224" s="98"/>
      <c r="K5224" s="27">
        <f>TRUNC(TRUNC(G5224,8)*I5224,2)</f>
        <v>0.33</v>
      </c>
    </row>
    <row r="5225" spans="1:11" ht="18" customHeight="1" x14ac:dyDescent="0.25">
      <c r="A5225" s="9"/>
      <c r="B5225" s="9"/>
      <c r="C5225" s="9"/>
      <c r="D5225" s="9"/>
      <c r="E5225" s="9"/>
      <c r="F5225" s="9"/>
      <c r="G5225" s="91" t="s">
        <v>3919</v>
      </c>
      <c r="H5225" s="91"/>
      <c r="I5225" s="91"/>
      <c r="J5225" s="91"/>
      <c r="K5225" s="28">
        <f>SUM(K5223:K5224)</f>
        <v>0.54</v>
      </c>
    </row>
    <row r="5226" spans="1:11" ht="15" customHeight="1" x14ac:dyDescent="0.25">
      <c r="A5226" s="93" t="s">
        <v>3907</v>
      </c>
      <c r="B5226" s="93"/>
      <c r="C5226" s="93"/>
      <c r="D5226" s="94" t="s">
        <v>3</v>
      </c>
      <c r="E5226" s="94"/>
      <c r="F5226" s="23" t="s">
        <v>4</v>
      </c>
      <c r="G5226" s="94" t="s">
        <v>3894</v>
      </c>
      <c r="H5226" s="94"/>
      <c r="I5226" s="94" t="s">
        <v>3895</v>
      </c>
      <c r="J5226" s="94"/>
      <c r="K5226" s="23" t="s">
        <v>3896</v>
      </c>
    </row>
    <row r="5227" spans="1:11" ht="15" customHeight="1" x14ac:dyDescent="0.25">
      <c r="A5227" s="24" t="s">
        <v>3961</v>
      </c>
      <c r="B5227" s="95" t="s">
        <v>3962</v>
      </c>
      <c r="C5227" s="95"/>
      <c r="D5227" s="96" t="s">
        <v>20</v>
      </c>
      <c r="E5227" s="96"/>
      <c r="F5227" s="24" t="s">
        <v>2056</v>
      </c>
      <c r="G5227" s="97">
        <v>4.5999999999999999E-3</v>
      </c>
      <c r="H5227" s="97"/>
      <c r="I5227" s="98">
        <v>29.5</v>
      </c>
      <c r="J5227" s="98"/>
      <c r="K5227" s="27">
        <f>TRUNC(TRUNC(G5227,8)*I5227,2)</f>
        <v>0.13</v>
      </c>
    </row>
    <row r="5228" spans="1:11" ht="18" customHeight="1" x14ac:dyDescent="0.25">
      <c r="A5228" s="9"/>
      <c r="B5228" s="9"/>
      <c r="C5228" s="9"/>
      <c r="D5228" s="9"/>
      <c r="E5228" s="9"/>
      <c r="F5228" s="9"/>
      <c r="G5228" s="91" t="s">
        <v>3912</v>
      </c>
      <c r="H5228" s="91"/>
      <c r="I5228" s="91"/>
      <c r="J5228" s="91"/>
      <c r="K5228" s="28">
        <f>SUM(K5227:K5227)</f>
        <v>0.13</v>
      </c>
    </row>
    <row r="5229" spans="1:11" ht="15" customHeight="1" x14ac:dyDescent="0.25">
      <c r="A5229" s="9"/>
      <c r="B5229" s="9"/>
      <c r="C5229" s="9"/>
      <c r="D5229" s="9"/>
      <c r="E5229" s="9"/>
      <c r="F5229" s="9"/>
      <c r="G5229" s="92" t="s">
        <v>3913</v>
      </c>
      <c r="H5229" s="92"/>
      <c r="I5229" s="92"/>
      <c r="J5229" s="92"/>
      <c r="K5229" s="29">
        <f>ROUND(SUM(K5225,K5228),2)</f>
        <v>0.67</v>
      </c>
    </row>
    <row r="5230" spans="1:11" ht="9.9499999999999993" customHeight="1" x14ac:dyDescent="0.25">
      <c r="A5230" s="9"/>
      <c r="B5230" s="9"/>
      <c r="C5230" s="9"/>
      <c r="D5230" s="9"/>
      <c r="E5230" s="9"/>
      <c r="F5230" s="9"/>
      <c r="G5230" s="100"/>
      <c r="H5230" s="100"/>
      <c r="I5230" s="100"/>
      <c r="J5230" s="100"/>
      <c r="K5230" s="100"/>
    </row>
    <row r="5231" spans="1:11" ht="20.100000000000001" customHeight="1" x14ac:dyDescent="0.25">
      <c r="A5231" s="99" t="s">
        <v>2506</v>
      </c>
      <c r="B5231" s="99"/>
      <c r="C5231" s="99"/>
      <c r="D5231" s="99"/>
      <c r="E5231" s="99"/>
      <c r="F5231" s="99"/>
      <c r="G5231" s="99"/>
      <c r="H5231" s="99"/>
      <c r="I5231" s="99"/>
      <c r="J5231" s="99"/>
      <c r="K5231" s="99"/>
    </row>
    <row r="5232" spans="1:11" ht="15" customHeight="1" x14ac:dyDescent="0.25">
      <c r="A5232" s="93" t="s">
        <v>3916</v>
      </c>
      <c r="B5232" s="93"/>
      <c r="C5232" s="93"/>
      <c r="D5232" s="94" t="s">
        <v>3</v>
      </c>
      <c r="E5232" s="94"/>
      <c r="F5232" s="23" t="s">
        <v>4</v>
      </c>
      <c r="G5232" s="94" t="s">
        <v>3894</v>
      </c>
      <c r="H5232" s="94"/>
      <c r="I5232" s="94" t="s">
        <v>3895</v>
      </c>
      <c r="J5232" s="94"/>
      <c r="K5232" s="23" t="s">
        <v>3896</v>
      </c>
    </row>
    <row r="5233" spans="1:11" ht="29.1" customHeight="1" x14ac:dyDescent="0.25">
      <c r="A5233" s="24" t="s">
        <v>3957</v>
      </c>
      <c r="B5233" s="95" t="s">
        <v>3958</v>
      </c>
      <c r="C5233" s="95"/>
      <c r="D5233" s="96" t="s">
        <v>20</v>
      </c>
      <c r="E5233" s="96"/>
      <c r="F5233" s="24" t="s">
        <v>3936</v>
      </c>
      <c r="G5233" s="97">
        <v>1.95E-2</v>
      </c>
      <c r="H5233" s="97"/>
      <c r="I5233" s="98">
        <v>75.540000000000006</v>
      </c>
      <c r="J5233" s="98"/>
      <c r="K5233" s="27">
        <f>TRUNC(TRUNC(G5233,8)*I5233,2)</f>
        <v>1.47</v>
      </c>
    </row>
    <row r="5234" spans="1:11" ht="29.1" customHeight="1" x14ac:dyDescent="0.25">
      <c r="A5234" s="24" t="s">
        <v>3959</v>
      </c>
      <c r="B5234" s="95" t="s">
        <v>3960</v>
      </c>
      <c r="C5234" s="95"/>
      <c r="D5234" s="96" t="s">
        <v>20</v>
      </c>
      <c r="E5234" s="96"/>
      <c r="F5234" s="24" t="s">
        <v>30</v>
      </c>
      <c r="G5234" s="97">
        <v>1.15E-2</v>
      </c>
      <c r="H5234" s="97"/>
      <c r="I5234" s="98">
        <v>198.53</v>
      </c>
      <c r="J5234" s="98"/>
      <c r="K5234" s="27">
        <f>TRUNC(TRUNC(G5234,8)*I5234,2)</f>
        <v>2.2799999999999998</v>
      </c>
    </row>
    <row r="5235" spans="1:11" ht="18" customHeight="1" x14ac:dyDescent="0.25">
      <c r="A5235" s="9"/>
      <c r="B5235" s="9"/>
      <c r="C5235" s="9"/>
      <c r="D5235" s="9"/>
      <c r="E5235" s="9"/>
      <c r="F5235" s="9"/>
      <c r="G5235" s="91" t="s">
        <v>3919</v>
      </c>
      <c r="H5235" s="91"/>
      <c r="I5235" s="91"/>
      <c r="J5235" s="91"/>
      <c r="K5235" s="28">
        <f>SUM(K5233:K5234)</f>
        <v>3.75</v>
      </c>
    </row>
    <row r="5236" spans="1:11" ht="15" customHeight="1" x14ac:dyDescent="0.25">
      <c r="A5236" s="93" t="s">
        <v>3907</v>
      </c>
      <c r="B5236" s="93"/>
      <c r="C5236" s="93"/>
      <c r="D5236" s="94" t="s">
        <v>3</v>
      </c>
      <c r="E5236" s="94"/>
      <c r="F5236" s="23" t="s">
        <v>4</v>
      </c>
      <c r="G5236" s="94" t="s">
        <v>3894</v>
      </c>
      <c r="H5236" s="94"/>
      <c r="I5236" s="94" t="s">
        <v>3895</v>
      </c>
      <c r="J5236" s="94"/>
      <c r="K5236" s="23" t="s">
        <v>3896</v>
      </c>
    </row>
    <row r="5237" spans="1:11" ht="15" customHeight="1" x14ac:dyDescent="0.25">
      <c r="A5237" s="24" t="s">
        <v>3910</v>
      </c>
      <c r="B5237" s="95" t="s">
        <v>3911</v>
      </c>
      <c r="C5237" s="95"/>
      <c r="D5237" s="96" t="s">
        <v>20</v>
      </c>
      <c r="E5237" s="96"/>
      <c r="F5237" s="24" t="s">
        <v>2056</v>
      </c>
      <c r="G5237" s="97">
        <v>3.1E-2</v>
      </c>
      <c r="H5237" s="97"/>
      <c r="I5237" s="98">
        <v>24.94</v>
      </c>
      <c r="J5237" s="98"/>
      <c r="K5237" s="27">
        <f>TRUNC(TRUNC(G5237,8)*I5237,2)</f>
        <v>0.77</v>
      </c>
    </row>
    <row r="5238" spans="1:11" ht="18" customHeight="1" x14ac:dyDescent="0.25">
      <c r="A5238" s="9"/>
      <c r="B5238" s="9"/>
      <c r="C5238" s="9"/>
      <c r="D5238" s="9"/>
      <c r="E5238" s="9"/>
      <c r="F5238" s="9"/>
      <c r="G5238" s="91" t="s">
        <v>3912</v>
      </c>
      <c r="H5238" s="91"/>
      <c r="I5238" s="91"/>
      <c r="J5238" s="91"/>
      <c r="K5238" s="28">
        <f>SUM(K5237:K5237)</f>
        <v>0.77</v>
      </c>
    </row>
    <row r="5239" spans="1:11" ht="15" customHeight="1" x14ac:dyDescent="0.25">
      <c r="A5239" s="9"/>
      <c r="B5239" s="9"/>
      <c r="C5239" s="9"/>
      <c r="D5239" s="9"/>
      <c r="E5239" s="9"/>
      <c r="F5239" s="9"/>
      <c r="G5239" s="92" t="s">
        <v>3913</v>
      </c>
      <c r="H5239" s="92"/>
      <c r="I5239" s="92"/>
      <c r="J5239" s="92"/>
      <c r="K5239" s="29">
        <f>ROUND(SUM(K5235,K5238),2)</f>
        <v>4.5199999999999996</v>
      </c>
    </row>
    <row r="5240" spans="1:11" ht="9.9499999999999993" customHeight="1" x14ac:dyDescent="0.25">
      <c r="A5240" s="9"/>
      <c r="B5240" s="9"/>
      <c r="C5240" s="9"/>
      <c r="D5240" s="9"/>
      <c r="E5240" s="9"/>
      <c r="F5240" s="9"/>
      <c r="G5240" s="100"/>
      <c r="H5240" s="100"/>
      <c r="I5240" s="100"/>
      <c r="J5240" s="100"/>
      <c r="K5240" s="100"/>
    </row>
    <row r="5241" spans="1:11" ht="20.100000000000001" customHeight="1" x14ac:dyDescent="0.25">
      <c r="A5241" s="99" t="s">
        <v>2507</v>
      </c>
      <c r="B5241" s="99"/>
      <c r="C5241" s="99"/>
      <c r="D5241" s="99"/>
      <c r="E5241" s="99"/>
      <c r="F5241" s="99"/>
      <c r="G5241" s="99"/>
      <c r="H5241" s="99"/>
      <c r="I5241" s="99"/>
      <c r="J5241" s="99"/>
      <c r="K5241" s="99"/>
    </row>
    <row r="5242" spans="1:11" ht="15" customHeight="1" x14ac:dyDescent="0.25">
      <c r="A5242" s="93" t="s">
        <v>3916</v>
      </c>
      <c r="B5242" s="93"/>
      <c r="C5242" s="93"/>
      <c r="D5242" s="94" t="s">
        <v>3</v>
      </c>
      <c r="E5242" s="94"/>
      <c r="F5242" s="23" t="s">
        <v>4</v>
      </c>
      <c r="G5242" s="94" t="s">
        <v>3894</v>
      </c>
      <c r="H5242" s="94"/>
      <c r="I5242" s="94" t="s">
        <v>3895</v>
      </c>
      <c r="J5242" s="94"/>
      <c r="K5242" s="23" t="s">
        <v>3896</v>
      </c>
    </row>
    <row r="5243" spans="1:11" ht="29.1" customHeight="1" x14ac:dyDescent="0.25">
      <c r="A5243" s="24" t="s">
        <v>3963</v>
      </c>
      <c r="B5243" s="95" t="s">
        <v>3964</v>
      </c>
      <c r="C5243" s="95"/>
      <c r="D5243" s="96" t="s">
        <v>20</v>
      </c>
      <c r="E5243" s="96"/>
      <c r="F5243" s="24" t="s">
        <v>3936</v>
      </c>
      <c r="G5243" s="97">
        <v>0.86950000000000005</v>
      </c>
      <c r="H5243" s="97"/>
      <c r="I5243" s="98">
        <v>8.9</v>
      </c>
      <c r="J5243" s="98"/>
      <c r="K5243" s="27">
        <f>TRUNC(TRUNC(G5243,8)*I5243,2)</f>
        <v>7.73</v>
      </c>
    </row>
    <row r="5244" spans="1:11" ht="29.1" customHeight="1" x14ac:dyDescent="0.25">
      <c r="A5244" s="24" t="s">
        <v>3965</v>
      </c>
      <c r="B5244" s="95" t="s">
        <v>3966</v>
      </c>
      <c r="C5244" s="95"/>
      <c r="D5244" s="96" t="s">
        <v>20</v>
      </c>
      <c r="E5244" s="96"/>
      <c r="F5244" s="24" t="s">
        <v>30</v>
      </c>
      <c r="G5244" s="97">
        <v>1.137</v>
      </c>
      <c r="H5244" s="97"/>
      <c r="I5244" s="98">
        <v>32.76</v>
      </c>
      <c r="J5244" s="98"/>
      <c r="K5244" s="27">
        <f>TRUNC(TRUNC(G5244,8)*I5244,2)</f>
        <v>37.24</v>
      </c>
    </row>
    <row r="5245" spans="1:11" ht="21" customHeight="1" x14ac:dyDescent="0.25">
      <c r="A5245" s="24" t="s">
        <v>3967</v>
      </c>
      <c r="B5245" s="95" t="s">
        <v>3968</v>
      </c>
      <c r="C5245" s="95"/>
      <c r="D5245" s="96" t="s">
        <v>20</v>
      </c>
      <c r="E5245" s="96"/>
      <c r="F5245" s="24" t="s">
        <v>3936</v>
      </c>
      <c r="G5245" s="97">
        <v>0.86950000000000005</v>
      </c>
      <c r="H5245" s="97"/>
      <c r="I5245" s="98">
        <v>27.59</v>
      </c>
      <c r="J5245" s="98"/>
      <c r="K5245" s="27">
        <f>TRUNC(TRUNC(G5245,8)*I5245,2)</f>
        <v>23.98</v>
      </c>
    </row>
    <row r="5246" spans="1:11" ht="21" customHeight="1" x14ac:dyDescent="0.25">
      <c r="A5246" s="24" t="s">
        <v>3969</v>
      </c>
      <c r="B5246" s="95" t="s">
        <v>3970</v>
      </c>
      <c r="C5246" s="95"/>
      <c r="D5246" s="96" t="s">
        <v>20</v>
      </c>
      <c r="E5246" s="96"/>
      <c r="F5246" s="24" t="s">
        <v>30</v>
      </c>
      <c r="G5246" s="97">
        <v>1.137</v>
      </c>
      <c r="H5246" s="97"/>
      <c r="I5246" s="98">
        <v>28.09</v>
      </c>
      <c r="J5246" s="98"/>
      <c r="K5246" s="27">
        <f>TRUNC(TRUNC(G5246,8)*I5246,2)</f>
        <v>31.93</v>
      </c>
    </row>
    <row r="5247" spans="1:11" ht="18" customHeight="1" x14ac:dyDescent="0.25">
      <c r="A5247" s="9"/>
      <c r="B5247" s="9"/>
      <c r="C5247" s="9"/>
      <c r="D5247" s="9"/>
      <c r="E5247" s="9"/>
      <c r="F5247" s="9"/>
      <c r="G5247" s="91" t="s">
        <v>3919</v>
      </c>
      <c r="H5247" s="91"/>
      <c r="I5247" s="91"/>
      <c r="J5247" s="91"/>
      <c r="K5247" s="28">
        <f>SUM(K5243:K5246)</f>
        <v>100.88</v>
      </c>
    </row>
    <row r="5248" spans="1:11" ht="15" customHeight="1" x14ac:dyDescent="0.25">
      <c r="A5248" s="93" t="s">
        <v>3907</v>
      </c>
      <c r="B5248" s="93"/>
      <c r="C5248" s="93"/>
      <c r="D5248" s="94" t="s">
        <v>3</v>
      </c>
      <c r="E5248" s="94"/>
      <c r="F5248" s="23" t="s">
        <v>4</v>
      </c>
      <c r="G5248" s="94" t="s">
        <v>3894</v>
      </c>
      <c r="H5248" s="94"/>
      <c r="I5248" s="94" t="s">
        <v>3895</v>
      </c>
      <c r="J5248" s="94"/>
      <c r="K5248" s="23" t="s">
        <v>3896</v>
      </c>
    </row>
    <row r="5249" spans="1:11" ht="15" customHeight="1" x14ac:dyDescent="0.25">
      <c r="A5249" s="24" t="s">
        <v>3971</v>
      </c>
      <c r="B5249" s="95" t="s">
        <v>3972</v>
      </c>
      <c r="C5249" s="95"/>
      <c r="D5249" s="96" t="s">
        <v>20</v>
      </c>
      <c r="E5249" s="96"/>
      <c r="F5249" s="24" t="s">
        <v>2056</v>
      </c>
      <c r="G5249" s="97">
        <v>7.22E-2</v>
      </c>
      <c r="H5249" s="97"/>
      <c r="I5249" s="98">
        <v>32.69</v>
      </c>
      <c r="J5249" s="98"/>
      <c r="K5249" s="27">
        <f>TRUNC(TRUNC(G5249,8)*I5249,2)</f>
        <v>2.36</v>
      </c>
    </row>
    <row r="5250" spans="1:11" ht="15" customHeight="1" x14ac:dyDescent="0.25">
      <c r="A5250" s="24" t="s">
        <v>3910</v>
      </c>
      <c r="B5250" s="95" t="s">
        <v>3911</v>
      </c>
      <c r="C5250" s="95"/>
      <c r="D5250" s="96" t="s">
        <v>20</v>
      </c>
      <c r="E5250" s="96"/>
      <c r="F5250" s="24" t="s">
        <v>2056</v>
      </c>
      <c r="G5250" s="97">
        <v>0.44790000000000002</v>
      </c>
      <c r="H5250" s="97"/>
      <c r="I5250" s="98">
        <v>24.94</v>
      </c>
      <c r="J5250" s="98"/>
      <c r="K5250" s="27">
        <f>TRUNC(TRUNC(G5250,8)*I5250,2)</f>
        <v>11.17</v>
      </c>
    </row>
    <row r="5251" spans="1:11" ht="18" customHeight="1" x14ac:dyDescent="0.25">
      <c r="A5251" s="9"/>
      <c r="B5251" s="9"/>
      <c r="C5251" s="9"/>
      <c r="D5251" s="9"/>
      <c r="E5251" s="9"/>
      <c r="F5251" s="9"/>
      <c r="G5251" s="91" t="s">
        <v>3912</v>
      </c>
      <c r="H5251" s="91"/>
      <c r="I5251" s="91"/>
      <c r="J5251" s="91"/>
      <c r="K5251" s="28">
        <f>SUM(K5249:K5250)</f>
        <v>13.53</v>
      </c>
    </row>
    <row r="5252" spans="1:11" ht="15" customHeight="1" x14ac:dyDescent="0.25">
      <c r="A5252" s="9"/>
      <c r="B5252" s="9"/>
      <c r="C5252" s="9"/>
      <c r="D5252" s="9"/>
      <c r="E5252" s="9"/>
      <c r="F5252" s="9"/>
      <c r="G5252" s="92" t="s">
        <v>3913</v>
      </c>
      <c r="H5252" s="92"/>
      <c r="I5252" s="92"/>
      <c r="J5252" s="92"/>
      <c r="K5252" s="29">
        <f>ROUND(SUM(K5247,K5251),2)</f>
        <v>114.41</v>
      </c>
    </row>
    <row r="5253" spans="1:11" ht="9.9499999999999993" customHeight="1" x14ac:dyDescent="0.25">
      <c r="A5253" s="9"/>
      <c r="B5253" s="9"/>
      <c r="C5253" s="9"/>
      <c r="D5253" s="9"/>
      <c r="E5253" s="9"/>
      <c r="F5253" s="9"/>
      <c r="G5253" s="100"/>
      <c r="H5253" s="100"/>
      <c r="I5253" s="100"/>
      <c r="J5253" s="100"/>
      <c r="K5253" s="100"/>
    </row>
    <row r="5254" spans="1:11" ht="20.100000000000001" customHeight="1" x14ac:dyDescent="0.25">
      <c r="A5254" s="99" t="s">
        <v>2508</v>
      </c>
      <c r="B5254" s="99"/>
      <c r="C5254" s="99"/>
      <c r="D5254" s="99"/>
      <c r="E5254" s="99"/>
      <c r="F5254" s="99"/>
      <c r="G5254" s="99"/>
      <c r="H5254" s="99"/>
      <c r="I5254" s="99"/>
      <c r="J5254" s="99"/>
      <c r="K5254" s="99"/>
    </row>
    <row r="5255" spans="1:11" ht="15" customHeight="1" x14ac:dyDescent="0.25">
      <c r="A5255" s="93" t="s">
        <v>3916</v>
      </c>
      <c r="B5255" s="93"/>
      <c r="C5255" s="93"/>
      <c r="D5255" s="94" t="s">
        <v>3</v>
      </c>
      <c r="E5255" s="94"/>
      <c r="F5255" s="23" t="s">
        <v>4</v>
      </c>
      <c r="G5255" s="94" t="s">
        <v>3894</v>
      </c>
      <c r="H5255" s="94"/>
      <c r="I5255" s="94" t="s">
        <v>3895</v>
      </c>
      <c r="J5255" s="94"/>
      <c r="K5255" s="23" t="s">
        <v>3896</v>
      </c>
    </row>
    <row r="5256" spans="1:11" ht="38.1" customHeight="1" x14ac:dyDescent="0.25">
      <c r="A5256" s="24" t="s">
        <v>3973</v>
      </c>
      <c r="B5256" s="95" t="s">
        <v>3974</v>
      </c>
      <c r="C5256" s="95"/>
      <c r="D5256" s="96" t="s">
        <v>20</v>
      </c>
      <c r="E5256" s="96"/>
      <c r="F5256" s="24" t="s">
        <v>3936</v>
      </c>
      <c r="G5256" s="97">
        <v>6.3E-3</v>
      </c>
      <c r="H5256" s="97"/>
      <c r="I5256" s="98">
        <v>94.61</v>
      </c>
      <c r="J5256" s="98"/>
      <c r="K5256" s="27">
        <f>TRUNC(TRUNC(G5256,8)*I5256,2)</f>
        <v>0.59</v>
      </c>
    </row>
    <row r="5257" spans="1:11" ht="38.1" customHeight="1" x14ac:dyDescent="0.25">
      <c r="A5257" s="24" t="s">
        <v>3975</v>
      </c>
      <c r="B5257" s="95" t="s">
        <v>3976</v>
      </c>
      <c r="C5257" s="95"/>
      <c r="D5257" s="96" t="s">
        <v>20</v>
      </c>
      <c r="E5257" s="96"/>
      <c r="F5257" s="24" t="s">
        <v>30</v>
      </c>
      <c r="G5257" s="97">
        <v>1.0200000000000001E-2</v>
      </c>
      <c r="H5257" s="97"/>
      <c r="I5257" s="98">
        <v>370.94</v>
      </c>
      <c r="J5257" s="98"/>
      <c r="K5257" s="27">
        <f>TRUNC(TRUNC(G5257,8)*I5257,2)</f>
        <v>3.78</v>
      </c>
    </row>
    <row r="5258" spans="1:11" ht="29.1" customHeight="1" x14ac:dyDescent="0.25">
      <c r="A5258" s="24" t="s">
        <v>3977</v>
      </c>
      <c r="B5258" s="95" t="s">
        <v>3978</v>
      </c>
      <c r="C5258" s="95"/>
      <c r="D5258" s="96" t="s">
        <v>20</v>
      </c>
      <c r="E5258" s="96"/>
      <c r="F5258" s="24" t="s">
        <v>3936</v>
      </c>
      <c r="G5258" s="97">
        <v>4.8999999999999998E-3</v>
      </c>
      <c r="H5258" s="97"/>
      <c r="I5258" s="98">
        <v>74.180000000000007</v>
      </c>
      <c r="J5258" s="98"/>
      <c r="K5258" s="27">
        <f>TRUNC(TRUNC(G5258,8)*I5258,2)</f>
        <v>0.36</v>
      </c>
    </row>
    <row r="5259" spans="1:11" ht="29.1" customHeight="1" x14ac:dyDescent="0.25">
      <c r="A5259" s="24" t="s">
        <v>3979</v>
      </c>
      <c r="B5259" s="95" t="s">
        <v>3980</v>
      </c>
      <c r="C5259" s="95"/>
      <c r="D5259" s="96" t="s">
        <v>20</v>
      </c>
      <c r="E5259" s="96"/>
      <c r="F5259" s="24" t="s">
        <v>30</v>
      </c>
      <c r="G5259" s="97">
        <v>5.5999999999999999E-3</v>
      </c>
      <c r="H5259" s="97"/>
      <c r="I5259" s="98">
        <v>166.79</v>
      </c>
      <c r="J5259" s="98"/>
      <c r="K5259" s="27">
        <f>TRUNC(TRUNC(G5259,8)*I5259,2)</f>
        <v>0.93</v>
      </c>
    </row>
    <row r="5260" spans="1:11" ht="18" customHeight="1" x14ac:dyDescent="0.25">
      <c r="A5260" s="9"/>
      <c r="B5260" s="9"/>
      <c r="C5260" s="9"/>
      <c r="D5260" s="9"/>
      <c r="E5260" s="9"/>
      <c r="F5260" s="9"/>
      <c r="G5260" s="91" t="s">
        <v>3919</v>
      </c>
      <c r="H5260" s="91"/>
      <c r="I5260" s="91"/>
      <c r="J5260" s="91"/>
      <c r="K5260" s="28">
        <f>SUM(K5256:K5259)</f>
        <v>5.66</v>
      </c>
    </row>
    <row r="5261" spans="1:11" ht="15" customHeight="1" x14ac:dyDescent="0.25">
      <c r="A5261" s="9"/>
      <c r="B5261" s="9"/>
      <c r="C5261" s="9"/>
      <c r="D5261" s="9"/>
      <c r="E5261" s="9"/>
      <c r="F5261" s="9"/>
      <c r="G5261" s="92" t="s">
        <v>3913</v>
      </c>
      <c r="H5261" s="92"/>
      <c r="I5261" s="92"/>
      <c r="J5261" s="92"/>
      <c r="K5261" s="29">
        <f>ROUND(SUM(K5260),2)</f>
        <v>5.66</v>
      </c>
    </row>
    <row r="5262" spans="1:11" ht="9.9499999999999993" customHeight="1" x14ac:dyDescent="0.25">
      <c r="A5262" s="9"/>
      <c r="B5262" s="9"/>
      <c r="C5262" s="9"/>
      <c r="D5262" s="9"/>
      <c r="E5262" s="9"/>
      <c r="F5262" s="9"/>
      <c r="G5262" s="100"/>
      <c r="H5262" s="100"/>
      <c r="I5262" s="100"/>
      <c r="J5262" s="100"/>
      <c r="K5262" s="100"/>
    </row>
    <row r="5263" spans="1:11" ht="20.100000000000001" customHeight="1" x14ac:dyDescent="0.25">
      <c r="A5263" s="99" t="s">
        <v>2509</v>
      </c>
      <c r="B5263" s="99"/>
      <c r="C5263" s="99"/>
      <c r="D5263" s="99"/>
      <c r="E5263" s="99"/>
      <c r="F5263" s="99"/>
      <c r="G5263" s="99"/>
      <c r="H5263" s="99"/>
      <c r="I5263" s="99"/>
      <c r="J5263" s="99"/>
      <c r="K5263" s="99"/>
    </row>
    <row r="5264" spans="1:11" ht="15" customHeight="1" x14ac:dyDescent="0.25">
      <c r="A5264" s="93" t="s">
        <v>3916</v>
      </c>
      <c r="B5264" s="93"/>
      <c r="C5264" s="93"/>
      <c r="D5264" s="94" t="s">
        <v>3</v>
      </c>
      <c r="E5264" s="94"/>
      <c r="F5264" s="23" t="s">
        <v>4</v>
      </c>
      <c r="G5264" s="94" t="s">
        <v>3894</v>
      </c>
      <c r="H5264" s="94"/>
      <c r="I5264" s="94" t="s">
        <v>3895</v>
      </c>
      <c r="J5264" s="94"/>
      <c r="K5264" s="23" t="s">
        <v>3896</v>
      </c>
    </row>
    <row r="5265" spans="1:11" ht="38.1" customHeight="1" x14ac:dyDescent="0.25">
      <c r="A5265" s="24" t="s">
        <v>3973</v>
      </c>
      <c r="B5265" s="95" t="s">
        <v>3974</v>
      </c>
      <c r="C5265" s="95"/>
      <c r="D5265" s="96" t="s">
        <v>20</v>
      </c>
      <c r="E5265" s="96"/>
      <c r="F5265" s="24" t="s">
        <v>3936</v>
      </c>
      <c r="G5265" s="97">
        <v>1.2999999999999999E-3</v>
      </c>
      <c r="H5265" s="97"/>
      <c r="I5265" s="98">
        <v>94.61</v>
      </c>
      <c r="J5265" s="98"/>
      <c r="K5265" s="27">
        <f>TRUNC(TRUNC(G5265,8)*I5265,2)</f>
        <v>0.12</v>
      </c>
    </row>
    <row r="5266" spans="1:11" ht="38.1" customHeight="1" x14ac:dyDescent="0.25">
      <c r="A5266" s="24" t="s">
        <v>3975</v>
      </c>
      <c r="B5266" s="95" t="s">
        <v>3976</v>
      </c>
      <c r="C5266" s="95"/>
      <c r="D5266" s="96" t="s">
        <v>20</v>
      </c>
      <c r="E5266" s="96"/>
      <c r="F5266" s="24" t="s">
        <v>30</v>
      </c>
      <c r="G5266" s="97">
        <v>3.0999999999999999E-3</v>
      </c>
      <c r="H5266" s="97"/>
      <c r="I5266" s="98">
        <v>370.94</v>
      </c>
      <c r="J5266" s="98"/>
      <c r="K5266" s="27">
        <f>TRUNC(TRUNC(G5266,8)*I5266,2)</f>
        <v>1.1399999999999999</v>
      </c>
    </row>
    <row r="5267" spans="1:11" ht="18" customHeight="1" x14ac:dyDescent="0.25">
      <c r="A5267" s="9"/>
      <c r="B5267" s="9"/>
      <c r="C5267" s="9"/>
      <c r="D5267" s="9"/>
      <c r="E5267" s="9"/>
      <c r="F5267" s="9"/>
      <c r="G5267" s="91" t="s">
        <v>3919</v>
      </c>
      <c r="H5267" s="91"/>
      <c r="I5267" s="91"/>
      <c r="J5267" s="91"/>
      <c r="K5267" s="28">
        <f>SUM(K5265:K5266)</f>
        <v>1.2599999999999998</v>
      </c>
    </row>
    <row r="5268" spans="1:11" ht="15" customHeight="1" x14ac:dyDescent="0.25">
      <c r="A5268" s="9"/>
      <c r="B5268" s="9"/>
      <c r="C5268" s="9"/>
      <c r="D5268" s="9"/>
      <c r="E5268" s="9"/>
      <c r="F5268" s="9"/>
      <c r="G5268" s="92" t="s">
        <v>3913</v>
      </c>
      <c r="H5268" s="92"/>
      <c r="I5268" s="92"/>
      <c r="J5268" s="92"/>
      <c r="K5268" s="29">
        <f>ROUND(SUM(K5267),2)</f>
        <v>1.26</v>
      </c>
    </row>
    <row r="5269" spans="1:11" ht="9.9499999999999993" customHeight="1" x14ac:dyDescent="0.25">
      <c r="A5269" s="9"/>
      <c r="B5269" s="9"/>
      <c r="C5269" s="9"/>
      <c r="D5269" s="9"/>
      <c r="E5269" s="9"/>
      <c r="F5269" s="9"/>
      <c r="G5269" s="100"/>
      <c r="H5269" s="100"/>
      <c r="I5269" s="100"/>
      <c r="J5269" s="100"/>
      <c r="K5269" s="100"/>
    </row>
    <row r="5270" spans="1:11" ht="20.100000000000001" customHeight="1" x14ac:dyDescent="0.25">
      <c r="A5270" s="99" t="s">
        <v>2510</v>
      </c>
      <c r="B5270" s="99"/>
      <c r="C5270" s="99"/>
      <c r="D5270" s="99"/>
      <c r="E5270" s="99"/>
      <c r="F5270" s="99"/>
      <c r="G5270" s="99"/>
      <c r="H5270" s="99"/>
      <c r="I5270" s="99"/>
      <c r="J5270" s="99"/>
      <c r="K5270" s="99"/>
    </row>
    <row r="5271" spans="1:11" ht="15" customHeight="1" x14ac:dyDescent="0.25">
      <c r="A5271" s="93" t="s">
        <v>3916</v>
      </c>
      <c r="B5271" s="93"/>
      <c r="C5271" s="93"/>
      <c r="D5271" s="94" t="s">
        <v>3</v>
      </c>
      <c r="E5271" s="94"/>
      <c r="F5271" s="23" t="s">
        <v>4</v>
      </c>
      <c r="G5271" s="94" t="s">
        <v>3894</v>
      </c>
      <c r="H5271" s="94"/>
      <c r="I5271" s="94" t="s">
        <v>3895</v>
      </c>
      <c r="J5271" s="94"/>
      <c r="K5271" s="23" t="s">
        <v>3896</v>
      </c>
    </row>
    <row r="5272" spans="1:11" ht="38.1" customHeight="1" x14ac:dyDescent="0.25">
      <c r="A5272" s="24" t="s">
        <v>3973</v>
      </c>
      <c r="B5272" s="95" t="s">
        <v>3974</v>
      </c>
      <c r="C5272" s="95"/>
      <c r="D5272" s="96" t="s">
        <v>20</v>
      </c>
      <c r="E5272" s="96"/>
      <c r="F5272" s="24" t="s">
        <v>3936</v>
      </c>
      <c r="G5272" s="97">
        <v>5.0000000000000001E-4</v>
      </c>
      <c r="H5272" s="97"/>
      <c r="I5272" s="98">
        <v>94.61</v>
      </c>
      <c r="J5272" s="98"/>
      <c r="K5272" s="27">
        <f>TRUNC(TRUNC(G5272,8)*I5272,2)</f>
        <v>0.04</v>
      </c>
    </row>
    <row r="5273" spans="1:11" ht="38.1" customHeight="1" x14ac:dyDescent="0.25">
      <c r="A5273" s="24" t="s">
        <v>3975</v>
      </c>
      <c r="B5273" s="95" t="s">
        <v>3976</v>
      </c>
      <c r="C5273" s="95"/>
      <c r="D5273" s="96" t="s">
        <v>20</v>
      </c>
      <c r="E5273" s="96"/>
      <c r="F5273" s="24" t="s">
        <v>30</v>
      </c>
      <c r="G5273" s="97">
        <v>1.1999999999999999E-3</v>
      </c>
      <c r="H5273" s="97"/>
      <c r="I5273" s="98">
        <v>370.94</v>
      </c>
      <c r="J5273" s="98"/>
      <c r="K5273" s="27">
        <f>TRUNC(TRUNC(G5273,8)*I5273,2)</f>
        <v>0.44</v>
      </c>
    </row>
    <row r="5274" spans="1:11" ht="18" customHeight="1" x14ac:dyDescent="0.25">
      <c r="A5274" s="9"/>
      <c r="B5274" s="9"/>
      <c r="C5274" s="9"/>
      <c r="D5274" s="9"/>
      <c r="E5274" s="9"/>
      <c r="F5274" s="9"/>
      <c r="G5274" s="91" t="s">
        <v>3919</v>
      </c>
      <c r="H5274" s="91"/>
      <c r="I5274" s="91"/>
      <c r="J5274" s="91"/>
      <c r="K5274" s="28">
        <f>SUM(K5272:K5273)</f>
        <v>0.48</v>
      </c>
    </row>
    <row r="5275" spans="1:11" ht="15" customHeight="1" x14ac:dyDescent="0.25">
      <c r="A5275" s="9"/>
      <c r="B5275" s="9"/>
      <c r="C5275" s="9"/>
      <c r="D5275" s="9"/>
      <c r="E5275" s="9"/>
      <c r="F5275" s="9"/>
      <c r="G5275" s="92" t="s">
        <v>3913</v>
      </c>
      <c r="H5275" s="92"/>
      <c r="I5275" s="92"/>
      <c r="J5275" s="92"/>
      <c r="K5275" s="29">
        <f>ROUND(SUM(K5274),2)</f>
        <v>0.48</v>
      </c>
    </row>
    <row r="5276" spans="1:11" ht="9.9499999999999993" customHeight="1" x14ac:dyDescent="0.25">
      <c r="A5276" s="9"/>
      <c r="B5276" s="9"/>
      <c r="C5276" s="9"/>
      <c r="D5276" s="9"/>
      <c r="E5276" s="9"/>
      <c r="F5276" s="9"/>
      <c r="G5276" s="100"/>
      <c r="H5276" s="100"/>
      <c r="I5276" s="100"/>
      <c r="J5276" s="100"/>
      <c r="K5276" s="100"/>
    </row>
    <row r="5277" spans="1:11" ht="20.100000000000001" customHeight="1" x14ac:dyDescent="0.25">
      <c r="A5277" s="99" t="s">
        <v>2511</v>
      </c>
      <c r="B5277" s="99"/>
      <c r="C5277" s="99"/>
      <c r="D5277" s="99"/>
      <c r="E5277" s="99"/>
      <c r="F5277" s="99"/>
      <c r="G5277" s="99"/>
      <c r="H5277" s="99"/>
      <c r="I5277" s="99"/>
      <c r="J5277" s="99"/>
      <c r="K5277" s="99"/>
    </row>
    <row r="5278" spans="1:11" ht="15" customHeight="1" x14ac:dyDescent="0.25">
      <c r="A5278" s="93" t="s">
        <v>3981</v>
      </c>
      <c r="B5278" s="93"/>
      <c r="C5278" s="93"/>
      <c r="D5278" s="94" t="s">
        <v>3</v>
      </c>
      <c r="E5278" s="94"/>
      <c r="F5278" s="23" t="s">
        <v>4</v>
      </c>
      <c r="G5278" s="94" t="s">
        <v>3894</v>
      </c>
      <c r="H5278" s="94"/>
      <c r="I5278" s="94" t="s">
        <v>3895</v>
      </c>
      <c r="J5278" s="94"/>
      <c r="K5278" s="23" t="s">
        <v>3896</v>
      </c>
    </row>
    <row r="5279" spans="1:11" ht="21" customHeight="1" x14ac:dyDescent="0.25">
      <c r="A5279" s="24" t="s">
        <v>70</v>
      </c>
      <c r="B5279" s="95" t="s">
        <v>3982</v>
      </c>
      <c r="C5279" s="95"/>
      <c r="D5279" s="96" t="s">
        <v>25</v>
      </c>
      <c r="E5279" s="96"/>
      <c r="F5279" s="24" t="s">
        <v>61</v>
      </c>
      <c r="G5279" s="97">
        <v>1</v>
      </c>
      <c r="H5279" s="97"/>
      <c r="I5279" s="98">
        <v>28.42</v>
      </c>
      <c r="J5279" s="98"/>
      <c r="K5279" s="27">
        <f>ROUND(ROUND(G5279,8)*I5279,2)</f>
        <v>28.42</v>
      </c>
    </row>
    <row r="5280" spans="1:11" ht="15" customHeight="1" x14ac:dyDescent="0.25">
      <c r="A5280" s="9"/>
      <c r="B5280" s="9"/>
      <c r="C5280" s="9"/>
      <c r="D5280" s="9"/>
      <c r="E5280" s="9"/>
      <c r="F5280" s="9"/>
      <c r="G5280" s="91" t="s">
        <v>3983</v>
      </c>
      <c r="H5280" s="91"/>
      <c r="I5280" s="91"/>
      <c r="J5280" s="91"/>
      <c r="K5280" s="28">
        <f>SUM(K5279:K5279)</f>
        <v>28.42</v>
      </c>
    </row>
    <row r="5281" spans="1:11" ht="15" customHeight="1" x14ac:dyDescent="0.25">
      <c r="A5281" s="9"/>
      <c r="B5281" s="9"/>
      <c r="C5281" s="9"/>
      <c r="D5281" s="9"/>
      <c r="E5281" s="9"/>
      <c r="F5281" s="9"/>
      <c r="G5281" s="92" t="s">
        <v>3913</v>
      </c>
      <c r="H5281" s="92"/>
      <c r="I5281" s="92"/>
      <c r="J5281" s="92"/>
      <c r="K5281" s="29">
        <f>ROUND(SUM(K5280),2)</f>
        <v>28.42</v>
      </c>
    </row>
    <row r="5282" spans="1:11" ht="9.9499999999999993" customHeight="1" x14ac:dyDescent="0.25">
      <c r="A5282" s="9"/>
      <c r="B5282" s="9"/>
      <c r="C5282" s="9"/>
      <c r="D5282" s="9"/>
      <c r="E5282" s="9"/>
      <c r="F5282" s="9"/>
      <c r="G5282" s="100"/>
      <c r="H5282" s="100"/>
      <c r="I5282" s="100"/>
      <c r="J5282" s="100"/>
      <c r="K5282" s="100"/>
    </row>
    <row r="5283" spans="1:11" ht="20.100000000000001" customHeight="1" x14ac:dyDescent="0.25">
      <c r="A5283" s="99" t="s">
        <v>2512</v>
      </c>
      <c r="B5283" s="99"/>
      <c r="C5283" s="99"/>
      <c r="D5283" s="99"/>
      <c r="E5283" s="99"/>
      <c r="F5283" s="99"/>
      <c r="G5283" s="99"/>
      <c r="H5283" s="99"/>
      <c r="I5283" s="99"/>
      <c r="J5283" s="99"/>
      <c r="K5283" s="99"/>
    </row>
    <row r="5284" spans="1:11" ht="15" customHeight="1" x14ac:dyDescent="0.25">
      <c r="A5284" s="93" t="s">
        <v>3916</v>
      </c>
      <c r="B5284" s="93"/>
      <c r="C5284" s="93"/>
      <c r="D5284" s="94" t="s">
        <v>3</v>
      </c>
      <c r="E5284" s="94"/>
      <c r="F5284" s="23" t="s">
        <v>4</v>
      </c>
      <c r="G5284" s="94" t="s">
        <v>3894</v>
      </c>
      <c r="H5284" s="94"/>
      <c r="I5284" s="94" t="s">
        <v>3895</v>
      </c>
      <c r="J5284" s="94"/>
      <c r="K5284" s="23" t="s">
        <v>3896</v>
      </c>
    </row>
    <row r="5285" spans="1:11" ht="38.1" customHeight="1" x14ac:dyDescent="0.25">
      <c r="A5285" s="24" t="s">
        <v>3973</v>
      </c>
      <c r="B5285" s="95" t="s">
        <v>3974</v>
      </c>
      <c r="C5285" s="95"/>
      <c r="D5285" s="96" t="s">
        <v>20</v>
      </c>
      <c r="E5285" s="96"/>
      <c r="F5285" s="24" t="s">
        <v>3936</v>
      </c>
      <c r="G5285" s="97">
        <v>1.2999999999999999E-3</v>
      </c>
      <c r="H5285" s="97"/>
      <c r="I5285" s="98">
        <v>94.61</v>
      </c>
      <c r="J5285" s="98"/>
      <c r="K5285" s="27">
        <f>TRUNC(TRUNC(G5285,8)*I5285,2)</f>
        <v>0.12</v>
      </c>
    </row>
    <row r="5286" spans="1:11" ht="38.1" customHeight="1" x14ac:dyDescent="0.25">
      <c r="A5286" s="24" t="s">
        <v>3975</v>
      </c>
      <c r="B5286" s="95" t="s">
        <v>3976</v>
      </c>
      <c r="C5286" s="95"/>
      <c r="D5286" s="96" t="s">
        <v>20</v>
      </c>
      <c r="E5286" s="96"/>
      <c r="F5286" s="24" t="s">
        <v>30</v>
      </c>
      <c r="G5286" s="97">
        <v>3.0999999999999999E-3</v>
      </c>
      <c r="H5286" s="97"/>
      <c r="I5286" s="98">
        <v>370.94</v>
      </c>
      <c r="J5286" s="98"/>
      <c r="K5286" s="27">
        <f>TRUNC(TRUNC(G5286,8)*I5286,2)</f>
        <v>1.1399999999999999</v>
      </c>
    </row>
    <row r="5287" spans="1:11" ht="18" customHeight="1" x14ac:dyDescent="0.25">
      <c r="A5287" s="9"/>
      <c r="B5287" s="9"/>
      <c r="C5287" s="9"/>
      <c r="D5287" s="9"/>
      <c r="E5287" s="9"/>
      <c r="F5287" s="9"/>
      <c r="G5287" s="91" t="s">
        <v>3919</v>
      </c>
      <c r="H5287" s="91"/>
      <c r="I5287" s="91"/>
      <c r="J5287" s="91"/>
      <c r="K5287" s="28">
        <f>SUM(K5285:K5286)</f>
        <v>1.2599999999999998</v>
      </c>
    </row>
    <row r="5288" spans="1:11" ht="15" customHeight="1" x14ac:dyDescent="0.25">
      <c r="A5288" s="9"/>
      <c r="B5288" s="9"/>
      <c r="C5288" s="9"/>
      <c r="D5288" s="9"/>
      <c r="E5288" s="9"/>
      <c r="F5288" s="9"/>
      <c r="G5288" s="92" t="s">
        <v>3913</v>
      </c>
      <c r="H5288" s="92"/>
      <c r="I5288" s="92"/>
      <c r="J5288" s="92"/>
      <c r="K5288" s="29">
        <f>ROUND(SUM(K5287),2)</f>
        <v>1.26</v>
      </c>
    </row>
    <row r="5289" spans="1:11" ht="9.9499999999999993" customHeight="1" x14ac:dyDescent="0.25">
      <c r="A5289" s="9"/>
      <c r="B5289" s="9"/>
      <c r="C5289" s="9"/>
      <c r="D5289" s="9"/>
      <c r="E5289" s="9"/>
      <c r="F5289" s="9"/>
      <c r="G5289" s="100"/>
      <c r="H5289" s="100"/>
      <c r="I5289" s="100"/>
      <c r="J5289" s="100"/>
      <c r="K5289" s="100"/>
    </row>
    <row r="5290" spans="1:11" ht="20.100000000000001" customHeight="1" x14ac:dyDescent="0.25">
      <c r="A5290" s="99" t="s">
        <v>2513</v>
      </c>
      <c r="B5290" s="99"/>
      <c r="C5290" s="99"/>
      <c r="D5290" s="99"/>
      <c r="E5290" s="99"/>
      <c r="F5290" s="99"/>
      <c r="G5290" s="99"/>
      <c r="H5290" s="99"/>
      <c r="I5290" s="99"/>
      <c r="J5290" s="99"/>
      <c r="K5290" s="99"/>
    </row>
    <row r="5291" spans="1:11" ht="12.95" customHeight="1" x14ac:dyDescent="0.25">
      <c r="A5291" s="107" t="s">
        <v>3984</v>
      </c>
      <c r="B5291" s="107"/>
      <c r="C5291" s="107"/>
      <c r="D5291" s="108" t="s">
        <v>3985</v>
      </c>
      <c r="E5291" s="87" t="s">
        <v>3986</v>
      </c>
      <c r="F5291" s="87"/>
      <c r="G5291" s="87" t="s">
        <v>3987</v>
      </c>
      <c r="H5291" s="87"/>
      <c r="I5291" s="87"/>
      <c r="J5291" s="87"/>
      <c r="K5291" s="87" t="s">
        <v>3988</v>
      </c>
    </row>
    <row r="5292" spans="1:11" ht="12" customHeight="1" x14ac:dyDescent="0.25">
      <c r="A5292" s="107"/>
      <c r="B5292" s="107"/>
      <c r="C5292" s="107"/>
      <c r="D5292" s="108"/>
      <c r="E5292" s="23" t="s">
        <v>3989</v>
      </c>
      <c r="F5292" s="23" t="s">
        <v>3990</v>
      </c>
      <c r="G5292" s="94" t="s">
        <v>3989</v>
      </c>
      <c r="H5292" s="94"/>
      <c r="I5292" s="94" t="s">
        <v>3990</v>
      </c>
      <c r="J5292" s="94"/>
      <c r="K5292" s="87"/>
    </row>
    <row r="5293" spans="1:11" ht="15" customHeight="1" x14ac:dyDescent="0.25">
      <c r="A5293" s="6" t="s">
        <v>3991</v>
      </c>
      <c r="B5293" s="104" t="s">
        <v>3992</v>
      </c>
      <c r="C5293" s="104"/>
      <c r="D5293" s="31">
        <v>1</v>
      </c>
      <c r="E5293" s="32">
        <v>0.34</v>
      </c>
      <c r="F5293" s="32">
        <v>0.66</v>
      </c>
      <c r="G5293" s="105">
        <v>355.46550000000002</v>
      </c>
      <c r="H5293" s="105"/>
      <c r="I5293" s="105">
        <v>95.872399999999999</v>
      </c>
      <c r="J5293" s="105"/>
      <c r="K5293" s="33">
        <f>ROUND(D5293*(ROUND(E5293*G5293,4)+ROUND(F5293*I5293,4)),4)</f>
        <v>184.13409999999999</v>
      </c>
    </row>
    <row r="5294" spans="1:11" ht="15" customHeight="1" x14ac:dyDescent="0.25">
      <c r="A5294" s="6" t="s">
        <v>3993</v>
      </c>
      <c r="B5294" s="104" t="s">
        <v>3994</v>
      </c>
      <c r="C5294" s="104"/>
      <c r="D5294" s="31">
        <v>1</v>
      </c>
      <c r="E5294" s="32">
        <v>1</v>
      </c>
      <c r="F5294" s="32">
        <v>0</v>
      </c>
      <c r="G5294" s="105">
        <v>365.3972</v>
      </c>
      <c r="H5294" s="105"/>
      <c r="I5294" s="105">
        <v>147.8879</v>
      </c>
      <c r="J5294" s="105"/>
      <c r="K5294" s="33">
        <f>ROUND(D5294*(ROUND(E5294*G5294,4)+ROUND(F5294*I5294,4)),4)</f>
        <v>365.3972</v>
      </c>
    </row>
    <row r="5295" spans="1:11" ht="15" customHeight="1" x14ac:dyDescent="0.25">
      <c r="A5295" s="6" t="s">
        <v>3995</v>
      </c>
      <c r="B5295" s="104" t="s">
        <v>3996</v>
      </c>
      <c r="C5295" s="104"/>
      <c r="D5295" s="31">
        <v>1</v>
      </c>
      <c r="E5295" s="32">
        <v>0.97</v>
      </c>
      <c r="F5295" s="32">
        <v>0.03</v>
      </c>
      <c r="G5295" s="105">
        <v>324.64210000000003</v>
      </c>
      <c r="H5295" s="105"/>
      <c r="I5295" s="105">
        <v>159.20740000000001</v>
      </c>
      <c r="J5295" s="105"/>
      <c r="K5295" s="33">
        <f>ROUND(D5295*(ROUND(E5295*G5295,4)+ROUND(F5295*I5295,4)),4)</f>
        <v>319.67899999999997</v>
      </c>
    </row>
    <row r="5296" spans="1:11" ht="15.95" customHeight="1" x14ac:dyDescent="0.25">
      <c r="A5296" s="6" t="s">
        <v>3997</v>
      </c>
      <c r="B5296" s="104" t="s">
        <v>3998</v>
      </c>
      <c r="C5296" s="104"/>
      <c r="D5296" s="31">
        <v>1</v>
      </c>
      <c r="E5296" s="32">
        <v>0.79</v>
      </c>
      <c r="F5296" s="32">
        <v>0.21</v>
      </c>
      <c r="G5296" s="105">
        <v>284.72230000000002</v>
      </c>
      <c r="H5296" s="105"/>
      <c r="I5296" s="105">
        <v>125.70480000000001</v>
      </c>
      <c r="J5296" s="105"/>
      <c r="K5296" s="33">
        <f>ROUND(D5296*(ROUND(E5296*G5296,4)+ROUND(F5296*I5296,4)),4)</f>
        <v>251.32859999999999</v>
      </c>
    </row>
    <row r="5297" spans="1:11" ht="15" customHeight="1" x14ac:dyDescent="0.25">
      <c r="A5297" s="1"/>
      <c r="B5297" s="1"/>
      <c r="C5297" s="1"/>
      <c r="D5297" s="1"/>
      <c r="E5297" s="1"/>
      <c r="F5297" s="1"/>
      <c r="G5297" s="85" t="s">
        <v>3999</v>
      </c>
      <c r="H5297" s="85"/>
      <c r="I5297" s="85"/>
      <c r="J5297" s="85"/>
      <c r="K5297" s="34">
        <f>SUM(K5292:K5296)</f>
        <v>1120.5389</v>
      </c>
    </row>
    <row r="5298" spans="1:11" ht="20.100000000000001" customHeight="1" x14ac:dyDescent="0.25">
      <c r="A5298" s="106" t="s">
        <v>4000</v>
      </c>
      <c r="B5298" s="106"/>
      <c r="C5298" s="106"/>
      <c r="D5298" s="106"/>
      <c r="E5298" s="106"/>
      <c r="F5298" s="2" t="s">
        <v>4</v>
      </c>
      <c r="G5298" s="87" t="s">
        <v>4001</v>
      </c>
      <c r="H5298" s="87"/>
      <c r="I5298" s="87" t="s">
        <v>4002</v>
      </c>
      <c r="J5298" s="87"/>
      <c r="K5298" s="2" t="s">
        <v>3988</v>
      </c>
    </row>
    <row r="5299" spans="1:11" ht="15" customHeight="1" x14ac:dyDescent="0.25">
      <c r="A5299" s="6" t="s">
        <v>4003</v>
      </c>
      <c r="B5299" s="101" t="s">
        <v>4004</v>
      </c>
      <c r="C5299" s="101"/>
      <c r="D5299" s="101"/>
      <c r="E5299" s="101"/>
      <c r="F5299" s="6" t="s">
        <v>3940</v>
      </c>
      <c r="G5299" s="114">
        <v>1</v>
      </c>
      <c r="H5299" s="114"/>
      <c r="I5299" s="115">
        <v>22.527200000000001</v>
      </c>
      <c r="J5299" s="115"/>
      <c r="K5299" s="35">
        <f>ROUND(ROUND(G5299,5)*I5299,4)</f>
        <v>22.527200000000001</v>
      </c>
    </row>
    <row r="5300" spans="1:11" ht="15" customHeight="1" x14ac:dyDescent="0.25">
      <c r="A5300" s="1"/>
      <c r="B5300" s="1"/>
      <c r="C5300" s="1"/>
      <c r="D5300" s="1"/>
      <c r="E5300" s="1"/>
      <c r="F5300" s="1"/>
      <c r="G5300" s="85" t="s">
        <v>4005</v>
      </c>
      <c r="H5300" s="85"/>
      <c r="I5300" s="85"/>
      <c r="J5300" s="85"/>
      <c r="K5300" s="36">
        <f>SUM(K5299:K5299)</f>
        <v>22.527200000000001</v>
      </c>
    </row>
    <row r="5301" spans="1:11" ht="15" customHeight="1" x14ac:dyDescent="0.25">
      <c r="A5301" s="9"/>
      <c r="B5301" s="9"/>
      <c r="C5301" s="9"/>
      <c r="D5301" s="9"/>
      <c r="E5301" s="9"/>
      <c r="F5301" s="9"/>
      <c r="G5301" s="92" t="s">
        <v>4006</v>
      </c>
      <c r="H5301" s="92"/>
      <c r="I5301" s="92"/>
      <c r="J5301" s="92"/>
      <c r="K5301" s="33">
        <f>SUM(K5297,K5300)</f>
        <v>1143.0661</v>
      </c>
    </row>
    <row r="5302" spans="1:11" ht="15" customHeight="1" x14ac:dyDescent="0.25">
      <c r="A5302" s="9"/>
      <c r="B5302" s="9"/>
      <c r="C5302" s="9"/>
      <c r="D5302" s="9"/>
      <c r="E5302" s="9"/>
      <c r="F5302" s="9"/>
      <c r="G5302" s="92" t="s">
        <v>4007</v>
      </c>
      <c r="H5302" s="92"/>
      <c r="I5302" s="92"/>
      <c r="J5302" s="92"/>
      <c r="K5302" s="37">
        <v>113.18</v>
      </c>
    </row>
    <row r="5303" spans="1:11" ht="15" customHeight="1" x14ac:dyDescent="0.25">
      <c r="A5303" s="9"/>
      <c r="B5303" s="9"/>
      <c r="C5303" s="9"/>
      <c r="D5303" s="9"/>
      <c r="E5303" s="9"/>
      <c r="F5303" s="9"/>
      <c r="G5303" s="92" t="s">
        <v>4008</v>
      </c>
      <c r="H5303" s="92"/>
      <c r="I5303" s="92"/>
      <c r="J5303" s="92"/>
      <c r="K5303" s="33">
        <f>ROUND(K5301/K5302,4)</f>
        <v>10.099500000000001</v>
      </c>
    </row>
    <row r="5304" spans="1:11" ht="15" customHeight="1" x14ac:dyDescent="0.25">
      <c r="A5304" s="9"/>
      <c r="B5304" s="9"/>
      <c r="C5304" s="9"/>
      <c r="D5304" s="9"/>
      <c r="E5304" s="9"/>
      <c r="F5304" s="9"/>
      <c r="G5304" s="92" t="s">
        <v>4009</v>
      </c>
      <c r="H5304" s="92"/>
      <c r="I5304" s="92"/>
      <c r="J5304" s="92"/>
      <c r="K5304" s="33">
        <f>ROUND(K5303*0.00746,4)</f>
        <v>7.5300000000000006E-2</v>
      </c>
    </row>
    <row r="5305" spans="1:11" ht="20.100000000000001" customHeight="1" x14ac:dyDescent="0.25">
      <c r="A5305" s="106" t="s">
        <v>4010</v>
      </c>
      <c r="B5305" s="106"/>
      <c r="C5305" s="106"/>
      <c r="D5305" s="106"/>
      <c r="E5305" s="106"/>
      <c r="F5305" s="2" t="s">
        <v>4</v>
      </c>
      <c r="G5305" s="87" t="s">
        <v>4001</v>
      </c>
      <c r="H5305" s="87"/>
      <c r="I5305" s="87" t="s">
        <v>3895</v>
      </c>
      <c r="J5305" s="87"/>
      <c r="K5305" s="2" t="s">
        <v>4011</v>
      </c>
    </row>
    <row r="5306" spans="1:11" ht="15" customHeight="1" x14ac:dyDescent="0.25">
      <c r="A5306" s="6" t="s">
        <v>4012</v>
      </c>
      <c r="B5306" s="104" t="s">
        <v>4013</v>
      </c>
      <c r="C5306" s="104"/>
      <c r="D5306" s="104"/>
      <c r="E5306" s="104"/>
      <c r="F5306" s="6" t="s">
        <v>77</v>
      </c>
      <c r="G5306" s="113">
        <v>1</v>
      </c>
      <c r="H5306" s="113"/>
      <c r="I5306" s="105">
        <v>195.03</v>
      </c>
      <c r="J5306" s="105"/>
      <c r="K5306" s="33">
        <f>ROUND(ROUND(G5306,5)*I5306,4)</f>
        <v>195.03</v>
      </c>
    </row>
    <row r="5307" spans="1:11" ht="15" customHeight="1" x14ac:dyDescent="0.25">
      <c r="A5307" s="1"/>
      <c r="B5307" s="1"/>
      <c r="C5307" s="1"/>
      <c r="D5307" s="1"/>
      <c r="E5307" s="1"/>
      <c r="F5307" s="1"/>
      <c r="G5307" s="85" t="s">
        <v>4014</v>
      </c>
      <c r="H5307" s="85"/>
      <c r="I5307" s="85"/>
      <c r="J5307" s="85"/>
      <c r="K5307" s="34">
        <f>SUM(K5306:K5306)</f>
        <v>195.03</v>
      </c>
    </row>
    <row r="5308" spans="1:11" ht="15" customHeight="1" x14ac:dyDescent="0.25">
      <c r="A5308" s="106" t="s">
        <v>4015</v>
      </c>
      <c r="B5308" s="106"/>
      <c r="C5308" s="106"/>
      <c r="D5308" s="23" t="s">
        <v>4016</v>
      </c>
      <c r="E5308" s="94" t="s">
        <v>4017</v>
      </c>
      <c r="F5308" s="94"/>
      <c r="G5308" s="94" t="s">
        <v>4001</v>
      </c>
      <c r="H5308" s="94"/>
      <c r="I5308" s="94" t="s">
        <v>3895</v>
      </c>
      <c r="J5308" s="94"/>
      <c r="K5308" s="23" t="s">
        <v>4011</v>
      </c>
    </row>
    <row r="5309" spans="1:11" ht="20.100000000000001" customHeight="1" x14ac:dyDescent="0.25">
      <c r="A5309" s="38" t="s">
        <v>4012</v>
      </c>
      <c r="B5309" s="109" t="s">
        <v>4018</v>
      </c>
      <c r="C5309" s="109"/>
      <c r="D5309" s="38" t="s">
        <v>4019</v>
      </c>
      <c r="E5309" s="110" t="s">
        <v>4020</v>
      </c>
      <c r="F5309" s="110"/>
      <c r="G5309" s="111">
        <v>2.2000000000000002</v>
      </c>
      <c r="H5309" s="111"/>
      <c r="I5309" s="112">
        <v>3.47</v>
      </c>
      <c r="J5309" s="112"/>
      <c r="K5309" s="41">
        <f>ROUND(ROUND(G5309,5)*I5309,4)</f>
        <v>7.6340000000000003</v>
      </c>
    </row>
    <row r="5310" spans="1:11" ht="15" customHeight="1" x14ac:dyDescent="0.25">
      <c r="A5310" s="1"/>
      <c r="B5310" s="1"/>
      <c r="C5310" s="1"/>
      <c r="D5310" s="1"/>
      <c r="E5310" s="1"/>
      <c r="F5310" s="1"/>
      <c r="G5310" s="85" t="s">
        <v>4021</v>
      </c>
      <c r="H5310" s="85"/>
      <c r="I5310" s="85"/>
      <c r="J5310" s="85"/>
      <c r="K5310" s="33">
        <f>SUM(K5309:K5309)</f>
        <v>7.6340000000000003</v>
      </c>
    </row>
    <row r="5311" spans="1:11" ht="12.95" customHeight="1" x14ac:dyDescent="0.25">
      <c r="A5311" s="106" t="s">
        <v>4022</v>
      </c>
      <c r="B5311" s="106"/>
      <c r="C5311" s="94" t="s">
        <v>4023</v>
      </c>
      <c r="D5311" s="94" t="s">
        <v>5</v>
      </c>
      <c r="E5311" s="94" t="s">
        <v>4024</v>
      </c>
      <c r="F5311" s="94"/>
      <c r="G5311" s="94" t="s">
        <v>4025</v>
      </c>
      <c r="H5311" s="94"/>
      <c r="I5311" s="94" t="s">
        <v>2086</v>
      </c>
      <c r="J5311" s="94"/>
      <c r="K5311" s="94" t="s">
        <v>4011</v>
      </c>
    </row>
    <row r="5312" spans="1:11" ht="12" customHeight="1" x14ac:dyDescent="0.25">
      <c r="A5312" s="106"/>
      <c r="B5312" s="106"/>
      <c r="C5312" s="94"/>
      <c r="D5312" s="94"/>
      <c r="E5312" s="23" t="s">
        <v>2092</v>
      </c>
      <c r="F5312" s="23" t="s">
        <v>4026</v>
      </c>
      <c r="G5312" s="23" t="s">
        <v>2092</v>
      </c>
      <c r="H5312" s="23" t="s">
        <v>4026</v>
      </c>
      <c r="I5312" s="23" t="s">
        <v>2092</v>
      </c>
      <c r="J5312" s="23" t="s">
        <v>4026</v>
      </c>
      <c r="K5312" s="94"/>
    </row>
    <row r="5313" spans="1:11" ht="27.95" customHeight="1" x14ac:dyDescent="0.25">
      <c r="A5313" s="38" t="s">
        <v>4012</v>
      </c>
      <c r="B5313" s="39" t="s">
        <v>4018</v>
      </c>
      <c r="C5313" s="38" t="s">
        <v>4027</v>
      </c>
      <c r="D5313" s="40">
        <v>2.2000000000000002</v>
      </c>
      <c r="E5313" s="42">
        <v>0</v>
      </c>
      <c r="F5313" s="43">
        <v>1.25</v>
      </c>
      <c r="G5313" s="42">
        <v>0</v>
      </c>
      <c r="H5313" s="43">
        <v>1</v>
      </c>
      <c r="I5313" s="42">
        <v>0</v>
      </c>
      <c r="J5313" s="43">
        <v>0.82</v>
      </c>
      <c r="K5313" s="41">
        <f>ROUND(D5313*(ROUND(E5313*F5313,4)+ROUND(G5313*H5313,4)+ROUND(I5313*J5313,4)),4)</f>
        <v>0</v>
      </c>
    </row>
    <row r="5314" spans="1:11" ht="15" customHeight="1" x14ac:dyDescent="0.25">
      <c r="A5314" s="1"/>
      <c r="B5314" s="1"/>
      <c r="C5314" s="1"/>
      <c r="D5314" s="1"/>
      <c r="E5314" s="1"/>
      <c r="F5314" s="1"/>
      <c r="G5314" s="85" t="s">
        <v>4028</v>
      </c>
      <c r="H5314" s="85"/>
      <c r="I5314" s="85"/>
      <c r="J5314" s="85"/>
      <c r="K5314" s="33">
        <f>SUM(K5312:K5313)</f>
        <v>0</v>
      </c>
    </row>
    <row r="5315" spans="1:11" ht="15" customHeight="1" x14ac:dyDescent="0.25">
      <c r="A5315" s="9"/>
      <c r="B5315" s="9"/>
      <c r="C5315" s="9"/>
      <c r="D5315" s="9"/>
      <c r="E5315" s="9"/>
      <c r="F5315" s="9"/>
      <c r="G5315" s="92" t="s">
        <v>4029</v>
      </c>
      <c r="H5315" s="92"/>
      <c r="I5315" s="92"/>
      <c r="J5315" s="92"/>
      <c r="K5315" s="33">
        <f>SUM(K5303,K5304,K5307,K5310,K5314)</f>
        <v>212.83879999999999</v>
      </c>
    </row>
    <row r="5316" spans="1:11" ht="15" customHeight="1" x14ac:dyDescent="0.25">
      <c r="A5316" s="9"/>
      <c r="B5316" s="9"/>
      <c r="C5316" s="9"/>
      <c r="D5316" s="9"/>
      <c r="E5316" s="9"/>
      <c r="F5316" s="9"/>
      <c r="G5316" s="92" t="s">
        <v>3913</v>
      </c>
      <c r="H5316" s="92"/>
      <c r="I5316" s="92"/>
      <c r="J5316" s="92"/>
      <c r="K5316" s="29">
        <f>ROUND(SUM(K5315),2)</f>
        <v>212.84</v>
      </c>
    </row>
    <row r="5317" spans="1:11" ht="9.9499999999999993" customHeight="1" x14ac:dyDescent="0.25">
      <c r="A5317" s="9"/>
      <c r="B5317" s="9"/>
      <c r="C5317" s="9"/>
      <c r="D5317" s="9"/>
      <c r="E5317" s="9"/>
      <c r="F5317" s="9"/>
      <c r="G5317" s="100"/>
      <c r="H5317" s="100"/>
      <c r="I5317" s="100"/>
      <c r="J5317" s="100"/>
      <c r="K5317" s="100"/>
    </row>
    <row r="5318" spans="1:11" ht="20.100000000000001" customHeight="1" x14ac:dyDescent="0.25">
      <c r="A5318" s="99" t="s">
        <v>2514</v>
      </c>
      <c r="B5318" s="99"/>
      <c r="C5318" s="99"/>
      <c r="D5318" s="99"/>
      <c r="E5318" s="99"/>
      <c r="F5318" s="99"/>
      <c r="G5318" s="99"/>
      <c r="H5318" s="99"/>
      <c r="I5318" s="99"/>
      <c r="J5318" s="99"/>
      <c r="K5318" s="99"/>
    </row>
    <row r="5319" spans="1:11" ht="15" customHeight="1" x14ac:dyDescent="0.25">
      <c r="A5319" s="93" t="s">
        <v>3916</v>
      </c>
      <c r="B5319" s="93"/>
      <c r="C5319" s="93"/>
      <c r="D5319" s="94" t="s">
        <v>3</v>
      </c>
      <c r="E5319" s="94"/>
      <c r="F5319" s="23" t="s">
        <v>4</v>
      </c>
      <c r="G5319" s="94" t="s">
        <v>3894</v>
      </c>
      <c r="H5319" s="94"/>
      <c r="I5319" s="94" t="s">
        <v>3895</v>
      </c>
      <c r="J5319" s="94"/>
      <c r="K5319" s="23" t="s">
        <v>3896</v>
      </c>
    </row>
    <row r="5320" spans="1:11" ht="45.95" customHeight="1" x14ac:dyDescent="0.25">
      <c r="A5320" s="24" t="s">
        <v>3934</v>
      </c>
      <c r="B5320" s="95" t="s">
        <v>3935</v>
      </c>
      <c r="C5320" s="95"/>
      <c r="D5320" s="96" t="s">
        <v>20</v>
      </c>
      <c r="E5320" s="96"/>
      <c r="F5320" s="24" t="s">
        <v>3936</v>
      </c>
      <c r="G5320" s="97">
        <v>2.5891999999999998E-3</v>
      </c>
      <c r="H5320" s="97"/>
      <c r="I5320" s="98">
        <v>76.52</v>
      </c>
      <c r="J5320" s="98"/>
      <c r="K5320" s="27">
        <f t="shared" ref="K5320:K5325" si="40">TRUNC(TRUNC(G5320,8)*I5320,2)</f>
        <v>0.19</v>
      </c>
    </row>
    <row r="5321" spans="1:11" ht="45.95" customHeight="1" x14ac:dyDescent="0.25">
      <c r="A5321" s="24" t="s">
        <v>28</v>
      </c>
      <c r="B5321" s="95" t="s">
        <v>29</v>
      </c>
      <c r="C5321" s="95"/>
      <c r="D5321" s="96" t="s">
        <v>20</v>
      </c>
      <c r="E5321" s="96"/>
      <c r="F5321" s="24" t="s">
        <v>30</v>
      </c>
      <c r="G5321" s="97">
        <v>1.0702000000000001E-3</v>
      </c>
      <c r="H5321" s="97"/>
      <c r="I5321" s="98">
        <v>322.67</v>
      </c>
      <c r="J5321" s="98"/>
      <c r="K5321" s="27">
        <f t="shared" si="40"/>
        <v>0.34</v>
      </c>
    </row>
    <row r="5322" spans="1:11" ht="29.1" customHeight="1" x14ac:dyDescent="0.25">
      <c r="A5322" s="24" t="s">
        <v>4030</v>
      </c>
      <c r="B5322" s="95" t="s">
        <v>4031</v>
      </c>
      <c r="C5322" s="95"/>
      <c r="D5322" s="96" t="s">
        <v>20</v>
      </c>
      <c r="E5322" s="96"/>
      <c r="F5322" s="24" t="s">
        <v>3936</v>
      </c>
      <c r="G5322" s="97">
        <v>3.3568999999999999E-3</v>
      </c>
      <c r="H5322" s="97"/>
      <c r="I5322" s="98">
        <v>105.44</v>
      </c>
      <c r="J5322" s="98"/>
      <c r="K5322" s="27">
        <f t="shared" si="40"/>
        <v>0.35</v>
      </c>
    </row>
    <row r="5323" spans="1:11" ht="29.1" customHeight="1" x14ac:dyDescent="0.25">
      <c r="A5323" s="24" t="s">
        <v>4032</v>
      </c>
      <c r="B5323" s="95" t="s">
        <v>4033</v>
      </c>
      <c r="C5323" s="95"/>
      <c r="D5323" s="96" t="s">
        <v>20</v>
      </c>
      <c r="E5323" s="96"/>
      <c r="F5323" s="24" t="s">
        <v>30</v>
      </c>
      <c r="G5323" s="97">
        <v>3.0249999999999998E-4</v>
      </c>
      <c r="H5323" s="97"/>
      <c r="I5323" s="98">
        <v>265.02</v>
      </c>
      <c r="J5323" s="98"/>
      <c r="K5323" s="27">
        <f t="shared" si="40"/>
        <v>0.08</v>
      </c>
    </row>
    <row r="5324" spans="1:11" ht="38.1" customHeight="1" x14ac:dyDescent="0.25">
      <c r="A5324" s="24" t="s">
        <v>4034</v>
      </c>
      <c r="B5324" s="95" t="s">
        <v>4035</v>
      </c>
      <c r="C5324" s="95"/>
      <c r="D5324" s="96" t="s">
        <v>20</v>
      </c>
      <c r="E5324" s="96"/>
      <c r="F5324" s="24" t="s">
        <v>3936</v>
      </c>
      <c r="G5324" s="97">
        <v>2.9082999999999999E-3</v>
      </c>
      <c r="H5324" s="97"/>
      <c r="I5324" s="98">
        <v>94.54</v>
      </c>
      <c r="J5324" s="98"/>
      <c r="K5324" s="27">
        <f t="shared" si="40"/>
        <v>0.27</v>
      </c>
    </row>
    <row r="5325" spans="1:11" ht="38.1" customHeight="1" x14ac:dyDescent="0.25">
      <c r="A5325" s="24" t="s">
        <v>4036</v>
      </c>
      <c r="B5325" s="95" t="s">
        <v>4037</v>
      </c>
      <c r="C5325" s="95"/>
      <c r="D5325" s="96" t="s">
        <v>20</v>
      </c>
      <c r="E5325" s="96"/>
      <c r="F5325" s="24" t="s">
        <v>30</v>
      </c>
      <c r="G5325" s="97">
        <v>7.5109999999999999E-4</v>
      </c>
      <c r="H5325" s="97"/>
      <c r="I5325" s="98">
        <v>225.43</v>
      </c>
      <c r="J5325" s="98"/>
      <c r="K5325" s="27">
        <f t="shared" si="40"/>
        <v>0.16</v>
      </c>
    </row>
    <row r="5326" spans="1:11" ht="18" customHeight="1" x14ac:dyDescent="0.25">
      <c r="A5326" s="9"/>
      <c r="B5326" s="9"/>
      <c r="C5326" s="9"/>
      <c r="D5326" s="9"/>
      <c r="E5326" s="9"/>
      <c r="F5326" s="9"/>
      <c r="G5326" s="91" t="s">
        <v>3919</v>
      </c>
      <c r="H5326" s="91"/>
      <c r="I5326" s="91"/>
      <c r="J5326" s="91"/>
      <c r="K5326" s="28">
        <f>SUM(K5320:K5325)</f>
        <v>1.39</v>
      </c>
    </row>
    <row r="5327" spans="1:11" ht="15" customHeight="1" x14ac:dyDescent="0.25">
      <c r="A5327" s="93" t="s">
        <v>3907</v>
      </c>
      <c r="B5327" s="93"/>
      <c r="C5327" s="93"/>
      <c r="D5327" s="94" t="s">
        <v>3</v>
      </c>
      <c r="E5327" s="94"/>
      <c r="F5327" s="23" t="s">
        <v>4</v>
      </c>
      <c r="G5327" s="94" t="s">
        <v>3894</v>
      </c>
      <c r="H5327" s="94"/>
      <c r="I5327" s="94" t="s">
        <v>3895</v>
      </c>
      <c r="J5327" s="94"/>
      <c r="K5327" s="23" t="s">
        <v>3896</v>
      </c>
    </row>
    <row r="5328" spans="1:11" ht="15" customHeight="1" x14ac:dyDescent="0.25">
      <c r="A5328" s="24" t="s">
        <v>3910</v>
      </c>
      <c r="B5328" s="95" t="s">
        <v>3911</v>
      </c>
      <c r="C5328" s="95"/>
      <c r="D5328" s="96" t="s">
        <v>20</v>
      </c>
      <c r="E5328" s="96"/>
      <c r="F5328" s="24" t="s">
        <v>2056</v>
      </c>
      <c r="G5328" s="97">
        <v>3.6592999999999999E-3</v>
      </c>
      <c r="H5328" s="97"/>
      <c r="I5328" s="98">
        <v>24.94</v>
      </c>
      <c r="J5328" s="98"/>
      <c r="K5328" s="27">
        <f>TRUNC(TRUNC(G5328,8)*I5328,2)</f>
        <v>0.09</v>
      </c>
    </row>
    <row r="5329" spans="1:11" ht="18" customHeight="1" x14ac:dyDescent="0.25">
      <c r="A5329" s="9"/>
      <c r="B5329" s="9"/>
      <c r="C5329" s="9"/>
      <c r="D5329" s="9"/>
      <c r="E5329" s="9"/>
      <c r="F5329" s="9"/>
      <c r="G5329" s="91" t="s">
        <v>3912</v>
      </c>
      <c r="H5329" s="91"/>
      <c r="I5329" s="91"/>
      <c r="J5329" s="91"/>
      <c r="K5329" s="28">
        <f>SUM(K5328:K5328)</f>
        <v>0.09</v>
      </c>
    </row>
    <row r="5330" spans="1:11" ht="15" customHeight="1" x14ac:dyDescent="0.25">
      <c r="A5330" s="9"/>
      <c r="B5330" s="9"/>
      <c r="C5330" s="9"/>
      <c r="D5330" s="9"/>
      <c r="E5330" s="9"/>
      <c r="F5330" s="9"/>
      <c r="G5330" s="92" t="s">
        <v>3913</v>
      </c>
      <c r="H5330" s="92"/>
      <c r="I5330" s="92"/>
      <c r="J5330" s="92"/>
      <c r="K5330" s="29">
        <f>ROUND(SUM(K5326,K5329),2)</f>
        <v>1.48</v>
      </c>
    </row>
    <row r="5331" spans="1:11" ht="9.9499999999999993" customHeight="1" x14ac:dyDescent="0.25">
      <c r="A5331" s="9"/>
      <c r="B5331" s="9"/>
      <c r="C5331" s="9"/>
      <c r="D5331" s="9"/>
      <c r="E5331" s="9"/>
      <c r="F5331" s="9"/>
      <c r="G5331" s="100"/>
      <c r="H5331" s="100"/>
      <c r="I5331" s="100"/>
      <c r="J5331" s="100"/>
      <c r="K5331" s="100"/>
    </row>
    <row r="5332" spans="1:11" ht="20.100000000000001" customHeight="1" x14ac:dyDescent="0.25">
      <c r="A5332" s="99" t="s">
        <v>2515</v>
      </c>
      <c r="B5332" s="99"/>
      <c r="C5332" s="99"/>
      <c r="D5332" s="99"/>
      <c r="E5332" s="99"/>
      <c r="F5332" s="99"/>
      <c r="G5332" s="99"/>
      <c r="H5332" s="99"/>
      <c r="I5332" s="99"/>
      <c r="J5332" s="99"/>
      <c r="K5332" s="99"/>
    </row>
    <row r="5333" spans="1:11" ht="15" customHeight="1" x14ac:dyDescent="0.25">
      <c r="A5333" s="93" t="s">
        <v>3893</v>
      </c>
      <c r="B5333" s="93"/>
      <c r="C5333" s="93"/>
      <c r="D5333" s="94" t="s">
        <v>3</v>
      </c>
      <c r="E5333" s="94"/>
      <c r="F5333" s="23" t="s">
        <v>4</v>
      </c>
      <c r="G5333" s="94" t="s">
        <v>3894</v>
      </c>
      <c r="H5333" s="94"/>
      <c r="I5333" s="94" t="s">
        <v>3895</v>
      </c>
      <c r="J5333" s="94"/>
      <c r="K5333" s="23" t="s">
        <v>3896</v>
      </c>
    </row>
    <row r="5334" spans="1:11" ht="21" customHeight="1" x14ac:dyDescent="0.25">
      <c r="A5334" s="24" t="s">
        <v>4038</v>
      </c>
      <c r="B5334" s="95" t="s">
        <v>4039</v>
      </c>
      <c r="C5334" s="95"/>
      <c r="D5334" s="96" t="s">
        <v>20</v>
      </c>
      <c r="E5334" s="96"/>
      <c r="F5334" s="24" t="s">
        <v>34</v>
      </c>
      <c r="G5334" s="97">
        <v>6.6E-3</v>
      </c>
      <c r="H5334" s="97"/>
      <c r="I5334" s="98">
        <v>210.23</v>
      </c>
      <c r="J5334" s="98"/>
      <c r="K5334" s="27">
        <f>TRUNC(TRUNC(G5334,8)*I5334,2)</f>
        <v>1.38</v>
      </c>
    </row>
    <row r="5335" spans="1:11" ht="21" customHeight="1" x14ac:dyDescent="0.25">
      <c r="A5335" s="24" t="s">
        <v>4040</v>
      </c>
      <c r="B5335" s="95" t="s">
        <v>4041</v>
      </c>
      <c r="C5335" s="95"/>
      <c r="D5335" s="96" t="s">
        <v>20</v>
      </c>
      <c r="E5335" s="96"/>
      <c r="F5335" s="24" t="s">
        <v>84</v>
      </c>
      <c r="G5335" s="97">
        <v>1.0049999999999999</v>
      </c>
      <c r="H5335" s="97"/>
      <c r="I5335" s="98">
        <v>32.369999999999997</v>
      </c>
      <c r="J5335" s="98"/>
      <c r="K5335" s="27">
        <f>TRUNC(TRUNC(G5335,8)*I5335,2)</f>
        <v>32.53</v>
      </c>
    </row>
    <row r="5336" spans="1:11" ht="15" customHeight="1" x14ac:dyDescent="0.25">
      <c r="A5336" s="9"/>
      <c r="B5336" s="9"/>
      <c r="C5336" s="9"/>
      <c r="D5336" s="9"/>
      <c r="E5336" s="9"/>
      <c r="F5336" s="9"/>
      <c r="G5336" s="91" t="s">
        <v>3906</v>
      </c>
      <c r="H5336" s="91"/>
      <c r="I5336" s="91"/>
      <c r="J5336" s="91"/>
      <c r="K5336" s="28">
        <f>SUM(K5334:K5335)</f>
        <v>33.910000000000004</v>
      </c>
    </row>
    <row r="5337" spans="1:11" ht="15" customHeight="1" x14ac:dyDescent="0.25">
      <c r="A5337" s="93" t="s">
        <v>3907</v>
      </c>
      <c r="B5337" s="93"/>
      <c r="C5337" s="93"/>
      <c r="D5337" s="94" t="s">
        <v>3</v>
      </c>
      <c r="E5337" s="94"/>
      <c r="F5337" s="23" t="s">
        <v>4</v>
      </c>
      <c r="G5337" s="94" t="s">
        <v>3894</v>
      </c>
      <c r="H5337" s="94"/>
      <c r="I5337" s="94" t="s">
        <v>3895</v>
      </c>
      <c r="J5337" s="94"/>
      <c r="K5337" s="23" t="s">
        <v>3896</v>
      </c>
    </row>
    <row r="5338" spans="1:11" ht="15" customHeight="1" x14ac:dyDescent="0.25">
      <c r="A5338" s="24" t="s">
        <v>3971</v>
      </c>
      <c r="B5338" s="95" t="s">
        <v>3972</v>
      </c>
      <c r="C5338" s="95"/>
      <c r="D5338" s="96" t="s">
        <v>20</v>
      </c>
      <c r="E5338" s="96"/>
      <c r="F5338" s="24" t="s">
        <v>2056</v>
      </c>
      <c r="G5338" s="97">
        <v>0.2296</v>
      </c>
      <c r="H5338" s="97"/>
      <c r="I5338" s="98">
        <v>32.69</v>
      </c>
      <c r="J5338" s="98"/>
      <c r="K5338" s="27">
        <f>TRUNC(TRUNC(G5338,8)*I5338,2)</f>
        <v>7.5</v>
      </c>
    </row>
    <row r="5339" spans="1:11" ht="15" customHeight="1" x14ac:dyDescent="0.25">
      <c r="A5339" s="24" t="s">
        <v>3910</v>
      </c>
      <c r="B5339" s="95" t="s">
        <v>3911</v>
      </c>
      <c r="C5339" s="95"/>
      <c r="D5339" s="96" t="s">
        <v>20</v>
      </c>
      <c r="E5339" s="96"/>
      <c r="F5339" s="24" t="s">
        <v>2056</v>
      </c>
      <c r="G5339" s="97">
        <v>0.2296</v>
      </c>
      <c r="H5339" s="97"/>
      <c r="I5339" s="98">
        <v>24.94</v>
      </c>
      <c r="J5339" s="98"/>
      <c r="K5339" s="27">
        <f>TRUNC(TRUNC(G5339,8)*I5339,2)</f>
        <v>5.72</v>
      </c>
    </row>
    <row r="5340" spans="1:11" ht="18" customHeight="1" x14ac:dyDescent="0.25">
      <c r="A5340" s="9"/>
      <c r="B5340" s="9"/>
      <c r="C5340" s="9"/>
      <c r="D5340" s="9"/>
      <c r="E5340" s="9"/>
      <c r="F5340" s="9"/>
      <c r="G5340" s="91" t="s">
        <v>3912</v>
      </c>
      <c r="H5340" s="91"/>
      <c r="I5340" s="91"/>
      <c r="J5340" s="91"/>
      <c r="K5340" s="28">
        <f>SUM(K5338:K5339)</f>
        <v>13.219999999999999</v>
      </c>
    </row>
    <row r="5341" spans="1:11" ht="15" customHeight="1" x14ac:dyDescent="0.25">
      <c r="A5341" s="93" t="s">
        <v>3922</v>
      </c>
      <c r="B5341" s="93"/>
      <c r="C5341" s="93"/>
      <c r="D5341" s="94" t="s">
        <v>3</v>
      </c>
      <c r="E5341" s="94"/>
      <c r="F5341" s="23" t="s">
        <v>4</v>
      </c>
      <c r="G5341" s="94" t="s">
        <v>3894</v>
      </c>
      <c r="H5341" s="94"/>
      <c r="I5341" s="94" t="s">
        <v>3895</v>
      </c>
      <c r="J5341" s="94"/>
      <c r="K5341" s="23" t="s">
        <v>3896</v>
      </c>
    </row>
    <row r="5342" spans="1:11" ht="21" customHeight="1" x14ac:dyDescent="0.25">
      <c r="A5342" s="24" t="s">
        <v>4042</v>
      </c>
      <c r="B5342" s="95" t="s">
        <v>4043</v>
      </c>
      <c r="C5342" s="95"/>
      <c r="D5342" s="96" t="s">
        <v>20</v>
      </c>
      <c r="E5342" s="96"/>
      <c r="F5342" s="24" t="s">
        <v>34</v>
      </c>
      <c r="G5342" s="97">
        <v>1.8E-3</v>
      </c>
      <c r="H5342" s="97"/>
      <c r="I5342" s="98">
        <v>767.08</v>
      </c>
      <c r="J5342" s="98"/>
      <c r="K5342" s="27">
        <f>TRUNC(TRUNC(G5342,8)*I5342,2)</f>
        <v>1.38</v>
      </c>
    </row>
    <row r="5343" spans="1:11" ht="15" customHeight="1" x14ac:dyDescent="0.25">
      <c r="A5343" s="9"/>
      <c r="B5343" s="9"/>
      <c r="C5343" s="9"/>
      <c r="D5343" s="9"/>
      <c r="E5343" s="9"/>
      <c r="F5343" s="9"/>
      <c r="G5343" s="91" t="s">
        <v>3933</v>
      </c>
      <c r="H5343" s="91"/>
      <c r="I5343" s="91"/>
      <c r="J5343" s="91"/>
      <c r="K5343" s="28">
        <f>SUM(K5342:K5342)</f>
        <v>1.38</v>
      </c>
    </row>
    <row r="5344" spans="1:11" ht="15" customHeight="1" x14ac:dyDescent="0.25">
      <c r="A5344" s="9"/>
      <c r="B5344" s="9"/>
      <c r="C5344" s="9"/>
      <c r="D5344" s="9"/>
      <c r="E5344" s="9"/>
      <c r="F5344" s="9"/>
      <c r="G5344" s="92" t="s">
        <v>3913</v>
      </c>
      <c r="H5344" s="92"/>
      <c r="I5344" s="92"/>
      <c r="J5344" s="92"/>
      <c r="K5344" s="29">
        <f>ROUND(SUM(K5336,K5340,K5343),2)</f>
        <v>48.51</v>
      </c>
    </row>
    <row r="5345" spans="1:11" ht="9.9499999999999993" customHeight="1" x14ac:dyDescent="0.25">
      <c r="A5345" s="9"/>
      <c r="B5345" s="9"/>
      <c r="C5345" s="9"/>
      <c r="D5345" s="9"/>
      <c r="E5345" s="9"/>
      <c r="F5345" s="9"/>
      <c r="G5345" s="100"/>
      <c r="H5345" s="100"/>
      <c r="I5345" s="100"/>
      <c r="J5345" s="100"/>
      <c r="K5345" s="100"/>
    </row>
    <row r="5346" spans="1:11" ht="20.100000000000001" customHeight="1" x14ac:dyDescent="0.25">
      <c r="A5346" s="99" t="s">
        <v>2516</v>
      </c>
      <c r="B5346" s="99"/>
      <c r="C5346" s="99"/>
      <c r="D5346" s="99"/>
      <c r="E5346" s="99"/>
      <c r="F5346" s="99"/>
      <c r="G5346" s="99"/>
      <c r="H5346" s="99"/>
      <c r="I5346" s="99"/>
      <c r="J5346" s="99"/>
      <c r="K5346" s="99"/>
    </row>
    <row r="5347" spans="1:11" ht="15" customHeight="1" x14ac:dyDescent="0.25">
      <c r="A5347" s="93" t="s">
        <v>3893</v>
      </c>
      <c r="B5347" s="93"/>
      <c r="C5347" s="93"/>
      <c r="D5347" s="94" t="s">
        <v>3</v>
      </c>
      <c r="E5347" s="94"/>
      <c r="F5347" s="23" t="s">
        <v>4</v>
      </c>
      <c r="G5347" s="94" t="s">
        <v>3894</v>
      </c>
      <c r="H5347" s="94"/>
      <c r="I5347" s="94" t="s">
        <v>3895</v>
      </c>
      <c r="J5347" s="94"/>
      <c r="K5347" s="23" t="s">
        <v>3896</v>
      </c>
    </row>
    <row r="5348" spans="1:11" ht="15" customHeight="1" x14ac:dyDescent="0.25">
      <c r="A5348" s="24" t="s">
        <v>4044</v>
      </c>
      <c r="B5348" s="95" t="s">
        <v>4045</v>
      </c>
      <c r="C5348" s="95"/>
      <c r="D5348" s="96" t="s">
        <v>20</v>
      </c>
      <c r="E5348" s="96"/>
      <c r="F5348" s="24" t="s">
        <v>3903</v>
      </c>
      <c r="G5348" s="97">
        <v>0.106</v>
      </c>
      <c r="H5348" s="97"/>
      <c r="I5348" s="98">
        <v>2.59</v>
      </c>
      <c r="J5348" s="98"/>
      <c r="K5348" s="27">
        <f>TRUNC(TRUNC(G5348,8)*I5348,2)</f>
        <v>0.27</v>
      </c>
    </row>
    <row r="5349" spans="1:11" ht="15" customHeight="1" x14ac:dyDescent="0.25">
      <c r="A5349" s="9"/>
      <c r="B5349" s="9"/>
      <c r="C5349" s="9"/>
      <c r="D5349" s="9"/>
      <c r="E5349" s="9"/>
      <c r="F5349" s="9"/>
      <c r="G5349" s="91" t="s">
        <v>3906</v>
      </c>
      <c r="H5349" s="91"/>
      <c r="I5349" s="91"/>
      <c r="J5349" s="91"/>
      <c r="K5349" s="28">
        <f>SUM(K5348:K5348)</f>
        <v>0.27</v>
      </c>
    </row>
    <row r="5350" spans="1:11" ht="15" customHeight="1" x14ac:dyDescent="0.25">
      <c r="A5350" s="93" t="s">
        <v>3907</v>
      </c>
      <c r="B5350" s="93"/>
      <c r="C5350" s="93"/>
      <c r="D5350" s="94" t="s">
        <v>3</v>
      </c>
      <c r="E5350" s="94"/>
      <c r="F5350" s="23" t="s">
        <v>4</v>
      </c>
      <c r="G5350" s="94" t="s">
        <v>3894</v>
      </c>
      <c r="H5350" s="94"/>
      <c r="I5350" s="94" t="s">
        <v>3895</v>
      </c>
      <c r="J5350" s="94"/>
      <c r="K5350" s="23" t="s">
        <v>3896</v>
      </c>
    </row>
    <row r="5351" spans="1:11" ht="15" customHeight="1" x14ac:dyDescent="0.25">
      <c r="A5351" s="24" t="s">
        <v>4046</v>
      </c>
      <c r="B5351" s="95" t="s">
        <v>4047</v>
      </c>
      <c r="C5351" s="95"/>
      <c r="D5351" s="96" t="s">
        <v>20</v>
      </c>
      <c r="E5351" s="96"/>
      <c r="F5351" s="24" t="s">
        <v>2056</v>
      </c>
      <c r="G5351" s="97">
        <v>3.6999999999999998E-2</v>
      </c>
      <c r="H5351" s="97"/>
      <c r="I5351" s="98">
        <v>34.35</v>
      </c>
      <c r="J5351" s="98"/>
      <c r="K5351" s="27">
        <f>TRUNC(TRUNC(G5351,8)*I5351,2)</f>
        <v>1.27</v>
      </c>
    </row>
    <row r="5352" spans="1:11" ht="15" customHeight="1" x14ac:dyDescent="0.25">
      <c r="A5352" s="24" t="s">
        <v>3910</v>
      </c>
      <c r="B5352" s="95" t="s">
        <v>3911</v>
      </c>
      <c r="C5352" s="95"/>
      <c r="D5352" s="96" t="s">
        <v>20</v>
      </c>
      <c r="E5352" s="96"/>
      <c r="F5352" s="24" t="s">
        <v>2056</v>
      </c>
      <c r="G5352" s="97">
        <v>1.6E-2</v>
      </c>
      <c r="H5352" s="97"/>
      <c r="I5352" s="98">
        <v>24.94</v>
      </c>
      <c r="J5352" s="98"/>
      <c r="K5352" s="27">
        <f>TRUNC(TRUNC(G5352,8)*I5352,2)</f>
        <v>0.39</v>
      </c>
    </row>
    <row r="5353" spans="1:11" ht="18" customHeight="1" x14ac:dyDescent="0.25">
      <c r="A5353" s="9"/>
      <c r="B5353" s="9"/>
      <c r="C5353" s="9"/>
      <c r="D5353" s="9"/>
      <c r="E5353" s="9"/>
      <c r="F5353" s="9"/>
      <c r="G5353" s="91" t="s">
        <v>3912</v>
      </c>
      <c r="H5353" s="91"/>
      <c r="I5353" s="91"/>
      <c r="J5353" s="91"/>
      <c r="K5353" s="28">
        <f>SUM(K5351:K5352)</f>
        <v>1.6600000000000001</v>
      </c>
    </row>
    <row r="5354" spans="1:11" ht="15" customHeight="1" x14ac:dyDescent="0.25">
      <c r="A5354" s="9"/>
      <c r="B5354" s="9"/>
      <c r="C5354" s="9"/>
      <c r="D5354" s="9"/>
      <c r="E5354" s="9"/>
      <c r="F5354" s="9"/>
      <c r="G5354" s="92" t="s">
        <v>3913</v>
      </c>
      <c r="H5354" s="92"/>
      <c r="I5354" s="92"/>
      <c r="J5354" s="92"/>
      <c r="K5354" s="29">
        <f>ROUND(SUM(K5349,K5353),2)</f>
        <v>1.93</v>
      </c>
    </row>
    <row r="5355" spans="1:11" ht="9.9499999999999993" customHeight="1" x14ac:dyDescent="0.25">
      <c r="A5355" s="9"/>
      <c r="B5355" s="9"/>
      <c r="C5355" s="9"/>
      <c r="D5355" s="9"/>
      <c r="E5355" s="9"/>
      <c r="F5355" s="9"/>
      <c r="G5355" s="100"/>
      <c r="H5355" s="100"/>
      <c r="I5355" s="100"/>
      <c r="J5355" s="100"/>
      <c r="K5355" s="100"/>
    </row>
    <row r="5356" spans="1:11" ht="20.100000000000001" customHeight="1" x14ac:dyDescent="0.25">
      <c r="A5356" s="99" t="s">
        <v>2517</v>
      </c>
      <c r="B5356" s="99"/>
      <c r="C5356" s="99"/>
      <c r="D5356" s="99"/>
      <c r="E5356" s="99"/>
      <c r="F5356" s="99"/>
      <c r="G5356" s="99"/>
      <c r="H5356" s="99"/>
      <c r="I5356" s="99"/>
      <c r="J5356" s="99"/>
      <c r="K5356" s="99"/>
    </row>
    <row r="5357" spans="1:11" ht="15" customHeight="1" x14ac:dyDescent="0.25">
      <c r="A5357" s="93" t="s">
        <v>3916</v>
      </c>
      <c r="B5357" s="93"/>
      <c r="C5357" s="93"/>
      <c r="D5357" s="94" t="s">
        <v>3</v>
      </c>
      <c r="E5357" s="94"/>
      <c r="F5357" s="23" t="s">
        <v>4</v>
      </c>
      <c r="G5357" s="94" t="s">
        <v>3894</v>
      </c>
      <c r="H5357" s="94"/>
      <c r="I5357" s="94" t="s">
        <v>3895</v>
      </c>
      <c r="J5357" s="94"/>
      <c r="K5357" s="23" t="s">
        <v>3896</v>
      </c>
    </row>
    <row r="5358" spans="1:11" ht="29.1" customHeight="1" x14ac:dyDescent="0.25">
      <c r="A5358" s="24" t="s">
        <v>3963</v>
      </c>
      <c r="B5358" s="95" t="s">
        <v>3964</v>
      </c>
      <c r="C5358" s="95"/>
      <c r="D5358" s="96" t="s">
        <v>20</v>
      </c>
      <c r="E5358" s="96"/>
      <c r="F5358" s="24" t="s">
        <v>3936</v>
      </c>
      <c r="G5358" s="97">
        <v>5.2258833999999998</v>
      </c>
      <c r="H5358" s="97"/>
      <c r="I5358" s="98">
        <v>8.9</v>
      </c>
      <c r="J5358" s="98"/>
      <c r="K5358" s="27">
        <f>TRUNC(TRUNC(G5358,8)*I5358,2)</f>
        <v>46.51</v>
      </c>
    </row>
    <row r="5359" spans="1:11" ht="29.1" customHeight="1" x14ac:dyDescent="0.25">
      <c r="A5359" s="24" t="s">
        <v>3965</v>
      </c>
      <c r="B5359" s="95" t="s">
        <v>3966</v>
      </c>
      <c r="C5359" s="95"/>
      <c r="D5359" s="96" t="s">
        <v>20</v>
      </c>
      <c r="E5359" s="96"/>
      <c r="F5359" s="24" t="s">
        <v>30</v>
      </c>
      <c r="G5359" s="97">
        <v>0.95392160000000004</v>
      </c>
      <c r="H5359" s="97"/>
      <c r="I5359" s="98">
        <v>32.76</v>
      </c>
      <c r="J5359" s="98"/>
      <c r="K5359" s="27">
        <f>TRUNC(TRUNC(G5359,8)*I5359,2)</f>
        <v>31.25</v>
      </c>
    </row>
    <row r="5360" spans="1:11" ht="21" customHeight="1" x14ac:dyDescent="0.25">
      <c r="A5360" s="24" t="s">
        <v>3967</v>
      </c>
      <c r="B5360" s="95" t="s">
        <v>3968</v>
      </c>
      <c r="C5360" s="95"/>
      <c r="D5360" s="96" t="s">
        <v>20</v>
      </c>
      <c r="E5360" s="96"/>
      <c r="F5360" s="24" t="s">
        <v>3936</v>
      </c>
      <c r="G5360" s="97">
        <v>5.2258833999999998</v>
      </c>
      <c r="H5360" s="97"/>
      <c r="I5360" s="98">
        <v>27.59</v>
      </c>
      <c r="J5360" s="98"/>
      <c r="K5360" s="27">
        <f>TRUNC(TRUNC(G5360,8)*I5360,2)</f>
        <v>144.18</v>
      </c>
    </row>
    <row r="5361" spans="1:11" ht="21" customHeight="1" x14ac:dyDescent="0.25">
      <c r="A5361" s="24" t="s">
        <v>3969</v>
      </c>
      <c r="B5361" s="95" t="s">
        <v>3970</v>
      </c>
      <c r="C5361" s="95"/>
      <c r="D5361" s="96" t="s">
        <v>20</v>
      </c>
      <c r="E5361" s="96"/>
      <c r="F5361" s="24" t="s">
        <v>30</v>
      </c>
      <c r="G5361" s="97">
        <v>0.95392160000000004</v>
      </c>
      <c r="H5361" s="97"/>
      <c r="I5361" s="98">
        <v>28.09</v>
      </c>
      <c r="J5361" s="98"/>
      <c r="K5361" s="27">
        <f>TRUNC(TRUNC(G5361,8)*I5361,2)</f>
        <v>26.79</v>
      </c>
    </row>
    <row r="5362" spans="1:11" ht="18" customHeight="1" x14ac:dyDescent="0.25">
      <c r="A5362" s="9"/>
      <c r="B5362" s="9"/>
      <c r="C5362" s="9"/>
      <c r="D5362" s="9"/>
      <c r="E5362" s="9"/>
      <c r="F5362" s="9"/>
      <c r="G5362" s="91" t="s">
        <v>3919</v>
      </c>
      <c r="H5362" s="91"/>
      <c r="I5362" s="91"/>
      <c r="J5362" s="91"/>
      <c r="K5362" s="28">
        <f>SUM(K5358:K5361)</f>
        <v>248.73</v>
      </c>
    </row>
    <row r="5363" spans="1:11" ht="15" customHeight="1" x14ac:dyDescent="0.25">
      <c r="A5363" s="93" t="s">
        <v>3893</v>
      </c>
      <c r="B5363" s="93"/>
      <c r="C5363" s="93"/>
      <c r="D5363" s="94" t="s">
        <v>3</v>
      </c>
      <c r="E5363" s="94"/>
      <c r="F5363" s="23" t="s">
        <v>4</v>
      </c>
      <c r="G5363" s="94" t="s">
        <v>3894</v>
      </c>
      <c r="H5363" s="94"/>
      <c r="I5363" s="94" t="s">
        <v>3895</v>
      </c>
      <c r="J5363" s="94"/>
      <c r="K5363" s="23" t="s">
        <v>3896</v>
      </c>
    </row>
    <row r="5364" spans="1:11" ht="21" customHeight="1" x14ac:dyDescent="0.25">
      <c r="A5364" s="24" t="s">
        <v>4048</v>
      </c>
      <c r="B5364" s="95" t="s">
        <v>4049</v>
      </c>
      <c r="C5364" s="95"/>
      <c r="D5364" s="96" t="s">
        <v>20</v>
      </c>
      <c r="E5364" s="96"/>
      <c r="F5364" s="24" t="s">
        <v>34</v>
      </c>
      <c r="G5364" s="97">
        <v>0.19980000000000001</v>
      </c>
      <c r="H5364" s="97"/>
      <c r="I5364" s="98">
        <v>206.17</v>
      </c>
      <c r="J5364" s="98"/>
      <c r="K5364" s="27">
        <f>TRUNC(TRUNC(G5364,8)*I5364,2)</f>
        <v>41.19</v>
      </c>
    </row>
    <row r="5365" spans="1:11" ht="15" customHeight="1" x14ac:dyDescent="0.25">
      <c r="A5365" s="24" t="s">
        <v>3955</v>
      </c>
      <c r="B5365" s="95" t="s">
        <v>3956</v>
      </c>
      <c r="C5365" s="95"/>
      <c r="D5365" s="96" t="s">
        <v>20</v>
      </c>
      <c r="E5365" s="96"/>
      <c r="F5365" s="24" t="s">
        <v>3903</v>
      </c>
      <c r="G5365" s="97">
        <v>3.6695999999999999E-2</v>
      </c>
      <c r="H5365" s="97"/>
      <c r="I5365" s="98">
        <v>19.37</v>
      </c>
      <c r="J5365" s="98"/>
      <c r="K5365" s="27">
        <f>TRUNC(TRUNC(G5365,8)*I5365,2)</f>
        <v>0.71</v>
      </c>
    </row>
    <row r="5366" spans="1:11" ht="21" customHeight="1" x14ac:dyDescent="0.25">
      <c r="A5366" s="24" t="s">
        <v>4050</v>
      </c>
      <c r="B5366" s="95" t="s">
        <v>4051</v>
      </c>
      <c r="C5366" s="95"/>
      <c r="D5366" s="96" t="s">
        <v>20</v>
      </c>
      <c r="E5366" s="96"/>
      <c r="F5366" s="24" t="s">
        <v>84</v>
      </c>
      <c r="G5366" s="97">
        <v>7.48</v>
      </c>
      <c r="H5366" s="97"/>
      <c r="I5366" s="98">
        <v>3.9</v>
      </c>
      <c r="J5366" s="98"/>
      <c r="K5366" s="27">
        <f>TRUNC(TRUNC(G5366,8)*I5366,2)</f>
        <v>29.17</v>
      </c>
    </row>
    <row r="5367" spans="1:11" ht="15" customHeight="1" x14ac:dyDescent="0.25">
      <c r="A5367" s="9"/>
      <c r="B5367" s="9"/>
      <c r="C5367" s="9"/>
      <c r="D5367" s="9"/>
      <c r="E5367" s="9"/>
      <c r="F5367" s="9"/>
      <c r="G5367" s="91" t="s">
        <v>3906</v>
      </c>
      <c r="H5367" s="91"/>
      <c r="I5367" s="91"/>
      <c r="J5367" s="91"/>
      <c r="K5367" s="28">
        <f>SUM(K5364:K5366)</f>
        <v>71.069999999999993</v>
      </c>
    </row>
    <row r="5368" spans="1:11" ht="15" customHeight="1" x14ac:dyDescent="0.25">
      <c r="A5368" s="93" t="s">
        <v>3907</v>
      </c>
      <c r="B5368" s="93"/>
      <c r="C5368" s="93"/>
      <c r="D5368" s="94" t="s">
        <v>3</v>
      </c>
      <c r="E5368" s="94"/>
      <c r="F5368" s="23" t="s">
        <v>4</v>
      </c>
      <c r="G5368" s="94" t="s">
        <v>3894</v>
      </c>
      <c r="H5368" s="94"/>
      <c r="I5368" s="94" t="s">
        <v>3895</v>
      </c>
      <c r="J5368" s="94"/>
      <c r="K5368" s="23" t="s">
        <v>3896</v>
      </c>
    </row>
    <row r="5369" spans="1:11" ht="15" customHeight="1" x14ac:dyDescent="0.25">
      <c r="A5369" s="24" t="s">
        <v>3971</v>
      </c>
      <c r="B5369" s="95" t="s">
        <v>3972</v>
      </c>
      <c r="C5369" s="95"/>
      <c r="D5369" s="96" t="s">
        <v>20</v>
      </c>
      <c r="E5369" s="96"/>
      <c r="F5369" s="24" t="s">
        <v>2056</v>
      </c>
      <c r="G5369" s="97">
        <v>2.3251949999999999</v>
      </c>
      <c r="H5369" s="97"/>
      <c r="I5369" s="98">
        <v>32.69</v>
      </c>
      <c r="J5369" s="98"/>
      <c r="K5369" s="27">
        <f>TRUNC(TRUNC(G5369,8)*I5369,2)</f>
        <v>76.010000000000005</v>
      </c>
    </row>
    <row r="5370" spans="1:11" ht="15" customHeight="1" x14ac:dyDescent="0.25">
      <c r="A5370" s="24" t="s">
        <v>3910</v>
      </c>
      <c r="B5370" s="95" t="s">
        <v>3911</v>
      </c>
      <c r="C5370" s="95"/>
      <c r="D5370" s="96" t="s">
        <v>20</v>
      </c>
      <c r="E5370" s="96"/>
      <c r="F5370" s="24" t="s">
        <v>2056</v>
      </c>
      <c r="G5370" s="97">
        <v>17.010999999999999</v>
      </c>
      <c r="H5370" s="97"/>
      <c r="I5370" s="98">
        <v>24.94</v>
      </c>
      <c r="J5370" s="98"/>
      <c r="K5370" s="27">
        <f>TRUNC(TRUNC(G5370,8)*I5370,2)</f>
        <v>424.25</v>
      </c>
    </row>
    <row r="5371" spans="1:11" ht="18" customHeight="1" x14ac:dyDescent="0.25">
      <c r="A5371" s="9"/>
      <c r="B5371" s="9"/>
      <c r="C5371" s="9"/>
      <c r="D5371" s="9"/>
      <c r="E5371" s="9"/>
      <c r="F5371" s="9"/>
      <c r="G5371" s="91" t="s">
        <v>3912</v>
      </c>
      <c r="H5371" s="91"/>
      <c r="I5371" s="91"/>
      <c r="J5371" s="91"/>
      <c r="K5371" s="28">
        <f>SUM(K5369:K5370)</f>
        <v>500.26</v>
      </c>
    </row>
    <row r="5372" spans="1:11" ht="15" customHeight="1" x14ac:dyDescent="0.25">
      <c r="A5372" s="93" t="s">
        <v>3922</v>
      </c>
      <c r="B5372" s="93"/>
      <c r="C5372" s="93"/>
      <c r="D5372" s="94" t="s">
        <v>3</v>
      </c>
      <c r="E5372" s="94"/>
      <c r="F5372" s="23" t="s">
        <v>4</v>
      </c>
      <c r="G5372" s="94" t="s">
        <v>3894</v>
      </c>
      <c r="H5372" s="94"/>
      <c r="I5372" s="94" t="s">
        <v>3895</v>
      </c>
      <c r="J5372" s="94"/>
      <c r="K5372" s="23" t="s">
        <v>3896</v>
      </c>
    </row>
    <row r="5373" spans="1:11" ht="29.1" customHeight="1" x14ac:dyDescent="0.25">
      <c r="A5373" s="24" t="s">
        <v>4052</v>
      </c>
      <c r="B5373" s="95" t="s">
        <v>4053</v>
      </c>
      <c r="C5373" s="95"/>
      <c r="D5373" s="96" t="s">
        <v>20</v>
      </c>
      <c r="E5373" s="96"/>
      <c r="F5373" s="24" t="s">
        <v>34</v>
      </c>
      <c r="G5373" s="97">
        <v>0.66502459999999997</v>
      </c>
      <c r="H5373" s="97"/>
      <c r="I5373" s="98">
        <v>619.19000000000005</v>
      </c>
      <c r="J5373" s="98"/>
      <c r="K5373" s="27">
        <f>TRUNC(TRUNC(G5373,8)*I5373,2)</f>
        <v>411.77</v>
      </c>
    </row>
    <row r="5374" spans="1:11" ht="21" customHeight="1" x14ac:dyDescent="0.25">
      <c r="A5374" s="24" t="s">
        <v>95</v>
      </c>
      <c r="B5374" s="95" t="s">
        <v>96</v>
      </c>
      <c r="C5374" s="95"/>
      <c r="D5374" s="96" t="s">
        <v>20</v>
      </c>
      <c r="E5374" s="96"/>
      <c r="F5374" s="24" t="s">
        <v>16</v>
      </c>
      <c r="G5374" s="97">
        <v>0.48</v>
      </c>
      <c r="H5374" s="97"/>
      <c r="I5374" s="98">
        <v>176.85</v>
      </c>
      <c r="J5374" s="98"/>
      <c r="K5374" s="27">
        <f>TRUNC(TRUNC(G5374,8)*I5374,2)</f>
        <v>84.88</v>
      </c>
    </row>
    <row r="5375" spans="1:11" ht="15" customHeight="1" x14ac:dyDescent="0.25">
      <c r="A5375" s="9"/>
      <c r="B5375" s="9"/>
      <c r="C5375" s="9"/>
      <c r="D5375" s="9"/>
      <c r="E5375" s="9"/>
      <c r="F5375" s="9"/>
      <c r="G5375" s="91" t="s">
        <v>3933</v>
      </c>
      <c r="H5375" s="91"/>
      <c r="I5375" s="91"/>
      <c r="J5375" s="91"/>
      <c r="K5375" s="28">
        <f>SUM(K5373:K5374)</f>
        <v>496.65</v>
      </c>
    </row>
    <row r="5376" spans="1:11" ht="15" customHeight="1" x14ac:dyDescent="0.25">
      <c r="A5376" s="9"/>
      <c r="B5376" s="9"/>
      <c r="C5376" s="9"/>
      <c r="D5376" s="9"/>
      <c r="E5376" s="9"/>
      <c r="F5376" s="9"/>
      <c r="G5376" s="92" t="s">
        <v>3913</v>
      </c>
      <c r="H5376" s="92"/>
      <c r="I5376" s="92"/>
      <c r="J5376" s="92"/>
      <c r="K5376" s="29">
        <f>ROUND(SUM(K5362,K5367,K5371,K5375),2)</f>
        <v>1316.71</v>
      </c>
    </row>
    <row r="5377" spans="1:11" ht="9.9499999999999993" customHeight="1" x14ac:dyDescent="0.25">
      <c r="A5377" s="9"/>
      <c r="B5377" s="9"/>
      <c r="C5377" s="9"/>
      <c r="D5377" s="9"/>
      <c r="E5377" s="9"/>
      <c r="F5377" s="9"/>
      <c r="G5377" s="100"/>
      <c r="H5377" s="100"/>
      <c r="I5377" s="100"/>
      <c r="J5377" s="100"/>
      <c r="K5377" s="100"/>
    </row>
    <row r="5378" spans="1:11" ht="20.100000000000001" customHeight="1" x14ac:dyDescent="0.25">
      <c r="A5378" s="99" t="s">
        <v>2518</v>
      </c>
      <c r="B5378" s="99"/>
      <c r="C5378" s="99"/>
      <c r="D5378" s="99"/>
      <c r="E5378" s="99"/>
      <c r="F5378" s="99"/>
      <c r="G5378" s="99"/>
      <c r="H5378" s="99"/>
      <c r="I5378" s="99"/>
      <c r="J5378" s="99"/>
      <c r="K5378" s="99"/>
    </row>
    <row r="5379" spans="1:11" ht="15" customHeight="1" x14ac:dyDescent="0.25">
      <c r="A5379" s="93" t="s">
        <v>3893</v>
      </c>
      <c r="B5379" s="93"/>
      <c r="C5379" s="93"/>
      <c r="D5379" s="94" t="s">
        <v>3</v>
      </c>
      <c r="E5379" s="94"/>
      <c r="F5379" s="23" t="s">
        <v>4</v>
      </c>
      <c r="G5379" s="94" t="s">
        <v>3894</v>
      </c>
      <c r="H5379" s="94"/>
      <c r="I5379" s="94" t="s">
        <v>3895</v>
      </c>
      <c r="J5379" s="94"/>
      <c r="K5379" s="23" t="s">
        <v>3896</v>
      </c>
    </row>
    <row r="5380" spans="1:11" ht="29.1" customHeight="1" x14ac:dyDescent="0.25">
      <c r="A5380" s="24" t="s">
        <v>4054</v>
      </c>
      <c r="B5380" s="95" t="s">
        <v>4055</v>
      </c>
      <c r="C5380" s="95"/>
      <c r="D5380" s="96" t="s">
        <v>20</v>
      </c>
      <c r="E5380" s="96"/>
      <c r="F5380" s="24" t="s">
        <v>34</v>
      </c>
      <c r="G5380" s="97">
        <v>0.18468999999999999</v>
      </c>
      <c r="H5380" s="97"/>
      <c r="I5380" s="98">
        <v>517.16999999999996</v>
      </c>
      <c r="J5380" s="98"/>
      <c r="K5380" s="27">
        <f t="shared" ref="K5380:K5385" si="41">ROUND(ROUND(G5380,8)*I5380,2)</f>
        <v>95.52</v>
      </c>
    </row>
    <row r="5381" spans="1:11" ht="21" customHeight="1" x14ac:dyDescent="0.25">
      <c r="A5381" s="24" t="s">
        <v>4056</v>
      </c>
      <c r="B5381" s="95" t="s">
        <v>4057</v>
      </c>
      <c r="C5381" s="95"/>
      <c r="D5381" s="96" t="s">
        <v>20</v>
      </c>
      <c r="E5381" s="96"/>
      <c r="F5381" s="24" t="s">
        <v>2057</v>
      </c>
      <c r="G5381" s="97">
        <v>3.1900000000000001E-3</v>
      </c>
      <c r="H5381" s="97"/>
      <c r="I5381" s="98">
        <v>8.98</v>
      </c>
      <c r="J5381" s="98"/>
      <c r="K5381" s="27">
        <f t="shared" si="41"/>
        <v>0.03</v>
      </c>
    </row>
    <row r="5382" spans="1:11" ht="15" customHeight="1" x14ac:dyDescent="0.25">
      <c r="A5382" s="24" t="s">
        <v>3955</v>
      </c>
      <c r="B5382" s="95" t="s">
        <v>3956</v>
      </c>
      <c r="C5382" s="95"/>
      <c r="D5382" s="96" t="s">
        <v>20</v>
      </c>
      <c r="E5382" s="96"/>
      <c r="F5382" s="24" t="s">
        <v>3903</v>
      </c>
      <c r="G5382" s="97">
        <v>4.4999999999999998E-2</v>
      </c>
      <c r="H5382" s="97"/>
      <c r="I5382" s="98">
        <v>19.37</v>
      </c>
      <c r="J5382" s="98"/>
      <c r="K5382" s="27">
        <f t="shared" si="41"/>
        <v>0.87</v>
      </c>
    </row>
    <row r="5383" spans="1:11" ht="21" customHeight="1" x14ac:dyDescent="0.25">
      <c r="A5383" s="24" t="s">
        <v>4050</v>
      </c>
      <c r="B5383" s="95" t="s">
        <v>4051</v>
      </c>
      <c r="C5383" s="95"/>
      <c r="D5383" s="96" t="s">
        <v>20</v>
      </c>
      <c r="E5383" s="96"/>
      <c r="F5383" s="24" t="s">
        <v>84</v>
      </c>
      <c r="G5383" s="97">
        <v>0.46875</v>
      </c>
      <c r="H5383" s="97"/>
      <c r="I5383" s="98">
        <v>3.9</v>
      </c>
      <c r="J5383" s="98"/>
      <c r="K5383" s="27">
        <f t="shared" si="41"/>
        <v>1.83</v>
      </c>
    </row>
    <row r="5384" spans="1:11" ht="21" customHeight="1" x14ac:dyDescent="0.25">
      <c r="A5384" s="24" t="s">
        <v>4058</v>
      </c>
      <c r="B5384" s="95" t="s">
        <v>4059</v>
      </c>
      <c r="C5384" s="95"/>
      <c r="D5384" s="96" t="s">
        <v>20</v>
      </c>
      <c r="E5384" s="96"/>
      <c r="F5384" s="24" t="s">
        <v>84</v>
      </c>
      <c r="G5384" s="97">
        <v>0.375</v>
      </c>
      <c r="H5384" s="97"/>
      <c r="I5384" s="98">
        <v>2.69</v>
      </c>
      <c r="J5384" s="98"/>
      <c r="K5384" s="27">
        <f t="shared" si="41"/>
        <v>1.01</v>
      </c>
    </row>
    <row r="5385" spans="1:11" ht="29.1" customHeight="1" x14ac:dyDescent="0.25">
      <c r="A5385" s="24" t="s">
        <v>4060</v>
      </c>
      <c r="B5385" s="95" t="s">
        <v>4061</v>
      </c>
      <c r="C5385" s="95"/>
      <c r="D5385" s="96" t="s">
        <v>20</v>
      </c>
      <c r="E5385" s="96"/>
      <c r="F5385" s="24" t="s">
        <v>16</v>
      </c>
      <c r="G5385" s="97">
        <v>1.07</v>
      </c>
      <c r="H5385" s="97"/>
      <c r="I5385" s="98">
        <v>23.81</v>
      </c>
      <c r="J5385" s="98"/>
      <c r="K5385" s="27">
        <f t="shared" si="41"/>
        <v>25.48</v>
      </c>
    </row>
    <row r="5386" spans="1:11" ht="15" customHeight="1" x14ac:dyDescent="0.25">
      <c r="A5386" s="9"/>
      <c r="B5386" s="9"/>
      <c r="C5386" s="9"/>
      <c r="D5386" s="9"/>
      <c r="E5386" s="9"/>
      <c r="F5386" s="9"/>
      <c r="G5386" s="91" t="s">
        <v>3906</v>
      </c>
      <c r="H5386" s="91"/>
      <c r="I5386" s="91"/>
      <c r="J5386" s="91"/>
      <c r="K5386" s="28">
        <f>SUM(K5380:K5385)</f>
        <v>124.74000000000001</v>
      </c>
    </row>
    <row r="5387" spans="1:11" ht="15" customHeight="1" x14ac:dyDescent="0.25">
      <c r="A5387" s="93" t="s">
        <v>3907</v>
      </c>
      <c r="B5387" s="93"/>
      <c r="C5387" s="93"/>
      <c r="D5387" s="94" t="s">
        <v>3</v>
      </c>
      <c r="E5387" s="94"/>
      <c r="F5387" s="23" t="s">
        <v>4</v>
      </c>
      <c r="G5387" s="94" t="s">
        <v>3894</v>
      </c>
      <c r="H5387" s="94"/>
      <c r="I5387" s="94" t="s">
        <v>3895</v>
      </c>
      <c r="J5387" s="94"/>
      <c r="K5387" s="23" t="s">
        <v>3896</v>
      </c>
    </row>
    <row r="5388" spans="1:11" ht="21" customHeight="1" x14ac:dyDescent="0.25">
      <c r="A5388" s="24" t="s">
        <v>3908</v>
      </c>
      <c r="B5388" s="95" t="s">
        <v>3909</v>
      </c>
      <c r="C5388" s="95"/>
      <c r="D5388" s="96" t="s">
        <v>20</v>
      </c>
      <c r="E5388" s="96"/>
      <c r="F5388" s="24" t="s">
        <v>2056</v>
      </c>
      <c r="G5388" s="97">
        <v>0.13009999999999999</v>
      </c>
      <c r="H5388" s="97"/>
      <c r="I5388" s="98">
        <v>32.24</v>
      </c>
      <c r="J5388" s="98"/>
      <c r="K5388" s="27">
        <f>ROUND(ROUND(G5388,8)*I5388,2)</f>
        <v>4.1900000000000004</v>
      </c>
    </row>
    <row r="5389" spans="1:11" ht="15" customHeight="1" x14ac:dyDescent="0.25">
      <c r="A5389" s="24" t="s">
        <v>3971</v>
      </c>
      <c r="B5389" s="95" t="s">
        <v>3972</v>
      </c>
      <c r="C5389" s="95"/>
      <c r="D5389" s="96" t="s">
        <v>20</v>
      </c>
      <c r="E5389" s="96"/>
      <c r="F5389" s="24" t="s">
        <v>2056</v>
      </c>
      <c r="G5389" s="97">
        <v>8.7400000000000005E-2</v>
      </c>
      <c r="H5389" s="97"/>
      <c r="I5389" s="98">
        <v>32.69</v>
      </c>
      <c r="J5389" s="98"/>
      <c r="K5389" s="27">
        <f>ROUND(ROUND(G5389,8)*I5389,2)</f>
        <v>2.86</v>
      </c>
    </row>
    <row r="5390" spans="1:11" ht="15" customHeight="1" x14ac:dyDescent="0.25">
      <c r="A5390" s="24" t="s">
        <v>3910</v>
      </c>
      <c r="B5390" s="95" t="s">
        <v>3911</v>
      </c>
      <c r="C5390" s="95"/>
      <c r="D5390" s="96" t="s">
        <v>20</v>
      </c>
      <c r="E5390" s="96"/>
      <c r="F5390" s="24" t="s">
        <v>2056</v>
      </c>
      <c r="G5390" s="97">
        <v>0.21759999999999999</v>
      </c>
      <c r="H5390" s="97"/>
      <c r="I5390" s="98">
        <v>24.94</v>
      </c>
      <c r="J5390" s="98"/>
      <c r="K5390" s="27">
        <f>ROUND(ROUND(G5390,8)*I5390,2)</f>
        <v>5.43</v>
      </c>
    </row>
    <row r="5391" spans="1:11" ht="18" customHeight="1" x14ac:dyDescent="0.25">
      <c r="A5391" s="9"/>
      <c r="B5391" s="9"/>
      <c r="C5391" s="9"/>
      <c r="D5391" s="9"/>
      <c r="E5391" s="9"/>
      <c r="F5391" s="9"/>
      <c r="G5391" s="91" t="s">
        <v>3912</v>
      </c>
      <c r="H5391" s="91"/>
      <c r="I5391" s="91"/>
      <c r="J5391" s="91"/>
      <c r="K5391" s="28">
        <f>SUM(K5388:K5390)</f>
        <v>12.48</v>
      </c>
    </row>
    <row r="5392" spans="1:11" ht="15" customHeight="1" x14ac:dyDescent="0.25">
      <c r="A5392" s="93" t="s">
        <v>3922</v>
      </c>
      <c r="B5392" s="93"/>
      <c r="C5392" s="93"/>
      <c r="D5392" s="94" t="s">
        <v>3</v>
      </c>
      <c r="E5392" s="94"/>
      <c r="F5392" s="23" t="s">
        <v>4</v>
      </c>
      <c r="G5392" s="94" t="s">
        <v>3894</v>
      </c>
      <c r="H5392" s="94"/>
      <c r="I5392" s="94" t="s">
        <v>3895</v>
      </c>
      <c r="J5392" s="94"/>
      <c r="K5392" s="23" t="s">
        <v>3896</v>
      </c>
    </row>
    <row r="5393" spans="1:11" ht="29.1" customHeight="1" x14ac:dyDescent="0.25">
      <c r="A5393" s="24" t="s">
        <v>4062</v>
      </c>
      <c r="B5393" s="95" t="s">
        <v>4063</v>
      </c>
      <c r="C5393" s="95"/>
      <c r="D5393" s="96" t="s">
        <v>20</v>
      </c>
      <c r="E5393" s="96"/>
      <c r="F5393" s="24" t="s">
        <v>3903</v>
      </c>
      <c r="G5393" s="97">
        <v>1.23E-2</v>
      </c>
      <c r="H5393" s="97"/>
      <c r="I5393" s="98">
        <v>23.44</v>
      </c>
      <c r="J5393" s="98"/>
      <c r="K5393" s="27">
        <f>ROUND(ROUND(G5393,8)*I5393,2)</f>
        <v>0.28999999999999998</v>
      </c>
    </row>
    <row r="5394" spans="1:11" ht="21" customHeight="1" x14ac:dyDescent="0.25">
      <c r="A5394" s="24" t="s">
        <v>4064</v>
      </c>
      <c r="B5394" s="95" t="s">
        <v>4065</v>
      </c>
      <c r="C5394" s="95"/>
      <c r="D5394" s="96" t="s">
        <v>4066</v>
      </c>
      <c r="E5394" s="96"/>
      <c r="F5394" s="24" t="s">
        <v>26</v>
      </c>
      <c r="G5394" s="97">
        <v>4</v>
      </c>
      <c r="H5394" s="97"/>
      <c r="I5394" s="98">
        <v>5.76</v>
      </c>
      <c r="J5394" s="98"/>
      <c r="K5394" s="27">
        <f>ROUND(ROUND(G5394,8)*I5394,2)</f>
        <v>23.04</v>
      </c>
    </row>
    <row r="5395" spans="1:11" ht="15" customHeight="1" x14ac:dyDescent="0.25">
      <c r="A5395" s="9"/>
      <c r="B5395" s="9"/>
      <c r="C5395" s="9"/>
      <c r="D5395" s="9"/>
      <c r="E5395" s="9"/>
      <c r="F5395" s="9"/>
      <c r="G5395" s="91" t="s">
        <v>3933</v>
      </c>
      <c r="H5395" s="91"/>
      <c r="I5395" s="91"/>
      <c r="J5395" s="91"/>
      <c r="K5395" s="28">
        <f>SUM(K5393:K5394)</f>
        <v>23.33</v>
      </c>
    </row>
    <row r="5396" spans="1:11" ht="15" customHeight="1" x14ac:dyDescent="0.25">
      <c r="A5396" s="9"/>
      <c r="B5396" s="9"/>
      <c r="C5396" s="9"/>
      <c r="D5396" s="9"/>
      <c r="E5396" s="9"/>
      <c r="F5396" s="9"/>
      <c r="G5396" s="92" t="s">
        <v>3913</v>
      </c>
      <c r="H5396" s="92"/>
      <c r="I5396" s="92"/>
      <c r="J5396" s="92"/>
      <c r="K5396" s="29">
        <f>ROUND(SUM(K5386,K5391,K5395),2)</f>
        <v>160.55000000000001</v>
      </c>
    </row>
    <row r="5397" spans="1:11" ht="9.9499999999999993" customHeight="1" x14ac:dyDescent="0.25">
      <c r="A5397" s="9"/>
      <c r="B5397" s="9"/>
      <c r="C5397" s="9"/>
      <c r="D5397" s="9"/>
      <c r="E5397" s="9"/>
      <c r="F5397" s="9"/>
      <c r="G5397" s="100"/>
      <c r="H5397" s="100"/>
      <c r="I5397" s="100"/>
      <c r="J5397" s="100"/>
      <c r="K5397" s="100"/>
    </row>
    <row r="5398" spans="1:11" ht="20.100000000000001" customHeight="1" x14ac:dyDescent="0.25">
      <c r="A5398" s="99" t="s">
        <v>2519</v>
      </c>
      <c r="B5398" s="99"/>
      <c r="C5398" s="99"/>
      <c r="D5398" s="99"/>
      <c r="E5398" s="99"/>
      <c r="F5398" s="99"/>
      <c r="G5398" s="99"/>
      <c r="H5398" s="99"/>
      <c r="I5398" s="99"/>
      <c r="J5398" s="99"/>
      <c r="K5398" s="99"/>
    </row>
    <row r="5399" spans="1:11" ht="15" customHeight="1" x14ac:dyDescent="0.25">
      <c r="A5399" s="93" t="s">
        <v>3893</v>
      </c>
      <c r="B5399" s="93"/>
      <c r="C5399" s="93"/>
      <c r="D5399" s="94" t="s">
        <v>3</v>
      </c>
      <c r="E5399" s="94"/>
      <c r="F5399" s="23" t="s">
        <v>4</v>
      </c>
      <c r="G5399" s="94" t="s">
        <v>3894</v>
      </c>
      <c r="H5399" s="94"/>
      <c r="I5399" s="94" t="s">
        <v>3895</v>
      </c>
      <c r="J5399" s="94"/>
      <c r="K5399" s="23" t="s">
        <v>3896</v>
      </c>
    </row>
    <row r="5400" spans="1:11" ht="45.95" customHeight="1" x14ac:dyDescent="0.25">
      <c r="A5400" s="24" t="s">
        <v>4073</v>
      </c>
      <c r="B5400" s="95" t="s">
        <v>4074</v>
      </c>
      <c r="C5400" s="95"/>
      <c r="D5400" s="96" t="s">
        <v>20</v>
      </c>
      <c r="E5400" s="96"/>
      <c r="F5400" s="24" t="s">
        <v>26</v>
      </c>
      <c r="G5400" s="97">
        <v>1</v>
      </c>
      <c r="H5400" s="97"/>
      <c r="I5400" s="98">
        <v>1235.9100000000001</v>
      </c>
      <c r="J5400" s="98"/>
      <c r="K5400" s="27">
        <f>TRUNC(TRUNC(G5400,8)*I5400,2)</f>
        <v>1235.9100000000001</v>
      </c>
    </row>
    <row r="5401" spans="1:11" ht="21" customHeight="1" x14ac:dyDescent="0.25">
      <c r="A5401" s="24" t="s">
        <v>4075</v>
      </c>
      <c r="B5401" s="95" t="s">
        <v>4076</v>
      </c>
      <c r="C5401" s="95"/>
      <c r="D5401" s="96" t="s">
        <v>20</v>
      </c>
      <c r="E5401" s="96"/>
      <c r="F5401" s="24" t="s">
        <v>34</v>
      </c>
      <c r="G5401" s="97">
        <v>1.1999999999999999E-3</v>
      </c>
      <c r="H5401" s="97"/>
      <c r="I5401" s="98">
        <v>205.09</v>
      </c>
      <c r="J5401" s="98"/>
      <c r="K5401" s="27">
        <f>TRUNC(TRUNC(G5401,8)*I5401,2)</f>
        <v>0.24</v>
      </c>
    </row>
    <row r="5402" spans="1:11" ht="15" customHeight="1" x14ac:dyDescent="0.25">
      <c r="A5402" s="9"/>
      <c r="B5402" s="9"/>
      <c r="C5402" s="9"/>
      <c r="D5402" s="9"/>
      <c r="E5402" s="9"/>
      <c r="F5402" s="9"/>
      <c r="G5402" s="91" t="s">
        <v>3906</v>
      </c>
      <c r="H5402" s="91"/>
      <c r="I5402" s="91"/>
      <c r="J5402" s="91"/>
      <c r="K5402" s="28">
        <f>SUM(K5400:K5401)</f>
        <v>1236.1500000000001</v>
      </c>
    </row>
    <row r="5403" spans="1:11" ht="15" customHeight="1" x14ac:dyDescent="0.25">
      <c r="A5403" s="93" t="s">
        <v>3907</v>
      </c>
      <c r="B5403" s="93"/>
      <c r="C5403" s="93"/>
      <c r="D5403" s="94" t="s">
        <v>3</v>
      </c>
      <c r="E5403" s="94"/>
      <c r="F5403" s="23" t="s">
        <v>4</v>
      </c>
      <c r="G5403" s="94" t="s">
        <v>3894</v>
      </c>
      <c r="H5403" s="94"/>
      <c r="I5403" s="94" t="s">
        <v>3895</v>
      </c>
      <c r="J5403" s="94"/>
      <c r="K5403" s="23" t="s">
        <v>3896</v>
      </c>
    </row>
    <row r="5404" spans="1:11" ht="15" customHeight="1" x14ac:dyDescent="0.25">
      <c r="A5404" s="24" t="s">
        <v>3971</v>
      </c>
      <c r="B5404" s="95" t="s">
        <v>3972</v>
      </c>
      <c r="C5404" s="95"/>
      <c r="D5404" s="96" t="s">
        <v>20</v>
      </c>
      <c r="E5404" s="96"/>
      <c r="F5404" s="24" t="s">
        <v>2056</v>
      </c>
      <c r="G5404" s="97">
        <v>0.86809999999999998</v>
      </c>
      <c r="H5404" s="97"/>
      <c r="I5404" s="98">
        <v>32.69</v>
      </c>
      <c r="J5404" s="98"/>
      <c r="K5404" s="27">
        <f>TRUNC(TRUNC(G5404,8)*I5404,2)</f>
        <v>28.37</v>
      </c>
    </row>
    <row r="5405" spans="1:11" ht="15" customHeight="1" x14ac:dyDescent="0.25">
      <c r="A5405" s="24" t="s">
        <v>3910</v>
      </c>
      <c r="B5405" s="95" t="s">
        <v>3911</v>
      </c>
      <c r="C5405" s="95"/>
      <c r="D5405" s="96" t="s">
        <v>20</v>
      </c>
      <c r="E5405" s="96"/>
      <c r="F5405" s="24" t="s">
        <v>2056</v>
      </c>
      <c r="G5405" s="97">
        <v>0.57869999999999999</v>
      </c>
      <c r="H5405" s="97"/>
      <c r="I5405" s="98">
        <v>24.94</v>
      </c>
      <c r="J5405" s="98"/>
      <c r="K5405" s="27">
        <f>TRUNC(TRUNC(G5405,8)*I5405,2)</f>
        <v>14.43</v>
      </c>
    </row>
    <row r="5406" spans="1:11" ht="18" customHeight="1" x14ac:dyDescent="0.25">
      <c r="A5406" s="9"/>
      <c r="B5406" s="9"/>
      <c r="C5406" s="9"/>
      <c r="D5406" s="9"/>
      <c r="E5406" s="9"/>
      <c r="F5406" s="9"/>
      <c r="G5406" s="91" t="s">
        <v>3912</v>
      </c>
      <c r="H5406" s="91"/>
      <c r="I5406" s="91"/>
      <c r="J5406" s="91"/>
      <c r="K5406" s="28">
        <f>SUM(K5404:K5405)</f>
        <v>42.8</v>
      </c>
    </row>
    <row r="5407" spans="1:11" ht="15" customHeight="1" x14ac:dyDescent="0.25">
      <c r="A5407" s="93" t="s">
        <v>3922</v>
      </c>
      <c r="B5407" s="93"/>
      <c r="C5407" s="93"/>
      <c r="D5407" s="94" t="s">
        <v>3</v>
      </c>
      <c r="E5407" s="94"/>
      <c r="F5407" s="23" t="s">
        <v>4</v>
      </c>
      <c r="G5407" s="94" t="s">
        <v>3894</v>
      </c>
      <c r="H5407" s="94"/>
      <c r="I5407" s="94" t="s">
        <v>3895</v>
      </c>
      <c r="J5407" s="94"/>
      <c r="K5407" s="23" t="s">
        <v>3896</v>
      </c>
    </row>
    <row r="5408" spans="1:11" ht="29.1" customHeight="1" x14ac:dyDescent="0.25">
      <c r="A5408" s="24" t="s">
        <v>4077</v>
      </c>
      <c r="B5408" s="95" t="s">
        <v>4078</v>
      </c>
      <c r="C5408" s="95"/>
      <c r="D5408" s="96" t="s">
        <v>20</v>
      </c>
      <c r="E5408" s="96"/>
      <c r="F5408" s="24" t="s">
        <v>34</v>
      </c>
      <c r="G5408" s="97">
        <v>2.2200000000000001E-2</v>
      </c>
      <c r="H5408" s="97"/>
      <c r="I5408" s="98">
        <v>924.6</v>
      </c>
      <c r="J5408" s="98"/>
      <c r="K5408" s="27">
        <f>TRUNC(TRUNC(G5408,8)*I5408,2)</f>
        <v>20.52</v>
      </c>
    </row>
    <row r="5409" spans="1:11" ht="15" customHeight="1" x14ac:dyDescent="0.25">
      <c r="A5409" s="9"/>
      <c r="B5409" s="9"/>
      <c r="C5409" s="9"/>
      <c r="D5409" s="9"/>
      <c r="E5409" s="9"/>
      <c r="F5409" s="9"/>
      <c r="G5409" s="91" t="s">
        <v>3933</v>
      </c>
      <c r="H5409" s="91"/>
      <c r="I5409" s="91"/>
      <c r="J5409" s="91"/>
      <c r="K5409" s="28">
        <f>SUM(K5408:K5408)</f>
        <v>20.52</v>
      </c>
    </row>
    <row r="5410" spans="1:11" ht="15" customHeight="1" x14ac:dyDescent="0.25">
      <c r="A5410" s="9"/>
      <c r="B5410" s="9"/>
      <c r="C5410" s="9"/>
      <c r="D5410" s="9"/>
      <c r="E5410" s="9"/>
      <c r="F5410" s="9"/>
      <c r="G5410" s="92" t="s">
        <v>3913</v>
      </c>
      <c r="H5410" s="92"/>
      <c r="I5410" s="92"/>
      <c r="J5410" s="92"/>
      <c r="K5410" s="29">
        <f>ROUND(SUM(K5402,K5406,K5409),2)</f>
        <v>1299.47</v>
      </c>
    </row>
    <row r="5411" spans="1:11" ht="9.9499999999999993" customHeight="1" x14ac:dyDescent="0.25">
      <c r="A5411" s="9"/>
      <c r="B5411" s="9"/>
      <c r="C5411" s="9"/>
      <c r="D5411" s="9"/>
      <c r="E5411" s="9"/>
      <c r="F5411" s="9"/>
      <c r="G5411" s="100"/>
      <c r="H5411" s="100"/>
      <c r="I5411" s="100"/>
      <c r="J5411" s="100"/>
      <c r="K5411" s="100"/>
    </row>
    <row r="5412" spans="1:11" ht="20.100000000000001" customHeight="1" x14ac:dyDescent="0.25">
      <c r="A5412" s="99" t="s">
        <v>2520</v>
      </c>
      <c r="B5412" s="99"/>
      <c r="C5412" s="99"/>
      <c r="D5412" s="99"/>
      <c r="E5412" s="99"/>
      <c r="F5412" s="99"/>
      <c r="G5412" s="99"/>
      <c r="H5412" s="99"/>
      <c r="I5412" s="99"/>
      <c r="J5412" s="99"/>
      <c r="K5412" s="99"/>
    </row>
    <row r="5413" spans="1:11" ht="15" customHeight="1" x14ac:dyDescent="0.25">
      <c r="A5413" s="93" t="s">
        <v>3893</v>
      </c>
      <c r="B5413" s="93"/>
      <c r="C5413" s="93"/>
      <c r="D5413" s="94" t="s">
        <v>3</v>
      </c>
      <c r="E5413" s="94"/>
      <c r="F5413" s="23" t="s">
        <v>4</v>
      </c>
      <c r="G5413" s="94" t="s">
        <v>3894</v>
      </c>
      <c r="H5413" s="94"/>
      <c r="I5413" s="94" t="s">
        <v>3895</v>
      </c>
      <c r="J5413" s="94"/>
      <c r="K5413" s="23" t="s">
        <v>3896</v>
      </c>
    </row>
    <row r="5414" spans="1:11" ht="15" customHeight="1" x14ac:dyDescent="0.25">
      <c r="A5414" s="24" t="s">
        <v>4067</v>
      </c>
      <c r="B5414" s="95" t="s">
        <v>4068</v>
      </c>
      <c r="C5414" s="95"/>
      <c r="D5414" s="96" t="s">
        <v>20</v>
      </c>
      <c r="E5414" s="96"/>
      <c r="F5414" s="24" t="s">
        <v>3903</v>
      </c>
      <c r="G5414" s="97">
        <v>8.6199999999999992</v>
      </c>
      <c r="H5414" s="97"/>
      <c r="I5414" s="98">
        <v>1.1299999999999999</v>
      </c>
      <c r="J5414" s="98"/>
      <c r="K5414" s="27">
        <f>TRUNC(TRUNC(G5414,8)*I5414,2)</f>
        <v>9.74</v>
      </c>
    </row>
    <row r="5415" spans="1:11" ht="29.1" customHeight="1" x14ac:dyDescent="0.25">
      <c r="A5415" s="24" t="s">
        <v>4069</v>
      </c>
      <c r="B5415" s="95" t="s">
        <v>4070</v>
      </c>
      <c r="C5415" s="95"/>
      <c r="D5415" s="96" t="s">
        <v>20</v>
      </c>
      <c r="E5415" s="96"/>
      <c r="F5415" s="24" t="s">
        <v>26</v>
      </c>
      <c r="G5415" s="97">
        <v>6.4375</v>
      </c>
      <c r="H5415" s="97"/>
      <c r="I5415" s="98">
        <v>17.63</v>
      </c>
      <c r="J5415" s="98"/>
      <c r="K5415" s="27">
        <f>TRUNC(TRUNC(G5415,8)*I5415,2)</f>
        <v>113.49</v>
      </c>
    </row>
    <row r="5416" spans="1:11" ht="15" customHeight="1" x14ac:dyDescent="0.25">
      <c r="A5416" s="24" t="s">
        <v>4071</v>
      </c>
      <c r="B5416" s="95" t="s">
        <v>4072</v>
      </c>
      <c r="C5416" s="95"/>
      <c r="D5416" s="96" t="s">
        <v>20</v>
      </c>
      <c r="E5416" s="96"/>
      <c r="F5416" s="24" t="s">
        <v>3903</v>
      </c>
      <c r="G5416" s="97">
        <v>0.24</v>
      </c>
      <c r="H5416" s="97"/>
      <c r="I5416" s="98">
        <v>3.58</v>
      </c>
      <c r="J5416" s="98"/>
      <c r="K5416" s="27">
        <f>TRUNC(TRUNC(G5416,8)*I5416,2)</f>
        <v>0.85</v>
      </c>
    </row>
    <row r="5417" spans="1:11" ht="15" customHeight="1" x14ac:dyDescent="0.25">
      <c r="A5417" s="9"/>
      <c r="B5417" s="9"/>
      <c r="C5417" s="9"/>
      <c r="D5417" s="9"/>
      <c r="E5417" s="9"/>
      <c r="F5417" s="9"/>
      <c r="G5417" s="91" t="s">
        <v>3906</v>
      </c>
      <c r="H5417" s="91"/>
      <c r="I5417" s="91"/>
      <c r="J5417" s="91"/>
      <c r="K5417" s="28">
        <f>SUM(K5414:K5416)</f>
        <v>124.07999999999998</v>
      </c>
    </row>
    <row r="5418" spans="1:11" ht="15" customHeight="1" x14ac:dyDescent="0.25">
      <c r="A5418" s="93" t="s">
        <v>3907</v>
      </c>
      <c r="B5418" s="93"/>
      <c r="C5418" s="93"/>
      <c r="D5418" s="94" t="s">
        <v>3</v>
      </c>
      <c r="E5418" s="94"/>
      <c r="F5418" s="23" t="s">
        <v>4</v>
      </c>
      <c r="G5418" s="94" t="s">
        <v>3894</v>
      </c>
      <c r="H5418" s="94"/>
      <c r="I5418" s="94" t="s">
        <v>3895</v>
      </c>
      <c r="J5418" s="94"/>
      <c r="K5418" s="23" t="s">
        <v>3896</v>
      </c>
    </row>
    <row r="5419" spans="1:11" ht="15" customHeight="1" x14ac:dyDescent="0.25">
      <c r="A5419" s="24" t="s">
        <v>3971</v>
      </c>
      <c r="B5419" s="95" t="s">
        <v>3972</v>
      </c>
      <c r="C5419" s="95"/>
      <c r="D5419" s="96" t="s">
        <v>20</v>
      </c>
      <c r="E5419" s="96"/>
      <c r="F5419" s="24" t="s">
        <v>2056</v>
      </c>
      <c r="G5419" s="97">
        <v>0.63900000000000001</v>
      </c>
      <c r="H5419" s="97"/>
      <c r="I5419" s="98">
        <v>32.69</v>
      </c>
      <c r="J5419" s="98"/>
      <c r="K5419" s="27">
        <f>TRUNC(TRUNC(G5419,8)*I5419,2)</f>
        <v>20.88</v>
      </c>
    </row>
    <row r="5420" spans="1:11" ht="15" customHeight="1" x14ac:dyDescent="0.25">
      <c r="A5420" s="24" t="s">
        <v>3910</v>
      </c>
      <c r="B5420" s="95" t="s">
        <v>3911</v>
      </c>
      <c r="C5420" s="95"/>
      <c r="D5420" s="96" t="s">
        <v>20</v>
      </c>
      <c r="E5420" s="96"/>
      <c r="F5420" s="24" t="s">
        <v>2056</v>
      </c>
      <c r="G5420" s="97">
        <v>1.2789999999999999</v>
      </c>
      <c r="H5420" s="97"/>
      <c r="I5420" s="98">
        <v>24.94</v>
      </c>
      <c r="J5420" s="98"/>
      <c r="K5420" s="27">
        <f>TRUNC(TRUNC(G5420,8)*I5420,2)</f>
        <v>31.89</v>
      </c>
    </row>
    <row r="5421" spans="1:11" ht="18" customHeight="1" x14ac:dyDescent="0.25">
      <c r="A5421" s="9"/>
      <c r="B5421" s="9"/>
      <c r="C5421" s="9"/>
      <c r="D5421" s="9"/>
      <c r="E5421" s="9"/>
      <c r="F5421" s="9"/>
      <c r="G5421" s="91" t="s">
        <v>3912</v>
      </c>
      <c r="H5421" s="91"/>
      <c r="I5421" s="91"/>
      <c r="J5421" s="91"/>
      <c r="K5421" s="28">
        <f>SUM(K5419:K5420)</f>
        <v>52.769999999999996</v>
      </c>
    </row>
    <row r="5422" spans="1:11" ht="15" customHeight="1" x14ac:dyDescent="0.25">
      <c r="A5422" s="9"/>
      <c r="B5422" s="9"/>
      <c r="C5422" s="9"/>
      <c r="D5422" s="9"/>
      <c r="E5422" s="9"/>
      <c r="F5422" s="9"/>
      <c r="G5422" s="92" t="s">
        <v>3913</v>
      </c>
      <c r="H5422" s="92"/>
      <c r="I5422" s="92"/>
      <c r="J5422" s="92"/>
      <c r="K5422" s="29">
        <f>ROUND(SUM(K5417,K5421),2)</f>
        <v>176.85</v>
      </c>
    </row>
    <row r="5423" spans="1:11" ht="9.9499999999999993" customHeight="1" x14ac:dyDescent="0.25">
      <c r="A5423" s="9"/>
      <c r="B5423" s="9"/>
      <c r="C5423" s="9"/>
      <c r="D5423" s="9"/>
      <c r="E5423" s="9"/>
      <c r="F5423" s="9"/>
      <c r="G5423" s="100"/>
      <c r="H5423" s="100"/>
      <c r="I5423" s="100"/>
      <c r="J5423" s="100"/>
      <c r="K5423" s="100"/>
    </row>
    <row r="5424" spans="1:11" ht="20.100000000000001" customHeight="1" x14ac:dyDescent="0.25">
      <c r="A5424" s="99" t="s">
        <v>2521</v>
      </c>
      <c r="B5424" s="99"/>
      <c r="C5424" s="99"/>
      <c r="D5424" s="99"/>
      <c r="E5424" s="99"/>
      <c r="F5424" s="99"/>
      <c r="G5424" s="99"/>
      <c r="H5424" s="99"/>
      <c r="I5424" s="99"/>
      <c r="J5424" s="99"/>
      <c r="K5424" s="99"/>
    </row>
    <row r="5425" spans="1:11" ht="20.100000000000001" customHeight="1" x14ac:dyDescent="0.25">
      <c r="A5425" s="106" t="s">
        <v>4010</v>
      </c>
      <c r="B5425" s="106"/>
      <c r="C5425" s="106"/>
      <c r="D5425" s="106"/>
      <c r="E5425" s="106"/>
      <c r="F5425" s="2" t="s">
        <v>4</v>
      </c>
      <c r="G5425" s="87" t="s">
        <v>4001</v>
      </c>
      <c r="H5425" s="87"/>
      <c r="I5425" s="87" t="s">
        <v>3895</v>
      </c>
      <c r="J5425" s="87"/>
      <c r="K5425" s="2" t="s">
        <v>4011</v>
      </c>
    </row>
    <row r="5426" spans="1:11" ht="15" customHeight="1" x14ac:dyDescent="0.25">
      <c r="A5426" s="6" t="s">
        <v>4079</v>
      </c>
      <c r="B5426" s="104" t="s">
        <v>4080</v>
      </c>
      <c r="C5426" s="104"/>
      <c r="D5426" s="104"/>
      <c r="E5426" s="104"/>
      <c r="F5426" s="6" t="s">
        <v>77</v>
      </c>
      <c r="G5426" s="113">
        <v>1.7700000000000001E-3</v>
      </c>
      <c r="H5426" s="113"/>
      <c r="I5426" s="105">
        <v>33.79</v>
      </c>
      <c r="J5426" s="105"/>
      <c r="K5426" s="33">
        <f>ROUND(ROUND(G5426,5)*I5426,4)</f>
        <v>5.9799999999999999E-2</v>
      </c>
    </row>
    <row r="5427" spans="1:11" ht="15" customHeight="1" x14ac:dyDescent="0.25">
      <c r="A5427" s="6" t="s">
        <v>4081</v>
      </c>
      <c r="B5427" s="104" t="s">
        <v>4082</v>
      </c>
      <c r="C5427" s="104"/>
      <c r="D5427" s="104"/>
      <c r="E5427" s="104"/>
      <c r="F5427" s="6" t="s">
        <v>77</v>
      </c>
      <c r="G5427" s="113">
        <v>3.9300000000000003E-3</v>
      </c>
      <c r="H5427" s="113"/>
      <c r="I5427" s="105">
        <v>448.02</v>
      </c>
      <c r="J5427" s="105"/>
      <c r="K5427" s="33">
        <f>ROUND(ROUND(G5427,5)*I5427,4)</f>
        <v>1.7606999999999999</v>
      </c>
    </row>
    <row r="5428" spans="1:11" ht="15" customHeight="1" x14ac:dyDescent="0.25">
      <c r="A5428" s="6" t="s">
        <v>4083</v>
      </c>
      <c r="B5428" s="104" t="s">
        <v>4084</v>
      </c>
      <c r="C5428" s="104"/>
      <c r="D5428" s="104"/>
      <c r="E5428" s="104"/>
      <c r="F5428" s="6" t="s">
        <v>77</v>
      </c>
      <c r="G5428" s="113">
        <v>7.0800000000000004E-3</v>
      </c>
      <c r="H5428" s="113"/>
      <c r="I5428" s="105">
        <v>46.06</v>
      </c>
      <c r="J5428" s="105"/>
      <c r="K5428" s="33">
        <f>ROUND(ROUND(G5428,5)*I5428,4)</f>
        <v>0.3261</v>
      </c>
    </row>
    <row r="5429" spans="1:11" ht="15" customHeight="1" x14ac:dyDescent="0.25">
      <c r="A5429" s="6" t="s">
        <v>4085</v>
      </c>
      <c r="B5429" s="104" t="s">
        <v>4086</v>
      </c>
      <c r="C5429" s="104"/>
      <c r="D5429" s="104"/>
      <c r="E5429" s="104"/>
      <c r="F5429" s="6" t="s">
        <v>103</v>
      </c>
      <c r="G5429" s="113">
        <v>1</v>
      </c>
      <c r="H5429" s="113"/>
      <c r="I5429" s="105">
        <v>16.98</v>
      </c>
      <c r="J5429" s="105"/>
      <c r="K5429" s="33">
        <f>ROUND(ROUND(G5429,5)*I5429,4)</f>
        <v>16.98</v>
      </c>
    </row>
    <row r="5430" spans="1:11" ht="15" customHeight="1" x14ac:dyDescent="0.25">
      <c r="A5430" s="1"/>
      <c r="B5430" s="1"/>
      <c r="C5430" s="1"/>
      <c r="D5430" s="1"/>
      <c r="E5430" s="1"/>
      <c r="F5430" s="1"/>
      <c r="G5430" s="85" t="s">
        <v>4014</v>
      </c>
      <c r="H5430" s="85"/>
      <c r="I5430" s="85"/>
      <c r="J5430" s="85"/>
      <c r="K5430" s="34">
        <f>SUM(K5426:K5429)</f>
        <v>19.1266</v>
      </c>
    </row>
    <row r="5431" spans="1:11" ht="15" customHeight="1" x14ac:dyDescent="0.25">
      <c r="A5431" s="106" t="s">
        <v>4015</v>
      </c>
      <c r="B5431" s="106"/>
      <c r="C5431" s="106"/>
      <c r="D5431" s="23" t="s">
        <v>4016</v>
      </c>
      <c r="E5431" s="94" t="s">
        <v>4017</v>
      </c>
      <c r="F5431" s="94"/>
      <c r="G5431" s="94" t="s">
        <v>4001</v>
      </c>
      <c r="H5431" s="94"/>
      <c r="I5431" s="94" t="s">
        <v>3895</v>
      </c>
      <c r="J5431" s="94"/>
      <c r="K5431" s="23" t="s">
        <v>4011</v>
      </c>
    </row>
    <row r="5432" spans="1:11" ht="27.95" customHeight="1" x14ac:dyDescent="0.25">
      <c r="A5432" s="38" t="s">
        <v>4085</v>
      </c>
      <c r="B5432" s="109" t="s">
        <v>4087</v>
      </c>
      <c r="C5432" s="109"/>
      <c r="D5432" s="38" t="s">
        <v>4019</v>
      </c>
      <c r="E5432" s="110" t="s">
        <v>4088</v>
      </c>
      <c r="F5432" s="110"/>
      <c r="G5432" s="111">
        <v>1.9630000000000002E-2</v>
      </c>
      <c r="H5432" s="111"/>
      <c r="I5432" s="112">
        <v>33.64</v>
      </c>
      <c r="J5432" s="112"/>
      <c r="K5432" s="41">
        <f>ROUND(ROUND(G5432,5)*I5432,4)</f>
        <v>0.66039999999999999</v>
      </c>
    </row>
    <row r="5433" spans="1:11" ht="15" customHeight="1" x14ac:dyDescent="0.25">
      <c r="A5433" s="1"/>
      <c r="B5433" s="1"/>
      <c r="C5433" s="1"/>
      <c r="D5433" s="1"/>
      <c r="E5433" s="1"/>
      <c r="F5433" s="1"/>
      <c r="G5433" s="85" t="s">
        <v>4021</v>
      </c>
      <c r="H5433" s="85"/>
      <c r="I5433" s="85"/>
      <c r="J5433" s="85"/>
      <c r="K5433" s="33">
        <f>SUM(K5432:K5432)</f>
        <v>0.66039999999999999</v>
      </c>
    </row>
    <row r="5434" spans="1:11" ht="12.95" customHeight="1" x14ac:dyDescent="0.25">
      <c r="A5434" s="106" t="s">
        <v>4022</v>
      </c>
      <c r="B5434" s="106"/>
      <c r="C5434" s="94" t="s">
        <v>4023</v>
      </c>
      <c r="D5434" s="94" t="s">
        <v>5</v>
      </c>
      <c r="E5434" s="94" t="s">
        <v>4024</v>
      </c>
      <c r="F5434" s="94"/>
      <c r="G5434" s="94" t="s">
        <v>4025</v>
      </c>
      <c r="H5434" s="94"/>
      <c r="I5434" s="94" t="s">
        <v>2086</v>
      </c>
      <c r="J5434" s="94"/>
      <c r="K5434" s="94" t="s">
        <v>4011</v>
      </c>
    </row>
    <row r="5435" spans="1:11" ht="12" customHeight="1" x14ac:dyDescent="0.25">
      <c r="A5435" s="106"/>
      <c r="B5435" s="106"/>
      <c r="C5435" s="94"/>
      <c r="D5435" s="94"/>
      <c r="E5435" s="23" t="s">
        <v>2092</v>
      </c>
      <c r="F5435" s="23" t="s">
        <v>4026</v>
      </c>
      <c r="G5435" s="23" t="s">
        <v>2092</v>
      </c>
      <c r="H5435" s="23" t="s">
        <v>4026</v>
      </c>
      <c r="I5435" s="23" t="s">
        <v>2092</v>
      </c>
      <c r="J5435" s="23" t="s">
        <v>4026</v>
      </c>
      <c r="K5435" s="94"/>
    </row>
    <row r="5436" spans="1:11" ht="27.95" customHeight="1" x14ac:dyDescent="0.25">
      <c r="A5436" s="38" t="s">
        <v>4085</v>
      </c>
      <c r="B5436" s="39" t="s">
        <v>4087</v>
      </c>
      <c r="C5436" s="38" t="s">
        <v>4027</v>
      </c>
      <c r="D5436" s="40">
        <v>1.9630000000000002E-2</v>
      </c>
      <c r="E5436" s="42">
        <v>0</v>
      </c>
      <c r="F5436" s="43">
        <v>1.1100000000000001</v>
      </c>
      <c r="G5436" s="42">
        <v>0</v>
      </c>
      <c r="H5436" s="43">
        <v>0.88</v>
      </c>
      <c r="I5436" s="42">
        <v>0</v>
      </c>
      <c r="J5436" s="43">
        <v>0.72</v>
      </c>
      <c r="K5436" s="41">
        <f>ROUND(D5436*(ROUND(E5436*F5436,4)+ROUND(G5436*H5436,4)+ROUND(I5436*J5436,4)),4)</f>
        <v>0</v>
      </c>
    </row>
    <row r="5437" spans="1:11" ht="15" customHeight="1" x14ac:dyDescent="0.25">
      <c r="A5437" s="1"/>
      <c r="B5437" s="1"/>
      <c r="C5437" s="1"/>
      <c r="D5437" s="1"/>
      <c r="E5437" s="1"/>
      <c r="F5437" s="1"/>
      <c r="G5437" s="85" t="s">
        <v>4028</v>
      </c>
      <c r="H5437" s="85"/>
      <c r="I5437" s="85"/>
      <c r="J5437" s="85"/>
      <c r="K5437" s="33">
        <f>SUM(K5435:K5436)</f>
        <v>0</v>
      </c>
    </row>
    <row r="5438" spans="1:11" ht="15" customHeight="1" x14ac:dyDescent="0.25">
      <c r="A5438" s="9"/>
      <c r="B5438" s="9"/>
      <c r="C5438" s="9"/>
      <c r="D5438" s="9"/>
      <c r="E5438" s="9"/>
      <c r="F5438" s="9"/>
      <c r="G5438" s="92" t="s">
        <v>4029</v>
      </c>
      <c r="H5438" s="92"/>
      <c r="I5438" s="92"/>
      <c r="J5438" s="92"/>
      <c r="K5438" s="33">
        <f>SUM(K5430,K5433,K5437)</f>
        <v>19.786999999999999</v>
      </c>
    </row>
    <row r="5439" spans="1:11" ht="15" customHeight="1" x14ac:dyDescent="0.25">
      <c r="A5439" s="9"/>
      <c r="B5439" s="9"/>
      <c r="C5439" s="9"/>
      <c r="D5439" s="9"/>
      <c r="E5439" s="9"/>
      <c r="F5439" s="9"/>
      <c r="G5439" s="92" t="s">
        <v>3913</v>
      </c>
      <c r="H5439" s="92"/>
      <c r="I5439" s="92"/>
      <c r="J5439" s="92"/>
      <c r="K5439" s="29">
        <f>ROUND(SUM(K5438),2)</f>
        <v>19.79</v>
      </c>
    </row>
    <row r="5440" spans="1:11" ht="9.9499999999999993" customHeight="1" x14ac:dyDescent="0.25">
      <c r="A5440" s="9"/>
      <c r="B5440" s="9"/>
      <c r="C5440" s="9"/>
      <c r="D5440" s="9"/>
      <c r="E5440" s="9"/>
      <c r="F5440" s="9"/>
      <c r="G5440" s="100"/>
      <c r="H5440" s="100"/>
      <c r="I5440" s="100"/>
      <c r="J5440" s="100"/>
      <c r="K5440" s="100"/>
    </row>
    <row r="5441" spans="1:11" ht="20.100000000000001" customHeight="1" x14ac:dyDescent="0.25">
      <c r="A5441" s="99" t="s">
        <v>2522</v>
      </c>
      <c r="B5441" s="99"/>
      <c r="C5441" s="99"/>
      <c r="D5441" s="99"/>
      <c r="E5441" s="99"/>
      <c r="F5441" s="99"/>
      <c r="G5441" s="99"/>
      <c r="H5441" s="99"/>
      <c r="I5441" s="99"/>
      <c r="J5441" s="99"/>
      <c r="K5441" s="99"/>
    </row>
    <row r="5442" spans="1:11" ht="15" customHeight="1" x14ac:dyDescent="0.25">
      <c r="A5442" s="93" t="s">
        <v>3893</v>
      </c>
      <c r="B5442" s="93"/>
      <c r="C5442" s="93"/>
      <c r="D5442" s="94" t="s">
        <v>3</v>
      </c>
      <c r="E5442" s="94"/>
      <c r="F5442" s="23" t="s">
        <v>4</v>
      </c>
      <c r="G5442" s="94" t="s">
        <v>3894</v>
      </c>
      <c r="H5442" s="94"/>
      <c r="I5442" s="94" t="s">
        <v>3895</v>
      </c>
      <c r="J5442" s="94"/>
      <c r="K5442" s="23" t="s">
        <v>3896</v>
      </c>
    </row>
    <row r="5443" spans="1:11" ht="15" customHeight="1" x14ac:dyDescent="0.25">
      <c r="A5443" s="24" t="s">
        <v>4089</v>
      </c>
      <c r="B5443" s="95" t="s">
        <v>4090</v>
      </c>
      <c r="C5443" s="95"/>
      <c r="D5443" s="96" t="s">
        <v>20</v>
      </c>
      <c r="E5443" s="96"/>
      <c r="F5443" s="24" t="s">
        <v>16</v>
      </c>
      <c r="G5443" s="97">
        <v>1</v>
      </c>
      <c r="H5443" s="97"/>
      <c r="I5443" s="98">
        <v>12.85</v>
      </c>
      <c r="J5443" s="98"/>
      <c r="K5443" s="27">
        <f>TRUNC(TRUNC(G5443,8)*I5443,2)</f>
        <v>12.85</v>
      </c>
    </row>
    <row r="5444" spans="1:11" ht="15" customHeight="1" x14ac:dyDescent="0.25">
      <c r="A5444" s="9"/>
      <c r="B5444" s="9"/>
      <c r="C5444" s="9"/>
      <c r="D5444" s="9"/>
      <c r="E5444" s="9"/>
      <c r="F5444" s="9"/>
      <c r="G5444" s="91" t="s">
        <v>3906</v>
      </c>
      <c r="H5444" s="91"/>
      <c r="I5444" s="91"/>
      <c r="J5444" s="91"/>
      <c r="K5444" s="28">
        <f>SUM(K5443:K5443)</f>
        <v>12.85</v>
      </c>
    </row>
    <row r="5445" spans="1:11" ht="15" customHeight="1" x14ac:dyDescent="0.25">
      <c r="A5445" s="93" t="s">
        <v>3907</v>
      </c>
      <c r="B5445" s="93"/>
      <c r="C5445" s="93"/>
      <c r="D5445" s="94" t="s">
        <v>3</v>
      </c>
      <c r="E5445" s="94"/>
      <c r="F5445" s="23" t="s">
        <v>4</v>
      </c>
      <c r="G5445" s="94" t="s">
        <v>3894</v>
      </c>
      <c r="H5445" s="94"/>
      <c r="I5445" s="94" t="s">
        <v>3895</v>
      </c>
      <c r="J5445" s="94"/>
      <c r="K5445" s="23" t="s">
        <v>3896</v>
      </c>
    </row>
    <row r="5446" spans="1:11" ht="15" customHeight="1" x14ac:dyDescent="0.25">
      <c r="A5446" s="24" t="s">
        <v>3961</v>
      </c>
      <c r="B5446" s="95" t="s">
        <v>3962</v>
      </c>
      <c r="C5446" s="95"/>
      <c r="D5446" s="96" t="s">
        <v>20</v>
      </c>
      <c r="E5446" s="96"/>
      <c r="F5446" s="24" t="s">
        <v>2056</v>
      </c>
      <c r="G5446" s="97">
        <v>2.7699999999999999E-2</v>
      </c>
      <c r="H5446" s="97"/>
      <c r="I5446" s="98">
        <v>29.5</v>
      </c>
      <c r="J5446" s="98"/>
      <c r="K5446" s="27">
        <f>TRUNC(TRUNC(G5446,8)*I5446,2)</f>
        <v>0.81</v>
      </c>
    </row>
    <row r="5447" spans="1:11" ht="15" customHeight="1" x14ac:dyDescent="0.25">
      <c r="A5447" s="24" t="s">
        <v>3910</v>
      </c>
      <c r="B5447" s="95" t="s">
        <v>3911</v>
      </c>
      <c r="C5447" s="95"/>
      <c r="D5447" s="96" t="s">
        <v>20</v>
      </c>
      <c r="E5447" s="96"/>
      <c r="F5447" s="24" t="s">
        <v>2056</v>
      </c>
      <c r="G5447" s="97">
        <v>0.1386</v>
      </c>
      <c r="H5447" s="97"/>
      <c r="I5447" s="98">
        <v>24.94</v>
      </c>
      <c r="J5447" s="98"/>
      <c r="K5447" s="27">
        <f>TRUNC(TRUNC(G5447,8)*I5447,2)</f>
        <v>3.45</v>
      </c>
    </row>
    <row r="5448" spans="1:11" ht="18" customHeight="1" x14ac:dyDescent="0.25">
      <c r="A5448" s="9"/>
      <c r="B5448" s="9"/>
      <c r="C5448" s="9"/>
      <c r="D5448" s="9"/>
      <c r="E5448" s="9"/>
      <c r="F5448" s="9"/>
      <c r="G5448" s="91" t="s">
        <v>3912</v>
      </c>
      <c r="H5448" s="91"/>
      <c r="I5448" s="91"/>
      <c r="J5448" s="91"/>
      <c r="K5448" s="28">
        <f>SUM(K5446:K5447)</f>
        <v>4.26</v>
      </c>
    </row>
    <row r="5449" spans="1:11" ht="15" customHeight="1" x14ac:dyDescent="0.25">
      <c r="A5449" s="9"/>
      <c r="B5449" s="9"/>
      <c r="C5449" s="9"/>
      <c r="D5449" s="9"/>
      <c r="E5449" s="9"/>
      <c r="F5449" s="9"/>
      <c r="G5449" s="92" t="s">
        <v>3913</v>
      </c>
      <c r="H5449" s="92"/>
      <c r="I5449" s="92"/>
      <c r="J5449" s="92"/>
      <c r="K5449" s="29">
        <f>ROUND(SUM(K5444,K5448),2)</f>
        <v>17.11</v>
      </c>
    </row>
    <row r="5450" spans="1:11" ht="9.9499999999999993" customHeight="1" x14ac:dyDescent="0.25">
      <c r="A5450" s="9"/>
      <c r="B5450" s="9"/>
      <c r="C5450" s="9"/>
      <c r="D5450" s="9"/>
      <c r="E5450" s="9"/>
      <c r="F5450" s="9"/>
      <c r="G5450" s="100"/>
      <c r="H5450" s="100"/>
      <c r="I5450" s="100"/>
      <c r="J5450" s="100"/>
      <c r="K5450" s="100"/>
    </row>
    <row r="5451" spans="1:11" ht="20.100000000000001" customHeight="1" x14ac:dyDescent="0.25">
      <c r="A5451" s="99" t="s">
        <v>2523</v>
      </c>
      <c r="B5451" s="99"/>
      <c r="C5451" s="99"/>
      <c r="D5451" s="99"/>
      <c r="E5451" s="99"/>
      <c r="F5451" s="99"/>
      <c r="G5451" s="99"/>
      <c r="H5451" s="99"/>
      <c r="I5451" s="99"/>
      <c r="J5451" s="99"/>
      <c r="K5451" s="99"/>
    </row>
    <row r="5452" spans="1:11" ht="12.95" customHeight="1" x14ac:dyDescent="0.25">
      <c r="A5452" s="107" t="s">
        <v>3984</v>
      </c>
      <c r="B5452" s="107"/>
      <c r="C5452" s="107"/>
      <c r="D5452" s="108" t="s">
        <v>3985</v>
      </c>
      <c r="E5452" s="87" t="s">
        <v>3986</v>
      </c>
      <c r="F5452" s="87"/>
      <c r="G5452" s="87" t="s">
        <v>3987</v>
      </c>
      <c r="H5452" s="87"/>
      <c r="I5452" s="87"/>
      <c r="J5452" s="87"/>
      <c r="K5452" s="87" t="s">
        <v>3988</v>
      </c>
    </row>
    <row r="5453" spans="1:11" ht="12" customHeight="1" x14ac:dyDescent="0.25">
      <c r="A5453" s="107"/>
      <c r="B5453" s="107"/>
      <c r="C5453" s="107"/>
      <c r="D5453" s="108"/>
      <c r="E5453" s="23" t="s">
        <v>3989</v>
      </c>
      <c r="F5453" s="23" t="s">
        <v>3990</v>
      </c>
      <c r="G5453" s="94" t="s">
        <v>3989</v>
      </c>
      <c r="H5453" s="94"/>
      <c r="I5453" s="94" t="s">
        <v>3990</v>
      </c>
      <c r="J5453" s="94"/>
      <c r="K5453" s="87"/>
    </row>
    <row r="5454" spans="1:11" ht="15.95" customHeight="1" x14ac:dyDescent="0.25">
      <c r="A5454" s="6" t="s">
        <v>4091</v>
      </c>
      <c r="B5454" s="104" t="s">
        <v>4092</v>
      </c>
      <c r="C5454" s="104"/>
      <c r="D5454" s="44">
        <v>1</v>
      </c>
      <c r="E5454" s="32">
        <v>0.8</v>
      </c>
      <c r="F5454" s="32">
        <v>0.19999999999999996</v>
      </c>
      <c r="G5454" s="105">
        <v>5.32</v>
      </c>
      <c r="H5454" s="105"/>
      <c r="I5454" s="105">
        <v>0.5</v>
      </c>
      <c r="J5454" s="105"/>
      <c r="K5454" s="33">
        <f>TRUNC(D5454*(TRUNC(E5454*G5454,4)+TRUNC(F5454*I5454,4)),4)</f>
        <v>4.3559999999999999</v>
      </c>
    </row>
    <row r="5455" spans="1:11" ht="15" customHeight="1" x14ac:dyDescent="0.25">
      <c r="A5455" s="1"/>
      <c r="B5455" s="1"/>
      <c r="C5455" s="1"/>
      <c r="D5455" s="1"/>
      <c r="E5455" s="1"/>
      <c r="F5455" s="1"/>
      <c r="G5455" s="85" t="s">
        <v>3999</v>
      </c>
      <c r="H5455" s="85"/>
      <c r="I5455" s="85"/>
      <c r="J5455" s="85"/>
      <c r="K5455" s="34">
        <f>SUM(K5453:K5454)</f>
        <v>4.3559999999999999</v>
      </c>
    </row>
    <row r="5456" spans="1:11" ht="20.100000000000001" customHeight="1" x14ac:dyDescent="0.25">
      <c r="A5456" s="106" t="s">
        <v>4000</v>
      </c>
      <c r="B5456" s="106"/>
      <c r="C5456" s="106"/>
      <c r="D5456" s="106"/>
      <c r="E5456" s="106"/>
      <c r="F5456" s="2" t="s">
        <v>4</v>
      </c>
      <c r="G5456" s="87" t="s">
        <v>4001</v>
      </c>
      <c r="H5456" s="87"/>
      <c r="I5456" s="87" t="s">
        <v>4002</v>
      </c>
      <c r="J5456" s="87"/>
      <c r="K5456" s="2" t="s">
        <v>3988</v>
      </c>
    </row>
    <row r="5457" spans="1:11" ht="15" customHeight="1" x14ac:dyDescent="0.25">
      <c r="A5457" s="6" t="s">
        <v>4093</v>
      </c>
      <c r="B5457" s="101" t="s">
        <v>4094</v>
      </c>
      <c r="C5457" s="101"/>
      <c r="D5457" s="101"/>
      <c r="E5457" s="101"/>
      <c r="F5457" s="6" t="s">
        <v>3940</v>
      </c>
      <c r="G5457" s="102">
        <v>0.1333</v>
      </c>
      <c r="H5457" s="102"/>
      <c r="I5457" s="103">
        <v>3.96</v>
      </c>
      <c r="J5457" s="103"/>
      <c r="K5457" s="7">
        <f>TRUNC(TRUNC(G5457,8)*I5457,2)</f>
        <v>0.52</v>
      </c>
    </row>
    <row r="5458" spans="1:11" ht="15" customHeight="1" x14ac:dyDescent="0.25">
      <c r="A5458" s="6" t="s">
        <v>4095</v>
      </c>
      <c r="B5458" s="101" t="s">
        <v>4096</v>
      </c>
      <c r="C5458" s="101"/>
      <c r="D5458" s="101"/>
      <c r="E5458" s="101"/>
      <c r="F5458" s="6" t="s">
        <v>3940</v>
      </c>
      <c r="G5458" s="102">
        <v>2</v>
      </c>
      <c r="H5458" s="102"/>
      <c r="I5458" s="103">
        <v>14.41</v>
      </c>
      <c r="J5458" s="103"/>
      <c r="K5458" s="7">
        <f>TRUNC(TRUNC(G5458,8)*I5458,2)</f>
        <v>28.82</v>
      </c>
    </row>
    <row r="5459" spans="1:11" ht="15" customHeight="1" x14ac:dyDescent="0.25">
      <c r="A5459" s="6" t="s">
        <v>4097</v>
      </c>
      <c r="B5459" s="101" t="s">
        <v>4098</v>
      </c>
      <c r="C5459" s="101"/>
      <c r="D5459" s="101"/>
      <c r="E5459" s="101"/>
      <c r="F5459" s="6" t="s">
        <v>3940</v>
      </c>
      <c r="G5459" s="102">
        <v>3</v>
      </c>
      <c r="H5459" s="102"/>
      <c r="I5459" s="103">
        <v>14.58</v>
      </c>
      <c r="J5459" s="103"/>
      <c r="K5459" s="7">
        <f>TRUNC(TRUNC(G5459,8)*I5459,2)</f>
        <v>43.74</v>
      </c>
    </row>
    <row r="5460" spans="1:11" ht="15" customHeight="1" x14ac:dyDescent="0.25">
      <c r="A5460" s="1"/>
      <c r="B5460" s="1"/>
      <c r="C5460" s="1"/>
      <c r="D5460" s="1"/>
      <c r="E5460" s="1"/>
      <c r="F5460" s="1"/>
      <c r="G5460" s="85" t="s">
        <v>4005</v>
      </c>
      <c r="H5460" s="85"/>
      <c r="I5460" s="85"/>
      <c r="J5460" s="85"/>
      <c r="K5460" s="29">
        <f>SUM(K5457:K5459)</f>
        <v>73.08</v>
      </c>
    </row>
    <row r="5461" spans="1:11" ht="15" customHeight="1" x14ac:dyDescent="0.25">
      <c r="A5461" s="9"/>
      <c r="B5461" s="9"/>
      <c r="C5461" s="9"/>
      <c r="D5461" s="9"/>
      <c r="E5461" s="9"/>
      <c r="F5461" s="9"/>
      <c r="G5461" s="92" t="s">
        <v>4006</v>
      </c>
      <c r="H5461" s="92"/>
      <c r="I5461" s="92"/>
      <c r="J5461" s="92"/>
      <c r="K5461" s="33">
        <f>SUM(K5455,K5460)</f>
        <v>77.435999999999993</v>
      </c>
    </row>
    <row r="5462" spans="1:11" ht="15" customHeight="1" x14ac:dyDescent="0.25">
      <c r="A5462" s="9"/>
      <c r="B5462" s="9"/>
      <c r="C5462" s="9"/>
      <c r="D5462" s="9"/>
      <c r="E5462" s="9"/>
      <c r="F5462" s="9"/>
      <c r="G5462" s="92" t="s">
        <v>4007</v>
      </c>
      <c r="H5462" s="92"/>
      <c r="I5462" s="92"/>
      <c r="J5462" s="92"/>
      <c r="K5462" s="35">
        <v>22.5</v>
      </c>
    </row>
    <row r="5463" spans="1:11" ht="15" customHeight="1" x14ac:dyDescent="0.25">
      <c r="A5463" s="9"/>
      <c r="B5463" s="9"/>
      <c r="C5463" s="9"/>
      <c r="D5463" s="9"/>
      <c r="E5463" s="9"/>
      <c r="F5463" s="9"/>
      <c r="G5463" s="92" t="s">
        <v>4008</v>
      </c>
      <c r="H5463" s="92"/>
      <c r="I5463" s="92"/>
      <c r="J5463" s="92"/>
      <c r="K5463" s="33">
        <f>TRUNC(K5461/K5462,4)</f>
        <v>3.4416000000000002</v>
      </c>
    </row>
    <row r="5464" spans="1:11" ht="15" customHeight="1" x14ac:dyDescent="0.25">
      <c r="A5464" s="9"/>
      <c r="B5464" s="9"/>
      <c r="C5464" s="9"/>
      <c r="D5464" s="9"/>
      <c r="E5464" s="9"/>
      <c r="F5464" s="9"/>
      <c r="G5464" s="92" t="s">
        <v>4029</v>
      </c>
      <c r="H5464" s="92"/>
      <c r="I5464" s="92"/>
      <c r="J5464" s="92"/>
      <c r="K5464" s="33">
        <f>SUM(K5463)</f>
        <v>3.4416000000000002</v>
      </c>
    </row>
    <row r="5465" spans="1:11" ht="15" customHeight="1" x14ac:dyDescent="0.25">
      <c r="A5465" s="9"/>
      <c r="B5465" s="9"/>
      <c r="C5465" s="9"/>
      <c r="D5465" s="9"/>
      <c r="E5465" s="9"/>
      <c r="F5465" s="9"/>
      <c r="G5465" s="92" t="s">
        <v>3913</v>
      </c>
      <c r="H5465" s="92"/>
      <c r="I5465" s="92"/>
      <c r="J5465" s="92"/>
      <c r="K5465" s="29">
        <f>ROUND(SUM(K5464),2)</f>
        <v>3.44</v>
      </c>
    </row>
    <row r="5466" spans="1:11" ht="9.9499999999999993" customHeight="1" x14ac:dyDescent="0.25">
      <c r="A5466" s="9"/>
      <c r="B5466" s="9"/>
      <c r="C5466" s="9"/>
      <c r="D5466" s="9"/>
      <c r="E5466" s="9"/>
      <c r="F5466" s="9"/>
      <c r="G5466" s="100"/>
      <c r="H5466" s="100"/>
      <c r="I5466" s="100"/>
      <c r="J5466" s="100"/>
      <c r="K5466" s="100"/>
    </row>
    <row r="5467" spans="1:11" ht="20.100000000000001" customHeight="1" x14ac:dyDescent="0.25">
      <c r="A5467" s="99" t="s">
        <v>2524</v>
      </c>
      <c r="B5467" s="99"/>
      <c r="C5467" s="99"/>
      <c r="D5467" s="99"/>
      <c r="E5467" s="99"/>
      <c r="F5467" s="99"/>
      <c r="G5467" s="99"/>
      <c r="H5467" s="99"/>
      <c r="I5467" s="99"/>
      <c r="J5467" s="99"/>
      <c r="K5467" s="99"/>
    </row>
    <row r="5468" spans="1:11" ht="15" customHeight="1" x14ac:dyDescent="0.25">
      <c r="A5468" s="93" t="s">
        <v>3893</v>
      </c>
      <c r="B5468" s="93"/>
      <c r="C5468" s="93"/>
      <c r="D5468" s="94" t="s">
        <v>3</v>
      </c>
      <c r="E5468" s="94"/>
      <c r="F5468" s="23" t="s">
        <v>4</v>
      </c>
      <c r="G5468" s="94" t="s">
        <v>3894</v>
      </c>
      <c r="H5468" s="94"/>
      <c r="I5468" s="94" t="s">
        <v>3895</v>
      </c>
      <c r="J5468" s="94"/>
      <c r="K5468" s="23" t="s">
        <v>3896</v>
      </c>
    </row>
    <row r="5469" spans="1:11" ht="15" customHeight="1" x14ac:dyDescent="0.25">
      <c r="A5469" s="24" t="s">
        <v>3951</v>
      </c>
      <c r="B5469" s="95" t="s">
        <v>3952</v>
      </c>
      <c r="C5469" s="95"/>
      <c r="D5469" s="96" t="s">
        <v>3953</v>
      </c>
      <c r="E5469" s="96"/>
      <c r="F5469" s="24" t="s">
        <v>3954</v>
      </c>
      <c r="G5469" s="97">
        <v>4.0000000000000001E-3</v>
      </c>
      <c r="H5469" s="97"/>
      <c r="I5469" s="98">
        <v>215</v>
      </c>
      <c r="J5469" s="98"/>
      <c r="K5469" s="27">
        <f>ROUND(ROUND(G5469,8)*I5469,2)</f>
        <v>0.86</v>
      </c>
    </row>
    <row r="5470" spans="1:11" ht="15" customHeight="1" x14ac:dyDescent="0.25">
      <c r="A5470" s="24" t="s">
        <v>3955</v>
      </c>
      <c r="B5470" s="95" t="s">
        <v>3956</v>
      </c>
      <c r="C5470" s="95"/>
      <c r="D5470" s="96" t="s">
        <v>20</v>
      </c>
      <c r="E5470" s="96"/>
      <c r="F5470" s="24" t="s">
        <v>3903</v>
      </c>
      <c r="G5470" s="97">
        <v>5.0000000000000001E-3</v>
      </c>
      <c r="H5470" s="97"/>
      <c r="I5470" s="98">
        <v>19.37</v>
      </c>
      <c r="J5470" s="98"/>
      <c r="K5470" s="27">
        <f>ROUND(ROUND(G5470,8)*I5470,2)</f>
        <v>0.1</v>
      </c>
    </row>
    <row r="5471" spans="1:11" ht="15" customHeight="1" x14ac:dyDescent="0.25">
      <c r="A5471" s="9"/>
      <c r="B5471" s="9"/>
      <c r="C5471" s="9"/>
      <c r="D5471" s="9"/>
      <c r="E5471" s="9"/>
      <c r="F5471" s="9"/>
      <c r="G5471" s="91" t="s">
        <v>3906</v>
      </c>
      <c r="H5471" s="91"/>
      <c r="I5471" s="91"/>
      <c r="J5471" s="91"/>
      <c r="K5471" s="28">
        <f>SUM(K5469:K5470)</f>
        <v>0.96</v>
      </c>
    </row>
    <row r="5472" spans="1:11" ht="15" customHeight="1" x14ac:dyDescent="0.25">
      <c r="A5472" s="93" t="s">
        <v>3907</v>
      </c>
      <c r="B5472" s="93"/>
      <c r="C5472" s="93"/>
      <c r="D5472" s="94" t="s">
        <v>3</v>
      </c>
      <c r="E5472" s="94"/>
      <c r="F5472" s="23" t="s">
        <v>4</v>
      </c>
      <c r="G5472" s="94" t="s">
        <v>3894</v>
      </c>
      <c r="H5472" s="94"/>
      <c r="I5472" s="94" t="s">
        <v>3895</v>
      </c>
      <c r="J5472" s="94"/>
      <c r="K5472" s="23" t="s">
        <v>3896</v>
      </c>
    </row>
    <row r="5473" spans="1:11" ht="21" customHeight="1" x14ac:dyDescent="0.25">
      <c r="A5473" s="24" t="s">
        <v>3908</v>
      </c>
      <c r="B5473" s="95" t="s">
        <v>3909</v>
      </c>
      <c r="C5473" s="95"/>
      <c r="D5473" s="96" t="s">
        <v>20</v>
      </c>
      <c r="E5473" s="96"/>
      <c r="F5473" s="24" t="s">
        <v>2056</v>
      </c>
      <c r="G5473" s="97">
        <v>0.03</v>
      </c>
      <c r="H5473" s="97"/>
      <c r="I5473" s="98">
        <v>32.24</v>
      </c>
      <c r="J5473" s="98"/>
      <c r="K5473" s="27">
        <f>ROUND(ROUND(G5473,8)*I5473,2)</f>
        <v>0.97</v>
      </c>
    </row>
    <row r="5474" spans="1:11" ht="15" customHeight="1" x14ac:dyDescent="0.25">
      <c r="A5474" s="24" t="s">
        <v>3910</v>
      </c>
      <c r="B5474" s="95" t="s">
        <v>3911</v>
      </c>
      <c r="C5474" s="95"/>
      <c r="D5474" s="96" t="s">
        <v>20</v>
      </c>
      <c r="E5474" s="96"/>
      <c r="F5474" s="24" t="s">
        <v>2056</v>
      </c>
      <c r="G5474" s="97">
        <v>0.03</v>
      </c>
      <c r="H5474" s="97"/>
      <c r="I5474" s="98">
        <v>24.94</v>
      </c>
      <c r="J5474" s="98"/>
      <c r="K5474" s="27">
        <f>ROUND(ROUND(G5474,8)*I5474,2)</f>
        <v>0.75</v>
      </c>
    </row>
    <row r="5475" spans="1:11" ht="18" customHeight="1" x14ac:dyDescent="0.25">
      <c r="A5475" s="9"/>
      <c r="B5475" s="9"/>
      <c r="C5475" s="9"/>
      <c r="D5475" s="9"/>
      <c r="E5475" s="9"/>
      <c r="F5475" s="9"/>
      <c r="G5475" s="91" t="s">
        <v>3912</v>
      </c>
      <c r="H5475" s="91"/>
      <c r="I5475" s="91"/>
      <c r="J5475" s="91"/>
      <c r="K5475" s="28">
        <f>SUM(K5473:K5474)</f>
        <v>1.72</v>
      </c>
    </row>
    <row r="5476" spans="1:11" ht="15" customHeight="1" x14ac:dyDescent="0.25">
      <c r="A5476" s="9"/>
      <c r="B5476" s="9"/>
      <c r="C5476" s="9"/>
      <c r="D5476" s="9"/>
      <c r="E5476" s="9"/>
      <c r="F5476" s="9"/>
      <c r="G5476" s="92" t="s">
        <v>3913</v>
      </c>
      <c r="H5476" s="92"/>
      <c r="I5476" s="92"/>
      <c r="J5476" s="92"/>
      <c r="K5476" s="29">
        <f>ROUND(SUM(K5471,K5475),2)</f>
        <v>2.68</v>
      </c>
    </row>
    <row r="5477" spans="1:11" ht="9.9499999999999993" customHeight="1" x14ac:dyDescent="0.25">
      <c r="A5477" s="9"/>
      <c r="B5477" s="9"/>
      <c r="C5477" s="9"/>
      <c r="D5477" s="9"/>
      <c r="E5477" s="9"/>
      <c r="F5477" s="9"/>
      <c r="G5477" s="100"/>
      <c r="H5477" s="100"/>
      <c r="I5477" s="100"/>
      <c r="J5477" s="100"/>
      <c r="K5477" s="100"/>
    </row>
    <row r="5478" spans="1:11" ht="20.100000000000001" customHeight="1" x14ac:dyDescent="0.25">
      <c r="A5478" s="99" t="s">
        <v>2525</v>
      </c>
      <c r="B5478" s="99"/>
      <c r="C5478" s="99"/>
      <c r="D5478" s="99"/>
      <c r="E5478" s="99"/>
      <c r="F5478" s="99"/>
      <c r="G5478" s="99"/>
      <c r="H5478" s="99"/>
      <c r="I5478" s="99"/>
      <c r="J5478" s="99"/>
      <c r="K5478" s="99"/>
    </row>
    <row r="5479" spans="1:11" ht="15" customHeight="1" x14ac:dyDescent="0.25">
      <c r="A5479" s="93" t="s">
        <v>3916</v>
      </c>
      <c r="B5479" s="93"/>
      <c r="C5479" s="93"/>
      <c r="D5479" s="94" t="s">
        <v>3</v>
      </c>
      <c r="E5479" s="94"/>
      <c r="F5479" s="23" t="s">
        <v>4</v>
      </c>
      <c r="G5479" s="94" t="s">
        <v>3894</v>
      </c>
      <c r="H5479" s="94"/>
      <c r="I5479" s="94" t="s">
        <v>3895</v>
      </c>
      <c r="J5479" s="94"/>
      <c r="K5479" s="23" t="s">
        <v>3896</v>
      </c>
    </row>
    <row r="5480" spans="1:11" ht="29.1" customHeight="1" x14ac:dyDescent="0.25">
      <c r="A5480" s="24" t="s">
        <v>3957</v>
      </c>
      <c r="B5480" s="95" t="s">
        <v>3958</v>
      </c>
      <c r="C5480" s="95"/>
      <c r="D5480" s="96" t="s">
        <v>20</v>
      </c>
      <c r="E5480" s="96"/>
      <c r="F5480" s="24" t="s">
        <v>3936</v>
      </c>
      <c r="G5480" s="97">
        <v>2.8999999999999998E-3</v>
      </c>
      <c r="H5480" s="97"/>
      <c r="I5480" s="98">
        <v>75.540000000000006</v>
      </c>
      <c r="J5480" s="98"/>
      <c r="K5480" s="27">
        <f>TRUNC(TRUNC(G5480,8)*I5480,2)</f>
        <v>0.21</v>
      </c>
    </row>
    <row r="5481" spans="1:11" ht="29.1" customHeight="1" x14ac:dyDescent="0.25">
      <c r="A5481" s="24" t="s">
        <v>3959</v>
      </c>
      <c r="B5481" s="95" t="s">
        <v>3960</v>
      </c>
      <c r="C5481" s="95"/>
      <c r="D5481" s="96" t="s">
        <v>20</v>
      </c>
      <c r="E5481" s="96"/>
      <c r="F5481" s="24" t="s">
        <v>30</v>
      </c>
      <c r="G5481" s="97">
        <v>1.6999999999999999E-3</v>
      </c>
      <c r="H5481" s="97"/>
      <c r="I5481" s="98">
        <v>198.53</v>
      </c>
      <c r="J5481" s="98"/>
      <c r="K5481" s="27">
        <f>TRUNC(TRUNC(G5481,8)*I5481,2)</f>
        <v>0.33</v>
      </c>
    </row>
    <row r="5482" spans="1:11" ht="18" customHeight="1" x14ac:dyDescent="0.25">
      <c r="A5482" s="9"/>
      <c r="B5482" s="9"/>
      <c r="C5482" s="9"/>
      <c r="D5482" s="9"/>
      <c r="E5482" s="9"/>
      <c r="F5482" s="9"/>
      <c r="G5482" s="91" t="s">
        <v>3919</v>
      </c>
      <c r="H5482" s="91"/>
      <c r="I5482" s="91"/>
      <c r="J5482" s="91"/>
      <c r="K5482" s="28">
        <f>SUM(K5480:K5481)</f>
        <v>0.54</v>
      </c>
    </row>
    <row r="5483" spans="1:11" ht="15" customHeight="1" x14ac:dyDescent="0.25">
      <c r="A5483" s="93" t="s">
        <v>3907</v>
      </c>
      <c r="B5483" s="93"/>
      <c r="C5483" s="93"/>
      <c r="D5483" s="94" t="s">
        <v>3</v>
      </c>
      <c r="E5483" s="94"/>
      <c r="F5483" s="23" t="s">
        <v>4</v>
      </c>
      <c r="G5483" s="94" t="s">
        <v>3894</v>
      </c>
      <c r="H5483" s="94"/>
      <c r="I5483" s="94" t="s">
        <v>3895</v>
      </c>
      <c r="J5483" s="94"/>
      <c r="K5483" s="23" t="s">
        <v>3896</v>
      </c>
    </row>
    <row r="5484" spans="1:11" ht="15" customHeight="1" x14ac:dyDescent="0.25">
      <c r="A5484" s="24" t="s">
        <v>3961</v>
      </c>
      <c r="B5484" s="95" t="s">
        <v>3962</v>
      </c>
      <c r="C5484" s="95"/>
      <c r="D5484" s="96" t="s">
        <v>20</v>
      </c>
      <c r="E5484" s="96"/>
      <c r="F5484" s="24" t="s">
        <v>2056</v>
      </c>
      <c r="G5484" s="97">
        <v>4.5999999999999999E-3</v>
      </c>
      <c r="H5484" s="97"/>
      <c r="I5484" s="98">
        <v>29.5</v>
      </c>
      <c r="J5484" s="98"/>
      <c r="K5484" s="27">
        <f>TRUNC(TRUNC(G5484,8)*I5484,2)</f>
        <v>0.13</v>
      </c>
    </row>
    <row r="5485" spans="1:11" ht="18" customHeight="1" x14ac:dyDescent="0.25">
      <c r="A5485" s="9"/>
      <c r="B5485" s="9"/>
      <c r="C5485" s="9"/>
      <c r="D5485" s="9"/>
      <c r="E5485" s="9"/>
      <c r="F5485" s="9"/>
      <c r="G5485" s="91" t="s">
        <v>3912</v>
      </c>
      <c r="H5485" s="91"/>
      <c r="I5485" s="91"/>
      <c r="J5485" s="91"/>
      <c r="K5485" s="28">
        <f>SUM(K5484:K5484)</f>
        <v>0.13</v>
      </c>
    </row>
    <row r="5486" spans="1:11" ht="15" customHeight="1" x14ac:dyDescent="0.25">
      <c r="A5486" s="9"/>
      <c r="B5486" s="9"/>
      <c r="C5486" s="9"/>
      <c r="D5486" s="9"/>
      <c r="E5486" s="9"/>
      <c r="F5486" s="9"/>
      <c r="G5486" s="92" t="s">
        <v>3913</v>
      </c>
      <c r="H5486" s="92"/>
      <c r="I5486" s="92"/>
      <c r="J5486" s="92"/>
      <c r="K5486" s="29">
        <f>ROUND(SUM(K5482,K5485),2)</f>
        <v>0.67</v>
      </c>
    </row>
    <row r="5487" spans="1:11" ht="9.9499999999999993" customHeight="1" x14ac:dyDescent="0.25">
      <c r="A5487" s="9"/>
      <c r="B5487" s="9"/>
      <c r="C5487" s="9"/>
      <c r="D5487" s="9"/>
      <c r="E5487" s="9"/>
      <c r="F5487" s="9"/>
      <c r="G5487" s="100"/>
      <c r="H5487" s="100"/>
      <c r="I5487" s="100"/>
      <c r="J5487" s="100"/>
      <c r="K5487" s="100"/>
    </row>
    <row r="5488" spans="1:11" ht="20.100000000000001" customHeight="1" x14ac:dyDescent="0.25">
      <c r="A5488" s="99" t="s">
        <v>2526</v>
      </c>
      <c r="B5488" s="99"/>
      <c r="C5488" s="99"/>
      <c r="D5488" s="99"/>
      <c r="E5488" s="99"/>
      <c r="F5488" s="99"/>
      <c r="G5488" s="99"/>
      <c r="H5488" s="99"/>
      <c r="I5488" s="99"/>
      <c r="J5488" s="99"/>
      <c r="K5488" s="99"/>
    </row>
    <row r="5489" spans="1:11" ht="15" customHeight="1" x14ac:dyDescent="0.25">
      <c r="A5489" s="93" t="s">
        <v>3916</v>
      </c>
      <c r="B5489" s="93"/>
      <c r="C5489" s="93"/>
      <c r="D5489" s="94" t="s">
        <v>3</v>
      </c>
      <c r="E5489" s="94"/>
      <c r="F5489" s="23" t="s">
        <v>4</v>
      </c>
      <c r="G5489" s="94" t="s">
        <v>3894</v>
      </c>
      <c r="H5489" s="94"/>
      <c r="I5489" s="94" t="s">
        <v>3895</v>
      </c>
      <c r="J5489" s="94"/>
      <c r="K5489" s="23" t="s">
        <v>3896</v>
      </c>
    </row>
    <row r="5490" spans="1:11" ht="29.1" customHeight="1" x14ac:dyDescent="0.25">
      <c r="A5490" s="24" t="s">
        <v>3957</v>
      </c>
      <c r="B5490" s="95" t="s">
        <v>3958</v>
      </c>
      <c r="C5490" s="95"/>
      <c r="D5490" s="96" t="s">
        <v>20</v>
      </c>
      <c r="E5490" s="96"/>
      <c r="F5490" s="24" t="s">
        <v>3936</v>
      </c>
      <c r="G5490" s="97">
        <v>1.95E-2</v>
      </c>
      <c r="H5490" s="97"/>
      <c r="I5490" s="98">
        <v>75.540000000000006</v>
      </c>
      <c r="J5490" s="98"/>
      <c r="K5490" s="27">
        <f>TRUNC(TRUNC(G5490,8)*I5490,2)</f>
        <v>1.47</v>
      </c>
    </row>
    <row r="5491" spans="1:11" ht="29.1" customHeight="1" x14ac:dyDescent="0.25">
      <c r="A5491" s="24" t="s">
        <v>3959</v>
      </c>
      <c r="B5491" s="95" t="s">
        <v>3960</v>
      </c>
      <c r="C5491" s="95"/>
      <c r="D5491" s="96" t="s">
        <v>20</v>
      </c>
      <c r="E5491" s="96"/>
      <c r="F5491" s="24" t="s">
        <v>30</v>
      </c>
      <c r="G5491" s="97">
        <v>1.15E-2</v>
      </c>
      <c r="H5491" s="97"/>
      <c r="I5491" s="98">
        <v>198.53</v>
      </c>
      <c r="J5491" s="98"/>
      <c r="K5491" s="27">
        <f>TRUNC(TRUNC(G5491,8)*I5491,2)</f>
        <v>2.2799999999999998</v>
      </c>
    </row>
    <row r="5492" spans="1:11" ht="18" customHeight="1" x14ac:dyDescent="0.25">
      <c r="A5492" s="9"/>
      <c r="B5492" s="9"/>
      <c r="C5492" s="9"/>
      <c r="D5492" s="9"/>
      <c r="E5492" s="9"/>
      <c r="F5492" s="9"/>
      <c r="G5492" s="91" t="s">
        <v>3919</v>
      </c>
      <c r="H5492" s="91"/>
      <c r="I5492" s="91"/>
      <c r="J5492" s="91"/>
      <c r="K5492" s="28">
        <f>SUM(K5490:K5491)</f>
        <v>3.75</v>
      </c>
    </row>
    <row r="5493" spans="1:11" ht="15" customHeight="1" x14ac:dyDescent="0.25">
      <c r="A5493" s="93" t="s">
        <v>3907</v>
      </c>
      <c r="B5493" s="93"/>
      <c r="C5493" s="93"/>
      <c r="D5493" s="94" t="s">
        <v>3</v>
      </c>
      <c r="E5493" s="94"/>
      <c r="F5493" s="23" t="s">
        <v>4</v>
      </c>
      <c r="G5493" s="94" t="s">
        <v>3894</v>
      </c>
      <c r="H5493" s="94"/>
      <c r="I5493" s="94" t="s">
        <v>3895</v>
      </c>
      <c r="J5493" s="94"/>
      <c r="K5493" s="23" t="s">
        <v>3896</v>
      </c>
    </row>
    <row r="5494" spans="1:11" ht="15" customHeight="1" x14ac:dyDescent="0.25">
      <c r="A5494" s="24" t="s">
        <v>3910</v>
      </c>
      <c r="B5494" s="95" t="s">
        <v>3911</v>
      </c>
      <c r="C5494" s="95"/>
      <c r="D5494" s="96" t="s">
        <v>20</v>
      </c>
      <c r="E5494" s="96"/>
      <c r="F5494" s="24" t="s">
        <v>2056</v>
      </c>
      <c r="G5494" s="97">
        <v>3.1E-2</v>
      </c>
      <c r="H5494" s="97"/>
      <c r="I5494" s="98">
        <v>24.94</v>
      </c>
      <c r="J5494" s="98"/>
      <c r="K5494" s="27">
        <f>TRUNC(TRUNC(G5494,8)*I5494,2)</f>
        <v>0.77</v>
      </c>
    </row>
    <row r="5495" spans="1:11" ht="18" customHeight="1" x14ac:dyDescent="0.25">
      <c r="A5495" s="9"/>
      <c r="B5495" s="9"/>
      <c r="C5495" s="9"/>
      <c r="D5495" s="9"/>
      <c r="E5495" s="9"/>
      <c r="F5495" s="9"/>
      <c r="G5495" s="91" t="s">
        <v>3912</v>
      </c>
      <c r="H5495" s="91"/>
      <c r="I5495" s="91"/>
      <c r="J5495" s="91"/>
      <c r="K5495" s="28">
        <f>SUM(K5494:K5494)</f>
        <v>0.77</v>
      </c>
    </row>
    <row r="5496" spans="1:11" ht="15" customHeight="1" x14ac:dyDescent="0.25">
      <c r="A5496" s="9"/>
      <c r="B5496" s="9"/>
      <c r="C5496" s="9"/>
      <c r="D5496" s="9"/>
      <c r="E5496" s="9"/>
      <c r="F5496" s="9"/>
      <c r="G5496" s="92" t="s">
        <v>3913</v>
      </c>
      <c r="H5496" s="92"/>
      <c r="I5496" s="92"/>
      <c r="J5496" s="92"/>
      <c r="K5496" s="29">
        <f>ROUND(SUM(K5492,K5495),2)</f>
        <v>4.5199999999999996</v>
      </c>
    </row>
    <row r="5497" spans="1:11" ht="9.9499999999999993" customHeight="1" x14ac:dyDescent="0.25">
      <c r="A5497" s="9"/>
      <c r="B5497" s="9"/>
      <c r="C5497" s="9"/>
      <c r="D5497" s="9"/>
      <c r="E5497" s="9"/>
      <c r="F5497" s="9"/>
      <c r="G5497" s="100"/>
      <c r="H5497" s="100"/>
      <c r="I5497" s="100"/>
      <c r="J5497" s="100"/>
      <c r="K5497" s="100"/>
    </row>
    <row r="5498" spans="1:11" ht="20.100000000000001" customHeight="1" x14ac:dyDescent="0.25">
      <c r="A5498" s="99" t="s">
        <v>2527</v>
      </c>
      <c r="B5498" s="99"/>
      <c r="C5498" s="99"/>
      <c r="D5498" s="99"/>
      <c r="E5498" s="99"/>
      <c r="F5498" s="99"/>
      <c r="G5498" s="99"/>
      <c r="H5498" s="99"/>
      <c r="I5498" s="99"/>
      <c r="J5498" s="99"/>
      <c r="K5498" s="99"/>
    </row>
    <row r="5499" spans="1:11" ht="15" customHeight="1" x14ac:dyDescent="0.25">
      <c r="A5499" s="93" t="s">
        <v>3916</v>
      </c>
      <c r="B5499" s="93"/>
      <c r="C5499" s="93"/>
      <c r="D5499" s="94" t="s">
        <v>3</v>
      </c>
      <c r="E5499" s="94"/>
      <c r="F5499" s="23" t="s">
        <v>4</v>
      </c>
      <c r="G5499" s="94" t="s">
        <v>3894</v>
      </c>
      <c r="H5499" s="94"/>
      <c r="I5499" s="94" t="s">
        <v>3895</v>
      </c>
      <c r="J5499" s="94"/>
      <c r="K5499" s="23" t="s">
        <v>3896</v>
      </c>
    </row>
    <row r="5500" spans="1:11" ht="29.1" customHeight="1" x14ac:dyDescent="0.25">
      <c r="A5500" s="24" t="s">
        <v>3963</v>
      </c>
      <c r="B5500" s="95" t="s">
        <v>3964</v>
      </c>
      <c r="C5500" s="95"/>
      <c r="D5500" s="96" t="s">
        <v>20</v>
      </c>
      <c r="E5500" s="96"/>
      <c r="F5500" s="24" t="s">
        <v>3936</v>
      </c>
      <c r="G5500" s="97">
        <v>0.86950000000000005</v>
      </c>
      <c r="H5500" s="97"/>
      <c r="I5500" s="98">
        <v>8.9</v>
      </c>
      <c r="J5500" s="98"/>
      <c r="K5500" s="27">
        <f>TRUNC(TRUNC(G5500,8)*I5500,2)</f>
        <v>7.73</v>
      </c>
    </row>
    <row r="5501" spans="1:11" ht="29.1" customHeight="1" x14ac:dyDescent="0.25">
      <c r="A5501" s="24" t="s">
        <v>3965</v>
      </c>
      <c r="B5501" s="95" t="s">
        <v>3966</v>
      </c>
      <c r="C5501" s="95"/>
      <c r="D5501" s="96" t="s">
        <v>20</v>
      </c>
      <c r="E5501" s="96"/>
      <c r="F5501" s="24" t="s">
        <v>30</v>
      </c>
      <c r="G5501" s="97">
        <v>1.137</v>
      </c>
      <c r="H5501" s="97"/>
      <c r="I5501" s="98">
        <v>32.76</v>
      </c>
      <c r="J5501" s="98"/>
      <c r="K5501" s="27">
        <f>TRUNC(TRUNC(G5501,8)*I5501,2)</f>
        <v>37.24</v>
      </c>
    </row>
    <row r="5502" spans="1:11" ht="21" customHeight="1" x14ac:dyDescent="0.25">
      <c r="A5502" s="24" t="s">
        <v>3967</v>
      </c>
      <c r="B5502" s="95" t="s">
        <v>3968</v>
      </c>
      <c r="C5502" s="95"/>
      <c r="D5502" s="96" t="s">
        <v>20</v>
      </c>
      <c r="E5502" s="96"/>
      <c r="F5502" s="24" t="s">
        <v>3936</v>
      </c>
      <c r="G5502" s="97">
        <v>0.86950000000000005</v>
      </c>
      <c r="H5502" s="97"/>
      <c r="I5502" s="98">
        <v>27.59</v>
      </c>
      <c r="J5502" s="98"/>
      <c r="K5502" s="27">
        <f>TRUNC(TRUNC(G5502,8)*I5502,2)</f>
        <v>23.98</v>
      </c>
    </row>
    <row r="5503" spans="1:11" ht="21" customHeight="1" x14ac:dyDescent="0.25">
      <c r="A5503" s="24" t="s">
        <v>3969</v>
      </c>
      <c r="B5503" s="95" t="s">
        <v>3970</v>
      </c>
      <c r="C5503" s="95"/>
      <c r="D5503" s="96" t="s">
        <v>20</v>
      </c>
      <c r="E5503" s="96"/>
      <c r="F5503" s="24" t="s">
        <v>30</v>
      </c>
      <c r="G5503" s="97">
        <v>1.137</v>
      </c>
      <c r="H5503" s="97"/>
      <c r="I5503" s="98">
        <v>28.09</v>
      </c>
      <c r="J5503" s="98"/>
      <c r="K5503" s="27">
        <f>TRUNC(TRUNC(G5503,8)*I5503,2)</f>
        <v>31.93</v>
      </c>
    </row>
    <row r="5504" spans="1:11" ht="18" customHeight="1" x14ac:dyDescent="0.25">
      <c r="A5504" s="9"/>
      <c r="B5504" s="9"/>
      <c r="C5504" s="9"/>
      <c r="D5504" s="9"/>
      <c r="E5504" s="9"/>
      <c r="F5504" s="9"/>
      <c r="G5504" s="91" t="s">
        <v>3919</v>
      </c>
      <c r="H5504" s="91"/>
      <c r="I5504" s="91"/>
      <c r="J5504" s="91"/>
      <c r="K5504" s="28">
        <f>SUM(K5500:K5503)</f>
        <v>100.88</v>
      </c>
    </row>
    <row r="5505" spans="1:11" ht="15" customHeight="1" x14ac:dyDescent="0.25">
      <c r="A5505" s="93" t="s">
        <v>3907</v>
      </c>
      <c r="B5505" s="93"/>
      <c r="C5505" s="93"/>
      <c r="D5505" s="94" t="s">
        <v>3</v>
      </c>
      <c r="E5505" s="94"/>
      <c r="F5505" s="23" t="s">
        <v>4</v>
      </c>
      <c r="G5505" s="94" t="s">
        <v>3894</v>
      </c>
      <c r="H5505" s="94"/>
      <c r="I5505" s="94" t="s">
        <v>3895</v>
      </c>
      <c r="J5505" s="94"/>
      <c r="K5505" s="23" t="s">
        <v>3896</v>
      </c>
    </row>
    <row r="5506" spans="1:11" ht="15" customHeight="1" x14ac:dyDescent="0.25">
      <c r="A5506" s="24" t="s">
        <v>3971</v>
      </c>
      <c r="B5506" s="95" t="s">
        <v>3972</v>
      </c>
      <c r="C5506" s="95"/>
      <c r="D5506" s="96" t="s">
        <v>20</v>
      </c>
      <c r="E5506" s="96"/>
      <c r="F5506" s="24" t="s">
        <v>2056</v>
      </c>
      <c r="G5506" s="97">
        <v>7.22E-2</v>
      </c>
      <c r="H5506" s="97"/>
      <c r="I5506" s="98">
        <v>32.69</v>
      </c>
      <c r="J5506" s="98"/>
      <c r="K5506" s="27">
        <f>TRUNC(TRUNC(G5506,8)*I5506,2)</f>
        <v>2.36</v>
      </c>
    </row>
    <row r="5507" spans="1:11" ht="15" customHeight="1" x14ac:dyDescent="0.25">
      <c r="A5507" s="24" t="s">
        <v>3910</v>
      </c>
      <c r="B5507" s="95" t="s">
        <v>3911</v>
      </c>
      <c r="C5507" s="95"/>
      <c r="D5507" s="96" t="s">
        <v>20</v>
      </c>
      <c r="E5507" s="96"/>
      <c r="F5507" s="24" t="s">
        <v>2056</v>
      </c>
      <c r="G5507" s="97">
        <v>0.44790000000000002</v>
      </c>
      <c r="H5507" s="97"/>
      <c r="I5507" s="98">
        <v>24.94</v>
      </c>
      <c r="J5507" s="98"/>
      <c r="K5507" s="27">
        <f>TRUNC(TRUNC(G5507,8)*I5507,2)</f>
        <v>11.17</v>
      </c>
    </row>
    <row r="5508" spans="1:11" ht="18" customHeight="1" x14ac:dyDescent="0.25">
      <c r="A5508" s="9"/>
      <c r="B5508" s="9"/>
      <c r="C5508" s="9"/>
      <c r="D5508" s="9"/>
      <c r="E5508" s="9"/>
      <c r="F5508" s="9"/>
      <c r="G5508" s="91" t="s">
        <v>3912</v>
      </c>
      <c r="H5508" s="91"/>
      <c r="I5508" s="91"/>
      <c r="J5508" s="91"/>
      <c r="K5508" s="28">
        <f>SUM(K5506:K5507)</f>
        <v>13.53</v>
      </c>
    </row>
    <row r="5509" spans="1:11" ht="15" customHeight="1" x14ac:dyDescent="0.25">
      <c r="A5509" s="9"/>
      <c r="B5509" s="9"/>
      <c r="C5509" s="9"/>
      <c r="D5509" s="9"/>
      <c r="E5509" s="9"/>
      <c r="F5509" s="9"/>
      <c r="G5509" s="92" t="s">
        <v>3913</v>
      </c>
      <c r="H5509" s="92"/>
      <c r="I5509" s="92"/>
      <c r="J5509" s="92"/>
      <c r="K5509" s="29">
        <f>ROUND(SUM(K5504,K5508),2)</f>
        <v>114.41</v>
      </c>
    </row>
    <row r="5510" spans="1:11" ht="9.9499999999999993" customHeight="1" x14ac:dyDescent="0.25">
      <c r="A5510" s="9"/>
      <c r="B5510" s="9"/>
      <c r="C5510" s="9"/>
      <c r="D5510" s="9"/>
      <c r="E5510" s="9"/>
      <c r="F5510" s="9"/>
      <c r="G5510" s="100"/>
      <c r="H5510" s="100"/>
      <c r="I5510" s="100"/>
      <c r="J5510" s="100"/>
      <c r="K5510" s="100"/>
    </row>
    <row r="5511" spans="1:11" ht="20.100000000000001" customHeight="1" x14ac:dyDescent="0.25">
      <c r="A5511" s="99" t="s">
        <v>2528</v>
      </c>
      <c r="B5511" s="99"/>
      <c r="C5511" s="99"/>
      <c r="D5511" s="99"/>
      <c r="E5511" s="99"/>
      <c r="F5511" s="99"/>
      <c r="G5511" s="99"/>
      <c r="H5511" s="99"/>
      <c r="I5511" s="99"/>
      <c r="J5511" s="99"/>
      <c r="K5511" s="99"/>
    </row>
    <row r="5512" spans="1:11" ht="15" customHeight="1" x14ac:dyDescent="0.25">
      <c r="A5512" s="93" t="s">
        <v>3916</v>
      </c>
      <c r="B5512" s="93"/>
      <c r="C5512" s="93"/>
      <c r="D5512" s="94" t="s">
        <v>3</v>
      </c>
      <c r="E5512" s="94"/>
      <c r="F5512" s="23" t="s">
        <v>4</v>
      </c>
      <c r="G5512" s="94" t="s">
        <v>3894</v>
      </c>
      <c r="H5512" s="94"/>
      <c r="I5512" s="94" t="s">
        <v>3895</v>
      </c>
      <c r="J5512" s="94"/>
      <c r="K5512" s="23" t="s">
        <v>3896</v>
      </c>
    </row>
    <row r="5513" spans="1:11" ht="38.1" customHeight="1" x14ac:dyDescent="0.25">
      <c r="A5513" s="24" t="s">
        <v>3973</v>
      </c>
      <c r="B5513" s="95" t="s">
        <v>3974</v>
      </c>
      <c r="C5513" s="95"/>
      <c r="D5513" s="96" t="s">
        <v>20</v>
      </c>
      <c r="E5513" s="96"/>
      <c r="F5513" s="24" t="s">
        <v>3936</v>
      </c>
      <c r="G5513" s="97">
        <v>6.3E-3</v>
      </c>
      <c r="H5513" s="97"/>
      <c r="I5513" s="98">
        <v>94.61</v>
      </c>
      <c r="J5513" s="98"/>
      <c r="K5513" s="27">
        <f>TRUNC(TRUNC(G5513,8)*I5513,2)</f>
        <v>0.59</v>
      </c>
    </row>
    <row r="5514" spans="1:11" ht="38.1" customHeight="1" x14ac:dyDescent="0.25">
      <c r="A5514" s="24" t="s">
        <v>3975</v>
      </c>
      <c r="B5514" s="95" t="s">
        <v>3976</v>
      </c>
      <c r="C5514" s="95"/>
      <c r="D5514" s="96" t="s">
        <v>20</v>
      </c>
      <c r="E5514" s="96"/>
      <c r="F5514" s="24" t="s">
        <v>30</v>
      </c>
      <c r="G5514" s="97">
        <v>1.0200000000000001E-2</v>
      </c>
      <c r="H5514" s="97"/>
      <c r="I5514" s="98">
        <v>370.94</v>
      </c>
      <c r="J5514" s="98"/>
      <c r="K5514" s="27">
        <f>TRUNC(TRUNC(G5514,8)*I5514,2)</f>
        <v>3.78</v>
      </c>
    </row>
    <row r="5515" spans="1:11" ht="29.1" customHeight="1" x14ac:dyDescent="0.25">
      <c r="A5515" s="24" t="s">
        <v>3977</v>
      </c>
      <c r="B5515" s="95" t="s">
        <v>3978</v>
      </c>
      <c r="C5515" s="95"/>
      <c r="D5515" s="96" t="s">
        <v>20</v>
      </c>
      <c r="E5515" s="96"/>
      <c r="F5515" s="24" t="s">
        <v>3936</v>
      </c>
      <c r="G5515" s="97">
        <v>4.8999999999999998E-3</v>
      </c>
      <c r="H5515" s="97"/>
      <c r="I5515" s="98">
        <v>74.180000000000007</v>
      </c>
      <c r="J5515" s="98"/>
      <c r="K5515" s="27">
        <f>TRUNC(TRUNC(G5515,8)*I5515,2)</f>
        <v>0.36</v>
      </c>
    </row>
    <row r="5516" spans="1:11" ht="29.1" customHeight="1" x14ac:dyDescent="0.25">
      <c r="A5516" s="24" t="s">
        <v>3979</v>
      </c>
      <c r="B5516" s="95" t="s">
        <v>3980</v>
      </c>
      <c r="C5516" s="95"/>
      <c r="D5516" s="96" t="s">
        <v>20</v>
      </c>
      <c r="E5516" s="96"/>
      <c r="F5516" s="24" t="s">
        <v>30</v>
      </c>
      <c r="G5516" s="97">
        <v>5.5999999999999999E-3</v>
      </c>
      <c r="H5516" s="97"/>
      <c r="I5516" s="98">
        <v>166.79</v>
      </c>
      <c r="J5516" s="98"/>
      <c r="K5516" s="27">
        <f>TRUNC(TRUNC(G5516,8)*I5516,2)</f>
        <v>0.93</v>
      </c>
    </row>
    <row r="5517" spans="1:11" ht="18" customHeight="1" x14ac:dyDescent="0.25">
      <c r="A5517" s="9"/>
      <c r="B5517" s="9"/>
      <c r="C5517" s="9"/>
      <c r="D5517" s="9"/>
      <c r="E5517" s="9"/>
      <c r="F5517" s="9"/>
      <c r="G5517" s="91" t="s">
        <v>3919</v>
      </c>
      <c r="H5517" s="91"/>
      <c r="I5517" s="91"/>
      <c r="J5517" s="91"/>
      <c r="K5517" s="28">
        <f>SUM(K5513:K5516)</f>
        <v>5.66</v>
      </c>
    </row>
    <row r="5518" spans="1:11" ht="15" customHeight="1" x14ac:dyDescent="0.25">
      <c r="A5518" s="9"/>
      <c r="B5518" s="9"/>
      <c r="C5518" s="9"/>
      <c r="D5518" s="9"/>
      <c r="E5518" s="9"/>
      <c r="F5518" s="9"/>
      <c r="G5518" s="92" t="s">
        <v>3913</v>
      </c>
      <c r="H5518" s="92"/>
      <c r="I5518" s="92"/>
      <c r="J5518" s="92"/>
      <c r="K5518" s="29">
        <f>ROUND(SUM(K5517),2)</f>
        <v>5.66</v>
      </c>
    </row>
    <row r="5519" spans="1:11" ht="9.9499999999999993" customHeight="1" x14ac:dyDescent="0.25">
      <c r="A5519" s="9"/>
      <c r="B5519" s="9"/>
      <c r="C5519" s="9"/>
      <c r="D5519" s="9"/>
      <c r="E5519" s="9"/>
      <c r="F5519" s="9"/>
      <c r="G5519" s="100"/>
      <c r="H5519" s="100"/>
      <c r="I5519" s="100"/>
      <c r="J5519" s="100"/>
      <c r="K5519" s="100"/>
    </row>
    <row r="5520" spans="1:11" ht="20.100000000000001" customHeight="1" x14ac:dyDescent="0.25">
      <c r="A5520" s="99" t="s">
        <v>2529</v>
      </c>
      <c r="B5520" s="99"/>
      <c r="C5520" s="99"/>
      <c r="D5520" s="99"/>
      <c r="E5520" s="99"/>
      <c r="F5520" s="99"/>
      <c r="G5520" s="99"/>
      <c r="H5520" s="99"/>
      <c r="I5520" s="99"/>
      <c r="J5520" s="99"/>
      <c r="K5520" s="99"/>
    </row>
    <row r="5521" spans="1:11" ht="15" customHeight="1" x14ac:dyDescent="0.25">
      <c r="A5521" s="93" t="s">
        <v>3916</v>
      </c>
      <c r="B5521" s="93"/>
      <c r="C5521" s="93"/>
      <c r="D5521" s="94" t="s">
        <v>3</v>
      </c>
      <c r="E5521" s="94"/>
      <c r="F5521" s="23" t="s">
        <v>4</v>
      </c>
      <c r="G5521" s="94" t="s">
        <v>3894</v>
      </c>
      <c r="H5521" s="94"/>
      <c r="I5521" s="94" t="s">
        <v>3895</v>
      </c>
      <c r="J5521" s="94"/>
      <c r="K5521" s="23" t="s">
        <v>3896</v>
      </c>
    </row>
    <row r="5522" spans="1:11" ht="38.1" customHeight="1" x14ac:dyDescent="0.25">
      <c r="A5522" s="24" t="s">
        <v>3973</v>
      </c>
      <c r="B5522" s="95" t="s">
        <v>3974</v>
      </c>
      <c r="C5522" s="95"/>
      <c r="D5522" s="96" t="s">
        <v>20</v>
      </c>
      <c r="E5522" s="96"/>
      <c r="F5522" s="24" t="s">
        <v>3936</v>
      </c>
      <c r="G5522" s="97">
        <v>1.2999999999999999E-3</v>
      </c>
      <c r="H5522" s="97"/>
      <c r="I5522" s="98">
        <v>94.61</v>
      </c>
      <c r="J5522" s="98"/>
      <c r="K5522" s="27">
        <f>TRUNC(TRUNC(G5522,8)*I5522,2)</f>
        <v>0.12</v>
      </c>
    </row>
    <row r="5523" spans="1:11" ht="38.1" customHeight="1" x14ac:dyDescent="0.25">
      <c r="A5523" s="24" t="s">
        <v>3975</v>
      </c>
      <c r="B5523" s="95" t="s">
        <v>3976</v>
      </c>
      <c r="C5523" s="95"/>
      <c r="D5523" s="96" t="s">
        <v>20</v>
      </c>
      <c r="E5523" s="96"/>
      <c r="F5523" s="24" t="s">
        <v>30</v>
      </c>
      <c r="G5523" s="97">
        <v>3.0999999999999999E-3</v>
      </c>
      <c r="H5523" s="97"/>
      <c r="I5523" s="98">
        <v>370.94</v>
      </c>
      <c r="J5523" s="98"/>
      <c r="K5523" s="27">
        <f>TRUNC(TRUNC(G5523,8)*I5523,2)</f>
        <v>1.1399999999999999</v>
      </c>
    </row>
    <row r="5524" spans="1:11" ht="18" customHeight="1" x14ac:dyDescent="0.25">
      <c r="A5524" s="9"/>
      <c r="B5524" s="9"/>
      <c r="C5524" s="9"/>
      <c r="D5524" s="9"/>
      <c r="E5524" s="9"/>
      <c r="F5524" s="9"/>
      <c r="G5524" s="91" t="s">
        <v>3919</v>
      </c>
      <c r="H5524" s="91"/>
      <c r="I5524" s="91"/>
      <c r="J5524" s="91"/>
      <c r="K5524" s="28">
        <f>SUM(K5522:K5523)</f>
        <v>1.2599999999999998</v>
      </c>
    </row>
    <row r="5525" spans="1:11" ht="15" customHeight="1" x14ac:dyDescent="0.25">
      <c r="A5525" s="9"/>
      <c r="B5525" s="9"/>
      <c r="C5525" s="9"/>
      <c r="D5525" s="9"/>
      <c r="E5525" s="9"/>
      <c r="F5525" s="9"/>
      <c r="G5525" s="92" t="s">
        <v>3913</v>
      </c>
      <c r="H5525" s="92"/>
      <c r="I5525" s="92"/>
      <c r="J5525" s="92"/>
      <c r="K5525" s="29">
        <f>ROUND(SUM(K5524),2)</f>
        <v>1.26</v>
      </c>
    </row>
    <row r="5526" spans="1:11" ht="9.9499999999999993" customHeight="1" x14ac:dyDescent="0.25">
      <c r="A5526" s="9"/>
      <c r="B5526" s="9"/>
      <c r="C5526" s="9"/>
      <c r="D5526" s="9"/>
      <c r="E5526" s="9"/>
      <c r="F5526" s="9"/>
      <c r="G5526" s="100"/>
      <c r="H5526" s="100"/>
      <c r="I5526" s="100"/>
      <c r="J5526" s="100"/>
      <c r="K5526" s="100"/>
    </row>
    <row r="5527" spans="1:11" ht="20.100000000000001" customHeight="1" x14ac:dyDescent="0.25">
      <c r="A5527" s="99" t="s">
        <v>2530</v>
      </c>
      <c r="B5527" s="99"/>
      <c r="C5527" s="99"/>
      <c r="D5527" s="99"/>
      <c r="E5527" s="99"/>
      <c r="F5527" s="99"/>
      <c r="G5527" s="99"/>
      <c r="H5527" s="99"/>
      <c r="I5527" s="99"/>
      <c r="J5527" s="99"/>
      <c r="K5527" s="99"/>
    </row>
    <row r="5528" spans="1:11" ht="15" customHeight="1" x14ac:dyDescent="0.25">
      <c r="A5528" s="93" t="s">
        <v>3916</v>
      </c>
      <c r="B5528" s="93"/>
      <c r="C5528" s="93"/>
      <c r="D5528" s="94" t="s">
        <v>3</v>
      </c>
      <c r="E5528" s="94"/>
      <c r="F5528" s="23" t="s">
        <v>4</v>
      </c>
      <c r="G5528" s="94" t="s">
        <v>3894</v>
      </c>
      <c r="H5528" s="94"/>
      <c r="I5528" s="94" t="s">
        <v>3895</v>
      </c>
      <c r="J5528" s="94"/>
      <c r="K5528" s="23" t="s">
        <v>3896</v>
      </c>
    </row>
    <row r="5529" spans="1:11" ht="38.1" customHeight="1" x14ac:dyDescent="0.25">
      <c r="A5529" s="24" t="s">
        <v>3973</v>
      </c>
      <c r="B5529" s="95" t="s">
        <v>3974</v>
      </c>
      <c r="C5529" s="95"/>
      <c r="D5529" s="96" t="s">
        <v>20</v>
      </c>
      <c r="E5529" s="96"/>
      <c r="F5529" s="24" t="s">
        <v>3936</v>
      </c>
      <c r="G5529" s="97">
        <v>5.0000000000000001E-4</v>
      </c>
      <c r="H5529" s="97"/>
      <c r="I5529" s="98">
        <v>94.61</v>
      </c>
      <c r="J5529" s="98"/>
      <c r="K5529" s="27">
        <f>TRUNC(TRUNC(G5529,8)*I5529,2)</f>
        <v>0.04</v>
      </c>
    </row>
    <row r="5530" spans="1:11" ht="38.1" customHeight="1" x14ac:dyDescent="0.25">
      <c r="A5530" s="24" t="s">
        <v>3975</v>
      </c>
      <c r="B5530" s="95" t="s">
        <v>3976</v>
      </c>
      <c r="C5530" s="95"/>
      <c r="D5530" s="96" t="s">
        <v>20</v>
      </c>
      <c r="E5530" s="96"/>
      <c r="F5530" s="24" t="s">
        <v>30</v>
      </c>
      <c r="G5530" s="97">
        <v>1.1999999999999999E-3</v>
      </c>
      <c r="H5530" s="97"/>
      <c r="I5530" s="98">
        <v>370.94</v>
      </c>
      <c r="J5530" s="98"/>
      <c r="K5530" s="27">
        <f>TRUNC(TRUNC(G5530,8)*I5530,2)</f>
        <v>0.44</v>
      </c>
    </row>
    <row r="5531" spans="1:11" ht="18" customHeight="1" x14ac:dyDescent="0.25">
      <c r="A5531" s="9"/>
      <c r="B5531" s="9"/>
      <c r="C5531" s="9"/>
      <c r="D5531" s="9"/>
      <c r="E5531" s="9"/>
      <c r="F5531" s="9"/>
      <c r="G5531" s="91" t="s">
        <v>3919</v>
      </c>
      <c r="H5531" s="91"/>
      <c r="I5531" s="91"/>
      <c r="J5531" s="91"/>
      <c r="K5531" s="28">
        <f>SUM(K5529:K5530)</f>
        <v>0.48</v>
      </c>
    </row>
    <row r="5532" spans="1:11" ht="15" customHeight="1" x14ac:dyDescent="0.25">
      <c r="A5532" s="9"/>
      <c r="B5532" s="9"/>
      <c r="C5532" s="9"/>
      <c r="D5532" s="9"/>
      <c r="E5532" s="9"/>
      <c r="F5532" s="9"/>
      <c r="G5532" s="92" t="s">
        <v>3913</v>
      </c>
      <c r="H5532" s="92"/>
      <c r="I5532" s="92"/>
      <c r="J5532" s="92"/>
      <c r="K5532" s="29">
        <f>ROUND(SUM(K5531),2)</f>
        <v>0.48</v>
      </c>
    </row>
    <row r="5533" spans="1:11" ht="9.9499999999999993" customHeight="1" x14ac:dyDescent="0.25">
      <c r="A5533" s="9"/>
      <c r="B5533" s="9"/>
      <c r="C5533" s="9"/>
      <c r="D5533" s="9"/>
      <c r="E5533" s="9"/>
      <c r="F5533" s="9"/>
      <c r="G5533" s="100"/>
      <c r="H5533" s="100"/>
      <c r="I5533" s="100"/>
      <c r="J5533" s="100"/>
      <c r="K5533" s="100"/>
    </row>
    <row r="5534" spans="1:11" ht="20.100000000000001" customHeight="1" x14ac:dyDescent="0.25">
      <c r="A5534" s="99" t="s">
        <v>2531</v>
      </c>
      <c r="B5534" s="99"/>
      <c r="C5534" s="99"/>
      <c r="D5534" s="99"/>
      <c r="E5534" s="99"/>
      <c r="F5534" s="99"/>
      <c r="G5534" s="99"/>
      <c r="H5534" s="99"/>
      <c r="I5534" s="99"/>
      <c r="J5534" s="99"/>
      <c r="K5534" s="99"/>
    </row>
    <row r="5535" spans="1:11" ht="15" customHeight="1" x14ac:dyDescent="0.25">
      <c r="A5535" s="93" t="s">
        <v>3981</v>
      </c>
      <c r="B5535" s="93"/>
      <c r="C5535" s="93"/>
      <c r="D5535" s="94" t="s">
        <v>3</v>
      </c>
      <c r="E5535" s="94"/>
      <c r="F5535" s="23" t="s">
        <v>4</v>
      </c>
      <c r="G5535" s="94" t="s">
        <v>3894</v>
      </c>
      <c r="H5535" s="94"/>
      <c r="I5535" s="94" t="s">
        <v>3895</v>
      </c>
      <c r="J5535" s="94"/>
      <c r="K5535" s="23" t="s">
        <v>3896</v>
      </c>
    </row>
    <row r="5536" spans="1:11" ht="21" customHeight="1" x14ac:dyDescent="0.25">
      <c r="A5536" s="24" t="s">
        <v>70</v>
      </c>
      <c r="B5536" s="95" t="s">
        <v>3982</v>
      </c>
      <c r="C5536" s="95"/>
      <c r="D5536" s="96" t="s">
        <v>25</v>
      </c>
      <c r="E5536" s="96"/>
      <c r="F5536" s="24" t="s">
        <v>61</v>
      </c>
      <c r="G5536" s="97">
        <v>1</v>
      </c>
      <c r="H5536" s="97"/>
      <c r="I5536" s="98">
        <v>28.42</v>
      </c>
      <c r="J5536" s="98"/>
      <c r="K5536" s="27">
        <f>ROUND(ROUND(G5536,8)*I5536,2)</f>
        <v>28.42</v>
      </c>
    </row>
    <row r="5537" spans="1:11" ht="15" customHeight="1" x14ac:dyDescent="0.25">
      <c r="A5537" s="9"/>
      <c r="B5537" s="9"/>
      <c r="C5537" s="9"/>
      <c r="D5537" s="9"/>
      <c r="E5537" s="9"/>
      <c r="F5537" s="9"/>
      <c r="G5537" s="91" t="s">
        <v>3983</v>
      </c>
      <c r="H5537" s="91"/>
      <c r="I5537" s="91"/>
      <c r="J5537" s="91"/>
      <c r="K5537" s="28">
        <f>SUM(K5536:K5536)</f>
        <v>28.42</v>
      </c>
    </row>
    <row r="5538" spans="1:11" ht="15" customHeight="1" x14ac:dyDescent="0.25">
      <c r="A5538" s="9"/>
      <c r="B5538" s="9"/>
      <c r="C5538" s="9"/>
      <c r="D5538" s="9"/>
      <c r="E5538" s="9"/>
      <c r="F5538" s="9"/>
      <c r="G5538" s="92" t="s">
        <v>3913</v>
      </c>
      <c r="H5538" s="92"/>
      <c r="I5538" s="92"/>
      <c r="J5538" s="92"/>
      <c r="K5538" s="29">
        <f>ROUND(SUM(K5537),2)</f>
        <v>28.42</v>
      </c>
    </row>
    <row r="5539" spans="1:11" ht="9.9499999999999993" customHeight="1" x14ac:dyDescent="0.25">
      <c r="A5539" s="9"/>
      <c r="B5539" s="9"/>
      <c r="C5539" s="9"/>
      <c r="D5539" s="9"/>
      <c r="E5539" s="9"/>
      <c r="F5539" s="9"/>
      <c r="G5539" s="100"/>
      <c r="H5539" s="100"/>
      <c r="I5539" s="100"/>
      <c r="J5539" s="100"/>
      <c r="K5539" s="100"/>
    </row>
    <row r="5540" spans="1:11" ht="20.100000000000001" customHeight="1" x14ac:dyDescent="0.25">
      <c r="A5540" s="99" t="s">
        <v>2532</v>
      </c>
      <c r="B5540" s="99"/>
      <c r="C5540" s="99"/>
      <c r="D5540" s="99"/>
      <c r="E5540" s="99"/>
      <c r="F5540" s="99"/>
      <c r="G5540" s="99"/>
      <c r="H5540" s="99"/>
      <c r="I5540" s="99"/>
      <c r="J5540" s="99"/>
      <c r="K5540" s="99"/>
    </row>
    <row r="5541" spans="1:11" ht="15" customHeight="1" x14ac:dyDescent="0.25">
      <c r="A5541" s="93" t="s">
        <v>3916</v>
      </c>
      <c r="B5541" s="93"/>
      <c r="C5541" s="93"/>
      <c r="D5541" s="94" t="s">
        <v>3</v>
      </c>
      <c r="E5541" s="94"/>
      <c r="F5541" s="23" t="s">
        <v>4</v>
      </c>
      <c r="G5541" s="94" t="s">
        <v>3894</v>
      </c>
      <c r="H5541" s="94"/>
      <c r="I5541" s="94" t="s">
        <v>3895</v>
      </c>
      <c r="J5541" s="94"/>
      <c r="K5541" s="23" t="s">
        <v>3896</v>
      </c>
    </row>
    <row r="5542" spans="1:11" ht="38.1" customHeight="1" x14ac:dyDescent="0.25">
      <c r="A5542" s="24" t="s">
        <v>3973</v>
      </c>
      <c r="B5542" s="95" t="s">
        <v>3974</v>
      </c>
      <c r="C5542" s="95"/>
      <c r="D5542" s="96" t="s">
        <v>20</v>
      </c>
      <c r="E5542" s="96"/>
      <c r="F5542" s="24" t="s">
        <v>3936</v>
      </c>
      <c r="G5542" s="97">
        <v>1.2999999999999999E-3</v>
      </c>
      <c r="H5542" s="97"/>
      <c r="I5542" s="98">
        <v>94.61</v>
      </c>
      <c r="J5542" s="98"/>
      <c r="K5542" s="27">
        <f>TRUNC(TRUNC(G5542,8)*I5542,2)</f>
        <v>0.12</v>
      </c>
    </row>
    <row r="5543" spans="1:11" ht="38.1" customHeight="1" x14ac:dyDescent="0.25">
      <c r="A5543" s="24" t="s">
        <v>3975</v>
      </c>
      <c r="B5543" s="95" t="s">
        <v>3976</v>
      </c>
      <c r="C5543" s="95"/>
      <c r="D5543" s="96" t="s">
        <v>20</v>
      </c>
      <c r="E5543" s="96"/>
      <c r="F5543" s="24" t="s">
        <v>30</v>
      </c>
      <c r="G5543" s="97">
        <v>3.0999999999999999E-3</v>
      </c>
      <c r="H5543" s="97"/>
      <c r="I5543" s="98">
        <v>370.94</v>
      </c>
      <c r="J5543" s="98"/>
      <c r="K5543" s="27">
        <f>TRUNC(TRUNC(G5543,8)*I5543,2)</f>
        <v>1.1399999999999999</v>
      </c>
    </row>
    <row r="5544" spans="1:11" ht="18" customHeight="1" x14ac:dyDescent="0.25">
      <c r="A5544" s="9"/>
      <c r="B5544" s="9"/>
      <c r="C5544" s="9"/>
      <c r="D5544" s="9"/>
      <c r="E5544" s="9"/>
      <c r="F5544" s="9"/>
      <c r="G5544" s="91" t="s">
        <v>3919</v>
      </c>
      <c r="H5544" s="91"/>
      <c r="I5544" s="91"/>
      <c r="J5544" s="91"/>
      <c r="K5544" s="28">
        <f>SUM(K5542:K5543)</f>
        <v>1.2599999999999998</v>
      </c>
    </row>
    <row r="5545" spans="1:11" ht="15" customHeight="1" x14ac:dyDescent="0.25">
      <c r="A5545" s="9"/>
      <c r="B5545" s="9"/>
      <c r="C5545" s="9"/>
      <c r="D5545" s="9"/>
      <c r="E5545" s="9"/>
      <c r="F5545" s="9"/>
      <c r="G5545" s="92" t="s">
        <v>3913</v>
      </c>
      <c r="H5545" s="92"/>
      <c r="I5545" s="92"/>
      <c r="J5545" s="92"/>
      <c r="K5545" s="29">
        <f>ROUND(SUM(K5544),2)</f>
        <v>1.26</v>
      </c>
    </row>
    <row r="5546" spans="1:11" ht="9.9499999999999993" customHeight="1" x14ac:dyDescent="0.25">
      <c r="A5546" s="9"/>
      <c r="B5546" s="9"/>
      <c r="C5546" s="9"/>
      <c r="D5546" s="9"/>
      <c r="E5546" s="9"/>
      <c r="F5546" s="9"/>
      <c r="G5546" s="100"/>
      <c r="H5546" s="100"/>
      <c r="I5546" s="100"/>
      <c r="J5546" s="100"/>
      <c r="K5546" s="100"/>
    </row>
    <row r="5547" spans="1:11" ht="20.100000000000001" customHeight="1" x14ac:dyDescent="0.25">
      <c r="A5547" s="99" t="s">
        <v>2533</v>
      </c>
      <c r="B5547" s="99"/>
      <c r="C5547" s="99"/>
      <c r="D5547" s="99"/>
      <c r="E5547" s="99"/>
      <c r="F5547" s="99"/>
      <c r="G5547" s="99"/>
      <c r="H5547" s="99"/>
      <c r="I5547" s="99"/>
      <c r="J5547" s="99"/>
      <c r="K5547" s="99"/>
    </row>
    <row r="5548" spans="1:11" ht="12.95" customHeight="1" x14ac:dyDescent="0.25">
      <c r="A5548" s="107" t="s">
        <v>3984</v>
      </c>
      <c r="B5548" s="107"/>
      <c r="C5548" s="107"/>
      <c r="D5548" s="108" t="s">
        <v>3985</v>
      </c>
      <c r="E5548" s="87" t="s">
        <v>3986</v>
      </c>
      <c r="F5548" s="87"/>
      <c r="G5548" s="87" t="s">
        <v>3987</v>
      </c>
      <c r="H5548" s="87"/>
      <c r="I5548" s="87"/>
      <c r="J5548" s="87"/>
      <c r="K5548" s="87" t="s">
        <v>3988</v>
      </c>
    </row>
    <row r="5549" spans="1:11" ht="12" customHeight="1" x14ac:dyDescent="0.25">
      <c r="A5549" s="107"/>
      <c r="B5549" s="107"/>
      <c r="C5549" s="107"/>
      <c r="D5549" s="108"/>
      <c r="E5549" s="23" t="s">
        <v>3989</v>
      </c>
      <c r="F5549" s="23" t="s">
        <v>3990</v>
      </c>
      <c r="G5549" s="94" t="s">
        <v>3989</v>
      </c>
      <c r="H5549" s="94"/>
      <c r="I5549" s="94" t="s">
        <v>3990</v>
      </c>
      <c r="J5549" s="94"/>
      <c r="K5549" s="87"/>
    </row>
    <row r="5550" spans="1:11" ht="15" customHeight="1" x14ac:dyDescent="0.25">
      <c r="A5550" s="6" t="s">
        <v>3991</v>
      </c>
      <c r="B5550" s="104" t="s">
        <v>3992</v>
      </c>
      <c r="C5550" s="104"/>
      <c r="D5550" s="31">
        <v>1</v>
      </c>
      <c r="E5550" s="32">
        <v>0.34</v>
      </c>
      <c r="F5550" s="32">
        <v>0.66</v>
      </c>
      <c r="G5550" s="105">
        <v>355.46550000000002</v>
      </c>
      <c r="H5550" s="105"/>
      <c r="I5550" s="105">
        <v>95.872399999999999</v>
      </c>
      <c r="J5550" s="105"/>
      <c r="K5550" s="33">
        <f>ROUND(D5550*(ROUND(E5550*G5550,4)+ROUND(F5550*I5550,4)),4)</f>
        <v>184.13409999999999</v>
      </c>
    </row>
    <row r="5551" spans="1:11" ht="15" customHeight="1" x14ac:dyDescent="0.25">
      <c r="A5551" s="6" t="s">
        <v>3993</v>
      </c>
      <c r="B5551" s="104" t="s">
        <v>3994</v>
      </c>
      <c r="C5551" s="104"/>
      <c r="D5551" s="31">
        <v>1</v>
      </c>
      <c r="E5551" s="32">
        <v>1</v>
      </c>
      <c r="F5551" s="32">
        <v>0</v>
      </c>
      <c r="G5551" s="105">
        <v>365.3972</v>
      </c>
      <c r="H5551" s="105"/>
      <c r="I5551" s="105">
        <v>147.8879</v>
      </c>
      <c r="J5551" s="105"/>
      <c r="K5551" s="33">
        <f>ROUND(D5551*(ROUND(E5551*G5551,4)+ROUND(F5551*I5551,4)),4)</f>
        <v>365.3972</v>
      </c>
    </row>
    <row r="5552" spans="1:11" ht="15" customHeight="1" x14ac:dyDescent="0.25">
      <c r="A5552" s="6" t="s">
        <v>3995</v>
      </c>
      <c r="B5552" s="104" t="s">
        <v>3996</v>
      </c>
      <c r="C5552" s="104"/>
      <c r="D5552" s="31">
        <v>1</v>
      </c>
      <c r="E5552" s="32">
        <v>0.97</v>
      </c>
      <c r="F5552" s="32">
        <v>0.03</v>
      </c>
      <c r="G5552" s="105">
        <v>324.64210000000003</v>
      </c>
      <c r="H5552" s="105"/>
      <c r="I5552" s="105">
        <v>159.20740000000001</v>
      </c>
      <c r="J5552" s="105"/>
      <c r="K5552" s="33">
        <f>ROUND(D5552*(ROUND(E5552*G5552,4)+ROUND(F5552*I5552,4)),4)</f>
        <v>319.67899999999997</v>
      </c>
    </row>
    <row r="5553" spans="1:11" ht="15.95" customHeight="1" x14ac:dyDescent="0.25">
      <c r="A5553" s="6" t="s">
        <v>3997</v>
      </c>
      <c r="B5553" s="104" t="s">
        <v>3998</v>
      </c>
      <c r="C5553" s="104"/>
      <c r="D5553" s="31">
        <v>1</v>
      </c>
      <c r="E5553" s="32">
        <v>0.79</v>
      </c>
      <c r="F5553" s="32">
        <v>0.21</v>
      </c>
      <c r="G5553" s="105">
        <v>284.72230000000002</v>
      </c>
      <c r="H5553" s="105"/>
      <c r="I5553" s="105">
        <v>125.70480000000001</v>
      </c>
      <c r="J5553" s="105"/>
      <c r="K5553" s="33">
        <f>ROUND(D5553*(ROUND(E5553*G5553,4)+ROUND(F5553*I5553,4)),4)</f>
        <v>251.32859999999999</v>
      </c>
    </row>
    <row r="5554" spans="1:11" ht="15" customHeight="1" x14ac:dyDescent="0.25">
      <c r="A5554" s="1"/>
      <c r="B5554" s="1"/>
      <c r="C5554" s="1"/>
      <c r="D5554" s="1"/>
      <c r="E5554" s="1"/>
      <c r="F5554" s="1"/>
      <c r="G5554" s="85" t="s">
        <v>3999</v>
      </c>
      <c r="H5554" s="85"/>
      <c r="I5554" s="85"/>
      <c r="J5554" s="85"/>
      <c r="K5554" s="34">
        <f>SUM(K5549:K5553)</f>
        <v>1120.5389</v>
      </c>
    </row>
    <row r="5555" spans="1:11" ht="20.100000000000001" customHeight="1" x14ac:dyDescent="0.25">
      <c r="A5555" s="106" t="s">
        <v>4000</v>
      </c>
      <c r="B5555" s="106"/>
      <c r="C5555" s="106"/>
      <c r="D5555" s="106"/>
      <c r="E5555" s="106"/>
      <c r="F5555" s="2" t="s">
        <v>4</v>
      </c>
      <c r="G5555" s="87" t="s">
        <v>4001</v>
      </c>
      <c r="H5555" s="87"/>
      <c r="I5555" s="87" t="s">
        <v>4002</v>
      </c>
      <c r="J5555" s="87"/>
      <c r="K5555" s="2" t="s">
        <v>3988</v>
      </c>
    </row>
    <row r="5556" spans="1:11" ht="15" customHeight="1" x14ac:dyDescent="0.25">
      <c r="A5556" s="6" t="s">
        <v>4003</v>
      </c>
      <c r="B5556" s="101" t="s">
        <v>4004</v>
      </c>
      <c r="C5556" s="101"/>
      <c r="D5556" s="101"/>
      <c r="E5556" s="101"/>
      <c r="F5556" s="6" t="s">
        <v>3940</v>
      </c>
      <c r="G5556" s="114">
        <v>1</v>
      </c>
      <c r="H5556" s="114"/>
      <c r="I5556" s="115">
        <v>22.527200000000001</v>
      </c>
      <c r="J5556" s="115"/>
      <c r="K5556" s="35">
        <f>ROUND(ROUND(G5556,5)*I5556,4)</f>
        <v>22.527200000000001</v>
      </c>
    </row>
    <row r="5557" spans="1:11" ht="15" customHeight="1" x14ac:dyDescent="0.25">
      <c r="A5557" s="1"/>
      <c r="B5557" s="1"/>
      <c r="C5557" s="1"/>
      <c r="D5557" s="1"/>
      <c r="E5557" s="1"/>
      <c r="F5557" s="1"/>
      <c r="G5557" s="85" t="s">
        <v>4005</v>
      </c>
      <c r="H5557" s="85"/>
      <c r="I5557" s="85"/>
      <c r="J5557" s="85"/>
      <c r="K5557" s="36">
        <f>SUM(K5556:K5556)</f>
        <v>22.527200000000001</v>
      </c>
    </row>
    <row r="5558" spans="1:11" ht="15" customHeight="1" x14ac:dyDescent="0.25">
      <c r="A5558" s="9"/>
      <c r="B5558" s="9"/>
      <c r="C5558" s="9"/>
      <c r="D5558" s="9"/>
      <c r="E5558" s="9"/>
      <c r="F5558" s="9"/>
      <c r="G5558" s="92" t="s">
        <v>4006</v>
      </c>
      <c r="H5558" s="92"/>
      <c r="I5558" s="92"/>
      <c r="J5558" s="92"/>
      <c r="K5558" s="33">
        <f>SUM(K5554,K5557)</f>
        <v>1143.0661</v>
      </c>
    </row>
    <row r="5559" spans="1:11" ht="15" customHeight="1" x14ac:dyDescent="0.25">
      <c r="A5559" s="9"/>
      <c r="B5559" s="9"/>
      <c r="C5559" s="9"/>
      <c r="D5559" s="9"/>
      <c r="E5559" s="9"/>
      <c r="F5559" s="9"/>
      <c r="G5559" s="92" t="s">
        <v>4007</v>
      </c>
      <c r="H5559" s="92"/>
      <c r="I5559" s="92"/>
      <c r="J5559" s="92"/>
      <c r="K5559" s="37">
        <v>113.18</v>
      </c>
    </row>
    <row r="5560" spans="1:11" ht="15" customHeight="1" x14ac:dyDescent="0.25">
      <c r="A5560" s="9"/>
      <c r="B5560" s="9"/>
      <c r="C5560" s="9"/>
      <c r="D5560" s="9"/>
      <c r="E5560" s="9"/>
      <c r="F5560" s="9"/>
      <c r="G5560" s="92" t="s">
        <v>4008</v>
      </c>
      <c r="H5560" s="92"/>
      <c r="I5560" s="92"/>
      <c r="J5560" s="92"/>
      <c r="K5560" s="33">
        <f>ROUND(K5558/K5559,4)</f>
        <v>10.099500000000001</v>
      </c>
    </row>
    <row r="5561" spans="1:11" ht="15" customHeight="1" x14ac:dyDescent="0.25">
      <c r="A5561" s="9"/>
      <c r="B5561" s="9"/>
      <c r="C5561" s="9"/>
      <c r="D5561" s="9"/>
      <c r="E5561" s="9"/>
      <c r="F5561" s="9"/>
      <c r="G5561" s="92" t="s">
        <v>4009</v>
      </c>
      <c r="H5561" s="92"/>
      <c r="I5561" s="92"/>
      <c r="J5561" s="92"/>
      <c r="K5561" s="33">
        <f>ROUND(K5560*0.00746,4)</f>
        <v>7.5300000000000006E-2</v>
      </c>
    </row>
    <row r="5562" spans="1:11" ht="20.100000000000001" customHeight="1" x14ac:dyDescent="0.25">
      <c r="A5562" s="106" t="s">
        <v>4010</v>
      </c>
      <c r="B5562" s="106"/>
      <c r="C5562" s="106"/>
      <c r="D5562" s="106"/>
      <c r="E5562" s="106"/>
      <c r="F5562" s="2" t="s">
        <v>4</v>
      </c>
      <c r="G5562" s="87" t="s">
        <v>4001</v>
      </c>
      <c r="H5562" s="87"/>
      <c r="I5562" s="87" t="s">
        <v>3895</v>
      </c>
      <c r="J5562" s="87"/>
      <c r="K5562" s="2" t="s">
        <v>4011</v>
      </c>
    </row>
    <row r="5563" spans="1:11" ht="15" customHeight="1" x14ac:dyDescent="0.25">
      <c r="A5563" s="6" t="s">
        <v>4012</v>
      </c>
      <c r="B5563" s="104" t="s">
        <v>4013</v>
      </c>
      <c r="C5563" s="104"/>
      <c r="D5563" s="104"/>
      <c r="E5563" s="104"/>
      <c r="F5563" s="6" t="s">
        <v>77</v>
      </c>
      <c r="G5563" s="113">
        <v>1</v>
      </c>
      <c r="H5563" s="113"/>
      <c r="I5563" s="105">
        <v>195.03</v>
      </c>
      <c r="J5563" s="105"/>
      <c r="K5563" s="33">
        <f>ROUND(ROUND(G5563,5)*I5563,4)</f>
        <v>195.03</v>
      </c>
    </row>
    <row r="5564" spans="1:11" ht="15" customHeight="1" x14ac:dyDescent="0.25">
      <c r="A5564" s="1"/>
      <c r="B5564" s="1"/>
      <c r="C5564" s="1"/>
      <c r="D5564" s="1"/>
      <c r="E5564" s="1"/>
      <c r="F5564" s="1"/>
      <c r="G5564" s="85" t="s">
        <v>4014</v>
      </c>
      <c r="H5564" s="85"/>
      <c r="I5564" s="85"/>
      <c r="J5564" s="85"/>
      <c r="K5564" s="34">
        <f>SUM(K5563:K5563)</f>
        <v>195.03</v>
      </c>
    </row>
    <row r="5565" spans="1:11" ht="15" customHeight="1" x14ac:dyDescent="0.25">
      <c r="A5565" s="106" t="s">
        <v>4015</v>
      </c>
      <c r="B5565" s="106"/>
      <c r="C5565" s="106"/>
      <c r="D5565" s="23" t="s">
        <v>4016</v>
      </c>
      <c r="E5565" s="94" t="s">
        <v>4017</v>
      </c>
      <c r="F5565" s="94"/>
      <c r="G5565" s="94" t="s">
        <v>4001</v>
      </c>
      <c r="H5565" s="94"/>
      <c r="I5565" s="94" t="s">
        <v>3895</v>
      </c>
      <c r="J5565" s="94"/>
      <c r="K5565" s="23" t="s">
        <v>4011</v>
      </c>
    </row>
    <row r="5566" spans="1:11" ht="20.100000000000001" customHeight="1" x14ac:dyDescent="0.25">
      <c r="A5566" s="38" t="s">
        <v>4012</v>
      </c>
      <c r="B5566" s="109" t="s">
        <v>4018</v>
      </c>
      <c r="C5566" s="109"/>
      <c r="D5566" s="38" t="s">
        <v>4019</v>
      </c>
      <c r="E5566" s="110" t="s">
        <v>4020</v>
      </c>
      <c r="F5566" s="110"/>
      <c r="G5566" s="111">
        <v>2.2000000000000002</v>
      </c>
      <c r="H5566" s="111"/>
      <c r="I5566" s="112">
        <v>3.47</v>
      </c>
      <c r="J5566" s="112"/>
      <c r="K5566" s="41">
        <f>ROUND(ROUND(G5566,5)*I5566,4)</f>
        <v>7.6340000000000003</v>
      </c>
    </row>
    <row r="5567" spans="1:11" ht="15" customHeight="1" x14ac:dyDescent="0.25">
      <c r="A5567" s="1"/>
      <c r="B5567" s="1"/>
      <c r="C5567" s="1"/>
      <c r="D5567" s="1"/>
      <c r="E5567" s="1"/>
      <c r="F5567" s="1"/>
      <c r="G5567" s="85" t="s">
        <v>4021</v>
      </c>
      <c r="H5567" s="85"/>
      <c r="I5567" s="85"/>
      <c r="J5567" s="85"/>
      <c r="K5567" s="33">
        <f>SUM(K5566:K5566)</f>
        <v>7.6340000000000003</v>
      </c>
    </row>
    <row r="5568" spans="1:11" ht="12.95" customHeight="1" x14ac:dyDescent="0.25">
      <c r="A5568" s="106" t="s">
        <v>4022</v>
      </c>
      <c r="B5568" s="106"/>
      <c r="C5568" s="94" t="s">
        <v>4023</v>
      </c>
      <c r="D5568" s="94" t="s">
        <v>5</v>
      </c>
      <c r="E5568" s="94" t="s">
        <v>4024</v>
      </c>
      <c r="F5568" s="94"/>
      <c r="G5568" s="94" t="s">
        <v>4025</v>
      </c>
      <c r="H5568" s="94"/>
      <c r="I5568" s="94" t="s">
        <v>2086</v>
      </c>
      <c r="J5568" s="94"/>
      <c r="K5568" s="94" t="s">
        <v>4011</v>
      </c>
    </row>
    <row r="5569" spans="1:11" ht="12" customHeight="1" x14ac:dyDescent="0.25">
      <c r="A5569" s="106"/>
      <c r="B5569" s="106"/>
      <c r="C5569" s="94"/>
      <c r="D5569" s="94"/>
      <c r="E5569" s="23" t="s">
        <v>2092</v>
      </c>
      <c r="F5569" s="23" t="s">
        <v>4026</v>
      </c>
      <c r="G5569" s="23" t="s">
        <v>2092</v>
      </c>
      <c r="H5569" s="23" t="s">
        <v>4026</v>
      </c>
      <c r="I5569" s="23" t="s">
        <v>2092</v>
      </c>
      <c r="J5569" s="23" t="s">
        <v>4026</v>
      </c>
      <c r="K5569" s="94"/>
    </row>
    <row r="5570" spans="1:11" ht="27.95" customHeight="1" x14ac:dyDescent="0.25">
      <c r="A5570" s="38" t="s">
        <v>4012</v>
      </c>
      <c r="B5570" s="39" t="s">
        <v>4018</v>
      </c>
      <c r="C5570" s="38" t="s">
        <v>4027</v>
      </c>
      <c r="D5570" s="40">
        <v>2.2000000000000002</v>
      </c>
      <c r="E5570" s="42">
        <v>0</v>
      </c>
      <c r="F5570" s="43">
        <v>1.25</v>
      </c>
      <c r="G5570" s="42">
        <v>0</v>
      </c>
      <c r="H5570" s="43">
        <v>1</v>
      </c>
      <c r="I5570" s="42">
        <v>0</v>
      </c>
      <c r="J5570" s="43">
        <v>0.82</v>
      </c>
      <c r="K5570" s="41">
        <f>ROUND(D5570*(ROUND(E5570*F5570,4)+ROUND(G5570*H5570,4)+ROUND(I5570*J5570,4)),4)</f>
        <v>0</v>
      </c>
    </row>
    <row r="5571" spans="1:11" ht="15" customHeight="1" x14ac:dyDescent="0.25">
      <c r="A5571" s="1"/>
      <c r="B5571" s="1"/>
      <c r="C5571" s="1"/>
      <c r="D5571" s="1"/>
      <c r="E5571" s="1"/>
      <c r="F5571" s="1"/>
      <c r="G5571" s="85" t="s">
        <v>4028</v>
      </c>
      <c r="H5571" s="85"/>
      <c r="I5571" s="85"/>
      <c r="J5571" s="85"/>
      <c r="K5571" s="33">
        <f>SUM(K5569:K5570)</f>
        <v>0</v>
      </c>
    </row>
    <row r="5572" spans="1:11" ht="15" customHeight="1" x14ac:dyDescent="0.25">
      <c r="A5572" s="9"/>
      <c r="B5572" s="9"/>
      <c r="C5572" s="9"/>
      <c r="D5572" s="9"/>
      <c r="E5572" s="9"/>
      <c r="F5572" s="9"/>
      <c r="G5572" s="92" t="s">
        <v>4029</v>
      </c>
      <c r="H5572" s="92"/>
      <c r="I5572" s="92"/>
      <c r="J5572" s="92"/>
      <c r="K5572" s="33">
        <f>SUM(K5560,K5561,K5564,K5567,K5571)</f>
        <v>212.83879999999999</v>
      </c>
    </row>
    <row r="5573" spans="1:11" ht="15" customHeight="1" x14ac:dyDescent="0.25">
      <c r="A5573" s="9"/>
      <c r="B5573" s="9"/>
      <c r="C5573" s="9"/>
      <c r="D5573" s="9"/>
      <c r="E5573" s="9"/>
      <c r="F5573" s="9"/>
      <c r="G5573" s="92" t="s">
        <v>3913</v>
      </c>
      <c r="H5573" s="92"/>
      <c r="I5573" s="92"/>
      <c r="J5573" s="92"/>
      <c r="K5573" s="29">
        <f>ROUND(SUM(K5572),2)</f>
        <v>212.84</v>
      </c>
    </row>
    <row r="5574" spans="1:11" ht="9.9499999999999993" customHeight="1" x14ac:dyDescent="0.25">
      <c r="A5574" s="9"/>
      <c r="B5574" s="9"/>
      <c r="C5574" s="9"/>
      <c r="D5574" s="9"/>
      <c r="E5574" s="9"/>
      <c r="F5574" s="9"/>
      <c r="G5574" s="100"/>
      <c r="H5574" s="100"/>
      <c r="I5574" s="100"/>
      <c r="J5574" s="100"/>
      <c r="K5574" s="100"/>
    </row>
    <row r="5575" spans="1:11" ht="20.100000000000001" customHeight="1" x14ac:dyDescent="0.25">
      <c r="A5575" s="99" t="s">
        <v>2534</v>
      </c>
      <c r="B5575" s="99"/>
      <c r="C5575" s="99"/>
      <c r="D5575" s="99"/>
      <c r="E5575" s="99"/>
      <c r="F5575" s="99"/>
      <c r="G5575" s="99"/>
      <c r="H5575" s="99"/>
      <c r="I5575" s="99"/>
      <c r="J5575" s="99"/>
      <c r="K5575" s="99"/>
    </row>
    <row r="5576" spans="1:11" ht="15" customHeight="1" x14ac:dyDescent="0.25">
      <c r="A5576" s="93" t="s">
        <v>3916</v>
      </c>
      <c r="B5576" s="93"/>
      <c r="C5576" s="93"/>
      <c r="D5576" s="94" t="s">
        <v>3</v>
      </c>
      <c r="E5576" s="94"/>
      <c r="F5576" s="23" t="s">
        <v>4</v>
      </c>
      <c r="G5576" s="94" t="s">
        <v>3894</v>
      </c>
      <c r="H5576" s="94"/>
      <c r="I5576" s="94" t="s">
        <v>3895</v>
      </c>
      <c r="J5576" s="94"/>
      <c r="K5576" s="23" t="s">
        <v>3896</v>
      </c>
    </row>
    <row r="5577" spans="1:11" ht="45.95" customHeight="1" x14ac:dyDescent="0.25">
      <c r="A5577" s="24" t="s">
        <v>3934</v>
      </c>
      <c r="B5577" s="95" t="s">
        <v>3935</v>
      </c>
      <c r="C5577" s="95"/>
      <c r="D5577" s="96" t="s">
        <v>20</v>
      </c>
      <c r="E5577" s="96"/>
      <c r="F5577" s="24" t="s">
        <v>3936</v>
      </c>
      <c r="G5577" s="97">
        <v>2.5891999999999998E-3</v>
      </c>
      <c r="H5577" s="97"/>
      <c r="I5577" s="98">
        <v>76.52</v>
      </c>
      <c r="J5577" s="98"/>
      <c r="K5577" s="27">
        <f t="shared" ref="K5577:K5582" si="42">TRUNC(TRUNC(G5577,8)*I5577,2)</f>
        <v>0.19</v>
      </c>
    </row>
    <row r="5578" spans="1:11" ht="45.95" customHeight="1" x14ac:dyDescent="0.25">
      <c r="A5578" s="24" t="s">
        <v>28</v>
      </c>
      <c r="B5578" s="95" t="s">
        <v>29</v>
      </c>
      <c r="C5578" s="95"/>
      <c r="D5578" s="96" t="s">
        <v>20</v>
      </c>
      <c r="E5578" s="96"/>
      <c r="F5578" s="24" t="s">
        <v>30</v>
      </c>
      <c r="G5578" s="97">
        <v>1.0702000000000001E-3</v>
      </c>
      <c r="H5578" s="97"/>
      <c r="I5578" s="98">
        <v>322.67</v>
      </c>
      <c r="J5578" s="98"/>
      <c r="K5578" s="27">
        <f t="shared" si="42"/>
        <v>0.34</v>
      </c>
    </row>
    <row r="5579" spans="1:11" ht="29.1" customHeight="1" x14ac:dyDescent="0.25">
      <c r="A5579" s="24" t="s">
        <v>4030</v>
      </c>
      <c r="B5579" s="95" t="s">
        <v>4031</v>
      </c>
      <c r="C5579" s="95"/>
      <c r="D5579" s="96" t="s">
        <v>20</v>
      </c>
      <c r="E5579" s="96"/>
      <c r="F5579" s="24" t="s">
        <v>3936</v>
      </c>
      <c r="G5579" s="97">
        <v>3.3568999999999999E-3</v>
      </c>
      <c r="H5579" s="97"/>
      <c r="I5579" s="98">
        <v>105.44</v>
      </c>
      <c r="J5579" s="98"/>
      <c r="K5579" s="27">
        <f t="shared" si="42"/>
        <v>0.35</v>
      </c>
    </row>
    <row r="5580" spans="1:11" ht="29.1" customHeight="1" x14ac:dyDescent="0.25">
      <c r="A5580" s="24" t="s">
        <v>4032</v>
      </c>
      <c r="B5580" s="95" t="s">
        <v>4033</v>
      </c>
      <c r="C5580" s="95"/>
      <c r="D5580" s="96" t="s">
        <v>20</v>
      </c>
      <c r="E5580" s="96"/>
      <c r="F5580" s="24" t="s">
        <v>30</v>
      </c>
      <c r="G5580" s="97">
        <v>3.0249999999999998E-4</v>
      </c>
      <c r="H5580" s="97"/>
      <c r="I5580" s="98">
        <v>265.02</v>
      </c>
      <c r="J5580" s="98"/>
      <c r="K5580" s="27">
        <f t="shared" si="42"/>
        <v>0.08</v>
      </c>
    </row>
    <row r="5581" spans="1:11" ht="38.1" customHeight="1" x14ac:dyDescent="0.25">
      <c r="A5581" s="24" t="s">
        <v>4034</v>
      </c>
      <c r="B5581" s="95" t="s">
        <v>4035</v>
      </c>
      <c r="C5581" s="95"/>
      <c r="D5581" s="96" t="s">
        <v>20</v>
      </c>
      <c r="E5581" s="96"/>
      <c r="F5581" s="24" t="s">
        <v>3936</v>
      </c>
      <c r="G5581" s="97">
        <v>2.9082999999999999E-3</v>
      </c>
      <c r="H5581" s="97"/>
      <c r="I5581" s="98">
        <v>94.54</v>
      </c>
      <c r="J5581" s="98"/>
      <c r="K5581" s="27">
        <f t="shared" si="42"/>
        <v>0.27</v>
      </c>
    </row>
    <row r="5582" spans="1:11" ht="38.1" customHeight="1" x14ac:dyDescent="0.25">
      <c r="A5582" s="24" t="s">
        <v>4036</v>
      </c>
      <c r="B5582" s="95" t="s">
        <v>4037</v>
      </c>
      <c r="C5582" s="95"/>
      <c r="D5582" s="96" t="s">
        <v>20</v>
      </c>
      <c r="E5582" s="96"/>
      <c r="F5582" s="24" t="s">
        <v>30</v>
      </c>
      <c r="G5582" s="97">
        <v>7.5109999999999999E-4</v>
      </c>
      <c r="H5582" s="97"/>
      <c r="I5582" s="98">
        <v>225.43</v>
      </c>
      <c r="J5582" s="98"/>
      <c r="K5582" s="27">
        <f t="shared" si="42"/>
        <v>0.16</v>
      </c>
    </row>
    <row r="5583" spans="1:11" ht="18" customHeight="1" x14ac:dyDescent="0.25">
      <c r="A5583" s="9"/>
      <c r="B5583" s="9"/>
      <c r="C5583" s="9"/>
      <c r="D5583" s="9"/>
      <c r="E5583" s="9"/>
      <c r="F5583" s="9"/>
      <c r="G5583" s="91" t="s">
        <v>3919</v>
      </c>
      <c r="H5583" s="91"/>
      <c r="I5583" s="91"/>
      <c r="J5583" s="91"/>
      <c r="K5583" s="28">
        <f>SUM(K5577:K5582)</f>
        <v>1.39</v>
      </c>
    </row>
    <row r="5584" spans="1:11" ht="15" customHeight="1" x14ac:dyDescent="0.25">
      <c r="A5584" s="93" t="s">
        <v>3907</v>
      </c>
      <c r="B5584" s="93"/>
      <c r="C5584" s="93"/>
      <c r="D5584" s="94" t="s">
        <v>3</v>
      </c>
      <c r="E5584" s="94"/>
      <c r="F5584" s="23" t="s">
        <v>4</v>
      </c>
      <c r="G5584" s="94" t="s">
        <v>3894</v>
      </c>
      <c r="H5584" s="94"/>
      <c r="I5584" s="94" t="s">
        <v>3895</v>
      </c>
      <c r="J5584" s="94"/>
      <c r="K5584" s="23" t="s">
        <v>3896</v>
      </c>
    </row>
    <row r="5585" spans="1:11" ht="15" customHeight="1" x14ac:dyDescent="0.25">
      <c r="A5585" s="24" t="s">
        <v>3910</v>
      </c>
      <c r="B5585" s="95" t="s">
        <v>3911</v>
      </c>
      <c r="C5585" s="95"/>
      <c r="D5585" s="96" t="s">
        <v>20</v>
      </c>
      <c r="E5585" s="96"/>
      <c r="F5585" s="24" t="s">
        <v>2056</v>
      </c>
      <c r="G5585" s="97">
        <v>3.6592999999999999E-3</v>
      </c>
      <c r="H5585" s="97"/>
      <c r="I5585" s="98">
        <v>24.94</v>
      </c>
      <c r="J5585" s="98"/>
      <c r="K5585" s="27">
        <f>TRUNC(TRUNC(G5585,8)*I5585,2)</f>
        <v>0.09</v>
      </c>
    </row>
    <row r="5586" spans="1:11" ht="18" customHeight="1" x14ac:dyDescent="0.25">
      <c r="A5586" s="9"/>
      <c r="B5586" s="9"/>
      <c r="C5586" s="9"/>
      <c r="D5586" s="9"/>
      <c r="E5586" s="9"/>
      <c r="F5586" s="9"/>
      <c r="G5586" s="91" t="s">
        <v>3912</v>
      </c>
      <c r="H5586" s="91"/>
      <c r="I5586" s="91"/>
      <c r="J5586" s="91"/>
      <c r="K5586" s="28">
        <f>SUM(K5585:K5585)</f>
        <v>0.09</v>
      </c>
    </row>
    <row r="5587" spans="1:11" ht="15" customHeight="1" x14ac:dyDescent="0.25">
      <c r="A5587" s="9"/>
      <c r="B5587" s="9"/>
      <c r="C5587" s="9"/>
      <c r="D5587" s="9"/>
      <c r="E5587" s="9"/>
      <c r="F5587" s="9"/>
      <c r="G5587" s="92" t="s">
        <v>3913</v>
      </c>
      <c r="H5587" s="92"/>
      <c r="I5587" s="92"/>
      <c r="J5587" s="92"/>
      <c r="K5587" s="29">
        <f>ROUND(SUM(K5583,K5586),2)</f>
        <v>1.48</v>
      </c>
    </row>
    <row r="5588" spans="1:11" ht="9.9499999999999993" customHeight="1" x14ac:dyDescent="0.25">
      <c r="A5588" s="9"/>
      <c r="B5588" s="9"/>
      <c r="C5588" s="9"/>
      <c r="D5588" s="9"/>
      <c r="E5588" s="9"/>
      <c r="F5588" s="9"/>
      <c r="G5588" s="100"/>
      <c r="H5588" s="100"/>
      <c r="I5588" s="100"/>
      <c r="J5588" s="100"/>
      <c r="K5588" s="100"/>
    </row>
    <row r="5589" spans="1:11" ht="20.100000000000001" customHeight="1" x14ac:dyDescent="0.25">
      <c r="A5589" s="99" t="s">
        <v>2535</v>
      </c>
      <c r="B5589" s="99"/>
      <c r="C5589" s="99"/>
      <c r="D5589" s="99"/>
      <c r="E5589" s="99"/>
      <c r="F5589" s="99"/>
      <c r="G5589" s="99"/>
      <c r="H5589" s="99"/>
      <c r="I5589" s="99"/>
      <c r="J5589" s="99"/>
      <c r="K5589" s="99"/>
    </row>
    <row r="5590" spans="1:11" ht="15" customHeight="1" x14ac:dyDescent="0.25">
      <c r="A5590" s="93" t="s">
        <v>3893</v>
      </c>
      <c r="B5590" s="93"/>
      <c r="C5590" s="93"/>
      <c r="D5590" s="94" t="s">
        <v>3</v>
      </c>
      <c r="E5590" s="94"/>
      <c r="F5590" s="23" t="s">
        <v>4</v>
      </c>
      <c r="G5590" s="94" t="s">
        <v>3894</v>
      </c>
      <c r="H5590" s="94"/>
      <c r="I5590" s="94" t="s">
        <v>3895</v>
      </c>
      <c r="J5590" s="94"/>
      <c r="K5590" s="23" t="s">
        <v>3896</v>
      </c>
    </row>
    <row r="5591" spans="1:11" ht="21" customHeight="1" x14ac:dyDescent="0.25">
      <c r="A5591" s="24" t="s">
        <v>4038</v>
      </c>
      <c r="B5591" s="95" t="s">
        <v>4039</v>
      </c>
      <c r="C5591" s="95"/>
      <c r="D5591" s="96" t="s">
        <v>20</v>
      </c>
      <c r="E5591" s="96"/>
      <c r="F5591" s="24" t="s">
        <v>34</v>
      </c>
      <c r="G5591" s="97">
        <v>6.6E-3</v>
      </c>
      <c r="H5591" s="97"/>
      <c r="I5591" s="98">
        <v>210.23</v>
      </c>
      <c r="J5591" s="98"/>
      <c r="K5591" s="27">
        <f>TRUNC(TRUNC(G5591,8)*I5591,2)</f>
        <v>1.38</v>
      </c>
    </row>
    <row r="5592" spans="1:11" ht="21" customHeight="1" x14ac:dyDescent="0.25">
      <c r="A5592" s="24" t="s">
        <v>4040</v>
      </c>
      <c r="B5592" s="95" t="s">
        <v>4041</v>
      </c>
      <c r="C5592" s="95"/>
      <c r="D5592" s="96" t="s">
        <v>20</v>
      </c>
      <c r="E5592" s="96"/>
      <c r="F5592" s="24" t="s">
        <v>84</v>
      </c>
      <c r="G5592" s="97">
        <v>1.0049999999999999</v>
      </c>
      <c r="H5592" s="97"/>
      <c r="I5592" s="98">
        <v>32.369999999999997</v>
      </c>
      <c r="J5592" s="98"/>
      <c r="K5592" s="27">
        <f>TRUNC(TRUNC(G5592,8)*I5592,2)</f>
        <v>32.53</v>
      </c>
    </row>
    <row r="5593" spans="1:11" ht="15" customHeight="1" x14ac:dyDescent="0.25">
      <c r="A5593" s="9"/>
      <c r="B5593" s="9"/>
      <c r="C5593" s="9"/>
      <c r="D5593" s="9"/>
      <c r="E5593" s="9"/>
      <c r="F5593" s="9"/>
      <c r="G5593" s="91" t="s">
        <v>3906</v>
      </c>
      <c r="H5593" s="91"/>
      <c r="I5593" s="91"/>
      <c r="J5593" s="91"/>
      <c r="K5593" s="28">
        <f>SUM(K5591:K5592)</f>
        <v>33.910000000000004</v>
      </c>
    </row>
    <row r="5594" spans="1:11" ht="15" customHeight="1" x14ac:dyDescent="0.25">
      <c r="A5594" s="93" t="s">
        <v>3907</v>
      </c>
      <c r="B5594" s="93"/>
      <c r="C5594" s="93"/>
      <c r="D5594" s="94" t="s">
        <v>3</v>
      </c>
      <c r="E5594" s="94"/>
      <c r="F5594" s="23" t="s">
        <v>4</v>
      </c>
      <c r="G5594" s="94" t="s">
        <v>3894</v>
      </c>
      <c r="H5594" s="94"/>
      <c r="I5594" s="94" t="s">
        <v>3895</v>
      </c>
      <c r="J5594" s="94"/>
      <c r="K5594" s="23" t="s">
        <v>3896</v>
      </c>
    </row>
    <row r="5595" spans="1:11" ht="15" customHeight="1" x14ac:dyDescent="0.25">
      <c r="A5595" s="24" t="s">
        <v>3971</v>
      </c>
      <c r="B5595" s="95" t="s">
        <v>3972</v>
      </c>
      <c r="C5595" s="95"/>
      <c r="D5595" s="96" t="s">
        <v>20</v>
      </c>
      <c r="E5595" s="96"/>
      <c r="F5595" s="24" t="s">
        <v>2056</v>
      </c>
      <c r="G5595" s="97">
        <v>0.2296</v>
      </c>
      <c r="H5595" s="97"/>
      <c r="I5595" s="98">
        <v>32.69</v>
      </c>
      <c r="J5595" s="98"/>
      <c r="K5595" s="27">
        <f>TRUNC(TRUNC(G5595,8)*I5595,2)</f>
        <v>7.5</v>
      </c>
    </row>
    <row r="5596" spans="1:11" ht="15" customHeight="1" x14ac:dyDescent="0.25">
      <c r="A5596" s="24" t="s">
        <v>3910</v>
      </c>
      <c r="B5596" s="95" t="s">
        <v>3911</v>
      </c>
      <c r="C5596" s="95"/>
      <c r="D5596" s="96" t="s">
        <v>20</v>
      </c>
      <c r="E5596" s="96"/>
      <c r="F5596" s="24" t="s">
        <v>2056</v>
      </c>
      <c r="G5596" s="97">
        <v>0.2296</v>
      </c>
      <c r="H5596" s="97"/>
      <c r="I5596" s="98">
        <v>24.94</v>
      </c>
      <c r="J5596" s="98"/>
      <c r="K5596" s="27">
        <f>TRUNC(TRUNC(G5596,8)*I5596,2)</f>
        <v>5.72</v>
      </c>
    </row>
    <row r="5597" spans="1:11" ht="18" customHeight="1" x14ac:dyDescent="0.25">
      <c r="A5597" s="9"/>
      <c r="B5597" s="9"/>
      <c r="C5597" s="9"/>
      <c r="D5597" s="9"/>
      <c r="E5597" s="9"/>
      <c r="F5597" s="9"/>
      <c r="G5597" s="91" t="s">
        <v>3912</v>
      </c>
      <c r="H5597" s="91"/>
      <c r="I5597" s="91"/>
      <c r="J5597" s="91"/>
      <c r="K5597" s="28">
        <f>SUM(K5595:K5596)</f>
        <v>13.219999999999999</v>
      </c>
    </row>
    <row r="5598" spans="1:11" ht="15" customHeight="1" x14ac:dyDescent="0.25">
      <c r="A5598" s="93" t="s">
        <v>3922</v>
      </c>
      <c r="B5598" s="93"/>
      <c r="C5598" s="93"/>
      <c r="D5598" s="94" t="s">
        <v>3</v>
      </c>
      <c r="E5598" s="94"/>
      <c r="F5598" s="23" t="s">
        <v>4</v>
      </c>
      <c r="G5598" s="94" t="s">
        <v>3894</v>
      </c>
      <c r="H5598" s="94"/>
      <c r="I5598" s="94" t="s">
        <v>3895</v>
      </c>
      <c r="J5598" s="94"/>
      <c r="K5598" s="23" t="s">
        <v>3896</v>
      </c>
    </row>
    <row r="5599" spans="1:11" ht="21" customHeight="1" x14ac:dyDescent="0.25">
      <c r="A5599" s="24" t="s">
        <v>4042</v>
      </c>
      <c r="B5599" s="95" t="s">
        <v>4043</v>
      </c>
      <c r="C5599" s="95"/>
      <c r="D5599" s="96" t="s">
        <v>20</v>
      </c>
      <c r="E5599" s="96"/>
      <c r="F5599" s="24" t="s">
        <v>34</v>
      </c>
      <c r="G5599" s="97">
        <v>1.8E-3</v>
      </c>
      <c r="H5599" s="97"/>
      <c r="I5599" s="98">
        <v>767.08</v>
      </c>
      <c r="J5599" s="98"/>
      <c r="K5599" s="27">
        <f>TRUNC(TRUNC(G5599,8)*I5599,2)</f>
        <v>1.38</v>
      </c>
    </row>
    <row r="5600" spans="1:11" ht="15" customHeight="1" x14ac:dyDescent="0.25">
      <c r="A5600" s="9"/>
      <c r="B5600" s="9"/>
      <c r="C5600" s="9"/>
      <c r="D5600" s="9"/>
      <c r="E5600" s="9"/>
      <c r="F5600" s="9"/>
      <c r="G5600" s="91" t="s">
        <v>3933</v>
      </c>
      <c r="H5600" s="91"/>
      <c r="I5600" s="91"/>
      <c r="J5600" s="91"/>
      <c r="K5600" s="28">
        <f>SUM(K5599:K5599)</f>
        <v>1.38</v>
      </c>
    </row>
    <row r="5601" spans="1:11" ht="15" customHeight="1" x14ac:dyDescent="0.25">
      <c r="A5601" s="9"/>
      <c r="B5601" s="9"/>
      <c r="C5601" s="9"/>
      <c r="D5601" s="9"/>
      <c r="E5601" s="9"/>
      <c r="F5601" s="9"/>
      <c r="G5601" s="92" t="s">
        <v>3913</v>
      </c>
      <c r="H5601" s="92"/>
      <c r="I5601" s="92"/>
      <c r="J5601" s="92"/>
      <c r="K5601" s="29">
        <f>ROUND(SUM(K5593,K5597,K5600),2)</f>
        <v>48.51</v>
      </c>
    </row>
    <row r="5602" spans="1:11" ht="9.9499999999999993" customHeight="1" x14ac:dyDescent="0.25">
      <c r="A5602" s="9"/>
      <c r="B5602" s="9"/>
      <c r="C5602" s="9"/>
      <c r="D5602" s="9"/>
      <c r="E5602" s="9"/>
      <c r="F5602" s="9"/>
      <c r="G5602" s="100"/>
      <c r="H5602" s="100"/>
      <c r="I5602" s="100"/>
      <c r="J5602" s="100"/>
      <c r="K5602" s="100"/>
    </row>
    <row r="5603" spans="1:11" ht="20.100000000000001" customHeight="1" x14ac:dyDescent="0.25">
      <c r="A5603" s="99" t="s">
        <v>2536</v>
      </c>
      <c r="B5603" s="99"/>
      <c r="C5603" s="99"/>
      <c r="D5603" s="99"/>
      <c r="E5603" s="99"/>
      <c r="F5603" s="99"/>
      <c r="G5603" s="99"/>
      <c r="H5603" s="99"/>
      <c r="I5603" s="99"/>
      <c r="J5603" s="99"/>
      <c r="K5603" s="99"/>
    </row>
    <row r="5604" spans="1:11" ht="15" customHeight="1" x14ac:dyDescent="0.25">
      <c r="A5604" s="93" t="s">
        <v>3893</v>
      </c>
      <c r="B5604" s="93"/>
      <c r="C5604" s="93"/>
      <c r="D5604" s="94" t="s">
        <v>3</v>
      </c>
      <c r="E5604" s="94"/>
      <c r="F5604" s="23" t="s">
        <v>4</v>
      </c>
      <c r="G5604" s="94" t="s">
        <v>3894</v>
      </c>
      <c r="H5604" s="94"/>
      <c r="I5604" s="94" t="s">
        <v>3895</v>
      </c>
      <c r="J5604" s="94"/>
      <c r="K5604" s="23" t="s">
        <v>3896</v>
      </c>
    </row>
    <row r="5605" spans="1:11" ht="15" customHeight="1" x14ac:dyDescent="0.25">
      <c r="A5605" s="24" t="s">
        <v>4044</v>
      </c>
      <c r="B5605" s="95" t="s">
        <v>4045</v>
      </c>
      <c r="C5605" s="95"/>
      <c r="D5605" s="96" t="s">
        <v>20</v>
      </c>
      <c r="E5605" s="96"/>
      <c r="F5605" s="24" t="s">
        <v>3903</v>
      </c>
      <c r="G5605" s="97">
        <v>0.106</v>
      </c>
      <c r="H5605" s="97"/>
      <c r="I5605" s="98">
        <v>2.59</v>
      </c>
      <c r="J5605" s="98"/>
      <c r="K5605" s="27">
        <f>TRUNC(TRUNC(G5605,8)*I5605,2)</f>
        <v>0.27</v>
      </c>
    </row>
    <row r="5606" spans="1:11" ht="15" customHeight="1" x14ac:dyDescent="0.25">
      <c r="A5606" s="9"/>
      <c r="B5606" s="9"/>
      <c r="C5606" s="9"/>
      <c r="D5606" s="9"/>
      <c r="E5606" s="9"/>
      <c r="F5606" s="9"/>
      <c r="G5606" s="91" t="s">
        <v>3906</v>
      </c>
      <c r="H5606" s="91"/>
      <c r="I5606" s="91"/>
      <c r="J5606" s="91"/>
      <c r="K5606" s="28">
        <f>SUM(K5605:K5605)</f>
        <v>0.27</v>
      </c>
    </row>
    <row r="5607" spans="1:11" ht="15" customHeight="1" x14ac:dyDescent="0.25">
      <c r="A5607" s="93" t="s">
        <v>3907</v>
      </c>
      <c r="B5607" s="93"/>
      <c r="C5607" s="93"/>
      <c r="D5607" s="94" t="s">
        <v>3</v>
      </c>
      <c r="E5607" s="94"/>
      <c r="F5607" s="23" t="s">
        <v>4</v>
      </c>
      <c r="G5607" s="94" t="s">
        <v>3894</v>
      </c>
      <c r="H5607" s="94"/>
      <c r="I5607" s="94" t="s">
        <v>3895</v>
      </c>
      <c r="J5607" s="94"/>
      <c r="K5607" s="23" t="s">
        <v>3896</v>
      </c>
    </row>
    <row r="5608" spans="1:11" ht="15" customHeight="1" x14ac:dyDescent="0.25">
      <c r="A5608" s="24" t="s">
        <v>4046</v>
      </c>
      <c r="B5608" s="95" t="s">
        <v>4047</v>
      </c>
      <c r="C5608" s="95"/>
      <c r="D5608" s="96" t="s">
        <v>20</v>
      </c>
      <c r="E5608" s="96"/>
      <c r="F5608" s="24" t="s">
        <v>2056</v>
      </c>
      <c r="G5608" s="97">
        <v>3.6999999999999998E-2</v>
      </c>
      <c r="H5608" s="97"/>
      <c r="I5608" s="98">
        <v>34.35</v>
      </c>
      <c r="J5608" s="98"/>
      <c r="K5608" s="27">
        <f>TRUNC(TRUNC(G5608,8)*I5608,2)</f>
        <v>1.27</v>
      </c>
    </row>
    <row r="5609" spans="1:11" ht="15" customHeight="1" x14ac:dyDescent="0.25">
      <c r="A5609" s="24" t="s">
        <v>3910</v>
      </c>
      <c r="B5609" s="95" t="s">
        <v>3911</v>
      </c>
      <c r="C5609" s="95"/>
      <c r="D5609" s="96" t="s">
        <v>20</v>
      </c>
      <c r="E5609" s="96"/>
      <c r="F5609" s="24" t="s">
        <v>2056</v>
      </c>
      <c r="G5609" s="97">
        <v>1.6E-2</v>
      </c>
      <c r="H5609" s="97"/>
      <c r="I5609" s="98">
        <v>24.94</v>
      </c>
      <c r="J5609" s="98"/>
      <c r="K5609" s="27">
        <f>TRUNC(TRUNC(G5609,8)*I5609,2)</f>
        <v>0.39</v>
      </c>
    </row>
    <row r="5610" spans="1:11" ht="18" customHeight="1" x14ac:dyDescent="0.25">
      <c r="A5610" s="9"/>
      <c r="B5610" s="9"/>
      <c r="C5610" s="9"/>
      <c r="D5610" s="9"/>
      <c r="E5610" s="9"/>
      <c r="F5610" s="9"/>
      <c r="G5610" s="91" t="s">
        <v>3912</v>
      </c>
      <c r="H5610" s="91"/>
      <c r="I5610" s="91"/>
      <c r="J5610" s="91"/>
      <c r="K5610" s="28">
        <f>SUM(K5608:K5609)</f>
        <v>1.6600000000000001</v>
      </c>
    </row>
    <row r="5611" spans="1:11" ht="15" customHeight="1" x14ac:dyDescent="0.25">
      <c r="A5611" s="9"/>
      <c r="B5611" s="9"/>
      <c r="C5611" s="9"/>
      <c r="D5611" s="9"/>
      <c r="E5611" s="9"/>
      <c r="F5611" s="9"/>
      <c r="G5611" s="92" t="s">
        <v>3913</v>
      </c>
      <c r="H5611" s="92"/>
      <c r="I5611" s="92"/>
      <c r="J5611" s="92"/>
      <c r="K5611" s="29">
        <f>ROUND(SUM(K5606,K5610),2)</f>
        <v>1.93</v>
      </c>
    </row>
    <row r="5612" spans="1:11" ht="9.9499999999999993" customHeight="1" x14ac:dyDescent="0.25">
      <c r="A5612" s="9"/>
      <c r="B5612" s="9"/>
      <c r="C5612" s="9"/>
      <c r="D5612" s="9"/>
      <c r="E5612" s="9"/>
      <c r="F5612" s="9"/>
      <c r="G5612" s="100"/>
      <c r="H5612" s="100"/>
      <c r="I5612" s="100"/>
      <c r="J5612" s="100"/>
      <c r="K5612" s="100"/>
    </row>
    <row r="5613" spans="1:11" ht="20.100000000000001" customHeight="1" x14ac:dyDescent="0.25">
      <c r="A5613" s="99" t="s">
        <v>2537</v>
      </c>
      <c r="B5613" s="99"/>
      <c r="C5613" s="99"/>
      <c r="D5613" s="99"/>
      <c r="E5613" s="99"/>
      <c r="F5613" s="99"/>
      <c r="G5613" s="99"/>
      <c r="H5613" s="99"/>
      <c r="I5613" s="99"/>
      <c r="J5613" s="99"/>
      <c r="K5613" s="99"/>
    </row>
    <row r="5614" spans="1:11" ht="15" customHeight="1" x14ac:dyDescent="0.25">
      <c r="A5614" s="93" t="s">
        <v>3916</v>
      </c>
      <c r="B5614" s="93"/>
      <c r="C5614" s="93"/>
      <c r="D5614" s="94" t="s">
        <v>3</v>
      </c>
      <c r="E5614" s="94"/>
      <c r="F5614" s="23" t="s">
        <v>4</v>
      </c>
      <c r="G5614" s="94" t="s">
        <v>3894</v>
      </c>
      <c r="H5614" s="94"/>
      <c r="I5614" s="94" t="s">
        <v>3895</v>
      </c>
      <c r="J5614" s="94"/>
      <c r="K5614" s="23" t="s">
        <v>3896</v>
      </c>
    </row>
    <row r="5615" spans="1:11" ht="29.1" customHeight="1" x14ac:dyDescent="0.25">
      <c r="A5615" s="24" t="s">
        <v>3963</v>
      </c>
      <c r="B5615" s="95" t="s">
        <v>3964</v>
      </c>
      <c r="C5615" s="95"/>
      <c r="D5615" s="96" t="s">
        <v>20</v>
      </c>
      <c r="E5615" s="96"/>
      <c r="F5615" s="24" t="s">
        <v>3936</v>
      </c>
      <c r="G5615" s="97">
        <v>5.2258833999999998</v>
      </c>
      <c r="H5615" s="97"/>
      <c r="I5615" s="98">
        <v>8.9</v>
      </c>
      <c r="J5615" s="98"/>
      <c r="K5615" s="27">
        <f>TRUNC(TRUNC(G5615,8)*I5615,2)</f>
        <v>46.51</v>
      </c>
    </row>
    <row r="5616" spans="1:11" ht="29.1" customHeight="1" x14ac:dyDescent="0.25">
      <c r="A5616" s="24" t="s">
        <v>3965</v>
      </c>
      <c r="B5616" s="95" t="s">
        <v>3966</v>
      </c>
      <c r="C5616" s="95"/>
      <c r="D5616" s="96" t="s">
        <v>20</v>
      </c>
      <c r="E5616" s="96"/>
      <c r="F5616" s="24" t="s">
        <v>30</v>
      </c>
      <c r="G5616" s="97">
        <v>0.95392160000000004</v>
      </c>
      <c r="H5616" s="97"/>
      <c r="I5616" s="98">
        <v>32.76</v>
      </c>
      <c r="J5616" s="98"/>
      <c r="K5616" s="27">
        <f>TRUNC(TRUNC(G5616,8)*I5616,2)</f>
        <v>31.25</v>
      </c>
    </row>
    <row r="5617" spans="1:11" ht="21" customHeight="1" x14ac:dyDescent="0.25">
      <c r="A5617" s="24" t="s">
        <v>3967</v>
      </c>
      <c r="B5617" s="95" t="s">
        <v>3968</v>
      </c>
      <c r="C5617" s="95"/>
      <c r="D5617" s="96" t="s">
        <v>20</v>
      </c>
      <c r="E5617" s="96"/>
      <c r="F5617" s="24" t="s">
        <v>3936</v>
      </c>
      <c r="G5617" s="97">
        <v>5.2258833999999998</v>
      </c>
      <c r="H5617" s="97"/>
      <c r="I5617" s="98">
        <v>27.59</v>
      </c>
      <c r="J5617" s="98"/>
      <c r="K5617" s="27">
        <f>TRUNC(TRUNC(G5617,8)*I5617,2)</f>
        <v>144.18</v>
      </c>
    </row>
    <row r="5618" spans="1:11" ht="21" customHeight="1" x14ac:dyDescent="0.25">
      <c r="A5618" s="24" t="s">
        <v>3969</v>
      </c>
      <c r="B5618" s="95" t="s">
        <v>3970</v>
      </c>
      <c r="C5618" s="95"/>
      <c r="D5618" s="96" t="s">
        <v>20</v>
      </c>
      <c r="E5618" s="96"/>
      <c r="F5618" s="24" t="s">
        <v>30</v>
      </c>
      <c r="G5618" s="97">
        <v>0.95392160000000004</v>
      </c>
      <c r="H5618" s="97"/>
      <c r="I5618" s="98">
        <v>28.09</v>
      </c>
      <c r="J5618" s="98"/>
      <c r="K5618" s="27">
        <f>TRUNC(TRUNC(G5618,8)*I5618,2)</f>
        <v>26.79</v>
      </c>
    </row>
    <row r="5619" spans="1:11" ht="18" customHeight="1" x14ac:dyDescent="0.25">
      <c r="A5619" s="9"/>
      <c r="B5619" s="9"/>
      <c r="C5619" s="9"/>
      <c r="D5619" s="9"/>
      <c r="E5619" s="9"/>
      <c r="F5619" s="9"/>
      <c r="G5619" s="91" t="s">
        <v>3919</v>
      </c>
      <c r="H5619" s="91"/>
      <c r="I5619" s="91"/>
      <c r="J5619" s="91"/>
      <c r="K5619" s="28">
        <f>SUM(K5615:K5618)</f>
        <v>248.73</v>
      </c>
    </row>
    <row r="5620" spans="1:11" ht="15" customHeight="1" x14ac:dyDescent="0.25">
      <c r="A5620" s="93" t="s">
        <v>3893</v>
      </c>
      <c r="B5620" s="93"/>
      <c r="C5620" s="93"/>
      <c r="D5620" s="94" t="s">
        <v>3</v>
      </c>
      <c r="E5620" s="94"/>
      <c r="F5620" s="23" t="s">
        <v>4</v>
      </c>
      <c r="G5620" s="94" t="s">
        <v>3894</v>
      </c>
      <c r="H5620" s="94"/>
      <c r="I5620" s="94" t="s">
        <v>3895</v>
      </c>
      <c r="J5620" s="94"/>
      <c r="K5620" s="23" t="s">
        <v>3896</v>
      </c>
    </row>
    <row r="5621" spans="1:11" ht="21" customHeight="1" x14ac:dyDescent="0.25">
      <c r="A5621" s="24" t="s">
        <v>4048</v>
      </c>
      <c r="B5621" s="95" t="s">
        <v>4049</v>
      </c>
      <c r="C5621" s="95"/>
      <c r="D5621" s="96" t="s">
        <v>20</v>
      </c>
      <c r="E5621" s="96"/>
      <c r="F5621" s="24" t="s">
        <v>34</v>
      </c>
      <c r="G5621" s="97">
        <v>0.19980000000000001</v>
      </c>
      <c r="H5621" s="97"/>
      <c r="I5621" s="98">
        <v>206.17</v>
      </c>
      <c r="J5621" s="98"/>
      <c r="K5621" s="27">
        <f>TRUNC(TRUNC(G5621,8)*I5621,2)</f>
        <v>41.19</v>
      </c>
    </row>
    <row r="5622" spans="1:11" ht="15" customHeight="1" x14ac:dyDescent="0.25">
      <c r="A5622" s="24" t="s">
        <v>3955</v>
      </c>
      <c r="B5622" s="95" t="s">
        <v>3956</v>
      </c>
      <c r="C5622" s="95"/>
      <c r="D5622" s="96" t="s">
        <v>20</v>
      </c>
      <c r="E5622" s="96"/>
      <c r="F5622" s="24" t="s">
        <v>3903</v>
      </c>
      <c r="G5622" s="97">
        <v>3.6695999999999999E-2</v>
      </c>
      <c r="H5622" s="97"/>
      <c r="I5622" s="98">
        <v>19.37</v>
      </c>
      <c r="J5622" s="98"/>
      <c r="K5622" s="27">
        <f>TRUNC(TRUNC(G5622,8)*I5622,2)</f>
        <v>0.71</v>
      </c>
    </row>
    <row r="5623" spans="1:11" ht="21" customHeight="1" x14ac:dyDescent="0.25">
      <c r="A5623" s="24" t="s">
        <v>4050</v>
      </c>
      <c r="B5623" s="95" t="s">
        <v>4051</v>
      </c>
      <c r="C5623" s="95"/>
      <c r="D5623" s="96" t="s">
        <v>20</v>
      </c>
      <c r="E5623" s="96"/>
      <c r="F5623" s="24" t="s">
        <v>84</v>
      </c>
      <c r="G5623" s="97">
        <v>7.48</v>
      </c>
      <c r="H5623" s="97"/>
      <c r="I5623" s="98">
        <v>3.9</v>
      </c>
      <c r="J5623" s="98"/>
      <c r="K5623" s="27">
        <f>TRUNC(TRUNC(G5623,8)*I5623,2)</f>
        <v>29.17</v>
      </c>
    </row>
    <row r="5624" spans="1:11" ht="15" customHeight="1" x14ac:dyDescent="0.25">
      <c r="A5624" s="9"/>
      <c r="B5624" s="9"/>
      <c r="C5624" s="9"/>
      <c r="D5624" s="9"/>
      <c r="E5624" s="9"/>
      <c r="F5624" s="9"/>
      <c r="G5624" s="91" t="s">
        <v>3906</v>
      </c>
      <c r="H5624" s="91"/>
      <c r="I5624" s="91"/>
      <c r="J5624" s="91"/>
      <c r="K5624" s="28">
        <f>SUM(K5621:K5623)</f>
        <v>71.069999999999993</v>
      </c>
    </row>
    <row r="5625" spans="1:11" ht="15" customHeight="1" x14ac:dyDescent="0.25">
      <c r="A5625" s="93" t="s">
        <v>3907</v>
      </c>
      <c r="B5625" s="93"/>
      <c r="C5625" s="93"/>
      <c r="D5625" s="94" t="s">
        <v>3</v>
      </c>
      <c r="E5625" s="94"/>
      <c r="F5625" s="23" t="s">
        <v>4</v>
      </c>
      <c r="G5625" s="94" t="s">
        <v>3894</v>
      </c>
      <c r="H5625" s="94"/>
      <c r="I5625" s="94" t="s">
        <v>3895</v>
      </c>
      <c r="J5625" s="94"/>
      <c r="K5625" s="23" t="s">
        <v>3896</v>
      </c>
    </row>
    <row r="5626" spans="1:11" ht="15" customHeight="1" x14ac:dyDescent="0.25">
      <c r="A5626" s="24" t="s">
        <v>3971</v>
      </c>
      <c r="B5626" s="95" t="s">
        <v>3972</v>
      </c>
      <c r="C5626" s="95"/>
      <c r="D5626" s="96" t="s">
        <v>20</v>
      </c>
      <c r="E5626" s="96"/>
      <c r="F5626" s="24" t="s">
        <v>2056</v>
      </c>
      <c r="G5626" s="97">
        <v>2.3251949999999999</v>
      </c>
      <c r="H5626" s="97"/>
      <c r="I5626" s="98">
        <v>32.69</v>
      </c>
      <c r="J5626" s="98"/>
      <c r="K5626" s="27">
        <f>TRUNC(TRUNC(G5626,8)*I5626,2)</f>
        <v>76.010000000000005</v>
      </c>
    </row>
    <row r="5627" spans="1:11" ht="15" customHeight="1" x14ac:dyDescent="0.25">
      <c r="A5627" s="24" t="s">
        <v>3910</v>
      </c>
      <c r="B5627" s="95" t="s">
        <v>3911</v>
      </c>
      <c r="C5627" s="95"/>
      <c r="D5627" s="96" t="s">
        <v>20</v>
      </c>
      <c r="E5627" s="96"/>
      <c r="F5627" s="24" t="s">
        <v>2056</v>
      </c>
      <c r="G5627" s="97">
        <v>17.010999999999999</v>
      </c>
      <c r="H5627" s="97"/>
      <c r="I5627" s="98">
        <v>24.94</v>
      </c>
      <c r="J5627" s="98"/>
      <c r="K5627" s="27">
        <f>TRUNC(TRUNC(G5627,8)*I5627,2)</f>
        <v>424.25</v>
      </c>
    </row>
    <row r="5628" spans="1:11" ht="18" customHeight="1" x14ac:dyDescent="0.25">
      <c r="A5628" s="9"/>
      <c r="B5628" s="9"/>
      <c r="C5628" s="9"/>
      <c r="D5628" s="9"/>
      <c r="E5628" s="9"/>
      <c r="F5628" s="9"/>
      <c r="G5628" s="91" t="s">
        <v>3912</v>
      </c>
      <c r="H5628" s="91"/>
      <c r="I5628" s="91"/>
      <c r="J5628" s="91"/>
      <c r="K5628" s="28">
        <f>SUM(K5626:K5627)</f>
        <v>500.26</v>
      </c>
    </row>
    <row r="5629" spans="1:11" ht="15" customHeight="1" x14ac:dyDescent="0.25">
      <c r="A5629" s="93" t="s">
        <v>3922</v>
      </c>
      <c r="B5629" s="93"/>
      <c r="C5629" s="93"/>
      <c r="D5629" s="94" t="s">
        <v>3</v>
      </c>
      <c r="E5629" s="94"/>
      <c r="F5629" s="23" t="s">
        <v>4</v>
      </c>
      <c r="G5629" s="94" t="s">
        <v>3894</v>
      </c>
      <c r="H5629" s="94"/>
      <c r="I5629" s="94" t="s">
        <v>3895</v>
      </c>
      <c r="J5629" s="94"/>
      <c r="K5629" s="23" t="s">
        <v>3896</v>
      </c>
    </row>
    <row r="5630" spans="1:11" ht="29.1" customHeight="1" x14ac:dyDescent="0.25">
      <c r="A5630" s="24" t="s">
        <v>4052</v>
      </c>
      <c r="B5630" s="95" t="s">
        <v>4053</v>
      </c>
      <c r="C5630" s="95"/>
      <c r="D5630" s="96" t="s">
        <v>20</v>
      </c>
      <c r="E5630" s="96"/>
      <c r="F5630" s="24" t="s">
        <v>34</v>
      </c>
      <c r="G5630" s="97">
        <v>0.66502459999999997</v>
      </c>
      <c r="H5630" s="97"/>
      <c r="I5630" s="98">
        <v>619.19000000000005</v>
      </c>
      <c r="J5630" s="98"/>
      <c r="K5630" s="27">
        <f>TRUNC(TRUNC(G5630,8)*I5630,2)</f>
        <v>411.77</v>
      </c>
    </row>
    <row r="5631" spans="1:11" ht="21" customHeight="1" x14ac:dyDescent="0.25">
      <c r="A5631" s="24" t="s">
        <v>95</v>
      </c>
      <c r="B5631" s="95" t="s">
        <v>96</v>
      </c>
      <c r="C5631" s="95"/>
      <c r="D5631" s="96" t="s">
        <v>20</v>
      </c>
      <c r="E5631" s="96"/>
      <c r="F5631" s="24" t="s">
        <v>16</v>
      </c>
      <c r="G5631" s="97">
        <v>0.48</v>
      </c>
      <c r="H5631" s="97"/>
      <c r="I5631" s="98">
        <v>176.85</v>
      </c>
      <c r="J5631" s="98"/>
      <c r="K5631" s="27">
        <f>TRUNC(TRUNC(G5631,8)*I5631,2)</f>
        <v>84.88</v>
      </c>
    </row>
    <row r="5632" spans="1:11" ht="15" customHeight="1" x14ac:dyDescent="0.25">
      <c r="A5632" s="9"/>
      <c r="B5632" s="9"/>
      <c r="C5632" s="9"/>
      <c r="D5632" s="9"/>
      <c r="E5632" s="9"/>
      <c r="F5632" s="9"/>
      <c r="G5632" s="91" t="s">
        <v>3933</v>
      </c>
      <c r="H5632" s="91"/>
      <c r="I5632" s="91"/>
      <c r="J5632" s="91"/>
      <c r="K5632" s="28">
        <f>SUM(K5630:K5631)</f>
        <v>496.65</v>
      </c>
    </row>
    <row r="5633" spans="1:11" ht="15" customHeight="1" x14ac:dyDescent="0.25">
      <c r="A5633" s="9"/>
      <c r="B5633" s="9"/>
      <c r="C5633" s="9"/>
      <c r="D5633" s="9"/>
      <c r="E5633" s="9"/>
      <c r="F5633" s="9"/>
      <c r="G5633" s="92" t="s">
        <v>3913</v>
      </c>
      <c r="H5633" s="92"/>
      <c r="I5633" s="92"/>
      <c r="J5633" s="92"/>
      <c r="K5633" s="29">
        <f>ROUND(SUM(K5619,K5624,K5628,K5632),2)</f>
        <v>1316.71</v>
      </c>
    </row>
    <row r="5634" spans="1:11" ht="9.9499999999999993" customHeight="1" x14ac:dyDescent="0.25">
      <c r="A5634" s="9"/>
      <c r="B5634" s="9"/>
      <c r="C5634" s="9"/>
      <c r="D5634" s="9"/>
      <c r="E5634" s="9"/>
      <c r="F5634" s="9"/>
      <c r="G5634" s="100"/>
      <c r="H5634" s="100"/>
      <c r="I5634" s="100"/>
      <c r="J5634" s="100"/>
      <c r="K5634" s="100"/>
    </row>
    <row r="5635" spans="1:11" ht="20.100000000000001" customHeight="1" x14ac:dyDescent="0.25">
      <c r="A5635" s="99" t="s">
        <v>2538</v>
      </c>
      <c r="B5635" s="99"/>
      <c r="C5635" s="99"/>
      <c r="D5635" s="99"/>
      <c r="E5635" s="99"/>
      <c r="F5635" s="99"/>
      <c r="G5635" s="99"/>
      <c r="H5635" s="99"/>
      <c r="I5635" s="99"/>
      <c r="J5635" s="99"/>
      <c r="K5635" s="99"/>
    </row>
    <row r="5636" spans="1:11" ht="15" customHeight="1" x14ac:dyDescent="0.25">
      <c r="A5636" s="93" t="s">
        <v>3893</v>
      </c>
      <c r="B5636" s="93"/>
      <c r="C5636" s="93"/>
      <c r="D5636" s="94" t="s">
        <v>3</v>
      </c>
      <c r="E5636" s="94"/>
      <c r="F5636" s="23" t="s">
        <v>4</v>
      </c>
      <c r="G5636" s="94" t="s">
        <v>3894</v>
      </c>
      <c r="H5636" s="94"/>
      <c r="I5636" s="94" t="s">
        <v>3895</v>
      </c>
      <c r="J5636" s="94"/>
      <c r="K5636" s="23" t="s">
        <v>3896</v>
      </c>
    </row>
    <row r="5637" spans="1:11" ht="29.1" customHeight="1" x14ac:dyDescent="0.25">
      <c r="A5637" s="24" t="s">
        <v>4054</v>
      </c>
      <c r="B5637" s="95" t="s">
        <v>4055</v>
      </c>
      <c r="C5637" s="95"/>
      <c r="D5637" s="96" t="s">
        <v>20</v>
      </c>
      <c r="E5637" s="96"/>
      <c r="F5637" s="24" t="s">
        <v>34</v>
      </c>
      <c r="G5637" s="97">
        <v>0.18468999999999999</v>
      </c>
      <c r="H5637" s="97"/>
      <c r="I5637" s="98">
        <v>517.16999999999996</v>
      </c>
      <c r="J5637" s="98"/>
      <c r="K5637" s="27">
        <f t="shared" ref="K5637:K5642" si="43">ROUND(ROUND(G5637,8)*I5637,2)</f>
        <v>95.52</v>
      </c>
    </row>
    <row r="5638" spans="1:11" ht="21" customHeight="1" x14ac:dyDescent="0.25">
      <c r="A5638" s="24" t="s">
        <v>4056</v>
      </c>
      <c r="B5638" s="95" t="s">
        <v>4057</v>
      </c>
      <c r="C5638" s="95"/>
      <c r="D5638" s="96" t="s">
        <v>20</v>
      </c>
      <c r="E5638" s="96"/>
      <c r="F5638" s="24" t="s">
        <v>2057</v>
      </c>
      <c r="G5638" s="97">
        <v>3.1900000000000001E-3</v>
      </c>
      <c r="H5638" s="97"/>
      <c r="I5638" s="98">
        <v>8.98</v>
      </c>
      <c r="J5638" s="98"/>
      <c r="K5638" s="27">
        <f t="shared" si="43"/>
        <v>0.03</v>
      </c>
    </row>
    <row r="5639" spans="1:11" ht="15" customHeight="1" x14ac:dyDescent="0.25">
      <c r="A5639" s="24" t="s">
        <v>3955</v>
      </c>
      <c r="B5639" s="95" t="s">
        <v>3956</v>
      </c>
      <c r="C5639" s="95"/>
      <c r="D5639" s="96" t="s">
        <v>20</v>
      </c>
      <c r="E5639" s="96"/>
      <c r="F5639" s="24" t="s">
        <v>3903</v>
      </c>
      <c r="G5639" s="97">
        <v>4.4999999999999998E-2</v>
      </c>
      <c r="H5639" s="97"/>
      <c r="I5639" s="98">
        <v>19.37</v>
      </c>
      <c r="J5639" s="98"/>
      <c r="K5639" s="27">
        <f t="shared" si="43"/>
        <v>0.87</v>
      </c>
    </row>
    <row r="5640" spans="1:11" ht="21" customHeight="1" x14ac:dyDescent="0.25">
      <c r="A5640" s="24" t="s">
        <v>4050</v>
      </c>
      <c r="B5640" s="95" t="s">
        <v>4051</v>
      </c>
      <c r="C5640" s="95"/>
      <c r="D5640" s="96" t="s">
        <v>20</v>
      </c>
      <c r="E5640" s="96"/>
      <c r="F5640" s="24" t="s">
        <v>84</v>
      </c>
      <c r="G5640" s="97">
        <v>0.46875</v>
      </c>
      <c r="H5640" s="97"/>
      <c r="I5640" s="98">
        <v>3.9</v>
      </c>
      <c r="J5640" s="98"/>
      <c r="K5640" s="27">
        <f t="shared" si="43"/>
        <v>1.83</v>
      </c>
    </row>
    <row r="5641" spans="1:11" ht="21" customHeight="1" x14ac:dyDescent="0.25">
      <c r="A5641" s="24" t="s">
        <v>4058</v>
      </c>
      <c r="B5641" s="95" t="s">
        <v>4059</v>
      </c>
      <c r="C5641" s="95"/>
      <c r="D5641" s="96" t="s">
        <v>20</v>
      </c>
      <c r="E5641" s="96"/>
      <c r="F5641" s="24" t="s">
        <v>84</v>
      </c>
      <c r="G5641" s="97">
        <v>0.375</v>
      </c>
      <c r="H5641" s="97"/>
      <c r="I5641" s="98">
        <v>2.69</v>
      </c>
      <c r="J5641" s="98"/>
      <c r="K5641" s="27">
        <f t="shared" si="43"/>
        <v>1.01</v>
      </c>
    </row>
    <row r="5642" spans="1:11" ht="29.1" customHeight="1" x14ac:dyDescent="0.25">
      <c r="A5642" s="24" t="s">
        <v>4060</v>
      </c>
      <c r="B5642" s="95" t="s">
        <v>4061</v>
      </c>
      <c r="C5642" s="95"/>
      <c r="D5642" s="96" t="s">
        <v>20</v>
      </c>
      <c r="E5642" s="96"/>
      <c r="F5642" s="24" t="s">
        <v>16</v>
      </c>
      <c r="G5642" s="97">
        <v>1.07</v>
      </c>
      <c r="H5642" s="97"/>
      <c r="I5642" s="98">
        <v>23.81</v>
      </c>
      <c r="J5642" s="98"/>
      <c r="K5642" s="27">
        <f t="shared" si="43"/>
        <v>25.48</v>
      </c>
    </row>
    <row r="5643" spans="1:11" ht="15" customHeight="1" x14ac:dyDescent="0.25">
      <c r="A5643" s="9"/>
      <c r="B5643" s="9"/>
      <c r="C5643" s="9"/>
      <c r="D5643" s="9"/>
      <c r="E5643" s="9"/>
      <c r="F5643" s="9"/>
      <c r="G5643" s="91" t="s">
        <v>3906</v>
      </c>
      <c r="H5643" s="91"/>
      <c r="I5643" s="91"/>
      <c r="J5643" s="91"/>
      <c r="K5643" s="28">
        <f>SUM(K5637:K5642)</f>
        <v>124.74000000000001</v>
      </c>
    </row>
    <row r="5644" spans="1:11" ht="15" customHeight="1" x14ac:dyDescent="0.25">
      <c r="A5644" s="93" t="s">
        <v>3907</v>
      </c>
      <c r="B5644" s="93"/>
      <c r="C5644" s="93"/>
      <c r="D5644" s="94" t="s">
        <v>3</v>
      </c>
      <c r="E5644" s="94"/>
      <c r="F5644" s="23" t="s">
        <v>4</v>
      </c>
      <c r="G5644" s="94" t="s">
        <v>3894</v>
      </c>
      <c r="H5644" s="94"/>
      <c r="I5644" s="94" t="s">
        <v>3895</v>
      </c>
      <c r="J5644" s="94"/>
      <c r="K5644" s="23" t="s">
        <v>3896</v>
      </c>
    </row>
    <row r="5645" spans="1:11" ht="21" customHeight="1" x14ac:dyDescent="0.25">
      <c r="A5645" s="24" t="s">
        <v>3908</v>
      </c>
      <c r="B5645" s="95" t="s">
        <v>3909</v>
      </c>
      <c r="C5645" s="95"/>
      <c r="D5645" s="96" t="s">
        <v>20</v>
      </c>
      <c r="E5645" s="96"/>
      <c r="F5645" s="24" t="s">
        <v>2056</v>
      </c>
      <c r="G5645" s="97">
        <v>0.13009999999999999</v>
      </c>
      <c r="H5645" s="97"/>
      <c r="I5645" s="98">
        <v>32.24</v>
      </c>
      <c r="J5645" s="98"/>
      <c r="K5645" s="27">
        <f>ROUND(ROUND(G5645,8)*I5645,2)</f>
        <v>4.1900000000000004</v>
      </c>
    </row>
    <row r="5646" spans="1:11" ht="15" customHeight="1" x14ac:dyDescent="0.25">
      <c r="A5646" s="24" t="s">
        <v>3971</v>
      </c>
      <c r="B5646" s="95" t="s">
        <v>3972</v>
      </c>
      <c r="C5646" s="95"/>
      <c r="D5646" s="96" t="s">
        <v>20</v>
      </c>
      <c r="E5646" s="96"/>
      <c r="F5646" s="24" t="s">
        <v>2056</v>
      </c>
      <c r="G5646" s="97">
        <v>8.7400000000000005E-2</v>
      </c>
      <c r="H5646" s="97"/>
      <c r="I5646" s="98">
        <v>32.69</v>
      </c>
      <c r="J5646" s="98"/>
      <c r="K5646" s="27">
        <f>ROUND(ROUND(G5646,8)*I5646,2)</f>
        <v>2.86</v>
      </c>
    </row>
    <row r="5647" spans="1:11" ht="15" customHeight="1" x14ac:dyDescent="0.25">
      <c r="A5647" s="24" t="s">
        <v>3910</v>
      </c>
      <c r="B5647" s="95" t="s">
        <v>3911</v>
      </c>
      <c r="C5647" s="95"/>
      <c r="D5647" s="96" t="s">
        <v>20</v>
      </c>
      <c r="E5647" s="96"/>
      <c r="F5647" s="24" t="s">
        <v>2056</v>
      </c>
      <c r="G5647" s="97">
        <v>0.21759999999999999</v>
      </c>
      <c r="H5647" s="97"/>
      <c r="I5647" s="98">
        <v>24.94</v>
      </c>
      <c r="J5647" s="98"/>
      <c r="K5647" s="27">
        <f>ROUND(ROUND(G5647,8)*I5647,2)</f>
        <v>5.43</v>
      </c>
    </row>
    <row r="5648" spans="1:11" ht="18" customHeight="1" x14ac:dyDescent="0.25">
      <c r="A5648" s="9"/>
      <c r="B5648" s="9"/>
      <c r="C5648" s="9"/>
      <c r="D5648" s="9"/>
      <c r="E5648" s="9"/>
      <c r="F5648" s="9"/>
      <c r="G5648" s="91" t="s">
        <v>3912</v>
      </c>
      <c r="H5648" s="91"/>
      <c r="I5648" s="91"/>
      <c r="J5648" s="91"/>
      <c r="K5648" s="28">
        <f>SUM(K5645:K5647)</f>
        <v>12.48</v>
      </c>
    </row>
    <row r="5649" spans="1:11" ht="15" customHeight="1" x14ac:dyDescent="0.25">
      <c r="A5649" s="93" t="s">
        <v>3922</v>
      </c>
      <c r="B5649" s="93"/>
      <c r="C5649" s="93"/>
      <c r="D5649" s="94" t="s">
        <v>3</v>
      </c>
      <c r="E5649" s="94"/>
      <c r="F5649" s="23" t="s">
        <v>4</v>
      </c>
      <c r="G5649" s="94" t="s">
        <v>3894</v>
      </c>
      <c r="H5649" s="94"/>
      <c r="I5649" s="94" t="s">
        <v>3895</v>
      </c>
      <c r="J5649" s="94"/>
      <c r="K5649" s="23" t="s">
        <v>3896</v>
      </c>
    </row>
    <row r="5650" spans="1:11" ht="29.1" customHeight="1" x14ac:dyDescent="0.25">
      <c r="A5650" s="24" t="s">
        <v>4062</v>
      </c>
      <c r="B5650" s="95" t="s">
        <v>4063</v>
      </c>
      <c r="C5650" s="95"/>
      <c r="D5650" s="96" t="s">
        <v>20</v>
      </c>
      <c r="E5650" s="96"/>
      <c r="F5650" s="24" t="s">
        <v>3903</v>
      </c>
      <c r="G5650" s="97">
        <v>1.23E-2</v>
      </c>
      <c r="H5650" s="97"/>
      <c r="I5650" s="98">
        <v>23.44</v>
      </c>
      <c r="J5650" s="98"/>
      <c r="K5650" s="27">
        <f>ROUND(ROUND(G5650,8)*I5650,2)</f>
        <v>0.28999999999999998</v>
      </c>
    </row>
    <row r="5651" spans="1:11" ht="21" customHeight="1" x14ac:dyDescent="0.25">
      <c r="A5651" s="24" t="s">
        <v>4064</v>
      </c>
      <c r="B5651" s="95" t="s">
        <v>4065</v>
      </c>
      <c r="C5651" s="95"/>
      <c r="D5651" s="96" t="s">
        <v>4066</v>
      </c>
      <c r="E5651" s="96"/>
      <c r="F5651" s="24" t="s">
        <v>26</v>
      </c>
      <c r="G5651" s="97">
        <v>4</v>
      </c>
      <c r="H5651" s="97"/>
      <c r="I5651" s="98">
        <v>5.76</v>
      </c>
      <c r="J5651" s="98"/>
      <c r="K5651" s="27">
        <f>ROUND(ROUND(G5651,8)*I5651,2)</f>
        <v>23.04</v>
      </c>
    </row>
    <row r="5652" spans="1:11" ht="15" customHeight="1" x14ac:dyDescent="0.25">
      <c r="A5652" s="9"/>
      <c r="B5652" s="9"/>
      <c r="C5652" s="9"/>
      <c r="D5652" s="9"/>
      <c r="E5652" s="9"/>
      <c r="F5652" s="9"/>
      <c r="G5652" s="91" t="s">
        <v>3933</v>
      </c>
      <c r="H5652" s="91"/>
      <c r="I5652" s="91"/>
      <c r="J5652" s="91"/>
      <c r="K5652" s="28">
        <f>SUM(K5650:K5651)</f>
        <v>23.33</v>
      </c>
    </row>
    <row r="5653" spans="1:11" ht="15" customHeight="1" x14ac:dyDescent="0.25">
      <c r="A5653" s="9"/>
      <c r="B5653" s="9"/>
      <c r="C5653" s="9"/>
      <c r="D5653" s="9"/>
      <c r="E5653" s="9"/>
      <c r="F5653" s="9"/>
      <c r="G5653" s="92" t="s">
        <v>3913</v>
      </c>
      <c r="H5653" s="92"/>
      <c r="I5653" s="92"/>
      <c r="J5653" s="92"/>
      <c r="K5653" s="29">
        <f>ROUND(SUM(K5643,K5648,K5652),2)</f>
        <v>160.55000000000001</v>
      </c>
    </row>
    <row r="5654" spans="1:11" ht="9.9499999999999993" customHeight="1" x14ac:dyDescent="0.25">
      <c r="A5654" s="9"/>
      <c r="B5654" s="9"/>
      <c r="C5654" s="9"/>
      <c r="D5654" s="9"/>
      <c r="E5654" s="9"/>
      <c r="F5654" s="9"/>
      <c r="G5654" s="100"/>
      <c r="H5654" s="100"/>
      <c r="I5654" s="100"/>
      <c r="J5654" s="100"/>
      <c r="K5654" s="100"/>
    </row>
    <row r="5655" spans="1:11" ht="20.100000000000001" customHeight="1" x14ac:dyDescent="0.25">
      <c r="A5655" s="99" t="s">
        <v>2539</v>
      </c>
      <c r="B5655" s="99"/>
      <c r="C5655" s="99"/>
      <c r="D5655" s="99"/>
      <c r="E5655" s="99"/>
      <c r="F5655" s="99"/>
      <c r="G5655" s="99"/>
      <c r="H5655" s="99"/>
      <c r="I5655" s="99"/>
      <c r="J5655" s="99"/>
      <c r="K5655" s="99"/>
    </row>
    <row r="5656" spans="1:11" ht="15" customHeight="1" x14ac:dyDescent="0.25">
      <c r="A5656" s="93" t="s">
        <v>3893</v>
      </c>
      <c r="B5656" s="93"/>
      <c r="C5656" s="93"/>
      <c r="D5656" s="94" t="s">
        <v>3</v>
      </c>
      <c r="E5656" s="94"/>
      <c r="F5656" s="23" t="s">
        <v>4</v>
      </c>
      <c r="G5656" s="94" t="s">
        <v>3894</v>
      </c>
      <c r="H5656" s="94"/>
      <c r="I5656" s="94" t="s">
        <v>3895</v>
      </c>
      <c r="J5656" s="94"/>
      <c r="K5656" s="23" t="s">
        <v>3896</v>
      </c>
    </row>
    <row r="5657" spans="1:11" ht="45.95" customHeight="1" x14ac:dyDescent="0.25">
      <c r="A5657" s="24" t="s">
        <v>4073</v>
      </c>
      <c r="B5657" s="95" t="s">
        <v>4074</v>
      </c>
      <c r="C5657" s="95"/>
      <c r="D5657" s="96" t="s">
        <v>20</v>
      </c>
      <c r="E5657" s="96"/>
      <c r="F5657" s="24" t="s">
        <v>26</v>
      </c>
      <c r="G5657" s="97">
        <v>1</v>
      </c>
      <c r="H5657" s="97"/>
      <c r="I5657" s="98">
        <v>1235.9100000000001</v>
      </c>
      <c r="J5657" s="98"/>
      <c r="K5657" s="27">
        <f>TRUNC(TRUNC(G5657,8)*I5657,2)</f>
        <v>1235.9100000000001</v>
      </c>
    </row>
    <row r="5658" spans="1:11" ht="21" customHeight="1" x14ac:dyDescent="0.25">
      <c r="A5658" s="24" t="s">
        <v>4075</v>
      </c>
      <c r="B5658" s="95" t="s">
        <v>4076</v>
      </c>
      <c r="C5658" s="95"/>
      <c r="D5658" s="96" t="s">
        <v>20</v>
      </c>
      <c r="E5658" s="96"/>
      <c r="F5658" s="24" t="s">
        <v>34</v>
      </c>
      <c r="G5658" s="97">
        <v>1.1999999999999999E-3</v>
      </c>
      <c r="H5658" s="97"/>
      <c r="I5658" s="98">
        <v>205.09</v>
      </c>
      <c r="J5658" s="98"/>
      <c r="K5658" s="27">
        <f>TRUNC(TRUNC(G5658,8)*I5658,2)</f>
        <v>0.24</v>
      </c>
    </row>
    <row r="5659" spans="1:11" ht="15" customHeight="1" x14ac:dyDescent="0.25">
      <c r="A5659" s="9"/>
      <c r="B5659" s="9"/>
      <c r="C5659" s="9"/>
      <c r="D5659" s="9"/>
      <c r="E5659" s="9"/>
      <c r="F5659" s="9"/>
      <c r="G5659" s="91" t="s">
        <v>3906</v>
      </c>
      <c r="H5659" s="91"/>
      <c r="I5659" s="91"/>
      <c r="J5659" s="91"/>
      <c r="K5659" s="28">
        <f>SUM(K5657:K5658)</f>
        <v>1236.1500000000001</v>
      </c>
    </row>
    <row r="5660" spans="1:11" ht="15" customHeight="1" x14ac:dyDescent="0.25">
      <c r="A5660" s="93" t="s">
        <v>3907</v>
      </c>
      <c r="B5660" s="93"/>
      <c r="C5660" s="93"/>
      <c r="D5660" s="94" t="s">
        <v>3</v>
      </c>
      <c r="E5660" s="94"/>
      <c r="F5660" s="23" t="s">
        <v>4</v>
      </c>
      <c r="G5660" s="94" t="s">
        <v>3894</v>
      </c>
      <c r="H5660" s="94"/>
      <c r="I5660" s="94" t="s">
        <v>3895</v>
      </c>
      <c r="J5660" s="94"/>
      <c r="K5660" s="23" t="s">
        <v>3896</v>
      </c>
    </row>
    <row r="5661" spans="1:11" ht="15" customHeight="1" x14ac:dyDescent="0.25">
      <c r="A5661" s="24" t="s">
        <v>3971</v>
      </c>
      <c r="B5661" s="95" t="s">
        <v>3972</v>
      </c>
      <c r="C5661" s="95"/>
      <c r="D5661" s="96" t="s">
        <v>20</v>
      </c>
      <c r="E5661" s="96"/>
      <c r="F5661" s="24" t="s">
        <v>2056</v>
      </c>
      <c r="G5661" s="97">
        <v>0.86809999999999998</v>
      </c>
      <c r="H5661" s="97"/>
      <c r="I5661" s="98">
        <v>32.69</v>
      </c>
      <c r="J5661" s="98"/>
      <c r="K5661" s="27">
        <f>TRUNC(TRUNC(G5661,8)*I5661,2)</f>
        <v>28.37</v>
      </c>
    </row>
    <row r="5662" spans="1:11" ht="15" customHeight="1" x14ac:dyDescent="0.25">
      <c r="A5662" s="24" t="s">
        <v>3910</v>
      </c>
      <c r="B5662" s="95" t="s">
        <v>3911</v>
      </c>
      <c r="C5662" s="95"/>
      <c r="D5662" s="96" t="s">
        <v>20</v>
      </c>
      <c r="E5662" s="96"/>
      <c r="F5662" s="24" t="s">
        <v>2056</v>
      </c>
      <c r="G5662" s="97">
        <v>0.57869999999999999</v>
      </c>
      <c r="H5662" s="97"/>
      <c r="I5662" s="98">
        <v>24.94</v>
      </c>
      <c r="J5662" s="98"/>
      <c r="K5662" s="27">
        <f>TRUNC(TRUNC(G5662,8)*I5662,2)</f>
        <v>14.43</v>
      </c>
    </row>
    <row r="5663" spans="1:11" ht="18" customHeight="1" x14ac:dyDescent="0.25">
      <c r="A5663" s="9"/>
      <c r="B5663" s="9"/>
      <c r="C5663" s="9"/>
      <c r="D5663" s="9"/>
      <c r="E5663" s="9"/>
      <c r="F5663" s="9"/>
      <c r="G5663" s="91" t="s">
        <v>3912</v>
      </c>
      <c r="H5663" s="91"/>
      <c r="I5663" s="91"/>
      <c r="J5663" s="91"/>
      <c r="K5663" s="28">
        <f>SUM(K5661:K5662)</f>
        <v>42.8</v>
      </c>
    </row>
    <row r="5664" spans="1:11" ht="15" customHeight="1" x14ac:dyDescent="0.25">
      <c r="A5664" s="93" t="s">
        <v>3922</v>
      </c>
      <c r="B5664" s="93"/>
      <c r="C5664" s="93"/>
      <c r="D5664" s="94" t="s">
        <v>3</v>
      </c>
      <c r="E5664" s="94"/>
      <c r="F5664" s="23" t="s">
        <v>4</v>
      </c>
      <c r="G5664" s="94" t="s">
        <v>3894</v>
      </c>
      <c r="H5664" s="94"/>
      <c r="I5664" s="94" t="s">
        <v>3895</v>
      </c>
      <c r="J5664" s="94"/>
      <c r="K5664" s="23" t="s">
        <v>3896</v>
      </c>
    </row>
    <row r="5665" spans="1:11" ht="29.1" customHeight="1" x14ac:dyDescent="0.25">
      <c r="A5665" s="24" t="s">
        <v>4077</v>
      </c>
      <c r="B5665" s="95" t="s">
        <v>4078</v>
      </c>
      <c r="C5665" s="95"/>
      <c r="D5665" s="96" t="s">
        <v>20</v>
      </c>
      <c r="E5665" s="96"/>
      <c r="F5665" s="24" t="s">
        <v>34</v>
      </c>
      <c r="G5665" s="97">
        <v>2.2200000000000001E-2</v>
      </c>
      <c r="H5665" s="97"/>
      <c r="I5665" s="98">
        <v>924.6</v>
      </c>
      <c r="J5665" s="98"/>
      <c r="K5665" s="27">
        <f>TRUNC(TRUNC(G5665,8)*I5665,2)</f>
        <v>20.52</v>
      </c>
    </row>
    <row r="5666" spans="1:11" ht="15" customHeight="1" x14ac:dyDescent="0.25">
      <c r="A5666" s="9"/>
      <c r="B5666" s="9"/>
      <c r="C5666" s="9"/>
      <c r="D5666" s="9"/>
      <c r="E5666" s="9"/>
      <c r="F5666" s="9"/>
      <c r="G5666" s="91" t="s">
        <v>3933</v>
      </c>
      <c r="H5666" s="91"/>
      <c r="I5666" s="91"/>
      <c r="J5666" s="91"/>
      <c r="K5666" s="28">
        <f>SUM(K5665:K5665)</f>
        <v>20.52</v>
      </c>
    </row>
    <row r="5667" spans="1:11" ht="15" customHeight="1" x14ac:dyDescent="0.25">
      <c r="A5667" s="9"/>
      <c r="B5667" s="9"/>
      <c r="C5667" s="9"/>
      <c r="D5667" s="9"/>
      <c r="E5667" s="9"/>
      <c r="F5667" s="9"/>
      <c r="G5667" s="92" t="s">
        <v>3913</v>
      </c>
      <c r="H5667" s="92"/>
      <c r="I5667" s="92"/>
      <c r="J5667" s="92"/>
      <c r="K5667" s="29">
        <f>ROUND(SUM(K5659,K5663,K5666),2)</f>
        <v>1299.47</v>
      </c>
    </row>
    <row r="5668" spans="1:11" ht="9.9499999999999993" customHeight="1" x14ac:dyDescent="0.25">
      <c r="A5668" s="9"/>
      <c r="B5668" s="9"/>
      <c r="C5668" s="9"/>
      <c r="D5668" s="9"/>
      <c r="E5668" s="9"/>
      <c r="F5668" s="9"/>
      <c r="G5668" s="100"/>
      <c r="H5668" s="100"/>
      <c r="I5668" s="100"/>
      <c r="J5668" s="100"/>
      <c r="K5668" s="100"/>
    </row>
    <row r="5669" spans="1:11" ht="20.100000000000001" customHeight="1" x14ac:dyDescent="0.25">
      <c r="A5669" s="99" t="s">
        <v>2540</v>
      </c>
      <c r="B5669" s="99"/>
      <c r="C5669" s="99"/>
      <c r="D5669" s="99"/>
      <c r="E5669" s="99"/>
      <c r="F5669" s="99"/>
      <c r="G5669" s="99"/>
      <c r="H5669" s="99"/>
      <c r="I5669" s="99"/>
      <c r="J5669" s="99"/>
      <c r="K5669" s="99"/>
    </row>
    <row r="5670" spans="1:11" ht="15" customHeight="1" x14ac:dyDescent="0.25">
      <c r="A5670" s="93" t="s">
        <v>3893</v>
      </c>
      <c r="B5670" s="93"/>
      <c r="C5670" s="93"/>
      <c r="D5670" s="94" t="s">
        <v>3</v>
      </c>
      <c r="E5670" s="94"/>
      <c r="F5670" s="23" t="s">
        <v>4</v>
      </c>
      <c r="G5670" s="94" t="s">
        <v>3894</v>
      </c>
      <c r="H5670" s="94"/>
      <c r="I5670" s="94" t="s">
        <v>3895</v>
      </c>
      <c r="J5670" s="94"/>
      <c r="K5670" s="23" t="s">
        <v>3896</v>
      </c>
    </row>
    <row r="5671" spans="1:11" ht="15" customHeight="1" x14ac:dyDescent="0.25">
      <c r="A5671" s="24" t="s">
        <v>4067</v>
      </c>
      <c r="B5671" s="95" t="s">
        <v>4068</v>
      </c>
      <c r="C5671" s="95"/>
      <c r="D5671" s="96" t="s">
        <v>20</v>
      </c>
      <c r="E5671" s="96"/>
      <c r="F5671" s="24" t="s">
        <v>3903</v>
      </c>
      <c r="G5671" s="97">
        <v>8.6199999999999992</v>
      </c>
      <c r="H5671" s="97"/>
      <c r="I5671" s="98">
        <v>1.1299999999999999</v>
      </c>
      <c r="J5671" s="98"/>
      <c r="K5671" s="27">
        <f>TRUNC(TRUNC(G5671,8)*I5671,2)</f>
        <v>9.74</v>
      </c>
    </row>
    <row r="5672" spans="1:11" ht="29.1" customHeight="1" x14ac:dyDescent="0.25">
      <c r="A5672" s="24" t="s">
        <v>4069</v>
      </c>
      <c r="B5672" s="95" t="s">
        <v>4070</v>
      </c>
      <c r="C5672" s="95"/>
      <c r="D5672" s="96" t="s">
        <v>20</v>
      </c>
      <c r="E5672" s="96"/>
      <c r="F5672" s="24" t="s">
        <v>26</v>
      </c>
      <c r="G5672" s="97">
        <v>6.4375</v>
      </c>
      <c r="H5672" s="97"/>
      <c r="I5672" s="98">
        <v>17.63</v>
      </c>
      <c r="J5672" s="98"/>
      <c r="K5672" s="27">
        <f>TRUNC(TRUNC(G5672,8)*I5672,2)</f>
        <v>113.49</v>
      </c>
    </row>
    <row r="5673" spans="1:11" ht="15" customHeight="1" x14ac:dyDescent="0.25">
      <c r="A5673" s="24" t="s">
        <v>4071</v>
      </c>
      <c r="B5673" s="95" t="s">
        <v>4072</v>
      </c>
      <c r="C5673" s="95"/>
      <c r="D5673" s="96" t="s">
        <v>20</v>
      </c>
      <c r="E5673" s="96"/>
      <c r="F5673" s="24" t="s">
        <v>3903</v>
      </c>
      <c r="G5673" s="97">
        <v>0.24</v>
      </c>
      <c r="H5673" s="97"/>
      <c r="I5673" s="98">
        <v>3.58</v>
      </c>
      <c r="J5673" s="98"/>
      <c r="K5673" s="27">
        <f>TRUNC(TRUNC(G5673,8)*I5673,2)</f>
        <v>0.85</v>
      </c>
    </row>
    <row r="5674" spans="1:11" ht="15" customHeight="1" x14ac:dyDescent="0.25">
      <c r="A5674" s="9"/>
      <c r="B5674" s="9"/>
      <c r="C5674" s="9"/>
      <c r="D5674" s="9"/>
      <c r="E5674" s="9"/>
      <c r="F5674" s="9"/>
      <c r="G5674" s="91" t="s">
        <v>3906</v>
      </c>
      <c r="H5674" s="91"/>
      <c r="I5674" s="91"/>
      <c r="J5674" s="91"/>
      <c r="K5674" s="28">
        <f>SUM(K5671:K5673)</f>
        <v>124.07999999999998</v>
      </c>
    </row>
    <row r="5675" spans="1:11" ht="15" customHeight="1" x14ac:dyDescent="0.25">
      <c r="A5675" s="93" t="s">
        <v>3907</v>
      </c>
      <c r="B5675" s="93"/>
      <c r="C5675" s="93"/>
      <c r="D5675" s="94" t="s">
        <v>3</v>
      </c>
      <c r="E5675" s="94"/>
      <c r="F5675" s="23" t="s">
        <v>4</v>
      </c>
      <c r="G5675" s="94" t="s">
        <v>3894</v>
      </c>
      <c r="H5675" s="94"/>
      <c r="I5675" s="94" t="s">
        <v>3895</v>
      </c>
      <c r="J5675" s="94"/>
      <c r="K5675" s="23" t="s">
        <v>3896</v>
      </c>
    </row>
    <row r="5676" spans="1:11" ht="15" customHeight="1" x14ac:dyDescent="0.25">
      <c r="A5676" s="24" t="s">
        <v>3971</v>
      </c>
      <c r="B5676" s="95" t="s">
        <v>3972</v>
      </c>
      <c r="C5676" s="95"/>
      <c r="D5676" s="96" t="s">
        <v>20</v>
      </c>
      <c r="E5676" s="96"/>
      <c r="F5676" s="24" t="s">
        <v>2056</v>
      </c>
      <c r="G5676" s="97">
        <v>0.63900000000000001</v>
      </c>
      <c r="H5676" s="97"/>
      <c r="I5676" s="98">
        <v>32.69</v>
      </c>
      <c r="J5676" s="98"/>
      <c r="K5676" s="27">
        <f>TRUNC(TRUNC(G5676,8)*I5676,2)</f>
        <v>20.88</v>
      </c>
    </row>
    <row r="5677" spans="1:11" ht="15" customHeight="1" x14ac:dyDescent="0.25">
      <c r="A5677" s="24" t="s">
        <v>3910</v>
      </c>
      <c r="B5677" s="95" t="s">
        <v>3911</v>
      </c>
      <c r="C5677" s="95"/>
      <c r="D5677" s="96" t="s">
        <v>20</v>
      </c>
      <c r="E5677" s="96"/>
      <c r="F5677" s="24" t="s">
        <v>2056</v>
      </c>
      <c r="G5677" s="97">
        <v>1.2789999999999999</v>
      </c>
      <c r="H5677" s="97"/>
      <c r="I5677" s="98">
        <v>24.94</v>
      </c>
      <c r="J5677" s="98"/>
      <c r="K5677" s="27">
        <f>TRUNC(TRUNC(G5677,8)*I5677,2)</f>
        <v>31.89</v>
      </c>
    </row>
    <row r="5678" spans="1:11" ht="18" customHeight="1" x14ac:dyDescent="0.25">
      <c r="A5678" s="9"/>
      <c r="B5678" s="9"/>
      <c r="C5678" s="9"/>
      <c r="D5678" s="9"/>
      <c r="E5678" s="9"/>
      <c r="F5678" s="9"/>
      <c r="G5678" s="91" t="s">
        <v>3912</v>
      </c>
      <c r="H5678" s="91"/>
      <c r="I5678" s="91"/>
      <c r="J5678" s="91"/>
      <c r="K5678" s="28">
        <f>SUM(K5676:K5677)</f>
        <v>52.769999999999996</v>
      </c>
    </row>
    <row r="5679" spans="1:11" ht="15" customHeight="1" x14ac:dyDescent="0.25">
      <c r="A5679" s="9"/>
      <c r="B5679" s="9"/>
      <c r="C5679" s="9"/>
      <c r="D5679" s="9"/>
      <c r="E5679" s="9"/>
      <c r="F5679" s="9"/>
      <c r="G5679" s="92" t="s">
        <v>3913</v>
      </c>
      <c r="H5679" s="92"/>
      <c r="I5679" s="92"/>
      <c r="J5679" s="92"/>
      <c r="K5679" s="29">
        <f>ROUND(SUM(K5674,K5678),2)</f>
        <v>176.85</v>
      </c>
    </row>
    <row r="5680" spans="1:11" ht="9.9499999999999993" customHeight="1" x14ac:dyDescent="0.25">
      <c r="A5680" s="9"/>
      <c r="B5680" s="9"/>
      <c r="C5680" s="9"/>
      <c r="D5680" s="9"/>
      <c r="E5680" s="9"/>
      <c r="F5680" s="9"/>
      <c r="G5680" s="100"/>
      <c r="H5680" s="100"/>
      <c r="I5680" s="100"/>
      <c r="J5680" s="100"/>
      <c r="K5680" s="100"/>
    </row>
    <row r="5681" spans="1:11" ht="20.100000000000001" customHeight="1" x14ac:dyDescent="0.25">
      <c r="A5681" s="99" t="s">
        <v>2541</v>
      </c>
      <c r="B5681" s="99"/>
      <c r="C5681" s="99"/>
      <c r="D5681" s="99"/>
      <c r="E5681" s="99"/>
      <c r="F5681" s="99"/>
      <c r="G5681" s="99"/>
      <c r="H5681" s="99"/>
      <c r="I5681" s="99"/>
      <c r="J5681" s="99"/>
      <c r="K5681" s="99"/>
    </row>
    <row r="5682" spans="1:11" ht="20.100000000000001" customHeight="1" x14ac:dyDescent="0.25">
      <c r="A5682" s="106" t="s">
        <v>4010</v>
      </c>
      <c r="B5682" s="106"/>
      <c r="C5682" s="106"/>
      <c r="D5682" s="106"/>
      <c r="E5682" s="106"/>
      <c r="F5682" s="2" t="s">
        <v>4</v>
      </c>
      <c r="G5682" s="87" t="s">
        <v>4001</v>
      </c>
      <c r="H5682" s="87"/>
      <c r="I5682" s="87" t="s">
        <v>3895</v>
      </c>
      <c r="J5682" s="87"/>
      <c r="K5682" s="2" t="s">
        <v>4011</v>
      </c>
    </row>
    <row r="5683" spans="1:11" ht="15" customHeight="1" x14ac:dyDescent="0.25">
      <c r="A5683" s="6" t="s">
        <v>4079</v>
      </c>
      <c r="B5683" s="104" t="s">
        <v>4080</v>
      </c>
      <c r="C5683" s="104"/>
      <c r="D5683" s="104"/>
      <c r="E5683" s="104"/>
      <c r="F5683" s="6" t="s">
        <v>77</v>
      </c>
      <c r="G5683" s="113">
        <v>1.7700000000000001E-3</v>
      </c>
      <c r="H5683" s="113"/>
      <c r="I5683" s="105">
        <v>33.79</v>
      </c>
      <c r="J5683" s="105"/>
      <c r="K5683" s="33">
        <f>ROUND(ROUND(G5683,5)*I5683,4)</f>
        <v>5.9799999999999999E-2</v>
      </c>
    </row>
    <row r="5684" spans="1:11" ht="15" customHeight="1" x14ac:dyDescent="0.25">
      <c r="A5684" s="6" t="s">
        <v>4081</v>
      </c>
      <c r="B5684" s="104" t="s">
        <v>4082</v>
      </c>
      <c r="C5684" s="104"/>
      <c r="D5684" s="104"/>
      <c r="E5684" s="104"/>
      <c r="F5684" s="6" t="s">
        <v>77</v>
      </c>
      <c r="G5684" s="113">
        <v>3.9300000000000003E-3</v>
      </c>
      <c r="H5684" s="113"/>
      <c r="I5684" s="105">
        <v>448.02</v>
      </c>
      <c r="J5684" s="105"/>
      <c r="K5684" s="33">
        <f>ROUND(ROUND(G5684,5)*I5684,4)</f>
        <v>1.7606999999999999</v>
      </c>
    </row>
    <row r="5685" spans="1:11" ht="15" customHeight="1" x14ac:dyDescent="0.25">
      <c r="A5685" s="6" t="s">
        <v>4083</v>
      </c>
      <c r="B5685" s="104" t="s">
        <v>4084</v>
      </c>
      <c r="C5685" s="104"/>
      <c r="D5685" s="104"/>
      <c r="E5685" s="104"/>
      <c r="F5685" s="6" t="s">
        <v>77</v>
      </c>
      <c r="G5685" s="113">
        <v>7.0800000000000004E-3</v>
      </c>
      <c r="H5685" s="113"/>
      <c r="I5685" s="105">
        <v>46.06</v>
      </c>
      <c r="J5685" s="105"/>
      <c r="K5685" s="33">
        <f>ROUND(ROUND(G5685,5)*I5685,4)</f>
        <v>0.3261</v>
      </c>
    </row>
    <row r="5686" spans="1:11" ht="15" customHeight="1" x14ac:dyDescent="0.25">
      <c r="A5686" s="6" t="s">
        <v>4085</v>
      </c>
      <c r="B5686" s="104" t="s">
        <v>4086</v>
      </c>
      <c r="C5686" s="104"/>
      <c r="D5686" s="104"/>
      <c r="E5686" s="104"/>
      <c r="F5686" s="6" t="s">
        <v>103</v>
      </c>
      <c r="G5686" s="113">
        <v>1</v>
      </c>
      <c r="H5686" s="113"/>
      <c r="I5686" s="105">
        <v>16.98</v>
      </c>
      <c r="J5686" s="105"/>
      <c r="K5686" s="33">
        <f>ROUND(ROUND(G5686,5)*I5686,4)</f>
        <v>16.98</v>
      </c>
    </row>
    <row r="5687" spans="1:11" ht="15" customHeight="1" x14ac:dyDescent="0.25">
      <c r="A5687" s="1"/>
      <c r="B5687" s="1"/>
      <c r="C5687" s="1"/>
      <c r="D5687" s="1"/>
      <c r="E5687" s="1"/>
      <c r="F5687" s="1"/>
      <c r="G5687" s="85" t="s">
        <v>4014</v>
      </c>
      <c r="H5687" s="85"/>
      <c r="I5687" s="85"/>
      <c r="J5687" s="85"/>
      <c r="K5687" s="34">
        <f>SUM(K5683:K5686)</f>
        <v>19.1266</v>
      </c>
    </row>
    <row r="5688" spans="1:11" ht="15" customHeight="1" x14ac:dyDescent="0.25">
      <c r="A5688" s="106" t="s">
        <v>4015</v>
      </c>
      <c r="B5688" s="106"/>
      <c r="C5688" s="106"/>
      <c r="D5688" s="23" t="s">
        <v>4016</v>
      </c>
      <c r="E5688" s="94" t="s">
        <v>4017</v>
      </c>
      <c r="F5688" s="94"/>
      <c r="G5688" s="94" t="s">
        <v>4001</v>
      </c>
      <c r="H5688" s="94"/>
      <c r="I5688" s="94" t="s">
        <v>3895</v>
      </c>
      <c r="J5688" s="94"/>
      <c r="K5688" s="23" t="s">
        <v>4011</v>
      </c>
    </row>
    <row r="5689" spans="1:11" ht="27.95" customHeight="1" x14ac:dyDescent="0.25">
      <c r="A5689" s="38" t="s">
        <v>4085</v>
      </c>
      <c r="B5689" s="109" t="s">
        <v>4087</v>
      </c>
      <c r="C5689" s="109"/>
      <c r="D5689" s="38" t="s">
        <v>4019</v>
      </c>
      <c r="E5689" s="110" t="s">
        <v>4088</v>
      </c>
      <c r="F5689" s="110"/>
      <c r="G5689" s="111">
        <v>1.9630000000000002E-2</v>
      </c>
      <c r="H5689" s="111"/>
      <c r="I5689" s="112">
        <v>33.64</v>
      </c>
      <c r="J5689" s="112"/>
      <c r="K5689" s="41">
        <f>ROUND(ROUND(G5689,5)*I5689,4)</f>
        <v>0.66039999999999999</v>
      </c>
    </row>
    <row r="5690" spans="1:11" ht="15" customHeight="1" x14ac:dyDescent="0.25">
      <c r="A5690" s="1"/>
      <c r="B5690" s="1"/>
      <c r="C5690" s="1"/>
      <c r="D5690" s="1"/>
      <c r="E5690" s="1"/>
      <c r="F5690" s="1"/>
      <c r="G5690" s="85" t="s">
        <v>4021</v>
      </c>
      <c r="H5690" s="85"/>
      <c r="I5690" s="85"/>
      <c r="J5690" s="85"/>
      <c r="K5690" s="33">
        <f>SUM(K5689:K5689)</f>
        <v>0.66039999999999999</v>
      </c>
    </row>
    <row r="5691" spans="1:11" ht="12.95" customHeight="1" x14ac:dyDescent="0.25">
      <c r="A5691" s="106" t="s">
        <v>4022</v>
      </c>
      <c r="B5691" s="106"/>
      <c r="C5691" s="94" t="s">
        <v>4023</v>
      </c>
      <c r="D5691" s="94" t="s">
        <v>5</v>
      </c>
      <c r="E5691" s="94" t="s">
        <v>4024</v>
      </c>
      <c r="F5691" s="94"/>
      <c r="G5691" s="94" t="s">
        <v>4025</v>
      </c>
      <c r="H5691" s="94"/>
      <c r="I5691" s="94" t="s">
        <v>2086</v>
      </c>
      <c r="J5691" s="94"/>
      <c r="K5691" s="94" t="s">
        <v>4011</v>
      </c>
    </row>
    <row r="5692" spans="1:11" ht="12" customHeight="1" x14ac:dyDescent="0.25">
      <c r="A5692" s="106"/>
      <c r="B5692" s="106"/>
      <c r="C5692" s="94"/>
      <c r="D5692" s="94"/>
      <c r="E5692" s="23" t="s">
        <v>2092</v>
      </c>
      <c r="F5692" s="23" t="s">
        <v>4026</v>
      </c>
      <c r="G5692" s="23" t="s">
        <v>2092</v>
      </c>
      <c r="H5692" s="23" t="s">
        <v>4026</v>
      </c>
      <c r="I5692" s="23" t="s">
        <v>2092</v>
      </c>
      <c r="J5692" s="23" t="s">
        <v>4026</v>
      </c>
      <c r="K5692" s="94"/>
    </row>
    <row r="5693" spans="1:11" ht="27.95" customHeight="1" x14ac:dyDescent="0.25">
      <c r="A5693" s="38" t="s">
        <v>4085</v>
      </c>
      <c r="B5693" s="39" t="s">
        <v>4087</v>
      </c>
      <c r="C5693" s="38" t="s">
        <v>4027</v>
      </c>
      <c r="D5693" s="40">
        <v>1.9630000000000002E-2</v>
      </c>
      <c r="E5693" s="42">
        <v>0</v>
      </c>
      <c r="F5693" s="43">
        <v>1.1100000000000001</v>
      </c>
      <c r="G5693" s="42">
        <v>0</v>
      </c>
      <c r="H5693" s="43">
        <v>0.88</v>
      </c>
      <c r="I5693" s="42">
        <v>0</v>
      </c>
      <c r="J5693" s="43">
        <v>0.72</v>
      </c>
      <c r="K5693" s="41">
        <f>ROUND(D5693*(ROUND(E5693*F5693,4)+ROUND(G5693*H5693,4)+ROUND(I5693*J5693,4)),4)</f>
        <v>0</v>
      </c>
    </row>
    <row r="5694" spans="1:11" ht="15" customHeight="1" x14ac:dyDescent="0.25">
      <c r="A5694" s="1"/>
      <c r="B5694" s="1"/>
      <c r="C5694" s="1"/>
      <c r="D5694" s="1"/>
      <c r="E5694" s="1"/>
      <c r="F5694" s="1"/>
      <c r="G5694" s="85" t="s">
        <v>4028</v>
      </c>
      <c r="H5694" s="85"/>
      <c r="I5694" s="85"/>
      <c r="J5694" s="85"/>
      <c r="K5694" s="33">
        <f>SUM(K5692:K5693)</f>
        <v>0</v>
      </c>
    </row>
    <row r="5695" spans="1:11" ht="15" customHeight="1" x14ac:dyDescent="0.25">
      <c r="A5695" s="9"/>
      <c r="B5695" s="9"/>
      <c r="C5695" s="9"/>
      <c r="D5695" s="9"/>
      <c r="E5695" s="9"/>
      <c r="F5695" s="9"/>
      <c r="G5695" s="92" t="s">
        <v>4029</v>
      </c>
      <c r="H5695" s="92"/>
      <c r="I5695" s="92"/>
      <c r="J5695" s="92"/>
      <c r="K5695" s="33">
        <f>SUM(K5687,K5690,K5694)</f>
        <v>19.786999999999999</v>
      </c>
    </row>
    <row r="5696" spans="1:11" ht="15" customHeight="1" x14ac:dyDescent="0.25">
      <c r="A5696" s="9"/>
      <c r="B5696" s="9"/>
      <c r="C5696" s="9"/>
      <c r="D5696" s="9"/>
      <c r="E5696" s="9"/>
      <c r="F5696" s="9"/>
      <c r="G5696" s="92" t="s">
        <v>3913</v>
      </c>
      <c r="H5696" s="92"/>
      <c r="I5696" s="92"/>
      <c r="J5696" s="92"/>
      <c r="K5696" s="29">
        <f>ROUND(SUM(K5695),2)</f>
        <v>19.79</v>
      </c>
    </row>
    <row r="5697" spans="1:11" ht="9.9499999999999993" customHeight="1" x14ac:dyDescent="0.25">
      <c r="A5697" s="9"/>
      <c r="B5697" s="9"/>
      <c r="C5697" s="9"/>
      <c r="D5697" s="9"/>
      <c r="E5697" s="9"/>
      <c r="F5697" s="9"/>
      <c r="G5697" s="100"/>
      <c r="H5697" s="100"/>
      <c r="I5697" s="100"/>
      <c r="J5697" s="100"/>
      <c r="K5697" s="100"/>
    </row>
    <row r="5698" spans="1:11" ht="20.100000000000001" customHeight="1" x14ac:dyDescent="0.25">
      <c r="A5698" s="99" t="s">
        <v>2542</v>
      </c>
      <c r="B5698" s="99"/>
      <c r="C5698" s="99"/>
      <c r="D5698" s="99"/>
      <c r="E5698" s="99"/>
      <c r="F5698" s="99"/>
      <c r="G5698" s="99"/>
      <c r="H5698" s="99"/>
      <c r="I5698" s="99"/>
      <c r="J5698" s="99"/>
      <c r="K5698" s="99"/>
    </row>
    <row r="5699" spans="1:11" ht="15" customHeight="1" x14ac:dyDescent="0.25">
      <c r="A5699" s="93" t="s">
        <v>3893</v>
      </c>
      <c r="B5699" s="93"/>
      <c r="C5699" s="93"/>
      <c r="D5699" s="94" t="s">
        <v>3</v>
      </c>
      <c r="E5699" s="94"/>
      <c r="F5699" s="23" t="s">
        <v>4</v>
      </c>
      <c r="G5699" s="94" t="s">
        <v>3894</v>
      </c>
      <c r="H5699" s="94"/>
      <c r="I5699" s="94" t="s">
        <v>3895</v>
      </c>
      <c r="J5699" s="94"/>
      <c r="K5699" s="23" t="s">
        <v>3896</v>
      </c>
    </row>
    <row r="5700" spans="1:11" ht="15" customHeight="1" x14ac:dyDescent="0.25">
      <c r="A5700" s="24" t="s">
        <v>4089</v>
      </c>
      <c r="B5700" s="95" t="s">
        <v>4090</v>
      </c>
      <c r="C5700" s="95"/>
      <c r="D5700" s="96" t="s">
        <v>20</v>
      </c>
      <c r="E5700" s="96"/>
      <c r="F5700" s="24" t="s">
        <v>16</v>
      </c>
      <c r="G5700" s="97">
        <v>1</v>
      </c>
      <c r="H5700" s="97"/>
      <c r="I5700" s="98">
        <v>12.85</v>
      </c>
      <c r="J5700" s="98"/>
      <c r="K5700" s="27">
        <f>TRUNC(TRUNC(G5700,8)*I5700,2)</f>
        <v>12.85</v>
      </c>
    </row>
    <row r="5701" spans="1:11" ht="15" customHeight="1" x14ac:dyDescent="0.25">
      <c r="A5701" s="9"/>
      <c r="B5701" s="9"/>
      <c r="C5701" s="9"/>
      <c r="D5701" s="9"/>
      <c r="E5701" s="9"/>
      <c r="F5701" s="9"/>
      <c r="G5701" s="91" t="s">
        <v>3906</v>
      </c>
      <c r="H5701" s="91"/>
      <c r="I5701" s="91"/>
      <c r="J5701" s="91"/>
      <c r="K5701" s="28">
        <f>SUM(K5700:K5700)</f>
        <v>12.85</v>
      </c>
    </row>
    <row r="5702" spans="1:11" ht="15" customHeight="1" x14ac:dyDescent="0.25">
      <c r="A5702" s="93" t="s">
        <v>3907</v>
      </c>
      <c r="B5702" s="93"/>
      <c r="C5702" s="93"/>
      <c r="D5702" s="94" t="s">
        <v>3</v>
      </c>
      <c r="E5702" s="94"/>
      <c r="F5702" s="23" t="s">
        <v>4</v>
      </c>
      <c r="G5702" s="94" t="s">
        <v>3894</v>
      </c>
      <c r="H5702" s="94"/>
      <c r="I5702" s="94" t="s">
        <v>3895</v>
      </c>
      <c r="J5702" s="94"/>
      <c r="K5702" s="23" t="s">
        <v>3896</v>
      </c>
    </row>
    <row r="5703" spans="1:11" ht="15" customHeight="1" x14ac:dyDescent="0.25">
      <c r="A5703" s="24" t="s">
        <v>3961</v>
      </c>
      <c r="B5703" s="95" t="s">
        <v>3962</v>
      </c>
      <c r="C5703" s="95"/>
      <c r="D5703" s="96" t="s">
        <v>20</v>
      </c>
      <c r="E5703" s="96"/>
      <c r="F5703" s="24" t="s">
        <v>2056</v>
      </c>
      <c r="G5703" s="97">
        <v>2.7699999999999999E-2</v>
      </c>
      <c r="H5703" s="97"/>
      <c r="I5703" s="98">
        <v>29.5</v>
      </c>
      <c r="J5703" s="98"/>
      <c r="K5703" s="27">
        <f>TRUNC(TRUNC(G5703,8)*I5703,2)</f>
        <v>0.81</v>
      </c>
    </row>
    <row r="5704" spans="1:11" ht="15" customHeight="1" x14ac:dyDescent="0.25">
      <c r="A5704" s="24" t="s">
        <v>3910</v>
      </c>
      <c r="B5704" s="95" t="s">
        <v>3911</v>
      </c>
      <c r="C5704" s="95"/>
      <c r="D5704" s="96" t="s">
        <v>20</v>
      </c>
      <c r="E5704" s="96"/>
      <c r="F5704" s="24" t="s">
        <v>2056</v>
      </c>
      <c r="G5704" s="97">
        <v>0.1386</v>
      </c>
      <c r="H5704" s="97"/>
      <c r="I5704" s="98">
        <v>24.94</v>
      </c>
      <c r="J5704" s="98"/>
      <c r="K5704" s="27">
        <f>TRUNC(TRUNC(G5704,8)*I5704,2)</f>
        <v>3.45</v>
      </c>
    </row>
    <row r="5705" spans="1:11" ht="18" customHeight="1" x14ac:dyDescent="0.25">
      <c r="A5705" s="9"/>
      <c r="B5705" s="9"/>
      <c r="C5705" s="9"/>
      <c r="D5705" s="9"/>
      <c r="E5705" s="9"/>
      <c r="F5705" s="9"/>
      <c r="G5705" s="91" t="s">
        <v>3912</v>
      </c>
      <c r="H5705" s="91"/>
      <c r="I5705" s="91"/>
      <c r="J5705" s="91"/>
      <c r="K5705" s="28">
        <f>SUM(K5703:K5704)</f>
        <v>4.26</v>
      </c>
    </row>
    <row r="5706" spans="1:11" ht="15" customHeight="1" x14ac:dyDescent="0.25">
      <c r="A5706" s="9"/>
      <c r="B5706" s="9"/>
      <c r="C5706" s="9"/>
      <c r="D5706" s="9"/>
      <c r="E5706" s="9"/>
      <c r="F5706" s="9"/>
      <c r="G5706" s="92" t="s">
        <v>3913</v>
      </c>
      <c r="H5706" s="92"/>
      <c r="I5706" s="92"/>
      <c r="J5706" s="92"/>
      <c r="K5706" s="29">
        <f>ROUND(SUM(K5701,K5705),2)</f>
        <v>17.11</v>
      </c>
    </row>
    <row r="5707" spans="1:11" ht="9.9499999999999993" customHeight="1" x14ac:dyDescent="0.25">
      <c r="A5707" s="9"/>
      <c r="B5707" s="9"/>
      <c r="C5707" s="9"/>
      <c r="D5707" s="9"/>
      <c r="E5707" s="9"/>
      <c r="F5707" s="9"/>
      <c r="G5707" s="100"/>
      <c r="H5707" s="100"/>
      <c r="I5707" s="100"/>
      <c r="J5707" s="100"/>
      <c r="K5707" s="100"/>
    </row>
    <row r="5708" spans="1:11" ht="20.100000000000001" customHeight="1" x14ac:dyDescent="0.25">
      <c r="A5708" s="99" t="s">
        <v>2543</v>
      </c>
      <c r="B5708" s="99"/>
      <c r="C5708" s="99"/>
      <c r="D5708" s="99"/>
      <c r="E5708" s="99"/>
      <c r="F5708" s="99"/>
      <c r="G5708" s="99"/>
      <c r="H5708" s="99"/>
      <c r="I5708" s="99"/>
      <c r="J5708" s="99"/>
      <c r="K5708" s="99"/>
    </row>
    <row r="5709" spans="1:11" ht="12.95" customHeight="1" x14ac:dyDescent="0.25">
      <c r="A5709" s="107" t="s">
        <v>3984</v>
      </c>
      <c r="B5709" s="107"/>
      <c r="C5709" s="107"/>
      <c r="D5709" s="108" t="s">
        <v>3985</v>
      </c>
      <c r="E5709" s="87" t="s">
        <v>3986</v>
      </c>
      <c r="F5709" s="87"/>
      <c r="G5709" s="87" t="s">
        <v>3987</v>
      </c>
      <c r="H5709" s="87"/>
      <c r="I5709" s="87"/>
      <c r="J5709" s="87"/>
      <c r="K5709" s="87" t="s">
        <v>3988</v>
      </c>
    </row>
    <row r="5710" spans="1:11" ht="12" customHeight="1" x14ac:dyDescent="0.25">
      <c r="A5710" s="107"/>
      <c r="B5710" s="107"/>
      <c r="C5710" s="107"/>
      <c r="D5710" s="108"/>
      <c r="E5710" s="23" t="s">
        <v>3989</v>
      </c>
      <c r="F5710" s="23" t="s">
        <v>3990</v>
      </c>
      <c r="G5710" s="94" t="s">
        <v>3989</v>
      </c>
      <c r="H5710" s="94"/>
      <c r="I5710" s="94" t="s">
        <v>3990</v>
      </c>
      <c r="J5710" s="94"/>
      <c r="K5710" s="87"/>
    </row>
    <row r="5711" spans="1:11" ht="15.95" customHeight="1" x14ac:dyDescent="0.25">
      <c r="A5711" s="6" t="s">
        <v>4091</v>
      </c>
      <c r="B5711" s="104" t="s">
        <v>4092</v>
      </c>
      <c r="C5711" s="104"/>
      <c r="D5711" s="44">
        <v>1</v>
      </c>
      <c r="E5711" s="32">
        <v>0.8</v>
      </c>
      <c r="F5711" s="32">
        <v>0.19999999999999996</v>
      </c>
      <c r="G5711" s="105">
        <v>5.32</v>
      </c>
      <c r="H5711" s="105"/>
      <c r="I5711" s="105">
        <v>0.5</v>
      </c>
      <c r="J5711" s="105"/>
      <c r="K5711" s="33">
        <f>TRUNC(D5711*(TRUNC(E5711*G5711,4)+TRUNC(F5711*I5711,4)),4)</f>
        <v>4.3559999999999999</v>
      </c>
    </row>
    <row r="5712" spans="1:11" ht="15" customHeight="1" x14ac:dyDescent="0.25">
      <c r="A5712" s="1"/>
      <c r="B5712" s="1"/>
      <c r="C5712" s="1"/>
      <c r="D5712" s="1"/>
      <c r="E5712" s="1"/>
      <c r="F5712" s="1"/>
      <c r="G5712" s="85" t="s">
        <v>3999</v>
      </c>
      <c r="H5712" s="85"/>
      <c r="I5712" s="85"/>
      <c r="J5712" s="85"/>
      <c r="K5712" s="34">
        <f>SUM(K5710:K5711)</f>
        <v>4.3559999999999999</v>
      </c>
    </row>
    <row r="5713" spans="1:11" ht="20.100000000000001" customHeight="1" x14ac:dyDescent="0.25">
      <c r="A5713" s="106" t="s">
        <v>4000</v>
      </c>
      <c r="B5713" s="106"/>
      <c r="C5713" s="106"/>
      <c r="D5713" s="106"/>
      <c r="E5713" s="106"/>
      <c r="F5713" s="2" t="s">
        <v>4</v>
      </c>
      <c r="G5713" s="87" t="s">
        <v>4001</v>
      </c>
      <c r="H5713" s="87"/>
      <c r="I5713" s="87" t="s">
        <v>4002</v>
      </c>
      <c r="J5713" s="87"/>
      <c r="K5713" s="2" t="s">
        <v>3988</v>
      </c>
    </row>
    <row r="5714" spans="1:11" ht="15" customHeight="1" x14ac:dyDescent="0.25">
      <c r="A5714" s="6" t="s">
        <v>4093</v>
      </c>
      <c r="B5714" s="101" t="s">
        <v>4094</v>
      </c>
      <c r="C5714" s="101"/>
      <c r="D5714" s="101"/>
      <c r="E5714" s="101"/>
      <c r="F5714" s="6" t="s">
        <v>3940</v>
      </c>
      <c r="G5714" s="102">
        <v>0.1333</v>
      </c>
      <c r="H5714" s="102"/>
      <c r="I5714" s="103">
        <v>3.96</v>
      </c>
      <c r="J5714" s="103"/>
      <c r="K5714" s="7">
        <f>TRUNC(TRUNC(G5714,8)*I5714,2)</f>
        <v>0.52</v>
      </c>
    </row>
    <row r="5715" spans="1:11" ht="15" customHeight="1" x14ac:dyDescent="0.25">
      <c r="A5715" s="6" t="s">
        <v>4095</v>
      </c>
      <c r="B5715" s="101" t="s">
        <v>4096</v>
      </c>
      <c r="C5715" s="101"/>
      <c r="D5715" s="101"/>
      <c r="E5715" s="101"/>
      <c r="F5715" s="6" t="s">
        <v>3940</v>
      </c>
      <c r="G5715" s="102">
        <v>2</v>
      </c>
      <c r="H5715" s="102"/>
      <c r="I5715" s="103">
        <v>14.41</v>
      </c>
      <c r="J5715" s="103"/>
      <c r="K5715" s="7">
        <f>TRUNC(TRUNC(G5715,8)*I5715,2)</f>
        <v>28.82</v>
      </c>
    </row>
    <row r="5716" spans="1:11" ht="15" customHeight="1" x14ac:dyDescent="0.25">
      <c r="A5716" s="6" t="s">
        <v>4097</v>
      </c>
      <c r="B5716" s="101" t="s">
        <v>4098</v>
      </c>
      <c r="C5716" s="101"/>
      <c r="D5716" s="101"/>
      <c r="E5716" s="101"/>
      <c r="F5716" s="6" t="s">
        <v>3940</v>
      </c>
      <c r="G5716" s="102">
        <v>3</v>
      </c>
      <c r="H5716" s="102"/>
      <c r="I5716" s="103">
        <v>14.58</v>
      </c>
      <c r="J5716" s="103"/>
      <c r="K5716" s="7">
        <f>TRUNC(TRUNC(G5716,8)*I5716,2)</f>
        <v>43.74</v>
      </c>
    </row>
    <row r="5717" spans="1:11" ht="15" customHeight="1" x14ac:dyDescent="0.25">
      <c r="A5717" s="1"/>
      <c r="B5717" s="1"/>
      <c r="C5717" s="1"/>
      <c r="D5717" s="1"/>
      <c r="E5717" s="1"/>
      <c r="F5717" s="1"/>
      <c r="G5717" s="85" t="s">
        <v>4005</v>
      </c>
      <c r="H5717" s="85"/>
      <c r="I5717" s="85"/>
      <c r="J5717" s="85"/>
      <c r="K5717" s="29">
        <f>SUM(K5714:K5716)</f>
        <v>73.08</v>
      </c>
    </row>
    <row r="5718" spans="1:11" ht="15" customHeight="1" x14ac:dyDescent="0.25">
      <c r="A5718" s="9"/>
      <c r="B5718" s="9"/>
      <c r="C5718" s="9"/>
      <c r="D5718" s="9"/>
      <c r="E5718" s="9"/>
      <c r="F5718" s="9"/>
      <c r="G5718" s="92" t="s">
        <v>4006</v>
      </c>
      <c r="H5718" s="92"/>
      <c r="I5718" s="92"/>
      <c r="J5718" s="92"/>
      <c r="K5718" s="33">
        <f>SUM(K5712,K5717)</f>
        <v>77.435999999999993</v>
      </c>
    </row>
    <row r="5719" spans="1:11" ht="15" customHeight="1" x14ac:dyDescent="0.25">
      <c r="A5719" s="9"/>
      <c r="B5719" s="9"/>
      <c r="C5719" s="9"/>
      <c r="D5719" s="9"/>
      <c r="E5719" s="9"/>
      <c r="F5719" s="9"/>
      <c r="G5719" s="92" t="s">
        <v>4007</v>
      </c>
      <c r="H5719" s="92"/>
      <c r="I5719" s="92"/>
      <c r="J5719" s="92"/>
      <c r="K5719" s="35">
        <v>22.5</v>
      </c>
    </row>
    <row r="5720" spans="1:11" ht="15" customHeight="1" x14ac:dyDescent="0.25">
      <c r="A5720" s="9"/>
      <c r="B5720" s="9"/>
      <c r="C5720" s="9"/>
      <c r="D5720" s="9"/>
      <c r="E5720" s="9"/>
      <c r="F5720" s="9"/>
      <c r="G5720" s="92" t="s">
        <v>4008</v>
      </c>
      <c r="H5720" s="92"/>
      <c r="I5720" s="92"/>
      <c r="J5720" s="92"/>
      <c r="K5720" s="33">
        <f>TRUNC(K5718/K5719,4)</f>
        <v>3.4416000000000002</v>
      </c>
    </row>
    <row r="5721" spans="1:11" ht="15" customHeight="1" x14ac:dyDescent="0.25">
      <c r="A5721" s="9"/>
      <c r="B5721" s="9"/>
      <c r="C5721" s="9"/>
      <c r="D5721" s="9"/>
      <c r="E5721" s="9"/>
      <c r="F5721" s="9"/>
      <c r="G5721" s="92" t="s">
        <v>4029</v>
      </c>
      <c r="H5721" s="92"/>
      <c r="I5721" s="92"/>
      <c r="J5721" s="92"/>
      <c r="K5721" s="33">
        <f>SUM(K5720)</f>
        <v>3.4416000000000002</v>
      </c>
    </row>
    <row r="5722" spans="1:11" ht="15" customHeight="1" x14ac:dyDescent="0.25">
      <c r="A5722" s="9"/>
      <c r="B5722" s="9"/>
      <c r="C5722" s="9"/>
      <c r="D5722" s="9"/>
      <c r="E5722" s="9"/>
      <c r="F5722" s="9"/>
      <c r="G5722" s="92" t="s">
        <v>3913</v>
      </c>
      <c r="H5722" s="92"/>
      <c r="I5722" s="92"/>
      <c r="J5722" s="92"/>
      <c r="K5722" s="29">
        <f>ROUND(SUM(K5721),2)</f>
        <v>3.44</v>
      </c>
    </row>
    <row r="5723" spans="1:11" ht="9.9499999999999993" customHeight="1" x14ac:dyDescent="0.25">
      <c r="A5723" s="9"/>
      <c r="B5723" s="9"/>
      <c r="C5723" s="9"/>
      <c r="D5723" s="9"/>
      <c r="E5723" s="9"/>
      <c r="F5723" s="9"/>
      <c r="G5723" s="100"/>
      <c r="H5723" s="100"/>
      <c r="I5723" s="100"/>
      <c r="J5723" s="100"/>
      <c r="K5723" s="100"/>
    </row>
    <row r="5724" spans="1:11" ht="20.100000000000001" customHeight="1" x14ac:dyDescent="0.25">
      <c r="A5724" s="99" t="s">
        <v>2544</v>
      </c>
      <c r="B5724" s="99"/>
      <c r="C5724" s="99"/>
      <c r="D5724" s="99"/>
      <c r="E5724" s="99"/>
      <c r="F5724" s="99"/>
      <c r="G5724" s="99"/>
      <c r="H5724" s="99"/>
      <c r="I5724" s="99"/>
      <c r="J5724" s="99"/>
      <c r="K5724" s="99"/>
    </row>
    <row r="5725" spans="1:11" ht="15" customHeight="1" x14ac:dyDescent="0.25">
      <c r="A5725" s="93" t="s">
        <v>3893</v>
      </c>
      <c r="B5725" s="93"/>
      <c r="C5725" s="93"/>
      <c r="D5725" s="94" t="s">
        <v>3</v>
      </c>
      <c r="E5725" s="94"/>
      <c r="F5725" s="23" t="s">
        <v>4</v>
      </c>
      <c r="G5725" s="94" t="s">
        <v>3894</v>
      </c>
      <c r="H5725" s="94"/>
      <c r="I5725" s="94" t="s">
        <v>3895</v>
      </c>
      <c r="J5725" s="94"/>
      <c r="K5725" s="23" t="s">
        <v>3896</v>
      </c>
    </row>
    <row r="5726" spans="1:11" ht="15" customHeight="1" x14ac:dyDescent="0.25">
      <c r="A5726" s="24" t="s">
        <v>3951</v>
      </c>
      <c r="B5726" s="95" t="s">
        <v>3952</v>
      </c>
      <c r="C5726" s="95"/>
      <c r="D5726" s="96" t="s">
        <v>3953</v>
      </c>
      <c r="E5726" s="96"/>
      <c r="F5726" s="24" t="s">
        <v>3954</v>
      </c>
      <c r="G5726" s="97">
        <v>4.0000000000000001E-3</v>
      </c>
      <c r="H5726" s="97"/>
      <c r="I5726" s="98">
        <v>215</v>
      </c>
      <c r="J5726" s="98"/>
      <c r="K5726" s="27">
        <f>ROUND(ROUND(G5726,8)*I5726,2)</f>
        <v>0.86</v>
      </c>
    </row>
    <row r="5727" spans="1:11" ht="15" customHeight="1" x14ac:dyDescent="0.25">
      <c r="A5727" s="24" t="s">
        <v>3955</v>
      </c>
      <c r="B5727" s="95" t="s">
        <v>3956</v>
      </c>
      <c r="C5727" s="95"/>
      <c r="D5727" s="96" t="s">
        <v>20</v>
      </c>
      <c r="E5727" s="96"/>
      <c r="F5727" s="24" t="s">
        <v>3903</v>
      </c>
      <c r="G5727" s="97">
        <v>5.0000000000000001E-3</v>
      </c>
      <c r="H5727" s="97"/>
      <c r="I5727" s="98">
        <v>19.37</v>
      </c>
      <c r="J5727" s="98"/>
      <c r="K5727" s="27">
        <f>ROUND(ROUND(G5727,8)*I5727,2)</f>
        <v>0.1</v>
      </c>
    </row>
    <row r="5728" spans="1:11" ht="15" customHeight="1" x14ac:dyDescent="0.25">
      <c r="A5728" s="9"/>
      <c r="B5728" s="9"/>
      <c r="C5728" s="9"/>
      <c r="D5728" s="9"/>
      <c r="E5728" s="9"/>
      <c r="F5728" s="9"/>
      <c r="G5728" s="91" t="s">
        <v>3906</v>
      </c>
      <c r="H5728" s="91"/>
      <c r="I5728" s="91"/>
      <c r="J5728" s="91"/>
      <c r="K5728" s="28">
        <f>SUM(K5726:K5727)</f>
        <v>0.96</v>
      </c>
    </row>
    <row r="5729" spans="1:11" ht="15" customHeight="1" x14ac:dyDescent="0.25">
      <c r="A5729" s="93" t="s">
        <v>3907</v>
      </c>
      <c r="B5729" s="93"/>
      <c r="C5729" s="93"/>
      <c r="D5729" s="94" t="s">
        <v>3</v>
      </c>
      <c r="E5729" s="94"/>
      <c r="F5729" s="23" t="s">
        <v>4</v>
      </c>
      <c r="G5729" s="94" t="s">
        <v>3894</v>
      </c>
      <c r="H5729" s="94"/>
      <c r="I5729" s="94" t="s">
        <v>3895</v>
      </c>
      <c r="J5729" s="94"/>
      <c r="K5729" s="23" t="s">
        <v>3896</v>
      </c>
    </row>
    <row r="5730" spans="1:11" ht="21" customHeight="1" x14ac:dyDescent="0.25">
      <c r="A5730" s="24" t="s">
        <v>3908</v>
      </c>
      <c r="B5730" s="95" t="s">
        <v>3909</v>
      </c>
      <c r="C5730" s="95"/>
      <c r="D5730" s="96" t="s">
        <v>20</v>
      </c>
      <c r="E5730" s="96"/>
      <c r="F5730" s="24" t="s">
        <v>2056</v>
      </c>
      <c r="G5730" s="97">
        <v>0.03</v>
      </c>
      <c r="H5730" s="97"/>
      <c r="I5730" s="98">
        <v>32.24</v>
      </c>
      <c r="J5730" s="98"/>
      <c r="K5730" s="27">
        <f>ROUND(ROUND(G5730,8)*I5730,2)</f>
        <v>0.97</v>
      </c>
    </row>
    <row r="5731" spans="1:11" ht="15" customHeight="1" x14ac:dyDescent="0.25">
      <c r="A5731" s="24" t="s">
        <v>3910</v>
      </c>
      <c r="B5731" s="95" t="s">
        <v>3911</v>
      </c>
      <c r="C5731" s="95"/>
      <c r="D5731" s="96" t="s">
        <v>20</v>
      </c>
      <c r="E5731" s="96"/>
      <c r="F5731" s="24" t="s">
        <v>2056</v>
      </c>
      <c r="G5731" s="97">
        <v>0.03</v>
      </c>
      <c r="H5731" s="97"/>
      <c r="I5731" s="98">
        <v>24.94</v>
      </c>
      <c r="J5731" s="98"/>
      <c r="K5731" s="27">
        <f>ROUND(ROUND(G5731,8)*I5731,2)</f>
        <v>0.75</v>
      </c>
    </row>
    <row r="5732" spans="1:11" ht="18" customHeight="1" x14ac:dyDescent="0.25">
      <c r="A5732" s="9"/>
      <c r="B5732" s="9"/>
      <c r="C5732" s="9"/>
      <c r="D5732" s="9"/>
      <c r="E5732" s="9"/>
      <c r="F5732" s="9"/>
      <c r="G5732" s="91" t="s">
        <v>3912</v>
      </c>
      <c r="H5732" s="91"/>
      <c r="I5732" s="91"/>
      <c r="J5732" s="91"/>
      <c r="K5732" s="28">
        <f>SUM(K5730:K5731)</f>
        <v>1.72</v>
      </c>
    </row>
    <row r="5733" spans="1:11" ht="15" customHeight="1" x14ac:dyDescent="0.25">
      <c r="A5733" s="9"/>
      <c r="B5733" s="9"/>
      <c r="C5733" s="9"/>
      <c r="D5733" s="9"/>
      <c r="E5733" s="9"/>
      <c r="F5733" s="9"/>
      <c r="G5733" s="92" t="s">
        <v>3913</v>
      </c>
      <c r="H5733" s="92"/>
      <c r="I5733" s="92"/>
      <c r="J5733" s="92"/>
      <c r="K5733" s="29">
        <f>ROUND(SUM(K5728,K5732),2)</f>
        <v>2.68</v>
      </c>
    </row>
    <row r="5734" spans="1:11" ht="9.9499999999999993" customHeight="1" x14ac:dyDescent="0.25">
      <c r="A5734" s="9"/>
      <c r="B5734" s="9"/>
      <c r="C5734" s="9"/>
      <c r="D5734" s="9"/>
      <c r="E5734" s="9"/>
      <c r="F5734" s="9"/>
      <c r="G5734" s="100"/>
      <c r="H5734" s="100"/>
      <c r="I5734" s="100"/>
      <c r="J5734" s="100"/>
      <c r="K5734" s="100"/>
    </row>
    <row r="5735" spans="1:11" ht="20.100000000000001" customHeight="1" x14ac:dyDescent="0.25">
      <c r="A5735" s="99" t="s">
        <v>2545</v>
      </c>
      <c r="B5735" s="99"/>
      <c r="C5735" s="99"/>
      <c r="D5735" s="99"/>
      <c r="E5735" s="99"/>
      <c r="F5735" s="99"/>
      <c r="G5735" s="99"/>
      <c r="H5735" s="99"/>
      <c r="I5735" s="99"/>
      <c r="J5735" s="99"/>
      <c r="K5735" s="99"/>
    </row>
    <row r="5736" spans="1:11" ht="15" customHeight="1" x14ac:dyDescent="0.25">
      <c r="A5736" s="93" t="s">
        <v>3916</v>
      </c>
      <c r="B5736" s="93"/>
      <c r="C5736" s="93"/>
      <c r="D5736" s="94" t="s">
        <v>3</v>
      </c>
      <c r="E5736" s="94"/>
      <c r="F5736" s="23" t="s">
        <v>4</v>
      </c>
      <c r="G5736" s="94" t="s">
        <v>3894</v>
      </c>
      <c r="H5736" s="94"/>
      <c r="I5736" s="94" t="s">
        <v>3895</v>
      </c>
      <c r="J5736" s="94"/>
      <c r="K5736" s="23" t="s">
        <v>3896</v>
      </c>
    </row>
    <row r="5737" spans="1:11" ht="29.1" customHeight="1" x14ac:dyDescent="0.25">
      <c r="A5737" s="24" t="s">
        <v>3957</v>
      </c>
      <c r="B5737" s="95" t="s">
        <v>3958</v>
      </c>
      <c r="C5737" s="95"/>
      <c r="D5737" s="96" t="s">
        <v>20</v>
      </c>
      <c r="E5737" s="96"/>
      <c r="F5737" s="24" t="s">
        <v>3936</v>
      </c>
      <c r="G5737" s="97">
        <v>2.8999999999999998E-3</v>
      </c>
      <c r="H5737" s="97"/>
      <c r="I5737" s="98">
        <v>75.540000000000006</v>
      </c>
      <c r="J5737" s="98"/>
      <c r="K5737" s="27">
        <f>TRUNC(TRUNC(G5737,8)*I5737,2)</f>
        <v>0.21</v>
      </c>
    </row>
    <row r="5738" spans="1:11" ht="29.1" customHeight="1" x14ac:dyDescent="0.25">
      <c r="A5738" s="24" t="s">
        <v>3959</v>
      </c>
      <c r="B5738" s="95" t="s">
        <v>3960</v>
      </c>
      <c r="C5738" s="95"/>
      <c r="D5738" s="96" t="s">
        <v>20</v>
      </c>
      <c r="E5738" s="96"/>
      <c r="F5738" s="24" t="s">
        <v>30</v>
      </c>
      <c r="G5738" s="97">
        <v>1.6999999999999999E-3</v>
      </c>
      <c r="H5738" s="97"/>
      <c r="I5738" s="98">
        <v>198.53</v>
      </c>
      <c r="J5738" s="98"/>
      <c r="K5738" s="27">
        <f>TRUNC(TRUNC(G5738,8)*I5738,2)</f>
        <v>0.33</v>
      </c>
    </row>
    <row r="5739" spans="1:11" ht="18" customHeight="1" x14ac:dyDescent="0.25">
      <c r="A5739" s="9"/>
      <c r="B5739" s="9"/>
      <c r="C5739" s="9"/>
      <c r="D5739" s="9"/>
      <c r="E5739" s="9"/>
      <c r="F5739" s="9"/>
      <c r="G5739" s="91" t="s">
        <v>3919</v>
      </c>
      <c r="H5739" s="91"/>
      <c r="I5739" s="91"/>
      <c r="J5739" s="91"/>
      <c r="K5739" s="28">
        <f>SUM(K5737:K5738)</f>
        <v>0.54</v>
      </c>
    </row>
    <row r="5740" spans="1:11" ht="15" customHeight="1" x14ac:dyDescent="0.25">
      <c r="A5740" s="93" t="s">
        <v>3907</v>
      </c>
      <c r="B5740" s="93"/>
      <c r="C5740" s="93"/>
      <c r="D5740" s="94" t="s">
        <v>3</v>
      </c>
      <c r="E5740" s="94"/>
      <c r="F5740" s="23" t="s">
        <v>4</v>
      </c>
      <c r="G5740" s="94" t="s">
        <v>3894</v>
      </c>
      <c r="H5740" s="94"/>
      <c r="I5740" s="94" t="s">
        <v>3895</v>
      </c>
      <c r="J5740" s="94"/>
      <c r="K5740" s="23" t="s">
        <v>3896</v>
      </c>
    </row>
    <row r="5741" spans="1:11" ht="15" customHeight="1" x14ac:dyDescent="0.25">
      <c r="A5741" s="24" t="s">
        <v>3961</v>
      </c>
      <c r="B5741" s="95" t="s">
        <v>3962</v>
      </c>
      <c r="C5741" s="95"/>
      <c r="D5741" s="96" t="s">
        <v>20</v>
      </c>
      <c r="E5741" s="96"/>
      <c r="F5741" s="24" t="s">
        <v>2056</v>
      </c>
      <c r="G5741" s="97">
        <v>4.5999999999999999E-3</v>
      </c>
      <c r="H5741" s="97"/>
      <c r="I5741" s="98">
        <v>29.5</v>
      </c>
      <c r="J5741" s="98"/>
      <c r="K5741" s="27">
        <f>TRUNC(TRUNC(G5741,8)*I5741,2)</f>
        <v>0.13</v>
      </c>
    </row>
    <row r="5742" spans="1:11" ht="18" customHeight="1" x14ac:dyDescent="0.25">
      <c r="A5742" s="9"/>
      <c r="B5742" s="9"/>
      <c r="C5742" s="9"/>
      <c r="D5742" s="9"/>
      <c r="E5742" s="9"/>
      <c r="F5742" s="9"/>
      <c r="G5742" s="91" t="s">
        <v>3912</v>
      </c>
      <c r="H5742" s="91"/>
      <c r="I5742" s="91"/>
      <c r="J5742" s="91"/>
      <c r="K5742" s="28">
        <f>SUM(K5741:K5741)</f>
        <v>0.13</v>
      </c>
    </row>
    <row r="5743" spans="1:11" ht="15" customHeight="1" x14ac:dyDescent="0.25">
      <c r="A5743" s="9"/>
      <c r="B5743" s="9"/>
      <c r="C5743" s="9"/>
      <c r="D5743" s="9"/>
      <c r="E5743" s="9"/>
      <c r="F5743" s="9"/>
      <c r="G5743" s="92" t="s">
        <v>3913</v>
      </c>
      <c r="H5743" s="92"/>
      <c r="I5743" s="92"/>
      <c r="J5743" s="92"/>
      <c r="K5743" s="29">
        <f>ROUND(SUM(K5739,K5742),2)</f>
        <v>0.67</v>
      </c>
    </row>
    <row r="5744" spans="1:11" ht="9.9499999999999993" customHeight="1" x14ac:dyDescent="0.25">
      <c r="A5744" s="9"/>
      <c r="B5744" s="9"/>
      <c r="C5744" s="9"/>
      <c r="D5744" s="9"/>
      <c r="E5744" s="9"/>
      <c r="F5744" s="9"/>
      <c r="G5744" s="100"/>
      <c r="H5744" s="100"/>
      <c r="I5744" s="100"/>
      <c r="J5744" s="100"/>
      <c r="K5744" s="100"/>
    </row>
    <row r="5745" spans="1:11" ht="20.100000000000001" customHeight="1" x14ac:dyDescent="0.25">
      <c r="A5745" s="99" t="s">
        <v>2546</v>
      </c>
      <c r="B5745" s="99"/>
      <c r="C5745" s="99"/>
      <c r="D5745" s="99"/>
      <c r="E5745" s="99"/>
      <c r="F5745" s="99"/>
      <c r="G5745" s="99"/>
      <c r="H5745" s="99"/>
      <c r="I5745" s="99"/>
      <c r="J5745" s="99"/>
      <c r="K5745" s="99"/>
    </row>
    <row r="5746" spans="1:11" ht="15" customHeight="1" x14ac:dyDescent="0.25">
      <c r="A5746" s="93" t="s">
        <v>3916</v>
      </c>
      <c r="B5746" s="93"/>
      <c r="C5746" s="93"/>
      <c r="D5746" s="94" t="s">
        <v>3</v>
      </c>
      <c r="E5746" s="94"/>
      <c r="F5746" s="23" t="s">
        <v>4</v>
      </c>
      <c r="G5746" s="94" t="s">
        <v>3894</v>
      </c>
      <c r="H5746" s="94"/>
      <c r="I5746" s="94" t="s">
        <v>3895</v>
      </c>
      <c r="J5746" s="94"/>
      <c r="K5746" s="23" t="s">
        <v>3896</v>
      </c>
    </row>
    <row r="5747" spans="1:11" ht="29.1" customHeight="1" x14ac:dyDescent="0.25">
      <c r="A5747" s="24" t="s">
        <v>3957</v>
      </c>
      <c r="B5747" s="95" t="s">
        <v>3958</v>
      </c>
      <c r="C5747" s="95"/>
      <c r="D5747" s="96" t="s">
        <v>20</v>
      </c>
      <c r="E5747" s="96"/>
      <c r="F5747" s="24" t="s">
        <v>3936</v>
      </c>
      <c r="G5747" s="97">
        <v>1.95E-2</v>
      </c>
      <c r="H5747" s="97"/>
      <c r="I5747" s="98">
        <v>75.540000000000006</v>
      </c>
      <c r="J5747" s="98"/>
      <c r="K5747" s="27">
        <f>TRUNC(TRUNC(G5747,8)*I5747,2)</f>
        <v>1.47</v>
      </c>
    </row>
    <row r="5748" spans="1:11" ht="29.1" customHeight="1" x14ac:dyDescent="0.25">
      <c r="A5748" s="24" t="s">
        <v>3959</v>
      </c>
      <c r="B5748" s="95" t="s">
        <v>3960</v>
      </c>
      <c r="C5748" s="95"/>
      <c r="D5748" s="96" t="s">
        <v>20</v>
      </c>
      <c r="E5748" s="96"/>
      <c r="F5748" s="24" t="s">
        <v>30</v>
      </c>
      <c r="G5748" s="97">
        <v>1.15E-2</v>
      </c>
      <c r="H5748" s="97"/>
      <c r="I5748" s="98">
        <v>198.53</v>
      </c>
      <c r="J5748" s="98"/>
      <c r="K5748" s="27">
        <f>TRUNC(TRUNC(G5748,8)*I5748,2)</f>
        <v>2.2799999999999998</v>
      </c>
    </row>
    <row r="5749" spans="1:11" ht="18" customHeight="1" x14ac:dyDescent="0.25">
      <c r="A5749" s="9"/>
      <c r="B5749" s="9"/>
      <c r="C5749" s="9"/>
      <c r="D5749" s="9"/>
      <c r="E5749" s="9"/>
      <c r="F5749" s="9"/>
      <c r="G5749" s="91" t="s">
        <v>3919</v>
      </c>
      <c r="H5749" s="91"/>
      <c r="I5749" s="91"/>
      <c r="J5749" s="91"/>
      <c r="K5749" s="28">
        <f>SUM(K5747:K5748)</f>
        <v>3.75</v>
      </c>
    </row>
    <row r="5750" spans="1:11" ht="15" customHeight="1" x14ac:dyDescent="0.25">
      <c r="A5750" s="93" t="s">
        <v>3907</v>
      </c>
      <c r="B5750" s="93"/>
      <c r="C5750" s="93"/>
      <c r="D5750" s="94" t="s">
        <v>3</v>
      </c>
      <c r="E5750" s="94"/>
      <c r="F5750" s="23" t="s">
        <v>4</v>
      </c>
      <c r="G5750" s="94" t="s">
        <v>3894</v>
      </c>
      <c r="H5750" s="94"/>
      <c r="I5750" s="94" t="s">
        <v>3895</v>
      </c>
      <c r="J5750" s="94"/>
      <c r="K5750" s="23" t="s">
        <v>3896</v>
      </c>
    </row>
    <row r="5751" spans="1:11" ht="15" customHeight="1" x14ac:dyDescent="0.25">
      <c r="A5751" s="24" t="s">
        <v>3910</v>
      </c>
      <c r="B5751" s="95" t="s">
        <v>3911</v>
      </c>
      <c r="C5751" s="95"/>
      <c r="D5751" s="96" t="s">
        <v>20</v>
      </c>
      <c r="E5751" s="96"/>
      <c r="F5751" s="24" t="s">
        <v>2056</v>
      </c>
      <c r="G5751" s="97">
        <v>3.1E-2</v>
      </c>
      <c r="H5751" s="97"/>
      <c r="I5751" s="98">
        <v>24.94</v>
      </c>
      <c r="J5751" s="98"/>
      <c r="K5751" s="27">
        <f>TRUNC(TRUNC(G5751,8)*I5751,2)</f>
        <v>0.77</v>
      </c>
    </row>
    <row r="5752" spans="1:11" ht="18" customHeight="1" x14ac:dyDescent="0.25">
      <c r="A5752" s="9"/>
      <c r="B5752" s="9"/>
      <c r="C5752" s="9"/>
      <c r="D5752" s="9"/>
      <c r="E5752" s="9"/>
      <c r="F5752" s="9"/>
      <c r="G5752" s="91" t="s">
        <v>3912</v>
      </c>
      <c r="H5752" s="91"/>
      <c r="I5752" s="91"/>
      <c r="J5752" s="91"/>
      <c r="K5752" s="28">
        <f>SUM(K5751:K5751)</f>
        <v>0.77</v>
      </c>
    </row>
    <row r="5753" spans="1:11" ht="15" customHeight="1" x14ac:dyDescent="0.25">
      <c r="A5753" s="9"/>
      <c r="B5753" s="9"/>
      <c r="C5753" s="9"/>
      <c r="D5753" s="9"/>
      <c r="E5753" s="9"/>
      <c r="F5753" s="9"/>
      <c r="G5753" s="92" t="s">
        <v>3913</v>
      </c>
      <c r="H5753" s="92"/>
      <c r="I5753" s="92"/>
      <c r="J5753" s="92"/>
      <c r="K5753" s="29">
        <f>ROUND(SUM(K5749,K5752),2)</f>
        <v>4.5199999999999996</v>
      </c>
    </row>
    <row r="5754" spans="1:11" ht="9.9499999999999993" customHeight="1" x14ac:dyDescent="0.25">
      <c r="A5754" s="9"/>
      <c r="B5754" s="9"/>
      <c r="C5754" s="9"/>
      <c r="D5754" s="9"/>
      <c r="E5754" s="9"/>
      <c r="F5754" s="9"/>
      <c r="G5754" s="100"/>
      <c r="H5754" s="100"/>
      <c r="I5754" s="100"/>
      <c r="J5754" s="100"/>
      <c r="K5754" s="100"/>
    </row>
    <row r="5755" spans="1:11" ht="20.100000000000001" customHeight="1" x14ac:dyDescent="0.25">
      <c r="A5755" s="99" t="s">
        <v>2547</v>
      </c>
      <c r="B5755" s="99"/>
      <c r="C5755" s="99"/>
      <c r="D5755" s="99"/>
      <c r="E5755" s="99"/>
      <c r="F5755" s="99"/>
      <c r="G5755" s="99"/>
      <c r="H5755" s="99"/>
      <c r="I5755" s="99"/>
      <c r="J5755" s="99"/>
      <c r="K5755" s="99"/>
    </row>
    <row r="5756" spans="1:11" ht="15" customHeight="1" x14ac:dyDescent="0.25">
      <c r="A5756" s="93" t="s">
        <v>3916</v>
      </c>
      <c r="B5756" s="93"/>
      <c r="C5756" s="93"/>
      <c r="D5756" s="94" t="s">
        <v>3</v>
      </c>
      <c r="E5756" s="94"/>
      <c r="F5756" s="23" t="s">
        <v>4</v>
      </c>
      <c r="G5756" s="94" t="s">
        <v>3894</v>
      </c>
      <c r="H5756" s="94"/>
      <c r="I5756" s="94" t="s">
        <v>3895</v>
      </c>
      <c r="J5756" s="94"/>
      <c r="K5756" s="23" t="s">
        <v>3896</v>
      </c>
    </row>
    <row r="5757" spans="1:11" ht="29.1" customHeight="1" x14ac:dyDescent="0.25">
      <c r="A5757" s="24" t="s">
        <v>3963</v>
      </c>
      <c r="B5757" s="95" t="s">
        <v>3964</v>
      </c>
      <c r="C5757" s="95"/>
      <c r="D5757" s="96" t="s">
        <v>20</v>
      </c>
      <c r="E5757" s="96"/>
      <c r="F5757" s="24" t="s">
        <v>3936</v>
      </c>
      <c r="G5757" s="97">
        <v>0.86950000000000005</v>
      </c>
      <c r="H5757" s="97"/>
      <c r="I5757" s="98">
        <v>8.9</v>
      </c>
      <c r="J5757" s="98"/>
      <c r="K5757" s="27">
        <f>TRUNC(TRUNC(G5757,8)*I5757,2)</f>
        <v>7.73</v>
      </c>
    </row>
    <row r="5758" spans="1:11" ht="29.1" customHeight="1" x14ac:dyDescent="0.25">
      <c r="A5758" s="24" t="s">
        <v>3965</v>
      </c>
      <c r="B5758" s="95" t="s">
        <v>3966</v>
      </c>
      <c r="C5758" s="95"/>
      <c r="D5758" s="96" t="s">
        <v>20</v>
      </c>
      <c r="E5758" s="96"/>
      <c r="F5758" s="24" t="s">
        <v>30</v>
      </c>
      <c r="G5758" s="97">
        <v>1.137</v>
      </c>
      <c r="H5758" s="97"/>
      <c r="I5758" s="98">
        <v>32.76</v>
      </c>
      <c r="J5758" s="98"/>
      <c r="K5758" s="27">
        <f>TRUNC(TRUNC(G5758,8)*I5758,2)</f>
        <v>37.24</v>
      </c>
    </row>
    <row r="5759" spans="1:11" ht="21" customHeight="1" x14ac:dyDescent="0.25">
      <c r="A5759" s="24" t="s">
        <v>3967</v>
      </c>
      <c r="B5759" s="95" t="s">
        <v>3968</v>
      </c>
      <c r="C5759" s="95"/>
      <c r="D5759" s="96" t="s">
        <v>20</v>
      </c>
      <c r="E5759" s="96"/>
      <c r="F5759" s="24" t="s">
        <v>3936</v>
      </c>
      <c r="G5759" s="97">
        <v>0.86950000000000005</v>
      </c>
      <c r="H5759" s="97"/>
      <c r="I5759" s="98">
        <v>27.59</v>
      </c>
      <c r="J5759" s="98"/>
      <c r="K5759" s="27">
        <f>TRUNC(TRUNC(G5759,8)*I5759,2)</f>
        <v>23.98</v>
      </c>
    </row>
    <row r="5760" spans="1:11" ht="21" customHeight="1" x14ac:dyDescent="0.25">
      <c r="A5760" s="24" t="s">
        <v>3969</v>
      </c>
      <c r="B5760" s="95" t="s">
        <v>3970</v>
      </c>
      <c r="C5760" s="95"/>
      <c r="D5760" s="96" t="s">
        <v>20</v>
      </c>
      <c r="E5760" s="96"/>
      <c r="F5760" s="24" t="s">
        <v>30</v>
      </c>
      <c r="G5760" s="97">
        <v>1.137</v>
      </c>
      <c r="H5760" s="97"/>
      <c r="I5760" s="98">
        <v>28.09</v>
      </c>
      <c r="J5760" s="98"/>
      <c r="K5760" s="27">
        <f>TRUNC(TRUNC(G5760,8)*I5760,2)</f>
        <v>31.93</v>
      </c>
    </row>
    <row r="5761" spans="1:11" ht="18" customHeight="1" x14ac:dyDescent="0.25">
      <c r="A5761" s="9"/>
      <c r="B5761" s="9"/>
      <c r="C5761" s="9"/>
      <c r="D5761" s="9"/>
      <c r="E5761" s="9"/>
      <c r="F5761" s="9"/>
      <c r="G5761" s="91" t="s">
        <v>3919</v>
      </c>
      <c r="H5761" s="91"/>
      <c r="I5761" s="91"/>
      <c r="J5761" s="91"/>
      <c r="K5761" s="28">
        <f>SUM(K5757:K5760)</f>
        <v>100.88</v>
      </c>
    </row>
    <row r="5762" spans="1:11" ht="15" customHeight="1" x14ac:dyDescent="0.25">
      <c r="A5762" s="93" t="s">
        <v>3907</v>
      </c>
      <c r="B5762" s="93"/>
      <c r="C5762" s="93"/>
      <c r="D5762" s="94" t="s">
        <v>3</v>
      </c>
      <c r="E5762" s="94"/>
      <c r="F5762" s="23" t="s">
        <v>4</v>
      </c>
      <c r="G5762" s="94" t="s">
        <v>3894</v>
      </c>
      <c r="H5762" s="94"/>
      <c r="I5762" s="94" t="s">
        <v>3895</v>
      </c>
      <c r="J5762" s="94"/>
      <c r="K5762" s="23" t="s">
        <v>3896</v>
      </c>
    </row>
    <row r="5763" spans="1:11" ht="15" customHeight="1" x14ac:dyDescent="0.25">
      <c r="A5763" s="24" t="s">
        <v>3971</v>
      </c>
      <c r="B5763" s="95" t="s">
        <v>3972</v>
      </c>
      <c r="C5763" s="95"/>
      <c r="D5763" s="96" t="s">
        <v>20</v>
      </c>
      <c r="E5763" s="96"/>
      <c r="F5763" s="24" t="s">
        <v>2056</v>
      </c>
      <c r="G5763" s="97">
        <v>7.22E-2</v>
      </c>
      <c r="H5763" s="97"/>
      <c r="I5763" s="98">
        <v>32.69</v>
      </c>
      <c r="J5763" s="98"/>
      <c r="K5763" s="27">
        <f>TRUNC(TRUNC(G5763,8)*I5763,2)</f>
        <v>2.36</v>
      </c>
    </row>
    <row r="5764" spans="1:11" ht="15" customHeight="1" x14ac:dyDescent="0.25">
      <c r="A5764" s="24" t="s">
        <v>3910</v>
      </c>
      <c r="B5764" s="95" t="s">
        <v>3911</v>
      </c>
      <c r="C5764" s="95"/>
      <c r="D5764" s="96" t="s">
        <v>20</v>
      </c>
      <c r="E5764" s="96"/>
      <c r="F5764" s="24" t="s">
        <v>2056</v>
      </c>
      <c r="G5764" s="97">
        <v>0.44790000000000002</v>
      </c>
      <c r="H5764" s="97"/>
      <c r="I5764" s="98">
        <v>24.94</v>
      </c>
      <c r="J5764" s="98"/>
      <c r="K5764" s="27">
        <f>TRUNC(TRUNC(G5764,8)*I5764,2)</f>
        <v>11.17</v>
      </c>
    </row>
    <row r="5765" spans="1:11" ht="18" customHeight="1" x14ac:dyDescent="0.25">
      <c r="A5765" s="9"/>
      <c r="B5765" s="9"/>
      <c r="C5765" s="9"/>
      <c r="D5765" s="9"/>
      <c r="E5765" s="9"/>
      <c r="F5765" s="9"/>
      <c r="G5765" s="91" t="s">
        <v>3912</v>
      </c>
      <c r="H5765" s="91"/>
      <c r="I5765" s="91"/>
      <c r="J5765" s="91"/>
      <c r="K5765" s="28">
        <f>SUM(K5763:K5764)</f>
        <v>13.53</v>
      </c>
    </row>
    <row r="5766" spans="1:11" ht="15" customHeight="1" x14ac:dyDescent="0.25">
      <c r="A5766" s="9"/>
      <c r="B5766" s="9"/>
      <c r="C5766" s="9"/>
      <c r="D5766" s="9"/>
      <c r="E5766" s="9"/>
      <c r="F5766" s="9"/>
      <c r="G5766" s="92" t="s">
        <v>3913</v>
      </c>
      <c r="H5766" s="92"/>
      <c r="I5766" s="92"/>
      <c r="J5766" s="92"/>
      <c r="K5766" s="29">
        <f>ROUND(SUM(K5761,K5765),2)</f>
        <v>114.41</v>
      </c>
    </row>
    <row r="5767" spans="1:11" ht="9.9499999999999993" customHeight="1" x14ac:dyDescent="0.25">
      <c r="A5767" s="9"/>
      <c r="B5767" s="9"/>
      <c r="C5767" s="9"/>
      <c r="D5767" s="9"/>
      <c r="E5767" s="9"/>
      <c r="F5767" s="9"/>
      <c r="G5767" s="100"/>
      <c r="H5767" s="100"/>
      <c r="I5767" s="100"/>
      <c r="J5767" s="100"/>
      <c r="K5767" s="100"/>
    </row>
    <row r="5768" spans="1:11" ht="20.100000000000001" customHeight="1" x14ac:dyDescent="0.25">
      <c r="A5768" s="99" t="s">
        <v>2548</v>
      </c>
      <c r="B5768" s="99"/>
      <c r="C5768" s="99"/>
      <c r="D5768" s="99"/>
      <c r="E5768" s="99"/>
      <c r="F5768" s="99"/>
      <c r="G5768" s="99"/>
      <c r="H5768" s="99"/>
      <c r="I5768" s="99"/>
      <c r="J5768" s="99"/>
      <c r="K5768" s="99"/>
    </row>
    <row r="5769" spans="1:11" ht="15" customHeight="1" x14ac:dyDescent="0.25">
      <c r="A5769" s="93" t="s">
        <v>3916</v>
      </c>
      <c r="B5769" s="93"/>
      <c r="C5769" s="93"/>
      <c r="D5769" s="94" t="s">
        <v>3</v>
      </c>
      <c r="E5769" s="94"/>
      <c r="F5769" s="23" t="s">
        <v>4</v>
      </c>
      <c r="G5769" s="94" t="s">
        <v>3894</v>
      </c>
      <c r="H5769" s="94"/>
      <c r="I5769" s="94" t="s">
        <v>3895</v>
      </c>
      <c r="J5769" s="94"/>
      <c r="K5769" s="23" t="s">
        <v>3896</v>
      </c>
    </row>
    <row r="5770" spans="1:11" ht="38.1" customHeight="1" x14ac:dyDescent="0.25">
      <c r="A5770" s="24" t="s">
        <v>3973</v>
      </c>
      <c r="B5770" s="95" t="s">
        <v>3974</v>
      </c>
      <c r="C5770" s="95"/>
      <c r="D5770" s="96" t="s">
        <v>20</v>
      </c>
      <c r="E5770" s="96"/>
      <c r="F5770" s="24" t="s">
        <v>3936</v>
      </c>
      <c r="G5770" s="97">
        <v>6.3E-3</v>
      </c>
      <c r="H5770" s="97"/>
      <c r="I5770" s="98">
        <v>94.61</v>
      </c>
      <c r="J5770" s="98"/>
      <c r="K5770" s="27">
        <f>TRUNC(TRUNC(G5770,8)*I5770,2)</f>
        <v>0.59</v>
      </c>
    </row>
    <row r="5771" spans="1:11" ht="38.1" customHeight="1" x14ac:dyDescent="0.25">
      <c r="A5771" s="24" t="s">
        <v>3975</v>
      </c>
      <c r="B5771" s="95" t="s">
        <v>3976</v>
      </c>
      <c r="C5771" s="95"/>
      <c r="D5771" s="96" t="s">
        <v>20</v>
      </c>
      <c r="E5771" s="96"/>
      <c r="F5771" s="24" t="s">
        <v>30</v>
      </c>
      <c r="G5771" s="97">
        <v>1.0200000000000001E-2</v>
      </c>
      <c r="H5771" s="97"/>
      <c r="I5771" s="98">
        <v>370.94</v>
      </c>
      <c r="J5771" s="98"/>
      <c r="K5771" s="27">
        <f>TRUNC(TRUNC(G5771,8)*I5771,2)</f>
        <v>3.78</v>
      </c>
    </row>
    <row r="5772" spans="1:11" ht="29.1" customHeight="1" x14ac:dyDescent="0.25">
      <c r="A5772" s="24" t="s">
        <v>3977</v>
      </c>
      <c r="B5772" s="95" t="s">
        <v>3978</v>
      </c>
      <c r="C5772" s="95"/>
      <c r="D5772" s="96" t="s">
        <v>20</v>
      </c>
      <c r="E5772" s="96"/>
      <c r="F5772" s="24" t="s">
        <v>3936</v>
      </c>
      <c r="G5772" s="97">
        <v>4.8999999999999998E-3</v>
      </c>
      <c r="H5772" s="97"/>
      <c r="I5772" s="98">
        <v>74.180000000000007</v>
      </c>
      <c r="J5772" s="98"/>
      <c r="K5772" s="27">
        <f>TRUNC(TRUNC(G5772,8)*I5772,2)</f>
        <v>0.36</v>
      </c>
    </row>
    <row r="5773" spans="1:11" ht="29.1" customHeight="1" x14ac:dyDescent="0.25">
      <c r="A5773" s="24" t="s">
        <v>3979</v>
      </c>
      <c r="B5773" s="95" t="s">
        <v>3980</v>
      </c>
      <c r="C5773" s="95"/>
      <c r="D5773" s="96" t="s">
        <v>20</v>
      </c>
      <c r="E5773" s="96"/>
      <c r="F5773" s="24" t="s">
        <v>30</v>
      </c>
      <c r="G5773" s="97">
        <v>5.5999999999999999E-3</v>
      </c>
      <c r="H5773" s="97"/>
      <c r="I5773" s="98">
        <v>166.79</v>
      </c>
      <c r="J5773" s="98"/>
      <c r="K5773" s="27">
        <f>TRUNC(TRUNC(G5773,8)*I5773,2)</f>
        <v>0.93</v>
      </c>
    </row>
    <row r="5774" spans="1:11" ht="18" customHeight="1" x14ac:dyDescent="0.25">
      <c r="A5774" s="9"/>
      <c r="B5774" s="9"/>
      <c r="C5774" s="9"/>
      <c r="D5774" s="9"/>
      <c r="E5774" s="9"/>
      <c r="F5774" s="9"/>
      <c r="G5774" s="91" t="s">
        <v>3919</v>
      </c>
      <c r="H5774" s="91"/>
      <c r="I5774" s="91"/>
      <c r="J5774" s="91"/>
      <c r="K5774" s="28">
        <f>SUM(K5770:K5773)</f>
        <v>5.66</v>
      </c>
    </row>
    <row r="5775" spans="1:11" ht="15" customHeight="1" x14ac:dyDescent="0.25">
      <c r="A5775" s="9"/>
      <c r="B5775" s="9"/>
      <c r="C5775" s="9"/>
      <c r="D5775" s="9"/>
      <c r="E5775" s="9"/>
      <c r="F5775" s="9"/>
      <c r="G5775" s="92" t="s">
        <v>3913</v>
      </c>
      <c r="H5775" s="92"/>
      <c r="I5775" s="92"/>
      <c r="J5775" s="92"/>
      <c r="K5775" s="29">
        <f>ROUND(SUM(K5774),2)</f>
        <v>5.66</v>
      </c>
    </row>
    <row r="5776" spans="1:11" ht="9.9499999999999993" customHeight="1" x14ac:dyDescent="0.25">
      <c r="A5776" s="9"/>
      <c r="B5776" s="9"/>
      <c r="C5776" s="9"/>
      <c r="D5776" s="9"/>
      <c r="E5776" s="9"/>
      <c r="F5776" s="9"/>
      <c r="G5776" s="100"/>
      <c r="H5776" s="100"/>
      <c r="I5776" s="100"/>
      <c r="J5776" s="100"/>
      <c r="K5776" s="100"/>
    </row>
    <row r="5777" spans="1:11" ht="20.100000000000001" customHeight="1" x14ac:dyDescent="0.25">
      <c r="A5777" s="99" t="s">
        <v>2549</v>
      </c>
      <c r="B5777" s="99"/>
      <c r="C5777" s="99"/>
      <c r="D5777" s="99"/>
      <c r="E5777" s="99"/>
      <c r="F5777" s="99"/>
      <c r="G5777" s="99"/>
      <c r="H5777" s="99"/>
      <c r="I5777" s="99"/>
      <c r="J5777" s="99"/>
      <c r="K5777" s="99"/>
    </row>
    <row r="5778" spans="1:11" ht="15" customHeight="1" x14ac:dyDescent="0.25">
      <c r="A5778" s="93" t="s">
        <v>3916</v>
      </c>
      <c r="B5778" s="93"/>
      <c r="C5778" s="93"/>
      <c r="D5778" s="94" t="s">
        <v>3</v>
      </c>
      <c r="E5778" s="94"/>
      <c r="F5778" s="23" t="s">
        <v>4</v>
      </c>
      <c r="G5778" s="94" t="s">
        <v>3894</v>
      </c>
      <c r="H5778" s="94"/>
      <c r="I5778" s="94" t="s">
        <v>3895</v>
      </c>
      <c r="J5778" s="94"/>
      <c r="K5778" s="23" t="s">
        <v>3896</v>
      </c>
    </row>
    <row r="5779" spans="1:11" ht="38.1" customHeight="1" x14ac:dyDescent="0.25">
      <c r="A5779" s="24" t="s">
        <v>3973</v>
      </c>
      <c r="B5779" s="95" t="s">
        <v>3974</v>
      </c>
      <c r="C5779" s="95"/>
      <c r="D5779" s="96" t="s">
        <v>20</v>
      </c>
      <c r="E5779" s="96"/>
      <c r="F5779" s="24" t="s">
        <v>3936</v>
      </c>
      <c r="G5779" s="97">
        <v>1.2999999999999999E-3</v>
      </c>
      <c r="H5779" s="97"/>
      <c r="I5779" s="98">
        <v>94.61</v>
      </c>
      <c r="J5779" s="98"/>
      <c r="K5779" s="27">
        <f>TRUNC(TRUNC(G5779,8)*I5779,2)</f>
        <v>0.12</v>
      </c>
    </row>
    <row r="5780" spans="1:11" ht="38.1" customHeight="1" x14ac:dyDescent="0.25">
      <c r="A5780" s="24" t="s">
        <v>3975</v>
      </c>
      <c r="B5780" s="95" t="s">
        <v>3976</v>
      </c>
      <c r="C5780" s="95"/>
      <c r="D5780" s="96" t="s">
        <v>20</v>
      </c>
      <c r="E5780" s="96"/>
      <c r="F5780" s="24" t="s">
        <v>30</v>
      </c>
      <c r="G5780" s="97">
        <v>3.0999999999999999E-3</v>
      </c>
      <c r="H5780" s="97"/>
      <c r="I5780" s="98">
        <v>370.94</v>
      </c>
      <c r="J5780" s="98"/>
      <c r="K5780" s="27">
        <f>TRUNC(TRUNC(G5780,8)*I5780,2)</f>
        <v>1.1399999999999999</v>
      </c>
    </row>
    <row r="5781" spans="1:11" ht="18" customHeight="1" x14ac:dyDescent="0.25">
      <c r="A5781" s="9"/>
      <c r="B5781" s="9"/>
      <c r="C5781" s="9"/>
      <c r="D5781" s="9"/>
      <c r="E5781" s="9"/>
      <c r="F5781" s="9"/>
      <c r="G5781" s="91" t="s">
        <v>3919</v>
      </c>
      <c r="H5781" s="91"/>
      <c r="I5781" s="91"/>
      <c r="J5781" s="91"/>
      <c r="K5781" s="28">
        <f>SUM(K5779:K5780)</f>
        <v>1.2599999999999998</v>
      </c>
    </row>
    <row r="5782" spans="1:11" ht="15" customHeight="1" x14ac:dyDescent="0.25">
      <c r="A5782" s="9"/>
      <c r="B5782" s="9"/>
      <c r="C5782" s="9"/>
      <c r="D5782" s="9"/>
      <c r="E5782" s="9"/>
      <c r="F5782" s="9"/>
      <c r="G5782" s="92" t="s">
        <v>3913</v>
      </c>
      <c r="H5782" s="92"/>
      <c r="I5782" s="92"/>
      <c r="J5782" s="92"/>
      <c r="K5782" s="29">
        <f>ROUND(SUM(K5781),2)</f>
        <v>1.26</v>
      </c>
    </row>
    <row r="5783" spans="1:11" ht="9.9499999999999993" customHeight="1" x14ac:dyDescent="0.25">
      <c r="A5783" s="9"/>
      <c r="B5783" s="9"/>
      <c r="C5783" s="9"/>
      <c r="D5783" s="9"/>
      <c r="E5783" s="9"/>
      <c r="F5783" s="9"/>
      <c r="G5783" s="100"/>
      <c r="H5783" s="100"/>
      <c r="I5783" s="100"/>
      <c r="J5783" s="100"/>
      <c r="K5783" s="100"/>
    </row>
    <row r="5784" spans="1:11" ht="20.100000000000001" customHeight="1" x14ac:dyDescent="0.25">
      <c r="A5784" s="99" t="s">
        <v>2550</v>
      </c>
      <c r="B5784" s="99"/>
      <c r="C5784" s="99"/>
      <c r="D5784" s="99"/>
      <c r="E5784" s="99"/>
      <c r="F5784" s="99"/>
      <c r="G5784" s="99"/>
      <c r="H5784" s="99"/>
      <c r="I5784" s="99"/>
      <c r="J5784" s="99"/>
      <c r="K5784" s="99"/>
    </row>
    <row r="5785" spans="1:11" ht="15" customHeight="1" x14ac:dyDescent="0.25">
      <c r="A5785" s="93" t="s">
        <v>3916</v>
      </c>
      <c r="B5785" s="93"/>
      <c r="C5785" s="93"/>
      <c r="D5785" s="94" t="s">
        <v>3</v>
      </c>
      <c r="E5785" s="94"/>
      <c r="F5785" s="23" t="s">
        <v>4</v>
      </c>
      <c r="G5785" s="94" t="s">
        <v>3894</v>
      </c>
      <c r="H5785" s="94"/>
      <c r="I5785" s="94" t="s">
        <v>3895</v>
      </c>
      <c r="J5785" s="94"/>
      <c r="K5785" s="23" t="s">
        <v>3896</v>
      </c>
    </row>
    <row r="5786" spans="1:11" ht="38.1" customHeight="1" x14ac:dyDescent="0.25">
      <c r="A5786" s="24" t="s">
        <v>3973</v>
      </c>
      <c r="B5786" s="95" t="s">
        <v>3974</v>
      </c>
      <c r="C5786" s="95"/>
      <c r="D5786" s="96" t="s">
        <v>20</v>
      </c>
      <c r="E5786" s="96"/>
      <c r="F5786" s="24" t="s">
        <v>3936</v>
      </c>
      <c r="G5786" s="97">
        <v>5.0000000000000001E-4</v>
      </c>
      <c r="H5786" s="97"/>
      <c r="I5786" s="98">
        <v>94.61</v>
      </c>
      <c r="J5786" s="98"/>
      <c r="K5786" s="27">
        <f>TRUNC(TRUNC(G5786,8)*I5786,2)</f>
        <v>0.04</v>
      </c>
    </row>
    <row r="5787" spans="1:11" ht="38.1" customHeight="1" x14ac:dyDescent="0.25">
      <c r="A5787" s="24" t="s">
        <v>3975</v>
      </c>
      <c r="B5787" s="95" t="s">
        <v>3976</v>
      </c>
      <c r="C5787" s="95"/>
      <c r="D5787" s="96" t="s">
        <v>20</v>
      </c>
      <c r="E5787" s="96"/>
      <c r="F5787" s="24" t="s">
        <v>30</v>
      </c>
      <c r="G5787" s="97">
        <v>1.1999999999999999E-3</v>
      </c>
      <c r="H5787" s="97"/>
      <c r="I5787" s="98">
        <v>370.94</v>
      </c>
      <c r="J5787" s="98"/>
      <c r="K5787" s="27">
        <f>TRUNC(TRUNC(G5787,8)*I5787,2)</f>
        <v>0.44</v>
      </c>
    </row>
    <row r="5788" spans="1:11" ht="18" customHeight="1" x14ac:dyDescent="0.25">
      <c r="A5788" s="9"/>
      <c r="B5788" s="9"/>
      <c r="C5788" s="9"/>
      <c r="D5788" s="9"/>
      <c r="E5788" s="9"/>
      <c r="F5788" s="9"/>
      <c r="G5788" s="91" t="s">
        <v>3919</v>
      </c>
      <c r="H5788" s="91"/>
      <c r="I5788" s="91"/>
      <c r="J5788" s="91"/>
      <c r="K5788" s="28">
        <f>SUM(K5786:K5787)</f>
        <v>0.48</v>
      </c>
    </row>
    <row r="5789" spans="1:11" ht="15" customHeight="1" x14ac:dyDescent="0.25">
      <c r="A5789" s="9"/>
      <c r="B5789" s="9"/>
      <c r="C5789" s="9"/>
      <c r="D5789" s="9"/>
      <c r="E5789" s="9"/>
      <c r="F5789" s="9"/>
      <c r="G5789" s="92" t="s">
        <v>3913</v>
      </c>
      <c r="H5789" s="92"/>
      <c r="I5789" s="92"/>
      <c r="J5789" s="92"/>
      <c r="K5789" s="29">
        <f>ROUND(SUM(K5788),2)</f>
        <v>0.48</v>
      </c>
    </row>
    <row r="5790" spans="1:11" ht="9.9499999999999993" customHeight="1" x14ac:dyDescent="0.25">
      <c r="A5790" s="9"/>
      <c r="B5790" s="9"/>
      <c r="C5790" s="9"/>
      <c r="D5790" s="9"/>
      <c r="E5790" s="9"/>
      <c r="F5790" s="9"/>
      <c r="G5790" s="100"/>
      <c r="H5790" s="100"/>
      <c r="I5790" s="100"/>
      <c r="J5790" s="100"/>
      <c r="K5790" s="100"/>
    </row>
    <row r="5791" spans="1:11" ht="20.100000000000001" customHeight="1" x14ac:dyDescent="0.25">
      <c r="A5791" s="99" t="s">
        <v>2551</v>
      </c>
      <c r="B5791" s="99"/>
      <c r="C5791" s="99"/>
      <c r="D5791" s="99"/>
      <c r="E5791" s="99"/>
      <c r="F5791" s="99"/>
      <c r="G5791" s="99"/>
      <c r="H5791" s="99"/>
      <c r="I5791" s="99"/>
      <c r="J5791" s="99"/>
      <c r="K5791" s="99"/>
    </row>
    <row r="5792" spans="1:11" ht="15" customHeight="1" x14ac:dyDescent="0.25">
      <c r="A5792" s="93" t="s">
        <v>3981</v>
      </c>
      <c r="B5792" s="93"/>
      <c r="C5792" s="93"/>
      <c r="D5792" s="94" t="s">
        <v>3</v>
      </c>
      <c r="E5792" s="94"/>
      <c r="F5792" s="23" t="s">
        <v>4</v>
      </c>
      <c r="G5792" s="94" t="s">
        <v>3894</v>
      </c>
      <c r="H5792" s="94"/>
      <c r="I5792" s="94" t="s">
        <v>3895</v>
      </c>
      <c r="J5792" s="94"/>
      <c r="K5792" s="23" t="s">
        <v>3896</v>
      </c>
    </row>
    <row r="5793" spans="1:11" ht="21" customHeight="1" x14ac:dyDescent="0.25">
      <c r="A5793" s="24" t="s">
        <v>70</v>
      </c>
      <c r="B5793" s="95" t="s">
        <v>3982</v>
      </c>
      <c r="C5793" s="95"/>
      <c r="D5793" s="96" t="s">
        <v>25</v>
      </c>
      <c r="E5793" s="96"/>
      <c r="F5793" s="24" t="s">
        <v>61</v>
      </c>
      <c r="G5793" s="97">
        <v>1</v>
      </c>
      <c r="H5793" s="97"/>
      <c r="I5793" s="98">
        <v>28.42</v>
      </c>
      <c r="J5793" s="98"/>
      <c r="K5793" s="27">
        <f>ROUND(ROUND(G5793,8)*I5793,2)</f>
        <v>28.42</v>
      </c>
    </row>
    <row r="5794" spans="1:11" ht="15" customHeight="1" x14ac:dyDescent="0.25">
      <c r="A5794" s="9"/>
      <c r="B5794" s="9"/>
      <c r="C5794" s="9"/>
      <c r="D5794" s="9"/>
      <c r="E5794" s="9"/>
      <c r="F5794" s="9"/>
      <c r="G5794" s="91" t="s">
        <v>3983</v>
      </c>
      <c r="H5794" s="91"/>
      <c r="I5794" s="91"/>
      <c r="J5794" s="91"/>
      <c r="K5794" s="28">
        <f>SUM(K5793:K5793)</f>
        <v>28.42</v>
      </c>
    </row>
    <row r="5795" spans="1:11" ht="15" customHeight="1" x14ac:dyDescent="0.25">
      <c r="A5795" s="9"/>
      <c r="B5795" s="9"/>
      <c r="C5795" s="9"/>
      <c r="D5795" s="9"/>
      <c r="E5795" s="9"/>
      <c r="F5795" s="9"/>
      <c r="G5795" s="92" t="s">
        <v>3913</v>
      </c>
      <c r="H5795" s="92"/>
      <c r="I5795" s="92"/>
      <c r="J5795" s="92"/>
      <c r="K5795" s="29">
        <f>ROUND(SUM(K5794),2)</f>
        <v>28.42</v>
      </c>
    </row>
    <row r="5796" spans="1:11" ht="9.9499999999999993" customHeight="1" x14ac:dyDescent="0.25">
      <c r="A5796" s="9"/>
      <c r="B5796" s="9"/>
      <c r="C5796" s="9"/>
      <c r="D5796" s="9"/>
      <c r="E5796" s="9"/>
      <c r="F5796" s="9"/>
      <c r="G5796" s="100"/>
      <c r="H5796" s="100"/>
      <c r="I5796" s="100"/>
      <c r="J5796" s="100"/>
      <c r="K5796" s="100"/>
    </row>
    <row r="5797" spans="1:11" ht="20.100000000000001" customHeight="1" x14ac:dyDescent="0.25">
      <c r="A5797" s="99" t="s">
        <v>2552</v>
      </c>
      <c r="B5797" s="99"/>
      <c r="C5797" s="99"/>
      <c r="D5797" s="99"/>
      <c r="E5797" s="99"/>
      <c r="F5797" s="99"/>
      <c r="G5797" s="99"/>
      <c r="H5797" s="99"/>
      <c r="I5797" s="99"/>
      <c r="J5797" s="99"/>
      <c r="K5797" s="99"/>
    </row>
    <row r="5798" spans="1:11" ht="15" customHeight="1" x14ac:dyDescent="0.25">
      <c r="A5798" s="93" t="s">
        <v>3916</v>
      </c>
      <c r="B5798" s="93"/>
      <c r="C5798" s="93"/>
      <c r="D5798" s="94" t="s">
        <v>3</v>
      </c>
      <c r="E5798" s="94"/>
      <c r="F5798" s="23" t="s">
        <v>4</v>
      </c>
      <c r="G5798" s="94" t="s">
        <v>3894</v>
      </c>
      <c r="H5798" s="94"/>
      <c r="I5798" s="94" t="s">
        <v>3895</v>
      </c>
      <c r="J5798" s="94"/>
      <c r="K5798" s="23" t="s">
        <v>3896</v>
      </c>
    </row>
    <row r="5799" spans="1:11" ht="38.1" customHeight="1" x14ac:dyDescent="0.25">
      <c r="A5799" s="24" t="s">
        <v>3973</v>
      </c>
      <c r="B5799" s="95" t="s">
        <v>3974</v>
      </c>
      <c r="C5799" s="95"/>
      <c r="D5799" s="96" t="s">
        <v>20</v>
      </c>
      <c r="E5799" s="96"/>
      <c r="F5799" s="24" t="s">
        <v>3936</v>
      </c>
      <c r="G5799" s="97">
        <v>1.2999999999999999E-3</v>
      </c>
      <c r="H5799" s="97"/>
      <c r="I5799" s="98">
        <v>94.61</v>
      </c>
      <c r="J5799" s="98"/>
      <c r="K5799" s="27">
        <f>TRUNC(TRUNC(G5799,8)*I5799,2)</f>
        <v>0.12</v>
      </c>
    </row>
    <row r="5800" spans="1:11" ht="38.1" customHeight="1" x14ac:dyDescent="0.25">
      <c r="A5800" s="24" t="s">
        <v>3975</v>
      </c>
      <c r="B5800" s="95" t="s">
        <v>3976</v>
      </c>
      <c r="C5800" s="95"/>
      <c r="D5800" s="96" t="s">
        <v>20</v>
      </c>
      <c r="E5800" s="96"/>
      <c r="F5800" s="24" t="s">
        <v>30</v>
      </c>
      <c r="G5800" s="97">
        <v>3.0999999999999999E-3</v>
      </c>
      <c r="H5800" s="97"/>
      <c r="I5800" s="98">
        <v>370.94</v>
      </c>
      <c r="J5800" s="98"/>
      <c r="K5800" s="27">
        <f>TRUNC(TRUNC(G5800,8)*I5800,2)</f>
        <v>1.1399999999999999</v>
      </c>
    </row>
    <row r="5801" spans="1:11" ht="18" customHeight="1" x14ac:dyDescent="0.25">
      <c r="A5801" s="9"/>
      <c r="B5801" s="9"/>
      <c r="C5801" s="9"/>
      <c r="D5801" s="9"/>
      <c r="E5801" s="9"/>
      <c r="F5801" s="9"/>
      <c r="G5801" s="91" t="s">
        <v>3919</v>
      </c>
      <c r="H5801" s="91"/>
      <c r="I5801" s="91"/>
      <c r="J5801" s="91"/>
      <c r="K5801" s="28">
        <f>SUM(K5799:K5800)</f>
        <v>1.2599999999999998</v>
      </c>
    </row>
    <row r="5802" spans="1:11" ht="15" customHeight="1" x14ac:dyDescent="0.25">
      <c r="A5802" s="9"/>
      <c r="B5802" s="9"/>
      <c r="C5802" s="9"/>
      <c r="D5802" s="9"/>
      <c r="E5802" s="9"/>
      <c r="F5802" s="9"/>
      <c r="G5802" s="92" t="s">
        <v>3913</v>
      </c>
      <c r="H5802" s="92"/>
      <c r="I5802" s="92"/>
      <c r="J5802" s="92"/>
      <c r="K5802" s="29">
        <f>ROUND(SUM(K5801),2)</f>
        <v>1.26</v>
      </c>
    </row>
    <row r="5803" spans="1:11" ht="9.9499999999999993" customHeight="1" x14ac:dyDescent="0.25">
      <c r="A5803" s="9"/>
      <c r="B5803" s="9"/>
      <c r="C5803" s="9"/>
      <c r="D5803" s="9"/>
      <c r="E5803" s="9"/>
      <c r="F5803" s="9"/>
      <c r="G5803" s="100"/>
      <c r="H5803" s="100"/>
      <c r="I5803" s="100"/>
      <c r="J5803" s="100"/>
      <c r="K5803" s="100"/>
    </row>
    <row r="5804" spans="1:11" ht="20.100000000000001" customHeight="1" x14ac:dyDescent="0.25">
      <c r="A5804" s="99" t="s">
        <v>2553</v>
      </c>
      <c r="B5804" s="99"/>
      <c r="C5804" s="99"/>
      <c r="D5804" s="99"/>
      <c r="E5804" s="99"/>
      <c r="F5804" s="99"/>
      <c r="G5804" s="99"/>
      <c r="H5804" s="99"/>
      <c r="I5804" s="99"/>
      <c r="J5804" s="99"/>
      <c r="K5804" s="99"/>
    </row>
    <row r="5805" spans="1:11" ht="12.95" customHeight="1" x14ac:dyDescent="0.25">
      <c r="A5805" s="107" t="s">
        <v>3984</v>
      </c>
      <c r="B5805" s="107"/>
      <c r="C5805" s="107"/>
      <c r="D5805" s="108" t="s">
        <v>3985</v>
      </c>
      <c r="E5805" s="87" t="s">
        <v>3986</v>
      </c>
      <c r="F5805" s="87"/>
      <c r="G5805" s="87" t="s">
        <v>3987</v>
      </c>
      <c r="H5805" s="87"/>
      <c r="I5805" s="87"/>
      <c r="J5805" s="87"/>
      <c r="K5805" s="87" t="s">
        <v>3988</v>
      </c>
    </row>
    <row r="5806" spans="1:11" ht="12" customHeight="1" x14ac:dyDescent="0.25">
      <c r="A5806" s="107"/>
      <c r="B5806" s="107"/>
      <c r="C5806" s="107"/>
      <c r="D5806" s="108"/>
      <c r="E5806" s="23" t="s">
        <v>3989</v>
      </c>
      <c r="F5806" s="23" t="s">
        <v>3990</v>
      </c>
      <c r="G5806" s="94" t="s">
        <v>3989</v>
      </c>
      <c r="H5806" s="94"/>
      <c r="I5806" s="94" t="s">
        <v>3990</v>
      </c>
      <c r="J5806" s="94"/>
      <c r="K5806" s="87"/>
    </row>
    <row r="5807" spans="1:11" ht="15" customHeight="1" x14ac:dyDescent="0.25">
      <c r="A5807" s="6" t="s">
        <v>3991</v>
      </c>
      <c r="B5807" s="104" t="s">
        <v>3992</v>
      </c>
      <c r="C5807" s="104"/>
      <c r="D5807" s="31">
        <v>1</v>
      </c>
      <c r="E5807" s="32">
        <v>0.34</v>
      </c>
      <c r="F5807" s="32">
        <v>0.66</v>
      </c>
      <c r="G5807" s="105">
        <v>355.46550000000002</v>
      </c>
      <c r="H5807" s="105"/>
      <c r="I5807" s="105">
        <v>95.872399999999999</v>
      </c>
      <c r="J5807" s="105"/>
      <c r="K5807" s="33">
        <f>ROUND(D5807*(ROUND(E5807*G5807,4)+ROUND(F5807*I5807,4)),4)</f>
        <v>184.13409999999999</v>
      </c>
    </row>
    <row r="5808" spans="1:11" ht="15" customHeight="1" x14ac:dyDescent="0.25">
      <c r="A5808" s="6" t="s">
        <v>3993</v>
      </c>
      <c r="B5808" s="104" t="s">
        <v>3994</v>
      </c>
      <c r="C5808" s="104"/>
      <c r="D5808" s="31">
        <v>1</v>
      </c>
      <c r="E5808" s="32">
        <v>1</v>
      </c>
      <c r="F5808" s="32">
        <v>0</v>
      </c>
      <c r="G5808" s="105">
        <v>365.3972</v>
      </c>
      <c r="H5808" s="105"/>
      <c r="I5808" s="105">
        <v>147.8879</v>
      </c>
      <c r="J5808" s="105"/>
      <c r="K5808" s="33">
        <f>ROUND(D5808*(ROUND(E5808*G5808,4)+ROUND(F5808*I5808,4)),4)</f>
        <v>365.3972</v>
      </c>
    </row>
    <row r="5809" spans="1:11" ht="15" customHeight="1" x14ac:dyDescent="0.25">
      <c r="A5809" s="6" t="s">
        <v>3995</v>
      </c>
      <c r="B5809" s="104" t="s">
        <v>3996</v>
      </c>
      <c r="C5809" s="104"/>
      <c r="D5809" s="31">
        <v>1</v>
      </c>
      <c r="E5809" s="32">
        <v>0.97</v>
      </c>
      <c r="F5809" s="32">
        <v>0.03</v>
      </c>
      <c r="G5809" s="105">
        <v>324.64210000000003</v>
      </c>
      <c r="H5809" s="105"/>
      <c r="I5809" s="105">
        <v>159.20740000000001</v>
      </c>
      <c r="J5809" s="105"/>
      <c r="K5809" s="33">
        <f>ROUND(D5809*(ROUND(E5809*G5809,4)+ROUND(F5809*I5809,4)),4)</f>
        <v>319.67899999999997</v>
      </c>
    </row>
    <row r="5810" spans="1:11" ht="15.95" customHeight="1" x14ac:dyDescent="0.25">
      <c r="A5810" s="6" t="s">
        <v>3997</v>
      </c>
      <c r="B5810" s="104" t="s">
        <v>3998</v>
      </c>
      <c r="C5810" s="104"/>
      <c r="D5810" s="31">
        <v>1</v>
      </c>
      <c r="E5810" s="32">
        <v>0.79</v>
      </c>
      <c r="F5810" s="32">
        <v>0.21</v>
      </c>
      <c r="G5810" s="105">
        <v>284.72230000000002</v>
      </c>
      <c r="H5810" s="105"/>
      <c r="I5810" s="105">
        <v>125.70480000000001</v>
      </c>
      <c r="J5810" s="105"/>
      <c r="K5810" s="33">
        <f>ROUND(D5810*(ROUND(E5810*G5810,4)+ROUND(F5810*I5810,4)),4)</f>
        <v>251.32859999999999</v>
      </c>
    </row>
    <row r="5811" spans="1:11" ht="15" customHeight="1" x14ac:dyDescent="0.25">
      <c r="A5811" s="1"/>
      <c r="B5811" s="1"/>
      <c r="C5811" s="1"/>
      <c r="D5811" s="1"/>
      <c r="E5811" s="1"/>
      <c r="F5811" s="1"/>
      <c r="G5811" s="85" t="s">
        <v>3999</v>
      </c>
      <c r="H5811" s="85"/>
      <c r="I5811" s="85"/>
      <c r="J5811" s="85"/>
      <c r="K5811" s="34">
        <f>SUM(K5806:K5810)</f>
        <v>1120.5389</v>
      </c>
    </row>
    <row r="5812" spans="1:11" ht="20.100000000000001" customHeight="1" x14ac:dyDescent="0.25">
      <c r="A5812" s="106" t="s">
        <v>4000</v>
      </c>
      <c r="B5812" s="106"/>
      <c r="C5812" s="106"/>
      <c r="D5812" s="106"/>
      <c r="E5812" s="106"/>
      <c r="F5812" s="2" t="s">
        <v>4</v>
      </c>
      <c r="G5812" s="87" t="s">
        <v>4001</v>
      </c>
      <c r="H5812" s="87"/>
      <c r="I5812" s="87" t="s">
        <v>4002</v>
      </c>
      <c r="J5812" s="87"/>
      <c r="K5812" s="2" t="s">
        <v>3988</v>
      </c>
    </row>
    <row r="5813" spans="1:11" ht="15" customHeight="1" x14ac:dyDescent="0.25">
      <c r="A5813" s="6" t="s">
        <v>4003</v>
      </c>
      <c r="B5813" s="101" t="s">
        <v>4004</v>
      </c>
      <c r="C5813" s="101"/>
      <c r="D5813" s="101"/>
      <c r="E5813" s="101"/>
      <c r="F5813" s="6" t="s">
        <v>3940</v>
      </c>
      <c r="G5813" s="114">
        <v>1</v>
      </c>
      <c r="H5813" s="114"/>
      <c r="I5813" s="115">
        <v>22.527200000000001</v>
      </c>
      <c r="J5813" s="115"/>
      <c r="K5813" s="35">
        <f>ROUND(ROUND(G5813,5)*I5813,4)</f>
        <v>22.527200000000001</v>
      </c>
    </row>
    <row r="5814" spans="1:11" ht="15" customHeight="1" x14ac:dyDescent="0.25">
      <c r="A5814" s="1"/>
      <c r="B5814" s="1"/>
      <c r="C5814" s="1"/>
      <c r="D5814" s="1"/>
      <c r="E5814" s="1"/>
      <c r="F5814" s="1"/>
      <c r="G5814" s="85" t="s">
        <v>4005</v>
      </c>
      <c r="H5814" s="85"/>
      <c r="I5814" s="85"/>
      <c r="J5814" s="85"/>
      <c r="K5814" s="36">
        <f>SUM(K5813:K5813)</f>
        <v>22.527200000000001</v>
      </c>
    </row>
    <row r="5815" spans="1:11" ht="15" customHeight="1" x14ac:dyDescent="0.25">
      <c r="A5815" s="9"/>
      <c r="B5815" s="9"/>
      <c r="C5815" s="9"/>
      <c r="D5815" s="9"/>
      <c r="E5815" s="9"/>
      <c r="F5815" s="9"/>
      <c r="G5815" s="92" t="s">
        <v>4006</v>
      </c>
      <c r="H5815" s="92"/>
      <c r="I5815" s="92"/>
      <c r="J5815" s="92"/>
      <c r="K5815" s="33">
        <f>SUM(K5811,K5814)</f>
        <v>1143.0661</v>
      </c>
    </row>
    <row r="5816" spans="1:11" ht="15" customHeight="1" x14ac:dyDescent="0.25">
      <c r="A5816" s="9"/>
      <c r="B5816" s="9"/>
      <c r="C5816" s="9"/>
      <c r="D5816" s="9"/>
      <c r="E5816" s="9"/>
      <c r="F5816" s="9"/>
      <c r="G5816" s="92" t="s">
        <v>4007</v>
      </c>
      <c r="H5816" s="92"/>
      <c r="I5816" s="92"/>
      <c r="J5816" s="92"/>
      <c r="K5816" s="37">
        <v>113.18</v>
      </c>
    </row>
    <row r="5817" spans="1:11" ht="15" customHeight="1" x14ac:dyDescent="0.25">
      <c r="A5817" s="9"/>
      <c r="B5817" s="9"/>
      <c r="C5817" s="9"/>
      <c r="D5817" s="9"/>
      <c r="E5817" s="9"/>
      <c r="F5817" s="9"/>
      <c r="G5817" s="92" t="s">
        <v>4008</v>
      </c>
      <c r="H5817" s="92"/>
      <c r="I5817" s="92"/>
      <c r="J5817" s="92"/>
      <c r="K5817" s="33">
        <f>ROUND(K5815/K5816,4)</f>
        <v>10.099500000000001</v>
      </c>
    </row>
    <row r="5818" spans="1:11" ht="15" customHeight="1" x14ac:dyDescent="0.25">
      <c r="A5818" s="9"/>
      <c r="B5818" s="9"/>
      <c r="C5818" s="9"/>
      <c r="D5818" s="9"/>
      <c r="E5818" s="9"/>
      <c r="F5818" s="9"/>
      <c r="G5818" s="92" t="s">
        <v>4009</v>
      </c>
      <c r="H5818" s="92"/>
      <c r="I5818" s="92"/>
      <c r="J5818" s="92"/>
      <c r="K5818" s="33">
        <f>ROUND(K5817*0.00746,4)</f>
        <v>7.5300000000000006E-2</v>
      </c>
    </row>
    <row r="5819" spans="1:11" ht="20.100000000000001" customHeight="1" x14ac:dyDescent="0.25">
      <c r="A5819" s="106" t="s">
        <v>4010</v>
      </c>
      <c r="B5819" s="106"/>
      <c r="C5819" s="106"/>
      <c r="D5819" s="106"/>
      <c r="E5819" s="106"/>
      <c r="F5819" s="2" t="s">
        <v>4</v>
      </c>
      <c r="G5819" s="87" t="s">
        <v>4001</v>
      </c>
      <c r="H5819" s="87"/>
      <c r="I5819" s="87" t="s">
        <v>3895</v>
      </c>
      <c r="J5819" s="87"/>
      <c r="K5819" s="2" t="s">
        <v>4011</v>
      </c>
    </row>
    <row r="5820" spans="1:11" ht="15" customHeight="1" x14ac:dyDescent="0.25">
      <c r="A5820" s="6" t="s">
        <v>4012</v>
      </c>
      <c r="B5820" s="104" t="s">
        <v>4013</v>
      </c>
      <c r="C5820" s="104"/>
      <c r="D5820" s="104"/>
      <c r="E5820" s="104"/>
      <c r="F5820" s="6" t="s">
        <v>77</v>
      </c>
      <c r="G5820" s="113">
        <v>1</v>
      </c>
      <c r="H5820" s="113"/>
      <c r="I5820" s="105">
        <v>195.03</v>
      </c>
      <c r="J5820" s="105"/>
      <c r="K5820" s="33">
        <f>ROUND(ROUND(G5820,5)*I5820,4)</f>
        <v>195.03</v>
      </c>
    </row>
    <row r="5821" spans="1:11" ht="15" customHeight="1" x14ac:dyDescent="0.25">
      <c r="A5821" s="1"/>
      <c r="B5821" s="1"/>
      <c r="C5821" s="1"/>
      <c r="D5821" s="1"/>
      <c r="E5821" s="1"/>
      <c r="F5821" s="1"/>
      <c r="G5821" s="85" t="s">
        <v>4014</v>
      </c>
      <c r="H5821" s="85"/>
      <c r="I5821" s="85"/>
      <c r="J5821" s="85"/>
      <c r="K5821" s="34">
        <f>SUM(K5820:K5820)</f>
        <v>195.03</v>
      </c>
    </row>
    <row r="5822" spans="1:11" ht="15" customHeight="1" x14ac:dyDescent="0.25">
      <c r="A5822" s="106" t="s">
        <v>4015</v>
      </c>
      <c r="B5822" s="106"/>
      <c r="C5822" s="106"/>
      <c r="D5822" s="23" t="s">
        <v>4016</v>
      </c>
      <c r="E5822" s="94" t="s">
        <v>4017</v>
      </c>
      <c r="F5822" s="94"/>
      <c r="G5822" s="94" t="s">
        <v>4001</v>
      </c>
      <c r="H5822" s="94"/>
      <c r="I5822" s="94" t="s">
        <v>3895</v>
      </c>
      <c r="J5822" s="94"/>
      <c r="K5822" s="23" t="s">
        <v>4011</v>
      </c>
    </row>
    <row r="5823" spans="1:11" ht="20.100000000000001" customHeight="1" x14ac:dyDescent="0.25">
      <c r="A5823" s="38" t="s">
        <v>4012</v>
      </c>
      <c r="B5823" s="109" t="s">
        <v>4018</v>
      </c>
      <c r="C5823" s="109"/>
      <c r="D5823" s="38" t="s">
        <v>4019</v>
      </c>
      <c r="E5823" s="110" t="s">
        <v>4020</v>
      </c>
      <c r="F5823" s="110"/>
      <c r="G5823" s="111">
        <v>2.2000000000000002</v>
      </c>
      <c r="H5823" s="111"/>
      <c r="I5823" s="112">
        <v>3.47</v>
      </c>
      <c r="J5823" s="112"/>
      <c r="K5823" s="41">
        <f>ROUND(ROUND(G5823,5)*I5823,4)</f>
        <v>7.6340000000000003</v>
      </c>
    </row>
    <row r="5824" spans="1:11" ht="15" customHeight="1" x14ac:dyDescent="0.25">
      <c r="A5824" s="1"/>
      <c r="B5824" s="1"/>
      <c r="C5824" s="1"/>
      <c r="D5824" s="1"/>
      <c r="E5824" s="1"/>
      <c r="F5824" s="1"/>
      <c r="G5824" s="85" t="s">
        <v>4021</v>
      </c>
      <c r="H5824" s="85"/>
      <c r="I5824" s="85"/>
      <c r="J5824" s="85"/>
      <c r="K5824" s="33">
        <f>SUM(K5823:K5823)</f>
        <v>7.6340000000000003</v>
      </c>
    </row>
    <row r="5825" spans="1:11" ht="12.95" customHeight="1" x14ac:dyDescent="0.25">
      <c r="A5825" s="106" t="s">
        <v>4022</v>
      </c>
      <c r="B5825" s="106"/>
      <c r="C5825" s="94" t="s">
        <v>4023</v>
      </c>
      <c r="D5825" s="94" t="s">
        <v>5</v>
      </c>
      <c r="E5825" s="94" t="s">
        <v>4024</v>
      </c>
      <c r="F5825" s="94"/>
      <c r="G5825" s="94" t="s">
        <v>4025</v>
      </c>
      <c r="H5825" s="94"/>
      <c r="I5825" s="94" t="s">
        <v>2086</v>
      </c>
      <c r="J5825" s="94"/>
      <c r="K5825" s="94" t="s">
        <v>4011</v>
      </c>
    </row>
    <row r="5826" spans="1:11" ht="12" customHeight="1" x14ac:dyDescent="0.25">
      <c r="A5826" s="106"/>
      <c r="B5826" s="106"/>
      <c r="C5826" s="94"/>
      <c r="D5826" s="94"/>
      <c r="E5826" s="23" t="s">
        <v>2092</v>
      </c>
      <c r="F5826" s="23" t="s">
        <v>4026</v>
      </c>
      <c r="G5826" s="23" t="s">
        <v>2092</v>
      </c>
      <c r="H5826" s="23" t="s">
        <v>4026</v>
      </c>
      <c r="I5826" s="23" t="s">
        <v>2092</v>
      </c>
      <c r="J5826" s="23" t="s">
        <v>4026</v>
      </c>
      <c r="K5826" s="94"/>
    </row>
    <row r="5827" spans="1:11" ht="27.95" customHeight="1" x14ac:dyDescent="0.25">
      <c r="A5827" s="38" t="s">
        <v>4012</v>
      </c>
      <c r="B5827" s="39" t="s">
        <v>4018</v>
      </c>
      <c r="C5827" s="38" t="s">
        <v>4027</v>
      </c>
      <c r="D5827" s="40">
        <v>2.2000000000000002</v>
      </c>
      <c r="E5827" s="42">
        <v>0</v>
      </c>
      <c r="F5827" s="43">
        <v>1.25</v>
      </c>
      <c r="G5827" s="42">
        <v>0</v>
      </c>
      <c r="H5827" s="43">
        <v>1</v>
      </c>
      <c r="I5827" s="42">
        <v>0</v>
      </c>
      <c r="J5827" s="43">
        <v>0.82</v>
      </c>
      <c r="K5827" s="41">
        <f>ROUND(D5827*(ROUND(E5827*F5827,4)+ROUND(G5827*H5827,4)+ROUND(I5827*J5827,4)),4)</f>
        <v>0</v>
      </c>
    </row>
    <row r="5828" spans="1:11" ht="15" customHeight="1" x14ac:dyDescent="0.25">
      <c r="A5828" s="1"/>
      <c r="B5828" s="1"/>
      <c r="C5828" s="1"/>
      <c r="D5828" s="1"/>
      <c r="E5828" s="1"/>
      <c r="F5828" s="1"/>
      <c r="G5828" s="85" t="s">
        <v>4028</v>
      </c>
      <c r="H5828" s="85"/>
      <c r="I5828" s="85"/>
      <c r="J5828" s="85"/>
      <c r="K5828" s="33">
        <f>SUM(K5826:K5827)</f>
        <v>0</v>
      </c>
    </row>
    <row r="5829" spans="1:11" ht="15" customHeight="1" x14ac:dyDescent="0.25">
      <c r="A5829" s="9"/>
      <c r="B5829" s="9"/>
      <c r="C5829" s="9"/>
      <c r="D5829" s="9"/>
      <c r="E5829" s="9"/>
      <c r="F5829" s="9"/>
      <c r="G5829" s="92" t="s">
        <v>4029</v>
      </c>
      <c r="H5829" s="92"/>
      <c r="I5829" s="92"/>
      <c r="J5829" s="92"/>
      <c r="K5829" s="33">
        <f>SUM(K5817,K5818,K5821,K5824,K5828)</f>
        <v>212.83879999999999</v>
      </c>
    </row>
    <row r="5830" spans="1:11" ht="15" customHeight="1" x14ac:dyDescent="0.25">
      <c r="A5830" s="9"/>
      <c r="B5830" s="9"/>
      <c r="C5830" s="9"/>
      <c r="D5830" s="9"/>
      <c r="E5830" s="9"/>
      <c r="F5830" s="9"/>
      <c r="G5830" s="92" t="s">
        <v>3913</v>
      </c>
      <c r="H5830" s="92"/>
      <c r="I5830" s="92"/>
      <c r="J5830" s="92"/>
      <c r="K5830" s="29">
        <f>ROUND(SUM(K5829),2)</f>
        <v>212.84</v>
      </c>
    </row>
    <row r="5831" spans="1:11" ht="9.9499999999999993" customHeight="1" x14ac:dyDescent="0.25">
      <c r="A5831" s="9"/>
      <c r="B5831" s="9"/>
      <c r="C5831" s="9"/>
      <c r="D5831" s="9"/>
      <c r="E5831" s="9"/>
      <c r="F5831" s="9"/>
      <c r="G5831" s="100"/>
      <c r="H5831" s="100"/>
      <c r="I5831" s="100"/>
      <c r="J5831" s="100"/>
      <c r="K5831" s="100"/>
    </row>
    <row r="5832" spans="1:11" ht="20.100000000000001" customHeight="1" x14ac:dyDescent="0.25">
      <c r="A5832" s="99" t="s">
        <v>2554</v>
      </c>
      <c r="B5832" s="99"/>
      <c r="C5832" s="99"/>
      <c r="D5832" s="99"/>
      <c r="E5832" s="99"/>
      <c r="F5832" s="99"/>
      <c r="G5832" s="99"/>
      <c r="H5832" s="99"/>
      <c r="I5832" s="99"/>
      <c r="J5832" s="99"/>
      <c r="K5832" s="99"/>
    </row>
    <row r="5833" spans="1:11" ht="15" customHeight="1" x14ac:dyDescent="0.25">
      <c r="A5833" s="93" t="s">
        <v>3916</v>
      </c>
      <c r="B5833" s="93"/>
      <c r="C5833" s="93"/>
      <c r="D5833" s="94" t="s">
        <v>3</v>
      </c>
      <c r="E5833" s="94"/>
      <c r="F5833" s="23" t="s">
        <v>4</v>
      </c>
      <c r="G5833" s="94" t="s">
        <v>3894</v>
      </c>
      <c r="H5833" s="94"/>
      <c r="I5833" s="94" t="s">
        <v>3895</v>
      </c>
      <c r="J5833" s="94"/>
      <c r="K5833" s="23" t="s">
        <v>3896</v>
      </c>
    </row>
    <row r="5834" spans="1:11" ht="45.95" customHeight="1" x14ac:dyDescent="0.25">
      <c r="A5834" s="24" t="s">
        <v>3934</v>
      </c>
      <c r="B5834" s="95" t="s">
        <v>3935</v>
      </c>
      <c r="C5834" s="95"/>
      <c r="D5834" s="96" t="s">
        <v>20</v>
      </c>
      <c r="E5834" s="96"/>
      <c r="F5834" s="24" t="s">
        <v>3936</v>
      </c>
      <c r="G5834" s="97">
        <v>2.5891999999999998E-3</v>
      </c>
      <c r="H5834" s="97"/>
      <c r="I5834" s="98">
        <v>76.52</v>
      </c>
      <c r="J5834" s="98"/>
      <c r="K5834" s="27">
        <f t="shared" ref="K5834:K5839" si="44">TRUNC(TRUNC(G5834,8)*I5834,2)</f>
        <v>0.19</v>
      </c>
    </row>
    <row r="5835" spans="1:11" ht="45.95" customHeight="1" x14ac:dyDescent="0.25">
      <c r="A5835" s="24" t="s">
        <v>28</v>
      </c>
      <c r="B5835" s="95" t="s">
        <v>29</v>
      </c>
      <c r="C5835" s="95"/>
      <c r="D5835" s="96" t="s">
        <v>20</v>
      </c>
      <c r="E5835" s="96"/>
      <c r="F5835" s="24" t="s">
        <v>30</v>
      </c>
      <c r="G5835" s="97">
        <v>1.0702000000000001E-3</v>
      </c>
      <c r="H5835" s="97"/>
      <c r="I5835" s="98">
        <v>322.67</v>
      </c>
      <c r="J5835" s="98"/>
      <c r="K5835" s="27">
        <f t="shared" si="44"/>
        <v>0.34</v>
      </c>
    </row>
    <row r="5836" spans="1:11" ht="29.1" customHeight="1" x14ac:dyDescent="0.25">
      <c r="A5836" s="24" t="s">
        <v>4030</v>
      </c>
      <c r="B5836" s="95" t="s">
        <v>4031</v>
      </c>
      <c r="C5836" s="95"/>
      <c r="D5836" s="96" t="s">
        <v>20</v>
      </c>
      <c r="E5836" s="96"/>
      <c r="F5836" s="24" t="s">
        <v>3936</v>
      </c>
      <c r="G5836" s="97">
        <v>3.3568999999999999E-3</v>
      </c>
      <c r="H5836" s="97"/>
      <c r="I5836" s="98">
        <v>105.44</v>
      </c>
      <c r="J5836" s="98"/>
      <c r="K5836" s="27">
        <f t="shared" si="44"/>
        <v>0.35</v>
      </c>
    </row>
    <row r="5837" spans="1:11" ht="29.1" customHeight="1" x14ac:dyDescent="0.25">
      <c r="A5837" s="24" t="s">
        <v>4032</v>
      </c>
      <c r="B5837" s="95" t="s">
        <v>4033</v>
      </c>
      <c r="C5837" s="95"/>
      <c r="D5837" s="96" t="s">
        <v>20</v>
      </c>
      <c r="E5837" s="96"/>
      <c r="F5837" s="24" t="s">
        <v>30</v>
      </c>
      <c r="G5837" s="97">
        <v>3.0249999999999998E-4</v>
      </c>
      <c r="H5837" s="97"/>
      <c r="I5837" s="98">
        <v>265.02</v>
      </c>
      <c r="J5837" s="98"/>
      <c r="K5837" s="27">
        <f t="shared" si="44"/>
        <v>0.08</v>
      </c>
    </row>
    <row r="5838" spans="1:11" ht="38.1" customHeight="1" x14ac:dyDescent="0.25">
      <c r="A5838" s="24" t="s">
        <v>4034</v>
      </c>
      <c r="B5838" s="95" t="s">
        <v>4035</v>
      </c>
      <c r="C5838" s="95"/>
      <c r="D5838" s="96" t="s">
        <v>20</v>
      </c>
      <c r="E5838" s="96"/>
      <c r="F5838" s="24" t="s">
        <v>3936</v>
      </c>
      <c r="G5838" s="97">
        <v>2.9082999999999999E-3</v>
      </c>
      <c r="H5838" s="97"/>
      <c r="I5838" s="98">
        <v>94.54</v>
      </c>
      <c r="J5838" s="98"/>
      <c r="K5838" s="27">
        <f t="shared" si="44"/>
        <v>0.27</v>
      </c>
    </row>
    <row r="5839" spans="1:11" ht="38.1" customHeight="1" x14ac:dyDescent="0.25">
      <c r="A5839" s="24" t="s">
        <v>4036</v>
      </c>
      <c r="B5839" s="95" t="s">
        <v>4037</v>
      </c>
      <c r="C5839" s="95"/>
      <c r="D5839" s="96" t="s">
        <v>20</v>
      </c>
      <c r="E5839" s="96"/>
      <c r="F5839" s="24" t="s">
        <v>30</v>
      </c>
      <c r="G5839" s="97">
        <v>7.5109999999999999E-4</v>
      </c>
      <c r="H5839" s="97"/>
      <c r="I5839" s="98">
        <v>225.43</v>
      </c>
      <c r="J5839" s="98"/>
      <c r="K5839" s="27">
        <f t="shared" si="44"/>
        <v>0.16</v>
      </c>
    </row>
    <row r="5840" spans="1:11" ht="18" customHeight="1" x14ac:dyDescent="0.25">
      <c r="A5840" s="9"/>
      <c r="B5840" s="9"/>
      <c r="C5840" s="9"/>
      <c r="D5840" s="9"/>
      <c r="E5840" s="9"/>
      <c r="F5840" s="9"/>
      <c r="G5840" s="91" t="s">
        <v>3919</v>
      </c>
      <c r="H5840" s="91"/>
      <c r="I5840" s="91"/>
      <c r="J5840" s="91"/>
      <c r="K5840" s="28">
        <f>SUM(K5834:K5839)</f>
        <v>1.39</v>
      </c>
    </row>
    <row r="5841" spans="1:11" ht="15" customHeight="1" x14ac:dyDescent="0.25">
      <c r="A5841" s="93" t="s">
        <v>3907</v>
      </c>
      <c r="B5841" s="93"/>
      <c r="C5841" s="93"/>
      <c r="D5841" s="94" t="s">
        <v>3</v>
      </c>
      <c r="E5841" s="94"/>
      <c r="F5841" s="23" t="s">
        <v>4</v>
      </c>
      <c r="G5841" s="94" t="s">
        <v>3894</v>
      </c>
      <c r="H5841" s="94"/>
      <c r="I5841" s="94" t="s">
        <v>3895</v>
      </c>
      <c r="J5841" s="94"/>
      <c r="K5841" s="23" t="s">
        <v>3896</v>
      </c>
    </row>
    <row r="5842" spans="1:11" ht="15" customHeight="1" x14ac:dyDescent="0.25">
      <c r="A5842" s="24" t="s">
        <v>3910</v>
      </c>
      <c r="B5842" s="95" t="s">
        <v>3911</v>
      </c>
      <c r="C5842" s="95"/>
      <c r="D5842" s="96" t="s">
        <v>20</v>
      </c>
      <c r="E5842" s="96"/>
      <c r="F5842" s="24" t="s">
        <v>2056</v>
      </c>
      <c r="G5842" s="97">
        <v>3.6592999999999999E-3</v>
      </c>
      <c r="H5842" s="97"/>
      <c r="I5842" s="98">
        <v>24.94</v>
      </c>
      <c r="J5842" s="98"/>
      <c r="K5842" s="27">
        <f>TRUNC(TRUNC(G5842,8)*I5842,2)</f>
        <v>0.09</v>
      </c>
    </row>
    <row r="5843" spans="1:11" ht="18" customHeight="1" x14ac:dyDescent="0.25">
      <c r="A5843" s="9"/>
      <c r="B5843" s="9"/>
      <c r="C5843" s="9"/>
      <c r="D5843" s="9"/>
      <c r="E5843" s="9"/>
      <c r="F5843" s="9"/>
      <c r="G5843" s="91" t="s">
        <v>3912</v>
      </c>
      <c r="H5843" s="91"/>
      <c r="I5843" s="91"/>
      <c r="J5843" s="91"/>
      <c r="K5843" s="28">
        <f>SUM(K5842:K5842)</f>
        <v>0.09</v>
      </c>
    </row>
    <row r="5844" spans="1:11" ht="15" customHeight="1" x14ac:dyDescent="0.25">
      <c r="A5844" s="9"/>
      <c r="B5844" s="9"/>
      <c r="C5844" s="9"/>
      <c r="D5844" s="9"/>
      <c r="E5844" s="9"/>
      <c r="F5844" s="9"/>
      <c r="G5844" s="92" t="s">
        <v>3913</v>
      </c>
      <c r="H5844" s="92"/>
      <c r="I5844" s="92"/>
      <c r="J5844" s="92"/>
      <c r="K5844" s="29">
        <f>ROUND(SUM(K5840,K5843),2)</f>
        <v>1.48</v>
      </c>
    </row>
    <row r="5845" spans="1:11" ht="9.9499999999999993" customHeight="1" x14ac:dyDescent="0.25">
      <c r="A5845" s="9"/>
      <c r="B5845" s="9"/>
      <c r="C5845" s="9"/>
      <c r="D5845" s="9"/>
      <c r="E5845" s="9"/>
      <c r="F5845" s="9"/>
      <c r="G5845" s="100"/>
      <c r="H5845" s="100"/>
      <c r="I5845" s="100"/>
      <c r="J5845" s="100"/>
      <c r="K5845" s="100"/>
    </row>
    <row r="5846" spans="1:11" ht="20.100000000000001" customHeight="1" x14ac:dyDescent="0.25">
      <c r="A5846" s="99" t="s">
        <v>2555</v>
      </c>
      <c r="B5846" s="99"/>
      <c r="C5846" s="99"/>
      <c r="D5846" s="99"/>
      <c r="E5846" s="99"/>
      <c r="F5846" s="99"/>
      <c r="G5846" s="99"/>
      <c r="H5846" s="99"/>
      <c r="I5846" s="99"/>
      <c r="J5846" s="99"/>
      <c r="K5846" s="99"/>
    </row>
    <row r="5847" spans="1:11" ht="15" customHeight="1" x14ac:dyDescent="0.25">
      <c r="A5847" s="93" t="s">
        <v>3893</v>
      </c>
      <c r="B5847" s="93"/>
      <c r="C5847" s="93"/>
      <c r="D5847" s="94" t="s">
        <v>3</v>
      </c>
      <c r="E5847" s="94"/>
      <c r="F5847" s="23" t="s">
        <v>4</v>
      </c>
      <c r="G5847" s="94" t="s">
        <v>3894</v>
      </c>
      <c r="H5847" s="94"/>
      <c r="I5847" s="94" t="s">
        <v>3895</v>
      </c>
      <c r="J5847" s="94"/>
      <c r="K5847" s="23" t="s">
        <v>3896</v>
      </c>
    </row>
    <row r="5848" spans="1:11" ht="21" customHeight="1" x14ac:dyDescent="0.25">
      <c r="A5848" s="24" t="s">
        <v>4038</v>
      </c>
      <c r="B5848" s="95" t="s">
        <v>4039</v>
      </c>
      <c r="C5848" s="95"/>
      <c r="D5848" s="96" t="s">
        <v>20</v>
      </c>
      <c r="E5848" s="96"/>
      <c r="F5848" s="24" t="s">
        <v>34</v>
      </c>
      <c r="G5848" s="97">
        <v>6.6E-3</v>
      </c>
      <c r="H5848" s="97"/>
      <c r="I5848" s="98">
        <v>210.23</v>
      </c>
      <c r="J5848" s="98"/>
      <c r="K5848" s="27">
        <f>TRUNC(TRUNC(G5848,8)*I5848,2)</f>
        <v>1.38</v>
      </c>
    </row>
    <row r="5849" spans="1:11" ht="21" customHeight="1" x14ac:dyDescent="0.25">
      <c r="A5849" s="24" t="s">
        <v>4040</v>
      </c>
      <c r="B5849" s="95" t="s">
        <v>4041</v>
      </c>
      <c r="C5849" s="95"/>
      <c r="D5849" s="96" t="s">
        <v>20</v>
      </c>
      <c r="E5849" s="96"/>
      <c r="F5849" s="24" t="s">
        <v>84</v>
      </c>
      <c r="G5849" s="97">
        <v>1.0049999999999999</v>
      </c>
      <c r="H5849" s="97"/>
      <c r="I5849" s="98">
        <v>32.369999999999997</v>
      </c>
      <c r="J5849" s="98"/>
      <c r="K5849" s="27">
        <f>TRUNC(TRUNC(G5849,8)*I5849,2)</f>
        <v>32.53</v>
      </c>
    </row>
    <row r="5850" spans="1:11" ht="15" customHeight="1" x14ac:dyDescent="0.25">
      <c r="A5850" s="9"/>
      <c r="B5850" s="9"/>
      <c r="C5850" s="9"/>
      <c r="D5850" s="9"/>
      <c r="E5850" s="9"/>
      <c r="F5850" s="9"/>
      <c r="G5850" s="91" t="s">
        <v>3906</v>
      </c>
      <c r="H5850" s="91"/>
      <c r="I5850" s="91"/>
      <c r="J5850" s="91"/>
      <c r="K5850" s="28">
        <f>SUM(K5848:K5849)</f>
        <v>33.910000000000004</v>
      </c>
    </row>
    <row r="5851" spans="1:11" ht="15" customHeight="1" x14ac:dyDescent="0.25">
      <c r="A5851" s="93" t="s">
        <v>3907</v>
      </c>
      <c r="B5851" s="93"/>
      <c r="C5851" s="93"/>
      <c r="D5851" s="94" t="s">
        <v>3</v>
      </c>
      <c r="E5851" s="94"/>
      <c r="F5851" s="23" t="s">
        <v>4</v>
      </c>
      <c r="G5851" s="94" t="s">
        <v>3894</v>
      </c>
      <c r="H5851" s="94"/>
      <c r="I5851" s="94" t="s">
        <v>3895</v>
      </c>
      <c r="J5851" s="94"/>
      <c r="K5851" s="23" t="s">
        <v>3896</v>
      </c>
    </row>
    <row r="5852" spans="1:11" ht="15" customHeight="1" x14ac:dyDescent="0.25">
      <c r="A5852" s="24" t="s">
        <v>3971</v>
      </c>
      <c r="B5852" s="95" t="s">
        <v>3972</v>
      </c>
      <c r="C5852" s="95"/>
      <c r="D5852" s="96" t="s">
        <v>20</v>
      </c>
      <c r="E5852" s="96"/>
      <c r="F5852" s="24" t="s">
        <v>2056</v>
      </c>
      <c r="G5852" s="97">
        <v>0.2296</v>
      </c>
      <c r="H5852" s="97"/>
      <c r="I5852" s="98">
        <v>32.69</v>
      </c>
      <c r="J5852" s="98"/>
      <c r="K5852" s="27">
        <f>TRUNC(TRUNC(G5852,8)*I5852,2)</f>
        <v>7.5</v>
      </c>
    </row>
    <row r="5853" spans="1:11" ht="15" customHeight="1" x14ac:dyDescent="0.25">
      <c r="A5853" s="24" t="s">
        <v>3910</v>
      </c>
      <c r="B5853" s="95" t="s">
        <v>3911</v>
      </c>
      <c r="C5853" s="95"/>
      <c r="D5853" s="96" t="s">
        <v>20</v>
      </c>
      <c r="E5853" s="96"/>
      <c r="F5853" s="24" t="s">
        <v>2056</v>
      </c>
      <c r="G5853" s="97">
        <v>0.2296</v>
      </c>
      <c r="H5853" s="97"/>
      <c r="I5853" s="98">
        <v>24.94</v>
      </c>
      <c r="J5853" s="98"/>
      <c r="K5853" s="27">
        <f>TRUNC(TRUNC(G5853,8)*I5853,2)</f>
        <v>5.72</v>
      </c>
    </row>
    <row r="5854" spans="1:11" ht="18" customHeight="1" x14ac:dyDescent="0.25">
      <c r="A5854" s="9"/>
      <c r="B5854" s="9"/>
      <c r="C5854" s="9"/>
      <c r="D5854" s="9"/>
      <c r="E5854" s="9"/>
      <c r="F5854" s="9"/>
      <c r="G5854" s="91" t="s">
        <v>3912</v>
      </c>
      <c r="H5854" s="91"/>
      <c r="I5854" s="91"/>
      <c r="J5854" s="91"/>
      <c r="K5854" s="28">
        <f>SUM(K5852:K5853)</f>
        <v>13.219999999999999</v>
      </c>
    </row>
    <row r="5855" spans="1:11" ht="15" customHeight="1" x14ac:dyDescent="0.25">
      <c r="A5855" s="93" t="s">
        <v>3922</v>
      </c>
      <c r="B5855" s="93"/>
      <c r="C5855" s="93"/>
      <c r="D5855" s="94" t="s">
        <v>3</v>
      </c>
      <c r="E5855" s="94"/>
      <c r="F5855" s="23" t="s">
        <v>4</v>
      </c>
      <c r="G5855" s="94" t="s">
        <v>3894</v>
      </c>
      <c r="H5855" s="94"/>
      <c r="I5855" s="94" t="s">
        <v>3895</v>
      </c>
      <c r="J5855" s="94"/>
      <c r="K5855" s="23" t="s">
        <v>3896</v>
      </c>
    </row>
    <row r="5856" spans="1:11" ht="21" customHeight="1" x14ac:dyDescent="0.25">
      <c r="A5856" s="24" t="s">
        <v>4042</v>
      </c>
      <c r="B5856" s="95" t="s">
        <v>4043</v>
      </c>
      <c r="C5856" s="95"/>
      <c r="D5856" s="96" t="s">
        <v>20</v>
      </c>
      <c r="E5856" s="96"/>
      <c r="F5856" s="24" t="s">
        <v>34</v>
      </c>
      <c r="G5856" s="97">
        <v>1.8E-3</v>
      </c>
      <c r="H5856" s="97"/>
      <c r="I5856" s="98">
        <v>767.08</v>
      </c>
      <c r="J5856" s="98"/>
      <c r="K5856" s="27">
        <f>TRUNC(TRUNC(G5856,8)*I5856,2)</f>
        <v>1.38</v>
      </c>
    </row>
    <row r="5857" spans="1:11" ht="15" customHeight="1" x14ac:dyDescent="0.25">
      <c r="A5857" s="9"/>
      <c r="B5857" s="9"/>
      <c r="C5857" s="9"/>
      <c r="D5857" s="9"/>
      <c r="E5857" s="9"/>
      <c r="F5857" s="9"/>
      <c r="G5857" s="91" t="s">
        <v>3933</v>
      </c>
      <c r="H5857" s="91"/>
      <c r="I5857" s="91"/>
      <c r="J5857" s="91"/>
      <c r="K5857" s="28">
        <f>SUM(K5856:K5856)</f>
        <v>1.38</v>
      </c>
    </row>
    <row r="5858" spans="1:11" ht="15" customHeight="1" x14ac:dyDescent="0.25">
      <c r="A5858" s="9"/>
      <c r="B5858" s="9"/>
      <c r="C5858" s="9"/>
      <c r="D5858" s="9"/>
      <c r="E5858" s="9"/>
      <c r="F5858" s="9"/>
      <c r="G5858" s="92" t="s">
        <v>3913</v>
      </c>
      <c r="H5858" s="92"/>
      <c r="I5858" s="92"/>
      <c r="J5858" s="92"/>
      <c r="K5858" s="29">
        <f>ROUND(SUM(K5850,K5854,K5857),2)</f>
        <v>48.51</v>
      </c>
    </row>
    <row r="5859" spans="1:11" ht="9.9499999999999993" customHeight="1" x14ac:dyDescent="0.25">
      <c r="A5859" s="9"/>
      <c r="B5859" s="9"/>
      <c r="C5859" s="9"/>
      <c r="D5859" s="9"/>
      <c r="E5859" s="9"/>
      <c r="F5859" s="9"/>
      <c r="G5859" s="100"/>
      <c r="H5859" s="100"/>
      <c r="I5859" s="100"/>
      <c r="J5859" s="100"/>
      <c r="K5859" s="100"/>
    </row>
    <row r="5860" spans="1:11" ht="20.100000000000001" customHeight="1" x14ac:dyDescent="0.25">
      <c r="A5860" s="99" t="s">
        <v>2556</v>
      </c>
      <c r="B5860" s="99"/>
      <c r="C5860" s="99"/>
      <c r="D5860" s="99"/>
      <c r="E5860" s="99"/>
      <c r="F5860" s="99"/>
      <c r="G5860" s="99"/>
      <c r="H5860" s="99"/>
      <c r="I5860" s="99"/>
      <c r="J5860" s="99"/>
      <c r="K5860" s="99"/>
    </row>
    <row r="5861" spans="1:11" ht="15" customHeight="1" x14ac:dyDescent="0.25">
      <c r="A5861" s="93" t="s">
        <v>3893</v>
      </c>
      <c r="B5861" s="93"/>
      <c r="C5861" s="93"/>
      <c r="D5861" s="94" t="s">
        <v>3</v>
      </c>
      <c r="E5861" s="94"/>
      <c r="F5861" s="23" t="s">
        <v>4</v>
      </c>
      <c r="G5861" s="94" t="s">
        <v>3894</v>
      </c>
      <c r="H5861" s="94"/>
      <c r="I5861" s="94" t="s">
        <v>3895</v>
      </c>
      <c r="J5861" s="94"/>
      <c r="K5861" s="23" t="s">
        <v>3896</v>
      </c>
    </row>
    <row r="5862" spans="1:11" ht="15" customHeight="1" x14ac:dyDescent="0.25">
      <c r="A5862" s="24" t="s">
        <v>4044</v>
      </c>
      <c r="B5862" s="95" t="s">
        <v>4045</v>
      </c>
      <c r="C5862" s="95"/>
      <c r="D5862" s="96" t="s">
        <v>20</v>
      </c>
      <c r="E5862" s="96"/>
      <c r="F5862" s="24" t="s">
        <v>3903</v>
      </c>
      <c r="G5862" s="97">
        <v>0.106</v>
      </c>
      <c r="H5862" s="97"/>
      <c r="I5862" s="98">
        <v>2.59</v>
      </c>
      <c r="J5862" s="98"/>
      <c r="K5862" s="27">
        <f>TRUNC(TRUNC(G5862,8)*I5862,2)</f>
        <v>0.27</v>
      </c>
    </row>
    <row r="5863" spans="1:11" ht="15" customHeight="1" x14ac:dyDescent="0.25">
      <c r="A5863" s="9"/>
      <c r="B5863" s="9"/>
      <c r="C5863" s="9"/>
      <c r="D5863" s="9"/>
      <c r="E5863" s="9"/>
      <c r="F5863" s="9"/>
      <c r="G5863" s="91" t="s">
        <v>3906</v>
      </c>
      <c r="H5863" s="91"/>
      <c r="I5863" s="91"/>
      <c r="J5863" s="91"/>
      <c r="K5863" s="28">
        <f>SUM(K5862:K5862)</f>
        <v>0.27</v>
      </c>
    </row>
    <row r="5864" spans="1:11" ht="15" customHeight="1" x14ac:dyDescent="0.25">
      <c r="A5864" s="93" t="s">
        <v>3907</v>
      </c>
      <c r="B5864" s="93"/>
      <c r="C5864" s="93"/>
      <c r="D5864" s="94" t="s">
        <v>3</v>
      </c>
      <c r="E5864" s="94"/>
      <c r="F5864" s="23" t="s">
        <v>4</v>
      </c>
      <c r="G5864" s="94" t="s">
        <v>3894</v>
      </c>
      <c r="H5864" s="94"/>
      <c r="I5864" s="94" t="s">
        <v>3895</v>
      </c>
      <c r="J5864" s="94"/>
      <c r="K5864" s="23" t="s">
        <v>3896</v>
      </c>
    </row>
    <row r="5865" spans="1:11" ht="15" customHeight="1" x14ac:dyDescent="0.25">
      <c r="A5865" s="24" t="s">
        <v>4046</v>
      </c>
      <c r="B5865" s="95" t="s">
        <v>4047</v>
      </c>
      <c r="C5865" s="95"/>
      <c r="D5865" s="96" t="s">
        <v>20</v>
      </c>
      <c r="E5865" s="96"/>
      <c r="F5865" s="24" t="s">
        <v>2056</v>
      </c>
      <c r="G5865" s="97">
        <v>3.6999999999999998E-2</v>
      </c>
      <c r="H5865" s="97"/>
      <c r="I5865" s="98">
        <v>34.35</v>
      </c>
      <c r="J5865" s="98"/>
      <c r="K5865" s="27">
        <f>TRUNC(TRUNC(G5865,8)*I5865,2)</f>
        <v>1.27</v>
      </c>
    </row>
    <row r="5866" spans="1:11" ht="15" customHeight="1" x14ac:dyDescent="0.25">
      <c r="A5866" s="24" t="s">
        <v>3910</v>
      </c>
      <c r="B5866" s="95" t="s">
        <v>3911</v>
      </c>
      <c r="C5866" s="95"/>
      <c r="D5866" s="96" t="s">
        <v>20</v>
      </c>
      <c r="E5866" s="96"/>
      <c r="F5866" s="24" t="s">
        <v>2056</v>
      </c>
      <c r="G5866" s="97">
        <v>1.6E-2</v>
      </c>
      <c r="H5866" s="97"/>
      <c r="I5866" s="98">
        <v>24.94</v>
      </c>
      <c r="J5866" s="98"/>
      <c r="K5866" s="27">
        <f>TRUNC(TRUNC(G5866,8)*I5866,2)</f>
        <v>0.39</v>
      </c>
    </row>
    <row r="5867" spans="1:11" ht="18" customHeight="1" x14ac:dyDescent="0.25">
      <c r="A5867" s="9"/>
      <c r="B5867" s="9"/>
      <c r="C5867" s="9"/>
      <c r="D5867" s="9"/>
      <c r="E5867" s="9"/>
      <c r="F5867" s="9"/>
      <c r="G5867" s="91" t="s">
        <v>3912</v>
      </c>
      <c r="H5867" s="91"/>
      <c r="I5867" s="91"/>
      <c r="J5867" s="91"/>
      <c r="K5867" s="28">
        <f>SUM(K5865:K5866)</f>
        <v>1.6600000000000001</v>
      </c>
    </row>
    <row r="5868" spans="1:11" ht="15" customHeight="1" x14ac:dyDescent="0.25">
      <c r="A5868" s="9"/>
      <c r="B5868" s="9"/>
      <c r="C5868" s="9"/>
      <c r="D5868" s="9"/>
      <c r="E5868" s="9"/>
      <c r="F5868" s="9"/>
      <c r="G5868" s="92" t="s">
        <v>3913</v>
      </c>
      <c r="H5868" s="92"/>
      <c r="I5868" s="92"/>
      <c r="J5868" s="92"/>
      <c r="K5868" s="29">
        <f>ROUND(SUM(K5863,K5867),2)</f>
        <v>1.93</v>
      </c>
    </row>
    <row r="5869" spans="1:11" ht="9.9499999999999993" customHeight="1" x14ac:dyDescent="0.25">
      <c r="A5869" s="9"/>
      <c r="B5869" s="9"/>
      <c r="C5869" s="9"/>
      <c r="D5869" s="9"/>
      <c r="E5869" s="9"/>
      <c r="F5869" s="9"/>
      <c r="G5869" s="100"/>
      <c r="H5869" s="100"/>
      <c r="I5869" s="100"/>
      <c r="J5869" s="100"/>
      <c r="K5869" s="100"/>
    </row>
    <row r="5870" spans="1:11" ht="20.100000000000001" customHeight="1" x14ac:dyDescent="0.25">
      <c r="A5870" s="99" t="s">
        <v>2557</v>
      </c>
      <c r="B5870" s="99"/>
      <c r="C5870" s="99"/>
      <c r="D5870" s="99"/>
      <c r="E5870" s="99"/>
      <c r="F5870" s="99"/>
      <c r="G5870" s="99"/>
      <c r="H5870" s="99"/>
      <c r="I5870" s="99"/>
      <c r="J5870" s="99"/>
      <c r="K5870" s="99"/>
    </row>
    <row r="5871" spans="1:11" ht="15" customHeight="1" x14ac:dyDescent="0.25">
      <c r="A5871" s="93" t="s">
        <v>3916</v>
      </c>
      <c r="B5871" s="93"/>
      <c r="C5871" s="93"/>
      <c r="D5871" s="94" t="s">
        <v>3</v>
      </c>
      <c r="E5871" s="94"/>
      <c r="F5871" s="23" t="s">
        <v>4</v>
      </c>
      <c r="G5871" s="94" t="s">
        <v>3894</v>
      </c>
      <c r="H5871" s="94"/>
      <c r="I5871" s="94" t="s">
        <v>3895</v>
      </c>
      <c r="J5871" s="94"/>
      <c r="K5871" s="23" t="s">
        <v>3896</v>
      </c>
    </row>
    <row r="5872" spans="1:11" ht="29.1" customHeight="1" x14ac:dyDescent="0.25">
      <c r="A5872" s="24" t="s">
        <v>3963</v>
      </c>
      <c r="B5872" s="95" t="s">
        <v>3964</v>
      </c>
      <c r="C5872" s="95"/>
      <c r="D5872" s="96" t="s">
        <v>20</v>
      </c>
      <c r="E5872" s="96"/>
      <c r="F5872" s="24" t="s">
        <v>3936</v>
      </c>
      <c r="G5872" s="97">
        <v>5.2258833999999998</v>
      </c>
      <c r="H5872" s="97"/>
      <c r="I5872" s="98">
        <v>8.9</v>
      </c>
      <c r="J5872" s="98"/>
      <c r="K5872" s="27">
        <f>TRUNC(TRUNC(G5872,8)*I5872,2)</f>
        <v>46.51</v>
      </c>
    </row>
    <row r="5873" spans="1:11" ht="29.1" customHeight="1" x14ac:dyDescent="0.25">
      <c r="A5873" s="24" t="s">
        <v>3965</v>
      </c>
      <c r="B5873" s="95" t="s">
        <v>3966</v>
      </c>
      <c r="C5873" s="95"/>
      <c r="D5873" s="96" t="s">
        <v>20</v>
      </c>
      <c r="E5873" s="96"/>
      <c r="F5873" s="24" t="s">
        <v>30</v>
      </c>
      <c r="G5873" s="97">
        <v>0.95392160000000004</v>
      </c>
      <c r="H5873" s="97"/>
      <c r="I5873" s="98">
        <v>32.76</v>
      </c>
      <c r="J5873" s="98"/>
      <c r="K5873" s="27">
        <f>TRUNC(TRUNC(G5873,8)*I5873,2)</f>
        <v>31.25</v>
      </c>
    </row>
    <row r="5874" spans="1:11" ht="21" customHeight="1" x14ac:dyDescent="0.25">
      <c r="A5874" s="24" t="s">
        <v>3967</v>
      </c>
      <c r="B5874" s="95" t="s">
        <v>3968</v>
      </c>
      <c r="C5874" s="95"/>
      <c r="D5874" s="96" t="s">
        <v>20</v>
      </c>
      <c r="E5874" s="96"/>
      <c r="F5874" s="24" t="s">
        <v>3936</v>
      </c>
      <c r="G5874" s="97">
        <v>5.2258833999999998</v>
      </c>
      <c r="H5874" s="97"/>
      <c r="I5874" s="98">
        <v>27.59</v>
      </c>
      <c r="J5874" s="98"/>
      <c r="K5874" s="27">
        <f>TRUNC(TRUNC(G5874,8)*I5874,2)</f>
        <v>144.18</v>
      </c>
    </row>
    <row r="5875" spans="1:11" ht="21" customHeight="1" x14ac:dyDescent="0.25">
      <c r="A5875" s="24" t="s">
        <v>3969</v>
      </c>
      <c r="B5875" s="95" t="s">
        <v>3970</v>
      </c>
      <c r="C5875" s="95"/>
      <c r="D5875" s="96" t="s">
        <v>20</v>
      </c>
      <c r="E5875" s="96"/>
      <c r="F5875" s="24" t="s">
        <v>30</v>
      </c>
      <c r="G5875" s="97">
        <v>0.95392160000000004</v>
      </c>
      <c r="H5875" s="97"/>
      <c r="I5875" s="98">
        <v>28.09</v>
      </c>
      <c r="J5875" s="98"/>
      <c r="K5875" s="27">
        <f>TRUNC(TRUNC(G5875,8)*I5875,2)</f>
        <v>26.79</v>
      </c>
    </row>
    <row r="5876" spans="1:11" ht="18" customHeight="1" x14ac:dyDescent="0.25">
      <c r="A5876" s="9"/>
      <c r="B5876" s="9"/>
      <c r="C5876" s="9"/>
      <c r="D5876" s="9"/>
      <c r="E5876" s="9"/>
      <c r="F5876" s="9"/>
      <c r="G5876" s="91" t="s">
        <v>3919</v>
      </c>
      <c r="H5876" s="91"/>
      <c r="I5876" s="91"/>
      <c r="J5876" s="91"/>
      <c r="K5876" s="28">
        <f>SUM(K5872:K5875)</f>
        <v>248.73</v>
      </c>
    </row>
    <row r="5877" spans="1:11" ht="15" customHeight="1" x14ac:dyDescent="0.25">
      <c r="A5877" s="93" t="s">
        <v>3893</v>
      </c>
      <c r="B5877" s="93"/>
      <c r="C5877" s="93"/>
      <c r="D5877" s="94" t="s">
        <v>3</v>
      </c>
      <c r="E5877" s="94"/>
      <c r="F5877" s="23" t="s">
        <v>4</v>
      </c>
      <c r="G5877" s="94" t="s">
        <v>3894</v>
      </c>
      <c r="H5877" s="94"/>
      <c r="I5877" s="94" t="s">
        <v>3895</v>
      </c>
      <c r="J5877" s="94"/>
      <c r="K5877" s="23" t="s">
        <v>3896</v>
      </c>
    </row>
    <row r="5878" spans="1:11" ht="21" customHeight="1" x14ac:dyDescent="0.25">
      <c r="A5878" s="24" t="s">
        <v>4048</v>
      </c>
      <c r="B5878" s="95" t="s">
        <v>4049</v>
      </c>
      <c r="C5878" s="95"/>
      <c r="D5878" s="96" t="s">
        <v>20</v>
      </c>
      <c r="E5878" s="96"/>
      <c r="F5878" s="24" t="s">
        <v>34</v>
      </c>
      <c r="G5878" s="97">
        <v>0.19980000000000001</v>
      </c>
      <c r="H5878" s="97"/>
      <c r="I5878" s="98">
        <v>206.17</v>
      </c>
      <c r="J5878" s="98"/>
      <c r="K5878" s="27">
        <f>TRUNC(TRUNC(G5878,8)*I5878,2)</f>
        <v>41.19</v>
      </c>
    </row>
    <row r="5879" spans="1:11" ht="15" customHeight="1" x14ac:dyDescent="0.25">
      <c r="A5879" s="24" t="s">
        <v>3955</v>
      </c>
      <c r="B5879" s="95" t="s">
        <v>3956</v>
      </c>
      <c r="C5879" s="95"/>
      <c r="D5879" s="96" t="s">
        <v>20</v>
      </c>
      <c r="E5879" s="96"/>
      <c r="F5879" s="24" t="s">
        <v>3903</v>
      </c>
      <c r="G5879" s="97">
        <v>3.6695999999999999E-2</v>
      </c>
      <c r="H5879" s="97"/>
      <c r="I5879" s="98">
        <v>19.37</v>
      </c>
      <c r="J5879" s="98"/>
      <c r="K5879" s="27">
        <f>TRUNC(TRUNC(G5879,8)*I5879,2)</f>
        <v>0.71</v>
      </c>
    </row>
    <row r="5880" spans="1:11" ht="21" customHeight="1" x14ac:dyDescent="0.25">
      <c r="A5880" s="24" t="s">
        <v>4050</v>
      </c>
      <c r="B5880" s="95" t="s">
        <v>4051</v>
      </c>
      <c r="C5880" s="95"/>
      <c r="D5880" s="96" t="s">
        <v>20</v>
      </c>
      <c r="E5880" s="96"/>
      <c r="F5880" s="24" t="s">
        <v>84</v>
      </c>
      <c r="G5880" s="97">
        <v>7.48</v>
      </c>
      <c r="H5880" s="97"/>
      <c r="I5880" s="98">
        <v>3.9</v>
      </c>
      <c r="J5880" s="98"/>
      <c r="K5880" s="27">
        <f>TRUNC(TRUNC(G5880,8)*I5880,2)</f>
        <v>29.17</v>
      </c>
    </row>
    <row r="5881" spans="1:11" ht="15" customHeight="1" x14ac:dyDescent="0.25">
      <c r="A5881" s="9"/>
      <c r="B5881" s="9"/>
      <c r="C5881" s="9"/>
      <c r="D5881" s="9"/>
      <c r="E5881" s="9"/>
      <c r="F5881" s="9"/>
      <c r="G5881" s="91" t="s">
        <v>3906</v>
      </c>
      <c r="H5881" s="91"/>
      <c r="I5881" s="91"/>
      <c r="J5881" s="91"/>
      <c r="K5881" s="28">
        <f>SUM(K5878:K5880)</f>
        <v>71.069999999999993</v>
      </c>
    </row>
    <row r="5882" spans="1:11" ht="15" customHeight="1" x14ac:dyDescent="0.25">
      <c r="A5882" s="93" t="s">
        <v>3907</v>
      </c>
      <c r="B5882" s="93"/>
      <c r="C5882" s="93"/>
      <c r="D5882" s="94" t="s">
        <v>3</v>
      </c>
      <c r="E5882" s="94"/>
      <c r="F5882" s="23" t="s">
        <v>4</v>
      </c>
      <c r="G5882" s="94" t="s">
        <v>3894</v>
      </c>
      <c r="H5882" s="94"/>
      <c r="I5882" s="94" t="s">
        <v>3895</v>
      </c>
      <c r="J5882" s="94"/>
      <c r="K5882" s="23" t="s">
        <v>3896</v>
      </c>
    </row>
    <row r="5883" spans="1:11" ht="15" customHeight="1" x14ac:dyDescent="0.25">
      <c r="A5883" s="24" t="s">
        <v>3971</v>
      </c>
      <c r="B5883" s="95" t="s">
        <v>3972</v>
      </c>
      <c r="C5883" s="95"/>
      <c r="D5883" s="96" t="s">
        <v>20</v>
      </c>
      <c r="E5883" s="96"/>
      <c r="F5883" s="24" t="s">
        <v>2056</v>
      </c>
      <c r="G5883" s="97">
        <v>2.3251949999999999</v>
      </c>
      <c r="H5883" s="97"/>
      <c r="I5883" s="98">
        <v>32.69</v>
      </c>
      <c r="J5883" s="98"/>
      <c r="K5883" s="27">
        <f>TRUNC(TRUNC(G5883,8)*I5883,2)</f>
        <v>76.010000000000005</v>
      </c>
    </row>
    <row r="5884" spans="1:11" ht="15" customHeight="1" x14ac:dyDescent="0.25">
      <c r="A5884" s="24" t="s">
        <v>3910</v>
      </c>
      <c r="B5884" s="95" t="s">
        <v>3911</v>
      </c>
      <c r="C5884" s="95"/>
      <c r="D5884" s="96" t="s">
        <v>20</v>
      </c>
      <c r="E5884" s="96"/>
      <c r="F5884" s="24" t="s">
        <v>2056</v>
      </c>
      <c r="G5884" s="97">
        <v>17.010999999999999</v>
      </c>
      <c r="H5884" s="97"/>
      <c r="I5884" s="98">
        <v>24.94</v>
      </c>
      <c r="J5884" s="98"/>
      <c r="K5884" s="27">
        <f>TRUNC(TRUNC(G5884,8)*I5884,2)</f>
        <v>424.25</v>
      </c>
    </row>
    <row r="5885" spans="1:11" ht="18" customHeight="1" x14ac:dyDescent="0.25">
      <c r="A5885" s="9"/>
      <c r="B5885" s="9"/>
      <c r="C5885" s="9"/>
      <c r="D5885" s="9"/>
      <c r="E5885" s="9"/>
      <c r="F5885" s="9"/>
      <c r="G5885" s="91" t="s">
        <v>3912</v>
      </c>
      <c r="H5885" s="91"/>
      <c r="I5885" s="91"/>
      <c r="J5885" s="91"/>
      <c r="K5885" s="28">
        <f>SUM(K5883:K5884)</f>
        <v>500.26</v>
      </c>
    </row>
    <row r="5886" spans="1:11" ht="15" customHeight="1" x14ac:dyDescent="0.25">
      <c r="A5886" s="93" t="s">
        <v>3922</v>
      </c>
      <c r="B5886" s="93"/>
      <c r="C5886" s="93"/>
      <c r="D5886" s="94" t="s">
        <v>3</v>
      </c>
      <c r="E5886" s="94"/>
      <c r="F5886" s="23" t="s">
        <v>4</v>
      </c>
      <c r="G5886" s="94" t="s">
        <v>3894</v>
      </c>
      <c r="H5886" s="94"/>
      <c r="I5886" s="94" t="s">
        <v>3895</v>
      </c>
      <c r="J5886" s="94"/>
      <c r="K5886" s="23" t="s">
        <v>3896</v>
      </c>
    </row>
    <row r="5887" spans="1:11" ht="29.1" customHeight="1" x14ac:dyDescent="0.25">
      <c r="A5887" s="24" t="s">
        <v>4052</v>
      </c>
      <c r="B5887" s="95" t="s">
        <v>4053</v>
      </c>
      <c r="C5887" s="95"/>
      <c r="D5887" s="96" t="s">
        <v>20</v>
      </c>
      <c r="E5887" s="96"/>
      <c r="F5887" s="24" t="s">
        <v>34</v>
      </c>
      <c r="G5887" s="97">
        <v>0.66502459999999997</v>
      </c>
      <c r="H5887" s="97"/>
      <c r="I5887" s="98">
        <v>619.19000000000005</v>
      </c>
      <c r="J5887" s="98"/>
      <c r="K5887" s="27">
        <f>TRUNC(TRUNC(G5887,8)*I5887,2)</f>
        <v>411.77</v>
      </c>
    </row>
    <row r="5888" spans="1:11" ht="21" customHeight="1" x14ac:dyDescent="0.25">
      <c r="A5888" s="24" t="s">
        <v>95</v>
      </c>
      <c r="B5888" s="95" t="s">
        <v>96</v>
      </c>
      <c r="C5888" s="95"/>
      <c r="D5888" s="96" t="s">
        <v>20</v>
      </c>
      <c r="E5888" s="96"/>
      <c r="F5888" s="24" t="s">
        <v>16</v>
      </c>
      <c r="G5888" s="97">
        <v>0.48</v>
      </c>
      <c r="H5888" s="97"/>
      <c r="I5888" s="98">
        <v>176.85</v>
      </c>
      <c r="J5888" s="98"/>
      <c r="K5888" s="27">
        <f>TRUNC(TRUNC(G5888,8)*I5888,2)</f>
        <v>84.88</v>
      </c>
    </row>
    <row r="5889" spans="1:11" ht="15" customHeight="1" x14ac:dyDescent="0.25">
      <c r="A5889" s="9"/>
      <c r="B5889" s="9"/>
      <c r="C5889" s="9"/>
      <c r="D5889" s="9"/>
      <c r="E5889" s="9"/>
      <c r="F5889" s="9"/>
      <c r="G5889" s="91" t="s">
        <v>3933</v>
      </c>
      <c r="H5889" s="91"/>
      <c r="I5889" s="91"/>
      <c r="J5889" s="91"/>
      <c r="K5889" s="28">
        <f>SUM(K5887:K5888)</f>
        <v>496.65</v>
      </c>
    </row>
    <row r="5890" spans="1:11" ht="15" customHeight="1" x14ac:dyDescent="0.25">
      <c r="A5890" s="9"/>
      <c r="B5890" s="9"/>
      <c r="C5890" s="9"/>
      <c r="D5890" s="9"/>
      <c r="E5890" s="9"/>
      <c r="F5890" s="9"/>
      <c r="G5890" s="92" t="s">
        <v>3913</v>
      </c>
      <c r="H5890" s="92"/>
      <c r="I5890" s="92"/>
      <c r="J5890" s="92"/>
      <c r="K5890" s="29">
        <f>ROUND(SUM(K5876,K5881,K5885,K5889),2)</f>
        <v>1316.71</v>
      </c>
    </row>
    <row r="5891" spans="1:11" ht="9.9499999999999993" customHeight="1" x14ac:dyDescent="0.25">
      <c r="A5891" s="9"/>
      <c r="B5891" s="9"/>
      <c r="C5891" s="9"/>
      <c r="D5891" s="9"/>
      <c r="E5891" s="9"/>
      <c r="F5891" s="9"/>
      <c r="G5891" s="100"/>
      <c r="H5891" s="100"/>
      <c r="I5891" s="100"/>
      <c r="J5891" s="100"/>
      <c r="K5891" s="100"/>
    </row>
    <row r="5892" spans="1:11" ht="20.100000000000001" customHeight="1" x14ac:dyDescent="0.25">
      <c r="A5892" s="99" t="s">
        <v>2558</v>
      </c>
      <c r="B5892" s="99"/>
      <c r="C5892" s="99"/>
      <c r="D5892" s="99"/>
      <c r="E5892" s="99"/>
      <c r="F5892" s="99"/>
      <c r="G5892" s="99"/>
      <c r="H5892" s="99"/>
      <c r="I5892" s="99"/>
      <c r="J5892" s="99"/>
      <c r="K5892" s="99"/>
    </row>
    <row r="5893" spans="1:11" ht="15" customHeight="1" x14ac:dyDescent="0.25">
      <c r="A5893" s="93" t="s">
        <v>3893</v>
      </c>
      <c r="B5893" s="93"/>
      <c r="C5893" s="93"/>
      <c r="D5893" s="94" t="s">
        <v>3</v>
      </c>
      <c r="E5893" s="94"/>
      <c r="F5893" s="23" t="s">
        <v>4</v>
      </c>
      <c r="G5893" s="94" t="s">
        <v>3894</v>
      </c>
      <c r="H5893" s="94"/>
      <c r="I5893" s="94" t="s">
        <v>3895</v>
      </c>
      <c r="J5893" s="94"/>
      <c r="K5893" s="23" t="s">
        <v>3896</v>
      </c>
    </row>
    <row r="5894" spans="1:11" ht="29.1" customHeight="1" x14ac:dyDescent="0.25">
      <c r="A5894" s="24" t="s">
        <v>4054</v>
      </c>
      <c r="B5894" s="95" t="s">
        <v>4055</v>
      </c>
      <c r="C5894" s="95"/>
      <c r="D5894" s="96" t="s">
        <v>20</v>
      </c>
      <c r="E5894" s="96"/>
      <c r="F5894" s="24" t="s">
        <v>34</v>
      </c>
      <c r="G5894" s="97">
        <v>0.18468999999999999</v>
      </c>
      <c r="H5894" s="97"/>
      <c r="I5894" s="98">
        <v>517.16999999999996</v>
      </c>
      <c r="J5894" s="98"/>
      <c r="K5894" s="27">
        <f t="shared" ref="K5894:K5899" si="45">ROUND(ROUND(G5894,8)*I5894,2)</f>
        <v>95.52</v>
      </c>
    </row>
    <row r="5895" spans="1:11" ht="21" customHeight="1" x14ac:dyDescent="0.25">
      <c r="A5895" s="24" t="s">
        <v>4056</v>
      </c>
      <c r="B5895" s="95" t="s">
        <v>4057</v>
      </c>
      <c r="C5895" s="95"/>
      <c r="D5895" s="96" t="s">
        <v>20</v>
      </c>
      <c r="E5895" s="96"/>
      <c r="F5895" s="24" t="s">
        <v>2057</v>
      </c>
      <c r="G5895" s="97">
        <v>3.1900000000000001E-3</v>
      </c>
      <c r="H5895" s="97"/>
      <c r="I5895" s="98">
        <v>8.98</v>
      </c>
      <c r="J5895" s="98"/>
      <c r="K5895" s="27">
        <f t="shared" si="45"/>
        <v>0.03</v>
      </c>
    </row>
    <row r="5896" spans="1:11" ht="15" customHeight="1" x14ac:dyDescent="0.25">
      <c r="A5896" s="24" t="s">
        <v>3955</v>
      </c>
      <c r="B5896" s="95" t="s">
        <v>3956</v>
      </c>
      <c r="C5896" s="95"/>
      <c r="D5896" s="96" t="s">
        <v>20</v>
      </c>
      <c r="E5896" s="96"/>
      <c r="F5896" s="24" t="s">
        <v>3903</v>
      </c>
      <c r="G5896" s="97">
        <v>4.4999999999999998E-2</v>
      </c>
      <c r="H5896" s="97"/>
      <c r="I5896" s="98">
        <v>19.37</v>
      </c>
      <c r="J5896" s="98"/>
      <c r="K5896" s="27">
        <f t="shared" si="45"/>
        <v>0.87</v>
      </c>
    </row>
    <row r="5897" spans="1:11" ht="21" customHeight="1" x14ac:dyDescent="0.25">
      <c r="A5897" s="24" t="s">
        <v>4050</v>
      </c>
      <c r="B5897" s="95" t="s">
        <v>4051</v>
      </c>
      <c r="C5897" s="95"/>
      <c r="D5897" s="96" t="s">
        <v>20</v>
      </c>
      <c r="E5897" s="96"/>
      <c r="F5897" s="24" t="s">
        <v>84</v>
      </c>
      <c r="G5897" s="97">
        <v>0.46875</v>
      </c>
      <c r="H5897" s="97"/>
      <c r="I5897" s="98">
        <v>3.9</v>
      </c>
      <c r="J5897" s="98"/>
      <c r="K5897" s="27">
        <f t="shared" si="45"/>
        <v>1.83</v>
      </c>
    </row>
    <row r="5898" spans="1:11" ht="21" customHeight="1" x14ac:dyDescent="0.25">
      <c r="A5898" s="24" t="s">
        <v>4058</v>
      </c>
      <c r="B5898" s="95" t="s">
        <v>4059</v>
      </c>
      <c r="C5898" s="95"/>
      <c r="D5898" s="96" t="s">
        <v>20</v>
      </c>
      <c r="E5898" s="96"/>
      <c r="F5898" s="24" t="s">
        <v>84</v>
      </c>
      <c r="G5898" s="97">
        <v>0.375</v>
      </c>
      <c r="H5898" s="97"/>
      <c r="I5898" s="98">
        <v>2.69</v>
      </c>
      <c r="J5898" s="98"/>
      <c r="K5898" s="27">
        <f t="shared" si="45"/>
        <v>1.01</v>
      </c>
    </row>
    <row r="5899" spans="1:11" ht="29.1" customHeight="1" x14ac:dyDescent="0.25">
      <c r="A5899" s="24" t="s">
        <v>4060</v>
      </c>
      <c r="B5899" s="95" t="s">
        <v>4061</v>
      </c>
      <c r="C5899" s="95"/>
      <c r="D5899" s="96" t="s">
        <v>20</v>
      </c>
      <c r="E5899" s="96"/>
      <c r="F5899" s="24" t="s">
        <v>16</v>
      </c>
      <c r="G5899" s="97">
        <v>1.07</v>
      </c>
      <c r="H5899" s="97"/>
      <c r="I5899" s="98">
        <v>23.81</v>
      </c>
      <c r="J5899" s="98"/>
      <c r="K5899" s="27">
        <f t="shared" si="45"/>
        <v>25.48</v>
      </c>
    </row>
    <row r="5900" spans="1:11" ht="15" customHeight="1" x14ac:dyDescent="0.25">
      <c r="A5900" s="9"/>
      <c r="B5900" s="9"/>
      <c r="C5900" s="9"/>
      <c r="D5900" s="9"/>
      <c r="E5900" s="9"/>
      <c r="F5900" s="9"/>
      <c r="G5900" s="91" t="s">
        <v>3906</v>
      </c>
      <c r="H5900" s="91"/>
      <c r="I5900" s="91"/>
      <c r="J5900" s="91"/>
      <c r="K5900" s="28">
        <f>SUM(K5894:K5899)</f>
        <v>124.74000000000001</v>
      </c>
    </row>
    <row r="5901" spans="1:11" ht="15" customHeight="1" x14ac:dyDescent="0.25">
      <c r="A5901" s="93" t="s">
        <v>3907</v>
      </c>
      <c r="B5901" s="93"/>
      <c r="C5901" s="93"/>
      <c r="D5901" s="94" t="s">
        <v>3</v>
      </c>
      <c r="E5901" s="94"/>
      <c r="F5901" s="23" t="s">
        <v>4</v>
      </c>
      <c r="G5901" s="94" t="s">
        <v>3894</v>
      </c>
      <c r="H5901" s="94"/>
      <c r="I5901" s="94" t="s">
        <v>3895</v>
      </c>
      <c r="J5901" s="94"/>
      <c r="K5901" s="23" t="s">
        <v>3896</v>
      </c>
    </row>
    <row r="5902" spans="1:11" ht="21" customHeight="1" x14ac:dyDescent="0.25">
      <c r="A5902" s="24" t="s">
        <v>3908</v>
      </c>
      <c r="B5902" s="95" t="s">
        <v>3909</v>
      </c>
      <c r="C5902" s="95"/>
      <c r="D5902" s="96" t="s">
        <v>20</v>
      </c>
      <c r="E5902" s="96"/>
      <c r="F5902" s="24" t="s">
        <v>2056</v>
      </c>
      <c r="G5902" s="97">
        <v>0.13009999999999999</v>
      </c>
      <c r="H5902" s="97"/>
      <c r="I5902" s="98">
        <v>32.24</v>
      </c>
      <c r="J5902" s="98"/>
      <c r="K5902" s="27">
        <f>ROUND(ROUND(G5902,8)*I5902,2)</f>
        <v>4.1900000000000004</v>
      </c>
    </row>
    <row r="5903" spans="1:11" ht="15" customHeight="1" x14ac:dyDescent="0.25">
      <c r="A5903" s="24" t="s">
        <v>3971</v>
      </c>
      <c r="B5903" s="95" t="s">
        <v>3972</v>
      </c>
      <c r="C5903" s="95"/>
      <c r="D5903" s="96" t="s">
        <v>20</v>
      </c>
      <c r="E5903" s="96"/>
      <c r="F5903" s="24" t="s">
        <v>2056</v>
      </c>
      <c r="G5903" s="97">
        <v>8.7400000000000005E-2</v>
      </c>
      <c r="H5903" s="97"/>
      <c r="I5903" s="98">
        <v>32.69</v>
      </c>
      <c r="J5903" s="98"/>
      <c r="K5903" s="27">
        <f>ROUND(ROUND(G5903,8)*I5903,2)</f>
        <v>2.86</v>
      </c>
    </row>
    <row r="5904" spans="1:11" ht="15" customHeight="1" x14ac:dyDescent="0.25">
      <c r="A5904" s="24" t="s">
        <v>3910</v>
      </c>
      <c r="B5904" s="95" t="s">
        <v>3911</v>
      </c>
      <c r="C5904" s="95"/>
      <c r="D5904" s="96" t="s">
        <v>20</v>
      </c>
      <c r="E5904" s="96"/>
      <c r="F5904" s="24" t="s">
        <v>2056</v>
      </c>
      <c r="G5904" s="97">
        <v>0.21759999999999999</v>
      </c>
      <c r="H5904" s="97"/>
      <c r="I5904" s="98">
        <v>24.94</v>
      </c>
      <c r="J5904" s="98"/>
      <c r="K5904" s="27">
        <f>ROUND(ROUND(G5904,8)*I5904,2)</f>
        <v>5.43</v>
      </c>
    </row>
    <row r="5905" spans="1:11" ht="18" customHeight="1" x14ac:dyDescent="0.25">
      <c r="A5905" s="9"/>
      <c r="B5905" s="9"/>
      <c r="C5905" s="9"/>
      <c r="D5905" s="9"/>
      <c r="E5905" s="9"/>
      <c r="F5905" s="9"/>
      <c r="G5905" s="91" t="s">
        <v>3912</v>
      </c>
      <c r="H5905" s="91"/>
      <c r="I5905" s="91"/>
      <c r="J5905" s="91"/>
      <c r="K5905" s="28">
        <f>SUM(K5902:K5904)</f>
        <v>12.48</v>
      </c>
    </row>
    <row r="5906" spans="1:11" ht="15" customHeight="1" x14ac:dyDescent="0.25">
      <c r="A5906" s="93" t="s">
        <v>3922</v>
      </c>
      <c r="B5906" s="93"/>
      <c r="C5906" s="93"/>
      <c r="D5906" s="94" t="s">
        <v>3</v>
      </c>
      <c r="E5906" s="94"/>
      <c r="F5906" s="23" t="s">
        <v>4</v>
      </c>
      <c r="G5906" s="94" t="s">
        <v>3894</v>
      </c>
      <c r="H5906" s="94"/>
      <c r="I5906" s="94" t="s">
        <v>3895</v>
      </c>
      <c r="J5906" s="94"/>
      <c r="K5906" s="23" t="s">
        <v>3896</v>
      </c>
    </row>
    <row r="5907" spans="1:11" ht="29.1" customHeight="1" x14ac:dyDescent="0.25">
      <c r="A5907" s="24" t="s">
        <v>4062</v>
      </c>
      <c r="B5907" s="95" t="s">
        <v>4063</v>
      </c>
      <c r="C5907" s="95"/>
      <c r="D5907" s="96" t="s">
        <v>20</v>
      </c>
      <c r="E5907" s="96"/>
      <c r="F5907" s="24" t="s">
        <v>3903</v>
      </c>
      <c r="G5907" s="97">
        <v>1.23E-2</v>
      </c>
      <c r="H5907" s="97"/>
      <c r="I5907" s="98">
        <v>23.44</v>
      </c>
      <c r="J5907" s="98"/>
      <c r="K5907" s="27">
        <f>ROUND(ROUND(G5907,8)*I5907,2)</f>
        <v>0.28999999999999998</v>
      </c>
    </row>
    <row r="5908" spans="1:11" ht="21" customHeight="1" x14ac:dyDescent="0.25">
      <c r="A5908" s="24" t="s">
        <v>4064</v>
      </c>
      <c r="B5908" s="95" t="s">
        <v>4065</v>
      </c>
      <c r="C5908" s="95"/>
      <c r="D5908" s="96" t="s">
        <v>4066</v>
      </c>
      <c r="E5908" s="96"/>
      <c r="F5908" s="24" t="s">
        <v>26</v>
      </c>
      <c r="G5908" s="97">
        <v>4</v>
      </c>
      <c r="H5908" s="97"/>
      <c r="I5908" s="98">
        <v>5.76</v>
      </c>
      <c r="J5908" s="98"/>
      <c r="K5908" s="27">
        <f>ROUND(ROUND(G5908,8)*I5908,2)</f>
        <v>23.04</v>
      </c>
    </row>
    <row r="5909" spans="1:11" ht="15" customHeight="1" x14ac:dyDescent="0.25">
      <c r="A5909" s="9"/>
      <c r="B5909" s="9"/>
      <c r="C5909" s="9"/>
      <c r="D5909" s="9"/>
      <c r="E5909" s="9"/>
      <c r="F5909" s="9"/>
      <c r="G5909" s="91" t="s">
        <v>3933</v>
      </c>
      <c r="H5909" s="91"/>
      <c r="I5909" s="91"/>
      <c r="J5909" s="91"/>
      <c r="K5909" s="28">
        <f>SUM(K5907:K5908)</f>
        <v>23.33</v>
      </c>
    </row>
    <row r="5910" spans="1:11" ht="15" customHeight="1" x14ac:dyDescent="0.25">
      <c r="A5910" s="9"/>
      <c r="B5910" s="9"/>
      <c r="C5910" s="9"/>
      <c r="D5910" s="9"/>
      <c r="E5910" s="9"/>
      <c r="F5910" s="9"/>
      <c r="G5910" s="92" t="s">
        <v>3913</v>
      </c>
      <c r="H5910" s="92"/>
      <c r="I5910" s="92"/>
      <c r="J5910" s="92"/>
      <c r="K5910" s="29">
        <f>ROUND(SUM(K5900,K5905,K5909),2)</f>
        <v>160.55000000000001</v>
      </c>
    </row>
    <row r="5911" spans="1:11" ht="9.9499999999999993" customHeight="1" x14ac:dyDescent="0.25">
      <c r="A5911" s="9"/>
      <c r="B5911" s="9"/>
      <c r="C5911" s="9"/>
      <c r="D5911" s="9"/>
      <c r="E5911" s="9"/>
      <c r="F5911" s="9"/>
      <c r="G5911" s="100"/>
      <c r="H5911" s="100"/>
      <c r="I5911" s="100"/>
      <c r="J5911" s="100"/>
      <c r="K5911" s="100"/>
    </row>
    <row r="5912" spans="1:11" ht="20.100000000000001" customHeight="1" x14ac:dyDescent="0.25">
      <c r="A5912" s="99" t="s">
        <v>2559</v>
      </c>
      <c r="B5912" s="99"/>
      <c r="C5912" s="99"/>
      <c r="D5912" s="99"/>
      <c r="E5912" s="99"/>
      <c r="F5912" s="99"/>
      <c r="G5912" s="99"/>
      <c r="H5912" s="99"/>
      <c r="I5912" s="99"/>
      <c r="J5912" s="99"/>
      <c r="K5912" s="99"/>
    </row>
    <row r="5913" spans="1:11" ht="15" customHeight="1" x14ac:dyDescent="0.25">
      <c r="A5913" s="93" t="s">
        <v>3893</v>
      </c>
      <c r="B5913" s="93"/>
      <c r="C5913" s="93"/>
      <c r="D5913" s="94" t="s">
        <v>3</v>
      </c>
      <c r="E5913" s="94"/>
      <c r="F5913" s="23" t="s">
        <v>4</v>
      </c>
      <c r="G5913" s="94" t="s">
        <v>3894</v>
      </c>
      <c r="H5913" s="94"/>
      <c r="I5913" s="94" t="s">
        <v>3895</v>
      </c>
      <c r="J5913" s="94"/>
      <c r="K5913" s="23" t="s">
        <v>3896</v>
      </c>
    </row>
    <row r="5914" spans="1:11" ht="45.95" customHeight="1" x14ac:dyDescent="0.25">
      <c r="A5914" s="24" t="s">
        <v>4073</v>
      </c>
      <c r="B5914" s="95" t="s">
        <v>4074</v>
      </c>
      <c r="C5914" s="95"/>
      <c r="D5914" s="96" t="s">
        <v>20</v>
      </c>
      <c r="E5914" s="96"/>
      <c r="F5914" s="24" t="s">
        <v>26</v>
      </c>
      <c r="G5914" s="97">
        <v>1</v>
      </c>
      <c r="H5914" s="97"/>
      <c r="I5914" s="98">
        <v>1235.9100000000001</v>
      </c>
      <c r="J5914" s="98"/>
      <c r="K5914" s="27">
        <f>TRUNC(TRUNC(G5914,8)*I5914,2)</f>
        <v>1235.9100000000001</v>
      </c>
    </row>
    <row r="5915" spans="1:11" ht="21" customHeight="1" x14ac:dyDescent="0.25">
      <c r="A5915" s="24" t="s">
        <v>4075</v>
      </c>
      <c r="B5915" s="95" t="s">
        <v>4076</v>
      </c>
      <c r="C5915" s="95"/>
      <c r="D5915" s="96" t="s">
        <v>20</v>
      </c>
      <c r="E5915" s="96"/>
      <c r="F5915" s="24" t="s">
        <v>34</v>
      </c>
      <c r="G5915" s="97">
        <v>1.1999999999999999E-3</v>
      </c>
      <c r="H5915" s="97"/>
      <c r="I5915" s="98">
        <v>205.09</v>
      </c>
      <c r="J5915" s="98"/>
      <c r="K5915" s="27">
        <f>TRUNC(TRUNC(G5915,8)*I5915,2)</f>
        <v>0.24</v>
      </c>
    </row>
    <row r="5916" spans="1:11" ht="15" customHeight="1" x14ac:dyDescent="0.25">
      <c r="A5916" s="9"/>
      <c r="B5916" s="9"/>
      <c r="C5916" s="9"/>
      <c r="D5916" s="9"/>
      <c r="E5916" s="9"/>
      <c r="F5916" s="9"/>
      <c r="G5916" s="91" t="s">
        <v>3906</v>
      </c>
      <c r="H5916" s="91"/>
      <c r="I5916" s="91"/>
      <c r="J5916" s="91"/>
      <c r="K5916" s="28">
        <f>SUM(K5914:K5915)</f>
        <v>1236.1500000000001</v>
      </c>
    </row>
    <row r="5917" spans="1:11" ht="15" customHeight="1" x14ac:dyDescent="0.25">
      <c r="A5917" s="93" t="s">
        <v>3907</v>
      </c>
      <c r="B5917" s="93"/>
      <c r="C5917" s="93"/>
      <c r="D5917" s="94" t="s">
        <v>3</v>
      </c>
      <c r="E5917" s="94"/>
      <c r="F5917" s="23" t="s">
        <v>4</v>
      </c>
      <c r="G5917" s="94" t="s">
        <v>3894</v>
      </c>
      <c r="H5917" s="94"/>
      <c r="I5917" s="94" t="s">
        <v>3895</v>
      </c>
      <c r="J5917" s="94"/>
      <c r="K5917" s="23" t="s">
        <v>3896</v>
      </c>
    </row>
    <row r="5918" spans="1:11" ht="15" customHeight="1" x14ac:dyDescent="0.25">
      <c r="A5918" s="24" t="s">
        <v>3971</v>
      </c>
      <c r="B5918" s="95" t="s">
        <v>3972</v>
      </c>
      <c r="C5918" s="95"/>
      <c r="D5918" s="96" t="s">
        <v>20</v>
      </c>
      <c r="E5918" s="96"/>
      <c r="F5918" s="24" t="s">
        <v>2056</v>
      </c>
      <c r="G5918" s="97">
        <v>0.86809999999999998</v>
      </c>
      <c r="H5918" s="97"/>
      <c r="I5918" s="98">
        <v>32.69</v>
      </c>
      <c r="J5918" s="98"/>
      <c r="K5918" s="27">
        <f>TRUNC(TRUNC(G5918,8)*I5918,2)</f>
        <v>28.37</v>
      </c>
    </row>
    <row r="5919" spans="1:11" ht="15" customHeight="1" x14ac:dyDescent="0.25">
      <c r="A5919" s="24" t="s">
        <v>3910</v>
      </c>
      <c r="B5919" s="95" t="s">
        <v>3911</v>
      </c>
      <c r="C5919" s="95"/>
      <c r="D5919" s="96" t="s">
        <v>20</v>
      </c>
      <c r="E5919" s="96"/>
      <c r="F5919" s="24" t="s">
        <v>2056</v>
      </c>
      <c r="G5919" s="97">
        <v>0.57869999999999999</v>
      </c>
      <c r="H5919" s="97"/>
      <c r="I5919" s="98">
        <v>24.94</v>
      </c>
      <c r="J5919" s="98"/>
      <c r="K5919" s="27">
        <f>TRUNC(TRUNC(G5919,8)*I5919,2)</f>
        <v>14.43</v>
      </c>
    </row>
    <row r="5920" spans="1:11" ht="18" customHeight="1" x14ac:dyDescent="0.25">
      <c r="A5920" s="9"/>
      <c r="B5920" s="9"/>
      <c r="C5920" s="9"/>
      <c r="D5920" s="9"/>
      <c r="E5920" s="9"/>
      <c r="F5920" s="9"/>
      <c r="G5920" s="91" t="s">
        <v>3912</v>
      </c>
      <c r="H5920" s="91"/>
      <c r="I5920" s="91"/>
      <c r="J5920" s="91"/>
      <c r="K5920" s="28">
        <f>SUM(K5918:K5919)</f>
        <v>42.8</v>
      </c>
    </row>
    <row r="5921" spans="1:11" ht="15" customHeight="1" x14ac:dyDescent="0.25">
      <c r="A5921" s="93" t="s">
        <v>3922</v>
      </c>
      <c r="B5921" s="93"/>
      <c r="C5921" s="93"/>
      <c r="D5921" s="94" t="s">
        <v>3</v>
      </c>
      <c r="E5921" s="94"/>
      <c r="F5921" s="23" t="s">
        <v>4</v>
      </c>
      <c r="G5921" s="94" t="s">
        <v>3894</v>
      </c>
      <c r="H5921" s="94"/>
      <c r="I5921" s="94" t="s">
        <v>3895</v>
      </c>
      <c r="J5921" s="94"/>
      <c r="K5921" s="23" t="s">
        <v>3896</v>
      </c>
    </row>
    <row r="5922" spans="1:11" ht="29.1" customHeight="1" x14ac:dyDescent="0.25">
      <c r="A5922" s="24" t="s">
        <v>4077</v>
      </c>
      <c r="B5922" s="95" t="s">
        <v>4078</v>
      </c>
      <c r="C5922" s="95"/>
      <c r="D5922" s="96" t="s">
        <v>20</v>
      </c>
      <c r="E5922" s="96"/>
      <c r="F5922" s="24" t="s">
        <v>34</v>
      </c>
      <c r="G5922" s="97">
        <v>2.2200000000000001E-2</v>
      </c>
      <c r="H5922" s="97"/>
      <c r="I5922" s="98">
        <v>924.6</v>
      </c>
      <c r="J5922" s="98"/>
      <c r="K5922" s="27">
        <f>TRUNC(TRUNC(G5922,8)*I5922,2)</f>
        <v>20.52</v>
      </c>
    </row>
    <row r="5923" spans="1:11" ht="15" customHeight="1" x14ac:dyDescent="0.25">
      <c r="A5923" s="9"/>
      <c r="B5923" s="9"/>
      <c r="C5923" s="9"/>
      <c r="D5923" s="9"/>
      <c r="E5923" s="9"/>
      <c r="F5923" s="9"/>
      <c r="G5923" s="91" t="s">
        <v>3933</v>
      </c>
      <c r="H5923" s="91"/>
      <c r="I5923" s="91"/>
      <c r="J5923" s="91"/>
      <c r="K5923" s="28">
        <f>SUM(K5922:K5922)</f>
        <v>20.52</v>
      </c>
    </row>
    <row r="5924" spans="1:11" ht="15" customHeight="1" x14ac:dyDescent="0.25">
      <c r="A5924" s="9"/>
      <c r="B5924" s="9"/>
      <c r="C5924" s="9"/>
      <c r="D5924" s="9"/>
      <c r="E5924" s="9"/>
      <c r="F5924" s="9"/>
      <c r="G5924" s="92" t="s">
        <v>3913</v>
      </c>
      <c r="H5924" s="92"/>
      <c r="I5924" s="92"/>
      <c r="J5924" s="92"/>
      <c r="K5924" s="29">
        <f>ROUND(SUM(K5916,K5920,K5923),2)</f>
        <v>1299.47</v>
      </c>
    </row>
    <row r="5925" spans="1:11" ht="9.9499999999999993" customHeight="1" x14ac:dyDescent="0.25">
      <c r="A5925" s="9"/>
      <c r="B5925" s="9"/>
      <c r="C5925" s="9"/>
      <c r="D5925" s="9"/>
      <c r="E5925" s="9"/>
      <c r="F5925" s="9"/>
      <c r="G5925" s="100"/>
      <c r="H5925" s="100"/>
      <c r="I5925" s="100"/>
      <c r="J5925" s="100"/>
      <c r="K5925" s="100"/>
    </row>
    <row r="5926" spans="1:11" ht="20.100000000000001" customHeight="1" x14ac:dyDescent="0.25">
      <c r="A5926" s="99" t="s">
        <v>2560</v>
      </c>
      <c r="B5926" s="99"/>
      <c r="C5926" s="99"/>
      <c r="D5926" s="99"/>
      <c r="E5926" s="99"/>
      <c r="F5926" s="99"/>
      <c r="G5926" s="99"/>
      <c r="H5926" s="99"/>
      <c r="I5926" s="99"/>
      <c r="J5926" s="99"/>
      <c r="K5926" s="99"/>
    </row>
    <row r="5927" spans="1:11" ht="15" customHeight="1" x14ac:dyDescent="0.25">
      <c r="A5927" s="93" t="s">
        <v>3893</v>
      </c>
      <c r="B5927" s="93"/>
      <c r="C5927" s="93"/>
      <c r="D5927" s="94" t="s">
        <v>3</v>
      </c>
      <c r="E5927" s="94"/>
      <c r="F5927" s="23" t="s">
        <v>4</v>
      </c>
      <c r="G5927" s="94" t="s">
        <v>3894</v>
      </c>
      <c r="H5927" s="94"/>
      <c r="I5927" s="94" t="s">
        <v>3895</v>
      </c>
      <c r="J5927" s="94"/>
      <c r="K5927" s="23" t="s">
        <v>3896</v>
      </c>
    </row>
    <row r="5928" spans="1:11" ht="15" customHeight="1" x14ac:dyDescent="0.25">
      <c r="A5928" s="24" t="s">
        <v>4067</v>
      </c>
      <c r="B5928" s="95" t="s">
        <v>4068</v>
      </c>
      <c r="C5928" s="95"/>
      <c r="D5928" s="96" t="s">
        <v>20</v>
      </c>
      <c r="E5928" s="96"/>
      <c r="F5928" s="24" t="s">
        <v>3903</v>
      </c>
      <c r="G5928" s="97">
        <v>8.6199999999999992</v>
      </c>
      <c r="H5928" s="97"/>
      <c r="I5928" s="98">
        <v>1.1299999999999999</v>
      </c>
      <c r="J5928" s="98"/>
      <c r="K5928" s="27">
        <f>TRUNC(TRUNC(G5928,8)*I5928,2)</f>
        <v>9.74</v>
      </c>
    </row>
    <row r="5929" spans="1:11" ht="29.1" customHeight="1" x14ac:dyDescent="0.25">
      <c r="A5929" s="24" t="s">
        <v>4069</v>
      </c>
      <c r="B5929" s="95" t="s">
        <v>4070</v>
      </c>
      <c r="C5929" s="95"/>
      <c r="D5929" s="96" t="s">
        <v>20</v>
      </c>
      <c r="E5929" s="96"/>
      <c r="F5929" s="24" t="s">
        <v>26</v>
      </c>
      <c r="G5929" s="97">
        <v>6.4375</v>
      </c>
      <c r="H5929" s="97"/>
      <c r="I5929" s="98">
        <v>17.63</v>
      </c>
      <c r="J5929" s="98"/>
      <c r="K5929" s="27">
        <f>TRUNC(TRUNC(G5929,8)*I5929,2)</f>
        <v>113.49</v>
      </c>
    </row>
    <row r="5930" spans="1:11" ht="15" customHeight="1" x14ac:dyDescent="0.25">
      <c r="A5930" s="24" t="s">
        <v>4071</v>
      </c>
      <c r="B5930" s="95" t="s">
        <v>4072</v>
      </c>
      <c r="C5930" s="95"/>
      <c r="D5930" s="96" t="s">
        <v>20</v>
      </c>
      <c r="E5930" s="96"/>
      <c r="F5930" s="24" t="s">
        <v>3903</v>
      </c>
      <c r="G5930" s="97">
        <v>0.24</v>
      </c>
      <c r="H5930" s="97"/>
      <c r="I5930" s="98">
        <v>3.58</v>
      </c>
      <c r="J5930" s="98"/>
      <c r="K5930" s="27">
        <f>TRUNC(TRUNC(G5930,8)*I5930,2)</f>
        <v>0.85</v>
      </c>
    </row>
    <row r="5931" spans="1:11" ht="15" customHeight="1" x14ac:dyDescent="0.25">
      <c r="A5931" s="9"/>
      <c r="B5931" s="9"/>
      <c r="C5931" s="9"/>
      <c r="D5931" s="9"/>
      <c r="E5931" s="9"/>
      <c r="F5931" s="9"/>
      <c r="G5931" s="91" t="s">
        <v>3906</v>
      </c>
      <c r="H5931" s="91"/>
      <c r="I5931" s="91"/>
      <c r="J5931" s="91"/>
      <c r="K5931" s="28">
        <f>SUM(K5928:K5930)</f>
        <v>124.07999999999998</v>
      </c>
    </row>
    <row r="5932" spans="1:11" ht="15" customHeight="1" x14ac:dyDescent="0.25">
      <c r="A5932" s="93" t="s">
        <v>3907</v>
      </c>
      <c r="B5932" s="93"/>
      <c r="C5932" s="93"/>
      <c r="D5932" s="94" t="s">
        <v>3</v>
      </c>
      <c r="E5932" s="94"/>
      <c r="F5932" s="23" t="s">
        <v>4</v>
      </c>
      <c r="G5932" s="94" t="s">
        <v>3894</v>
      </c>
      <c r="H5932" s="94"/>
      <c r="I5932" s="94" t="s">
        <v>3895</v>
      </c>
      <c r="J5932" s="94"/>
      <c r="K5932" s="23" t="s">
        <v>3896</v>
      </c>
    </row>
    <row r="5933" spans="1:11" ht="15" customHeight="1" x14ac:dyDescent="0.25">
      <c r="A5933" s="24" t="s">
        <v>3971</v>
      </c>
      <c r="B5933" s="95" t="s">
        <v>3972</v>
      </c>
      <c r="C5933" s="95"/>
      <c r="D5933" s="96" t="s">
        <v>20</v>
      </c>
      <c r="E5933" s="96"/>
      <c r="F5933" s="24" t="s">
        <v>2056</v>
      </c>
      <c r="G5933" s="97">
        <v>0.63900000000000001</v>
      </c>
      <c r="H5933" s="97"/>
      <c r="I5933" s="98">
        <v>32.69</v>
      </c>
      <c r="J5933" s="98"/>
      <c r="K5933" s="27">
        <f>TRUNC(TRUNC(G5933,8)*I5933,2)</f>
        <v>20.88</v>
      </c>
    </row>
    <row r="5934" spans="1:11" ht="15" customHeight="1" x14ac:dyDescent="0.25">
      <c r="A5934" s="24" t="s">
        <v>3910</v>
      </c>
      <c r="B5934" s="95" t="s">
        <v>3911</v>
      </c>
      <c r="C5934" s="95"/>
      <c r="D5934" s="96" t="s">
        <v>20</v>
      </c>
      <c r="E5934" s="96"/>
      <c r="F5934" s="24" t="s">
        <v>2056</v>
      </c>
      <c r="G5934" s="97">
        <v>1.2789999999999999</v>
      </c>
      <c r="H5934" s="97"/>
      <c r="I5934" s="98">
        <v>24.94</v>
      </c>
      <c r="J5934" s="98"/>
      <c r="K5934" s="27">
        <f>TRUNC(TRUNC(G5934,8)*I5934,2)</f>
        <v>31.89</v>
      </c>
    </row>
    <row r="5935" spans="1:11" ht="18" customHeight="1" x14ac:dyDescent="0.25">
      <c r="A5935" s="9"/>
      <c r="B5935" s="9"/>
      <c r="C5935" s="9"/>
      <c r="D5935" s="9"/>
      <c r="E5935" s="9"/>
      <c r="F5935" s="9"/>
      <c r="G5935" s="91" t="s">
        <v>3912</v>
      </c>
      <c r="H5935" s="91"/>
      <c r="I5935" s="91"/>
      <c r="J5935" s="91"/>
      <c r="K5935" s="28">
        <f>SUM(K5933:K5934)</f>
        <v>52.769999999999996</v>
      </c>
    </row>
    <row r="5936" spans="1:11" ht="15" customHeight="1" x14ac:dyDescent="0.25">
      <c r="A5936" s="9"/>
      <c r="B5936" s="9"/>
      <c r="C5936" s="9"/>
      <c r="D5936" s="9"/>
      <c r="E5936" s="9"/>
      <c r="F5936" s="9"/>
      <c r="G5936" s="92" t="s">
        <v>3913</v>
      </c>
      <c r="H5936" s="92"/>
      <c r="I5936" s="92"/>
      <c r="J5936" s="92"/>
      <c r="K5936" s="29">
        <f>ROUND(SUM(K5931,K5935),2)</f>
        <v>176.85</v>
      </c>
    </row>
    <row r="5937" spans="1:11" ht="9.9499999999999993" customHeight="1" x14ac:dyDescent="0.25">
      <c r="A5937" s="9"/>
      <c r="B5937" s="9"/>
      <c r="C5937" s="9"/>
      <c r="D5937" s="9"/>
      <c r="E5937" s="9"/>
      <c r="F5937" s="9"/>
      <c r="G5937" s="100"/>
      <c r="H5937" s="100"/>
      <c r="I5937" s="100"/>
      <c r="J5937" s="100"/>
      <c r="K5937" s="100"/>
    </row>
    <row r="5938" spans="1:11" ht="20.100000000000001" customHeight="1" x14ac:dyDescent="0.25">
      <c r="A5938" s="99" t="s">
        <v>2561</v>
      </c>
      <c r="B5938" s="99"/>
      <c r="C5938" s="99"/>
      <c r="D5938" s="99"/>
      <c r="E5938" s="99"/>
      <c r="F5938" s="99"/>
      <c r="G5938" s="99"/>
      <c r="H5938" s="99"/>
      <c r="I5938" s="99"/>
      <c r="J5938" s="99"/>
      <c r="K5938" s="99"/>
    </row>
    <row r="5939" spans="1:11" ht="20.100000000000001" customHeight="1" x14ac:dyDescent="0.25">
      <c r="A5939" s="106" t="s">
        <v>4010</v>
      </c>
      <c r="B5939" s="106"/>
      <c r="C5939" s="106"/>
      <c r="D5939" s="106"/>
      <c r="E5939" s="106"/>
      <c r="F5939" s="2" t="s">
        <v>4</v>
      </c>
      <c r="G5939" s="87" t="s">
        <v>4001</v>
      </c>
      <c r="H5939" s="87"/>
      <c r="I5939" s="87" t="s">
        <v>3895</v>
      </c>
      <c r="J5939" s="87"/>
      <c r="K5939" s="2" t="s">
        <v>4011</v>
      </c>
    </row>
    <row r="5940" spans="1:11" ht="15" customHeight="1" x14ac:dyDescent="0.25">
      <c r="A5940" s="6" t="s">
        <v>4079</v>
      </c>
      <c r="B5940" s="104" t="s">
        <v>4080</v>
      </c>
      <c r="C5940" s="104"/>
      <c r="D5940" s="104"/>
      <c r="E5940" s="104"/>
      <c r="F5940" s="6" t="s">
        <v>77</v>
      </c>
      <c r="G5940" s="113">
        <v>1.7700000000000001E-3</v>
      </c>
      <c r="H5940" s="113"/>
      <c r="I5940" s="105">
        <v>33.79</v>
      </c>
      <c r="J5940" s="105"/>
      <c r="K5940" s="33">
        <f>ROUND(ROUND(G5940,5)*I5940,4)</f>
        <v>5.9799999999999999E-2</v>
      </c>
    </row>
    <row r="5941" spans="1:11" ht="15" customHeight="1" x14ac:dyDescent="0.25">
      <c r="A5941" s="6" t="s">
        <v>4081</v>
      </c>
      <c r="B5941" s="104" t="s">
        <v>4082</v>
      </c>
      <c r="C5941" s="104"/>
      <c r="D5941" s="104"/>
      <c r="E5941" s="104"/>
      <c r="F5941" s="6" t="s">
        <v>77</v>
      </c>
      <c r="G5941" s="113">
        <v>3.9300000000000003E-3</v>
      </c>
      <c r="H5941" s="113"/>
      <c r="I5941" s="105">
        <v>448.02</v>
      </c>
      <c r="J5941" s="105"/>
      <c r="K5941" s="33">
        <f>ROUND(ROUND(G5941,5)*I5941,4)</f>
        <v>1.7606999999999999</v>
      </c>
    </row>
    <row r="5942" spans="1:11" ht="15" customHeight="1" x14ac:dyDescent="0.25">
      <c r="A5942" s="6" t="s">
        <v>4083</v>
      </c>
      <c r="B5942" s="104" t="s">
        <v>4084</v>
      </c>
      <c r="C5942" s="104"/>
      <c r="D5942" s="104"/>
      <c r="E5942" s="104"/>
      <c r="F5942" s="6" t="s">
        <v>77</v>
      </c>
      <c r="G5942" s="113">
        <v>7.0800000000000004E-3</v>
      </c>
      <c r="H5942" s="113"/>
      <c r="I5942" s="105">
        <v>46.06</v>
      </c>
      <c r="J5942" s="105"/>
      <c r="K5942" s="33">
        <f>ROUND(ROUND(G5942,5)*I5942,4)</f>
        <v>0.3261</v>
      </c>
    </row>
    <row r="5943" spans="1:11" ht="15" customHeight="1" x14ac:dyDescent="0.25">
      <c r="A5943" s="6" t="s">
        <v>4085</v>
      </c>
      <c r="B5943" s="104" t="s">
        <v>4086</v>
      </c>
      <c r="C5943" s="104"/>
      <c r="D5943" s="104"/>
      <c r="E5943" s="104"/>
      <c r="F5943" s="6" t="s">
        <v>103</v>
      </c>
      <c r="G5943" s="113">
        <v>1</v>
      </c>
      <c r="H5943" s="113"/>
      <c r="I5943" s="105">
        <v>16.98</v>
      </c>
      <c r="J5943" s="105"/>
      <c r="K5943" s="33">
        <f>ROUND(ROUND(G5943,5)*I5943,4)</f>
        <v>16.98</v>
      </c>
    </row>
    <row r="5944" spans="1:11" ht="15" customHeight="1" x14ac:dyDescent="0.25">
      <c r="A5944" s="1"/>
      <c r="B5944" s="1"/>
      <c r="C5944" s="1"/>
      <c r="D5944" s="1"/>
      <c r="E5944" s="1"/>
      <c r="F5944" s="1"/>
      <c r="G5944" s="85" t="s">
        <v>4014</v>
      </c>
      <c r="H5944" s="85"/>
      <c r="I5944" s="85"/>
      <c r="J5944" s="85"/>
      <c r="K5944" s="34">
        <f>SUM(K5940:K5943)</f>
        <v>19.1266</v>
      </c>
    </row>
    <row r="5945" spans="1:11" ht="15" customHeight="1" x14ac:dyDescent="0.25">
      <c r="A5945" s="106" t="s">
        <v>4015</v>
      </c>
      <c r="B5945" s="106"/>
      <c r="C5945" s="106"/>
      <c r="D5945" s="23" t="s">
        <v>4016</v>
      </c>
      <c r="E5945" s="94" t="s">
        <v>4017</v>
      </c>
      <c r="F5945" s="94"/>
      <c r="G5945" s="94" t="s">
        <v>4001</v>
      </c>
      <c r="H5945" s="94"/>
      <c r="I5945" s="94" t="s">
        <v>3895</v>
      </c>
      <c r="J5945" s="94"/>
      <c r="K5945" s="23" t="s">
        <v>4011</v>
      </c>
    </row>
    <row r="5946" spans="1:11" ht="27.95" customHeight="1" x14ac:dyDescent="0.25">
      <c r="A5946" s="38" t="s">
        <v>4085</v>
      </c>
      <c r="B5946" s="109" t="s">
        <v>4087</v>
      </c>
      <c r="C5946" s="109"/>
      <c r="D5946" s="38" t="s">
        <v>4019</v>
      </c>
      <c r="E5946" s="110" t="s">
        <v>4088</v>
      </c>
      <c r="F5946" s="110"/>
      <c r="G5946" s="111">
        <v>1.9630000000000002E-2</v>
      </c>
      <c r="H5946" s="111"/>
      <c r="I5946" s="112">
        <v>33.64</v>
      </c>
      <c r="J5946" s="112"/>
      <c r="K5946" s="41">
        <f>ROUND(ROUND(G5946,5)*I5946,4)</f>
        <v>0.66039999999999999</v>
      </c>
    </row>
    <row r="5947" spans="1:11" ht="15" customHeight="1" x14ac:dyDescent="0.25">
      <c r="A5947" s="1"/>
      <c r="B5947" s="1"/>
      <c r="C5947" s="1"/>
      <c r="D5947" s="1"/>
      <c r="E5947" s="1"/>
      <c r="F5947" s="1"/>
      <c r="G5947" s="85" t="s">
        <v>4021</v>
      </c>
      <c r="H5947" s="85"/>
      <c r="I5947" s="85"/>
      <c r="J5947" s="85"/>
      <c r="K5947" s="33">
        <f>SUM(K5946:K5946)</f>
        <v>0.66039999999999999</v>
      </c>
    </row>
    <row r="5948" spans="1:11" ht="12.95" customHeight="1" x14ac:dyDescent="0.25">
      <c r="A5948" s="106" t="s">
        <v>4022</v>
      </c>
      <c r="B5948" s="106"/>
      <c r="C5948" s="94" t="s">
        <v>4023</v>
      </c>
      <c r="D5948" s="94" t="s">
        <v>5</v>
      </c>
      <c r="E5948" s="94" t="s">
        <v>4024</v>
      </c>
      <c r="F5948" s="94"/>
      <c r="G5948" s="94" t="s">
        <v>4025</v>
      </c>
      <c r="H5948" s="94"/>
      <c r="I5948" s="94" t="s">
        <v>2086</v>
      </c>
      <c r="J5948" s="94"/>
      <c r="K5948" s="94" t="s">
        <v>4011</v>
      </c>
    </row>
    <row r="5949" spans="1:11" ht="12" customHeight="1" x14ac:dyDescent="0.25">
      <c r="A5949" s="106"/>
      <c r="B5949" s="106"/>
      <c r="C5949" s="94"/>
      <c r="D5949" s="94"/>
      <c r="E5949" s="23" t="s">
        <v>2092</v>
      </c>
      <c r="F5949" s="23" t="s">
        <v>4026</v>
      </c>
      <c r="G5949" s="23" t="s">
        <v>2092</v>
      </c>
      <c r="H5949" s="23" t="s">
        <v>4026</v>
      </c>
      <c r="I5949" s="23" t="s">
        <v>2092</v>
      </c>
      <c r="J5949" s="23" t="s">
        <v>4026</v>
      </c>
      <c r="K5949" s="94"/>
    </row>
    <row r="5950" spans="1:11" ht="27.95" customHeight="1" x14ac:dyDescent="0.25">
      <c r="A5950" s="38" t="s">
        <v>4085</v>
      </c>
      <c r="B5950" s="39" t="s">
        <v>4087</v>
      </c>
      <c r="C5950" s="38" t="s">
        <v>4027</v>
      </c>
      <c r="D5950" s="40">
        <v>1.9630000000000002E-2</v>
      </c>
      <c r="E5950" s="42">
        <v>0</v>
      </c>
      <c r="F5950" s="43">
        <v>1.1100000000000001</v>
      </c>
      <c r="G5950" s="42">
        <v>0</v>
      </c>
      <c r="H5950" s="43">
        <v>0.88</v>
      </c>
      <c r="I5950" s="42">
        <v>0</v>
      </c>
      <c r="J5950" s="43">
        <v>0.72</v>
      </c>
      <c r="K5950" s="41">
        <f>ROUND(D5950*(ROUND(E5950*F5950,4)+ROUND(G5950*H5950,4)+ROUND(I5950*J5950,4)),4)</f>
        <v>0</v>
      </c>
    </row>
    <row r="5951" spans="1:11" ht="15" customHeight="1" x14ac:dyDescent="0.25">
      <c r="A5951" s="1"/>
      <c r="B5951" s="1"/>
      <c r="C5951" s="1"/>
      <c r="D5951" s="1"/>
      <c r="E5951" s="1"/>
      <c r="F5951" s="1"/>
      <c r="G5951" s="85" t="s">
        <v>4028</v>
      </c>
      <c r="H5951" s="85"/>
      <c r="I5951" s="85"/>
      <c r="J5951" s="85"/>
      <c r="K5951" s="33">
        <f>SUM(K5949:K5950)</f>
        <v>0</v>
      </c>
    </row>
    <row r="5952" spans="1:11" ht="15" customHeight="1" x14ac:dyDescent="0.25">
      <c r="A5952" s="9"/>
      <c r="B5952" s="9"/>
      <c r="C5952" s="9"/>
      <c r="D5952" s="9"/>
      <c r="E5952" s="9"/>
      <c r="F5952" s="9"/>
      <c r="G5952" s="92" t="s">
        <v>4029</v>
      </c>
      <c r="H5952" s="92"/>
      <c r="I5952" s="92"/>
      <c r="J5952" s="92"/>
      <c r="K5952" s="33">
        <f>SUM(K5944,K5947,K5951)</f>
        <v>19.786999999999999</v>
      </c>
    </row>
    <row r="5953" spans="1:11" ht="15" customHeight="1" x14ac:dyDescent="0.25">
      <c r="A5953" s="9"/>
      <c r="B5953" s="9"/>
      <c r="C5953" s="9"/>
      <c r="D5953" s="9"/>
      <c r="E5953" s="9"/>
      <c r="F5953" s="9"/>
      <c r="G5953" s="92" t="s">
        <v>3913</v>
      </c>
      <c r="H5953" s="92"/>
      <c r="I5953" s="92"/>
      <c r="J5953" s="92"/>
      <c r="K5953" s="29">
        <f>ROUND(SUM(K5952),2)</f>
        <v>19.79</v>
      </c>
    </row>
    <row r="5954" spans="1:11" ht="9.9499999999999993" customHeight="1" x14ac:dyDescent="0.25">
      <c r="A5954" s="9"/>
      <c r="B5954" s="9"/>
      <c r="C5954" s="9"/>
      <c r="D5954" s="9"/>
      <c r="E5954" s="9"/>
      <c r="F5954" s="9"/>
      <c r="G5954" s="100"/>
      <c r="H5954" s="100"/>
      <c r="I5954" s="100"/>
      <c r="J5954" s="100"/>
      <c r="K5954" s="100"/>
    </row>
    <row r="5955" spans="1:11" ht="20.100000000000001" customHeight="1" x14ac:dyDescent="0.25">
      <c r="A5955" s="99" t="s">
        <v>2562</v>
      </c>
      <c r="B5955" s="99"/>
      <c r="C5955" s="99"/>
      <c r="D5955" s="99"/>
      <c r="E5955" s="99"/>
      <c r="F5955" s="99"/>
      <c r="G5955" s="99"/>
      <c r="H5955" s="99"/>
      <c r="I5955" s="99"/>
      <c r="J5955" s="99"/>
      <c r="K5955" s="99"/>
    </row>
    <row r="5956" spans="1:11" ht="15" customHeight="1" x14ac:dyDescent="0.25">
      <c r="A5956" s="93" t="s">
        <v>3893</v>
      </c>
      <c r="B5956" s="93"/>
      <c r="C5956" s="93"/>
      <c r="D5956" s="94" t="s">
        <v>3</v>
      </c>
      <c r="E5956" s="94"/>
      <c r="F5956" s="23" t="s">
        <v>4</v>
      </c>
      <c r="G5956" s="94" t="s">
        <v>3894</v>
      </c>
      <c r="H5956" s="94"/>
      <c r="I5956" s="94" t="s">
        <v>3895</v>
      </c>
      <c r="J5956" s="94"/>
      <c r="K5956" s="23" t="s">
        <v>3896</v>
      </c>
    </row>
    <row r="5957" spans="1:11" ht="15" customHeight="1" x14ac:dyDescent="0.25">
      <c r="A5957" s="24" t="s">
        <v>4089</v>
      </c>
      <c r="B5957" s="95" t="s">
        <v>4090</v>
      </c>
      <c r="C5957" s="95"/>
      <c r="D5957" s="96" t="s">
        <v>20</v>
      </c>
      <c r="E5957" s="96"/>
      <c r="F5957" s="24" t="s">
        <v>16</v>
      </c>
      <c r="G5957" s="97">
        <v>1</v>
      </c>
      <c r="H5957" s="97"/>
      <c r="I5957" s="98">
        <v>12.85</v>
      </c>
      <c r="J5957" s="98"/>
      <c r="K5957" s="27">
        <f>TRUNC(TRUNC(G5957,8)*I5957,2)</f>
        <v>12.85</v>
      </c>
    </row>
    <row r="5958" spans="1:11" ht="15" customHeight="1" x14ac:dyDescent="0.25">
      <c r="A5958" s="9"/>
      <c r="B5958" s="9"/>
      <c r="C5958" s="9"/>
      <c r="D5958" s="9"/>
      <c r="E5958" s="9"/>
      <c r="F5958" s="9"/>
      <c r="G5958" s="91" t="s">
        <v>3906</v>
      </c>
      <c r="H5958" s="91"/>
      <c r="I5958" s="91"/>
      <c r="J5958" s="91"/>
      <c r="K5958" s="28">
        <f>SUM(K5957:K5957)</f>
        <v>12.85</v>
      </c>
    </row>
    <row r="5959" spans="1:11" ht="15" customHeight="1" x14ac:dyDescent="0.25">
      <c r="A5959" s="93" t="s">
        <v>3907</v>
      </c>
      <c r="B5959" s="93"/>
      <c r="C5959" s="93"/>
      <c r="D5959" s="94" t="s">
        <v>3</v>
      </c>
      <c r="E5959" s="94"/>
      <c r="F5959" s="23" t="s">
        <v>4</v>
      </c>
      <c r="G5959" s="94" t="s">
        <v>3894</v>
      </c>
      <c r="H5959" s="94"/>
      <c r="I5959" s="94" t="s">
        <v>3895</v>
      </c>
      <c r="J5959" s="94"/>
      <c r="K5959" s="23" t="s">
        <v>3896</v>
      </c>
    </row>
    <row r="5960" spans="1:11" ht="15" customHeight="1" x14ac:dyDescent="0.25">
      <c r="A5960" s="24" t="s">
        <v>3961</v>
      </c>
      <c r="B5960" s="95" t="s">
        <v>3962</v>
      </c>
      <c r="C5960" s="95"/>
      <c r="D5960" s="96" t="s">
        <v>20</v>
      </c>
      <c r="E5960" s="96"/>
      <c r="F5960" s="24" t="s">
        <v>2056</v>
      </c>
      <c r="G5960" s="97">
        <v>2.7699999999999999E-2</v>
      </c>
      <c r="H5960" s="97"/>
      <c r="I5960" s="98">
        <v>29.5</v>
      </c>
      <c r="J5960" s="98"/>
      <c r="K5960" s="27">
        <f>TRUNC(TRUNC(G5960,8)*I5960,2)</f>
        <v>0.81</v>
      </c>
    </row>
    <row r="5961" spans="1:11" ht="15" customHeight="1" x14ac:dyDescent="0.25">
      <c r="A5961" s="24" t="s">
        <v>3910</v>
      </c>
      <c r="B5961" s="95" t="s">
        <v>3911</v>
      </c>
      <c r="C5961" s="95"/>
      <c r="D5961" s="96" t="s">
        <v>20</v>
      </c>
      <c r="E5961" s="96"/>
      <c r="F5961" s="24" t="s">
        <v>2056</v>
      </c>
      <c r="G5961" s="97">
        <v>0.1386</v>
      </c>
      <c r="H5961" s="97"/>
      <c r="I5961" s="98">
        <v>24.94</v>
      </c>
      <c r="J5961" s="98"/>
      <c r="K5961" s="27">
        <f>TRUNC(TRUNC(G5961,8)*I5961,2)</f>
        <v>3.45</v>
      </c>
    </row>
    <row r="5962" spans="1:11" ht="18" customHeight="1" x14ac:dyDescent="0.25">
      <c r="A5962" s="9"/>
      <c r="B5962" s="9"/>
      <c r="C5962" s="9"/>
      <c r="D5962" s="9"/>
      <c r="E5962" s="9"/>
      <c r="F5962" s="9"/>
      <c r="G5962" s="91" t="s">
        <v>3912</v>
      </c>
      <c r="H5962" s="91"/>
      <c r="I5962" s="91"/>
      <c r="J5962" s="91"/>
      <c r="K5962" s="28">
        <f>SUM(K5960:K5961)</f>
        <v>4.26</v>
      </c>
    </row>
    <row r="5963" spans="1:11" ht="15" customHeight="1" x14ac:dyDescent="0.25">
      <c r="A5963" s="9"/>
      <c r="B5963" s="9"/>
      <c r="C5963" s="9"/>
      <c r="D5963" s="9"/>
      <c r="E5963" s="9"/>
      <c r="F5963" s="9"/>
      <c r="G5963" s="92" t="s">
        <v>3913</v>
      </c>
      <c r="H5963" s="92"/>
      <c r="I5963" s="92"/>
      <c r="J5963" s="92"/>
      <c r="K5963" s="29">
        <f>ROUND(SUM(K5958,K5962),2)</f>
        <v>17.11</v>
      </c>
    </row>
    <row r="5964" spans="1:11" ht="9.9499999999999993" customHeight="1" x14ac:dyDescent="0.25">
      <c r="A5964" s="9"/>
      <c r="B5964" s="9"/>
      <c r="C5964" s="9"/>
      <c r="D5964" s="9"/>
      <c r="E5964" s="9"/>
      <c r="F5964" s="9"/>
      <c r="G5964" s="100"/>
      <c r="H5964" s="100"/>
      <c r="I5964" s="100"/>
      <c r="J5964" s="100"/>
      <c r="K5964" s="100"/>
    </row>
    <row r="5965" spans="1:11" ht="20.100000000000001" customHeight="1" x14ac:dyDescent="0.25">
      <c r="A5965" s="99" t="s">
        <v>2563</v>
      </c>
      <c r="B5965" s="99"/>
      <c r="C5965" s="99"/>
      <c r="D5965" s="99"/>
      <c r="E5965" s="99"/>
      <c r="F5965" s="99"/>
      <c r="G5965" s="99"/>
      <c r="H5965" s="99"/>
      <c r="I5965" s="99"/>
      <c r="J5965" s="99"/>
      <c r="K5965" s="99"/>
    </row>
    <row r="5966" spans="1:11" ht="12.95" customHeight="1" x14ac:dyDescent="0.25">
      <c r="A5966" s="107" t="s">
        <v>3984</v>
      </c>
      <c r="B5966" s="107"/>
      <c r="C5966" s="107"/>
      <c r="D5966" s="108" t="s">
        <v>3985</v>
      </c>
      <c r="E5966" s="87" t="s">
        <v>3986</v>
      </c>
      <c r="F5966" s="87"/>
      <c r="G5966" s="87" t="s">
        <v>3987</v>
      </c>
      <c r="H5966" s="87"/>
      <c r="I5966" s="87"/>
      <c r="J5966" s="87"/>
      <c r="K5966" s="87" t="s">
        <v>3988</v>
      </c>
    </row>
    <row r="5967" spans="1:11" ht="12" customHeight="1" x14ac:dyDescent="0.25">
      <c r="A5967" s="107"/>
      <c r="B5967" s="107"/>
      <c r="C5967" s="107"/>
      <c r="D5967" s="108"/>
      <c r="E5967" s="23" t="s">
        <v>3989</v>
      </c>
      <c r="F5967" s="23" t="s">
        <v>3990</v>
      </c>
      <c r="G5967" s="94" t="s">
        <v>3989</v>
      </c>
      <c r="H5967" s="94"/>
      <c r="I5967" s="94" t="s">
        <v>3990</v>
      </c>
      <c r="J5967" s="94"/>
      <c r="K5967" s="87"/>
    </row>
    <row r="5968" spans="1:11" ht="15.95" customHeight="1" x14ac:dyDescent="0.25">
      <c r="A5968" s="6" t="s">
        <v>4091</v>
      </c>
      <c r="B5968" s="104" t="s">
        <v>4092</v>
      </c>
      <c r="C5968" s="104"/>
      <c r="D5968" s="44">
        <v>1</v>
      </c>
      <c r="E5968" s="32">
        <v>0.8</v>
      </c>
      <c r="F5968" s="32">
        <v>0.19999999999999996</v>
      </c>
      <c r="G5968" s="105">
        <v>5.32</v>
      </c>
      <c r="H5968" s="105"/>
      <c r="I5968" s="105">
        <v>0.5</v>
      </c>
      <c r="J5968" s="105"/>
      <c r="K5968" s="33">
        <f>TRUNC(D5968*(TRUNC(E5968*G5968,4)+TRUNC(F5968*I5968,4)),4)</f>
        <v>4.3559999999999999</v>
      </c>
    </row>
    <row r="5969" spans="1:11" ht="15" customHeight="1" x14ac:dyDescent="0.25">
      <c r="A5969" s="1"/>
      <c r="B5969" s="1"/>
      <c r="C5969" s="1"/>
      <c r="D5969" s="1"/>
      <c r="E5969" s="1"/>
      <c r="F5969" s="1"/>
      <c r="G5969" s="85" t="s">
        <v>3999</v>
      </c>
      <c r="H5969" s="85"/>
      <c r="I5969" s="85"/>
      <c r="J5969" s="85"/>
      <c r="K5969" s="34">
        <f>SUM(K5967:K5968)</f>
        <v>4.3559999999999999</v>
      </c>
    </row>
    <row r="5970" spans="1:11" ht="20.100000000000001" customHeight="1" x14ac:dyDescent="0.25">
      <c r="A5970" s="106" t="s">
        <v>4000</v>
      </c>
      <c r="B5970" s="106"/>
      <c r="C5970" s="106"/>
      <c r="D5970" s="106"/>
      <c r="E5970" s="106"/>
      <c r="F5970" s="2" t="s">
        <v>4</v>
      </c>
      <c r="G5970" s="87" t="s">
        <v>4001</v>
      </c>
      <c r="H5970" s="87"/>
      <c r="I5970" s="87" t="s">
        <v>4002</v>
      </c>
      <c r="J5970" s="87"/>
      <c r="K5970" s="2" t="s">
        <v>3988</v>
      </c>
    </row>
    <row r="5971" spans="1:11" ht="15" customHeight="1" x14ac:dyDescent="0.25">
      <c r="A5971" s="6" t="s">
        <v>4093</v>
      </c>
      <c r="B5971" s="101" t="s">
        <v>4094</v>
      </c>
      <c r="C5971" s="101"/>
      <c r="D5971" s="101"/>
      <c r="E5971" s="101"/>
      <c r="F5971" s="6" t="s">
        <v>3940</v>
      </c>
      <c r="G5971" s="102">
        <v>0.1333</v>
      </c>
      <c r="H5971" s="102"/>
      <c r="I5971" s="103">
        <v>3.96</v>
      </c>
      <c r="J5971" s="103"/>
      <c r="K5971" s="7">
        <f>TRUNC(TRUNC(G5971,8)*I5971,2)</f>
        <v>0.52</v>
      </c>
    </row>
    <row r="5972" spans="1:11" ht="15" customHeight="1" x14ac:dyDescent="0.25">
      <c r="A5972" s="6" t="s">
        <v>4095</v>
      </c>
      <c r="B5972" s="101" t="s">
        <v>4096</v>
      </c>
      <c r="C5972" s="101"/>
      <c r="D5972" s="101"/>
      <c r="E5972" s="101"/>
      <c r="F5972" s="6" t="s">
        <v>3940</v>
      </c>
      <c r="G5972" s="102">
        <v>2</v>
      </c>
      <c r="H5972" s="102"/>
      <c r="I5972" s="103">
        <v>14.41</v>
      </c>
      <c r="J5972" s="103"/>
      <c r="K5972" s="7">
        <f>TRUNC(TRUNC(G5972,8)*I5972,2)</f>
        <v>28.82</v>
      </c>
    </row>
    <row r="5973" spans="1:11" ht="15" customHeight="1" x14ac:dyDescent="0.25">
      <c r="A5973" s="6" t="s">
        <v>4097</v>
      </c>
      <c r="B5973" s="101" t="s">
        <v>4098</v>
      </c>
      <c r="C5973" s="101"/>
      <c r="D5973" s="101"/>
      <c r="E5973" s="101"/>
      <c r="F5973" s="6" t="s">
        <v>3940</v>
      </c>
      <c r="G5973" s="102">
        <v>3</v>
      </c>
      <c r="H5973" s="102"/>
      <c r="I5973" s="103">
        <v>14.58</v>
      </c>
      <c r="J5973" s="103"/>
      <c r="K5973" s="7">
        <f>TRUNC(TRUNC(G5973,8)*I5973,2)</f>
        <v>43.74</v>
      </c>
    </row>
    <row r="5974" spans="1:11" ht="15" customHeight="1" x14ac:dyDescent="0.25">
      <c r="A5974" s="1"/>
      <c r="B5974" s="1"/>
      <c r="C5974" s="1"/>
      <c r="D5974" s="1"/>
      <c r="E5974" s="1"/>
      <c r="F5974" s="1"/>
      <c r="G5974" s="85" t="s">
        <v>4005</v>
      </c>
      <c r="H5974" s="85"/>
      <c r="I5974" s="85"/>
      <c r="J5974" s="85"/>
      <c r="K5974" s="29">
        <f>SUM(K5971:K5973)</f>
        <v>73.08</v>
      </c>
    </row>
    <row r="5975" spans="1:11" ht="15" customHeight="1" x14ac:dyDescent="0.25">
      <c r="A5975" s="9"/>
      <c r="B5975" s="9"/>
      <c r="C5975" s="9"/>
      <c r="D5975" s="9"/>
      <c r="E5975" s="9"/>
      <c r="F5975" s="9"/>
      <c r="G5975" s="92" t="s">
        <v>4006</v>
      </c>
      <c r="H5975" s="92"/>
      <c r="I5975" s="92"/>
      <c r="J5975" s="92"/>
      <c r="K5975" s="33">
        <f>SUM(K5969,K5974)</f>
        <v>77.435999999999993</v>
      </c>
    </row>
    <row r="5976" spans="1:11" ht="15" customHeight="1" x14ac:dyDescent="0.25">
      <c r="A5976" s="9"/>
      <c r="B5976" s="9"/>
      <c r="C5976" s="9"/>
      <c r="D5976" s="9"/>
      <c r="E5976" s="9"/>
      <c r="F5976" s="9"/>
      <c r="G5976" s="92" t="s">
        <v>4007</v>
      </c>
      <c r="H5976" s="92"/>
      <c r="I5976" s="92"/>
      <c r="J5976" s="92"/>
      <c r="K5976" s="35">
        <v>22.5</v>
      </c>
    </row>
    <row r="5977" spans="1:11" ht="15" customHeight="1" x14ac:dyDescent="0.25">
      <c r="A5977" s="9"/>
      <c r="B5977" s="9"/>
      <c r="C5977" s="9"/>
      <c r="D5977" s="9"/>
      <c r="E5977" s="9"/>
      <c r="F5977" s="9"/>
      <c r="G5977" s="92" t="s">
        <v>4008</v>
      </c>
      <c r="H5977" s="92"/>
      <c r="I5977" s="92"/>
      <c r="J5977" s="92"/>
      <c r="K5977" s="33">
        <f>TRUNC(K5975/K5976,4)</f>
        <v>3.4416000000000002</v>
      </c>
    </row>
    <row r="5978" spans="1:11" ht="15" customHeight="1" x14ac:dyDescent="0.25">
      <c r="A5978" s="9"/>
      <c r="B5978" s="9"/>
      <c r="C5978" s="9"/>
      <c r="D5978" s="9"/>
      <c r="E5978" s="9"/>
      <c r="F5978" s="9"/>
      <c r="G5978" s="92" t="s">
        <v>4029</v>
      </c>
      <c r="H5978" s="92"/>
      <c r="I5978" s="92"/>
      <c r="J5978" s="92"/>
      <c r="K5978" s="33">
        <f>SUM(K5977)</f>
        <v>3.4416000000000002</v>
      </c>
    </row>
    <row r="5979" spans="1:11" ht="15" customHeight="1" x14ac:dyDescent="0.25">
      <c r="A5979" s="9"/>
      <c r="B5979" s="9"/>
      <c r="C5979" s="9"/>
      <c r="D5979" s="9"/>
      <c r="E5979" s="9"/>
      <c r="F5979" s="9"/>
      <c r="G5979" s="92" t="s">
        <v>3913</v>
      </c>
      <c r="H5979" s="92"/>
      <c r="I5979" s="92"/>
      <c r="J5979" s="92"/>
      <c r="K5979" s="29">
        <f>ROUND(SUM(K5978),2)</f>
        <v>3.44</v>
      </c>
    </row>
    <row r="5980" spans="1:11" ht="9.9499999999999993" customHeight="1" x14ac:dyDescent="0.25">
      <c r="A5980" s="9"/>
      <c r="B5980" s="9"/>
      <c r="C5980" s="9"/>
      <c r="D5980" s="9"/>
      <c r="E5980" s="9"/>
      <c r="F5980" s="9"/>
      <c r="G5980" s="100"/>
      <c r="H5980" s="100"/>
      <c r="I5980" s="100"/>
      <c r="J5980" s="100"/>
      <c r="K5980" s="100"/>
    </row>
    <row r="5981" spans="1:11" ht="20.100000000000001" customHeight="1" x14ac:dyDescent="0.25">
      <c r="A5981" s="99" t="s">
        <v>2564</v>
      </c>
      <c r="B5981" s="99"/>
      <c r="C5981" s="99"/>
      <c r="D5981" s="99"/>
      <c r="E5981" s="99"/>
      <c r="F5981" s="99"/>
      <c r="G5981" s="99"/>
      <c r="H5981" s="99"/>
      <c r="I5981" s="99"/>
      <c r="J5981" s="99"/>
      <c r="K5981" s="99"/>
    </row>
    <row r="5982" spans="1:11" ht="15" customHeight="1" x14ac:dyDescent="0.25">
      <c r="A5982" s="93" t="s">
        <v>3893</v>
      </c>
      <c r="B5982" s="93"/>
      <c r="C5982" s="93"/>
      <c r="D5982" s="94" t="s">
        <v>3</v>
      </c>
      <c r="E5982" s="94"/>
      <c r="F5982" s="23" t="s">
        <v>4</v>
      </c>
      <c r="G5982" s="94" t="s">
        <v>3894</v>
      </c>
      <c r="H5982" s="94"/>
      <c r="I5982" s="94" t="s">
        <v>3895</v>
      </c>
      <c r="J5982" s="94"/>
      <c r="K5982" s="23" t="s">
        <v>3896</v>
      </c>
    </row>
    <row r="5983" spans="1:11" ht="15" customHeight="1" x14ac:dyDescent="0.25">
      <c r="A5983" s="24" t="s">
        <v>3951</v>
      </c>
      <c r="B5983" s="95" t="s">
        <v>3952</v>
      </c>
      <c r="C5983" s="95"/>
      <c r="D5983" s="96" t="s">
        <v>3953</v>
      </c>
      <c r="E5983" s="96"/>
      <c r="F5983" s="24" t="s">
        <v>3954</v>
      </c>
      <c r="G5983" s="97">
        <v>4.0000000000000001E-3</v>
      </c>
      <c r="H5983" s="97"/>
      <c r="I5983" s="98">
        <v>215</v>
      </c>
      <c r="J5983" s="98"/>
      <c r="K5983" s="27">
        <f>ROUND(ROUND(G5983,8)*I5983,2)</f>
        <v>0.86</v>
      </c>
    </row>
    <row r="5984" spans="1:11" ht="15" customHeight="1" x14ac:dyDescent="0.25">
      <c r="A5984" s="24" t="s">
        <v>3955</v>
      </c>
      <c r="B5984" s="95" t="s">
        <v>3956</v>
      </c>
      <c r="C5984" s="95"/>
      <c r="D5984" s="96" t="s">
        <v>20</v>
      </c>
      <c r="E5984" s="96"/>
      <c r="F5984" s="24" t="s">
        <v>3903</v>
      </c>
      <c r="G5984" s="97">
        <v>5.0000000000000001E-3</v>
      </c>
      <c r="H5984" s="97"/>
      <c r="I5984" s="98">
        <v>19.37</v>
      </c>
      <c r="J5984" s="98"/>
      <c r="K5984" s="27">
        <f>ROUND(ROUND(G5984,8)*I5984,2)</f>
        <v>0.1</v>
      </c>
    </row>
    <row r="5985" spans="1:11" ht="15" customHeight="1" x14ac:dyDescent="0.25">
      <c r="A5985" s="9"/>
      <c r="B5985" s="9"/>
      <c r="C5985" s="9"/>
      <c r="D5985" s="9"/>
      <c r="E5985" s="9"/>
      <c r="F5985" s="9"/>
      <c r="G5985" s="91" t="s">
        <v>3906</v>
      </c>
      <c r="H5985" s="91"/>
      <c r="I5985" s="91"/>
      <c r="J5985" s="91"/>
      <c r="K5985" s="28">
        <f>SUM(K5983:K5984)</f>
        <v>0.96</v>
      </c>
    </row>
    <row r="5986" spans="1:11" ht="15" customHeight="1" x14ac:dyDescent="0.25">
      <c r="A5986" s="93" t="s">
        <v>3907</v>
      </c>
      <c r="B5986" s="93"/>
      <c r="C5986" s="93"/>
      <c r="D5986" s="94" t="s">
        <v>3</v>
      </c>
      <c r="E5986" s="94"/>
      <c r="F5986" s="23" t="s">
        <v>4</v>
      </c>
      <c r="G5986" s="94" t="s">
        <v>3894</v>
      </c>
      <c r="H5986" s="94"/>
      <c r="I5986" s="94" t="s">
        <v>3895</v>
      </c>
      <c r="J5986" s="94"/>
      <c r="K5986" s="23" t="s">
        <v>3896</v>
      </c>
    </row>
    <row r="5987" spans="1:11" ht="21" customHeight="1" x14ac:dyDescent="0.25">
      <c r="A5987" s="24" t="s">
        <v>3908</v>
      </c>
      <c r="B5987" s="95" t="s">
        <v>3909</v>
      </c>
      <c r="C5987" s="95"/>
      <c r="D5987" s="96" t="s">
        <v>20</v>
      </c>
      <c r="E5987" s="96"/>
      <c r="F5987" s="24" t="s">
        <v>2056</v>
      </c>
      <c r="G5987" s="97">
        <v>0.03</v>
      </c>
      <c r="H5987" s="97"/>
      <c r="I5987" s="98">
        <v>32.24</v>
      </c>
      <c r="J5987" s="98"/>
      <c r="K5987" s="27">
        <f>ROUND(ROUND(G5987,8)*I5987,2)</f>
        <v>0.97</v>
      </c>
    </row>
    <row r="5988" spans="1:11" ht="15" customHeight="1" x14ac:dyDescent="0.25">
      <c r="A5988" s="24" t="s">
        <v>3910</v>
      </c>
      <c r="B5988" s="95" t="s">
        <v>3911</v>
      </c>
      <c r="C5988" s="95"/>
      <c r="D5988" s="96" t="s">
        <v>20</v>
      </c>
      <c r="E5988" s="96"/>
      <c r="F5988" s="24" t="s">
        <v>2056</v>
      </c>
      <c r="G5988" s="97">
        <v>0.03</v>
      </c>
      <c r="H5988" s="97"/>
      <c r="I5988" s="98">
        <v>24.94</v>
      </c>
      <c r="J5988" s="98"/>
      <c r="K5988" s="27">
        <f>ROUND(ROUND(G5988,8)*I5988,2)</f>
        <v>0.75</v>
      </c>
    </row>
    <row r="5989" spans="1:11" ht="18" customHeight="1" x14ac:dyDescent="0.25">
      <c r="A5989" s="9"/>
      <c r="B5989" s="9"/>
      <c r="C5989" s="9"/>
      <c r="D5989" s="9"/>
      <c r="E5989" s="9"/>
      <c r="F5989" s="9"/>
      <c r="G5989" s="91" t="s">
        <v>3912</v>
      </c>
      <c r="H5989" s="91"/>
      <c r="I5989" s="91"/>
      <c r="J5989" s="91"/>
      <c r="K5989" s="28">
        <f>SUM(K5987:K5988)</f>
        <v>1.72</v>
      </c>
    </row>
    <row r="5990" spans="1:11" ht="15" customHeight="1" x14ac:dyDescent="0.25">
      <c r="A5990" s="9"/>
      <c r="B5990" s="9"/>
      <c r="C5990" s="9"/>
      <c r="D5990" s="9"/>
      <c r="E5990" s="9"/>
      <c r="F5990" s="9"/>
      <c r="G5990" s="92" t="s">
        <v>3913</v>
      </c>
      <c r="H5990" s="92"/>
      <c r="I5990" s="92"/>
      <c r="J5990" s="92"/>
      <c r="K5990" s="29">
        <f>ROUND(SUM(K5985,K5989),2)</f>
        <v>2.68</v>
      </c>
    </row>
    <row r="5991" spans="1:11" ht="9.9499999999999993" customHeight="1" x14ac:dyDescent="0.25">
      <c r="A5991" s="9"/>
      <c r="B5991" s="9"/>
      <c r="C5991" s="9"/>
      <c r="D5991" s="9"/>
      <c r="E5991" s="9"/>
      <c r="F5991" s="9"/>
      <c r="G5991" s="100"/>
      <c r="H5991" s="100"/>
      <c r="I5991" s="100"/>
      <c r="J5991" s="100"/>
      <c r="K5991" s="100"/>
    </row>
    <row r="5992" spans="1:11" ht="20.100000000000001" customHeight="1" x14ac:dyDescent="0.25">
      <c r="A5992" s="99" t="s">
        <v>2565</v>
      </c>
      <c r="B5992" s="99"/>
      <c r="C5992" s="99"/>
      <c r="D5992" s="99"/>
      <c r="E5992" s="99"/>
      <c r="F5992" s="99"/>
      <c r="G5992" s="99"/>
      <c r="H5992" s="99"/>
      <c r="I5992" s="99"/>
      <c r="J5992" s="99"/>
      <c r="K5992" s="99"/>
    </row>
    <row r="5993" spans="1:11" ht="15" customHeight="1" x14ac:dyDescent="0.25">
      <c r="A5993" s="93" t="s">
        <v>3916</v>
      </c>
      <c r="B5993" s="93"/>
      <c r="C5993" s="93"/>
      <c r="D5993" s="94" t="s">
        <v>3</v>
      </c>
      <c r="E5993" s="94"/>
      <c r="F5993" s="23" t="s">
        <v>4</v>
      </c>
      <c r="G5993" s="94" t="s">
        <v>3894</v>
      </c>
      <c r="H5993" s="94"/>
      <c r="I5993" s="94" t="s">
        <v>3895</v>
      </c>
      <c r="J5993" s="94"/>
      <c r="K5993" s="23" t="s">
        <v>3896</v>
      </c>
    </row>
    <row r="5994" spans="1:11" ht="29.1" customHeight="1" x14ac:dyDescent="0.25">
      <c r="A5994" s="24" t="s">
        <v>3957</v>
      </c>
      <c r="B5994" s="95" t="s">
        <v>3958</v>
      </c>
      <c r="C5994" s="95"/>
      <c r="D5994" s="96" t="s">
        <v>20</v>
      </c>
      <c r="E5994" s="96"/>
      <c r="F5994" s="24" t="s">
        <v>3936</v>
      </c>
      <c r="G5994" s="97">
        <v>2.8999999999999998E-3</v>
      </c>
      <c r="H5994" s="97"/>
      <c r="I5994" s="98">
        <v>75.540000000000006</v>
      </c>
      <c r="J5994" s="98"/>
      <c r="K5994" s="27">
        <f>TRUNC(TRUNC(G5994,8)*I5994,2)</f>
        <v>0.21</v>
      </c>
    </row>
    <row r="5995" spans="1:11" ht="29.1" customHeight="1" x14ac:dyDescent="0.25">
      <c r="A5995" s="24" t="s">
        <v>3959</v>
      </c>
      <c r="B5995" s="95" t="s">
        <v>3960</v>
      </c>
      <c r="C5995" s="95"/>
      <c r="D5995" s="96" t="s">
        <v>20</v>
      </c>
      <c r="E5995" s="96"/>
      <c r="F5995" s="24" t="s">
        <v>30</v>
      </c>
      <c r="G5995" s="97">
        <v>1.6999999999999999E-3</v>
      </c>
      <c r="H5995" s="97"/>
      <c r="I5995" s="98">
        <v>198.53</v>
      </c>
      <c r="J5995" s="98"/>
      <c r="K5995" s="27">
        <f>TRUNC(TRUNC(G5995,8)*I5995,2)</f>
        <v>0.33</v>
      </c>
    </row>
    <row r="5996" spans="1:11" ht="18" customHeight="1" x14ac:dyDescent="0.25">
      <c r="A5996" s="9"/>
      <c r="B5996" s="9"/>
      <c r="C5996" s="9"/>
      <c r="D5996" s="9"/>
      <c r="E5996" s="9"/>
      <c r="F5996" s="9"/>
      <c r="G5996" s="91" t="s">
        <v>3919</v>
      </c>
      <c r="H5996" s="91"/>
      <c r="I5996" s="91"/>
      <c r="J5996" s="91"/>
      <c r="K5996" s="28">
        <f>SUM(K5994:K5995)</f>
        <v>0.54</v>
      </c>
    </row>
    <row r="5997" spans="1:11" ht="15" customHeight="1" x14ac:dyDescent="0.25">
      <c r="A5997" s="93" t="s">
        <v>3907</v>
      </c>
      <c r="B5997" s="93"/>
      <c r="C5997" s="93"/>
      <c r="D5997" s="94" t="s">
        <v>3</v>
      </c>
      <c r="E5997" s="94"/>
      <c r="F5997" s="23" t="s">
        <v>4</v>
      </c>
      <c r="G5997" s="94" t="s">
        <v>3894</v>
      </c>
      <c r="H5997" s="94"/>
      <c r="I5997" s="94" t="s">
        <v>3895</v>
      </c>
      <c r="J5997" s="94"/>
      <c r="K5997" s="23" t="s">
        <v>3896</v>
      </c>
    </row>
    <row r="5998" spans="1:11" ht="15" customHeight="1" x14ac:dyDescent="0.25">
      <c r="A5998" s="24" t="s">
        <v>3961</v>
      </c>
      <c r="B5998" s="95" t="s">
        <v>3962</v>
      </c>
      <c r="C5998" s="95"/>
      <c r="D5998" s="96" t="s">
        <v>20</v>
      </c>
      <c r="E5998" s="96"/>
      <c r="F5998" s="24" t="s">
        <v>2056</v>
      </c>
      <c r="G5998" s="97">
        <v>4.5999999999999999E-3</v>
      </c>
      <c r="H5998" s="97"/>
      <c r="I5998" s="98">
        <v>29.5</v>
      </c>
      <c r="J5998" s="98"/>
      <c r="K5998" s="27">
        <f>TRUNC(TRUNC(G5998,8)*I5998,2)</f>
        <v>0.13</v>
      </c>
    </row>
    <row r="5999" spans="1:11" ht="18" customHeight="1" x14ac:dyDescent="0.25">
      <c r="A5999" s="9"/>
      <c r="B5999" s="9"/>
      <c r="C5999" s="9"/>
      <c r="D5999" s="9"/>
      <c r="E5999" s="9"/>
      <c r="F5999" s="9"/>
      <c r="G5999" s="91" t="s">
        <v>3912</v>
      </c>
      <c r="H5999" s="91"/>
      <c r="I5999" s="91"/>
      <c r="J5999" s="91"/>
      <c r="K5999" s="28">
        <f>SUM(K5998:K5998)</f>
        <v>0.13</v>
      </c>
    </row>
    <row r="6000" spans="1:11" ht="15" customHeight="1" x14ac:dyDescent="0.25">
      <c r="A6000" s="9"/>
      <c r="B6000" s="9"/>
      <c r="C6000" s="9"/>
      <c r="D6000" s="9"/>
      <c r="E6000" s="9"/>
      <c r="F6000" s="9"/>
      <c r="G6000" s="92" t="s">
        <v>3913</v>
      </c>
      <c r="H6000" s="92"/>
      <c r="I6000" s="92"/>
      <c r="J6000" s="92"/>
      <c r="K6000" s="29">
        <f>ROUND(SUM(K5996,K5999),2)</f>
        <v>0.67</v>
      </c>
    </row>
    <row r="6001" spans="1:11" ht="9.9499999999999993" customHeight="1" x14ac:dyDescent="0.25">
      <c r="A6001" s="9"/>
      <c r="B6001" s="9"/>
      <c r="C6001" s="9"/>
      <c r="D6001" s="9"/>
      <c r="E6001" s="9"/>
      <c r="F6001" s="9"/>
      <c r="G6001" s="100"/>
      <c r="H6001" s="100"/>
      <c r="I6001" s="100"/>
      <c r="J6001" s="100"/>
      <c r="K6001" s="100"/>
    </row>
    <row r="6002" spans="1:11" ht="20.100000000000001" customHeight="1" x14ac:dyDescent="0.25">
      <c r="A6002" s="99" t="s">
        <v>2566</v>
      </c>
      <c r="B6002" s="99"/>
      <c r="C6002" s="99"/>
      <c r="D6002" s="99"/>
      <c r="E6002" s="99"/>
      <c r="F6002" s="99"/>
      <c r="G6002" s="99"/>
      <c r="H6002" s="99"/>
      <c r="I6002" s="99"/>
      <c r="J6002" s="99"/>
      <c r="K6002" s="99"/>
    </row>
    <row r="6003" spans="1:11" ht="15" customHeight="1" x14ac:dyDescent="0.25">
      <c r="A6003" s="93" t="s">
        <v>3916</v>
      </c>
      <c r="B6003" s="93"/>
      <c r="C6003" s="93"/>
      <c r="D6003" s="94" t="s">
        <v>3</v>
      </c>
      <c r="E6003" s="94"/>
      <c r="F6003" s="23" t="s">
        <v>4</v>
      </c>
      <c r="G6003" s="94" t="s">
        <v>3894</v>
      </c>
      <c r="H6003" s="94"/>
      <c r="I6003" s="94" t="s">
        <v>3895</v>
      </c>
      <c r="J6003" s="94"/>
      <c r="K6003" s="23" t="s">
        <v>3896</v>
      </c>
    </row>
    <row r="6004" spans="1:11" ht="29.1" customHeight="1" x14ac:dyDescent="0.25">
      <c r="A6004" s="24" t="s">
        <v>3957</v>
      </c>
      <c r="B6004" s="95" t="s">
        <v>3958</v>
      </c>
      <c r="C6004" s="95"/>
      <c r="D6004" s="96" t="s">
        <v>20</v>
      </c>
      <c r="E6004" s="96"/>
      <c r="F6004" s="24" t="s">
        <v>3936</v>
      </c>
      <c r="G6004" s="97">
        <v>1.95E-2</v>
      </c>
      <c r="H6004" s="97"/>
      <c r="I6004" s="98">
        <v>75.540000000000006</v>
      </c>
      <c r="J6004" s="98"/>
      <c r="K6004" s="27">
        <f>TRUNC(TRUNC(G6004,8)*I6004,2)</f>
        <v>1.47</v>
      </c>
    </row>
    <row r="6005" spans="1:11" ht="29.1" customHeight="1" x14ac:dyDescent="0.25">
      <c r="A6005" s="24" t="s">
        <v>3959</v>
      </c>
      <c r="B6005" s="95" t="s">
        <v>3960</v>
      </c>
      <c r="C6005" s="95"/>
      <c r="D6005" s="96" t="s">
        <v>20</v>
      </c>
      <c r="E6005" s="96"/>
      <c r="F6005" s="24" t="s">
        <v>30</v>
      </c>
      <c r="G6005" s="97">
        <v>1.15E-2</v>
      </c>
      <c r="H6005" s="97"/>
      <c r="I6005" s="98">
        <v>198.53</v>
      </c>
      <c r="J6005" s="98"/>
      <c r="K6005" s="27">
        <f>TRUNC(TRUNC(G6005,8)*I6005,2)</f>
        <v>2.2799999999999998</v>
      </c>
    </row>
    <row r="6006" spans="1:11" ht="18" customHeight="1" x14ac:dyDescent="0.25">
      <c r="A6006" s="9"/>
      <c r="B6006" s="9"/>
      <c r="C6006" s="9"/>
      <c r="D6006" s="9"/>
      <c r="E6006" s="9"/>
      <c r="F6006" s="9"/>
      <c r="G6006" s="91" t="s">
        <v>3919</v>
      </c>
      <c r="H6006" s="91"/>
      <c r="I6006" s="91"/>
      <c r="J6006" s="91"/>
      <c r="K6006" s="28">
        <f>SUM(K6004:K6005)</f>
        <v>3.75</v>
      </c>
    </row>
    <row r="6007" spans="1:11" ht="15" customHeight="1" x14ac:dyDescent="0.25">
      <c r="A6007" s="93" t="s">
        <v>3907</v>
      </c>
      <c r="B6007" s="93"/>
      <c r="C6007" s="93"/>
      <c r="D6007" s="94" t="s">
        <v>3</v>
      </c>
      <c r="E6007" s="94"/>
      <c r="F6007" s="23" t="s">
        <v>4</v>
      </c>
      <c r="G6007" s="94" t="s">
        <v>3894</v>
      </c>
      <c r="H6007" s="94"/>
      <c r="I6007" s="94" t="s">
        <v>3895</v>
      </c>
      <c r="J6007" s="94"/>
      <c r="K6007" s="23" t="s">
        <v>3896</v>
      </c>
    </row>
    <row r="6008" spans="1:11" ht="15" customHeight="1" x14ac:dyDescent="0.25">
      <c r="A6008" s="24" t="s">
        <v>3910</v>
      </c>
      <c r="B6008" s="95" t="s">
        <v>3911</v>
      </c>
      <c r="C6008" s="95"/>
      <c r="D6008" s="96" t="s">
        <v>20</v>
      </c>
      <c r="E6008" s="96"/>
      <c r="F6008" s="24" t="s">
        <v>2056</v>
      </c>
      <c r="G6008" s="97">
        <v>3.1E-2</v>
      </c>
      <c r="H6008" s="97"/>
      <c r="I6008" s="98">
        <v>24.94</v>
      </c>
      <c r="J6008" s="98"/>
      <c r="K6008" s="27">
        <f>TRUNC(TRUNC(G6008,8)*I6008,2)</f>
        <v>0.77</v>
      </c>
    </row>
    <row r="6009" spans="1:11" ht="18" customHeight="1" x14ac:dyDescent="0.25">
      <c r="A6009" s="9"/>
      <c r="B6009" s="9"/>
      <c r="C6009" s="9"/>
      <c r="D6009" s="9"/>
      <c r="E6009" s="9"/>
      <c r="F6009" s="9"/>
      <c r="G6009" s="91" t="s">
        <v>3912</v>
      </c>
      <c r="H6009" s="91"/>
      <c r="I6009" s="91"/>
      <c r="J6009" s="91"/>
      <c r="K6009" s="28">
        <f>SUM(K6008:K6008)</f>
        <v>0.77</v>
      </c>
    </row>
    <row r="6010" spans="1:11" ht="15" customHeight="1" x14ac:dyDescent="0.25">
      <c r="A6010" s="9"/>
      <c r="B6010" s="9"/>
      <c r="C6010" s="9"/>
      <c r="D6010" s="9"/>
      <c r="E6010" s="9"/>
      <c r="F6010" s="9"/>
      <c r="G6010" s="92" t="s">
        <v>3913</v>
      </c>
      <c r="H6010" s="92"/>
      <c r="I6010" s="92"/>
      <c r="J6010" s="92"/>
      <c r="K6010" s="29">
        <f>ROUND(SUM(K6006,K6009),2)</f>
        <v>4.5199999999999996</v>
      </c>
    </row>
    <row r="6011" spans="1:11" ht="9.9499999999999993" customHeight="1" x14ac:dyDescent="0.25">
      <c r="A6011" s="9"/>
      <c r="B6011" s="9"/>
      <c r="C6011" s="9"/>
      <c r="D6011" s="9"/>
      <c r="E6011" s="9"/>
      <c r="F6011" s="9"/>
      <c r="G6011" s="100"/>
      <c r="H6011" s="100"/>
      <c r="I6011" s="100"/>
      <c r="J6011" s="100"/>
      <c r="K6011" s="100"/>
    </row>
    <row r="6012" spans="1:11" ht="20.100000000000001" customHeight="1" x14ac:dyDescent="0.25">
      <c r="A6012" s="99" t="s">
        <v>2567</v>
      </c>
      <c r="B6012" s="99"/>
      <c r="C6012" s="99"/>
      <c r="D6012" s="99"/>
      <c r="E6012" s="99"/>
      <c r="F6012" s="99"/>
      <c r="G6012" s="99"/>
      <c r="H6012" s="99"/>
      <c r="I6012" s="99"/>
      <c r="J6012" s="99"/>
      <c r="K6012" s="99"/>
    </row>
    <row r="6013" spans="1:11" ht="15" customHeight="1" x14ac:dyDescent="0.25">
      <c r="A6013" s="93" t="s">
        <v>3916</v>
      </c>
      <c r="B6013" s="93"/>
      <c r="C6013" s="93"/>
      <c r="D6013" s="94" t="s">
        <v>3</v>
      </c>
      <c r="E6013" s="94"/>
      <c r="F6013" s="23" t="s">
        <v>4</v>
      </c>
      <c r="G6013" s="94" t="s">
        <v>3894</v>
      </c>
      <c r="H6013" s="94"/>
      <c r="I6013" s="94" t="s">
        <v>3895</v>
      </c>
      <c r="J6013" s="94"/>
      <c r="K6013" s="23" t="s">
        <v>3896</v>
      </c>
    </row>
    <row r="6014" spans="1:11" ht="29.1" customHeight="1" x14ac:dyDescent="0.25">
      <c r="A6014" s="24" t="s">
        <v>3963</v>
      </c>
      <c r="B6014" s="95" t="s">
        <v>3964</v>
      </c>
      <c r="C6014" s="95"/>
      <c r="D6014" s="96" t="s">
        <v>20</v>
      </c>
      <c r="E6014" s="96"/>
      <c r="F6014" s="24" t="s">
        <v>3936</v>
      </c>
      <c r="G6014" s="97">
        <v>0.86950000000000005</v>
      </c>
      <c r="H6014" s="97"/>
      <c r="I6014" s="98">
        <v>8.9</v>
      </c>
      <c r="J6014" s="98"/>
      <c r="K6014" s="27">
        <f>TRUNC(TRUNC(G6014,8)*I6014,2)</f>
        <v>7.73</v>
      </c>
    </row>
    <row r="6015" spans="1:11" ht="29.1" customHeight="1" x14ac:dyDescent="0.25">
      <c r="A6015" s="24" t="s">
        <v>3965</v>
      </c>
      <c r="B6015" s="95" t="s">
        <v>3966</v>
      </c>
      <c r="C6015" s="95"/>
      <c r="D6015" s="96" t="s">
        <v>20</v>
      </c>
      <c r="E6015" s="96"/>
      <c r="F6015" s="24" t="s">
        <v>30</v>
      </c>
      <c r="G6015" s="97">
        <v>1.137</v>
      </c>
      <c r="H6015" s="97"/>
      <c r="I6015" s="98">
        <v>32.76</v>
      </c>
      <c r="J6015" s="98"/>
      <c r="K6015" s="27">
        <f>TRUNC(TRUNC(G6015,8)*I6015,2)</f>
        <v>37.24</v>
      </c>
    </row>
    <row r="6016" spans="1:11" ht="21" customHeight="1" x14ac:dyDescent="0.25">
      <c r="A6016" s="24" t="s">
        <v>3967</v>
      </c>
      <c r="B6016" s="95" t="s">
        <v>3968</v>
      </c>
      <c r="C6016" s="95"/>
      <c r="D6016" s="96" t="s">
        <v>20</v>
      </c>
      <c r="E6016" s="96"/>
      <c r="F6016" s="24" t="s">
        <v>3936</v>
      </c>
      <c r="G6016" s="97">
        <v>0.86950000000000005</v>
      </c>
      <c r="H6016" s="97"/>
      <c r="I6016" s="98">
        <v>27.59</v>
      </c>
      <c r="J6016" s="98"/>
      <c r="K6016" s="27">
        <f>TRUNC(TRUNC(G6016,8)*I6016,2)</f>
        <v>23.98</v>
      </c>
    </row>
    <row r="6017" spans="1:11" ht="21" customHeight="1" x14ac:dyDescent="0.25">
      <c r="A6017" s="24" t="s">
        <v>3969</v>
      </c>
      <c r="B6017" s="95" t="s">
        <v>3970</v>
      </c>
      <c r="C6017" s="95"/>
      <c r="D6017" s="96" t="s">
        <v>20</v>
      </c>
      <c r="E6017" s="96"/>
      <c r="F6017" s="24" t="s">
        <v>30</v>
      </c>
      <c r="G6017" s="97">
        <v>1.137</v>
      </c>
      <c r="H6017" s="97"/>
      <c r="I6017" s="98">
        <v>28.09</v>
      </c>
      <c r="J6017" s="98"/>
      <c r="K6017" s="27">
        <f>TRUNC(TRUNC(G6017,8)*I6017,2)</f>
        <v>31.93</v>
      </c>
    </row>
    <row r="6018" spans="1:11" ht="18" customHeight="1" x14ac:dyDescent="0.25">
      <c r="A6018" s="9"/>
      <c r="B6018" s="9"/>
      <c r="C6018" s="9"/>
      <c r="D6018" s="9"/>
      <c r="E6018" s="9"/>
      <c r="F6018" s="9"/>
      <c r="G6018" s="91" t="s">
        <v>3919</v>
      </c>
      <c r="H6018" s="91"/>
      <c r="I6018" s="91"/>
      <c r="J6018" s="91"/>
      <c r="K6018" s="28">
        <f>SUM(K6014:K6017)</f>
        <v>100.88</v>
      </c>
    </row>
    <row r="6019" spans="1:11" ht="15" customHeight="1" x14ac:dyDescent="0.25">
      <c r="A6019" s="93" t="s">
        <v>3907</v>
      </c>
      <c r="B6019" s="93"/>
      <c r="C6019" s="93"/>
      <c r="D6019" s="94" t="s">
        <v>3</v>
      </c>
      <c r="E6019" s="94"/>
      <c r="F6019" s="23" t="s">
        <v>4</v>
      </c>
      <c r="G6019" s="94" t="s">
        <v>3894</v>
      </c>
      <c r="H6019" s="94"/>
      <c r="I6019" s="94" t="s">
        <v>3895</v>
      </c>
      <c r="J6019" s="94"/>
      <c r="K6019" s="23" t="s">
        <v>3896</v>
      </c>
    </row>
    <row r="6020" spans="1:11" ht="15" customHeight="1" x14ac:dyDescent="0.25">
      <c r="A6020" s="24" t="s">
        <v>3971</v>
      </c>
      <c r="B6020" s="95" t="s">
        <v>3972</v>
      </c>
      <c r="C6020" s="95"/>
      <c r="D6020" s="96" t="s">
        <v>20</v>
      </c>
      <c r="E6020" s="96"/>
      <c r="F6020" s="24" t="s">
        <v>2056</v>
      </c>
      <c r="G6020" s="97">
        <v>7.22E-2</v>
      </c>
      <c r="H6020" s="97"/>
      <c r="I6020" s="98">
        <v>32.69</v>
      </c>
      <c r="J6020" s="98"/>
      <c r="K6020" s="27">
        <f>TRUNC(TRUNC(G6020,8)*I6020,2)</f>
        <v>2.36</v>
      </c>
    </row>
    <row r="6021" spans="1:11" ht="15" customHeight="1" x14ac:dyDescent="0.25">
      <c r="A6021" s="24" t="s">
        <v>3910</v>
      </c>
      <c r="B6021" s="95" t="s">
        <v>3911</v>
      </c>
      <c r="C6021" s="95"/>
      <c r="D6021" s="96" t="s">
        <v>20</v>
      </c>
      <c r="E6021" s="96"/>
      <c r="F6021" s="24" t="s">
        <v>2056</v>
      </c>
      <c r="G6021" s="97">
        <v>0.44790000000000002</v>
      </c>
      <c r="H6021" s="97"/>
      <c r="I6021" s="98">
        <v>24.94</v>
      </c>
      <c r="J6021" s="98"/>
      <c r="K6021" s="27">
        <f>TRUNC(TRUNC(G6021,8)*I6021,2)</f>
        <v>11.17</v>
      </c>
    </row>
    <row r="6022" spans="1:11" ht="18" customHeight="1" x14ac:dyDescent="0.25">
      <c r="A6022" s="9"/>
      <c r="B6022" s="9"/>
      <c r="C6022" s="9"/>
      <c r="D6022" s="9"/>
      <c r="E6022" s="9"/>
      <c r="F6022" s="9"/>
      <c r="G6022" s="91" t="s">
        <v>3912</v>
      </c>
      <c r="H6022" s="91"/>
      <c r="I6022" s="91"/>
      <c r="J6022" s="91"/>
      <c r="K6022" s="28">
        <f>SUM(K6020:K6021)</f>
        <v>13.53</v>
      </c>
    </row>
    <row r="6023" spans="1:11" ht="15" customHeight="1" x14ac:dyDescent="0.25">
      <c r="A6023" s="9"/>
      <c r="B6023" s="9"/>
      <c r="C6023" s="9"/>
      <c r="D6023" s="9"/>
      <c r="E6023" s="9"/>
      <c r="F6023" s="9"/>
      <c r="G6023" s="92" t="s">
        <v>3913</v>
      </c>
      <c r="H6023" s="92"/>
      <c r="I6023" s="92"/>
      <c r="J6023" s="92"/>
      <c r="K6023" s="29">
        <f>ROUND(SUM(K6018,K6022),2)</f>
        <v>114.41</v>
      </c>
    </row>
    <row r="6024" spans="1:11" ht="9.9499999999999993" customHeight="1" x14ac:dyDescent="0.25">
      <c r="A6024" s="9"/>
      <c r="B6024" s="9"/>
      <c r="C6024" s="9"/>
      <c r="D6024" s="9"/>
      <c r="E6024" s="9"/>
      <c r="F6024" s="9"/>
      <c r="G6024" s="100"/>
      <c r="H6024" s="100"/>
      <c r="I6024" s="100"/>
      <c r="J6024" s="100"/>
      <c r="K6024" s="100"/>
    </row>
    <row r="6025" spans="1:11" ht="20.100000000000001" customHeight="1" x14ac:dyDescent="0.25">
      <c r="A6025" s="99" t="s">
        <v>2568</v>
      </c>
      <c r="B6025" s="99"/>
      <c r="C6025" s="99"/>
      <c r="D6025" s="99"/>
      <c r="E6025" s="99"/>
      <c r="F6025" s="99"/>
      <c r="G6025" s="99"/>
      <c r="H6025" s="99"/>
      <c r="I6025" s="99"/>
      <c r="J6025" s="99"/>
      <c r="K6025" s="99"/>
    </row>
    <row r="6026" spans="1:11" ht="15" customHeight="1" x14ac:dyDescent="0.25">
      <c r="A6026" s="93" t="s">
        <v>3916</v>
      </c>
      <c r="B6026" s="93"/>
      <c r="C6026" s="93"/>
      <c r="D6026" s="94" t="s">
        <v>3</v>
      </c>
      <c r="E6026" s="94"/>
      <c r="F6026" s="23" t="s">
        <v>4</v>
      </c>
      <c r="G6026" s="94" t="s">
        <v>3894</v>
      </c>
      <c r="H6026" s="94"/>
      <c r="I6026" s="94" t="s">
        <v>3895</v>
      </c>
      <c r="J6026" s="94"/>
      <c r="K6026" s="23" t="s">
        <v>3896</v>
      </c>
    </row>
    <row r="6027" spans="1:11" ht="38.1" customHeight="1" x14ac:dyDescent="0.25">
      <c r="A6027" s="24" t="s">
        <v>3973</v>
      </c>
      <c r="B6027" s="95" t="s">
        <v>3974</v>
      </c>
      <c r="C6027" s="95"/>
      <c r="D6027" s="96" t="s">
        <v>20</v>
      </c>
      <c r="E6027" s="96"/>
      <c r="F6027" s="24" t="s">
        <v>3936</v>
      </c>
      <c r="G6027" s="97">
        <v>6.3E-3</v>
      </c>
      <c r="H6027" s="97"/>
      <c r="I6027" s="98">
        <v>94.61</v>
      </c>
      <c r="J6027" s="98"/>
      <c r="K6027" s="27">
        <f>TRUNC(TRUNC(G6027,8)*I6027,2)</f>
        <v>0.59</v>
      </c>
    </row>
    <row r="6028" spans="1:11" ht="38.1" customHeight="1" x14ac:dyDescent="0.25">
      <c r="A6028" s="24" t="s">
        <v>3975</v>
      </c>
      <c r="B6028" s="95" t="s">
        <v>3976</v>
      </c>
      <c r="C6028" s="95"/>
      <c r="D6028" s="96" t="s">
        <v>20</v>
      </c>
      <c r="E6028" s="96"/>
      <c r="F6028" s="24" t="s">
        <v>30</v>
      </c>
      <c r="G6028" s="97">
        <v>1.0200000000000001E-2</v>
      </c>
      <c r="H6028" s="97"/>
      <c r="I6028" s="98">
        <v>370.94</v>
      </c>
      <c r="J6028" s="98"/>
      <c r="K6028" s="27">
        <f>TRUNC(TRUNC(G6028,8)*I6028,2)</f>
        <v>3.78</v>
      </c>
    </row>
    <row r="6029" spans="1:11" ht="29.1" customHeight="1" x14ac:dyDescent="0.25">
      <c r="A6029" s="24" t="s">
        <v>3977</v>
      </c>
      <c r="B6029" s="95" t="s">
        <v>3978</v>
      </c>
      <c r="C6029" s="95"/>
      <c r="D6029" s="96" t="s">
        <v>20</v>
      </c>
      <c r="E6029" s="96"/>
      <c r="F6029" s="24" t="s">
        <v>3936</v>
      </c>
      <c r="G6029" s="97">
        <v>4.8999999999999998E-3</v>
      </c>
      <c r="H6029" s="97"/>
      <c r="I6029" s="98">
        <v>74.180000000000007</v>
      </c>
      <c r="J6029" s="98"/>
      <c r="K6029" s="27">
        <f>TRUNC(TRUNC(G6029,8)*I6029,2)</f>
        <v>0.36</v>
      </c>
    </row>
    <row r="6030" spans="1:11" ht="29.1" customHeight="1" x14ac:dyDescent="0.25">
      <c r="A6030" s="24" t="s">
        <v>3979</v>
      </c>
      <c r="B6030" s="95" t="s">
        <v>3980</v>
      </c>
      <c r="C6030" s="95"/>
      <c r="D6030" s="96" t="s">
        <v>20</v>
      </c>
      <c r="E6030" s="96"/>
      <c r="F6030" s="24" t="s">
        <v>30</v>
      </c>
      <c r="G6030" s="97">
        <v>5.5999999999999999E-3</v>
      </c>
      <c r="H6030" s="97"/>
      <c r="I6030" s="98">
        <v>166.79</v>
      </c>
      <c r="J6030" s="98"/>
      <c r="K6030" s="27">
        <f>TRUNC(TRUNC(G6030,8)*I6030,2)</f>
        <v>0.93</v>
      </c>
    </row>
    <row r="6031" spans="1:11" ht="18" customHeight="1" x14ac:dyDescent="0.25">
      <c r="A6031" s="9"/>
      <c r="B6031" s="9"/>
      <c r="C6031" s="9"/>
      <c r="D6031" s="9"/>
      <c r="E6031" s="9"/>
      <c r="F6031" s="9"/>
      <c r="G6031" s="91" t="s">
        <v>3919</v>
      </c>
      <c r="H6031" s="91"/>
      <c r="I6031" s="91"/>
      <c r="J6031" s="91"/>
      <c r="K6031" s="28">
        <f>SUM(K6027:K6030)</f>
        <v>5.66</v>
      </c>
    </row>
    <row r="6032" spans="1:11" ht="15" customHeight="1" x14ac:dyDescent="0.25">
      <c r="A6032" s="9"/>
      <c r="B6032" s="9"/>
      <c r="C6032" s="9"/>
      <c r="D6032" s="9"/>
      <c r="E6032" s="9"/>
      <c r="F6032" s="9"/>
      <c r="G6032" s="92" t="s">
        <v>3913</v>
      </c>
      <c r="H6032" s="92"/>
      <c r="I6032" s="92"/>
      <c r="J6032" s="92"/>
      <c r="K6032" s="29">
        <f>ROUND(SUM(K6031),2)</f>
        <v>5.66</v>
      </c>
    </row>
    <row r="6033" spans="1:11" ht="9.9499999999999993" customHeight="1" x14ac:dyDescent="0.25">
      <c r="A6033" s="9"/>
      <c r="B6033" s="9"/>
      <c r="C6033" s="9"/>
      <c r="D6033" s="9"/>
      <c r="E6033" s="9"/>
      <c r="F6033" s="9"/>
      <c r="G6033" s="100"/>
      <c r="H6033" s="100"/>
      <c r="I6033" s="100"/>
      <c r="J6033" s="100"/>
      <c r="K6033" s="100"/>
    </row>
    <row r="6034" spans="1:11" ht="20.100000000000001" customHeight="1" x14ac:dyDescent="0.25">
      <c r="A6034" s="99" t="s">
        <v>2569</v>
      </c>
      <c r="B6034" s="99"/>
      <c r="C6034" s="99"/>
      <c r="D6034" s="99"/>
      <c r="E6034" s="99"/>
      <c r="F6034" s="99"/>
      <c r="G6034" s="99"/>
      <c r="H6034" s="99"/>
      <c r="I6034" s="99"/>
      <c r="J6034" s="99"/>
      <c r="K6034" s="99"/>
    </row>
    <row r="6035" spans="1:11" ht="15" customHeight="1" x14ac:dyDescent="0.25">
      <c r="A6035" s="93" t="s">
        <v>3916</v>
      </c>
      <c r="B6035" s="93"/>
      <c r="C6035" s="93"/>
      <c r="D6035" s="94" t="s">
        <v>3</v>
      </c>
      <c r="E6035" s="94"/>
      <c r="F6035" s="23" t="s">
        <v>4</v>
      </c>
      <c r="G6035" s="94" t="s">
        <v>3894</v>
      </c>
      <c r="H6035" s="94"/>
      <c r="I6035" s="94" t="s">
        <v>3895</v>
      </c>
      <c r="J6035" s="94"/>
      <c r="K6035" s="23" t="s">
        <v>3896</v>
      </c>
    </row>
    <row r="6036" spans="1:11" ht="38.1" customHeight="1" x14ac:dyDescent="0.25">
      <c r="A6036" s="24" t="s">
        <v>3973</v>
      </c>
      <c r="B6036" s="95" t="s">
        <v>3974</v>
      </c>
      <c r="C6036" s="95"/>
      <c r="D6036" s="96" t="s">
        <v>20</v>
      </c>
      <c r="E6036" s="96"/>
      <c r="F6036" s="24" t="s">
        <v>3936</v>
      </c>
      <c r="G6036" s="97">
        <v>1.2999999999999999E-3</v>
      </c>
      <c r="H6036" s="97"/>
      <c r="I6036" s="98">
        <v>94.61</v>
      </c>
      <c r="J6036" s="98"/>
      <c r="K6036" s="27">
        <f>TRUNC(TRUNC(G6036,8)*I6036,2)</f>
        <v>0.12</v>
      </c>
    </row>
    <row r="6037" spans="1:11" ht="38.1" customHeight="1" x14ac:dyDescent="0.25">
      <c r="A6037" s="24" t="s">
        <v>3975</v>
      </c>
      <c r="B6037" s="95" t="s">
        <v>3976</v>
      </c>
      <c r="C6037" s="95"/>
      <c r="D6037" s="96" t="s">
        <v>20</v>
      </c>
      <c r="E6037" s="96"/>
      <c r="F6037" s="24" t="s">
        <v>30</v>
      </c>
      <c r="G6037" s="97">
        <v>3.0999999999999999E-3</v>
      </c>
      <c r="H6037" s="97"/>
      <c r="I6037" s="98">
        <v>370.94</v>
      </c>
      <c r="J6037" s="98"/>
      <c r="K6037" s="27">
        <f>TRUNC(TRUNC(G6037,8)*I6037,2)</f>
        <v>1.1399999999999999</v>
      </c>
    </row>
    <row r="6038" spans="1:11" ht="18" customHeight="1" x14ac:dyDescent="0.25">
      <c r="A6038" s="9"/>
      <c r="B6038" s="9"/>
      <c r="C6038" s="9"/>
      <c r="D6038" s="9"/>
      <c r="E6038" s="9"/>
      <c r="F6038" s="9"/>
      <c r="G6038" s="91" t="s">
        <v>3919</v>
      </c>
      <c r="H6038" s="91"/>
      <c r="I6038" s="91"/>
      <c r="J6038" s="91"/>
      <c r="K6038" s="28">
        <f>SUM(K6036:K6037)</f>
        <v>1.2599999999999998</v>
      </c>
    </row>
    <row r="6039" spans="1:11" ht="15" customHeight="1" x14ac:dyDescent="0.25">
      <c r="A6039" s="9"/>
      <c r="B6039" s="9"/>
      <c r="C6039" s="9"/>
      <c r="D6039" s="9"/>
      <c r="E6039" s="9"/>
      <c r="F6039" s="9"/>
      <c r="G6039" s="92" t="s">
        <v>3913</v>
      </c>
      <c r="H6039" s="92"/>
      <c r="I6039" s="92"/>
      <c r="J6039" s="92"/>
      <c r="K6039" s="29">
        <f>ROUND(SUM(K6038),2)</f>
        <v>1.26</v>
      </c>
    </row>
    <row r="6040" spans="1:11" ht="9.9499999999999993" customHeight="1" x14ac:dyDescent="0.25">
      <c r="A6040" s="9"/>
      <c r="B6040" s="9"/>
      <c r="C6040" s="9"/>
      <c r="D6040" s="9"/>
      <c r="E6040" s="9"/>
      <c r="F6040" s="9"/>
      <c r="G6040" s="100"/>
      <c r="H6040" s="100"/>
      <c r="I6040" s="100"/>
      <c r="J6040" s="100"/>
      <c r="K6040" s="100"/>
    </row>
    <row r="6041" spans="1:11" ht="20.100000000000001" customHeight="1" x14ac:dyDescent="0.25">
      <c r="A6041" s="99" t="s">
        <v>2570</v>
      </c>
      <c r="B6041" s="99"/>
      <c r="C6041" s="99"/>
      <c r="D6041" s="99"/>
      <c r="E6041" s="99"/>
      <c r="F6041" s="99"/>
      <c r="G6041" s="99"/>
      <c r="H6041" s="99"/>
      <c r="I6041" s="99"/>
      <c r="J6041" s="99"/>
      <c r="K6041" s="99"/>
    </row>
    <row r="6042" spans="1:11" ht="15" customHeight="1" x14ac:dyDescent="0.25">
      <c r="A6042" s="93" t="s">
        <v>3916</v>
      </c>
      <c r="B6042" s="93"/>
      <c r="C6042" s="93"/>
      <c r="D6042" s="94" t="s">
        <v>3</v>
      </c>
      <c r="E6042" s="94"/>
      <c r="F6042" s="23" t="s">
        <v>4</v>
      </c>
      <c r="G6042" s="94" t="s">
        <v>3894</v>
      </c>
      <c r="H6042" s="94"/>
      <c r="I6042" s="94" t="s">
        <v>3895</v>
      </c>
      <c r="J6042" s="94"/>
      <c r="K6042" s="23" t="s">
        <v>3896</v>
      </c>
    </row>
    <row r="6043" spans="1:11" ht="38.1" customHeight="1" x14ac:dyDescent="0.25">
      <c r="A6043" s="24" t="s">
        <v>3973</v>
      </c>
      <c r="B6043" s="95" t="s">
        <v>3974</v>
      </c>
      <c r="C6043" s="95"/>
      <c r="D6043" s="96" t="s">
        <v>20</v>
      </c>
      <c r="E6043" s="96"/>
      <c r="F6043" s="24" t="s">
        <v>3936</v>
      </c>
      <c r="G6043" s="97">
        <v>5.0000000000000001E-4</v>
      </c>
      <c r="H6043" s="97"/>
      <c r="I6043" s="98">
        <v>94.61</v>
      </c>
      <c r="J6043" s="98"/>
      <c r="K6043" s="27">
        <f>TRUNC(TRUNC(G6043,8)*I6043,2)</f>
        <v>0.04</v>
      </c>
    </row>
    <row r="6044" spans="1:11" ht="38.1" customHeight="1" x14ac:dyDescent="0.25">
      <c r="A6044" s="24" t="s">
        <v>3975</v>
      </c>
      <c r="B6044" s="95" t="s">
        <v>3976</v>
      </c>
      <c r="C6044" s="95"/>
      <c r="D6044" s="96" t="s">
        <v>20</v>
      </c>
      <c r="E6044" s="96"/>
      <c r="F6044" s="24" t="s">
        <v>30</v>
      </c>
      <c r="G6044" s="97">
        <v>1.1999999999999999E-3</v>
      </c>
      <c r="H6044" s="97"/>
      <c r="I6044" s="98">
        <v>370.94</v>
      </c>
      <c r="J6044" s="98"/>
      <c r="K6044" s="27">
        <f>TRUNC(TRUNC(G6044,8)*I6044,2)</f>
        <v>0.44</v>
      </c>
    </row>
    <row r="6045" spans="1:11" ht="18" customHeight="1" x14ac:dyDescent="0.25">
      <c r="A6045" s="9"/>
      <c r="B6045" s="9"/>
      <c r="C6045" s="9"/>
      <c r="D6045" s="9"/>
      <c r="E6045" s="9"/>
      <c r="F6045" s="9"/>
      <c r="G6045" s="91" t="s">
        <v>3919</v>
      </c>
      <c r="H6045" s="91"/>
      <c r="I6045" s="91"/>
      <c r="J6045" s="91"/>
      <c r="K6045" s="28">
        <f>SUM(K6043:K6044)</f>
        <v>0.48</v>
      </c>
    </row>
    <row r="6046" spans="1:11" ht="15" customHeight="1" x14ac:dyDescent="0.25">
      <c r="A6046" s="9"/>
      <c r="B6046" s="9"/>
      <c r="C6046" s="9"/>
      <c r="D6046" s="9"/>
      <c r="E6046" s="9"/>
      <c r="F6046" s="9"/>
      <c r="G6046" s="92" t="s">
        <v>3913</v>
      </c>
      <c r="H6046" s="92"/>
      <c r="I6046" s="92"/>
      <c r="J6046" s="92"/>
      <c r="K6046" s="29">
        <f>ROUND(SUM(K6045),2)</f>
        <v>0.48</v>
      </c>
    </row>
    <row r="6047" spans="1:11" ht="9.9499999999999993" customHeight="1" x14ac:dyDescent="0.25">
      <c r="A6047" s="9"/>
      <c r="B6047" s="9"/>
      <c r="C6047" s="9"/>
      <c r="D6047" s="9"/>
      <c r="E6047" s="9"/>
      <c r="F6047" s="9"/>
      <c r="G6047" s="100"/>
      <c r="H6047" s="100"/>
      <c r="I6047" s="100"/>
      <c r="J6047" s="100"/>
      <c r="K6047" s="100"/>
    </row>
    <row r="6048" spans="1:11" ht="20.100000000000001" customHeight="1" x14ac:dyDescent="0.25">
      <c r="A6048" s="99" t="s">
        <v>2571</v>
      </c>
      <c r="B6048" s="99"/>
      <c r="C6048" s="99"/>
      <c r="D6048" s="99"/>
      <c r="E6048" s="99"/>
      <c r="F6048" s="99"/>
      <c r="G6048" s="99"/>
      <c r="H6048" s="99"/>
      <c r="I6048" s="99"/>
      <c r="J6048" s="99"/>
      <c r="K6048" s="99"/>
    </row>
    <row r="6049" spans="1:11" ht="15" customHeight="1" x14ac:dyDescent="0.25">
      <c r="A6049" s="93" t="s">
        <v>3981</v>
      </c>
      <c r="B6049" s="93"/>
      <c r="C6049" s="93"/>
      <c r="D6049" s="94" t="s">
        <v>3</v>
      </c>
      <c r="E6049" s="94"/>
      <c r="F6049" s="23" t="s">
        <v>4</v>
      </c>
      <c r="G6049" s="94" t="s">
        <v>3894</v>
      </c>
      <c r="H6049" s="94"/>
      <c r="I6049" s="94" t="s">
        <v>3895</v>
      </c>
      <c r="J6049" s="94"/>
      <c r="K6049" s="23" t="s">
        <v>3896</v>
      </c>
    </row>
    <row r="6050" spans="1:11" ht="21" customHeight="1" x14ac:dyDescent="0.25">
      <c r="A6050" s="24" t="s">
        <v>70</v>
      </c>
      <c r="B6050" s="95" t="s">
        <v>3982</v>
      </c>
      <c r="C6050" s="95"/>
      <c r="D6050" s="96" t="s">
        <v>25</v>
      </c>
      <c r="E6050" s="96"/>
      <c r="F6050" s="24" t="s">
        <v>61</v>
      </c>
      <c r="G6050" s="97">
        <v>1</v>
      </c>
      <c r="H6050" s="97"/>
      <c r="I6050" s="98">
        <v>28.42</v>
      </c>
      <c r="J6050" s="98"/>
      <c r="K6050" s="27">
        <f>ROUND(ROUND(G6050,8)*I6050,2)</f>
        <v>28.42</v>
      </c>
    </row>
    <row r="6051" spans="1:11" ht="15" customHeight="1" x14ac:dyDescent="0.25">
      <c r="A6051" s="9"/>
      <c r="B6051" s="9"/>
      <c r="C6051" s="9"/>
      <c r="D6051" s="9"/>
      <c r="E6051" s="9"/>
      <c r="F6051" s="9"/>
      <c r="G6051" s="91" t="s">
        <v>3983</v>
      </c>
      <c r="H6051" s="91"/>
      <c r="I6051" s="91"/>
      <c r="J6051" s="91"/>
      <c r="K6051" s="28">
        <f>SUM(K6050:K6050)</f>
        <v>28.42</v>
      </c>
    </row>
    <row r="6052" spans="1:11" ht="15" customHeight="1" x14ac:dyDescent="0.25">
      <c r="A6052" s="9"/>
      <c r="B6052" s="9"/>
      <c r="C6052" s="9"/>
      <c r="D6052" s="9"/>
      <c r="E6052" s="9"/>
      <c r="F6052" s="9"/>
      <c r="G6052" s="92" t="s">
        <v>3913</v>
      </c>
      <c r="H6052" s="92"/>
      <c r="I6052" s="92"/>
      <c r="J6052" s="92"/>
      <c r="K6052" s="29">
        <f>ROUND(SUM(K6051),2)</f>
        <v>28.42</v>
      </c>
    </row>
    <row r="6053" spans="1:11" ht="9.9499999999999993" customHeight="1" x14ac:dyDescent="0.25">
      <c r="A6053" s="9"/>
      <c r="B6053" s="9"/>
      <c r="C6053" s="9"/>
      <c r="D6053" s="9"/>
      <c r="E6053" s="9"/>
      <c r="F6053" s="9"/>
      <c r="G6053" s="100"/>
      <c r="H6053" s="100"/>
      <c r="I6053" s="100"/>
      <c r="J6053" s="100"/>
      <c r="K6053" s="100"/>
    </row>
    <row r="6054" spans="1:11" ht="20.100000000000001" customHeight="1" x14ac:dyDescent="0.25">
      <c r="A6054" s="99" t="s">
        <v>2572</v>
      </c>
      <c r="B6054" s="99"/>
      <c r="C6054" s="99"/>
      <c r="D6054" s="99"/>
      <c r="E6054" s="99"/>
      <c r="F6054" s="99"/>
      <c r="G6054" s="99"/>
      <c r="H6054" s="99"/>
      <c r="I6054" s="99"/>
      <c r="J6054" s="99"/>
      <c r="K6054" s="99"/>
    </row>
    <row r="6055" spans="1:11" ht="15" customHeight="1" x14ac:dyDescent="0.25">
      <c r="A6055" s="93" t="s">
        <v>3916</v>
      </c>
      <c r="B6055" s="93"/>
      <c r="C6055" s="93"/>
      <c r="D6055" s="94" t="s">
        <v>3</v>
      </c>
      <c r="E6055" s="94"/>
      <c r="F6055" s="23" t="s">
        <v>4</v>
      </c>
      <c r="G6055" s="94" t="s">
        <v>3894</v>
      </c>
      <c r="H6055" s="94"/>
      <c r="I6055" s="94" t="s">
        <v>3895</v>
      </c>
      <c r="J6055" s="94"/>
      <c r="K6055" s="23" t="s">
        <v>3896</v>
      </c>
    </row>
    <row r="6056" spans="1:11" ht="38.1" customHeight="1" x14ac:dyDescent="0.25">
      <c r="A6056" s="24" t="s">
        <v>3973</v>
      </c>
      <c r="B6056" s="95" t="s">
        <v>3974</v>
      </c>
      <c r="C6056" s="95"/>
      <c r="D6056" s="96" t="s">
        <v>20</v>
      </c>
      <c r="E6056" s="96"/>
      <c r="F6056" s="24" t="s">
        <v>3936</v>
      </c>
      <c r="G6056" s="97">
        <v>1.2999999999999999E-3</v>
      </c>
      <c r="H6056" s="97"/>
      <c r="I6056" s="98">
        <v>94.61</v>
      </c>
      <c r="J6056" s="98"/>
      <c r="K6056" s="27">
        <f>TRUNC(TRUNC(G6056,8)*I6056,2)</f>
        <v>0.12</v>
      </c>
    </row>
    <row r="6057" spans="1:11" ht="38.1" customHeight="1" x14ac:dyDescent="0.25">
      <c r="A6057" s="24" t="s">
        <v>3975</v>
      </c>
      <c r="B6057" s="95" t="s">
        <v>3976</v>
      </c>
      <c r="C6057" s="95"/>
      <c r="D6057" s="96" t="s">
        <v>20</v>
      </c>
      <c r="E6057" s="96"/>
      <c r="F6057" s="24" t="s">
        <v>30</v>
      </c>
      <c r="G6057" s="97">
        <v>3.0999999999999999E-3</v>
      </c>
      <c r="H6057" s="97"/>
      <c r="I6057" s="98">
        <v>370.94</v>
      </c>
      <c r="J6057" s="98"/>
      <c r="K6057" s="27">
        <f>TRUNC(TRUNC(G6057,8)*I6057,2)</f>
        <v>1.1399999999999999</v>
      </c>
    </row>
    <row r="6058" spans="1:11" ht="18" customHeight="1" x14ac:dyDescent="0.25">
      <c r="A6058" s="9"/>
      <c r="B6058" s="9"/>
      <c r="C6058" s="9"/>
      <c r="D6058" s="9"/>
      <c r="E6058" s="9"/>
      <c r="F6058" s="9"/>
      <c r="G6058" s="91" t="s">
        <v>3919</v>
      </c>
      <c r="H6058" s="91"/>
      <c r="I6058" s="91"/>
      <c r="J6058" s="91"/>
      <c r="K6058" s="28">
        <f>SUM(K6056:K6057)</f>
        <v>1.2599999999999998</v>
      </c>
    </row>
    <row r="6059" spans="1:11" ht="15" customHeight="1" x14ac:dyDescent="0.25">
      <c r="A6059" s="9"/>
      <c r="B6059" s="9"/>
      <c r="C6059" s="9"/>
      <c r="D6059" s="9"/>
      <c r="E6059" s="9"/>
      <c r="F6059" s="9"/>
      <c r="G6059" s="92" t="s">
        <v>3913</v>
      </c>
      <c r="H6059" s="92"/>
      <c r="I6059" s="92"/>
      <c r="J6059" s="92"/>
      <c r="K6059" s="29">
        <f>ROUND(SUM(K6058),2)</f>
        <v>1.26</v>
      </c>
    </row>
    <row r="6060" spans="1:11" ht="9.9499999999999993" customHeight="1" x14ac:dyDescent="0.25">
      <c r="A6060" s="9"/>
      <c r="B6060" s="9"/>
      <c r="C6060" s="9"/>
      <c r="D6060" s="9"/>
      <c r="E6060" s="9"/>
      <c r="F6060" s="9"/>
      <c r="G6060" s="100"/>
      <c r="H6060" s="100"/>
      <c r="I6060" s="100"/>
      <c r="J6060" s="100"/>
      <c r="K6060" s="100"/>
    </row>
    <row r="6061" spans="1:11" ht="20.100000000000001" customHeight="1" x14ac:dyDescent="0.25">
      <c r="A6061" s="99" t="s">
        <v>2573</v>
      </c>
      <c r="B6061" s="99"/>
      <c r="C6061" s="99"/>
      <c r="D6061" s="99"/>
      <c r="E6061" s="99"/>
      <c r="F6061" s="99"/>
      <c r="G6061" s="99"/>
      <c r="H6061" s="99"/>
      <c r="I6061" s="99"/>
      <c r="J6061" s="99"/>
      <c r="K6061" s="99"/>
    </row>
    <row r="6062" spans="1:11" ht="12.95" customHeight="1" x14ac:dyDescent="0.25">
      <c r="A6062" s="107" t="s">
        <v>3984</v>
      </c>
      <c r="B6062" s="107"/>
      <c r="C6062" s="107"/>
      <c r="D6062" s="108" t="s">
        <v>3985</v>
      </c>
      <c r="E6062" s="87" t="s">
        <v>3986</v>
      </c>
      <c r="F6062" s="87"/>
      <c r="G6062" s="87" t="s">
        <v>3987</v>
      </c>
      <c r="H6062" s="87"/>
      <c r="I6062" s="87"/>
      <c r="J6062" s="87"/>
      <c r="K6062" s="87" t="s">
        <v>3988</v>
      </c>
    </row>
    <row r="6063" spans="1:11" ht="12" customHeight="1" x14ac:dyDescent="0.25">
      <c r="A6063" s="107"/>
      <c r="B6063" s="107"/>
      <c r="C6063" s="107"/>
      <c r="D6063" s="108"/>
      <c r="E6063" s="23" t="s">
        <v>3989</v>
      </c>
      <c r="F6063" s="23" t="s">
        <v>3990</v>
      </c>
      <c r="G6063" s="94" t="s">
        <v>3989</v>
      </c>
      <c r="H6063" s="94"/>
      <c r="I6063" s="94" t="s">
        <v>3990</v>
      </c>
      <c r="J6063" s="94"/>
      <c r="K6063" s="87"/>
    </row>
    <row r="6064" spans="1:11" ht="15" customHeight="1" x14ac:dyDescent="0.25">
      <c r="A6064" s="6" t="s">
        <v>3991</v>
      </c>
      <c r="B6064" s="104" t="s">
        <v>3992</v>
      </c>
      <c r="C6064" s="104"/>
      <c r="D6064" s="31">
        <v>1</v>
      </c>
      <c r="E6064" s="32">
        <v>0.34</v>
      </c>
      <c r="F6064" s="32">
        <v>0.66</v>
      </c>
      <c r="G6064" s="105">
        <v>355.46550000000002</v>
      </c>
      <c r="H6064" s="105"/>
      <c r="I6064" s="105">
        <v>95.872399999999999</v>
      </c>
      <c r="J6064" s="105"/>
      <c r="K6064" s="33">
        <f>ROUND(D6064*(ROUND(E6064*G6064,4)+ROUND(F6064*I6064,4)),4)</f>
        <v>184.13409999999999</v>
      </c>
    </row>
    <row r="6065" spans="1:11" ht="15" customHeight="1" x14ac:dyDescent="0.25">
      <c r="A6065" s="6" t="s">
        <v>3993</v>
      </c>
      <c r="B6065" s="104" t="s">
        <v>3994</v>
      </c>
      <c r="C6065" s="104"/>
      <c r="D6065" s="31">
        <v>1</v>
      </c>
      <c r="E6065" s="32">
        <v>1</v>
      </c>
      <c r="F6065" s="32">
        <v>0</v>
      </c>
      <c r="G6065" s="105">
        <v>365.3972</v>
      </c>
      <c r="H6065" s="105"/>
      <c r="I6065" s="105">
        <v>147.8879</v>
      </c>
      <c r="J6065" s="105"/>
      <c r="K6065" s="33">
        <f>ROUND(D6065*(ROUND(E6065*G6065,4)+ROUND(F6065*I6065,4)),4)</f>
        <v>365.3972</v>
      </c>
    </row>
    <row r="6066" spans="1:11" ht="15" customHeight="1" x14ac:dyDescent="0.25">
      <c r="A6066" s="6" t="s">
        <v>3995</v>
      </c>
      <c r="B6066" s="104" t="s">
        <v>3996</v>
      </c>
      <c r="C6066" s="104"/>
      <c r="D6066" s="31">
        <v>1</v>
      </c>
      <c r="E6066" s="32">
        <v>0.97</v>
      </c>
      <c r="F6066" s="32">
        <v>0.03</v>
      </c>
      <c r="G6066" s="105">
        <v>324.64210000000003</v>
      </c>
      <c r="H6066" s="105"/>
      <c r="I6066" s="105">
        <v>159.20740000000001</v>
      </c>
      <c r="J6066" s="105"/>
      <c r="K6066" s="33">
        <f>ROUND(D6066*(ROUND(E6066*G6066,4)+ROUND(F6066*I6066,4)),4)</f>
        <v>319.67899999999997</v>
      </c>
    </row>
    <row r="6067" spans="1:11" ht="15.95" customHeight="1" x14ac:dyDescent="0.25">
      <c r="A6067" s="6" t="s">
        <v>3997</v>
      </c>
      <c r="B6067" s="104" t="s">
        <v>3998</v>
      </c>
      <c r="C6067" s="104"/>
      <c r="D6067" s="31">
        <v>1</v>
      </c>
      <c r="E6067" s="32">
        <v>0.79</v>
      </c>
      <c r="F6067" s="32">
        <v>0.21</v>
      </c>
      <c r="G6067" s="105">
        <v>284.72230000000002</v>
      </c>
      <c r="H6067" s="105"/>
      <c r="I6067" s="105">
        <v>125.70480000000001</v>
      </c>
      <c r="J6067" s="105"/>
      <c r="K6067" s="33">
        <f>ROUND(D6067*(ROUND(E6067*G6067,4)+ROUND(F6067*I6067,4)),4)</f>
        <v>251.32859999999999</v>
      </c>
    </row>
    <row r="6068" spans="1:11" ht="15" customHeight="1" x14ac:dyDescent="0.25">
      <c r="A6068" s="1"/>
      <c r="B6068" s="1"/>
      <c r="C6068" s="1"/>
      <c r="D6068" s="1"/>
      <c r="E6068" s="1"/>
      <c r="F6068" s="1"/>
      <c r="G6068" s="85" t="s">
        <v>3999</v>
      </c>
      <c r="H6068" s="85"/>
      <c r="I6068" s="85"/>
      <c r="J6068" s="85"/>
      <c r="K6068" s="34">
        <f>SUM(K6063:K6067)</f>
        <v>1120.5389</v>
      </c>
    </row>
    <row r="6069" spans="1:11" ht="20.100000000000001" customHeight="1" x14ac:dyDescent="0.25">
      <c r="A6069" s="106" t="s">
        <v>4000</v>
      </c>
      <c r="B6069" s="106"/>
      <c r="C6069" s="106"/>
      <c r="D6069" s="106"/>
      <c r="E6069" s="106"/>
      <c r="F6069" s="2" t="s">
        <v>4</v>
      </c>
      <c r="G6069" s="87" t="s">
        <v>4001</v>
      </c>
      <c r="H6069" s="87"/>
      <c r="I6069" s="87" t="s">
        <v>4002</v>
      </c>
      <c r="J6069" s="87"/>
      <c r="K6069" s="2" t="s">
        <v>3988</v>
      </c>
    </row>
    <row r="6070" spans="1:11" ht="15" customHeight="1" x14ac:dyDescent="0.25">
      <c r="A6070" s="6" t="s">
        <v>4003</v>
      </c>
      <c r="B6070" s="101" t="s">
        <v>4004</v>
      </c>
      <c r="C6070" s="101"/>
      <c r="D6070" s="101"/>
      <c r="E6070" s="101"/>
      <c r="F6070" s="6" t="s">
        <v>3940</v>
      </c>
      <c r="G6070" s="114">
        <v>1</v>
      </c>
      <c r="H6070" s="114"/>
      <c r="I6070" s="115">
        <v>22.527200000000001</v>
      </c>
      <c r="J6070" s="115"/>
      <c r="K6070" s="35">
        <f>ROUND(ROUND(G6070,5)*I6070,4)</f>
        <v>22.527200000000001</v>
      </c>
    </row>
    <row r="6071" spans="1:11" ht="15" customHeight="1" x14ac:dyDescent="0.25">
      <c r="A6071" s="1"/>
      <c r="B6071" s="1"/>
      <c r="C6071" s="1"/>
      <c r="D6071" s="1"/>
      <c r="E6071" s="1"/>
      <c r="F6071" s="1"/>
      <c r="G6071" s="85" t="s">
        <v>4005</v>
      </c>
      <c r="H6071" s="85"/>
      <c r="I6071" s="85"/>
      <c r="J6071" s="85"/>
      <c r="K6071" s="36">
        <f>SUM(K6070:K6070)</f>
        <v>22.527200000000001</v>
      </c>
    </row>
    <row r="6072" spans="1:11" ht="15" customHeight="1" x14ac:dyDescent="0.25">
      <c r="A6072" s="9"/>
      <c r="B6072" s="9"/>
      <c r="C6072" s="9"/>
      <c r="D6072" s="9"/>
      <c r="E6072" s="9"/>
      <c r="F6072" s="9"/>
      <c r="G6072" s="92" t="s">
        <v>4006</v>
      </c>
      <c r="H6072" s="92"/>
      <c r="I6072" s="92"/>
      <c r="J6072" s="92"/>
      <c r="K6072" s="33">
        <f>SUM(K6068,K6071)</f>
        <v>1143.0661</v>
      </c>
    </row>
    <row r="6073" spans="1:11" ht="15" customHeight="1" x14ac:dyDescent="0.25">
      <c r="A6073" s="9"/>
      <c r="B6073" s="9"/>
      <c r="C6073" s="9"/>
      <c r="D6073" s="9"/>
      <c r="E6073" s="9"/>
      <c r="F6073" s="9"/>
      <c r="G6073" s="92" t="s">
        <v>4007</v>
      </c>
      <c r="H6073" s="92"/>
      <c r="I6073" s="92"/>
      <c r="J6073" s="92"/>
      <c r="K6073" s="37">
        <v>113.18</v>
      </c>
    </row>
    <row r="6074" spans="1:11" ht="15" customHeight="1" x14ac:dyDescent="0.25">
      <c r="A6074" s="9"/>
      <c r="B6074" s="9"/>
      <c r="C6074" s="9"/>
      <c r="D6074" s="9"/>
      <c r="E6074" s="9"/>
      <c r="F6074" s="9"/>
      <c r="G6074" s="92" t="s">
        <v>4008</v>
      </c>
      <c r="H6074" s="92"/>
      <c r="I6074" s="92"/>
      <c r="J6074" s="92"/>
      <c r="K6074" s="33">
        <f>ROUND(K6072/K6073,4)</f>
        <v>10.099500000000001</v>
      </c>
    </row>
    <row r="6075" spans="1:11" ht="15" customHeight="1" x14ac:dyDescent="0.25">
      <c r="A6075" s="9"/>
      <c r="B6075" s="9"/>
      <c r="C6075" s="9"/>
      <c r="D6075" s="9"/>
      <c r="E6075" s="9"/>
      <c r="F6075" s="9"/>
      <c r="G6075" s="92" t="s">
        <v>4009</v>
      </c>
      <c r="H6075" s="92"/>
      <c r="I6075" s="92"/>
      <c r="J6075" s="92"/>
      <c r="K6075" s="33">
        <f>ROUND(K6074*0.00746,4)</f>
        <v>7.5300000000000006E-2</v>
      </c>
    </row>
    <row r="6076" spans="1:11" ht="20.100000000000001" customHeight="1" x14ac:dyDescent="0.25">
      <c r="A6076" s="106" t="s">
        <v>4010</v>
      </c>
      <c r="B6076" s="106"/>
      <c r="C6076" s="106"/>
      <c r="D6076" s="106"/>
      <c r="E6076" s="106"/>
      <c r="F6076" s="2" t="s">
        <v>4</v>
      </c>
      <c r="G6076" s="87" t="s">
        <v>4001</v>
      </c>
      <c r="H6076" s="87"/>
      <c r="I6076" s="87" t="s">
        <v>3895</v>
      </c>
      <c r="J6076" s="87"/>
      <c r="K6076" s="2" t="s">
        <v>4011</v>
      </c>
    </row>
    <row r="6077" spans="1:11" ht="15" customHeight="1" x14ac:dyDescent="0.25">
      <c r="A6077" s="6" t="s">
        <v>4012</v>
      </c>
      <c r="B6077" s="104" t="s">
        <v>4013</v>
      </c>
      <c r="C6077" s="104"/>
      <c r="D6077" s="104"/>
      <c r="E6077" s="104"/>
      <c r="F6077" s="6" t="s">
        <v>77</v>
      </c>
      <c r="G6077" s="113">
        <v>1</v>
      </c>
      <c r="H6077" s="113"/>
      <c r="I6077" s="105">
        <v>195.03</v>
      </c>
      <c r="J6077" s="105"/>
      <c r="K6077" s="33">
        <f>ROUND(ROUND(G6077,5)*I6077,4)</f>
        <v>195.03</v>
      </c>
    </row>
    <row r="6078" spans="1:11" ht="15" customHeight="1" x14ac:dyDescent="0.25">
      <c r="A6078" s="1"/>
      <c r="B6078" s="1"/>
      <c r="C6078" s="1"/>
      <c r="D6078" s="1"/>
      <c r="E6078" s="1"/>
      <c r="F6078" s="1"/>
      <c r="G6078" s="85" t="s">
        <v>4014</v>
      </c>
      <c r="H6078" s="85"/>
      <c r="I6078" s="85"/>
      <c r="J6078" s="85"/>
      <c r="K6078" s="34">
        <f>SUM(K6077:K6077)</f>
        <v>195.03</v>
      </c>
    </row>
    <row r="6079" spans="1:11" ht="15" customHeight="1" x14ac:dyDescent="0.25">
      <c r="A6079" s="106" t="s">
        <v>4015</v>
      </c>
      <c r="B6079" s="106"/>
      <c r="C6079" s="106"/>
      <c r="D6079" s="23" t="s">
        <v>4016</v>
      </c>
      <c r="E6079" s="94" t="s">
        <v>4017</v>
      </c>
      <c r="F6079" s="94"/>
      <c r="G6079" s="94" t="s">
        <v>4001</v>
      </c>
      <c r="H6079" s="94"/>
      <c r="I6079" s="94" t="s">
        <v>3895</v>
      </c>
      <c r="J6079" s="94"/>
      <c r="K6079" s="23" t="s">
        <v>4011</v>
      </c>
    </row>
    <row r="6080" spans="1:11" ht="20.100000000000001" customHeight="1" x14ac:dyDescent="0.25">
      <c r="A6080" s="38" t="s">
        <v>4012</v>
      </c>
      <c r="B6080" s="109" t="s">
        <v>4018</v>
      </c>
      <c r="C6080" s="109"/>
      <c r="D6080" s="38" t="s">
        <v>4019</v>
      </c>
      <c r="E6080" s="110" t="s">
        <v>4020</v>
      </c>
      <c r="F6080" s="110"/>
      <c r="G6080" s="111">
        <v>2.2000000000000002</v>
      </c>
      <c r="H6080" s="111"/>
      <c r="I6080" s="112">
        <v>3.47</v>
      </c>
      <c r="J6080" s="112"/>
      <c r="K6080" s="41">
        <f>ROUND(ROUND(G6080,5)*I6080,4)</f>
        <v>7.6340000000000003</v>
      </c>
    </row>
    <row r="6081" spans="1:11" ht="15" customHeight="1" x14ac:dyDescent="0.25">
      <c r="A6081" s="1"/>
      <c r="B6081" s="1"/>
      <c r="C6081" s="1"/>
      <c r="D6081" s="1"/>
      <c r="E6081" s="1"/>
      <c r="F6081" s="1"/>
      <c r="G6081" s="85" t="s">
        <v>4021</v>
      </c>
      <c r="H6081" s="85"/>
      <c r="I6081" s="85"/>
      <c r="J6081" s="85"/>
      <c r="K6081" s="33">
        <f>SUM(K6080:K6080)</f>
        <v>7.6340000000000003</v>
      </c>
    </row>
    <row r="6082" spans="1:11" ht="12.95" customHeight="1" x14ac:dyDescent="0.25">
      <c r="A6082" s="106" t="s">
        <v>4022</v>
      </c>
      <c r="B6082" s="106"/>
      <c r="C6082" s="94" t="s">
        <v>4023</v>
      </c>
      <c r="D6082" s="94" t="s">
        <v>5</v>
      </c>
      <c r="E6082" s="94" t="s">
        <v>4024</v>
      </c>
      <c r="F6082" s="94"/>
      <c r="G6082" s="94" t="s">
        <v>4025</v>
      </c>
      <c r="H6082" s="94"/>
      <c r="I6082" s="94" t="s">
        <v>2086</v>
      </c>
      <c r="J6082" s="94"/>
      <c r="K6082" s="94" t="s">
        <v>4011</v>
      </c>
    </row>
    <row r="6083" spans="1:11" ht="12" customHeight="1" x14ac:dyDescent="0.25">
      <c r="A6083" s="106"/>
      <c r="B6083" s="106"/>
      <c r="C6083" s="94"/>
      <c r="D6083" s="94"/>
      <c r="E6083" s="23" t="s">
        <v>2092</v>
      </c>
      <c r="F6083" s="23" t="s">
        <v>4026</v>
      </c>
      <c r="G6083" s="23" t="s">
        <v>2092</v>
      </c>
      <c r="H6083" s="23" t="s">
        <v>4026</v>
      </c>
      <c r="I6083" s="23" t="s">
        <v>2092</v>
      </c>
      <c r="J6083" s="23" t="s">
        <v>4026</v>
      </c>
      <c r="K6083" s="94"/>
    </row>
    <row r="6084" spans="1:11" ht="27.95" customHeight="1" x14ac:dyDescent="0.25">
      <c r="A6084" s="38" t="s">
        <v>4012</v>
      </c>
      <c r="B6084" s="39" t="s">
        <v>4018</v>
      </c>
      <c r="C6084" s="38" t="s">
        <v>4027</v>
      </c>
      <c r="D6084" s="40">
        <v>2.2000000000000002</v>
      </c>
      <c r="E6084" s="42">
        <v>0</v>
      </c>
      <c r="F6084" s="43">
        <v>1.25</v>
      </c>
      <c r="G6084" s="42">
        <v>0</v>
      </c>
      <c r="H6084" s="43">
        <v>1</v>
      </c>
      <c r="I6084" s="42">
        <v>0</v>
      </c>
      <c r="J6084" s="43">
        <v>0.82</v>
      </c>
      <c r="K6084" s="41">
        <f>ROUND(D6084*(ROUND(E6084*F6084,4)+ROUND(G6084*H6084,4)+ROUND(I6084*J6084,4)),4)</f>
        <v>0</v>
      </c>
    </row>
    <row r="6085" spans="1:11" ht="15" customHeight="1" x14ac:dyDescent="0.25">
      <c r="A6085" s="1"/>
      <c r="B6085" s="1"/>
      <c r="C6085" s="1"/>
      <c r="D6085" s="1"/>
      <c r="E6085" s="1"/>
      <c r="F6085" s="1"/>
      <c r="G6085" s="85" t="s">
        <v>4028</v>
      </c>
      <c r="H6085" s="85"/>
      <c r="I6085" s="85"/>
      <c r="J6085" s="85"/>
      <c r="K6085" s="33">
        <f>SUM(K6083:K6084)</f>
        <v>0</v>
      </c>
    </row>
    <row r="6086" spans="1:11" ht="15" customHeight="1" x14ac:dyDescent="0.25">
      <c r="A6086" s="9"/>
      <c r="B6086" s="9"/>
      <c r="C6086" s="9"/>
      <c r="D6086" s="9"/>
      <c r="E6086" s="9"/>
      <c r="F6086" s="9"/>
      <c r="G6086" s="92" t="s">
        <v>4029</v>
      </c>
      <c r="H6086" s="92"/>
      <c r="I6086" s="92"/>
      <c r="J6086" s="92"/>
      <c r="K6086" s="33">
        <f>SUM(K6074,K6075,K6078,K6081,K6085)</f>
        <v>212.83879999999999</v>
      </c>
    </row>
    <row r="6087" spans="1:11" ht="15" customHeight="1" x14ac:dyDescent="0.25">
      <c r="A6087" s="9"/>
      <c r="B6087" s="9"/>
      <c r="C6087" s="9"/>
      <c r="D6087" s="9"/>
      <c r="E6087" s="9"/>
      <c r="F6087" s="9"/>
      <c r="G6087" s="92" t="s">
        <v>3913</v>
      </c>
      <c r="H6087" s="92"/>
      <c r="I6087" s="92"/>
      <c r="J6087" s="92"/>
      <c r="K6087" s="29">
        <f>ROUND(SUM(K6086),2)</f>
        <v>212.84</v>
      </c>
    </row>
    <row r="6088" spans="1:11" ht="9.9499999999999993" customHeight="1" x14ac:dyDescent="0.25">
      <c r="A6088" s="9"/>
      <c r="B6088" s="9"/>
      <c r="C6088" s="9"/>
      <c r="D6088" s="9"/>
      <c r="E6088" s="9"/>
      <c r="F6088" s="9"/>
      <c r="G6088" s="100"/>
      <c r="H6088" s="100"/>
      <c r="I6088" s="100"/>
      <c r="J6088" s="100"/>
      <c r="K6088" s="100"/>
    </row>
    <row r="6089" spans="1:11" ht="20.100000000000001" customHeight="1" x14ac:dyDescent="0.25">
      <c r="A6089" s="99" t="s">
        <v>2574</v>
      </c>
      <c r="B6089" s="99"/>
      <c r="C6089" s="99"/>
      <c r="D6089" s="99"/>
      <c r="E6089" s="99"/>
      <c r="F6089" s="99"/>
      <c r="G6089" s="99"/>
      <c r="H6089" s="99"/>
      <c r="I6089" s="99"/>
      <c r="J6089" s="99"/>
      <c r="K6089" s="99"/>
    </row>
    <row r="6090" spans="1:11" ht="15" customHeight="1" x14ac:dyDescent="0.25">
      <c r="A6090" s="93" t="s">
        <v>3916</v>
      </c>
      <c r="B6090" s="93"/>
      <c r="C6090" s="93"/>
      <c r="D6090" s="94" t="s">
        <v>3</v>
      </c>
      <c r="E6090" s="94"/>
      <c r="F6090" s="23" t="s">
        <v>4</v>
      </c>
      <c r="G6090" s="94" t="s">
        <v>3894</v>
      </c>
      <c r="H6090" s="94"/>
      <c r="I6090" s="94" t="s">
        <v>3895</v>
      </c>
      <c r="J6090" s="94"/>
      <c r="K6090" s="23" t="s">
        <v>3896</v>
      </c>
    </row>
    <row r="6091" spans="1:11" ht="45.95" customHeight="1" x14ac:dyDescent="0.25">
      <c r="A6091" s="24" t="s">
        <v>3934</v>
      </c>
      <c r="B6091" s="95" t="s">
        <v>3935</v>
      </c>
      <c r="C6091" s="95"/>
      <c r="D6091" s="96" t="s">
        <v>20</v>
      </c>
      <c r="E6091" s="96"/>
      <c r="F6091" s="24" t="s">
        <v>3936</v>
      </c>
      <c r="G6091" s="97">
        <v>2.5891999999999998E-3</v>
      </c>
      <c r="H6091" s="97"/>
      <c r="I6091" s="98">
        <v>76.52</v>
      </c>
      <c r="J6091" s="98"/>
      <c r="K6091" s="27">
        <f t="shared" ref="K6091:K6096" si="46">TRUNC(TRUNC(G6091,8)*I6091,2)</f>
        <v>0.19</v>
      </c>
    </row>
    <row r="6092" spans="1:11" ht="45.95" customHeight="1" x14ac:dyDescent="0.25">
      <c r="A6092" s="24" t="s">
        <v>28</v>
      </c>
      <c r="B6092" s="95" t="s">
        <v>29</v>
      </c>
      <c r="C6092" s="95"/>
      <c r="D6092" s="96" t="s">
        <v>20</v>
      </c>
      <c r="E6092" s="96"/>
      <c r="F6092" s="24" t="s">
        <v>30</v>
      </c>
      <c r="G6092" s="97">
        <v>1.0702000000000001E-3</v>
      </c>
      <c r="H6092" s="97"/>
      <c r="I6092" s="98">
        <v>322.67</v>
      </c>
      <c r="J6092" s="98"/>
      <c r="K6092" s="27">
        <f t="shared" si="46"/>
        <v>0.34</v>
      </c>
    </row>
    <row r="6093" spans="1:11" ht="29.1" customHeight="1" x14ac:dyDescent="0.25">
      <c r="A6093" s="24" t="s">
        <v>4030</v>
      </c>
      <c r="B6093" s="95" t="s">
        <v>4031</v>
      </c>
      <c r="C6093" s="95"/>
      <c r="D6093" s="96" t="s">
        <v>20</v>
      </c>
      <c r="E6093" s="96"/>
      <c r="F6093" s="24" t="s">
        <v>3936</v>
      </c>
      <c r="G6093" s="97">
        <v>3.3568999999999999E-3</v>
      </c>
      <c r="H6093" s="97"/>
      <c r="I6093" s="98">
        <v>105.44</v>
      </c>
      <c r="J6093" s="98"/>
      <c r="K6093" s="27">
        <f t="shared" si="46"/>
        <v>0.35</v>
      </c>
    </row>
    <row r="6094" spans="1:11" ht="29.1" customHeight="1" x14ac:dyDescent="0.25">
      <c r="A6094" s="24" t="s">
        <v>4032</v>
      </c>
      <c r="B6094" s="95" t="s">
        <v>4033</v>
      </c>
      <c r="C6094" s="95"/>
      <c r="D6094" s="96" t="s">
        <v>20</v>
      </c>
      <c r="E6094" s="96"/>
      <c r="F6094" s="24" t="s">
        <v>30</v>
      </c>
      <c r="G6094" s="97">
        <v>3.0249999999999998E-4</v>
      </c>
      <c r="H6094" s="97"/>
      <c r="I6094" s="98">
        <v>265.02</v>
      </c>
      <c r="J6094" s="98"/>
      <c r="K6094" s="27">
        <f t="shared" si="46"/>
        <v>0.08</v>
      </c>
    </row>
    <row r="6095" spans="1:11" ht="38.1" customHeight="1" x14ac:dyDescent="0.25">
      <c r="A6095" s="24" t="s">
        <v>4034</v>
      </c>
      <c r="B6095" s="95" t="s">
        <v>4035</v>
      </c>
      <c r="C6095" s="95"/>
      <c r="D6095" s="96" t="s">
        <v>20</v>
      </c>
      <c r="E6095" s="96"/>
      <c r="F6095" s="24" t="s">
        <v>3936</v>
      </c>
      <c r="G6095" s="97">
        <v>2.9082999999999999E-3</v>
      </c>
      <c r="H6095" s="97"/>
      <c r="I6095" s="98">
        <v>94.54</v>
      </c>
      <c r="J6095" s="98"/>
      <c r="K6095" s="27">
        <f t="shared" si="46"/>
        <v>0.27</v>
      </c>
    </row>
    <row r="6096" spans="1:11" ht="38.1" customHeight="1" x14ac:dyDescent="0.25">
      <c r="A6096" s="24" t="s">
        <v>4036</v>
      </c>
      <c r="B6096" s="95" t="s">
        <v>4037</v>
      </c>
      <c r="C6096" s="95"/>
      <c r="D6096" s="96" t="s">
        <v>20</v>
      </c>
      <c r="E6096" s="96"/>
      <c r="F6096" s="24" t="s">
        <v>30</v>
      </c>
      <c r="G6096" s="97">
        <v>7.5109999999999999E-4</v>
      </c>
      <c r="H6096" s="97"/>
      <c r="I6096" s="98">
        <v>225.43</v>
      </c>
      <c r="J6096" s="98"/>
      <c r="K6096" s="27">
        <f t="shared" si="46"/>
        <v>0.16</v>
      </c>
    </row>
    <row r="6097" spans="1:11" ht="18" customHeight="1" x14ac:dyDescent="0.25">
      <c r="A6097" s="9"/>
      <c r="B6097" s="9"/>
      <c r="C6097" s="9"/>
      <c r="D6097" s="9"/>
      <c r="E6097" s="9"/>
      <c r="F6097" s="9"/>
      <c r="G6097" s="91" t="s">
        <v>3919</v>
      </c>
      <c r="H6097" s="91"/>
      <c r="I6097" s="91"/>
      <c r="J6097" s="91"/>
      <c r="K6097" s="28">
        <f>SUM(K6091:K6096)</f>
        <v>1.39</v>
      </c>
    </row>
    <row r="6098" spans="1:11" ht="15" customHeight="1" x14ac:dyDescent="0.25">
      <c r="A6098" s="93" t="s">
        <v>3907</v>
      </c>
      <c r="B6098" s="93"/>
      <c r="C6098" s="93"/>
      <c r="D6098" s="94" t="s">
        <v>3</v>
      </c>
      <c r="E6098" s="94"/>
      <c r="F6098" s="23" t="s">
        <v>4</v>
      </c>
      <c r="G6098" s="94" t="s">
        <v>3894</v>
      </c>
      <c r="H6098" s="94"/>
      <c r="I6098" s="94" t="s">
        <v>3895</v>
      </c>
      <c r="J6098" s="94"/>
      <c r="K6098" s="23" t="s">
        <v>3896</v>
      </c>
    </row>
    <row r="6099" spans="1:11" ht="15" customHeight="1" x14ac:dyDescent="0.25">
      <c r="A6099" s="24" t="s">
        <v>3910</v>
      </c>
      <c r="B6099" s="95" t="s">
        <v>3911</v>
      </c>
      <c r="C6099" s="95"/>
      <c r="D6099" s="96" t="s">
        <v>20</v>
      </c>
      <c r="E6099" s="96"/>
      <c r="F6099" s="24" t="s">
        <v>2056</v>
      </c>
      <c r="G6099" s="97">
        <v>3.6592999999999999E-3</v>
      </c>
      <c r="H6099" s="97"/>
      <c r="I6099" s="98">
        <v>24.94</v>
      </c>
      <c r="J6099" s="98"/>
      <c r="K6099" s="27">
        <f>TRUNC(TRUNC(G6099,8)*I6099,2)</f>
        <v>0.09</v>
      </c>
    </row>
    <row r="6100" spans="1:11" ht="18" customHeight="1" x14ac:dyDescent="0.25">
      <c r="A6100" s="9"/>
      <c r="B6100" s="9"/>
      <c r="C6100" s="9"/>
      <c r="D6100" s="9"/>
      <c r="E6100" s="9"/>
      <c r="F6100" s="9"/>
      <c r="G6100" s="91" t="s">
        <v>3912</v>
      </c>
      <c r="H6100" s="91"/>
      <c r="I6100" s="91"/>
      <c r="J6100" s="91"/>
      <c r="K6100" s="28">
        <f>SUM(K6099:K6099)</f>
        <v>0.09</v>
      </c>
    </row>
    <row r="6101" spans="1:11" ht="15" customHeight="1" x14ac:dyDescent="0.25">
      <c r="A6101" s="9"/>
      <c r="B6101" s="9"/>
      <c r="C6101" s="9"/>
      <c r="D6101" s="9"/>
      <c r="E6101" s="9"/>
      <c r="F6101" s="9"/>
      <c r="G6101" s="92" t="s">
        <v>3913</v>
      </c>
      <c r="H6101" s="92"/>
      <c r="I6101" s="92"/>
      <c r="J6101" s="92"/>
      <c r="K6101" s="29">
        <f>ROUND(SUM(K6097,K6100),2)</f>
        <v>1.48</v>
      </c>
    </row>
    <row r="6102" spans="1:11" ht="9.9499999999999993" customHeight="1" x14ac:dyDescent="0.25">
      <c r="A6102" s="9"/>
      <c r="B6102" s="9"/>
      <c r="C6102" s="9"/>
      <c r="D6102" s="9"/>
      <c r="E6102" s="9"/>
      <c r="F6102" s="9"/>
      <c r="G6102" s="100"/>
      <c r="H6102" s="100"/>
      <c r="I6102" s="100"/>
      <c r="J6102" s="100"/>
      <c r="K6102" s="100"/>
    </row>
    <row r="6103" spans="1:11" ht="20.100000000000001" customHeight="1" x14ac:dyDescent="0.25">
      <c r="A6103" s="99" t="s">
        <v>2575</v>
      </c>
      <c r="B6103" s="99"/>
      <c r="C6103" s="99"/>
      <c r="D6103" s="99"/>
      <c r="E6103" s="99"/>
      <c r="F6103" s="99"/>
      <c r="G6103" s="99"/>
      <c r="H6103" s="99"/>
      <c r="I6103" s="99"/>
      <c r="J6103" s="99"/>
      <c r="K6103" s="99"/>
    </row>
    <row r="6104" spans="1:11" ht="15" customHeight="1" x14ac:dyDescent="0.25">
      <c r="A6104" s="93" t="s">
        <v>3893</v>
      </c>
      <c r="B6104" s="93"/>
      <c r="C6104" s="93"/>
      <c r="D6104" s="94" t="s">
        <v>3</v>
      </c>
      <c r="E6104" s="94"/>
      <c r="F6104" s="23" t="s">
        <v>4</v>
      </c>
      <c r="G6104" s="94" t="s">
        <v>3894</v>
      </c>
      <c r="H6104" s="94"/>
      <c r="I6104" s="94" t="s">
        <v>3895</v>
      </c>
      <c r="J6104" s="94"/>
      <c r="K6104" s="23" t="s">
        <v>3896</v>
      </c>
    </row>
    <row r="6105" spans="1:11" ht="21" customHeight="1" x14ac:dyDescent="0.25">
      <c r="A6105" s="24" t="s">
        <v>4038</v>
      </c>
      <c r="B6105" s="95" t="s">
        <v>4039</v>
      </c>
      <c r="C6105" s="95"/>
      <c r="D6105" s="96" t="s">
        <v>20</v>
      </c>
      <c r="E6105" s="96"/>
      <c r="F6105" s="24" t="s">
        <v>34</v>
      </c>
      <c r="G6105" s="97">
        <v>6.6E-3</v>
      </c>
      <c r="H6105" s="97"/>
      <c r="I6105" s="98">
        <v>210.23</v>
      </c>
      <c r="J6105" s="98"/>
      <c r="K6105" s="27">
        <f>TRUNC(TRUNC(G6105,8)*I6105,2)</f>
        <v>1.38</v>
      </c>
    </row>
    <row r="6106" spans="1:11" ht="21" customHeight="1" x14ac:dyDescent="0.25">
      <c r="A6106" s="24" t="s">
        <v>4040</v>
      </c>
      <c r="B6106" s="95" t="s">
        <v>4041</v>
      </c>
      <c r="C6106" s="95"/>
      <c r="D6106" s="96" t="s">
        <v>20</v>
      </c>
      <c r="E6106" s="96"/>
      <c r="F6106" s="24" t="s">
        <v>84</v>
      </c>
      <c r="G6106" s="97">
        <v>1.0049999999999999</v>
      </c>
      <c r="H6106" s="97"/>
      <c r="I6106" s="98">
        <v>32.369999999999997</v>
      </c>
      <c r="J6106" s="98"/>
      <c r="K6106" s="27">
        <f>TRUNC(TRUNC(G6106,8)*I6106,2)</f>
        <v>32.53</v>
      </c>
    </row>
    <row r="6107" spans="1:11" ht="15" customHeight="1" x14ac:dyDescent="0.25">
      <c r="A6107" s="9"/>
      <c r="B6107" s="9"/>
      <c r="C6107" s="9"/>
      <c r="D6107" s="9"/>
      <c r="E6107" s="9"/>
      <c r="F6107" s="9"/>
      <c r="G6107" s="91" t="s">
        <v>3906</v>
      </c>
      <c r="H6107" s="91"/>
      <c r="I6107" s="91"/>
      <c r="J6107" s="91"/>
      <c r="K6107" s="28">
        <f>SUM(K6105:K6106)</f>
        <v>33.910000000000004</v>
      </c>
    </row>
    <row r="6108" spans="1:11" ht="15" customHeight="1" x14ac:dyDescent="0.25">
      <c r="A6108" s="93" t="s">
        <v>3907</v>
      </c>
      <c r="B6108" s="93"/>
      <c r="C6108" s="93"/>
      <c r="D6108" s="94" t="s">
        <v>3</v>
      </c>
      <c r="E6108" s="94"/>
      <c r="F6108" s="23" t="s">
        <v>4</v>
      </c>
      <c r="G6108" s="94" t="s">
        <v>3894</v>
      </c>
      <c r="H6108" s="94"/>
      <c r="I6108" s="94" t="s">
        <v>3895</v>
      </c>
      <c r="J6108" s="94"/>
      <c r="K6108" s="23" t="s">
        <v>3896</v>
      </c>
    </row>
    <row r="6109" spans="1:11" ht="15" customHeight="1" x14ac:dyDescent="0.25">
      <c r="A6109" s="24" t="s">
        <v>3971</v>
      </c>
      <c r="B6109" s="95" t="s">
        <v>3972</v>
      </c>
      <c r="C6109" s="95"/>
      <c r="D6109" s="96" t="s">
        <v>20</v>
      </c>
      <c r="E6109" s="96"/>
      <c r="F6109" s="24" t="s">
        <v>2056</v>
      </c>
      <c r="G6109" s="97">
        <v>0.2296</v>
      </c>
      <c r="H6109" s="97"/>
      <c r="I6109" s="98">
        <v>32.69</v>
      </c>
      <c r="J6109" s="98"/>
      <c r="K6109" s="27">
        <f>TRUNC(TRUNC(G6109,8)*I6109,2)</f>
        <v>7.5</v>
      </c>
    </row>
    <row r="6110" spans="1:11" ht="15" customHeight="1" x14ac:dyDescent="0.25">
      <c r="A6110" s="24" t="s">
        <v>3910</v>
      </c>
      <c r="B6110" s="95" t="s">
        <v>3911</v>
      </c>
      <c r="C6110" s="95"/>
      <c r="D6110" s="96" t="s">
        <v>20</v>
      </c>
      <c r="E6110" s="96"/>
      <c r="F6110" s="24" t="s">
        <v>2056</v>
      </c>
      <c r="G6110" s="97">
        <v>0.2296</v>
      </c>
      <c r="H6110" s="97"/>
      <c r="I6110" s="98">
        <v>24.94</v>
      </c>
      <c r="J6110" s="98"/>
      <c r="K6110" s="27">
        <f>TRUNC(TRUNC(G6110,8)*I6110,2)</f>
        <v>5.72</v>
      </c>
    </row>
    <row r="6111" spans="1:11" ht="18" customHeight="1" x14ac:dyDescent="0.25">
      <c r="A6111" s="9"/>
      <c r="B6111" s="9"/>
      <c r="C6111" s="9"/>
      <c r="D6111" s="9"/>
      <c r="E6111" s="9"/>
      <c r="F6111" s="9"/>
      <c r="G6111" s="91" t="s">
        <v>3912</v>
      </c>
      <c r="H6111" s="91"/>
      <c r="I6111" s="91"/>
      <c r="J6111" s="91"/>
      <c r="K6111" s="28">
        <f>SUM(K6109:K6110)</f>
        <v>13.219999999999999</v>
      </c>
    </row>
    <row r="6112" spans="1:11" ht="15" customHeight="1" x14ac:dyDescent="0.25">
      <c r="A6112" s="93" t="s">
        <v>3922</v>
      </c>
      <c r="B6112" s="93"/>
      <c r="C6112" s="93"/>
      <c r="D6112" s="94" t="s">
        <v>3</v>
      </c>
      <c r="E6112" s="94"/>
      <c r="F6112" s="23" t="s">
        <v>4</v>
      </c>
      <c r="G6112" s="94" t="s">
        <v>3894</v>
      </c>
      <c r="H6112" s="94"/>
      <c r="I6112" s="94" t="s">
        <v>3895</v>
      </c>
      <c r="J6112" s="94"/>
      <c r="K6112" s="23" t="s">
        <v>3896</v>
      </c>
    </row>
    <row r="6113" spans="1:11" ht="21" customHeight="1" x14ac:dyDescent="0.25">
      <c r="A6113" s="24" t="s">
        <v>4042</v>
      </c>
      <c r="B6113" s="95" t="s">
        <v>4043</v>
      </c>
      <c r="C6113" s="95"/>
      <c r="D6113" s="96" t="s">
        <v>20</v>
      </c>
      <c r="E6113" s="96"/>
      <c r="F6113" s="24" t="s">
        <v>34</v>
      </c>
      <c r="G6113" s="97">
        <v>1.8E-3</v>
      </c>
      <c r="H6113" s="97"/>
      <c r="I6113" s="98">
        <v>767.08</v>
      </c>
      <c r="J6113" s="98"/>
      <c r="K6113" s="27">
        <f>TRUNC(TRUNC(G6113,8)*I6113,2)</f>
        <v>1.38</v>
      </c>
    </row>
    <row r="6114" spans="1:11" ht="15" customHeight="1" x14ac:dyDescent="0.25">
      <c r="A6114" s="9"/>
      <c r="B6114" s="9"/>
      <c r="C6114" s="9"/>
      <c r="D6114" s="9"/>
      <c r="E6114" s="9"/>
      <c r="F6114" s="9"/>
      <c r="G6114" s="91" t="s">
        <v>3933</v>
      </c>
      <c r="H6114" s="91"/>
      <c r="I6114" s="91"/>
      <c r="J6114" s="91"/>
      <c r="K6114" s="28">
        <f>SUM(K6113:K6113)</f>
        <v>1.38</v>
      </c>
    </row>
    <row r="6115" spans="1:11" ht="15" customHeight="1" x14ac:dyDescent="0.25">
      <c r="A6115" s="9"/>
      <c r="B6115" s="9"/>
      <c r="C6115" s="9"/>
      <c r="D6115" s="9"/>
      <c r="E6115" s="9"/>
      <c r="F6115" s="9"/>
      <c r="G6115" s="92" t="s">
        <v>3913</v>
      </c>
      <c r="H6115" s="92"/>
      <c r="I6115" s="92"/>
      <c r="J6115" s="92"/>
      <c r="K6115" s="29">
        <f>ROUND(SUM(K6107,K6111,K6114),2)</f>
        <v>48.51</v>
      </c>
    </row>
    <row r="6116" spans="1:11" ht="9.9499999999999993" customHeight="1" x14ac:dyDescent="0.25">
      <c r="A6116" s="9"/>
      <c r="B6116" s="9"/>
      <c r="C6116" s="9"/>
      <c r="D6116" s="9"/>
      <c r="E6116" s="9"/>
      <c r="F6116" s="9"/>
      <c r="G6116" s="100"/>
      <c r="H6116" s="100"/>
      <c r="I6116" s="100"/>
      <c r="J6116" s="100"/>
      <c r="K6116" s="100"/>
    </row>
    <row r="6117" spans="1:11" ht="20.100000000000001" customHeight="1" x14ac:dyDescent="0.25">
      <c r="A6117" s="99" t="s">
        <v>2576</v>
      </c>
      <c r="B6117" s="99"/>
      <c r="C6117" s="99"/>
      <c r="D6117" s="99"/>
      <c r="E6117" s="99"/>
      <c r="F6117" s="99"/>
      <c r="G6117" s="99"/>
      <c r="H6117" s="99"/>
      <c r="I6117" s="99"/>
      <c r="J6117" s="99"/>
      <c r="K6117" s="99"/>
    </row>
    <row r="6118" spans="1:11" ht="15" customHeight="1" x14ac:dyDescent="0.25">
      <c r="A6118" s="93" t="s">
        <v>3893</v>
      </c>
      <c r="B6118" s="93"/>
      <c r="C6118" s="93"/>
      <c r="D6118" s="94" t="s">
        <v>3</v>
      </c>
      <c r="E6118" s="94"/>
      <c r="F6118" s="23" t="s">
        <v>4</v>
      </c>
      <c r="G6118" s="94" t="s">
        <v>3894</v>
      </c>
      <c r="H6118" s="94"/>
      <c r="I6118" s="94" t="s">
        <v>3895</v>
      </c>
      <c r="J6118" s="94"/>
      <c r="K6118" s="23" t="s">
        <v>3896</v>
      </c>
    </row>
    <row r="6119" spans="1:11" ht="15" customHeight="1" x14ac:dyDescent="0.25">
      <c r="A6119" s="24" t="s">
        <v>4044</v>
      </c>
      <c r="B6119" s="95" t="s">
        <v>4045</v>
      </c>
      <c r="C6119" s="95"/>
      <c r="D6119" s="96" t="s">
        <v>20</v>
      </c>
      <c r="E6119" s="96"/>
      <c r="F6119" s="24" t="s">
        <v>3903</v>
      </c>
      <c r="G6119" s="97">
        <v>0.106</v>
      </c>
      <c r="H6119" s="97"/>
      <c r="I6119" s="98">
        <v>2.59</v>
      </c>
      <c r="J6119" s="98"/>
      <c r="K6119" s="27">
        <f>TRUNC(TRUNC(G6119,8)*I6119,2)</f>
        <v>0.27</v>
      </c>
    </row>
    <row r="6120" spans="1:11" ht="15" customHeight="1" x14ac:dyDescent="0.25">
      <c r="A6120" s="9"/>
      <c r="B6120" s="9"/>
      <c r="C6120" s="9"/>
      <c r="D6120" s="9"/>
      <c r="E6120" s="9"/>
      <c r="F6120" s="9"/>
      <c r="G6120" s="91" t="s">
        <v>3906</v>
      </c>
      <c r="H6120" s="91"/>
      <c r="I6120" s="91"/>
      <c r="J6120" s="91"/>
      <c r="K6120" s="28">
        <f>SUM(K6119:K6119)</f>
        <v>0.27</v>
      </c>
    </row>
    <row r="6121" spans="1:11" ht="15" customHeight="1" x14ac:dyDescent="0.25">
      <c r="A6121" s="93" t="s">
        <v>3907</v>
      </c>
      <c r="B6121" s="93"/>
      <c r="C6121" s="93"/>
      <c r="D6121" s="94" t="s">
        <v>3</v>
      </c>
      <c r="E6121" s="94"/>
      <c r="F6121" s="23" t="s">
        <v>4</v>
      </c>
      <c r="G6121" s="94" t="s">
        <v>3894</v>
      </c>
      <c r="H6121" s="94"/>
      <c r="I6121" s="94" t="s">
        <v>3895</v>
      </c>
      <c r="J6121" s="94"/>
      <c r="K6121" s="23" t="s">
        <v>3896</v>
      </c>
    </row>
    <row r="6122" spans="1:11" ht="15" customHeight="1" x14ac:dyDescent="0.25">
      <c r="A6122" s="24" t="s">
        <v>4046</v>
      </c>
      <c r="B6122" s="95" t="s">
        <v>4047</v>
      </c>
      <c r="C6122" s="95"/>
      <c r="D6122" s="96" t="s">
        <v>20</v>
      </c>
      <c r="E6122" s="96"/>
      <c r="F6122" s="24" t="s">
        <v>2056</v>
      </c>
      <c r="G6122" s="97">
        <v>3.6999999999999998E-2</v>
      </c>
      <c r="H6122" s="97"/>
      <c r="I6122" s="98">
        <v>34.35</v>
      </c>
      <c r="J6122" s="98"/>
      <c r="K6122" s="27">
        <f>TRUNC(TRUNC(G6122,8)*I6122,2)</f>
        <v>1.27</v>
      </c>
    </row>
    <row r="6123" spans="1:11" ht="15" customHeight="1" x14ac:dyDescent="0.25">
      <c r="A6123" s="24" t="s">
        <v>3910</v>
      </c>
      <c r="B6123" s="95" t="s">
        <v>3911</v>
      </c>
      <c r="C6123" s="95"/>
      <c r="D6123" s="96" t="s">
        <v>20</v>
      </c>
      <c r="E6123" s="96"/>
      <c r="F6123" s="24" t="s">
        <v>2056</v>
      </c>
      <c r="G6123" s="97">
        <v>1.6E-2</v>
      </c>
      <c r="H6123" s="97"/>
      <c r="I6123" s="98">
        <v>24.94</v>
      </c>
      <c r="J6123" s="98"/>
      <c r="K6123" s="27">
        <f>TRUNC(TRUNC(G6123,8)*I6123,2)</f>
        <v>0.39</v>
      </c>
    </row>
    <row r="6124" spans="1:11" ht="18" customHeight="1" x14ac:dyDescent="0.25">
      <c r="A6124" s="9"/>
      <c r="B6124" s="9"/>
      <c r="C6124" s="9"/>
      <c r="D6124" s="9"/>
      <c r="E6124" s="9"/>
      <c r="F6124" s="9"/>
      <c r="G6124" s="91" t="s">
        <v>3912</v>
      </c>
      <c r="H6124" s="91"/>
      <c r="I6124" s="91"/>
      <c r="J6124" s="91"/>
      <c r="K6124" s="28">
        <f>SUM(K6122:K6123)</f>
        <v>1.6600000000000001</v>
      </c>
    </row>
    <row r="6125" spans="1:11" ht="15" customHeight="1" x14ac:dyDescent="0.25">
      <c r="A6125" s="9"/>
      <c r="B6125" s="9"/>
      <c r="C6125" s="9"/>
      <c r="D6125" s="9"/>
      <c r="E6125" s="9"/>
      <c r="F6125" s="9"/>
      <c r="G6125" s="92" t="s">
        <v>3913</v>
      </c>
      <c r="H6125" s="92"/>
      <c r="I6125" s="92"/>
      <c r="J6125" s="92"/>
      <c r="K6125" s="29">
        <f>ROUND(SUM(K6120,K6124),2)</f>
        <v>1.93</v>
      </c>
    </row>
    <row r="6126" spans="1:11" ht="9.9499999999999993" customHeight="1" x14ac:dyDescent="0.25">
      <c r="A6126" s="9"/>
      <c r="B6126" s="9"/>
      <c r="C6126" s="9"/>
      <c r="D6126" s="9"/>
      <c r="E6126" s="9"/>
      <c r="F6126" s="9"/>
      <c r="G6126" s="100"/>
      <c r="H6126" s="100"/>
      <c r="I6126" s="100"/>
      <c r="J6126" s="100"/>
      <c r="K6126" s="100"/>
    </row>
    <row r="6127" spans="1:11" ht="20.100000000000001" customHeight="1" x14ac:dyDescent="0.25">
      <c r="A6127" s="99" t="s">
        <v>2577</v>
      </c>
      <c r="B6127" s="99"/>
      <c r="C6127" s="99"/>
      <c r="D6127" s="99"/>
      <c r="E6127" s="99"/>
      <c r="F6127" s="99"/>
      <c r="G6127" s="99"/>
      <c r="H6127" s="99"/>
      <c r="I6127" s="99"/>
      <c r="J6127" s="99"/>
      <c r="K6127" s="99"/>
    </row>
    <row r="6128" spans="1:11" ht="15" customHeight="1" x14ac:dyDescent="0.25">
      <c r="A6128" s="93" t="s">
        <v>3916</v>
      </c>
      <c r="B6128" s="93"/>
      <c r="C6128" s="93"/>
      <c r="D6128" s="94" t="s">
        <v>3</v>
      </c>
      <c r="E6128" s="94"/>
      <c r="F6128" s="23" t="s">
        <v>4</v>
      </c>
      <c r="G6128" s="94" t="s">
        <v>3894</v>
      </c>
      <c r="H6128" s="94"/>
      <c r="I6128" s="94" t="s">
        <v>3895</v>
      </c>
      <c r="J6128" s="94"/>
      <c r="K6128" s="23" t="s">
        <v>3896</v>
      </c>
    </row>
    <row r="6129" spans="1:11" ht="29.1" customHeight="1" x14ac:dyDescent="0.25">
      <c r="A6129" s="24" t="s">
        <v>3963</v>
      </c>
      <c r="B6129" s="95" t="s">
        <v>3964</v>
      </c>
      <c r="C6129" s="95"/>
      <c r="D6129" s="96" t="s">
        <v>20</v>
      </c>
      <c r="E6129" s="96"/>
      <c r="F6129" s="24" t="s">
        <v>3936</v>
      </c>
      <c r="G6129" s="97">
        <v>5.2258833999999998</v>
      </c>
      <c r="H6129" s="97"/>
      <c r="I6129" s="98">
        <v>8.9</v>
      </c>
      <c r="J6129" s="98"/>
      <c r="K6129" s="27">
        <f>TRUNC(TRUNC(G6129,8)*I6129,2)</f>
        <v>46.51</v>
      </c>
    </row>
    <row r="6130" spans="1:11" ht="29.1" customHeight="1" x14ac:dyDescent="0.25">
      <c r="A6130" s="24" t="s">
        <v>3965</v>
      </c>
      <c r="B6130" s="95" t="s">
        <v>3966</v>
      </c>
      <c r="C6130" s="95"/>
      <c r="D6130" s="96" t="s">
        <v>20</v>
      </c>
      <c r="E6130" s="96"/>
      <c r="F6130" s="24" t="s">
        <v>30</v>
      </c>
      <c r="G6130" s="97">
        <v>0.95392160000000004</v>
      </c>
      <c r="H6130" s="97"/>
      <c r="I6130" s="98">
        <v>32.76</v>
      </c>
      <c r="J6130" s="98"/>
      <c r="K6130" s="27">
        <f>TRUNC(TRUNC(G6130,8)*I6130,2)</f>
        <v>31.25</v>
      </c>
    </row>
    <row r="6131" spans="1:11" ht="21" customHeight="1" x14ac:dyDescent="0.25">
      <c r="A6131" s="24" t="s">
        <v>3967</v>
      </c>
      <c r="B6131" s="95" t="s">
        <v>3968</v>
      </c>
      <c r="C6131" s="95"/>
      <c r="D6131" s="96" t="s">
        <v>20</v>
      </c>
      <c r="E6131" s="96"/>
      <c r="F6131" s="24" t="s">
        <v>3936</v>
      </c>
      <c r="G6131" s="97">
        <v>5.2258833999999998</v>
      </c>
      <c r="H6131" s="97"/>
      <c r="I6131" s="98">
        <v>27.59</v>
      </c>
      <c r="J6131" s="98"/>
      <c r="K6131" s="27">
        <f>TRUNC(TRUNC(G6131,8)*I6131,2)</f>
        <v>144.18</v>
      </c>
    </row>
    <row r="6132" spans="1:11" ht="21" customHeight="1" x14ac:dyDescent="0.25">
      <c r="A6132" s="24" t="s">
        <v>3969</v>
      </c>
      <c r="B6132" s="95" t="s">
        <v>3970</v>
      </c>
      <c r="C6132" s="95"/>
      <c r="D6132" s="96" t="s">
        <v>20</v>
      </c>
      <c r="E6132" s="96"/>
      <c r="F6132" s="24" t="s">
        <v>30</v>
      </c>
      <c r="G6132" s="97">
        <v>0.95392160000000004</v>
      </c>
      <c r="H6132" s="97"/>
      <c r="I6132" s="98">
        <v>28.09</v>
      </c>
      <c r="J6132" s="98"/>
      <c r="K6132" s="27">
        <f>TRUNC(TRUNC(G6132,8)*I6132,2)</f>
        <v>26.79</v>
      </c>
    </row>
    <row r="6133" spans="1:11" ht="18" customHeight="1" x14ac:dyDescent="0.25">
      <c r="A6133" s="9"/>
      <c r="B6133" s="9"/>
      <c r="C6133" s="9"/>
      <c r="D6133" s="9"/>
      <c r="E6133" s="9"/>
      <c r="F6133" s="9"/>
      <c r="G6133" s="91" t="s">
        <v>3919</v>
      </c>
      <c r="H6133" s="91"/>
      <c r="I6133" s="91"/>
      <c r="J6133" s="91"/>
      <c r="K6133" s="28">
        <f>SUM(K6129:K6132)</f>
        <v>248.73</v>
      </c>
    </row>
    <row r="6134" spans="1:11" ht="15" customHeight="1" x14ac:dyDescent="0.25">
      <c r="A6134" s="93" t="s">
        <v>3893</v>
      </c>
      <c r="B6134" s="93"/>
      <c r="C6134" s="93"/>
      <c r="D6134" s="94" t="s">
        <v>3</v>
      </c>
      <c r="E6134" s="94"/>
      <c r="F6134" s="23" t="s">
        <v>4</v>
      </c>
      <c r="G6134" s="94" t="s">
        <v>3894</v>
      </c>
      <c r="H6134" s="94"/>
      <c r="I6134" s="94" t="s">
        <v>3895</v>
      </c>
      <c r="J6134" s="94"/>
      <c r="K6134" s="23" t="s">
        <v>3896</v>
      </c>
    </row>
    <row r="6135" spans="1:11" ht="21" customHeight="1" x14ac:dyDescent="0.25">
      <c r="A6135" s="24" t="s">
        <v>4048</v>
      </c>
      <c r="B6135" s="95" t="s">
        <v>4049</v>
      </c>
      <c r="C6135" s="95"/>
      <c r="D6135" s="96" t="s">
        <v>20</v>
      </c>
      <c r="E6135" s="96"/>
      <c r="F6135" s="24" t="s">
        <v>34</v>
      </c>
      <c r="G6135" s="97">
        <v>0.19980000000000001</v>
      </c>
      <c r="H6135" s="97"/>
      <c r="I6135" s="98">
        <v>206.17</v>
      </c>
      <c r="J6135" s="98"/>
      <c r="K6135" s="27">
        <f>TRUNC(TRUNC(G6135,8)*I6135,2)</f>
        <v>41.19</v>
      </c>
    </row>
    <row r="6136" spans="1:11" ht="15" customHeight="1" x14ac:dyDescent="0.25">
      <c r="A6136" s="24" t="s">
        <v>3955</v>
      </c>
      <c r="B6136" s="95" t="s">
        <v>3956</v>
      </c>
      <c r="C6136" s="95"/>
      <c r="D6136" s="96" t="s">
        <v>20</v>
      </c>
      <c r="E6136" s="96"/>
      <c r="F6136" s="24" t="s">
        <v>3903</v>
      </c>
      <c r="G6136" s="97">
        <v>3.6695999999999999E-2</v>
      </c>
      <c r="H6136" s="97"/>
      <c r="I6136" s="98">
        <v>19.37</v>
      </c>
      <c r="J6136" s="98"/>
      <c r="K6136" s="27">
        <f>TRUNC(TRUNC(G6136,8)*I6136,2)</f>
        <v>0.71</v>
      </c>
    </row>
    <row r="6137" spans="1:11" ht="21" customHeight="1" x14ac:dyDescent="0.25">
      <c r="A6137" s="24" t="s">
        <v>4050</v>
      </c>
      <c r="B6137" s="95" t="s">
        <v>4051</v>
      </c>
      <c r="C6137" s="95"/>
      <c r="D6137" s="96" t="s">
        <v>20</v>
      </c>
      <c r="E6137" s="96"/>
      <c r="F6137" s="24" t="s">
        <v>84</v>
      </c>
      <c r="G6137" s="97">
        <v>7.48</v>
      </c>
      <c r="H6137" s="97"/>
      <c r="I6137" s="98">
        <v>3.9</v>
      </c>
      <c r="J6137" s="98"/>
      <c r="K6137" s="27">
        <f>TRUNC(TRUNC(G6137,8)*I6137,2)</f>
        <v>29.17</v>
      </c>
    </row>
    <row r="6138" spans="1:11" ht="15" customHeight="1" x14ac:dyDescent="0.25">
      <c r="A6138" s="9"/>
      <c r="B6138" s="9"/>
      <c r="C6138" s="9"/>
      <c r="D6138" s="9"/>
      <c r="E6138" s="9"/>
      <c r="F6138" s="9"/>
      <c r="G6138" s="91" t="s">
        <v>3906</v>
      </c>
      <c r="H6138" s="91"/>
      <c r="I6138" s="91"/>
      <c r="J6138" s="91"/>
      <c r="K6138" s="28">
        <f>SUM(K6135:K6137)</f>
        <v>71.069999999999993</v>
      </c>
    </row>
    <row r="6139" spans="1:11" ht="15" customHeight="1" x14ac:dyDescent="0.25">
      <c r="A6139" s="93" t="s">
        <v>3907</v>
      </c>
      <c r="B6139" s="93"/>
      <c r="C6139" s="93"/>
      <c r="D6139" s="94" t="s">
        <v>3</v>
      </c>
      <c r="E6139" s="94"/>
      <c r="F6139" s="23" t="s">
        <v>4</v>
      </c>
      <c r="G6139" s="94" t="s">
        <v>3894</v>
      </c>
      <c r="H6139" s="94"/>
      <c r="I6139" s="94" t="s">
        <v>3895</v>
      </c>
      <c r="J6139" s="94"/>
      <c r="K6139" s="23" t="s">
        <v>3896</v>
      </c>
    </row>
    <row r="6140" spans="1:11" ht="15" customHeight="1" x14ac:dyDescent="0.25">
      <c r="A6140" s="24" t="s">
        <v>3971</v>
      </c>
      <c r="B6140" s="95" t="s">
        <v>3972</v>
      </c>
      <c r="C6140" s="95"/>
      <c r="D6140" s="96" t="s">
        <v>20</v>
      </c>
      <c r="E6140" s="96"/>
      <c r="F6140" s="24" t="s">
        <v>2056</v>
      </c>
      <c r="G6140" s="97">
        <v>2.3251949999999999</v>
      </c>
      <c r="H6140" s="97"/>
      <c r="I6140" s="98">
        <v>32.69</v>
      </c>
      <c r="J6140" s="98"/>
      <c r="K6140" s="27">
        <f>TRUNC(TRUNC(G6140,8)*I6140,2)</f>
        <v>76.010000000000005</v>
      </c>
    </row>
    <row r="6141" spans="1:11" ht="15" customHeight="1" x14ac:dyDescent="0.25">
      <c r="A6141" s="24" t="s">
        <v>3910</v>
      </c>
      <c r="B6141" s="95" t="s">
        <v>3911</v>
      </c>
      <c r="C6141" s="95"/>
      <c r="D6141" s="96" t="s">
        <v>20</v>
      </c>
      <c r="E6141" s="96"/>
      <c r="F6141" s="24" t="s">
        <v>2056</v>
      </c>
      <c r="G6141" s="97">
        <v>17.010999999999999</v>
      </c>
      <c r="H6141" s="97"/>
      <c r="I6141" s="98">
        <v>24.94</v>
      </c>
      <c r="J6141" s="98"/>
      <c r="K6141" s="27">
        <f>TRUNC(TRUNC(G6141,8)*I6141,2)</f>
        <v>424.25</v>
      </c>
    </row>
    <row r="6142" spans="1:11" ht="18" customHeight="1" x14ac:dyDescent="0.25">
      <c r="A6142" s="9"/>
      <c r="B6142" s="9"/>
      <c r="C6142" s="9"/>
      <c r="D6142" s="9"/>
      <c r="E6142" s="9"/>
      <c r="F6142" s="9"/>
      <c r="G6142" s="91" t="s">
        <v>3912</v>
      </c>
      <c r="H6142" s="91"/>
      <c r="I6142" s="91"/>
      <c r="J6142" s="91"/>
      <c r="K6142" s="28">
        <f>SUM(K6140:K6141)</f>
        <v>500.26</v>
      </c>
    </row>
    <row r="6143" spans="1:11" ht="15" customHeight="1" x14ac:dyDescent="0.25">
      <c r="A6143" s="93" t="s">
        <v>3922</v>
      </c>
      <c r="B6143" s="93"/>
      <c r="C6143" s="93"/>
      <c r="D6143" s="94" t="s">
        <v>3</v>
      </c>
      <c r="E6143" s="94"/>
      <c r="F6143" s="23" t="s">
        <v>4</v>
      </c>
      <c r="G6143" s="94" t="s">
        <v>3894</v>
      </c>
      <c r="H6143" s="94"/>
      <c r="I6143" s="94" t="s">
        <v>3895</v>
      </c>
      <c r="J6143" s="94"/>
      <c r="K6143" s="23" t="s">
        <v>3896</v>
      </c>
    </row>
    <row r="6144" spans="1:11" ht="29.1" customHeight="1" x14ac:dyDescent="0.25">
      <c r="A6144" s="24" t="s">
        <v>4052</v>
      </c>
      <c r="B6144" s="95" t="s">
        <v>4053</v>
      </c>
      <c r="C6144" s="95"/>
      <c r="D6144" s="96" t="s">
        <v>20</v>
      </c>
      <c r="E6144" s="96"/>
      <c r="F6144" s="24" t="s">
        <v>34</v>
      </c>
      <c r="G6144" s="97">
        <v>0.66502459999999997</v>
      </c>
      <c r="H6144" s="97"/>
      <c r="I6144" s="98">
        <v>619.19000000000005</v>
      </c>
      <c r="J6144" s="98"/>
      <c r="K6144" s="27">
        <f>TRUNC(TRUNC(G6144,8)*I6144,2)</f>
        <v>411.77</v>
      </c>
    </row>
    <row r="6145" spans="1:11" ht="21" customHeight="1" x14ac:dyDescent="0.25">
      <c r="A6145" s="24" t="s">
        <v>95</v>
      </c>
      <c r="B6145" s="95" t="s">
        <v>96</v>
      </c>
      <c r="C6145" s="95"/>
      <c r="D6145" s="96" t="s">
        <v>20</v>
      </c>
      <c r="E6145" s="96"/>
      <c r="F6145" s="24" t="s">
        <v>16</v>
      </c>
      <c r="G6145" s="97">
        <v>0.48</v>
      </c>
      <c r="H6145" s="97"/>
      <c r="I6145" s="98">
        <v>176.85</v>
      </c>
      <c r="J6145" s="98"/>
      <c r="K6145" s="27">
        <f>TRUNC(TRUNC(G6145,8)*I6145,2)</f>
        <v>84.88</v>
      </c>
    </row>
    <row r="6146" spans="1:11" ht="15" customHeight="1" x14ac:dyDescent="0.25">
      <c r="A6146" s="9"/>
      <c r="B6146" s="9"/>
      <c r="C6146" s="9"/>
      <c r="D6146" s="9"/>
      <c r="E6146" s="9"/>
      <c r="F6146" s="9"/>
      <c r="G6146" s="91" t="s">
        <v>3933</v>
      </c>
      <c r="H6146" s="91"/>
      <c r="I6146" s="91"/>
      <c r="J6146" s="91"/>
      <c r="K6146" s="28">
        <f>SUM(K6144:K6145)</f>
        <v>496.65</v>
      </c>
    </row>
    <row r="6147" spans="1:11" ht="15" customHeight="1" x14ac:dyDescent="0.25">
      <c r="A6147" s="9"/>
      <c r="B6147" s="9"/>
      <c r="C6147" s="9"/>
      <c r="D6147" s="9"/>
      <c r="E6147" s="9"/>
      <c r="F6147" s="9"/>
      <c r="G6147" s="92" t="s">
        <v>3913</v>
      </c>
      <c r="H6147" s="92"/>
      <c r="I6147" s="92"/>
      <c r="J6147" s="92"/>
      <c r="K6147" s="29">
        <f>ROUND(SUM(K6133,K6138,K6142,K6146),2)</f>
        <v>1316.71</v>
      </c>
    </row>
    <row r="6148" spans="1:11" ht="9.9499999999999993" customHeight="1" x14ac:dyDescent="0.25">
      <c r="A6148" s="9"/>
      <c r="B6148" s="9"/>
      <c r="C6148" s="9"/>
      <c r="D6148" s="9"/>
      <c r="E6148" s="9"/>
      <c r="F6148" s="9"/>
      <c r="G6148" s="100"/>
      <c r="H6148" s="100"/>
      <c r="I6148" s="100"/>
      <c r="J6148" s="100"/>
      <c r="K6148" s="100"/>
    </row>
    <row r="6149" spans="1:11" ht="20.100000000000001" customHeight="1" x14ac:dyDescent="0.25">
      <c r="A6149" s="99" t="s">
        <v>2578</v>
      </c>
      <c r="B6149" s="99"/>
      <c r="C6149" s="99"/>
      <c r="D6149" s="99"/>
      <c r="E6149" s="99"/>
      <c r="F6149" s="99"/>
      <c r="G6149" s="99"/>
      <c r="H6149" s="99"/>
      <c r="I6149" s="99"/>
      <c r="J6149" s="99"/>
      <c r="K6149" s="99"/>
    </row>
    <row r="6150" spans="1:11" ht="15" customHeight="1" x14ac:dyDescent="0.25">
      <c r="A6150" s="93" t="s">
        <v>3893</v>
      </c>
      <c r="B6150" s="93"/>
      <c r="C6150" s="93"/>
      <c r="D6150" s="94" t="s">
        <v>3</v>
      </c>
      <c r="E6150" s="94"/>
      <c r="F6150" s="23" t="s">
        <v>4</v>
      </c>
      <c r="G6150" s="94" t="s">
        <v>3894</v>
      </c>
      <c r="H6150" s="94"/>
      <c r="I6150" s="94" t="s">
        <v>3895</v>
      </c>
      <c r="J6150" s="94"/>
      <c r="K6150" s="23" t="s">
        <v>3896</v>
      </c>
    </row>
    <row r="6151" spans="1:11" ht="29.1" customHeight="1" x14ac:dyDescent="0.25">
      <c r="A6151" s="24" t="s">
        <v>4054</v>
      </c>
      <c r="B6151" s="95" t="s">
        <v>4055</v>
      </c>
      <c r="C6151" s="95"/>
      <c r="D6151" s="96" t="s">
        <v>20</v>
      </c>
      <c r="E6151" s="96"/>
      <c r="F6151" s="24" t="s">
        <v>34</v>
      </c>
      <c r="G6151" s="97">
        <v>0.18468999999999999</v>
      </c>
      <c r="H6151" s="97"/>
      <c r="I6151" s="98">
        <v>517.16999999999996</v>
      </c>
      <c r="J6151" s="98"/>
      <c r="K6151" s="27">
        <f t="shared" ref="K6151:K6156" si="47">ROUND(ROUND(G6151,8)*I6151,2)</f>
        <v>95.52</v>
      </c>
    </row>
    <row r="6152" spans="1:11" ht="21" customHeight="1" x14ac:dyDescent="0.25">
      <c r="A6152" s="24" t="s">
        <v>4056</v>
      </c>
      <c r="B6152" s="95" t="s">
        <v>4057</v>
      </c>
      <c r="C6152" s="95"/>
      <c r="D6152" s="96" t="s">
        <v>20</v>
      </c>
      <c r="E6152" s="96"/>
      <c r="F6152" s="24" t="s">
        <v>2057</v>
      </c>
      <c r="G6152" s="97">
        <v>3.1900000000000001E-3</v>
      </c>
      <c r="H6152" s="97"/>
      <c r="I6152" s="98">
        <v>8.98</v>
      </c>
      <c r="J6152" s="98"/>
      <c r="K6152" s="27">
        <f t="shared" si="47"/>
        <v>0.03</v>
      </c>
    </row>
    <row r="6153" spans="1:11" ht="15" customHeight="1" x14ac:dyDescent="0.25">
      <c r="A6153" s="24" t="s">
        <v>3955</v>
      </c>
      <c r="B6153" s="95" t="s">
        <v>3956</v>
      </c>
      <c r="C6153" s="95"/>
      <c r="D6153" s="96" t="s">
        <v>20</v>
      </c>
      <c r="E6153" s="96"/>
      <c r="F6153" s="24" t="s">
        <v>3903</v>
      </c>
      <c r="G6153" s="97">
        <v>4.4999999999999998E-2</v>
      </c>
      <c r="H6153" s="97"/>
      <c r="I6153" s="98">
        <v>19.37</v>
      </c>
      <c r="J6153" s="98"/>
      <c r="K6153" s="27">
        <f t="shared" si="47"/>
        <v>0.87</v>
      </c>
    </row>
    <row r="6154" spans="1:11" ht="21" customHeight="1" x14ac:dyDescent="0.25">
      <c r="A6154" s="24" t="s">
        <v>4050</v>
      </c>
      <c r="B6154" s="95" t="s">
        <v>4051</v>
      </c>
      <c r="C6154" s="95"/>
      <c r="D6154" s="96" t="s">
        <v>20</v>
      </c>
      <c r="E6154" s="96"/>
      <c r="F6154" s="24" t="s">
        <v>84</v>
      </c>
      <c r="G6154" s="97">
        <v>0.46875</v>
      </c>
      <c r="H6154" s="97"/>
      <c r="I6154" s="98">
        <v>3.9</v>
      </c>
      <c r="J6154" s="98"/>
      <c r="K6154" s="27">
        <f t="shared" si="47"/>
        <v>1.83</v>
      </c>
    </row>
    <row r="6155" spans="1:11" ht="21" customHeight="1" x14ac:dyDescent="0.25">
      <c r="A6155" s="24" t="s">
        <v>4058</v>
      </c>
      <c r="B6155" s="95" t="s">
        <v>4059</v>
      </c>
      <c r="C6155" s="95"/>
      <c r="D6155" s="96" t="s">
        <v>20</v>
      </c>
      <c r="E6155" s="96"/>
      <c r="F6155" s="24" t="s">
        <v>84</v>
      </c>
      <c r="G6155" s="97">
        <v>0.375</v>
      </c>
      <c r="H6155" s="97"/>
      <c r="I6155" s="98">
        <v>2.69</v>
      </c>
      <c r="J6155" s="98"/>
      <c r="K6155" s="27">
        <f t="shared" si="47"/>
        <v>1.01</v>
      </c>
    </row>
    <row r="6156" spans="1:11" ht="29.1" customHeight="1" x14ac:dyDescent="0.25">
      <c r="A6156" s="24" t="s">
        <v>4060</v>
      </c>
      <c r="B6156" s="95" t="s">
        <v>4061</v>
      </c>
      <c r="C6156" s="95"/>
      <c r="D6156" s="96" t="s">
        <v>20</v>
      </c>
      <c r="E6156" s="96"/>
      <c r="F6156" s="24" t="s">
        <v>16</v>
      </c>
      <c r="G6156" s="97">
        <v>1.07</v>
      </c>
      <c r="H6156" s="97"/>
      <c r="I6156" s="98">
        <v>23.81</v>
      </c>
      <c r="J6156" s="98"/>
      <c r="K6156" s="27">
        <f t="shared" si="47"/>
        <v>25.48</v>
      </c>
    </row>
    <row r="6157" spans="1:11" ht="15" customHeight="1" x14ac:dyDescent="0.25">
      <c r="A6157" s="9"/>
      <c r="B6157" s="9"/>
      <c r="C6157" s="9"/>
      <c r="D6157" s="9"/>
      <c r="E6157" s="9"/>
      <c r="F6157" s="9"/>
      <c r="G6157" s="91" t="s">
        <v>3906</v>
      </c>
      <c r="H6157" s="91"/>
      <c r="I6157" s="91"/>
      <c r="J6157" s="91"/>
      <c r="K6157" s="28">
        <f>SUM(K6151:K6156)</f>
        <v>124.74000000000001</v>
      </c>
    </row>
    <row r="6158" spans="1:11" ht="15" customHeight="1" x14ac:dyDescent="0.25">
      <c r="A6158" s="93" t="s">
        <v>3907</v>
      </c>
      <c r="B6158" s="93"/>
      <c r="C6158" s="93"/>
      <c r="D6158" s="94" t="s">
        <v>3</v>
      </c>
      <c r="E6158" s="94"/>
      <c r="F6158" s="23" t="s">
        <v>4</v>
      </c>
      <c r="G6158" s="94" t="s">
        <v>3894</v>
      </c>
      <c r="H6158" s="94"/>
      <c r="I6158" s="94" t="s">
        <v>3895</v>
      </c>
      <c r="J6158" s="94"/>
      <c r="K6158" s="23" t="s">
        <v>3896</v>
      </c>
    </row>
    <row r="6159" spans="1:11" ht="21" customHeight="1" x14ac:dyDescent="0.25">
      <c r="A6159" s="24" t="s">
        <v>3908</v>
      </c>
      <c r="B6159" s="95" t="s">
        <v>3909</v>
      </c>
      <c r="C6159" s="95"/>
      <c r="D6159" s="96" t="s">
        <v>20</v>
      </c>
      <c r="E6159" s="96"/>
      <c r="F6159" s="24" t="s">
        <v>2056</v>
      </c>
      <c r="G6159" s="97">
        <v>0.13009999999999999</v>
      </c>
      <c r="H6159" s="97"/>
      <c r="I6159" s="98">
        <v>32.24</v>
      </c>
      <c r="J6159" s="98"/>
      <c r="K6159" s="27">
        <f>ROUND(ROUND(G6159,8)*I6159,2)</f>
        <v>4.1900000000000004</v>
      </c>
    </row>
    <row r="6160" spans="1:11" ht="15" customHeight="1" x14ac:dyDescent="0.25">
      <c r="A6160" s="24" t="s">
        <v>3971</v>
      </c>
      <c r="B6160" s="95" t="s">
        <v>3972</v>
      </c>
      <c r="C6160" s="95"/>
      <c r="D6160" s="96" t="s">
        <v>20</v>
      </c>
      <c r="E6160" s="96"/>
      <c r="F6160" s="24" t="s">
        <v>2056</v>
      </c>
      <c r="G6160" s="97">
        <v>8.7400000000000005E-2</v>
      </c>
      <c r="H6160" s="97"/>
      <c r="I6160" s="98">
        <v>32.69</v>
      </c>
      <c r="J6160" s="98"/>
      <c r="K6160" s="27">
        <f>ROUND(ROUND(G6160,8)*I6160,2)</f>
        <v>2.86</v>
      </c>
    </row>
    <row r="6161" spans="1:11" ht="15" customHeight="1" x14ac:dyDescent="0.25">
      <c r="A6161" s="24" t="s">
        <v>3910</v>
      </c>
      <c r="B6161" s="95" t="s">
        <v>3911</v>
      </c>
      <c r="C6161" s="95"/>
      <c r="D6161" s="96" t="s">
        <v>20</v>
      </c>
      <c r="E6161" s="96"/>
      <c r="F6161" s="24" t="s">
        <v>2056</v>
      </c>
      <c r="G6161" s="97">
        <v>0.21759999999999999</v>
      </c>
      <c r="H6161" s="97"/>
      <c r="I6161" s="98">
        <v>24.94</v>
      </c>
      <c r="J6161" s="98"/>
      <c r="K6161" s="27">
        <f>ROUND(ROUND(G6161,8)*I6161,2)</f>
        <v>5.43</v>
      </c>
    </row>
    <row r="6162" spans="1:11" ht="18" customHeight="1" x14ac:dyDescent="0.25">
      <c r="A6162" s="9"/>
      <c r="B6162" s="9"/>
      <c r="C6162" s="9"/>
      <c r="D6162" s="9"/>
      <c r="E6162" s="9"/>
      <c r="F6162" s="9"/>
      <c r="G6162" s="91" t="s">
        <v>3912</v>
      </c>
      <c r="H6162" s="91"/>
      <c r="I6162" s="91"/>
      <c r="J6162" s="91"/>
      <c r="K6162" s="28">
        <f>SUM(K6159:K6161)</f>
        <v>12.48</v>
      </c>
    </row>
    <row r="6163" spans="1:11" ht="15" customHeight="1" x14ac:dyDescent="0.25">
      <c r="A6163" s="93" t="s">
        <v>3922</v>
      </c>
      <c r="B6163" s="93"/>
      <c r="C6163" s="93"/>
      <c r="D6163" s="94" t="s">
        <v>3</v>
      </c>
      <c r="E6163" s="94"/>
      <c r="F6163" s="23" t="s">
        <v>4</v>
      </c>
      <c r="G6163" s="94" t="s">
        <v>3894</v>
      </c>
      <c r="H6163" s="94"/>
      <c r="I6163" s="94" t="s">
        <v>3895</v>
      </c>
      <c r="J6163" s="94"/>
      <c r="K6163" s="23" t="s">
        <v>3896</v>
      </c>
    </row>
    <row r="6164" spans="1:11" ht="29.1" customHeight="1" x14ac:dyDescent="0.25">
      <c r="A6164" s="24" t="s">
        <v>4062</v>
      </c>
      <c r="B6164" s="95" t="s">
        <v>4063</v>
      </c>
      <c r="C6164" s="95"/>
      <c r="D6164" s="96" t="s">
        <v>20</v>
      </c>
      <c r="E6164" s="96"/>
      <c r="F6164" s="24" t="s">
        <v>3903</v>
      </c>
      <c r="G6164" s="97">
        <v>1.23E-2</v>
      </c>
      <c r="H6164" s="97"/>
      <c r="I6164" s="98">
        <v>23.44</v>
      </c>
      <c r="J6164" s="98"/>
      <c r="K6164" s="27">
        <f>ROUND(ROUND(G6164,8)*I6164,2)</f>
        <v>0.28999999999999998</v>
      </c>
    </row>
    <row r="6165" spans="1:11" ht="21" customHeight="1" x14ac:dyDescent="0.25">
      <c r="A6165" s="24" t="s">
        <v>4064</v>
      </c>
      <c r="B6165" s="95" t="s">
        <v>4065</v>
      </c>
      <c r="C6165" s="95"/>
      <c r="D6165" s="96" t="s">
        <v>4066</v>
      </c>
      <c r="E6165" s="96"/>
      <c r="F6165" s="24" t="s">
        <v>26</v>
      </c>
      <c r="G6165" s="97">
        <v>4</v>
      </c>
      <c r="H6165" s="97"/>
      <c r="I6165" s="98">
        <v>5.76</v>
      </c>
      <c r="J6165" s="98"/>
      <c r="K6165" s="27">
        <f>ROUND(ROUND(G6165,8)*I6165,2)</f>
        <v>23.04</v>
      </c>
    </row>
    <row r="6166" spans="1:11" ht="15" customHeight="1" x14ac:dyDescent="0.25">
      <c r="A6166" s="9"/>
      <c r="B6166" s="9"/>
      <c r="C6166" s="9"/>
      <c r="D6166" s="9"/>
      <c r="E6166" s="9"/>
      <c r="F6166" s="9"/>
      <c r="G6166" s="91" t="s">
        <v>3933</v>
      </c>
      <c r="H6166" s="91"/>
      <c r="I6166" s="91"/>
      <c r="J6166" s="91"/>
      <c r="K6166" s="28">
        <f>SUM(K6164:K6165)</f>
        <v>23.33</v>
      </c>
    </row>
    <row r="6167" spans="1:11" ht="15" customHeight="1" x14ac:dyDescent="0.25">
      <c r="A6167" s="9"/>
      <c r="B6167" s="9"/>
      <c r="C6167" s="9"/>
      <c r="D6167" s="9"/>
      <c r="E6167" s="9"/>
      <c r="F6167" s="9"/>
      <c r="G6167" s="92" t="s">
        <v>3913</v>
      </c>
      <c r="H6167" s="92"/>
      <c r="I6167" s="92"/>
      <c r="J6167" s="92"/>
      <c r="K6167" s="29">
        <f>ROUND(SUM(K6157,K6162,K6166),2)</f>
        <v>160.55000000000001</v>
      </c>
    </row>
    <row r="6168" spans="1:11" ht="9.9499999999999993" customHeight="1" x14ac:dyDescent="0.25">
      <c r="A6168" s="9"/>
      <c r="B6168" s="9"/>
      <c r="C6168" s="9"/>
      <c r="D6168" s="9"/>
      <c r="E6168" s="9"/>
      <c r="F6168" s="9"/>
      <c r="G6168" s="100"/>
      <c r="H6168" s="100"/>
      <c r="I6168" s="100"/>
      <c r="J6168" s="100"/>
      <c r="K6168" s="100"/>
    </row>
    <row r="6169" spans="1:11" ht="20.100000000000001" customHeight="1" x14ac:dyDescent="0.25">
      <c r="A6169" s="99" t="s">
        <v>2579</v>
      </c>
      <c r="B6169" s="99"/>
      <c r="C6169" s="99"/>
      <c r="D6169" s="99"/>
      <c r="E6169" s="99"/>
      <c r="F6169" s="99"/>
      <c r="G6169" s="99"/>
      <c r="H6169" s="99"/>
      <c r="I6169" s="99"/>
      <c r="J6169" s="99"/>
      <c r="K6169" s="99"/>
    </row>
    <row r="6170" spans="1:11" ht="15" customHeight="1" x14ac:dyDescent="0.25">
      <c r="A6170" s="93" t="s">
        <v>3893</v>
      </c>
      <c r="B6170" s="93"/>
      <c r="C6170" s="93"/>
      <c r="D6170" s="94" t="s">
        <v>3</v>
      </c>
      <c r="E6170" s="94"/>
      <c r="F6170" s="23" t="s">
        <v>4</v>
      </c>
      <c r="G6170" s="94" t="s">
        <v>3894</v>
      </c>
      <c r="H6170" s="94"/>
      <c r="I6170" s="94" t="s">
        <v>3895</v>
      </c>
      <c r="J6170" s="94"/>
      <c r="K6170" s="23" t="s">
        <v>3896</v>
      </c>
    </row>
    <row r="6171" spans="1:11" ht="45.95" customHeight="1" x14ac:dyDescent="0.25">
      <c r="A6171" s="24" t="s">
        <v>4073</v>
      </c>
      <c r="B6171" s="95" t="s">
        <v>4074</v>
      </c>
      <c r="C6171" s="95"/>
      <c r="D6171" s="96" t="s">
        <v>20</v>
      </c>
      <c r="E6171" s="96"/>
      <c r="F6171" s="24" t="s">
        <v>26</v>
      </c>
      <c r="G6171" s="97">
        <v>1</v>
      </c>
      <c r="H6171" s="97"/>
      <c r="I6171" s="98">
        <v>1235.9100000000001</v>
      </c>
      <c r="J6171" s="98"/>
      <c r="K6171" s="27">
        <f>TRUNC(TRUNC(G6171,8)*I6171,2)</f>
        <v>1235.9100000000001</v>
      </c>
    </row>
    <row r="6172" spans="1:11" ht="21" customHeight="1" x14ac:dyDescent="0.25">
      <c r="A6172" s="24" t="s">
        <v>4075</v>
      </c>
      <c r="B6172" s="95" t="s">
        <v>4076</v>
      </c>
      <c r="C6172" s="95"/>
      <c r="D6172" s="96" t="s">
        <v>20</v>
      </c>
      <c r="E6172" s="96"/>
      <c r="F6172" s="24" t="s">
        <v>34</v>
      </c>
      <c r="G6172" s="97">
        <v>1.1999999999999999E-3</v>
      </c>
      <c r="H6172" s="97"/>
      <c r="I6172" s="98">
        <v>205.09</v>
      </c>
      <c r="J6172" s="98"/>
      <c r="K6172" s="27">
        <f>TRUNC(TRUNC(G6172,8)*I6172,2)</f>
        <v>0.24</v>
      </c>
    </row>
    <row r="6173" spans="1:11" ht="15" customHeight="1" x14ac:dyDescent="0.25">
      <c r="A6173" s="9"/>
      <c r="B6173" s="9"/>
      <c r="C6173" s="9"/>
      <c r="D6173" s="9"/>
      <c r="E6173" s="9"/>
      <c r="F6173" s="9"/>
      <c r="G6173" s="91" t="s">
        <v>3906</v>
      </c>
      <c r="H6173" s="91"/>
      <c r="I6173" s="91"/>
      <c r="J6173" s="91"/>
      <c r="K6173" s="28">
        <f>SUM(K6171:K6172)</f>
        <v>1236.1500000000001</v>
      </c>
    </row>
    <row r="6174" spans="1:11" ht="15" customHeight="1" x14ac:dyDescent="0.25">
      <c r="A6174" s="93" t="s">
        <v>3907</v>
      </c>
      <c r="B6174" s="93"/>
      <c r="C6174" s="93"/>
      <c r="D6174" s="94" t="s">
        <v>3</v>
      </c>
      <c r="E6174" s="94"/>
      <c r="F6174" s="23" t="s">
        <v>4</v>
      </c>
      <c r="G6174" s="94" t="s">
        <v>3894</v>
      </c>
      <c r="H6174" s="94"/>
      <c r="I6174" s="94" t="s">
        <v>3895</v>
      </c>
      <c r="J6174" s="94"/>
      <c r="K6174" s="23" t="s">
        <v>3896</v>
      </c>
    </row>
    <row r="6175" spans="1:11" ht="15" customHeight="1" x14ac:dyDescent="0.25">
      <c r="A6175" s="24" t="s">
        <v>3971</v>
      </c>
      <c r="B6175" s="95" t="s">
        <v>3972</v>
      </c>
      <c r="C6175" s="95"/>
      <c r="D6175" s="96" t="s">
        <v>20</v>
      </c>
      <c r="E6175" s="96"/>
      <c r="F6175" s="24" t="s">
        <v>2056</v>
      </c>
      <c r="G6175" s="97">
        <v>0.86809999999999998</v>
      </c>
      <c r="H6175" s="97"/>
      <c r="I6175" s="98">
        <v>32.69</v>
      </c>
      <c r="J6175" s="98"/>
      <c r="K6175" s="27">
        <f>TRUNC(TRUNC(G6175,8)*I6175,2)</f>
        <v>28.37</v>
      </c>
    </row>
    <row r="6176" spans="1:11" ht="15" customHeight="1" x14ac:dyDescent="0.25">
      <c r="A6176" s="24" t="s">
        <v>3910</v>
      </c>
      <c r="B6176" s="95" t="s">
        <v>3911</v>
      </c>
      <c r="C6176" s="95"/>
      <c r="D6176" s="96" t="s">
        <v>20</v>
      </c>
      <c r="E6176" s="96"/>
      <c r="F6176" s="24" t="s">
        <v>2056</v>
      </c>
      <c r="G6176" s="97">
        <v>0.57869999999999999</v>
      </c>
      <c r="H6176" s="97"/>
      <c r="I6176" s="98">
        <v>24.94</v>
      </c>
      <c r="J6176" s="98"/>
      <c r="K6176" s="27">
        <f>TRUNC(TRUNC(G6176,8)*I6176,2)</f>
        <v>14.43</v>
      </c>
    </row>
    <row r="6177" spans="1:11" ht="18" customHeight="1" x14ac:dyDescent="0.25">
      <c r="A6177" s="9"/>
      <c r="B6177" s="9"/>
      <c r="C6177" s="9"/>
      <c r="D6177" s="9"/>
      <c r="E6177" s="9"/>
      <c r="F6177" s="9"/>
      <c r="G6177" s="91" t="s">
        <v>3912</v>
      </c>
      <c r="H6177" s="91"/>
      <c r="I6177" s="91"/>
      <c r="J6177" s="91"/>
      <c r="K6177" s="28">
        <f>SUM(K6175:K6176)</f>
        <v>42.8</v>
      </c>
    </row>
    <row r="6178" spans="1:11" ht="15" customHeight="1" x14ac:dyDescent="0.25">
      <c r="A6178" s="93" t="s">
        <v>3922</v>
      </c>
      <c r="B6178" s="93"/>
      <c r="C6178" s="93"/>
      <c r="D6178" s="94" t="s">
        <v>3</v>
      </c>
      <c r="E6178" s="94"/>
      <c r="F6178" s="23" t="s">
        <v>4</v>
      </c>
      <c r="G6178" s="94" t="s">
        <v>3894</v>
      </c>
      <c r="H6178" s="94"/>
      <c r="I6178" s="94" t="s">
        <v>3895</v>
      </c>
      <c r="J6178" s="94"/>
      <c r="K6178" s="23" t="s">
        <v>3896</v>
      </c>
    </row>
    <row r="6179" spans="1:11" ht="29.1" customHeight="1" x14ac:dyDescent="0.25">
      <c r="A6179" s="24" t="s">
        <v>4077</v>
      </c>
      <c r="B6179" s="95" t="s">
        <v>4078</v>
      </c>
      <c r="C6179" s="95"/>
      <c r="D6179" s="96" t="s">
        <v>20</v>
      </c>
      <c r="E6179" s="96"/>
      <c r="F6179" s="24" t="s">
        <v>34</v>
      </c>
      <c r="G6179" s="97">
        <v>2.2200000000000001E-2</v>
      </c>
      <c r="H6179" s="97"/>
      <c r="I6179" s="98">
        <v>924.6</v>
      </c>
      <c r="J6179" s="98"/>
      <c r="K6179" s="27">
        <f>TRUNC(TRUNC(G6179,8)*I6179,2)</f>
        <v>20.52</v>
      </c>
    </row>
    <row r="6180" spans="1:11" ht="15" customHeight="1" x14ac:dyDescent="0.25">
      <c r="A6180" s="9"/>
      <c r="B6180" s="9"/>
      <c r="C6180" s="9"/>
      <c r="D6180" s="9"/>
      <c r="E6180" s="9"/>
      <c r="F6180" s="9"/>
      <c r="G6180" s="91" t="s">
        <v>3933</v>
      </c>
      <c r="H6180" s="91"/>
      <c r="I6180" s="91"/>
      <c r="J6180" s="91"/>
      <c r="K6180" s="28">
        <f>SUM(K6179:K6179)</f>
        <v>20.52</v>
      </c>
    </row>
    <row r="6181" spans="1:11" ht="15" customHeight="1" x14ac:dyDescent="0.25">
      <c r="A6181" s="9"/>
      <c r="B6181" s="9"/>
      <c r="C6181" s="9"/>
      <c r="D6181" s="9"/>
      <c r="E6181" s="9"/>
      <c r="F6181" s="9"/>
      <c r="G6181" s="92" t="s">
        <v>3913</v>
      </c>
      <c r="H6181" s="92"/>
      <c r="I6181" s="92"/>
      <c r="J6181" s="92"/>
      <c r="K6181" s="29">
        <f>ROUND(SUM(K6173,K6177,K6180),2)</f>
        <v>1299.47</v>
      </c>
    </row>
    <row r="6182" spans="1:11" ht="9.9499999999999993" customHeight="1" x14ac:dyDescent="0.25">
      <c r="A6182" s="9"/>
      <c r="B6182" s="9"/>
      <c r="C6182" s="9"/>
      <c r="D6182" s="9"/>
      <c r="E6182" s="9"/>
      <c r="F6182" s="9"/>
      <c r="G6182" s="100"/>
      <c r="H6182" s="100"/>
      <c r="I6182" s="100"/>
      <c r="J6182" s="100"/>
      <c r="K6182" s="100"/>
    </row>
    <row r="6183" spans="1:11" ht="20.100000000000001" customHeight="1" x14ac:dyDescent="0.25">
      <c r="A6183" s="99" t="s">
        <v>2580</v>
      </c>
      <c r="B6183" s="99"/>
      <c r="C6183" s="99"/>
      <c r="D6183" s="99"/>
      <c r="E6183" s="99"/>
      <c r="F6183" s="99"/>
      <c r="G6183" s="99"/>
      <c r="H6183" s="99"/>
      <c r="I6183" s="99"/>
      <c r="J6183" s="99"/>
      <c r="K6183" s="99"/>
    </row>
    <row r="6184" spans="1:11" ht="15" customHeight="1" x14ac:dyDescent="0.25">
      <c r="A6184" s="93" t="s">
        <v>3893</v>
      </c>
      <c r="B6184" s="93"/>
      <c r="C6184" s="93"/>
      <c r="D6184" s="94" t="s">
        <v>3</v>
      </c>
      <c r="E6184" s="94"/>
      <c r="F6184" s="23" t="s">
        <v>4</v>
      </c>
      <c r="G6184" s="94" t="s">
        <v>3894</v>
      </c>
      <c r="H6184" s="94"/>
      <c r="I6184" s="94" t="s">
        <v>3895</v>
      </c>
      <c r="J6184" s="94"/>
      <c r="K6184" s="23" t="s">
        <v>3896</v>
      </c>
    </row>
    <row r="6185" spans="1:11" ht="15" customHeight="1" x14ac:dyDescent="0.25">
      <c r="A6185" s="24" t="s">
        <v>4067</v>
      </c>
      <c r="B6185" s="95" t="s">
        <v>4068</v>
      </c>
      <c r="C6185" s="95"/>
      <c r="D6185" s="96" t="s">
        <v>20</v>
      </c>
      <c r="E6185" s="96"/>
      <c r="F6185" s="24" t="s">
        <v>3903</v>
      </c>
      <c r="G6185" s="97">
        <v>8.6199999999999992</v>
      </c>
      <c r="H6185" s="97"/>
      <c r="I6185" s="98">
        <v>1.1299999999999999</v>
      </c>
      <c r="J6185" s="98"/>
      <c r="K6185" s="27">
        <f>TRUNC(TRUNC(G6185,8)*I6185,2)</f>
        <v>9.74</v>
      </c>
    </row>
    <row r="6186" spans="1:11" ht="29.1" customHeight="1" x14ac:dyDescent="0.25">
      <c r="A6186" s="24" t="s">
        <v>4069</v>
      </c>
      <c r="B6186" s="95" t="s">
        <v>4070</v>
      </c>
      <c r="C6186" s="95"/>
      <c r="D6186" s="96" t="s">
        <v>20</v>
      </c>
      <c r="E6186" s="96"/>
      <c r="F6186" s="24" t="s">
        <v>26</v>
      </c>
      <c r="G6186" s="97">
        <v>6.4375</v>
      </c>
      <c r="H6186" s="97"/>
      <c r="I6186" s="98">
        <v>17.63</v>
      </c>
      <c r="J6186" s="98"/>
      <c r="K6186" s="27">
        <f>TRUNC(TRUNC(G6186,8)*I6186,2)</f>
        <v>113.49</v>
      </c>
    </row>
    <row r="6187" spans="1:11" ht="15" customHeight="1" x14ac:dyDescent="0.25">
      <c r="A6187" s="24" t="s">
        <v>4071</v>
      </c>
      <c r="B6187" s="95" t="s">
        <v>4072</v>
      </c>
      <c r="C6187" s="95"/>
      <c r="D6187" s="96" t="s">
        <v>20</v>
      </c>
      <c r="E6187" s="96"/>
      <c r="F6187" s="24" t="s">
        <v>3903</v>
      </c>
      <c r="G6187" s="97">
        <v>0.24</v>
      </c>
      <c r="H6187" s="97"/>
      <c r="I6187" s="98">
        <v>3.58</v>
      </c>
      <c r="J6187" s="98"/>
      <c r="K6187" s="27">
        <f>TRUNC(TRUNC(G6187,8)*I6187,2)</f>
        <v>0.85</v>
      </c>
    </row>
    <row r="6188" spans="1:11" ht="15" customHeight="1" x14ac:dyDescent="0.25">
      <c r="A6188" s="9"/>
      <c r="B6188" s="9"/>
      <c r="C6188" s="9"/>
      <c r="D6188" s="9"/>
      <c r="E6188" s="9"/>
      <c r="F6188" s="9"/>
      <c r="G6188" s="91" t="s">
        <v>3906</v>
      </c>
      <c r="H6188" s="91"/>
      <c r="I6188" s="91"/>
      <c r="J6188" s="91"/>
      <c r="K6188" s="28">
        <f>SUM(K6185:K6187)</f>
        <v>124.07999999999998</v>
      </c>
    </row>
    <row r="6189" spans="1:11" ht="15" customHeight="1" x14ac:dyDescent="0.25">
      <c r="A6189" s="93" t="s">
        <v>3907</v>
      </c>
      <c r="B6189" s="93"/>
      <c r="C6189" s="93"/>
      <c r="D6189" s="94" t="s">
        <v>3</v>
      </c>
      <c r="E6189" s="94"/>
      <c r="F6189" s="23" t="s">
        <v>4</v>
      </c>
      <c r="G6189" s="94" t="s">
        <v>3894</v>
      </c>
      <c r="H6189" s="94"/>
      <c r="I6189" s="94" t="s">
        <v>3895</v>
      </c>
      <c r="J6189" s="94"/>
      <c r="K6189" s="23" t="s">
        <v>3896</v>
      </c>
    </row>
    <row r="6190" spans="1:11" ht="15" customHeight="1" x14ac:dyDescent="0.25">
      <c r="A6190" s="24" t="s">
        <v>3971</v>
      </c>
      <c r="B6190" s="95" t="s">
        <v>3972</v>
      </c>
      <c r="C6190" s="95"/>
      <c r="D6190" s="96" t="s">
        <v>20</v>
      </c>
      <c r="E6190" s="96"/>
      <c r="F6190" s="24" t="s">
        <v>2056</v>
      </c>
      <c r="G6190" s="97">
        <v>0.63900000000000001</v>
      </c>
      <c r="H6190" s="97"/>
      <c r="I6190" s="98">
        <v>32.69</v>
      </c>
      <c r="J6190" s="98"/>
      <c r="K6190" s="27">
        <f>TRUNC(TRUNC(G6190,8)*I6190,2)</f>
        <v>20.88</v>
      </c>
    </row>
    <row r="6191" spans="1:11" ht="15" customHeight="1" x14ac:dyDescent="0.25">
      <c r="A6191" s="24" t="s">
        <v>3910</v>
      </c>
      <c r="B6191" s="95" t="s">
        <v>3911</v>
      </c>
      <c r="C6191" s="95"/>
      <c r="D6191" s="96" t="s">
        <v>20</v>
      </c>
      <c r="E6191" s="96"/>
      <c r="F6191" s="24" t="s">
        <v>2056</v>
      </c>
      <c r="G6191" s="97">
        <v>1.2789999999999999</v>
      </c>
      <c r="H6191" s="97"/>
      <c r="I6191" s="98">
        <v>24.94</v>
      </c>
      <c r="J6191" s="98"/>
      <c r="K6191" s="27">
        <f>TRUNC(TRUNC(G6191,8)*I6191,2)</f>
        <v>31.89</v>
      </c>
    </row>
    <row r="6192" spans="1:11" ht="18" customHeight="1" x14ac:dyDescent="0.25">
      <c r="A6192" s="9"/>
      <c r="B6192" s="9"/>
      <c r="C6192" s="9"/>
      <c r="D6192" s="9"/>
      <c r="E6192" s="9"/>
      <c r="F6192" s="9"/>
      <c r="G6192" s="91" t="s">
        <v>3912</v>
      </c>
      <c r="H6192" s="91"/>
      <c r="I6192" s="91"/>
      <c r="J6192" s="91"/>
      <c r="K6192" s="28">
        <f>SUM(K6190:K6191)</f>
        <v>52.769999999999996</v>
      </c>
    </row>
    <row r="6193" spans="1:11" ht="15" customHeight="1" x14ac:dyDescent="0.25">
      <c r="A6193" s="9"/>
      <c r="B6193" s="9"/>
      <c r="C6193" s="9"/>
      <c r="D6193" s="9"/>
      <c r="E6193" s="9"/>
      <c r="F6193" s="9"/>
      <c r="G6193" s="92" t="s">
        <v>3913</v>
      </c>
      <c r="H6193" s="92"/>
      <c r="I6193" s="92"/>
      <c r="J6193" s="92"/>
      <c r="K6193" s="29">
        <f>ROUND(SUM(K6188,K6192),2)</f>
        <v>176.85</v>
      </c>
    </row>
    <row r="6194" spans="1:11" ht="9.9499999999999993" customHeight="1" x14ac:dyDescent="0.25">
      <c r="A6194" s="9"/>
      <c r="B6194" s="9"/>
      <c r="C6194" s="9"/>
      <c r="D6194" s="9"/>
      <c r="E6194" s="9"/>
      <c r="F6194" s="9"/>
      <c r="G6194" s="100"/>
      <c r="H6194" s="100"/>
      <c r="I6194" s="100"/>
      <c r="J6194" s="100"/>
      <c r="K6194" s="100"/>
    </row>
    <row r="6195" spans="1:11" ht="20.100000000000001" customHeight="1" x14ac:dyDescent="0.25">
      <c r="A6195" s="99" t="s">
        <v>2581</v>
      </c>
      <c r="B6195" s="99"/>
      <c r="C6195" s="99"/>
      <c r="D6195" s="99"/>
      <c r="E6195" s="99"/>
      <c r="F6195" s="99"/>
      <c r="G6195" s="99"/>
      <c r="H6195" s="99"/>
      <c r="I6195" s="99"/>
      <c r="J6195" s="99"/>
      <c r="K6195" s="99"/>
    </row>
    <row r="6196" spans="1:11" ht="20.100000000000001" customHeight="1" x14ac:dyDescent="0.25">
      <c r="A6196" s="106" t="s">
        <v>4010</v>
      </c>
      <c r="B6196" s="106"/>
      <c r="C6196" s="106"/>
      <c r="D6196" s="106"/>
      <c r="E6196" s="106"/>
      <c r="F6196" s="2" t="s">
        <v>4</v>
      </c>
      <c r="G6196" s="87" t="s">
        <v>4001</v>
      </c>
      <c r="H6196" s="87"/>
      <c r="I6196" s="87" t="s">
        <v>3895</v>
      </c>
      <c r="J6196" s="87"/>
      <c r="K6196" s="2" t="s">
        <v>4011</v>
      </c>
    </row>
    <row r="6197" spans="1:11" ht="15" customHeight="1" x14ac:dyDescent="0.25">
      <c r="A6197" s="6" t="s">
        <v>4079</v>
      </c>
      <c r="B6197" s="104" t="s">
        <v>4080</v>
      </c>
      <c r="C6197" s="104"/>
      <c r="D6197" s="104"/>
      <c r="E6197" s="104"/>
      <c r="F6197" s="6" t="s">
        <v>77</v>
      </c>
      <c r="G6197" s="113">
        <v>1.7700000000000001E-3</v>
      </c>
      <c r="H6197" s="113"/>
      <c r="I6197" s="105">
        <v>33.79</v>
      </c>
      <c r="J6197" s="105"/>
      <c r="K6197" s="33">
        <f>ROUND(ROUND(G6197,5)*I6197,4)</f>
        <v>5.9799999999999999E-2</v>
      </c>
    </row>
    <row r="6198" spans="1:11" ht="15" customHeight="1" x14ac:dyDescent="0.25">
      <c r="A6198" s="6" t="s">
        <v>4081</v>
      </c>
      <c r="B6198" s="104" t="s">
        <v>4082</v>
      </c>
      <c r="C6198" s="104"/>
      <c r="D6198" s="104"/>
      <c r="E6198" s="104"/>
      <c r="F6198" s="6" t="s">
        <v>77</v>
      </c>
      <c r="G6198" s="113">
        <v>3.9300000000000003E-3</v>
      </c>
      <c r="H6198" s="113"/>
      <c r="I6198" s="105">
        <v>448.02</v>
      </c>
      <c r="J6198" s="105"/>
      <c r="K6198" s="33">
        <f>ROUND(ROUND(G6198,5)*I6198,4)</f>
        <v>1.7606999999999999</v>
      </c>
    </row>
    <row r="6199" spans="1:11" ht="15" customHeight="1" x14ac:dyDescent="0.25">
      <c r="A6199" s="6" t="s">
        <v>4083</v>
      </c>
      <c r="B6199" s="104" t="s">
        <v>4084</v>
      </c>
      <c r="C6199" s="104"/>
      <c r="D6199" s="104"/>
      <c r="E6199" s="104"/>
      <c r="F6199" s="6" t="s">
        <v>77</v>
      </c>
      <c r="G6199" s="113">
        <v>7.0800000000000004E-3</v>
      </c>
      <c r="H6199" s="113"/>
      <c r="I6199" s="105">
        <v>46.06</v>
      </c>
      <c r="J6199" s="105"/>
      <c r="K6199" s="33">
        <f>ROUND(ROUND(G6199,5)*I6199,4)</f>
        <v>0.3261</v>
      </c>
    </row>
    <row r="6200" spans="1:11" ht="15" customHeight="1" x14ac:dyDescent="0.25">
      <c r="A6200" s="6" t="s">
        <v>4085</v>
      </c>
      <c r="B6200" s="104" t="s">
        <v>4086</v>
      </c>
      <c r="C6200" s="104"/>
      <c r="D6200" s="104"/>
      <c r="E6200" s="104"/>
      <c r="F6200" s="6" t="s">
        <v>103</v>
      </c>
      <c r="G6200" s="113">
        <v>1</v>
      </c>
      <c r="H6200" s="113"/>
      <c r="I6200" s="105">
        <v>16.98</v>
      </c>
      <c r="J6200" s="105"/>
      <c r="K6200" s="33">
        <f>ROUND(ROUND(G6200,5)*I6200,4)</f>
        <v>16.98</v>
      </c>
    </row>
    <row r="6201" spans="1:11" ht="15" customHeight="1" x14ac:dyDescent="0.25">
      <c r="A6201" s="1"/>
      <c r="B6201" s="1"/>
      <c r="C6201" s="1"/>
      <c r="D6201" s="1"/>
      <c r="E6201" s="1"/>
      <c r="F6201" s="1"/>
      <c r="G6201" s="85" t="s">
        <v>4014</v>
      </c>
      <c r="H6201" s="85"/>
      <c r="I6201" s="85"/>
      <c r="J6201" s="85"/>
      <c r="K6201" s="34">
        <f>SUM(K6197:K6200)</f>
        <v>19.1266</v>
      </c>
    </row>
    <row r="6202" spans="1:11" ht="15" customHeight="1" x14ac:dyDescent="0.25">
      <c r="A6202" s="106" t="s">
        <v>4015</v>
      </c>
      <c r="B6202" s="106"/>
      <c r="C6202" s="106"/>
      <c r="D6202" s="23" t="s">
        <v>4016</v>
      </c>
      <c r="E6202" s="94" t="s">
        <v>4017</v>
      </c>
      <c r="F6202" s="94"/>
      <c r="G6202" s="94" t="s">
        <v>4001</v>
      </c>
      <c r="H6202" s="94"/>
      <c r="I6202" s="94" t="s">
        <v>3895</v>
      </c>
      <c r="J6202" s="94"/>
      <c r="K6202" s="23" t="s">
        <v>4011</v>
      </c>
    </row>
    <row r="6203" spans="1:11" ht="27.95" customHeight="1" x14ac:dyDescent="0.25">
      <c r="A6203" s="38" t="s">
        <v>4085</v>
      </c>
      <c r="B6203" s="109" t="s">
        <v>4087</v>
      </c>
      <c r="C6203" s="109"/>
      <c r="D6203" s="38" t="s">
        <v>4019</v>
      </c>
      <c r="E6203" s="110" t="s">
        <v>4088</v>
      </c>
      <c r="F6203" s="110"/>
      <c r="G6203" s="111">
        <v>1.9630000000000002E-2</v>
      </c>
      <c r="H6203" s="111"/>
      <c r="I6203" s="112">
        <v>33.64</v>
      </c>
      <c r="J6203" s="112"/>
      <c r="K6203" s="41">
        <f>ROUND(ROUND(G6203,5)*I6203,4)</f>
        <v>0.66039999999999999</v>
      </c>
    </row>
    <row r="6204" spans="1:11" ht="15" customHeight="1" x14ac:dyDescent="0.25">
      <c r="A6204" s="1"/>
      <c r="B6204" s="1"/>
      <c r="C6204" s="1"/>
      <c r="D6204" s="1"/>
      <c r="E6204" s="1"/>
      <c r="F6204" s="1"/>
      <c r="G6204" s="85" t="s">
        <v>4021</v>
      </c>
      <c r="H6204" s="85"/>
      <c r="I6204" s="85"/>
      <c r="J6204" s="85"/>
      <c r="K6204" s="33">
        <f>SUM(K6203:K6203)</f>
        <v>0.66039999999999999</v>
      </c>
    </row>
    <row r="6205" spans="1:11" ht="12.95" customHeight="1" x14ac:dyDescent="0.25">
      <c r="A6205" s="106" t="s">
        <v>4022</v>
      </c>
      <c r="B6205" s="106"/>
      <c r="C6205" s="94" t="s">
        <v>4023</v>
      </c>
      <c r="D6205" s="94" t="s">
        <v>5</v>
      </c>
      <c r="E6205" s="94" t="s">
        <v>4024</v>
      </c>
      <c r="F6205" s="94"/>
      <c r="G6205" s="94" t="s">
        <v>4025</v>
      </c>
      <c r="H6205" s="94"/>
      <c r="I6205" s="94" t="s">
        <v>2086</v>
      </c>
      <c r="J6205" s="94"/>
      <c r="K6205" s="94" t="s">
        <v>4011</v>
      </c>
    </row>
    <row r="6206" spans="1:11" ht="12" customHeight="1" x14ac:dyDescent="0.25">
      <c r="A6206" s="106"/>
      <c r="B6206" s="106"/>
      <c r="C6206" s="94"/>
      <c r="D6206" s="94"/>
      <c r="E6206" s="23" t="s">
        <v>2092</v>
      </c>
      <c r="F6206" s="23" t="s">
        <v>4026</v>
      </c>
      <c r="G6206" s="23" t="s">
        <v>2092</v>
      </c>
      <c r="H6206" s="23" t="s">
        <v>4026</v>
      </c>
      <c r="I6206" s="23" t="s">
        <v>2092</v>
      </c>
      <c r="J6206" s="23" t="s">
        <v>4026</v>
      </c>
      <c r="K6206" s="94"/>
    </row>
    <row r="6207" spans="1:11" ht="27.95" customHeight="1" x14ac:dyDescent="0.25">
      <c r="A6207" s="38" t="s">
        <v>4085</v>
      </c>
      <c r="B6207" s="39" t="s">
        <v>4087</v>
      </c>
      <c r="C6207" s="38" t="s">
        <v>4027</v>
      </c>
      <c r="D6207" s="40">
        <v>1.9630000000000002E-2</v>
      </c>
      <c r="E6207" s="42">
        <v>0</v>
      </c>
      <c r="F6207" s="43">
        <v>1.1100000000000001</v>
      </c>
      <c r="G6207" s="42">
        <v>0</v>
      </c>
      <c r="H6207" s="43">
        <v>0.88</v>
      </c>
      <c r="I6207" s="42">
        <v>0</v>
      </c>
      <c r="J6207" s="43">
        <v>0.72</v>
      </c>
      <c r="K6207" s="41">
        <f>ROUND(D6207*(ROUND(E6207*F6207,4)+ROUND(G6207*H6207,4)+ROUND(I6207*J6207,4)),4)</f>
        <v>0</v>
      </c>
    </row>
    <row r="6208" spans="1:11" ht="15" customHeight="1" x14ac:dyDescent="0.25">
      <c r="A6208" s="1"/>
      <c r="B6208" s="1"/>
      <c r="C6208" s="1"/>
      <c r="D6208" s="1"/>
      <c r="E6208" s="1"/>
      <c r="F6208" s="1"/>
      <c r="G6208" s="85" t="s">
        <v>4028</v>
      </c>
      <c r="H6208" s="85"/>
      <c r="I6208" s="85"/>
      <c r="J6208" s="85"/>
      <c r="K6208" s="33">
        <f>SUM(K6206:K6207)</f>
        <v>0</v>
      </c>
    </row>
    <row r="6209" spans="1:11" ht="15" customHeight="1" x14ac:dyDescent="0.25">
      <c r="A6209" s="9"/>
      <c r="B6209" s="9"/>
      <c r="C6209" s="9"/>
      <c r="D6209" s="9"/>
      <c r="E6209" s="9"/>
      <c r="F6209" s="9"/>
      <c r="G6209" s="92" t="s">
        <v>4029</v>
      </c>
      <c r="H6209" s="92"/>
      <c r="I6209" s="92"/>
      <c r="J6209" s="92"/>
      <c r="K6209" s="33">
        <f>SUM(K6201,K6204,K6208)</f>
        <v>19.786999999999999</v>
      </c>
    </row>
    <row r="6210" spans="1:11" ht="15" customHeight="1" x14ac:dyDescent="0.25">
      <c r="A6210" s="9"/>
      <c r="B6210" s="9"/>
      <c r="C6210" s="9"/>
      <c r="D6210" s="9"/>
      <c r="E6210" s="9"/>
      <c r="F6210" s="9"/>
      <c r="G6210" s="92" t="s">
        <v>3913</v>
      </c>
      <c r="H6210" s="92"/>
      <c r="I6210" s="92"/>
      <c r="J6210" s="92"/>
      <c r="K6210" s="29">
        <f>ROUND(SUM(K6209),2)</f>
        <v>19.79</v>
      </c>
    </row>
    <row r="6211" spans="1:11" ht="9.9499999999999993" customHeight="1" x14ac:dyDescent="0.25">
      <c r="A6211" s="9"/>
      <c r="B6211" s="9"/>
      <c r="C6211" s="9"/>
      <c r="D6211" s="9"/>
      <c r="E6211" s="9"/>
      <c r="F6211" s="9"/>
      <c r="G6211" s="100"/>
      <c r="H6211" s="100"/>
      <c r="I6211" s="100"/>
      <c r="J6211" s="100"/>
      <c r="K6211" s="100"/>
    </row>
    <row r="6212" spans="1:11" ht="20.100000000000001" customHeight="1" x14ac:dyDescent="0.25">
      <c r="A6212" s="99" t="s">
        <v>2582</v>
      </c>
      <c r="B6212" s="99"/>
      <c r="C6212" s="99"/>
      <c r="D6212" s="99"/>
      <c r="E6212" s="99"/>
      <c r="F6212" s="99"/>
      <c r="G6212" s="99"/>
      <c r="H6212" s="99"/>
      <c r="I6212" s="99"/>
      <c r="J6212" s="99"/>
      <c r="K6212" s="99"/>
    </row>
    <row r="6213" spans="1:11" ht="15" customHeight="1" x14ac:dyDescent="0.25">
      <c r="A6213" s="93" t="s">
        <v>3893</v>
      </c>
      <c r="B6213" s="93"/>
      <c r="C6213" s="93"/>
      <c r="D6213" s="94" t="s">
        <v>3</v>
      </c>
      <c r="E6213" s="94"/>
      <c r="F6213" s="23" t="s">
        <v>4</v>
      </c>
      <c r="G6213" s="94" t="s">
        <v>3894</v>
      </c>
      <c r="H6213" s="94"/>
      <c r="I6213" s="94" t="s">
        <v>3895</v>
      </c>
      <c r="J6213" s="94"/>
      <c r="K6213" s="23" t="s">
        <v>3896</v>
      </c>
    </row>
    <row r="6214" spans="1:11" ht="15" customHeight="1" x14ac:dyDescent="0.25">
      <c r="A6214" s="24" t="s">
        <v>4089</v>
      </c>
      <c r="B6214" s="95" t="s">
        <v>4090</v>
      </c>
      <c r="C6214" s="95"/>
      <c r="D6214" s="96" t="s">
        <v>20</v>
      </c>
      <c r="E6214" s="96"/>
      <c r="F6214" s="24" t="s">
        <v>16</v>
      </c>
      <c r="G6214" s="97">
        <v>1</v>
      </c>
      <c r="H6214" s="97"/>
      <c r="I6214" s="98">
        <v>12.85</v>
      </c>
      <c r="J6214" s="98"/>
      <c r="K6214" s="27">
        <f>TRUNC(TRUNC(G6214,8)*I6214,2)</f>
        <v>12.85</v>
      </c>
    </row>
    <row r="6215" spans="1:11" ht="15" customHeight="1" x14ac:dyDescent="0.25">
      <c r="A6215" s="9"/>
      <c r="B6215" s="9"/>
      <c r="C6215" s="9"/>
      <c r="D6215" s="9"/>
      <c r="E6215" s="9"/>
      <c r="F6215" s="9"/>
      <c r="G6215" s="91" t="s">
        <v>3906</v>
      </c>
      <c r="H6215" s="91"/>
      <c r="I6215" s="91"/>
      <c r="J6215" s="91"/>
      <c r="K6215" s="28">
        <f>SUM(K6214:K6214)</f>
        <v>12.85</v>
      </c>
    </row>
    <row r="6216" spans="1:11" ht="15" customHeight="1" x14ac:dyDescent="0.25">
      <c r="A6216" s="93" t="s">
        <v>3907</v>
      </c>
      <c r="B6216" s="93"/>
      <c r="C6216" s="93"/>
      <c r="D6216" s="94" t="s">
        <v>3</v>
      </c>
      <c r="E6216" s="94"/>
      <c r="F6216" s="23" t="s">
        <v>4</v>
      </c>
      <c r="G6216" s="94" t="s">
        <v>3894</v>
      </c>
      <c r="H6216" s="94"/>
      <c r="I6216" s="94" t="s">
        <v>3895</v>
      </c>
      <c r="J6216" s="94"/>
      <c r="K6216" s="23" t="s">
        <v>3896</v>
      </c>
    </row>
    <row r="6217" spans="1:11" ht="15" customHeight="1" x14ac:dyDescent="0.25">
      <c r="A6217" s="24" t="s">
        <v>3961</v>
      </c>
      <c r="B6217" s="95" t="s">
        <v>3962</v>
      </c>
      <c r="C6217" s="95"/>
      <c r="D6217" s="96" t="s">
        <v>20</v>
      </c>
      <c r="E6217" s="96"/>
      <c r="F6217" s="24" t="s">
        <v>2056</v>
      </c>
      <c r="G6217" s="97">
        <v>2.7699999999999999E-2</v>
      </c>
      <c r="H6217" s="97"/>
      <c r="I6217" s="98">
        <v>29.5</v>
      </c>
      <c r="J6217" s="98"/>
      <c r="K6217" s="27">
        <f>TRUNC(TRUNC(G6217,8)*I6217,2)</f>
        <v>0.81</v>
      </c>
    </row>
    <row r="6218" spans="1:11" ht="15" customHeight="1" x14ac:dyDescent="0.25">
      <c r="A6218" s="24" t="s">
        <v>3910</v>
      </c>
      <c r="B6218" s="95" t="s">
        <v>3911</v>
      </c>
      <c r="C6218" s="95"/>
      <c r="D6218" s="96" t="s">
        <v>20</v>
      </c>
      <c r="E6218" s="96"/>
      <c r="F6218" s="24" t="s">
        <v>2056</v>
      </c>
      <c r="G6218" s="97">
        <v>0.1386</v>
      </c>
      <c r="H6218" s="97"/>
      <c r="I6218" s="98">
        <v>24.94</v>
      </c>
      <c r="J6218" s="98"/>
      <c r="K6218" s="27">
        <f>TRUNC(TRUNC(G6218,8)*I6218,2)</f>
        <v>3.45</v>
      </c>
    </row>
    <row r="6219" spans="1:11" ht="18" customHeight="1" x14ac:dyDescent="0.25">
      <c r="A6219" s="9"/>
      <c r="B6219" s="9"/>
      <c r="C6219" s="9"/>
      <c r="D6219" s="9"/>
      <c r="E6219" s="9"/>
      <c r="F6219" s="9"/>
      <c r="G6219" s="91" t="s">
        <v>3912</v>
      </c>
      <c r="H6219" s="91"/>
      <c r="I6219" s="91"/>
      <c r="J6219" s="91"/>
      <c r="K6219" s="28">
        <f>SUM(K6217:K6218)</f>
        <v>4.26</v>
      </c>
    </row>
    <row r="6220" spans="1:11" ht="15" customHeight="1" x14ac:dyDescent="0.25">
      <c r="A6220" s="9"/>
      <c r="B6220" s="9"/>
      <c r="C6220" s="9"/>
      <c r="D6220" s="9"/>
      <c r="E6220" s="9"/>
      <c r="F6220" s="9"/>
      <c r="G6220" s="92" t="s">
        <v>3913</v>
      </c>
      <c r="H6220" s="92"/>
      <c r="I6220" s="92"/>
      <c r="J6220" s="92"/>
      <c r="K6220" s="29">
        <f>ROUND(SUM(K6215,K6219),2)</f>
        <v>17.11</v>
      </c>
    </row>
    <row r="6221" spans="1:11" ht="9.9499999999999993" customHeight="1" x14ac:dyDescent="0.25">
      <c r="A6221" s="9"/>
      <c r="B6221" s="9"/>
      <c r="C6221" s="9"/>
      <c r="D6221" s="9"/>
      <c r="E6221" s="9"/>
      <c r="F6221" s="9"/>
      <c r="G6221" s="100"/>
      <c r="H6221" s="100"/>
      <c r="I6221" s="100"/>
      <c r="J6221" s="100"/>
      <c r="K6221" s="100"/>
    </row>
    <row r="6222" spans="1:11" ht="20.100000000000001" customHeight="1" x14ac:dyDescent="0.25">
      <c r="A6222" s="99" t="s">
        <v>2583</v>
      </c>
      <c r="B6222" s="99"/>
      <c r="C6222" s="99"/>
      <c r="D6222" s="99"/>
      <c r="E6222" s="99"/>
      <c r="F6222" s="99"/>
      <c r="G6222" s="99"/>
      <c r="H6222" s="99"/>
      <c r="I6222" s="99"/>
      <c r="J6222" s="99"/>
      <c r="K6222" s="99"/>
    </row>
    <row r="6223" spans="1:11" ht="12.95" customHeight="1" x14ac:dyDescent="0.25">
      <c r="A6223" s="107" t="s">
        <v>3984</v>
      </c>
      <c r="B6223" s="107"/>
      <c r="C6223" s="107"/>
      <c r="D6223" s="108" t="s">
        <v>3985</v>
      </c>
      <c r="E6223" s="87" t="s">
        <v>3986</v>
      </c>
      <c r="F6223" s="87"/>
      <c r="G6223" s="87" t="s">
        <v>3987</v>
      </c>
      <c r="H6223" s="87"/>
      <c r="I6223" s="87"/>
      <c r="J6223" s="87"/>
      <c r="K6223" s="87" t="s">
        <v>3988</v>
      </c>
    </row>
    <row r="6224" spans="1:11" ht="12" customHeight="1" x14ac:dyDescent="0.25">
      <c r="A6224" s="107"/>
      <c r="B6224" s="107"/>
      <c r="C6224" s="107"/>
      <c r="D6224" s="108"/>
      <c r="E6224" s="23" t="s">
        <v>3989</v>
      </c>
      <c r="F6224" s="23" t="s">
        <v>3990</v>
      </c>
      <c r="G6224" s="94" t="s">
        <v>3989</v>
      </c>
      <c r="H6224" s="94"/>
      <c r="I6224" s="94" t="s">
        <v>3990</v>
      </c>
      <c r="J6224" s="94"/>
      <c r="K6224" s="87"/>
    </row>
    <row r="6225" spans="1:11" ht="15.95" customHeight="1" x14ac:dyDescent="0.25">
      <c r="A6225" s="6" t="s">
        <v>4091</v>
      </c>
      <c r="B6225" s="104" t="s">
        <v>4092</v>
      </c>
      <c r="C6225" s="104"/>
      <c r="D6225" s="44">
        <v>1</v>
      </c>
      <c r="E6225" s="32">
        <v>0.8</v>
      </c>
      <c r="F6225" s="32">
        <v>0.19999999999999996</v>
      </c>
      <c r="G6225" s="105">
        <v>5.32</v>
      </c>
      <c r="H6225" s="105"/>
      <c r="I6225" s="105">
        <v>0.5</v>
      </c>
      <c r="J6225" s="105"/>
      <c r="K6225" s="33">
        <f>TRUNC(D6225*(TRUNC(E6225*G6225,4)+TRUNC(F6225*I6225,4)),4)</f>
        <v>4.3559999999999999</v>
      </c>
    </row>
    <row r="6226" spans="1:11" ht="15" customHeight="1" x14ac:dyDescent="0.25">
      <c r="A6226" s="1"/>
      <c r="B6226" s="1"/>
      <c r="C6226" s="1"/>
      <c r="D6226" s="1"/>
      <c r="E6226" s="1"/>
      <c r="F6226" s="1"/>
      <c r="G6226" s="85" t="s">
        <v>3999</v>
      </c>
      <c r="H6226" s="85"/>
      <c r="I6226" s="85"/>
      <c r="J6226" s="85"/>
      <c r="K6226" s="34">
        <f>SUM(K6224:K6225)</f>
        <v>4.3559999999999999</v>
      </c>
    </row>
    <row r="6227" spans="1:11" ht="20.100000000000001" customHeight="1" x14ac:dyDescent="0.25">
      <c r="A6227" s="106" t="s">
        <v>4000</v>
      </c>
      <c r="B6227" s="106"/>
      <c r="C6227" s="106"/>
      <c r="D6227" s="106"/>
      <c r="E6227" s="106"/>
      <c r="F6227" s="2" t="s">
        <v>4</v>
      </c>
      <c r="G6227" s="87" t="s">
        <v>4001</v>
      </c>
      <c r="H6227" s="87"/>
      <c r="I6227" s="87" t="s">
        <v>4002</v>
      </c>
      <c r="J6227" s="87"/>
      <c r="K6227" s="2" t="s">
        <v>3988</v>
      </c>
    </row>
    <row r="6228" spans="1:11" ht="15" customHeight="1" x14ac:dyDescent="0.25">
      <c r="A6228" s="6" t="s">
        <v>4093</v>
      </c>
      <c r="B6228" s="101" t="s">
        <v>4094</v>
      </c>
      <c r="C6228" s="101"/>
      <c r="D6228" s="101"/>
      <c r="E6228" s="101"/>
      <c r="F6228" s="6" t="s">
        <v>3940</v>
      </c>
      <c r="G6228" s="102">
        <v>0.1333</v>
      </c>
      <c r="H6228" s="102"/>
      <c r="I6228" s="103">
        <v>3.96</v>
      </c>
      <c r="J6228" s="103"/>
      <c r="K6228" s="7">
        <f>TRUNC(TRUNC(G6228,8)*I6228,2)</f>
        <v>0.52</v>
      </c>
    </row>
    <row r="6229" spans="1:11" ht="15" customHeight="1" x14ac:dyDescent="0.25">
      <c r="A6229" s="6" t="s">
        <v>4095</v>
      </c>
      <c r="B6229" s="101" t="s">
        <v>4096</v>
      </c>
      <c r="C6229" s="101"/>
      <c r="D6229" s="101"/>
      <c r="E6229" s="101"/>
      <c r="F6229" s="6" t="s">
        <v>3940</v>
      </c>
      <c r="G6229" s="102">
        <v>2</v>
      </c>
      <c r="H6229" s="102"/>
      <c r="I6229" s="103">
        <v>14.41</v>
      </c>
      <c r="J6229" s="103"/>
      <c r="K6229" s="7">
        <f>TRUNC(TRUNC(G6229,8)*I6229,2)</f>
        <v>28.82</v>
      </c>
    </row>
    <row r="6230" spans="1:11" ht="15" customHeight="1" x14ac:dyDescent="0.25">
      <c r="A6230" s="6" t="s">
        <v>4097</v>
      </c>
      <c r="B6230" s="101" t="s">
        <v>4098</v>
      </c>
      <c r="C6230" s="101"/>
      <c r="D6230" s="101"/>
      <c r="E6230" s="101"/>
      <c r="F6230" s="6" t="s">
        <v>3940</v>
      </c>
      <c r="G6230" s="102">
        <v>3</v>
      </c>
      <c r="H6230" s="102"/>
      <c r="I6230" s="103">
        <v>14.58</v>
      </c>
      <c r="J6230" s="103"/>
      <c r="K6230" s="7">
        <f>TRUNC(TRUNC(G6230,8)*I6230,2)</f>
        <v>43.74</v>
      </c>
    </row>
    <row r="6231" spans="1:11" ht="15" customHeight="1" x14ac:dyDescent="0.25">
      <c r="A6231" s="1"/>
      <c r="B6231" s="1"/>
      <c r="C6231" s="1"/>
      <c r="D6231" s="1"/>
      <c r="E6231" s="1"/>
      <c r="F6231" s="1"/>
      <c r="G6231" s="85" t="s">
        <v>4005</v>
      </c>
      <c r="H6231" s="85"/>
      <c r="I6231" s="85"/>
      <c r="J6231" s="85"/>
      <c r="K6231" s="29">
        <f>SUM(K6228:K6230)</f>
        <v>73.08</v>
      </c>
    </row>
    <row r="6232" spans="1:11" ht="15" customHeight="1" x14ac:dyDescent="0.25">
      <c r="A6232" s="9"/>
      <c r="B6232" s="9"/>
      <c r="C6232" s="9"/>
      <c r="D6232" s="9"/>
      <c r="E6232" s="9"/>
      <c r="F6232" s="9"/>
      <c r="G6232" s="92" t="s">
        <v>4006</v>
      </c>
      <c r="H6232" s="92"/>
      <c r="I6232" s="92"/>
      <c r="J6232" s="92"/>
      <c r="K6232" s="33">
        <f>SUM(K6226,K6231)</f>
        <v>77.435999999999993</v>
      </c>
    </row>
    <row r="6233" spans="1:11" ht="15" customHeight="1" x14ac:dyDescent="0.25">
      <c r="A6233" s="9"/>
      <c r="B6233" s="9"/>
      <c r="C6233" s="9"/>
      <c r="D6233" s="9"/>
      <c r="E6233" s="9"/>
      <c r="F6233" s="9"/>
      <c r="G6233" s="92" t="s">
        <v>4007</v>
      </c>
      <c r="H6233" s="92"/>
      <c r="I6233" s="92"/>
      <c r="J6233" s="92"/>
      <c r="K6233" s="35">
        <v>22.5</v>
      </c>
    </row>
    <row r="6234" spans="1:11" ht="15" customHeight="1" x14ac:dyDescent="0.25">
      <c r="A6234" s="9"/>
      <c r="B6234" s="9"/>
      <c r="C6234" s="9"/>
      <c r="D6234" s="9"/>
      <c r="E6234" s="9"/>
      <c r="F6234" s="9"/>
      <c r="G6234" s="92" t="s">
        <v>4008</v>
      </c>
      <c r="H6234" s="92"/>
      <c r="I6234" s="92"/>
      <c r="J6234" s="92"/>
      <c r="K6234" s="33">
        <f>TRUNC(K6232/K6233,4)</f>
        <v>3.4416000000000002</v>
      </c>
    </row>
    <row r="6235" spans="1:11" ht="15" customHeight="1" x14ac:dyDescent="0.25">
      <c r="A6235" s="9"/>
      <c r="B6235" s="9"/>
      <c r="C6235" s="9"/>
      <c r="D6235" s="9"/>
      <c r="E6235" s="9"/>
      <c r="F6235" s="9"/>
      <c r="G6235" s="92" t="s">
        <v>4029</v>
      </c>
      <c r="H6235" s="92"/>
      <c r="I6235" s="92"/>
      <c r="J6235" s="92"/>
      <c r="K6235" s="33">
        <f>SUM(K6234)</f>
        <v>3.4416000000000002</v>
      </c>
    </row>
    <row r="6236" spans="1:11" ht="15" customHeight="1" x14ac:dyDescent="0.25">
      <c r="A6236" s="9"/>
      <c r="B6236" s="9"/>
      <c r="C6236" s="9"/>
      <c r="D6236" s="9"/>
      <c r="E6236" s="9"/>
      <c r="F6236" s="9"/>
      <c r="G6236" s="92" t="s">
        <v>3913</v>
      </c>
      <c r="H6236" s="92"/>
      <c r="I6236" s="92"/>
      <c r="J6236" s="92"/>
      <c r="K6236" s="29">
        <f>ROUND(SUM(K6235),2)</f>
        <v>3.44</v>
      </c>
    </row>
    <row r="6237" spans="1:11" ht="9.9499999999999993" customHeight="1" x14ac:dyDescent="0.25">
      <c r="A6237" s="9"/>
      <c r="B6237" s="9"/>
      <c r="C6237" s="9"/>
      <c r="D6237" s="9"/>
      <c r="E6237" s="9"/>
      <c r="F6237" s="9"/>
      <c r="G6237" s="100"/>
      <c r="H6237" s="100"/>
      <c r="I6237" s="100"/>
      <c r="J6237" s="100"/>
      <c r="K6237" s="100"/>
    </row>
    <row r="6238" spans="1:11" ht="20.100000000000001" customHeight="1" x14ac:dyDescent="0.25">
      <c r="A6238" s="99" t="s">
        <v>2584</v>
      </c>
      <c r="B6238" s="99"/>
      <c r="C6238" s="99"/>
      <c r="D6238" s="99"/>
      <c r="E6238" s="99"/>
      <c r="F6238" s="99"/>
      <c r="G6238" s="99"/>
      <c r="H6238" s="99"/>
      <c r="I6238" s="99"/>
      <c r="J6238" s="99"/>
      <c r="K6238" s="99"/>
    </row>
    <row r="6239" spans="1:11" ht="15" customHeight="1" x14ac:dyDescent="0.25">
      <c r="A6239" s="93" t="s">
        <v>3893</v>
      </c>
      <c r="B6239" s="93"/>
      <c r="C6239" s="93"/>
      <c r="D6239" s="94" t="s">
        <v>3</v>
      </c>
      <c r="E6239" s="94"/>
      <c r="F6239" s="23" t="s">
        <v>4</v>
      </c>
      <c r="G6239" s="94" t="s">
        <v>3894</v>
      </c>
      <c r="H6239" s="94"/>
      <c r="I6239" s="94" t="s">
        <v>3895</v>
      </c>
      <c r="J6239" s="94"/>
      <c r="K6239" s="23" t="s">
        <v>3896</v>
      </c>
    </row>
    <row r="6240" spans="1:11" ht="15" customHeight="1" x14ac:dyDescent="0.25">
      <c r="A6240" s="24" t="s">
        <v>3951</v>
      </c>
      <c r="B6240" s="95" t="s">
        <v>3952</v>
      </c>
      <c r="C6240" s="95"/>
      <c r="D6240" s="96" t="s">
        <v>3953</v>
      </c>
      <c r="E6240" s="96"/>
      <c r="F6240" s="24" t="s">
        <v>3954</v>
      </c>
      <c r="G6240" s="97">
        <v>4.0000000000000001E-3</v>
      </c>
      <c r="H6240" s="97"/>
      <c r="I6240" s="98">
        <v>215</v>
      </c>
      <c r="J6240" s="98"/>
      <c r="K6240" s="27">
        <f>ROUND(ROUND(G6240,8)*I6240,2)</f>
        <v>0.86</v>
      </c>
    </row>
    <row r="6241" spans="1:11" ht="15" customHeight="1" x14ac:dyDescent="0.25">
      <c r="A6241" s="24" t="s">
        <v>3955</v>
      </c>
      <c r="B6241" s="95" t="s">
        <v>3956</v>
      </c>
      <c r="C6241" s="95"/>
      <c r="D6241" s="96" t="s">
        <v>20</v>
      </c>
      <c r="E6241" s="96"/>
      <c r="F6241" s="24" t="s">
        <v>3903</v>
      </c>
      <c r="G6241" s="97">
        <v>5.0000000000000001E-3</v>
      </c>
      <c r="H6241" s="97"/>
      <c r="I6241" s="98">
        <v>19.37</v>
      </c>
      <c r="J6241" s="98"/>
      <c r="K6241" s="27">
        <f>ROUND(ROUND(G6241,8)*I6241,2)</f>
        <v>0.1</v>
      </c>
    </row>
    <row r="6242" spans="1:11" ht="15" customHeight="1" x14ac:dyDescent="0.25">
      <c r="A6242" s="9"/>
      <c r="B6242" s="9"/>
      <c r="C6242" s="9"/>
      <c r="D6242" s="9"/>
      <c r="E6242" s="9"/>
      <c r="F6242" s="9"/>
      <c r="G6242" s="91" t="s">
        <v>3906</v>
      </c>
      <c r="H6242" s="91"/>
      <c r="I6242" s="91"/>
      <c r="J6242" s="91"/>
      <c r="K6242" s="28">
        <f>SUM(K6240:K6241)</f>
        <v>0.96</v>
      </c>
    </row>
    <row r="6243" spans="1:11" ht="15" customHeight="1" x14ac:dyDescent="0.25">
      <c r="A6243" s="93" t="s">
        <v>3907</v>
      </c>
      <c r="B6243" s="93"/>
      <c r="C6243" s="93"/>
      <c r="D6243" s="94" t="s">
        <v>3</v>
      </c>
      <c r="E6243" s="94"/>
      <c r="F6243" s="23" t="s">
        <v>4</v>
      </c>
      <c r="G6243" s="94" t="s">
        <v>3894</v>
      </c>
      <c r="H6243" s="94"/>
      <c r="I6243" s="94" t="s">
        <v>3895</v>
      </c>
      <c r="J6243" s="94"/>
      <c r="K6243" s="23" t="s">
        <v>3896</v>
      </c>
    </row>
    <row r="6244" spans="1:11" ht="21" customHeight="1" x14ac:dyDescent="0.25">
      <c r="A6244" s="24" t="s">
        <v>3908</v>
      </c>
      <c r="B6244" s="95" t="s">
        <v>3909</v>
      </c>
      <c r="C6244" s="95"/>
      <c r="D6244" s="96" t="s">
        <v>20</v>
      </c>
      <c r="E6244" s="96"/>
      <c r="F6244" s="24" t="s">
        <v>2056</v>
      </c>
      <c r="G6244" s="97">
        <v>0.03</v>
      </c>
      <c r="H6244" s="97"/>
      <c r="I6244" s="98">
        <v>32.24</v>
      </c>
      <c r="J6244" s="98"/>
      <c r="K6244" s="27">
        <f>ROUND(ROUND(G6244,8)*I6244,2)</f>
        <v>0.97</v>
      </c>
    </row>
    <row r="6245" spans="1:11" ht="15" customHeight="1" x14ac:dyDescent="0.25">
      <c r="A6245" s="24" t="s">
        <v>3910</v>
      </c>
      <c r="B6245" s="95" t="s">
        <v>3911</v>
      </c>
      <c r="C6245" s="95"/>
      <c r="D6245" s="96" t="s">
        <v>20</v>
      </c>
      <c r="E6245" s="96"/>
      <c r="F6245" s="24" t="s">
        <v>2056</v>
      </c>
      <c r="G6245" s="97">
        <v>0.03</v>
      </c>
      <c r="H6245" s="97"/>
      <c r="I6245" s="98">
        <v>24.94</v>
      </c>
      <c r="J6245" s="98"/>
      <c r="K6245" s="27">
        <f>ROUND(ROUND(G6245,8)*I6245,2)</f>
        <v>0.75</v>
      </c>
    </row>
    <row r="6246" spans="1:11" ht="18" customHeight="1" x14ac:dyDescent="0.25">
      <c r="A6246" s="9"/>
      <c r="B6246" s="9"/>
      <c r="C6246" s="9"/>
      <c r="D6246" s="9"/>
      <c r="E6246" s="9"/>
      <c r="F6246" s="9"/>
      <c r="G6246" s="91" t="s">
        <v>3912</v>
      </c>
      <c r="H6246" s="91"/>
      <c r="I6246" s="91"/>
      <c r="J6246" s="91"/>
      <c r="K6246" s="28">
        <f>SUM(K6244:K6245)</f>
        <v>1.72</v>
      </c>
    </row>
    <row r="6247" spans="1:11" ht="15" customHeight="1" x14ac:dyDescent="0.25">
      <c r="A6247" s="9"/>
      <c r="B6247" s="9"/>
      <c r="C6247" s="9"/>
      <c r="D6247" s="9"/>
      <c r="E6247" s="9"/>
      <c r="F6247" s="9"/>
      <c r="G6247" s="92" t="s">
        <v>3913</v>
      </c>
      <c r="H6247" s="92"/>
      <c r="I6247" s="92"/>
      <c r="J6247" s="92"/>
      <c r="K6247" s="29">
        <f>ROUND(SUM(K6242,K6246),2)</f>
        <v>2.68</v>
      </c>
    </row>
    <row r="6248" spans="1:11" ht="9.9499999999999993" customHeight="1" x14ac:dyDescent="0.25">
      <c r="A6248" s="9"/>
      <c r="B6248" s="9"/>
      <c r="C6248" s="9"/>
      <c r="D6248" s="9"/>
      <c r="E6248" s="9"/>
      <c r="F6248" s="9"/>
      <c r="G6248" s="100"/>
      <c r="H6248" s="100"/>
      <c r="I6248" s="100"/>
      <c r="J6248" s="100"/>
      <c r="K6248" s="100"/>
    </row>
    <row r="6249" spans="1:11" ht="20.100000000000001" customHeight="1" x14ac:dyDescent="0.25">
      <c r="A6249" s="99" t="s">
        <v>2585</v>
      </c>
      <c r="B6249" s="99"/>
      <c r="C6249" s="99"/>
      <c r="D6249" s="99"/>
      <c r="E6249" s="99"/>
      <c r="F6249" s="99"/>
      <c r="G6249" s="99"/>
      <c r="H6249" s="99"/>
      <c r="I6249" s="99"/>
      <c r="J6249" s="99"/>
      <c r="K6249" s="99"/>
    </row>
    <row r="6250" spans="1:11" ht="15" customHeight="1" x14ac:dyDescent="0.25">
      <c r="A6250" s="93" t="s">
        <v>3916</v>
      </c>
      <c r="B6250" s="93"/>
      <c r="C6250" s="93"/>
      <c r="D6250" s="94" t="s">
        <v>3</v>
      </c>
      <c r="E6250" s="94"/>
      <c r="F6250" s="23" t="s">
        <v>4</v>
      </c>
      <c r="G6250" s="94" t="s">
        <v>3894</v>
      </c>
      <c r="H6250" s="94"/>
      <c r="I6250" s="94" t="s">
        <v>3895</v>
      </c>
      <c r="J6250" s="94"/>
      <c r="K6250" s="23" t="s">
        <v>3896</v>
      </c>
    </row>
    <row r="6251" spans="1:11" ht="29.1" customHeight="1" x14ac:dyDescent="0.25">
      <c r="A6251" s="24" t="s">
        <v>3957</v>
      </c>
      <c r="B6251" s="95" t="s">
        <v>3958</v>
      </c>
      <c r="C6251" s="95"/>
      <c r="D6251" s="96" t="s">
        <v>20</v>
      </c>
      <c r="E6251" s="96"/>
      <c r="F6251" s="24" t="s">
        <v>3936</v>
      </c>
      <c r="G6251" s="97">
        <v>2.8999999999999998E-3</v>
      </c>
      <c r="H6251" s="97"/>
      <c r="I6251" s="98">
        <v>75.540000000000006</v>
      </c>
      <c r="J6251" s="98"/>
      <c r="K6251" s="27">
        <f>TRUNC(TRUNC(G6251,8)*I6251,2)</f>
        <v>0.21</v>
      </c>
    </row>
    <row r="6252" spans="1:11" ht="29.1" customHeight="1" x14ac:dyDescent="0.25">
      <c r="A6252" s="24" t="s">
        <v>3959</v>
      </c>
      <c r="B6252" s="95" t="s">
        <v>3960</v>
      </c>
      <c r="C6252" s="95"/>
      <c r="D6252" s="96" t="s">
        <v>20</v>
      </c>
      <c r="E6252" s="96"/>
      <c r="F6252" s="24" t="s">
        <v>30</v>
      </c>
      <c r="G6252" s="97">
        <v>1.6999999999999999E-3</v>
      </c>
      <c r="H6252" s="97"/>
      <c r="I6252" s="98">
        <v>198.53</v>
      </c>
      <c r="J6252" s="98"/>
      <c r="K6252" s="27">
        <f>TRUNC(TRUNC(G6252,8)*I6252,2)</f>
        <v>0.33</v>
      </c>
    </row>
    <row r="6253" spans="1:11" ht="18" customHeight="1" x14ac:dyDescent="0.25">
      <c r="A6253" s="9"/>
      <c r="B6253" s="9"/>
      <c r="C6253" s="9"/>
      <c r="D6253" s="9"/>
      <c r="E6253" s="9"/>
      <c r="F6253" s="9"/>
      <c r="G6253" s="91" t="s">
        <v>3919</v>
      </c>
      <c r="H6253" s="91"/>
      <c r="I6253" s="91"/>
      <c r="J6253" s="91"/>
      <c r="K6253" s="28">
        <f>SUM(K6251:K6252)</f>
        <v>0.54</v>
      </c>
    </row>
    <row r="6254" spans="1:11" ht="15" customHeight="1" x14ac:dyDescent="0.25">
      <c r="A6254" s="93" t="s">
        <v>3907</v>
      </c>
      <c r="B6254" s="93"/>
      <c r="C6254" s="93"/>
      <c r="D6254" s="94" t="s">
        <v>3</v>
      </c>
      <c r="E6254" s="94"/>
      <c r="F6254" s="23" t="s">
        <v>4</v>
      </c>
      <c r="G6254" s="94" t="s">
        <v>3894</v>
      </c>
      <c r="H6254" s="94"/>
      <c r="I6254" s="94" t="s">
        <v>3895</v>
      </c>
      <c r="J6254" s="94"/>
      <c r="K6254" s="23" t="s">
        <v>3896</v>
      </c>
    </row>
    <row r="6255" spans="1:11" ht="15" customHeight="1" x14ac:dyDescent="0.25">
      <c r="A6255" s="24" t="s">
        <v>3961</v>
      </c>
      <c r="B6255" s="95" t="s">
        <v>3962</v>
      </c>
      <c r="C6255" s="95"/>
      <c r="D6255" s="96" t="s">
        <v>20</v>
      </c>
      <c r="E6255" s="96"/>
      <c r="F6255" s="24" t="s">
        <v>2056</v>
      </c>
      <c r="G6255" s="97">
        <v>4.5999999999999999E-3</v>
      </c>
      <c r="H6255" s="97"/>
      <c r="I6255" s="98">
        <v>29.5</v>
      </c>
      <c r="J6255" s="98"/>
      <c r="K6255" s="27">
        <f>TRUNC(TRUNC(G6255,8)*I6255,2)</f>
        <v>0.13</v>
      </c>
    </row>
    <row r="6256" spans="1:11" ht="18" customHeight="1" x14ac:dyDescent="0.25">
      <c r="A6256" s="9"/>
      <c r="B6256" s="9"/>
      <c r="C6256" s="9"/>
      <c r="D6256" s="9"/>
      <c r="E6256" s="9"/>
      <c r="F6256" s="9"/>
      <c r="G6256" s="91" t="s">
        <v>3912</v>
      </c>
      <c r="H6256" s="91"/>
      <c r="I6256" s="91"/>
      <c r="J6256" s="91"/>
      <c r="K6256" s="28">
        <f>SUM(K6255:K6255)</f>
        <v>0.13</v>
      </c>
    </row>
    <row r="6257" spans="1:11" ht="15" customHeight="1" x14ac:dyDescent="0.25">
      <c r="A6257" s="9"/>
      <c r="B6257" s="9"/>
      <c r="C6257" s="9"/>
      <c r="D6257" s="9"/>
      <c r="E6257" s="9"/>
      <c r="F6257" s="9"/>
      <c r="G6257" s="92" t="s">
        <v>3913</v>
      </c>
      <c r="H6257" s="92"/>
      <c r="I6257" s="92"/>
      <c r="J6257" s="92"/>
      <c r="K6257" s="29">
        <f>ROUND(SUM(K6253,K6256),2)</f>
        <v>0.67</v>
      </c>
    </row>
    <row r="6258" spans="1:11" ht="9.9499999999999993" customHeight="1" x14ac:dyDescent="0.25">
      <c r="A6258" s="9"/>
      <c r="B6258" s="9"/>
      <c r="C6258" s="9"/>
      <c r="D6258" s="9"/>
      <c r="E6258" s="9"/>
      <c r="F6258" s="9"/>
      <c r="G6258" s="100"/>
      <c r="H6258" s="100"/>
      <c r="I6258" s="100"/>
      <c r="J6258" s="100"/>
      <c r="K6258" s="100"/>
    </row>
    <row r="6259" spans="1:11" ht="20.100000000000001" customHeight="1" x14ac:dyDescent="0.25">
      <c r="A6259" s="99" t="s">
        <v>2586</v>
      </c>
      <c r="B6259" s="99"/>
      <c r="C6259" s="99"/>
      <c r="D6259" s="99"/>
      <c r="E6259" s="99"/>
      <c r="F6259" s="99"/>
      <c r="G6259" s="99"/>
      <c r="H6259" s="99"/>
      <c r="I6259" s="99"/>
      <c r="J6259" s="99"/>
      <c r="K6259" s="99"/>
    </row>
    <row r="6260" spans="1:11" ht="15" customHeight="1" x14ac:dyDescent="0.25">
      <c r="A6260" s="93" t="s">
        <v>3916</v>
      </c>
      <c r="B6260" s="93"/>
      <c r="C6260" s="93"/>
      <c r="D6260" s="94" t="s">
        <v>3</v>
      </c>
      <c r="E6260" s="94"/>
      <c r="F6260" s="23" t="s">
        <v>4</v>
      </c>
      <c r="G6260" s="94" t="s">
        <v>3894</v>
      </c>
      <c r="H6260" s="94"/>
      <c r="I6260" s="94" t="s">
        <v>3895</v>
      </c>
      <c r="J6260" s="94"/>
      <c r="K6260" s="23" t="s">
        <v>3896</v>
      </c>
    </row>
    <row r="6261" spans="1:11" ht="29.1" customHeight="1" x14ac:dyDescent="0.25">
      <c r="A6261" s="24" t="s">
        <v>3957</v>
      </c>
      <c r="B6261" s="95" t="s">
        <v>3958</v>
      </c>
      <c r="C6261" s="95"/>
      <c r="D6261" s="96" t="s">
        <v>20</v>
      </c>
      <c r="E6261" s="96"/>
      <c r="F6261" s="24" t="s">
        <v>3936</v>
      </c>
      <c r="G6261" s="97">
        <v>1.95E-2</v>
      </c>
      <c r="H6261" s="97"/>
      <c r="I6261" s="98">
        <v>75.540000000000006</v>
      </c>
      <c r="J6261" s="98"/>
      <c r="K6261" s="27">
        <f>TRUNC(TRUNC(G6261,8)*I6261,2)</f>
        <v>1.47</v>
      </c>
    </row>
    <row r="6262" spans="1:11" ht="29.1" customHeight="1" x14ac:dyDescent="0.25">
      <c r="A6262" s="24" t="s">
        <v>3959</v>
      </c>
      <c r="B6262" s="95" t="s">
        <v>3960</v>
      </c>
      <c r="C6262" s="95"/>
      <c r="D6262" s="96" t="s">
        <v>20</v>
      </c>
      <c r="E6262" s="96"/>
      <c r="F6262" s="24" t="s">
        <v>30</v>
      </c>
      <c r="G6262" s="97">
        <v>1.15E-2</v>
      </c>
      <c r="H6262" s="97"/>
      <c r="I6262" s="98">
        <v>198.53</v>
      </c>
      <c r="J6262" s="98"/>
      <c r="K6262" s="27">
        <f>TRUNC(TRUNC(G6262,8)*I6262,2)</f>
        <v>2.2799999999999998</v>
      </c>
    </row>
    <row r="6263" spans="1:11" ht="18" customHeight="1" x14ac:dyDescent="0.25">
      <c r="A6263" s="9"/>
      <c r="B6263" s="9"/>
      <c r="C6263" s="9"/>
      <c r="D6263" s="9"/>
      <c r="E6263" s="9"/>
      <c r="F6263" s="9"/>
      <c r="G6263" s="91" t="s">
        <v>3919</v>
      </c>
      <c r="H6263" s="91"/>
      <c r="I6263" s="91"/>
      <c r="J6263" s="91"/>
      <c r="K6263" s="28">
        <f>SUM(K6261:K6262)</f>
        <v>3.75</v>
      </c>
    </row>
    <row r="6264" spans="1:11" ht="15" customHeight="1" x14ac:dyDescent="0.25">
      <c r="A6264" s="93" t="s">
        <v>3907</v>
      </c>
      <c r="B6264" s="93"/>
      <c r="C6264" s="93"/>
      <c r="D6264" s="94" t="s">
        <v>3</v>
      </c>
      <c r="E6264" s="94"/>
      <c r="F6264" s="23" t="s">
        <v>4</v>
      </c>
      <c r="G6264" s="94" t="s">
        <v>3894</v>
      </c>
      <c r="H6264" s="94"/>
      <c r="I6264" s="94" t="s">
        <v>3895</v>
      </c>
      <c r="J6264" s="94"/>
      <c r="K6264" s="23" t="s">
        <v>3896</v>
      </c>
    </row>
    <row r="6265" spans="1:11" ht="15" customHeight="1" x14ac:dyDescent="0.25">
      <c r="A6265" s="24" t="s">
        <v>3910</v>
      </c>
      <c r="B6265" s="95" t="s">
        <v>3911</v>
      </c>
      <c r="C6265" s="95"/>
      <c r="D6265" s="96" t="s">
        <v>20</v>
      </c>
      <c r="E6265" s="96"/>
      <c r="F6265" s="24" t="s">
        <v>2056</v>
      </c>
      <c r="G6265" s="97">
        <v>3.1E-2</v>
      </c>
      <c r="H6265" s="97"/>
      <c r="I6265" s="98">
        <v>24.94</v>
      </c>
      <c r="J6265" s="98"/>
      <c r="K6265" s="27">
        <f>TRUNC(TRUNC(G6265,8)*I6265,2)</f>
        <v>0.77</v>
      </c>
    </row>
    <row r="6266" spans="1:11" ht="18" customHeight="1" x14ac:dyDescent="0.25">
      <c r="A6266" s="9"/>
      <c r="B6266" s="9"/>
      <c r="C6266" s="9"/>
      <c r="D6266" s="9"/>
      <c r="E6266" s="9"/>
      <c r="F6266" s="9"/>
      <c r="G6266" s="91" t="s">
        <v>3912</v>
      </c>
      <c r="H6266" s="91"/>
      <c r="I6266" s="91"/>
      <c r="J6266" s="91"/>
      <c r="K6266" s="28">
        <f>SUM(K6265:K6265)</f>
        <v>0.77</v>
      </c>
    </row>
    <row r="6267" spans="1:11" ht="15" customHeight="1" x14ac:dyDescent="0.25">
      <c r="A6267" s="9"/>
      <c r="B6267" s="9"/>
      <c r="C6267" s="9"/>
      <c r="D6267" s="9"/>
      <c r="E6267" s="9"/>
      <c r="F6267" s="9"/>
      <c r="G6267" s="92" t="s">
        <v>3913</v>
      </c>
      <c r="H6267" s="92"/>
      <c r="I6267" s="92"/>
      <c r="J6267" s="92"/>
      <c r="K6267" s="29">
        <f>ROUND(SUM(K6263,K6266),2)</f>
        <v>4.5199999999999996</v>
      </c>
    </row>
    <row r="6268" spans="1:11" ht="9.9499999999999993" customHeight="1" x14ac:dyDescent="0.25">
      <c r="A6268" s="9"/>
      <c r="B6268" s="9"/>
      <c r="C6268" s="9"/>
      <c r="D6268" s="9"/>
      <c r="E6268" s="9"/>
      <c r="F6268" s="9"/>
      <c r="G6268" s="100"/>
      <c r="H6268" s="100"/>
      <c r="I6268" s="100"/>
      <c r="J6268" s="100"/>
      <c r="K6268" s="100"/>
    </row>
    <row r="6269" spans="1:11" ht="20.100000000000001" customHeight="1" x14ac:dyDescent="0.25">
      <c r="A6269" s="99" t="s">
        <v>2587</v>
      </c>
      <c r="B6269" s="99"/>
      <c r="C6269" s="99"/>
      <c r="D6269" s="99"/>
      <c r="E6269" s="99"/>
      <c r="F6269" s="99"/>
      <c r="G6269" s="99"/>
      <c r="H6269" s="99"/>
      <c r="I6269" s="99"/>
      <c r="J6269" s="99"/>
      <c r="K6269" s="99"/>
    </row>
    <row r="6270" spans="1:11" ht="15" customHeight="1" x14ac:dyDescent="0.25">
      <c r="A6270" s="93" t="s">
        <v>3916</v>
      </c>
      <c r="B6270" s="93"/>
      <c r="C6270" s="93"/>
      <c r="D6270" s="94" t="s">
        <v>3</v>
      </c>
      <c r="E6270" s="94"/>
      <c r="F6270" s="23" t="s">
        <v>4</v>
      </c>
      <c r="G6270" s="94" t="s">
        <v>3894</v>
      </c>
      <c r="H6270" s="94"/>
      <c r="I6270" s="94" t="s">
        <v>3895</v>
      </c>
      <c r="J6270" s="94"/>
      <c r="K6270" s="23" t="s">
        <v>3896</v>
      </c>
    </row>
    <row r="6271" spans="1:11" ht="29.1" customHeight="1" x14ac:dyDescent="0.25">
      <c r="A6271" s="24" t="s">
        <v>3963</v>
      </c>
      <c r="B6271" s="95" t="s">
        <v>3964</v>
      </c>
      <c r="C6271" s="95"/>
      <c r="D6271" s="96" t="s">
        <v>20</v>
      </c>
      <c r="E6271" s="96"/>
      <c r="F6271" s="24" t="s">
        <v>3936</v>
      </c>
      <c r="G6271" s="97">
        <v>0.86950000000000005</v>
      </c>
      <c r="H6271" s="97"/>
      <c r="I6271" s="98">
        <v>8.9</v>
      </c>
      <c r="J6271" s="98"/>
      <c r="K6271" s="27">
        <f>TRUNC(TRUNC(G6271,8)*I6271,2)</f>
        <v>7.73</v>
      </c>
    </row>
    <row r="6272" spans="1:11" ht="29.1" customHeight="1" x14ac:dyDescent="0.25">
      <c r="A6272" s="24" t="s">
        <v>3965</v>
      </c>
      <c r="B6272" s="95" t="s">
        <v>3966</v>
      </c>
      <c r="C6272" s="95"/>
      <c r="D6272" s="96" t="s">
        <v>20</v>
      </c>
      <c r="E6272" s="96"/>
      <c r="F6272" s="24" t="s">
        <v>30</v>
      </c>
      <c r="G6272" s="97">
        <v>1.137</v>
      </c>
      <c r="H6272" s="97"/>
      <c r="I6272" s="98">
        <v>32.76</v>
      </c>
      <c r="J6272" s="98"/>
      <c r="K6272" s="27">
        <f>TRUNC(TRUNC(G6272,8)*I6272,2)</f>
        <v>37.24</v>
      </c>
    </row>
    <row r="6273" spans="1:11" ht="21" customHeight="1" x14ac:dyDescent="0.25">
      <c r="A6273" s="24" t="s">
        <v>3967</v>
      </c>
      <c r="B6273" s="95" t="s">
        <v>3968</v>
      </c>
      <c r="C6273" s="95"/>
      <c r="D6273" s="96" t="s">
        <v>20</v>
      </c>
      <c r="E6273" s="96"/>
      <c r="F6273" s="24" t="s">
        <v>3936</v>
      </c>
      <c r="G6273" s="97">
        <v>0.86950000000000005</v>
      </c>
      <c r="H6273" s="97"/>
      <c r="I6273" s="98">
        <v>27.59</v>
      </c>
      <c r="J6273" s="98"/>
      <c r="K6273" s="27">
        <f>TRUNC(TRUNC(G6273,8)*I6273,2)</f>
        <v>23.98</v>
      </c>
    </row>
    <row r="6274" spans="1:11" ht="21" customHeight="1" x14ac:dyDescent="0.25">
      <c r="A6274" s="24" t="s">
        <v>3969</v>
      </c>
      <c r="B6274" s="95" t="s">
        <v>3970</v>
      </c>
      <c r="C6274" s="95"/>
      <c r="D6274" s="96" t="s">
        <v>20</v>
      </c>
      <c r="E6274" s="96"/>
      <c r="F6274" s="24" t="s">
        <v>30</v>
      </c>
      <c r="G6274" s="97">
        <v>1.137</v>
      </c>
      <c r="H6274" s="97"/>
      <c r="I6274" s="98">
        <v>28.09</v>
      </c>
      <c r="J6274" s="98"/>
      <c r="K6274" s="27">
        <f>TRUNC(TRUNC(G6274,8)*I6274,2)</f>
        <v>31.93</v>
      </c>
    </row>
    <row r="6275" spans="1:11" ht="18" customHeight="1" x14ac:dyDescent="0.25">
      <c r="A6275" s="9"/>
      <c r="B6275" s="9"/>
      <c r="C6275" s="9"/>
      <c r="D6275" s="9"/>
      <c r="E6275" s="9"/>
      <c r="F6275" s="9"/>
      <c r="G6275" s="91" t="s">
        <v>3919</v>
      </c>
      <c r="H6275" s="91"/>
      <c r="I6275" s="91"/>
      <c r="J6275" s="91"/>
      <c r="K6275" s="28">
        <f>SUM(K6271:K6274)</f>
        <v>100.88</v>
      </c>
    </row>
    <row r="6276" spans="1:11" ht="15" customHeight="1" x14ac:dyDescent="0.25">
      <c r="A6276" s="93" t="s">
        <v>3907</v>
      </c>
      <c r="B6276" s="93"/>
      <c r="C6276" s="93"/>
      <c r="D6276" s="94" t="s">
        <v>3</v>
      </c>
      <c r="E6276" s="94"/>
      <c r="F6276" s="23" t="s">
        <v>4</v>
      </c>
      <c r="G6276" s="94" t="s">
        <v>3894</v>
      </c>
      <c r="H6276" s="94"/>
      <c r="I6276" s="94" t="s">
        <v>3895</v>
      </c>
      <c r="J6276" s="94"/>
      <c r="K6276" s="23" t="s">
        <v>3896</v>
      </c>
    </row>
    <row r="6277" spans="1:11" ht="15" customHeight="1" x14ac:dyDescent="0.25">
      <c r="A6277" s="24" t="s">
        <v>3971</v>
      </c>
      <c r="B6277" s="95" t="s">
        <v>3972</v>
      </c>
      <c r="C6277" s="95"/>
      <c r="D6277" s="96" t="s">
        <v>20</v>
      </c>
      <c r="E6277" s="96"/>
      <c r="F6277" s="24" t="s">
        <v>2056</v>
      </c>
      <c r="G6277" s="97">
        <v>7.22E-2</v>
      </c>
      <c r="H6277" s="97"/>
      <c r="I6277" s="98">
        <v>32.69</v>
      </c>
      <c r="J6277" s="98"/>
      <c r="K6277" s="27">
        <f>TRUNC(TRUNC(G6277,8)*I6277,2)</f>
        <v>2.36</v>
      </c>
    </row>
    <row r="6278" spans="1:11" ht="15" customHeight="1" x14ac:dyDescent="0.25">
      <c r="A6278" s="24" t="s">
        <v>3910</v>
      </c>
      <c r="B6278" s="95" t="s">
        <v>3911</v>
      </c>
      <c r="C6278" s="95"/>
      <c r="D6278" s="96" t="s">
        <v>20</v>
      </c>
      <c r="E6278" s="96"/>
      <c r="F6278" s="24" t="s">
        <v>2056</v>
      </c>
      <c r="G6278" s="97">
        <v>0.44790000000000002</v>
      </c>
      <c r="H6278" s="97"/>
      <c r="I6278" s="98">
        <v>24.94</v>
      </c>
      <c r="J6278" s="98"/>
      <c r="K6278" s="27">
        <f>TRUNC(TRUNC(G6278,8)*I6278,2)</f>
        <v>11.17</v>
      </c>
    </row>
    <row r="6279" spans="1:11" ht="18" customHeight="1" x14ac:dyDescent="0.25">
      <c r="A6279" s="9"/>
      <c r="B6279" s="9"/>
      <c r="C6279" s="9"/>
      <c r="D6279" s="9"/>
      <c r="E6279" s="9"/>
      <c r="F6279" s="9"/>
      <c r="G6279" s="91" t="s">
        <v>3912</v>
      </c>
      <c r="H6279" s="91"/>
      <c r="I6279" s="91"/>
      <c r="J6279" s="91"/>
      <c r="K6279" s="28">
        <f>SUM(K6277:K6278)</f>
        <v>13.53</v>
      </c>
    </row>
    <row r="6280" spans="1:11" ht="15" customHeight="1" x14ac:dyDescent="0.25">
      <c r="A6280" s="9"/>
      <c r="B6280" s="9"/>
      <c r="C6280" s="9"/>
      <c r="D6280" s="9"/>
      <c r="E6280" s="9"/>
      <c r="F6280" s="9"/>
      <c r="G6280" s="92" t="s">
        <v>3913</v>
      </c>
      <c r="H6280" s="92"/>
      <c r="I6280" s="92"/>
      <c r="J6280" s="92"/>
      <c r="K6280" s="29">
        <f>ROUND(SUM(K6275,K6279),2)</f>
        <v>114.41</v>
      </c>
    </row>
    <row r="6281" spans="1:11" ht="9.9499999999999993" customHeight="1" x14ac:dyDescent="0.25">
      <c r="A6281" s="9"/>
      <c r="B6281" s="9"/>
      <c r="C6281" s="9"/>
      <c r="D6281" s="9"/>
      <c r="E6281" s="9"/>
      <c r="F6281" s="9"/>
      <c r="G6281" s="100"/>
      <c r="H6281" s="100"/>
      <c r="I6281" s="100"/>
      <c r="J6281" s="100"/>
      <c r="K6281" s="100"/>
    </row>
    <row r="6282" spans="1:11" ht="20.100000000000001" customHeight="1" x14ac:dyDescent="0.25">
      <c r="A6282" s="99" t="s">
        <v>2588</v>
      </c>
      <c r="B6282" s="99"/>
      <c r="C6282" s="99"/>
      <c r="D6282" s="99"/>
      <c r="E6282" s="99"/>
      <c r="F6282" s="99"/>
      <c r="G6282" s="99"/>
      <c r="H6282" s="99"/>
      <c r="I6282" s="99"/>
      <c r="J6282" s="99"/>
      <c r="K6282" s="99"/>
    </row>
    <row r="6283" spans="1:11" ht="15" customHeight="1" x14ac:dyDescent="0.25">
      <c r="A6283" s="93" t="s">
        <v>3916</v>
      </c>
      <c r="B6283" s="93"/>
      <c r="C6283" s="93"/>
      <c r="D6283" s="94" t="s">
        <v>3</v>
      </c>
      <c r="E6283" s="94"/>
      <c r="F6283" s="23" t="s">
        <v>4</v>
      </c>
      <c r="G6283" s="94" t="s">
        <v>3894</v>
      </c>
      <c r="H6283" s="94"/>
      <c r="I6283" s="94" t="s">
        <v>3895</v>
      </c>
      <c r="J6283" s="94"/>
      <c r="K6283" s="23" t="s">
        <v>3896</v>
      </c>
    </row>
    <row r="6284" spans="1:11" ht="38.1" customHeight="1" x14ac:dyDescent="0.25">
      <c r="A6284" s="24" t="s">
        <v>3973</v>
      </c>
      <c r="B6284" s="95" t="s">
        <v>3974</v>
      </c>
      <c r="C6284" s="95"/>
      <c r="D6284" s="96" t="s">
        <v>20</v>
      </c>
      <c r="E6284" s="96"/>
      <c r="F6284" s="24" t="s">
        <v>3936</v>
      </c>
      <c r="G6284" s="97">
        <v>6.3E-3</v>
      </c>
      <c r="H6284" s="97"/>
      <c r="I6284" s="98">
        <v>94.61</v>
      </c>
      <c r="J6284" s="98"/>
      <c r="K6284" s="27">
        <f>TRUNC(TRUNC(G6284,8)*I6284,2)</f>
        <v>0.59</v>
      </c>
    </row>
    <row r="6285" spans="1:11" ht="38.1" customHeight="1" x14ac:dyDescent="0.25">
      <c r="A6285" s="24" t="s">
        <v>3975</v>
      </c>
      <c r="B6285" s="95" t="s">
        <v>3976</v>
      </c>
      <c r="C6285" s="95"/>
      <c r="D6285" s="96" t="s">
        <v>20</v>
      </c>
      <c r="E6285" s="96"/>
      <c r="F6285" s="24" t="s">
        <v>30</v>
      </c>
      <c r="G6285" s="97">
        <v>1.0200000000000001E-2</v>
      </c>
      <c r="H6285" s="97"/>
      <c r="I6285" s="98">
        <v>370.94</v>
      </c>
      <c r="J6285" s="98"/>
      <c r="K6285" s="27">
        <f>TRUNC(TRUNC(G6285,8)*I6285,2)</f>
        <v>3.78</v>
      </c>
    </row>
    <row r="6286" spans="1:11" ht="29.1" customHeight="1" x14ac:dyDescent="0.25">
      <c r="A6286" s="24" t="s">
        <v>3977</v>
      </c>
      <c r="B6286" s="95" t="s">
        <v>3978</v>
      </c>
      <c r="C6286" s="95"/>
      <c r="D6286" s="96" t="s">
        <v>20</v>
      </c>
      <c r="E6286" s="96"/>
      <c r="F6286" s="24" t="s">
        <v>3936</v>
      </c>
      <c r="G6286" s="97">
        <v>4.8999999999999998E-3</v>
      </c>
      <c r="H6286" s="97"/>
      <c r="I6286" s="98">
        <v>74.180000000000007</v>
      </c>
      <c r="J6286" s="98"/>
      <c r="K6286" s="27">
        <f>TRUNC(TRUNC(G6286,8)*I6286,2)</f>
        <v>0.36</v>
      </c>
    </row>
    <row r="6287" spans="1:11" ht="29.1" customHeight="1" x14ac:dyDescent="0.25">
      <c r="A6287" s="24" t="s">
        <v>3979</v>
      </c>
      <c r="B6287" s="95" t="s">
        <v>3980</v>
      </c>
      <c r="C6287" s="95"/>
      <c r="D6287" s="96" t="s">
        <v>20</v>
      </c>
      <c r="E6287" s="96"/>
      <c r="F6287" s="24" t="s">
        <v>30</v>
      </c>
      <c r="G6287" s="97">
        <v>5.5999999999999999E-3</v>
      </c>
      <c r="H6287" s="97"/>
      <c r="I6287" s="98">
        <v>166.79</v>
      </c>
      <c r="J6287" s="98"/>
      <c r="K6287" s="27">
        <f>TRUNC(TRUNC(G6287,8)*I6287,2)</f>
        <v>0.93</v>
      </c>
    </row>
    <row r="6288" spans="1:11" ht="18" customHeight="1" x14ac:dyDescent="0.25">
      <c r="A6288" s="9"/>
      <c r="B6288" s="9"/>
      <c r="C6288" s="9"/>
      <c r="D6288" s="9"/>
      <c r="E6288" s="9"/>
      <c r="F6288" s="9"/>
      <c r="G6288" s="91" t="s">
        <v>3919</v>
      </c>
      <c r="H6288" s="91"/>
      <c r="I6288" s="91"/>
      <c r="J6288" s="91"/>
      <c r="K6288" s="28">
        <f>SUM(K6284:K6287)</f>
        <v>5.66</v>
      </c>
    </row>
    <row r="6289" spans="1:11" ht="15" customHeight="1" x14ac:dyDescent="0.25">
      <c r="A6289" s="9"/>
      <c r="B6289" s="9"/>
      <c r="C6289" s="9"/>
      <c r="D6289" s="9"/>
      <c r="E6289" s="9"/>
      <c r="F6289" s="9"/>
      <c r="G6289" s="92" t="s">
        <v>3913</v>
      </c>
      <c r="H6289" s="92"/>
      <c r="I6289" s="92"/>
      <c r="J6289" s="92"/>
      <c r="K6289" s="29">
        <f>ROUND(SUM(K6288),2)</f>
        <v>5.66</v>
      </c>
    </row>
    <row r="6290" spans="1:11" ht="9.9499999999999993" customHeight="1" x14ac:dyDescent="0.25">
      <c r="A6290" s="9"/>
      <c r="B6290" s="9"/>
      <c r="C6290" s="9"/>
      <c r="D6290" s="9"/>
      <c r="E6290" s="9"/>
      <c r="F6290" s="9"/>
      <c r="G6290" s="100"/>
      <c r="H6290" s="100"/>
      <c r="I6290" s="100"/>
      <c r="J6290" s="100"/>
      <c r="K6290" s="100"/>
    </row>
    <row r="6291" spans="1:11" ht="20.100000000000001" customHeight="1" x14ac:dyDescent="0.25">
      <c r="A6291" s="99" t="s">
        <v>2589</v>
      </c>
      <c r="B6291" s="99"/>
      <c r="C6291" s="99"/>
      <c r="D6291" s="99"/>
      <c r="E6291" s="99"/>
      <c r="F6291" s="99"/>
      <c r="G6291" s="99"/>
      <c r="H6291" s="99"/>
      <c r="I6291" s="99"/>
      <c r="J6291" s="99"/>
      <c r="K6291" s="99"/>
    </row>
    <row r="6292" spans="1:11" ht="15" customHeight="1" x14ac:dyDescent="0.25">
      <c r="A6292" s="93" t="s">
        <v>3916</v>
      </c>
      <c r="B6292" s="93"/>
      <c r="C6292" s="93"/>
      <c r="D6292" s="94" t="s">
        <v>3</v>
      </c>
      <c r="E6292" s="94"/>
      <c r="F6292" s="23" t="s">
        <v>4</v>
      </c>
      <c r="G6292" s="94" t="s">
        <v>3894</v>
      </c>
      <c r="H6292" s="94"/>
      <c r="I6292" s="94" t="s">
        <v>3895</v>
      </c>
      <c r="J6292" s="94"/>
      <c r="K6292" s="23" t="s">
        <v>3896</v>
      </c>
    </row>
    <row r="6293" spans="1:11" ht="38.1" customHeight="1" x14ac:dyDescent="0.25">
      <c r="A6293" s="24" t="s">
        <v>3973</v>
      </c>
      <c r="B6293" s="95" t="s">
        <v>3974</v>
      </c>
      <c r="C6293" s="95"/>
      <c r="D6293" s="96" t="s">
        <v>20</v>
      </c>
      <c r="E6293" s="96"/>
      <c r="F6293" s="24" t="s">
        <v>3936</v>
      </c>
      <c r="G6293" s="97">
        <v>1.2999999999999999E-3</v>
      </c>
      <c r="H6293" s="97"/>
      <c r="I6293" s="98">
        <v>94.61</v>
      </c>
      <c r="J6293" s="98"/>
      <c r="K6293" s="27">
        <f>TRUNC(TRUNC(G6293,8)*I6293,2)</f>
        <v>0.12</v>
      </c>
    </row>
    <row r="6294" spans="1:11" ht="38.1" customHeight="1" x14ac:dyDescent="0.25">
      <c r="A6294" s="24" t="s">
        <v>3975</v>
      </c>
      <c r="B6294" s="95" t="s">
        <v>3976</v>
      </c>
      <c r="C6294" s="95"/>
      <c r="D6294" s="96" t="s">
        <v>20</v>
      </c>
      <c r="E6294" s="96"/>
      <c r="F6294" s="24" t="s">
        <v>30</v>
      </c>
      <c r="G6294" s="97">
        <v>3.0999999999999999E-3</v>
      </c>
      <c r="H6294" s="97"/>
      <c r="I6294" s="98">
        <v>370.94</v>
      </c>
      <c r="J6294" s="98"/>
      <c r="K6294" s="27">
        <f>TRUNC(TRUNC(G6294,8)*I6294,2)</f>
        <v>1.1399999999999999</v>
      </c>
    </row>
    <row r="6295" spans="1:11" ht="18" customHeight="1" x14ac:dyDescent="0.25">
      <c r="A6295" s="9"/>
      <c r="B6295" s="9"/>
      <c r="C6295" s="9"/>
      <c r="D6295" s="9"/>
      <c r="E6295" s="9"/>
      <c r="F6295" s="9"/>
      <c r="G6295" s="91" t="s">
        <v>3919</v>
      </c>
      <c r="H6295" s="91"/>
      <c r="I6295" s="91"/>
      <c r="J6295" s="91"/>
      <c r="K6295" s="28">
        <f>SUM(K6293:K6294)</f>
        <v>1.2599999999999998</v>
      </c>
    </row>
    <row r="6296" spans="1:11" ht="15" customHeight="1" x14ac:dyDescent="0.25">
      <c r="A6296" s="9"/>
      <c r="B6296" s="9"/>
      <c r="C6296" s="9"/>
      <c r="D6296" s="9"/>
      <c r="E6296" s="9"/>
      <c r="F6296" s="9"/>
      <c r="G6296" s="92" t="s">
        <v>3913</v>
      </c>
      <c r="H6296" s="92"/>
      <c r="I6296" s="92"/>
      <c r="J6296" s="92"/>
      <c r="K6296" s="29">
        <f>ROUND(SUM(K6295),2)</f>
        <v>1.26</v>
      </c>
    </row>
    <row r="6297" spans="1:11" ht="9.9499999999999993" customHeight="1" x14ac:dyDescent="0.25">
      <c r="A6297" s="9"/>
      <c r="B6297" s="9"/>
      <c r="C6297" s="9"/>
      <c r="D6297" s="9"/>
      <c r="E6297" s="9"/>
      <c r="F6297" s="9"/>
      <c r="G6297" s="100"/>
      <c r="H6297" s="100"/>
      <c r="I6297" s="100"/>
      <c r="J6297" s="100"/>
      <c r="K6297" s="100"/>
    </row>
    <row r="6298" spans="1:11" ht="20.100000000000001" customHeight="1" x14ac:dyDescent="0.25">
      <c r="A6298" s="99" t="s">
        <v>2590</v>
      </c>
      <c r="B6298" s="99"/>
      <c r="C6298" s="99"/>
      <c r="D6298" s="99"/>
      <c r="E6298" s="99"/>
      <c r="F6298" s="99"/>
      <c r="G6298" s="99"/>
      <c r="H6298" s="99"/>
      <c r="I6298" s="99"/>
      <c r="J6298" s="99"/>
      <c r="K6298" s="99"/>
    </row>
    <row r="6299" spans="1:11" ht="15" customHeight="1" x14ac:dyDescent="0.25">
      <c r="A6299" s="93" t="s">
        <v>3916</v>
      </c>
      <c r="B6299" s="93"/>
      <c r="C6299" s="93"/>
      <c r="D6299" s="94" t="s">
        <v>3</v>
      </c>
      <c r="E6299" s="94"/>
      <c r="F6299" s="23" t="s">
        <v>4</v>
      </c>
      <c r="G6299" s="94" t="s">
        <v>3894</v>
      </c>
      <c r="H6299" s="94"/>
      <c r="I6299" s="94" t="s">
        <v>3895</v>
      </c>
      <c r="J6299" s="94"/>
      <c r="K6299" s="23" t="s">
        <v>3896</v>
      </c>
    </row>
    <row r="6300" spans="1:11" ht="38.1" customHeight="1" x14ac:dyDescent="0.25">
      <c r="A6300" s="24" t="s">
        <v>3973</v>
      </c>
      <c r="B6300" s="95" t="s">
        <v>3974</v>
      </c>
      <c r="C6300" s="95"/>
      <c r="D6300" s="96" t="s">
        <v>20</v>
      </c>
      <c r="E6300" s="96"/>
      <c r="F6300" s="24" t="s">
        <v>3936</v>
      </c>
      <c r="G6300" s="97">
        <v>1.2999999999999999E-3</v>
      </c>
      <c r="H6300" s="97"/>
      <c r="I6300" s="98">
        <v>94.61</v>
      </c>
      <c r="J6300" s="98"/>
      <c r="K6300" s="27">
        <f>TRUNC(TRUNC(G6300,8)*I6300,2)</f>
        <v>0.12</v>
      </c>
    </row>
    <row r="6301" spans="1:11" ht="38.1" customHeight="1" x14ac:dyDescent="0.25">
      <c r="A6301" s="24" t="s">
        <v>3975</v>
      </c>
      <c r="B6301" s="95" t="s">
        <v>3976</v>
      </c>
      <c r="C6301" s="95"/>
      <c r="D6301" s="96" t="s">
        <v>20</v>
      </c>
      <c r="E6301" s="96"/>
      <c r="F6301" s="24" t="s">
        <v>30</v>
      </c>
      <c r="G6301" s="97">
        <v>3.0999999999999999E-3</v>
      </c>
      <c r="H6301" s="97"/>
      <c r="I6301" s="98">
        <v>370.94</v>
      </c>
      <c r="J6301" s="98"/>
      <c r="K6301" s="27">
        <f>TRUNC(TRUNC(G6301,8)*I6301,2)</f>
        <v>1.1399999999999999</v>
      </c>
    </row>
    <row r="6302" spans="1:11" ht="18" customHeight="1" x14ac:dyDescent="0.25">
      <c r="A6302" s="9"/>
      <c r="B6302" s="9"/>
      <c r="C6302" s="9"/>
      <c r="D6302" s="9"/>
      <c r="E6302" s="9"/>
      <c r="F6302" s="9"/>
      <c r="G6302" s="91" t="s">
        <v>3919</v>
      </c>
      <c r="H6302" s="91"/>
      <c r="I6302" s="91"/>
      <c r="J6302" s="91"/>
      <c r="K6302" s="28">
        <f>SUM(K6300:K6301)</f>
        <v>1.2599999999999998</v>
      </c>
    </row>
    <row r="6303" spans="1:11" ht="15" customHeight="1" x14ac:dyDescent="0.25">
      <c r="A6303" s="9"/>
      <c r="B6303" s="9"/>
      <c r="C6303" s="9"/>
      <c r="D6303" s="9"/>
      <c r="E6303" s="9"/>
      <c r="F6303" s="9"/>
      <c r="G6303" s="92" t="s">
        <v>3913</v>
      </c>
      <c r="H6303" s="92"/>
      <c r="I6303" s="92"/>
      <c r="J6303" s="92"/>
      <c r="K6303" s="29">
        <f>ROUND(SUM(K6302),2)</f>
        <v>1.26</v>
      </c>
    </row>
    <row r="6304" spans="1:11" ht="9.9499999999999993" customHeight="1" x14ac:dyDescent="0.25">
      <c r="A6304" s="9"/>
      <c r="B6304" s="9"/>
      <c r="C6304" s="9"/>
      <c r="D6304" s="9"/>
      <c r="E6304" s="9"/>
      <c r="F6304" s="9"/>
      <c r="G6304" s="100"/>
      <c r="H6304" s="100"/>
      <c r="I6304" s="100"/>
      <c r="J6304" s="100"/>
      <c r="K6304" s="100"/>
    </row>
    <row r="6305" spans="1:11" ht="20.100000000000001" customHeight="1" x14ac:dyDescent="0.25">
      <c r="A6305" s="99" t="s">
        <v>2591</v>
      </c>
      <c r="B6305" s="99"/>
      <c r="C6305" s="99"/>
      <c r="D6305" s="99"/>
      <c r="E6305" s="99"/>
      <c r="F6305" s="99"/>
      <c r="G6305" s="99"/>
      <c r="H6305" s="99"/>
      <c r="I6305" s="99"/>
      <c r="J6305" s="99"/>
      <c r="K6305" s="99"/>
    </row>
    <row r="6306" spans="1:11" ht="15" customHeight="1" x14ac:dyDescent="0.25">
      <c r="A6306" s="93" t="s">
        <v>3916</v>
      </c>
      <c r="B6306" s="93"/>
      <c r="C6306" s="93"/>
      <c r="D6306" s="94" t="s">
        <v>3</v>
      </c>
      <c r="E6306" s="94"/>
      <c r="F6306" s="23" t="s">
        <v>4</v>
      </c>
      <c r="G6306" s="94" t="s">
        <v>3894</v>
      </c>
      <c r="H6306" s="94"/>
      <c r="I6306" s="94" t="s">
        <v>3895</v>
      </c>
      <c r="J6306" s="94"/>
      <c r="K6306" s="23" t="s">
        <v>3896</v>
      </c>
    </row>
    <row r="6307" spans="1:11" ht="38.1" customHeight="1" x14ac:dyDescent="0.25">
      <c r="A6307" s="24" t="s">
        <v>3973</v>
      </c>
      <c r="B6307" s="95" t="s">
        <v>3974</v>
      </c>
      <c r="C6307" s="95"/>
      <c r="D6307" s="96" t="s">
        <v>20</v>
      </c>
      <c r="E6307" s="96"/>
      <c r="F6307" s="24" t="s">
        <v>3936</v>
      </c>
      <c r="G6307" s="97">
        <v>1.2999999999999999E-3</v>
      </c>
      <c r="H6307" s="97"/>
      <c r="I6307" s="98">
        <v>94.61</v>
      </c>
      <c r="J6307" s="98"/>
      <c r="K6307" s="27">
        <f>TRUNC(TRUNC(G6307,8)*I6307,2)</f>
        <v>0.12</v>
      </c>
    </row>
    <row r="6308" spans="1:11" ht="38.1" customHeight="1" x14ac:dyDescent="0.25">
      <c r="A6308" s="24" t="s">
        <v>3975</v>
      </c>
      <c r="B6308" s="95" t="s">
        <v>3976</v>
      </c>
      <c r="C6308" s="95"/>
      <c r="D6308" s="96" t="s">
        <v>20</v>
      </c>
      <c r="E6308" s="96"/>
      <c r="F6308" s="24" t="s">
        <v>30</v>
      </c>
      <c r="G6308" s="97">
        <v>3.0999999999999999E-3</v>
      </c>
      <c r="H6308" s="97"/>
      <c r="I6308" s="98">
        <v>370.94</v>
      </c>
      <c r="J6308" s="98"/>
      <c r="K6308" s="27">
        <f>TRUNC(TRUNC(G6308,8)*I6308,2)</f>
        <v>1.1399999999999999</v>
      </c>
    </row>
    <row r="6309" spans="1:11" ht="18" customHeight="1" x14ac:dyDescent="0.25">
      <c r="A6309" s="9"/>
      <c r="B6309" s="9"/>
      <c r="C6309" s="9"/>
      <c r="D6309" s="9"/>
      <c r="E6309" s="9"/>
      <c r="F6309" s="9"/>
      <c r="G6309" s="91" t="s">
        <v>3919</v>
      </c>
      <c r="H6309" s="91"/>
      <c r="I6309" s="91"/>
      <c r="J6309" s="91"/>
      <c r="K6309" s="28">
        <f>SUM(K6307:K6308)</f>
        <v>1.2599999999999998</v>
      </c>
    </row>
    <row r="6310" spans="1:11" ht="15" customHeight="1" x14ac:dyDescent="0.25">
      <c r="A6310" s="9"/>
      <c r="B6310" s="9"/>
      <c r="C6310" s="9"/>
      <c r="D6310" s="9"/>
      <c r="E6310" s="9"/>
      <c r="F6310" s="9"/>
      <c r="G6310" s="92" t="s">
        <v>3913</v>
      </c>
      <c r="H6310" s="92"/>
      <c r="I6310" s="92"/>
      <c r="J6310" s="92"/>
      <c r="K6310" s="29">
        <f>ROUND(SUM(K6309),2)</f>
        <v>1.26</v>
      </c>
    </row>
    <row r="6311" spans="1:11" ht="9.9499999999999993" customHeight="1" x14ac:dyDescent="0.25">
      <c r="A6311" s="9"/>
      <c r="B6311" s="9"/>
      <c r="C6311" s="9"/>
      <c r="D6311" s="9"/>
      <c r="E6311" s="9"/>
      <c r="F6311" s="9"/>
      <c r="G6311" s="100"/>
      <c r="H6311" s="100"/>
      <c r="I6311" s="100"/>
      <c r="J6311" s="100"/>
      <c r="K6311" s="100"/>
    </row>
    <row r="6312" spans="1:11" ht="20.100000000000001" customHeight="1" x14ac:dyDescent="0.25">
      <c r="A6312" s="99" t="s">
        <v>2592</v>
      </c>
      <c r="B6312" s="99"/>
      <c r="C6312" s="99"/>
      <c r="D6312" s="99"/>
      <c r="E6312" s="99"/>
      <c r="F6312" s="99"/>
      <c r="G6312" s="99"/>
      <c r="H6312" s="99"/>
      <c r="I6312" s="99"/>
      <c r="J6312" s="99"/>
      <c r="K6312" s="99"/>
    </row>
    <row r="6313" spans="1:11" ht="15" customHeight="1" x14ac:dyDescent="0.25">
      <c r="A6313" s="93" t="s">
        <v>3981</v>
      </c>
      <c r="B6313" s="93"/>
      <c r="C6313" s="93"/>
      <c r="D6313" s="94" t="s">
        <v>3</v>
      </c>
      <c r="E6313" s="94"/>
      <c r="F6313" s="23" t="s">
        <v>4</v>
      </c>
      <c r="G6313" s="94" t="s">
        <v>3894</v>
      </c>
      <c r="H6313" s="94"/>
      <c r="I6313" s="94" t="s">
        <v>3895</v>
      </c>
      <c r="J6313" s="94"/>
      <c r="K6313" s="23" t="s">
        <v>3896</v>
      </c>
    </row>
    <row r="6314" spans="1:11" ht="21" customHeight="1" x14ac:dyDescent="0.25">
      <c r="A6314" s="24" t="s">
        <v>70</v>
      </c>
      <c r="B6314" s="95" t="s">
        <v>3982</v>
      </c>
      <c r="C6314" s="95"/>
      <c r="D6314" s="96" t="s">
        <v>25</v>
      </c>
      <c r="E6314" s="96"/>
      <c r="F6314" s="24" t="s">
        <v>61</v>
      </c>
      <c r="G6314" s="97">
        <v>1</v>
      </c>
      <c r="H6314" s="97"/>
      <c r="I6314" s="98">
        <v>28.42</v>
      </c>
      <c r="J6314" s="98"/>
      <c r="K6314" s="27">
        <f>ROUND(ROUND(G6314,8)*I6314,2)</f>
        <v>28.42</v>
      </c>
    </row>
    <row r="6315" spans="1:11" ht="15" customHeight="1" x14ac:dyDescent="0.25">
      <c r="A6315" s="9"/>
      <c r="B6315" s="9"/>
      <c r="C6315" s="9"/>
      <c r="D6315" s="9"/>
      <c r="E6315" s="9"/>
      <c r="F6315" s="9"/>
      <c r="G6315" s="91" t="s">
        <v>3983</v>
      </c>
      <c r="H6315" s="91"/>
      <c r="I6315" s="91"/>
      <c r="J6315" s="91"/>
      <c r="K6315" s="28">
        <f>SUM(K6314:K6314)</f>
        <v>28.42</v>
      </c>
    </row>
    <row r="6316" spans="1:11" ht="15" customHeight="1" x14ac:dyDescent="0.25">
      <c r="A6316" s="9"/>
      <c r="B6316" s="9"/>
      <c r="C6316" s="9"/>
      <c r="D6316" s="9"/>
      <c r="E6316" s="9"/>
      <c r="F6316" s="9"/>
      <c r="G6316" s="92" t="s">
        <v>3913</v>
      </c>
      <c r="H6316" s="92"/>
      <c r="I6316" s="92"/>
      <c r="J6316" s="92"/>
      <c r="K6316" s="29">
        <f>ROUND(SUM(K6315),2)</f>
        <v>28.42</v>
      </c>
    </row>
    <row r="6317" spans="1:11" ht="9.9499999999999993" customHeight="1" x14ac:dyDescent="0.25">
      <c r="A6317" s="9"/>
      <c r="B6317" s="9"/>
      <c r="C6317" s="9"/>
      <c r="D6317" s="9"/>
      <c r="E6317" s="9"/>
      <c r="F6317" s="9"/>
      <c r="G6317" s="100"/>
      <c r="H6317" s="100"/>
      <c r="I6317" s="100"/>
      <c r="J6317" s="100"/>
      <c r="K6317" s="100"/>
    </row>
    <row r="6318" spans="1:11" ht="20.100000000000001" customHeight="1" x14ac:dyDescent="0.25">
      <c r="A6318" s="99" t="s">
        <v>2593</v>
      </c>
      <c r="B6318" s="99"/>
      <c r="C6318" s="99"/>
      <c r="D6318" s="99"/>
      <c r="E6318" s="99"/>
      <c r="F6318" s="99"/>
      <c r="G6318" s="99"/>
      <c r="H6318" s="99"/>
      <c r="I6318" s="99"/>
      <c r="J6318" s="99"/>
      <c r="K6318" s="99"/>
    </row>
    <row r="6319" spans="1:11" ht="12.95" customHeight="1" x14ac:dyDescent="0.25">
      <c r="A6319" s="107" t="s">
        <v>3984</v>
      </c>
      <c r="B6319" s="107"/>
      <c r="C6319" s="107"/>
      <c r="D6319" s="108" t="s">
        <v>3985</v>
      </c>
      <c r="E6319" s="87" t="s">
        <v>3986</v>
      </c>
      <c r="F6319" s="87"/>
      <c r="G6319" s="87" t="s">
        <v>3987</v>
      </c>
      <c r="H6319" s="87"/>
      <c r="I6319" s="87"/>
      <c r="J6319" s="87"/>
      <c r="K6319" s="87" t="s">
        <v>3988</v>
      </c>
    </row>
    <row r="6320" spans="1:11" ht="12" customHeight="1" x14ac:dyDescent="0.25">
      <c r="A6320" s="107"/>
      <c r="B6320" s="107"/>
      <c r="C6320" s="107"/>
      <c r="D6320" s="108"/>
      <c r="E6320" s="23" t="s">
        <v>3989</v>
      </c>
      <c r="F6320" s="23" t="s">
        <v>3990</v>
      </c>
      <c r="G6320" s="94" t="s">
        <v>3989</v>
      </c>
      <c r="H6320" s="94"/>
      <c r="I6320" s="94" t="s">
        <v>3990</v>
      </c>
      <c r="J6320" s="94"/>
      <c r="K6320" s="87"/>
    </row>
    <row r="6321" spans="1:11" ht="15" customHeight="1" x14ac:dyDescent="0.25">
      <c r="A6321" s="6" t="s">
        <v>3991</v>
      </c>
      <c r="B6321" s="104" t="s">
        <v>3992</v>
      </c>
      <c r="C6321" s="104"/>
      <c r="D6321" s="31">
        <v>1</v>
      </c>
      <c r="E6321" s="32">
        <v>0.34</v>
      </c>
      <c r="F6321" s="32">
        <v>0.66</v>
      </c>
      <c r="G6321" s="105">
        <v>355.46550000000002</v>
      </c>
      <c r="H6321" s="105"/>
      <c r="I6321" s="105">
        <v>95.872399999999999</v>
      </c>
      <c r="J6321" s="105"/>
      <c r="K6321" s="33">
        <f>ROUND(D6321*(ROUND(E6321*G6321,4)+ROUND(F6321*I6321,4)),4)</f>
        <v>184.13409999999999</v>
      </c>
    </row>
    <row r="6322" spans="1:11" ht="15" customHeight="1" x14ac:dyDescent="0.25">
      <c r="A6322" s="6" t="s">
        <v>3993</v>
      </c>
      <c r="B6322" s="104" t="s">
        <v>3994</v>
      </c>
      <c r="C6322" s="104"/>
      <c r="D6322" s="31">
        <v>1</v>
      </c>
      <c r="E6322" s="32">
        <v>1</v>
      </c>
      <c r="F6322" s="32">
        <v>0</v>
      </c>
      <c r="G6322" s="105">
        <v>365.3972</v>
      </c>
      <c r="H6322" s="105"/>
      <c r="I6322" s="105">
        <v>147.8879</v>
      </c>
      <c r="J6322" s="105"/>
      <c r="K6322" s="33">
        <f>ROUND(D6322*(ROUND(E6322*G6322,4)+ROUND(F6322*I6322,4)),4)</f>
        <v>365.3972</v>
      </c>
    </row>
    <row r="6323" spans="1:11" ht="15" customHeight="1" x14ac:dyDescent="0.25">
      <c r="A6323" s="6" t="s">
        <v>3995</v>
      </c>
      <c r="B6323" s="104" t="s">
        <v>3996</v>
      </c>
      <c r="C6323" s="104"/>
      <c r="D6323" s="31">
        <v>1</v>
      </c>
      <c r="E6323" s="32">
        <v>0.97</v>
      </c>
      <c r="F6323" s="32">
        <v>0.03</v>
      </c>
      <c r="G6323" s="105">
        <v>324.64210000000003</v>
      </c>
      <c r="H6323" s="105"/>
      <c r="I6323" s="105">
        <v>159.20740000000001</v>
      </c>
      <c r="J6323" s="105"/>
      <c r="K6323" s="33">
        <f>ROUND(D6323*(ROUND(E6323*G6323,4)+ROUND(F6323*I6323,4)),4)</f>
        <v>319.67899999999997</v>
      </c>
    </row>
    <row r="6324" spans="1:11" ht="15.95" customHeight="1" x14ac:dyDescent="0.25">
      <c r="A6324" s="6" t="s">
        <v>3997</v>
      </c>
      <c r="B6324" s="104" t="s">
        <v>3998</v>
      </c>
      <c r="C6324" s="104"/>
      <c r="D6324" s="31">
        <v>1</v>
      </c>
      <c r="E6324" s="32">
        <v>0.79</v>
      </c>
      <c r="F6324" s="32">
        <v>0.21</v>
      </c>
      <c r="G6324" s="105">
        <v>284.72230000000002</v>
      </c>
      <c r="H6324" s="105"/>
      <c r="I6324" s="105">
        <v>125.70480000000001</v>
      </c>
      <c r="J6324" s="105"/>
      <c r="K6324" s="33">
        <f>ROUND(D6324*(ROUND(E6324*G6324,4)+ROUND(F6324*I6324,4)),4)</f>
        <v>251.32859999999999</v>
      </c>
    </row>
    <row r="6325" spans="1:11" ht="15" customHeight="1" x14ac:dyDescent="0.25">
      <c r="A6325" s="1"/>
      <c r="B6325" s="1"/>
      <c r="C6325" s="1"/>
      <c r="D6325" s="1"/>
      <c r="E6325" s="1"/>
      <c r="F6325" s="1"/>
      <c r="G6325" s="85" t="s">
        <v>3999</v>
      </c>
      <c r="H6325" s="85"/>
      <c r="I6325" s="85"/>
      <c r="J6325" s="85"/>
      <c r="K6325" s="34">
        <f>SUM(K6320:K6324)</f>
        <v>1120.5389</v>
      </c>
    </row>
    <row r="6326" spans="1:11" ht="20.100000000000001" customHeight="1" x14ac:dyDescent="0.25">
      <c r="A6326" s="106" t="s">
        <v>4000</v>
      </c>
      <c r="B6326" s="106"/>
      <c r="C6326" s="106"/>
      <c r="D6326" s="106"/>
      <c r="E6326" s="106"/>
      <c r="F6326" s="2" t="s">
        <v>4</v>
      </c>
      <c r="G6326" s="87" t="s">
        <v>4001</v>
      </c>
      <c r="H6326" s="87"/>
      <c r="I6326" s="87" t="s">
        <v>4002</v>
      </c>
      <c r="J6326" s="87"/>
      <c r="K6326" s="2" t="s">
        <v>3988</v>
      </c>
    </row>
    <row r="6327" spans="1:11" ht="15" customHeight="1" x14ac:dyDescent="0.25">
      <c r="A6327" s="6" t="s">
        <v>4003</v>
      </c>
      <c r="B6327" s="101" t="s">
        <v>4004</v>
      </c>
      <c r="C6327" s="101"/>
      <c r="D6327" s="101"/>
      <c r="E6327" s="101"/>
      <c r="F6327" s="6" t="s">
        <v>3940</v>
      </c>
      <c r="G6327" s="114">
        <v>1</v>
      </c>
      <c r="H6327" s="114"/>
      <c r="I6327" s="115">
        <v>22.527200000000001</v>
      </c>
      <c r="J6327" s="115"/>
      <c r="K6327" s="35">
        <f>ROUND(ROUND(G6327,5)*I6327,4)</f>
        <v>22.527200000000001</v>
      </c>
    </row>
    <row r="6328" spans="1:11" ht="15" customHeight="1" x14ac:dyDescent="0.25">
      <c r="A6328" s="1"/>
      <c r="B6328" s="1"/>
      <c r="C6328" s="1"/>
      <c r="D6328" s="1"/>
      <c r="E6328" s="1"/>
      <c r="F6328" s="1"/>
      <c r="G6328" s="85" t="s">
        <v>4005</v>
      </c>
      <c r="H6328" s="85"/>
      <c r="I6328" s="85"/>
      <c r="J6328" s="85"/>
      <c r="K6328" s="36">
        <f>SUM(K6327:K6327)</f>
        <v>22.527200000000001</v>
      </c>
    </row>
    <row r="6329" spans="1:11" ht="15" customHeight="1" x14ac:dyDescent="0.25">
      <c r="A6329" s="9"/>
      <c r="B6329" s="9"/>
      <c r="C6329" s="9"/>
      <c r="D6329" s="9"/>
      <c r="E6329" s="9"/>
      <c r="F6329" s="9"/>
      <c r="G6329" s="92" t="s">
        <v>4006</v>
      </c>
      <c r="H6329" s="92"/>
      <c r="I6329" s="92"/>
      <c r="J6329" s="92"/>
      <c r="K6329" s="33">
        <f>SUM(K6325,K6328)</f>
        <v>1143.0661</v>
      </c>
    </row>
    <row r="6330" spans="1:11" ht="15" customHeight="1" x14ac:dyDescent="0.25">
      <c r="A6330" s="9"/>
      <c r="B6330" s="9"/>
      <c r="C6330" s="9"/>
      <c r="D6330" s="9"/>
      <c r="E6330" s="9"/>
      <c r="F6330" s="9"/>
      <c r="G6330" s="92" t="s">
        <v>4007</v>
      </c>
      <c r="H6330" s="92"/>
      <c r="I6330" s="92"/>
      <c r="J6330" s="92"/>
      <c r="K6330" s="37">
        <v>113.18</v>
      </c>
    </row>
    <row r="6331" spans="1:11" ht="15" customHeight="1" x14ac:dyDescent="0.25">
      <c r="A6331" s="9"/>
      <c r="B6331" s="9"/>
      <c r="C6331" s="9"/>
      <c r="D6331" s="9"/>
      <c r="E6331" s="9"/>
      <c r="F6331" s="9"/>
      <c r="G6331" s="92" t="s">
        <v>4008</v>
      </c>
      <c r="H6331" s="92"/>
      <c r="I6331" s="92"/>
      <c r="J6331" s="92"/>
      <c r="K6331" s="33">
        <f>ROUND(K6329/K6330,4)</f>
        <v>10.099500000000001</v>
      </c>
    </row>
    <row r="6332" spans="1:11" ht="15" customHeight="1" x14ac:dyDescent="0.25">
      <c r="A6332" s="9"/>
      <c r="B6332" s="9"/>
      <c r="C6332" s="9"/>
      <c r="D6332" s="9"/>
      <c r="E6332" s="9"/>
      <c r="F6332" s="9"/>
      <c r="G6332" s="92" t="s">
        <v>4009</v>
      </c>
      <c r="H6332" s="92"/>
      <c r="I6332" s="92"/>
      <c r="J6332" s="92"/>
      <c r="K6332" s="33">
        <f>ROUND(K6331*0.00746,4)</f>
        <v>7.5300000000000006E-2</v>
      </c>
    </row>
    <row r="6333" spans="1:11" ht="20.100000000000001" customHeight="1" x14ac:dyDescent="0.25">
      <c r="A6333" s="106" t="s">
        <v>4010</v>
      </c>
      <c r="B6333" s="106"/>
      <c r="C6333" s="106"/>
      <c r="D6333" s="106"/>
      <c r="E6333" s="106"/>
      <c r="F6333" s="2" t="s">
        <v>4</v>
      </c>
      <c r="G6333" s="87" t="s">
        <v>4001</v>
      </c>
      <c r="H6333" s="87"/>
      <c r="I6333" s="87" t="s">
        <v>3895</v>
      </c>
      <c r="J6333" s="87"/>
      <c r="K6333" s="2" t="s">
        <v>4011</v>
      </c>
    </row>
    <row r="6334" spans="1:11" ht="15" customHeight="1" x14ac:dyDescent="0.25">
      <c r="A6334" s="6" t="s">
        <v>4012</v>
      </c>
      <c r="B6334" s="104" t="s">
        <v>4013</v>
      </c>
      <c r="C6334" s="104"/>
      <c r="D6334" s="104"/>
      <c r="E6334" s="104"/>
      <c r="F6334" s="6" t="s">
        <v>77</v>
      </c>
      <c r="G6334" s="113">
        <v>1</v>
      </c>
      <c r="H6334" s="113"/>
      <c r="I6334" s="105">
        <v>195.03</v>
      </c>
      <c r="J6334" s="105"/>
      <c r="K6334" s="33">
        <f>ROUND(ROUND(G6334,5)*I6334,4)</f>
        <v>195.03</v>
      </c>
    </row>
    <row r="6335" spans="1:11" ht="15" customHeight="1" x14ac:dyDescent="0.25">
      <c r="A6335" s="1"/>
      <c r="B6335" s="1"/>
      <c r="C6335" s="1"/>
      <c r="D6335" s="1"/>
      <c r="E6335" s="1"/>
      <c r="F6335" s="1"/>
      <c r="G6335" s="85" t="s">
        <v>4014</v>
      </c>
      <c r="H6335" s="85"/>
      <c r="I6335" s="85"/>
      <c r="J6335" s="85"/>
      <c r="K6335" s="34">
        <f>SUM(K6334:K6334)</f>
        <v>195.03</v>
      </c>
    </row>
    <row r="6336" spans="1:11" ht="15" customHeight="1" x14ac:dyDescent="0.25">
      <c r="A6336" s="106" t="s">
        <v>4015</v>
      </c>
      <c r="B6336" s="106"/>
      <c r="C6336" s="106"/>
      <c r="D6336" s="23" t="s">
        <v>4016</v>
      </c>
      <c r="E6336" s="94" t="s">
        <v>4017</v>
      </c>
      <c r="F6336" s="94"/>
      <c r="G6336" s="94" t="s">
        <v>4001</v>
      </c>
      <c r="H6336" s="94"/>
      <c r="I6336" s="94" t="s">
        <v>3895</v>
      </c>
      <c r="J6336" s="94"/>
      <c r="K6336" s="23" t="s">
        <v>4011</v>
      </c>
    </row>
    <row r="6337" spans="1:11" ht="20.100000000000001" customHeight="1" x14ac:dyDescent="0.25">
      <c r="A6337" s="38" t="s">
        <v>4012</v>
      </c>
      <c r="B6337" s="109" t="s">
        <v>4018</v>
      </c>
      <c r="C6337" s="109"/>
      <c r="D6337" s="38" t="s">
        <v>4019</v>
      </c>
      <c r="E6337" s="110" t="s">
        <v>4020</v>
      </c>
      <c r="F6337" s="110"/>
      <c r="G6337" s="111">
        <v>2.2000000000000002</v>
      </c>
      <c r="H6337" s="111"/>
      <c r="I6337" s="112">
        <v>3.47</v>
      </c>
      <c r="J6337" s="112"/>
      <c r="K6337" s="41">
        <f>ROUND(ROUND(G6337,5)*I6337,4)</f>
        <v>7.6340000000000003</v>
      </c>
    </row>
    <row r="6338" spans="1:11" ht="15" customHeight="1" x14ac:dyDescent="0.25">
      <c r="A6338" s="1"/>
      <c r="B6338" s="1"/>
      <c r="C6338" s="1"/>
      <c r="D6338" s="1"/>
      <c r="E6338" s="1"/>
      <c r="F6338" s="1"/>
      <c r="G6338" s="85" t="s">
        <v>4021</v>
      </c>
      <c r="H6338" s="85"/>
      <c r="I6338" s="85"/>
      <c r="J6338" s="85"/>
      <c r="K6338" s="33">
        <f>SUM(K6337:K6337)</f>
        <v>7.6340000000000003</v>
      </c>
    </row>
    <row r="6339" spans="1:11" ht="12.95" customHeight="1" x14ac:dyDescent="0.25">
      <c r="A6339" s="106" t="s">
        <v>4022</v>
      </c>
      <c r="B6339" s="106"/>
      <c r="C6339" s="94" t="s">
        <v>4023</v>
      </c>
      <c r="D6339" s="94" t="s">
        <v>5</v>
      </c>
      <c r="E6339" s="94" t="s">
        <v>4024</v>
      </c>
      <c r="F6339" s="94"/>
      <c r="G6339" s="94" t="s">
        <v>4025</v>
      </c>
      <c r="H6339" s="94"/>
      <c r="I6339" s="94" t="s">
        <v>2086</v>
      </c>
      <c r="J6339" s="94"/>
      <c r="K6339" s="94" t="s">
        <v>4011</v>
      </c>
    </row>
    <row r="6340" spans="1:11" ht="12" customHeight="1" x14ac:dyDescent="0.25">
      <c r="A6340" s="106"/>
      <c r="B6340" s="106"/>
      <c r="C6340" s="94"/>
      <c r="D6340" s="94"/>
      <c r="E6340" s="23" t="s">
        <v>2092</v>
      </c>
      <c r="F6340" s="23" t="s">
        <v>4026</v>
      </c>
      <c r="G6340" s="23" t="s">
        <v>2092</v>
      </c>
      <c r="H6340" s="23" t="s">
        <v>4026</v>
      </c>
      <c r="I6340" s="23" t="s">
        <v>2092</v>
      </c>
      <c r="J6340" s="23" t="s">
        <v>4026</v>
      </c>
      <c r="K6340" s="94"/>
    </row>
    <row r="6341" spans="1:11" ht="27.95" customHeight="1" x14ac:dyDescent="0.25">
      <c r="A6341" s="38" t="s">
        <v>4012</v>
      </c>
      <c r="B6341" s="39" t="s">
        <v>4018</v>
      </c>
      <c r="C6341" s="38" t="s">
        <v>4027</v>
      </c>
      <c r="D6341" s="40">
        <v>2.2000000000000002</v>
      </c>
      <c r="E6341" s="42">
        <v>0</v>
      </c>
      <c r="F6341" s="43">
        <v>1.25</v>
      </c>
      <c r="G6341" s="42">
        <v>0</v>
      </c>
      <c r="H6341" s="43">
        <v>1</v>
      </c>
      <c r="I6341" s="42">
        <v>0</v>
      </c>
      <c r="J6341" s="43">
        <v>0.82</v>
      </c>
      <c r="K6341" s="41">
        <f>ROUND(D6341*(ROUND(E6341*F6341,4)+ROUND(G6341*H6341,4)+ROUND(I6341*J6341,4)),4)</f>
        <v>0</v>
      </c>
    </row>
    <row r="6342" spans="1:11" ht="15" customHeight="1" x14ac:dyDescent="0.25">
      <c r="A6342" s="1"/>
      <c r="B6342" s="1"/>
      <c r="C6342" s="1"/>
      <c r="D6342" s="1"/>
      <c r="E6342" s="1"/>
      <c r="F6342" s="1"/>
      <c r="G6342" s="85" t="s">
        <v>4028</v>
      </c>
      <c r="H6342" s="85"/>
      <c r="I6342" s="85"/>
      <c r="J6342" s="85"/>
      <c r="K6342" s="33">
        <f>SUM(K6340:K6341)</f>
        <v>0</v>
      </c>
    </row>
    <row r="6343" spans="1:11" ht="15" customHeight="1" x14ac:dyDescent="0.25">
      <c r="A6343" s="9"/>
      <c r="B6343" s="9"/>
      <c r="C6343" s="9"/>
      <c r="D6343" s="9"/>
      <c r="E6343" s="9"/>
      <c r="F6343" s="9"/>
      <c r="G6343" s="92" t="s">
        <v>4029</v>
      </c>
      <c r="H6343" s="92"/>
      <c r="I6343" s="92"/>
      <c r="J6343" s="92"/>
      <c r="K6343" s="33">
        <f>SUM(K6331,K6332,K6335,K6338,K6342)</f>
        <v>212.83879999999999</v>
      </c>
    </row>
    <row r="6344" spans="1:11" ht="15" customHeight="1" x14ac:dyDescent="0.25">
      <c r="A6344" s="9"/>
      <c r="B6344" s="9"/>
      <c r="C6344" s="9"/>
      <c r="D6344" s="9"/>
      <c r="E6344" s="9"/>
      <c r="F6344" s="9"/>
      <c r="G6344" s="92" t="s">
        <v>3913</v>
      </c>
      <c r="H6344" s="92"/>
      <c r="I6344" s="92"/>
      <c r="J6344" s="92"/>
      <c r="K6344" s="29">
        <f>ROUND(SUM(K6343),2)</f>
        <v>212.84</v>
      </c>
    </row>
    <row r="6345" spans="1:11" ht="9.9499999999999993" customHeight="1" x14ac:dyDescent="0.25">
      <c r="A6345" s="9"/>
      <c r="B6345" s="9"/>
      <c r="C6345" s="9"/>
      <c r="D6345" s="9"/>
      <c r="E6345" s="9"/>
      <c r="F6345" s="9"/>
      <c r="G6345" s="100"/>
      <c r="H6345" s="100"/>
      <c r="I6345" s="100"/>
      <c r="J6345" s="100"/>
      <c r="K6345" s="100"/>
    </row>
    <row r="6346" spans="1:11" ht="20.100000000000001" customHeight="1" x14ac:dyDescent="0.25">
      <c r="A6346" s="99" t="s">
        <v>2594</v>
      </c>
      <c r="B6346" s="99"/>
      <c r="C6346" s="99"/>
      <c r="D6346" s="99"/>
      <c r="E6346" s="99"/>
      <c r="F6346" s="99"/>
      <c r="G6346" s="99"/>
      <c r="H6346" s="99"/>
      <c r="I6346" s="99"/>
      <c r="J6346" s="99"/>
      <c r="K6346" s="99"/>
    </row>
    <row r="6347" spans="1:11" ht="15" customHeight="1" x14ac:dyDescent="0.25">
      <c r="A6347" s="93" t="s">
        <v>3916</v>
      </c>
      <c r="B6347" s="93"/>
      <c r="C6347" s="93"/>
      <c r="D6347" s="94" t="s">
        <v>3</v>
      </c>
      <c r="E6347" s="94"/>
      <c r="F6347" s="23" t="s">
        <v>4</v>
      </c>
      <c r="G6347" s="94" t="s">
        <v>3894</v>
      </c>
      <c r="H6347" s="94"/>
      <c r="I6347" s="94" t="s">
        <v>3895</v>
      </c>
      <c r="J6347" s="94"/>
      <c r="K6347" s="23" t="s">
        <v>3896</v>
      </c>
    </row>
    <row r="6348" spans="1:11" ht="45.95" customHeight="1" x14ac:dyDescent="0.25">
      <c r="A6348" s="24" t="s">
        <v>3934</v>
      </c>
      <c r="B6348" s="95" t="s">
        <v>3935</v>
      </c>
      <c r="C6348" s="95"/>
      <c r="D6348" s="96" t="s">
        <v>20</v>
      </c>
      <c r="E6348" s="96"/>
      <c r="F6348" s="24" t="s">
        <v>3936</v>
      </c>
      <c r="G6348" s="97">
        <v>2.5891999999999998E-3</v>
      </c>
      <c r="H6348" s="97"/>
      <c r="I6348" s="98">
        <v>76.52</v>
      </c>
      <c r="J6348" s="98"/>
      <c r="K6348" s="27">
        <f t="shared" ref="K6348:K6353" si="48">TRUNC(TRUNC(G6348,8)*I6348,2)</f>
        <v>0.19</v>
      </c>
    </row>
    <row r="6349" spans="1:11" ht="45.95" customHeight="1" x14ac:dyDescent="0.25">
      <c r="A6349" s="24" t="s">
        <v>28</v>
      </c>
      <c r="B6349" s="95" t="s">
        <v>29</v>
      </c>
      <c r="C6349" s="95"/>
      <c r="D6349" s="96" t="s">
        <v>20</v>
      </c>
      <c r="E6349" s="96"/>
      <c r="F6349" s="24" t="s">
        <v>30</v>
      </c>
      <c r="G6349" s="97">
        <v>1.0702000000000001E-3</v>
      </c>
      <c r="H6349" s="97"/>
      <c r="I6349" s="98">
        <v>322.67</v>
      </c>
      <c r="J6349" s="98"/>
      <c r="K6349" s="27">
        <f t="shared" si="48"/>
        <v>0.34</v>
      </c>
    </row>
    <row r="6350" spans="1:11" ht="29.1" customHeight="1" x14ac:dyDescent="0.25">
      <c r="A6350" s="24" t="s">
        <v>4030</v>
      </c>
      <c r="B6350" s="95" t="s">
        <v>4031</v>
      </c>
      <c r="C6350" s="95"/>
      <c r="D6350" s="96" t="s">
        <v>20</v>
      </c>
      <c r="E6350" s="96"/>
      <c r="F6350" s="24" t="s">
        <v>3936</v>
      </c>
      <c r="G6350" s="97">
        <v>3.3568999999999999E-3</v>
      </c>
      <c r="H6350" s="97"/>
      <c r="I6350" s="98">
        <v>105.44</v>
      </c>
      <c r="J6350" s="98"/>
      <c r="K6350" s="27">
        <f t="shared" si="48"/>
        <v>0.35</v>
      </c>
    </row>
    <row r="6351" spans="1:11" ht="29.1" customHeight="1" x14ac:dyDescent="0.25">
      <c r="A6351" s="24" t="s">
        <v>4032</v>
      </c>
      <c r="B6351" s="95" t="s">
        <v>4033</v>
      </c>
      <c r="C6351" s="95"/>
      <c r="D6351" s="96" t="s">
        <v>20</v>
      </c>
      <c r="E6351" s="96"/>
      <c r="F6351" s="24" t="s">
        <v>30</v>
      </c>
      <c r="G6351" s="97">
        <v>3.0249999999999998E-4</v>
      </c>
      <c r="H6351" s="97"/>
      <c r="I6351" s="98">
        <v>265.02</v>
      </c>
      <c r="J6351" s="98"/>
      <c r="K6351" s="27">
        <f t="shared" si="48"/>
        <v>0.08</v>
      </c>
    </row>
    <row r="6352" spans="1:11" ht="38.1" customHeight="1" x14ac:dyDescent="0.25">
      <c r="A6352" s="24" t="s">
        <v>4034</v>
      </c>
      <c r="B6352" s="95" t="s">
        <v>4035</v>
      </c>
      <c r="C6352" s="95"/>
      <c r="D6352" s="96" t="s">
        <v>20</v>
      </c>
      <c r="E6352" s="96"/>
      <c r="F6352" s="24" t="s">
        <v>3936</v>
      </c>
      <c r="G6352" s="97">
        <v>2.9082999999999999E-3</v>
      </c>
      <c r="H6352" s="97"/>
      <c r="I6352" s="98">
        <v>94.54</v>
      </c>
      <c r="J6352" s="98"/>
      <c r="K6352" s="27">
        <f t="shared" si="48"/>
        <v>0.27</v>
      </c>
    </row>
    <row r="6353" spans="1:11" ht="38.1" customHeight="1" x14ac:dyDescent="0.25">
      <c r="A6353" s="24" t="s">
        <v>4036</v>
      </c>
      <c r="B6353" s="95" t="s">
        <v>4037</v>
      </c>
      <c r="C6353" s="95"/>
      <c r="D6353" s="96" t="s">
        <v>20</v>
      </c>
      <c r="E6353" s="96"/>
      <c r="F6353" s="24" t="s">
        <v>30</v>
      </c>
      <c r="G6353" s="97">
        <v>7.5109999999999999E-4</v>
      </c>
      <c r="H6353" s="97"/>
      <c r="I6353" s="98">
        <v>225.43</v>
      </c>
      <c r="J6353" s="98"/>
      <c r="K6353" s="27">
        <f t="shared" si="48"/>
        <v>0.16</v>
      </c>
    </row>
    <row r="6354" spans="1:11" ht="18" customHeight="1" x14ac:dyDescent="0.25">
      <c r="A6354" s="9"/>
      <c r="B6354" s="9"/>
      <c r="C6354" s="9"/>
      <c r="D6354" s="9"/>
      <c r="E6354" s="9"/>
      <c r="F6354" s="9"/>
      <c r="G6354" s="91" t="s">
        <v>3919</v>
      </c>
      <c r="H6354" s="91"/>
      <c r="I6354" s="91"/>
      <c r="J6354" s="91"/>
      <c r="K6354" s="28">
        <f>SUM(K6348:K6353)</f>
        <v>1.39</v>
      </c>
    </row>
    <row r="6355" spans="1:11" ht="15" customHeight="1" x14ac:dyDescent="0.25">
      <c r="A6355" s="93" t="s">
        <v>3907</v>
      </c>
      <c r="B6355" s="93"/>
      <c r="C6355" s="93"/>
      <c r="D6355" s="94" t="s">
        <v>3</v>
      </c>
      <c r="E6355" s="94"/>
      <c r="F6355" s="23" t="s">
        <v>4</v>
      </c>
      <c r="G6355" s="94" t="s">
        <v>3894</v>
      </c>
      <c r="H6355" s="94"/>
      <c r="I6355" s="94" t="s">
        <v>3895</v>
      </c>
      <c r="J6355" s="94"/>
      <c r="K6355" s="23" t="s">
        <v>3896</v>
      </c>
    </row>
    <row r="6356" spans="1:11" ht="15" customHeight="1" x14ac:dyDescent="0.25">
      <c r="A6356" s="24" t="s">
        <v>3910</v>
      </c>
      <c r="B6356" s="95" t="s">
        <v>3911</v>
      </c>
      <c r="C6356" s="95"/>
      <c r="D6356" s="96" t="s">
        <v>20</v>
      </c>
      <c r="E6356" s="96"/>
      <c r="F6356" s="24" t="s">
        <v>2056</v>
      </c>
      <c r="G6356" s="97">
        <v>3.6592999999999999E-3</v>
      </c>
      <c r="H6356" s="97"/>
      <c r="I6356" s="98">
        <v>24.94</v>
      </c>
      <c r="J6356" s="98"/>
      <c r="K6356" s="27">
        <f>TRUNC(TRUNC(G6356,8)*I6356,2)</f>
        <v>0.09</v>
      </c>
    </row>
    <row r="6357" spans="1:11" ht="18" customHeight="1" x14ac:dyDescent="0.25">
      <c r="A6357" s="9"/>
      <c r="B6357" s="9"/>
      <c r="C6357" s="9"/>
      <c r="D6357" s="9"/>
      <c r="E6357" s="9"/>
      <c r="F6357" s="9"/>
      <c r="G6357" s="91" t="s">
        <v>3912</v>
      </c>
      <c r="H6357" s="91"/>
      <c r="I6357" s="91"/>
      <c r="J6357" s="91"/>
      <c r="K6357" s="28">
        <f>SUM(K6356:K6356)</f>
        <v>0.09</v>
      </c>
    </row>
    <row r="6358" spans="1:11" ht="15" customHeight="1" x14ac:dyDescent="0.25">
      <c r="A6358" s="9"/>
      <c r="B6358" s="9"/>
      <c r="C6358" s="9"/>
      <c r="D6358" s="9"/>
      <c r="E6358" s="9"/>
      <c r="F6358" s="9"/>
      <c r="G6358" s="92" t="s">
        <v>3913</v>
      </c>
      <c r="H6358" s="92"/>
      <c r="I6358" s="92"/>
      <c r="J6358" s="92"/>
      <c r="K6358" s="29">
        <f>ROUND(SUM(K6354,K6357),2)</f>
        <v>1.48</v>
      </c>
    </row>
    <row r="6359" spans="1:11" ht="9.9499999999999993" customHeight="1" x14ac:dyDescent="0.25">
      <c r="A6359" s="9"/>
      <c r="B6359" s="9"/>
      <c r="C6359" s="9"/>
      <c r="D6359" s="9"/>
      <c r="E6359" s="9"/>
      <c r="F6359" s="9"/>
      <c r="G6359" s="100"/>
      <c r="H6359" s="100"/>
      <c r="I6359" s="100"/>
      <c r="J6359" s="100"/>
      <c r="K6359" s="100"/>
    </row>
    <row r="6360" spans="1:11" ht="20.100000000000001" customHeight="1" x14ac:dyDescent="0.25">
      <c r="A6360" s="99" t="s">
        <v>2595</v>
      </c>
      <c r="B6360" s="99"/>
      <c r="C6360" s="99"/>
      <c r="D6360" s="99"/>
      <c r="E6360" s="99"/>
      <c r="F6360" s="99"/>
      <c r="G6360" s="99"/>
      <c r="H6360" s="99"/>
      <c r="I6360" s="99"/>
      <c r="J6360" s="99"/>
      <c r="K6360" s="99"/>
    </row>
    <row r="6361" spans="1:11" ht="15" customHeight="1" x14ac:dyDescent="0.25">
      <c r="A6361" s="93" t="s">
        <v>3893</v>
      </c>
      <c r="B6361" s="93"/>
      <c r="C6361" s="93"/>
      <c r="D6361" s="94" t="s">
        <v>3</v>
      </c>
      <c r="E6361" s="94"/>
      <c r="F6361" s="23" t="s">
        <v>4</v>
      </c>
      <c r="G6361" s="94" t="s">
        <v>3894</v>
      </c>
      <c r="H6361" s="94"/>
      <c r="I6361" s="94" t="s">
        <v>3895</v>
      </c>
      <c r="J6361" s="94"/>
      <c r="K6361" s="23" t="s">
        <v>3896</v>
      </c>
    </row>
    <row r="6362" spans="1:11" ht="21" customHeight="1" x14ac:dyDescent="0.25">
      <c r="A6362" s="24" t="s">
        <v>4038</v>
      </c>
      <c r="B6362" s="95" t="s">
        <v>4039</v>
      </c>
      <c r="C6362" s="95"/>
      <c r="D6362" s="96" t="s">
        <v>20</v>
      </c>
      <c r="E6362" s="96"/>
      <c r="F6362" s="24" t="s">
        <v>34</v>
      </c>
      <c r="G6362" s="97">
        <v>6.6E-3</v>
      </c>
      <c r="H6362" s="97"/>
      <c r="I6362" s="98">
        <v>210.23</v>
      </c>
      <c r="J6362" s="98"/>
      <c r="K6362" s="27">
        <f>TRUNC(TRUNC(G6362,8)*I6362,2)</f>
        <v>1.38</v>
      </c>
    </row>
    <row r="6363" spans="1:11" ht="21" customHeight="1" x14ac:dyDescent="0.25">
      <c r="A6363" s="24" t="s">
        <v>4040</v>
      </c>
      <c r="B6363" s="95" t="s">
        <v>4041</v>
      </c>
      <c r="C6363" s="95"/>
      <c r="D6363" s="96" t="s">
        <v>20</v>
      </c>
      <c r="E6363" s="96"/>
      <c r="F6363" s="24" t="s">
        <v>84</v>
      </c>
      <c r="G6363" s="97">
        <v>1.0049999999999999</v>
      </c>
      <c r="H6363" s="97"/>
      <c r="I6363" s="98">
        <v>32.369999999999997</v>
      </c>
      <c r="J6363" s="98"/>
      <c r="K6363" s="27">
        <f>TRUNC(TRUNC(G6363,8)*I6363,2)</f>
        <v>32.53</v>
      </c>
    </row>
    <row r="6364" spans="1:11" ht="15" customHeight="1" x14ac:dyDescent="0.25">
      <c r="A6364" s="9"/>
      <c r="B6364" s="9"/>
      <c r="C6364" s="9"/>
      <c r="D6364" s="9"/>
      <c r="E6364" s="9"/>
      <c r="F6364" s="9"/>
      <c r="G6364" s="91" t="s">
        <v>3906</v>
      </c>
      <c r="H6364" s="91"/>
      <c r="I6364" s="91"/>
      <c r="J6364" s="91"/>
      <c r="K6364" s="28">
        <f>SUM(K6362:K6363)</f>
        <v>33.910000000000004</v>
      </c>
    </row>
    <row r="6365" spans="1:11" ht="15" customHeight="1" x14ac:dyDescent="0.25">
      <c r="A6365" s="93" t="s">
        <v>3907</v>
      </c>
      <c r="B6365" s="93"/>
      <c r="C6365" s="93"/>
      <c r="D6365" s="94" t="s">
        <v>3</v>
      </c>
      <c r="E6365" s="94"/>
      <c r="F6365" s="23" t="s">
        <v>4</v>
      </c>
      <c r="G6365" s="94" t="s">
        <v>3894</v>
      </c>
      <c r="H6365" s="94"/>
      <c r="I6365" s="94" t="s">
        <v>3895</v>
      </c>
      <c r="J6365" s="94"/>
      <c r="K6365" s="23" t="s">
        <v>3896</v>
      </c>
    </row>
    <row r="6366" spans="1:11" ht="15" customHeight="1" x14ac:dyDescent="0.25">
      <c r="A6366" s="24" t="s">
        <v>3971</v>
      </c>
      <c r="B6366" s="95" t="s">
        <v>3972</v>
      </c>
      <c r="C6366" s="95"/>
      <c r="D6366" s="96" t="s">
        <v>20</v>
      </c>
      <c r="E6366" s="96"/>
      <c r="F6366" s="24" t="s">
        <v>2056</v>
      </c>
      <c r="G6366" s="97">
        <v>0.2296</v>
      </c>
      <c r="H6366" s="97"/>
      <c r="I6366" s="98">
        <v>32.69</v>
      </c>
      <c r="J6366" s="98"/>
      <c r="K6366" s="27">
        <f>TRUNC(TRUNC(G6366,8)*I6366,2)</f>
        <v>7.5</v>
      </c>
    </row>
    <row r="6367" spans="1:11" ht="15" customHeight="1" x14ac:dyDescent="0.25">
      <c r="A6367" s="24" t="s">
        <v>3910</v>
      </c>
      <c r="B6367" s="95" t="s">
        <v>3911</v>
      </c>
      <c r="C6367" s="95"/>
      <c r="D6367" s="96" t="s">
        <v>20</v>
      </c>
      <c r="E6367" s="96"/>
      <c r="F6367" s="24" t="s">
        <v>2056</v>
      </c>
      <c r="G6367" s="97">
        <v>0.2296</v>
      </c>
      <c r="H6367" s="97"/>
      <c r="I6367" s="98">
        <v>24.94</v>
      </c>
      <c r="J6367" s="98"/>
      <c r="K6367" s="27">
        <f>TRUNC(TRUNC(G6367,8)*I6367,2)</f>
        <v>5.72</v>
      </c>
    </row>
    <row r="6368" spans="1:11" ht="18" customHeight="1" x14ac:dyDescent="0.25">
      <c r="A6368" s="9"/>
      <c r="B6368" s="9"/>
      <c r="C6368" s="9"/>
      <c r="D6368" s="9"/>
      <c r="E6368" s="9"/>
      <c r="F6368" s="9"/>
      <c r="G6368" s="91" t="s">
        <v>3912</v>
      </c>
      <c r="H6368" s="91"/>
      <c r="I6368" s="91"/>
      <c r="J6368" s="91"/>
      <c r="K6368" s="28">
        <f>SUM(K6366:K6367)</f>
        <v>13.219999999999999</v>
      </c>
    </row>
    <row r="6369" spans="1:11" ht="15" customHeight="1" x14ac:dyDescent="0.25">
      <c r="A6369" s="93" t="s">
        <v>3922</v>
      </c>
      <c r="B6369" s="93"/>
      <c r="C6369" s="93"/>
      <c r="D6369" s="94" t="s">
        <v>3</v>
      </c>
      <c r="E6369" s="94"/>
      <c r="F6369" s="23" t="s">
        <v>4</v>
      </c>
      <c r="G6369" s="94" t="s">
        <v>3894</v>
      </c>
      <c r="H6369" s="94"/>
      <c r="I6369" s="94" t="s">
        <v>3895</v>
      </c>
      <c r="J6369" s="94"/>
      <c r="K6369" s="23" t="s">
        <v>3896</v>
      </c>
    </row>
    <row r="6370" spans="1:11" ht="21" customHeight="1" x14ac:dyDescent="0.25">
      <c r="A6370" s="24" t="s">
        <v>4042</v>
      </c>
      <c r="B6370" s="95" t="s">
        <v>4043</v>
      </c>
      <c r="C6370" s="95"/>
      <c r="D6370" s="96" t="s">
        <v>20</v>
      </c>
      <c r="E6370" s="96"/>
      <c r="F6370" s="24" t="s">
        <v>34</v>
      </c>
      <c r="G6370" s="97">
        <v>1.8E-3</v>
      </c>
      <c r="H6370" s="97"/>
      <c r="I6370" s="98">
        <v>767.08</v>
      </c>
      <c r="J6370" s="98"/>
      <c r="K6370" s="27">
        <f>TRUNC(TRUNC(G6370,8)*I6370,2)</f>
        <v>1.38</v>
      </c>
    </row>
    <row r="6371" spans="1:11" ht="15" customHeight="1" x14ac:dyDescent="0.25">
      <c r="A6371" s="9"/>
      <c r="B6371" s="9"/>
      <c r="C6371" s="9"/>
      <c r="D6371" s="9"/>
      <c r="E6371" s="9"/>
      <c r="F6371" s="9"/>
      <c r="G6371" s="91" t="s">
        <v>3933</v>
      </c>
      <c r="H6371" s="91"/>
      <c r="I6371" s="91"/>
      <c r="J6371" s="91"/>
      <c r="K6371" s="28">
        <f>SUM(K6370:K6370)</f>
        <v>1.38</v>
      </c>
    </row>
    <row r="6372" spans="1:11" ht="15" customHeight="1" x14ac:dyDescent="0.25">
      <c r="A6372" s="9"/>
      <c r="B6372" s="9"/>
      <c r="C6372" s="9"/>
      <c r="D6372" s="9"/>
      <c r="E6372" s="9"/>
      <c r="F6372" s="9"/>
      <c r="G6372" s="92" t="s">
        <v>3913</v>
      </c>
      <c r="H6372" s="92"/>
      <c r="I6372" s="92"/>
      <c r="J6372" s="92"/>
      <c r="K6372" s="29">
        <f>ROUND(SUM(K6364,K6368,K6371),2)</f>
        <v>48.51</v>
      </c>
    </row>
    <row r="6373" spans="1:11" ht="9.9499999999999993" customHeight="1" x14ac:dyDescent="0.25">
      <c r="A6373" s="9"/>
      <c r="B6373" s="9"/>
      <c r="C6373" s="9"/>
      <c r="D6373" s="9"/>
      <c r="E6373" s="9"/>
      <c r="F6373" s="9"/>
      <c r="G6373" s="100"/>
      <c r="H6373" s="100"/>
      <c r="I6373" s="100"/>
      <c r="J6373" s="100"/>
      <c r="K6373" s="100"/>
    </row>
    <row r="6374" spans="1:11" ht="20.100000000000001" customHeight="1" x14ac:dyDescent="0.25">
      <c r="A6374" s="99" t="s">
        <v>2596</v>
      </c>
      <c r="B6374" s="99"/>
      <c r="C6374" s="99"/>
      <c r="D6374" s="99"/>
      <c r="E6374" s="99"/>
      <c r="F6374" s="99"/>
      <c r="G6374" s="99"/>
      <c r="H6374" s="99"/>
      <c r="I6374" s="99"/>
      <c r="J6374" s="99"/>
      <c r="K6374" s="99"/>
    </row>
    <row r="6375" spans="1:11" ht="15" customHeight="1" x14ac:dyDescent="0.25">
      <c r="A6375" s="93" t="s">
        <v>3893</v>
      </c>
      <c r="B6375" s="93"/>
      <c r="C6375" s="93"/>
      <c r="D6375" s="94" t="s">
        <v>3</v>
      </c>
      <c r="E6375" s="94"/>
      <c r="F6375" s="23" t="s">
        <v>4</v>
      </c>
      <c r="G6375" s="94" t="s">
        <v>3894</v>
      </c>
      <c r="H6375" s="94"/>
      <c r="I6375" s="94" t="s">
        <v>3895</v>
      </c>
      <c r="J6375" s="94"/>
      <c r="K6375" s="23" t="s">
        <v>3896</v>
      </c>
    </row>
    <row r="6376" spans="1:11" ht="15" customHeight="1" x14ac:dyDescent="0.25">
      <c r="A6376" s="24" t="s">
        <v>4044</v>
      </c>
      <c r="B6376" s="95" t="s">
        <v>4045</v>
      </c>
      <c r="C6376" s="95"/>
      <c r="D6376" s="96" t="s">
        <v>20</v>
      </c>
      <c r="E6376" s="96"/>
      <c r="F6376" s="24" t="s">
        <v>3903</v>
      </c>
      <c r="G6376" s="97">
        <v>0.106</v>
      </c>
      <c r="H6376" s="97"/>
      <c r="I6376" s="98">
        <v>2.59</v>
      </c>
      <c r="J6376" s="98"/>
      <c r="K6376" s="27">
        <f>TRUNC(TRUNC(G6376,8)*I6376,2)</f>
        <v>0.27</v>
      </c>
    </row>
    <row r="6377" spans="1:11" ht="15" customHeight="1" x14ac:dyDescent="0.25">
      <c r="A6377" s="9"/>
      <c r="B6377" s="9"/>
      <c r="C6377" s="9"/>
      <c r="D6377" s="9"/>
      <c r="E6377" s="9"/>
      <c r="F6377" s="9"/>
      <c r="G6377" s="91" t="s">
        <v>3906</v>
      </c>
      <c r="H6377" s="91"/>
      <c r="I6377" s="91"/>
      <c r="J6377" s="91"/>
      <c r="K6377" s="28">
        <f>SUM(K6376:K6376)</f>
        <v>0.27</v>
      </c>
    </row>
    <row r="6378" spans="1:11" ht="15" customHeight="1" x14ac:dyDescent="0.25">
      <c r="A6378" s="93" t="s">
        <v>3907</v>
      </c>
      <c r="B6378" s="93"/>
      <c r="C6378" s="93"/>
      <c r="D6378" s="94" t="s">
        <v>3</v>
      </c>
      <c r="E6378" s="94"/>
      <c r="F6378" s="23" t="s">
        <v>4</v>
      </c>
      <c r="G6378" s="94" t="s">
        <v>3894</v>
      </c>
      <c r="H6378" s="94"/>
      <c r="I6378" s="94" t="s">
        <v>3895</v>
      </c>
      <c r="J6378" s="94"/>
      <c r="K6378" s="23" t="s">
        <v>3896</v>
      </c>
    </row>
    <row r="6379" spans="1:11" ht="15" customHeight="1" x14ac:dyDescent="0.25">
      <c r="A6379" s="24" t="s">
        <v>4046</v>
      </c>
      <c r="B6379" s="95" t="s">
        <v>4047</v>
      </c>
      <c r="C6379" s="95"/>
      <c r="D6379" s="96" t="s">
        <v>20</v>
      </c>
      <c r="E6379" s="96"/>
      <c r="F6379" s="24" t="s">
        <v>2056</v>
      </c>
      <c r="G6379" s="97">
        <v>3.6999999999999998E-2</v>
      </c>
      <c r="H6379" s="97"/>
      <c r="I6379" s="98">
        <v>34.35</v>
      </c>
      <c r="J6379" s="98"/>
      <c r="K6379" s="27">
        <f>TRUNC(TRUNC(G6379,8)*I6379,2)</f>
        <v>1.27</v>
      </c>
    </row>
    <row r="6380" spans="1:11" ht="15" customHeight="1" x14ac:dyDescent="0.25">
      <c r="A6380" s="24" t="s">
        <v>3910</v>
      </c>
      <c r="B6380" s="95" t="s">
        <v>3911</v>
      </c>
      <c r="C6380" s="95"/>
      <c r="D6380" s="96" t="s">
        <v>20</v>
      </c>
      <c r="E6380" s="96"/>
      <c r="F6380" s="24" t="s">
        <v>2056</v>
      </c>
      <c r="G6380" s="97">
        <v>1.6E-2</v>
      </c>
      <c r="H6380" s="97"/>
      <c r="I6380" s="98">
        <v>24.94</v>
      </c>
      <c r="J6380" s="98"/>
      <c r="K6380" s="27">
        <f>TRUNC(TRUNC(G6380,8)*I6380,2)</f>
        <v>0.39</v>
      </c>
    </row>
    <row r="6381" spans="1:11" ht="18" customHeight="1" x14ac:dyDescent="0.25">
      <c r="A6381" s="9"/>
      <c r="B6381" s="9"/>
      <c r="C6381" s="9"/>
      <c r="D6381" s="9"/>
      <c r="E6381" s="9"/>
      <c r="F6381" s="9"/>
      <c r="G6381" s="91" t="s">
        <v>3912</v>
      </c>
      <c r="H6381" s="91"/>
      <c r="I6381" s="91"/>
      <c r="J6381" s="91"/>
      <c r="K6381" s="28">
        <f>SUM(K6379:K6380)</f>
        <v>1.6600000000000001</v>
      </c>
    </row>
    <row r="6382" spans="1:11" ht="15" customHeight="1" x14ac:dyDescent="0.25">
      <c r="A6382" s="9"/>
      <c r="B6382" s="9"/>
      <c r="C6382" s="9"/>
      <c r="D6382" s="9"/>
      <c r="E6382" s="9"/>
      <c r="F6382" s="9"/>
      <c r="G6382" s="92" t="s">
        <v>3913</v>
      </c>
      <c r="H6382" s="92"/>
      <c r="I6382" s="92"/>
      <c r="J6382" s="92"/>
      <c r="K6382" s="29">
        <f>ROUND(SUM(K6377,K6381),2)</f>
        <v>1.93</v>
      </c>
    </row>
    <row r="6383" spans="1:11" ht="9.9499999999999993" customHeight="1" x14ac:dyDescent="0.25">
      <c r="A6383" s="9"/>
      <c r="B6383" s="9"/>
      <c r="C6383" s="9"/>
      <c r="D6383" s="9"/>
      <c r="E6383" s="9"/>
      <c r="F6383" s="9"/>
      <c r="G6383" s="100"/>
      <c r="H6383" s="100"/>
      <c r="I6383" s="100"/>
      <c r="J6383" s="100"/>
      <c r="K6383" s="100"/>
    </row>
    <row r="6384" spans="1:11" ht="20.100000000000001" customHeight="1" x14ac:dyDescent="0.25">
      <c r="A6384" s="99" t="s">
        <v>2597</v>
      </c>
      <c r="B6384" s="99"/>
      <c r="C6384" s="99"/>
      <c r="D6384" s="99"/>
      <c r="E6384" s="99"/>
      <c r="F6384" s="99"/>
      <c r="G6384" s="99"/>
      <c r="H6384" s="99"/>
      <c r="I6384" s="99"/>
      <c r="J6384" s="99"/>
      <c r="K6384" s="99"/>
    </row>
    <row r="6385" spans="1:11" ht="15" customHeight="1" x14ac:dyDescent="0.25">
      <c r="A6385" s="93" t="s">
        <v>3916</v>
      </c>
      <c r="B6385" s="93"/>
      <c r="C6385" s="93"/>
      <c r="D6385" s="94" t="s">
        <v>3</v>
      </c>
      <c r="E6385" s="94"/>
      <c r="F6385" s="23" t="s">
        <v>4</v>
      </c>
      <c r="G6385" s="94" t="s">
        <v>3894</v>
      </c>
      <c r="H6385" s="94"/>
      <c r="I6385" s="94" t="s">
        <v>3895</v>
      </c>
      <c r="J6385" s="94"/>
      <c r="K6385" s="23" t="s">
        <v>3896</v>
      </c>
    </row>
    <row r="6386" spans="1:11" ht="29.1" customHeight="1" x14ac:dyDescent="0.25">
      <c r="A6386" s="24" t="s">
        <v>3963</v>
      </c>
      <c r="B6386" s="95" t="s">
        <v>3964</v>
      </c>
      <c r="C6386" s="95"/>
      <c r="D6386" s="96" t="s">
        <v>20</v>
      </c>
      <c r="E6386" s="96"/>
      <c r="F6386" s="24" t="s">
        <v>3936</v>
      </c>
      <c r="G6386" s="97">
        <v>5.2258833999999998</v>
      </c>
      <c r="H6386" s="97"/>
      <c r="I6386" s="98">
        <v>8.9</v>
      </c>
      <c r="J6386" s="98"/>
      <c r="K6386" s="27">
        <f>TRUNC(TRUNC(G6386,8)*I6386,2)</f>
        <v>46.51</v>
      </c>
    </row>
    <row r="6387" spans="1:11" ht="29.1" customHeight="1" x14ac:dyDescent="0.25">
      <c r="A6387" s="24" t="s">
        <v>3965</v>
      </c>
      <c r="B6387" s="95" t="s">
        <v>3966</v>
      </c>
      <c r="C6387" s="95"/>
      <c r="D6387" s="96" t="s">
        <v>20</v>
      </c>
      <c r="E6387" s="96"/>
      <c r="F6387" s="24" t="s">
        <v>30</v>
      </c>
      <c r="G6387" s="97">
        <v>0.95392160000000004</v>
      </c>
      <c r="H6387" s="97"/>
      <c r="I6387" s="98">
        <v>32.76</v>
      </c>
      <c r="J6387" s="98"/>
      <c r="K6387" s="27">
        <f>TRUNC(TRUNC(G6387,8)*I6387,2)</f>
        <v>31.25</v>
      </c>
    </row>
    <row r="6388" spans="1:11" ht="21" customHeight="1" x14ac:dyDescent="0.25">
      <c r="A6388" s="24" t="s">
        <v>3967</v>
      </c>
      <c r="B6388" s="95" t="s">
        <v>3968</v>
      </c>
      <c r="C6388" s="95"/>
      <c r="D6388" s="96" t="s">
        <v>20</v>
      </c>
      <c r="E6388" s="96"/>
      <c r="F6388" s="24" t="s">
        <v>3936</v>
      </c>
      <c r="G6388" s="97">
        <v>5.2258833999999998</v>
      </c>
      <c r="H6388" s="97"/>
      <c r="I6388" s="98">
        <v>27.59</v>
      </c>
      <c r="J6388" s="98"/>
      <c r="K6388" s="27">
        <f>TRUNC(TRUNC(G6388,8)*I6388,2)</f>
        <v>144.18</v>
      </c>
    </row>
    <row r="6389" spans="1:11" ht="21" customHeight="1" x14ac:dyDescent="0.25">
      <c r="A6389" s="24" t="s">
        <v>3969</v>
      </c>
      <c r="B6389" s="95" t="s">
        <v>3970</v>
      </c>
      <c r="C6389" s="95"/>
      <c r="D6389" s="96" t="s">
        <v>20</v>
      </c>
      <c r="E6389" s="96"/>
      <c r="F6389" s="24" t="s">
        <v>30</v>
      </c>
      <c r="G6389" s="97">
        <v>0.95392160000000004</v>
      </c>
      <c r="H6389" s="97"/>
      <c r="I6389" s="98">
        <v>28.09</v>
      </c>
      <c r="J6389" s="98"/>
      <c r="K6389" s="27">
        <f>TRUNC(TRUNC(G6389,8)*I6389,2)</f>
        <v>26.79</v>
      </c>
    </row>
    <row r="6390" spans="1:11" ht="18" customHeight="1" x14ac:dyDescent="0.25">
      <c r="A6390" s="9"/>
      <c r="B6390" s="9"/>
      <c r="C6390" s="9"/>
      <c r="D6390" s="9"/>
      <c r="E6390" s="9"/>
      <c r="F6390" s="9"/>
      <c r="G6390" s="91" t="s">
        <v>3919</v>
      </c>
      <c r="H6390" s="91"/>
      <c r="I6390" s="91"/>
      <c r="J6390" s="91"/>
      <c r="K6390" s="28">
        <f>SUM(K6386:K6389)</f>
        <v>248.73</v>
      </c>
    </row>
    <row r="6391" spans="1:11" ht="15" customHeight="1" x14ac:dyDescent="0.25">
      <c r="A6391" s="93" t="s">
        <v>3893</v>
      </c>
      <c r="B6391" s="93"/>
      <c r="C6391" s="93"/>
      <c r="D6391" s="94" t="s">
        <v>3</v>
      </c>
      <c r="E6391" s="94"/>
      <c r="F6391" s="23" t="s">
        <v>4</v>
      </c>
      <c r="G6391" s="94" t="s">
        <v>3894</v>
      </c>
      <c r="H6391" s="94"/>
      <c r="I6391" s="94" t="s">
        <v>3895</v>
      </c>
      <c r="J6391" s="94"/>
      <c r="K6391" s="23" t="s">
        <v>3896</v>
      </c>
    </row>
    <row r="6392" spans="1:11" ht="21" customHeight="1" x14ac:dyDescent="0.25">
      <c r="A6392" s="24" t="s">
        <v>4048</v>
      </c>
      <c r="B6392" s="95" t="s">
        <v>4049</v>
      </c>
      <c r="C6392" s="95"/>
      <c r="D6392" s="96" t="s">
        <v>20</v>
      </c>
      <c r="E6392" s="96"/>
      <c r="F6392" s="24" t="s">
        <v>34</v>
      </c>
      <c r="G6392" s="97">
        <v>0.19980000000000001</v>
      </c>
      <c r="H6392" s="97"/>
      <c r="I6392" s="98">
        <v>206.17</v>
      </c>
      <c r="J6392" s="98"/>
      <c r="K6392" s="27">
        <f>TRUNC(TRUNC(G6392,8)*I6392,2)</f>
        <v>41.19</v>
      </c>
    </row>
    <row r="6393" spans="1:11" ht="15" customHeight="1" x14ac:dyDescent="0.25">
      <c r="A6393" s="24" t="s">
        <v>3955</v>
      </c>
      <c r="B6393" s="95" t="s">
        <v>3956</v>
      </c>
      <c r="C6393" s="95"/>
      <c r="D6393" s="96" t="s">
        <v>20</v>
      </c>
      <c r="E6393" s="96"/>
      <c r="F6393" s="24" t="s">
        <v>3903</v>
      </c>
      <c r="G6393" s="97">
        <v>3.6695999999999999E-2</v>
      </c>
      <c r="H6393" s="97"/>
      <c r="I6393" s="98">
        <v>19.37</v>
      </c>
      <c r="J6393" s="98"/>
      <c r="K6393" s="27">
        <f>TRUNC(TRUNC(G6393,8)*I6393,2)</f>
        <v>0.71</v>
      </c>
    </row>
    <row r="6394" spans="1:11" ht="21" customHeight="1" x14ac:dyDescent="0.25">
      <c r="A6394" s="24" t="s">
        <v>4050</v>
      </c>
      <c r="B6394" s="95" t="s">
        <v>4051</v>
      </c>
      <c r="C6394" s="95"/>
      <c r="D6394" s="96" t="s">
        <v>20</v>
      </c>
      <c r="E6394" s="96"/>
      <c r="F6394" s="24" t="s">
        <v>84</v>
      </c>
      <c r="G6394" s="97">
        <v>7.48</v>
      </c>
      <c r="H6394" s="97"/>
      <c r="I6394" s="98">
        <v>3.9</v>
      </c>
      <c r="J6394" s="98"/>
      <c r="K6394" s="27">
        <f>TRUNC(TRUNC(G6394,8)*I6394,2)</f>
        <v>29.17</v>
      </c>
    </row>
    <row r="6395" spans="1:11" ht="15" customHeight="1" x14ac:dyDescent="0.25">
      <c r="A6395" s="9"/>
      <c r="B6395" s="9"/>
      <c r="C6395" s="9"/>
      <c r="D6395" s="9"/>
      <c r="E6395" s="9"/>
      <c r="F6395" s="9"/>
      <c r="G6395" s="91" t="s">
        <v>3906</v>
      </c>
      <c r="H6395" s="91"/>
      <c r="I6395" s="91"/>
      <c r="J6395" s="91"/>
      <c r="K6395" s="28">
        <f>SUM(K6392:K6394)</f>
        <v>71.069999999999993</v>
      </c>
    </row>
    <row r="6396" spans="1:11" ht="15" customHeight="1" x14ac:dyDescent="0.25">
      <c r="A6396" s="93" t="s">
        <v>3907</v>
      </c>
      <c r="B6396" s="93"/>
      <c r="C6396" s="93"/>
      <c r="D6396" s="94" t="s">
        <v>3</v>
      </c>
      <c r="E6396" s="94"/>
      <c r="F6396" s="23" t="s">
        <v>4</v>
      </c>
      <c r="G6396" s="94" t="s">
        <v>3894</v>
      </c>
      <c r="H6396" s="94"/>
      <c r="I6396" s="94" t="s">
        <v>3895</v>
      </c>
      <c r="J6396" s="94"/>
      <c r="K6396" s="23" t="s">
        <v>3896</v>
      </c>
    </row>
    <row r="6397" spans="1:11" ht="15" customHeight="1" x14ac:dyDescent="0.25">
      <c r="A6397" s="24" t="s">
        <v>3971</v>
      </c>
      <c r="B6397" s="95" t="s">
        <v>3972</v>
      </c>
      <c r="C6397" s="95"/>
      <c r="D6397" s="96" t="s">
        <v>20</v>
      </c>
      <c r="E6397" s="96"/>
      <c r="F6397" s="24" t="s">
        <v>2056</v>
      </c>
      <c r="G6397" s="97">
        <v>2.3251949999999999</v>
      </c>
      <c r="H6397" s="97"/>
      <c r="I6397" s="98">
        <v>32.69</v>
      </c>
      <c r="J6397" s="98"/>
      <c r="K6397" s="27">
        <f>TRUNC(TRUNC(G6397,8)*I6397,2)</f>
        <v>76.010000000000005</v>
      </c>
    </row>
    <row r="6398" spans="1:11" ht="15" customHeight="1" x14ac:dyDescent="0.25">
      <c r="A6398" s="24" t="s">
        <v>3910</v>
      </c>
      <c r="B6398" s="95" t="s">
        <v>3911</v>
      </c>
      <c r="C6398" s="95"/>
      <c r="D6398" s="96" t="s">
        <v>20</v>
      </c>
      <c r="E6398" s="96"/>
      <c r="F6398" s="24" t="s">
        <v>2056</v>
      </c>
      <c r="G6398" s="97">
        <v>17.010999999999999</v>
      </c>
      <c r="H6398" s="97"/>
      <c r="I6398" s="98">
        <v>24.94</v>
      </c>
      <c r="J6398" s="98"/>
      <c r="K6398" s="27">
        <f>TRUNC(TRUNC(G6398,8)*I6398,2)</f>
        <v>424.25</v>
      </c>
    </row>
    <row r="6399" spans="1:11" ht="18" customHeight="1" x14ac:dyDescent="0.25">
      <c r="A6399" s="9"/>
      <c r="B6399" s="9"/>
      <c r="C6399" s="9"/>
      <c r="D6399" s="9"/>
      <c r="E6399" s="9"/>
      <c r="F6399" s="9"/>
      <c r="G6399" s="91" t="s">
        <v>3912</v>
      </c>
      <c r="H6399" s="91"/>
      <c r="I6399" s="91"/>
      <c r="J6399" s="91"/>
      <c r="K6399" s="28">
        <f>SUM(K6397:K6398)</f>
        <v>500.26</v>
      </c>
    </row>
    <row r="6400" spans="1:11" ht="15" customHeight="1" x14ac:dyDescent="0.25">
      <c r="A6400" s="93" t="s">
        <v>3922</v>
      </c>
      <c r="B6400" s="93"/>
      <c r="C6400" s="93"/>
      <c r="D6400" s="94" t="s">
        <v>3</v>
      </c>
      <c r="E6400" s="94"/>
      <c r="F6400" s="23" t="s">
        <v>4</v>
      </c>
      <c r="G6400" s="94" t="s">
        <v>3894</v>
      </c>
      <c r="H6400" s="94"/>
      <c r="I6400" s="94" t="s">
        <v>3895</v>
      </c>
      <c r="J6400" s="94"/>
      <c r="K6400" s="23" t="s">
        <v>3896</v>
      </c>
    </row>
    <row r="6401" spans="1:11" ht="29.1" customHeight="1" x14ac:dyDescent="0.25">
      <c r="A6401" s="24" t="s">
        <v>4052</v>
      </c>
      <c r="B6401" s="95" t="s">
        <v>4053</v>
      </c>
      <c r="C6401" s="95"/>
      <c r="D6401" s="96" t="s">
        <v>20</v>
      </c>
      <c r="E6401" s="96"/>
      <c r="F6401" s="24" t="s">
        <v>34</v>
      </c>
      <c r="G6401" s="97">
        <v>0.66502459999999997</v>
      </c>
      <c r="H6401" s="97"/>
      <c r="I6401" s="98">
        <v>619.19000000000005</v>
      </c>
      <c r="J6401" s="98"/>
      <c r="K6401" s="27">
        <f>TRUNC(TRUNC(G6401,8)*I6401,2)</f>
        <v>411.77</v>
      </c>
    </row>
    <row r="6402" spans="1:11" ht="21" customHeight="1" x14ac:dyDescent="0.25">
      <c r="A6402" s="24" t="s">
        <v>95</v>
      </c>
      <c r="B6402" s="95" t="s">
        <v>96</v>
      </c>
      <c r="C6402" s="95"/>
      <c r="D6402" s="96" t="s">
        <v>20</v>
      </c>
      <c r="E6402" s="96"/>
      <c r="F6402" s="24" t="s">
        <v>16</v>
      </c>
      <c r="G6402" s="97">
        <v>0.48</v>
      </c>
      <c r="H6402" s="97"/>
      <c r="I6402" s="98">
        <v>176.85</v>
      </c>
      <c r="J6402" s="98"/>
      <c r="K6402" s="27">
        <f>TRUNC(TRUNC(G6402,8)*I6402,2)</f>
        <v>84.88</v>
      </c>
    </row>
    <row r="6403" spans="1:11" ht="15" customHeight="1" x14ac:dyDescent="0.25">
      <c r="A6403" s="9"/>
      <c r="B6403" s="9"/>
      <c r="C6403" s="9"/>
      <c r="D6403" s="9"/>
      <c r="E6403" s="9"/>
      <c r="F6403" s="9"/>
      <c r="G6403" s="91" t="s">
        <v>3933</v>
      </c>
      <c r="H6403" s="91"/>
      <c r="I6403" s="91"/>
      <c r="J6403" s="91"/>
      <c r="K6403" s="28">
        <f>SUM(K6401:K6402)</f>
        <v>496.65</v>
      </c>
    </row>
    <row r="6404" spans="1:11" ht="15" customHeight="1" x14ac:dyDescent="0.25">
      <c r="A6404" s="9"/>
      <c r="B6404" s="9"/>
      <c r="C6404" s="9"/>
      <c r="D6404" s="9"/>
      <c r="E6404" s="9"/>
      <c r="F6404" s="9"/>
      <c r="G6404" s="92" t="s">
        <v>3913</v>
      </c>
      <c r="H6404" s="92"/>
      <c r="I6404" s="92"/>
      <c r="J6404" s="92"/>
      <c r="K6404" s="29">
        <f>ROUND(SUM(K6390,K6395,K6399,K6403),2)</f>
        <v>1316.71</v>
      </c>
    </row>
    <row r="6405" spans="1:11" ht="9.9499999999999993" customHeight="1" x14ac:dyDescent="0.25">
      <c r="A6405" s="9"/>
      <c r="B6405" s="9"/>
      <c r="C6405" s="9"/>
      <c r="D6405" s="9"/>
      <c r="E6405" s="9"/>
      <c r="F6405" s="9"/>
      <c r="G6405" s="100"/>
      <c r="H6405" s="100"/>
      <c r="I6405" s="100"/>
      <c r="J6405" s="100"/>
      <c r="K6405" s="100"/>
    </row>
    <row r="6406" spans="1:11" ht="20.100000000000001" customHeight="1" x14ac:dyDescent="0.25">
      <c r="A6406" s="99" t="s">
        <v>2598</v>
      </c>
      <c r="B6406" s="99"/>
      <c r="C6406" s="99"/>
      <c r="D6406" s="99"/>
      <c r="E6406" s="99"/>
      <c r="F6406" s="99"/>
      <c r="G6406" s="99"/>
      <c r="H6406" s="99"/>
      <c r="I6406" s="99"/>
      <c r="J6406" s="99"/>
      <c r="K6406" s="99"/>
    </row>
    <row r="6407" spans="1:11" ht="15" customHeight="1" x14ac:dyDescent="0.25">
      <c r="A6407" s="93" t="s">
        <v>3893</v>
      </c>
      <c r="B6407" s="93"/>
      <c r="C6407" s="93"/>
      <c r="D6407" s="94" t="s">
        <v>3</v>
      </c>
      <c r="E6407" s="94"/>
      <c r="F6407" s="23" t="s">
        <v>4</v>
      </c>
      <c r="G6407" s="94" t="s">
        <v>3894</v>
      </c>
      <c r="H6407" s="94"/>
      <c r="I6407" s="94" t="s">
        <v>3895</v>
      </c>
      <c r="J6407" s="94"/>
      <c r="K6407" s="23" t="s">
        <v>3896</v>
      </c>
    </row>
    <row r="6408" spans="1:11" ht="29.1" customHeight="1" x14ac:dyDescent="0.25">
      <c r="A6408" s="24" t="s">
        <v>4054</v>
      </c>
      <c r="B6408" s="95" t="s">
        <v>4055</v>
      </c>
      <c r="C6408" s="95"/>
      <c r="D6408" s="96" t="s">
        <v>20</v>
      </c>
      <c r="E6408" s="96"/>
      <c r="F6408" s="24" t="s">
        <v>34</v>
      </c>
      <c r="G6408" s="97">
        <v>0.18468999999999999</v>
      </c>
      <c r="H6408" s="97"/>
      <c r="I6408" s="98">
        <v>517.16999999999996</v>
      </c>
      <c r="J6408" s="98"/>
      <c r="K6408" s="27">
        <f t="shared" ref="K6408:K6413" si="49">ROUND(ROUND(G6408,8)*I6408,2)</f>
        <v>95.52</v>
      </c>
    </row>
    <row r="6409" spans="1:11" ht="21" customHeight="1" x14ac:dyDescent="0.25">
      <c r="A6409" s="24" t="s">
        <v>4056</v>
      </c>
      <c r="B6409" s="95" t="s">
        <v>4057</v>
      </c>
      <c r="C6409" s="95"/>
      <c r="D6409" s="96" t="s">
        <v>20</v>
      </c>
      <c r="E6409" s="96"/>
      <c r="F6409" s="24" t="s">
        <v>2057</v>
      </c>
      <c r="G6409" s="97">
        <v>3.1900000000000001E-3</v>
      </c>
      <c r="H6409" s="97"/>
      <c r="I6409" s="98">
        <v>8.98</v>
      </c>
      <c r="J6409" s="98"/>
      <c r="K6409" s="27">
        <f t="shared" si="49"/>
        <v>0.03</v>
      </c>
    </row>
    <row r="6410" spans="1:11" ht="15" customHeight="1" x14ac:dyDescent="0.25">
      <c r="A6410" s="24" t="s">
        <v>3955</v>
      </c>
      <c r="B6410" s="95" t="s">
        <v>3956</v>
      </c>
      <c r="C6410" s="95"/>
      <c r="D6410" s="96" t="s">
        <v>20</v>
      </c>
      <c r="E6410" s="96"/>
      <c r="F6410" s="24" t="s">
        <v>3903</v>
      </c>
      <c r="G6410" s="97">
        <v>4.4999999999999998E-2</v>
      </c>
      <c r="H6410" s="97"/>
      <c r="I6410" s="98">
        <v>19.37</v>
      </c>
      <c r="J6410" s="98"/>
      <c r="K6410" s="27">
        <f t="shared" si="49"/>
        <v>0.87</v>
      </c>
    </row>
    <row r="6411" spans="1:11" ht="21" customHeight="1" x14ac:dyDescent="0.25">
      <c r="A6411" s="24" t="s">
        <v>4050</v>
      </c>
      <c r="B6411" s="95" t="s">
        <v>4051</v>
      </c>
      <c r="C6411" s="95"/>
      <c r="D6411" s="96" t="s">
        <v>20</v>
      </c>
      <c r="E6411" s="96"/>
      <c r="F6411" s="24" t="s">
        <v>84</v>
      </c>
      <c r="G6411" s="97">
        <v>0.46875</v>
      </c>
      <c r="H6411" s="97"/>
      <c r="I6411" s="98">
        <v>3.9</v>
      </c>
      <c r="J6411" s="98"/>
      <c r="K6411" s="27">
        <f t="shared" si="49"/>
        <v>1.83</v>
      </c>
    </row>
    <row r="6412" spans="1:11" ht="21" customHeight="1" x14ac:dyDescent="0.25">
      <c r="A6412" s="24" t="s">
        <v>4058</v>
      </c>
      <c r="B6412" s="95" t="s">
        <v>4059</v>
      </c>
      <c r="C6412" s="95"/>
      <c r="D6412" s="96" t="s">
        <v>20</v>
      </c>
      <c r="E6412" s="96"/>
      <c r="F6412" s="24" t="s">
        <v>84</v>
      </c>
      <c r="G6412" s="97">
        <v>0.375</v>
      </c>
      <c r="H6412" s="97"/>
      <c r="I6412" s="98">
        <v>2.69</v>
      </c>
      <c r="J6412" s="98"/>
      <c r="K6412" s="27">
        <f t="shared" si="49"/>
        <v>1.01</v>
      </c>
    </row>
    <row r="6413" spans="1:11" ht="29.1" customHeight="1" x14ac:dyDescent="0.25">
      <c r="A6413" s="24" t="s">
        <v>4060</v>
      </c>
      <c r="B6413" s="95" t="s">
        <v>4061</v>
      </c>
      <c r="C6413" s="95"/>
      <c r="D6413" s="96" t="s">
        <v>20</v>
      </c>
      <c r="E6413" s="96"/>
      <c r="F6413" s="24" t="s">
        <v>16</v>
      </c>
      <c r="G6413" s="97">
        <v>1.07</v>
      </c>
      <c r="H6413" s="97"/>
      <c r="I6413" s="98">
        <v>23.81</v>
      </c>
      <c r="J6413" s="98"/>
      <c r="K6413" s="27">
        <f t="shared" si="49"/>
        <v>25.48</v>
      </c>
    </row>
    <row r="6414" spans="1:11" ht="15" customHeight="1" x14ac:dyDescent="0.25">
      <c r="A6414" s="9"/>
      <c r="B6414" s="9"/>
      <c r="C6414" s="9"/>
      <c r="D6414" s="9"/>
      <c r="E6414" s="9"/>
      <c r="F6414" s="9"/>
      <c r="G6414" s="91" t="s">
        <v>3906</v>
      </c>
      <c r="H6414" s="91"/>
      <c r="I6414" s="91"/>
      <c r="J6414" s="91"/>
      <c r="K6414" s="28">
        <f>SUM(K6408:K6413)</f>
        <v>124.74000000000001</v>
      </c>
    </row>
    <row r="6415" spans="1:11" ht="15" customHeight="1" x14ac:dyDescent="0.25">
      <c r="A6415" s="93" t="s">
        <v>3907</v>
      </c>
      <c r="B6415" s="93"/>
      <c r="C6415" s="93"/>
      <c r="D6415" s="94" t="s">
        <v>3</v>
      </c>
      <c r="E6415" s="94"/>
      <c r="F6415" s="23" t="s">
        <v>4</v>
      </c>
      <c r="G6415" s="94" t="s">
        <v>3894</v>
      </c>
      <c r="H6415" s="94"/>
      <c r="I6415" s="94" t="s">
        <v>3895</v>
      </c>
      <c r="J6415" s="94"/>
      <c r="K6415" s="23" t="s">
        <v>3896</v>
      </c>
    </row>
    <row r="6416" spans="1:11" ht="21" customHeight="1" x14ac:dyDescent="0.25">
      <c r="A6416" s="24" t="s">
        <v>3908</v>
      </c>
      <c r="B6416" s="95" t="s">
        <v>3909</v>
      </c>
      <c r="C6416" s="95"/>
      <c r="D6416" s="96" t="s">
        <v>20</v>
      </c>
      <c r="E6416" s="96"/>
      <c r="F6416" s="24" t="s">
        <v>2056</v>
      </c>
      <c r="G6416" s="97">
        <v>0.13009999999999999</v>
      </c>
      <c r="H6416" s="97"/>
      <c r="I6416" s="98">
        <v>32.24</v>
      </c>
      <c r="J6416" s="98"/>
      <c r="K6416" s="27">
        <f>ROUND(ROUND(G6416,8)*I6416,2)</f>
        <v>4.1900000000000004</v>
      </c>
    </row>
    <row r="6417" spans="1:11" ht="15" customHeight="1" x14ac:dyDescent="0.25">
      <c r="A6417" s="24" t="s">
        <v>3971</v>
      </c>
      <c r="B6417" s="95" t="s">
        <v>3972</v>
      </c>
      <c r="C6417" s="95"/>
      <c r="D6417" s="96" t="s">
        <v>20</v>
      </c>
      <c r="E6417" s="96"/>
      <c r="F6417" s="24" t="s">
        <v>2056</v>
      </c>
      <c r="G6417" s="97">
        <v>8.7400000000000005E-2</v>
      </c>
      <c r="H6417" s="97"/>
      <c r="I6417" s="98">
        <v>32.69</v>
      </c>
      <c r="J6417" s="98"/>
      <c r="K6417" s="27">
        <f>ROUND(ROUND(G6417,8)*I6417,2)</f>
        <v>2.86</v>
      </c>
    </row>
    <row r="6418" spans="1:11" ht="15" customHeight="1" x14ac:dyDescent="0.25">
      <c r="A6418" s="24" t="s">
        <v>3910</v>
      </c>
      <c r="B6418" s="95" t="s">
        <v>3911</v>
      </c>
      <c r="C6418" s="95"/>
      <c r="D6418" s="96" t="s">
        <v>20</v>
      </c>
      <c r="E6418" s="96"/>
      <c r="F6418" s="24" t="s">
        <v>2056</v>
      </c>
      <c r="G6418" s="97">
        <v>0.21759999999999999</v>
      </c>
      <c r="H6418" s="97"/>
      <c r="I6418" s="98">
        <v>24.94</v>
      </c>
      <c r="J6418" s="98"/>
      <c r="K6418" s="27">
        <f>ROUND(ROUND(G6418,8)*I6418,2)</f>
        <v>5.43</v>
      </c>
    </row>
    <row r="6419" spans="1:11" ht="18" customHeight="1" x14ac:dyDescent="0.25">
      <c r="A6419" s="9"/>
      <c r="B6419" s="9"/>
      <c r="C6419" s="9"/>
      <c r="D6419" s="9"/>
      <c r="E6419" s="9"/>
      <c r="F6419" s="9"/>
      <c r="G6419" s="91" t="s">
        <v>3912</v>
      </c>
      <c r="H6419" s="91"/>
      <c r="I6419" s="91"/>
      <c r="J6419" s="91"/>
      <c r="K6419" s="28">
        <f>SUM(K6416:K6418)</f>
        <v>12.48</v>
      </c>
    </row>
    <row r="6420" spans="1:11" ht="15" customHeight="1" x14ac:dyDescent="0.25">
      <c r="A6420" s="93" t="s">
        <v>3922</v>
      </c>
      <c r="B6420" s="93"/>
      <c r="C6420" s="93"/>
      <c r="D6420" s="94" t="s">
        <v>3</v>
      </c>
      <c r="E6420" s="94"/>
      <c r="F6420" s="23" t="s">
        <v>4</v>
      </c>
      <c r="G6420" s="94" t="s">
        <v>3894</v>
      </c>
      <c r="H6420" s="94"/>
      <c r="I6420" s="94" t="s">
        <v>3895</v>
      </c>
      <c r="J6420" s="94"/>
      <c r="K6420" s="23" t="s">
        <v>3896</v>
      </c>
    </row>
    <row r="6421" spans="1:11" ht="29.1" customHeight="1" x14ac:dyDescent="0.25">
      <c r="A6421" s="24" t="s">
        <v>4062</v>
      </c>
      <c r="B6421" s="95" t="s">
        <v>4063</v>
      </c>
      <c r="C6421" s="95"/>
      <c r="D6421" s="96" t="s">
        <v>20</v>
      </c>
      <c r="E6421" s="96"/>
      <c r="F6421" s="24" t="s">
        <v>3903</v>
      </c>
      <c r="G6421" s="97">
        <v>1.23E-2</v>
      </c>
      <c r="H6421" s="97"/>
      <c r="I6421" s="98">
        <v>23.44</v>
      </c>
      <c r="J6421" s="98"/>
      <c r="K6421" s="27">
        <f>ROUND(ROUND(G6421,8)*I6421,2)</f>
        <v>0.28999999999999998</v>
      </c>
    </row>
    <row r="6422" spans="1:11" ht="21" customHeight="1" x14ac:dyDescent="0.25">
      <c r="A6422" s="24" t="s">
        <v>4064</v>
      </c>
      <c r="B6422" s="95" t="s">
        <v>4065</v>
      </c>
      <c r="C6422" s="95"/>
      <c r="D6422" s="96" t="s">
        <v>4066</v>
      </c>
      <c r="E6422" s="96"/>
      <c r="F6422" s="24" t="s">
        <v>26</v>
      </c>
      <c r="G6422" s="97">
        <v>4</v>
      </c>
      <c r="H6422" s="97"/>
      <c r="I6422" s="98">
        <v>5.76</v>
      </c>
      <c r="J6422" s="98"/>
      <c r="K6422" s="27">
        <f>ROUND(ROUND(G6422,8)*I6422,2)</f>
        <v>23.04</v>
      </c>
    </row>
    <row r="6423" spans="1:11" ht="15" customHeight="1" x14ac:dyDescent="0.25">
      <c r="A6423" s="9"/>
      <c r="B6423" s="9"/>
      <c r="C6423" s="9"/>
      <c r="D6423" s="9"/>
      <c r="E6423" s="9"/>
      <c r="F6423" s="9"/>
      <c r="G6423" s="91" t="s">
        <v>3933</v>
      </c>
      <c r="H6423" s="91"/>
      <c r="I6423" s="91"/>
      <c r="J6423" s="91"/>
      <c r="K6423" s="28">
        <f>SUM(K6421:K6422)</f>
        <v>23.33</v>
      </c>
    </row>
    <row r="6424" spans="1:11" ht="15" customHeight="1" x14ac:dyDescent="0.25">
      <c r="A6424" s="9"/>
      <c r="B6424" s="9"/>
      <c r="C6424" s="9"/>
      <c r="D6424" s="9"/>
      <c r="E6424" s="9"/>
      <c r="F6424" s="9"/>
      <c r="G6424" s="92" t="s">
        <v>3913</v>
      </c>
      <c r="H6424" s="92"/>
      <c r="I6424" s="92"/>
      <c r="J6424" s="92"/>
      <c r="K6424" s="29">
        <f>ROUND(SUM(K6414,K6419,K6423),2)</f>
        <v>160.55000000000001</v>
      </c>
    </row>
    <row r="6425" spans="1:11" ht="9.9499999999999993" customHeight="1" x14ac:dyDescent="0.25">
      <c r="A6425" s="9"/>
      <c r="B6425" s="9"/>
      <c r="C6425" s="9"/>
      <c r="D6425" s="9"/>
      <c r="E6425" s="9"/>
      <c r="F6425" s="9"/>
      <c r="G6425" s="100"/>
      <c r="H6425" s="100"/>
      <c r="I6425" s="100"/>
      <c r="J6425" s="100"/>
      <c r="K6425" s="100"/>
    </row>
    <row r="6426" spans="1:11" ht="20.100000000000001" customHeight="1" x14ac:dyDescent="0.25">
      <c r="A6426" s="99" t="s">
        <v>2599</v>
      </c>
      <c r="B6426" s="99"/>
      <c r="C6426" s="99"/>
      <c r="D6426" s="99"/>
      <c r="E6426" s="99"/>
      <c r="F6426" s="99"/>
      <c r="G6426" s="99"/>
      <c r="H6426" s="99"/>
      <c r="I6426" s="99"/>
      <c r="J6426" s="99"/>
      <c r="K6426" s="99"/>
    </row>
    <row r="6427" spans="1:11" ht="15" customHeight="1" x14ac:dyDescent="0.25">
      <c r="A6427" s="93" t="s">
        <v>3893</v>
      </c>
      <c r="B6427" s="93"/>
      <c r="C6427" s="93"/>
      <c r="D6427" s="94" t="s">
        <v>3</v>
      </c>
      <c r="E6427" s="94"/>
      <c r="F6427" s="23" t="s">
        <v>4</v>
      </c>
      <c r="G6427" s="94" t="s">
        <v>3894</v>
      </c>
      <c r="H6427" s="94"/>
      <c r="I6427" s="94" t="s">
        <v>3895</v>
      </c>
      <c r="J6427" s="94"/>
      <c r="K6427" s="23" t="s">
        <v>3896</v>
      </c>
    </row>
    <row r="6428" spans="1:11" ht="45.95" customHeight="1" x14ac:dyDescent="0.25">
      <c r="A6428" s="24" t="s">
        <v>4073</v>
      </c>
      <c r="B6428" s="95" t="s">
        <v>4074</v>
      </c>
      <c r="C6428" s="95"/>
      <c r="D6428" s="96" t="s">
        <v>20</v>
      </c>
      <c r="E6428" s="96"/>
      <c r="F6428" s="24" t="s">
        <v>26</v>
      </c>
      <c r="G6428" s="97">
        <v>1</v>
      </c>
      <c r="H6428" s="97"/>
      <c r="I6428" s="98">
        <v>1235.9100000000001</v>
      </c>
      <c r="J6428" s="98"/>
      <c r="K6428" s="27">
        <f>TRUNC(TRUNC(G6428,8)*I6428,2)</f>
        <v>1235.9100000000001</v>
      </c>
    </row>
    <row r="6429" spans="1:11" ht="21" customHeight="1" x14ac:dyDescent="0.25">
      <c r="A6429" s="24" t="s">
        <v>4075</v>
      </c>
      <c r="B6429" s="95" t="s">
        <v>4076</v>
      </c>
      <c r="C6429" s="95"/>
      <c r="D6429" s="96" t="s">
        <v>20</v>
      </c>
      <c r="E6429" s="96"/>
      <c r="F6429" s="24" t="s">
        <v>34</v>
      </c>
      <c r="G6429" s="97">
        <v>1.1999999999999999E-3</v>
      </c>
      <c r="H6429" s="97"/>
      <c r="I6429" s="98">
        <v>205.09</v>
      </c>
      <c r="J6429" s="98"/>
      <c r="K6429" s="27">
        <f>TRUNC(TRUNC(G6429,8)*I6429,2)</f>
        <v>0.24</v>
      </c>
    </row>
    <row r="6430" spans="1:11" ht="15" customHeight="1" x14ac:dyDescent="0.25">
      <c r="A6430" s="9"/>
      <c r="B6430" s="9"/>
      <c r="C6430" s="9"/>
      <c r="D6430" s="9"/>
      <c r="E6430" s="9"/>
      <c r="F6430" s="9"/>
      <c r="G6430" s="91" t="s">
        <v>3906</v>
      </c>
      <c r="H6430" s="91"/>
      <c r="I6430" s="91"/>
      <c r="J6430" s="91"/>
      <c r="K6430" s="28">
        <f>SUM(K6428:K6429)</f>
        <v>1236.1500000000001</v>
      </c>
    </row>
    <row r="6431" spans="1:11" ht="15" customHeight="1" x14ac:dyDescent="0.25">
      <c r="A6431" s="93" t="s">
        <v>3907</v>
      </c>
      <c r="B6431" s="93"/>
      <c r="C6431" s="93"/>
      <c r="D6431" s="94" t="s">
        <v>3</v>
      </c>
      <c r="E6431" s="94"/>
      <c r="F6431" s="23" t="s">
        <v>4</v>
      </c>
      <c r="G6431" s="94" t="s">
        <v>3894</v>
      </c>
      <c r="H6431" s="94"/>
      <c r="I6431" s="94" t="s">
        <v>3895</v>
      </c>
      <c r="J6431" s="94"/>
      <c r="K6431" s="23" t="s">
        <v>3896</v>
      </c>
    </row>
    <row r="6432" spans="1:11" ht="15" customHeight="1" x14ac:dyDescent="0.25">
      <c r="A6432" s="24" t="s">
        <v>3971</v>
      </c>
      <c r="B6432" s="95" t="s">
        <v>3972</v>
      </c>
      <c r="C6432" s="95"/>
      <c r="D6432" s="96" t="s">
        <v>20</v>
      </c>
      <c r="E6432" s="96"/>
      <c r="F6432" s="24" t="s">
        <v>2056</v>
      </c>
      <c r="G6432" s="97">
        <v>0.86809999999999998</v>
      </c>
      <c r="H6432" s="97"/>
      <c r="I6432" s="98">
        <v>32.69</v>
      </c>
      <c r="J6432" s="98"/>
      <c r="K6432" s="27">
        <f>TRUNC(TRUNC(G6432,8)*I6432,2)</f>
        <v>28.37</v>
      </c>
    </row>
    <row r="6433" spans="1:11" ht="15" customHeight="1" x14ac:dyDescent="0.25">
      <c r="A6433" s="24" t="s">
        <v>3910</v>
      </c>
      <c r="B6433" s="95" t="s">
        <v>3911</v>
      </c>
      <c r="C6433" s="95"/>
      <c r="D6433" s="96" t="s">
        <v>20</v>
      </c>
      <c r="E6433" s="96"/>
      <c r="F6433" s="24" t="s">
        <v>2056</v>
      </c>
      <c r="G6433" s="97">
        <v>0.57869999999999999</v>
      </c>
      <c r="H6433" s="97"/>
      <c r="I6433" s="98">
        <v>24.94</v>
      </c>
      <c r="J6433" s="98"/>
      <c r="K6433" s="27">
        <f>TRUNC(TRUNC(G6433,8)*I6433,2)</f>
        <v>14.43</v>
      </c>
    </row>
    <row r="6434" spans="1:11" ht="18" customHeight="1" x14ac:dyDescent="0.25">
      <c r="A6434" s="9"/>
      <c r="B6434" s="9"/>
      <c r="C6434" s="9"/>
      <c r="D6434" s="9"/>
      <c r="E6434" s="9"/>
      <c r="F6434" s="9"/>
      <c r="G6434" s="91" t="s">
        <v>3912</v>
      </c>
      <c r="H6434" s="91"/>
      <c r="I6434" s="91"/>
      <c r="J6434" s="91"/>
      <c r="K6434" s="28">
        <f>SUM(K6432:K6433)</f>
        <v>42.8</v>
      </c>
    </row>
    <row r="6435" spans="1:11" ht="15" customHeight="1" x14ac:dyDescent="0.25">
      <c r="A6435" s="93" t="s">
        <v>3922</v>
      </c>
      <c r="B6435" s="93"/>
      <c r="C6435" s="93"/>
      <c r="D6435" s="94" t="s">
        <v>3</v>
      </c>
      <c r="E6435" s="94"/>
      <c r="F6435" s="23" t="s">
        <v>4</v>
      </c>
      <c r="G6435" s="94" t="s">
        <v>3894</v>
      </c>
      <c r="H6435" s="94"/>
      <c r="I6435" s="94" t="s">
        <v>3895</v>
      </c>
      <c r="J6435" s="94"/>
      <c r="K6435" s="23" t="s">
        <v>3896</v>
      </c>
    </row>
    <row r="6436" spans="1:11" ht="29.1" customHeight="1" x14ac:dyDescent="0.25">
      <c r="A6436" s="24" t="s">
        <v>4077</v>
      </c>
      <c r="B6436" s="95" t="s">
        <v>4078</v>
      </c>
      <c r="C6436" s="95"/>
      <c r="D6436" s="96" t="s">
        <v>20</v>
      </c>
      <c r="E6436" s="96"/>
      <c r="F6436" s="24" t="s">
        <v>34</v>
      </c>
      <c r="G6436" s="97">
        <v>2.2200000000000001E-2</v>
      </c>
      <c r="H6436" s="97"/>
      <c r="I6436" s="98">
        <v>924.6</v>
      </c>
      <c r="J6436" s="98"/>
      <c r="K6436" s="27">
        <f>TRUNC(TRUNC(G6436,8)*I6436,2)</f>
        <v>20.52</v>
      </c>
    </row>
    <row r="6437" spans="1:11" ht="15" customHeight="1" x14ac:dyDescent="0.25">
      <c r="A6437" s="9"/>
      <c r="B6437" s="9"/>
      <c r="C6437" s="9"/>
      <c r="D6437" s="9"/>
      <c r="E6437" s="9"/>
      <c r="F6437" s="9"/>
      <c r="G6437" s="91" t="s">
        <v>3933</v>
      </c>
      <c r="H6437" s="91"/>
      <c r="I6437" s="91"/>
      <c r="J6437" s="91"/>
      <c r="K6437" s="28">
        <f>SUM(K6436:K6436)</f>
        <v>20.52</v>
      </c>
    </row>
    <row r="6438" spans="1:11" ht="15" customHeight="1" x14ac:dyDescent="0.25">
      <c r="A6438" s="9"/>
      <c r="B6438" s="9"/>
      <c r="C6438" s="9"/>
      <c r="D6438" s="9"/>
      <c r="E6438" s="9"/>
      <c r="F6438" s="9"/>
      <c r="G6438" s="92" t="s">
        <v>3913</v>
      </c>
      <c r="H6438" s="92"/>
      <c r="I6438" s="92"/>
      <c r="J6438" s="92"/>
      <c r="K6438" s="29">
        <f>ROUND(SUM(K6430,K6434,K6437),2)</f>
        <v>1299.47</v>
      </c>
    </row>
    <row r="6439" spans="1:11" ht="9.9499999999999993" customHeight="1" x14ac:dyDescent="0.25">
      <c r="A6439" s="9"/>
      <c r="B6439" s="9"/>
      <c r="C6439" s="9"/>
      <c r="D6439" s="9"/>
      <c r="E6439" s="9"/>
      <c r="F6439" s="9"/>
      <c r="G6439" s="100"/>
      <c r="H6439" s="100"/>
      <c r="I6439" s="100"/>
      <c r="J6439" s="100"/>
      <c r="K6439" s="100"/>
    </row>
    <row r="6440" spans="1:11" ht="20.100000000000001" customHeight="1" x14ac:dyDescent="0.25">
      <c r="A6440" s="99" t="s">
        <v>2600</v>
      </c>
      <c r="B6440" s="99"/>
      <c r="C6440" s="99"/>
      <c r="D6440" s="99"/>
      <c r="E6440" s="99"/>
      <c r="F6440" s="99"/>
      <c r="G6440" s="99"/>
      <c r="H6440" s="99"/>
      <c r="I6440" s="99"/>
      <c r="J6440" s="99"/>
      <c r="K6440" s="99"/>
    </row>
    <row r="6441" spans="1:11" ht="15" customHeight="1" x14ac:dyDescent="0.25">
      <c r="A6441" s="93" t="s">
        <v>3893</v>
      </c>
      <c r="B6441" s="93"/>
      <c r="C6441" s="93"/>
      <c r="D6441" s="94" t="s">
        <v>3</v>
      </c>
      <c r="E6441" s="94"/>
      <c r="F6441" s="23" t="s">
        <v>4</v>
      </c>
      <c r="G6441" s="94" t="s">
        <v>3894</v>
      </c>
      <c r="H6441" s="94"/>
      <c r="I6441" s="94" t="s">
        <v>3895</v>
      </c>
      <c r="J6441" s="94"/>
      <c r="K6441" s="23" t="s">
        <v>3896</v>
      </c>
    </row>
    <row r="6442" spans="1:11" ht="15" customHeight="1" x14ac:dyDescent="0.25">
      <c r="A6442" s="24" t="s">
        <v>4067</v>
      </c>
      <c r="B6442" s="95" t="s">
        <v>4068</v>
      </c>
      <c r="C6442" s="95"/>
      <c r="D6442" s="96" t="s">
        <v>20</v>
      </c>
      <c r="E6442" s="96"/>
      <c r="F6442" s="24" t="s">
        <v>3903</v>
      </c>
      <c r="G6442" s="97">
        <v>8.6199999999999992</v>
      </c>
      <c r="H6442" s="97"/>
      <c r="I6442" s="98">
        <v>1.1299999999999999</v>
      </c>
      <c r="J6442" s="98"/>
      <c r="K6442" s="27">
        <f>TRUNC(TRUNC(G6442,8)*I6442,2)</f>
        <v>9.74</v>
      </c>
    </row>
    <row r="6443" spans="1:11" ht="29.1" customHeight="1" x14ac:dyDescent="0.25">
      <c r="A6443" s="24" t="s">
        <v>4069</v>
      </c>
      <c r="B6443" s="95" t="s">
        <v>4070</v>
      </c>
      <c r="C6443" s="95"/>
      <c r="D6443" s="96" t="s">
        <v>20</v>
      </c>
      <c r="E6443" s="96"/>
      <c r="F6443" s="24" t="s">
        <v>26</v>
      </c>
      <c r="G6443" s="97">
        <v>6.4375</v>
      </c>
      <c r="H6443" s="97"/>
      <c r="I6443" s="98">
        <v>17.63</v>
      </c>
      <c r="J6443" s="98"/>
      <c r="K6443" s="27">
        <f>TRUNC(TRUNC(G6443,8)*I6443,2)</f>
        <v>113.49</v>
      </c>
    </row>
    <row r="6444" spans="1:11" ht="15" customHeight="1" x14ac:dyDescent="0.25">
      <c r="A6444" s="24" t="s">
        <v>4071</v>
      </c>
      <c r="B6444" s="95" t="s">
        <v>4072</v>
      </c>
      <c r="C6444" s="95"/>
      <c r="D6444" s="96" t="s">
        <v>20</v>
      </c>
      <c r="E6444" s="96"/>
      <c r="F6444" s="24" t="s">
        <v>3903</v>
      </c>
      <c r="G6444" s="97">
        <v>0.24</v>
      </c>
      <c r="H6444" s="97"/>
      <c r="I6444" s="98">
        <v>3.58</v>
      </c>
      <c r="J6444" s="98"/>
      <c r="K6444" s="27">
        <f>TRUNC(TRUNC(G6444,8)*I6444,2)</f>
        <v>0.85</v>
      </c>
    </row>
    <row r="6445" spans="1:11" ht="15" customHeight="1" x14ac:dyDescent="0.25">
      <c r="A6445" s="9"/>
      <c r="B6445" s="9"/>
      <c r="C6445" s="9"/>
      <c r="D6445" s="9"/>
      <c r="E6445" s="9"/>
      <c r="F6445" s="9"/>
      <c r="G6445" s="91" t="s">
        <v>3906</v>
      </c>
      <c r="H6445" s="91"/>
      <c r="I6445" s="91"/>
      <c r="J6445" s="91"/>
      <c r="K6445" s="28">
        <f>SUM(K6442:K6444)</f>
        <v>124.07999999999998</v>
      </c>
    </row>
    <row r="6446" spans="1:11" ht="15" customHeight="1" x14ac:dyDescent="0.25">
      <c r="A6446" s="93" t="s">
        <v>3907</v>
      </c>
      <c r="B6446" s="93"/>
      <c r="C6446" s="93"/>
      <c r="D6446" s="94" t="s">
        <v>3</v>
      </c>
      <c r="E6446" s="94"/>
      <c r="F6446" s="23" t="s">
        <v>4</v>
      </c>
      <c r="G6446" s="94" t="s">
        <v>3894</v>
      </c>
      <c r="H6446" s="94"/>
      <c r="I6446" s="94" t="s">
        <v>3895</v>
      </c>
      <c r="J6446" s="94"/>
      <c r="K6446" s="23" t="s">
        <v>3896</v>
      </c>
    </row>
    <row r="6447" spans="1:11" ht="15" customHeight="1" x14ac:dyDescent="0.25">
      <c r="A6447" s="24" t="s">
        <v>3971</v>
      </c>
      <c r="B6447" s="95" t="s">
        <v>3972</v>
      </c>
      <c r="C6447" s="95"/>
      <c r="D6447" s="96" t="s">
        <v>20</v>
      </c>
      <c r="E6447" s="96"/>
      <c r="F6447" s="24" t="s">
        <v>2056</v>
      </c>
      <c r="G6447" s="97">
        <v>0.63900000000000001</v>
      </c>
      <c r="H6447" s="97"/>
      <c r="I6447" s="98">
        <v>32.69</v>
      </c>
      <c r="J6447" s="98"/>
      <c r="K6447" s="27">
        <f>TRUNC(TRUNC(G6447,8)*I6447,2)</f>
        <v>20.88</v>
      </c>
    </row>
    <row r="6448" spans="1:11" ht="15" customHeight="1" x14ac:dyDescent="0.25">
      <c r="A6448" s="24" t="s">
        <v>3910</v>
      </c>
      <c r="B6448" s="95" t="s">
        <v>3911</v>
      </c>
      <c r="C6448" s="95"/>
      <c r="D6448" s="96" t="s">
        <v>20</v>
      </c>
      <c r="E6448" s="96"/>
      <c r="F6448" s="24" t="s">
        <v>2056</v>
      </c>
      <c r="G6448" s="97">
        <v>1.2789999999999999</v>
      </c>
      <c r="H6448" s="97"/>
      <c r="I6448" s="98">
        <v>24.94</v>
      </c>
      <c r="J6448" s="98"/>
      <c r="K6448" s="27">
        <f>TRUNC(TRUNC(G6448,8)*I6448,2)</f>
        <v>31.89</v>
      </c>
    </row>
    <row r="6449" spans="1:11" ht="18" customHeight="1" x14ac:dyDescent="0.25">
      <c r="A6449" s="9"/>
      <c r="B6449" s="9"/>
      <c r="C6449" s="9"/>
      <c r="D6449" s="9"/>
      <c r="E6449" s="9"/>
      <c r="F6449" s="9"/>
      <c r="G6449" s="91" t="s">
        <v>3912</v>
      </c>
      <c r="H6449" s="91"/>
      <c r="I6449" s="91"/>
      <c r="J6449" s="91"/>
      <c r="K6449" s="28">
        <f>SUM(K6447:K6448)</f>
        <v>52.769999999999996</v>
      </c>
    </row>
    <row r="6450" spans="1:11" ht="15" customHeight="1" x14ac:dyDescent="0.25">
      <c r="A6450" s="9"/>
      <c r="B6450" s="9"/>
      <c r="C6450" s="9"/>
      <c r="D6450" s="9"/>
      <c r="E6450" s="9"/>
      <c r="F6450" s="9"/>
      <c r="G6450" s="92" t="s">
        <v>3913</v>
      </c>
      <c r="H6450" s="92"/>
      <c r="I6450" s="92"/>
      <c r="J6450" s="92"/>
      <c r="K6450" s="29">
        <f>ROUND(SUM(K6445,K6449),2)</f>
        <v>176.85</v>
      </c>
    </row>
    <row r="6451" spans="1:11" ht="9.9499999999999993" customHeight="1" x14ac:dyDescent="0.25">
      <c r="A6451" s="9"/>
      <c r="B6451" s="9"/>
      <c r="C6451" s="9"/>
      <c r="D6451" s="9"/>
      <c r="E6451" s="9"/>
      <c r="F6451" s="9"/>
      <c r="G6451" s="100"/>
      <c r="H6451" s="100"/>
      <c r="I6451" s="100"/>
      <c r="J6451" s="100"/>
      <c r="K6451" s="100"/>
    </row>
    <row r="6452" spans="1:11" ht="20.100000000000001" customHeight="1" x14ac:dyDescent="0.25">
      <c r="A6452" s="99" t="s">
        <v>2601</v>
      </c>
      <c r="B6452" s="99"/>
      <c r="C6452" s="99"/>
      <c r="D6452" s="99"/>
      <c r="E6452" s="99"/>
      <c r="F6452" s="99"/>
      <c r="G6452" s="99"/>
      <c r="H6452" s="99"/>
      <c r="I6452" s="99"/>
      <c r="J6452" s="99"/>
      <c r="K6452" s="99"/>
    </row>
    <row r="6453" spans="1:11" ht="20.100000000000001" customHeight="1" x14ac:dyDescent="0.25">
      <c r="A6453" s="106" t="s">
        <v>4010</v>
      </c>
      <c r="B6453" s="106"/>
      <c r="C6453" s="106"/>
      <c r="D6453" s="106"/>
      <c r="E6453" s="106"/>
      <c r="F6453" s="2" t="s">
        <v>4</v>
      </c>
      <c r="G6453" s="87" t="s">
        <v>4001</v>
      </c>
      <c r="H6453" s="87"/>
      <c r="I6453" s="87" t="s">
        <v>3895</v>
      </c>
      <c r="J6453" s="87"/>
      <c r="K6453" s="2" t="s">
        <v>4011</v>
      </c>
    </row>
    <row r="6454" spans="1:11" ht="15" customHeight="1" x14ac:dyDescent="0.25">
      <c r="A6454" s="6" t="s">
        <v>4079</v>
      </c>
      <c r="B6454" s="104" t="s">
        <v>4080</v>
      </c>
      <c r="C6454" s="104"/>
      <c r="D6454" s="104"/>
      <c r="E6454" s="104"/>
      <c r="F6454" s="6" t="s">
        <v>77</v>
      </c>
      <c r="G6454" s="113">
        <v>1.7700000000000001E-3</v>
      </c>
      <c r="H6454" s="113"/>
      <c r="I6454" s="105">
        <v>33.79</v>
      </c>
      <c r="J6454" s="105"/>
      <c r="K6454" s="33">
        <f>ROUND(ROUND(G6454,5)*I6454,4)</f>
        <v>5.9799999999999999E-2</v>
      </c>
    </row>
    <row r="6455" spans="1:11" ht="15" customHeight="1" x14ac:dyDescent="0.25">
      <c r="A6455" s="6" t="s">
        <v>4081</v>
      </c>
      <c r="B6455" s="104" t="s">
        <v>4082</v>
      </c>
      <c r="C6455" s="104"/>
      <c r="D6455" s="104"/>
      <c r="E6455" s="104"/>
      <c r="F6455" s="6" t="s">
        <v>77</v>
      </c>
      <c r="G6455" s="113">
        <v>3.9300000000000003E-3</v>
      </c>
      <c r="H6455" s="113"/>
      <c r="I6455" s="105">
        <v>448.02</v>
      </c>
      <c r="J6455" s="105"/>
      <c r="K6455" s="33">
        <f>ROUND(ROUND(G6455,5)*I6455,4)</f>
        <v>1.7606999999999999</v>
      </c>
    </row>
    <row r="6456" spans="1:11" ht="15" customHeight="1" x14ac:dyDescent="0.25">
      <c r="A6456" s="6" t="s">
        <v>4083</v>
      </c>
      <c r="B6456" s="104" t="s">
        <v>4084</v>
      </c>
      <c r="C6456" s="104"/>
      <c r="D6456" s="104"/>
      <c r="E6456" s="104"/>
      <c r="F6456" s="6" t="s">
        <v>77</v>
      </c>
      <c r="G6456" s="113">
        <v>7.0800000000000004E-3</v>
      </c>
      <c r="H6456" s="113"/>
      <c r="I6456" s="105">
        <v>46.06</v>
      </c>
      <c r="J6456" s="105"/>
      <c r="K6456" s="33">
        <f>ROUND(ROUND(G6456,5)*I6456,4)</f>
        <v>0.3261</v>
      </c>
    </row>
    <row r="6457" spans="1:11" ht="15" customHeight="1" x14ac:dyDescent="0.25">
      <c r="A6457" s="6" t="s">
        <v>4085</v>
      </c>
      <c r="B6457" s="104" t="s">
        <v>4086</v>
      </c>
      <c r="C6457" s="104"/>
      <c r="D6457" s="104"/>
      <c r="E6457" s="104"/>
      <c r="F6457" s="6" t="s">
        <v>103</v>
      </c>
      <c r="G6457" s="113">
        <v>1</v>
      </c>
      <c r="H6457" s="113"/>
      <c r="I6457" s="105">
        <v>16.98</v>
      </c>
      <c r="J6457" s="105"/>
      <c r="K6457" s="33">
        <f>ROUND(ROUND(G6457,5)*I6457,4)</f>
        <v>16.98</v>
      </c>
    </row>
    <row r="6458" spans="1:11" ht="15" customHeight="1" x14ac:dyDescent="0.25">
      <c r="A6458" s="1"/>
      <c r="B6458" s="1"/>
      <c r="C6458" s="1"/>
      <c r="D6458" s="1"/>
      <c r="E6458" s="1"/>
      <c r="F6458" s="1"/>
      <c r="G6458" s="85" t="s">
        <v>4014</v>
      </c>
      <c r="H6458" s="85"/>
      <c r="I6458" s="85"/>
      <c r="J6458" s="85"/>
      <c r="K6458" s="34">
        <f>SUM(K6454:K6457)</f>
        <v>19.1266</v>
      </c>
    </row>
    <row r="6459" spans="1:11" ht="15" customHeight="1" x14ac:dyDescent="0.25">
      <c r="A6459" s="106" t="s">
        <v>4015</v>
      </c>
      <c r="B6459" s="106"/>
      <c r="C6459" s="106"/>
      <c r="D6459" s="23" t="s">
        <v>4016</v>
      </c>
      <c r="E6459" s="94" t="s">
        <v>4017</v>
      </c>
      <c r="F6459" s="94"/>
      <c r="G6459" s="94" t="s">
        <v>4001</v>
      </c>
      <c r="H6459" s="94"/>
      <c r="I6459" s="94" t="s">
        <v>3895</v>
      </c>
      <c r="J6459" s="94"/>
      <c r="K6459" s="23" t="s">
        <v>4011</v>
      </c>
    </row>
    <row r="6460" spans="1:11" ht="27.95" customHeight="1" x14ac:dyDescent="0.25">
      <c r="A6460" s="38" t="s">
        <v>4085</v>
      </c>
      <c r="B6460" s="109" t="s">
        <v>4087</v>
      </c>
      <c r="C6460" s="109"/>
      <c r="D6460" s="38" t="s">
        <v>4019</v>
      </c>
      <c r="E6460" s="110" t="s">
        <v>4088</v>
      </c>
      <c r="F6460" s="110"/>
      <c r="G6460" s="111">
        <v>1.9630000000000002E-2</v>
      </c>
      <c r="H6460" s="111"/>
      <c r="I6460" s="112">
        <v>33.64</v>
      </c>
      <c r="J6460" s="112"/>
      <c r="K6460" s="41">
        <f>ROUND(ROUND(G6460,5)*I6460,4)</f>
        <v>0.66039999999999999</v>
      </c>
    </row>
    <row r="6461" spans="1:11" ht="15" customHeight="1" x14ac:dyDescent="0.25">
      <c r="A6461" s="1"/>
      <c r="B6461" s="1"/>
      <c r="C6461" s="1"/>
      <c r="D6461" s="1"/>
      <c r="E6461" s="1"/>
      <c r="F6461" s="1"/>
      <c r="G6461" s="85" t="s">
        <v>4021</v>
      </c>
      <c r="H6461" s="85"/>
      <c r="I6461" s="85"/>
      <c r="J6461" s="85"/>
      <c r="K6461" s="33">
        <f>SUM(K6460:K6460)</f>
        <v>0.66039999999999999</v>
      </c>
    </row>
    <row r="6462" spans="1:11" ht="12.95" customHeight="1" x14ac:dyDescent="0.25">
      <c r="A6462" s="106" t="s">
        <v>4022</v>
      </c>
      <c r="B6462" s="106"/>
      <c r="C6462" s="94" t="s">
        <v>4023</v>
      </c>
      <c r="D6462" s="94" t="s">
        <v>5</v>
      </c>
      <c r="E6462" s="94" t="s">
        <v>4024</v>
      </c>
      <c r="F6462" s="94"/>
      <c r="G6462" s="94" t="s">
        <v>4025</v>
      </c>
      <c r="H6462" s="94"/>
      <c r="I6462" s="94" t="s">
        <v>2086</v>
      </c>
      <c r="J6462" s="94"/>
      <c r="K6462" s="94" t="s">
        <v>4011</v>
      </c>
    </row>
    <row r="6463" spans="1:11" ht="12" customHeight="1" x14ac:dyDescent="0.25">
      <c r="A6463" s="106"/>
      <c r="B6463" s="106"/>
      <c r="C6463" s="94"/>
      <c r="D6463" s="94"/>
      <c r="E6463" s="23" t="s">
        <v>2092</v>
      </c>
      <c r="F6463" s="23" t="s">
        <v>4026</v>
      </c>
      <c r="G6463" s="23" t="s">
        <v>2092</v>
      </c>
      <c r="H6463" s="23" t="s">
        <v>4026</v>
      </c>
      <c r="I6463" s="23" t="s">
        <v>2092</v>
      </c>
      <c r="J6463" s="23" t="s">
        <v>4026</v>
      </c>
      <c r="K6463" s="94"/>
    </row>
    <row r="6464" spans="1:11" ht="27.95" customHeight="1" x14ac:dyDescent="0.25">
      <c r="A6464" s="38" t="s">
        <v>4085</v>
      </c>
      <c r="B6464" s="39" t="s">
        <v>4087</v>
      </c>
      <c r="C6464" s="38" t="s">
        <v>4027</v>
      </c>
      <c r="D6464" s="40">
        <v>1.9630000000000002E-2</v>
      </c>
      <c r="E6464" s="42">
        <v>0</v>
      </c>
      <c r="F6464" s="43">
        <v>1.1100000000000001</v>
      </c>
      <c r="G6464" s="42">
        <v>0</v>
      </c>
      <c r="H6464" s="43">
        <v>0.88</v>
      </c>
      <c r="I6464" s="42">
        <v>0</v>
      </c>
      <c r="J6464" s="43">
        <v>0.72</v>
      </c>
      <c r="K6464" s="41">
        <f>ROUND(D6464*(ROUND(E6464*F6464,4)+ROUND(G6464*H6464,4)+ROUND(I6464*J6464,4)),4)</f>
        <v>0</v>
      </c>
    </row>
    <row r="6465" spans="1:11" ht="15" customHeight="1" x14ac:dyDescent="0.25">
      <c r="A6465" s="1"/>
      <c r="B6465" s="1"/>
      <c r="C6465" s="1"/>
      <c r="D6465" s="1"/>
      <c r="E6465" s="1"/>
      <c r="F6465" s="1"/>
      <c r="G6465" s="85" t="s">
        <v>4028</v>
      </c>
      <c r="H6465" s="85"/>
      <c r="I6465" s="85"/>
      <c r="J6465" s="85"/>
      <c r="K6465" s="33">
        <f>SUM(K6463:K6464)</f>
        <v>0</v>
      </c>
    </row>
    <row r="6466" spans="1:11" ht="15" customHeight="1" x14ac:dyDescent="0.25">
      <c r="A6466" s="9"/>
      <c r="B6466" s="9"/>
      <c r="C6466" s="9"/>
      <c r="D6466" s="9"/>
      <c r="E6466" s="9"/>
      <c r="F6466" s="9"/>
      <c r="G6466" s="92" t="s">
        <v>4029</v>
      </c>
      <c r="H6466" s="92"/>
      <c r="I6466" s="92"/>
      <c r="J6466" s="92"/>
      <c r="K6466" s="33">
        <f>SUM(K6458,K6461,K6465)</f>
        <v>19.786999999999999</v>
      </c>
    </row>
    <row r="6467" spans="1:11" ht="15" customHeight="1" x14ac:dyDescent="0.25">
      <c r="A6467" s="9"/>
      <c r="B6467" s="9"/>
      <c r="C6467" s="9"/>
      <c r="D6467" s="9"/>
      <c r="E6467" s="9"/>
      <c r="F6467" s="9"/>
      <c r="G6467" s="92" t="s">
        <v>3913</v>
      </c>
      <c r="H6467" s="92"/>
      <c r="I6467" s="92"/>
      <c r="J6467" s="92"/>
      <c r="K6467" s="29">
        <f>ROUND(SUM(K6466),2)</f>
        <v>19.79</v>
      </c>
    </row>
    <row r="6468" spans="1:11" ht="9.9499999999999993" customHeight="1" x14ac:dyDescent="0.25">
      <c r="A6468" s="9"/>
      <c r="B6468" s="9"/>
      <c r="C6468" s="9"/>
      <c r="D6468" s="9"/>
      <c r="E6468" s="9"/>
      <c r="F6468" s="9"/>
      <c r="G6468" s="100"/>
      <c r="H6468" s="100"/>
      <c r="I6468" s="100"/>
      <c r="J6468" s="100"/>
      <c r="K6468" s="100"/>
    </row>
    <row r="6469" spans="1:11" ht="20.100000000000001" customHeight="1" x14ac:dyDescent="0.25">
      <c r="A6469" s="99" t="s">
        <v>2602</v>
      </c>
      <c r="B6469" s="99"/>
      <c r="C6469" s="99"/>
      <c r="D6469" s="99"/>
      <c r="E6469" s="99"/>
      <c r="F6469" s="99"/>
      <c r="G6469" s="99"/>
      <c r="H6469" s="99"/>
      <c r="I6469" s="99"/>
      <c r="J6469" s="99"/>
      <c r="K6469" s="99"/>
    </row>
    <row r="6470" spans="1:11" ht="15" customHeight="1" x14ac:dyDescent="0.25">
      <c r="A6470" s="93" t="s">
        <v>3893</v>
      </c>
      <c r="B6470" s="93"/>
      <c r="C6470" s="93"/>
      <c r="D6470" s="94" t="s">
        <v>3</v>
      </c>
      <c r="E6470" s="94"/>
      <c r="F6470" s="23" t="s">
        <v>4</v>
      </c>
      <c r="G6470" s="94" t="s">
        <v>3894</v>
      </c>
      <c r="H6470" s="94"/>
      <c r="I6470" s="94" t="s">
        <v>3895</v>
      </c>
      <c r="J6470" s="94"/>
      <c r="K6470" s="23" t="s">
        <v>3896</v>
      </c>
    </row>
    <row r="6471" spans="1:11" ht="15" customHeight="1" x14ac:dyDescent="0.25">
      <c r="A6471" s="24" t="s">
        <v>4089</v>
      </c>
      <c r="B6471" s="95" t="s">
        <v>4090</v>
      </c>
      <c r="C6471" s="95"/>
      <c r="D6471" s="96" t="s">
        <v>20</v>
      </c>
      <c r="E6471" s="96"/>
      <c r="F6471" s="24" t="s">
        <v>16</v>
      </c>
      <c r="G6471" s="97">
        <v>1</v>
      </c>
      <c r="H6471" s="97"/>
      <c r="I6471" s="98">
        <v>12.85</v>
      </c>
      <c r="J6471" s="98"/>
      <c r="K6471" s="27">
        <f>TRUNC(TRUNC(G6471,8)*I6471,2)</f>
        <v>12.85</v>
      </c>
    </row>
    <row r="6472" spans="1:11" ht="15" customHeight="1" x14ac:dyDescent="0.25">
      <c r="A6472" s="9"/>
      <c r="B6472" s="9"/>
      <c r="C6472" s="9"/>
      <c r="D6472" s="9"/>
      <c r="E6472" s="9"/>
      <c r="F6472" s="9"/>
      <c r="G6472" s="91" t="s">
        <v>3906</v>
      </c>
      <c r="H6472" s="91"/>
      <c r="I6472" s="91"/>
      <c r="J6472" s="91"/>
      <c r="K6472" s="28">
        <f>SUM(K6471:K6471)</f>
        <v>12.85</v>
      </c>
    </row>
    <row r="6473" spans="1:11" ht="15" customHeight="1" x14ac:dyDescent="0.25">
      <c r="A6473" s="93" t="s">
        <v>3907</v>
      </c>
      <c r="B6473" s="93"/>
      <c r="C6473" s="93"/>
      <c r="D6473" s="94" t="s">
        <v>3</v>
      </c>
      <c r="E6473" s="94"/>
      <c r="F6473" s="23" t="s">
        <v>4</v>
      </c>
      <c r="G6473" s="94" t="s">
        <v>3894</v>
      </c>
      <c r="H6473" s="94"/>
      <c r="I6473" s="94" t="s">
        <v>3895</v>
      </c>
      <c r="J6473" s="94"/>
      <c r="K6473" s="23" t="s">
        <v>3896</v>
      </c>
    </row>
    <row r="6474" spans="1:11" ht="15" customHeight="1" x14ac:dyDescent="0.25">
      <c r="A6474" s="24" t="s">
        <v>3961</v>
      </c>
      <c r="B6474" s="95" t="s">
        <v>3962</v>
      </c>
      <c r="C6474" s="95"/>
      <c r="D6474" s="96" t="s">
        <v>20</v>
      </c>
      <c r="E6474" s="96"/>
      <c r="F6474" s="24" t="s">
        <v>2056</v>
      </c>
      <c r="G6474" s="97">
        <v>2.7699999999999999E-2</v>
      </c>
      <c r="H6474" s="97"/>
      <c r="I6474" s="98">
        <v>29.5</v>
      </c>
      <c r="J6474" s="98"/>
      <c r="K6474" s="27">
        <f>TRUNC(TRUNC(G6474,8)*I6474,2)</f>
        <v>0.81</v>
      </c>
    </row>
    <row r="6475" spans="1:11" ht="15" customHeight="1" x14ac:dyDescent="0.25">
      <c r="A6475" s="24" t="s">
        <v>3910</v>
      </c>
      <c r="B6475" s="95" t="s">
        <v>3911</v>
      </c>
      <c r="C6475" s="95"/>
      <c r="D6475" s="96" t="s">
        <v>20</v>
      </c>
      <c r="E6475" s="96"/>
      <c r="F6475" s="24" t="s">
        <v>2056</v>
      </c>
      <c r="G6475" s="97">
        <v>0.1386</v>
      </c>
      <c r="H6475" s="97"/>
      <c r="I6475" s="98">
        <v>24.94</v>
      </c>
      <c r="J6475" s="98"/>
      <c r="K6475" s="27">
        <f>TRUNC(TRUNC(G6475,8)*I6475,2)</f>
        <v>3.45</v>
      </c>
    </row>
    <row r="6476" spans="1:11" ht="18" customHeight="1" x14ac:dyDescent="0.25">
      <c r="A6476" s="9"/>
      <c r="B6476" s="9"/>
      <c r="C6476" s="9"/>
      <c r="D6476" s="9"/>
      <c r="E6476" s="9"/>
      <c r="F6476" s="9"/>
      <c r="G6476" s="91" t="s">
        <v>3912</v>
      </c>
      <c r="H6476" s="91"/>
      <c r="I6476" s="91"/>
      <c r="J6476" s="91"/>
      <c r="K6476" s="28">
        <f>SUM(K6474:K6475)</f>
        <v>4.26</v>
      </c>
    </row>
    <row r="6477" spans="1:11" ht="15" customHeight="1" x14ac:dyDescent="0.25">
      <c r="A6477" s="9"/>
      <c r="B6477" s="9"/>
      <c r="C6477" s="9"/>
      <c r="D6477" s="9"/>
      <c r="E6477" s="9"/>
      <c r="F6477" s="9"/>
      <c r="G6477" s="92" t="s">
        <v>3913</v>
      </c>
      <c r="H6477" s="92"/>
      <c r="I6477" s="92"/>
      <c r="J6477" s="92"/>
      <c r="K6477" s="29">
        <f>ROUND(SUM(K6472,K6476),2)</f>
        <v>17.11</v>
      </c>
    </row>
    <row r="6478" spans="1:11" ht="9.9499999999999993" customHeight="1" x14ac:dyDescent="0.25">
      <c r="A6478" s="9"/>
      <c r="B6478" s="9"/>
      <c r="C6478" s="9"/>
      <c r="D6478" s="9"/>
      <c r="E6478" s="9"/>
      <c r="F6478" s="9"/>
      <c r="G6478" s="100"/>
      <c r="H6478" s="100"/>
      <c r="I6478" s="100"/>
      <c r="J6478" s="100"/>
      <c r="K6478" s="100"/>
    </row>
    <row r="6479" spans="1:11" ht="20.100000000000001" customHeight="1" x14ac:dyDescent="0.25">
      <c r="A6479" s="99" t="s">
        <v>2603</v>
      </c>
      <c r="B6479" s="99"/>
      <c r="C6479" s="99"/>
      <c r="D6479" s="99"/>
      <c r="E6479" s="99"/>
      <c r="F6479" s="99"/>
      <c r="G6479" s="99"/>
      <c r="H6479" s="99"/>
      <c r="I6479" s="99"/>
      <c r="J6479" s="99"/>
      <c r="K6479" s="99"/>
    </row>
    <row r="6480" spans="1:11" ht="12.95" customHeight="1" x14ac:dyDescent="0.25">
      <c r="A6480" s="107" t="s">
        <v>3984</v>
      </c>
      <c r="B6480" s="107"/>
      <c r="C6480" s="107"/>
      <c r="D6480" s="108" t="s">
        <v>3985</v>
      </c>
      <c r="E6480" s="87" t="s">
        <v>3986</v>
      </c>
      <c r="F6480" s="87"/>
      <c r="G6480" s="87" t="s">
        <v>3987</v>
      </c>
      <c r="H6480" s="87"/>
      <c r="I6480" s="87"/>
      <c r="J6480" s="87"/>
      <c r="K6480" s="87" t="s">
        <v>3988</v>
      </c>
    </row>
    <row r="6481" spans="1:11" ht="12" customHeight="1" x14ac:dyDescent="0.25">
      <c r="A6481" s="107"/>
      <c r="B6481" s="107"/>
      <c r="C6481" s="107"/>
      <c r="D6481" s="108"/>
      <c r="E6481" s="23" t="s">
        <v>3989</v>
      </c>
      <c r="F6481" s="23" t="s">
        <v>3990</v>
      </c>
      <c r="G6481" s="94" t="s">
        <v>3989</v>
      </c>
      <c r="H6481" s="94"/>
      <c r="I6481" s="94" t="s">
        <v>3990</v>
      </c>
      <c r="J6481" s="94"/>
      <c r="K6481" s="87"/>
    </row>
    <row r="6482" spans="1:11" ht="15.95" customHeight="1" x14ac:dyDescent="0.25">
      <c r="A6482" s="6" t="s">
        <v>4091</v>
      </c>
      <c r="B6482" s="104" t="s">
        <v>4092</v>
      </c>
      <c r="C6482" s="104"/>
      <c r="D6482" s="44">
        <v>1</v>
      </c>
      <c r="E6482" s="32">
        <v>0.8</v>
      </c>
      <c r="F6482" s="32">
        <v>0.19999999999999996</v>
      </c>
      <c r="G6482" s="105">
        <v>5.32</v>
      </c>
      <c r="H6482" s="105"/>
      <c r="I6482" s="105">
        <v>0.5</v>
      </c>
      <c r="J6482" s="105"/>
      <c r="K6482" s="33">
        <f>TRUNC(D6482*(TRUNC(E6482*G6482,4)+TRUNC(F6482*I6482,4)),4)</f>
        <v>4.3559999999999999</v>
      </c>
    </row>
    <row r="6483" spans="1:11" ht="15" customHeight="1" x14ac:dyDescent="0.25">
      <c r="A6483" s="1"/>
      <c r="B6483" s="1"/>
      <c r="C6483" s="1"/>
      <c r="D6483" s="1"/>
      <c r="E6483" s="1"/>
      <c r="F6483" s="1"/>
      <c r="G6483" s="85" t="s">
        <v>3999</v>
      </c>
      <c r="H6483" s="85"/>
      <c r="I6483" s="85"/>
      <c r="J6483" s="85"/>
      <c r="K6483" s="34">
        <f>SUM(K6481:K6482)</f>
        <v>4.3559999999999999</v>
      </c>
    </row>
    <row r="6484" spans="1:11" ht="20.100000000000001" customHeight="1" x14ac:dyDescent="0.25">
      <c r="A6484" s="106" t="s">
        <v>4000</v>
      </c>
      <c r="B6484" s="106"/>
      <c r="C6484" s="106"/>
      <c r="D6484" s="106"/>
      <c r="E6484" s="106"/>
      <c r="F6484" s="2" t="s">
        <v>4</v>
      </c>
      <c r="G6484" s="87" t="s">
        <v>4001</v>
      </c>
      <c r="H6484" s="87"/>
      <c r="I6484" s="87" t="s">
        <v>4002</v>
      </c>
      <c r="J6484" s="87"/>
      <c r="K6484" s="2" t="s">
        <v>3988</v>
      </c>
    </row>
    <row r="6485" spans="1:11" ht="15" customHeight="1" x14ac:dyDescent="0.25">
      <c r="A6485" s="6" t="s">
        <v>4093</v>
      </c>
      <c r="B6485" s="101" t="s">
        <v>4094</v>
      </c>
      <c r="C6485" s="101"/>
      <c r="D6485" s="101"/>
      <c r="E6485" s="101"/>
      <c r="F6485" s="6" t="s">
        <v>3940</v>
      </c>
      <c r="G6485" s="102">
        <v>0.1333</v>
      </c>
      <c r="H6485" s="102"/>
      <c r="I6485" s="103">
        <v>3.96</v>
      </c>
      <c r="J6485" s="103"/>
      <c r="K6485" s="7">
        <f>TRUNC(TRUNC(G6485,8)*I6485,2)</f>
        <v>0.52</v>
      </c>
    </row>
    <row r="6486" spans="1:11" ht="15" customHeight="1" x14ac:dyDescent="0.25">
      <c r="A6486" s="6" t="s">
        <v>4095</v>
      </c>
      <c r="B6486" s="101" t="s">
        <v>4096</v>
      </c>
      <c r="C6486" s="101"/>
      <c r="D6486" s="101"/>
      <c r="E6486" s="101"/>
      <c r="F6486" s="6" t="s">
        <v>3940</v>
      </c>
      <c r="G6486" s="102">
        <v>2</v>
      </c>
      <c r="H6486" s="102"/>
      <c r="I6486" s="103">
        <v>14.41</v>
      </c>
      <c r="J6486" s="103"/>
      <c r="K6486" s="7">
        <f>TRUNC(TRUNC(G6486,8)*I6486,2)</f>
        <v>28.82</v>
      </c>
    </row>
    <row r="6487" spans="1:11" ht="15" customHeight="1" x14ac:dyDescent="0.25">
      <c r="A6487" s="6" t="s">
        <v>4097</v>
      </c>
      <c r="B6487" s="101" t="s">
        <v>4098</v>
      </c>
      <c r="C6487" s="101"/>
      <c r="D6487" s="101"/>
      <c r="E6487" s="101"/>
      <c r="F6487" s="6" t="s">
        <v>3940</v>
      </c>
      <c r="G6487" s="102">
        <v>3</v>
      </c>
      <c r="H6487" s="102"/>
      <c r="I6487" s="103">
        <v>14.58</v>
      </c>
      <c r="J6487" s="103"/>
      <c r="K6487" s="7">
        <f>TRUNC(TRUNC(G6487,8)*I6487,2)</f>
        <v>43.74</v>
      </c>
    </row>
    <row r="6488" spans="1:11" ht="15" customHeight="1" x14ac:dyDescent="0.25">
      <c r="A6488" s="1"/>
      <c r="B6488" s="1"/>
      <c r="C6488" s="1"/>
      <c r="D6488" s="1"/>
      <c r="E6488" s="1"/>
      <c r="F6488" s="1"/>
      <c r="G6488" s="85" t="s">
        <v>4005</v>
      </c>
      <c r="H6488" s="85"/>
      <c r="I6488" s="85"/>
      <c r="J6488" s="85"/>
      <c r="K6488" s="29">
        <f>SUM(K6485:K6487)</f>
        <v>73.08</v>
      </c>
    </row>
    <row r="6489" spans="1:11" ht="15" customHeight="1" x14ac:dyDescent="0.25">
      <c r="A6489" s="9"/>
      <c r="B6489" s="9"/>
      <c r="C6489" s="9"/>
      <c r="D6489" s="9"/>
      <c r="E6489" s="9"/>
      <c r="F6489" s="9"/>
      <c r="G6489" s="92" t="s">
        <v>4006</v>
      </c>
      <c r="H6489" s="92"/>
      <c r="I6489" s="92"/>
      <c r="J6489" s="92"/>
      <c r="K6489" s="33">
        <f>SUM(K6483,K6488)</f>
        <v>77.435999999999993</v>
      </c>
    </row>
    <row r="6490" spans="1:11" ht="15" customHeight="1" x14ac:dyDescent="0.25">
      <c r="A6490" s="9"/>
      <c r="B6490" s="9"/>
      <c r="C6490" s="9"/>
      <c r="D6490" s="9"/>
      <c r="E6490" s="9"/>
      <c r="F6490" s="9"/>
      <c r="G6490" s="92" t="s">
        <v>4007</v>
      </c>
      <c r="H6490" s="92"/>
      <c r="I6490" s="92"/>
      <c r="J6490" s="92"/>
      <c r="K6490" s="35">
        <v>22.5</v>
      </c>
    </row>
    <row r="6491" spans="1:11" ht="15" customHeight="1" x14ac:dyDescent="0.25">
      <c r="A6491" s="9"/>
      <c r="B6491" s="9"/>
      <c r="C6491" s="9"/>
      <c r="D6491" s="9"/>
      <c r="E6491" s="9"/>
      <c r="F6491" s="9"/>
      <c r="G6491" s="92" t="s">
        <v>4008</v>
      </c>
      <c r="H6491" s="92"/>
      <c r="I6491" s="92"/>
      <c r="J6491" s="92"/>
      <c r="K6491" s="33">
        <f>TRUNC(K6489/K6490,4)</f>
        <v>3.4416000000000002</v>
      </c>
    </row>
    <row r="6492" spans="1:11" ht="15" customHeight="1" x14ac:dyDescent="0.25">
      <c r="A6492" s="9"/>
      <c r="B6492" s="9"/>
      <c r="C6492" s="9"/>
      <c r="D6492" s="9"/>
      <c r="E6492" s="9"/>
      <c r="F6492" s="9"/>
      <c r="G6492" s="92" t="s">
        <v>4029</v>
      </c>
      <c r="H6492" s="92"/>
      <c r="I6492" s="92"/>
      <c r="J6492" s="92"/>
      <c r="K6492" s="33">
        <f>SUM(K6491)</f>
        <v>3.4416000000000002</v>
      </c>
    </row>
    <row r="6493" spans="1:11" ht="15" customHeight="1" x14ac:dyDescent="0.25">
      <c r="A6493" s="9"/>
      <c r="B6493" s="9"/>
      <c r="C6493" s="9"/>
      <c r="D6493" s="9"/>
      <c r="E6493" s="9"/>
      <c r="F6493" s="9"/>
      <c r="G6493" s="92" t="s">
        <v>3913</v>
      </c>
      <c r="H6493" s="92"/>
      <c r="I6493" s="92"/>
      <c r="J6493" s="92"/>
      <c r="K6493" s="29">
        <f>ROUND(SUM(K6492),2)</f>
        <v>3.44</v>
      </c>
    </row>
    <row r="6494" spans="1:11" ht="9.9499999999999993" customHeight="1" x14ac:dyDescent="0.25">
      <c r="A6494" s="9"/>
      <c r="B6494" s="9"/>
      <c r="C6494" s="9"/>
      <c r="D6494" s="9"/>
      <c r="E6494" s="9"/>
      <c r="F6494" s="9"/>
      <c r="G6494" s="100"/>
      <c r="H6494" s="100"/>
      <c r="I6494" s="100"/>
      <c r="J6494" s="100"/>
      <c r="K6494" s="100"/>
    </row>
    <row r="6495" spans="1:11" ht="20.100000000000001" customHeight="1" x14ac:dyDescent="0.25">
      <c r="A6495" s="99" t="s">
        <v>2604</v>
      </c>
      <c r="B6495" s="99"/>
      <c r="C6495" s="99"/>
      <c r="D6495" s="99"/>
      <c r="E6495" s="99"/>
      <c r="F6495" s="99"/>
      <c r="G6495" s="99"/>
      <c r="H6495" s="99"/>
      <c r="I6495" s="99"/>
      <c r="J6495" s="99"/>
      <c r="K6495" s="99"/>
    </row>
    <row r="6496" spans="1:11" ht="15" customHeight="1" x14ac:dyDescent="0.25">
      <c r="A6496" s="93" t="s">
        <v>3893</v>
      </c>
      <c r="B6496" s="93"/>
      <c r="C6496" s="93"/>
      <c r="D6496" s="94" t="s">
        <v>3</v>
      </c>
      <c r="E6496" s="94"/>
      <c r="F6496" s="23" t="s">
        <v>4</v>
      </c>
      <c r="G6496" s="94" t="s">
        <v>3894</v>
      </c>
      <c r="H6496" s="94"/>
      <c r="I6496" s="94" t="s">
        <v>3895</v>
      </c>
      <c r="J6496" s="94"/>
      <c r="K6496" s="23" t="s">
        <v>3896</v>
      </c>
    </row>
    <row r="6497" spans="1:11" ht="15" customHeight="1" x14ac:dyDescent="0.25">
      <c r="A6497" s="24" t="s">
        <v>3951</v>
      </c>
      <c r="B6497" s="95" t="s">
        <v>3952</v>
      </c>
      <c r="C6497" s="95"/>
      <c r="D6497" s="96" t="s">
        <v>3953</v>
      </c>
      <c r="E6497" s="96"/>
      <c r="F6497" s="24" t="s">
        <v>3954</v>
      </c>
      <c r="G6497" s="97">
        <v>4.0000000000000001E-3</v>
      </c>
      <c r="H6497" s="97"/>
      <c r="I6497" s="98">
        <v>215</v>
      </c>
      <c r="J6497" s="98"/>
      <c r="K6497" s="27">
        <f>ROUND(ROUND(G6497,8)*I6497,2)</f>
        <v>0.86</v>
      </c>
    </row>
    <row r="6498" spans="1:11" ht="15" customHeight="1" x14ac:dyDescent="0.25">
      <c r="A6498" s="24" t="s">
        <v>3955</v>
      </c>
      <c r="B6498" s="95" t="s">
        <v>3956</v>
      </c>
      <c r="C6498" s="95"/>
      <c r="D6498" s="96" t="s">
        <v>20</v>
      </c>
      <c r="E6498" s="96"/>
      <c r="F6498" s="24" t="s">
        <v>3903</v>
      </c>
      <c r="G6498" s="97">
        <v>5.0000000000000001E-3</v>
      </c>
      <c r="H6498" s="97"/>
      <c r="I6498" s="98">
        <v>19.37</v>
      </c>
      <c r="J6498" s="98"/>
      <c r="K6498" s="27">
        <f>ROUND(ROUND(G6498,8)*I6498,2)</f>
        <v>0.1</v>
      </c>
    </row>
    <row r="6499" spans="1:11" ht="15" customHeight="1" x14ac:dyDescent="0.25">
      <c r="A6499" s="9"/>
      <c r="B6499" s="9"/>
      <c r="C6499" s="9"/>
      <c r="D6499" s="9"/>
      <c r="E6499" s="9"/>
      <c r="F6499" s="9"/>
      <c r="G6499" s="91" t="s">
        <v>3906</v>
      </c>
      <c r="H6499" s="91"/>
      <c r="I6499" s="91"/>
      <c r="J6499" s="91"/>
      <c r="K6499" s="28">
        <f>SUM(K6497:K6498)</f>
        <v>0.96</v>
      </c>
    </row>
    <row r="6500" spans="1:11" ht="15" customHeight="1" x14ac:dyDescent="0.25">
      <c r="A6500" s="93" t="s">
        <v>3907</v>
      </c>
      <c r="B6500" s="93"/>
      <c r="C6500" s="93"/>
      <c r="D6500" s="94" t="s">
        <v>3</v>
      </c>
      <c r="E6500" s="94"/>
      <c r="F6500" s="23" t="s">
        <v>4</v>
      </c>
      <c r="G6500" s="94" t="s">
        <v>3894</v>
      </c>
      <c r="H6500" s="94"/>
      <c r="I6500" s="94" t="s">
        <v>3895</v>
      </c>
      <c r="J6500" s="94"/>
      <c r="K6500" s="23" t="s">
        <v>3896</v>
      </c>
    </row>
    <row r="6501" spans="1:11" ht="21" customHeight="1" x14ac:dyDescent="0.25">
      <c r="A6501" s="24" t="s">
        <v>3908</v>
      </c>
      <c r="B6501" s="95" t="s">
        <v>3909</v>
      </c>
      <c r="C6501" s="95"/>
      <c r="D6501" s="96" t="s">
        <v>20</v>
      </c>
      <c r="E6501" s="96"/>
      <c r="F6501" s="24" t="s">
        <v>2056</v>
      </c>
      <c r="G6501" s="97">
        <v>0.03</v>
      </c>
      <c r="H6501" s="97"/>
      <c r="I6501" s="98">
        <v>32.24</v>
      </c>
      <c r="J6501" s="98"/>
      <c r="K6501" s="27">
        <f>ROUND(ROUND(G6501,8)*I6501,2)</f>
        <v>0.97</v>
      </c>
    </row>
    <row r="6502" spans="1:11" ht="15" customHeight="1" x14ac:dyDescent="0.25">
      <c r="A6502" s="24" t="s">
        <v>3910</v>
      </c>
      <c r="B6502" s="95" t="s">
        <v>3911</v>
      </c>
      <c r="C6502" s="95"/>
      <c r="D6502" s="96" t="s">
        <v>20</v>
      </c>
      <c r="E6502" s="96"/>
      <c r="F6502" s="24" t="s">
        <v>2056</v>
      </c>
      <c r="G6502" s="97">
        <v>0.03</v>
      </c>
      <c r="H6502" s="97"/>
      <c r="I6502" s="98">
        <v>24.94</v>
      </c>
      <c r="J6502" s="98"/>
      <c r="K6502" s="27">
        <f>ROUND(ROUND(G6502,8)*I6502,2)</f>
        <v>0.75</v>
      </c>
    </row>
    <row r="6503" spans="1:11" ht="18" customHeight="1" x14ac:dyDescent="0.25">
      <c r="A6503" s="9"/>
      <c r="B6503" s="9"/>
      <c r="C6503" s="9"/>
      <c r="D6503" s="9"/>
      <c r="E6503" s="9"/>
      <c r="F6503" s="9"/>
      <c r="G6503" s="91" t="s">
        <v>3912</v>
      </c>
      <c r="H6503" s="91"/>
      <c r="I6503" s="91"/>
      <c r="J6503" s="91"/>
      <c r="K6503" s="28">
        <f>SUM(K6501:K6502)</f>
        <v>1.72</v>
      </c>
    </row>
    <row r="6504" spans="1:11" ht="15" customHeight="1" x14ac:dyDescent="0.25">
      <c r="A6504" s="9"/>
      <c r="B6504" s="9"/>
      <c r="C6504" s="9"/>
      <c r="D6504" s="9"/>
      <c r="E6504" s="9"/>
      <c r="F6504" s="9"/>
      <c r="G6504" s="92" t="s">
        <v>3913</v>
      </c>
      <c r="H6504" s="92"/>
      <c r="I6504" s="92"/>
      <c r="J6504" s="92"/>
      <c r="K6504" s="29">
        <f>ROUND(SUM(K6499,K6503),2)</f>
        <v>2.68</v>
      </c>
    </row>
    <row r="6505" spans="1:11" ht="9.9499999999999993" customHeight="1" x14ac:dyDescent="0.25">
      <c r="A6505" s="9"/>
      <c r="B6505" s="9"/>
      <c r="C6505" s="9"/>
      <c r="D6505" s="9"/>
      <c r="E6505" s="9"/>
      <c r="F6505" s="9"/>
      <c r="G6505" s="100"/>
      <c r="H6505" s="100"/>
      <c r="I6505" s="100"/>
      <c r="J6505" s="100"/>
      <c r="K6505" s="100"/>
    </row>
    <row r="6506" spans="1:11" ht="20.100000000000001" customHeight="1" x14ac:dyDescent="0.25">
      <c r="A6506" s="99" t="s">
        <v>2605</v>
      </c>
      <c r="B6506" s="99"/>
      <c r="C6506" s="99"/>
      <c r="D6506" s="99"/>
      <c r="E6506" s="99"/>
      <c r="F6506" s="99"/>
      <c r="G6506" s="99"/>
      <c r="H6506" s="99"/>
      <c r="I6506" s="99"/>
      <c r="J6506" s="99"/>
      <c r="K6506" s="99"/>
    </row>
    <row r="6507" spans="1:11" ht="15" customHeight="1" x14ac:dyDescent="0.25">
      <c r="A6507" s="93" t="s">
        <v>3916</v>
      </c>
      <c r="B6507" s="93"/>
      <c r="C6507" s="93"/>
      <c r="D6507" s="94" t="s">
        <v>3</v>
      </c>
      <c r="E6507" s="94"/>
      <c r="F6507" s="23" t="s">
        <v>4</v>
      </c>
      <c r="G6507" s="94" t="s">
        <v>3894</v>
      </c>
      <c r="H6507" s="94"/>
      <c r="I6507" s="94" t="s">
        <v>3895</v>
      </c>
      <c r="J6507" s="94"/>
      <c r="K6507" s="23" t="s">
        <v>3896</v>
      </c>
    </row>
    <row r="6508" spans="1:11" ht="29.1" customHeight="1" x14ac:dyDescent="0.25">
      <c r="A6508" s="24" t="s">
        <v>3957</v>
      </c>
      <c r="B6508" s="95" t="s">
        <v>3958</v>
      </c>
      <c r="C6508" s="95"/>
      <c r="D6508" s="96" t="s">
        <v>20</v>
      </c>
      <c r="E6508" s="96"/>
      <c r="F6508" s="24" t="s">
        <v>3936</v>
      </c>
      <c r="G6508" s="97">
        <v>2.8999999999999998E-3</v>
      </c>
      <c r="H6508" s="97"/>
      <c r="I6508" s="98">
        <v>75.540000000000006</v>
      </c>
      <c r="J6508" s="98"/>
      <c r="K6508" s="27">
        <f>TRUNC(TRUNC(G6508,8)*I6508,2)</f>
        <v>0.21</v>
      </c>
    </row>
    <row r="6509" spans="1:11" ht="29.1" customHeight="1" x14ac:dyDescent="0.25">
      <c r="A6509" s="24" t="s">
        <v>3959</v>
      </c>
      <c r="B6509" s="95" t="s">
        <v>3960</v>
      </c>
      <c r="C6509" s="95"/>
      <c r="D6509" s="96" t="s">
        <v>20</v>
      </c>
      <c r="E6509" s="96"/>
      <c r="F6509" s="24" t="s">
        <v>30</v>
      </c>
      <c r="G6509" s="97">
        <v>1.6999999999999999E-3</v>
      </c>
      <c r="H6509" s="97"/>
      <c r="I6509" s="98">
        <v>198.53</v>
      </c>
      <c r="J6509" s="98"/>
      <c r="K6509" s="27">
        <f>TRUNC(TRUNC(G6509,8)*I6509,2)</f>
        <v>0.33</v>
      </c>
    </row>
    <row r="6510" spans="1:11" ht="18" customHeight="1" x14ac:dyDescent="0.25">
      <c r="A6510" s="9"/>
      <c r="B6510" s="9"/>
      <c r="C6510" s="9"/>
      <c r="D6510" s="9"/>
      <c r="E6510" s="9"/>
      <c r="F6510" s="9"/>
      <c r="G6510" s="91" t="s">
        <v>3919</v>
      </c>
      <c r="H6510" s="91"/>
      <c r="I6510" s="91"/>
      <c r="J6510" s="91"/>
      <c r="K6510" s="28">
        <f>SUM(K6508:K6509)</f>
        <v>0.54</v>
      </c>
    </row>
    <row r="6511" spans="1:11" ht="15" customHeight="1" x14ac:dyDescent="0.25">
      <c r="A6511" s="93" t="s">
        <v>3907</v>
      </c>
      <c r="B6511" s="93"/>
      <c r="C6511" s="93"/>
      <c r="D6511" s="94" t="s">
        <v>3</v>
      </c>
      <c r="E6511" s="94"/>
      <c r="F6511" s="23" t="s">
        <v>4</v>
      </c>
      <c r="G6511" s="94" t="s">
        <v>3894</v>
      </c>
      <c r="H6511" s="94"/>
      <c r="I6511" s="94" t="s">
        <v>3895</v>
      </c>
      <c r="J6511" s="94"/>
      <c r="K6511" s="23" t="s">
        <v>3896</v>
      </c>
    </row>
    <row r="6512" spans="1:11" ht="15" customHeight="1" x14ac:dyDescent="0.25">
      <c r="A6512" s="24" t="s">
        <v>3961</v>
      </c>
      <c r="B6512" s="95" t="s">
        <v>3962</v>
      </c>
      <c r="C6512" s="95"/>
      <c r="D6512" s="96" t="s">
        <v>20</v>
      </c>
      <c r="E6512" s="96"/>
      <c r="F6512" s="24" t="s">
        <v>2056</v>
      </c>
      <c r="G6512" s="97">
        <v>4.5999999999999999E-3</v>
      </c>
      <c r="H6512" s="97"/>
      <c r="I6512" s="98">
        <v>29.5</v>
      </c>
      <c r="J6512" s="98"/>
      <c r="K6512" s="27">
        <f>TRUNC(TRUNC(G6512,8)*I6512,2)</f>
        <v>0.13</v>
      </c>
    </row>
    <row r="6513" spans="1:11" ht="18" customHeight="1" x14ac:dyDescent="0.25">
      <c r="A6513" s="9"/>
      <c r="B6513" s="9"/>
      <c r="C6513" s="9"/>
      <c r="D6513" s="9"/>
      <c r="E6513" s="9"/>
      <c r="F6513" s="9"/>
      <c r="G6513" s="91" t="s">
        <v>3912</v>
      </c>
      <c r="H6513" s="91"/>
      <c r="I6513" s="91"/>
      <c r="J6513" s="91"/>
      <c r="K6513" s="28">
        <f>SUM(K6512:K6512)</f>
        <v>0.13</v>
      </c>
    </row>
    <row r="6514" spans="1:11" ht="15" customHeight="1" x14ac:dyDescent="0.25">
      <c r="A6514" s="9"/>
      <c r="B6514" s="9"/>
      <c r="C6514" s="9"/>
      <c r="D6514" s="9"/>
      <c r="E6514" s="9"/>
      <c r="F6514" s="9"/>
      <c r="G6514" s="92" t="s">
        <v>3913</v>
      </c>
      <c r="H6514" s="92"/>
      <c r="I6514" s="92"/>
      <c r="J6514" s="92"/>
      <c r="K6514" s="29">
        <f>ROUND(SUM(K6510,K6513),2)</f>
        <v>0.67</v>
      </c>
    </row>
    <row r="6515" spans="1:11" ht="9.9499999999999993" customHeight="1" x14ac:dyDescent="0.25">
      <c r="A6515" s="9"/>
      <c r="B6515" s="9"/>
      <c r="C6515" s="9"/>
      <c r="D6515" s="9"/>
      <c r="E6515" s="9"/>
      <c r="F6515" s="9"/>
      <c r="G6515" s="100"/>
      <c r="H6515" s="100"/>
      <c r="I6515" s="100"/>
      <c r="J6515" s="100"/>
      <c r="K6515" s="100"/>
    </row>
    <row r="6516" spans="1:11" ht="20.100000000000001" customHeight="1" x14ac:dyDescent="0.25">
      <c r="A6516" s="99" t="s">
        <v>2606</v>
      </c>
      <c r="B6516" s="99"/>
      <c r="C6516" s="99"/>
      <c r="D6516" s="99"/>
      <c r="E6516" s="99"/>
      <c r="F6516" s="99"/>
      <c r="G6516" s="99"/>
      <c r="H6516" s="99"/>
      <c r="I6516" s="99"/>
      <c r="J6516" s="99"/>
      <c r="K6516" s="99"/>
    </row>
    <row r="6517" spans="1:11" ht="15" customHeight="1" x14ac:dyDescent="0.25">
      <c r="A6517" s="93" t="s">
        <v>3916</v>
      </c>
      <c r="B6517" s="93"/>
      <c r="C6517" s="93"/>
      <c r="D6517" s="94" t="s">
        <v>3</v>
      </c>
      <c r="E6517" s="94"/>
      <c r="F6517" s="23" t="s">
        <v>4</v>
      </c>
      <c r="G6517" s="94" t="s">
        <v>3894</v>
      </c>
      <c r="H6517" s="94"/>
      <c r="I6517" s="94" t="s">
        <v>3895</v>
      </c>
      <c r="J6517" s="94"/>
      <c r="K6517" s="23" t="s">
        <v>3896</v>
      </c>
    </row>
    <row r="6518" spans="1:11" ht="29.1" customHeight="1" x14ac:dyDescent="0.25">
      <c r="A6518" s="24" t="s">
        <v>3957</v>
      </c>
      <c r="B6518" s="95" t="s">
        <v>3958</v>
      </c>
      <c r="C6518" s="95"/>
      <c r="D6518" s="96" t="s">
        <v>20</v>
      </c>
      <c r="E6518" s="96"/>
      <c r="F6518" s="24" t="s">
        <v>3936</v>
      </c>
      <c r="G6518" s="97">
        <v>1.95E-2</v>
      </c>
      <c r="H6518" s="97"/>
      <c r="I6518" s="98">
        <v>75.540000000000006</v>
      </c>
      <c r="J6518" s="98"/>
      <c r="K6518" s="27">
        <f>TRUNC(TRUNC(G6518,8)*I6518,2)</f>
        <v>1.47</v>
      </c>
    </row>
    <row r="6519" spans="1:11" ht="29.1" customHeight="1" x14ac:dyDescent="0.25">
      <c r="A6519" s="24" t="s">
        <v>3959</v>
      </c>
      <c r="B6519" s="95" t="s">
        <v>3960</v>
      </c>
      <c r="C6519" s="95"/>
      <c r="D6519" s="96" t="s">
        <v>20</v>
      </c>
      <c r="E6519" s="96"/>
      <c r="F6519" s="24" t="s">
        <v>30</v>
      </c>
      <c r="G6519" s="97">
        <v>1.15E-2</v>
      </c>
      <c r="H6519" s="97"/>
      <c r="I6519" s="98">
        <v>198.53</v>
      </c>
      <c r="J6519" s="98"/>
      <c r="K6519" s="27">
        <f>TRUNC(TRUNC(G6519,8)*I6519,2)</f>
        <v>2.2799999999999998</v>
      </c>
    </row>
    <row r="6520" spans="1:11" ht="18" customHeight="1" x14ac:dyDescent="0.25">
      <c r="A6520" s="9"/>
      <c r="B6520" s="9"/>
      <c r="C6520" s="9"/>
      <c r="D6520" s="9"/>
      <c r="E6520" s="9"/>
      <c r="F6520" s="9"/>
      <c r="G6520" s="91" t="s">
        <v>3919</v>
      </c>
      <c r="H6520" s="91"/>
      <c r="I6520" s="91"/>
      <c r="J6520" s="91"/>
      <c r="K6520" s="28">
        <f>SUM(K6518:K6519)</f>
        <v>3.75</v>
      </c>
    </row>
    <row r="6521" spans="1:11" ht="15" customHeight="1" x14ac:dyDescent="0.25">
      <c r="A6521" s="93" t="s">
        <v>3907</v>
      </c>
      <c r="B6521" s="93"/>
      <c r="C6521" s="93"/>
      <c r="D6521" s="94" t="s">
        <v>3</v>
      </c>
      <c r="E6521" s="94"/>
      <c r="F6521" s="23" t="s">
        <v>4</v>
      </c>
      <c r="G6521" s="94" t="s">
        <v>3894</v>
      </c>
      <c r="H6521" s="94"/>
      <c r="I6521" s="94" t="s">
        <v>3895</v>
      </c>
      <c r="J6521" s="94"/>
      <c r="K6521" s="23" t="s">
        <v>3896</v>
      </c>
    </row>
    <row r="6522" spans="1:11" ht="15" customHeight="1" x14ac:dyDescent="0.25">
      <c r="A6522" s="24" t="s">
        <v>3910</v>
      </c>
      <c r="B6522" s="95" t="s">
        <v>3911</v>
      </c>
      <c r="C6522" s="95"/>
      <c r="D6522" s="96" t="s">
        <v>20</v>
      </c>
      <c r="E6522" s="96"/>
      <c r="F6522" s="24" t="s">
        <v>2056</v>
      </c>
      <c r="G6522" s="97">
        <v>3.1E-2</v>
      </c>
      <c r="H6522" s="97"/>
      <c r="I6522" s="98">
        <v>24.94</v>
      </c>
      <c r="J6522" s="98"/>
      <c r="K6522" s="27">
        <f>TRUNC(TRUNC(G6522,8)*I6522,2)</f>
        <v>0.77</v>
      </c>
    </row>
    <row r="6523" spans="1:11" ht="18" customHeight="1" x14ac:dyDescent="0.25">
      <c r="A6523" s="9"/>
      <c r="B6523" s="9"/>
      <c r="C6523" s="9"/>
      <c r="D6523" s="9"/>
      <c r="E6523" s="9"/>
      <c r="F6523" s="9"/>
      <c r="G6523" s="91" t="s">
        <v>3912</v>
      </c>
      <c r="H6523" s="91"/>
      <c r="I6523" s="91"/>
      <c r="J6523" s="91"/>
      <c r="K6523" s="28">
        <f>SUM(K6522:K6522)</f>
        <v>0.77</v>
      </c>
    </row>
    <row r="6524" spans="1:11" ht="15" customHeight="1" x14ac:dyDescent="0.25">
      <c r="A6524" s="9"/>
      <c r="B6524" s="9"/>
      <c r="C6524" s="9"/>
      <c r="D6524" s="9"/>
      <c r="E6524" s="9"/>
      <c r="F6524" s="9"/>
      <c r="G6524" s="92" t="s">
        <v>3913</v>
      </c>
      <c r="H6524" s="92"/>
      <c r="I6524" s="92"/>
      <c r="J6524" s="92"/>
      <c r="K6524" s="29">
        <f>ROUND(SUM(K6520,K6523),2)</f>
        <v>4.5199999999999996</v>
      </c>
    </row>
    <row r="6525" spans="1:11" ht="9.9499999999999993" customHeight="1" x14ac:dyDescent="0.25">
      <c r="A6525" s="9"/>
      <c r="B6525" s="9"/>
      <c r="C6525" s="9"/>
      <c r="D6525" s="9"/>
      <c r="E6525" s="9"/>
      <c r="F6525" s="9"/>
      <c r="G6525" s="100"/>
      <c r="H6525" s="100"/>
      <c r="I6525" s="100"/>
      <c r="J6525" s="100"/>
      <c r="K6525" s="100"/>
    </row>
    <row r="6526" spans="1:11" ht="20.100000000000001" customHeight="1" x14ac:dyDescent="0.25">
      <c r="A6526" s="99" t="s">
        <v>2607</v>
      </c>
      <c r="B6526" s="99"/>
      <c r="C6526" s="99"/>
      <c r="D6526" s="99"/>
      <c r="E6526" s="99"/>
      <c r="F6526" s="99"/>
      <c r="G6526" s="99"/>
      <c r="H6526" s="99"/>
      <c r="I6526" s="99"/>
      <c r="J6526" s="99"/>
      <c r="K6526" s="99"/>
    </row>
    <row r="6527" spans="1:11" ht="15" customHeight="1" x14ac:dyDescent="0.25">
      <c r="A6527" s="93" t="s">
        <v>3916</v>
      </c>
      <c r="B6527" s="93"/>
      <c r="C6527" s="93"/>
      <c r="D6527" s="94" t="s">
        <v>3</v>
      </c>
      <c r="E6527" s="94"/>
      <c r="F6527" s="23" t="s">
        <v>4</v>
      </c>
      <c r="G6527" s="94" t="s">
        <v>3894</v>
      </c>
      <c r="H6527" s="94"/>
      <c r="I6527" s="94" t="s">
        <v>3895</v>
      </c>
      <c r="J6527" s="94"/>
      <c r="K6527" s="23" t="s">
        <v>3896</v>
      </c>
    </row>
    <row r="6528" spans="1:11" ht="29.1" customHeight="1" x14ac:dyDescent="0.25">
      <c r="A6528" s="24" t="s">
        <v>3963</v>
      </c>
      <c r="B6528" s="95" t="s">
        <v>3964</v>
      </c>
      <c r="C6528" s="95"/>
      <c r="D6528" s="96" t="s">
        <v>20</v>
      </c>
      <c r="E6528" s="96"/>
      <c r="F6528" s="24" t="s">
        <v>3936</v>
      </c>
      <c r="G6528" s="97">
        <v>0.86950000000000005</v>
      </c>
      <c r="H6528" s="97"/>
      <c r="I6528" s="98">
        <v>8.9</v>
      </c>
      <c r="J6528" s="98"/>
      <c r="K6528" s="27">
        <f>TRUNC(TRUNC(G6528,8)*I6528,2)</f>
        <v>7.73</v>
      </c>
    </row>
    <row r="6529" spans="1:11" ht="29.1" customHeight="1" x14ac:dyDescent="0.25">
      <c r="A6529" s="24" t="s">
        <v>3965</v>
      </c>
      <c r="B6529" s="95" t="s">
        <v>3966</v>
      </c>
      <c r="C6529" s="95"/>
      <c r="D6529" s="96" t="s">
        <v>20</v>
      </c>
      <c r="E6529" s="96"/>
      <c r="F6529" s="24" t="s">
        <v>30</v>
      </c>
      <c r="G6529" s="97">
        <v>1.137</v>
      </c>
      <c r="H6529" s="97"/>
      <c r="I6529" s="98">
        <v>32.76</v>
      </c>
      <c r="J6529" s="98"/>
      <c r="K6529" s="27">
        <f>TRUNC(TRUNC(G6529,8)*I6529,2)</f>
        <v>37.24</v>
      </c>
    </row>
    <row r="6530" spans="1:11" ht="21" customHeight="1" x14ac:dyDescent="0.25">
      <c r="A6530" s="24" t="s">
        <v>3967</v>
      </c>
      <c r="B6530" s="95" t="s">
        <v>3968</v>
      </c>
      <c r="C6530" s="95"/>
      <c r="D6530" s="96" t="s">
        <v>20</v>
      </c>
      <c r="E6530" s="96"/>
      <c r="F6530" s="24" t="s">
        <v>3936</v>
      </c>
      <c r="G6530" s="97">
        <v>0.86950000000000005</v>
      </c>
      <c r="H6530" s="97"/>
      <c r="I6530" s="98">
        <v>27.59</v>
      </c>
      <c r="J6530" s="98"/>
      <c r="K6530" s="27">
        <f>TRUNC(TRUNC(G6530,8)*I6530,2)</f>
        <v>23.98</v>
      </c>
    </row>
    <row r="6531" spans="1:11" ht="21" customHeight="1" x14ac:dyDescent="0.25">
      <c r="A6531" s="24" t="s">
        <v>3969</v>
      </c>
      <c r="B6531" s="95" t="s">
        <v>3970</v>
      </c>
      <c r="C6531" s="95"/>
      <c r="D6531" s="96" t="s">
        <v>20</v>
      </c>
      <c r="E6531" s="96"/>
      <c r="F6531" s="24" t="s">
        <v>30</v>
      </c>
      <c r="G6531" s="97">
        <v>1.137</v>
      </c>
      <c r="H6531" s="97"/>
      <c r="I6531" s="98">
        <v>28.09</v>
      </c>
      <c r="J6531" s="98"/>
      <c r="K6531" s="27">
        <f>TRUNC(TRUNC(G6531,8)*I6531,2)</f>
        <v>31.93</v>
      </c>
    </row>
    <row r="6532" spans="1:11" ht="18" customHeight="1" x14ac:dyDescent="0.25">
      <c r="A6532" s="9"/>
      <c r="B6532" s="9"/>
      <c r="C6532" s="9"/>
      <c r="D6532" s="9"/>
      <c r="E6532" s="9"/>
      <c r="F6532" s="9"/>
      <c r="G6532" s="91" t="s">
        <v>3919</v>
      </c>
      <c r="H6532" s="91"/>
      <c r="I6532" s="91"/>
      <c r="J6532" s="91"/>
      <c r="K6532" s="28">
        <f>SUM(K6528:K6531)</f>
        <v>100.88</v>
      </c>
    </row>
    <row r="6533" spans="1:11" ht="15" customHeight="1" x14ac:dyDescent="0.25">
      <c r="A6533" s="93" t="s">
        <v>3907</v>
      </c>
      <c r="B6533" s="93"/>
      <c r="C6533" s="93"/>
      <c r="D6533" s="94" t="s">
        <v>3</v>
      </c>
      <c r="E6533" s="94"/>
      <c r="F6533" s="23" t="s">
        <v>4</v>
      </c>
      <c r="G6533" s="94" t="s">
        <v>3894</v>
      </c>
      <c r="H6533" s="94"/>
      <c r="I6533" s="94" t="s">
        <v>3895</v>
      </c>
      <c r="J6533" s="94"/>
      <c r="K6533" s="23" t="s">
        <v>3896</v>
      </c>
    </row>
    <row r="6534" spans="1:11" ht="15" customHeight="1" x14ac:dyDescent="0.25">
      <c r="A6534" s="24" t="s">
        <v>3971</v>
      </c>
      <c r="B6534" s="95" t="s">
        <v>3972</v>
      </c>
      <c r="C6534" s="95"/>
      <c r="D6534" s="96" t="s">
        <v>20</v>
      </c>
      <c r="E6534" s="96"/>
      <c r="F6534" s="24" t="s">
        <v>2056</v>
      </c>
      <c r="G6534" s="97">
        <v>7.22E-2</v>
      </c>
      <c r="H6534" s="97"/>
      <c r="I6534" s="98">
        <v>32.69</v>
      </c>
      <c r="J6534" s="98"/>
      <c r="K6534" s="27">
        <f>TRUNC(TRUNC(G6534,8)*I6534,2)</f>
        <v>2.36</v>
      </c>
    </row>
    <row r="6535" spans="1:11" ht="15" customHeight="1" x14ac:dyDescent="0.25">
      <c r="A6535" s="24" t="s">
        <v>3910</v>
      </c>
      <c r="B6535" s="95" t="s">
        <v>3911</v>
      </c>
      <c r="C6535" s="95"/>
      <c r="D6535" s="96" t="s">
        <v>20</v>
      </c>
      <c r="E6535" s="96"/>
      <c r="F6535" s="24" t="s">
        <v>2056</v>
      </c>
      <c r="G6535" s="97">
        <v>0.44790000000000002</v>
      </c>
      <c r="H6535" s="97"/>
      <c r="I6535" s="98">
        <v>24.94</v>
      </c>
      <c r="J6535" s="98"/>
      <c r="K6535" s="27">
        <f>TRUNC(TRUNC(G6535,8)*I6535,2)</f>
        <v>11.17</v>
      </c>
    </row>
    <row r="6536" spans="1:11" ht="18" customHeight="1" x14ac:dyDescent="0.25">
      <c r="A6536" s="9"/>
      <c r="B6536" s="9"/>
      <c r="C6536" s="9"/>
      <c r="D6536" s="9"/>
      <c r="E6536" s="9"/>
      <c r="F6536" s="9"/>
      <c r="G6536" s="91" t="s">
        <v>3912</v>
      </c>
      <c r="H6536" s="91"/>
      <c r="I6536" s="91"/>
      <c r="J6536" s="91"/>
      <c r="K6536" s="28">
        <f>SUM(K6534:K6535)</f>
        <v>13.53</v>
      </c>
    </row>
    <row r="6537" spans="1:11" ht="15" customHeight="1" x14ac:dyDescent="0.25">
      <c r="A6537" s="9"/>
      <c r="B6537" s="9"/>
      <c r="C6537" s="9"/>
      <c r="D6537" s="9"/>
      <c r="E6537" s="9"/>
      <c r="F6537" s="9"/>
      <c r="G6537" s="92" t="s">
        <v>3913</v>
      </c>
      <c r="H6537" s="92"/>
      <c r="I6537" s="92"/>
      <c r="J6537" s="92"/>
      <c r="K6537" s="29">
        <f>ROUND(SUM(K6532,K6536),2)</f>
        <v>114.41</v>
      </c>
    </row>
    <row r="6538" spans="1:11" ht="9.9499999999999993" customHeight="1" x14ac:dyDescent="0.25">
      <c r="A6538" s="9"/>
      <c r="B6538" s="9"/>
      <c r="C6538" s="9"/>
      <c r="D6538" s="9"/>
      <c r="E6538" s="9"/>
      <c r="F6538" s="9"/>
      <c r="G6538" s="100"/>
      <c r="H6538" s="100"/>
      <c r="I6538" s="100"/>
      <c r="J6538" s="100"/>
      <c r="K6538" s="100"/>
    </row>
    <row r="6539" spans="1:11" ht="20.100000000000001" customHeight="1" x14ac:dyDescent="0.25">
      <c r="A6539" s="99" t="s">
        <v>2608</v>
      </c>
      <c r="B6539" s="99"/>
      <c r="C6539" s="99"/>
      <c r="D6539" s="99"/>
      <c r="E6539" s="99"/>
      <c r="F6539" s="99"/>
      <c r="G6539" s="99"/>
      <c r="H6539" s="99"/>
      <c r="I6539" s="99"/>
      <c r="J6539" s="99"/>
      <c r="K6539" s="99"/>
    </row>
    <row r="6540" spans="1:11" ht="15" customHeight="1" x14ac:dyDescent="0.25">
      <c r="A6540" s="93" t="s">
        <v>3916</v>
      </c>
      <c r="B6540" s="93"/>
      <c r="C6540" s="93"/>
      <c r="D6540" s="94" t="s">
        <v>3</v>
      </c>
      <c r="E6540" s="94"/>
      <c r="F6540" s="23" t="s">
        <v>4</v>
      </c>
      <c r="G6540" s="94" t="s">
        <v>3894</v>
      </c>
      <c r="H6540" s="94"/>
      <c r="I6540" s="94" t="s">
        <v>3895</v>
      </c>
      <c r="J6540" s="94"/>
      <c r="K6540" s="23" t="s">
        <v>3896</v>
      </c>
    </row>
    <row r="6541" spans="1:11" ht="38.1" customHeight="1" x14ac:dyDescent="0.25">
      <c r="A6541" s="24" t="s">
        <v>3973</v>
      </c>
      <c r="B6541" s="95" t="s">
        <v>3974</v>
      </c>
      <c r="C6541" s="95"/>
      <c r="D6541" s="96" t="s">
        <v>20</v>
      </c>
      <c r="E6541" s="96"/>
      <c r="F6541" s="24" t="s">
        <v>3936</v>
      </c>
      <c r="G6541" s="97">
        <v>6.3E-3</v>
      </c>
      <c r="H6541" s="97"/>
      <c r="I6541" s="98">
        <v>94.61</v>
      </c>
      <c r="J6541" s="98"/>
      <c r="K6541" s="27">
        <f>TRUNC(TRUNC(G6541,8)*I6541,2)</f>
        <v>0.59</v>
      </c>
    </row>
    <row r="6542" spans="1:11" ht="38.1" customHeight="1" x14ac:dyDescent="0.25">
      <c r="A6542" s="24" t="s">
        <v>3975</v>
      </c>
      <c r="B6542" s="95" t="s">
        <v>3976</v>
      </c>
      <c r="C6542" s="95"/>
      <c r="D6542" s="96" t="s">
        <v>20</v>
      </c>
      <c r="E6542" s="96"/>
      <c r="F6542" s="24" t="s">
        <v>30</v>
      </c>
      <c r="G6542" s="97">
        <v>1.0200000000000001E-2</v>
      </c>
      <c r="H6542" s="97"/>
      <c r="I6542" s="98">
        <v>370.94</v>
      </c>
      <c r="J6542" s="98"/>
      <c r="K6542" s="27">
        <f>TRUNC(TRUNC(G6542,8)*I6542,2)</f>
        <v>3.78</v>
      </c>
    </row>
    <row r="6543" spans="1:11" ht="29.1" customHeight="1" x14ac:dyDescent="0.25">
      <c r="A6543" s="24" t="s">
        <v>3977</v>
      </c>
      <c r="B6543" s="95" t="s">
        <v>3978</v>
      </c>
      <c r="C6543" s="95"/>
      <c r="D6543" s="96" t="s">
        <v>20</v>
      </c>
      <c r="E6543" s="96"/>
      <c r="F6543" s="24" t="s">
        <v>3936</v>
      </c>
      <c r="G6543" s="97">
        <v>4.8999999999999998E-3</v>
      </c>
      <c r="H6543" s="97"/>
      <c r="I6543" s="98">
        <v>74.180000000000007</v>
      </c>
      <c r="J6543" s="98"/>
      <c r="K6543" s="27">
        <f>TRUNC(TRUNC(G6543,8)*I6543,2)</f>
        <v>0.36</v>
      </c>
    </row>
    <row r="6544" spans="1:11" ht="29.1" customHeight="1" x14ac:dyDescent="0.25">
      <c r="A6544" s="24" t="s">
        <v>3979</v>
      </c>
      <c r="B6544" s="95" t="s">
        <v>3980</v>
      </c>
      <c r="C6544" s="95"/>
      <c r="D6544" s="96" t="s">
        <v>20</v>
      </c>
      <c r="E6544" s="96"/>
      <c r="F6544" s="24" t="s">
        <v>30</v>
      </c>
      <c r="G6544" s="97">
        <v>5.5999999999999999E-3</v>
      </c>
      <c r="H6544" s="97"/>
      <c r="I6544" s="98">
        <v>166.79</v>
      </c>
      <c r="J6544" s="98"/>
      <c r="K6544" s="27">
        <f>TRUNC(TRUNC(G6544,8)*I6544,2)</f>
        <v>0.93</v>
      </c>
    </row>
    <row r="6545" spans="1:11" ht="18" customHeight="1" x14ac:dyDescent="0.25">
      <c r="A6545" s="9"/>
      <c r="B6545" s="9"/>
      <c r="C6545" s="9"/>
      <c r="D6545" s="9"/>
      <c r="E6545" s="9"/>
      <c r="F6545" s="9"/>
      <c r="G6545" s="91" t="s">
        <v>3919</v>
      </c>
      <c r="H6545" s="91"/>
      <c r="I6545" s="91"/>
      <c r="J6545" s="91"/>
      <c r="K6545" s="28">
        <f>SUM(K6541:K6544)</f>
        <v>5.66</v>
      </c>
    </row>
    <row r="6546" spans="1:11" ht="15" customHeight="1" x14ac:dyDescent="0.25">
      <c r="A6546" s="9"/>
      <c r="B6546" s="9"/>
      <c r="C6546" s="9"/>
      <c r="D6546" s="9"/>
      <c r="E6546" s="9"/>
      <c r="F6546" s="9"/>
      <c r="G6546" s="92" t="s">
        <v>3913</v>
      </c>
      <c r="H6546" s="92"/>
      <c r="I6546" s="92"/>
      <c r="J6546" s="92"/>
      <c r="K6546" s="29">
        <f>ROUND(SUM(K6545),2)</f>
        <v>5.66</v>
      </c>
    </row>
    <row r="6547" spans="1:11" ht="9.9499999999999993" customHeight="1" x14ac:dyDescent="0.25">
      <c r="A6547" s="9"/>
      <c r="B6547" s="9"/>
      <c r="C6547" s="9"/>
      <c r="D6547" s="9"/>
      <c r="E6547" s="9"/>
      <c r="F6547" s="9"/>
      <c r="G6547" s="100"/>
      <c r="H6547" s="100"/>
      <c r="I6547" s="100"/>
      <c r="J6547" s="100"/>
      <c r="K6547" s="100"/>
    </row>
    <row r="6548" spans="1:11" ht="20.100000000000001" customHeight="1" x14ac:dyDescent="0.25">
      <c r="A6548" s="99" t="s">
        <v>2609</v>
      </c>
      <c r="B6548" s="99"/>
      <c r="C6548" s="99"/>
      <c r="D6548" s="99"/>
      <c r="E6548" s="99"/>
      <c r="F6548" s="99"/>
      <c r="G6548" s="99"/>
      <c r="H6548" s="99"/>
      <c r="I6548" s="99"/>
      <c r="J6548" s="99"/>
      <c r="K6548" s="99"/>
    </row>
    <row r="6549" spans="1:11" ht="15" customHeight="1" x14ac:dyDescent="0.25">
      <c r="A6549" s="93" t="s">
        <v>3916</v>
      </c>
      <c r="B6549" s="93"/>
      <c r="C6549" s="93"/>
      <c r="D6549" s="94" t="s">
        <v>3</v>
      </c>
      <c r="E6549" s="94"/>
      <c r="F6549" s="23" t="s">
        <v>4</v>
      </c>
      <c r="G6549" s="94" t="s">
        <v>3894</v>
      </c>
      <c r="H6549" s="94"/>
      <c r="I6549" s="94" t="s">
        <v>3895</v>
      </c>
      <c r="J6549" s="94"/>
      <c r="K6549" s="23" t="s">
        <v>3896</v>
      </c>
    </row>
    <row r="6550" spans="1:11" ht="38.1" customHeight="1" x14ac:dyDescent="0.25">
      <c r="A6550" s="24" t="s">
        <v>3973</v>
      </c>
      <c r="B6550" s="95" t="s">
        <v>3974</v>
      </c>
      <c r="C6550" s="95"/>
      <c r="D6550" s="96" t="s">
        <v>20</v>
      </c>
      <c r="E6550" s="96"/>
      <c r="F6550" s="24" t="s">
        <v>3936</v>
      </c>
      <c r="G6550" s="97">
        <v>1.2999999999999999E-3</v>
      </c>
      <c r="H6550" s="97"/>
      <c r="I6550" s="98">
        <v>94.61</v>
      </c>
      <c r="J6550" s="98"/>
      <c r="K6550" s="27">
        <f>TRUNC(TRUNC(G6550,8)*I6550,2)</f>
        <v>0.12</v>
      </c>
    </row>
    <row r="6551" spans="1:11" ht="38.1" customHeight="1" x14ac:dyDescent="0.25">
      <c r="A6551" s="24" t="s">
        <v>3975</v>
      </c>
      <c r="B6551" s="95" t="s">
        <v>3976</v>
      </c>
      <c r="C6551" s="95"/>
      <c r="D6551" s="96" t="s">
        <v>20</v>
      </c>
      <c r="E6551" s="96"/>
      <c r="F6551" s="24" t="s">
        <v>30</v>
      </c>
      <c r="G6551" s="97">
        <v>3.0999999999999999E-3</v>
      </c>
      <c r="H6551" s="97"/>
      <c r="I6551" s="98">
        <v>370.94</v>
      </c>
      <c r="J6551" s="98"/>
      <c r="K6551" s="27">
        <f>TRUNC(TRUNC(G6551,8)*I6551,2)</f>
        <v>1.1399999999999999</v>
      </c>
    </row>
    <row r="6552" spans="1:11" ht="18" customHeight="1" x14ac:dyDescent="0.25">
      <c r="A6552" s="9"/>
      <c r="B6552" s="9"/>
      <c r="C6552" s="9"/>
      <c r="D6552" s="9"/>
      <c r="E6552" s="9"/>
      <c r="F6552" s="9"/>
      <c r="G6552" s="91" t="s">
        <v>3919</v>
      </c>
      <c r="H6552" s="91"/>
      <c r="I6552" s="91"/>
      <c r="J6552" s="91"/>
      <c r="K6552" s="28">
        <f>SUM(K6550:K6551)</f>
        <v>1.2599999999999998</v>
      </c>
    </row>
    <row r="6553" spans="1:11" ht="15" customHeight="1" x14ac:dyDescent="0.25">
      <c r="A6553" s="9"/>
      <c r="B6553" s="9"/>
      <c r="C6553" s="9"/>
      <c r="D6553" s="9"/>
      <c r="E6553" s="9"/>
      <c r="F6553" s="9"/>
      <c r="G6553" s="92" t="s">
        <v>3913</v>
      </c>
      <c r="H6553" s="92"/>
      <c r="I6553" s="92"/>
      <c r="J6553" s="92"/>
      <c r="K6553" s="29">
        <f>ROUND(SUM(K6552),2)</f>
        <v>1.26</v>
      </c>
    </row>
    <row r="6554" spans="1:11" ht="9.9499999999999993" customHeight="1" x14ac:dyDescent="0.25">
      <c r="A6554" s="9"/>
      <c r="B6554" s="9"/>
      <c r="C6554" s="9"/>
      <c r="D6554" s="9"/>
      <c r="E6554" s="9"/>
      <c r="F6554" s="9"/>
      <c r="G6554" s="100"/>
      <c r="H6554" s="100"/>
      <c r="I6554" s="100"/>
      <c r="J6554" s="100"/>
      <c r="K6554" s="100"/>
    </row>
    <row r="6555" spans="1:11" ht="20.100000000000001" customHeight="1" x14ac:dyDescent="0.25">
      <c r="A6555" s="99" t="s">
        <v>2610</v>
      </c>
      <c r="B6555" s="99"/>
      <c r="C6555" s="99"/>
      <c r="D6555" s="99"/>
      <c r="E6555" s="99"/>
      <c r="F6555" s="99"/>
      <c r="G6555" s="99"/>
      <c r="H6555" s="99"/>
      <c r="I6555" s="99"/>
      <c r="J6555" s="99"/>
      <c r="K6555" s="99"/>
    </row>
    <row r="6556" spans="1:11" ht="15" customHeight="1" x14ac:dyDescent="0.25">
      <c r="A6556" s="93" t="s">
        <v>3916</v>
      </c>
      <c r="B6556" s="93"/>
      <c r="C6556" s="93"/>
      <c r="D6556" s="94" t="s">
        <v>3</v>
      </c>
      <c r="E6556" s="94"/>
      <c r="F6556" s="23" t="s">
        <v>4</v>
      </c>
      <c r="G6556" s="94" t="s">
        <v>3894</v>
      </c>
      <c r="H6556" s="94"/>
      <c r="I6556" s="94" t="s">
        <v>3895</v>
      </c>
      <c r="J6556" s="94"/>
      <c r="K6556" s="23" t="s">
        <v>3896</v>
      </c>
    </row>
    <row r="6557" spans="1:11" ht="38.1" customHeight="1" x14ac:dyDescent="0.25">
      <c r="A6557" s="24" t="s">
        <v>3973</v>
      </c>
      <c r="B6557" s="95" t="s">
        <v>3974</v>
      </c>
      <c r="C6557" s="95"/>
      <c r="D6557" s="96" t="s">
        <v>20</v>
      </c>
      <c r="E6557" s="96"/>
      <c r="F6557" s="24" t="s">
        <v>3936</v>
      </c>
      <c r="G6557" s="97">
        <v>5.0000000000000001E-4</v>
      </c>
      <c r="H6557" s="97"/>
      <c r="I6557" s="98">
        <v>94.61</v>
      </c>
      <c r="J6557" s="98"/>
      <c r="K6557" s="27">
        <f>TRUNC(TRUNC(G6557,8)*I6557,2)</f>
        <v>0.04</v>
      </c>
    </row>
    <row r="6558" spans="1:11" ht="38.1" customHeight="1" x14ac:dyDescent="0.25">
      <c r="A6558" s="24" t="s">
        <v>3975</v>
      </c>
      <c r="B6558" s="95" t="s">
        <v>3976</v>
      </c>
      <c r="C6558" s="95"/>
      <c r="D6558" s="96" t="s">
        <v>20</v>
      </c>
      <c r="E6558" s="96"/>
      <c r="F6558" s="24" t="s">
        <v>30</v>
      </c>
      <c r="G6558" s="97">
        <v>1.1999999999999999E-3</v>
      </c>
      <c r="H6558" s="97"/>
      <c r="I6558" s="98">
        <v>370.94</v>
      </c>
      <c r="J6558" s="98"/>
      <c r="K6558" s="27">
        <f>TRUNC(TRUNC(G6558,8)*I6558,2)</f>
        <v>0.44</v>
      </c>
    </row>
    <row r="6559" spans="1:11" ht="18" customHeight="1" x14ac:dyDescent="0.25">
      <c r="A6559" s="9"/>
      <c r="B6559" s="9"/>
      <c r="C6559" s="9"/>
      <c r="D6559" s="9"/>
      <c r="E6559" s="9"/>
      <c r="F6559" s="9"/>
      <c r="G6559" s="91" t="s">
        <v>3919</v>
      </c>
      <c r="H6559" s="91"/>
      <c r="I6559" s="91"/>
      <c r="J6559" s="91"/>
      <c r="K6559" s="28">
        <f>SUM(K6557:K6558)</f>
        <v>0.48</v>
      </c>
    </row>
    <row r="6560" spans="1:11" ht="15" customHeight="1" x14ac:dyDescent="0.25">
      <c r="A6560" s="9"/>
      <c r="B6560" s="9"/>
      <c r="C6560" s="9"/>
      <c r="D6560" s="9"/>
      <c r="E6560" s="9"/>
      <c r="F6560" s="9"/>
      <c r="G6560" s="92" t="s">
        <v>3913</v>
      </c>
      <c r="H6560" s="92"/>
      <c r="I6560" s="92"/>
      <c r="J6560" s="92"/>
      <c r="K6560" s="29">
        <f>ROUND(SUM(K6559),2)</f>
        <v>0.48</v>
      </c>
    </row>
    <row r="6561" spans="1:11" ht="9.9499999999999993" customHeight="1" x14ac:dyDescent="0.25">
      <c r="A6561" s="9"/>
      <c r="B6561" s="9"/>
      <c r="C6561" s="9"/>
      <c r="D6561" s="9"/>
      <c r="E6561" s="9"/>
      <c r="F6561" s="9"/>
      <c r="G6561" s="100"/>
      <c r="H6561" s="100"/>
      <c r="I6561" s="100"/>
      <c r="J6561" s="100"/>
      <c r="K6561" s="100"/>
    </row>
    <row r="6562" spans="1:11" ht="20.100000000000001" customHeight="1" x14ac:dyDescent="0.25">
      <c r="A6562" s="99" t="s">
        <v>2611</v>
      </c>
      <c r="B6562" s="99"/>
      <c r="C6562" s="99"/>
      <c r="D6562" s="99"/>
      <c r="E6562" s="99"/>
      <c r="F6562" s="99"/>
      <c r="G6562" s="99"/>
      <c r="H6562" s="99"/>
      <c r="I6562" s="99"/>
      <c r="J6562" s="99"/>
      <c r="K6562" s="99"/>
    </row>
    <row r="6563" spans="1:11" ht="15" customHeight="1" x14ac:dyDescent="0.25">
      <c r="A6563" s="93" t="s">
        <v>3981</v>
      </c>
      <c r="B6563" s="93"/>
      <c r="C6563" s="93"/>
      <c r="D6563" s="94" t="s">
        <v>3</v>
      </c>
      <c r="E6563" s="94"/>
      <c r="F6563" s="23" t="s">
        <v>4</v>
      </c>
      <c r="G6563" s="94" t="s">
        <v>3894</v>
      </c>
      <c r="H6563" s="94"/>
      <c r="I6563" s="94" t="s">
        <v>3895</v>
      </c>
      <c r="J6563" s="94"/>
      <c r="K6563" s="23" t="s">
        <v>3896</v>
      </c>
    </row>
    <row r="6564" spans="1:11" ht="21" customHeight="1" x14ac:dyDescent="0.25">
      <c r="A6564" s="24" t="s">
        <v>70</v>
      </c>
      <c r="B6564" s="95" t="s">
        <v>3982</v>
      </c>
      <c r="C6564" s="95"/>
      <c r="D6564" s="96" t="s">
        <v>25</v>
      </c>
      <c r="E6564" s="96"/>
      <c r="F6564" s="24" t="s">
        <v>61</v>
      </c>
      <c r="G6564" s="97">
        <v>1</v>
      </c>
      <c r="H6564" s="97"/>
      <c r="I6564" s="98">
        <v>28.42</v>
      </c>
      <c r="J6564" s="98"/>
      <c r="K6564" s="27">
        <f>ROUND(ROUND(G6564,8)*I6564,2)</f>
        <v>28.42</v>
      </c>
    </row>
    <row r="6565" spans="1:11" ht="15" customHeight="1" x14ac:dyDescent="0.25">
      <c r="A6565" s="9"/>
      <c r="B6565" s="9"/>
      <c r="C6565" s="9"/>
      <c r="D6565" s="9"/>
      <c r="E6565" s="9"/>
      <c r="F6565" s="9"/>
      <c r="G6565" s="91" t="s">
        <v>3983</v>
      </c>
      <c r="H6565" s="91"/>
      <c r="I6565" s="91"/>
      <c r="J6565" s="91"/>
      <c r="K6565" s="28">
        <f>SUM(K6564:K6564)</f>
        <v>28.42</v>
      </c>
    </row>
    <row r="6566" spans="1:11" ht="15" customHeight="1" x14ac:dyDescent="0.25">
      <c r="A6566" s="9"/>
      <c r="B6566" s="9"/>
      <c r="C6566" s="9"/>
      <c r="D6566" s="9"/>
      <c r="E6566" s="9"/>
      <c r="F6566" s="9"/>
      <c r="G6566" s="92" t="s">
        <v>3913</v>
      </c>
      <c r="H6566" s="92"/>
      <c r="I6566" s="92"/>
      <c r="J6566" s="92"/>
      <c r="K6566" s="29">
        <f>ROUND(SUM(K6565),2)</f>
        <v>28.42</v>
      </c>
    </row>
    <row r="6567" spans="1:11" ht="9.9499999999999993" customHeight="1" x14ac:dyDescent="0.25">
      <c r="A6567" s="9"/>
      <c r="B6567" s="9"/>
      <c r="C6567" s="9"/>
      <c r="D6567" s="9"/>
      <c r="E6567" s="9"/>
      <c r="F6567" s="9"/>
      <c r="G6567" s="100"/>
      <c r="H6567" s="100"/>
      <c r="I6567" s="100"/>
      <c r="J6567" s="100"/>
      <c r="K6567" s="100"/>
    </row>
    <row r="6568" spans="1:11" ht="20.100000000000001" customHeight="1" x14ac:dyDescent="0.25">
      <c r="A6568" s="99" t="s">
        <v>2612</v>
      </c>
      <c r="B6568" s="99"/>
      <c r="C6568" s="99"/>
      <c r="D6568" s="99"/>
      <c r="E6568" s="99"/>
      <c r="F6568" s="99"/>
      <c r="G6568" s="99"/>
      <c r="H6568" s="99"/>
      <c r="I6568" s="99"/>
      <c r="J6568" s="99"/>
      <c r="K6568" s="99"/>
    </row>
    <row r="6569" spans="1:11" ht="15" customHeight="1" x14ac:dyDescent="0.25">
      <c r="A6569" s="93" t="s">
        <v>3916</v>
      </c>
      <c r="B6569" s="93"/>
      <c r="C6569" s="93"/>
      <c r="D6569" s="94" t="s">
        <v>3</v>
      </c>
      <c r="E6569" s="94"/>
      <c r="F6569" s="23" t="s">
        <v>4</v>
      </c>
      <c r="G6569" s="94" t="s">
        <v>3894</v>
      </c>
      <c r="H6569" s="94"/>
      <c r="I6569" s="94" t="s">
        <v>3895</v>
      </c>
      <c r="J6569" s="94"/>
      <c r="K6569" s="23" t="s">
        <v>3896</v>
      </c>
    </row>
    <row r="6570" spans="1:11" ht="38.1" customHeight="1" x14ac:dyDescent="0.25">
      <c r="A6570" s="24" t="s">
        <v>3973</v>
      </c>
      <c r="B6570" s="95" t="s">
        <v>3974</v>
      </c>
      <c r="C6570" s="95"/>
      <c r="D6570" s="96" t="s">
        <v>20</v>
      </c>
      <c r="E6570" s="96"/>
      <c r="F6570" s="24" t="s">
        <v>3936</v>
      </c>
      <c r="G6570" s="97">
        <v>1.2999999999999999E-3</v>
      </c>
      <c r="H6570" s="97"/>
      <c r="I6570" s="98">
        <v>94.61</v>
      </c>
      <c r="J6570" s="98"/>
      <c r="K6570" s="27">
        <f>TRUNC(TRUNC(G6570,8)*I6570,2)</f>
        <v>0.12</v>
      </c>
    </row>
    <row r="6571" spans="1:11" ht="38.1" customHeight="1" x14ac:dyDescent="0.25">
      <c r="A6571" s="24" t="s">
        <v>3975</v>
      </c>
      <c r="B6571" s="95" t="s">
        <v>3976</v>
      </c>
      <c r="C6571" s="95"/>
      <c r="D6571" s="96" t="s">
        <v>20</v>
      </c>
      <c r="E6571" s="96"/>
      <c r="F6571" s="24" t="s">
        <v>30</v>
      </c>
      <c r="G6571" s="97">
        <v>3.0999999999999999E-3</v>
      </c>
      <c r="H6571" s="97"/>
      <c r="I6571" s="98">
        <v>370.94</v>
      </c>
      <c r="J6571" s="98"/>
      <c r="K6571" s="27">
        <f>TRUNC(TRUNC(G6571,8)*I6571,2)</f>
        <v>1.1399999999999999</v>
      </c>
    </row>
    <row r="6572" spans="1:11" ht="18" customHeight="1" x14ac:dyDescent="0.25">
      <c r="A6572" s="9"/>
      <c r="B6572" s="9"/>
      <c r="C6572" s="9"/>
      <c r="D6572" s="9"/>
      <c r="E6572" s="9"/>
      <c r="F6572" s="9"/>
      <c r="G6572" s="91" t="s">
        <v>3919</v>
      </c>
      <c r="H6572" s="91"/>
      <c r="I6572" s="91"/>
      <c r="J6572" s="91"/>
      <c r="K6572" s="28">
        <f>SUM(K6570:K6571)</f>
        <v>1.2599999999999998</v>
      </c>
    </row>
    <row r="6573" spans="1:11" ht="15" customHeight="1" x14ac:dyDescent="0.25">
      <c r="A6573" s="9"/>
      <c r="B6573" s="9"/>
      <c r="C6573" s="9"/>
      <c r="D6573" s="9"/>
      <c r="E6573" s="9"/>
      <c r="F6573" s="9"/>
      <c r="G6573" s="92" t="s">
        <v>3913</v>
      </c>
      <c r="H6573" s="92"/>
      <c r="I6573" s="92"/>
      <c r="J6573" s="92"/>
      <c r="K6573" s="29">
        <f>ROUND(SUM(K6572),2)</f>
        <v>1.26</v>
      </c>
    </row>
    <row r="6574" spans="1:11" ht="9.9499999999999993" customHeight="1" x14ac:dyDescent="0.25">
      <c r="A6574" s="9"/>
      <c r="B6574" s="9"/>
      <c r="C6574" s="9"/>
      <c r="D6574" s="9"/>
      <c r="E6574" s="9"/>
      <c r="F6574" s="9"/>
      <c r="G6574" s="100"/>
      <c r="H6574" s="100"/>
      <c r="I6574" s="100"/>
      <c r="J6574" s="100"/>
      <c r="K6574" s="100"/>
    </row>
    <row r="6575" spans="1:11" ht="20.100000000000001" customHeight="1" x14ac:dyDescent="0.25">
      <c r="A6575" s="99" t="s">
        <v>2613</v>
      </c>
      <c r="B6575" s="99"/>
      <c r="C6575" s="99"/>
      <c r="D6575" s="99"/>
      <c r="E6575" s="99"/>
      <c r="F6575" s="99"/>
      <c r="G6575" s="99"/>
      <c r="H6575" s="99"/>
      <c r="I6575" s="99"/>
      <c r="J6575" s="99"/>
      <c r="K6575" s="99"/>
    </row>
    <row r="6576" spans="1:11" ht="12.95" customHeight="1" x14ac:dyDescent="0.25">
      <c r="A6576" s="107" t="s">
        <v>3984</v>
      </c>
      <c r="B6576" s="107"/>
      <c r="C6576" s="107"/>
      <c r="D6576" s="108" t="s">
        <v>3985</v>
      </c>
      <c r="E6576" s="87" t="s">
        <v>3986</v>
      </c>
      <c r="F6576" s="87"/>
      <c r="G6576" s="87" t="s">
        <v>3987</v>
      </c>
      <c r="H6576" s="87"/>
      <c r="I6576" s="87"/>
      <c r="J6576" s="87"/>
      <c r="K6576" s="87" t="s">
        <v>3988</v>
      </c>
    </row>
    <row r="6577" spans="1:11" ht="12" customHeight="1" x14ac:dyDescent="0.25">
      <c r="A6577" s="107"/>
      <c r="B6577" s="107"/>
      <c r="C6577" s="107"/>
      <c r="D6577" s="108"/>
      <c r="E6577" s="23" t="s">
        <v>3989</v>
      </c>
      <c r="F6577" s="23" t="s">
        <v>3990</v>
      </c>
      <c r="G6577" s="94" t="s">
        <v>3989</v>
      </c>
      <c r="H6577" s="94"/>
      <c r="I6577" s="94" t="s">
        <v>3990</v>
      </c>
      <c r="J6577" s="94"/>
      <c r="K6577" s="87"/>
    </row>
    <row r="6578" spans="1:11" ht="15" customHeight="1" x14ac:dyDescent="0.25">
      <c r="A6578" s="6" t="s">
        <v>3991</v>
      </c>
      <c r="B6578" s="104" t="s">
        <v>3992</v>
      </c>
      <c r="C6578" s="104"/>
      <c r="D6578" s="31">
        <v>1</v>
      </c>
      <c r="E6578" s="32">
        <v>0.34</v>
      </c>
      <c r="F6578" s="32">
        <v>0.66</v>
      </c>
      <c r="G6578" s="105">
        <v>355.46550000000002</v>
      </c>
      <c r="H6578" s="105"/>
      <c r="I6578" s="105">
        <v>95.872399999999999</v>
      </c>
      <c r="J6578" s="105"/>
      <c r="K6578" s="33">
        <f>ROUND(D6578*(ROUND(E6578*G6578,4)+ROUND(F6578*I6578,4)),4)</f>
        <v>184.13409999999999</v>
      </c>
    </row>
    <row r="6579" spans="1:11" ht="15" customHeight="1" x14ac:dyDescent="0.25">
      <c r="A6579" s="6" t="s">
        <v>3993</v>
      </c>
      <c r="B6579" s="104" t="s">
        <v>3994</v>
      </c>
      <c r="C6579" s="104"/>
      <c r="D6579" s="31">
        <v>1</v>
      </c>
      <c r="E6579" s="32">
        <v>1</v>
      </c>
      <c r="F6579" s="32">
        <v>0</v>
      </c>
      <c r="G6579" s="105">
        <v>365.3972</v>
      </c>
      <c r="H6579" s="105"/>
      <c r="I6579" s="105">
        <v>147.8879</v>
      </c>
      <c r="J6579" s="105"/>
      <c r="K6579" s="33">
        <f>ROUND(D6579*(ROUND(E6579*G6579,4)+ROUND(F6579*I6579,4)),4)</f>
        <v>365.3972</v>
      </c>
    </row>
    <row r="6580" spans="1:11" ht="15" customHeight="1" x14ac:dyDescent="0.25">
      <c r="A6580" s="6" t="s">
        <v>3995</v>
      </c>
      <c r="B6580" s="104" t="s">
        <v>3996</v>
      </c>
      <c r="C6580" s="104"/>
      <c r="D6580" s="31">
        <v>1</v>
      </c>
      <c r="E6580" s="32">
        <v>0.97</v>
      </c>
      <c r="F6580" s="32">
        <v>0.03</v>
      </c>
      <c r="G6580" s="105">
        <v>324.64210000000003</v>
      </c>
      <c r="H6580" s="105"/>
      <c r="I6580" s="105">
        <v>159.20740000000001</v>
      </c>
      <c r="J6580" s="105"/>
      <c r="K6580" s="33">
        <f>ROUND(D6580*(ROUND(E6580*G6580,4)+ROUND(F6580*I6580,4)),4)</f>
        <v>319.67899999999997</v>
      </c>
    </row>
    <row r="6581" spans="1:11" ht="15.95" customHeight="1" x14ac:dyDescent="0.25">
      <c r="A6581" s="6" t="s">
        <v>3997</v>
      </c>
      <c r="B6581" s="104" t="s">
        <v>3998</v>
      </c>
      <c r="C6581" s="104"/>
      <c r="D6581" s="31">
        <v>1</v>
      </c>
      <c r="E6581" s="32">
        <v>0.79</v>
      </c>
      <c r="F6581" s="32">
        <v>0.21</v>
      </c>
      <c r="G6581" s="105">
        <v>284.72230000000002</v>
      </c>
      <c r="H6581" s="105"/>
      <c r="I6581" s="105">
        <v>125.70480000000001</v>
      </c>
      <c r="J6581" s="105"/>
      <c r="K6581" s="33">
        <f>ROUND(D6581*(ROUND(E6581*G6581,4)+ROUND(F6581*I6581,4)),4)</f>
        <v>251.32859999999999</v>
      </c>
    </row>
    <row r="6582" spans="1:11" ht="15" customHeight="1" x14ac:dyDescent="0.25">
      <c r="A6582" s="1"/>
      <c r="B6582" s="1"/>
      <c r="C6582" s="1"/>
      <c r="D6582" s="1"/>
      <c r="E6582" s="1"/>
      <c r="F6582" s="1"/>
      <c r="G6582" s="85" t="s">
        <v>3999</v>
      </c>
      <c r="H6582" s="85"/>
      <c r="I6582" s="85"/>
      <c r="J6582" s="85"/>
      <c r="K6582" s="34">
        <f>SUM(K6577:K6581)</f>
        <v>1120.5389</v>
      </c>
    </row>
    <row r="6583" spans="1:11" ht="20.100000000000001" customHeight="1" x14ac:dyDescent="0.25">
      <c r="A6583" s="106" t="s">
        <v>4000</v>
      </c>
      <c r="B6583" s="106"/>
      <c r="C6583" s="106"/>
      <c r="D6583" s="106"/>
      <c r="E6583" s="106"/>
      <c r="F6583" s="2" t="s">
        <v>4</v>
      </c>
      <c r="G6583" s="87" t="s">
        <v>4001</v>
      </c>
      <c r="H6583" s="87"/>
      <c r="I6583" s="87" t="s">
        <v>4002</v>
      </c>
      <c r="J6583" s="87"/>
      <c r="K6583" s="2" t="s">
        <v>3988</v>
      </c>
    </row>
    <row r="6584" spans="1:11" ht="15" customHeight="1" x14ac:dyDescent="0.25">
      <c r="A6584" s="6" t="s">
        <v>4003</v>
      </c>
      <c r="B6584" s="101" t="s">
        <v>4004</v>
      </c>
      <c r="C6584" s="101"/>
      <c r="D6584" s="101"/>
      <c r="E6584" s="101"/>
      <c r="F6584" s="6" t="s">
        <v>3940</v>
      </c>
      <c r="G6584" s="114">
        <v>1</v>
      </c>
      <c r="H6584" s="114"/>
      <c r="I6584" s="115">
        <v>22.527200000000001</v>
      </c>
      <c r="J6584" s="115"/>
      <c r="K6584" s="35">
        <f>ROUND(ROUND(G6584,5)*I6584,4)</f>
        <v>22.527200000000001</v>
      </c>
    </row>
    <row r="6585" spans="1:11" ht="15" customHeight="1" x14ac:dyDescent="0.25">
      <c r="A6585" s="1"/>
      <c r="B6585" s="1"/>
      <c r="C6585" s="1"/>
      <c r="D6585" s="1"/>
      <c r="E6585" s="1"/>
      <c r="F6585" s="1"/>
      <c r="G6585" s="85" t="s">
        <v>4005</v>
      </c>
      <c r="H6585" s="85"/>
      <c r="I6585" s="85"/>
      <c r="J6585" s="85"/>
      <c r="K6585" s="36">
        <f>SUM(K6584:K6584)</f>
        <v>22.527200000000001</v>
      </c>
    </row>
    <row r="6586" spans="1:11" ht="15" customHeight="1" x14ac:dyDescent="0.25">
      <c r="A6586" s="9"/>
      <c r="B6586" s="9"/>
      <c r="C6586" s="9"/>
      <c r="D6586" s="9"/>
      <c r="E6586" s="9"/>
      <c r="F6586" s="9"/>
      <c r="G6586" s="92" t="s">
        <v>4006</v>
      </c>
      <c r="H6586" s="92"/>
      <c r="I6586" s="92"/>
      <c r="J6586" s="92"/>
      <c r="K6586" s="33">
        <f>SUM(K6582,K6585)</f>
        <v>1143.0661</v>
      </c>
    </row>
    <row r="6587" spans="1:11" ht="15" customHeight="1" x14ac:dyDescent="0.25">
      <c r="A6587" s="9"/>
      <c r="B6587" s="9"/>
      <c r="C6587" s="9"/>
      <c r="D6587" s="9"/>
      <c r="E6587" s="9"/>
      <c r="F6587" s="9"/>
      <c r="G6587" s="92" t="s">
        <v>4007</v>
      </c>
      <c r="H6587" s="92"/>
      <c r="I6587" s="92"/>
      <c r="J6587" s="92"/>
      <c r="K6587" s="37">
        <v>113.18</v>
      </c>
    </row>
    <row r="6588" spans="1:11" ht="15" customHeight="1" x14ac:dyDescent="0.25">
      <c r="A6588" s="9"/>
      <c r="B6588" s="9"/>
      <c r="C6588" s="9"/>
      <c r="D6588" s="9"/>
      <c r="E6588" s="9"/>
      <c r="F6588" s="9"/>
      <c r="G6588" s="92" t="s">
        <v>4008</v>
      </c>
      <c r="H6588" s="92"/>
      <c r="I6588" s="92"/>
      <c r="J6588" s="92"/>
      <c r="K6588" s="33">
        <f>ROUND(K6586/K6587,4)</f>
        <v>10.099500000000001</v>
      </c>
    </row>
    <row r="6589" spans="1:11" ht="15" customHeight="1" x14ac:dyDescent="0.25">
      <c r="A6589" s="9"/>
      <c r="B6589" s="9"/>
      <c r="C6589" s="9"/>
      <c r="D6589" s="9"/>
      <c r="E6589" s="9"/>
      <c r="F6589" s="9"/>
      <c r="G6589" s="92" t="s">
        <v>4009</v>
      </c>
      <c r="H6589" s="92"/>
      <c r="I6589" s="92"/>
      <c r="J6589" s="92"/>
      <c r="K6589" s="33">
        <f>ROUND(K6588*0.00746,4)</f>
        <v>7.5300000000000006E-2</v>
      </c>
    </row>
    <row r="6590" spans="1:11" ht="20.100000000000001" customHeight="1" x14ac:dyDescent="0.25">
      <c r="A6590" s="106" t="s">
        <v>4010</v>
      </c>
      <c r="B6590" s="106"/>
      <c r="C6590" s="106"/>
      <c r="D6590" s="106"/>
      <c r="E6590" s="106"/>
      <c r="F6590" s="2" t="s">
        <v>4</v>
      </c>
      <c r="G6590" s="87" t="s">
        <v>4001</v>
      </c>
      <c r="H6590" s="87"/>
      <c r="I6590" s="87" t="s">
        <v>3895</v>
      </c>
      <c r="J6590" s="87"/>
      <c r="K6590" s="2" t="s">
        <v>4011</v>
      </c>
    </row>
    <row r="6591" spans="1:11" ht="15" customHeight="1" x14ac:dyDescent="0.25">
      <c r="A6591" s="6" t="s">
        <v>4012</v>
      </c>
      <c r="B6591" s="104" t="s">
        <v>4013</v>
      </c>
      <c r="C6591" s="104"/>
      <c r="D6591" s="104"/>
      <c r="E6591" s="104"/>
      <c r="F6591" s="6" t="s">
        <v>77</v>
      </c>
      <c r="G6591" s="113">
        <v>1</v>
      </c>
      <c r="H6591" s="113"/>
      <c r="I6591" s="105">
        <v>195.03</v>
      </c>
      <c r="J6591" s="105"/>
      <c r="K6591" s="33">
        <f>ROUND(ROUND(G6591,5)*I6591,4)</f>
        <v>195.03</v>
      </c>
    </row>
    <row r="6592" spans="1:11" ht="15" customHeight="1" x14ac:dyDescent="0.25">
      <c r="A6592" s="1"/>
      <c r="B6592" s="1"/>
      <c r="C6592" s="1"/>
      <c r="D6592" s="1"/>
      <c r="E6592" s="1"/>
      <c r="F6592" s="1"/>
      <c r="G6592" s="85" t="s">
        <v>4014</v>
      </c>
      <c r="H6592" s="85"/>
      <c r="I6592" s="85"/>
      <c r="J6592" s="85"/>
      <c r="K6592" s="34">
        <f>SUM(K6591:K6591)</f>
        <v>195.03</v>
      </c>
    </row>
    <row r="6593" spans="1:11" ht="15" customHeight="1" x14ac:dyDescent="0.25">
      <c r="A6593" s="106" t="s">
        <v>4015</v>
      </c>
      <c r="B6593" s="106"/>
      <c r="C6593" s="106"/>
      <c r="D6593" s="23" t="s">
        <v>4016</v>
      </c>
      <c r="E6593" s="94" t="s">
        <v>4017</v>
      </c>
      <c r="F6593" s="94"/>
      <c r="G6593" s="94" t="s">
        <v>4001</v>
      </c>
      <c r="H6593" s="94"/>
      <c r="I6593" s="94" t="s">
        <v>3895</v>
      </c>
      <c r="J6593" s="94"/>
      <c r="K6593" s="23" t="s">
        <v>4011</v>
      </c>
    </row>
    <row r="6594" spans="1:11" ht="20.100000000000001" customHeight="1" x14ac:dyDescent="0.25">
      <c r="A6594" s="38" t="s">
        <v>4012</v>
      </c>
      <c r="B6594" s="109" t="s">
        <v>4018</v>
      </c>
      <c r="C6594" s="109"/>
      <c r="D6594" s="38" t="s">
        <v>4019</v>
      </c>
      <c r="E6594" s="110" t="s">
        <v>4020</v>
      </c>
      <c r="F6594" s="110"/>
      <c r="G6594" s="111">
        <v>2.2000000000000002</v>
      </c>
      <c r="H6594" s="111"/>
      <c r="I6594" s="112">
        <v>3.47</v>
      </c>
      <c r="J6594" s="112"/>
      <c r="K6594" s="41">
        <f>ROUND(ROUND(G6594,5)*I6594,4)</f>
        <v>7.6340000000000003</v>
      </c>
    </row>
    <row r="6595" spans="1:11" ht="15" customHeight="1" x14ac:dyDescent="0.25">
      <c r="A6595" s="1"/>
      <c r="B6595" s="1"/>
      <c r="C6595" s="1"/>
      <c r="D6595" s="1"/>
      <c r="E6595" s="1"/>
      <c r="F6595" s="1"/>
      <c r="G6595" s="85" t="s">
        <v>4021</v>
      </c>
      <c r="H6595" s="85"/>
      <c r="I6595" s="85"/>
      <c r="J6595" s="85"/>
      <c r="K6595" s="33">
        <f>SUM(K6594:K6594)</f>
        <v>7.6340000000000003</v>
      </c>
    </row>
    <row r="6596" spans="1:11" ht="12.95" customHeight="1" x14ac:dyDescent="0.25">
      <c r="A6596" s="106" t="s">
        <v>4022</v>
      </c>
      <c r="B6596" s="106"/>
      <c r="C6596" s="94" t="s">
        <v>4023</v>
      </c>
      <c r="D6596" s="94" t="s">
        <v>5</v>
      </c>
      <c r="E6596" s="94" t="s">
        <v>4024</v>
      </c>
      <c r="F6596" s="94"/>
      <c r="G6596" s="94" t="s">
        <v>4025</v>
      </c>
      <c r="H6596" s="94"/>
      <c r="I6596" s="94" t="s">
        <v>2086</v>
      </c>
      <c r="J6596" s="94"/>
      <c r="K6596" s="94" t="s">
        <v>4011</v>
      </c>
    </row>
    <row r="6597" spans="1:11" ht="12" customHeight="1" x14ac:dyDescent="0.25">
      <c r="A6597" s="106"/>
      <c r="B6597" s="106"/>
      <c r="C6597" s="94"/>
      <c r="D6597" s="94"/>
      <c r="E6597" s="23" t="s">
        <v>2092</v>
      </c>
      <c r="F6597" s="23" t="s">
        <v>4026</v>
      </c>
      <c r="G6597" s="23" t="s">
        <v>2092</v>
      </c>
      <c r="H6597" s="23" t="s">
        <v>4026</v>
      </c>
      <c r="I6597" s="23" t="s">
        <v>2092</v>
      </c>
      <c r="J6597" s="23" t="s">
        <v>4026</v>
      </c>
      <c r="K6597" s="94"/>
    </row>
    <row r="6598" spans="1:11" ht="27.95" customHeight="1" x14ac:dyDescent="0.25">
      <c r="A6598" s="38" t="s">
        <v>4012</v>
      </c>
      <c r="B6598" s="39" t="s">
        <v>4018</v>
      </c>
      <c r="C6598" s="38" t="s">
        <v>4027</v>
      </c>
      <c r="D6598" s="40">
        <v>2.2000000000000002</v>
      </c>
      <c r="E6598" s="42">
        <v>0</v>
      </c>
      <c r="F6598" s="43">
        <v>1.25</v>
      </c>
      <c r="G6598" s="42">
        <v>0</v>
      </c>
      <c r="H6598" s="43">
        <v>1</v>
      </c>
      <c r="I6598" s="42">
        <v>0</v>
      </c>
      <c r="J6598" s="43">
        <v>0.82</v>
      </c>
      <c r="K6598" s="41">
        <f>ROUND(D6598*(ROUND(E6598*F6598,4)+ROUND(G6598*H6598,4)+ROUND(I6598*J6598,4)),4)</f>
        <v>0</v>
      </c>
    </row>
    <row r="6599" spans="1:11" ht="15" customHeight="1" x14ac:dyDescent="0.25">
      <c r="A6599" s="1"/>
      <c r="B6599" s="1"/>
      <c r="C6599" s="1"/>
      <c r="D6599" s="1"/>
      <c r="E6599" s="1"/>
      <c r="F6599" s="1"/>
      <c r="G6599" s="85" t="s">
        <v>4028</v>
      </c>
      <c r="H6599" s="85"/>
      <c r="I6599" s="85"/>
      <c r="J6599" s="85"/>
      <c r="K6599" s="33">
        <f>SUM(K6597:K6598)</f>
        <v>0</v>
      </c>
    </row>
    <row r="6600" spans="1:11" ht="15" customHeight="1" x14ac:dyDescent="0.25">
      <c r="A6600" s="9"/>
      <c r="B6600" s="9"/>
      <c r="C6600" s="9"/>
      <c r="D6600" s="9"/>
      <c r="E6600" s="9"/>
      <c r="F6600" s="9"/>
      <c r="G6600" s="92" t="s">
        <v>4029</v>
      </c>
      <c r="H6600" s="92"/>
      <c r="I6600" s="92"/>
      <c r="J6600" s="92"/>
      <c r="K6600" s="33">
        <f>SUM(K6588,K6589,K6592,K6595,K6599)</f>
        <v>212.83879999999999</v>
      </c>
    </row>
    <row r="6601" spans="1:11" ht="15" customHeight="1" x14ac:dyDescent="0.25">
      <c r="A6601" s="9"/>
      <c r="B6601" s="9"/>
      <c r="C6601" s="9"/>
      <c r="D6601" s="9"/>
      <c r="E6601" s="9"/>
      <c r="F6601" s="9"/>
      <c r="G6601" s="92" t="s">
        <v>3913</v>
      </c>
      <c r="H6601" s="92"/>
      <c r="I6601" s="92"/>
      <c r="J6601" s="92"/>
      <c r="K6601" s="29">
        <f>ROUND(SUM(K6600),2)</f>
        <v>212.84</v>
      </c>
    </row>
    <row r="6602" spans="1:11" ht="9.9499999999999993" customHeight="1" x14ac:dyDescent="0.25">
      <c r="A6602" s="9"/>
      <c r="B6602" s="9"/>
      <c r="C6602" s="9"/>
      <c r="D6602" s="9"/>
      <c r="E6602" s="9"/>
      <c r="F6602" s="9"/>
      <c r="G6602" s="100"/>
      <c r="H6602" s="100"/>
      <c r="I6602" s="100"/>
      <c r="J6602" s="100"/>
      <c r="K6602" s="100"/>
    </row>
    <row r="6603" spans="1:11" ht="20.100000000000001" customHeight="1" x14ac:dyDescent="0.25">
      <c r="A6603" s="99" t="s">
        <v>2614</v>
      </c>
      <c r="B6603" s="99"/>
      <c r="C6603" s="99"/>
      <c r="D6603" s="99"/>
      <c r="E6603" s="99"/>
      <c r="F6603" s="99"/>
      <c r="G6603" s="99"/>
      <c r="H6603" s="99"/>
      <c r="I6603" s="99"/>
      <c r="J6603" s="99"/>
      <c r="K6603" s="99"/>
    </row>
    <row r="6604" spans="1:11" ht="15" customHeight="1" x14ac:dyDescent="0.25">
      <c r="A6604" s="93" t="s">
        <v>3916</v>
      </c>
      <c r="B6604" s="93"/>
      <c r="C6604" s="93"/>
      <c r="D6604" s="94" t="s">
        <v>3</v>
      </c>
      <c r="E6604" s="94"/>
      <c r="F6604" s="23" t="s">
        <v>4</v>
      </c>
      <c r="G6604" s="94" t="s">
        <v>3894</v>
      </c>
      <c r="H6604" s="94"/>
      <c r="I6604" s="94" t="s">
        <v>3895</v>
      </c>
      <c r="J6604" s="94"/>
      <c r="K6604" s="23" t="s">
        <v>3896</v>
      </c>
    </row>
    <row r="6605" spans="1:11" ht="45.95" customHeight="1" x14ac:dyDescent="0.25">
      <c r="A6605" s="24" t="s">
        <v>3934</v>
      </c>
      <c r="B6605" s="95" t="s">
        <v>3935</v>
      </c>
      <c r="C6605" s="95"/>
      <c r="D6605" s="96" t="s">
        <v>20</v>
      </c>
      <c r="E6605" s="96"/>
      <c r="F6605" s="24" t="s">
        <v>3936</v>
      </c>
      <c r="G6605" s="97">
        <v>2.5891999999999998E-3</v>
      </c>
      <c r="H6605" s="97"/>
      <c r="I6605" s="98">
        <v>76.52</v>
      </c>
      <c r="J6605" s="98"/>
      <c r="K6605" s="27">
        <f t="shared" ref="K6605:K6610" si="50">TRUNC(TRUNC(G6605,8)*I6605,2)</f>
        <v>0.19</v>
      </c>
    </row>
    <row r="6606" spans="1:11" ht="45.95" customHeight="1" x14ac:dyDescent="0.25">
      <c r="A6606" s="24" t="s">
        <v>28</v>
      </c>
      <c r="B6606" s="95" t="s">
        <v>29</v>
      </c>
      <c r="C6606" s="95"/>
      <c r="D6606" s="96" t="s">
        <v>20</v>
      </c>
      <c r="E6606" s="96"/>
      <c r="F6606" s="24" t="s">
        <v>30</v>
      </c>
      <c r="G6606" s="97">
        <v>1.0702000000000001E-3</v>
      </c>
      <c r="H6606" s="97"/>
      <c r="I6606" s="98">
        <v>322.67</v>
      </c>
      <c r="J6606" s="98"/>
      <c r="K6606" s="27">
        <f t="shared" si="50"/>
        <v>0.34</v>
      </c>
    </row>
    <row r="6607" spans="1:11" ht="29.1" customHeight="1" x14ac:dyDescent="0.25">
      <c r="A6607" s="24" t="s">
        <v>4030</v>
      </c>
      <c r="B6607" s="95" t="s">
        <v>4031</v>
      </c>
      <c r="C6607" s="95"/>
      <c r="D6607" s="96" t="s">
        <v>20</v>
      </c>
      <c r="E6607" s="96"/>
      <c r="F6607" s="24" t="s">
        <v>3936</v>
      </c>
      <c r="G6607" s="97">
        <v>3.3568999999999999E-3</v>
      </c>
      <c r="H6607" s="97"/>
      <c r="I6607" s="98">
        <v>105.44</v>
      </c>
      <c r="J6607" s="98"/>
      <c r="K6607" s="27">
        <f t="shared" si="50"/>
        <v>0.35</v>
      </c>
    </row>
    <row r="6608" spans="1:11" ht="29.1" customHeight="1" x14ac:dyDescent="0.25">
      <c r="A6608" s="24" t="s">
        <v>4032</v>
      </c>
      <c r="B6608" s="95" t="s">
        <v>4033</v>
      </c>
      <c r="C6608" s="95"/>
      <c r="D6608" s="96" t="s">
        <v>20</v>
      </c>
      <c r="E6608" s="96"/>
      <c r="F6608" s="24" t="s">
        <v>30</v>
      </c>
      <c r="G6608" s="97">
        <v>3.0249999999999998E-4</v>
      </c>
      <c r="H6608" s="97"/>
      <c r="I6608" s="98">
        <v>265.02</v>
      </c>
      <c r="J6608" s="98"/>
      <c r="K6608" s="27">
        <f t="shared" si="50"/>
        <v>0.08</v>
      </c>
    </row>
    <row r="6609" spans="1:11" ht="38.1" customHeight="1" x14ac:dyDescent="0.25">
      <c r="A6609" s="24" t="s">
        <v>4034</v>
      </c>
      <c r="B6609" s="95" t="s">
        <v>4035</v>
      </c>
      <c r="C6609" s="95"/>
      <c r="D6609" s="96" t="s">
        <v>20</v>
      </c>
      <c r="E6609" s="96"/>
      <c r="F6609" s="24" t="s">
        <v>3936</v>
      </c>
      <c r="G6609" s="97">
        <v>2.9082999999999999E-3</v>
      </c>
      <c r="H6609" s="97"/>
      <c r="I6609" s="98">
        <v>94.54</v>
      </c>
      <c r="J6609" s="98"/>
      <c r="K6609" s="27">
        <f t="shared" si="50"/>
        <v>0.27</v>
      </c>
    </row>
    <row r="6610" spans="1:11" ht="38.1" customHeight="1" x14ac:dyDescent="0.25">
      <c r="A6610" s="24" t="s">
        <v>4036</v>
      </c>
      <c r="B6610" s="95" t="s">
        <v>4037</v>
      </c>
      <c r="C6610" s="95"/>
      <c r="D6610" s="96" t="s">
        <v>20</v>
      </c>
      <c r="E6610" s="96"/>
      <c r="F6610" s="24" t="s">
        <v>30</v>
      </c>
      <c r="G6610" s="97">
        <v>7.5109999999999999E-4</v>
      </c>
      <c r="H6610" s="97"/>
      <c r="I6610" s="98">
        <v>225.43</v>
      </c>
      <c r="J6610" s="98"/>
      <c r="K6610" s="27">
        <f t="shared" si="50"/>
        <v>0.16</v>
      </c>
    </row>
    <row r="6611" spans="1:11" ht="18" customHeight="1" x14ac:dyDescent="0.25">
      <c r="A6611" s="9"/>
      <c r="B6611" s="9"/>
      <c r="C6611" s="9"/>
      <c r="D6611" s="9"/>
      <c r="E6611" s="9"/>
      <c r="F6611" s="9"/>
      <c r="G6611" s="91" t="s">
        <v>3919</v>
      </c>
      <c r="H6611" s="91"/>
      <c r="I6611" s="91"/>
      <c r="J6611" s="91"/>
      <c r="K6611" s="28">
        <f>SUM(K6605:K6610)</f>
        <v>1.39</v>
      </c>
    </row>
    <row r="6612" spans="1:11" ht="15" customHeight="1" x14ac:dyDescent="0.25">
      <c r="A6612" s="93" t="s">
        <v>3907</v>
      </c>
      <c r="B6612" s="93"/>
      <c r="C6612" s="93"/>
      <c r="D6612" s="94" t="s">
        <v>3</v>
      </c>
      <c r="E6612" s="94"/>
      <c r="F6612" s="23" t="s">
        <v>4</v>
      </c>
      <c r="G6612" s="94" t="s">
        <v>3894</v>
      </c>
      <c r="H6612" s="94"/>
      <c r="I6612" s="94" t="s">
        <v>3895</v>
      </c>
      <c r="J6612" s="94"/>
      <c r="K6612" s="23" t="s">
        <v>3896</v>
      </c>
    </row>
    <row r="6613" spans="1:11" ht="15" customHeight="1" x14ac:dyDescent="0.25">
      <c r="A6613" s="24" t="s">
        <v>3910</v>
      </c>
      <c r="B6613" s="95" t="s">
        <v>3911</v>
      </c>
      <c r="C6613" s="95"/>
      <c r="D6613" s="96" t="s">
        <v>20</v>
      </c>
      <c r="E6613" s="96"/>
      <c r="F6613" s="24" t="s">
        <v>2056</v>
      </c>
      <c r="G6613" s="97">
        <v>3.6592999999999999E-3</v>
      </c>
      <c r="H6613" s="97"/>
      <c r="I6613" s="98">
        <v>24.94</v>
      </c>
      <c r="J6613" s="98"/>
      <c r="K6613" s="27">
        <f>TRUNC(TRUNC(G6613,8)*I6613,2)</f>
        <v>0.09</v>
      </c>
    </row>
    <row r="6614" spans="1:11" ht="18" customHeight="1" x14ac:dyDescent="0.25">
      <c r="A6614" s="9"/>
      <c r="B6614" s="9"/>
      <c r="C6614" s="9"/>
      <c r="D6614" s="9"/>
      <c r="E6614" s="9"/>
      <c r="F6614" s="9"/>
      <c r="G6614" s="91" t="s">
        <v>3912</v>
      </c>
      <c r="H6614" s="91"/>
      <c r="I6614" s="91"/>
      <c r="J6614" s="91"/>
      <c r="K6614" s="28">
        <f>SUM(K6613:K6613)</f>
        <v>0.09</v>
      </c>
    </row>
    <row r="6615" spans="1:11" ht="15" customHeight="1" x14ac:dyDescent="0.25">
      <c r="A6615" s="9"/>
      <c r="B6615" s="9"/>
      <c r="C6615" s="9"/>
      <c r="D6615" s="9"/>
      <c r="E6615" s="9"/>
      <c r="F6615" s="9"/>
      <c r="G6615" s="92" t="s">
        <v>3913</v>
      </c>
      <c r="H6615" s="92"/>
      <c r="I6615" s="92"/>
      <c r="J6615" s="92"/>
      <c r="K6615" s="29">
        <f>ROUND(SUM(K6611,K6614),2)</f>
        <v>1.48</v>
      </c>
    </row>
    <row r="6616" spans="1:11" ht="9.9499999999999993" customHeight="1" x14ac:dyDescent="0.25">
      <c r="A6616" s="9"/>
      <c r="B6616" s="9"/>
      <c r="C6616" s="9"/>
      <c r="D6616" s="9"/>
      <c r="E6616" s="9"/>
      <c r="F6616" s="9"/>
      <c r="G6616" s="100"/>
      <c r="H6616" s="100"/>
      <c r="I6616" s="100"/>
      <c r="J6616" s="100"/>
      <c r="K6616" s="100"/>
    </row>
    <row r="6617" spans="1:11" ht="20.100000000000001" customHeight="1" x14ac:dyDescent="0.25">
      <c r="A6617" s="99" t="s">
        <v>2615</v>
      </c>
      <c r="B6617" s="99"/>
      <c r="C6617" s="99"/>
      <c r="D6617" s="99"/>
      <c r="E6617" s="99"/>
      <c r="F6617" s="99"/>
      <c r="G6617" s="99"/>
      <c r="H6617" s="99"/>
      <c r="I6617" s="99"/>
      <c r="J6617" s="99"/>
      <c r="K6617" s="99"/>
    </row>
    <row r="6618" spans="1:11" ht="15" customHeight="1" x14ac:dyDescent="0.25">
      <c r="A6618" s="93" t="s">
        <v>3893</v>
      </c>
      <c r="B6618" s="93"/>
      <c r="C6618" s="93"/>
      <c r="D6618" s="94" t="s">
        <v>3</v>
      </c>
      <c r="E6618" s="94"/>
      <c r="F6618" s="23" t="s">
        <v>4</v>
      </c>
      <c r="G6618" s="94" t="s">
        <v>3894</v>
      </c>
      <c r="H6618" s="94"/>
      <c r="I6618" s="94" t="s">
        <v>3895</v>
      </c>
      <c r="J6618" s="94"/>
      <c r="K6618" s="23" t="s">
        <v>3896</v>
      </c>
    </row>
    <row r="6619" spans="1:11" ht="21" customHeight="1" x14ac:dyDescent="0.25">
      <c r="A6619" s="24" t="s">
        <v>4038</v>
      </c>
      <c r="B6619" s="95" t="s">
        <v>4039</v>
      </c>
      <c r="C6619" s="95"/>
      <c r="D6619" s="96" t="s">
        <v>20</v>
      </c>
      <c r="E6619" s="96"/>
      <c r="F6619" s="24" t="s">
        <v>34</v>
      </c>
      <c r="G6619" s="97">
        <v>6.6E-3</v>
      </c>
      <c r="H6619" s="97"/>
      <c r="I6619" s="98">
        <v>210.23</v>
      </c>
      <c r="J6619" s="98"/>
      <c r="K6619" s="27">
        <f>TRUNC(TRUNC(G6619,8)*I6619,2)</f>
        <v>1.38</v>
      </c>
    </row>
    <row r="6620" spans="1:11" ht="21" customHeight="1" x14ac:dyDescent="0.25">
      <c r="A6620" s="24" t="s">
        <v>4040</v>
      </c>
      <c r="B6620" s="95" t="s">
        <v>4041</v>
      </c>
      <c r="C6620" s="95"/>
      <c r="D6620" s="96" t="s">
        <v>20</v>
      </c>
      <c r="E6620" s="96"/>
      <c r="F6620" s="24" t="s">
        <v>84</v>
      </c>
      <c r="G6620" s="97">
        <v>1.0049999999999999</v>
      </c>
      <c r="H6620" s="97"/>
      <c r="I6620" s="98">
        <v>32.369999999999997</v>
      </c>
      <c r="J6620" s="98"/>
      <c r="K6620" s="27">
        <f>TRUNC(TRUNC(G6620,8)*I6620,2)</f>
        <v>32.53</v>
      </c>
    </row>
    <row r="6621" spans="1:11" ht="15" customHeight="1" x14ac:dyDescent="0.25">
      <c r="A6621" s="9"/>
      <c r="B6621" s="9"/>
      <c r="C6621" s="9"/>
      <c r="D6621" s="9"/>
      <c r="E6621" s="9"/>
      <c r="F6621" s="9"/>
      <c r="G6621" s="91" t="s">
        <v>3906</v>
      </c>
      <c r="H6621" s="91"/>
      <c r="I6621" s="91"/>
      <c r="J6621" s="91"/>
      <c r="K6621" s="28">
        <f>SUM(K6619:K6620)</f>
        <v>33.910000000000004</v>
      </c>
    </row>
    <row r="6622" spans="1:11" ht="15" customHeight="1" x14ac:dyDescent="0.25">
      <c r="A6622" s="93" t="s">
        <v>3907</v>
      </c>
      <c r="B6622" s="93"/>
      <c r="C6622" s="93"/>
      <c r="D6622" s="94" t="s">
        <v>3</v>
      </c>
      <c r="E6622" s="94"/>
      <c r="F6622" s="23" t="s">
        <v>4</v>
      </c>
      <c r="G6622" s="94" t="s">
        <v>3894</v>
      </c>
      <c r="H6622" s="94"/>
      <c r="I6622" s="94" t="s">
        <v>3895</v>
      </c>
      <c r="J6622" s="94"/>
      <c r="K6622" s="23" t="s">
        <v>3896</v>
      </c>
    </row>
    <row r="6623" spans="1:11" ht="15" customHeight="1" x14ac:dyDescent="0.25">
      <c r="A6623" s="24" t="s">
        <v>3971</v>
      </c>
      <c r="B6623" s="95" t="s">
        <v>3972</v>
      </c>
      <c r="C6623" s="95"/>
      <c r="D6623" s="96" t="s">
        <v>20</v>
      </c>
      <c r="E6623" s="96"/>
      <c r="F6623" s="24" t="s">
        <v>2056</v>
      </c>
      <c r="G6623" s="97">
        <v>0.2296</v>
      </c>
      <c r="H6623" s="97"/>
      <c r="I6623" s="98">
        <v>32.69</v>
      </c>
      <c r="J6623" s="98"/>
      <c r="K6623" s="27">
        <f>TRUNC(TRUNC(G6623,8)*I6623,2)</f>
        <v>7.5</v>
      </c>
    </row>
    <row r="6624" spans="1:11" ht="15" customHeight="1" x14ac:dyDescent="0.25">
      <c r="A6624" s="24" t="s">
        <v>3910</v>
      </c>
      <c r="B6624" s="95" t="s">
        <v>3911</v>
      </c>
      <c r="C6624" s="95"/>
      <c r="D6624" s="96" t="s">
        <v>20</v>
      </c>
      <c r="E6624" s="96"/>
      <c r="F6624" s="24" t="s">
        <v>2056</v>
      </c>
      <c r="G6624" s="97">
        <v>0.2296</v>
      </c>
      <c r="H6624" s="97"/>
      <c r="I6624" s="98">
        <v>24.94</v>
      </c>
      <c r="J6624" s="98"/>
      <c r="K6624" s="27">
        <f>TRUNC(TRUNC(G6624,8)*I6624,2)</f>
        <v>5.72</v>
      </c>
    </row>
    <row r="6625" spans="1:11" ht="18" customHeight="1" x14ac:dyDescent="0.25">
      <c r="A6625" s="9"/>
      <c r="B6625" s="9"/>
      <c r="C6625" s="9"/>
      <c r="D6625" s="9"/>
      <c r="E6625" s="9"/>
      <c r="F6625" s="9"/>
      <c r="G6625" s="91" t="s">
        <v>3912</v>
      </c>
      <c r="H6625" s="91"/>
      <c r="I6625" s="91"/>
      <c r="J6625" s="91"/>
      <c r="K6625" s="28">
        <f>SUM(K6623:K6624)</f>
        <v>13.219999999999999</v>
      </c>
    </row>
    <row r="6626" spans="1:11" ht="15" customHeight="1" x14ac:dyDescent="0.25">
      <c r="A6626" s="93" t="s">
        <v>3922</v>
      </c>
      <c r="B6626" s="93"/>
      <c r="C6626" s="93"/>
      <c r="D6626" s="94" t="s">
        <v>3</v>
      </c>
      <c r="E6626" s="94"/>
      <c r="F6626" s="23" t="s">
        <v>4</v>
      </c>
      <c r="G6626" s="94" t="s">
        <v>3894</v>
      </c>
      <c r="H6626" s="94"/>
      <c r="I6626" s="94" t="s">
        <v>3895</v>
      </c>
      <c r="J6626" s="94"/>
      <c r="K6626" s="23" t="s">
        <v>3896</v>
      </c>
    </row>
    <row r="6627" spans="1:11" ht="21" customHeight="1" x14ac:dyDescent="0.25">
      <c r="A6627" s="24" t="s">
        <v>4042</v>
      </c>
      <c r="B6627" s="95" t="s">
        <v>4043</v>
      </c>
      <c r="C6627" s="95"/>
      <c r="D6627" s="96" t="s">
        <v>20</v>
      </c>
      <c r="E6627" s="96"/>
      <c r="F6627" s="24" t="s">
        <v>34</v>
      </c>
      <c r="G6627" s="97">
        <v>1.8E-3</v>
      </c>
      <c r="H6627" s="97"/>
      <c r="I6627" s="98">
        <v>767.08</v>
      </c>
      <c r="J6627" s="98"/>
      <c r="K6627" s="27">
        <f>TRUNC(TRUNC(G6627,8)*I6627,2)</f>
        <v>1.38</v>
      </c>
    </row>
    <row r="6628" spans="1:11" ht="15" customHeight="1" x14ac:dyDescent="0.25">
      <c r="A6628" s="9"/>
      <c r="B6628" s="9"/>
      <c r="C6628" s="9"/>
      <c r="D6628" s="9"/>
      <c r="E6628" s="9"/>
      <c r="F6628" s="9"/>
      <c r="G6628" s="91" t="s">
        <v>3933</v>
      </c>
      <c r="H6628" s="91"/>
      <c r="I6628" s="91"/>
      <c r="J6628" s="91"/>
      <c r="K6628" s="28">
        <f>SUM(K6627:K6627)</f>
        <v>1.38</v>
      </c>
    </row>
    <row r="6629" spans="1:11" ht="15" customHeight="1" x14ac:dyDescent="0.25">
      <c r="A6629" s="9"/>
      <c r="B6629" s="9"/>
      <c r="C6629" s="9"/>
      <c r="D6629" s="9"/>
      <c r="E6629" s="9"/>
      <c r="F6629" s="9"/>
      <c r="G6629" s="92" t="s">
        <v>3913</v>
      </c>
      <c r="H6629" s="92"/>
      <c r="I6629" s="92"/>
      <c r="J6629" s="92"/>
      <c r="K6629" s="29">
        <f>ROUND(SUM(K6621,K6625,K6628),2)</f>
        <v>48.51</v>
      </c>
    </row>
    <row r="6630" spans="1:11" ht="9.9499999999999993" customHeight="1" x14ac:dyDescent="0.25">
      <c r="A6630" s="9"/>
      <c r="B6630" s="9"/>
      <c r="C6630" s="9"/>
      <c r="D6630" s="9"/>
      <c r="E6630" s="9"/>
      <c r="F6630" s="9"/>
      <c r="G6630" s="100"/>
      <c r="H6630" s="100"/>
      <c r="I6630" s="100"/>
      <c r="J6630" s="100"/>
      <c r="K6630" s="100"/>
    </row>
    <row r="6631" spans="1:11" ht="20.100000000000001" customHeight="1" x14ac:dyDescent="0.25">
      <c r="A6631" s="99" t="s">
        <v>2616</v>
      </c>
      <c r="B6631" s="99"/>
      <c r="C6631" s="99"/>
      <c r="D6631" s="99"/>
      <c r="E6631" s="99"/>
      <c r="F6631" s="99"/>
      <c r="G6631" s="99"/>
      <c r="H6631" s="99"/>
      <c r="I6631" s="99"/>
      <c r="J6631" s="99"/>
      <c r="K6631" s="99"/>
    </row>
    <row r="6632" spans="1:11" ht="15" customHeight="1" x14ac:dyDescent="0.25">
      <c r="A6632" s="93" t="s">
        <v>3893</v>
      </c>
      <c r="B6632" s="93"/>
      <c r="C6632" s="93"/>
      <c r="D6632" s="94" t="s">
        <v>3</v>
      </c>
      <c r="E6632" s="94"/>
      <c r="F6632" s="23" t="s">
        <v>4</v>
      </c>
      <c r="G6632" s="94" t="s">
        <v>3894</v>
      </c>
      <c r="H6632" s="94"/>
      <c r="I6632" s="94" t="s">
        <v>3895</v>
      </c>
      <c r="J6632" s="94"/>
      <c r="K6632" s="23" t="s">
        <v>3896</v>
      </c>
    </row>
    <row r="6633" spans="1:11" ht="15" customHeight="1" x14ac:dyDescent="0.25">
      <c r="A6633" s="24" t="s">
        <v>4044</v>
      </c>
      <c r="B6633" s="95" t="s">
        <v>4045</v>
      </c>
      <c r="C6633" s="95"/>
      <c r="D6633" s="96" t="s">
        <v>20</v>
      </c>
      <c r="E6633" s="96"/>
      <c r="F6633" s="24" t="s">
        <v>3903</v>
      </c>
      <c r="G6633" s="97">
        <v>0.106</v>
      </c>
      <c r="H6633" s="97"/>
      <c r="I6633" s="98">
        <v>2.59</v>
      </c>
      <c r="J6633" s="98"/>
      <c r="K6633" s="27">
        <f>TRUNC(TRUNC(G6633,8)*I6633,2)</f>
        <v>0.27</v>
      </c>
    </row>
    <row r="6634" spans="1:11" ht="15" customHeight="1" x14ac:dyDescent="0.25">
      <c r="A6634" s="9"/>
      <c r="B6634" s="9"/>
      <c r="C6634" s="9"/>
      <c r="D6634" s="9"/>
      <c r="E6634" s="9"/>
      <c r="F6634" s="9"/>
      <c r="G6634" s="91" t="s">
        <v>3906</v>
      </c>
      <c r="H6634" s="91"/>
      <c r="I6634" s="91"/>
      <c r="J6634" s="91"/>
      <c r="K6634" s="28">
        <f>SUM(K6633:K6633)</f>
        <v>0.27</v>
      </c>
    </row>
    <row r="6635" spans="1:11" ht="15" customHeight="1" x14ac:dyDescent="0.25">
      <c r="A6635" s="93" t="s">
        <v>3907</v>
      </c>
      <c r="B6635" s="93"/>
      <c r="C6635" s="93"/>
      <c r="D6635" s="94" t="s">
        <v>3</v>
      </c>
      <c r="E6635" s="94"/>
      <c r="F6635" s="23" t="s">
        <v>4</v>
      </c>
      <c r="G6635" s="94" t="s">
        <v>3894</v>
      </c>
      <c r="H6635" s="94"/>
      <c r="I6635" s="94" t="s">
        <v>3895</v>
      </c>
      <c r="J6635" s="94"/>
      <c r="K6635" s="23" t="s">
        <v>3896</v>
      </c>
    </row>
    <row r="6636" spans="1:11" ht="15" customHeight="1" x14ac:dyDescent="0.25">
      <c r="A6636" s="24" t="s">
        <v>4046</v>
      </c>
      <c r="B6636" s="95" t="s">
        <v>4047</v>
      </c>
      <c r="C6636" s="95"/>
      <c r="D6636" s="96" t="s">
        <v>20</v>
      </c>
      <c r="E6636" s="96"/>
      <c r="F6636" s="24" t="s">
        <v>2056</v>
      </c>
      <c r="G6636" s="97">
        <v>3.6999999999999998E-2</v>
      </c>
      <c r="H6636" s="97"/>
      <c r="I6636" s="98">
        <v>34.35</v>
      </c>
      <c r="J6636" s="98"/>
      <c r="K6636" s="27">
        <f>TRUNC(TRUNC(G6636,8)*I6636,2)</f>
        <v>1.27</v>
      </c>
    </row>
    <row r="6637" spans="1:11" ht="15" customHeight="1" x14ac:dyDescent="0.25">
      <c r="A6637" s="24" t="s">
        <v>3910</v>
      </c>
      <c r="B6637" s="95" t="s">
        <v>3911</v>
      </c>
      <c r="C6637" s="95"/>
      <c r="D6637" s="96" t="s">
        <v>20</v>
      </c>
      <c r="E6637" s="96"/>
      <c r="F6637" s="24" t="s">
        <v>2056</v>
      </c>
      <c r="G6637" s="97">
        <v>1.6E-2</v>
      </c>
      <c r="H6637" s="97"/>
      <c r="I6637" s="98">
        <v>24.94</v>
      </c>
      <c r="J6637" s="98"/>
      <c r="K6637" s="27">
        <f>TRUNC(TRUNC(G6637,8)*I6637,2)</f>
        <v>0.39</v>
      </c>
    </row>
    <row r="6638" spans="1:11" ht="18" customHeight="1" x14ac:dyDescent="0.25">
      <c r="A6638" s="9"/>
      <c r="B6638" s="9"/>
      <c r="C6638" s="9"/>
      <c r="D6638" s="9"/>
      <c r="E6638" s="9"/>
      <c r="F6638" s="9"/>
      <c r="G6638" s="91" t="s">
        <v>3912</v>
      </c>
      <c r="H6638" s="91"/>
      <c r="I6638" s="91"/>
      <c r="J6638" s="91"/>
      <c r="K6638" s="28">
        <f>SUM(K6636:K6637)</f>
        <v>1.6600000000000001</v>
      </c>
    </row>
    <row r="6639" spans="1:11" ht="15" customHeight="1" x14ac:dyDescent="0.25">
      <c r="A6639" s="9"/>
      <c r="B6639" s="9"/>
      <c r="C6639" s="9"/>
      <c r="D6639" s="9"/>
      <c r="E6639" s="9"/>
      <c r="F6639" s="9"/>
      <c r="G6639" s="92" t="s">
        <v>3913</v>
      </c>
      <c r="H6639" s="92"/>
      <c r="I6639" s="92"/>
      <c r="J6639" s="92"/>
      <c r="K6639" s="29">
        <f>ROUND(SUM(K6634,K6638),2)</f>
        <v>1.93</v>
      </c>
    </row>
    <row r="6640" spans="1:11" ht="9.9499999999999993" customHeight="1" x14ac:dyDescent="0.25">
      <c r="A6640" s="9"/>
      <c r="B6640" s="9"/>
      <c r="C6640" s="9"/>
      <c r="D6640" s="9"/>
      <c r="E6640" s="9"/>
      <c r="F6640" s="9"/>
      <c r="G6640" s="100"/>
      <c r="H6640" s="100"/>
      <c r="I6640" s="100"/>
      <c r="J6640" s="100"/>
      <c r="K6640" s="100"/>
    </row>
    <row r="6641" spans="1:11" ht="20.100000000000001" customHeight="1" x14ac:dyDescent="0.25">
      <c r="A6641" s="99" t="s">
        <v>2617</v>
      </c>
      <c r="B6641" s="99"/>
      <c r="C6641" s="99"/>
      <c r="D6641" s="99"/>
      <c r="E6641" s="99"/>
      <c r="F6641" s="99"/>
      <c r="G6641" s="99"/>
      <c r="H6641" s="99"/>
      <c r="I6641" s="99"/>
      <c r="J6641" s="99"/>
      <c r="K6641" s="99"/>
    </row>
    <row r="6642" spans="1:11" ht="15" customHeight="1" x14ac:dyDescent="0.25">
      <c r="A6642" s="93" t="s">
        <v>3916</v>
      </c>
      <c r="B6642" s="93"/>
      <c r="C6642" s="93"/>
      <c r="D6642" s="94" t="s">
        <v>3</v>
      </c>
      <c r="E6642" s="94"/>
      <c r="F6642" s="23" t="s">
        <v>4</v>
      </c>
      <c r="G6642" s="94" t="s">
        <v>3894</v>
      </c>
      <c r="H6642" s="94"/>
      <c r="I6642" s="94" t="s">
        <v>3895</v>
      </c>
      <c r="J6642" s="94"/>
      <c r="K6642" s="23" t="s">
        <v>3896</v>
      </c>
    </row>
    <row r="6643" spans="1:11" ht="29.1" customHeight="1" x14ac:dyDescent="0.25">
      <c r="A6643" s="24" t="s">
        <v>3963</v>
      </c>
      <c r="B6643" s="95" t="s">
        <v>3964</v>
      </c>
      <c r="C6643" s="95"/>
      <c r="D6643" s="96" t="s">
        <v>20</v>
      </c>
      <c r="E6643" s="96"/>
      <c r="F6643" s="24" t="s">
        <v>3936</v>
      </c>
      <c r="G6643" s="97">
        <v>5.2258833999999998</v>
      </c>
      <c r="H6643" s="97"/>
      <c r="I6643" s="98">
        <v>8.9</v>
      </c>
      <c r="J6643" s="98"/>
      <c r="K6643" s="27">
        <f>TRUNC(TRUNC(G6643,8)*I6643,2)</f>
        <v>46.51</v>
      </c>
    </row>
    <row r="6644" spans="1:11" ht="29.1" customHeight="1" x14ac:dyDescent="0.25">
      <c r="A6644" s="24" t="s">
        <v>3965</v>
      </c>
      <c r="B6644" s="95" t="s">
        <v>3966</v>
      </c>
      <c r="C6644" s="95"/>
      <c r="D6644" s="96" t="s">
        <v>20</v>
      </c>
      <c r="E6644" s="96"/>
      <c r="F6644" s="24" t="s">
        <v>30</v>
      </c>
      <c r="G6644" s="97">
        <v>0.95392160000000004</v>
      </c>
      <c r="H6644" s="97"/>
      <c r="I6644" s="98">
        <v>32.76</v>
      </c>
      <c r="J6644" s="98"/>
      <c r="K6644" s="27">
        <f>TRUNC(TRUNC(G6644,8)*I6644,2)</f>
        <v>31.25</v>
      </c>
    </row>
    <row r="6645" spans="1:11" ht="21" customHeight="1" x14ac:dyDescent="0.25">
      <c r="A6645" s="24" t="s">
        <v>3967</v>
      </c>
      <c r="B6645" s="95" t="s">
        <v>3968</v>
      </c>
      <c r="C6645" s="95"/>
      <c r="D6645" s="96" t="s">
        <v>20</v>
      </c>
      <c r="E6645" s="96"/>
      <c r="F6645" s="24" t="s">
        <v>3936</v>
      </c>
      <c r="G6645" s="97">
        <v>5.2258833999999998</v>
      </c>
      <c r="H6645" s="97"/>
      <c r="I6645" s="98">
        <v>27.59</v>
      </c>
      <c r="J6645" s="98"/>
      <c r="K6645" s="27">
        <f>TRUNC(TRUNC(G6645,8)*I6645,2)</f>
        <v>144.18</v>
      </c>
    </row>
    <row r="6646" spans="1:11" ht="21" customHeight="1" x14ac:dyDescent="0.25">
      <c r="A6646" s="24" t="s">
        <v>3969</v>
      </c>
      <c r="B6646" s="95" t="s">
        <v>3970</v>
      </c>
      <c r="C6646" s="95"/>
      <c r="D6646" s="96" t="s">
        <v>20</v>
      </c>
      <c r="E6646" s="96"/>
      <c r="F6646" s="24" t="s">
        <v>30</v>
      </c>
      <c r="G6646" s="97">
        <v>0.95392160000000004</v>
      </c>
      <c r="H6646" s="97"/>
      <c r="I6646" s="98">
        <v>28.09</v>
      </c>
      <c r="J6646" s="98"/>
      <c r="K6646" s="27">
        <f>TRUNC(TRUNC(G6646,8)*I6646,2)</f>
        <v>26.79</v>
      </c>
    </row>
    <row r="6647" spans="1:11" ht="18" customHeight="1" x14ac:dyDescent="0.25">
      <c r="A6647" s="9"/>
      <c r="B6647" s="9"/>
      <c r="C6647" s="9"/>
      <c r="D6647" s="9"/>
      <c r="E6647" s="9"/>
      <c r="F6647" s="9"/>
      <c r="G6647" s="91" t="s">
        <v>3919</v>
      </c>
      <c r="H6647" s="91"/>
      <c r="I6647" s="91"/>
      <c r="J6647" s="91"/>
      <c r="K6647" s="28">
        <f>SUM(K6643:K6646)</f>
        <v>248.73</v>
      </c>
    </row>
    <row r="6648" spans="1:11" ht="15" customHeight="1" x14ac:dyDescent="0.25">
      <c r="A6648" s="93" t="s">
        <v>3893</v>
      </c>
      <c r="B6648" s="93"/>
      <c r="C6648" s="93"/>
      <c r="D6648" s="94" t="s">
        <v>3</v>
      </c>
      <c r="E6648" s="94"/>
      <c r="F6648" s="23" t="s">
        <v>4</v>
      </c>
      <c r="G6648" s="94" t="s">
        <v>3894</v>
      </c>
      <c r="H6648" s="94"/>
      <c r="I6648" s="94" t="s">
        <v>3895</v>
      </c>
      <c r="J6648" s="94"/>
      <c r="K6648" s="23" t="s">
        <v>3896</v>
      </c>
    </row>
    <row r="6649" spans="1:11" ht="21" customHeight="1" x14ac:dyDescent="0.25">
      <c r="A6649" s="24" t="s">
        <v>4048</v>
      </c>
      <c r="B6649" s="95" t="s">
        <v>4049</v>
      </c>
      <c r="C6649" s="95"/>
      <c r="D6649" s="96" t="s">
        <v>20</v>
      </c>
      <c r="E6649" s="96"/>
      <c r="F6649" s="24" t="s">
        <v>34</v>
      </c>
      <c r="G6649" s="97">
        <v>0.19980000000000001</v>
      </c>
      <c r="H6649" s="97"/>
      <c r="I6649" s="98">
        <v>206.17</v>
      </c>
      <c r="J6649" s="98"/>
      <c r="K6649" s="27">
        <f>TRUNC(TRUNC(G6649,8)*I6649,2)</f>
        <v>41.19</v>
      </c>
    </row>
    <row r="6650" spans="1:11" ht="15" customHeight="1" x14ac:dyDescent="0.25">
      <c r="A6650" s="24" t="s">
        <v>3955</v>
      </c>
      <c r="B6650" s="95" t="s">
        <v>3956</v>
      </c>
      <c r="C6650" s="95"/>
      <c r="D6650" s="96" t="s">
        <v>20</v>
      </c>
      <c r="E6650" s="96"/>
      <c r="F6650" s="24" t="s">
        <v>3903</v>
      </c>
      <c r="G6650" s="97">
        <v>3.6695999999999999E-2</v>
      </c>
      <c r="H6650" s="97"/>
      <c r="I6650" s="98">
        <v>19.37</v>
      </c>
      <c r="J6650" s="98"/>
      <c r="K6650" s="27">
        <f>TRUNC(TRUNC(G6650,8)*I6650,2)</f>
        <v>0.71</v>
      </c>
    </row>
    <row r="6651" spans="1:11" ht="21" customHeight="1" x14ac:dyDescent="0.25">
      <c r="A6651" s="24" t="s">
        <v>4050</v>
      </c>
      <c r="B6651" s="95" t="s">
        <v>4051</v>
      </c>
      <c r="C6651" s="95"/>
      <c r="D6651" s="96" t="s">
        <v>20</v>
      </c>
      <c r="E6651" s="96"/>
      <c r="F6651" s="24" t="s">
        <v>84</v>
      </c>
      <c r="G6651" s="97">
        <v>7.48</v>
      </c>
      <c r="H6651" s="97"/>
      <c r="I6651" s="98">
        <v>3.9</v>
      </c>
      <c r="J6651" s="98"/>
      <c r="K6651" s="27">
        <f>TRUNC(TRUNC(G6651,8)*I6651,2)</f>
        <v>29.17</v>
      </c>
    </row>
    <row r="6652" spans="1:11" ht="15" customHeight="1" x14ac:dyDescent="0.25">
      <c r="A6652" s="9"/>
      <c r="B6652" s="9"/>
      <c r="C6652" s="9"/>
      <c r="D6652" s="9"/>
      <c r="E6652" s="9"/>
      <c r="F6652" s="9"/>
      <c r="G6652" s="91" t="s">
        <v>3906</v>
      </c>
      <c r="H6652" s="91"/>
      <c r="I6652" s="91"/>
      <c r="J6652" s="91"/>
      <c r="K6652" s="28">
        <f>SUM(K6649:K6651)</f>
        <v>71.069999999999993</v>
      </c>
    </row>
    <row r="6653" spans="1:11" ht="15" customHeight="1" x14ac:dyDescent="0.25">
      <c r="A6653" s="93" t="s">
        <v>3907</v>
      </c>
      <c r="B6653" s="93"/>
      <c r="C6653" s="93"/>
      <c r="D6653" s="94" t="s">
        <v>3</v>
      </c>
      <c r="E6653" s="94"/>
      <c r="F6653" s="23" t="s">
        <v>4</v>
      </c>
      <c r="G6653" s="94" t="s">
        <v>3894</v>
      </c>
      <c r="H6653" s="94"/>
      <c r="I6653" s="94" t="s">
        <v>3895</v>
      </c>
      <c r="J6653" s="94"/>
      <c r="K6653" s="23" t="s">
        <v>3896</v>
      </c>
    </row>
    <row r="6654" spans="1:11" ht="15" customHeight="1" x14ac:dyDescent="0.25">
      <c r="A6654" s="24" t="s">
        <v>3971</v>
      </c>
      <c r="B6654" s="95" t="s">
        <v>3972</v>
      </c>
      <c r="C6654" s="95"/>
      <c r="D6654" s="96" t="s">
        <v>20</v>
      </c>
      <c r="E6654" s="96"/>
      <c r="F6654" s="24" t="s">
        <v>2056</v>
      </c>
      <c r="G6654" s="97">
        <v>2.3251949999999999</v>
      </c>
      <c r="H6654" s="97"/>
      <c r="I6654" s="98">
        <v>32.69</v>
      </c>
      <c r="J6654" s="98"/>
      <c r="K6654" s="27">
        <f>TRUNC(TRUNC(G6654,8)*I6654,2)</f>
        <v>76.010000000000005</v>
      </c>
    </row>
    <row r="6655" spans="1:11" ht="15" customHeight="1" x14ac:dyDescent="0.25">
      <c r="A6655" s="24" t="s">
        <v>3910</v>
      </c>
      <c r="B6655" s="95" t="s">
        <v>3911</v>
      </c>
      <c r="C6655" s="95"/>
      <c r="D6655" s="96" t="s">
        <v>20</v>
      </c>
      <c r="E6655" s="96"/>
      <c r="F6655" s="24" t="s">
        <v>2056</v>
      </c>
      <c r="G6655" s="97">
        <v>17.010999999999999</v>
      </c>
      <c r="H6655" s="97"/>
      <c r="I6655" s="98">
        <v>24.94</v>
      </c>
      <c r="J6655" s="98"/>
      <c r="K6655" s="27">
        <f>TRUNC(TRUNC(G6655,8)*I6655,2)</f>
        <v>424.25</v>
      </c>
    </row>
    <row r="6656" spans="1:11" ht="18" customHeight="1" x14ac:dyDescent="0.25">
      <c r="A6656" s="9"/>
      <c r="B6656" s="9"/>
      <c r="C6656" s="9"/>
      <c r="D6656" s="9"/>
      <c r="E6656" s="9"/>
      <c r="F6656" s="9"/>
      <c r="G6656" s="91" t="s">
        <v>3912</v>
      </c>
      <c r="H6656" s="91"/>
      <c r="I6656" s="91"/>
      <c r="J6656" s="91"/>
      <c r="K6656" s="28">
        <f>SUM(K6654:K6655)</f>
        <v>500.26</v>
      </c>
    </row>
    <row r="6657" spans="1:11" ht="15" customHeight="1" x14ac:dyDescent="0.25">
      <c r="A6657" s="93" t="s">
        <v>3922</v>
      </c>
      <c r="B6657" s="93"/>
      <c r="C6657" s="93"/>
      <c r="D6657" s="94" t="s">
        <v>3</v>
      </c>
      <c r="E6657" s="94"/>
      <c r="F6657" s="23" t="s">
        <v>4</v>
      </c>
      <c r="G6657" s="94" t="s">
        <v>3894</v>
      </c>
      <c r="H6657" s="94"/>
      <c r="I6657" s="94" t="s">
        <v>3895</v>
      </c>
      <c r="J6657" s="94"/>
      <c r="K6657" s="23" t="s">
        <v>3896</v>
      </c>
    </row>
    <row r="6658" spans="1:11" ht="29.1" customHeight="1" x14ac:dyDescent="0.25">
      <c r="A6658" s="24" t="s">
        <v>4052</v>
      </c>
      <c r="B6658" s="95" t="s">
        <v>4053</v>
      </c>
      <c r="C6658" s="95"/>
      <c r="D6658" s="96" t="s">
        <v>20</v>
      </c>
      <c r="E6658" s="96"/>
      <c r="F6658" s="24" t="s">
        <v>34</v>
      </c>
      <c r="G6658" s="97">
        <v>0.66502459999999997</v>
      </c>
      <c r="H6658" s="97"/>
      <c r="I6658" s="98">
        <v>619.19000000000005</v>
      </c>
      <c r="J6658" s="98"/>
      <c r="K6658" s="27">
        <f>TRUNC(TRUNC(G6658,8)*I6658,2)</f>
        <v>411.77</v>
      </c>
    </row>
    <row r="6659" spans="1:11" ht="21" customHeight="1" x14ac:dyDescent="0.25">
      <c r="A6659" s="24" t="s">
        <v>95</v>
      </c>
      <c r="B6659" s="95" t="s">
        <v>96</v>
      </c>
      <c r="C6659" s="95"/>
      <c r="D6659" s="96" t="s">
        <v>20</v>
      </c>
      <c r="E6659" s="96"/>
      <c r="F6659" s="24" t="s">
        <v>16</v>
      </c>
      <c r="G6659" s="97">
        <v>0.48</v>
      </c>
      <c r="H6659" s="97"/>
      <c r="I6659" s="98">
        <v>176.85</v>
      </c>
      <c r="J6659" s="98"/>
      <c r="K6659" s="27">
        <f>TRUNC(TRUNC(G6659,8)*I6659,2)</f>
        <v>84.88</v>
      </c>
    </row>
    <row r="6660" spans="1:11" ht="15" customHeight="1" x14ac:dyDescent="0.25">
      <c r="A6660" s="9"/>
      <c r="B6660" s="9"/>
      <c r="C6660" s="9"/>
      <c r="D6660" s="9"/>
      <c r="E6660" s="9"/>
      <c r="F6660" s="9"/>
      <c r="G6660" s="91" t="s">
        <v>3933</v>
      </c>
      <c r="H6660" s="91"/>
      <c r="I6660" s="91"/>
      <c r="J6660" s="91"/>
      <c r="K6660" s="28">
        <f>SUM(K6658:K6659)</f>
        <v>496.65</v>
      </c>
    </row>
    <row r="6661" spans="1:11" ht="15" customHeight="1" x14ac:dyDescent="0.25">
      <c r="A6661" s="9"/>
      <c r="B6661" s="9"/>
      <c r="C6661" s="9"/>
      <c r="D6661" s="9"/>
      <c r="E6661" s="9"/>
      <c r="F6661" s="9"/>
      <c r="G6661" s="92" t="s">
        <v>3913</v>
      </c>
      <c r="H6661" s="92"/>
      <c r="I6661" s="92"/>
      <c r="J6661" s="92"/>
      <c r="K6661" s="29">
        <f>ROUND(SUM(K6647,K6652,K6656,K6660),2)</f>
        <v>1316.71</v>
      </c>
    </row>
    <row r="6662" spans="1:11" ht="9.9499999999999993" customHeight="1" x14ac:dyDescent="0.25">
      <c r="A6662" s="9"/>
      <c r="B6662" s="9"/>
      <c r="C6662" s="9"/>
      <c r="D6662" s="9"/>
      <c r="E6662" s="9"/>
      <c r="F6662" s="9"/>
      <c r="G6662" s="100"/>
      <c r="H6662" s="100"/>
      <c r="I6662" s="100"/>
      <c r="J6662" s="100"/>
      <c r="K6662" s="100"/>
    </row>
    <row r="6663" spans="1:11" ht="20.100000000000001" customHeight="1" x14ac:dyDescent="0.25">
      <c r="A6663" s="99" t="s">
        <v>2618</v>
      </c>
      <c r="B6663" s="99"/>
      <c r="C6663" s="99"/>
      <c r="D6663" s="99"/>
      <c r="E6663" s="99"/>
      <c r="F6663" s="99"/>
      <c r="G6663" s="99"/>
      <c r="H6663" s="99"/>
      <c r="I6663" s="99"/>
      <c r="J6663" s="99"/>
      <c r="K6663" s="99"/>
    </row>
    <row r="6664" spans="1:11" ht="15" customHeight="1" x14ac:dyDescent="0.25">
      <c r="A6664" s="93" t="s">
        <v>3893</v>
      </c>
      <c r="B6664" s="93"/>
      <c r="C6664" s="93"/>
      <c r="D6664" s="94" t="s">
        <v>3</v>
      </c>
      <c r="E6664" s="94"/>
      <c r="F6664" s="23" t="s">
        <v>4</v>
      </c>
      <c r="G6664" s="94" t="s">
        <v>3894</v>
      </c>
      <c r="H6664" s="94"/>
      <c r="I6664" s="94" t="s">
        <v>3895</v>
      </c>
      <c r="J6664" s="94"/>
      <c r="K6664" s="23" t="s">
        <v>3896</v>
      </c>
    </row>
    <row r="6665" spans="1:11" ht="29.1" customHeight="1" x14ac:dyDescent="0.25">
      <c r="A6665" s="24" t="s">
        <v>4054</v>
      </c>
      <c r="B6665" s="95" t="s">
        <v>4055</v>
      </c>
      <c r="C6665" s="95"/>
      <c r="D6665" s="96" t="s">
        <v>20</v>
      </c>
      <c r="E6665" s="96"/>
      <c r="F6665" s="24" t="s">
        <v>34</v>
      </c>
      <c r="G6665" s="97">
        <v>0.18468999999999999</v>
      </c>
      <c r="H6665" s="97"/>
      <c r="I6665" s="98">
        <v>517.16999999999996</v>
      </c>
      <c r="J6665" s="98"/>
      <c r="K6665" s="27">
        <f t="shared" ref="K6665:K6670" si="51">ROUND(ROUND(G6665,8)*I6665,2)</f>
        <v>95.52</v>
      </c>
    </row>
    <row r="6666" spans="1:11" ht="21" customHeight="1" x14ac:dyDescent="0.25">
      <c r="A6666" s="24" t="s">
        <v>4056</v>
      </c>
      <c r="B6666" s="95" t="s">
        <v>4057</v>
      </c>
      <c r="C6666" s="95"/>
      <c r="D6666" s="96" t="s">
        <v>20</v>
      </c>
      <c r="E6666" s="96"/>
      <c r="F6666" s="24" t="s">
        <v>2057</v>
      </c>
      <c r="G6666" s="97">
        <v>3.1900000000000001E-3</v>
      </c>
      <c r="H6666" s="97"/>
      <c r="I6666" s="98">
        <v>8.98</v>
      </c>
      <c r="J6666" s="98"/>
      <c r="K6666" s="27">
        <f t="shared" si="51"/>
        <v>0.03</v>
      </c>
    </row>
    <row r="6667" spans="1:11" ht="15" customHeight="1" x14ac:dyDescent="0.25">
      <c r="A6667" s="24" t="s">
        <v>3955</v>
      </c>
      <c r="B6667" s="95" t="s">
        <v>3956</v>
      </c>
      <c r="C6667" s="95"/>
      <c r="D6667" s="96" t="s">
        <v>20</v>
      </c>
      <c r="E6667" s="96"/>
      <c r="F6667" s="24" t="s">
        <v>3903</v>
      </c>
      <c r="G6667" s="97">
        <v>4.4999999999999998E-2</v>
      </c>
      <c r="H6667" s="97"/>
      <c r="I6667" s="98">
        <v>19.37</v>
      </c>
      <c r="J6667" s="98"/>
      <c r="K6667" s="27">
        <f t="shared" si="51"/>
        <v>0.87</v>
      </c>
    </row>
    <row r="6668" spans="1:11" ht="21" customHeight="1" x14ac:dyDescent="0.25">
      <c r="A6668" s="24" t="s">
        <v>4050</v>
      </c>
      <c r="B6668" s="95" t="s">
        <v>4051</v>
      </c>
      <c r="C6668" s="95"/>
      <c r="D6668" s="96" t="s">
        <v>20</v>
      </c>
      <c r="E6668" s="96"/>
      <c r="F6668" s="24" t="s">
        <v>84</v>
      </c>
      <c r="G6668" s="97">
        <v>0.46875</v>
      </c>
      <c r="H6668" s="97"/>
      <c r="I6668" s="98">
        <v>3.9</v>
      </c>
      <c r="J6668" s="98"/>
      <c r="K6668" s="27">
        <f t="shared" si="51"/>
        <v>1.83</v>
      </c>
    </row>
    <row r="6669" spans="1:11" ht="21" customHeight="1" x14ac:dyDescent="0.25">
      <c r="A6669" s="24" t="s">
        <v>4058</v>
      </c>
      <c r="B6669" s="95" t="s">
        <v>4059</v>
      </c>
      <c r="C6669" s="95"/>
      <c r="D6669" s="96" t="s">
        <v>20</v>
      </c>
      <c r="E6669" s="96"/>
      <c r="F6669" s="24" t="s">
        <v>84</v>
      </c>
      <c r="G6669" s="97">
        <v>0.375</v>
      </c>
      <c r="H6669" s="97"/>
      <c r="I6669" s="98">
        <v>2.69</v>
      </c>
      <c r="J6669" s="98"/>
      <c r="K6669" s="27">
        <f t="shared" si="51"/>
        <v>1.01</v>
      </c>
    </row>
    <row r="6670" spans="1:11" ht="29.1" customHeight="1" x14ac:dyDescent="0.25">
      <c r="A6670" s="24" t="s">
        <v>4060</v>
      </c>
      <c r="B6670" s="95" t="s">
        <v>4061</v>
      </c>
      <c r="C6670" s="95"/>
      <c r="D6670" s="96" t="s">
        <v>20</v>
      </c>
      <c r="E6670" s="96"/>
      <c r="F6670" s="24" t="s">
        <v>16</v>
      </c>
      <c r="G6670" s="97">
        <v>1.07</v>
      </c>
      <c r="H6670" s="97"/>
      <c r="I6670" s="98">
        <v>23.81</v>
      </c>
      <c r="J6670" s="98"/>
      <c r="K6670" s="27">
        <f t="shared" si="51"/>
        <v>25.48</v>
      </c>
    </row>
    <row r="6671" spans="1:11" ht="15" customHeight="1" x14ac:dyDescent="0.25">
      <c r="A6671" s="9"/>
      <c r="B6671" s="9"/>
      <c r="C6671" s="9"/>
      <c r="D6671" s="9"/>
      <c r="E6671" s="9"/>
      <c r="F6671" s="9"/>
      <c r="G6671" s="91" t="s">
        <v>3906</v>
      </c>
      <c r="H6671" s="91"/>
      <c r="I6671" s="91"/>
      <c r="J6671" s="91"/>
      <c r="K6671" s="28">
        <f>SUM(K6665:K6670)</f>
        <v>124.74000000000001</v>
      </c>
    </row>
    <row r="6672" spans="1:11" ht="15" customHeight="1" x14ac:dyDescent="0.25">
      <c r="A6672" s="93" t="s">
        <v>3907</v>
      </c>
      <c r="B6672" s="93"/>
      <c r="C6672" s="93"/>
      <c r="D6672" s="94" t="s">
        <v>3</v>
      </c>
      <c r="E6672" s="94"/>
      <c r="F6672" s="23" t="s">
        <v>4</v>
      </c>
      <c r="G6672" s="94" t="s">
        <v>3894</v>
      </c>
      <c r="H6672" s="94"/>
      <c r="I6672" s="94" t="s">
        <v>3895</v>
      </c>
      <c r="J6672" s="94"/>
      <c r="K6672" s="23" t="s">
        <v>3896</v>
      </c>
    </row>
    <row r="6673" spans="1:11" ht="21" customHeight="1" x14ac:dyDescent="0.25">
      <c r="A6673" s="24" t="s">
        <v>3908</v>
      </c>
      <c r="B6673" s="95" t="s">
        <v>3909</v>
      </c>
      <c r="C6673" s="95"/>
      <c r="D6673" s="96" t="s">
        <v>20</v>
      </c>
      <c r="E6673" s="96"/>
      <c r="F6673" s="24" t="s">
        <v>2056</v>
      </c>
      <c r="G6673" s="97">
        <v>0.13009999999999999</v>
      </c>
      <c r="H6673" s="97"/>
      <c r="I6673" s="98">
        <v>32.24</v>
      </c>
      <c r="J6673" s="98"/>
      <c r="K6673" s="27">
        <f>ROUND(ROUND(G6673,8)*I6673,2)</f>
        <v>4.1900000000000004</v>
      </c>
    </row>
    <row r="6674" spans="1:11" ht="15" customHeight="1" x14ac:dyDescent="0.25">
      <c r="A6674" s="24" t="s">
        <v>3971</v>
      </c>
      <c r="B6674" s="95" t="s">
        <v>3972</v>
      </c>
      <c r="C6674" s="95"/>
      <c r="D6674" s="96" t="s">
        <v>20</v>
      </c>
      <c r="E6674" s="96"/>
      <c r="F6674" s="24" t="s">
        <v>2056</v>
      </c>
      <c r="G6674" s="97">
        <v>8.7400000000000005E-2</v>
      </c>
      <c r="H6674" s="97"/>
      <c r="I6674" s="98">
        <v>32.69</v>
      </c>
      <c r="J6674" s="98"/>
      <c r="K6674" s="27">
        <f>ROUND(ROUND(G6674,8)*I6674,2)</f>
        <v>2.86</v>
      </c>
    </row>
    <row r="6675" spans="1:11" ht="15" customHeight="1" x14ac:dyDescent="0.25">
      <c r="A6675" s="24" t="s">
        <v>3910</v>
      </c>
      <c r="B6675" s="95" t="s">
        <v>3911</v>
      </c>
      <c r="C6675" s="95"/>
      <c r="D6675" s="96" t="s">
        <v>20</v>
      </c>
      <c r="E6675" s="96"/>
      <c r="F6675" s="24" t="s">
        <v>2056</v>
      </c>
      <c r="G6675" s="97">
        <v>0.21759999999999999</v>
      </c>
      <c r="H6675" s="97"/>
      <c r="I6675" s="98">
        <v>24.94</v>
      </c>
      <c r="J6675" s="98"/>
      <c r="K6675" s="27">
        <f>ROUND(ROUND(G6675,8)*I6675,2)</f>
        <v>5.43</v>
      </c>
    </row>
    <row r="6676" spans="1:11" ht="18" customHeight="1" x14ac:dyDescent="0.25">
      <c r="A6676" s="9"/>
      <c r="B6676" s="9"/>
      <c r="C6676" s="9"/>
      <c r="D6676" s="9"/>
      <c r="E6676" s="9"/>
      <c r="F6676" s="9"/>
      <c r="G6676" s="91" t="s">
        <v>3912</v>
      </c>
      <c r="H6676" s="91"/>
      <c r="I6676" s="91"/>
      <c r="J6676" s="91"/>
      <c r="K6676" s="28">
        <f>SUM(K6673:K6675)</f>
        <v>12.48</v>
      </c>
    </row>
    <row r="6677" spans="1:11" ht="15" customHeight="1" x14ac:dyDescent="0.25">
      <c r="A6677" s="93" t="s">
        <v>3922</v>
      </c>
      <c r="B6677" s="93"/>
      <c r="C6677" s="93"/>
      <c r="D6677" s="94" t="s">
        <v>3</v>
      </c>
      <c r="E6677" s="94"/>
      <c r="F6677" s="23" t="s">
        <v>4</v>
      </c>
      <c r="G6677" s="94" t="s">
        <v>3894</v>
      </c>
      <c r="H6677" s="94"/>
      <c r="I6677" s="94" t="s">
        <v>3895</v>
      </c>
      <c r="J6677" s="94"/>
      <c r="K6677" s="23" t="s">
        <v>3896</v>
      </c>
    </row>
    <row r="6678" spans="1:11" ht="29.1" customHeight="1" x14ac:dyDescent="0.25">
      <c r="A6678" s="24" t="s">
        <v>4062</v>
      </c>
      <c r="B6678" s="95" t="s">
        <v>4063</v>
      </c>
      <c r="C6678" s="95"/>
      <c r="D6678" s="96" t="s">
        <v>20</v>
      </c>
      <c r="E6678" s="96"/>
      <c r="F6678" s="24" t="s">
        <v>3903</v>
      </c>
      <c r="G6678" s="97">
        <v>1.23E-2</v>
      </c>
      <c r="H6678" s="97"/>
      <c r="I6678" s="98">
        <v>23.44</v>
      </c>
      <c r="J6678" s="98"/>
      <c r="K6678" s="27">
        <f>ROUND(ROUND(G6678,8)*I6678,2)</f>
        <v>0.28999999999999998</v>
      </c>
    </row>
    <row r="6679" spans="1:11" ht="21" customHeight="1" x14ac:dyDescent="0.25">
      <c r="A6679" s="24" t="s">
        <v>4064</v>
      </c>
      <c r="B6679" s="95" t="s">
        <v>4065</v>
      </c>
      <c r="C6679" s="95"/>
      <c r="D6679" s="96" t="s">
        <v>4066</v>
      </c>
      <c r="E6679" s="96"/>
      <c r="F6679" s="24" t="s">
        <v>26</v>
      </c>
      <c r="G6679" s="97">
        <v>4</v>
      </c>
      <c r="H6679" s="97"/>
      <c r="I6679" s="98">
        <v>5.76</v>
      </c>
      <c r="J6679" s="98"/>
      <c r="K6679" s="27">
        <f>ROUND(ROUND(G6679,8)*I6679,2)</f>
        <v>23.04</v>
      </c>
    </row>
    <row r="6680" spans="1:11" ht="15" customHeight="1" x14ac:dyDescent="0.25">
      <c r="A6680" s="9"/>
      <c r="B6680" s="9"/>
      <c r="C6680" s="9"/>
      <c r="D6680" s="9"/>
      <c r="E6680" s="9"/>
      <c r="F6680" s="9"/>
      <c r="G6680" s="91" t="s">
        <v>3933</v>
      </c>
      <c r="H6680" s="91"/>
      <c r="I6680" s="91"/>
      <c r="J6680" s="91"/>
      <c r="K6680" s="28">
        <f>SUM(K6678:K6679)</f>
        <v>23.33</v>
      </c>
    </row>
    <row r="6681" spans="1:11" ht="15" customHeight="1" x14ac:dyDescent="0.25">
      <c r="A6681" s="9"/>
      <c r="B6681" s="9"/>
      <c r="C6681" s="9"/>
      <c r="D6681" s="9"/>
      <c r="E6681" s="9"/>
      <c r="F6681" s="9"/>
      <c r="G6681" s="92" t="s">
        <v>3913</v>
      </c>
      <c r="H6681" s="92"/>
      <c r="I6681" s="92"/>
      <c r="J6681" s="92"/>
      <c r="K6681" s="29">
        <f>ROUND(SUM(K6671,K6676,K6680),2)</f>
        <v>160.55000000000001</v>
      </c>
    </row>
    <row r="6682" spans="1:11" ht="9.9499999999999993" customHeight="1" x14ac:dyDescent="0.25">
      <c r="A6682" s="9"/>
      <c r="B6682" s="9"/>
      <c r="C6682" s="9"/>
      <c r="D6682" s="9"/>
      <c r="E6682" s="9"/>
      <c r="F6682" s="9"/>
      <c r="G6682" s="100"/>
      <c r="H6682" s="100"/>
      <c r="I6682" s="100"/>
      <c r="J6682" s="100"/>
      <c r="K6682" s="100"/>
    </row>
    <row r="6683" spans="1:11" ht="20.100000000000001" customHeight="1" x14ac:dyDescent="0.25">
      <c r="A6683" s="99" t="s">
        <v>2619</v>
      </c>
      <c r="B6683" s="99"/>
      <c r="C6683" s="99"/>
      <c r="D6683" s="99"/>
      <c r="E6683" s="99"/>
      <c r="F6683" s="99"/>
      <c r="G6683" s="99"/>
      <c r="H6683" s="99"/>
      <c r="I6683" s="99"/>
      <c r="J6683" s="99"/>
      <c r="K6683" s="99"/>
    </row>
    <row r="6684" spans="1:11" ht="15" customHeight="1" x14ac:dyDescent="0.25">
      <c r="A6684" s="93" t="s">
        <v>3893</v>
      </c>
      <c r="B6684" s="93"/>
      <c r="C6684" s="93"/>
      <c r="D6684" s="94" t="s">
        <v>3</v>
      </c>
      <c r="E6684" s="94"/>
      <c r="F6684" s="23" t="s">
        <v>4</v>
      </c>
      <c r="G6684" s="94" t="s">
        <v>3894</v>
      </c>
      <c r="H6684" s="94"/>
      <c r="I6684" s="94" t="s">
        <v>3895</v>
      </c>
      <c r="J6684" s="94"/>
      <c r="K6684" s="23" t="s">
        <v>3896</v>
      </c>
    </row>
    <row r="6685" spans="1:11" ht="45.95" customHeight="1" x14ac:dyDescent="0.25">
      <c r="A6685" s="24" t="s">
        <v>4073</v>
      </c>
      <c r="B6685" s="95" t="s">
        <v>4074</v>
      </c>
      <c r="C6685" s="95"/>
      <c r="D6685" s="96" t="s">
        <v>20</v>
      </c>
      <c r="E6685" s="96"/>
      <c r="F6685" s="24" t="s">
        <v>26</v>
      </c>
      <c r="G6685" s="97">
        <v>1</v>
      </c>
      <c r="H6685" s="97"/>
      <c r="I6685" s="98">
        <v>1235.9100000000001</v>
      </c>
      <c r="J6685" s="98"/>
      <c r="K6685" s="27">
        <f>TRUNC(TRUNC(G6685,8)*I6685,2)</f>
        <v>1235.9100000000001</v>
      </c>
    </row>
    <row r="6686" spans="1:11" ht="21" customHeight="1" x14ac:dyDescent="0.25">
      <c r="A6686" s="24" t="s">
        <v>4075</v>
      </c>
      <c r="B6686" s="95" t="s">
        <v>4076</v>
      </c>
      <c r="C6686" s="95"/>
      <c r="D6686" s="96" t="s">
        <v>20</v>
      </c>
      <c r="E6686" s="96"/>
      <c r="F6686" s="24" t="s">
        <v>34</v>
      </c>
      <c r="G6686" s="97">
        <v>1.1999999999999999E-3</v>
      </c>
      <c r="H6686" s="97"/>
      <c r="I6686" s="98">
        <v>205.09</v>
      </c>
      <c r="J6686" s="98"/>
      <c r="K6686" s="27">
        <f>TRUNC(TRUNC(G6686,8)*I6686,2)</f>
        <v>0.24</v>
      </c>
    </row>
    <row r="6687" spans="1:11" ht="15" customHeight="1" x14ac:dyDescent="0.25">
      <c r="A6687" s="9"/>
      <c r="B6687" s="9"/>
      <c r="C6687" s="9"/>
      <c r="D6687" s="9"/>
      <c r="E6687" s="9"/>
      <c r="F6687" s="9"/>
      <c r="G6687" s="91" t="s">
        <v>3906</v>
      </c>
      <c r="H6687" s="91"/>
      <c r="I6687" s="91"/>
      <c r="J6687" s="91"/>
      <c r="K6687" s="28">
        <f>SUM(K6685:K6686)</f>
        <v>1236.1500000000001</v>
      </c>
    </row>
    <row r="6688" spans="1:11" ht="15" customHeight="1" x14ac:dyDescent="0.25">
      <c r="A6688" s="93" t="s">
        <v>3907</v>
      </c>
      <c r="B6688" s="93"/>
      <c r="C6688" s="93"/>
      <c r="D6688" s="94" t="s">
        <v>3</v>
      </c>
      <c r="E6688" s="94"/>
      <c r="F6688" s="23" t="s">
        <v>4</v>
      </c>
      <c r="G6688" s="94" t="s">
        <v>3894</v>
      </c>
      <c r="H6688" s="94"/>
      <c r="I6688" s="94" t="s">
        <v>3895</v>
      </c>
      <c r="J6688" s="94"/>
      <c r="K6688" s="23" t="s">
        <v>3896</v>
      </c>
    </row>
    <row r="6689" spans="1:11" ht="15" customHeight="1" x14ac:dyDescent="0.25">
      <c r="A6689" s="24" t="s">
        <v>3971</v>
      </c>
      <c r="B6689" s="95" t="s">
        <v>3972</v>
      </c>
      <c r="C6689" s="95"/>
      <c r="D6689" s="96" t="s">
        <v>20</v>
      </c>
      <c r="E6689" s="96"/>
      <c r="F6689" s="24" t="s">
        <v>2056</v>
      </c>
      <c r="G6689" s="97">
        <v>0.86809999999999998</v>
      </c>
      <c r="H6689" s="97"/>
      <c r="I6689" s="98">
        <v>32.69</v>
      </c>
      <c r="J6689" s="98"/>
      <c r="K6689" s="27">
        <f>TRUNC(TRUNC(G6689,8)*I6689,2)</f>
        <v>28.37</v>
      </c>
    </row>
    <row r="6690" spans="1:11" ht="15" customHeight="1" x14ac:dyDescent="0.25">
      <c r="A6690" s="24" t="s">
        <v>3910</v>
      </c>
      <c r="B6690" s="95" t="s">
        <v>3911</v>
      </c>
      <c r="C6690" s="95"/>
      <c r="D6690" s="96" t="s">
        <v>20</v>
      </c>
      <c r="E6690" s="96"/>
      <c r="F6690" s="24" t="s">
        <v>2056</v>
      </c>
      <c r="G6690" s="97">
        <v>0.57869999999999999</v>
      </c>
      <c r="H6690" s="97"/>
      <c r="I6690" s="98">
        <v>24.94</v>
      </c>
      <c r="J6690" s="98"/>
      <c r="K6690" s="27">
        <f>TRUNC(TRUNC(G6690,8)*I6690,2)</f>
        <v>14.43</v>
      </c>
    </row>
    <row r="6691" spans="1:11" ht="18" customHeight="1" x14ac:dyDescent="0.25">
      <c r="A6691" s="9"/>
      <c r="B6691" s="9"/>
      <c r="C6691" s="9"/>
      <c r="D6691" s="9"/>
      <c r="E6691" s="9"/>
      <c r="F6691" s="9"/>
      <c r="G6691" s="91" t="s">
        <v>3912</v>
      </c>
      <c r="H6691" s="91"/>
      <c r="I6691" s="91"/>
      <c r="J6691" s="91"/>
      <c r="K6691" s="28">
        <f>SUM(K6689:K6690)</f>
        <v>42.8</v>
      </c>
    </row>
    <row r="6692" spans="1:11" ht="15" customHeight="1" x14ac:dyDescent="0.25">
      <c r="A6692" s="93" t="s">
        <v>3922</v>
      </c>
      <c r="B6692" s="93"/>
      <c r="C6692" s="93"/>
      <c r="D6692" s="94" t="s">
        <v>3</v>
      </c>
      <c r="E6692" s="94"/>
      <c r="F6692" s="23" t="s">
        <v>4</v>
      </c>
      <c r="G6692" s="94" t="s">
        <v>3894</v>
      </c>
      <c r="H6692" s="94"/>
      <c r="I6692" s="94" t="s">
        <v>3895</v>
      </c>
      <c r="J6692" s="94"/>
      <c r="K6692" s="23" t="s">
        <v>3896</v>
      </c>
    </row>
    <row r="6693" spans="1:11" ht="29.1" customHeight="1" x14ac:dyDescent="0.25">
      <c r="A6693" s="24" t="s">
        <v>4077</v>
      </c>
      <c r="B6693" s="95" t="s">
        <v>4078</v>
      </c>
      <c r="C6693" s="95"/>
      <c r="D6693" s="96" t="s">
        <v>20</v>
      </c>
      <c r="E6693" s="96"/>
      <c r="F6693" s="24" t="s">
        <v>34</v>
      </c>
      <c r="G6693" s="97">
        <v>2.2200000000000001E-2</v>
      </c>
      <c r="H6693" s="97"/>
      <c r="I6693" s="98">
        <v>924.6</v>
      </c>
      <c r="J6693" s="98"/>
      <c r="K6693" s="27">
        <f>TRUNC(TRUNC(G6693,8)*I6693,2)</f>
        <v>20.52</v>
      </c>
    </row>
    <row r="6694" spans="1:11" ht="15" customHeight="1" x14ac:dyDescent="0.25">
      <c r="A6694" s="9"/>
      <c r="B6694" s="9"/>
      <c r="C6694" s="9"/>
      <c r="D6694" s="9"/>
      <c r="E6694" s="9"/>
      <c r="F6694" s="9"/>
      <c r="G6694" s="91" t="s">
        <v>3933</v>
      </c>
      <c r="H6694" s="91"/>
      <c r="I6694" s="91"/>
      <c r="J6694" s="91"/>
      <c r="K6694" s="28">
        <f>SUM(K6693:K6693)</f>
        <v>20.52</v>
      </c>
    </row>
    <row r="6695" spans="1:11" ht="15" customHeight="1" x14ac:dyDescent="0.25">
      <c r="A6695" s="9"/>
      <c r="B6695" s="9"/>
      <c r="C6695" s="9"/>
      <c r="D6695" s="9"/>
      <c r="E6695" s="9"/>
      <c r="F6695" s="9"/>
      <c r="G6695" s="92" t="s">
        <v>3913</v>
      </c>
      <c r="H6695" s="92"/>
      <c r="I6695" s="92"/>
      <c r="J6695" s="92"/>
      <c r="K6695" s="29">
        <f>ROUND(SUM(K6687,K6691,K6694),2)</f>
        <v>1299.47</v>
      </c>
    </row>
    <row r="6696" spans="1:11" ht="9.9499999999999993" customHeight="1" x14ac:dyDescent="0.25">
      <c r="A6696" s="9"/>
      <c r="B6696" s="9"/>
      <c r="C6696" s="9"/>
      <c r="D6696" s="9"/>
      <c r="E6696" s="9"/>
      <c r="F6696" s="9"/>
      <c r="G6696" s="100"/>
      <c r="H6696" s="100"/>
      <c r="I6696" s="100"/>
      <c r="J6696" s="100"/>
      <c r="K6696" s="100"/>
    </row>
    <row r="6697" spans="1:11" ht="20.100000000000001" customHeight="1" x14ac:dyDescent="0.25">
      <c r="A6697" s="99" t="s">
        <v>2620</v>
      </c>
      <c r="B6697" s="99"/>
      <c r="C6697" s="99"/>
      <c r="D6697" s="99"/>
      <c r="E6697" s="99"/>
      <c r="F6697" s="99"/>
      <c r="G6697" s="99"/>
      <c r="H6697" s="99"/>
      <c r="I6697" s="99"/>
      <c r="J6697" s="99"/>
      <c r="K6697" s="99"/>
    </row>
    <row r="6698" spans="1:11" ht="15" customHeight="1" x14ac:dyDescent="0.25">
      <c r="A6698" s="93" t="s">
        <v>3893</v>
      </c>
      <c r="B6698" s="93"/>
      <c r="C6698" s="93"/>
      <c r="D6698" s="94" t="s">
        <v>3</v>
      </c>
      <c r="E6698" s="94"/>
      <c r="F6698" s="23" t="s">
        <v>4</v>
      </c>
      <c r="G6698" s="94" t="s">
        <v>3894</v>
      </c>
      <c r="H6698" s="94"/>
      <c r="I6698" s="94" t="s">
        <v>3895</v>
      </c>
      <c r="J6698" s="94"/>
      <c r="K6698" s="23" t="s">
        <v>3896</v>
      </c>
    </row>
    <row r="6699" spans="1:11" ht="15" customHeight="1" x14ac:dyDescent="0.25">
      <c r="A6699" s="24" t="s">
        <v>4067</v>
      </c>
      <c r="B6699" s="95" t="s">
        <v>4068</v>
      </c>
      <c r="C6699" s="95"/>
      <c r="D6699" s="96" t="s">
        <v>20</v>
      </c>
      <c r="E6699" s="96"/>
      <c r="F6699" s="24" t="s">
        <v>3903</v>
      </c>
      <c r="G6699" s="97">
        <v>8.6199999999999992</v>
      </c>
      <c r="H6699" s="97"/>
      <c r="I6699" s="98">
        <v>1.1299999999999999</v>
      </c>
      <c r="J6699" s="98"/>
      <c r="K6699" s="27">
        <f>TRUNC(TRUNC(G6699,8)*I6699,2)</f>
        <v>9.74</v>
      </c>
    </row>
    <row r="6700" spans="1:11" ht="29.1" customHeight="1" x14ac:dyDescent="0.25">
      <c r="A6700" s="24" t="s">
        <v>4069</v>
      </c>
      <c r="B6700" s="95" t="s">
        <v>4070</v>
      </c>
      <c r="C6700" s="95"/>
      <c r="D6700" s="96" t="s">
        <v>20</v>
      </c>
      <c r="E6700" s="96"/>
      <c r="F6700" s="24" t="s">
        <v>26</v>
      </c>
      <c r="G6700" s="97">
        <v>6.4375</v>
      </c>
      <c r="H6700" s="97"/>
      <c r="I6700" s="98">
        <v>17.63</v>
      </c>
      <c r="J6700" s="98"/>
      <c r="K6700" s="27">
        <f>TRUNC(TRUNC(G6700,8)*I6700,2)</f>
        <v>113.49</v>
      </c>
    </row>
    <row r="6701" spans="1:11" ht="15" customHeight="1" x14ac:dyDescent="0.25">
      <c r="A6701" s="24" t="s">
        <v>4071</v>
      </c>
      <c r="B6701" s="95" t="s">
        <v>4072</v>
      </c>
      <c r="C6701" s="95"/>
      <c r="D6701" s="96" t="s">
        <v>20</v>
      </c>
      <c r="E6701" s="96"/>
      <c r="F6701" s="24" t="s">
        <v>3903</v>
      </c>
      <c r="G6701" s="97">
        <v>0.24</v>
      </c>
      <c r="H6701" s="97"/>
      <c r="I6701" s="98">
        <v>3.58</v>
      </c>
      <c r="J6701" s="98"/>
      <c r="K6701" s="27">
        <f>TRUNC(TRUNC(G6701,8)*I6701,2)</f>
        <v>0.85</v>
      </c>
    </row>
    <row r="6702" spans="1:11" ht="15" customHeight="1" x14ac:dyDescent="0.25">
      <c r="A6702" s="9"/>
      <c r="B6702" s="9"/>
      <c r="C6702" s="9"/>
      <c r="D6702" s="9"/>
      <c r="E6702" s="9"/>
      <c r="F6702" s="9"/>
      <c r="G6702" s="91" t="s">
        <v>3906</v>
      </c>
      <c r="H6702" s="91"/>
      <c r="I6702" s="91"/>
      <c r="J6702" s="91"/>
      <c r="K6702" s="28">
        <f>SUM(K6699:K6701)</f>
        <v>124.07999999999998</v>
      </c>
    </row>
    <row r="6703" spans="1:11" ht="15" customHeight="1" x14ac:dyDescent="0.25">
      <c r="A6703" s="93" t="s">
        <v>3907</v>
      </c>
      <c r="B6703" s="93"/>
      <c r="C6703" s="93"/>
      <c r="D6703" s="94" t="s">
        <v>3</v>
      </c>
      <c r="E6703" s="94"/>
      <c r="F6703" s="23" t="s">
        <v>4</v>
      </c>
      <c r="G6703" s="94" t="s">
        <v>3894</v>
      </c>
      <c r="H6703" s="94"/>
      <c r="I6703" s="94" t="s">
        <v>3895</v>
      </c>
      <c r="J6703" s="94"/>
      <c r="K6703" s="23" t="s">
        <v>3896</v>
      </c>
    </row>
    <row r="6704" spans="1:11" ht="15" customHeight="1" x14ac:dyDescent="0.25">
      <c r="A6704" s="24" t="s">
        <v>3971</v>
      </c>
      <c r="B6704" s="95" t="s">
        <v>3972</v>
      </c>
      <c r="C6704" s="95"/>
      <c r="D6704" s="96" t="s">
        <v>20</v>
      </c>
      <c r="E6704" s="96"/>
      <c r="F6704" s="24" t="s">
        <v>2056</v>
      </c>
      <c r="G6704" s="97">
        <v>0.63900000000000001</v>
      </c>
      <c r="H6704" s="97"/>
      <c r="I6704" s="98">
        <v>32.69</v>
      </c>
      <c r="J6704" s="98"/>
      <c r="K6704" s="27">
        <f>TRUNC(TRUNC(G6704,8)*I6704,2)</f>
        <v>20.88</v>
      </c>
    </row>
    <row r="6705" spans="1:11" ht="15" customHeight="1" x14ac:dyDescent="0.25">
      <c r="A6705" s="24" t="s">
        <v>3910</v>
      </c>
      <c r="B6705" s="95" t="s">
        <v>3911</v>
      </c>
      <c r="C6705" s="95"/>
      <c r="D6705" s="96" t="s">
        <v>20</v>
      </c>
      <c r="E6705" s="96"/>
      <c r="F6705" s="24" t="s">
        <v>2056</v>
      </c>
      <c r="G6705" s="97">
        <v>1.2789999999999999</v>
      </c>
      <c r="H6705" s="97"/>
      <c r="I6705" s="98">
        <v>24.94</v>
      </c>
      <c r="J6705" s="98"/>
      <c r="K6705" s="27">
        <f>TRUNC(TRUNC(G6705,8)*I6705,2)</f>
        <v>31.89</v>
      </c>
    </row>
    <row r="6706" spans="1:11" ht="18" customHeight="1" x14ac:dyDescent="0.25">
      <c r="A6706" s="9"/>
      <c r="B6706" s="9"/>
      <c r="C6706" s="9"/>
      <c r="D6706" s="9"/>
      <c r="E6706" s="9"/>
      <c r="F6706" s="9"/>
      <c r="G6706" s="91" t="s">
        <v>3912</v>
      </c>
      <c r="H6706" s="91"/>
      <c r="I6706" s="91"/>
      <c r="J6706" s="91"/>
      <c r="K6706" s="28">
        <f>SUM(K6704:K6705)</f>
        <v>52.769999999999996</v>
      </c>
    </row>
    <row r="6707" spans="1:11" ht="15" customHeight="1" x14ac:dyDescent="0.25">
      <c r="A6707" s="9"/>
      <c r="B6707" s="9"/>
      <c r="C6707" s="9"/>
      <c r="D6707" s="9"/>
      <c r="E6707" s="9"/>
      <c r="F6707" s="9"/>
      <c r="G6707" s="92" t="s">
        <v>3913</v>
      </c>
      <c r="H6707" s="92"/>
      <c r="I6707" s="92"/>
      <c r="J6707" s="92"/>
      <c r="K6707" s="29">
        <f>ROUND(SUM(K6702,K6706),2)</f>
        <v>176.85</v>
      </c>
    </row>
    <row r="6708" spans="1:11" ht="9.9499999999999993" customHeight="1" x14ac:dyDescent="0.25">
      <c r="A6708" s="9"/>
      <c r="B6708" s="9"/>
      <c r="C6708" s="9"/>
      <c r="D6708" s="9"/>
      <c r="E6708" s="9"/>
      <c r="F6708" s="9"/>
      <c r="G6708" s="100"/>
      <c r="H6708" s="100"/>
      <c r="I6708" s="100"/>
      <c r="J6708" s="100"/>
      <c r="K6708" s="100"/>
    </row>
    <row r="6709" spans="1:11" ht="20.100000000000001" customHeight="1" x14ac:dyDescent="0.25">
      <c r="A6709" s="99" t="s">
        <v>2621</v>
      </c>
      <c r="B6709" s="99"/>
      <c r="C6709" s="99"/>
      <c r="D6709" s="99"/>
      <c r="E6709" s="99"/>
      <c r="F6709" s="99"/>
      <c r="G6709" s="99"/>
      <c r="H6709" s="99"/>
      <c r="I6709" s="99"/>
      <c r="J6709" s="99"/>
      <c r="K6709" s="99"/>
    </row>
    <row r="6710" spans="1:11" ht="20.100000000000001" customHeight="1" x14ac:dyDescent="0.25">
      <c r="A6710" s="106" t="s">
        <v>4010</v>
      </c>
      <c r="B6710" s="106"/>
      <c r="C6710" s="106"/>
      <c r="D6710" s="106"/>
      <c r="E6710" s="106"/>
      <c r="F6710" s="2" t="s">
        <v>4</v>
      </c>
      <c r="G6710" s="87" t="s">
        <v>4001</v>
      </c>
      <c r="H6710" s="87"/>
      <c r="I6710" s="87" t="s">
        <v>3895</v>
      </c>
      <c r="J6710" s="87"/>
      <c r="K6710" s="2" t="s">
        <v>4011</v>
      </c>
    </row>
    <row r="6711" spans="1:11" ht="15" customHeight="1" x14ac:dyDescent="0.25">
      <c r="A6711" s="6" t="s">
        <v>4079</v>
      </c>
      <c r="B6711" s="104" t="s">
        <v>4080</v>
      </c>
      <c r="C6711" s="104"/>
      <c r="D6711" s="104"/>
      <c r="E6711" s="104"/>
      <c r="F6711" s="6" t="s">
        <v>77</v>
      </c>
      <c r="G6711" s="113">
        <v>1.7700000000000001E-3</v>
      </c>
      <c r="H6711" s="113"/>
      <c r="I6711" s="105">
        <v>33.79</v>
      </c>
      <c r="J6711" s="105"/>
      <c r="K6711" s="33">
        <f>ROUND(ROUND(G6711,5)*I6711,4)</f>
        <v>5.9799999999999999E-2</v>
      </c>
    </row>
    <row r="6712" spans="1:11" ht="15" customHeight="1" x14ac:dyDescent="0.25">
      <c r="A6712" s="6" t="s">
        <v>4081</v>
      </c>
      <c r="B6712" s="104" t="s">
        <v>4082</v>
      </c>
      <c r="C6712" s="104"/>
      <c r="D6712" s="104"/>
      <c r="E6712" s="104"/>
      <c r="F6712" s="6" t="s">
        <v>77</v>
      </c>
      <c r="G6712" s="113">
        <v>3.9300000000000003E-3</v>
      </c>
      <c r="H6712" s="113"/>
      <c r="I6712" s="105">
        <v>448.02</v>
      </c>
      <c r="J6712" s="105"/>
      <c r="K6712" s="33">
        <f>ROUND(ROUND(G6712,5)*I6712,4)</f>
        <v>1.7606999999999999</v>
      </c>
    </row>
    <row r="6713" spans="1:11" ht="15" customHeight="1" x14ac:dyDescent="0.25">
      <c r="A6713" s="6" t="s">
        <v>4083</v>
      </c>
      <c r="B6713" s="104" t="s">
        <v>4084</v>
      </c>
      <c r="C6713" s="104"/>
      <c r="D6713" s="104"/>
      <c r="E6713" s="104"/>
      <c r="F6713" s="6" t="s">
        <v>77</v>
      </c>
      <c r="G6713" s="113">
        <v>7.0800000000000004E-3</v>
      </c>
      <c r="H6713" s="113"/>
      <c r="I6713" s="105">
        <v>46.06</v>
      </c>
      <c r="J6713" s="105"/>
      <c r="K6713" s="33">
        <f>ROUND(ROUND(G6713,5)*I6713,4)</f>
        <v>0.3261</v>
      </c>
    </row>
    <row r="6714" spans="1:11" ht="15" customHeight="1" x14ac:dyDescent="0.25">
      <c r="A6714" s="6" t="s">
        <v>4085</v>
      </c>
      <c r="B6714" s="104" t="s">
        <v>4086</v>
      </c>
      <c r="C6714" s="104"/>
      <c r="D6714" s="104"/>
      <c r="E6714" s="104"/>
      <c r="F6714" s="6" t="s">
        <v>103</v>
      </c>
      <c r="G6714" s="113">
        <v>1</v>
      </c>
      <c r="H6714" s="113"/>
      <c r="I6714" s="105">
        <v>16.98</v>
      </c>
      <c r="J6714" s="105"/>
      <c r="K6714" s="33">
        <f>ROUND(ROUND(G6714,5)*I6714,4)</f>
        <v>16.98</v>
      </c>
    </row>
    <row r="6715" spans="1:11" ht="15" customHeight="1" x14ac:dyDescent="0.25">
      <c r="A6715" s="1"/>
      <c r="B6715" s="1"/>
      <c r="C6715" s="1"/>
      <c r="D6715" s="1"/>
      <c r="E6715" s="1"/>
      <c r="F6715" s="1"/>
      <c r="G6715" s="85" t="s">
        <v>4014</v>
      </c>
      <c r="H6715" s="85"/>
      <c r="I6715" s="85"/>
      <c r="J6715" s="85"/>
      <c r="K6715" s="34">
        <f>SUM(K6711:K6714)</f>
        <v>19.1266</v>
      </c>
    </row>
    <row r="6716" spans="1:11" ht="15" customHeight="1" x14ac:dyDescent="0.25">
      <c r="A6716" s="106" t="s">
        <v>4015</v>
      </c>
      <c r="B6716" s="106"/>
      <c r="C6716" s="106"/>
      <c r="D6716" s="23" t="s">
        <v>4016</v>
      </c>
      <c r="E6716" s="94" t="s">
        <v>4017</v>
      </c>
      <c r="F6716" s="94"/>
      <c r="G6716" s="94" t="s">
        <v>4001</v>
      </c>
      <c r="H6716" s="94"/>
      <c r="I6716" s="94" t="s">
        <v>3895</v>
      </c>
      <c r="J6716" s="94"/>
      <c r="K6716" s="23" t="s">
        <v>4011</v>
      </c>
    </row>
    <row r="6717" spans="1:11" ht="27.95" customHeight="1" x14ac:dyDescent="0.25">
      <c r="A6717" s="38" t="s">
        <v>4085</v>
      </c>
      <c r="B6717" s="109" t="s">
        <v>4087</v>
      </c>
      <c r="C6717" s="109"/>
      <c r="D6717" s="38" t="s">
        <v>4019</v>
      </c>
      <c r="E6717" s="110" t="s">
        <v>4088</v>
      </c>
      <c r="F6717" s="110"/>
      <c r="G6717" s="111">
        <v>1.9630000000000002E-2</v>
      </c>
      <c r="H6717" s="111"/>
      <c r="I6717" s="112">
        <v>33.64</v>
      </c>
      <c r="J6717" s="112"/>
      <c r="K6717" s="41">
        <f>ROUND(ROUND(G6717,5)*I6717,4)</f>
        <v>0.66039999999999999</v>
      </c>
    </row>
    <row r="6718" spans="1:11" ht="15" customHeight="1" x14ac:dyDescent="0.25">
      <c r="A6718" s="1"/>
      <c r="B6718" s="1"/>
      <c r="C6718" s="1"/>
      <c r="D6718" s="1"/>
      <c r="E6718" s="1"/>
      <c r="F6718" s="1"/>
      <c r="G6718" s="85" t="s">
        <v>4021</v>
      </c>
      <c r="H6718" s="85"/>
      <c r="I6718" s="85"/>
      <c r="J6718" s="85"/>
      <c r="K6718" s="33">
        <f>SUM(K6717:K6717)</f>
        <v>0.66039999999999999</v>
      </c>
    </row>
    <row r="6719" spans="1:11" ht="12.95" customHeight="1" x14ac:dyDescent="0.25">
      <c r="A6719" s="106" t="s">
        <v>4022</v>
      </c>
      <c r="B6719" s="106"/>
      <c r="C6719" s="94" t="s">
        <v>4023</v>
      </c>
      <c r="D6719" s="94" t="s">
        <v>5</v>
      </c>
      <c r="E6719" s="94" t="s">
        <v>4024</v>
      </c>
      <c r="F6719" s="94"/>
      <c r="G6719" s="94" t="s">
        <v>4025</v>
      </c>
      <c r="H6719" s="94"/>
      <c r="I6719" s="94" t="s">
        <v>2086</v>
      </c>
      <c r="J6719" s="94"/>
      <c r="K6719" s="94" t="s">
        <v>4011</v>
      </c>
    </row>
    <row r="6720" spans="1:11" ht="12" customHeight="1" x14ac:dyDescent="0.25">
      <c r="A6720" s="106"/>
      <c r="B6720" s="106"/>
      <c r="C6720" s="94"/>
      <c r="D6720" s="94"/>
      <c r="E6720" s="23" t="s">
        <v>2092</v>
      </c>
      <c r="F6720" s="23" t="s">
        <v>4026</v>
      </c>
      <c r="G6720" s="23" t="s">
        <v>2092</v>
      </c>
      <c r="H6720" s="23" t="s">
        <v>4026</v>
      </c>
      <c r="I6720" s="23" t="s">
        <v>2092</v>
      </c>
      <c r="J6720" s="23" t="s">
        <v>4026</v>
      </c>
      <c r="K6720" s="94"/>
    </row>
    <row r="6721" spans="1:11" ht="27.95" customHeight="1" x14ac:dyDescent="0.25">
      <c r="A6721" s="38" t="s">
        <v>4085</v>
      </c>
      <c r="B6721" s="39" t="s">
        <v>4087</v>
      </c>
      <c r="C6721" s="38" t="s">
        <v>4027</v>
      </c>
      <c r="D6721" s="40">
        <v>1.9630000000000002E-2</v>
      </c>
      <c r="E6721" s="42">
        <v>0</v>
      </c>
      <c r="F6721" s="43">
        <v>1.1100000000000001</v>
      </c>
      <c r="G6721" s="42">
        <v>0</v>
      </c>
      <c r="H6721" s="43">
        <v>0.88</v>
      </c>
      <c r="I6721" s="42">
        <v>0</v>
      </c>
      <c r="J6721" s="43">
        <v>0.72</v>
      </c>
      <c r="K6721" s="41">
        <f>ROUND(D6721*(ROUND(E6721*F6721,4)+ROUND(G6721*H6721,4)+ROUND(I6721*J6721,4)),4)</f>
        <v>0</v>
      </c>
    </row>
    <row r="6722" spans="1:11" ht="15" customHeight="1" x14ac:dyDescent="0.25">
      <c r="A6722" s="1"/>
      <c r="B6722" s="1"/>
      <c r="C6722" s="1"/>
      <c r="D6722" s="1"/>
      <c r="E6722" s="1"/>
      <c r="F6722" s="1"/>
      <c r="G6722" s="85" t="s">
        <v>4028</v>
      </c>
      <c r="H6722" s="85"/>
      <c r="I6722" s="85"/>
      <c r="J6722" s="85"/>
      <c r="K6722" s="33">
        <f>SUM(K6720:K6721)</f>
        <v>0</v>
      </c>
    </row>
    <row r="6723" spans="1:11" ht="15" customHeight="1" x14ac:dyDescent="0.25">
      <c r="A6723" s="9"/>
      <c r="B6723" s="9"/>
      <c r="C6723" s="9"/>
      <c r="D6723" s="9"/>
      <c r="E6723" s="9"/>
      <c r="F6723" s="9"/>
      <c r="G6723" s="92" t="s">
        <v>4029</v>
      </c>
      <c r="H6723" s="92"/>
      <c r="I6723" s="92"/>
      <c r="J6723" s="92"/>
      <c r="K6723" s="33">
        <f>SUM(K6715,K6718,K6722)</f>
        <v>19.786999999999999</v>
      </c>
    </row>
    <row r="6724" spans="1:11" ht="15" customHeight="1" x14ac:dyDescent="0.25">
      <c r="A6724" s="9"/>
      <c r="B6724" s="9"/>
      <c r="C6724" s="9"/>
      <c r="D6724" s="9"/>
      <c r="E6724" s="9"/>
      <c r="F6724" s="9"/>
      <c r="G6724" s="92" t="s">
        <v>3913</v>
      </c>
      <c r="H6724" s="92"/>
      <c r="I6724" s="92"/>
      <c r="J6724" s="92"/>
      <c r="K6724" s="29">
        <f>ROUND(SUM(K6723),2)</f>
        <v>19.79</v>
      </c>
    </row>
    <row r="6725" spans="1:11" ht="9.9499999999999993" customHeight="1" x14ac:dyDescent="0.25">
      <c r="A6725" s="9"/>
      <c r="B6725" s="9"/>
      <c r="C6725" s="9"/>
      <c r="D6725" s="9"/>
      <c r="E6725" s="9"/>
      <c r="F6725" s="9"/>
      <c r="G6725" s="100"/>
      <c r="H6725" s="100"/>
      <c r="I6725" s="100"/>
      <c r="J6725" s="100"/>
      <c r="K6725" s="100"/>
    </row>
    <row r="6726" spans="1:11" ht="20.100000000000001" customHeight="1" x14ac:dyDescent="0.25">
      <c r="A6726" s="99" t="s">
        <v>2622</v>
      </c>
      <c r="B6726" s="99"/>
      <c r="C6726" s="99"/>
      <c r="D6726" s="99"/>
      <c r="E6726" s="99"/>
      <c r="F6726" s="99"/>
      <c r="G6726" s="99"/>
      <c r="H6726" s="99"/>
      <c r="I6726" s="99"/>
      <c r="J6726" s="99"/>
      <c r="K6726" s="99"/>
    </row>
    <row r="6727" spans="1:11" ht="15" customHeight="1" x14ac:dyDescent="0.25">
      <c r="A6727" s="93" t="s">
        <v>3893</v>
      </c>
      <c r="B6727" s="93"/>
      <c r="C6727" s="93"/>
      <c r="D6727" s="94" t="s">
        <v>3</v>
      </c>
      <c r="E6727" s="94"/>
      <c r="F6727" s="23" t="s">
        <v>4</v>
      </c>
      <c r="G6727" s="94" t="s">
        <v>3894</v>
      </c>
      <c r="H6727" s="94"/>
      <c r="I6727" s="94" t="s">
        <v>3895</v>
      </c>
      <c r="J6727" s="94"/>
      <c r="K6727" s="23" t="s">
        <v>3896</v>
      </c>
    </row>
    <row r="6728" spans="1:11" ht="15" customHeight="1" x14ac:dyDescent="0.25">
      <c r="A6728" s="24" t="s">
        <v>4089</v>
      </c>
      <c r="B6728" s="95" t="s">
        <v>4090</v>
      </c>
      <c r="C6728" s="95"/>
      <c r="D6728" s="96" t="s">
        <v>20</v>
      </c>
      <c r="E6728" s="96"/>
      <c r="F6728" s="24" t="s">
        <v>16</v>
      </c>
      <c r="G6728" s="97">
        <v>1</v>
      </c>
      <c r="H6728" s="97"/>
      <c r="I6728" s="98">
        <v>12.85</v>
      </c>
      <c r="J6728" s="98"/>
      <c r="K6728" s="27">
        <f>TRUNC(TRUNC(G6728,8)*I6728,2)</f>
        <v>12.85</v>
      </c>
    </row>
    <row r="6729" spans="1:11" ht="15" customHeight="1" x14ac:dyDescent="0.25">
      <c r="A6729" s="9"/>
      <c r="B6729" s="9"/>
      <c r="C6729" s="9"/>
      <c r="D6729" s="9"/>
      <c r="E6729" s="9"/>
      <c r="F6729" s="9"/>
      <c r="G6729" s="91" t="s">
        <v>3906</v>
      </c>
      <c r="H6729" s="91"/>
      <c r="I6729" s="91"/>
      <c r="J6729" s="91"/>
      <c r="K6729" s="28">
        <f>SUM(K6728:K6728)</f>
        <v>12.85</v>
      </c>
    </row>
    <row r="6730" spans="1:11" ht="15" customHeight="1" x14ac:dyDescent="0.25">
      <c r="A6730" s="93" t="s">
        <v>3907</v>
      </c>
      <c r="B6730" s="93"/>
      <c r="C6730" s="93"/>
      <c r="D6730" s="94" t="s">
        <v>3</v>
      </c>
      <c r="E6730" s="94"/>
      <c r="F6730" s="23" t="s">
        <v>4</v>
      </c>
      <c r="G6730" s="94" t="s">
        <v>3894</v>
      </c>
      <c r="H6730" s="94"/>
      <c r="I6730" s="94" t="s">
        <v>3895</v>
      </c>
      <c r="J6730" s="94"/>
      <c r="K6730" s="23" t="s">
        <v>3896</v>
      </c>
    </row>
    <row r="6731" spans="1:11" ht="15" customHeight="1" x14ac:dyDescent="0.25">
      <c r="A6731" s="24" t="s">
        <v>3961</v>
      </c>
      <c r="B6731" s="95" t="s">
        <v>3962</v>
      </c>
      <c r="C6731" s="95"/>
      <c r="D6731" s="96" t="s">
        <v>20</v>
      </c>
      <c r="E6731" s="96"/>
      <c r="F6731" s="24" t="s">
        <v>2056</v>
      </c>
      <c r="G6731" s="97">
        <v>2.7699999999999999E-2</v>
      </c>
      <c r="H6731" s="97"/>
      <c r="I6731" s="98">
        <v>29.5</v>
      </c>
      <c r="J6731" s="98"/>
      <c r="K6731" s="27">
        <f>TRUNC(TRUNC(G6731,8)*I6731,2)</f>
        <v>0.81</v>
      </c>
    </row>
    <row r="6732" spans="1:11" ht="15" customHeight="1" x14ac:dyDescent="0.25">
      <c r="A6732" s="24" t="s">
        <v>3910</v>
      </c>
      <c r="B6732" s="95" t="s">
        <v>3911</v>
      </c>
      <c r="C6732" s="95"/>
      <c r="D6732" s="96" t="s">
        <v>20</v>
      </c>
      <c r="E6732" s="96"/>
      <c r="F6732" s="24" t="s">
        <v>2056</v>
      </c>
      <c r="G6732" s="97">
        <v>0.1386</v>
      </c>
      <c r="H6732" s="97"/>
      <c r="I6732" s="98">
        <v>24.94</v>
      </c>
      <c r="J6732" s="98"/>
      <c r="K6732" s="27">
        <f>TRUNC(TRUNC(G6732,8)*I6732,2)</f>
        <v>3.45</v>
      </c>
    </row>
    <row r="6733" spans="1:11" ht="18" customHeight="1" x14ac:dyDescent="0.25">
      <c r="A6733" s="9"/>
      <c r="B6733" s="9"/>
      <c r="C6733" s="9"/>
      <c r="D6733" s="9"/>
      <c r="E6733" s="9"/>
      <c r="F6733" s="9"/>
      <c r="G6733" s="91" t="s">
        <v>3912</v>
      </c>
      <c r="H6733" s="91"/>
      <c r="I6733" s="91"/>
      <c r="J6733" s="91"/>
      <c r="K6733" s="28">
        <f>SUM(K6731:K6732)</f>
        <v>4.26</v>
      </c>
    </row>
    <row r="6734" spans="1:11" ht="15" customHeight="1" x14ac:dyDescent="0.25">
      <c r="A6734" s="9"/>
      <c r="B6734" s="9"/>
      <c r="C6734" s="9"/>
      <c r="D6734" s="9"/>
      <c r="E6734" s="9"/>
      <c r="F6734" s="9"/>
      <c r="G6734" s="92" t="s">
        <v>3913</v>
      </c>
      <c r="H6734" s="92"/>
      <c r="I6734" s="92"/>
      <c r="J6734" s="92"/>
      <c r="K6734" s="29">
        <f>ROUND(SUM(K6729,K6733),2)</f>
        <v>17.11</v>
      </c>
    </row>
    <row r="6735" spans="1:11" ht="9.9499999999999993" customHeight="1" x14ac:dyDescent="0.25">
      <c r="A6735" s="9"/>
      <c r="B6735" s="9"/>
      <c r="C6735" s="9"/>
      <c r="D6735" s="9"/>
      <c r="E6735" s="9"/>
      <c r="F6735" s="9"/>
      <c r="G6735" s="100"/>
      <c r="H6735" s="100"/>
      <c r="I6735" s="100"/>
      <c r="J6735" s="100"/>
      <c r="K6735" s="100"/>
    </row>
    <row r="6736" spans="1:11" ht="20.100000000000001" customHeight="1" x14ac:dyDescent="0.25">
      <c r="A6736" s="99" t="s">
        <v>2623</v>
      </c>
      <c r="B6736" s="99"/>
      <c r="C6736" s="99"/>
      <c r="D6736" s="99"/>
      <c r="E6736" s="99"/>
      <c r="F6736" s="99"/>
      <c r="G6736" s="99"/>
      <c r="H6736" s="99"/>
      <c r="I6736" s="99"/>
      <c r="J6736" s="99"/>
      <c r="K6736" s="99"/>
    </row>
    <row r="6737" spans="1:11" ht="12.95" customHeight="1" x14ac:dyDescent="0.25">
      <c r="A6737" s="107" t="s">
        <v>3984</v>
      </c>
      <c r="B6737" s="107"/>
      <c r="C6737" s="107"/>
      <c r="D6737" s="108" t="s">
        <v>3985</v>
      </c>
      <c r="E6737" s="87" t="s">
        <v>3986</v>
      </c>
      <c r="F6737" s="87"/>
      <c r="G6737" s="87" t="s">
        <v>3987</v>
      </c>
      <c r="H6737" s="87"/>
      <c r="I6737" s="87"/>
      <c r="J6737" s="87"/>
      <c r="K6737" s="87" t="s">
        <v>3988</v>
      </c>
    </row>
    <row r="6738" spans="1:11" ht="12" customHeight="1" x14ac:dyDescent="0.25">
      <c r="A6738" s="107"/>
      <c r="B6738" s="107"/>
      <c r="C6738" s="107"/>
      <c r="D6738" s="108"/>
      <c r="E6738" s="23" t="s">
        <v>3989</v>
      </c>
      <c r="F6738" s="23" t="s">
        <v>3990</v>
      </c>
      <c r="G6738" s="94" t="s">
        <v>3989</v>
      </c>
      <c r="H6738" s="94"/>
      <c r="I6738" s="94" t="s">
        <v>3990</v>
      </c>
      <c r="J6738" s="94"/>
      <c r="K6738" s="87"/>
    </row>
    <row r="6739" spans="1:11" ht="15.95" customHeight="1" x14ac:dyDescent="0.25">
      <c r="A6739" s="6" t="s">
        <v>4091</v>
      </c>
      <c r="B6739" s="104" t="s">
        <v>4092</v>
      </c>
      <c r="C6739" s="104"/>
      <c r="D6739" s="44">
        <v>1</v>
      </c>
      <c r="E6739" s="32">
        <v>0.8</v>
      </c>
      <c r="F6739" s="32">
        <v>0.19999999999999996</v>
      </c>
      <c r="G6739" s="105">
        <v>5.32</v>
      </c>
      <c r="H6739" s="105"/>
      <c r="I6739" s="105">
        <v>0.5</v>
      </c>
      <c r="J6739" s="105"/>
      <c r="K6739" s="33">
        <f>TRUNC(D6739*(TRUNC(E6739*G6739,4)+TRUNC(F6739*I6739,4)),4)</f>
        <v>4.3559999999999999</v>
      </c>
    </row>
    <row r="6740" spans="1:11" ht="15" customHeight="1" x14ac:dyDescent="0.25">
      <c r="A6740" s="1"/>
      <c r="B6740" s="1"/>
      <c r="C6740" s="1"/>
      <c r="D6740" s="1"/>
      <c r="E6740" s="1"/>
      <c r="F6740" s="1"/>
      <c r="G6740" s="85" t="s">
        <v>3999</v>
      </c>
      <c r="H6740" s="85"/>
      <c r="I6740" s="85"/>
      <c r="J6740" s="85"/>
      <c r="K6740" s="34">
        <f>SUM(K6738:K6739)</f>
        <v>4.3559999999999999</v>
      </c>
    </row>
    <row r="6741" spans="1:11" ht="20.100000000000001" customHeight="1" x14ac:dyDescent="0.25">
      <c r="A6741" s="106" t="s">
        <v>4000</v>
      </c>
      <c r="B6741" s="106"/>
      <c r="C6741" s="106"/>
      <c r="D6741" s="106"/>
      <c r="E6741" s="106"/>
      <c r="F6741" s="2" t="s">
        <v>4</v>
      </c>
      <c r="G6741" s="87" t="s">
        <v>4001</v>
      </c>
      <c r="H6741" s="87"/>
      <c r="I6741" s="87" t="s">
        <v>4002</v>
      </c>
      <c r="J6741" s="87"/>
      <c r="K6741" s="2" t="s">
        <v>3988</v>
      </c>
    </row>
    <row r="6742" spans="1:11" ht="15" customHeight="1" x14ac:dyDescent="0.25">
      <c r="A6742" s="6" t="s">
        <v>4093</v>
      </c>
      <c r="B6742" s="101" t="s">
        <v>4094</v>
      </c>
      <c r="C6742" s="101"/>
      <c r="D6742" s="101"/>
      <c r="E6742" s="101"/>
      <c r="F6742" s="6" t="s">
        <v>3940</v>
      </c>
      <c r="G6742" s="102">
        <v>0.1333</v>
      </c>
      <c r="H6742" s="102"/>
      <c r="I6742" s="103">
        <v>3.96</v>
      </c>
      <c r="J6742" s="103"/>
      <c r="K6742" s="7">
        <f>TRUNC(TRUNC(G6742,8)*I6742,2)</f>
        <v>0.52</v>
      </c>
    </row>
    <row r="6743" spans="1:11" ht="15" customHeight="1" x14ac:dyDescent="0.25">
      <c r="A6743" s="6" t="s">
        <v>4095</v>
      </c>
      <c r="B6743" s="101" t="s">
        <v>4096</v>
      </c>
      <c r="C6743" s="101"/>
      <c r="D6743" s="101"/>
      <c r="E6743" s="101"/>
      <c r="F6743" s="6" t="s">
        <v>3940</v>
      </c>
      <c r="G6743" s="102">
        <v>2</v>
      </c>
      <c r="H6743" s="102"/>
      <c r="I6743" s="103">
        <v>14.41</v>
      </c>
      <c r="J6743" s="103"/>
      <c r="K6743" s="7">
        <f>TRUNC(TRUNC(G6743,8)*I6743,2)</f>
        <v>28.82</v>
      </c>
    </row>
    <row r="6744" spans="1:11" ht="15" customHeight="1" x14ac:dyDescent="0.25">
      <c r="A6744" s="6" t="s">
        <v>4097</v>
      </c>
      <c r="B6744" s="101" t="s">
        <v>4098</v>
      </c>
      <c r="C6744" s="101"/>
      <c r="D6744" s="101"/>
      <c r="E6744" s="101"/>
      <c r="F6744" s="6" t="s">
        <v>3940</v>
      </c>
      <c r="G6744" s="102">
        <v>3</v>
      </c>
      <c r="H6744" s="102"/>
      <c r="I6744" s="103">
        <v>14.58</v>
      </c>
      <c r="J6744" s="103"/>
      <c r="K6744" s="7">
        <f>TRUNC(TRUNC(G6744,8)*I6744,2)</f>
        <v>43.74</v>
      </c>
    </row>
    <row r="6745" spans="1:11" ht="15" customHeight="1" x14ac:dyDescent="0.25">
      <c r="A6745" s="1"/>
      <c r="B6745" s="1"/>
      <c r="C6745" s="1"/>
      <c r="D6745" s="1"/>
      <c r="E6745" s="1"/>
      <c r="F6745" s="1"/>
      <c r="G6745" s="85" t="s">
        <v>4005</v>
      </c>
      <c r="H6745" s="85"/>
      <c r="I6745" s="85"/>
      <c r="J6745" s="85"/>
      <c r="K6745" s="29">
        <f>SUM(K6742:K6744)</f>
        <v>73.08</v>
      </c>
    </row>
    <row r="6746" spans="1:11" ht="15" customHeight="1" x14ac:dyDescent="0.25">
      <c r="A6746" s="9"/>
      <c r="B6746" s="9"/>
      <c r="C6746" s="9"/>
      <c r="D6746" s="9"/>
      <c r="E6746" s="9"/>
      <c r="F6746" s="9"/>
      <c r="G6746" s="92" t="s">
        <v>4006</v>
      </c>
      <c r="H6746" s="92"/>
      <c r="I6746" s="92"/>
      <c r="J6746" s="92"/>
      <c r="K6746" s="33">
        <f>SUM(K6740,K6745)</f>
        <v>77.435999999999993</v>
      </c>
    </row>
    <row r="6747" spans="1:11" ht="15" customHeight="1" x14ac:dyDescent="0.25">
      <c r="A6747" s="9"/>
      <c r="B6747" s="9"/>
      <c r="C6747" s="9"/>
      <c r="D6747" s="9"/>
      <c r="E6747" s="9"/>
      <c r="F6747" s="9"/>
      <c r="G6747" s="92" t="s">
        <v>4007</v>
      </c>
      <c r="H6747" s="92"/>
      <c r="I6747" s="92"/>
      <c r="J6747" s="92"/>
      <c r="K6747" s="35">
        <v>22.5</v>
      </c>
    </row>
    <row r="6748" spans="1:11" ht="15" customHeight="1" x14ac:dyDescent="0.25">
      <c r="A6748" s="9"/>
      <c r="B6748" s="9"/>
      <c r="C6748" s="9"/>
      <c r="D6748" s="9"/>
      <c r="E6748" s="9"/>
      <c r="F6748" s="9"/>
      <c r="G6748" s="92" t="s">
        <v>4008</v>
      </c>
      <c r="H6748" s="92"/>
      <c r="I6748" s="92"/>
      <c r="J6748" s="92"/>
      <c r="K6748" s="33">
        <f>TRUNC(K6746/K6747,4)</f>
        <v>3.4416000000000002</v>
      </c>
    </row>
    <row r="6749" spans="1:11" ht="15" customHeight="1" x14ac:dyDescent="0.25">
      <c r="A6749" s="9"/>
      <c r="B6749" s="9"/>
      <c r="C6749" s="9"/>
      <c r="D6749" s="9"/>
      <c r="E6749" s="9"/>
      <c r="F6749" s="9"/>
      <c r="G6749" s="92" t="s">
        <v>4029</v>
      </c>
      <c r="H6749" s="92"/>
      <c r="I6749" s="92"/>
      <c r="J6749" s="92"/>
      <c r="K6749" s="33">
        <f>SUM(K6748)</f>
        <v>3.4416000000000002</v>
      </c>
    </row>
    <row r="6750" spans="1:11" ht="15" customHeight="1" x14ac:dyDescent="0.25">
      <c r="A6750" s="9"/>
      <c r="B6750" s="9"/>
      <c r="C6750" s="9"/>
      <c r="D6750" s="9"/>
      <c r="E6750" s="9"/>
      <c r="F6750" s="9"/>
      <c r="G6750" s="92" t="s">
        <v>3913</v>
      </c>
      <c r="H6750" s="92"/>
      <c r="I6750" s="92"/>
      <c r="J6750" s="92"/>
      <c r="K6750" s="29">
        <f>ROUND(SUM(K6749),2)</f>
        <v>3.44</v>
      </c>
    </row>
    <row r="6751" spans="1:11" ht="9.9499999999999993" customHeight="1" x14ac:dyDescent="0.25">
      <c r="A6751" s="9"/>
      <c r="B6751" s="9"/>
      <c r="C6751" s="9"/>
      <c r="D6751" s="9"/>
      <c r="E6751" s="9"/>
      <c r="F6751" s="9"/>
      <c r="G6751" s="100"/>
      <c r="H6751" s="100"/>
      <c r="I6751" s="100"/>
      <c r="J6751" s="100"/>
      <c r="K6751" s="100"/>
    </row>
    <row r="6752" spans="1:11" ht="20.100000000000001" customHeight="1" x14ac:dyDescent="0.25">
      <c r="A6752" s="99" t="s">
        <v>2624</v>
      </c>
      <c r="B6752" s="99"/>
      <c r="C6752" s="99"/>
      <c r="D6752" s="99"/>
      <c r="E6752" s="99"/>
      <c r="F6752" s="99"/>
      <c r="G6752" s="99"/>
      <c r="H6752" s="99"/>
      <c r="I6752" s="99"/>
      <c r="J6752" s="99"/>
      <c r="K6752" s="99"/>
    </row>
    <row r="6753" spans="1:11" ht="15" customHeight="1" x14ac:dyDescent="0.25">
      <c r="A6753" s="93" t="s">
        <v>3893</v>
      </c>
      <c r="B6753" s="93"/>
      <c r="C6753" s="93"/>
      <c r="D6753" s="94" t="s">
        <v>3</v>
      </c>
      <c r="E6753" s="94"/>
      <c r="F6753" s="23" t="s">
        <v>4</v>
      </c>
      <c r="G6753" s="94" t="s">
        <v>3894</v>
      </c>
      <c r="H6753" s="94"/>
      <c r="I6753" s="94" t="s">
        <v>3895</v>
      </c>
      <c r="J6753" s="94"/>
      <c r="K6753" s="23" t="s">
        <v>3896</v>
      </c>
    </row>
    <row r="6754" spans="1:11" ht="15" customHeight="1" x14ac:dyDescent="0.25">
      <c r="A6754" s="24" t="s">
        <v>3951</v>
      </c>
      <c r="B6754" s="95" t="s">
        <v>3952</v>
      </c>
      <c r="C6754" s="95"/>
      <c r="D6754" s="96" t="s">
        <v>3953</v>
      </c>
      <c r="E6754" s="96"/>
      <c r="F6754" s="24" t="s">
        <v>3954</v>
      </c>
      <c r="G6754" s="97">
        <v>4.0000000000000001E-3</v>
      </c>
      <c r="H6754" s="97"/>
      <c r="I6754" s="98">
        <v>215</v>
      </c>
      <c r="J6754" s="98"/>
      <c r="K6754" s="27">
        <f>ROUND(ROUND(G6754,8)*I6754,2)</f>
        <v>0.86</v>
      </c>
    </row>
    <row r="6755" spans="1:11" ht="15" customHeight="1" x14ac:dyDescent="0.25">
      <c r="A6755" s="24" t="s">
        <v>3955</v>
      </c>
      <c r="B6755" s="95" t="s">
        <v>3956</v>
      </c>
      <c r="C6755" s="95"/>
      <c r="D6755" s="96" t="s">
        <v>20</v>
      </c>
      <c r="E6755" s="96"/>
      <c r="F6755" s="24" t="s">
        <v>3903</v>
      </c>
      <c r="G6755" s="97">
        <v>5.0000000000000001E-3</v>
      </c>
      <c r="H6755" s="97"/>
      <c r="I6755" s="98">
        <v>19.37</v>
      </c>
      <c r="J6755" s="98"/>
      <c r="K6755" s="27">
        <f>ROUND(ROUND(G6755,8)*I6755,2)</f>
        <v>0.1</v>
      </c>
    </row>
    <row r="6756" spans="1:11" ht="15" customHeight="1" x14ac:dyDescent="0.25">
      <c r="A6756" s="9"/>
      <c r="B6756" s="9"/>
      <c r="C6756" s="9"/>
      <c r="D6756" s="9"/>
      <c r="E6756" s="9"/>
      <c r="F6756" s="9"/>
      <c r="G6756" s="91" t="s">
        <v>3906</v>
      </c>
      <c r="H6756" s="91"/>
      <c r="I6756" s="91"/>
      <c r="J6756" s="91"/>
      <c r="K6756" s="28">
        <f>SUM(K6754:K6755)</f>
        <v>0.96</v>
      </c>
    </row>
    <row r="6757" spans="1:11" ht="15" customHeight="1" x14ac:dyDescent="0.25">
      <c r="A6757" s="93" t="s">
        <v>3907</v>
      </c>
      <c r="B6757" s="93"/>
      <c r="C6757" s="93"/>
      <c r="D6757" s="94" t="s">
        <v>3</v>
      </c>
      <c r="E6757" s="94"/>
      <c r="F6757" s="23" t="s">
        <v>4</v>
      </c>
      <c r="G6757" s="94" t="s">
        <v>3894</v>
      </c>
      <c r="H6757" s="94"/>
      <c r="I6757" s="94" t="s">
        <v>3895</v>
      </c>
      <c r="J6757" s="94"/>
      <c r="K6757" s="23" t="s">
        <v>3896</v>
      </c>
    </row>
    <row r="6758" spans="1:11" ht="21" customHeight="1" x14ac:dyDescent="0.25">
      <c r="A6758" s="24" t="s">
        <v>3908</v>
      </c>
      <c r="B6758" s="95" t="s">
        <v>3909</v>
      </c>
      <c r="C6758" s="95"/>
      <c r="D6758" s="96" t="s">
        <v>20</v>
      </c>
      <c r="E6758" s="96"/>
      <c r="F6758" s="24" t="s">
        <v>2056</v>
      </c>
      <c r="G6758" s="97">
        <v>0.03</v>
      </c>
      <c r="H6758" s="97"/>
      <c r="I6758" s="98">
        <v>32.24</v>
      </c>
      <c r="J6758" s="98"/>
      <c r="K6758" s="27">
        <f>ROUND(ROUND(G6758,8)*I6758,2)</f>
        <v>0.97</v>
      </c>
    </row>
    <row r="6759" spans="1:11" ht="15" customHeight="1" x14ac:dyDescent="0.25">
      <c r="A6759" s="24" t="s">
        <v>3910</v>
      </c>
      <c r="B6759" s="95" t="s">
        <v>3911</v>
      </c>
      <c r="C6759" s="95"/>
      <c r="D6759" s="96" t="s">
        <v>20</v>
      </c>
      <c r="E6759" s="96"/>
      <c r="F6759" s="24" t="s">
        <v>2056</v>
      </c>
      <c r="G6759" s="97">
        <v>0.03</v>
      </c>
      <c r="H6759" s="97"/>
      <c r="I6759" s="98">
        <v>24.94</v>
      </c>
      <c r="J6759" s="98"/>
      <c r="K6759" s="27">
        <f>ROUND(ROUND(G6759,8)*I6759,2)</f>
        <v>0.75</v>
      </c>
    </row>
    <row r="6760" spans="1:11" ht="18" customHeight="1" x14ac:dyDescent="0.25">
      <c r="A6760" s="9"/>
      <c r="B6760" s="9"/>
      <c r="C6760" s="9"/>
      <c r="D6760" s="9"/>
      <c r="E6760" s="9"/>
      <c r="F6760" s="9"/>
      <c r="G6760" s="91" t="s">
        <v>3912</v>
      </c>
      <c r="H6760" s="91"/>
      <c r="I6760" s="91"/>
      <c r="J6760" s="91"/>
      <c r="K6760" s="28">
        <f>SUM(K6758:K6759)</f>
        <v>1.72</v>
      </c>
    </row>
    <row r="6761" spans="1:11" ht="15" customHeight="1" x14ac:dyDescent="0.25">
      <c r="A6761" s="9"/>
      <c r="B6761" s="9"/>
      <c r="C6761" s="9"/>
      <c r="D6761" s="9"/>
      <c r="E6761" s="9"/>
      <c r="F6761" s="9"/>
      <c r="G6761" s="92" t="s">
        <v>3913</v>
      </c>
      <c r="H6761" s="92"/>
      <c r="I6761" s="92"/>
      <c r="J6761" s="92"/>
      <c r="K6761" s="29">
        <f>ROUND(SUM(K6756,K6760),2)</f>
        <v>2.68</v>
      </c>
    </row>
    <row r="6762" spans="1:11" ht="9.9499999999999993" customHeight="1" x14ac:dyDescent="0.25">
      <c r="A6762" s="9"/>
      <c r="B6762" s="9"/>
      <c r="C6762" s="9"/>
      <c r="D6762" s="9"/>
      <c r="E6762" s="9"/>
      <c r="F6762" s="9"/>
      <c r="G6762" s="100"/>
      <c r="H6762" s="100"/>
      <c r="I6762" s="100"/>
      <c r="J6762" s="100"/>
      <c r="K6762" s="100"/>
    </row>
    <row r="6763" spans="1:11" ht="20.100000000000001" customHeight="1" x14ac:dyDescent="0.25">
      <c r="A6763" s="99" t="s">
        <v>2625</v>
      </c>
      <c r="B6763" s="99"/>
      <c r="C6763" s="99"/>
      <c r="D6763" s="99"/>
      <c r="E6763" s="99"/>
      <c r="F6763" s="99"/>
      <c r="G6763" s="99"/>
      <c r="H6763" s="99"/>
      <c r="I6763" s="99"/>
      <c r="J6763" s="99"/>
      <c r="K6763" s="99"/>
    </row>
    <row r="6764" spans="1:11" ht="15" customHeight="1" x14ac:dyDescent="0.25">
      <c r="A6764" s="93" t="s">
        <v>3916</v>
      </c>
      <c r="B6764" s="93"/>
      <c r="C6764" s="93"/>
      <c r="D6764" s="94" t="s">
        <v>3</v>
      </c>
      <c r="E6764" s="94"/>
      <c r="F6764" s="23" t="s">
        <v>4</v>
      </c>
      <c r="G6764" s="94" t="s">
        <v>3894</v>
      </c>
      <c r="H6764" s="94"/>
      <c r="I6764" s="94" t="s">
        <v>3895</v>
      </c>
      <c r="J6764" s="94"/>
      <c r="K6764" s="23" t="s">
        <v>3896</v>
      </c>
    </row>
    <row r="6765" spans="1:11" ht="29.1" customHeight="1" x14ac:dyDescent="0.25">
      <c r="A6765" s="24" t="s">
        <v>3957</v>
      </c>
      <c r="B6765" s="95" t="s">
        <v>3958</v>
      </c>
      <c r="C6765" s="95"/>
      <c r="D6765" s="96" t="s">
        <v>20</v>
      </c>
      <c r="E6765" s="96"/>
      <c r="F6765" s="24" t="s">
        <v>3936</v>
      </c>
      <c r="G6765" s="97">
        <v>2.8999999999999998E-3</v>
      </c>
      <c r="H6765" s="97"/>
      <c r="I6765" s="98">
        <v>75.540000000000006</v>
      </c>
      <c r="J6765" s="98"/>
      <c r="K6765" s="27">
        <f>TRUNC(TRUNC(G6765,8)*I6765,2)</f>
        <v>0.21</v>
      </c>
    </row>
    <row r="6766" spans="1:11" ht="29.1" customHeight="1" x14ac:dyDescent="0.25">
      <c r="A6766" s="24" t="s">
        <v>3959</v>
      </c>
      <c r="B6766" s="95" t="s">
        <v>3960</v>
      </c>
      <c r="C6766" s="95"/>
      <c r="D6766" s="96" t="s">
        <v>20</v>
      </c>
      <c r="E6766" s="96"/>
      <c r="F6766" s="24" t="s">
        <v>30</v>
      </c>
      <c r="G6766" s="97">
        <v>1.6999999999999999E-3</v>
      </c>
      <c r="H6766" s="97"/>
      <c r="I6766" s="98">
        <v>198.53</v>
      </c>
      <c r="J6766" s="98"/>
      <c r="K6766" s="27">
        <f>TRUNC(TRUNC(G6766,8)*I6766,2)</f>
        <v>0.33</v>
      </c>
    </row>
    <row r="6767" spans="1:11" ht="18" customHeight="1" x14ac:dyDescent="0.25">
      <c r="A6767" s="9"/>
      <c r="B6767" s="9"/>
      <c r="C6767" s="9"/>
      <c r="D6767" s="9"/>
      <c r="E6767" s="9"/>
      <c r="F6767" s="9"/>
      <c r="G6767" s="91" t="s">
        <v>3919</v>
      </c>
      <c r="H6767" s="91"/>
      <c r="I6767" s="91"/>
      <c r="J6767" s="91"/>
      <c r="K6767" s="28">
        <f>SUM(K6765:K6766)</f>
        <v>0.54</v>
      </c>
    </row>
    <row r="6768" spans="1:11" ht="15" customHeight="1" x14ac:dyDescent="0.25">
      <c r="A6768" s="93" t="s">
        <v>3907</v>
      </c>
      <c r="B6768" s="93"/>
      <c r="C6768" s="93"/>
      <c r="D6768" s="94" t="s">
        <v>3</v>
      </c>
      <c r="E6768" s="94"/>
      <c r="F6768" s="23" t="s">
        <v>4</v>
      </c>
      <c r="G6768" s="94" t="s">
        <v>3894</v>
      </c>
      <c r="H6768" s="94"/>
      <c r="I6768" s="94" t="s">
        <v>3895</v>
      </c>
      <c r="J6768" s="94"/>
      <c r="K6768" s="23" t="s">
        <v>3896</v>
      </c>
    </row>
    <row r="6769" spans="1:11" ht="15" customHeight="1" x14ac:dyDescent="0.25">
      <c r="A6769" s="24" t="s">
        <v>3961</v>
      </c>
      <c r="B6769" s="95" t="s">
        <v>3962</v>
      </c>
      <c r="C6769" s="95"/>
      <c r="D6769" s="96" t="s">
        <v>20</v>
      </c>
      <c r="E6769" s="96"/>
      <c r="F6769" s="24" t="s">
        <v>2056</v>
      </c>
      <c r="G6769" s="97">
        <v>4.5999999999999999E-3</v>
      </c>
      <c r="H6769" s="97"/>
      <c r="I6769" s="98">
        <v>29.5</v>
      </c>
      <c r="J6769" s="98"/>
      <c r="K6769" s="27">
        <f>TRUNC(TRUNC(G6769,8)*I6769,2)</f>
        <v>0.13</v>
      </c>
    </row>
    <row r="6770" spans="1:11" ht="18" customHeight="1" x14ac:dyDescent="0.25">
      <c r="A6770" s="9"/>
      <c r="B6770" s="9"/>
      <c r="C6770" s="9"/>
      <c r="D6770" s="9"/>
      <c r="E6770" s="9"/>
      <c r="F6770" s="9"/>
      <c r="G6770" s="91" t="s">
        <v>3912</v>
      </c>
      <c r="H6770" s="91"/>
      <c r="I6770" s="91"/>
      <c r="J6770" s="91"/>
      <c r="K6770" s="28">
        <f>SUM(K6769:K6769)</f>
        <v>0.13</v>
      </c>
    </row>
    <row r="6771" spans="1:11" ht="15" customHeight="1" x14ac:dyDescent="0.25">
      <c r="A6771" s="9"/>
      <c r="B6771" s="9"/>
      <c r="C6771" s="9"/>
      <c r="D6771" s="9"/>
      <c r="E6771" s="9"/>
      <c r="F6771" s="9"/>
      <c r="G6771" s="92" t="s">
        <v>3913</v>
      </c>
      <c r="H6771" s="92"/>
      <c r="I6771" s="92"/>
      <c r="J6771" s="92"/>
      <c r="K6771" s="29">
        <f>ROUND(SUM(K6767,K6770),2)</f>
        <v>0.67</v>
      </c>
    </row>
    <row r="6772" spans="1:11" ht="9.9499999999999993" customHeight="1" x14ac:dyDescent="0.25">
      <c r="A6772" s="9"/>
      <c r="B6772" s="9"/>
      <c r="C6772" s="9"/>
      <c r="D6772" s="9"/>
      <c r="E6772" s="9"/>
      <c r="F6772" s="9"/>
      <c r="G6772" s="100"/>
      <c r="H6772" s="100"/>
      <c r="I6772" s="100"/>
      <c r="J6772" s="100"/>
      <c r="K6772" s="100"/>
    </row>
    <row r="6773" spans="1:11" ht="20.100000000000001" customHeight="1" x14ac:dyDescent="0.25">
      <c r="A6773" s="99" t="s">
        <v>2626</v>
      </c>
      <c r="B6773" s="99"/>
      <c r="C6773" s="99"/>
      <c r="D6773" s="99"/>
      <c r="E6773" s="99"/>
      <c r="F6773" s="99"/>
      <c r="G6773" s="99"/>
      <c r="H6773" s="99"/>
      <c r="I6773" s="99"/>
      <c r="J6773" s="99"/>
      <c r="K6773" s="99"/>
    </row>
    <row r="6774" spans="1:11" ht="15" customHeight="1" x14ac:dyDescent="0.25">
      <c r="A6774" s="93" t="s">
        <v>3916</v>
      </c>
      <c r="B6774" s="93"/>
      <c r="C6774" s="93"/>
      <c r="D6774" s="94" t="s">
        <v>3</v>
      </c>
      <c r="E6774" s="94"/>
      <c r="F6774" s="23" t="s">
        <v>4</v>
      </c>
      <c r="G6774" s="94" t="s">
        <v>3894</v>
      </c>
      <c r="H6774" s="94"/>
      <c r="I6774" s="94" t="s">
        <v>3895</v>
      </c>
      <c r="J6774" s="94"/>
      <c r="K6774" s="23" t="s">
        <v>3896</v>
      </c>
    </row>
    <row r="6775" spans="1:11" ht="29.1" customHeight="1" x14ac:dyDescent="0.25">
      <c r="A6775" s="24" t="s">
        <v>3957</v>
      </c>
      <c r="B6775" s="95" t="s">
        <v>3958</v>
      </c>
      <c r="C6775" s="95"/>
      <c r="D6775" s="96" t="s">
        <v>20</v>
      </c>
      <c r="E6775" s="96"/>
      <c r="F6775" s="24" t="s">
        <v>3936</v>
      </c>
      <c r="G6775" s="97">
        <v>1.95E-2</v>
      </c>
      <c r="H6775" s="97"/>
      <c r="I6775" s="98">
        <v>75.540000000000006</v>
      </c>
      <c r="J6775" s="98"/>
      <c r="K6775" s="27">
        <f>TRUNC(TRUNC(G6775,8)*I6775,2)</f>
        <v>1.47</v>
      </c>
    </row>
    <row r="6776" spans="1:11" ht="29.1" customHeight="1" x14ac:dyDescent="0.25">
      <c r="A6776" s="24" t="s">
        <v>3959</v>
      </c>
      <c r="B6776" s="95" t="s">
        <v>3960</v>
      </c>
      <c r="C6776" s="95"/>
      <c r="D6776" s="96" t="s">
        <v>20</v>
      </c>
      <c r="E6776" s="96"/>
      <c r="F6776" s="24" t="s">
        <v>30</v>
      </c>
      <c r="G6776" s="97">
        <v>1.15E-2</v>
      </c>
      <c r="H6776" s="97"/>
      <c r="I6776" s="98">
        <v>198.53</v>
      </c>
      <c r="J6776" s="98"/>
      <c r="K6776" s="27">
        <f>TRUNC(TRUNC(G6776,8)*I6776,2)</f>
        <v>2.2799999999999998</v>
      </c>
    </row>
    <row r="6777" spans="1:11" ht="18" customHeight="1" x14ac:dyDescent="0.25">
      <c r="A6777" s="9"/>
      <c r="B6777" s="9"/>
      <c r="C6777" s="9"/>
      <c r="D6777" s="9"/>
      <c r="E6777" s="9"/>
      <c r="F6777" s="9"/>
      <c r="G6777" s="91" t="s">
        <v>3919</v>
      </c>
      <c r="H6777" s="91"/>
      <c r="I6777" s="91"/>
      <c r="J6777" s="91"/>
      <c r="K6777" s="28">
        <f>SUM(K6775:K6776)</f>
        <v>3.75</v>
      </c>
    </row>
    <row r="6778" spans="1:11" ht="15" customHeight="1" x14ac:dyDescent="0.25">
      <c r="A6778" s="93" t="s">
        <v>3907</v>
      </c>
      <c r="B6778" s="93"/>
      <c r="C6778" s="93"/>
      <c r="D6778" s="94" t="s">
        <v>3</v>
      </c>
      <c r="E6778" s="94"/>
      <c r="F6778" s="23" t="s">
        <v>4</v>
      </c>
      <c r="G6778" s="94" t="s">
        <v>3894</v>
      </c>
      <c r="H6778" s="94"/>
      <c r="I6778" s="94" t="s">
        <v>3895</v>
      </c>
      <c r="J6778" s="94"/>
      <c r="K6778" s="23" t="s">
        <v>3896</v>
      </c>
    </row>
    <row r="6779" spans="1:11" ht="15" customHeight="1" x14ac:dyDescent="0.25">
      <c r="A6779" s="24" t="s">
        <v>3910</v>
      </c>
      <c r="B6779" s="95" t="s">
        <v>3911</v>
      </c>
      <c r="C6779" s="95"/>
      <c r="D6779" s="96" t="s">
        <v>20</v>
      </c>
      <c r="E6779" s="96"/>
      <c r="F6779" s="24" t="s">
        <v>2056</v>
      </c>
      <c r="G6779" s="97">
        <v>3.1E-2</v>
      </c>
      <c r="H6779" s="97"/>
      <c r="I6779" s="98">
        <v>24.94</v>
      </c>
      <c r="J6779" s="98"/>
      <c r="K6779" s="27">
        <f>TRUNC(TRUNC(G6779,8)*I6779,2)</f>
        <v>0.77</v>
      </c>
    </row>
    <row r="6780" spans="1:11" ht="18" customHeight="1" x14ac:dyDescent="0.25">
      <c r="A6780" s="9"/>
      <c r="B6780" s="9"/>
      <c r="C6780" s="9"/>
      <c r="D6780" s="9"/>
      <c r="E6780" s="9"/>
      <c r="F6780" s="9"/>
      <c r="G6780" s="91" t="s">
        <v>3912</v>
      </c>
      <c r="H6780" s="91"/>
      <c r="I6780" s="91"/>
      <c r="J6780" s="91"/>
      <c r="K6780" s="28">
        <f>SUM(K6779:K6779)</f>
        <v>0.77</v>
      </c>
    </row>
    <row r="6781" spans="1:11" ht="15" customHeight="1" x14ac:dyDescent="0.25">
      <c r="A6781" s="9"/>
      <c r="B6781" s="9"/>
      <c r="C6781" s="9"/>
      <c r="D6781" s="9"/>
      <c r="E6781" s="9"/>
      <c r="F6781" s="9"/>
      <c r="G6781" s="92" t="s">
        <v>3913</v>
      </c>
      <c r="H6781" s="92"/>
      <c r="I6781" s="92"/>
      <c r="J6781" s="92"/>
      <c r="K6781" s="29">
        <f>ROUND(SUM(K6777,K6780),2)</f>
        <v>4.5199999999999996</v>
      </c>
    </row>
    <row r="6782" spans="1:11" ht="9.9499999999999993" customHeight="1" x14ac:dyDescent="0.25">
      <c r="A6782" s="9"/>
      <c r="B6782" s="9"/>
      <c r="C6782" s="9"/>
      <c r="D6782" s="9"/>
      <c r="E6782" s="9"/>
      <c r="F6782" s="9"/>
      <c r="G6782" s="100"/>
      <c r="H6782" s="100"/>
      <c r="I6782" s="100"/>
      <c r="J6782" s="100"/>
      <c r="K6782" s="100"/>
    </row>
    <row r="6783" spans="1:11" ht="20.100000000000001" customHeight="1" x14ac:dyDescent="0.25">
      <c r="A6783" s="99" t="s">
        <v>2627</v>
      </c>
      <c r="B6783" s="99"/>
      <c r="C6783" s="99"/>
      <c r="D6783" s="99"/>
      <c r="E6783" s="99"/>
      <c r="F6783" s="99"/>
      <c r="G6783" s="99"/>
      <c r="H6783" s="99"/>
      <c r="I6783" s="99"/>
      <c r="J6783" s="99"/>
      <c r="K6783" s="99"/>
    </row>
    <row r="6784" spans="1:11" ht="15" customHeight="1" x14ac:dyDescent="0.25">
      <c r="A6784" s="93" t="s">
        <v>3916</v>
      </c>
      <c r="B6784" s="93"/>
      <c r="C6784" s="93"/>
      <c r="D6784" s="94" t="s">
        <v>3</v>
      </c>
      <c r="E6784" s="94"/>
      <c r="F6784" s="23" t="s">
        <v>4</v>
      </c>
      <c r="G6784" s="94" t="s">
        <v>3894</v>
      </c>
      <c r="H6784" s="94"/>
      <c r="I6784" s="94" t="s">
        <v>3895</v>
      </c>
      <c r="J6784" s="94"/>
      <c r="K6784" s="23" t="s">
        <v>3896</v>
      </c>
    </row>
    <row r="6785" spans="1:11" ht="29.1" customHeight="1" x14ac:dyDescent="0.25">
      <c r="A6785" s="24" t="s">
        <v>3963</v>
      </c>
      <c r="B6785" s="95" t="s">
        <v>3964</v>
      </c>
      <c r="C6785" s="95"/>
      <c r="D6785" s="96" t="s">
        <v>20</v>
      </c>
      <c r="E6785" s="96"/>
      <c r="F6785" s="24" t="s">
        <v>3936</v>
      </c>
      <c r="G6785" s="97">
        <v>0.86950000000000005</v>
      </c>
      <c r="H6785" s="97"/>
      <c r="I6785" s="98">
        <v>8.9</v>
      </c>
      <c r="J6785" s="98"/>
      <c r="K6785" s="27">
        <f>TRUNC(TRUNC(G6785,8)*I6785,2)</f>
        <v>7.73</v>
      </c>
    </row>
    <row r="6786" spans="1:11" ht="29.1" customHeight="1" x14ac:dyDescent="0.25">
      <c r="A6786" s="24" t="s">
        <v>3965</v>
      </c>
      <c r="B6786" s="95" t="s">
        <v>3966</v>
      </c>
      <c r="C6786" s="95"/>
      <c r="D6786" s="96" t="s">
        <v>20</v>
      </c>
      <c r="E6786" s="96"/>
      <c r="F6786" s="24" t="s">
        <v>30</v>
      </c>
      <c r="G6786" s="97">
        <v>1.137</v>
      </c>
      <c r="H6786" s="97"/>
      <c r="I6786" s="98">
        <v>32.76</v>
      </c>
      <c r="J6786" s="98"/>
      <c r="K6786" s="27">
        <f>TRUNC(TRUNC(G6786,8)*I6786,2)</f>
        <v>37.24</v>
      </c>
    </row>
    <row r="6787" spans="1:11" ht="21" customHeight="1" x14ac:dyDescent="0.25">
      <c r="A6787" s="24" t="s">
        <v>3967</v>
      </c>
      <c r="B6787" s="95" t="s">
        <v>3968</v>
      </c>
      <c r="C6787" s="95"/>
      <c r="D6787" s="96" t="s">
        <v>20</v>
      </c>
      <c r="E6787" s="96"/>
      <c r="F6787" s="24" t="s">
        <v>3936</v>
      </c>
      <c r="G6787" s="97">
        <v>0.86950000000000005</v>
      </c>
      <c r="H6787" s="97"/>
      <c r="I6787" s="98">
        <v>27.59</v>
      </c>
      <c r="J6787" s="98"/>
      <c r="K6787" s="27">
        <f>TRUNC(TRUNC(G6787,8)*I6787,2)</f>
        <v>23.98</v>
      </c>
    </row>
    <row r="6788" spans="1:11" ht="21" customHeight="1" x14ac:dyDescent="0.25">
      <c r="A6788" s="24" t="s">
        <v>3969</v>
      </c>
      <c r="B6788" s="95" t="s">
        <v>3970</v>
      </c>
      <c r="C6788" s="95"/>
      <c r="D6788" s="96" t="s">
        <v>20</v>
      </c>
      <c r="E6788" s="96"/>
      <c r="F6788" s="24" t="s">
        <v>30</v>
      </c>
      <c r="G6788" s="97">
        <v>1.137</v>
      </c>
      <c r="H6788" s="97"/>
      <c r="I6788" s="98">
        <v>28.09</v>
      </c>
      <c r="J6788" s="98"/>
      <c r="K6788" s="27">
        <f>TRUNC(TRUNC(G6788,8)*I6788,2)</f>
        <v>31.93</v>
      </c>
    </row>
    <row r="6789" spans="1:11" ht="18" customHeight="1" x14ac:dyDescent="0.25">
      <c r="A6789" s="9"/>
      <c r="B6789" s="9"/>
      <c r="C6789" s="9"/>
      <c r="D6789" s="9"/>
      <c r="E6789" s="9"/>
      <c r="F6789" s="9"/>
      <c r="G6789" s="91" t="s">
        <v>3919</v>
      </c>
      <c r="H6789" s="91"/>
      <c r="I6789" s="91"/>
      <c r="J6789" s="91"/>
      <c r="K6789" s="28">
        <f>SUM(K6785:K6788)</f>
        <v>100.88</v>
      </c>
    </row>
    <row r="6790" spans="1:11" ht="15" customHeight="1" x14ac:dyDescent="0.25">
      <c r="A6790" s="93" t="s">
        <v>3907</v>
      </c>
      <c r="B6790" s="93"/>
      <c r="C6790" s="93"/>
      <c r="D6790" s="94" t="s">
        <v>3</v>
      </c>
      <c r="E6790" s="94"/>
      <c r="F6790" s="23" t="s">
        <v>4</v>
      </c>
      <c r="G6790" s="94" t="s">
        <v>3894</v>
      </c>
      <c r="H6790" s="94"/>
      <c r="I6790" s="94" t="s">
        <v>3895</v>
      </c>
      <c r="J6790" s="94"/>
      <c r="K6790" s="23" t="s">
        <v>3896</v>
      </c>
    </row>
    <row r="6791" spans="1:11" ht="15" customHeight="1" x14ac:dyDescent="0.25">
      <c r="A6791" s="24" t="s">
        <v>3971</v>
      </c>
      <c r="B6791" s="95" t="s">
        <v>3972</v>
      </c>
      <c r="C6791" s="95"/>
      <c r="D6791" s="96" t="s">
        <v>20</v>
      </c>
      <c r="E6791" s="96"/>
      <c r="F6791" s="24" t="s">
        <v>2056</v>
      </c>
      <c r="G6791" s="97">
        <v>7.22E-2</v>
      </c>
      <c r="H6791" s="97"/>
      <c r="I6791" s="98">
        <v>32.69</v>
      </c>
      <c r="J6791" s="98"/>
      <c r="K6791" s="27">
        <f>TRUNC(TRUNC(G6791,8)*I6791,2)</f>
        <v>2.36</v>
      </c>
    </row>
    <row r="6792" spans="1:11" ht="15" customHeight="1" x14ac:dyDescent="0.25">
      <c r="A6792" s="24" t="s">
        <v>3910</v>
      </c>
      <c r="B6792" s="95" t="s">
        <v>3911</v>
      </c>
      <c r="C6792" s="95"/>
      <c r="D6792" s="96" t="s">
        <v>20</v>
      </c>
      <c r="E6792" s="96"/>
      <c r="F6792" s="24" t="s">
        <v>2056</v>
      </c>
      <c r="G6792" s="97">
        <v>0.44790000000000002</v>
      </c>
      <c r="H6792" s="97"/>
      <c r="I6792" s="98">
        <v>24.94</v>
      </c>
      <c r="J6792" s="98"/>
      <c r="K6792" s="27">
        <f>TRUNC(TRUNC(G6792,8)*I6792,2)</f>
        <v>11.17</v>
      </c>
    </row>
    <row r="6793" spans="1:11" ht="18" customHeight="1" x14ac:dyDescent="0.25">
      <c r="A6793" s="9"/>
      <c r="B6793" s="9"/>
      <c r="C6793" s="9"/>
      <c r="D6793" s="9"/>
      <c r="E6793" s="9"/>
      <c r="F6793" s="9"/>
      <c r="G6793" s="91" t="s">
        <v>3912</v>
      </c>
      <c r="H6793" s="91"/>
      <c r="I6793" s="91"/>
      <c r="J6793" s="91"/>
      <c r="K6793" s="28">
        <f>SUM(K6791:K6792)</f>
        <v>13.53</v>
      </c>
    </row>
    <row r="6794" spans="1:11" ht="15" customHeight="1" x14ac:dyDescent="0.25">
      <c r="A6794" s="9"/>
      <c r="B6794" s="9"/>
      <c r="C6794" s="9"/>
      <c r="D6794" s="9"/>
      <c r="E6794" s="9"/>
      <c r="F6794" s="9"/>
      <c r="G6794" s="92" t="s">
        <v>3913</v>
      </c>
      <c r="H6794" s="92"/>
      <c r="I6794" s="92"/>
      <c r="J6794" s="92"/>
      <c r="K6794" s="29">
        <f>ROUND(SUM(K6789,K6793),2)</f>
        <v>114.41</v>
      </c>
    </row>
    <row r="6795" spans="1:11" ht="9.9499999999999993" customHeight="1" x14ac:dyDescent="0.25">
      <c r="A6795" s="9"/>
      <c r="B6795" s="9"/>
      <c r="C6795" s="9"/>
      <c r="D6795" s="9"/>
      <c r="E6795" s="9"/>
      <c r="F6795" s="9"/>
      <c r="G6795" s="100"/>
      <c r="H6795" s="100"/>
      <c r="I6795" s="100"/>
      <c r="J6795" s="100"/>
      <c r="K6795" s="100"/>
    </row>
    <row r="6796" spans="1:11" ht="20.100000000000001" customHeight="1" x14ac:dyDescent="0.25">
      <c r="A6796" s="99" t="s">
        <v>2628</v>
      </c>
      <c r="B6796" s="99"/>
      <c r="C6796" s="99"/>
      <c r="D6796" s="99"/>
      <c r="E6796" s="99"/>
      <c r="F6796" s="99"/>
      <c r="G6796" s="99"/>
      <c r="H6796" s="99"/>
      <c r="I6796" s="99"/>
      <c r="J6796" s="99"/>
      <c r="K6796" s="99"/>
    </row>
    <row r="6797" spans="1:11" ht="15" customHeight="1" x14ac:dyDescent="0.25">
      <c r="A6797" s="93" t="s">
        <v>3916</v>
      </c>
      <c r="B6797" s="93"/>
      <c r="C6797" s="93"/>
      <c r="D6797" s="94" t="s">
        <v>3</v>
      </c>
      <c r="E6797" s="94"/>
      <c r="F6797" s="23" t="s">
        <v>4</v>
      </c>
      <c r="G6797" s="94" t="s">
        <v>3894</v>
      </c>
      <c r="H6797" s="94"/>
      <c r="I6797" s="94" t="s">
        <v>3895</v>
      </c>
      <c r="J6797" s="94"/>
      <c r="K6797" s="23" t="s">
        <v>3896</v>
      </c>
    </row>
    <row r="6798" spans="1:11" ht="38.1" customHeight="1" x14ac:dyDescent="0.25">
      <c r="A6798" s="24" t="s">
        <v>3973</v>
      </c>
      <c r="B6798" s="95" t="s">
        <v>3974</v>
      </c>
      <c r="C6798" s="95"/>
      <c r="D6798" s="96" t="s">
        <v>20</v>
      </c>
      <c r="E6798" s="96"/>
      <c r="F6798" s="24" t="s">
        <v>3936</v>
      </c>
      <c r="G6798" s="97">
        <v>6.3E-3</v>
      </c>
      <c r="H6798" s="97"/>
      <c r="I6798" s="98">
        <v>94.61</v>
      </c>
      <c r="J6798" s="98"/>
      <c r="K6798" s="27">
        <f>TRUNC(TRUNC(G6798,8)*I6798,2)</f>
        <v>0.59</v>
      </c>
    </row>
    <row r="6799" spans="1:11" ht="38.1" customHeight="1" x14ac:dyDescent="0.25">
      <c r="A6799" s="24" t="s">
        <v>3975</v>
      </c>
      <c r="B6799" s="95" t="s">
        <v>3976</v>
      </c>
      <c r="C6799" s="95"/>
      <c r="D6799" s="96" t="s">
        <v>20</v>
      </c>
      <c r="E6799" s="96"/>
      <c r="F6799" s="24" t="s">
        <v>30</v>
      </c>
      <c r="G6799" s="97">
        <v>1.0200000000000001E-2</v>
      </c>
      <c r="H6799" s="97"/>
      <c r="I6799" s="98">
        <v>370.94</v>
      </c>
      <c r="J6799" s="98"/>
      <c r="K6799" s="27">
        <f>TRUNC(TRUNC(G6799,8)*I6799,2)</f>
        <v>3.78</v>
      </c>
    </row>
    <row r="6800" spans="1:11" ht="29.1" customHeight="1" x14ac:dyDescent="0.25">
      <c r="A6800" s="24" t="s">
        <v>3977</v>
      </c>
      <c r="B6800" s="95" t="s">
        <v>3978</v>
      </c>
      <c r="C6800" s="95"/>
      <c r="D6800" s="96" t="s">
        <v>20</v>
      </c>
      <c r="E6800" s="96"/>
      <c r="F6800" s="24" t="s">
        <v>3936</v>
      </c>
      <c r="G6800" s="97">
        <v>4.8999999999999998E-3</v>
      </c>
      <c r="H6800" s="97"/>
      <c r="I6800" s="98">
        <v>74.180000000000007</v>
      </c>
      <c r="J6800" s="98"/>
      <c r="K6800" s="27">
        <f>TRUNC(TRUNC(G6800,8)*I6800,2)</f>
        <v>0.36</v>
      </c>
    </row>
    <row r="6801" spans="1:11" ht="29.1" customHeight="1" x14ac:dyDescent="0.25">
      <c r="A6801" s="24" t="s">
        <v>3979</v>
      </c>
      <c r="B6801" s="95" t="s">
        <v>3980</v>
      </c>
      <c r="C6801" s="95"/>
      <c r="D6801" s="96" t="s">
        <v>20</v>
      </c>
      <c r="E6801" s="96"/>
      <c r="F6801" s="24" t="s">
        <v>30</v>
      </c>
      <c r="G6801" s="97">
        <v>5.5999999999999999E-3</v>
      </c>
      <c r="H6801" s="97"/>
      <c r="I6801" s="98">
        <v>166.79</v>
      </c>
      <c r="J6801" s="98"/>
      <c r="K6801" s="27">
        <f>TRUNC(TRUNC(G6801,8)*I6801,2)</f>
        <v>0.93</v>
      </c>
    </row>
    <row r="6802" spans="1:11" ht="18" customHeight="1" x14ac:dyDescent="0.25">
      <c r="A6802" s="9"/>
      <c r="B6802" s="9"/>
      <c r="C6802" s="9"/>
      <c r="D6802" s="9"/>
      <c r="E6802" s="9"/>
      <c r="F6802" s="9"/>
      <c r="G6802" s="91" t="s">
        <v>3919</v>
      </c>
      <c r="H6802" s="91"/>
      <c r="I6802" s="91"/>
      <c r="J6802" s="91"/>
      <c r="K6802" s="28">
        <f>SUM(K6798:K6801)</f>
        <v>5.66</v>
      </c>
    </row>
    <row r="6803" spans="1:11" ht="15" customHeight="1" x14ac:dyDescent="0.25">
      <c r="A6803" s="9"/>
      <c r="B6803" s="9"/>
      <c r="C6803" s="9"/>
      <c r="D6803" s="9"/>
      <c r="E6803" s="9"/>
      <c r="F6803" s="9"/>
      <c r="G6803" s="92" t="s">
        <v>3913</v>
      </c>
      <c r="H6803" s="92"/>
      <c r="I6803" s="92"/>
      <c r="J6803" s="92"/>
      <c r="K6803" s="29">
        <f>ROUND(SUM(K6802),2)</f>
        <v>5.66</v>
      </c>
    </row>
    <row r="6804" spans="1:11" ht="9.9499999999999993" customHeight="1" x14ac:dyDescent="0.25">
      <c r="A6804" s="9"/>
      <c r="B6804" s="9"/>
      <c r="C6804" s="9"/>
      <c r="D6804" s="9"/>
      <c r="E6804" s="9"/>
      <c r="F6804" s="9"/>
      <c r="G6804" s="100"/>
      <c r="H6804" s="100"/>
      <c r="I6804" s="100"/>
      <c r="J6804" s="100"/>
      <c r="K6804" s="100"/>
    </row>
    <row r="6805" spans="1:11" ht="20.100000000000001" customHeight="1" x14ac:dyDescent="0.25">
      <c r="A6805" s="99" t="s">
        <v>2629</v>
      </c>
      <c r="B6805" s="99"/>
      <c r="C6805" s="99"/>
      <c r="D6805" s="99"/>
      <c r="E6805" s="99"/>
      <c r="F6805" s="99"/>
      <c r="G6805" s="99"/>
      <c r="H6805" s="99"/>
      <c r="I6805" s="99"/>
      <c r="J6805" s="99"/>
      <c r="K6805" s="99"/>
    </row>
    <row r="6806" spans="1:11" ht="15" customHeight="1" x14ac:dyDescent="0.25">
      <c r="A6806" s="93" t="s">
        <v>3916</v>
      </c>
      <c r="B6806" s="93"/>
      <c r="C6806" s="93"/>
      <c r="D6806" s="94" t="s">
        <v>3</v>
      </c>
      <c r="E6806" s="94"/>
      <c r="F6806" s="23" t="s">
        <v>4</v>
      </c>
      <c r="G6806" s="94" t="s">
        <v>3894</v>
      </c>
      <c r="H6806" s="94"/>
      <c r="I6806" s="94" t="s">
        <v>3895</v>
      </c>
      <c r="J6806" s="94"/>
      <c r="K6806" s="23" t="s">
        <v>3896</v>
      </c>
    </row>
    <row r="6807" spans="1:11" ht="38.1" customHeight="1" x14ac:dyDescent="0.25">
      <c r="A6807" s="24" t="s">
        <v>3973</v>
      </c>
      <c r="B6807" s="95" t="s">
        <v>3974</v>
      </c>
      <c r="C6807" s="95"/>
      <c r="D6807" s="96" t="s">
        <v>20</v>
      </c>
      <c r="E6807" s="96"/>
      <c r="F6807" s="24" t="s">
        <v>3936</v>
      </c>
      <c r="G6807" s="97">
        <v>1.2999999999999999E-3</v>
      </c>
      <c r="H6807" s="97"/>
      <c r="I6807" s="98">
        <v>94.61</v>
      </c>
      <c r="J6807" s="98"/>
      <c r="K6807" s="27">
        <f>TRUNC(TRUNC(G6807,8)*I6807,2)</f>
        <v>0.12</v>
      </c>
    </row>
    <row r="6808" spans="1:11" ht="38.1" customHeight="1" x14ac:dyDescent="0.25">
      <c r="A6808" s="24" t="s">
        <v>3975</v>
      </c>
      <c r="B6808" s="95" t="s">
        <v>3976</v>
      </c>
      <c r="C6808" s="95"/>
      <c r="D6808" s="96" t="s">
        <v>20</v>
      </c>
      <c r="E6808" s="96"/>
      <c r="F6808" s="24" t="s">
        <v>30</v>
      </c>
      <c r="G6808" s="97">
        <v>3.0999999999999999E-3</v>
      </c>
      <c r="H6808" s="97"/>
      <c r="I6808" s="98">
        <v>370.94</v>
      </c>
      <c r="J6808" s="98"/>
      <c r="K6808" s="27">
        <f>TRUNC(TRUNC(G6808,8)*I6808,2)</f>
        <v>1.1399999999999999</v>
      </c>
    </row>
    <row r="6809" spans="1:11" ht="18" customHeight="1" x14ac:dyDescent="0.25">
      <c r="A6809" s="9"/>
      <c r="B6809" s="9"/>
      <c r="C6809" s="9"/>
      <c r="D6809" s="9"/>
      <c r="E6809" s="9"/>
      <c r="F6809" s="9"/>
      <c r="G6809" s="91" t="s">
        <v>3919</v>
      </c>
      <c r="H6809" s="91"/>
      <c r="I6809" s="91"/>
      <c r="J6809" s="91"/>
      <c r="K6809" s="28">
        <f>SUM(K6807:K6808)</f>
        <v>1.2599999999999998</v>
      </c>
    </row>
    <row r="6810" spans="1:11" ht="15" customHeight="1" x14ac:dyDescent="0.25">
      <c r="A6810" s="9"/>
      <c r="B6810" s="9"/>
      <c r="C6810" s="9"/>
      <c r="D6810" s="9"/>
      <c r="E6810" s="9"/>
      <c r="F6810" s="9"/>
      <c r="G6810" s="92" t="s">
        <v>3913</v>
      </c>
      <c r="H6810" s="92"/>
      <c r="I6810" s="92"/>
      <c r="J6810" s="92"/>
      <c r="K6810" s="29">
        <f>ROUND(SUM(K6809),2)</f>
        <v>1.26</v>
      </c>
    </row>
    <row r="6811" spans="1:11" ht="9.9499999999999993" customHeight="1" x14ac:dyDescent="0.25">
      <c r="A6811" s="9"/>
      <c r="B6811" s="9"/>
      <c r="C6811" s="9"/>
      <c r="D6811" s="9"/>
      <c r="E6811" s="9"/>
      <c r="F6811" s="9"/>
      <c r="G6811" s="100"/>
      <c r="H6811" s="100"/>
      <c r="I6811" s="100"/>
      <c r="J6811" s="100"/>
      <c r="K6811" s="100"/>
    </row>
    <row r="6812" spans="1:11" ht="20.100000000000001" customHeight="1" x14ac:dyDescent="0.25">
      <c r="A6812" s="99" t="s">
        <v>2630</v>
      </c>
      <c r="B6812" s="99"/>
      <c r="C6812" s="99"/>
      <c r="D6812" s="99"/>
      <c r="E6812" s="99"/>
      <c r="F6812" s="99"/>
      <c r="G6812" s="99"/>
      <c r="H6812" s="99"/>
      <c r="I6812" s="99"/>
      <c r="J6812" s="99"/>
      <c r="K6812" s="99"/>
    </row>
    <row r="6813" spans="1:11" ht="15" customHeight="1" x14ac:dyDescent="0.25">
      <c r="A6813" s="93" t="s">
        <v>3916</v>
      </c>
      <c r="B6813" s="93"/>
      <c r="C6813" s="93"/>
      <c r="D6813" s="94" t="s">
        <v>3</v>
      </c>
      <c r="E6813" s="94"/>
      <c r="F6813" s="23" t="s">
        <v>4</v>
      </c>
      <c r="G6813" s="94" t="s">
        <v>3894</v>
      </c>
      <c r="H6813" s="94"/>
      <c r="I6813" s="94" t="s">
        <v>3895</v>
      </c>
      <c r="J6813" s="94"/>
      <c r="K6813" s="23" t="s">
        <v>3896</v>
      </c>
    </row>
    <row r="6814" spans="1:11" ht="38.1" customHeight="1" x14ac:dyDescent="0.25">
      <c r="A6814" s="24" t="s">
        <v>3973</v>
      </c>
      <c r="B6814" s="95" t="s">
        <v>3974</v>
      </c>
      <c r="C6814" s="95"/>
      <c r="D6814" s="96" t="s">
        <v>20</v>
      </c>
      <c r="E6814" s="96"/>
      <c r="F6814" s="24" t="s">
        <v>3936</v>
      </c>
      <c r="G6814" s="97">
        <v>5.0000000000000001E-4</v>
      </c>
      <c r="H6814" s="97"/>
      <c r="I6814" s="98">
        <v>94.61</v>
      </c>
      <c r="J6814" s="98"/>
      <c r="K6814" s="27">
        <f>TRUNC(TRUNC(G6814,8)*I6814,2)</f>
        <v>0.04</v>
      </c>
    </row>
    <row r="6815" spans="1:11" ht="38.1" customHeight="1" x14ac:dyDescent="0.25">
      <c r="A6815" s="24" t="s">
        <v>3975</v>
      </c>
      <c r="B6815" s="95" t="s">
        <v>3976</v>
      </c>
      <c r="C6815" s="95"/>
      <c r="D6815" s="96" t="s">
        <v>20</v>
      </c>
      <c r="E6815" s="96"/>
      <c r="F6815" s="24" t="s">
        <v>30</v>
      </c>
      <c r="G6815" s="97">
        <v>1.1999999999999999E-3</v>
      </c>
      <c r="H6815" s="97"/>
      <c r="I6815" s="98">
        <v>370.94</v>
      </c>
      <c r="J6815" s="98"/>
      <c r="K6815" s="27">
        <f>TRUNC(TRUNC(G6815,8)*I6815,2)</f>
        <v>0.44</v>
      </c>
    </row>
    <row r="6816" spans="1:11" ht="18" customHeight="1" x14ac:dyDescent="0.25">
      <c r="A6816" s="9"/>
      <c r="B6816" s="9"/>
      <c r="C6816" s="9"/>
      <c r="D6816" s="9"/>
      <c r="E6816" s="9"/>
      <c r="F6816" s="9"/>
      <c r="G6816" s="91" t="s">
        <v>3919</v>
      </c>
      <c r="H6816" s="91"/>
      <c r="I6816" s="91"/>
      <c r="J6816" s="91"/>
      <c r="K6816" s="28">
        <f>SUM(K6814:K6815)</f>
        <v>0.48</v>
      </c>
    </row>
    <row r="6817" spans="1:11" ht="15" customHeight="1" x14ac:dyDescent="0.25">
      <c r="A6817" s="9"/>
      <c r="B6817" s="9"/>
      <c r="C6817" s="9"/>
      <c r="D6817" s="9"/>
      <c r="E6817" s="9"/>
      <c r="F6817" s="9"/>
      <c r="G6817" s="92" t="s">
        <v>3913</v>
      </c>
      <c r="H6817" s="92"/>
      <c r="I6817" s="92"/>
      <c r="J6817" s="92"/>
      <c r="K6817" s="29">
        <f>ROUND(SUM(K6816),2)</f>
        <v>0.48</v>
      </c>
    </row>
    <row r="6818" spans="1:11" ht="9.9499999999999993" customHeight="1" x14ac:dyDescent="0.25">
      <c r="A6818" s="9"/>
      <c r="B6818" s="9"/>
      <c r="C6818" s="9"/>
      <c r="D6818" s="9"/>
      <c r="E6818" s="9"/>
      <c r="F6818" s="9"/>
      <c r="G6818" s="100"/>
      <c r="H6818" s="100"/>
      <c r="I6818" s="100"/>
      <c r="J6818" s="100"/>
      <c r="K6818" s="100"/>
    </row>
    <row r="6819" spans="1:11" ht="20.100000000000001" customHeight="1" x14ac:dyDescent="0.25">
      <c r="A6819" s="99" t="s">
        <v>2631</v>
      </c>
      <c r="B6819" s="99"/>
      <c r="C6819" s="99"/>
      <c r="D6819" s="99"/>
      <c r="E6819" s="99"/>
      <c r="F6819" s="99"/>
      <c r="G6819" s="99"/>
      <c r="H6819" s="99"/>
      <c r="I6819" s="99"/>
      <c r="J6819" s="99"/>
      <c r="K6819" s="99"/>
    </row>
    <row r="6820" spans="1:11" ht="15" customHeight="1" x14ac:dyDescent="0.25">
      <c r="A6820" s="93" t="s">
        <v>3981</v>
      </c>
      <c r="B6820" s="93"/>
      <c r="C6820" s="93"/>
      <c r="D6820" s="94" t="s">
        <v>3</v>
      </c>
      <c r="E6820" s="94"/>
      <c r="F6820" s="23" t="s">
        <v>4</v>
      </c>
      <c r="G6820" s="94" t="s">
        <v>3894</v>
      </c>
      <c r="H6820" s="94"/>
      <c r="I6820" s="94" t="s">
        <v>3895</v>
      </c>
      <c r="J6820" s="94"/>
      <c r="K6820" s="23" t="s">
        <v>3896</v>
      </c>
    </row>
    <row r="6821" spans="1:11" ht="21" customHeight="1" x14ac:dyDescent="0.25">
      <c r="A6821" s="24" t="s">
        <v>70</v>
      </c>
      <c r="B6821" s="95" t="s">
        <v>3982</v>
      </c>
      <c r="C6821" s="95"/>
      <c r="D6821" s="96" t="s">
        <v>25</v>
      </c>
      <c r="E6821" s="96"/>
      <c r="F6821" s="24" t="s">
        <v>61</v>
      </c>
      <c r="G6821" s="97">
        <v>1</v>
      </c>
      <c r="H6821" s="97"/>
      <c r="I6821" s="98">
        <v>28.42</v>
      </c>
      <c r="J6821" s="98"/>
      <c r="K6821" s="27">
        <f>ROUND(ROUND(G6821,8)*I6821,2)</f>
        <v>28.42</v>
      </c>
    </row>
    <row r="6822" spans="1:11" ht="15" customHeight="1" x14ac:dyDescent="0.25">
      <c r="A6822" s="9"/>
      <c r="B6822" s="9"/>
      <c r="C6822" s="9"/>
      <c r="D6822" s="9"/>
      <c r="E6822" s="9"/>
      <c r="F6822" s="9"/>
      <c r="G6822" s="91" t="s">
        <v>3983</v>
      </c>
      <c r="H6822" s="91"/>
      <c r="I6822" s="91"/>
      <c r="J6822" s="91"/>
      <c r="K6822" s="28">
        <f>SUM(K6821:K6821)</f>
        <v>28.42</v>
      </c>
    </row>
    <row r="6823" spans="1:11" ht="15" customHeight="1" x14ac:dyDescent="0.25">
      <c r="A6823" s="9"/>
      <c r="B6823" s="9"/>
      <c r="C6823" s="9"/>
      <c r="D6823" s="9"/>
      <c r="E6823" s="9"/>
      <c r="F6823" s="9"/>
      <c r="G6823" s="92" t="s">
        <v>3913</v>
      </c>
      <c r="H6823" s="92"/>
      <c r="I6823" s="92"/>
      <c r="J6823" s="92"/>
      <c r="K6823" s="29">
        <f>ROUND(SUM(K6822),2)</f>
        <v>28.42</v>
      </c>
    </row>
    <row r="6824" spans="1:11" ht="9.9499999999999993" customHeight="1" x14ac:dyDescent="0.25">
      <c r="A6824" s="9"/>
      <c r="B6824" s="9"/>
      <c r="C6824" s="9"/>
      <c r="D6824" s="9"/>
      <c r="E6824" s="9"/>
      <c r="F6824" s="9"/>
      <c r="G6824" s="100"/>
      <c r="H6824" s="100"/>
      <c r="I6824" s="100"/>
      <c r="J6824" s="100"/>
      <c r="K6824" s="100"/>
    </row>
    <row r="6825" spans="1:11" ht="20.100000000000001" customHeight="1" x14ac:dyDescent="0.25">
      <c r="A6825" s="99" t="s">
        <v>2632</v>
      </c>
      <c r="B6825" s="99"/>
      <c r="C6825" s="99"/>
      <c r="D6825" s="99"/>
      <c r="E6825" s="99"/>
      <c r="F6825" s="99"/>
      <c r="G6825" s="99"/>
      <c r="H6825" s="99"/>
      <c r="I6825" s="99"/>
      <c r="J6825" s="99"/>
      <c r="K6825" s="99"/>
    </row>
    <row r="6826" spans="1:11" ht="15" customHeight="1" x14ac:dyDescent="0.25">
      <c r="A6826" s="93" t="s">
        <v>3916</v>
      </c>
      <c r="B6826" s="93"/>
      <c r="C6826" s="93"/>
      <c r="D6826" s="94" t="s">
        <v>3</v>
      </c>
      <c r="E6826" s="94"/>
      <c r="F6826" s="23" t="s">
        <v>4</v>
      </c>
      <c r="G6826" s="94" t="s">
        <v>3894</v>
      </c>
      <c r="H6826" s="94"/>
      <c r="I6826" s="94" t="s">
        <v>3895</v>
      </c>
      <c r="J6826" s="94"/>
      <c r="K6826" s="23" t="s">
        <v>3896</v>
      </c>
    </row>
    <row r="6827" spans="1:11" ht="38.1" customHeight="1" x14ac:dyDescent="0.25">
      <c r="A6827" s="24" t="s">
        <v>3973</v>
      </c>
      <c r="B6827" s="95" t="s">
        <v>3974</v>
      </c>
      <c r="C6827" s="95"/>
      <c r="D6827" s="96" t="s">
        <v>20</v>
      </c>
      <c r="E6827" s="96"/>
      <c r="F6827" s="24" t="s">
        <v>3936</v>
      </c>
      <c r="G6827" s="97">
        <v>1.2999999999999999E-3</v>
      </c>
      <c r="H6827" s="97"/>
      <c r="I6827" s="98">
        <v>94.61</v>
      </c>
      <c r="J6827" s="98"/>
      <c r="K6827" s="27">
        <f>TRUNC(TRUNC(G6827,8)*I6827,2)</f>
        <v>0.12</v>
      </c>
    </row>
    <row r="6828" spans="1:11" ht="38.1" customHeight="1" x14ac:dyDescent="0.25">
      <c r="A6828" s="24" t="s">
        <v>3975</v>
      </c>
      <c r="B6828" s="95" t="s">
        <v>3976</v>
      </c>
      <c r="C6828" s="95"/>
      <c r="D6828" s="96" t="s">
        <v>20</v>
      </c>
      <c r="E6828" s="96"/>
      <c r="F6828" s="24" t="s">
        <v>30</v>
      </c>
      <c r="G6828" s="97">
        <v>3.0999999999999999E-3</v>
      </c>
      <c r="H6828" s="97"/>
      <c r="I6828" s="98">
        <v>370.94</v>
      </c>
      <c r="J6828" s="98"/>
      <c r="K6828" s="27">
        <f>TRUNC(TRUNC(G6828,8)*I6828,2)</f>
        <v>1.1399999999999999</v>
      </c>
    </row>
    <row r="6829" spans="1:11" ht="18" customHeight="1" x14ac:dyDescent="0.25">
      <c r="A6829" s="9"/>
      <c r="B6829" s="9"/>
      <c r="C6829" s="9"/>
      <c r="D6829" s="9"/>
      <c r="E6829" s="9"/>
      <c r="F6829" s="9"/>
      <c r="G6829" s="91" t="s">
        <v>3919</v>
      </c>
      <c r="H6829" s="91"/>
      <c r="I6829" s="91"/>
      <c r="J6829" s="91"/>
      <c r="K6829" s="28">
        <f>SUM(K6827:K6828)</f>
        <v>1.2599999999999998</v>
      </c>
    </row>
    <row r="6830" spans="1:11" ht="15" customHeight="1" x14ac:dyDescent="0.25">
      <c r="A6830" s="9"/>
      <c r="B6830" s="9"/>
      <c r="C6830" s="9"/>
      <c r="D6830" s="9"/>
      <c r="E6830" s="9"/>
      <c r="F6830" s="9"/>
      <c r="G6830" s="92" t="s">
        <v>3913</v>
      </c>
      <c r="H6830" s="92"/>
      <c r="I6830" s="92"/>
      <c r="J6830" s="92"/>
      <c r="K6830" s="29">
        <f>ROUND(SUM(K6829),2)</f>
        <v>1.26</v>
      </c>
    </row>
    <row r="6831" spans="1:11" ht="9.9499999999999993" customHeight="1" x14ac:dyDescent="0.25">
      <c r="A6831" s="9"/>
      <c r="B6831" s="9"/>
      <c r="C6831" s="9"/>
      <c r="D6831" s="9"/>
      <c r="E6831" s="9"/>
      <c r="F6831" s="9"/>
      <c r="G6831" s="100"/>
      <c r="H6831" s="100"/>
      <c r="I6831" s="100"/>
      <c r="J6831" s="100"/>
      <c r="K6831" s="100"/>
    </row>
    <row r="6832" spans="1:11" ht="20.100000000000001" customHeight="1" x14ac:dyDescent="0.25">
      <c r="A6832" s="99" t="s">
        <v>2633</v>
      </c>
      <c r="B6832" s="99"/>
      <c r="C6832" s="99"/>
      <c r="D6832" s="99"/>
      <c r="E6832" s="99"/>
      <c r="F6832" s="99"/>
      <c r="G6832" s="99"/>
      <c r="H6832" s="99"/>
      <c r="I6832" s="99"/>
      <c r="J6832" s="99"/>
      <c r="K6832" s="99"/>
    </row>
    <row r="6833" spans="1:11" ht="12.95" customHeight="1" x14ac:dyDescent="0.25">
      <c r="A6833" s="107" t="s">
        <v>3984</v>
      </c>
      <c r="B6833" s="107"/>
      <c r="C6833" s="107"/>
      <c r="D6833" s="108" t="s">
        <v>3985</v>
      </c>
      <c r="E6833" s="87" t="s">
        <v>3986</v>
      </c>
      <c r="F6833" s="87"/>
      <c r="G6833" s="87" t="s">
        <v>3987</v>
      </c>
      <c r="H6833" s="87"/>
      <c r="I6833" s="87"/>
      <c r="J6833" s="87"/>
      <c r="K6833" s="87" t="s">
        <v>3988</v>
      </c>
    </row>
    <row r="6834" spans="1:11" ht="12" customHeight="1" x14ac:dyDescent="0.25">
      <c r="A6834" s="107"/>
      <c r="B6834" s="107"/>
      <c r="C6834" s="107"/>
      <c r="D6834" s="108"/>
      <c r="E6834" s="23" t="s">
        <v>3989</v>
      </c>
      <c r="F6834" s="23" t="s">
        <v>3990</v>
      </c>
      <c r="G6834" s="94" t="s">
        <v>3989</v>
      </c>
      <c r="H6834" s="94"/>
      <c r="I6834" s="94" t="s">
        <v>3990</v>
      </c>
      <c r="J6834" s="94"/>
      <c r="K6834" s="87"/>
    </row>
    <row r="6835" spans="1:11" ht="15" customHeight="1" x14ac:dyDescent="0.25">
      <c r="A6835" s="6" t="s">
        <v>3991</v>
      </c>
      <c r="B6835" s="104" t="s">
        <v>3992</v>
      </c>
      <c r="C6835" s="104"/>
      <c r="D6835" s="31">
        <v>1</v>
      </c>
      <c r="E6835" s="32">
        <v>0.34</v>
      </c>
      <c r="F6835" s="32">
        <v>0.66</v>
      </c>
      <c r="G6835" s="105">
        <v>355.46550000000002</v>
      </c>
      <c r="H6835" s="105"/>
      <c r="I6835" s="105">
        <v>95.872399999999999</v>
      </c>
      <c r="J6835" s="105"/>
      <c r="K6835" s="33">
        <f>ROUND(D6835*(ROUND(E6835*G6835,4)+ROUND(F6835*I6835,4)),4)</f>
        <v>184.13409999999999</v>
      </c>
    </row>
    <row r="6836" spans="1:11" ht="15" customHeight="1" x14ac:dyDescent="0.25">
      <c r="A6836" s="6" t="s">
        <v>3993</v>
      </c>
      <c r="B6836" s="104" t="s">
        <v>3994</v>
      </c>
      <c r="C6836" s="104"/>
      <c r="D6836" s="31">
        <v>1</v>
      </c>
      <c r="E6836" s="32">
        <v>1</v>
      </c>
      <c r="F6836" s="32">
        <v>0</v>
      </c>
      <c r="G6836" s="105">
        <v>365.3972</v>
      </c>
      <c r="H6836" s="105"/>
      <c r="I6836" s="105">
        <v>147.8879</v>
      </c>
      <c r="J6836" s="105"/>
      <c r="K6836" s="33">
        <f>ROUND(D6836*(ROUND(E6836*G6836,4)+ROUND(F6836*I6836,4)),4)</f>
        <v>365.3972</v>
      </c>
    </row>
    <row r="6837" spans="1:11" ht="15" customHeight="1" x14ac:dyDescent="0.25">
      <c r="A6837" s="6" t="s">
        <v>3995</v>
      </c>
      <c r="B6837" s="104" t="s">
        <v>3996</v>
      </c>
      <c r="C6837" s="104"/>
      <c r="D6837" s="31">
        <v>1</v>
      </c>
      <c r="E6837" s="32">
        <v>0.97</v>
      </c>
      <c r="F6837" s="32">
        <v>0.03</v>
      </c>
      <c r="G6837" s="105">
        <v>324.64210000000003</v>
      </c>
      <c r="H6837" s="105"/>
      <c r="I6837" s="105">
        <v>159.20740000000001</v>
      </c>
      <c r="J6837" s="105"/>
      <c r="K6837" s="33">
        <f>ROUND(D6837*(ROUND(E6837*G6837,4)+ROUND(F6837*I6837,4)),4)</f>
        <v>319.67899999999997</v>
      </c>
    </row>
    <row r="6838" spans="1:11" ht="15.95" customHeight="1" x14ac:dyDescent="0.25">
      <c r="A6838" s="6" t="s">
        <v>3997</v>
      </c>
      <c r="B6838" s="104" t="s">
        <v>3998</v>
      </c>
      <c r="C6838" s="104"/>
      <c r="D6838" s="31">
        <v>1</v>
      </c>
      <c r="E6838" s="32">
        <v>0.79</v>
      </c>
      <c r="F6838" s="32">
        <v>0.21</v>
      </c>
      <c r="G6838" s="105">
        <v>284.72230000000002</v>
      </c>
      <c r="H6838" s="105"/>
      <c r="I6838" s="105">
        <v>125.70480000000001</v>
      </c>
      <c r="J6838" s="105"/>
      <c r="K6838" s="33">
        <f>ROUND(D6838*(ROUND(E6838*G6838,4)+ROUND(F6838*I6838,4)),4)</f>
        <v>251.32859999999999</v>
      </c>
    </row>
    <row r="6839" spans="1:11" ht="15" customHeight="1" x14ac:dyDescent="0.25">
      <c r="A6839" s="1"/>
      <c r="B6839" s="1"/>
      <c r="C6839" s="1"/>
      <c r="D6839" s="1"/>
      <c r="E6839" s="1"/>
      <c r="F6839" s="1"/>
      <c r="G6839" s="85" t="s">
        <v>3999</v>
      </c>
      <c r="H6839" s="85"/>
      <c r="I6839" s="85"/>
      <c r="J6839" s="85"/>
      <c r="K6839" s="34">
        <f>SUM(K6834:K6838)</f>
        <v>1120.5389</v>
      </c>
    </row>
    <row r="6840" spans="1:11" ht="20.100000000000001" customHeight="1" x14ac:dyDescent="0.25">
      <c r="A6840" s="106" t="s">
        <v>4000</v>
      </c>
      <c r="B6840" s="106"/>
      <c r="C6840" s="106"/>
      <c r="D6840" s="106"/>
      <c r="E6840" s="106"/>
      <c r="F6840" s="2" t="s">
        <v>4</v>
      </c>
      <c r="G6840" s="87" t="s">
        <v>4001</v>
      </c>
      <c r="H6840" s="87"/>
      <c r="I6840" s="87" t="s">
        <v>4002</v>
      </c>
      <c r="J6840" s="87"/>
      <c r="K6840" s="2" t="s">
        <v>3988</v>
      </c>
    </row>
    <row r="6841" spans="1:11" ht="15" customHeight="1" x14ac:dyDescent="0.25">
      <c r="A6841" s="6" t="s">
        <v>4003</v>
      </c>
      <c r="B6841" s="101" t="s">
        <v>4004</v>
      </c>
      <c r="C6841" s="101"/>
      <c r="D6841" s="101"/>
      <c r="E6841" s="101"/>
      <c r="F6841" s="6" t="s">
        <v>3940</v>
      </c>
      <c r="G6841" s="114">
        <v>1</v>
      </c>
      <c r="H6841" s="114"/>
      <c r="I6841" s="115">
        <v>22.527200000000001</v>
      </c>
      <c r="J6841" s="115"/>
      <c r="K6841" s="35">
        <f>ROUND(ROUND(G6841,5)*I6841,4)</f>
        <v>22.527200000000001</v>
      </c>
    </row>
    <row r="6842" spans="1:11" ht="15" customHeight="1" x14ac:dyDescent="0.25">
      <c r="A6842" s="1"/>
      <c r="B6842" s="1"/>
      <c r="C6842" s="1"/>
      <c r="D6842" s="1"/>
      <c r="E6842" s="1"/>
      <c r="F6842" s="1"/>
      <c r="G6842" s="85" t="s">
        <v>4005</v>
      </c>
      <c r="H6842" s="85"/>
      <c r="I6842" s="85"/>
      <c r="J6842" s="85"/>
      <c r="K6842" s="36">
        <f>SUM(K6841:K6841)</f>
        <v>22.527200000000001</v>
      </c>
    </row>
    <row r="6843" spans="1:11" ht="15" customHeight="1" x14ac:dyDescent="0.25">
      <c r="A6843" s="9"/>
      <c r="B6843" s="9"/>
      <c r="C6843" s="9"/>
      <c r="D6843" s="9"/>
      <c r="E6843" s="9"/>
      <c r="F6843" s="9"/>
      <c r="G6843" s="92" t="s">
        <v>4006</v>
      </c>
      <c r="H6843" s="92"/>
      <c r="I6843" s="92"/>
      <c r="J6843" s="92"/>
      <c r="K6843" s="33">
        <f>SUM(K6839,K6842)</f>
        <v>1143.0661</v>
      </c>
    </row>
    <row r="6844" spans="1:11" ht="15" customHeight="1" x14ac:dyDescent="0.25">
      <c r="A6844" s="9"/>
      <c r="B6844" s="9"/>
      <c r="C6844" s="9"/>
      <c r="D6844" s="9"/>
      <c r="E6844" s="9"/>
      <c r="F6844" s="9"/>
      <c r="G6844" s="92" t="s">
        <v>4007</v>
      </c>
      <c r="H6844" s="92"/>
      <c r="I6844" s="92"/>
      <c r="J6844" s="92"/>
      <c r="K6844" s="37">
        <v>113.18</v>
      </c>
    </row>
    <row r="6845" spans="1:11" ht="15" customHeight="1" x14ac:dyDescent="0.25">
      <c r="A6845" s="9"/>
      <c r="B6845" s="9"/>
      <c r="C6845" s="9"/>
      <c r="D6845" s="9"/>
      <c r="E6845" s="9"/>
      <c r="F6845" s="9"/>
      <c r="G6845" s="92" t="s">
        <v>4008</v>
      </c>
      <c r="H6845" s="92"/>
      <c r="I6845" s="92"/>
      <c r="J6845" s="92"/>
      <c r="K6845" s="33">
        <f>ROUND(K6843/K6844,4)</f>
        <v>10.099500000000001</v>
      </c>
    </row>
    <row r="6846" spans="1:11" ht="15" customHeight="1" x14ac:dyDescent="0.25">
      <c r="A6846" s="9"/>
      <c r="B6846" s="9"/>
      <c r="C6846" s="9"/>
      <c r="D6846" s="9"/>
      <c r="E6846" s="9"/>
      <c r="F6846" s="9"/>
      <c r="G6846" s="92" t="s">
        <v>4009</v>
      </c>
      <c r="H6846" s="92"/>
      <c r="I6846" s="92"/>
      <c r="J6846" s="92"/>
      <c r="K6846" s="33">
        <f>ROUND(K6845*0.00746,4)</f>
        <v>7.5300000000000006E-2</v>
      </c>
    </row>
    <row r="6847" spans="1:11" ht="20.100000000000001" customHeight="1" x14ac:dyDescent="0.25">
      <c r="A6847" s="106" t="s">
        <v>4010</v>
      </c>
      <c r="B6847" s="106"/>
      <c r="C6847" s="106"/>
      <c r="D6847" s="106"/>
      <c r="E6847" s="106"/>
      <c r="F6847" s="2" t="s">
        <v>4</v>
      </c>
      <c r="G6847" s="87" t="s">
        <v>4001</v>
      </c>
      <c r="H6847" s="87"/>
      <c r="I6847" s="87" t="s">
        <v>3895</v>
      </c>
      <c r="J6847" s="87"/>
      <c r="K6847" s="2" t="s">
        <v>4011</v>
      </c>
    </row>
    <row r="6848" spans="1:11" ht="15" customHeight="1" x14ac:dyDescent="0.25">
      <c r="A6848" s="6" t="s">
        <v>4012</v>
      </c>
      <c r="B6848" s="104" t="s">
        <v>4013</v>
      </c>
      <c r="C6848" s="104"/>
      <c r="D6848" s="104"/>
      <c r="E6848" s="104"/>
      <c r="F6848" s="6" t="s">
        <v>77</v>
      </c>
      <c r="G6848" s="113">
        <v>1</v>
      </c>
      <c r="H6848" s="113"/>
      <c r="I6848" s="105">
        <v>195.03</v>
      </c>
      <c r="J6848" s="105"/>
      <c r="K6848" s="33">
        <f>ROUND(ROUND(G6848,5)*I6848,4)</f>
        <v>195.03</v>
      </c>
    </row>
    <row r="6849" spans="1:11" ht="15" customHeight="1" x14ac:dyDescent="0.25">
      <c r="A6849" s="1"/>
      <c r="B6849" s="1"/>
      <c r="C6849" s="1"/>
      <c r="D6849" s="1"/>
      <c r="E6849" s="1"/>
      <c r="F6849" s="1"/>
      <c r="G6849" s="85" t="s">
        <v>4014</v>
      </c>
      <c r="H6849" s="85"/>
      <c r="I6849" s="85"/>
      <c r="J6849" s="85"/>
      <c r="K6849" s="34">
        <f>SUM(K6848:K6848)</f>
        <v>195.03</v>
      </c>
    </row>
    <row r="6850" spans="1:11" ht="15" customHeight="1" x14ac:dyDescent="0.25">
      <c r="A6850" s="106" t="s">
        <v>4015</v>
      </c>
      <c r="B6850" s="106"/>
      <c r="C6850" s="106"/>
      <c r="D6850" s="23" t="s">
        <v>4016</v>
      </c>
      <c r="E6850" s="94" t="s">
        <v>4017</v>
      </c>
      <c r="F6850" s="94"/>
      <c r="G6850" s="94" t="s">
        <v>4001</v>
      </c>
      <c r="H6850" s="94"/>
      <c r="I6850" s="94" t="s">
        <v>3895</v>
      </c>
      <c r="J6850" s="94"/>
      <c r="K6850" s="23" t="s">
        <v>4011</v>
      </c>
    </row>
    <row r="6851" spans="1:11" ht="20.100000000000001" customHeight="1" x14ac:dyDescent="0.25">
      <c r="A6851" s="38" t="s">
        <v>4012</v>
      </c>
      <c r="B6851" s="109" t="s">
        <v>4018</v>
      </c>
      <c r="C6851" s="109"/>
      <c r="D6851" s="38" t="s">
        <v>4019</v>
      </c>
      <c r="E6851" s="110" t="s">
        <v>4020</v>
      </c>
      <c r="F6851" s="110"/>
      <c r="G6851" s="111">
        <v>2.2000000000000002</v>
      </c>
      <c r="H6851" s="111"/>
      <c r="I6851" s="112">
        <v>3.47</v>
      </c>
      <c r="J6851" s="112"/>
      <c r="K6851" s="41">
        <f>ROUND(ROUND(G6851,5)*I6851,4)</f>
        <v>7.6340000000000003</v>
      </c>
    </row>
    <row r="6852" spans="1:11" ht="15" customHeight="1" x14ac:dyDescent="0.25">
      <c r="A6852" s="1"/>
      <c r="B6852" s="1"/>
      <c r="C6852" s="1"/>
      <c r="D6852" s="1"/>
      <c r="E6852" s="1"/>
      <c r="F6852" s="1"/>
      <c r="G6852" s="85" t="s">
        <v>4021</v>
      </c>
      <c r="H6852" s="85"/>
      <c r="I6852" s="85"/>
      <c r="J6852" s="85"/>
      <c r="K6852" s="33">
        <f>SUM(K6851:K6851)</f>
        <v>7.6340000000000003</v>
      </c>
    </row>
    <row r="6853" spans="1:11" ht="12.95" customHeight="1" x14ac:dyDescent="0.25">
      <c r="A6853" s="106" t="s">
        <v>4022</v>
      </c>
      <c r="B6853" s="106"/>
      <c r="C6853" s="94" t="s">
        <v>4023</v>
      </c>
      <c r="D6853" s="94" t="s">
        <v>5</v>
      </c>
      <c r="E6853" s="94" t="s">
        <v>4024</v>
      </c>
      <c r="F6853" s="94"/>
      <c r="G6853" s="94" t="s">
        <v>4025</v>
      </c>
      <c r="H6853" s="94"/>
      <c r="I6853" s="94" t="s">
        <v>2086</v>
      </c>
      <c r="J6853" s="94"/>
      <c r="K6853" s="94" t="s">
        <v>4011</v>
      </c>
    </row>
    <row r="6854" spans="1:11" ht="12" customHeight="1" x14ac:dyDescent="0.25">
      <c r="A6854" s="106"/>
      <c r="B6854" s="106"/>
      <c r="C6854" s="94"/>
      <c r="D6854" s="94"/>
      <c r="E6854" s="23" t="s">
        <v>2092</v>
      </c>
      <c r="F6854" s="23" t="s">
        <v>4026</v>
      </c>
      <c r="G6854" s="23" t="s">
        <v>2092</v>
      </c>
      <c r="H6854" s="23" t="s">
        <v>4026</v>
      </c>
      <c r="I6854" s="23" t="s">
        <v>2092</v>
      </c>
      <c r="J6854" s="23" t="s">
        <v>4026</v>
      </c>
      <c r="K6854" s="94"/>
    </row>
    <row r="6855" spans="1:11" ht="27.95" customHeight="1" x14ac:dyDescent="0.25">
      <c r="A6855" s="38" t="s">
        <v>4012</v>
      </c>
      <c r="B6855" s="39" t="s">
        <v>4018</v>
      </c>
      <c r="C6855" s="38" t="s">
        <v>4027</v>
      </c>
      <c r="D6855" s="40">
        <v>2.2000000000000002</v>
      </c>
      <c r="E6855" s="42">
        <v>0</v>
      </c>
      <c r="F6855" s="43">
        <v>1.25</v>
      </c>
      <c r="G6855" s="42">
        <v>0</v>
      </c>
      <c r="H6855" s="43">
        <v>1</v>
      </c>
      <c r="I6855" s="42">
        <v>0</v>
      </c>
      <c r="J6855" s="43">
        <v>0.82</v>
      </c>
      <c r="K6855" s="41">
        <f>ROUND(D6855*(ROUND(E6855*F6855,4)+ROUND(G6855*H6855,4)+ROUND(I6855*J6855,4)),4)</f>
        <v>0</v>
      </c>
    </row>
    <row r="6856" spans="1:11" ht="15" customHeight="1" x14ac:dyDescent="0.25">
      <c r="A6856" s="1"/>
      <c r="B6856" s="1"/>
      <c r="C6856" s="1"/>
      <c r="D6856" s="1"/>
      <c r="E6856" s="1"/>
      <c r="F6856" s="1"/>
      <c r="G6856" s="85" t="s">
        <v>4028</v>
      </c>
      <c r="H6856" s="85"/>
      <c r="I6856" s="85"/>
      <c r="J6856" s="85"/>
      <c r="K6856" s="33">
        <f>SUM(K6854:K6855)</f>
        <v>0</v>
      </c>
    </row>
    <row r="6857" spans="1:11" ht="15" customHeight="1" x14ac:dyDescent="0.25">
      <c r="A6857" s="9"/>
      <c r="B6857" s="9"/>
      <c r="C6857" s="9"/>
      <c r="D6857" s="9"/>
      <c r="E6857" s="9"/>
      <c r="F6857" s="9"/>
      <c r="G6857" s="92" t="s">
        <v>4029</v>
      </c>
      <c r="H6857" s="92"/>
      <c r="I6857" s="92"/>
      <c r="J6857" s="92"/>
      <c r="K6857" s="33">
        <f>SUM(K6845,K6846,K6849,K6852,K6856)</f>
        <v>212.83879999999999</v>
      </c>
    </row>
    <row r="6858" spans="1:11" ht="15" customHeight="1" x14ac:dyDescent="0.25">
      <c r="A6858" s="9"/>
      <c r="B6858" s="9"/>
      <c r="C6858" s="9"/>
      <c r="D6858" s="9"/>
      <c r="E6858" s="9"/>
      <c r="F6858" s="9"/>
      <c r="G6858" s="92" t="s">
        <v>3913</v>
      </c>
      <c r="H6858" s="92"/>
      <c r="I6858" s="92"/>
      <c r="J6858" s="92"/>
      <c r="K6858" s="29">
        <f>ROUND(SUM(K6857),2)</f>
        <v>212.84</v>
      </c>
    </row>
    <row r="6859" spans="1:11" ht="9.9499999999999993" customHeight="1" x14ac:dyDescent="0.25">
      <c r="A6859" s="9"/>
      <c r="B6859" s="9"/>
      <c r="C6859" s="9"/>
      <c r="D6859" s="9"/>
      <c r="E6859" s="9"/>
      <c r="F6859" s="9"/>
      <c r="G6859" s="100"/>
      <c r="H6859" s="100"/>
      <c r="I6859" s="100"/>
      <c r="J6859" s="100"/>
      <c r="K6859" s="100"/>
    </row>
    <row r="6860" spans="1:11" ht="20.100000000000001" customHeight="1" x14ac:dyDescent="0.25">
      <c r="A6860" s="99" t="s">
        <v>2634</v>
      </c>
      <c r="B6860" s="99"/>
      <c r="C6860" s="99"/>
      <c r="D6860" s="99"/>
      <c r="E6860" s="99"/>
      <c r="F6860" s="99"/>
      <c r="G6860" s="99"/>
      <c r="H6860" s="99"/>
      <c r="I6860" s="99"/>
      <c r="J6860" s="99"/>
      <c r="K6860" s="99"/>
    </row>
    <row r="6861" spans="1:11" ht="15" customHeight="1" x14ac:dyDescent="0.25">
      <c r="A6861" s="93" t="s">
        <v>3916</v>
      </c>
      <c r="B6861" s="93"/>
      <c r="C6861" s="93"/>
      <c r="D6861" s="94" t="s">
        <v>3</v>
      </c>
      <c r="E6861" s="94"/>
      <c r="F6861" s="23" t="s">
        <v>4</v>
      </c>
      <c r="G6861" s="94" t="s">
        <v>3894</v>
      </c>
      <c r="H6861" s="94"/>
      <c r="I6861" s="94" t="s">
        <v>3895</v>
      </c>
      <c r="J6861" s="94"/>
      <c r="K6861" s="23" t="s">
        <v>3896</v>
      </c>
    </row>
    <row r="6862" spans="1:11" ht="45.95" customHeight="1" x14ac:dyDescent="0.25">
      <c r="A6862" s="24" t="s">
        <v>3934</v>
      </c>
      <c r="B6862" s="95" t="s">
        <v>3935</v>
      </c>
      <c r="C6862" s="95"/>
      <c r="D6862" s="96" t="s">
        <v>20</v>
      </c>
      <c r="E6862" s="96"/>
      <c r="F6862" s="24" t="s">
        <v>3936</v>
      </c>
      <c r="G6862" s="97">
        <v>2.5891999999999998E-3</v>
      </c>
      <c r="H6862" s="97"/>
      <c r="I6862" s="98">
        <v>76.52</v>
      </c>
      <c r="J6862" s="98"/>
      <c r="K6862" s="27">
        <f t="shared" ref="K6862:K6867" si="52">TRUNC(TRUNC(G6862,8)*I6862,2)</f>
        <v>0.19</v>
      </c>
    </row>
    <row r="6863" spans="1:11" ht="45.95" customHeight="1" x14ac:dyDescent="0.25">
      <c r="A6863" s="24" t="s">
        <v>28</v>
      </c>
      <c r="B6863" s="95" t="s">
        <v>29</v>
      </c>
      <c r="C6863" s="95"/>
      <c r="D6863" s="96" t="s">
        <v>20</v>
      </c>
      <c r="E6863" s="96"/>
      <c r="F6863" s="24" t="s">
        <v>30</v>
      </c>
      <c r="G6863" s="97">
        <v>1.0702000000000001E-3</v>
      </c>
      <c r="H6863" s="97"/>
      <c r="I6863" s="98">
        <v>322.67</v>
      </c>
      <c r="J6863" s="98"/>
      <c r="K6863" s="27">
        <f t="shared" si="52"/>
        <v>0.34</v>
      </c>
    </row>
    <row r="6864" spans="1:11" ht="29.1" customHeight="1" x14ac:dyDescent="0.25">
      <c r="A6864" s="24" t="s">
        <v>4030</v>
      </c>
      <c r="B6864" s="95" t="s">
        <v>4031</v>
      </c>
      <c r="C6864" s="95"/>
      <c r="D6864" s="96" t="s">
        <v>20</v>
      </c>
      <c r="E6864" s="96"/>
      <c r="F6864" s="24" t="s">
        <v>3936</v>
      </c>
      <c r="G6864" s="97">
        <v>3.3568999999999999E-3</v>
      </c>
      <c r="H6864" s="97"/>
      <c r="I6864" s="98">
        <v>105.44</v>
      </c>
      <c r="J6864" s="98"/>
      <c r="K6864" s="27">
        <f t="shared" si="52"/>
        <v>0.35</v>
      </c>
    </row>
    <row r="6865" spans="1:11" ht="29.1" customHeight="1" x14ac:dyDescent="0.25">
      <c r="A6865" s="24" t="s">
        <v>4032</v>
      </c>
      <c r="B6865" s="95" t="s">
        <v>4033</v>
      </c>
      <c r="C6865" s="95"/>
      <c r="D6865" s="96" t="s">
        <v>20</v>
      </c>
      <c r="E6865" s="96"/>
      <c r="F6865" s="24" t="s">
        <v>30</v>
      </c>
      <c r="G6865" s="97">
        <v>3.0249999999999998E-4</v>
      </c>
      <c r="H6865" s="97"/>
      <c r="I6865" s="98">
        <v>265.02</v>
      </c>
      <c r="J6865" s="98"/>
      <c r="K6865" s="27">
        <f t="shared" si="52"/>
        <v>0.08</v>
      </c>
    </row>
    <row r="6866" spans="1:11" ht="38.1" customHeight="1" x14ac:dyDescent="0.25">
      <c r="A6866" s="24" t="s">
        <v>4034</v>
      </c>
      <c r="B6866" s="95" t="s">
        <v>4035</v>
      </c>
      <c r="C6866" s="95"/>
      <c r="D6866" s="96" t="s">
        <v>20</v>
      </c>
      <c r="E6866" s="96"/>
      <c r="F6866" s="24" t="s">
        <v>3936</v>
      </c>
      <c r="G6866" s="97">
        <v>2.9082999999999999E-3</v>
      </c>
      <c r="H6866" s="97"/>
      <c r="I6866" s="98">
        <v>94.54</v>
      </c>
      <c r="J6866" s="98"/>
      <c r="K6866" s="27">
        <f t="shared" si="52"/>
        <v>0.27</v>
      </c>
    </row>
    <row r="6867" spans="1:11" ht="38.1" customHeight="1" x14ac:dyDescent="0.25">
      <c r="A6867" s="24" t="s">
        <v>4036</v>
      </c>
      <c r="B6867" s="95" t="s">
        <v>4037</v>
      </c>
      <c r="C6867" s="95"/>
      <c r="D6867" s="96" t="s">
        <v>20</v>
      </c>
      <c r="E6867" s="96"/>
      <c r="F6867" s="24" t="s">
        <v>30</v>
      </c>
      <c r="G6867" s="97">
        <v>7.5109999999999999E-4</v>
      </c>
      <c r="H6867" s="97"/>
      <c r="I6867" s="98">
        <v>225.43</v>
      </c>
      <c r="J6867" s="98"/>
      <c r="K6867" s="27">
        <f t="shared" si="52"/>
        <v>0.16</v>
      </c>
    </row>
    <row r="6868" spans="1:11" ht="18" customHeight="1" x14ac:dyDescent="0.25">
      <c r="A6868" s="9"/>
      <c r="B6868" s="9"/>
      <c r="C6868" s="9"/>
      <c r="D6868" s="9"/>
      <c r="E6868" s="9"/>
      <c r="F6868" s="9"/>
      <c r="G6868" s="91" t="s">
        <v>3919</v>
      </c>
      <c r="H6868" s="91"/>
      <c r="I6868" s="91"/>
      <c r="J6868" s="91"/>
      <c r="K6868" s="28">
        <f>SUM(K6862:K6867)</f>
        <v>1.39</v>
      </c>
    </row>
    <row r="6869" spans="1:11" ht="15" customHeight="1" x14ac:dyDescent="0.25">
      <c r="A6869" s="93" t="s">
        <v>3907</v>
      </c>
      <c r="B6869" s="93"/>
      <c r="C6869" s="93"/>
      <c r="D6869" s="94" t="s">
        <v>3</v>
      </c>
      <c r="E6869" s="94"/>
      <c r="F6869" s="23" t="s">
        <v>4</v>
      </c>
      <c r="G6869" s="94" t="s">
        <v>3894</v>
      </c>
      <c r="H6869" s="94"/>
      <c r="I6869" s="94" t="s">
        <v>3895</v>
      </c>
      <c r="J6869" s="94"/>
      <c r="K6869" s="23" t="s">
        <v>3896</v>
      </c>
    </row>
    <row r="6870" spans="1:11" ht="15" customHeight="1" x14ac:dyDescent="0.25">
      <c r="A6870" s="24" t="s">
        <v>3910</v>
      </c>
      <c r="B6870" s="95" t="s">
        <v>3911</v>
      </c>
      <c r="C6870" s="95"/>
      <c r="D6870" s="96" t="s">
        <v>20</v>
      </c>
      <c r="E6870" s="96"/>
      <c r="F6870" s="24" t="s">
        <v>2056</v>
      </c>
      <c r="G6870" s="97">
        <v>3.6592999999999999E-3</v>
      </c>
      <c r="H6870" s="97"/>
      <c r="I6870" s="98">
        <v>24.94</v>
      </c>
      <c r="J6870" s="98"/>
      <c r="K6870" s="27">
        <f>TRUNC(TRUNC(G6870,8)*I6870,2)</f>
        <v>0.09</v>
      </c>
    </row>
    <row r="6871" spans="1:11" ht="18" customHeight="1" x14ac:dyDescent="0.25">
      <c r="A6871" s="9"/>
      <c r="B6871" s="9"/>
      <c r="C6871" s="9"/>
      <c r="D6871" s="9"/>
      <c r="E6871" s="9"/>
      <c r="F6871" s="9"/>
      <c r="G6871" s="91" t="s">
        <v>3912</v>
      </c>
      <c r="H6871" s="91"/>
      <c r="I6871" s="91"/>
      <c r="J6871" s="91"/>
      <c r="K6871" s="28">
        <f>SUM(K6870:K6870)</f>
        <v>0.09</v>
      </c>
    </row>
    <row r="6872" spans="1:11" ht="15" customHeight="1" x14ac:dyDescent="0.25">
      <c r="A6872" s="9"/>
      <c r="B6872" s="9"/>
      <c r="C6872" s="9"/>
      <c r="D6872" s="9"/>
      <c r="E6872" s="9"/>
      <c r="F6872" s="9"/>
      <c r="G6872" s="92" t="s">
        <v>3913</v>
      </c>
      <c r="H6872" s="92"/>
      <c r="I6872" s="92"/>
      <c r="J6872" s="92"/>
      <c r="K6872" s="29">
        <f>ROUND(SUM(K6868,K6871),2)</f>
        <v>1.48</v>
      </c>
    </row>
    <row r="6873" spans="1:11" ht="9.9499999999999993" customHeight="1" x14ac:dyDescent="0.25">
      <c r="A6873" s="9"/>
      <c r="B6873" s="9"/>
      <c r="C6873" s="9"/>
      <c r="D6873" s="9"/>
      <c r="E6873" s="9"/>
      <c r="F6873" s="9"/>
      <c r="G6873" s="100"/>
      <c r="H6873" s="100"/>
      <c r="I6873" s="100"/>
      <c r="J6873" s="100"/>
      <c r="K6873" s="100"/>
    </row>
    <row r="6874" spans="1:11" ht="20.100000000000001" customHeight="1" x14ac:dyDescent="0.25">
      <c r="A6874" s="99" t="s">
        <v>2635</v>
      </c>
      <c r="B6874" s="99"/>
      <c r="C6874" s="99"/>
      <c r="D6874" s="99"/>
      <c r="E6874" s="99"/>
      <c r="F6874" s="99"/>
      <c r="G6874" s="99"/>
      <c r="H6874" s="99"/>
      <c r="I6874" s="99"/>
      <c r="J6874" s="99"/>
      <c r="K6874" s="99"/>
    </row>
    <row r="6875" spans="1:11" ht="15" customHeight="1" x14ac:dyDescent="0.25">
      <c r="A6875" s="93" t="s">
        <v>3893</v>
      </c>
      <c r="B6875" s="93"/>
      <c r="C6875" s="93"/>
      <c r="D6875" s="94" t="s">
        <v>3</v>
      </c>
      <c r="E6875" s="94"/>
      <c r="F6875" s="23" t="s">
        <v>4</v>
      </c>
      <c r="G6875" s="94" t="s">
        <v>3894</v>
      </c>
      <c r="H6875" s="94"/>
      <c r="I6875" s="94" t="s">
        <v>3895</v>
      </c>
      <c r="J6875" s="94"/>
      <c r="K6875" s="23" t="s">
        <v>3896</v>
      </c>
    </row>
    <row r="6876" spans="1:11" ht="21" customHeight="1" x14ac:dyDescent="0.25">
      <c r="A6876" s="24" t="s">
        <v>4038</v>
      </c>
      <c r="B6876" s="95" t="s">
        <v>4039</v>
      </c>
      <c r="C6876" s="95"/>
      <c r="D6876" s="96" t="s">
        <v>20</v>
      </c>
      <c r="E6876" s="96"/>
      <c r="F6876" s="24" t="s">
        <v>34</v>
      </c>
      <c r="G6876" s="97">
        <v>6.6E-3</v>
      </c>
      <c r="H6876" s="97"/>
      <c r="I6876" s="98">
        <v>210.23</v>
      </c>
      <c r="J6876" s="98"/>
      <c r="K6876" s="27">
        <f>TRUNC(TRUNC(G6876,8)*I6876,2)</f>
        <v>1.38</v>
      </c>
    </row>
    <row r="6877" spans="1:11" ht="21" customHeight="1" x14ac:dyDescent="0.25">
      <c r="A6877" s="24" t="s">
        <v>4040</v>
      </c>
      <c r="B6877" s="95" t="s">
        <v>4041</v>
      </c>
      <c r="C6877" s="95"/>
      <c r="D6877" s="96" t="s">
        <v>20</v>
      </c>
      <c r="E6877" s="96"/>
      <c r="F6877" s="24" t="s">
        <v>84</v>
      </c>
      <c r="G6877" s="97">
        <v>1.0049999999999999</v>
      </c>
      <c r="H6877" s="97"/>
      <c r="I6877" s="98">
        <v>32.369999999999997</v>
      </c>
      <c r="J6877" s="98"/>
      <c r="K6877" s="27">
        <f>TRUNC(TRUNC(G6877,8)*I6877,2)</f>
        <v>32.53</v>
      </c>
    </row>
    <row r="6878" spans="1:11" ht="15" customHeight="1" x14ac:dyDescent="0.25">
      <c r="A6878" s="9"/>
      <c r="B6878" s="9"/>
      <c r="C6878" s="9"/>
      <c r="D6878" s="9"/>
      <c r="E6878" s="9"/>
      <c r="F6878" s="9"/>
      <c r="G6878" s="91" t="s">
        <v>3906</v>
      </c>
      <c r="H6878" s="91"/>
      <c r="I6878" s="91"/>
      <c r="J6878" s="91"/>
      <c r="K6878" s="28">
        <f>SUM(K6876:K6877)</f>
        <v>33.910000000000004</v>
      </c>
    </row>
    <row r="6879" spans="1:11" ht="15" customHeight="1" x14ac:dyDescent="0.25">
      <c r="A6879" s="93" t="s">
        <v>3907</v>
      </c>
      <c r="B6879" s="93"/>
      <c r="C6879" s="93"/>
      <c r="D6879" s="94" t="s">
        <v>3</v>
      </c>
      <c r="E6879" s="94"/>
      <c r="F6879" s="23" t="s">
        <v>4</v>
      </c>
      <c r="G6879" s="94" t="s">
        <v>3894</v>
      </c>
      <c r="H6879" s="94"/>
      <c r="I6879" s="94" t="s">
        <v>3895</v>
      </c>
      <c r="J6879" s="94"/>
      <c r="K6879" s="23" t="s">
        <v>3896</v>
      </c>
    </row>
    <row r="6880" spans="1:11" ht="15" customHeight="1" x14ac:dyDescent="0.25">
      <c r="A6880" s="24" t="s">
        <v>3971</v>
      </c>
      <c r="B6880" s="95" t="s">
        <v>3972</v>
      </c>
      <c r="C6880" s="95"/>
      <c r="D6880" s="96" t="s">
        <v>20</v>
      </c>
      <c r="E6880" s="96"/>
      <c r="F6880" s="24" t="s">
        <v>2056</v>
      </c>
      <c r="G6880" s="97">
        <v>0.2296</v>
      </c>
      <c r="H6880" s="97"/>
      <c r="I6880" s="98">
        <v>32.69</v>
      </c>
      <c r="J6880" s="98"/>
      <c r="K6880" s="27">
        <f>TRUNC(TRUNC(G6880,8)*I6880,2)</f>
        <v>7.5</v>
      </c>
    </row>
    <row r="6881" spans="1:11" ht="15" customHeight="1" x14ac:dyDescent="0.25">
      <c r="A6881" s="24" t="s">
        <v>3910</v>
      </c>
      <c r="B6881" s="95" t="s">
        <v>3911</v>
      </c>
      <c r="C6881" s="95"/>
      <c r="D6881" s="96" t="s">
        <v>20</v>
      </c>
      <c r="E6881" s="96"/>
      <c r="F6881" s="24" t="s">
        <v>2056</v>
      </c>
      <c r="G6881" s="97">
        <v>0.2296</v>
      </c>
      <c r="H6881" s="97"/>
      <c r="I6881" s="98">
        <v>24.94</v>
      </c>
      <c r="J6881" s="98"/>
      <c r="K6881" s="27">
        <f>TRUNC(TRUNC(G6881,8)*I6881,2)</f>
        <v>5.72</v>
      </c>
    </row>
    <row r="6882" spans="1:11" ht="18" customHeight="1" x14ac:dyDescent="0.25">
      <c r="A6882" s="9"/>
      <c r="B6882" s="9"/>
      <c r="C6882" s="9"/>
      <c r="D6882" s="9"/>
      <c r="E6882" s="9"/>
      <c r="F6882" s="9"/>
      <c r="G6882" s="91" t="s">
        <v>3912</v>
      </c>
      <c r="H6882" s="91"/>
      <c r="I6882" s="91"/>
      <c r="J6882" s="91"/>
      <c r="K6882" s="28">
        <f>SUM(K6880:K6881)</f>
        <v>13.219999999999999</v>
      </c>
    </row>
    <row r="6883" spans="1:11" ht="15" customHeight="1" x14ac:dyDescent="0.25">
      <c r="A6883" s="93" t="s">
        <v>3922</v>
      </c>
      <c r="B6883" s="93"/>
      <c r="C6883" s="93"/>
      <c r="D6883" s="94" t="s">
        <v>3</v>
      </c>
      <c r="E6883" s="94"/>
      <c r="F6883" s="23" t="s">
        <v>4</v>
      </c>
      <c r="G6883" s="94" t="s">
        <v>3894</v>
      </c>
      <c r="H6883" s="94"/>
      <c r="I6883" s="94" t="s">
        <v>3895</v>
      </c>
      <c r="J6883" s="94"/>
      <c r="K6883" s="23" t="s">
        <v>3896</v>
      </c>
    </row>
    <row r="6884" spans="1:11" ht="21" customHeight="1" x14ac:dyDescent="0.25">
      <c r="A6884" s="24" t="s">
        <v>4042</v>
      </c>
      <c r="B6884" s="95" t="s">
        <v>4043</v>
      </c>
      <c r="C6884" s="95"/>
      <c r="D6884" s="96" t="s">
        <v>20</v>
      </c>
      <c r="E6884" s="96"/>
      <c r="F6884" s="24" t="s">
        <v>34</v>
      </c>
      <c r="G6884" s="97">
        <v>1.8E-3</v>
      </c>
      <c r="H6884" s="97"/>
      <c r="I6884" s="98">
        <v>767.08</v>
      </c>
      <c r="J6884" s="98"/>
      <c r="K6884" s="27">
        <f>TRUNC(TRUNC(G6884,8)*I6884,2)</f>
        <v>1.38</v>
      </c>
    </row>
    <row r="6885" spans="1:11" ht="15" customHeight="1" x14ac:dyDescent="0.25">
      <c r="A6885" s="9"/>
      <c r="B6885" s="9"/>
      <c r="C6885" s="9"/>
      <c r="D6885" s="9"/>
      <c r="E6885" s="9"/>
      <c r="F6885" s="9"/>
      <c r="G6885" s="91" t="s">
        <v>3933</v>
      </c>
      <c r="H6885" s="91"/>
      <c r="I6885" s="91"/>
      <c r="J6885" s="91"/>
      <c r="K6885" s="28">
        <f>SUM(K6884:K6884)</f>
        <v>1.38</v>
      </c>
    </row>
    <row r="6886" spans="1:11" ht="15" customHeight="1" x14ac:dyDescent="0.25">
      <c r="A6886" s="9"/>
      <c r="B6886" s="9"/>
      <c r="C6886" s="9"/>
      <c r="D6886" s="9"/>
      <c r="E6886" s="9"/>
      <c r="F6886" s="9"/>
      <c r="G6886" s="92" t="s">
        <v>3913</v>
      </c>
      <c r="H6886" s="92"/>
      <c r="I6886" s="92"/>
      <c r="J6886" s="92"/>
      <c r="K6886" s="29">
        <f>ROUND(SUM(K6878,K6882,K6885),2)</f>
        <v>48.51</v>
      </c>
    </row>
    <row r="6887" spans="1:11" ht="9.9499999999999993" customHeight="1" x14ac:dyDescent="0.25">
      <c r="A6887" s="9"/>
      <c r="B6887" s="9"/>
      <c r="C6887" s="9"/>
      <c r="D6887" s="9"/>
      <c r="E6887" s="9"/>
      <c r="F6887" s="9"/>
      <c r="G6887" s="100"/>
      <c r="H6887" s="100"/>
      <c r="I6887" s="100"/>
      <c r="J6887" s="100"/>
      <c r="K6887" s="100"/>
    </row>
    <row r="6888" spans="1:11" ht="20.100000000000001" customHeight="1" x14ac:dyDescent="0.25">
      <c r="A6888" s="99" t="s">
        <v>2636</v>
      </c>
      <c r="B6888" s="99"/>
      <c r="C6888" s="99"/>
      <c r="D6888" s="99"/>
      <c r="E6888" s="99"/>
      <c r="F6888" s="99"/>
      <c r="G6888" s="99"/>
      <c r="H6888" s="99"/>
      <c r="I6888" s="99"/>
      <c r="J6888" s="99"/>
      <c r="K6888" s="99"/>
    </row>
    <row r="6889" spans="1:11" ht="15" customHeight="1" x14ac:dyDescent="0.25">
      <c r="A6889" s="93" t="s">
        <v>3893</v>
      </c>
      <c r="B6889" s="93"/>
      <c r="C6889" s="93"/>
      <c r="D6889" s="94" t="s">
        <v>3</v>
      </c>
      <c r="E6889" s="94"/>
      <c r="F6889" s="23" t="s">
        <v>4</v>
      </c>
      <c r="G6889" s="94" t="s">
        <v>3894</v>
      </c>
      <c r="H6889" s="94"/>
      <c r="I6889" s="94" t="s">
        <v>3895</v>
      </c>
      <c r="J6889" s="94"/>
      <c r="K6889" s="23" t="s">
        <v>3896</v>
      </c>
    </row>
    <row r="6890" spans="1:11" ht="15" customHeight="1" x14ac:dyDescent="0.25">
      <c r="A6890" s="24" t="s">
        <v>4044</v>
      </c>
      <c r="B6890" s="95" t="s">
        <v>4045</v>
      </c>
      <c r="C6890" s="95"/>
      <c r="D6890" s="96" t="s">
        <v>20</v>
      </c>
      <c r="E6890" s="96"/>
      <c r="F6890" s="24" t="s">
        <v>3903</v>
      </c>
      <c r="G6890" s="97">
        <v>0.106</v>
      </c>
      <c r="H6890" s="97"/>
      <c r="I6890" s="98">
        <v>2.59</v>
      </c>
      <c r="J6890" s="98"/>
      <c r="K6890" s="27">
        <f>TRUNC(TRUNC(G6890,8)*I6890,2)</f>
        <v>0.27</v>
      </c>
    </row>
    <row r="6891" spans="1:11" ht="15" customHeight="1" x14ac:dyDescent="0.25">
      <c r="A6891" s="9"/>
      <c r="B6891" s="9"/>
      <c r="C6891" s="9"/>
      <c r="D6891" s="9"/>
      <c r="E6891" s="9"/>
      <c r="F6891" s="9"/>
      <c r="G6891" s="91" t="s">
        <v>3906</v>
      </c>
      <c r="H6891" s="91"/>
      <c r="I6891" s="91"/>
      <c r="J6891" s="91"/>
      <c r="K6891" s="28">
        <f>SUM(K6890:K6890)</f>
        <v>0.27</v>
      </c>
    </row>
    <row r="6892" spans="1:11" ht="15" customHeight="1" x14ac:dyDescent="0.25">
      <c r="A6892" s="93" t="s">
        <v>3907</v>
      </c>
      <c r="B6892" s="93"/>
      <c r="C6892" s="93"/>
      <c r="D6892" s="94" t="s">
        <v>3</v>
      </c>
      <c r="E6892" s="94"/>
      <c r="F6892" s="23" t="s">
        <v>4</v>
      </c>
      <c r="G6892" s="94" t="s">
        <v>3894</v>
      </c>
      <c r="H6892" s="94"/>
      <c r="I6892" s="94" t="s">
        <v>3895</v>
      </c>
      <c r="J6892" s="94"/>
      <c r="K6892" s="23" t="s">
        <v>3896</v>
      </c>
    </row>
    <row r="6893" spans="1:11" ht="15" customHeight="1" x14ac:dyDescent="0.25">
      <c r="A6893" s="24" t="s">
        <v>4046</v>
      </c>
      <c r="B6893" s="95" t="s">
        <v>4047</v>
      </c>
      <c r="C6893" s="95"/>
      <c r="D6893" s="96" t="s">
        <v>20</v>
      </c>
      <c r="E6893" s="96"/>
      <c r="F6893" s="24" t="s">
        <v>2056</v>
      </c>
      <c r="G6893" s="97">
        <v>3.6999999999999998E-2</v>
      </c>
      <c r="H6893" s="97"/>
      <c r="I6893" s="98">
        <v>34.35</v>
      </c>
      <c r="J6893" s="98"/>
      <c r="K6893" s="27">
        <f>TRUNC(TRUNC(G6893,8)*I6893,2)</f>
        <v>1.27</v>
      </c>
    </row>
    <row r="6894" spans="1:11" ht="15" customHeight="1" x14ac:dyDescent="0.25">
      <c r="A6894" s="24" t="s">
        <v>3910</v>
      </c>
      <c r="B6894" s="95" t="s">
        <v>3911</v>
      </c>
      <c r="C6894" s="95"/>
      <c r="D6894" s="96" t="s">
        <v>20</v>
      </c>
      <c r="E6894" s="96"/>
      <c r="F6894" s="24" t="s">
        <v>2056</v>
      </c>
      <c r="G6894" s="97">
        <v>1.6E-2</v>
      </c>
      <c r="H6894" s="97"/>
      <c r="I6894" s="98">
        <v>24.94</v>
      </c>
      <c r="J6894" s="98"/>
      <c r="K6894" s="27">
        <f>TRUNC(TRUNC(G6894,8)*I6894,2)</f>
        <v>0.39</v>
      </c>
    </row>
    <row r="6895" spans="1:11" ht="18" customHeight="1" x14ac:dyDescent="0.25">
      <c r="A6895" s="9"/>
      <c r="B6895" s="9"/>
      <c r="C6895" s="9"/>
      <c r="D6895" s="9"/>
      <c r="E6895" s="9"/>
      <c r="F6895" s="9"/>
      <c r="G6895" s="91" t="s">
        <v>3912</v>
      </c>
      <c r="H6895" s="91"/>
      <c r="I6895" s="91"/>
      <c r="J6895" s="91"/>
      <c r="K6895" s="28">
        <f>SUM(K6893:K6894)</f>
        <v>1.6600000000000001</v>
      </c>
    </row>
    <row r="6896" spans="1:11" ht="15" customHeight="1" x14ac:dyDescent="0.25">
      <c r="A6896" s="9"/>
      <c r="B6896" s="9"/>
      <c r="C6896" s="9"/>
      <c r="D6896" s="9"/>
      <c r="E6896" s="9"/>
      <c r="F6896" s="9"/>
      <c r="G6896" s="92" t="s">
        <v>3913</v>
      </c>
      <c r="H6896" s="92"/>
      <c r="I6896" s="92"/>
      <c r="J6896" s="92"/>
      <c r="K6896" s="29">
        <f>ROUND(SUM(K6891,K6895),2)</f>
        <v>1.93</v>
      </c>
    </row>
    <row r="6897" spans="1:11" ht="9.9499999999999993" customHeight="1" x14ac:dyDescent="0.25">
      <c r="A6897" s="9"/>
      <c r="B6897" s="9"/>
      <c r="C6897" s="9"/>
      <c r="D6897" s="9"/>
      <c r="E6897" s="9"/>
      <c r="F6897" s="9"/>
      <c r="G6897" s="100"/>
      <c r="H6897" s="100"/>
      <c r="I6897" s="100"/>
      <c r="J6897" s="100"/>
      <c r="K6897" s="100"/>
    </row>
    <row r="6898" spans="1:11" ht="20.100000000000001" customHeight="1" x14ac:dyDescent="0.25">
      <c r="A6898" s="99" t="s">
        <v>2637</v>
      </c>
      <c r="B6898" s="99"/>
      <c r="C6898" s="99"/>
      <c r="D6898" s="99"/>
      <c r="E6898" s="99"/>
      <c r="F6898" s="99"/>
      <c r="G6898" s="99"/>
      <c r="H6898" s="99"/>
      <c r="I6898" s="99"/>
      <c r="J6898" s="99"/>
      <c r="K6898" s="99"/>
    </row>
    <row r="6899" spans="1:11" ht="15" customHeight="1" x14ac:dyDescent="0.25">
      <c r="A6899" s="93" t="s">
        <v>3916</v>
      </c>
      <c r="B6899" s="93"/>
      <c r="C6899" s="93"/>
      <c r="D6899" s="94" t="s">
        <v>3</v>
      </c>
      <c r="E6899" s="94"/>
      <c r="F6899" s="23" t="s">
        <v>4</v>
      </c>
      <c r="G6899" s="94" t="s">
        <v>3894</v>
      </c>
      <c r="H6899" s="94"/>
      <c r="I6899" s="94" t="s">
        <v>3895</v>
      </c>
      <c r="J6899" s="94"/>
      <c r="K6899" s="23" t="s">
        <v>3896</v>
      </c>
    </row>
    <row r="6900" spans="1:11" ht="29.1" customHeight="1" x14ac:dyDescent="0.25">
      <c r="A6900" s="24" t="s">
        <v>3963</v>
      </c>
      <c r="B6900" s="95" t="s">
        <v>3964</v>
      </c>
      <c r="C6900" s="95"/>
      <c r="D6900" s="96" t="s">
        <v>20</v>
      </c>
      <c r="E6900" s="96"/>
      <c r="F6900" s="24" t="s">
        <v>3936</v>
      </c>
      <c r="G6900" s="97">
        <v>5.2258833999999998</v>
      </c>
      <c r="H6900" s="97"/>
      <c r="I6900" s="98">
        <v>8.9</v>
      </c>
      <c r="J6900" s="98"/>
      <c r="K6900" s="27">
        <f>TRUNC(TRUNC(G6900,8)*I6900,2)</f>
        <v>46.51</v>
      </c>
    </row>
    <row r="6901" spans="1:11" ht="29.1" customHeight="1" x14ac:dyDescent="0.25">
      <c r="A6901" s="24" t="s">
        <v>3965</v>
      </c>
      <c r="B6901" s="95" t="s">
        <v>3966</v>
      </c>
      <c r="C6901" s="95"/>
      <c r="D6901" s="96" t="s">
        <v>20</v>
      </c>
      <c r="E6901" s="96"/>
      <c r="F6901" s="24" t="s">
        <v>30</v>
      </c>
      <c r="G6901" s="97">
        <v>0.95392160000000004</v>
      </c>
      <c r="H6901" s="97"/>
      <c r="I6901" s="98">
        <v>32.76</v>
      </c>
      <c r="J6901" s="98"/>
      <c r="K6901" s="27">
        <f>TRUNC(TRUNC(G6901,8)*I6901,2)</f>
        <v>31.25</v>
      </c>
    </row>
    <row r="6902" spans="1:11" ht="21" customHeight="1" x14ac:dyDescent="0.25">
      <c r="A6902" s="24" t="s">
        <v>3967</v>
      </c>
      <c r="B6902" s="95" t="s">
        <v>3968</v>
      </c>
      <c r="C6902" s="95"/>
      <c r="D6902" s="96" t="s">
        <v>20</v>
      </c>
      <c r="E6902" s="96"/>
      <c r="F6902" s="24" t="s">
        <v>3936</v>
      </c>
      <c r="G6902" s="97">
        <v>5.2258833999999998</v>
      </c>
      <c r="H6902" s="97"/>
      <c r="I6902" s="98">
        <v>27.59</v>
      </c>
      <c r="J6902" s="98"/>
      <c r="K6902" s="27">
        <f>TRUNC(TRUNC(G6902,8)*I6902,2)</f>
        <v>144.18</v>
      </c>
    </row>
    <row r="6903" spans="1:11" ht="21" customHeight="1" x14ac:dyDescent="0.25">
      <c r="A6903" s="24" t="s">
        <v>3969</v>
      </c>
      <c r="B6903" s="95" t="s">
        <v>3970</v>
      </c>
      <c r="C6903" s="95"/>
      <c r="D6903" s="96" t="s">
        <v>20</v>
      </c>
      <c r="E6903" s="96"/>
      <c r="F6903" s="24" t="s">
        <v>30</v>
      </c>
      <c r="G6903" s="97">
        <v>0.95392160000000004</v>
      </c>
      <c r="H6903" s="97"/>
      <c r="I6903" s="98">
        <v>28.09</v>
      </c>
      <c r="J6903" s="98"/>
      <c r="K6903" s="27">
        <f>TRUNC(TRUNC(G6903,8)*I6903,2)</f>
        <v>26.79</v>
      </c>
    </row>
    <row r="6904" spans="1:11" ht="18" customHeight="1" x14ac:dyDescent="0.25">
      <c r="A6904" s="9"/>
      <c r="B6904" s="9"/>
      <c r="C6904" s="9"/>
      <c r="D6904" s="9"/>
      <c r="E6904" s="9"/>
      <c r="F6904" s="9"/>
      <c r="G6904" s="91" t="s">
        <v>3919</v>
      </c>
      <c r="H6904" s="91"/>
      <c r="I6904" s="91"/>
      <c r="J6904" s="91"/>
      <c r="K6904" s="28">
        <f>SUM(K6900:K6903)</f>
        <v>248.73</v>
      </c>
    </row>
    <row r="6905" spans="1:11" ht="15" customHeight="1" x14ac:dyDescent="0.25">
      <c r="A6905" s="93" t="s">
        <v>3893</v>
      </c>
      <c r="B6905" s="93"/>
      <c r="C6905" s="93"/>
      <c r="D6905" s="94" t="s">
        <v>3</v>
      </c>
      <c r="E6905" s="94"/>
      <c r="F6905" s="23" t="s">
        <v>4</v>
      </c>
      <c r="G6905" s="94" t="s">
        <v>3894</v>
      </c>
      <c r="H6905" s="94"/>
      <c r="I6905" s="94" t="s">
        <v>3895</v>
      </c>
      <c r="J6905" s="94"/>
      <c r="K6905" s="23" t="s">
        <v>3896</v>
      </c>
    </row>
    <row r="6906" spans="1:11" ht="21" customHeight="1" x14ac:dyDescent="0.25">
      <c r="A6906" s="24" t="s">
        <v>4048</v>
      </c>
      <c r="B6906" s="95" t="s">
        <v>4049</v>
      </c>
      <c r="C6906" s="95"/>
      <c r="D6906" s="96" t="s">
        <v>20</v>
      </c>
      <c r="E6906" s="96"/>
      <c r="F6906" s="24" t="s">
        <v>34</v>
      </c>
      <c r="G6906" s="97">
        <v>0.19980000000000001</v>
      </c>
      <c r="H6906" s="97"/>
      <c r="I6906" s="98">
        <v>206.17</v>
      </c>
      <c r="J6906" s="98"/>
      <c r="K6906" s="27">
        <f>TRUNC(TRUNC(G6906,8)*I6906,2)</f>
        <v>41.19</v>
      </c>
    </row>
    <row r="6907" spans="1:11" ht="15" customHeight="1" x14ac:dyDescent="0.25">
      <c r="A6907" s="24" t="s">
        <v>3955</v>
      </c>
      <c r="B6907" s="95" t="s">
        <v>3956</v>
      </c>
      <c r="C6907" s="95"/>
      <c r="D6907" s="96" t="s">
        <v>20</v>
      </c>
      <c r="E6907" s="96"/>
      <c r="F6907" s="24" t="s">
        <v>3903</v>
      </c>
      <c r="G6907" s="97">
        <v>3.6695999999999999E-2</v>
      </c>
      <c r="H6907" s="97"/>
      <c r="I6907" s="98">
        <v>19.37</v>
      </c>
      <c r="J6907" s="98"/>
      <c r="K6907" s="27">
        <f>TRUNC(TRUNC(G6907,8)*I6907,2)</f>
        <v>0.71</v>
      </c>
    </row>
    <row r="6908" spans="1:11" ht="21" customHeight="1" x14ac:dyDescent="0.25">
      <c r="A6908" s="24" t="s">
        <v>4050</v>
      </c>
      <c r="B6908" s="95" t="s">
        <v>4051</v>
      </c>
      <c r="C6908" s="95"/>
      <c r="D6908" s="96" t="s">
        <v>20</v>
      </c>
      <c r="E6908" s="96"/>
      <c r="F6908" s="24" t="s">
        <v>84</v>
      </c>
      <c r="G6908" s="97">
        <v>7.48</v>
      </c>
      <c r="H6908" s="97"/>
      <c r="I6908" s="98">
        <v>3.9</v>
      </c>
      <c r="J6908" s="98"/>
      <c r="K6908" s="27">
        <f>TRUNC(TRUNC(G6908,8)*I6908,2)</f>
        <v>29.17</v>
      </c>
    </row>
    <row r="6909" spans="1:11" ht="15" customHeight="1" x14ac:dyDescent="0.25">
      <c r="A6909" s="9"/>
      <c r="B6909" s="9"/>
      <c r="C6909" s="9"/>
      <c r="D6909" s="9"/>
      <c r="E6909" s="9"/>
      <c r="F6909" s="9"/>
      <c r="G6909" s="91" t="s">
        <v>3906</v>
      </c>
      <c r="H6909" s="91"/>
      <c r="I6909" s="91"/>
      <c r="J6909" s="91"/>
      <c r="K6909" s="28">
        <f>SUM(K6906:K6908)</f>
        <v>71.069999999999993</v>
      </c>
    </row>
    <row r="6910" spans="1:11" ht="15" customHeight="1" x14ac:dyDescent="0.25">
      <c r="A6910" s="93" t="s">
        <v>3907</v>
      </c>
      <c r="B6910" s="93"/>
      <c r="C6910" s="93"/>
      <c r="D6910" s="94" t="s">
        <v>3</v>
      </c>
      <c r="E6910" s="94"/>
      <c r="F6910" s="23" t="s">
        <v>4</v>
      </c>
      <c r="G6910" s="94" t="s">
        <v>3894</v>
      </c>
      <c r="H6910" s="94"/>
      <c r="I6910" s="94" t="s">
        <v>3895</v>
      </c>
      <c r="J6910" s="94"/>
      <c r="K6910" s="23" t="s">
        <v>3896</v>
      </c>
    </row>
    <row r="6911" spans="1:11" ht="15" customHeight="1" x14ac:dyDescent="0.25">
      <c r="A6911" s="24" t="s">
        <v>3971</v>
      </c>
      <c r="B6911" s="95" t="s">
        <v>3972</v>
      </c>
      <c r="C6911" s="95"/>
      <c r="D6911" s="96" t="s">
        <v>20</v>
      </c>
      <c r="E6911" s="96"/>
      <c r="F6911" s="24" t="s">
        <v>2056</v>
      </c>
      <c r="G6911" s="97">
        <v>2.3251949999999999</v>
      </c>
      <c r="H6911" s="97"/>
      <c r="I6911" s="98">
        <v>32.69</v>
      </c>
      <c r="J6911" s="98"/>
      <c r="K6911" s="27">
        <f>TRUNC(TRUNC(G6911,8)*I6911,2)</f>
        <v>76.010000000000005</v>
      </c>
    </row>
    <row r="6912" spans="1:11" ht="15" customHeight="1" x14ac:dyDescent="0.25">
      <c r="A6912" s="24" t="s">
        <v>3910</v>
      </c>
      <c r="B6912" s="95" t="s">
        <v>3911</v>
      </c>
      <c r="C6912" s="95"/>
      <c r="D6912" s="96" t="s">
        <v>20</v>
      </c>
      <c r="E6912" s="96"/>
      <c r="F6912" s="24" t="s">
        <v>2056</v>
      </c>
      <c r="G6912" s="97">
        <v>17.010999999999999</v>
      </c>
      <c r="H6912" s="97"/>
      <c r="I6912" s="98">
        <v>24.94</v>
      </c>
      <c r="J6912" s="98"/>
      <c r="K6912" s="27">
        <f>TRUNC(TRUNC(G6912,8)*I6912,2)</f>
        <v>424.25</v>
      </c>
    </row>
    <row r="6913" spans="1:11" ht="18" customHeight="1" x14ac:dyDescent="0.25">
      <c r="A6913" s="9"/>
      <c r="B6913" s="9"/>
      <c r="C6913" s="9"/>
      <c r="D6913" s="9"/>
      <c r="E6913" s="9"/>
      <c r="F6913" s="9"/>
      <c r="G6913" s="91" t="s">
        <v>3912</v>
      </c>
      <c r="H6913" s="91"/>
      <c r="I6913" s="91"/>
      <c r="J6913" s="91"/>
      <c r="K6913" s="28">
        <f>SUM(K6911:K6912)</f>
        <v>500.26</v>
      </c>
    </row>
    <row r="6914" spans="1:11" ht="15" customHeight="1" x14ac:dyDescent="0.25">
      <c r="A6914" s="93" t="s">
        <v>3922</v>
      </c>
      <c r="B6914" s="93"/>
      <c r="C6914" s="93"/>
      <c r="D6914" s="94" t="s">
        <v>3</v>
      </c>
      <c r="E6914" s="94"/>
      <c r="F6914" s="23" t="s">
        <v>4</v>
      </c>
      <c r="G6914" s="94" t="s">
        <v>3894</v>
      </c>
      <c r="H6914" s="94"/>
      <c r="I6914" s="94" t="s">
        <v>3895</v>
      </c>
      <c r="J6914" s="94"/>
      <c r="K6914" s="23" t="s">
        <v>3896</v>
      </c>
    </row>
    <row r="6915" spans="1:11" ht="29.1" customHeight="1" x14ac:dyDescent="0.25">
      <c r="A6915" s="24" t="s">
        <v>4052</v>
      </c>
      <c r="B6915" s="95" t="s">
        <v>4053</v>
      </c>
      <c r="C6915" s="95"/>
      <c r="D6915" s="96" t="s">
        <v>20</v>
      </c>
      <c r="E6915" s="96"/>
      <c r="F6915" s="24" t="s">
        <v>34</v>
      </c>
      <c r="G6915" s="97">
        <v>0.66502459999999997</v>
      </c>
      <c r="H6915" s="97"/>
      <c r="I6915" s="98">
        <v>619.19000000000005</v>
      </c>
      <c r="J6915" s="98"/>
      <c r="K6915" s="27">
        <f>TRUNC(TRUNC(G6915,8)*I6915,2)</f>
        <v>411.77</v>
      </c>
    </row>
    <row r="6916" spans="1:11" ht="21" customHeight="1" x14ac:dyDescent="0.25">
      <c r="A6916" s="24" t="s">
        <v>95</v>
      </c>
      <c r="B6916" s="95" t="s">
        <v>96</v>
      </c>
      <c r="C6916" s="95"/>
      <c r="D6916" s="96" t="s">
        <v>20</v>
      </c>
      <c r="E6916" s="96"/>
      <c r="F6916" s="24" t="s">
        <v>16</v>
      </c>
      <c r="G6916" s="97">
        <v>0.48</v>
      </c>
      <c r="H6916" s="97"/>
      <c r="I6916" s="98">
        <v>176.85</v>
      </c>
      <c r="J6916" s="98"/>
      <c r="K6916" s="27">
        <f>TRUNC(TRUNC(G6916,8)*I6916,2)</f>
        <v>84.88</v>
      </c>
    </row>
    <row r="6917" spans="1:11" ht="15" customHeight="1" x14ac:dyDescent="0.25">
      <c r="A6917" s="9"/>
      <c r="B6917" s="9"/>
      <c r="C6917" s="9"/>
      <c r="D6917" s="9"/>
      <c r="E6917" s="9"/>
      <c r="F6917" s="9"/>
      <c r="G6917" s="91" t="s">
        <v>3933</v>
      </c>
      <c r="H6917" s="91"/>
      <c r="I6917" s="91"/>
      <c r="J6917" s="91"/>
      <c r="K6917" s="28">
        <f>SUM(K6915:K6916)</f>
        <v>496.65</v>
      </c>
    </row>
    <row r="6918" spans="1:11" ht="15" customHeight="1" x14ac:dyDescent="0.25">
      <c r="A6918" s="9"/>
      <c r="B6918" s="9"/>
      <c r="C6918" s="9"/>
      <c r="D6918" s="9"/>
      <c r="E6918" s="9"/>
      <c r="F6918" s="9"/>
      <c r="G6918" s="92" t="s">
        <v>3913</v>
      </c>
      <c r="H6918" s="92"/>
      <c r="I6918" s="92"/>
      <c r="J6918" s="92"/>
      <c r="K6918" s="29">
        <f>ROUND(SUM(K6904,K6909,K6913,K6917),2)</f>
        <v>1316.71</v>
      </c>
    </row>
    <row r="6919" spans="1:11" ht="9.9499999999999993" customHeight="1" x14ac:dyDescent="0.25">
      <c r="A6919" s="9"/>
      <c r="B6919" s="9"/>
      <c r="C6919" s="9"/>
      <c r="D6919" s="9"/>
      <c r="E6919" s="9"/>
      <c r="F6919" s="9"/>
      <c r="G6919" s="100"/>
      <c r="H6919" s="100"/>
      <c r="I6919" s="100"/>
      <c r="J6919" s="100"/>
      <c r="K6919" s="100"/>
    </row>
    <row r="6920" spans="1:11" ht="20.100000000000001" customHeight="1" x14ac:dyDescent="0.25">
      <c r="A6920" s="99" t="s">
        <v>2638</v>
      </c>
      <c r="B6920" s="99"/>
      <c r="C6920" s="99"/>
      <c r="D6920" s="99"/>
      <c r="E6920" s="99"/>
      <c r="F6920" s="99"/>
      <c r="G6920" s="99"/>
      <c r="H6920" s="99"/>
      <c r="I6920" s="99"/>
      <c r="J6920" s="99"/>
      <c r="K6920" s="99"/>
    </row>
    <row r="6921" spans="1:11" ht="15" customHeight="1" x14ac:dyDescent="0.25">
      <c r="A6921" s="93" t="s">
        <v>3893</v>
      </c>
      <c r="B6921" s="93"/>
      <c r="C6921" s="93"/>
      <c r="D6921" s="94" t="s">
        <v>3</v>
      </c>
      <c r="E6921" s="94"/>
      <c r="F6921" s="23" t="s">
        <v>4</v>
      </c>
      <c r="G6921" s="94" t="s">
        <v>3894</v>
      </c>
      <c r="H6921" s="94"/>
      <c r="I6921" s="94" t="s">
        <v>3895</v>
      </c>
      <c r="J6921" s="94"/>
      <c r="K6921" s="23" t="s">
        <v>3896</v>
      </c>
    </row>
    <row r="6922" spans="1:11" ht="29.1" customHeight="1" x14ac:dyDescent="0.25">
      <c r="A6922" s="24" t="s">
        <v>4054</v>
      </c>
      <c r="B6922" s="95" t="s">
        <v>4055</v>
      </c>
      <c r="C6922" s="95"/>
      <c r="D6922" s="96" t="s">
        <v>20</v>
      </c>
      <c r="E6922" s="96"/>
      <c r="F6922" s="24" t="s">
        <v>34</v>
      </c>
      <c r="G6922" s="97">
        <v>0.18468999999999999</v>
      </c>
      <c r="H6922" s="97"/>
      <c r="I6922" s="98">
        <v>517.16999999999996</v>
      </c>
      <c r="J6922" s="98"/>
      <c r="K6922" s="27">
        <f t="shared" ref="K6922:K6927" si="53">ROUND(ROUND(G6922,8)*I6922,2)</f>
        <v>95.52</v>
      </c>
    </row>
    <row r="6923" spans="1:11" ht="21" customHeight="1" x14ac:dyDescent="0.25">
      <c r="A6923" s="24" t="s">
        <v>4056</v>
      </c>
      <c r="B6923" s="95" t="s">
        <v>4057</v>
      </c>
      <c r="C6923" s="95"/>
      <c r="D6923" s="96" t="s">
        <v>20</v>
      </c>
      <c r="E6923" s="96"/>
      <c r="F6923" s="24" t="s">
        <v>2057</v>
      </c>
      <c r="G6923" s="97">
        <v>3.1900000000000001E-3</v>
      </c>
      <c r="H6923" s="97"/>
      <c r="I6923" s="98">
        <v>8.98</v>
      </c>
      <c r="J6923" s="98"/>
      <c r="K6923" s="27">
        <f t="shared" si="53"/>
        <v>0.03</v>
      </c>
    </row>
    <row r="6924" spans="1:11" ht="15" customHeight="1" x14ac:dyDescent="0.25">
      <c r="A6924" s="24" t="s">
        <v>3955</v>
      </c>
      <c r="B6924" s="95" t="s">
        <v>3956</v>
      </c>
      <c r="C6924" s="95"/>
      <c r="D6924" s="96" t="s">
        <v>20</v>
      </c>
      <c r="E6924" s="96"/>
      <c r="F6924" s="24" t="s">
        <v>3903</v>
      </c>
      <c r="G6924" s="97">
        <v>4.4999999999999998E-2</v>
      </c>
      <c r="H6924" s="97"/>
      <c r="I6924" s="98">
        <v>19.37</v>
      </c>
      <c r="J6924" s="98"/>
      <c r="K6924" s="27">
        <f t="shared" si="53"/>
        <v>0.87</v>
      </c>
    </row>
    <row r="6925" spans="1:11" ht="21" customHeight="1" x14ac:dyDescent="0.25">
      <c r="A6925" s="24" t="s">
        <v>4050</v>
      </c>
      <c r="B6925" s="95" t="s">
        <v>4051</v>
      </c>
      <c r="C6925" s="95"/>
      <c r="D6925" s="96" t="s">
        <v>20</v>
      </c>
      <c r="E6925" s="96"/>
      <c r="F6925" s="24" t="s">
        <v>84</v>
      </c>
      <c r="G6925" s="97">
        <v>0.46875</v>
      </c>
      <c r="H6925" s="97"/>
      <c r="I6925" s="98">
        <v>3.9</v>
      </c>
      <c r="J6925" s="98"/>
      <c r="K6925" s="27">
        <f t="shared" si="53"/>
        <v>1.83</v>
      </c>
    </row>
    <row r="6926" spans="1:11" ht="21" customHeight="1" x14ac:dyDescent="0.25">
      <c r="A6926" s="24" t="s">
        <v>4058</v>
      </c>
      <c r="B6926" s="95" t="s">
        <v>4059</v>
      </c>
      <c r="C6926" s="95"/>
      <c r="D6926" s="96" t="s">
        <v>20</v>
      </c>
      <c r="E6926" s="96"/>
      <c r="F6926" s="24" t="s">
        <v>84</v>
      </c>
      <c r="G6926" s="97">
        <v>0.375</v>
      </c>
      <c r="H6926" s="97"/>
      <c r="I6926" s="98">
        <v>2.69</v>
      </c>
      <c r="J6926" s="98"/>
      <c r="K6926" s="27">
        <f t="shared" si="53"/>
        <v>1.01</v>
      </c>
    </row>
    <row r="6927" spans="1:11" ht="29.1" customHeight="1" x14ac:dyDescent="0.25">
      <c r="A6927" s="24" t="s">
        <v>4060</v>
      </c>
      <c r="B6927" s="95" t="s">
        <v>4061</v>
      </c>
      <c r="C6927" s="95"/>
      <c r="D6927" s="96" t="s">
        <v>20</v>
      </c>
      <c r="E6927" s="96"/>
      <c r="F6927" s="24" t="s">
        <v>16</v>
      </c>
      <c r="G6927" s="97">
        <v>1.07</v>
      </c>
      <c r="H6927" s="97"/>
      <c r="I6927" s="98">
        <v>23.81</v>
      </c>
      <c r="J6927" s="98"/>
      <c r="K6927" s="27">
        <f t="shared" si="53"/>
        <v>25.48</v>
      </c>
    </row>
    <row r="6928" spans="1:11" ht="15" customHeight="1" x14ac:dyDescent="0.25">
      <c r="A6928" s="9"/>
      <c r="B6928" s="9"/>
      <c r="C6928" s="9"/>
      <c r="D6928" s="9"/>
      <c r="E6928" s="9"/>
      <c r="F6928" s="9"/>
      <c r="G6928" s="91" t="s">
        <v>3906</v>
      </c>
      <c r="H6928" s="91"/>
      <c r="I6928" s="91"/>
      <c r="J6928" s="91"/>
      <c r="K6928" s="28">
        <f>SUM(K6922:K6927)</f>
        <v>124.74000000000001</v>
      </c>
    </row>
    <row r="6929" spans="1:11" ht="15" customHeight="1" x14ac:dyDescent="0.25">
      <c r="A6929" s="93" t="s">
        <v>3907</v>
      </c>
      <c r="B6929" s="93"/>
      <c r="C6929" s="93"/>
      <c r="D6929" s="94" t="s">
        <v>3</v>
      </c>
      <c r="E6929" s="94"/>
      <c r="F6929" s="23" t="s">
        <v>4</v>
      </c>
      <c r="G6929" s="94" t="s">
        <v>3894</v>
      </c>
      <c r="H6929" s="94"/>
      <c r="I6929" s="94" t="s">
        <v>3895</v>
      </c>
      <c r="J6929" s="94"/>
      <c r="K6929" s="23" t="s">
        <v>3896</v>
      </c>
    </row>
    <row r="6930" spans="1:11" ht="21" customHeight="1" x14ac:dyDescent="0.25">
      <c r="A6930" s="24" t="s">
        <v>3908</v>
      </c>
      <c r="B6930" s="95" t="s">
        <v>3909</v>
      </c>
      <c r="C6930" s="95"/>
      <c r="D6930" s="96" t="s">
        <v>20</v>
      </c>
      <c r="E6930" s="96"/>
      <c r="F6930" s="24" t="s">
        <v>2056</v>
      </c>
      <c r="G6930" s="97">
        <v>0.13009999999999999</v>
      </c>
      <c r="H6930" s="97"/>
      <c r="I6930" s="98">
        <v>32.24</v>
      </c>
      <c r="J6930" s="98"/>
      <c r="K6930" s="27">
        <f>ROUND(ROUND(G6930,8)*I6930,2)</f>
        <v>4.1900000000000004</v>
      </c>
    </row>
    <row r="6931" spans="1:11" ht="15" customHeight="1" x14ac:dyDescent="0.25">
      <c r="A6931" s="24" t="s">
        <v>3971</v>
      </c>
      <c r="B6931" s="95" t="s">
        <v>3972</v>
      </c>
      <c r="C6931" s="95"/>
      <c r="D6931" s="96" t="s">
        <v>20</v>
      </c>
      <c r="E6931" s="96"/>
      <c r="F6931" s="24" t="s">
        <v>2056</v>
      </c>
      <c r="G6931" s="97">
        <v>8.7400000000000005E-2</v>
      </c>
      <c r="H6931" s="97"/>
      <c r="I6931" s="98">
        <v>32.69</v>
      </c>
      <c r="J6931" s="98"/>
      <c r="K6931" s="27">
        <f>ROUND(ROUND(G6931,8)*I6931,2)</f>
        <v>2.86</v>
      </c>
    </row>
    <row r="6932" spans="1:11" ht="15" customHeight="1" x14ac:dyDescent="0.25">
      <c r="A6932" s="24" t="s">
        <v>3910</v>
      </c>
      <c r="B6932" s="95" t="s">
        <v>3911</v>
      </c>
      <c r="C6932" s="95"/>
      <c r="D6932" s="96" t="s">
        <v>20</v>
      </c>
      <c r="E6932" s="96"/>
      <c r="F6932" s="24" t="s">
        <v>2056</v>
      </c>
      <c r="G6932" s="97">
        <v>0.21759999999999999</v>
      </c>
      <c r="H6932" s="97"/>
      <c r="I6932" s="98">
        <v>24.94</v>
      </c>
      <c r="J6932" s="98"/>
      <c r="K6932" s="27">
        <f>ROUND(ROUND(G6932,8)*I6932,2)</f>
        <v>5.43</v>
      </c>
    </row>
    <row r="6933" spans="1:11" ht="18" customHeight="1" x14ac:dyDescent="0.25">
      <c r="A6933" s="9"/>
      <c r="B6933" s="9"/>
      <c r="C6933" s="9"/>
      <c r="D6933" s="9"/>
      <c r="E6933" s="9"/>
      <c r="F6933" s="9"/>
      <c r="G6933" s="91" t="s">
        <v>3912</v>
      </c>
      <c r="H6933" s="91"/>
      <c r="I6933" s="91"/>
      <c r="J6933" s="91"/>
      <c r="K6933" s="28">
        <f>SUM(K6930:K6932)</f>
        <v>12.48</v>
      </c>
    </row>
    <row r="6934" spans="1:11" ht="15" customHeight="1" x14ac:dyDescent="0.25">
      <c r="A6934" s="93" t="s">
        <v>3922</v>
      </c>
      <c r="B6934" s="93"/>
      <c r="C6934" s="93"/>
      <c r="D6934" s="94" t="s">
        <v>3</v>
      </c>
      <c r="E6934" s="94"/>
      <c r="F6934" s="23" t="s">
        <v>4</v>
      </c>
      <c r="G6934" s="94" t="s">
        <v>3894</v>
      </c>
      <c r="H6934" s="94"/>
      <c r="I6934" s="94" t="s">
        <v>3895</v>
      </c>
      <c r="J6934" s="94"/>
      <c r="K6934" s="23" t="s">
        <v>3896</v>
      </c>
    </row>
    <row r="6935" spans="1:11" ht="29.1" customHeight="1" x14ac:dyDescent="0.25">
      <c r="A6935" s="24" t="s">
        <v>4062</v>
      </c>
      <c r="B6935" s="95" t="s">
        <v>4063</v>
      </c>
      <c r="C6935" s="95"/>
      <c r="D6935" s="96" t="s">
        <v>20</v>
      </c>
      <c r="E6935" s="96"/>
      <c r="F6935" s="24" t="s">
        <v>3903</v>
      </c>
      <c r="G6935" s="97">
        <v>1.23E-2</v>
      </c>
      <c r="H6935" s="97"/>
      <c r="I6935" s="98">
        <v>23.44</v>
      </c>
      <c r="J6935" s="98"/>
      <c r="K6935" s="27">
        <f>ROUND(ROUND(G6935,8)*I6935,2)</f>
        <v>0.28999999999999998</v>
      </c>
    </row>
    <row r="6936" spans="1:11" ht="21" customHeight="1" x14ac:dyDescent="0.25">
      <c r="A6936" s="24" t="s">
        <v>4064</v>
      </c>
      <c r="B6936" s="95" t="s">
        <v>4065</v>
      </c>
      <c r="C6936" s="95"/>
      <c r="D6936" s="96" t="s">
        <v>4066</v>
      </c>
      <c r="E6936" s="96"/>
      <c r="F6936" s="24" t="s">
        <v>26</v>
      </c>
      <c r="G6936" s="97">
        <v>4</v>
      </c>
      <c r="H6936" s="97"/>
      <c r="I6936" s="98">
        <v>5.76</v>
      </c>
      <c r="J6936" s="98"/>
      <c r="K6936" s="27">
        <f>ROUND(ROUND(G6936,8)*I6936,2)</f>
        <v>23.04</v>
      </c>
    </row>
    <row r="6937" spans="1:11" ht="15" customHeight="1" x14ac:dyDescent="0.25">
      <c r="A6937" s="9"/>
      <c r="B6937" s="9"/>
      <c r="C6937" s="9"/>
      <c r="D6937" s="9"/>
      <c r="E6937" s="9"/>
      <c r="F6937" s="9"/>
      <c r="G6937" s="91" t="s">
        <v>3933</v>
      </c>
      <c r="H6937" s="91"/>
      <c r="I6937" s="91"/>
      <c r="J6937" s="91"/>
      <c r="K6937" s="28">
        <f>SUM(K6935:K6936)</f>
        <v>23.33</v>
      </c>
    </row>
    <row r="6938" spans="1:11" ht="15" customHeight="1" x14ac:dyDescent="0.25">
      <c r="A6938" s="9"/>
      <c r="B6938" s="9"/>
      <c r="C6938" s="9"/>
      <c r="D6938" s="9"/>
      <c r="E6938" s="9"/>
      <c r="F6938" s="9"/>
      <c r="G6938" s="92" t="s">
        <v>3913</v>
      </c>
      <c r="H6938" s="92"/>
      <c r="I6938" s="92"/>
      <c r="J6938" s="92"/>
      <c r="K6938" s="29">
        <f>ROUND(SUM(K6928,K6933,K6937),2)</f>
        <v>160.55000000000001</v>
      </c>
    </row>
    <row r="6939" spans="1:11" ht="9.9499999999999993" customHeight="1" x14ac:dyDescent="0.25">
      <c r="A6939" s="9"/>
      <c r="B6939" s="9"/>
      <c r="C6939" s="9"/>
      <c r="D6939" s="9"/>
      <c r="E6939" s="9"/>
      <c r="F6939" s="9"/>
      <c r="G6939" s="100"/>
      <c r="H6939" s="100"/>
      <c r="I6939" s="100"/>
      <c r="J6939" s="100"/>
      <c r="K6939" s="100"/>
    </row>
    <row r="6940" spans="1:11" ht="20.100000000000001" customHeight="1" x14ac:dyDescent="0.25">
      <c r="A6940" s="99" t="s">
        <v>2639</v>
      </c>
      <c r="B6940" s="99"/>
      <c r="C6940" s="99"/>
      <c r="D6940" s="99"/>
      <c r="E6940" s="99"/>
      <c r="F6940" s="99"/>
      <c r="G6940" s="99"/>
      <c r="H6940" s="99"/>
      <c r="I6940" s="99"/>
      <c r="J6940" s="99"/>
      <c r="K6940" s="99"/>
    </row>
    <row r="6941" spans="1:11" ht="15" customHeight="1" x14ac:dyDescent="0.25">
      <c r="A6941" s="93" t="s">
        <v>3893</v>
      </c>
      <c r="B6941" s="93"/>
      <c r="C6941" s="93"/>
      <c r="D6941" s="94" t="s">
        <v>3</v>
      </c>
      <c r="E6941" s="94"/>
      <c r="F6941" s="23" t="s">
        <v>4</v>
      </c>
      <c r="G6941" s="94" t="s">
        <v>3894</v>
      </c>
      <c r="H6941" s="94"/>
      <c r="I6941" s="94" t="s">
        <v>3895</v>
      </c>
      <c r="J6941" s="94"/>
      <c r="K6941" s="23" t="s">
        <v>3896</v>
      </c>
    </row>
    <row r="6942" spans="1:11" ht="45.95" customHeight="1" x14ac:dyDescent="0.25">
      <c r="A6942" s="24" t="s">
        <v>4073</v>
      </c>
      <c r="B6942" s="95" t="s">
        <v>4074</v>
      </c>
      <c r="C6942" s="95"/>
      <c r="D6942" s="96" t="s">
        <v>20</v>
      </c>
      <c r="E6942" s="96"/>
      <c r="F6942" s="24" t="s">
        <v>26</v>
      </c>
      <c r="G6942" s="97">
        <v>1</v>
      </c>
      <c r="H6942" s="97"/>
      <c r="I6942" s="98">
        <v>1235.9100000000001</v>
      </c>
      <c r="J6942" s="98"/>
      <c r="K6942" s="27">
        <f>TRUNC(TRUNC(G6942,8)*I6942,2)</f>
        <v>1235.9100000000001</v>
      </c>
    </row>
    <row r="6943" spans="1:11" ht="21" customHeight="1" x14ac:dyDescent="0.25">
      <c r="A6943" s="24" t="s">
        <v>4075</v>
      </c>
      <c r="B6943" s="95" t="s">
        <v>4076</v>
      </c>
      <c r="C6943" s="95"/>
      <c r="D6943" s="96" t="s">
        <v>20</v>
      </c>
      <c r="E6943" s="96"/>
      <c r="F6943" s="24" t="s">
        <v>34</v>
      </c>
      <c r="G6943" s="97">
        <v>1.1999999999999999E-3</v>
      </c>
      <c r="H6943" s="97"/>
      <c r="I6943" s="98">
        <v>205.09</v>
      </c>
      <c r="J6943" s="98"/>
      <c r="K6943" s="27">
        <f>TRUNC(TRUNC(G6943,8)*I6943,2)</f>
        <v>0.24</v>
      </c>
    </row>
    <row r="6944" spans="1:11" ht="15" customHeight="1" x14ac:dyDescent="0.25">
      <c r="A6944" s="9"/>
      <c r="B6944" s="9"/>
      <c r="C6944" s="9"/>
      <c r="D6944" s="9"/>
      <c r="E6944" s="9"/>
      <c r="F6944" s="9"/>
      <c r="G6944" s="91" t="s">
        <v>3906</v>
      </c>
      <c r="H6944" s="91"/>
      <c r="I6944" s="91"/>
      <c r="J6944" s="91"/>
      <c r="K6944" s="28">
        <f>SUM(K6942:K6943)</f>
        <v>1236.1500000000001</v>
      </c>
    </row>
    <row r="6945" spans="1:11" ht="15" customHeight="1" x14ac:dyDescent="0.25">
      <c r="A6945" s="93" t="s">
        <v>3907</v>
      </c>
      <c r="B6945" s="93"/>
      <c r="C6945" s="93"/>
      <c r="D6945" s="94" t="s">
        <v>3</v>
      </c>
      <c r="E6945" s="94"/>
      <c r="F6945" s="23" t="s">
        <v>4</v>
      </c>
      <c r="G6945" s="94" t="s">
        <v>3894</v>
      </c>
      <c r="H6945" s="94"/>
      <c r="I6945" s="94" t="s">
        <v>3895</v>
      </c>
      <c r="J6945" s="94"/>
      <c r="K6945" s="23" t="s">
        <v>3896</v>
      </c>
    </row>
    <row r="6946" spans="1:11" ht="15" customHeight="1" x14ac:dyDescent="0.25">
      <c r="A6946" s="24" t="s">
        <v>3971</v>
      </c>
      <c r="B6946" s="95" t="s">
        <v>3972</v>
      </c>
      <c r="C6946" s="95"/>
      <c r="D6946" s="96" t="s">
        <v>20</v>
      </c>
      <c r="E6946" s="96"/>
      <c r="F6946" s="24" t="s">
        <v>2056</v>
      </c>
      <c r="G6946" s="97">
        <v>0.86809999999999998</v>
      </c>
      <c r="H6946" s="97"/>
      <c r="I6946" s="98">
        <v>32.69</v>
      </c>
      <c r="J6946" s="98"/>
      <c r="K6946" s="27">
        <f>TRUNC(TRUNC(G6946,8)*I6946,2)</f>
        <v>28.37</v>
      </c>
    </row>
    <row r="6947" spans="1:11" ht="15" customHeight="1" x14ac:dyDescent="0.25">
      <c r="A6947" s="24" t="s">
        <v>3910</v>
      </c>
      <c r="B6947" s="95" t="s">
        <v>3911</v>
      </c>
      <c r="C6947" s="95"/>
      <c r="D6947" s="96" t="s">
        <v>20</v>
      </c>
      <c r="E6947" s="96"/>
      <c r="F6947" s="24" t="s">
        <v>2056</v>
      </c>
      <c r="G6947" s="97">
        <v>0.57869999999999999</v>
      </c>
      <c r="H6947" s="97"/>
      <c r="I6947" s="98">
        <v>24.94</v>
      </c>
      <c r="J6947" s="98"/>
      <c r="K6947" s="27">
        <f>TRUNC(TRUNC(G6947,8)*I6947,2)</f>
        <v>14.43</v>
      </c>
    </row>
    <row r="6948" spans="1:11" ht="18" customHeight="1" x14ac:dyDescent="0.25">
      <c r="A6948" s="9"/>
      <c r="B6948" s="9"/>
      <c r="C6948" s="9"/>
      <c r="D6948" s="9"/>
      <c r="E6948" s="9"/>
      <c r="F6948" s="9"/>
      <c r="G6948" s="91" t="s">
        <v>3912</v>
      </c>
      <c r="H6948" s="91"/>
      <c r="I6948" s="91"/>
      <c r="J6948" s="91"/>
      <c r="K6948" s="28">
        <f>SUM(K6946:K6947)</f>
        <v>42.8</v>
      </c>
    </row>
    <row r="6949" spans="1:11" ht="15" customHeight="1" x14ac:dyDescent="0.25">
      <c r="A6949" s="93" t="s">
        <v>3922</v>
      </c>
      <c r="B6949" s="93"/>
      <c r="C6949" s="93"/>
      <c r="D6949" s="94" t="s">
        <v>3</v>
      </c>
      <c r="E6949" s="94"/>
      <c r="F6949" s="23" t="s">
        <v>4</v>
      </c>
      <c r="G6949" s="94" t="s">
        <v>3894</v>
      </c>
      <c r="H6949" s="94"/>
      <c r="I6949" s="94" t="s">
        <v>3895</v>
      </c>
      <c r="J6949" s="94"/>
      <c r="K6949" s="23" t="s">
        <v>3896</v>
      </c>
    </row>
    <row r="6950" spans="1:11" ht="29.1" customHeight="1" x14ac:dyDescent="0.25">
      <c r="A6950" s="24" t="s">
        <v>4077</v>
      </c>
      <c r="B6950" s="95" t="s">
        <v>4078</v>
      </c>
      <c r="C6950" s="95"/>
      <c r="D6950" s="96" t="s">
        <v>20</v>
      </c>
      <c r="E6950" s="96"/>
      <c r="F6950" s="24" t="s">
        <v>34</v>
      </c>
      <c r="G6950" s="97">
        <v>2.2200000000000001E-2</v>
      </c>
      <c r="H6950" s="97"/>
      <c r="I6950" s="98">
        <v>924.6</v>
      </c>
      <c r="J6950" s="98"/>
      <c r="K6950" s="27">
        <f>TRUNC(TRUNC(G6950,8)*I6950,2)</f>
        <v>20.52</v>
      </c>
    </row>
    <row r="6951" spans="1:11" ht="15" customHeight="1" x14ac:dyDescent="0.25">
      <c r="A6951" s="9"/>
      <c r="B6951" s="9"/>
      <c r="C6951" s="9"/>
      <c r="D6951" s="9"/>
      <c r="E6951" s="9"/>
      <c r="F6951" s="9"/>
      <c r="G6951" s="91" t="s">
        <v>3933</v>
      </c>
      <c r="H6951" s="91"/>
      <c r="I6951" s="91"/>
      <c r="J6951" s="91"/>
      <c r="K6951" s="28">
        <f>SUM(K6950:K6950)</f>
        <v>20.52</v>
      </c>
    </row>
    <row r="6952" spans="1:11" ht="15" customHeight="1" x14ac:dyDescent="0.25">
      <c r="A6952" s="9"/>
      <c r="B6952" s="9"/>
      <c r="C6952" s="9"/>
      <c r="D6952" s="9"/>
      <c r="E6952" s="9"/>
      <c r="F6952" s="9"/>
      <c r="G6952" s="92" t="s">
        <v>3913</v>
      </c>
      <c r="H6952" s="92"/>
      <c r="I6952" s="92"/>
      <c r="J6952" s="92"/>
      <c r="K6952" s="29">
        <f>ROUND(SUM(K6944,K6948,K6951),2)</f>
        <v>1299.47</v>
      </c>
    </row>
    <row r="6953" spans="1:11" ht="9.9499999999999993" customHeight="1" x14ac:dyDescent="0.25">
      <c r="A6953" s="9"/>
      <c r="B6953" s="9"/>
      <c r="C6953" s="9"/>
      <c r="D6953" s="9"/>
      <c r="E6953" s="9"/>
      <c r="F6953" s="9"/>
      <c r="G6953" s="100"/>
      <c r="H6953" s="100"/>
      <c r="I6953" s="100"/>
      <c r="J6953" s="100"/>
      <c r="K6953" s="100"/>
    </row>
    <row r="6954" spans="1:11" ht="20.100000000000001" customHeight="1" x14ac:dyDescent="0.25">
      <c r="A6954" s="99" t="s">
        <v>2640</v>
      </c>
      <c r="B6954" s="99"/>
      <c r="C6954" s="99"/>
      <c r="D6954" s="99"/>
      <c r="E6954" s="99"/>
      <c r="F6954" s="99"/>
      <c r="G6954" s="99"/>
      <c r="H6954" s="99"/>
      <c r="I6954" s="99"/>
      <c r="J6954" s="99"/>
      <c r="K6954" s="99"/>
    </row>
    <row r="6955" spans="1:11" ht="15" customHeight="1" x14ac:dyDescent="0.25">
      <c r="A6955" s="93" t="s">
        <v>3893</v>
      </c>
      <c r="B6955" s="93"/>
      <c r="C6955" s="93"/>
      <c r="D6955" s="94" t="s">
        <v>3</v>
      </c>
      <c r="E6955" s="94"/>
      <c r="F6955" s="23" t="s">
        <v>4</v>
      </c>
      <c r="G6955" s="94" t="s">
        <v>3894</v>
      </c>
      <c r="H6955" s="94"/>
      <c r="I6955" s="94" t="s">
        <v>3895</v>
      </c>
      <c r="J6955" s="94"/>
      <c r="K6955" s="23" t="s">
        <v>3896</v>
      </c>
    </row>
    <row r="6956" spans="1:11" ht="15" customHeight="1" x14ac:dyDescent="0.25">
      <c r="A6956" s="24" t="s">
        <v>4067</v>
      </c>
      <c r="B6956" s="95" t="s">
        <v>4068</v>
      </c>
      <c r="C6956" s="95"/>
      <c r="D6956" s="96" t="s">
        <v>20</v>
      </c>
      <c r="E6956" s="96"/>
      <c r="F6956" s="24" t="s">
        <v>3903</v>
      </c>
      <c r="G6956" s="97">
        <v>8.6199999999999992</v>
      </c>
      <c r="H6956" s="97"/>
      <c r="I6956" s="98">
        <v>1.1299999999999999</v>
      </c>
      <c r="J6956" s="98"/>
      <c r="K6956" s="27">
        <f>TRUNC(TRUNC(G6956,8)*I6956,2)</f>
        <v>9.74</v>
      </c>
    </row>
    <row r="6957" spans="1:11" ht="29.1" customHeight="1" x14ac:dyDescent="0.25">
      <c r="A6957" s="24" t="s">
        <v>4069</v>
      </c>
      <c r="B6957" s="95" t="s">
        <v>4070</v>
      </c>
      <c r="C6957" s="95"/>
      <c r="D6957" s="96" t="s">
        <v>20</v>
      </c>
      <c r="E6957" s="96"/>
      <c r="F6957" s="24" t="s">
        <v>26</v>
      </c>
      <c r="G6957" s="97">
        <v>6.4375</v>
      </c>
      <c r="H6957" s="97"/>
      <c r="I6957" s="98">
        <v>17.63</v>
      </c>
      <c r="J6957" s="98"/>
      <c r="K6957" s="27">
        <f>TRUNC(TRUNC(G6957,8)*I6957,2)</f>
        <v>113.49</v>
      </c>
    </row>
    <row r="6958" spans="1:11" ht="15" customHeight="1" x14ac:dyDescent="0.25">
      <c r="A6958" s="24" t="s">
        <v>4071</v>
      </c>
      <c r="B6958" s="95" t="s">
        <v>4072</v>
      </c>
      <c r="C6958" s="95"/>
      <c r="D6958" s="96" t="s">
        <v>20</v>
      </c>
      <c r="E6958" s="96"/>
      <c r="F6958" s="24" t="s">
        <v>3903</v>
      </c>
      <c r="G6958" s="97">
        <v>0.24</v>
      </c>
      <c r="H6958" s="97"/>
      <c r="I6958" s="98">
        <v>3.58</v>
      </c>
      <c r="J6958" s="98"/>
      <c r="K6958" s="27">
        <f>TRUNC(TRUNC(G6958,8)*I6958,2)</f>
        <v>0.85</v>
      </c>
    </row>
    <row r="6959" spans="1:11" ht="15" customHeight="1" x14ac:dyDescent="0.25">
      <c r="A6959" s="9"/>
      <c r="B6959" s="9"/>
      <c r="C6959" s="9"/>
      <c r="D6959" s="9"/>
      <c r="E6959" s="9"/>
      <c r="F6959" s="9"/>
      <c r="G6959" s="91" t="s">
        <v>3906</v>
      </c>
      <c r="H6959" s="91"/>
      <c r="I6959" s="91"/>
      <c r="J6959" s="91"/>
      <c r="K6959" s="28">
        <f>SUM(K6956:K6958)</f>
        <v>124.07999999999998</v>
      </c>
    </row>
    <row r="6960" spans="1:11" ht="15" customHeight="1" x14ac:dyDescent="0.25">
      <c r="A6960" s="93" t="s">
        <v>3907</v>
      </c>
      <c r="B6960" s="93"/>
      <c r="C6960" s="93"/>
      <c r="D6960" s="94" t="s">
        <v>3</v>
      </c>
      <c r="E6960" s="94"/>
      <c r="F6960" s="23" t="s">
        <v>4</v>
      </c>
      <c r="G6960" s="94" t="s">
        <v>3894</v>
      </c>
      <c r="H6960" s="94"/>
      <c r="I6960" s="94" t="s">
        <v>3895</v>
      </c>
      <c r="J6960" s="94"/>
      <c r="K6960" s="23" t="s">
        <v>3896</v>
      </c>
    </row>
    <row r="6961" spans="1:11" ht="15" customHeight="1" x14ac:dyDescent="0.25">
      <c r="A6961" s="24" t="s">
        <v>3971</v>
      </c>
      <c r="B6961" s="95" t="s">
        <v>3972</v>
      </c>
      <c r="C6961" s="95"/>
      <c r="D6961" s="96" t="s">
        <v>20</v>
      </c>
      <c r="E6961" s="96"/>
      <c r="F6961" s="24" t="s">
        <v>2056</v>
      </c>
      <c r="G6961" s="97">
        <v>0.63900000000000001</v>
      </c>
      <c r="H6961" s="97"/>
      <c r="I6961" s="98">
        <v>32.69</v>
      </c>
      <c r="J6961" s="98"/>
      <c r="K6961" s="27">
        <f>TRUNC(TRUNC(G6961,8)*I6961,2)</f>
        <v>20.88</v>
      </c>
    </row>
    <row r="6962" spans="1:11" ht="15" customHeight="1" x14ac:dyDescent="0.25">
      <c r="A6962" s="24" t="s">
        <v>3910</v>
      </c>
      <c r="B6962" s="95" t="s">
        <v>3911</v>
      </c>
      <c r="C6962" s="95"/>
      <c r="D6962" s="96" t="s">
        <v>20</v>
      </c>
      <c r="E6962" s="96"/>
      <c r="F6962" s="24" t="s">
        <v>2056</v>
      </c>
      <c r="G6962" s="97">
        <v>1.2789999999999999</v>
      </c>
      <c r="H6962" s="97"/>
      <c r="I6962" s="98">
        <v>24.94</v>
      </c>
      <c r="J6962" s="98"/>
      <c r="K6962" s="27">
        <f>TRUNC(TRUNC(G6962,8)*I6962,2)</f>
        <v>31.89</v>
      </c>
    </row>
    <row r="6963" spans="1:11" ht="18" customHeight="1" x14ac:dyDescent="0.25">
      <c r="A6963" s="9"/>
      <c r="B6963" s="9"/>
      <c r="C6963" s="9"/>
      <c r="D6963" s="9"/>
      <c r="E6963" s="9"/>
      <c r="F6963" s="9"/>
      <c r="G6963" s="91" t="s">
        <v>3912</v>
      </c>
      <c r="H6963" s="91"/>
      <c r="I6963" s="91"/>
      <c r="J6963" s="91"/>
      <c r="K6963" s="28">
        <f>SUM(K6961:K6962)</f>
        <v>52.769999999999996</v>
      </c>
    </row>
    <row r="6964" spans="1:11" ht="15" customHeight="1" x14ac:dyDescent="0.25">
      <c r="A6964" s="9"/>
      <c r="B6964" s="9"/>
      <c r="C6964" s="9"/>
      <c r="D6964" s="9"/>
      <c r="E6964" s="9"/>
      <c r="F6964" s="9"/>
      <c r="G6964" s="92" t="s">
        <v>3913</v>
      </c>
      <c r="H6964" s="92"/>
      <c r="I6964" s="92"/>
      <c r="J6964" s="92"/>
      <c r="K6964" s="29">
        <f>ROUND(SUM(K6959,K6963),2)</f>
        <v>176.85</v>
      </c>
    </row>
    <row r="6965" spans="1:11" ht="9.9499999999999993" customHeight="1" x14ac:dyDescent="0.25">
      <c r="A6965" s="9"/>
      <c r="B6965" s="9"/>
      <c r="C6965" s="9"/>
      <c r="D6965" s="9"/>
      <c r="E6965" s="9"/>
      <c r="F6965" s="9"/>
      <c r="G6965" s="100"/>
      <c r="H6965" s="100"/>
      <c r="I6965" s="100"/>
      <c r="J6965" s="100"/>
      <c r="K6965" s="100"/>
    </row>
    <row r="6966" spans="1:11" ht="20.100000000000001" customHeight="1" x14ac:dyDescent="0.25">
      <c r="A6966" s="99" t="s">
        <v>2641</v>
      </c>
      <c r="B6966" s="99"/>
      <c r="C6966" s="99"/>
      <c r="D6966" s="99"/>
      <c r="E6966" s="99"/>
      <c r="F6966" s="99"/>
      <c r="G6966" s="99"/>
      <c r="H6966" s="99"/>
      <c r="I6966" s="99"/>
      <c r="J6966" s="99"/>
      <c r="K6966" s="99"/>
    </row>
    <row r="6967" spans="1:11" ht="20.100000000000001" customHeight="1" x14ac:dyDescent="0.25">
      <c r="A6967" s="106" t="s">
        <v>4010</v>
      </c>
      <c r="B6967" s="106"/>
      <c r="C6967" s="106"/>
      <c r="D6967" s="106"/>
      <c r="E6967" s="106"/>
      <c r="F6967" s="2" t="s">
        <v>4</v>
      </c>
      <c r="G6967" s="87" t="s">
        <v>4001</v>
      </c>
      <c r="H6967" s="87"/>
      <c r="I6967" s="87" t="s">
        <v>3895</v>
      </c>
      <c r="J6967" s="87"/>
      <c r="K6967" s="2" t="s">
        <v>4011</v>
      </c>
    </row>
    <row r="6968" spans="1:11" ht="15" customHeight="1" x14ac:dyDescent="0.25">
      <c r="A6968" s="6" t="s">
        <v>4079</v>
      </c>
      <c r="B6968" s="104" t="s">
        <v>4080</v>
      </c>
      <c r="C6968" s="104"/>
      <c r="D6968" s="104"/>
      <c r="E6968" s="104"/>
      <c r="F6968" s="6" t="s">
        <v>77</v>
      </c>
      <c r="G6968" s="113">
        <v>1.7700000000000001E-3</v>
      </c>
      <c r="H6968" s="113"/>
      <c r="I6968" s="105">
        <v>33.79</v>
      </c>
      <c r="J6968" s="105"/>
      <c r="K6968" s="33">
        <f>ROUND(ROUND(G6968,5)*I6968,4)</f>
        <v>5.9799999999999999E-2</v>
      </c>
    </row>
    <row r="6969" spans="1:11" ht="15" customHeight="1" x14ac:dyDescent="0.25">
      <c r="A6969" s="6" t="s">
        <v>4081</v>
      </c>
      <c r="B6969" s="104" t="s">
        <v>4082</v>
      </c>
      <c r="C6969" s="104"/>
      <c r="D6969" s="104"/>
      <c r="E6969" s="104"/>
      <c r="F6969" s="6" t="s">
        <v>77</v>
      </c>
      <c r="G6969" s="113">
        <v>3.9300000000000003E-3</v>
      </c>
      <c r="H6969" s="113"/>
      <c r="I6969" s="105">
        <v>448.02</v>
      </c>
      <c r="J6969" s="105"/>
      <c r="K6969" s="33">
        <f>ROUND(ROUND(G6969,5)*I6969,4)</f>
        <v>1.7606999999999999</v>
      </c>
    </row>
    <row r="6970" spans="1:11" ht="15" customHeight="1" x14ac:dyDescent="0.25">
      <c r="A6970" s="6" t="s">
        <v>4083</v>
      </c>
      <c r="B6970" s="104" t="s">
        <v>4084</v>
      </c>
      <c r="C6970" s="104"/>
      <c r="D6970" s="104"/>
      <c r="E6970" s="104"/>
      <c r="F6970" s="6" t="s">
        <v>77</v>
      </c>
      <c r="G6970" s="113">
        <v>7.0800000000000004E-3</v>
      </c>
      <c r="H6970" s="113"/>
      <c r="I6970" s="105">
        <v>46.06</v>
      </c>
      <c r="J6970" s="105"/>
      <c r="K6970" s="33">
        <f>ROUND(ROUND(G6970,5)*I6970,4)</f>
        <v>0.3261</v>
      </c>
    </row>
    <row r="6971" spans="1:11" ht="15" customHeight="1" x14ac:dyDescent="0.25">
      <c r="A6971" s="6" t="s">
        <v>4085</v>
      </c>
      <c r="B6971" s="104" t="s">
        <v>4086</v>
      </c>
      <c r="C6971" s="104"/>
      <c r="D6971" s="104"/>
      <c r="E6971" s="104"/>
      <c r="F6971" s="6" t="s">
        <v>103</v>
      </c>
      <c r="G6971" s="113">
        <v>1</v>
      </c>
      <c r="H6971" s="113"/>
      <c r="I6971" s="105">
        <v>16.98</v>
      </c>
      <c r="J6971" s="105"/>
      <c r="K6971" s="33">
        <f>ROUND(ROUND(G6971,5)*I6971,4)</f>
        <v>16.98</v>
      </c>
    </row>
    <row r="6972" spans="1:11" ht="15" customHeight="1" x14ac:dyDescent="0.25">
      <c r="A6972" s="1"/>
      <c r="B6972" s="1"/>
      <c r="C6972" s="1"/>
      <c r="D6972" s="1"/>
      <c r="E6972" s="1"/>
      <c r="F6972" s="1"/>
      <c r="G6972" s="85" t="s">
        <v>4014</v>
      </c>
      <c r="H6972" s="85"/>
      <c r="I6972" s="85"/>
      <c r="J6972" s="85"/>
      <c r="K6972" s="34">
        <f>SUM(K6968:K6971)</f>
        <v>19.1266</v>
      </c>
    </row>
    <row r="6973" spans="1:11" ht="15" customHeight="1" x14ac:dyDescent="0.25">
      <c r="A6973" s="106" t="s">
        <v>4015</v>
      </c>
      <c r="B6973" s="106"/>
      <c r="C6973" s="106"/>
      <c r="D6973" s="23" t="s">
        <v>4016</v>
      </c>
      <c r="E6973" s="94" t="s">
        <v>4017</v>
      </c>
      <c r="F6973" s="94"/>
      <c r="G6973" s="94" t="s">
        <v>4001</v>
      </c>
      <c r="H6973" s="94"/>
      <c r="I6973" s="94" t="s">
        <v>3895</v>
      </c>
      <c r="J6973" s="94"/>
      <c r="K6973" s="23" t="s">
        <v>4011</v>
      </c>
    </row>
    <row r="6974" spans="1:11" ht="27.95" customHeight="1" x14ac:dyDescent="0.25">
      <c r="A6974" s="38" t="s">
        <v>4085</v>
      </c>
      <c r="B6974" s="109" t="s">
        <v>4087</v>
      </c>
      <c r="C6974" s="109"/>
      <c r="D6974" s="38" t="s">
        <v>4019</v>
      </c>
      <c r="E6974" s="110" t="s">
        <v>4088</v>
      </c>
      <c r="F6974" s="110"/>
      <c r="G6974" s="111">
        <v>1.9630000000000002E-2</v>
      </c>
      <c r="H6974" s="111"/>
      <c r="I6974" s="112">
        <v>33.64</v>
      </c>
      <c r="J6974" s="112"/>
      <c r="K6974" s="41">
        <f>ROUND(ROUND(G6974,5)*I6974,4)</f>
        <v>0.66039999999999999</v>
      </c>
    </row>
    <row r="6975" spans="1:11" ht="15" customHeight="1" x14ac:dyDescent="0.25">
      <c r="A6975" s="1"/>
      <c r="B6975" s="1"/>
      <c r="C6975" s="1"/>
      <c r="D6975" s="1"/>
      <c r="E6975" s="1"/>
      <c r="F6975" s="1"/>
      <c r="G6975" s="85" t="s">
        <v>4021</v>
      </c>
      <c r="H6975" s="85"/>
      <c r="I6975" s="85"/>
      <c r="J6975" s="85"/>
      <c r="K6975" s="33">
        <f>SUM(K6974:K6974)</f>
        <v>0.66039999999999999</v>
      </c>
    </row>
    <row r="6976" spans="1:11" ht="12.95" customHeight="1" x14ac:dyDescent="0.25">
      <c r="A6976" s="106" t="s">
        <v>4022</v>
      </c>
      <c r="B6976" s="106"/>
      <c r="C6976" s="94" t="s">
        <v>4023</v>
      </c>
      <c r="D6976" s="94" t="s">
        <v>5</v>
      </c>
      <c r="E6976" s="94" t="s">
        <v>4024</v>
      </c>
      <c r="F6976" s="94"/>
      <c r="G6976" s="94" t="s">
        <v>4025</v>
      </c>
      <c r="H6976" s="94"/>
      <c r="I6976" s="94" t="s">
        <v>2086</v>
      </c>
      <c r="J6976" s="94"/>
      <c r="K6976" s="94" t="s">
        <v>4011</v>
      </c>
    </row>
    <row r="6977" spans="1:11" ht="12" customHeight="1" x14ac:dyDescent="0.25">
      <c r="A6977" s="106"/>
      <c r="B6977" s="106"/>
      <c r="C6977" s="94"/>
      <c r="D6977" s="94"/>
      <c r="E6977" s="23" t="s">
        <v>2092</v>
      </c>
      <c r="F6977" s="23" t="s">
        <v>4026</v>
      </c>
      <c r="G6977" s="23" t="s">
        <v>2092</v>
      </c>
      <c r="H6977" s="23" t="s">
        <v>4026</v>
      </c>
      <c r="I6977" s="23" t="s">
        <v>2092</v>
      </c>
      <c r="J6977" s="23" t="s">
        <v>4026</v>
      </c>
      <c r="K6977" s="94"/>
    </row>
    <row r="6978" spans="1:11" ht="27.95" customHeight="1" x14ac:dyDescent="0.25">
      <c r="A6978" s="38" t="s">
        <v>4085</v>
      </c>
      <c r="B6978" s="39" t="s">
        <v>4087</v>
      </c>
      <c r="C6978" s="38" t="s">
        <v>4027</v>
      </c>
      <c r="D6978" s="40">
        <v>1.9630000000000002E-2</v>
      </c>
      <c r="E6978" s="42">
        <v>0</v>
      </c>
      <c r="F6978" s="43">
        <v>1.1100000000000001</v>
      </c>
      <c r="G6978" s="42">
        <v>0</v>
      </c>
      <c r="H6978" s="43">
        <v>0.88</v>
      </c>
      <c r="I6978" s="42">
        <v>0</v>
      </c>
      <c r="J6978" s="43">
        <v>0.72</v>
      </c>
      <c r="K6978" s="41">
        <f>ROUND(D6978*(ROUND(E6978*F6978,4)+ROUND(G6978*H6978,4)+ROUND(I6978*J6978,4)),4)</f>
        <v>0</v>
      </c>
    </row>
    <row r="6979" spans="1:11" ht="15" customHeight="1" x14ac:dyDescent="0.25">
      <c r="A6979" s="1"/>
      <c r="B6979" s="1"/>
      <c r="C6979" s="1"/>
      <c r="D6979" s="1"/>
      <c r="E6979" s="1"/>
      <c r="F6979" s="1"/>
      <c r="G6979" s="85" t="s">
        <v>4028</v>
      </c>
      <c r="H6979" s="85"/>
      <c r="I6979" s="85"/>
      <c r="J6979" s="85"/>
      <c r="K6979" s="33">
        <f>SUM(K6977:K6978)</f>
        <v>0</v>
      </c>
    </row>
    <row r="6980" spans="1:11" ht="15" customHeight="1" x14ac:dyDescent="0.25">
      <c r="A6980" s="9"/>
      <c r="B6980" s="9"/>
      <c r="C6980" s="9"/>
      <c r="D6980" s="9"/>
      <c r="E6980" s="9"/>
      <c r="F6980" s="9"/>
      <c r="G6980" s="92" t="s">
        <v>4029</v>
      </c>
      <c r="H6980" s="92"/>
      <c r="I6980" s="92"/>
      <c r="J6980" s="92"/>
      <c r="K6980" s="33">
        <f>SUM(K6972,K6975,K6979)</f>
        <v>19.786999999999999</v>
      </c>
    </row>
    <row r="6981" spans="1:11" ht="15" customHeight="1" x14ac:dyDescent="0.25">
      <c r="A6981" s="9"/>
      <c r="B6981" s="9"/>
      <c r="C6981" s="9"/>
      <c r="D6981" s="9"/>
      <c r="E6981" s="9"/>
      <c r="F6981" s="9"/>
      <c r="G6981" s="92" t="s">
        <v>3913</v>
      </c>
      <c r="H6981" s="92"/>
      <c r="I6981" s="92"/>
      <c r="J6981" s="92"/>
      <c r="K6981" s="29">
        <f>ROUND(SUM(K6980),2)</f>
        <v>19.79</v>
      </c>
    </row>
    <row r="6982" spans="1:11" ht="9.9499999999999993" customHeight="1" x14ac:dyDescent="0.25">
      <c r="A6982" s="9"/>
      <c r="B6982" s="9"/>
      <c r="C6982" s="9"/>
      <c r="D6982" s="9"/>
      <c r="E6982" s="9"/>
      <c r="F6982" s="9"/>
      <c r="G6982" s="100"/>
      <c r="H6982" s="100"/>
      <c r="I6982" s="100"/>
      <c r="J6982" s="100"/>
      <c r="K6982" s="100"/>
    </row>
    <row r="6983" spans="1:11" ht="20.100000000000001" customHeight="1" x14ac:dyDescent="0.25">
      <c r="A6983" s="99" t="s">
        <v>2642</v>
      </c>
      <c r="B6983" s="99"/>
      <c r="C6983" s="99"/>
      <c r="D6983" s="99"/>
      <c r="E6983" s="99"/>
      <c r="F6983" s="99"/>
      <c r="G6983" s="99"/>
      <c r="H6983" s="99"/>
      <c r="I6983" s="99"/>
      <c r="J6983" s="99"/>
      <c r="K6983" s="99"/>
    </row>
    <row r="6984" spans="1:11" ht="15" customHeight="1" x14ac:dyDescent="0.25">
      <c r="A6984" s="93" t="s">
        <v>3893</v>
      </c>
      <c r="B6984" s="93"/>
      <c r="C6984" s="93"/>
      <c r="D6984" s="94" t="s">
        <v>3</v>
      </c>
      <c r="E6984" s="94"/>
      <c r="F6984" s="23" t="s">
        <v>4</v>
      </c>
      <c r="G6984" s="94" t="s">
        <v>3894</v>
      </c>
      <c r="H6984" s="94"/>
      <c r="I6984" s="94" t="s">
        <v>3895</v>
      </c>
      <c r="J6984" s="94"/>
      <c r="K6984" s="23" t="s">
        <v>3896</v>
      </c>
    </row>
    <row r="6985" spans="1:11" ht="15" customHeight="1" x14ac:dyDescent="0.25">
      <c r="A6985" s="24" t="s">
        <v>4089</v>
      </c>
      <c r="B6985" s="95" t="s">
        <v>4090</v>
      </c>
      <c r="C6985" s="95"/>
      <c r="D6985" s="96" t="s">
        <v>20</v>
      </c>
      <c r="E6985" s="96"/>
      <c r="F6985" s="24" t="s">
        <v>16</v>
      </c>
      <c r="G6985" s="97">
        <v>1</v>
      </c>
      <c r="H6985" s="97"/>
      <c r="I6985" s="98">
        <v>12.85</v>
      </c>
      <c r="J6985" s="98"/>
      <c r="K6985" s="27">
        <f>TRUNC(TRUNC(G6985,8)*I6985,2)</f>
        <v>12.85</v>
      </c>
    </row>
    <row r="6986" spans="1:11" ht="15" customHeight="1" x14ac:dyDescent="0.25">
      <c r="A6986" s="9"/>
      <c r="B6986" s="9"/>
      <c r="C6986" s="9"/>
      <c r="D6986" s="9"/>
      <c r="E6986" s="9"/>
      <c r="F6986" s="9"/>
      <c r="G6986" s="91" t="s">
        <v>3906</v>
      </c>
      <c r="H6986" s="91"/>
      <c r="I6986" s="91"/>
      <c r="J6986" s="91"/>
      <c r="K6986" s="28">
        <f>SUM(K6985:K6985)</f>
        <v>12.85</v>
      </c>
    </row>
    <row r="6987" spans="1:11" ht="15" customHeight="1" x14ac:dyDescent="0.25">
      <c r="A6987" s="93" t="s">
        <v>3907</v>
      </c>
      <c r="B6987" s="93"/>
      <c r="C6987" s="93"/>
      <c r="D6987" s="94" t="s">
        <v>3</v>
      </c>
      <c r="E6987" s="94"/>
      <c r="F6987" s="23" t="s">
        <v>4</v>
      </c>
      <c r="G6987" s="94" t="s">
        <v>3894</v>
      </c>
      <c r="H6987" s="94"/>
      <c r="I6987" s="94" t="s">
        <v>3895</v>
      </c>
      <c r="J6987" s="94"/>
      <c r="K6987" s="23" t="s">
        <v>3896</v>
      </c>
    </row>
    <row r="6988" spans="1:11" ht="15" customHeight="1" x14ac:dyDescent="0.25">
      <c r="A6988" s="24" t="s">
        <v>3961</v>
      </c>
      <c r="B6988" s="95" t="s">
        <v>3962</v>
      </c>
      <c r="C6988" s="95"/>
      <c r="D6988" s="96" t="s">
        <v>20</v>
      </c>
      <c r="E6988" s="96"/>
      <c r="F6988" s="24" t="s">
        <v>2056</v>
      </c>
      <c r="G6988" s="97">
        <v>2.7699999999999999E-2</v>
      </c>
      <c r="H6988" s="97"/>
      <c r="I6988" s="98">
        <v>29.5</v>
      </c>
      <c r="J6988" s="98"/>
      <c r="K6988" s="27">
        <f>TRUNC(TRUNC(G6988,8)*I6988,2)</f>
        <v>0.81</v>
      </c>
    </row>
    <row r="6989" spans="1:11" ht="15" customHeight="1" x14ac:dyDescent="0.25">
      <c r="A6989" s="24" t="s">
        <v>3910</v>
      </c>
      <c r="B6989" s="95" t="s">
        <v>3911</v>
      </c>
      <c r="C6989" s="95"/>
      <c r="D6989" s="96" t="s">
        <v>20</v>
      </c>
      <c r="E6989" s="96"/>
      <c r="F6989" s="24" t="s">
        <v>2056</v>
      </c>
      <c r="G6989" s="97">
        <v>0.1386</v>
      </c>
      <c r="H6989" s="97"/>
      <c r="I6989" s="98">
        <v>24.94</v>
      </c>
      <c r="J6989" s="98"/>
      <c r="K6989" s="27">
        <f>TRUNC(TRUNC(G6989,8)*I6989,2)</f>
        <v>3.45</v>
      </c>
    </row>
    <row r="6990" spans="1:11" ht="18" customHeight="1" x14ac:dyDescent="0.25">
      <c r="A6990" s="9"/>
      <c r="B6990" s="9"/>
      <c r="C6990" s="9"/>
      <c r="D6990" s="9"/>
      <c r="E6990" s="9"/>
      <c r="F6990" s="9"/>
      <c r="G6990" s="91" t="s">
        <v>3912</v>
      </c>
      <c r="H6990" s="91"/>
      <c r="I6990" s="91"/>
      <c r="J6990" s="91"/>
      <c r="K6990" s="28">
        <f>SUM(K6988:K6989)</f>
        <v>4.26</v>
      </c>
    </row>
    <row r="6991" spans="1:11" ht="15" customHeight="1" x14ac:dyDescent="0.25">
      <c r="A6991" s="9"/>
      <c r="B6991" s="9"/>
      <c r="C6991" s="9"/>
      <c r="D6991" s="9"/>
      <c r="E6991" s="9"/>
      <c r="F6991" s="9"/>
      <c r="G6991" s="92" t="s">
        <v>3913</v>
      </c>
      <c r="H6991" s="92"/>
      <c r="I6991" s="92"/>
      <c r="J6991" s="92"/>
      <c r="K6991" s="29">
        <f>ROUND(SUM(K6986,K6990),2)</f>
        <v>17.11</v>
      </c>
    </row>
    <row r="6992" spans="1:11" ht="9.9499999999999993" customHeight="1" x14ac:dyDescent="0.25">
      <c r="A6992" s="9"/>
      <c r="B6992" s="9"/>
      <c r="C6992" s="9"/>
      <c r="D6992" s="9"/>
      <c r="E6992" s="9"/>
      <c r="F6992" s="9"/>
      <c r="G6992" s="100"/>
      <c r="H6992" s="100"/>
      <c r="I6992" s="100"/>
      <c r="J6992" s="100"/>
      <c r="K6992" s="100"/>
    </row>
    <row r="6993" spans="1:11" ht="20.100000000000001" customHeight="1" x14ac:dyDescent="0.25">
      <c r="A6993" s="99" t="s">
        <v>2643</v>
      </c>
      <c r="B6993" s="99"/>
      <c r="C6993" s="99"/>
      <c r="D6993" s="99"/>
      <c r="E6993" s="99"/>
      <c r="F6993" s="99"/>
      <c r="G6993" s="99"/>
      <c r="H6993" s="99"/>
      <c r="I6993" s="99"/>
      <c r="J6993" s="99"/>
      <c r="K6993" s="99"/>
    </row>
    <row r="6994" spans="1:11" ht="12.95" customHeight="1" x14ac:dyDescent="0.25">
      <c r="A6994" s="107" t="s">
        <v>3984</v>
      </c>
      <c r="B6994" s="107"/>
      <c r="C6994" s="107"/>
      <c r="D6994" s="108" t="s">
        <v>3985</v>
      </c>
      <c r="E6994" s="87" t="s">
        <v>3986</v>
      </c>
      <c r="F6994" s="87"/>
      <c r="G6994" s="87" t="s">
        <v>3987</v>
      </c>
      <c r="H6994" s="87"/>
      <c r="I6994" s="87"/>
      <c r="J6994" s="87"/>
      <c r="K6994" s="87" t="s">
        <v>3988</v>
      </c>
    </row>
    <row r="6995" spans="1:11" ht="12" customHeight="1" x14ac:dyDescent="0.25">
      <c r="A6995" s="107"/>
      <c r="B6995" s="107"/>
      <c r="C6995" s="107"/>
      <c r="D6995" s="108"/>
      <c r="E6995" s="23" t="s">
        <v>3989</v>
      </c>
      <c r="F6995" s="23" t="s">
        <v>3990</v>
      </c>
      <c r="G6995" s="94" t="s">
        <v>3989</v>
      </c>
      <c r="H6995" s="94"/>
      <c r="I6995" s="94" t="s">
        <v>3990</v>
      </c>
      <c r="J6995" s="94"/>
      <c r="K6995" s="87"/>
    </row>
    <row r="6996" spans="1:11" ht="15.95" customHeight="1" x14ac:dyDescent="0.25">
      <c r="A6996" s="6" t="s">
        <v>4091</v>
      </c>
      <c r="B6996" s="104" t="s">
        <v>4092</v>
      </c>
      <c r="C6996" s="104"/>
      <c r="D6996" s="44">
        <v>1</v>
      </c>
      <c r="E6996" s="32">
        <v>0.8</v>
      </c>
      <c r="F6996" s="32">
        <v>0.19999999999999996</v>
      </c>
      <c r="G6996" s="105">
        <v>5.32</v>
      </c>
      <c r="H6996" s="105"/>
      <c r="I6996" s="105">
        <v>0.5</v>
      </c>
      <c r="J6996" s="105"/>
      <c r="K6996" s="33">
        <f>TRUNC(D6996*(TRUNC(E6996*G6996,4)+TRUNC(F6996*I6996,4)),4)</f>
        <v>4.3559999999999999</v>
      </c>
    </row>
    <row r="6997" spans="1:11" ht="15" customHeight="1" x14ac:dyDescent="0.25">
      <c r="A6997" s="1"/>
      <c r="B6997" s="1"/>
      <c r="C6997" s="1"/>
      <c r="D6997" s="1"/>
      <c r="E6997" s="1"/>
      <c r="F6997" s="1"/>
      <c r="G6997" s="85" t="s">
        <v>3999</v>
      </c>
      <c r="H6997" s="85"/>
      <c r="I6997" s="85"/>
      <c r="J6997" s="85"/>
      <c r="K6997" s="34">
        <f>SUM(K6995:K6996)</f>
        <v>4.3559999999999999</v>
      </c>
    </row>
    <row r="6998" spans="1:11" ht="20.100000000000001" customHeight="1" x14ac:dyDescent="0.25">
      <c r="A6998" s="106" t="s">
        <v>4000</v>
      </c>
      <c r="B6998" s="106"/>
      <c r="C6998" s="106"/>
      <c r="D6998" s="106"/>
      <c r="E6998" s="106"/>
      <c r="F6998" s="2" t="s">
        <v>4</v>
      </c>
      <c r="G6998" s="87" t="s">
        <v>4001</v>
      </c>
      <c r="H6998" s="87"/>
      <c r="I6998" s="87" t="s">
        <v>4002</v>
      </c>
      <c r="J6998" s="87"/>
      <c r="K6998" s="2" t="s">
        <v>3988</v>
      </c>
    </row>
    <row r="6999" spans="1:11" ht="15" customHeight="1" x14ac:dyDescent="0.25">
      <c r="A6999" s="6" t="s">
        <v>4093</v>
      </c>
      <c r="B6999" s="101" t="s">
        <v>4094</v>
      </c>
      <c r="C6999" s="101"/>
      <c r="D6999" s="101"/>
      <c r="E6999" s="101"/>
      <c r="F6999" s="6" t="s">
        <v>3940</v>
      </c>
      <c r="G6999" s="102">
        <v>0.1333</v>
      </c>
      <c r="H6999" s="102"/>
      <c r="I6999" s="103">
        <v>3.96</v>
      </c>
      <c r="J6999" s="103"/>
      <c r="K6999" s="7">
        <f>TRUNC(TRUNC(G6999,8)*I6999,2)</f>
        <v>0.52</v>
      </c>
    </row>
    <row r="7000" spans="1:11" ht="15" customHeight="1" x14ac:dyDescent="0.25">
      <c r="A7000" s="6" t="s">
        <v>4095</v>
      </c>
      <c r="B7000" s="101" t="s">
        <v>4096</v>
      </c>
      <c r="C7000" s="101"/>
      <c r="D7000" s="101"/>
      <c r="E7000" s="101"/>
      <c r="F7000" s="6" t="s">
        <v>3940</v>
      </c>
      <c r="G7000" s="102">
        <v>2</v>
      </c>
      <c r="H7000" s="102"/>
      <c r="I7000" s="103">
        <v>14.41</v>
      </c>
      <c r="J7000" s="103"/>
      <c r="K7000" s="7">
        <f>TRUNC(TRUNC(G7000,8)*I7000,2)</f>
        <v>28.82</v>
      </c>
    </row>
    <row r="7001" spans="1:11" ht="15" customHeight="1" x14ac:dyDescent="0.25">
      <c r="A7001" s="6" t="s">
        <v>4097</v>
      </c>
      <c r="B7001" s="101" t="s">
        <v>4098</v>
      </c>
      <c r="C7001" s="101"/>
      <c r="D7001" s="101"/>
      <c r="E7001" s="101"/>
      <c r="F7001" s="6" t="s">
        <v>3940</v>
      </c>
      <c r="G7001" s="102">
        <v>3</v>
      </c>
      <c r="H7001" s="102"/>
      <c r="I7001" s="103">
        <v>14.58</v>
      </c>
      <c r="J7001" s="103"/>
      <c r="K7001" s="7">
        <f>TRUNC(TRUNC(G7001,8)*I7001,2)</f>
        <v>43.74</v>
      </c>
    </row>
    <row r="7002" spans="1:11" ht="15" customHeight="1" x14ac:dyDescent="0.25">
      <c r="A7002" s="1"/>
      <c r="B7002" s="1"/>
      <c r="C7002" s="1"/>
      <c r="D7002" s="1"/>
      <c r="E7002" s="1"/>
      <c r="F7002" s="1"/>
      <c r="G7002" s="85" t="s">
        <v>4005</v>
      </c>
      <c r="H7002" s="85"/>
      <c r="I7002" s="85"/>
      <c r="J7002" s="85"/>
      <c r="K7002" s="29">
        <f>SUM(K6999:K7001)</f>
        <v>73.08</v>
      </c>
    </row>
    <row r="7003" spans="1:11" ht="15" customHeight="1" x14ac:dyDescent="0.25">
      <c r="A7003" s="9"/>
      <c r="B7003" s="9"/>
      <c r="C7003" s="9"/>
      <c r="D7003" s="9"/>
      <c r="E7003" s="9"/>
      <c r="F7003" s="9"/>
      <c r="G7003" s="92" t="s">
        <v>4006</v>
      </c>
      <c r="H7003" s="92"/>
      <c r="I7003" s="92"/>
      <c r="J7003" s="92"/>
      <c r="K7003" s="33">
        <f>SUM(K6997,K7002)</f>
        <v>77.435999999999993</v>
      </c>
    </row>
    <row r="7004" spans="1:11" ht="15" customHeight="1" x14ac:dyDescent="0.25">
      <c r="A7004" s="9"/>
      <c r="B7004" s="9"/>
      <c r="C7004" s="9"/>
      <c r="D7004" s="9"/>
      <c r="E7004" s="9"/>
      <c r="F7004" s="9"/>
      <c r="G7004" s="92" t="s">
        <v>4007</v>
      </c>
      <c r="H7004" s="92"/>
      <c r="I7004" s="92"/>
      <c r="J7004" s="92"/>
      <c r="K7004" s="35">
        <v>22.5</v>
      </c>
    </row>
    <row r="7005" spans="1:11" ht="15" customHeight="1" x14ac:dyDescent="0.25">
      <c r="A7005" s="9"/>
      <c r="B7005" s="9"/>
      <c r="C7005" s="9"/>
      <c r="D7005" s="9"/>
      <c r="E7005" s="9"/>
      <c r="F7005" s="9"/>
      <c r="G7005" s="92" t="s">
        <v>4008</v>
      </c>
      <c r="H7005" s="92"/>
      <c r="I7005" s="92"/>
      <c r="J7005" s="92"/>
      <c r="K7005" s="33">
        <f>TRUNC(K7003/K7004,4)</f>
        <v>3.4416000000000002</v>
      </c>
    </row>
    <row r="7006" spans="1:11" ht="15" customHeight="1" x14ac:dyDescent="0.25">
      <c r="A7006" s="9"/>
      <c r="B7006" s="9"/>
      <c r="C7006" s="9"/>
      <c r="D7006" s="9"/>
      <c r="E7006" s="9"/>
      <c r="F7006" s="9"/>
      <c r="G7006" s="92" t="s">
        <v>4029</v>
      </c>
      <c r="H7006" s="92"/>
      <c r="I7006" s="92"/>
      <c r="J7006" s="92"/>
      <c r="K7006" s="33">
        <f>SUM(K7005)</f>
        <v>3.4416000000000002</v>
      </c>
    </row>
    <row r="7007" spans="1:11" ht="15" customHeight="1" x14ac:dyDescent="0.25">
      <c r="A7007" s="9"/>
      <c r="B7007" s="9"/>
      <c r="C7007" s="9"/>
      <c r="D7007" s="9"/>
      <c r="E7007" s="9"/>
      <c r="F7007" s="9"/>
      <c r="G7007" s="92" t="s">
        <v>3913</v>
      </c>
      <c r="H7007" s="92"/>
      <c r="I7007" s="92"/>
      <c r="J7007" s="92"/>
      <c r="K7007" s="29">
        <f>ROUND(SUM(K7006),2)</f>
        <v>3.44</v>
      </c>
    </row>
    <row r="7008" spans="1:11" ht="9.9499999999999993" customHeight="1" x14ac:dyDescent="0.25">
      <c r="A7008" s="9"/>
      <c r="B7008" s="9"/>
      <c r="C7008" s="9"/>
      <c r="D7008" s="9"/>
      <c r="E7008" s="9"/>
      <c r="F7008" s="9"/>
      <c r="G7008" s="100"/>
      <c r="H7008" s="100"/>
      <c r="I7008" s="100"/>
      <c r="J7008" s="100"/>
      <c r="K7008" s="100"/>
    </row>
    <row r="7009" spans="1:11" ht="20.100000000000001" customHeight="1" x14ac:dyDescent="0.25">
      <c r="A7009" s="99" t="s">
        <v>2644</v>
      </c>
      <c r="B7009" s="99"/>
      <c r="C7009" s="99"/>
      <c r="D7009" s="99"/>
      <c r="E7009" s="99"/>
      <c r="F7009" s="99"/>
      <c r="G7009" s="99"/>
      <c r="H7009" s="99"/>
      <c r="I7009" s="99"/>
      <c r="J7009" s="99"/>
      <c r="K7009" s="99"/>
    </row>
    <row r="7010" spans="1:11" ht="15" customHeight="1" x14ac:dyDescent="0.25">
      <c r="A7010" s="93" t="s">
        <v>3893</v>
      </c>
      <c r="B7010" s="93"/>
      <c r="C7010" s="93"/>
      <c r="D7010" s="94" t="s">
        <v>3</v>
      </c>
      <c r="E7010" s="94"/>
      <c r="F7010" s="23" t="s">
        <v>4</v>
      </c>
      <c r="G7010" s="94" t="s">
        <v>3894</v>
      </c>
      <c r="H7010" s="94"/>
      <c r="I7010" s="94" t="s">
        <v>3895</v>
      </c>
      <c r="J7010" s="94"/>
      <c r="K7010" s="23" t="s">
        <v>3896</v>
      </c>
    </row>
    <row r="7011" spans="1:11" ht="15" customHeight="1" x14ac:dyDescent="0.25">
      <c r="A7011" s="24" t="s">
        <v>3951</v>
      </c>
      <c r="B7011" s="95" t="s">
        <v>3952</v>
      </c>
      <c r="C7011" s="95"/>
      <c r="D7011" s="96" t="s">
        <v>3953</v>
      </c>
      <c r="E7011" s="96"/>
      <c r="F7011" s="24" t="s">
        <v>3954</v>
      </c>
      <c r="G7011" s="97">
        <v>4.0000000000000001E-3</v>
      </c>
      <c r="H7011" s="97"/>
      <c r="I7011" s="98">
        <v>215</v>
      </c>
      <c r="J7011" s="98"/>
      <c r="K7011" s="27">
        <f>ROUND(ROUND(G7011,8)*I7011,2)</f>
        <v>0.86</v>
      </c>
    </row>
    <row r="7012" spans="1:11" ht="15" customHeight="1" x14ac:dyDescent="0.25">
      <c r="A7012" s="24" t="s">
        <v>3955</v>
      </c>
      <c r="B7012" s="95" t="s">
        <v>3956</v>
      </c>
      <c r="C7012" s="95"/>
      <c r="D7012" s="96" t="s">
        <v>20</v>
      </c>
      <c r="E7012" s="96"/>
      <c r="F7012" s="24" t="s">
        <v>3903</v>
      </c>
      <c r="G7012" s="97">
        <v>5.0000000000000001E-3</v>
      </c>
      <c r="H7012" s="97"/>
      <c r="I7012" s="98">
        <v>19.37</v>
      </c>
      <c r="J7012" s="98"/>
      <c r="K7012" s="27">
        <f>ROUND(ROUND(G7012,8)*I7012,2)</f>
        <v>0.1</v>
      </c>
    </row>
    <row r="7013" spans="1:11" ht="15" customHeight="1" x14ac:dyDescent="0.25">
      <c r="A7013" s="9"/>
      <c r="B7013" s="9"/>
      <c r="C7013" s="9"/>
      <c r="D7013" s="9"/>
      <c r="E7013" s="9"/>
      <c r="F7013" s="9"/>
      <c r="G7013" s="91" t="s">
        <v>3906</v>
      </c>
      <c r="H7013" s="91"/>
      <c r="I7013" s="91"/>
      <c r="J7013" s="91"/>
      <c r="K7013" s="28">
        <f>SUM(K7011:K7012)</f>
        <v>0.96</v>
      </c>
    </row>
    <row r="7014" spans="1:11" ht="15" customHeight="1" x14ac:dyDescent="0.25">
      <c r="A7014" s="93" t="s">
        <v>3907</v>
      </c>
      <c r="B7014" s="93"/>
      <c r="C7014" s="93"/>
      <c r="D7014" s="94" t="s">
        <v>3</v>
      </c>
      <c r="E7014" s="94"/>
      <c r="F7014" s="23" t="s">
        <v>4</v>
      </c>
      <c r="G7014" s="94" t="s">
        <v>3894</v>
      </c>
      <c r="H7014" s="94"/>
      <c r="I7014" s="94" t="s">
        <v>3895</v>
      </c>
      <c r="J7014" s="94"/>
      <c r="K7014" s="23" t="s">
        <v>3896</v>
      </c>
    </row>
    <row r="7015" spans="1:11" ht="21" customHeight="1" x14ac:dyDescent="0.25">
      <c r="A7015" s="24" t="s">
        <v>3908</v>
      </c>
      <c r="B7015" s="95" t="s">
        <v>3909</v>
      </c>
      <c r="C7015" s="95"/>
      <c r="D7015" s="96" t="s">
        <v>20</v>
      </c>
      <c r="E7015" s="96"/>
      <c r="F7015" s="24" t="s">
        <v>2056</v>
      </c>
      <c r="G7015" s="97">
        <v>0.03</v>
      </c>
      <c r="H7015" s="97"/>
      <c r="I7015" s="98">
        <v>32.24</v>
      </c>
      <c r="J7015" s="98"/>
      <c r="K7015" s="27">
        <f>ROUND(ROUND(G7015,8)*I7015,2)</f>
        <v>0.97</v>
      </c>
    </row>
    <row r="7016" spans="1:11" ht="15" customHeight="1" x14ac:dyDescent="0.25">
      <c r="A7016" s="24" t="s">
        <v>3910</v>
      </c>
      <c r="B7016" s="95" t="s">
        <v>3911</v>
      </c>
      <c r="C7016" s="95"/>
      <c r="D7016" s="96" t="s">
        <v>20</v>
      </c>
      <c r="E7016" s="96"/>
      <c r="F7016" s="24" t="s">
        <v>2056</v>
      </c>
      <c r="G7016" s="97">
        <v>0.03</v>
      </c>
      <c r="H7016" s="97"/>
      <c r="I7016" s="98">
        <v>24.94</v>
      </c>
      <c r="J7016" s="98"/>
      <c r="K7016" s="27">
        <f>ROUND(ROUND(G7016,8)*I7016,2)</f>
        <v>0.75</v>
      </c>
    </row>
    <row r="7017" spans="1:11" ht="18" customHeight="1" x14ac:dyDescent="0.25">
      <c r="A7017" s="9"/>
      <c r="B7017" s="9"/>
      <c r="C7017" s="9"/>
      <c r="D7017" s="9"/>
      <c r="E7017" s="9"/>
      <c r="F7017" s="9"/>
      <c r="G7017" s="91" t="s">
        <v>3912</v>
      </c>
      <c r="H7017" s="91"/>
      <c r="I7017" s="91"/>
      <c r="J7017" s="91"/>
      <c r="K7017" s="28">
        <f>SUM(K7015:K7016)</f>
        <v>1.72</v>
      </c>
    </row>
    <row r="7018" spans="1:11" ht="15" customHeight="1" x14ac:dyDescent="0.25">
      <c r="A7018" s="9"/>
      <c r="B7018" s="9"/>
      <c r="C7018" s="9"/>
      <c r="D7018" s="9"/>
      <c r="E7018" s="9"/>
      <c r="F7018" s="9"/>
      <c r="G7018" s="92" t="s">
        <v>3913</v>
      </c>
      <c r="H7018" s="92"/>
      <c r="I7018" s="92"/>
      <c r="J7018" s="92"/>
      <c r="K7018" s="29">
        <f>ROUND(SUM(K7013,K7017),2)</f>
        <v>2.68</v>
      </c>
    </row>
    <row r="7019" spans="1:11" ht="9.9499999999999993" customHeight="1" x14ac:dyDescent="0.25">
      <c r="A7019" s="9"/>
      <c r="B7019" s="9"/>
      <c r="C7019" s="9"/>
      <c r="D7019" s="9"/>
      <c r="E7019" s="9"/>
      <c r="F7019" s="9"/>
      <c r="G7019" s="100"/>
      <c r="H7019" s="100"/>
      <c r="I7019" s="100"/>
      <c r="J7019" s="100"/>
      <c r="K7019" s="100"/>
    </row>
    <row r="7020" spans="1:11" ht="20.100000000000001" customHeight="1" x14ac:dyDescent="0.25">
      <c r="A7020" s="99" t="s">
        <v>2645</v>
      </c>
      <c r="B7020" s="99"/>
      <c r="C7020" s="99"/>
      <c r="D7020" s="99"/>
      <c r="E7020" s="99"/>
      <c r="F7020" s="99"/>
      <c r="G7020" s="99"/>
      <c r="H7020" s="99"/>
      <c r="I7020" s="99"/>
      <c r="J7020" s="99"/>
      <c r="K7020" s="99"/>
    </row>
    <row r="7021" spans="1:11" ht="15" customHeight="1" x14ac:dyDescent="0.25">
      <c r="A7021" s="93" t="s">
        <v>3916</v>
      </c>
      <c r="B7021" s="93"/>
      <c r="C7021" s="93"/>
      <c r="D7021" s="94" t="s">
        <v>3</v>
      </c>
      <c r="E7021" s="94"/>
      <c r="F7021" s="23" t="s">
        <v>4</v>
      </c>
      <c r="G7021" s="94" t="s">
        <v>3894</v>
      </c>
      <c r="H7021" s="94"/>
      <c r="I7021" s="94" t="s">
        <v>3895</v>
      </c>
      <c r="J7021" s="94"/>
      <c r="K7021" s="23" t="s">
        <v>3896</v>
      </c>
    </row>
    <row r="7022" spans="1:11" ht="29.1" customHeight="1" x14ac:dyDescent="0.25">
      <c r="A7022" s="24" t="s">
        <v>3957</v>
      </c>
      <c r="B7022" s="95" t="s">
        <v>3958</v>
      </c>
      <c r="C7022" s="95"/>
      <c r="D7022" s="96" t="s">
        <v>20</v>
      </c>
      <c r="E7022" s="96"/>
      <c r="F7022" s="24" t="s">
        <v>3936</v>
      </c>
      <c r="G7022" s="97">
        <v>2.8999999999999998E-3</v>
      </c>
      <c r="H7022" s="97"/>
      <c r="I7022" s="98">
        <v>75.540000000000006</v>
      </c>
      <c r="J7022" s="98"/>
      <c r="K7022" s="27">
        <f>TRUNC(TRUNC(G7022,8)*I7022,2)</f>
        <v>0.21</v>
      </c>
    </row>
    <row r="7023" spans="1:11" ht="29.1" customHeight="1" x14ac:dyDescent="0.25">
      <c r="A7023" s="24" t="s">
        <v>3959</v>
      </c>
      <c r="B7023" s="95" t="s">
        <v>3960</v>
      </c>
      <c r="C7023" s="95"/>
      <c r="D7023" s="96" t="s">
        <v>20</v>
      </c>
      <c r="E7023" s="96"/>
      <c r="F7023" s="24" t="s">
        <v>30</v>
      </c>
      <c r="G7023" s="97">
        <v>1.6999999999999999E-3</v>
      </c>
      <c r="H7023" s="97"/>
      <c r="I7023" s="98">
        <v>198.53</v>
      </c>
      <c r="J7023" s="98"/>
      <c r="K7023" s="27">
        <f>TRUNC(TRUNC(G7023,8)*I7023,2)</f>
        <v>0.33</v>
      </c>
    </row>
    <row r="7024" spans="1:11" ht="18" customHeight="1" x14ac:dyDescent="0.25">
      <c r="A7024" s="9"/>
      <c r="B7024" s="9"/>
      <c r="C7024" s="9"/>
      <c r="D7024" s="9"/>
      <c r="E7024" s="9"/>
      <c r="F7024" s="9"/>
      <c r="G7024" s="91" t="s">
        <v>3919</v>
      </c>
      <c r="H7024" s="91"/>
      <c r="I7024" s="91"/>
      <c r="J7024" s="91"/>
      <c r="K7024" s="28">
        <f>SUM(K7022:K7023)</f>
        <v>0.54</v>
      </c>
    </row>
    <row r="7025" spans="1:11" ht="15" customHeight="1" x14ac:dyDescent="0.25">
      <c r="A7025" s="93" t="s">
        <v>3907</v>
      </c>
      <c r="B7025" s="93"/>
      <c r="C7025" s="93"/>
      <c r="D7025" s="94" t="s">
        <v>3</v>
      </c>
      <c r="E7025" s="94"/>
      <c r="F7025" s="23" t="s">
        <v>4</v>
      </c>
      <c r="G7025" s="94" t="s">
        <v>3894</v>
      </c>
      <c r="H7025" s="94"/>
      <c r="I7025" s="94" t="s">
        <v>3895</v>
      </c>
      <c r="J7025" s="94"/>
      <c r="K7025" s="23" t="s">
        <v>3896</v>
      </c>
    </row>
    <row r="7026" spans="1:11" ht="15" customHeight="1" x14ac:dyDescent="0.25">
      <c r="A7026" s="24" t="s">
        <v>3961</v>
      </c>
      <c r="B7026" s="95" t="s">
        <v>3962</v>
      </c>
      <c r="C7026" s="95"/>
      <c r="D7026" s="96" t="s">
        <v>20</v>
      </c>
      <c r="E7026" s="96"/>
      <c r="F7026" s="24" t="s">
        <v>2056</v>
      </c>
      <c r="G7026" s="97">
        <v>4.5999999999999999E-3</v>
      </c>
      <c r="H7026" s="97"/>
      <c r="I7026" s="98">
        <v>29.5</v>
      </c>
      <c r="J7026" s="98"/>
      <c r="K7026" s="27">
        <f>TRUNC(TRUNC(G7026,8)*I7026,2)</f>
        <v>0.13</v>
      </c>
    </row>
    <row r="7027" spans="1:11" ht="18" customHeight="1" x14ac:dyDescent="0.25">
      <c r="A7027" s="9"/>
      <c r="B7027" s="9"/>
      <c r="C7027" s="9"/>
      <c r="D7027" s="9"/>
      <c r="E7027" s="9"/>
      <c r="F7027" s="9"/>
      <c r="G7027" s="91" t="s">
        <v>3912</v>
      </c>
      <c r="H7027" s="91"/>
      <c r="I7027" s="91"/>
      <c r="J7027" s="91"/>
      <c r="K7027" s="28">
        <f>SUM(K7026:K7026)</f>
        <v>0.13</v>
      </c>
    </row>
    <row r="7028" spans="1:11" ht="15" customHeight="1" x14ac:dyDescent="0.25">
      <c r="A7028" s="9"/>
      <c r="B7028" s="9"/>
      <c r="C7028" s="9"/>
      <c r="D7028" s="9"/>
      <c r="E7028" s="9"/>
      <c r="F7028" s="9"/>
      <c r="G7028" s="92" t="s">
        <v>3913</v>
      </c>
      <c r="H7028" s="92"/>
      <c r="I7028" s="92"/>
      <c r="J7028" s="92"/>
      <c r="K7028" s="29">
        <f>ROUND(SUM(K7024,K7027),2)</f>
        <v>0.67</v>
      </c>
    </row>
    <row r="7029" spans="1:11" ht="9.9499999999999993" customHeight="1" x14ac:dyDescent="0.25">
      <c r="A7029" s="9"/>
      <c r="B7029" s="9"/>
      <c r="C7029" s="9"/>
      <c r="D7029" s="9"/>
      <c r="E7029" s="9"/>
      <c r="F7029" s="9"/>
      <c r="G7029" s="100"/>
      <c r="H7029" s="100"/>
      <c r="I7029" s="100"/>
      <c r="J7029" s="100"/>
      <c r="K7029" s="100"/>
    </row>
    <row r="7030" spans="1:11" ht="20.100000000000001" customHeight="1" x14ac:dyDescent="0.25">
      <c r="A7030" s="99" t="s">
        <v>2646</v>
      </c>
      <c r="B7030" s="99"/>
      <c r="C7030" s="99"/>
      <c r="D7030" s="99"/>
      <c r="E7030" s="99"/>
      <c r="F7030" s="99"/>
      <c r="G7030" s="99"/>
      <c r="H7030" s="99"/>
      <c r="I7030" s="99"/>
      <c r="J7030" s="99"/>
      <c r="K7030" s="99"/>
    </row>
    <row r="7031" spans="1:11" ht="15" customHeight="1" x14ac:dyDescent="0.25">
      <c r="A7031" s="93" t="s">
        <v>3916</v>
      </c>
      <c r="B7031" s="93"/>
      <c r="C7031" s="93"/>
      <c r="D7031" s="94" t="s">
        <v>3</v>
      </c>
      <c r="E7031" s="94"/>
      <c r="F7031" s="23" t="s">
        <v>4</v>
      </c>
      <c r="G7031" s="94" t="s">
        <v>3894</v>
      </c>
      <c r="H7031" s="94"/>
      <c r="I7031" s="94" t="s">
        <v>3895</v>
      </c>
      <c r="J7031" s="94"/>
      <c r="K7031" s="23" t="s">
        <v>3896</v>
      </c>
    </row>
    <row r="7032" spans="1:11" ht="29.1" customHeight="1" x14ac:dyDescent="0.25">
      <c r="A7032" s="24" t="s">
        <v>3957</v>
      </c>
      <c r="B7032" s="95" t="s">
        <v>3958</v>
      </c>
      <c r="C7032" s="95"/>
      <c r="D7032" s="96" t="s">
        <v>20</v>
      </c>
      <c r="E7032" s="96"/>
      <c r="F7032" s="24" t="s">
        <v>3936</v>
      </c>
      <c r="G7032" s="97">
        <v>1.95E-2</v>
      </c>
      <c r="H7032" s="97"/>
      <c r="I7032" s="98">
        <v>75.540000000000006</v>
      </c>
      <c r="J7032" s="98"/>
      <c r="K7032" s="27">
        <f>TRUNC(TRUNC(G7032,8)*I7032,2)</f>
        <v>1.47</v>
      </c>
    </row>
    <row r="7033" spans="1:11" ht="29.1" customHeight="1" x14ac:dyDescent="0.25">
      <c r="A7033" s="24" t="s">
        <v>3959</v>
      </c>
      <c r="B7033" s="95" t="s">
        <v>3960</v>
      </c>
      <c r="C7033" s="95"/>
      <c r="D7033" s="96" t="s">
        <v>20</v>
      </c>
      <c r="E7033" s="96"/>
      <c r="F7033" s="24" t="s">
        <v>30</v>
      </c>
      <c r="G7033" s="97">
        <v>1.15E-2</v>
      </c>
      <c r="H7033" s="97"/>
      <c r="I7033" s="98">
        <v>198.53</v>
      </c>
      <c r="J7033" s="98"/>
      <c r="K7033" s="27">
        <f>TRUNC(TRUNC(G7033,8)*I7033,2)</f>
        <v>2.2799999999999998</v>
      </c>
    </row>
    <row r="7034" spans="1:11" ht="18" customHeight="1" x14ac:dyDescent="0.25">
      <c r="A7034" s="9"/>
      <c r="B7034" s="9"/>
      <c r="C7034" s="9"/>
      <c r="D7034" s="9"/>
      <c r="E7034" s="9"/>
      <c r="F7034" s="9"/>
      <c r="G7034" s="91" t="s">
        <v>3919</v>
      </c>
      <c r="H7034" s="91"/>
      <c r="I7034" s="91"/>
      <c r="J7034" s="91"/>
      <c r="K7034" s="28">
        <f>SUM(K7032:K7033)</f>
        <v>3.75</v>
      </c>
    </row>
    <row r="7035" spans="1:11" ht="15" customHeight="1" x14ac:dyDescent="0.25">
      <c r="A7035" s="93" t="s">
        <v>3907</v>
      </c>
      <c r="B7035" s="93"/>
      <c r="C7035" s="93"/>
      <c r="D7035" s="94" t="s">
        <v>3</v>
      </c>
      <c r="E7035" s="94"/>
      <c r="F7035" s="23" t="s">
        <v>4</v>
      </c>
      <c r="G7035" s="94" t="s">
        <v>3894</v>
      </c>
      <c r="H7035" s="94"/>
      <c r="I7035" s="94" t="s">
        <v>3895</v>
      </c>
      <c r="J7035" s="94"/>
      <c r="K7035" s="23" t="s">
        <v>3896</v>
      </c>
    </row>
    <row r="7036" spans="1:11" ht="15" customHeight="1" x14ac:dyDescent="0.25">
      <c r="A7036" s="24" t="s">
        <v>3910</v>
      </c>
      <c r="B7036" s="95" t="s">
        <v>3911</v>
      </c>
      <c r="C7036" s="95"/>
      <c r="D7036" s="96" t="s">
        <v>20</v>
      </c>
      <c r="E7036" s="96"/>
      <c r="F7036" s="24" t="s">
        <v>2056</v>
      </c>
      <c r="G7036" s="97">
        <v>3.1E-2</v>
      </c>
      <c r="H7036" s="97"/>
      <c r="I7036" s="98">
        <v>24.94</v>
      </c>
      <c r="J7036" s="98"/>
      <c r="K7036" s="27">
        <f>TRUNC(TRUNC(G7036,8)*I7036,2)</f>
        <v>0.77</v>
      </c>
    </row>
    <row r="7037" spans="1:11" ht="18" customHeight="1" x14ac:dyDescent="0.25">
      <c r="A7037" s="9"/>
      <c r="B7037" s="9"/>
      <c r="C7037" s="9"/>
      <c r="D7037" s="9"/>
      <c r="E7037" s="9"/>
      <c r="F7037" s="9"/>
      <c r="G7037" s="91" t="s">
        <v>3912</v>
      </c>
      <c r="H7037" s="91"/>
      <c r="I7037" s="91"/>
      <c r="J7037" s="91"/>
      <c r="K7037" s="28">
        <f>SUM(K7036:K7036)</f>
        <v>0.77</v>
      </c>
    </row>
    <row r="7038" spans="1:11" ht="15" customHeight="1" x14ac:dyDescent="0.25">
      <c r="A7038" s="9"/>
      <c r="B7038" s="9"/>
      <c r="C7038" s="9"/>
      <c r="D7038" s="9"/>
      <c r="E7038" s="9"/>
      <c r="F7038" s="9"/>
      <c r="G7038" s="92" t="s">
        <v>3913</v>
      </c>
      <c r="H7038" s="92"/>
      <c r="I7038" s="92"/>
      <c r="J7038" s="92"/>
      <c r="K7038" s="29">
        <f>ROUND(SUM(K7034,K7037),2)</f>
        <v>4.5199999999999996</v>
      </c>
    </row>
    <row r="7039" spans="1:11" ht="9.9499999999999993" customHeight="1" x14ac:dyDescent="0.25">
      <c r="A7039" s="9"/>
      <c r="B7039" s="9"/>
      <c r="C7039" s="9"/>
      <c r="D7039" s="9"/>
      <c r="E7039" s="9"/>
      <c r="F7039" s="9"/>
      <c r="G7039" s="100"/>
      <c r="H7039" s="100"/>
      <c r="I7039" s="100"/>
      <c r="J7039" s="100"/>
      <c r="K7039" s="100"/>
    </row>
    <row r="7040" spans="1:11" ht="20.100000000000001" customHeight="1" x14ac:dyDescent="0.25">
      <c r="A7040" s="99" t="s">
        <v>2647</v>
      </c>
      <c r="B7040" s="99"/>
      <c r="C7040" s="99"/>
      <c r="D7040" s="99"/>
      <c r="E7040" s="99"/>
      <c r="F7040" s="99"/>
      <c r="G7040" s="99"/>
      <c r="H7040" s="99"/>
      <c r="I7040" s="99"/>
      <c r="J7040" s="99"/>
      <c r="K7040" s="99"/>
    </row>
    <row r="7041" spans="1:11" ht="15" customHeight="1" x14ac:dyDescent="0.25">
      <c r="A7041" s="93" t="s">
        <v>3916</v>
      </c>
      <c r="B7041" s="93"/>
      <c r="C7041" s="93"/>
      <c r="D7041" s="94" t="s">
        <v>3</v>
      </c>
      <c r="E7041" s="94"/>
      <c r="F7041" s="23" t="s">
        <v>4</v>
      </c>
      <c r="G7041" s="94" t="s">
        <v>3894</v>
      </c>
      <c r="H7041" s="94"/>
      <c r="I7041" s="94" t="s">
        <v>3895</v>
      </c>
      <c r="J7041" s="94"/>
      <c r="K7041" s="23" t="s">
        <v>3896</v>
      </c>
    </row>
    <row r="7042" spans="1:11" ht="29.1" customHeight="1" x14ac:dyDescent="0.25">
      <c r="A7042" s="24" t="s">
        <v>3963</v>
      </c>
      <c r="B7042" s="95" t="s">
        <v>3964</v>
      </c>
      <c r="C7042" s="95"/>
      <c r="D7042" s="96" t="s">
        <v>20</v>
      </c>
      <c r="E7042" s="96"/>
      <c r="F7042" s="24" t="s">
        <v>3936</v>
      </c>
      <c r="G7042" s="97">
        <v>0.86950000000000005</v>
      </c>
      <c r="H7042" s="97"/>
      <c r="I7042" s="98">
        <v>8.9</v>
      </c>
      <c r="J7042" s="98"/>
      <c r="K7042" s="27">
        <f>TRUNC(TRUNC(G7042,8)*I7042,2)</f>
        <v>7.73</v>
      </c>
    </row>
    <row r="7043" spans="1:11" ht="29.1" customHeight="1" x14ac:dyDescent="0.25">
      <c r="A7043" s="24" t="s">
        <v>3965</v>
      </c>
      <c r="B7043" s="95" t="s">
        <v>3966</v>
      </c>
      <c r="C7043" s="95"/>
      <c r="D7043" s="96" t="s">
        <v>20</v>
      </c>
      <c r="E7043" s="96"/>
      <c r="F7043" s="24" t="s">
        <v>30</v>
      </c>
      <c r="G7043" s="97">
        <v>1.137</v>
      </c>
      <c r="H7043" s="97"/>
      <c r="I7043" s="98">
        <v>32.76</v>
      </c>
      <c r="J7043" s="98"/>
      <c r="K7043" s="27">
        <f>TRUNC(TRUNC(G7043,8)*I7043,2)</f>
        <v>37.24</v>
      </c>
    </row>
    <row r="7044" spans="1:11" ht="21" customHeight="1" x14ac:dyDescent="0.25">
      <c r="A7044" s="24" t="s">
        <v>3967</v>
      </c>
      <c r="B7044" s="95" t="s">
        <v>3968</v>
      </c>
      <c r="C7044" s="95"/>
      <c r="D7044" s="96" t="s">
        <v>20</v>
      </c>
      <c r="E7044" s="96"/>
      <c r="F7044" s="24" t="s">
        <v>3936</v>
      </c>
      <c r="G7044" s="97">
        <v>0.86950000000000005</v>
      </c>
      <c r="H7044" s="97"/>
      <c r="I7044" s="98">
        <v>27.59</v>
      </c>
      <c r="J7044" s="98"/>
      <c r="K7044" s="27">
        <f>TRUNC(TRUNC(G7044,8)*I7044,2)</f>
        <v>23.98</v>
      </c>
    </row>
    <row r="7045" spans="1:11" ht="21" customHeight="1" x14ac:dyDescent="0.25">
      <c r="A7045" s="24" t="s">
        <v>3969</v>
      </c>
      <c r="B7045" s="95" t="s">
        <v>3970</v>
      </c>
      <c r="C7045" s="95"/>
      <c r="D7045" s="96" t="s">
        <v>20</v>
      </c>
      <c r="E7045" s="96"/>
      <c r="F7045" s="24" t="s">
        <v>30</v>
      </c>
      <c r="G7045" s="97">
        <v>1.137</v>
      </c>
      <c r="H7045" s="97"/>
      <c r="I7045" s="98">
        <v>28.09</v>
      </c>
      <c r="J7045" s="98"/>
      <c r="K7045" s="27">
        <f>TRUNC(TRUNC(G7045,8)*I7045,2)</f>
        <v>31.93</v>
      </c>
    </row>
    <row r="7046" spans="1:11" ht="18" customHeight="1" x14ac:dyDescent="0.25">
      <c r="A7046" s="9"/>
      <c r="B7046" s="9"/>
      <c r="C7046" s="9"/>
      <c r="D7046" s="9"/>
      <c r="E7046" s="9"/>
      <c r="F7046" s="9"/>
      <c r="G7046" s="91" t="s">
        <v>3919</v>
      </c>
      <c r="H7046" s="91"/>
      <c r="I7046" s="91"/>
      <c r="J7046" s="91"/>
      <c r="K7046" s="28">
        <f>SUM(K7042:K7045)</f>
        <v>100.88</v>
      </c>
    </row>
    <row r="7047" spans="1:11" ht="15" customHeight="1" x14ac:dyDescent="0.25">
      <c r="A7047" s="93" t="s">
        <v>3907</v>
      </c>
      <c r="B7047" s="93"/>
      <c r="C7047" s="93"/>
      <c r="D7047" s="94" t="s">
        <v>3</v>
      </c>
      <c r="E7047" s="94"/>
      <c r="F7047" s="23" t="s">
        <v>4</v>
      </c>
      <c r="G7047" s="94" t="s">
        <v>3894</v>
      </c>
      <c r="H7047" s="94"/>
      <c r="I7047" s="94" t="s">
        <v>3895</v>
      </c>
      <c r="J7047" s="94"/>
      <c r="K7047" s="23" t="s">
        <v>3896</v>
      </c>
    </row>
    <row r="7048" spans="1:11" ht="15" customHeight="1" x14ac:dyDescent="0.25">
      <c r="A7048" s="24" t="s">
        <v>3971</v>
      </c>
      <c r="B7048" s="95" t="s">
        <v>3972</v>
      </c>
      <c r="C7048" s="95"/>
      <c r="D7048" s="96" t="s">
        <v>20</v>
      </c>
      <c r="E7048" s="96"/>
      <c r="F7048" s="24" t="s">
        <v>2056</v>
      </c>
      <c r="G7048" s="97">
        <v>7.22E-2</v>
      </c>
      <c r="H7048" s="97"/>
      <c r="I7048" s="98">
        <v>32.69</v>
      </c>
      <c r="J7048" s="98"/>
      <c r="K7048" s="27">
        <f>TRUNC(TRUNC(G7048,8)*I7048,2)</f>
        <v>2.36</v>
      </c>
    </row>
    <row r="7049" spans="1:11" ht="15" customHeight="1" x14ac:dyDescent="0.25">
      <c r="A7049" s="24" t="s">
        <v>3910</v>
      </c>
      <c r="B7049" s="95" t="s">
        <v>3911</v>
      </c>
      <c r="C7049" s="95"/>
      <c r="D7049" s="96" t="s">
        <v>20</v>
      </c>
      <c r="E7049" s="96"/>
      <c r="F7049" s="24" t="s">
        <v>2056</v>
      </c>
      <c r="G7049" s="97">
        <v>0.44790000000000002</v>
      </c>
      <c r="H7049" s="97"/>
      <c r="I7049" s="98">
        <v>24.94</v>
      </c>
      <c r="J7049" s="98"/>
      <c r="K7049" s="27">
        <f>TRUNC(TRUNC(G7049,8)*I7049,2)</f>
        <v>11.17</v>
      </c>
    </row>
    <row r="7050" spans="1:11" ht="18" customHeight="1" x14ac:dyDescent="0.25">
      <c r="A7050" s="9"/>
      <c r="B7050" s="9"/>
      <c r="C7050" s="9"/>
      <c r="D7050" s="9"/>
      <c r="E7050" s="9"/>
      <c r="F7050" s="9"/>
      <c r="G7050" s="91" t="s">
        <v>3912</v>
      </c>
      <c r="H7050" s="91"/>
      <c r="I7050" s="91"/>
      <c r="J7050" s="91"/>
      <c r="K7050" s="28">
        <f>SUM(K7048:K7049)</f>
        <v>13.53</v>
      </c>
    </row>
    <row r="7051" spans="1:11" ht="15" customHeight="1" x14ac:dyDescent="0.25">
      <c r="A7051" s="9"/>
      <c r="B7051" s="9"/>
      <c r="C7051" s="9"/>
      <c r="D7051" s="9"/>
      <c r="E7051" s="9"/>
      <c r="F7051" s="9"/>
      <c r="G7051" s="92" t="s">
        <v>3913</v>
      </c>
      <c r="H7051" s="92"/>
      <c r="I7051" s="92"/>
      <c r="J7051" s="92"/>
      <c r="K7051" s="29">
        <f>ROUND(SUM(K7046,K7050),2)</f>
        <v>114.41</v>
      </c>
    </row>
    <row r="7052" spans="1:11" ht="9.9499999999999993" customHeight="1" x14ac:dyDescent="0.25">
      <c r="A7052" s="9"/>
      <c r="B7052" s="9"/>
      <c r="C7052" s="9"/>
      <c r="D7052" s="9"/>
      <c r="E7052" s="9"/>
      <c r="F7052" s="9"/>
      <c r="G7052" s="100"/>
      <c r="H7052" s="100"/>
      <c r="I7052" s="100"/>
      <c r="J7052" s="100"/>
      <c r="K7052" s="100"/>
    </row>
    <row r="7053" spans="1:11" ht="20.100000000000001" customHeight="1" x14ac:dyDescent="0.25">
      <c r="A7053" s="99" t="s">
        <v>2648</v>
      </c>
      <c r="B7053" s="99"/>
      <c r="C7053" s="99"/>
      <c r="D7053" s="99"/>
      <c r="E7053" s="99"/>
      <c r="F7053" s="99"/>
      <c r="G7053" s="99"/>
      <c r="H7053" s="99"/>
      <c r="I7053" s="99"/>
      <c r="J7053" s="99"/>
      <c r="K7053" s="99"/>
    </row>
    <row r="7054" spans="1:11" ht="15" customHeight="1" x14ac:dyDescent="0.25">
      <c r="A7054" s="93" t="s">
        <v>3916</v>
      </c>
      <c r="B7054" s="93"/>
      <c r="C7054" s="93"/>
      <c r="D7054" s="94" t="s">
        <v>3</v>
      </c>
      <c r="E7054" s="94"/>
      <c r="F7054" s="23" t="s">
        <v>4</v>
      </c>
      <c r="G7054" s="94" t="s">
        <v>3894</v>
      </c>
      <c r="H7054" s="94"/>
      <c r="I7054" s="94" t="s">
        <v>3895</v>
      </c>
      <c r="J7054" s="94"/>
      <c r="K7054" s="23" t="s">
        <v>3896</v>
      </c>
    </row>
    <row r="7055" spans="1:11" ht="38.1" customHeight="1" x14ac:dyDescent="0.25">
      <c r="A7055" s="24" t="s">
        <v>3973</v>
      </c>
      <c r="B7055" s="95" t="s">
        <v>3974</v>
      </c>
      <c r="C7055" s="95"/>
      <c r="D7055" s="96" t="s">
        <v>20</v>
      </c>
      <c r="E7055" s="96"/>
      <c r="F7055" s="24" t="s">
        <v>3936</v>
      </c>
      <c r="G7055" s="97">
        <v>6.3E-3</v>
      </c>
      <c r="H7055" s="97"/>
      <c r="I7055" s="98">
        <v>94.61</v>
      </c>
      <c r="J7055" s="98"/>
      <c r="K7055" s="27">
        <f>TRUNC(TRUNC(G7055,8)*I7055,2)</f>
        <v>0.59</v>
      </c>
    </row>
    <row r="7056" spans="1:11" ht="38.1" customHeight="1" x14ac:dyDescent="0.25">
      <c r="A7056" s="24" t="s">
        <v>3975</v>
      </c>
      <c r="B7056" s="95" t="s">
        <v>3976</v>
      </c>
      <c r="C7056" s="95"/>
      <c r="D7056" s="96" t="s">
        <v>20</v>
      </c>
      <c r="E7056" s="96"/>
      <c r="F7056" s="24" t="s">
        <v>30</v>
      </c>
      <c r="G7056" s="97">
        <v>1.0200000000000001E-2</v>
      </c>
      <c r="H7056" s="97"/>
      <c r="I7056" s="98">
        <v>370.94</v>
      </c>
      <c r="J7056" s="98"/>
      <c r="K7056" s="27">
        <f>TRUNC(TRUNC(G7056,8)*I7056,2)</f>
        <v>3.78</v>
      </c>
    </row>
    <row r="7057" spans="1:11" ht="29.1" customHeight="1" x14ac:dyDescent="0.25">
      <c r="A7057" s="24" t="s">
        <v>3977</v>
      </c>
      <c r="B7057" s="95" t="s">
        <v>3978</v>
      </c>
      <c r="C7057" s="95"/>
      <c r="D7057" s="96" t="s">
        <v>20</v>
      </c>
      <c r="E7057" s="96"/>
      <c r="F7057" s="24" t="s">
        <v>3936</v>
      </c>
      <c r="G7057" s="97">
        <v>4.8999999999999998E-3</v>
      </c>
      <c r="H7057" s="97"/>
      <c r="I7057" s="98">
        <v>74.180000000000007</v>
      </c>
      <c r="J7057" s="98"/>
      <c r="K7057" s="27">
        <f>TRUNC(TRUNC(G7057,8)*I7057,2)</f>
        <v>0.36</v>
      </c>
    </row>
    <row r="7058" spans="1:11" ht="29.1" customHeight="1" x14ac:dyDescent="0.25">
      <c r="A7058" s="24" t="s">
        <v>3979</v>
      </c>
      <c r="B7058" s="95" t="s">
        <v>3980</v>
      </c>
      <c r="C7058" s="95"/>
      <c r="D7058" s="96" t="s">
        <v>20</v>
      </c>
      <c r="E7058" s="96"/>
      <c r="F7058" s="24" t="s">
        <v>30</v>
      </c>
      <c r="G7058" s="97">
        <v>5.5999999999999999E-3</v>
      </c>
      <c r="H7058" s="97"/>
      <c r="I7058" s="98">
        <v>166.79</v>
      </c>
      <c r="J7058" s="98"/>
      <c r="K7058" s="27">
        <f>TRUNC(TRUNC(G7058,8)*I7058,2)</f>
        <v>0.93</v>
      </c>
    </row>
    <row r="7059" spans="1:11" ht="18" customHeight="1" x14ac:dyDescent="0.25">
      <c r="A7059" s="9"/>
      <c r="B7059" s="9"/>
      <c r="C7059" s="9"/>
      <c r="D7059" s="9"/>
      <c r="E7059" s="9"/>
      <c r="F7059" s="9"/>
      <c r="G7059" s="91" t="s">
        <v>3919</v>
      </c>
      <c r="H7059" s="91"/>
      <c r="I7059" s="91"/>
      <c r="J7059" s="91"/>
      <c r="K7059" s="28">
        <f>SUM(K7055:K7058)</f>
        <v>5.66</v>
      </c>
    </row>
    <row r="7060" spans="1:11" ht="15" customHeight="1" x14ac:dyDescent="0.25">
      <c r="A7060" s="9"/>
      <c r="B7060" s="9"/>
      <c r="C7060" s="9"/>
      <c r="D7060" s="9"/>
      <c r="E7060" s="9"/>
      <c r="F7060" s="9"/>
      <c r="G7060" s="92" t="s">
        <v>3913</v>
      </c>
      <c r="H7060" s="92"/>
      <c r="I7060" s="92"/>
      <c r="J7060" s="92"/>
      <c r="K7060" s="29">
        <f>ROUND(SUM(K7059),2)</f>
        <v>5.66</v>
      </c>
    </row>
    <row r="7061" spans="1:11" ht="9.9499999999999993" customHeight="1" x14ac:dyDescent="0.25">
      <c r="A7061" s="9"/>
      <c r="B7061" s="9"/>
      <c r="C7061" s="9"/>
      <c r="D7061" s="9"/>
      <c r="E7061" s="9"/>
      <c r="F7061" s="9"/>
      <c r="G7061" s="100"/>
      <c r="H7061" s="100"/>
      <c r="I7061" s="100"/>
      <c r="J7061" s="100"/>
      <c r="K7061" s="100"/>
    </row>
    <row r="7062" spans="1:11" ht="20.100000000000001" customHeight="1" x14ac:dyDescent="0.25">
      <c r="A7062" s="99" t="s">
        <v>2649</v>
      </c>
      <c r="B7062" s="99"/>
      <c r="C7062" s="99"/>
      <c r="D7062" s="99"/>
      <c r="E7062" s="99"/>
      <c r="F7062" s="99"/>
      <c r="G7062" s="99"/>
      <c r="H7062" s="99"/>
      <c r="I7062" s="99"/>
      <c r="J7062" s="99"/>
      <c r="K7062" s="99"/>
    </row>
    <row r="7063" spans="1:11" ht="15" customHeight="1" x14ac:dyDescent="0.25">
      <c r="A7063" s="93" t="s">
        <v>3916</v>
      </c>
      <c r="B7063" s="93"/>
      <c r="C7063" s="93"/>
      <c r="D7063" s="94" t="s">
        <v>3</v>
      </c>
      <c r="E7063" s="94"/>
      <c r="F7063" s="23" t="s">
        <v>4</v>
      </c>
      <c r="G7063" s="94" t="s">
        <v>3894</v>
      </c>
      <c r="H7063" s="94"/>
      <c r="I7063" s="94" t="s">
        <v>3895</v>
      </c>
      <c r="J7063" s="94"/>
      <c r="K7063" s="23" t="s">
        <v>3896</v>
      </c>
    </row>
    <row r="7064" spans="1:11" ht="38.1" customHeight="1" x14ac:dyDescent="0.25">
      <c r="A7064" s="24" t="s">
        <v>3973</v>
      </c>
      <c r="B7064" s="95" t="s">
        <v>3974</v>
      </c>
      <c r="C7064" s="95"/>
      <c r="D7064" s="96" t="s">
        <v>20</v>
      </c>
      <c r="E7064" s="96"/>
      <c r="F7064" s="24" t="s">
        <v>3936</v>
      </c>
      <c r="G7064" s="97">
        <v>1.2999999999999999E-3</v>
      </c>
      <c r="H7064" s="97"/>
      <c r="I7064" s="98">
        <v>94.61</v>
      </c>
      <c r="J7064" s="98"/>
      <c r="K7064" s="27">
        <f>TRUNC(TRUNC(G7064,8)*I7064,2)</f>
        <v>0.12</v>
      </c>
    </row>
    <row r="7065" spans="1:11" ht="38.1" customHeight="1" x14ac:dyDescent="0.25">
      <c r="A7065" s="24" t="s">
        <v>3975</v>
      </c>
      <c r="B7065" s="95" t="s">
        <v>3976</v>
      </c>
      <c r="C7065" s="95"/>
      <c r="D7065" s="96" t="s">
        <v>20</v>
      </c>
      <c r="E7065" s="96"/>
      <c r="F7065" s="24" t="s">
        <v>30</v>
      </c>
      <c r="G7065" s="97">
        <v>3.0999999999999999E-3</v>
      </c>
      <c r="H7065" s="97"/>
      <c r="I7065" s="98">
        <v>370.94</v>
      </c>
      <c r="J7065" s="98"/>
      <c r="K7065" s="27">
        <f>TRUNC(TRUNC(G7065,8)*I7065,2)</f>
        <v>1.1399999999999999</v>
      </c>
    </row>
    <row r="7066" spans="1:11" ht="18" customHeight="1" x14ac:dyDescent="0.25">
      <c r="A7066" s="9"/>
      <c r="B7066" s="9"/>
      <c r="C7066" s="9"/>
      <c r="D7066" s="9"/>
      <c r="E7066" s="9"/>
      <c r="F7066" s="9"/>
      <c r="G7066" s="91" t="s">
        <v>3919</v>
      </c>
      <c r="H7066" s="91"/>
      <c r="I7066" s="91"/>
      <c r="J7066" s="91"/>
      <c r="K7066" s="28">
        <f>SUM(K7064:K7065)</f>
        <v>1.2599999999999998</v>
      </c>
    </row>
    <row r="7067" spans="1:11" ht="15" customHeight="1" x14ac:dyDescent="0.25">
      <c r="A7067" s="9"/>
      <c r="B7067" s="9"/>
      <c r="C7067" s="9"/>
      <c r="D7067" s="9"/>
      <c r="E7067" s="9"/>
      <c r="F7067" s="9"/>
      <c r="G7067" s="92" t="s">
        <v>3913</v>
      </c>
      <c r="H7067" s="92"/>
      <c r="I7067" s="92"/>
      <c r="J7067" s="92"/>
      <c r="K7067" s="29">
        <f>ROUND(SUM(K7066),2)</f>
        <v>1.26</v>
      </c>
    </row>
    <row r="7068" spans="1:11" ht="9.9499999999999993" customHeight="1" x14ac:dyDescent="0.25">
      <c r="A7068" s="9"/>
      <c r="B7068" s="9"/>
      <c r="C7068" s="9"/>
      <c r="D7068" s="9"/>
      <c r="E7068" s="9"/>
      <c r="F7068" s="9"/>
      <c r="G7068" s="100"/>
      <c r="H7068" s="100"/>
      <c r="I7068" s="100"/>
      <c r="J7068" s="100"/>
      <c r="K7068" s="100"/>
    </row>
    <row r="7069" spans="1:11" ht="20.100000000000001" customHeight="1" x14ac:dyDescent="0.25">
      <c r="A7069" s="99" t="s">
        <v>2650</v>
      </c>
      <c r="B7069" s="99"/>
      <c r="C7069" s="99"/>
      <c r="D7069" s="99"/>
      <c r="E7069" s="99"/>
      <c r="F7069" s="99"/>
      <c r="G7069" s="99"/>
      <c r="H7069" s="99"/>
      <c r="I7069" s="99"/>
      <c r="J7069" s="99"/>
      <c r="K7069" s="99"/>
    </row>
    <row r="7070" spans="1:11" ht="15" customHeight="1" x14ac:dyDescent="0.25">
      <c r="A7070" s="93" t="s">
        <v>3916</v>
      </c>
      <c r="B7070" s="93"/>
      <c r="C7070" s="93"/>
      <c r="D7070" s="94" t="s">
        <v>3</v>
      </c>
      <c r="E7070" s="94"/>
      <c r="F7070" s="23" t="s">
        <v>4</v>
      </c>
      <c r="G7070" s="94" t="s">
        <v>3894</v>
      </c>
      <c r="H7070" s="94"/>
      <c r="I7070" s="94" t="s">
        <v>3895</v>
      </c>
      <c r="J7070" s="94"/>
      <c r="K7070" s="23" t="s">
        <v>3896</v>
      </c>
    </row>
    <row r="7071" spans="1:11" ht="38.1" customHeight="1" x14ac:dyDescent="0.25">
      <c r="A7071" s="24" t="s">
        <v>3973</v>
      </c>
      <c r="B7071" s="95" t="s">
        <v>3974</v>
      </c>
      <c r="C7071" s="95"/>
      <c r="D7071" s="96" t="s">
        <v>20</v>
      </c>
      <c r="E7071" s="96"/>
      <c r="F7071" s="24" t="s">
        <v>3936</v>
      </c>
      <c r="G7071" s="97">
        <v>5.0000000000000001E-4</v>
      </c>
      <c r="H7071" s="97"/>
      <c r="I7071" s="98">
        <v>94.61</v>
      </c>
      <c r="J7071" s="98"/>
      <c r="K7071" s="27">
        <f>TRUNC(TRUNC(G7071,8)*I7071,2)</f>
        <v>0.04</v>
      </c>
    </row>
    <row r="7072" spans="1:11" ht="38.1" customHeight="1" x14ac:dyDescent="0.25">
      <c r="A7072" s="24" t="s">
        <v>3975</v>
      </c>
      <c r="B7072" s="95" t="s">
        <v>3976</v>
      </c>
      <c r="C7072" s="95"/>
      <c r="D7072" s="96" t="s">
        <v>20</v>
      </c>
      <c r="E7072" s="96"/>
      <c r="F7072" s="24" t="s">
        <v>30</v>
      </c>
      <c r="G7072" s="97">
        <v>1.1999999999999999E-3</v>
      </c>
      <c r="H7072" s="97"/>
      <c r="I7072" s="98">
        <v>370.94</v>
      </c>
      <c r="J7072" s="98"/>
      <c r="K7072" s="27">
        <f>TRUNC(TRUNC(G7072,8)*I7072,2)</f>
        <v>0.44</v>
      </c>
    </row>
    <row r="7073" spans="1:11" ht="18" customHeight="1" x14ac:dyDescent="0.25">
      <c r="A7073" s="9"/>
      <c r="B7073" s="9"/>
      <c r="C7073" s="9"/>
      <c r="D7073" s="9"/>
      <c r="E7073" s="9"/>
      <c r="F7073" s="9"/>
      <c r="G7073" s="91" t="s">
        <v>3919</v>
      </c>
      <c r="H7073" s="91"/>
      <c r="I7073" s="91"/>
      <c r="J7073" s="91"/>
      <c r="K7073" s="28">
        <f>SUM(K7071:K7072)</f>
        <v>0.48</v>
      </c>
    </row>
    <row r="7074" spans="1:11" ht="15" customHeight="1" x14ac:dyDescent="0.25">
      <c r="A7074" s="9"/>
      <c r="B7074" s="9"/>
      <c r="C7074" s="9"/>
      <c r="D7074" s="9"/>
      <c r="E7074" s="9"/>
      <c r="F7074" s="9"/>
      <c r="G7074" s="92" t="s">
        <v>3913</v>
      </c>
      <c r="H7074" s="92"/>
      <c r="I7074" s="92"/>
      <c r="J7074" s="92"/>
      <c r="K7074" s="29">
        <f>ROUND(SUM(K7073),2)</f>
        <v>0.48</v>
      </c>
    </row>
    <row r="7075" spans="1:11" ht="9.9499999999999993" customHeight="1" x14ac:dyDescent="0.25">
      <c r="A7075" s="9"/>
      <c r="B7075" s="9"/>
      <c r="C7075" s="9"/>
      <c r="D7075" s="9"/>
      <c r="E7075" s="9"/>
      <c r="F7075" s="9"/>
      <c r="G7075" s="100"/>
      <c r="H7075" s="100"/>
      <c r="I7075" s="100"/>
      <c r="J7075" s="100"/>
      <c r="K7075" s="100"/>
    </row>
    <row r="7076" spans="1:11" ht="20.100000000000001" customHeight="1" x14ac:dyDescent="0.25">
      <c r="A7076" s="99" t="s">
        <v>2651</v>
      </c>
      <c r="B7076" s="99"/>
      <c r="C7076" s="99"/>
      <c r="D7076" s="99"/>
      <c r="E7076" s="99"/>
      <c r="F7076" s="99"/>
      <c r="G7076" s="99"/>
      <c r="H7076" s="99"/>
      <c r="I7076" s="99"/>
      <c r="J7076" s="99"/>
      <c r="K7076" s="99"/>
    </row>
    <row r="7077" spans="1:11" ht="15" customHeight="1" x14ac:dyDescent="0.25">
      <c r="A7077" s="93" t="s">
        <v>3981</v>
      </c>
      <c r="B7077" s="93"/>
      <c r="C7077" s="93"/>
      <c r="D7077" s="94" t="s">
        <v>3</v>
      </c>
      <c r="E7077" s="94"/>
      <c r="F7077" s="23" t="s">
        <v>4</v>
      </c>
      <c r="G7077" s="94" t="s">
        <v>3894</v>
      </c>
      <c r="H7077" s="94"/>
      <c r="I7077" s="94" t="s">
        <v>3895</v>
      </c>
      <c r="J7077" s="94"/>
      <c r="K7077" s="23" t="s">
        <v>3896</v>
      </c>
    </row>
    <row r="7078" spans="1:11" ht="21" customHeight="1" x14ac:dyDescent="0.25">
      <c r="A7078" s="24" t="s">
        <v>70</v>
      </c>
      <c r="B7078" s="95" t="s">
        <v>3982</v>
      </c>
      <c r="C7078" s="95"/>
      <c r="D7078" s="96" t="s">
        <v>25</v>
      </c>
      <c r="E7078" s="96"/>
      <c r="F7078" s="24" t="s">
        <v>61</v>
      </c>
      <c r="G7078" s="97">
        <v>1</v>
      </c>
      <c r="H7078" s="97"/>
      <c r="I7078" s="98">
        <v>28.42</v>
      </c>
      <c r="J7078" s="98"/>
      <c r="K7078" s="27">
        <f>ROUND(ROUND(G7078,8)*I7078,2)</f>
        <v>28.42</v>
      </c>
    </row>
    <row r="7079" spans="1:11" ht="15" customHeight="1" x14ac:dyDescent="0.25">
      <c r="A7079" s="9"/>
      <c r="B7079" s="9"/>
      <c r="C7079" s="9"/>
      <c r="D7079" s="9"/>
      <c r="E7079" s="9"/>
      <c r="F7079" s="9"/>
      <c r="G7079" s="91" t="s">
        <v>3983</v>
      </c>
      <c r="H7079" s="91"/>
      <c r="I7079" s="91"/>
      <c r="J7079" s="91"/>
      <c r="K7079" s="28">
        <f>SUM(K7078:K7078)</f>
        <v>28.42</v>
      </c>
    </row>
    <row r="7080" spans="1:11" ht="15" customHeight="1" x14ac:dyDescent="0.25">
      <c r="A7080" s="9"/>
      <c r="B7080" s="9"/>
      <c r="C7080" s="9"/>
      <c r="D7080" s="9"/>
      <c r="E7080" s="9"/>
      <c r="F7080" s="9"/>
      <c r="G7080" s="92" t="s">
        <v>3913</v>
      </c>
      <c r="H7080" s="92"/>
      <c r="I7080" s="92"/>
      <c r="J7080" s="92"/>
      <c r="K7080" s="29">
        <f>ROUND(SUM(K7079),2)</f>
        <v>28.42</v>
      </c>
    </row>
    <row r="7081" spans="1:11" ht="9.9499999999999993" customHeight="1" x14ac:dyDescent="0.25">
      <c r="A7081" s="9"/>
      <c r="B7081" s="9"/>
      <c r="C7081" s="9"/>
      <c r="D7081" s="9"/>
      <c r="E7081" s="9"/>
      <c r="F7081" s="9"/>
      <c r="G7081" s="100"/>
      <c r="H7081" s="100"/>
      <c r="I7081" s="100"/>
      <c r="J7081" s="100"/>
      <c r="K7081" s="100"/>
    </row>
    <row r="7082" spans="1:11" ht="20.100000000000001" customHeight="1" x14ac:dyDescent="0.25">
      <c r="A7082" s="99" t="s">
        <v>2652</v>
      </c>
      <c r="B7082" s="99"/>
      <c r="C7082" s="99"/>
      <c r="D7082" s="99"/>
      <c r="E7082" s="99"/>
      <c r="F7082" s="99"/>
      <c r="G7082" s="99"/>
      <c r="H7082" s="99"/>
      <c r="I7082" s="99"/>
      <c r="J7082" s="99"/>
      <c r="K7082" s="99"/>
    </row>
    <row r="7083" spans="1:11" ht="15" customHeight="1" x14ac:dyDescent="0.25">
      <c r="A7083" s="93" t="s">
        <v>3916</v>
      </c>
      <c r="B7083" s="93"/>
      <c r="C7083" s="93"/>
      <c r="D7083" s="94" t="s">
        <v>3</v>
      </c>
      <c r="E7083" s="94"/>
      <c r="F7083" s="23" t="s">
        <v>4</v>
      </c>
      <c r="G7083" s="94" t="s">
        <v>3894</v>
      </c>
      <c r="H7083" s="94"/>
      <c r="I7083" s="94" t="s">
        <v>3895</v>
      </c>
      <c r="J7083" s="94"/>
      <c r="K7083" s="23" t="s">
        <v>3896</v>
      </c>
    </row>
    <row r="7084" spans="1:11" ht="38.1" customHeight="1" x14ac:dyDescent="0.25">
      <c r="A7084" s="24" t="s">
        <v>3973</v>
      </c>
      <c r="B7084" s="95" t="s">
        <v>3974</v>
      </c>
      <c r="C7084" s="95"/>
      <c r="D7084" s="96" t="s">
        <v>20</v>
      </c>
      <c r="E7084" s="96"/>
      <c r="F7084" s="24" t="s">
        <v>3936</v>
      </c>
      <c r="G7084" s="97">
        <v>1.2999999999999999E-3</v>
      </c>
      <c r="H7084" s="97"/>
      <c r="I7084" s="98">
        <v>94.61</v>
      </c>
      <c r="J7084" s="98"/>
      <c r="K7084" s="27">
        <f>TRUNC(TRUNC(G7084,8)*I7084,2)</f>
        <v>0.12</v>
      </c>
    </row>
    <row r="7085" spans="1:11" ht="38.1" customHeight="1" x14ac:dyDescent="0.25">
      <c r="A7085" s="24" t="s">
        <v>3975</v>
      </c>
      <c r="B7085" s="95" t="s">
        <v>3976</v>
      </c>
      <c r="C7085" s="95"/>
      <c r="D7085" s="96" t="s">
        <v>20</v>
      </c>
      <c r="E7085" s="96"/>
      <c r="F7085" s="24" t="s">
        <v>30</v>
      </c>
      <c r="G7085" s="97">
        <v>3.0999999999999999E-3</v>
      </c>
      <c r="H7085" s="97"/>
      <c r="I7085" s="98">
        <v>370.94</v>
      </c>
      <c r="J7085" s="98"/>
      <c r="K7085" s="27">
        <f>TRUNC(TRUNC(G7085,8)*I7085,2)</f>
        <v>1.1399999999999999</v>
      </c>
    </row>
    <row r="7086" spans="1:11" ht="18" customHeight="1" x14ac:dyDescent="0.25">
      <c r="A7086" s="9"/>
      <c r="B7086" s="9"/>
      <c r="C7086" s="9"/>
      <c r="D7086" s="9"/>
      <c r="E7086" s="9"/>
      <c r="F7086" s="9"/>
      <c r="G7086" s="91" t="s">
        <v>3919</v>
      </c>
      <c r="H7086" s="91"/>
      <c r="I7086" s="91"/>
      <c r="J7086" s="91"/>
      <c r="K7086" s="28">
        <f>SUM(K7084:K7085)</f>
        <v>1.2599999999999998</v>
      </c>
    </row>
    <row r="7087" spans="1:11" ht="15" customHeight="1" x14ac:dyDescent="0.25">
      <c r="A7087" s="9"/>
      <c r="B7087" s="9"/>
      <c r="C7087" s="9"/>
      <c r="D7087" s="9"/>
      <c r="E7087" s="9"/>
      <c r="F7087" s="9"/>
      <c r="G7087" s="92" t="s">
        <v>3913</v>
      </c>
      <c r="H7087" s="92"/>
      <c r="I7087" s="92"/>
      <c r="J7087" s="92"/>
      <c r="K7087" s="29">
        <f>ROUND(SUM(K7086),2)</f>
        <v>1.26</v>
      </c>
    </row>
    <row r="7088" spans="1:11" ht="9.9499999999999993" customHeight="1" x14ac:dyDescent="0.25">
      <c r="A7088" s="9"/>
      <c r="B7088" s="9"/>
      <c r="C7088" s="9"/>
      <c r="D7088" s="9"/>
      <c r="E7088" s="9"/>
      <c r="F7088" s="9"/>
      <c r="G7088" s="100"/>
      <c r="H7088" s="100"/>
      <c r="I7088" s="100"/>
      <c r="J7088" s="100"/>
      <c r="K7088" s="100"/>
    </row>
    <row r="7089" spans="1:11" ht="20.100000000000001" customHeight="1" x14ac:dyDescent="0.25">
      <c r="A7089" s="99" t="s">
        <v>2653</v>
      </c>
      <c r="B7089" s="99"/>
      <c r="C7089" s="99"/>
      <c r="D7089" s="99"/>
      <c r="E7089" s="99"/>
      <c r="F7089" s="99"/>
      <c r="G7089" s="99"/>
      <c r="H7089" s="99"/>
      <c r="I7089" s="99"/>
      <c r="J7089" s="99"/>
      <c r="K7089" s="99"/>
    </row>
    <row r="7090" spans="1:11" ht="12.95" customHeight="1" x14ac:dyDescent="0.25">
      <c r="A7090" s="107" t="s">
        <v>3984</v>
      </c>
      <c r="B7090" s="107"/>
      <c r="C7090" s="107"/>
      <c r="D7090" s="108" t="s">
        <v>3985</v>
      </c>
      <c r="E7090" s="87" t="s">
        <v>3986</v>
      </c>
      <c r="F7090" s="87"/>
      <c r="G7090" s="87" t="s">
        <v>3987</v>
      </c>
      <c r="H7090" s="87"/>
      <c r="I7090" s="87"/>
      <c r="J7090" s="87"/>
      <c r="K7090" s="87" t="s">
        <v>3988</v>
      </c>
    </row>
    <row r="7091" spans="1:11" ht="12" customHeight="1" x14ac:dyDescent="0.25">
      <c r="A7091" s="107"/>
      <c r="B7091" s="107"/>
      <c r="C7091" s="107"/>
      <c r="D7091" s="108"/>
      <c r="E7091" s="23" t="s">
        <v>3989</v>
      </c>
      <c r="F7091" s="23" t="s">
        <v>3990</v>
      </c>
      <c r="G7091" s="94" t="s">
        <v>3989</v>
      </c>
      <c r="H7091" s="94"/>
      <c r="I7091" s="94" t="s">
        <v>3990</v>
      </c>
      <c r="J7091" s="94"/>
      <c r="K7091" s="87"/>
    </row>
    <row r="7092" spans="1:11" ht="15" customHeight="1" x14ac:dyDescent="0.25">
      <c r="A7092" s="6" t="s">
        <v>3991</v>
      </c>
      <c r="B7092" s="104" t="s">
        <v>3992</v>
      </c>
      <c r="C7092" s="104"/>
      <c r="D7092" s="31">
        <v>1</v>
      </c>
      <c r="E7092" s="32">
        <v>0.34</v>
      </c>
      <c r="F7092" s="32">
        <v>0.66</v>
      </c>
      <c r="G7092" s="105">
        <v>355.46550000000002</v>
      </c>
      <c r="H7092" s="105"/>
      <c r="I7092" s="105">
        <v>95.872399999999999</v>
      </c>
      <c r="J7092" s="105"/>
      <c r="K7092" s="33">
        <f>ROUND(D7092*(ROUND(E7092*G7092,4)+ROUND(F7092*I7092,4)),4)</f>
        <v>184.13409999999999</v>
      </c>
    </row>
    <row r="7093" spans="1:11" ht="15" customHeight="1" x14ac:dyDescent="0.25">
      <c r="A7093" s="6" t="s">
        <v>3993</v>
      </c>
      <c r="B7093" s="104" t="s">
        <v>3994</v>
      </c>
      <c r="C7093" s="104"/>
      <c r="D7093" s="31">
        <v>1</v>
      </c>
      <c r="E7093" s="32">
        <v>1</v>
      </c>
      <c r="F7093" s="32">
        <v>0</v>
      </c>
      <c r="G7093" s="105">
        <v>365.3972</v>
      </c>
      <c r="H7093" s="105"/>
      <c r="I7093" s="105">
        <v>147.8879</v>
      </c>
      <c r="J7093" s="105"/>
      <c r="K7093" s="33">
        <f>ROUND(D7093*(ROUND(E7093*G7093,4)+ROUND(F7093*I7093,4)),4)</f>
        <v>365.3972</v>
      </c>
    </row>
    <row r="7094" spans="1:11" ht="15" customHeight="1" x14ac:dyDescent="0.25">
      <c r="A7094" s="6" t="s">
        <v>3995</v>
      </c>
      <c r="B7094" s="104" t="s">
        <v>3996</v>
      </c>
      <c r="C7094" s="104"/>
      <c r="D7094" s="31">
        <v>1</v>
      </c>
      <c r="E7094" s="32">
        <v>0.97</v>
      </c>
      <c r="F7094" s="32">
        <v>0.03</v>
      </c>
      <c r="G7094" s="105">
        <v>324.64210000000003</v>
      </c>
      <c r="H7094" s="105"/>
      <c r="I7094" s="105">
        <v>159.20740000000001</v>
      </c>
      <c r="J7094" s="105"/>
      <c r="K7094" s="33">
        <f>ROUND(D7094*(ROUND(E7094*G7094,4)+ROUND(F7094*I7094,4)),4)</f>
        <v>319.67899999999997</v>
      </c>
    </row>
    <row r="7095" spans="1:11" ht="15.95" customHeight="1" x14ac:dyDescent="0.25">
      <c r="A7095" s="6" t="s">
        <v>3997</v>
      </c>
      <c r="B7095" s="104" t="s">
        <v>3998</v>
      </c>
      <c r="C7095" s="104"/>
      <c r="D7095" s="31">
        <v>1</v>
      </c>
      <c r="E7095" s="32">
        <v>0.79</v>
      </c>
      <c r="F7095" s="32">
        <v>0.21</v>
      </c>
      <c r="G7095" s="105">
        <v>284.72230000000002</v>
      </c>
      <c r="H7095" s="105"/>
      <c r="I7095" s="105">
        <v>125.70480000000001</v>
      </c>
      <c r="J7095" s="105"/>
      <c r="K7095" s="33">
        <f>ROUND(D7095*(ROUND(E7095*G7095,4)+ROUND(F7095*I7095,4)),4)</f>
        <v>251.32859999999999</v>
      </c>
    </row>
    <row r="7096" spans="1:11" ht="15" customHeight="1" x14ac:dyDescent="0.25">
      <c r="A7096" s="1"/>
      <c r="B7096" s="1"/>
      <c r="C7096" s="1"/>
      <c r="D7096" s="1"/>
      <c r="E7096" s="1"/>
      <c r="F7096" s="1"/>
      <c r="G7096" s="85" t="s">
        <v>3999</v>
      </c>
      <c r="H7096" s="85"/>
      <c r="I7096" s="85"/>
      <c r="J7096" s="85"/>
      <c r="K7096" s="34">
        <f>SUM(K7091:K7095)</f>
        <v>1120.5389</v>
      </c>
    </row>
    <row r="7097" spans="1:11" ht="20.100000000000001" customHeight="1" x14ac:dyDescent="0.25">
      <c r="A7097" s="106" t="s">
        <v>4000</v>
      </c>
      <c r="B7097" s="106"/>
      <c r="C7097" s="106"/>
      <c r="D7097" s="106"/>
      <c r="E7097" s="106"/>
      <c r="F7097" s="2" t="s">
        <v>4</v>
      </c>
      <c r="G7097" s="87" t="s">
        <v>4001</v>
      </c>
      <c r="H7097" s="87"/>
      <c r="I7097" s="87" t="s">
        <v>4002</v>
      </c>
      <c r="J7097" s="87"/>
      <c r="K7097" s="2" t="s">
        <v>3988</v>
      </c>
    </row>
    <row r="7098" spans="1:11" ht="15" customHeight="1" x14ac:dyDescent="0.25">
      <c r="A7098" s="6" t="s">
        <v>4003</v>
      </c>
      <c r="B7098" s="101" t="s">
        <v>4004</v>
      </c>
      <c r="C7098" s="101"/>
      <c r="D7098" s="101"/>
      <c r="E7098" s="101"/>
      <c r="F7098" s="6" t="s">
        <v>3940</v>
      </c>
      <c r="G7098" s="114">
        <v>1</v>
      </c>
      <c r="H7098" s="114"/>
      <c r="I7098" s="115">
        <v>22.527200000000001</v>
      </c>
      <c r="J7098" s="115"/>
      <c r="K7098" s="35">
        <f>ROUND(ROUND(G7098,5)*I7098,4)</f>
        <v>22.527200000000001</v>
      </c>
    </row>
    <row r="7099" spans="1:11" ht="15" customHeight="1" x14ac:dyDescent="0.25">
      <c r="A7099" s="1"/>
      <c r="B7099" s="1"/>
      <c r="C7099" s="1"/>
      <c r="D7099" s="1"/>
      <c r="E7099" s="1"/>
      <c r="F7099" s="1"/>
      <c r="G7099" s="85" t="s">
        <v>4005</v>
      </c>
      <c r="H7099" s="85"/>
      <c r="I7099" s="85"/>
      <c r="J7099" s="85"/>
      <c r="K7099" s="36">
        <f>SUM(K7098:K7098)</f>
        <v>22.527200000000001</v>
      </c>
    </row>
    <row r="7100" spans="1:11" ht="15" customHeight="1" x14ac:dyDescent="0.25">
      <c r="A7100" s="9"/>
      <c r="B7100" s="9"/>
      <c r="C7100" s="9"/>
      <c r="D7100" s="9"/>
      <c r="E7100" s="9"/>
      <c r="F7100" s="9"/>
      <c r="G7100" s="92" t="s">
        <v>4006</v>
      </c>
      <c r="H7100" s="92"/>
      <c r="I7100" s="92"/>
      <c r="J7100" s="92"/>
      <c r="K7100" s="33">
        <f>SUM(K7096,K7099)</f>
        <v>1143.0661</v>
      </c>
    </row>
    <row r="7101" spans="1:11" ht="15" customHeight="1" x14ac:dyDescent="0.25">
      <c r="A7101" s="9"/>
      <c r="B7101" s="9"/>
      <c r="C7101" s="9"/>
      <c r="D7101" s="9"/>
      <c r="E7101" s="9"/>
      <c r="F7101" s="9"/>
      <c r="G7101" s="92" t="s">
        <v>4007</v>
      </c>
      <c r="H7101" s="92"/>
      <c r="I7101" s="92"/>
      <c r="J7101" s="92"/>
      <c r="K7101" s="37">
        <v>113.18</v>
      </c>
    </row>
    <row r="7102" spans="1:11" ht="15" customHeight="1" x14ac:dyDescent="0.25">
      <c r="A7102" s="9"/>
      <c r="B7102" s="9"/>
      <c r="C7102" s="9"/>
      <c r="D7102" s="9"/>
      <c r="E7102" s="9"/>
      <c r="F7102" s="9"/>
      <c r="G7102" s="92" t="s">
        <v>4008</v>
      </c>
      <c r="H7102" s="92"/>
      <c r="I7102" s="92"/>
      <c r="J7102" s="92"/>
      <c r="K7102" s="33">
        <f>ROUND(K7100/K7101,4)</f>
        <v>10.099500000000001</v>
      </c>
    </row>
    <row r="7103" spans="1:11" ht="15" customHeight="1" x14ac:dyDescent="0.25">
      <c r="A7103" s="9"/>
      <c r="B7103" s="9"/>
      <c r="C7103" s="9"/>
      <c r="D7103" s="9"/>
      <c r="E7103" s="9"/>
      <c r="F7103" s="9"/>
      <c r="G7103" s="92" t="s">
        <v>4009</v>
      </c>
      <c r="H7103" s="92"/>
      <c r="I7103" s="92"/>
      <c r="J7103" s="92"/>
      <c r="K7103" s="33">
        <f>ROUND(K7102*0.00746,4)</f>
        <v>7.5300000000000006E-2</v>
      </c>
    </row>
    <row r="7104" spans="1:11" ht="20.100000000000001" customHeight="1" x14ac:dyDescent="0.25">
      <c r="A7104" s="106" t="s">
        <v>4010</v>
      </c>
      <c r="B7104" s="106"/>
      <c r="C7104" s="106"/>
      <c r="D7104" s="106"/>
      <c r="E7104" s="106"/>
      <c r="F7104" s="2" t="s">
        <v>4</v>
      </c>
      <c r="G7104" s="87" t="s">
        <v>4001</v>
      </c>
      <c r="H7104" s="87"/>
      <c r="I7104" s="87" t="s">
        <v>3895</v>
      </c>
      <c r="J7104" s="87"/>
      <c r="K7104" s="2" t="s">
        <v>4011</v>
      </c>
    </row>
    <row r="7105" spans="1:11" ht="15" customHeight="1" x14ac:dyDescent="0.25">
      <c r="A7105" s="6" t="s">
        <v>4012</v>
      </c>
      <c r="B7105" s="104" t="s">
        <v>4013</v>
      </c>
      <c r="C7105" s="104"/>
      <c r="D7105" s="104"/>
      <c r="E7105" s="104"/>
      <c r="F7105" s="6" t="s">
        <v>77</v>
      </c>
      <c r="G7105" s="113">
        <v>1</v>
      </c>
      <c r="H7105" s="113"/>
      <c r="I7105" s="105">
        <v>195.03</v>
      </c>
      <c r="J7105" s="105"/>
      <c r="K7105" s="33">
        <f>ROUND(ROUND(G7105,5)*I7105,4)</f>
        <v>195.03</v>
      </c>
    </row>
    <row r="7106" spans="1:11" ht="15" customHeight="1" x14ac:dyDescent="0.25">
      <c r="A7106" s="1"/>
      <c r="B7106" s="1"/>
      <c r="C7106" s="1"/>
      <c r="D7106" s="1"/>
      <c r="E7106" s="1"/>
      <c r="F7106" s="1"/>
      <c r="G7106" s="85" t="s">
        <v>4014</v>
      </c>
      <c r="H7106" s="85"/>
      <c r="I7106" s="85"/>
      <c r="J7106" s="85"/>
      <c r="K7106" s="34">
        <f>SUM(K7105:K7105)</f>
        <v>195.03</v>
      </c>
    </row>
    <row r="7107" spans="1:11" ht="15" customHeight="1" x14ac:dyDescent="0.25">
      <c r="A7107" s="106" t="s">
        <v>4015</v>
      </c>
      <c r="B7107" s="106"/>
      <c r="C7107" s="106"/>
      <c r="D7107" s="23" t="s">
        <v>4016</v>
      </c>
      <c r="E7107" s="94" t="s">
        <v>4017</v>
      </c>
      <c r="F7107" s="94"/>
      <c r="G7107" s="94" t="s">
        <v>4001</v>
      </c>
      <c r="H7107" s="94"/>
      <c r="I7107" s="94" t="s">
        <v>3895</v>
      </c>
      <c r="J7107" s="94"/>
      <c r="K7107" s="23" t="s">
        <v>4011</v>
      </c>
    </row>
    <row r="7108" spans="1:11" ht="20.100000000000001" customHeight="1" x14ac:dyDescent="0.25">
      <c r="A7108" s="38" t="s">
        <v>4012</v>
      </c>
      <c r="B7108" s="109" t="s">
        <v>4018</v>
      </c>
      <c r="C7108" s="109"/>
      <c r="D7108" s="38" t="s">
        <v>4019</v>
      </c>
      <c r="E7108" s="110" t="s">
        <v>4020</v>
      </c>
      <c r="F7108" s="110"/>
      <c r="G7108" s="111">
        <v>2.2000000000000002</v>
      </c>
      <c r="H7108" s="111"/>
      <c r="I7108" s="112">
        <v>3.47</v>
      </c>
      <c r="J7108" s="112"/>
      <c r="K7108" s="41">
        <f>ROUND(ROUND(G7108,5)*I7108,4)</f>
        <v>7.6340000000000003</v>
      </c>
    </row>
    <row r="7109" spans="1:11" ht="15" customHeight="1" x14ac:dyDescent="0.25">
      <c r="A7109" s="1"/>
      <c r="B7109" s="1"/>
      <c r="C7109" s="1"/>
      <c r="D7109" s="1"/>
      <c r="E7109" s="1"/>
      <c r="F7109" s="1"/>
      <c r="G7109" s="85" t="s">
        <v>4021</v>
      </c>
      <c r="H7109" s="85"/>
      <c r="I7109" s="85"/>
      <c r="J7109" s="85"/>
      <c r="K7109" s="33">
        <f>SUM(K7108:K7108)</f>
        <v>7.6340000000000003</v>
      </c>
    </row>
    <row r="7110" spans="1:11" ht="12.95" customHeight="1" x14ac:dyDescent="0.25">
      <c r="A7110" s="106" t="s">
        <v>4022</v>
      </c>
      <c r="B7110" s="106"/>
      <c r="C7110" s="94" t="s">
        <v>4023</v>
      </c>
      <c r="D7110" s="94" t="s">
        <v>5</v>
      </c>
      <c r="E7110" s="94" t="s">
        <v>4024</v>
      </c>
      <c r="F7110" s="94"/>
      <c r="G7110" s="94" t="s">
        <v>4025</v>
      </c>
      <c r="H7110" s="94"/>
      <c r="I7110" s="94" t="s">
        <v>2086</v>
      </c>
      <c r="J7110" s="94"/>
      <c r="K7110" s="94" t="s">
        <v>4011</v>
      </c>
    </row>
    <row r="7111" spans="1:11" ht="12" customHeight="1" x14ac:dyDescent="0.25">
      <c r="A7111" s="106"/>
      <c r="B7111" s="106"/>
      <c r="C7111" s="94"/>
      <c r="D7111" s="94"/>
      <c r="E7111" s="23" t="s">
        <v>2092</v>
      </c>
      <c r="F7111" s="23" t="s">
        <v>4026</v>
      </c>
      <c r="G7111" s="23" t="s">
        <v>2092</v>
      </c>
      <c r="H7111" s="23" t="s">
        <v>4026</v>
      </c>
      <c r="I7111" s="23" t="s">
        <v>2092</v>
      </c>
      <c r="J7111" s="23" t="s">
        <v>4026</v>
      </c>
      <c r="K7111" s="94"/>
    </row>
    <row r="7112" spans="1:11" ht="27.95" customHeight="1" x14ac:dyDescent="0.25">
      <c r="A7112" s="38" t="s">
        <v>4012</v>
      </c>
      <c r="B7112" s="39" t="s">
        <v>4018</v>
      </c>
      <c r="C7112" s="38" t="s">
        <v>4027</v>
      </c>
      <c r="D7112" s="40">
        <v>2.2000000000000002</v>
      </c>
      <c r="E7112" s="42">
        <v>0</v>
      </c>
      <c r="F7112" s="43">
        <v>1.25</v>
      </c>
      <c r="G7112" s="42">
        <v>0</v>
      </c>
      <c r="H7112" s="43">
        <v>1</v>
      </c>
      <c r="I7112" s="42">
        <v>0</v>
      </c>
      <c r="J7112" s="43">
        <v>0.82</v>
      </c>
      <c r="K7112" s="41">
        <f>ROUND(D7112*(ROUND(E7112*F7112,4)+ROUND(G7112*H7112,4)+ROUND(I7112*J7112,4)),4)</f>
        <v>0</v>
      </c>
    </row>
    <row r="7113" spans="1:11" ht="15" customHeight="1" x14ac:dyDescent="0.25">
      <c r="A7113" s="1"/>
      <c r="B7113" s="1"/>
      <c r="C7113" s="1"/>
      <c r="D7113" s="1"/>
      <c r="E7113" s="1"/>
      <c r="F7113" s="1"/>
      <c r="G7113" s="85" t="s">
        <v>4028</v>
      </c>
      <c r="H7113" s="85"/>
      <c r="I7113" s="85"/>
      <c r="J7113" s="85"/>
      <c r="K7113" s="33">
        <f>SUM(K7111:K7112)</f>
        <v>0</v>
      </c>
    </row>
    <row r="7114" spans="1:11" ht="15" customHeight="1" x14ac:dyDescent="0.25">
      <c r="A7114" s="9"/>
      <c r="B7114" s="9"/>
      <c r="C7114" s="9"/>
      <c r="D7114" s="9"/>
      <c r="E7114" s="9"/>
      <c r="F7114" s="9"/>
      <c r="G7114" s="92" t="s">
        <v>4029</v>
      </c>
      <c r="H7114" s="92"/>
      <c r="I7114" s="92"/>
      <c r="J7114" s="92"/>
      <c r="K7114" s="33">
        <f>SUM(K7102,K7103,K7106,K7109,K7113)</f>
        <v>212.83879999999999</v>
      </c>
    </row>
    <row r="7115" spans="1:11" ht="15" customHeight="1" x14ac:dyDescent="0.25">
      <c r="A7115" s="9"/>
      <c r="B7115" s="9"/>
      <c r="C7115" s="9"/>
      <c r="D7115" s="9"/>
      <c r="E7115" s="9"/>
      <c r="F7115" s="9"/>
      <c r="G7115" s="92" t="s">
        <v>3913</v>
      </c>
      <c r="H7115" s="92"/>
      <c r="I7115" s="92"/>
      <c r="J7115" s="92"/>
      <c r="K7115" s="29">
        <f>ROUND(SUM(K7114),2)</f>
        <v>212.84</v>
      </c>
    </row>
    <row r="7116" spans="1:11" ht="9.9499999999999993" customHeight="1" x14ac:dyDescent="0.25">
      <c r="A7116" s="9"/>
      <c r="B7116" s="9"/>
      <c r="C7116" s="9"/>
      <c r="D7116" s="9"/>
      <c r="E7116" s="9"/>
      <c r="F7116" s="9"/>
      <c r="G7116" s="100"/>
      <c r="H7116" s="100"/>
      <c r="I7116" s="100"/>
      <c r="J7116" s="100"/>
      <c r="K7116" s="100"/>
    </row>
    <row r="7117" spans="1:11" ht="20.100000000000001" customHeight="1" x14ac:dyDescent="0.25">
      <c r="A7117" s="99" t="s">
        <v>2654</v>
      </c>
      <c r="B7117" s="99"/>
      <c r="C7117" s="99"/>
      <c r="D7117" s="99"/>
      <c r="E7117" s="99"/>
      <c r="F7117" s="99"/>
      <c r="G7117" s="99"/>
      <c r="H7117" s="99"/>
      <c r="I7117" s="99"/>
      <c r="J7117" s="99"/>
      <c r="K7117" s="99"/>
    </row>
    <row r="7118" spans="1:11" ht="15" customHeight="1" x14ac:dyDescent="0.25">
      <c r="A7118" s="93" t="s">
        <v>3916</v>
      </c>
      <c r="B7118" s="93"/>
      <c r="C7118" s="93"/>
      <c r="D7118" s="94" t="s">
        <v>3</v>
      </c>
      <c r="E7118" s="94"/>
      <c r="F7118" s="23" t="s">
        <v>4</v>
      </c>
      <c r="G7118" s="94" t="s">
        <v>3894</v>
      </c>
      <c r="H7118" s="94"/>
      <c r="I7118" s="94" t="s">
        <v>3895</v>
      </c>
      <c r="J7118" s="94"/>
      <c r="K7118" s="23" t="s">
        <v>3896</v>
      </c>
    </row>
    <row r="7119" spans="1:11" ht="45.95" customHeight="1" x14ac:dyDescent="0.25">
      <c r="A7119" s="24" t="s">
        <v>3934</v>
      </c>
      <c r="B7119" s="95" t="s">
        <v>3935</v>
      </c>
      <c r="C7119" s="95"/>
      <c r="D7119" s="96" t="s">
        <v>20</v>
      </c>
      <c r="E7119" s="96"/>
      <c r="F7119" s="24" t="s">
        <v>3936</v>
      </c>
      <c r="G7119" s="97">
        <v>2.5891999999999998E-3</v>
      </c>
      <c r="H7119" s="97"/>
      <c r="I7119" s="98">
        <v>76.52</v>
      </c>
      <c r="J7119" s="98"/>
      <c r="K7119" s="27">
        <f t="shared" ref="K7119:K7124" si="54">TRUNC(TRUNC(G7119,8)*I7119,2)</f>
        <v>0.19</v>
      </c>
    </row>
    <row r="7120" spans="1:11" ht="45.95" customHeight="1" x14ac:dyDescent="0.25">
      <c r="A7120" s="24" t="s">
        <v>28</v>
      </c>
      <c r="B7120" s="95" t="s">
        <v>29</v>
      </c>
      <c r="C7120" s="95"/>
      <c r="D7120" s="96" t="s">
        <v>20</v>
      </c>
      <c r="E7120" s="96"/>
      <c r="F7120" s="24" t="s">
        <v>30</v>
      </c>
      <c r="G7120" s="97">
        <v>1.0702000000000001E-3</v>
      </c>
      <c r="H7120" s="97"/>
      <c r="I7120" s="98">
        <v>322.67</v>
      </c>
      <c r="J7120" s="98"/>
      <c r="K7120" s="27">
        <f t="shared" si="54"/>
        <v>0.34</v>
      </c>
    </row>
    <row r="7121" spans="1:11" ht="29.1" customHeight="1" x14ac:dyDescent="0.25">
      <c r="A7121" s="24" t="s">
        <v>4030</v>
      </c>
      <c r="B7121" s="95" t="s">
        <v>4031</v>
      </c>
      <c r="C7121" s="95"/>
      <c r="D7121" s="96" t="s">
        <v>20</v>
      </c>
      <c r="E7121" s="96"/>
      <c r="F7121" s="24" t="s">
        <v>3936</v>
      </c>
      <c r="G7121" s="97">
        <v>3.3568999999999999E-3</v>
      </c>
      <c r="H7121" s="97"/>
      <c r="I7121" s="98">
        <v>105.44</v>
      </c>
      <c r="J7121" s="98"/>
      <c r="K7121" s="27">
        <f t="shared" si="54"/>
        <v>0.35</v>
      </c>
    </row>
    <row r="7122" spans="1:11" ht="29.1" customHeight="1" x14ac:dyDescent="0.25">
      <c r="A7122" s="24" t="s">
        <v>4032</v>
      </c>
      <c r="B7122" s="95" t="s">
        <v>4033</v>
      </c>
      <c r="C7122" s="95"/>
      <c r="D7122" s="96" t="s">
        <v>20</v>
      </c>
      <c r="E7122" s="96"/>
      <c r="F7122" s="24" t="s">
        <v>30</v>
      </c>
      <c r="G7122" s="97">
        <v>3.0249999999999998E-4</v>
      </c>
      <c r="H7122" s="97"/>
      <c r="I7122" s="98">
        <v>265.02</v>
      </c>
      <c r="J7122" s="98"/>
      <c r="K7122" s="27">
        <f t="shared" si="54"/>
        <v>0.08</v>
      </c>
    </row>
    <row r="7123" spans="1:11" ht="38.1" customHeight="1" x14ac:dyDescent="0.25">
      <c r="A7123" s="24" t="s">
        <v>4034</v>
      </c>
      <c r="B7123" s="95" t="s">
        <v>4035</v>
      </c>
      <c r="C7123" s="95"/>
      <c r="D7123" s="96" t="s">
        <v>20</v>
      </c>
      <c r="E7123" s="96"/>
      <c r="F7123" s="24" t="s">
        <v>3936</v>
      </c>
      <c r="G7123" s="97">
        <v>2.9082999999999999E-3</v>
      </c>
      <c r="H7123" s="97"/>
      <c r="I7123" s="98">
        <v>94.54</v>
      </c>
      <c r="J7123" s="98"/>
      <c r="K7123" s="27">
        <f t="shared" si="54"/>
        <v>0.27</v>
      </c>
    </row>
    <row r="7124" spans="1:11" ht="38.1" customHeight="1" x14ac:dyDescent="0.25">
      <c r="A7124" s="24" t="s">
        <v>4036</v>
      </c>
      <c r="B7124" s="95" t="s">
        <v>4037</v>
      </c>
      <c r="C7124" s="95"/>
      <c r="D7124" s="96" t="s">
        <v>20</v>
      </c>
      <c r="E7124" s="96"/>
      <c r="F7124" s="24" t="s">
        <v>30</v>
      </c>
      <c r="G7124" s="97">
        <v>7.5109999999999999E-4</v>
      </c>
      <c r="H7124" s="97"/>
      <c r="I7124" s="98">
        <v>225.43</v>
      </c>
      <c r="J7124" s="98"/>
      <c r="K7124" s="27">
        <f t="shared" si="54"/>
        <v>0.16</v>
      </c>
    </row>
    <row r="7125" spans="1:11" ht="18" customHeight="1" x14ac:dyDescent="0.25">
      <c r="A7125" s="9"/>
      <c r="B7125" s="9"/>
      <c r="C7125" s="9"/>
      <c r="D7125" s="9"/>
      <c r="E7125" s="9"/>
      <c r="F7125" s="9"/>
      <c r="G7125" s="91" t="s">
        <v>3919</v>
      </c>
      <c r="H7125" s="91"/>
      <c r="I7125" s="91"/>
      <c r="J7125" s="91"/>
      <c r="K7125" s="28">
        <f>SUM(K7119:K7124)</f>
        <v>1.39</v>
      </c>
    </row>
    <row r="7126" spans="1:11" ht="15" customHeight="1" x14ac:dyDescent="0.25">
      <c r="A7126" s="93" t="s">
        <v>3907</v>
      </c>
      <c r="B7126" s="93"/>
      <c r="C7126" s="93"/>
      <c r="D7126" s="94" t="s">
        <v>3</v>
      </c>
      <c r="E7126" s="94"/>
      <c r="F7126" s="23" t="s">
        <v>4</v>
      </c>
      <c r="G7126" s="94" t="s">
        <v>3894</v>
      </c>
      <c r="H7126" s="94"/>
      <c r="I7126" s="94" t="s">
        <v>3895</v>
      </c>
      <c r="J7126" s="94"/>
      <c r="K7126" s="23" t="s">
        <v>3896</v>
      </c>
    </row>
    <row r="7127" spans="1:11" ht="15" customHeight="1" x14ac:dyDescent="0.25">
      <c r="A7127" s="24" t="s">
        <v>3910</v>
      </c>
      <c r="B7127" s="95" t="s">
        <v>3911</v>
      </c>
      <c r="C7127" s="95"/>
      <c r="D7127" s="96" t="s">
        <v>20</v>
      </c>
      <c r="E7127" s="96"/>
      <c r="F7127" s="24" t="s">
        <v>2056</v>
      </c>
      <c r="G7127" s="97">
        <v>3.6592999999999999E-3</v>
      </c>
      <c r="H7127" s="97"/>
      <c r="I7127" s="98">
        <v>24.94</v>
      </c>
      <c r="J7127" s="98"/>
      <c r="K7127" s="27">
        <f>TRUNC(TRUNC(G7127,8)*I7127,2)</f>
        <v>0.09</v>
      </c>
    </row>
    <row r="7128" spans="1:11" ht="18" customHeight="1" x14ac:dyDescent="0.25">
      <c r="A7128" s="9"/>
      <c r="B7128" s="9"/>
      <c r="C7128" s="9"/>
      <c r="D7128" s="9"/>
      <c r="E7128" s="9"/>
      <c r="F7128" s="9"/>
      <c r="G7128" s="91" t="s">
        <v>3912</v>
      </c>
      <c r="H7128" s="91"/>
      <c r="I7128" s="91"/>
      <c r="J7128" s="91"/>
      <c r="K7128" s="28">
        <f>SUM(K7127:K7127)</f>
        <v>0.09</v>
      </c>
    </row>
    <row r="7129" spans="1:11" ht="15" customHeight="1" x14ac:dyDescent="0.25">
      <c r="A7129" s="9"/>
      <c r="B7129" s="9"/>
      <c r="C7129" s="9"/>
      <c r="D7129" s="9"/>
      <c r="E7129" s="9"/>
      <c r="F7129" s="9"/>
      <c r="G7129" s="92" t="s">
        <v>3913</v>
      </c>
      <c r="H7129" s="92"/>
      <c r="I7129" s="92"/>
      <c r="J7129" s="92"/>
      <c r="K7129" s="29">
        <f>ROUND(SUM(K7125,K7128),2)</f>
        <v>1.48</v>
      </c>
    </row>
    <row r="7130" spans="1:11" ht="9.9499999999999993" customHeight="1" x14ac:dyDescent="0.25">
      <c r="A7130" s="9"/>
      <c r="B7130" s="9"/>
      <c r="C7130" s="9"/>
      <c r="D7130" s="9"/>
      <c r="E7130" s="9"/>
      <c r="F7130" s="9"/>
      <c r="G7130" s="100"/>
      <c r="H7130" s="100"/>
      <c r="I7130" s="100"/>
      <c r="J7130" s="100"/>
      <c r="K7130" s="100"/>
    </row>
    <row r="7131" spans="1:11" ht="20.100000000000001" customHeight="1" x14ac:dyDescent="0.25">
      <c r="A7131" s="99" t="s">
        <v>2655</v>
      </c>
      <c r="B7131" s="99"/>
      <c r="C7131" s="99"/>
      <c r="D7131" s="99"/>
      <c r="E7131" s="99"/>
      <c r="F7131" s="99"/>
      <c r="G7131" s="99"/>
      <c r="H7131" s="99"/>
      <c r="I7131" s="99"/>
      <c r="J7131" s="99"/>
      <c r="K7131" s="99"/>
    </row>
    <row r="7132" spans="1:11" ht="15" customHeight="1" x14ac:dyDescent="0.25">
      <c r="A7132" s="93" t="s">
        <v>3893</v>
      </c>
      <c r="B7132" s="93"/>
      <c r="C7132" s="93"/>
      <c r="D7132" s="94" t="s">
        <v>3</v>
      </c>
      <c r="E7132" s="94"/>
      <c r="F7132" s="23" t="s">
        <v>4</v>
      </c>
      <c r="G7132" s="94" t="s">
        <v>3894</v>
      </c>
      <c r="H7132" s="94"/>
      <c r="I7132" s="94" t="s">
        <v>3895</v>
      </c>
      <c r="J7132" s="94"/>
      <c r="K7132" s="23" t="s">
        <v>3896</v>
      </c>
    </row>
    <row r="7133" spans="1:11" ht="21" customHeight="1" x14ac:dyDescent="0.25">
      <c r="A7133" s="24" t="s">
        <v>4038</v>
      </c>
      <c r="B7133" s="95" t="s">
        <v>4039</v>
      </c>
      <c r="C7133" s="95"/>
      <c r="D7133" s="96" t="s">
        <v>20</v>
      </c>
      <c r="E7133" s="96"/>
      <c r="F7133" s="24" t="s">
        <v>34</v>
      </c>
      <c r="G7133" s="97">
        <v>6.6E-3</v>
      </c>
      <c r="H7133" s="97"/>
      <c r="I7133" s="98">
        <v>210.23</v>
      </c>
      <c r="J7133" s="98"/>
      <c r="K7133" s="27">
        <f>TRUNC(TRUNC(G7133,8)*I7133,2)</f>
        <v>1.38</v>
      </c>
    </row>
    <row r="7134" spans="1:11" ht="21" customHeight="1" x14ac:dyDescent="0.25">
      <c r="A7134" s="24" t="s">
        <v>4040</v>
      </c>
      <c r="B7134" s="95" t="s">
        <v>4041</v>
      </c>
      <c r="C7134" s="95"/>
      <c r="D7134" s="96" t="s">
        <v>20</v>
      </c>
      <c r="E7134" s="96"/>
      <c r="F7134" s="24" t="s">
        <v>84</v>
      </c>
      <c r="G7134" s="97">
        <v>1.0049999999999999</v>
      </c>
      <c r="H7134" s="97"/>
      <c r="I7134" s="98">
        <v>32.369999999999997</v>
      </c>
      <c r="J7134" s="98"/>
      <c r="K7134" s="27">
        <f>TRUNC(TRUNC(G7134,8)*I7134,2)</f>
        <v>32.53</v>
      </c>
    </row>
    <row r="7135" spans="1:11" ht="15" customHeight="1" x14ac:dyDescent="0.25">
      <c r="A7135" s="9"/>
      <c r="B7135" s="9"/>
      <c r="C7135" s="9"/>
      <c r="D7135" s="9"/>
      <c r="E7135" s="9"/>
      <c r="F7135" s="9"/>
      <c r="G7135" s="91" t="s">
        <v>3906</v>
      </c>
      <c r="H7135" s="91"/>
      <c r="I7135" s="91"/>
      <c r="J7135" s="91"/>
      <c r="K7135" s="28">
        <f>SUM(K7133:K7134)</f>
        <v>33.910000000000004</v>
      </c>
    </row>
    <row r="7136" spans="1:11" ht="15" customHeight="1" x14ac:dyDescent="0.25">
      <c r="A7136" s="93" t="s">
        <v>3907</v>
      </c>
      <c r="B7136" s="93"/>
      <c r="C7136" s="93"/>
      <c r="D7136" s="94" t="s">
        <v>3</v>
      </c>
      <c r="E7136" s="94"/>
      <c r="F7136" s="23" t="s">
        <v>4</v>
      </c>
      <c r="G7136" s="94" t="s">
        <v>3894</v>
      </c>
      <c r="H7136" s="94"/>
      <c r="I7136" s="94" t="s">
        <v>3895</v>
      </c>
      <c r="J7136" s="94"/>
      <c r="K7136" s="23" t="s">
        <v>3896</v>
      </c>
    </row>
    <row r="7137" spans="1:11" ht="15" customHeight="1" x14ac:dyDescent="0.25">
      <c r="A7137" s="24" t="s">
        <v>3971</v>
      </c>
      <c r="B7137" s="95" t="s">
        <v>3972</v>
      </c>
      <c r="C7137" s="95"/>
      <c r="D7137" s="96" t="s">
        <v>20</v>
      </c>
      <c r="E7137" s="96"/>
      <c r="F7137" s="24" t="s">
        <v>2056</v>
      </c>
      <c r="G7137" s="97">
        <v>0.2296</v>
      </c>
      <c r="H7137" s="97"/>
      <c r="I7137" s="98">
        <v>32.69</v>
      </c>
      <c r="J7137" s="98"/>
      <c r="K7137" s="27">
        <f>TRUNC(TRUNC(G7137,8)*I7137,2)</f>
        <v>7.5</v>
      </c>
    </row>
    <row r="7138" spans="1:11" ht="15" customHeight="1" x14ac:dyDescent="0.25">
      <c r="A7138" s="24" t="s">
        <v>3910</v>
      </c>
      <c r="B7138" s="95" t="s">
        <v>3911</v>
      </c>
      <c r="C7138" s="95"/>
      <c r="D7138" s="96" t="s">
        <v>20</v>
      </c>
      <c r="E7138" s="96"/>
      <c r="F7138" s="24" t="s">
        <v>2056</v>
      </c>
      <c r="G7138" s="97">
        <v>0.2296</v>
      </c>
      <c r="H7138" s="97"/>
      <c r="I7138" s="98">
        <v>24.94</v>
      </c>
      <c r="J7138" s="98"/>
      <c r="K7138" s="27">
        <f>TRUNC(TRUNC(G7138,8)*I7138,2)</f>
        <v>5.72</v>
      </c>
    </row>
    <row r="7139" spans="1:11" ht="18" customHeight="1" x14ac:dyDescent="0.25">
      <c r="A7139" s="9"/>
      <c r="B7139" s="9"/>
      <c r="C7139" s="9"/>
      <c r="D7139" s="9"/>
      <c r="E7139" s="9"/>
      <c r="F7139" s="9"/>
      <c r="G7139" s="91" t="s">
        <v>3912</v>
      </c>
      <c r="H7139" s="91"/>
      <c r="I7139" s="91"/>
      <c r="J7139" s="91"/>
      <c r="K7139" s="28">
        <f>SUM(K7137:K7138)</f>
        <v>13.219999999999999</v>
      </c>
    </row>
    <row r="7140" spans="1:11" ht="15" customHeight="1" x14ac:dyDescent="0.25">
      <c r="A7140" s="93" t="s">
        <v>3922</v>
      </c>
      <c r="B7140" s="93"/>
      <c r="C7140" s="93"/>
      <c r="D7140" s="94" t="s">
        <v>3</v>
      </c>
      <c r="E7140" s="94"/>
      <c r="F7140" s="23" t="s">
        <v>4</v>
      </c>
      <c r="G7140" s="94" t="s">
        <v>3894</v>
      </c>
      <c r="H7140" s="94"/>
      <c r="I7140" s="94" t="s">
        <v>3895</v>
      </c>
      <c r="J7140" s="94"/>
      <c r="K7140" s="23" t="s">
        <v>3896</v>
      </c>
    </row>
    <row r="7141" spans="1:11" ht="21" customHeight="1" x14ac:dyDescent="0.25">
      <c r="A7141" s="24" t="s">
        <v>4042</v>
      </c>
      <c r="B7141" s="95" t="s">
        <v>4043</v>
      </c>
      <c r="C7141" s="95"/>
      <c r="D7141" s="96" t="s">
        <v>20</v>
      </c>
      <c r="E7141" s="96"/>
      <c r="F7141" s="24" t="s">
        <v>34</v>
      </c>
      <c r="G7141" s="97">
        <v>1.8E-3</v>
      </c>
      <c r="H7141" s="97"/>
      <c r="I7141" s="98">
        <v>767.08</v>
      </c>
      <c r="J7141" s="98"/>
      <c r="K7141" s="27">
        <f>TRUNC(TRUNC(G7141,8)*I7141,2)</f>
        <v>1.38</v>
      </c>
    </row>
    <row r="7142" spans="1:11" ht="15" customHeight="1" x14ac:dyDescent="0.25">
      <c r="A7142" s="9"/>
      <c r="B7142" s="9"/>
      <c r="C7142" s="9"/>
      <c r="D7142" s="9"/>
      <c r="E7142" s="9"/>
      <c r="F7142" s="9"/>
      <c r="G7142" s="91" t="s">
        <v>3933</v>
      </c>
      <c r="H7142" s="91"/>
      <c r="I7142" s="91"/>
      <c r="J7142" s="91"/>
      <c r="K7142" s="28">
        <f>SUM(K7141:K7141)</f>
        <v>1.38</v>
      </c>
    </row>
    <row r="7143" spans="1:11" ht="15" customHeight="1" x14ac:dyDescent="0.25">
      <c r="A7143" s="9"/>
      <c r="B7143" s="9"/>
      <c r="C7143" s="9"/>
      <c r="D7143" s="9"/>
      <c r="E7143" s="9"/>
      <c r="F7143" s="9"/>
      <c r="G7143" s="92" t="s">
        <v>3913</v>
      </c>
      <c r="H7143" s="92"/>
      <c r="I7143" s="92"/>
      <c r="J7143" s="92"/>
      <c r="K7143" s="29">
        <f>ROUND(SUM(K7135,K7139,K7142),2)</f>
        <v>48.51</v>
      </c>
    </row>
    <row r="7144" spans="1:11" ht="9.9499999999999993" customHeight="1" x14ac:dyDescent="0.25">
      <c r="A7144" s="9"/>
      <c r="B7144" s="9"/>
      <c r="C7144" s="9"/>
      <c r="D7144" s="9"/>
      <c r="E7144" s="9"/>
      <c r="F7144" s="9"/>
      <c r="G7144" s="100"/>
      <c r="H7144" s="100"/>
      <c r="I7144" s="100"/>
      <c r="J7144" s="100"/>
      <c r="K7144" s="100"/>
    </row>
    <row r="7145" spans="1:11" ht="20.100000000000001" customHeight="1" x14ac:dyDescent="0.25">
      <c r="A7145" s="99" t="s">
        <v>2656</v>
      </c>
      <c r="B7145" s="99"/>
      <c r="C7145" s="99"/>
      <c r="D7145" s="99"/>
      <c r="E7145" s="99"/>
      <c r="F7145" s="99"/>
      <c r="G7145" s="99"/>
      <c r="H7145" s="99"/>
      <c r="I7145" s="99"/>
      <c r="J7145" s="99"/>
      <c r="K7145" s="99"/>
    </row>
    <row r="7146" spans="1:11" ht="15" customHeight="1" x14ac:dyDescent="0.25">
      <c r="A7146" s="93" t="s">
        <v>3893</v>
      </c>
      <c r="B7146" s="93"/>
      <c r="C7146" s="93"/>
      <c r="D7146" s="94" t="s">
        <v>3</v>
      </c>
      <c r="E7146" s="94"/>
      <c r="F7146" s="23" t="s">
        <v>4</v>
      </c>
      <c r="G7146" s="94" t="s">
        <v>3894</v>
      </c>
      <c r="H7146" s="94"/>
      <c r="I7146" s="94" t="s">
        <v>3895</v>
      </c>
      <c r="J7146" s="94"/>
      <c r="K7146" s="23" t="s">
        <v>3896</v>
      </c>
    </row>
    <row r="7147" spans="1:11" ht="15" customHeight="1" x14ac:dyDescent="0.25">
      <c r="A7147" s="24" t="s">
        <v>4044</v>
      </c>
      <c r="B7147" s="95" t="s">
        <v>4045</v>
      </c>
      <c r="C7147" s="95"/>
      <c r="D7147" s="96" t="s">
        <v>20</v>
      </c>
      <c r="E7147" s="96"/>
      <c r="F7147" s="24" t="s">
        <v>3903</v>
      </c>
      <c r="G7147" s="97">
        <v>0.106</v>
      </c>
      <c r="H7147" s="97"/>
      <c r="I7147" s="98">
        <v>2.59</v>
      </c>
      <c r="J7147" s="98"/>
      <c r="K7147" s="27">
        <f>TRUNC(TRUNC(G7147,8)*I7147,2)</f>
        <v>0.27</v>
      </c>
    </row>
    <row r="7148" spans="1:11" ht="15" customHeight="1" x14ac:dyDescent="0.25">
      <c r="A7148" s="9"/>
      <c r="B7148" s="9"/>
      <c r="C7148" s="9"/>
      <c r="D7148" s="9"/>
      <c r="E7148" s="9"/>
      <c r="F7148" s="9"/>
      <c r="G7148" s="91" t="s">
        <v>3906</v>
      </c>
      <c r="H7148" s="91"/>
      <c r="I7148" s="91"/>
      <c r="J7148" s="91"/>
      <c r="K7148" s="28">
        <f>SUM(K7147:K7147)</f>
        <v>0.27</v>
      </c>
    </row>
    <row r="7149" spans="1:11" ht="15" customHeight="1" x14ac:dyDescent="0.25">
      <c r="A7149" s="93" t="s">
        <v>3907</v>
      </c>
      <c r="B7149" s="93"/>
      <c r="C7149" s="93"/>
      <c r="D7149" s="94" t="s">
        <v>3</v>
      </c>
      <c r="E7149" s="94"/>
      <c r="F7149" s="23" t="s">
        <v>4</v>
      </c>
      <c r="G7149" s="94" t="s">
        <v>3894</v>
      </c>
      <c r="H7149" s="94"/>
      <c r="I7149" s="94" t="s">
        <v>3895</v>
      </c>
      <c r="J7149" s="94"/>
      <c r="K7149" s="23" t="s">
        <v>3896</v>
      </c>
    </row>
    <row r="7150" spans="1:11" ht="15" customHeight="1" x14ac:dyDescent="0.25">
      <c r="A7150" s="24" t="s">
        <v>4046</v>
      </c>
      <c r="B7150" s="95" t="s">
        <v>4047</v>
      </c>
      <c r="C7150" s="95"/>
      <c r="D7150" s="96" t="s">
        <v>20</v>
      </c>
      <c r="E7150" s="96"/>
      <c r="F7150" s="24" t="s">
        <v>2056</v>
      </c>
      <c r="G7150" s="97">
        <v>3.6999999999999998E-2</v>
      </c>
      <c r="H7150" s="97"/>
      <c r="I7150" s="98">
        <v>34.35</v>
      </c>
      <c r="J7150" s="98"/>
      <c r="K7150" s="27">
        <f>TRUNC(TRUNC(G7150,8)*I7150,2)</f>
        <v>1.27</v>
      </c>
    </row>
    <row r="7151" spans="1:11" ht="15" customHeight="1" x14ac:dyDescent="0.25">
      <c r="A7151" s="24" t="s">
        <v>3910</v>
      </c>
      <c r="B7151" s="95" t="s">
        <v>3911</v>
      </c>
      <c r="C7151" s="95"/>
      <c r="D7151" s="96" t="s">
        <v>20</v>
      </c>
      <c r="E7151" s="96"/>
      <c r="F7151" s="24" t="s">
        <v>2056</v>
      </c>
      <c r="G7151" s="97">
        <v>1.6E-2</v>
      </c>
      <c r="H7151" s="97"/>
      <c r="I7151" s="98">
        <v>24.94</v>
      </c>
      <c r="J7151" s="98"/>
      <c r="K7151" s="27">
        <f>TRUNC(TRUNC(G7151,8)*I7151,2)</f>
        <v>0.39</v>
      </c>
    </row>
    <row r="7152" spans="1:11" ht="18" customHeight="1" x14ac:dyDescent="0.25">
      <c r="A7152" s="9"/>
      <c r="B7152" s="9"/>
      <c r="C7152" s="9"/>
      <c r="D7152" s="9"/>
      <c r="E7152" s="9"/>
      <c r="F7152" s="9"/>
      <c r="G7152" s="91" t="s">
        <v>3912</v>
      </c>
      <c r="H7152" s="91"/>
      <c r="I7152" s="91"/>
      <c r="J7152" s="91"/>
      <c r="K7152" s="28">
        <f>SUM(K7150:K7151)</f>
        <v>1.6600000000000001</v>
      </c>
    </row>
    <row r="7153" spans="1:11" ht="15" customHeight="1" x14ac:dyDescent="0.25">
      <c r="A7153" s="9"/>
      <c r="B7153" s="9"/>
      <c r="C7153" s="9"/>
      <c r="D7153" s="9"/>
      <c r="E7153" s="9"/>
      <c r="F7153" s="9"/>
      <c r="G7153" s="92" t="s">
        <v>3913</v>
      </c>
      <c r="H7153" s="92"/>
      <c r="I7153" s="92"/>
      <c r="J7153" s="92"/>
      <c r="K7153" s="29">
        <f>ROUND(SUM(K7148,K7152),2)</f>
        <v>1.93</v>
      </c>
    </row>
    <row r="7154" spans="1:11" ht="9.9499999999999993" customHeight="1" x14ac:dyDescent="0.25">
      <c r="A7154" s="9"/>
      <c r="B7154" s="9"/>
      <c r="C7154" s="9"/>
      <c r="D7154" s="9"/>
      <c r="E7154" s="9"/>
      <c r="F7154" s="9"/>
      <c r="G7154" s="100"/>
      <c r="H7154" s="100"/>
      <c r="I7154" s="100"/>
      <c r="J7154" s="100"/>
      <c r="K7154" s="100"/>
    </row>
    <row r="7155" spans="1:11" ht="20.100000000000001" customHeight="1" x14ac:dyDescent="0.25">
      <c r="A7155" s="99" t="s">
        <v>2657</v>
      </c>
      <c r="B7155" s="99"/>
      <c r="C7155" s="99"/>
      <c r="D7155" s="99"/>
      <c r="E7155" s="99"/>
      <c r="F7155" s="99"/>
      <c r="G7155" s="99"/>
      <c r="H7155" s="99"/>
      <c r="I7155" s="99"/>
      <c r="J7155" s="99"/>
      <c r="K7155" s="99"/>
    </row>
    <row r="7156" spans="1:11" ht="15" customHeight="1" x14ac:dyDescent="0.25">
      <c r="A7156" s="93" t="s">
        <v>3916</v>
      </c>
      <c r="B7156" s="93"/>
      <c r="C7156" s="93"/>
      <c r="D7156" s="94" t="s">
        <v>3</v>
      </c>
      <c r="E7156" s="94"/>
      <c r="F7156" s="23" t="s">
        <v>4</v>
      </c>
      <c r="G7156" s="94" t="s">
        <v>3894</v>
      </c>
      <c r="H7156" s="94"/>
      <c r="I7156" s="94" t="s">
        <v>3895</v>
      </c>
      <c r="J7156" s="94"/>
      <c r="K7156" s="23" t="s">
        <v>3896</v>
      </c>
    </row>
    <row r="7157" spans="1:11" ht="29.1" customHeight="1" x14ac:dyDescent="0.25">
      <c r="A7157" s="24" t="s">
        <v>3963</v>
      </c>
      <c r="B7157" s="95" t="s">
        <v>3964</v>
      </c>
      <c r="C7157" s="95"/>
      <c r="D7157" s="96" t="s">
        <v>20</v>
      </c>
      <c r="E7157" s="96"/>
      <c r="F7157" s="24" t="s">
        <v>3936</v>
      </c>
      <c r="G7157" s="97">
        <v>5.2258833999999998</v>
      </c>
      <c r="H7157" s="97"/>
      <c r="I7157" s="98">
        <v>8.9</v>
      </c>
      <c r="J7157" s="98"/>
      <c r="K7157" s="27">
        <f>TRUNC(TRUNC(G7157,8)*I7157,2)</f>
        <v>46.51</v>
      </c>
    </row>
    <row r="7158" spans="1:11" ht="29.1" customHeight="1" x14ac:dyDescent="0.25">
      <c r="A7158" s="24" t="s">
        <v>3965</v>
      </c>
      <c r="B7158" s="95" t="s">
        <v>3966</v>
      </c>
      <c r="C7158" s="95"/>
      <c r="D7158" s="96" t="s">
        <v>20</v>
      </c>
      <c r="E7158" s="96"/>
      <c r="F7158" s="24" t="s">
        <v>30</v>
      </c>
      <c r="G7158" s="97">
        <v>0.95392160000000004</v>
      </c>
      <c r="H7158" s="97"/>
      <c r="I7158" s="98">
        <v>32.76</v>
      </c>
      <c r="J7158" s="98"/>
      <c r="K7158" s="27">
        <f>TRUNC(TRUNC(G7158,8)*I7158,2)</f>
        <v>31.25</v>
      </c>
    </row>
    <row r="7159" spans="1:11" ht="21" customHeight="1" x14ac:dyDescent="0.25">
      <c r="A7159" s="24" t="s">
        <v>3967</v>
      </c>
      <c r="B7159" s="95" t="s">
        <v>3968</v>
      </c>
      <c r="C7159" s="95"/>
      <c r="D7159" s="96" t="s">
        <v>20</v>
      </c>
      <c r="E7159" s="96"/>
      <c r="F7159" s="24" t="s">
        <v>3936</v>
      </c>
      <c r="G7159" s="97">
        <v>5.2258833999999998</v>
      </c>
      <c r="H7159" s="97"/>
      <c r="I7159" s="98">
        <v>27.59</v>
      </c>
      <c r="J7159" s="98"/>
      <c r="K7159" s="27">
        <f>TRUNC(TRUNC(G7159,8)*I7159,2)</f>
        <v>144.18</v>
      </c>
    </row>
    <row r="7160" spans="1:11" ht="21" customHeight="1" x14ac:dyDescent="0.25">
      <c r="A7160" s="24" t="s">
        <v>3969</v>
      </c>
      <c r="B7160" s="95" t="s">
        <v>3970</v>
      </c>
      <c r="C7160" s="95"/>
      <c r="D7160" s="96" t="s">
        <v>20</v>
      </c>
      <c r="E7160" s="96"/>
      <c r="F7160" s="24" t="s">
        <v>30</v>
      </c>
      <c r="G7160" s="97">
        <v>0.95392160000000004</v>
      </c>
      <c r="H7160" s="97"/>
      <c r="I7160" s="98">
        <v>28.09</v>
      </c>
      <c r="J7160" s="98"/>
      <c r="K7160" s="27">
        <f>TRUNC(TRUNC(G7160,8)*I7160,2)</f>
        <v>26.79</v>
      </c>
    </row>
    <row r="7161" spans="1:11" ht="18" customHeight="1" x14ac:dyDescent="0.25">
      <c r="A7161" s="9"/>
      <c r="B7161" s="9"/>
      <c r="C7161" s="9"/>
      <c r="D7161" s="9"/>
      <c r="E7161" s="9"/>
      <c r="F7161" s="9"/>
      <c r="G7161" s="91" t="s">
        <v>3919</v>
      </c>
      <c r="H7161" s="91"/>
      <c r="I7161" s="91"/>
      <c r="J7161" s="91"/>
      <c r="K7161" s="28">
        <f>SUM(K7157:K7160)</f>
        <v>248.73</v>
      </c>
    </row>
    <row r="7162" spans="1:11" ht="15" customHeight="1" x14ac:dyDescent="0.25">
      <c r="A7162" s="93" t="s">
        <v>3893</v>
      </c>
      <c r="B7162" s="93"/>
      <c r="C7162" s="93"/>
      <c r="D7162" s="94" t="s">
        <v>3</v>
      </c>
      <c r="E7162" s="94"/>
      <c r="F7162" s="23" t="s">
        <v>4</v>
      </c>
      <c r="G7162" s="94" t="s">
        <v>3894</v>
      </c>
      <c r="H7162" s="94"/>
      <c r="I7162" s="94" t="s">
        <v>3895</v>
      </c>
      <c r="J7162" s="94"/>
      <c r="K7162" s="23" t="s">
        <v>3896</v>
      </c>
    </row>
    <row r="7163" spans="1:11" ht="21" customHeight="1" x14ac:dyDescent="0.25">
      <c r="A7163" s="24" t="s">
        <v>4048</v>
      </c>
      <c r="B7163" s="95" t="s">
        <v>4049</v>
      </c>
      <c r="C7163" s="95"/>
      <c r="D7163" s="96" t="s">
        <v>20</v>
      </c>
      <c r="E7163" s="96"/>
      <c r="F7163" s="24" t="s">
        <v>34</v>
      </c>
      <c r="G7163" s="97">
        <v>0.19980000000000001</v>
      </c>
      <c r="H7163" s="97"/>
      <c r="I7163" s="98">
        <v>206.17</v>
      </c>
      <c r="J7163" s="98"/>
      <c r="K7163" s="27">
        <f>TRUNC(TRUNC(G7163,8)*I7163,2)</f>
        <v>41.19</v>
      </c>
    </row>
    <row r="7164" spans="1:11" ht="15" customHeight="1" x14ac:dyDescent="0.25">
      <c r="A7164" s="24" t="s">
        <v>3955</v>
      </c>
      <c r="B7164" s="95" t="s">
        <v>3956</v>
      </c>
      <c r="C7164" s="95"/>
      <c r="D7164" s="96" t="s">
        <v>20</v>
      </c>
      <c r="E7164" s="96"/>
      <c r="F7164" s="24" t="s">
        <v>3903</v>
      </c>
      <c r="G7164" s="97">
        <v>3.6695999999999999E-2</v>
      </c>
      <c r="H7164" s="97"/>
      <c r="I7164" s="98">
        <v>19.37</v>
      </c>
      <c r="J7164" s="98"/>
      <c r="K7164" s="27">
        <f>TRUNC(TRUNC(G7164,8)*I7164,2)</f>
        <v>0.71</v>
      </c>
    </row>
    <row r="7165" spans="1:11" ht="21" customHeight="1" x14ac:dyDescent="0.25">
      <c r="A7165" s="24" t="s">
        <v>4050</v>
      </c>
      <c r="B7165" s="95" t="s">
        <v>4051</v>
      </c>
      <c r="C7165" s="95"/>
      <c r="D7165" s="96" t="s">
        <v>20</v>
      </c>
      <c r="E7165" s="96"/>
      <c r="F7165" s="24" t="s">
        <v>84</v>
      </c>
      <c r="G7165" s="97">
        <v>7.48</v>
      </c>
      <c r="H7165" s="97"/>
      <c r="I7165" s="98">
        <v>3.9</v>
      </c>
      <c r="J7165" s="98"/>
      <c r="K7165" s="27">
        <f>TRUNC(TRUNC(G7165,8)*I7165,2)</f>
        <v>29.17</v>
      </c>
    </row>
    <row r="7166" spans="1:11" ht="15" customHeight="1" x14ac:dyDescent="0.25">
      <c r="A7166" s="9"/>
      <c r="B7166" s="9"/>
      <c r="C7166" s="9"/>
      <c r="D7166" s="9"/>
      <c r="E7166" s="9"/>
      <c r="F7166" s="9"/>
      <c r="G7166" s="91" t="s">
        <v>3906</v>
      </c>
      <c r="H7166" s="91"/>
      <c r="I7166" s="91"/>
      <c r="J7166" s="91"/>
      <c r="K7166" s="28">
        <f>SUM(K7163:K7165)</f>
        <v>71.069999999999993</v>
      </c>
    </row>
    <row r="7167" spans="1:11" ht="15" customHeight="1" x14ac:dyDescent="0.25">
      <c r="A7167" s="93" t="s">
        <v>3907</v>
      </c>
      <c r="B7167" s="93"/>
      <c r="C7167" s="93"/>
      <c r="D7167" s="94" t="s">
        <v>3</v>
      </c>
      <c r="E7167" s="94"/>
      <c r="F7167" s="23" t="s">
        <v>4</v>
      </c>
      <c r="G7167" s="94" t="s">
        <v>3894</v>
      </c>
      <c r="H7167" s="94"/>
      <c r="I7167" s="94" t="s">
        <v>3895</v>
      </c>
      <c r="J7167" s="94"/>
      <c r="K7167" s="23" t="s">
        <v>3896</v>
      </c>
    </row>
    <row r="7168" spans="1:11" ht="15" customHeight="1" x14ac:dyDescent="0.25">
      <c r="A7168" s="24" t="s">
        <v>3971</v>
      </c>
      <c r="B7168" s="95" t="s">
        <v>3972</v>
      </c>
      <c r="C7168" s="95"/>
      <c r="D7168" s="96" t="s">
        <v>20</v>
      </c>
      <c r="E7168" s="96"/>
      <c r="F7168" s="24" t="s">
        <v>2056</v>
      </c>
      <c r="G7168" s="97">
        <v>2.3251949999999999</v>
      </c>
      <c r="H7168" s="97"/>
      <c r="I7168" s="98">
        <v>32.69</v>
      </c>
      <c r="J7168" s="98"/>
      <c r="K7168" s="27">
        <f>TRUNC(TRUNC(G7168,8)*I7168,2)</f>
        <v>76.010000000000005</v>
      </c>
    </row>
    <row r="7169" spans="1:11" ht="15" customHeight="1" x14ac:dyDescent="0.25">
      <c r="A7169" s="24" t="s">
        <v>3910</v>
      </c>
      <c r="B7169" s="95" t="s">
        <v>3911</v>
      </c>
      <c r="C7169" s="95"/>
      <c r="D7169" s="96" t="s">
        <v>20</v>
      </c>
      <c r="E7169" s="96"/>
      <c r="F7169" s="24" t="s">
        <v>2056</v>
      </c>
      <c r="G7169" s="97">
        <v>17.010999999999999</v>
      </c>
      <c r="H7169" s="97"/>
      <c r="I7169" s="98">
        <v>24.94</v>
      </c>
      <c r="J7169" s="98"/>
      <c r="K7169" s="27">
        <f>TRUNC(TRUNC(G7169,8)*I7169,2)</f>
        <v>424.25</v>
      </c>
    </row>
    <row r="7170" spans="1:11" ht="18" customHeight="1" x14ac:dyDescent="0.25">
      <c r="A7170" s="9"/>
      <c r="B7170" s="9"/>
      <c r="C7170" s="9"/>
      <c r="D7170" s="9"/>
      <c r="E7170" s="9"/>
      <c r="F7170" s="9"/>
      <c r="G7170" s="91" t="s">
        <v>3912</v>
      </c>
      <c r="H7170" s="91"/>
      <c r="I7170" s="91"/>
      <c r="J7170" s="91"/>
      <c r="K7170" s="28">
        <f>SUM(K7168:K7169)</f>
        <v>500.26</v>
      </c>
    </row>
    <row r="7171" spans="1:11" ht="15" customHeight="1" x14ac:dyDescent="0.25">
      <c r="A7171" s="93" t="s">
        <v>3922</v>
      </c>
      <c r="B7171" s="93"/>
      <c r="C7171" s="93"/>
      <c r="D7171" s="94" t="s">
        <v>3</v>
      </c>
      <c r="E7171" s="94"/>
      <c r="F7171" s="23" t="s">
        <v>4</v>
      </c>
      <c r="G7171" s="94" t="s">
        <v>3894</v>
      </c>
      <c r="H7171" s="94"/>
      <c r="I7171" s="94" t="s">
        <v>3895</v>
      </c>
      <c r="J7171" s="94"/>
      <c r="K7171" s="23" t="s">
        <v>3896</v>
      </c>
    </row>
    <row r="7172" spans="1:11" ht="29.1" customHeight="1" x14ac:dyDescent="0.25">
      <c r="A7172" s="24" t="s">
        <v>4052</v>
      </c>
      <c r="B7172" s="95" t="s">
        <v>4053</v>
      </c>
      <c r="C7172" s="95"/>
      <c r="D7172" s="96" t="s">
        <v>20</v>
      </c>
      <c r="E7172" s="96"/>
      <c r="F7172" s="24" t="s">
        <v>34</v>
      </c>
      <c r="G7172" s="97">
        <v>0.66502459999999997</v>
      </c>
      <c r="H7172" s="97"/>
      <c r="I7172" s="98">
        <v>619.19000000000005</v>
      </c>
      <c r="J7172" s="98"/>
      <c r="K7172" s="27">
        <f>TRUNC(TRUNC(G7172,8)*I7172,2)</f>
        <v>411.77</v>
      </c>
    </row>
    <row r="7173" spans="1:11" ht="21" customHeight="1" x14ac:dyDescent="0.25">
      <c r="A7173" s="24" t="s">
        <v>95</v>
      </c>
      <c r="B7173" s="95" t="s">
        <v>96</v>
      </c>
      <c r="C7173" s="95"/>
      <c r="D7173" s="96" t="s">
        <v>20</v>
      </c>
      <c r="E7173" s="96"/>
      <c r="F7173" s="24" t="s">
        <v>16</v>
      </c>
      <c r="G7173" s="97">
        <v>0.48</v>
      </c>
      <c r="H7173" s="97"/>
      <c r="I7173" s="98">
        <v>176.85</v>
      </c>
      <c r="J7173" s="98"/>
      <c r="K7173" s="27">
        <f>TRUNC(TRUNC(G7173,8)*I7173,2)</f>
        <v>84.88</v>
      </c>
    </row>
    <row r="7174" spans="1:11" ht="15" customHeight="1" x14ac:dyDescent="0.25">
      <c r="A7174" s="9"/>
      <c r="B7174" s="9"/>
      <c r="C7174" s="9"/>
      <c r="D7174" s="9"/>
      <c r="E7174" s="9"/>
      <c r="F7174" s="9"/>
      <c r="G7174" s="91" t="s">
        <v>3933</v>
      </c>
      <c r="H7174" s="91"/>
      <c r="I7174" s="91"/>
      <c r="J7174" s="91"/>
      <c r="K7174" s="28">
        <f>SUM(K7172:K7173)</f>
        <v>496.65</v>
      </c>
    </row>
    <row r="7175" spans="1:11" ht="15" customHeight="1" x14ac:dyDescent="0.25">
      <c r="A7175" s="9"/>
      <c r="B7175" s="9"/>
      <c r="C7175" s="9"/>
      <c r="D7175" s="9"/>
      <c r="E7175" s="9"/>
      <c r="F7175" s="9"/>
      <c r="G7175" s="92" t="s">
        <v>3913</v>
      </c>
      <c r="H7175" s="92"/>
      <c r="I7175" s="92"/>
      <c r="J7175" s="92"/>
      <c r="K7175" s="29">
        <f>ROUND(SUM(K7161,K7166,K7170,K7174),2)</f>
        <v>1316.71</v>
      </c>
    </row>
    <row r="7176" spans="1:11" ht="9.9499999999999993" customHeight="1" x14ac:dyDescent="0.25">
      <c r="A7176" s="9"/>
      <c r="B7176" s="9"/>
      <c r="C7176" s="9"/>
      <c r="D7176" s="9"/>
      <c r="E7176" s="9"/>
      <c r="F7176" s="9"/>
      <c r="G7176" s="100"/>
      <c r="H7176" s="100"/>
      <c r="I7176" s="100"/>
      <c r="J7176" s="100"/>
      <c r="K7176" s="100"/>
    </row>
    <row r="7177" spans="1:11" ht="20.100000000000001" customHeight="1" x14ac:dyDescent="0.25">
      <c r="A7177" s="99" t="s">
        <v>2658</v>
      </c>
      <c r="B7177" s="99"/>
      <c r="C7177" s="99"/>
      <c r="D7177" s="99"/>
      <c r="E7177" s="99"/>
      <c r="F7177" s="99"/>
      <c r="G7177" s="99"/>
      <c r="H7177" s="99"/>
      <c r="I7177" s="99"/>
      <c r="J7177" s="99"/>
      <c r="K7177" s="99"/>
    </row>
    <row r="7178" spans="1:11" ht="15" customHeight="1" x14ac:dyDescent="0.25">
      <c r="A7178" s="93" t="s">
        <v>3893</v>
      </c>
      <c r="B7178" s="93"/>
      <c r="C7178" s="93"/>
      <c r="D7178" s="94" t="s">
        <v>3</v>
      </c>
      <c r="E7178" s="94"/>
      <c r="F7178" s="23" t="s">
        <v>4</v>
      </c>
      <c r="G7178" s="94" t="s">
        <v>3894</v>
      </c>
      <c r="H7178" s="94"/>
      <c r="I7178" s="94" t="s">
        <v>3895</v>
      </c>
      <c r="J7178" s="94"/>
      <c r="K7178" s="23" t="s">
        <v>3896</v>
      </c>
    </row>
    <row r="7179" spans="1:11" ht="29.1" customHeight="1" x14ac:dyDescent="0.25">
      <c r="A7179" s="24" t="s">
        <v>4054</v>
      </c>
      <c r="B7179" s="95" t="s">
        <v>4055</v>
      </c>
      <c r="C7179" s="95"/>
      <c r="D7179" s="96" t="s">
        <v>20</v>
      </c>
      <c r="E7179" s="96"/>
      <c r="F7179" s="24" t="s">
        <v>34</v>
      </c>
      <c r="G7179" s="97">
        <v>0.18468999999999999</v>
      </c>
      <c r="H7179" s="97"/>
      <c r="I7179" s="98">
        <v>517.16999999999996</v>
      </c>
      <c r="J7179" s="98"/>
      <c r="K7179" s="27">
        <f t="shared" ref="K7179:K7184" si="55">ROUND(ROUND(G7179,8)*I7179,2)</f>
        <v>95.52</v>
      </c>
    </row>
    <row r="7180" spans="1:11" ht="21" customHeight="1" x14ac:dyDescent="0.25">
      <c r="A7180" s="24" t="s">
        <v>4056</v>
      </c>
      <c r="B7180" s="95" t="s">
        <v>4057</v>
      </c>
      <c r="C7180" s="95"/>
      <c r="D7180" s="96" t="s">
        <v>20</v>
      </c>
      <c r="E7180" s="96"/>
      <c r="F7180" s="24" t="s">
        <v>2057</v>
      </c>
      <c r="G7180" s="97">
        <v>3.1900000000000001E-3</v>
      </c>
      <c r="H7180" s="97"/>
      <c r="I7180" s="98">
        <v>8.98</v>
      </c>
      <c r="J7180" s="98"/>
      <c r="K7180" s="27">
        <f t="shared" si="55"/>
        <v>0.03</v>
      </c>
    </row>
    <row r="7181" spans="1:11" ht="15" customHeight="1" x14ac:dyDescent="0.25">
      <c r="A7181" s="24" t="s">
        <v>3955</v>
      </c>
      <c r="B7181" s="95" t="s">
        <v>3956</v>
      </c>
      <c r="C7181" s="95"/>
      <c r="D7181" s="96" t="s">
        <v>20</v>
      </c>
      <c r="E7181" s="96"/>
      <c r="F7181" s="24" t="s">
        <v>3903</v>
      </c>
      <c r="G7181" s="97">
        <v>4.4999999999999998E-2</v>
      </c>
      <c r="H7181" s="97"/>
      <c r="I7181" s="98">
        <v>19.37</v>
      </c>
      <c r="J7181" s="98"/>
      <c r="K7181" s="27">
        <f t="shared" si="55"/>
        <v>0.87</v>
      </c>
    </row>
    <row r="7182" spans="1:11" ht="21" customHeight="1" x14ac:dyDescent="0.25">
      <c r="A7182" s="24" t="s">
        <v>4050</v>
      </c>
      <c r="B7182" s="95" t="s">
        <v>4051</v>
      </c>
      <c r="C7182" s="95"/>
      <c r="D7182" s="96" t="s">
        <v>20</v>
      </c>
      <c r="E7182" s="96"/>
      <c r="F7182" s="24" t="s">
        <v>84</v>
      </c>
      <c r="G7182" s="97">
        <v>0.46875</v>
      </c>
      <c r="H7182" s="97"/>
      <c r="I7182" s="98">
        <v>3.9</v>
      </c>
      <c r="J7182" s="98"/>
      <c r="K7182" s="27">
        <f t="shared" si="55"/>
        <v>1.83</v>
      </c>
    </row>
    <row r="7183" spans="1:11" ht="21" customHeight="1" x14ac:dyDescent="0.25">
      <c r="A7183" s="24" t="s">
        <v>4058</v>
      </c>
      <c r="B7183" s="95" t="s">
        <v>4059</v>
      </c>
      <c r="C7183" s="95"/>
      <c r="D7183" s="96" t="s">
        <v>20</v>
      </c>
      <c r="E7183" s="96"/>
      <c r="F7183" s="24" t="s">
        <v>84</v>
      </c>
      <c r="G7183" s="97">
        <v>0.375</v>
      </c>
      <c r="H7183" s="97"/>
      <c r="I7183" s="98">
        <v>2.69</v>
      </c>
      <c r="J7183" s="98"/>
      <c r="K7183" s="27">
        <f t="shared" si="55"/>
        <v>1.01</v>
      </c>
    </row>
    <row r="7184" spans="1:11" ht="29.1" customHeight="1" x14ac:dyDescent="0.25">
      <c r="A7184" s="24" t="s">
        <v>4060</v>
      </c>
      <c r="B7184" s="95" t="s">
        <v>4061</v>
      </c>
      <c r="C7184" s="95"/>
      <c r="D7184" s="96" t="s">
        <v>20</v>
      </c>
      <c r="E7184" s="96"/>
      <c r="F7184" s="24" t="s">
        <v>16</v>
      </c>
      <c r="G7184" s="97">
        <v>1.07</v>
      </c>
      <c r="H7184" s="97"/>
      <c r="I7184" s="98">
        <v>23.81</v>
      </c>
      <c r="J7184" s="98"/>
      <c r="K7184" s="27">
        <f t="shared" si="55"/>
        <v>25.48</v>
      </c>
    </row>
    <row r="7185" spans="1:11" ht="15" customHeight="1" x14ac:dyDescent="0.25">
      <c r="A7185" s="9"/>
      <c r="B7185" s="9"/>
      <c r="C7185" s="9"/>
      <c r="D7185" s="9"/>
      <c r="E7185" s="9"/>
      <c r="F7185" s="9"/>
      <c r="G7185" s="91" t="s">
        <v>3906</v>
      </c>
      <c r="H7185" s="91"/>
      <c r="I7185" s="91"/>
      <c r="J7185" s="91"/>
      <c r="K7185" s="28">
        <f>SUM(K7179:K7184)</f>
        <v>124.74000000000001</v>
      </c>
    </row>
    <row r="7186" spans="1:11" ht="15" customHeight="1" x14ac:dyDescent="0.25">
      <c r="A7186" s="93" t="s">
        <v>3907</v>
      </c>
      <c r="B7186" s="93"/>
      <c r="C7186" s="93"/>
      <c r="D7186" s="94" t="s">
        <v>3</v>
      </c>
      <c r="E7186" s="94"/>
      <c r="F7186" s="23" t="s">
        <v>4</v>
      </c>
      <c r="G7186" s="94" t="s">
        <v>3894</v>
      </c>
      <c r="H7186" s="94"/>
      <c r="I7186" s="94" t="s">
        <v>3895</v>
      </c>
      <c r="J7186" s="94"/>
      <c r="K7186" s="23" t="s">
        <v>3896</v>
      </c>
    </row>
    <row r="7187" spans="1:11" ht="21" customHeight="1" x14ac:dyDescent="0.25">
      <c r="A7187" s="24" t="s">
        <v>3908</v>
      </c>
      <c r="B7187" s="95" t="s">
        <v>3909</v>
      </c>
      <c r="C7187" s="95"/>
      <c r="D7187" s="96" t="s">
        <v>20</v>
      </c>
      <c r="E7187" s="96"/>
      <c r="F7187" s="24" t="s">
        <v>2056</v>
      </c>
      <c r="G7187" s="97">
        <v>0.13009999999999999</v>
      </c>
      <c r="H7187" s="97"/>
      <c r="I7187" s="98">
        <v>32.24</v>
      </c>
      <c r="J7187" s="98"/>
      <c r="K7187" s="27">
        <f>ROUND(ROUND(G7187,8)*I7187,2)</f>
        <v>4.1900000000000004</v>
      </c>
    </row>
    <row r="7188" spans="1:11" ht="15" customHeight="1" x14ac:dyDescent="0.25">
      <c r="A7188" s="24" t="s">
        <v>3971</v>
      </c>
      <c r="B7188" s="95" t="s">
        <v>3972</v>
      </c>
      <c r="C7188" s="95"/>
      <c r="D7188" s="96" t="s">
        <v>20</v>
      </c>
      <c r="E7188" s="96"/>
      <c r="F7188" s="24" t="s">
        <v>2056</v>
      </c>
      <c r="G7188" s="97">
        <v>8.7400000000000005E-2</v>
      </c>
      <c r="H7188" s="97"/>
      <c r="I7188" s="98">
        <v>32.69</v>
      </c>
      <c r="J7188" s="98"/>
      <c r="K7188" s="27">
        <f>ROUND(ROUND(G7188,8)*I7188,2)</f>
        <v>2.86</v>
      </c>
    </row>
    <row r="7189" spans="1:11" ht="15" customHeight="1" x14ac:dyDescent="0.25">
      <c r="A7189" s="24" t="s">
        <v>3910</v>
      </c>
      <c r="B7189" s="95" t="s">
        <v>3911</v>
      </c>
      <c r="C7189" s="95"/>
      <c r="D7189" s="96" t="s">
        <v>20</v>
      </c>
      <c r="E7189" s="96"/>
      <c r="F7189" s="24" t="s">
        <v>2056</v>
      </c>
      <c r="G7189" s="97">
        <v>0.21759999999999999</v>
      </c>
      <c r="H7189" s="97"/>
      <c r="I7189" s="98">
        <v>24.94</v>
      </c>
      <c r="J7189" s="98"/>
      <c r="K7189" s="27">
        <f>ROUND(ROUND(G7189,8)*I7189,2)</f>
        <v>5.43</v>
      </c>
    </row>
    <row r="7190" spans="1:11" ht="18" customHeight="1" x14ac:dyDescent="0.25">
      <c r="A7190" s="9"/>
      <c r="B7190" s="9"/>
      <c r="C7190" s="9"/>
      <c r="D7190" s="9"/>
      <c r="E7190" s="9"/>
      <c r="F7190" s="9"/>
      <c r="G7190" s="91" t="s">
        <v>3912</v>
      </c>
      <c r="H7190" s="91"/>
      <c r="I7190" s="91"/>
      <c r="J7190" s="91"/>
      <c r="K7190" s="28">
        <f>SUM(K7187:K7189)</f>
        <v>12.48</v>
      </c>
    </row>
    <row r="7191" spans="1:11" ht="15" customHeight="1" x14ac:dyDescent="0.25">
      <c r="A7191" s="93" t="s">
        <v>3922</v>
      </c>
      <c r="B7191" s="93"/>
      <c r="C7191" s="93"/>
      <c r="D7191" s="94" t="s">
        <v>3</v>
      </c>
      <c r="E7191" s="94"/>
      <c r="F7191" s="23" t="s">
        <v>4</v>
      </c>
      <c r="G7191" s="94" t="s">
        <v>3894</v>
      </c>
      <c r="H7191" s="94"/>
      <c r="I7191" s="94" t="s">
        <v>3895</v>
      </c>
      <c r="J7191" s="94"/>
      <c r="K7191" s="23" t="s">
        <v>3896</v>
      </c>
    </row>
    <row r="7192" spans="1:11" ht="29.1" customHeight="1" x14ac:dyDescent="0.25">
      <c r="A7192" s="24" t="s">
        <v>4062</v>
      </c>
      <c r="B7192" s="95" t="s">
        <v>4063</v>
      </c>
      <c r="C7192" s="95"/>
      <c r="D7192" s="96" t="s">
        <v>20</v>
      </c>
      <c r="E7192" s="96"/>
      <c r="F7192" s="24" t="s">
        <v>3903</v>
      </c>
      <c r="G7192" s="97">
        <v>1.23E-2</v>
      </c>
      <c r="H7192" s="97"/>
      <c r="I7192" s="98">
        <v>23.44</v>
      </c>
      <c r="J7192" s="98"/>
      <c r="K7192" s="27">
        <f>ROUND(ROUND(G7192,8)*I7192,2)</f>
        <v>0.28999999999999998</v>
      </c>
    </row>
    <row r="7193" spans="1:11" ht="21" customHeight="1" x14ac:dyDescent="0.25">
      <c r="A7193" s="24" t="s">
        <v>4064</v>
      </c>
      <c r="B7193" s="95" t="s">
        <v>4065</v>
      </c>
      <c r="C7193" s="95"/>
      <c r="D7193" s="96" t="s">
        <v>4066</v>
      </c>
      <c r="E7193" s="96"/>
      <c r="F7193" s="24" t="s">
        <v>26</v>
      </c>
      <c r="G7193" s="97">
        <v>4</v>
      </c>
      <c r="H7193" s="97"/>
      <c r="I7193" s="98">
        <v>5.76</v>
      </c>
      <c r="J7193" s="98"/>
      <c r="K7193" s="27">
        <f>ROUND(ROUND(G7193,8)*I7193,2)</f>
        <v>23.04</v>
      </c>
    </row>
    <row r="7194" spans="1:11" ht="15" customHeight="1" x14ac:dyDescent="0.25">
      <c r="A7194" s="9"/>
      <c r="B7194" s="9"/>
      <c r="C7194" s="9"/>
      <c r="D7194" s="9"/>
      <c r="E7194" s="9"/>
      <c r="F7194" s="9"/>
      <c r="G7194" s="91" t="s">
        <v>3933</v>
      </c>
      <c r="H7194" s="91"/>
      <c r="I7194" s="91"/>
      <c r="J7194" s="91"/>
      <c r="K7194" s="28">
        <f>SUM(K7192:K7193)</f>
        <v>23.33</v>
      </c>
    </row>
    <row r="7195" spans="1:11" ht="15" customHeight="1" x14ac:dyDescent="0.25">
      <c r="A7195" s="9"/>
      <c r="B7195" s="9"/>
      <c r="C7195" s="9"/>
      <c r="D7195" s="9"/>
      <c r="E7195" s="9"/>
      <c r="F7195" s="9"/>
      <c r="G7195" s="92" t="s">
        <v>3913</v>
      </c>
      <c r="H7195" s="92"/>
      <c r="I7195" s="92"/>
      <c r="J7195" s="92"/>
      <c r="K7195" s="29">
        <f>ROUND(SUM(K7185,K7190,K7194),2)</f>
        <v>160.55000000000001</v>
      </c>
    </row>
    <row r="7196" spans="1:11" ht="9.9499999999999993" customHeight="1" x14ac:dyDescent="0.25">
      <c r="A7196" s="9"/>
      <c r="B7196" s="9"/>
      <c r="C7196" s="9"/>
      <c r="D7196" s="9"/>
      <c r="E7196" s="9"/>
      <c r="F7196" s="9"/>
      <c r="G7196" s="100"/>
      <c r="H7196" s="100"/>
      <c r="I7196" s="100"/>
      <c r="J7196" s="100"/>
      <c r="K7196" s="100"/>
    </row>
    <row r="7197" spans="1:11" ht="20.100000000000001" customHeight="1" x14ac:dyDescent="0.25">
      <c r="A7197" s="99" t="s">
        <v>2659</v>
      </c>
      <c r="B7197" s="99"/>
      <c r="C7197" s="99"/>
      <c r="D7197" s="99"/>
      <c r="E7197" s="99"/>
      <c r="F7197" s="99"/>
      <c r="G7197" s="99"/>
      <c r="H7197" s="99"/>
      <c r="I7197" s="99"/>
      <c r="J7197" s="99"/>
      <c r="K7197" s="99"/>
    </row>
    <row r="7198" spans="1:11" ht="15" customHeight="1" x14ac:dyDescent="0.25">
      <c r="A7198" s="93" t="s">
        <v>3893</v>
      </c>
      <c r="B7198" s="93"/>
      <c r="C7198" s="93"/>
      <c r="D7198" s="94" t="s">
        <v>3</v>
      </c>
      <c r="E7198" s="94"/>
      <c r="F7198" s="23" t="s">
        <v>4</v>
      </c>
      <c r="G7198" s="94" t="s">
        <v>3894</v>
      </c>
      <c r="H7198" s="94"/>
      <c r="I7198" s="94" t="s">
        <v>3895</v>
      </c>
      <c r="J7198" s="94"/>
      <c r="K7198" s="23" t="s">
        <v>3896</v>
      </c>
    </row>
    <row r="7199" spans="1:11" ht="45.95" customHeight="1" x14ac:dyDescent="0.25">
      <c r="A7199" s="24" t="s">
        <v>4073</v>
      </c>
      <c r="B7199" s="95" t="s">
        <v>4074</v>
      </c>
      <c r="C7199" s="95"/>
      <c r="D7199" s="96" t="s">
        <v>20</v>
      </c>
      <c r="E7199" s="96"/>
      <c r="F7199" s="24" t="s">
        <v>26</v>
      </c>
      <c r="G7199" s="97">
        <v>1</v>
      </c>
      <c r="H7199" s="97"/>
      <c r="I7199" s="98">
        <v>1235.9100000000001</v>
      </c>
      <c r="J7199" s="98"/>
      <c r="K7199" s="27">
        <f>TRUNC(TRUNC(G7199,8)*I7199,2)</f>
        <v>1235.9100000000001</v>
      </c>
    </row>
    <row r="7200" spans="1:11" ht="21" customHeight="1" x14ac:dyDescent="0.25">
      <c r="A7200" s="24" t="s">
        <v>4075</v>
      </c>
      <c r="B7200" s="95" t="s">
        <v>4076</v>
      </c>
      <c r="C7200" s="95"/>
      <c r="D7200" s="96" t="s">
        <v>20</v>
      </c>
      <c r="E7200" s="96"/>
      <c r="F7200" s="24" t="s">
        <v>34</v>
      </c>
      <c r="G7200" s="97">
        <v>1.1999999999999999E-3</v>
      </c>
      <c r="H7200" s="97"/>
      <c r="I7200" s="98">
        <v>205.09</v>
      </c>
      <c r="J7200" s="98"/>
      <c r="K7200" s="27">
        <f>TRUNC(TRUNC(G7200,8)*I7200,2)</f>
        <v>0.24</v>
      </c>
    </row>
    <row r="7201" spans="1:11" ht="15" customHeight="1" x14ac:dyDescent="0.25">
      <c r="A7201" s="9"/>
      <c r="B7201" s="9"/>
      <c r="C7201" s="9"/>
      <c r="D7201" s="9"/>
      <c r="E7201" s="9"/>
      <c r="F7201" s="9"/>
      <c r="G7201" s="91" t="s">
        <v>3906</v>
      </c>
      <c r="H7201" s="91"/>
      <c r="I7201" s="91"/>
      <c r="J7201" s="91"/>
      <c r="K7201" s="28">
        <f>SUM(K7199:K7200)</f>
        <v>1236.1500000000001</v>
      </c>
    </row>
    <row r="7202" spans="1:11" ht="15" customHeight="1" x14ac:dyDescent="0.25">
      <c r="A7202" s="93" t="s">
        <v>3907</v>
      </c>
      <c r="B7202" s="93"/>
      <c r="C7202" s="93"/>
      <c r="D7202" s="94" t="s">
        <v>3</v>
      </c>
      <c r="E7202" s="94"/>
      <c r="F7202" s="23" t="s">
        <v>4</v>
      </c>
      <c r="G7202" s="94" t="s">
        <v>3894</v>
      </c>
      <c r="H7202" s="94"/>
      <c r="I7202" s="94" t="s">
        <v>3895</v>
      </c>
      <c r="J7202" s="94"/>
      <c r="K7202" s="23" t="s">
        <v>3896</v>
      </c>
    </row>
    <row r="7203" spans="1:11" ht="15" customHeight="1" x14ac:dyDescent="0.25">
      <c r="A7203" s="24" t="s">
        <v>3971</v>
      </c>
      <c r="B7203" s="95" t="s">
        <v>3972</v>
      </c>
      <c r="C7203" s="95"/>
      <c r="D7203" s="96" t="s">
        <v>20</v>
      </c>
      <c r="E7203" s="96"/>
      <c r="F7203" s="24" t="s">
        <v>2056</v>
      </c>
      <c r="G7203" s="97">
        <v>0.86809999999999998</v>
      </c>
      <c r="H7203" s="97"/>
      <c r="I7203" s="98">
        <v>32.69</v>
      </c>
      <c r="J7203" s="98"/>
      <c r="K7203" s="27">
        <f>TRUNC(TRUNC(G7203,8)*I7203,2)</f>
        <v>28.37</v>
      </c>
    </row>
    <row r="7204" spans="1:11" ht="15" customHeight="1" x14ac:dyDescent="0.25">
      <c r="A7204" s="24" t="s">
        <v>3910</v>
      </c>
      <c r="B7204" s="95" t="s">
        <v>3911</v>
      </c>
      <c r="C7204" s="95"/>
      <c r="D7204" s="96" t="s">
        <v>20</v>
      </c>
      <c r="E7204" s="96"/>
      <c r="F7204" s="24" t="s">
        <v>2056</v>
      </c>
      <c r="G7204" s="97">
        <v>0.57869999999999999</v>
      </c>
      <c r="H7204" s="97"/>
      <c r="I7204" s="98">
        <v>24.94</v>
      </c>
      <c r="J7204" s="98"/>
      <c r="K7204" s="27">
        <f>TRUNC(TRUNC(G7204,8)*I7204,2)</f>
        <v>14.43</v>
      </c>
    </row>
    <row r="7205" spans="1:11" ht="18" customHeight="1" x14ac:dyDescent="0.25">
      <c r="A7205" s="9"/>
      <c r="B7205" s="9"/>
      <c r="C7205" s="9"/>
      <c r="D7205" s="9"/>
      <c r="E7205" s="9"/>
      <c r="F7205" s="9"/>
      <c r="G7205" s="91" t="s">
        <v>3912</v>
      </c>
      <c r="H7205" s="91"/>
      <c r="I7205" s="91"/>
      <c r="J7205" s="91"/>
      <c r="K7205" s="28">
        <f>SUM(K7203:K7204)</f>
        <v>42.8</v>
      </c>
    </row>
    <row r="7206" spans="1:11" ht="15" customHeight="1" x14ac:dyDescent="0.25">
      <c r="A7206" s="93" t="s">
        <v>3922</v>
      </c>
      <c r="B7206" s="93"/>
      <c r="C7206" s="93"/>
      <c r="D7206" s="94" t="s">
        <v>3</v>
      </c>
      <c r="E7206" s="94"/>
      <c r="F7206" s="23" t="s">
        <v>4</v>
      </c>
      <c r="G7206" s="94" t="s">
        <v>3894</v>
      </c>
      <c r="H7206" s="94"/>
      <c r="I7206" s="94" t="s">
        <v>3895</v>
      </c>
      <c r="J7206" s="94"/>
      <c r="K7206" s="23" t="s">
        <v>3896</v>
      </c>
    </row>
    <row r="7207" spans="1:11" ht="29.1" customHeight="1" x14ac:dyDescent="0.25">
      <c r="A7207" s="24" t="s">
        <v>4077</v>
      </c>
      <c r="B7207" s="95" t="s">
        <v>4078</v>
      </c>
      <c r="C7207" s="95"/>
      <c r="D7207" s="96" t="s">
        <v>20</v>
      </c>
      <c r="E7207" s="96"/>
      <c r="F7207" s="24" t="s">
        <v>34</v>
      </c>
      <c r="G7207" s="97">
        <v>2.2200000000000001E-2</v>
      </c>
      <c r="H7207" s="97"/>
      <c r="I7207" s="98">
        <v>924.6</v>
      </c>
      <c r="J7207" s="98"/>
      <c r="K7207" s="27">
        <f>TRUNC(TRUNC(G7207,8)*I7207,2)</f>
        <v>20.52</v>
      </c>
    </row>
    <row r="7208" spans="1:11" ht="15" customHeight="1" x14ac:dyDescent="0.25">
      <c r="A7208" s="9"/>
      <c r="B7208" s="9"/>
      <c r="C7208" s="9"/>
      <c r="D7208" s="9"/>
      <c r="E7208" s="9"/>
      <c r="F7208" s="9"/>
      <c r="G7208" s="91" t="s">
        <v>3933</v>
      </c>
      <c r="H7208" s="91"/>
      <c r="I7208" s="91"/>
      <c r="J7208" s="91"/>
      <c r="K7208" s="28">
        <f>SUM(K7207:K7207)</f>
        <v>20.52</v>
      </c>
    </row>
    <row r="7209" spans="1:11" ht="15" customHeight="1" x14ac:dyDescent="0.25">
      <c r="A7209" s="9"/>
      <c r="B7209" s="9"/>
      <c r="C7209" s="9"/>
      <c r="D7209" s="9"/>
      <c r="E7209" s="9"/>
      <c r="F7209" s="9"/>
      <c r="G7209" s="92" t="s">
        <v>3913</v>
      </c>
      <c r="H7209" s="92"/>
      <c r="I7209" s="92"/>
      <c r="J7209" s="92"/>
      <c r="K7209" s="29">
        <f>ROUND(SUM(K7201,K7205,K7208),2)</f>
        <v>1299.47</v>
      </c>
    </row>
    <row r="7210" spans="1:11" ht="9.9499999999999993" customHeight="1" x14ac:dyDescent="0.25">
      <c r="A7210" s="9"/>
      <c r="B7210" s="9"/>
      <c r="C7210" s="9"/>
      <c r="D7210" s="9"/>
      <c r="E7210" s="9"/>
      <c r="F7210" s="9"/>
      <c r="G7210" s="100"/>
      <c r="H7210" s="100"/>
      <c r="I7210" s="100"/>
      <c r="J7210" s="100"/>
      <c r="K7210" s="100"/>
    </row>
    <row r="7211" spans="1:11" ht="20.100000000000001" customHeight="1" x14ac:dyDescent="0.25">
      <c r="A7211" s="99" t="s">
        <v>2660</v>
      </c>
      <c r="B7211" s="99"/>
      <c r="C7211" s="99"/>
      <c r="D7211" s="99"/>
      <c r="E7211" s="99"/>
      <c r="F7211" s="99"/>
      <c r="G7211" s="99"/>
      <c r="H7211" s="99"/>
      <c r="I7211" s="99"/>
      <c r="J7211" s="99"/>
      <c r="K7211" s="99"/>
    </row>
    <row r="7212" spans="1:11" ht="15" customHeight="1" x14ac:dyDescent="0.25">
      <c r="A7212" s="93" t="s">
        <v>3893</v>
      </c>
      <c r="B7212" s="93"/>
      <c r="C7212" s="93"/>
      <c r="D7212" s="94" t="s">
        <v>3</v>
      </c>
      <c r="E7212" s="94"/>
      <c r="F7212" s="23" t="s">
        <v>4</v>
      </c>
      <c r="G7212" s="94" t="s">
        <v>3894</v>
      </c>
      <c r="H7212" s="94"/>
      <c r="I7212" s="94" t="s">
        <v>3895</v>
      </c>
      <c r="J7212" s="94"/>
      <c r="K7212" s="23" t="s">
        <v>3896</v>
      </c>
    </row>
    <row r="7213" spans="1:11" ht="15" customHeight="1" x14ac:dyDescent="0.25">
      <c r="A7213" s="24" t="s">
        <v>4067</v>
      </c>
      <c r="B7213" s="95" t="s">
        <v>4068</v>
      </c>
      <c r="C7213" s="95"/>
      <c r="D7213" s="96" t="s">
        <v>20</v>
      </c>
      <c r="E7213" s="96"/>
      <c r="F7213" s="24" t="s">
        <v>3903</v>
      </c>
      <c r="G7213" s="97">
        <v>8.6199999999999992</v>
      </c>
      <c r="H7213" s="97"/>
      <c r="I7213" s="98">
        <v>1.1299999999999999</v>
      </c>
      <c r="J7213" s="98"/>
      <c r="K7213" s="27">
        <f>TRUNC(TRUNC(G7213,8)*I7213,2)</f>
        <v>9.74</v>
      </c>
    </row>
    <row r="7214" spans="1:11" ht="29.1" customHeight="1" x14ac:dyDescent="0.25">
      <c r="A7214" s="24" t="s">
        <v>4069</v>
      </c>
      <c r="B7214" s="95" t="s">
        <v>4070</v>
      </c>
      <c r="C7214" s="95"/>
      <c r="D7214" s="96" t="s">
        <v>20</v>
      </c>
      <c r="E7214" s="96"/>
      <c r="F7214" s="24" t="s">
        <v>26</v>
      </c>
      <c r="G7214" s="97">
        <v>6.4375</v>
      </c>
      <c r="H7214" s="97"/>
      <c r="I7214" s="98">
        <v>17.63</v>
      </c>
      <c r="J7214" s="98"/>
      <c r="K7214" s="27">
        <f>TRUNC(TRUNC(G7214,8)*I7214,2)</f>
        <v>113.49</v>
      </c>
    </row>
    <row r="7215" spans="1:11" ht="15" customHeight="1" x14ac:dyDescent="0.25">
      <c r="A7215" s="24" t="s">
        <v>4071</v>
      </c>
      <c r="B7215" s="95" t="s">
        <v>4072</v>
      </c>
      <c r="C7215" s="95"/>
      <c r="D7215" s="96" t="s">
        <v>20</v>
      </c>
      <c r="E7215" s="96"/>
      <c r="F7215" s="24" t="s">
        <v>3903</v>
      </c>
      <c r="G7215" s="97">
        <v>0.24</v>
      </c>
      <c r="H7215" s="97"/>
      <c r="I7215" s="98">
        <v>3.58</v>
      </c>
      <c r="J7215" s="98"/>
      <c r="K7215" s="27">
        <f>TRUNC(TRUNC(G7215,8)*I7215,2)</f>
        <v>0.85</v>
      </c>
    </row>
    <row r="7216" spans="1:11" ht="15" customHeight="1" x14ac:dyDescent="0.25">
      <c r="A7216" s="9"/>
      <c r="B7216" s="9"/>
      <c r="C7216" s="9"/>
      <c r="D7216" s="9"/>
      <c r="E7216" s="9"/>
      <c r="F7216" s="9"/>
      <c r="G7216" s="91" t="s">
        <v>3906</v>
      </c>
      <c r="H7216" s="91"/>
      <c r="I7216" s="91"/>
      <c r="J7216" s="91"/>
      <c r="K7216" s="28">
        <f>SUM(K7213:K7215)</f>
        <v>124.07999999999998</v>
      </c>
    </row>
    <row r="7217" spans="1:11" ht="15" customHeight="1" x14ac:dyDescent="0.25">
      <c r="A7217" s="93" t="s">
        <v>3907</v>
      </c>
      <c r="B7217" s="93"/>
      <c r="C7217" s="93"/>
      <c r="D7217" s="94" t="s">
        <v>3</v>
      </c>
      <c r="E7217" s="94"/>
      <c r="F7217" s="23" t="s">
        <v>4</v>
      </c>
      <c r="G7217" s="94" t="s">
        <v>3894</v>
      </c>
      <c r="H7217" s="94"/>
      <c r="I7217" s="94" t="s">
        <v>3895</v>
      </c>
      <c r="J7217" s="94"/>
      <c r="K7217" s="23" t="s">
        <v>3896</v>
      </c>
    </row>
    <row r="7218" spans="1:11" ht="15" customHeight="1" x14ac:dyDescent="0.25">
      <c r="A7218" s="24" t="s">
        <v>3971</v>
      </c>
      <c r="B7218" s="95" t="s">
        <v>3972</v>
      </c>
      <c r="C7218" s="95"/>
      <c r="D7218" s="96" t="s">
        <v>20</v>
      </c>
      <c r="E7218" s="96"/>
      <c r="F7218" s="24" t="s">
        <v>2056</v>
      </c>
      <c r="G7218" s="97">
        <v>0.63900000000000001</v>
      </c>
      <c r="H7218" s="97"/>
      <c r="I7218" s="98">
        <v>32.69</v>
      </c>
      <c r="J7218" s="98"/>
      <c r="K7218" s="27">
        <f>TRUNC(TRUNC(G7218,8)*I7218,2)</f>
        <v>20.88</v>
      </c>
    </row>
    <row r="7219" spans="1:11" ht="15" customHeight="1" x14ac:dyDescent="0.25">
      <c r="A7219" s="24" t="s">
        <v>3910</v>
      </c>
      <c r="B7219" s="95" t="s">
        <v>3911</v>
      </c>
      <c r="C7219" s="95"/>
      <c r="D7219" s="96" t="s">
        <v>20</v>
      </c>
      <c r="E7219" s="96"/>
      <c r="F7219" s="24" t="s">
        <v>2056</v>
      </c>
      <c r="G7219" s="97">
        <v>1.2789999999999999</v>
      </c>
      <c r="H7219" s="97"/>
      <c r="I7219" s="98">
        <v>24.94</v>
      </c>
      <c r="J7219" s="98"/>
      <c r="K7219" s="27">
        <f>TRUNC(TRUNC(G7219,8)*I7219,2)</f>
        <v>31.89</v>
      </c>
    </row>
    <row r="7220" spans="1:11" ht="18" customHeight="1" x14ac:dyDescent="0.25">
      <c r="A7220" s="9"/>
      <c r="B7220" s="9"/>
      <c r="C7220" s="9"/>
      <c r="D7220" s="9"/>
      <c r="E7220" s="9"/>
      <c r="F7220" s="9"/>
      <c r="G7220" s="91" t="s">
        <v>3912</v>
      </c>
      <c r="H7220" s="91"/>
      <c r="I7220" s="91"/>
      <c r="J7220" s="91"/>
      <c r="K7220" s="28">
        <f>SUM(K7218:K7219)</f>
        <v>52.769999999999996</v>
      </c>
    </row>
    <row r="7221" spans="1:11" ht="15" customHeight="1" x14ac:dyDescent="0.25">
      <c r="A7221" s="9"/>
      <c r="B7221" s="9"/>
      <c r="C7221" s="9"/>
      <c r="D7221" s="9"/>
      <c r="E7221" s="9"/>
      <c r="F7221" s="9"/>
      <c r="G7221" s="92" t="s">
        <v>3913</v>
      </c>
      <c r="H7221" s="92"/>
      <c r="I7221" s="92"/>
      <c r="J7221" s="92"/>
      <c r="K7221" s="29">
        <f>ROUND(SUM(K7216,K7220),2)</f>
        <v>176.85</v>
      </c>
    </row>
    <row r="7222" spans="1:11" ht="9.9499999999999993" customHeight="1" x14ac:dyDescent="0.25">
      <c r="A7222" s="9"/>
      <c r="B7222" s="9"/>
      <c r="C7222" s="9"/>
      <c r="D7222" s="9"/>
      <c r="E7222" s="9"/>
      <c r="F7222" s="9"/>
      <c r="G7222" s="100"/>
      <c r="H7222" s="100"/>
      <c r="I7222" s="100"/>
      <c r="J7222" s="100"/>
      <c r="K7222" s="100"/>
    </row>
    <row r="7223" spans="1:11" ht="20.100000000000001" customHeight="1" x14ac:dyDescent="0.25">
      <c r="A7223" s="99" t="s">
        <v>2661</v>
      </c>
      <c r="B7223" s="99"/>
      <c r="C7223" s="99"/>
      <c r="D7223" s="99"/>
      <c r="E7223" s="99"/>
      <c r="F7223" s="99"/>
      <c r="G7223" s="99"/>
      <c r="H7223" s="99"/>
      <c r="I7223" s="99"/>
      <c r="J7223" s="99"/>
      <c r="K7223" s="99"/>
    </row>
    <row r="7224" spans="1:11" ht="20.100000000000001" customHeight="1" x14ac:dyDescent="0.25">
      <c r="A7224" s="106" t="s">
        <v>4010</v>
      </c>
      <c r="B7224" s="106"/>
      <c r="C7224" s="106"/>
      <c r="D7224" s="106"/>
      <c r="E7224" s="106"/>
      <c r="F7224" s="2" t="s">
        <v>4</v>
      </c>
      <c r="G7224" s="87" t="s">
        <v>4001</v>
      </c>
      <c r="H7224" s="87"/>
      <c r="I7224" s="87" t="s">
        <v>3895</v>
      </c>
      <c r="J7224" s="87"/>
      <c r="K7224" s="2" t="s">
        <v>4011</v>
      </c>
    </row>
    <row r="7225" spans="1:11" ht="15" customHeight="1" x14ac:dyDescent="0.25">
      <c r="A7225" s="6" t="s">
        <v>4079</v>
      </c>
      <c r="B7225" s="104" t="s">
        <v>4080</v>
      </c>
      <c r="C7225" s="104"/>
      <c r="D7225" s="104"/>
      <c r="E7225" s="104"/>
      <c r="F7225" s="6" t="s">
        <v>77</v>
      </c>
      <c r="G7225" s="113">
        <v>1.7700000000000001E-3</v>
      </c>
      <c r="H7225" s="113"/>
      <c r="I7225" s="105">
        <v>33.79</v>
      </c>
      <c r="J7225" s="105"/>
      <c r="K7225" s="33">
        <f>ROUND(ROUND(G7225,5)*I7225,4)</f>
        <v>5.9799999999999999E-2</v>
      </c>
    </row>
    <row r="7226" spans="1:11" ht="15" customHeight="1" x14ac:dyDescent="0.25">
      <c r="A7226" s="6" t="s">
        <v>4081</v>
      </c>
      <c r="B7226" s="104" t="s">
        <v>4082</v>
      </c>
      <c r="C7226" s="104"/>
      <c r="D7226" s="104"/>
      <c r="E7226" s="104"/>
      <c r="F7226" s="6" t="s">
        <v>77</v>
      </c>
      <c r="G7226" s="113">
        <v>3.9300000000000003E-3</v>
      </c>
      <c r="H7226" s="113"/>
      <c r="I7226" s="105">
        <v>448.02</v>
      </c>
      <c r="J7226" s="105"/>
      <c r="K7226" s="33">
        <f>ROUND(ROUND(G7226,5)*I7226,4)</f>
        <v>1.7606999999999999</v>
      </c>
    </row>
    <row r="7227" spans="1:11" ht="15" customHeight="1" x14ac:dyDescent="0.25">
      <c r="A7227" s="6" t="s">
        <v>4083</v>
      </c>
      <c r="B7227" s="104" t="s">
        <v>4084</v>
      </c>
      <c r="C7227" s="104"/>
      <c r="D7227" s="104"/>
      <c r="E7227" s="104"/>
      <c r="F7227" s="6" t="s">
        <v>77</v>
      </c>
      <c r="G7227" s="113">
        <v>7.0800000000000004E-3</v>
      </c>
      <c r="H7227" s="113"/>
      <c r="I7227" s="105">
        <v>46.06</v>
      </c>
      <c r="J7227" s="105"/>
      <c r="K7227" s="33">
        <f>ROUND(ROUND(G7227,5)*I7227,4)</f>
        <v>0.3261</v>
      </c>
    </row>
    <row r="7228" spans="1:11" ht="15" customHeight="1" x14ac:dyDescent="0.25">
      <c r="A7228" s="6" t="s">
        <v>4085</v>
      </c>
      <c r="B7228" s="104" t="s">
        <v>4086</v>
      </c>
      <c r="C7228" s="104"/>
      <c r="D7228" s="104"/>
      <c r="E7228" s="104"/>
      <c r="F7228" s="6" t="s">
        <v>103</v>
      </c>
      <c r="G7228" s="113">
        <v>1</v>
      </c>
      <c r="H7228" s="113"/>
      <c r="I7228" s="105">
        <v>16.98</v>
      </c>
      <c r="J7228" s="105"/>
      <c r="K7228" s="33">
        <f>ROUND(ROUND(G7228,5)*I7228,4)</f>
        <v>16.98</v>
      </c>
    </row>
    <row r="7229" spans="1:11" ht="15" customHeight="1" x14ac:dyDescent="0.25">
      <c r="A7229" s="1"/>
      <c r="B7229" s="1"/>
      <c r="C7229" s="1"/>
      <c r="D7229" s="1"/>
      <c r="E7229" s="1"/>
      <c r="F7229" s="1"/>
      <c r="G7229" s="85" t="s">
        <v>4014</v>
      </c>
      <c r="H7229" s="85"/>
      <c r="I7229" s="85"/>
      <c r="J7229" s="85"/>
      <c r="K7229" s="34">
        <f>SUM(K7225:K7228)</f>
        <v>19.1266</v>
      </c>
    </row>
    <row r="7230" spans="1:11" ht="15" customHeight="1" x14ac:dyDescent="0.25">
      <c r="A7230" s="106" t="s">
        <v>4015</v>
      </c>
      <c r="B7230" s="106"/>
      <c r="C7230" s="106"/>
      <c r="D7230" s="23" t="s">
        <v>4016</v>
      </c>
      <c r="E7230" s="94" t="s">
        <v>4017</v>
      </c>
      <c r="F7230" s="94"/>
      <c r="G7230" s="94" t="s">
        <v>4001</v>
      </c>
      <c r="H7230" s="94"/>
      <c r="I7230" s="94" t="s">
        <v>3895</v>
      </c>
      <c r="J7230" s="94"/>
      <c r="K7230" s="23" t="s">
        <v>4011</v>
      </c>
    </row>
    <row r="7231" spans="1:11" ht="27.95" customHeight="1" x14ac:dyDescent="0.25">
      <c r="A7231" s="38" t="s">
        <v>4085</v>
      </c>
      <c r="B7231" s="109" t="s">
        <v>4087</v>
      </c>
      <c r="C7231" s="109"/>
      <c r="D7231" s="38" t="s">
        <v>4019</v>
      </c>
      <c r="E7231" s="110" t="s">
        <v>4088</v>
      </c>
      <c r="F7231" s="110"/>
      <c r="G7231" s="111">
        <v>1.9630000000000002E-2</v>
      </c>
      <c r="H7231" s="111"/>
      <c r="I7231" s="112">
        <v>33.64</v>
      </c>
      <c r="J7231" s="112"/>
      <c r="K7231" s="41">
        <f>ROUND(ROUND(G7231,5)*I7231,4)</f>
        <v>0.66039999999999999</v>
      </c>
    </row>
    <row r="7232" spans="1:11" ht="15" customHeight="1" x14ac:dyDescent="0.25">
      <c r="A7232" s="1"/>
      <c r="B7232" s="1"/>
      <c r="C7232" s="1"/>
      <c r="D7232" s="1"/>
      <c r="E7232" s="1"/>
      <c r="F7232" s="1"/>
      <c r="G7232" s="85" t="s">
        <v>4021</v>
      </c>
      <c r="H7232" s="85"/>
      <c r="I7232" s="85"/>
      <c r="J7232" s="85"/>
      <c r="K7232" s="33">
        <f>SUM(K7231:K7231)</f>
        <v>0.66039999999999999</v>
      </c>
    </row>
    <row r="7233" spans="1:11" ht="12.95" customHeight="1" x14ac:dyDescent="0.25">
      <c r="A7233" s="106" t="s">
        <v>4022</v>
      </c>
      <c r="B7233" s="106"/>
      <c r="C7233" s="94" t="s">
        <v>4023</v>
      </c>
      <c r="D7233" s="94" t="s">
        <v>5</v>
      </c>
      <c r="E7233" s="94" t="s">
        <v>4024</v>
      </c>
      <c r="F7233" s="94"/>
      <c r="G7233" s="94" t="s">
        <v>4025</v>
      </c>
      <c r="H7233" s="94"/>
      <c r="I7233" s="94" t="s">
        <v>2086</v>
      </c>
      <c r="J7233" s="94"/>
      <c r="K7233" s="94" t="s">
        <v>4011</v>
      </c>
    </row>
    <row r="7234" spans="1:11" ht="12" customHeight="1" x14ac:dyDescent="0.25">
      <c r="A7234" s="106"/>
      <c r="B7234" s="106"/>
      <c r="C7234" s="94"/>
      <c r="D7234" s="94"/>
      <c r="E7234" s="23" t="s">
        <v>2092</v>
      </c>
      <c r="F7234" s="23" t="s">
        <v>4026</v>
      </c>
      <c r="G7234" s="23" t="s">
        <v>2092</v>
      </c>
      <c r="H7234" s="23" t="s">
        <v>4026</v>
      </c>
      <c r="I7234" s="23" t="s">
        <v>2092</v>
      </c>
      <c r="J7234" s="23" t="s">
        <v>4026</v>
      </c>
      <c r="K7234" s="94"/>
    </row>
    <row r="7235" spans="1:11" ht="27.95" customHeight="1" x14ac:dyDescent="0.25">
      <c r="A7235" s="38" t="s">
        <v>4085</v>
      </c>
      <c r="B7235" s="39" t="s">
        <v>4087</v>
      </c>
      <c r="C7235" s="38" t="s">
        <v>4027</v>
      </c>
      <c r="D7235" s="40">
        <v>1.9630000000000002E-2</v>
      </c>
      <c r="E7235" s="42">
        <v>0</v>
      </c>
      <c r="F7235" s="43">
        <v>1.1100000000000001</v>
      </c>
      <c r="G7235" s="42">
        <v>0</v>
      </c>
      <c r="H7235" s="43">
        <v>0.88</v>
      </c>
      <c r="I7235" s="42">
        <v>0</v>
      </c>
      <c r="J7235" s="43">
        <v>0.72</v>
      </c>
      <c r="K7235" s="41">
        <f>ROUND(D7235*(ROUND(E7235*F7235,4)+ROUND(G7235*H7235,4)+ROUND(I7235*J7235,4)),4)</f>
        <v>0</v>
      </c>
    </row>
    <row r="7236" spans="1:11" ht="15" customHeight="1" x14ac:dyDescent="0.25">
      <c r="A7236" s="1"/>
      <c r="B7236" s="1"/>
      <c r="C7236" s="1"/>
      <c r="D7236" s="1"/>
      <c r="E7236" s="1"/>
      <c r="F7236" s="1"/>
      <c r="G7236" s="85" t="s">
        <v>4028</v>
      </c>
      <c r="H7236" s="85"/>
      <c r="I7236" s="85"/>
      <c r="J7236" s="85"/>
      <c r="K7236" s="33">
        <f>SUM(K7234:K7235)</f>
        <v>0</v>
      </c>
    </row>
    <row r="7237" spans="1:11" ht="15" customHeight="1" x14ac:dyDescent="0.25">
      <c r="A7237" s="9"/>
      <c r="B7237" s="9"/>
      <c r="C7237" s="9"/>
      <c r="D7237" s="9"/>
      <c r="E7237" s="9"/>
      <c r="F7237" s="9"/>
      <c r="G7237" s="92" t="s">
        <v>4029</v>
      </c>
      <c r="H7237" s="92"/>
      <c r="I7237" s="92"/>
      <c r="J7237" s="92"/>
      <c r="K7237" s="33">
        <f>SUM(K7229,K7232,K7236)</f>
        <v>19.786999999999999</v>
      </c>
    </row>
    <row r="7238" spans="1:11" ht="15" customHeight="1" x14ac:dyDescent="0.25">
      <c r="A7238" s="9"/>
      <c r="B7238" s="9"/>
      <c r="C7238" s="9"/>
      <c r="D7238" s="9"/>
      <c r="E7238" s="9"/>
      <c r="F7238" s="9"/>
      <c r="G7238" s="92" t="s">
        <v>3913</v>
      </c>
      <c r="H7238" s="92"/>
      <c r="I7238" s="92"/>
      <c r="J7238" s="92"/>
      <c r="K7238" s="29">
        <f>ROUND(SUM(K7237),2)</f>
        <v>19.79</v>
      </c>
    </row>
    <row r="7239" spans="1:11" ht="9.9499999999999993" customHeight="1" x14ac:dyDescent="0.25">
      <c r="A7239" s="9"/>
      <c r="B7239" s="9"/>
      <c r="C7239" s="9"/>
      <c r="D7239" s="9"/>
      <c r="E7239" s="9"/>
      <c r="F7239" s="9"/>
      <c r="G7239" s="100"/>
      <c r="H7239" s="100"/>
      <c r="I7239" s="100"/>
      <c r="J7239" s="100"/>
      <c r="K7239" s="100"/>
    </row>
    <row r="7240" spans="1:11" ht="20.100000000000001" customHeight="1" x14ac:dyDescent="0.25">
      <c r="A7240" s="99" t="s">
        <v>2662</v>
      </c>
      <c r="B7240" s="99"/>
      <c r="C7240" s="99"/>
      <c r="D7240" s="99"/>
      <c r="E7240" s="99"/>
      <c r="F7240" s="99"/>
      <c r="G7240" s="99"/>
      <c r="H7240" s="99"/>
      <c r="I7240" s="99"/>
      <c r="J7240" s="99"/>
      <c r="K7240" s="99"/>
    </row>
    <row r="7241" spans="1:11" ht="15" customHeight="1" x14ac:dyDescent="0.25">
      <c r="A7241" s="93" t="s">
        <v>3893</v>
      </c>
      <c r="B7241" s="93"/>
      <c r="C7241" s="93"/>
      <c r="D7241" s="94" t="s">
        <v>3</v>
      </c>
      <c r="E7241" s="94"/>
      <c r="F7241" s="23" t="s">
        <v>4</v>
      </c>
      <c r="G7241" s="94" t="s">
        <v>3894</v>
      </c>
      <c r="H7241" s="94"/>
      <c r="I7241" s="94" t="s">
        <v>3895</v>
      </c>
      <c r="J7241" s="94"/>
      <c r="K7241" s="23" t="s">
        <v>3896</v>
      </c>
    </row>
    <row r="7242" spans="1:11" ht="15" customHeight="1" x14ac:dyDescent="0.25">
      <c r="A7242" s="24" t="s">
        <v>4089</v>
      </c>
      <c r="B7242" s="95" t="s">
        <v>4090</v>
      </c>
      <c r="C7242" s="95"/>
      <c r="D7242" s="96" t="s">
        <v>20</v>
      </c>
      <c r="E7242" s="96"/>
      <c r="F7242" s="24" t="s">
        <v>16</v>
      </c>
      <c r="G7242" s="97">
        <v>1</v>
      </c>
      <c r="H7242" s="97"/>
      <c r="I7242" s="98">
        <v>12.85</v>
      </c>
      <c r="J7242" s="98"/>
      <c r="K7242" s="27">
        <f>TRUNC(TRUNC(G7242,8)*I7242,2)</f>
        <v>12.85</v>
      </c>
    </row>
    <row r="7243" spans="1:11" ht="15" customHeight="1" x14ac:dyDescent="0.25">
      <c r="A7243" s="9"/>
      <c r="B7243" s="9"/>
      <c r="C7243" s="9"/>
      <c r="D7243" s="9"/>
      <c r="E7243" s="9"/>
      <c r="F7243" s="9"/>
      <c r="G7243" s="91" t="s">
        <v>3906</v>
      </c>
      <c r="H7243" s="91"/>
      <c r="I7243" s="91"/>
      <c r="J7243" s="91"/>
      <c r="K7243" s="28">
        <f>SUM(K7242:K7242)</f>
        <v>12.85</v>
      </c>
    </row>
    <row r="7244" spans="1:11" ht="15" customHeight="1" x14ac:dyDescent="0.25">
      <c r="A7244" s="93" t="s">
        <v>3907</v>
      </c>
      <c r="B7244" s="93"/>
      <c r="C7244" s="93"/>
      <c r="D7244" s="94" t="s">
        <v>3</v>
      </c>
      <c r="E7244" s="94"/>
      <c r="F7244" s="23" t="s">
        <v>4</v>
      </c>
      <c r="G7244" s="94" t="s">
        <v>3894</v>
      </c>
      <c r="H7244" s="94"/>
      <c r="I7244" s="94" t="s">
        <v>3895</v>
      </c>
      <c r="J7244" s="94"/>
      <c r="K7244" s="23" t="s">
        <v>3896</v>
      </c>
    </row>
    <row r="7245" spans="1:11" ht="15" customHeight="1" x14ac:dyDescent="0.25">
      <c r="A7245" s="24" t="s">
        <v>3961</v>
      </c>
      <c r="B7245" s="95" t="s">
        <v>3962</v>
      </c>
      <c r="C7245" s="95"/>
      <c r="D7245" s="96" t="s">
        <v>20</v>
      </c>
      <c r="E7245" s="96"/>
      <c r="F7245" s="24" t="s">
        <v>2056</v>
      </c>
      <c r="G7245" s="97">
        <v>2.7699999999999999E-2</v>
      </c>
      <c r="H7245" s="97"/>
      <c r="I7245" s="98">
        <v>29.5</v>
      </c>
      <c r="J7245" s="98"/>
      <c r="K7245" s="27">
        <f>TRUNC(TRUNC(G7245,8)*I7245,2)</f>
        <v>0.81</v>
      </c>
    </row>
    <row r="7246" spans="1:11" ht="15" customHeight="1" x14ac:dyDescent="0.25">
      <c r="A7246" s="24" t="s">
        <v>3910</v>
      </c>
      <c r="B7246" s="95" t="s">
        <v>3911</v>
      </c>
      <c r="C7246" s="95"/>
      <c r="D7246" s="96" t="s">
        <v>20</v>
      </c>
      <c r="E7246" s="96"/>
      <c r="F7246" s="24" t="s">
        <v>2056</v>
      </c>
      <c r="G7246" s="97">
        <v>0.1386</v>
      </c>
      <c r="H7246" s="97"/>
      <c r="I7246" s="98">
        <v>24.94</v>
      </c>
      <c r="J7246" s="98"/>
      <c r="K7246" s="27">
        <f>TRUNC(TRUNC(G7246,8)*I7246,2)</f>
        <v>3.45</v>
      </c>
    </row>
    <row r="7247" spans="1:11" ht="18" customHeight="1" x14ac:dyDescent="0.25">
      <c r="A7247" s="9"/>
      <c r="B7247" s="9"/>
      <c r="C7247" s="9"/>
      <c r="D7247" s="9"/>
      <c r="E7247" s="9"/>
      <c r="F7247" s="9"/>
      <c r="G7247" s="91" t="s">
        <v>3912</v>
      </c>
      <c r="H7247" s="91"/>
      <c r="I7247" s="91"/>
      <c r="J7247" s="91"/>
      <c r="K7247" s="28">
        <f>SUM(K7245:K7246)</f>
        <v>4.26</v>
      </c>
    </row>
    <row r="7248" spans="1:11" ht="15" customHeight="1" x14ac:dyDescent="0.25">
      <c r="A7248" s="9"/>
      <c r="B7248" s="9"/>
      <c r="C7248" s="9"/>
      <c r="D7248" s="9"/>
      <c r="E7248" s="9"/>
      <c r="F7248" s="9"/>
      <c r="G7248" s="92" t="s">
        <v>3913</v>
      </c>
      <c r="H7248" s="92"/>
      <c r="I7248" s="92"/>
      <c r="J7248" s="92"/>
      <c r="K7248" s="29">
        <f>ROUND(SUM(K7243,K7247),2)</f>
        <v>17.11</v>
      </c>
    </row>
    <row r="7249" spans="1:11" ht="9.9499999999999993" customHeight="1" x14ac:dyDescent="0.25">
      <c r="A7249" s="9"/>
      <c r="B7249" s="9"/>
      <c r="C7249" s="9"/>
      <c r="D7249" s="9"/>
      <c r="E7249" s="9"/>
      <c r="F7249" s="9"/>
      <c r="G7249" s="100"/>
      <c r="H7249" s="100"/>
      <c r="I7249" s="100"/>
      <c r="J7249" s="100"/>
      <c r="K7249" s="100"/>
    </row>
    <row r="7250" spans="1:11" ht="20.100000000000001" customHeight="1" x14ac:dyDescent="0.25">
      <c r="A7250" s="99" t="s">
        <v>2663</v>
      </c>
      <c r="B7250" s="99"/>
      <c r="C7250" s="99"/>
      <c r="D7250" s="99"/>
      <c r="E7250" s="99"/>
      <c r="F7250" s="99"/>
      <c r="G7250" s="99"/>
      <c r="H7250" s="99"/>
      <c r="I7250" s="99"/>
      <c r="J7250" s="99"/>
      <c r="K7250" s="99"/>
    </row>
    <row r="7251" spans="1:11" ht="12.95" customHeight="1" x14ac:dyDescent="0.25">
      <c r="A7251" s="107" t="s">
        <v>3984</v>
      </c>
      <c r="B7251" s="107"/>
      <c r="C7251" s="107"/>
      <c r="D7251" s="108" t="s">
        <v>3985</v>
      </c>
      <c r="E7251" s="87" t="s">
        <v>3986</v>
      </c>
      <c r="F7251" s="87"/>
      <c r="G7251" s="87" t="s">
        <v>3987</v>
      </c>
      <c r="H7251" s="87"/>
      <c r="I7251" s="87"/>
      <c r="J7251" s="87"/>
      <c r="K7251" s="87" t="s">
        <v>3988</v>
      </c>
    </row>
    <row r="7252" spans="1:11" ht="12" customHeight="1" x14ac:dyDescent="0.25">
      <c r="A7252" s="107"/>
      <c r="B7252" s="107"/>
      <c r="C7252" s="107"/>
      <c r="D7252" s="108"/>
      <c r="E7252" s="23" t="s">
        <v>3989</v>
      </c>
      <c r="F7252" s="23" t="s">
        <v>3990</v>
      </c>
      <c r="G7252" s="94" t="s">
        <v>3989</v>
      </c>
      <c r="H7252" s="94"/>
      <c r="I7252" s="94" t="s">
        <v>3990</v>
      </c>
      <c r="J7252" s="94"/>
      <c r="K7252" s="87"/>
    </row>
    <row r="7253" spans="1:11" ht="15.95" customHeight="1" x14ac:dyDescent="0.25">
      <c r="A7253" s="6" t="s">
        <v>4091</v>
      </c>
      <c r="B7253" s="104" t="s">
        <v>4092</v>
      </c>
      <c r="C7253" s="104"/>
      <c r="D7253" s="44">
        <v>1</v>
      </c>
      <c r="E7253" s="32">
        <v>0.8</v>
      </c>
      <c r="F7253" s="32">
        <v>0.19999999999999996</v>
      </c>
      <c r="G7253" s="105">
        <v>5.32</v>
      </c>
      <c r="H7253" s="105"/>
      <c r="I7253" s="105">
        <v>0.5</v>
      </c>
      <c r="J7253" s="105"/>
      <c r="K7253" s="33">
        <f>TRUNC(D7253*(TRUNC(E7253*G7253,4)+TRUNC(F7253*I7253,4)),4)</f>
        <v>4.3559999999999999</v>
      </c>
    </row>
    <row r="7254" spans="1:11" ht="15" customHeight="1" x14ac:dyDescent="0.25">
      <c r="A7254" s="1"/>
      <c r="B7254" s="1"/>
      <c r="C7254" s="1"/>
      <c r="D7254" s="1"/>
      <c r="E7254" s="1"/>
      <c r="F7254" s="1"/>
      <c r="G7254" s="85" t="s">
        <v>3999</v>
      </c>
      <c r="H7254" s="85"/>
      <c r="I7254" s="85"/>
      <c r="J7254" s="85"/>
      <c r="K7254" s="34">
        <f>SUM(K7252:K7253)</f>
        <v>4.3559999999999999</v>
      </c>
    </row>
    <row r="7255" spans="1:11" ht="20.100000000000001" customHeight="1" x14ac:dyDescent="0.25">
      <c r="A7255" s="106" t="s">
        <v>4000</v>
      </c>
      <c r="B7255" s="106"/>
      <c r="C7255" s="106"/>
      <c r="D7255" s="106"/>
      <c r="E7255" s="106"/>
      <c r="F7255" s="2" t="s">
        <v>4</v>
      </c>
      <c r="G7255" s="87" t="s">
        <v>4001</v>
      </c>
      <c r="H7255" s="87"/>
      <c r="I7255" s="87" t="s">
        <v>4002</v>
      </c>
      <c r="J7255" s="87"/>
      <c r="K7255" s="2" t="s">
        <v>3988</v>
      </c>
    </row>
    <row r="7256" spans="1:11" ht="15" customHeight="1" x14ac:dyDescent="0.25">
      <c r="A7256" s="6" t="s">
        <v>4093</v>
      </c>
      <c r="B7256" s="101" t="s">
        <v>4094</v>
      </c>
      <c r="C7256" s="101"/>
      <c r="D7256" s="101"/>
      <c r="E7256" s="101"/>
      <c r="F7256" s="6" t="s">
        <v>3940</v>
      </c>
      <c r="G7256" s="102">
        <v>0.1333</v>
      </c>
      <c r="H7256" s="102"/>
      <c r="I7256" s="103">
        <v>3.96</v>
      </c>
      <c r="J7256" s="103"/>
      <c r="K7256" s="7">
        <f>TRUNC(TRUNC(G7256,8)*I7256,2)</f>
        <v>0.52</v>
      </c>
    </row>
    <row r="7257" spans="1:11" ht="15" customHeight="1" x14ac:dyDescent="0.25">
      <c r="A7257" s="6" t="s">
        <v>4095</v>
      </c>
      <c r="B7257" s="101" t="s">
        <v>4096</v>
      </c>
      <c r="C7257" s="101"/>
      <c r="D7257" s="101"/>
      <c r="E7257" s="101"/>
      <c r="F7257" s="6" t="s">
        <v>3940</v>
      </c>
      <c r="G7257" s="102">
        <v>2</v>
      </c>
      <c r="H7257" s="102"/>
      <c r="I7257" s="103">
        <v>14.41</v>
      </c>
      <c r="J7257" s="103"/>
      <c r="K7257" s="7">
        <f>TRUNC(TRUNC(G7257,8)*I7257,2)</f>
        <v>28.82</v>
      </c>
    </row>
    <row r="7258" spans="1:11" ht="15" customHeight="1" x14ac:dyDescent="0.25">
      <c r="A7258" s="6" t="s">
        <v>4097</v>
      </c>
      <c r="B7258" s="101" t="s">
        <v>4098</v>
      </c>
      <c r="C7258" s="101"/>
      <c r="D7258" s="101"/>
      <c r="E7258" s="101"/>
      <c r="F7258" s="6" t="s">
        <v>3940</v>
      </c>
      <c r="G7258" s="102">
        <v>3</v>
      </c>
      <c r="H7258" s="102"/>
      <c r="I7258" s="103">
        <v>14.58</v>
      </c>
      <c r="J7258" s="103"/>
      <c r="K7258" s="7">
        <f>TRUNC(TRUNC(G7258,8)*I7258,2)</f>
        <v>43.74</v>
      </c>
    </row>
    <row r="7259" spans="1:11" ht="15" customHeight="1" x14ac:dyDescent="0.25">
      <c r="A7259" s="1"/>
      <c r="B7259" s="1"/>
      <c r="C7259" s="1"/>
      <c r="D7259" s="1"/>
      <c r="E7259" s="1"/>
      <c r="F7259" s="1"/>
      <c r="G7259" s="85" t="s">
        <v>4005</v>
      </c>
      <c r="H7259" s="85"/>
      <c r="I7259" s="85"/>
      <c r="J7259" s="85"/>
      <c r="K7259" s="29">
        <f>SUM(K7256:K7258)</f>
        <v>73.08</v>
      </c>
    </row>
    <row r="7260" spans="1:11" ht="15" customHeight="1" x14ac:dyDescent="0.25">
      <c r="A7260" s="9"/>
      <c r="B7260" s="9"/>
      <c r="C7260" s="9"/>
      <c r="D7260" s="9"/>
      <c r="E7260" s="9"/>
      <c r="F7260" s="9"/>
      <c r="G7260" s="92" t="s">
        <v>4006</v>
      </c>
      <c r="H7260" s="92"/>
      <c r="I7260" s="92"/>
      <c r="J7260" s="92"/>
      <c r="K7260" s="33">
        <f>SUM(K7254,K7259)</f>
        <v>77.435999999999993</v>
      </c>
    </row>
    <row r="7261" spans="1:11" ht="15" customHeight="1" x14ac:dyDescent="0.25">
      <c r="A7261" s="9"/>
      <c r="B7261" s="9"/>
      <c r="C7261" s="9"/>
      <c r="D7261" s="9"/>
      <c r="E7261" s="9"/>
      <c r="F7261" s="9"/>
      <c r="G7261" s="92" t="s">
        <v>4007</v>
      </c>
      <c r="H7261" s="92"/>
      <c r="I7261" s="92"/>
      <c r="J7261" s="92"/>
      <c r="K7261" s="35">
        <v>22.5</v>
      </c>
    </row>
    <row r="7262" spans="1:11" ht="15" customHeight="1" x14ac:dyDescent="0.25">
      <c r="A7262" s="9"/>
      <c r="B7262" s="9"/>
      <c r="C7262" s="9"/>
      <c r="D7262" s="9"/>
      <c r="E7262" s="9"/>
      <c r="F7262" s="9"/>
      <c r="G7262" s="92" t="s">
        <v>4008</v>
      </c>
      <c r="H7262" s="92"/>
      <c r="I7262" s="92"/>
      <c r="J7262" s="92"/>
      <c r="K7262" s="33">
        <f>TRUNC(K7260/K7261,4)</f>
        <v>3.4416000000000002</v>
      </c>
    </row>
    <row r="7263" spans="1:11" ht="15" customHeight="1" x14ac:dyDescent="0.25">
      <c r="A7263" s="9"/>
      <c r="B7263" s="9"/>
      <c r="C7263" s="9"/>
      <c r="D7263" s="9"/>
      <c r="E7263" s="9"/>
      <c r="F7263" s="9"/>
      <c r="G7263" s="92" t="s">
        <v>4029</v>
      </c>
      <c r="H7263" s="92"/>
      <c r="I7263" s="92"/>
      <c r="J7263" s="92"/>
      <c r="K7263" s="33">
        <f>SUM(K7262)</f>
        <v>3.4416000000000002</v>
      </c>
    </row>
    <row r="7264" spans="1:11" ht="15" customHeight="1" x14ac:dyDescent="0.25">
      <c r="A7264" s="9"/>
      <c r="B7264" s="9"/>
      <c r="C7264" s="9"/>
      <c r="D7264" s="9"/>
      <c r="E7264" s="9"/>
      <c r="F7264" s="9"/>
      <c r="G7264" s="92" t="s">
        <v>3913</v>
      </c>
      <c r="H7264" s="92"/>
      <c r="I7264" s="92"/>
      <c r="J7264" s="92"/>
      <c r="K7264" s="29">
        <f>ROUND(SUM(K7263),2)</f>
        <v>3.44</v>
      </c>
    </row>
    <row r="7265" spans="1:11" ht="9.9499999999999993" customHeight="1" x14ac:dyDescent="0.25">
      <c r="A7265" s="9"/>
      <c r="B7265" s="9"/>
      <c r="C7265" s="9"/>
      <c r="D7265" s="9"/>
      <c r="E7265" s="9"/>
      <c r="F7265" s="9"/>
      <c r="G7265" s="100"/>
      <c r="H7265" s="100"/>
      <c r="I7265" s="100"/>
      <c r="J7265" s="100"/>
      <c r="K7265" s="100"/>
    </row>
    <row r="7266" spans="1:11" ht="20.100000000000001" customHeight="1" x14ac:dyDescent="0.25">
      <c r="A7266" s="99" t="s">
        <v>2664</v>
      </c>
      <c r="B7266" s="99"/>
      <c r="C7266" s="99"/>
      <c r="D7266" s="99"/>
      <c r="E7266" s="99"/>
      <c r="F7266" s="99"/>
      <c r="G7266" s="99"/>
      <c r="H7266" s="99"/>
      <c r="I7266" s="99"/>
      <c r="J7266" s="99"/>
      <c r="K7266" s="99"/>
    </row>
    <row r="7267" spans="1:11" ht="15" customHeight="1" x14ac:dyDescent="0.25">
      <c r="A7267" s="93" t="s">
        <v>3893</v>
      </c>
      <c r="B7267" s="93"/>
      <c r="C7267" s="93"/>
      <c r="D7267" s="94" t="s">
        <v>3</v>
      </c>
      <c r="E7267" s="94"/>
      <c r="F7267" s="23" t="s">
        <v>4</v>
      </c>
      <c r="G7267" s="94" t="s">
        <v>3894</v>
      </c>
      <c r="H7267" s="94"/>
      <c r="I7267" s="94" t="s">
        <v>3895</v>
      </c>
      <c r="J7267" s="94"/>
      <c r="K7267" s="23" t="s">
        <v>3896</v>
      </c>
    </row>
    <row r="7268" spans="1:11" ht="15" customHeight="1" x14ac:dyDescent="0.25">
      <c r="A7268" s="24" t="s">
        <v>3951</v>
      </c>
      <c r="B7268" s="95" t="s">
        <v>3952</v>
      </c>
      <c r="C7268" s="95"/>
      <c r="D7268" s="96" t="s">
        <v>3953</v>
      </c>
      <c r="E7268" s="96"/>
      <c r="F7268" s="24" t="s">
        <v>3954</v>
      </c>
      <c r="G7268" s="97">
        <v>4.0000000000000001E-3</v>
      </c>
      <c r="H7268" s="97"/>
      <c r="I7268" s="98">
        <v>215</v>
      </c>
      <c r="J7268" s="98"/>
      <c r="K7268" s="27">
        <f>ROUND(ROUND(G7268,8)*I7268,2)</f>
        <v>0.86</v>
      </c>
    </row>
    <row r="7269" spans="1:11" ht="15" customHeight="1" x14ac:dyDescent="0.25">
      <c r="A7269" s="24" t="s">
        <v>3955</v>
      </c>
      <c r="B7269" s="95" t="s">
        <v>3956</v>
      </c>
      <c r="C7269" s="95"/>
      <c r="D7269" s="96" t="s">
        <v>20</v>
      </c>
      <c r="E7269" s="96"/>
      <c r="F7269" s="24" t="s">
        <v>3903</v>
      </c>
      <c r="G7269" s="97">
        <v>5.0000000000000001E-3</v>
      </c>
      <c r="H7269" s="97"/>
      <c r="I7269" s="98">
        <v>19.37</v>
      </c>
      <c r="J7269" s="98"/>
      <c r="K7269" s="27">
        <f>ROUND(ROUND(G7269,8)*I7269,2)</f>
        <v>0.1</v>
      </c>
    </row>
    <row r="7270" spans="1:11" ht="15" customHeight="1" x14ac:dyDescent="0.25">
      <c r="A7270" s="9"/>
      <c r="B7270" s="9"/>
      <c r="C7270" s="9"/>
      <c r="D7270" s="9"/>
      <c r="E7270" s="9"/>
      <c r="F7270" s="9"/>
      <c r="G7270" s="91" t="s">
        <v>3906</v>
      </c>
      <c r="H7270" s="91"/>
      <c r="I7270" s="91"/>
      <c r="J7270" s="91"/>
      <c r="K7270" s="28">
        <f>SUM(K7268:K7269)</f>
        <v>0.96</v>
      </c>
    </row>
    <row r="7271" spans="1:11" ht="15" customHeight="1" x14ac:dyDescent="0.25">
      <c r="A7271" s="93" t="s">
        <v>3907</v>
      </c>
      <c r="B7271" s="93"/>
      <c r="C7271" s="93"/>
      <c r="D7271" s="94" t="s">
        <v>3</v>
      </c>
      <c r="E7271" s="94"/>
      <c r="F7271" s="23" t="s">
        <v>4</v>
      </c>
      <c r="G7271" s="94" t="s">
        <v>3894</v>
      </c>
      <c r="H7271" s="94"/>
      <c r="I7271" s="94" t="s">
        <v>3895</v>
      </c>
      <c r="J7271" s="94"/>
      <c r="K7271" s="23" t="s">
        <v>3896</v>
      </c>
    </row>
    <row r="7272" spans="1:11" ht="21" customHeight="1" x14ac:dyDescent="0.25">
      <c r="A7272" s="24" t="s">
        <v>3908</v>
      </c>
      <c r="B7272" s="95" t="s">
        <v>3909</v>
      </c>
      <c r="C7272" s="95"/>
      <c r="D7272" s="96" t="s">
        <v>20</v>
      </c>
      <c r="E7272" s="96"/>
      <c r="F7272" s="24" t="s">
        <v>2056</v>
      </c>
      <c r="G7272" s="97">
        <v>0.03</v>
      </c>
      <c r="H7272" s="97"/>
      <c r="I7272" s="98">
        <v>32.24</v>
      </c>
      <c r="J7272" s="98"/>
      <c r="K7272" s="27">
        <f>ROUND(ROUND(G7272,8)*I7272,2)</f>
        <v>0.97</v>
      </c>
    </row>
    <row r="7273" spans="1:11" ht="15" customHeight="1" x14ac:dyDescent="0.25">
      <c r="A7273" s="24" t="s">
        <v>3910</v>
      </c>
      <c r="B7273" s="95" t="s">
        <v>3911</v>
      </c>
      <c r="C7273" s="95"/>
      <c r="D7273" s="96" t="s">
        <v>20</v>
      </c>
      <c r="E7273" s="96"/>
      <c r="F7273" s="24" t="s">
        <v>2056</v>
      </c>
      <c r="G7273" s="97">
        <v>0.03</v>
      </c>
      <c r="H7273" s="97"/>
      <c r="I7273" s="98">
        <v>24.94</v>
      </c>
      <c r="J7273" s="98"/>
      <c r="K7273" s="27">
        <f>ROUND(ROUND(G7273,8)*I7273,2)</f>
        <v>0.75</v>
      </c>
    </row>
    <row r="7274" spans="1:11" ht="18" customHeight="1" x14ac:dyDescent="0.25">
      <c r="A7274" s="9"/>
      <c r="B7274" s="9"/>
      <c r="C7274" s="9"/>
      <c r="D7274" s="9"/>
      <c r="E7274" s="9"/>
      <c r="F7274" s="9"/>
      <c r="G7274" s="91" t="s">
        <v>3912</v>
      </c>
      <c r="H7274" s="91"/>
      <c r="I7274" s="91"/>
      <c r="J7274" s="91"/>
      <c r="K7274" s="28">
        <f>SUM(K7272:K7273)</f>
        <v>1.72</v>
      </c>
    </row>
    <row r="7275" spans="1:11" ht="15" customHeight="1" x14ac:dyDescent="0.25">
      <c r="A7275" s="9"/>
      <c r="B7275" s="9"/>
      <c r="C7275" s="9"/>
      <c r="D7275" s="9"/>
      <c r="E7275" s="9"/>
      <c r="F7275" s="9"/>
      <c r="G7275" s="92" t="s">
        <v>3913</v>
      </c>
      <c r="H7275" s="92"/>
      <c r="I7275" s="92"/>
      <c r="J7275" s="92"/>
      <c r="K7275" s="29">
        <f>ROUND(SUM(K7270,K7274),2)</f>
        <v>2.68</v>
      </c>
    </row>
    <row r="7276" spans="1:11" ht="9.9499999999999993" customHeight="1" x14ac:dyDescent="0.25">
      <c r="A7276" s="9"/>
      <c r="B7276" s="9"/>
      <c r="C7276" s="9"/>
      <c r="D7276" s="9"/>
      <c r="E7276" s="9"/>
      <c r="F7276" s="9"/>
      <c r="G7276" s="100"/>
      <c r="H7276" s="100"/>
      <c r="I7276" s="100"/>
      <c r="J7276" s="100"/>
      <c r="K7276" s="100"/>
    </row>
    <row r="7277" spans="1:11" ht="20.100000000000001" customHeight="1" x14ac:dyDescent="0.25">
      <c r="A7277" s="99" t="s">
        <v>2665</v>
      </c>
      <c r="B7277" s="99"/>
      <c r="C7277" s="99"/>
      <c r="D7277" s="99"/>
      <c r="E7277" s="99"/>
      <c r="F7277" s="99"/>
      <c r="G7277" s="99"/>
      <c r="H7277" s="99"/>
      <c r="I7277" s="99"/>
      <c r="J7277" s="99"/>
      <c r="K7277" s="99"/>
    </row>
    <row r="7278" spans="1:11" ht="15" customHeight="1" x14ac:dyDescent="0.25">
      <c r="A7278" s="93" t="s">
        <v>3916</v>
      </c>
      <c r="B7278" s="93"/>
      <c r="C7278" s="93"/>
      <c r="D7278" s="94" t="s">
        <v>3</v>
      </c>
      <c r="E7278" s="94"/>
      <c r="F7278" s="23" t="s">
        <v>4</v>
      </c>
      <c r="G7278" s="94" t="s">
        <v>3894</v>
      </c>
      <c r="H7278" s="94"/>
      <c r="I7278" s="94" t="s">
        <v>3895</v>
      </c>
      <c r="J7278" s="94"/>
      <c r="K7278" s="23" t="s">
        <v>3896</v>
      </c>
    </row>
    <row r="7279" spans="1:11" ht="29.1" customHeight="1" x14ac:dyDescent="0.25">
      <c r="A7279" s="24" t="s">
        <v>3957</v>
      </c>
      <c r="B7279" s="95" t="s">
        <v>3958</v>
      </c>
      <c r="C7279" s="95"/>
      <c r="D7279" s="96" t="s">
        <v>20</v>
      </c>
      <c r="E7279" s="96"/>
      <c r="F7279" s="24" t="s">
        <v>3936</v>
      </c>
      <c r="G7279" s="97">
        <v>2.8999999999999998E-3</v>
      </c>
      <c r="H7279" s="97"/>
      <c r="I7279" s="98">
        <v>75.540000000000006</v>
      </c>
      <c r="J7279" s="98"/>
      <c r="K7279" s="27">
        <f>TRUNC(TRUNC(G7279,8)*I7279,2)</f>
        <v>0.21</v>
      </c>
    </row>
    <row r="7280" spans="1:11" ht="29.1" customHeight="1" x14ac:dyDescent="0.25">
      <c r="A7280" s="24" t="s">
        <v>3959</v>
      </c>
      <c r="B7280" s="95" t="s">
        <v>3960</v>
      </c>
      <c r="C7280" s="95"/>
      <c r="D7280" s="96" t="s">
        <v>20</v>
      </c>
      <c r="E7280" s="96"/>
      <c r="F7280" s="24" t="s">
        <v>30</v>
      </c>
      <c r="G7280" s="97">
        <v>1.6999999999999999E-3</v>
      </c>
      <c r="H7280" s="97"/>
      <c r="I7280" s="98">
        <v>198.53</v>
      </c>
      <c r="J7280" s="98"/>
      <c r="K7280" s="27">
        <f>TRUNC(TRUNC(G7280,8)*I7280,2)</f>
        <v>0.33</v>
      </c>
    </row>
    <row r="7281" spans="1:11" ht="18" customHeight="1" x14ac:dyDescent="0.25">
      <c r="A7281" s="9"/>
      <c r="B7281" s="9"/>
      <c r="C7281" s="9"/>
      <c r="D7281" s="9"/>
      <c r="E7281" s="9"/>
      <c r="F7281" s="9"/>
      <c r="G7281" s="91" t="s">
        <v>3919</v>
      </c>
      <c r="H7281" s="91"/>
      <c r="I7281" s="91"/>
      <c r="J7281" s="91"/>
      <c r="K7281" s="28">
        <f>SUM(K7279:K7280)</f>
        <v>0.54</v>
      </c>
    </row>
    <row r="7282" spans="1:11" ht="15" customHeight="1" x14ac:dyDescent="0.25">
      <c r="A7282" s="93" t="s">
        <v>3907</v>
      </c>
      <c r="B7282" s="93"/>
      <c r="C7282" s="93"/>
      <c r="D7282" s="94" t="s">
        <v>3</v>
      </c>
      <c r="E7282" s="94"/>
      <c r="F7282" s="23" t="s">
        <v>4</v>
      </c>
      <c r="G7282" s="94" t="s">
        <v>3894</v>
      </c>
      <c r="H7282" s="94"/>
      <c r="I7282" s="94" t="s">
        <v>3895</v>
      </c>
      <c r="J7282" s="94"/>
      <c r="K7282" s="23" t="s">
        <v>3896</v>
      </c>
    </row>
    <row r="7283" spans="1:11" ht="15" customHeight="1" x14ac:dyDescent="0.25">
      <c r="A7283" s="24" t="s">
        <v>3961</v>
      </c>
      <c r="B7283" s="95" t="s">
        <v>3962</v>
      </c>
      <c r="C7283" s="95"/>
      <c r="D7283" s="96" t="s">
        <v>20</v>
      </c>
      <c r="E7283" s="96"/>
      <c r="F7283" s="24" t="s">
        <v>2056</v>
      </c>
      <c r="G7283" s="97">
        <v>4.5999999999999999E-3</v>
      </c>
      <c r="H7283" s="97"/>
      <c r="I7283" s="98">
        <v>29.5</v>
      </c>
      <c r="J7283" s="98"/>
      <c r="K7283" s="27">
        <f>TRUNC(TRUNC(G7283,8)*I7283,2)</f>
        <v>0.13</v>
      </c>
    </row>
    <row r="7284" spans="1:11" ht="18" customHeight="1" x14ac:dyDescent="0.25">
      <c r="A7284" s="9"/>
      <c r="B7284" s="9"/>
      <c r="C7284" s="9"/>
      <c r="D7284" s="9"/>
      <c r="E7284" s="9"/>
      <c r="F7284" s="9"/>
      <c r="G7284" s="91" t="s">
        <v>3912</v>
      </c>
      <c r="H7284" s="91"/>
      <c r="I7284" s="91"/>
      <c r="J7284" s="91"/>
      <c r="K7284" s="28">
        <f>SUM(K7283:K7283)</f>
        <v>0.13</v>
      </c>
    </row>
    <row r="7285" spans="1:11" ht="15" customHeight="1" x14ac:dyDescent="0.25">
      <c r="A7285" s="9"/>
      <c r="B7285" s="9"/>
      <c r="C7285" s="9"/>
      <c r="D7285" s="9"/>
      <c r="E7285" s="9"/>
      <c r="F7285" s="9"/>
      <c r="G7285" s="92" t="s">
        <v>3913</v>
      </c>
      <c r="H7285" s="92"/>
      <c r="I7285" s="92"/>
      <c r="J7285" s="92"/>
      <c r="K7285" s="29">
        <f>ROUND(SUM(K7281,K7284),2)</f>
        <v>0.67</v>
      </c>
    </row>
    <row r="7286" spans="1:11" ht="9.9499999999999993" customHeight="1" x14ac:dyDescent="0.25">
      <c r="A7286" s="9"/>
      <c r="B7286" s="9"/>
      <c r="C7286" s="9"/>
      <c r="D7286" s="9"/>
      <c r="E7286" s="9"/>
      <c r="F7286" s="9"/>
      <c r="G7286" s="100"/>
      <c r="H7286" s="100"/>
      <c r="I7286" s="100"/>
      <c r="J7286" s="100"/>
      <c r="K7286" s="100"/>
    </row>
    <row r="7287" spans="1:11" ht="20.100000000000001" customHeight="1" x14ac:dyDescent="0.25">
      <c r="A7287" s="99" t="s">
        <v>2666</v>
      </c>
      <c r="B7287" s="99"/>
      <c r="C7287" s="99"/>
      <c r="D7287" s="99"/>
      <c r="E7287" s="99"/>
      <c r="F7287" s="99"/>
      <c r="G7287" s="99"/>
      <c r="H7287" s="99"/>
      <c r="I7287" s="99"/>
      <c r="J7287" s="99"/>
      <c r="K7287" s="99"/>
    </row>
    <row r="7288" spans="1:11" ht="15" customHeight="1" x14ac:dyDescent="0.25">
      <c r="A7288" s="93" t="s">
        <v>3916</v>
      </c>
      <c r="B7288" s="93"/>
      <c r="C7288" s="93"/>
      <c r="D7288" s="94" t="s">
        <v>3</v>
      </c>
      <c r="E7288" s="94"/>
      <c r="F7288" s="23" t="s">
        <v>4</v>
      </c>
      <c r="G7288" s="94" t="s">
        <v>3894</v>
      </c>
      <c r="H7288" s="94"/>
      <c r="I7288" s="94" t="s">
        <v>3895</v>
      </c>
      <c r="J7288" s="94"/>
      <c r="K7288" s="23" t="s">
        <v>3896</v>
      </c>
    </row>
    <row r="7289" spans="1:11" ht="29.1" customHeight="1" x14ac:dyDescent="0.25">
      <c r="A7289" s="24" t="s">
        <v>3957</v>
      </c>
      <c r="B7289" s="95" t="s">
        <v>3958</v>
      </c>
      <c r="C7289" s="95"/>
      <c r="D7289" s="96" t="s">
        <v>20</v>
      </c>
      <c r="E7289" s="96"/>
      <c r="F7289" s="24" t="s">
        <v>3936</v>
      </c>
      <c r="G7289" s="97">
        <v>1.95E-2</v>
      </c>
      <c r="H7289" s="97"/>
      <c r="I7289" s="98">
        <v>75.540000000000006</v>
      </c>
      <c r="J7289" s="98"/>
      <c r="K7289" s="27">
        <f>TRUNC(TRUNC(G7289,8)*I7289,2)</f>
        <v>1.47</v>
      </c>
    </row>
    <row r="7290" spans="1:11" ht="29.1" customHeight="1" x14ac:dyDescent="0.25">
      <c r="A7290" s="24" t="s">
        <v>3959</v>
      </c>
      <c r="B7290" s="95" t="s">
        <v>3960</v>
      </c>
      <c r="C7290" s="95"/>
      <c r="D7290" s="96" t="s">
        <v>20</v>
      </c>
      <c r="E7290" s="96"/>
      <c r="F7290" s="24" t="s">
        <v>30</v>
      </c>
      <c r="G7290" s="97">
        <v>1.15E-2</v>
      </c>
      <c r="H7290" s="97"/>
      <c r="I7290" s="98">
        <v>198.53</v>
      </c>
      <c r="J7290" s="98"/>
      <c r="K7290" s="27">
        <f>TRUNC(TRUNC(G7290,8)*I7290,2)</f>
        <v>2.2799999999999998</v>
      </c>
    </row>
    <row r="7291" spans="1:11" ht="18" customHeight="1" x14ac:dyDescent="0.25">
      <c r="A7291" s="9"/>
      <c r="B7291" s="9"/>
      <c r="C7291" s="9"/>
      <c r="D7291" s="9"/>
      <c r="E7291" s="9"/>
      <c r="F7291" s="9"/>
      <c r="G7291" s="91" t="s">
        <v>3919</v>
      </c>
      <c r="H7291" s="91"/>
      <c r="I7291" s="91"/>
      <c r="J7291" s="91"/>
      <c r="K7291" s="28">
        <f>SUM(K7289:K7290)</f>
        <v>3.75</v>
      </c>
    </row>
    <row r="7292" spans="1:11" ht="15" customHeight="1" x14ac:dyDescent="0.25">
      <c r="A7292" s="93" t="s">
        <v>3907</v>
      </c>
      <c r="B7292" s="93"/>
      <c r="C7292" s="93"/>
      <c r="D7292" s="94" t="s">
        <v>3</v>
      </c>
      <c r="E7292" s="94"/>
      <c r="F7292" s="23" t="s">
        <v>4</v>
      </c>
      <c r="G7292" s="94" t="s">
        <v>3894</v>
      </c>
      <c r="H7292" s="94"/>
      <c r="I7292" s="94" t="s">
        <v>3895</v>
      </c>
      <c r="J7292" s="94"/>
      <c r="K7292" s="23" t="s">
        <v>3896</v>
      </c>
    </row>
    <row r="7293" spans="1:11" ht="15" customHeight="1" x14ac:dyDescent="0.25">
      <c r="A7293" s="24" t="s">
        <v>3910</v>
      </c>
      <c r="B7293" s="95" t="s">
        <v>3911</v>
      </c>
      <c r="C7293" s="95"/>
      <c r="D7293" s="96" t="s">
        <v>20</v>
      </c>
      <c r="E7293" s="96"/>
      <c r="F7293" s="24" t="s">
        <v>2056</v>
      </c>
      <c r="G7293" s="97">
        <v>3.1E-2</v>
      </c>
      <c r="H7293" s="97"/>
      <c r="I7293" s="98">
        <v>24.94</v>
      </c>
      <c r="J7293" s="98"/>
      <c r="K7293" s="27">
        <f>TRUNC(TRUNC(G7293,8)*I7293,2)</f>
        <v>0.77</v>
      </c>
    </row>
    <row r="7294" spans="1:11" ht="18" customHeight="1" x14ac:dyDescent="0.25">
      <c r="A7294" s="9"/>
      <c r="B7294" s="9"/>
      <c r="C7294" s="9"/>
      <c r="D7294" s="9"/>
      <c r="E7294" s="9"/>
      <c r="F7294" s="9"/>
      <c r="G7294" s="91" t="s">
        <v>3912</v>
      </c>
      <c r="H7294" s="91"/>
      <c r="I7294" s="91"/>
      <c r="J7294" s="91"/>
      <c r="K7294" s="28">
        <f>SUM(K7293:K7293)</f>
        <v>0.77</v>
      </c>
    </row>
    <row r="7295" spans="1:11" ht="15" customHeight="1" x14ac:dyDescent="0.25">
      <c r="A7295" s="9"/>
      <c r="B7295" s="9"/>
      <c r="C7295" s="9"/>
      <c r="D7295" s="9"/>
      <c r="E7295" s="9"/>
      <c r="F7295" s="9"/>
      <c r="G7295" s="92" t="s">
        <v>3913</v>
      </c>
      <c r="H7295" s="92"/>
      <c r="I7295" s="92"/>
      <c r="J7295" s="92"/>
      <c r="K7295" s="29">
        <f>ROUND(SUM(K7291,K7294),2)</f>
        <v>4.5199999999999996</v>
      </c>
    </row>
    <row r="7296" spans="1:11" ht="9.9499999999999993" customHeight="1" x14ac:dyDescent="0.25">
      <c r="A7296" s="9"/>
      <c r="B7296" s="9"/>
      <c r="C7296" s="9"/>
      <c r="D7296" s="9"/>
      <c r="E7296" s="9"/>
      <c r="F7296" s="9"/>
      <c r="G7296" s="100"/>
      <c r="H7296" s="100"/>
      <c r="I7296" s="100"/>
      <c r="J7296" s="100"/>
      <c r="K7296" s="100"/>
    </row>
    <row r="7297" spans="1:11" ht="20.100000000000001" customHeight="1" x14ac:dyDescent="0.25">
      <c r="A7297" s="99" t="s">
        <v>2667</v>
      </c>
      <c r="B7297" s="99"/>
      <c r="C7297" s="99"/>
      <c r="D7297" s="99"/>
      <c r="E7297" s="99"/>
      <c r="F7297" s="99"/>
      <c r="G7297" s="99"/>
      <c r="H7297" s="99"/>
      <c r="I7297" s="99"/>
      <c r="J7297" s="99"/>
      <c r="K7297" s="99"/>
    </row>
    <row r="7298" spans="1:11" ht="15" customHeight="1" x14ac:dyDescent="0.25">
      <c r="A7298" s="93" t="s">
        <v>3916</v>
      </c>
      <c r="B7298" s="93"/>
      <c r="C7298" s="93"/>
      <c r="D7298" s="94" t="s">
        <v>3</v>
      </c>
      <c r="E7298" s="94"/>
      <c r="F7298" s="23" t="s">
        <v>4</v>
      </c>
      <c r="G7298" s="94" t="s">
        <v>3894</v>
      </c>
      <c r="H7298" s="94"/>
      <c r="I7298" s="94" t="s">
        <v>3895</v>
      </c>
      <c r="J7298" s="94"/>
      <c r="K7298" s="23" t="s">
        <v>3896</v>
      </c>
    </row>
    <row r="7299" spans="1:11" ht="29.1" customHeight="1" x14ac:dyDescent="0.25">
      <c r="A7299" s="24" t="s">
        <v>3963</v>
      </c>
      <c r="B7299" s="95" t="s">
        <v>3964</v>
      </c>
      <c r="C7299" s="95"/>
      <c r="D7299" s="96" t="s">
        <v>20</v>
      </c>
      <c r="E7299" s="96"/>
      <c r="F7299" s="24" t="s">
        <v>3936</v>
      </c>
      <c r="G7299" s="97">
        <v>0.86950000000000005</v>
      </c>
      <c r="H7299" s="97"/>
      <c r="I7299" s="98">
        <v>8.9</v>
      </c>
      <c r="J7299" s="98"/>
      <c r="K7299" s="27">
        <f>TRUNC(TRUNC(G7299,8)*I7299,2)</f>
        <v>7.73</v>
      </c>
    </row>
    <row r="7300" spans="1:11" ht="29.1" customHeight="1" x14ac:dyDescent="0.25">
      <c r="A7300" s="24" t="s">
        <v>3965</v>
      </c>
      <c r="B7300" s="95" t="s">
        <v>3966</v>
      </c>
      <c r="C7300" s="95"/>
      <c r="D7300" s="96" t="s">
        <v>20</v>
      </c>
      <c r="E7300" s="96"/>
      <c r="F7300" s="24" t="s">
        <v>30</v>
      </c>
      <c r="G7300" s="97">
        <v>1.137</v>
      </c>
      <c r="H7300" s="97"/>
      <c r="I7300" s="98">
        <v>32.76</v>
      </c>
      <c r="J7300" s="98"/>
      <c r="K7300" s="27">
        <f>TRUNC(TRUNC(G7300,8)*I7300,2)</f>
        <v>37.24</v>
      </c>
    </row>
    <row r="7301" spans="1:11" ht="21" customHeight="1" x14ac:dyDescent="0.25">
      <c r="A7301" s="24" t="s">
        <v>3967</v>
      </c>
      <c r="B7301" s="95" t="s">
        <v>3968</v>
      </c>
      <c r="C7301" s="95"/>
      <c r="D7301" s="96" t="s">
        <v>20</v>
      </c>
      <c r="E7301" s="96"/>
      <c r="F7301" s="24" t="s">
        <v>3936</v>
      </c>
      <c r="G7301" s="97">
        <v>0.86950000000000005</v>
      </c>
      <c r="H7301" s="97"/>
      <c r="I7301" s="98">
        <v>27.59</v>
      </c>
      <c r="J7301" s="98"/>
      <c r="K7301" s="27">
        <f>TRUNC(TRUNC(G7301,8)*I7301,2)</f>
        <v>23.98</v>
      </c>
    </row>
    <row r="7302" spans="1:11" ht="21" customHeight="1" x14ac:dyDescent="0.25">
      <c r="A7302" s="24" t="s">
        <v>3969</v>
      </c>
      <c r="B7302" s="95" t="s">
        <v>3970</v>
      </c>
      <c r="C7302" s="95"/>
      <c r="D7302" s="96" t="s">
        <v>20</v>
      </c>
      <c r="E7302" s="96"/>
      <c r="F7302" s="24" t="s">
        <v>30</v>
      </c>
      <c r="G7302" s="97">
        <v>1.137</v>
      </c>
      <c r="H7302" s="97"/>
      <c r="I7302" s="98">
        <v>28.09</v>
      </c>
      <c r="J7302" s="98"/>
      <c r="K7302" s="27">
        <f>TRUNC(TRUNC(G7302,8)*I7302,2)</f>
        <v>31.93</v>
      </c>
    </row>
    <row r="7303" spans="1:11" ht="18" customHeight="1" x14ac:dyDescent="0.25">
      <c r="A7303" s="9"/>
      <c r="B7303" s="9"/>
      <c r="C7303" s="9"/>
      <c r="D7303" s="9"/>
      <c r="E7303" s="9"/>
      <c r="F7303" s="9"/>
      <c r="G7303" s="91" t="s">
        <v>3919</v>
      </c>
      <c r="H7303" s="91"/>
      <c r="I7303" s="91"/>
      <c r="J7303" s="91"/>
      <c r="K7303" s="28">
        <f>SUM(K7299:K7302)</f>
        <v>100.88</v>
      </c>
    </row>
    <row r="7304" spans="1:11" ht="15" customHeight="1" x14ac:dyDescent="0.25">
      <c r="A7304" s="93" t="s">
        <v>3907</v>
      </c>
      <c r="B7304" s="93"/>
      <c r="C7304" s="93"/>
      <c r="D7304" s="94" t="s">
        <v>3</v>
      </c>
      <c r="E7304" s="94"/>
      <c r="F7304" s="23" t="s">
        <v>4</v>
      </c>
      <c r="G7304" s="94" t="s">
        <v>3894</v>
      </c>
      <c r="H7304" s="94"/>
      <c r="I7304" s="94" t="s">
        <v>3895</v>
      </c>
      <c r="J7304" s="94"/>
      <c r="K7304" s="23" t="s">
        <v>3896</v>
      </c>
    </row>
    <row r="7305" spans="1:11" ht="15" customHeight="1" x14ac:dyDescent="0.25">
      <c r="A7305" s="24" t="s">
        <v>3971</v>
      </c>
      <c r="B7305" s="95" t="s">
        <v>3972</v>
      </c>
      <c r="C7305" s="95"/>
      <c r="D7305" s="96" t="s">
        <v>20</v>
      </c>
      <c r="E7305" s="96"/>
      <c r="F7305" s="24" t="s">
        <v>2056</v>
      </c>
      <c r="G7305" s="97">
        <v>7.22E-2</v>
      </c>
      <c r="H7305" s="97"/>
      <c r="I7305" s="98">
        <v>32.69</v>
      </c>
      <c r="J7305" s="98"/>
      <c r="K7305" s="27">
        <f>TRUNC(TRUNC(G7305,8)*I7305,2)</f>
        <v>2.36</v>
      </c>
    </row>
    <row r="7306" spans="1:11" ht="15" customHeight="1" x14ac:dyDescent="0.25">
      <c r="A7306" s="24" t="s">
        <v>3910</v>
      </c>
      <c r="B7306" s="95" t="s">
        <v>3911</v>
      </c>
      <c r="C7306" s="95"/>
      <c r="D7306" s="96" t="s">
        <v>20</v>
      </c>
      <c r="E7306" s="96"/>
      <c r="F7306" s="24" t="s">
        <v>2056</v>
      </c>
      <c r="G7306" s="97">
        <v>0.44790000000000002</v>
      </c>
      <c r="H7306" s="97"/>
      <c r="I7306" s="98">
        <v>24.94</v>
      </c>
      <c r="J7306" s="98"/>
      <c r="K7306" s="27">
        <f>TRUNC(TRUNC(G7306,8)*I7306,2)</f>
        <v>11.17</v>
      </c>
    </row>
    <row r="7307" spans="1:11" ht="18" customHeight="1" x14ac:dyDescent="0.25">
      <c r="A7307" s="9"/>
      <c r="B7307" s="9"/>
      <c r="C7307" s="9"/>
      <c r="D7307" s="9"/>
      <c r="E7307" s="9"/>
      <c r="F7307" s="9"/>
      <c r="G7307" s="91" t="s">
        <v>3912</v>
      </c>
      <c r="H7307" s="91"/>
      <c r="I7307" s="91"/>
      <c r="J7307" s="91"/>
      <c r="K7307" s="28">
        <f>SUM(K7305:K7306)</f>
        <v>13.53</v>
      </c>
    </row>
    <row r="7308" spans="1:11" ht="15" customHeight="1" x14ac:dyDescent="0.25">
      <c r="A7308" s="9"/>
      <c r="B7308" s="9"/>
      <c r="C7308" s="9"/>
      <c r="D7308" s="9"/>
      <c r="E7308" s="9"/>
      <c r="F7308" s="9"/>
      <c r="G7308" s="92" t="s">
        <v>3913</v>
      </c>
      <c r="H7308" s="92"/>
      <c r="I7308" s="92"/>
      <c r="J7308" s="92"/>
      <c r="K7308" s="29">
        <f>ROUND(SUM(K7303,K7307),2)</f>
        <v>114.41</v>
      </c>
    </row>
    <row r="7309" spans="1:11" ht="9.9499999999999993" customHeight="1" x14ac:dyDescent="0.25">
      <c r="A7309" s="9"/>
      <c r="B7309" s="9"/>
      <c r="C7309" s="9"/>
      <c r="D7309" s="9"/>
      <c r="E7309" s="9"/>
      <c r="F7309" s="9"/>
      <c r="G7309" s="100"/>
      <c r="H7309" s="100"/>
      <c r="I7309" s="100"/>
      <c r="J7309" s="100"/>
      <c r="K7309" s="100"/>
    </row>
    <row r="7310" spans="1:11" ht="20.100000000000001" customHeight="1" x14ac:dyDescent="0.25">
      <c r="A7310" s="99" t="s">
        <v>2668</v>
      </c>
      <c r="B7310" s="99"/>
      <c r="C7310" s="99"/>
      <c r="D7310" s="99"/>
      <c r="E7310" s="99"/>
      <c r="F7310" s="99"/>
      <c r="G7310" s="99"/>
      <c r="H7310" s="99"/>
      <c r="I7310" s="99"/>
      <c r="J7310" s="99"/>
      <c r="K7310" s="99"/>
    </row>
    <row r="7311" spans="1:11" ht="15" customHeight="1" x14ac:dyDescent="0.25">
      <c r="A7311" s="93" t="s">
        <v>3916</v>
      </c>
      <c r="B7311" s="93"/>
      <c r="C7311" s="93"/>
      <c r="D7311" s="94" t="s">
        <v>3</v>
      </c>
      <c r="E7311" s="94"/>
      <c r="F7311" s="23" t="s">
        <v>4</v>
      </c>
      <c r="G7311" s="94" t="s">
        <v>3894</v>
      </c>
      <c r="H7311" s="94"/>
      <c r="I7311" s="94" t="s">
        <v>3895</v>
      </c>
      <c r="J7311" s="94"/>
      <c r="K7311" s="23" t="s">
        <v>3896</v>
      </c>
    </row>
    <row r="7312" spans="1:11" ht="38.1" customHeight="1" x14ac:dyDescent="0.25">
      <c r="A7312" s="24" t="s">
        <v>3973</v>
      </c>
      <c r="B7312" s="95" t="s">
        <v>3974</v>
      </c>
      <c r="C7312" s="95"/>
      <c r="D7312" s="96" t="s">
        <v>20</v>
      </c>
      <c r="E7312" s="96"/>
      <c r="F7312" s="24" t="s">
        <v>3936</v>
      </c>
      <c r="G7312" s="97">
        <v>6.3E-3</v>
      </c>
      <c r="H7312" s="97"/>
      <c r="I7312" s="98">
        <v>94.61</v>
      </c>
      <c r="J7312" s="98"/>
      <c r="K7312" s="27">
        <f>TRUNC(TRUNC(G7312,8)*I7312,2)</f>
        <v>0.59</v>
      </c>
    </row>
    <row r="7313" spans="1:11" ht="38.1" customHeight="1" x14ac:dyDescent="0.25">
      <c r="A7313" s="24" t="s">
        <v>3975</v>
      </c>
      <c r="B7313" s="95" t="s">
        <v>3976</v>
      </c>
      <c r="C7313" s="95"/>
      <c r="D7313" s="96" t="s">
        <v>20</v>
      </c>
      <c r="E7313" s="96"/>
      <c r="F7313" s="24" t="s">
        <v>30</v>
      </c>
      <c r="G7313" s="97">
        <v>1.0200000000000001E-2</v>
      </c>
      <c r="H7313" s="97"/>
      <c r="I7313" s="98">
        <v>370.94</v>
      </c>
      <c r="J7313" s="98"/>
      <c r="K7313" s="27">
        <f>TRUNC(TRUNC(G7313,8)*I7313,2)</f>
        <v>3.78</v>
      </c>
    </row>
    <row r="7314" spans="1:11" ht="29.1" customHeight="1" x14ac:dyDescent="0.25">
      <c r="A7314" s="24" t="s">
        <v>3977</v>
      </c>
      <c r="B7314" s="95" t="s">
        <v>3978</v>
      </c>
      <c r="C7314" s="95"/>
      <c r="D7314" s="96" t="s">
        <v>20</v>
      </c>
      <c r="E7314" s="96"/>
      <c r="F7314" s="24" t="s">
        <v>3936</v>
      </c>
      <c r="G7314" s="97">
        <v>4.8999999999999998E-3</v>
      </c>
      <c r="H7314" s="97"/>
      <c r="I7314" s="98">
        <v>74.180000000000007</v>
      </c>
      <c r="J7314" s="98"/>
      <c r="K7314" s="27">
        <f>TRUNC(TRUNC(G7314,8)*I7314,2)</f>
        <v>0.36</v>
      </c>
    </row>
    <row r="7315" spans="1:11" ht="29.1" customHeight="1" x14ac:dyDescent="0.25">
      <c r="A7315" s="24" t="s">
        <v>3979</v>
      </c>
      <c r="B7315" s="95" t="s">
        <v>3980</v>
      </c>
      <c r="C7315" s="95"/>
      <c r="D7315" s="96" t="s">
        <v>20</v>
      </c>
      <c r="E7315" s="96"/>
      <c r="F7315" s="24" t="s">
        <v>30</v>
      </c>
      <c r="G7315" s="97">
        <v>5.5999999999999999E-3</v>
      </c>
      <c r="H7315" s="97"/>
      <c r="I7315" s="98">
        <v>166.79</v>
      </c>
      <c r="J7315" s="98"/>
      <c r="K7315" s="27">
        <f>TRUNC(TRUNC(G7315,8)*I7315,2)</f>
        <v>0.93</v>
      </c>
    </row>
    <row r="7316" spans="1:11" ht="18" customHeight="1" x14ac:dyDescent="0.25">
      <c r="A7316" s="9"/>
      <c r="B7316" s="9"/>
      <c r="C7316" s="9"/>
      <c r="D7316" s="9"/>
      <c r="E7316" s="9"/>
      <c r="F7316" s="9"/>
      <c r="G7316" s="91" t="s">
        <v>3919</v>
      </c>
      <c r="H7316" s="91"/>
      <c r="I7316" s="91"/>
      <c r="J7316" s="91"/>
      <c r="K7316" s="28">
        <f>SUM(K7312:K7315)</f>
        <v>5.66</v>
      </c>
    </row>
    <row r="7317" spans="1:11" ht="15" customHeight="1" x14ac:dyDescent="0.25">
      <c r="A7317" s="9"/>
      <c r="B7317" s="9"/>
      <c r="C7317" s="9"/>
      <c r="D7317" s="9"/>
      <c r="E7317" s="9"/>
      <c r="F7317" s="9"/>
      <c r="G7317" s="92" t="s">
        <v>3913</v>
      </c>
      <c r="H7317" s="92"/>
      <c r="I7317" s="92"/>
      <c r="J7317" s="92"/>
      <c r="K7317" s="29">
        <f>ROUND(SUM(K7316),2)</f>
        <v>5.66</v>
      </c>
    </row>
    <row r="7318" spans="1:11" ht="9.9499999999999993" customHeight="1" x14ac:dyDescent="0.25">
      <c r="A7318" s="9"/>
      <c r="B7318" s="9"/>
      <c r="C7318" s="9"/>
      <c r="D7318" s="9"/>
      <c r="E7318" s="9"/>
      <c r="F7318" s="9"/>
      <c r="G7318" s="100"/>
      <c r="H7318" s="100"/>
      <c r="I7318" s="100"/>
      <c r="J7318" s="100"/>
      <c r="K7318" s="100"/>
    </row>
    <row r="7319" spans="1:11" ht="20.100000000000001" customHeight="1" x14ac:dyDescent="0.25">
      <c r="A7319" s="99" t="s">
        <v>2669</v>
      </c>
      <c r="B7319" s="99"/>
      <c r="C7319" s="99"/>
      <c r="D7319" s="99"/>
      <c r="E7319" s="99"/>
      <c r="F7319" s="99"/>
      <c r="G7319" s="99"/>
      <c r="H7319" s="99"/>
      <c r="I7319" s="99"/>
      <c r="J7319" s="99"/>
      <c r="K7319" s="99"/>
    </row>
    <row r="7320" spans="1:11" ht="15" customHeight="1" x14ac:dyDescent="0.25">
      <c r="A7320" s="93" t="s">
        <v>3916</v>
      </c>
      <c r="B7320" s="93"/>
      <c r="C7320" s="93"/>
      <c r="D7320" s="94" t="s">
        <v>3</v>
      </c>
      <c r="E7320" s="94"/>
      <c r="F7320" s="23" t="s">
        <v>4</v>
      </c>
      <c r="G7320" s="94" t="s">
        <v>3894</v>
      </c>
      <c r="H7320" s="94"/>
      <c r="I7320" s="94" t="s">
        <v>3895</v>
      </c>
      <c r="J7320" s="94"/>
      <c r="K7320" s="23" t="s">
        <v>3896</v>
      </c>
    </row>
    <row r="7321" spans="1:11" ht="38.1" customHeight="1" x14ac:dyDescent="0.25">
      <c r="A7321" s="24" t="s">
        <v>3973</v>
      </c>
      <c r="B7321" s="95" t="s">
        <v>3974</v>
      </c>
      <c r="C7321" s="95"/>
      <c r="D7321" s="96" t="s">
        <v>20</v>
      </c>
      <c r="E7321" s="96"/>
      <c r="F7321" s="24" t="s">
        <v>3936</v>
      </c>
      <c r="G7321" s="97">
        <v>1.2999999999999999E-3</v>
      </c>
      <c r="H7321" s="97"/>
      <c r="I7321" s="98">
        <v>94.61</v>
      </c>
      <c r="J7321" s="98"/>
      <c r="K7321" s="27">
        <f>TRUNC(TRUNC(G7321,8)*I7321,2)</f>
        <v>0.12</v>
      </c>
    </row>
    <row r="7322" spans="1:11" ht="38.1" customHeight="1" x14ac:dyDescent="0.25">
      <c r="A7322" s="24" t="s">
        <v>3975</v>
      </c>
      <c r="B7322" s="95" t="s">
        <v>3976</v>
      </c>
      <c r="C7322" s="95"/>
      <c r="D7322" s="96" t="s">
        <v>20</v>
      </c>
      <c r="E7322" s="96"/>
      <c r="F7322" s="24" t="s">
        <v>30</v>
      </c>
      <c r="G7322" s="97">
        <v>3.0999999999999999E-3</v>
      </c>
      <c r="H7322" s="97"/>
      <c r="I7322" s="98">
        <v>370.94</v>
      </c>
      <c r="J7322" s="98"/>
      <c r="K7322" s="27">
        <f>TRUNC(TRUNC(G7322,8)*I7322,2)</f>
        <v>1.1399999999999999</v>
      </c>
    </row>
    <row r="7323" spans="1:11" ht="18" customHeight="1" x14ac:dyDescent="0.25">
      <c r="A7323" s="9"/>
      <c r="B7323" s="9"/>
      <c r="C7323" s="9"/>
      <c r="D7323" s="9"/>
      <c r="E7323" s="9"/>
      <c r="F7323" s="9"/>
      <c r="G7323" s="91" t="s">
        <v>3919</v>
      </c>
      <c r="H7323" s="91"/>
      <c r="I7323" s="91"/>
      <c r="J7323" s="91"/>
      <c r="K7323" s="28">
        <f>SUM(K7321:K7322)</f>
        <v>1.2599999999999998</v>
      </c>
    </row>
    <row r="7324" spans="1:11" ht="15" customHeight="1" x14ac:dyDescent="0.25">
      <c r="A7324" s="9"/>
      <c r="B7324" s="9"/>
      <c r="C7324" s="9"/>
      <c r="D7324" s="9"/>
      <c r="E7324" s="9"/>
      <c r="F7324" s="9"/>
      <c r="G7324" s="92" t="s">
        <v>3913</v>
      </c>
      <c r="H7324" s="92"/>
      <c r="I7324" s="92"/>
      <c r="J7324" s="92"/>
      <c r="K7324" s="29">
        <f>ROUND(SUM(K7323),2)</f>
        <v>1.26</v>
      </c>
    </row>
    <row r="7325" spans="1:11" ht="9.9499999999999993" customHeight="1" x14ac:dyDescent="0.25">
      <c r="A7325" s="9"/>
      <c r="B7325" s="9"/>
      <c r="C7325" s="9"/>
      <c r="D7325" s="9"/>
      <c r="E7325" s="9"/>
      <c r="F7325" s="9"/>
      <c r="G7325" s="100"/>
      <c r="H7325" s="100"/>
      <c r="I7325" s="100"/>
      <c r="J7325" s="100"/>
      <c r="K7325" s="100"/>
    </row>
    <row r="7326" spans="1:11" ht="20.100000000000001" customHeight="1" x14ac:dyDescent="0.25">
      <c r="A7326" s="99" t="s">
        <v>2670</v>
      </c>
      <c r="B7326" s="99"/>
      <c r="C7326" s="99"/>
      <c r="D7326" s="99"/>
      <c r="E7326" s="99"/>
      <c r="F7326" s="99"/>
      <c r="G7326" s="99"/>
      <c r="H7326" s="99"/>
      <c r="I7326" s="99"/>
      <c r="J7326" s="99"/>
      <c r="K7326" s="99"/>
    </row>
    <row r="7327" spans="1:11" ht="15" customHeight="1" x14ac:dyDescent="0.25">
      <c r="A7327" s="93" t="s">
        <v>3916</v>
      </c>
      <c r="B7327" s="93"/>
      <c r="C7327" s="93"/>
      <c r="D7327" s="94" t="s">
        <v>3</v>
      </c>
      <c r="E7327" s="94"/>
      <c r="F7327" s="23" t="s">
        <v>4</v>
      </c>
      <c r="G7327" s="94" t="s">
        <v>3894</v>
      </c>
      <c r="H7327" s="94"/>
      <c r="I7327" s="94" t="s">
        <v>3895</v>
      </c>
      <c r="J7327" s="94"/>
      <c r="K7327" s="23" t="s">
        <v>3896</v>
      </c>
    </row>
    <row r="7328" spans="1:11" ht="38.1" customHeight="1" x14ac:dyDescent="0.25">
      <c r="A7328" s="24" t="s">
        <v>3973</v>
      </c>
      <c r="B7328" s="95" t="s">
        <v>3974</v>
      </c>
      <c r="C7328" s="95"/>
      <c r="D7328" s="96" t="s">
        <v>20</v>
      </c>
      <c r="E7328" s="96"/>
      <c r="F7328" s="24" t="s">
        <v>3936</v>
      </c>
      <c r="G7328" s="97">
        <v>5.0000000000000001E-4</v>
      </c>
      <c r="H7328" s="97"/>
      <c r="I7328" s="98">
        <v>94.61</v>
      </c>
      <c r="J7328" s="98"/>
      <c r="K7328" s="27">
        <f>TRUNC(TRUNC(G7328,8)*I7328,2)</f>
        <v>0.04</v>
      </c>
    </row>
    <row r="7329" spans="1:11" ht="38.1" customHeight="1" x14ac:dyDescent="0.25">
      <c r="A7329" s="24" t="s">
        <v>3975</v>
      </c>
      <c r="B7329" s="95" t="s">
        <v>3976</v>
      </c>
      <c r="C7329" s="95"/>
      <c r="D7329" s="96" t="s">
        <v>20</v>
      </c>
      <c r="E7329" s="96"/>
      <c r="F7329" s="24" t="s">
        <v>30</v>
      </c>
      <c r="G7329" s="97">
        <v>1.1999999999999999E-3</v>
      </c>
      <c r="H7329" s="97"/>
      <c r="I7329" s="98">
        <v>370.94</v>
      </c>
      <c r="J7329" s="98"/>
      <c r="K7329" s="27">
        <f>TRUNC(TRUNC(G7329,8)*I7329,2)</f>
        <v>0.44</v>
      </c>
    </row>
    <row r="7330" spans="1:11" ht="18" customHeight="1" x14ac:dyDescent="0.25">
      <c r="A7330" s="9"/>
      <c r="B7330" s="9"/>
      <c r="C7330" s="9"/>
      <c r="D7330" s="9"/>
      <c r="E7330" s="9"/>
      <c r="F7330" s="9"/>
      <c r="G7330" s="91" t="s">
        <v>3919</v>
      </c>
      <c r="H7330" s="91"/>
      <c r="I7330" s="91"/>
      <c r="J7330" s="91"/>
      <c r="K7330" s="28">
        <f>SUM(K7328:K7329)</f>
        <v>0.48</v>
      </c>
    </row>
    <row r="7331" spans="1:11" ht="15" customHeight="1" x14ac:dyDescent="0.25">
      <c r="A7331" s="9"/>
      <c r="B7331" s="9"/>
      <c r="C7331" s="9"/>
      <c r="D7331" s="9"/>
      <c r="E7331" s="9"/>
      <c r="F7331" s="9"/>
      <c r="G7331" s="92" t="s">
        <v>3913</v>
      </c>
      <c r="H7331" s="92"/>
      <c r="I7331" s="92"/>
      <c r="J7331" s="92"/>
      <c r="K7331" s="29">
        <f>ROUND(SUM(K7330),2)</f>
        <v>0.48</v>
      </c>
    </row>
    <row r="7332" spans="1:11" ht="9.9499999999999993" customHeight="1" x14ac:dyDescent="0.25">
      <c r="A7332" s="9"/>
      <c r="B7332" s="9"/>
      <c r="C7332" s="9"/>
      <c r="D7332" s="9"/>
      <c r="E7332" s="9"/>
      <c r="F7332" s="9"/>
      <c r="G7332" s="100"/>
      <c r="H7332" s="100"/>
      <c r="I7332" s="100"/>
      <c r="J7332" s="100"/>
      <c r="K7332" s="100"/>
    </row>
    <row r="7333" spans="1:11" ht="20.100000000000001" customHeight="1" x14ac:dyDescent="0.25">
      <c r="A7333" s="99" t="s">
        <v>2671</v>
      </c>
      <c r="B7333" s="99"/>
      <c r="C7333" s="99"/>
      <c r="D7333" s="99"/>
      <c r="E7333" s="99"/>
      <c r="F7333" s="99"/>
      <c r="G7333" s="99"/>
      <c r="H7333" s="99"/>
      <c r="I7333" s="99"/>
      <c r="J7333" s="99"/>
      <c r="K7333" s="99"/>
    </row>
    <row r="7334" spans="1:11" ht="15" customHeight="1" x14ac:dyDescent="0.25">
      <c r="A7334" s="93" t="s">
        <v>3981</v>
      </c>
      <c r="B7334" s="93"/>
      <c r="C7334" s="93"/>
      <c r="D7334" s="94" t="s">
        <v>3</v>
      </c>
      <c r="E7334" s="94"/>
      <c r="F7334" s="23" t="s">
        <v>4</v>
      </c>
      <c r="G7334" s="94" t="s">
        <v>3894</v>
      </c>
      <c r="H7334" s="94"/>
      <c r="I7334" s="94" t="s">
        <v>3895</v>
      </c>
      <c r="J7334" s="94"/>
      <c r="K7334" s="23" t="s">
        <v>3896</v>
      </c>
    </row>
    <row r="7335" spans="1:11" ht="21" customHeight="1" x14ac:dyDescent="0.25">
      <c r="A7335" s="24" t="s">
        <v>70</v>
      </c>
      <c r="B7335" s="95" t="s">
        <v>3982</v>
      </c>
      <c r="C7335" s="95"/>
      <c r="D7335" s="96" t="s">
        <v>25</v>
      </c>
      <c r="E7335" s="96"/>
      <c r="F7335" s="24" t="s">
        <v>61</v>
      </c>
      <c r="G7335" s="97">
        <v>1</v>
      </c>
      <c r="H7335" s="97"/>
      <c r="I7335" s="98">
        <v>28.42</v>
      </c>
      <c r="J7335" s="98"/>
      <c r="K7335" s="27">
        <f>ROUND(ROUND(G7335,8)*I7335,2)</f>
        <v>28.42</v>
      </c>
    </row>
    <row r="7336" spans="1:11" ht="15" customHeight="1" x14ac:dyDescent="0.25">
      <c r="A7336" s="9"/>
      <c r="B7336" s="9"/>
      <c r="C7336" s="9"/>
      <c r="D7336" s="9"/>
      <c r="E7336" s="9"/>
      <c r="F7336" s="9"/>
      <c r="G7336" s="91" t="s">
        <v>3983</v>
      </c>
      <c r="H7336" s="91"/>
      <c r="I7336" s="91"/>
      <c r="J7336" s="91"/>
      <c r="K7336" s="28">
        <f>SUM(K7335:K7335)</f>
        <v>28.42</v>
      </c>
    </row>
    <row r="7337" spans="1:11" ht="15" customHeight="1" x14ac:dyDescent="0.25">
      <c r="A7337" s="9"/>
      <c r="B7337" s="9"/>
      <c r="C7337" s="9"/>
      <c r="D7337" s="9"/>
      <c r="E7337" s="9"/>
      <c r="F7337" s="9"/>
      <c r="G7337" s="92" t="s">
        <v>3913</v>
      </c>
      <c r="H7337" s="92"/>
      <c r="I7337" s="92"/>
      <c r="J7337" s="92"/>
      <c r="K7337" s="29">
        <f>ROUND(SUM(K7336),2)</f>
        <v>28.42</v>
      </c>
    </row>
    <row r="7338" spans="1:11" ht="9.9499999999999993" customHeight="1" x14ac:dyDescent="0.25">
      <c r="A7338" s="9"/>
      <c r="B7338" s="9"/>
      <c r="C7338" s="9"/>
      <c r="D7338" s="9"/>
      <c r="E7338" s="9"/>
      <c r="F7338" s="9"/>
      <c r="G7338" s="100"/>
      <c r="H7338" s="100"/>
      <c r="I7338" s="100"/>
      <c r="J7338" s="100"/>
      <c r="K7338" s="100"/>
    </row>
    <row r="7339" spans="1:11" ht="20.100000000000001" customHeight="1" x14ac:dyDescent="0.25">
      <c r="A7339" s="99" t="s">
        <v>2672</v>
      </c>
      <c r="B7339" s="99"/>
      <c r="C7339" s="99"/>
      <c r="D7339" s="99"/>
      <c r="E7339" s="99"/>
      <c r="F7339" s="99"/>
      <c r="G7339" s="99"/>
      <c r="H7339" s="99"/>
      <c r="I7339" s="99"/>
      <c r="J7339" s="99"/>
      <c r="K7339" s="99"/>
    </row>
    <row r="7340" spans="1:11" ht="15" customHeight="1" x14ac:dyDescent="0.25">
      <c r="A7340" s="93" t="s">
        <v>3916</v>
      </c>
      <c r="B7340" s="93"/>
      <c r="C7340" s="93"/>
      <c r="D7340" s="94" t="s">
        <v>3</v>
      </c>
      <c r="E7340" s="94"/>
      <c r="F7340" s="23" t="s">
        <v>4</v>
      </c>
      <c r="G7340" s="94" t="s">
        <v>3894</v>
      </c>
      <c r="H7340" s="94"/>
      <c r="I7340" s="94" t="s">
        <v>3895</v>
      </c>
      <c r="J7340" s="94"/>
      <c r="K7340" s="23" t="s">
        <v>3896</v>
      </c>
    </row>
    <row r="7341" spans="1:11" ht="38.1" customHeight="1" x14ac:dyDescent="0.25">
      <c r="A7341" s="24" t="s">
        <v>3973</v>
      </c>
      <c r="B7341" s="95" t="s">
        <v>3974</v>
      </c>
      <c r="C7341" s="95"/>
      <c r="D7341" s="96" t="s">
        <v>20</v>
      </c>
      <c r="E7341" s="96"/>
      <c r="F7341" s="24" t="s">
        <v>3936</v>
      </c>
      <c r="G7341" s="97">
        <v>1.2999999999999999E-3</v>
      </c>
      <c r="H7341" s="97"/>
      <c r="I7341" s="98">
        <v>94.61</v>
      </c>
      <c r="J7341" s="98"/>
      <c r="K7341" s="27">
        <f>TRUNC(TRUNC(G7341,8)*I7341,2)</f>
        <v>0.12</v>
      </c>
    </row>
    <row r="7342" spans="1:11" ht="38.1" customHeight="1" x14ac:dyDescent="0.25">
      <c r="A7342" s="24" t="s">
        <v>3975</v>
      </c>
      <c r="B7342" s="95" t="s">
        <v>3976</v>
      </c>
      <c r="C7342" s="95"/>
      <c r="D7342" s="96" t="s">
        <v>20</v>
      </c>
      <c r="E7342" s="96"/>
      <c r="F7342" s="24" t="s">
        <v>30</v>
      </c>
      <c r="G7342" s="97">
        <v>3.0999999999999999E-3</v>
      </c>
      <c r="H7342" s="97"/>
      <c r="I7342" s="98">
        <v>370.94</v>
      </c>
      <c r="J7342" s="98"/>
      <c r="K7342" s="27">
        <f>TRUNC(TRUNC(G7342,8)*I7342,2)</f>
        <v>1.1399999999999999</v>
      </c>
    </row>
    <row r="7343" spans="1:11" ht="18" customHeight="1" x14ac:dyDescent="0.25">
      <c r="A7343" s="9"/>
      <c r="B7343" s="9"/>
      <c r="C7343" s="9"/>
      <c r="D7343" s="9"/>
      <c r="E7343" s="9"/>
      <c r="F7343" s="9"/>
      <c r="G7343" s="91" t="s">
        <v>3919</v>
      </c>
      <c r="H7343" s="91"/>
      <c r="I7343" s="91"/>
      <c r="J7343" s="91"/>
      <c r="K7343" s="28">
        <f>SUM(K7341:K7342)</f>
        <v>1.2599999999999998</v>
      </c>
    </row>
    <row r="7344" spans="1:11" ht="15" customHeight="1" x14ac:dyDescent="0.25">
      <c r="A7344" s="9"/>
      <c r="B7344" s="9"/>
      <c r="C7344" s="9"/>
      <c r="D7344" s="9"/>
      <c r="E7344" s="9"/>
      <c r="F7344" s="9"/>
      <c r="G7344" s="92" t="s">
        <v>3913</v>
      </c>
      <c r="H7344" s="92"/>
      <c r="I7344" s="92"/>
      <c r="J7344" s="92"/>
      <c r="K7344" s="29">
        <f>ROUND(SUM(K7343),2)</f>
        <v>1.26</v>
      </c>
    </row>
    <row r="7345" spans="1:11" ht="9.9499999999999993" customHeight="1" x14ac:dyDescent="0.25">
      <c r="A7345" s="9"/>
      <c r="B7345" s="9"/>
      <c r="C7345" s="9"/>
      <c r="D7345" s="9"/>
      <c r="E7345" s="9"/>
      <c r="F7345" s="9"/>
      <c r="G7345" s="100"/>
      <c r="H7345" s="100"/>
      <c r="I7345" s="100"/>
      <c r="J7345" s="100"/>
      <c r="K7345" s="100"/>
    </row>
    <row r="7346" spans="1:11" ht="20.100000000000001" customHeight="1" x14ac:dyDescent="0.25">
      <c r="A7346" s="99" t="s">
        <v>2673</v>
      </c>
      <c r="B7346" s="99"/>
      <c r="C7346" s="99"/>
      <c r="D7346" s="99"/>
      <c r="E7346" s="99"/>
      <c r="F7346" s="99"/>
      <c r="G7346" s="99"/>
      <c r="H7346" s="99"/>
      <c r="I7346" s="99"/>
      <c r="J7346" s="99"/>
      <c r="K7346" s="99"/>
    </row>
    <row r="7347" spans="1:11" ht="12.95" customHeight="1" x14ac:dyDescent="0.25">
      <c r="A7347" s="107" t="s">
        <v>3984</v>
      </c>
      <c r="B7347" s="107"/>
      <c r="C7347" s="107"/>
      <c r="D7347" s="108" t="s">
        <v>3985</v>
      </c>
      <c r="E7347" s="87" t="s">
        <v>3986</v>
      </c>
      <c r="F7347" s="87"/>
      <c r="G7347" s="87" t="s">
        <v>3987</v>
      </c>
      <c r="H7347" s="87"/>
      <c r="I7347" s="87"/>
      <c r="J7347" s="87"/>
      <c r="K7347" s="87" t="s">
        <v>3988</v>
      </c>
    </row>
    <row r="7348" spans="1:11" ht="12" customHeight="1" x14ac:dyDescent="0.25">
      <c r="A7348" s="107"/>
      <c r="B7348" s="107"/>
      <c r="C7348" s="107"/>
      <c r="D7348" s="108"/>
      <c r="E7348" s="23" t="s">
        <v>3989</v>
      </c>
      <c r="F7348" s="23" t="s">
        <v>3990</v>
      </c>
      <c r="G7348" s="94" t="s">
        <v>3989</v>
      </c>
      <c r="H7348" s="94"/>
      <c r="I7348" s="94" t="s">
        <v>3990</v>
      </c>
      <c r="J7348" s="94"/>
      <c r="K7348" s="87"/>
    </row>
    <row r="7349" spans="1:11" ht="15" customHeight="1" x14ac:dyDescent="0.25">
      <c r="A7349" s="6" t="s">
        <v>3991</v>
      </c>
      <c r="B7349" s="104" t="s">
        <v>3992</v>
      </c>
      <c r="C7349" s="104"/>
      <c r="D7349" s="31">
        <v>1</v>
      </c>
      <c r="E7349" s="32">
        <v>0.34</v>
      </c>
      <c r="F7349" s="32">
        <v>0.66</v>
      </c>
      <c r="G7349" s="105">
        <v>355.46550000000002</v>
      </c>
      <c r="H7349" s="105"/>
      <c r="I7349" s="105">
        <v>95.872399999999999</v>
      </c>
      <c r="J7349" s="105"/>
      <c r="K7349" s="33">
        <f>ROUND(D7349*(ROUND(E7349*G7349,4)+ROUND(F7349*I7349,4)),4)</f>
        <v>184.13409999999999</v>
      </c>
    </row>
    <row r="7350" spans="1:11" ht="15" customHeight="1" x14ac:dyDescent="0.25">
      <c r="A7350" s="6" t="s">
        <v>3993</v>
      </c>
      <c r="B7350" s="104" t="s">
        <v>3994</v>
      </c>
      <c r="C7350" s="104"/>
      <c r="D7350" s="31">
        <v>1</v>
      </c>
      <c r="E7350" s="32">
        <v>1</v>
      </c>
      <c r="F7350" s="32">
        <v>0</v>
      </c>
      <c r="G7350" s="105">
        <v>365.3972</v>
      </c>
      <c r="H7350" s="105"/>
      <c r="I7350" s="105">
        <v>147.8879</v>
      </c>
      <c r="J7350" s="105"/>
      <c r="K7350" s="33">
        <f>ROUND(D7350*(ROUND(E7350*G7350,4)+ROUND(F7350*I7350,4)),4)</f>
        <v>365.3972</v>
      </c>
    </row>
    <row r="7351" spans="1:11" ht="15" customHeight="1" x14ac:dyDescent="0.25">
      <c r="A7351" s="6" t="s">
        <v>3995</v>
      </c>
      <c r="B7351" s="104" t="s">
        <v>3996</v>
      </c>
      <c r="C7351" s="104"/>
      <c r="D7351" s="31">
        <v>1</v>
      </c>
      <c r="E7351" s="32">
        <v>0.97</v>
      </c>
      <c r="F7351" s="32">
        <v>0.03</v>
      </c>
      <c r="G7351" s="105">
        <v>324.64210000000003</v>
      </c>
      <c r="H7351" s="105"/>
      <c r="I7351" s="105">
        <v>159.20740000000001</v>
      </c>
      <c r="J7351" s="105"/>
      <c r="K7351" s="33">
        <f>ROUND(D7351*(ROUND(E7351*G7351,4)+ROUND(F7351*I7351,4)),4)</f>
        <v>319.67899999999997</v>
      </c>
    </row>
    <row r="7352" spans="1:11" ht="15.95" customHeight="1" x14ac:dyDescent="0.25">
      <c r="A7352" s="6" t="s">
        <v>3997</v>
      </c>
      <c r="B7352" s="104" t="s">
        <v>3998</v>
      </c>
      <c r="C7352" s="104"/>
      <c r="D7352" s="31">
        <v>1</v>
      </c>
      <c r="E7352" s="32">
        <v>0.79</v>
      </c>
      <c r="F7352" s="32">
        <v>0.21</v>
      </c>
      <c r="G7352" s="105">
        <v>284.72230000000002</v>
      </c>
      <c r="H7352" s="105"/>
      <c r="I7352" s="105">
        <v>125.70480000000001</v>
      </c>
      <c r="J7352" s="105"/>
      <c r="K7352" s="33">
        <f>ROUND(D7352*(ROUND(E7352*G7352,4)+ROUND(F7352*I7352,4)),4)</f>
        <v>251.32859999999999</v>
      </c>
    </row>
    <row r="7353" spans="1:11" ht="15" customHeight="1" x14ac:dyDescent="0.25">
      <c r="A7353" s="1"/>
      <c r="B7353" s="1"/>
      <c r="C7353" s="1"/>
      <c r="D7353" s="1"/>
      <c r="E7353" s="1"/>
      <c r="F7353" s="1"/>
      <c r="G7353" s="85" t="s">
        <v>3999</v>
      </c>
      <c r="H7353" s="85"/>
      <c r="I7353" s="85"/>
      <c r="J7353" s="85"/>
      <c r="K7353" s="34">
        <f>SUM(K7348:K7352)</f>
        <v>1120.5389</v>
      </c>
    </row>
    <row r="7354" spans="1:11" ht="20.100000000000001" customHeight="1" x14ac:dyDescent="0.25">
      <c r="A7354" s="106" t="s">
        <v>4000</v>
      </c>
      <c r="B7354" s="106"/>
      <c r="C7354" s="106"/>
      <c r="D7354" s="106"/>
      <c r="E7354" s="106"/>
      <c r="F7354" s="2" t="s">
        <v>4</v>
      </c>
      <c r="G7354" s="87" t="s">
        <v>4001</v>
      </c>
      <c r="H7354" s="87"/>
      <c r="I7354" s="87" t="s">
        <v>4002</v>
      </c>
      <c r="J7354" s="87"/>
      <c r="K7354" s="2" t="s">
        <v>3988</v>
      </c>
    </row>
    <row r="7355" spans="1:11" ht="15" customHeight="1" x14ac:dyDescent="0.25">
      <c r="A7355" s="6" t="s">
        <v>4003</v>
      </c>
      <c r="B7355" s="101" t="s">
        <v>4004</v>
      </c>
      <c r="C7355" s="101"/>
      <c r="D7355" s="101"/>
      <c r="E7355" s="101"/>
      <c r="F7355" s="6" t="s">
        <v>3940</v>
      </c>
      <c r="G7355" s="114">
        <v>1</v>
      </c>
      <c r="H7355" s="114"/>
      <c r="I7355" s="115">
        <v>22.527200000000001</v>
      </c>
      <c r="J7355" s="115"/>
      <c r="K7355" s="35">
        <f>ROUND(ROUND(G7355,5)*I7355,4)</f>
        <v>22.527200000000001</v>
      </c>
    </row>
    <row r="7356" spans="1:11" ht="15" customHeight="1" x14ac:dyDescent="0.25">
      <c r="A7356" s="1"/>
      <c r="B7356" s="1"/>
      <c r="C7356" s="1"/>
      <c r="D7356" s="1"/>
      <c r="E7356" s="1"/>
      <c r="F7356" s="1"/>
      <c r="G7356" s="85" t="s">
        <v>4005</v>
      </c>
      <c r="H7356" s="85"/>
      <c r="I7356" s="85"/>
      <c r="J7356" s="85"/>
      <c r="K7356" s="36">
        <f>SUM(K7355:K7355)</f>
        <v>22.527200000000001</v>
      </c>
    </row>
    <row r="7357" spans="1:11" ht="15" customHeight="1" x14ac:dyDescent="0.25">
      <c r="A7357" s="9"/>
      <c r="B7357" s="9"/>
      <c r="C7357" s="9"/>
      <c r="D7357" s="9"/>
      <c r="E7357" s="9"/>
      <c r="F7357" s="9"/>
      <c r="G7357" s="92" t="s">
        <v>4006</v>
      </c>
      <c r="H7357" s="92"/>
      <c r="I7357" s="92"/>
      <c r="J7357" s="92"/>
      <c r="K7357" s="33">
        <f>SUM(K7353,K7356)</f>
        <v>1143.0661</v>
      </c>
    </row>
    <row r="7358" spans="1:11" ht="15" customHeight="1" x14ac:dyDescent="0.25">
      <c r="A7358" s="9"/>
      <c r="B7358" s="9"/>
      <c r="C7358" s="9"/>
      <c r="D7358" s="9"/>
      <c r="E7358" s="9"/>
      <c r="F7358" s="9"/>
      <c r="G7358" s="92" t="s">
        <v>4007</v>
      </c>
      <c r="H7358" s="92"/>
      <c r="I7358" s="92"/>
      <c r="J7358" s="92"/>
      <c r="K7358" s="37">
        <v>113.18</v>
      </c>
    </row>
    <row r="7359" spans="1:11" ht="15" customHeight="1" x14ac:dyDescent="0.25">
      <c r="A7359" s="9"/>
      <c r="B7359" s="9"/>
      <c r="C7359" s="9"/>
      <c r="D7359" s="9"/>
      <c r="E7359" s="9"/>
      <c r="F7359" s="9"/>
      <c r="G7359" s="92" t="s">
        <v>4008</v>
      </c>
      <c r="H7359" s="92"/>
      <c r="I7359" s="92"/>
      <c r="J7359" s="92"/>
      <c r="K7359" s="33">
        <f>ROUND(K7357/K7358,4)</f>
        <v>10.099500000000001</v>
      </c>
    </row>
    <row r="7360" spans="1:11" ht="15" customHeight="1" x14ac:dyDescent="0.25">
      <c r="A7360" s="9"/>
      <c r="B7360" s="9"/>
      <c r="C7360" s="9"/>
      <c r="D7360" s="9"/>
      <c r="E7360" s="9"/>
      <c r="F7360" s="9"/>
      <c r="G7360" s="92" t="s">
        <v>4009</v>
      </c>
      <c r="H7360" s="92"/>
      <c r="I7360" s="92"/>
      <c r="J7360" s="92"/>
      <c r="K7360" s="33">
        <f>ROUND(K7359*0.00746,4)</f>
        <v>7.5300000000000006E-2</v>
      </c>
    </row>
    <row r="7361" spans="1:11" ht="20.100000000000001" customHeight="1" x14ac:dyDescent="0.25">
      <c r="A7361" s="106" t="s">
        <v>4010</v>
      </c>
      <c r="B7361" s="106"/>
      <c r="C7361" s="106"/>
      <c r="D7361" s="106"/>
      <c r="E7361" s="106"/>
      <c r="F7361" s="2" t="s">
        <v>4</v>
      </c>
      <c r="G7361" s="87" t="s">
        <v>4001</v>
      </c>
      <c r="H7361" s="87"/>
      <c r="I7361" s="87" t="s">
        <v>3895</v>
      </c>
      <c r="J7361" s="87"/>
      <c r="K7361" s="2" t="s">
        <v>4011</v>
      </c>
    </row>
    <row r="7362" spans="1:11" ht="15" customHeight="1" x14ac:dyDescent="0.25">
      <c r="A7362" s="6" t="s">
        <v>4012</v>
      </c>
      <c r="B7362" s="104" t="s">
        <v>4013</v>
      </c>
      <c r="C7362" s="104"/>
      <c r="D7362" s="104"/>
      <c r="E7362" s="104"/>
      <c r="F7362" s="6" t="s">
        <v>77</v>
      </c>
      <c r="G7362" s="113">
        <v>1</v>
      </c>
      <c r="H7362" s="113"/>
      <c r="I7362" s="105">
        <v>195.03</v>
      </c>
      <c r="J7362" s="105"/>
      <c r="K7362" s="33">
        <f>ROUND(ROUND(G7362,5)*I7362,4)</f>
        <v>195.03</v>
      </c>
    </row>
    <row r="7363" spans="1:11" ht="15" customHeight="1" x14ac:dyDescent="0.25">
      <c r="A7363" s="1"/>
      <c r="B7363" s="1"/>
      <c r="C7363" s="1"/>
      <c r="D7363" s="1"/>
      <c r="E7363" s="1"/>
      <c r="F7363" s="1"/>
      <c r="G7363" s="85" t="s">
        <v>4014</v>
      </c>
      <c r="H7363" s="85"/>
      <c r="I7363" s="85"/>
      <c r="J7363" s="85"/>
      <c r="K7363" s="34">
        <f>SUM(K7362:K7362)</f>
        <v>195.03</v>
      </c>
    </row>
    <row r="7364" spans="1:11" ht="15" customHeight="1" x14ac:dyDescent="0.25">
      <c r="A7364" s="106" t="s">
        <v>4015</v>
      </c>
      <c r="B7364" s="106"/>
      <c r="C7364" s="106"/>
      <c r="D7364" s="23" t="s">
        <v>4016</v>
      </c>
      <c r="E7364" s="94" t="s">
        <v>4017</v>
      </c>
      <c r="F7364" s="94"/>
      <c r="G7364" s="94" t="s">
        <v>4001</v>
      </c>
      <c r="H7364" s="94"/>
      <c r="I7364" s="94" t="s">
        <v>3895</v>
      </c>
      <c r="J7364" s="94"/>
      <c r="K7364" s="23" t="s">
        <v>4011</v>
      </c>
    </row>
    <row r="7365" spans="1:11" ht="20.100000000000001" customHeight="1" x14ac:dyDescent="0.25">
      <c r="A7365" s="38" t="s">
        <v>4012</v>
      </c>
      <c r="B7365" s="109" t="s">
        <v>4018</v>
      </c>
      <c r="C7365" s="109"/>
      <c r="D7365" s="38" t="s">
        <v>4019</v>
      </c>
      <c r="E7365" s="110" t="s">
        <v>4020</v>
      </c>
      <c r="F7365" s="110"/>
      <c r="G7365" s="111">
        <v>2.2000000000000002</v>
      </c>
      <c r="H7365" s="111"/>
      <c r="I7365" s="112">
        <v>3.47</v>
      </c>
      <c r="J7365" s="112"/>
      <c r="K7365" s="41">
        <f>ROUND(ROUND(G7365,5)*I7365,4)</f>
        <v>7.6340000000000003</v>
      </c>
    </row>
    <row r="7366" spans="1:11" ht="15" customHeight="1" x14ac:dyDescent="0.25">
      <c r="A7366" s="1"/>
      <c r="B7366" s="1"/>
      <c r="C7366" s="1"/>
      <c r="D7366" s="1"/>
      <c r="E7366" s="1"/>
      <c r="F7366" s="1"/>
      <c r="G7366" s="85" t="s">
        <v>4021</v>
      </c>
      <c r="H7366" s="85"/>
      <c r="I7366" s="85"/>
      <c r="J7366" s="85"/>
      <c r="K7366" s="33">
        <f>SUM(K7365:K7365)</f>
        <v>7.6340000000000003</v>
      </c>
    </row>
    <row r="7367" spans="1:11" ht="12.95" customHeight="1" x14ac:dyDescent="0.25">
      <c r="A7367" s="106" t="s">
        <v>4022</v>
      </c>
      <c r="B7367" s="106"/>
      <c r="C7367" s="94" t="s">
        <v>4023</v>
      </c>
      <c r="D7367" s="94" t="s">
        <v>5</v>
      </c>
      <c r="E7367" s="94" t="s">
        <v>4024</v>
      </c>
      <c r="F7367" s="94"/>
      <c r="G7367" s="94" t="s">
        <v>4025</v>
      </c>
      <c r="H7367" s="94"/>
      <c r="I7367" s="94" t="s">
        <v>2086</v>
      </c>
      <c r="J7367" s="94"/>
      <c r="K7367" s="94" t="s">
        <v>4011</v>
      </c>
    </row>
    <row r="7368" spans="1:11" ht="12" customHeight="1" x14ac:dyDescent="0.25">
      <c r="A7368" s="106"/>
      <c r="B7368" s="106"/>
      <c r="C7368" s="94"/>
      <c r="D7368" s="94"/>
      <c r="E7368" s="23" t="s">
        <v>2092</v>
      </c>
      <c r="F7368" s="23" t="s">
        <v>4026</v>
      </c>
      <c r="G7368" s="23" t="s">
        <v>2092</v>
      </c>
      <c r="H7368" s="23" t="s">
        <v>4026</v>
      </c>
      <c r="I7368" s="23" t="s">
        <v>2092</v>
      </c>
      <c r="J7368" s="23" t="s">
        <v>4026</v>
      </c>
      <c r="K7368" s="94"/>
    </row>
    <row r="7369" spans="1:11" ht="27.95" customHeight="1" x14ac:dyDescent="0.25">
      <c r="A7369" s="38" t="s">
        <v>4012</v>
      </c>
      <c r="B7369" s="39" t="s">
        <v>4018</v>
      </c>
      <c r="C7369" s="38" t="s">
        <v>4027</v>
      </c>
      <c r="D7369" s="40">
        <v>2.2000000000000002</v>
      </c>
      <c r="E7369" s="42">
        <v>0</v>
      </c>
      <c r="F7369" s="43">
        <v>1.25</v>
      </c>
      <c r="G7369" s="42">
        <v>0</v>
      </c>
      <c r="H7369" s="43">
        <v>1</v>
      </c>
      <c r="I7369" s="42">
        <v>0</v>
      </c>
      <c r="J7369" s="43">
        <v>0.82</v>
      </c>
      <c r="K7369" s="41">
        <f>ROUND(D7369*(ROUND(E7369*F7369,4)+ROUND(G7369*H7369,4)+ROUND(I7369*J7369,4)),4)</f>
        <v>0</v>
      </c>
    </row>
    <row r="7370" spans="1:11" ht="15" customHeight="1" x14ac:dyDescent="0.25">
      <c r="A7370" s="1"/>
      <c r="B7370" s="1"/>
      <c r="C7370" s="1"/>
      <c r="D7370" s="1"/>
      <c r="E7370" s="1"/>
      <c r="F7370" s="1"/>
      <c r="G7370" s="85" t="s">
        <v>4028</v>
      </c>
      <c r="H7370" s="85"/>
      <c r="I7370" s="85"/>
      <c r="J7370" s="85"/>
      <c r="K7370" s="33">
        <f>SUM(K7368:K7369)</f>
        <v>0</v>
      </c>
    </row>
    <row r="7371" spans="1:11" ht="15" customHeight="1" x14ac:dyDescent="0.25">
      <c r="A7371" s="9"/>
      <c r="B7371" s="9"/>
      <c r="C7371" s="9"/>
      <c r="D7371" s="9"/>
      <c r="E7371" s="9"/>
      <c r="F7371" s="9"/>
      <c r="G7371" s="92" t="s">
        <v>4029</v>
      </c>
      <c r="H7371" s="92"/>
      <c r="I7371" s="92"/>
      <c r="J7371" s="92"/>
      <c r="K7371" s="33">
        <f>SUM(K7359,K7360,K7363,K7366,K7370)</f>
        <v>212.83879999999999</v>
      </c>
    </row>
    <row r="7372" spans="1:11" ht="15" customHeight="1" x14ac:dyDescent="0.25">
      <c r="A7372" s="9"/>
      <c r="B7372" s="9"/>
      <c r="C7372" s="9"/>
      <c r="D7372" s="9"/>
      <c r="E7372" s="9"/>
      <c r="F7372" s="9"/>
      <c r="G7372" s="92" t="s">
        <v>3913</v>
      </c>
      <c r="H7372" s="92"/>
      <c r="I7372" s="92"/>
      <c r="J7372" s="92"/>
      <c r="K7372" s="29">
        <f>ROUND(SUM(K7371),2)</f>
        <v>212.84</v>
      </c>
    </row>
    <row r="7373" spans="1:11" ht="9.9499999999999993" customHeight="1" x14ac:dyDescent="0.25">
      <c r="A7373" s="9"/>
      <c r="B7373" s="9"/>
      <c r="C7373" s="9"/>
      <c r="D7373" s="9"/>
      <c r="E7373" s="9"/>
      <c r="F7373" s="9"/>
      <c r="G7373" s="100"/>
      <c r="H7373" s="100"/>
      <c r="I7373" s="100"/>
      <c r="J7373" s="100"/>
      <c r="K7373" s="100"/>
    </row>
    <row r="7374" spans="1:11" ht="20.100000000000001" customHeight="1" x14ac:dyDescent="0.25">
      <c r="A7374" s="99" t="s">
        <v>2674</v>
      </c>
      <c r="B7374" s="99"/>
      <c r="C7374" s="99"/>
      <c r="D7374" s="99"/>
      <c r="E7374" s="99"/>
      <c r="F7374" s="99"/>
      <c r="G7374" s="99"/>
      <c r="H7374" s="99"/>
      <c r="I7374" s="99"/>
      <c r="J7374" s="99"/>
      <c r="K7374" s="99"/>
    </row>
    <row r="7375" spans="1:11" ht="15" customHeight="1" x14ac:dyDescent="0.25">
      <c r="A7375" s="93" t="s">
        <v>3916</v>
      </c>
      <c r="B7375" s="93"/>
      <c r="C7375" s="93"/>
      <c r="D7375" s="94" t="s">
        <v>3</v>
      </c>
      <c r="E7375" s="94"/>
      <c r="F7375" s="23" t="s">
        <v>4</v>
      </c>
      <c r="G7375" s="94" t="s">
        <v>3894</v>
      </c>
      <c r="H7375" s="94"/>
      <c r="I7375" s="94" t="s">
        <v>3895</v>
      </c>
      <c r="J7375" s="94"/>
      <c r="K7375" s="23" t="s">
        <v>3896</v>
      </c>
    </row>
    <row r="7376" spans="1:11" ht="45.95" customHeight="1" x14ac:dyDescent="0.25">
      <c r="A7376" s="24" t="s">
        <v>3934</v>
      </c>
      <c r="B7376" s="95" t="s">
        <v>3935</v>
      </c>
      <c r="C7376" s="95"/>
      <c r="D7376" s="96" t="s">
        <v>20</v>
      </c>
      <c r="E7376" s="96"/>
      <c r="F7376" s="24" t="s">
        <v>3936</v>
      </c>
      <c r="G7376" s="97">
        <v>2.5891999999999998E-3</v>
      </c>
      <c r="H7376" s="97"/>
      <c r="I7376" s="98">
        <v>76.52</v>
      </c>
      <c r="J7376" s="98"/>
      <c r="K7376" s="27">
        <f t="shared" ref="K7376:K7381" si="56">TRUNC(TRUNC(G7376,8)*I7376,2)</f>
        <v>0.19</v>
      </c>
    </row>
    <row r="7377" spans="1:11" ht="45.95" customHeight="1" x14ac:dyDescent="0.25">
      <c r="A7377" s="24" t="s">
        <v>28</v>
      </c>
      <c r="B7377" s="95" t="s">
        <v>29</v>
      </c>
      <c r="C7377" s="95"/>
      <c r="D7377" s="96" t="s">
        <v>20</v>
      </c>
      <c r="E7377" s="96"/>
      <c r="F7377" s="24" t="s">
        <v>30</v>
      </c>
      <c r="G7377" s="97">
        <v>1.0702000000000001E-3</v>
      </c>
      <c r="H7377" s="97"/>
      <c r="I7377" s="98">
        <v>322.67</v>
      </c>
      <c r="J7377" s="98"/>
      <c r="K7377" s="27">
        <f t="shared" si="56"/>
        <v>0.34</v>
      </c>
    </row>
    <row r="7378" spans="1:11" ht="29.1" customHeight="1" x14ac:dyDescent="0.25">
      <c r="A7378" s="24" t="s">
        <v>4030</v>
      </c>
      <c r="B7378" s="95" t="s">
        <v>4031</v>
      </c>
      <c r="C7378" s="95"/>
      <c r="D7378" s="96" t="s">
        <v>20</v>
      </c>
      <c r="E7378" s="96"/>
      <c r="F7378" s="24" t="s">
        <v>3936</v>
      </c>
      <c r="G7378" s="97">
        <v>3.3568999999999999E-3</v>
      </c>
      <c r="H7378" s="97"/>
      <c r="I7378" s="98">
        <v>105.44</v>
      </c>
      <c r="J7378" s="98"/>
      <c r="K7378" s="27">
        <f t="shared" si="56"/>
        <v>0.35</v>
      </c>
    </row>
    <row r="7379" spans="1:11" ht="29.1" customHeight="1" x14ac:dyDescent="0.25">
      <c r="A7379" s="24" t="s">
        <v>4032</v>
      </c>
      <c r="B7379" s="95" t="s">
        <v>4033</v>
      </c>
      <c r="C7379" s="95"/>
      <c r="D7379" s="96" t="s">
        <v>20</v>
      </c>
      <c r="E7379" s="96"/>
      <c r="F7379" s="24" t="s">
        <v>30</v>
      </c>
      <c r="G7379" s="97">
        <v>3.0249999999999998E-4</v>
      </c>
      <c r="H7379" s="97"/>
      <c r="I7379" s="98">
        <v>265.02</v>
      </c>
      <c r="J7379" s="98"/>
      <c r="K7379" s="27">
        <f t="shared" si="56"/>
        <v>0.08</v>
      </c>
    </row>
    <row r="7380" spans="1:11" ht="38.1" customHeight="1" x14ac:dyDescent="0.25">
      <c r="A7380" s="24" t="s">
        <v>4034</v>
      </c>
      <c r="B7380" s="95" t="s">
        <v>4035</v>
      </c>
      <c r="C7380" s="95"/>
      <c r="D7380" s="96" t="s">
        <v>20</v>
      </c>
      <c r="E7380" s="96"/>
      <c r="F7380" s="24" t="s">
        <v>3936</v>
      </c>
      <c r="G7380" s="97">
        <v>2.9082999999999999E-3</v>
      </c>
      <c r="H7380" s="97"/>
      <c r="I7380" s="98">
        <v>94.54</v>
      </c>
      <c r="J7380" s="98"/>
      <c r="K7380" s="27">
        <f t="shared" si="56"/>
        <v>0.27</v>
      </c>
    </row>
    <row r="7381" spans="1:11" ht="38.1" customHeight="1" x14ac:dyDescent="0.25">
      <c r="A7381" s="24" t="s">
        <v>4036</v>
      </c>
      <c r="B7381" s="95" t="s">
        <v>4037</v>
      </c>
      <c r="C7381" s="95"/>
      <c r="D7381" s="96" t="s">
        <v>20</v>
      </c>
      <c r="E7381" s="96"/>
      <c r="F7381" s="24" t="s">
        <v>30</v>
      </c>
      <c r="G7381" s="97">
        <v>7.5109999999999999E-4</v>
      </c>
      <c r="H7381" s="97"/>
      <c r="I7381" s="98">
        <v>225.43</v>
      </c>
      <c r="J7381" s="98"/>
      <c r="K7381" s="27">
        <f t="shared" si="56"/>
        <v>0.16</v>
      </c>
    </row>
    <row r="7382" spans="1:11" ht="18" customHeight="1" x14ac:dyDescent="0.25">
      <c r="A7382" s="9"/>
      <c r="B7382" s="9"/>
      <c r="C7382" s="9"/>
      <c r="D7382" s="9"/>
      <c r="E7382" s="9"/>
      <c r="F7382" s="9"/>
      <c r="G7382" s="91" t="s">
        <v>3919</v>
      </c>
      <c r="H7382" s="91"/>
      <c r="I7382" s="91"/>
      <c r="J7382" s="91"/>
      <c r="K7382" s="28">
        <f>SUM(K7376:K7381)</f>
        <v>1.39</v>
      </c>
    </row>
    <row r="7383" spans="1:11" ht="15" customHeight="1" x14ac:dyDescent="0.25">
      <c r="A7383" s="93" t="s">
        <v>3907</v>
      </c>
      <c r="B7383" s="93"/>
      <c r="C7383" s="93"/>
      <c r="D7383" s="94" t="s">
        <v>3</v>
      </c>
      <c r="E7383" s="94"/>
      <c r="F7383" s="23" t="s">
        <v>4</v>
      </c>
      <c r="G7383" s="94" t="s">
        <v>3894</v>
      </c>
      <c r="H7383" s="94"/>
      <c r="I7383" s="94" t="s">
        <v>3895</v>
      </c>
      <c r="J7383" s="94"/>
      <c r="K7383" s="23" t="s">
        <v>3896</v>
      </c>
    </row>
    <row r="7384" spans="1:11" ht="15" customHeight="1" x14ac:dyDescent="0.25">
      <c r="A7384" s="24" t="s">
        <v>3910</v>
      </c>
      <c r="B7384" s="95" t="s">
        <v>3911</v>
      </c>
      <c r="C7384" s="95"/>
      <c r="D7384" s="96" t="s">
        <v>20</v>
      </c>
      <c r="E7384" s="96"/>
      <c r="F7384" s="24" t="s">
        <v>2056</v>
      </c>
      <c r="G7384" s="97">
        <v>3.6592999999999999E-3</v>
      </c>
      <c r="H7384" s="97"/>
      <c r="I7384" s="98">
        <v>24.94</v>
      </c>
      <c r="J7384" s="98"/>
      <c r="K7384" s="27">
        <f>TRUNC(TRUNC(G7384,8)*I7384,2)</f>
        <v>0.09</v>
      </c>
    </row>
    <row r="7385" spans="1:11" ht="18" customHeight="1" x14ac:dyDescent="0.25">
      <c r="A7385" s="9"/>
      <c r="B7385" s="9"/>
      <c r="C7385" s="9"/>
      <c r="D7385" s="9"/>
      <c r="E7385" s="9"/>
      <c r="F7385" s="9"/>
      <c r="G7385" s="91" t="s">
        <v>3912</v>
      </c>
      <c r="H7385" s="91"/>
      <c r="I7385" s="91"/>
      <c r="J7385" s="91"/>
      <c r="K7385" s="28">
        <f>SUM(K7384:K7384)</f>
        <v>0.09</v>
      </c>
    </row>
    <row r="7386" spans="1:11" ht="15" customHeight="1" x14ac:dyDescent="0.25">
      <c r="A7386" s="9"/>
      <c r="B7386" s="9"/>
      <c r="C7386" s="9"/>
      <c r="D7386" s="9"/>
      <c r="E7386" s="9"/>
      <c r="F7386" s="9"/>
      <c r="G7386" s="92" t="s">
        <v>3913</v>
      </c>
      <c r="H7386" s="92"/>
      <c r="I7386" s="92"/>
      <c r="J7386" s="92"/>
      <c r="K7386" s="29">
        <f>ROUND(SUM(K7382,K7385),2)</f>
        <v>1.48</v>
      </c>
    </row>
    <row r="7387" spans="1:11" ht="9.9499999999999993" customHeight="1" x14ac:dyDescent="0.25">
      <c r="A7387" s="9"/>
      <c r="B7387" s="9"/>
      <c r="C7387" s="9"/>
      <c r="D7387" s="9"/>
      <c r="E7387" s="9"/>
      <c r="F7387" s="9"/>
      <c r="G7387" s="100"/>
      <c r="H7387" s="100"/>
      <c r="I7387" s="100"/>
      <c r="J7387" s="100"/>
      <c r="K7387" s="100"/>
    </row>
    <row r="7388" spans="1:11" ht="20.100000000000001" customHeight="1" x14ac:dyDescent="0.25">
      <c r="A7388" s="99" t="s">
        <v>2675</v>
      </c>
      <c r="B7388" s="99"/>
      <c r="C7388" s="99"/>
      <c r="D7388" s="99"/>
      <c r="E7388" s="99"/>
      <c r="F7388" s="99"/>
      <c r="G7388" s="99"/>
      <c r="H7388" s="99"/>
      <c r="I7388" s="99"/>
      <c r="J7388" s="99"/>
      <c r="K7388" s="99"/>
    </row>
    <row r="7389" spans="1:11" ht="15" customHeight="1" x14ac:dyDescent="0.25">
      <c r="A7389" s="93" t="s">
        <v>3893</v>
      </c>
      <c r="B7389" s="93"/>
      <c r="C7389" s="93"/>
      <c r="D7389" s="94" t="s">
        <v>3</v>
      </c>
      <c r="E7389" s="94"/>
      <c r="F7389" s="23" t="s">
        <v>4</v>
      </c>
      <c r="G7389" s="94" t="s">
        <v>3894</v>
      </c>
      <c r="H7389" s="94"/>
      <c r="I7389" s="94" t="s">
        <v>3895</v>
      </c>
      <c r="J7389" s="94"/>
      <c r="K7389" s="23" t="s">
        <v>3896</v>
      </c>
    </row>
    <row r="7390" spans="1:11" ht="21" customHeight="1" x14ac:dyDescent="0.25">
      <c r="A7390" s="24" t="s">
        <v>4038</v>
      </c>
      <c r="B7390" s="95" t="s">
        <v>4039</v>
      </c>
      <c r="C7390" s="95"/>
      <c r="D7390" s="96" t="s">
        <v>20</v>
      </c>
      <c r="E7390" s="96"/>
      <c r="F7390" s="24" t="s">
        <v>34</v>
      </c>
      <c r="G7390" s="97">
        <v>6.6E-3</v>
      </c>
      <c r="H7390" s="97"/>
      <c r="I7390" s="98">
        <v>210.23</v>
      </c>
      <c r="J7390" s="98"/>
      <c r="K7390" s="27">
        <f>TRUNC(TRUNC(G7390,8)*I7390,2)</f>
        <v>1.38</v>
      </c>
    </row>
    <row r="7391" spans="1:11" ht="21" customHeight="1" x14ac:dyDescent="0.25">
      <c r="A7391" s="24" t="s">
        <v>4040</v>
      </c>
      <c r="B7391" s="95" t="s">
        <v>4041</v>
      </c>
      <c r="C7391" s="95"/>
      <c r="D7391" s="96" t="s">
        <v>20</v>
      </c>
      <c r="E7391" s="96"/>
      <c r="F7391" s="24" t="s">
        <v>84</v>
      </c>
      <c r="G7391" s="97">
        <v>1.0049999999999999</v>
      </c>
      <c r="H7391" s="97"/>
      <c r="I7391" s="98">
        <v>32.369999999999997</v>
      </c>
      <c r="J7391" s="98"/>
      <c r="K7391" s="27">
        <f>TRUNC(TRUNC(G7391,8)*I7391,2)</f>
        <v>32.53</v>
      </c>
    </row>
    <row r="7392" spans="1:11" ht="15" customHeight="1" x14ac:dyDescent="0.25">
      <c r="A7392" s="9"/>
      <c r="B7392" s="9"/>
      <c r="C7392" s="9"/>
      <c r="D7392" s="9"/>
      <c r="E7392" s="9"/>
      <c r="F7392" s="9"/>
      <c r="G7392" s="91" t="s">
        <v>3906</v>
      </c>
      <c r="H7392" s="91"/>
      <c r="I7392" s="91"/>
      <c r="J7392" s="91"/>
      <c r="K7392" s="28">
        <f>SUM(K7390:K7391)</f>
        <v>33.910000000000004</v>
      </c>
    </row>
    <row r="7393" spans="1:11" ht="15" customHeight="1" x14ac:dyDescent="0.25">
      <c r="A7393" s="93" t="s">
        <v>3907</v>
      </c>
      <c r="B7393" s="93"/>
      <c r="C7393" s="93"/>
      <c r="D7393" s="94" t="s">
        <v>3</v>
      </c>
      <c r="E7393" s="94"/>
      <c r="F7393" s="23" t="s">
        <v>4</v>
      </c>
      <c r="G7393" s="94" t="s">
        <v>3894</v>
      </c>
      <c r="H7393" s="94"/>
      <c r="I7393" s="94" t="s">
        <v>3895</v>
      </c>
      <c r="J7393" s="94"/>
      <c r="K7393" s="23" t="s">
        <v>3896</v>
      </c>
    </row>
    <row r="7394" spans="1:11" ht="15" customHeight="1" x14ac:dyDescent="0.25">
      <c r="A7394" s="24" t="s">
        <v>3971</v>
      </c>
      <c r="B7394" s="95" t="s">
        <v>3972</v>
      </c>
      <c r="C7394" s="95"/>
      <c r="D7394" s="96" t="s">
        <v>20</v>
      </c>
      <c r="E7394" s="96"/>
      <c r="F7394" s="24" t="s">
        <v>2056</v>
      </c>
      <c r="G7394" s="97">
        <v>0.2296</v>
      </c>
      <c r="H7394" s="97"/>
      <c r="I7394" s="98">
        <v>32.69</v>
      </c>
      <c r="J7394" s="98"/>
      <c r="K7394" s="27">
        <f>TRUNC(TRUNC(G7394,8)*I7394,2)</f>
        <v>7.5</v>
      </c>
    </row>
    <row r="7395" spans="1:11" ht="15" customHeight="1" x14ac:dyDescent="0.25">
      <c r="A7395" s="24" t="s">
        <v>3910</v>
      </c>
      <c r="B7395" s="95" t="s">
        <v>3911</v>
      </c>
      <c r="C7395" s="95"/>
      <c r="D7395" s="96" t="s">
        <v>20</v>
      </c>
      <c r="E7395" s="96"/>
      <c r="F7395" s="24" t="s">
        <v>2056</v>
      </c>
      <c r="G7395" s="97">
        <v>0.2296</v>
      </c>
      <c r="H7395" s="97"/>
      <c r="I7395" s="98">
        <v>24.94</v>
      </c>
      <c r="J7395" s="98"/>
      <c r="K7395" s="27">
        <f>TRUNC(TRUNC(G7395,8)*I7395,2)</f>
        <v>5.72</v>
      </c>
    </row>
    <row r="7396" spans="1:11" ht="18" customHeight="1" x14ac:dyDescent="0.25">
      <c r="A7396" s="9"/>
      <c r="B7396" s="9"/>
      <c r="C7396" s="9"/>
      <c r="D7396" s="9"/>
      <c r="E7396" s="9"/>
      <c r="F7396" s="9"/>
      <c r="G7396" s="91" t="s">
        <v>3912</v>
      </c>
      <c r="H7396" s="91"/>
      <c r="I7396" s="91"/>
      <c r="J7396" s="91"/>
      <c r="K7396" s="28">
        <f>SUM(K7394:K7395)</f>
        <v>13.219999999999999</v>
      </c>
    </row>
    <row r="7397" spans="1:11" ht="15" customHeight="1" x14ac:dyDescent="0.25">
      <c r="A7397" s="93" t="s">
        <v>3922</v>
      </c>
      <c r="B7397" s="93"/>
      <c r="C7397" s="93"/>
      <c r="D7397" s="94" t="s">
        <v>3</v>
      </c>
      <c r="E7397" s="94"/>
      <c r="F7397" s="23" t="s">
        <v>4</v>
      </c>
      <c r="G7397" s="94" t="s">
        <v>3894</v>
      </c>
      <c r="H7397" s="94"/>
      <c r="I7397" s="94" t="s">
        <v>3895</v>
      </c>
      <c r="J7397" s="94"/>
      <c r="K7397" s="23" t="s">
        <v>3896</v>
      </c>
    </row>
    <row r="7398" spans="1:11" ht="21" customHeight="1" x14ac:dyDescent="0.25">
      <c r="A7398" s="24" t="s">
        <v>4042</v>
      </c>
      <c r="B7398" s="95" t="s">
        <v>4043</v>
      </c>
      <c r="C7398" s="95"/>
      <c r="D7398" s="96" t="s">
        <v>20</v>
      </c>
      <c r="E7398" s="96"/>
      <c r="F7398" s="24" t="s">
        <v>34</v>
      </c>
      <c r="G7398" s="97">
        <v>1.8E-3</v>
      </c>
      <c r="H7398" s="97"/>
      <c r="I7398" s="98">
        <v>767.08</v>
      </c>
      <c r="J7398" s="98"/>
      <c r="K7398" s="27">
        <f>TRUNC(TRUNC(G7398,8)*I7398,2)</f>
        <v>1.38</v>
      </c>
    </row>
    <row r="7399" spans="1:11" ht="15" customHeight="1" x14ac:dyDescent="0.25">
      <c r="A7399" s="9"/>
      <c r="B7399" s="9"/>
      <c r="C7399" s="9"/>
      <c r="D7399" s="9"/>
      <c r="E7399" s="9"/>
      <c r="F7399" s="9"/>
      <c r="G7399" s="91" t="s">
        <v>3933</v>
      </c>
      <c r="H7399" s="91"/>
      <c r="I7399" s="91"/>
      <c r="J7399" s="91"/>
      <c r="K7399" s="28">
        <f>SUM(K7398:K7398)</f>
        <v>1.38</v>
      </c>
    </row>
    <row r="7400" spans="1:11" ht="15" customHeight="1" x14ac:dyDescent="0.25">
      <c r="A7400" s="9"/>
      <c r="B7400" s="9"/>
      <c r="C7400" s="9"/>
      <c r="D7400" s="9"/>
      <c r="E7400" s="9"/>
      <c r="F7400" s="9"/>
      <c r="G7400" s="92" t="s">
        <v>3913</v>
      </c>
      <c r="H7400" s="92"/>
      <c r="I7400" s="92"/>
      <c r="J7400" s="92"/>
      <c r="K7400" s="29">
        <f>ROUND(SUM(K7392,K7396,K7399),2)</f>
        <v>48.51</v>
      </c>
    </row>
    <row r="7401" spans="1:11" ht="9.9499999999999993" customHeight="1" x14ac:dyDescent="0.25">
      <c r="A7401" s="9"/>
      <c r="B7401" s="9"/>
      <c r="C7401" s="9"/>
      <c r="D7401" s="9"/>
      <c r="E7401" s="9"/>
      <c r="F7401" s="9"/>
      <c r="G7401" s="100"/>
      <c r="H7401" s="100"/>
      <c r="I7401" s="100"/>
      <c r="J7401" s="100"/>
      <c r="K7401" s="100"/>
    </row>
    <row r="7402" spans="1:11" ht="20.100000000000001" customHeight="1" x14ac:dyDescent="0.25">
      <c r="A7402" s="99" t="s">
        <v>2676</v>
      </c>
      <c r="B7402" s="99"/>
      <c r="C7402" s="99"/>
      <c r="D7402" s="99"/>
      <c r="E7402" s="99"/>
      <c r="F7402" s="99"/>
      <c r="G7402" s="99"/>
      <c r="H7402" s="99"/>
      <c r="I7402" s="99"/>
      <c r="J7402" s="99"/>
      <c r="K7402" s="99"/>
    </row>
    <row r="7403" spans="1:11" ht="15" customHeight="1" x14ac:dyDescent="0.25">
      <c r="A7403" s="93" t="s">
        <v>3893</v>
      </c>
      <c r="B7403" s="93"/>
      <c r="C7403" s="93"/>
      <c r="D7403" s="94" t="s">
        <v>3</v>
      </c>
      <c r="E7403" s="94"/>
      <c r="F7403" s="23" t="s">
        <v>4</v>
      </c>
      <c r="G7403" s="94" t="s">
        <v>3894</v>
      </c>
      <c r="H7403" s="94"/>
      <c r="I7403" s="94" t="s">
        <v>3895</v>
      </c>
      <c r="J7403" s="94"/>
      <c r="K7403" s="23" t="s">
        <v>3896</v>
      </c>
    </row>
    <row r="7404" spans="1:11" ht="15" customHeight="1" x14ac:dyDescent="0.25">
      <c r="A7404" s="24" t="s">
        <v>4044</v>
      </c>
      <c r="B7404" s="95" t="s">
        <v>4045</v>
      </c>
      <c r="C7404" s="95"/>
      <c r="D7404" s="96" t="s">
        <v>20</v>
      </c>
      <c r="E7404" s="96"/>
      <c r="F7404" s="24" t="s">
        <v>3903</v>
      </c>
      <c r="G7404" s="97">
        <v>0.106</v>
      </c>
      <c r="H7404" s="97"/>
      <c r="I7404" s="98">
        <v>2.59</v>
      </c>
      <c r="J7404" s="98"/>
      <c r="K7404" s="27">
        <f>TRUNC(TRUNC(G7404,8)*I7404,2)</f>
        <v>0.27</v>
      </c>
    </row>
    <row r="7405" spans="1:11" ht="15" customHeight="1" x14ac:dyDescent="0.25">
      <c r="A7405" s="9"/>
      <c r="B7405" s="9"/>
      <c r="C7405" s="9"/>
      <c r="D7405" s="9"/>
      <c r="E7405" s="9"/>
      <c r="F7405" s="9"/>
      <c r="G7405" s="91" t="s">
        <v>3906</v>
      </c>
      <c r="H7405" s="91"/>
      <c r="I7405" s="91"/>
      <c r="J7405" s="91"/>
      <c r="K7405" s="28">
        <f>SUM(K7404:K7404)</f>
        <v>0.27</v>
      </c>
    </row>
    <row r="7406" spans="1:11" ht="15" customHeight="1" x14ac:dyDescent="0.25">
      <c r="A7406" s="93" t="s">
        <v>3907</v>
      </c>
      <c r="B7406" s="93"/>
      <c r="C7406" s="93"/>
      <c r="D7406" s="94" t="s">
        <v>3</v>
      </c>
      <c r="E7406" s="94"/>
      <c r="F7406" s="23" t="s">
        <v>4</v>
      </c>
      <c r="G7406" s="94" t="s">
        <v>3894</v>
      </c>
      <c r="H7406" s="94"/>
      <c r="I7406" s="94" t="s">
        <v>3895</v>
      </c>
      <c r="J7406" s="94"/>
      <c r="K7406" s="23" t="s">
        <v>3896</v>
      </c>
    </row>
    <row r="7407" spans="1:11" ht="15" customHeight="1" x14ac:dyDescent="0.25">
      <c r="A7407" s="24" t="s">
        <v>4046</v>
      </c>
      <c r="B7407" s="95" t="s">
        <v>4047</v>
      </c>
      <c r="C7407" s="95"/>
      <c r="D7407" s="96" t="s">
        <v>20</v>
      </c>
      <c r="E7407" s="96"/>
      <c r="F7407" s="24" t="s">
        <v>2056</v>
      </c>
      <c r="G7407" s="97">
        <v>3.6999999999999998E-2</v>
      </c>
      <c r="H7407" s="97"/>
      <c r="I7407" s="98">
        <v>34.35</v>
      </c>
      <c r="J7407" s="98"/>
      <c r="K7407" s="27">
        <f>TRUNC(TRUNC(G7407,8)*I7407,2)</f>
        <v>1.27</v>
      </c>
    </row>
    <row r="7408" spans="1:11" ht="15" customHeight="1" x14ac:dyDescent="0.25">
      <c r="A7408" s="24" t="s">
        <v>3910</v>
      </c>
      <c r="B7408" s="95" t="s">
        <v>3911</v>
      </c>
      <c r="C7408" s="95"/>
      <c r="D7408" s="96" t="s">
        <v>20</v>
      </c>
      <c r="E7408" s="96"/>
      <c r="F7408" s="24" t="s">
        <v>2056</v>
      </c>
      <c r="G7408" s="97">
        <v>1.6E-2</v>
      </c>
      <c r="H7408" s="97"/>
      <c r="I7408" s="98">
        <v>24.94</v>
      </c>
      <c r="J7408" s="98"/>
      <c r="K7408" s="27">
        <f>TRUNC(TRUNC(G7408,8)*I7408,2)</f>
        <v>0.39</v>
      </c>
    </row>
    <row r="7409" spans="1:11" ht="18" customHeight="1" x14ac:dyDescent="0.25">
      <c r="A7409" s="9"/>
      <c r="B7409" s="9"/>
      <c r="C7409" s="9"/>
      <c r="D7409" s="9"/>
      <c r="E7409" s="9"/>
      <c r="F7409" s="9"/>
      <c r="G7409" s="91" t="s">
        <v>3912</v>
      </c>
      <c r="H7409" s="91"/>
      <c r="I7409" s="91"/>
      <c r="J7409" s="91"/>
      <c r="K7409" s="28">
        <f>SUM(K7407:K7408)</f>
        <v>1.6600000000000001</v>
      </c>
    </row>
    <row r="7410" spans="1:11" ht="15" customHeight="1" x14ac:dyDescent="0.25">
      <c r="A7410" s="9"/>
      <c r="B7410" s="9"/>
      <c r="C7410" s="9"/>
      <c r="D7410" s="9"/>
      <c r="E7410" s="9"/>
      <c r="F7410" s="9"/>
      <c r="G7410" s="92" t="s">
        <v>3913</v>
      </c>
      <c r="H7410" s="92"/>
      <c r="I7410" s="92"/>
      <c r="J7410" s="92"/>
      <c r="K7410" s="29">
        <f>ROUND(SUM(K7405,K7409),2)</f>
        <v>1.93</v>
      </c>
    </row>
    <row r="7411" spans="1:11" ht="9.9499999999999993" customHeight="1" x14ac:dyDescent="0.25">
      <c r="A7411" s="9"/>
      <c r="B7411" s="9"/>
      <c r="C7411" s="9"/>
      <c r="D7411" s="9"/>
      <c r="E7411" s="9"/>
      <c r="F7411" s="9"/>
      <c r="G7411" s="100"/>
      <c r="H7411" s="100"/>
      <c r="I7411" s="100"/>
      <c r="J7411" s="100"/>
      <c r="K7411" s="100"/>
    </row>
    <row r="7412" spans="1:11" ht="20.100000000000001" customHeight="1" x14ac:dyDescent="0.25">
      <c r="A7412" s="99" t="s">
        <v>2677</v>
      </c>
      <c r="B7412" s="99"/>
      <c r="C7412" s="99"/>
      <c r="D7412" s="99"/>
      <c r="E7412" s="99"/>
      <c r="F7412" s="99"/>
      <c r="G7412" s="99"/>
      <c r="H7412" s="99"/>
      <c r="I7412" s="99"/>
      <c r="J7412" s="99"/>
      <c r="K7412" s="99"/>
    </row>
    <row r="7413" spans="1:11" ht="15" customHeight="1" x14ac:dyDescent="0.25">
      <c r="A7413" s="93" t="s">
        <v>3916</v>
      </c>
      <c r="B7413" s="93"/>
      <c r="C7413" s="93"/>
      <c r="D7413" s="94" t="s">
        <v>3</v>
      </c>
      <c r="E7413" s="94"/>
      <c r="F7413" s="23" t="s">
        <v>4</v>
      </c>
      <c r="G7413" s="94" t="s">
        <v>3894</v>
      </c>
      <c r="H7413" s="94"/>
      <c r="I7413" s="94" t="s">
        <v>3895</v>
      </c>
      <c r="J7413" s="94"/>
      <c r="K7413" s="23" t="s">
        <v>3896</v>
      </c>
    </row>
    <row r="7414" spans="1:11" ht="29.1" customHeight="1" x14ac:dyDescent="0.25">
      <c r="A7414" s="24" t="s">
        <v>3963</v>
      </c>
      <c r="B7414" s="95" t="s">
        <v>3964</v>
      </c>
      <c r="C7414" s="95"/>
      <c r="D7414" s="96" t="s">
        <v>20</v>
      </c>
      <c r="E7414" s="96"/>
      <c r="F7414" s="24" t="s">
        <v>3936</v>
      </c>
      <c r="G7414" s="97">
        <v>5.2258833999999998</v>
      </c>
      <c r="H7414" s="97"/>
      <c r="I7414" s="98">
        <v>8.9</v>
      </c>
      <c r="J7414" s="98"/>
      <c r="K7414" s="27">
        <f>TRUNC(TRUNC(G7414,8)*I7414,2)</f>
        <v>46.51</v>
      </c>
    </row>
    <row r="7415" spans="1:11" ht="29.1" customHeight="1" x14ac:dyDescent="0.25">
      <c r="A7415" s="24" t="s">
        <v>3965</v>
      </c>
      <c r="B7415" s="95" t="s">
        <v>3966</v>
      </c>
      <c r="C7415" s="95"/>
      <c r="D7415" s="96" t="s">
        <v>20</v>
      </c>
      <c r="E7415" s="96"/>
      <c r="F7415" s="24" t="s">
        <v>30</v>
      </c>
      <c r="G7415" s="97">
        <v>0.95392160000000004</v>
      </c>
      <c r="H7415" s="97"/>
      <c r="I7415" s="98">
        <v>32.76</v>
      </c>
      <c r="J7415" s="98"/>
      <c r="K7415" s="27">
        <f>TRUNC(TRUNC(G7415,8)*I7415,2)</f>
        <v>31.25</v>
      </c>
    </row>
    <row r="7416" spans="1:11" ht="21" customHeight="1" x14ac:dyDescent="0.25">
      <c r="A7416" s="24" t="s">
        <v>3967</v>
      </c>
      <c r="B7416" s="95" t="s">
        <v>3968</v>
      </c>
      <c r="C7416" s="95"/>
      <c r="D7416" s="96" t="s">
        <v>20</v>
      </c>
      <c r="E7416" s="96"/>
      <c r="F7416" s="24" t="s">
        <v>3936</v>
      </c>
      <c r="G7416" s="97">
        <v>5.2258833999999998</v>
      </c>
      <c r="H7416" s="97"/>
      <c r="I7416" s="98">
        <v>27.59</v>
      </c>
      <c r="J7416" s="98"/>
      <c r="K7416" s="27">
        <f>TRUNC(TRUNC(G7416,8)*I7416,2)</f>
        <v>144.18</v>
      </c>
    </row>
    <row r="7417" spans="1:11" ht="21" customHeight="1" x14ac:dyDescent="0.25">
      <c r="A7417" s="24" t="s">
        <v>3969</v>
      </c>
      <c r="B7417" s="95" t="s">
        <v>3970</v>
      </c>
      <c r="C7417" s="95"/>
      <c r="D7417" s="96" t="s">
        <v>20</v>
      </c>
      <c r="E7417" s="96"/>
      <c r="F7417" s="24" t="s">
        <v>30</v>
      </c>
      <c r="G7417" s="97">
        <v>0.95392160000000004</v>
      </c>
      <c r="H7417" s="97"/>
      <c r="I7417" s="98">
        <v>28.09</v>
      </c>
      <c r="J7417" s="98"/>
      <c r="K7417" s="27">
        <f>TRUNC(TRUNC(G7417,8)*I7417,2)</f>
        <v>26.79</v>
      </c>
    </row>
    <row r="7418" spans="1:11" ht="18" customHeight="1" x14ac:dyDescent="0.25">
      <c r="A7418" s="9"/>
      <c r="B7418" s="9"/>
      <c r="C7418" s="9"/>
      <c r="D7418" s="9"/>
      <c r="E7418" s="9"/>
      <c r="F7418" s="9"/>
      <c r="G7418" s="91" t="s">
        <v>3919</v>
      </c>
      <c r="H7418" s="91"/>
      <c r="I7418" s="91"/>
      <c r="J7418" s="91"/>
      <c r="K7418" s="28">
        <f>SUM(K7414:K7417)</f>
        <v>248.73</v>
      </c>
    </row>
    <row r="7419" spans="1:11" ht="15" customHeight="1" x14ac:dyDescent="0.25">
      <c r="A7419" s="93" t="s">
        <v>3893</v>
      </c>
      <c r="B7419" s="93"/>
      <c r="C7419" s="93"/>
      <c r="D7419" s="94" t="s">
        <v>3</v>
      </c>
      <c r="E7419" s="94"/>
      <c r="F7419" s="23" t="s">
        <v>4</v>
      </c>
      <c r="G7419" s="94" t="s">
        <v>3894</v>
      </c>
      <c r="H7419" s="94"/>
      <c r="I7419" s="94" t="s">
        <v>3895</v>
      </c>
      <c r="J7419" s="94"/>
      <c r="K7419" s="23" t="s">
        <v>3896</v>
      </c>
    </row>
    <row r="7420" spans="1:11" ht="21" customHeight="1" x14ac:dyDescent="0.25">
      <c r="A7420" s="24" t="s">
        <v>4048</v>
      </c>
      <c r="B7420" s="95" t="s">
        <v>4049</v>
      </c>
      <c r="C7420" s="95"/>
      <c r="D7420" s="96" t="s">
        <v>20</v>
      </c>
      <c r="E7420" s="96"/>
      <c r="F7420" s="24" t="s">
        <v>34</v>
      </c>
      <c r="G7420" s="97">
        <v>0.19980000000000001</v>
      </c>
      <c r="H7420" s="97"/>
      <c r="I7420" s="98">
        <v>206.17</v>
      </c>
      <c r="J7420" s="98"/>
      <c r="K7420" s="27">
        <f>TRUNC(TRUNC(G7420,8)*I7420,2)</f>
        <v>41.19</v>
      </c>
    </row>
    <row r="7421" spans="1:11" ht="15" customHeight="1" x14ac:dyDescent="0.25">
      <c r="A7421" s="24" t="s">
        <v>3955</v>
      </c>
      <c r="B7421" s="95" t="s">
        <v>3956</v>
      </c>
      <c r="C7421" s="95"/>
      <c r="D7421" s="96" t="s">
        <v>20</v>
      </c>
      <c r="E7421" s="96"/>
      <c r="F7421" s="24" t="s">
        <v>3903</v>
      </c>
      <c r="G7421" s="97">
        <v>3.6695999999999999E-2</v>
      </c>
      <c r="H7421" s="97"/>
      <c r="I7421" s="98">
        <v>19.37</v>
      </c>
      <c r="J7421" s="98"/>
      <c r="K7421" s="27">
        <f>TRUNC(TRUNC(G7421,8)*I7421,2)</f>
        <v>0.71</v>
      </c>
    </row>
    <row r="7422" spans="1:11" ht="21" customHeight="1" x14ac:dyDescent="0.25">
      <c r="A7422" s="24" t="s">
        <v>4050</v>
      </c>
      <c r="B7422" s="95" t="s">
        <v>4051</v>
      </c>
      <c r="C7422" s="95"/>
      <c r="D7422" s="96" t="s">
        <v>20</v>
      </c>
      <c r="E7422" s="96"/>
      <c r="F7422" s="24" t="s">
        <v>84</v>
      </c>
      <c r="G7422" s="97">
        <v>7.48</v>
      </c>
      <c r="H7422" s="97"/>
      <c r="I7422" s="98">
        <v>3.9</v>
      </c>
      <c r="J7422" s="98"/>
      <c r="K7422" s="27">
        <f>TRUNC(TRUNC(G7422,8)*I7422,2)</f>
        <v>29.17</v>
      </c>
    </row>
    <row r="7423" spans="1:11" ht="15" customHeight="1" x14ac:dyDescent="0.25">
      <c r="A7423" s="9"/>
      <c r="B7423" s="9"/>
      <c r="C7423" s="9"/>
      <c r="D7423" s="9"/>
      <c r="E7423" s="9"/>
      <c r="F7423" s="9"/>
      <c r="G7423" s="91" t="s">
        <v>3906</v>
      </c>
      <c r="H7423" s="91"/>
      <c r="I7423" s="91"/>
      <c r="J7423" s="91"/>
      <c r="K7423" s="28">
        <f>SUM(K7420:K7422)</f>
        <v>71.069999999999993</v>
      </c>
    </row>
    <row r="7424" spans="1:11" ht="15" customHeight="1" x14ac:dyDescent="0.25">
      <c r="A7424" s="93" t="s">
        <v>3907</v>
      </c>
      <c r="B7424" s="93"/>
      <c r="C7424" s="93"/>
      <c r="D7424" s="94" t="s">
        <v>3</v>
      </c>
      <c r="E7424" s="94"/>
      <c r="F7424" s="23" t="s">
        <v>4</v>
      </c>
      <c r="G7424" s="94" t="s">
        <v>3894</v>
      </c>
      <c r="H7424" s="94"/>
      <c r="I7424" s="94" t="s">
        <v>3895</v>
      </c>
      <c r="J7424" s="94"/>
      <c r="K7424" s="23" t="s">
        <v>3896</v>
      </c>
    </row>
    <row r="7425" spans="1:11" ht="15" customHeight="1" x14ac:dyDescent="0.25">
      <c r="A7425" s="24" t="s">
        <v>3971</v>
      </c>
      <c r="B7425" s="95" t="s">
        <v>3972</v>
      </c>
      <c r="C7425" s="95"/>
      <c r="D7425" s="96" t="s">
        <v>20</v>
      </c>
      <c r="E7425" s="96"/>
      <c r="F7425" s="24" t="s">
        <v>2056</v>
      </c>
      <c r="G7425" s="97">
        <v>2.3251949999999999</v>
      </c>
      <c r="H7425" s="97"/>
      <c r="I7425" s="98">
        <v>32.69</v>
      </c>
      <c r="J7425" s="98"/>
      <c r="K7425" s="27">
        <f>TRUNC(TRUNC(G7425,8)*I7425,2)</f>
        <v>76.010000000000005</v>
      </c>
    </row>
    <row r="7426" spans="1:11" ht="15" customHeight="1" x14ac:dyDescent="0.25">
      <c r="A7426" s="24" t="s">
        <v>3910</v>
      </c>
      <c r="B7426" s="95" t="s">
        <v>3911</v>
      </c>
      <c r="C7426" s="95"/>
      <c r="D7426" s="96" t="s">
        <v>20</v>
      </c>
      <c r="E7426" s="96"/>
      <c r="F7426" s="24" t="s">
        <v>2056</v>
      </c>
      <c r="G7426" s="97">
        <v>17.010999999999999</v>
      </c>
      <c r="H7426" s="97"/>
      <c r="I7426" s="98">
        <v>24.94</v>
      </c>
      <c r="J7426" s="98"/>
      <c r="K7426" s="27">
        <f>TRUNC(TRUNC(G7426,8)*I7426,2)</f>
        <v>424.25</v>
      </c>
    </row>
    <row r="7427" spans="1:11" ht="18" customHeight="1" x14ac:dyDescent="0.25">
      <c r="A7427" s="9"/>
      <c r="B7427" s="9"/>
      <c r="C7427" s="9"/>
      <c r="D7427" s="9"/>
      <c r="E7427" s="9"/>
      <c r="F7427" s="9"/>
      <c r="G7427" s="91" t="s">
        <v>3912</v>
      </c>
      <c r="H7427" s="91"/>
      <c r="I7427" s="91"/>
      <c r="J7427" s="91"/>
      <c r="K7427" s="28">
        <f>SUM(K7425:K7426)</f>
        <v>500.26</v>
      </c>
    </row>
    <row r="7428" spans="1:11" ht="15" customHeight="1" x14ac:dyDescent="0.25">
      <c r="A7428" s="93" t="s">
        <v>3922</v>
      </c>
      <c r="B7428" s="93"/>
      <c r="C7428" s="93"/>
      <c r="D7428" s="94" t="s">
        <v>3</v>
      </c>
      <c r="E7428" s="94"/>
      <c r="F7428" s="23" t="s">
        <v>4</v>
      </c>
      <c r="G7428" s="94" t="s">
        <v>3894</v>
      </c>
      <c r="H7428" s="94"/>
      <c r="I7428" s="94" t="s">
        <v>3895</v>
      </c>
      <c r="J7428" s="94"/>
      <c r="K7428" s="23" t="s">
        <v>3896</v>
      </c>
    </row>
    <row r="7429" spans="1:11" ht="29.1" customHeight="1" x14ac:dyDescent="0.25">
      <c r="A7429" s="24" t="s">
        <v>4052</v>
      </c>
      <c r="B7429" s="95" t="s">
        <v>4053</v>
      </c>
      <c r="C7429" s="95"/>
      <c r="D7429" s="96" t="s">
        <v>20</v>
      </c>
      <c r="E7429" s="96"/>
      <c r="F7429" s="24" t="s">
        <v>34</v>
      </c>
      <c r="G7429" s="97">
        <v>0.66502459999999997</v>
      </c>
      <c r="H7429" s="97"/>
      <c r="I7429" s="98">
        <v>619.19000000000005</v>
      </c>
      <c r="J7429" s="98"/>
      <c r="K7429" s="27">
        <f>TRUNC(TRUNC(G7429,8)*I7429,2)</f>
        <v>411.77</v>
      </c>
    </row>
    <row r="7430" spans="1:11" ht="21" customHeight="1" x14ac:dyDescent="0.25">
      <c r="A7430" s="24" t="s">
        <v>95</v>
      </c>
      <c r="B7430" s="95" t="s">
        <v>96</v>
      </c>
      <c r="C7430" s="95"/>
      <c r="D7430" s="96" t="s">
        <v>20</v>
      </c>
      <c r="E7430" s="96"/>
      <c r="F7430" s="24" t="s">
        <v>16</v>
      </c>
      <c r="G7430" s="97">
        <v>0.48</v>
      </c>
      <c r="H7430" s="97"/>
      <c r="I7430" s="98">
        <v>176.85</v>
      </c>
      <c r="J7430" s="98"/>
      <c r="K7430" s="27">
        <f>TRUNC(TRUNC(G7430,8)*I7430,2)</f>
        <v>84.88</v>
      </c>
    </row>
    <row r="7431" spans="1:11" ht="15" customHeight="1" x14ac:dyDescent="0.25">
      <c r="A7431" s="9"/>
      <c r="B7431" s="9"/>
      <c r="C7431" s="9"/>
      <c r="D7431" s="9"/>
      <c r="E7431" s="9"/>
      <c r="F7431" s="9"/>
      <c r="G7431" s="91" t="s">
        <v>3933</v>
      </c>
      <c r="H7431" s="91"/>
      <c r="I7431" s="91"/>
      <c r="J7431" s="91"/>
      <c r="K7431" s="28">
        <f>SUM(K7429:K7430)</f>
        <v>496.65</v>
      </c>
    </row>
    <row r="7432" spans="1:11" ht="15" customHeight="1" x14ac:dyDescent="0.25">
      <c r="A7432" s="9"/>
      <c r="B7432" s="9"/>
      <c r="C7432" s="9"/>
      <c r="D7432" s="9"/>
      <c r="E7432" s="9"/>
      <c r="F7432" s="9"/>
      <c r="G7432" s="92" t="s">
        <v>3913</v>
      </c>
      <c r="H7432" s="92"/>
      <c r="I7432" s="92"/>
      <c r="J7432" s="92"/>
      <c r="K7432" s="29">
        <f>ROUND(SUM(K7418,K7423,K7427,K7431),2)</f>
        <v>1316.71</v>
      </c>
    </row>
    <row r="7433" spans="1:11" ht="9.9499999999999993" customHeight="1" x14ac:dyDescent="0.25">
      <c r="A7433" s="9"/>
      <c r="B7433" s="9"/>
      <c r="C7433" s="9"/>
      <c r="D7433" s="9"/>
      <c r="E7433" s="9"/>
      <c r="F7433" s="9"/>
      <c r="G7433" s="100"/>
      <c r="H7433" s="100"/>
      <c r="I7433" s="100"/>
      <c r="J7433" s="100"/>
      <c r="K7433" s="100"/>
    </row>
    <row r="7434" spans="1:11" ht="20.100000000000001" customHeight="1" x14ac:dyDescent="0.25">
      <c r="A7434" s="99" t="s">
        <v>2678</v>
      </c>
      <c r="B7434" s="99"/>
      <c r="C7434" s="99"/>
      <c r="D7434" s="99"/>
      <c r="E7434" s="99"/>
      <c r="F7434" s="99"/>
      <c r="G7434" s="99"/>
      <c r="H7434" s="99"/>
      <c r="I7434" s="99"/>
      <c r="J7434" s="99"/>
      <c r="K7434" s="99"/>
    </row>
    <row r="7435" spans="1:11" ht="15" customHeight="1" x14ac:dyDescent="0.25">
      <c r="A7435" s="93" t="s">
        <v>3893</v>
      </c>
      <c r="B7435" s="93"/>
      <c r="C7435" s="93"/>
      <c r="D7435" s="94" t="s">
        <v>3</v>
      </c>
      <c r="E7435" s="94"/>
      <c r="F7435" s="23" t="s">
        <v>4</v>
      </c>
      <c r="G7435" s="94" t="s">
        <v>3894</v>
      </c>
      <c r="H7435" s="94"/>
      <c r="I7435" s="94" t="s">
        <v>3895</v>
      </c>
      <c r="J7435" s="94"/>
      <c r="K7435" s="23" t="s">
        <v>3896</v>
      </c>
    </row>
    <row r="7436" spans="1:11" ht="29.1" customHeight="1" x14ac:dyDescent="0.25">
      <c r="A7436" s="24" t="s">
        <v>4054</v>
      </c>
      <c r="B7436" s="95" t="s">
        <v>4055</v>
      </c>
      <c r="C7436" s="95"/>
      <c r="D7436" s="96" t="s">
        <v>20</v>
      </c>
      <c r="E7436" s="96"/>
      <c r="F7436" s="24" t="s">
        <v>34</v>
      </c>
      <c r="G7436" s="97">
        <v>0.18468999999999999</v>
      </c>
      <c r="H7436" s="97"/>
      <c r="I7436" s="98">
        <v>517.16999999999996</v>
      </c>
      <c r="J7436" s="98"/>
      <c r="K7436" s="27">
        <f t="shared" ref="K7436:K7441" si="57">ROUND(ROUND(G7436,8)*I7436,2)</f>
        <v>95.52</v>
      </c>
    </row>
    <row r="7437" spans="1:11" ht="21" customHeight="1" x14ac:dyDescent="0.25">
      <c r="A7437" s="24" t="s">
        <v>4056</v>
      </c>
      <c r="B7437" s="95" t="s">
        <v>4057</v>
      </c>
      <c r="C7437" s="95"/>
      <c r="D7437" s="96" t="s">
        <v>20</v>
      </c>
      <c r="E7437" s="96"/>
      <c r="F7437" s="24" t="s">
        <v>2057</v>
      </c>
      <c r="G7437" s="97">
        <v>3.1900000000000001E-3</v>
      </c>
      <c r="H7437" s="97"/>
      <c r="I7437" s="98">
        <v>8.98</v>
      </c>
      <c r="J7437" s="98"/>
      <c r="K7437" s="27">
        <f t="shared" si="57"/>
        <v>0.03</v>
      </c>
    </row>
    <row r="7438" spans="1:11" ht="15" customHeight="1" x14ac:dyDescent="0.25">
      <c r="A7438" s="24" t="s">
        <v>3955</v>
      </c>
      <c r="B7438" s="95" t="s">
        <v>3956</v>
      </c>
      <c r="C7438" s="95"/>
      <c r="D7438" s="96" t="s">
        <v>20</v>
      </c>
      <c r="E7438" s="96"/>
      <c r="F7438" s="24" t="s">
        <v>3903</v>
      </c>
      <c r="G7438" s="97">
        <v>4.4999999999999998E-2</v>
      </c>
      <c r="H7438" s="97"/>
      <c r="I7438" s="98">
        <v>19.37</v>
      </c>
      <c r="J7438" s="98"/>
      <c r="K7438" s="27">
        <f t="shared" si="57"/>
        <v>0.87</v>
      </c>
    </row>
    <row r="7439" spans="1:11" ht="21" customHeight="1" x14ac:dyDescent="0.25">
      <c r="A7439" s="24" t="s">
        <v>4050</v>
      </c>
      <c r="B7439" s="95" t="s">
        <v>4051</v>
      </c>
      <c r="C7439" s="95"/>
      <c r="D7439" s="96" t="s">
        <v>20</v>
      </c>
      <c r="E7439" s="96"/>
      <c r="F7439" s="24" t="s">
        <v>84</v>
      </c>
      <c r="G7439" s="97">
        <v>0.46875</v>
      </c>
      <c r="H7439" s="97"/>
      <c r="I7439" s="98">
        <v>3.9</v>
      </c>
      <c r="J7439" s="98"/>
      <c r="K7439" s="27">
        <f t="shared" si="57"/>
        <v>1.83</v>
      </c>
    </row>
    <row r="7440" spans="1:11" ht="21" customHeight="1" x14ac:dyDescent="0.25">
      <c r="A7440" s="24" t="s">
        <v>4058</v>
      </c>
      <c r="B7440" s="95" t="s">
        <v>4059</v>
      </c>
      <c r="C7440" s="95"/>
      <c r="D7440" s="96" t="s">
        <v>20</v>
      </c>
      <c r="E7440" s="96"/>
      <c r="F7440" s="24" t="s">
        <v>84</v>
      </c>
      <c r="G7440" s="97">
        <v>0.375</v>
      </c>
      <c r="H7440" s="97"/>
      <c r="I7440" s="98">
        <v>2.69</v>
      </c>
      <c r="J7440" s="98"/>
      <c r="K7440" s="27">
        <f t="shared" si="57"/>
        <v>1.01</v>
      </c>
    </row>
    <row r="7441" spans="1:11" ht="29.1" customHeight="1" x14ac:dyDescent="0.25">
      <c r="A7441" s="24" t="s">
        <v>4060</v>
      </c>
      <c r="B7441" s="95" t="s">
        <v>4061</v>
      </c>
      <c r="C7441" s="95"/>
      <c r="D7441" s="96" t="s">
        <v>20</v>
      </c>
      <c r="E7441" s="96"/>
      <c r="F7441" s="24" t="s">
        <v>16</v>
      </c>
      <c r="G7441" s="97">
        <v>1.07</v>
      </c>
      <c r="H7441" s="97"/>
      <c r="I7441" s="98">
        <v>23.81</v>
      </c>
      <c r="J7441" s="98"/>
      <c r="K7441" s="27">
        <f t="shared" si="57"/>
        <v>25.48</v>
      </c>
    </row>
    <row r="7442" spans="1:11" ht="15" customHeight="1" x14ac:dyDescent="0.25">
      <c r="A7442" s="9"/>
      <c r="B7442" s="9"/>
      <c r="C7442" s="9"/>
      <c r="D7442" s="9"/>
      <c r="E7442" s="9"/>
      <c r="F7442" s="9"/>
      <c r="G7442" s="91" t="s">
        <v>3906</v>
      </c>
      <c r="H7442" s="91"/>
      <c r="I7442" s="91"/>
      <c r="J7442" s="91"/>
      <c r="K7442" s="28">
        <f>SUM(K7436:K7441)</f>
        <v>124.74000000000001</v>
      </c>
    </row>
    <row r="7443" spans="1:11" ht="15" customHeight="1" x14ac:dyDescent="0.25">
      <c r="A7443" s="93" t="s">
        <v>3907</v>
      </c>
      <c r="B7443" s="93"/>
      <c r="C7443" s="93"/>
      <c r="D7443" s="94" t="s">
        <v>3</v>
      </c>
      <c r="E7443" s="94"/>
      <c r="F7443" s="23" t="s">
        <v>4</v>
      </c>
      <c r="G7443" s="94" t="s">
        <v>3894</v>
      </c>
      <c r="H7443" s="94"/>
      <c r="I7443" s="94" t="s">
        <v>3895</v>
      </c>
      <c r="J7443" s="94"/>
      <c r="K7443" s="23" t="s">
        <v>3896</v>
      </c>
    </row>
    <row r="7444" spans="1:11" ht="21" customHeight="1" x14ac:dyDescent="0.25">
      <c r="A7444" s="24" t="s">
        <v>3908</v>
      </c>
      <c r="B7444" s="95" t="s">
        <v>3909</v>
      </c>
      <c r="C7444" s="95"/>
      <c r="D7444" s="96" t="s">
        <v>20</v>
      </c>
      <c r="E7444" s="96"/>
      <c r="F7444" s="24" t="s">
        <v>2056</v>
      </c>
      <c r="G7444" s="97">
        <v>0.13009999999999999</v>
      </c>
      <c r="H7444" s="97"/>
      <c r="I7444" s="98">
        <v>32.24</v>
      </c>
      <c r="J7444" s="98"/>
      <c r="K7444" s="27">
        <f>ROUND(ROUND(G7444,8)*I7444,2)</f>
        <v>4.1900000000000004</v>
      </c>
    </row>
    <row r="7445" spans="1:11" ht="15" customHeight="1" x14ac:dyDescent="0.25">
      <c r="A7445" s="24" t="s">
        <v>3971</v>
      </c>
      <c r="B7445" s="95" t="s">
        <v>3972</v>
      </c>
      <c r="C7445" s="95"/>
      <c r="D7445" s="96" t="s">
        <v>20</v>
      </c>
      <c r="E7445" s="96"/>
      <c r="F7445" s="24" t="s">
        <v>2056</v>
      </c>
      <c r="G7445" s="97">
        <v>8.7400000000000005E-2</v>
      </c>
      <c r="H7445" s="97"/>
      <c r="I7445" s="98">
        <v>32.69</v>
      </c>
      <c r="J7445" s="98"/>
      <c r="K7445" s="27">
        <f>ROUND(ROUND(G7445,8)*I7445,2)</f>
        <v>2.86</v>
      </c>
    </row>
    <row r="7446" spans="1:11" ht="15" customHeight="1" x14ac:dyDescent="0.25">
      <c r="A7446" s="24" t="s">
        <v>3910</v>
      </c>
      <c r="B7446" s="95" t="s">
        <v>3911</v>
      </c>
      <c r="C7446" s="95"/>
      <c r="D7446" s="96" t="s">
        <v>20</v>
      </c>
      <c r="E7446" s="96"/>
      <c r="F7446" s="24" t="s">
        <v>2056</v>
      </c>
      <c r="G7446" s="97">
        <v>0.21759999999999999</v>
      </c>
      <c r="H7446" s="97"/>
      <c r="I7446" s="98">
        <v>24.94</v>
      </c>
      <c r="J7446" s="98"/>
      <c r="K7446" s="27">
        <f>ROUND(ROUND(G7446,8)*I7446,2)</f>
        <v>5.43</v>
      </c>
    </row>
    <row r="7447" spans="1:11" ht="18" customHeight="1" x14ac:dyDescent="0.25">
      <c r="A7447" s="9"/>
      <c r="B7447" s="9"/>
      <c r="C7447" s="9"/>
      <c r="D7447" s="9"/>
      <c r="E7447" s="9"/>
      <c r="F7447" s="9"/>
      <c r="G7447" s="91" t="s">
        <v>3912</v>
      </c>
      <c r="H7447" s="91"/>
      <c r="I7447" s="91"/>
      <c r="J7447" s="91"/>
      <c r="K7447" s="28">
        <f>SUM(K7444:K7446)</f>
        <v>12.48</v>
      </c>
    </row>
    <row r="7448" spans="1:11" ht="15" customHeight="1" x14ac:dyDescent="0.25">
      <c r="A7448" s="93" t="s">
        <v>3922</v>
      </c>
      <c r="B7448" s="93"/>
      <c r="C7448" s="93"/>
      <c r="D7448" s="94" t="s">
        <v>3</v>
      </c>
      <c r="E7448" s="94"/>
      <c r="F7448" s="23" t="s">
        <v>4</v>
      </c>
      <c r="G7448" s="94" t="s">
        <v>3894</v>
      </c>
      <c r="H7448" s="94"/>
      <c r="I7448" s="94" t="s">
        <v>3895</v>
      </c>
      <c r="J7448" s="94"/>
      <c r="K7448" s="23" t="s">
        <v>3896</v>
      </c>
    </row>
    <row r="7449" spans="1:11" ht="29.1" customHeight="1" x14ac:dyDescent="0.25">
      <c r="A7449" s="24" t="s">
        <v>4062</v>
      </c>
      <c r="B7449" s="95" t="s">
        <v>4063</v>
      </c>
      <c r="C7449" s="95"/>
      <c r="D7449" s="96" t="s">
        <v>20</v>
      </c>
      <c r="E7449" s="96"/>
      <c r="F7449" s="24" t="s">
        <v>3903</v>
      </c>
      <c r="G7449" s="97">
        <v>1.23E-2</v>
      </c>
      <c r="H7449" s="97"/>
      <c r="I7449" s="98">
        <v>23.44</v>
      </c>
      <c r="J7449" s="98"/>
      <c r="K7449" s="27">
        <f>ROUND(ROUND(G7449,8)*I7449,2)</f>
        <v>0.28999999999999998</v>
      </c>
    </row>
    <row r="7450" spans="1:11" ht="21" customHeight="1" x14ac:dyDescent="0.25">
      <c r="A7450" s="24" t="s">
        <v>4064</v>
      </c>
      <c r="B7450" s="95" t="s">
        <v>4065</v>
      </c>
      <c r="C7450" s="95"/>
      <c r="D7450" s="96" t="s">
        <v>4066</v>
      </c>
      <c r="E7450" s="96"/>
      <c r="F7450" s="24" t="s">
        <v>26</v>
      </c>
      <c r="G7450" s="97">
        <v>4</v>
      </c>
      <c r="H7450" s="97"/>
      <c r="I7450" s="98">
        <v>5.76</v>
      </c>
      <c r="J7450" s="98"/>
      <c r="K7450" s="27">
        <f>ROUND(ROUND(G7450,8)*I7450,2)</f>
        <v>23.04</v>
      </c>
    </row>
    <row r="7451" spans="1:11" ht="15" customHeight="1" x14ac:dyDescent="0.25">
      <c r="A7451" s="9"/>
      <c r="B7451" s="9"/>
      <c r="C7451" s="9"/>
      <c r="D7451" s="9"/>
      <c r="E7451" s="9"/>
      <c r="F7451" s="9"/>
      <c r="G7451" s="91" t="s">
        <v>3933</v>
      </c>
      <c r="H7451" s="91"/>
      <c r="I7451" s="91"/>
      <c r="J7451" s="91"/>
      <c r="K7451" s="28">
        <f>SUM(K7449:K7450)</f>
        <v>23.33</v>
      </c>
    </row>
    <row r="7452" spans="1:11" ht="15" customHeight="1" x14ac:dyDescent="0.25">
      <c r="A7452" s="9"/>
      <c r="B7452" s="9"/>
      <c r="C7452" s="9"/>
      <c r="D7452" s="9"/>
      <c r="E7452" s="9"/>
      <c r="F7452" s="9"/>
      <c r="G7452" s="92" t="s">
        <v>3913</v>
      </c>
      <c r="H7452" s="92"/>
      <c r="I7452" s="92"/>
      <c r="J7452" s="92"/>
      <c r="K7452" s="29">
        <f>ROUND(SUM(K7442,K7447,K7451),2)</f>
        <v>160.55000000000001</v>
      </c>
    </row>
    <row r="7453" spans="1:11" ht="9.9499999999999993" customHeight="1" x14ac:dyDescent="0.25">
      <c r="A7453" s="9"/>
      <c r="B7453" s="9"/>
      <c r="C7453" s="9"/>
      <c r="D7453" s="9"/>
      <c r="E7453" s="9"/>
      <c r="F7453" s="9"/>
      <c r="G7453" s="100"/>
      <c r="H7453" s="100"/>
      <c r="I7453" s="100"/>
      <c r="J7453" s="100"/>
      <c r="K7453" s="100"/>
    </row>
    <row r="7454" spans="1:11" ht="20.100000000000001" customHeight="1" x14ac:dyDescent="0.25">
      <c r="A7454" s="99" t="s">
        <v>2679</v>
      </c>
      <c r="B7454" s="99"/>
      <c r="C7454" s="99"/>
      <c r="D7454" s="99"/>
      <c r="E7454" s="99"/>
      <c r="F7454" s="99"/>
      <c r="G7454" s="99"/>
      <c r="H7454" s="99"/>
      <c r="I7454" s="99"/>
      <c r="J7454" s="99"/>
      <c r="K7454" s="99"/>
    </row>
    <row r="7455" spans="1:11" ht="15" customHeight="1" x14ac:dyDescent="0.25">
      <c r="A7455" s="93" t="s">
        <v>3893</v>
      </c>
      <c r="B7455" s="93"/>
      <c r="C7455" s="93"/>
      <c r="D7455" s="94" t="s">
        <v>3</v>
      </c>
      <c r="E7455" s="94"/>
      <c r="F7455" s="23" t="s">
        <v>4</v>
      </c>
      <c r="G7455" s="94" t="s">
        <v>3894</v>
      </c>
      <c r="H7455" s="94"/>
      <c r="I7455" s="94" t="s">
        <v>3895</v>
      </c>
      <c r="J7455" s="94"/>
      <c r="K7455" s="23" t="s">
        <v>3896</v>
      </c>
    </row>
    <row r="7456" spans="1:11" ht="45.95" customHeight="1" x14ac:dyDescent="0.25">
      <c r="A7456" s="24" t="s">
        <v>4073</v>
      </c>
      <c r="B7456" s="95" t="s">
        <v>4074</v>
      </c>
      <c r="C7456" s="95"/>
      <c r="D7456" s="96" t="s">
        <v>20</v>
      </c>
      <c r="E7456" s="96"/>
      <c r="F7456" s="24" t="s">
        <v>26</v>
      </c>
      <c r="G7456" s="97">
        <v>1</v>
      </c>
      <c r="H7456" s="97"/>
      <c r="I7456" s="98">
        <v>1235.9100000000001</v>
      </c>
      <c r="J7456" s="98"/>
      <c r="K7456" s="27">
        <f>TRUNC(TRUNC(G7456,8)*I7456,2)</f>
        <v>1235.9100000000001</v>
      </c>
    </row>
    <row r="7457" spans="1:11" ht="21" customHeight="1" x14ac:dyDescent="0.25">
      <c r="A7457" s="24" t="s">
        <v>4075</v>
      </c>
      <c r="B7457" s="95" t="s">
        <v>4076</v>
      </c>
      <c r="C7457" s="95"/>
      <c r="D7457" s="96" t="s">
        <v>20</v>
      </c>
      <c r="E7457" s="96"/>
      <c r="F7457" s="24" t="s">
        <v>34</v>
      </c>
      <c r="G7457" s="97">
        <v>1.1999999999999999E-3</v>
      </c>
      <c r="H7457" s="97"/>
      <c r="I7457" s="98">
        <v>205.09</v>
      </c>
      <c r="J7457" s="98"/>
      <c r="K7457" s="27">
        <f>TRUNC(TRUNC(G7457,8)*I7457,2)</f>
        <v>0.24</v>
      </c>
    </row>
    <row r="7458" spans="1:11" ht="15" customHeight="1" x14ac:dyDescent="0.25">
      <c r="A7458" s="9"/>
      <c r="B7458" s="9"/>
      <c r="C7458" s="9"/>
      <c r="D7458" s="9"/>
      <c r="E7458" s="9"/>
      <c r="F7458" s="9"/>
      <c r="G7458" s="91" t="s">
        <v>3906</v>
      </c>
      <c r="H7458" s="91"/>
      <c r="I7458" s="91"/>
      <c r="J7458" s="91"/>
      <c r="K7458" s="28">
        <f>SUM(K7456:K7457)</f>
        <v>1236.1500000000001</v>
      </c>
    </row>
    <row r="7459" spans="1:11" ht="15" customHeight="1" x14ac:dyDescent="0.25">
      <c r="A7459" s="93" t="s">
        <v>3907</v>
      </c>
      <c r="B7459" s="93"/>
      <c r="C7459" s="93"/>
      <c r="D7459" s="94" t="s">
        <v>3</v>
      </c>
      <c r="E7459" s="94"/>
      <c r="F7459" s="23" t="s">
        <v>4</v>
      </c>
      <c r="G7459" s="94" t="s">
        <v>3894</v>
      </c>
      <c r="H7459" s="94"/>
      <c r="I7459" s="94" t="s">
        <v>3895</v>
      </c>
      <c r="J7459" s="94"/>
      <c r="K7459" s="23" t="s">
        <v>3896</v>
      </c>
    </row>
    <row r="7460" spans="1:11" ht="15" customHeight="1" x14ac:dyDescent="0.25">
      <c r="A7460" s="24" t="s">
        <v>3971</v>
      </c>
      <c r="B7460" s="95" t="s">
        <v>3972</v>
      </c>
      <c r="C7460" s="95"/>
      <c r="D7460" s="96" t="s">
        <v>20</v>
      </c>
      <c r="E7460" s="96"/>
      <c r="F7460" s="24" t="s">
        <v>2056</v>
      </c>
      <c r="G7460" s="97">
        <v>0.86809999999999998</v>
      </c>
      <c r="H7460" s="97"/>
      <c r="I7460" s="98">
        <v>32.69</v>
      </c>
      <c r="J7460" s="98"/>
      <c r="K7460" s="27">
        <f>TRUNC(TRUNC(G7460,8)*I7460,2)</f>
        <v>28.37</v>
      </c>
    </row>
    <row r="7461" spans="1:11" ht="15" customHeight="1" x14ac:dyDescent="0.25">
      <c r="A7461" s="24" t="s">
        <v>3910</v>
      </c>
      <c r="B7461" s="95" t="s">
        <v>3911</v>
      </c>
      <c r="C7461" s="95"/>
      <c r="D7461" s="96" t="s">
        <v>20</v>
      </c>
      <c r="E7461" s="96"/>
      <c r="F7461" s="24" t="s">
        <v>2056</v>
      </c>
      <c r="G7461" s="97">
        <v>0.57869999999999999</v>
      </c>
      <c r="H7461" s="97"/>
      <c r="I7461" s="98">
        <v>24.94</v>
      </c>
      <c r="J7461" s="98"/>
      <c r="K7461" s="27">
        <f>TRUNC(TRUNC(G7461,8)*I7461,2)</f>
        <v>14.43</v>
      </c>
    </row>
    <row r="7462" spans="1:11" ht="18" customHeight="1" x14ac:dyDescent="0.25">
      <c r="A7462" s="9"/>
      <c r="B7462" s="9"/>
      <c r="C7462" s="9"/>
      <c r="D7462" s="9"/>
      <c r="E7462" s="9"/>
      <c r="F7462" s="9"/>
      <c r="G7462" s="91" t="s">
        <v>3912</v>
      </c>
      <c r="H7462" s="91"/>
      <c r="I7462" s="91"/>
      <c r="J7462" s="91"/>
      <c r="K7462" s="28">
        <f>SUM(K7460:K7461)</f>
        <v>42.8</v>
      </c>
    </row>
    <row r="7463" spans="1:11" ht="15" customHeight="1" x14ac:dyDescent="0.25">
      <c r="A7463" s="93" t="s">
        <v>3922</v>
      </c>
      <c r="B7463" s="93"/>
      <c r="C7463" s="93"/>
      <c r="D7463" s="94" t="s">
        <v>3</v>
      </c>
      <c r="E7463" s="94"/>
      <c r="F7463" s="23" t="s">
        <v>4</v>
      </c>
      <c r="G7463" s="94" t="s">
        <v>3894</v>
      </c>
      <c r="H7463" s="94"/>
      <c r="I7463" s="94" t="s">
        <v>3895</v>
      </c>
      <c r="J7463" s="94"/>
      <c r="K7463" s="23" t="s">
        <v>3896</v>
      </c>
    </row>
    <row r="7464" spans="1:11" ht="29.1" customHeight="1" x14ac:dyDescent="0.25">
      <c r="A7464" s="24" t="s">
        <v>4077</v>
      </c>
      <c r="B7464" s="95" t="s">
        <v>4078</v>
      </c>
      <c r="C7464" s="95"/>
      <c r="D7464" s="96" t="s">
        <v>20</v>
      </c>
      <c r="E7464" s="96"/>
      <c r="F7464" s="24" t="s">
        <v>34</v>
      </c>
      <c r="G7464" s="97">
        <v>2.2200000000000001E-2</v>
      </c>
      <c r="H7464" s="97"/>
      <c r="I7464" s="98">
        <v>924.6</v>
      </c>
      <c r="J7464" s="98"/>
      <c r="K7464" s="27">
        <f>TRUNC(TRUNC(G7464,8)*I7464,2)</f>
        <v>20.52</v>
      </c>
    </row>
    <row r="7465" spans="1:11" ht="15" customHeight="1" x14ac:dyDescent="0.25">
      <c r="A7465" s="9"/>
      <c r="B7465" s="9"/>
      <c r="C7465" s="9"/>
      <c r="D7465" s="9"/>
      <c r="E7465" s="9"/>
      <c r="F7465" s="9"/>
      <c r="G7465" s="91" t="s">
        <v>3933</v>
      </c>
      <c r="H7465" s="91"/>
      <c r="I7465" s="91"/>
      <c r="J7465" s="91"/>
      <c r="K7465" s="28">
        <f>SUM(K7464:K7464)</f>
        <v>20.52</v>
      </c>
    </row>
    <row r="7466" spans="1:11" ht="15" customHeight="1" x14ac:dyDescent="0.25">
      <c r="A7466" s="9"/>
      <c r="B7466" s="9"/>
      <c r="C7466" s="9"/>
      <c r="D7466" s="9"/>
      <c r="E7466" s="9"/>
      <c r="F7466" s="9"/>
      <c r="G7466" s="92" t="s">
        <v>3913</v>
      </c>
      <c r="H7466" s="92"/>
      <c r="I7466" s="92"/>
      <c r="J7466" s="92"/>
      <c r="K7466" s="29">
        <f>ROUND(SUM(K7458,K7462,K7465),2)</f>
        <v>1299.47</v>
      </c>
    </row>
    <row r="7467" spans="1:11" ht="9.9499999999999993" customHeight="1" x14ac:dyDescent="0.25">
      <c r="A7467" s="9"/>
      <c r="B7467" s="9"/>
      <c r="C7467" s="9"/>
      <c r="D7467" s="9"/>
      <c r="E7467" s="9"/>
      <c r="F7467" s="9"/>
      <c r="G7467" s="100"/>
      <c r="H7467" s="100"/>
      <c r="I7467" s="100"/>
      <c r="J7467" s="100"/>
      <c r="K7467" s="100"/>
    </row>
    <row r="7468" spans="1:11" ht="20.100000000000001" customHeight="1" x14ac:dyDescent="0.25">
      <c r="A7468" s="99" t="s">
        <v>2680</v>
      </c>
      <c r="B7468" s="99"/>
      <c r="C7468" s="99"/>
      <c r="D7468" s="99"/>
      <c r="E7468" s="99"/>
      <c r="F7468" s="99"/>
      <c r="G7468" s="99"/>
      <c r="H7468" s="99"/>
      <c r="I7468" s="99"/>
      <c r="J7468" s="99"/>
      <c r="K7468" s="99"/>
    </row>
    <row r="7469" spans="1:11" ht="15" customHeight="1" x14ac:dyDescent="0.25">
      <c r="A7469" s="93" t="s">
        <v>3893</v>
      </c>
      <c r="B7469" s="93"/>
      <c r="C7469" s="93"/>
      <c r="D7469" s="94" t="s">
        <v>3</v>
      </c>
      <c r="E7469" s="94"/>
      <c r="F7469" s="23" t="s">
        <v>4</v>
      </c>
      <c r="G7469" s="94" t="s">
        <v>3894</v>
      </c>
      <c r="H7469" s="94"/>
      <c r="I7469" s="94" t="s">
        <v>3895</v>
      </c>
      <c r="J7469" s="94"/>
      <c r="K7469" s="23" t="s">
        <v>3896</v>
      </c>
    </row>
    <row r="7470" spans="1:11" ht="15" customHeight="1" x14ac:dyDescent="0.25">
      <c r="A7470" s="24" t="s">
        <v>4067</v>
      </c>
      <c r="B7470" s="95" t="s">
        <v>4068</v>
      </c>
      <c r="C7470" s="95"/>
      <c r="D7470" s="96" t="s">
        <v>20</v>
      </c>
      <c r="E7470" s="96"/>
      <c r="F7470" s="24" t="s">
        <v>3903</v>
      </c>
      <c r="G7470" s="97">
        <v>8.6199999999999992</v>
      </c>
      <c r="H7470" s="97"/>
      <c r="I7470" s="98">
        <v>1.1299999999999999</v>
      </c>
      <c r="J7470" s="98"/>
      <c r="K7470" s="27">
        <f>TRUNC(TRUNC(G7470,8)*I7470,2)</f>
        <v>9.74</v>
      </c>
    </row>
    <row r="7471" spans="1:11" ht="29.1" customHeight="1" x14ac:dyDescent="0.25">
      <c r="A7471" s="24" t="s">
        <v>4069</v>
      </c>
      <c r="B7471" s="95" t="s">
        <v>4070</v>
      </c>
      <c r="C7471" s="95"/>
      <c r="D7471" s="96" t="s">
        <v>20</v>
      </c>
      <c r="E7471" s="96"/>
      <c r="F7471" s="24" t="s">
        <v>26</v>
      </c>
      <c r="G7471" s="97">
        <v>6.4375</v>
      </c>
      <c r="H7471" s="97"/>
      <c r="I7471" s="98">
        <v>17.63</v>
      </c>
      <c r="J7471" s="98"/>
      <c r="K7471" s="27">
        <f>TRUNC(TRUNC(G7471,8)*I7471,2)</f>
        <v>113.49</v>
      </c>
    </row>
    <row r="7472" spans="1:11" ht="15" customHeight="1" x14ac:dyDescent="0.25">
      <c r="A7472" s="24" t="s">
        <v>4071</v>
      </c>
      <c r="B7472" s="95" t="s">
        <v>4072</v>
      </c>
      <c r="C7472" s="95"/>
      <c r="D7472" s="96" t="s">
        <v>20</v>
      </c>
      <c r="E7472" s="96"/>
      <c r="F7472" s="24" t="s">
        <v>3903</v>
      </c>
      <c r="G7472" s="97">
        <v>0.24</v>
      </c>
      <c r="H7472" s="97"/>
      <c r="I7472" s="98">
        <v>3.58</v>
      </c>
      <c r="J7472" s="98"/>
      <c r="K7472" s="27">
        <f>TRUNC(TRUNC(G7472,8)*I7472,2)</f>
        <v>0.85</v>
      </c>
    </row>
    <row r="7473" spans="1:11" ht="15" customHeight="1" x14ac:dyDescent="0.25">
      <c r="A7473" s="9"/>
      <c r="B7473" s="9"/>
      <c r="C7473" s="9"/>
      <c r="D7473" s="9"/>
      <c r="E7473" s="9"/>
      <c r="F7473" s="9"/>
      <c r="G7473" s="91" t="s">
        <v>3906</v>
      </c>
      <c r="H7473" s="91"/>
      <c r="I7473" s="91"/>
      <c r="J7473" s="91"/>
      <c r="K7473" s="28">
        <f>SUM(K7470:K7472)</f>
        <v>124.07999999999998</v>
      </c>
    </row>
    <row r="7474" spans="1:11" ht="15" customHeight="1" x14ac:dyDescent="0.25">
      <c r="A7474" s="93" t="s">
        <v>3907</v>
      </c>
      <c r="B7474" s="93"/>
      <c r="C7474" s="93"/>
      <c r="D7474" s="94" t="s">
        <v>3</v>
      </c>
      <c r="E7474" s="94"/>
      <c r="F7474" s="23" t="s">
        <v>4</v>
      </c>
      <c r="G7474" s="94" t="s">
        <v>3894</v>
      </c>
      <c r="H7474" s="94"/>
      <c r="I7474" s="94" t="s">
        <v>3895</v>
      </c>
      <c r="J7474" s="94"/>
      <c r="K7474" s="23" t="s">
        <v>3896</v>
      </c>
    </row>
    <row r="7475" spans="1:11" ht="15" customHeight="1" x14ac:dyDescent="0.25">
      <c r="A7475" s="24" t="s">
        <v>3971</v>
      </c>
      <c r="B7475" s="95" t="s">
        <v>3972</v>
      </c>
      <c r="C7475" s="95"/>
      <c r="D7475" s="96" t="s">
        <v>20</v>
      </c>
      <c r="E7475" s="96"/>
      <c r="F7475" s="24" t="s">
        <v>2056</v>
      </c>
      <c r="G7475" s="97">
        <v>0.63900000000000001</v>
      </c>
      <c r="H7475" s="97"/>
      <c r="I7475" s="98">
        <v>32.69</v>
      </c>
      <c r="J7475" s="98"/>
      <c r="K7475" s="27">
        <f>TRUNC(TRUNC(G7475,8)*I7475,2)</f>
        <v>20.88</v>
      </c>
    </row>
    <row r="7476" spans="1:11" ht="15" customHeight="1" x14ac:dyDescent="0.25">
      <c r="A7476" s="24" t="s">
        <v>3910</v>
      </c>
      <c r="B7476" s="95" t="s">
        <v>3911</v>
      </c>
      <c r="C7476" s="95"/>
      <c r="D7476" s="96" t="s">
        <v>20</v>
      </c>
      <c r="E7476" s="96"/>
      <c r="F7476" s="24" t="s">
        <v>2056</v>
      </c>
      <c r="G7476" s="97">
        <v>1.2789999999999999</v>
      </c>
      <c r="H7476" s="97"/>
      <c r="I7476" s="98">
        <v>24.94</v>
      </c>
      <c r="J7476" s="98"/>
      <c r="K7476" s="27">
        <f>TRUNC(TRUNC(G7476,8)*I7476,2)</f>
        <v>31.89</v>
      </c>
    </row>
    <row r="7477" spans="1:11" ht="18" customHeight="1" x14ac:dyDescent="0.25">
      <c r="A7477" s="9"/>
      <c r="B7477" s="9"/>
      <c r="C7477" s="9"/>
      <c r="D7477" s="9"/>
      <c r="E7477" s="9"/>
      <c r="F7477" s="9"/>
      <c r="G7477" s="91" t="s">
        <v>3912</v>
      </c>
      <c r="H7477" s="91"/>
      <c r="I7477" s="91"/>
      <c r="J7477" s="91"/>
      <c r="K7477" s="28">
        <f>SUM(K7475:K7476)</f>
        <v>52.769999999999996</v>
      </c>
    </row>
    <row r="7478" spans="1:11" ht="15" customHeight="1" x14ac:dyDescent="0.25">
      <c r="A7478" s="9"/>
      <c r="B7478" s="9"/>
      <c r="C7478" s="9"/>
      <c r="D7478" s="9"/>
      <c r="E7478" s="9"/>
      <c r="F7478" s="9"/>
      <c r="G7478" s="92" t="s">
        <v>3913</v>
      </c>
      <c r="H7478" s="92"/>
      <c r="I7478" s="92"/>
      <c r="J7478" s="92"/>
      <c r="K7478" s="29">
        <f>ROUND(SUM(K7473,K7477),2)</f>
        <v>176.85</v>
      </c>
    </row>
    <row r="7479" spans="1:11" ht="9.9499999999999993" customHeight="1" x14ac:dyDescent="0.25">
      <c r="A7479" s="9"/>
      <c r="B7479" s="9"/>
      <c r="C7479" s="9"/>
      <c r="D7479" s="9"/>
      <c r="E7479" s="9"/>
      <c r="F7479" s="9"/>
      <c r="G7479" s="100"/>
      <c r="H7479" s="100"/>
      <c r="I7479" s="100"/>
      <c r="J7479" s="100"/>
      <c r="K7479" s="100"/>
    </row>
    <row r="7480" spans="1:11" ht="20.100000000000001" customHeight="1" x14ac:dyDescent="0.25">
      <c r="A7480" s="99" t="s">
        <v>2681</v>
      </c>
      <c r="B7480" s="99"/>
      <c r="C7480" s="99"/>
      <c r="D7480" s="99"/>
      <c r="E7480" s="99"/>
      <c r="F7480" s="99"/>
      <c r="G7480" s="99"/>
      <c r="H7480" s="99"/>
      <c r="I7480" s="99"/>
      <c r="J7480" s="99"/>
      <c r="K7480" s="99"/>
    </row>
    <row r="7481" spans="1:11" ht="20.100000000000001" customHeight="1" x14ac:dyDescent="0.25">
      <c r="A7481" s="106" t="s">
        <v>4010</v>
      </c>
      <c r="B7481" s="106"/>
      <c r="C7481" s="106"/>
      <c r="D7481" s="106"/>
      <c r="E7481" s="106"/>
      <c r="F7481" s="2" t="s">
        <v>4</v>
      </c>
      <c r="G7481" s="87" t="s">
        <v>4001</v>
      </c>
      <c r="H7481" s="87"/>
      <c r="I7481" s="87" t="s">
        <v>3895</v>
      </c>
      <c r="J7481" s="87"/>
      <c r="K7481" s="2" t="s">
        <v>4011</v>
      </c>
    </row>
    <row r="7482" spans="1:11" ht="15" customHeight="1" x14ac:dyDescent="0.25">
      <c r="A7482" s="6" t="s">
        <v>4079</v>
      </c>
      <c r="B7482" s="104" t="s">
        <v>4080</v>
      </c>
      <c r="C7482" s="104"/>
      <c r="D7482" s="104"/>
      <c r="E7482" s="104"/>
      <c r="F7482" s="6" t="s">
        <v>77</v>
      </c>
      <c r="G7482" s="113">
        <v>1.7700000000000001E-3</v>
      </c>
      <c r="H7482" s="113"/>
      <c r="I7482" s="105">
        <v>33.79</v>
      </c>
      <c r="J7482" s="105"/>
      <c r="K7482" s="33">
        <f>ROUND(ROUND(G7482,5)*I7482,4)</f>
        <v>5.9799999999999999E-2</v>
      </c>
    </row>
    <row r="7483" spans="1:11" ht="15" customHeight="1" x14ac:dyDescent="0.25">
      <c r="A7483" s="6" t="s">
        <v>4081</v>
      </c>
      <c r="B7483" s="104" t="s">
        <v>4082</v>
      </c>
      <c r="C7483" s="104"/>
      <c r="D7483" s="104"/>
      <c r="E7483" s="104"/>
      <c r="F7483" s="6" t="s">
        <v>77</v>
      </c>
      <c r="G7483" s="113">
        <v>3.9300000000000003E-3</v>
      </c>
      <c r="H7483" s="113"/>
      <c r="I7483" s="105">
        <v>448.02</v>
      </c>
      <c r="J7483" s="105"/>
      <c r="K7483" s="33">
        <f>ROUND(ROUND(G7483,5)*I7483,4)</f>
        <v>1.7606999999999999</v>
      </c>
    </row>
    <row r="7484" spans="1:11" ht="15" customHeight="1" x14ac:dyDescent="0.25">
      <c r="A7484" s="6" t="s">
        <v>4083</v>
      </c>
      <c r="B7484" s="104" t="s">
        <v>4084</v>
      </c>
      <c r="C7484" s="104"/>
      <c r="D7484" s="104"/>
      <c r="E7484" s="104"/>
      <c r="F7484" s="6" t="s">
        <v>77</v>
      </c>
      <c r="G7484" s="113">
        <v>7.0800000000000004E-3</v>
      </c>
      <c r="H7484" s="113"/>
      <c r="I7484" s="105">
        <v>46.06</v>
      </c>
      <c r="J7484" s="105"/>
      <c r="K7484" s="33">
        <f>ROUND(ROUND(G7484,5)*I7484,4)</f>
        <v>0.3261</v>
      </c>
    </row>
    <row r="7485" spans="1:11" ht="15" customHeight="1" x14ac:dyDescent="0.25">
      <c r="A7485" s="6" t="s">
        <v>4085</v>
      </c>
      <c r="B7485" s="104" t="s">
        <v>4086</v>
      </c>
      <c r="C7485" s="104"/>
      <c r="D7485" s="104"/>
      <c r="E7485" s="104"/>
      <c r="F7485" s="6" t="s">
        <v>103</v>
      </c>
      <c r="G7485" s="113">
        <v>1</v>
      </c>
      <c r="H7485" s="113"/>
      <c r="I7485" s="105">
        <v>16.98</v>
      </c>
      <c r="J7485" s="105"/>
      <c r="K7485" s="33">
        <f>ROUND(ROUND(G7485,5)*I7485,4)</f>
        <v>16.98</v>
      </c>
    </row>
    <row r="7486" spans="1:11" ht="15" customHeight="1" x14ac:dyDescent="0.25">
      <c r="A7486" s="1"/>
      <c r="B7486" s="1"/>
      <c r="C7486" s="1"/>
      <c r="D7486" s="1"/>
      <c r="E7486" s="1"/>
      <c r="F7486" s="1"/>
      <c r="G7486" s="85" t="s">
        <v>4014</v>
      </c>
      <c r="H7486" s="85"/>
      <c r="I7486" s="85"/>
      <c r="J7486" s="85"/>
      <c r="K7486" s="34">
        <f>SUM(K7482:K7485)</f>
        <v>19.1266</v>
      </c>
    </row>
    <row r="7487" spans="1:11" ht="15" customHeight="1" x14ac:dyDescent="0.25">
      <c r="A7487" s="106" t="s">
        <v>4015</v>
      </c>
      <c r="B7487" s="106"/>
      <c r="C7487" s="106"/>
      <c r="D7487" s="23" t="s">
        <v>4016</v>
      </c>
      <c r="E7487" s="94" t="s">
        <v>4017</v>
      </c>
      <c r="F7487" s="94"/>
      <c r="G7487" s="94" t="s">
        <v>4001</v>
      </c>
      <c r="H7487" s="94"/>
      <c r="I7487" s="94" t="s">
        <v>3895</v>
      </c>
      <c r="J7487" s="94"/>
      <c r="K7487" s="23" t="s">
        <v>4011</v>
      </c>
    </row>
    <row r="7488" spans="1:11" ht="27.95" customHeight="1" x14ac:dyDescent="0.25">
      <c r="A7488" s="38" t="s">
        <v>4085</v>
      </c>
      <c r="B7488" s="109" t="s">
        <v>4087</v>
      </c>
      <c r="C7488" s="109"/>
      <c r="D7488" s="38" t="s">
        <v>4019</v>
      </c>
      <c r="E7488" s="110" t="s">
        <v>4088</v>
      </c>
      <c r="F7488" s="110"/>
      <c r="G7488" s="111">
        <v>1.9630000000000002E-2</v>
      </c>
      <c r="H7488" s="111"/>
      <c r="I7488" s="112">
        <v>33.64</v>
      </c>
      <c r="J7488" s="112"/>
      <c r="K7488" s="41">
        <f>ROUND(ROUND(G7488,5)*I7488,4)</f>
        <v>0.66039999999999999</v>
      </c>
    </row>
    <row r="7489" spans="1:11" ht="15" customHeight="1" x14ac:dyDescent="0.25">
      <c r="A7489" s="1"/>
      <c r="B7489" s="1"/>
      <c r="C7489" s="1"/>
      <c r="D7489" s="1"/>
      <c r="E7489" s="1"/>
      <c r="F7489" s="1"/>
      <c r="G7489" s="85" t="s">
        <v>4021</v>
      </c>
      <c r="H7489" s="85"/>
      <c r="I7489" s="85"/>
      <c r="J7489" s="85"/>
      <c r="K7489" s="33">
        <f>SUM(K7488:K7488)</f>
        <v>0.66039999999999999</v>
      </c>
    </row>
    <row r="7490" spans="1:11" ht="12.95" customHeight="1" x14ac:dyDescent="0.25">
      <c r="A7490" s="106" t="s">
        <v>4022</v>
      </c>
      <c r="B7490" s="106"/>
      <c r="C7490" s="94" t="s">
        <v>4023</v>
      </c>
      <c r="D7490" s="94" t="s">
        <v>5</v>
      </c>
      <c r="E7490" s="94" t="s">
        <v>4024</v>
      </c>
      <c r="F7490" s="94"/>
      <c r="G7490" s="94" t="s">
        <v>4025</v>
      </c>
      <c r="H7490" s="94"/>
      <c r="I7490" s="94" t="s">
        <v>2086</v>
      </c>
      <c r="J7490" s="94"/>
      <c r="K7490" s="94" t="s">
        <v>4011</v>
      </c>
    </row>
    <row r="7491" spans="1:11" ht="12" customHeight="1" x14ac:dyDescent="0.25">
      <c r="A7491" s="106"/>
      <c r="B7491" s="106"/>
      <c r="C7491" s="94"/>
      <c r="D7491" s="94"/>
      <c r="E7491" s="23" t="s">
        <v>2092</v>
      </c>
      <c r="F7491" s="23" t="s">
        <v>4026</v>
      </c>
      <c r="G7491" s="23" t="s">
        <v>2092</v>
      </c>
      <c r="H7491" s="23" t="s">
        <v>4026</v>
      </c>
      <c r="I7491" s="23" t="s">
        <v>2092</v>
      </c>
      <c r="J7491" s="23" t="s">
        <v>4026</v>
      </c>
      <c r="K7491" s="94"/>
    </row>
    <row r="7492" spans="1:11" ht="27.95" customHeight="1" x14ac:dyDescent="0.25">
      <c r="A7492" s="38" t="s">
        <v>4085</v>
      </c>
      <c r="B7492" s="39" t="s">
        <v>4087</v>
      </c>
      <c r="C7492" s="38" t="s">
        <v>4027</v>
      </c>
      <c r="D7492" s="40">
        <v>1.9630000000000002E-2</v>
      </c>
      <c r="E7492" s="42">
        <v>0</v>
      </c>
      <c r="F7492" s="43">
        <v>1.1100000000000001</v>
      </c>
      <c r="G7492" s="42">
        <v>0</v>
      </c>
      <c r="H7492" s="43">
        <v>0.88</v>
      </c>
      <c r="I7492" s="42">
        <v>0</v>
      </c>
      <c r="J7492" s="43">
        <v>0.72</v>
      </c>
      <c r="K7492" s="41">
        <f>ROUND(D7492*(ROUND(E7492*F7492,4)+ROUND(G7492*H7492,4)+ROUND(I7492*J7492,4)),4)</f>
        <v>0</v>
      </c>
    </row>
    <row r="7493" spans="1:11" ht="15" customHeight="1" x14ac:dyDescent="0.25">
      <c r="A7493" s="1"/>
      <c r="B7493" s="1"/>
      <c r="C7493" s="1"/>
      <c r="D7493" s="1"/>
      <c r="E7493" s="1"/>
      <c r="F7493" s="1"/>
      <c r="G7493" s="85" t="s">
        <v>4028</v>
      </c>
      <c r="H7493" s="85"/>
      <c r="I7493" s="85"/>
      <c r="J7493" s="85"/>
      <c r="K7493" s="33">
        <f>SUM(K7491:K7492)</f>
        <v>0</v>
      </c>
    </row>
    <row r="7494" spans="1:11" ht="15" customHeight="1" x14ac:dyDescent="0.25">
      <c r="A7494" s="9"/>
      <c r="B7494" s="9"/>
      <c r="C7494" s="9"/>
      <c r="D7494" s="9"/>
      <c r="E7494" s="9"/>
      <c r="F7494" s="9"/>
      <c r="G7494" s="92" t="s">
        <v>4029</v>
      </c>
      <c r="H7494" s="92"/>
      <c r="I7494" s="92"/>
      <c r="J7494" s="92"/>
      <c r="K7494" s="33">
        <f>SUM(K7486,K7489,K7493)</f>
        <v>19.786999999999999</v>
      </c>
    </row>
    <row r="7495" spans="1:11" ht="15" customHeight="1" x14ac:dyDescent="0.25">
      <c r="A7495" s="9"/>
      <c r="B7495" s="9"/>
      <c r="C7495" s="9"/>
      <c r="D7495" s="9"/>
      <c r="E7495" s="9"/>
      <c r="F7495" s="9"/>
      <c r="G7495" s="92" t="s">
        <v>3913</v>
      </c>
      <c r="H7495" s="92"/>
      <c r="I7495" s="92"/>
      <c r="J7495" s="92"/>
      <c r="K7495" s="29">
        <f>ROUND(SUM(K7494),2)</f>
        <v>19.79</v>
      </c>
    </row>
    <row r="7496" spans="1:11" ht="9.9499999999999993" customHeight="1" x14ac:dyDescent="0.25">
      <c r="A7496" s="9"/>
      <c r="B7496" s="9"/>
      <c r="C7496" s="9"/>
      <c r="D7496" s="9"/>
      <c r="E7496" s="9"/>
      <c r="F7496" s="9"/>
      <c r="G7496" s="100"/>
      <c r="H7496" s="100"/>
      <c r="I7496" s="100"/>
      <c r="J7496" s="100"/>
      <c r="K7496" s="100"/>
    </row>
    <row r="7497" spans="1:11" ht="20.100000000000001" customHeight="1" x14ac:dyDescent="0.25">
      <c r="A7497" s="99" t="s">
        <v>2682</v>
      </c>
      <c r="B7497" s="99"/>
      <c r="C7497" s="99"/>
      <c r="D7497" s="99"/>
      <c r="E7497" s="99"/>
      <c r="F7497" s="99"/>
      <c r="G7497" s="99"/>
      <c r="H7497" s="99"/>
      <c r="I7497" s="99"/>
      <c r="J7497" s="99"/>
      <c r="K7497" s="99"/>
    </row>
    <row r="7498" spans="1:11" ht="15" customHeight="1" x14ac:dyDescent="0.25">
      <c r="A7498" s="93" t="s">
        <v>3893</v>
      </c>
      <c r="B7498" s="93"/>
      <c r="C7498" s="93"/>
      <c r="D7498" s="94" t="s">
        <v>3</v>
      </c>
      <c r="E7498" s="94"/>
      <c r="F7498" s="23" t="s">
        <v>4</v>
      </c>
      <c r="G7498" s="94" t="s">
        <v>3894</v>
      </c>
      <c r="H7498" s="94"/>
      <c r="I7498" s="94" t="s">
        <v>3895</v>
      </c>
      <c r="J7498" s="94"/>
      <c r="K7498" s="23" t="s">
        <v>3896</v>
      </c>
    </row>
    <row r="7499" spans="1:11" ht="15" customHeight="1" x14ac:dyDescent="0.25">
      <c r="A7499" s="24" t="s">
        <v>4089</v>
      </c>
      <c r="B7499" s="95" t="s">
        <v>4090</v>
      </c>
      <c r="C7499" s="95"/>
      <c r="D7499" s="96" t="s">
        <v>20</v>
      </c>
      <c r="E7499" s="96"/>
      <c r="F7499" s="24" t="s">
        <v>16</v>
      </c>
      <c r="G7499" s="97">
        <v>1</v>
      </c>
      <c r="H7499" s="97"/>
      <c r="I7499" s="98">
        <v>12.85</v>
      </c>
      <c r="J7499" s="98"/>
      <c r="K7499" s="27">
        <f>TRUNC(TRUNC(G7499,8)*I7499,2)</f>
        <v>12.85</v>
      </c>
    </row>
    <row r="7500" spans="1:11" ht="15" customHeight="1" x14ac:dyDescent="0.25">
      <c r="A7500" s="9"/>
      <c r="B7500" s="9"/>
      <c r="C7500" s="9"/>
      <c r="D7500" s="9"/>
      <c r="E7500" s="9"/>
      <c r="F7500" s="9"/>
      <c r="G7500" s="91" t="s">
        <v>3906</v>
      </c>
      <c r="H7500" s="91"/>
      <c r="I7500" s="91"/>
      <c r="J7500" s="91"/>
      <c r="K7500" s="28">
        <f>SUM(K7499:K7499)</f>
        <v>12.85</v>
      </c>
    </row>
    <row r="7501" spans="1:11" ht="15" customHeight="1" x14ac:dyDescent="0.25">
      <c r="A7501" s="93" t="s">
        <v>3907</v>
      </c>
      <c r="B7501" s="93"/>
      <c r="C7501" s="93"/>
      <c r="D7501" s="94" t="s">
        <v>3</v>
      </c>
      <c r="E7501" s="94"/>
      <c r="F7501" s="23" t="s">
        <v>4</v>
      </c>
      <c r="G7501" s="94" t="s">
        <v>3894</v>
      </c>
      <c r="H7501" s="94"/>
      <c r="I7501" s="94" t="s">
        <v>3895</v>
      </c>
      <c r="J7501" s="94"/>
      <c r="K7501" s="23" t="s">
        <v>3896</v>
      </c>
    </row>
    <row r="7502" spans="1:11" ht="15" customHeight="1" x14ac:dyDescent="0.25">
      <c r="A7502" s="24" t="s">
        <v>3961</v>
      </c>
      <c r="B7502" s="95" t="s">
        <v>3962</v>
      </c>
      <c r="C7502" s="95"/>
      <c r="D7502" s="96" t="s">
        <v>20</v>
      </c>
      <c r="E7502" s="96"/>
      <c r="F7502" s="24" t="s">
        <v>2056</v>
      </c>
      <c r="G7502" s="97">
        <v>2.7699999999999999E-2</v>
      </c>
      <c r="H7502" s="97"/>
      <c r="I7502" s="98">
        <v>29.5</v>
      </c>
      <c r="J7502" s="98"/>
      <c r="K7502" s="27">
        <f>TRUNC(TRUNC(G7502,8)*I7502,2)</f>
        <v>0.81</v>
      </c>
    </row>
    <row r="7503" spans="1:11" ht="15" customHeight="1" x14ac:dyDescent="0.25">
      <c r="A7503" s="24" t="s">
        <v>3910</v>
      </c>
      <c r="B7503" s="95" t="s">
        <v>3911</v>
      </c>
      <c r="C7503" s="95"/>
      <c r="D7503" s="96" t="s">
        <v>20</v>
      </c>
      <c r="E7503" s="96"/>
      <c r="F7503" s="24" t="s">
        <v>2056</v>
      </c>
      <c r="G7503" s="97">
        <v>0.1386</v>
      </c>
      <c r="H7503" s="97"/>
      <c r="I7503" s="98">
        <v>24.94</v>
      </c>
      <c r="J7503" s="98"/>
      <c r="K7503" s="27">
        <f>TRUNC(TRUNC(G7503,8)*I7503,2)</f>
        <v>3.45</v>
      </c>
    </row>
    <row r="7504" spans="1:11" ht="18" customHeight="1" x14ac:dyDescent="0.25">
      <c r="A7504" s="9"/>
      <c r="B7504" s="9"/>
      <c r="C7504" s="9"/>
      <c r="D7504" s="9"/>
      <c r="E7504" s="9"/>
      <c r="F7504" s="9"/>
      <c r="G7504" s="91" t="s">
        <v>3912</v>
      </c>
      <c r="H7504" s="91"/>
      <c r="I7504" s="91"/>
      <c r="J7504" s="91"/>
      <c r="K7504" s="28">
        <f>SUM(K7502:K7503)</f>
        <v>4.26</v>
      </c>
    </row>
    <row r="7505" spans="1:11" ht="15" customHeight="1" x14ac:dyDescent="0.25">
      <c r="A7505" s="9"/>
      <c r="B7505" s="9"/>
      <c r="C7505" s="9"/>
      <c r="D7505" s="9"/>
      <c r="E7505" s="9"/>
      <c r="F7505" s="9"/>
      <c r="G7505" s="92" t="s">
        <v>3913</v>
      </c>
      <c r="H7505" s="92"/>
      <c r="I7505" s="92"/>
      <c r="J7505" s="92"/>
      <c r="K7505" s="29">
        <f>ROUND(SUM(K7500,K7504),2)</f>
        <v>17.11</v>
      </c>
    </row>
    <row r="7506" spans="1:11" ht="9.9499999999999993" customHeight="1" x14ac:dyDescent="0.25">
      <c r="A7506" s="9"/>
      <c r="B7506" s="9"/>
      <c r="C7506" s="9"/>
      <c r="D7506" s="9"/>
      <c r="E7506" s="9"/>
      <c r="F7506" s="9"/>
      <c r="G7506" s="100"/>
      <c r="H7506" s="100"/>
      <c r="I7506" s="100"/>
      <c r="J7506" s="100"/>
      <c r="K7506" s="100"/>
    </row>
    <row r="7507" spans="1:11" ht="20.100000000000001" customHeight="1" x14ac:dyDescent="0.25">
      <c r="A7507" s="99" t="s">
        <v>2683</v>
      </c>
      <c r="B7507" s="99"/>
      <c r="C7507" s="99"/>
      <c r="D7507" s="99"/>
      <c r="E7507" s="99"/>
      <c r="F7507" s="99"/>
      <c r="G7507" s="99"/>
      <c r="H7507" s="99"/>
      <c r="I7507" s="99"/>
      <c r="J7507" s="99"/>
      <c r="K7507" s="99"/>
    </row>
    <row r="7508" spans="1:11" ht="12.95" customHeight="1" x14ac:dyDescent="0.25">
      <c r="A7508" s="107" t="s">
        <v>3984</v>
      </c>
      <c r="B7508" s="107"/>
      <c r="C7508" s="107"/>
      <c r="D7508" s="108" t="s">
        <v>3985</v>
      </c>
      <c r="E7508" s="87" t="s">
        <v>3986</v>
      </c>
      <c r="F7508" s="87"/>
      <c r="G7508" s="87" t="s">
        <v>3987</v>
      </c>
      <c r="H7508" s="87"/>
      <c r="I7508" s="87"/>
      <c r="J7508" s="87"/>
      <c r="K7508" s="87" t="s">
        <v>3988</v>
      </c>
    </row>
    <row r="7509" spans="1:11" ht="12" customHeight="1" x14ac:dyDescent="0.25">
      <c r="A7509" s="107"/>
      <c r="B7509" s="107"/>
      <c r="C7509" s="107"/>
      <c r="D7509" s="108"/>
      <c r="E7509" s="23" t="s">
        <v>3989</v>
      </c>
      <c r="F7509" s="23" t="s">
        <v>3990</v>
      </c>
      <c r="G7509" s="94" t="s">
        <v>3989</v>
      </c>
      <c r="H7509" s="94"/>
      <c r="I7509" s="94" t="s">
        <v>3990</v>
      </c>
      <c r="J7509" s="94"/>
      <c r="K7509" s="87"/>
    </row>
    <row r="7510" spans="1:11" ht="15.95" customHeight="1" x14ac:dyDescent="0.25">
      <c r="A7510" s="6" t="s">
        <v>4091</v>
      </c>
      <c r="B7510" s="104" t="s">
        <v>4092</v>
      </c>
      <c r="C7510" s="104"/>
      <c r="D7510" s="44">
        <v>1</v>
      </c>
      <c r="E7510" s="32">
        <v>0.8</v>
      </c>
      <c r="F7510" s="32">
        <v>0.19999999999999996</v>
      </c>
      <c r="G7510" s="105">
        <v>5.32</v>
      </c>
      <c r="H7510" s="105"/>
      <c r="I7510" s="105">
        <v>0.5</v>
      </c>
      <c r="J7510" s="105"/>
      <c r="K7510" s="33">
        <f>TRUNC(D7510*(TRUNC(E7510*G7510,4)+TRUNC(F7510*I7510,4)),4)</f>
        <v>4.3559999999999999</v>
      </c>
    </row>
    <row r="7511" spans="1:11" ht="15" customHeight="1" x14ac:dyDescent="0.25">
      <c r="A7511" s="1"/>
      <c r="B7511" s="1"/>
      <c r="C7511" s="1"/>
      <c r="D7511" s="1"/>
      <c r="E7511" s="1"/>
      <c r="F7511" s="1"/>
      <c r="G7511" s="85" t="s">
        <v>3999</v>
      </c>
      <c r="H7511" s="85"/>
      <c r="I7511" s="85"/>
      <c r="J7511" s="85"/>
      <c r="K7511" s="34">
        <f>SUM(K7509:K7510)</f>
        <v>4.3559999999999999</v>
      </c>
    </row>
    <row r="7512" spans="1:11" ht="20.100000000000001" customHeight="1" x14ac:dyDescent="0.25">
      <c r="A7512" s="106" t="s">
        <v>4000</v>
      </c>
      <c r="B7512" s="106"/>
      <c r="C7512" s="106"/>
      <c r="D7512" s="106"/>
      <c r="E7512" s="106"/>
      <c r="F7512" s="2" t="s">
        <v>4</v>
      </c>
      <c r="G7512" s="87" t="s">
        <v>4001</v>
      </c>
      <c r="H7512" s="87"/>
      <c r="I7512" s="87" t="s">
        <v>4002</v>
      </c>
      <c r="J7512" s="87"/>
      <c r="K7512" s="2" t="s">
        <v>3988</v>
      </c>
    </row>
    <row r="7513" spans="1:11" ht="15" customHeight="1" x14ac:dyDescent="0.25">
      <c r="A7513" s="6" t="s">
        <v>4093</v>
      </c>
      <c r="B7513" s="101" t="s">
        <v>4094</v>
      </c>
      <c r="C7513" s="101"/>
      <c r="D7513" s="101"/>
      <c r="E7513" s="101"/>
      <c r="F7513" s="6" t="s">
        <v>3940</v>
      </c>
      <c r="G7513" s="102">
        <v>0.1333</v>
      </c>
      <c r="H7513" s="102"/>
      <c r="I7513" s="103">
        <v>3.96</v>
      </c>
      <c r="J7513" s="103"/>
      <c r="K7513" s="7">
        <f>TRUNC(TRUNC(G7513,8)*I7513,2)</f>
        <v>0.52</v>
      </c>
    </row>
    <row r="7514" spans="1:11" ht="15" customHeight="1" x14ac:dyDescent="0.25">
      <c r="A7514" s="6" t="s">
        <v>4095</v>
      </c>
      <c r="B7514" s="101" t="s">
        <v>4096</v>
      </c>
      <c r="C7514" s="101"/>
      <c r="D7514" s="101"/>
      <c r="E7514" s="101"/>
      <c r="F7514" s="6" t="s">
        <v>3940</v>
      </c>
      <c r="G7514" s="102">
        <v>2</v>
      </c>
      <c r="H7514" s="102"/>
      <c r="I7514" s="103">
        <v>14.41</v>
      </c>
      <c r="J7514" s="103"/>
      <c r="K7514" s="7">
        <f>TRUNC(TRUNC(G7514,8)*I7514,2)</f>
        <v>28.82</v>
      </c>
    </row>
    <row r="7515" spans="1:11" ht="15" customHeight="1" x14ac:dyDescent="0.25">
      <c r="A7515" s="6" t="s">
        <v>4097</v>
      </c>
      <c r="B7515" s="101" t="s">
        <v>4098</v>
      </c>
      <c r="C7515" s="101"/>
      <c r="D7515" s="101"/>
      <c r="E7515" s="101"/>
      <c r="F7515" s="6" t="s">
        <v>3940</v>
      </c>
      <c r="G7515" s="102">
        <v>3</v>
      </c>
      <c r="H7515" s="102"/>
      <c r="I7515" s="103">
        <v>14.58</v>
      </c>
      <c r="J7515" s="103"/>
      <c r="K7515" s="7">
        <f>TRUNC(TRUNC(G7515,8)*I7515,2)</f>
        <v>43.74</v>
      </c>
    </row>
    <row r="7516" spans="1:11" ht="15" customHeight="1" x14ac:dyDescent="0.25">
      <c r="A7516" s="1"/>
      <c r="B7516" s="1"/>
      <c r="C7516" s="1"/>
      <c r="D7516" s="1"/>
      <c r="E7516" s="1"/>
      <c r="F7516" s="1"/>
      <c r="G7516" s="85" t="s">
        <v>4005</v>
      </c>
      <c r="H7516" s="85"/>
      <c r="I7516" s="85"/>
      <c r="J7516" s="85"/>
      <c r="K7516" s="29">
        <f>SUM(K7513:K7515)</f>
        <v>73.08</v>
      </c>
    </row>
    <row r="7517" spans="1:11" ht="15" customHeight="1" x14ac:dyDescent="0.25">
      <c r="A7517" s="9"/>
      <c r="B7517" s="9"/>
      <c r="C7517" s="9"/>
      <c r="D7517" s="9"/>
      <c r="E7517" s="9"/>
      <c r="F7517" s="9"/>
      <c r="G7517" s="92" t="s">
        <v>4006</v>
      </c>
      <c r="H7517" s="92"/>
      <c r="I7517" s="92"/>
      <c r="J7517" s="92"/>
      <c r="K7517" s="33">
        <f>SUM(K7511,K7516)</f>
        <v>77.435999999999993</v>
      </c>
    </row>
    <row r="7518" spans="1:11" ht="15" customHeight="1" x14ac:dyDescent="0.25">
      <c r="A7518" s="9"/>
      <c r="B7518" s="9"/>
      <c r="C7518" s="9"/>
      <c r="D7518" s="9"/>
      <c r="E7518" s="9"/>
      <c r="F7518" s="9"/>
      <c r="G7518" s="92" t="s">
        <v>4007</v>
      </c>
      <c r="H7518" s="92"/>
      <c r="I7518" s="92"/>
      <c r="J7518" s="92"/>
      <c r="K7518" s="35">
        <v>22.5</v>
      </c>
    </row>
    <row r="7519" spans="1:11" ht="15" customHeight="1" x14ac:dyDescent="0.25">
      <c r="A7519" s="9"/>
      <c r="B7519" s="9"/>
      <c r="C7519" s="9"/>
      <c r="D7519" s="9"/>
      <c r="E7519" s="9"/>
      <c r="F7519" s="9"/>
      <c r="G7519" s="92" t="s">
        <v>4008</v>
      </c>
      <c r="H7519" s="92"/>
      <c r="I7519" s="92"/>
      <c r="J7519" s="92"/>
      <c r="K7519" s="33">
        <f>TRUNC(K7517/K7518,4)</f>
        <v>3.4416000000000002</v>
      </c>
    </row>
    <row r="7520" spans="1:11" ht="15" customHeight="1" x14ac:dyDescent="0.25">
      <c r="A7520" s="9"/>
      <c r="B7520" s="9"/>
      <c r="C7520" s="9"/>
      <c r="D7520" s="9"/>
      <c r="E7520" s="9"/>
      <c r="F7520" s="9"/>
      <c r="G7520" s="92" t="s">
        <v>4029</v>
      </c>
      <c r="H7520" s="92"/>
      <c r="I7520" s="92"/>
      <c r="J7520" s="92"/>
      <c r="K7520" s="33">
        <f>SUM(K7519)</f>
        <v>3.4416000000000002</v>
      </c>
    </row>
    <row r="7521" spans="1:11" ht="15" customHeight="1" x14ac:dyDescent="0.25">
      <c r="A7521" s="9"/>
      <c r="B7521" s="9"/>
      <c r="C7521" s="9"/>
      <c r="D7521" s="9"/>
      <c r="E7521" s="9"/>
      <c r="F7521" s="9"/>
      <c r="G7521" s="92" t="s">
        <v>3913</v>
      </c>
      <c r="H7521" s="92"/>
      <c r="I7521" s="92"/>
      <c r="J7521" s="92"/>
      <c r="K7521" s="29">
        <f>ROUND(SUM(K7520),2)</f>
        <v>3.44</v>
      </c>
    </row>
    <row r="7522" spans="1:11" ht="9.9499999999999993" customHeight="1" x14ac:dyDescent="0.25">
      <c r="A7522" s="9"/>
      <c r="B7522" s="9"/>
      <c r="C7522" s="9"/>
      <c r="D7522" s="9"/>
      <c r="E7522" s="9"/>
      <c r="F7522" s="9"/>
      <c r="G7522" s="100"/>
      <c r="H7522" s="100"/>
      <c r="I7522" s="100"/>
      <c r="J7522" s="100"/>
      <c r="K7522" s="100"/>
    </row>
    <row r="7523" spans="1:11" ht="20.100000000000001" customHeight="1" x14ac:dyDescent="0.25">
      <c r="A7523" s="99" t="s">
        <v>2684</v>
      </c>
      <c r="B7523" s="99"/>
      <c r="C7523" s="99"/>
      <c r="D7523" s="99"/>
      <c r="E7523" s="99"/>
      <c r="F7523" s="99"/>
      <c r="G7523" s="99"/>
      <c r="H7523" s="99"/>
      <c r="I7523" s="99"/>
      <c r="J7523" s="99"/>
      <c r="K7523" s="99"/>
    </row>
    <row r="7524" spans="1:11" ht="15" customHeight="1" x14ac:dyDescent="0.25">
      <c r="A7524" s="93" t="s">
        <v>3893</v>
      </c>
      <c r="B7524" s="93"/>
      <c r="C7524" s="93"/>
      <c r="D7524" s="94" t="s">
        <v>3</v>
      </c>
      <c r="E7524" s="94"/>
      <c r="F7524" s="23" t="s">
        <v>4</v>
      </c>
      <c r="G7524" s="94" t="s">
        <v>3894</v>
      </c>
      <c r="H7524" s="94"/>
      <c r="I7524" s="94" t="s">
        <v>3895</v>
      </c>
      <c r="J7524" s="94"/>
      <c r="K7524" s="23" t="s">
        <v>3896</v>
      </c>
    </row>
    <row r="7525" spans="1:11" ht="15" customHeight="1" x14ac:dyDescent="0.25">
      <c r="A7525" s="24" t="s">
        <v>3951</v>
      </c>
      <c r="B7525" s="95" t="s">
        <v>3952</v>
      </c>
      <c r="C7525" s="95"/>
      <c r="D7525" s="96" t="s">
        <v>3953</v>
      </c>
      <c r="E7525" s="96"/>
      <c r="F7525" s="24" t="s">
        <v>3954</v>
      </c>
      <c r="G7525" s="97">
        <v>4.0000000000000001E-3</v>
      </c>
      <c r="H7525" s="97"/>
      <c r="I7525" s="98">
        <v>215</v>
      </c>
      <c r="J7525" s="98"/>
      <c r="K7525" s="27">
        <f>ROUND(ROUND(G7525,8)*I7525,2)</f>
        <v>0.86</v>
      </c>
    </row>
    <row r="7526" spans="1:11" ht="15" customHeight="1" x14ac:dyDescent="0.25">
      <c r="A7526" s="24" t="s">
        <v>3955</v>
      </c>
      <c r="B7526" s="95" t="s">
        <v>3956</v>
      </c>
      <c r="C7526" s="95"/>
      <c r="D7526" s="96" t="s">
        <v>20</v>
      </c>
      <c r="E7526" s="96"/>
      <c r="F7526" s="24" t="s">
        <v>3903</v>
      </c>
      <c r="G7526" s="97">
        <v>5.0000000000000001E-3</v>
      </c>
      <c r="H7526" s="97"/>
      <c r="I7526" s="98">
        <v>19.37</v>
      </c>
      <c r="J7526" s="98"/>
      <c r="K7526" s="27">
        <f>ROUND(ROUND(G7526,8)*I7526,2)</f>
        <v>0.1</v>
      </c>
    </row>
    <row r="7527" spans="1:11" ht="15" customHeight="1" x14ac:dyDescent="0.25">
      <c r="A7527" s="9"/>
      <c r="B7527" s="9"/>
      <c r="C7527" s="9"/>
      <c r="D7527" s="9"/>
      <c r="E7527" s="9"/>
      <c r="F7527" s="9"/>
      <c r="G7527" s="91" t="s">
        <v>3906</v>
      </c>
      <c r="H7527" s="91"/>
      <c r="I7527" s="91"/>
      <c r="J7527" s="91"/>
      <c r="K7527" s="28">
        <f>SUM(K7525:K7526)</f>
        <v>0.96</v>
      </c>
    </row>
    <row r="7528" spans="1:11" ht="15" customHeight="1" x14ac:dyDescent="0.25">
      <c r="A7528" s="93" t="s">
        <v>3907</v>
      </c>
      <c r="B7528" s="93"/>
      <c r="C7528" s="93"/>
      <c r="D7528" s="94" t="s">
        <v>3</v>
      </c>
      <c r="E7528" s="94"/>
      <c r="F7528" s="23" t="s">
        <v>4</v>
      </c>
      <c r="G7528" s="94" t="s">
        <v>3894</v>
      </c>
      <c r="H7528" s="94"/>
      <c r="I7528" s="94" t="s">
        <v>3895</v>
      </c>
      <c r="J7528" s="94"/>
      <c r="K7528" s="23" t="s">
        <v>3896</v>
      </c>
    </row>
    <row r="7529" spans="1:11" ht="21" customHeight="1" x14ac:dyDescent="0.25">
      <c r="A7529" s="24" t="s">
        <v>3908</v>
      </c>
      <c r="B7529" s="95" t="s">
        <v>3909</v>
      </c>
      <c r="C7529" s="95"/>
      <c r="D7529" s="96" t="s">
        <v>20</v>
      </c>
      <c r="E7529" s="96"/>
      <c r="F7529" s="24" t="s">
        <v>2056</v>
      </c>
      <c r="G7529" s="97">
        <v>0.03</v>
      </c>
      <c r="H7529" s="97"/>
      <c r="I7529" s="98">
        <v>32.24</v>
      </c>
      <c r="J7529" s="98"/>
      <c r="K7529" s="27">
        <f>ROUND(ROUND(G7529,8)*I7529,2)</f>
        <v>0.97</v>
      </c>
    </row>
    <row r="7530" spans="1:11" ht="15" customHeight="1" x14ac:dyDescent="0.25">
      <c r="A7530" s="24" t="s">
        <v>3910</v>
      </c>
      <c r="B7530" s="95" t="s">
        <v>3911</v>
      </c>
      <c r="C7530" s="95"/>
      <c r="D7530" s="96" t="s">
        <v>20</v>
      </c>
      <c r="E7530" s="96"/>
      <c r="F7530" s="24" t="s">
        <v>2056</v>
      </c>
      <c r="G7530" s="97">
        <v>0.03</v>
      </c>
      <c r="H7530" s="97"/>
      <c r="I7530" s="98">
        <v>24.94</v>
      </c>
      <c r="J7530" s="98"/>
      <c r="K7530" s="27">
        <f>ROUND(ROUND(G7530,8)*I7530,2)</f>
        <v>0.75</v>
      </c>
    </row>
    <row r="7531" spans="1:11" ht="18" customHeight="1" x14ac:dyDescent="0.25">
      <c r="A7531" s="9"/>
      <c r="B7531" s="9"/>
      <c r="C7531" s="9"/>
      <c r="D7531" s="9"/>
      <c r="E7531" s="9"/>
      <c r="F7531" s="9"/>
      <c r="G7531" s="91" t="s">
        <v>3912</v>
      </c>
      <c r="H7531" s="91"/>
      <c r="I7531" s="91"/>
      <c r="J7531" s="91"/>
      <c r="K7531" s="28">
        <f>SUM(K7529:K7530)</f>
        <v>1.72</v>
      </c>
    </row>
    <row r="7532" spans="1:11" ht="15" customHeight="1" x14ac:dyDescent="0.25">
      <c r="A7532" s="9"/>
      <c r="B7532" s="9"/>
      <c r="C7532" s="9"/>
      <c r="D7532" s="9"/>
      <c r="E7532" s="9"/>
      <c r="F7532" s="9"/>
      <c r="G7532" s="92" t="s">
        <v>3913</v>
      </c>
      <c r="H7532" s="92"/>
      <c r="I7532" s="92"/>
      <c r="J7532" s="92"/>
      <c r="K7532" s="29">
        <f>ROUND(SUM(K7527,K7531),2)</f>
        <v>2.68</v>
      </c>
    </row>
    <row r="7533" spans="1:11" ht="9.9499999999999993" customHeight="1" x14ac:dyDescent="0.25">
      <c r="A7533" s="9"/>
      <c r="B7533" s="9"/>
      <c r="C7533" s="9"/>
      <c r="D7533" s="9"/>
      <c r="E7533" s="9"/>
      <c r="F7533" s="9"/>
      <c r="G7533" s="100"/>
      <c r="H7533" s="100"/>
      <c r="I7533" s="100"/>
      <c r="J7533" s="100"/>
      <c r="K7533" s="100"/>
    </row>
    <row r="7534" spans="1:11" ht="20.100000000000001" customHeight="1" x14ac:dyDescent="0.25">
      <c r="A7534" s="99" t="s">
        <v>2685</v>
      </c>
      <c r="B7534" s="99"/>
      <c r="C7534" s="99"/>
      <c r="D7534" s="99"/>
      <c r="E7534" s="99"/>
      <c r="F7534" s="99"/>
      <c r="G7534" s="99"/>
      <c r="H7534" s="99"/>
      <c r="I7534" s="99"/>
      <c r="J7534" s="99"/>
      <c r="K7534" s="99"/>
    </row>
    <row r="7535" spans="1:11" ht="15" customHeight="1" x14ac:dyDescent="0.25">
      <c r="A7535" s="93" t="s">
        <v>3916</v>
      </c>
      <c r="B7535" s="93"/>
      <c r="C7535" s="93"/>
      <c r="D7535" s="94" t="s">
        <v>3</v>
      </c>
      <c r="E7535" s="94"/>
      <c r="F7535" s="23" t="s">
        <v>4</v>
      </c>
      <c r="G7535" s="94" t="s">
        <v>3894</v>
      </c>
      <c r="H7535" s="94"/>
      <c r="I7535" s="94" t="s">
        <v>3895</v>
      </c>
      <c r="J7535" s="94"/>
      <c r="K7535" s="23" t="s">
        <v>3896</v>
      </c>
    </row>
    <row r="7536" spans="1:11" ht="29.1" customHeight="1" x14ac:dyDescent="0.25">
      <c r="A7536" s="24" t="s">
        <v>3957</v>
      </c>
      <c r="B7536" s="95" t="s">
        <v>3958</v>
      </c>
      <c r="C7536" s="95"/>
      <c r="D7536" s="96" t="s">
        <v>20</v>
      </c>
      <c r="E7536" s="96"/>
      <c r="F7536" s="24" t="s">
        <v>3936</v>
      </c>
      <c r="G7536" s="97">
        <v>2.8999999999999998E-3</v>
      </c>
      <c r="H7536" s="97"/>
      <c r="I7536" s="98">
        <v>75.540000000000006</v>
      </c>
      <c r="J7536" s="98"/>
      <c r="K7536" s="27">
        <f>TRUNC(TRUNC(G7536,8)*I7536,2)</f>
        <v>0.21</v>
      </c>
    </row>
    <row r="7537" spans="1:11" ht="29.1" customHeight="1" x14ac:dyDescent="0.25">
      <c r="A7537" s="24" t="s">
        <v>3959</v>
      </c>
      <c r="B7537" s="95" t="s">
        <v>3960</v>
      </c>
      <c r="C7537" s="95"/>
      <c r="D7537" s="96" t="s">
        <v>20</v>
      </c>
      <c r="E7537" s="96"/>
      <c r="F7537" s="24" t="s">
        <v>30</v>
      </c>
      <c r="G7537" s="97">
        <v>1.6999999999999999E-3</v>
      </c>
      <c r="H7537" s="97"/>
      <c r="I7537" s="98">
        <v>198.53</v>
      </c>
      <c r="J7537" s="98"/>
      <c r="K7537" s="27">
        <f>TRUNC(TRUNC(G7537,8)*I7537,2)</f>
        <v>0.33</v>
      </c>
    </row>
    <row r="7538" spans="1:11" ht="18" customHeight="1" x14ac:dyDescent="0.25">
      <c r="A7538" s="9"/>
      <c r="B7538" s="9"/>
      <c r="C7538" s="9"/>
      <c r="D7538" s="9"/>
      <c r="E7538" s="9"/>
      <c r="F7538" s="9"/>
      <c r="G7538" s="91" t="s">
        <v>3919</v>
      </c>
      <c r="H7538" s="91"/>
      <c r="I7538" s="91"/>
      <c r="J7538" s="91"/>
      <c r="K7538" s="28">
        <f>SUM(K7536:K7537)</f>
        <v>0.54</v>
      </c>
    </row>
    <row r="7539" spans="1:11" ht="15" customHeight="1" x14ac:dyDescent="0.25">
      <c r="A7539" s="93" t="s">
        <v>3907</v>
      </c>
      <c r="B7539" s="93"/>
      <c r="C7539" s="93"/>
      <c r="D7539" s="94" t="s">
        <v>3</v>
      </c>
      <c r="E7539" s="94"/>
      <c r="F7539" s="23" t="s">
        <v>4</v>
      </c>
      <c r="G7539" s="94" t="s">
        <v>3894</v>
      </c>
      <c r="H7539" s="94"/>
      <c r="I7539" s="94" t="s">
        <v>3895</v>
      </c>
      <c r="J7539" s="94"/>
      <c r="K7539" s="23" t="s">
        <v>3896</v>
      </c>
    </row>
    <row r="7540" spans="1:11" ht="15" customHeight="1" x14ac:dyDescent="0.25">
      <c r="A7540" s="24" t="s">
        <v>3961</v>
      </c>
      <c r="B7540" s="95" t="s">
        <v>3962</v>
      </c>
      <c r="C7540" s="95"/>
      <c r="D7540" s="96" t="s">
        <v>20</v>
      </c>
      <c r="E7540" s="96"/>
      <c r="F7540" s="24" t="s">
        <v>2056</v>
      </c>
      <c r="G7540" s="97">
        <v>4.5999999999999999E-3</v>
      </c>
      <c r="H7540" s="97"/>
      <c r="I7540" s="98">
        <v>29.5</v>
      </c>
      <c r="J7540" s="98"/>
      <c r="K7540" s="27">
        <f>TRUNC(TRUNC(G7540,8)*I7540,2)</f>
        <v>0.13</v>
      </c>
    </row>
    <row r="7541" spans="1:11" ht="18" customHeight="1" x14ac:dyDescent="0.25">
      <c r="A7541" s="9"/>
      <c r="B7541" s="9"/>
      <c r="C7541" s="9"/>
      <c r="D7541" s="9"/>
      <c r="E7541" s="9"/>
      <c r="F7541" s="9"/>
      <c r="G7541" s="91" t="s">
        <v>3912</v>
      </c>
      <c r="H7541" s="91"/>
      <c r="I7541" s="91"/>
      <c r="J7541" s="91"/>
      <c r="K7541" s="28">
        <f>SUM(K7540:K7540)</f>
        <v>0.13</v>
      </c>
    </row>
    <row r="7542" spans="1:11" ht="15" customHeight="1" x14ac:dyDescent="0.25">
      <c r="A7542" s="9"/>
      <c r="B7542" s="9"/>
      <c r="C7542" s="9"/>
      <c r="D7542" s="9"/>
      <c r="E7542" s="9"/>
      <c r="F7542" s="9"/>
      <c r="G7542" s="92" t="s">
        <v>3913</v>
      </c>
      <c r="H7542" s="92"/>
      <c r="I7542" s="92"/>
      <c r="J7542" s="92"/>
      <c r="K7542" s="29">
        <f>ROUND(SUM(K7538,K7541),2)</f>
        <v>0.67</v>
      </c>
    </row>
    <row r="7543" spans="1:11" ht="9.9499999999999993" customHeight="1" x14ac:dyDescent="0.25">
      <c r="A7543" s="9"/>
      <c r="B7543" s="9"/>
      <c r="C7543" s="9"/>
      <c r="D7543" s="9"/>
      <c r="E7543" s="9"/>
      <c r="F7543" s="9"/>
      <c r="G7543" s="100"/>
      <c r="H7543" s="100"/>
      <c r="I7543" s="100"/>
      <c r="J7543" s="100"/>
      <c r="K7543" s="100"/>
    </row>
    <row r="7544" spans="1:11" ht="20.100000000000001" customHeight="1" x14ac:dyDescent="0.25">
      <c r="A7544" s="99" t="s">
        <v>2686</v>
      </c>
      <c r="B7544" s="99"/>
      <c r="C7544" s="99"/>
      <c r="D7544" s="99"/>
      <c r="E7544" s="99"/>
      <c r="F7544" s="99"/>
      <c r="G7544" s="99"/>
      <c r="H7544" s="99"/>
      <c r="I7544" s="99"/>
      <c r="J7544" s="99"/>
      <c r="K7544" s="99"/>
    </row>
    <row r="7545" spans="1:11" ht="15" customHeight="1" x14ac:dyDescent="0.25">
      <c r="A7545" s="93" t="s">
        <v>3916</v>
      </c>
      <c r="B7545" s="93"/>
      <c r="C7545" s="93"/>
      <c r="D7545" s="94" t="s">
        <v>3</v>
      </c>
      <c r="E7545" s="94"/>
      <c r="F7545" s="23" t="s">
        <v>4</v>
      </c>
      <c r="G7545" s="94" t="s">
        <v>3894</v>
      </c>
      <c r="H7545" s="94"/>
      <c r="I7545" s="94" t="s">
        <v>3895</v>
      </c>
      <c r="J7545" s="94"/>
      <c r="K7545" s="23" t="s">
        <v>3896</v>
      </c>
    </row>
    <row r="7546" spans="1:11" ht="29.1" customHeight="1" x14ac:dyDescent="0.25">
      <c r="A7546" s="24" t="s">
        <v>3957</v>
      </c>
      <c r="B7546" s="95" t="s">
        <v>3958</v>
      </c>
      <c r="C7546" s="95"/>
      <c r="D7546" s="96" t="s">
        <v>20</v>
      </c>
      <c r="E7546" s="96"/>
      <c r="F7546" s="24" t="s">
        <v>3936</v>
      </c>
      <c r="G7546" s="97">
        <v>1.95E-2</v>
      </c>
      <c r="H7546" s="97"/>
      <c r="I7546" s="98">
        <v>75.540000000000006</v>
      </c>
      <c r="J7546" s="98"/>
      <c r="K7546" s="27">
        <f>TRUNC(TRUNC(G7546,8)*I7546,2)</f>
        <v>1.47</v>
      </c>
    </row>
    <row r="7547" spans="1:11" ht="29.1" customHeight="1" x14ac:dyDescent="0.25">
      <c r="A7547" s="24" t="s">
        <v>3959</v>
      </c>
      <c r="B7547" s="95" t="s">
        <v>3960</v>
      </c>
      <c r="C7547" s="95"/>
      <c r="D7547" s="96" t="s">
        <v>20</v>
      </c>
      <c r="E7547" s="96"/>
      <c r="F7547" s="24" t="s">
        <v>30</v>
      </c>
      <c r="G7547" s="97">
        <v>1.15E-2</v>
      </c>
      <c r="H7547" s="97"/>
      <c r="I7547" s="98">
        <v>198.53</v>
      </c>
      <c r="J7547" s="98"/>
      <c r="K7547" s="27">
        <f>TRUNC(TRUNC(G7547,8)*I7547,2)</f>
        <v>2.2799999999999998</v>
      </c>
    </row>
    <row r="7548" spans="1:11" ht="18" customHeight="1" x14ac:dyDescent="0.25">
      <c r="A7548" s="9"/>
      <c r="B7548" s="9"/>
      <c r="C7548" s="9"/>
      <c r="D7548" s="9"/>
      <c r="E7548" s="9"/>
      <c r="F7548" s="9"/>
      <c r="G7548" s="91" t="s">
        <v>3919</v>
      </c>
      <c r="H7548" s="91"/>
      <c r="I7548" s="91"/>
      <c r="J7548" s="91"/>
      <c r="K7548" s="28">
        <f>SUM(K7546:K7547)</f>
        <v>3.75</v>
      </c>
    </row>
    <row r="7549" spans="1:11" ht="15" customHeight="1" x14ac:dyDescent="0.25">
      <c r="A7549" s="93" t="s">
        <v>3907</v>
      </c>
      <c r="B7549" s="93"/>
      <c r="C7549" s="93"/>
      <c r="D7549" s="94" t="s">
        <v>3</v>
      </c>
      <c r="E7549" s="94"/>
      <c r="F7549" s="23" t="s">
        <v>4</v>
      </c>
      <c r="G7549" s="94" t="s">
        <v>3894</v>
      </c>
      <c r="H7549" s="94"/>
      <c r="I7549" s="94" t="s">
        <v>3895</v>
      </c>
      <c r="J7549" s="94"/>
      <c r="K7549" s="23" t="s">
        <v>3896</v>
      </c>
    </row>
    <row r="7550" spans="1:11" ht="15" customHeight="1" x14ac:dyDescent="0.25">
      <c r="A7550" s="24" t="s">
        <v>3910</v>
      </c>
      <c r="B7550" s="95" t="s">
        <v>3911</v>
      </c>
      <c r="C7550" s="95"/>
      <c r="D7550" s="96" t="s">
        <v>20</v>
      </c>
      <c r="E7550" s="96"/>
      <c r="F7550" s="24" t="s">
        <v>2056</v>
      </c>
      <c r="G7550" s="97">
        <v>3.1E-2</v>
      </c>
      <c r="H7550" s="97"/>
      <c r="I7550" s="98">
        <v>24.94</v>
      </c>
      <c r="J7550" s="98"/>
      <c r="K7550" s="27">
        <f>TRUNC(TRUNC(G7550,8)*I7550,2)</f>
        <v>0.77</v>
      </c>
    </row>
    <row r="7551" spans="1:11" ht="18" customHeight="1" x14ac:dyDescent="0.25">
      <c r="A7551" s="9"/>
      <c r="B7551" s="9"/>
      <c r="C7551" s="9"/>
      <c r="D7551" s="9"/>
      <c r="E7551" s="9"/>
      <c r="F7551" s="9"/>
      <c r="G7551" s="91" t="s">
        <v>3912</v>
      </c>
      <c r="H7551" s="91"/>
      <c r="I7551" s="91"/>
      <c r="J7551" s="91"/>
      <c r="K7551" s="28">
        <f>SUM(K7550:K7550)</f>
        <v>0.77</v>
      </c>
    </row>
    <row r="7552" spans="1:11" ht="15" customHeight="1" x14ac:dyDescent="0.25">
      <c r="A7552" s="9"/>
      <c r="B7552" s="9"/>
      <c r="C7552" s="9"/>
      <c r="D7552" s="9"/>
      <c r="E7552" s="9"/>
      <c r="F7552" s="9"/>
      <c r="G7552" s="92" t="s">
        <v>3913</v>
      </c>
      <c r="H7552" s="92"/>
      <c r="I7552" s="92"/>
      <c r="J7552" s="92"/>
      <c r="K7552" s="29">
        <f>ROUND(SUM(K7548,K7551),2)</f>
        <v>4.5199999999999996</v>
      </c>
    </row>
    <row r="7553" spans="1:11" ht="9.9499999999999993" customHeight="1" x14ac:dyDescent="0.25">
      <c r="A7553" s="9"/>
      <c r="B7553" s="9"/>
      <c r="C7553" s="9"/>
      <c r="D7553" s="9"/>
      <c r="E7553" s="9"/>
      <c r="F7553" s="9"/>
      <c r="G7553" s="100"/>
      <c r="H7553" s="100"/>
      <c r="I7553" s="100"/>
      <c r="J7553" s="100"/>
      <c r="K7553" s="100"/>
    </row>
    <row r="7554" spans="1:11" ht="20.100000000000001" customHeight="1" x14ac:dyDescent="0.25">
      <c r="A7554" s="99" t="s">
        <v>2687</v>
      </c>
      <c r="B7554" s="99"/>
      <c r="C7554" s="99"/>
      <c r="D7554" s="99"/>
      <c r="E7554" s="99"/>
      <c r="F7554" s="99"/>
      <c r="G7554" s="99"/>
      <c r="H7554" s="99"/>
      <c r="I7554" s="99"/>
      <c r="J7554" s="99"/>
      <c r="K7554" s="99"/>
    </row>
    <row r="7555" spans="1:11" ht="15" customHeight="1" x14ac:dyDescent="0.25">
      <c r="A7555" s="93" t="s">
        <v>3916</v>
      </c>
      <c r="B7555" s="93"/>
      <c r="C7555" s="93"/>
      <c r="D7555" s="94" t="s">
        <v>3</v>
      </c>
      <c r="E7555" s="94"/>
      <c r="F7555" s="23" t="s">
        <v>4</v>
      </c>
      <c r="G7555" s="94" t="s">
        <v>3894</v>
      </c>
      <c r="H7555" s="94"/>
      <c r="I7555" s="94" t="s">
        <v>3895</v>
      </c>
      <c r="J7555" s="94"/>
      <c r="K7555" s="23" t="s">
        <v>3896</v>
      </c>
    </row>
    <row r="7556" spans="1:11" ht="29.1" customHeight="1" x14ac:dyDescent="0.25">
      <c r="A7556" s="24" t="s">
        <v>3963</v>
      </c>
      <c r="B7556" s="95" t="s">
        <v>3964</v>
      </c>
      <c r="C7556" s="95"/>
      <c r="D7556" s="96" t="s">
        <v>20</v>
      </c>
      <c r="E7556" s="96"/>
      <c r="F7556" s="24" t="s">
        <v>3936</v>
      </c>
      <c r="G7556" s="97">
        <v>0.86950000000000005</v>
      </c>
      <c r="H7556" s="97"/>
      <c r="I7556" s="98">
        <v>8.9</v>
      </c>
      <c r="J7556" s="98"/>
      <c r="K7556" s="27">
        <f>TRUNC(TRUNC(G7556,8)*I7556,2)</f>
        <v>7.73</v>
      </c>
    </row>
    <row r="7557" spans="1:11" ht="29.1" customHeight="1" x14ac:dyDescent="0.25">
      <c r="A7557" s="24" t="s">
        <v>3965</v>
      </c>
      <c r="B7557" s="95" t="s">
        <v>3966</v>
      </c>
      <c r="C7557" s="95"/>
      <c r="D7557" s="96" t="s">
        <v>20</v>
      </c>
      <c r="E7557" s="96"/>
      <c r="F7557" s="24" t="s">
        <v>30</v>
      </c>
      <c r="G7557" s="97">
        <v>1.137</v>
      </c>
      <c r="H7557" s="97"/>
      <c r="I7557" s="98">
        <v>32.76</v>
      </c>
      <c r="J7557" s="98"/>
      <c r="K7557" s="27">
        <f>TRUNC(TRUNC(G7557,8)*I7557,2)</f>
        <v>37.24</v>
      </c>
    </row>
    <row r="7558" spans="1:11" ht="21" customHeight="1" x14ac:dyDescent="0.25">
      <c r="A7558" s="24" t="s">
        <v>3967</v>
      </c>
      <c r="B7558" s="95" t="s">
        <v>3968</v>
      </c>
      <c r="C7558" s="95"/>
      <c r="D7558" s="96" t="s">
        <v>20</v>
      </c>
      <c r="E7558" s="96"/>
      <c r="F7558" s="24" t="s">
        <v>3936</v>
      </c>
      <c r="G7558" s="97">
        <v>0.86950000000000005</v>
      </c>
      <c r="H7558" s="97"/>
      <c r="I7558" s="98">
        <v>27.59</v>
      </c>
      <c r="J7558" s="98"/>
      <c r="K7558" s="27">
        <f>TRUNC(TRUNC(G7558,8)*I7558,2)</f>
        <v>23.98</v>
      </c>
    </row>
    <row r="7559" spans="1:11" ht="21" customHeight="1" x14ac:dyDescent="0.25">
      <c r="A7559" s="24" t="s">
        <v>3969</v>
      </c>
      <c r="B7559" s="95" t="s">
        <v>3970</v>
      </c>
      <c r="C7559" s="95"/>
      <c r="D7559" s="96" t="s">
        <v>20</v>
      </c>
      <c r="E7559" s="96"/>
      <c r="F7559" s="24" t="s">
        <v>30</v>
      </c>
      <c r="G7559" s="97">
        <v>1.137</v>
      </c>
      <c r="H7559" s="97"/>
      <c r="I7559" s="98">
        <v>28.09</v>
      </c>
      <c r="J7559" s="98"/>
      <c r="K7559" s="27">
        <f>TRUNC(TRUNC(G7559,8)*I7559,2)</f>
        <v>31.93</v>
      </c>
    </row>
    <row r="7560" spans="1:11" ht="18" customHeight="1" x14ac:dyDescent="0.25">
      <c r="A7560" s="9"/>
      <c r="B7560" s="9"/>
      <c r="C7560" s="9"/>
      <c r="D7560" s="9"/>
      <c r="E7560" s="9"/>
      <c r="F7560" s="9"/>
      <c r="G7560" s="91" t="s">
        <v>3919</v>
      </c>
      <c r="H7560" s="91"/>
      <c r="I7560" s="91"/>
      <c r="J7560" s="91"/>
      <c r="K7560" s="28">
        <f>SUM(K7556:K7559)</f>
        <v>100.88</v>
      </c>
    </row>
    <row r="7561" spans="1:11" ht="15" customHeight="1" x14ac:dyDescent="0.25">
      <c r="A7561" s="93" t="s">
        <v>3907</v>
      </c>
      <c r="B7561" s="93"/>
      <c r="C7561" s="93"/>
      <c r="D7561" s="94" t="s">
        <v>3</v>
      </c>
      <c r="E7561" s="94"/>
      <c r="F7561" s="23" t="s">
        <v>4</v>
      </c>
      <c r="G7561" s="94" t="s">
        <v>3894</v>
      </c>
      <c r="H7561" s="94"/>
      <c r="I7561" s="94" t="s">
        <v>3895</v>
      </c>
      <c r="J7561" s="94"/>
      <c r="K7561" s="23" t="s">
        <v>3896</v>
      </c>
    </row>
    <row r="7562" spans="1:11" ht="15" customHeight="1" x14ac:dyDescent="0.25">
      <c r="A7562" s="24" t="s">
        <v>3971</v>
      </c>
      <c r="B7562" s="95" t="s">
        <v>3972</v>
      </c>
      <c r="C7562" s="95"/>
      <c r="D7562" s="96" t="s">
        <v>20</v>
      </c>
      <c r="E7562" s="96"/>
      <c r="F7562" s="24" t="s">
        <v>2056</v>
      </c>
      <c r="G7562" s="97">
        <v>7.22E-2</v>
      </c>
      <c r="H7562" s="97"/>
      <c r="I7562" s="98">
        <v>32.69</v>
      </c>
      <c r="J7562" s="98"/>
      <c r="K7562" s="27">
        <f>TRUNC(TRUNC(G7562,8)*I7562,2)</f>
        <v>2.36</v>
      </c>
    </row>
    <row r="7563" spans="1:11" ht="15" customHeight="1" x14ac:dyDescent="0.25">
      <c r="A7563" s="24" t="s">
        <v>3910</v>
      </c>
      <c r="B7563" s="95" t="s">
        <v>3911</v>
      </c>
      <c r="C7563" s="95"/>
      <c r="D7563" s="96" t="s">
        <v>20</v>
      </c>
      <c r="E7563" s="96"/>
      <c r="F7563" s="24" t="s">
        <v>2056</v>
      </c>
      <c r="G7563" s="97">
        <v>0.44790000000000002</v>
      </c>
      <c r="H7563" s="97"/>
      <c r="I7563" s="98">
        <v>24.94</v>
      </c>
      <c r="J7563" s="98"/>
      <c r="K7563" s="27">
        <f>TRUNC(TRUNC(G7563,8)*I7563,2)</f>
        <v>11.17</v>
      </c>
    </row>
    <row r="7564" spans="1:11" ht="18" customHeight="1" x14ac:dyDescent="0.25">
      <c r="A7564" s="9"/>
      <c r="B7564" s="9"/>
      <c r="C7564" s="9"/>
      <c r="D7564" s="9"/>
      <c r="E7564" s="9"/>
      <c r="F7564" s="9"/>
      <c r="G7564" s="91" t="s">
        <v>3912</v>
      </c>
      <c r="H7564" s="91"/>
      <c r="I7564" s="91"/>
      <c r="J7564" s="91"/>
      <c r="K7564" s="28">
        <f>SUM(K7562:K7563)</f>
        <v>13.53</v>
      </c>
    </row>
    <row r="7565" spans="1:11" ht="15" customHeight="1" x14ac:dyDescent="0.25">
      <c r="A7565" s="9"/>
      <c r="B7565" s="9"/>
      <c r="C7565" s="9"/>
      <c r="D7565" s="9"/>
      <c r="E7565" s="9"/>
      <c r="F7565" s="9"/>
      <c r="G7565" s="92" t="s">
        <v>3913</v>
      </c>
      <c r="H7565" s="92"/>
      <c r="I7565" s="92"/>
      <c r="J7565" s="92"/>
      <c r="K7565" s="29">
        <f>ROUND(SUM(K7560,K7564),2)</f>
        <v>114.41</v>
      </c>
    </row>
    <row r="7566" spans="1:11" ht="9.9499999999999993" customHeight="1" x14ac:dyDescent="0.25">
      <c r="A7566" s="9"/>
      <c r="B7566" s="9"/>
      <c r="C7566" s="9"/>
      <c r="D7566" s="9"/>
      <c r="E7566" s="9"/>
      <c r="F7566" s="9"/>
      <c r="G7566" s="100"/>
      <c r="H7566" s="100"/>
      <c r="I7566" s="100"/>
      <c r="J7566" s="100"/>
      <c r="K7566" s="100"/>
    </row>
    <row r="7567" spans="1:11" ht="20.100000000000001" customHeight="1" x14ac:dyDescent="0.25">
      <c r="A7567" s="99" t="s">
        <v>2688</v>
      </c>
      <c r="B7567" s="99"/>
      <c r="C7567" s="99"/>
      <c r="D7567" s="99"/>
      <c r="E7567" s="99"/>
      <c r="F7567" s="99"/>
      <c r="G7567" s="99"/>
      <c r="H7567" s="99"/>
      <c r="I7567" s="99"/>
      <c r="J7567" s="99"/>
      <c r="K7567" s="99"/>
    </row>
    <row r="7568" spans="1:11" ht="15" customHeight="1" x14ac:dyDescent="0.25">
      <c r="A7568" s="93" t="s">
        <v>3916</v>
      </c>
      <c r="B7568" s="93"/>
      <c r="C7568" s="93"/>
      <c r="D7568" s="94" t="s">
        <v>3</v>
      </c>
      <c r="E7568" s="94"/>
      <c r="F7568" s="23" t="s">
        <v>4</v>
      </c>
      <c r="G7568" s="94" t="s">
        <v>3894</v>
      </c>
      <c r="H7568" s="94"/>
      <c r="I7568" s="94" t="s">
        <v>3895</v>
      </c>
      <c r="J7568" s="94"/>
      <c r="K7568" s="23" t="s">
        <v>3896</v>
      </c>
    </row>
    <row r="7569" spans="1:11" ht="38.1" customHeight="1" x14ac:dyDescent="0.25">
      <c r="A7569" s="24" t="s">
        <v>3973</v>
      </c>
      <c r="B7569" s="95" t="s">
        <v>3974</v>
      </c>
      <c r="C7569" s="95"/>
      <c r="D7569" s="96" t="s">
        <v>20</v>
      </c>
      <c r="E7569" s="96"/>
      <c r="F7569" s="24" t="s">
        <v>3936</v>
      </c>
      <c r="G7569" s="97">
        <v>6.3E-3</v>
      </c>
      <c r="H7569" s="97"/>
      <c r="I7569" s="98">
        <v>94.61</v>
      </c>
      <c r="J7569" s="98"/>
      <c r="K7569" s="27">
        <f>TRUNC(TRUNC(G7569,8)*I7569,2)</f>
        <v>0.59</v>
      </c>
    </row>
    <row r="7570" spans="1:11" ht="38.1" customHeight="1" x14ac:dyDescent="0.25">
      <c r="A7570" s="24" t="s">
        <v>3975</v>
      </c>
      <c r="B7570" s="95" t="s">
        <v>3976</v>
      </c>
      <c r="C7570" s="95"/>
      <c r="D7570" s="96" t="s">
        <v>20</v>
      </c>
      <c r="E7570" s="96"/>
      <c r="F7570" s="24" t="s">
        <v>30</v>
      </c>
      <c r="G7570" s="97">
        <v>1.0200000000000001E-2</v>
      </c>
      <c r="H7570" s="97"/>
      <c r="I7570" s="98">
        <v>370.94</v>
      </c>
      <c r="J7570" s="98"/>
      <c r="K7570" s="27">
        <f>TRUNC(TRUNC(G7570,8)*I7570,2)</f>
        <v>3.78</v>
      </c>
    </row>
    <row r="7571" spans="1:11" ht="29.1" customHeight="1" x14ac:dyDescent="0.25">
      <c r="A7571" s="24" t="s">
        <v>3977</v>
      </c>
      <c r="B7571" s="95" t="s">
        <v>3978</v>
      </c>
      <c r="C7571" s="95"/>
      <c r="D7571" s="96" t="s">
        <v>20</v>
      </c>
      <c r="E7571" s="96"/>
      <c r="F7571" s="24" t="s">
        <v>3936</v>
      </c>
      <c r="G7571" s="97">
        <v>4.8999999999999998E-3</v>
      </c>
      <c r="H7571" s="97"/>
      <c r="I7571" s="98">
        <v>74.180000000000007</v>
      </c>
      <c r="J7571" s="98"/>
      <c r="K7571" s="27">
        <f>TRUNC(TRUNC(G7571,8)*I7571,2)</f>
        <v>0.36</v>
      </c>
    </row>
    <row r="7572" spans="1:11" ht="29.1" customHeight="1" x14ac:dyDescent="0.25">
      <c r="A7572" s="24" t="s">
        <v>3979</v>
      </c>
      <c r="B7572" s="95" t="s">
        <v>3980</v>
      </c>
      <c r="C7572" s="95"/>
      <c r="D7572" s="96" t="s">
        <v>20</v>
      </c>
      <c r="E7572" s="96"/>
      <c r="F7572" s="24" t="s">
        <v>30</v>
      </c>
      <c r="G7572" s="97">
        <v>5.5999999999999999E-3</v>
      </c>
      <c r="H7572" s="97"/>
      <c r="I7572" s="98">
        <v>166.79</v>
      </c>
      <c r="J7572" s="98"/>
      <c r="K7572" s="27">
        <f>TRUNC(TRUNC(G7572,8)*I7572,2)</f>
        <v>0.93</v>
      </c>
    </row>
    <row r="7573" spans="1:11" ht="18" customHeight="1" x14ac:dyDescent="0.25">
      <c r="A7573" s="9"/>
      <c r="B7573" s="9"/>
      <c r="C7573" s="9"/>
      <c r="D7573" s="9"/>
      <c r="E7573" s="9"/>
      <c r="F7573" s="9"/>
      <c r="G7573" s="91" t="s">
        <v>3919</v>
      </c>
      <c r="H7573" s="91"/>
      <c r="I7573" s="91"/>
      <c r="J7573" s="91"/>
      <c r="K7573" s="28">
        <f>SUM(K7569:K7572)</f>
        <v>5.66</v>
      </c>
    </row>
    <row r="7574" spans="1:11" ht="15" customHeight="1" x14ac:dyDescent="0.25">
      <c r="A7574" s="9"/>
      <c r="B7574" s="9"/>
      <c r="C7574" s="9"/>
      <c r="D7574" s="9"/>
      <c r="E7574" s="9"/>
      <c r="F7574" s="9"/>
      <c r="G7574" s="92" t="s">
        <v>3913</v>
      </c>
      <c r="H7574" s="92"/>
      <c r="I7574" s="92"/>
      <c r="J7574" s="92"/>
      <c r="K7574" s="29">
        <f>ROUND(SUM(K7573),2)</f>
        <v>5.66</v>
      </c>
    </row>
    <row r="7575" spans="1:11" ht="9.9499999999999993" customHeight="1" x14ac:dyDescent="0.25">
      <c r="A7575" s="9"/>
      <c r="B7575" s="9"/>
      <c r="C7575" s="9"/>
      <c r="D7575" s="9"/>
      <c r="E7575" s="9"/>
      <c r="F7575" s="9"/>
      <c r="G7575" s="100"/>
      <c r="H7575" s="100"/>
      <c r="I7575" s="100"/>
      <c r="J7575" s="100"/>
      <c r="K7575" s="100"/>
    </row>
    <row r="7576" spans="1:11" ht="20.100000000000001" customHeight="1" x14ac:dyDescent="0.25">
      <c r="A7576" s="99" t="s">
        <v>2689</v>
      </c>
      <c r="B7576" s="99"/>
      <c r="C7576" s="99"/>
      <c r="D7576" s="99"/>
      <c r="E7576" s="99"/>
      <c r="F7576" s="99"/>
      <c r="G7576" s="99"/>
      <c r="H7576" s="99"/>
      <c r="I7576" s="99"/>
      <c r="J7576" s="99"/>
      <c r="K7576" s="99"/>
    </row>
    <row r="7577" spans="1:11" ht="15" customHeight="1" x14ac:dyDescent="0.25">
      <c r="A7577" s="93" t="s">
        <v>3916</v>
      </c>
      <c r="B7577" s="93"/>
      <c r="C7577" s="93"/>
      <c r="D7577" s="94" t="s">
        <v>3</v>
      </c>
      <c r="E7577" s="94"/>
      <c r="F7577" s="23" t="s">
        <v>4</v>
      </c>
      <c r="G7577" s="94" t="s">
        <v>3894</v>
      </c>
      <c r="H7577" s="94"/>
      <c r="I7577" s="94" t="s">
        <v>3895</v>
      </c>
      <c r="J7577" s="94"/>
      <c r="K7577" s="23" t="s">
        <v>3896</v>
      </c>
    </row>
    <row r="7578" spans="1:11" ht="38.1" customHeight="1" x14ac:dyDescent="0.25">
      <c r="A7578" s="24" t="s">
        <v>3973</v>
      </c>
      <c r="B7578" s="95" t="s">
        <v>3974</v>
      </c>
      <c r="C7578" s="95"/>
      <c r="D7578" s="96" t="s">
        <v>20</v>
      </c>
      <c r="E7578" s="96"/>
      <c r="F7578" s="24" t="s">
        <v>3936</v>
      </c>
      <c r="G7578" s="97">
        <v>1.2999999999999999E-3</v>
      </c>
      <c r="H7578" s="97"/>
      <c r="I7578" s="98">
        <v>94.61</v>
      </c>
      <c r="J7578" s="98"/>
      <c r="K7578" s="27">
        <f>TRUNC(TRUNC(G7578,8)*I7578,2)</f>
        <v>0.12</v>
      </c>
    </row>
    <row r="7579" spans="1:11" ht="38.1" customHeight="1" x14ac:dyDescent="0.25">
      <c r="A7579" s="24" t="s">
        <v>3975</v>
      </c>
      <c r="B7579" s="95" t="s">
        <v>3976</v>
      </c>
      <c r="C7579" s="95"/>
      <c r="D7579" s="96" t="s">
        <v>20</v>
      </c>
      <c r="E7579" s="96"/>
      <c r="F7579" s="24" t="s">
        <v>30</v>
      </c>
      <c r="G7579" s="97">
        <v>3.0999999999999999E-3</v>
      </c>
      <c r="H7579" s="97"/>
      <c r="I7579" s="98">
        <v>370.94</v>
      </c>
      <c r="J7579" s="98"/>
      <c r="K7579" s="27">
        <f>TRUNC(TRUNC(G7579,8)*I7579,2)</f>
        <v>1.1399999999999999</v>
      </c>
    </row>
    <row r="7580" spans="1:11" ht="18" customHeight="1" x14ac:dyDescent="0.25">
      <c r="A7580" s="9"/>
      <c r="B7580" s="9"/>
      <c r="C7580" s="9"/>
      <c r="D7580" s="9"/>
      <c r="E7580" s="9"/>
      <c r="F7580" s="9"/>
      <c r="G7580" s="91" t="s">
        <v>3919</v>
      </c>
      <c r="H7580" s="91"/>
      <c r="I7580" s="91"/>
      <c r="J7580" s="91"/>
      <c r="K7580" s="28">
        <f>SUM(K7578:K7579)</f>
        <v>1.2599999999999998</v>
      </c>
    </row>
    <row r="7581" spans="1:11" ht="15" customHeight="1" x14ac:dyDescent="0.25">
      <c r="A7581" s="9"/>
      <c r="B7581" s="9"/>
      <c r="C7581" s="9"/>
      <c r="D7581" s="9"/>
      <c r="E7581" s="9"/>
      <c r="F7581" s="9"/>
      <c r="G7581" s="92" t="s">
        <v>3913</v>
      </c>
      <c r="H7581" s="92"/>
      <c r="I7581" s="92"/>
      <c r="J7581" s="92"/>
      <c r="K7581" s="29">
        <f>ROUND(SUM(K7580),2)</f>
        <v>1.26</v>
      </c>
    </row>
    <row r="7582" spans="1:11" ht="9.9499999999999993" customHeight="1" x14ac:dyDescent="0.25">
      <c r="A7582" s="9"/>
      <c r="B7582" s="9"/>
      <c r="C7582" s="9"/>
      <c r="D7582" s="9"/>
      <c r="E7582" s="9"/>
      <c r="F7582" s="9"/>
      <c r="G7582" s="100"/>
      <c r="H7582" s="100"/>
      <c r="I7582" s="100"/>
      <c r="J7582" s="100"/>
      <c r="K7582" s="100"/>
    </row>
    <row r="7583" spans="1:11" ht="20.100000000000001" customHeight="1" x14ac:dyDescent="0.25">
      <c r="A7583" s="99" t="s">
        <v>2690</v>
      </c>
      <c r="B7583" s="99"/>
      <c r="C7583" s="99"/>
      <c r="D7583" s="99"/>
      <c r="E7583" s="99"/>
      <c r="F7583" s="99"/>
      <c r="G7583" s="99"/>
      <c r="H7583" s="99"/>
      <c r="I7583" s="99"/>
      <c r="J7583" s="99"/>
      <c r="K7583" s="99"/>
    </row>
    <row r="7584" spans="1:11" ht="15" customHeight="1" x14ac:dyDescent="0.25">
      <c r="A7584" s="93" t="s">
        <v>3916</v>
      </c>
      <c r="B7584" s="93"/>
      <c r="C7584" s="93"/>
      <c r="D7584" s="94" t="s">
        <v>3</v>
      </c>
      <c r="E7584" s="94"/>
      <c r="F7584" s="23" t="s">
        <v>4</v>
      </c>
      <c r="G7584" s="94" t="s">
        <v>3894</v>
      </c>
      <c r="H7584" s="94"/>
      <c r="I7584" s="94" t="s">
        <v>3895</v>
      </c>
      <c r="J7584" s="94"/>
      <c r="K7584" s="23" t="s">
        <v>3896</v>
      </c>
    </row>
    <row r="7585" spans="1:11" ht="38.1" customHeight="1" x14ac:dyDescent="0.25">
      <c r="A7585" s="24" t="s">
        <v>3973</v>
      </c>
      <c r="B7585" s="95" t="s">
        <v>3974</v>
      </c>
      <c r="C7585" s="95"/>
      <c r="D7585" s="96" t="s">
        <v>20</v>
      </c>
      <c r="E7585" s="96"/>
      <c r="F7585" s="24" t="s">
        <v>3936</v>
      </c>
      <c r="G7585" s="97">
        <v>5.0000000000000001E-4</v>
      </c>
      <c r="H7585" s="97"/>
      <c r="I7585" s="98">
        <v>94.61</v>
      </c>
      <c r="J7585" s="98"/>
      <c r="K7585" s="27">
        <f>TRUNC(TRUNC(G7585,8)*I7585,2)</f>
        <v>0.04</v>
      </c>
    </row>
    <row r="7586" spans="1:11" ht="38.1" customHeight="1" x14ac:dyDescent="0.25">
      <c r="A7586" s="24" t="s">
        <v>3975</v>
      </c>
      <c r="B7586" s="95" t="s">
        <v>3976</v>
      </c>
      <c r="C7586" s="95"/>
      <c r="D7586" s="96" t="s">
        <v>20</v>
      </c>
      <c r="E7586" s="96"/>
      <c r="F7586" s="24" t="s">
        <v>30</v>
      </c>
      <c r="G7586" s="97">
        <v>1.1999999999999999E-3</v>
      </c>
      <c r="H7586" s="97"/>
      <c r="I7586" s="98">
        <v>370.94</v>
      </c>
      <c r="J7586" s="98"/>
      <c r="K7586" s="27">
        <f>TRUNC(TRUNC(G7586,8)*I7586,2)</f>
        <v>0.44</v>
      </c>
    </row>
    <row r="7587" spans="1:11" ht="18" customHeight="1" x14ac:dyDescent="0.25">
      <c r="A7587" s="9"/>
      <c r="B7587" s="9"/>
      <c r="C7587" s="9"/>
      <c r="D7587" s="9"/>
      <c r="E7587" s="9"/>
      <c r="F7587" s="9"/>
      <c r="G7587" s="91" t="s">
        <v>3919</v>
      </c>
      <c r="H7587" s="91"/>
      <c r="I7587" s="91"/>
      <c r="J7587" s="91"/>
      <c r="K7587" s="28">
        <f>SUM(K7585:K7586)</f>
        <v>0.48</v>
      </c>
    </row>
    <row r="7588" spans="1:11" ht="15" customHeight="1" x14ac:dyDescent="0.25">
      <c r="A7588" s="9"/>
      <c r="B7588" s="9"/>
      <c r="C7588" s="9"/>
      <c r="D7588" s="9"/>
      <c r="E7588" s="9"/>
      <c r="F7588" s="9"/>
      <c r="G7588" s="92" t="s">
        <v>3913</v>
      </c>
      <c r="H7588" s="92"/>
      <c r="I7588" s="92"/>
      <c r="J7588" s="92"/>
      <c r="K7588" s="29">
        <f>ROUND(SUM(K7587),2)</f>
        <v>0.48</v>
      </c>
    </row>
    <row r="7589" spans="1:11" ht="9.9499999999999993" customHeight="1" x14ac:dyDescent="0.25">
      <c r="A7589" s="9"/>
      <c r="B7589" s="9"/>
      <c r="C7589" s="9"/>
      <c r="D7589" s="9"/>
      <c r="E7589" s="9"/>
      <c r="F7589" s="9"/>
      <c r="G7589" s="100"/>
      <c r="H7589" s="100"/>
      <c r="I7589" s="100"/>
      <c r="J7589" s="100"/>
      <c r="K7589" s="100"/>
    </row>
    <row r="7590" spans="1:11" ht="20.100000000000001" customHeight="1" x14ac:dyDescent="0.25">
      <c r="A7590" s="99" t="s">
        <v>2691</v>
      </c>
      <c r="B7590" s="99"/>
      <c r="C7590" s="99"/>
      <c r="D7590" s="99"/>
      <c r="E7590" s="99"/>
      <c r="F7590" s="99"/>
      <c r="G7590" s="99"/>
      <c r="H7590" s="99"/>
      <c r="I7590" s="99"/>
      <c r="J7590" s="99"/>
      <c r="K7590" s="99"/>
    </row>
    <row r="7591" spans="1:11" ht="15" customHeight="1" x14ac:dyDescent="0.25">
      <c r="A7591" s="93" t="s">
        <v>3981</v>
      </c>
      <c r="B7591" s="93"/>
      <c r="C7591" s="93"/>
      <c r="D7591" s="94" t="s">
        <v>3</v>
      </c>
      <c r="E7591" s="94"/>
      <c r="F7591" s="23" t="s">
        <v>4</v>
      </c>
      <c r="G7591" s="94" t="s">
        <v>3894</v>
      </c>
      <c r="H7591" s="94"/>
      <c r="I7591" s="94" t="s">
        <v>3895</v>
      </c>
      <c r="J7591" s="94"/>
      <c r="K7591" s="23" t="s">
        <v>3896</v>
      </c>
    </row>
    <row r="7592" spans="1:11" ht="21" customHeight="1" x14ac:dyDescent="0.25">
      <c r="A7592" s="24" t="s">
        <v>70</v>
      </c>
      <c r="B7592" s="95" t="s">
        <v>3982</v>
      </c>
      <c r="C7592" s="95"/>
      <c r="D7592" s="96" t="s">
        <v>25</v>
      </c>
      <c r="E7592" s="96"/>
      <c r="F7592" s="24" t="s">
        <v>61</v>
      </c>
      <c r="G7592" s="97">
        <v>1</v>
      </c>
      <c r="H7592" s="97"/>
      <c r="I7592" s="98">
        <v>28.42</v>
      </c>
      <c r="J7592" s="98"/>
      <c r="K7592" s="27">
        <f>ROUND(ROUND(G7592,8)*I7592,2)</f>
        <v>28.42</v>
      </c>
    </row>
    <row r="7593" spans="1:11" ht="15" customHeight="1" x14ac:dyDescent="0.25">
      <c r="A7593" s="9"/>
      <c r="B7593" s="9"/>
      <c r="C7593" s="9"/>
      <c r="D7593" s="9"/>
      <c r="E7593" s="9"/>
      <c r="F7593" s="9"/>
      <c r="G7593" s="91" t="s">
        <v>3983</v>
      </c>
      <c r="H7593" s="91"/>
      <c r="I7593" s="91"/>
      <c r="J7593" s="91"/>
      <c r="K7593" s="28">
        <f>SUM(K7592:K7592)</f>
        <v>28.42</v>
      </c>
    </row>
    <row r="7594" spans="1:11" ht="15" customHeight="1" x14ac:dyDescent="0.25">
      <c r="A7594" s="9"/>
      <c r="B7594" s="9"/>
      <c r="C7594" s="9"/>
      <c r="D7594" s="9"/>
      <c r="E7594" s="9"/>
      <c r="F7594" s="9"/>
      <c r="G7594" s="92" t="s">
        <v>3913</v>
      </c>
      <c r="H7594" s="92"/>
      <c r="I7594" s="92"/>
      <c r="J7594" s="92"/>
      <c r="K7594" s="29">
        <f>ROUND(SUM(K7593),2)</f>
        <v>28.42</v>
      </c>
    </row>
    <row r="7595" spans="1:11" ht="9.9499999999999993" customHeight="1" x14ac:dyDescent="0.25">
      <c r="A7595" s="9"/>
      <c r="B7595" s="9"/>
      <c r="C7595" s="9"/>
      <c r="D7595" s="9"/>
      <c r="E7595" s="9"/>
      <c r="F7595" s="9"/>
      <c r="G7595" s="100"/>
      <c r="H7595" s="100"/>
      <c r="I7595" s="100"/>
      <c r="J7595" s="100"/>
      <c r="K7595" s="100"/>
    </row>
    <row r="7596" spans="1:11" ht="20.100000000000001" customHeight="1" x14ac:dyDescent="0.25">
      <c r="A7596" s="99" t="s">
        <v>2692</v>
      </c>
      <c r="B7596" s="99"/>
      <c r="C7596" s="99"/>
      <c r="D7596" s="99"/>
      <c r="E7596" s="99"/>
      <c r="F7596" s="99"/>
      <c r="G7596" s="99"/>
      <c r="H7596" s="99"/>
      <c r="I7596" s="99"/>
      <c r="J7596" s="99"/>
      <c r="K7596" s="99"/>
    </row>
    <row r="7597" spans="1:11" ht="15" customHeight="1" x14ac:dyDescent="0.25">
      <c r="A7597" s="93" t="s">
        <v>3916</v>
      </c>
      <c r="B7597" s="93"/>
      <c r="C7597" s="93"/>
      <c r="D7597" s="94" t="s">
        <v>3</v>
      </c>
      <c r="E7597" s="94"/>
      <c r="F7597" s="23" t="s">
        <v>4</v>
      </c>
      <c r="G7597" s="94" t="s">
        <v>3894</v>
      </c>
      <c r="H7597" s="94"/>
      <c r="I7597" s="94" t="s">
        <v>3895</v>
      </c>
      <c r="J7597" s="94"/>
      <c r="K7597" s="23" t="s">
        <v>3896</v>
      </c>
    </row>
    <row r="7598" spans="1:11" ht="38.1" customHeight="1" x14ac:dyDescent="0.25">
      <c r="A7598" s="24" t="s">
        <v>3973</v>
      </c>
      <c r="B7598" s="95" t="s">
        <v>3974</v>
      </c>
      <c r="C7598" s="95"/>
      <c r="D7598" s="96" t="s">
        <v>20</v>
      </c>
      <c r="E7598" s="96"/>
      <c r="F7598" s="24" t="s">
        <v>3936</v>
      </c>
      <c r="G7598" s="97">
        <v>1.2999999999999999E-3</v>
      </c>
      <c r="H7598" s="97"/>
      <c r="I7598" s="98">
        <v>94.61</v>
      </c>
      <c r="J7598" s="98"/>
      <c r="K7598" s="27">
        <f>TRUNC(TRUNC(G7598,8)*I7598,2)</f>
        <v>0.12</v>
      </c>
    </row>
    <row r="7599" spans="1:11" ht="38.1" customHeight="1" x14ac:dyDescent="0.25">
      <c r="A7599" s="24" t="s">
        <v>3975</v>
      </c>
      <c r="B7599" s="95" t="s">
        <v>3976</v>
      </c>
      <c r="C7599" s="95"/>
      <c r="D7599" s="96" t="s">
        <v>20</v>
      </c>
      <c r="E7599" s="96"/>
      <c r="F7599" s="24" t="s">
        <v>30</v>
      </c>
      <c r="G7599" s="97">
        <v>3.0999999999999999E-3</v>
      </c>
      <c r="H7599" s="97"/>
      <c r="I7599" s="98">
        <v>370.94</v>
      </c>
      <c r="J7599" s="98"/>
      <c r="K7599" s="27">
        <f>TRUNC(TRUNC(G7599,8)*I7599,2)</f>
        <v>1.1399999999999999</v>
      </c>
    </row>
    <row r="7600" spans="1:11" ht="18" customHeight="1" x14ac:dyDescent="0.25">
      <c r="A7600" s="9"/>
      <c r="B7600" s="9"/>
      <c r="C7600" s="9"/>
      <c r="D7600" s="9"/>
      <c r="E7600" s="9"/>
      <c r="F7600" s="9"/>
      <c r="G7600" s="91" t="s">
        <v>3919</v>
      </c>
      <c r="H7600" s="91"/>
      <c r="I7600" s="91"/>
      <c r="J7600" s="91"/>
      <c r="K7600" s="28">
        <f>SUM(K7598:K7599)</f>
        <v>1.2599999999999998</v>
      </c>
    </row>
    <row r="7601" spans="1:11" ht="15" customHeight="1" x14ac:dyDescent="0.25">
      <c r="A7601" s="9"/>
      <c r="B7601" s="9"/>
      <c r="C7601" s="9"/>
      <c r="D7601" s="9"/>
      <c r="E7601" s="9"/>
      <c r="F7601" s="9"/>
      <c r="G7601" s="92" t="s">
        <v>3913</v>
      </c>
      <c r="H7601" s="92"/>
      <c r="I7601" s="92"/>
      <c r="J7601" s="92"/>
      <c r="K7601" s="29">
        <f>ROUND(SUM(K7600),2)</f>
        <v>1.26</v>
      </c>
    </row>
    <row r="7602" spans="1:11" ht="9.9499999999999993" customHeight="1" x14ac:dyDescent="0.25">
      <c r="A7602" s="9"/>
      <c r="B7602" s="9"/>
      <c r="C7602" s="9"/>
      <c r="D7602" s="9"/>
      <c r="E7602" s="9"/>
      <c r="F7602" s="9"/>
      <c r="G7602" s="100"/>
      <c r="H7602" s="100"/>
      <c r="I7602" s="100"/>
      <c r="J7602" s="100"/>
      <c r="K7602" s="100"/>
    </row>
    <row r="7603" spans="1:11" ht="20.100000000000001" customHeight="1" x14ac:dyDescent="0.25">
      <c r="A7603" s="99" t="s">
        <v>2693</v>
      </c>
      <c r="B7603" s="99"/>
      <c r="C7603" s="99"/>
      <c r="D7603" s="99"/>
      <c r="E7603" s="99"/>
      <c r="F7603" s="99"/>
      <c r="G7603" s="99"/>
      <c r="H7603" s="99"/>
      <c r="I7603" s="99"/>
      <c r="J7603" s="99"/>
      <c r="K7603" s="99"/>
    </row>
    <row r="7604" spans="1:11" ht="12.95" customHeight="1" x14ac:dyDescent="0.25">
      <c r="A7604" s="107" t="s">
        <v>3984</v>
      </c>
      <c r="B7604" s="107"/>
      <c r="C7604" s="107"/>
      <c r="D7604" s="108" t="s">
        <v>3985</v>
      </c>
      <c r="E7604" s="87" t="s">
        <v>3986</v>
      </c>
      <c r="F7604" s="87"/>
      <c r="G7604" s="87" t="s">
        <v>3987</v>
      </c>
      <c r="H7604" s="87"/>
      <c r="I7604" s="87"/>
      <c r="J7604" s="87"/>
      <c r="K7604" s="87" t="s">
        <v>3988</v>
      </c>
    </row>
    <row r="7605" spans="1:11" ht="12" customHeight="1" x14ac:dyDescent="0.25">
      <c r="A7605" s="107"/>
      <c r="B7605" s="107"/>
      <c r="C7605" s="107"/>
      <c r="D7605" s="108"/>
      <c r="E7605" s="23" t="s">
        <v>3989</v>
      </c>
      <c r="F7605" s="23" t="s">
        <v>3990</v>
      </c>
      <c r="G7605" s="94" t="s">
        <v>3989</v>
      </c>
      <c r="H7605" s="94"/>
      <c r="I7605" s="94" t="s">
        <v>3990</v>
      </c>
      <c r="J7605" s="94"/>
      <c r="K7605" s="87"/>
    </row>
    <row r="7606" spans="1:11" ht="15" customHeight="1" x14ac:dyDescent="0.25">
      <c r="A7606" s="6" t="s">
        <v>3991</v>
      </c>
      <c r="B7606" s="104" t="s">
        <v>3992</v>
      </c>
      <c r="C7606" s="104"/>
      <c r="D7606" s="31">
        <v>1</v>
      </c>
      <c r="E7606" s="32">
        <v>0.34</v>
      </c>
      <c r="F7606" s="32">
        <v>0.66</v>
      </c>
      <c r="G7606" s="105">
        <v>355.46550000000002</v>
      </c>
      <c r="H7606" s="105"/>
      <c r="I7606" s="105">
        <v>95.872399999999999</v>
      </c>
      <c r="J7606" s="105"/>
      <c r="K7606" s="33">
        <f>ROUND(D7606*(ROUND(E7606*G7606,4)+ROUND(F7606*I7606,4)),4)</f>
        <v>184.13409999999999</v>
      </c>
    </row>
    <row r="7607" spans="1:11" ht="15" customHeight="1" x14ac:dyDescent="0.25">
      <c r="A7607" s="6" t="s">
        <v>3993</v>
      </c>
      <c r="B7607" s="104" t="s">
        <v>3994</v>
      </c>
      <c r="C7607" s="104"/>
      <c r="D7607" s="31">
        <v>1</v>
      </c>
      <c r="E7607" s="32">
        <v>1</v>
      </c>
      <c r="F7607" s="32">
        <v>0</v>
      </c>
      <c r="G7607" s="105">
        <v>365.3972</v>
      </c>
      <c r="H7607" s="105"/>
      <c r="I7607" s="105">
        <v>147.8879</v>
      </c>
      <c r="J7607" s="105"/>
      <c r="K7607" s="33">
        <f>ROUND(D7607*(ROUND(E7607*G7607,4)+ROUND(F7607*I7607,4)),4)</f>
        <v>365.3972</v>
      </c>
    </row>
    <row r="7608" spans="1:11" ht="15" customHeight="1" x14ac:dyDescent="0.25">
      <c r="A7608" s="6" t="s">
        <v>3995</v>
      </c>
      <c r="B7608" s="104" t="s">
        <v>3996</v>
      </c>
      <c r="C7608" s="104"/>
      <c r="D7608" s="31">
        <v>1</v>
      </c>
      <c r="E7608" s="32">
        <v>0.97</v>
      </c>
      <c r="F7608" s="32">
        <v>0.03</v>
      </c>
      <c r="G7608" s="105">
        <v>324.64210000000003</v>
      </c>
      <c r="H7608" s="105"/>
      <c r="I7608" s="105">
        <v>159.20740000000001</v>
      </c>
      <c r="J7608" s="105"/>
      <c r="K7608" s="33">
        <f>ROUND(D7608*(ROUND(E7608*G7608,4)+ROUND(F7608*I7608,4)),4)</f>
        <v>319.67899999999997</v>
      </c>
    </row>
    <row r="7609" spans="1:11" ht="15.95" customHeight="1" x14ac:dyDescent="0.25">
      <c r="A7609" s="6" t="s">
        <v>3997</v>
      </c>
      <c r="B7609" s="104" t="s">
        <v>3998</v>
      </c>
      <c r="C7609" s="104"/>
      <c r="D7609" s="31">
        <v>1</v>
      </c>
      <c r="E7609" s="32">
        <v>0.79</v>
      </c>
      <c r="F7609" s="32">
        <v>0.21</v>
      </c>
      <c r="G7609" s="105">
        <v>284.72230000000002</v>
      </c>
      <c r="H7609" s="105"/>
      <c r="I7609" s="105">
        <v>125.70480000000001</v>
      </c>
      <c r="J7609" s="105"/>
      <c r="K7609" s="33">
        <f>ROUND(D7609*(ROUND(E7609*G7609,4)+ROUND(F7609*I7609,4)),4)</f>
        <v>251.32859999999999</v>
      </c>
    </row>
    <row r="7610" spans="1:11" ht="15" customHeight="1" x14ac:dyDescent="0.25">
      <c r="A7610" s="1"/>
      <c r="B7610" s="1"/>
      <c r="C7610" s="1"/>
      <c r="D7610" s="1"/>
      <c r="E7610" s="1"/>
      <c r="F7610" s="1"/>
      <c r="G7610" s="85" t="s">
        <v>3999</v>
      </c>
      <c r="H7610" s="85"/>
      <c r="I7610" s="85"/>
      <c r="J7610" s="85"/>
      <c r="K7610" s="34">
        <f>SUM(K7605:K7609)</f>
        <v>1120.5389</v>
      </c>
    </row>
    <row r="7611" spans="1:11" ht="20.100000000000001" customHeight="1" x14ac:dyDescent="0.25">
      <c r="A7611" s="106" t="s">
        <v>4000</v>
      </c>
      <c r="B7611" s="106"/>
      <c r="C7611" s="106"/>
      <c r="D7611" s="106"/>
      <c r="E7611" s="106"/>
      <c r="F7611" s="2" t="s">
        <v>4</v>
      </c>
      <c r="G7611" s="87" t="s">
        <v>4001</v>
      </c>
      <c r="H7611" s="87"/>
      <c r="I7611" s="87" t="s">
        <v>4002</v>
      </c>
      <c r="J7611" s="87"/>
      <c r="K7611" s="2" t="s">
        <v>3988</v>
      </c>
    </row>
    <row r="7612" spans="1:11" ht="15" customHeight="1" x14ac:dyDescent="0.25">
      <c r="A7612" s="6" t="s">
        <v>4003</v>
      </c>
      <c r="B7612" s="101" t="s">
        <v>4004</v>
      </c>
      <c r="C7612" s="101"/>
      <c r="D7612" s="101"/>
      <c r="E7612" s="101"/>
      <c r="F7612" s="6" t="s">
        <v>3940</v>
      </c>
      <c r="G7612" s="114">
        <v>1</v>
      </c>
      <c r="H7612" s="114"/>
      <c r="I7612" s="115">
        <v>22.527200000000001</v>
      </c>
      <c r="J7612" s="115"/>
      <c r="K7612" s="35">
        <f>ROUND(ROUND(G7612,5)*I7612,4)</f>
        <v>22.527200000000001</v>
      </c>
    </row>
    <row r="7613" spans="1:11" ht="15" customHeight="1" x14ac:dyDescent="0.25">
      <c r="A7613" s="1"/>
      <c r="B7613" s="1"/>
      <c r="C7613" s="1"/>
      <c r="D7613" s="1"/>
      <c r="E7613" s="1"/>
      <c r="F7613" s="1"/>
      <c r="G7613" s="85" t="s">
        <v>4005</v>
      </c>
      <c r="H7613" s="85"/>
      <c r="I7613" s="85"/>
      <c r="J7613" s="85"/>
      <c r="K7613" s="36">
        <f>SUM(K7612:K7612)</f>
        <v>22.527200000000001</v>
      </c>
    </row>
    <row r="7614" spans="1:11" ht="15" customHeight="1" x14ac:dyDescent="0.25">
      <c r="A7614" s="9"/>
      <c r="B7614" s="9"/>
      <c r="C7614" s="9"/>
      <c r="D7614" s="9"/>
      <c r="E7614" s="9"/>
      <c r="F7614" s="9"/>
      <c r="G7614" s="92" t="s">
        <v>4006</v>
      </c>
      <c r="H7614" s="92"/>
      <c r="I7614" s="92"/>
      <c r="J7614" s="92"/>
      <c r="K7614" s="33">
        <f>SUM(K7610,K7613)</f>
        <v>1143.0661</v>
      </c>
    </row>
    <row r="7615" spans="1:11" ht="15" customHeight="1" x14ac:dyDescent="0.25">
      <c r="A7615" s="9"/>
      <c r="B7615" s="9"/>
      <c r="C7615" s="9"/>
      <c r="D7615" s="9"/>
      <c r="E7615" s="9"/>
      <c r="F7615" s="9"/>
      <c r="G7615" s="92" t="s">
        <v>4007</v>
      </c>
      <c r="H7615" s="92"/>
      <c r="I7615" s="92"/>
      <c r="J7615" s="92"/>
      <c r="K7615" s="37">
        <v>113.18</v>
      </c>
    </row>
    <row r="7616" spans="1:11" ht="15" customHeight="1" x14ac:dyDescent="0.25">
      <c r="A7616" s="9"/>
      <c r="B7616" s="9"/>
      <c r="C7616" s="9"/>
      <c r="D7616" s="9"/>
      <c r="E7616" s="9"/>
      <c r="F7616" s="9"/>
      <c r="G7616" s="92" t="s">
        <v>4008</v>
      </c>
      <c r="H7616" s="92"/>
      <c r="I7616" s="92"/>
      <c r="J7616" s="92"/>
      <c r="K7616" s="33">
        <f>ROUND(K7614/K7615,4)</f>
        <v>10.099500000000001</v>
      </c>
    </row>
    <row r="7617" spans="1:11" ht="15" customHeight="1" x14ac:dyDescent="0.25">
      <c r="A7617" s="9"/>
      <c r="B7617" s="9"/>
      <c r="C7617" s="9"/>
      <c r="D7617" s="9"/>
      <c r="E7617" s="9"/>
      <c r="F7617" s="9"/>
      <c r="G7617" s="92" t="s">
        <v>4009</v>
      </c>
      <c r="H7617" s="92"/>
      <c r="I7617" s="92"/>
      <c r="J7617" s="92"/>
      <c r="K7617" s="33">
        <f>ROUND(K7616*0.00746,4)</f>
        <v>7.5300000000000006E-2</v>
      </c>
    </row>
    <row r="7618" spans="1:11" ht="20.100000000000001" customHeight="1" x14ac:dyDescent="0.25">
      <c r="A7618" s="106" t="s">
        <v>4010</v>
      </c>
      <c r="B7618" s="106"/>
      <c r="C7618" s="106"/>
      <c r="D7618" s="106"/>
      <c r="E7618" s="106"/>
      <c r="F7618" s="2" t="s">
        <v>4</v>
      </c>
      <c r="G7618" s="87" t="s">
        <v>4001</v>
      </c>
      <c r="H7618" s="87"/>
      <c r="I7618" s="87" t="s">
        <v>3895</v>
      </c>
      <c r="J7618" s="87"/>
      <c r="K7618" s="2" t="s">
        <v>4011</v>
      </c>
    </row>
    <row r="7619" spans="1:11" ht="15" customHeight="1" x14ac:dyDescent="0.25">
      <c r="A7619" s="6" t="s">
        <v>4012</v>
      </c>
      <c r="B7619" s="104" t="s">
        <v>4013</v>
      </c>
      <c r="C7619" s="104"/>
      <c r="D7619" s="104"/>
      <c r="E7619" s="104"/>
      <c r="F7619" s="6" t="s">
        <v>77</v>
      </c>
      <c r="G7619" s="113">
        <v>1</v>
      </c>
      <c r="H7619" s="113"/>
      <c r="I7619" s="105">
        <v>195.03</v>
      </c>
      <c r="J7619" s="105"/>
      <c r="K7619" s="33">
        <f>ROUND(ROUND(G7619,5)*I7619,4)</f>
        <v>195.03</v>
      </c>
    </row>
    <row r="7620" spans="1:11" ht="15" customHeight="1" x14ac:dyDescent="0.25">
      <c r="A7620" s="1"/>
      <c r="B7620" s="1"/>
      <c r="C7620" s="1"/>
      <c r="D7620" s="1"/>
      <c r="E7620" s="1"/>
      <c r="F7620" s="1"/>
      <c r="G7620" s="85" t="s">
        <v>4014</v>
      </c>
      <c r="H7620" s="85"/>
      <c r="I7620" s="85"/>
      <c r="J7620" s="85"/>
      <c r="K7620" s="34">
        <f>SUM(K7619:K7619)</f>
        <v>195.03</v>
      </c>
    </row>
    <row r="7621" spans="1:11" ht="15" customHeight="1" x14ac:dyDescent="0.25">
      <c r="A7621" s="106" t="s">
        <v>4015</v>
      </c>
      <c r="B7621" s="106"/>
      <c r="C7621" s="106"/>
      <c r="D7621" s="23" t="s">
        <v>4016</v>
      </c>
      <c r="E7621" s="94" t="s">
        <v>4017</v>
      </c>
      <c r="F7621" s="94"/>
      <c r="G7621" s="94" t="s">
        <v>4001</v>
      </c>
      <c r="H7621" s="94"/>
      <c r="I7621" s="94" t="s">
        <v>3895</v>
      </c>
      <c r="J7621" s="94"/>
      <c r="K7621" s="23" t="s">
        <v>4011</v>
      </c>
    </row>
    <row r="7622" spans="1:11" ht="20.100000000000001" customHeight="1" x14ac:dyDescent="0.25">
      <c r="A7622" s="38" t="s">
        <v>4012</v>
      </c>
      <c r="B7622" s="109" t="s">
        <v>4018</v>
      </c>
      <c r="C7622" s="109"/>
      <c r="D7622" s="38" t="s">
        <v>4019</v>
      </c>
      <c r="E7622" s="110" t="s">
        <v>4020</v>
      </c>
      <c r="F7622" s="110"/>
      <c r="G7622" s="111">
        <v>2.2000000000000002</v>
      </c>
      <c r="H7622" s="111"/>
      <c r="I7622" s="112">
        <v>3.47</v>
      </c>
      <c r="J7622" s="112"/>
      <c r="K7622" s="41">
        <f>ROUND(ROUND(G7622,5)*I7622,4)</f>
        <v>7.6340000000000003</v>
      </c>
    </row>
    <row r="7623" spans="1:11" ht="15" customHeight="1" x14ac:dyDescent="0.25">
      <c r="A7623" s="1"/>
      <c r="B7623" s="1"/>
      <c r="C7623" s="1"/>
      <c r="D7623" s="1"/>
      <c r="E7623" s="1"/>
      <c r="F7623" s="1"/>
      <c r="G7623" s="85" t="s">
        <v>4021</v>
      </c>
      <c r="H7623" s="85"/>
      <c r="I7623" s="85"/>
      <c r="J7623" s="85"/>
      <c r="K7623" s="33">
        <f>SUM(K7622:K7622)</f>
        <v>7.6340000000000003</v>
      </c>
    </row>
    <row r="7624" spans="1:11" ht="12.95" customHeight="1" x14ac:dyDescent="0.25">
      <c r="A7624" s="106" t="s">
        <v>4022</v>
      </c>
      <c r="B7624" s="106"/>
      <c r="C7624" s="94" t="s">
        <v>4023</v>
      </c>
      <c r="D7624" s="94" t="s">
        <v>5</v>
      </c>
      <c r="E7624" s="94" t="s">
        <v>4024</v>
      </c>
      <c r="F7624" s="94"/>
      <c r="G7624" s="94" t="s">
        <v>4025</v>
      </c>
      <c r="H7624" s="94"/>
      <c r="I7624" s="94" t="s">
        <v>2086</v>
      </c>
      <c r="J7624" s="94"/>
      <c r="K7624" s="94" t="s">
        <v>4011</v>
      </c>
    </row>
    <row r="7625" spans="1:11" ht="12" customHeight="1" x14ac:dyDescent="0.25">
      <c r="A7625" s="106"/>
      <c r="B7625" s="106"/>
      <c r="C7625" s="94"/>
      <c r="D7625" s="94"/>
      <c r="E7625" s="23" t="s">
        <v>2092</v>
      </c>
      <c r="F7625" s="23" t="s">
        <v>4026</v>
      </c>
      <c r="G7625" s="23" t="s">
        <v>2092</v>
      </c>
      <c r="H7625" s="23" t="s">
        <v>4026</v>
      </c>
      <c r="I7625" s="23" t="s">
        <v>2092</v>
      </c>
      <c r="J7625" s="23" t="s">
        <v>4026</v>
      </c>
      <c r="K7625" s="94"/>
    </row>
    <row r="7626" spans="1:11" ht="27.95" customHeight="1" x14ac:dyDescent="0.25">
      <c r="A7626" s="38" t="s">
        <v>4012</v>
      </c>
      <c r="B7626" s="39" t="s">
        <v>4018</v>
      </c>
      <c r="C7626" s="38" t="s">
        <v>4027</v>
      </c>
      <c r="D7626" s="40">
        <v>2.2000000000000002</v>
      </c>
      <c r="E7626" s="42">
        <v>0</v>
      </c>
      <c r="F7626" s="43">
        <v>1.25</v>
      </c>
      <c r="G7626" s="42">
        <v>0</v>
      </c>
      <c r="H7626" s="43">
        <v>1</v>
      </c>
      <c r="I7626" s="42">
        <v>0</v>
      </c>
      <c r="J7626" s="43">
        <v>0.82</v>
      </c>
      <c r="K7626" s="41">
        <f>ROUND(D7626*(ROUND(E7626*F7626,4)+ROUND(G7626*H7626,4)+ROUND(I7626*J7626,4)),4)</f>
        <v>0</v>
      </c>
    </row>
    <row r="7627" spans="1:11" ht="15" customHeight="1" x14ac:dyDescent="0.25">
      <c r="A7627" s="1"/>
      <c r="B7627" s="1"/>
      <c r="C7627" s="1"/>
      <c r="D7627" s="1"/>
      <c r="E7627" s="1"/>
      <c r="F7627" s="1"/>
      <c r="G7627" s="85" t="s">
        <v>4028</v>
      </c>
      <c r="H7627" s="85"/>
      <c r="I7627" s="85"/>
      <c r="J7627" s="85"/>
      <c r="K7627" s="33">
        <f>SUM(K7625:K7626)</f>
        <v>0</v>
      </c>
    </row>
    <row r="7628" spans="1:11" ht="15" customHeight="1" x14ac:dyDescent="0.25">
      <c r="A7628" s="9"/>
      <c r="B7628" s="9"/>
      <c r="C7628" s="9"/>
      <c r="D7628" s="9"/>
      <c r="E7628" s="9"/>
      <c r="F7628" s="9"/>
      <c r="G7628" s="92" t="s">
        <v>4029</v>
      </c>
      <c r="H7628" s="92"/>
      <c r="I7628" s="92"/>
      <c r="J7628" s="92"/>
      <c r="K7628" s="33">
        <f>SUM(K7616,K7617,K7620,K7623,K7627)</f>
        <v>212.83879999999999</v>
      </c>
    </row>
    <row r="7629" spans="1:11" ht="15" customHeight="1" x14ac:dyDescent="0.25">
      <c r="A7629" s="9"/>
      <c r="B7629" s="9"/>
      <c r="C7629" s="9"/>
      <c r="D7629" s="9"/>
      <c r="E7629" s="9"/>
      <c r="F7629" s="9"/>
      <c r="G7629" s="92" t="s">
        <v>3913</v>
      </c>
      <c r="H7629" s="92"/>
      <c r="I7629" s="92"/>
      <c r="J7629" s="92"/>
      <c r="K7629" s="29">
        <f>ROUND(SUM(K7628),2)</f>
        <v>212.84</v>
      </c>
    </row>
    <row r="7630" spans="1:11" ht="9.9499999999999993" customHeight="1" x14ac:dyDescent="0.25">
      <c r="A7630" s="9"/>
      <c r="B7630" s="9"/>
      <c r="C7630" s="9"/>
      <c r="D7630" s="9"/>
      <c r="E7630" s="9"/>
      <c r="F7630" s="9"/>
      <c r="G7630" s="100"/>
      <c r="H7630" s="100"/>
      <c r="I7630" s="100"/>
      <c r="J7630" s="100"/>
      <c r="K7630" s="100"/>
    </row>
    <row r="7631" spans="1:11" ht="20.100000000000001" customHeight="1" x14ac:dyDescent="0.25">
      <c r="A7631" s="99" t="s">
        <v>2694</v>
      </c>
      <c r="B7631" s="99"/>
      <c r="C7631" s="99"/>
      <c r="D7631" s="99"/>
      <c r="E7631" s="99"/>
      <c r="F7631" s="99"/>
      <c r="G7631" s="99"/>
      <c r="H7631" s="99"/>
      <c r="I7631" s="99"/>
      <c r="J7631" s="99"/>
      <c r="K7631" s="99"/>
    </row>
    <row r="7632" spans="1:11" ht="15" customHeight="1" x14ac:dyDescent="0.25">
      <c r="A7632" s="93" t="s">
        <v>3916</v>
      </c>
      <c r="B7632" s="93"/>
      <c r="C7632" s="93"/>
      <c r="D7632" s="94" t="s">
        <v>3</v>
      </c>
      <c r="E7632" s="94"/>
      <c r="F7632" s="23" t="s">
        <v>4</v>
      </c>
      <c r="G7632" s="94" t="s">
        <v>3894</v>
      </c>
      <c r="H7632" s="94"/>
      <c r="I7632" s="94" t="s">
        <v>3895</v>
      </c>
      <c r="J7632" s="94"/>
      <c r="K7632" s="23" t="s">
        <v>3896</v>
      </c>
    </row>
    <row r="7633" spans="1:11" ht="45.95" customHeight="1" x14ac:dyDescent="0.25">
      <c r="A7633" s="24" t="s">
        <v>3934</v>
      </c>
      <c r="B7633" s="95" t="s">
        <v>3935</v>
      </c>
      <c r="C7633" s="95"/>
      <c r="D7633" s="96" t="s">
        <v>20</v>
      </c>
      <c r="E7633" s="96"/>
      <c r="F7633" s="24" t="s">
        <v>3936</v>
      </c>
      <c r="G7633" s="97">
        <v>2.5891999999999998E-3</v>
      </c>
      <c r="H7633" s="97"/>
      <c r="I7633" s="98">
        <v>76.52</v>
      </c>
      <c r="J7633" s="98"/>
      <c r="K7633" s="27">
        <f t="shared" ref="K7633:K7638" si="58">TRUNC(TRUNC(G7633,8)*I7633,2)</f>
        <v>0.19</v>
      </c>
    </row>
    <row r="7634" spans="1:11" ht="45.95" customHeight="1" x14ac:dyDescent="0.25">
      <c r="A7634" s="24" t="s">
        <v>28</v>
      </c>
      <c r="B7634" s="95" t="s">
        <v>29</v>
      </c>
      <c r="C7634" s="95"/>
      <c r="D7634" s="96" t="s">
        <v>20</v>
      </c>
      <c r="E7634" s="96"/>
      <c r="F7634" s="24" t="s">
        <v>30</v>
      </c>
      <c r="G7634" s="97">
        <v>1.0702000000000001E-3</v>
      </c>
      <c r="H7634" s="97"/>
      <c r="I7634" s="98">
        <v>322.67</v>
      </c>
      <c r="J7634" s="98"/>
      <c r="K7634" s="27">
        <f t="shared" si="58"/>
        <v>0.34</v>
      </c>
    </row>
    <row r="7635" spans="1:11" ht="29.1" customHeight="1" x14ac:dyDescent="0.25">
      <c r="A7635" s="24" t="s">
        <v>4030</v>
      </c>
      <c r="B7635" s="95" t="s">
        <v>4031</v>
      </c>
      <c r="C7635" s="95"/>
      <c r="D7635" s="96" t="s">
        <v>20</v>
      </c>
      <c r="E7635" s="96"/>
      <c r="F7635" s="24" t="s">
        <v>3936</v>
      </c>
      <c r="G7635" s="97">
        <v>3.3568999999999999E-3</v>
      </c>
      <c r="H7635" s="97"/>
      <c r="I7635" s="98">
        <v>105.44</v>
      </c>
      <c r="J7635" s="98"/>
      <c r="K7635" s="27">
        <f t="shared" si="58"/>
        <v>0.35</v>
      </c>
    </row>
    <row r="7636" spans="1:11" ht="29.1" customHeight="1" x14ac:dyDescent="0.25">
      <c r="A7636" s="24" t="s">
        <v>4032</v>
      </c>
      <c r="B7636" s="95" t="s">
        <v>4033</v>
      </c>
      <c r="C7636" s="95"/>
      <c r="D7636" s="96" t="s">
        <v>20</v>
      </c>
      <c r="E7636" s="96"/>
      <c r="F7636" s="24" t="s">
        <v>30</v>
      </c>
      <c r="G7636" s="97">
        <v>3.0249999999999998E-4</v>
      </c>
      <c r="H7636" s="97"/>
      <c r="I7636" s="98">
        <v>265.02</v>
      </c>
      <c r="J7636" s="98"/>
      <c r="K7636" s="27">
        <f t="shared" si="58"/>
        <v>0.08</v>
      </c>
    </row>
    <row r="7637" spans="1:11" ht="38.1" customHeight="1" x14ac:dyDescent="0.25">
      <c r="A7637" s="24" t="s">
        <v>4034</v>
      </c>
      <c r="B7637" s="95" t="s">
        <v>4035</v>
      </c>
      <c r="C7637" s="95"/>
      <c r="D7637" s="96" t="s">
        <v>20</v>
      </c>
      <c r="E7637" s="96"/>
      <c r="F7637" s="24" t="s">
        <v>3936</v>
      </c>
      <c r="G7637" s="97">
        <v>2.9082999999999999E-3</v>
      </c>
      <c r="H7637" s="97"/>
      <c r="I7637" s="98">
        <v>94.54</v>
      </c>
      <c r="J7637" s="98"/>
      <c r="K7637" s="27">
        <f t="shared" si="58"/>
        <v>0.27</v>
      </c>
    </row>
    <row r="7638" spans="1:11" ht="38.1" customHeight="1" x14ac:dyDescent="0.25">
      <c r="A7638" s="24" t="s">
        <v>4036</v>
      </c>
      <c r="B7638" s="95" t="s">
        <v>4037</v>
      </c>
      <c r="C7638" s="95"/>
      <c r="D7638" s="96" t="s">
        <v>20</v>
      </c>
      <c r="E7638" s="96"/>
      <c r="F7638" s="24" t="s">
        <v>30</v>
      </c>
      <c r="G7638" s="97">
        <v>7.5109999999999999E-4</v>
      </c>
      <c r="H7638" s="97"/>
      <c r="I7638" s="98">
        <v>225.43</v>
      </c>
      <c r="J7638" s="98"/>
      <c r="K7638" s="27">
        <f t="shared" si="58"/>
        <v>0.16</v>
      </c>
    </row>
    <row r="7639" spans="1:11" ht="18" customHeight="1" x14ac:dyDescent="0.25">
      <c r="A7639" s="9"/>
      <c r="B7639" s="9"/>
      <c r="C7639" s="9"/>
      <c r="D7639" s="9"/>
      <c r="E7639" s="9"/>
      <c r="F7639" s="9"/>
      <c r="G7639" s="91" t="s">
        <v>3919</v>
      </c>
      <c r="H7639" s="91"/>
      <c r="I7639" s="91"/>
      <c r="J7639" s="91"/>
      <c r="K7639" s="28">
        <f>SUM(K7633:K7638)</f>
        <v>1.39</v>
      </c>
    </row>
    <row r="7640" spans="1:11" ht="15" customHeight="1" x14ac:dyDescent="0.25">
      <c r="A7640" s="93" t="s">
        <v>3907</v>
      </c>
      <c r="B7640" s="93"/>
      <c r="C7640" s="93"/>
      <c r="D7640" s="94" t="s">
        <v>3</v>
      </c>
      <c r="E7640" s="94"/>
      <c r="F7640" s="23" t="s">
        <v>4</v>
      </c>
      <c r="G7640" s="94" t="s">
        <v>3894</v>
      </c>
      <c r="H7640" s="94"/>
      <c r="I7640" s="94" t="s">
        <v>3895</v>
      </c>
      <c r="J7640" s="94"/>
      <c r="K7640" s="23" t="s">
        <v>3896</v>
      </c>
    </row>
    <row r="7641" spans="1:11" ht="15" customHeight="1" x14ac:dyDescent="0.25">
      <c r="A7641" s="24" t="s">
        <v>3910</v>
      </c>
      <c r="B7641" s="95" t="s">
        <v>3911</v>
      </c>
      <c r="C7641" s="95"/>
      <c r="D7641" s="96" t="s">
        <v>20</v>
      </c>
      <c r="E7641" s="96"/>
      <c r="F7641" s="24" t="s">
        <v>2056</v>
      </c>
      <c r="G7641" s="97">
        <v>3.6592999999999999E-3</v>
      </c>
      <c r="H7641" s="97"/>
      <c r="I7641" s="98">
        <v>24.94</v>
      </c>
      <c r="J7641" s="98"/>
      <c r="K7641" s="27">
        <f>TRUNC(TRUNC(G7641,8)*I7641,2)</f>
        <v>0.09</v>
      </c>
    </row>
    <row r="7642" spans="1:11" ht="18" customHeight="1" x14ac:dyDescent="0.25">
      <c r="A7642" s="9"/>
      <c r="B7642" s="9"/>
      <c r="C7642" s="9"/>
      <c r="D7642" s="9"/>
      <c r="E7642" s="9"/>
      <c r="F7642" s="9"/>
      <c r="G7642" s="91" t="s">
        <v>3912</v>
      </c>
      <c r="H7642" s="91"/>
      <c r="I7642" s="91"/>
      <c r="J7642" s="91"/>
      <c r="K7642" s="28">
        <f>SUM(K7641:K7641)</f>
        <v>0.09</v>
      </c>
    </row>
    <row r="7643" spans="1:11" ht="15" customHeight="1" x14ac:dyDescent="0.25">
      <c r="A7643" s="9"/>
      <c r="B7643" s="9"/>
      <c r="C7643" s="9"/>
      <c r="D7643" s="9"/>
      <c r="E7643" s="9"/>
      <c r="F7643" s="9"/>
      <c r="G7643" s="92" t="s">
        <v>3913</v>
      </c>
      <c r="H7643" s="92"/>
      <c r="I7643" s="92"/>
      <c r="J7643" s="92"/>
      <c r="K7643" s="29">
        <f>ROUND(SUM(K7639,K7642),2)</f>
        <v>1.48</v>
      </c>
    </row>
    <row r="7644" spans="1:11" ht="9.9499999999999993" customHeight="1" x14ac:dyDescent="0.25">
      <c r="A7644" s="9"/>
      <c r="B7644" s="9"/>
      <c r="C7644" s="9"/>
      <c r="D7644" s="9"/>
      <c r="E7644" s="9"/>
      <c r="F7644" s="9"/>
      <c r="G7644" s="100"/>
      <c r="H7644" s="100"/>
      <c r="I7644" s="100"/>
      <c r="J7644" s="100"/>
      <c r="K7644" s="100"/>
    </row>
    <row r="7645" spans="1:11" ht="20.100000000000001" customHeight="1" x14ac:dyDescent="0.25">
      <c r="A7645" s="99" t="s">
        <v>2695</v>
      </c>
      <c r="B7645" s="99"/>
      <c r="C7645" s="99"/>
      <c r="D7645" s="99"/>
      <c r="E7645" s="99"/>
      <c r="F7645" s="99"/>
      <c r="G7645" s="99"/>
      <c r="H7645" s="99"/>
      <c r="I7645" s="99"/>
      <c r="J7645" s="99"/>
      <c r="K7645" s="99"/>
    </row>
    <row r="7646" spans="1:11" ht="15" customHeight="1" x14ac:dyDescent="0.25">
      <c r="A7646" s="93" t="s">
        <v>3893</v>
      </c>
      <c r="B7646" s="93"/>
      <c r="C7646" s="93"/>
      <c r="D7646" s="94" t="s">
        <v>3</v>
      </c>
      <c r="E7646" s="94"/>
      <c r="F7646" s="23" t="s">
        <v>4</v>
      </c>
      <c r="G7646" s="94" t="s">
        <v>3894</v>
      </c>
      <c r="H7646" s="94"/>
      <c r="I7646" s="94" t="s">
        <v>3895</v>
      </c>
      <c r="J7646" s="94"/>
      <c r="K7646" s="23" t="s">
        <v>3896</v>
      </c>
    </row>
    <row r="7647" spans="1:11" ht="21" customHeight="1" x14ac:dyDescent="0.25">
      <c r="A7647" s="24" t="s">
        <v>4038</v>
      </c>
      <c r="B7647" s="95" t="s">
        <v>4039</v>
      </c>
      <c r="C7647" s="95"/>
      <c r="D7647" s="96" t="s">
        <v>20</v>
      </c>
      <c r="E7647" s="96"/>
      <c r="F7647" s="24" t="s">
        <v>34</v>
      </c>
      <c r="G7647" s="97">
        <v>6.6E-3</v>
      </c>
      <c r="H7647" s="97"/>
      <c r="I7647" s="98">
        <v>210.23</v>
      </c>
      <c r="J7647" s="98"/>
      <c r="K7647" s="27">
        <f>TRUNC(TRUNC(G7647,8)*I7647,2)</f>
        <v>1.38</v>
      </c>
    </row>
    <row r="7648" spans="1:11" ht="21" customHeight="1" x14ac:dyDescent="0.25">
      <c r="A7648" s="24" t="s">
        <v>4040</v>
      </c>
      <c r="B7648" s="95" t="s">
        <v>4041</v>
      </c>
      <c r="C7648" s="95"/>
      <c r="D7648" s="96" t="s">
        <v>20</v>
      </c>
      <c r="E7648" s="96"/>
      <c r="F7648" s="24" t="s">
        <v>84</v>
      </c>
      <c r="G7648" s="97">
        <v>1.0049999999999999</v>
      </c>
      <c r="H7648" s="97"/>
      <c r="I7648" s="98">
        <v>32.369999999999997</v>
      </c>
      <c r="J7648" s="98"/>
      <c r="K7648" s="27">
        <f>TRUNC(TRUNC(G7648,8)*I7648,2)</f>
        <v>32.53</v>
      </c>
    </row>
    <row r="7649" spans="1:11" ht="15" customHeight="1" x14ac:dyDescent="0.25">
      <c r="A7649" s="9"/>
      <c r="B7649" s="9"/>
      <c r="C7649" s="9"/>
      <c r="D7649" s="9"/>
      <c r="E7649" s="9"/>
      <c r="F7649" s="9"/>
      <c r="G7649" s="91" t="s">
        <v>3906</v>
      </c>
      <c r="H7649" s="91"/>
      <c r="I7649" s="91"/>
      <c r="J7649" s="91"/>
      <c r="K7649" s="28">
        <f>SUM(K7647:K7648)</f>
        <v>33.910000000000004</v>
      </c>
    </row>
    <row r="7650" spans="1:11" ht="15" customHeight="1" x14ac:dyDescent="0.25">
      <c r="A7650" s="93" t="s">
        <v>3907</v>
      </c>
      <c r="B7650" s="93"/>
      <c r="C7650" s="93"/>
      <c r="D7650" s="94" t="s">
        <v>3</v>
      </c>
      <c r="E7650" s="94"/>
      <c r="F7650" s="23" t="s">
        <v>4</v>
      </c>
      <c r="G7650" s="94" t="s">
        <v>3894</v>
      </c>
      <c r="H7650" s="94"/>
      <c r="I7650" s="94" t="s">
        <v>3895</v>
      </c>
      <c r="J7650" s="94"/>
      <c r="K7650" s="23" t="s">
        <v>3896</v>
      </c>
    </row>
    <row r="7651" spans="1:11" ht="15" customHeight="1" x14ac:dyDescent="0.25">
      <c r="A7651" s="24" t="s">
        <v>3971</v>
      </c>
      <c r="B7651" s="95" t="s">
        <v>3972</v>
      </c>
      <c r="C7651" s="95"/>
      <c r="D7651" s="96" t="s">
        <v>20</v>
      </c>
      <c r="E7651" s="96"/>
      <c r="F7651" s="24" t="s">
        <v>2056</v>
      </c>
      <c r="G7651" s="97">
        <v>0.2296</v>
      </c>
      <c r="H7651" s="97"/>
      <c r="I7651" s="98">
        <v>32.69</v>
      </c>
      <c r="J7651" s="98"/>
      <c r="K7651" s="27">
        <f>TRUNC(TRUNC(G7651,8)*I7651,2)</f>
        <v>7.5</v>
      </c>
    </row>
    <row r="7652" spans="1:11" ht="15" customHeight="1" x14ac:dyDescent="0.25">
      <c r="A7652" s="24" t="s">
        <v>3910</v>
      </c>
      <c r="B7652" s="95" t="s">
        <v>3911</v>
      </c>
      <c r="C7652" s="95"/>
      <c r="D7652" s="96" t="s">
        <v>20</v>
      </c>
      <c r="E7652" s="96"/>
      <c r="F7652" s="24" t="s">
        <v>2056</v>
      </c>
      <c r="G7652" s="97">
        <v>0.2296</v>
      </c>
      <c r="H7652" s="97"/>
      <c r="I7652" s="98">
        <v>24.94</v>
      </c>
      <c r="J7652" s="98"/>
      <c r="K7652" s="27">
        <f>TRUNC(TRUNC(G7652,8)*I7652,2)</f>
        <v>5.72</v>
      </c>
    </row>
    <row r="7653" spans="1:11" ht="18" customHeight="1" x14ac:dyDescent="0.25">
      <c r="A7653" s="9"/>
      <c r="B7653" s="9"/>
      <c r="C7653" s="9"/>
      <c r="D7653" s="9"/>
      <c r="E7653" s="9"/>
      <c r="F7653" s="9"/>
      <c r="G7653" s="91" t="s">
        <v>3912</v>
      </c>
      <c r="H7653" s="91"/>
      <c r="I7653" s="91"/>
      <c r="J7653" s="91"/>
      <c r="K7653" s="28">
        <f>SUM(K7651:K7652)</f>
        <v>13.219999999999999</v>
      </c>
    </row>
    <row r="7654" spans="1:11" ht="15" customHeight="1" x14ac:dyDescent="0.25">
      <c r="A7654" s="93" t="s">
        <v>3922</v>
      </c>
      <c r="B7654" s="93"/>
      <c r="C7654" s="93"/>
      <c r="D7654" s="94" t="s">
        <v>3</v>
      </c>
      <c r="E7654" s="94"/>
      <c r="F7654" s="23" t="s">
        <v>4</v>
      </c>
      <c r="G7654" s="94" t="s">
        <v>3894</v>
      </c>
      <c r="H7654" s="94"/>
      <c r="I7654" s="94" t="s">
        <v>3895</v>
      </c>
      <c r="J7654" s="94"/>
      <c r="K7654" s="23" t="s">
        <v>3896</v>
      </c>
    </row>
    <row r="7655" spans="1:11" ht="21" customHeight="1" x14ac:dyDescent="0.25">
      <c r="A7655" s="24" t="s">
        <v>4042</v>
      </c>
      <c r="B7655" s="95" t="s">
        <v>4043</v>
      </c>
      <c r="C7655" s="95"/>
      <c r="D7655" s="96" t="s">
        <v>20</v>
      </c>
      <c r="E7655" s="96"/>
      <c r="F7655" s="24" t="s">
        <v>34</v>
      </c>
      <c r="G7655" s="97">
        <v>1.8E-3</v>
      </c>
      <c r="H7655" s="97"/>
      <c r="I7655" s="98">
        <v>767.08</v>
      </c>
      <c r="J7655" s="98"/>
      <c r="K7655" s="27">
        <f>TRUNC(TRUNC(G7655,8)*I7655,2)</f>
        <v>1.38</v>
      </c>
    </row>
    <row r="7656" spans="1:11" ht="15" customHeight="1" x14ac:dyDescent="0.25">
      <c r="A7656" s="9"/>
      <c r="B7656" s="9"/>
      <c r="C7656" s="9"/>
      <c r="D7656" s="9"/>
      <c r="E7656" s="9"/>
      <c r="F7656" s="9"/>
      <c r="G7656" s="91" t="s">
        <v>3933</v>
      </c>
      <c r="H7656" s="91"/>
      <c r="I7656" s="91"/>
      <c r="J7656" s="91"/>
      <c r="K7656" s="28">
        <f>SUM(K7655:K7655)</f>
        <v>1.38</v>
      </c>
    </row>
    <row r="7657" spans="1:11" ht="15" customHeight="1" x14ac:dyDescent="0.25">
      <c r="A7657" s="9"/>
      <c r="B7657" s="9"/>
      <c r="C7657" s="9"/>
      <c r="D7657" s="9"/>
      <c r="E7657" s="9"/>
      <c r="F7657" s="9"/>
      <c r="G7657" s="92" t="s">
        <v>3913</v>
      </c>
      <c r="H7657" s="92"/>
      <c r="I7657" s="92"/>
      <c r="J7657" s="92"/>
      <c r="K7657" s="29">
        <f>ROUND(SUM(K7649,K7653,K7656),2)</f>
        <v>48.51</v>
      </c>
    </row>
    <row r="7658" spans="1:11" ht="9.9499999999999993" customHeight="1" x14ac:dyDescent="0.25">
      <c r="A7658" s="9"/>
      <c r="B7658" s="9"/>
      <c r="C7658" s="9"/>
      <c r="D7658" s="9"/>
      <c r="E7658" s="9"/>
      <c r="F7658" s="9"/>
      <c r="G7658" s="100"/>
      <c r="H7658" s="100"/>
      <c r="I7658" s="100"/>
      <c r="J7658" s="100"/>
      <c r="K7658" s="100"/>
    </row>
    <row r="7659" spans="1:11" ht="20.100000000000001" customHeight="1" x14ac:dyDescent="0.25">
      <c r="A7659" s="99" t="s">
        <v>2696</v>
      </c>
      <c r="B7659" s="99"/>
      <c r="C7659" s="99"/>
      <c r="D7659" s="99"/>
      <c r="E7659" s="99"/>
      <c r="F7659" s="99"/>
      <c r="G7659" s="99"/>
      <c r="H7659" s="99"/>
      <c r="I7659" s="99"/>
      <c r="J7659" s="99"/>
      <c r="K7659" s="99"/>
    </row>
    <row r="7660" spans="1:11" ht="15" customHeight="1" x14ac:dyDescent="0.25">
      <c r="A7660" s="93" t="s">
        <v>3893</v>
      </c>
      <c r="B7660" s="93"/>
      <c r="C7660" s="93"/>
      <c r="D7660" s="94" t="s">
        <v>3</v>
      </c>
      <c r="E7660" s="94"/>
      <c r="F7660" s="23" t="s">
        <v>4</v>
      </c>
      <c r="G7660" s="94" t="s">
        <v>3894</v>
      </c>
      <c r="H7660" s="94"/>
      <c r="I7660" s="94" t="s">
        <v>3895</v>
      </c>
      <c r="J7660" s="94"/>
      <c r="K7660" s="23" t="s">
        <v>3896</v>
      </c>
    </row>
    <row r="7661" spans="1:11" ht="15" customHeight="1" x14ac:dyDescent="0.25">
      <c r="A7661" s="24" t="s">
        <v>4044</v>
      </c>
      <c r="B7661" s="95" t="s">
        <v>4045</v>
      </c>
      <c r="C7661" s="95"/>
      <c r="D7661" s="96" t="s">
        <v>20</v>
      </c>
      <c r="E7661" s="96"/>
      <c r="F7661" s="24" t="s">
        <v>3903</v>
      </c>
      <c r="G7661" s="97">
        <v>0.106</v>
      </c>
      <c r="H7661" s="97"/>
      <c r="I7661" s="98">
        <v>2.59</v>
      </c>
      <c r="J7661" s="98"/>
      <c r="K7661" s="27">
        <f>TRUNC(TRUNC(G7661,8)*I7661,2)</f>
        <v>0.27</v>
      </c>
    </row>
    <row r="7662" spans="1:11" ht="15" customHeight="1" x14ac:dyDescent="0.25">
      <c r="A7662" s="9"/>
      <c r="B7662" s="9"/>
      <c r="C7662" s="9"/>
      <c r="D7662" s="9"/>
      <c r="E7662" s="9"/>
      <c r="F7662" s="9"/>
      <c r="G7662" s="91" t="s">
        <v>3906</v>
      </c>
      <c r="H7662" s="91"/>
      <c r="I7662" s="91"/>
      <c r="J7662" s="91"/>
      <c r="K7662" s="28">
        <f>SUM(K7661:K7661)</f>
        <v>0.27</v>
      </c>
    </row>
    <row r="7663" spans="1:11" ht="15" customHeight="1" x14ac:dyDescent="0.25">
      <c r="A7663" s="93" t="s">
        <v>3907</v>
      </c>
      <c r="B7663" s="93"/>
      <c r="C7663" s="93"/>
      <c r="D7663" s="94" t="s">
        <v>3</v>
      </c>
      <c r="E7663" s="94"/>
      <c r="F7663" s="23" t="s">
        <v>4</v>
      </c>
      <c r="G7663" s="94" t="s">
        <v>3894</v>
      </c>
      <c r="H7663" s="94"/>
      <c r="I7663" s="94" t="s">
        <v>3895</v>
      </c>
      <c r="J7663" s="94"/>
      <c r="K7663" s="23" t="s">
        <v>3896</v>
      </c>
    </row>
    <row r="7664" spans="1:11" ht="15" customHeight="1" x14ac:dyDescent="0.25">
      <c r="A7664" s="24" t="s">
        <v>4046</v>
      </c>
      <c r="B7664" s="95" t="s">
        <v>4047</v>
      </c>
      <c r="C7664" s="95"/>
      <c r="D7664" s="96" t="s">
        <v>20</v>
      </c>
      <c r="E7664" s="96"/>
      <c r="F7664" s="24" t="s">
        <v>2056</v>
      </c>
      <c r="G7664" s="97">
        <v>3.6999999999999998E-2</v>
      </c>
      <c r="H7664" s="97"/>
      <c r="I7664" s="98">
        <v>34.35</v>
      </c>
      <c r="J7664" s="98"/>
      <c r="K7664" s="27">
        <f>TRUNC(TRUNC(G7664,8)*I7664,2)</f>
        <v>1.27</v>
      </c>
    </row>
    <row r="7665" spans="1:11" ht="15" customHeight="1" x14ac:dyDescent="0.25">
      <c r="A7665" s="24" t="s">
        <v>3910</v>
      </c>
      <c r="B7665" s="95" t="s">
        <v>3911</v>
      </c>
      <c r="C7665" s="95"/>
      <c r="D7665" s="96" t="s">
        <v>20</v>
      </c>
      <c r="E7665" s="96"/>
      <c r="F7665" s="24" t="s">
        <v>2056</v>
      </c>
      <c r="G7665" s="97">
        <v>1.6E-2</v>
      </c>
      <c r="H7665" s="97"/>
      <c r="I7665" s="98">
        <v>24.94</v>
      </c>
      <c r="J7665" s="98"/>
      <c r="K7665" s="27">
        <f>TRUNC(TRUNC(G7665,8)*I7665,2)</f>
        <v>0.39</v>
      </c>
    </row>
    <row r="7666" spans="1:11" ht="18" customHeight="1" x14ac:dyDescent="0.25">
      <c r="A7666" s="9"/>
      <c r="B7666" s="9"/>
      <c r="C7666" s="9"/>
      <c r="D7666" s="9"/>
      <c r="E7666" s="9"/>
      <c r="F7666" s="9"/>
      <c r="G7666" s="91" t="s">
        <v>3912</v>
      </c>
      <c r="H7666" s="91"/>
      <c r="I7666" s="91"/>
      <c r="J7666" s="91"/>
      <c r="K7666" s="28">
        <f>SUM(K7664:K7665)</f>
        <v>1.6600000000000001</v>
      </c>
    </row>
    <row r="7667" spans="1:11" ht="15" customHeight="1" x14ac:dyDescent="0.25">
      <c r="A7667" s="9"/>
      <c r="B7667" s="9"/>
      <c r="C7667" s="9"/>
      <c r="D7667" s="9"/>
      <c r="E7667" s="9"/>
      <c r="F7667" s="9"/>
      <c r="G7667" s="92" t="s">
        <v>3913</v>
      </c>
      <c r="H7667" s="92"/>
      <c r="I7667" s="92"/>
      <c r="J7667" s="92"/>
      <c r="K7667" s="29">
        <f>ROUND(SUM(K7662,K7666),2)</f>
        <v>1.93</v>
      </c>
    </row>
    <row r="7668" spans="1:11" ht="9.9499999999999993" customHeight="1" x14ac:dyDescent="0.25">
      <c r="A7668" s="9"/>
      <c r="B7668" s="9"/>
      <c r="C7668" s="9"/>
      <c r="D7668" s="9"/>
      <c r="E7668" s="9"/>
      <c r="F7668" s="9"/>
      <c r="G7668" s="100"/>
      <c r="H7668" s="100"/>
      <c r="I7668" s="100"/>
      <c r="J7668" s="100"/>
      <c r="K7668" s="100"/>
    </row>
    <row r="7669" spans="1:11" ht="20.100000000000001" customHeight="1" x14ac:dyDescent="0.25">
      <c r="A7669" s="99" t="s">
        <v>2697</v>
      </c>
      <c r="B7669" s="99"/>
      <c r="C7669" s="99"/>
      <c r="D7669" s="99"/>
      <c r="E7669" s="99"/>
      <c r="F7669" s="99"/>
      <c r="G7669" s="99"/>
      <c r="H7669" s="99"/>
      <c r="I7669" s="99"/>
      <c r="J7669" s="99"/>
      <c r="K7669" s="99"/>
    </row>
    <row r="7670" spans="1:11" ht="15" customHeight="1" x14ac:dyDescent="0.25">
      <c r="A7670" s="93" t="s">
        <v>3916</v>
      </c>
      <c r="B7670" s="93"/>
      <c r="C7670" s="93"/>
      <c r="D7670" s="94" t="s">
        <v>3</v>
      </c>
      <c r="E7670" s="94"/>
      <c r="F7670" s="23" t="s">
        <v>4</v>
      </c>
      <c r="G7670" s="94" t="s">
        <v>3894</v>
      </c>
      <c r="H7670" s="94"/>
      <c r="I7670" s="94" t="s">
        <v>3895</v>
      </c>
      <c r="J7670" s="94"/>
      <c r="K7670" s="23" t="s">
        <v>3896</v>
      </c>
    </row>
    <row r="7671" spans="1:11" ht="29.1" customHeight="1" x14ac:dyDescent="0.25">
      <c r="A7671" s="24" t="s">
        <v>3963</v>
      </c>
      <c r="B7671" s="95" t="s">
        <v>3964</v>
      </c>
      <c r="C7671" s="95"/>
      <c r="D7671" s="96" t="s">
        <v>20</v>
      </c>
      <c r="E7671" s="96"/>
      <c r="F7671" s="24" t="s">
        <v>3936</v>
      </c>
      <c r="G7671" s="97">
        <v>5.2258833999999998</v>
      </c>
      <c r="H7671" s="97"/>
      <c r="I7671" s="98">
        <v>8.9</v>
      </c>
      <c r="J7671" s="98"/>
      <c r="K7671" s="27">
        <f>TRUNC(TRUNC(G7671,8)*I7671,2)</f>
        <v>46.51</v>
      </c>
    </row>
    <row r="7672" spans="1:11" ht="29.1" customHeight="1" x14ac:dyDescent="0.25">
      <c r="A7672" s="24" t="s">
        <v>3965</v>
      </c>
      <c r="B7672" s="95" t="s">
        <v>3966</v>
      </c>
      <c r="C7672" s="95"/>
      <c r="D7672" s="96" t="s">
        <v>20</v>
      </c>
      <c r="E7672" s="96"/>
      <c r="F7672" s="24" t="s">
        <v>30</v>
      </c>
      <c r="G7672" s="97">
        <v>0.95392160000000004</v>
      </c>
      <c r="H7672" s="97"/>
      <c r="I7672" s="98">
        <v>32.76</v>
      </c>
      <c r="J7672" s="98"/>
      <c r="K7672" s="27">
        <f>TRUNC(TRUNC(G7672,8)*I7672,2)</f>
        <v>31.25</v>
      </c>
    </row>
    <row r="7673" spans="1:11" ht="21" customHeight="1" x14ac:dyDescent="0.25">
      <c r="A7673" s="24" t="s">
        <v>3967</v>
      </c>
      <c r="B7673" s="95" t="s">
        <v>3968</v>
      </c>
      <c r="C7673" s="95"/>
      <c r="D7673" s="96" t="s">
        <v>20</v>
      </c>
      <c r="E7673" s="96"/>
      <c r="F7673" s="24" t="s">
        <v>3936</v>
      </c>
      <c r="G7673" s="97">
        <v>5.2258833999999998</v>
      </c>
      <c r="H7673" s="97"/>
      <c r="I7673" s="98">
        <v>27.59</v>
      </c>
      <c r="J7673" s="98"/>
      <c r="K7673" s="27">
        <f>TRUNC(TRUNC(G7673,8)*I7673,2)</f>
        <v>144.18</v>
      </c>
    </row>
    <row r="7674" spans="1:11" ht="21" customHeight="1" x14ac:dyDescent="0.25">
      <c r="A7674" s="24" t="s">
        <v>3969</v>
      </c>
      <c r="B7674" s="95" t="s">
        <v>3970</v>
      </c>
      <c r="C7674" s="95"/>
      <c r="D7674" s="96" t="s">
        <v>20</v>
      </c>
      <c r="E7674" s="96"/>
      <c r="F7674" s="24" t="s">
        <v>30</v>
      </c>
      <c r="G7674" s="97">
        <v>0.95392160000000004</v>
      </c>
      <c r="H7674" s="97"/>
      <c r="I7674" s="98">
        <v>28.09</v>
      </c>
      <c r="J7674" s="98"/>
      <c r="K7674" s="27">
        <f>TRUNC(TRUNC(G7674,8)*I7674,2)</f>
        <v>26.79</v>
      </c>
    </row>
    <row r="7675" spans="1:11" ht="18" customHeight="1" x14ac:dyDescent="0.25">
      <c r="A7675" s="9"/>
      <c r="B7675" s="9"/>
      <c r="C7675" s="9"/>
      <c r="D7675" s="9"/>
      <c r="E7675" s="9"/>
      <c r="F7675" s="9"/>
      <c r="G7675" s="91" t="s">
        <v>3919</v>
      </c>
      <c r="H7675" s="91"/>
      <c r="I7675" s="91"/>
      <c r="J7675" s="91"/>
      <c r="K7675" s="28">
        <f>SUM(K7671:K7674)</f>
        <v>248.73</v>
      </c>
    </row>
    <row r="7676" spans="1:11" ht="15" customHeight="1" x14ac:dyDescent="0.25">
      <c r="A7676" s="93" t="s">
        <v>3893</v>
      </c>
      <c r="B7676" s="93"/>
      <c r="C7676" s="93"/>
      <c r="D7676" s="94" t="s">
        <v>3</v>
      </c>
      <c r="E7676" s="94"/>
      <c r="F7676" s="23" t="s">
        <v>4</v>
      </c>
      <c r="G7676" s="94" t="s">
        <v>3894</v>
      </c>
      <c r="H7676" s="94"/>
      <c r="I7676" s="94" t="s">
        <v>3895</v>
      </c>
      <c r="J7676" s="94"/>
      <c r="K7676" s="23" t="s">
        <v>3896</v>
      </c>
    </row>
    <row r="7677" spans="1:11" ht="21" customHeight="1" x14ac:dyDescent="0.25">
      <c r="A7677" s="24" t="s">
        <v>4048</v>
      </c>
      <c r="B7677" s="95" t="s">
        <v>4049</v>
      </c>
      <c r="C7677" s="95"/>
      <c r="D7677" s="96" t="s">
        <v>20</v>
      </c>
      <c r="E7677" s="96"/>
      <c r="F7677" s="24" t="s">
        <v>34</v>
      </c>
      <c r="G7677" s="97">
        <v>0.19980000000000001</v>
      </c>
      <c r="H7677" s="97"/>
      <c r="I7677" s="98">
        <v>206.17</v>
      </c>
      <c r="J7677" s="98"/>
      <c r="K7677" s="27">
        <f>TRUNC(TRUNC(G7677,8)*I7677,2)</f>
        <v>41.19</v>
      </c>
    </row>
    <row r="7678" spans="1:11" ht="15" customHeight="1" x14ac:dyDescent="0.25">
      <c r="A7678" s="24" t="s">
        <v>3955</v>
      </c>
      <c r="B7678" s="95" t="s">
        <v>3956</v>
      </c>
      <c r="C7678" s="95"/>
      <c r="D7678" s="96" t="s">
        <v>20</v>
      </c>
      <c r="E7678" s="96"/>
      <c r="F7678" s="24" t="s">
        <v>3903</v>
      </c>
      <c r="G7678" s="97">
        <v>3.6695999999999999E-2</v>
      </c>
      <c r="H7678" s="97"/>
      <c r="I7678" s="98">
        <v>19.37</v>
      </c>
      <c r="J7678" s="98"/>
      <c r="K7678" s="27">
        <f>TRUNC(TRUNC(G7678,8)*I7678,2)</f>
        <v>0.71</v>
      </c>
    </row>
    <row r="7679" spans="1:11" ht="21" customHeight="1" x14ac:dyDescent="0.25">
      <c r="A7679" s="24" t="s">
        <v>4050</v>
      </c>
      <c r="B7679" s="95" t="s">
        <v>4051</v>
      </c>
      <c r="C7679" s="95"/>
      <c r="D7679" s="96" t="s">
        <v>20</v>
      </c>
      <c r="E7679" s="96"/>
      <c r="F7679" s="24" t="s">
        <v>84</v>
      </c>
      <c r="G7679" s="97">
        <v>7.48</v>
      </c>
      <c r="H7679" s="97"/>
      <c r="I7679" s="98">
        <v>3.9</v>
      </c>
      <c r="J7679" s="98"/>
      <c r="K7679" s="27">
        <f>TRUNC(TRUNC(G7679,8)*I7679,2)</f>
        <v>29.17</v>
      </c>
    </row>
    <row r="7680" spans="1:11" ht="15" customHeight="1" x14ac:dyDescent="0.25">
      <c r="A7680" s="9"/>
      <c r="B7680" s="9"/>
      <c r="C7680" s="9"/>
      <c r="D7680" s="9"/>
      <c r="E7680" s="9"/>
      <c r="F7680" s="9"/>
      <c r="G7680" s="91" t="s">
        <v>3906</v>
      </c>
      <c r="H7680" s="91"/>
      <c r="I7680" s="91"/>
      <c r="J7680" s="91"/>
      <c r="K7680" s="28">
        <f>SUM(K7677:K7679)</f>
        <v>71.069999999999993</v>
      </c>
    </row>
    <row r="7681" spans="1:11" ht="15" customHeight="1" x14ac:dyDescent="0.25">
      <c r="A7681" s="93" t="s">
        <v>3907</v>
      </c>
      <c r="B7681" s="93"/>
      <c r="C7681" s="93"/>
      <c r="D7681" s="94" t="s">
        <v>3</v>
      </c>
      <c r="E7681" s="94"/>
      <c r="F7681" s="23" t="s">
        <v>4</v>
      </c>
      <c r="G7681" s="94" t="s">
        <v>3894</v>
      </c>
      <c r="H7681" s="94"/>
      <c r="I7681" s="94" t="s">
        <v>3895</v>
      </c>
      <c r="J7681" s="94"/>
      <c r="K7681" s="23" t="s">
        <v>3896</v>
      </c>
    </row>
    <row r="7682" spans="1:11" ht="15" customHeight="1" x14ac:dyDescent="0.25">
      <c r="A7682" s="24" t="s">
        <v>3971</v>
      </c>
      <c r="B7682" s="95" t="s">
        <v>3972</v>
      </c>
      <c r="C7682" s="95"/>
      <c r="D7682" s="96" t="s">
        <v>20</v>
      </c>
      <c r="E7682" s="96"/>
      <c r="F7682" s="24" t="s">
        <v>2056</v>
      </c>
      <c r="G7682" s="97">
        <v>2.3251949999999999</v>
      </c>
      <c r="H7682" s="97"/>
      <c r="I7682" s="98">
        <v>32.69</v>
      </c>
      <c r="J7682" s="98"/>
      <c r="K7682" s="27">
        <f>TRUNC(TRUNC(G7682,8)*I7682,2)</f>
        <v>76.010000000000005</v>
      </c>
    </row>
    <row r="7683" spans="1:11" ht="15" customHeight="1" x14ac:dyDescent="0.25">
      <c r="A7683" s="24" t="s">
        <v>3910</v>
      </c>
      <c r="B7683" s="95" t="s">
        <v>3911</v>
      </c>
      <c r="C7683" s="95"/>
      <c r="D7683" s="96" t="s">
        <v>20</v>
      </c>
      <c r="E7683" s="96"/>
      <c r="F7683" s="24" t="s">
        <v>2056</v>
      </c>
      <c r="G7683" s="97">
        <v>17.010999999999999</v>
      </c>
      <c r="H7683" s="97"/>
      <c r="I7683" s="98">
        <v>24.94</v>
      </c>
      <c r="J7683" s="98"/>
      <c r="K7683" s="27">
        <f>TRUNC(TRUNC(G7683,8)*I7683,2)</f>
        <v>424.25</v>
      </c>
    </row>
    <row r="7684" spans="1:11" ht="18" customHeight="1" x14ac:dyDescent="0.25">
      <c r="A7684" s="9"/>
      <c r="B7684" s="9"/>
      <c r="C7684" s="9"/>
      <c r="D7684" s="9"/>
      <c r="E7684" s="9"/>
      <c r="F7684" s="9"/>
      <c r="G7684" s="91" t="s">
        <v>3912</v>
      </c>
      <c r="H7684" s="91"/>
      <c r="I7684" s="91"/>
      <c r="J7684" s="91"/>
      <c r="K7684" s="28">
        <f>SUM(K7682:K7683)</f>
        <v>500.26</v>
      </c>
    </row>
    <row r="7685" spans="1:11" ht="15" customHeight="1" x14ac:dyDescent="0.25">
      <c r="A7685" s="93" t="s">
        <v>3922</v>
      </c>
      <c r="B7685" s="93"/>
      <c r="C7685" s="93"/>
      <c r="D7685" s="94" t="s">
        <v>3</v>
      </c>
      <c r="E7685" s="94"/>
      <c r="F7685" s="23" t="s">
        <v>4</v>
      </c>
      <c r="G7685" s="94" t="s">
        <v>3894</v>
      </c>
      <c r="H7685" s="94"/>
      <c r="I7685" s="94" t="s">
        <v>3895</v>
      </c>
      <c r="J7685" s="94"/>
      <c r="K7685" s="23" t="s">
        <v>3896</v>
      </c>
    </row>
    <row r="7686" spans="1:11" ht="29.1" customHeight="1" x14ac:dyDescent="0.25">
      <c r="A7686" s="24" t="s">
        <v>4052</v>
      </c>
      <c r="B7686" s="95" t="s">
        <v>4053</v>
      </c>
      <c r="C7686" s="95"/>
      <c r="D7686" s="96" t="s">
        <v>20</v>
      </c>
      <c r="E7686" s="96"/>
      <c r="F7686" s="24" t="s">
        <v>34</v>
      </c>
      <c r="G7686" s="97">
        <v>0.66502459999999997</v>
      </c>
      <c r="H7686" s="97"/>
      <c r="I7686" s="98">
        <v>619.19000000000005</v>
      </c>
      <c r="J7686" s="98"/>
      <c r="K7686" s="27">
        <f>TRUNC(TRUNC(G7686,8)*I7686,2)</f>
        <v>411.77</v>
      </c>
    </row>
    <row r="7687" spans="1:11" ht="21" customHeight="1" x14ac:dyDescent="0.25">
      <c r="A7687" s="24" t="s">
        <v>95</v>
      </c>
      <c r="B7687" s="95" t="s">
        <v>96</v>
      </c>
      <c r="C7687" s="95"/>
      <c r="D7687" s="96" t="s">
        <v>20</v>
      </c>
      <c r="E7687" s="96"/>
      <c r="F7687" s="24" t="s">
        <v>16</v>
      </c>
      <c r="G7687" s="97">
        <v>0.48</v>
      </c>
      <c r="H7687" s="97"/>
      <c r="I7687" s="98">
        <v>176.85</v>
      </c>
      <c r="J7687" s="98"/>
      <c r="K7687" s="27">
        <f>TRUNC(TRUNC(G7687,8)*I7687,2)</f>
        <v>84.88</v>
      </c>
    </row>
    <row r="7688" spans="1:11" ht="15" customHeight="1" x14ac:dyDescent="0.25">
      <c r="A7688" s="9"/>
      <c r="B7688" s="9"/>
      <c r="C7688" s="9"/>
      <c r="D7688" s="9"/>
      <c r="E7688" s="9"/>
      <c r="F7688" s="9"/>
      <c r="G7688" s="91" t="s">
        <v>3933</v>
      </c>
      <c r="H7688" s="91"/>
      <c r="I7688" s="91"/>
      <c r="J7688" s="91"/>
      <c r="K7688" s="28">
        <f>SUM(K7686:K7687)</f>
        <v>496.65</v>
      </c>
    </row>
    <row r="7689" spans="1:11" ht="15" customHeight="1" x14ac:dyDescent="0.25">
      <c r="A7689" s="9"/>
      <c r="B7689" s="9"/>
      <c r="C7689" s="9"/>
      <c r="D7689" s="9"/>
      <c r="E7689" s="9"/>
      <c r="F7689" s="9"/>
      <c r="G7689" s="92" t="s">
        <v>3913</v>
      </c>
      <c r="H7689" s="92"/>
      <c r="I7689" s="92"/>
      <c r="J7689" s="92"/>
      <c r="K7689" s="29">
        <f>ROUND(SUM(K7675,K7680,K7684,K7688),2)</f>
        <v>1316.71</v>
      </c>
    </row>
    <row r="7690" spans="1:11" ht="9.9499999999999993" customHeight="1" x14ac:dyDescent="0.25">
      <c r="A7690" s="9"/>
      <c r="B7690" s="9"/>
      <c r="C7690" s="9"/>
      <c r="D7690" s="9"/>
      <c r="E7690" s="9"/>
      <c r="F7690" s="9"/>
      <c r="G7690" s="100"/>
      <c r="H7690" s="100"/>
      <c r="I7690" s="100"/>
      <c r="J7690" s="100"/>
      <c r="K7690" s="100"/>
    </row>
    <row r="7691" spans="1:11" ht="20.100000000000001" customHeight="1" x14ac:dyDescent="0.25">
      <c r="A7691" s="99" t="s">
        <v>2698</v>
      </c>
      <c r="B7691" s="99"/>
      <c r="C7691" s="99"/>
      <c r="D7691" s="99"/>
      <c r="E7691" s="99"/>
      <c r="F7691" s="99"/>
      <c r="G7691" s="99"/>
      <c r="H7691" s="99"/>
      <c r="I7691" s="99"/>
      <c r="J7691" s="99"/>
      <c r="K7691" s="99"/>
    </row>
    <row r="7692" spans="1:11" ht="15" customHeight="1" x14ac:dyDescent="0.25">
      <c r="A7692" s="93" t="s">
        <v>3893</v>
      </c>
      <c r="B7692" s="93"/>
      <c r="C7692" s="93"/>
      <c r="D7692" s="94" t="s">
        <v>3</v>
      </c>
      <c r="E7692" s="94"/>
      <c r="F7692" s="23" t="s">
        <v>4</v>
      </c>
      <c r="G7692" s="94" t="s">
        <v>3894</v>
      </c>
      <c r="H7692" s="94"/>
      <c r="I7692" s="94" t="s">
        <v>3895</v>
      </c>
      <c r="J7692" s="94"/>
      <c r="K7692" s="23" t="s">
        <v>3896</v>
      </c>
    </row>
    <row r="7693" spans="1:11" ht="29.1" customHeight="1" x14ac:dyDescent="0.25">
      <c r="A7693" s="24" t="s">
        <v>4054</v>
      </c>
      <c r="B7693" s="95" t="s">
        <v>4055</v>
      </c>
      <c r="C7693" s="95"/>
      <c r="D7693" s="96" t="s">
        <v>20</v>
      </c>
      <c r="E7693" s="96"/>
      <c r="F7693" s="24" t="s">
        <v>34</v>
      </c>
      <c r="G7693" s="97">
        <v>0.18468999999999999</v>
      </c>
      <c r="H7693" s="97"/>
      <c r="I7693" s="98">
        <v>517.16999999999996</v>
      </c>
      <c r="J7693" s="98"/>
      <c r="K7693" s="27">
        <f t="shared" ref="K7693:K7698" si="59">ROUND(ROUND(G7693,8)*I7693,2)</f>
        <v>95.52</v>
      </c>
    </row>
    <row r="7694" spans="1:11" ht="21" customHeight="1" x14ac:dyDescent="0.25">
      <c r="A7694" s="24" t="s">
        <v>4056</v>
      </c>
      <c r="B7694" s="95" t="s">
        <v>4057</v>
      </c>
      <c r="C7694" s="95"/>
      <c r="D7694" s="96" t="s">
        <v>20</v>
      </c>
      <c r="E7694" s="96"/>
      <c r="F7694" s="24" t="s">
        <v>2057</v>
      </c>
      <c r="G7694" s="97">
        <v>3.1900000000000001E-3</v>
      </c>
      <c r="H7694" s="97"/>
      <c r="I7694" s="98">
        <v>8.98</v>
      </c>
      <c r="J7694" s="98"/>
      <c r="K7694" s="27">
        <f t="shared" si="59"/>
        <v>0.03</v>
      </c>
    </row>
    <row r="7695" spans="1:11" ht="15" customHeight="1" x14ac:dyDescent="0.25">
      <c r="A7695" s="24" t="s">
        <v>3955</v>
      </c>
      <c r="B7695" s="95" t="s">
        <v>3956</v>
      </c>
      <c r="C7695" s="95"/>
      <c r="D7695" s="96" t="s">
        <v>20</v>
      </c>
      <c r="E7695" s="96"/>
      <c r="F7695" s="24" t="s">
        <v>3903</v>
      </c>
      <c r="G7695" s="97">
        <v>4.4999999999999998E-2</v>
      </c>
      <c r="H7695" s="97"/>
      <c r="I7695" s="98">
        <v>19.37</v>
      </c>
      <c r="J7695" s="98"/>
      <c r="K7695" s="27">
        <f t="shared" si="59"/>
        <v>0.87</v>
      </c>
    </row>
    <row r="7696" spans="1:11" ht="21" customHeight="1" x14ac:dyDescent="0.25">
      <c r="A7696" s="24" t="s">
        <v>4050</v>
      </c>
      <c r="B7696" s="95" t="s">
        <v>4051</v>
      </c>
      <c r="C7696" s="95"/>
      <c r="D7696" s="96" t="s">
        <v>20</v>
      </c>
      <c r="E7696" s="96"/>
      <c r="F7696" s="24" t="s">
        <v>84</v>
      </c>
      <c r="G7696" s="97">
        <v>0.46875</v>
      </c>
      <c r="H7696" s="97"/>
      <c r="I7696" s="98">
        <v>3.9</v>
      </c>
      <c r="J7696" s="98"/>
      <c r="K7696" s="27">
        <f t="shared" si="59"/>
        <v>1.83</v>
      </c>
    </row>
    <row r="7697" spans="1:11" ht="21" customHeight="1" x14ac:dyDescent="0.25">
      <c r="A7697" s="24" t="s">
        <v>4058</v>
      </c>
      <c r="B7697" s="95" t="s">
        <v>4059</v>
      </c>
      <c r="C7697" s="95"/>
      <c r="D7697" s="96" t="s">
        <v>20</v>
      </c>
      <c r="E7697" s="96"/>
      <c r="F7697" s="24" t="s">
        <v>84</v>
      </c>
      <c r="G7697" s="97">
        <v>0.375</v>
      </c>
      <c r="H7697" s="97"/>
      <c r="I7697" s="98">
        <v>2.69</v>
      </c>
      <c r="J7697" s="98"/>
      <c r="K7697" s="27">
        <f t="shared" si="59"/>
        <v>1.01</v>
      </c>
    </row>
    <row r="7698" spans="1:11" ht="29.1" customHeight="1" x14ac:dyDescent="0.25">
      <c r="A7698" s="24" t="s">
        <v>4060</v>
      </c>
      <c r="B7698" s="95" t="s">
        <v>4061</v>
      </c>
      <c r="C7698" s="95"/>
      <c r="D7698" s="96" t="s">
        <v>20</v>
      </c>
      <c r="E7698" s="96"/>
      <c r="F7698" s="24" t="s">
        <v>16</v>
      </c>
      <c r="G7698" s="97">
        <v>1.07</v>
      </c>
      <c r="H7698" s="97"/>
      <c r="I7698" s="98">
        <v>23.81</v>
      </c>
      <c r="J7698" s="98"/>
      <c r="K7698" s="27">
        <f t="shared" si="59"/>
        <v>25.48</v>
      </c>
    </row>
    <row r="7699" spans="1:11" ht="15" customHeight="1" x14ac:dyDescent="0.25">
      <c r="A7699" s="9"/>
      <c r="B7699" s="9"/>
      <c r="C7699" s="9"/>
      <c r="D7699" s="9"/>
      <c r="E7699" s="9"/>
      <c r="F7699" s="9"/>
      <c r="G7699" s="91" t="s">
        <v>3906</v>
      </c>
      <c r="H7699" s="91"/>
      <c r="I7699" s="91"/>
      <c r="J7699" s="91"/>
      <c r="K7699" s="28">
        <f>SUM(K7693:K7698)</f>
        <v>124.74000000000001</v>
      </c>
    </row>
    <row r="7700" spans="1:11" ht="15" customHeight="1" x14ac:dyDescent="0.25">
      <c r="A7700" s="93" t="s">
        <v>3907</v>
      </c>
      <c r="B7700" s="93"/>
      <c r="C7700" s="93"/>
      <c r="D7700" s="94" t="s">
        <v>3</v>
      </c>
      <c r="E7700" s="94"/>
      <c r="F7700" s="23" t="s">
        <v>4</v>
      </c>
      <c r="G7700" s="94" t="s">
        <v>3894</v>
      </c>
      <c r="H7700" s="94"/>
      <c r="I7700" s="94" t="s">
        <v>3895</v>
      </c>
      <c r="J7700" s="94"/>
      <c r="K7700" s="23" t="s">
        <v>3896</v>
      </c>
    </row>
    <row r="7701" spans="1:11" ht="21" customHeight="1" x14ac:dyDescent="0.25">
      <c r="A7701" s="24" t="s">
        <v>3908</v>
      </c>
      <c r="B7701" s="95" t="s">
        <v>3909</v>
      </c>
      <c r="C7701" s="95"/>
      <c r="D7701" s="96" t="s">
        <v>20</v>
      </c>
      <c r="E7701" s="96"/>
      <c r="F7701" s="24" t="s">
        <v>2056</v>
      </c>
      <c r="G7701" s="97">
        <v>0.13009999999999999</v>
      </c>
      <c r="H7701" s="97"/>
      <c r="I7701" s="98">
        <v>32.24</v>
      </c>
      <c r="J7701" s="98"/>
      <c r="K7701" s="27">
        <f>ROUND(ROUND(G7701,8)*I7701,2)</f>
        <v>4.1900000000000004</v>
      </c>
    </row>
    <row r="7702" spans="1:11" ht="15" customHeight="1" x14ac:dyDescent="0.25">
      <c r="A7702" s="24" t="s">
        <v>3971</v>
      </c>
      <c r="B7702" s="95" t="s">
        <v>3972</v>
      </c>
      <c r="C7702" s="95"/>
      <c r="D7702" s="96" t="s">
        <v>20</v>
      </c>
      <c r="E7702" s="96"/>
      <c r="F7702" s="24" t="s">
        <v>2056</v>
      </c>
      <c r="G7702" s="97">
        <v>8.7400000000000005E-2</v>
      </c>
      <c r="H7702" s="97"/>
      <c r="I7702" s="98">
        <v>32.69</v>
      </c>
      <c r="J7702" s="98"/>
      <c r="K7702" s="27">
        <f>ROUND(ROUND(G7702,8)*I7702,2)</f>
        <v>2.86</v>
      </c>
    </row>
    <row r="7703" spans="1:11" ht="15" customHeight="1" x14ac:dyDescent="0.25">
      <c r="A7703" s="24" t="s">
        <v>3910</v>
      </c>
      <c r="B7703" s="95" t="s">
        <v>3911</v>
      </c>
      <c r="C7703" s="95"/>
      <c r="D7703" s="96" t="s">
        <v>20</v>
      </c>
      <c r="E7703" s="96"/>
      <c r="F7703" s="24" t="s">
        <v>2056</v>
      </c>
      <c r="G7703" s="97">
        <v>0.21759999999999999</v>
      </c>
      <c r="H7703" s="97"/>
      <c r="I7703" s="98">
        <v>24.94</v>
      </c>
      <c r="J7703" s="98"/>
      <c r="K7703" s="27">
        <f>ROUND(ROUND(G7703,8)*I7703,2)</f>
        <v>5.43</v>
      </c>
    </row>
    <row r="7704" spans="1:11" ht="18" customHeight="1" x14ac:dyDescent="0.25">
      <c r="A7704" s="9"/>
      <c r="B7704" s="9"/>
      <c r="C7704" s="9"/>
      <c r="D7704" s="9"/>
      <c r="E7704" s="9"/>
      <c r="F7704" s="9"/>
      <c r="G7704" s="91" t="s">
        <v>3912</v>
      </c>
      <c r="H7704" s="91"/>
      <c r="I7704" s="91"/>
      <c r="J7704" s="91"/>
      <c r="K7704" s="28">
        <f>SUM(K7701:K7703)</f>
        <v>12.48</v>
      </c>
    </row>
    <row r="7705" spans="1:11" ht="15" customHeight="1" x14ac:dyDescent="0.25">
      <c r="A7705" s="93" t="s">
        <v>3922</v>
      </c>
      <c r="B7705" s="93"/>
      <c r="C7705" s="93"/>
      <c r="D7705" s="94" t="s">
        <v>3</v>
      </c>
      <c r="E7705" s="94"/>
      <c r="F7705" s="23" t="s">
        <v>4</v>
      </c>
      <c r="G7705" s="94" t="s">
        <v>3894</v>
      </c>
      <c r="H7705" s="94"/>
      <c r="I7705" s="94" t="s">
        <v>3895</v>
      </c>
      <c r="J7705" s="94"/>
      <c r="K7705" s="23" t="s">
        <v>3896</v>
      </c>
    </row>
    <row r="7706" spans="1:11" ht="29.1" customHeight="1" x14ac:dyDescent="0.25">
      <c r="A7706" s="24" t="s">
        <v>4062</v>
      </c>
      <c r="B7706" s="95" t="s">
        <v>4063</v>
      </c>
      <c r="C7706" s="95"/>
      <c r="D7706" s="96" t="s">
        <v>20</v>
      </c>
      <c r="E7706" s="96"/>
      <c r="F7706" s="24" t="s">
        <v>3903</v>
      </c>
      <c r="G7706" s="97">
        <v>1.23E-2</v>
      </c>
      <c r="H7706" s="97"/>
      <c r="I7706" s="98">
        <v>23.44</v>
      </c>
      <c r="J7706" s="98"/>
      <c r="K7706" s="27">
        <f>ROUND(ROUND(G7706,8)*I7706,2)</f>
        <v>0.28999999999999998</v>
      </c>
    </row>
    <row r="7707" spans="1:11" ht="21" customHeight="1" x14ac:dyDescent="0.25">
      <c r="A7707" s="24" t="s">
        <v>4064</v>
      </c>
      <c r="B7707" s="95" t="s">
        <v>4065</v>
      </c>
      <c r="C7707" s="95"/>
      <c r="D7707" s="96" t="s">
        <v>4066</v>
      </c>
      <c r="E7707" s="96"/>
      <c r="F7707" s="24" t="s">
        <v>26</v>
      </c>
      <c r="G7707" s="97">
        <v>4</v>
      </c>
      <c r="H7707" s="97"/>
      <c r="I7707" s="98">
        <v>5.76</v>
      </c>
      <c r="J7707" s="98"/>
      <c r="K7707" s="27">
        <f>ROUND(ROUND(G7707,8)*I7707,2)</f>
        <v>23.04</v>
      </c>
    </row>
    <row r="7708" spans="1:11" ht="15" customHeight="1" x14ac:dyDescent="0.25">
      <c r="A7708" s="9"/>
      <c r="B7708" s="9"/>
      <c r="C7708" s="9"/>
      <c r="D7708" s="9"/>
      <c r="E7708" s="9"/>
      <c r="F7708" s="9"/>
      <c r="G7708" s="91" t="s">
        <v>3933</v>
      </c>
      <c r="H7708" s="91"/>
      <c r="I7708" s="91"/>
      <c r="J7708" s="91"/>
      <c r="K7708" s="28">
        <f>SUM(K7706:K7707)</f>
        <v>23.33</v>
      </c>
    </row>
    <row r="7709" spans="1:11" ht="15" customHeight="1" x14ac:dyDescent="0.25">
      <c r="A7709" s="9"/>
      <c r="B7709" s="9"/>
      <c r="C7709" s="9"/>
      <c r="D7709" s="9"/>
      <c r="E7709" s="9"/>
      <c r="F7709" s="9"/>
      <c r="G7709" s="92" t="s">
        <v>3913</v>
      </c>
      <c r="H7709" s="92"/>
      <c r="I7709" s="92"/>
      <c r="J7709" s="92"/>
      <c r="K7709" s="29">
        <f>ROUND(SUM(K7699,K7704,K7708),2)</f>
        <v>160.55000000000001</v>
      </c>
    </row>
    <row r="7710" spans="1:11" ht="9.9499999999999993" customHeight="1" x14ac:dyDescent="0.25">
      <c r="A7710" s="9"/>
      <c r="B7710" s="9"/>
      <c r="C7710" s="9"/>
      <c r="D7710" s="9"/>
      <c r="E7710" s="9"/>
      <c r="F7710" s="9"/>
      <c r="G7710" s="100"/>
      <c r="H7710" s="100"/>
      <c r="I7710" s="100"/>
      <c r="J7710" s="100"/>
      <c r="K7710" s="100"/>
    </row>
    <row r="7711" spans="1:11" ht="20.100000000000001" customHeight="1" x14ac:dyDescent="0.25">
      <c r="A7711" s="99" t="s">
        <v>2699</v>
      </c>
      <c r="B7711" s="99"/>
      <c r="C7711" s="99"/>
      <c r="D7711" s="99"/>
      <c r="E7711" s="99"/>
      <c r="F7711" s="99"/>
      <c r="G7711" s="99"/>
      <c r="H7711" s="99"/>
      <c r="I7711" s="99"/>
      <c r="J7711" s="99"/>
      <c r="K7711" s="99"/>
    </row>
    <row r="7712" spans="1:11" ht="15" customHeight="1" x14ac:dyDescent="0.25">
      <c r="A7712" s="93" t="s">
        <v>3893</v>
      </c>
      <c r="B7712" s="93"/>
      <c r="C7712" s="93"/>
      <c r="D7712" s="94" t="s">
        <v>3</v>
      </c>
      <c r="E7712" s="94"/>
      <c r="F7712" s="23" t="s">
        <v>4</v>
      </c>
      <c r="G7712" s="94" t="s">
        <v>3894</v>
      </c>
      <c r="H7712" s="94"/>
      <c r="I7712" s="94" t="s">
        <v>3895</v>
      </c>
      <c r="J7712" s="94"/>
      <c r="K7712" s="23" t="s">
        <v>3896</v>
      </c>
    </row>
    <row r="7713" spans="1:11" ht="45.95" customHeight="1" x14ac:dyDescent="0.25">
      <c r="A7713" s="24" t="s">
        <v>4073</v>
      </c>
      <c r="B7713" s="95" t="s">
        <v>4074</v>
      </c>
      <c r="C7713" s="95"/>
      <c r="D7713" s="96" t="s">
        <v>20</v>
      </c>
      <c r="E7713" s="96"/>
      <c r="F7713" s="24" t="s">
        <v>26</v>
      </c>
      <c r="G7713" s="97">
        <v>1</v>
      </c>
      <c r="H7713" s="97"/>
      <c r="I7713" s="98">
        <v>1235.9100000000001</v>
      </c>
      <c r="J7713" s="98"/>
      <c r="K7713" s="27">
        <f>TRUNC(TRUNC(G7713,8)*I7713,2)</f>
        <v>1235.9100000000001</v>
      </c>
    </row>
    <row r="7714" spans="1:11" ht="21" customHeight="1" x14ac:dyDescent="0.25">
      <c r="A7714" s="24" t="s">
        <v>4075</v>
      </c>
      <c r="B7714" s="95" t="s">
        <v>4076</v>
      </c>
      <c r="C7714" s="95"/>
      <c r="D7714" s="96" t="s">
        <v>20</v>
      </c>
      <c r="E7714" s="96"/>
      <c r="F7714" s="24" t="s">
        <v>34</v>
      </c>
      <c r="G7714" s="97">
        <v>1.1999999999999999E-3</v>
      </c>
      <c r="H7714" s="97"/>
      <c r="I7714" s="98">
        <v>205.09</v>
      </c>
      <c r="J7714" s="98"/>
      <c r="K7714" s="27">
        <f>TRUNC(TRUNC(G7714,8)*I7714,2)</f>
        <v>0.24</v>
      </c>
    </row>
    <row r="7715" spans="1:11" ht="15" customHeight="1" x14ac:dyDescent="0.25">
      <c r="A7715" s="9"/>
      <c r="B7715" s="9"/>
      <c r="C7715" s="9"/>
      <c r="D7715" s="9"/>
      <c r="E7715" s="9"/>
      <c r="F7715" s="9"/>
      <c r="G7715" s="91" t="s">
        <v>3906</v>
      </c>
      <c r="H7715" s="91"/>
      <c r="I7715" s="91"/>
      <c r="J7715" s="91"/>
      <c r="K7715" s="28">
        <f>SUM(K7713:K7714)</f>
        <v>1236.1500000000001</v>
      </c>
    </row>
    <row r="7716" spans="1:11" ht="15" customHeight="1" x14ac:dyDescent="0.25">
      <c r="A7716" s="93" t="s">
        <v>3907</v>
      </c>
      <c r="B7716" s="93"/>
      <c r="C7716" s="93"/>
      <c r="D7716" s="94" t="s">
        <v>3</v>
      </c>
      <c r="E7716" s="94"/>
      <c r="F7716" s="23" t="s">
        <v>4</v>
      </c>
      <c r="G7716" s="94" t="s">
        <v>3894</v>
      </c>
      <c r="H7716" s="94"/>
      <c r="I7716" s="94" t="s">
        <v>3895</v>
      </c>
      <c r="J7716" s="94"/>
      <c r="K7716" s="23" t="s">
        <v>3896</v>
      </c>
    </row>
    <row r="7717" spans="1:11" ht="15" customHeight="1" x14ac:dyDescent="0.25">
      <c r="A7717" s="24" t="s">
        <v>3971</v>
      </c>
      <c r="B7717" s="95" t="s">
        <v>3972</v>
      </c>
      <c r="C7717" s="95"/>
      <c r="D7717" s="96" t="s">
        <v>20</v>
      </c>
      <c r="E7717" s="96"/>
      <c r="F7717" s="24" t="s">
        <v>2056</v>
      </c>
      <c r="G7717" s="97">
        <v>0.86809999999999998</v>
      </c>
      <c r="H7717" s="97"/>
      <c r="I7717" s="98">
        <v>32.69</v>
      </c>
      <c r="J7717" s="98"/>
      <c r="K7717" s="27">
        <f>TRUNC(TRUNC(G7717,8)*I7717,2)</f>
        <v>28.37</v>
      </c>
    </row>
    <row r="7718" spans="1:11" ht="15" customHeight="1" x14ac:dyDescent="0.25">
      <c r="A7718" s="24" t="s">
        <v>3910</v>
      </c>
      <c r="B7718" s="95" t="s">
        <v>3911</v>
      </c>
      <c r="C7718" s="95"/>
      <c r="D7718" s="96" t="s">
        <v>20</v>
      </c>
      <c r="E7718" s="96"/>
      <c r="F7718" s="24" t="s">
        <v>2056</v>
      </c>
      <c r="G7718" s="97">
        <v>0.57869999999999999</v>
      </c>
      <c r="H7718" s="97"/>
      <c r="I7718" s="98">
        <v>24.94</v>
      </c>
      <c r="J7718" s="98"/>
      <c r="K7718" s="27">
        <f>TRUNC(TRUNC(G7718,8)*I7718,2)</f>
        <v>14.43</v>
      </c>
    </row>
    <row r="7719" spans="1:11" ht="18" customHeight="1" x14ac:dyDescent="0.25">
      <c r="A7719" s="9"/>
      <c r="B7719" s="9"/>
      <c r="C7719" s="9"/>
      <c r="D7719" s="9"/>
      <c r="E7719" s="9"/>
      <c r="F7719" s="9"/>
      <c r="G7719" s="91" t="s">
        <v>3912</v>
      </c>
      <c r="H7719" s="91"/>
      <c r="I7719" s="91"/>
      <c r="J7719" s="91"/>
      <c r="K7719" s="28">
        <f>SUM(K7717:K7718)</f>
        <v>42.8</v>
      </c>
    </row>
    <row r="7720" spans="1:11" ht="15" customHeight="1" x14ac:dyDescent="0.25">
      <c r="A7720" s="93" t="s">
        <v>3922</v>
      </c>
      <c r="B7720" s="93"/>
      <c r="C7720" s="93"/>
      <c r="D7720" s="94" t="s">
        <v>3</v>
      </c>
      <c r="E7720" s="94"/>
      <c r="F7720" s="23" t="s">
        <v>4</v>
      </c>
      <c r="G7720" s="94" t="s">
        <v>3894</v>
      </c>
      <c r="H7720" s="94"/>
      <c r="I7720" s="94" t="s">
        <v>3895</v>
      </c>
      <c r="J7720" s="94"/>
      <c r="K7720" s="23" t="s">
        <v>3896</v>
      </c>
    </row>
    <row r="7721" spans="1:11" ht="29.1" customHeight="1" x14ac:dyDescent="0.25">
      <c r="A7721" s="24" t="s">
        <v>4077</v>
      </c>
      <c r="B7721" s="95" t="s">
        <v>4078</v>
      </c>
      <c r="C7721" s="95"/>
      <c r="D7721" s="96" t="s">
        <v>20</v>
      </c>
      <c r="E7721" s="96"/>
      <c r="F7721" s="24" t="s">
        <v>34</v>
      </c>
      <c r="G7721" s="97">
        <v>2.2200000000000001E-2</v>
      </c>
      <c r="H7721" s="97"/>
      <c r="I7721" s="98">
        <v>924.6</v>
      </c>
      <c r="J7721" s="98"/>
      <c r="K7721" s="27">
        <f>TRUNC(TRUNC(G7721,8)*I7721,2)</f>
        <v>20.52</v>
      </c>
    </row>
    <row r="7722" spans="1:11" ht="15" customHeight="1" x14ac:dyDescent="0.25">
      <c r="A7722" s="9"/>
      <c r="B7722" s="9"/>
      <c r="C7722" s="9"/>
      <c r="D7722" s="9"/>
      <c r="E7722" s="9"/>
      <c r="F7722" s="9"/>
      <c r="G7722" s="91" t="s">
        <v>3933</v>
      </c>
      <c r="H7722" s="91"/>
      <c r="I7722" s="91"/>
      <c r="J7722" s="91"/>
      <c r="K7722" s="28">
        <f>SUM(K7721:K7721)</f>
        <v>20.52</v>
      </c>
    </row>
    <row r="7723" spans="1:11" ht="15" customHeight="1" x14ac:dyDescent="0.25">
      <c r="A7723" s="9"/>
      <c r="B7723" s="9"/>
      <c r="C7723" s="9"/>
      <c r="D7723" s="9"/>
      <c r="E7723" s="9"/>
      <c r="F7723" s="9"/>
      <c r="G7723" s="92" t="s">
        <v>3913</v>
      </c>
      <c r="H7723" s="92"/>
      <c r="I7723" s="92"/>
      <c r="J7723" s="92"/>
      <c r="K7723" s="29">
        <f>ROUND(SUM(K7715,K7719,K7722),2)</f>
        <v>1299.47</v>
      </c>
    </row>
    <row r="7724" spans="1:11" ht="9.9499999999999993" customHeight="1" x14ac:dyDescent="0.25">
      <c r="A7724" s="9"/>
      <c r="B7724" s="9"/>
      <c r="C7724" s="9"/>
      <c r="D7724" s="9"/>
      <c r="E7724" s="9"/>
      <c r="F7724" s="9"/>
      <c r="G7724" s="100"/>
      <c r="H7724" s="100"/>
      <c r="I7724" s="100"/>
      <c r="J7724" s="100"/>
      <c r="K7724" s="100"/>
    </row>
    <row r="7725" spans="1:11" ht="20.100000000000001" customHeight="1" x14ac:dyDescent="0.25">
      <c r="A7725" s="99" t="s">
        <v>2700</v>
      </c>
      <c r="B7725" s="99"/>
      <c r="C7725" s="99"/>
      <c r="D7725" s="99"/>
      <c r="E7725" s="99"/>
      <c r="F7725" s="99"/>
      <c r="G7725" s="99"/>
      <c r="H7725" s="99"/>
      <c r="I7725" s="99"/>
      <c r="J7725" s="99"/>
      <c r="K7725" s="99"/>
    </row>
    <row r="7726" spans="1:11" ht="15" customHeight="1" x14ac:dyDescent="0.25">
      <c r="A7726" s="93" t="s">
        <v>3893</v>
      </c>
      <c r="B7726" s="93"/>
      <c r="C7726" s="93"/>
      <c r="D7726" s="94" t="s">
        <v>3</v>
      </c>
      <c r="E7726" s="94"/>
      <c r="F7726" s="23" t="s">
        <v>4</v>
      </c>
      <c r="G7726" s="94" t="s">
        <v>3894</v>
      </c>
      <c r="H7726" s="94"/>
      <c r="I7726" s="94" t="s">
        <v>3895</v>
      </c>
      <c r="J7726" s="94"/>
      <c r="K7726" s="23" t="s">
        <v>3896</v>
      </c>
    </row>
    <row r="7727" spans="1:11" ht="15" customHeight="1" x14ac:dyDescent="0.25">
      <c r="A7727" s="24" t="s">
        <v>4067</v>
      </c>
      <c r="B7727" s="95" t="s">
        <v>4068</v>
      </c>
      <c r="C7727" s="95"/>
      <c r="D7727" s="96" t="s">
        <v>20</v>
      </c>
      <c r="E7727" s="96"/>
      <c r="F7727" s="24" t="s">
        <v>3903</v>
      </c>
      <c r="G7727" s="97">
        <v>8.6199999999999992</v>
      </c>
      <c r="H7727" s="97"/>
      <c r="I7727" s="98">
        <v>1.1299999999999999</v>
      </c>
      <c r="J7727" s="98"/>
      <c r="K7727" s="27">
        <f>TRUNC(TRUNC(G7727,8)*I7727,2)</f>
        <v>9.74</v>
      </c>
    </row>
    <row r="7728" spans="1:11" ht="29.1" customHeight="1" x14ac:dyDescent="0.25">
      <c r="A7728" s="24" t="s">
        <v>4069</v>
      </c>
      <c r="B7728" s="95" t="s">
        <v>4070</v>
      </c>
      <c r="C7728" s="95"/>
      <c r="D7728" s="96" t="s">
        <v>20</v>
      </c>
      <c r="E7728" s="96"/>
      <c r="F7728" s="24" t="s">
        <v>26</v>
      </c>
      <c r="G7728" s="97">
        <v>6.4375</v>
      </c>
      <c r="H7728" s="97"/>
      <c r="I7728" s="98">
        <v>17.63</v>
      </c>
      <c r="J7728" s="98"/>
      <c r="K7728" s="27">
        <f>TRUNC(TRUNC(G7728,8)*I7728,2)</f>
        <v>113.49</v>
      </c>
    </row>
    <row r="7729" spans="1:11" ht="15" customHeight="1" x14ac:dyDescent="0.25">
      <c r="A7729" s="24" t="s">
        <v>4071</v>
      </c>
      <c r="B7729" s="95" t="s">
        <v>4072</v>
      </c>
      <c r="C7729" s="95"/>
      <c r="D7729" s="96" t="s">
        <v>20</v>
      </c>
      <c r="E7729" s="96"/>
      <c r="F7729" s="24" t="s">
        <v>3903</v>
      </c>
      <c r="G7729" s="97">
        <v>0.24</v>
      </c>
      <c r="H7729" s="97"/>
      <c r="I7729" s="98">
        <v>3.58</v>
      </c>
      <c r="J7729" s="98"/>
      <c r="K7729" s="27">
        <f>TRUNC(TRUNC(G7729,8)*I7729,2)</f>
        <v>0.85</v>
      </c>
    </row>
    <row r="7730" spans="1:11" ht="15" customHeight="1" x14ac:dyDescent="0.25">
      <c r="A7730" s="9"/>
      <c r="B7730" s="9"/>
      <c r="C7730" s="9"/>
      <c r="D7730" s="9"/>
      <c r="E7730" s="9"/>
      <c r="F7730" s="9"/>
      <c r="G7730" s="91" t="s">
        <v>3906</v>
      </c>
      <c r="H7730" s="91"/>
      <c r="I7730" s="91"/>
      <c r="J7730" s="91"/>
      <c r="K7730" s="28">
        <f>SUM(K7727:K7729)</f>
        <v>124.07999999999998</v>
      </c>
    </row>
    <row r="7731" spans="1:11" ht="15" customHeight="1" x14ac:dyDescent="0.25">
      <c r="A7731" s="93" t="s">
        <v>3907</v>
      </c>
      <c r="B7731" s="93"/>
      <c r="C7731" s="93"/>
      <c r="D7731" s="94" t="s">
        <v>3</v>
      </c>
      <c r="E7731" s="94"/>
      <c r="F7731" s="23" t="s">
        <v>4</v>
      </c>
      <c r="G7731" s="94" t="s">
        <v>3894</v>
      </c>
      <c r="H7731" s="94"/>
      <c r="I7731" s="94" t="s">
        <v>3895</v>
      </c>
      <c r="J7731" s="94"/>
      <c r="K7731" s="23" t="s">
        <v>3896</v>
      </c>
    </row>
    <row r="7732" spans="1:11" ht="15" customHeight="1" x14ac:dyDescent="0.25">
      <c r="A7732" s="24" t="s">
        <v>3971</v>
      </c>
      <c r="B7732" s="95" t="s">
        <v>3972</v>
      </c>
      <c r="C7732" s="95"/>
      <c r="D7732" s="96" t="s">
        <v>20</v>
      </c>
      <c r="E7732" s="96"/>
      <c r="F7732" s="24" t="s">
        <v>2056</v>
      </c>
      <c r="G7732" s="97">
        <v>0.63900000000000001</v>
      </c>
      <c r="H7732" s="97"/>
      <c r="I7732" s="98">
        <v>32.69</v>
      </c>
      <c r="J7732" s="98"/>
      <c r="K7732" s="27">
        <f>TRUNC(TRUNC(G7732,8)*I7732,2)</f>
        <v>20.88</v>
      </c>
    </row>
    <row r="7733" spans="1:11" ht="15" customHeight="1" x14ac:dyDescent="0.25">
      <c r="A7733" s="24" t="s">
        <v>3910</v>
      </c>
      <c r="B7733" s="95" t="s">
        <v>3911</v>
      </c>
      <c r="C7733" s="95"/>
      <c r="D7733" s="96" t="s">
        <v>20</v>
      </c>
      <c r="E7733" s="96"/>
      <c r="F7733" s="24" t="s">
        <v>2056</v>
      </c>
      <c r="G7733" s="97">
        <v>1.2789999999999999</v>
      </c>
      <c r="H7733" s="97"/>
      <c r="I7733" s="98">
        <v>24.94</v>
      </c>
      <c r="J7733" s="98"/>
      <c r="K7733" s="27">
        <f>TRUNC(TRUNC(G7733,8)*I7733,2)</f>
        <v>31.89</v>
      </c>
    </row>
    <row r="7734" spans="1:11" ht="18" customHeight="1" x14ac:dyDescent="0.25">
      <c r="A7734" s="9"/>
      <c r="B7734" s="9"/>
      <c r="C7734" s="9"/>
      <c r="D7734" s="9"/>
      <c r="E7734" s="9"/>
      <c r="F7734" s="9"/>
      <c r="G7734" s="91" t="s">
        <v>3912</v>
      </c>
      <c r="H7734" s="91"/>
      <c r="I7734" s="91"/>
      <c r="J7734" s="91"/>
      <c r="K7734" s="28">
        <f>SUM(K7732:K7733)</f>
        <v>52.769999999999996</v>
      </c>
    </row>
    <row r="7735" spans="1:11" ht="15" customHeight="1" x14ac:dyDescent="0.25">
      <c r="A7735" s="9"/>
      <c r="B7735" s="9"/>
      <c r="C7735" s="9"/>
      <c r="D7735" s="9"/>
      <c r="E7735" s="9"/>
      <c r="F7735" s="9"/>
      <c r="G7735" s="92" t="s">
        <v>3913</v>
      </c>
      <c r="H7735" s="92"/>
      <c r="I7735" s="92"/>
      <c r="J7735" s="92"/>
      <c r="K7735" s="29">
        <f>ROUND(SUM(K7730,K7734),2)</f>
        <v>176.85</v>
      </c>
    </row>
    <row r="7736" spans="1:11" ht="9.9499999999999993" customHeight="1" x14ac:dyDescent="0.25">
      <c r="A7736" s="9"/>
      <c r="B7736" s="9"/>
      <c r="C7736" s="9"/>
      <c r="D7736" s="9"/>
      <c r="E7736" s="9"/>
      <c r="F7736" s="9"/>
      <c r="G7736" s="100"/>
      <c r="H7736" s="100"/>
      <c r="I7736" s="100"/>
      <c r="J7736" s="100"/>
      <c r="K7736" s="100"/>
    </row>
    <row r="7737" spans="1:11" ht="20.100000000000001" customHeight="1" x14ac:dyDescent="0.25">
      <c r="A7737" s="99" t="s">
        <v>2701</v>
      </c>
      <c r="B7737" s="99"/>
      <c r="C7737" s="99"/>
      <c r="D7737" s="99"/>
      <c r="E7737" s="99"/>
      <c r="F7737" s="99"/>
      <c r="G7737" s="99"/>
      <c r="H7737" s="99"/>
      <c r="I7737" s="99"/>
      <c r="J7737" s="99"/>
      <c r="K7737" s="99"/>
    </row>
    <row r="7738" spans="1:11" ht="20.100000000000001" customHeight="1" x14ac:dyDescent="0.25">
      <c r="A7738" s="106" t="s">
        <v>4010</v>
      </c>
      <c r="B7738" s="106"/>
      <c r="C7738" s="106"/>
      <c r="D7738" s="106"/>
      <c r="E7738" s="106"/>
      <c r="F7738" s="2" t="s">
        <v>4</v>
      </c>
      <c r="G7738" s="87" t="s">
        <v>4001</v>
      </c>
      <c r="H7738" s="87"/>
      <c r="I7738" s="87" t="s">
        <v>3895</v>
      </c>
      <c r="J7738" s="87"/>
      <c r="K7738" s="2" t="s">
        <v>4011</v>
      </c>
    </row>
    <row r="7739" spans="1:11" ht="15" customHeight="1" x14ac:dyDescent="0.25">
      <c r="A7739" s="6" t="s">
        <v>4079</v>
      </c>
      <c r="B7739" s="104" t="s">
        <v>4080</v>
      </c>
      <c r="C7739" s="104"/>
      <c r="D7739" s="104"/>
      <c r="E7739" s="104"/>
      <c r="F7739" s="6" t="s">
        <v>77</v>
      </c>
      <c r="G7739" s="113">
        <v>1.7700000000000001E-3</v>
      </c>
      <c r="H7739" s="113"/>
      <c r="I7739" s="105">
        <v>33.79</v>
      </c>
      <c r="J7739" s="105"/>
      <c r="K7739" s="33">
        <f>ROUND(ROUND(G7739,5)*I7739,4)</f>
        <v>5.9799999999999999E-2</v>
      </c>
    </row>
    <row r="7740" spans="1:11" ht="15" customHeight="1" x14ac:dyDescent="0.25">
      <c r="A7740" s="6" t="s">
        <v>4081</v>
      </c>
      <c r="B7740" s="104" t="s">
        <v>4082</v>
      </c>
      <c r="C7740" s="104"/>
      <c r="D7740" s="104"/>
      <c r="E7740" s="104"/>
      <c r="F7740" s="6" t="s">
        <v>77</v>
      </c>
      <c r="G7740" s="113">
        <v>3.9300000000000003E-3</v>
      </c>
      <c r="H7740" s="113"/>
      <c r="I7740" s="105">
        <v>448.02</v>
      </c>
      <c r="J7740" s="105"/>
      <c r="K7740" s="33">
        <f>ROUND(ROUND(G7740,5)*I7740,4)</f>
        <v>1.7606999999999999</v>
      </c>
    </row>
    <row r="7741" spans="1:11" ht="15" customHeight="1" x14ac:dyDescent="0.25">
      <c r="A7741" s="6" t="s">
        <v>4083</v>
      </c>
      <c r="B7741" s="104" t="s">
        <v>4084</v>
      </c>
      <c r="C7741" s="104"/>
      <c r="D7741" s="104"/>
      <c r="E7741" s="104"/>
      <c r="F7741" s="6" t="s">
        <v>77</v>
      </c>
      <c r="G7741" s="113">
        <v>7.0800000000000004E-3</v>
      </c>
      <c r="H7741" s="113"/>
      <c r="I7741" s="105">
        <v>46.06</v>
      </c>
      <c r="J7741" s="105"/>
      <c r="K7741" s="33">
        <f>ROUND(ROUND(G7741,5)*I7741,4)</f>
        <v>0.3261</v>
      </c>
    </row>
    <row r="7742" spans="1:11" ht="15" customHeight="1" x14ac:dyDescent="0.25">
      <c r="A7742" s="6" t="s">
        <v>4085</v>
      </c>
      <c r="B7742" s="104" t="s">
        <v>4086</v>
      </c>
      <c r="C7742" s="104"/>
      <c r="D7742" s="104"/>
      <c r="E7742" s="104"/>
      <c r="F7742" s="6" t="s">
        <v>103</v>
      </c>
      <c r="G7742" s="113">
        <v>1</v>
      </c>
      <c r="H7742" s="113"/>
      <c r="I7742" s="105">
        <v>16.98</v>
      </c>
      <c r="J7742" s="105"/>
      <c r="K7742" s="33">
        <f>ROUND(ROUND(G7742,5)*I7742,4)</f>
        <v>16.98</v>
      </c>
    </row>
    <row r="7743" spans="1:11" ht="15" customHeight="1" x14ac:dyDescent="0.25">
      <c r="A7743" s="1"/>
      <c r="B7743" s="1"/>
      <c r="C7743" s="1"/>
      <c r="D7743" s="1"/>
      <c r="E7743" s="1"/>
      <c r="F7743" s="1"/>
      <c r="G7743" s="85" t="s">
        <v>4014</v>
      </c>
      <c r="H7743" s="85"/>
      <c r="I7743" s="85"/>
      <c r="J7743" s="85"/>
      <c r="K7743" s="34">
        <f>SUM(K7739:K7742)</f>
        <v>19.1266</v>
      </c>
    </row>
    <row r="7744" spans="1:11" ht="15" customHeight="1" x14ac:dyDescent="0.25">
      <c r="A7744" s="106" t="s">
        <v>4015</v>
      </c>
      <c r="B7744" s="106"/>
      <c r="C7744" s="106"/>
      <c r="D7744" s="23" t="s">
        <v>4016</v>
      </c>
      <c r="E7744" s="94" t="s">
        <v>4017</v>
      </c>
      <c r="F7744" s="94"/>
      <c r="G7744" s="94" t="s">
        <v>4001</v>
      </c>
      <c r="H7744" s="94"/>
      <c r="I7744" s="94" t="s">
        <v>3895</v>
      </c>
      <c r="J7744" s="94"/>
      <c r="K7744" s="23" t="s">
        <v>4011</v>
      </c>
    </row>
    <row r="7745" spans="1:11" ht="27.95" customHeight="1" x14ac:dyDescent="0.25">
      <c r="A7745" s="38" t="s">
        <v>4085</v>
      </c>
      <c r="B7745" s="109" t="s">
        <v>4087</v>
      </c>
      <c r="C7745" s="109"/>
      <c r="D7745" s="38" t="s">
        <v>4019</v>
      </c>
      <c r="E7745" s="110" t="s">
        <v>4088</v>
      </c>
      <c r="F7745" s="110"/>
      <c r="G7745" s="111">
        <v>1.9630000000000002E-2</v>
      </c>
      <c r="H7745" s="111"/>
      <c r="I7745" s="112">
        <v>33.64</v>
      </c>
      <c r="J7745" s="112"/>
      <c r="K7745" s="41">
        <f>ROUND(ROUND(G7745,5)*I7745,4)</f>
        <v>0.66039999999999999</v>
      </c>
    </row>
    <row r="7746" spans="1:11" ht="15" customHeight="1" x14ac:dyDescent="0.25">
      <c r="A7746" s="1"/>
      <c r="B7746" s="1"/>
      <c r="C7746" s="1"/>
      <c r="D7746" s="1"/>
      <c r="E7746" s="1"/>
      <c r="F7746" s="1"/>
      <c r="G7746" s="85" t="s">
        <v>4021</v>
      </c>
      <c r="H7746" s="85"/>
      <c r="I7746" s="85"/>
      <c r="J7746" s="85"/>
      <c r="K7746" s="33">
        <f>SUM(K7745:K7745)</f>
        <v>0.66039999999999999</v>
      </c>
    </row>
    <row r="7747" spans="1:11" ht="12.95" customHeight="1" x14ac:dyDescent="0.25">
      <c r="A7747" s="106" t="s">
        <v>4022</v>
      </c>
      <c r="B7747" s="106"/>
      <c r="C7747" s="94" t="s">
        <v>4023</v>
      </c>
      <c r="D7747" s="94" t="s">
        <v>5</v>
      </c>
      <c r="E7747" s="94" t="s">
        <v>4024</v>
      </c>
      <c r="F7747" s="94"/>
      <c r="G7747" s="94" t="s">
        <v>4025</v>
      </c>
      <c r="H7747" s="94"/>
      <c r="I7747" s="94" t="s">
        <v>2086</v>
      </c>
      <c r="J7747" s="94"/>
      <c r="K7747" s="94" t="s">
        <v>4011</v>
      </c>
    </row>
    <row r="7748" spans="1:11" ht="12" customHeight="1" x14ac:dyDescent="0.25">
      <c r="A7748" s="106"/>
      <c r="B7748" s="106"/>
      <c r="C7748" s="94"/>
      <c r="D7748" s="94"/>
      <c r="E7748" s="23" t="s">
        <v>2092</v>
      </c>
      <c r="F7748" s="23" t="s">
        <v>4026</v>
      </c>
      <c r="G7748" s="23" t="s">
        <v>2092</v>
      </c>
      <c r="H7748" s="23" t="s">
        <v>4026</v>
      </c>
      <c r="I7748" s="23" t="s">
        <v>2092</v>
      </c>
      <c r="J7748" s="23" t="s">
        <v>4026</v>
      </c>
      <c r="K7748" s="94"/>
    </row>
    <row r="7749" spans="1:11" ht="27.95" customHeight="1" x14ac:dyDescent="0.25">
      <c r="A7749" s="38" t="s">
        <v>4085</v>
      </c>
      <c r="B7749" s="39" t="s">
        <v>4087</v>
      </c>
      <c r="C7749" s="38" t="s">
        <v>4027</v>
      </c>
      <c r="D7749" s="40">
        <v>1.9630000000000002E-2</v>
      </c>
      <c r="E7749" s="42">
        <v>0</v>
      </c>
      <c r="F7749" s="43">
        <v>1.1100000000000001</v>
      </c>
      <c r="G7749" s="42">
        <v>0</v>
      </c>
      <c r="H7749" s="43">
        <v>0.88</v>
      </c>
      <c r="I7749" s="42">
        <v>0</v>
      </c>
      <c r="J7749" s="43">
        <v>0.72</v>
      </c>
      <c r="K7749" s="41">
        <f>ROUND(D7749*(ROUND(E7749*F7749,4)+ROUND(G7749*H7749,4)+ROUND(I7749*J7749,4)),4)</f>
        <v>0</v>
      </c>
    </row>
    <row r="7750" spans="1:11" ht="15" customHeight="1" x14ac:dyDescent="0.25">
      <c r="A7750" s="1"/>
      <c r="B7750" s="1"/>
      <c r="C7750" s="1"/>
      <c r="D7750" s="1"/>
      <c r="E7750" s="1"/>
      <c r="F7750" s="1"/>
      <c r="G7750" s="85" t="s">
        <v>4028</v>
      </c>
      <c r="H7750" s="85"/>
      <c r="I7750" s="85"/>
      <c r="J7750" s="85"/>
      <c r="K7750" s="33">
        <f>SUM(K7748:K7749)</f>
        <v>0</v>
      </c>
    </row>
    <row r="7751" spans="1:11" ht="15" customHeight="1" x14ac:dyDescent="0.25">
      <c r="A7751" s="9"/>
      <c r="B7751" s="9"/>
      <c r="C7751" s="9"/>
      <c r="D7751" s="9"/>
      <c r="E7751" s="9"/>
      <c r="F7751" s="9"/>
      <c r="G7751" s="92" t="s">
        <v>4029</v>
      </c>
      <c r="H7751" s="92"/>
      <c r="I7751" s="92"/>
      <c r="J7751" s="92"/>
      <c r="K7751" s="33">
        <f>SUM(K7743,K7746,K7750)</f>
        <v>19.786999999999999</v>
      </c>
    </row>
    <row r="7752" spans="1:11" ht="15" customHeight="1" x14ac:dyDescent="0.25">
      <c r="A7752" s="9"/>
      <c r="B7752" s="9"/>
      <c r="C7752" s="9"/>
      <c r="D7752" s="9"/>
      <c r="E7752" s="9"/>
      <c r="F7752" s="9"/>
      <c r="G7752" s="92" t="s">
        <v>3913</v>
      </c>
      <c r="H7752" s="92"/>
      <c r="I7752" s="92"/>
      <c r="J7752" s="92"/>
      <c r="K7752" s="29">
        <f>ROUND(SUM(K7751),2)</f>
        <v>19.79</v>
      </c>
    </row>
    <row r="7753" spans="1:11" ht="9.9499999999999993" customHeight="1" x14ac:dyDescent="0.25">
      <c r="A7753" s="9"/>
      <c r="B7753" s="9"/>
      <c r="C7753" s="9"/>
      <c r="D7753" s="9"/>
      <c r="E7753" s="9"/>
      <c r="F7753" s="9"/>
      <c r="G7753" s="100"/>
      <c r="H7753" s="100"/>
      <c r="I7753" s="100"/>
      <c r="J7753" s="100"/>
      <c r="K7753" s="100"/>
    </row>
    <row r="7754" spans="1:11" ht="20.100000000000001" customHeight="1" x14ac:dyDescent="0.25">
      <c r="A7754" s="99" t="s">
        <v>2702</v>
      </c>
      <c r="B7754" s="99"/>
      <c r="C7754" s="99"/>
      <c r="D7754" s="99"/>
      <c r="E7754" s="99"/>
      <c r="F7754" s="99"/>
      <c r="G7754" s="99"/>
      <c r="H7754" s="99"/>
      <c r="I7754" s="99"/>
      <c r="J7754" s="99"/>
      <c r="K7754" s="99"/>
    </row>
    <row r="7755" spans="1:11" ht="15" customHeight="1" x14ac:dyDescent="0.25">
      <c r="A7755" s="93" t="s">
        <v>3893</v>
      </c>
      <c r="B7755" s="93"/>
      <c r="C7755" s="93"/>
      <c r="D7755" s="94" t="s">
        <v>3</v>
      </c>
      <c r="E7755" s="94"/>
      <c r="F7755" s="23" t="s">
        <v>4</v>
      </c>
      <c r="G7755" s="94" t="s">
        <v>3894</v>
      </c>
      <c r="H7755" s="94"/>
      <c r="I7755" s="94" t="s">
        <v>3895</v>
      </c>
      <c r="J7755" s="94"/>
      <c r="K7755" s="23" t="s">
        <v>3896</v>
      </c>
    </row>
    <row r="7756" spans="1:11" ht="15" customHeight="1" x14ac:dyDescent="0.25">
      <c r="A7756" s="24" t="s">
        <v>4089</v>
      </c>
      <c r="B7756" s="95" t="s">
        <v>4090</v>
      </c>
      <c r="C7756" s="95"/>
      <c r="D7756" s="96" t="s">
        <v>20</v>
      </c>
      <c r="E7756" s="96"/>
      <c r="F7756" s="24" t="s">
        <v>16</v>
      </c>
      <c r="G7756" s="97">
        <v>1</v>
      </c>
      <c r="H7756" s="97"/>
      <c r="I7756" s="98">
        <v>12.85</v>
      </c>
      <c r="J7756" s="98"/>
      <c r="K7756" s="27">
        <f>TRUNC(TRUNC(G7756,8)*I7756,2)</f>
        <v>12.85</v>
      </c>
    </row>
    <row r="7757" spans="1:11" ht="15" customHeight="1" x14ac:dyDescent="0.25">
      <c r="A7757" s="9"/>
      <c r="B7757" s="9"/>
      <c r="C7757" s="9"/>
      <c r="D7757" s="9"/>
      <c r="E7757" s="9"/>
      <c r="F7757" s="9"/>
      <c r="G7757" s="91" t="s">
        <v>3906</v>
      </c>
      <c r="H7757" s="91"/>
      <c r="I7757" s="91"/>
      <c r="J7757" s="91"/>
      <c r="K7757" s="28">
        <f>SUM(K7756:K7756)</f>
        <v>12.85</v>
      </c>
    </row>
    <row r="7758" spans="1:11" ht="15" customHeight="1" x14ac:dyDescent="0.25">
      <c r="A7758" s="93" t="s">
        <v>3907</v>
      </c>
      <c r="B7758" s="93"/>
      <c r="C7758" s="93"/>
      <c r="D7758" s="94" t="s">
        <v>3</v>
      </c>
      <c r="E7758" s="94"/>
      <c r="F7758" s="23" t="s">
        <v>4</v>
      </c>
      <c r="G7758" s="94" t="s">
        <v>3894</v>
      </c>
      <c r="H7758" s="94"/>
      <c r="I7758" s="94" t="s">
        <v>3895</v>
      </c>
      <c r="J7758" s="94"/>
      <c r="K7758" s="23" t="s">
        <v>3896</v>
      </c>
    </row>
    <row r="7759" spans="1:11" ht="15" customHeight="1" x14ac:dyDescent="0.25">
      <c r="A7759" s="24" t="s">
        <v>3961</v>
      </c>
      <c r="B7759" s="95" t="s">
        <v>3962</v>
      </c>
      <c r="C7759" s="95"/>
      <c r="D7759" s="96" t="s">
        <v>20</v>
      </c>
      <c r="E7759" s="96"/>
      <c r="F7759" s="24" t="s">
        <v>2056</v>
      </c>
      <c r="G7759" s="97">
        <v>2.7699999999999999E-2</v>
      </c>
      <c r="H7759" s="97"/>
      <c r="I7759" s="98">
        <v>29.5</v>
      </c>
      <c r="J7759" s="98"/>
      <c r="K7759" s="27">
        <f>TRUNC(TRUNC(G7759,8)*I7759,2)</f>
        <v>0.81</v>
      </c>
    </row>
    <row r="7760" spans="1:11" ht="15" customHeight="1" x14ac:dyDescent="0.25">
      <c r="A7760" s="24" t="s">
        <v>3910</v>
      </c>
      <c r="B7760" s="95" t="s">
        <v>3911</v>
      </c>
      <c r="C7760" s="95"/>
      <c r="D7760" s="96" t="s">
        <v>20</v>
      </c>
      <c r="E7760" s="96"/>
      <c r="F7760" s="24" t="s">
        <v>2056</v>
      </c>
      <c r="G7760" s="97">
        <v>0.1386</v>
      </c>
      <c r="H7760" s="97"/>
      <c r="I7760" s="98">
        <v>24.94</v>
      </c>
      <c r="J7760" s="98"/>
      <c r="K7760" s="27">
        <f>TRUNC(TRUNC(G7760,8)*I7760,2)</f>
        <v>3.45</v>
      </c>
    </row>
    <row r="7761" spans="1:11" ht="18" customHeight="1" x14ac:dyDescent="0.25">
      <c r="A7761" s="9"/>
      <c r="B7761" s="9"/>
      <c r="C7761" s="9"/>
      <c r="D7761" s="9"/>
      <c r="E7761" s="9"/>
      <c r="F7761" s="9"/>
      <c r="G7761" s="91" t="s">
        <v>3912</v>
      </c>
      <c r="H7761" s="91"/>
      <c r="I7761" s="91"/>
      <c r="J7761" s="91"/>
      <c r="K7761" s="28">
        <f>SUM(K7759:K7760)</f>
        <v>4.26</v>
      </c>
    </row>
    <row r="7762" spans="1:11" ht="15" customHeight="1" x14ac:dyDescent="0.25">
      <c r="A7762" s="9"/>
      <c r="B7762" s="9"/>
      <c r="C7762" s="9"/>
      <c r="D7762" s="9"/>
      <c r="E7762" s="9"/>
      <c r="F7762" s="9"/>
      <c r="G7762" s="92" t="s">
        <v>3913</v>
      </c>
      <c r="H7762" s="92"/>
      <c r="I7762" s="92"/>
      <c r="J7762" s="92"/>
      <c r="K7762" s="29">
        <f>ROUND(SUM(K7757,K7761),2)</f>
        <v>17.11</v>
      </c>
    </row>
    <row r="7763" spans="1:11" ht="9.9499999999999993" customHeight="1" x14ac:dyDescent="0.25">
      <c r="A7763" s="9"/>
      <c r="B7763" s="9"/>
      <c r="C7763" s="9"/>
      <c r="D7763" s="9"/>
      <c r="E7763" s="9"/>
      <c r="F7763" s="9"/>
      <c r="G7763" s="100"/>
      <c r="H7763" s="100"/>
      <c r="I7763" s="100"/>
      <c r="J7763" s="100"/>
      <c r="K7763" s="100"/>
    </row>
    <row r="7764" spans="1:11" ht="20.100000000000001" customHeight="1" x14ac:dyDescent="0.25">
      <c r="A7764" s="99" t="s">
        <v>2703</v>
      </c>
      <c r="B7764" s="99"/>
      <c r="C7764" s="99"/>
      <c r="D7764" s="99"/>
      <c r="E7764" s="99"/>
      <c r="F7764" s="99"/>
      <c r="G7764" s="99"/>
      <c r="H7764" s="99"/>
      <c r="I7764" s="99"/>
      <c r="J7764" s="99"/>
      <c r="K7764" s="99"/>
    </row>
    <row r="7765" spans="1:11" ht="12.95" customHeight="1" x14ac:dyDescent="0.25">
      <c r="A7765" s="107" t="s">
        <v>3984</v>
      </c>
      <c r="B7765" s="107"/>
      <c r="C7765" s="107"/>
      <c r="D7765" s="108" t="s">
        <v>3985</v>
      </c>
      <c r="E7765" s="87" t="s">
        <v>3986</v>
      </c>
      <c r="F7765" s="87"/>
      <c r="G7765" s="87" t="s">
        <v>3987</v>
      </c>
      <c r="H7765" s="87"/>
      <c r="I7765" s="87"/>
      <c r="J7765" s="87"/>
      <c r="K7765" s="87" t="s">
        <v>3988</v>
      </c>
    </row>
    <row r="7766" spans="1:11" ht="12" customHeight="1" x14ac:dyDescent="0.25">
      <c r="A7766" s="107"/>
      <c r="B7766" s="107"/>
      <c r="C7766" s="107"/>
      <c r="D7766" s="108"/>
      <c r="E7766" s="23" t="s">
        <v>3989</v>
      </c>
      <c r="F7766" s="23" t="s">
        <v>3990</v>
      </c>
      <c r="G7766" s="94" t="s">
        <v>3989</v>
      </c>
      <c r="H7766" s="94"/>
      <c r="I7766" s="94" t="s">
        <v>3990</v>
      </c>
      <c r="J7766" s="94"/>
      <c r="K7766" s="87"/>
    </row>
    <row r="7767" spans="1:11" ht="15.95" customHeight="1" x14ac:dyDescent="0.25">
      <c r="A7767" s="6" t="s">
        <v>4091</v>
      </c>
      <c r="B7767" s="104" t="s">
        <v>4092</v>
      </c>
      <c r="C7767" s="104"/>
      <c r="D7767" s="44">
        <v>1</v>
      </c>
      <c r="E7767" s="32">
        <v>0.8</v>
      </c>
      <c r="F7767" s="32">
        <v>0.19999999999999996</v>
      </c>
      <c r="G7767" s="105">
        <v>5.32</v>
      </c>
      <c r="H7767" s="105"/>
      <c r="I7767" s="105">
        <v>0.5</v>
      </c>
      <c r="J7767" s="105"/>
      <c r="K7767" s="33">
        <f>TRUNC(D7767*(TRUNC(E7767*G7767,4)+TRUNC(F7767*I7767,4)),4)</f>
        <v>4.3559999999999999</v>
      </c>
    </row>
    <row r="7768" spans="1:11" ht="15" customHeight="1" x14ac:dyDescent="0.25">
      <c r="A7768" s="1"/>
      <c r="B7768" s="1"/>
      <c r="C7768" s="1"/>
      <c r="D7768" s="1"/>
      <c r="E7768" s="1"/>
      <c r="F7768" s="1"/>
      <c r="G7768" s="85" t="s">
        <v>3999</v>
      </c>
      <c r="H7768" s="85"/>
      <c r="I7768" s="85"/>
      <c r="J7768" s="85"/>
      <c r="K7768" s="34">
        <f>SUM(K7766:K7767)</f>
        <v>4.3559999999999999</v>
      </c>
    </row>
    <row r="7769" spans="1:11" ht="20.100000000000001" customHeight="1" x14ac:dyDescent="0.25">
      <c r="A7769" s="106" t="s">
        <v>4000</v>
      </c>
      <c r="B7769" s="106"/>
      <c r="C7769" s="106"/>
      <c r="D7769" s="106"/>
      <c r="E7769" s="106"/>
      <c r="F7769" s="2" t="s">
        <v>4</v>
      </c>
      <c r="G7769" s="87" t="s">
        <v>4001</v>
      </c>
      <c r="H7769" s="87"/>
      <c r="I7769" s="87" t="s">
        <v>4002</v>
      </c>
      <c r="J7769" s="87"/>
      <c r="K7769" s="2" t="s">
        <v>3988</v>
      </c>
    </row>
    <row r="7770" spans="1:11" ht="15" customHeight="1" x14ac:dyDescent="0.25">
      <c r="A7770" s="6" t="s">
        <v>4093</v>
      </c>
      <c r="B7770" s="101" t="s">
        <v>4094</v>
      </c>
      <c r="C7770" s="101"/>
      <c r="D7770" s="101"/>
      <c r="E7770" s="101"/>
      <c r="F7770" s="6" t="s">
        <v>3940</v>
      </c>
      <c r="G7770" s="102">
        <v>0.1333</v>
      </c>
      <c r="H7770" s="102"/>
      <c r="I7770" s="103">
        <v>3.96</v>
      </c>
      <c r="J7770" s="103"/>
      <c r="K7770" s="7">
        <f>TRUNC(TRUNC(G7770,8)*I7770,2)</f>
        <v>0.52</v>
      </c>
    </row>
    <row r="7771" spans="1:11" ht="15" customHeight="1" x14ac:dyDescent="0.25">
      <c r="A7771" s="6" t="s">
        <v>4095</v>
      </c>
      <c r="B7771" s="101" t="s">
        <v>4096</v>
      </c>
      <c r="C7771" s="101"/>
      <c r="D7771" s="101"/>
      <c r="E7771" s="101"/>
      <c r="F7771" s="6" t="s">
        <v>3940</v>
      </c>
      <c r="G7771" s="102">
        <v>2</v>
      </c>
      <c r="H7771" s="102"/>
      <c r="I7771" s="103">
        <v>14.41</v>
      </c>
      <c r="J7771" s="103"/>
      <c r="K7771" s="7">
        <f>TRUNC(TRUNC(G7771,8)*I7771,2)</f>
        <v>28.82</v>
      </c>
    </row>
    <row r="7772" spans="1:11" ht="15" customHeight="1" x14ac:dyDescent="0.25">
      <c r="A7772" s="6" t="s">
        <v>4097</v>
      </c>
      <c r="B7772" s="101" t="s">
        <v>4098</v>
      </c>
      <c r="C7772" s="101"/>
      <c r="D7772" s="101"/>
      <c r="E7772" s="101"/>
      <c r="F7772" s="6" t="s">
        <v>3940</v>
      </c>
      <c r="G7772" s="102">
        <v>3</v>
      </c>
      <c r="H7772" s="102"/>
      <c r="I7772" s="103">
        <v>14.58</v>
      </c>
      <c r="J7772" s="103"/>
      <c r="K7772" s="7">
        <f>TRUNC(TRUNC(G7772,8)*I7772,2)</f>
        <v>43.74</v>
      </c>
    </row>
    <row r="7773" spans="1:11" ht="15" customHeight="1" x14ac:dyDescent="0.25">
      <c r="A7773" s="1"/>
      <c r="B7773" s="1"/>
      <c r="C7773" s="1"/>
      <c r="D7773" s="1"/>
      <c r="E7773" s="1"/>
      <c r="F7773" s="1"/>
      <c r="G7773" s="85" t="s">
        <v>4005</v>
      </c>
      <c r="H7773" s="85"/>
      <c r="I7773" s="85"/>
      <c r="J7773" s="85"/>
      <c r="K7773" s="29">
        <f>SUM(K7770:K7772)</f>
        <v>73.08</v>
      </c>
    </row>
    <row r="7774" spans="1:11" ht="15" customHeight="1" x14ac:dyDescent="0.25">
      <c r="A7774" s="9"/>
      <c r="B7774" s="9"/>
      <c r="C7774" s="9"/>
      <c r="D7774" s="9"/>
      <c r="E7774" s="9"/>
      <c r="F7774" s="9"/>
      <c r="G7774" s="92" t="s">
        <v>4006</v>
      </c>
      <c r="H7774" s="92"/>
      <c r="I7774" s="92"/>
      <c r="J7774" s="92"/>
      <c r="K7774" s="33">
        <f>SUM(K7768,K7773)</f>
        <v>77.435999999999993</v>
      </c>
    </row>
    <row r="7775" spans="1:11" ht="15" customHeight="1" x14ac:dyDescent="0.25">
      <c r="A7775" s="9"/>
      <c r="B7775" s="9"/>
      <c r="C7775" s="9"/>
      <c r="D7775" s="9"/>
      <c r="E7775" s="9"/>
      <c r="F7775" s="9"/>
      <c r="G7775" s="92" t="s">
        <v>4007</v>
      </c>
      <c r="H7775" s="92"/>
      <c r="I7775" s="92"/>
      <c r="J7775" s="92"/>
      <c r="K7775" s="35">
        <v>22.5</v>
      </c>
    </row>
    <row r="7776" spans="1:11" ht="15" customHeight="1" x14ac:dyDescent="0.25">
      <c r="A7776" s="9"/>
      <c r="B7776" s="9"/>
      <c r="C7776" s="9"/>
      <c r="D7776" s="9"/>
      <c r="E7776" s="9"/>
      <c r="F7776" s="9"/>
      <c r="G7776" s="92" t="s">
        <v>4008</v>
      </c>
      <c r="H7776" s="92"/>
      <c r="I7776" s="92"/>
      <c r="J7776" s="92"/>
      <c r="K7776" s="33">
        <f>TRUNC(K7774/K7775,4)</f>
        <v>3.4416000000000002</v>
      </c>
    </row>
    <row r="7777" spans="1:11" ht="15" customHeight="1" x14ac:dyDescent="0.25">
      <c r="A7777" s="9"/>
      <c r="B7777" s="9"/>
      <c r="C7777" s="9"/>
      <c r="D7777" s="9"/>
      <c r="E7777" s="9"/>
      <c r="F7777" s="9"/>
      <c r="G7777" s="92" t="s">
        <v>4029</v>
      </c>
      <c r="H7777" s="92"/>
      <c r="I7777" s="92"/>
      <c r="J7777" s="92"/>
      <c r="K7777" s="33">
        <f>SUM(K7776)</f>
        <v>3.4416000000000002</v>
      </c>
    </row>
    <row r="7778" spans="1:11" ht="15" customHeight="1" x14ac:dyDescent="0.25">
      <c r="A7778" s="9"/>
      <c r="B7778" s="9"/>
      <c r="C7778" s="9"/>
      <c r="D7778" s="9"/>
      <c r="E7778" s="9"/>
      <c r="F7778" s="9"/>
      <c r="G7778" s="92" t="s">
        <v>3913</v>
      </c>
      <c r="H7778" s="92"/>
      <c r="I7778" s="92"/>
      <c r="J7778" s="92"/>
      <c r="K7778" s="29">
        <f>ROUND(SUM(K7777),2)</f>
        <v>3.44</v>
      </c>
    </row>
    <row r="7779" spans="1:11" ht="9.9499999999999993" customHeight="1" x14ac:dyDescent="0.25">
      <c r="A7779" s="9"/>
      <c r="B7779" s="9"/>
      <c r="C7779" s="9"/>
      <c r="D7779" s="9"/>
      <c r="E7779" s="9"/>
      <c r="F7779" s="9"/>
      <c r="G7779" s="100"/>
      <c r="H7779" s="100"/>
      <c r="I7779" s="100"/>
      <c r="J7779" s="100"/>
      <c r="K7779" s="100"/>
    </row>
    <row r="7780" spans="1:11" ht="20.100000000000001" customHeight="1" x14ac:dyDescent="0.25">
      <c r="A7780" s="99" t="s">
        <v>2704</v>
      </c>
      <c r="B7780" s="99"/>
      <c r="C7780" s="99"/>
      <c r="D7780" s="99"/>
      <c r="E7780" s="99"/>
      <c r="F7780" s="99"/>
      <c r="G7780" s="99"/>
      <c r="H7780" s="99"/>
      <c r="I7780" s="99"/>
      <c r="J7780" s="99"/>
      <c r="K7780" s="99"/>
    </row>
    <row r="7781" spans="1:11" ht="15" customHeight="1" x14ac:dyDescent="0.25">
      <c r="A7781" s="93" t="s">
        <v>3893</v>
      </c>
      <c r="B7781" s="93"/>
      <c r="C7781" s="93"/>
      <c r="D7781" s="94" t="s">
        <v>3</v>
      </c>
      <c r="E7781" s="94"/>
      <c r="F7781" s="23" t="s">
        <v>4</v>
      </c>
      <c r="G7781" s="94" t="s">
        <v>3894</v>
      </c>
      <c r="H7781" s="94"/>
      <c r="I7781" s="94" t="s">
        <v>3895</v>
      </c>
      <c r="J7781" s="94"/>
      <c r="K7781" s="23" t="s">
        <v>3896</v>
      </c>
    </row>
    <row r="7782" spans="1:11" ht="15" customHeight="1" x14ac:dyDescent="0.25">
      <c r="A7782" s="24" t="s">
        <v>3951</v>
      </c>
      <c r="B7782" s="95" t="s">
        <v>3952</v>
      </c>
      <c r="C7782" s="95"/>
      <c r="D7782" s="96" t="s">
        <v>3953</v>
      </c>
      <c r="E7782" s="96"/>
      <c r="F7782" s="24" t="s">
        <v>3954</v>
      </c>
      <c r="G7782" s="97">
        <v>4.0000000000000001E-3</v>
      </c>
      <c r="H7782" s="97"/>
      <c r="I7782" s="98">
        <v>215</v>
      </c>
      <c r="J7782" s="98"/>
      <c r="K7782" s="27">
        <f>ROUND(ROUND(G7782,8)*I7782,2)</f>
        <v>0.86</v>
      </c>
    </row>
    <row r="7783" spans="1:11" ht="15" customHeight="1" x14ac:dyDescent="0.25">
      <c r="A7783" s="24" t="s">
        <v>3955</v>
      </c>
      <c r="B7783" s="95" t="s">
        <v>3956</v>
      </c>
      <c r="C7783" s="95"/>
      <c r="D7783" s="96" t="s">
        <v>20</v>
      </c>
      <c r="E7783" s="96"/>
      <c r="F7783" s="24" t="s">
        <v>3903</v>
      </c>
      <c r="G7783" s="97">
        <v>5.0000000000000001E-3</v>
      </c>
      <c r="H7783" s="97"/>
      <c r="I7783" s="98">
        <v>19.37</v>
      </c>
      <c r="J7783" s="98"/>
      <c r="K7783" s="27">
        <f>ROUND(ROUND(G7783,8)*I7783,2)</f>
        <v>0.1</v>
      </c>
    </row>
    <row r="7784" spans="1:11" ht="15" customHeight="1" x14ac:dyDescent="0.25">
      <c r="A7784" s="9"/>
      <c r="B7784" s="9"/>
      <c r="C7784" s="9"/>
      <c r="D7784" s="9"/>
      <c r="E7784" s="9"/>
      <c r="F7784" s="9"/>
      <c r="G7784" s="91" t="s">
        <v>3906</v>
      </c>
      <c r="H7784" s="91"/>
      <c r="I7784" s="91"/>
      <c r="J7784" s="91"/>
      <c r="K7784" s="28">
        <f>SUM(K7782:K7783)</f>
        <v>0.96</v>
      </c>
    </row>
    <row r="7785" spans="1:11" ht="15" customHeight="1" x14ac:dyDescent="0.25">
      <c r="A7785" s="93" t="s">
        <v>3907</v>
      </c>
      <c r="B7785" s="93"/>
      <c r="C7785" s="93"/>
      <c r="D7785" s="94" t="s">
        <v>3</v>
      </c>
      <c r="E7785" s="94"/>
      <c r="F7785" s="23" t="s">
        <v>4</v>
      </c>
      <c r="G7785" s="94" t="s">
        <v>3894</v>
      </c>
      <c r="H7785" s="94"/>
      <c r="I7785" s="94" t="s">
        <v>3895</v>
      </c>
      <c r="J7785" s="94"/>
      <c r="K7785" s="23" t="s">
        <v>3896</v>
      </c>
    </row>
    <row r="7786" spans="1:11" ht="21" customHeight="1" x14ac:dyDescent="0.25">
      <c r="A7786" s="24" t="s">
        <v>3908</v>
      </c>
      <c r="B7786" s="95" t="s">
        <v>3909</v>
      </c>
      <c r="C7786" s="95"/>
      <c r="D7786" s="96" t="s">
        <v>20</v>
      </c>
      <c r="E7786" s="96"/>
      <c r="F7786" s="24" t="s">
        <v>2056</v>
      </c>
      <c r="G7786" s="97">
        <v>0.03</v>
      </c>
      <c r="H7786" s="97"/>
      <c r="I7786" s="98">
        <v>32.24</v>
      </c>
      <c r="J7786" s="98"/>
      <c r="K7786" s="27">
        <f>ROUND(ROUND(G7786,8)*I7786,2)</f>
        <v>0.97</v>
      </c>
    </row>
    <row r="7787" spans="1:11" ht="15" customHeight="1" x14ac:dyDescent="0.25">
      <c r="A7787" s="24" t="s">
        <v>3910</v>
      </c>
      <c r="B7787" s="95" t="s">
        <v>3911</v>
      </c>
      <c r="C7787" s="95"/>
      <c r="D7787" s="96" t="s">
        <v>20</v>
      </c>
      <c r="E7787" s="96"/>
      <c r="F7787" s="24" t="s">
        <v>2056</v>
      </c>
      <c r="G7787" s="97">
        <v>0.03</v>
      </c>
      <c r="H7787" s="97"/>
      <c r="I7787" s="98">
        <v>24.94</v>
      </c>
      <c r="J7787" s="98"/>
      <c r="K7787" s="27">
        <f>ROUND(ROUND(G7787,8)*I7787,2)</f>
        <v>0.75</v>
      </c>
    </row>
    <row r="7788" spans="1:11" ht="18" customHeight="1" x14ac:dyDescent="0.25">
      <c r="A7788" s="9"/>
      <c r="B7788" s="9"/>
      <c r="C7788" s="9"/>
      <c r="D7788" s="9"/>
      <c r="E7788" s="9"/>
      <c r="F7788" s="9"/>
      <c r="G7788" s="91" t="s">
        <v>3912</v>
      </c>
      <c r="H7788" s="91"/>
      <c r="I7788" s="91"/>
      <c r="J7788" s="91"/>
      <c r="K7788" s="28">
        <f>SUM(K7786:K7787)</f>
        <v>1.72</v>
      </c>
    </row>
    <row r="7789" spans="1:11" ht="15" customHeight="1" x14ac:dyDescent="0.25">
      <c r="A7789" s="9"/>
      <c r="B7789" s="9"/>
      <c r="C7789" s="9"/>
      <c r="D7789" s="9"/>
      <c r="E7789" s="9"/>
      <c r="F7789" s="9"/>
      <c r="G7789" s="92" t="s">
        <v>3913</v>
      </c>
      <c r="H7789" s="92"/>
      <c r="I7789" s="92"/>
      <c r="J7789" s="92"/>
      <c r="K7789" s="29">
        <f>ROUND(SUM(K7784,K7788),2)</f>
        <v>2.68</v>
      </c>
    </row>
    <row r="7790" spans="1:11" ht="9.9499999999999993" customHeight="1" x14ac:dyDescent="0.25">
      <c r="A7790" s="9"/>
      <c r="B7790" s="9"/>
      <c r="C7790" s="9"/>
      <c r="D7790" s="9"/>
      <c r="E7790" s="9"/>
      <c r="F7790" s="9"/>
      <c r="G7790" s="100"/>
      <c r="H7790" s="100"/>
      <c r="I7790" s="100"/>
      <c r="J7790" s="100"/>
      <c r="K7790" s="100"/>
    </row>
    <row r="7791" spans="1:11" ht="20.100000000000001" customHeight="1" x14ac:dyDescent="0.25">
      <c r="A7791" s="99" t="s">
        <v>2705</v>
      </c>
      <c r="B7791" s="99"/>
      <c r="C7791" s="99"/>
      <c r="D7791" s="99"/>
      <c r="E7791" s="99"/>
      <c r="F7791" s="99"/>
      <c r="G7791" s="99"/>
      <c r="H7791" s="99"/>
      <c r="I7791" s="99"/>
      <c r="J7791" s="99"/>
      <c r="K7791" s="99"/>
    </row>
    <row r="7792" spans="1:11" ht="15" customHeight="1" x14ac:dyDescent="0.25">
      <c r="A7792" s="93" t="s">
        <v>3916</v>
      </c>
      <c r="B7792" s="93"/>
      <c r="C7792" s="93"/>
      <c r="D7792" s="94" t="s">
        <v>3</v>
      </c>
      <c r="E7792" s="94"/>
      <c r="F7792" s="23" t="s">
        <v>4</v>
      </c>
      <c r="G7792" s="94" t="s">
        <v>3894</v>
      </c>
      <c r="H7792" s="94"/>
      <c r="I7792" s="94" t="s">
        <v>3895</v>
      </c>
      <c r="J7792" s="94"/>
      <c r="K7792" s="23" t="s">
        <v>3896</v>
      </c>
    </row>
    <row r="7793" spans="1:11" ht="29.1" customHeight="1" x14ac:dyDescent="0.25">
      <c r="A7793" s="24" t="s">
        <v>3957</v>
      </c>
      <c r="B7793" s="95" t="s">
        <v>3958</v>
      </c>
      <c r="C7793" s="95"/>
      <c r="D7793" s="96" t="s">
        <v>20</v>
      </c>
      <c r="E7793" s="96"/>
      <c r="F7793" s="24" t="s">
        <v>3936</v>
      </c>
      <c r="G7793" s="97">
        <v>2.8999999999999998E-3</v>
      </c>
      <c r="H7793" s="97"/>
      <c r="I7793" s="98">
        <v>75.540000000000006</v>
      </c>
      <c r="J7793" s="98"/>
      <c r="K7793" s="27">
        <f>TRUNC(TRUNC(G7793,8)*I7793,2)</f>
        <v>0.21</v>
      </c>
    </row>
    <row r="7794" spans="1:11" ht="29.1" customHeight="1" x14ac:dyDescent="0.25">
      <c r="A7794" s="24" t="s">
        <v>3959</v>
      </c>
      <c r="B7794" s="95" t="s">
        <v>3960</v>
      </c>
      <c r="C7794" s="95"/>
      <c r="D7794" s="96" t="s">
        <v>20</v>
      </c>
      <c r="E7794" s="96"/>
      <c r="F7794" s="24" t="s">
        <v>30</v>
      </c>
      <c r="G7794" s="97">
        <v>1.6999999999999999E-3</v>
      </c>
      <c r="H7794" s="97"/>
      <c r="I7794" s="98">
        <v>198.53</v>
      </c>
      <c r="J7794" s="98"/>
      <c r="K7794" s="27">
        <f>TRUNC(TRUNC(G7794,8)*I7794,2)</f>
        <v>0.33</v>
      </c>
    </row>
    <row r="7795" spans="1:11" ht="18" customHeight="1" x14ac:dyDescent="0.25">
      <c r="A7795" s="9"/>
      <c r="B7795" s="9"/>
      <c r="C7795" s="9"/>
      <c r="D7795" s="9"/>
      <c r="E7795" s="9"/>
      <c r="F7795" s="9"/>
      <c r="G7795" s="91" t="s">
        <v>3919</v>
      </c>
      <c r="H7795" s="91"/>
      <c r="I7795" s="91"/>
      <c r="J7795" s="91"/>
      <c r="K7795" s="28">
        <f>SUM(K7793:K7794)</f>
        <v>0.54</v>
      </c>
    </row>
    <row r="7796" spans="1:11" ht="15" customHeight="1" x14ac:dyDescent="0.25">
      <c r="A7796" s="93" t="s">
        <v>3907</v>
      </c>
      <c r="B7796" s="93"/>
      <c r="C7796" s="93"/>
      <c r="D7796" s="94" t="s">
        <v>3</v>
      </c>
      <c r="E7796" s="94"/>
      <c r="F7796" s="23" t="s">
        <v>4</v>
      </c>
      <c r="G7796" s="94" t="s">
        <v>3894</v>
      </c>
      <c r="H7796" s="94"/>
      <c r="I7796" s="94" t="s">
        <v>3895</v>
      </c>
      <c r="J7796" s="94"/>
      <c r="K7796" s="23" t="s">
        <v>3896</v>
      </c>
    </row>
    <row r="7797" spans="1:11" ht="15" customHeight="1" x14ac:dyDescent="0.25">
      <c r="A7797" s="24" t="s">
        <v>3961</v>
      </c>
      <c r="B7797" s="95" t="s">
        <v>3962</v>
      </c>
      <c r="C7797" s="95"/>
      <c r="D7797" s="96" t="s">
        <v>20</v>
      </c>
      <c r="E7797" s="96"/>
      <c r="F7797" s="24" t="s">
        <v>2056</v>
      </c>
      <c r="G7797" s="97">
        <v>4.5999999999999999E-3</v>
      </c>
      <c r="H7797" s="97"/>
      <c r="I7797" s="98">
        <v>29.5</v>
      </c>
      <c r="J7797" s="98"/>
      <c r="K7797" s="27">
        <f>TRUNC(TRUNC(G7797,8)*I7797,2)</f>
        <v>0.13</v>
      </c>
    </row>
    <row r="7798" spans="1:11" ht="18" customHeight="1" x14ac:dyDescent="0.25">
      <c r="A7798" s="9"/>
      <c r="B7798" s="9"/>
      <c r="C7798" s="9"/>
      <c r="D7798" s="9"/>
      <c r="E7798" s="9"/>
      <c r="F7798" s="9"/>
      <c r="G7798" s="91" t="s">
        <v>3912</v>
      </c>
      <c r="H7798" s="91"/>
      <c r="I7798" s="91"/>
      <c r="J7798" s="91"/>
      <c r="K7798" s="28">
        <f>SUM(K7797:K7797)</f>
        <v>0.13</v>
      </c>
    </row>
    <row r="7799" spans="1:11" ht="15" customHeight="1" x14ac:dyDescent="0.25">
      <c r="A7799" s="9"/>
      <c r="B7799" s="9"/>
      <c r="C7799" s="9"/>
      <c r="D7799" s="9"/>
      <c r="E7799" s="9"/>
      <c r="F7799" s="9"/>
      <c r="G7799" s="92" t="s">
        <v>3913</v>
      </c>
      <c r="H7799" s="92"/>
      <c r="I7799" s="92"/>
      <c r="J7799" s="92"/>
      <c r="K7799" s="29">
        <f>ROUND(SUM(K7795,K7798),2)</f>
        <v>0.67</v>
      </c>
    </row>
    <row r="7800" spans="1:11" ht="9.9499999999999993" customHeight="1" x14ac:dyDescent="0.25">
      <c r="A7800" s="9"/>
      <c r="B7800" s="9"/>
      <c r="C7800" s="9"/>
      <c r="D7800" s="9"/>
      <c r="E7800" s="9"/>
      <c r="F7800" s="9"/>
      <c r="G7800" s="100"/>
      <c r="H7800" s="100"/>
      <c r="I7800" s="100"/>
      <c r="J7800" s="100"/>
      <c r="K7800" s="100"/>
    </row>
    <row r="7801" spans="1:11" ht="20.100000000000001" customHeight="1" x14ac:dyDescent="0.25">
      <c r="A7801" s="99" t="s">
        <v>2706</v>
      </c>
      <c r="B7801" s="99"/>
      <c r="C7801" s="99"/>
      <c r="D7801" s="99"/>
      <c r="E7801" s="99"/>
      <c r="F7801" s="99"/>
      <c r="G7801" s="99"/>
      <c r="H7801" s="99"/>
      <c r="I7801" s="99"/>
      <c r="J7801" s="99"/>
      <c r="K7801" s="99"/>
    </row>
    <row r="7802" spans="1:11" ht="15" customHeight="1" x14ac:dyDescent="0.25">
      <c r="A7802" s="93" t="s">
        <v>3916</v>
      </c>
      <c r="B7802" s="93"/>
      <c r="C7802" s="93"/>
      <c r="D7802" s="94" t="s">
        <v>3</v>
      </c>
      <c r="E7802" s="94"/>
      <c r="F7802" s="23" t="s">
        <v>4</v>
      </c>
      <c r="G7802" s="94" t="s">
        <v>3894</v>
      </c>
      <c r="H7802" s="94"/>
      <c r="I7802" s="94" t="s">
        <v>3895</v>
      </c>
      <c r="J7802" s="94"/>
      <c r="K7802" s="23" t="s">
        <v>3896</v>
      </c>
    </row>
    <row r="7803" spans="1:11" ht="29.1" customHeight="1" x14ac:dyDescent="0.25">
      <c r="A7803" s="24" t="s">
        <v>3957</v>
      </c>
      <c r="B7803" s="95" t="s">
        <v>3958</v>
      </c>
      <c r="C7803" s="95"/>
      <c r="D7803" s="96" t="s">
        <v>20</v>
      </c>
      <c r="E7803" s="96"/>
      <c r="F7803" s="24" t="s">
        <v>3936</v>
      </c>
      <c r="G7803" s="97">
        <v>1.95E-2</v>
      </c>
      <c r="H7803" s="97"/>
      <c r="I7803" s="98">
        <v>75.540000000000006</v>
      </c>
      <c r="J7803" s="98"/>
      <c r="K7803" s="27">
        <f>TRUNC(TRUNC(G7803,8)*I7803,2)</f>
        <v>1.47</v>
      </c>
    </row>
    <row r="7804" spans="1:11" ht="29.1" customHeight="1" x14ac:dyDescent="0.25">
      <c r="A7804" s="24" t="s">
        <v>3959</v>
      </c>
      <c r="B7804" s="95" t="s">
        <v>3960</v>
      </c>
      <c r="C7804" s="95"/>
      <c r="D7804" s="96" t="s">
        <v>20</v>
      </c>
      <c r="E7804" s="96"/>
      <c r="F7804" s="24" t="s">
        <v>30</v>
      </c>
      <c r="G7804" s="97">
        <v>1.15E-2</v>
      </c>
      <c r="H7804" s="97"/>
      <c r="I7804" s="98">
        <v>198.53</v>
      </c>
      <c r="J7804" s="98"/>
      <c r="K7804" s="27">
        <f>TRUNC(TRUNC(G7804,8)*I7804,2)</f>
        <v>2.2799999999999998</v>
      </c>
    </row>
    <row r="7805" spans="1:11" ht="18" customHeight="1" x14ac:dyDescent="0.25">
      <c r="A7805" s="9"/>
      <c r="B7805" s="9"/>
      <c r="C7805" s="9"/>
      <c r="D7805" s="9"/>
      <c r="E7805" s="9"/>
      <c r="F7805" s="9"/>
      <c r="G7805" s="91" t="s">
        <v>3919</v>
      </c>
      <c r="H7805" s="91"/>
      <c r="I7805" s="91"/>
      <c r="J7805" s="91"/>
      <c r="K7805" s="28">
        <f>SUM(K7803:K7804)</f>
        <v>3.75</v>
      </c>
    </row>
    <row r="7806" spans="1:11" ht="15" customHeight="1" x14ac:dyDescent="0.25">
      <c r="A7806" s="93" t="s">
        <v>3907</v>
      </c>
      <c r="B7806" s="93"/>
      <c r="C7806" s="93"/>
      <c r="D7806" s="94" t="s">
        <v>3</v>
      </c>
      <c r="E7806" s="94"/>
      <c r="F7806" s="23" t="s">
        <v>4</v>
      </c>
      <c r="G7806" s="94" t="s">
        <v>3894</v>
      </c>
      <c r="H7806" s="94"/>
      <c r="I7806" s="94" t="s">
        <v>3895</v>
      </c>
      <c r="J7806" s="94"/>
      <c r="K7806" s="23" t="s">
        <v>3896</v>
      </c>
    </row>
    <row r="7807" spans="1:11" ht="15" customHeight="1" x14ac:dyDescent="0.25">
      <c r="A7807" s="24" t="s">
        <v>3910</v>
      </c>
      <c r="B7807" s="95" t="s">
        <v>3911</v>
      </c>
      <c r="C7807" s="95"/>
      <c r="D7807" s="96" t="s">
        <v>20</v>
      </c>
      <c r="E7807" s="96"/>
      <c r="F7807" s="24" t="s">
        <v>2056</v>
      </c>
      <c r="G7807" s="97">
        <v>3.1E-2</v>
      </c>
      <c r="H7807" s="97"/>
      <c r="I7807" s="98">
        <v>24.94</v>
      </c>
      <c r="J7807" s="98"/>
      <c r="K7807" s="27">
        <f>TRUNC(TRUNC(G7807,8)*I7807,2)</f>
        <v>0.77</v>
      </c>
    </row>
    <row r="7808" spans="1:11" ht="18" customHeight="1" x14ac:dyDescent="0.25">
      <c r="A7808" s="9"/>
      <c r="B7808" s="9"/>
      <c r="C7808" s="9"/>
      <c r="D7808" s="9"/>
      <c r="E7808" s="9"/>
      <c r="F7808" s="9"/>
      <c r="G7808" s="91" t="s">
        <v>3912</v>
      </c>
      <c r="H7808" s="91"/>
      <c r="I7808" s="91"/>
      <c r="J7808" s="91"/>
      <c r="K7808" s="28">
        <f>SUM(K7807:K7807)</f>
        <v>0.77</v>
      </c>
    </row>
    <row r="7809" spans="1:11" ht="15" customHeight="1" x14ac:dyDescent="0.25">
      <c r="A7809" s="9"/>
      <c r="B7809" s="9"/>
      <c r="C7809" s="9"/>
      <c r="D7809" s="9"/>
      <c r="E7809" s="9"/>
      <c r="F7809" s="9"/>
      <c r="G7809" s="92" t="s">
        <v>3913</v>
      </c>
      <c r="H7809" s="92"/>
      <c r="I7809" s="92"/>
      <c r="J7809" s="92"/>
      <c r="K7809" s="29">
        <f>ROUND(SUM(K7805,K7808),2)</f>
        <v>4.5199999999999996</v>
      </c>
    </row>
    <row r="7810" spans="1:11" ht="9.9499999999999993" customHeight="1" x14ac:dyDescent="0.25">
      <c r="A7810" s="9"/>
      <c r="B7810" s="9"/>
      <c r="C7810" s="9"/>
      <c r="D7810" s="9"/>
      <c r="E7810" s="9"/>
      <c r="F7810" s="9"/>
      <c r="G7810" s="100"/>
      <c r="H7810" s="100"/>
      <c r="I7810" s="100"/>
      <c r="J7810" s="100"/>
      <c r="K7810" s="100"/>
    </row>
    <row r="7811" spans="1:11" ht="20.100000000000001" customHeight="1" x14ac:dyDescent="0.25">
      <c r="A7811" s="99" t="s">
        <v>2707</v>
      </c>
      <c r="B7811" s="99"/>
      <c r="C7811" s="99"/>
      <c r="D7811" s="99"/>
      <c r="E7811" s="99"/>
      <c r="F7811" s="99"/>
      <c r="G7811" s="99"/>
      <c r="H7811" s="99"/>
      <c r="I7811" s="99"/>
      <c r="J7811" s="99"/>
      <c r="K7811" s="99"/>
    </row>
    <row r="7812" spans="1:11" ht="15" customHeight="1" x14ac:dyDescent="0.25">
      <c r="A7812" s="93" t="s">
        <v>3916</v>
      </c>
      <c r="B7812" s="93"/>
      <c r="C7812" s="93"/>
      <c r="D7812" s="94" t="s">
        <v>3</v>
      </c>
      <c r="E7812" s="94"/>
      <c r="F7812" s="23" t="s">
        <v>4</v>
      </c>
      <c r="G7812" s="94" t="s">
        <v>3894</v>
      </c>
      <c r="H7812" s="94"/>
      <c r="I7812" s="94" t="s">
        <v>3895</v>
      </c>
      <c r="J7812" s="94"/>
      <c r="K7812" s="23" t="s">
        <v>3896</v>
      </c>
    </row>
    <row r="7813" spans="1:11" ht="29.1" customHeight="1" x14ac:dyDescent="0.25">
      <c r="A7813" s="24" t="s">
        <v>3963</v>
      </c>
      <c r="B7813" s="95" t="s">
        <v>3964</v>
      </c>
      <c r="C7813" s="95"/>
      <c r="D7813" s="96" t="s">
        <v>20</v>
      </c>
      <c r="E7813" s="96"/>
      <c r="F7813" s="24" t="s">
        <v>3936</v>
      </c>
      <c r="G7813" s="97">
        <v>0.86950000000000005</v>
      </c>
      <c r="H7813" s="97"/>
      <c r="I7813" s="98">
        <v>8.9</v>
      </c>
      <c r="J7813" s="98"/>
      <c r="K7813" s="27">
        <f>TRUNC(TRUNC(G7813,8)*I7813,2)</f>
        <v>7.73</v>
      </c>
    </row>
    <row r="7814" spans="1:11" ht="29.1" customHeight="1" x14ac:dyDescent="0.25">
      <c r="A7814" s="24" t="s">
        <v>3965</v>
      </c>
      <c r="B7814" s="95" t="s">
        <v>3966</v>
      </c>
      <c r="C7814" s="95"/>
      <c r="D7814" s="96" t="s">
        <v>20</v>
      </c>
      <c r="E7814" s="96"/>
      <c r="F7814" s="24" t="s">
        <v>30</v>
      </c>
      <c r="G7814" s="97">
        <v>1.137</v>
      </c>
      <c r="H7814" s="97"/>
      <c r="I7814" s="98">
        <v>32.76</v>
      </c>
      <c r="J7814" s="98"/>
      <c r="K7814" s="27">
        <f>TRUNC(TRUNC(G7814,8)*I7814,2)</f>
        <v>37.24</v>
      </c>
    </row>
    <row r="7815" spans="1:11" ht="21" customHeight="1" x14ac:dyDescent="0.25">
      <c r="A7815" s="24" t="s">
        <v>3967</v>
      </c>
      <c r="B7815" s="95" t="s">
        <v>3968</v>
      </c>
      <c r="C7815" s="95"/>
      <c r="D7815" s="96" t="s">
        <v>20</v>
      </c>
      <c r="E7815" s="96"/>
      <c r="F7815" s="24" t="s">
        <v>3936</v>
      </c>
      <c r="G7815" s="97">
        <v>0.86950000000000005</v>
      </c>
      <c r="H7815" s="97"/>
      <c r="I7815" s="98">
        <v>27.59</v>
      </c>
      <c r="J7815" s="98"/>
      <c r="K7815" s="27">
        <f>TRUNC(TRUNC(G7815,8)*I7815,2)</f>
        <v>23.98</v>
      </c>
    </row>
    <row r="7816" spans="1:11" ht="21" customHeight="1" x14ac:dyDescent="0.25">
      <c r="A7816" s="24" t="s">
        <v>3969</v>
      </c>
      <c r="B7816" s="95" t="s">
        <v>3970</v>
      </c>
      <c r="C7816" s="95"/>
      <c r="D7816" s="96" t="s">
        <v>20</v>
      </c>
      <c r="E7816" s="96"/>
      <c r="F7816" s="24" t="s">
        <v>30</v>
      </c>
      <c r="G7816" s="97">
        <v>1.137</v>
      </c>
      <c r="H7816" s="97"/>
      <c r="I7816" s="98">
        <v>28.09</v>
      </c>
      <c r="J7816" s="98"/>
      <c r="K7816" s="27">
        <f>TRUNC(TRUNC(G7816,8)*I7816,2)</f>
        <v>31.93</v>
      </c>
    </row>
    <row r="7817" spans="1:11" ht="18" customHeight="1" x14ac:dyDescent="0.25">
      <c r="A7817" s="9"/>
      <c r="B7817" s="9"/>
      <c r="C7817" s="9"/>
      <c r="D7817" s="9"/>
      <c r="E7817" s="9"/>
      <c r="F7817" s="9"/>
      <c r="G7817" s="91" t="s">
        <v>3919</v>
      </c>
      <c r="H7817" s="91"/>
      <c r="I7817" s="91"/>
      <c r="J7817" s="91"/>
      <c r="K7817" s="28">
        <f>SUM(K7813:K7816)</f>
        <v>100.88</v>
      </c>
    </row>
    <row r="7818" spans="1:11" ht="15" customHeight="1" x14ac:dyDescent="0.25">
      <c r="A7818" s="93" t="s">
        <v>3907</v>
      </c>
      <c r="B7818" s="93"/>
      <c r="C7818" s="93"/>
      <c r="D7818" s="94" t="s">
        <v>3</v>
      </c>
      <c r="E7818" s="94"/>
      <c r="F7818" s="23" t="s">
        <v>4</v>
      </c>
      <c r="G7818" s="94" t="s">
        <v>3894</v>
      </c>
      <c r="H7818" s="94"/>
      <c r="I7818" s="94" t="s">
        <v>3895</v>
      </c>
      <c r="J7818" s="94"/>
      <c r="K7818" s="23" t="s">
        <v>3896</v>
      </c>
    </row>
    <row r="7819" spans="1:11" ht="15" customHeight="1" x14ac:dyDescent="0.25">
      <c r="A7819" s="24" t="s">
        <v>3971</v>
      </c>
      <c r="B7819" s="95" t="s">
        <v>3972</v>
      </c>
      <c r="C7819" s="95"/>
      <c r="D7819" s="96" t="s">
        <v>20</v>
      </c>
      <c r="E7819" s="96"/>
      <c r="F7819" s="24" t="s">
        <v>2056</v>
      </c>
      <c r="G7819" s="97">
        <v>7.22E-2</v>
      </c>
      <c r="H7819" s="97"/>
      <c r="I7819" s="98">
        <v>32.69</v>
      </c>
      <c r="J7819" s="98"/>
      <c r="K7819" s="27">
        <f>TRUNC(TRUNC(G7819,8)*I7819,2)</f>
        <v>2.36</v>
      </c>
    </row>
    <row r="7820" spans="1:11" ht="15" customHeight="1" x14ac:dyDescent="0.25">
      <c r="A7820" s="24" t="s">
        <v>3910</v>
      </c>
      <c r="B7820" s="95" t="s">
        <v>3911</v>
      </c>
      <c r="C7820" s="95"/>
      <c r="D7820" s="96" t="s">
        <v>20</v>
      </c>
      <c r="E7820" s="96"/>
      <c r="F7820" s="24" t="s">
        <v>2056</v>
      </c>
      <c r="G7820" s="97">
        <v>0.44790000000000002</v>
      </c>
      <c r="H7820" s="97"/>
      <c r="I7820" s="98">
        <v>24.94</v>
      </c>
      <c r="J7820" s="98"/>
      <c r="K7820" s="27">
        <f>TRUNC(TRUNC(G7820,8)*I7820,2)</f>
        <v>11.17</v>
      </c>
    </row>
    <row r="7821" spans="1:11" ht="18" customHeight="1" x14ac:dyDescent="0.25">
      <c r="A7821" s="9"/>
      <c r="B7821" s="9"/>
      <c r="C7821" s="9"/>
      <c r="D7821" s="9"/>
      <c r="E7821" s="9"/>
      <c r="F7821" s="9"/>
      <c r="G7821" s="91" t="s">
        <v>3912</v>
      </c>
      <c r="H7821" s="91"/>
      <c r="I7821" s="91"/>
      <c r="J7821" s="91"/>
      <c r="K7821" s="28">
        <f>SUM(K7819:K7820)</f>
        <v>13.53</v>
      </c>
    </row>
    <row r="7822" spans="1:11" ht="15" customHeight="1" x14ac:dyDescent="0.25">
      <c r="A7822" s="9"/>
      <c r="B7822" s="9"/>
      <c r="C7822" s="9"/>
      <c r="D7822" s="9"/>
      <c r="E7822" s="9"/>
      <c r="F7822" s="9"/>
      <c r="G7822" s="92" t="s">
        <v>3913</v>
      </c>
      <c r="H7822" s="92"/>
      <c r="I7822" s="92"/>
      <c r="J7822" s="92"/>
      <c r="K7822" s="29">
        <f>ROUND(SUM(K7817,K7821),2)</f>
        <v>114.41</v>
      </c>
    </row>
    <row r="7823" spans="1:11" ht="9.9499999999999993" customHeight="1" x14ac:dyDescent="0.25">
      <c r="A7823" s="9"/>
      <c r="B7823" s="9"/>
      <c r="C7823" s="9"/>
      <c r="D7823" s="9"/>
      <c r="E7823" s="9"/>
      <c r="F7823" s="9"/>
      <c r="G7823" s="100"/>
      <c r="H7823" s="100"/>
      <c r="I7823" s="100"/>
      <c r="J7823" s="100"/>
      <c r="K7823" s="100"/>
    </row>
    <row r="7824" spans="1:11" ht="20.100000000000001" customHeight="1" x14ac:dyDescent="0.25">
      <c r="A7824" s="99" t="s">
        <v>2708</v>
      </c>
      <c r="B7824" s="99"/>
      <c r="C7824" s="99"/>
      <c r="D7824" s="99"/>
      <c r="E7824" s="99"/>
      <c r="F7824" s="99"/>
      <c r="G7824" s="99"/>
      <c r="H7824" s="99"/>
      <c r="I7824" s="99"/>
      <c r="J7824" s="99"/>
      <c r="K7824" s="99"/>
    </row>
    <row r="7825" spans="1:11" ht="15" customHeight="1" x14ac:dyDescent="0.25">
      <c r="A7825" s="93" t="s">
        <v>3916</v>
      </c>
      <c r="B7825" s="93"/>
      <c r="C7825" s="93"/>
      <c r="D7825" s="94" t="s">
        <v>3</v>
      </c>
      <c r="E7825" s="94"/>
      <c r="F7825" s="23" t="s">
        <v>4</v>
      </c>
      <c r="G7825" s="94" t="s">
        <v>3894</v>
      </c>
      <c r="H7825" s="94"/>
      <c r="I7825" s="94" t="s">
        <v>3895</v>
      </c>
      <c r="J7825" s="94"/>
      <c r="K7825" s="23" t="s">
        <v>3896</v>
      </c>
    </row>
    <row r="7826" spans="1:11" ht="38.1" customHeight="1" x14ac:dyDescent="0.25">
      <c r="A7826" s="24" t="s">
        <v>3973</v>
      </c>
      <c r="B7826" s="95" t="s">
        <v>3974</v>
      </c>
      <c r="C7826" s="95"/>
      <c r="D7826" s="96" t="s">
        <v>20</v>
      </c>
      <c r="E7826" s="96"/>
      <c r="F7826" s="24" t="s">
        <v>3936</v>
      </c>
      <c r="G7826" s="97">
        <v>6.3E-3</v>
      </c>
      <c r="H7826" s="97"/>
      <c r="I7826" s="98">
        <v>94.61</v>
      </c>
      <c r="J7826" s="98"/>
      <c r="K7826" s="27">
        <f>TRUNC(TRUNC(G7826,8)*I7826,2)</f>
        <v>0.59</v>
      </c>
    </row>
    <row r="7827" spans="1:11" ht="38.1" customHeight="1" x14ac:dyDescent="0.25">
      <c r="A7827" s="24" t="s">
        <v>3975</v>
      </c>
      <c r="B7827" s="95" t="s">
        <v>3976</v>
      </c>
      <c r="C7827" s="95"/>
      <c r="D7827" s="96" t="s">
        <v>20</v>
      </c>
      <c r="E7827" s="96"/>
      <c r="F7827" s="24" t="s">
        <v>30</v>
      </c>
      <c r="G7827" s="97">
        <v>1.0200000000000001E-2</v>
      </c>
      <c r="H7827" s="97"/>
      <c r="I7827" s="98">
        <v>370.94</v>
      </c>
      <c r="J7827" s="98"/>
      <c r="K7827" s="27">
        <f>TRUNC(TRUNC(G7827,8)*I7827,2)</f>
        <v>3.78</v>
      </c>
    </row>
    <row r="7828" spans="1:11" ht="29.1" customHeight="1" x14ac:dyDescent="0.25">
      <c r="A7828" s="24" t="s">
        <v>3977</v>
      </c>
      <c r="B7828" s="95" t="s">
        <v>3978</v>
      </c>
      <c r="C7828" s="95"/>
      <c r="D7828" s="96" t="s">
        <v>20</v>
      </c>
      <c r="E7828" s="96"/>
      <c r="F7828" s="24" t="s">
        <v>3936</v>
      </c>
      <c r="G7828" s="97">
        <v>4.8999999999999998E-3</v>
      </c>
      <c r="H7828" s="97"/>
      <c r="I7828" s="98">
        <v>74.180000000000007</v>
      </c>
      <c r="J7828" s="98"/>
      <c r="K7828" s="27">
        <f>TRUNC(TRUNC(G7828,8)*I7828,2)</f>
        <v>0.36</v>
      </c>
    </row>
    <row r="7829" spans="1:11" ht="29.1" customHeight="1" x14ac:dyDescent="0.25">
      <c r="A7829" s="24" t="s">
        <v>3979</v>
      </c>
      <c r="B7829" s="95" t="s">
        <v>3980</v>
      </c>
      <c r="C7829" s="95"/>
      <c r="D7829" s="96" t="s">
        <v>20</v>
      </c>
      <c r="E7829" s="96"/>
      <c r="F7829" s="24" t="s">
        <v>30</v>
      </c>
      <c r="G7829" s="97">
        <v>5.5999999999999999E-3</v>
      </c>
      <c r="H7829" s="97"/>
      <c r="I7829" s="98">
        <v>166.79</v>
      </c>
      <c r="J7829" s="98"/>
      <c r="K7829" s="27">
        <f>TRUNC(TRUNC(G7829,8)*I7829,2)</f>
        <v>0.93</v>
      </c>
    </row>
    <row r="7830" spans="1:11" ht="18" customHeight="1" x14ac:dyDescent="0.25">
      <c r="A7830" s="9"/>
      <c r="B7830" s="9"/>
      <c r="C7830" s="9"/>
      <c r="D7830" s="9"/>
      <c r="E7830" s="9"/>
      <c r="F7830" s="9"/>
      <c r="G7830" s="91" t="s">
        <v>3919</v>
      </c>
      <c r="H7830" s="91"/>
      <c r="I7830" s="91"/>
      <c r="J7830" s="91"/>
      <c r="K7830" s="28">
        <f>SUM(K7826:K7829)</f>
        <v>5.66</v>
      </c>
    </row>
    <row r="7831" spans="1:11" ht="15" customHeight="1" x14ac:dyDescent="0.25">
      <c r="A7831" s="9"/>
      <c r="B7831" s="9"/>
      <c r="C7831" s="9"/>
      <c r="D7831" s="9"/>
      <c r="E7831" s="9"/>
      <c r="F7831" s="9"/>
      <c r="G7831" s="92" t="s">
        <v>3913</v>
      </c>
      <c r="H7831" s="92"/>
      <c r="I7831" s="92"/>
      <c r="J7831" s="92"/>
      <c r="K7831" s="29">
        <f>ROUND(SUM(K7830),2)</f>
        <v>5.66</v>
      </c>
    </row>
    <row r="7832" spans="1:11" ht="9.9499999999999993" customHeight="1" x14ac:dyDescent="0.25">
      <c r="A7832" s="9"/>
      <c r="B7832" s="9"/>
      <c r="C7832" s="9"/>
      <c r="D7832" s="9"/>
      <c r="E7832" s="9"/>
      <c r="F7832" s="9"/>
      <c r="G7832" s="100"/>
      <c r="H7832" s="100"/>
      <c r="I7832" s="100"/>
      <c r="J7832" s="100"/>
      <c r="K7832" s="100"/>
    </row>
    <row r="7833" spans="1:11" ht="20.100000000000001" customHeight="1" x14ac:dyDescent="0.25">
      <c r="A7833" s="99" t="s">
        <v>2709</v>
      </c>
      <c r="B7833" s="99"/>
      <c r="C7833" s="99"/>
      <c r="D7833" s="99"/>
      <c r="E7833" s="99"/>
      <c r="F7833" s="99"/>
      <c r="G7833" s="99"/>
      <c r="H7833" s="99"/>
      <c r="I7833" s="99"/>
      <c r="J7833" s="99"/>
      <c r="K7833" s="99"/>
    </row>
    <row r="7834" spans="1:11" ht="15" customHeight="1" x14ac:dyDescent="0.25">
      <c r="A7834" s="93" t="s">
        <v>3916</v>
      </c>
      <c r="B7834" s="93"/>
      <c r="C7834" s="93"/>
      <c r="D7834" s="94" t="s">
        <v>3</v>
      </c>
      <c r="E7834" s="94"/>
      <c r="F7834" s="23" t="s">
        <v>4</v>
      </c>
      <c r="G7834" s="94" t="s">
        <v>3894</v>
      </c>
      <c r="H7834" s="94"/>
      <c r="I7834" s="94" t="s">
        <v>3895</v>
      </c>
      <c r="J7834" s="94"/>
      <c r="K7834" s="23" t="s">
        <v>3896</v>
      </c>
    </row>
    <row r="7835" spans="1:11" ht="38.1" customHeight="1" x14ac:dyDescent="0.25">
      <c r="A7835" s="24" t="s">
        <v>3973</v>
      </c>
      <c r="B7835" s="95" t="s">
        <v>3974</v>
      </c>
      <c r="C7835" s="95"/>
      <c r="D7835" s="96" t="s">
        <v>20</v>
      </c>
      <c r="E7835" s="96"/>
      <c r="F7835" s="24" t="s">
        <v>3936</v>
      </c>
      <c r="G7835" s="97">
        <v>1.2999999999999999E-3</v>
      </c>
      <c r="H7835" s="97"/>
      <c r="I7835" s="98">
        <v>94.61</v>
      </c>
      <c r="J7835" s="98"/>
      <c r="K7835" s="27">
        <f>TRUNC(TRUNC(G7835,8)*I7835,2)</f>
        <v>0.12</v>
      </c>
    </row>
    <row r="7836" spans="1:11" ht="38.1" customHeight="1" x14ac:dyDescent="0.25">
      <c r="A7836" s="24" t="s">
        <v>3975</v>
      </c>
      <c r="B7836" s="95" t="s">
        <v>3976</v>
      </c>
      <c r="C7836" s="95"/>
      <c r="D7836" s="96" t="s">
        <v>20</v>
      </c>
      <c r="E7836" s="96"/>
      <c r="F7836" s="24" t="s">
        <v>30</v>
      </c>
      <c r="G7836" s="97">
        <v>3.0999999999999999E-3</v>
      </c>
      <c r="H7836" s="97"/>
      <c r="I7836" s="98">
        <v>370.94</v>
      </c>
      <c r="J7836" s="98"/>
      <c r="K7836" s="27">
        <f>TRUNC(TRUNC(G7836,8)*I7836,2)</f>
        <v>1.1399999999999999</v>
      </c>
    </row>
    <row r="7837" spans="1:11" ht="18" customHeight="1" x14ac:dyDescent="0.25">
      <c r="A7837" s="9"/>
      <c r="B7837" s="9"/>
      <c r="C7837" s="9"/>
      <c r="D7837" s="9"/>
      <c r="E7837" s="9"/>
      <c r="F7837" s="9"/>
      <c r="G7837" s="91" t="s">
        <v>3919</v>
      </c>
      <c r="H7837" s="91"/>
      <c r="I7837" s="91"/>
      <c r="J7837" s="91"/>
      <c r="K7837" s="28">
        <f>SUM(K7835:K7836)</f>
        <v>1.2599999999999998</v>
      </c>
    </row>
    <row r="7838" spans="1:11" ht="15" customHeight="1" x14ac:dyDescent="0.25">
      <c r="A7838" s="9"/>
      <c r="B7838" s="9"/>
      <c r="C7838" s="9"/>
      <c r="D7838" s="9"/>
      <c r="E7838" s="9"/>
      <c r="F7838" s="9"/>
      <c r="G7838" s="92" t="s">
        <v>3913</v>
      </c>
      <c r="H7838" s="92"/>
      <c r="I7838" s="92"/>
      <c r="J7838" s="92"/>
      <c r="K7838" s="29">
        <f>ROUND(SUM(K7837),2)</f>
        <v>1.26</v>
      </c>
    </row>
    <row r="7839" spans="1:11" ht="9.9499999999999993" customHeight="1" x14ac:dyDescent="0.25">
      <c r="A7839" s="9"/>
      <c r="B7839" s="9"/>
      <c r="C7839" s="9"/>
      <c r="D7839" s="9"/>
      <c r="E7839" s="9"/>
      <c r="F7839" s="9"/>
      <c r="G7839" s="100"/>
      <c r="H7839" s="100"/>
      <c r="I7839" s="100"/>
      <c r="J7839" s="100"/>
      <c r="K7839" s="100"/>
    </row>
    <row r="7840" spans="1:11" ht="20.100000000000001" customHeight="1" x14ac:dyDescent="0.25">
      <c r="A7840" s="99" t="s">
        <v>2710</v>
      </c>
      <c r="B7840" s="99"/>
      <c r="C7840" s="99"/>
      <c r="D7840" s="99"/>
      <c r="E7840" s="99"/>
      <c r="F7840" s="99"/>
      <c r="G7840" s="99"/>
      <c r="H7840" s="99"/>
      <c r="I7840" s="99"/>
      <c r="J7840" s="99"/>
      <c r="K7840" s="99"/>
    </row>
    <row r="7841" spans="1:11" ht="15" customHeight="1" x14ac:dyDescent="0.25">
      <c r="A7841" s="93" t="s">
        <v>3916</v>
      </c>
      <c r="B7841" s="93"/>
      <c r="C7841" s="93"/>
      <c r="D7841" s="94" t="s">
        <v>3</v>
      </c>
      <c r="E7841" s="94"/>
      <c r="F7841" s="23" t="s">
        <v>4</v>
      </c>
      <c r="G7841" s="94" t="s">
        <v>3894</v>
      </c>
      <c r="H7841" s="94"/>
      <c r="I7841" s="94" t="s">
        <v>3895</v>
      </c>
      <c r="J7841" s="94"/>
      <c r="K7841" s="23" t="s">
        <v>3896</v>
      </c>
    </row>
    <row r="7842" spans="1:11" ht="38.1" customHeight="1" x14ac:dyDescent="0.25">
      <c r="A7842" s="24" t="s">
        <v>3973</v>
      </c>
      <c r="B7842" s="95" t="s">
        <v>3974</v>
      </c>
      <c r="C7842" s="95"/>
      <c r="D7842" s="96" t="s">
        <v>20</v>
      </c>
      <c r="E7842" s="96"/>
      <c r="F7842" s="24" t="s">
        <v>3936</v>
      </c>
      <c r="G7842" s="97">
        <v>5.0000000000000001E-4</v>
      </c>
      <c r="H7842" s="97"/>
      <c r="I7842" s="98">
        <v>94.61</v>
      </c>
      <c r="J7842" s="98"/>
      <c r="K7842" s="27">
        <f>TRUNC(TRUNC(G7842,8)*I7842,2)</f>
        <v>0.04</v>
      </c>
    </row>
    <row r="7843" spans="1:11" ht="38.1" customHeight="1" x14ac:dyDescent="0.25">
      <c r="A7843" s="24" t="s">
        <v>3975</v>
      </c>
      <c r="B7843" s="95" t="s">
        <v>3976</v>
      </c>
      <c r="C7843" s="95"/>
      <c r="D7843" s="96" t="s">
        <v>20</v>
      </c>
      <c r="E7843" s="96"/>
      <c r="F7843" s="24" t="s">
        <v>30</v>
      </c>
      <c r="G7843" s="97">
        <v>1.1999999999999999E-3</v>
      </c>
      <c r="H7843" s="97"/>
      <c r="I7843" s="98">
        <v>370.94</v>
      </c>
      <c r="J7843" s="98"/>
      <c r="K7843" s="27">
        <f>TRUNC(TRUNC(G7843,8)*I7843,2)</f>
        <v>0.44</v>
      </c>
    </row>
    <row r="7844" spans="1:11" ht="18" customHeight="1" x14ac:dyDescent="0.25">
      <c r="A7844" s="9"/>
      <c r="B7844" s="9"/>
      <c r="C7844" s="9"/>
      <c r="D7844" s="9"/>
      <c r="E7844" s="9"/>
      <c r="F7844" s="9"/>
      <c r="G7844" s="91" t="s">
        <v>3919</v>
      </c>
      <c r="H7844" s="91"/>
      <c r="I7844" s="91"/>
      <c r="J7844" s="91"/>
      <c r="K7844" s="28">
        <f>SUM(K7842:K7843)</f>
        <v>0.48</v>
      </c>
    </row>
    <row r="7845" spans="1:11" ht="15" customHeight="1" x14ac:dyDescent="0.25">
      <c r="A7845" s="9"/>
      <c r="B7845" s="9"/>
      <c r="C7845" s="9"/>
      <c r="D7845" s="9"/>
      <c r="E7845" s="9"/>
      <c r="F7845" s="9"/>
      <c r="G7845" s="92" t="s">
        <v>3913</v>
      </c>
      <c r="H7845" s="92"/>
      <c r="I7845" s="92"/>
      <c r="J7845" s="92"/>
      <c r="K7845" s="29">
        <f>ROUND(SUM(K7844),2)</f>
        <v>0.48</v>
      </c>
    </row>
    <row r="7846" spans="1:11" ht="9.9499999999999993" customHeight="1" x14ac:dyDescent="0.25">
      <c r="A7846" s="9"/>
      <c r="B7846" s="9"/>
      <c r="C7846" s="9"/>
      <c r="D7846" s="9"/>
      <c r="E7846" s="9"/>
      <c r="F7846" s="9"/>
      <c r="G7846" s="100"/>
      <c r="H7846" s="100"/>
      <c r="I7846" s="100"/>
      <c r="J7846" s="100"/>
      <c r="K7846" s="100"/>
    </row>
    <row r="7847" spans="1:11" ht="20.100000000000001" customHeight="1" x14ac:dyDescent="0.25">
      <c r="A7847" s="99" t="s">
        <v>2711</v>
      </c>
      <c r="B7847" s="99"/>
      <c r="C7847" s="99"/>
      <c r="D7847" s="99"/>
      <c r="E7847" s="99"/>
      <c r="F7847" s="99"/>
      <c r="G7847" s="99"/>
      <c r="H7847" s="99"/>
      <c r="I7847" s="99"/>
      <c r="J7847" s="99"/>
      <c r="K7847" s="99"/>
    </row>
    <row r="7848" spans="1:11" ht="15" customHeight="1" x14ac:dyDescent="0.25">
      <c r="A7848" s="93" t="s">
        <v>3981</v>
      </c>
      <c r="B7848" s="93"/>
      <c r="C7848" s="93"/>
      <c r="D7848" s="94" t="s">
        <v>3</v>
      </c>
      <c r="E7848" s="94"/>
      <c r="F7848" s="23" t="s">
        <v>4</v>
      </c>
      <c r="G7848" s="94" t="s">
        <v>3894</v>
      </c>
      <c r="H7848" s="94"/>
      <c r="I7848" s="94" t="s">
        <v>3895</v>
      </c>
      <c r="J7848" s="94"/>
      <c r="K7848" s="23" t="s">
        <v>3896</v>
      </c>
    </row>
    <row r="7849" spans="1:11" ht="21" customHeight="1" x14ac:dyDescent="0.25">
      <c r="A7849" s="24" t="s">
        <v>70</v>
      </c>
      <c r="B7849" s="95" t="s">
        <v>3982</v>
      </c>
      <c r="C7849" s="95"/>
      <c r="D7849" s="96" t="s">
        <v>25</v>
      </c>
      <c r="E7849" s="96"/>
      <c r="F7849" s="24" t="s">
        <v>61</v>
      </c>
      <c r="G7849" s="97">
        <v>1</v>
      </c>
      <c r="H7849" s="97"/>
      <c r="I7849" s="98">
        <v>28.42</v>
      </c>
      <c r="J7849" s="98"/>
      <c r="K7849" s="27">
        <f>ROUND(ROUND(G7849,8)*I7849,2)</f>
        <v>28.42</v>
      </c>
    </row>
    <row r="7850" spans="1:11" ht="15" customHeight="1" x14ac:dyDescent="0.25">
      <c r="A7850" s="9"/>
      <c r="B7850" s="9"/>
      <c r="C7850" s="9"/>
      <c r="D7850" s="9"/>
      <c r="E7850" s="9"/>
      <c r="F7850" s="9"/>
      <c r="G7850" s="91" t="s">
        <v>3983</v>
      </c>
      <c r="H7850" s="91"/>
      <c r="I7850" s="91"/>
      <c r="J7850" s="91"/>
      <c r="K7850" s="28">
        <f>SUM(K7849:K7849)</f>
        <v>28.42</v>
      </c>
    </row>
    <row r="7851" spans="1:11" ht="15" customHeight="1" x14ac:dyDescent="0.25">
      <c r="A7851" s="9"/>
      <c r="B7851" s="9"/>
      <c r="C7851" s="9"/>
      <c r="D7851" s="9"/>
      <c r="E7851" s="9"/>
      <c r="F7851" s="9"/>
      <c r="G7851" s="92" t="s">
        <v>3913</v>
      </c>
      <c r="H7851" s="92"/>
      <c r="I7851" s="92"/>
      <c r="J7851" s="92"/>
      <c r="K7851" s="29">
        <f>ROUND(SUM(K7850),2)</f>
        <v>28.42</v>
      </c>
    </row>
    <row r="7852" spans="1:11" ht="9.9499999999999993" customHeight="1" x14ac:dyDescent="0.25">
      <c r="A7852" s="9"/>
      <c r="B7852" s="9"/>
      <c r="C7852" s="9"/>
      <c r="D7852" s="9"/>
      <c r="E7852" s="9"/>
      <c r="F7852" s="9"/>
      <c r="G7852" s="100"/>
      <c r="H7852" s="100"/>
      <c r="I7852" s="100"/>
      <c r="J7852" s="100"/>
      <c r="K7852" s="100"/>
    </row>
    <row r="7853" spans="1:11" ht="20.100000000000001" customHeight="1" x14ac:dyDescent="0.25">
      <c r="A7853" s="99" t="s">
        <v>2712</v>
      </c>
      <c r="B7853" s="99"/>
      <c r="C7853" s="99"/>
      <c r="D7853" s="99"/>
      <c r="E7853" s="99"/>
      <c r="F7853" s="99"/>
      <c r="G7853" s="99"/>
      <c r="H7853" s="99"/>
      <c r="I7853" s="99"/>
      <c r="J7853" s="99"/>
      <c r="K7853" s="99"/>
    </row>
    <row r="7854" spans="1:11" ht="15" customHeight="1" x14ac:dyDescent="0.25">
      <c r="A7854" s="93" t="s">
        <v>3916</v>
      </c>
      <c r="B7854" s="93"/>
      <c r="C7854" s="93"/>
      <c r="D7854" s="94" t="s">
        <v>3</v>
      </c>
      <c r="E7854" s="94"/>
      <c r="F7854" s="23" t="s">
        <v>4</v>
      </c>
      <c r="G7854" s="94" t="s">
        <v>3894</v>
      </c>
      <c r="H7854" s="94"/>
      <c r="I7854" s="94" t="s">
        <v>3895</v>
      </c>
      <c r="J7854" s="94"/>
      <c r="K7854" s="23" t="s">
        <v>3896</v>
      </c>
    </row>
    <row r="7855" spans="1:11" ht="38.1" customHeight="1" x14ac:dyDescent="0.25">
      <c r="A7855" s="24" t="s">
        <v>3973</v>
      </c>
      <c r="B7855" s="95" t="s">
        <v>3974</v>
      </c>
      <c r="C7855" s="95"/>
      <c r="D7855" s="96" t="s">
        <v>20</v>
      </c>
      <c r="E7855" s="96"/>
      <c r="F7855" s="24" t="s">
        <v>3936</v>
      </c>
      <c r="G7855" s="97">
        <v>1.2999999999999999E-3</v>
      </c>
      <c r="H7855" s="97"/>
      <c r="I7855" s="98">
        <v>94.61</v>
      </c>
      <c r="J7855" s="98"/>
      <c r="K7855" s="27">
        <f>TRUNC(TRUNC(G7855,8)*I7855,2)</f>
        <v>0.12</v>
      </c>
    </row>
    <row r="7856" spans="1:11" ht="38.1" customHeight="1" x14ac:dyDescent="0.25">
      <c r="A7856" s="24" t="s">
        <v>3975</v>
      </c>
      <c r="B7856" s="95" t="s">
        <v>3976</v>
      </c>
      <c r="C7856" s="95"/>
      <c r="D7856" s="96" t="s">
        <v>20</v>
      </c>
      <c r="E7856" s="96"/>
      <c r="F7856" s="24" t="s">
        <v>30</v>
      </c>
      <c r="G7856" s="97">
        <v>3.0999999999999999E-3</v>
      </c>
      <c r="H7856" s="97"/>
      <c r="I7856" s="98">
        <v>370.94</v>
      </c>
      <c r="J7856" s="98"/>
      <c r="K7856" s="27">
        <f>TRUNC(TRUNC(G7856,8)*I7856,2)</f>
        <v>1.1399999999999999</v>
      </c>
    </row>
    <row r="7857" spans="1:11" ht="18" customHeight="1" x14ac:dyDescent="0.25">
      <c r="A7857" s="9"/>
      <c r="B7857" s="9"/>
      <c r="C7857" s="9"/>
      <c r="D7857" s="9"/>
      <c r="E7857" s="9"/>
      <c r="F7857" s="9"/>
      <c r="G7857" s="91" t="s">
        <v>3919</v>
      </c>
      <c r="H7857" s="91"/>
      <c r="I7857" s="91"/>
      <c r="J7857" s="91"/>
      <c r="K7857" s="28">
        <f>SUM(K7855:K7856)</f>
        <v>1.2599999999999998</v>
      </c>
    </row>
    <row r="7858" spans="1:11" ht="15" customHeight="1" x14ac:dyDescent="0.25">
      <c r="A7858" s="9"/>
      <c r="B7858" s="9"/>
      <c r="C7858" s="9"/>
      <c r="D7858" s="9"/>
      <c r="E7858" s="9"/>
      <c r="F7858" s="9"/>
      <c r="G7858" s="92" t="s">
        <v>3913</v>
      </c>
      <c r="H7858" s="92"/>
      <c r="I7858" s="92"/>
      <c r="J7858" s="92"/>
      <c r="K7858" s="29">
        <f>ROUND(SUM(K7857),2)</f>
        <v>1.26</v>
      </c>
    </row>
    <row r="7859" spans="1:11" ht="9.9499999999999993" customHeight="1" x14ac:dyDescent="0.25">
      <c r="A7859" s="9"/>
      <c r="B7859" s="9"/>
      <c r="C7859" s="9"/>
      <c r="D7859" s="9"/>
      <c r="E7859" s="9"/>
      <c r="F7859" s="9"/>
      <c r="G7859" s="100"/>
      <c r="H7859" s="100"/>
      <c r="I7859" s="100"/>
      <c r="J7859" s="100"/>
      <c r="K7859" s="100"/>
    </row>
    <row r="7860" spans="1:11" ht="20.100000000000001" customHeight="1" x14ac:dyDescent="0.25">
      <c r="A7860" s="99" t="s">
        <v>2713</v>
      </c>
      <c r="B7860" s="99"/>
      <c r="C7860" s="99"/>
      <c r="D7860" s="99"/>
      <c r="E7860" s="99"/>
      <c r="F7860" s="99"/>
      <c r="G7860" s="99"/>
      <c r="H7860" s="99"/>
      <c r="I7860" s="99"/>
      <c r="J7860" s="99"/>
      <c r="K7860" s="99"/>
    </row>
    <row r="7861" spans="1:11" ht="12.95" customHeight="1" x14ac:dyDescent="0.25">
      <c r="A7861" s="107" t="s">
        <v>3984</v>
      </c>
      <c r="B7861" s="107"/>
      <c r="C7861" s="107"/>
      <c r="D7861" s="108" t="s">
        <v>3985</v>
      </c>
      <c r="E7861" s="87" t="s">
        <v>3986</v>
      </c>
      <c r="F7861" s="87"/>
      <c r="G7861" s="87" t="s">
        <v>3987</v>
      </c>
      <c r="H7861" s="87"/>
      <c r="I7861" s="87"/>
      <c r="J7861" s="87"/>
      <c r="K7861" s="87" t="s">
        <v>3988</v>
      </c>
    </row>
    <row r="7862" spans="1:11" ht="12" customHeight="1" x14ac:dyDescent="0.25">
      <c r="A7862" s="107"/>
      <c r="B7862" s="107"/>
      <c r="C7862" s="107"/>
      <c r="D7862" s="108"/>
      <c r="E7862" s="23" t="s">
        <v>3989</v>
      </c>
      <c r="F7862" s="23" t="s">
        <v>3990</v>
      </c>
      <c r="G7862" s="94" t="s">
        <v>3989</v>
      </c>
      <c r="H7862" s="94"/>
      <c r="I7862" s="94" t="s">
        <v>3990</v>
      </c>
      <c r="J7862" s="94"/>
      <c r="K7862" s="87"/>
    </row>
    <row r="7863" spans="1:11" ht="15" customHeight="1" x14ac:dyDescent="0.25">
      <c r="A7863" s="6" t="s">
        <v>3991</v>
      </c>
      <c r="B7863" s="104" t="s">
        <v>3992</v>
      </c>
      <c r="C7863" s="104"/>
      <c r="D7863" s="31">
        <v>1</v>
      </c>
      <c r="E7863" s="32">
        <v>0.34</v>
      </c>
      <c r="F7863" s="32">
        <v>0.66</v>
      </c>
      <c r="G7863" s="105">
        <v>355.46550000000002</v>
      </c>
      <c r="H7863" s="105"/>
      <c r="I7863" s="105">
        <v>95.872399999999999</v>
      </c>
      <c r="J7863" s="105"/>
      <c r="K7863" s="33">
        <f>ROUND(D7863*(ROUND(E7863*G7863,4)+ROUND(F7863*I7863,4)),4)</f>
        <v>184.13409999999999</v>
      </c>
    </row>
    <row r="7864" spans="1:11" ht="15" customHeight="1" x14ac:dyDescent="0.25">
      <c r="A7864" s="6" t="s">
        <v>3993</v>
      </c>
      <c r="B7864" s="104" t="s">
        <v>3994</v>
      </c>
      <c r="C7864" s="104"/>
      <c r="D7864" s="31">
        <v>1</v>
      </c>
      <c r="E7864" s="32">
        <v>1</v>
      </c>
      <c r="F7864" s="32">
        <v>0</v>
      </c>
      <c r="G7864" s="105">
        <v>365.3972</v>
      </c>
      <c r="H7864" s="105"/>
      <c r="I7864" s="105">
        <v>147.8879</v>
      </c>
      <c r="J7864" s="105"/>
      <c r="K7864" s="33">
        <f>ROUND(D7864*(ROUND(E7864*G7864,4)+ROUND(F7864*I7864,4)),4)</f>
        <v>365.3972</v>
      </c>
    </row>
    <row r="7865" spans="1:11" ht="15" customHeight="1" x14ac:dyDescent="0.25">
      <c r="A7865" s="6" t="s">
        <v>3995</v>
      </c>
      <c r="B7865" s="104" t="s">
        <v>3996</v>
      </c>
      <c r="C7865" s="104"/>
      <c r="D7865" s="31">
        <v>1</v>
      </c>
      <c r="E7865" s="32">
        <v>0.97</v>
      </c>
      <c r="F7865" s="32">
        <v>0.03</v>
      </c>
      <c r="G7865" s="105">
        <v>324.64210000000003</v>
      </c>
      <c r="H7865" s="105"/>
      <c r="I7865" s="105">
        <v>159.20740000000001</v>
      </c>
      <c r="J7865" s="105"/>
      <c r="K7865" s="33">
        <f>ROUND(D7865*(ROUND(E7865*G7865,4)+ROUND(F7865*I7865,4)),4)</f>
        <v>319.67899999999997</v>
      </c>
    </row>
    <row r="7866" spans="1:11" ht="15.95" customHeight="1" x14ac:dyDescent="0.25">
      <c r="A7866" s="6" t="s">
        <v>3997</v>
      </c>
      <c r="B7866" s="104" t="s">
        <v>3998</v>
      </c>
      <c r="C7866" s="104"/>
      <c r="D7866" s="31">
        <v>1</v>
      </c>
      <c r="E7866" s="32">
        <v>0.79</v>
      </c>
      <c r="F7866" s="32">
        <v>0.21</v>
      </c>
      <c r="G7866" s="105">
        <v>284.72230000000002</v>
      </c>
      <c r="H7866" s="105"/>
      <c r="I7866" s="105">
        <v>125.70480000000001</v>
      </c>
      <c r="J7866" s="105"/>
      <c r="K7866" s="33">
        <f>ROUND(D7866*(ROUND(E7866*G7866,4)+ROUND(F7866*I7866,4)),4)</f>
        <v>251.32859999999999</v>
      </c>
    </row>
    <row r="7867" spans="1:11" ht="15" customHeight="1" x14ac:dyDescent="0.25">
      <c r="A7867" s="1"/>
      <c r="B7867" s="1"/>
      <c r="C7867" s="1"/>
      <c r="D7867" s="1"/>
      <c r="E7867" s="1"/>
      <c r="F7867" s="1"/>
      <c r="G7867" s="85" t="s">
        <v>3999</v>
      </c>
      <c r="H7867" s="85"/>
      <c r="I7867" s="85"/>
      <c r="J7867" s="85"/>
      <c r="K7867" s="34">
        <f>SUM(K7862:K7866)</f>
        <v>1120.5389</v>
      </c>
    </row>
    <row r="7868" spans="1:11" ht="20.100000000000001" customHeight="1" x14ac:dyDescent="0.25">
      <c r="A7868" s="106" t="s">
        <v>4000</v>
      </c>
      <c r="B7868" s="106"/>
      <c r="C7868" s="106"/>
      <c r="D7868" s="106"/>
      <c r="E7868" s="106"/>
      <c r="F7868" s="2" t="s">
        <v>4</v>
      </c>
      <c r="G7868" s="87" t="s">
        <v>4001</v>
      </c>
      <c r="H7868" s="87"/>
      <c r="I7868" s="87" t="s">
        <v>4002</v>
      </c>
      <c r="J7868" s="87"/>
      <c r="K7868" s="2" t="s">
        <v>3988</v>
      </c>
    </row>
    <row r="7869" spans="1:11" ht="15" customHeight="1" x14ac:dyDescent="0.25">
      <c r="A7869" s="6" t="s">
        <v>4003</v>
      </c>
      <c r="B7869" s="101" t="s">
        <v>4004</v>
      </c>
      <c r="C7869" s="101"/>
      <c r="D7869" s="101"/>
      <c r="E7869" s="101"/>
      <c r="F7869" s="6" t="s">
        <v>3940</v>
      </c>
      <c r="G7869" s="114">
        <v>1</v>
      </c>
      <c r="H7869" s="114"/>
      <c r="I7869" s="115">
        <v>22.527200000000001</v>
      </c>
      <c r="J7869" s="115"/>
      <c r="K7869" s="35">
        <f>ROUND(ROUND(G7869,5)*I7869,4)</f>
        <v>22.527200000000001</v>
      </c>
    </row>
    <row r="7870" spans="1:11" ht="15" customHeight="1" x14ac:dyDescent="0.25">
      <c r="A7870" s="1"/>
      <c r="B7870" s="1"/>
      <c r="C7870" s="1"/>
      <c r="D7870" s="1"/>
      <c r="E7870" s="1"/>
      <c r="F7870" s="1"/>
      <c r="G7870" s="85" t="s">
        <v>4005</v>
      </c>
      <c r="H7870" s="85"/>
      <c r="I7870" s="85"/>
      <c r="J7870" s="85"/>
      <c r="K7870" s="36">
        <f>SUM(K7869:K7869)</f>
        <v>22.527200000000001</v>
      </c>
    </row>
    <row r="7871" spans="1:11" ht="15" customHeight="1" x14ac:dyDescent="0.25">
      <c r="A7871" s="9"/>
      <c r="B7871" s="9"/>
      <c r="C7871" s="9"/>
      <c r="D7871" s="9"/>
      <c r="E7871" s="9"/>
      <c r="F7871" s="9"/>
      <c r="G7871" s="92" t="s">
        <v>4006</v>
      </c>
      <c r="H7871" s="92"/>
      <c r="I7871" s="92"/>
      <c r="J7871" s="92"/>
      <c r="K7871" s="33">
        <f>SUM(K7867,K7870)</f>
        <v>1143.0661</v>
      </c>
    </row>
    <row r="7872" spans="1:11" ht="15" customHeight="1" x14ac:dyDescent="0.25">
      <c r="A7872" s="9"/>
      <c r="B7872" s="9"/>
      <c r="C7872" s="9"/>
      <c r="D7872" s="9"/>
      <c r="E7872" s="9"/>
      <c r="F7872" s="9"/>
      <c r="G7872" s="92" t="s">
        <v>4007</v>
      </c>
      <c r="H7872" s="92"/>
      <c r="I7872" s="92"/>
      <c r="J7872" s="92"/>
      <c r="K7872" s="37">
        <v>113.18</v>
      </c>
    </row>
    <row r="7873" spans="1:11" ht="15" customHeight="1" x14ac:dyDescent="0.25">
      <c r="A7873" s="9"/>
      <c r="B7873" s="9"/>
      <c r="C7873" s="9"/>
      <c r="D7873" s="9"/>
      <c r="E7873" s="9"/>
      <c r="F7873" s="9"/>
      <c r="G7873" s="92" t="s">
        <v>4008</v>
      </c>
      <c r="H7873" s="92"/>
      <c r="I7873" s="92"/>
      <c r="J7873" s="92"/>
      <c r="K7873" s="33">
        <f>ROUND(K7871/K7872,4)</f>
        <v>10.099500000000001</v>
      </c>
    </row>
    <row r="7874" spans="1:11" ht="15" customHeight="1" x14ac:dyDescent="0.25">
      <c r="A7874" s="9"/>
      <c r="B7874" s="9"/>
      <c r="C7874" s="9"/>
      <c r="D7874" s="9"/>
      <c r="E7874" s="9"/>
      <c r="F7874" s="9"/>
      <c r="G7874" s="92" t="s">
        <v>4009</v>
      </c>
      <c r="H7874" s="92"/>
      <c r="I7874" s="92"/>
      <c r="J7874" s="92"/>
      <c r="K7874" s="33">
        <f>ROUND(K7873*0.00746,4)</f>
        <v>7.5300000000000006E-2</v>
      </c>
    </row>
    <row r="7875" spans="1:11" ht="20.100000000000001" customHeight="1" x14ac:dyDescent="0.25">
      <c r="A7875" s="106" t="s">
        <v>4010</v>
      </c>
      <c r="B7875" s="106"/>
      <c r="C7875" s="106"/>
      <c r="D7875" s="106"/>
      <c r="E7875" s="106"/>
      <c r="F7875" s="2" t="s">
        <v>4</v>
      </c>
      <c r="G7875" s="87" t="s">
        <v>4001</v>
      </c>
      <c r="H7875" s="87"/>
      <c r="I7875" s="87" t="s">
        <v>3895</v>
      </c>
      <c r="J7875" s="87"/>
      <c r="K7875" s="2" t="s">
        <v>4011</v>
      </c>
    </row>
    <row r="7876" spans="1:11" ht="15" customHeight="1" x14ac:dyDescent="0.25">
      <c r="A7876" s="6" t="s">
        <v>4012</v>
      </c>
      <c r="B7876" s="104" t="s">
        <v>4013</v>
      </c>
      <c r="C7876" s="104"/>
      <c r="D7876" s="104"/>
      <c r="E7876" s="104"/>
      <c r="F7876" s="6" t="s">
        <v>77</v>
      </c>
      <c r="G7876" s="113">
        <v>1</v>
      </c>
      <c r="H7876" s="113"/>
      <c r="I7876" s="105">
        <v>195.03</v>
      </c>
      <c r="J7876" s="105"/>
      <c r="K7876" s="33">
        <f>ROUND(ROUND(G7876,5)*I7876,4)</f>
        <v>195.03</v>
      </c>
    </row>
    <row r="7877" spans="1:11" ht="15" customHeight="1" x14ac:dyDescent="0.25">
      <c r="A7877" s="1"/>
      <c r="B7877" s="1"/>
      <c r="C7877" s="1"/>
      <c r="D7877" s="1"/>
      <c r="E7877" s="1"/>
      <c r="F7877" s="1"/>
      <c r="G7877" s="85" t="s">
        <v>4014</v>
      </c>
      <c r="H7877" s="85"/>
      <c r="I7877" s="85"/>
      <c r="J7877" s="85"/>
      <c r="K7877" s="34">
        <f>SUM(K7876:K7876)</f>
        <v>195.03</v>
      </c>
    </row>
    <row r="7878" spans="1:11" ht="15" customHeight="1" x14ac:dyDescent="0.25">
      <c r="A7878" s="106" t="s">
        <v>4015</v>
      </c>
      <c r="B7878" s="106"/>
      <c r="C7878" s="106"/>
      <c r="D7878" s="23" t="s">
        <v>4016</v>
      </c>
      <c r="E7878" s="94" t="s">
        <v>4017</v>
      </c>
      <c r="F7878" s="94"/>
      <c r="G7878" s="94" t="s">
        <v>4001</v>
      </c>
      <c r="H7878" s="94"/>
      <c r="I7878" s="94" t="s">
        <v>3895</v>
      </c>
      <c r="J7878" s="94"/>
      <c r="K7878" s="23" t="s">
        <v>4011</v>
      </c>
    </row>
    <row r="7879" spans="1:11" ht="20.100000000000001" customHeight="1" x14ac:dyDescent="0.25">
      <c r="A7879" s="38" t="s">
        <v>4012</v>
      </c>
      <c r="B7879" s="109" t="s">
        <v>4018</v>
      </c>
      <c r="C7879" s="109"/>
      <c r="D7879" s="38" t="s">
        <v>4019</v>
      </c>
      <c r="E7879" s="110" t="s">
        <v>4020</v>
      </c>
      <c r="F7879" s="110"/>
      <c r="G7879" s="111">
        <v>2.2000000000000002</v>
      </c>
      <c r="H7879" s="111"/>
      <c r="I7879" s="112">
        <v>3.47</v>
      </c>
      <c r="J7879" s="112"/>
      <c r="K7879" s="41">
        <f>ROUND(ROUND(G7879,5)*I7879,4)</f>
        <v>7.6340000000000003</v>
      </c>
    </row>
    <row r="7880" spans="1:11" ht="15" customHeight="1" x14ac:dyDescent="0.25">
      <c r="A7880" s="1"/>
      <c r="B7880" s="1"/>
      <c r="C7880" s="1"/>
      <c r="D7880" s="1"/>
      <c r="E7880" s="1"/>
      <c r="F7880" s="1"/>
      <c r="G7880" s="85" t="s">
        <v>4021</v>
      </c>
      <c r="H7880" s="85"/>
      <c r="I7880" s="85"/>
      <c r="J7880" s="85"/>
      <c r="K7880" s="33">
        <f>SUM(K7879:K7879)</f>
        <v>7.6340000000000003</v>
      </c>
    </row>
    <row r="7881" spans="1:11" ht="12.95" customHeight="1" x14ac:dyDescent="0.25">
      <c r="A7881" s="106" t="s">
        <v>4022</v>
      </c>
      <c r="B7881" s="106"/>
      <c r="C7881" s="94" t="s">
        <v>4023</v>
      </c>
      <c r="D7881" s="94" t="s">
        <v>5</v>
      </c>
      <c r="E7881" s="94" t="s">
        <v>4024</v>
      </c>
      <c r="F7881" s="94"/>
      <c r="G7881" s="94" t="s">
        <v>4025</v>
      </c>
      <c r="H7881" s="94"/>
      <c r="I7881" s="94" t="s">
        <v>2086</v>
      </c>
      <c r="J7881" s="94"/>
      <c r="K7881" s="94" t="s">
        <v>4011</v>
      </c>
    </row>
    <row r="7882" spans="1:11" ht="12" customHeight="1" x14ac:dyDescent="0.25">
      <c r="A7882" s="106"/>
      <c r="B7882" s="106"/>
      <c r="C7882" s="94"/>
      <c r="D7882" s="94"/>
      <c r="E7882" s="23" t="s">
        <v>2092</v>
      </c>
      <c r="F7882" s="23" t="s">
        <v>4026</v>
      </c>
      <c r="G7882" s="23" t="s">
        <v>2092</v>
      </c>
      <c r="H7882" s="23" t="s">
        <v>4026</v>
      </c>
      <c r="I7882" s="23" t="s">
        <v>2092</v>
      </c>
      <c r="J7882" s="23" t="s">
        <v>4026</v>
      </c>
      <c r="K7882" s="94"/>
    </row>
    <row r="7883" spans="1:11" ht="27.95" customHeight="1" x14ac:dyDescent="0.25">
      <c r="A7883" s="38" t="s">
        <v>4012</v>
      </c>
      <c r="B7883" s="39" t="s">
        <v>4018</v>
      </c>
      <c r="C7883" s="38" t="s">
        <v>4027</v>
      </c>
      <c r="D7883" s="40">
        <v>2.2000000000000002</v>
      </c>
      <c r="E7883" s="42">
        <v>0</v>
      </c>
      <c r="F7883" s="43">
        <v>1.25</v>
      </c>
      <c r="G7883" s="42">
        <v>0</v>
      </c>
      <c r="H7883" s="43">
        <v>1</v>
      </c>
      <c r="I7883" s="42">
        <v>0</v>
      </c>
      <c r="J7883" s="43">
        <v>0.82</v>
      </c>
      <c r="K7883" s="41">
        <f>ROUND(D7883*(ROUND(E7883*F7883,4)+ROUND(G7883*H7883,4)+ROUND(I7883*J7883,4)),4)</f>
        <v>0</v>
      </c>
    </row>
    <row r="7884" spans="1:11" ht="15" customHeight="1" x14ac:dyDescent="0.25">
      <c r="A7884" s="1"/>
      <c r="B7884" s="1"/>
      <c r="C7884" s="1"/>
      <c r="D7884" s="1"/>
      <c r="E7884" s="1"/>
      <c r="F7884" s="1"/>
      <c r="G7884" s="85" t="s">
        <v>4028</v>
      </c>
      <c r="H7884" s="85"/>
      <c r="I7884" s="85"/>
      <c r="J7884" s="85"/>
      <c r="K7884" s="33">
        <f>SUM(K7882:K7883)</f>
        <v>0</v>
      </c>
    </row>
    <row r="7885" spans="1:11" ht="15" customHeight="1" x14ac:dyDescent="0.25">
      <c r="A7885" s="9"/>
      <c r="B7885" s="9"/>
      <c r="C7885" s="9"/>
      <c r="D7885" s="9"/>
      <c r="E7885" s="9"/>
      <c r="F7885" s="9"/>
      <c r="G7885" s="92" t="s">
        <v>4029</v>
      </c>
      <c r="H7885" s="92"/>
      <c r="I7885" s="92"/>
      <c r="J7885" s="92"/>
      <c r="K7885" s="33">
        <f>SUM(K7873,K7874,K7877,K7880,K7884)</f>
        <v>212.83879999999999</v>
      </c>
    </row>
    <row r="7886" spans="1:11" ht="15" customHeight="1" x14ac:dyDescent="0.25">
      <c r="A7886" s="9"/>
      <c r="B7886" s="9"/>
      <c r="C7886" s="9"/>
      <c r="D7886" s="9"/>
      <c r="E7886" s="9"/>
      <c r="F7886" s="9"/>
      <c r="G7886" s="92" t="s">
        <v>3913</v>
      </c>
      <c r="H7886" s="92"/>
      <c r="I7886" s="92"/>
      <c r="J7886" s="92"/>
      <c r="K7886" s="29">
        <f>ROUND(SUM(K7885),2)</f>
        <v>212.84</v>
      </c>
    </row>
    <row r="7887" spans="1:11" ht="9.9499999999999993" customHeight="1" x14ac:dyDescent="0.25">
      <c r="A7887" s="9"/>
      <c r="B7887" s="9"/>
      <c r="C7887" s="9"/>
      <c r="D7887" s="9"/>
      <c r="E7887" s="9"/>
      <c r="F7887" s="9"/>
      <c r="G7887" s="100"/>
      <c r="H7887" s="100"/>
      <c r="I7887" s="100"/>
      <c r="J7887" s="100"/>
      <c r="K7887" s="100"/>
    </row>
    <row r="7888" spans="1:11" ht="20.100000000000001" customHeight="1" x14ac:dyDescent="0.25">
      <c r="A7888" s="99" t="s">
        <v>2714</v>
      </c>
      <c r="B7888" s="99"/>
      <c r="C7888" s="99"/>
      <c r="D7888" s="99"/>
      <c r="E7888" s="99"/>
      <c r="F7888" s="99"/>
      <c r="G7888" s="99"/>
      <c r="H7888" s="99"/>
      <c r="I7888" s="99"/>
      <c r="J7888" s="99"/>
      <c r="K7888" s="99"/>
    </row>
    <row r="7889" spans="1:11" ht="15" customHeight="1" x14ac:dyDescent="0.25">
      <c r="A7889" s="93" t="s">
        <v>3916</v>
      </c>
      <c r="B7889" s="93"/>
      <c r="C7889" s="93"/>
      <c r="D7889" s="94" t="s">
        <v>3</v>
      </c>
      <c r="E7889" s="94"/>
      <c r="F7889" s="23" t="s">
        <v>4</v>
      </c>
      <c r="G7889" s="94" t="s">
        <v>3894</v>
      </c>
      <c r="H7889" s="94"/>
      <c r="I7889" s="94" t="s">
        <v>3895</v>
      </c>
      <c r="J7889" s="94"/>
      <c r="K7889" s="23" t="s">
        <v>3896</v>
      </c>
    </row>
    <row r="7890" spans="1:11" ht="45.95" customHeight="1" x14ac:dyDescent="0.25">
      <c r="A7890" s="24" t="s">
        <v>3934</v>
      </c>
      <c r="B7890" s="95" t="s">
        <v>3935</v>
      </c>
      <c r="C7890" s="95"/>
      <c r="D7890" s="96" t="s">
        <v>20</v>
      </c>
      <c r="E7890" s="96"/>
      <c r="F7890" s="24" t="s">
        <v>3936</v>
      </c>
      <c r="G7890" s="97">
        <v>2.5891999999999998E-3</v>
      </c>
      <c r="H7890" s="97"/>
      <c r="I7890" s="98">
        <v>76.52</v>
      </c>
      <c r="J7890" s="98"/>
      <c r="K7890" s="27">
        <f t="shared" ref="K7890:K7895" si="60">TRUNC(TRUNC(G7890,8)*I7890,2)</f>
        <v>0.19</v>
      </c>
    </row>
    <row r="7891" spans="1:11" ht="45.95" customHeight="1" x14ac:dyDescent="0.25">
      <c r="A7891" s="24" t="s">
        <v>28</v>
      </c>
      <c r="B7891" s="95" t="s">
        <v>29</v>
      </c>
      <c r="C7891" s="95"/>
      <c r="D7891" s="96" t="s">
        <v>20</v>
      </c>
      <c r="E7891" s="96"/>
      <c r="F7891" s="24" t="s">
        <v>30</v>
      </c>
      <c r="G7891" s="97">
        <v>1.0702000000000001E-3</v>
      </c>
      <c r="H7891" s="97"/>
      <c r="I7891" s="98">
        <v>322.67</v>
      </c>
      <c r="J7891" s="98"/>
      <c r="K7891" s="27">
        <f t="shared" si="60"/>
        <v>0.34</v>
      </c>
    </row>
    <row r="7892" spans="1:11" ht="29.1" customHeight="1" x14ac:dyDescent="0.25">
      <c r="A7892" s="24" t="s">
        <v>4030</v>
      </c>
      <c r="B7892" s="95" t="s">
        <v>4031</v>
      </c>
      <c r="C7892" s="95"/>
      <c r="D7892" s="96" t="s">
        <v>20</v>
      </c>
      <c r="E7892" s="96"/>
      <c r="F7892" s="24" t="s">
        <v>3936</v>
      </c>
      <c r="G7892" s="97">
        <v>3.3568999999999999E-3</v>
      </c>
      <c r="H7892" s="97"/>
      <c r="I7892" s="98">
        <v>105.44</v>
      </c>
      <c r="J7892" s="98"/>
      <c r="K7892" s="27">
        <f t="shared" si="60"/>
        <v>0.35</v>
      </c>
    </row>
    <row r="7893" spans="1:11" ht="29.1" customHeight="1" x14ac:dyDescent="0.25">
      <c r="A7893" s="24" t="s">
        <v>4032</v>
      </c>
      <c r="B7893" s="95" t="s">
        <v>4033</v>
      </c>
      <c r="C7893" s="95"/>
      <c r="D7893" s="96" t="s">
        <v>20</v>
      </c>
      <c r="E7893" s="96"/>
      <c r="F7893" s="24" t="s">
        <v>30</v>
      </c>
      <c r="G7893" s="97">
        <v>3.0249999999999998E-4</v>
      </c>
      <c r="H7893" s="97"/>
      <c r="I7893" s="98">
        <v>265.02</v>
      </c>
      <c r="J7893" s="98"/>
      <c r="K7893" s="27">
        <f t="shared" si="60"/>
        <v>0.08</v>
      </c>
    </row>
    <row r="7894" spans="1:11" ht="38.1" customHeight="1" x14ac:dyDescent="0.25">
      <c r="A7894" s="24" t="s">
        <v>4034</v>
      </c>
      <c r="B7894" s="95" t="s">
        <v>4035</v>
      </c>
      <c r="C7894" s="95"/>
      <c r="D7894" s="96" t="s">
        <v>20</v>
      </c>
      <c r="E7894" s="96"/>
      <c r="F7894" s="24" t="s">
        <v>3936</v>
      </c>
      <c r="G7894" s="97">
        <v>2.9082999999999999E-3</v>
      </c>
      <c r="H7894" s="97"/>
      <c r="I7894" s="98">
        <v>94.54</v>
      </c>
      <c r="J7894" s="98"/>
      <c r="K7894" s="27">
        <f t="shared" si="60"/>
        <v>0.27</v>
      </c>
    </row>
    <row r="7895" spans="1:11" ht="38.1" customHeight="1" x14ac:dyDescent="0.25">
      <c r="A7895" s="24" t="s">
        <v>4036</v>
      </c>
      <c r="B7895" s="95" t="s">
        <v>4037</v>
      </c>
      <c r="C7895" s="95"/>
      <c r="D7895" s="96" t="s">
        <v>20</v>
      </c>
      <c r="E7895" s="96"/>
      <c r="F7895" s="24" t="s">
        <v>30</v>
      </c>
      <c r="G7895" s="97">
        <v>7.5109999999999999E-4</v>
      </c>
      <c r="H7895" s="97"/>
      <c r="I7895" s="98">
        <v>225.43</v>
      </c>
      <c r="J7895" s="98"/>
      <c r="K7895" s="27">
        <f t="shared" si="60"/>
        <v>0.16</v>
      </c>
    </row>
    <row r="7896" spans="1:11" ht="18" customHeight="1" x14ac:dyDescent="0.25">
      <c r="A7896" s="9"/>
      <c r="B7896" s="9"/>
      <c r="C7896" s="9"/>
      <c r="D7896" s="9"/>
      <c r="E7896" s="9"/>
      <c r="F7896" s="9"/>
      <c r="G7896" s="91" t="s">
        <v>3919</v>
      </c>
      <c r="H7896" s="91"/>
      <c r="I7896" s="91"/>
      <c r="J7896" s="91"/>
      <c r="K7896" s="28">
        <f>SUM(K7890:K7895)</f>
        <v>1.39</v>
      </c>
    </row>
    <row r="7897" spans="1:11" ht="15" customHeight="1" x14ac:dyDescent="0.25">
      <c r="A7897" s="93" t="s">
        <v>3907</v>
      </c>
      <c r="B7897" s="93"/>
      <c r="C7897" s="93"/>
      <c r="D7897" s="94" t="s">
        <v>3</v>
      </c>
      <c r="E7897" s="94"/>
      <c r="F7897" s="23" t="s">
        <v>4</v>
      </c>
      <c r="G7897" s="94" t="s">
        <v>3894</v>
      </c>
      <c r="H7897" s="94"/>
      <c r="I7897" s="94" t="s">
        <v>3895</v>
      </c>
      <c r="J7897" s="94"/>
      <c r="K7897" s="23" t="s">
        <v>3896</v>
      </c>
    </row>
    <row r="7898" spans="1:11" ht="15" customHeight="1" x14ac:dyDescent="0.25">
      <c r="A7898" s="24" t="s">
        <v>3910</v>
      </c>
      <c r="B7898" s="95" t="s">
        <v>3911</v>
      </c>
      <c r="C7898" s="95"/>
      <c r="D7898" s="96" t="s">
        <v>20</v>
      </c>
      <c r="E7898" s="96"/>
      <c r="F7898" s="24" t="s">
        <v>2056</v>
      </c>
      <c r="G7898" s="97">
        <v>3.6592999999999999E-3</v>
      </c>
      <c r="H7898" s="97"/>
      <c r="I7898" s="98">
        <v>24.94</v>
      </c>
      <c r="J7898" s="98"/>
      <c r="K7898" s="27">
        <f>TRUNC(TRUNC(G7898,8)*I7898,2)</f>
        <v>0.09</v>
      </c>
    </row>
    <row r="7899" spans="1:11" ht="18" customHeight="1" x14ac:dyDescent="0.25">
      <c r="A7899" s="9"/>
      <c r="B7899" s="9"/>
      <c r="C7899" s="9"/>
      <c r="D7899" s="9"/>
      <c r="E7899" s="9"/>
      <c r="F7899" s="9"/>
      <c r="G7899" s="91" t="s">
        <v>3912</v>
      </c>
      <c r="H7899" s="91"/>
      <c r="I7899" s="91"/>
      <c r="J7899" s="91"/>
      <c r="K7899" s="28">
        <f>SUM(K7898:K7898)</f>
        <v>0.09</v>
      </c>
    </row>
    <row r="7900" spans="1:11" ht="15" customHeight="1" x14ac:dyDescent="0.25">
      <c r="A7900" s="9"/>
      <c r="B7900" s="9"/>
      <c r="C7900" s="9"/>
      <c r="D7900" s="9"/>
      <c r="E7900" s="9"/>
      <c r="F7900" s="9"/>
      <c r="G7900" s="92" t="s">
        <v>3913</v>
      </c>
      <c r="H7900" s="92"/>
      <c r="I7900" s="92"/>
      <c r="J7900" s="92"/>
      <c r="K7900" s="29">
        <f>ROUND(SUM(K7896,K7899),2)</f>
        <v>1.48</v>
      </c>
    </row>
    <row r="7901" spans="1:11" ht="9.9499999999999993" customHeight="1" x14ac:dyDescent="0.25">
      <c r="A7901" s="9"/>
      <c r="B7901" s="9"/>
      <c r="C7901" s="9"/>
      <c r="D7901" s="9"/>
      <c r="E7901" s="9"/>
      <c r="F7901" s="9"/>
      <c r="G7901" s="100"/>
      <c r="H7901" s="100"/>
      <c r="I7901" s="100"/>
      <c r="J7901" s="100"/>
      <c r="K7901" s="100"/>
    </row>
    <row r="7902" spans="1:11" ht="20.100000000000001" customHeight="1" x14ac:dyDescent="0.25">
      <c r="A7902" s="99" t="s">
        <v>2715</v>
      </c>
      <c r="B7902" s="99"/>
      <c r="C7902" s="99"/>
      <c r="D7902" s="99"/>
      <c r="E7902" s="99"/>
      <c r="F7902" s="99"/>
      <c r="G7902" s="99"/>
      <c r="H7902" s="99"/>
      <c r="I7902" s="99"/>
      <c r="J7902" s="99"/>
      <c r="K7902" s="99"/>
    </row>
    <row r="7903" spans="1:11" ht="15" customHeight="1" x14ac:dyDescent="0.25">
      <c r="A7903" s="93" t="s">
        <v>3893</v>
      </c>
      <c r="B7903" s="93"/>
      <c r="C7903" s="93"/>
      <c r="D7903" s="94" t="s">
        <v>3</v>
      </c>
      <c r="E7903" s="94"/>
      <c r="F7903" s="23" t="s">
        <v>4</v>
      </c>
      <c r="G7903" s="94" t="s">
        <v>3894</v>
      </c>
      <c r="H7903" s="94"/>
      <c r="I7903" s="94" t="s">
        <v>3895</v>
      </c>
      <c r="J7903" s="94"/>
      <c r="K7903" s="23" t="s">
        <v>3896</v>
      </c>
    </row>
    <row r="7904" spans="1:11" ht="21" customHeight="1" x14ac:dyDescent="0.25">
      <c r="A7904" s="24" t="s">
        <v>4038</v>
      </c>
      <c r="B7904" s="95" t="s">
        <v>4039</v>
      </c>
      <c r="C7904" s="95"/>
      <c r="D7904" s="96" t="s">
        <v>20</v>
      </c>
      <c r="E7904" s="96"/>
      <c r="F7904" s="24" t="s">
        <v>34</v>
      </c>
      <c r="G7904" s="97">
        <v>6.6E-3</v>
      </c>
      <c r="H7904" s="97"/>
      <c r="I7904" s="98">
        <v>210.23</v>
      </c>
      <c r="J7904" s="98"/>
      <c r="K7904" s="27">
        <f>TRUNC(TRUNC(G7904,8)*I7904,2)</f>
        <v>1.38</v>
      </c>
    </row>
    <row r="7905" spans="1:11" ht="21" customHeight="1" x14ac:dyDescent="0.25">
      <c r="A7905" s="24" t="s">
        <v>4040</v>
      </c>
      <c r="B7905" s="95" t="s">
        <v>4041</v>
      </c>
      <c r="C7905" s="95"/>
      <c r="D7905" s="96" t="s">
        <v>20</v>
      </c>
      <c r="E7905" s="96"/>
      <c r="F7905" s="24" t="s">
        <v>84</v>
      </c>
      <c r="G7905" s="97">
        <v>1.0049999999999999</v>
      </c>
      <c r="H7905" s="97"/>
      <c r="I7905" s="98">
        <v>32.369999999999997</v>
      </c>
      <c r="J7905" s="98"/>
      <c r="K7905" s="27">
        <f>TRUNC(TRUNC(G7905,8)*I7905,2)</f>
        <v>32.53</v>
      </c>
    </row>
    <row r="7906" spans="1:11" ht="15" customHeight="1" x14ac:dyDescent="0.25">
      <c r="A7906" s="9"/>
      <c r="B7906" s="9"/>
      <c r="C7906" s="9"/>
      <c r="D7906" s="9"/>
      <c r="E7906" s="9"/>
      <c r="F7906" s="9"/>
      <c r="G7906" s="91" t="s">
        <v>3906</v>
      </c>
      <c r="H7906" s="91"/>
      <c r="I7906" s="91"/>
      <c r="J7906" s="91"/>
      <c r="K7906" s="28">
        <f>SUM(K7904:K7905)</f>
        <v>33.910000000000004</v>
      </c>
    </row>
    <row r="7907" spans="1:11" ht="15" customHeight="1" x14ac:dyDescent="0.25">
      <c r="A7907" s="93" t="s">
        <v>3907</v>
      </c>
      <c r="B7907" s="93"/>
      <c r="C7907" s="93"/>
      <c r="D7907" s="94" t="s">
        <v>3</v>
      </c>
      <c r="E7907" s="94"/>
      <c r="F7907" s="23" t="s">
        <v>4</v>
      </c>
      <c r="G7907" s="94" t="s">
        <v>3894</v>
      </c>
      <c r="H7907" s="94"/>
      <c r="I7907" s="94" t="s">
        <v>3895</v>
      </c>
      <c r="J7907" s="94"/>
      <c r="K7907" s="23" t="s">
        <v>3896</v>
      </c>
    </row>
    <row r="7908" spans="1:11" ht="15" customHeight="1" x14ac:dyDescent="0.25">
      <c r="A7908" s="24" t="s">
        <v>3971</v>
      </c>
      <c r="B7908" s="95" t="s">
        <v>3972</v>
      </c>
      <c r="C7908" s="95"/>
      <c r="D7908" s="96" t="s">
        <v>20</v>
      </c>
      <c r="E7908" s="96"/>
      <c r="F7908" s="24" t="s">
        <v>2056</v>
      </c>
      <c r="G7908" s="97">
        <v>0.2296</v>
      </c>
      <c r="H7908" s="97"/>
      <c r="I7908" s="98">
        <v>32.69</v>
      </c>
      <c r="J7908" s="98"/>
      <c r="K7908" s="27">
        <f>TRUNC(TRUNC(G7908,8)*I7908,2)</f>
        <v>7.5</v>
      </c>
    </row>
    <row r="7909" spans="1:11" ht="15" customHeight="1" x14ac:dyDescent="0.25">
      <c r="A7909" s="24" t="s">
        <v>3910</v>
      </c>
      <c r="B7909" s="95" t="s">
        <v>3911</v>
      </c>
      <c r="C7909" s="95"/>
      <c r="D7909" s="96" t="s">
        <v>20</v>
      </c>
      <c r="E7909" s="96"/>
      <c r="F7909" s="24" t="s">
        <v>2056</v>
      </c>
      <c r="G7909" s="97">
        <v>0.2296</v>
      </c>
      <c r="H7909" s="97"/>
      <c r="I7909" s="98">
        <v>24.94</v>
      </c>
      <c r="J7909" s="98"/>
      <c r="K7909" s="27">
        <f>TRUNC(TRUNC(G7909,8)*I7909,2)</f>
        <v>5.72</v>
      </c>
    </row>
    <row r="7910" spans="1:11" ht="18" customHeight="1" x14ac:dyDescent="0.25">
      <c r="A7910" s="9"/>
      <c r="B7910" s="9"/>
      <c r="C7910" s="9"/>
      <c r="D7910" s="9"/>
      <c r="E7910" s="9"/>
      <c r="F7910" s="9"/>
      <c r="G7910" s="91" t="s">
        <v>3912</v>
      </c>
      <c r="H7910" s="91"/>
      <c r="I7910" s="91"/>
      <c r="J7910" s="91"/>
      <c r="K7910" s="28">
        <f>SUM(K7908:K7909)</f>
        <v>13.219999999999999</v>
      </c>
    </row>
    <row r="7911" spans="1:11" ht="15" customHeight="1" x14ac:dyDescent="0.25">
      <c r="A7911" s="93" t="s">
        <v>3922</v>
      </c>
      <c r="B7911" s="93"/>
      <c r="C7911" s="93"/>
      <c r="D7911" s="94" t="s">
        <v>3</v>
      </c>
      <c r="E7911" s="94"/>
      <c r="F7911" s="23" t="s">
        <v>4</v>
      </c>
      <c r="G7911" s="94" t="s">
        <v>3894</v>
      </c>
      <c r="H7911" s="94"/>
      <c r="I7911" s="94" t="s">
        <v>3895</v>
      </c>
      <c r="J7911" s="94"/>
      <c r="K7911" s="23" t="s">
        <v>3896</v>
      </c>
    </row>
    <row r="7912" spans="1:11" ht="21" customHeight="1" x14ac:dyDescent="0.25">
      <c r="A7912" s="24" t="s">
        <v>4042</v>
      </c>
      <c r="B7912" s="95" t="s">
        <v>4043</v>
      </c>
      <c r="C7912" s="95"/>
      <c r="D7912" s="96" t="s">
        <v>20</v>
      </c>
      <c r="E7912" s="96"/>
      <c r="F7912" s="24" t="s">
        <v>34</v>
      </c>
      <c r="G7912" s="97">
        <v>1.8E-3</v>
      </c>
      <c r="H7912" s="97"/>
      <c r="I7912" s="98">
        <v>767.08</v>
      </c>
      <c r="J7912" s="98"/>
      <c r="K7912" s="27">
        <f>TRUNC(TRUNC(G7912,8)*I7912,2)</f>
        <v>1.38</v>
      </c>
    </row>
    <row r="7913" spans="1:11" ht="15" customHeight="1" x14ac:dyDescent="0.25">
      <c r="A7913" s="9"/>
      <c r="B7913" s="9"/>
      <c r="C7913" s="9"/>
      <c r="D7913" s="9"/>
      <c r="E7913" s="9"/>
      <c r="F7913" s="9"/>
      <c r="G7913" s="91" t="s">
        <v>3933</v>
      </c>
      <c r="H7913" s="91"/>
      <c r="I7913" s="91"/>
      <c r="J7913" s="91"/>
      <c r="K7913" s="28">
        <f>SUM(K7912:K7912)</f>
        <v>1.38</v>
      </c>
    </row>
    <row r="7914" spans="1:11" ht="15" customHeight="1" x14ac:dyDescent="0.25">
      <c r="A7914" s="9"/>
      <c r="B7914" s="9"/>
      <c r="C7914" s="9"/>
      <c r="D7914" s="9"/>
      <c r="E7914" s="9"/>
      <c r="F7914" s="9"/>
      <c r="G7914" s="92" t="s">
        <v>3913</v>
      </c>
      <c r="H7914" s="92"/>
      <c r="I7914" s="92"/>
      <c r="J7914" s="92"/>
      <c r="K7914" s="29">
        <f>ROUND(SUM(K7906,K7910,K7913),2)</f>
        <v>48.51</v>
      </c>
    </row>
    <row r="7915" spans="1:11" ht="9.9499999999999993" customHeight="1" x14ac:dyDescent="0.25">
      <c r="A7915" s="9"/>
      <c r="B7915" s="9"/>
      <c r="C7915" s="9"/>
      <c r="D7915" s="9"/>
      <c r="E7915" s="9"/>
      <c r="F7915" s="9"/>
      <c r="G7915" s="100"/>
      <c r="H7915" s="100"/>
      <c r="I7915" s="100"/>
      <c r="J7915" s="100"/>
      <c r="K7915" s="100"/>
    </row>
    <row r="7916" spans="1:11" ht="20.100000000000001" customHeight="1" x14ac:dyDescent="0.25">
      <c r="A7916" s="99" t="s">
        <v>2716</v>
      </c>
      <c r="B7916" s="99"/>
      <c r="C7916" s="99"/>
      <c r="D7916" s="99"/>
      <c r="E7916" s="99"/>
      <c r="F7916" s="99"/>
      <c r="G7916" s="99"/>
      <c r="H7916" s="99"/>
      <c r="I7916" s="99"/>
      <c r="J7916" s="99"/>
      <c r="K7916" s="99"/>
    </row>
    <row r="7917" spans="1:11" ht="15" customHeight="1" x14ac:dyDescent="0.25">
      <c r="A7917" s="93" t="s">
        <v>3893</v>
      </c>
      <c r="B7917" s="93"/>
      <c r="C7917" s="93"/>
      <c r="D7917" s="94" t="s">
        <v>3</v>
      </c>
      <c r="E7917" s="94"/>
      <c r="F7917" s="23" t="s">
        <v>4</v>
      </c>
      <c r="G7917" s="94" t="s">
        <v>3894</v>
      </c>
      <c r="H7917" s="94"/>
      <c r="I7917" s="94" t="s">
        <v>3895</v>
      </c>
      <c r="J7917" s="94"/>
      <c r="K7917" s="23" t="s">
        <v>3896</v>
      </c>
    </row>
    <row r="7918" spans="1:11" ht="15" customHeight="1" x14ac:dyDescent="0.25">
      <c r="A7918" s="24" t="s">
        <v>4044</v>
      </c>
      <c r="B7918" s="95" t="s">
        <v>4045</v>
      </c>
      <c r="C7918" s="95"/>
      <c r="D7918" s="96" t="s">
        <v>20</v>
      </c>
      <c r="E7918" s="96"/>
      <c r="F7918" s="24" t="s">
        <v>3903</v>
      </c>
      <c r="G7918" s="97">
        <v>0.106</v>
      </c>
      <c r="H7918" s="97"/>
      <c r="I7918" s="98">
        <v>2.59</v>
      </c>
      <c r="J7918" s="98"/>
      <c r="K7918" s="27">
        <f>TRUNC(TRUNC(G7918,8)*I7918,2)</f>
        <v>0.27</v>
      </c>
    </row>
    <row r="7919" spans="1:11" ht="15" customHeight="1" x14ac:dyDescent="0.25">
      <c r="A7919" s="9"/>
      <c r="B7919" s="9"/>
      <c r="C7919" s="9"/>
      <c r="D7919" s="9"/>
      <c r="E7919" s="9"/>
      <c r="F7919" s="9"/>
      <c r="G7919" s="91" t="s">
        <v>3906</v>
      </c>
      <c r="H7919" s="91"/>
      <c r="I7919" s="91"/>
      <c r="J7919" s="91"/>
      <c r="K7919" s="28">
        <f>SUM(K7918:K7918)</f>
        <v>0.27</v>
      </c>
    </row>
    <row r="7920" spans="1:11" ht="15" customHeight="1" x14ac:dyDescent="0.25">
      <c r="A7920" s="93" t="s">
        <v>3907</v>
      </c>
      <c r="B7920" s="93"/>
      <c r="C7920" s="93"/>
      <c r="D7920" s="94" t="s">
        <v>3</v>
      </c>
      <c r="E7920" s="94"/>
      <c r="F7920" s="23" t="s">
        <v>4</v>
      </c>
      <c r="G7920" s="94" t="s">
        <v>3894</v>
      </c>
      <c r="H7920" s="94"/>
      <c r="I7920" s="94" t="s">
        <v>3895</v>
      </c>
      <c r="J7920" s="94"/>
      <c r="K7920" s="23" t="s">
        <v>3896</v>
      </c>
    </row>
    <row r="7921" spans="1:11" ht="15" customHeight="1" x14ac:dyDescent="0.25">
      <c r="A7921" s="24" t="s">
        <v>4046</v>
      </c>
      <c r="B7921" s="95" t="s">
        <v>4047</v>
      </c>
      <c r="C7921" s="95"/>
      <c r="D7921" s="96" t="s">
        <v>20</v>
      </c>
      <c r="E7921" s="96"/>
      <c r="F7921" s="24" t="s">
        <v>2056</v>
      </c>
      <c r="G7921" s="97">
        <v>3.6999999999999998E-2</v>
      </c>
      <c r="H7921" s="97"/>
      <c r="I7921" s="98">
        <v>34.35</v>
      </c>
      <c r="J7921" s="98"/>
      <c r="K7921" s="27">
        <f>TRUNC(TRUNC(G7921,8)*I7921,2)</f>
        <v>1.27</v>
      </c>
    </row>
    <row r="7922" spans="1:11" ht="15" customHeight="1" x14ac:dyDescent="0.25">
      <c r="A7922" s="24" t="s">
        <v>3910</v>
      </c>
      <c r="B7922" s="95" t="s">
        <v>3911</v>
      </c>
      <c r="C7922" s="95"/>
      <c r="D7922" s="96" t="s">
        <v>20</v>
      </c>
      <c r="E7922" s="96"/>
      <c r="F7922" s="24" t="s">
        <v>2056</v>
      </c>
      <c r="G7922" s="97">
        <v>1.6E-2</v>
      </c>
      <c r="H7922" s="97"/>
      <c r="I7922" s="98">
        <v>24.94</v>
      </c>
      <c r="J7922" s="98"/>
      <c r="K7922" s="27">
        <f>TRUNC(TRUNC(G7922,8)*I7922,2)</f>
        <v>0.39</v>
      </c>
    </row>
    <row r="7923" spans="1:11" ht="18" customHeight="1" x14ac:dyDescent="0.25">
      <c r="A7923" s="9"/>
      <c r="B7923" s="9"/>
      <c r="C7923" s="9"/>
      <c r="D7923" s="9"/>
      <c r="E7923" s="9"/>
      <c r="F7923" s="9"/>
      <c r="G7923" s="91" t="s">
        <v>3912</v>
      </c>
      <c r="H7923" s="91"/>
      <c r="I7923" s="91"/>
      <c r="J7923" s="91"/>
      <c r="K7923" s="28">
        <f>SUM(K7921:K7922)</f>
        <v>1.6600000000000001</v>
      </c>
    </row>
    <row r="7924" spans="1:11" ht="15" customHeight="1" x14ac:dyDescent="0.25">
      <c r="A7924" s="9"/>
      <c r="B7924" s="9"/>
      <c r="C7924" s="9"/>
      <c r="D7924" s="9"/>
      <c r="E7924" s="9"/>
      <c r="F7924" s="9"/>
      <c r="G7924" s="92" t="s">
        <v>3913</v>
      </c>
      <c r="H7924" s="92"/>
      <c r="I7924" s="92"/>
      <c r="J7924" s="92"/>
      <c r="K7924" s="29">
        <f>ROUND(SUM(K7919,K7923),2)</f>
        <v>1.93</v>
      </c>
    </row>
    <row r="7925" spans="1:11" ht="9.9499999999999993" customHeight="1" x14ac:dyDescent="0.25">
      <c r="A7925" s="9"/>
      <c r="B7925" s="9"/>
      <c r="C7925" s="9"/>
      <c r="D7925" s="9"/>
      <c r="E7925" s="9"/>
      <c r="F7925" s="9"/>
      <c r="G7925" s="100"/>
      <c r="H7925" s="100"/>
      <c r="I7925" s="100"/>
      <c r="J7925" s="100"/>
      <c r="K7925" s="100"/>
    </row>
    <row r="7926" spans="1:11" ht="20.100000000000001" customHeight="1" x14ac:dyDescent="0.25">
      <c r="A7926" s="99" t="s">
        <v>2717</v>
      </c>
      <c r="B7926" s="99"/>
      <c r="C7926" s="99"/>
      <c r="D7926" s="99"/>
      <c r="E7926" s="99"/>
      <c r="F7926" s="99"/>
      <c r="G7926" s="99"/>
      <c r="H7926" s="99"/>
      <c r="I7926" s="99"/>
      <c r="J7926" s="99"/>
      <c r="K7926" s="99"/>
    </row>
    <row r="7927" spans="1:11" ht="15" customHeight="1" x14ac:dyDescent="0.25">
      <c r="A7927" s="93" t="s">
        <v>3916</v>
      </c>
      <c r="B7927" s="93"/>
      <c r="C7927" s="93"/>
      <c r="D7927" s="94" t="s">
        <v>3</v>
      </c>
      <c r="E7927" s="94"/>
      <c r="F7927" s="23" t="s">
        <v>4</v>
      </c>
      <c r="G7927" s="94" t="s">
        <v>3894</v>
      </c>
      <c r="H7927" s="94"/>
      <c r="I7927" s="94" t="s">
        <v>3895</v>
      </c>
      <c r="J7927" s="94"/>
      <c r="K7927" s="23" t="s">
        <v>3896</v>
      </c>
    </row>
    <row r="7928" spans="1:11" ht="29.1" customHeight="1" x14ac:dyDescent="0.25">
      <c r="A7928" s="24" t="s">
        <v>3963</v>
      </c>
      <c r="B7928" s="95" t="s">
        <v>3964</v>
      </c>
      <c r="C7928" s="95"/>
      <c r="D7928" s="96" t="s">
        <v>20</v>
      </c>
      <c r="E7928" s="96"/>
      <c r="F7928" s="24" t="s">
        <v>3936</v>
      </c>
      <c r="G7928" s="97">
        <v>5.2258833999999998</v>
      </c>
      <c r="H7928" s="97"/>
      <c r="I7928" s="98">
        <v>8.9</v>
      </c>
      <c r="J7928" s="98"/>
      <c r="K7928" s="27">
        <f>TRUNC(TRUNC(G7928,8)*I7928,2)</f>
        <v>46.51</v>
      </c>
    </row>
    <row r="7929" spans="1:11" ht="29.1" customHeight="1" x14ac:dyDescent="0.25">
      <c r="A7929" s="24" t="s">
        <v>3965</v>
      </c>
      <c r="B7929" s="95" t="s">
        <v>3966</v>
      </c>
      <c r="C7929" s="95"/>
      <c r="D7929" s="96" t="s">
        <v>20</v>
      </c>
      <c r="E7929" s="96"/>
      <c r="F7929" s="24" t="s">
        <v>30</v>
      </c>
      <c r="G7929" s="97">
        <v>0.95392160000000004</v>
      </c>
      <c r="H7929" s="97"/>
      <c r="I7929" s="98">
        <v>32.76</v>
      </c>
      <c r="J7929" s="98"/>
      <c r="K7929" s="27">
        <f>TRUNC(TRUNC(G7929,8)*I7929,2)</f>
        <v>31.25</v>
      </c>
    </row>
    <row r="7930" spans="1:11" ht="21" customHeight="1" x14ac:dyDescent="0.25">
      <c r="A7930" s="24" t="s">
        <v>3967</v>
      </c>
      <c r="B7930" s="95" t="s">
        <v>3968</v>
      </c>
      <c r="C7930" s="95"/>
      <c r="D7930" s="96" t="s">
        <v>20</v>
      </c>
      <c r="E7930" s="96"/>
      <c r="F7930" s="24" t="s">
        <v>3936</v>
      </c>
      <c r="G7930" s="97">
        <v>5.2258833999999998</v>
      </c>
      <c r="H7930" s="97"/>
      <c r="I7930" s="98">
        <v>27.59</v>
      </c>
      <c r="J7930" s="98"/>
      <c r="K7930" s="27">
        <f>TRUNC(TRUNC(G7930,8)*I7930,2)</f>
        <v>144.18</v>
      </c>
    </row>
    <row r="7931" spans="1:11" ht="21" customHeight="1" x14ac:dyDescent="0.25">
      <c r="A7931" s="24" t="s">
        <v>3969</v>
      </c>
      <c r="B7931" s="95" t="s">
        <v>3970</v>
      </c>
      <c r="C7931" s="95"/>
      <c r="D7931" s="96" t="s">
        <v>20</v>
      </c>
      <c r="E7931" s="96"/>
      <c r="F7931" s="24" t="s">
        <v>30</v>
      </c>
      <c r="G7931" s="97">
        <v>0.95392160000000004</v>
      </c>
      <c r="H7931" s="97"/>
      <c r="I7931" s="98">
        <v>28.09</v>
      </c>
      <c r="J7931" s="98"/>
      <c r="K7931" s="27">
        <f>TRUNC(TRUNC(G7931,8)*I7931,2)</f>
        <v>26.79</v>
      </c>
    </row>
    <row r="7932" spans="1:11" ht="18" customHeight="1" x14ac:dyDescent="0.25">
      <c r="A7932" s="9"/>
      <c r="B7932" s="9"/>
      <c r="C7932" s="9"/>
      <c r="D7932" s="9"/>
      <c r="E7932" s="9"/>
      <c r="F7932" s="9"/>
      <c r="G7932" s="91" t="s">
        <v>3919</v>
      </c>
      <c r="H7932" s="91"/>
      <c r="I7932" s="91"/>
      <c r="J7932" s="91"/>
      <c r="K7932" s="28">
        <f>SUM(K7928:K7931)</f>
        <v>248.73</v>
      </c>
    </row>
    <row r="7933" spans="1:11" ht="15" customHeight="1" x14ac:dyDescent="0.25">
      <c r="A7933" s="93" t="s">
        <v>3893</v>
      </c>
      <c r="B7933" s="93"/>
      <c r="C7933" s="93"/>
      <c r="D7933" s="94" t="s">
        <v>3</v>
      </c>
      <c r="E7933" s="94"/>
      <c r="F7933" s="23" t="s">
        <v>4</v>
      </c>
      <c r="G7933" s="94" t="s">
        <v>3894</v>
      </c>
      <c r="H7933" s="94"/>
      <c r="I7933" s="94" t="s">
        <v>3895</v>
      </c>
      <c r="J7933" s="94"/>
      <c r="K7933" s="23" t="s">
        <v>3896</v>
      </c>
    </row>
    <row r="7934" spans="1:11" ht="21" customHeight="1" x14ac:dyDescent="0.25">
      <c r="A7934" s="24" t="s">
        <v>4048</v>
      </c>
      <c r="B7934" s="95" t="s">
        <v>4049</v>
      </c>
      <c r="C7934" s="95"/>
      <c r="D7934" s="96" t="s">
        <v>20</v>
      </c>
      <c r="E7934" s="96"/>
      <c r="F7934" s="24" t="s">
        <v>34</v>
      </c>
      <c r="G7934" s="97">
        <v>0.19980000000000001</v>
      </c>
      <c r="H7934" s="97"/>
      <c r="I7934" s="98">
        <v>206.17</v>
      </c>
      <c r="J7934" s="98"/>
      <c r="K7934" s="27">
        <f>TRUNC(TRUNC(G7934,8)*I7934,2)</f>
        <v>41.19</v>
      </c>
    </row>
    <row r="7935" spans="1:11" ht="15" customHeight="1" x14ac:dyDescent="0.25">
      <c r="A7935" s="24" t="s">
        <v>3955</v>
      </c>
      <c r="B7935" s="95" t="s">
        <v>3956</v>
      </c>
      <c r="C7935" s="95"/>
      <c r="D7935" s="96" t="s">
        <v>20</v>
      </c>
      <c r="E7935" s="96"/>
      <c r="F7935" s="24" t="s">
        <v>3903</v>
      </c>
      <c r="G7935" s="97">
        <v>3.6695999999999999E-2</v>
      </c>
      <c r="H7935" s="97"/>
      <c r="I7935" s="98">
        <v>19.37</v>
      </c>
      <c r="J7935" s="98"/>
      <c r="K7935" s="27">
        <f>TRUNC(TRUNC(G7935,8)*I7935,2)</f>
        <v>0.71</v>
      </c>
    </row>
    <row r="7936" spans="1:11" ht="21" customHeight="1" x14ac:dyDescent="0.25">
      <c r="A7936" s="24" t="s">
        <v>4050</v>
      </c>
      <c r="B7936" s="95" t="s">
        <v>4051</v>
      </c>
      <c r="C7936" s="95"/>
      <c r="D7936" s="96" t="s">
        <v>20</v>
      </c>
      <c r="E7936" s="96"/>
      <c r="F7936" s="24" t="s">
        <v>84</v>
      </c>
      <c r="G7936" s="97">
        <v>7.48</v>
      </c>
      <c r="H7936" s="97"/>
      <c r="I7936" s="98">
        <v>3.9</v>
      </c>
      <c r="J7936" s="98"/>
      <c r="K7936" s="27">
        <f>TRUNC(TRUNC(G7936,8)*I7936,2)</f>
        <v>29.17</v>
      </c>
    </row>
    <row r="7937" spans="1:11" ht="15" customHeight="1" x14ac:dyDescent="0.25">
      <c r="A7937" s="9"/>
      <c r="B7937" s="9"/>
      <c r="C7937" s="9"/>
      <c r="D7937" s="9"/>
      <c r="E7937" s="9"/>
      <c r="F7937" s="9"/>
      <c r="G7937" s="91" t="s">
        <v>3906</v>
      </c>
      <c r="H7937" s="91"/>
      <c r="I7937" s="91"/>
      <c r="J7937" s="91"/>
      <c r="K7937" s="28">
        <f>SUM(K7934:K7936)</f>
        <v>71.069999999999993</v>
      </c>
    </row>
    <row r="7938" spans="1:11" ht="15" customHeight="1" x14ac:dyDescent="0.25">
      <c r="A7938" s="93" t="s">
        <v>3907</v>
      </c>
      <c r="B7938" s="93"/>
      <c r="C7938" s="93"/>
      <c r="D7938" s="94" t="s">
        <v>3</v>
      </c>
      <c r="E7938" s="94"/>
      <c r="F7938" s="23" t="s">
        <v>4</v>
      </c>
      <c r="G7938" s="94" t="s">
        <v>3894</v>
      </c>
      <c r="H7938" s="94"/>
      <c r="I7938" s="94" t="s">
        <v>3895</v>
      </c>
      <c r="J7938" s="94"/>
      <c r="K7938" s="23" t="s">
        <v>3896</v>
      </c>
    </row>
    <row r="7939" spans="1:11" ht="15" customHeight="1" x14ac:dyDescent="0.25">
      <c r="A7939" s="24" t="s">
        <v>3971</v>
      </c>
      <c r="B7939" s="95" t="s">
        <v>3972</v>
      </c>
      <c r="C7939" s="95"/>
      <c r="D7939" s="96" t="s">
        <v>20</v>
      </c>
      <c r="E7939" s="96"/>
      <c r="F7939" s="24" t="s">
        <v>2056</v>
      </c>
      <c r="G7939" s="97">
        <v>2.3251949999999999</v>
      </c>
      <c r="H7939" s="97"/>
      <c r="I7939" s="98">
        <v>32.69</v>
      </c>
      <c r="J7939" s="98"/>
      <c r="K7939" s="27">
        <f>TRUNC(TRUNC(G7939,8)*I7939,2)</f>
        <v>76.010000000000005</v>
      </c>
    </row>
    <row r="7940" spans="1:11" ht="15" customHeight="1" x14ac:dyDescent="0.25">
      <c r="A7940" s="24" t="s">
        <v>3910</v>
      </c>
      <c r="B7940" s="95" t="s">
        <v>3911</v>
      </c>
      <c r="C7940" s="95"/>
      <c r="D7940" s="96" t="s">
        <v>20</v>
      </c>
      <c r="E7940" s="96"/>
      <c r="F7940" s="24" t="s">
        <v>2056</v>
      </c>
      <c r="G7940" s="97">
        <v>17.010999999999999</v>
      </c>
      <c r="H7940" s="97"/>
      <c r="I7940" s="98">
        <v>24.94</v>
      </c>
      <c r="J7940" s="98"/>
      <c r="K7940" s="27">
        <f>TRUNC(TRUNC(G7940,8)*I7940,2)</f>
        <v>424.25</v>
      </c>
    </row>
    <row r="7941" spans="1:11" ht="18" customHeight="1" x14ac:dyDescent="0.25">
      <c r="A7941" s="9"/>
      <c r="B7941" s="9"/>
      <c r="C7941" s="9"/>
      <c r="D7941" s="9"/>
      <c r="E7941" s="9"/>
      <c r="F7941" s="9"/>
      <c r="G7941" s="91" t="s">
        <v>3912</v>
      </c>
      <c r="H7941" s="91"/>
      <c r="I7941" s="91"/>
      <c r="J7941" s="91"/>
      <c r="K7941" s="28">
        <f>SUM(K7939:K7940)</f>
        <v>500.26</v>
      </c>
    </row>
    <row r="7942" spans="1:11" ht="15" customHeight="1" x14ac:dyDescent="0.25">
      <c r="A7942" s="93" t="s">
        <v>3922</v>
      </c>
      <c r="B7942" s="93"/>
      <c r="C7942" s="93"/>
      <c r="D7942" s="94" t="s">
        <v>3</v>
      </c>
      <c r="E7942" s="94"/>
      <c r="F7942" s="23" t="s">
        <v>4</v>
      </c>
      <c r="G7942" s="94" t="s">
        <v>3894</v>
      </c>
      <c r="H7942" s="94"/>
      <c r="I7942" s="94" t="s">
        <v>3895</v>
      </c>
      <c r="J7942" s="94"/>
      <c r="K7942" s="23" t="s">
        <v>3896</v>
      </c>
    </row>
    <row r="7943" spans="1:11" ht="29.1" customHeight="1" x14ac:dyDescent="0.25">
      <c r="A7943" s="24" t="s">
        <v>4052</v>
      </c>
      <c r="B7943" s="95" t="s">
        <v>4053</v>
      </c>
      <c r="C7943" s="95"/>
      <c r="D7943" s="96" t="s">
        <v>20</v>
      </c>
      <c r="E7943" s="96"/>
      <c r="F7943" s="24" t="s">
        <v>34</v>
      </c>
      <c r="G7943" s="97">
        <v>0.66502459999999997</v>
      </c>
      <c r="H7943" s="97"/>
      <c r="I7943" s="98">
        <v>619.19000000000005</v>
      </c>
      <c r="J7943" s="98"/>
      <c r="K7943" s="27">
        <f>TRUNC(TRUNC(G7943,8)*I7943,2)</f>
        <v>411.77</v>
      </c>
    </row>
    <row r="7944" spans="1:11" ht="21" customHeight="1" x14ac:dyDescent="0.25">
      <c r="A7944" s="24" t="s">
        <v>95</v>
      </c>
      <c r="B7944" s="95" t="s">
        <v>96</v>
      </c>
      <c r="C7944" s="95"/>
      <c r="D7944" s="96" t="s">
        <v>20</v>
      </c>
      <c r="E7944" s="96"/>
      <c r="F7944" s="24" t="s">
        <v>16</v>
      </c>
      <c r="G7944" s="97">
        <v>0.48</v>
      </c>
      <c r="H7944" s="97"/>
      <c r="I7944" s="98">
        <v>176.85</v>
      </c>
      <c r="J7944" s="98"/>
      <c r="K7944" s="27">
        <f>TRUNC(TRUNC(G7944,8)*I7944,2)</f>
        <v>84.88</v>
      </c>
    </row>
    <row r="7945" spans="1:11" ht="15" customHeight="1" x14ac:dyDescent="0.25">
      <c r="A7945" s="9"/>
      <c r="B7945" s="9"/>
      <c r="C7945" s="9"/>
      <c r="D7945" s="9"/>
      <c r="E7945" s="9"/>
      <c r="F7945" s="9"/>
      <c r="G7945" s="91" t="s">
        <v>3933</v>
      </c>
      <c r="H7945" s="91"/>
      <c r="I7945" s="91"/>
      <c r="J7945" s="91"/>
      <c r="K7945" s="28">
        <f>SUM(K7943:K7944)</f>
        <v>496.65</v>
      </c>
    </row>
    <row r="7946" spans="1:11" ht="15" customHeight="1" x14ac:dyDescent="0.25">
      <c r="A7946" s="9"/>
      <c r="B7946" s="9"/>
      <c r="C7946" s="9"/>
      <c r="D7946" s="9"/>
      <c r="E7946" s="9"/>
      <c r="F7946" s="9"/>
      <c r="G7946" s="92" t="s">
        <v>3913</v>
      </c>
      <c r="H7946" s="92"/>
      <c r="I7946" s="92"/>
      <c r="J7946" s="92"/>
      <c r="K7946" s="29">
        <f>ROUND(SUM(K7932,K7937,K7941,K7945),2)</f>
        <v>1316.71</v>
      </c>
    </row>
    <row r="7947" spans="1:11" ht="9.9499999999999993" customHeight="1" x14ac:dyDescent="0.25">
      <c r="A7947" s="9"/>
      <c r="B7947" s="9"/>
      <c r="C7947" s="9"/>
      <c r="D7947" s="9"/>
      <c r="E7947" s="9"/>
      <c r="F7947" s="9"/>
      <c r="G7947" s="100"/>
      <c r="H7947" s="100"/>
      <c r="I7947" s="100"/>
      <c r="J7947" s="100"/>
      <c r="K7947" s="100"/>
    </row>
    <row r="7948" spans="1:11" ht="20.100000000000001" customHeight="1" x14ac:dyDescent="0.25">
      <c r="A7948" s="99" t="s">
        <v>2718</v>
      </c>
      <c r="B7948" s="99"/>
      <c r="C7948" s="99"/>
      <c r="D7948" s="99"/>
      <c r="E7948" s="99"/>
      <c r="F7948" s="99"/>
      <c r="G7948" s="99"/>
      <c r="H7948" s="99"/>
      <c r="I7948" s="99"/>
      <c r="J7948" s="99"/>
      <c r="K7948" s="99"/>
    </row>
    <row r="7949" spans="1:11" ht="15" customHeight="1" x14ac:dyDescent="0.25">
      <c r="A7949" s="93" t="s">
        <v>3893</v>
      </c>
      <c r="B7949" s="93"/>
      <c r="C7949" s="93"/>
      <c r="D7949" s="94" t="s">
        <v>3</v>
      </c>
      <c r="E7949" s="94"/>
      <c r="F7949" s="23" t="s">
        <v>4</v>
      </c>
      <c r="G7949" s="94" t="s">
        <v>3894</v>
      </c>
      <c r="H7949" s="94"/>
      <c r="I7949" s="94" t="s">
        <v>3895</v>
      </c>
      <c r="J7949" s="94"/>
      <c r="K7949" s="23" t="s">
        <v>3896</v>
      </c>
    </row>
    <row r="7950" spans="1:11" ht="29.1" customHeight="1" x14ac:dyDescent="0.25">
      <c r="A7950" s="24" t="s">
        <v>4054</v>
      </c>
      <c r="B7950" s="95" t="s">
        <v>4055</v>
      </c>
      <c r="C7950" s="95"/>
      <c r="D7950" s="96" t="s">
        <v>20</v>
      </c>
      <c r="E7950" s="96"/>
      <c r="F7950" s="24" t="s">
        <v>34</v>
      </c>
      <c r="G7950" s="97">
        <v>0.18468999999999999</v>
      </c>
      <c r="H7950" s="97"/>
      <c r="I7950" s="98">
        <v>517.16999999999996</v>
      </c>
      <c r="J7950" s="98"/>
      <c r="K7950" s="27">
        <f t="shared" ref="K7950:K7955" si="61">ROUND(ROUND(G7950,8)*I7950,2)</f>
        <v>95.52</v>
      </c>
    </row>
    <row r="7951" spans="1:11" ht="21" customHeight="1" x14ac:dyDescent="0.25">
      <c r="A7951" s="24" t="s">
        <v>4056</v>
      </c>
      <c r="B7951" s="95" t="s">
        <v>4057</v>
      </c>
      <c r="C7951" s="95"/>
      <c r="D7951" s="96" t="s">
        <v>20</v>
      </c>
      <c r="E7951" s="96"/>
      <c r="F7951" s="24" t="s">
        <v>2057</v>
      </c>
      <c r="G7951" s="97">
        <v>3.1900000000000001E-3</v>
      </c>
      <c r="H7951" s="97"/>
      <c r="I7951" s="98">
        <v>8.98</v>
      </c>
      <c r="J7951" s="98"/>
      <c r="K7951" s="27">
        <f t="shared" si="61"/>
        <v>0.03</v>
      </c>
    </row>
    <row r="7952" spans="1:11" ht="15" customHeight="1" x14ac:dyDescent="0.25">
      <c r="A7952" s="24" t="s">
        <v>3955</v>
      </c>
      <c r="B7952" s="95" t="s">
        <v>3956</v>
      </c>
      <c r="C7952" s="95"/>
      <c r="D7952" s="96" t="s">
        <v>20</v>
      </c>
      <c r="E7952" s="96"/>
      <c r="F7952" s="24" t="s">
        <v>3903</v>
      </c>
      <c r="G7952" s="97">
        <v>4.4999999999999998E-2</v>
      </c>
      <c r="H7952" s="97"/>
      <c r="I7952" s="98">
        <v>19.37</v>
      </c>
      <c r="J7952" s="98"/>
      <c r="K7952" s="27">
        <f t="shared" si="61"/>
        <v>0.87</v>
      </c>
    </row>
    <row r="7953" spans="1:11" ht="21" customHeight="1" x14ac:dyDescent="0.25">
      <c r="A7953" s="24" t="s">
        <v>4050</v>
      </c>
      <c r="B7953" s="95" t="s">
        <v>4051</v>
      </c>
      <c r="C7953" s="95"/>
      <c r="D7953" s="96" t="s">
        <v>20</v>
      </c>
      <c r="E7953" s="96"/>
      <c r="F7953" s="24" t="s">
        <v>84</v>
      </c>
      <c r="G7953" s="97">
        <v>0.46875</v>
      </c>
      <c r="H7953" s="97"/>
      <c r="I7953" s="98">
        <v>3.9</v>
      </c>
      <c r="J7953" s="98"/>
      <c r="K7953" s="27">
        <f t="shared" si="61"/>
        <v>1.83</v>
      </c>
    </row>
    <row r="7954" spans="1:11" ht="21" customHeight="1" x14ac:dyDescent="0.25">
      <c r="A7954" s="24" t="s">
        <v>4058</v>
      </c>
      <c r="B7954" s="95" t="s">
        <v>4059</v>
      </c>
      <c r="C7954" s="95"/>
      <c r="D7954" s="96" t="s">
        <v>20</v>
      </c>
      <c r="E7954" s="96"/>
      <c r="F7954" s="24" t="s">
        <v>84</v>
      </c>
      <c r="G7954" s="97">
        <v>0.375</v>
      </c>
      <c r="H7954" s="97"/>
      <c r="I7954" s="98">
        <v>2.69</v>
      </c>
      <c r="J7954" s="98"/>
      <c r="K7954" s="27">
        <f t="shared" si="61"/>
        <v>1.01</v>
      </c>
    </row>
    <row r="7955" spans="1:11" ht="29.1" customHeight="1" x14ac:dyDescent="0.25">
      <c r="A7955" s="24" t="s">
        <v>4060</v>
      </c>
      <c r="B7955" s="95" t="s">
        <v>4061</v>
      </c>
      <c r="C7955" s="95"/>
      <c r="D7955" s="96" t="s">
        <v>20</v>
      </c>
      <c r="E7955" s="96"/>
      <c r="F7955" s="24" t="s">
        <v>16</v>
      </c>
      <c r="G7955" s="97">
        <v>1.07</v>
      </c>
      <c r="H7955" s="97"/>
      <c r="I7955" s="98">
        <v>23.81</v>
      </c>
      <c r="J7955" s="98"/>
      <c r="K7955" s="27">
        <f t="shared" si="61"/>
        <v>25.48</v>
      </c>
    </row>
    <row r="7956" spans="1:11" ht="15" customHeight="1" x14ac:dyDescent="0.25">
      <c r="A7956" s="9"/>
      <c r="B7956" s="9"/>
      <c r="C7956" s="9"/>
      <c r="D7956" s="9"/>
      <c r="E7956" s="9"/>
      <c r="F7956" s="9"/>
      <c r="G7956" s="91" t="s">
        <v>3906</v>
      </c>
      <c r="H7956" s="91"/>
      <c r="I7956" s="91"/>
      <c r="J7956" s="91"/>
      <c r="K7956" s="28">
        <f>SUM(K7950:K7955)</f>
        <v>124.74000000000001</v>
      </c>
    </row>
    <row r="7957" spans="1:11" ht="15" customHeight="1" x14ac:dyDescent="0.25">
      <c r="A7957" s="93" t="s">
        <v>3907</v>
      </c>
      <c r="B7957" s="93"/>
      <c r="C7957" s="93"/>
      <c r="D7957" s="94" t="s">
        <v>3</v>
      </c>
      <c r="E7957" s="94"/>
      <c r="F7957" s="23" t="s">
        <v>4</v>
      </c>
      <c r="G7957" s="94" t="s">
        <v>3894</v>
      </c>
      <c r="H7957" s="94"/>
      <c r="I7957" s="94" t="s">
        <v>3895</v>
      </c>
      <c r="J7957" s="94"/>
      <c r="K7957" s="23" t="s">
        <v>3896</v>
      </c>
    </row>
    <row r="7958" spans="1:11" ht="21" customHeight="1" x14ac:dyDescent="0.25">
      <c r="A7958" s="24" t="s">
        <v>3908</v>
      </c>
      <c r="B7958" s="95" t="s">
        <v>3909</v>
      </c>
      <c r="C7958" s="95"/>
      <c r="D7958" s="96" t="s">
        <v>20</v>
      </c>
      <c r="E7958" s="96"/>
      <c r="F7958" s="24" t="s">
        <v>2056</v>
      </c>
      <c r="G7958" s="97">
        <v>0.13009999999999999</v>
      </c>
      <c r="H7958" s="97"/>
      <c r="I7958" s="98">
        <v>32.24</v>
      </c>
      <c r="J7958" s="98"/>
      <c r="K7958" s="27">
        <f>ROUND(ROUND(G7958,8)*I7958,2)</f>
        <v>4.1900000000000004</v>
      </c>
    </row>
    <row r="7959" spans="1:11" ht="15" customHeight="1" x14ac:dyDescent="0.25">
      <c r="A7959" s="24" t="s">
        <v>3971</v>
      </c>
      <c r="B7959" s="95" t="s">
        <v>3972</v>
      </c>
      <c r="C7959" s="95"/>
      <c r="D7959" s="96" t="s">
        <v>20</v>
      </c>
      <c r="E7959" s="96"/>
      <c r="F7959" s="24" t="s">
        <v>2056</v>
      </c>
      <c r="G7959" s="97">
        <v>8.7400000000000005E-2</v>
      </c>
      <c r="H7959" s="97"/>
      <c r="I7959" s="98">
        <v>32.69</v>
      </c>
      <c r="J7959" s="98"/>
      <c r="K7959" s="27">
        <f>ROUND(ROUND(G7959,8)*I7959,2)</f>
        <v>2.86</v>
      </c>
    </row>
    <row r="7960" spans="1:11" ht="15" customHeight="1" x14ac:dyDescent="0.25">
      <c r="A7960" s="24" t="s">
        <v>3910</v>
      </c>
      <c r="B7960" s="95" t="s">
        <v>3911</v>
      </c>
      <c r="C7960" s="95"/>
      <c r="D7960" s="96" t="s">
        <v>20</v>
      </c>
      <c r="E7960" s="96"/>
      <c r="F7960" s="24" t="s">
        <v>2056</v>
      </c>
      <c r="G7960" s="97">
        <v>0.21759999999999999</v>
      </c>
      <c r="H7960" s="97"/>
      <c r="I7960" s="98">
        <v>24.94</v>
      </c>
      <c r="J7960" s="98"/>
      <c r="K7960" s="27">
        <f>ROUND(ROUND(G7960,8)*I7960,2)</f>
        <v>5.43</v>
      </c>
    </row>
    <row r="7961" spans="1:11" ht="18" customHeight="1" x14ac:dyDescent="0.25">
      <c r="A7961" s="9"/>
      <c r="B7961" s="9"/>
      <c r="C7961" s="9"/>
      <c r="D7961" s="9"/>
      <c r="E7961" s="9"/>
      <c r="F7961" s="9"/>
      <c r="G7961" s="91" t="s">
        <v>3912</v>
      </c>
      <c r="H7961" s="91"/>
      <c r="I7961" s="91"/>
      <c r="J7961" s="91"/>
      <c r="K7961" s="28">
        <f>SUM(K7958:K7960)</f>
        <v>12.48</v>
      </c>
    </row>
    <row r="7962" spans="1:11" ht="15" customHeight="1" x14ac:dyDescent="0.25">
      <c r="A7962" s="93" t="s">
        <v>3922</v>
      </c>
      <c r="B7962" s="93"/>
      <c r="C7962" s="93"/>
      <c r="D7962" s="94" t="s">
        <v>3</v>
      </c>
      <c r="E7962" s="94"/>
      <c r="F7962" s="23" t="s">
        <v>4</v>
      </c>
      <c r="G7962" s="94" t="s">
        <v>3894</v>
      </c>
      <c r="H7962" s="94"/>
      <c r="I7962" s="94" t="s">
        <v>3895</v>
      </c>
      <c r="J7962" s="94"/>
      <c r="K7962" s="23" t="s">
        <v>3896</v>
      </c>
    </row>
    <row r="7963" spans="1:11" ht="29.1" customHeight="1" x14ac:dyDescent="0.25">
      <c r="A7963" s="24" t="s">
        <v>4062</v>
      </c>
      <c r="B7963" s="95" t="s">
        <v>4063</v>
      </c>
      <c r="C7963" s="95"/>
      <c r="D7963" s="96" t="s">
        <v>20</v>
      </c>
      <c r="E7963" s="96"/>
      <c r="F7963" s="24" t="s">
        <v>3903</v>
      </c>
      <c r="G7963" s="97">
        <v>1.23E-2</v>
      </c>
      <c r="H7963" s="97"/>
      <c r="I7963" s="98">
        <v>23.44</v>
      </c>
      <c r="J7963" s="98"/>
      <c r="K7963" s="27">
        <f>ROUND(ROUND(G7963,8)*I7963,2)</f>
        <v>0.28999999999999998</v>
      </c>
    </row>
    <row r="7964" spans="1:11" ht="21" customHeight="1" x14ac:dyDescent="0.25">
      <c r="A7964" s="24" t="s">
        <v>4064</v>
      </c>
      <c r="B7964" s="95" t="s">
        <v>4065</v>
      </c>
      <c r="C7964" s="95"/>
      <c r="D7964" s="96" t="s">
        <v>4066</v>
      </c>
      <c r="E7964" s="96"/>
      <c r="F7964" s="24" t="s">
        <v>26</v>
      </c>
      <c r="G7964" s="97">
        <v>4</v>
      </c>
      <c r="H7964" s="97"/>
      <c r="I7964" s="98">
        <v>5.76</v>
      </c>
      <c r="J7964" s="98"/>
      <c r="K7964" s="27">
        <f>ROUND(ROUND(G7964,8)*I7964,2)</f>
        <v>23.04</v>
      </c>
    </row>
    <row r="7965" spans="1:11" ht="15" customHeight="1" x14ac:dyDescent="0.25">
      <c r="A7965" s="9"/>
      <c r="B7965" s="9"/>
      <c r="C7965" s="9"/>
      <c r="D7965" s="9"/>
      <c r="E7965" s="9"/>
      <c r="F7965" s="9"/>
      <c r="G7965" s="91" t="s">
        <v>3933</v>
      </c>
      <c r="H7965" s="91"/>
      <c r="I7965" s="91"/>
      <c r="J7965" s="91"/>
      <c r="K7965" s="28">
        <f>SUM(K7963:K7964)</f>
        <v>23.33</v>
      </c>
    </row>
    <row r="7966" spans="1:11" ht="15" customHeight="1" x14ac:dyDescent="0.25">
      <c r="A7966" s="9"/>
      <c r="B7966" s="9"/>
      <c r="C7966" s="9"/>
      <c r="D7966" s="9"/>
      <c r="E7966" s="9"/>
      <c r="F7966" s="9"/>
      <c r="G7966" s="92" t="s">
        <v>3913</v>
      </c>
      <c r="H7966" s="92"/>
      <c r="I7966" s="92"/>
      <c r="J7966" s="92"/>
      <c r="K7966" s="29">
        <f>ROUND(SUM(K7956,K7961,K7965),2)</f>
        <v>160.55000000000001</v>
      </c>
    </row>
    <row r="7967" spans="1:11" ht="9.9499999999999993" customHeight="1" x14ac:dyDescent="0.25">
      <c r="A7967" s="9"/>
      <c r="B7967" s="9"/>
      <c r="C7967" s="9"/>
      <c r="D7967" s="9"/>
      <c r="E7967" s="9"/>
      <c r="F7967" s="9"/>
      <c r="G7967" s="100"/>
      <c r="H7967" s="100"/>
      <c r="I7967" s="100"/>
      <c r="J7967" s="100"/>
      <c r="K7967" s="100"/>
    </row>
    <row r="7968" spans="1:11" ht="20.100000000000001" customHeight="1" x14ac:dyDescent="0.25">
      <c r="A7968" s="99" t="s">
        <v>2719</v>
      </c>
      <c r="B7968" s="99"/>
      <c r="C7968" s="99"/>
      <c r="D7968" s="99"/>
      <c r="E7968" s="99"/>
      <c r="F7968" s="99"/>
      <c r="G7968" s="99"/>
      <c r="H7968" s="99"/>
      <c r="I7968" s="99"/>
      <c r="J7968" s="99"/>
      <c r="K7968" s="99"/>
    </row>
    <row r="7969" spans="1:11" ht="15" customHeight="1" x14ac:dyDescent="0.25">
      <c r="A7969" s="93" t="s">
        <v>3893</v>
      </c>
      <c r="B7969" s="93"/>
      <c r="C7969" s="93"/>
      <c r="D7969" s="94" t="s">
        <v>3</v>
      </c>
      <c r="E7969" s="94"/>
      <c r="F7969" s="23" t="s">
        <v>4</v>
      </c>
      <c r="G7969" s="94" t="s">
        <v>3894</v>
      </c>
      <c r="H7969" s="94"/>
      <c r="I7969" s="94" t="s">
        <v>3895</v>
      </c>
      <c r="J7969" s="94"/>
      <c r="K7969" s="23" t="s">
        <v>3896</v>
      </c>
    </row>
    <row r="7970" spans="1:11" ht="45.95" customHeight="1" x14ac:dyDescent="0.25">
      <c r="A7970" s="24" t="s">
        <v>4073</v>
      </c>
      <c r="B7970" s="95" t="s">
        <v>4074</v>
      </c>
      <c r="C7970" s="95"/>
      <c r="D7970" s="96" t="s">
        <v>20</v>
      </c>
      <c r="E7970" s="96"/>
      <c r="F7970" s="24" t="s">
        <v>26</v>
      </c>
      <c r="G7970" s="97">
        <v>1</v>
      </c>
      <c r="H7970" s="97"/>
      <c r="I7970" s="98">
        <v>1235.9100000000001</v>
      </c>
      <c r="J7970" s="98"/>
      <c r="K7970" s="27">
        <f>TRUNC(TRUNC(G7970,8)*I7970,2)</f>
        <v>1235.9100000000001</v>
      </c>
    </row>
    <row r="7971" spans="1:11" ht="21" customHeight="1" x14ac:dyDescent="0.25">
      <c r="A7971" s="24" t="s">
        <v>4075</v>
      </c>
      <c r="B7971" s="95" t="s">
        <v>4076</v>
      </c>
      <c r="C7971" s="95"/>
      <c r="D7971" s="96" t="s">
        <v>20</v>
      </c>
      <c r="E7971" s="96"/>
      <c r="F7971" s="24" t="s">
        <v>34</v>
      </c>
      <c r="G7971" s="97">
        <v>1.1999999999999999E-3</v>
      </c>
      <c r="H7971" s="97"/>
      <c r="I7971" s="98">
        <v>205.09</v>
      </c>
      <c r="J7971" s="98"/>
      <c r="K7971" s="27">
        <f>TRUNC(TRUNC(G7971,8)*I7971,2)</f>
        <v>0.24</v>
      </c>
    </row>
    <row r="7972" spans="1:11" ht="15" customHeight="1" x14ac:dyDescent="0.25">
      <c r="A7972" s="9"/>
      <c r="B7972" s="9"/>
      <c r="C7972" s="9"/>
      <c r="D7972" s="9"/>
      <c r="E7972" s="9"/>
      <c r="F7972" s="9"/>
      <c r="G7972" s="91" t="s">
        <v>3906</v>
      </c>
      <c r="H7972" s="91"/>
      <c r="I7972" s="91"/>
      <c r="J7972" s="91"/>
      <c r="K7972" s="28">
        <f>SUM(K7970:K7971)</f>
        <v>1236.1500000000001</v>
      </c>
    </row>
    <row r="7973" spans="1:11" ht="15" customHeight="1" x14ac:dyDescent="0.25">
      <c r="A7973" s="93" t="s">
        <v>3907</v>
      </c>
      <c r="B7973" s="93"/>
      <c r="C7973" s="93"/>
      <c r="D7973" s="94" t="s">
        <v>3</v>
      </c>
      <c r="E7973" s="94"/>
      <c r="F7973" s="23" t="s">
        <v>4</v>
      </c>
      <c r="G7973" s="94" t="s">
        <v>3894</v>
      </c>
      <c r="H7973" s="94"/>
      <c r="I7973" s="94" t="s">
        <v>3895</v>
      </c>
      <c r="J7973" s="94"/>
      <c r="K7973" s="23" t="s">
        <v>3896</v>
      </c>
    </row>
    <row r="7974" spans="1:11" ht="15" customHeight="1" x14ac:dyDescent="0.25">
      <c r="A7974" s="24" t="s">
        <v>3971</v>
      </c>
      <c r="B7974" s="95" t="s">
        <v>3972</v>
      </c>
      <c r="C7974" s="95"/>
      <c r="D7974" s="96" t="s">
        <v>20</v>
      </c>
      <c r="E7974" s="96"/>
      <c r="F7974" s="24" t="s">
        <v>2056</v>
      </c>
      <c r="G7974" s="97">
        <v>0.86809999999999998</v>
      </c>
      <c r="H7974" s="97"/>
      <c r="I7974" s="98">
        <v>32.69</v>
      </c>
      <c r="J7974" s="98"/>
      <c r="K7974" s="27">
        <f>TRUNC(TRUNC(G7974,8)*I7974,2)</f>
        <v>28.37</v>
      </c>
    </row>
    <row r="7975" spans="1:11" ht="15" customHeight="1" x14ac:dyDescent="0.25">
      <c r="A7975" s="24" t="s">
        <v>3910</v>
      </c>
      <c r="B7975" s="95" t="s">
        <v>3911</v>
      </c>
      <c r="C7975" s="95"/>
      <c r="D7975" s="96" t="s">
        <v>20</v>
      </c>
      <c r="E7975" s="96"/>
      <c r="F7975" s="24" t="s">
        <v>2056</v>
      </c>
      <c r="G7975" s="97">
        <v>0.57869999999999999</v>
      </c>
      <c r="H7975" s="97"/>
      <c r="I7975" s="98">
        <v>24.94</v>
      </c>
      <c r="J7975" s="98"/>
      <c r="K7975" s="27">
        <f>TRUNC(TRUNC(G7975,8)*I7975,2)</f>
        <v>14.43</v>
      </c>
    </row>
    <row r="7976" spans="1:11" ht="18" customHeight="1" x14ac:dyDescent="0.25">
      <c r="A7976" s="9"/>
      <c r="B7976" s="9"/>
      <c r="C7976" s="9"/>
      <c r="D7976" s="9"/>
      <c r="E7976" s="9"/>
      <c r="F7976" s="9"/>
      <c r="G7976" s="91" t="s">
        <v>3912</v>
      </c>
      <c r="H7976" s="91"/>
      <c r="I7976" s="91"/>
      <c r="J7976" s="91"/>
      <c r="K7976" s="28">
        <f>SUM(K7974:K7975)</f>
        <v>42.8</v>
      </c>
    </row>
    <row r="7977" spans="1:11" ht="15" customHeight="1" x14ac:dyDescent="0.25">
      <c r="A7977" s="93" t="s">
        <v>3922</v>
      </c>
      <c r="B7977" s="93"/>
      <c r="C7977" s="93"/>
      <c r="D7977" s="94" t="s">
        <v>3</v>
      </c>
      <c r="E7977" s="94"/>
      <c r="F7977" s="23" t="s">
        <v>4</v>
      </c>
      <c r="G7977" s="94" t="s">
        <v>3894</v>
      </c>
      <c r="H7977" s="94"/>
      <c r="I7977" s="94" t="s">
        <v>3895</v>
      </c>
      <c r="J7977" s="94"/>
      <c r="K7977" s="23" t="s">
        <v>3896</v>
      </c>
    </row>
    <row r="7978" spans="1:11" ht="29.1" customHeight="1" x14ac:dyDescent="0.25">
      <c r="A7978" s="24" t="s">
        <v>4077</v>
      </c>
      <c r="B7978" s="95" t="s">
        <v>4078</v>
      </c>
      <c r="C7978" s="95"/>
      <c r="D7978" s="96" t="s">
        <v>20</v>
      </c>
      <c r="E7978" s="96"/>
      <c r="F7978" s="24" t="s">
        <v>34</v>
      </c>
      <c r="G7978" s="97">
        <v>2.2200000000000001E-2</v>
      </c>
      <c r="H7978" s="97"/>
      <c r="I7978" s="98">
        <v>924.6</v>
      </c>
      <c r="J7978" s="98"/>
      <c r="K7978" s="27">
        <f>TRUNC(TRUNC(G7978,8)*I7978,2)</f>
        <v>20.52</v>
      </c>
    </row>
    <row r="7979" spans="1:11" ht="15" customHeight="1" x14ac:dyDescent="0.25">
      <c r="A7979" s="9"/>
      <c r="B7979" s="9"/>
      <c r="C7979" s="9"/>
      <c r="D7979" s="9"/>
      <c r="E7979" s="9"/>
      <c r="F7979" s="9"/>
      <c r="G7979" s="91" t="s">
        <v>3933</v>
      </c>
      <c r="H7979" s="91"/>
      <c r="I7979" s="91"/>
      <c r="J7979" s="91"/>
      <c r="K7979" s="28">
        <f>SUM(K7978:K7978)</f>
        <v>20.52</v>
      </c>
    </row>
    <row r="7980" spans="1:11" ht="15" customHeight="1" x14ac:dyDescent="0.25">
      <c r="A7980" s="9"/>
      <c r="B7980" s="9"/>
      <c r="C7980" s="9"/>
      <c r="D7980" s="9"/>
      <c r="E7980" s="9"/>
      <c r="F7980" s="9"/>
      <c r="G7980" s="92" t="s">
        <v>3913</v>
      </c>
      <c r="H7980" s="92"/>
      <c r="I7980" s="92"/>
      <c r="J7980" s="92"/>
      <c r="K7980" s="29">
        <f>ROUND(SUM(K7972,K7976,K7979),2)</f>
        <v>1299.47</v>
      </c>
    </row>
    <row r="7981" spans="1:11" ht="9.9499999999999993" customHeight="1" x14ac:dyDescent="0.25">
      <c r="A7981" s="9"/>
      <c r="B7981" s="9"/>
      <c r="C7981" s="9"/>
      <c r="D7981" s="9"/>
      <c r="E7981" s="9"/>
      <c r="F7981" s="9"/>
      <c r="G7981" s="100"/>
      <c r="H7981" s="100"/>
      <c r="I7981" s="100"/>
      <c r="J7981" s="100"/>
      <c r="K7981" s="100"/>
    </row>
    <row r="7982" spans="1:11" ht="20.100000000000001" customHeight="1" x14ac:dyDescent="0.25">
      <c r="A7982" s="99" t="s">
        <v>2720</v>
      </c>
      <c r="B7982" s="99"/>
      <c r="C7982" s="99"/>
      <c r="D7982" s="99"/>
      <c r="E7982" s="99"/>
      <c r="F7982" s="99"/>
      <c r="G7982" s="99"/>
      <c r="H7982" s="99"/>
      <c r="I7982" s="99"/>
      <c r="J7982" s="99"/>
      <c r="K7982" s="99"/>
    </row>
    <row r="7983" spans="1:11" ht="15" customHeight="1" x14ac:dyDescent="0.25">
      <c r="A7983" s="93" t="s">
        <v>3893</v>
      </c>
      <c r="B7983" s="93"/>
      <c r="C7983" s="93"/>
      <c r="D7983" s="94" t="s">
        <v>3</v>
      </c>
      <c r="E7983" s="94"/>
      <c r="F7983" s="23" t="s">
        <v>4</v>
      </c>
      <c r="G7983" s="94" t="s">
        <v>3894</v>
      </c>
      <c r="H7983" s="94"/>
      <c r="I7983" s="94" t="s">
        <v>3895</v>
      </c>
      <c r="J7983" s="94"/>
      <c r="K7983" s="23" t="s">
        <v>3896</v>
      </c>
    </row>
    <row r="7984" spans="1:11" ht="15" customHeight="1" x14ac:dyDescent="0.25">
      <c r="A7984" s="24" t="s">
        <v>4067</v>
      </c>
      <c r="B7984" s="95" t="s">
        <v>4068</v>
      </c>
      <c r="C7984" s="95"/>
      <c r="D7984" s="96" t="s">
        <v>20</v>
      </c>
      <c r="E7984" s="96"/>
      <c r="F7984" s="24" t="s">
        <v>3903</v>
      </c>
      <c r="G7984" s="97">
        <v>8.6199999999999992</v>
      </c>
      <c r="H7984" s="97"/>
      <c r="I7984" s="98">
        <v>1.1299999999999999</v>
      </c>
      <c r="J7984" s="98"/>
      <c r="K7984" s="27">
        <f>TRUNC(TRUNC(G7984,8)*I7984,2)</f>
        <v>9.74</v>
      </c>
    </row>
    <row r="7985" spans="1:11" ht="29.1" customHeight="1" x14ac:dyDescent="0.25">
      <c r="A7985" s="24" t="s">
        <v>4069</v>
      </c>
      <c r="B7985" s="95" t="s">
        <v>4070</v>
      </c>
      <c r="C7985" s="95"/>
      <c r="D7985" s="96" t="s">
        <v>20</v>
      </c>
      <c r="E7985" s="96"/>
      <c r="F7985" s="24" t="s">
        <v>26</v>
      </c>
      <c r="G7985" s="97">
        <v>6.4375</v>
      </c>
      <c r="H7985" s="97"/>
      <c r="I7985" s="98">
        <v>17.63</v>
      </c>
      <c r="J7985" s="98"/>
      <c r="K7985" s="27">
        <f>TRUNC(TRUNC(G7985,8)*I7985,2)</f>
        <v>113.49</v>
      </c>
    </row>
    <row r="7986" spans="1:11" ht="15" customHeight="1" x14ac:dyDescent="0.25">
      <c r="A7986" s="24" t="s">
        <v>4071</v>
      </c>
      <c r="B7986" s="95" t="s">
        <v>4072</v>
      </c>
      <c r="C7986" s="95"/>
      <c r="D7986" s="96" t="s">
        <v>20</v>
      </c>
      <c r="E7986" s="96"/>
      <c r="F7986" s="24" t="s">
        <v>3903</v>
      </c>
      <c r="G7986" s="97">
        <v>0.24</v>
      </c>
      <c r="H7986" s="97"/>
      <c r="I7986" s="98">
        <v>3.58</v>
      </c>
      <c r="J7986" s="98"/>
      <c r="K7986" s="27">
        <f>TRUNC(TRUNC(G7986,8)*I7986,2)</f>
        <v>0.85</v>
      </c>
    </row>
    <row r="7987" spans="1:11" ht="15" customHeight="1" x14ac:dyDescent="0.25">
      <c r="A7987" s="9"/>
      <c r="B7987" s="9"/>
      <c r="C7987" s="9"/>
      <c r="D7987" s="9"/>
      <c r="E7987" s="9"/>
      <c r="F7987" s="9"/>
      <c r="G7987" s="91" t="s">
        <v>3906</v>
      </c>
      <c r="H7987" s="91"/>
      <c r="I7987" s="91"/>
      <c r="J7987" s="91"/>
      <c r="K7987" s="28">
        <f>SUM(K7984:K7986)</f>
        <v>124.07999999999998</v>
      </c>
    </row>
    <row r="7988" spans="1:11" ht="15" customHeight="1" x14ac:dyDescent="0.25">
      <c r="A7988" s="93" t="s">
        <v>3907</v>
      </c>
      <c r="B7988" s="93"/>
      <c r="C7988" s="93"/>
      <c r="D7988" s="94" t="s">
        <v>3</v>
      </c>
      <c r="E7988" s="94"/>
      <c r="F7988" s="23" t="s">
        <v>4</v>
      </c>
      <c r="G7988" s="94" t="s">
        <v>3894</v>
      </c>
      <c r="H7988" s="94"/>
      <c r="I7988" s="94" t="s">
        <v>3895</v>
      </c>
      <c r="J7988" s="94"/>
      <c r="K7988" s="23" t="s">
        <v>3896</v>
      </c>
    </row>
    <row r="7989" spans="1:11" ht="15" customHeight="1" x14ac:dyDescent="0.25">
      <c r="A7989" s="24" t="s">
        <v>3971</v>
      </c>
      <c r="B7989" s="95" t="s">
        <v>3972</v>
      </c>
      <c r="C7989" s="95"/>
      <c r="D7989" s="96" t="s">
        <v>20</v>
      </c>
      <c r="E7989" s="96"/>
      <c r="F7989" s="24" t="s">
        <v>2056</v>
      </c>
      <c r="G7989" s="97">
        <v>0.63900000000000001</v>
      </c>
      <c r="H7989" s="97"/>
      <c r="I7989" s="98">
        <v>32.69</v>
      </c>
      <c r="J7989" s="98"/>
      <c r="K7989" s="27">
        <f>TRUNC(TRUNC(G7989,8)*I7989,2)</f>
        <v>20.88</v>
      </c>
    </row>
    <row r="7990" spans="1:11" ht="15" customHeight="1" x14ac:dyDescent="0.25">
      <c r="A7990" s="24" t="s">
        <v>3910</v>
      </c>
      <c r="B7990" s="95" t="s">
        <v>3911</v>
      </c>
      <c r="C7990" s="95"/>
      <c r="D7990" s="96" t="s">
        <v>20</v>
      </c>
      <c r="E7990" s="96"/>
      <c r="F7990" s="24" t="s">
        <v>2056</v>
      </c>
      <c r="G7990" s="97">
        <v>1.2789999999999999</v>
      </c>
      <c r="H7990" s="97"/>
      <c r="I7990" s="98">
        <v>24.94</v>
      </c>
      <c r="J7990" s="98"/>
      <c r="K7990" s="27">
        <f>TRUNC(TRUNC(G7990,8)*I7990,2)</f>
        <v>31.89</v>
      </c>
    </row>
    <row r="7991" spans="1:11" ht="18" customHeight="1" x14ac:dyDescent="0.25">
      <c r="A7991" s="9"/>
      <c r="B7991" s="9"/>
      <c r="C7991" s="9"/>
      <c r="D7991" s="9"/>
      <c r="E7991" s="9"/>
      <c r="F7991" s="9"/>
      <c r="G7991" s="91" t="s">
        <v>3912</v>
      </c>
      <c r="H7991" s="91"/>
      <c r="I7991" s="91"/>
      <c r="J7991" s="91"/>
      <c r="K7991" s="28">
        <f>SUM(K7989:K7990)</f>
        <v>52.769999999999996</v>
      </c>
    </row>
    <row r="7992" spans="1:11" ht="15" customHeight="1" x14ac:dyDescent="0.25">
      <c r="A7992" s="9"/>
      <c r="B7992" s="9"/>
      <c r="C7992" s="9"/>
      <c r="D7992" s="9"/>
      <c r="E7992" s="9"/>
      <c r="F7992" s="9"/>
      <c r="G7992" s="92" t="s">
        <v>3913</v>
      </c>
      <c r="H7992" s="92"/>
      <c r="I7992" s="92"/>
      <c r="J7992" s="92"/>
      <c r="K7992" s="29">
        <f>ROUND(SUM(K7987,K7991),2)</f>
        <v>176.85</v>
      </c>
    </row>
    <row r="7993" spans="1:11" ht="9.9499999999999993" customHeight="1" x14ac:dyDescent="0.25">
      <c r="A7993" s="9"/>
      <c r="B7993" s="9"/>
      <c r="C7993" s="9"/>
      <c r="D7993" s="9"/>
      <c r="E7993" s="9"/>
      <c r="F7993" s="9"/>
      <c r="G7993" s="100"/>
      <c r="H7993" s="100"/>
      <c r="I7993" s="100"/>
      <c r="J7993" s="100"/>
      <c r="K7993" s="100"/>
    </row>
    <row r="7994" spans="1:11" ht="20.100000000000001" customHeight="1" x14ac:dyDescent="0.25">
      <c r="A7994" s="99" t="s">
        <v>2721</v>
      </c>
      <c r="B7994" s="99"/>
      <c r="C7994" s="99"/>
      <c r="D7994" s="99"/>
      <c r="E7994" s="99"/>
      <c r="F7994" s="99"/>
      <c r="G7994" s="99"/>
      <c r="H7994" s="99"/>
      <c r="I7994" s="99"/>
      <c r="J7994" s="99"/>
      <c r="K7994" s="99"/>
    </row>
    <row r="7995" spans="1:11" ht="20.100000000000001" customHeight="1" x14ac:dyDescent="0.25">
      <c r="A7995" s="106" t="s">
        <v>4010</v>
      </c>
      <c r="B7995" s="106"/>
      <c r="C7995" s="106"/>
      <c r="D7995" s="106"/>
      <c r="E7995" s="106"/>
      <c r="F7995" s="2" t="s">
        <v>4</v>
      </c>
      <c r="G7995" s="87" t="s">
        <v>4001</v>
      </c>
      <c r="H7995" s="87"/>
      <c r="I7995" s="87" t="s">
        <v>3895</v>
      </c>
      <c r="J7995" s="87"/>
      <c r="K7995" s="2" t="s">
        <v>4011</v>
      </c>
    </row>
    <row r="7996" spans="1:11" ht="15" customHeight="1" x14ac:dyDescent="0.25">
      <c r="A7996" s="6" t="s">
        <v>4079</v>
      </c>
      <c r="B7996" s="104" t="s">
        <v>4080</v>
      </c>
      <c r="C7996" s="104"/>
      <c r="D7996" s="104"/>
      <c r="E7996" s="104"/>
      <c r="F7996" s="6" t="s">
        <v>77</v>
      </c>
      <c r="G7996" s="113">
        <v>1.7700000000000001E-3</v>
      </c>
      <c r="H7996" s="113"/>
      <c r="I7996" s="105">
        <v>33.79</v>
      </c>
      <c r="J7996" s="105"/>
      <c r="K7996" s="33">
        <f>ROUND(ROUND(G7996,5)*I7996,4)</f>
        <v>5.9799999999999999E-2</v>
      </c>
    </row>
    <row r="7997" spans="1:11" ht="15" customHeight="1" x14ac:dyDescent="0.25">
      <c r="A7997" s="6" t="s">
        <v>4081</v>
      </c>
      <c r="B7997" s="104" t="s">
        <v>4082</v>
      </c>
      <c r="C7997" s="104"/>
      <c r="D7997" s="104"/>
      <c r="E7997" s="104"/>
      <c r="F7997" s="6" t="s">
        <v>77</v>
      </c>
      <c r="G7997" s="113">
        <v>3.9300000000000003E-3</v>
      </c>
      <c r="H7997" s="113"/>
      <c r="I7997" s="105">
        <v>448.02</v>
      </c>
      <c r="J7997" s="105"/>
      <c r="K7997" s="33">
        <f>ROUND(ROUND(G7997,5)*I7997,4)</f>
        <v>1.7606999999999999</v>
      </c>
    </row>
    <row r="7998" spans="1:11" ht="15" customHeight="1" x14ac:dyDescent="0.25">
      <c r="A7998" s="6" t="s">
        <v>4083</v>
      </c>
      <c r="B7998" s="104" t="s">
        <v>4084</v>
      </c>
      <c r="C7998" s="104"/>
      <c r="D7998" s="104"/>
      <c r="E7998" s="104"/>
      <c r="F7998" s="6" t="s">
        <v>77</v>
      </c>
      <c r="G7998" s="113">
        <v>7.0800000000000004E-3</v>
      </c>
      <c r="H7998" s="113"/>
      <c r="I7998" s="105">
        <v>46.06</v>
      </c>
      <c r="J7998" s="105"/>
      <c r="K7998" s="33">
        <f>ROUND(ROUND(G7998,5)*I7998,4)</f>
        <v>0.3261</v>
      </c>
    </row>
    <row r="7999" spans="1:11" ht="15" customHeight="1" x14ac:dyDescent="0.25">
      <c r="A7999" s="6" t="s">
        <v>4085</v>
      </c>
      <c r="B7999" s="104" t="s">
        <v>4086</v>
      </c>
      <c r="C7999" s="104"/>
      <c r="D7999" s="104"/>
      <c r="E7999" s="104"/>
      <c r="F7999" s="6" t="s">
        <v>103</v>
      </c>
      <c r="G7999" s="113">
        <v>1</v>
      </c>
      <c r="H7999" s="113"/>
      <c r="I7999" s="105">
        <v>16.98</v>
      </c>
      <c r="J7999" s="105"/>
      <c r="K7999" s="33">
        <f>ROUND(ROUND(G7999,5)*I7999,4)</f>
        <v>16.98</v>
      </c>
    </row>
    <row r="8000" spans="1:11" ht="15" customHeight="1" x14ac:dyDescent="0.25">
      <c r="A8000" s="1"/>
      <c r="B8000" s="1"/>
      <c r="C8000" s="1"/>
      <c r="D8000" s="1"/>
      <c r="E8000" s="1"/>
      <c r="F8000" s="1"/>
      <c r="G8000" s="85" t="s">
        <v>4014</v>
      </c>
      <c r="H8000" s="85"/>
      <c r="I8000" s="85"/>
      <c r="J8000" s="85"/>
      <c r="K8000" s="34">
        <f>SUM(K7996:K7999)</f>
        <v>19.1266</v>
      </c>
    </row>
    <row r="8001" spans="1:11" ht="15" customHeight="1" x14ac:dyDescent="0.25">
      <c r="A8001" s="106" t="s">
        <v>4015</v>
      </c>
      <c r="B8001" s="106"/>
      <c r="C8001" s="106"/>
      <c r="D8001" s="23" t="s">
        <v>4016</v>
      </c>
      <c r="E8001" s="94" t="s">
        <v>4017</v>
      </c>
      <c r="F8001" s="94"/>
      <c r="G8001" s="94" t="s">
        <v>4001</v>
      </c>
      <c r="H8001" s="94"/>
      <c r="I8001" s="94" t="s">
        <v>3895</v>
      </c>
      <c r="J8001" s="94"/>
      <c r="K8001" s="23" t="s">
        <v>4011</v>
      </c>
    </row>
    <row r="8002" spans="1:11" ht="27.95" customHeight="1" x14ac:dyDescent="0.25">
      <c r="A8002" s="38" t="s">
        <v>4085</v>
      </c>
      <c r="B8002" s="109" t="s">
        <v>4087</v>
      </c>
      <c r="C8002" s="109"/>
      <c r="D8002" s="38" t="s">
        <v>4019</v>
      </c>
      <c r="E8002" s="110" t="s">
        <v>4088</v>
      </c>
      <c r="F8002" s="110"/>
      <c r="G8002" s="111">
        <v>1.9630000000000002E-2</v>
      </c>
      <c r="H8002" s="111"/>
      <c r="I8002" s="112">
        <v>33.64</v>
      </c>
      <c r="J8002" s="112"/>
      <c r="K8002" s="41">
        <f>ROUND(ROUND(G8002,5)*I8002,4)</f>
        <v>0.66039999999999999</v>
      </c>
    </row>
    <row r="8003" spans="1:11" ht="15" customHeight="1" x14ac:dyDescent="0.25">
      <c r="A8003" s="1"/>
      <c r="B8003" s="1"/>
      <c r="C8003" s="1"/>
      <c r="D8003" s="1"/>
      <c r="E8003" s="1"/>
      <c r="F8003" s="1"/>
      <c r="G8003" s="85" t="s">
        <v>4021</v>
      </c>
      <c r="H8003" s="85"/>
      <c r="I8003" s="85"/>
      <c r="J8003" s="85"/>
      <c r="K8003" s="33">
        <f>SUM(K8002:K8002)</f>
        <v>0.66039999999999999</v>
      </c>
    </row>
    <row r="8004" spans="1:11" ht="12.95" customHeight="1" x14ac:dyDescent="0.25">
      <c r="A8004" s="106" t="s">
        <v>4022</v>
      </c>
      <c r="B8004" s="106"/>
      <c r="C8004" s="94" t="s">
        <v>4023</v>
      </c>
      <c r="D8004" s="94" t="s">
        <v>5</v>
      </c>
      <c r="E8004" s="94" t="s">
        <v>4024</v>
      </c>
      <c r="F8004" s="94"/>
      <c r="G8004" s="94" t="s">
        <v>4025</v>
      </c>
      <c r="H8004" s="94"/>
      <c r="I8004" s="94" t="s">
        <v>2086</v>
      </c>
      <c r="J8004" s="94"/>
      <c r="K8004" s="94" t="s">
        <v>4011</v>
      </c>
    </row>
    <row r="8005" spans="1:11" ht="12" customHeight="1" x14ac:dyDescent="0.25">
      <c r="A8005" s="106"/>
      <c r="B8005" s="106"/>
      <c r="C8005" s="94"/>
      <c r="D8005" s="94"/>
      <c r="E8005" s="23" t="s">
        <v>2092</v>
      </c>
      <c r="F8005" s="23" t="s">
        <v>4026</v>
      </c>
      <c r="G8005" s="23" t="s">
        <v>2092</v>
      </c>
      <c r="H8005" s="23" t="s">
        <v>4026</v>
      </c>
      <c r="I8005" s="23" t="s">
        <v>2092</v>
      </c>
      <c r="J8005" s="23" t="s">
        <v>4026</v>
      </c>
      <c r="K8005" s="94"/>
    </row>
    <row r="8006" spans="1:11" ht="27.95" customHeight="1" x14ac:dyDescent="0.25">
      <c r="A8006" s="38" t="s">
        <v>4085</v>
      </c>
      <c r="B8006" s="39" t="s">
        <v>4087</v>
      </c>
      <c r="C8006" s="38" t="s">
        <v>4027</v>
      </c>
      <c r="D8006" s="40">
        <v>1.9630000000000002E-2</v>
      </c>
      <c r="E8006" s="42">
        <v>0</v>
      </c>
      <c r="F8006" s="43">
        <v>1.1100000000000001</v>
      </c>
      <c r="G8006" s="42">
        <v>0</v>
      </c>
      <c r="H8006" s="43">
        <v>0.88</v>
      </c>
      <c r="I8006" s="42">
        <v>0</v>
      </c>
      <c r="J8006" s="43">
        <v>0.72</v>
      </c>
      <c r="K8006" s="41">
        <f>ROUND(D8006*(ROUND(E8006*F8006,4)+ROUND(G8006*H8006,4)+ROUND(I8006*J8006,4)),4)</f>
        <v>0</v>
      </c>
    </row>
    <row r="8007" spans="1:11" ht="15" customHeight="1" x14ac:dyDescent="0.25">
      <c r="A8007" s="1"/>
      <c r="B8007" s="1"/>
      <c r="C8007" s="1"/>
      <c r="D8007" s="1"/>
      <c r="E8007" s="1"/>
      <c r="F8007" s="1"/>
      <c r="G8007" s="85" t="s">
        <v>4028</v>
      </c>
      <c r="H8007" s="85"/>
      <c r="I8007" s="85"/>
      <c r="J8007" s="85"/>
      <c r="K8007" s="33">
        <f>SUM(K8005:K8006)</f>
        <v>0</v>
      </c>
    </row>
    <row r="8008" spans="1:11" ht="15" customHeight="1" x14ac:dyDescent="0.25">
      <c r="A8008" s="9"/>
      <c r="B8008" s="9"/>
      <c r="C8008" s="9"/>
      <c r="D8008" s="9"/>
      <c r="E8008" s="9"/>
      <c r="F8008" s="9"/>
      <c r="G8008" s="92" t="s">
        <v>4029</v>
      </c>
      <c r="H8008" s="92"/>
      <c r="I8008" s="92"/>
      <c r="J8008" s="92"/>
      <c r="K8008" s="33">
        <f>SUM(K8000,K8003,K8007)</f>
        <v>19.786999999999999</v>
      </c>
    </row>
    <row r="8009" spans="1:11" ht="15" customHeight="1" x14ac:dyDescent="0.25">
      <c r="A8009" s="9"/>
      <c r="B8009" s="9"/>
      <c r="C8009" s="9"/>
      <c r="D8009" s="9"/>
      <c r="E8009" s="9"/>
      <c r="F8009" s="9"/>
      <c r="G8009" s="92" t="s">
        <v>3913</v>
      </c>
      <c r="H8009" s="92"/>
      <c r="I8009" s="92"/>
      <c r="J8009" s="92"/>
      <c r="K8009" s="29">
        <f>ROUND(SUM(K8008),2)</f>
        <v>19.79</v>
      </c>
    </row>
    <row r="8010" spans="1:11" ht="9.9499999999999993" customHeight="1" x14ac:dyDescent="0.25">
      <c r="A8010" s="9"/>
      <c r="B8010" s="9"/>
      <c r="C8010" s="9"/>
      <c r="D8010" s="9"/>
      <c r="E8010" s="9"/>
      <c r="F8010" s="9"/>
      <c r="G8010" s="100"/>
      <c r="H8010" s="100"/>
      <c r="I8010" s="100"/>
      <c r="J8010" s="100"/>
      <c r="K8010" s="100"/>
    </row>
    <row r="8011" spans="1:11" ht="20.100000000000001" customHeight="1" x14ac:dyDescent="0.25">
      <c r="A8011" s="99" t="s">
        <v>2722</v>
      </c>
      <c r="B8011" s="99"/>
      <c r="C8011" s="99"/>
      <c r="D8011" s="99"/>
      <c r="E8011" s="99"/>
      <c r="F8011" s="99"/>
      <c r="G8011" s="99"/>
      <c r="H8011" s="99"/>
      <c r="I8011" s="99"/>
      <c r="J8011" s="99"/>
      <c r="K8011" s="99"/>
    </row>
    <row r="8012" spans="1:11" ht="15" customHeight="1" x14ac:dyDescent="0.25">
      <c r="A8012" s="93" t="s">
        <v>3893</v>
      </c>
      <c r="B8012" s="93"/>
      <c r="C8012" s="93"/>
      <c r="D8012" s="94" t="s">
        <v>3</v>
      </c>
      <c r="E8012" s="94"/>
      <c r="F8012" s="23" t="s">
        <v>4</v>
      </c>
      <c r="G8012" s="94" t="s">
        <v>3894</v>
      </c>
      <c r="H8012" s="94"/>
      <c r="I8012" s="94" t="s">
        <v>3895</v>
      </c>
      <c r="J8012" s="94"/>
      <c r="K8012" s="23" t="s">
        <v>3896</v>
      </c>
    </row>
    <row r="8013" spans="1:11" ht="15" customHeight="1" x14ac:dyDescent="0.25">
      <c r="A8013" s="24" t="s">
        <v>4089</v>
      </c>
      <c r="B8013" s="95" t="s">
        <v>4090</v>
      </c>
      <c r="C8013" s="95"/>
      <c r="D8013" s="96" t="s">
        <v>20</v>
      </c>
      <c r="E8013" s="96"/>
      <c r="F8013" s="24" t="s">
        <v>16</v>
      </c>
      <c r="G8013" s="97">
        <v>1</v>
      </c>
      <c r="H8013" s="97"/>
      <c r="I8013" s="98">
        <v>12.85</v>
      </c>
      <c r="J8013" s="98"/>
      <c r="K8013" s="27">
        <f>TRUNC(TRUNC(G8013,8)*I8013,2)</f>
        <v>12.85</v>
      </c>
    </row>
    <row r="8014" spans="1:11" ht="15" customHeight="1" x14ac:dyDescent="0.25">
      <c r="A8014" s="9"/>
      <c r="B8014" s="9"/>
      <c r="C8014" s="9"/>
      <c r="D8014" s="9"/>
      <c r="E8014" s="9"/>
      <c r="F8014" s="9"/>
      <c r="G8014" s="91" t="s">
        <v>3906</v>
      </c>
      <c r="H8014" s="91"/>
      <c r="I8014" s="91"/>
      <c r="J8014" s="91"/>
      <c r="K8014" s="28">
        <f>SUM(K8013:K8013)</f>
        <v>12.85</v>
      </c>
    </row>
    <row r="8015" spans="1:11" ht="15" customHeight="1" x14ac:dyDescent="0.25">
      <c r="A8015" s="93" t="s">
        <v>3907</v>
      </c>
      <c r="B8015" s="93"/>
      <c r="C8015" s="93"/>
      <c r="D8015" s="94" t="s">
        <v>3</v>
      </c>
      <c r="E8015" s="94"/>
      <c r="F8015" s="23" t="s">
        <v>4</v>
      </c>
      <c r="G8015" s="94" t="s">
        <v>3894</v>
      </c>
      <c r="H8015" s="94"/>
      <c r="I8015" s="94" t="s">
        <v>3895</v>
      </c>
      <c r="J8015" s="94"/>
      <c r="K8015" s="23" t="s">
        <v>3896</v>
      </c>
    </row>
    <row r="8016" spans="1:11" ht="15" customHeight="1" x14ac:dyDescent="0.25">
      <c r="A8016" s="24" t="s">
        <v>3961</v>
      </c>
      <c r="B8016" s="95" t="s">
        <v>3962</v>
      </c>
      <c r="C8016" s="95"/>
      <c r="D8016" s="96" t="s">
        <v>20</v>
      </c>
      <c r="E8016" s="96"/>
      <c r="F8016" s="24" t="s">
        <v>2056</v>
      </c>
      <c r="G8016" s="97">
        <v>2.7699999999999999E-2</v>
      </c>
      <c r="H8016" s="97"/>
      <c r="I8016" s="98">
        <v>29.5</v>
      </c>
      <c r="J8016" s="98"/>
      <c r="K8016" s="27">
        <f>TRUNC(TRUNC(G8016,8)*I8016,2)</f>
        <v>0.81</v>
      </c>
    </row>
    <row r="8017" spans="1:11" ht="15" customHeight="1" x14ac:dyDescent="0.25">
      <c r="A8017" s="24" t="s">
        <v>3910</v>
      </c>
      <c r="B8017" s="95" t="s">
        <v>3911</v>
      </c>
      <c r="C8017" s="95"/>
      <c r="D8017" s="96" t="s">
        <v>20</v>
      </c>
      <c r="E8017" s="96"/>
      <c r="F8017" s="24" t="s">
        <v>2056</v>
      </c>
      <c r="G8017" s="97">
        <v>0.1386</v>
      </c>
      <c r="H8017" s="97"/>
      <c r="I8017" s="98">
        <v>24.94</v>
      </c>
      <c r="J8017" s="98"/>
      <c r="K8017" s="27">
        <f>TRUNC(TRUNC(G8017,8)*I8017,2)</f>
        <v>3.45</v>
      </c>
    </row>
    <row r="8018" spans="1:11" ht="18" customHeight="1" x14ac:dyDescent="0.25">
      <c r="A8018" s="9"/>
      <c r="B8018" s="9"/>
      <c r="C8018" s="9"/>
      <c r="D8018" s="9"/>
      <c r="E8018" s="9"/>
      <c r="F8018" s="9"/>
      <c r="G8018" s="91" t="s">
        <v>3912</v>
      </c>
      <c r="H8018" s="91"/>
      <c r="I8018" s="91"/>
      <c r="J8018" s="91"/>
      <c r="K8018" s="28">
        <f>SUM(K8016:K8017)</f>
        <v>4.26</v>
      </c>
    </row>
    <row r="8019" spans="1:11" ht="15" customHeight="1" x14ac:dyDescent="0.25">
      <c r="A8019" s="9"/>
      <c r="B8019" s="9"/>
      <c r="C8019" s="9"/>
      <c r="D8019" s="9"/>
      <c r="E8019" s="9"/>
      <c r="F8019" s="9"/>
      <c r="G8019" s="92" t="s">
        <v>3913</v>
      </c>
      <c r="H8019" s="92"/>
      <c r="I8019" s="92"/>
      <c r="J8019" s="92"/>
      <c r="K8019" s="29">
        <f>ROUND(SUM(K8014,K8018),2)</f>
        <v>17.11</v>
      </c>
    </row>
    <row r="8020" spans="1:11" ht="9.9499999999999993" customHeight="1" x14ac:dyDescent="0.25">
      <c r="A8020" s="9"/>
      <c r="B8020" s="9"/>
      <c r="C8020" s="9"/>
      <c r="D8020" s="9"/>
      <c r="E8020" s="9"/>
      <c r="F8020" s="9"/>
      <c r="G8020" s="100"/>
      <c r="H8020" s="100"/>
      <c r="I8020" s="100"/>
      <c r="J8020" s="100"/>
      <c r="K8020" s="100"/>
    </row>
    <row r="8021" spans="1:11" ht="20.100000000000001" customHeight="1" x14ac:dyDescent="0.25">
      <c r="A8021" s="99" t="s">
        <v>2723</v>
      </c>
      <c r="B8021" s="99"/>
      <c r="C8021" s="99"/>
      <c r="D8021" s="99"/>
      <c r="E8021" s="99"/>
      <c r="F8021" s="99"/>
      <c r="G8021" s="99"/>
      <c r="H8021" s="99"/>
      <c r="I8021" s="99"/>
      <c r="J8021" s="99"/>
      <c r="K8021" s="99"/>
    </row>
    <row r="8022" spans="1:11" ht="12.95" customHeight="1" x14ac:dyDescent="0.25">
      <c r="A8022" s="107" t="s">
        <v>3984</v>
      </c>
      <c r="B8022" s="107"/>
      <c r="C8022" s="107"/>
      <c r="D8022" s="108" t="s">
        <v>3985</v>
      </c>
      <c r="E8022" s="87" t="s">
        <v>3986</v>
      </c>
      <c r="F8022" s="87"/>
      <c r="G8022" s="87" t="s">
        <v>3987</v>
      </c>
      <c r="H8022" s="87"/>
      <c r="I8022" s="87"/>
      <c r="J8022" s="87"/>
      <c r="K8022" s="87" t="s">
        <v>3988</v>
      </c>
    </row>
    <row r="8023" spans="1:11" ht="12" customHeight="1" x14ac:dyDescent="0.25">
      <c r="A8023" s="107"/>
      <c r="B8023" s="107"/>
      <c r="C8023" s="107"/>
      <c r="D8023" s="108"/>
      <c r="E8023" s="23" t="s">
        <v>3989</v>
      </c>
      <c r="F8023" s="23" t="s">
        <v>3990</v>
      </c>
      <c r="G8023" s="94" t="s">
        <v>3989</v>
      </c>
      <c r="H8023" s="94"/>
      <c r="I8023" s="94" t="s">
        <v>3990</v>
      </c>
      <c r="J8023" s="94"/>
      <c r="K8023" s="87"/>
    </row>
    <row r="8024" spans="1:11" ht="15.95" customHeight="1" x14ac:dyDescent="0.25">
      <c r="A8024" s="6" t="s">
        <v>4091</v>
      </c>
      <c r="B8024" s="104" t="s">
        <v>4092</v>
      </c>
      <c r="C8024" s="104"/>
      <c r="D8024" s="44">
        <v>1</v>
      </c>
      <c r="E8024" s="32">
        <v>0.8</v>
      </c>
      <c r="F8024" s="32">
        <v>0.19999999999999996</v>
      </c>
      <c r="G8024" s="105">
        <v>5.32</v>
      </c>
      <c r="H8024" s="105"/>
      <c r="I8024" s="105">
        <v>0.5</v>
      </c>
      <c r="J8024" s="105"/>
      <c r="K8024" s="33">
        <f>TRUNC(D8024*(TRUNC(E8024*G8024,4)+TRUNC(F8024*I8024,4)),4)</f>
        <v>4.3559999999999999</v>
      </c>
    </row>
    <row r="8025" spans="1:11" ht="15" customHeight="1" x14ac:dyDescent="0.25">
      <c r="A8025" s="1"/>
      <c r="B8025" s="1"/>
      <c r="C8025" s="1"/>
      <c r="D8025" s="1"/>
      <c r="E8025" s="1"/>
      <c r="F8025" s="1"/>
      <c r="G8025" s="85" t="s">
        <v>3999</v>
      </c>
      <c r="H8025" s="85"/>
      <c r="I8025" s="85"/>
      <c r="J8025" s="85"/>
      <c r="K8025" s="34">
        <f>SUM(K8023:K8024)</f>
        <v>4.3559999999999999</v>
      </c>
    </row>
    <row r="8026" spans="1:11" ht="20.100000000000001" customHeight="1" x14ac:dyDescent="0.25">
      <c r="A8026" s="106" t="s">
        <v>4000</v>
      </c>
      <c r="B8026" s="106"/>
      <c r="C8026" s="106"/>
      <c r="D8026" s="106"/>
      <c r="E8026" s="106"/>
      <c r="F8026" s="2" t="s">
        <v>4</v>
      </c>
      <c r="G8026" s="87" t="s">
        <v>4001</v>
      </c>
      <c r="H8026" s="87"/>
      <c r="I8026" s="87" t="s">
        <v>4002</v>
      </c>
      <c r="J8026" s="87"/>
      <c r="K8026" s="2" t="s">
        <v>3988</v>
      </c>
    </row>
    <row r="8027" spans="1:11" ht="15" customHeight="1" x14ac:dyDescent="0.25">
      <c r="A8027" s="6" t="s">
        <v>4093</v>
      </c>
      <c r="B8027" s="101" t="s">
        <v>4094</v>
      </c>
      <c r="C8027" s="101"/>
      <c r="D8027" s="101"/>
      <c r="E8027" s="101"/>
      <c r="F8027" s="6" t="s">
        <v>3940</v>
      </c>
      <c r="G8027" s="102">
        <v>0.1333</v>
      </c>
      <c r="H8027" s="102"/>
      <c r="I8027" s="103">
        <v>3.96</v>
      </c>
      <c r="J8027" s="103"/>
      <c r="K8027" s="7">
        <f>TRUNC(TRUNC(G8027,8)*I8027,2)</f>
        <v>0.52</v>
      </c>
    </row>
    <row r="8028" spans="1:11" ht="15" customHeight="1" x14ac:dyDescent="0.25">
      <c r="A8028" s="6" t="s">
        <v>4095</v>
      </c>
      <c r="B8028" s="101" t="s">
        <v>4096</v>
      </c>
      <c r="C8028" s="101"/>
      <c r="D8028" s="101"/>
      <c r="E8028" s="101"/>
      <c r="F8028" s="6" t="s">
        <v>3940</v>
      </c>
      <c r="G8028" s="102">
        <v>2</v>
      </c>
      <c r="H8028" s="102"/>
      <c r="I8028" s="103">
        <v>14.41</v>
      </c>
      <c r="J8028" s="103"/>
      <c r="K8028" s="7">
        <f>TRUNC(TRUNC(G8028,8)*I8028,2)</f>
        <v>28.82</v>
      </c>
    </row>
    <row r="8029" spans="1:11" ht="15" customHeight="1" x14ac:dyDescent="0.25">
      <c r="A8029" s="6" t="s">
        <v>4097</v>
      </c>
      <c r="B8029" s="101" t="s">
        <v>4098</v>
      </c>
      <c r="C8029" s="101"/>
      <c r="D8029" s="101"/>
      <c r="E8029" s="101"/>
      <c r="F8029" s="6" t="s">
        <v>3940</v>
      </c>
      <c r="G8029" s="102">
        <v>3</v>
      </c>
      <c r="H8029" s="102"/>
      <c r="I8029" s="103">
        <v>14.58</v>
      </c>
      <c r="J8029" s="103"/>
      <c r="K8029" s="7">
        <f>TRUNC(TRUNC(G8029,8)*I8029,2)</f>
        <v>43.74</v>
      </c>
    </row>
    <row r="8030" spans="1:11" ht="15" customHeight="1" x14ac:dyDescent="0.25">
      <c r="A8030" s="1"/>
      <c r="B8030" s="1"/>
      <c r="C8030" s="1"/>
      <c r="D8030" s="1"/>
      <c r="E8030" s="1"/>
      <c r="F8030" s="1"/>
      <c r="G8030" s="85" t="s">
        <v>4005</v>
      </c>
      <c r="H8030" s="85"/>
      <c r="I8030" s="85"/>
      <c r="J8030" s="85"/>
      <c r="K8030" s="29">
        <f>SUM(K8027:K8029)</f>
        <v>73.08</v>
      </c>
    </row>
    <row r="8031" spans="1:11" ht="15" customHeight="1" x14ac:dyDescent="0.25">
      <c r="A8031" s="9"/>
      <c r="B8031" s="9"/>
      <c r="C8031" s="9"/>
      <c r="D8031" s="9"/>
      <c r="E8031" s="9"/>
      <c r="F8031" s="9"/>
      <c r="G8031" s="92" t="s">
        <v>4006</v>
      </c>
      <c r="H8031" s="92"/>
      <c r="I8031" s="92"/>
      <c r="J8031" s="92"/>
      <c r="K8031" s="33">
        <f>SUM(K8025,K8030)</f>
        <v>77.435999999999993</v>
      </c>
    </row>
    <row r="8032" spans="1:11" ht="15" customHeight="1" x14ac:dyDescent="0.25">
      <c r="A8032" s="9"/>
      <c r="B8032" s="9"/>
      <c r="C8032" s="9"/>
      <c r="D8032" s="9"/>
      <c r="E8032" s="9"/>
      <c r="F8032" s="9"/>
      <c r="G8032" s="92" t="s">
        <v>4007</v>
      </c>
      <c r="H8032" s="92"/>
      <c r="I8032" s="92"/>
      <c r="J8032" s="92"/>
      <c r="K8032" s="35">
        <v>22.5</v>
      </c>
    </row>
    <row r="8033" spans="1:11" ht="15" customHeight="1" x14ac:dyDescent="0.25">
      <c r="A8033" s="9"/>
      <c r="B8033" s="9"/>
      <c r="C8033" s="9"/>
      <c r="D8033" s="9"/>
      <c r="E8033" s="9"/>
      <c r="F8033" s="9"/>
      <c r="G8033" s="92" t="s">
        <v>4008</v>
      </c>
      <c r="H8033" s="92"/>
      <c r="I8033" s="92"/>
      <c r="J8033" s="92"/>
      <c r="K8033" s="33">
        <f>TRUNC(K8031/K8032,4)</f>
        <v>3.4416000000000002</v>
      </c>
    </row>
    <row r="8034" spans="1:11" ht="15" customHeight="1" x14ac:dyDescent="0.25">
      <c r="A8034" s="9"/>
      <c r="B8034" s="9"/>
      <c r="C8034" s="9"/>
      <c r="D8034" s="9"/>
      <c r="E8034" s="9"/>
      <c r="F8034" s="9"/>
      <c r="G8034" s="92" t="s">
        <v>4029</v>
      </c>
      <c r="H8034" s="92"/>
      <c r="I8034" s="92"/>
      <c r="J8034" s="92"/>
      <c r="K8034" s="33">
        <f>SUM(K8033)</f>
        <v>3.4416000000000002</v>
      </c>
    </row>
    <row r="8035" spans="1:11" ht="15" customHeight="1" x14ac:dyDescent="0.25">
      <c r="A8035" s="9"/>
      <c r="B8035" s="9"/>
      <c r="C8035" s="9"/>
      <c r="D8035" s="9"/>
      <c r="E8035" s="9"/>
      <c r="F8035" s="9"/>
      <c r="G8035" s="92" t="s">
        <v>3913</v>
      </c>
      <c r="H8035" s="92"/>
      <c r="I8035" s="92"/>
      <c r="J8035" s="92"/>
      <c r="K8035" s="29">
        <f>ROUND(SUM(K8034),2)</f>
        <v>3.44</v>
      </c>
    </row>
    <row r="8036" spans="1:11" ht="9.9499999999999993" customHeight="1" x14ac:dyDescent="0.25">
      <c r="A8036" s="9"/>
      <c r="B8036" s="9"/>
      <c r="C8036" s="9"/>
      <c r="D8036" s="9"/>
      <c r="E8036" s="9"/>
      <c r="F8036" s="9"/>
      <c r="G8036" s="100"/>
      <c r="H8036" s="100"/>
      <c r="I8036" s="100"/>
      <c r="J8036" s="100"/>
      <c r="K8036" s="100"/>
    </row>
    <row r="8037" spans="1:11" ht="20.100000000000001" customHeight="1" x14ac:dyDescent="0.25">
      <c r="A8037" s="99" t="s">
        <v>2724</v>
      </c>
      <c r="B8037" s="99"/>
      <c r="C8037" s="99"/>
      <c r="D8037" s="99"/>
      <c r="E8037" s="99"/>
      <c r="F8037" s="99"/>
      <c r="G8037" s="99"/>
      <c r="H8037" s="99"/>
      <c r="I8037" s="99"/>
      <c r="J8037" s="99"/>
      <c r="K8037" s="99"/>
    </row>
    <row r="8038" spans="1:11" ht="15" customHeight="1" x14ac:dyDescent="0.25">
      <c r="A8038" s="93" t="s">
        <v>3893</v>
      </c>
      <c r="B8038" s="93"/>
      <c r="C8038" s="93"/>
      <c r="D8038" s="94" t="s">
        <v>3</v>
      </c>
      <c r="E8038" s="94"/>
      <c r="F8038" s="23" t="s">
        <v>4</v>
      </c>
      <c r="G8038" s="94" t="s">
        <v>3894</v>
      </c>
      <c r="H8038" s="94"/>
      <c r="I8038" s="94" t="s">
        <v>3895</v>
      </c>
      <c r="J8038" s="94"/>
      <c r="K8038" s="23" t="s">
        <v>3896</v>
      </c>
    </row>
    <row r="8039" spans="1:11" ht="15" customHeight="1" x14ac:dyDescent="0.25">
      <c r="A8039" s="24" t="s">
        <v>3951</v>
      </c>
      <c r="B8039" s="95" t="s">
        <v>3952</v>
      </c>
      <c r="C8039" s="95"/>
      <c r="D8039" s="96" t="s">
        <v>3953</v>
      </c>
      <c r="E8039" s="96"/>
      <c r="F8039" s="24" t="s">
        <v>3954</v>
      </c>
      <c r="G8039" s="97">
        <v>4.0000000000000001E-3</v>
      </c>
      <c r="H8039" s="97"/>
      <c r="I8039" s="98">
        <v>215</v>
      </c>
      <c r="J8039" s="98"/>
      <c r="K8039" s="27">
        <f>ROUND(ROUND(G8039,8)*I8039,2)</f>
        <v>0.86</v>
      </c>
    </row>
    <row r="8040" spans="1:11" ht="15" customHeight="1" x14ac:dyDescent="0.25">
      <c r="A8040" s="24" t="s">
        <v>3955</v>
      </c>
      <c r="B8040" s="95" t="s">
        <v>3956</v>
      </c>
      <c r="C8040" s="95"/>
      <c r="D8040" s="96" t="s">
        <v>20</v>
      </c>
      <c r="E8040" s="96"/>
      <c r="F8040" s="24" t="s">
        <v>3903</v>
      </c>
      <c r="G8040" s="97">
        <v>5.0000000000000001E-3</v>
      </c>
      <c r="H8040" s="97"/>
      <c r="I8040" s="98">
        <v>19.37</v>
      </c>
      <c r="J8040" s="98"/>
      <c r="K8040" s="27">
        <f>ROUND(ROUND(G8040,8)*I8040,2)</f>
        <v>0.1</v>
      </c>
    </row>
    <row r="8041" spans="1:11" ht="15" customHeight="1" x14ac:dyDescent="0.25">
      <c r="A8041" s="9"/>
      <c r="B8041" s="9"/>
      <c r="C8041" s="9"/>
      <c r="D8041" s="9"/>
      <c r="E8041" s="9"/>
      <c r="F8041" s="9"/>
      <c r="G8041" s="91" t="s">
        <v>3906</v>
      </c>
      <c r="H8041" s="91"/>
      <c r="I8041" s="91"/>
      <c r="J8041" s="91"/>
      <c r="K8041" s="28">
        <f>SUM(K8039:K8040)</f>
        <v>0.96</v>
      </c>
    </row>
    <row r="8042" spans="1:11" ht="15" customHeight="1" x14ac:dyDescent="0.25">
      <c r="A8042" s="93" t="s">
        <v>3907</v>
      </c>
      <c r="B8042" s="93"/>
      <c r="C8042" s="93"/>
      <c r="D8042" s="94" t="s">
        <v>3</v>
      </c>
      <c r="E8042" s="94"/>
      <c r="F8042" s="23" t="s">
        <v>4</v>
      </c>
      <c r="G8042" s="94" t="s">
        <v>3894</v>
      </c>
      <c r="H8042" s="94"/>
      <c r="I8042" s="94" t="s">
        <v>3895</v>
      </c>
      <c r="J8042" s="94"/>
      <c r="K8042" s="23" t="s">
        <v>3896</v>
      </c>
    </row>
    <row r="8043" spans="1:11" ht="21" customHeight="1" x14ac:dyDescent="0.25">
      <c r="A8043" s="24" t="s">
        <v>3908</v>
      </c>
      <c r="B8043" s="95" t="s">
        <v>3909</v>
      </c>
      <c r="C8043" s="95"/>
      <c r="D8043" s="96" t="s">
        <v>20</v>
      </c>
      <c r="E8043" s="96"/>
      <c r="F8043" s="24" t="s">
        <v>2056</v>
      </c>
      <c r="G8043" s="97">
        <v>0.03</v>
      </c>
      <c r="H8043" s="97"/>
      <c r="I8043" s="98">
        <v>32.24</v>
      </c>
      <c r="J8043" s="98"/>
      <c r="K8043" s="27">
        <f>ROUND(ROUND(G8043,8)*I8043,2)</f>
        <v>0.97</v>
      </c>
    </row>
    <row r="8044" spans="1:11" ht="15" customHeight="1" x14ac:dyDescent="0.25">
      <c r="A8044" s="24" t="s">
        <v>3910</v>
      </c>
      <c r="B8044" s="95" t="s">
        <v>3911</v>
      </c>
      <c r="C8044" s="95"/>
      <c r="D8044" s="96" t="s">
        <v>20</v>
      </c>
      <c r="E8044" s="96"/>
      <c r="F8044" s="24" t="s">
        <v>2056</v>
      </c>
      <c r="G8044" s="97">
        <v>0.03</v>
      </c>
      <c r="H8044" s="97"/>
      <c r="I8044" s="98">
        <v>24.94</v>
      </c>
      <c r="J8044" s="98"/>
      <c r="K8044" s="27">
        <f>ROUND(ROUND(G8044,8)*I8044,2)</f>
        <v>0.75</v>
      </c>
    </row>
    <row r="8045" spans="1:11" ht="18" customHeight="1" x14ac:dyDescent="0.25">
      <c r="A8045" s="9"/>
      <c r="B8045" s="9"/>
      <c r="C8045" s="9"/>
      <c r="D8045" s="9"/>
      <c r="E8045" s="9"/>
      <c r="F8045" s="9"/>
      <c r="G8045" s="91" t="s">
        <v>3912</v>
      </c>
      <c r="H8045" s="91"/>
      <c r="I8045" s="91"/>
      <c r="J8045" s="91"/>
      <c r="K8045" s="28">
        <f>SUM(K8043:K8044)</f>
        <v>1.72</v>
      </c>
    </row>
    <row r="8046" spans="1:11" ht="15" customHeight="1" x14ac:dyDescent="0.25">
      <c r="A8046" s="9"/>
      <c r="B8046" s="9"/>
      <c r="C8046" s="9"/>
      <c r="D8046" s="9"/>
      <c r="E8046" s="9"/>
      <c r="F8046" s="9"/>
      <c r="G8046" s="92" t="s">
        <v>3913</v>
      </c>
      <c r="H8046" s="92"/>
      <c r="I8046" s="92"/>
      <c r="J8046" s="92"/>
      <c r="K8046" s="29">
        <f>ROUND(SUM(K8041,K8045),2)</f>
        <v>2.68</v>
      </c>
    </row>
    <row r="8047" spans="1:11" ht="9.9499999999999993" customHeight="1" x14ac:dyDescent="0.25">
      <c r="A8047" s="9"/>
      <c r="B8047" s="9"/>
      <c r="C8047" s="9"/>
      <c r="D8047" s="9"/>
      <c r="E8047" s="9"/>
      <c r="F8047" s="9"/>
      <c r="G8047" s="100"/>
      <c r="H8047" s="100"/>
      <c r="I8047" s="100"/>
      <c r="J8047" s="100"/>
      <c r="K8047" s="100"/>
    </row>
    <row r="8048" spans="1:11" ht="20.100000000000001" customHeight="1" x14ac:dyDescent="0.25">
      <c r="A8048" s="99" t="s">
        <v>2725</v>
      </c>
      <c r="B8048" s="99"/>
      <c r="C8048" s="99"/>
      <c r="D8048" s="99"/>
      <c r="E8048" s="99"/>
      <c r="F8048" s="99"/>
      <c r="G8048" s="99"/>
      <c r="H8048" s="99"/>
      <c r="I8048" s="99"/>
      <c r="J8048" s="99"/>
      <c r="K8048" s="99"/>
    </row>
    <row r="8049" spans="1:11" ht="15" customHeight="1" x14ac:dyDescent="0.25">
      <c r="A8049" s="93" t="s">
        <v>3916</v>
      </c>
      <c r="B8049" s="93"/>
      <c r="C8049" s="93"/>
      <c r="D8049" s="94" t="s">
        <v>3</v>
      </c>
      <c r="E8049" s="94"/>
      <c r="F8049" s="23" t="s">
        <v>4</v>
      </c>
      <c r="G8049" s="94" t="s">
        <v>3894</v>
      </c>
      <c r="H8049" s="94"/>
      <c r="I8049" s="94" t="s">
        <v>3895</v>
      </c>
      <c r="J8049" s="94"/>
      <c r="K8049" s="23" t="s">
        <v>3896</v>
      </c>
    </row>
    <row r="8050" spans="1:11" ht="29.1" customHeight="1" x14ac:dyDescent="0.25">
      <c r="A8050" s="24" t="s">
        <v>3957</v>
      </c>
      <c r="B8050" s="95" t="s">
        <v>3958</v>
      </c>
      <c r="C8050" s="95"/>
      <c r="D8050" s="96" t="s">
        <v>20</v>
      </c>
      <c r="E8050" s="96"/>
      <c r="F8050" s="24" t="s">
        <v>3936</v>
      </c>
      <c r="G8050" s="97">
        <v>2.8999999999999998E-3</v>
      </c>
      <c r="H8050" s="97"/>
      <c r="I8050" s="98">
        <v>75.540000000000006</v>
      </c>
      <c r="J8050" s="98"/>
      <c r="K8050" s="27">
        <f>TRUNC(TRUNC(G8050,8)*I8050,2)</f>
        <v>0.21</v>
      </c>
    </row>
    <row r="8051" spans="1:11" ht="29.1" customHeight="1" x14ac:dyDescent="0.25">
      <c r="A8051" s="24" t="s">
        <v>3959</v>
      </c>
      <c r="B8051" s="95" t="s">
        <v>3960</v>
      </c>
      <c r="C8051" s="95"/>
      <c r="D8051" s="96" t="s">
        <v>20</v>
      </c>
      <c r="E8051" s="96"/>
      <c r="F8051" s="24" t="s">
        <v>30</v>
      </c>
      <c r="G8051" s="97">
        <v>1.6999999999999999E-3</v>
      </c>
      <c r="H8051" s="97"/>
      <c r="I8051" s="98">
        <v>198.53</v>
      </c>
      <c r="J8051" s="98"/>
      <c r="K8051" s="27">
        <f>TRUNC(TRUNC(G8051,8)*I8051,2)</f>
        <v>0.33</v>
      </c>
    </row>
    <row r="8052" spans="1:11" ht="18" customHeight="1" x14ac:dyDescent="0.25">
      <c r="A8052" s="9"/>
      <c r="B8052" s="9"/>
      <c r="C8052" s="9"/>
      <c r="D8052" s="9"/>
      <c r="E8052" s="9"/>
      <c r="F8052" s="9"/>
      <c r="G8052" s="91" t="s">
        <v>3919</v>
      </c>
      <c r="H8052" s="91"/>
      <c r="I8052" s="91"/>
      <c r="J8052" s="91"/>
      <c r="K8052" s="28">
        <f>SUM(K8050:K8051)</f>
        <v>0.54</v>
      </c>
    </row>
    <row r="8053" spans="1:11" ht="15" customHeight="1" x14ac:dyDescent="0.25">
      <c r="A8053" s="93" t="s">
        <v>3907</v>
      </c>
      <c r="B8053" s="93"/>
      <c r="C8053" s="93"/>
      <c r="D8053" s="94" t="s">
        <v>3</v>
      </c>
      <c r="E8053" s="94"/>
      <c r="F8053" s="23" t="s">
        <v>4</v>
      </c>
      <c r="G8053" s="94" t="s">
        <v>3894</v>
      </c>
      <c r="H8053" s="94"/>
      <c r="I8053" s="94" t="s">
        <v>3895</v>
      </c>
      <c r="J8053" s="94"/>
      <c r="K8053" s="23" t="s">
        <v>3896</v>
      </c>
    </row>
    <row r="8054" spans="1:11" ht="15" customHeight="1" x14ac:dyDescent="0.25">
      <c r="A8054" s="24" t="s">
        <v>3961</v>
      </c>
      <c r="B8054" s="95" t="s">
        <v>3962</v>
      </c>
      <c r="C8054" s="95"/>
      <c r="D8054" s="96" t="s">
        <v>20</v>
      </c>
      <c r="E8054" s="96"/>
      <c r="F8054" s="24" t="s">
        <v>2056</v>
      </c>
      <c r="G8054" s="97">
        <v>4.5999999999999999E-3</v>
      </c>
      <c r="H8054" s="97"/>
      <c r="I8054" s="98">
        <v>29.5</v>
      </c>
      <c r="J8054" s="98"/>
      <c r="K8054" s="27">
        <f>TRUNC(TRUNC(G8054,8)*I8054,2)</f>
        <v>0.13</v>
      </c>
    </row>
    <row r="8055" spans="1:11" ht="18" customHeight="1" x14ac:dyDescent="0.25">
      <c r="A8055" s="9"/>
      <c r="B8055" s="9"/>
      <c r="C8055" s="9"/>
      <c r="D8055" s="9"/>
      <c r="E8055" s="9"/>
      <c r="F8055" s="9"/>
      <c r="G8055" s="91" t="s">
        <v>3912</v>
      </c>
      <c r="H8055" s="91"/>
      <c r="I8055" s="91"/>
      <c r="J8055" s="91"/>
      <c r="K8055" s="28">
        <f>SUM(K8054:K8054)</f>
        <v>0.13</v>
      </c>
    </row>
    <row r="8056" spans="1:11" ht="15" customHeight="1" x14ac:dyDescent="0.25">
      <c r="A8056" s="9"/>
      <c r="B8056" s="9"/>
      <c r="C8056" s="9"/>
      <c r="D8056" s="9"/>
      <c r="E8056" s="9"/>
      <c r="F8056" s="9"/>
      <c r="G8056" s="92" t="s">
        <v>3913</v>
      </c>
      <c r="H8056" s="92"/>
      <c r="I8056" s="92"/>
      <c r="J8056" s="92"/>
      <c r="K8056" s="29">
        <f>ROUND(SUM(K8052,K8055),2)</f>
        <v>0.67</v>
      </c>
    </row>
    <row r="8057" spans="1:11" ht="9.9499999999999993" customHeight="1" x14ac:dyDescent="0.25">
      <c r="A8057" s="9"/>
      <c r="B8057" s="9"/>
      <c r="C8057" s="9"/>
      <c r="D8057" s="9"/>
      <c r="E8057" s="9"/>
      <c r="F8057" s="9"/>
      <c r="G8057" s="100"/>
      <c r="H8057" s="100"/>
      <c r="I8057" s="100"/>
      <c r="J8057" s="100"/>
      <c r="K8057" s="100"/>
    </row>
    <row r="8058" spans="1:11" ht="20.100000000000001" customHeight="1" x14ac:dyDescent="0.25">
      <c r="A8058" s="99" t="s">
        <v>2726</v>
      </c>
      <c r="B8058" s="99"/>
      <c r="C8058" s="99"/>
      <c r="D8058" s="99"/>
      <c r="E8058" s="99"/>
      <c r="F8058" s="99"/>
      <c r="G8058" s="99"/>
      <c r="H8058" s="99"/>
      <c r="I8058" s="99"/>
      <c r="J8058" s="99"/>
      <c r="K8058" s="99"/>
    </row>
    <row r="8059" spans="1:11" ht="15" customHeight="1" x14ac:dyDescent="0.25">
      <c r="A8059" s="93" t="s">
        <v>3916</v>
      </c>
      <c r="B8059" s="93"/>
      <c r="C8059" s="93"/>
      <c r="D8059" s="94" t="s">
        <v>3</v>
      </c>
      <c r="E8059" s="94"/>
      <c r="F8059" s="23" t="s">
        <v>4</v>
      </c>
      <c r="G8059" s="94" t="s">
        <v>3894</v>
      </c>
      <c r="H8059" s="94"/>
      <c r="I8059" s="94" t="s">
        <v>3895</v>
      </c>
      <c r="J8059" s="94"/>
      <c r="K8059" s="23" t="s">
        <v>3896</v>
      </c>
    </row>
    <row r="8060" spans="1:11" ht="29.1" customHeight="1" x14ac:dyDescent="0.25">
      <c r="A8060" s="24" t="s">
        <v>3957</v>
      </c>
      <c r="B8060" s="95" t="s">
        <v>3958</v>
      </c>
      <c r="C8060" s="95"/>
      <c r="D8060" s="96" t="s">
        <v>20</v>
      </c>
      <c r="E8060" s="96"/>
      <c r="F8060" s="24" t="s">
        <v>3936</v>
      </c>
      <c r="G8060" s="97">
        <v>1.95E-2</v>
      </c>
      <c r="H8060" s="97"/>
      <c r="I8060" s="98">
        <v>75.540000000000006</v>
      </c>
      <c r="J8060" s="98"/>
      <c r="K8060" s="27">
        <f>TRUNC(TRUNC(G8060,8)*I8060,2)</f>
        <v>1.47</v>
      </c>
    </row>
    <row r="8061" spans="1:11" ht="29.1" customHeight="1" x14ac:dyDescent="0.25">
      <c r="A8061" s="24" t="s">
        <v>3959</v>
      </c>
      <c r="B8061" s="95" t="s">
        <v>3960</v>
      </c>
      <c r="C8061" s="95"/>
      <c r="D8061" s="96" t="s">
        <v>20</v>
      </c>
      <c r="E8061" s="96"/>
      <c r="F8061" s="24" t="s">
        <v>30</v>
      </c>
      <c r="G8061" s="97">
        <v>1.15E-2</v>
      </c>
      <c r="H8061" s="97"/>
      <c r="I8061" s="98">
        <v>198.53</v>
      </c>
      <c r="J8061" s="98"/>
      <c r="K8061" s="27">
        <f>TRUNC(TRUNC(G8061,8)*I8061,2)</f>
        <v>2.2799999999999998</v>
      </c>
    </row>
    <row r="8062" spans="1:11" ht="18" customHeight="1" x14ac:dyDescent="0.25">
      <c r="A8062" s="9"/>
      <c r="B8062" s="9"/>
      <c r="C8062" s="9"/>
      <c r="D8062" s="9"/>
      <c r="E8062" s="9"/>
      <c r="F8062" s="9"/>
      <c r="G8062" s="91" t="s">
        <v>3919</v>
      </c>
      <c r="H8062" s="91"/>
      <c r="I8062" s="91"/>
      <c r="J8062" s="91"/>
      <c r="K8062" s="28">
        <f>SUM(K8060:K8061)</f>
        <v>3.75</v>
      </c>
    </row>
    <row r="8063" spans="1:11" ht="15" customHeight="1" x14ac:dyDescent="0.25">
      <c r="A8063" s="93" t="s">
        <v>3907</v>
      </c>
      <c r="B8063" s="93"/>
      <c r="C8063" s="93"/>
      <c r="D8063" s="94" t="s">
        <v>3</v>
      </c>
      <c r="E8063" s="94"/>
      <c r="F8063" s="23" t="s">
        <v>4</v>
      </c>
      <c r="G8063" s="94" t="s">
        <v>3894</v>
      </c>
      <c r="H8063" s="94"/>
      <c r="I8063" s="94" t="s">
        <v>3895</v>
      </c>
      <c r="J8063" s="94"/>
      <c r="K8063" s="23" t="s">
        <v>3896</v>
      </c>
    </row>
    <row r="8064" spans="1:11" ht="15" customHeight="1" x14ac:dyDescent="0.25">
      <c r="A8064" s="24" t="s">
        <v>3910</v>
      </c>
      <c r="B8064" s="95" t="s">
        <v>3911</v>
      </c>
      <c r="C8064" s="95"/>
      <c r="D8064" s="96" t="s">
        <v>20</v>
      </c>
      <c r="E8064" s="96"/>
      <c r="F8064" s="24" t="s">
        <v>2056</v>
      </c>
      <c r="G8064" s="97">
        <v>3.1E-2</v>
      </c>
      <c r="H8064" s="97"/>
      <c r="I8064" s="98">
        <v>24.94</v>
      </c>
      <c r="J8064" s="98"/>
      <c r="K8064" s="27">
        <f>TRUNC(TRUNC(G8064,8)*I8064,2)</f>
        <v>0.77</v>
      </c>
    </row>
    <row r="8065" spans="1:11" ht="18" customHeight="1" x14ac:dyDescent="0.25">
      <c r="A8065" s="9"/>
      <c r="B8065" s="9"/>
      <c r="C8065" s="9"/>
      <c r="D8065" s="9"/>
      <c r="E8065" s="9"/>
      <c r="F8065" s="9"/>
      <c r="G8065" s="91" t="s">
        <v>3912</v>
      </c>
      <c r="H8065" s="91"/>
      <c r="I8065" s="91"/>
      <c r="J8065" s="91"/>
      <c r="K8065" s="28">
        <f>SUM(K8064:K8064)</f>
        <v>0.77</v>
      </c>
    </row>
    <row r="8066" spans="1:11" ht="15" customHeight="1" x14ac:dyDescent="0.25">
      <c r="A8066" s="9"/>
      <c r="B8066" s="9"/>
      <c r="C8066" s="9"/>
      <c r="D8066" s="9"/>
      <c r="E8066" s="9"/>
      <c r="F8066" s="9"/>
      <c r="G8066" s="92" t="s">
        <v>3913</v>
      </c>
      <c r="H8066" s="92"/>
      <c r="I8066" s="92"/>
      <c r="J8066" s="92"/>
      <c r="K8066" s="29">
        <f>ROUND(SUM(K8062,K8065),2)</f>
        <v>4.5199999999999996</v>
      </c>
    </row>
    <row r="8067" spans="1:11" ht="9.9499999999999993" customHeight="1" x14ac:dyDescent="0.25">
      <c r="A8067" s="9"/>
      <c r="B8067" s="9"/>
      <c r="C8067" s="9"/>
      <c r="D8067" s="9"/>
      <c r="E8067" s="9"/>
      <c r="F8067" s="9"/>
      <c r="G8067" s="100"/>
      <c r="H8067" s="100"/>
      <c r="I8067" s="100"/>
      <c r="J8067" s="100"/>
      <c r="K8067" s="100"/>
    </row>
    <row r="8068" spans="1:11" ht="20.100000000000001" customHeight="1" x14ac:dyDescent="0.25">
      <c r="A8068" s="99" t="s">
        <v>2727</v>
      </c>
      <c r="B8068" s="99"/>
      <c r="C8068" s="99"/>
      <c r="D8068" s="99"/>
      <c r="E8068" s="99"/>
      <c r="F8068" s="99"/>
      <c r="G8068" s="99"/>
      <c r="H8068" s="99"/>
      <c r="I8068" s="99"/>
      <c r="J8068" s="99"/>
      <c r="K8068" s="99"/>
    </row>
    <row r="8069" spans="1:11" ht="15" customHeight="1" x14ac:dyDescent="0.25">
      <c r="A8069" s="93" t="s">
        <v>3916</v>
      </c>
      <c r="B8069" s="93"/>
      <c r="C8069" s="93"/>
      <c r="D8069" s="94" t="s">
        <v>3</v>
      </c>
      <c r="E8069" s="94"/>
      <c r="F8069" s="23" t="s">
        <v>4</v>
      </c>
      <c r="G8069" s="94" t="s">
        <v>3894</v>
      </c>
      <c r="H8069" s="94"/>
      <c r="I8069" s="94" t="s">
        <v>3895</v>
      </c>
      <c r="J8069" s="94"/>
      <c r="K8069" s="23" t="s">
        <v>3896</v>
      </c>
    </row>
    <row r="8070" spans="1:11" ht="29.1" customHeight="1" x14ac:dyDescent="0.25">
      <c r="A8070" s="24" t="s">
        <v>3963</v>
      </c>
      <c r="B8070" s="95" t="s">
        <v>3964</v>
      </c>
      <c r="C8070" s="95"/>
      <c r="D8070" s="96" t="s">
        <v>20</v>
      </c>
      <c r="E8070" s="96"/>
      <c r="F8070" s="24" t="s">
        <v>3936</v>
      </c>
      <c r="G8070" s="97">
        <v>0.86950000000000005</v>
      </c>
      <c r="H8070" s="97"/>
      <c r="I8070" s="98">
        <v>8.9</v>
      </c>
      <c r="J8070" s="98"/>
      <c r="K8070" s="27">
        <f>TRUNC(TRUNC(G8070,8)*I8070,2)</f>
        <v>7.73</v>
      </c>
    </row>
    <row r="8071" spans="1:11" ht="29.1" customHeight="1" x14ac:dyDescent="0.25">
      <c r="A8071" s="24" t="s">
        <v>3965</v>
      </c>
      <c r="B8071" s="95" t="s">
        <v>3966</v>
      </c>
      <c r="C8071" s="95"/>
      <c r="D8071" s="96" t="s">
        <v>20</v>
      </c>
      <c r="E8071" s="96"/>
      <c r="F8071" s="24" t="s">
        <v>30</v>
      </c>
      <c r="G8071" s="97">
        <v>1.137</v>
      </c>
      <c r="H8071" s="97"/>
      <c r="I8071" s="98">
        <v>32.76</v>
      </c>
      <c r="J8071" s="98"/>
      <c r="K8071" s="27">
        <f>TRUNC(TRUNC(G8071,8)*I8071,2)</f>
        <v>37.24</v>
      </c>
    </row>
    <row r="8072" spans="1:11" ht="21" customHeight="1" x14ac:dyDescent="0.25">
      <c r="A8072" s="24" t="s">
        <v>3967</v>
      </c>
      <c r="B8072" s="95" t="s">
        <v>3968</v>
      </c>
      <c r="C8072" s="95"/>
      <c r="D8072" s="96" t="s">
        <v>20</v>
      </c>
      <c r="E8072" s="96"/>
      <c r="F8072" s="24" t="s">
        <v>3936</v>
      </c>
      <c r="G8072" s="97">
        <v>0.86950000000000005</v>
      </c>
      <c r="H8072" s="97"/>
      <c r="I8072" s="98">
        <v>27.59</v>
      </c>
      <c r="J8072" s="98"/>
      <c r="K8072" s="27">
        <f>TRUNC(TRUNC(G8072,8)*I8072,2)</f>
        <v>23.98</v>
      </c>
    </row>
    <row r="8073" spans="1:11" ht="21" customHeight="1" x14ac:dyDescent="0.25">
      <c r="A8073" s="24" t="s">
        <v>3969</v>
      </c>
      <c r="B8073" s="95" t="s">
        <v>3970</v>
      </c>
      <c r="C8073" s="95"/>
      <c r="D8073" s="96" t="s">
        <v>20</v>
      </c>
      <c r="E8073" s="96"/>
      <c r="F8073" s="24" t="s">
        <v>30</v>
      </c>
      <c r="G8073" s="97">
        <v>1.137</v>
      </c>
      <c r="H8073" s="97"/>
      <c r="I8073" s="98">
        <v>28.09</v>
      </c>
      <c r="J8073" s="98"/>
      <c r="K8073" s="27">
        <f>TRUNC(TRUNC(G8073,8)*I8073,2)</f>
        <v>31.93</v>
      </c>
    </row>
    <row r="8074" spans="1:11" ht="18" customHeight="1" x14ac:dyDescent="0.25">
      <c r="A8074" s="9"/>
      <c r="B8074" s="9"/>
      <c r="C8074" s="9"/>
      <c r="D8074" s="9"/>
      <c r="E8074" s="9"/>
      <c r="F8074" s="9"/>
      <c r="G8074" s="91" t="s">
        <v>3919</v>
      </c>
      <c r="H8074" s="91"/>
      <c r="I8074" s="91"/>
      <c r="J8074" s="91"/>
      <c r="K8074" s="28">
        <f>SUM(K8070:K8073)</f>
        <v>100.88</v>
      </c>
    </row>
    <row r="8075" spans="1:11" ht="15" customHeight="1" x14ac:dyDescent="0.25">
      <c r="A8075" s="93" t="s">
        <v>3907</v>
      </c>
      <c r="B8075" s="93"/>
      <c r="C8075" s="93"/>
      <c r="D8075" s="94" t="s">
        <v>3</v>
      </c>
      <c r="E8075" s="94"/>
      <c r="F8075" s="23" t="s">
        <v>4</v>
      </c>
      <c r="G8075" s="94" t="s">
        <v>3894</v>
      </c>
      <c r="H8075" s="94"/>
      <c r="I8075" s="94" t="s">
        <v>3895</v>
      </c>
      <c r="J8075" s="94"/>
      <c r="K8075" s="23" t="s">
        <v>3896</v>
      </c>
    </row>
    <row r="8076" spans="1:11" ht="15" customHeight="1" x14ac:dyDescent="0.25">
      <c r="A8076" s="24" t="s">
        <v>3971</v>
      </c>
      <c r="B8076" s="95" t="s">
        <v>3972</v>
      </c>
      <c r="C8076" s="95"/>
      <c r="D8076" s="96" t="s">
        <v>20</v>
      </c>
      <c r="E8076" s="96"/>
      <c r="F8076" s="24" t="s">
        <v>2056</v>
      </c>
      <c r="G8076" s="97">
        <v>7.22E-2</v>
      </c>
      <c r="H8076" s="97"/>
      <c r="I8076" s="98">
        <v>32.69</v>
      </c>
      <c r="J8076" s="98"/>
      <c r="K8076" s="27">
        <f>TRUNC(TRUNC(G8076,8)*I8076,2)</f>
        <v>2.36</v>
      </c>
    </row>
    <row r="8077" spans="1:11" ht="15" customHeight="1" x14ac:dyDescent="0.25">
      <c r="A8077" s="24" t="s">
        <v>3910</v>
      </c>
      <c r="B8077" s="95" t="s">
        <v>3911</v>
      </c>
      <c r="C8077" s="95"/>
      <c r="D8077" s="96" t="s">
        <v>20</v>
      </c>
      <c r="E8077" s="96"/>
      <c r="F8077" s="24" t="s">
        <v>2056</v>
      </c>
      <c r="G8077" s="97">
        <v>0.44790000000000002</v>
      </c>
      <c r="H8077" s="97"/>
      <c r="I8077" s="98">
        <v>24.94</v>
      </c>
      <c r="J8077" s="98"/>
      <c r="K8077" s="27">
        <f>TRUNC(TRUNC(G8077,8)*I8077,2)</f>
        <v>11.17</v>
      </c>
    </row>
    <row r="8078" spans="1:11" ht="18" customHeight="1" x14ac:dyDescent="0.25">
      <c r="A8078" s="9"/>
      <c r="B8078" s="9"/>
      <c r="C8078" s="9"/>
      <c r="D8078" s="9"/>
      <c r="E8078" s="9"/>
      <c r="F8078" s="9"/>
      <c r="G8078" s="91" t="s">
        <v>3912</v>
      </c>
      <c r="H8078" s="91"/>
      <c r="I8078" s="91"/>
      <c r="J8078" s="91"/>
      <c r="K8078" s="28">
        <f>SUM(K8076:K8077)</f>
        <v>13.53</v>
      </c>
    </row>
    <row r="8079" spans="1:11" ht="15" customHeight="1" x14ac:dyDescent="0.25">
      <c r="A8079" s="9"/>
      <c r="B8079" s="9"/>
      <c r="C8079" s="9"/>
      <c r="D8079" s="9"/>
      <c r="E8079" s="9"/>
      <c r="F8079" s="9"/>
      <c r="G8079" s="92" t="s">
        <v>3913</v>
      </c>
      <c r="H8079" s="92"/>
      <c r="I8079" s="92"/>
      <c r="J8079" s="92"/>
      <c r="K8079" s="29">
        <f>ROUND(SUM(K8074,K8078),2)</f>
        <v>114.41</v>
      </c>
    </row>
    <row r="8080" spans="1:11" ht="9.9499999999999993" customHeight="1" x14ac:dyDescent="0.25">
      <c r="A8080" s="9"/>
      <c r="B8080" s="9"/>
      <c r="C8080" s="9"/>
      <c r="D8080" s="9"/>
      <c r="E8080" s="9"/>
      <c r="F8080" s="9"/>
      <c r="G8080" s="100"/>
      <c r="H8080" s="100"/>
      <c r="I8080" s="100"/>
      <c r="J8080" s="100"/>
      <c r="K8080" s="100"/>
    </row>
    <row r="8081" spans="1:11" ht="20.100000000000001" customHeight="1" x14ac:dyDescent="0.25">
      <c r="A8081" s="99" t="s">
        <v>2729</v>
      </c>
      <c r="B8081" s="99"/>
      <c r="C8081" s="99"/>
      <c r="D8081" s="99"/>
      <c r="E8081" s="99"/>
      <c r="F8081" s="99"/>
      <c r="G8081" s="99"/>
      <c r="H8081" s="99"/>
      <c r="I8081" s="99"/>
      <c r="J8081" s="99"/>
      <c r="K8081" s="99"/>
    </row>
    <row r="8082" spans="1:11" ht="15" customHeight="1" x14ac:dyDescent="0.25">
      <c r="A8082" s="93" t="s">
        <v>3916</v>
      </c>
      <c r="B8082" s="93"/>
      <c r="C8082" s="93"/>
      <c r="D8082" s="94" t="s">
        <v>3</v>
      </c>
      <c r="E8082" s="94"/>
      <c r="F8082" s="23" t="s">
        <v>4</v>
      </c>
      <c r="G8082" s="94" t="s">
        <v>3894</v>
      </c>
      <c r="H8082" s="94"/>
      <c r="I8082" s="94" t="s">
        <v>3895</v>
      </c>
      <c r="J8082" s="94"/>
      <c r="K8082" s="23" t="s">
        <v>3896</v>
      </c>
    </row>
    <row r="8083" spans="1:11" ht="38.1" customHeight="1" x14ac:dyDescent="0.25">
      <c r="A8083" s="24" t="s">
        <v>3973</v>
      </c>
      <c r="B8083" s="95" t="s">
        <v>3974</v>
      </c>
      <c r="C8083" s="95"/>
      <c r="D8083" s="96" t="s">
        <v>20</v>
      </c>
      <c r="E8083" s="96"/>
      <c r="F8083" s="24" t="s">
        <v>3936</v>
      </c>
      <c r="G8083" s="97">
        <v>6.3E-3</v>
      </c>
      <c r="H8083" s="97"/>
      <c r="I8083" s="98">
        <v>94.61</v>
      </c>
      <c r="J8083" s="98"/>
      <c r="K8083" s="27">
        <f>TRUNC(TRUNC(G8083,8)*I8083,2)</f>
        <v>0.59</v>
      </c>
    </row>
    <row r="8084" spans="1:11" ht="38.1" customHeight="1" x14ac:dyDescent="0.25">
      <c r="A8084" s="24" t="s">
        <v>3975</v>
      </c>
      <c r="B8084" s="95" t="s">
        <v>3976</v>
      </c>
      <c r="C8084" s="95"/>
      <c r="D8084" s="96" t="s">
        <v>20</v>
      </c>
      <c r="E8084" s="96"/>
      <c r="F8084" s="24" t="s">
        <v>30</v>
      </c>
      <c r="G8084" s="97">
        <v>1.0200000000000001E-2</v>
      </c>
      <c r="H8084" s="97"/>
      <c r="I8084" s="98">
        <v>370.94</v>
      </c>
      <c r="J8084" s="98"/>
      <c r="K8084" s="27">
        <f>TRUNC(TRUNC(G8084,8)*I8084,2)</f>
        <v>3.78</v>
      </c>
    </row>
    <row r="8085" spans="1:11" ht="29.1" customHeight="1" x14ac:dyDescent="0.25">
      <c r="A8085" s="24" t="s">
        <v>3977</v>
      </c>
      <c r="B8085" s="95" t="s">
        <v>3978</v>
      </c>
      <c r="C8085" s="95"/>
      <c r="D8085" s="96" t="s">
        <v>20</v>
      </c>
      <c r="E8085" s="96"/>
      <c r="F8085" s="24" t="s">
        <v>3936</v>
      </c>
      <c r="G8085" s="97">
        <v>4.8999999999999998E-3</v>
      </c>
      <c r="H8085" s="97"/>
      <c r="I8085" s="98">
        <v>74.180000000000007</v>
      </c>
      <c r="J8085" s="98"/>
      <c r="K8085" s="27">
        <f>TRUNC(TRUNC(G8085,8)*I8085,2)</f>
        <v>0.36</v>
      </c>
    </row>
    <row r="8086" spans="1:11" ht="29.1" customHeight="1" x14ac:dyDescent="0.25">
      <c r="A8086" s="24" t="s">
        <v>3979</v>
      </c>
      <c r="B8086" s="95" t="s">
        <v>3980</v>
      </c>
      <c r="C8086" s="95"/>
      <c r="D8086" s="96" t="s">
        <v>20</v>
      </c>
      <c r="E8086" s="96"/>
      <c r="F8086" s="24" t="s">
        <v>30</v>
      </c>
      <c r="G8086" s="97">
        <v>5.5999999999999999E-3</v>
      </c>
      <c r="H8086" s="97"/>
      <c r="I8086" s="98">
        <v>166.79</v>
      </c>
      <c r="J8086" s="98"/>
      <c r="K8086" s="27">
        <f>TRUNC(TRUNC(G8086,8)*I8086,2)</f>
        <v>0.93</v>
      </c>
    </row>
    <row r="8087" spans="1:11" ht="18" customHeight="1" x14ac:dyDescent="0.25">
      <c r="A8087" s="9"/>
      <c r="B8087" s="9"/>
      <c r="C8087" s="9"/>
      <c r="D8087" s="9"/>
      <c r="E8087" s="9"/>
      <c r="F8087" s="9"/>
      <c r="G8087" s="91" t="s">
        <v>3919</v>
      </c>
      <c r="H8087" s="91"/>
      <c r="I8087" s="91"/>
      <c r="J8087" s="91"/>
      <c r="K8087" s="28">
        <f>SUM(K8083:K8086)</f>
        <v>5.66</v>
      </c>
    </row>
    <row r="8088" spans="1:11" ht="15" customHeight="1" x14ac:dyDescent="0.25">
      <c r="A8088" s="9"/>
      <c r="B8088" s="9"/>
      <c r="C8088" s="9"/>
      <c r="D8088" s="9"/>
      <c r="E8088" s="9"/>
      <c r="F8088" s="9"/>
      <c r="G8088" s="92" t="s">
        <v>3913</v>
      </c>
      <c r="H8088" s="92"/>
      <c r="I8088" s="92"/>
      <c r="J8088" s="92"/>
      <c r="K8088" s="29">
        <f>ROUND(SUM(K8087),2)</f>
        <v>5.66</v>
      </c>
    </row>
    <row r="8089" spans="1:11" ht="9.9499999999999993" customHeight="1" x14ac:dyDescent="0.25">
      <c r="A8089" s="9"/>
      <c r="B8089" s="9"/>
      <c r="C8089" s="9"/>
      <c r="D8089" s="9"/>
      <c r="E8089" s="9"/>
      <c r="F8089" s="9"/>
      <c r="G8089" s="100"/>
      <c r="H8089" s="100"/>
      <c r="I8089" s="100"/>
      <c r="J8089" s="100"/>
      <c r="K8089" s="100"/>
    </row>
    <row r="8090" spans="1:11" ht="20.100000000000001" customHeight="1" x14ac:dyDescent="0.25">
      <c r="A8090" s="99" t="s">
        <v>2731</v>
      </c>
      <c r="B8090" s="99"/>
      <c r="C8090" s="99"/>
      <c r="D8090" s="99"/>
      <c r="E8090" s="99"/>
      <c r="F8090" s="99"/>
      <c r="G8090" s="99"/>
      <c r="H8090" s="99"/>
      <c r="I8090" s="99"/>
      <c r="J8090" s="99"/>
      <c r="K8090" s="99"/>
    </row>
    <row r="8091" spans="1:11" ht="15" customHeight="1" x14ac:dyDescent="0.25">
      <c r="A8091" s="93" t="s">
        <v>3916</v>
      </c>
      <c r="B8091" s="93"/>
      <c r="C8091" s="93"/>
      <c r="D8091" s="94" t="s">
        <v>3</v>
      </c>
      <c r="E8091" s="94"/>
      <c r="F8091" s="23" t="s">
        <v>4</v>
      </c>
      <c r="G8091" s="94" t="s">
        <v>3894</v>
      </c>
      <c r="H8091" s="94"/>
      <c r="I8091" s="94" t="s">
        <v>3895</v>
      </c>
      <c r="J8091" s="94"/>
      <c r="K8091" s="23" t="s">
        <v>3896</v>
      </c>
    </row>
    <row r="8092" spans="1:11" ht="38.1" customHeight="1" x14ac:dyDescent="0.25">
      <c r="A8092" s="24" t="s">
        <v>3973</v>
      </c>
      <c r="B8092" s="95" t="s">
        <v>3974</v>
      </c>
      <c r="C8092" s="95"/>
      <c r="D8092" s="96" t="s">
        <v>20</v>
      </c>
      <c r="E8092" s="96"/>
      <c r="F8092" s="24" t="s">
        <v>3936</v>
      </c>
      <c r="G8092" s="97">
        <v>1.2999999999999999E-3</v>
      </c>
      <c r="H8092" s="97"/>
      <c r="I8092" s="98">
        <v>94.61</v>
      </c>
      <c r="J8092" s="98"/>
      <c r="K8092" s="27">
        <f>TRUNC(TRUNC(G8092,8)*I8092,2)</f>
        <v>0.12</v>
      </c>
    </row>
    <row r="8093" spans="1:11" ht="38.1" customHeight="1" x14ac:dyDescent="0.25">
      <c r="A8093" s="24" t="s">
        <v>3975</v>
      </c>
      <c r="B8093" s="95" t="s">
        <v>3976</v>
      </c>
      <c r="C8093" s="95"/>
      <c r="D8093" s="96" t="s">
        <v>20</v>
      </c>
      <c r="E8093" s="96"/>
      <c r="F8093" s="24" t="s">
        <v>30</v>
      </c>
      <c r="G8093" s="97">
        <v>3.0999999999999999E-3</v>
      </c>
      <c r="H8093" s="97"/>
      <c r="I8093" s="98">
        <v>370.94</v>
      </c>
      <c r="J8093" s="98"/>
      <c r="K8093" s="27">
        <f>TRUNC(TRUNC(G8093,8)*I8093,2)</f>
        <v>1.1399999999999999</v>
      </c>
    </row>
    <row r="8094" spans="1:11" ht="18" customHeight="1" x14ac:dyDescent="0.25">
      <c r="A8094" s="9"/>
      <c r="B8094" s="9"/>
      <c r="C8094" s="9"/>
      <c r="D8094" s="9"/>
      <c r="E8094" s="9"/>
      <c r="F8094" s="9"/>
      <c r="G8094" s="91" t="s">
        <v>3919</v>
      </c>
      <c r="H8094" s="91"/>
      <c r="I8094" s="91"/>
      <c r="J8094" s="91"/>
      <c r="K8094" s="28">
        <f>SUM(K8092:K8093)</f>
        <v>1.2599999999999998</v>
      </c>
    </row>
    <row r="8095" spans="1:11" ht="15" customHeight="1" x14ac:dyDescent="0.25">
      <c r="A8095" s="9"/>
      <c r="B8095" s="9"/>
      <c r="C8095" s="9"/>
      <c r="D8095" s="9"/>
      <c r="E8095" s="9"/>
      <c r="F8095" s="9"/>
      <c r="G8095" s="92" t="s">
        <v>3913</v>
      </c>
      <c r="H8095" s="92"/>
      <c r="I8095" s="92"/>
      <c r="J8095" s="92"/>
      <c r="K8095" s="29">
        <f>ROUND(SUM(K8094),2)</f>
        <v>1.26</v>
      </c>
    </row>
    <row r="8096" spans="1:11" ht="9.9499999999999993" customHeight="1" x14ac:dyDescent="0.25">
      <c r="A8096" s="9"/>
      <c r="B8096" s="9"/>
      <c r="C8096" s="9"/>
      <c r="D8096" s="9"/>
      <c r="E8096" s="9"/>
      <c r="F8096" s="9"/>
      <c r="G8096" s="100"/>
      <c r="H8096" s="100"/>
      <c r="I8096" s="100"/>
      <c r="J8096" s="100"/>
      <c r="K8096" s="100"/>
    </row>
    <row r="8097" spans="1:11" ht="20.100000000000001" customHeight="1" x14ac:dyDescent="0.25">
      <c r="A8097" s="99" t="s">
        <v>2733</v>
      </c>
      <c r="B8097" s="99"/>
      <c r="C8097" s="99"/>
      <c r="D8097" s="99"/>
      <c r="E8097" s="99"/>
      <c r="F8097" s="99"/>
      <c r="G8097" s="99"/>
      <c r="H8097" s="99"/>
      <c r="I8097" s="99"/>
      <c r="J8097" s="99"/>
      <c r="K8097" s="99"/>
    </row>
    <row r="8098" spans="1:11" ht="15" customHeight="1" x14ac:dyDescent="0.25">
      <c r="A8098" s="93" t="s">
        <v>3916</v>
      </c>
      <c r="B8098" s="93"/>
      <c r="C8098" s="93"/>
      <c r="D8098" s="94" t="s">
        <v>3</v>
      </c>
      <c r="E8098" s="94"/>
      <c r="F8098" s="23" t="s">
        <v>4</v>
      </c>
      <c r="G8098" s="94" t="s">
        <v>3894</v>
      </c>
      <c r="H8098" s="94"/>
      <c r="I8098" s="94" t="s">
        <v>3895</v>
      </c>
      <c r="J8098" s="94"/>
      <c r="K8098" s="23" t="s">
        <v>3896</v>
      </c>
    </row>
    <row r="8099" spans="1:11" ht="38.1" customHeight="1" x14ac:dyDescent="0.25">
      <c r="A8099" s="24" t="s">
        <v>3973</v>
      </c>
      <c r="B8099" s="95" t="s">
        <v>3974</v>
      </c>
      <c r="C8099" s="95"/>
      <c r="D8099" s="96" t="s">
        <v>20</v>
      </c>
      <c r="E8099" s="96"/>
      <c r="F8099" s="24" t="s">
        <v>3936</v>
      </c>
      <c r="G8099" s="97">
        <v>5.0000000000000001E-4</v>
      </c>
      <c r="H8099" s="97"/>
      <c r="I8099" s="98">
        <v>94.61</v>
      </c>
      <c r="J8099" s="98"/>
      <c r="K8099" s="27">
        <f>TRUNC(TRUNC(G8099,8)*I8099,2)</f>
        <v>0.04</v>
      </c>
    </row>
    <row r="8100" spans="1:11" ht="38.1" customHeight="1" x14ac:dyDescent="0.25">
      <c r="A8100" s="24" t="s">
        <v>3975</v>
      </c>
      <c r="B8100" s="95" t="s">
        <v>3976</v>
      </c>
      <c r="C8100" s="95"/>
      <c r="D8100" s="96" t="s">
        <v>20</v>
      </c>
      <c r="E8100" s="96"/>
      <c r="F8100" s="24" t="s">
        <v>30</v>
      </c>
      <c r="G8100" s="97">
        <v>1.1999999999999999E-3</v>
      </c>
      <c r="H8100" s="97"/>
      <c r="I8100" s="98">
        <v>370.94</v>
      </c>
      <c r="J8100" s="98"/>
      <c r="K8100" s="27">
        <f>TRUNC(TRUNC(G8100,8)*I8100,2)</f>
        <v>0.44</v>
      </c>
    </row>
    <row r="8101" spans="1:11" ht="18" customHeight="1" x14ac:dyDescent="0.25">
      <c r="A8101" s="9"/>
      <c r="B8101" s="9"/>
      <c r="C8101" s="9"/>
      <c r="D8101" s="9"/>
      <c r="E8101" s="9"/>
      <c r="F8101" s="9"/>
      <c r="G8101" s="91" t="s">
        <v>3919</v>
      </c>
      <c r="H8101" s="91"/>
      <c r="I8101" s="91"/>
      <c r="J8101" s="91"/>
      <c r="K8101" s="28">
        <f>SUM(K8099:K8100)</f>
        <v>0.48</v>
      </c>
    </row>
    <row r="8102" spans="1:11" ht="15" customHeight="1" x14ac:dyDescent="0.25">
      <c r="A8102" s="9"/>
      <c r="B8102" s="9"/>
      <c r="C8102" s="9"/>
      <c r="D8102" s="9"/>
      <c r="E8102" s="9"/>
      <c r="F8102" s="9"/>
      <c r="G8102" s="92" t="s">
        <v>3913</v>
      </c>
      <c r="H8102" s="92"/>
      <c r="I8102" s="92"/>
      <c r="J8102" s="92"/>
      <c r="K8102" s="29">
        <f>ROUND(SUM(K8101),2)</f>
        <v>0.48</v>
      </c>
    </row>
    <row r="8103" spans="1:11" ht="9.9499999999999993" customHeight="1" x14ac:dyDescent="0.25">
      <c r="A8103" s="9"/>
      <c r="B8103" s="9"/>
      <c r="C8103" s="9"/>
      <c r="D8103" s="9"/>
      <c r="E8103" s="9"/>
      <c r="F8103" s="9"/>
      <c r="G8103" s="100"/>
      <c r="H8103" s="100"/>
      <c r="I8103" s="100"/>
      <c r="J8103" s="100"/>
      <c r="K8103" s="100"/>
    </row>
    <row r="8104" spans="1:11" ht="20.100000000000001" customHeight="1" x14ac:dyDescent="0.25">
      <c r="A8104" s="99" t="s">
        <v>2734</v>
      </c>
      <c r="B8104" s="99"/>
      <c r="C8104" s="99"/>
      <c r="D8104" s="99"/>
      <c r="E8104" s="99"/>
      <c r="F8104" s="99"/>
      <c r="G8104" s="99"/>
      <c r="H8104" s="99"/>
      <c r="I8104" s="99"/>
      <c r="J8104" s="99"/>
      <c r="K8104" s="99"/>
    </row>
    <row r="8105" spans="1:11" ht="15" customHeight="1" x14ac:dyDescent="0.25">
      <c r="A8105" s="93" t="s">
        <v>3981</v>
      </c>
      <c r="B8105" s="93"/>
      <c r="C8105" s="93"/>
      <c r="D8105" s="94" t="s">
        <v>3</v>
      </c>
      <c r="E8105" s="94"/>
      <c r="F8105" s="23" t="s">
        <v>4</v>
      </c>
      <c r="G8105" s="94" t="s">
        <v>3894</v>
      </c>
      <c r="H8105" s="94"/>
      <c r="I8105" s="94" t="s">
        <v>3895</v>
      </c>
      <c r="J8105" s="94"/>
      <c r="K8105" s="23" t="s">
        <v>3896</v>
      </c>
    </row>
    <row r="8106" spans="1:11" ht="21" customHeight="1" x14ac:dyDescent="0.25">
      <c r="A8106" s="24" t="s">
        <v>70</v>
      </c>
      <c r="B8106" s="95" t="s">
        <v>3982</v>
      </c>
      <c r="C8106" s="95"/>
      <c r="D8106" s="96" t="s">
        <v>25</v>
      </c>
      <c r="E8106" s="96"/>
      <c r="F8106" s="24" t="s">
        <v>61</v>
      </c>
      <c r="G8106" s="97">
        <v>1</v>
      </c>
      <c r="H8106" s="97"/>
      <c r="I8106" s="98">
        <v>28.42</v>
      </c>
      <c r="J8106" s="98"/>
      <c r="K8106" s="27">
        <f>ROUND(ROUND(G8106,8)*I8106,2)</f>
        <v>28.42</v>
      </c>
    </row>
    <row r="8107" spans="1:11" ht="15" customHeight="1" x14ac:dyDescent="0.25">
      <c r="A8107" s="9"/>
      <c r="B8107" s="9"/>
      <c r="C8107" s="9"/>
      <c r="D8107" s="9"/>
      <c r="E8107" s="9"/>
      <c r="F8107" s="9"/>
      <c r="G8107" s="91" t="s">
        <v>3983</v>
      </c>
      <c r="H8107" s="91"/>
      <c r="I8107" s="91"/>
      <c r="J8107" s="91"/>
      <c r="K8107" s="28">
        <f>SUM(K8106:K8106)</f>
        <v>28.42</v>
      </c>
    </row>
    <row r="8108" spans="1:11" ht="15" customHeight="1" x14ac:dyDescent="0.25">
      <c r="A8108" s="9"/>
      <c r="B8108" s="9"/>
      <c r="C8108" s="9"/>
      <c r="D8108" s="9"/>
      <c r="E8108" s="9"/>
      <c r="F8108" s="9"/>
      <c r="G8108" s="92" t="s">
        <v>3913</v>
      </c>
      <c r="H8108" s="92"/>
      <c r="I8108" s="92"/>
      <c r="J8108" s="92"/>
      <c r="K8108" s="29">
        <f>ROUND(SUM(K8107),2)</f>
        <v>28.42</v>
      </c>
    </row>
    <row r="8109" spans="1:11" ht="9.9499999999999993" customHeight="1" x14ac:dyDescent="0.25">
      <c r="A8109" s="9"/>
      <c r="B8109" s="9"/>
      <c r="C8109" s="9"/>
      <c r="D8109" s="9"/>
      <c r="E8109" s="9"/>
      <c r="F8109" s="9"/>
      <c r="G8109" s="100"/>
      <c r="H8109" s="100"/>
      <c r="I8109" s="100"/>
      <c r="J8109" s="100"/>
      <c r="K8109" s="100"/>
    </row>
    <row r="8110" spans="1:11" ht="20.100000000000001" customHeight="1" x14ac:dyDescent="0.25">
      <c r="A8110" s="99" t="s">
        <v>2736</v>
      </c>
      <c r="B8110" s="99"/>
      <c r="C8110" s="99"/>
      <c r="D8110" s="99"/>
      <c r="E8110" s="99"/>
      <c r="F8110" s="99"/>
      <c r="G8110" s="99"/>
      <c r="H8110" s="99"/>
      <c r="I8110" s="99"/>
      <c r="J8110" s="99"/>
      <c r="K8110" s="99"/>
    </row>
    <row r="8111" spans="1:11" ht="15" customHeight="1" x14ac:dyDescent="0.25">
      <c r="A8111" s="93" t="s">
        <v>3916</v>
      </c>
      <c r="B8111" s="93"/>
      <c r="C8111" s="93"/>
      <c r="D8111" s="94" t="s">
        <v>3</v>
      </c>
      <c r="E8111" s="94"/>
      <c r="F8111" s="23" t="s">
        <v>4</v>
      </c>
      <c r="G8111" s="94" t="s">
        <v>3894</v>
      </c>
      <c r="H8111" s="94"/>
      <c r="I8111" s="94" t="s">
        <v>3895</v>
      </c>
      <c r="J8111" s="94"/>
      <c r="K8111" s="23" t="s">
        <v>3896</v>
      </c>
    </row>
    <row r="8112" spans="1:11" ht="38.1" customHeight="1" x14ac:dyDescent="0.25">
      <c r="A8112" s="24" t="s">
        <v>3973</v>
      </c>
      <c r="B8112" s="95" t="s">
        <v>3974</v>
      </c>
      <c r="C8112" s="95"/>
      <c r="D8112" s="96" t="s">
        <v>20</v>
      </c>
      <c r="E8112" s="96"/>
      <c r="F8112" s="24" t="s">
        <v>3936</v>
      </c>
      <c r="G8112" s="97">
        <v>1.2999999999999999E-3</v>
      </c>
      <c r="H8112" s="97"/>
      <c r="I8112" s="98">
        <v>94.61</v>
      </c>
      <c r="J8112" s="98"/>
      <c r="K8112" s="27">
        <f>TRUNC(TRUNC(G8112,8)*I8112,2)</f>
        <v>0.12</v>
      </c>
    </row>
    <row r="8113" spans="1:11" ht="38.1" customHeight="1" x14ac:dyDescent="0.25">
      <c r="A8113" s="24" t="s">
        <v>3975</v>
      </c>
      <c r="B8113" s="95" t="s">
        <v>3976</v>
      </c>
      <c r="C8113" s="95"/>
      <c r="D8113" s="96" t="s">
        <v>20</v>
      </c>
      <c r="E8113" s="96"/>
      <c r="F8113" s="24" t="s">
        <v>30</v>
      </c>
      <c r="G8113" s="97">
        <v>3.0999999999999999E-3</v>
      </c>
      <c r="H8113" s="97"/>
      <c r="I8113" s="98">
        <v>370.94</v>
      </c>
      <c r="J8113" s="98"/>
      <c r="K8113" s="27">
        <f>TRUNC(TRUNC(G8113,8)*I8113,2)</f>
        <v>1.1399999999999999</v>
      </c>
    </row>
    <row r="8114" spans="1:11" ht="18" customHeight="1" x14ac:dyDescent="0.25">
      <c r="A8114" s="9"/>
      <c r="B8114" s="9"/>
      <c r="C8114" s="9"/>
      <c r="D8114" s="9"/>
      <c r="E8114" s="9"/>
      <c r="F8114" s="9"/>
      <c r="G8114" s="91" t="s">
        <v>3919</v>
      </c>
      <c r="H8114" s="91"/>
      <c r="I8114" s="91"/>
      <c r="J8114" s="91"/>
      <c r="K8114" s="28">
        <f>SUM(K8112:K8113)</f>
        <v>1.2599999999999998</v>
      </c>
    </row>
    <row r="8115" spans="1:11" ht="15" customHeight="1" x14ac:dyDescent="0.25">
      <c r="A8115" s="9"/>
      <c r="B8115" s="9"/>
      <c r="C8115" s="9"/>
      <c r="D8115" s="9"/>
      <c r="E8115" s="9"/>
      <c r="F8115" s="9"/>
      <c r="G8115" s="92" t="s">
        <v>3913</v>
      </c>
      <c r="H8115" s="92"/>
      <c r="I8115" s="92"/>
      <c r="J8115" s="92"/>
      <c r="K8115" s="29">
        <f>ROUND(SUM(K8114),2)</f>
        <v>1.26</v>
      </c>
    </row>
    <row r="8116" spans="1:11" ht="9.9499999999999993" customHeight="1" x14ac:dyDescent="0.25">
      <c r="A8116" s="9"/>
      <c r="B8116" s="9"/>
      <c r="C8116" s="9"/>
      <c r="D8116" s="9"/>
      <c r="E8116" s="9"/>
      <c r="F8116" s="9"/>
      <c r="G8116" s="100"/>
      <c r="H8116" s="100"/>
      <c r="I8116" s="100"/>
      <c r="J8116" s="100"/>
      <c r="K8116" s="100"/>
    </row>
    <row r="8117" spans="1:11" ht="20.100000000000001" customHeight="1" x14ac:dyDescent="0.25">
      <c r="A8117" s="99" t="s">
        <v>2738</v>
      </c>
      <c r="B8117" s="99"/>
      <c r="C8117" s="99"/>
      <c r="D8117" s="99"/>
      <c r="E8117" s="99"/>
      <c r="F8117" s="99"/>
      <c r="G8117" s="99"/>
      <c r="H8117" s="99"/>
      <c r="I8117" s="99"/>
      <c r="J8117" s="99"/>
      <c r="K8117" s="99"/>
    </row>
    <row r="8118" spans="1:11" ht="12.95" customHeight="1" x14ac:dyDescent="0.25">
      <c r="A8118" s="107" t="s">
        <v>3984</v>
      </c>
      <c r="B8118" s="107"/>
      <c r="C8118" s="107"/>
      <c r="D8118" s="108" t="s">
        <v>3985</v>
      </c>
      <c r="E8118" s="87" t="s">
        <v>3986</v>
      </c>
      <c r="F8118" s="87"/>
      <c r="G8118" s="87" t="s">
        <v>3987</v>
      </c>
      <c r="H8118" s="87"/>
      <c r="I8118" s="87"/>
      <c r="J8118" s="87"/>
      <c r="K8118" s="87" t="s">
        <v>3988</v>
      </c>
    </row>
    <row r="8119" spans="1:11" ht="12" customHeight="1" x14ac:dyDescent="0.25">
      <c r="A8119" s="107"/>
      <c r="B8119" s="107"/>
      <c r="C8119" s="107"/>
      <c r="D8119" s="108"/>
      <c r="E8119" s="23" t="s">
        <v>3989</v>
      </c>
      <c r="F8119" s="23" t="s">
        <v>3990</v>
      </c>
      <c r="G8119" s="94" t="s">
        <v>3989</v>
      </c>
      <c r="H8119" s="94"/>
      <c r="I8119" s="94" t="s">
        <v>3990</v>
      </c>
      <c r="J8119" s="94"/>
      <c r="K8119" s="87"/>
    </row>
    <row r="8120" spans="1:11" ht="15" customHeight="1" x14ac:dyDescent="0.25">
      <c r="A8120" s="6" t="s">
        <v>3991</v>
      </c>
      <c r="B8120" s="104" t="s">
        <v>3992</v>
      </c>
      <c r="C8120" s="104"/>
      <c r="D8120" s="31">
        <v>1</v>
      </c>
      <c r="E8120" s="32">
        <v>0.34</v>
      </c>
      <c r="F8120" s="32">
        <v>0.66</v>
      </c>
      <c r="G8120" s="105">
        <v>355.46550000000002</v>
      </c>
      <c r="H8120" s="105"/>
      <c r="I8120" s="105">
        <v>95.872399999999999</v>
      </c>
      <c r="J8120" s="105"/>
      <c r="K8120" s="33">
        <f>ROUND(D8120*(ROUND(E8120*G8120,4)+ROUND(F8120*I8120,4)),4)</f>
        <v>184.13409999999999</v>
      </c>
    </row>
    <row r="8121" spans="1:11" ht="15" customHeight="1" x14ac:dyDescent="0.25">
      <c r="A8121" s="6" t="s">
        <v>3993</v>
      </c>
      <c r="B8121" s="104" t="s">
        <v>3994</v>
      </c>
      <c r="C8121" s="104"/>
      <c r="D8121" s="31">
        <v>1</v>
      </c>
      <c r="E8121" s="32">
        <v>1</v>
      </c>
      <c r="F8121" s="32">
        <v>0</v>
      </c>
      <c r="G8121" s="105">
        <v>365.3972</v>
      </c>
      <c r="H8121" s="105"/>
      <c r="I8121" s="105">
        <v>147.8879</v>
      </c>
      <c r="J8121" s="105"/>
      <c r="K8121" s="33">
        <f>ROUND(D8121*(ROUND(E8121*G8121,4)+ROUND(F8121*I8121,4)),4)</f>
        <v>365.3972</v>
      </c>
    </row>
    <row r="8122" spans="1:11" ht="15" customHeight="1" x14ac:dyDescent="0.25">
      <c r="A8122" s="6" t="s">
        <v>3995</v>
      </c>
      <c r="B8122" s="104" t="s">
        <v>3996</v>
      </c>
      <c r="C8122" s="104"/>
      <c r="D8122" s="31">
        <v>1</v>
      </c>
      <c r="E8122" s="32">
        <v>0.97</v>
      </c>
      <c r="F8122" s="32">
        <v>0.03</v>
      </c>
      <c r="G8122" s="105">
        <v>324.64210000000003</v>
      </c>
      <c r="H8122" s="105"/>
      <c r="I8122" s="105">
        <v>159.20740000000001</v>
      </c>
      <c r="J8122" s="105"/>
      <c r="K8122" s="33">
        <f>ROUND(D8122*(ROUND(E8122*G8122,4)+ROUND(F8122*I8122,4)),4)</f>
        <v>319.67899999999997</v>
      </c>
    </row>
    <row r="8123" spans="1:11" ht="15.95" customHeight="1" x14ac:dyDescent="0.25">
      <c r="A8123" s="6" t="s">
        <v>3997</v>
      </c>
      <c r="B8123" s="104" t="s">
        <v>3998</v>
      </c>
      <c r="C8123" s="104"/>
      <c r="D8123" s="31">
        <v>1</v>
      </c>
      <c r="E8123" s="32">
        <v>0.79</v>
      </c>
      <c r="F8123" s="32">
        <v>0.21</v>
      </c>
      <c r="G8123" s="105">
        <v>284.72230000000002</v>
      </c>
      <c r="H8123" s="105"/>
      <c r="I8123" s="105">
        <v>125.70480000000001</v>
      </c>
      <c r="J8123" s="105"/>
      <c r="K8123" s="33">
        <f>ROUND(D8123*(ROUND(E8123*G8123,4)+ROUND(F8123*I8123,4)),4)</f>
        <v>251.32859999999999</v>
      </c>
    </row>
    <row r="8124" spans="1:11" ht="15" customHeight="1" x14ac:dyDescent="0.25">
      <c r="A8124" s="1"/>
      <c r="B8124" s="1"/>
      <c r="C8124" s="1"/>
      <c r="D8124" s="1"/>
      <c r="E8124" s="1"/>
      <c r="F8124" s="1"/>
      <c r="G8124" s="85" t="s">
        <v>3999</v>
      </c>
      <c r="H8124" s="85"/>
      <c r="I8124" s="85"/>
      <c r="J8124" s="85"/>
      <c r="K8124" s="34">
        <f>SUM(K8119:K8123)</f>
        <v>1120.5389</v>
      </c>
    </row>
    <row r="8125" spans="1:11" ht="20.100000000000001" customHeight="1" x14ac:dyDescent="0.25">
      <c r="A8125" s="106" t="s">
        <v>4000</v>
      </c>
      <c r="B8125" s="106"/>
      <c r="C8125" s="106"/>
      <c r="D8125" s="106"/>
      <c r="E8125" s="106"/>
      <c r="F8125" s="2" t="s">
        <v>4</v>
      </c>
      <c r="G8125" s="87" t="s">
        <v>4001</v>
      </c>
      <c r="H8125" s="87"/>
      <c r="I8125" s="87" t="s">
        <v>4002</v>
      </c>
      <c r="J8125" s="87"/>
      <c r="K8125" s="2" t="s">
        <v>3988</v>
      </c>
    </row>
    <row r="8126" spans="1:11" ht="15" customHeight="1" x14ac:dyDescent="0.25">
      <c r="A8126" s="6" t="s">
        <v>4003</v>
      </c>
      <c r="B8126" s="101" t="s">
        <v>4004</v>
      </c>
      <c r="C8126" s="101"/>
      <c r="D8126" s="101"/>
      <c r="E8126" s="101"/>
      <c r="F8126" s="6" t="s">
        <v>3940</v>
      </c>
      <c r="G8126" s="114">
        <v>1</v>
      </c>
      <c r="H8126" s="114"/>
      <c r="I8126" s="115">
        <v>22.527200000000001</v>
      </c>
      <c r="J8126" s="115"/>
      <c r="K8126" s="35">
        <f>ROUND(ROUND(G8126,5)*I8126,4)</f>
        <v>22.527200000000001</v>
      </c>
    </row>
    <row r="8127" spans="1:11" ht="15" customHeight="1" x14ac:dyDescent="0.25">
      <c r="A8127" s="1"/>
      <c r="B8127" s="1"/>
      <c r="C8127" s="1"/>
      <c r="D8127" s="1"/>
      <c r="E8127" s="1"/>
      <c r="F8127" s="1"/>
      <c r="G8127" s="85" t="s">
        <v>4005</v>
      </c>
      <c r="H8127" s="85"/>
      <c r="I8127" s="85"/>
      <c r="J8127" s="85"/>
      <c r="K8127" s="36">
        <f>SUM(K8126:K8126)</f>
        <v>22.527200000000001</v>
      </c>
    </row>
    <row r="8128" spans="1:11" ht="15" customHeight="1" x14ac:dyDescent="0.25">
      <c r="A8128" s="9"/>
      <c r="B8128" s="9"/>
      <c r="C8128" s="9"/>
      <c r="D8128" s="9"/>
      <c r="E8128" s="9"/>
      <c r="F8128" s="9"/>
      <c r="G8128" s="92" t="s">
        <v>4006</v>
      </c>
      <c r="H8128" s="92"/>
      <c r="I8128" s="92"/>
      <c r="J8128" s="92"/>
      <c r="K8128" s="33">
        <f>SUM(K8124,K8127)</f>
        <v>1143.0661</v>
      </c>
    </row>
    <row r="8129" spans="1:11" ht="15" customHeight="1" x14ac:dyDescent="0.25">
      <c r="A8129" s="9"/>
      <c r="B8129" s="9"/>
      <c r="C8129" s="9"/>
      <c r="D8129" s="9"/>
      <c r="E8129" s="9"/>
      <c r="F8129" s="9"/>
      <c r="G8129" s="92" t="s">
        <v>4007</v>
      </c>
      <c r="H8129" s="92"/>
      <c r="I8129" s="92"/>
      <c r="J8129" s="92"/>
      <c r="K8129" s="37">
        <v>113.18</v>
      </c>
    </row>
    <row r="8130" spans="1:11" ht="15" customHeight="1" x14ac:dyDescent="0.25">
      <c r="A8130" s="9"/>
      <c r="B8130" s="9"/>
      <c r="C8130" s="9"/>
      <c r="D8130" s="9"/>
      <c r="E8130" s="9"/>
      <c r="F8130" s="9"/>
      <c r="G8130" s="92" t="s">
        <v>4008</v>
      </c>
      <c r="H8130" s="92"/>
      <c r="I8130" s="92"/>
      <c r="J8130" s="92"/>
      <c r="K8130" s="33">
        <f>ROUND(K8128/K8129,4)</f>
        <v>10.099500000000001</v>
      </c>
    </row>
    <row r="8131" spans="1:11" ht="15" customHeight="1" x14ac:dyDescent="0.25">
      <c r="A8131" s="9"/>
      <c r="B8131" s="9"/>
      <c r="C8131" s="9"/>
      <c r="D8131" s="9"/>
      <c r="E8131" s="9"/>
      <c r="F8131" s="9"/>
      <c r="G8131" s="92" t="s">
        <v>4009</v>
      </c>
      <c r="H8131" s="92"/>
      <c r="I8131" s="92"/>
      <c r="J8131" s="92"/>
      <c r="K8131" s="33">
        <f>ROUND(K8130*0.00746,4)</f>
        <v>7.5300000000000006E-2</v>
      </c>
    </row>
    <row r="8132" spans="1:11" ht="20.100000000000001" customHeight="1" x14ac:dyDescent="0.25">
      <c r="A8132" s="106" t="s">
        <v>4010</v>
      </c>
      <c r="B8132" s="106"/>
      <c r="C8132" s="106"/>
      <c r="D8132" s="106"/>
      <c r="E8132" s="106"/>
      <c r="F8132" s="2" t="s">
        <v>4</v>
      </c>
      <c r="G8132" s="87" t="s">
        <v>4001</v>
      </c>
      <c r="H8132" s="87"/>
      <c r="I8132" s="87" t="s">
        <v>3895</v>
      </c>
      <c r="J8132" s="87"/>
      <c r="K8132" s="2" t="s">
        <v>4011</v>
      </c>
    </row>
    <row r="8133" spans="1:11" ht="15" customHeight="1" x14ac:dyDescent="0.25">
      <c r="A8133" s="6" t="s">
        <v>4012</v>
      </c>
      <c r="B8133" s="104" t="s">
        <v>4013</v>
      </c>
      <c r="C8133" s="104"/>
      <c r="D8133" s="104"/>
      <c r="E8133" s="104"/>
      <c r="F8133" s="6" t="s">
        <v>77</v>
      </c>
      <c r="G8133" s="113">
        <v>1</v>
      </c>
      <c r="H8133" s="113"/>
      <c r="I8133" s="105">
        <v>195.03</v>
      </c>
      <c r="J8133" s="105"/>
      <c r="K8133" s="33">
        <f>ROUND(ROUND(G8133,5)*I8133,4)</f>
        <v>195.03</v>
      </c>
    </row>
    <row r="8134" spans="1:11" ht="15" customHeight="1" x14ac:dyDescent="0.25">
      <c r="A8134" s="1"/>
      <c r="B8134" s="1"/>
      <c r="C8134" s="1"/>
      <c r="D8134" s="1"/>
      <c r="E8134" s="1"/>
      <c r="F8134" s="1"/>
      <c r="G8134" s="85" t="s">
        <v>4014</v>
      </c>
      <c r="H8134" s="85"/>
      <c r="I8134" s="85"/>
      <c r="J8134" s="85"/>
      <c r="K8134" s="34">
        <f>SUM(K8133:K8133)</f>
        <v>195.03</v>
      </c>
    </row>
    <row r="8135" spans="1:11" ht="15" customHeight="1" x14ac:dyDescent="0.25">
      <c r="A8135" s="106" t="s">
        <v>4015</v>
      </c>
      <c r="B8135" s="106"/>
      <c r="C8135" s="106"/>
      <c r="D8135" s="23" t="s">
        <v>4016</v>
      </c>
      <c r="E8135" s="94" t="s">
        <v>4017</v>
      </c>
      <c r="F8135" s="94"/>
      <c r="G8135" s="94" t="s">
        <v>4001</v>
      </c>
      <c r="H8135" s="94"/>
      <c r="I8135" s="94" t="s">
        <v>3895</v>
      </c>
      <c r="J8135" s="94"/>
      <c r="K8135" s="23" t="s">
        <v>4011</v>
      </c>
    </row>
    <row r="8136" spans="1:11" ht="20.100000000000001" customHeight="1" x14ac:dyDescent="0.25">
      <c r="A8136" s="38" t="s">
        <v>4012</v>
      </c>
      <c r="B8136" s="109" t="s">
        <v>4018</v>
      </c>
      <c r="C8136" s="109"/>
      <c r="D8136" s="38" t="s">
        <v>4019</v>
      </c>
      <c r="E8136" s="110" t="s">
        <v>4020</v>
      </c>
      <c r="F8136" s="110"/>
      <c r="G8136" s="111">
        <v>2.2000000000000002</v>
      </c>
      <c r="H8136" s="111"/>
      <c r="I8136" s="112">
        <v>3.47</v>
      </c>
      <c r="J8136" s="112"/>
      <c r="K8136" s="41">
        <f>ROUND(ROUND(G8136,5)*I8136,4)</f>
        <v>7.6340000000000003</v>
      </c>
    </row>
    <row r="8137" spans="1:11" ht="15" customHeight="1" x14ac:dyDescent="0.25">
      <c r="A8137" s="1"/>
      <c r="B8137" s="1"/>
      <c r="C8137" s="1"/>
      <c r="D8137" s="1"/>
      <c r="E8137" s="1"/>
      <c r="F8137" s="1"/>
      <c r="G8137" s="85" t="s">
        <v>4021</v>
      </c>
      <c r="H8137" s="85"/>
      <c r="I8137" s="85"/>
      <c r="J8137" s="85"/>
      <c r="K8137" s="33">
        <f>SUM(K8136:K8136)</f>
        <v>7.6340000000000003</v>
      </c>
    </row>
    <row r="8138" spans="1:11" ht="12.95" customHeight="1" x14ac:dyDescent="0.25">
      <c r="A8138" s="106" t="s">
        <v>4022</v>
      </c>
      <c r="B8138" s="106"/>
      <c r="C8138" s="94" t="s">
        <v>4023</v>
      </c>
      <c r="D8138" s="94" t="s">
        <v>5</v>
      </c>
      <c r="E8138" s="94" t="s">
        <v>4024</v>
      </c>
      <c r="F8138" s="94"/>
      <c r="G8138" s="94" t="s">
        <v>4025</v>
      </c>
      <c r="H8138" s="94"/>
      <c r="I8138" s="94" t="s">
        <v>2086</v>
      </c>
      <c r="J8138" s="94"/>
      <c r="K8138" s="94" t="s">
        <v>4011</v>
      </c>
    </row>
    <row r="8139" spans="1:11" ht="12" customHeight="1" x14ac:dyDescent="0.25">
      <c r="A8139" s="106"/>
      <c r="B8139" s="106"/>
      <c r="C8139" s="94"/>
      <c r="D8139" s="94"/>
      <c r="E8139" s="23" t="s">
        <v>2092</v>
      </c>
      <c r="F8139" s="23" t="s">
        <v>4026</v>
      </c>
      <c r="G8139" s="23" t="s">
        <v>2092</v>
      </c>
      <c r="H8139" s="23" t="s">
        <v>4026</v>
      </c>
      <c r="I8139" s="23" t="s">
        <v>2092</v>
      </c>
      <c r="J8139" s="23" t="s">
        <v>4026</v>
      </c>
      <c r="K8139" s="94"/>
    </row>
    <row r="8140" spans="1:11" ht="27.95" customHeight="1" x14ac:dyDescent="0.25">
      <c r="A8140" s="38" t="s">
        <v>4012</v>
      </c>
      <c r="B8140" s="39" t="s">
        <v>4018</v>
      </c>
      <c r="C8140" s="38" t="s">
        <v>4027</v>
      </c>
      <c r="D8140" s="40">
        <v>2.2000000000000002</v>
      </c>
      <c r="E8140" s="42">
        <v>0</v>
      </c>
      <c r="F8140" s="43">
        <v>1.25</v>
      </c>
      <c r="G8140" s="42">
        <v>0</v>
      </c>
      <c r="H8140" s="43">
        <v>1</v>
      </c>
      <c r="I8140" s="42">
        <v>0</v>
      </c>
      <c r="J8140" s="43">
        <v>0.82</v>
      </c>
      <c r="K8140" s="41">
        <f>ROUND(D8140*(ROUND(E8140*F8140,4)+ROUND(G8140*H8140,4)+ROUND(I8140*J8140,4)),4)</f>
        <v>0</v>
      </c>
    </row>
    <row r="8141" spans="1:11" ht="15" customHeight="1" x14ac:dyDescent="0.25">
      <c r="A8141" s="1"/>
      <c r="B8141" s="1"/>
      <c r="C8141" s="1"/>
      <c r="D8141" s="1"/>
      <c r="E8141" s="1"/>
      <c r="F8141" s="1"/>
      <c r="G8141" s="85" t="s">
        <v>4028</v>
      </c>
      <c r="H8141" s="85"/>
      <c r="I8141" s="85"/>
      <c r="J8141" s="85"/>
      <c r="K8141" s="33">
        <f>SUM(K8139:K8140)</f>
        <v>0</v>
      </c>
    </row>
    <row r="8142" spans="1:11" ht="15" customHeight="1" x14ac:dyDescent="0.25">
      <c r="A8142" s="9"/>
      <c r="B8142" s="9"/>
      <c r="C8142" s="9"/>
      <c r="D8142" s="9"/>
      <c r="E8142" s="9"/>
      <c r="F8142" s="9"/>
      <c r="G8142" s="92" t="s">
        <v>4029</v>
      </c>
      <c r="H8142" s="92"/>
      <c r="I8142" s="92"/>
      <c r="J8142" s="92"/>
      <c r="K8142" s="33">
        <f>SUM(K8130,K8131,K8134,K8137,K8141)</f>
        <v>212.83879999999999</v>
      </c>
    </row>
    <row r="8143" spans="1:11" ht="15" customHeight="1" x14ac:dyDescent="0.25">
      <c r="A8143" s="9"/>
      <c r="B8143" s="9"/>
      <c r="C8143" s="9"/>
      <c r="D8143" s="9"/>
      <c r="E8143" s="9"/>
      <c r="F8143" s="9"/>
      <c r="G8143" s="92" t="s">
        <v>3913</v>
      </c>
      <c r="H8143" s="92"/>
      <c r="I8143" s="92"/>
      <c r="J8143" s="92"/>
      <c r="K8143" s="29">
        <f>ROUND(SUM(K8142),2)</f>
        <v>212.84</v>
      </c>
    </row>
    <row r="8144" spans="1:11" ht="9.9499999999999993" customHeight="1" x14ac:dyDescent="0.25">
      <c r="A8144" s="9"/>
      <c r="B8144" s="9"/>
      <c r="C8144" s="9"/>
      <c r="D8144" s="9"/>
      <c r="E8144" s="9"/>
      <c r="F8144" s="9"/>
      <c r="G8144" s="100"/>
      <c r="H8144" s="100"/>
      <c r="I8144" s="100"/>
      <c r="J8144" s="100"/>
      <c r="K8144" s="100"/>
    </row>
    <row r="8145" spans="1:11" ht="20.100000000000001" customHeight="1" x14ac:dyDescent="0.25">
      <c r="A8145" s="99" t="s">
        <v>2739</v>
      </c>
      <c r="B8145" s="99"/>
      <c r="C8145" s="99"/>
      <c r="D8145" s="99"/>
      <c r="E8145" s="99"/>
      <c r="F8145" s="99"/>
      <c r="G8145" s="99"/>
      <c r="H8145" s="99"/>
      <c r="I8145" s="99"/>
      <c r="J8145" s="99"/>
      <c r="K8145" s="99"/>
    </row>
    <row r="8146" spans="1:11" ht="15" customHeight="1" x14ac:dyDescent="0.25">
      <c r="A8146" s="93" t="s">
        <v>3916</v>
      </c>
      <c r="B8146" s="93"/>
      <c r="C8146" s="93"/>
      <c r="D8146" s="94" t="s">
        <v>3</v>
      </c>
      <c r="E8146" s="94"/>
      <c r="F8146" s="23" t="s">
        <v>4</v>
      </c>
      <c r="G8146" s="94" t="s">
        <v>3894</v>
      </c>
      <c r="H8146" s="94"/>
      <c r="I8146" s="94" t="s">
        <v>3895</v>
      </c>
      <c r="J8146" s="94"/>
      <c r="K8146" s="23" t="s">
        <v>3896</v>
      </c>
    </row>
    <row r="8147" spans="1:11" ht="45.95" customHeight="1" x14ac:dyDescent="0.25">
      <c r="A8147" s="24" t="s">
        <v>3934</v>
      </c>
      <c r="B8147" s="95" t="s">
        <v>3935</v>
      </c>
      <c r="C8147" s="95"/>
      <c r="D8147" s="96" t="s">
        <v>20</v>
      </c>
      <c r="E8147" s="96"/>
      <c r="F8147" s="24" t="s">
        <v>3936</v>
      </c>
      <c r="G8147" s="97">
        <v>2.5891999999999998E-3</v>
      </c>
      <c r="H8147" s="97"/>
      <c r="I8147" s="98">
        <v>76.52</v>
      </c>
      <c r="J8147" s="98"/>
      <c r="K8147" s="27">
        <f t="shared" ref="K8147:K8152" si="62">TRUNC(TRUNC(G8147,8)*I8147,2)</f>
        <v>0.19</v>
      </c>
    </row>
    <row r="8148" spans="1:11" ht="45.95" customHeight="1" x14ac:dyDescent="0.25">
      <c r="A8148" s="24" t="s">
        <v>28</v>
      </c>
      <c r="B8148" s="95" t="s">
        <v>29</v>
      </c>
      <c r="C8148" s="95"/>
      <c r="D8148" s="96" t="s">
        <v>20</v>
      </c>
      <c r="E8148" s="96"/>
      <c r="F8148" s="24" t="s">
        <v>30</v>
      </c>
      <c r="G8148" s="97">
        <v>1.0702000000000001E-3</v>
      </c>
      <c r="H8148" s="97"/>
      <c r="I8148" s="98">
        <v>322.67</v>
      </c>
      <c r="J8148" s="98"/>
      <c r="K8148" s="27">
        <f t="shared" si="62"/>
        <v>0.34</v>
      </c>
    </row>
    <row r="8149" spans="1:11" ht="29.1" customHeight="1" x14ac:dyDescent="0.25">
      <c r="A8149" s="24" t="s">
        <v>4030</v>
      </c>
      <c r="B8149" s="95" t="s">
        <v>4031</v>
      </c>
      <c r="C8149" s="95"/>
      <c r="D8149" s="96" t="s">
        <v>20</v>
      </c>
      <c r="E8149" s="96"/>
      <c r="F8149" s="24" t="s">
        <v>3936</v>
      </c>
      <c r="G8149" s="97">
        <v>3.3568999999999999E-3</v>
      </c>
      <c r="H8149" s="97"/>
      <c r="I8149" s="98">
        <v>105.44</v>
      </c>
      <c r="J8149" s="98"/>
      <c r="K8149" s="27">
        <f t="shared" si="62"/>
        <v>0.35</v>
      </c>
    </row>
    <row r="8150" spans="1:11" ht="29.1" customHeight="1" x14ac:dyDescent="0.25">
      <c r="A8150" s="24" t="s">
        <v>4032</v>
      </c>
      <c r="B8150" s="95" t="s">
        <v>4033</v>
      </c>
      <c r="C8150" s="95"/>
      <c r="D8150" s="96" t="s">
        <v>20</v>
      </c>
      <c r="E8150" s="96"/>
      <c r="F8150" s="24" t="s">
        <v>30</v>
      </c>
      <c r="G8150" s="97">
        <v>3.0249999999999998E-4</v>
      </c>
      <c r="H8150" s="97"/>
      <c r="I8150" s="98">
        <v>265.02</v>
      </c>
      <c r="J8150" s="98"/>
      <c r="K8150" s="27">
        <f t="shared" si="62"/>
        <v>0.08</v>
      </c>
    </row>
    <row r="8151" spans="1:11" ht="38.1" customHeight="1" x14ac:dyDescent="0.25">
      <c r="A8151" s="24" t="s">
        <v>4034</v>
      </c>
      <c r="B8151" s="95" t="s">
        <v>4035</v>
      </c>
      <c r="C8151" s="95"/>
      <c r="D8151" s="96" t="s">
        <v>20</v>
      </c>
      <c r="E8151" s="96"/>
      <c r="F8151" s="24" t="s">
        <v>3936</v>
      </c>
      <c r="G8151" s="97">
        <v>2.9082999999999999E-3</v>
      </c>
      <c r="H8151" s="97"/>
      <c r="I8151" s="98">
        <v>94.54</v>
      </c>
      <c r="J8151" s="98"/>
      <c r="K8151" s="27">
        <f t="shared" si="62"/>
        <v>0.27</v>
      </c>
    </row>
    <row r="8152" spans="1:11" ht="38.1" customHeight="1" x14ac:dyDescent="0.25">
      <c r="A8152" s="24" t="s">
        <v>4036</v>
      </c>
      <c r="B8152" s="95" t="s">
        <v>4037</v>
      </c>
      <c r="C8152" s="95"/>
      <c r="D8152" s="96" t="s">
        <v>20</v>
      </c>
      <c r="E8152" s="96"/>
      <c r="F8152" s="24" t="s">
        <v>30</v>
      </c>
      <c r="G8152" s="97">
        <v>7.5109999999999999E-4</v>
      </c>
      <c r="H8152" s="97"/>
      <c r="I8152" s="98">
        <v>225.43</v>
      </c>
      <c r="J8152" s="98"/>
      <c r="K8152" s="27">
        <f t="shared" si="62"/>
        <v>0.16</v>
      </c>
    </row>
    <row r="8153" spans="1:11" ht="18" customHeight="1" x14ac:dyDescent="0.25">
      <c r="A8153" s="9"/>
      <c r="B8153" s="9"/>
      <c r="C8153" s="9"/>
      <c r="D8153" s="9"/>
      <c r="E8153" s="9"/>
      <c r="F8153" s="9"/>
      <c r="G8153" s="91" t="s">
        <v>3919</v>
      </c>
      <c r="H8153" s="91"/>
      <c r="I8153" s="91"/>
      <c r="J8153" s="91"/>
      <c r="K8153" s="28">
        <f>SUM(K8147:K8152)</f>
        <v>1.39</v>
      </c>
    </row>
    <row r="8154" spans="1:11" ht="15" customHeight="1" x14ac:dyDescent="0.25">
      <c r="A8154" s="93" t="s">
        <v>3907</v>
      </c>
      <c r="B8154" s="93"/>
      <c r="C8154" s="93"/>
      <c r="D8154" s="94" t="s">
        <v>3</v>
      </c>
      <c r="E8154" s="94"/>
      <c r="F8154" s="23" t="s">
        <v>4</v>
      </c>
      <c r="G8154" s="94" t="s">
        <v>3894</v>
      </c>
      <c r="H8154" s="94"/>
      <c r="I8154" s="94" t="s">
        <v>3895</v>
      </c>
      <c r="J8154" s="94"/>
      <c r="K8154" s="23" t="s">
        <v>3896</v>
      </c>
    </row>
    <row r="8155" spans="1:11" ht="15" customHeight="1" x14ac:dyDescent="0.25">
      <c r="A8155" s="24" t="s">
        <v>3910</v>
      </c>
      <c r="B8155" s="95" t="s">
        <v>3911</v>
      </c>
      <c r="C8155" s="95"/>
      <c r="D8155" s="96" t="s">
        <v>20</v>
      </c>
      <c r="E8155" s="96"/>
      <c r="F8155" s="24" t="s">
        <v>2056</v>
      </c>
      <c r="G8155" s="97">
        <v>3.6592999999999999E-3</v>
      </c>
      <c r="H8155" s="97"/>
      <c r="I8155" s="98">
        <v>24.94</v>
      </c>
      <c r="J8155" s="98"/>
      <c r="K8155" s="27">
        <f>TRUNC(TRUNC(G8155,8)*I8155,2)</f>
        <v>0.09</v>
      </c>
    </row>
    <row r="8156" spans="1:11" ht="18" customHeight="1" x14ac:dyDescent="0.25">
      <c r="A8156" s="9"/>
      <c r="B8156" s="9"/>
      <c r="C8156" s="9"/>
      <c r="D8156" s="9"/>
      <c r="E8156" s="9"/>
      <c r="F8156" s="9"/>
      <c r="G8156" s="91" t="s">
        <v>3912</v>
      </c>
      <c r="H8156" s="91"/>
      <c r="I8156" s="91"/>
      <c r="J8156" s="91"/>
      <c r="K8156" s="28">
        <f>SUM(K8155:K8155)</f>
        <v>0.09</v>
      </c>
    </row>
    <row r="8157" spans="1:11" ht="15" customHeight="1" x14ac:dyDescent="0.25">
      <c r="A8157" s="9"/>
      <c r="B8157" s="9"/>
      <c r="C8157" s="9"/>
      <c r="D8157" s="9"/>
      <c r="E8157" s="9"/>
      <c r="F8157" s="9"/>
      <c r="G8157" s="92" t="s">
        <v>3913</v>
      </c>
      <c r="H8157" s="92"/>
      <c r="I8157" s="92"/>
      <c r="J8157" s="92"/>
      <c r="K8157" s="29">
        <f>ROUND(SUM(K8153,K8156),2)</f>
        <v>1.48</v>
      </c>
    </row>
    <row r="8158" spans="1:11" ht="9.9499999999999993" customHeight="1" x14ac:dyDescent="0.25">
      <c r="A8158" s="9"/>
      <c r="B8158" s="9"/>
      <c r="C8158" s="9"/>
      <c r="D8158" s="9"/>
      <c r="E8158" s="9"/>
      <c r="F8158" s="9"/>
      <c r="G8158" s="100"/>
      <c r="H8158" s="100"/>
      <c r="I8158" s="100"/>
      <c r="J8158" s="100"/>
      <c r="K8158" s="100"/>
    </row>
    <row r="8159" spans="1:11" ht="20.100000000000001" customHeight="1" x14ac:dyDescent="0.25">
      <c r="A8159" s="99" t="s">
        <v>2740</v>
      </c>
      <c r="B8159" s="99"/>
      <c r="C8159" s="99"/>
      <c r="D8159" s="99"/>
      <c r="E8159" s="99"/>
      <c r="F8159" s="99"/>
      <c r="G8159" s="99"/>
      <c r="H8159" s="99"/>
      <c r="I8159" s="99"/>
      <c r="J8159" s="99"/>
      <c r="K8159" s="99"/>
    </row>
    <row r="8160" spans="1:11" ht="15" customHeight="1" x14ac:dyDescent="0.25">
      <c r="A8160" s="93" t="s">
        <v>3893</v>
      </c>
      <c r="B8160" s="93"/>
      <c r="C8160" s="93"/>
      <c r="D8160" s="94" t="s">
        <v>3</v>
      </c>
      <c r="E8160" s="94"/>
      <c r="F8160" s="23" t="s">
        <v>4</v>
      </c>
      <c r="G8160" s="94" t="s">
        <v>3894</v>
      </c>
      <c r="H8160" s="94"/>
      <c r="I8160" s="94" t="s">
        <v>3895</v>
      </c>
      <c r="J8160" s="94"/>
      <c r="K8160" s="23" t="s">
        <v>3896</v>
      </c>
    </row>
    <row r="8161" spans="1:11" ht="21" customHeight="1" x14ac:dyDescent="0.25">
      <c r="A8161" s="24" t="s">
        <v>4038</v>
      </c>
      <c r="B8161" s="95" t="s">
        <v>4039</v>
      </c>
      <c r="C8161" s="95"/>
      <c r="D8161" s="96" t="s">
        <v>20</v>
      </c>
      <c r="E8161" s="96"/>
      <c r="F8161" s="24" t="s">
        <v>34</v>
      </c>
      <c r="G8161" s="97">
        <v>6.6E-3</v>
      </c>
      <c r="H8161" s="97"/>
      <c r="I8161" s="98">
        <v>210.23</v>
      </c>
      <c r="J8161" s="98"/>
      <c r="K8161" s="27">
        <f>TRUNC(TRUNC(G8161,8)*I8161,2)</f>
        <v>1.38</v>
      </c>
    </row>
    <row r="8162" spans="1:11" ht="21" customHeight="1" x14ac:dyDescent="0.25">
      <c r="A8162" s="24" t="s">
        <v>4040</v>
      </c>
      <c r="B8162" s="95" t="s">
        <v>4041</v>
      </c>
      <c r="C8162" s="95"/>
      <c r="D8162" s="96" t="s">
        <v>20</v>
      </c>
      <c r="E8162" s="96"/>
      <c r="F8162" s="24" t="s">
        <v>84</v>
      </c>
      <c r="G8162" s="97">
        <v>1.0049999999999999</v>
      </c>
      <c r="H8162" s="97"/>
      <c r="I8162" s="98">
        <v>32.369999999999997</v>
      </c>
      <c r="J8162" s="98"/>
      <c r="K8162" s="27">
        <f>TRUNC(TRUNC(G8162,8)*I8162,2)</f>
        <v>32.53</v>
      </c>
    </row>
    <row r="8163" spans="1:11" ht="15" customHeight="1" x14ac:dyDescent="0.25">
      <c r="A8163" s="9"/>
      <c r="B8163" s="9"/>
      <c r="C8163" s="9"/>
      <c r="D8163" s="9"/>
      <c r="E8163" s="9"/>
      <c r="F8163" s="9"/>
      <c r="G8163" s="91" t="s">
        <v>3906</v>
      </c>
      <c r="H8163" s="91"/>
      <c r="I8163" s="91"/>
      <c r="J8163" s="91"/>
      <c r="K8163" s="28">
        <f>SUM(K8161:K8162)</f>
        <v>33.910000000000004</v>
      </c>
    </row>
    <row r="8164" spans="1:11" ht="15" customHeight="1" x14ac:dyDescent="0.25">
      <c r="A8164" s="93" t="s">
        <v>3907</v>
      </c>
      <c r="B8164" s="93"/>
      <c r="C8164" s="93"/>
      <c r="D8164" s="94" t="s">
        <v>3</v>
      </c>
      <c r="E8164" s="94"/>
      <c r="F8164" s="23" t="s">
        <v>4</v>
      </c>
      <c r="G8164" s="94" t="s">
        <v>3894</v>
      </c>
      <c r="H8164" s="94"/>
      <c r="I8164" s="94" t="s">
        <v>3895</v>
      </c>
      <c r="J8164" s="94"/>
      <c r="K8164" s="23" t="s">
        <v>3896</v>
      </c>
    </row>
    <row r="8165" spans="1:11" ht="15" customHeight="1" x14ac:dyDescent="0.25">
      <c r="A8165" s="24" t="s">
        <v>3971</v>
      </c>
      <c r="B8165" s="95" t="s">
        <v>3972</v>
      </c>
      <c r="C8165" s="95"/>
      <c r="D8165" s="96" t="s">
        <v>20</v>
      </c>
      <c r="E8165" s="96"/>
      <c r="F8165" s="24" t="s">
        <v>2056</v>
      </c>
      <c r="G8165" s="97">
        <v>0.2296</v>
      </c>
      <c r="H8165" s="97"/>
      <c r="I8165" s="98">
        <v>32.69</v>
      </c>
      <c r="J8165" s="98"/>
      <c r="K8165" s="27">
        <f>TRUNC(TRUNC(G8165,8)*I8165,2)</f>
        <v>7.5</v>
      </c>
    </row>
    <row r="8166" spans="1:11" ht="15" customHeight="1" x14ac:dyDescent="0.25">
      <c r="A8166" s="24" t="s">
        <v>3910</v>
      </c>
      <c r="B8166" s="95" t="s">
        <v>3911</v>
      </c>
      <c r="C8166" s="95"/>
      <c r="D8166" s="96" t="s">
        <v>20</v>
      </c>
      <c r="E8166" s="96"/>
      <c r="F8166" s="24" t="s">
        <v>2056</v>
      </c>
      <c r="G8166" s="97">
        <v>0.2296</v>
      </c>
      <c r="H8166" s="97"/>
      <c r="I8166" s="98">
        <v>24.94</v>
      </c>
      <c r="J8166" s="98"/>
      <c r="K8166" s="27">
        <f>TRUNC(TRUNC(G8166,8)*I8166,2)</f>
        <v>5.72</v>
      </c>
    </row>
    <row r="8167" spans="1:11" ht="18" customHeight="1" x14ac:dyDescent="0.25">
      <c r="A8167" s="9"/>
      <c r="B8167" s="9"/>
      <c r="C8167" s="9"/>
      <c r="D8167" s="9"/>
      <c r="E8167" s="9"/>
      <c r="F8167" s="9"/>
      <c r="G8167" s="91" t="s">
        <v>3912</v>
      </c>
      <c r="H8167" s="91"/>
      <c r="I8167" s="91"/>
      <c r="J8167" s="91"/>
      <c r="K8167" s="28">
        <f>SUM(K8165:K8166)</f>
        <v>13.219999999999999</v>
      </c>
    </row>
    <row r="8168" spans="1:11" ht="15" customHeight="1" x14ac:dyDescent="0.25">
      <c r="A8168" s="93" t="s">
        <v>3922</v>
      </c>
      <c r="B8168" s="93"/>
      <c r="C8168" s="93"/>
      <c r="D8168" s="94" t="s">
        <v>3</v>
      </c>
      <c r="E8168" s="94"/>
      <c r="F8168" s="23" t="s">
        <v>4</v>
      </c>
      <c r="G8168" s="94" t="s">
        <v>3894</v>
      </c>
      <c r="H8168" s="94"/>
      <c r="I8168" s="94" t="s">
        <v>3895</v>
      </c>
      <c r="J8168" s="94"/>
      <c r="K8168" s="23" t="s">
        <v>3896</v>
      </c>
    </row>
    <row r="8169" spans="1:11" ht="21" customHeight="1" x14ac:dyDescent="0.25">
      <c r="A8169" s="24" t="s">
        <v>4042</v>
      </c>
      <c r="B8169" s="95" t="s">
        <v>4043</v>
      </c>
      <c r="C8169" s="95"/>
      <c r="D8169" s="96" t="s">
        <v>20</v>
      </c>
      <c r="E8169" s="96"/>
      <c r="F8169" s="24" t="s">
        <v>34</v>
      </c>
      <c r="G8169" s="97">
        <v>1.8E-3</v>
      </c>
      <c r="H8169" s="97"/>
      <c r="I8169" s="98">
        <v>767.08</v>
      </c>
      <c r="J8169" s="98"/>
      <c r="K8169" s="27">
        <f>TRUNC(TRUNC(G8169,8)*I8169,2)</f>
        <v>1.38</v>
      </c>
    </row>
    <row r="8170" spans="1:11" ht="15" customHeight="1" x14ac:dyDescent="0.25">
      <c r="A8170" s="9"/>
      <c r="B8170" s="9"/>
      <c r="C8170" s="9"/>
      <c r="D8170" s="9"/>
      <c r="E8170" s="9"/>
      <c r="F8170" s="9"/>
      <c r="G8170" s="91" t="s">
        <v>3933</v>
      </c>
      <c r="H8170" s="91"/>
      <c r="I8170" s="91"/>
      <c r="J8170" s="91"/>
      <c r="K8170" s="28">
        <f>SUM(K8169:K8169)</f>
        <v>1.38</v>
      </c>
    </row>
    <row r="8171" spans="1:11" ht="15" customHeight="1" x14ac:dyDescent="0.25">
      <c r="A8171" s="9"/>
      <c r="B8171" s="9"/>
      <c r="C8171" s="9"/>
      <c r="D8171" s="9"/>
      <c r="E8171" s="9"/>
      <c r="F8171" s="9"/>
      <c r="G8171" s="92" t="s">
        <v>3913</v>
      </c>
      <c r="H8171" s="92"/>
      <c r="I8171" s="92"/>
      <c r="J8171" s="92"/>
      <c r="K8171" s="29">
        <f>ROUND(SUM(K8163,K8167,K8170),2)</f>
        <v>48.51</v>
      </c>
    </row>
    <row r="8172" spans="1:11" ht="9.9499999999999993" customHeight="1" x14ac:dyDescent="0.25">
      <c r="A8172" s="9"/>
      <c r="B8172" s="9"/>
      <c r="C8172" s="9"/>
      <c r="D8172" s="9"/>
      <c r="E8172" s="9"/>
      <c r="F8172" s="9"/>
      <c r="G8172" s="100"/>
      <c r="H8172" s="100"/>
      <c r="I8172" s="100"/>
      <c r="J8172" s="100"/>
      <c r="K8172" s="100"/>
    </row>
    <row r="8173" spans="1:11" ht="20.100000000000001" customHeight="1" x14ac:dyDescent="0.25">
      <c r="A8173" s="99" t="s">
        <v>2741</v>
      </c>
      <c r="B8173" s="99"/>
      <c r="C8173" s="99"/>
      <c r="D8173" s="99"/>
      <c r="E8173" s="99"/>
      <c r="F8173" s="99"/>
      <c r="G8173" s="99"/>
      <c r="H8173" s="99"/>
      <c r="I8173" s="99"/>
      <c r="J8173" s="99"/>
      <c r="K8173" s="99"/>
    </row>
    <row r="8174" spans="1:11" ht="15" customHeight="1" x14ac:dyDescent="0.25">
      <c r="A8174" s="93" t="s">
        <v>3893</v>
      </c>
      <c r="B8174" s="93"/>
      <c r="C8174" s="93"/>
      <c r="D8174" s="94" t="s">
        <v>3</v>
      </c>
      <c r="E8174" s="94"/>
      <c r="F8174" s="23" t="s">
        <v>4</v>
      </c>
      <c r="G8174" s="94" t="s">
        <v>3894</v>
      </c>
      <c r="H8174" s="94"/>
      <c r="I8174" s="94" t="s">
        <v>3895</v>
      </c>
      <c r="J8174" s="94"/>
      <c r="K8174" s="23" t="s">
        <v>3896</v>
      </c>
    </row>
    <row r="8175" spans="1:11" ht="15" customHeight="1" x14ac:dyDescent="0.25">
      <c r="A8175" s="24" t="s">
        <v>4044</v>
      </c>
      <c r="B8175" s="95" t="s">
        <v>4045</v>
      </c>
      <c r="C8175" s="95"/>
      <c r="D8175" s="96" t="s">
        <v>20</v>
      </c>
      <c r="E8175" s="96"/>
      <c r="F8175" s="24" t="s">
        <v>3903</v>
      </c>
      <c r="G8175" s="97">
        <v>0.106</v>
      </c>
      <c r="H8175" s="97"/>
      <c r="I8175" s="98">
        <v>2.59</v>
      </c>
      <c r="J8175" s="98"/>
      <c r="K8175" s="27">
        <f>TRUNC(TRUNC(G8175,8)*I8175,2)</f>
        <v>0.27</v>
      </c>
    </row>
    <row r="8176" spans="1:11" ht="15" customHeight="1" x14ac:dyDescent="0.25">
      <c r="A8176" s="9"/>
      <c r="B8176" s="9"/>
      <c r="C8176" s="9"/>
      <c r="D8176" s="9"/>
      <c r="E8176" s="9"/>
      <c r="F8176" s="9"/>
      <c r="G8176" s="91" t="s">
        <v>3906</v>
      </c>
      <c r="H8176" s="91"/>
      <c r="I8176" s="91"/>
      <c r="J8176" s="91"/>
      <c r="K8176" s="28">
        <f>SUM(K8175:K8175)</f>
        <v>0.27</v>
      </c>
    </row>
    <row r="8177" spans="1:11" ht="15" customHeight="1" x14ac:dyDescent="0.25">
      <c r="A8177" s="93" t="s">
        <v>3907</v>
      </c>
      <c r="B8177" s="93"/>
      <c r="C8177" s="93"/>
      <c r="D8177" s="94" t="s">
        <v>3</v>
      </c>
      <c r="E8177" s="94"/>
      <c r="F8177" s="23" t="s">
        <v>4</v>
      </c>
      <c r="G8177" s="94" t="s">
        <v>3894</v>
      </c>
      <c r="H8177" s="94"/>
      <c r="I8177" s="94" t="s">
        <v>3895</v>
      </c>
      <c r="J8177" s="94"/>
      <c r="K8177" s="23" t="s">
        <v>3896</v>
      </c>
    </row>
    <row r="8178" spans="1:11" ht="15" customHeight="1" x14ac:dyDescent="0.25">
      <c r="A8178" s="24" t="s">
        <v>4046</v>
      </c>
      <c r="B8178" s="95" t="s">
        <v>4047</v>
      </c>
      <c r="C8178" s="95"/>
      <c r="D8178" s="96" t="s">
        <v>20</v>
      </c>
      <c r="E8178" s="96"/>
      <c r="F8178" s="24" t="s">
        <v>2056</v>
      </c>
      <c r="G8178" s="97">
        <v>3.6999999999999998E-2</v>
      </c>
      <c r="H8178" s="97"/>
      <c r="I8178" s="98">
        <v>34.35</v>
      </c>
      <c r="J8178" s="98"/>
      <c r="K8178" s="27">
        <f>TRUNC(TRUNC(G8178,8)*I8178,2)</f>
        <v>1.27</v>
      </c>
    </row>
    <row r="8179" spans="1:11" ht="15" customHeight="1" x14ac:dyDescent="0.25">
      <c r="A8179" s="24" t="s">
        <v>3910</v>
      </c>
      <c r="B8179" s="95" t="s">
        <v>3911</v>
      </c>
      <c r="C8179" s="95"/>
      <c r="D8179" s="96" t="s">
        <v>20</v>
      </c>
      <c r="E8179" s="96"/>
      <c r="F8179" s="24" t="s">
        <v>2056</v>
      </c>
      <c r="G8179" s="97">
        <v>1.6E-2</v>
      </c>
      <c r="H8179" s="97"/>
      <c r="I8179" s="98">
        <v>24.94</v>
      </c>
      <c r="J8179" s="98"/>
      <c r="K8179" s="27">
        <f>TRUNC(TRUNC(G8179,8)*I8179,2)</f>
        <v>0.39</v>
      </c>
    </row>
    <row r="8180" spans="1:11" ht="18" customHeight="1" x14ac:dyDescent="0.25">
      <c r="A8180" s="9"/>
      <c r="B8180" s="9"/>
      <c r="C8180" s="9"/>
      <c r="D8180" s="9"/>
      <c r="E8180" s="9"/>
      <c r="F8180" s="9"/>
      <c r="G8180" s="91" t="s">
        <v>3912</v>
      </c>
      <c r="H8180" s="91"/>
      <c r="I8180" s="91"/>
      <c r="J8180" s="91"/>
      <c r="K8180" s="28">
        <f>SUM(K8178:K8179)</f>
        <v>1.6600000000000001</v>
      </c>
    </row>
    <row r="8181" spans="1:11" ht="15" customHeight="1" x14ac:dyDescent="0.25">
      <c r="A8181" s="9"/>
      <c r="B8181" s="9"/>
      <c r="C8181" s="9"/>
      <c r="D8181" s="9"/>
      <c r="E8181" s="9"/>
      <c r="F8181" s="9"/>
      <c r="G8181" s="92" t="s">
        <v>3913</v>
      </c>
      <c r="H8181" s="92"/>
      <c r="I8181" s="92"/>
      <c r="J8181" s="92"/>
      <c r="K8181" s="29">
        <f>ROUND(SUM(K8176,K8180),2)</f>
        <v>1.93</v>
      </c>
    </row>
    <row r="8182" spans="1:11" ht="9.9499999999999993" customHeight="1" x14ac:dyDescent="0.25">
      <c r="A8182" s="9"/>
      <c r="B8182" s="9"/>
      <c r="C8182" s="9"/>
      <c r="D8182" s="9"/>
      <c r="E8182" s="9"/>
      <c r="F8182" s="9"/>
      <c r="G8182" s="100"/>
      <c r="H8182" s="100"/>
      <c r="I8182" s="100"/>
      <c r="J8182" s="100"/>
      <c r="K8182" s="100"/>
    </row>
    <row r="8183" spans="1:11" ht="20.100000000000001" customHeight="1" x14ac:dyDescent="0.25">
      <c r="A8183" s="99" t="s">
        <v>2742</v>
      </c>
      <c r="B8183" s="99"/>
      <c r="C8183" s="99"/>
      <c r="D8183" s="99"/>
      <c r="E8183" s="99"/>
      <c r="F8183" s="99"/>
      <c r="G8183" s="99"/>
      <c r="H8183" s="99"/>
      <c r="I8183" s="99"/>
      <c r="J8183" s="99"/>
      <c r="K8183" s="99"/>
    </row>
    <row r="8184" spans="1:11" ht="15" customHeight="1" x14ac:dyDescent="0.25">
      <c r="A8184" s="93" t="s">
        <v>3916</v>
      </c>
      <c r="B8184" s="93"/>
      <c r="C8184" s="93"/>
      <c r="D8184" s="94" t="s">
        <v>3</v>
      </c>
      <c r="E8184" s="94"/>
      <c r="F8184" s="23" t="s">
        <v>4</v>
      </c>
      <c r="G8184" s="94" t="s">
        <v>3894</v>
      </c>
      <c r="H8184" s="94"/>
      <c r="I8184" s="94" t="s">
        <v>3895</v>
      </c>
      <c r="J8184" s="94"/>
      <c r="K8184" s="23" t="s">
        <v>3896</v>
      </c>
    </row>
    <row r="8185" spans="1:11" ht="29.1" customHeight="1" x14ac:dyDescent="0.25">
      <c r="A8185" s="24" t="s">
        <v>3963</v>
      </c>
      <c r="B8185" s="95" t="s">
        <v>3964</v>
      </c>
      <c r="C8185" s="95"/>
      <c r="D8185" s="96" t="s">
        <v>20</v>
      </c>
      <c r="E8185" s="96"/>
      <c r="F8185" s="24" t="s">
        <v>3936</v>
      </c>
      <c r="G8185" s="97">
        <v>5.2258833999999998</v>
      </c>
      <c r="H8185" s="97"/>
      <c r="I8185" s="98">
        <v>8.9</v>
      </c>
      <c r="J8185" s="98"/>
      <c r="K8185" s="27">
        <f>TRUNC(TRUNC(G8185,8)*I8185,2)</f>
        <v>46.51</v>
      </c>
    </row>
    <row r="8186" spans="1:11" ht="29.1" customHeight="1" x14ac:dyDescent="0.25">
      <c r="A8186" s="24" t="s">
        <v>3965</v>
      </c>
      <c r="B8186" s="95" t="s">
        <v>3966</v>
      </c>
      <c r="C8186" s="95"/>
      <c r="D8186" s="96" t="s">
        <v>20</v>
      </c>
      <c r="E8186" s="96"/>
      <c r="F8186" s="24" t="s">
        <v>30</v>
      </c>
      <c r="G8186" s="97">
        <v>0.95392160000000004</v>
      </c>
      <c r="H8186" s="97"/>
      <c r="I8186" s="98">
        <v>32.76</v>
      </c>
      <c r="J8186" s="98"/>
      <c r="K8186" s="27">
        <f>TRUNC(TRUNC(G8186,8)*I8186,2)</f>
        <v>31.25</v>
      </c>
    </row>
    <row r="8187" spans="1:11" ht="21" customHeight="1" x14ac:dyDescent="0.25">
      <c r="A8187" s="24" t="s">
        <v>3967</v>
      </c>
      <c r="B8187" s="95" t="s">
        <v>3968</v>
      </c>
      <c r="C8187" s="95"/>
      <c r="D8187" s="96" t="s">
        <v>20</v>
      </c>
      <c r="E8187" s="96"/>
      <c r="F8187" s="24" t="s">
        <v>3936</v>
      </c>
      <c r="G8187" s="97">
        <v>5.2258833999999998</v>
      </c>
      <c r="H8187" s="97"/>
      <c r="I8187" s="98">
        <v>27.59</v>
      </c>
      <c r="J8187" s="98"/>
      <c r="K8187" s="27">
        <f>TRUNC(TRUNC(G8187,8)*I8187,2)</f>
        <v>144.18</v>
      </c>
    </row>
    <row r="8188" spans="1:11" ht="21" customHeight="1" x14ac:dyDescent="0.25">
      <c r="A8188" s="24" t="s">
        <v>3969</v>
      </c>
      <c r="B8188" s="95" t="s">
        <v>3970</v>
      </c>
      <c r="C8188" s="95"/>
      <c r="D8188" s="96" t="s">
        <v>20</v>
      </c>
      <c r="E8188" s="96"/>
      <c r="F8188" s="24" t="s">
        <v>30</v>
      </c>
      <c r="G8188" s="97">
        <v>0.95392160000000004</v>
      </c>
      <c r="H8188" s="97"/>
      <c r="I8188" s="98">
        <v>28.09</v>
      </c>
      <c r="J8188" s="98"/>
      <c r="K8188" s="27">
        <f>TRUNC(TRUNC(G8188,8)*I8188,2)</f>
        <v>26.79</v>
      </c>
    </row>
    <row r="8189" spans="1:11" ht="18" customHeight="1" x14ac:dyDescent="0.25">
      <c r="A8189" s="9"/>
      <c r="B8189" s="9"/>
      <c r="C8189" s="9"/>
      <c r="D8189" s="9"/>
      <c r="E8189" s="9"/>
      <c r="F8189" s="9"/>
      <c r="G8189" s="91" t="s">
        <v>3919</v>
      </c>
      <c r="H8189" s="91"/>
      <c r="I8189" s="91"/>
      <c r="J8189" s="91"/>
      <c r="K8189" s="28">
        <f>SUM(K8185:K8188)</f>
        <v>248.73</v>
      </c>
    </row>
    <row r="8190" spans="1:11" ht="15" customHeight="1" x14ac:dyDescent="0.25">
      <c r="A8190" s="93" t="s">
        <v>3893</v>
      </c>
      <c r="B8190" s="93"/>
      <c r="C8190" s="93"/>
      <c r="D8190" s="94" t="s">
        <v>3</v>
      </c>
      <c r="E8190" s="94"/>
      <c r="F8190" s="23" t="s">
        <v>4</v>
      </c>
      <c r="G8190" s="94" t="s">
        <v>3894</v>
      </c>
      <c r="H8190" s="94"/>
      <c r="I8190" s="94" t="s">
        <v>3895</v>
      </c>
      <c r="J8190" s="94"/>
      <c r="K8190" s="23" t="s">
        <v>3896</v>
      </c>
    </row>
    <row r="8191" spans="1:11" ht="21" customHeight="1" x14ac:dyDescent="0.25">
      <c r="A8191" s="24" t="s">
        <v>4048</v>
      </c>
      <c r="B8191" s="95" t="s">
        <v>4049</v>
      </c>
      <c r="C8191" s="95"/>
      <c r="D8191" s="96" t="s">
        <v>20</v>
      </c>
      <c r="E8191" s="96"/>
      <c r="F8191" s="24" t="s">
        <v>34</v>
      </c>
      <c r="G8191" s="97">
        <v>0.19980000000000001</v>
      </c>
      <c r="H8191" s="97"/>
      <c r="I8191" s="98">
        <v>206.17</v>
      </c>
      <c r="J8191" s="98"/>
      <c r="K8191" s="27">
        <f>TRUNC(TRUNC(G8191,8)*I8191,2)</f>
        <v>41.19</v>
      </c>
    </row>
    <row r="8192" spans="1:11" ht="15" customHeight="1" x14ac:dyDescent="0.25">
      <c r="A8192" s="24" t="s">
        <v>3955</v>
      </c>
      <c r="B8192" s="95" t="s">
        <v>3956</v>
      </c>
      <c r="C8192" s="95"/>
      <c r="D8192" s="96" t="s">
        <v>20</v>
      </c>
      <c r="E8192" s="96"/>
      <c r="F8192" s="24" t="s">
        <v>3903</v>
      </c>
      <c r="G8192" s="97">
        <v>3.6695999999999999E-2</v>
      </c>
      <c r="H8192" s="97"/>
      <c r="I8192" s="98">
        <v>19.37</v>
      </c>
      <c r="J8192" s="98"/>
      <c r="K8192" s="27">
        <f>TRUNC(TRUNC(G8192,8)*I8192,2)</f>
        <v>0.71</v>
      </c>
    </row>
    <row r="8193" spans="1:11" ht="21" customHeight="1" x14ac:dyDescent="0.25">
      <c r="A8193" s="24" t="s">
        <v>4050</v>
      </c>
      <c r="B8193" s="95" t="s">
        <v>4051</v>
      </c>
      <c r="C8193" s="95"/>
      <c r="D8193" s="96" t="s">
        <v>20</v>
      </c>
      <c r="E8193" s="96"/>
      <c r="F8193" s="24" t="s">
        <v>84</v>
      </c>
      <c r="G8193" s="97">
        <v>7.48</v>
      </c>
      <c r="H8193" s="97"/>
      <c r="I8193" s="98">
        <v>3.9</v>
      </c>
      <c r="J8193" s="98"/>
      <c r="K8193" s="27">
        <f>TRUNC(TRUNC(G8193,8)*I8193,2)</f>
        <v>29.17</v>
      </c>
    </row>
    <row r="8194" spans="1:11" ht="15" customHeight="1" x14ac:dyDescent="0.25">
      <c r="A8194" s="9"/>
      <c r="B8194" s="9"/>
      <c r="C8194" s="9"/>
      <c r="D8194" s="9"/>
      <c r="E8194" s="9"/>
      <c r="F8194" s="9"/>
      <c r="G8194" s="91" t="s">
        <v>3906</v>
      </c>
      <c r="H8194" s="91"/>
      <c r="I8194" s="91"/>
      <c r="J8194" s="91"/>
      <c r="K8194" s="28">
        <f>SUM(K8191:K8193)</f>
        <v>71.069999999999993</v>
      </c>
    </row>
    <row r="8195" spans="1:11" ht="15" customHeight="1" x14ac:dyDescent="0.25">
      <c r="A8195" s="93" t="s">
        <v>3907</v>
      </c>
      <c r="B8195" s="93"/>
      <c r="C8195" s="93"/>
      <c r="D8195" s="94" t="s">
        <v>3</v>
      </c>
      <c r="E8195" s="94"/>
      <c r="F8195" s="23" t="s">
        <v>4</v>
      </c>
      <c r="G8195" s="94" t="s">
        <v>3894</v>
      </c>
      <c r="H8195" s="94"/>
      <c r="I8195" s="94" t="s">
        <v>3895</v>
      </c>
      <c r="J8195" s="94"/>
      <c r="K8195" s="23" t="s">
        <v>3896</v>
      </c>
    </row>
    <row r="8196" spans="1:11" ht="15" customHeight="1" x14ac:dyDescent="0.25">
      <c r="A8196" s="24" t="s">
        <v>3971</v>
      </c>
      <c r="B8196" s="95" t="s">
        <v>3972</v>
      </c>
      <c r="C8196" s="95"/>
      <c r="D8196" s="96" t="s">
        <v>20</v>
      </c>
      <c r="E8196" s="96"/>
      <c r="F8196" s="24" t="s">
        <v>2056</v>
      </c>
      <c r="G8196" s="97">
        <v>2.3251949999999999</v>
      </c>
      <c r="H8196" s="97"/>
      <c r="I8196" s="98">
        <v>32.69</v>
      </c>
      <c r="J8196" s="98"/>
      <c r="K8196" s="27">
        <f>TRUNC(TRUNC(G8196,8)*I8196,2)</f>
        <v>76.010000000000005</v>
      </c>
    </row>
    <row r="8197" spans="1:11" ht="15" customHeight="1" x14ac:dyDescent="0.25">
      <c r="A8197" s="24" t="s">
        <v>3910</v>
      </c>
      <c r="B8197" s="95" t="s">
        <v>3911</v>
      </c>
      <c r="C8197" s="95"/>
      <c r="D8197" s="96" t="s">
        <v>20</v>
      </c>
      <c r="E8197" s="96"/>
      <c r="F8197" s="24" t="s">
        <v>2056</v>
      </c>
      <c r="G8197" s="97">
        <v>17.010999999999999</v>
      </c>
      <c r="H8197" s="97"/>
      <c r="I8197" s="98">
        <v>24.94</v>
      </c>
      <c r="J8197" s="98"/>
      <c r="K8197" s="27">
        <f>TRUNC(TRUNC(G8197,8)*I8197,2)</f>
        <v>424.25</v>
      </c>
    </row>
    <row r="8198" spans="1:11" ht="18" customHeight="1" x14ac:dyDescent="0.25">
      <c r="A8198" s="9"/>
      <c r="B8198" s="9"/>
      <c r="C8198" s="9"/>
      <c r="D8198" s="9"/>
      <c r="E8198" s="9"/>
      <c r="F8198" s="9"/>
      <c r="G8198" s="91" t="s">
        <v>3912</v>
      </c>
      <c r="H8198" s="91"/>
      <c r="I8198" s="91"/>
      <c r="J8198" s="91"/>
      <c r="K8198" s="28">
        <f>SUM(K8196:K8197)</f>
        <v>500.26</v>
      </c>
    </row>
    <row r="8199" spans="1:11" ht="15" customHeight="1" x14ac:dyDescent="0.25">
      <c r="A8199" s="93" t="s">
        <v>3922</v>
      </c>
      <c r="B8199" s="93"/>
      <c r="C8199" s="93"/>
      <c r="D8199" s="94" t="s">
        <v>3</v>
      </c>
      <c r="E8199" s="94"/>
      <c r="F8199" s="23" t="s">
        <v>4</v>
      </c>
      <c r="G8199" s="94" t="s">
        <v>3894</v>
      </c>
      <c r="H8199" s="94"/>
      <c r="I8199" s="94" t="s">
        <v>3895</v>
      </c>
      <c r="J8199" s="94"/>
      <c r="K8199" s="23" t="s">
        <v>3896</v>
      </c>
    </row>
    <row r="8200" spans="1:11" ht="29.1" customHeight="1" x14ac:dyDescent="0.25">
      <c r="A8200" s="24" t="s">
        <v>4052</v>
      </c>
      <c r="B8200" s="95" t="s">
        <v>4053</v>
      </c>
      <c r="C8200" s="95"/>
      <c r="D8200" s="96" t="s">
        <v>20</v>
      </c>
      <c r="E8200" s="96"/>
      <c r="F8200" s="24" t="s">
        <v>34</v>
      </c>
      <c r="G8200" s="97">
        <v>0.66502459999999997</v>
      </c>
      <c r="H8200" s="97"/>
      <c r="I8200" s="98">
        <v>619.19000000000005</v>
      </c>
      <c r="J8200" s="98"/>
      <c r="K8200" s="27">
        <f>TRUNC(TRUNC(G8200,8)*I8200,2)</f>
        <v>411.77</v>
      </c>
    </row>
    <row r="8201" spans="1:11" ht="21" customHeight="1" x14ac:dyDescent="0.25">
      <c r="A8201" s="24" t="s">
        <v>95</v>
      </c>
      <c r="B8201" s="95" t="s">
        <v>96</v>
      </c>
      <c r="C8201" s="95"/>
      <c r="D8201" s="96" t="s">
        <v>20</v>
      </c>
      <c r="E8201" s="96"/>
      <c r="F8201" s="24" t="s">
        <v>16</v>
      </c>
      <c r="G8201" s="97">
        <v>0.48</v>
      </c>
      <c r="H8201" s="97"/>
      <c r="I8201" s="98">
        <v>176.85</v>
      </c>
      <c r="J8201" s="98"/>
      <c r="K8201" s="27">
        <f>TRUNC(TRUNC(G8201,8)*I8201,2)</f>
        <v>84.88</v>
      </c>
    </row>
    <row r="8202" spans="1:11" ht="15" customHeight="1" x14ac:dyDescent="0.25">
      <c r="A8202" s="9"/>
      <c r="B8202" s="9"/>
      <c r="C8202" s="9"/>
      <c r="D8202" s="9"/>
      <c r="E8202" s="9"/>
      <c r="F8202" s="9"/>
      <c r="G8202" s="91" t="s">
        <v>3933</v>
      </c>
      <c r="H8202" s="91"/>
      <c r="I8202" s="91"/>
      <c r="J8202" s="91"/>
      <c r="K8202" s="28">
        <f>SUM(K8200:K8201)</f>
        <v>496.65</v>
      </c>
    </row>
    <row r="8203" spans="1:11" ht="15" customHeight="1" x14ac:dyDescent="0.25">
      <c r="A8203" s="9"/>
      <c r="B8203" s="9"/>
      <c r="C8203" s="9"/>
      <c r="D8203" s="9"/>
      <c r="E8203" s="9"/>
      <c r="F8203" s="9"/>
      <c r="G8203" s="92" t="s">
        <v>3913</v>
      </c>
      <c r="H8203" s="92"/>
      <c r="I8203" s="92"/>
      <c r="J8203" s="92"/>
      <c r="K8203" s="29">
        <f>ROUND(SUM(K8189,K8194,K8198,K8202),2)</f>
        <v>1316.71</v>
      </c>
    </row>
    <row r="8204" spans="1:11" ht="9.9499999999999993" customHeight="1" x14ac:dyDescent="0.25">
      <c r="A8204" s="9"/>
      <c r="B8204" s="9"/>
      <c r="C8204" s="9"/>
      <c r="D8204" s="9"/>
      <c r="E8204" s="9"/>
      <c r="F8204" s="9"/>
      <c r="G8204" s="100"/>
      <c r="H8204" s="100"/>
      <c r="I8204" s="100"/>
      <c r="J8204" s="100"/>
      <c r="K8204" s="100"/>
    </row>
    <row r="8205" spans="1:11" ht="20.100000000000001" customHeight="1" x14ac:dyDescent="0.25">
      <c r="A8205" s="99" t="s">
        <v>2743</v>
      </c>
      <c r="B8205" s="99"/>
      <c r="C8205" s="99"/>
      <c r="D8205" s="99"/>
      <c r="E8205" s="99"/>
      <c r="F8205" s="99"/>
      <c r="G8205" s="99"/>
      <c r="H8205" s="99"/>
      <c r="I8205" s="99"/>
      <c r="J8205" s="99"/>
      <c r="K8205" s="99"/>
    </row>
    <row r="8206" spans="1:11" ht="15" customHeight="1" x14ac:dyDescent="0.25">
      <c r="A8206" s="93" t="s">
        <v>3893</v>
      </c>
      <c r="B8206" s="93"/>
      <c r="C8206" s="93"/>
      <c r="D8206" s="94" t="s">
        <v>3</v>
      </c>
      <c r="E8206" s="94"/>
      <c r="F8206" s="23" t="s">
        <v>4</v>
      </c>
      <c r="G8206" s="94" t="s">
        <v>3894</v>
      </c>
      <c r="H8206" s="94"/>
      <c r="I8206" s="94" t="s">
        <v>3895</v>
      </c>
      <c r="J8206" s="94"/>
      <c r="K8206" s="23" t="s">
        <v>3896</v>
      </c>
    </row>
    <row r="8207" spans="1:11" ht="29.1" customHeight="1" x14ac:dyDescent="0.25">
      <c r="A8207" s="24" t="s">
        <v>4054</v>
      </c>
      <c r="B8207" s="95" t="s">
        <v>4055</v>
      </c>
      <c r="C8207" s="95"/>
      <c r="D8207" s="96" t="s">
        <v>20</v>
      </c>
      <c r="E8207" s="96"/>
      <c r="F8207" s="24" t="s">
        <v>34</v>
      </c>
      <c r="G8207" s="97">
        <v>0.18468999999999999</v>
      </c>
      <c r="H8207" s="97"/>
      <c r="I8207" s="98">
        <v>517.16999999999996</v>
      </c>
      <c r="J8207" s="98"/>
      <c r="K8207" s="27">
        <f t="shared" ref="K8207:K8212" si="63">ROUND(ROUND(G8207,8)*I8207,2)</f>
        <v>95.52</v>
      </c>
    </row>
    <row r="8208" spans="1:11" ht="21" customHeight="1" x14ac:dyDescent="0.25">
      <c r="A8208" s="24" t="s">
        <v>4056</v>
      </c>
      <c r="B8208" s="95" t="s">
        <v>4057</v>
      </c>
      <c r="C8208" s="95"/>
      <c r="D8208" s="96" t="s">
        <v>20</v>
      </c>
      <c r="E8208" s="96"/>
      <c r="F8208" s="24" t="s">
        <v>2057</v>
      </c>
      <c r="G8208" s="97">
        <v>3.1900000000000001E-3</v>
      </c>
      <c r="H8208" s="97"/>
      <c r="I8208" s="98">
        <v>8.98</v>
      </c>
      <c r="J8208" s="98"/>
      <c r="K8208" s="27">
        <f t="shared" si="63"/>
        <v>0.03</v>
      </c>
    </row>
    <row r="8209" spans="1:11" ht="15" customHeight="1" x14ac:dyDescent="0.25">
      <c r="A8209" s="24" t="s">
        <v>3955</v>
      </c>
      <c r="B8209" s="95" t="s">
        <v>3956</v>
      </c>
      <c r="C8209" s="95"/>
      <c r="D8209" s="96" t="s">
        <v>20</v>
      </c>
      <c r="E8209" s="96"/>
      <c r="F8209" s="24" t="s">
        <v>3903</v>
      </c>
      <c r="G8209" s="97">
        <v>4.4999999999999998E-2</v>
      </c>
      <c r="H8209" s="97"/>
      <c r="I8209" s="98">
        <v>19.37</v>
      </c>
      <c r="J8209" s="98"/>
      <c r="K8209" s="27">
        <f t="shared" si="63"/>
        <v>0.87</v>
      </c>
    </row>
    <row r="8210" spans="1:11" ht="21" customHeight="1" x14ac:dyDescent="0.25">
      <c r="A8210" s="24" t="s">
        <v>4050</v>
      </c>
      <c r="B8210" s="95" t="s">
        <v>4051</v>
      </c>
      <c r="C8210" s="95"/>
      <c r="D8210" s="96" t="s">
        <v>20</v>
      </c>
      <c r="E8210" s="96"/>
      <c r="F8210" s="24" t="s">
        <v>84</v>
      </c>
      <c r="G8210" s="97">
        <v>0.46875</v>
      </c>
      <c r="H8210" s="97"/>
      <c r="I8210" s="98">
        <v>3.9</v>
      </c>
      <c r="J8210" s="98"/>
      <c r="K8210" s="27">
        <f t="shared" si="63"/>
        <v>1.83</v>
      </c>
    </row>
    <row r="8211" spans="1:11" ht="21" customHeight="1" x14ac:dyDescent="0.25">
      <c r="A8211" s="24" t="s">
        <v>4058</v>
      </c>
      <c r="B8211" s="95" t="s">
        <v>4059</v>
      </c>
      <c r="C8211" s="95"/>
      <c r="D8211" s="96" t="s">
        <v>20</v>
      </c>
      <c r="E8211" s="96"/>
      <c r="F8211" s="24" t="s">
        <v>84</v>
      </c>
      <c r="G8211" s="97">
        <v>0.375</v>
      </c>
      <c r="H8211" s="97"/>
      <c r="I8211" s="98">
        <v>2.69</v>
      </c>
      <c r="J8211" s="98"/>
      <c r="K8211" s="27">
        <f t="shared" si="63"/>
        <v>1.01</v>
      </c>
    </row>
    <row r="8212" spans="1:11" ht="29.1" customHeight="1" x14ac:dyDescent="0.25">
      <c r="A8212" s="24" t="s">
        <v>4060</v>
      </c>
      <c r="B8212" s="95" t="s">
        <v>4061</v>
      </c>
      <c r="C8212" s="95"/>
      <c r="D8212" s="96" t="s">
        <v>20</v>
      </c>
      <c r="E8212" s="96"/>
      <c r="F8212" s="24" t="s">
        <v>16</v>
      </c>
      <c r="G8212" s="97">
        <v>1.07</v>
      </c>
      <c r="H8212" s="97"/>
      <c r="I8212" s="98">
        <v>23.81</v>
      </c>
      <c r="J8212" s="98"/>
      <c r="K8212" s="27">
        <f t="shared" si="63"/>
        <v>25.48</v>
      </c>
    </row>
    <row r="8213" spans="1:11" ht="15" customHeight="1" x14ac:dyDescent="0.25">
      <c r="A8213" s="9"/>
      <c r="B8213" s="9"/>
      <c r="C8213" s="9"/>
      <c r="D8213" s="9"/>
      <c r="E8213" s="9"/>
      <c r="F8213" s="9"/>
      <c r="G8213" s="91" t="s">
        <v>3906</v>
      </c>
      <c r="H8213" s="91"/>
      <c r="I8213" s="91"/>
      <c r="J8213" s="91"/>
      <c r="K8213" s="28">
        <f>SUM(K8207:K8212)</f>
        <v>124.74000000000001</v>
      </c>
    </row>
    <row r="8214" spans="1:11" ht="15" customHeight="1" x14ac:dyDescent="0.25">
      <c r="A8214" s="93" t="s">
        <v>3907</v>
      </c>
      <c r="B8214" s="93"/>
      <c r="C8214" s="93"/>
      <c r="D8214" s="94" t="s">
        <v>3</v>
      </c>
      <c r="E8214" s="94"/>
      <c r="F8214" s="23" t="s">
        <v>4</v>
      </c>
      <c r="G8214" s="94" t="s">
        <v>3894</v>
      </c>
      <c r="H8214" s="94"/>
      <c r="I8214" s="94" t="s">
        <v>3895</v>
      </c>
      <c r="J8214" s="94"/>
      <c r="K8214" s="23" t="s">
        <v>3896</v>
      </c>
    </row>
    <row r="8215" spans="1:11" ht="21" customHeight="1" x14ac:dyDescent="0.25">
      <c r="A8215" s="24" t="s">
        <v>3908</v>
      </c>
      <c r="B8215" s="95" t="s">
        <v>3909</v>
      </c>
      <c r="C8215" s="95"/>
      <c r="D8215" s="96" t="s">
        <v>20</v>
      </c>
      <c r="E8215" s="96"/>
      <c r="F8215" s="24" t="s">
        <v>2056</v>
      </c>
      <c r="G8215" s="97">
        <v>0.13009999999999999</v>
      </c>
      <c r="H8215" s="97"/>
      <c r="I8215" s="98">
        <v>32.24</v>
      </c>
      <c r="J8215" s="98"/>
      <c r="K8215" s="27">
        <f>ROUND(ROUND(G8215,8)*I8215,2)</f>
        <v>4.1900000000000004</v>
      </c>
    </row>
    <row r="8216" spans="1:11" ht="15" customHeight="1" x14ac:dyDescent="0.25">
      <c r="A8216" s="24" t="s">
        <v>3971</v>
      </c>
      <c r="B8216" s="95" t="s">
        <v>3972</v>
      </c>
      <c r="C8216" s="95"/>
      <c r="D8216" s="96" t="s">
        <v>20</v>
      </c>
      <c r="E8216" s="96"/>
      <c r="F8216" s="24" t="s">
        <v>2056</v>
      </c>
      <c r="G8216" s="97">
        <v>8.7400000000000005E-2</v>
      </c>
      <c r="H8216" s="97"/>
      <c r="I8216" s="98">
        <v>32.69</v>
      </c>
      <c r="J8216" s="98"/>
      <c r="K8216" s="27">
        <f>ROUND(ROUND(G8216,8)*I8216,2)</f>
        <v>2.86</v>
      </c>
    </row>
    <row r="8217" spans="1:11" ht="15" customHeight="1" x14ac:dyDescent="0.25">
      <c r="A8217" s="24" t="s">
        <v>3910</v>
      </c>
      <c r="B8217" s="95" t="s">
        <v>3911</v>
      </c>
      <c r="C8217" s="95"/>
      <c r="D8217" s="96" t="s">
        <v>20</v>
      </c>
      <c r="E8217" s="96"/>
      <c r="F8217" s="24" t="s">
        <v>2056</v>
      </c>
      <c r="G8217" s="97">
        <v>0.21759999999999999</v>
      </c>
      <c r="H8217" s="97"/>
      <c r="I8217" s="98">
        <v>24.94</v>
      </c>
      <c r="J8217" s="98"/>
      <c r="K8217" s="27">
        <f>ROUND(ROUND(G8217,8)*I8217,2)</f>
        <v>5.43</v>
      </c>
    </row>
    <row r="8218" spans="1:11" ht="18" customHeight="1" x14ac:dyDescent="0.25">
      <c r="A8218" s="9"/>
      <c r="B8218" s="9"/>
      <c r="C8218" s="9"/>
      <c r="D8218" s="9"/>
      <c r="E8218" s="9"/>
      <c r="F8218" s="9"/>
      <c r="G8218" s="91" t="s">
        <v>3912</v>
      </c>
      <c r="H8218" s="91"/>
      <c r="I8218" s="91"/>
      <c r="J8218" s="91"/>
      <c r="K8218" s="28">
        <f>SUM(K8215:K8217)</f>
        <v>12.48</v>
      </c>
    </row>
    <row r="8219" spans="1:11" ht="15" customHeight="1" x14ac:dyDescent="0.25">
      <c r="A8219" s="93" t="s">
        <v>3922</v>
      </c>
      <c r="B8219" s="93"/>
      <c r="C8219" s="93"/>
      <c r="D8219" s="94" t="s">
        <v>3</v>
      </c>
      <c r="E8219" s="94"/>
      <c r="F8219" s="23" t="s">
        <v>4</v>
      </c>
      <c r="G8219" s="94" t="s">
        <v>3894</v>
      </c>
      <c r="H8219" s="94"/>
      <c r="I8219" s="94" t="s">
        <v>3895</v>
      </c>
      <c r="J8219" s="94"/>
      <c r="K8219" s="23" t="s">
        <v>3896</v>
      </c>
    </row>
    <row r="8220" spans="1:11" ht="29.1" customHeight="1" x14ac:dyDescent="0.25">
      <c r="A8220" s="24" t="s">
        <v>4062</v>
      </c>
      <c r="B8220" s="95" t="s">
        <v>4063</v>
      </c>
      <c r="C8220" s="95"/>
      <c r="D8220" s="96" t="s">
        <v>20</v>
      </c>
      <c r="E8220" s="96"/>
      <c r="F8220" s="24" t="s">
        <v>3903</v>
      </c>
      <c r="G8220" s="97">
        <v>1.23E-2</v>
      </c>
      <c r="H8220" s="97"/>
      <c r="I8220" s="98">
        <v>23.44</v>
      </c>
      <c r="J8220" s="98"/>
      <c r="K8220" s="27">
        <f>ROUND(ROUND(G8220,8)*I8220,2)</f>
        <v>0.28999999999999998</v>
      </c>
    </row>
    <row r="8221" spans="1:11" ht="21" customHeight="1" x14ac:dyDescent="0.25">
      <c r="A8221" s="24" t="s">
        <v>4064</v>
      </c>
      <c r="B8221" s="95" t="s">
        <v>4065</v>
      </c>
      <c r="C8221" s="95"/>
      <c r="D8221" s="96" t="s">
        <v>4066</v>
      </c>
      <c r="E8221" s="96"/>
      <c r="F8221" s="24" t="s">
        <v>26</v>
      </c>
      <c r="G8221" s="97">
        <v>4</v>
      </c>
      <c r="H8221" s="97"/>
      <c r="I8221" s="98">
        <v>5.76</v>
      </c>
      <c r="J8221" s="98"/>
      <c r="K8221" s="27">
        <f>ROUND(ROUND(G8221,8)*I8221,2)</f>
        <v>23.04</v>
      </c>
    </row>
    <row r="8222" spans="1:11" ht="15" customHeight="1" x14ac:dyDescent="0.25">
      <c r="A8222" s="9"/>
      <c r="B8222" s="9"/>
      <c r="C8222" s="9"/>
      <c r="D8222" s="9"/>
      <c r="E8222" s="9"/>
      <c r="F8222" s="9"/>
      <c r="G8222" s="91" t="s">
        <v>3933</v>
      </c>
      <c r="H8222" s="91"/>
      <c r="I8222" s="91"/>
      <c r="J8222" s="91"/>
      <c r="K8222" s="28">
        <f>SUM(K8220:K8221)</f>
        <v>23.33</v>
      </c>
    </row>
    <row r="8223" spans="1:11" ht="15" customHeight="1" x14ac:dyDescent="0.25">
      <c r="A8223" s="9"/>
      <c r="B8223" s="9"/>
      <c r="C8223" s="9"/>
      <c r="D8223" s="9"/>
      <c r="E8223" s="9"/>
      <c r="F8223" s="9"/>
      <c r="G8223" s="92" t="s">
        <v>3913</v>
      </c>
      <c r="H8223" s="92"/>
      <c r="I8223" s="92"/>
      <c r="J8223" s="92"/>
      <c r="K8223" s="29">
        <f>ROUND(SUM(K8213,K8218,K8222),2)</f>
        <v>160.55000000000001</v>
      </c>
    </row>
    <row r="8224" spans="1:11" ht="9.9499999999999993" customHeight="1" x14ac:dyDescent="0.25">
      <c r="A8224" s="9"/>
      <c r="B8224" s="9"/>
      <c r="C8224" s="9"/>
      <c r="D8224" s="9"/>
      <c r="E8224" s="9"/>
      <c r="F8224" s="9"/>
      <c r="G8224" s="100"/>
      <c r="H8224" s="100"/>
      <c r="I8224" s="100"/>
      <c r="J8224" s="100"/>
      <c r="K8224" s="100"/>
    </row>
    <row r="8225" spans="1:11" ht="20.100000000000001" customHeight="1" x14ac:dyDescent="0.25">
      <c r="A8225" s="99" t="s">
        <v>2744</v>
      </c>
      <c r="B8225" s="99"/>
      <c r="C8225" s="99"/>
      <c r="D8225" s="99"/>
      <c r="E8225" s="99"/>
      <c r="F8225" s="99"/>
      <c r="G8225" s="99"/>
      <c r="H8225" s="99"/>
      <c r="I8225" s="99"/>
      <c r="J8225" s="99"/>
      <c r="K8225" s="99"/>
    </row>
    <row r="8226" spans="1:11" ht="15" customHeight="1" x14ac:dyDescent="0.25">
      <c r="A8226" s="93" t="s">
        <v>3893</v>
      </c>
      <c r="B8226" s="93"/>
      <c r="C8226" s="93"/>
      <c r="D8226" s="94" t="s">
        <v>3</v>
      </c>
      <c r="E8226" s="94"/>
      <c r="F8226" s="23" t="s">
        <v>4</v>
      </c>
      <c r="G8226" s="94" t="s">
        <v>3894</v>
      </c>
      <c r="H8226" s="94"/>
      <c r="I8226" s="94" t="s">
        <v>3895</v>
      </c>
      <c r="J8226" s="94"/>
      <c r="K8226" s="23" t="s">
        <v>3896</v>
      </c>
    </row>
    <row r="8227" spans="1:11" ht="45.95" customHeight="1" x14ac:dyDescent="0.25">
      <c r="A8227" s="24" t="s">
        <v>4073</v>
      </c>
      <c r="B8227" s="95" t="s">
        <v>4074</v>
      </c>
      <c r="C8227" s="95"/>
      <c r="D8227" s="96" t="s">
        <v>20</v>
      </c>
      <c r="E8227" s="96"/>
      <c r="F8227" s="24" t="s">
        <v>26</v>
      </c>
      <c r="G8227" s="97">
        <v>1</v>
      </c>
      <c r="H8227" s="97"/>
      <c r="I8227" s="98">
        <v>1235.9100000000001</v>
      </c>
      <c r="J8227" s="98"/>
      <c r="K8227" s="27">
        <f>TRUNC(TRUNC(G8227,8)*I8227,2)</f>
        <v>1235.9100000000001</v>
      </c>
    </row>
    <row r="8228" spans="1:11" ht="21" customHeight="1" x14ac:dyDescent="0.25">
      <c r="A8228" s="24" t="s">
        <v>4075</v>
      </c>
      <c r="B8228" s="95" t="s">
        <v>4076</v>
      </c>
      <c r="C8228" s="95"/>
      <c r="D8228" s="96" t="s">
        <v>20</v>
      </c>
      <c r="E8228" s="96"/>
      <c r="F8228" s="24" t="s">
        <v>34</v>
      </c>
      <c r="G8228" s="97">
        <v>1.1999999999999999E-3</v>
      </c>
      <c r="H8228" s="97"/>
      <c r="I8228" s="98">
        <v>205.09</v>
      </c>
      <c r="J8228" s="98"/>
      <c r="K8228" s="27">
        <f>TRUNC(TRUNC(G8228,8)*I8228,2)</f>
        <v>0.24</v>
      </c>
    </row>
    <row r="8229" spans="1:11" ht="15" customHeight="1" x14ac:dyDescent="0.25">
      <c r="A8229" s="9"/>
      <c r="B8229" s="9"/>
      <c r="C8229" s="9"/>
      <c r="D8229" s="9"/>
      <c r="E8229" s="9"/>
      <c r="F8229" s="9"/>
      <c r="G8229" s="91" t="s">
        <v>3906</v>
      </c>
      <c r="H8229" s="91"/>
      <c r="I8229" s="91"/>
      <c r="J8229" s="91"/>
      <c r="K8229" s="28">
        <f>SUM(K8227:K8228)</f>
        <v>1236.1500000000001</v>
      </c>
    </row>
    <row r="8230" spans="1:11" ht="15" customHeight="1" x14ac:dyDescent="0.25">
      <c r="A8230" s="93" t="s">
        <v>3907</v>
      </c>
      <c r="B8230" s="93"/>
      <c r="C8230" s="93"/>
      <c r="D8230" s="94" t="s">
        <v>3</v>
      </c>
      <c r="E8230" s="94"/>
      <c r="F8230" s="23" t="s">
        <v>4</v>
      </c>
      <c r="G8230" s="94" t="s">
        <v>3894</v>
      </c>
      <c r="H8230" s="94"/>
      <c r="I8230" s="94" t="s">
        <v>3895</v>
      </c>
      <c r="J8230" s="94"/>
      <c r="K8230" s="23" t="s">
        <v>3896</v>
      </c>
    </row>
    <row r="8231" spans="1:11" ht="15" customHeight="1" x14ac:dyDescent="0.25">
      <c r="A8231" s="24" t="s">
        <v>3971</v>
      </c>
      <c r="B8231" s="95" t="s">
        <v>3972</v>
      </c>
      <c r="C8231" s="95"/>
      <c r="D8231" s="96" t="s">
        <v>20</v>
      </c>
      <c r="E8231" s="96"/>
      <c r="F8231" s="24" t="s">
        <v>2056</v>
      </c>
      <c r="G8231" s="97">
        <v>0.86809999999999998</v>
      </c>
      <c r="H8231" s="97"/>
      <c r="I8231" s="98">
        <v>32.69</v>
      </c>
      <c r="J8231" s="98"/>
      <c r="K8231" s="27">
        <f>TRUNC(TRUNC(G8231,8)*I8231,2)</f>
        <v>28.37</v>
      </c>
    </row>
    <row r="8232" spans="1:11" ht="15" customHeight="1" x14ac:dyDescent="0.25">
      <c r="A8232" s="24" t="s">
        <v>3910</v>
      </c>
      <c r="B8232" s="95" t="s">
        <v>3911</v>
      </c>
      <c r="C8232" s="95"/>
      <c r="D8232" s="96" t="s">
        <v>20</v>
      </c>
      <c r="E8232" s="96"/>
      <c r="F8232" s="24" t="s">
        <v>2056</v>
      </c>
      <c r="G8232" s="97">
        <v>0.57869999999999999</v>
      </c>
      <c r="H8232" s="97"/>
      <c r="I8232" s="98">
        <v>24.94</v>
      </c>
      <c r="J8232" s="98"/>
      <c r="K8232" s="27">
        <f>TRUNC(TRUNC(G8232,8)*I8232,2)</f>
        <v>14.43</v>
      </c>
    </row>
    <row r="8233" spans="1:11" ht="18" customHeight="1" x14ac:dyDescent="0.25">
      <c r="A8233" s="9"/>
      <c r="B8233" s="9"/>
      <c r="C8233" s="9"/>
      <c r="D8233" s="9"/>
      <c r="E8233" s="9"/>
      <c r="F8233" s="9"/>
      <c r="G8233" s="91" t="s">
        <v>3912</v>
      </c>
      <c r="H8233" s="91"/>
      <c r="I8233" s="91"/>
      <c r="J8233" s="91"/>
      <c r="K8233" s="28">
        <f>SUM(K8231:K8232)</f>
        <v>42.8</v>
      </c>
    </row>
    <row r="8234" spans="1:11" ht="15" customHeight="1" x14ac:dyDescent="0.25">
      <c r="A8234" s="93" t="s">
        <v>3922</v>
      </c>
      <c r="B8234" s="93"/>
      <c r="C8234" s="93"/>
      <c r="D8234" s="94" t="s">
        <v>3</v>
      </c>
      <c r="E8234" s="94"/>
      <c r="F8234" s="23" t="s">
        <v>4</v>
      </c>
      <c r="G8234" s="94" t="s">
        <v>3894</v>
      </c>
      <c r="H8234" s="94"/>
      <c r="I8234" s="94" t="s">
        <v>3895</v>
      </c>
      <c r="J8234" s="94"/>
      <c r="K8234" s="23" t="s">
        <v>3896</v>
      </c>
    </row>
    <row r="8235" spans="1:11" ht="29.1" customHeight="1" x14ac:dyDescent="0.25">
      <c r="A8235" s="24" t="s">
        <v>4077</v>
      </c>
      <c r="B8235" s="95" t="s">
        <v>4078</v>
      </c>
      <c r="C8235" s="95"/>
      <c r="D8235" s="96" t="s">
        <v>20</v>
      </c>
      <c r="E8235" s="96"/>
      <c r="F8235" s="24" t="s">
        <v>34</v>
      </c>
      <c r="G8235" s="97">
        <v>2.2200000000000001E-2</v>
      </c>
      <c r="H8235" s="97"/>
      <c r="I8235" s="98">
        <v>924.6</v>
      </c>
      <c r="J8235" s="98"/>
      <c r="K8235" s="27">
        <f>TRUNC(TRUNC(G8235,8)*I8235,2)</f>
        <v>20.52</v>
      </c>
    </row>
    <row r="8236" spans="1:11" ht="15" customHeight="1" x14ac:dyDescent="0.25">
      <c r="A8236" s="9"/>
      <c r="B8236" s="9"/>
      <c r="C8236" s="9"/>
      <c r="D8236" s="9"/>
      <c r="E8236" s="9"/>
      <c r="F8236" s="9"/>
      <c r="G8236" s="91" t="s">
        <v>3933</v>
      </c>
      <c r="H8236" s="91"/>
      <c r="I8236" s="91"/>
      <c r="J8236" s="91"/>
      <c r="K8236" s="28">
        <f>SUM(K8235:K8235)</f>
        <v>20.52</v>
      </c>
    </row>
    <row r="8237" spans="1:11" ht="15" customHeight="1" x14ac:dyDescent="0.25">
      <c r="A8237" s="9"/>
      <c r="B8237" s="9"/>
      <c r="C8237" s="9"/>
      <c r="D8237" s="9"/>
      <c r="E8237" s="9"/>
      <c r="F8237" s="9"/>
      <c r="G8237" s="92" t="s">
        <v>3913</v>
      </c>
      <c r="H8237" s="92"/>
      <c r="I8237" s="92"/>
      <c r="J8237" s="92"/>
      <c r="K8237" s="29">
        <f>ROUND(SUM(K8229,K8233,K8236),2)</f>
        <v>1299.47</v>
      </c>
    </row>
    <row r="8238" spans="1:11" ht="9.9499999999999993" customHeight="1" x14ac:dyDescent="0.25">
      <c r="A8238" s="9"/>
      <c r="B8238" s="9"/>
      <c r="C8238" s="9"/>
      <c r="D8238" s="9"/>
      <c r="E8238" s="9"/>
      <c r="F8238" s="9"/>
      <c r="G8238" s="100"/>
      <c r="H8238" s="100"/>
      <c r="I8238" s="100"/>
      <c r="J8238" s="100"/>
      <c r="K8238" s="100"/>
    </row>
    <row r="8239" spans="1:11" ht="20.100000000000001" customHeight="1" x14ac:dyDescent="0.25">
      <c r="A8239" s="99" t="s">
        <v>2745</v>
      </c>
      <c r="B8239" s="99"/>
      <c r="C8239" s="99"/>
      <c r="D8239" s="99"/>
      <c r="E8239" s="99"/>
      <c r="F8239" s="99"/>
      <c r="G8239" s="99"/>
      <c r="H8239" s="99"/>
      <c r="I8239" s="99"/>
      <c r="J8239" s="99"/>
      <c r="K8239" s="99"/>
    </row>
    <row r="8240" spans="1:11" ht="15" customHeight="1" x14ac:dyDescent="0.25">
      <c r="A8240" s="93" t="s">
        <v>3893</v>
      </c>
      <c r="B8240" s="93"/>
      <c r="C8240" s="93"/>
      <c r="D8240" s="94" t="s">
        <v>3</v>
      </c>
      <c r="E8240" s="94"/>
      <c r="F8240" s="23" t="s">
        <v>4</v>
      </c>
      <c r="G8240" s="94" t="s">
        <v>3894</v>
      </c>
      <c r="H8240" s="94"/>
      <c r="I8240" s="94" t="s">
        <v>3895</v>
      </c>
      <c r="J8240" s="94"/>
      <c r="K8240" s="23" t="s">
        <v>3896</v>
      </c>
    </row>
    <row r="8241" spans="1:11" ht="15" customHeight="1" x14ac:dyDescent="0.25">
      <c r="A8241" s="24" t="s">
        <v>4067</v>
      </c>
      <c r="B8241" s="95" t="s">
        <v>4068</v>
      </c>
      <c r="C8241" s="95"/>
      <c r="D8241" s="96" t="s">
        <v>20</v>
      </c>
      <c r="E8241" s="96"/>
      <c r="F8241" s="24" t="s">
        <v>3903</v>
      </c>
      <c r="G8241" s="97">
        <v>8.6199999999999992</v>
      </c>
      <c r="H8241" s="97"/>
      <c r="I8241" s="98">
        <v>1.1299999999999999</v>
      </c>
      <c r="J8241" s="98"/>
      <c r="K8241" s="27">
        <f>TRUNC(TRUNC(G8241,8)*I8241,2)</f>
        <v>9.74</v>
      </c>
    </row>
    <row r="8242" spans="1:11" ht="29.1" customHeight="1" x14ac:dyDescent="0.25">
      <c r="A8242" s="24" t="s">
        <v>4069</v>
      </c>
      <c r="B8242" s="95" t="s">
        <v>4070</v>
      </c>
      <c r="C8242" s="95"/>
      <c r="D8242" s="96" t="s">
        <v>20</v>
      </c>
      <c r="E8242" s="96"/>
      <c r="F8242" s="24" t="s">
        <v>26</v>
      </c>
      <c r="G8242" s="97">
        <v>6.4375</v>
      </c>
      <c r="H8242" s="97"/>
      <c r="I8242" s="98">
        <v>17.63</v>
      </c>
      <c r="J8242" s="98"/>
      <c r="K8242" s="27">
        <f>TRUNC(TRUNC(G8242,8)*I8242,2)</f>
        <v>113.49</v>
      </c>
    </row>
    <row r="8243" spans="1:11" ht="15" customHeight="1" x14ac:dyDescent="0.25">
      <c r="A8243" s="24" t="s">
        <v>4071</v>
      </c>
      <c r="B8243" s="95" t="s">
        <v>4072</v>
      </c>
      <c r="C8243" s="95"/>
      <c r="D8243" s="96" t="s">
        <v>20</v>
      </c>
      <c r="E8243" s="96"/>
      <c r="F8243" s="24" t="s">
        <v>3903</v>
      </c>
      <c r="G8243" s="97">
        <v>0.24</v>
      </c>
      <c r="H8243" s="97"/>
      <c r="I8243" s="98">
        <v>3.58</v>
      </c>
      <c r="J8243" s="98"/>
      <c r="K8243" s="27">
        <f>TRUNC(TRUNC(G8243,8)*I8243,2)</f>
        <v>0.85</v>
      </c>
    </row>
    <row r="8244" spans="1:11" ht="15" customHeight="1" x14ac:dyDescent="0.25">
      <c r="A8244" s="9"/>
      <c r="B8244" s="9"/>
      <c r="C8244" s="9"/>
      <c r="D8244" s="9"/>
      <c r="E8244" s="9"/>
      <c r="F8244" s="9"/>
      <c r="G8244" s="91" t="s">
        <v>3906</v>
      </c>
      <c r="H8244" s="91"/>
      <c r="I8244" s="91"/>
      <c r="J8244" s="91"/>
      <c r="K8244" s="28">
        <f>SUM(K8241:K8243)</f>
        <v>124.07999999999998</v>
      </c>
    </row>
    <row r="8245" spans="1:11" ht="15" customHeight="1" x14ac:dyDescent="0.25">
      <c r="A8245" s="93" t="s">
        <v>3907</v>
      </c>
      <c r="B8245" s="93"/>
      <c r="C8245" s="93"/>
      <c r="D8245" s="94" t="s">
        <v>3</v>
      </c>
      <c r="E8245" s="94"/>
      <c r="F8245" s="23" t="s">
        <v>4</v>
      </c>
      <c r="G8245" s="94" t="s">
        <v>3894</v>
      </c>
      <c r="H8245" s="94"/>
      <c r="I8245" s="94" t="s">
        <v>3895</v>
      </c>
      <c r="J8245" s="94"/>
      <c r="K8245" s="23" t="s">
        <v>3896</v>
      </c>
    </row>
    <row r="8246" spans="1:11" ht="15" customHeight="1" x14ac:dyDescent="0.25">
      <c r="A8246" s="24" t="s">
        <v>3971</v>
      </c>
      <c r="B8246" s="95" t="s">
        <v>3972</v>
      </c>
      <c r="C8246" s="95"/>
      <c r="D8246" s="96" t="s">
        <v>20</v>
      </c>
      <c r="E8246" s="96"/>
      <c r="F8246" s="24" t="s">
        <v>2056</v>
      </c>
      <c r="G8246" s="97">
        <v>0.63900000000000001</v>
      </c>
      <c r="H8246" s="97"/>
      <c r="I8246" s="98">
        <v>32.69</v>
      </c>
      <c r="J8246" s="98"/>
      <c r="K8246" s="27">
        <f>TRUNC(TRUNC(G8246,8)*I8246,2)</f>
        <v>20.88</v>
      </c>
    </row>
    <row r="8247" spans="1:11" ht="15" customHeight="1" x14ac:dyDescent="0.25">
      <c r="A8247" s="24" t="s">
        <v>3910</v>
      </c>
      <c r="B8247" s="95" t="s">
        <v>3911</v>
      </c>
      <c r="C8247" s="95"/>
      <c r="D8247" s="96" t="s">
        <v>20</v>
      </c>
      <c r="E8247" s="96"/>
      <c r="F8247" s="24" t="s">
        <v>2056</v>
      </c>
      <c r="G8247" s="97">
        <v>1.2789999999999999</v>
      </c>
      <c r="H8247" s="97"/>
      <c r="I8247" s="98">
        <v>24.94</v>
      </c>
      <c r="J8247" s="98"/>
      <c r="K8247" s="27">
        <f>TRUNC(TRUNC(G8247,8)*I8247,2)</f>
        <v>31.89</v>
      </c>
    </row>
    <row r="8248" spans="1:11" ht="18" customHeight="1" x14ac:dyDescent="0.25">
      <c r="A8248" s="9"/>
      <c r="B8248" s="9"/>
      <c r="C8248" s="9"/>
      <c r="D8248" s="9"/>
      <c r="E8248" s="9"/>
      <c r="F8248" s="9"/>
      <c r="G8248" s="91" t="s">
        <v>3912</v>
      </c>
      <c r="H8248" s="91"/>
      <c r="I8248" s="91"/>
      <c r="J8248" s="91"/>
      <c r="K8248" s="28">
        <f>SUM(K8246:K8247)</f>
        <v>52.769999999999996</v>
      </c>
    </row>
    <row r="8249" spans="1:11" ht="15" customHeight="1" x14ac:dyDescent="0.25">
      <c r="A8249" s="9"/>
      <c r="B8249" s="9"/>
      <c r="C8249" s="9"/>
      <c r="D8249" s="9"/>
      <c r="E8249" s="9"/>
      <c r="F8249" s="9"/>
      <c r="G8249" s="92" t="s">
        <v>3913</v>
      </c>
      <c r="H8249" s="92"/>
      <c r="I8249" s="92"/>
      <c r="J8249" s="92"/>
      <c r="K8249" s="29">
        <f>ROUND(SUM(K8244,K8248),2)</f>
        <v>176.85</v>
      </c>
    </row>
    <row r="8250" spans="1:11" ht="9.9499999999999993" customHeight="1" x14ac:dyDescent="0.25">
      <c r="A8250" s="9"/>
      <c r="B8250" s="9"/>
      <c r="C8250" s="9"/>
      <c r="D8250" s="9"/>
      <c r="E8250" s="9"/>
      <c r="F8250" s="9"/>
      <c r="G8250" s="100"/>
      <c r="H8250" s="100"/>
      <c r="I8250" s="100"/>
      <c r="J8250" s="100"/>
      <c r="K8250" s="100"/>
    </row>
    <row r="8251" spans="1:11" ht="20.100000000000001" customHeight="1" x14ac:dyDescent="0.25">
      <c r="A8251" s="99" t="s">
        <v>2746</v>
      </c>
      <c r="B8251" s="99"/>
      <c r="C8251" s="99"/>
      <c r="D8251" s="99"/>
      <c r="E8251" s="99"/>
      <c r="F8251" s="99"/>
      <c r="G8251" s="99"/>
      <c r="H8251" s="99"/>
      <c r="I8251" s="99"/>
      <c r="J8251" s="99"/>
      <c r="K8251" s="99"/>
    </row>
    <row r="8252" spans="1:11" ht="20.100000000000001" customHeight="1" x14ac:dyDescent="0.25">
      <c r="A8252" s="106" t="s">
        <v>4010</v>
      </c>
      <c r="B8252" s="106"/>
      <c r="C8252" s="106"/>
      <c r="D8252" s="106"/>
      <c r="E8252" s="106"/>
      <c r="F8252" s="2" t="s">
        <v>4</v>
      </c>
      <c r="G8252" s="87" t="s">
        <v>4001</v>
      </c>
      <c r="H8252" s="87"/>
      <c r="I8252" s="87" t="s">
        <v>3895</v>
      </c>
      <c r="J8252" s="87"/>
      <c r="K8252" s="2" t="s">
        <v>4011</v>
      </c>
    </row>
    <row r="8253" spans="1:11" ht="15" customHeight="1" x14ac:dyDescent="0.25">
      <c r="A8253" s="6" t="s">
        <v>4079</v>
      </c>
      <c r="B8253" s="104" t="s">
        <v>4080</v>
      </c>
      <c r="C8253" s="104"/>
      <c r="D8253" s="104"/>
      <c r="E8253" s="104"/>
      <c r="F8253" s="6" t="s">
        <v>77</v>
      </c>
      <c r="G8253" s="113">
        <v>1.7700000000000001E-3</v>
      </c>
      <c r="H8253" s="113"/>
      <c r="I8253" s="105">
        <v>33.79</v>
      </c>
      <c r="J8253" s="105"/>
      <c r="K8253" s="33">
        <f>ROUND(ROUND(G8253,5)*I8253,4)</f>
        <v>5.9799999999999999E-2</v>
      </c>
    </row>
    <row r="8254" spans="1:11" ht="15" customHeight="1" x14ac:dyDescent="0.25">
      <c r="A8254" s="6" t="s">
        <v>4081</v>
      </c>
      <c r="B8254" s="104" t="s">
        <v>4082</v>
      </c>
      <c r="C8254" s="104"/>
      <c r="D8254" s="104"/>
      <c r="E8254" s="104"/>
      <c r="F8254" s="6" t="s">
        <v>77</v>
      </c>
      <c r="G8254" s="113">
        <v>3.9300000000000003E-3</v>
      </c>
      <c r="H8254" s="113"/>
      <c r="I8254" s="105">
        <v>448.02</v>
      </c>
      <c r="J8254" s="105"/>
      <c r="K8254" s="33">
        <f>ROUND(ROUND(G8254,5)*I8254,4)</f>
        <v>1.7606999999999999</v>
      </c>
    </row>
    <row r="8255" spans="1:11" ht="15" customHeight="1" x14ac:dyDescent="0.25">
      <c r="A8255" s="6" t="s">
        <v>4083</v>
      </c>
      <c r="B8255" s="104" t="s">
        <v>4084</v>
      </c>
      <c r="C8255" s="104"/>
      <c r="D8255" s="104"/>
      <c r="E8255" s="104"/>
      <c r="F8255" s="6" t="s">
        <v>77</v>
      </c>
      <c r="G8255" s="113">
        <v>7.0800000000000004E-3</v>
      </c>
      <c r="H8255" s="113"/>
      <c r="I8255" s="105">
        <v>46.06</v>
      </c>
      <c r="J8255" s="105"/>
      <c r="K8255" s="33">
        <f>ROUND(ROUND(G8255,5)*I8255,4)</f>
        <v>0.3261</v>
      </c>
    </row>
    <row r="8256" spans="1:11" ht="15" customHeight="1" x14ac:dyDescent="0.25">
      <c r="A8256" s="6" t="s">
        <v>4085</v>
      </c>
      <c r="B8256" s="104" t="s">
        <v>4086</v>
      </c>
      <c r="C8256" s="104"/>
      <c r="D8256" s="104"/>
      <c r="E8256" s="104"/>
      <c r="F8256" s="6" t="s">
        <v>103</v>
      </c>
      <c r="G8256" s="113">
        <v>1</v>
      </c>
      <c r="H8256" s="113"/>
      <c r="I8256" s="105">
        <v>16.98</v>
      </c>
      <c r="J8256" s="105"/>
      <c r="K8256" s="33">
        <f>ROUND(ROUND(G8256,5)*I8256,4)</f>
        <v>16.98</v>
      </c>
    </row>
    <row r="8257" spans="1:11" ht="15" customHeight="1" x14ac:dyDescent="0.25">
      <c r="A8257" s="1"/>
      <c r="B8257" s="1"/>
      <c r="C8257" s="1"/>
      <c r="D8257" s="1"/>
      <c r="E8257" s="1"/>
      <c r="F8257" s="1"/>
      <c r="G8257" s="85" t="s">
        <v>4014</v>
      </c>
      <c r="H8257" s="85"/>
      <c r="I8257" s="85"/>
      <c r="J8257" s="85"/>
      <c r="K8257" s="34">
        <f>SUM(K8253:K8256)</f>
        <v>19.1266</v>
      </c>
    </row>
    <row r="8258" spans="1:11" ht="15" customHeight="1" x14ac:dyDescent="0.25">
      <c r="A8258" s="106" t="s">
        <v>4015</v>
      </c>
      <c r="B8258" s="106"/>
      <c r="C8258" s="106"/>
      <c r="D8258" s="23" t="s">
        <v>4016</v>
      </c>
      <c r="E8258" s="94" t="s">
        <v>4017</v>
      </c>
      <c r="F8258" s="94"/>
      <c r="G8258" s="94" t="s">
        <v>4001</v>
      </c>
      <c r="H8258" s="94"/>
      <c r="I8258" s="94" t="s">
        <v>3895</v>
      </c>
      <c r="J8258" s="94"/>
      <c r="K8258" s="23" t="s">
        <v>4011</v>
      </c>
    </row>
    <row r="8259" spans="1:11" ht="27.95" customHeight="1" x14ac:dyDescent="0.25">
      <c r="A8259" s="38" t="s">
        <v>4085</v>
      </c>
      <c r="B8259" s="109" t="s">
        <v>4087</v>
      </c>
      <c r="C8259" s="109"/>
      <c r="D8259" s="38" t="s">
        <v>4019</v>
      </c>
      <c r="E8259" s="110" t="s">
        <v>4088</v>
      </c>
      <c r="F8259" s="110"/>
      <c r="G8259" s="111">
        <v>1.9630000000000002E-2</v>
      </c>
      <c r="H8259" s="111"/>
      <c r="I8259" s="112">
        <v>33.64</v>
      </c>
      <c r="J8259" s="112"/>
      <c r="K8259" s="41">
        <f>ROUND(ROUND(G8259,5)*I8259,4)</f>
        <v>0.66039999999999999</v>
      </c>
    </row>
    <row r="8260" spans="1:11" ht="15" customHeight="1" x14ac:dyDescent="0.25">
      <c r="A8260" s="1"/>
      <c r="B8260" s="1"/>
      <c r="C8260" s="1"/>
      <c r="D8260" s="1"/>
      <c r="E8260" s="1"/>
      <c r="F8260" s="1"/>
      <c r="G8260" s="85" t="s">
        <v>4021</v>
      </c>
      <c r="H8260" s="85"/>
      <c r="I8260" s="85"/>
      <c r="J8260" s="85"/>
      <c r="K8260" s="33">
        <f>SUM(K8259:K8259)</f>
        <v>0.66039999999999999</v>
      </c>
    </row>
    <row r="8261" spans="1:11" ht="12.95" customHeight="1" x14ac:dyDescent="0.25">
      <c r="A8261" s="106" t="s">
        <v>4022</v>
      </c>
      <c r="B8261" s="106"/>
      <c r="C8261" s="94" t="s">
        <v>4023</v>
      </c>
      <c r="D8261" s="94" t="s">
        <v>5</v>
      </c>
      <c r="E8261" s="94" t="s">
        <v>4024</v>
      </c>
      <c r="F8261" s="94"/>
      <c r="G8261" s="94" t="s">
        <v>4025</v>
      </c>
      <c r="H8261" s="94"/>
      <c r="I8261" s="94" t="s">
        <v>2086</v>
      </c>
      <c r="J8261" s="94"/>
      <c r="K8261" s="94" t="s">
        <v>4011</v>
      </c>
    </row>
    <row r="8262" spans="1:11" ht="12" customHeight="1" x14ac:dyDescent="0.25">
      <c r="A8262" s="106"/>
      <c r="B8262" s="106"/>
      <c r="C8262" s="94"/>
      <c r="D8262" s="94"/>
      <c r="E8262" s="23" t="s">
        <v>2092</v>
      </c>
      <c r="F8262" s="23" t="s">
        <v>4026</v>
      </c>
      <c r="G8262" s="23" t="s">
        <v>2092</v>
      </c>
      <c r="H8262" s="23" t="s">
        <v>4026</v>
      </c>
      <c r="I8262" s="23" t="s">
        <v>2092</v>
      </c>
      <c r="J8262" s="23" t="s">
        <v>4026</v>
      </c>
      <c r="K8262" s="94"/>
    </row>
    <row r="8263" spans="1:11" ht="27.95" customHeight="1" x14ac:dyDescent="0.25">
      <c r="A8263" s="38" t="s">
        <v>4085</v>
      </c>
      <c r="B8263" s="39" t="s">
        <v>4087</v>
      </c>
      <c r="C8263" s="38" t="s">
        <v>4027</v>
      </c>
      <c r="D8263" s="40">
        <v>1.9630000000000002E-2</v>
      </c>
      <c r="E8263" s="42">
        <v>0</v>
      </c>
      <c r="F8263" s="43">
        <v>1.1100000000000001</v>
      </c>
      <c r="G8263" s="42">
        <v>0</v>
      </c>
      <c r="H8263" s="43">
        <v>0.88</v>
      </c>
      <c r="I8263" s="42">
        <v>0</v>
      </c>
      <c r="J8263" s="43">
        <v>0.72</v>
      </c>
      <c r="K8263" s="41">
        <f>ROUND(D8263*(ROUND(E8263*F8263,4)+ROUND(G8263*H8263,4)+ROUND(I8263*J8263,4)),4)</f>
        <v>0</v>
      </c>
    </row>
    <row r="8264" spans="1:11" ht="15" customHeight="1" x14ac:dyDescent="0.25">
      <c r="A8264" s="1"/>
      <c r="B8264" s="1"/>
      <c r="C8264" s="1"/>
      <c r="D8264" s="1"/>
      <c r="E8264" s="1"/>
      <c r="F8264" s="1"/>
      <c r="G8264" s="85" t="s">
        <v>4028</v>
      </c>
      <c r="H8264" s="85"/>
      <c r="I8264" s="85"/>
      <c r="J8264" s="85"/>
      <c r="K8264" s="33">
        <f>SUM(K8262:K8263)</f>
        <v>0</v>
      </c>
    </row>
    <row r="8265" spans="1:11" ht="15" customHeight="1" x14ac:dyDescent="0.25">
      <c r="A8265" s="9"/>
      <c r="B8265" s="9"/>
      <c r="C8265" s="9"/>
      <c r="D8265" s="9"/>
      <c r="E8265" s="9"/>
      <c r="F8265" s="9"/>
      <c r="G8265" s="92" t="s">
        <v>4029</v>
      </c>
      <c r="H8265" s="92"/>
      <c r="I8265" s="92"/>
      <c r="J8265" s="92"/>
      <c r="K8265" s="33">
        <f>SUM(K8257,K8260,K8264)</f>
        <v>19.786999999999999</v>
      </c>
    </row>
    <row r="8266" spans="1:11" ht="15" customHeight="1" x14ac:dyDescent="0.25">
      <c r="A8266" s="9"/>
      <c r="B8266" s="9"/>
      <c r="C8266" s="9"/>
      <c r="D8266" s="9"/>
      <c r="E8266" s="9"/>
      <c r="F8266" s="9"/>
      <c r="G8266" s="92" t="s">
        <v>3913</v>
      </c>
      <c r="H8266" s="92"/>
      <c r="I8266" s="92"/>
      <c r="J8266" s="92"/>
      <c r="K8266" s="29">
        <f>ROUND(SUM(K8265),2)</f>
        <v>19.79</v>
      </c>
    </row>
    <row r="8267" spans="1:11" ht="9.9499999999999993" customHeight="1" x14ac:dyDescent="0.25">
      <c r="A8267" s="9"/>
      <c r="B8267" s="9"/>
      <c r="C8267" s="9"/>
      <c r="D8267" s="9"/>
      <c r="E8267" s="9"/>
      <c r="F8267" s="9"/>
      <c r="G8267" s="100"/>
      <c r="H8267" s="100"/>
      <c r="I8267" s="100"/>
      <c r="J8267" s="100"/>
      <c r="K8267" s="100"/>
    </row>
    <row r="8268" spans="1:11" ht="20.100000000000001" customHeight="1" x14ac:dyDescent="0.25">
      <c r="A8268" s="99" t="s">
        <v>2747</v>
      </c>
      <c r="B8268" s="99"/>
      <c r="C8268" s="99"/>
      <c r="D8268" s="99"/>
      <c r="E8268" s="99"/>
      <c r="F8268" s="99"/>
      <c r="G8268" s="99"/>
      <c r="H8268" s="99"/>
      <c r="I8268" s="99"/>
      <c r="J8268" s="99"/>
      <c r="K8268" s="99"/>
    </row>
    <row r="8269" spans="1:11" ht="15" customHeight="1" x14ac:dyDescent="0.25">
      <c r="A8269" s="93" t="s">
        <v>3893</v>
      </c>
      <c r="B8269" s="93"/>
      <c r="C8269" s="93"/>
      <c r="D8269" s="94" t="s">
        <v>3</v>
      </c>
      <c r="E8269" s="94"/>
      <c r="F8269" s="23" t="s">
        <v>4</v>
      </c>
      <c r="G8269" s="94" t="s">
        <v>3894</v>
      </c>
      <c r="H8269" s="94"/>
      <c r="I8269" s="94" t="s">
        <v>3895</v>
      </c>
      <c r="J8269" s="94"/>
      <c r="K8269" s="23" t="s">
        <v>3896</v>
      </c>
    </row>
    <row r="8270" spans="1:11" ht="15" customHeight="1" x14ac:dyDescent="0.25">
      <c r="A8270" s="24" t="s">
        <v>4089</v>
      </c>
      <c r="B8270" s="95" t="s">
        <v>4090</v>
      </c>
      <c r="C8270" s="95"/>
      <c r="D8270" s="96" t="s">
        <v>20</v>
      </c>
      <c r="E8270" s="96"/>
      <c r="F8270" s="24" t="s">
        <v>16</v>
      </c>
      <c r="G8270" s="97">
        <v>1</v>
      </c>
      <c r="H8270" s="97"/>
      <c r="I8270" s="98">
        <v>12.85</v>
      </c>
      <c r="J8270" s="98"/>
      <c r="K8270" s="27">
        <f>TRUNC(TRUNC(G8270,8)*I8270,2)</f>
        <v>12.85</v>
      </c>
    </row>
    <row r="8271" spans="1:11" ht="15" customHeight="1" x14ac:dyDescent="0.25">
      <c r="A8271" s="9"/>
      <c r="B8271" s="9"/>
      <c r="C8271" s="9"/>
      <c r="D8271" s="9"/>
      <c r="E8271" s="9"/>
      <c r="F8271" s="9"/>
      <c r="G8271" s="91" t="s">
        <v>3906</v>
      </c>
      <c r="H8271" s="91"/>
      <c r="I8271" s="91"/>
      <c r="J8271" s="91"/>
      <c r="K8271" s="28">
        <f>SUM(K8270:K8270)</f>
        <v>12.85</v>
      </c>
    </row>
    <row r="8272" spans="1:11" ht="15" customHeight="1" x14ac:dyDescent="0.25">
      <c r="A8272" s="93" t="s">
        <v>3907</v>
      </c>
      <c r="B8272" s="93"/>
      <c r="C8272" s="93"/>
      <c r="D8272" s="94" t="s">
        <v>3</v>
      </c>
      <c r="E8272" s="94"/>
      <c r="F8272" s="23" t="s">
        <v>4</v>
      </c>
      <c r="G8272" s="94" t="s">
        <v>3894</v>
      </c>
      <c r="H8272" s="94"/>
      <c r="I8272" s="94" t="s">
        <v>3895</v>
      </c>
      <c r="J8272" s="94"/>
      <c r="K8272" s="23" t="s">
        <v>3896</v>
      </c>
    </row>
    <row r="8273" spans="1:11" ht="15" customHeight="1" x14ac:dyDescent="0.25">
      <c r="A8273" s="24" t="s">
        <v>3961</v>
      </c>
      <c r="B8273" s="95" t="s">
        <v>3962</v>
      </c>
      <c r="C8273" s="95"/>
      <c r="D8273" s="96" t="s">
        <v>20</v>
      </c>
      <c r="E8273" s="96"/>
      <c r="F8273" s="24" t="s">
        <v>2056</v>
      </c>
      <c r="G8273" s="97">
        <v>2.7699999999999999E-2</v>
      </c>
      <c r="H8273" s="97"/>
      <c r="I8273" s="98">
        <v>29.5</v>
      </c>
      <c r="J8273" s="98"/>
      <c r="K8273" s="27">
        <f>TRUNC(TRUNC(G8273,8)*I8273,2)</f>
        <v>0.81</v>
      </c>
    </row>
    <row r="8274" spans="1:11" ht="15" customHeight="1" x14ac:dyDescent="0.25">
      <c r="A8274" s="24" t="s">
        <v>3910</v>
      </c>
      <c r="B8274" s="95" t="s">
        <v>3911</v>
      </c>
      <c r="C8274" s="95"/>
      <c r="D8274" s="96" t="s">
        <v>20</v>
      </c>
      <c r="E8274" s="96"/>
      <c r="F8274" s="24" t="s">
        <v>2056</v>
      </c>
      <c r="G8274" s="97">
        <v>0.1386</v>
      </c>
      <c r="H8274" s="97"/>
      <c r="I8274" s="98">
        <v>24.94</v>
      </c>
      <c r="J8274" s="98"/>
      <c r="K8274" s="27">
        <f>TRUNC(TRUNC(G8274,8)*I8274,2)</f>
        <v>3.45</v>
      </c>
    </row>
    <row r="8275" spans="1:11" ht="18" customHeight="1" x14ac:dyDescent="0.25">
      <c r="A8275" s="9"/>
      <c r="B8275" s="9"/>
      <c r="C8275" s="9"/>
      <c r="D8275" s="9"/>
      <c r="E8275" s="9"/>
      <c r="F8275" s="9"/>
      <c r="G8275" s="91" t="s">
        <v>3912</v>
      </c>
      <c r="H8275" s="91"/>
      <c r="I8275" s="91"/>
      <c r="J8275" s="91"/>
      <c r="K8275" s="28">
        <f>SUM(K8273:K8274)</f>
        <v>4.26</v>
      </c>
    </row>
    <row r="8276" spans="1:11" ht="15" customHeight="1" x14ac:dyDescent="0.25">
      <c r="A8276" s="9"/>
      <c r="B8276" s="9"/>
      <c r="C8276" s="9"/>
      <c r="D8276" s="9"/>
      <c r="E8276" s="9"/>
      <c r="F8276" s="9"/>
      <c r="G8276" s="92" t="s">
        <v>3913</v>
      </c>
      <c r="H8276" s="92"/>
      <c r="I8276" s="92"/>
      <c r="J8276" s="92"/>
      <c r="K8276" s="29">
        <f>ROUND(SUM(K8271,K8275),2)</f>
        <v>17.11</v>
      </c>
    </row>
    <row r="8277" spans="1:11" ht="9.9499999999999993" customHeight="1" x14ac:dyDescent="0.25">
      <c r="A8277" s="9"/>
      <c r="B8277" s="9"/>
      <c r="C8277" s="9"/>
      <c r="D8277" s="9"/>
      <c r="E8277" s="9"/>
      <c r="F8277" s="9"/>
      <c r="G8277" s="100"/>
      <c r="H8277" s="100"/>
      <c r="I8277" s="100"/>
      <c r="J8277" s="100"/>
      <c r="K8277" s="100"/>
    </row>
    <row r="8278" spans="1:11" ht="20.100000000000001" customHeight="1" x14ac:dyDescent="0.25">
      <c r="A8278" s="99" t="s">
        <v>2748</v>
      </c>
      <c r="B8278" s="99"/>
      <c r="C8278" s="99"/>
      <c r="D8278" s="99"/>
      <c r="E8278" s="99"/>
      <c r="F8278" s="99"/>
      <c r="G8278" s="99"/>
      <c r="H8278" s="99"/>
      <c r="I8278" s="99"/>
      <c r="J8278" s="99"/>
      <c r="K8278" s="99"/>
    </row>
    <row r="8279" spans="1:11" ht="12.95" customHeight="1" x14ac:dyDescent="0.25">
      <c r="A8279" s="107" t="s">
        <v>3984</v>
      </c>
      <c r="B8279" s="107"/>
      <c r="C8279" s="107"/>
      <c r="D8279" s="108" t="s">
        <v>3985</v>
      </c>
      <c r="E8279" s="87" t="s">
        <v>3986</v>
      </c>
      <c r="F8279" s="87"/>
      <c r="G8279" s="87" t="s">
        <v>3987</v>
      </c>
      <c r="H8279" s="87"/>
      <c r="I8279" s="87"/>
      <c r="J8279" s="87"/>
      <c r="K8279" s="87" t="s">
        <v>3988</v>
      </c>
    </row>
    <row r="8280" spans="1:11" ht="12" customHeight="1" x14ac:dyDescent="0.25">
      <c r="A8280" s="107"/>
      <c r="B8280" s="107"/>
      <c r="C8280" s="107"/>
      <c r="D8280" s="108"/>
      <c r="E8280" s="23" t="s">
        <v>3989</v>
      </c>
      <c r="F8280" s="23" t="s">
        <v>3990</v>
      </c>
      <c r="G8280" s="94" t="s">
        <v>3989</v>
      </c>
      <c r="H8280" s="94"/>
      <c r="I8280" s="94" t="s">
        <v>3990</v>
      </c>
      <c r="J8280" s="94"/>
      <c r="K8280" s="87"/>
    </row>
    <row r="8281" spans="1:11" ht="15.95" customHeight="1" x14ac:dyDescent="0.25">
      <c r="A8281" s="6" t="s">
        <v>4091</v>
      </c>
      <c r="B8281" s="104" t="s">
        <v>4092</v>
      </c>
      <c r="C8281" s="104"/>
      <c r="D8281" s="44">
        <v>1</v>
      </c>
      <c r="E8281" s="32">
        <v>0.8</v>
      </c>
      <c r="F8281" s="32">
        <v>0.19999999999999996</v>
      </c>
      <c r="G8281" s="105">
        <v>5.32</v>
      </c>
      <c r="H8281" s="105"/>
      <c r="I8281" s="105">
        <v>0.5</v>
      </c>
      <c r="J8281" s="105"/>
      <c r="K8281" s="33">
        <f>TRUNC(D8281*(TRUNC(E8281*G8281,4)+TRUNC(F8281*I8281,4)),4)</f>
        <v>4.3559999999999999</v>
      </c>
    </row>
    <row r="8282" spans="1:11" ht="15" customHeight="1" x14ac:dyDescent="0.25">
      <c r="A8282" s="1"/>
      <c r="B8282" s="1"/>
      <c r="C8282" s="1"/>
      <c r="D8282" s="1"/>
      <c r="E8282" s="1"/>
      <c r="F8282" s="1"/>
      <c r="G8282" s="85" t="s">
        <v>3999</v>
      </c>
      <c r="H8282" s="85"/>
      <c r="I8282" s="85"/>
      <c r="J8282" s="85"/>
      <c r="K8282" s="34">
        <f>SUM(K8280:K8281)</f>
        <v>4.3559999999999999</v>
      </c>
    </row>
    <row r="8283" spans="1:11" ht="20.100000000000001" customHeight="1" x14ac:dyDescent="0.25">
      <c r="A8283" s="106" t="s">
        <v>4000</v>
      </c>
      <c r="B8283" s="106"/>
      <c r="C8283" s="106"/>
      <c r="D8283" s="106"/>
      <c r="E8283" s="106"/>
      <c r="F8283" s="2" t="s">
        <v>4</v>
      </c>
      <c r="G8283" s="87" t="s">
        <v>4001</v>
      </c>
      <c r="H8283" s="87"/>
      <c r="I8283" s="87" t="s">
        <v>4002</v>
      </c>
      <c r="J8283" s="87"/>
      <c r="K8283" s="2" t="s">
        <v>3988</v>
      </c>
    </row>
    <row r="8284" spans="1:11" ht="15" customHeight="1" x14ac:dyDescent="0.25">
      <c r="A8284" s="6" t="s">
        <v>4093</v>
      </c>
      <c r="B8284" s="101" t="s">
        <v>4094</v>
      </c>
      <c r="C8284" s="101"/>
      <c r="D8284" s="101"/>
      <c r="E8284" s="101"/>
      <c r="F8284" s="6" t="s">
        <v>3940</v>
      </c>
      <c r="G8284" s="102">
        <v>0.1333</v>
      </c>
      <c r="H8284" s="102"/>
      <c r="I8284" s="103">
        <v>3.96</v>
      </c>
      <c r="J8284" s="103"/>
      <c r="K8284" s="7">
        <f>TRUNC(TRUNC(G8284,8)*I8284,2)</f>
        <v>0.52</v>
      </c>
    </row>
    <row r="8285" spans="1:11" ht="15" customHeight="1" x14ac:dyDescent="0.25">
      <c r="A8285" s="6" t="s">
        <v>4095</v>
      </c>
      <c r="B8285" s="101" t="s">
        <v>4096</v>
      </c>
      <c r="C8285" s="101"/>
      <c r="D8285" s="101"/>
      <c r="E8285" s="101"/>
      <c r="F8285" s="6" t="s">
        <v>3940</v>
      </c>
      <c r="G8285" s="102">
        <v>2</v>
      </c>
      <c r="H8285" s="102"/>
      <c r="I8285" s="103">
        <v>14.41</v>
      </c>
      <c r="J8285" s="103"/>
      <c r="K8285" s="7">
        <f>TRUNC(TRUNC(G8285,8)*I8285,2)</f>
        <v>28.82</v>
      </c>
    </row>
    <row r="8286" spans="1:11" ht="15" customHeight="1" x14ac:dyDescent="0.25">
      <c r="A8286" s="6" t="s">
        <v>4097</v>
      </c>
      <c r="B8286" s="101" t="s">
        <v>4098</v>
      </c>
      <c r="C8286" s="101"/>
      <c r="D8286" s="101"/>
      <c r="E8286" s="101"/>
      <c r="F8286" s="6" t="s">
        <v>3940</v>
      </c>
      <c r="G8286" s="102">
        <v>3</v>
      </c>
      <c r="H8286" s="102"/>
      <c r="I8286" s="103">
        <v>14.58</v>
      </c>
      <c r="J8286" s="103"/>
      <c r="K8286" s="7">
        <f>TRUNC(TRUNC(G8286,8)*I8286,2)</f>
        <v>43.74</v>
      </c>
    </row>
    <row r="8287" spans="1:11" ht="15" customHeight="1" x14ac:dyDescent="0.25">
      <c r="A8287" s="1"/>
      <c r="B8287" s="1"/>
      <c r="C8287" s="1"/>
      <c r="D8287" s="1"/>
      <c r="E8287" s="1"/>
      <c r="F8287" s="1"/>
      <c r="G8287" s="85" t="s">
        <v>4005</v>
      </c>
      <c r="H8287" s="85"/>
      <c r="I8287" s="85"/>
      <c r="J8287" s="85"/>
      <c r="K8287" s="29">
        <f>SUM(K8284:K8286)</f>
        <v>73.08</v>
      </c>
    </row>
    <row r="8288" spans="1:11" ht="15" customHeight="1" x14ac:dyDescent="0.25">
      <c r="A8288" s="9"/>
      <c r="B8288" s="9"/>
      <c r="C8288" s="9"/>
      <c r="D8288" s="9"/>
      <c r="E8288" s="9"/>
      <c r="F8288" s="9"/>
      <c r="G8288" s="92" t="s">
        <v>4006</v>
      </c>
      <c r="H8288" s="92"/>
      <c r="I8288" s="92"/>
      <c r="J8288" s="92"/>
      <c r="K8288" s="33">
        <f>SUM(K8282,K8287)</f>
        <v>77.435999999999993</v>
      </c>
    </row>
    <row r="8289" spans="1:11" ht="15" customHeight="1" x14ac:dyDescent="0.25">
      <c r="A8289" s="9"/>
      <c r="B8289" s="9"/>
      <c r="C8289" s="9"/>
      <c r="D8289" s="9"/>
      <c r="E8289" s="9"/>
      <c r="F8289" s="9"/>
      <c r="G8289" s="92" t="s">
        <v>4007</v>
      </c>
      <c r="H8289" s="92"/>
      <c r="I8289" s="92"/>
      <c r="J8289" s="92"/>
      <c r="K8289" s="35">
        <v>22.5</v>
      </c>
    </row>
    <row r="8290" spans="1:11" ht="15" customHeight="1" x14ac:dyDescent="0.25">
      <c r="A8290" s="9"/>
      <c r="B8290" s="9"/>
      <c r="C8290" s="9"/>
      <c r="D8290" s="9"/>
      <c r="E8290" s="9"/>
      <c r="F8290" s="9"/>
      <c r="G8290" s="92" t="s">
        <v>4008</v>
      </c>
      <c r="H8290" s="92"/>
      <c r="I8290" s="92"/>
      <c r="J8290" s="92"/>
      <c r="K8290" s="33">
        <f>TRUNC(K8288/K8289,4)</f>
        <v>3.4416000000000002</v>
      </c>
    </row>
    <row r="8291" spans="1:11" ht="15" customHeight="1" x14ac:dyDescent="0.25">
      <c r="A8291" s="9"/>
      <c r="B8291" s="9"/>
      <c r="C8291" s="9"/>
      <c r="D8291" s="9"/>
      <c r="E8291" s="9"/>
      <c r="F8291" s="9"/>
      <c r="G8291" s="92" t="s">
        <v>4029</v>
      </c>
      <c r="H8291" s="92"/>
      <c r="I8291" s="92"/>
      <c r="J8291" s="92"/>
      <c r="K8291" s="33">
        <f>SUM(K8290)</f>
        <v>3.4416000000000002</v>
      </c>
    </row>
    <row r="8292" spans="1:11" ht="15" customHeight="1" x14ac:dyDescent="0.25">
      <c r="A8292" s="9"/>
      <c r="B8292" s="9"/>
      <c r="C8292" s="9"/>
      <c r="D8292" s="9"/>
      <c r="E8292" s="9"/>
      <c r="F8292" s="9"/>
      <c r="G8292" s="92" t="s">
        <v>3913</v>
      </c>
      <c r="H8292" s="92"/>
      <c r="I8292" s="92"/>
      <c r="J8292" s="92"/>
      <c r="K8292" s="29">
        <f>ROUND(SUM(K8291),2)</f>
        <v>3.44</v>
      </c>
    </row>
    <row r="8293" spans="1:11" ht="9.9499999999999993" customHeight="1" x14ac:dyDescent="0.25">
      <c r="A8293" s="9"/>
      <c r="B8293" s="9"/>
      <c r="C8293" s="9"/>
      <c r="D8293" s="9"/>
      <c r="E8293" s="9"/>
      <c r="F8293" s="9"/>
      <c r="G8293" s="100"/>
      <c r="H8293" s="100"/>
      <c r="I8293" s="100"/>
      <c r="J8293" s="100"/>
      <c r="K8293" s="100"/>
    </row>
    <row r="8294" spans="1:11" ht="20.100000000000001" customHeight="1" x14ac:dyDescent="0.25">
      <c r="A8294" s="99" t="s">
        <v>2749</v>
      </c>
      <c r="B8294" s="99"/>
      <c r="C8294" s="99"/>
      <c r="D8294" s="99"/>
      <c r="E8294" s="99"/>
      <c r="F8294" s="99"/>
      <c r="G8294" s="99"/>
      <c r="H8294" s="99"/>
      <c r="I8294" s="99"/>
      <c r="J8294" s="99"/>
      <c r="K8294" s="99"/>
    </row>
    <row r="8295" spans="1:11" ht="15" customHeight="1" x14ac:dyDescent="0.25">
      <c r="A8295" s="93" t="s">
        <v>3893</v>
      </c>
      <c r="B8295" s="93"/>
      <c r="C8295" s="93"/>
      <c r="D8295" s="94" t="s">
        <v>3</v>
      </c>
      <c r="E8295" s="94"/>
      <c r="F8295" s="23" t="s">
        <v>4</v>
      </c>
      <c r="G8295" s="94" t="s">
        <v>3894</v>
      </c>
      <c r="H8295" s="94"/>
      <c r="I8295" s="94" t="s">
        <v>3895</v>
      </c>
      <c r="J8295" s="94"/>
      <c r="K8295" s="23" t="s">
        <v>3896</v>
      </c>
    </row>
    <row r="8296" spans="1:11" ht="15" customHeight="1" x14ac:dyDescent="0.25">
      <c r="A8296" s="24" t="s">
        <v>3951</v>
      </c>
      <c r="B8296" s="95" t="s">
        <v>3952</v>
      </c>
      <c r="C8296" s="95"/>
      <c r="D8296" s="96" t="s">
        <v>3953</v>
      </c>
      <c r="E8296" s="96"/>
      <c r="F8296" s="24" t="s">
        <v>3954</v>
      </c>
      <c r="G8296" s="97">
        <v>4.0000000000000001E-3</v>
      </c>
      <c r="H8296" s="97"/>
      <c r="I8296" s="98">
        <v>215</v>
      </c>
      <c r="J8296" s="98"/>
      <c r="K8296" s="27">
        <f>ROUND(ROUND(G8296,8)*I8296,2)</f>
        <v>0.86</v>
      </c>
    </row>
    <row r="8297" spans="1:11" ht="15" customHeight="1" x14ac:dyDescent="0.25">
      <c r="A8297" s="24" t="s">
        <v>3955</v>
      </c>
      <c r="B8297" s="95" t="s">
        <v>3956</v>
      </c>
      <c r="C8297" s="95"/>
      <c r="D8297" s="96" t="s">
        <v>20</v>
      </c>
      <c r="E8297" s="96"/>
      <c r="F8297" s="24" t="s">
        <v>3903</v>
      </c>
      <c r="G8297" s="97">
        <v>5.0000000000000001E-3</v>
      </c>
      <c r="H8297" s="97"/>
      <c r="I8297" s="98">
        <v>19.37</v>
      </c>
      <c r="J8297" s="98"/>
      <c r="K8297" s="27">
        <f>ROUND(ROUND(G8297,8)*I8297,2)</f>
        <v>0.1</v>
      </c>
    </row>
    <row r="8298" spans="1:11" ht="15" customHeight="1" x14ac:dyDescent="0.25">
      <c r="A8298" s="9"/>
      <c r="B8298" s="9"/>
      <c r="C8298" s="9"/>
      <c r="D8298" s="9"/>
      <c r="E8298" s="9"/>
      <c r="F8298" s="9"/>
      <c r="G8298" s="91" t="s">
        <v>3906</v>
      </c>
      <c r="H8298" s="91"/>
      <c r="I8298" s="91"/>
      <c r="J8298" s="91"/>
      <c r="K8298" s="28">
        <f>SUM(K8296:K8297)</f>
        <v>0.96</v>
      </c>
    </row>
    <row r="8299" spans="1:11" ht="15" customHeight="1" x14ac:dyDescent="0.25">
      <c r="A8299" s="93" t="s">
        <v>3907</v>
      </c>
      <c r="B8299" s="93"/>
      <c r="C8299" s="93"/>
      <c r="D8299" s="94" t="s">
        <v>3</v>
      </c>
      <c r="E8299" s="94"/>
      <c r="F8299" s="23" t="s">
        <v>4</v>
      </c>
      <c r="G8299" s="94" t="s">
        <v>3894</v>
      </c>
      <c r="H8299" s="94"/>
      <c r="I8299" s="94" t="s">
        <v>3895</v>
      </c>
      <c r="J8299" s="94"/>
      <c r="K8299" s="23" t="s">
        <v>3896</v>
      </c>
    </row>
    <row r="8300" spans="1:11" ht="21" customHeight="1" x14ac:dyDescent="0.25">
      <c r="A8300" s="24" t="s">
        <v>3908</v>
      </c>
      <c r="B8300" s="95" t="s">
        <v>3909</v>
      </c>
      <c r="C8300" s="95"/>
      <c r="D8300" s="96" t="s">
        <v>20</v>
      </c>
      <c r="E8300" s="96"/>
      <c r="F8300" s="24" t="s">
        <v>2056</v>
      </c>
      <c r="G8300" s="97">
        <v>0.03</v>
      </c>
      <c r="H8300" s="97"/>
      <c r="I8300" s="98">
        <v>32.24</v>
      </c>
      <c r="J8300" s="98"/>
      <c r="K8300" s="27">
        <f>ROUND(ROUND(G8300,8)*I8300,2)</f>
        <v>0.97</v>
      </c>
    </row>
    <row r="8301" spans="1:11" ht="15" customHeight="1" x14ac:dyDescent="0.25">
      <c r="A8301" s="24" t="s">
        <v>3910</v>
      </c>
      <c r="B8301" s="95" t="s">
        <v>3911</v>
      </c>
      <c r="C8301" s="95"/>
      <c r="D8301" s="96" t="s">
        <v>20</v>
      </c>
      <c r="E8301" s="96"/>
      <c r="F8301" s="24" t="s">
        <v>2056</v>
      </c>
      <c r="G8301" s="97">
        <v>0.03</v>
      </c>
      <c r="H8301" s="97"/>
      <c r="I8301" s="98">
        <v>24.94</v>
      </c>
      <c r="J8301" s="98"/>
      <c r="K8301" s="27">
        <f>ROUND(ROUND(G8301,8)*I8301,2)</f>
        <v>0.75</v>
      </c>
    </row>
    <row r="8302" spans="1:11" ht="18" customHeight="1" x14ac:dyDescent="0.25">
      <c r="A8302" s="9"/>
      <c r="B8302" s="9"/>
      <c r="C8302" s="9"/>
      <c r="D8302" s="9"/>
      <c r="E8302" s="9"/>
      <c r="F8302" s="9"/>
      <c r="G8302" s="91" t="s">
        <v>3912</v>
      </c>
      <c r="H8302" s="91"/>
      <c r="I8302" s="91"/>
      <c r="J8302" s="91"/>
      <c r="K8302" s="28">
        <f>SUM(K8300:K8301)</f>
        <v>1.72</v>
      </c>
    </row>
    <row r="8303" spans="1:11" ht="15" customHeight="1" x14ac:dyDescent="0.25">
      <c r="A8303" s="9"/>
      <c r="B8303" s="9"/>
      <c r="C8303" s="9"/>
      <c r="D8303" s="9"/>
      <c r="E8303" s="9"/>
      <c r="F8303" s="9"/>
      <c r="G8303" s="92" t="s">
        <v>3913</v>
      </c>
      <c r="H8303" s="92"/>
      <c r="I8303" s="92"/>
      <c r="J8303" s="92"/>
      <c r="K8303" s="29">
        <f>ROUND(SUM(K8298,K8302),2)</f>
        <v>2.68</v>
      </c>
    </row>
    <row r="8304" spans="1:11" ht="9.9499999999999993" customHeight="1" x14ac:dyDescent="0.25">
      <c r="A8304" s="9"/>
      <c r="B8304" s="9"/>
      <c r="C8304" s="9"/>
      <c r="D8304" s="9"/>
      <c r="E8304" s="9"/>
      <c r="F8304" s="9"/>
      <c r="G8304" s="100"/>
      <c r="H8304" s="100"/>
      <c r="I8304" s="100"/>
      <c r="J8304" s="100"/>
      <c r="K8304" s="100"/>
    </row>
    <row r="8305" spans="1:11" ht="20.100000000000001" customHeight="1" x14ac:dyDescent="0.25">
      <c r="A8305" s="99" t="s">
        <v>2750</v>
      </c>
      <c r="B8305" s="99"/>
      <c r="C8305" s="99"/>
      <c r="D8305" s="99"/>
      <c r="E8305" s="99"/>
      <c r="F8305" s="99"/>
      <c r="G8305" s="99"/>
      <c r="H8305" s="99"/>
      <c r="I8305" s="99"/>
      <c r="J8305" s="99"/>
      <c r="K8305" s="99"/>
    </row>
    <row r="8306" spans="1:11" ht="15" customHeight="1" x14ac:dyDescent="0.25">
      <c r="A8306" s="93" t="s">
        <v>3916</v>
      </c>
      <c r="B8306" s="93"/>
      <c r="C8306" s="93"/>
      <c r="D8306" s="94" t="s">
        <v>3</v>
      </c>
      <c r="E8306" s="94"/>
      <c r="F8306" s="23" t="s">
        <v>4</v>
      </c>
      <c r="G8306" s="94" t="s">
        <v>3894</v>
      </c>
      <c r="H8306" s="94"/>
      <c r="I8306" s="94" t="s">
        <v>3895</v>
      </c>
      <c r="J8306" s="94"/>
      <c r="K8306" s="23" t="s">
        <v>3896</v>
      </c>
    </row>
    <row r="8307" spans="1:11" ht="29.1" customHeight="1" x14ac:dyDescent="0.25">
      <c r="A8307" s="24" t="s">
        <v>3957</v>
      </c>
      <c r="B8307" s="95" t="s">
        <v>3958</v>
      </c>
      <c r="C8307" s="95"/>
      <c r="D8307" s="96" t="s">
        <v>20</v>
      </c>
      <c r="E8307" s="96"/>
      <c r="F8307" s="24" t="s">
        <v>3936</v>
      </c>
      <c r="G8307" s="97">
        <v>2.8999999999999998E-3</v>
      </c>
      <c r="H8307" s="97"/>
      <c r="I8307" s="98">
        <v>75.540000000000006</v>
      </c>
      <c r="J8307" s="98"/>
      <c r="K8307" s="27">
        <f>TRUNC(TRUNC(G8307,8)*I8307,2)</f>
        <v>0.21</v>
      </c>
    </row>
    <row r="8308" spans="1:11" ht="29.1" customHeight="1" x14ac:dyDescent="0.25">
      <c r="A8308" s="24" t="s">
        <v>3959</v>
      </c>
      <c r="B8308" s="95" t="s">
        <v>3960</v>
      </c>
      <c r="C8308" s="95"/>
      <c r="D8308" s="96" t="s">
        <v>20</v>
      </c>
      <c r="E8308" s="96"/>
      <c r="F8308" s="24" t="s">
        <v>30</v>
      </c>
      <c r="G8308" s="97">
        <v>1.6999999999999999E-3</v>
      </c>
      <c r="H8308" s="97"/>
      <c r="I8308" s="98">
        <v>198.53</v>
      </c>
      <c r="J8308" s="98"/>
      <c r="K8308" s="27">
        <f>TRUNC(TRUNC(G8308,8)*I8308,2)</f>
        <v>0.33</v>
      </c>
    </row>
    <row r="8309" spans="1:11" ht="18" customHeight="1" x14ac:dyDescent="0.25">
      <c r="A8309" s="9"/>
      <c r="B8309" s="9"/>
      <c r="C8309" s="9"/>
      <c r="D8309" s="9"/>
      <c r="E8309" s="9"/>
      <c r="F8309" s="9"/>
      <c r="G8309" s="91" t="s">
        <v>3919</v>
      </c>
      <c r="H8309" s="91"/>
      <c r="I8309" s="91"/>
      <c r="J8309" s="91"/>
      <c r="K8309" s="28">
        <f>SUM(K8307:K8308)</f>
        <v>0.54</v>
      </c>
    </row>
    <row r="8310" spans="1:11" ht="15" customHeight="1" x14ac:dyDescent="0.25">
      <c r="A8310" s="93" t="s">
        <v>3907</v>
      </c>
      <c r="B8310" s="93"/>
      <c r="C8310" s="93"/>
      <c r="D8310" s="94" t="s">
        <v>3</v>
      </c>
      <c r="E8310" s="94"/>
      <c r="F8310" s="23" t="s">
        <v>4</v>
      </c>
      <c r="G8310" s="94" t="s">
        <v>3894</v>
      </c>
      <c r="H8310" s="94"/>
      <c r="I8310" s="94" t="s">
        <v>3895</v>
      </c>
      <c r="J8310" s="94"/>
      <c r="K8310" s="23" t="s">
        <v>3896</v>
      </c>
    </row>
    <row r="8311" spans="1:11" ht="15" customHeight="1" x14ac:dyDescent="0.25">
      <c r="A8311" s="24" t="s">
        <v>3961</v>
      </c>
      <c r="B8311" s="95" t="s">
        <v>3962</v>
      </c>
      <c r="C8311" s="95"/>
      <c r="D8311" s="96" t="s">
        <v>20</v>
      </c>
      <c r="E8311" s="96"/>
      <c r="F8311" s="24" t="s">
        <v>2056</v>
      </c>
      <c r="G8311" s="97">
        <v>4.5999999999999999E-3</v>
      </c>
      <c r="H8311" s="97"/>
      <c r="I8311" s="98">
        <v>29.5</v>
      </c>
      <c r="J8311" s="98"/>
      <c r="K8311" s="27">
        <f>TRUNC(TRUNC(G8311,8)*I8311,2)</f>
        <v>0.13</v>
      </c>
    </row>
    <row r="8312" spans="1:11" ht="18" customHeight="1" x14ac:dyDescent="0.25">
      <c r="A8312" s="9"/>
      <c r="B8312" s="9"/>
      <c r="C8312" s="9"/>
      <c r="D8312" s="9"/>
      <c r="E8312" s="9"/>
      <c r="F8312" s="9"/>
      <c r="G8312" s="91" t="s">
        <v>3912</v>
      </c>
      <c r="H8312" s="91"/>
      <c r="I8312" s="91"/>
      <c r="J8312" s="91"/>
      <c r="K8312" s="28">
        <f>SUM(K8311:K8311)</f>
        <v>0.13</v>
      </c>
    </row>
    <row r="8313" spans="1:11" ht="15" customHeight="1" x14ac:dyDescent="0.25">
      <c r="A8313" s="9"/>
      <c r="B8313" s="9"/>
      <c r="C8313" s="9"/>
      <c r="D8313" s="9"/>
      <c r="E8313" s="9"/>
      <c r="F8313" s="9"/>
      <c r="G8313" s="92" t="s">
        <v>3913</v>
      </c>
      <c r="H8313" s="92"/>
      <c r="I8313" s="92"/>
      <c r="J8313" s="92"/>
      <c r="K8313" s="29">
        <f>ROUND(SUM(K8309,K8312),2)</f>
        <v>0.67</v>
      </c>
    </row>
    <row r="8314" spans="1:11" ht="9.9499999999999993" customHeight="1" x14ac:dyDescent="0.25">
      <c r="A8314" s="9"/>
      <c r="B8314" s="9"/>
      <c r="C8314" s="9"/>
      <c r="D8314" s="9"/>
      <c r="E8314" s="9"/>
      <c r="F8314" s="9"/>
      <c r="G8314" s="100"/>
      <c r="H8314" s="100"/>
      <c r="I8314" s="100"/>
      <c r="J8314" s="100"/>
      <c r="K8314" s="100"/>
    </row>
    <row r="8315" spans="1:11" ht="20.100000000000001" customHeight="1" x14ac:dyDescent="0.25">
      <c r="A8315" s="99" t="s">
        <v>2751</v>
      </c>
      <c r="B8315" s="99"/>
      <c r="C8315" s="99"/>
      <c r="D8315" s="99"/>
      <c r="E8315" s="99"/>
      <c r="F8315" s="99"/>
      <c r="G8315" s="99"/>
      <c r="H8315" s="99"/>
      <c r="I8315" s="99"/>
      <c r="J8315" s="99"/>
      <c r="K8315" s="99"/>
    </row>
    <row r="8316" spans="1:11" ht="15" customHeight="1" x14ac:dyDescent="0.25">
      <c r="A8316" s="93" t="s">
        <v>3916</v>
      </c>
      <c r="B8316" s="93"/>
      <c r="C8316" s="93"/>
      <c r="D8316" s="94" t="s">
        <v>3</v>
      </c>
      <c r="E8316" s="94"/>
      <c r="F8316" s="23" t="s">
        <v>4</v>
      </c>
      <c r="G8316" s="94" t="s">
        <v>3894</v>
      </c>
      <c r="H8316" s="94"/>
      <c r="I8316" s="94" t="s">
        <v>3895</v>
      </c>
      <c r="J8316" s="94"/>
      <c r="K8316" s="23" t="s">
        <v>3896</v>
      </c>
    </row>
    <row r="8317" spans="1:11" ht="29.1" customHeight="1" x14ac:dyDescent="0.25">
      <c r="A8317" s="24" t="s">
        <v>3957</v>
      </c>
      <c r="B8317" s="95" t="s">
        <v>3958</v>
      </c>
      <c r="C8317" s="95"/>
      <c r="D8317" s="96" t="s">
        <v>20</v>
      </c>
      <c r="E8317" s="96"/>
      <c r="F8317" s="24" t="s">
        <v>3936</v>
      </c>
      <c r="G8317" s="97">
        <v>1.95E-2</v>
      </c>
      <c r="H8317" s="97"/>
      <c r="I8317" s="98">
        <v>75.540000000000006</v>
      </c>
      <c r="J8317" s="98"/>
      <c r="K8317" s="27">
        <f>TRUNC(TRUNC(G8317,8)*I8317,2)</f>
        <v>1.47</v>
      </c>
    </row>
    <row r="8318" spans="1:11" ht="29.1" customHeight="1" x14ac:dyDescent="0.25">
      <c r="A8318" s="24" t="s">
        <v>3959</v>
      </c>
      <c r="B8318" s="95" t="s">
        <v>3960</v>
      </c>
      <c r="C8318" s="95"/>
      <c r="D8318" s="96" t="s">
        <v>20</v>
      </c>
      <c r="E8318" s="96"/>
      <c r="F8318" s="24" t="s">
        <v>30</v>
      </c>
      <c r="G8318" s="97">
        <v>1.15E-2</v>
      </c>
      <c r="H8318" s="97"/>
      <c r="I8318" s="98">
        <v>198.53</v>
      </c>
      <c r="J8318" s="98"/>
      <c r="K8318" s="27">
        <f>TRUNC(TRUNC(G8318,8)*I8318,2)</f>
        <v>2.2799999999999998</v>
      </c>
    </row>
    <row r="8319" spans="1:11" ht="18" customHeight="1" x14ac:dyDescent="0.25">
      <c r="A8319" s="9"/>
      <c r="B8319" s="9"/>
      <c r="C8319" s="9"/>
      <c r="D8319" s="9"/>
      <c r="E8319" s="9"/>
      <c r="F8319" s="9"/>
      <c r="G8319" s="91" t="s">
        <v>3919</v>
      </c>
      <c r="H8319" s="91"/>
      <c r="I8319" s="91"/>
      <c r="J8319" s="91"/>
      <c r="K8319" s="28">
        <f>SUM(K8317:K8318)</f>
        <v>3.75</v>
      </c>
    </row>
    <row r="8320" spans="1:11" ht="15" customHeight="1" x14ac:dyDescent="0.25">
      <c r="A8320" s="93" t="s">
        <v>3907</v>
      </c>
      <c r="B8320" s="93"/>
      <c r="C8320" s="93"/>
      <c r="D8320" s="94" t="s">
        <v>3</v>
      </c>
      <c r="E8320" s="94"/>
      <c r="F8320" s="23" t="s">
        <v>4</v>
      </c>
      <c r="G8320" s="94" t="s">
        <v>3894</v>
      </c>
      <c r="H8320" s="94"/>
      <c r="I8320" s="94" t="s">
        <v>3895</v>
      </c>
      <c r="J8320" s="94"/>
      <c r="K8320" s="23" t="s">
        <v>3896</v>
      </c>
    </row>
    <row r="8321" spans="1:11" ht="15" customHeight="1" x14ac:dyDescent="0.25">
      <c r="A8321" s="24" t="s">
        <v>3910</v>
      </c>
      <c r="B8321" s="95" t="s">
        <v>3911</v>
      </c>
      <c r="C8321" s="95"/>
      <c r="D8321" s="96" t="s">
        <v>20</v>
      </c>
      <c r="E8321" s="96"/>
      <c r="F8321" s="24" t="s">
        <v>2056</v>
      </c>
      <c r="G8321" s="97">
        <v>3.1E-2</v>
      </c>
      <c r="H8321" s="97"/>
      <c r="I8321" s="98">
        <v>24.94</v>
      </c>
      <c r="J8321" s="98"/>
      <c r="K8321" s="27">
        <f>TRUNC(TRUNC(G8321,8)*I8321,2)</f>
        <v>0.77</v>
      </c>
    </row>
    <row r="8322" spans="1:11" ht="18" customHeight="1" x14ac:dyDescent="0.25">
      <c r="A8322" s="9"/>
      <c r="B8322" s="9"/>
      <c r="C8322" s="9"/>
      <c r="D8322" s="9"/>
      <c r="E8322" s="9"/>
      <c r="F8322" s="9"/>
      <c r="G8322" s="91" t="s">
        <v>3912</v>
      </c>
      <c r="H8322" s="91"/>
      <c r="I8322" s="91"/>
      <c r="J8322" s="91"/>
      <c r="K8322" s="28">
        <f>SUM(K8321:K8321)</f>
        <v>0.77</v>
      </c>
    </row>
    <row r="8323" spans="1:11" ht="15" customHeight="1" x14ac:dyDescent="0.25">
      <c r="A8323" s="9"/>
      <c r="B8323" s="9"/>
      <c r="C8323" s="9"/>
      <c r="D8323" s="9"/>
      <c r="E8323" s="9"/>
      <c r="F8323" s="9"/>
      <c r="G8323" s="92" t="s">
        <v>3913</v>
      </c>
      <c r="H8323" s="92"/>
      <c r="I8323" s="92"/>
      <c r="J8323" s="92"/>
      <c r="K8323" s="29">
        <f>ROUND(SUM(K8319,K8322),2)</f>
        <v>4.5199999999999996</v>
      </c>
    </row>
    <row r="8324" spans="1:11" ht="9.9499999999999993" customHeight="1" x14ac:dyDescent="0.25">
      <c r="A8324" s="9"/>
      <c r="B8324" s="9"/>
      <c r="C8324" s="9"/>
      <c r="D8324" s="9"/>
      <c r="E8324" s="9"/>
      <c r="F8324" s="9"/>
      <c r="G8324" s="100"/>
      <c r="H8324" s="100"/>
      <c r="I8324" s="100"/>
      <c r="J8324" s="100"/>
      <c r="K8324" s="100"/>
    </row>
    <row r="8325" spans="1:11" ht="20.100000000000001" customHeight="1" x14ac:dyDescent="0.25">
      <c r="A8325" s="99" t="s">
        <v>2752</v>
      </c>
      <c r="B8325" s="99"/>
      <c r="C8325" s="99"/>
      <c r="D8325" s="99"/>
      <c r="E8325" s="99"/>
      <c r="F8325" s="99"/>
      <c r="G8325" s="99"/>
      <c r="H8325" s="99"/>
      <c r="I8325" s="99"/>
      <c r="J8325" s="99"/>
      <c r="K8325" s="99"/>
    </row>
    <row r="8326" spans="1:11" ht="15" customHeight="1" x14ac:dyDescent="0.25">
      <c r="A8326" s="93" t="s">
        <v>3916</v>
      </c>
      <c r="B8326" s="93"/>
      <c r="C8326" s="93"/>
      <c r="D8326" s="94" t="s">
        <v>3</v>
      </c>
      <c r="E8326" s="94"/>
      <c r="F8326" s="23" t="s">
        <v>4</v>
      </c>
      <c r="G8326" s="94" t="s">
        <v>3894</v>
      </c>
      <c r="H8326" s="94"/>
      <c r="I8326" s="94" t="s">
        <v>3895</v>
      </c>
      <c r="J8326" s="94"/>
      <c r="K8326" s="23" t="s">
        <v>3896</v>
      </c>
    </row>
    <row r="8327" spans="1:11" ht="29.1" customHeight="1" x14ac:dyDescent="0.25">
      <c r="A8327" s="24" t="s">
        <v>3963</v>
      </c>
      <c r="B8327" s="95" t="s">
        <v>3964</v>
      </c>
      <c r="C8327" s="95"/>
      <c r="D8327" s="96" t="s">
        <v>20</v>
      </c>
      <c r="E8327" s="96"/>
      <c r="F8327" s="24" t="s">
        <v>3936</v>
      </c>
      <c r="G8327" s="97">
        <v>0.86950000000000005</v>
      </c>
      <c r="H8327" s="97"/>
      <c r="I8327" s="98">
        <v>8.9</v>
      </c>
      <c r="J8327" s="98"/>
      <c r="K8327" s="27">
        <f>TRUNC(TRUNC(G8327,8)*I8327,2)</f>
        <v>7.73</v>
      </c>
    </row>
    <row r="8328" spans="1:11" ht="29.1" customHeight="1" x14ac:dyDescent="0.25">
      <c r="A8328" s="24" t="s">
        <v>3965</v>
      </c>
      <c r="B8328" s="95" t="s">
        <v>3966</v>
      </c>
      <c r="C8328" s="95"/>
      <c r="D8328" s="96" t="s">
        <v>20</v>
      </c>
      <c r="E8328" s="96"/>
      <c r="F8328" s="24" t="s">
        <v>30</v>
      </c>
      <c r="G8328" s="97">
        <v>1.137</v>
      </c>
      <c r="H8328" s="97"/>
      <c r="I8328" s="98">
        <v>32.76</v>
      </c>
      <c r="J8328" s="98"/>
      <c r="K8328" s="27">
        <f>TRUNC(TRUNC(G8328,8)*I8328,2)</f>
        <v>37.24</v>
      </c>
    </row>
    <row r="8329" spans="1:11" ht="21" customHeight="1" x14ac:dyDescent="0.25">
      <c r="A8329" s="24" t="s">
        <v>3967</v>
      </c>
      <c r="B8329" s="95" t="s">
        <v>3968</v>
      </c>
      <c r="C8329" s="95"/>
      <c r="D8329" s="96" t="s">
        <v>20</v>
      </c>
      <c r="E8329" s="96"/>
      <c r="F8329" s="24" t="s">
        <v>3936</v>
      </c>
      <c r="G8329" s="97">
        <v>0.86950000000000005</v>
      </c>
      <c r="H8329" s="97"/>
      <c r="I8329" s="98">
        <v>27.59</v>
      </c>
      <c r="J8329" s="98"/>
      <c r="K8329" s="27">
        <f>TRUNC(TRUNC(G8329,8)*I8329,2)</f>
        <v>23.98</v>
      </c>
    </row>
    <row r="8330" spans="1:11" ht="21" customHeight="1" x14ac:dyDescent="0.25">
      <c r="A8330" s="24" t="s">
        <v>3969</v>
      </c>
      <c r="B8330" s="95" t="s">
        <v>3970</v>
      </c>
      <c r="C8330" s="95"/>
      <c r="D8330" s="96" t="s">
        <v>20</v>
      </c>
      <c r="E8330" s="96"/>
      <c r="F8330" s="24" t="s">
        <v>30</v>
      </c>
      <c r="G8330" s="97">
        <v>1.137</v>
      </c>
      <c r="H8330" s="97"/>
      <c r="I8330" s="98">
        <v>28.09</v>
      </c>
      <c r="J8330" s="98"/>
      <c r="K8330" s="27">
        <f>TRUNC(TRUNC(G8330,8)*I8330,2)</f>
        <v>31.93</v>
      </c>
    </row>
    <row r="8331" spans="1:11" ht="18" customHeight="1" x14ac:dyDescent="0.25">
      <c r="A8331" s="9"/>
      <c r="B8331" s="9"/>
      <c r="C8331" s="9"/>
      <c r="D8331" s="9"/>
      <c r="E8331" s="9"/>
      <c r="F8331" s="9"/>
      <c r="G8331" s="91" t="s">
        <v>3919</v>
      </c>
      <c r="H8331" s="91"/>
      <c r="I8331" s="91"/>
      <c r="J8331" s="91"/>
      <c r="K8331" s="28">
        <f>SUM(K8327:K8330)</f>
        <v>100.88</v>
      </c>
    </row>
    <row r="8332" spans="1:11" ht="15" customHeight="1" x14ac:dyDescent="0.25">
      <c r="A8332" s="93" t="s">
        <v>3907</v>
      </c>
      <c r="B8332" s="93"/>
      <c r="C8332" s="93"/>
      <c r="D8332" s="94" t="s">
        <v>3</v>
      </c>
      <c r="E8332" s="94"/>
      <c r="F8332" s="23" t="s">
        <v>4</v>
      </c>
      <c r="G8332" s="94" t="s">
        <v>3894</v>
      </c>
      <c r="H8332" s="94"/>
      <c r="I8332" s="94" t="s">
        <v>3895</v>
      </c>
      <c r="J8332" s="94"/>
      <c r="K8332" s="23" t="s">
        <v>3896</v>
      </c>
    </row>
    <row r="8333" spans="1:11" ht="15" customHeight="1" x14ac:dyDescent="0.25">
      <c r="A8333" s="24" t="s">
        <v>3971</v>
      </c>
      <c r="B8333" s="95" t="s">
        <v>3972</v>
      </c>
      <c r="C8333" s="95"/>
      <c r="D8333" s="96" t="s">
        <v>20</v>
      </c>
      <c r="E8333" s="96"/>
      <c r="F8333" s="24" t="s">
        <v>2056</v>
      </c>
      <c r="G8333" s="97">
        <v>7.22E-2</v>
      </c>
      <c r="H8333" s="97"/>
      <c r="I8333" s="98">
        <v>32.69</v>
      </c>
      <c r="J8333" s="98"/>
      <c r="K8333" s="27">
        <f>TRUNC(TRUNC(G8333,8)*I8333,2)</f>
        <v>2.36</v>
      </c>
    </row>
    <row r="8334" spans="1:11" ht="15" customHeight="1" x14ac:dyDescent="0.25">
      <c r="A8334" s="24" t="s">
        <v>3910</v>
      </c>
      <c r="B8334" s="95" t="s">
        <v>3911</v>
      </c>
      <c r="C8334" s="95"/>
      <c r="D8334" s="96" t="s">
        <v>20</v>
      </c>
      <c r="E8334" s="96"/>
      <c r="F8334" s="24" t="s">
        <v>2056</v>
      </c>
      <c r="G8334" s="97">
        <v>0.44790000000000002</v>
      </c>
      <c r="H8334" s="97"/>
      <c r="I8334" s="98">
        <v>24.94</v>
      </c>
      <c r="J8334" s="98"/>
      <c r="K8334" s="27">
        <f>TRUNC(TRUNC(G8334,8)*I8334,2)</f>
        <v>11.17</v>
      </c>
    </row>
    <row r="8335" spans="1:11" ht="18" customHeight="1" x14ac:dyDescent="0.25">
      <c r="A8335" s="9"/>
      <c r="B8335" s="9"/>
      <c r="C8335" s="9"/>
      <c r="D8335" s="9"/>
      <c r="E8335" s="9"/>
      <c r="F8335" s="9"/>
      <c r="G8335" s="91" t="s">
        <v>3912</v>
      </c>
      <c r="H8335" s="91"/>
      <c r="I8335" s="91"/>
      <c r="J8335" s="91"/>
      <c r="K8335" s="28">
        <f>SUM(K8333:K8334)</f>
        <v>13.53</v>
      </c>
    </row>
    <row r="8336" spans="1:11" ht="15" customHeight="1" x14ac:dyDescent="0.25">
      <c r="A8336" s="9"/>
      <c r="B8336" s="9"/>
      <c r="C8336" s="9"/>
      <c r="D8336" s="9"/>
      <c r="E8336" s="9"/>
      <c r="F8336" s="9"/>
      <c r="G8336" s="92" t="s">
        <v>3913</v>
      </c>
      <c r="H8336" s="92"/>
      <c r="I8336" s="92"/>
      <c r="J8336" s="92"/>
      <c r="K8336" s="29">
        <f>ROUND(SUM(K8331,K8335),2)</f>
        <v>114.41</v>
      </c>
    </row>
    <row r="8337" spans="1:11" ht="9.9499999999999993" customHeight="1" x14ac:dyDescent="0.25">
      <c r="A8337" s="9"/>
      <c r="B8337" s="9"/>
      <c r="C8337" s="9"/>
      <c r="D8337" s="9"/>
      <c r="E8337" s="9"/>
      <c r="F8337" s="9"/>
      <c r="G8337" s="100"/>
      <c r="H8337" s="100"/>
      <c r="I8337" s="100"/>
      <c r="J8337" s="100"/>
      <c r="K8337" s="100"/>
    </row>
    <row r="8338" spans="1:11" ht="20.100000000000001" customHeight="1" x14ac:dyDescent="0.25">
      <c r="A8338" s="99" t="s">
        <v>2753</v>
      </c>
      <c r="B8338" s="99"/>
      <c r="C8338" s="99"/>
      <c r="D8338" s="99"/>
      <c r="E8338" s="99"/>
      <c r="F8338" s="99"/>
      <c r="G8338" s="99"/>
      <c r="H8338" s="99"/>
      <c r="I8338" s="99"/>
      <c r="J8338" s="99"/>
      <c r="K8338" s="99"/>
    </row>
    <row r="8339" spans="1:11" ht="15" customHeight="1" x14ac:dyDescent="0.25">
      <c r="A8339" s="93" t="s">
        <v>3916</v>
      </c>
      <c r="B8339" s="93"/>
      <c r="C8339" s="93"/>
      <c r="D8339" s="94" t="s">
        <v>3</v>
      </c>
      <c r="E8339" s="94"/>
      <c r="F8339" s="23" t="s">
        <v>4</v>
      </c>
      <c r="G8339" s="94" t="s">
        <v>3894</v>
      </c>
      <c r="H8339" s="94"/>
      <c r="I8339" s="94" t="s">
        <v>3895</v>
      </c>
      <c r="J8339" s="94"/>
      <c r="K8339" s="23" t="s">
        <v>3896</v>
      </c>
    </row>
    <row r="8340" spans="1:11" ht="38.1" customHeight="1" x14ac:dyDescent="0.25">
      <c r="A8340" s="24" t="s">
        <v>3973</v>
      </c>
      <c r="B8340" s="95" t="s">
        <v>3974</v>
      </c>
      <c r="C8340" s="95"/>
      <c r="D8340" s="96" t="s">
        <v>20</v>
      </c>
      <c r="E8340" s="96"/>
      <c r="F8340" s="24" t="s">
        <v>3936</v>
      </c>
      <c r="G8340" s="97">
        <v>6.3E-3</v>
      </c>
      <c r="H8340" s="97"/>
      <c r="I8340" s="98">
        <v>94.61</v>
      </c>
      <c r="J8340" s="98"/>
      <c r="K8340" s="27">
        <f>TRUNC(TRUNC(G8340,8)*I8340,2)</f>
        <v>0.59</v>
      </c>
    </row>
    <row r="8341" spans="1:11" ht="38.1" customHeight="1" x14ac:dyDescent="0.25">
      <c r="A8341" s="24" t="s">
        <v>3975</v>
      </c>
      <c r="B8341" s="95" t="s">
        <v>3976</v>
      </c>
      <c r="C8341" s="95"/>
      <c r="D8341" s="96" t="s">
        <v>20</v>
      </c>
      <c r="E8341" s="96"/>
      <c r="F8341" s="24" t="s">
        <v>30</v>
      </c>
      <c r="G8341" s="97">
        <v>1.0200000000000001E-2</v>
      </c>
      <c r="H8341" s="97"/>
      <c r="I8341" s="98">
        <v>370.94</v>
      </c>
      <c r="J8341" s="98"/>
      <c r="K8341" s="27">
        <f>TRUNC(TRUNC(G8341,8)*I8341,2)</f>
        <v>3.78</v>
      </c>
    </row>
    <row r="8342" spans="1:11" ht="29.1" customHeight="1" x14ac:dyDescent="0.25">
      <c r="A8342" s="24" t="s">
        <v>3977</v>
      </c>
      <c r="B8342" s="95" t="s">
        <v>3978</v>
      </c>
      <c r="C8342" s="95"/>
      <c r="D8342" s="96" t="s">
        <v>20</v>
      </c>
      <c r="E8342" s="96"/>
      <c r="F8342" s="24" t="s">
        <v>3936</v>
      </c>
      <c r="G8342" s="97">
        <v>4.8999999999999998E-3</v>
      </c>
      <c r="H8342" s="97"/>
      <c r="I8342" s="98">
        <v>74.180000000000007</v>
      </c>
      <c r="J8342" s="98"/>
      <c r="K8342" s="27">
        <f>TRUNC(TRUNC(G8342,8)*I8342,2)</f>
        <v>0.36</v>
      </c>
    </row>
    <row r="8343" spans="1:11" ht="29.1" customHeight="1" x14ac:dyDescent="0.25">
      <c r="A8343" s="24" t="s">
        <v>3979</v>
      </c>
      <c r="B8343" s="95" t="s">
        <v>3980</v>
      </c>
      <c r="C8343" s="95"/>
      <c r="D8343" s="96" t="s">
        <v>20</v>
      </c>
      <c r="E8343" s="96"/>
      <c r="F8343" s="24" t="s">
        <v>30</v>
      </c>
      <c r="G8343" s="97">
        <v>5.5999999999999999E-3</v>
      </c>
      <c r="H8343" s="97"/>
      <c r="I8343" s="98">
        <v>166.79</v>
      </c>
      <c r="J8343" s="98"/>
      <c r="K8343" s="27">
        <f>TRUNC(TRUNC(G8343,8)*I8343,2)</f>
        <v>0.93</v>
      </c>
    </row>
    <row r="8344" spans="1:11" ht="18" customHeight="1" x14ac:dyDescent="0.25">
      <c r="A8344" s="9"/>
      <c r="B8344" s="9"/>
      <c r="C8344" s="9"/>
      <c r="D8344" s="9"/>
      <c r="E8344" s="9"/>
      <c r="F8344" s="9"/>
      <c r="G8344" s="91" t="s">
        <v>3919</v>
      </c>
      <c r="H8344" s="91"/>
      <c r="I8344" s="91"/>
      <c r="J8344" s="91"/>
      <c r="K8344" s="28">
        <f>SUM(K8340:K8343)</f>
        <v>5.66</v>
      </c>
    </row>
    <row r="8345" spans="1:11" ht="15" customHeight="1" x14ac:dyDescent="0.25">
      <c r="A8345" s="9"/>
      <c r="B8345" s="9"/>
      <c r="C8345" s="9"/>
      <c r="D8345" s="9"/>
      <c r="E8345" s="9"/>
      <c r="F8345" s="9"/>
      <c r="G8345" s="92" t="s">
        <v>3913</v>
      </c>
      <c r="H8345" s="92"/>
      <c r="I8345" s="92"/>
      <c r="J8345" s="92"/>
      <c r="K8345" s="29">
        <f>ROUND(SUM(K8344),2)</f>
        <v>5.66</v>
      </c>
    </row>
    <row r="8346" spans="1:11" ht="9.9499999999999993" customHeight="1" x14ac:dyDescent="0.25">
      <c r="A8346" s="9"/>
      <c r="B8346" s="9"/>
      <c r="C8346" s="9"/>
      <c r="D8346" s="9"/>
      <c r="E8346" s="9"/>
      <c r="F8346" s="9"/>
      <c r="G8346" s="100"/>
      <c r="H8346" s="100"/>
      <c r="I8346" s="100"/>
      <c r="J8346" s="100"/>
      <c r="K8346" s="100"/>
    </row>
    <row r="8347" spans="1:11" ht="20.100000000000001" customHeight="1" x14ac:dyDescent="0.25">
      <c r="A8347" s="99" t="s">
        <v>2754</v>
      </c>
      <c r="B8347" s="99"/>
      <c r="C8347" s="99"/>
      <c r="D8347" s="99"/>
      <c r="E8347" s="99"/>
      <c r="F8347" s="99"/>
      <c r="G8347" s="99"/>
      <c r="H8347" s="99"/>
      <c r="I8347" s="99"/>
      <c r="J8347" s="99"/>
      <c r="K8347" s="99"/>
    </row>
    <row r="8348" spans="1:11" ht="15" customHeight="1" x14ac:dyDescent="0.25">
      <c r="A8348" s="93" t="s">
        <v>3916</v>
      </c>
      <c r="B8348" s="93"/>
      <c r="C8348" s="93"/>
      <c r="D8348" s="94" t="s">
        <v>3</v>
      </c>
      <c r="E8348" s="94"/>
      <c r="F8348" s="23" t="s">
        <v>4</v>
      </c>
      <c r="G8348" s="94" t="s">
        <v>3894</v>
      </c>
      <c r="H8348" s="94"/>
      <c r="I8348" s="94" t="s">
        <v>3895</v>
      </c>
      <c r="J8348" s="94"/>
      <c r="K8348" s="23" t="s">
        <v>3896</v>
      </c>
    </row>
    <row r="8349" spans="1:11" ht="38.1" customHeight="1" x14ac:dyDescent="0.25">
      <c r="A8349" s="24" t="s">
        <v>3973</v>
      </c>
      <c r="B8349" s="95" t="s">
        <v>3974</v>
      </c>
      <c r="C8349" s="95"/>
      <c r="D8349" s="96" t="s">
        <v>20</v>
      </c>
      <c r="E8349" s="96"/>
      <c r="F8349" s="24" t="s">
        <v>3936</v>
      </c>
      <c r="G8349" s="97">
        <v>1.2999999999999999E-3</v>
      </c>
      <c r="H8349" s="97"/>
      <c r="I8349" s="98">
        <v>94.61</v>
      </c>
      <c r="J8349" s="98"/>
      <c r="K8349" s="27">
        <f>TRUNC(TRUNC(G8349,8)*I8349,2)</f>
        <v>0.12</v>
      </c>
    </row>
    <row r="8350" spans="1:11" ht="38.1" customHeight="1" x14ac:dyDescent="0.25">
      <c r="A8350" s="24" t="s">
        <v>3975</v>
      </c>
      <c r="B8350" s="95" t="s">
        <v>3976</v>
      </c>
      <c r="C8350" s="95"/>
      <c r="D8350" s="96" t="s">
        <v>20</v>
      </c>
      <c r="E8350" s="96"/>
      <c r="F8350" s="24" t="s">
        <v>30</v>
      </c>
      <c r="G8350" s="97">
        <v>3.0999999999999999E-3</v>
      </c>
      <c r="H8350" s="97"/>
      <c r="I8350" s="98">
        <v>370.94</v>
      </c>
      <c r="J8350" s="98"/>
      <c r="K8350" s="27">
        <f>TRUNC(TRUNC(G8350,8)*I8350,2)</f>
        <v>1.1399999999999999</v>
      </c>
    </row>
    <row r="8351" spans="1:11" ht="18" customHeight="1" x14ac:dyDescent="0.25">
      <c r="A8351" s="9"/>
      <c r="B8351" s="9"/>
      <c r="C8351" s="9"/>
      <c r="D8351" s="9"/>
      <c r="E8351" s="9"/>
      <c r="F8351" s="9"/>
      <c r="G8351" s="91" t="s">
        <v>3919</v>
      </c>
      <c r="H8351" s="91"/>
      <c r="I8351" s="91"/>
      <c r="J8351" s="91"/>
      <c r="K8351" s="28">
        <f>SUM(K8349:K8350)</f>
        <v>1.2599999999999998</v>
      </c>
    </row>
    <row r="8352" spans="1:11" ht="15" customHeight="1" x14ac:dyDescent="0.25">
      <c r="A8352" s="9"/>
      <c r="B8352" s="9"/>
      <c r="C8352" s="9"/>
      <c r="D8352" s="9"/>
      <c r="E8352" s="9"/>
      <c r="F8352" s="9"/>
      <c r="G8352" s="92" t="s">
        <v>3913</v>
      </c>
      <c r="H8352" s="92"/>
      <c r="I8352" s="92"/>
      <c r="J8352" s="92"/>
      <c r="K8352" s="29">
        <f>ROUND(SUM(K8351),2)</f>
        <v>1.26</v>
      </c>
    </row>
    <row r="8353" spans="1:11" ht="9.9499999999999993" customHeight="1" x14ac:dyDescent="0.25">
      <c r="A8353" s="9"/>
      <c r="B8353" s="9"/>
      <c r="C8353" s="9"/>
      <c r="D8353" s="9"/>
      <c r="E8353" s="9"/>
      <c r="F8353" s="9"/>
      <c r="G8353" s="100"/>
      <c r="H8353" s="100"/>
      <c r="I8353" s="100"/>
      <c r="J8353" s="100"/>
      <c r="K8353" s="100"/>
    </row>
    <row r="8354" spans="1:11" ht="20.100000000000001" customHeight="1" x14ac:dyDescent="0.25">
      <c r="A8354" s="99" t="s">
        <v>2755</v>
      </c>
      <c r="B8354" s="99"/>
      <c r="C8354" s="99"/>
      <c r="D8354" s="99"/>
      <c r="E8354" s="99"/>
      <c r="F8354" s="99"/>
      <c r="G8354" s="99"/>
      <c r="H8354" s="99"/>
      <c r="I8354" s="99"/>
      <c r="J8354" s="99"/>
      <c r="K8354" s="99"/>
    </row>
    <row r="8355" spans="1:11" ht="15" customHeight="1" x14ac:dyDescent="0.25">
      <c r="A8355" s="93" t="s">
        <v>3916</v>
      </c>
      <c r="B8355" s="93"/>
      <c r="C8355" s="93"/>
      <c r="D8355" s="94" t="s">
        <v>3</v>
      </c>
      <c r="E8355" s="94"/>
      <c r="F8355" s="23" t="s">
        <v>4</v>
      </c>
      <c r="G8355" s="94" t="s">
        <v>3894</v>
      </c>
      <c r="H8355" s="94"/>
      <c r="I8355" s="94" t="s">
        <v>3895</v>
      </c>
      <c r="J8355" s="94"/>
      <c r="K8355" s="23" t="s">
        <v>3896</v>
      </c>
    </row>
    <row r="8356" spans="1:11" ht="38.1" customHeight="1" x14ac:dyDescent="0.25">
      <c r="A8356" s="24" t="s">
        <v>3973</v>
      </c>
      <c r="B8356" s="95" t="s">
        <v>3974</v>
      </c>
      <c r="C8356" s="95"/>
      <c r="D8356" s="96" t="s">
        <v>20</v>
      </c>
      <c r="E8356" s="96"/>
      <c r="F8356" s="24" t="s">
        <v>3936</v>
      </c>
      <c r="G8356" s="97">
        <v>5.0000000000000001E-4</v>
      </c>
      <c r="H8356" s="97"/>
      <c r="I8356" s="98">
        <v>94.61</v>
      </c>
      <c r="J8356" s="98"/>
      <c r="K8356" s="27">
        <f>TRUNC(TRUNC(G8356,8)*I8356,2)</f>
        <v>0.04</v>
      </c>
    </row>
    <row r="8357" spans="1:11" ht="38.1" customHeight="1" x14ac:dyDescent="0.25">
      <c r="A8357" s="24" t="s">
        <v>3975</v>
      </c>
      <c r="B8357" s="95" t="s">
        <v>3976</v>
      </c>
      <c r="C8357" s="95"/>
      <c r="D8357" s="96" t="s">
        <v>20</v>
      </c>
      <c r="E8357" s="96"/>
      <c r="F8357" s="24" t="s">
        <v>30</v>
      </c>
      <c r="G8357" s="97">
        <v>1.1999999999999999E-3</v>
      </c>
      <c r="H8357" s="97"/>
      <c r="I8357" s="98">
        <v>370.94</v>
      </c>
      <c r="J8357" s="98"/>
      <c r="K8357" s="27">
        <f>TRUNC(TRUNC(G8357,8)*I8357,2)</f>
        <v>0.44</v>
      </c>
    </row>
    <row r="8358" spans="1:11" ht="18" customHeight="1" x14ac:dyDescent="0.25">
      <c r="A8358" s="9"/>
      <c r="B8358" s="9"/>
      <c r="C8358" s="9"/>
      <c r="D8358" s="9"/>
      <c r="E8358" s="9"/>
      <c r="F8358" s="9"/>
      <c r="G8358" s="91" t="s">
        <v>3919</v>
      </c>
      <c r="H8358" s="91"/>
      <c r="I8358" s="91"/>
      <c r="J8358" s="91"/>
      <c r="K8358" s="28">
        <f>SUM(K8356:K8357)</f>
        <v>0.48</v>
      </c>
    </row>
    <row r="8359" spans="1:11" ht="15" customHeight="1" x14ac:dyDescent="0.25">
      <c r="A8359" s="9"/>
      <c r="B8359" s="9"/>
      <c r="C8359" s="9"/>
      <c r="D8359" s="9"/>
      <c r="E8359" s="9"/>
      <c r="F8359" s="9"/>
      <c r="G8359" s="92" t="s">
        <v>3913</v>
      </c>
      <c r="H8359" s="92"/>
      <c r="I8359" s="92"/>
      <c r="J8359" s="92"/>
      <c r="K8359" s="29">
        <f>ROUND(SUM(K8358),2)</f>
        <v>0.48</v>
      </c>
    </row>
    <row r="8360" spans="1:11" ht="9.9499999999999993" customHeight="1" x14ac:dyDescent="0.25">
      <c r="A8360" s="9"/>
      <c r="B8360" s="9"/>
      <c r="C8360" s="9"/>
      <c r="D8360" s="9"/>
      <c r="E8360" s="9"/>
      <c r="F8360" s="9"/>
      <c r="G8360" s="100"/>
      <c r="H8360" s="100"/>
      <c r="I8360" s="100"/>
      <c r="J8360" s="100"/>
      <c r="K8360" s="100"/>
    </row>
    <row r="8361" spans="1:11" ht="20.100000000000001" customHeight="1" x14ac:dyDescent="0.25">
      <c r="A8361" s="99" t="s">
        <v>2756</v>
      </c>
      <c r="B8361" s="99"/>
      <c r="C8361" s="99"/>
      <c r="D8361" s="99"/>
      <c r="E8361" s="99"/>
      <c r="F8361" s="99"/>
      <c r="G8361" s="99"/>
      <c r="H8361" s="99"/>
      <c r="I8361" s="99"/>
      <c r="J8361" s="99"/>
      <c r="K8361" s="99"/>
    </row>
    <row r="8362" spans="1:11" ht="15" customHeight="1" x14ac:dyDescent="0.25">
      <c r="A8362" s="93" t="s">
        <v>3981</v>
      </c>
      <c r="B8362" s="93"/>
      <c r="C8362" s="93"/>
      <c r="D8362" s="94" t="s">
        <v>3</v>
      </c>
      <c r="E8362" s="94"/>
      <c r="F8362" s="23" t="s">
        <v>4</v>
      </c>
      <c r="G8362" s="94" t="s">
        <v>3894</v>
      </c>
      <c r="H8362" s="94"/>
      <c r="I8362" s="94" t="s">
        <v>3895</v>
      </c>
      <c r="J8362" s="94"/>
      <c r="K8362" s="23" t="s">
        <v>3896</v>
      </c>
    </row>
    <row r="8363" spans="1:11" ht="21" customHeight="1" x14ac:dyDescent="0.25">
      <c r="A8363" s="24" t="s">
        <v>70</v>
      </c>
      <c r="B8363" s="95" t="s">
        <v>3982</v>
      </c>
      <c r="C8363" s="95"/>
      <c r="D8363" s="96" t="s">
        <v>25</v>
      </c>
      <c r="E8363" s="96"/>
      <c r="F8363" s="24" t="s">
        <v>61</v>
      </c>
      <c r="G8363" s="97">
        <v>1</v>
      </c>
      <c r="H8363" s="97"/>
      <c r="I8363" s="98">
        <v>28.42</v>
      </c>
      <c r="J8363" s="98"/>
      <c r="K8363" s="27">
        <f>ROUND(ROUND(G8363,8)*I8363,2)</f>
        <v>28.42</v>
      </c>
    </row>
    <row r="8364" spans="1:11" ht="15" customHeight="1" x14ac:dyDescent="0.25">
      <c r="A8364" s="9"/>
      <c r="B8364" s="9"/>
      <c r="C8364" s="9"/>
      <c r="D8364" s="9"/>
      <c r="E8364" s="9"/>
      <c r="F8364" s="9"/>
      <c r="G8364" s="91" t="s">
        <v>3983</v>
      </c>
      <c r="H8364" s="91"/>
      <c r="I8364" s="91"/>
      <c r="J8364" s="91"/>
      <c r="K8364" s="28">
        <f>SUM(K8363:K8363)</f>
        <v>28.42</v>
      </c>
    </row>
    <row r="8365" spans="1:11" ht="15" customHeight="1" x14ac:dyDescent="0.25">
      <c r="A8365" s="9"/>
      <c r="B8365" s="9"/>
      <c r="C8365" s="9"/>
      <c r="D8365" s="9"/>
      <c r="E8365" s="9"/>
      <c r="F8365" s="9"/>
      <c r="G8365" s="92" t="s">
        <v>3913</v>
      </c>
      <c r="H8365" s="92"/>
      <c r="I8365" s="92"/>
      <c r="J8365" s="92"/>
      <c r="K8365" s="29">
        <f>ROUND(SUM(K8364),2)</f>
        <v>28.42</v>
      </c>
    </row>
    <row r="8366" spans="1:11" ht="9.9499999999999993" customHeight="1" x14ac:dyDescent="0.25">
      <c r="A8366" s="9"/>
      <c r="B8366" s="9"/>
      <c r="C8366" s="9"/>
      <c r="D8366" s="9"/>
      <c r="E8366" s="9"/>
      <c r="F8366" s="9"/>
      <c r="G8366" s="100"/>
      <c r="H8366" s="100"/>
      <c r="I8366" s="100"/>
      <c r="J8366" s="100"/>
      <c r="K8366" s="100"/>
    </row>
    <row r="8367" spans="1:11" ht="20.100000000000001" customHeight="1" x14ac:dyDescent="0.25">
      <c r="A8367" s="99" t="s">
        <v>2757</v>
      </c>
      <c r="B8367" s="99"/>
      <c r="C8367" s="99"/>
      <c r="D8367" s="99"/>
      <c r="E8367" s="99"/>
      <c r="F8367" s="99"/>
      <c r="G8367" s="99"/>
      <c r="H8367" s="99"/>
      <c r="I8367" s="99"/>
      <c r="J8367" s="99"/>
      <c r="K8367" s="99"/>
    </row>
    <row r="8368" spans="1:11" ht="15" customHeight="1" x14ac:dyDescent="0.25">
      <c r="A8368" s="93" t="s">
        <v>3916</v>
      </c>
      <c r="B8368" s="93"/>
      <c r="C8368" s="93"/>
      <c r="D8368" s="94" t="s">
        <v>3</v>
      </c>
      <c r="E8368" s="94"/>
      <c r="F8368" s="23" t="s">
        <v>4</v>
      </c>
      <c r="G8368" s="94" t="s">
        <v>3894</v>
      </c>
      <c r="H8368" s="94"/>
      <c r="I8368" s="94" t="s">
        <v>3895</v>
      </c>
      <c r="J8368" s="94"/>
      <c r="K8368" s="23" t="s">
        <v>3896</v>
      </c>
    </row>
    <row r="8369" spans="1:11" ht="38.1" customHeight="1" x14ac:dyDescent="0.25">
      <c r="A8369" s="24" t="s">
        <v>3973</v>
      </c>
      <c r="B8369" s="95" t="s">
        <v>3974</v>
      </c>
      <c r="C8369" s="95"/>
      <c r="D8369" s="96" t="s">
        <v>20</v>
      </c>
      <c r="E8369" s="96"/>
      <c r="F8369" s="24" t="s">
        <v>3936</v>
      </c>
      <c r="G8369" s="97">
        <v>1.2999999999999999E-3</v>
      </c>
      <c r="H8369" s="97"/>
      <c r="I8369" s="98">
        <v>94.61</v>
      </c>
      <c r="J8369" s="98"/>
      <c r="K8369" s="27">
        <f>TRUNC(TRUNC(G8369,8)*I8369,2)</f>
        <v>0.12</v>
      </c>
    </row>
    <row r="8370" spans="1:11" ht="38.1" customHeight="1" x14ac:dyDescent="0.25">
      <c r="A8370" s="24" t="s">
        <v>3975</v>
      </c>
      <c r="B8370" s="95" t="s">
        <v>3976</v>
      </c>
      <c r="C8370" s="95"/>
      <c r="D8370" s="96" t="s">
        <v>20</v>
      </c>
      <c r="E8370" s="96"/>
      <c r="F8370" s="24" t="s">
        <v>30</v>
      </c>
      <c r="G8370" s="97">
        <v>3.0999999999999999E-3</v>
      </c>
      <c r="H8370" s="97"/>
      <c r="I8370" s="98">
        <v>370.94</v>
      </c>
      <c r="J8370" s="98"/>
      <c r="K8370" s="27">
        <f>TRUNC(TRUNC(G8370,8)*I8370,2)</f>
        <v>1.1399999999999999</v>
      </c>
    </row>
    <row r="8371" spans="1:11" ht="18" customHeight="1" x14ac:dyDescent="0.25">
      <c r="A8371" s="9"/>
      <c r="B8371" s="9"/>
      <c r="C8371" s="9"/>
      <c r="D8371" s="9"/>
      <c r="E8371" s="9"/>
      <c r="F8371" s="9"/>
      <c r="G8371" s="91" t="s">
        <v>3919</v>
      </c>
      <c r="H8371" s="91"/>
      <c r="I8371" s="91"/>
      <c r="J8371" s="91"/>
      <c r="K8371" s="28">
        <f>SUM(K8369:K8370)</f>
        <v>1.2599999999999998</v>
      </c>
    </row>
    <row r="8372" spans="1:11" ht="15" customHeight="1" x14ac:dyDescent="0.25">
      <c r="A8372" s="9"/>
      <c r="B8372" s="9"/>
      <c r="C8372" s="9"/>
      <c r="D8372" s="9"/>
      <c r="E8372" s="9"/>
      <c r="F8372" s="9"/>
      <c r="G8372" s="92" t="s">
        <v>3913</v>
      </c>
      <c r="H8372" s="92"/>
      <c r="I8372" s="92"/>
      <c r="J8372" s="92"/>
      <c r="K8372" s="29">
        <f>ROUND(SUM(K8371),2)</f>
        <v>1.26</v>
      </c>
    </row>
    <row r="8373" spans="1:11" ht="9.9499999999999993" customHeight="1" x14ac:dyDescent="0.25">
      <c r="A8373" s="9"/>
      <c r="B8373" s="9"/>
      <c r="C8373" s="9"/>
      <c r="D8373" s="9"/>
      <c r="E8373" s="9"/>
      <c r="F8373" s="9"/>
      <c r="G8373" s="100"/>
      <c r="H8373" s="100"/>
      <c r="I8373" s="100"/>
      <c r="J8373" s="100"/>
      <c r="K8373" s="100"/>
    </row>
    <row r="8374" spans="1:11" ht="20.100000000000001" customHeight="1" x14ac:dyDescent="0.25">
      <c r="A8374" s="99" t="s">
        <v>2758</v>
      </c>
      <c r="B8374" s="99"/>
      <c r="C8374" s="99"/>
      <c r="D8374" s="99"/>
      <c r="E8374" s="99"/>
      <c r="F8374" s="99"/>
      <c r="G8374" s="99"/>
      <c r="H8374" s="99"/>
      <c r="I8374" s="99"/>
      <c r="J8374" s="99"/>
      <c r="K8374" s="99"/>
    </row>
    <row r="8375" spans="1:11" ht="12.95" customHeight="1" x14ac:dyDescent="0.25">
      <c r="A8375" s="107" t="s">
        <v>3984</v>
      </c>
      <c r="B8375" s="107"/>
      <c r="C8375" s="107"/>
      <c r="D8375" s="108" t="s">
        <v>3985</v>
      </c>
      <c r="E8375" s="87" t="s">
        <v>3986</v>
      </c>
      <c r="F8375" s="87"/>
      <c r="G8375" s="87" t="s">
        <v>3987</v>
      </c>
      <c r="H8375" s="87"/>
      <c r="I8375" s="87"/>
      <c r="J8375" s="87"/>
      <c r="K8375" s="87" t="s">
        <v>3988</v>
      </c>
    </row>
    <row r="8376" spans="1:11" ht="12" customHeight="1" x14ac:dyDescent="0.25">
      <c r="A8376" s="107"/>
      <c r="B8376" s="107"/>
      <c r="C8376" s="107"/>
      <c r="D8376" s="108"/>
      <c r="E8376" s="23" t="s">
        <v>3989</v>
      </c>
      <c r="F8376" s="23" t="s">
        <v>3990</v>
      </c>
      <c r="G8376" s="94" t="s">
        <v>3989</v>
      </c>
      <c r="H8376" s="94"/>
      <c r="I8376" s="94" t="s">
        <v>3990</v>
      </c>
      <c r="J8376" s="94"/>
      <c r="K8376" s="87"/>
    </row>
    <row r="8377" spans="1:11" ht="15" customHeight="1" x14ac:dyDescent="0.25">
      <c r="A8377" s="6" t="s">
        <v>3991</v>
      </c>
      <c r="B8377" s="104" t="s">
        <v>3992</v>
      </c>
      <c r="C8377" s="104"/>
      <c r="D8377" s="31">
        <v>1</v>
      </c>
      <c r="E8377" s="32">
        <v>0.34</v>
      </c>
      <c r="F8377" s="32">
        <v>0.66</v>
      </c>
      <c r="G8377" s="105">
        <v>355.46550000000002</v>
      </c>
      <c r="H8377" s="105"/>
      <c r="I8377" s="105">
        <v>95.872399999999999</v>
      </c>
      <c r="J8377" s="105"/>
      <c r="K8377" s="33">
        <f>ROUND(D8377*(ROUND(E8377*G8377,4)+ROUND(F8377*I8377,4)),4)</f>
        <v>184.13409999999999</v>
      </c>
    </row>
    <row r="8378" spans="1:11" ht="15" customHeight="1" x14ac:dyDescent="0.25">
      <c r="A8378" s="6" t="s">
        <v>3993</v>
      </c>
      <c r="B8378" s="104" t="s">
        <v>3994</v>
      </c>
      <c r="C8378" s="104"/>
      <c r="D8378" s="31">
        <v>1</v>
      </c>
      <c r="E8378" s="32">
        <v>1</v>
      </c>
      <c r="F8378" s="32">
        <v>0</v>
      </c>
      <c r="G8378" s="105">
        <v>365.3972</v>
      </c>
      <c r="H8378" s="105"/>
      <c r="I8378" s="105">
        <v>147.8879</v>
      </c>
      <c r="J8378" s="105"/>
      <c r="K8378" s="33">
        <f>ROUND(D8378*(ROUND(E8378*G8378,4)+ROUND(F8378*I8378,4)),4)</f>
        <v>365.3972</v>
      </c>
    </row>
    <row r="8379" spans="1:11" ht="15" customHeight="1" x14ac:dyDescent="0.25">
      <c r="A8379" s="6" t="s">
        <v>3995</v>
      </c>
      <c r="B8379" s="104" t="s">
        <v>3996</v>
      </c>
      <c r="C8379" s="104"/>
      <c r="D8379" s="31">
        <v>1</v>
      </c>
      <c r="E8379" s="32">
        <v>0.97</v>
      </c>
      <c r="F8379" s="32">
        <v>0.03</v>
      </c>
      <c r="G8379" s="105">
        <v>324.64210000000003</v>
      </c>
      <c r="H8379" s="105"/>
      <c r="I8379" s="105">
        <v>159.20740000000001</v>
      </c>
      <c r="J8379" s="105"/>
      <c r="K8379" s="33">
        <f>ROUND(D8379*(ROUND(E8379*G8379,4)+ROUND(F8379*I8379,4)),4)</f>
        <v>319.67899999999997</v>
      </c>
    </row>
    <row r="8380" spans="1:11" ht="15.95" customHeight="1" x14ac:dyDescent="0.25">
      <c r="A8380" s="6" t="s">
        <v>3997</v>
      </c>
      <c r="B8380" s="104" t="s">
        <v>3998</v>
      </c>
      <c r="C8380" s="104"/>
      <c r="D8380" s="31">
        <v>1</v>
      </c>
      <c r="E8380" s="32">
        <v>0.79</v>
      </c>
      <c r="F8380" s="32">
        <v>0.21</v>
      </c>
      <c r="G8380" s="105">
        <v>284.72230000000002</v>
      </c>
      <c r="H8380" s="105"/>
      <c r="I8380" s="105">
        <v>125.70480000000001</v>
      </c>
      <c r="J8380" s="105"/>
      <c r="K8380" s="33">
        <f>ROUND(D8380*(ROUND(E8380*G8380,4)+ROUND(F8380*I8380,4)),4)</f>
        <v>251.32859999999999</v>
      </c>
    </row>
    <row r="8381" spans="1:11" ht="15" customHeight="1" x14ac:dyDescent="0.25">
      <c r="A8381" s="1"/>
      <c r="B8381" s="1"/>
      <c r="C8381" s="1"/>
      <c r="D8381" s="1"/>
      <c r="E8381" s="1"/>
      <c r="F8381" s="1"/>
      <c r="G8381" s="85" t="s">
        <v>3999</v>
      </c>
      <c r="H8381" s="85"/>
      <c r="I8381" s="85"/>
      <c r="J8381" s="85"/>
      <c r="K8381" s="34">
        <f>SUM(K8376:K8380)</f>
        <v>1120.5389</v>
      </c>
    </row>
    <row r="8382" spans="1:11" ht="20.100000000000001" customHeight="1" x14ac:dyDescent="0.25">
      <c r="A8382" s="106" t="s">
        <v>4000</v>
      </c>
      <c r="B8382" s="106"/>
      <c r="C8382" s="106"/>
      <c r="D8382" s="106"/>
      <c r="E8382" s="106"/>
      <c r="F8382" s="2" t="s">
        <v>4</v>
      </c>
      <c r="G8382" s="87" t="s">
        <v>4001</v>
      </c>
      <c r="H8382" s="87"/>
      <c r="I8382" s="87" t="s">
        <v>4002</v>
      </c>
      <c r="J8382" s="87"/>
      <c r="K8382" s="2" t="s">
        <v>3988</v>
      </c>
    </row>
    <row r="8383" spans="1:11" ht="15" customHeight="1" x14ac:dyDescent="0.25">
      <c r="A8383" s="6" t="s">
        <v>4003</v>
      </c>
      <c r="B8383" s="101" t="s">
        <v>4004</v>
      </c>
      <c r="C8383" s="101"/>
      <c r="D8383" s="101"/>
      <c r="E8383" s="101"/>
      <c r="F8383" s="6" t="s">
        <v>3940</v>
      </c>
      <c r="G8383" s="114">
        <v>1</v>
      </c>
      <c r="H8383" s="114"/>
      <c r="I8383" s="115">
        <v>22.527200000000001</v>
      </c>
      <c r="J8383" s="115"/>
      <c r="K8383" s="35">
        <f>ROUND(ROUND(G8383,5)*I8383,4)</f>
        <v>22.527200000000001</v>
      </c>
    </row>
    <row r="8384" spans="1:11" ht="15" customHeight="1" x14ac:dyDescent="0.25">
      <c r="A8384" s="1"/>
      <c r="B8384" s="1"/>
      <c r="C8384" s="1"/>
      <c r="D8384" s="1"/>
      <c r="E8384" s="1"/>
      <c r="F8384" s="1"/>
      <c r="G8384" s="85" t="s">
        <v>4005</v>
      </c>
      <c r="H8384" s="85"/>
      <c r="I8384" s="85"/>
      <c r="J8384" s="85"/>
      <c r="K8384" s="36">
        <f>SUM(K8383:K8383)</f>
        <v>22.527200000000001</v>
      </c>
    </row>
    <row r="8385" spans="1:11" ht="15" customHeight="1" x14ac:dyDescent="0.25">
      <c r="A8385" s="9"/>
      <c r="B8385" s="9"/>
      <c r="C8385" s="9"/>
      <c r="D8385" s="9"/>
      <c r="E8385" s="9"/>
      <c r="F8385" s="9"/>
      <c r="G8385" s="92" t="s">
        <v>4006</v>
      </c>
      <c r="H8385" s="92"/>
      <c r="I8385" s="92"/>
      <c r="J8385" s="92"/>
      <c r="K8385" s="33">
        <f>SUM(K8381,K8384)</f>
        <v>1143.0661</v>
      </c>
    </row>
    <row r="8386" spans="1:11" ht="15" customHeight="1" x14ac:dyDescent="0.25">
      <c r="A8386" s="9"/>
      <c r="B8386" s="9"/>
      <c r="C8386" s="9"/>
      <c r="D8386" s="9"/>
      <c r="E8386" s="9"/>
      <c r="F8386" s="9"/>
      <c r="G8386" s="92" t="s">
        <v>4007</v>
      </c>
      <c r="H8386" s="92"/>
      <c r="I8386" s="92"/>
      <c r="J8386" s="92"/>
      <c r="K8386" s="37">
        <v>113.18</v>
      </c>
    </row>
    <row r="8387" spans="1:11" ht="15" customHeight="1" x14ac:dyDescent="0.25">
      <c r="A8387" s="9"/>
      <c r="B8387" s="9"/>
      <c r="C8387" s="9"/>
      <c r="D8387" s="9"/>
      <c r="E8387" s="9"/>
      <c r="F8387" s="9"/>
      <c r="G8387" s="92" t="s">
        <v>4008</v>
      </c>
      <c r="H8387" s="92"/>
      <c r="I8387" s="92"/>
      <c r="J8387" s="92"/>
      <c r="K8387" s="33">
        <f>ROUND(K8385/K8386,4)</f>
        <v>10.099500000000001</v>
      </c>
    </row>
    <row r="8388" spans="1:11" ht="15" customHeight="1" x14ac:dyDescent="0.25">
      <c r="A8388" s="9"/>
      <c r="B8388" s="9"/>
      <c r="C8388" s="9"/>
      <c r="D8388" s="9"/>
      <c r="E8388" s="9"/>
      <c r="F8388" s="9"/>
      <c r="G8388" s="92" t="s">
        <v>4009</v>
      </c>
      <c r="H8388" s="92"/>
      <c r="I8388" s="92"/>
      <c r="J8388" s="92"/>
      <c r="K8388" s="33">
        <f>ROUND(K8387*0.00746,4)</f>
        <v>7.5300000000000006E-2</v>
      </c>
    </row>
    <row r="8389" spans="1:11" ht="20.100000000000001" customHeight="1" x14ac:dyDescent="0.25">
      <c r="A8389" s="106" t="s">
        <v>4010</v>
      </c>
      <c r="B8389" s="106"/>
      <c r="C8389" s="106"/>
      <c r="D8389" s="106"/>
      <c r="E8389" s="106"/>
      <c r="F8389" s="2" t="s">
        <v>4</v>
      </c>
      <c r="G8389" s="87" t="s">
        <v>4001</v>
      </c>
      <c r="H8389" s="87"/>
      <c r="I8389" s="87" t="s">
        <v>3895</v>
      </c>
      <c r="J8389" s="87"/>
      <c r="K8389" s="2" t="s">
        <v>4011</v>
      </c>
    </row>
    <row r="8390" spans="1:11" ht="15" customHeight="1" x14ac:dyDescent="0.25">
      <c r="A8390" s="6" t="s">
        <v>4012</v>
      </c>
      <c r="B8390" s="104" t="s">
        <v>4013</v>
      </c>
      <c r="C8390" s="104"/>
      <c r="D8390" s="104"/>
      <c r="E8390" s="104"/>
      <c r="F8390" s="6" t="s">
        <v>77</v>
      </c>
      <c r="G8390" s="113">
        <v>1</v>
      </c>
      <c r="H8390" s="113"/>
      <c r="I8390" s="105">
        <v>195.03</v>
      </c>
      <c r="J8390" s="105"/>
      <c r="K8390" s="33">
        <f>ROUND(ROUND(G8390,5)*I8390,4)</f>
        <v>195.03</v>
      </c>
    </row>
    <row r="8391" spans="1:11" ht="15" customHeight="1" x14ac:dyDescent="0.25">
      <c r="A8391" s="1"/>
      <c r="B8391" s="1"/>
      <c r="C8391" s="1"/>
      <c r="D8391" s="1"/>
      <c r="E8391" s="1"/>
      <c r="F8391" s="1"/>
      <c r="G8391" s="85" t="s">
        <v>4014</v>
      </c>
      <c r="H8391" s="85"/>
      <c r="I8391" s="85"/>
      <c r="J8391" s="85"/>
      <c r="K8391" s="34">
        <f>SUM(K8390:K8390)</f>
        <v>195.03</v>
      </c>
    </row>
    <row r="8392" spans="1:11" ht="15" customHeight="1" x14ac:dyDescent="0.25">
      <c r="A8392" s="106" t="s">
        <v>4015</v>
      </c>
      <c r="B8392" s="106"/>
      <c r="C8392" s="106"/>
      <c r="D8392" s="23" t="s">
        <v>4016</v>
      </c>
      <c r="E8392" s="94" t="s">
        <v>4017</v>
      </c>
      <c r="F8392" s="94"/>
      <c r="G8392" s="94" t="s">
        <v>4001</v>
      </c>
      <c r="H8392" s="94"/>
      <c r="I8392" s="94" t="s">
        <v>3895</v>
      </c>
      <c r="J8392" s="94"/>
      <c r="K8392" s="23" t="s">
        <v>4011</v>
      </c>
    </row>
    <row r="8393" spans="1:11" ht="20.100000000000001" customHeight="1" x14ac:dyDescent="0.25">
      <c r="A8393" s="38" t="s">
        <v>4012</v>
      </c>
      <c r="B8393" s="109" t="s">
        <v>4018</v>
      </c>
      <c r="C8393" s="109"/>
      <c r="D8393" s="38" t="s">
        <v>4019</v>
      </c>
      <c r="E8393" s="110" t="s">
        <v>4020</v>
      </c>
      <c r="F8393" s="110"/>
      <c r="G8393" s="111">
        <v>2.2000000000000002</v>
      </c>
      <c r="H8393" s="111"/>
      <c r="I8393" s="112">
        <v>3.47</v>
      </c>
      <c r="J8393" s="112"/>
      <c r="K8393" s="41">
        <f>ROUND(ROUND(G8393,5)*I8393,4)</f>
        <v>7.6340000000000003</v>
      </c>
    </row>
    <row r="8394" spans="1:11" ht="15" customHeight="1" x14ac:dyDescent="0.25">
      <c r="A8394" s="1"/>
      <c r="B8394" s="1"/>
      <c r="C8394" s="1"/>
      <c r="D8394" s="1"/>
      <c r="E8394" s="1"/>
      <c r="F8394" s="1"/>
      <c r="G8394" s="85" t="s">
        <v>4021</v>
      </c>
      <c r="H8394" s="85"/>
      <c r="I8394" s="85"/>
      <c r="J8394" s="85"/>
      <c r="K8394" s="33">
        <f>SUM(K8393:K8393)</f>
        <v>7.6340000000000003</v>
      </c>
    </row>
    <row r="8395" spans="1:11" ht="12.95" customHeight="1" x14ac:dyDescent="0.25">
      <c r="A8395" s="106" t="s">
        <v>4022</v>
      </c>
      <c r="B8395" s="106"/>
      <c r="C8395" s="94" t="s">
        <v>4023</v>
      </c>
      <c r="D8395" s="94" t="s">
        <v>5</v>
      </c>
      <c r="E8395" s="94" t="s">
        <v>4024</v>
      </c>
      <c r="F8395" s="94"/>
      <c r="G8395" s="94" t="s">
        <v>4025</v>
      </c>
      <c r="H8395" s="94"/>
      <c r="I8395" s="94" t="s">
        <v>2086</v>
      </c>
      <c r="J8395" s="94"/>
      <c r="K8395" s="94" t="s">
        <v>4011</v>
      </c>
    </row>
    <row r="8396" spans="1:11" ht="12" customHeight="1" x14ac:dyDescent="0.25">
      <c r="A8396" s="106"/>
      <c r="B8396" s="106"/>
      <c r="C8396" s="94"/>
      <c r="D8396" s="94"/>
      <c r="E8396" s="23" t="s">
        <v>2092</v>
      </c>
      <c r="F8396" s="23" t="s">
        <v>4026</v>
      </c>
      <c r="G8396" s="23" t="s">
        <v>2092</v>
      </c>
      <c r="H8396" s="23" t="s">
        <v>4026</v>
      </c>
      <c r="I8396" s="23" t="s">
        <v>2092</v>
      </c>
      <c r="J8396" s="23" t="s">
        <v>4026</v>
      </c>
      <c r="K8396" s="94"/>
    </row>
    <row r="8397" spans="1:11" ht="27.95" customHeight="1" x14ac:dyDescent="0.25">
      <c r="A8397" s="38" t="s">
        <v>4012</v>
      </c>
      <c r="B8397" s="39" t="s">
        <v>4018</v>
      </c>
      <c r="C8397" s="38" t="s">
        <v>4027</v>
      </c>
      <c r="D8397" s="40">
        <v>2.2000000000000002</v>
      </c>
      <c r="E8397" s="42">
        <v>0</v>
      </c>
      <c r="F8397" s="43">
        <v>1.25</v>
      </c>
      <c r="G8397" s="42">
        <v>0</v>
      </c>
      <c r="H8397" s="43">
        <v>1</v>
      </c>
      <c r="I8397" s="42">
        <v>0</v>
      </c>
      <c r="J8397" s="43">
        <v>0.82</v>
      </c>
      <c r="K8397" s="41">
        <f>ROUND(D8397*(ROUND(E8397*F8397,4)+ROUND(G8397*H8397,4)+ROUND(I8397*J8397,4)),4)</f>
        <v>0</v>
      </c>
    </row>
    <row r="8398" spans="1:11" ht="15" customHeight="1" x14ac:dyDescent="0.25">
      <c r="A8398" s="1"/>
      <c r="B8398" s="1"/>
      <c r="C8398" s="1"/>
      <c r="D8398" s="1"/>
      <c r="E8398" s="1"/>
      <c r="F8398" s="1"/>
      <c r="G8398" s="85" t="s">
        <v>4028</v>
      </c>
      <c r="H8398" s="85"/>
      <c r="I8398" s="85"/>
      <c r="J8398" s="85"/>
      <c r="K8398" s="33">
        <f>SUM(K8396:K8397)</f>
        <v>0</v>
      </c>
    </row>
    <row r="8399" spans="1:11" ht="15" customHeight="1" x14ac:dyDescent="0.25">
      <c r="A8399" s="9"/>
      <c r="B8399" s="9"/>
      <c r="C8399" s="9"/>
      <c r="D8399" s="9"/>
      <c r="E8399" s="9"/>
      <c r="F8399" s="9"/>
      <c r="G8399" s="92" t="s">
        <v>4029</v>
      </c>
      <c r="H8399" s="92"/>
      <c r="I8399" s="92"/>
      <c r="J8399" s="92"/>
      <c r="K8399" s="33">
        <f>SUM(K8387,K8388,K8391,K8394,K8398)</f>
        <v>212.83879999999999</v>
      </c>
    </row>
    <row r="8400" spans="1:11" ht="15" customHeight="1" x14ac:dyDescent="0.25">
      <c r="A8400" s="9"/>
      <c r="B8400" s="9"/>
      <c r="C8400" s="9"/>
      <c r="D8400" s="9"/>
      <c r="E8400" s="9"/>
      <c r="F8400" s="9"/>
      <c r="G8400" s="92" t="s">
        <v>3913</v>
      </c>
      <c r="H8400" s="92"/>
      <c r="I8400" s="92"/>
      <c r="J8400" s="92"/>
      <c r="K8400" s="29">
        <f>ROUND(SUM(K8399),2)</f>
        <v>212.84</v>
      </c>
    </row>
    <row r="8401" spans="1:11" ht="9.9499999999999993" customHeight="1" x14ac:dyDescent="0.25">
      <c r="A8401" s="9"/>
      <c r="B8401" s="9"/>
      <c r="C8401" s="9"/>
      <c r="D8401" s="9"/>
      <c r="E8401" s="9"/>
      <c r="F8401" s="9"/>
      <c r="G8401" s="100"/>
      <c r="H8401" s="100"/>
      <c r="I8401" s="100"/>
      <c r="J8401" s="100"/>
      <c r="K8401" s="100"/>
    </row>
    <row r="8402" spans="1:11" ht="20.100000000000001" customHeight="1" x14ac:dyDescent="0.25">
      <c r="A8402" s="99" t="s">
        <v>2759</v>
      </c>
      <c r="B8402" s="99"/>
      <c r="C8402" s="99"/>
      <c r="D8402" s="99"/>
      <c r="E8402" s="99"/>
      <c r="F8402" s="99"/>
      <c r="G8402" s="99"/>
      <c r="H8402" s="99"/>
      <c r="I8402" s="99"/>
      <c r="J8402" s="99"/>
      <c r="K8402" s="99"/>
    </row>
    <row r="8403" spans="1:11" ht="15" customHeight="1" x14ac:dyDescent="0.25">
      <c r="A8403" s="93" t="s">
        <v>3916</v>
      </c>
      <c r="B8403" s="93"/>
      <c r="C8403" s="93"/>
      <c r="D8403" s="94" t="s">
        <v>3</v>
      </c>
      <c r="E8403" s="94"/>
      <c r="F8403" s="23" t="s">
        <v>4</v>
      </c>
      <c r="G8403" s="94" t="s">
        <v>3894</v>
      </c>
      <c r="H8403" s="94"/>
      <c r="I8403" s="94" t="s">
        <v>3895</v>
      </c>
      <c r="J8403" s="94"/>
      <c r="K8403" s="23" t="s">
        <v>3896</v>
      </c>
    </row>
    <row r="8404" spans="1:11" ht="45.95" customHeight="1" x14ac:dyDescent="0.25">
      <c r="A8404" s="24" t="s">
        <v>3934</v>
      </c>
      <c r="B8404" s="95" t="s">
        <v>3935</v>
      </c>
      <c r="C8404" s="95"/>
      <c r="D8404" s="96" t="s">
        <v>20</v>
      </c>
      <c r="E8404" s="96"/>
      <c r="F8404" s="24" t="s">
        <v>3936</v>
      </c>
      <c r="G8404" s="97">
        <v>2.5891999999999998E-3</v>
      </c>
      <c r="H8404" s="97"/>
      <c r="I8404" s="98">
        <v>76.52</v>
      </c>
      <c r="J8404" s="98"/>
      <c r="K8404" s="27">
        <f t="shared" ref="K8404:K8409" si="64">TRUNC(TRUNC(G8404,8)*I8404,2)</f>
        <v>0.19</v>
      </c>
    </row>
    <row r="8405" spans="1:11" ht="45.95" customHeight="1" x14ac:dyDescent="0.25">
      <c r="A8405" s="24" t="s">
        <v>28</v>
      </c>
      <c r="B8405" s="95" t="s">
        <v>29</v>
      </c>
      <c r="C8405" s="95"/>
      <c r="D8405" s="96" t="s">
        <v>20</v>
      </c>
      <c r="E8405" s="96"/>
      <c r="F8405" s="24" t="s">
        <v>30</v>
      </c>
      <c r="G8405" s="97">
        <v>1.0702000000000001E-3</v>
      </c>
      <c r="H8405" s="97"/>
      <c r="I8405" s="98">
        <v>322.67</v>
      </c>
      <c r="J8405" s="98"/>
      <c r="K8405" s="27">
        <f t="shared" si="64"/>
        <v>0.34</v>
      </c>
    </row>
    <row r="8406" spans="1:11" ht="29.1" customHeight="1" x14ac:dyDescent="0.25">
      <c r="A8406" s="24" t="s">
        <v>4030</v>
      </c>
      <c r="B8406" s="95" t="s">
        <v>4031</v>
      </c>
      <c r="C8406" s="95"/>
      <c r="D8406" s="96" t="s">
        <v>20</v>
      </c>
      <c r="E8406" s="96"/>
      <c r="F8406" s="24" t="s">
        <v>3936</v>
      </c>
      <c r="G8406" s="97">
        <v>3.3568999999999999E-3</v>
      </c>
      <c r="H8406" s="97"/>
      <c r="I8406" s="98">
        <v>105.44</v>
      </c>
      <c r="J8406" s="98"/>
      <c r="K8406" s="27">
        <f t="shared" si="64"/>
        <v>0.35</v>
      </c>
    </row>
    <row r="8407" spans="1:11" ht="29.1" customHeight="1" x14ac:dyDescent="0.25">
      <c r="A8407" s="24" t="s">
        <v>4032</v>
      </c>
      <c r="B8407" s="95" t="s">
        <v>4033</v>
      </c>
      <c r="C8407" s="95"/>
      <c r="D8407" s="96" t="s">
        <v>20</v>
      </c>
      <c r="E8407" s="96"/>
      <c r="F8407" s="24" t="s">
        <v>30</v>
      </c>
      <c r="G8407" s="97">
        <v>3.0249999999999998E-4</v>
      </c>
      <c r="H8407" s="97"/>
      <c r="I8407" s="98">
        <v>265.02</v>
      </c>
      <c r="J8407" s="98"/>
      <c r="K8407" s="27">
        <f t="shared" si="64"/>
        <v>0.08</v>
      </c>
    </row>
    <row r="8408" spans="1:11" ht="38.1" customHeight="1" x14ac:dyDescent="0.25">
      <c r="A8408" s="24" t="s">
        <v>4034</v>
      </c>
      <c r="B8408" s="95" t="s">
        <v>4035</v>
      </c>
      <c r="C8408" s="95"/>
      <c r="D8408" s="96" t="s">
        <v>20</v>
      </c>
      <c r="E8408" s="96"/>
      <c r="F8408" s="24" t="s">
        <v>3936</v>
      </c>
      <c r="G8408" s="97">
        <v>2.9082999999999999E-3</v>
      </c>
      <c r="H8408" s="97"/>
      <c r="I8408" s="98">
        <v>94.54</v>
      </c>
      <c r="J8408" s="98"/>
      <c r="K8408" s="27">
        <f t="shared" si="64"/>
        <v>0.27</v>
      </c>
    </row>
    <row r="8409" spans="1:11" ht="38.1" customHeight="1" x14ac:dyDescent="0.25">
      <c r="A8409" s="24" t="s">
        <v>4036</v>
      </c>
      <c r="B8409" s="95" t="s">
        <v>4037</v>
      </c>
      <c r="C8409" s="95"/>
      <c r="D8409" s="96" t="s">
        <v>20</v>
      </c>
      <c r="E8409" s="96"/>
      <c r="F8409" s="24" t="s">
        <v>30</v>
      </c>
      <c r="G8409" s="97">
        <v>7.5109999999999999E-4</v>
      </c>
      <c r="H8409" s="97"/>
      <c r="I8409" s="98">
        <v>225.43</v>
      </c>
      <c r="J8409" s="98"/>
      <c r="K8409" s="27">
        <f t="shared" si="64"/>
        <v>0.16</v>
      </c>
    </row>
    <row r="8410" spans="1:11" ht="18" customHeight="1" x14ac:dyDescent="0.25">
      <c r="A8410" s="9"/>
      <c r="B8410" s="9"/>
      <c r="C8410" s="9"/>
      <c r="D8410" s="9"/>
      <c r="E8410" s="9"/>
      <c r="F8410" s="9"/>
      <c r="G8410" s="91" t="s">
        <v>3919</v>
      </c>
      <c r="H8410" s="91"/>
      <c r="I8410" s="91"/>
      <c r="J8410" s="91"/>
      <c r="K8410" s="28">
        <f>SUM(K8404:K8409)</f>
        <v>1.39</v>
      </c>
    </row>
    <row r="8411" spans="1:11" ht="15" customHeight="1" x14ac:dyDescent="0.25">
      <c r="A8411" s="93" t="s">
        <v>3907</v>
      </c>
      <c r="B8411" s="93"/>
      <c r="C8411" s="93"/>
      <c r="D8411" s="94" t="s">
        <v>3</v>
      </c>
      <c r="E8411" s="94"/>
      <c r="F8411" s="23" t="s">
        <v>4</v>
      </c>
      <c r="G8411" s="94" t="s">
        <v>3894</v>
      </c>
      <c r="H8411" s="94"/>
      <c r="I8411" s="94" t="s">
        <v>3895</v>
      </c>
      <c r="J8411" s="94"/>
      <c r="K8411" s="23" t="s">
        <v>3896</v>
      </c>
    </row>
    <row r="8412" spans="1:11" ht="15" customHeight="1" x14ac:dyDescent="0.25">
      <c r="A8412" s="24" t="s">
        <v>3910</v>
      </c>
      <c r="B8412" s="95" t="s">
        <v>3911</v>
      </c>
      <c r="C8412" s="95"/>
      <c r="D8412" s="96" t="s">
        <v>20</v>
      </c>
      <c r="E8412" s="96"/>
      <c r="F8412" s="24" t="s">
        <v>2056</v>
      </c>
      <c r="G8412" s="97">
        <v>3.6592999999999999E-3</v>
      </c>
      <c r="H8412" s="97"/>
      <c r="I8412" s="98">
        <v>24.94</v>
      </c>
      <c r="J8412" s="98"/>
      <c r="K8412" s="27">
        <f>TRUNC(TRUNC(G8412,8)*I8412,2)</f>
        <v>0.09</v>
      </c>
    </row>
    <row r="8413" spans="1:11" ht="18" customHeight="1" x14ac:dyDescent="0.25">
      <c r="A8413" s="9"/>
      <c r="B8413" s="9"/>
      <c r="C8413" s="9"/>
      <c r="D8413" s="9"/>
      <c r="E8413" s="9"/>
      <c r="F8413" s="9"/>
      <c r="G8413" s="91" t="s">
        <v>3912</v>
      </c>
      <c r="H8413" s="91"/>
      <c r="I8413" s="91"/>
      <c r="J8413" s="91"/>
      <c r="K8413" s="28">
        <f>SUM(K8412:K8412)</f>
        <v>0.09</v>
      </c>
    </row>
    <row r="8414" spans="1:11" ht="15" customHeight="1" x14ac:dyDescent="0.25">
      <c r="A8414" s="9"/>
      <c r="B8414" s="9"/>
      <c r="C8414" s="9"/>
      <c r="D8414" s="9"/>
      <c r="E8414" s="9"/>
      <c r="F8414" s="9"/>
      <c r="G8414" s="92" t="s">
        <v>3913</v>
      </c>
      <c r="H8414" s="92"/>
      <c r="I8414" s="92"/>
      <c r="J8414" s="92"/>
      <c r="K8414" s="29">
        <f>ROUND(SUM(K8410,K8413),2)</f>
        <v>1.48</v>
      </c>
    </row>
    <row r="8415" spans="1:11" ht="9.9499999999999993" customHeight="1" x14ac:dyDescent="0.25">
      <c r="A8415" s="9"/>
      <c r="B8415" s="9"/>
      <c r="C8415" s="9"/>
      <c r="D8415" s="9"/>
      <c r="E8415" s="9"/>
      <c r="F8415" s="9"/>
      <c r="G8415" s="100"/>
      <c r="H8415" s="100"/>
      <c r="I8415" s="100"/>
      <c r="J8415" s="100"/>
      <c r="K8415" s="100"/>
    </row>
    <row r="8416" spans="1:11" ht="20.100000000000001" customHeight="1" x14ac:dyDescent="0.25">
      <c r="A8416" s="99" t="s">
        <v>2760</v>
      </c>
      <c r="B8416" s="99"/>
      <c r="C8416" s="99"/>
      <c r="D8416" s="99"/>
      <c r="E8416" s="99"/>
      <c r="F8416" s="99"/>
      <c r="G8416" s="99"/>
      <c r="H8416" s="99"/>
      <c r="I8416" s="99"/>
      <c r="J8416" s="99"/>
      <c r="K8416" s="99"/>
    </row>
    <row r="8417" spans="1:11" ht="15" customHeight="1" x14ac:dyDescent="0.25">
      <c r="A8417" s="93" t="s">
        <v>3893</v>
      </c>
      <c r="B8417" s="93"/>
      <c r="C8417" s="93"/>
      <c r="D8417" s="94" t="s">
        <v>3</v>
      </c>
      <c r="E8417" s="94"/>
      <c r="F8417" s="23" t="s">
        <v>4</v>
      </c>
      <c r="G8417" s="94" t="s">
        <v>3894</v>
      </c>
      <c r="H8417" s="94"/>
      <c r="I8417" s="94" t="s">
        <v>3895</v>
      </c>
      <c r="J8417" s="94"/>
      <c r="K8417" s="23" t="s">
        <v>3896</v>
      </c>
    </row>
    <row r="8418" spans="1:11" ht="21" customHeight="1" x14ac:dyDescent="0.25">
      <c r="A8418" s="24" t="s">
        <v>4038</v>
      </c>
      <c r="B8418" s="95" t="s">
        <v>4039</v>
      </c>
      <c r="C8418" s="95"/>
      <c r="D8418" s="96" t="s">
        <v>20</v>
      </c>
      <c r="E8418" s="96"/>
      <c r="F8418" s="24" t="s">
        <v>34</v>
      </c>
      <c r="G8418" s="97">
        <v>6.6E-3</v>
      </c>
      <c r="H8418" s="97"/>
      <c r="I8418" s="98">
        <v>210.23</v>
      </c>
      <c r="J8418" s="98"/>
      <c r="K8418" s="27">
        <f>TRUNC(TRUNC(G8418,8)*I8418,2)</f>
        <v>1.38</v>
      </c>
    </row>
    <row r="8419" spans="1:11" ht="21" customHeight="1" x14ac:dyDescent="0.25">
      <c r="A8419" s="24" t="s">
        <v>4040</v>
      </c>
      <c r="B8419" s="95" t="s">
        <v>4041</v>
      </c>
      <c r="C8419" s="95"/>
      <c r="D8419" s="96" t="s">
        <v>20</v>
      </c>
      <c r="E8419" s="96"/>
      <c r="F8419" s="24" t="s">
        <v>84</v>
      </c>
      <c r="G8419" s="97">
        <v>1.0049999999999999</v>
      </c>
      <c r="H8419" s="97"/>
      <c r="I8419" s="98">
        <v>32.369999999999997</v>
      </c>
      <c r="J8419" s="98"/>
      <c r="K8419" s="27">
        <f>TRUNC(TRUNC(G8419,8)*I8419,2)</f>
        <v>32.53</v>
      </c>
    </row>
    <row r="8420" spans="1:11" ht="15" customHeight="1" x14ac:dyDescent="0.25">
      <c r="A8420" s="9"/>
      <c r="B8420" s="9"/>
      <c r="C8420" s="9"/>
      <c r="D8420" s="9"/>
      <c r="E8420" s="9"/>
      <c r="F8420" s="9"/>
      <c r="G8420" s="91" t="s">
        <v>3906</v>
      </c>
      <c r="H8420" s="91"/>
      <c r="I8420" s="91"/>
      <c r="J8420" s="91"/>
      <c r="K8420" s="28">
        <f>SUM(K8418:K8419)</f>
        <v>33.910000000000004</v>
      </c>
    </row>
    <row r="8421" spans="1:11" ht="15" customHeight="1" x14ac:dyDescent="0.25">
      <c r="A8421" s="93" t="s">
        <v>3907</v>
      </c>
      <c r="B8421" s="93"/>
      <c r="C8421" s="93"/>
      <c r="D8421" s="94" t="s">
        <v>3</v>
      </c>
      <c r="E8421" s="94"/>
      <c r="F8421" s="23" t="s">
        <v>4</v>
      </c>
      <c r="G8421" s="94" t="s">
        <v>3894</v>
      </c>
      <c r="H8421" s="94"/>
      <c r="I8421" s="94" t="s">
        <v>3895</v>
      </c>
      <c r="J8421" s="94"/>
      <c r="K8421" s="23" t="s">
        <v>3896</v>
      </c>
    </row>
    <row r="8422" spans="1:11" ht="15" customHeight="1" x14ac:dyDescent="0.25">
      <c r="A8422" s="24" t="s">
        <v>3971</v>
      </c>
      <c r="B8422" s="95" t="s">
        <v>3972</v>
      </c>
      <c r="C8422" s="95"/>
      <c r="D8422" s="96" t="s">
        <v>20</v>
      </c>
      <c r="E8422" s="96"/>
      <c r="F8422" s="24" t="s">
        <v>2056</v>
      </c>
      <c r="G8422" s="97">
        <v>0.2296</v>
      </c>
      <c r="H8422" s="97"/>
      <c r="I8422" s="98">
        <v>32.69</v>
      </c>
      <c r="J8422" s="98"/>
      <c r="K8422" s="27">
        <f>TRUNC(TRUNC(G8422,8)*I8422,2)</f>
        <v>7.5</v>
      </c>
    </row>
    <row r="8423" spans="1:11" ht="15" customHeight="1" x14ac:dyDescent="0.25">
      <c r="A8423" s="24" t="s">
        <v>3910</v>
      </c>
      <c r="B8423" s="95" t="s">
        <v>3911</v>
      </c>
      <c r="C8423" s="95"/>
      <c r="D8423" s="96" t="s">
        <v>20</v>
      </c>
      <c r="E8423" s="96"/>
      <c r="F8423" s="24" t="s">
        <v>2056</v>
      </c>
      <c r="G8423" s="97">
        <v>0.2296</v>
      </c>
      <c r="H8423" s="97"/>
      <c r="I8423" s="98">
        <v>24.94</v>
      </c>
      <c r="J8423" s="98"/>
      <c r="K8423" s="27">
        <f>TRUNC(TRUNC(G8423,8)*I8423,2)</f>
        <v>5.72</v>
      </c>
    </row>
    <row r="8424" spans="1:11" ht="18" customHeight="1" x14ac:dyDescent="0.25">
      <c r="A8424" s="9"/>
      <c r="B8424" s="9"/>
      <c r="C8424" s="9"/>
      <c r="D8424" s="9"/>
      <c r="E8424" s="9"/>
      <c r="F8424" s="9"/>
      <c r="G8424" s="91" t="s">
        <v>3912</v>
      </c>
      <c r="H8424" s="91"/>
      <c r="I8424" s="91"/>
      <c r="J8424" s="91"/>
      <c r="K8424" s="28">
        <f>SUM(K8422:K8423)</f>
        <v>13.219999999999999</v>
      </c>
    </row>
    <row r="8425" spans="1:11" ht="15" customHeight="1" x14ac:dyDescent="0.25">
      <c r="A8425" s="93" t="s">
        <v>3922</v>
      </c>
      <c r="B8425" s="93"/>
      <c r="C8425" s="93"/>
      <c r="D8425" s="94" t="s">
        <v>3</v>
      </c>
      <c r="E8425" s="94"/>
      <c r="F8425" s="23" t="s">
        <v>4</v>
      </c>
      <c r="G8425" s="94" t="s">
        <v>3894</v>
      </c>
      <c r="H8425" s="94"/>
      <c r="I8425" s="94" t="s">
        <v>3895</v>
      </c>
      <c r="J8425" s="94"/>
      <c r="K8425" s="23" t="s">
        <v>3896</v>
      </c>
    </row>
    <row r="8426" spans="1:11" ht="21" customHeight="1" x14ac:dyDescent="0.25">
      <c r="A8426" s="24" t="s">
        <v>4042</v>
      </c>
      <c r="B8426" s="95" t="s">
        <v>4043</v>
      </c>
      <c r="C8426" s="95"/>
      <c r="D8426" s="96" t="s">
        <v>20</v>
      </c>
      <c r="E8426" s="96"/>
      <c r="F8426" s="24" t="s">
        <v>34</v>
      </c>
      <c r="G8426" s="97">
        <v>1.8E-3</v>
      </c>
      <c r="H8426" s="97"/>
      <c r="I8426" s="98">
        <v>767.08</v>
      </c>
      <c r="J8426" s="98"/>
      <c r="K8426" s="27">
        <f>TRUNC(TRUNC(G8426,8)*I8426,2)</f>
        <v>1.38</v>
      </c>
    </row>
    <row r="8427" spans="1:11" ht="15" customHeight="1" x14ac:dyDescent="0.25">
      <c r="A8427" s="9"/>
      <c r="B8427" s="9"/>
      <c r="C8427" s="9"/>
      <c r="D8427" s="9"/>
      <c r="E8427" s="9"/>
      <c r="F8427" s="9"/>
      <c r="G8427" s="91" t="s">
        <v>3933</v>
      </c>
      <c r="H8427" s="91"/>
      <c r="I8427" s="91"/>
      <c r="J8427" s="91"/>
      <c r="K8427" s="28">
        <f>SUM(K8426:K8426)</f>
        <v>1.38</v>
      </c>
    </row>
    <row r="8428" spans="1:11" ht="15" customHeight="1" x14ac:dyDescent="0.25">
      <c r="A8428" s="9"/>
      <c r="B8428" s="9"/>
      <c r="C8428" s="9"/>
      <c r="D8428" s="9"/>
      <c r="E8428" s="9"/>
      <c r="F8428" s="9"/>
      <c r="G8428" s="92" t="s">
        <v>3913</v>
      </c>
      <c r="H8428" s="92"/>
      <c r="I8428" s="92"/>
      <c r="J8428" s="92"/>
      <c r="K8428" s="29">
        <f>ROUND(SUM(K8420,K8424,K8427),2)</f>
        <v>48.51</v>
      </c>
    </row>
    <row r="8429" spans="1:11" ht="9.9499999999999993" customHeight="1" x14ac:dyDescent="0.25">
      <c r="A8429" s="9"/>
      <c r="B8429" s="9"/>
      <c r="C8429" s="9"/>
      <c r="D8429" s="9"/>
      <c r="E8429" s="9"/>
      <c r="F8429" s="9"/>
      <c r="G8429" s="100"/>
      <c r="H8429" s="100"/>
      <c r="I8429" s="100"/>
      <c r="J8429" s="100"/>
      <c r="K8429" s="100"/>
    </row>
    <row r="8430" spans="1:11" ht="20.100000000000001" customHeight="1" x14ac:dyDescent="0.25">
      <c r="A8430" s="99" t="s">
        <v>2761</v>
      </c>
      <c r="B8430" s="99"/>
      <c r="C8430" s="99"/>
      <c r="D8430" s="99"/>
      <c r="E8430" s="99"/>
      <c r="F8430" s="99"/>
      <c r="G8430" s="99"/>
      <c r="H8430" s="99"/>
      <c r="I8430" s="99"/>
      <c r="J8430" s="99"/>
      <c r="K8430" s="99"/>
    </row>
    <row r="8431" spans="1:11" ht="15" customHeight="1" x14ac:dyDescent="0.25">
      <c r="A8431" s="93" t="s">
        <v>3893</v>
      </c>
      <c r="B8431" s="93"/>
      <c r="C8431" s="93"/>
      <c r="D8431" s="94" t="s">
        <v>3</v>
      </c>
      <c r="E8431" s="94"/>
      <c r="F8431" s="23" t="s">
        <v>4</v>
      </c>
      <c r="G8431" s="94" t="s">
        <v>3894</v>
      </c>
      <c r="H8431" s="94"/>
      <c r="I8431" s="94" t="s">
        <v>3895</v>
      </c>
      <c r="J8431" s="94"/>
      <c r="K8431" s="23" t="s">
        <v>3896</v>
      </c>
    </row>
    <row r="8432" spans="1:11" ht="15" customHeight="1" x14ac:dyDescent="0.25">
      <c r="A8432" s="24" t="s">
        <v>4044</v>
      </c>
      <c r="B8432" s="95" t="s">
        <v>4045</v>
      </c>
      <c r="C8432" s="95"/>
      <c r="D8432" s="96" t="s">
        <v>20</v>
      </c>
      <c r="E8432" s="96"/>
      <c r="F8432" s="24" t="s">
        <v>3903</v>
      </c>
      <c r="G8432" s="97">
        <v>0.106</v>
      </c>
      <c r="H8432" s="97"/>
      <c r="I8432" s="98">
        <v>2.59</v>
      </c>
      <c r="J8432" s="98"/>
      <c r="K8432" s="27">
        <f>TRUNC(TRUNC(G8432,8)*I8432,2)</f>
        <v>0.27</v>
      </c>
    </row>
    <row r="8433" spans="1:11" ht="15" customHeight="1" x14ac:dyDescent="0.25">
      <c r="A8433" s="9"/>
      <c r="B8433" s="9"/>
      <c r="C8433" s="9"/>
      <c r="D8433" s="9"/>
      <c r="E8433" s="9"/>
      <c r="F8433" s="9"/>
      <c r="G8433" s="91" t="s">
        <v>3906</v>
      </c>
      <c r="H8433" s="91"/>
      <c r="I8433" s="91"/>
      <c r="J8433" s="91"/>
      <c r="K8433" s="28">
        <f>SUM(K8432:K8432)</f>
        <v>0.27</v>
      </c>
    </row>
    <row r="8434" spans="1:11" ht="15" customHeight="1" x14ac:dyDescent="0.25">
      <c r="A8434" s="93" t="s">
        <v>3907</v>
      </c>
      <c r="B8434" s="93"/>
      <c r="C8434" s="93"/>
      <c r="D8434" s="94" t="s">
        <v>3</v>
      </c>
      <c r="E8434" s="94"/>
      <c r="F8434" s="23" t="s">
        <v>4</v>
      </c>
      <c r="G8434" s="94" t="s">
        <v>3894</v>
      </c>
      <c r="H8434" s="94"/>
      <c r="I8434" s="94" t="s">
        <v>3895</v>
      </c>
      <c r="J8434" s="94"/>
      <c r="K8434" s="23" t="s">
        <v>3896</v>
      </c>
    </row>
    <row r="8435" spans="1:11" ht="15" customHeight="1" x14ac:dyDescent="0.25">
      <c r="A8435" s="24" t="s">
        <v>4046</v>
      </c>
      <c r="B8435" s="95" t="s">
        <v>4047</v>
      </c>
      <c r="C8435" s="95"/>
      <c r="D8435" s="96" t="s">
        <v>20</v>
      </c>
      <c r="E8435" s="96"/>
      <c r="F8435" s="24" t="s">
        <v>2056</v>
      </c>
      <c r="G8435" s="97">
        <v>3.6999999999999998E-2</v>
      </c>
      <c r="H8435" s="97"/>
      <c r="I8435" s="98">
        <v>34.35</v>
      </c>
      <c r="J8435" s="98"/>
      <c r="K8435" s="27">
        <f>TRUNC(TRUNC(G8435,8)*I8435,2)</f>
        <v>1.27</v>
      </c>
    </row>
    <row r="8436" spans="1:11" ht="15" customHeight="1" x14ac:dyDescent="0.25">
      <c r="A8436" s="24" t="s">
        <v>3910</v>
      </c>
      <c r="B8436" s="95" t="s">
        <v>3911</v>
      </c>
      <c r="C8436" s="95"/>
      <c r="D8436" s="96" t="s">
        <v>20</v>
      </c>
      <c r="E8436" s="96"/>
      <c r="F8436" s="24" t="s">
        <v>2056</v>
      </c>
      <c r="G8436" s="97">
        <v>1.6E-2</v>
      </c>
      <c r="H8436" s="97"/>
      <c r="I8436" s="98">
        <v>24.94</v>
      </c>
      <c r="J8436" s="98"/>
      <c r="K8436" s="27">
        <f>TRUNC(TRUNC(G8436,8)*I8436,2)</f>
        <v>0.39</v>
      </c>
    </row>
    <row r="8437" spans="1:11" ht="18" customHeight="1" x14ac:dyDescent="0.25">
      <c r="A8437" s="9"/>
      <c r="B8437" s="9"/>
      <c r="C8437" s="9"/>
      <c r="D8437" s="9"/>
      <c r="E8437" s="9"/>
      <c r="F8437" s="9"/>
      <c r="G8437" s="91" t="s">
        <v>3912</v>
      </c>
      <c r="H8437" s="91"/>
      <c r="I8437" s="91"/>
      <c r="J8437" s="91"/>
      <c r="K8437" s="28">
        <f>SUM(K8435:K8436)</f>
        <v>1.6600000000000001</v>
      </c>
    </row>
    <row r="8438" spans="1:11" ht="15" customHeight="1" x14ac:dyDescent="0.25">
      <c r="A8438" s="9"/>
      <c r="B8438" s="9"/>
      <c r="C8438" s="9"/>
      <c r="D8438" s="9"/>
      <c r="E8438" s="9"/>
      <c r="F8438" s="9"/>
      <c r="G8438" s="92" t="s">
        <v>3913</v>
      </c>
      <c r="H8438" s="92"/>
      <c r="I8438" s="92"/>
      <c r="J8438" s="92"/>
      <c r="K8438" s="29">
        <f>ROUND(SUM(K8433,K8437),2)</f>
        <v>1.93</v>
      </c>
    </row>
    <row r="8439" spans="1:11" ht="9.9499999999999993" customHeight="1" x14ac:dyDescent="0.25">
      <c r="A8439" s="9"/>
      <c r="B8439" s="9"/>
      <c r="C8439" s="9"/>
      <c r="D8439" s="9"/>
      <c r="E8439" s="9"/>
      <c r="F8439" s="9"/>
      <c r="G8439" s="100"/>
      <c r="H8439" s="100"/>
      <c r="I8439" s="100"/>
      <c r="J8439" s="100"/>
      <c r="K8439" s="100"/>
    </row>
    <row r="8440" spans="1:11" ht="20.100000000000001" customHeight="1" x14ac:dyDescent="0.25">
      <c r="A8440" s="99" t="s">
        <v>2762</v>
      </c>
      <c r="B8440" s="99"/>
      <c r="C8440" s="99"/>
      <c r="D8440" s="99"/>
      <c r="E8440" s="99"/>
      <c r="F8440" s="99"/>
      <c r="G8440" s="99"/>
      <c r="H8440" s="99"/>
      <c r="I8440" s="99"/>
      <c r="J8440" s="99"/>
      <c r="K8440" s="99"/>
    </row>
    <row r="8441" spans="1:11" ht="15" customHeight="1" x14ac:dyDescent="0.25">
      <c r="A8441" s="93" t="s">
        <v>3916</v>
      </c>
      <c r="B8441" s="93"/>
      <c r="C8441" s="93"/>
      <c r="D8441" s="94" t="s">
        <v>3</v>
      </c>
      <c r="E8441" s="94"/>
      <c r="F8441" s="23" t="s">
        <v>4</v>
      </c>
      <c r="G8441" s="94" t="s">
        <v>3894</v>
      </c>
      <c r="H8441" s="94"/>
      <c r="I8441" s="94" t="s">
        <v>3895</v>
      </c>
      <c r="J8441" s="94"/>
      <c r="K8441" s="23" t="s">
        <v>3896</v>
      </c>
    </row>
    <row r="8442" spans="1:11" ht="29.1" customHeight="1" x14ac:dyDescent="0.25">
      <c r="A8442" s="24" t="s">
        <v>3963</v>
      </c>
      <c r="B8442" s="95" t="s">
        <v>3964</v>
      </c>
      <c r="C8442" s="95"/>
      <c r="D8442" s="96" t="s">
        <v>20</v>
      </c>
      <c r="E8442" s="96"/>
      <c r="F8442" s="24" t="s">
        <v>3936</v>
      </c>
      <c r="G8442" s="97">
        <v>5.2258833999999998</v>
      </c>
      <c r="H8442" s="97"/>
      <c r="I8442" s="98">
        <v>8.9</v>
      </c>
      <c r="J8442" s="98"/>
      <c r="K8442" s="27">
        <f>TRUNC(TRUNC(G8442,8)*I8442,2)</f>
        <v>46.51</v>
      </c>
    </row>
    <row r="8443" spans="1:11" ht="29.1" customHeight="1" x14ac:dyDescent="0.25">
      <c r="A8443" s="24" t="s">
        <v>3965</v>
      </c>
      <c r="B8443" s="95" t="s">
        <v>3966</v>
      </c>
      <c r="C8443" s="95"/>
      <c r="D8443" s="96" t="s">
        <v>20</v>
      </c>
      <c r="E8443" s="96"/>
      <c r="F8443" s="24" t="s">
        <v>30</v>
      </c>
      <c r="G8443" s="97">
        <v>0.95392160000000004</v>
      </c>
      <c r="H8443" s="97"/>
      <c r="I8443" s="98">
        <v>32.76</v>
      </c>
      <c r="J8443" s="98"/>
      <c r="K8443" s="27">
        <f>TRUNC(TRUNC(G8443,8)*I8443,2)</f>
        <v>31.25</v>
      </c>
    </row>
    <row r="8444" spans="1:11" ht="21" customHeight="1" x14ac:dyDescent="0.25">
      <c r="A8444" s="24" t="s">
        <v>3967</v>
      </c>
      <c r="B8444" s="95" t="s">
        <v>3968</v>
      </c>
      <c r="C8444" s="95"/>
      <c r="D8444" s="96" t="s">
        <v>20</v>
      </c>
      <c r="E8444" s="96"/>
      <c r="F8444" s="24" t="s">
        <v>3936</v>
      </c>
      <c r="G8444" s="97">
        <v>5.2258833999999998</v>
      </c>
      <c r="H8444" s="97"/>
      <c r="I8444" s="98">
        <v>27.59</v>
      </c>
      <c r="J8444" s="98"/>
      <c r="K8444" s="27">
        <f>TRUNC(TRUNC(G8444,8)*I8444,2)</f>
        <v>144.18</v>
      </c>
    </row>
    <row r="8445" spans="1:11" ht="21" customHeight="1" x14ac:dyDescent="0.25">
      <c r="A8445" s="24" t="s">
        <v>3969</v>
      </c>
      <c r="B8445" s="95" t="s">
        <v>3970</v>
      </c>
      <c r="C8445" s="95"/>
      <c r="D8445" s="96" t="s">
        <v>20</v>
      </c>
      <c r="E8445" s="96"/>
      <c r="F8445" s="24" t="s">
        <v>30</v>
      </c>
      <c r="G8445" s="97">
        <v>0.95392160000000004</v>
      </c>
      <c r="H8445" s="97"/>
      <c r="I8445" s="98">
        <v>28.09</v>
      </c>
      <c r="J8445" s="98"/>
      <c r="K8445" s="27">
        <f>TRUNC(TRUNC(G8445,8)*I8445,2)</f>
        <v>26.79</v>
      </c>
    </row>
    <row r="8446" spans="1:11" ht="18" customHeight="1" x14ac:dyDescent="0.25">
      <c r="A8446" s="9"/>
      <c r="B8446" s="9"/>
      <c r="C8446" s="9"/>
      <c r="D8446" s="9"/>
      <c r="E8446" s="9"/>
      <c r="F8446" s="9"/>
      <c r="G8446" s="91" t="s">
        <v>3919</v>
      </c>
      <c r="H8446" s="91"/>
      <c r="I8446" s="91"/>
      <c r="J8446" s="91"/>
      <c r="K8446" s="28">
        <f>SUM(K8442:K8445)</f>
        <v>248.73</v>
      </c>
    </row>
    <row r="8447" spans="1:11" ht="15" customHeight="1" x14ac:dyDescent="0.25">
      <c r="A8447" s="93" t="s">
        <v>3893</v>
      </c>
      <c r="B8447" s="93"/>
      <c r="C8447" s="93"/>
      <c r="D8447" s="94" t="s">
        <v>3</v>
      </c>
      <c r="E8447" s="94"/>
      <c r="F8447" s="23" t="s">
        <v>4</v>
      </c>
      <c r="G8447" s="94" t="s">
        <v>3894</v>
      </c>
      <c r="H8447" s="94"/>
      <c r="I8447" s="94" t="s">
        <v>3895</v>
      </c>
      <c r="J8447" s="94"/>
      <c r="K8447" s="23" t="s">
        <v>3896</v>
      </c>
    </row>
    <row r="8448" spans="1:11" ht="21" customHeight="1" x14ac:dyDescent="0.25">
      <c r="A8448" s="24" t="s">
        <v>4048</v>
      </c>
      <c r="B8448" s="95" t="s">
        <v>4049</v>
      </c>
      <c r="C8448" s="95"/>
      <c r="D8448" s="96" t="s">
        <v>20</v>
      </c>
      <c r="E8448" s="96"/>
      <c r="F8448" s="24" t="s">
        <v>34</v>
      </c>
      <c r="G8448" s="97">
        <v>0.19980000000000001</v>
      </c>
      <c r="H8448" s="97"/>
      <c r="I8448" s="98">
        <v>206.17</v>
      </c>
      <c r="J8448" s="98"/>
      <c r="K8448" s="27">
        <f>TRUNC(TRUNC(G8448,8)*I8448,2)</f>
        <v>41.19</v>
      </c>
    </row>
    <row r="8449" spans="1:11" ht="15" customHeight="1" x14ac:dyDescent="0.25">
      <c r="A8449" s="24" t="s">
        <v>3955</v>
      </c>
      <c r="B8449" s="95" t="s">
        <v>3956</v>
      </c>
      <c r="C8449" s="95"/>
      <c r="D8449" s="96" t="s">
        <v>20</v>
      </c>
      <c r="E8449" s="96"/>
      <c r="F8449" s="24" t="s">
        <v>3903</v>
      </c>
      <c r="G8449" s="97">
        <v>3.6695999999999999E-2</v>
      </c>
      <c r="H8449" s="97"/>
      <c r="I8449" s="98">
        <v>19.37</v>
      </c>
      <c r="J8449" s="98"/>
      <c r="K8449" s="27">
        <f>TRUNC(TRUNC(G8449,8)*I8449,2)</f>
        <v>0.71</v>
      </c>
    </row>
    <row r="8450" spans="1:11" ht="21" customHeight="1" x14ac:dyDescent="0.25">
      <c r="A8450" s="24" t="s">
        <v>4050</v>
      </c>
      <c r="B8450" s="95" t="s">
        <v>4051</v>
      </c>
      <c r="C8450" s="95"/>
      <c r="D8450" s="96" t="s">
        <v>20</v>
      </c>
      <c r="E8450" s="96"/>
      <c r="F8450" s="24" t="s">
        <v>84</v>
      </c>
      <c r="G8450" s="97">
        <v>7.48</v>
      </c>
      <c r="H8450" s="97"/>
      <c r="I8450" s="98">
        <v>3.9</v>
      </c>
      <c r="J8450" s="98"/>
      <c r="K8450" s="27">
        <f>TRUNC(TRUNC(G8450,8)*I8450,2)</f>
        <v>29.17</v>
      </c>
    </row>
    <row r="8451" spans="1:11" ht="15" customHeight="1" x14ac:dyDescent="0.25">
      <c r="A8451" s="9"/>
      <c r="B8451" s="9"/>
      <c r="C8451" s="9"/>
      <c r="D8451" s="9"/>
      <c r="E8451" s="9"/>
      <c r="F8451" s="9"/>
      <c r="G8451" s="91" t="s">
        <v>3906</v>
      </c>
      <c r="H8451" s="91"/>
      <c r="I8451" s="91"/>
      <c r="J8451" s="91"/>
      <c r="K8451" s="28">
        <f>SUM(K8448:K8450)</f>
        <v>71.069999999999993</v>
      </c>
    </row>
    <row r="8452" spans="1:11" ht="15" customHeight="1" x14ac:dyDescent="0.25">
      <c r="A8452" s="93" t="s">
        <v>3907</v>
      </c>
      <c r="B8452" s="93"/>
      <c r="C8452" s="93"/>
      <c r="D8452" s="94" t="s">
        <v>3</v>
      </c>
      <c r="E8452" s="94"/>
      <c r="F8452" s="23" t="s">
        <v>4</v>
      </c>
      <c r="G8452" s="94" t="s">
        <v>3894</v>
      </c>
      <c r="H8452" s="94"/>
      <c r="I8452" s="94" t="s">
        <v>3895</v>
      </c>
      <c r="J8452" s="94"/>
      <c r="K8452" s="23" t="s">
        <v>3896</v>
      </c>
    </row>
    <row r="8453" spans="1:11" ht="15" customHeight="1" x14ac:dyDescent="0.25">
      <c r="A8453" s="24" t="s">
        <v>3971</v>
      </c>
      <c r="B8453" s="95" t="s">
        <v>3972</v>
      </c>
      <c r="C8453" s="95"/>
      <c r="D8453" s="96" t="s">
        <v>20</v>
      </c>
      <c r="E8453" s="96"/>
      <c r="F8453" s="24" t="s">
        <v>2056</v>
      </c>
      <c r="G8453" s="97">
        <v>2.3251949999999999</v>
      </c>
      <c r="H8453" s="97"/>
      <c r="I8453" s="98">
        <v>32.69</v>
      </c>
      <c r="J8453" s="98"/>
      <c r="K8453" s="27">
        <f>TRUNC(TRUNC(G8453,8)*I8453,2)</f>
        <v>76.010000000000005</v>
      </c>
    </row>
    <row r="8454" spans="1:11" ht="15" customHeight="1" x14ac:dyDescent="0.25">
      <c r="A8454" s="24" t="s">
        <v>3910</v>
      </c>
      <c r="B8454" s="95" t="s">
        <v>3911</v>
      </c>
      <c r="C8454" s="95"/>
      <c r="D8454" s="96" t="s">
        <v>20</v>
      </c>
      <c r="E8454" s="96"/>
      <c r="F8454" s="24" t="s">
        <v>2056</v>
      </c>
      <c r="G8454" s="97">
        <v>17.010999999999999</v>
      </c>
      <c r="H8454" s="97"/>
      <c r="I8454" s="98">
        <v>24.94</v>
      </c>
      <c r="J8454" s="98"/>
      <c r="K8454" s="27">
        <f>TRUNC(TRUNC(G8454,8)*I8454,2)</f>
        <v>424.25</v>
      </c>
    </row>
    <row r="8455" spans="1:11" ht="18" customHeight="1" x14ac:dyDescent="0.25">
      <c r="A8455" s="9"/>
      <c r="B8455" s="9"/>
      <c r="C8455" s="9"/>
      <c r="D8455" s="9"/>
      <c r="E8455" s="9"/>
      <c r="F8455" s="9"/>
      <c r="G8455" s="91" t="s">
        <v>3912</v>
      </c>
      <c r="H8455" s="91"/>
      <c r="I8455" s="91"/>
      <c r="J8455" s="91"/>
      <c r="K8455" s="28">
        <f>SUM(K8453:K8454)</f>
        <v>500.26</v>
      </c>
    </row>
    <row r="8456" spans="1:11" ht="15" customHeight="1" x14ac:dyDescent="0.25">
      <c r="A8456" s="93" t="s">
        <v>3922</v>
      </c>
      <c r="B8456" s="93"/>
      <c r="C8456" s="93"/>
      <c r="D8456" s="94" t="s">
        <v>3</v>
      </c>
      <c r="E8456" s="94"/>
      <c r="F8456" s="23" t="s">
        <v>4</v>
      </c>
      <c r="G8456" s="94" t="s">
        <v>3894</v>
      </c>
      <c r="H8456" s="94"/>
      <c r="I8456" s="94" t="s">
        <v>3895</v>
      </c>
      <c r="J8456" s="94"/>
      <c r="K8456" s="23" t="s">
        <v>3896</v>
      </c>
    </row>
    <row r="8457" spans="1:11" ht="29.1" customHeight="1" x14ac:dyDescent="0.25">
      <c r="A8457" s="24" t="s">
        <v>4052</v>
      </c>
      <c r="B8457" s="95" t="s">
        <v>4053</v>
      </c>
      <c r="C8457" s="95"/>
      <c r="D8457" s="96" t="s">
        <v>20</v>
      </c>
      <c r="E8457" s="96"/>
      <c r="F8457" s="24" t="s">
        <v>34</v>
      </c>
      <c r="G8457" s="97">
        <v>0.66502459999999997</v>
      </c>
      <c r="H8457" s="97"/>
      <c r="I8457" s="98">
        <v>619.19000000000005</v>
      </c>
      <c r="J8457" s="98"/>
      <c r="K8457" s="27">
        <f>TRUNC(TRUNC(G8457,8)*I8457,2)</f>
        <v>411.77</v>
      </c>
    </row>
    <row r="8458" spans="1:11" ht="21" customHeight="1" x14ac:dyDescent="0.25">
      <c r="A8458" s="24" t="s">
        <v>95</v>
      </c>
      <c r="B8458" s="95" t="s">
        <v>96</v>
      </c>
      <c r="C8458" s="95"/>
      <c r="D8458" s="96" t="s">
        <v>20</v>
      </c>
      <c r="E8458" s="96"/>
      <c r="F8458" s="24" t="s">
        <v>16</v>
      </c>
      <c r="G8458" s="97">
        <v>0.48</v>
      </c>
      <c r="H8458" s="97"/>
      <c r="I8458" s="98">
        <v>176.85</v>
      </c>
      <c r="J8458" s="98"/>
      <c r="K8458" s="27">
        <f>TRUNC(TRUNC(G8458,8)*I8458,2)</f>
        <v>84.88</v>
      </c>
    </row>
    <row r="8459" spans="1:11" ht="15" customHeight="1" x14ac:dyDescent="0.25">
      <c r="A8459" s="9"/>
      <c r="B8459" s="9"/>
      <c r="C8459" s="9"/>
      <c r="D8459" s="9"/>
      <c r="E8459" s="9"/>
      <c r="F8459" s="9"/>
      <c r="G8459" s="91" t="s">
        <v>3933</v>
      </c>
      <c r="H8459" s="91"/>
      <c r="I8459" s="91"/>
      <c r="J8459" s="91"/>
      <c r="K8459" s="28">
        <f>SUM(K8457:K8458)</f>
        <v>496.65</v>
      </c>
    </row>
    <row r="8460" spans="1:11" ht="15" customHeight="1" x14ac:dyDescent="0.25">
      <c r="A8460" s="9"/>
      <c r="B8460" s="9"/>
      <c r="C8460" s="9"/>
      <c r="D8460" s="9"/>
      <c r="E8460" s="9"/>
      <c r="F8460" s="9"/>
      <c r="G8460" s="92" t="s">
        <v>3913</v>
      </c>
      <c r="H8460" s="92"/>
      <c r="I8460" s="92"/>
      <c r="J8460" s="92"/>
      <c r="K8460" s="29">
        <f>ROUND(SUM(K8446,K8451,K8455,K8459),2)</f>
        <v>1316.71</v>
      </c>
    </row>
    <row r="8461" spans="1:11" ht="9.9499999999999993" customHeight="1" x14ac:dyDescent="0.25">
      <c r="A8461" s="9"/>
      <c r="B8461" s="9"/>
      <c r="C8461" s="9"/>
      <c r="D8461" s="9"/>
      <c r="E8461" s="9"/>
      <c r="F8461" s="9"/>
      <c r="G8461" s="100"/>
      <c r="H8461" s="100"/>
      <c r="I8461" s="100"/>
      <c r="J8461" s="100"/>
      <c r="K8461" s="100"/>
    </row>
    <row r="8462" spans="1:11" ht="20.100000000000001" customHeight="1" x14ac:dyDescent="0.25">
      <c r="A8462" s="99" t="s">
        <v>2763</v>
      </c>
      <c r="B8462" s="99"/>
      <c r="C8462" s="99"/>
      <c r="D8462" s="99"/>
      <c r="E8462" s="99"/>
      <c r="F8462" s="99"/>
      <c r="G8462" s="99"/>
      <c r="H8462" s="99"/>
      <c r="I8462" s="99"/>
      <c r="J8462" s="99"/>
      <c r="K8462" s="99"/>
    </row>
    <row r="8463" spans="1:11" ht="15" customHeight="1" x14ac:dyDescent="0.25">
      <c r="A8463" s="93" t="s">
        <v>3893</v>
      </c>
      <c r="B8463" s="93"/>
      <c r="C8463" s="93"/>
      <c r="D8463" s="94" t="s">
        <v>3</v>
      </c>
      <c r="E8463" s="94"/>
      <c r="F8463" s="23" t="s">
        <v>4</v>
      </c>
      <c r="G8463" s="94" t="s">
        <v>3894</v>
      </c>
      <c r="H8463" s="94"/>
      <c r="I8463" s="94" t="s">
        <v>3895</v>
      </c>
      <c r="J8463" s="94"/>
      <c r="K8463" s="23" t="s">
        <v>3896</v>
      </c>
    </row>
    <row r="8464" spans="1:11" ht="29.1" customHeight="1" x14ac:dyDescent="0.25">
      <c r="A8464" s="24" t="s">
        <v>4054</v>
      </c>
      <c r="B8464" s="95" t="s">
        <v>4055</v>
      </c>
      <c r="C8464" s="95"/>
      <c r="D8464" s="96" t="s">
        <v>20</v>
      </c>
      <c r="E8464" s="96"/>
      <c r="F8464" s="24" t="s">
        <v>34</v>
      </c>
      <c r="G8464" s="97">
        <v>0.18468999999999999</v>
      </c>
      <c r="H8464" s="97"/>
      <c r="I8464" s="98">
        <v>517.16999999999996</v>
      </c>
      <c r="J8464" s="98"/>
      <c r="K8464" s="27">
        <f t="shared" ref="K8464:K8469" si="65">ROUND(ROUND(G8464,8)*I8464,2)</f>
        <v>95.52</v>
      </c>
    </row>
    <row r="8465" spans="1:11" ht="21" customHeight="1" x14ac:dyDescent="0.25">
      <c r="A8465" s="24" t="s">
        <v>4056</v>
      </c>
      <c r="B8465" s="95" t="s">
        <v>4057</v>
      </c>
      <c r="C8465" s="95"/>
      <c r="D8465" s="96" t="s">
        <v>20</v>
      </c>
      <c r="E8465" s="96"/>
      <c r="F8465" s="24" t="s">
        <v>2057</v>
      </c>
      <c r="G8465" s="97">
        <v>3.1900000000000001E-3</v>
      </c>
      <c r="H8465" s="97"/>
      <c r="I8465" s="98">
        <v>8.98</v>
      </c>
      <c r="J8465" s="98"/>
      <c r="K8465" s="27">
        <f t="shared" si="65"/>
        <v>0.03</v>
      </c>
    </row>
    <row r="8466" spans="1:11" ht="15" customHeight="1" x14ac:dyDescent="0.25">
      <c r="A8466" s="24" t="s">
        <v>3955</v>
      </c>
      <c r="B8466" s="95" t="s">
        <v>3956</v>
      </c>
      <c r="C8466" s="95"/>
      <c r="D8466" s="96" t="s">
        <v>20</v>
      </c>
      <c r="E8466" s="96"/>
      <c r="F8466" s="24" t="s">
        <v>3903</v>
      </c>
      <c r="G8466" s="97">
        <v>4.4999999999999998E-2</v>
      </c>
      <c r="H8466" s="97"/>
      <c r="I8466" s="98">
        <v>19.37</v>
      </c>
      <c r="J8466" s="98"/>
      <c r="K8466" s="27">
        <f t="shared" si="65"/>
        <v>0.87</v>
      </c>
    </row>
    <row r="8467" spans="1:11" ht="21" customHeight="1" x14ac:dyDescent="0.25">
      <c r="A8467" s="24" t="s">
        <v>4050</v>
      </c>
      <c r="B8467" s="95" t="s">
        <v>4051</v>
      </c>
      <c r="C8467" s="95"/>
      <c r="D8467" s="96" t="s">
        <v>20</v>
      </c>
      <c r="E8467" s="96"/>
      <c r="F8467" s="24" t="s">
        <v>84</v>
      </c>
      <c r="G8467" s="97">
        <v>0.46875</v>
      </c>
      <c r="H8467" s="97"/>
      <c r="I8467" s="98">
        <v>3.9</v>
      </c>
      <c r="J8467" s="98"/>
      <c r="K8467" s="27">
        <f t="shared" si="65"/>
        <v>1.83</v>
      </c>
    </row>
    <row r="8468" spans="1:11" ht="21" customHeight="1" x14ac:dyDescent="0.25">
      <c r="A8468" s="24" t="s">
        <v>4058</v>
      </c>
      <c r="B8468" s="95" t="s">
        <v>4059</v>
      </c>
      <c r="C8468" s="95"/>
      <c r="D8468" s="96" t="s">
        <v>20</v>
      </c>
      <c r="E8468" s="96"/>
      <c r="F8468" s="24" t="s">
        <v>84</v>
      </c>
      <c r="G8468" s="97">
        <v>0.375</v>
      </c>
      <c r="H8468" s="97"/>
      <c r="I8468" s="98">
        <v>2.69</v>
      </c>
      <c r="J8468" s="98"/>
      <c r="K8468" s="27">
        <f t="shared" si="65"/>
        <v>1.01</v>
      </c>
    </row>
    <row r="8469" spans="1:11" ht="29.1" customHeight="1" x14ac:dyDescent="0.25">
      <c r="A8469" s="24" t="s">
        <v>4060</v>
      </c>
      <c r="B8469" s="95" t="s">
        <v>4061</v>
      </c>
      <c r="C8469" s="95"/>
      <c r="D8469" s="96" t="s">
        <v>20</v>
      </c>
      <c r="E8469" s="96"/>
      <c r="F8469" s="24" t="s">
        <v>16</v>
      </c>
      <c r="G8469" s="97">
        <v>1.07</v>
      </c>
      <c r="H8469" s="97"/>
      <c r="I8469" s="98">
        <v>23.81</v>
      </c>
      <c r="J8469" s="98"/>
      <c r="K8469" s="27">
        <f t="shared" si="65"/>
        <v>25.48</v>
      </c>
    </row>
    <row r="8470" spans="1:11" ht="15" customHeight="1" x14ac:dyDescent="0.25">
      <c r="A8470" s="9"/>
      <c r="B8470" s="9"/>
      <c r="C8470" s="9"/>
      <c r="D8470" s="9"/>
      <c r="E8470" s="9"/>
      <c r="F8470" s="9"/>
      <c r="G8470" s="91" t="s">
        <v>3906</v>
      </c>
      <c r="H8470" s="91"/>
      <c r="I8470" s="91"/>
      <c r="J8470" s="91"/>
      <c r="K8470" s="28">
        <f>SUM(K8464:K8469)</f>
        <v>124.74000000000001</v>
      </c>
    </row>
    <row r="8471" spans="1:11" ht="15" customHeight="1" x14ac:dyDescent="0.25">
      <c r="A8471" s="93" t="s">
        <v>3907</v>
      </c>
      <c r="B8471" s="93"/>
      <c r="C8471" s="93"/>
      <c r="D8471" s="94" t="s">
        <v>3</v>
      </c>
      <c r="E8471" s="94"/>
      <c r="F8471" s="23" t="s">
        <v>4</v>
      </c>
      <c r="G8471" s="94" t="s">
        <v>3894</v>
      </c>
      <c r="H8471" s="94"/>
      <c r="I8471" s="94" t="s">
        <v>3895</v>
      </c>
      <c r="J8471" s="94"/>
      <c r="K8471" s="23" t="s">
        <v>3896</v>
      </c>
    </row>
    <row r="8472" spans="1:11" ht="21" customHeight="1" x14ac:dyDescent="0.25">
      <c r="A8472" s="24" t="s">
        <v>3908</v>
      </c>
      <c r="B8472" s="95" t="s">
        <v>3909</v>
      </c>
      <c r="C8472" s="95"/>
      <c r="D8472" s="96" t="s">
        <v>20</v>
      </c>
      <c r="E8472" s="96"/>
      <c r="F8472" s="24" t="s">
        <v>2056</v>
      </c>
      <c r="G8472" s="97">
        <v>0.13009999999999999</v>
      </c>
      <c r="H8472" s="97"/>
      <c r="I8472" s="98">
        <v>32.24</v>
      </c>
      <c r="J8472" s="98"/>
      <c r="K8472" s="27">
        <f>ROUND(ROUND(G8472,8)*I8472,2)</f>
        <v>4.1900000000000004</v>
      </c>
    </row>
    <row r="8473" spans="1:11" ht="15" customHeight="1" x14ac:dyDescent="0.25">
      <c r="A8473" s="24" t="s">
        <v>3971</v>
      </c>
      <c r="B8473" s="95" t="s">
        <v>3972</v>
      </c>
      <c r="C8473" s="95"/>
      <c r="D8473" s="96" t="s">
        <v>20</v>
      </c>
      <c r="E8473" s="96"/>
      <c r="F8473" s="24" t="s">
        <v>2056</v>
      </c>
      <c r="G8473" s="97">
        <v>8.7400000000000005E-2</v>
      </c>
      <c r="H8473" s="97"/>
      <c r="I8473" s="98">
        <v>32.69</v>
      </c>
      <c r="J8473" s="98"/>
      <c r="K8473" s="27">
        <f>ROUND(ROUND(G8473,8)*I8473,2)</f>
        <v>2.86</v>
      </c>
    </row>
    <row r="8474" spans="1:11" ht="15" customHeight="1" x14ac:dyDescent="0.25">
      <c r="A8474" s="24" t="s">
        <v>3910</v>
      </c>
      <c r="B8474" s="95" t="s">
        <v>3911</v>
      </c>
      <c r="C8474" s="95"/>
      <c r="D8474" s="96" t="s">
        <v>20</v>
      </c>
      <c r="E8474" s="96"/>
      <c r="F8474" s="24" t="s">
        <v>2056</v>
      </c>
      <c r="G8474" s="97">
        <v>0.21759999999999999</v>
      </c>
      <c r="H8474" s="97"/>
      <c r="I8474" s="98">
        <v>24.94</v>
      </c>
      <c r="J8474" s="98"/>
      <c r="K8474" s="27">
        <f>ROUND(ROUND(G8474,8)*I8474,2)</f>
        <v>5.43</v>
      </c>
    </row>
    <row r="8475" spans="1:11" ht="18" customHeight="1" x14ac:dyDescent="0.25">
      <c r="A8475" s="9"/>
      <c r="B8475" s="9"/>
      <c r="C8475" s="9"/>
      <c r="D8475" s="9"/>
      <c r="E8475" s="9"/>
      <c r="F8475" s="9"/>
      <c r="G8475" s="91" t="s">
        <v>3912</v>
      </c>
      <c r="H8475" s="91"/>
      <c r="I8475" s="91"/>
      <c r="J8475" s="91"/>
      <c r="K8475" s="28">
        <f>SUM(K8472:K8474)</f>
        <v>12.48</v>
      </c>
    </row>
    <row r="8476" spans="1:11" ht="15" customHeight="1" x14ac:dyDescent="0.25">
      <c r="A8476" s="93" t="s">
        <v>3922</v>
      </c>
      <c r="B8476" s="93"/>
      <c r="C8476" s="93"/>
      <c r="D8476" s="94" t="s">
        <v>3</v>
      </c>
      <c r="E8476" s="94"/>
      <c r="F8476" s="23" t="s">
        <v>4</v>
      </c>
      <c r="G8476" s="94" t="s">
        <v>3894</v>
      </c>
      <c r="H8476" s="94"/>
      <c r="I8476" s="94" t="s">
        <v>3895</v>
      </c>
      <c r="J8476" s="94"/>
      <c r="K8476" s="23" t="s">
        <v>3896</v>
      </c>
    </row>
    <row r="8477" spans="1:11" ht="29.1" customHeight="1" x14ac:dyDescent="0.25">
      <c r="A8477" s="24" t="s">
        <v>4062</v>
      </c>
      <c r="B8477" s="95" t="s">
        <v>4063</v>
      </c>
      <c r="C8477" s="95"/>
      <c r="D8477" s="96" t="s">
        <v>20</v>
      </c>
      <c r="E8477" s="96"/>
      <c r="F8477" s="24" t="s">
        <v>3903</v>
      </c>
      <c r="G8477" s="97">
        <v>1.23E-2</v>
      </c>
      <c r="H8477" s="97"/>
      <c r="I8477" s="98">
        <v>23.44</v>
      </c>
      <c r="J8477" s="98"/>
      <c r="K8477" s="27">
        <f>ROUND(ROUND(G8477,8)*I8477,2)</f>
        <v>0.28999999999999998</v>
      </c>
    </row>
    <row r="8478" spans="1:11" ht="21" customHeight="1" x14ac:dyDescent="0.25">
      <c r="A8478" s="24" t="s">
        <v>4064</v>
      </c>
      <c r="B8478" s="95" t="s">
        <v>4065</v>
      </c>
      <c r="C8478" s="95"/>
      <c r="D8478" s="96" t="s">
        <v>4066</v>
      </c>
      <c r="E8478" s="96"/>
      <c r="F8478" s="24" t="s">
        <v>26</v>
      </c>
      <c r="G8478" s="97">
        <v>4</v>
      </c>
      <c r="H8478" s="97"/>
      <c r="I8478" s="98">
        <v>5.76</v>
      </c>
      <c r="J8478" s="98"/>
      <c r="K8478" s="27">
        <f>ROUND(ROUND(G8478,8)*I8478,2)</f>
        <v>23.04</v>
      </c>
    </row>
    <row r="8479" spans="1:11" ht="15" customHeight="1" x14ac:dyDescent="0.25">
      <c r="A8479" s="9"/>
      <c r="B8479" s="9"/>
      <c r="C8479" s="9"/>
      <c r="D8479" s="9"/>
      <c r="E8479" s="9"/>
      <c r="F8479" s="9"/>
      <c r="G8479" s="91" t="s">
        <v>3933</v>
      </c>
      <c r="H8479" s="91"/>
      <c r="I8479" s="91"/>
      <c r="J8479" s="91"/>
      <c r="K8479" s="28">
        <f>SUM(K8477:K8478)</f>
        <v>23.33</v>
      </c>
    </row>
    <row r="8480" spans="1:11" ht="15" customHeight="1" x14ac:dyDescent="0.25">
      <c r="A8480" s="9"/>
      <c r="B8480" s="9"/>
      <c r="C8480" s="9"/>
      <c r="D8480" s="9"/>
      <c r="E8480" s="9"/>
      <c r="F8480" s="9"/>
      <c r="G8480" s="92" t="s">
        <v>3913</v>
      </c>
      <c r="H8480" s="92"/>
      <c r="I8480" s="92"/>
      <c r="J8480" s="92"/>
      <c r="K8480" s="29">
        <f>ROUND(SUM(K8470,K8475,K8479),2)</f>
        <v>160.55000000000001</v>
      </c>
    </row>
    <row r="8481" spans="1:11" ht="9.9499999999999993" customHeight="1" x14ac:dyDescent="0.25">
      <c r="A8481" s="9"/>
      <c r="B8481" s="9"/>
      <c r="C8481" s="9"/>
      <c r="D8481" s="9"/>
      <c r="E8481" s="9"/>
      <c r="F8481" s="9"/>
      <c r="G8481" s="100"/>
      <c r="H8481" s="100"/>
      <c r="I8481" s="100"/>
      <c r="J8481" s="100"/>
      <c r="K8481" s="100"/>
    </row>
    <row r="8482" spans="1:11" ht="20.100000000000001" customHeight="1" x14ac:dyDescent="0.25">
      <c r="A8482" s="99" t="s">
        <v>2764</v>
      </c>
      <c r="B8482" s="99"/>
      <c r="C8482" s="99"/>
      <c r="D8482" s="99"/>
      <c r="E8482" s="99"/>
      <c r="F8482" s="99"/>
      <c r="G8482" s="99"/>
      <c r="H8482" s="99"/>
      <c r="I8482" s="99"/>
      <c r="J8482" s="99"/>
      <c r="K8482" s="99"/>
    </row>
    <row r="8483" spans="1:11" ht="15" customHeight="1" x14ac:dyDescent="0.25">
      <c r="A8483" s="93" t="s">
        <v>3893</v>
      </c>
      <c r="B8483" s="93"/>
      <c r="C8483" s="93"/>
      <c r="D8483" s="94" t="s">
        <v>3</v>
      </c>
      <c r="E8483" s="94"/>
      <c r="F8483" s="23" t="s">
        <v>4</v>
      </c>
      <c r="G8483" s="94" t="s">
        <v>3894</v>
      </c>
      <c r="H8483" s="94"/>
      <c r="I8483" s="94" t="s">
        <v>3895</v>
      </c>
      <c r="J8483" s="94"/>
      <c r="K8483" s="23" t="s">
        <v>3896</v>
      </c>
    </row>
    <row r="8484" spans="1:11" ht="45.95" customHeight="1" x14ac:dyDescent="0.25">
      <c r="A8484" s="24" t="s">
        <v>4073</v>
      </c>
      <c r="B8484" s="95" t="s">
        <v>4074</v>
      </c>
      <c r="C8484" s="95"/>
      <c r="D8484" s="96" t="s">
        <v>20</v>
      </c>
      <c r="E8484" s="96"/>
      <c r="F8484" s="24" t="s">
        <v>26</v>
      </c>
      <c r="G8484" s="97">
        <v>1</v>
      </c>
      <c r="H8484" s="97"/>
      <c r="I8484" s="98">
        <v>1235.9100000000001</v>
      </c>
      <c r="J8484" s="98"/>
      <c r="K8484" s="27">
        <f>TRUNC(TRUNC(G8484,8)*I8484,2)</f>
        <v>1235.9100000000001</v>
      </c>
    </row>
    <row r="8485" spans="1:11" ht="21" customHeight="1" x14ac:dyDescent="0.25">
      <c r="A8485" s="24" t="s">
        <v>4075</v>
      </c>
      <c r="B8485" s="95" t="s">
        <v>4076</v>
      </c>
      <c r="C8485" s="95"/>
      <c r="D8485" s="96" t="s">
        <v>20</v>
      </c>
      <c r="E8485" s="96"/>
      <c r="F8485" s="24" t="s">
        <v>34</v>
      </c>
      <c r="G8485" s="97">
        <v>1.1999999999999999E-3</v>
      </c>
      <c r="H8485" s="97"/>
      <c r="I8485" s="98">
        <v>205.09</v>
      </c>
      <c r="J8485" s="98"/>
      <c r="K8485" s="27">
        <f>TRUNC(TRUNC(G8485,8)*I8485,2)</f>
        <v>0.24</v>
      </c>
    </row>
    <row r="8486" spans="1:11" ht="15" customHeight="1" x14ac:dyDescent="0.25">
      <c r="A8486" s="9"/>
      <c r="B8486" s="9"/>
      <c r="C8486" s="9"/>
      <c r="D8486" s="9"/>
      <c r="E8486" s="9"/>
      <c r="F8486" s="9"/>
      <c r="G8486" s="91" t="s">
        <v>3906</v>
      </c>
      <c r="H8486" s="91"/>
      <c r="I8486" s="91"/>
      <c r="J8486" s="91"/>
      <c r="K8486" s="28">
        <f>SUM(K8484:K8485)</f>
        <v>1236.1500000000001</v>
      </c>
    </row>
    <row r="8487" spans="1:11" ht="15" customHeight="1" x14ac:dyDescent="0.25">
      <c r="A8487" s="93" t="s">
        <v>3907</v>
      </c>
      <c r="B8487" s="93"/>
      <c r="C8487" s="93"/>
      <c r="D8487" s="94" t="s">
        <v>3</v>
      </c>
      <c r="E8487" s="94"/>
      <c r="F8487" s="23" t="s">
        <v>4</v>
      </c>
      <c r="G8487" s="94" t="s">
        <v>3894</v>
      </c>
      <c r="H8487" s="94"/>
      <c r="I8487" s="94" t="s">
        <v>3895</v>
      </c>
      <c r="J8487" s="94"/>
      <c r="K8487" s="23" t="s">
        <v>3896</v>
      </c>
    </row>
    <row r="8488" spans="1:11" ht="15" customHeight="1" x14ac:dyDescent="0.25">
      <c r="A8488" s="24" t="s">
        <v>3971</v>
      </c>
      <c r="B8488" s="95" t="s">
        <v>3972</v>
      </c>
      <c r="C8488" s="95"/>
      <c r="D8488" s="96" t="s">
        <v>20</v>
      </c>
      <c r="E8488" s="96"/>
      <c r="F8488" s="24" t="s">
        <v>2056</v>
      </c>
      <c r="G8488" s="97">
        <v>0.86809999999999998</v>
      </c>
      <c r="H8488" s="97"/>
      <c r="I8488" s="98">
        <v>32.69</v>
      </c>
      <c r="J8488" s="98"/>
      <c r="K8488" s="27">
        <f>TRUNC(TRUNC(G8488,8)*I8488,2)</f>
        <v>28.37</v>
      </c>
    </row>
    <row r="8489" spans="1:11" ht="15" customHeight="1" x14ac:dyDescent="0.25">
      <c r="A8489" s="24" t="s">
        <v>3910</v>
      </c>
      <c r="B8489" s="95" t="s">
        <v>3911</v>
      </c>
      <c r="C8489" s="95"/>
      <c r="D8489" s="96" t="s">
        <v>20</v>
      </c>
      <c r="E8489" s="96"/>
      <c r="F8489" s="24" t="s">
        <v>2056</v>
      </c>
      <c r="G8489" s="97">
        <v>0.57869999999999999</v>
      </c>
      <c r="H8489" s="97"/>
      <c r="I8489" s="98">
        <v>24.94</v>
      </c>
      <c r="J8489" s="98"/>
      <c r="K8489" s="27">
        <f>TRUNC(TRUNC(G8489,8)*I8489,2)</f>
        <v>14.43</v>
      </c>
    </row>
    <row r="8490" spans="1:11" ht="18" customHeight="1" x14ac:dyDescent="0.25">
      <c r="A8490" s="9"/>
      <c r="B8490" s="9"/>
      <c r="C8490" s="9"/>
      <c r="D8490" s="9"/>
      <c r="E8490" s="9"/>
      <c r="F8490" s="9"/>
      <c r="G8490" s="91" t="s">
        <v>3912</v>
      </c>
      <c r="H8490" s="91"/>
      <c r="I8490" s="91"/>
      <c r="J8490" s="91"/>
      <c r="K8490" s="28">
        <f>SUM(K8488:K8489)</f>
        <v>42.8</v>
      </c>
    </row>
    <row r="8491" spans="1:11" ht="15" customHeight="1" x14ac:dyDescent="0.25">
      <c r="A8491" s="93" t="s">
        <v>3922</v>
      </c>
      <c r="B8491" s="93"/>
      <c r="C8491" s="93"/>
      <c r="D8491" s="94" t="s">
        <v>3</v>
      </c>
      <c r="E8491" s="94"/>
      <c r="F8491" s="23" t="s">
        <v>4</v>
      </c>
      <c r="G8491" s="94" t="s">
        <v>3894</v>
      </c>
      <c r="H8491" s="94"/>
      <c r="I8491" s="94" t="s">
        <v>3895</v>
      </c>
      <c r="J8491" s="94"/>
      <c r="K8491" s="23" t="s">
        <v>3896</v>
      </c>
    </row>
    <row r="8492" spans="1:11" ht="29.1" customHeight="1" x14ac:dyDescent="0.25">
      <c r="A8492" s="24" t="s">
        <v>4077</v>
      </c>
      <c r="B8492" s="95" t="s">
        <v>4078</v>
      </c>
      <c r="C8492" s="95"/>
      <c r="D8492" s="96" t="s">
        <v>20</v>
      </c>
      <c r="E8492" s="96"/>
      <c r="F8492" s="24" t="s">
        <v>34</v>
      </c>
      <c r="G8492" s="97">
        <v>2.2200000000000001E-2</v>
      </c>
      <c r="H8492" s="97"/>
      <c r="I8492" s="98">
        <v>924.6</v>
      </c>
      <c r="J8492" s="98"/>
      <c r="K8492" s="27">
        <f>TRUNC(TRUNC(G8492,8)*I8492,2)</f>
        <v>20.52</v>
      </c>
    </row>
    <row r="8493" spans="1:11" ht="15" customHeight="1" x14ac:dyDescent="0.25">
      <c r="A8493" s="9"/>
      <c r="B8493" s="9"/>
      <c r="C8493" s="9"/>
      <c r="D8493" s="9"/>
      <c r="E8493" s="9"/>
      <c r="F8493" s="9"/>
      <c r="G8493" s="91" t="s">
        <v>3933</v>
      </c>
      <c r="H8493" s="91"/>
      <c r="I8493" s="91"/>
      <c r="J8493" s="91"/>
      <c r="K8493" s="28">
        <f>SUM(K8492:K8492)</f>
        <v>20.52</v>
      </c>
    </row>
    <row r="8494" spans="1:11" ht="15" customHeight="1" x14ac:dyDescent="0.25">
      <c r="A8494" s="9"/>
      <c r="B8494" s="9"/>
      <c r="C8494" s="9"/>
      <c r="D8494" s="9"/>
      <c r="E8494" s="9"/>
      <c r="F8494" s="9"/>
      <c r="G8494" s="92" t="s">
        <v>3913</v>
      </c>
      <c r="H8494" s="92"/>
      <c r="I8494" s="92"/>
      <c r="J8494" s="92"/>
      <c r="K8494" s="29">
        <f>ROUND(SUM(K8486,K8490,K8493),2)</f>
        <v>1299.47</v>
      </c>
    </row>
    <row r="8495" spans="1:11" ht="9.9499999999999993" customHeight="1" x14ac:dyDescent="0.25">
      <c r="A8495" s="9"/>
      <c r="B8495" s="9"/>
      <c r="C8495" s="9"/>
      <c r="D8495" s="9"/>
      <c r="E8495" s="9"/>
      <c r="F8495" s="9"/>
      <c r="G8495" s="100"/>
      <c r="H8495" s="100"/>
      <c r="I8495" s="100"/>
      <c r="J8495" s="100"/>
      <c r="K8495" s="100"/>
    </row>
    <row r="8496" spans="1:11" ht="20.100000000000001" customHeight="1" x14ac:dyDescent="0.25">
      <c r="A8496" s="99" t="s">
        <v>2765</v>
      </c>
      <c r="B8496" s="99"/>
      <c r="C8496" s="99"/>
      <c r="D8496" s="99"/>
      <c r="E8496" s="99"/>
      <c r="F8496" s="99"/>
      <c r="G8496" s="99"/>
      <c r="H8496" s="99"/>
      <c r="I8496" s="99"/>
      <c r="J8496" s="99"/>
      <c r="K8496" s="99"/>
    </row>
    <row r="8497" spans="1:11" ht="15" customHeight="1" x14ac:dyDescent="0.25">
      <c r="A8497" s="93" t="s">
        <v>3893</v>
      </c>
      <c r="B8497" s="93"/>
      <c r="C8497" s="93"/>
      <c r="D8497" s="94" t="s">
        <v>3</v>
      </c>
      <c r="E8497" s="94"/>
      <c r="F8497" s="23" t="s">
        <v>4</v>
      </c>
      <c r="G8497" s="94" t="s">
        <v>3894</v>
      </c>
      <c r="H8497" s="94"/>
      <c r="I8497" s="94" t="s">
        <v>3895</v>
      </c>
      <c r="J8497" s="94"/>
      <c r="K8497" s="23" t="s">
        <v>3896</v>
      </c>
    </row>
    <row r="8498" spans="1:11" ht="15" customHeight="1" x14ac:dyDescent="0.25">
      <c r="A8498" s="24" t="s">
        <v>4067</v>
      </c>
      <c r="B8498" s="95" t="s">
        <v>4068</v>
      </c>
      <c r="C8498" s="95"/>
      <c r="D8498" s="96" t="s">
        <v>20</v>
      </c>
      <c r="E8498" s="96"/>
      <c r="F8498" s="24" t="s">
        <v>3903</v>
      </c>
      <c r="G8498" s="97">
        <v>8.6199999999999992</v>
      </c>
      <c r="H8498" s="97"/>
      <c r="I8498" s="98">
        <v>1.1299999999999999</v>
      </c>
      <c r="J8498" s="98"/>
      <c r="K8498" s="27">
        <f>TRUNC(TRUNC(G8498,8)*I8498,2)</f>
        <v>9.74</v>
      </c>
    </row>
    <row r="8499" spans="1:11" ht="29.1" customHeight="1" x14ac:dyDescent="0.25">
      <c r="A8499" s="24" t="s">
        <v>4069</v>
      </c>
      <c r="B8499" s="95" t="s">
        <v>4070</v>
      </c>
      <c r="C8499" s="95"/>
      <c r="D8499" s="96" t="s">
        <v>20</v>
      </c>
      <c r="E8499" s="96"/>
      <c r="F8499" s="24" t="s">
        <v>26</v>
      </c>
      <c r="G8499" s="97">
        <v>6.4375</v>
      </c>
      <c r="H8499" s="97"/>
      <c r="I8499" s="98">
        <v>17.63</v>
      </c>
      <c r="J8499" s="98"/>
      <c r="K8499" s="27">
        <f>TRUNC(TRUNC(G8499,8)*I8499,2)</f>
        <v>113.49</v>
      </c>
    </row>
    <row r="8500" spans="1:11" ht="15" customHeight="1" x14ac:dyDescent="0.25">
      <c r="A8500" s="24" t="s">
        <v>4071</v>
      </c>
      <c r="B8500" s="95" t="s">
        <v>4072</v>
      </c>
      <c r="C8500" s="95"/>
      <c r="D8500" s="96" t="s">
        <v>20</v>
      </c>
      <c r="E8500" s="96"/>
      <c r="F8500" s="24" t="s">
        <v>3903</v>
      </c>
      <c r="G8500" s="97">
        <v>0.24</v>
      </c>
      <c r="H8500" s="97"/>
      <c r="I8500" s="98">
        <v>3.58</v>
      </c>
      <c r="J8500" s="98"/>
      <c r="K8500" s="27">
        <f>TRUNC(TRUNC(G8500,8)*I8500,2)</f>
        <v>0.85</v>
      </c>
    </row>
    <row r="8501" spans="1:11" ht="15" customHeight="1" x14ac:dyDescent="0.25">
      <c r="A8501" s="9"/>
      <c r="B8501" s="9"/>
      <c r="C8501" s="9"/>
      <c r="D8501" s="9"/>
      <c r="E8501" s="9"/>
      <c r="F8501" s="9"/>
      <c r="G8501" s="91" t="s">
        <v>3906</v>
      </c>
      <c r="H8501" s="91"/>
      <c r="I8501" s="91"/>
      <c r="J8501" s="91"/>
      <c r="K8501" s="28">
        <f>SUM(K8498:K8500)</f>
        <v>124.07999999999998</v>
      </c>
    </row>
    <row r="8502" spans="1:11" ht="15" customHeight="1" x14ac:dyDescent="0.25">
      <c r="A8502" s="93" t="s">
        <v>3907</v>
      </c>
      <c r="B8502" s="93"/>
      <c r="C8502" s="93"/>
      <c r="D8502" s="94" t="s">
        <v>3</v>
      </c>
      <c r="E8502" s="94"/>
      <c r="F8502" s="23" t="s">
        <v>4</v>
      </c>
      <c r="G8502" s="94" t="s">
        <v>3894</v>
      </c>
      <c r="H8502" s="94"/>
      <c r="I8502" s="94" t="s">
        <v>3895</v>
      </c>
      <c r="J8502" s="94"/>
      <c r="K8502" s="23" t="s">
        <v>3896</v>
      </c>
    </row>
    <row r="8503" spans="1:11" ht="15" customHeight="1" x14ac:dyDescent="0.25">
      <c r="A8503" s="24" t="s">
        <v>3971</v>
      </c>
      <c r="B8503" s="95" t="s">
        <v>3972</v>
      </c>
      <c r="C8503" s="95"/>
      <c r="D8503" s="96" t="s">
        <v>20</v>
      </c>
      <c r="E8503" s="96"/>
      <c r="F8503" s="24" t="s">
        <v>2056</v>
      </c>
      <c r="G8503" s="97">
        <v>0.63900000000000001</v>
      </c>
      <c r="H8503" s="97"/>
      <c r="I8503" s="98">
        <v>32.69</v>
      </c>
      <c r="J8503" s="98"/>
      <c r="K8503" s="27">
        <f>TRUNC(TRUNC(G8503,8)*I8503,2)</f>
        <v>20.88</v>
      </c>
    </row>
    <row r="8504" spans="1:11" ht="15" customHeight="1" x14ac:dyDescent="0.25">
      <c r="A8504" s="24" t="s">
        <v>3910</v>
      </c>
      <c r="B8504" s="95" t="s">
        <v>3911</v>
      </c>
      <c r="C8504" s="95"/>
      <c r="D8504" s="96" t="s">
        <v>20</v>
      </c>
      <c r="E8504" s="96"/>
      <c r="F8504" s="24" t="s">
        <v>2056</v>
      </c>
      <c r="G8504" s="97">
        <v>1.2789999999999999</v>
      </c>
      <c r="H8504" s="97"/>
      <c r="I8504" s="98">
        <v>24.94</v>
      </c>
      <c r="J8504" s="98"/>
      <c r="K8504" s="27">
        <f>TRUNC(TRUNC(G8504,8)*I8504,2)</f>
        <v>31.89</v>
      </c>
    </row>
    <row r="8505" spans="1:11" ht="18" customHeight="1" x14ac:dyDescent="0.25">
      <c r="A8505" s="9"/>
      <c r="B8505" s="9"/>
      <c r="C8505" s="9"/>
      <c r="D8505" s="9"/>
      <c r="E8505" s="9"/>
      <c r="F8505" s="9"/>
      <c r="G8505" s="91" t="s">
        <v>3912</v>
      </c>
      <c r="H8505" s="91"/>
      <c r="I8505" s="91"/>
      <c r="J8505" s="91"/>
      <c r="K8505" s="28">
        <f>SUM(K8503:K8504)</f>
        <v>52.769999999999996</v>
      </c>
    </row>
    <row r="8506" spans="1:11" ht="15" customHeight="1" x14ac:dyDescent="0.25">
      <c r="A8506" s="9"/>
      <c r="B8506" s="9"/>
      <c r="C8506" s="9"/>
      <c r="D8506" s="9"/>
      <c r="E8506" s="9"/>
      <c r="F8506" s="9"/>
      <c r="G8506" s="92" t="s">
        <v>3913</v>
      </c>
      <c r="H8506" s="92"/>
      <c r="I8506" s="92"/>
      <c r="J8506" s="92"/>
      <c r="K8506" s="29">
        <f>ROUND(SUM(K8501,K8505),2)</f>
        <v>176.85</v>
      </c>
    </row>
    <row r="8507" spans="1:11" ht="9.9499999999999993" customHeight="1" x14ac:dyDescent="0.25">
      <c r="A8507" s="9"/>
      <c r="B8507" s="9"/>
      <c r="C8507" s="9"/>
      <c r="D8507" s="9"/>
      <c r="E8507" s="9"/>
      <c r="F8507" s="9"/>
      <c r="G8507" s="100"/>
      <c r="H8507" s="100"/>
      <c r="I8507" s="100"/>
      <c r="J8507" s="100"/>
      <c r="K8507" s="100"/>
    </row>
    <row r="8508" spans="1:11" ht="20.100000000000001" customHeight="1" x14ac:dyDescent="0.25">
      <c r="A8508" s="99" t="s">
        <v>2766</v>
      </c>
      <c r="B8508" s="99"/>
      <c r="C8508" s="99"/>
      <c r="D8508" s="99"/>
      <c r="E8508" s="99"/>
      <c r="F8508" s="99"/>
      <c r="G8508" s="99"/>
      <c r="H8508" s="99"/>
      <c r="I8508" s="99"/>
      <c r="J8508" s="99"/>
      <c r="K8508" s="99"/>
    </row>
    <row r="8509" spans="1:11" ht="20.100000000000001" customHeight="1" x14ac:dyDescent="0.25">
      <c r="A8509" s="106" t="s">
        <v>4010</v>
      </c>
      <c r="B8509" s="106"/>
      <c r="C8509" s="106"/>
      <c r="D8509" s="106"/>
      <c r="E8509" s="106"/>
      <c r="F8509" s="2" t="s">
        <v>4</v>
      </c>
      <c r="G8509" s="87" t="s">
        <v>4001</v>
      </c>
      <c r="H8509" s="87"/>
      <c r="I8509" s="87" t="s">
        <v>3895</v>
      </c>
      <c r="J8509" s="87"/>
      <c r="K8509" s="2" t="s">
        <v>4011</v>
      </c>
    </row>
    <row r="8510" spans="1:11" ht="15" customHeight="1" x14ac:dyDescent="0.25">
      <c r="A8510" s="6" t="s">
        <v>4079</v>
      </c>
      <c r="B8510" s="104" t="s">
        <v>4080</v>
      </c>
      <c r="C8510" s="104"/>
      <c r="D8510" s="104"/>
      <c r="E8510" s="104"/>
      <c r="F8510" s="6" t="s">
        <v>77</v>
      </c>
      <c r="G8510" s="113">
        <v>1.7700000000000001E-3</v>
      </c>
      <c r="H8510" s="113"/>
      <c r="I8510" s="105">
        <v>33.79</v>
      </c>
      <c r="J8510" s="105"/>
      <c r="K8510" s="33">
        <f>ROUND(ROUND(G8510,5)*I8510,4)</f>
        <v>5.9799999999999999E-2</v>
      </c>
    </row>
    <row r="8511" spans="1:11" ht="15" customHeight="1" x14ac:dyDescent="0.25">
      <c r="A8511" s="6" t="s">
        <v>4081</v>
      </c>
      <c r="B8511" s="104" t="s">
        <v>4082</v>
      </c>
      <c r="C8511" s="104"/>
      <c r="D8511" s="104"/>
      <c r="E8511" s="104"/>
      <c r="F8511" s="6" t="s">
        <v>77</v>
      </c>
      <c r="G8511" s="113">
        <v>3.9300000000000003E-3</v>
      </c>
      <c r="H8511" s="113"/>
      <c r="I8511" s="105">
        <v>448.02</v>
      </c>
      <c r="J8511" s="105"/>
      <c r="K8511" s="33">
        <f>ROUND(ROUND(G8511,5)*I8511,4)</f>
        <v>1.7606999999999999</v>
      </c>
    </row>
    <row r="8512" spans="1:11" ht="15" customHeight="1" x14ac:dyDescent="0.25">
      <c r="A8512" s="6" t="s">
        <v>4083</v>
      </c>
      <c r="B8512" s="104" t="s">
        <v>4084</v>
      </c>
      <c r="C8512" s="104"/>
      <c r="D8512" s="104"/>
      <c r="E8512" s="104"/>
      <c r="F8512" s="6" t="s">
        <v>77</v>
      </c>
      <c r="G8512" s="113">
        <v>7.0800000000000004E-3</v>
      </c>
      <c r="H8512" s="113"/>
      <c r="I8512" s="105">
        <v>46.06</v>
      </c>
      <c r="J8512" s="105"/>
      <c r="K8512" s="33">
        <f>ROUND(ROUND(G8512,5)*I8512,4)</f>
        <v>0.3261</v>
      </c>
    </row>
    <row r="8513" spans="1:11" ht="15" customHeight="1" x14ac:dyDescent="0.25">
      <c r="A8513" s="6" t="s">
        <v>4085</v>
      </c>
      <c r="B8513" s="104" t="s">
        <v>4086</v>
      </c>
      <c r="C8513" s="104"/>
      <c r="D8513" s="104"/>
      <c r="E8513" s="104"/>
      <c r="F8513" s="6" t="s">
        <v>103</v>
      </c>
      <c r="G8513" s="113">
        <v>1</v>
      </c>
      <c r="H8513" s="113"/>
      <c r="I8513" s="105">
        <v>16.98</v>
      </c>
      <c r="J8513" s="105"/>
      <c r="K8513" s="33">
        <f>ROUND(ROUND(G8513,5)*I8513,4)</f>
        <v>16.98</v>
      </c>
    </row>
    <row r="8514" spans="1:11" ht="15" customHeight="1" x14ac:dyDescent="0.25">
      <c r="A8514" s="1"/>
      <c r="B8514" s="1"/>
      <c r="C8514" s="1"/>
      <c r="D8514" s="1"/>
      <c r="E8514" s="1"/>
      <c r="F8514" s="1"/>
      <c r="G8514" s="85" t="s">
        <v>4014</v>
      </c>
      <c r="H8514" s="85"/>
      <c r="I8514" s="85"/>
      <c r="J8514" s="85"/>
      <c r="K8514" s="34">
        <f>SUM(K8510:K8513)</f>
        <v>19.1266</v>
      </c>
    </row>
    <row r="8515" spans="1:11" ht="15" customHeight="1" x14ac:dyDescent="0.25">
      <c r="A8515" s="106" t="s">
        <v>4015</v>
      </c>
      <c r="B8515" s="106"/>
      <c r="C8515" s="106"/>
      <c r="D8515" s="23" t="s">
        <v>4016</v>
      </c>
      <c r="E8515" s="94" t="s">
        <v>4017</v>
      </c>
      <c r="F8515" s="94"/>
      <c r="G8515" s="94" t="s">
        <v>4001</v>
      </c>
      <c r="H8515" s="94"/>
      <c r="I8515" s="94" t="s">
        <v>3895</v>
      </c>
      <c r="J8515" s="94"/>
      <c r="K8515" s="23" t="s">
        <v>4011</v>
      </c>
    </row>
    <row r="8516" spans="1:11" ht="27.95" customHeight="1" x14ac:dyDescent="0.25">
      <c r="A8516" s="38" t="s">
        <v>4085</v>
      </c>
      <c r="B8516" s="109" t="s">
        <v>4087</v>
      </c>
      <c r="C8516" s="109"/>
      <c r="D8516" s="38" t="s">
        <v>4019</v>
      </c>
      <c r="E8516" s="110" t="s">
        <v>4088</v>
      </c>
      <c r="F8516" s="110"/>
      <c r="G8516" s="111">
        <v>1.9630000000000002E-2</v>
      </c>
      <c r="H8516" s="111"/>
      <c r="I8516" s="112">
        <v>33.64</v>
      </c>
      <c r="J8516" s="112"/>
      <c r="K8516" s="41">
        <f>ROUND(ROUND(G8516,5)*I8516,4)</f>
        <v>0.66039999999999999</v>
      </c>
    </row>
    <row r="8517" spans="1:11" ht="15" customHeight="1" x14ac:dyDescent="0.25">
      <c r="A8517" s="1"/>
      <c r="B8517" s="1"/>
      <c r="C8517" s="1"/>
      <c r="D8517" s="1"/>
      <c r="E8517" s="1"/>
      <c r="F8517" s="1"/>
      <c r="G8517" s="85" t="s">
        <v>4021</v>
      </c>
      <c r="H8517" s="85"/>
      <c r="I8517" s="85"/>
      <c r="J8517" s="85"/>
      <c r="K8517" s="33">
        <f>SUM(K8516:K8516)</f>
        <v>0.66039999999999999</v>
      </c>
    </row>
    <row r="8518" spans="1:11" ht="12.95" customHeight="1" x14ac:dyDescent="0.25">
      <c r="A8518" s="106" t="s">
        <v>4022</v>
      </c>
      <c r="B8518" s="106"/>
      <c r="C8518" s="94" t="s">
        <v>4023</v>
      </c>
      <c r="D8518" s="94" t="s">
        <v>5</v>
      </c>
      <c r="E8518" s="94" t="s">
        <v>4024</v>
      </c>
      <c r="F8518" s="94"/>
      <c r="G8518" s="94" t="s">
        <v>4025</v>
      </c>
      <c r="H8518" s="94"/>
      <c r="I8518" s="94" t="s">
        <v>2086</v>
      </c>
      <c r="J8518" s="94"/>
      <c r="K8518" s="94" t="s">
        <v>4011</v>
      </c>
    </row>
    <row r="8519" spans="1:11" ht="12" customHeight="1" x14ac:dyDescent="0.25">
      <c r="A8519" s="106"/>
      <c r="B8519" s="106"/>
      <c r="C8519" s="94"/>
      <c r="D8519" s="94"/>
      <c r="E8519" s="23" t="s">
        <v>2092</v>
      </c>
      <c r="F8519" s="23" t="s">
        <v>4026</v>
      </c>
      <c r="G8519" s="23" t="s">
        <v>2092</v>
      </c>
      <c r="H8519" s="23" t="s">
        <v>4026</v>
      </c>
      <c r="I8519" s="23" t="s">
        <v>2092</v>
      </c>
      <c r="J8519" s="23" t="s">
        <v>4026</v>
      </c>
      <c r="K8519" s="94"/>
    </row>
    <row r="8520" spans="1:11" ht="27.95" customHeight="1" x14ac:dyDescent="0.25">
      <c r="A8520" s="38" t="s">
        <v>4085</v>
      </c>
      <c r="B8520" s="39" t="s">
        <v>4087</v>
      </c>
      <c r="C8520" s="38" t="s">
        <v>4027</v>
      </c>
      <c r="D8520" s="40">
        <v>1.9630000000000002E-2</v>
      </c>
      <c r="E8520" s="42">
        <v>0</v>
      </c>
      <c r="F8520" s="43">
        <v>1.1100000000000001</v>
      </c>
      <c r="G8520" s="42">
        <v>0</v>
      </c>
      <c r="H8520" s="43">
        <v>0.88</v>
      </c>
      <c r="I8520" s="42">
        <v>0</v>
      </c>
      <c r="J8520" s="43">
        <v>0.72</v>
      </c>
      <c r="K8520" s="41">
        <f>ROUND(D8520*(ROUND(E8520*F8520,4)+ROUND(G8520*H8520,4)+ROUND(I8520*J8520,4)),4)</f>
        <v>0</v>
      </c>
    </row>
    <row r="8521" spans="1:11" ht="15" customHeight="1" x14ac:dyDescent="0.25">
      <c r="A8521" s="1"/>
      <c r="B8521" s="1"/>
      <c r="C8521" s="1"/>
      <c r="D8521" s="1"/>
      <c r="E8521" s="1"/>
      <c r="F8521" s="1"/>
      <c r="G8521" s="85" t="s">
        <v>4028</v>
      </c>
      <c r="H8521" s="85"/>
      <c r="I8521" s="85"/>
      <c r="J8521" s="85"/>
      <c r="K8521" s="33">
        <f>SUM(K8519:K8520)</f>
        <v>0</v>
      </c>
    </row>
    <row r="8522" spans="1:11" ht="15" customHeight="1" x14ac:dyDescent="0.25">
      <c r="A8522" s="9"/>
      <c r="B8522" s="9"/>
      <c r="C8522" s="9"/>
      <c r="D8522" s="9"/>
      <c r="E8522" s="9"/>
      <c r="F8522" s="9"/>
      <c r="G8522" s="92" t="s">
        <v>4029</v>
      </c>
      <c r="H8522" s="92"/>
      <c r="I8522" s="92"/>
      <c r="J8522" s="92"/>
      <c r="K8522" s="33">
        <f>SUM(K8514,K8517,K8521)</f>
        <v>19.786999999999999</v>
      </c>
    </row>
    <row r="8523" spans="1:11" ht="15" customHeight="1" x14ac:dyDescent="0.25">
      <c r="A8523" s="9"/>
      <c r="B8523" s="9"/>
      <c r="C8523" s="9"/>
      <c r="D8523" s="9"/>
      <c r="E8523" s="9"/>
      <c r="F8523" s="9"/>
      <c r="G8523" s="92" t="s">
        <v>3913</v>
      </c>
      <c r="H8523" s="92"/>
      <c r="I8523" s="92"/>
      <c r="J8523" s="92"/>
      <c r="K8523" s="29">
        <f>ROUND(SUM(K8522),2)</f>
        <v>19.79</v>
      </c>
    </row>
    <row r="8524" spans="1:11" ht="9.9499999999999993" customHeight="1" x14ac:dyDescent="0.25">
      <c r="A8524" s="9"/>
      <c r="B8524" s="9"/>
      <c r="C8524" s="9"/>
      <c r="D8524" s="9"/>
      <c r="E8524" s="9"/>
      <c r="F8524" s="9"/>
      <c r="G8524" s="100"/>
      <c r="H8524" s="100"/>
      <c r="I8524" s="100"/>
      <c r="J8524" s="100"/>
      <c r="K8524" s="100"/>
    </row>
    <row r="8525" spans="1:11" ht="20.100000000000001" customHeight="1" x14ac:dyDescent="0.25">
      <c r="A8525" s="99" t="s">
        <v>2767</v>
      </c>
      <c r="B8525" s="99"/>
      <c r="C8525" s="99"/>
      <c r="D8525" s="99"/>
      <c r="E8525" s="99"/>
      <c r="F8525" s="99"/>
      <c r="G8525" s="99"/>
      <c r="H8525" s="99"/>
      <c r="I8525" s="99"/>
      <c r="J8525" s="99"/>
      <c r="K8525" s="99"/>
    </row>
    <row r="8526" spans="1:11" ht="15" customHeight="1" x14ac:dyDescent="0.25">
      <c r="A8526" s="93" t="s">
        <v>3893</v>
      </c>
      <c r="B8526" s="93"/>
      <c r="C8526" s="93"/>
      <c r="D8526" s="94" t="s">
        <v>3</v>
      </c>
      <c r="E8526" s="94"/>
      <c r="F8526" s="23" t="s">
        <v>4</v>
      </c>
      <c r="G8526" s="94" t="s">
        <v>3894</v>
      </c>
      <c r="H8526" s="94"/>
      <c r="I8526" s="94" t="s">
        <v>3895</v>
      </c>
      <c r="J8526" s="94"/>
      <c r="K8526" s="23" t="s">
        <v>3896</v>
      </c>
    </row>
    <row r="8527" spans="1:11" ht="15" customHeight="1" x14ac:dyDescent="0.25">
      <c r="A8527" s="24" t="s">
        <v>4089</v>
      </c>
      <c r="B8527" s="95" t="s">
        <v>4090</v>
      </c>
      <c r="C8527" s="95"/>
      <c r="D8527" s="96" t="s">
        <v>20</v>
      </c>
      <c r="E8527" s="96"/>
      <c r="F8527" s="24" t="s">
        <v>16</v>
      </c>
      <c r="G8527" s="97">
        <v>1</v>
      </c>
      <c r="H8527" s="97"/>
      <c r="I8527" s="98">
        <v>12.85</v>
      </c>
      <c r="J8527" s="98"/>
      <c r="K8527" s="27">
        <f>TRUNC(TRUNC(G8527,8)*I8527,2)</f>
        <v>12.85</v>
      </c>
    </row>
    <row r="8528" spans="1:11" ht="15" customHeight="1" x14ac:dyDescent="0.25">
      <c r="A8528" s="9"/>
      <c r="B8528" s="9"/>
      <c r="C8528" s="9"/>
      <c r="D8528" s="9"/>
      <c r="E8528" s="9"/>
      <c r="F8528" s="9"/>
      <c r="G8528" s="91" t="s">
        <v>3906</v>
      </c>
      <c r="H8528" s="91"/>
      <c r="I8528" s="91"/>
      <c r="J8528" s="91"/>
      <c r="K8528" s="28">
        <f>SUM(K8527:K8527)</f>
        <v>12.85</v>
      </c>
    </row>
    <row r="8529" spans="1:11" ht="15" customHeight="1" x14ac:dyDescent="0.25">
      <c r="A8529" s="93" t="s">
        <v>3907</v>
      </c>
      <c r="B8529" s="93"/>
      <c r="C8529" s="93"/>
      <c r="D8529" s="94" t="s">
        <v>3</v>
      </c>
      <c r="E8529" s="94"/>
      <c r="F8529" s="23" t="s">
        <v>4</v>
      </c>
      <c r="G8529" s="94" t="s">
        <v>3894</v>
      </c>
      <c r="H8529" s="94"/>
      <c r="I8529" s="94" t="s">
        <v>3895</v>
      </c>
      <c r="J8529" s="94"/>
      <c r="K8529" s="23" t="s">
        <v>3896</v>
      </c>
    </row>
    <row r="8530" spans="1:11" ht="15" customHeight="1" x14ac:dyDescent="0.25">
      <c r="A8530" s="24" t="s">
        <v>3961</v>
      </c>
      <c r="B8530" s="95" t="s">
        <v>3962</v>
      </c>
      <c r="C8530" s="95"/>
      <c r="D8530" s="96" t="s">
        <v>20</v>
      </c>
      <c r="E8530" s="96"/>
      <c r="F8530" s="24" t="s">
        <v>2056</v>
      </c>
      <c r="G8530" s="97">
        <v>2.7699999999999999E-2</v>
      </c>
      <c r="H8530" s="97"/>
      <c r="I8530" s="98">
        <v>29.5</v>
      </c>
      <c r="J8530" s="98"/>
      <c r="K8530" s="27">
        <f>TRUNC(TRUNC(G8530,8)*I8530,2)</f>
        <v>0.81</v>
      </c>
    </row>
    <row r="8531" spans="1:11" ht="15" customHeight="1" x14ac:dyDescent="0.25">
      <c r="A8531" s="24" t="s">
        <v>3910</v>
      </c>
      <c r="B8531" s="95" t="s">
        <v>3911</v>
      </c>
      <c r="C8531" s="95"/>
      <c r="D8531" s="96" t="s">
        <v>20</v>
      </c>
      <c r="E8531" s="96"/>
      <c r="F8531" s="24" t="s">
        <v>2056</v>
      </c>
      <c r="G8531" s="97">
        <v>0.1386</v>
      </c>
      <c r="H8531" s="97"/>
      <c r="I8531" s="98">
        <v>24.94</v>
      </c>
      <c r="J8531" s="98"/>
      <c r="K8531" s="27">
        <f>TRUNC(TRUNC(G8531,8)*I8531,2)</f>
        <v>3.45</v>
      </c>
    </row>
    <row r="8532" spans="1:11" ht="18" customHeight="1" x14ac:dyDescent="0.25">
      <c r="A8532" s="9"/>
      <c r="B8532" s="9"/>
      <c r="C8532" s="9"/>
      <c r="D8532" s="9"/>
      <c r="E8532" s="9"/>
      <c r="F8532" s="9"/>
      <c r="G8532" s="91" t="s">
        <v>3912</v>
      </c>
      <c r="H8532" s="91"/>
      <c r="I8532" s="91"/>
      <c r="J8532" s="91"/>
      <c r="K8532" s="28">
        <f>SUM(K8530:K8531)</f>
        <v>4.26</v>
      </c>
    </row>
    <row r="8533" spans="1:11" ht="15" customHeight="1" x14ac:dyDescent="0.25">
      <c r="A8533" s="9"/>
      <c r="B8533" s="9"/>
      <c r="C8533" s="9"/>
      <c r="D8533" s="9"/>
      <c r="E8533" s="9"/>
      <c r="F8533" s="9"/>
      <c r="G8533" s="92" t="s">
        <v>3913</v>
      </c>
      <c r="H8533" s="92"/>
      <c r="I8533" s="92"/>
      <c r="J8533" s="92"/>
      <c r="K8533" s="29">
        <f>ROUND(SUM(K8528,K8532),2)</f>
        <v>17.11</v>
      </c>
    </row>
    <row r="8534" spans="1:11" ht="9.9499999999999993" customHeight="1" x14ac:dyDescent="0.25">
      <c r="A8534" s="9"/>
      <c r="B8534" s="9"/>
      <c r="C8534" s="9"/>
      <c r="D8534" s="9"/>
      <c r="E8534" s="9"/>
      <c r="F8534" s="9"/>
      <c r="G8534" s="100"/>
      <c r="H8534" s="100"/>
      <c r="I8534" s="100"/>
      <c r="J8534" s="100"/>
      <c r="K8534" s="100"/>
    </row>
    <row r="8535" spans="1:11" ht="20.100000000000001" customHeight="1" x14ac:dyDescent="0.25">
      <c r="A8535" s="99" t="s">
        <v>2768</v>
      </c>
      <c r="B8535" s="99"/>
      <c r="C8535" s="99"/>
      <c r="D8535" s="99"/>
      <c r="E8535" s="99"/>
      <c r="F8535" s="99"/>
      <c r="G8535" s="99"/>
      <c r="H8535" s="99"/>
      <c r="I8535" s="99"/>
      <c r="J8535" s="99"/>
      <c r="K8535" s="99"/>
    </row>
    <row r="8536" spans="1:11" ht="12.95" customHeight="1" x14ac:dyDescent="0.25">
      <c r="A8536" s="107" t="s">
        <v>3984</v>
      </c>
      <c r="B8536" s="107"/>
      <c r="C8536" s="107"/>
      <c r="D8536" s="108" t="s">
        <v>3985</v>
      </c>
      <c r="E8536" s="87" t="s">
        <v>3986</v>
      </c>
      <c r="F8536" s="87"/>
      <c r="G8536" s="87" t="s">
        <v>3987</v>
      </c>
      <c r="H8536" s="87"/>
      <c r="I8536" s="87"/>
      <c r="J8536" s="87"/>
      <c r="K8536" s="87" t="s">
        <v>3988</v>
      </c>
    </row>
    <row r="8537" spans="1:11" ht="12" customHeight="1" x14ac:dyDescent="0.25">
      <c r="A8537" s="107"/>
      <c r="B8537" s="107"/>
      <c r="C8537" s="107"/>
      <c r="D8537" s="108"/>
      <c r="E8537" s="23" t="s">
        <v>3989</v>
      </c>
      <c r="F8537" s="23" t="s">
        <v>3990</v>
      </c>
      <c r="G8537" s="94" t="s">
        <v>3989</v>
      </c>
      <c r="H8537" s="94"/>
      <c r="I8537" s="94" t="s">
        <v>3990</v>
      </c>
      <c r="J8537" s="94"/>
      <c r="K8537" s="87"/>
    </row>
    <row r="8538" spans="1:11" ht="15.95" customHeight="1" x14ac:dyDescent="0.25">
      <c r="A8538" s="6" t="s">
        <v>4091</v>
      </c>
      <c r="B8538" s="104" t="s">
        <v>4092</v>
      </c>
      <c r="C8538" s="104"/>
      <c r="D8538" s="44">
        <v>1</v>
      </c>
      <c r="E8538" s="32">
        <v>0.8</v>
      </c>
      <c r="F8538" s="32">
        <v>0.19999999999999996</v>
      </c>
      <c r="G8538" s="105">
        <v>5.32</v>
      </c>
      <c r="H8538" s="105"/>
      <c r="I8538" s="105">
        <v>0.5</v>
      </c>
      <c r="J8538" s="105"/>
      <c r="K8538" s="33">
        <f>TRUNC(D8538*(TRUNC(E8538*G8538,4)+TRUNC(F8538*I8538,4)),4)</f>
        <v>4.3559999999999999</v>
      </c>
    </row>
    <row r="8539" spans="1:11" ht="15" customHeight="1" x14ac:dyDescent="0.25">
      <c r="A8539" s="1"/>
      <c r="B8539" s="1"/>
      <c r="C8539" s="1"/>
      <c r="D8539" s="1"/>
      <c r="E8539" s="1"/>
      <c r="F8539" s="1"/>
      <c r="G8539" s="85" t="s">
        <v>3999</v>
      </c>
      <c r="H8539" s="85"/>
      <c r="I8539" s="85"/>
      <c r="J8539" s="85"/>
      <c r="K8539" s="34">
        <f>SUM(K8537:K8538)</f>
        <v>4.3559999999999999</v>
      </c>
    </row>
    <row r="8540" spans="1:11" ht="20.100000000000001" customHeight="1" x14ac:dyDescent="0.25">
      <c r="A8540" s="106" t="s">
        <v>4000</v>
      </c>
      <c r="B8540" s="106"/>
      <c r="C8540" s="106"/>
      <c r="D8540" s="106"/>
      <c r="E8540" s="106"/>
      <c r="F8540" s="2" t="s">
        <v>4</v>
      </c>
      <c r="G8540" s="87" t="s">
        <v>4001</v>
      </c>
      <c r="H8540" s="87"/>
      <c r="I8540" s="87" t="s">
        <v>4002</v>
      </c>
      <c r="J8540" s="87"/>
      <c r="K8540" s="2" t="s">
        <v>3988</v>
      </c>
    </row>
    <row r="8541" spans="1:11" ht="15" customHeight="1" x14ac:dyDescent="0.25">
      <c r="A8541" s="6" t="s">
        <v>4093</v>
      </c>
      <c r="B8541" s="101" t="s">
        <v>4094</v>
      </c>
      <c r="C8541" s="101"/>
      <c r="D8541" s="101"/>
      <c r="E8541" s="101"/>
      <c r="F8541" s="6" t="s">
        <v>3940</v>
      </c>
      <c r="G8541" s="102">
        <v>0.1333</v>
      </c>
      <c r="H8541" s="102"/>
      <c r="I8541" s="103">
        <v>3.96</v>
      </c>
      <c r="J8541" s="103"/>
      <c r="K8541" s="7">
        <f>TRUNC(TRUNC(G8541,8)*I8541,2)</f>
        <v>0.52</v>
      </c>
    </row>
    <row r="8542" spans="1:11" ht="15" customHeight="1" x14ac:dyDescent="0.25">
      <c r="A8542" s="6" t="s">
        <v>4095</v>
      </c>
      <c r="B8542" s="101" t="s">
        <v>4096</v>
      </c>
      <c r="C8542" s="101"/>
      <c r="D8542" s="101"/>
      <c r="E8542" s="101"/>
      <c r="F8542" s="6" t="s">
        <v>3940</v>
      </c>
      <c r="G8542" s="102">
        <v>2</v>
      </c>
      <c r="H8542" s="102"/>
      <c r="I8542" s="103">
        <v>14.41</v>
      </c>
      <c r="J8542" s="103"/>
      <c r="K8542" s="7">
        <f>TRUNC(TRUNC(G8542,8)*I8542,2)</f>
        <v>28.82</v>
      </c>
    </row>
    <row r="8543" spans="1:11" ht="15" customHeight="1" x14ac:dyDescent="0.25">
      <c r="A8543" s="6" t="s">
        <v>4097</v>
      </c>
      <c r="B8543" s="101" t="s">
        <v>4098</v>
      </c>
      <c r="C8543" s="101"/>
      <c r="D8543" s="101"/>
      <c r="E8543" s="101"/>
      <c r="F8543" s="6" t="s">
        <v>3940</v>
      </c>
      <c r="G8543" s="102">
        <v>3</v>
      </c>
      <c r="H8543" s="102"/>
      <c r="I8543" s="103">
        <v>14.58</v>
      </c>
      <c r="J8543" s="103"/>
      <c r="K8543" s="7">
        <f>TRUNC(TRUNC(G8543,8)*I8543,2)</f>
        <v>43.74</v>
      </c>
    </row>
    <row r="8544" spans="1:11" ht="15" customHeight="1" x14ac:dyDescent="0.25">
      <c r="A8544" s="1"/>
      <c r="B8544" s="1"/>
      <c r="C8544" s="1"/>
      <c r="D8544" s="1"/>
      <c r="E8544" s="1"/>
      <c r="F8544" s="1"/>
      <c r="G8544" s="85" t="s">
        <v>4005</v>
      </c>
      <c r="H8544" s="85"/>
      <c r="I8544" s="85"/>
      <c r="J8544" s="85"/>
      <c r="K8544" s="29">
        <f>SUM(K8541:K8543)</f>
        <v>73.08</v>
      </c>
    </row>
    <row r="8545" spans="1:11" ht="15" customHeight="1" x14ac:dyDescent="0.25">
      <c r="A8545" s="9"/>
      <c r="B8545" s="9"/>
      <c r="C8545" s="9"/>
      <c r="D8545" s="9"/>
      <c r="E8545" s="9"/>
      <c r="F8545" s="9"/>
      <c r="G8545" s="92" t="s">
        <v>4006</v>
      </c>
      <c r="H8545" s="92"/>
      <c r="I8545" s="92"/>
      <c r="J8545" s="92"/>
      <c r="K8545" s="33">
        <f>SUM(K8539,K8544)</f>
        <v>77.435999999999993</v>
      </c>
    </row>
    <row r="8546" spans="1:11" ht="15" customHeight="1" x14ac:dyDescent="0.25">
      <c r="A8546" s="9"/>
      <c r="B8546" s="9"/>
      <c r="C8546" s="9"/>
      <c r="D8546" s="9"/>
      <c r="E8546" s="9"/>
      <c r="F8546" s="9"/>
      <c r="G8546" s="92" t="s">
        <v>4007</v>
      </c>
      <c r="H8546" s="92"/>
      <c r="I8546" s="92"/>
      <c r="J8546" s="92"/>
      <c r="K8546" s="35">
        <v>22.5</v>
      </c>
    </row>
    <row r="8547" spans="1:11" ht="15" customHeight="1" x14ac:dyDescent="0.25">
      <c r="A8547" s="9"/>
      <c r="B8547" s="9"/>
      <c r="C8547" s="9"/>
      <c r="D8547" s="9"/>
      <c r="E8547" s="9"/>
      <c r="F8547" s="9"/>
      <c r="G8547" s="92" t="s">
        <v>4008</v>
      </c>
      <c r="H8547" s="92"/>
      <c r="I8547" s="92"/>
      <c r="J8547" s="92"/>
      <c r="K8547" s="33">
        <f>TRUNC(K8545/K8546,4)</f>
        <v>3.4416000000000002</v>
      </c>
    </row>
    <row r="8548" spans="1:11" ht="15" customHeight="1" x14ac:dyDescent="0.25">
      <c r="A8548" s="9"/>
      <c r="B8548" s="9"/>
      <c r="C8548" s="9"/>
      <c r="D8548" s="9"/>
      <c r="E8548" s="9"/>
      <c r="F8548" s="9"/>
      <c r="G8548" s="92" t="s">
        <v>4029</v>
      </c>
      <c r="H8548" s="92"/>
      <c r="I8548" s="92"/>
      <c r="J8548" s="92"/>
      <c r="K8548" s="33">
        <f>SUM(K8547)</f>
        <v>3.4416000000000002</v>
      </c>
    </row>
    <row r="8549" spans="1:11" ht="15" customHeight="1" x14ac:dyDescent="0.25">
      <c r="A8549" s="9"/>
      <c r="B8549" s="9"/>
      <c r="C8549" s="9"/>
      <c r="D8549" s="9"/>
      <c r="E8549" s="9"/>
      <c r="F8549" s="9"/>
      <c r="G8549" s="92" t="s">
        <v>3913</v>
      </c>
      <c r="H8549" s="92"/>
      <c r="I8549" s="92"/>
      <c r="J8549" s="92"/>
      <c r="K8549" s="29">
        <f>ROUND(SUM(K8548),2)</f>
        <v>3.44</v>
      </c>
    </row>
    <row r="8550" spans="1:11" ht="9.9499999999999993" customHeight="1" x14ac:dyDescent="0.25">
      <c r="A8550" s="9"/>
      <c r="B8550" s="9"/>
      <c r="C8550" s="9"/>
      <c r="D8550" s="9"/>
      <c r="E8550" s="9"/>
      <c r="F8550" s="9"/>
      <c r="G8550" s="100"/>
      <c r="H8550" s="100"/>
      <c r="I8550" s="100"/>
      <c r="J8550" s="100"/>
      <c r="K8550" s="100"/>
    </row>
    <row r="8551" spans="1:11" ht="20.100000000000001" customHeight="1" x14ac:dyDescent="0.25">
      <c r="A8551" s="99" t="s">
        <v>2769</v>
      </c>
      <c r="B8551" s="99"/>
      <c r="C8551" s="99"/>
      <c r="D8551" s="99"/>
      <c r="E8551" s="99"/>
      <c r="F8551" s="99"/>
      <c r="G8551" s="99"/>
      <c r="H8551" s="99"/>
      <c r="I8551" s="99"/>
      <c r="J8551" s="99"/>
      <c r="K8551" s="99"/>
    </row>
    <row r="8552" spans="1:11" ht="15" customHeight="1" x14ac:dyDescent="0.25">
      <c r="A8552" s="93" t="s">
        <v>3893</v>
      </c>
      <c r="B8552" s="93"/>
      <c r="C8552" s="93"/>
      <c r="D8552" s="94" t="s">
        <v>3</v>
      </c>
      <c r="E8552" s="94"/>
      <c r="F8552" s="23" t="s">
        <v>4</v>
      </c>
      <c r="G8552" s="94" t="s">
        <v>3894</v>
      </c>
      <c r="H8552" s="94"/>
      <c r="I8552" s="94" t="s">
        <v>3895</v>
      </c>
      <c r="J8552" s="94"/>
      <c r="K8552" s="23" t="s">
        <v>3896</v>
      </c>
    </row>
    <row r="8553" spans="1:11" ht="15" customHeight="1" x14ac:dyDescent="0.25">
      <c r="A8553" s="24" t="s">
        <v>3951</v>
      </c>
      <c r="B8553" s="95" t="s">
        <v>3952</v>
      </c>
      <c r="C8553" s="95"/>
      <c r="D8553" s="96" t="s">
        <v>3953</v>
      </c>
      <c r="E8553" s="96"/>
      <c r="F8553" s="24" t="s">
        <v>3954</v>
      </c>
      <c r="G8553" s="97">
        <v>4.0000000000000001E-3</v>
      </c>
      <c r="H8553" s="97"/>
      <c r="I8553" s="98">
        <v>215</v>
      </c>
      <c r="J8553" s="98"/>
      <c r="K8553" s="27">
        <f>ROUND(ROUND(G8553,8)*I8553,2)</f>
        <v>0.86</v>
      </c>
    </row>
    <row r="8554" spans="1:11" ht="15" customHeight="1" x14ac:dyDescent="0.25">
      <c r="A8554" s="24" t="s">
        <v>3955</v>
      </c>
      <c r="B8554" s="95" t="s">
        <v>3956</v>
      </c>
      <c r="C8554" s="95"/>
      <c r="D8554" s="96" t="s">
        <v>20</v>
      </c>
      <c r="E8554" s="96"/>
      <c r="F8554" s="24" t="s">
        <v>3903</v>
      </c>
      <c r="G8554" s="97">
        <v>5.0000000000000001E-3</v>
      </c>
      <c r="H8554" s="97"/>
      <c r="I8554" s="98">
        <v>19.37</v>
      </c>
      <c r="J8554" s="98"/>
      <c r="K8554" s="27">
        <f>ROUND(ROUND(G8554,8)*I8554,2)</f>
        <v>0.1</v>
      </c>
    </row>
    <row r="8555" spans="1:11" ht="15" customHeight="1" x14ac:dyDescent="0.25">
      <c r="A8555" s="9"/>
      <c r="B8555" s="9"/>
      <c r="C8555" s="9"/>
      <c r="D8555" s="9"/>
      <c r="E8555" s="9"/>
      <c r="F8555" s="9"/>
      <c r="G8555" s="91" t="s">
        <v>3906</v>
      </c>
      <c r="H8555" s="91"/>
      <c r="I8555" s="91"/>
      <c r="J8555" s="91"/>
      <c r="K8555" s="28">
        <f>SUM(K8553:K8554)</f>
        <v>0.96</v>
      </c>
    </row>
    <row r="8556" spans="1:11" ht="15" customHeight="1" x14ac:dyDescent="0.25">
      <c r="A8556" s="93" t="s">
        <v>3907</v>
      </c>
      <c r="B8556" s="93"/>
      <c r="C8556" s="93"/>
      <c r="D8556" s="94" t="s">
        <v>3</v>
      </c>
      <c r="E8556" s="94"/>
      <c r="F8556" s="23" t="s">
        <v>4</v>
      </c>
      <c r="G8556" s="94" t="s">
        <v>3894</v>
      </c>
      <c r="H8556" s="94"/>
      <c r="I8556" s="94" t="s">
        <v>3895</v>
      </c>
      <c r="J8556" s="94"/>
      <c r="K8556" s="23" t="s">
        <v>3896</v>
      </c>
    </row>
    <row r="8557" spans="1:11" ht="21" customHeight="1" x14ac:dyDescent="0.25">
      <c r="A8557" s="24" t="s">
        <v>3908</v>
      </c>
      <c r="B8557" s="95" t="s">
        <v>3909</v>
      </c>
      <c r="C8557" s="95"/>
      <c r="D8557" s="96" t="s">
        <v>20</v>
      </c>
      <c r="E8557" s="96"/>
      <c r="F8557" s="24" t="s">
        <v>2056</v>
      </c>
      <c r="G8557" s="97">
        <v>0.03</v>
      </c>
      <c r="H8557" s="97"/>
      <c r="I8557" s="98">
        <v>32.24</v>
      </c>
      <c r="J8557" s="98"/>
      <c r="K8557" s="27">
        <f>ROUND(ROUND(G8557,8)*I8557,2)</f>
        <v>0.97</v>
      </c>
    </row>
    <row r="8558" spans="1:11" ht="15" customHeight="1" x14ac:dyDescent="0.25">
      <c r="A8558" s="24" t="s">
        <v>3910</v>
      </c>
      <c r="B8558" s="95" t="s">
        <v>3911</v>
      </c>
      <c r="C8558" s="95"/>
      <c r="D8558" s="96" t="s">
        <v>20</v>
      </c>
      <c r="E8558" s="96"/>
      <c r="F8558" s="24" t="s">
        <v>2056</v>
      </c>
      <c r="G8558" s="97">
        <v>0.03</v>
      </c>
      <c r="H8558" s="97"/>
      <c r="I8558" s="98">
        <v>24.94</v>
      </c>
      <c r="J8558" s="98"/>
      <c r="K8558" s="27">
        <f>ROUND(ROUND(G8558,8)*I8558,2)</f>
        <v>0.75</v>
      </c>
    </row>
    <row r="8559" spans="1:11" ht="18" customHeight="1" x14ac:dyDescent="0.25">
      <c r="A8559" s="9"/>
      <c r="B8559" s="9"/>
      <c r="C8559" s="9"/>
      <c r="D8559" s="9"/>
      <c r="E8559" s="9"/>
      <c r="F8559" s="9"/>
      <c r="G8559" s="91" t="s">
        <v>3912</v>
      </c>
      <c r="H8559" s="91"/>
      <c r="I8559" s="91"/>
      <c r="J8559" s="91"/>
      <c r="K8559" s="28">
        <f>SUM(K8557:K8558)</f>
        <v>1.72</v>
      </c>
    </row>
    <row r="8560" spans="1:11" ht="15" customHeight="1" x14ac:dyDescent="0.25">
      <c r="A8560" s="9"/>
      <c r="B8560" s="9"/>
      <c r="C8560" s="9"/>
      <c r="D8560" s="9"/>
      <c r="E8560" s="9"/>
      <c r="F8560" s="9"/>
      <c r="G8560" s="92" t="s">
        <v>3913</v>
      </c>
      <c r="H8560" s="92"/>
      <c r="I8560" s="92"/>
      <c r="J8560" s="92"/>
      <c r="K8560" s="29">
        <f>ROUND(SUM(K8555,K8559),2)</f>
        <v>2.68</v>
      </c>
    </row>
    <row r="8561" spans="1:11" ht="9.9499999999999993" customHeight="1" x14ac:dyDescent="0.25">
      <c r="A8561" s="9"/>
      <c r="B8561" s="9"/>
      <c r="C8561" s="9"/>
      <c r="D8561" s="9"/>
      <c r="E8561" s="9"/>
      <c r="F8561" s="9"/>
      <c r="G8561" s="100"/>
      <c r="H8561" s="100"/>
      <c r="I8561" s="100"/>
      <c r="J8561" s="100"/>
      <c r="K8561" s="100"/>
    </row>
    <row r="8562" spans="1:11" ht="20.100000000000001" customHeight="1" x14ac:dyDescent="0.25">
      <c r="A8562" s="99" t="s">
        <v>2770</v>
      </c>
      <c r="B8562" s="99"/>
      <c r="C8562" s="99"/>
      <c r="D8562" s="99"/>
      <c r="E8562" s="99"/>
      <c r="F8562" s="99"/>
      <c r="G8562" s="99"/>
      <c r="H8562" s="99"/>
      <c r="I8562" s="99"/>
      <c r="J8562" s="99"/>
      <c r="K8562" s="99"/>
    </row>
    <row r="8563" spans="1:11" ht="15" customHeight="1" x14ac:dyDescent="0.25">
      <c r="A8563" s="93" t="s">
        <v>3916</v>
      </c>
      <c r="B8563" s="93"/>
      <c r="C8563" s="93"/>
      <c r="D8563" s="94" t="s">
        <v>3</v>
      </c>
      <c r="E8563" s="94"/>
      <c r="F8563" s="23" t="s">
        <v>4</v>
      </c>
      <c r="G8563" s="94" t="s">
        <v>3894</v>
      </c>
      <c r="H8563" s="94"/>
      <c r="I8563" s="94" t="s">
        <v>3895</v>
      </c>
      <c r="J8563" s="94"/>
      <c r="K8563" s="23" t="s">
        <v>3896</v>
      </c>
    </row>
    <row r="8564" spans="1:11" ht="29.1" customHeight="1" x14ac:dyDescent="0.25">
      <c r="A8564" s="24" t="s">
        <v>3957</v>
      </c>
      <c r="B8564" s="95" t="s">
        <v>3958</v>
      </c>
      <c r="C8564" s="95"/>
      <c r="D8564" s="96" t="s">
        <v>20</v>
      </c>
      <c r="E8564" s="96"/>
      <c r="F8564" s="24" t="s">
        <v>3936</v>
      </c>
      <c r="G8564" s="97">
        <v>2.8999999999999998E-3</v>
      </c>
      <c r="H8564" s="97"/>
      <c r="I8564" s="98">
        <v>75.540000000000006</v>
      </c>
      <c r="J8564" s="98"/>
      <c r="K8564" s="27">
        <f>TRUNC(TRUNC(G8564,8)*I8564,2)</f>
        <v>0.21</v>
      </c>
    </row>
    <row r="8565" spans="1:11" ht="29.1" customHeight="1" x14ac:dyDescent="0.25">
      <c r="A8565" s="24" t="s">
        <v>3959</v>
      </c>
      <c r="B8565" s="95" t="s">
        <v>3960</v>
      </c>
      <c r="C8565" s="95"/>
      <c r="D8565" s="96" t="s">
        <v>20</v>
      </c>
      <c r="E8565" s="96"/>
      <c r="F8565" s="24" t="s">
        <v>30</v>
      </c>
      <c r="G8565" s="97">
        <v>1.6999999999999999E-3</v>
      </c>
      <c r="H8565" s="97"/>
      <c r="I8565" s="98">
        <v>198.53</v>
      </c>
      <c r="J8565" s="98"/>
      <c r="K8565" s="27">
        <f>TRUNC(TRUNC(G8565,8)*I8565,2)</f>
        <v>0.33</v>
      </c>
    </row>
    <row r="8566" spans="1:11" ht="18" customHeight="1" x14ac:dyDescent="0.25">
      <c r="A8566" s="9"/>
      <c r="B8566" s="9"/>
      <c r="C8566" s="9"/>
      <c r="D8566" s="9"/>
      <c r="E8566" s="9"/>
      <c r="F8566" s="9"/>
      <c r="G8566" s="91" t="s">
        <v>3919</v>
      </c>
      <c r="H8566" s="91"/>
      <c r="I8566" s="91"/>
      <c r="J8566" s="91"/>
      <c r="K8566" s="28">
        <f>SUM(K8564:K8565)</f>
        <v>0.54</v>
      </c>
    </row>
    <row r="8567" spans="1:11" ht="15" customHeight="1" x14ac:dyDescent="0.25">
      <c r="A8567" s="93" t="s">
        <v>3907</v>
      </c>
      <c r="B8567" s="93"/>
      <c r="C8567" s="93"/>
      <c r="D8567" s="94" t="s">
        <v>3</v>
      </c>
      <c r="E8567" s="94"/>
      <c r="F8567" s="23" t="s">
        <v>4</v>
      </c>
      <c r="G8567" s="94" t="s">
        <v>3894</v>
      </c>
      <c r="H8567" s="94"/>
      <c r="I8567" s="94" t="s">
        <v>3895</v>
      </c>
      <c r="J8567" s="94"/>
      <c r="K8567" s="23" t="s">
        <v>3896</v>
      </c>
    </row>
    <row r="8568" spans="1:11" ht="15" customHeight="1" x14ac:dyDescent="0.25">
      <c r="A8568" s="24" t="s">
        <v>3961</v>
      </c>
      <c r="B8568" s="95" t="s">
        <v>3962</v>
      </c>
      <c r="C8568" s="95"/>
      <c r="D8568" s="96" t="s">
        <v>20</v>
      </c>
      <c r="E8568" s="96"/>
      <c r="F8568" s="24" t="s">
        <v>2056</v>
      </c>
      <c r="G8568" s="97">
        <v>4.5999999999999999E-3</v>
      </c>
      <c r="H8568" s="97"/>
      <c r="I8568" s="98">
        <v>29.5</v>
      </c>
      <c r="J8568" s="98"/>
      <c r="K8568" s="27">
        <f>TRUNC(TRUNC(G8568,8)*I8568,2)</f>
        <v>0.13</v>
      </c>
    </row>
    <row r="8569" spans="1:11" ht="18" customHeight="1" x14ac:dyDescent="0.25">
      <c r="A8569" s="9"/>
      <c r="B8569" s="9"/>
      <c r="C8569" s="9"/>
      <c r="D8569" s="9"/>
      <c r="E8569" s="9"/>
      <c r="F8569" s="9"/>
      <c r="G8569" s="91" t="s">
        <v>3912</v>
      </c>
      <c r="H8569" s="91"/>
      <c r="I8569" s="91"/>
      <c r="J8569" s="91"/>
      <c r="K8569" s="28">
        <f>SUM(K8568:K8568)</f>
        <v>0.13</v>
      </c>
    </row>
    <row r="8570" spans="1:11" ht="15" customHeight="1" x14ac:dyDescent="0.25">
      <c r="A8570" s="9"/>
      <c r="B8570" s="9"/>
      <c r="C8570" s="9"/>
      <c r="D8570" s="9"/>
      <c r="E8570" s="9"/>
      <c r="F8570" s="9"/>
      <c r="G8570" s="92" t="s">
        <v>3913</v>
      </c>
      <c r="H8570" s="92"/>
      <c r="I8570" s="92"/>
      <c r="J8570" s="92"/>
      <c r="K8570" s="29">
        <f>ROUND(SUM(K8566,K8569),2)</f>
        <v>0.67</v>
      </c>
    </row>
    <row r="8571" spans="1:11" ht="9.9499999999999993" customHeight="1" x14ac:dyDescent="0.25">
      <c r="A8571" s="9"/>
      <c r="B8571" s="9"/>
      <c r="C8571" s="9"/>
      <c r="D8571" s="9"/>
      <c r="E8571" s="9"/>
      <c r="F8571" s="9"/>
      <c r="G8571" s="100"/>
      <c r="H8571" s="100"/>
      <c r="I8571" s="100"/>
      <c r="J8571" s="100"/>
      <c r="K8571" s="100"/>
    </row>
    <row r="8572" spans="1:11" ht="20.100000000000001" customHeight="1" x14ac:dyDescent="0.25">
      <c r="A8572" s="99" t="s">
        <v>2771</v>
      </c>
      <c r="B8572" s="99"/>
      <c r="C8572" s="99"/>
      <c r="D8572" s="99"/>
      <c r="E8572" s="99"/>
      <c r="F8572" s="99"/>
      <c r="G8572" s="99"/>
      <c r="H8572" s="99"/>
      <c r="I8572" s="99"/>
      <c r="J8572" s="99"/>
      <c r="K8572" s="99"/>
    </row>
    <row r="8573" spans="1:11" ht="15" customHeight="1" x14ac:dyDescent="0.25">
      <c r="A8573" s="93" t="s">
        <v>3916</v>
      </c>
      <c r="B8573" s="93"/>
      <c r="C8573" s="93"/>
      <c r="D8573" s="94" t="s">
        <v>3</v>
      </c>
      <c r="E8573" s="94"/>
      <c r="F8573" s="23" t="s">
        <v>4</v>
      </c>
      <c r="G8573" s="94" t="s">
        <v>3894</v>
      </c>
      <c r="H8573" s="94"/>
      <c r="I8573" s="94" t="s">
        <v>3895</v>
      </c>
      <c r="J8573" s="94"/>
      <c r="K8573" s="23" t="s">
        <v>3896</v>
      </c>
    </row>
    <row r="8574" spans="1:11" ht="29.1" customHeight="1" x14ac:dyDescent="0.25">
      <c r="A8574" s="24" t="s">
        <v>3957</v>
      </c>
      <c r="B8574" s="95" t="s">
        <v>3958</v>
      </c>
      <c r="C8574" s="95"/>
      <c r="D8574" s="96" t="s">
        <v>20</v>
      </c>
      <c r="E8574" s="96"/>
      <c r="F8574" s="24" t="s">
        <v>3936</v>
      </c>
      <c r="G8574" s="97">
        <v>1.95E-2</v>
      </c>
      <c r="H8574" s="97"/>
      <c r="I8574" s="98">
        <v>75.540000000000006</v>
      </c>
      <c r="J8574" s="98"/>
      <c r="K8574" s="27">
        <f>TRUNC(TRUNC(G8574,8)*I8574,2)</f>
        <v>1.47</v>
      </c>
    </row>
    <row r="8575" spans="1:11" ht="29.1" customHeight="1" x14ac:dyDescent="0.25">
      <c r="A8575" s="24" t="s">
        <v>3959</v>
      </c>
      <c r="B8575" s="95" t="s">
        <v>3960</v>
      </c>
      <c r="C8575" s="95"/>
      <c r="D8575" s="96" t="s">
        <v>20</v>
      </c>
      <c r="E8575" s="96"/>
      <c r="F8575" s="24" t="s">
        <v>30</v>
      </c>
      <c r="G8575" s="97">
        <v>1.15E-2</v>
      </c>
      <c r="H8575" s="97"/>
      <c r="I8575" s="98">
        <v>198.53</v>
      </c>
      <c r="J8575" s="98"/>
      <c r="K8575" s="27">
        <f>TRUNC(TRUNC(G8575,8)*I8575,2)</f>
        <v>2.2799999999999998</v>
      </c>
    </row>
    <row r="8576" spans="1:11" ht="18" customHeight="1" x14ac:dyDescent="0.25">
      <c r="A8576" s="9"/>
      <c r="B8576" s="9"/>
      <c r="C8576" s="9"/>
      <c r="D8576" s="9"/>
      <c r="E8576" s="9"/>
      <c r="F8576" s="9"/>
      <c r="G8576" s="91" t="s">
        <v>3919</v>
      </c>
      <c r="H8576" s="91"/>
      <c r="I8576" s="91"/>
      <c r="J8576" s="91"/>
      <c r="K8576" s="28">
        <f>SUM(K8574:K8575)</f>
        <v>3.75</v>
      </c>
    </row>
    <row r="8577" spans="1:11" ht="15" customHeight="1" x14ac:dyDescent="0.25">
      <c r="A8577" s="93" t="s">
        <v>3907</v>
      </c>
      <c r="B8577" s="93"/>
      <c r="C8577" s="93"/>
      <c r="D8577" s="94" t="s">
        <v>3</v>
      </c>
      <c r="E8577" s="94"/>
      <c r="F8577" s="23" t="s">
        <v>4</v>
      </c>
      <c r="G8577" s="94" t="s">
        <v>3894</v>
      </c>
      <c r="H8577" s="94"/>
      <c r="I8577" s="94" t="s">
        <v>3895</v>
      </c>
      <c r="J8577" s="94"/>
      <c r="K8577" s="23" t="s">
        <v>3896</v>
      </c>
    </row>
    <row r="8578" spans="1:11" ht="15" customHeight="1" x14ac:dyDescent="0.25">
      <c r="A8578" s="24" t="s">
        <v>3910</v>
      </c>
      <c r="B8578" s="95" t="s">
        <v>3911</v>
      </c>
      <c r="C8578" s="95"/>
      <c r="D8578" s="96" t="s">
        <v>20</v>
      </c>
      <c r="E8578" s="96"/>
      <c r="F8578" s="24" t="s">
        <v>2056</v>
      </c>
      <c r="G8578" s="97">
        <v>3.1E-2</v>
      </c>
      <c r="H8578" s="97"/>
      <c r="I8578" s="98">
        <v>24.94</v>
      </c>
      <c r="J8578" s="98"/>
      <c r="K8578" s="27">
        <f>TRUNC(TRUNC(G8578,8)*I8578,2)</f>
        <v>0.77</v>
      </c>
    </row>
    <row r="8579" spans="1:11" ht="18" customHeight="1" x14ac:dyDescent="0.25">
      <c r="A8579" s="9"/>
      <c r="B8579" s="9"/>
      <c r="C8579" s="9"/>
      <c r="D8579" s="9"/>
      <c r="E8579" s="9"/>
      <c r="F8579" s="9"/>
      <c r="G8579" s="91" t="s">
        <v>3912</v>
      </c>
      <c r="H8579" s="91"/>
      <c r="I8579" s="91"/>
      <c r="J8579" s="91"/>
      <c r="K8579" s="28">
        <f>SUM(K8578:K8578)</f>
        <v>0.77</v>
      </c>
    </row>
    <row r="8580" spans="1:11" ht="15" customHeight="1" x14ac:dyDescent="0.25">
      <c r="A8580" s="9"/>
      <c r="B8580" s="9"/>
      <c r="C8580" s="9"/>
      <c r="D8580" s="9"/>
      <c r="E8580" s="9"/>
      <c r="F8580" s="9"/>
      <c r="G8580" s="92" t="s">
        <v>3913</v>
      </c>
      <c r="H8580" s="92"/>
      <c r="I8580" s="92"/>
      <c r="J8580" s="92"/>
      <c r="K8580" s="29">
        <f>ROUND(SUM(K8576,K8579),2)</f>
        <v>4.5199999999999996</v>
      </c>
    </row>
    <row r="8581" spans="1:11" ht="9.9499999999999993" customHeight="1" x14ac:dyDescent="0.25">
      <c r="A8581" s="9"/>
      <c r="B8581" s="9"/>
      <c r="C8581" s="9"/>
      <c r="D8581" s="9"/>
      <c r="E8581" s="9"/>
      <c r="F8581" s="9"/>
      <c r="G8581" s="100"/>
      <c r="H8581" s="100"/>
      <c r="I8581" s="100"/>
      <c r="J8581" s="100"/>
      <c r="K8581" s="100"/>
    </row>
    <row r="8582" spans="1:11" ht="20.100000000000001" customHeight="1" x14ac:dyDescent="0.25">
      <c r="A8582" s="99" t="s">
        <v>2772</v>
      </c>
      <c r="B8582" s="99"/>
      <c r="C8582" s="99"/>
      <c r="D8582" s="99"/>
      <c r="E8582" s="99"/>
      <c r="F8582" s="99"/>
      <c r="G8582" s="99"/>
      <c r="H8582" s="99"/>
      <c r="I8582" s="99"/>
      <c r="J8582" s="99"/>
      <c r="K8582" s="99"/>
    </row>
    <row r="8583" spans="1:11" ht="15" customHeight="1" x14ac:dyDescent="0.25">
      <c r="A8583" s="93" t="s">
        <v>3916</v>
      </c>
      <c r="B8583" s="93"/>
      <c r="C8583" s="93"/>
      <c r="D8583" s="94" t="s">
        <v>3</v>
      </c>
      <c r="E8583" s="94"/>
      <c r="F8583" s="23" t="s">
        <v>4</v>
      </c>
      <c r="G8583" s="94" t="s">
        <v>3894</v>
      </c>
      <c r="H8583" s="94"/>
      <c r="I8583" s="94" t="s">
        <v>3895</v>
      </c>
      <c r="J8583" s="94"/>
      <c r="K8583" s="23" t="s">
        <v>3896</v>
      </c>
    </row>
    <row r="8584" spans="1:11" ht="29.1" customHeight="1" x14ac:dyDescent="0.25">
      <c r="A8584" s="24" t="s">
        <v>3963</v>
      </c>
      <c r="B8584" s="95" t="s">
        <v>3964</v>
      </c>
      <c r="C8584" s="95"/>
      <c r="D8584" s="96" t="s">
        <v>20</v>
      </c>
      <c r="E8584" s="96"/>
      <c r="F8584" s="24" t="s">
        <v>3936</v>
      </c>
      <c r="G8584" s="97">
        <v>0.86950000000000005</v>
      </c>
      <c r="H8584" s="97"/>
      <c r="I8584" s="98">
        <v>8.9</v>
      </c>
      <c r="J8584" s="98"/>
      <c r="K8584" s="27">
        <f>TRUNC(TRUNC(G8584,8)*I8584,2)</f>
        <v>7.73</v>
      </c>
    </row>
    <row r="8585" spans="1:11" ht="29.1" customHeight="1" x14ac:dyDescent="0.25">
      <c r="A8585" s="24" t="s">
        <v>3965</v>
      </c>
      <c r="B8585" s="95" t="s">
        <v>3966</v>
      </c>
      <c r="C8585" s="95"/>
      <c r="D8585" s="96" t="s">
        <v>20</v>
      </c>
      <c r="E8585" s="96"/>
      <c r="F8585" s="24" t="s">
        <v>30</v>
      </c>
      <c r="G8585" s="97">
        <v>1.137</v>
      </c>
      <c r="H8585" s="97"/>
      <c r="I8585" s="98">
        <v>32.76</v>
      </c>
      <c r="J8585" s="98"/>
      <c r="K8585" s="27">
        <f>TRUNC(TRUNC(G8585,8)*I8585,2)</f>
        <v>37.24</v>
      </c>
    </row>
    <row r="8586" spans="1:11" ht="21" customHeight="1" x14ac:dyDescent="0.25">
      <c r="A8586" s="24" t="s">
        <v>3967</v>
      </c>
      <c r="B8586" s="95" t="s">
        <v>3968</v>
      </c>
      <c r="C8586" s="95"/>
      <c r="D8586" s="96" t="s">
        <v>20</v>
      </c>
      <c r="E8586" s="96"/>
      <c r="F8586" s="24" t="s">
        <v>3936</v>
      </c>
      <c r="G8586" s="97">
        <v>0.86950000000000005</v>
      </c>
      <c r="H8586" s="97"/>
      <c r="I8586" s="98">
        <v>27.59</v>
      </c>
      <c r="J8586" s="98"/>
      <c r="K8586" s="27">
        <f>TRUNC(TRUNC(G8586,8)*I8586,2)</f>
        <v>23.98</v>
      </c>
    </row>
    <row r="8587" spans="1:11" ht="21" customHeight="1" x14ac:dyDescent="0.25">
      <c r="A8587" s="24" t="s">
        <v>3969</v>
      </c>
      <c r="B8587" s="95" t="s">
        <v>3970</v>
      </c>
      <c r="C8587" s="95"/>
      <c r="D8587" s="96" t="s">
        <v>20</v>
      </c>
      <c r="E8587" s="96"/>
      <c r="F8587" s="24" t="s">
        <v>30</v>
      </c>
      <c r="G8587" s="97">
        <v>1.137</v>
      </c>
      <c r="H8587" s="97"/>
      <c r="I8587" s="98">
        <v>28.09</v>
      </c>
      <c r="J8587" s="98"/>
      <c r="K8587" s="27">
        <f>TRUNC(TRUNC(G8587,8)*I8587,2)</f>
        <v>31.93</v>
      </c>
    </row>
    <row r="8588" spans="1:11" ht="18" customHeight="1" x14ac:dyDescent="0.25">
      <c r="A8588" s="9"/>
      <c r="B8588" s="9"/>
      <c r="C8588" s="9"/>
      <c r="D8588" s="9"/>
      <c r="E8588" s="9"/>
      <c r="F8588" s="9"/>
      <c r="G8588" s="91" t="s">
        <v>3919</v>
      </c>
      <c r="H8588" s="91"/>
      <c r="I8588" s="91"/>
      <c r="J8588" s="91"/>
      <c r="K8588" s="28">
        <f>SUM(K8584:K8587)</f>
        <v>100.88</v>
      </c>
    </row>
    <row r="8589" spans="1:11" ht="15" customHeight="1" x14ac:dyDescent="0.25">
      <c r="A8589" s="93" t="s">
        <v>3907</v>
      </c>
      <c r="B8589" s="93"/>
      <c r="C8589" s="93"/>
      <c r="D8589" s="94" t="s">
        <v>3</v>
      </c>
      <c r="E8589" s="94"/>
      <c r="F8589" s="23" t="s">
        <v>4</v>
      </c>
      <c r="G8589" s="94" t="s">
        <v>3894</v>
      </c>
      <c r="H8589" s="94"/>
      <c r="I8589" s="94" t="s">
        <v>3895</v>
      </c>
      <c r="J8589" s="94"/>
      <c r="K8589" s="23" t="s">
        <v>3896</v>
      </c>
    </row>
    <row r="8590" spans="1:11" ht="15" customHeight="1" x14ac:dyDescent="0.25">
      <c r="A8590" s="24" t="s">
        <v>3971</v>
      </c>
      <c r="B8590" s="95" t="s">
        <v>3972</v>
      </c>
      <c r="C8590" s="95"/>
      <c r="D8590" s="96" t="s">
        <v>20</v>
      </c>
      <c r="E8590" s="96"/>
      <c r="F8590" s="24" t="s">
        <v>2056</v>
      </c>
      <c r="G8590" s="97">
        <v>7.22E-2</v>
      </c>
      <c r="H8590" s="97"/>
      <c r="I8590" s="98">
        <v>32.69</v>
      </c>
      <c r="J8590" s="98"/>
      <c r="K8590" s="27">
        <f>TRUNC(TRUNC(G8590,8)*I8590,2)</f>
        <v>2.36</v>
      </c>
    </row>
    <row r="8591" spans="1:11" ht="15" customHeight="1" x14ac:dyDescent="0.25">
      <c r="A8591" s="24" t="s">
        <v>3910</v>
      </c>
      <c r="B8591" s="95" t="s">
        <v>3911</v>
      </c>
      <c r="C8591" s="95"/>
      <c r="D8591" s="96" t="s">
        <v>20</v>
      </c>
      <c r="E8591" s="96"/>
      <c r="F8591" s="24" t="s">
        <v>2056</v>
      </c>
      <c r="G8591" s="97">
        <v>0.44790000000000002</v>
      </c>
      <c r="H8591" s="97"/>
      <c r="I8591" s="98">
        <v>24.94</v>
      </c>
      <c r="J8591" s="98"/>
      <c r="K8591" s="27">
        <f>TRUNC(TRUNC(G8591,8)*I8591,2)</f>
        <v>11.17</v>
      </c>
    </row>
    <row r="8592" spans="1:11" ht="18" customHeight="1" x14ac:dyDescent="0.25">
      <c r="A8592" s="9"/>
      <c r="B8592" s="9"/>
      <c r="C8592" s="9"/>
      <c r="D8592" s="9"/>
      <c r="E8592" s="9"/>
      <c r="F8592" s="9"/>
      <c r="G8592" s="91" t="s">
        <v>3912</v>
      </c>
      <c r="H8592" s="91"/>
      <c r="I8592" s="91"/>
      <c r="J8592" s="91"/>
      <c r="K8592" s="28">
        <f>SUM(K8590:K8591)</f>
        <v>13.53</v>
      </c>
    </row>
    <row r="8593" spans="1:11" ht="15" customHeight="1" x14ac:dyDescent="0.25">
      <c r="A8593" s="9"/>
      <c r="B8593" s="9"/>
      <c r="C8593" s="9"/>
      <c r="D8593" s="9"/>
      <c r="E8593" s="9"/>
      <c r="F8593" s="9"/>
      <c r="G8593" s="92" t="s">
        <v>3913</v>
      </c>
      <c r="H8593" s="92"/>
      <c r="I8593" s="92"/>
      <c r="J8593" s="92"/>
      <c r="K8593" s="29">
        <f>ROUND(SUM(K8588,K8592),2)</f>
        <v>114.41</v>
      </c>
    </row>
    <row r="8594" spans="1:11" ht="9.9499999999999993" customHeight="1" x14ac:dyDescent="0.25">
      <c r="A8594" s="9"/>
      <c r="B8594" s="9"/>
      <c r="C8594" s="9"/>
      <c r="D8594" s="9"/>
      <c r="E8594" s="9"/>
      <c r="F8594" s="9"/>
      <c r="G8594" s="100"/>
      <c r="H8594" s="100"/>
      <c r="I8594" s="100"/>
      <c r="J8594" s="100"/>
      <c r="K8594" s="100"/>
    </row>
    <row r="8595" spans="1:11" ht="20.100000000000001" customHeight="1" x14ac:dyDescent="0.25">
      <c r="A8595" s="99" t="s">
        <v>2773</v>
      </c>
      <c r="B8595" s="99"/>
      <c r="C8595" s="99"/>
      <c r="D8595" s="99"/>
      <c r="E8595" s="99"/>
      <c r="F8595" s="99"/>
      <c r="G8595" s="99"/>
      <c r="H8595" s="99"/>
      <c r="I8595" s="99"/>
      <c r="J8595" s="99"/>
      <c r="K8595" s="99"/>
    </row>
    <row r="8596" spans="1:11" ht="15" customHeight="1" x14ac:dyDescent="0.25">
      <c r="A8596" s="93" t="s">
        <v>3916</v>
      </c>
      <c r="B8596" s="93"/>
      <c r="C8596" s="93"/>
      <c r="D8596" s="94" t="s">
        <v>3</v>
      </c>
      <c r="E8596" s="94"/>
      <c r="F8596" s="23" t="s">
        <v>4</v>
      </c>
      <c r="G8596" s="94" t="s">
        <v>3894</v>
      </c>
      <c r="H8596" s="94"/>
      <c r="I8596" s="94" t="s">
        <v>3895</v>
      </c>
      <c r="J8596" s="94"/>
      <c r="K8596" s="23" t="s">
        <v>3896</v>
      </c>
    </row>
    <row r="8597" spans="1:11" ht="38.1" customHeight="1" x14ac:dyDescent="0.25">
      <c r="A8597" s="24" t="s">
        <v>3973</v>
      </c>
      <c r="B8597" s="95" t="s">
        <v>3974</v>
      </c>
      <c r="C8597" s="95"/>
      <c r="D8597" s="96" t="s">
        <v>20</v>
      </c>
      <c r="E8597" s="96"/>
      <c r="F8597" s="24" t="s">
        <v>3936</v>
      </c>
      <c r="G8597" s="97">
        <v>6.3E-3</v>
      </c>
      <c r="H8597" s="97"/>
      <c r="I8597" s="98">
        <v>94.61</v>
      </c>
      <c r="J8597" s="98"/>
      <c r="K8597" s="27">
        <f>TRUNC(TRUNC(G8597,8)*I8597,2)</f>
        <v>0.59</v>
      </c>
    </row>
    <row r="8598" spans="1:11" ht="38.1" customHeight="1" x14ac:dyDescent="0.25">
      <c r="A8598" s="24" t="s">
        <v>3975</v>
      </c>
      <c r="B8598" s="95" t="s">
        <v>3976</v>
      </c>
      <c r="C8598" s="95"/>
      <c r="D8598" s="96" t="s">
        <v>20</v>
      </c>
      <c r="E8598" s="96"/>
      <c r="F8598" s="24" t="s">
        <v>30</v>
      </c>
      <c r="G8598" s="97">
        <v>1.0200000000000001E-2</v>
      </c>
      <c r="H8598" s="97"/>
      <c r="I8598" s="98">
        <v>370.94</v>
      </c>
      <c r="J8598" s="98"/>
      <c r="K8598" s="27">
        <f>TRUNC(TRUNC(G8598,8)*I8598,2)</f>
        <v>3.78</v>
      </c>
    </row>
    <row r="8599" spans="1:11" ht="29.1" customHeight="1" x14ac:dyDescent="0.25">
      <c r="A8599" s="24" t="s">
        <v>3977</v>
      </c>
      <c r="B8599" s="95" t="s">
        <v>3978</v>
      </c>
      <c r="C8599" s="95"/>
      <c r="D8599" s="96" t="s">
        <v>20</v>
      </c>
      <c r="E8599" s="96"/>
      <c r="F8599" s="24" t="s">
        <v>3936</v>
      </c>
      <c r="G8599" s="97">
        <v>4.8999999999999998E-3</v>
      </c>
      <c r="H8599" s="97"/>
      <c r="I8599" s="98">
        <v>74.180000000000007</v>
      </c>
      <c r="J8599" s="98"/>
      <c r="K8599" s="27">
        <f>TRUNC(TRUNC(G8599,8)*I8599,2)</f>
        <v>0.36</v>
      </c>
    </row>
    <row r="8600" spans="1:11" ht="29.1" customHeight="1" x14ac:dyDescent="0.25">
      <c r="A8600" s="24" t="s">
        <v>3979</v>
      </c>
      <c r="B8600" s="95" t="s">
        <v>3980</v>
      </c>
      <c r="C8600" s="95"/>
      <c r="D8600" s="96" t="s">
        <v>20</v>
      </c>
      <c r="E8600" s="96"/>
      <c r="F8600" s="24" t="s">
        <v>30</v>
      </c>
      <c r="G8600" s="97">
        <v>5.5999999999999999E-3</v>
      </c>
      <c r="H8600" s="97"/>
      <c r="I8600" s="98">
        <v>166.79</v>
      </c>
      <c r="J8600" s="98"/>
      <c r="K8600" s="27">
        <f>TRUNC(TRUNC(G8600,8)*I8600,2)</f>
        <v>0.93</v>
      </c>
    </row>
    <row r="8601" spans="1:11" ht="18" customHeight="1" x14ac:dyDescent="0.25">
      <c r="A8601" s="9"/>
      <c r="B8601" s="9"/>
      <c r="C8601" s="9"/>
      <c r="D8601" s="9"/>
      <c r="E8601" s="9"/>
      <c r="F8601" s="9"/>
      <c r="G8601" s="91" t="s">
        <v>3919</v>
      </c>
      <c r="H8601" s="91"/>
      <c r="I8601" s="91"/>
      <c r="J8601" s="91"/>
      <c r="K8601" s="28">
        <f>SUM(K8597:K8600)</f>
        <v>5.66</v>
      </c>
    </row>
    <row r="8602" spans="1:11" ht="15" customHeight="1" x14ac:dyDescent="0.25">
      <c r="A8602" s="9"/>
      <c r="B8602" s="9"/>
      <c r="C8602" s="9"/>
      <c r="D8602" s="9"/>
      <c r="E8602" s="9"/>
      <c r="F8602" s="9"/>
      <c r="G8602" s="92" t="s">
        <v>3913</v>
      </c>
      <c r="H8602" s="92"/>
      <c r="I8602" s="92"/>
      <c r="J8602" s="92"/>
      <c r="K8602" s="29">
        <f>ROUND(SUM(K8601),2)</f>
        <v>5.66</v>
      </c>
    </row>
    <row r="8603" spans="1:11" ht="9.9499999999999993" customHeight="1" x14ac:dyDescent="0.25">
      <c r="A8603" s="9"/>
      <c r="B8603" s="9"/>
      <c r="C8603" s="9"/>
      <c r="D8603" s="9"/>
      <c r="E8603" s="9"/>
      <c r="F8603" s="9"/>
      <c r="G8603" s="100"/>
      <c r="H8603" s="100"/>
      <c r="I8603" s="100"/>
      <c r="J8603" s="100"/>
      <c r="K8603" s="100"/>
    </row>
    <row r="8604" spans="1:11" ht="20.100000000000001" customHeight="1" x14ac:dyDescent="0.25">
      <c r="A8604" s="99" t="s">
        <v>2774</v>
      </c>
      <c r="B8604" s="99"/>
      <c r="C8604" s="99"/>
      <c r="D8604" s="99"/>
      <c r="E8604" s="99"/>
      <c r="F8604" s="99"/>
      <c r="G8604" s="99"/>
      <c r="H8604" s="99"/>
      <c r="I8604" s="99"/>
      <c r="J8604" s="99"/>
      <c r="K8604" s="99"/>
    </row>
    <row r="8605" spans="1:11" ht="15" customHeight="1" x14ac:dyDescent="0.25">
      <c r="A8605" s="93" t="s">
        <v>3916</v>
      </c>
      <c r="B8605" s="93"/>
      <c r="C8605" s="93"/>
      <c r="D8605" s="94" t="s">
        <v>3</v>
      </c>
      <c r="E8605" s="94"/>
      <c r="F8605" s="23" t="s">
        <v>4</v>
      </c>
      <c r="G8605" s="94" t="s">
        <v>3894</v>
      </c>
      <c r="H8605" s="94"/>
      <c r="I8605" s="94" t="s">
        <v>3895</v>
      </c>
      <c r="J8605" s="94"/>
      <c r="K8605" s="23" t="s">
        <v>3896</v>
      </c>
    </row>
    <row r="8606" spans="1:11" ht="38.1" customHeight="1" x14ac:dyDescent="0.25">
      <c r="A8606" s="24" t="s">
        <v>3973</v>
      </c>
      <c r="B8606" s="95" t="s">
        <v>3974</v>
      </c>
      <c r="C8606" s="95"/>
      <c r="D8606" s="96" t="s">
        <v>20</v>
      </c>
      <c r="E8606" s="96"/>
      <c r="F8606" s="24" t="s">
        <v>3936</v>
      </c>
      <c r="G8606" s="97">
        <v>1.2999999999999999E-3</v>
      </c>
      <c r="H8606" s="97"/>
      <c r="I8606" s="98">
        <v>94.61</v>
      </c>
      <c r="J8606" s="98"/>
      <c r="K8606" s="27">
        <f>TRUNC(TRUNC(G8606,8)*I8606,2)</f>
        <v>0.12</v>
      </c>
    </row>
    <row r="8607" spans="1:11" ht="38.1" customHeight="1" x14ac:dyDescent="0.25">
      <c r="A8607" s="24" t="s">
        <v>3975</v>
      </c>
      <c r="B8607" s="95" t="s">
        <v>3976</v>
      </c>
      <c r="C8607" s="95"/>
      <c r="D8607" s="96" t="s">
        <v>20</v>
      </c>
      <c r="E8607" s="96"/>
      <c r="F8607" s="24" t="s">
        <v>30</v>
      </c>
      <c r="G8607" s="97">
        <v>3.0999999999999999E-3</v>
      </c>
      <c r="H8607" s="97"/>
      <c r="I8607" s="98">
        <v>370.94</v>
      </c>
      <c r="J8607" s="98"/>
      <c r="K8607" s="27">
        <f>TRUNC(TRUNC(G8607,8)*I8607,2)</f>
        <v>1.1399999999999999</v>
      </c>
    </row>
    <row r="8608" spans="1:11" ht="18" customHeight="1" x14ac:dyDescent="0.25">
      <c r="A8608" s="9"/>
      <c r="B8608" s="9"/>
      <c r="C8608" s="9"/>
      <c r="D8608" s="9"/>
      <c r="E8608" s="9"/>
      <c r="F8608" s="9"/>
      <c r="G8608" s="91" t="s">
        <v>3919</v>
      </c>
      <c r="H8608" s="91"/>
      <c r="I8608" s="91"/>
      <c r="J8608" s="91"/>
      <c r="K8608" s="28">
        <f>SUM(K8606:K8607)</f>
        <v>1.2599999999999998</v>
      </c>
    </row>
    <row r="8609" spans="1:11" ht="15" customHeight="1" x14ac:dyDescent="0.25">
      <c r="A8609" s="9"/>
      <c r="B8609" s="9"/>
      <c r="C8609" s="9"/>
      <c r="D8609" s="9"/>
      <c r="E8609" s="9"/>
      <c r="F8609" s="9"/>
      <c r="G8609" s="92" t="s">
        <v>3913</v>
      </c>
      <c r="H8609" s="92"/>
      <c r="I8609" s="92"/>
      <c r="J8609" s="92"/>
      <c r="K8609" s="29">
        <f>ROUND(SUM(K8608),2)</f>
        <v>1.26</v>
      </c>
    </row>
    <row r="8610" spans="1:11" ht="9.9499999999999993" customHeight="1" x14ac:dyDescent="0.25">
      <c r="A8610" s="9"/>
      <c r="B8610" s="9"/>
      <c r="C8610" s="9"/>
      <c r="D8610" s="9"/>
      <c r="E8610" s="9"/>
      <c r="F8610" s="9"/>
      <c r="G8610" s="100"/>
      <c r="H8610" s="100"/>
      <c r="I8610" s="100"/>
      <c r="J8610" s="100"/>
      <c r="K8610" s="100"/>
    </row>
    <row r="8611" spans="1:11" ht="20.100000000000001" customHeight="1" x14ac:dyDescent="0.25">
      <c r="A8611" s="99" t="s">
        <v>2775</v>
      </c>
      <c r="B8611" s="99"/>
      <c r="C8611" s="99"/>
      <c r="D8611" s="99"/>
      <c r="E8611" s="99"/>
      <c r="F8611" s="99"/>
      <c r="G8611" s="99"/>
      <c r="H8611" s="99"/>
      <c r="I8611" s="99"/>
      <c r="J8611" s="99"/>
      <c r="K8611" s="99"/>
    </row>
    <row r="8612" spans="1:11" ht="15" customHeight="1" x14ac:dyDescent="0.25">
      <c r="A8612" s="93" t="s">
        <v>3916</v>
      </c>
      <c r="B8612" s="93"/>
      <c r="C8612" s="93"/>
      <c r="D8612" s="94" t="s">
        <v>3</v>
      </c>
      <c r="E8612" s="94"/>
      <c r="F8612" s="23" t="s">
        <v>4</v>
      </c>
      <c r="G8612" s="94" t="s">
        <v>3894</v>
      </c>
      <c r="H8612" s="94"/>
      <c r="I8612" s="94" t="s">
        <v>3895</v>
      </c>
      <c r="J8612" s="94"/>
      <c r="K8612" s="23" t="s">
        <v>3896</v>
      </c>
    </row>
    <row r="8613" spans="1:11" ht="38.1" customHeight="1" x14ac:dyDescent="0.25">
      <c r="A8613" s="24" t="s">
        <v>3973</v>
      </c>
      <c r="B8613" s="95" t="s">
        <v>3974</v>
      </c>
      <c r="C8613" s="95"/>
      <c r="D8613" s="96" t="s">
        <v>20</v>
      </c>
      <c r="E8613" s="96"/>
      <c r="F8613" s="24" t="s">
        <v>3936</v>
      </c>
      <c r="G8613" s="97">
        <v>5.0000000000000001E-4</v>
      </c>
      <c r="H8613" s="97"/>
      <c r="I8613" s="98">
        <v>94.61</v>
      </c>
      <c r="J8613" s="98"/>
      <c r="K8613" s="27">
        <f>TRUNC(TRUNC(G8613,8)*I8613,2)</f>
        <v>0.04</v>
      </c>
    </row>
    <row r="8614" spans="1:11" ht="38.1" customHeight="1" x14ac:dyDescent="0.25">
      <c r="A8614" s="24" t="s">
        <v>3975</v>
      </c>
      <c r="B8614" s="95" t="s">
        <v>3976</v>
      </c>
      <c r="C8614" s="95"/>
      <c r="D8614" s="96" t="s">
        <v>20</v>
      </c>
      <c r="E8614" s="96"/>
      <c r="F8614" s="24" t="s">
        <v>30</v>
      </c>
      <c r="G8614" s="97">
        <v>1.1999999999999999E-3</v>
      </c>
      <c r="H8614" s="97"/>
      <c r="I8614" s="98">
        <v>370.94</v>
      </c>
      <c r="J8614" s="98"/>
      <c r="K8614" s="27">
        <f>TRUNC(TRUNC(G8614,8)*I8614,2)</f>
        <v>0.44</v>
      </c>
    </row>
    <row r="8615" spans="1:11" ht="18" customHeight="1" x14ac:dyDescent="0.25">
      <c r="A8615" s="9"/>
      <c r="B8615" s="9"/>
      <c r="C8615" s="9"/>
      <c r="D8615" s="9"/>
      <c r="E8615" s="9"/>
      <c r="F8615" s="9"/>
      <c r="G8615" s="91" t="s">
        <v>3919</v>
      </c>
      <c r="H8615" s="91"/>
      <c r="I8615" s="91"/>
      <c r="J8615" s="91"/>
      <c r="K8615" s="28">
        <f>SUM(K8613:K8614)</f>
        <v>0.48</v>
      </c>
    </row>
    <row r="8616" spans="1:11" ht="15" customHeight="1" x14ac:dyDescent="0.25">
      <c r="A8616" s="9"/>
      <c r="B8616" s="9"/>
      <c r="C8616" s="9"/>
      <c r="D8616" s="9"/>
      <c r="E8616" s="9"/>
      <c r="F8616" s="9"/>
      <c r="G8616" s="92" t="s">
        <v>3913</v>
      </c>
      <c r="H8616" s="92"/>
      <c r="I8616" s="92"/>
      <c r="J8616" s="92"/>
      <c r="K8616" s="29">
        <f>ROUND(SUM(K8615),2)</f>
        <v>0.48</v>
      </c>
    </row>
    <row r="8617" spans="1:11" ht="9.9499999999999993" customHeight="1" x14ac:dyDescent="0.25">
      <c r="A8617" s="9"/>
      <c r="B8617" s="9"/>
      <c r="C8617" s="9"/>
      <c r="D8617" s="9"/>
      <c r="E8617" s="9"/>
      <c r="F8617" s="9"/>
      <c r="G8617" s="100"/>
      <c r="H8617" s="100"/>
      <c r="I8617" s="100"/>
      <c r="J8617" s="100"/>
      <c r="K8617" s="100"/>
    </row>
    <row r="8618" spans="1:11" ht="20.100000000000001" customHeight="1" x14ac:dyDescent="0.25">
      <c r="A8618" s="99" t="s">
        <v>2776</v>
      </c>
      <c r="B8618" s="99"/>
      <c r="C8618" s="99"/>
      <c r="D8618" s="99"/>
      <c r="E8618" s="99"/>
      <c r="F8618" s="99"/>
      <c r="G8618" s="99"/>
      <c r="H8618" s="99"/>
      <c r="I8618" s="99"/>
      <c r="J8618" s="99"/>
      <c r="K8618" s="99"/>
    </row>
    <row r="8619" spans="1:11" ht="15" customHeight="1" x14ac:dyDescent="0.25">
      <c r="A8619" s="93" t="s">
        <v>3981</v>
      </c>
      <c r="B8619" s="93"/>
      <c r="C8619" s="93"/>
      <c r="D8619" s="94" t="s">
        <v>3</v>
      </c>
      <c r="E8619" s="94"/>
      <c r="F8619" s="23" t="s">
        <v>4</v>
      </c>
      <c r="G8619" s="94" t="s">
        <v>3894</v>
      </c>
      <c r="H8619" s="94"/>
      <c r="I8619" s="94" t="s">
        <v>3895</v>
      </c>
      <c r="J8619" s="94"/>
      <c r="K8619" s="23" t="s">
        <v>3896</v>
      </c>
    </row>
    <row r="8620" spans="1:11" ht="21" customHeight="1" x14ac:dyDescent="0.25">
      <c r="A8620" s="24" t="s">
        <v>70</v>
      </c>
      <c r="B8620" s="95" t="s">
        <v>3982</v>
      </c>
      <c r="C8620" s="95"/>
      <c r="D8620" s="96" t="s">
        <v>25</v>
      </c>
      <c r="E8620" s="96"/>
      <c r="F8620" s="24" t="s">
        <v>61</v>
      </c>
      <c r="G8620" s="97">
        <v>1</v>
      </c>
      <c r="H8620" s="97"/>
      <c r="I8620" s="98">
        <v>28.42</v>
      </c>
      <c r="J8620" s="98"/>
      <c r="K8620" s="27">
        <f>ROUND(ROUND(G8620,8)*I8620,2)</f>
        <v>28.42</v>
      </c>
    </row>
    <row r="8621" spans="1:11" ht="15" customHeight="1" x14ac:dyDescent="0.25">
      <c r="A8621" s="9"/>
      <c r="B8621" s="9"/>
      <c r="C8621" s="9"/>
      <c r="D8621" s="9"/>
      <c r="E8621" s="9"/>
      <c r="F8621" s="9"/>
      <c r="G8621" s="91" t="s">
        <v>3983</v>
      </c>
      <c r="H8621" s="91"/>
      <c r="I8621" s="91"/>
      <c r="J8621" s="91"/>
      <c r="K8621" s="28">
        <f>SUM(K8620:K8620)</f>
        <v>28.42</v>
      </c>
    </row>
    <row r="8622" spans="1:11" ht="15" customHeight="1" x14ac:dyDescent="0.25">
      <c r="A8622" s="9"/>
      <c r="B8622" s="9"/>
      <c r="C8622" s="9"/>
      <c r="D8622" s="9"/>
      <c r="E8622" s="9"/>
      <c r="F8622" s="9"/>
      <c r="G8622" s="92" t="s">
        <v>3913</v>
      </c>
      <c r="H8622" s="92"/>
      <c r="I8622" s="92"/>
      <c r="J8622" s="92"/>
      <c r="K8622" s="29">
        <f>ROUND(SUM(K8621),2)</f>
        <v>28.42</v>
      </c>
    </row>
    <row r="8623" spans="1:11" ht="9.9499999999999993" customHeight="1" x14ac:dyDescent="0.25">
      <c r="A8623" s="9"/>
      <c r="B8623" s="9"/>
      <c r="C8623" s="9"/>
      <c r="D8623" s="9"/>
      <c r="E8623" s="9"/>
      <c r="F8623" s="9"/>
      <c r="G8623" s="100"/>
      <c r="H8623" s="100"/>
      <c r="I8623" s="100"/>
      <c r="J8623" s="100"/>
      <c r="K8623" s="100"/>
    </row>
    <row r="8624" spans="1:11" ht="20.100000000000001" customHeight="1" x14ac:dyDescent="0.25">
      <c r="A8624" s="99" t="s">
        <v>2777</v>
      </c>
      <c r="B8624" s="99"/>
      <c r="C8624" s="99"/>
      <c r="D8624" s="99"/>
      <c r="E8624" s="99"/>
      <c r="F8624" s="99"/>
      <c r="G8624" s="99"/>
      <c r="H8624" s="99"/>
      <c r="I8624" s="99"/>
      <c r="J8624" s="99"/>
      <c r="K8624" s="99"/>
    </row>
    <row r="8625" spans="1:11" ht="15" customHeight="1" x14ac:dyDescent="0.25">
      <c r="A8625" s="93" t="s">
        <v>3916</v>
      </c>
      <c r="B8625" s="93"/>
      <c r="C8625" s="93"/>
      <c r="D8625" s="94" t="s">
        <v>3</v>
      </c>
      <c r="E8625" s="94"/>
      <c r="F8625" s="23" t="s">
        <v>4</v>
      </c>
      <c r="G8625" s="94" t="s">
        <v>3894</v>
      </c>
      <c r="H8625" s="94"/>
      <c r="I8625" s="94" t="s">
        <v>3895</v>
      </c>
      <c r="J8625" s="94"/>
      <c r="K8625" s="23" t="s">
        <v>3896</v>
      </c>
    </row>
    <row r="8626" spans="1:11" ht="38.1" customHeight="1" x14ac:dyDescent="0.25">
      <c r="A8626" s="24" t="s">
        <v>3973</v>
      </c>
      <c r="B8626" s="95" t="s">
        <v>3974</v>
      </c>
      <c r="C8626" s="95"/>
      <c r="D8626" s="96" t="s">
        <v>20</v>
      </c>
      <c r="E8626" s="96"/>
      <c r="F8626" s="24" t="s">
        <v>3936</v>
      </c>
      <c r="G8626" s="97">
        <v>1.2999999999999999E-3</v>
      </c>
      <c r="H8626" s="97"/>
      <c r="I8626" s="98">
        <v>94.61</v>
      </c>
      <c r="J8626" s="98"/>
      <c r="K8626" s="27">
        <f>TRUNC(TRUNC(G8626,8)*I8626,2)</f>
        <v>0.12</v>
      </c>
    </row>
    <row r="8627" spans="1:11" ht="38.1" customHeight="1" x14ac:dyDescent="0.25">
      <c r="A8627" s="24" t="s">
        <v>3975</v>
      </c>
      <c r="B8627" s="95" t="s">
        <v>3976</v>
      </c>
      <c r="C8627" s="95"/>
      <c r="D8627" s="96" t="s">
        <v>20</v>
      </c>
      <c r="E8627" s="96"/>
      <c r="F8627" s="24" t="s">
        <v>30</v>
      </c>
      <c r="G8627" s="97">
        <v>3.0999999999999999E-3</v>
      </c>
      <c r="H8627" s="97"/>
      <c r="I8627" s="98">
        <v>370.94</v>
      </c>
      <c r="J8627" s="98"/>
      <c r="K8627" s="27">
        <f>TRUNC(TRUNC(G8627,8)*I8627,2)</f>
        <v>1.1399999999999999</v>
      </c>
    </row>
    <row r="8628" spans="1:11" ht="18" customHeight="1" x14ac:dyDescent="0.25">
      <c r="A8628" s="9"/>
      <c r="B8628" s="9"/>
      <c r="C8628" s="9"/>
      <c r="D8628" s="9"/>
      <c r="E8628" s="9"/>
      <c r="F8628" s="9"/>
      <c r="G8628" s="91" t="s">
        <v>3919</v>
      </c>
      <c r="H8628" s="91"/>
      <c r="I8628" s="91"/>
      <c r="J8628" s="91"/>
      <c r="K8628" s="28">
        <f>SUM(K8626:K8627)</f>
        <v>1.2599999999999998</v>
      </c>
    </row>
    <row r="8629" spans="1:11" ht="15" customHeight="1" x14ac:dyDescent="0.25">
      <c r="A8629" s="9"/>
      <c r="B8629" s="9"/>
      <c r="C8629" s="9"/>
      <c r="D8629" s="9"/>
      <c r="E8629" s="9"/>
      <c r="F8629" s="9"/>
      <c r="G8629" s="92" t="s">
        <v>3913</v>
      </c>
      <c r="H8629" s="92"/>
      <c r="I8629" s="92"/>
      <c r="J8629" s="92"/>
      <c r="K8629" s="29">
        <f>ROUND(SUM(K8628),2)</f>
        <v>1.26</v>
      </c>
    </row>
    <row r="8630" spans="1:11" ht="9.9499999999999993" customHeight="1" x14ac:dyDescent="0.25">
      <c r="A8630" s="9"/>
      <c r="B8630" s="9"/>
      <c r="C8630" s="9"/>
      <c r="D8630" s="9"/>
      <c r="E8630" s="9"/>
      <c r="F8630" s="9"/>
      <c r="G8630" s="100"/>
      <c r="H8630" s="100"/>
      <c r="I8630" s="100"/>
      <c r="J8630" s="100"/>
      <c r="K8630" s="100"/>
    </row>
    <row r="8631" spans="1:11" ht="20.100000000000001" customHeight="1" x14ac:dyDescent="0.25">
      <c r="A8631" s="99" t="s">
        <v>2778</v>
      </c>
      <c r="B8631" s="99"/>
      <c r="C8631" s="99"/>
      <c r="D8631" s="99"/>
      <c r="E8631" s="99"/>
      <c r="F8631" s="99"/>
      <c r="G8631" s="99"/>
      <c r="H8631" s="99"/>
      <c r="I8631" s="99"/>
      <c r="J8631" s="99"/>
      <c r="K8631" s="99"/>
    </row>
    <row r="8632" spans="1:11" ht="12.95" customHeight="1" x14ac:dyDescent="0.25">
      <c r="A8632" s="107" t="s">
        <v>3984</v>
      </c>
      <c r="B8632" s="107"/>
      <c r="C8632" s="107"/>
      <c r="D8632" s="108" t="s">
        <v>3985</v>
      </c>
      <c r="E8632" s="87" t="s">
        <v>3986</v>
      </c>
      <c r="F8632" s="87"/>
      <c r="G8632" s="87" t="s">
        <v>3987</v>
      </c>
      <c r="H8632" s="87"/>
      <c r="I8632" s="87"/>
      <c r="J8632" s="87"/>
      <c r="K8632" s="87" t="s">
        <v>3988</v>
      </c>
    </row>
    <row r="8633" spans="1:11" ht="12" customHeight="1" x14ac:dyDescent="0.25">
      <c r="A8633" s="107"/>
      <c r="B8633" s="107"/>
      <c r="C8633" s="107"/>
      <c r="D8633" s="108"/>
      <c r="E8633" s="23" t="s">
        <v>3989</v>
      </c>
      <c r="F8633" s="23" t="s">
        <v>3990</v>
      </c>
      <c r="G8633" s="94" t="s">
        <v>3989</v>
      </c>
      <c r="H8633" s="94"/>
      <c r="I8633" s="94" t="s">
        <v>3990</v>
      </c>
      <c r="J8633" s="94"/>
      <c r="K8633" s="87"/>
    </row>
    <row r="8634" spans="1:11" ht="15" customHeight="1" x14ac:dyDescent="0.25">
      <c r="A8634" s="6" t="s">
        <v>3991</v>
      </c>
      <c r="B8634" s="104" t="s">
        <v>3992</v>
      </c>
      <c r="C8634" s="104"/>
      <c r="D8634" s="31">
        <v>1</v>
      </c>
      <c r="E8634" s="32">
        <v>0.34</v>
      </c>
      <c r="F8634" s="32">
        <v>0.66</v>
      </c>
      <c r="G8634" s="105">
        <v>355.46550000000002</v>
      </c>
      <c r="H8634" s="105"/>
      <c r="I8634" s="105">
        <v>95.872399999999999</v>
      </c>
      <c r="J8634" s="105"/>
      <c r="K8634" s="33">
        <f>ROUND(D8634*(ROUND(E8634*G8634,4)+ROUND(F8634*I8634,4)),4)</f>
        <v>184.13409999999999</v>
      </c>
    </row>
    <row r="8635" spans="1:11" ht="15" customHeight="1" x14ac:dyDescent="0.25">
      <c r="A8635" s="6" t="s">
        <v>3993</v>
      </c>
      <c r="B8635" s="104" t="s">
        <v>3994</v>
      </c>
      <c r="C8635" s="104"/>
      <c r="D8635" s="31">
        <v>1</v>
      </c>
      <c r="E8635" s="32">
        <v>1</v>
      </c>
      <c r="F8635" s="32">
        <v>0</v>
      </c>
      <c r="G8635" s="105">
        <v>365.3972</v>
      </c>
      <c r="H8635" s="105"/>
      <c r="I8635" s="105">
        <v>147.8879</v>
      </c>
      <c r="J8635" s="105"/>
      <c r="K8635" s="33">
        <f>ROUND(D8635*(ROUND(E8635*G8635,4)+ROUND(F8635*I8635,4)),4)</f>
        <v>365.3972</v>
      </c>
    </row>
    <row r="8636" spans="1:11" ht="15" customHeight="1" x14ac:dyDescent="0.25">
      <c r="A8636" s="6" t="s">
        <v>3995</v>
      </c>
      <c r="B8636" s="104" t="s">
        <v>3996</v>
      </c>
      <c r="C8636" s="104"/>
      <c r="D8636" s="31">
        <v>1</v>
      </c>
      <c r="E8636" s="32">
        <v>0.97</v>
      </c>
      <c r="F8636" s="32">
        <v>0.03</v>
      </c>
      <c r="G8636" s="105">
        <v>324.64210000000003</v>
      </c>
      <c r="H8636" s="105"/>
      <c r="I8636" s="105">
        <v>159.20740000000001</v>
      </c>
      <c r="J8636" s="105"/>
      <c r="K8636" s="33">
        <f>ROUND(D8636*(ROUND(E8636*G8636,4)+ROUND(F8636*I8636,4)),4)</f>
        <v>319.67899999999997</v>
      </c>
    </row>
    <row r="8637" spans="1:11" ht="15.95" customHeight="1" x14ac:dyDescent="0.25">
      <c r="A8637" s="6" t="s">
        <v>3997</v>
      </c>
      <c r="B8637" s="104" t="s">
        <v>3998</v>
      </c>
      <c r="C8637" s="104"/>
      <c r="D8637" s="31">
        <v>1</v>
      </c>
      <c r="E8637" s="32">
        <v>0.79</v>
      </c>
      <c r="F8637" s="32">
        <v>0.21</v>
      </c>
      <c r="G8637" s="105">
        <v>284.72230000000002</v>
      </c>
      <c r="H8637" s="105"/>
      <c r="I8637" s="105">
        <v>125.70480000000001</v>
      </c>
      <c r="J8637" s="105"/>
      <c r="K8637" s="33">
        <f>ROUND(D8637*(ROUND(E8637*G8637,4)+ROUND(F8637*I8637,4)),4)</f>
        <v>251.32859999999999</v>
      </c>
    </row>
    <row r="8638" spans="1:11" ht="15" customHeight="1" x14ac:dyDescent="0.25">
      <c r="A8638" s="1"/>
      <c r="B8638" s="1"/>
      <c r="C8638" s="1"/>
      <c r="D8638" s="1"/>
      <c r="E8638" s="1"/>
      <c r="F8638" s="1"/>
      <c r="G8638" s="85" t="s">
        <v>3999</v>
      </c>
      <c r="H8638" s="85"/>
      <c r="I8638" s="85"/>
      <c r="J8638" s="85"/>
      <c r="K8638" s="34">
        <f>SUM(K8633:K8637)</f>
        <v>1120.5389</v>
      </c>
    </row>
    <row r="8639" spans="1:11" ht="20.100000000000001" customHeight="1" x14ac:dyDescent="0.25">
      <c r="A8639" s="106" t="s">
        <v>4000</v>
      </c>
      <c r="B8639" s="106"/>
      <c r="C8639" s="106"/>
      <c r="D8639" s="106"/>
      <c r="E8639" s="106"/>
      <c r="F8639" s="2" t="s">
        <v>4</v>
      </c>
      <c r="G8639" s="87" t="s">
        <v>4001</v>
      </c>
      <c r="H8639" s="87"/>
      <c r="I8639" s="87" t="s">
        <v>4002</v>
      </c>
      <c r="J8639" s="87"/>
      <c r="K8639" s="2" t="s">
        <v>3988</v>
      </c>
    </row>
    <row r="8640" spans="1:11" ht="15" customHeight="1" x14ac:dyDescent="0.25">
      <c r="A8640" s="6" t="s">
        <v>4003</v>
      </c>
      <c r="B8640" s="101" t="s">
        <v>4004</v>
      </c>
      <c r="C8640" s="101"/>
      <c r="D8640" s="101"/>
      <c r="E8640" s="101"/>
      <c r="F8640" s="6" t="s">
        <v>3940</v>
      </c>
      <c r="G8640" s="114">
        <v>1</v>
      </c>
      <c r="H8640" s="114"/>
      <c r="I8640" s="115">
        <v>22.527200000000001</v>
      </c>
      <c r="J8640" s="115"/>
      <c r="K8640" s="35">
        <f>ROUND(ROUND(G8640,5)*I8640,4)</f>
        <v>22.527200000000001</v>
      </c>
    </row>
    <row r="8641" spans="1:11" ht="15" customHeight="1" x14ac:dyDescent="0.25">
      <c r="A8641" s="1"/>
      <c r="B8641" s="1"/>
      <c r="C8641" s="1"/>
      <c r="D8641" s="1"/>
      <c r="E8641" s="1"/>
      <c r="F8641" s="1"/>
      <c r="G8641" s="85" t="s">
        <v>4005</v>
      </c>
      <c r="H8641" s="85"/>
      <c r="I8641" s="85"/>
      <c r="J8641" s="85"/>
      <c r="K8641" s="36">
        <f>SUM(K8640:K8640)</f>
        <v>22.527200000000001</v>
      </c>
    </row>
    <row r="8642" spans="1:11" ht="15" customHeight="1" x14ac:dyDescent="0.25">
      <c r="A8642" s="9"/>
      <c r="B8642" s="9"/>
      <c r="C8642" s="9"/>
      <c r="D8642" s="9"/>
      <c r="E8642" s="9"/>
      <c r="F8642" s="9"/>
      <c r="G8642" s="92" t="s">
        <v>4006</v>
      </c>
      <c r="H8642" s="92"/>
      <c r="I8642" s="92"/>
      <c r="J8642" s="92"/>
      <c r="K8642" s="33">
        <f>SUM(K8638,K8641)</f>
        <v>1143.0661</v>
      </c>
    </row>
    <row r="8643" spans="1:11" ht="15" customHeight="1" x14ac:dyDescent="0.25">
      <c r="A8643" s="9"/>
      <c r="B8643" s="9"/>
      <c r="C8643" s="9"/>
      <c r="D8643" s="9"/>
      <c r="E8643" s="9"/>
      <c r="F8643" s="9"/>
      <c r="G8643" s="92" t="s">
        <v>4007</v>
      </c>
      <c r="H8643" s="92"/>
      <c r="I8643" s="92"/>
      <c r="J8643" s="92"/>
      <c r="K8643" s="37">
        <v>113.18</v>
      </c>
    </row>
    <row r="8644" spans="1:11" ht="15" customHeight="1" x14ac:dyDescent="0.25">
      <c r="A8644" s="9"/>
      <c r="B8644" s="9"/>
      <c r="C8644" s="9"/>
      <c r="D8644" s="9"/>
      <c r="E8644" s="9"/>
      <c r="F8644" s="9"/>
      <c r="G8644" s="92" t="s">
        <v>4008</v>
      </c>
      <c r="H8644" s="92"/>
      <c r="I8644" s="92"/>
      <c r="J8644" s="92"/>
      <c r="K8644" s="33">
        <f>ROUND(K8642/K8643,4)</f>
        <v>10.099500000000001</v>
      </c>
    </row>
    <row r="8645" spans="1:11" ht="15" customHeight="1" x14ac:dyDescent="0.25">
      <c r="A8645" s="9"/>
      <c r="B8645" s="9"/>
      <c r="C8645" s="9"/>
      <c r="D8645" s="9"/>
      <c r="E8645" s="9"/>
      <c r="F8645" s="9"/>
      <c r="G8645" s="92" t="s">
        <v>4009</v>
      </c>
      <c r="H8645" s="92"/>
      <c r="I8645" s="92"/>
      <c r="J8645" s="92"/>
      <c r="K8645" s="33">
        <f>ROUND(K8644*0.00746,4)</f>
        <v>7.5300000000000006E-2</v>
      </c>
    </row>
    <row r="8646" spans="1:11" ht="20.100000000000001" customHeight="1" x14ac:dyDescent="0.25">
      <c r="A8646" s="106" t="s">
        <v>4010</v>
      </c>
      <c r="B8646" s="106"/>
      <c r="C8646" s="106"/>
      <c r="D8646" s="106"/>
      <c r="E8646" s="106"/>
      <c r="F8646" s="2" t="s">
        <v>4</v>
      </c>
      <c r="G8646" s="87" t="s">
        <v>4001</v>
      </c>
      <c r="H8646" s="87"/>
      <c r="I8646" s="87" t="s">
        <v>3895</v>
      </c>
      <c r="J8646" s="87"/>
      <c r="K8646" s="2" t="s">
        <v>4011</v>
      </c>
    </row>
    <row r="8647" spans="1:11" ht="15" customHeight="1" x14ac:dyDescent="0.25">
      <c r="A8647" s="6" t="s">
        <v>4012</v>
      </c>
      <c r="B8647" s="104" t="s">
        <v>4013</v>
      </c>
      <c r="C8647" s="104"/>
      <c r="D8647" s="104"/>
      <c r="E8647" s="104"/>
      <c r="F8647" s="6" t="s">
        <v>77</v>
      </c>
      <c r="G8647" s="113">
        <v>1</v>
      </c>
      <c r="H8647" s="113"/>
      <c r="I8647" s="105">
        <v>195.03</v>
      </c>
      <c r="J8647" s="105"/>
      <c r="K8647" s="33">
        <f>ROUND(ROUND(G8647,5)*I8647,4)</f>
        <v>195.03</v>
      </c>
    </row>
    <row r="8648" spans="1:11" ht="15" customHeight="1" x14ac:dyDescent="0.25">
      <c r="A8648" s="1"/>
      <c r="B8648" s="1"/>
      <c r="C8648" s="1"/>
      <c r="D8648" s="1"/>
      <c r="E8648" s="1"/>
      <c r="F8648" s="1"/>
      <c r="G8648" s="85" t="s">
        <v>4014</v>
      </c>
      <c r="H8648" s="85"/>
      <c r="I8648" s="85"/>
      <c r="J8648" s="85"/>
      <c r="K8648" s="34">
        <f>SUM(K8647:K8647)</f>
        <v>195.03</v>
      </c>
    </row>
    <row r="8649" spans="1:11" ht="15" customHeight="1" x14ac:dyDescent="0.25">
      <c r="A8649" s="106" t="s">
        <v>4015</v>
      </c>
      <c r="B8649" s="106"/>
      <c r="C8649" s="106"/>
      <c r="D8649" s="23" t="s">
        <v>4016</v>
      </c>
      <c r="E8649" s="94" t="s">
        <v>4017</v>
      </c>
      <c r="F8649" s="94"/>
      <c r="G8649" s="94" t="s">
        <v>4001</v>
      </c>
      <c r="H8649" s="94"/>
      <c r="I8649" s="94" t="s">
        <v>3895</v>
      </c>
      <c r="J8649" s="94"/>
      <c r="K8649" s="23" t="s">
        <v>4011</v>
      </c>
    </row>
    <row r="8650" spans="1:11" ht="20.100000000000001" customHeight="1" x14ac:dyDescent="0.25">
      <c r="A8650" s="38" t="s">
        <v>4012</v>
      </c>
      <c r="B8650" s="109" t="s">
        <v>4018</v>
      </c>
      <c r="C8650" s="109"/>
      <c r="D8650" s="38" t="s">
        <v>4019</v>
      </c>
      <c r="E8650" s="110" t="s">
        <v>4020</v>
      </c>
      <c r="F8650" s="110"/>
      <c r="G8650" s="111">
        <v>2.2000000000000002</v>
      </c>
      <c r="H8650" s="111"/>
      <c r="I8650" s="112">
        <v>3.47</v>
      </c>
      <c r="J8650" s="112"/>
      <c r="K8650" s="41">
        <f>ROUND(ROUND(G8650,5)*I8650,4)</f>
        <v>7.6340000000000003</v>
      </c>
    </row>
    <row r="8651" spans="1:11" ht="15" customHeight="1" x14ac:dyDescent="0.25">
      <c r="A8651" s="1"/>
      <c r="B8651" s="1"/>
      <c r="C8651" s="1"/>
      <c r="D8651" s="1"/>
      <c r="E8651" s="1"/>
      <c r="F8651" s="1"/>
      <c r="G8651" s="85" t="s">
        <v>4021</v>
      </c>
      <c r="H8651" s="85"/>
      <c r="I8651" s="85"/>
      <c r="J8651" s="85"/>
      <c r="K8651" s="33">
        <f>SUM(K8650:K8650)</f>
        <v>7.6340000000000003</v>
      </c>
    </row>
    <row r="8652" spans="1:11" ht="12.95" customHeight="1" x14ac:dyDescent="0.25">
      <c r="A8652" s="106" t="s">
        <v>4022</v>
      </c>
      <c r="B8652" s="106"/>
      <c r="C8652" s="94" t="s">
        <v>4023</v>
      </c>
      <c r="D8652" s="94" t="s">
        <v>5</v>
      </c>
      <c r="E8652" s="94" t="s">
        <v>4024</v>
      </c>
      <c r="F8652" s="94"/>
      <c r="G8652" s="94" t="s">
        <v>4025</v>
      </c>
      <c r="H8652" s="94"/>
      <c r="I8652" s="94" t="s">
        <v>2086</v>
      </c>
      <c r="J8652" s="94"/>
      <c r="K8652" s="94" t="s">
        <v>4011</v>
      </c>
    </row>
    <row r="8653" spans="1:11" ht="12" customHeight="1" x14ac:dyDescent="0.25">
      <c r="A8653" s="106"/>
      <c r="B8653" s="106"/>
      <c r="C8653" s="94"/>
      <c r="D8653" s="94"/>
      <c r="E8653" s="23" t="s">
        <v>2092</v>
      </c>
      <c r="F8653" s="23" t="s">
        <v>4026</v>
      </c>
      <c r="G8653" s="23" t="s">
        <v>2092</v>
      </c>
      <c r="H8653" s="23" t="s">
        <v>4026</v>
      </c>
      <c r="I8653" s="23" t="s">
        <v>2092</v>
      </c>
      <c r="J8653" s="23" t="s">
        <v>4026</v>
      </c>
      <c r="K8653" s="94"/>
    </row>
    <row r="8654" spans="1:11" ht="27.95" customHeight="1" x14ac:dyDescent="0.25">
      <c r="A8654" s="38" t="s">
        <v>4012</v>
      </c>
      <c r="B8654" s="39" t="s">
        <v>4018</v>
      </c>
      <c r="C8654" s="38" t="s">
        <v>4027</v>
      </c>
      <c r="D8654" s="40">
        <v>2.2000000000000002</v>
      </c>
      <c r="E8654" s="42">
        <v>0</v>
      </c>
      <c r="F8654" s="43">
        <v>1.25</v>
      </c>
      <c r="G8654" s="42">
        <v>0</v>
      </c>
      <c r="H8654" s="43">
        <v>1</v>
      </c>
      <c r="I8654" s="42">
        <v>0</v>
      </c>
      <c r="J8654" s="43">
        <v>0.82</v>
      </c>
      <c r="K8654" s="41">
        <f>ROUND(D8654*(ROUND(E8654*F8654,4)+ROUND(G8654*H8654,4)+ROUND(I8654*J8654,4)),4)</f>
        <v>0</v>
      </c>
    </row>
    <row r="8655" spans="1:11" ht="15" customHeight="1" x14ac:dyDescent="0.25">
      <c r="A8655" s="1"/>
      <c r="B8655" s="1"/>
      <c r="C8655" s="1"/>
      <c r="D8655" s="1"/>
      <c r="E8655" s="1"/>
      <c r="F8655" s="1"/>
      <c r="G8655" s="85" t="s">
        <v>4028</v>
      </c>
      <c r="H8655" s="85"/>
      <c r="I8655" s="85"/>
      <c r="J8655" s="85"/>
      <c r="K8655" s="33">
        <f>SUM(K8653:K8654)</f>
        <v>0</v>
      </c>
    </row>
    <row r="8656" spans="1:11" ht="15" customHeight="1" x14ac:dyDescent="0.25">
      <c r="A8656" s="9"/>
      <c r="B8656" s="9"/>
      <c r="C8656" s="9"/>
      <c r="D8656" s="9"/>
      <c r="E8656" s="9"/>
      <c r="F8656" s="9"/>
      <c r="G8656" s="92" t="s">
        <v>4029</v>
      </c>
      <c r="H8656" s="92"/>
      <c r="I8656" s="92"/>
      <c r="J8656" s="92"/>
      <c r="K8656" s="33">
        <f>SUM(K8644,K8645,K8648,K8651,K8655)</f>
        <v>212.83879999999999</v>
      </c>
    </row>
    <row r="8657" spans="1:11" ht="15" customHeight="1" x14ac:dyDescent="0.25">
      <c r="A8657" s="9"/>
      <c r="B8657" s="9"/>
      <c r="C8657" s="9"/>
      <c r="D8657" s="9"/>
      <c r="E8657" s="9"/>
      <c r="F8657" s="9"/>
      <c r="G8657" s="92" t="s">
        <v>3913</v>
      </c>
      <c r="H8657" s="92"/>
      <c r="I8657" s="92"/>
      <c r="J8657" s="92"/>
      <c r="K8657" s="29">
        <f>ROUND(SUM(K8656),2)</f>
        <v>212.84</v>
      </c>
    </row>
    <row r="8658" spans="1:11" ht="9.9499999999999993" customHeight="1" x14ac:dyDescent="0.25">
      <c r="A8658" s="9"/>
      <c r="B8658" s="9"/>
      <c r="C8658" s="9"/>
      <c r="D8658" s="9"/>
      <c r="E8658" s="9"/>
      <c r="F8658" s="9"/>
      <c r="G8658" s="100"/>
      <c r="H8658" s="100"/>
      <c r="I8658" s="100"/>
      <c r="J8658" s="100"/>
      <c r="K8658" s="100"/>
    </row>
    <row r="8659" spans="1:11" ht="20.100000000000001" customHeight="1" x14ac:dyDescent="0.25">
      <c r="A8659" s="99" t="s">
        <v>2779</v>
      </c>
      <c r="B8659" s="99"/>
      <c r="C8659" s="99"/>
      <c r="D8659" s="99"/>
      <c r="E8659" s="99"/>
      <c r="F8659" s="99"/>
      <c r="G8659" s="99"/>
      <c r="H8659" s="99"/>
      <c r="I8659" s="99"/>
      <c r="J8659" s="99"/>
      <c r="K8659" s="99"/>
    </row>
    <row r="8660" spans="1:11" ht="15" customHeight="1" x14ac:dyDescent="0.25">
      <c r="A8660" s="93" t="s">
        <v>3916</v>
      </c>
      <c r="B8660" s="93"/>
      <c r="C8660" s="93"/>
      <c r="D8660" s="94" t="s">
        <v>3</v>
      </c>
      <c r="E8660" s="94"/>
      <c r="F8660" s="23" t="s">
        <v>4</v>
      </c>
      <c r="G8660" s="94" t="s">
        <v>3894</v>
      </c>
      <c r="H8660" s="94"/>
      <c r="I8660" s="94" t="s">
        <v>3895</v>
      </c>
      <c r="J8660" s="94"/>
      <c r="K8660" s="23" t="s">
        <v>3896</v>
      </c>
    </row>
    <row r="8661" spans="1:11" ht="45.95" customHeight="1" x14ac:dyDescent="0.25">
      <c r="A8661" s="24" t="s">
        <v>3934</v>
      </c>
      <c r="B8661" s="95" t="s">
        <v>3935</v>
      </c>
      <c r="C8661" s="95"/>
      <c r="D8661" s="96" t="s">
        <v>20</v>
      </c>
      <c r="E8661" s="96"/>
      <c r="F8661" s="24" t="s">
        <v>3936</v>
      </c>
      <c r="G8661" s="97">
        <v>2.5891999999999998E-3</v>
      </c>
      <c r="H8661" s="97"/>
      <c r="I8661" s="98">
        <v>76.52</v>
      </c>
      <c r="J8661" s="98"/>
      <c r="K8661" s="27">
        <f t="shared" ref="K8661:K8666" si="66">TRUNC(TRUNC(G8661,8)*I8661,2)</f>
        <v>0.19</v>
      </c>
    </row>
    <row r="8662" spans="1:11" ht="45.95" customHeight="1" x14ac:dyDescent="0.25">
      <c r="A8662" s="24" t="s">
        <v>28</v>
      </c>
      <c r="B8662" s="95" t="s">
        <v>29</v>
      </c>
      <c r="C8662" s="95"/>
      <c r="D8662" s="96" t="s">
        <v>20</v>
      </c>
      <c r="E8662" s="96"/>
      <c r="F8662" s="24" t="s">
        <v>30</v>
      </c>
      <c r="G8662" s="97">
        <v>1.0702000000000001E-3</v>
      </c>
      <c r="H8662" s="97"/>
      <c r="I8662" s="98">
        <v>322.67</v>
      </c>
      <c r="J8662" s="98"/>
      <c r="K8662" s="27">
        <f t="shared" si="66"/>
        <v>0.34</v>
      </c>
    </row>
    <row r="8663" spans="1:11" ht="29.1" customHeight="1" x14ac:dyDescent="0.25">
      <c r="A8663" s="24" t="s">
        <v>4030</v>
      </c>
      <c r="B8663" s="95" t="s">
        <v>4031</v>
      </c>
      <c r="C8663" s="95"/>
      <c r="D8663" s="96" t="s">
        <v>20</v>
      </c>
      <c r="E8663" s="96"/>
      <c r="F8663" s="24" t="s">
        <v>3936</v>
      </c>
      <c r="G8663" s="97">
        <v>3.3568999999999999E-3</v>
      </c>
      <c r="H8663" s="97"/>
      <c r="I8663" s="98">
        <v>105.44</v>
      </c>
      <c r="J8663" s="98"/>
      <c r="K8663" s="27">
        <f t="shared" si="66"/>
        <v>0.35</v>
      </c>
    </row>
    <row r="8664" spans="1:11" ht="29.1" customHeight="1" x14ac:dyDescent="0.25">
      <c r="A8664" s="24" t="s">
        <v>4032</v>
      </c>
      <c r="B8664" s="95" t="s">
        <v>4033</v>
      </c>
      <c r="C8664" s="95"/>
      <c r="D8664" s="96" t="s">
        <v>20</v>
      </c>
      <c r="E8664" s="96"/>
      <c r="F8664" s="24" t="s">
        <v>30</v>
      </c>
      <c r="G8664" s="97">
        <v>3.0249999999999998E-4</v>
      </c>
      <c r="H8664" s="97"/>
      <c r="I8664" s="98">
        <v>265.02</v>
      </c>
      <c r="J8664" s="98"/>
      <c r="K8664" s="27">
        <f t="shared" si="66"/>
        <v>0.08</v>
      </c>
    </row>
    <row r="8665" spans="1:11" ht="38.1" customHeight="1" x14ac:dyDescent="0.25">
      <c r="A8665" s="24" t="s">
        <v>4034</v>
      </c>
      <c r="B8665" s="95" t="s">
        <v>4035</v>
      </c>
      <c r="C8665" s="95"/>
      <c r="D8665" s="96" t="s">
        <v>20</v>
      </c>
      <c r="E8665" s="96"/>
      <c r="F8665" s="24" t="s">
        <v>3936</v>
      </c>
      <c r="G8665" s="97">
        <v>2.9082999999999999E-3</v>
      </c>
      <c r="H8665" s="97"/>
      <c r="I8665" s="98">
        <v>94.54</v>
      </c>
      <c r="J8665" s="98"/>
      <c r="K8665" s="27">
        <f t="shared" si="66"/>
        <v>0.27</v>
      </c>
    </row>
    <row r="8666" spans="1:11" ht="38.1" customHeight="1" x14ac:dyDescent="0.25">
      <c r="A8666" s="24" t="s">
        <v>4036</v>
      </c>
      <c r="B8666" s="95" t="s">
        <v>4037</v>
      </c>
      <c r="C8666" s="95"/>
      <c r="D8666" s="96" t="s">
        <v>20</v>
      </c>
      <c r="E8666" s="96"/>
      <c r="F8666" s="24" t="s">
        <v>30</v>
      </c>
      <c r="G8666" s="97">
        <v>7.5109999999999999E-4</v>
      </c>
      <c r="H8666" s="97"/>
      <c r="I8666" s="98">
        <v>225.43</v>
      </c>
      <c r="J8666" s="98"/>
      <c r="K8666" s="27">
        <f t="shared" si="66"/>
        <v>0.16</v>
      </c>
    </row>
    <row r="8667" spans="1:11" ht="18" customHeight="1" x14ac:dyDescent="0.25">
      <c r="A8667" s="9"/>
      <c r="B8667" s="9"/>
      <c r="C8667" s="9"/>
      <c r="D8667" s="9"/>
      <c r="E8667" s="9"/>
      <c r="F8667" s="9"/>
      <c r="G8667" s="91" t="s">
        <v>3919</v>
      </c>
      <c r="H8667" s="91"/>
      <c r="I8667" s="91"/>
      <c r="J8667" s="91"/>
      <c r="K8667" s="28">
        <f>SUM(K8661:K8666)</f>
        <v>1.39</v>
      </c>
    </row>
    <row r="8668" spans="1:11" ht="15" customHeight="1" x14ac:dyDescent="0.25">
      <c r="A8668" s="93" t="s">
        <v>3907</v>
      </c>
      <c r="B8668" s="93"/>
      <c r="C8668" s="93"/>
      <c r="D8668" s="94" t="s">
        <v>3</v>
      </c>
      <c r="E8668" s="94"/>
      <c r="F8668" s="23" t="s">
        <v>4</v>
      </c>
      <c r="G8668" s="94" t="s">
        <v>3894</v>
      </c>
      <c r="H8668" s="94"/>
      <c r="I8668" s="94" t="s">
        <v>3895</v>
      </c>
      <c r="J8668" s="94"/>
      <c r="K8668" s="23" t="s">
        <v>3896</v>
      </c>
    </row>
    <row r="8669" spans="1:11" ht="15" customHeight="1" x14ac:dyDescent="0.25">
      <c r="A8669" s="24" t="s">
        <v>3910</v>
      </c>
      <c r="B8669" s="95" t="s">
        <v>3911</v>
      </c>
      <c r="C8669" s="95"/>
      <c r="D8669" s="96" t="s">
        <v>20</v>
      </c>
      <c r="E8669" s="96"/>
      <c r="F8669" s="24" t="s">
        <v>2056</v>
      </c>
      <c r="G8669" s="97">
        <v>3.6592999999999999E-3</v>
      </c>
      <c r="H8669" s="97"/>
      <c r="I8669" s="98">
        <v>24.94</v>
      </c>
      <c r="J8669" s="98"/>
      <c r="K8669" s="27">
        <f>TRUNC(TRUNC(G8669,8)*I8669,2)</f>
        <v>0.09</v>
      </c>
    </row>
    <row r="8670" spans="1:11" ht="18" customHeight="1" x14ac:dyDescent="0.25">
      <c r="A8670" s="9"/>
      <c r="B8670" s="9"/>
      <c r="C8670" s="9"/>
      <c r="D8670" s="9"/>
      <c r="E8670" s="9"/>
      <c r="F8670" s="9"/>
      <c r="G8670" s="91" t="s">
        <v>3912</v>
      </c>
      <c r="H8670" s="91"/>
      <c r="I8670" s="91"/>
      <c r="J8670" s="91"/>
      <c r="K8670" s="28">
        <f>SUM(K8669:K8669)</f>
        <v>0.09</v>
      </c>
    </row>
    <row r="8671" spans="1:11" ht="15" customHeight="1" x14ac:dyDescent="0.25">
      <c r="A8671" s="9"/>
      <c r="B8671" s="9"/>
      <c r="C8671" s="9"/>
      <c r="D8671" s="9"/>
      <c r="E8671" s="9"/>
      <c r="F8671" s="9"/>
      <c r="G8671" s="92" t="s">
        <v>3913</v>
      </c>
      <c r="H8671" s="92"/>
      <c r="I8671" s="92"/>
      <c r="J8671" s="92"/>
      <c r="K8671" s="29">
        <f>ROUND(SUM(K8667,K8670),2)</f>
        <v>1.48</v>
      </c>
    </row>
    <row r="8672" spans="1:11" ht="9.9499999999999993" customHeight="1" x14ac:dyDescent="0.25">
      <c r="A8672" s="9"/>
      <c r="B8672" s="9"/>
      <c r="C8672" s="9"/>
      <c r="D8672" s="9"/>
      <c r="E8672" s="9"/>
      <c r="F8672" s="9"/>
      <c r="G8672" s="100"/>
      <c r="H8672" s="100"/>
      <c r="I8672" s="100"/>
      <c r="J8672" s="100"/>
      <c r="K8672" s="100"/>
    </row>
    <row r="8673" spans="1:11" ht="20.100000000000001" customHeight="1" x14ac:dyDescent="0.25">
      <c r="A8673" s="99" t="s">
        <v>2780</v>
      </c>
      <c r="B8673" s="99"/>
      <c r="C8673" s="99"/>
      <c r="D8673" s="99"/>
      <c r="E8673" s="99"/>
      <c r="F8673" s="99"/>
      <c r="G8673" s="99"/>
      <c r="H8673" s="99"/>
      <c r="I8673" s="99"/>
      <c r="J8673" s="99"/>
      <c r="K8673" s="99"/>
    </row>
    <row r="8674" spans="1:11" ht="15" customHeight="1" x14ac:dyDescent="0.25">
      <c r="A8674" s="93" t="s">
        <v>3893</v>
      </c>
      <c r="B8674" s="93"/>
      <c r="C8674" s="93"/>
      <c r="D8674" s="94" t="s">
        <v>3</v>
      </c>
      <c r="E8674" s="94"/>
      <c r="F8674" s="23" t="s">
        <v>4</v>
      </c>
      <c r="G8674" s="94" t="s">
        <v>3894</v>
      </c>
      <c r="H8674" s="94"/>
      <c r="I8674" s="94" t="s">
        <v>3895</v>
      </c>
      <c r="J8674" s="94"/>
      <c r="K8674" s="23" t="s">
        <v>3896</v>
      </c>
    </row>
    <row r="8675" spans="1:11" ht="21" customHeight="1" x14ac:dyDescent="0.25">
      <c r="A8675" s="24" t="s">
        <v>4038</v>
      </c>
      <c r="B8675" s="95" t="s">
        <v>4039</v>
      </c>
      <c r="C8675" s="95"/>
      <c r="D8675" s="96" t="s">
        <v>20</v>
      </c>
      <c r="E8675" s="96"/>
      <c r="F8675" s="24" t="s">
        <v>34</v>
      </c>
      <c r="G8675" s="97">
        <v>6.6E-3</v>
      </c>
      <c r="H8675" s="97"/>
      <c r="I8675" s="98">
        <v>210.23</v>
      </c>
      <c r="J8675" s="98"/>
      <c r="K8675" s="27">
        <f>TRUNC(TRUNC(G8675,8)*I8675,2)</f>
        <v>1.38</v>
      </c>
    </row>
    <row r="8676" spans="1:11" ht="21" customHeight="1" x14ac:dyDescent="0.25">
      <c r="A8676" s="24" t="s">
        <v>4040</v>
      </c>
      <c r="B8676" s="95" t="s">
        <v>4041</v>
      </c>
      <c r="C8676" s="95"/>
      <c r="D8676" s="96" t="s">
        <v>20</v>
      </c>
      <c r="E8676" s="96"/>
      <c r="F8676" s="24" t="s">
        <v>84</v>
      </c>
      <c r="G8676" s="97">
        <v>1.0049999999999999</v>
      </c>
      <c r="H8676" s="97"/>
      <c r="I8676" s="98">
        <v>32.369999999999997</v>
      </c>
      <c r="J8676" s="98"/>
      <c r="K8676" s="27">
        <f>TRUNC(TRUNC(G8676,8)*I8676,2)</f>
        <v>32.53</v>
      </c>
    </row>
    <row r="8677" spans="1:11" ht="15" customHeight="1" x14ac:dyDescent="0.25">
      <c r="A8677" s="9"/>
      <c r="B8677" s="9"/>
      <c r="C8677" s="9"/>
      <c r="D8677" s="9"/>
      <c r="E8677" s="9"/>
      <c r="F8677" s="9"/>
      <c r="G8677" s="91" t="s">
        <v>3906</v>
      </c>
      <c r="H8677" s="91"/>
      <c r="I8677" s="91"/>
      <c r="J8677" s="91"/>
      <c r="K8677" s="28">
        <f>SUM(K8675:K8676)</f>
        <v>33.910000000000004</v>
      </c>
    </row>
    <row r="8678" spans="1:11" ht="15" customHeight="1" x14ac:dyDescent="0.25">
      <c r="A8678" s="93" t="s">
        <v>3907</v>
      </c>
      <c r="B8678" s="93"/>
      <c r="C8678" s="93"/>
      <c r="D8678" s="94" t="s">
        <v>3</v>
      </c>
      <c r="E8678" s="94"/>
      <c r="F8678" s="23" t="s">
        <v>4</v>
      </c>
      <c r="G8678" s="94" t="s">
        <v>3894</v>
      </c>
      <c r="H8678" s="94"/>
      <c r="I8678" s="94" t="s">
        <v>3895</v>
      </c>
      <c r="J8678" s="94"/>
      <c r="K8678" s="23" t="s">
        <v>3896</v>
      </c>
    </row>
    <row r="8679" spans="1:11" ht="15" customHeight="1" x14ac:dyDescent="0.25">
      <c r="A8679" s="24" t="s">
        <v>3971</v>
      </c>
      <c r="B8679" s="95" t="s">
        <v>3972</v>
      </c>
      <c r="C8679" s="95"/>
      <c r="D8679" s="96" t="s">
        <v>20</v>
      </c>
      <c r="E8679" s="96"/>
      <c r="F8679" s="24" t="s">
        <v>2056</v>
      </c>
      <c r="G8679" s="97">
        <v>0.2296</v>
      </c>
      <c r="H8679" s="97"/>
      <c r="I8679" s="98">
        <v>32.69</v>
      </c>
      <c r="J8679" s="98"/>
      <c r="K8679" s="27">
        <f>TRUNC(TRUNC(G8679,8)*I8679,2)</f>
        <v>7.5</v>
      </c>
    </row>
    <row r="8680" spans="1:11" ht="15" customHeight="1" x14ac:dyDescent="0.25">
      <c r="A8680" s="24" t="s">
        <v>3910</v>
      </c>
      <c r="B8680" s="95" t="s">
        <v>3911</v>
      </c>
      <c r="C8680" s="95"/>
      <c r="D8680" s="96" t="s">
        <v>20</v>
      </c>
      <c r="E8680" s="96"/>
      <c r="F8680" s="24" t="s">
        <v>2056</v>
      </c>
      <c r="G8680" s="97">
        <v>0.2296</v>
      </c>
      <c r="H8680" s="97"/>
      <c r="I8680" s="98">
        <v>24.94</v>
      </c>
      <c r="J8680" s="98"/>
      <c r="K8680" s="27">
        <f>TRUNC(TRUNC(G8680,8)*I8680,2)</f>
        <v>5.72</v>
      </c>
    </row>
    <row r="8681" spans="1:11" ht="18" customHeight="1" x14ac:dyDescent="0.25">
      <c r="A8681" s="9"/>
      <c r="B8681" s="9"/>
      <c r="C8681" s="9"/>
      <c r="D8681" s="9"/>
      <c r="E8681" s="9"/>
      <c r="F8681" s="9"/>
      <c r="G8681" s="91" t="s">
        <v>3912</v>
      </c>
      <c r="H8681" s="91"/>
      <c r="I8681" s="91"/>
      <c r="J8681" s="91"/>
      <c r="K8681" s="28">
        <f>SUM(K8679:K8680)</f>
        <v>13.219999999999999</v>
      </c>
    </row>
    <row r="8682" spans="1:11" ht="15" customHeight="1" x14ac:dyDescent="0.25">
      <c r="A8682" s="93" t="s">
        <v>3922</v>
      </c>
      <c r="B8682" s="93"/>
      <c r="C8682" s="93"/>
      <c r="D8682" s="94" t="s">
        <v>3</v>
      </c>
      <c r="E8682" s="94"/>
      <c r="F8682" s="23" t="s">
        <v>4</v>
      </c>
      <c r="G8682" s="94" t="s">
        <v>3894</v>
      </c>
      <c r="H8682" s="94"/>
      <c r="I8682" s="94" t="s">
        <v>3895</v>
      </c>
      <c r="J8682" s="94"/>
      <c r="K8682" s="23" t="s">
        <v>3896</v>
      </c>
    </row>
    <row r="8683" spans="1:11" ht="21" customHeight="1" x14ac:dyDescent="0.25">
      <c r="A8683" s="24" t="s">
        <v>4042</v>
      </c>
      <c r="B8683" s="95" t="s">
        <v>4043</v>
      </c>
      <c r="C8683" s="95"/>
      <c r="D8683" s="96" t="s">
        <v>20</v>
      </c>
      <c r="E8683" s="96"/>
      <c r="F8683" s="24" t="s">
        <v>34</v>
      </c>
      <c r="G8683" s="97">
        <v>1.8E-3</v>
      </c>
      <c r="H8683" s="97"/>
      <c r="I8683" s="98">
        <v>767.08</v>
      </c>
      <c r="J8683" s="98"/>
      <c r="K8683" s="27">
        <f>TRUNC(TRUNC(G8683,8)*I8683,2)</f>
        <v>1.38</v>
      </c>
    </row>
    <row r="8684" spans="1:11" ht="15" customHeight="1" x14ac:dyDescent="0.25">
      <c r="A8684" s="9"/>
      <c r="B8684" s="9"/>
      <c r="C8684" s="9"/>
      <c r="D8684" s="9"/>
      <c r="E8684" s="9"/>
      <c r="F8684" s="9"/>
      <c r="G8684" s="91" t="s">
        <v>3933</v>
      </c>
      <c r="H8684" s="91"/>
      <c r="I8684" s="91"/>
      <c r="J8684" s="91"/>
      <c r="K8684" s="28">
        <f>SUM(K8683:K8683)</f>
        <v>1.38</v>
      </c>
    </row>
    <row r="8685" spans="1:11" ht="15" customHeight="1" x14ac:dyDescent="0.25">
      <c r="A8685" s="9"/>
      <c r="B8685" s="9"/>
      <c r="C8685" s="9"/>
      <c r="D8685" s="9"/>
      <c r="E8685" s="9"/>
      <c r="F8685" s="9"/>
      <c r="G8685" s="92" t="s">
        <v>3913</v>
      </c>
      <c r="H8685" s="92"/>
      <c r="I8685" s="92"/>
      <c r="J8685" s="92"/>
      <c r="K8685" s="29">
        <f>ROUND(SUM(K8677,K8681,K8684),2)</f>
        <v>48.51</v>
      </c>
    </row>
    <row r="8686" spans="1:11" ht="9.9499999999999993" customHeight="1" x14ac:dyDescent="0.25">
      <c r="A8686" s="9"/>
      <c r="B8686" s="9"/>
      <c r="C8686" s="9"/>
      <c r="D8686" s="9"/>
      <c r="E8686" s="9"/>
      <c r="F8686" s="9"/>
      <c r="G8686" s="100"/>
      <c r="H8686" s="100"/>
      <c r="I8686" s="100"/>
      <c r="J8686" s="100"/>
      <c r="K8686" s="100"/>
    </row>
    <row r="8687" spans="1:11" ht="20.100000000000001" customHeight="1" x14ac:dyDescent="0.25">
      <c r="A8687" s="99" t="s">
        <v>2781</v>
      </c>
      <c r="B8687" s="99"/>
      <c r="C8687" s="99"/>
      <c r="D8687" s="99"/>
      <c r="E8687" s="99"/>
      <c r="F8687" s="99"/>
      <c r="G8687" s="99"/>
      <c r="H8687" s="99"/>
      <c r="I8687" s="99"/>
      <c r="J8687" s="99"/>
      <c r="K8687" s="99"/>
    </row>
    <row r="8688" spans="1:11" ht="15" customHeight="1" x14ac:dyDescent="0.25">
      <c r="A8688" s="93" t="s">
        <v>3893</v>
      </c>
      <c r="B8688" s="93"/>
      <c r="C8688" s="93"/>
      <c r="D8688" s="94" t="s">
        <v>3</v>
      </c>
      <c r="E8688" s="94"/>
      <c r="F8688" s="23" t="s">
        <v>4</v>
      </c>
      <c r="G8688" s="94" t="s">
        <v>3894</v>
      </c>
      <c r="H8688" s="94"/>
      <c r="I8688" s="94" t="s">
        <v>3895</v>
      </c>
      <c r="J8688" s="94"/>
      <c r="K8688" s="23" t="s">
        <v>3896</v>
      </c>
    </row>
    <row r="8689" spans="1:11" ht="15" customHeight="1" x14ac:dyDescent="0.25">
      <c r="A8689" s="24" t="s">
        <v>4044</v>
      </c>
      <c r="B8689" s="95" t="s">
        <v>4045</v>
      </c>
      <c r="C8689" s="95"/>
      <c r="D8689" s="96" t="s">
        <v>20</v>
      </c>
      <c r="E8689" s="96"/>
      <c r="F8689" s="24" t="s">
        <v>3903</v>
      </c>
      <c r="G8689" s="97">
        <v>0.106</v>
      </c>
      <c r="H8689" s="97"/>
      <c r="I8689" s="98">
        <v>2.59</v>
      </c>
      <c r="J8689" s="98"/>
      <c r="K8689" s="27">
        <f>TRUNC(TRUNC(G8689,8)*I8689,2)</f>
        <v>0.27</v>
      </c>
    </row>
    <row r="8690" spans="1:11" ht="15" customHeight="1" x14ac:dyDescent="0.25">
      <c r="A8690" s="9"/>
      <c r="B8690" s="9"/>
      <c r="C8690" s="9"/>
      <c r="D8690" s="9"/>
      <c r="E8690" s="9"/>
      <c r="F8690" s="9"/>
      <c r="G8690" s="91" t="s">
        <v>3906</v>
      </c>
      <c r="H8690" s="91"/>
      <c r="I8690" s="91"/>
      <c r="J8690" s="91"/>
      <c r="K8690" s="28">
        <f>SUM(K8689:K8689)</f>
        <v>0.27</v>
      </c>
    </row>
    <row r="8691" spans="1:11" ht="15" customHeight="1" x14ac:dyDescent="0.25">
      <c r="A8691" s="93" t="s">
        <v>3907</v>
      </c>
      <c r="B8691" s="93"/>
      <c r="C8691" s="93"/>
      <c r="D8691" s="94" t="s">
        <v>3</v>
      </c>
      <c r="E8691" s="94"/>
      <c r="F8691" s="23" t="s">
        <v>4</v>
      </c>
      <c r="G8691" s="94" t="s">
        <v>3894</v>
      </c>
      <c r="H8691" s="94"/>
      <c r="I8691" s="94" t="s">
        <v>3895</v>
      </c>
      <c r="J8691" s="94"/>
      <c r="K8691" s="23" t="s">
        <v>3896</v>
      </c>
    </row>
    <row r="8692" spans="1:11" ht="15" customHeight="1" x14ac:dyDescent="0.25">
      <c r="A8692" s="24" t="s">
        <v>4046</v>
      </c>
      <c r="B8692" s="95" t="s">
        <v>4047</v>
      </c>
      <c r="C8692" s="95"/>
      <c r="D8692" s="96" t="s">
        <v>20</v>
      </c>
      <c r="E8692" s="96"/>
      <c r="F8692" s="24" t="s">
        <v>2056</v>
      </c>
      <c r="G8692" s="97">
        <v>3.6999999999999998E-2</v>
      </c>
      <c r="H8692" s="97"/>
      <c r="I8692" s="98">
        <v>34.35</v>
      </c>
      <c r="J8692" s="98"/>
      <c r="K8692" s="27">
        <f>TRUNC(TRUNC(G8692,8)*I8692,2)</f>
        <v>1.27</v>
      </c>
    </row>
    <row r="8693" spans="1:11" ht="15" customHeight="1" x14ac:dyDescent="0.25">
      <c r="A8693" s="24" t="s">
        <v>3910</v>
      </c>
      <c r="B8693" s="95" t="s">
        <v>3911</v>
      </c>
      <c r="C8693" s="95"/>
      <c r="D8693" s="96" t="s">
        <v>20</v>
      </c>
      <c r="E8693" s="96"/>
      <c r="F8693" s="24" t="s">
        <v>2056</v>
      </c>
      <c r="G8693" s="97">
        <v>1.6E-2</v>
      </c>
      <c r="H8693" s="97"/>
      <c r="I8693" s="98">
        <v>24.94</v>
      </c>
      <c r="J8693" s="98"/>
      <c r="K8693" s="27">
        <f>TRUNC(TRUNC(G8693,8)*I8693,2)</f>
        <v>0.39</v>
      </c>
    </row>
    <row r="8694" spans="1:11" ht="18" customHeight="1" x14ac:dyDescent="0.25">
      <c r="A8694" s="9"/>
      <c r="B8694" s="9"/>
      <c r="C8694" s="9"/>
      <c r="D8694" s="9"/>
      <c r="E8694" s="9"/>
      <c r="F8694" s="9"/>
      <c r="G8694" s="91" t="s">
        <v>3912</v>
      </c>
      <c r="H8694" s="91"/>
      <c r="I8694" s="91"/>
      <c r="J8694" s="91"/>
      <c r="K8694" s="28">
        <f>SUM(K8692:K8693)</f>
        <v>1.6600000000000001</v>
      </c>
    </row>
    <row r="8695" spans="1:11" ht="15" customHeight="1" x14ac:dyDescent="0.25">
      <c r="A8695" s="9"/>
      <c r="B8695" s="9"/>
      <c r="C8695" s="9"/>
      <c r="D8695" s="9"/>
      <c r="E8695" s="9"/>
      <c r="F8695" s="9"/>
      <c r="G8695" s="92" t="s">
        <v>3913</v>
      </c>
      <c r="H8695" s="92"/>
      <c r="I8695" s="92"/>
      <c r="J8695" s="92"/>
      <c r="K8695" s="29">
        <f>ROUND(SUM(K8690,K8694),2)</f>
        <v>1.93</v>
      </c>
    </row>
    <row r="8696" spans="1:11" ht="9.9499999999999993" customHeight="1" x14ac:dyDescent="0.25">
      <c r="A8696" s="9"/>
      <c r="B8696" s="9"/>
      <c r="C8696" s="9"/>
      <c r="D8696" s="9"/>
      <c r="E8696" s="9"/>
      <c r="F8696" s="9"/>
      <c r="G8696" s="100"/>
      <c r="H8696" s="100"/>
      <c r="I8696" s="100"/>
      <c r="J8696" s="100"/>
      <c r="K8696" s="100"/>
    </row>
    <row r="8697" spans="1:11" ht="20.100000000000001" customHeight="1" x14ac:dyDescent="0.25">
      <c r="A8697" s="99" t="s">
        <v>2782</v>
      </c>
      <c r="B8697" s="99"/>
      <c r="C8697" s="99"/>
      <c r="D8697" s="99"/>
      <c r="E8697" s="99"/>
      <c r="F8697" s="99"/>
      <c r="G8697" s="99"/>
      <c r="H8697" s="99"/>
      <c r="I8697" s="99"/>
      <c r="J8697" s="99"/>
      <c r="K8697" s="99"/>
    </row>
    <row r="8698" spans="1:11" ht="15" customHeight="1" x14ac:dyDescent="0.25">
      <c r="A8698" s="93" t="s">
        <v>3916</v>
      </c>
      <c r="B8698" s="93"/>
      <c r="C8698" s="93"/>
      <c r="D8698" s="94" t="s">
        <v>3</v>
      </c>
      <c r="E8698" s="94"/>
      <c r="F8698" s="23" t="s">
        <v>4</v>
      </c>
      <c r="G8698" s="94" t="s">
        <v>3894</v>
      </c>
      <c r="H8698" s="94"/>
      <c r="I8698" s="94" t="s">
        <v>3895</v>
      </c>
      <c r="J8698" s="94"/>
      <c r="K8698" s="23" t="s">
        <v>3896</v>
      </c>
    </row>
    <row r="8699" spans="1:11" ht="29.1" customHeight="1" x14ac:dyDescent="0.25">
      <c r="A8699" s="24" t="s">
        <v>3963</v>
      </c>
      <c r="B8699" s="95" t="s">
        <v>3964</v>
      </c>
      <c r="C8699" s="95"/>
      <c r="D8699" s="96" t="s">
        <v>20</v>
      </c>
      <c r="E8699" s="96"/>
      <c r="F8699" s="24" t="s">
        <v>3936</v>
      </c>
      <c r="G8699" s="97">
        <v>5.2258833999999998</v>
      </c>
      <c r="H8699" s="97"/>
      <c r="I8699" s="98">
        <v>8.9</v>
      </c>
      <c r="J8699" s="98"/>
      <c r="K8699" s="27">
        <f>TRUNC(TRUNC(G8699,8)*I8699,2)</f>
        <v>46.51</v>
      </c>
    </row>
    <row r="8700" spans="1:11" ht="29.1" customHeight="1" x14ac:dyDescent="0.25">
      <c r="A8700" s="24" t="s">
        <v>3965</v>
      </c>
      <c r="B8700" s="95" t="s">
        <v>3966</v>
      </c>
      <c r="C8700" s="95"/>
      <c r="D8700" s="96" t="s">
        <v>20</v>
      </c>
      <c r="E8700" s="96"/>
      <c r="F8700" s="24" t="s">
        <v>30</v>
      </c>
      <c r="G8700" s="97">
        <v>0.95392160000000004</v>
      </c>
      <c r="H8700" s="97"/>
      <c r="I8700" s="98">
        <v>32.76</v>
      </c>
      <c r="J8700" s="98"/>
      <c r="K8700" s="27">
        <f>TRUNC(TRUNC(G8700,8)*I8700,2)</f>
        <v>31.25</v>
      </c>
    </row>
    <row r="8701" spans="1:11" ht="21" customHeight="1" x14ac:dyDescent="0.25">
      <c r="A8701" s="24" t="s">
        <v>3967</v>
      </c>
      <c r="B8701" s="95" t="s">
        <v>3968</v>
      </c>
      <c r="C8701" s="95"/>
      <c r="D8701" s="96" t="s">
        <v>20</v>
      </c>
      <c r="E8701" s="96"/>
      <c r="F8701" s="24" t="s">
        <v>3936</v>
      </c>
      <c r="G8701" s="97">
        <v>5.2258833999999998</v>
      </c>
      <c r="H8701" s="97"/>
      <c r="I8701" s="98">
        <v>27.59</v>
      </c>
      <c r="J8701" s="98"/>
      <c r="K8701" s="27">
        <f>TRUNC(TRUNC(G8701,8)*I8701,2)</f>
        <v>144.18</v>
      </c>
    </row>
    <row r="8702" spans="1:11" ht="21" customHeight="1" x14ac:dyDescent="0.25">
      <c r="A8702" s="24" t="s">
        <v>3969</v>
      </c>
      <c r="B8702" s="95" t="s">
        <v>3970</v>
      </c>
      <c r="C8702" s="95"/>
      <c r="D8702" s="96" t="s">
        <v>20</v>
      </c>
      <c r="E8702" s="96"/>
      <c r="F8702" s="24" t="s">
        <v>30</v>
      </c>
      <c r="G8702" s="97">
        <v>0.95392160000000004</v>
      </c>
      <c r="H8702" s="97"/>
      <c r="I8702" s="98">
        <v>28.09</v>
      </c>
      <c r="J8702" s="98"/>
      <c r="K8702" s="27">
        <f>TRUNC(TRUNC(G8702,8)*I8702,2)</f>
        <v>26.79</v>
      </c>
    </row>
    <row r="8703" spans="1:11" ht="18" customHeight="1" x14ac:dyDescent="0.25">
      <c r="A8703" s="9"/>
      <c r="B8703" s="9"/>
      <c r="C8703" s="9"/>
      <c r="D8703" s="9"/>
      <c r="E8703" s="9"/>
      <c r="F8703" s="9"/>
      <c r="G8703" s="91" t="s">
        <v>3919</v>
      </c>
      <c r="H8703" s="91"/>
      <c r="I8703" s="91"/>
      <c r="J8703" s="91"/>
      <c r="K8703" s="28">
        <f>SUM(K8699:K8702)</f>
        <v>248.73</v>
      </c>
    </row>
    <row r="8704" spans="1:11" ht="15" customHeight="1" x14ac:dyDescent="0.25">
      <c r="A8704" s="93" t="s">
        <v>3893</v>
      </c>
      <c r="B8704" s="93"/>
      <c r="C8704" s="93"/>
      <c r="D8704" s="94" t="s">
        <v>3</v>
      </c>
      <c r="E8704" s="94"/>
      <c r="F8704" s="23" t="s">
        <v>4</v>
      </c>
      <c r="G8704" s="94" t="s">
        <v>3894</v>
      </c>
      <c r="H8704" s="94"/>
      <c r="I8704" s="94" t="s">
        <v>3895</v>
      </c>
      <c r="J8704" s="94"/>
      <c r="K8704" s="23" t="s">
        <v>3896</v>
      </c>
    </row>
    <row r="8705" spans="1:11" ht="21" customHeight="1" x14ac:dyDescent="0.25">
      <c r="A8705" s="24" t="s">
        <v>4048</v>
      </c>
      <c r="B8705" s="95" t="s">
        <v>4049</v>
      </c>
      <c r="C8705" s="95"/>
      <c r="D8705" s="96" t="s">
        <v>20</v>
      </c>
      <c r="E8705" s="96"/>
      <c r="F8705" s="24" t="s">
        <v>34</v>
      </c>
      <c r="G8705" s="97">
        <v>0.19980000000000001</v>
      </c>
      <c r="H8705" s="97"/>
      <c r="I8705" s="98">
        <v>206.17</v>
      </c>
      <c r="J8705" s="98"/>
      <c r="K8705" s="27">
        <f>TRUNC(TRUNC(G8705,8)*I8705,2)</f>
        <v>41.19</v>
      </c>
    </row>
    <row r="8706" spans="1:11" ht="15" customHeight="1" x14ac:dyDescent="0.25">
      <c r="A8706" s="24" t="s">
        <v>3955</v>
      </c>
      <c r="B8706" s="95" t="s">
        <v>3956</v>
      </c>
      <c r="C8706" s="95"/>
      <c r="D8706" s="96" t="s">
        <v>20</v>
      </c>
      <c r="E8706" s="96"/>
      <c r="F8706" s="24" t="s">
        <v>3903</v>
      </c>
      <c r="G8706" s="97">
        <v>3.6695999999999999E-2</v>
      </c>
      <c r="H8706" s="97"/>
      <c r="I8706" s="98">
        <v>19.37</v>
      </c>
      <c r="J8706" s="98"/>
      <c r="K8706" s="27">
        <f>TRUNC(TRUNC(G8706,8)*I8706,2)</f>
        <v>0.71</v>
      </c>
    </row>
    <row r="8707" spans="1:11" ht="21" customHeight="1" x14ac:dyDescent="0.25">
      <c r="A8707" s="24" t="s">
        <v>4050</v>
      </c>
      <c r="B8707" s="95" t="s">
        <v>4051</v>
      </c>
      <c r="C8707" s="95"/>
      <c r="D8707" s="96" t="s">
        <v>20</v>
      </c>
      <c r="E8707" s="96"/>
      <c r="F8707" s="24" t="s">
        <v>84</v>
      </c>
      <c r="G8707" s="97">
        <v>7.48</v>
      </c>
      <c r="H8707" s="97"/>
      <c r="I8707" s="98">
        <v>3.9</v>
      </c>
      <c r="J8707" s="98"/>
      <c r="K8707" s="27">
        <f>TRUNC(TRUNC(G8707,8)*I8707,2)</f>
        <v>29.17</v>
      </c>
    </row>
    <row r="8708" spans="1:11" ht="15" customHeight="1" x14ac:dyDescent="0.25">
      <c r="A8708" s="9"/>
      <c r="B8708" s="9"/>
      <c r="C8708" s="9"/>
      <c r="D8708" s="9"/>
      <c r="E8708" s="9"/>
      <c r="F8708" s="9"/>
      <c r="G8708" s="91" t="s">
        <v>3906</v>
      </c>
      <c r="H8708" s="91"/>
      <c r="I8708" s="91"/>
      <c r="J8708" s="91"/>
      <c r="K8708" s="28">
        <f>SUM(K8705:K8707)</f>
        <v>71.069999999999993</v>
      </c>
    </row>
    <row r="8709" spans="1:11" ht="15" customHeight="1" x14ac:dyDescent="0.25">
      <c r="A8709" s="93" t="s">
        <v>3907</v>
      </c>
      <c r="B8709" s="93"/>
      <c r="C8709" s="93"/>
      <c r="D8709" s="94" t="s">
        <v>3</v>
      </c>
      <c r="E8709" s="94"/>
      <c r="F8709" s="23" t="s">
        <v>4</v>
      </c>
      <c r="G8709" s="94" t="s">
        <v>3894</v>
      </c>
      <c r="H8709" s="94"/>
      <c r="I8709" s="94" t="s">
        <v>3895</v>
      </c>
      <c r="J8709" s="94"/>
      <c r="K8709" s="23" t="s">
        <v>3896</v>
      </c>
    </row>
    <row r="8710" spans="1:11" ht="15" customHeight="1" x14ac:dyDescent="0.25">
      <c r="A8710" s="24" t="s">
        <v>3971</v>
      </c>
      <c r="B8710" s="95" t="s">
        <v>3972</v>
      </c>
      <c r="C8710" s="95"/>
      <c r="D8710" s="96" t="s">
        <v>20</v>
      </c>
      <c r="E8710" s="96"/>
      <c r="F8710" s="24" t="s">
        <v>2056</v>
      </c>
      <c r="G8710" s="97">
        <v>2.3251949999999999</v>
      </c>
      <c r="H8710" s="97"/>
      <c r="I8710" s="98">
        <v>32.69</v>
      </c>
      <c r="J8710" s="98"/>
      <c r="K8710" s="27">
        <f>TRUNC(TRUNC(G8710,8)*I8710,2)</f>
        <v>76.010000000000005</v>
      </c>
    </row>
    <row r="8711" spans="1:11" ht="15" customHeight="1" x14ac:dyDescent="0.25">
      <c r="A8711" s="24" t="s">
        <v>3910</v>
      </c>
      <c r="B8711" s="95" t="s">
        <v>3911</v>
      </c>
      <c r="C8711" s="95"/>
      <c r="D8711" s="96" t="s">
        <v>20</v>
      </c>
      <c r="E8711" s="96"/>
      <c r="F8711" s="24" t="s">
        <v>2056</v>
      </c>
      <c r="G8711" s="97">
        <v>17.010999999999999</v>
      </c>
      <c r="H8711" s="97"/>
      <c r="I8711" s="98">
        <v>24.94</v>
      </c>
      <c r="J8711" s="98"/>
      <c r="K8711" s="27">
        <f>TRUNC(TRUNC(G8711,8)*I8711,2)</f>
        <v>424.25</v>
      </c>
    </row>
    <row r="8712" spans="1:11" ht="18" customHeight="1" x14ac:dyDescent="0.25">
      <c r="A8712" s="9"/>
      <c r="B8712" s="9"/>
      <c r="C8712" s="9"/>
      <c r="D8712" s="9"/>
      <c r="E8712" s="9"/>
      <c r="F8712" s="9"/>
      <c r="G8712" s="91" t="s">
        <v>3912</v>
      </c>
      <c r="H8712" s="91"/>
      <c r="I8712" s="91"/>
      <c r="J8712" s="91"/>
      <c r="K8712" s="28">
        <f>SUM(K8710:K8711)</f>
        <v>500.26</v>
      </c>
    </row>
    <row r="8713" spans="1:11" ht="15" customHeight="1" x14ac:dyDescent="0.25">
      <c r="A8713" s="93" t="s">
        <v>3922</v>
      </c>
      <c r="B8713" s="93"/>
      <c r="C8713" s="93"/>
      <c r="D8713" s="94" t="s">
        <v>3</v>
      </c>
      <c r="E8713" s="94"/>
      <c r="F8713" s="23" t="s">
        <v>4</v>
      </c>
      <c r="G8713" s="94" t="s">
        <v>3894</v>
      </c>
      <c r="H8713" s="94"/>
      <c r="I8713" s="94" t="s">
        <v>3895</v>
      </c>
      <c r="J8713" s="94"/>
      <c r="K8713" s="23" t="s">
        <v>3896</v>
      </c>
    </row>
    <row r="8714" spans="1:11" ht="29.1" customHeight="1" x14ac:dyDescent="0.25">
      <c r="A8714" s="24" t="s">
        <v>4052</v>
      </c>
      <c r="B8714" s="95" t="s">
        <v>4053</v>
      </c>
      <c r="C8714" s="95"/>
      <c r="D8714" s="96" t="s">
        <v>20</v>
      </c>
      <c r="E8714" s="96"/>
      <c r="F8714" s="24" t="s">
        <v>34</v>
      </c>
      <c r="G8714" s="97">
        <v>0.66502459999999997</v>
      </c>
      <c r="H8714" s="97"/>
      <c r="I8714" s="98">
        <v>619.19000000000005</v>
      </c>
      <c r="J8714" s="98"/>
      <c r="K8714" s="27">
        <f>TRUNC(TRUNC(G8714,8)*I8714,2)</f>
        <v>411.77</v>
      </c>
    </row>
    <row r="8715" spans="1:11" ht="21" customHeight="1" x14ac:dyDescent="0.25">
      <c r="A8715" s="24" t="s">
        <v>95</v>
      </c>
      <c r="B8715" s="95" t="s">
        <v>96</v>
      </c>
      <c r="C8715" s="95"/>
      <c r="D8715" s="96" t="s">
        <v>20</v>
      </c>
      <c r="E8715" s="96"/>
      <c r="F8715" s="24" t="s">
        <v>16</v>
      </c>
      <c r="G8715" s="97">
        <v>0.48</v>
      </c>
      <c r="H8715" s="97"/>
      <c r="I8715" s="98">
        <v>176.85</v>
      </c>
      <c r="J8715" s="98"/>
      <c r="K8715" s="27">
        <f>TRUNC(TRUNC(G8715,8)*I8715,2)</f>
        <v>84.88</v>
      </c>
    </row>
    <row r="8716" spans="1:11" ht="15" customHeight="1" x14ac:dyDescent="0.25">
      <c r="A8716" s="9"/>
      <c r="B8716" s="9"/>
      <c r="C8716" s="9"/>
      <c r="D8716" s="9"/>
      <c r="E8716" s="9"/>
      <c r="F8716" s="9"/>
      <c r="G8716" s="91" t="s">
        <v>3933</v>
      </c>
      <c r="H8716" s="91"/>
      <c r="I8716" s="91"/>
      <c r="J8716" s="91"/>
      <c r="K8716" s="28">
        <f>SUM(K8714:K8715)</f>
        <v>496.65</v>
      </c>
    </row>
    <row r="8717" spans="1:11" ht="15" customHeight="1" x14ac:dyDescent="0.25">
      <c r="A8717" s="9"/>
      <c r="B8717" s="9"/>
      <c r="C8717" s="9"/>
      <c r="D8717" s="9"/>
      <c r="E8717" s="9"/>
      <c r="F8717" s="9"/>
      <c r="G8717" s="92" t="s">
        <v>3913</v>
      </c>
      <c r="H8717" s="92"/>
      <c r="I8717" s="92"/>
      <c r="J8717" s="92"/>
      <c r="K8717" s="29">
        <f>ROUND(SUM(K8703,K8708,K8712,K8716),2)</f>
        <v>1316.71</v>
      </c>
    </row>
    <row r="8718" spans="1:11" ht="9.9499999999999993" customHeight="1" x14ac:dyDescent="0.25">
      <c r="A8718" s="9"/>
      <c r="B8718" s="9"/>
      <c r="C8718" s="9"/>
      <c r="D8718" s="9"/>
      <c r="E8718" s="9"/>
      <c r="F8718" s="9"/>
      <c r="G8718" s="100"/>
      <c r="H8718" s="100"/>
      <c r="I8718" s="100"/>
      <c r="J8718" s="100"/>
      <c r="K8718" s="100"/>
    </row>
    <row r="8719" spans="1:11" ht="20.100000000000001" customHeight="1" x14ac:dyDescent="0.25">
      <c r="A8719" s="99" t="s">
        <v>2783</v>
      </c>
      <c r="B8719" s="99"/>
      <c r="C8719" s="99"/>
      <c r="D8719" s="99"/>
      <c r="E8719" s="99"/>
      <c r="F8719" s="99"/>
      <c r="G8719" s="99"/>
      <c r="H8719" s="99"/>
      <c r="I8719" s="99"/>
      <c r="J8719" s="99"/>
      <c r="K8719" s="99"/>
    </row>
    <row r="8720" spans="1:11" ht="15" customHeight="1" x14ac:dyDescent="0.25">
      <c r="A8720" s="93" t="s">
        <v>3893</v>
      </c>
      <c r="B8720" s="93"/>
      <c r="C8720" s="93"/>
      <c r="D8720" s="94" t="s">
        <v>3</v>
      </c>
      <c r="E8720" s="94"/>
      <c r="F8720" s="23" t="s">
        <v>4</v>
      </c>
      <c r="G8720" s="94" t="s">
        <v>3894</v>
      </c>
      <c r="H8720" s="94"/>
      <c r="I8720" s="94" t="s">
        <v>3895</v>
      </c>
      <c r="J8720" s="94"/>
      <c r="K8720" s="23" t="s">
        <v>3896</v>
      </c>
    </row>
    <row r="8721" spans="1:11" ht="29.1" customHeight="1" x14ac:dyDescent="0.25">
      <c r="A8721" s="24" t="s">
        <v>4054</v>
      </c>
      <c r="B8721" s="95" t="s">
        <v>4055</v>
      </c>
      <c r="C8721" s="95"/>
      <c r="D8721" s="96" t="s">
        <v>20</v>
      </c>
      <c r="E8721" s="96"/>
      <c r="F8721" s="24" t="s">
        <v>34</v>
      </c>
      <c r="G8721" s="97">
        <v>0.18468999999999999</v>
      </c>
      <c r="H8721" s="97"/>
      <c r="I8721" s="98">
        <v>517.16999999999996</v>
      </c>
      <c r="J8721" s="98"/>
      <c r="K8721" s="27">
        <f t="shared" ref="K8721:K8726" si="67">ROUND(ROUND(G8721,8)*I8721,2)</f>
        <v>95.52</v>
      </c>
    </row>
    <row r="8722" spans="1:11" ht="21" customHeight="1" x14ac:dyDescent="0.25">
      <c r="A8722" s="24" t="s">
        <v>4056</v>
      </c>
      <c r="B8722" s="95" t="s">
        <v>4057</v>
      </c>
      <c r="C8722" s="95"/>
      <c r="D8722" s="96" t="s">
        <v>20</v>
      </c>
      <c r="E8722" s="96"/>
      <c r="F8722" s="24" t="s">
        <v>2057</v>
      </c>
      <c r="G8722" s="97">
        <v>3.1900000000000001E-3</v>
      </c>
      <c r="H8722" s="97"/>
      <c r="I8722" s="98">
        <v>8.98</v>
      </c>
      <c r="J8722" s="98"/>
      <c r="K8722" s="27">
        <f t="shared" si="67"/>
        <v>0.03</v>
      </c>
    </row>
    <row r="8723" spans="1:11" ht="15" customHeight="1" x14ac:dyDescent="0.25">
      <c r="A8723" s="24" t="s">
        <v>3955</v>
      </c>
      <c r="B8723" s="95" t="s">
        <v>3956</v>
      </c>
      <c r="C8723" s="95"/>
      <c r="D8723" s="96" t="s">
        <v>20</v>
      </c>
      <c r="E8723" s="96"/>
      <c r="F8723" s="24" t="s">
        <v>3903</v>
      </c>
      <c r="G8723" s="97">
        <v>4.4999999999999998E-2</v>
      </c>
      <c r="H8723" s="97"/>
      <c r="I8723" s="98">
        <v>19.37</v>
      </c>
      <c r="J8723" s="98"/>
      <c r="K8723" s="27">
        <f t="shared" si="67"/>
        <v>0.87</v>
      </c>
    </row>
    <row r="8724" spans="1:11" ht="21" customHeight="1" x14ac:dyDescent="0.25">
      <c r="A8724" s="24" t="s">
        <v>4050</v>
      </c>
      <c r="B8724" s="95" t="s">
        <v>4051</v>
      </c>
      <c r="C8724" s="95"/>
      <c r="D8724" s="96" t="s">
        <v>20</v>
      </c>
      <c r="E8724" s="96"/>
      <c r="F8724" s="24" t="s">
        <v>84</v>
      </c>
      <c r="G8724" s="97">
        <v>0.46875</v>
      </c>
      <c r="H8724" s="97"/>
      <c r="I8724" s="98">
        <v>3.9</v>
      </c>
      <c r="J8724" s="98"/>
      <c r="K8724" s="27">
        <f t="shared" si="67"/>
        <v>1.83</v>
      </c>
    </row>
    <row r="8725" spans="1:11" ht="21" customHeight="1" x14ac:dyDescent="0.25">
      <c r="A8725" s="24" t="s">
        <v>4058</v>
      </c>
      <c r="B8725" s="95" t="s">
        <v>4059</v>
      </c>
      <c r="C8725" s="95"/>
      <c r="D8725" s="96" t="s">
        <v>20</v>
      </c>
      <c r="E8725" s="96"/>
      <c r="F8725" s="24" t="s">
        <v>84</v>
      </c>
      <c r="G8725" s="97">
        <v>0.375</v>
      </c>
      <c r="H8725" s="97"/>
      <c r="I8725" s="98">
        <v>2.69</v>
      </c>
      <c r="J8725" s="98"/>
      <c r="K8725" s="27">
        <f t="shared" si="67"/>
        <v>1.01</v>
      </c>
    </row>
    <row r="8726" spans="1:11" ht="29.1" customHeight="1" x14ac:dyDescent="0.25">
      <c r="A8726" s="24" t="s">
        <v>4060</v>
      </c>
      <c r="B8726" s="95" t="s">
        <v>4061</v>
      </c>
      <c r="C8726" s="95"/>
      <c r="D8726" s="96" t="s">
        <v>20</v>
      </c>
      <c r="E8726" s="96"/>
      <c r="F8726" s="24" t="s">
        <v>16</v>
      </c>
      <c r="G8726" s="97">
        <v>1.07</v>
      </c>
      <c r="H8726" s="97"/>
      <c r="I8726" s="98">
        <v>23.81</v>
      </c>
      <c r="J8726" s="98"/>
      <c r="K8726" s="27">
        <f t="shared" si="67"/>
        <v>25.48</v>
      </c>
    </row>
    <row r="8727" spans="1:11" ht="15" customHeight="1" x14ac:dyDescent="0.25">
      <c r="A8727" s="9"/>
      <c r="B8727" s="9"/>
      <c r="C8727" s="9"/>
      <c r="D8727" s="9"/>
      <c r="E8727" s="9"/>
      <c r="F8727" s="9"/>
      <c r="G8727" s="91" t="s">
        <v>3906</v>
      </c>
      <c r="H8727" s="91"/>
      <c r="I8727" s="91"/>
      <c r="J8727" s="91"/>
      <c r="K8727" s="28">
        <f>SUM(K8721:K8726)</f>
        <v>124.74000000000001</v>
      </c>
    </row>
    <row r="8728" spans="1:11" ht="15" customHeight="1" x14ac:dyDescent="0.25">
      <c r="A8728" s="93" t="s">
        <v>3907</v>
      </c>
      <c r="B8728" s="93"/>
      <c r="C8728" s="93"/>
      <c r="D8728" s="94" t="s">
        <v>3</v>
      </c>
      <c r="E8728" s="94"/>
      <c r="F8728" s="23" t="s">
        <v>4</v>
      </c>
      <c r="G8728" s="94" t="s">
        <v>3894</v>
      </c>
      <c r="H8728" s="94"/>
      <c r="I8728" s="94" t="s">
        <v>3895</v>
      </c>
      <c r="J8728" s="94"/>
      <c r="K8728" s="23" t="s">
        <v>3896</v>
      </c>
    </row>
    <row r="8729" spans="1:11" ht="21" customHeight="1" x14ac:dyDescent="0.25">
      <c r="A8729" s="24" t="s">
        <v>3908</v>
      </c>
      <c r="B8729" s="95" t="s">
        <v>3909</v>
      </c>
      <c r="C8729" s="95"/>
      <c r="D8729" s="96" t="s">
        <v>20</v>
      </c>
      <c r="E8729" s="96"/>
      <c r="F8729" s="24" t="s">
        <v>2056</v>
      </c>
      <c r="G8729" s="97">
        <v>0.13009999999999999</v>
      </c>
      <c r="H8729" s="97"/>
      <c r="I8729" s="98">
        <v>32.24</v>
      </c>
      <c r="J8729" s="98"/>
      <c r="K8729" s="27">
        <f>ROUND(ROUND(G8729,8)*I8729,2)</f>
        <v>4.1900000000000004</v>
      </c>
    </row>
    <row r="8730" spans="1:11" ht="15" customHeight="1" x14ac:dyDescent="0.25">
      <c r="A8730" s="24" t="s">
        <v>3971</v>
      </c>
      <c r="B8730" s="95" t="s">
        <v>3972</v>
      </c>
      <c r="C8730" s="95"/>
      <c r="D8730" s="96" t="s">
        <v>20</v>
      </c>
      <c r="E8730" s="96"/>
      <c r="F8730" s="24" t="s">
        <v>2056</v>
      </c>
      <c r="G8730" s="97">
        <v>8.7400000000000005E-2</v>
      </c>
      <c r="H8730" s="97"/>
      <c r="I8730" s="98">
        <v>32.69</v>
      </c>
      <c r="J8730" s="98"/>
      <c r="K8730" s="27">
        <f>ROUND(ROUND(G8730,8)*I8730,2)</f>
        <v>2.86</v>
      </c>
    </row>
    <row r="8731" spans="1:11" ht="15" customHeight="1" x14ac:dyDescent="0.25">
      <c r="A8731" s="24" t="s">
        <v>3910</v>
      </c>
      <c r="B8731" s="95" t="s">
        <v>3911</v>
      </c>
      <c r="C8731" s="95"/>
      <c r="D8731" s="96" t="s">
        <v>20</v>
      </c>
      <c r="E8731" s="96"/>
      <c r="F8731" s="24" t="s">
        <v>2056</v>
      </c>
      <c r="G8731" s="97">
        <v>0.21759999999999999</v>
      </c>
      <c r="H8731" s="97"/>
      <c r="I8731" s="98">
        <v>24.94</v>
      </c>
      <c r="J8731" s="98"/>
      <c r="K8731" s="27">
        <f>ROUND(ROUND(G8731,8)*I8731,2)</f>
        <v>5.43</v>
      </c>
    </row>
    <row r="8732" spans="1:11" ht="18" customHeight="1" x14ac:dyDescent="0.25">
      <c r="A8732" s="9"/>
      <c r="B8732" s="9"/>
      <c r="C8732" s="9"/>
      <c r="D8732" s="9"/>
      <c r="E8732" s="9"/>
      <c r="F8732" s="9"/>
      <c r="G8732" s="91" t="s">
        <v>3912</v>
      </c>
      <c r="H8732" s="91"/>
      <c r="I8732" s="91"/>
      <c r="J8732" s="91"/>
      <c r="K8732" s="28">
        <f>SUM(K8729:K8731)</f>
        <v>12.48</v>
      </c>
    </row>
    <row r="8733" spans="1:11" ht="15" customHeight="1" x14ac:dyDescent="0.25">
      <c r="A8733" s="93" t="s">
        <v>3922</v>
      </c>
      <c r="B8733" s="93"/>
      <c r="C8733" s="93"/>
      <c r="D8733" s="94" t="s">
        <v>3</v>
      </c>
      <c r="E8733" s="94"/>
      <c r="F8733" s="23" t="s">
        <v>4</v>
      </c>
      <c r="G8733" s="94" t="s">
        <v>3894</v>
      </c>
      <c r="H8733" s="94"/>
      <c r="I8733" s="94" t="s">
        <v>3895</v>
      </c>
      <c r="J8733" s="94"/>
      <c r="K8733" s="23" t="s">
        <v>3896</v>
      </c>
    </row>
    <row r="8734" spans="1:11" ht="29.1" customHeight="1" x14ac:dyDescent="0.25">
      <c r="A8734" s="24" t="s">
        <v>4062</v>
      </c>
      <c r="B8734" s="95" t="s">
        <v>4063</v>
      </c>
      <c r="C8734" s="95"/>
      <c r="D8734" s="96" t="s">
        <v>20</v>
      </c>
      <c r="E8734" s="96"/>
      <c r="F8734" s="24" t="s">
        <v>3903</v>
      </c>
      <c r="G8734" s="97">
        <v>1.23E-2</v>
      </c>
      <c r="H8734" s="97"/>
      <c r="I8734" s="98">
        <v>23.44</v>
      </c>
      <c r="J8734" s="98"/>
      <c r="K8734" s="27">
        <f>ROUND(ROUND(G8734,8)*I8734,2)</f>
        <v>0.28999999999999998</v>
      </c>
    </row>
    <row r="8735" spans="1:11" ht="21" customHeight="1" x14ac:dyDescent="0.25">
      <c r="A8735" s="24" t="s">
        <v>4064</v>
      </c>
      <c r="B8735" s="95" t="s">
        <v>4065</v>
      </c>
      <c r="C8735" s="95"/>
      <c r="D8735" s="96" t="s">
        <v>4066</v>
      </c>
      <c r="E8735" s="96"/>
      <c r="F8735" s="24" t="s">
        <v>26</v>
      </c>
      <c r="G8735" s="97">
        <v>4</v>
      </c>
      <c r="H8735" s="97"/>
      <c r="I8735" s="98">
        <v>5.76</v>
      </c>
      <c r="J8735" s="98"/>
      <c r="K8735" s="27">
        <f>ROUND(ROUND(G8735,8)*I8735,2)</f>
        <v>23.04</v>
      </c>
    </row>
    <row r="8736" spans="1:11" ht="15" customHeight="1" x14ac:dyDescent="0.25">
      <c r="A8736" s="9"/>
      <c r="B8736" s="9"/>
      <c r="C8736" s="9"/>
      <c r="D8736" s="9"/>
      <c r="E8736" s="9"/>
      <c r="F8736" s="9"/>
      <c r="G8736" s="91" t="s">
        <v>3933</v>
      </c>
      <c r="H8736" s="91"/>
      <c r="I8736" s="91"/>
      <c r="J8736" s="91"/>
      <c r="K8736" s="28">
        <f>SUM(K8734:K8735)</f>
        <v>23.33</v>
      </c>
    </row>
    <row r="8737" spans="1:11" ht="15" customHeight="1" x14ac:dyDescent="0.25">
      <c r="A8737" s="9"/>
      <c r="B8737" s="9"/>
      <c r="C8737" s="9"/>
      <c r="D8737" s="9"/>
      <c r="E8737" s="9"/>
      <c r="F8737" s="9"/>
      <c r="G8737" s="92" t="s">
        <v>3913</v>
      </c>
      <c r="H8737" s="92"/>
      <c r="I8737" s="92"/>
      <c r="J8737" s="92"/>
      <c r="K8737" s="29">
        <f>ROUND(SUM(K8727,K8732,K8736),2)</f>
        <v>160.55000000000001</v>
      </c>
    </row>
    <row r="8738" spans="1:11" ht="9.9499999999999993" customHeight="1" x14ac:dyDescent="0.25">
      <c r="A8738" s="9"/>
      <c r="B8738" s="9"/>
      <c r="C8738" s="9"/>
      <c r="D8738" s="9"/>
      <c r="E8738" s="9"/>
      <c r="F8738" s="9"/>
      <c r="G8738" s="100"/>
      <c r="H8738" s="100"/>
      <c r="I8738" s="100"/>
      <c r="J8738" s="100"/>
      <c r="K8738" s="100"/>
    </row>
    <row r="8739" spans="1:11" ht="20.100000000000001" customHeight="1" x14ac:dyDescent="0.25">
      <c r="A8739" s="99" t="s">
        <v>2784</v>
      </c>
      <c r="B8739" s="99"/>
      <c r="C8739" s="99"/>
      <c r="D8739" s="99"/>
      <c r="E8739" s="99"/>
      <c r="F8739" s="99"/>
      <c r="G8739" s="99"/>
      <c r="H8739" s="99"/>
      <c r="I8739" s="99"/>
      <c r="J8739" s="99"/>
      <c r="K8739" s="99"/>
    </row>
    <row r="8740" spans="1:11" ht="15" customHeight="1" x14ac:dyDescent="0.25">
      <c r="A8740" s="93" t="s">
        <v>3893</v>
      </c>
      <c r="B8740" s="93"/>
      <c r="C8740" s="93"/>
      <c r="D8740" s="94" t="s">
        <v>3</v>
      </c>
      <c r="E8740" s="94"/>
      <c r="F8740" s="23" t="s">
        <v>4</v>
      </c>
      <c r="G8740" s="94" t="s">
        <v>3894</v>
      </c>
      <c r="H8740" s="94"/>
      <c r="I8740" s="94" t="s">
        <v>3895</v>
      </c>
      <c r="J8740" s="94"/>
      <c r="K8740" s="23" t="s">
        <v>3896</v>
      </c>
    </row>
    <row r="8741" spans="1:11" ht="45.95" customHeight="1" x14ac:dyDescent="0.25">
      <c r="A8741" s="24" t="s">
        <v>4073</v>
      </c>
      <c r="B8741" s="95" t="s">
        <v>4074</v>
      </c>
      <c r="C8741" s="95"/>
      <c r="D8741" s="96" t="s">
        <v>20</v>
      </c>
      <c r="E8741" s="96"/>
      <c r="F8741" s="24" t="s">
        <v>26</v>
      </c>
      <c r="G8741" s="97">
        <v>1</v>
      </c>
      <c r="H8741" s="97"/>
      <c r="I8741" s="98">
        <v>1235.9100000000001</v>
      </c>
      <c r="J8741" s="98"/>
      <c r="K8741" s="27">
        <f>TRUNC(TRUNC(G8741,8)*I8741,2)</f>
        <v>1235.9100000000001</v>
      </c>
    </row>
    <row r="8742" spans="1:11" ht="21" customHeight="1" x14ac:dyDescent="0.25">
      <c r="A8742" s="24" t="s">
        <v>4075</v>
      </c>
      <c r="B8742" s="95" t="s">
        <v>4076</v>
      </c>
      <c r="C8742" s="95"/>
      <c r="D8742" s="96" t="s">
        <v>20</v>
      </c>
      <c r="E8742" s="96"/>
      <c r="F8742" s="24" t="s">
        <v>34</v>
      </c>
      <c r="G8742" s="97">
        <v>1.1999999999999999E-3</v>
      </c>
      <c r="H8742" s="97"/>
      <c r="I8742" s="98">
        <v>205.09</v>
      </c>
      <c r="J8742" s="98"/>
      <c r="K8742" s="27">
        <f>TRUNC(TRUNC(G8742,8)*I8742,2)</f>
        <v>0.24</v>
      </c>
    </row>
    <row r="8743" spans="1:11" ht="15" customHeight="1" x14ac:dyDescent="0.25">
      <c r="A8743" s="9"/>
      <c r="B8743" s="9"/>
      <c r="C8743" s="9"/>
      <c r="D8743" s="9"/>
      <c r="E8743" s="9"/>
      <c r="F8743" s="9"/>
      <c r="G8743" s="91" t="s">
        <v>3906</v>
      </c>
      <c r="H8743" s="91"/>
      <c r="I8743" s="91"/>
      <c r="J8743" s="91"/>
      <c r="K8743" s="28">
        <f>SUM(K8741:K8742)</f>
        <v>1236.1500000000001</v>
      </c>
    </row>
    <row r="8744" spans="1:11" ht="15" customHeight="1" x14ac:dyDescent="0.25">
      <c r="A8744" s="93" t="s">
        <v>3907</v>
      </c>
      <c r="B8744" s="93"/>
      <c r="C8744" s="93"/>
      <c r="D8744" s="94" t="s">
        <v>3</v>
      </c>
      <c r="E8744" s="94"/>
      <c r="F8744" s="23" t="s">
        <v>4</v>
      </c>
      <c r="G8744" s="94" t="s">
        <v>3894</v>
      </c>
      <c r="H8744" s="94"/>
      <c r="I8744" s="94" t="s">
        <v>3895</v>
      </c>
      <c r="J8744" s="94"/>
      <c r="K8744" s="23" t="s">
        <v>3896</v>
      </c>
    </row>
    <row r="8745" spans="1:11" ht="15" customHeight="1" x14ac:dyDescent="0.25">
      <c r="A8745" s="24" t="s">
        <v>3971</v>
      </c>
      <c r="B8745" s="95" t="s">
        <v>3972</v>
      </c>
      <c r="C8745" s="95"/>
      <c r="D8745" s="96" t="s">
        <v>20</v>
      </c>
      <c r="E8745" s="96"/>
      <c r="F8745" s="24" t="s">
        <v>2056</v>
      </c>
      <c r="G8745" s="97">
        <v>0.86809999999999998</v>
      </c>
      <c r="H8745" s="97"/>
      <c r="I8745" s="98">
        <v>32.69</v>
      </c>
      <c r="J8745" s="98"/>
      <c r="K8745" s="27">
        <f>TRUNC(TRUNC(G8745,8)*I8745,2)</f>
        <v>28.37</v>
      </c>
    </row>
    <row r="8746" spans="1:11" ht="15" customHeight="1" x14ac:dyDescent="0.25">
      <c r="A8746" s="24" t="s">
        <v>3910</v>
      </c>
      <c r="B8746" s="95" t="s">
        <v>3911</v>
      </c>
      <c r="C8746" s="95"/>
      <c r="D8746" s="96" t="s">
        <v>20</v>
      </c>
      <c r="E8746" s="96"/>
      <c r="F8746" s="24" t="s">
        <v>2056</v>
      </c>
      <c r="G8746" s="97">
        <v>0.57869999999999999</v>
      </c>
      <c r="H8746" s="97"/>
      <c r="I8746" s="98">
        <v>24.94</v>
      </c>
      <c r="J8746" s="98"/>
      <c r="K8746" s="27">
        <f>TRUNC(TRUNC(G8746,8)*I8746,2)</f>
        <v>14.43</v>
      </c>
    </row>
    <row r="8747" spans="1:11" ht="18" customHeight="1" x14ac:dyDescent="0.25">
      <c r="A8747" s="9"/>
      <c r="B8747" s="9"/>
      <c r="C8747" s="9"/>
      <c r="D8747" s="9"/>
      <c r="E8747" s="9"/>
      <c r="F8747" s="9"/>
      <c r="G8747" s="91" t="s">
        <v>3912</v>
      </c>
      <c r="H8747" s="91"/>
      <c r="I8747" s="91"/>
      <c r="J8747" s="91"/>
      <c r="K8747" s="28">
        <f>SUM(K8745:K8746)</f>
        <v>42.8</v>
      </c>
    </row>
    <row r="8748" spans="1:11" ht="15" customHeight="1" x14ac:dyDescent="0.25">
      <c r="A8748" s="93" t="s">
        <v>3922</v>
      </c>
      <c r="B8748" s="93"/>
      <c r="C8748" s="93"/>
      <c r="D8748" s="94" t="s">
        <v>3</v>
      </c>
      <c r="E8748" s="94"/>
      <c r="F8748" s="23" t="s">
        <v>4</v>
      </c>
      <c r="G8748" s="94" t="s">
        <v>3894</v>
      </c>
      <c r="H8748" s="94"/>
      <c r="I8748" s="94" t="s">
        <v>3895</v>
      </c>
      <c r="J8748" s="94"/>
      <c r="K8748" s="23" t="s">
        <v>3896</v>
      </c>
    </row>
    <row r="8749" spans="1:11" ht="29.1" customHeight="1" x14ac:dyDescent="0.25">
      <c r="A8749" s="24" t="s">
        <v>4077</v>
      </c>
      <c r="B8749" s="95" t="s">
        <v>4078</v>
      </c>
      <c r="C8749" s="95"/>
      <c r="D8749" s="96" t="s">
        <v>20</v>
      </c>
      <c r="E8749" s="96"/>
      <c r="F8749" s="24" t="s">
        <v>34</v>
      </c>
      <c r="G8749" s="97">
        <v>2.2200000000000001E-2</v>
      </c>
      <c r="H8749" s="97"/>
      <c r="I8749" s="98">
        <v>924.6</v>
      </c>
      <c r="J8749" s="98"/>
      <c r="K8749" s="27">
        <f>TRUNC(TRUNC(G8749,8)*I8749,2)</f>
        <v>20.52</v>
      </c>
    </row>
    <row r="8750" spans="1:11" ht="15" customHeight="1" x14ac:dyDescent="0.25">
      <c r="A8750" s="9"/>
      <c r="B8750" s="9"/>
      <c r="C8750" s="9"/>
      <c r="D8750" s="9"/>
      <c r="E8750" s="9"/>
      <c r="F8750" s="9"/>
      <c r="G8750" s="91" t="s">
        <v>3933</v>
      </c>
      <c r="H8750" s="91"/>
      <c r="I8750" s="91"/>
      <c r="J8750" s="91"/>
      <c r="K8750" s="28">
        <f>SUM(K8749:K8749)</f>
        <v>20.52</v>
      </c>
    </row>
    <row r="8751" spans="1:11" ht="15" customHeight="1" x14ac:dyDescent="0.25">
      <c r="A8751" s="9"/>
      <c r="B8751" s="9"/>
      <c r="C8751" s="9"/>
      <c r="D8751" s="9"/>
      <c r="E8751" s="9"/>
      <c r="F8751" s="9"/>
      <c r="G8751" s="92" t="s">
        <v>3913</v>
      </c>
      <c r="H8751" s="92"/>
      <c r="I8751" s="92"/>
      <c r="J8751" s="92"/>
      <c r="K8751" s="29">
        <f>ROUND(SUM(K8743,K8747,K8750),2)</f>
        <v>1299.47</v>
      </c>
    </row>
    <row r="8752" spans="1:11" ht="9.9499999999999993" customHeight="1" x14ac:dyDescent="0.25">
      <c r="A8752" s="9"/>
      <c r="B8752" s="9"/>
      <c r="C8752" s="9"/>
      <c r="D8752" s="9"/>
      <c r="E8752" s="9"/>
      <c r="F8752" s="9"/>
      <c r="G8752" s="100"/>
      <c r="H8752" s="100"/>
      <c r="I8752" s="100"/>
      <c r="J8752" s="100"/>
      <c r="K8752" s="100"/>
    </row>
    <row r="8753" spans="1:11" ht="20.100000000000001" customHeight="1" x14ac:dyDescent="0.25">
      <c r="A8753" s="99" t="s">
        <v>2785</v>
      </c>
      <c r="B8753" s="99"/>
      <c r="C8753" s="99"/>
      <c r="D8753" s="99"/>
      <c r="E8753" s="99"/>
      <c r="F8753" s="99"/>
      <c r="G8753" s="99"/>
      <c r="H8753" s="99"/>
      <c r="I8753" s="99"/>
      <c r="J8753" s="99"/>
      <c r="K8753" s="99"/>
    </row>
    <row r="8754" spans="1:11" ht="15" customHeight="1" x14ac:dyDescent="0.25">
      <c r="A8754" s="93" t="s">
        <v>3893</v>
      </c>
      <c r="B8754" s="93"/>
      <c r="C8754" s="93"/>
      <c r="D8754" s="94" t="s">
        <v>3</v>
      </c>
      <c r="E8754" s="94"/>
      <c r="F8754" s="23" t="s">
        <v>4</v>
      </c>
      <c r="G8754" s="94" t="s">
        <v>3894</v>
      </c>
      <c r="H8754" s="94"/>
      <c r="I8754" s="94" t="s">
        <v>3895</v>
      </c>
      <c r="J8754" s="94"/>
      <c r="K8754" s="23" t="s">
        <v>3896</v>
      </c>
    </row>
    <row r="8755" spans="1:11" ht="15" customHeight="1" x14ac:dyDescent="0.25">
      <c r="A8755" s="24" t="s">
        <v>4067</v>
      </c>
      <c r="B8755" s="95" t="s">
        <v>4068</v>
      </c>
      <c r="C8755" s="95"/>
      <c r="D8755" s="96" t="s">
        <v>20</v>
      </c>
      <c r="E8755" s="96"/>
      <c r="F8755" s="24" t="s">
        <v>3903</v>
      </c>
      <c r="G8755" s="97">
        <v>8.6199999999999992</v>
      </c>
      <c r="H8755" s="97"/>
      <c r="I8755" s="98">
        <v>1.1299999999999999</v>
      </c>
      <c r="J8755" s="98"/>
      <c r="K8755" s="27">
        <f>TRUNC(TRUNC(G8755,8)*I8755,2)</f>
        <v>9.74</v>
      </c>
    </row>
    <row r="8756" spans="1:11" ht="29.1" customHeight="1" x14ac:dyDescent="0.25">
      <c r="A8756" s="24" t="s">
        <v>4069</v>
      </c>
      <c r="B8756" s="95" t="s">
        <v>4070</v>
      </c>
      <c r="C8756" s="95"/>
      <c r="D8756" s="96" t="s">
        <v>20</v>
      </c>
      <c r="E8756" s="96"/>
      <c r="F8756" s="24" t="s">
        <v>26</v>
      </c>
      <c r="G8756" s="97">
        <v>6.4375</v>
      </c>
      <c r="H8756" s="97"/>
      <c r="I8756" s="98">
        <v>17.63</v>
      </c>
      <c r="J8756" s="98"/>
      <c r="K8756" s="27">
        <f>TRUNC(TRUNC(G8756,8)*I8756,2)</f>
        <v>113.49</v>
      </c>
    </row>
    <row r="8757" spans="1:11" ht="15" customHeight="1" x14ac:dyDescent="0.25">
      <c r="A8757" s="24" t="s">
        <v>4071</v>
      </c>
      <c r="B8757" s="95" t="s">
        <v>4072</v>
      </c>
      <c r="C8757" s="95"/>
      <c r="D8757" s="96" t="s">
        <v>20</v>
      </c>
      <c r="E8757" s="96"/>
      <c r="F8757" s="24" t="s">
        <v>3903</v>
      </c>
      <c r="G8757" s="97">
        <v>0.24</v>
      </c>
      <c r="H8757" s="97"/>
      <c r="I8757" s="98">
        <v>3.58</v>
      </c>
      <c r="J8757" s="98"/>
      <c r="K8757" s="27">
        <f>TRUNC(TRUNC(G8757,8)*I8757,2)</f>
        <v>0.85</v>
      </c>
    </row>
    <row r="8758" spans="1:11" ht="15" customHeight="1" x14ac:dyDescent="0.25">
      <c r="A8758" s="9"/>
      <c r="B8758" s="9"/>
      <c r="C8758" s="9"/>
      <c r="D8758" s="9"/>
      <c r="E8758" s="9"/>
      <c r="F8758" s="9"/>
      <c r="G8758" s="91" t="s">
        <v>3906</v>
      </c>
      <c r="H8758" s="91"/>
      <c r="I8758" s="91"/>
      <c r="J8758" s="91"/>
      <c r="K8758" s="28">
        <f>SUM(K8755:K8757)</f>
        <v>124.07999999999998</v>
      </c>
    </row>
    <row r="8759" spans="1:11" ht="15" customHeight="1" x14ac:dyDescent="0.25">
      <c r="A8759" s="93" t="s">
        <v>3907</v>
      </c>
      <c r="B8759" s="93"/>
      <c r="C8759" s="93"/>
      <c r="D8759" s="94" t="s">
        <v>3</v>
      </c>
      <c r="E8759" s="94"/>
      <c r="F8759" s="23" t="s">
        <v>4</v>
      </c>
      <c r="G8759" s="94" t="s">
        <v>3894</v>
      </c>
      <c r="H8759" s="94"/>
      <c r="I8759" s="94" t="s">
        <v>3895</v>
      </c>
      <c r="J8759" s="94"/>
      <c r="K8759" s="23" t="s">
        <v>3896</v>
      </c>
    </row>
    <row r="8760" spans="1:11" ht="15" customHeight="1" x14ac:dyDescent="0.25">
      <c r="A8760" s="24" t="s">
        <v>3971</v>
      </c>
      <c r="B8760" s="95" t="s">
        <v>3972</v>
      </c>
      <c r="C8760" s="95"/>
      <c r="D8760" s="96" t="s">
        <v>20</v>
      </c>
      <c r="E8760" s="96"/>
      <c r="F8760" s="24" t="s">
        <v>2056</v>
      </c>
      <c r="G8760" s="97">
        <v>0.63900000000000001</v>
      </c>
      <c r="H8760" s="97"/>
      <c r="I8760" s="98">
        <v>32.69</v>
      </c>
      <c r="J8760" s="98"/>
      <c r="K8760" s="27">
        <f>TRUNC(TRUNC(G8760,8)*I8760,2)</f>
        <v>20.88</v>
      </c>
    </row>
    <row r="8761" spans="1:11" ht="15" customHeight="1" x14ac:dyDescent="0.25">
      <c r="A8761" s="24" t="s">
        <v>3910</v>
      </c>
      <c r="B8761" s="95" t="s">
        <v>3911</v>
      </c>
      <c r="C8761" s="95"/>
      <c r="D8761" s="96" t="s">
        <v>20</v>
      </c>
      <c r="E8761" s="96"/>
      <c r="F8761" s="24" t="s">
        <v>2056</v>
      </c>
      <c r="G8761" s="97">
        <v>1.2789999999999999</v>
      </c>
      <c r="H8761" s="97"/>
      <c r="I8761" s="98">
        <v>24.94</v>
      </c>
      <c r="J8761" s="98"/>
      <c r="K8761" s="27">
        <f>TRUNC(TRUNC(G8761,8)*I8761,2)</f>
        <v>31.89</v>
      </c>
    </row>
    <row r="8762" spans="1:11" ht="18" customHeight="1" x14ac:dyDescent="0.25">
      <c r="A8762" s="9"/>
      <c r="B8762" s="9"/>
      <c r="C8762" s="9"/>
      <c r="D8762" s="9"/>
      <c r="E8762" s="9"/>
      <c r="F8762" s="9"/>
      <c r="G8762" s="91" t="s">
        <v>3912</v>
      </c>
      <c r="H8762" s="91"/>
      <c r="I8762" s="91"/>
      <c r="J8762" s="91"/>
      <c r="K8762" s="28">
        <f>SUM(K8760:K8761)</f>
        <v>52.769999999999996</v>
      </c>
    </row>
    <row r="8763" spans="1:11" ht="15" customHeight="1" x14ac:dyDescent="0.25">
      <c r="A8763" s="9"/>
      <c r="B8763" s="9"/>
      <c r="C8763" s="9"/>
      <c r="D8763" s="9"/>
      <c r="E8763" s="9"/>
      <c r="F8763" s="9"/>
      <c r="G8763" s="92" t="s">
        <v>3913</v>
      </c>
      <c r="H8763" s="92"/>
      <c r="I8763" s="92"/>
      <c r="J8763" s="92"/>
      <c r="K8763" s="29">
        <f>ROUND(SUM(K8758,K8762),2)</f>
        <v>176.85</v>
      </c>
    </row>
    <row r="8764" spans="1:11" ht="9.9499999999999993" customHeight="1" x14ac:dyDescent="0.25">
      <c r="A8764" s="9"/>
      <c r="B8764" s="9"/>
      <c r="C8764" s="9"/>
      <c r="D8764" s="9"/>
      <c r="E8764" s="9"/>
      <c r="F8764" s="9"/>
      <c r="G8764" s="100"/>
      <c r="H8764" s="100"/>
      <c r="I8764" s="100"/>
      <c r="J8764" s="100"/>
      <c r="K8764" s="100"/>
    </row>
    <row r="8765" spans="1:11" ht="20.100000000000001" customHeight="1" x14ac:dyDescent="0.25">
      <c r="A8765" s="99" t="s">
        <v>2786</v>
      </c>
      <c r="B8765" s="99"/>
      <c r="C8765" s="99"/>
      <c r="D8765" s="99"/>
      <c r="E8765" s="99"/>
      <c r="F8765" s="99"/>
      <c r="G8765" s="99"/>
      <c r="H8765" s="99"/>
      <c r="I8765" s="99"/>
      <c r="J8765" s="99"/>
      <c r="K8765" s="99"/>
    </row>
    <row r="8766" spans="1:11" ht="20.100000000000001" customHeight="1" x14ac:dyDescent="0.25">
      <c r="A8766" s="106" t="s">
        <v>4010</v>
      </c>
      <c r="B8766" s="106"/>
      <c r="C8766" s="106"/>
      <c r="D8766" s="106"/>
      <c r="E8766" s="106"/>
      <c r="F8766" s="2" t="s">
        <v>4</v>
      </c>
      <c r="G8766" s="87" t="s">
        <v>4001</v>
      </c>
      <c r="H8766" s="87"/>
      <c r="I8766" s="87" t="s">
        <v>3895</v>
      </c>
      <c r="J8766" s="87"/>
      <c r="K8766" s="2" t="s">
        <v>4011</v>
      </c>
    </row>
    <row r="8767" spans="1:11" ht="15" customHeight="1" x14ac:dyDescent="0.25">
      <c r="A8767" s="6" t="s">
        <v>4079</v>
      </c>
      <c r="B8767" s="104" t="s">
        <v>4080</v>
      </c>
      <c r="C8767" s="104"/>
      <c r="D8767" s="104"/>
      <c r="E8767" s="104"/>
      <c r="F8767" s="6" t="s">
        <v>77</v>
      </c>
      <c r="G8767" s="113">
        <v>1.7700000000000001E-3</v>
      </c>
      <c r="H8767" s="113"/>
      <c r="I8767" s="105">
        <v>33.79</v>
      </c>
      <c r="J8767" s="105"/>
      <c r="K8767" s="33">
        <f>ROUND(ROUND(G8767,5)*I8767,4)</f>
        <v>5.9799999999999999E-2</v>
      </c>
    </row>
    <row r="8768" spans="1:11" ht="15" customHeight="1" x14ac:dyDescent="0.25">
      <c r="A8768" s="6" t="s">
        <v>4081</v>
      </c>
      <c r="B8768" s="104" t="s">
        <v>4082</v>
      </c>
      <c r="C8768" s="104"/>
      <c r="D8768" s="104"/>
      <c r="E8768" s="104"/>
      <c r="F8768" s="6" t="s">
        <v>77</v>
      </c>
      <c r="G8768" s="113">
        <v>3.9300000000000003E-3</v>
      </c>
      <c r="H8768" s="113"/>
      <c r="I8768" s="105">
        <v>448.02</v>
      </c>
      <c r="J8768" s="105"/>
      <c r="K8768" s="33">
        <f>ROUND(ROUND(G8768,5)*I8768,4)</f>
        <v>1.7606999999999999</v>
      </c>
    </row>
    <row r="8769" spans="1:11" ht="15" customHeight="1" x14ac:dyDescent="0.25">
      <c r="A8769" s="6" t="s">
        <v>4083</v>
      </c>
      <c r="B8769" s="104" t="s">
        <v>4084</v>
      </c>
      <c r="C8769" s="104"/>
      <c r="D8769" s="104"/>
      <c r="E8769" s="104"/>
      <c r="F8769" s="6" t="s">
        <v>77</v>
      </c>
      <c r="G8769" s="113">
        <v>7.0800000000000004E-3</v>
      </c>
      <c r="H8769" s="113"/>
      <c r="I8769" s="105">
        <v>46.06</v>
      </c>
      <c r="J8769" s="105"/>
      <c r="K8769" s="33">
        <f>ROUND(ROUND(G8769,5)*I8769,4)</f>
        <v>0.3261</v>
      </c>
    </row>
    <row r="8770" spans="1:11" ht="15" customHeight="1" x14ac:dyDescent="0.25">
      <c r="A8770" s="6" t="s">
        <v>4085</v>
      </c>
      <c r="B8770" s="104" t="s">
        <v>4086</v>
      </c>
      <c r="C8770" s="104"/>
      <c r="D8770" s="104"/>
      <c r="E8770" s="104"/>
      <c r="F8770" s="6" t="s">
        <v>103</v>
      </c>
      <c r="G8770" s="113">
        <v>1</v>
      </c>
      <c r="H8770" s="113"/>
      <c r="I8770" s="105">
        <v>16.98</v>
      </c>
      <c r="J8770" s="105"/>
      <c r="K8770" s="33">
        <f>ROUND(ROUND(G8770,5)*I8770,4)</f>
        <v>16.98</v>
      </c>
    </row>
    <row r="8771" spans="1:11" ht="15" customHeight="1" x14ac:dyDescent="0.25">
      <c r="A8771" s="1"/>
      <c r="B8771" s="1"/>
      <c r="C8771" s="1"/>
      <c r="D8771" s="1"/>
      <c r="E8771" s="1"/>
      <c r="F8771" s="1"/>
      <c r="G8771" s="85" t="s">
        <v>4014</v>
      </c>
      <c r="H8771" s="85"/>
      <c r="I8771" s="85"/>
      <c r="J8771" s="85"/>
      <c r="K8771" s="34">
        <f>SUM(K8767:K8770)</f>
        <v>19.1266</v>
      </c>
    </row>
    <row r="8772" spans="1:11" ht="15" customHeight="1" x14ac:dyDescent="0.25">
      <c r="A8772" s="106" t="s">
        <v>4015</v>
      </c>
      <c r="B8772" s="106"/>
      <c r="C8772" s="106"/>
      <c r="D8772" s="23" t="s">
        <v>4016</v>
      </c>
      <c r="E8772" s="94" t="s">
        <v>4017</v>
      </c>
      <c r="F8772" s="94"/>
      <c r="G8772" s="94" t="s">
        <v>4001</v>
      </c>
      <c r="H8772" s="94"/>
      <c r="I8772" s="94" t="s">
        <v>3895</v>
      </c>
      <c r="J8772" s="94"/>
      <c r="K8772" s="23" t="s">
        <v>4011</v>
      </c>
    </row>
    <row r="8773" spans="1:11" ht="27.95" customHeight="1" x14ac:dyDescent="0.25">
      <c r="A8773" s="38" t="s">
        <v>4085</v>
      </c>
      <c r="B8773" s="109" t="s">
        <v>4087</v>
      </c>
      <c r="C8773" s="109"/>
      <c r="D8773" s="38" t="s">
        <v>4019</v>
      </c>
      <c r="E8773" s="110" t="s">
        <v>4088</v>
      </c>
      <c r="F8773" s="110"/>
      <c r="G8773" s="111">
        <v>1.9630000000000002E-2</v>
      </c>
      <c r="H8773" s="111"/>
      <c r="I8773" s="112">
        <v>33.64</v>
      </c>
      <c r="J8773" s="112"/>
      <c r="K8773" s="41">
        <f>ROUND(ROUND(G8773,5)*I8773,4)</f>
        <v>0.66039999999999999</v>
      </c>
    </row>
    <row r="8774" spans="1:11" ht="15" customHeight="1" x14ac:dyDescent="0.25">
      <c r="A8774" s="1"/>
      <c r="B8774" s="1"/>
      <c r="C8774" s="1"/>
      <c r="D8774" s="1"/>
      <c r="E8774" s="1"/>
      <c r="F8774" s="1"/>
      <c r="G8774" s="85" t="s">
        <v>4021</v>
      </c>
      <c r="H8774" s="85"/>
      <c r="I8774" s="85"/>
      <c r="J8774" s="85"/>
      <c r="K8774" s="33">
        <f>SUM(K8773:K8773)</f>
        <v>0.66039999999999999</v>
      </c>
    </row>
    <row r="8775" spans="1:11" ht="12.95" customHeight="1" x14ac:dyDescent="0.25">
      <c r="A8775" s="106" t="s">
        <v>4022</v>
      </c>
      <c r="B8775" s="106"/>
      <c r="C8775" s="94" t="s">
        <v>4023</v>
      </c>
      <c r="D8775" s="94" t="s">
        <v>5</v>
      </c>
      <c r="E8775" s="94" t="s">
        <v>4024</v>
      </c>
      <c r="F8775" s="94"/>
      <c r="G8775" s="94" t="s">
        <v>4025</v>
      </c>
      <c r="H8775" s="94"/>
      <c r="I8775" s="94" t="s">
        <v>2086</v>
      </c>
      <c r="J8775" s="94"/>
      <c r="K8775" s="94" t="s">
        <v>4011</v>
      </c>
    </row>
    <row r="8776" spans="1:11" ht="12" customHeight="1" x14ac:dyDescent="0.25">
      <c r="A8776" s="106"/>
      <c r="B8776" s="106"/>
      <c r="C8776" s="94"/>
      <c r="D8776" s="94"/>
      <c r="E8776" s="23" t="s">
        <v>2092</v>
      </c>
      <c r="F8776" s="23" t="s">
        <v>4026</v>
      </c>
      <c r="G8776" s="23" t="s">
        <v>2092</v>
      </c>
      <c r="H8776" s="23" t="s">
        <v>4026</v>
      </c>
      <c r="I8776" s="23" t="s">
        <v>2092</v>
      </c>
      <c r="J8776" s="23" t="s">
        <v>4026</v>
      </c>
      <c r="K8776" s="94"/>
    </row>
    <row r="8777" spans="1:11" ht="27.95" customHeight="1" x14ac:dyDescent="0.25">
      <c r="A8777" s="38" t="s">
        <v>4085</v>
      </c>
      <c r="B8777" s="39" t="s">
        <v>4087</v>
      </c>
      <c r="C8777" s="38" t="s">
        <v>4027</v>
      </c>
      <c r="D8777" s="40">
        <v>1.9630000000000002E-2</v>
      </c>
      <c r="E8777" s="42">
        <v>0</v>
      </c>
      <c r="F8777" s="43">
        <v>1.1100000000000001</v>
      </c>
      <c r="G8777" s="42">
        <v>0</v>
      </c>
      <c r="H8777" s="43">
        <v>0.88</v>
      </c>
      <c r="I8777" s="42">
        <v>0</v>
      </c>
      <c r="J8777" s="43">
        <v>0.72</v>
      </c>
      <c r="K8777" s="41">
        <f>ROUND(D8777*(ROUND(E8777*F8777,4)+ROUND(G8777*H8777,4)+ROUND(I8777*J8777,4)),4)</f>
        <v>0</v>
      </c>
    </row>
    <row r="8778" spans="1:11" ht="15" customHeight="1" x14ac:dyDescent="0.25">
      <c r="A8778" s="1"/>
      <c r="B8778" s="1"/>
      <c r="C8778" s="1"/>
      <c r="D8778" s="1"/>
      <c r="E8778" s="1"/>
      <c r="F8778" s="1"/>
      <c r="G8778" s="85" t="s">
        <v>4028</v>
      </c>
      <c r="H8778" s="85"/>
      <c r="I8778" s="85"/>
      <c r="J8778" s="85"/>
      <c r="K8778" s="33">
        <f>SUM(K8776:K8777)</f>
        <v>0</v>
      </c>
    </row>
    <row r="8779" spans="1:11" ht="15" customHeight="1" x14ac:dyDescent="0.25">
      <c r="A8779" s="9"/>
      <c r="B8779" s="9"/>
      <c r="C8779" s="9"/>
      <c r="D8779" s="9"/>
      <c r="E8779" s="9"/>
      <c r="F8779" s="9"/>
      <c r="G8779" s="92" t="s">
        <v>4029</v>
      </c>
      <c r="H8779" s="92"/>
      <c r="I8779" s="92"/>
      <c r="J8779" s="92"/>
      <c r="K8779" s="33">
        <f>SUM(K8771,K8774,K8778)</f>
        <v>19.786999999999999</v>
      </c>
    </row>
    <row r="8780" spans="1:11" ht="15" customHeight="1" x14ac:dyDescent="0.25">
      <c r="A8780" s="9"/>
      <c r="B8780" s="9"/>
      <c r="C8780" s="9"/>
      <c r="D8780" s="9"/>
      <c r="E8780" s="9"/>
      <c r="F8780" s="9"/>
      <c r="G8780" s="92" t="s">
        <v>3913</v>
      </c>
      <c r="H8780" s="92"/>
      <c r="I8780" s="92"/>
      <c r="J8780" s="92"/>
      <c r="K8780" s="29">
        <f>ROUND(SUM(K8779),2)</f>
        <v>19.79</v>
      </c>
    </row>
    <row r="8781" spans="1:11" ht="9.9499999999999993" customHeight="1" x14ac:dyDescent="0.25">
      <c r="A8781" s="9"/>
      <c r="B8781" s="9"/>
      <c r="C8781" s="9"/>
      <c r="D8781" s="9"/>
      <c r="E8781" s="9"/>
      <c r="F8781" s="9"/>
      <c r="G8781" s="100"/>
      <c r="H8781" s="100"/>
      <c r="I8781" s="100"/>
      <c r="J8781" s="100"/>
      <c r="K8781" s="100"/>
    </row>
    <row r="8782" spans="1:11" ht="20.100000000000001" customHeight="1" x14ac:dyDescent="0.25">
      <c r="A8782" s="99" t="s">
        <v>2787</v>
      </c>
      <c r="B8782" s="99"/>
      <c r="C8782" s="99"/>
      <c r="D8782" s="99"/>
      <c r="E8782" s="99"/>
      <c r="F8782" s="99"/>
      <c r="G8782" s="99"/>
      <c r="H8782" s="99"/>
      <c r="I8782" s="99"/>
      <c r="J8782" s="99"/>
      <c r="K8782" s="99"/>
    </row>
    <row r="8783" spans="1:11" ht="15" customHeight="1" x14ac:dyDescent="0.25">
      <c r="A8783" s="93" t="s">
        <v>3893</v>
      </c>
      <c r="B8783" s="93"/>
      <c r="C8783" s="93"/>
      <c r="D8783" s="94" t="s">
        <v>3</v>
      </c>
      <c r="E8783" s="94"/>
      <c r="F8783" s="23" t="s">
        <v>4</v>
      </c>
      <c r="G8783" s="94" t="s">
        <v>3894</v>
      </c>
      <c r="H8783" s="94"/>
      <c r="I8783" s="94" t="s">
        <v>3895</v>
      </c>
      <c r="J8783" s="94"/>
      <c r="K8783" s="23" t="s">
        <v>3896</v>
      </c>
    </row>
    <row r="8784" spans="1:11" ht="15" customHeight="1" x14ac:dyDescent="0.25">
      <c r="A8784" s="24" t="s">
        <v>4089</v>
      </c>
      <c r="B8784" s="95" t="s">
        <v>4090</v>
      </c>
      <c r="C8784" s="95"/>
      <c r="D8784" s="96" t="s">
        <v>20</v>
      </c>
      <c r="E8784" s="96"/>
      <c r="F8784" s="24" t="s">
        <v>16</v>
      </c>
      <c r="G8784" s="97">
        <v>1</v>
      </c>
      <c r="H8784" s="97"/>
      <c r="I8784" s="98">
        <v>12.85</v>
      </c>
      <c r="J8784" s="98"/>
      <c r="K8784" s="27">
        <f>TRUNC(TRUNC(G8784,8)*I8784,2)</f>
        <v>12.85</v>
      </c>
    </row>
    <row r="8785" spans="1:11" ht="15" customHeight="1" x14ac:dyDescent="0.25">
      <c r="A8785" s="9"/>
      <c r="B8785" s="9"/>
      <c r="C8785" s="9"/>
      <c r="D8785" s="9"/>
      <c r="E8785" s="9"/>
      <c r="F8785" s="9"/>
      <c r="G8785" s="91" t="s">
        <v>3906</v>
      </c>
      <c r="H8785" s="91"/>
      <c r="I8785" s="91"/>
      <c r="J8785" s="91"/>
      <c r="K8785" s="28">
        <f>SUM(K8784:K8784)</f>
        <v>12.85</v>
      </c>
    </row>
    <row r="8786" spans="1:11" ht="15" customHeight="1" x14ac:dyDescent="0.25">
      <c r="A8786" s="93" t="s">
        <v>3907</v>
      </c>
      <c r="B8786" s="93"/>
      <c r="C8786" s="93"/>
      <c r="D8786" s="94" t="s">
        <v>3</v>
      </c>
      <c r="E8786" s="94"/>
      <c r="F8786" s="23" t="s">
        <v>4</v>
      </c>
      <c r="G8786" s="94" t="s">
        <v>3894</v>
      </c>
      <c r="H8786" s="94"/>
      <c r="I8786" s="94" t="s">
        <v>3895</v>
      </c>
      <c r="J8786" s="94"/>
      <c r="K8786" s="23" t="s">
        <v>3896</v>
      </c>
    </row>
    <row r="8787" spans="1:11" ht="15" customHeight="1" x14ac:dyDescent="0.25">
      <c r="A8787" s="24" t="s">
        <v>3961</v>
      </c>
      <c r="B8787" s="95" t="s">
        <v>3962</v>
      </c>
      <c r="C8787" s="95"/>
      <c r="D8787" s="96" t="s">
        <v>20</v>
      </c>
      <c r="E8787" s="96"/>
      <c r="F8787" s="24" t="s">
        <v>2056</v>
      </c>
      <c r="G8787" s="97">
        <v>2.7699999999999999E-2</v>
      </c>
      <c r="H8787" s="97"/>
      <c r="I8787" s="98">
        <v>29.5</v>
      </c>
      <c r="J8787" s="98"/>
      <c r="K8787" s="27">
        <f>TRUNC(TRUNC(G8787,8)*I8787,2)</f>
        <v>0.81</v>
      </c>
    </row>
    <row r="8788" spans="1:11" ht="15" customHeight="1" x14ac:dyDescent="0.25">
      <c r="A8788" s="24" t="s">
        <v>3910</v>
      </c>
      <c r="B8788" s="95" t="s">
        <v>3911</v>
      </c>
      <c r="C8788" s="95"/>
      <c r="D8788" s="96" t="s">
        <v>20</v>
      </c>
      <c r="E8788" s="96"/>
      <c r="F8788" s="24" t="s">
        <v>2056</v>
      </c>
      <c r="G8788" s="97">
        <v>0.1386</v>
      </c>
      <c r="H8788" s="97"/>
      <c r="I8788" s="98">
        <v>24.94</v>
      </c>
      <c r="J8788" s="98"/>
      <c r="K8788" s="27">
        <f>TRUNC(TRUNC(G8788,8)*I8788,2)</f>
        <v>3.45</v>
      </c>
    </row>
    <row r="8789" spans="1:11" ht="18" customHeight="1" x14ac:dyDescent="0.25">
      <c r="A8789" s="9"/>
      <c r="B8789" s="9"/>
      <c r="C8789" s="9"/>
      <c r="D8789" s="9"/>
      <c r="E8789" s="9"/>
      <c r="F8789" s="9"/>
      <c r="G8789" s="91" t="s">
        <v>3912</v>
      </c>
      <c r="H8789" s="91"/>
      <c r="I8789" s="91"/>
      <c r="J8789" s="91"/>
      <c r="K8789" s="28">
        <f>SUM(K8787:K8788)</f>
        <v>4.26</v>
      </c>
    </row>
    <row r="8790" spans="1:11" ht="15" customHeight="1" x14ac:dyDescent="0.25">
      <c r="A8790" s="9"/>
      <c r="B8790" s="9"/>
      <c r="C8790" s="9"/>
      <c r="D8790" s="9"/>
      <c r="E8790" s="9"/>
      <c r="F8790" s="9"/>
      <c r="G8790" s="92" t="s">
        <v>3913</v>
      </c>
      <c r="H8790" s="92"/>
      <c r="I8790" s="92"/>
      <c r="J8790" s="92"/>
      <c r="K8790" s="29">
        <f>ROUND(SUM(K8785,K8789),2)</f>
        <v>17.11</v>
      </c>
    </row>
    <row r="8791" spans="1:11" ht="9.9499999999999993" customHeight="1" x14ac:dyDescent="0.25">
      <c r="A8791" s="9"/>
      <c r="B8791" s="9"/>
      <c r="C8791" s="9"/>
      <c r="D8791" s="9"/>
      <c r="E8791" s="9"/>
      <c r="F8791" s="9"/>
      <c r="G8791" s="100"/>
      <c r="H8791" s="100"/>
      <c r="I8791" s="100"/>
      <c r="J8791" s="100"/>
      <c r="K8791" s="100"/>
    </row>
    <row r="8792" spans="1:11" ht="20.100000000000001" customHeight="1" x14ac:dyDescent="0.25">
      <c r="A8792" s="99" t="s">
        <v>2788</v>
      </c>
      <c r="B8792" s="99"/>
      <c r="C8792" s="99"/>
      <c r="D8792" s="99"/>
      <c r="E8792" s="99"/>
      <c r="F8792" s="99"/>
      <c r="G8792" s="99"/>
      <c r="H8792" s="99"/>
      <c r="I8792" s="99"/>
      <c r="J8792" s="99"/>
      <c r="K8792" s="99"/>
    </row>
    <row r="8793" spans="1:11" ht="12.95" customHeight="1" x14ac:dyDescent="0.25">
      <c r="A8793" s="107" t="s">
        <v>3984</v>
      </c>
      <c r="B8793" s="107"/>
      <c r="C8793" s="107"/>
      <c r="D8793" s="108" t="s">
        <v>3985</v>
      </c>
      <c r="E8793" s="87" t="s">
        <v>3986</v>
      </c>
      <c r="F8793" s="87"/>
      <c r="G8793" s="87" t="s">
        <v>3987</v>
      </c>
      <c r="H8793" s="87"/>
      <c r="I8793" s="87"/>
      <c r="J8793" s="87"/>
      <c r="K8793" s="87" t="s">
        <v>3988</v>
      </c>
    </row>
    <row r="8794" spans="1:11" ht="12" customHeight="1" x14ac:dyDescent="0.25">
      <c r="A8794" s="107"/>
      <c r="B8794" s="107"/>
      <c r="C8794" s="107"/>
      <c r="D8794" s="108"/>
      <c r="E8794" s="23" t="s">
        <v>3989</v>
      </c>
      <c r="F8794" s="23" t="s">
        <v>3990</v>
      </c>
      <c r="G8794" s="94" t="s">
        <v>3989</v>
      </c>
      <c r="H8794" s="94"/>
      <c r="I8794" s="94" t="s">
        <v>3990</v>
      </c>
      <c r="J8794" s="94"/>
      <c r="K8794" s="87"/>
    </row>
    <row r="8795" spans="1:11" ht="15.95" customHeight="1" x14ac:dyDescent="0.25">
      <c r="A8795" s="6" t="s">
        <v>4091</v>
      </c>
      <c r="B8795" s="104" t="s">
        <v>4092</v>
      </c>
      <c r="C8795" s="104"/>
      <c r="D8795" s="44">
        <v>1</v>
      </c>
      <c r="E8795" s="32">
        <v>0.8</v>
      </c>
      <c r="F8795" s="32">
        <v>0.19999999999999996</v>
      </c>
      <c r="G8795" s="105">
        <v>5.32</v>
      </c>
      <c r="H8795" s="105"/>
      <c r="I8795" s="105">
        <v>0.5</v>
      </c>
      <c r="J8795" s="105"/>
      <c r="K8795" s="33">
        <f>TRUNC(D8795*(TRUNC(E8795*G8795,4)+TRUNC(F8795*I8795,4)),4)</f>
        <v>4.3559999999999999</v>
      </c>
    </row>
    <row r="8796" spans="1:11" ht="15" customHeight="1" x14ac:dyDescent="0.25">
      <c r="A8796" s="1"/>
      <c r="B8796" s="1"/>
      <c r="C8796" s="1"/>
      <c r="D8796" s="1"/>
      <c r="E8796" s="1"/>
      <c r="F8796" s="1"/>
      <c r="G8796" s="85" t="s">
        <v>3999</v>
      </c>
      <c r="H8796" s="85"/>
      <c r="I8796" s="85"/>
      <c r="J8796" s="85"/>
      <c r="K8796" s="34">
        <f>SUM(K8794:K8795)</f>
        <v>4.3559999999999999</v>
      </c>
    </row>
    <row r="8797" spans="1:11" ht="20.100000000000001" customHeight="1" x14ac:dyDescent="0.25">
      <c r="A8797" s="106" t="s">
        <v>4000</v>
      </c>
      <c r="B8797" s="106"/>
      <c r="C8797" s="106"/>
      <c r="D8797" s="106"/>
      <c r="E8797" s="106"/>
      <c r="F8797" s="2" t="s">
        <v>4</v>
      </c>
      <c r="G8797" s="87" t="s">
        <v>4001</v>
      </c>
      <c r="H8797" s="87"/>
      <c r="I8797" s="87" t="s">
        <v>4002</v>
      </c>
      <c r="J8797" s="87"/>
      <c r="K8797" s="2" t="s">
        <v>3988</v>
      </c>
    </row>
    <row r="8798" spans="1:11" ht="15" customHeight="1" x14ac:dyDescent="0.25">
      <c r="A8798" s="6" t="s">
        <v>4093</v>
      </c>
      <c r="B8798" s="101" t="s">
        <v>4094</v>
      </c>
      <c r="C8798" s="101"/>
      <c r="D8798" s="101"/>
      <c r="E8798" s="101"/>
      <c r="F8798" s="6" t="s">
        <v>3940</v>
      </c>
      <c r="G8798" s="102">
        <v>0.1333</v>
      </c>
      <c r="H8798" s="102"/>
      <c r="I8798" s="103">
        <v>3.96</v>
      </c>
      <c r="J8798" s="103"/>
      <c r="K8798" s="7">
        <f>TRUNC(TRUNC(G8798,8)*I8798,2)</f>
        <v>0.52</v>
      </c>
    </row>
    <row r="8799" spans="1:11" ht="15" customHeight="1" x14ac:dyDescent="0.25">
      <c r="A8799" s="6" t="s">
        <v>4095</v>
      </c>
      <c r="B8799" s="101" t="s">
        <v>4096</v>
      </c>
      <c r="C8799" s="101"/>
      <c r="D8799" s="101"/>
      <c r="E8799" s="101"/>
      <c r="F8799" s="6" t="s">
        <v>3940</v>
      </c>
      <c r="G8799" s="102">
        <v>2</v>
      </c>
      <c r="H8799" s="102"/>
      <c r="I8799" s="103">
        <v>14.41</v>
      </c>
      <c r="J8799" s="103"/>
      <c r="K8799" s="7">
        <f>TRUNC(TRUNC(G8799,8)*I8799,2)</f>
        <v>28.82</v>
      </c>
    </row>
    <row r="8800" spans="1:11" ht="15" customHeight="1" x14ac:dyDescent="0.25">
      <c r="A8800" s="6" t="s">
        <v>4097</v>
      </c>
      <c r="B8800" s="101" t="s">
        <v>4098</v>
      </c>
      <c r="C8800" s="101"/>
      <c r="D8800" s="101"/>
      <c r="E8800" s="101"/>
      <c r="F8800" s="6" t="s">
        <v>3940</v>
      </c>
      <c r="G8800" s="102">
        <v>3</v>
      </c>
      <c r="H8800" s="102"/>
      <c r="I8800" s="103">
        <v>14.58</v>
      </c>
      <c r="J8800" s="103"/>
      <c r="K8800" s="7">
        <f>TRUNC(TRUNC(G8800,8)*I8800,2)</f>
        <v>43.74</v>
      </c>
    </row>
    <row r="8801" spans="1:11" ht="15" customHeight="1" x14ac:dyDescent="0.25">
      <c r="A8801" s="1"/>
      <c r="B8801" s="1"/>
      <c r="C8801" s="1"/>
      <c r="D8801" s="1"/>
      <c r="E8801" s="1"/>
      <c r="F8801" s="1"/>
      <c r="G8801" s="85" t="s">
        <v>4005</v>
      </c>
      <c r="H8801" s="85"/>
      <c r="I8801" s="85"/>
      <c r="J8801" s="85"/>
      <c r="K8801" s="29">
        <f>SUM(K8798:K8800)</f>
        <v>73.08</v>
      </c>
    </row>
    <row r="8802" spans="1:11" ht="15" customHeight="1" x14ac:dyDescent="0.25">
      <c r="A8802" s="9"/>
      <c r="B8802" s="9"/>
      <c r="C8802" s="9"/>
      <c r="D8802" s="9"/>
      <c r="E8802" s="9"/>
      <c r="F8802" s="9"/>
      <c r="G8802" s="92" t="s">
        <v>4006</v>
      </c>
      <c r="H8802" s="92"/>
      <c r="I8802" s="92"/>
      <c r="J8802" s="92"/>
      <c r="K8802" s="33">
        <f>SUM(K8796,K8801)</f>
        <v>77.435999999999993</v>
      </c>
    </row>
    <row r="8803" spans="1:11" ht="15" customHeight="1" x14ac:dyDescent="0.25">
      <c r="A8803" s="9"/>
      <c r="B8803" s="9"/>
      <c r="C8803" s="9"/>
      <c r="D8803" s="9"/>
      <c r="E8803" s="9"/>
      <c r="F8803" s="9"/>
      <c r="G8803" s="92" t="s">
        <v>4007</v>
      </c>
      <c r="H8803" s="92"/>
      <c r="I8803" s="92"/>
      <c r="J8803" s="92"/>
      <c r="K8803" s="35">
        <v>22.5</v>
      </c>
    </row>
    <row r="8804" spans="1:11" ht="15" customHeight="1" x14ac:dyDescent="0.25">
      <c r="A8804" s="9"/>
      <c r="B8804" s="9"/>
      <c r="C8804" s="9"/>
      <c r="D8804" s="9"/>
      <c r="E8804" s="9"/>
      <c r="F8804" s="9"/>
      <c r="G8804" s="92" t="s">
        <v>4008</v>
      </c>
      <c r="H8804" s="92"/>
      <c r="I8804" s="92"/>
      <c r="J8804" s="92"/>
      <c r="K8804" s="33">
        <f>TRUNC(K8802/K8803,4)</f>
        <v>3.4416000000000002</v>
      </c>
    </row>
    <row r="8805" spans="1:11" ht="15" customHeight="1" x14ac:dyDescent="0.25">
      <c r="A8805" s="9"/>
      <c r="B8805" s="9"/>
      <c r="C8805" s="9"/>
      <c r="D8805" s="9"/>
      <c r="E8805" s="9"/>
      <c r="F8805" s="9"/>
      <c r="G8805" s="92" t="s">
        <v>4029</v>
      </c>
      <c r="H8805" s="92"/>
      <c r="I8805" s="92"/>
      <c r="J8805" s="92"/>
      <c r="K8805" s="33">
        <f>SUM(K8804)</f>
        <v>3.4416000000000002</v>
      </c>
    </row>
    <row r="8806" spans="1:11" ht="15" customHeight="1" x14ac:dyDescent="0.25">
      <c r="A8806" s="9"/>
      <c r="B8806" s="9"/>
      <c r="C8806" s="9"/>
      <c r="D8806" s="9"/>
      <c r="E8806" s="9"/>
      <c r="F8806" s="9"/>
      <c r="G8806" s="92" t="s">
        <v>3913</v>
      </c>
      <c r="H8806" s="92"/>
      <c r="I8806" s="92"/>
      <c r="J8806" s="92"/>
      <c r="K8806" s="29">
        <f>ROUND(SUM(K8805),2)</f>
        <v>3.44</v>
      </c>
    </row>
    <row r="8807" spans="1:11" ht="9.9499999999999993" customHeight="1" x14ac:dyDescent="0.25">
      <c r="A8807" s="9"/>
      <c r="B8807" s="9"/>
      <c r="C8807" s="9"/>
      <c r="D8807" s="9"/>
      <c r="E8807" s="9"/>
      <c r="F8807" s="9"/>
      <c r="G8807" s="100"/>
      <c r="H8807" s="100"/>
      <c r="I8807" s="100"/>
      <c r="J8807" s="100"/>
      <c r="K8807" s="100"/>
    </row>
    <row r="8808" spans="1:11" ht="20.100000000000001" customHeight="1" x14ac:dyDescent="0.25">
      <c r="A8808" s="99" t="s">
        <v>2789</v>
      </c>
      <c r="B8808" s="99"/>
      <c r="C8808" s="99"/>
      <c r="D8808" s="99"/>
      <c r="E8808" s="99"/>
      <c r="F8808" s="99"/>
      <c r="G8808" s="99"/>
      <c r="H8808" s="99"/>
      <c r="I8808" s="99"/>
      <c r="J8808" s="99"/>
      <c r="K8808" s="99"/>
    </row>
    <row r="8809" spans="1:11" ht="15" customHeight="1" x14ac:dyDescent="0.25">
      <c r="A8809" s="93" t="s">
        <v>3893</v>
      </c>
      <c r="B8809" s="93"/>
      <c r="C8809" s="93"/>
      <c r="D8809" s="94" t="s">
        <v>3</v>
      </c>
      <c r="E8809" s="94"/>
      <c r="F8809" s="23" t="s">
        <v>4</v>
      </c>
      <c r="G8809" s="94" t="s">
        <v>3894</v>
      </c>
      <c r="H8809" s="94"/>
      <c r="I8809" s="94" t="s">
        <v>3895</v>
      </c>
      <c r="J8809" s="94"/>
      <c r="K8809" s="23" t="s">
        <v>3896</v>
      </c>
    </row>
    <row r="8810" spans="1:11" ht="15" customHeight="1" x14ac:dyDescent="0.25">
      <c r="A8810" s="24" t="s">
        <v>3951</v>
      </c>
      <c r="B8810" s="95" t="s">
        <v>3952</v>
      </c>
      <c r="C8810" s="95"/>
      <c r="D8810" s="96" t="s">
        <v>3953</v>
      </c>
      <c r="E8810" s="96"/>
      <c r="F8810" s="24" t="s">
        <v>3954</v>
      </c>
      <c r="G8810" s="97">
        <v>4.0000000000000001E-3</v>
      </c>
      <c r="H8810" s="97"/>
      <c r="I8810" s="98">
        <v>215</v>
      </c>
      <c r="J8810" s="98"/>
      <c r="K8810" s="27">
        <f>ROUND(ROUND(G8810,8)*I8810,2)</f>
        <v>0.86</v>
      </c>
    </row>
    <row r="8811" spans="1:11" ht="15" customHeight="1" x14ac:dyDescent="0.25">
      <c r="A8811" s="24" t="s">
        <v>3955</v>
      </c>
      <c r="B8811" s="95" t="s">
        <v>3956</v>
      </c>
      <c r="C8811" s="95"/>
      <c r="D8811" s="96" t="s">
        <v>20</v>
      </c>
      <c r="E8811" s="96"/>
      <c r="F8811" s="24" t="s">
        <v>3903</v>
      </c>
      <c r="G8811" s="97">
        <v>5.0000000000000001E-3</v>
      </c>
      <c r="H8811" s="97"/>
      <c r="I8811" s="98">
        <v>19.37</v>
      </c>
      <c r="J8811" s="98"/>
      <c r="K8811" s="27">
        <f>ROUND(ROUND(G8811,8)*I8811,2)</f>
        <v>0.1</v>
      </c>
    </row>
    <row r="8812" spans="1:11" ht="15" customHeight="1" x14ac:dyDescent="0.25">
      <c r="A8812" s="9"/>
      <c r="B8812" s="9"/>
      <c r="C8812" s="9"/>
      <c r="D8812" s="9"/>
      <c r="E8812" s="9"/>
      <c r="F8812" s="9"/>
      <c r="G8812" s="91" t="s">
        <v>3906</v>
      </c>
      <c r="H8812" s="91"/>
      <c r="I8812" s="91"/>
      <c r="J8812" s="91"/>
      <c r="K8812" s="28">
        <f>SUM(K8810:K8811)</f>
        <v>0.96</v>
      </c>
    </row>
    <row r="8813" spans="1:11" ht="15" customHeight="1" x14ac:dyDescent="0.25">
      <c r="A8813" s="93" t="s">
        <v>3907</v>
      </c>
      <c r="B8813" s="93"/>
      <c r="C8813" s="93"/>
      <c r="D8813" s="94" t="s">
        <v>3</v>
      </c>
      <c r="E8813" s="94"/>
      <c r="F8813" s="23" t="s">
        <v>4</v>
      </c>
      <c r="G8813" s="94" t="s">
        <v>3894</v>
      </c>
      <c r="H8813" s="94"/>
      <c r="I8813" s="94" t="s">
        <v>3895</v>
      </c>
      <c r="J8813" s="94"/>
      <c r="K8813" s="23" t="s">
        <v>3896</v>
      </c>
    </row>
    <row r="8814" spans="1:11" ht="21" customHeight="1" x14ac:dyDescent="0.25">
      <c r="A8814" s="24" t="s">
        <v>3908</v>
      </c>
      <c r="B8814" s="95" t="s">
        <v>3909</v>
      </c>
      <c r="C8814" s="95"/>
      <c r="D8814" s="96" t="s">
        <v>20</v>
      </c>
      <c r="E8814" s="96"/>
      <c r="F8814" s="24" t="s">
        <v>2056</v>
      </c>
      <c r="G8814" s="97">
        <v>0.03</v>
      </c>
      <c r="H8814" s="97"/>
      <c r="I8814" s="98">
        <v>32.24</v>
      </c>
      <c r="J8814" s="98"/>
      <c r="K8814" s="27">
        <f>ROUND(ROUND(G8814,8)*I8814,2)</f>
        <v>0.97</v>
      </c>
    </row>
    <row r="8815" spans="1:11" ht="15" customHeight="1" x14ac:dyDescent="0.25">
      <c r="A8815" s="24" t="s">
        <v>3910</v>
      </c>
      <c r="B8815" s="95" t="s">
        <v>3911</v>
      </c>
      <c r="C8815" s="95"/>
      <c r="D8815" s="96" t="s">
        <v>20</v>
      </c>
      <c r="E8815" s="96"/>
      <c r="F8815" s="24" t="s">
        <v>2056</v>
      </c>
      <c r="G8815" s="97">
        <v>0.03</v>
      </c>
      <c r="H8815" s="97"/>
      <c r="I8815" s="98">
        <v>24.94</v>
      </c>
      <c r="J8815" s="98"/>
      <c r="K8815" s="27">
        <f>ROUND(ROUND(G8815,8)*I8815,2)</f>
        <v>0.75</v>
      </c>
    </row>
    <row r="8816" spans="1:11" ht="18" customHeight="1" x14ac:dyDescent="0.25">
      <c r="A8816" s="9"/>
      <c r="B8816" s="9"/>
      <c r="C8816" s="9"/>
      <c r="D8816" s="9"/>
      <c r="E8816" s="9"/>
      <c r="F8816" s="9"/>
      <c r="G8816" s="91" t="s">
        <v>3912</v>
      </c>
      <c r="H8816" s="91"/>
      <c r="I8816" s="91"/>
      <c r="J8816" s="91"/>
      <c r="K8816" s="28">
        <f>SUM(K8814:K8815)</f>
        <v>1.72</v>
      </c>
    </row>
    <row r="8817" spans="1:11" ht="15" customHeight="1" x14ac:dyDescent="0.25">
      <c r="A8817" s="9"/>
      <c r="B8817" s="9"/>
      <c r="C8817" s="9"/>
      <c r="D8817" s="9"/>
      <c r="E8817" s="9"/>
      <c r="F8817" s="9"/>
      <c r="G8817" s="92" t="s">
        <v>3913</v>
      </c>
      <c r="H8817" s="92"/>
      <c r="I8817" s="92"/>
      <c r="J8817" s="92"/>
      <c r="K8817" s="29">
        <f>ROUND(SUM(K8812,K8816),2)</f>
        <v>2.68</v>
      </c>
    </row>
    <row r="8818" spans="1:11" ht="9.9499999999999993" customHeight="1" x14ac:dyDescent="0.25">
      <c r="A8818" s="9"/>
      <c r="B8818" s="9"/>
      <c r="C8818" s="9"/>
      <c r="D8818" s="9"/>
      <c r="E8818" s="9"/>
      <c r="F8818" s="9"/>
      <c r="G8818" s="100"/>
      <c r="H8818" s="100"/>
      <c r="I8818" s="100"/>
      <c r="J8818" s="100"/>
      <c r="K8818" s="100"/>
    </row>
    <row r="8819" spans="1:11" ht="20.100000000000001" customHeight="1" x14ac:dyDescent="0.25">
      <c r="A8819" s="99" t="s">
        <v>2790</v>
      </c>
      <c r="B8819" s="99"/>
      <c r="C8819" s="99"/>
      <c r="D8819" s="99"/>
      <c r="E8819" s="99"/>
      <c r="F8819" s="99"/>
      <c r="G8819" s="99"/>
      <c r="H8819" s="99"/>
      <c r="I8819" s="99"/>
      <c r="J8819" s="99"/>
      <c r="K8819" s="99"/>
    </row>
    <row r="8820" spans="1:11" ht="15" customHeight="1" x14ac:dyDescent="0.25">
      <c r="A8820" s="93" t="s">
        <v>3916</v>
      </c>
      <c r="B8820" s="93"/>
      <c r="C8820" s="93"/>
      <c r="D8820" s="94" t="s">
        <v>3</v>
      </c>
      <c r="E8820" s="94"/>
      <c r="F8820" s="23" t="s">
        <v>4</v>
      </c>
      <c r="G8820" s="94" t="s">
        <v>3894</v>
      </c>
      <c r="H8820" s="94"/>
      <c r="I8820" s="94" t="s">
        <v>3895</v>
      </c>
      <c r="J8820" s="94"/>
      <c r="K8820" s="23" t="s">
        <v>3896</v>
      </c>
    </row>
    <row r="8821" spans="1:11" ht="29.1" customHeight="1" x14ac:dyDescent="0.25">
      <c r="A8821" s="24" t="s">
        <v>3957</v>
      </c>
      <c r="B8821" s="95" t="s">
        <v>3958</v>
      </c>
      <c r="C8821" s="95"/>
      <c r="D8821" s="96" t="s">
        <v>20</v>
      </c>
      <c r="E8821" s="96"/>
      <c r="F8821" s="24" t="s">
        <v>3936</v>
      </c>
      <c r="G8821" s="97">
        <v>2.8999999999999998E-3</v>
      </c>
      <c r="H8821" s="97"/>
      <c r="I8821" s="98">
        <v>75.540000000000006</v>
      </c>
      <c r="J8821" s="98"/>
      <c r="K8821" s="27">
        <f>TRUNC(TRUNC(G8821,8)*I8821,2)</f>
        <v>0.21</v>
      </c>
    </row>
    <row r="8822" spans="1:11" ht="29.1" customHeight="1" x14ac:dyDescent="0.25">
      <c r="A8822" s="24" t="s">
        <v>3959</v>
      </c>
      <c r="B8822" s="95" t="s">
        <v>3960</v>
      </c>
      <c r="C8822" s="95"/>
      <c r="D8822" s="96" t="s">
        <v>20</v>
      </c>
      <c r="E8822" s="96"/>
      <c r="F8822" s="24" t="s">
        <v>30</v>
      </c>
      <c r="G8822" s="97">
        <v>1.6999999999999999E-3</v>
      </c>
      <c r="H8822" s="97"/>
      <c r="I8822" s="98">
        <v>198.53</v>
      </c>
      <c r="J8822" s="98"/>
      <c r="K8822" s="27">
        <f>TRUNC(TRUNC(G8822,8)*I8822,2)</f>
        <v>0.33</v>
      </c>
    </row>
    <row r="8823" spans="1:11" ht="18" customHeight="1" x14ac:dyDescent="0.25">
      <c r="A8823" s="9"/>
      <c r="B8823" s="9"/>
      <c r="C8823" s="9"/>
      <c r="D8823" s="9"/>
      <c r="E8823" s="9"/>
      <c r="F8823" s="9"/>
      <c r="G8823" s="91" t="s">
        <v>3919</v>
      </c>
      <c r="H8823" s="91"/>
      <c r="I8823" s="91"/>
      <c r="J8823" s="91"/>
      <c r="K8823" s="28">
        <f>SUM(K8821:K8822)</f>
        <v>0.54</v>
      </c>
    </row>
    <row r="8824" spans="1:11" ht="15" customHeight="1" x14ac:dyDescent="0.25">
      <c r="A8824" s="93" t="s">
        <v>3907</v>
      </c>
      <c r="B8824" s="93"/>
      <c r="C8824" s="93"/>
      <c r="D8824" s="94" t="s">
        <v>3</v>
      </c>
      <c r="E8824" s="94"/>
      <c r="F8824" s="23" t="s">
        <v>4</v>
      </c>
      <c r="G8824" s="94" t="s">
        <v>3894</v>
      </c>
      <c r="H8824" s="94"/>
      <c r="I8824" s="94" t="s">
        <v>3895</v>
      </c>
      <c r="J8824" s="94"/>
      <c r="K8824" s="23" t="s">
        <v>3896</v>
      </c>
    </row>
    <row r="8825" spans="1:11" ht="15" customHeight="1" x14ac:dyDescent="0.25">
      <c r="A8825" s="24" t="s">
        <v>3961</v>
      </c>
      <c r="B8825" s="95" t="s">
        <v>3962</v>
      </c>
      <c r="C8825" s="95"/>
      <c r="D8825" s="96" t="s">
        <v>20</v>
      </c>
      <c r="E8825" s="96"/>
      <c r="F8825" s="24" t="s">
        <v>2056</v>
      </c>
      <c r="G8825" s="97">
        <v>4.5999999999999999E-3</v>
      </c>
      <c r="H8825" s="97"/>
      <c r="I8825" s="98">
        <v>29.5</v>
      </c>
      <c r="J8825" s="98"/>
      <c r="K8825" s="27">
        <f>TRUNC(TRUNC(G8825,8)*I8825,2)</f>
        <v>0.13</v>
      </c>
    </row>
    <row r="8826" spans="1:11" ht="18" customHeight="1" x14ac:dyDescent="0.25">
      <c r="A8826" s="9"/>
      <c r="B8826" s="9"/>
      <c r="C8826" s="9"/>
      <c r="D8826" s="9"/>
      <c r="E8826" s="9"/>
      <c r="F8826" s="9"/>
      <c r="G8826" s="91" t="s">
        <v>3912</v>
      </c>
      <c r="H8826" s="91"/>
      <c r="I8826" s="91"/>
      <c r="J8826" s="91"/>
      <c r="K8826" s="28">
        <f>SUM(K8825:K8825)</f>
        <v>0.13</v>
      </c>
    </row>
    <row r="8827" spans="1:11" ht="15" customHeight="1" x14ac:dyDescent="0.25">
      <c r="A8827" s="9"/>
      <c r="B8827" s="9"/>
      <c r="C8827" s="9"/>
      <c r="D8827" s="9"/>
      <c r="E8827" s="9"/>
      <c r="F8827" s="9"/>
      <c r="G8827" s="92" t="s">
        <v>3913</v>
      </c>
      <c r="H8827" s="92"/>
      <c r="I8827" s="92"/>
      <c r="J8827" s="92"/>
      <c r="K8827" s="29">
        <f>ROUND(SUM(K8823,K8826),2)</f>
        <v>0.67</v>
      </c>
    </row>
    <row r="8828" spans="1:11" ht="9.9499999999999993" customHeight="1" x14ac:dyDescent="0.25">
      <c r="A8828" s="9"/>
      <c r="B8828" s="9"/>
      <c r="C8828" s="9"/>
      <c r="D8828" s="9"/>
      <c r="E8828" s="9"/>
      <c r="F8828" s="9"/>
      <c r="G8828" s="100"/>
      <c r="H8828" s="100"/>
      <c r="I8828" s="100"/>
      <c r="J8828" s="100"/>
      <c r="K8828" s="100"/>
    </row>
    <row r="8829" spans="1:11" ht="20.100000000000001" customHeight="1" x14ac:dyDescent="0.25">
      <c r="A8829" s="99" t="s">
        <v>2791</v>
      </c>
      <c r="B8829" s="99"/>
      <c r="C8829" s="99"/>
      <c r="D8829" s="99"/>
      <c r="E8829" s="99"/>
      <c r="F8829" s="99"/>
      <c r="G8829" s="99"/>
      <c r="H8829" s="99"/>
      <c r="I8829" s="99"/>
      <c r="J8829" s="99"/>
      <c r="K8829" s="99"/>
    </row>
    <row r="8830" spans="1:11" ht="15" customHeight="1" x14ac:dyDescent="0.25">
      <c r="A8830" s="93" t="s">
        <v>3916</v>
      </c>
      <c r="B8830" s="93"/>
      <c r="C8830" s="93"/>
      <c r="D8830" s="94" t="s">
        <v>3</v>
      </c>
      <c r="E8830" s="94"/>
      <c r="F8830" s="23" t="s">
        <v>4</v>
      </c>
      <c r="G8830" s="94" t="s">
        <v>3894</v>
      </c>
      <c r="H8830" s="94"/>
      <c r="I8830" s="94" t="s">
        <v>3895</v>
      </c>
      <c r="J8830" s="94"/>
      <c r="K8830" s="23" t="s">
        <v>3896</v>
      </c>
    </row>
    <row r="8831" spans="1:11" ht="29.1" customHeight="1" x14ac:dyDescent="0.25">
      <c r="A8831" s="24" t="s">
        <v>3957</v>
      </c>
      <c r="B8831" s="95" t="s">
        <v>3958</v>
      </c>
      <c r="C8831" s="95"/>
      <c r="D8831" s="96" t="s">
        <v>20</v>
      </c>
      <c r="E8831" s="96"/>
      <c r="F8831" s="24" t="s">
        <v>3936</v>
      </c>
      <c r="G8831" s="97">
        <v>1.95E-2</v>
      </c>
      <c r="H8831" s="97"/>
      <c r="I8831" s="98">
        <v>75.540000000000006</v>
      </c>
      <c r="J8831" s="98"/>
      <c r="K8831" s="27">
        <f>TRUNC(TRUNC(G8831,8)*I8831,2)</f>
        <v>1.47</v>
      </c>
    </row>
    <row r="8832" spans="1:11" ht="29.1" customHeight="1" x14ac:dyDescent="0.25">
      <c r="A8832" s="24" t="s">
        <v>3959</v>
      </c>
      <c r="B8832" s="95" t="s">
        <v>3960</v>
      </c>
      <c r="C8832" s="95"/>
      <c r="D8832" s="96" t="s">
        <v>20</v>
      </c>
      <c r="E8832" s="96"/>
      <c r="F8832" s="24" t="s">
        <v>30</v>
      </c>
      <c r="G8832" s="97">
        <v>1.15E-2</v>
      </c>
      <c r="H8832" s="97"/>
      <c r="I8832" s="98">
        <v>198.53</v>
      </c>
      <c r="J8832" s="98"/>
      <c r="K8832" s="27">
        <f>TRUNC(TRUNC(G8832,8)*I8832,2)</f>
        <v>2.2799999999999998</v>
      </c>
    </row>
    <row r="8833" spans="1:11" ht="18" customHeight="1" x14ac:dyDescent="0.25">
      <c r="A8833" s="9"/>
      <c r="B8833" s="9"/>
      <c r="C8833" s="9"/>
      <c r="D8833" s="9"/>
      <c r="E8833" s="9"/>
      <c r="F8833" s="9"/>
      <c r="G8833" s="91" t="s">
        <v>3919</v>
      </c>
      <c r="H8833" s="91"/>
      <c r="I8833" s="91"/>
      <c r="J8833" s="91"/>
      <c r="K8833" s="28">
        <f>SUM(K8831:K8832)</f>
        <v>3.75</v>
      </c>
    </row>
    <row r="8834" spans="1:11" ht="15" customHeight="1" x14ac:dyDescent="0.25">
      <c r="A8834" s="93" t="s">
        <v>3907</v>
      </c>
      <c r="B8834" s="93"/>
      <c r="C8834" s="93"/>
      <c r="D8834" s="94" t="s">
        <v>3</v>
      </c>
      <c r="E8834" s="94"/>
      <c r="F8834" s="23" t="s">
        <v>4</v>
      </c>
      <c r="G8834" s="94" t="s">
        <v>3894</v>
      </c>
      <c r="H8834" s="94"/>
      <c r="I8834" s="94" t="s">
        <v>3895</v>
      </c>
      <c r="J8834" s="94"/>
      <c r="K8834" s="23" t="s">
        <v>3896</v>
      </c>
    </row>
    <row r="8835" spans="1:11" ht="15" customHeight="1" x14ac:dyDescent="0.25">
      <c r="A8835" s="24" t="s">
        <v>3910</v>
      </c>
      <c r="B8835" s="95" t="s">
        <v>3911</v>
      </c>
      <c r="C8835" s="95"/>
      <c r="D8835" s="96" t="s">
        <v>20</v>
      </c>
      <c r="E8835" s="96"/>
      <c r="F8835" s="24" t="s">
        <v>2056</v>
      </c>
      <c r="G8835" s="97">
        <v>3.1E-2</v>
      </c>
      <c r="H8835" s="97"/>
      <c r="I8835" s="98">
        <v>24.94</v>
      </c>
      <c r="J8835" s="98"/>
      <c r="K8835" s="27">
        <f>TRUNC(TRUNC(G8835,8)*I8835,2)</f>
        <v>0.77</v>
      </c>
    </row>
    <row r="8836" spans="1:11" ht="18" customHeight="1" x14ac:dyDescent="0.25">
      <c r="A8836" s="9"/>
      <c r="B8836" s="9"/>
      <c r="C8836" s="9"/>
      <c r="D8836" s="9"/>
      <c r="E8836" s="9"/>
      <c r="F8836" s="9"/>
      <c r="G8836" s="91" t="s">
        <v>3912</v>
      </c>
      <c r="H8836" s="91"/>
      <c r="I8836" s="91"/>
      <c r="J8836" s="91"/>
      <c r="K8836" s="28">
        <f>SUM(K8835:K8835)</f>
        <v>0.77</v>
      </c>
    </row>
    <row r="8837" spans="1:11" ht="15" customHeight="1" x14ac:dyDescent="0.25">
      <c r="A8837" s="9"/>
      <c r="B8837" s="9"/>
      <c r="C8837" s="9"/>
      <c r="D8837" s="9"/>
      <c r="E8837" s="9"/>
      <c r="F8837" s="9"/>
      <c r="G8837" s="92" t="s">
        <v>3913</v>
      </c>
      <c r="H8837" s="92"/>
      <c r="I8837" s="92"/>
      <c r="J8837" s="92"/>
      <c r="K8837" s="29">
        <f>ROUND(SUM(K8833,K8836),2)</f>
        <v>4.5199999999999996</v>
      </c>
    </row>
    <row r="8838" spans="1:11" ht="9.9499999999999993" customHeight="1" x14ac:dyDescent="0.25">
      <c r="A8838" s="9"/>
      <c r="B8838" s="9"/>
      <c r="C8838" s="9"/>
      <c r="D8838" s="9"/>
      <c r="E8838" s="9"/>
      <c r="F8838" s="9"/>
      <c r="G8838" s="100"/>
      <c r="H8838" s="100"/>
      <c r="I8838" s="100"/>
      <c r="J8838" s="100"/>
      <c r="K8838" s="100"/>
    </row>
    <row r="8839" spans="1:11" ht="20.100000000000001" customHeight="1" x14ac:dyDescent="0.25">
      <c r="A8839" s="99" t="s">
        <v>2792</v>
      </c>
      <c r="B8839" s="99"/>
      <c r="C8839" s="99"/>
      <c r="D8839" s="99"/>
      <c r="E8839" s="99"/>
      <c r="F8839" s="99"/>
      <c r="G8839" s="99"/>
      <c r="H8839" s="99"/>
      <c r="I8839" s="99"/>
      <c r="J8839" s="99"/>
      <c r="K8839" s="99"/>
    </row>
    <row r="8840" spans="1:11" ht="15" customHeight="1" x14ac:dyDescent="0.25">
      <c r="A8840" s="93" t="s">
        <v>3916</v>
      </c>
      <c r="B8840" s="93"/>
      <c r="C8840" s="93"/>
      <c r="D8840" s="94" t="s">
        <v>3</v>
      </c>
      <c r="E8840" s="94"/>
      <c r="F8840" s="23" t="s">
        <v>4</v>
      </c>
      <c r="G8840" s="94" t="s">
        <v>3894</v>
      </c>
      <c r="H8840" s="94"/>
      <c r="I8840" s="94" t="s">
        <v>3895</v>
      </c>
      <c r="J8840" s="94"/>
      <c r="K8840" s="23" t="s">
        <v>3896</v>
      </c>
    </row>
    <row r="8841" spans="1:11" ht="29.1" customHeight="1" x14ac:dyDescent="0.25">
      <c r="A8841" s="24" t="s">
        <v>3963</v>
      </c>
      <c r="B8841" s="95" t="s">
        <v>3964</v>
      </c>
      <c r="C8841" s="95"/>
      <c r="D8841" s="96" t="s">
        <v>20</v>
      </c>
      <c r="E8841" s="96"/>
      <c r="F8841" s="24" t="s">
        <v>3936</v>
      </c>
      <c r="G8841" s="97">
        <v>0.86950000000000005</v>
      </c>
      <c r="H8841" s="97"/>
      <c r="I8841" s="98">
        <v>8.9</v>
      </c>
      <c r="J8841" s="98"/>
      <c r="K8841" s="27">
        <f>TRUNC(TRUNC(G8841,8)*I8841,2)</f>
        <v>7.73</v>
      </c>
    </row>
    <row r="8842" spans="1:11" ht="29.1" customHeight="1" x14ac:dyDescent="0.25">
      <c r="A8842" s="24" t="s">
        <v>3965</v>
      </c>
      <c r="B8842" s="95" t="s">
        <v>3966</v>
      </c>
      <c r="C8842" s="95"/>
      <c r="D8842" s="96" t="s">
        <v>20</v>
      </c>
      <c r="E8842" s="96"/>
      <c r="F8842" s="24" t="s">
        <v>30</v>
      </c>
      <c r="G8842" s="97">
        <v>1.137</v>
      </c>
      <c r="H8842" s="97"/>
      <c r="I8842" s="98">
        <v>32.76</v>
      </c>
      <c r="J8842" s="98"/>
      <c r="K8842" s="27">
        <f>TRUNC(TRUNC(G8842,8)*I8842,2)</f>
        <v>37.24</v>
      </c>
    </row>
    <row r="8843" spans="1:11" ht="21" customHeight="1" x14ac:dyDescent="0.25">
      <c r="A8843" s="24" t="s">
        <v>3967</v>
      </c>
      <c r="B8843" s="95" t="s">
        <v>3968</v>
      </c>
      <c r="C8843" s="95"/>
      <c r="D8843" s="96" t="s">
        <v>20</v>
      </c>
      <c r="E8843" s="96"/>
      <c r="F8843" s="24" t="s">
        <v>3936</v>
      </c>
      <c r="G8843" s="97">
        <v>0.86950000000000005</v>
      </c>
      <c r="H8843" s="97"/>
      <c r="I8843" s="98">
        <v>27.59</v>
      </c>
      <c r="J8843" s="98"/>
      <c r="K8843" s="27">
        <f>TRUNC(TRUNC(G8843,8)*I8843,2)</f>
        <v>23.98</v>
      </c>
    </row>
    <row r="8844" spans="1:11" ht="21" customHeight="1" x14ac:dyDescent="0.25">
      <c r="A8844" s="24" t="s">
        <v>3969</v>
      </c>
      <c r="B8844" s="95" t="s">
        <v>3970</v>
      </c>
      <c r="C8844" s="95"/>
      <c r="D8844" s="96" t="s">
        <v>20</v>
      </c>
      <c r="E8844" s="96"/>
      <c r="F8844" s="24" t="s">
        <v>30</v>
      </c>
      <c r="G8844" s="97">
        <v>1.137</v>
      </c>
      <c r="H8844" s="97"/>
      <c r="I8844" s="98">
        <v>28.09</v>
      </c>
      <c r="J8844" s="98"/>
      <c r="K8844" s="27">
        <f>TRUNC(TRUNC(G8844,8)*I8844,2)</f>
        <v>31.93</v>
      </c>
    </row>
    <row r="8845" spans="1:11" ht="18" customHeight="1" x14ac:dyDescent="0.25">
      <c r="A8845" s="9"/>
      <c r="B8845" s="9"/>
      <c r="C8845" s="9"/>
      <c r="D8845" s="9"/>
      <c r="E8845" s="9"/>
      <c r="F8845" s="9"/>
      <c r="G8845" s="91" t="s">
        <v>3919</v>
      </c>
      <c r="H8845" s="91"/>
      <c r="I8845" s="91"/>
      <c r="J8845" s="91"/>
      <c r="K8845" s="28">
        <f>SUM(K8841:K8844)</f>
        <v>100.88</v>
      </c>
    </row>
    <row r="8846" spans="1:11" ht="15" customHeight="1" x14ac:dyDescent="0.25">
      <c r="A8846" s="93" t="s">
        <v>3907</v>
      </c>
      <c r="B8846" s="93"/>
      <c r="C8846" s="93"/>
      <c r="D8846" s="94" t="s">
        <v>3</v>
      </c>
      <c r="E8846" s="94"/>
      <c r="F8846" s="23" t="s">
        <v>4</v>
      </c>
      <c r="G8846" s="94" t="s">
        <v>3894</v>
      </c>
      <c r="H8846" s="94"/>
      <c r="I8846" s="94" t="s">
        <v>3895</v>
      </c>
      <c r="J8846" s="94"/>
      <c r="K8846" s="23" t="s">
        <v>3896</v>
      </c>
    </row>
    <row r="8847" spans="1:11" ht="15" customHeight="1" x14ac:dyDescent="0.25">
      <c r="A8847" s="24" t="s">
        <v>3971</v>
      </c>
      <c r="B8847" s="95" t="s">
        <v>3972</v>
      </c>
      <c r="C8847" s="95"/>
      <c r="D8847" s="96" t="s">
        <v>20</v>
      </c>
      <c r="E8847" s="96"/>
      <c r="F8847" s="24" t="s">
        <v>2056</v>
      </c>
      <c r="G8847" s="97">
        <v>7.22E-2</v>
      </c>
      <c r="H8847" s="97"/>
      <c r="I8847" s="98">
        <v>32.69</v>
      </c>
      <c r="J8847" s="98"/>
      <c r="K8847" s="27">
        <f>TRUNC(TRUNC(G8847,8)*I8847,2)</f>
        <v>2.36</v>
      </c>
    </row>
    <row r="8848" spans="1:11" ht="15" customHeight="1" x14ac:dyDescent="0.25">
      <c r="A8848" s="24" t="s">
        <v>3910</v>
      </c>
      <c r="B8848" s="95" t="s">
        <v>3911</v>
      </c>
      <c r="C8848" s="95"/>
      <c r="D8848" s="96" t="s">
        <v>20</v>
      </c>
      <c r="E8848" s="96"/>
      <c r="F8848" s="24" t="s">
        <v>2056</v>
      </c>
      <c r="G8848" s="97">
        <v>0.44790000000000002</v>
      </c>
      <c r="H8848" s="97"/>
      <c r="I8848" s="98">
        <v>24.94</v>
      </c>
      <c r="J8848" s="98"/>
      <c r="K8848" s="27">
        <f>TRUNC(TRUNC(G8848,8)*I8848,2)</f>
        <v>11.17</v>
      </c>
    </row>
    <row r="8849" spans="1:11" ht="18" customHeight="1" x14ac:dyDescent="0.25">
      <c r="A8849" s="9"/>
      <c r="B8849" s="9"/>
      <c r="C8849" s="9"/>
      <c r="D8849" s="9"/>
      <c r="E8849" s="9"/>
      <c r="F8849" s="9"/>
      <c r="G8849" s="91" t="s">
        <v>3912</v>
      </c>
      <c r="H8849" s="91"/>
      <c r="I8849" s="91"/>
      <c r="J8849" s="91"/>
      <c r="K8849" s="28">
        <f>SUM(K8847:K8848)</f>
        <v>13.53</v>
      </c>
    </row>
    <row r="8850" spans="1:11" ht="15" customHeight="1" x14ac:dyDescent="0.25">
      <c r="A8850" s="9"/>
      <c r="B8850" s="9"/>
      <c r="C8850" s="9"/>
      <c r="D8850" s="9"/>
      <c r="E8850" s="9"/>
      <c r="F8850" s="9"/>
      <c r="G8850" s="92" t="s">
        <v>3913</v>
      </c>
      <c r="H8850" s="92"/>
      <c r="I8850" s="92"/>
      <c r="J8850" s="92"/>
      <c r="K8850" s="29">
        <f>ROUND(SUM(K8845,K8849),2)</f>
        <v>114.41</v>
      </c>
    </row>
    <row r="8851" spans="1:11" ht="9.9499999999999993" customHeight="1" x14ac:dyDescent="0.25">
      <c r="A8851" s="9"/>
      <c r="B8851" s="9"/>
      <c r="C8851" s="9"/>
      <c r="D8851" s="9"/>
      <c r="E8851" s="9"/>
      <c r="F8851" s="9"/>
      <c r="G8851" s="100"/>
      <c r="H8851" s="100"/>
      <c r="I8851" s="100"/>
      <c r="J8851" s="100"/>
      <c r="K8851" s="100"/>
    </row>
    <row r="8852" spans="1:11" ht="20.100000000000001" customHeight="1" x14ac:dyDescent="0.25">
      <c r="A8852" s="99" t="s">
        <v>2793</v>
      </c>
      <c r="B8852" s="99"/>
      <c r="C8852" s="99"/>
      <c r="D8852" s="99"/>
      <c r="E8852" s="99"/>
      <c r="F8852" s="99"/>
      <c r="G8852" s="99"/>
      <c r="H8852" s="99"/>
      <c r="I8852" s="99"/>
      <c r="J8852" s="99"/>
      <c r="K8852" s="99"/>
    </row>
    <row r="8853" spans="1:11" ht="15" customHeight="1" x14ac:dyDescent="0.25">
      <c r="A8853" s="93" t="s">
        <v>3916</v>
      </c>
      <c r="B8853" s="93"/>
      <c r="C8853" s="93"/>
      <c r="D8853" s="94" t="s">
        <v>3</v>
      </c>
      <c r="E8853" s="94"/>
      <c r="F8853" s="23" t="s">
        <v>4</v>
      </c>
      <c r="G8853" s="94" t="s">
        <v>3894</v>
      </c>
      <c r="H8853" s="94"/>
      <c r="I8853" s="94" t="s">
        <v>3895</v>
      </c>
      <c r="J8853" s="94"/>
      <c r="K8853" s="23" t="s">
        <v>3896</v>
      </c>
    </row>
    <row r="8854" spans="1:11" ht="38.1" customHeight="1" x14ac:dyDescent="0.25">
      <c r="A8854" s="24" t="s">
        <v>3973</v>
      </c>
      <c r="B8854" s="95" t="s">
        <v>3974</v>
      </c>
      <c r="C8854" s="95"/>
      <c r="D8854" s="96" t="s">
        <v>20</v>
      </c>
      <c r="E8854" s="96"/>
      <c r="F8854" s="24" t="s">
        <v>3936</v>
      </c>
      <c r="G8854" s="97">
        <v>6.3E-3</v>
      </c>
      <c r="H8854" s="97"/>
      <c r="I8854" s="98">
        <v>94.61</v>
      </c>
      <c r="J8854" s="98"/>
      <c r="K8854" s="27">
        <f>TRUNC(TRUNC(G8854,8)*I8854,2)</f>
        <v>0.59</v>
      </c>
    </row>
    <row r="8855" spans="1:11" ht="38.1" customHeight="1" x14ac:dyDescent="0.25">
      <c r="A8855" s="24" t="s">
        <v>3975</v>
      </c>
      <c r="B8855" s="95" t="s">
        <v>3976</v>
      </c>
      <c r="C8855" s="95"/>
      <c r="D8855" s="96" t="s">
        <v>20</v>
      </c>
      <c r="E8855" s="96"/>
      <c r="F8855" s="24" t="s">
        <v>30</v>
      </c>
      <c r="G8855" s="97">
        <v>1.0200000000000001E-2</v>
      </c>
      <c r="H8855" s="97"/>
      <c r="I8855" s="98">
        <v>370.94</v>
      </c>
      <c r="J8855" s="98"/>
      <c r="K8855" s="27">
        <f>TRUNC(TRUNC(G8855,8)*I8855,2)</f>
        <v>3.78</v>
      </c>
    </row>
    <row r="8856" spans="1:11" ht="29.1" customHeight="1" x14ac:dyDescent="0.25">
      <c r="A8856" s="24" t="s">
        <v>3977</v>
      </c>
      <c r="B8856" s="95" t="s">
        <v>3978</v>
      </c>
      <c r="C8856" s="95"/>
      <c r="D8856" s="96" t="s">
        <v>20</v>
      </c>
      <c r="E8856" s="96"/>
      <c r="F8856" s="24" t="s">
        <v>3936</v>
      </c>
      <c r="G8856" s="97">
        <v>4.8999999999999998E-3</v>
      </c>
      <c r="H8856" s="97"/>
      <c r="I8856" s="98">
        <v>74.180000000000007</v>
      </c>
      <c r="J8856" s="98"/>
      <c r="K8856" s="27">
        <f>TRUNC(TRUNC(G8856,8)*I8856,2)</f>
        <v>0.36</v>
      </c>
    </row>
    <row r="8857" spans="1:11" ht="29.1" customHeight="1" x14ac:dyDescent="0.25">
      <c r="A8857" s="24" t="s">
        <v>3979</v>
      </c>
      <c r="B8857" s="95" t="s">
        <v>3980</v>
      </c>
      <c r="C8857" s="95"/>
      <c r="D8857" s="96" t="s">
        <v>20</v>
      </c>
      <c r="E8857" s="96"/>
      <c r="F8857" s="24" t="s">
        <v>30</v>
      </c>
      <c r="G8857" s="97">
        <v>5.5999999999999999E-3</v>
      </c>
      <c r="H8857" s="97"/>
      <c r="I8857" s="98">
        <v>166.79</v>
      </c>
      <c r="J8857" s="98"/>
      <c r="K8857" s="27">
        <f>TRUNC(TRUNC(G8857,8)*I8857,2)</f>
        <v>0.93</v>
      </c>
    </row>
    <row r="8858" spans="1:11" ht="18" customHeight="1" x14ac:dyDescent="0.25">
      <c r="A8858" s="9"/>
      <c r="B8858" s="9"/>
      <c r="C8858" s="9"/>
      <c r="D8858" s="9"/>
      <c r="E8858" s="9"/>
      <c r="F8858" s="9"/>
      <c r="G8858" s="91" t="s">
        <v>3919</v>
      </c>
      <c r="H8858" s="91"/>
      <c r="I8858" s="91"/>
      <c r="J8858" s="91"/>
      <c r="K8858" s="28">
        <f>SUM(K8854:K8857)</f>
        <v>5.66</v>
      </c>
    </row>
    <row r="8859" spans="1:11" ht="15" customHeight="1" x14ac:dyDescent="0.25">
      <c r="A8859" s="9"/>
      <c r="B8859" s="9"/>
      <c r="C8859" s="9"/>
      <c r="D8859" s="9"/>
      <c r="E8859" s="9"/>
      <c r="F8859" s="9"/>
      <c r="G8859" s="92" t="s">
        <v>3913</v>
      </c>
      <c r="H8859" s="92"/>
      <c r="I8859" s="92"/>
      <c r="J8859" s="92"/>
      <c r="K8859" s="29">
        <f>ROUND(SUM(K8858),2)</f>
        <v>5.66</v>
      </c>
    </row>
    <row r="8860" spans="1:11" ht="9.9499999999999993" customHeight="1" x14ac:dyDescent="0.25">
      <c r="A8860" s="9"/>
      <c r="B8860" s="9"/>
      <c r="C8860" s="9"/>
      <c r="D8860" s="9"/>
      <c r="E8860" s="9"/>
      <c r="F8860" s="9"/>
      <c r="G8860" s="100"/>
      <c r="H8860" s="100"/>
      <c r="I8860" s="100"/>
      <c r="J8860" s="100"/>
      <c r="K8860" s="100"/>
    </row>
    <row r="8861" spans="1:11" ht="20.100000000000001" customHeight="1" x14ac:dyDescent="0.25">
      <c r="A8861" s="99" t="s">
        <v>2794</v>
      </c>
      <c r="B8861" s="99"/>
      <c r="C8861" s="99"/>
      <c r="D8861" s="99"/>
      <c r="E8861" s="99"/>
      <c r="F8861" s="99"/>
      <c r="G8861" s="99"/>
      <c r="H8861" s="99"/>
      <c r="I8861" s="99"/>
      <c r="J8861" s="99"/>
      <c r="K8861" s="99"/>
    </row>
    <row r="8862" spans="1:11" ht="15" customHeight="1" x14ac:dyDescent="0.25">
      <c r="A8862" s="93" t="s">
        <v>3916</v>
      </c>
      <c r="B8862" s="93"/>
      <c r="C8862" s="93"/>
      <c r="D8862" s="94" t="s">
        <v>3</v>
      </c>
      <c r="E8862" s="94"/>
      <c r="F8862" s="23" t="s">
        <v>4</v>
      </c>
      <c r="G8862" s="94" t="s">
        <v>3894</v>
      </c>
      <c r="H8862" s="94"/>
      <c r="I8862" s="94" t="s">
        <v>3895</v>
      </c>
      <c r="J8862" s="94"/>
      <c r="K8862" s="23" t="s">
        <v>3896</v>
      </c>
    </row>
    <row r="8863" spans="1:11" ht="38.1" customHeight="1" x14ac:dyDescent="0.25">
      <c r="A8863" s="24" t="s">
        <v>3973</v>
      </c>
      <c r="B8863" s="95" t="s">
        <v>3974</v>
      </c>
      <c r="C8863" s="95"/>
      <c r="D8863" s="96" t="s">
        <v>20</v>
      </c>
      <c r="E8863" s="96"/>
      <c r="F8863" s="24" t="s">
        <v>3936</v>
      </c>
      <c r="G8863" s="97">
        <v>1.2999999999999999E-3</v>
      </c>
      <c r="H8863" s="97"/>
      <c r="I8863" s="98">
        <v>94.61</v>
      </c>
      <c r="J8863" s="98"/>
      <c r="K8863" s="27">
        <f>TRUNC(TRUNC(G8863,8)*I8863,2)</f>
        <v>0.12</v>
      </c>
    </row>
    <row r="8864" spans="1:11" ht="38.1" customHeight="1" x14ac:dyDescent="0.25">
      <c r="A8864" s="24" t="s">
        <v>3975</v>
      </c>
      <c r="B8864" s="95" t="s">
        <v>3976</v>
      </c>
      <c r="C8864" s="95"/>
      <c r="D8864" s="96" t="s">
        <v>20</v>
      </c>
      <c r="E8864" s="96"/>
      <c r="F8864" s="24" t="s">
        <v>30</v>
      </c>
      <c r="G8864" s="97">
        <v>3.0999999999999999E-3</v>
      </c>
      <c r="H8864" s="97"/>
      <c r="I8864" s="98">
        <v>370.94</v>
      </c>
      <c r="J8864" s="98"/>
      <c r="K8864" s="27">
        <f>TRUNC(TRUNC(G8864,8)*I8864,2)</f>
        <v>1.1399999999999999</v>
      </c>
    </row>
    <row r="8865" spans="1:11" ht="18" customHeight="1" x14ac:dyDescent="0.25">
      <c r="A8865" s="9"/>
      <c r="B8865" s="9"/>
      <c r="C8865" s="9"/>
      <c r="D8865" s="9"/>
      <c r="E8865" s="9"/>
      <c r="F8865" s="9"/>
      <c r="G8865" s="91" t="s">
        <v>3919</v>
      </c>
      <c r="H8865" s="91"/>
      <c r="I8865" s="91"/>
      <c r="J8865" s="91"/>
      <c r="K8865" s="28">
        <f>SUM(K8863:K8864)</f>
        <v>1.2599999999999998</v>
      </c>
    </row>
    <row r="8866" spans="1:11" ht="15" customHeight="1" x14ac:dyDescent="0.25">
      <c r="A8866" s="9"/>
      <c r="B8866" s="9"/>
      <c r="C8866" s="9"/>
      <c r="D8866" s="9"/>
      <c r="E8866" s="9"/>
      <c r="F8866" s="9"/>
      <c r="G8866" s="92" t="s">
        <v>3913</v>
      </c>
      <c r="H8866" s="92"/>
      <c r="I8866" s="92"/>
      <c r="J8866" s="92"/>
      <c r="K8866" s="29">
        <f>ROUND(SUM(K8865),2)</f>
        <v>1.26</v>
      </c>
    </row>
    <row r="8867" spans="1:11" ht="9.9499999999999993" customHeight="1" x14ac:dyDescent="0.25">
      <c r="A8867" s="9"/>
      <c r="B8867" s="9"/>
      <c r="C8867" s="9"/>
      <c r="D8867" s="9"/>
      <c r="E8867" s="9"/>
      <c r="F8867" s="9"/>
      <c r="G8867" s="100"/>
      <c r="H8867" s="100"/>
      <c r="I8867" s="100"/>
      <c r="J8867" s="100"/>
      <c r="K8867" s="100"/>
    </row>
    <row r="8868" spans="1:11" ht="20.100000000000001" customHeight="1" x14ac:dyDescent="0.25">
      <c r="A8868" s="99" t="s">
        <v>2795</v>
      </c>
      <c r="B8868" s="99"/>
      <c r="C8868" s="99"/>
      <c r="D8868" s="99"/>
      <c r="E8868" s="99"/>
      <c r="F8868" s="99"/>
      <c r="G8868" s="99"/>
      <c r="H8868" s="99"/>
      <c r="I8868" s="99"/>
      <c r="J8868" s="99"/>
      <c r="K8868" s="99"/>
    </row>
    <row r="8869" spans="1:11" ht="15" customHeight="1" x14ac:dyDescent="0.25">
      <c r="A8869" s="93" t="s">
        <v>3916</v>
      </c>
      <c r="B8869" s="93"/>
      <c r="C8869" s="93"/>
      <c r="D8869" s="94" t="s">
        <v>3</v>
      </c>
      <c r="E8869" s="94"/>
      <c r="F8869" s="23" t="s">
        <v>4</v>
      </c>
      <c r="G8869" s="94" t="s">
        <v>3894</v>
      </c>
      <c r="H8869" s="94"/>
      <c r="I8869" s="94" t="s">
        <v>3895</v>
      </c>
      <c r="J8869" s="94"/>
      <c r="K8869" s="23" t="s">
        <v>3896</v>
      </c>
    </row>
    <row r="8870" spans="1:11" ht="38.1" customHeight="1" x14ac:dyDescent="0.25">
      <c r="A8870" s="24" t="s">
        <v>3973</v>
      </c>
      <c r="B8870" s="95" t="s">
        <v>3974</v>
      </c>
      <c r="C8870" s="95"/>
      <c r="D8870" s="96" t="s">
        <v>20</v>
      </c>
      <c r="E8870" s="96"/>
      <c r="F8870" s="24" t="s">
        <v>3936</v>
      </c>
      <c r="G8870" s="97">
        <v>5.0000000000000001E-4</v>
      </c>
      <c r="H8870" s="97"/>
      <c r="I8870" s="98">
        <v>94.61</v>
      </c>
      <c r="J8870" s="98"/>
      <c r="K8870" s="27">
        <f>TRUNC(TRUNC(G8870,8)*I8870,2)</f>
        <v>0.04</v>
      </c>
    </row>
    <row r="8871" spans="1:11" ht="38.1" customHeight="1" x14ac:dyDescent="0.25">
      <c r="A8871" s="24" t="s">
        <v>3975</v>
      </c>
      <c r="B8871" s="95" t="s">
        <v>3976</v>
      </c>
      <c r="C8871" s="95"/>
      <c r="D8871" s="96" t="s">
        <v>20</v>
      </c>
      <c r="E8871" s="96"/>
      <c r="F8871" s="24" t="s">
        <v>30</v>
      </c>
      <c r="G8871" s="97">
        <v>1.1999999999999999E-3</v>
      </c>
      <c r="H8871" s="97"/>
      <c r="I8871" s="98">
        <v>370.94</v>
      </c>
      <c r="J8871" s="98"/>
      <c r="K8871" s="27">
        <f>TRUNC(TRUNC(G8871,8)*I8871,2)</f>
        <v>0.44</v>
      </c>
    </row>
    <row r="8872" spans="1:11" ht="18" customHeight="1" x14ac:dyDescent="0.25">
      <c r="A8872" s="9"/>
      <c r="B8872" s="9"/>
      <c r="C8872" s="9"/>
      <c r="D8872" s="9"/>
      <c r="E8872" s="9"/>
      <c r="F8872" s="9"/>
      <c r="G8872" s="91" t="s">
        <v>3919</v>
      </c>
      <c r="H8872" s="91"/>
      <c r="I8872" s="91"/>
      <c r="J8872" s="91"/>
      <c r="K8872" s="28">
        <f>SUM(K8870:K8871)</f>
        <v>0.48</v>
      </c>
    </row>
    <row r="8873" spans="1:11" ht="15" customHeight="1" x14ac:dyDescent="0.25">
      <c r="A8873" s="9"/>
      <c r="B8873" s="9"/>
      <c r="C8873" s="9"/>
      <c r="D8873" s="9"/>
      <c r="E8873" s="9"/>
      <c r="F8873" s="9"/>
      <c r="G8873" s="92" t="s">
        <v>3913</v>
      </c>
      <c r="H8873" s="92"/>
      <c r="I8873" s="92"/>
      <c r="J8873" s="92"/>
      <c r="K8873" s="29">
        <f>ROUND(SUM(K8872),2)</f>
        <v>0.48</v>
      </c>
    </row>
    <row r="8874" spans="1:11" ht="9.9499999999999993" customHeight="1" x14ac:dyDescent="0.25">
      <c r="A8874" s="9"/>
      <c r="B8874" s="9"/>
      <c r="C8874" s="9"/>
      <c r="D8874" s="9"/>
      <c r="E8874" s="9"/>
      <c r="F8874" s="9"/>
      <c r="G8874" s="100"/>
      <c r="H8874" s="100"/>
      <c r="I8874" s="100"/>
      <c r="J8874" s="100"/>
      <c r="K8874" s="100"/>
    </row>
    <row r="8875" spans="1:11" ht="20.100000000000001" customHeight="1" x14ac:dyDescent="0.25">
      <c r="A8875" s="99" t="s">
        <v>2796</v>
      </c>
      <c r="B8875" s="99"/>
      <c r="C8875" s="99"/>
      <c r="D8875" s="99"/>
      <c r="E8875" s="99"/>
      <c r="F8875" s="99"/>
      <c r="G8875" s="99"/>
      <c r="H8875" s="99"/>
      <c r="I8875" s="99"/>
      <c r="J8875" s="99"/>
      <c r="K8875" s="99"/>
    </row>
    <row r="8876" spans="1:11" ht="15" customHeight="1" x14ac:dyDescent="0.25">
      <c r="A8876" s="93" t="s">
        <v>3981</v>
      </c>
      <c r="B8876" s="93"/>
      <c r="C8876" s="93"/>
      <c r="D8876" s="94" t="s">
        <v>3</v>
      </c>
      <c r="E8876" s="94"/>
      <c r="F8876" s="23" t="s">
        <v>4</v>
      </c>
      <c r="G8876" s="94" t="s">
        <v>3894</v>
      </c>
      <c r="H8876" s="94"/>
      <c r="I8876" s="94" t="s">
        <v>3895</v>
      </c>
      <c r="J8876" s="94"/>
      <c r="K8876" s="23" t="s">
        <v>3896</v>
      </c>
    </row>
    <row r="8877" spans="1:11" ht="21" customHeight="1" x14ac:dyDescent="0.25">
      <c r="A8877" s="24" t="s">
        <v>70</v>
      </c>
      <c r="B8877" s="95" t="s">
        <v>3982</v>
      </c>
      <c r="C8877" s="95"/>
      <c r="D8877" s="96" t="s">
        <v>25</v>
      </c>
      <c r="E8877" s="96"/>
      <c r="F8877" s="24" t="s">
        <v>61</v>
      </c>
      <c r="G8877" s="97">
        <v>1</v>
      </c>
      <c r="H8877" s="97"/>
      <c r="I8877" s="98">
        <v>28.42</v>
      </c>
      <c r="J8877" s="98"/>
      <c r="K8877" s="27">
        <f>ROUND(ROUND(G8877,8)*I8877,2)</f>
        <v>28.42</v>
      </c>
    </row>
    <row r="8878" spans="1:11" ht="15" customHeight="1" x14ac:dyDescent="0.25">
      <c r="A8878" s="9"/>
      <c r="B8878" s="9"/>
      <c r="C8878" s="9"/>
      <c r="D8878" s="9"/>
      <c r="E8878" s="9"/>
      <c r="F8878" s="9"/>
      <c r="G8878" s="91" t="s">
        <v>3983</v>
      </c>
      <c r="H8878" s="91"/>
      <c r="I8878" s="91"/>
      <c r="J8878" s="91"/>
      <c r="K8878" s="28">
        <f>SUM(K8877:K8877)</f>
        <v>28.42</v>
      </c>
    </row>
    <row r="8879" spans="1:11" ht="15" customHeight="1" x14ac:dyDescent="0.25">
      <c r="A8879" s="9"/>
      <c r="B8879" s="9"/>
      <c r="C8879" s="9"/>
      <c r="D8879" s="9"/>
      <c r="E8879" s="9"/>
      <c r="F8879" s="9"/>
      <c r="G8879" s="92" t="s">
        <v>3913</v>
      </c>
      <c r="H8879" s="92"/>
      <c r="I8879" s="92"/>
      <c r="J8879" s="92"/>
      <c r="K8879" s="29">
        <f>ROUND(SUM(K8878),2)</f>
        <v>28.42</v>
      </c>
    </row>
    <row r="8880" spans="1:11" ht="9.9499999999999993" customHeight="1" x14ac:dyDescent="0.25">
      <c r="A8880" s="9"/>
      <c r="B8880" s="9"/>
      <c r="C8880" s="9"/>
      <c r="D8880" s="9"/>
      <c r="E8880" s="9"/>
      <c r="F8880" s="9"/>
      <c r="G8880" s="100"/>
      <c r="H8880" s="100"/>
      <c r="I8880" s="100"/>
      <c r="J8880" s="100"/>
      <c r="K8880" s="100"/>
    </row>
    <row r="8881" spans="1:11" ht="20.100000000000001" customHeight="1" x14ac:dyDescent="0.25">
      <c r="A8881" s="99" t="s">
        <v>2797</v>
      </c>
      <c r="B8881" s="99"/>
      <c r="C8881" s="99"/>
      <c r="D8881" s="99"/>
      <c r="E8881" s="99"/>
      <c r="F8881" s="99"/>
      <c r="G8881" s="99"/>
      <c r="H8881" s="99"/>
      <c r="I8881" s="99"/>
      <c r="J8881" s="99"/>
      <c r="K8881" s="99"/>
    </row>
    <row r="8882" spans="1:11" ht="15" customHeight="1" x14ac:dyDescent="0.25">
      <c r="A8882" s="93" t="s">
        <v>3916</v>
      </c>
      <c r="B8882" s="93"/>
      <c r="C8882" s="93"/>
      <c r="D8882" s="94" t="s">
        <v>3</v>
      </c>
      <c r="E8882" s="94"/>
      <c r="F8882" s="23" t="s">
        <v>4</v>
      </c>
      <c r="G8882" s="94" t="s">
        <v>3894</v>
      </c>
      <c r="H8882" s="94"/>
      <c r="I8882" s="94" t="s">
        <v>3895</v>
      </c>
      <c r="J8882" s="94"/>
      <c r="K8882" s="23" t="s">
        <v>3896</v>
      </c>
    </row>
    <row r="8883" spans="1:11" ht="38.1" customHeight="1" x14ac:dyDescent="0.25">
      <c r="A8883" s="24" t="s">
        <v>3973</v>
      </c>
      <c r="B8883" s="95" t="s">
        <v>3974</v>
      </c>
      <c r="C8883" s="95"/>
      <c r="D8883" s="96" t="s">
        <v>20</v>
      </c>
      <c r="E8883" s="96"/>
      <c r="F8883" s="24" t="s">
        <v>3936</v>
      </c>
      <c r="G8883" s="97">
        <v>1.2999999999999999E-3</v>
      </c>
      <c r="H8883" s="97"/>
      <c r="I8883" s="98">
        <v>94.61</v>
      </c>
      <c r="J8883" s="98"/>
      <c r="K8883" s="27">
        <f>TRUNC(TRUNC(G8883,8)*I8883,2)</f>
        <v>0.12</v>
      </c>
    </row>
    <row r="8884" spans="1:11" ht="38.1" customHeight="1" x14ac:dyDescent="0.25">
      <c r="A8884" s="24" t="s">
        <v>3975</v>
      </c>
      <c r="B8884" s="95" t="s">
        <v>3976</v>
      </c>
      <c r="C8884" s="95"/>
      <c r="D8884" s="96" t="s">
        <v>20</v>
      </c>
      <c r="E8884" s="96"/>
      <c r="F8884" s="24" t="s">
        <v>30</v>
      </c>
      <c r="G8884" s="97">
        <v>3.0999999999999999E-3</v>
      </c>
      <c r="H8884" s="97"/>
      <c r="I8884" s="98">
        <v>370.94</v>
      </c>
      <c r="J8884" s="98"/>
      <c r="K8884" s="27">
        <f>TRUNC(TRUNC(G8884,8)*I8884,2)</f>
        <v>1.1399999999999999</v>
      </c>
    </row>
    <row r="8885" spans="1:11" ht="18" customHeight="1" x14ac:dyDescent="0.25">
      <c r="A8885" s="9"/>
      <c r="B8885" s="9"/>
      <c r="C8885" s="9"/>
      <c r="D8885" s="9"/>
      <c r="E8885" s="9"/>
      <c r="F8885" s="9"/>
      <c r="G8885" s="91" t="s">
        <v>3919</v>
      </c>
      <c r="H8885" s="91"/>
      <c r="I8885" s="91"/>
      <c r="J8885" s="91"/>
      <c r="K8885" s="28">
        <f>SUM(K8883:K8884)</f>
        <v>1.2599999999999998</v>
      </c>
    </row>
    <row r="8886" spans="1:11" ht="15" customHeight="1" x14ac:dyDescent="0.25">
      <c r="A8886" s="9"/>
      <c r="B8886" s="9"/>
      <c r="C8886" s="9"/>
      <c r="D8886" s="9"/>
      <c r="E8886" s="9"/>
      <c r="F8886" s="9"/>
      <c r="G8886" s="92" t="s">
        <v>3913</v>
      </c>
      <c r="H8886" s="92"/>
      <c r="I8886" s="92"/>
      <c r="J8886" s="92"/>
      <c r="K8886" s="29">
        <f>ROUND(SUM(K8885),2)</f>
        <v>1.26</v>
      </c>
    </row>
    <row r="8887" spans="1:11" ht="9.9499999999999993" customHeight="1" x14ac:dyDescent="0.25">
      <c r="A8887" s="9"/>
      <c r="B8887" s="9"/>
      <c r="C8887" s="9"/>
      <c r="D8887" s="9"/>
      <c r="E8887" s="9"/>
      <c r="F8887" s="9"/>
      <c r="G8887" s="100"/>
      <c r="H8887" s="100"/>
      <c r="I8887" s="100"/>
      <c r="J8887" s="100"/>
      <c r="K8887" s="100"/>
    </row>
    <row r="8888" spans="1:11" ht="20.100000000000001" customHeight="1" x14ac:dyDescent="0.25">
      <c r="A8888" s="99" t="s">
        <v>2798</v>
      </c>
      <c r="B8888" s="99"/>
      <c r="C8888" s="99"/>
      <c r="D8888" s="99"/>
      <c r="E8888" s="99"/>
      <c r="F8888" s="99"/>
      <c r="G8888" s="99"/>
      <c r="H8888" s="99"/>
      <c r="I8888" s="99"/>
      <c r="J8888" s="99"/>
      <c r="K8888" s="99"/>
    </row>
    <row r="8889" spans="1:11" ht="12.95" customHeight="1" x14ac:dyDescent="0.25">
      <c r="A8889" s="107" t="s">
        <v>3984</v>
      </c>
      <c r="B8889" s="107"/>
      <c r="C8889" s="107"/>
      <c r="D8889" s="108" t="s">
        <v>3985</v>
      </c>
      <c r="E8889" s="87" t="s">
        <v>3986</v>
      </c>
      <c r="F8889" s="87"/>
      <c r="G8889" s="87" t="s">
        <v>3987</v>
      </c>
      <c r="H8889" s="87"/>
      <c r="I8889" s="87"/>
      <c r="J8889" s="87"/>
      <c r="K8889" s="87" t="s">
        <v>3988</v>
      </c>
    </row>
    <row r="8890" spans="1:11" ht="12" customHeight="1" x14ac:dyDescent="0.25">
      <c r="A8890" s="107"/>
      <c r="B8890" s="107"/>
      <c r="C8890" s="107"/>
      <c r="D8890" s="108"/>
      <c r="E8890" s="23" t="s">
        <v>3989</v>
      </c>
      <c r="F8890" s="23" t="s">
        <v>3990</v>
      </c>
      <c r="G8890" s="94" t="s">
        <v>3989</v>
      </c>
      <c r="H8890" s="94"/>
      <c r="I8890" s="94" t="s">
        <v>3990</v>
      </c>
      <c r="J8890" s="94"/>
      <c r="K8890" s="87"/>
    </row>
    <row r="8891" spans="1:11" ht="15" customHeight="1" x14ac:dyDescent="0.25">
      <c r="A8891" s="6" t="s">
        <v>3991</v>
      </c>
      <c r="B8891" s="104" t="s">
        <v>3992</v>
      </c>
      <c r="C8891" s="104"/>
      <c r="D8891" s="31">
        <v>1</v>
      </c>
      <c r="E8891" s="32">
        <v>0.34</v>
      </c>
      <c r="F8891" s="32">
        <v>0.66</v>
      </c>
      <c r="G8891" s="105">
        <v>355.46550000000002</v>
      </c>
      <c r="H8891" s="105"/>
      <c r="I8891" s="105">
        <v>95.872399999999999</v>
      </c>
      <c r="J8891" s="105"/>
      <c r="K8891" s="33">
        <f>ROUND(D8891*(ROUND(E8891*G8891,4)+ROUND(F8891*I8891,4)),4)</f>
        <v>184.13409999999999</v>
      </c>
    </row>
    <row r="8892" spans="1:11" ht="15" customHeight="1" x14ac:dyDescent="0.25">
      <c r="A8892" s="6" t="s">
        <v>3993</v>
      </c>
      <c r="B8892" s="104" t="s">
        <v>3994</v>
      </c>
      <c r="C8892" s="104"/>
      <c r="D8892" s="31">
        <v>1</v>
      </c>
      <c r="E8892" s="32">
        <v>1</v>
      </c>
      <c r="F8892" s="32">
        <v>0</v>
      </c>
      <c r="G8892" s="105">
        <v>365.3972</v>
      </c>
      <c r="H8892" s="105"/>
      <c r="I8892" s="105">
        <v>147.8879</v>
      </c>
      <c r="J8892" s="105"/>
      <c r="K8892" s="33">
        <f>ROUND(D8892*(ROUND(E8892*G8892,4)+ROUND(F8892*I8892,4)),4)</f>
        <v>365.3972</v>
      </c>
    </row>
    <row r="8893" spans="1:11" ht="15" customHeight="1" x14ac:dyDescent="0.25">
      <c r="A8893" s="6" t="s">
        <v>3995</v>
      </c>
      <c r="B8893" s="104" t="s">
        <v>3996</v>
      </c>
      <c r="C8893" s="104"/>
      <c r="D8893" s="31">
        <v>1</v>
      </c>
      <c r="E8893" s="32">
        <v>0.97</v>
      </c>
      <c r="F8893" s="32">
        <v>0.03</v>
      </c>
      <c r="G8893" s="105">
        <v>324.64210000000003</v>
      </c>
      <c r="H8893" s="105"/>
      <c r="I8893" s="105">
        <v>159.20740000000001</v>
      </c>
      <c r="J8893" s="105"/>
      <c r="K8893" s="33">
        <f>ROUND(D8893*(ROUND(E8893*G8893,4)+ROUND(F8893*I8893,4)),4)</f>
        <v>319.67899999999997</v>
      </c>
    </row>
    <row r="8894" spans="1:11" ht="15.95" customHeight="1" x14ac:dyDescent="0.25">
      <c r="A8894" s="6" t="s">
        <v>3997</v>
      </c>
      <c r="B8894" s="104" t="s">
        <v>3998</v>
      </c>
      <c r="C8894" s="104"/>
      <c r="D8894" s="31">
        <v>1</v>
      </c>
      <c r="E8894" s="32">
        <v>0.79</v>
      </c>
      <c r="F8894" s="32">
        <v>0.21</v>
      </c>
      <c r="G8894" s="105">
        <v>284.72230000000002</v>
      </c>
      <c r="H8894" s="105"/>
      <c r="I8894" s="105">
        <v>125.70480000000001</v>
      </c>
      <c r="J8894" s="105"/>
      <c r="K8894" s="33">
        <f>ROUND(D8894*(ROUND(E8894*G8894,4)+ROUND(F8894*I8894,4)),4)</f>
        <v>251.32859999999999</v>
      </c>
    </row>
    <row r="8895" spans="1:11" ht="15" customHeight="1" x14ac:dyDescent="0.25">
      <c r="A8895" s="1"/>
      <c r="B8895" s="1"/>
      <c r="C8895" s="1"/>
      <c r="D8895" s="1"/>
      <c r="E8895" s="1"/>
      <c r="F8895" s="1"/>
      <c r="G8895" s="85" t="s">
        <v>3999</v>
      </c>
      <c r="H8895" s="85"/>
      <c r="I8895" s="85"/>
      <c r="J8895" s="85"/>
      <c r="K8895" s="34">
        <f>SUM(K8890:K8894)</f>
        <v>1120.5389</v>
      </c>
    </row>
    <row r="8896" spans="1:11" ht="20.100000000000001" customHeight="1" x14ac:dyDescent="0.25">
      <c r="A8896" s="106" t="s">
        <v>4000</v>
      </c>
      <c r="B8896" s="106"/>
      <c r="C8896" s="106"/>
      <c r="D8896" s="106"/>
      <c r="E8896" s="106"/>
      <c r="F8896" s="2" t="s">
        <v>4</v>
      </c>
      <c r="G8896" s="87" t="s">
        <v>4001</v>
      </c>
      <c r="H8896" s="87"/>
      <c r="I8896" s="87" t="s">
        <v>4002</v>
      </c>
      <c r="J8896" s="87"/>
      <c r="K8896" s="2" t="s">
        <v>3988</v>
      </c>
    </row>
    <row r="8897" spans="1:11" ht="15" customHeight="1" x14ac:dyDescent="0.25">
      <c r="A8897" s="6" t="s">
        <v>4003</v>
      </c>
      <c r="B8897" s="101" t="s">
        <v>4004</v>
      </c>
      <c r="C8897" s="101"/>
      <c r="D8897" s="101"/>
      <c r="E8897" s="101"/>
      <c r="F8897" s="6" t="s">
        <v>3940</v>
      </c>
      <c r="G8897" s="114">
        <v>1</v>
      </c>
      <c r="H8897" s="114"/>
      <c r="I8897" s="115">
        <v>22.527200000000001</v>
      </c>
      <c r="J8897" s="115"/>
      <c r="K8897" s="35">
        <f>ROUND(ROUND(G8897,5)*I8897,4)</f>
        <v>22.527200000000001</v>
      </c>
    </row>
    <row r="8898" spans="1:11" ht="15" customHeight="1" x14ac:dyDescent="0.25">
      <c r="A8898" s="1"/>
      <c r="B8898" s="1"/>
      <c r="C8898" s="1"/>
      <c r="D8898" s="1"/>
      <c r="E8898" s="1"/>
      <c r="F8898" s="1"/>
      <c r="G8898" s="85" t="s">
        <v>4005</v>
      </c>
      <c r="H8898" s="85"/>
      <c r="I8898" s="85"/>
      <c r="J8898" s="85"/>
      <c r="K8898" s="36">
        <f>SUM(K8897:K8897)</f>
        <v>22.527200000000001</v>
      </c>
    </row>
    <row r="8899" spans="1:11" ht="15" customHeight="1" x14ac:dyDescent="0.25">
      <c r="A8899" s="9"/>
      <c r="B8899" s="9"/>
      <c r="C8899" s="9"/>
      <c r="D8899" s="9"/>
      <c r="E8899" s="9"/>
      <c r="F8899" s="9"/>
      <c r="G8899" s="92" t="s">
        <v>4006</v>
      </c>
      <c r="H8899" s="92"/>
      <c r="I8899" s="92"/>
      <c r="J8899" s="92"/>
      <c r="K8899" s="33">
        <f>SUM(K8895,K8898)</f>
        <v>1143.0661</v>
      </c>
    </row>
    <row r="8900" spans="1:11" ht="15" customHeight="1" x14ac:dyDescent="0.25">
      <c r="A8900" s="9"/>
      <c r="B8900" s="9"/>
      <c r="C8900" s="9"/>
      <c r="D8900" s="9"/>
      <c r="E8900" s="9"/>
      <c r="F8900" s="9"/>
      <c r="G8900" s="92" t="s">
        <v>4007</v>
      </c>
      <c r="H8900" s="92"/>
      <c r="I8900" s="92"/>
      <c r="J8900" s="92"/>
      <c r="K8900" s="37">
        <v>113.18</v>
      </c>
    </row>
    <row r="8901" spans="1:11" ht="15" customHeight="1" x14ac:dyDescent="0.25">
      <c r="A8901" s="9"/>
      <c r="B8901" s="9"/>
      <c r="C8901" s="9"/>
      <c r="D8901" s="9"/>
      <c r="E8901" s="9"/>
      <c r="F8901" s="9"/>
      <c r="G8901" s="92" t="s">
        <v>4008</v>
      </c>
      <c r="H8901" s="92"/>
      <c r="I8901" s="92"/>
      <c r="J8901" s="92"/>
      <c r="K8901" s="33">
        <f>ROUND(K8899/K8900,4)</f>
        <v>10.099500000000001</v>
      </c>
    </row>
    <row r="8902" spans="1:11" ht="15" customHeight="1" x14ac:dyDescent="0.25">
      <c r="A8902" s="9"/>
      <c r="B8902" s="9"/>
      <c r="C8902" s="9"/>
      <c r="D8902" s="9"/>
      <c r="E8902" s="9"/>
      <c r="F8902" s="9"/>
      <c r="G8902" s="92" t="s">
        <v>4009</v>
      </c>
      <c r="H8902" s="92"/>
      <c r="I8902" s="92"/>
      <c r="J8902" s="92"/>
      <c r="K8902" s="33">
        <f>ROUND(K8901*0.00746,4)</f>
        <v>7.5300000000000006E-2</v>
      </c>
    </row>
    <row r="8903" spans="1:11" ht="20.100000000000001" customHeight="1" x14ac:dyDescent="0.25">
      <c r="A8903" s="106" t="s">
        <v>4010</v>
      </c>
      <c r="B8903" s="106"/>
      <c r="C8903" s="106"/>
      <c r="D8903" s="106"/>
      <c r="E8903" s="106"/>
      <c r="F8903" s="2" t="s">
        <v>4</v>
      </c>
      <c r="G8903" s="87" t="s">
        <v>4001</v>
      </c>
      <c r="H8903" s="87"/>
      <c r="I8903" s="87" t="s">
        <v>3895</v>
      </c>
      <c r="J8903" s="87"/>
      <c r="K8903" s="2" t="s">
        <v>4011</v>
      </c>
    </row>
    <row r="8904" spans="1:11" ht="15" customHeight="1" x14ac:dyDescent="0.25">
      <c r="A8904" s="6" t="s">
        <v>4012</v>
      </c>
      <c r="B8904" s="104" t="s">
        <v>4013</v>
      </c>
      <c r="C8904" s="104"/>
      <c r="D8904" s="104"/>
      <c r="E8904" s="104"/>
      <c r="F8904" s="6" t="s">
        <v>77</v>
      </c>
      <c r="G8904" s="113">
        <v>1</v>
      </c>
      <c r="H8904" s="113"/>
      <c r="I8904" s="105">
        <v>195.03</v>
      </c>
      <c r="J8904" s="105"/>
      <c r="K8904" s="33">
        <f>ROUND(ROUND(G8904,5)*I8904,4)</f>
        <v>195.03</v>
      </c>
    </row>
    <row r="8905" spans="1:11" ht="15" customHeight="1" x14ac:dyDescent="0.25">
      <c r="A8905" s="1"/>
      <c r="B8905" s="1"/>
      <c r="C8905" s="1"/>
      <c r="D8905" s="1"/>
      <c r="E8905" s="1"/>
      <c r="F8905" s="1"/>
      <c r="G8905" s="85" t="s">
        <v>4014</v>
      </c>
      <c r="H8905" s="85"/>
      <c r="I8905" s="85"/>
      <c r="J8905" s="85"/>
      <c r="K8905" s="34">
        <f>SUM(K8904:K8904)</f>
        <v>195.03</v>
      </c>
    </row>
    <row r="8906" spans="1:11" ht="15" customHeight="1" x14ac:dyDescent="0.25">
      <c r="A8906" s="106" t="s">
        <v>4015</v>
      </c>
      <c r="B8906" s="106"/>
      <c r="C8906" s="106"/>
      <c r="D8906" s="23" t="s">
        <v>4016</v>
      </c>
      <c r="E8906" s="94" t="s">
        <v>4017</v>
      </c>
      <c r="F8906" s="94"/>
      <c r="G8906" s="94" t="s">
        <v>4001</v>
      </c>
      <c r="H8906" s="94"/>
      <c r="I8906" s="94" t="s">
        <v>3895</v>
      </c>
      <c r="J8906" s="94"/>
      <c r="K8906" s="23" t="s">
        <v>4011</v>
      </c>
    </row>
    <row r="8907" spans="1:11" ht="20.100000000000001" customHeight="1" x14ac:dyDescent="0.25">
      <c r="A8907" s="38" t="s">
        <v>4012</v>
      </c>
      <c r="B8907" s="109" t="s">
        <v>4018</v>
      </c>
      <c r="C8907" s="109"/>
      <c r="D8907" s="38" t="s">
        <v>4019</v>
      </c>
      <c r="E8907" s="110" t="s">
        <v>4020</v>
      </c>
      <c r="F8907" s="110"/>
      <c r="G8907" s="111">
        <v>2.2000000000000002</v>
      </c>
      <c r="H8907" s="111"/>
      <c r="I8907" s="112">
        <v>3.47</v>
      </c>
      <c r="J8907" s="112"/>
      <c r="K8907" s="41">
        <f>ROUND(ROUND(G8907,5)*I8907,4)</f>
        <v>7.6340000000000003</v>
      </c>
    </row>
    <row r="8908" spans="1:11" ht="15" customHeight="1" x14ac:dyDescent="0.25">
      <c r="A8908" s="1"/>
      <c r="B8908" s="1"/>
      <c r="C8908" s="1"/>
      <c r="D8908" s="1"/>
      <c r="E8908" s="1"/>
      <c r="F8908" s="1"/>
      <c r="G8908" s="85" t="s">
        <v>4021</v>
      </c>
      <c r="H8908" s="85"/>
      <c r="I8908" s="85"/>
      <c r="J8908" s="85"/>
      <c r="K8908" s="33">
        <f>SUM(K8907:K8907)</f>
        <v>7.6340000000000003</v>
      </c>
    </row>
    <row r="8909" spans="1:11" ht="12.95" customHeight="1" x14ac:dyDescent="0.25">
      <c r="A8909" s="106" t="s">
        <v>4022</v>
      </c>
      <c r="B8909" s="106"/>
      <c r="C8909" s="94" t="s">
        <v>4023</v>
      </c>
      <c r="D8909" s="94" t="s">
        <v>5</v>
      </c>
      <c r="E8909" s="94" t="s">
        <v>4024</v>
      </c>
      <c r="F8909" s="94"/>
      <c r="G8909" s="94" t="s">
        <v>4025</v>
      </c>
      <c r="H8909" s="94"/>
      <c r="I8909" s="94" t="s">
        <v>2086</v>
      </c>
      <c r="J8909" s="94"/>
      <c r="K8909" s="94" t="s">
        <v>4011</v>
      </c>
    </row>
    <row r="8910" spans="1:11" ht="12" customHeight="1" x14ac:dyDescent="0.25">
      <c r="A8910" s="106"/>
      <c r="B8910" s="106"/>
      <c r="C8910" s="94"/>
      <c r="D8910" s="94"/>
      <c r="E8910" s="23" t="s">
        <v>2092</v>
      </c>
      <c r="F8910" s="23" t="s">
        <v>4026</v>
      </c>
      <c r="G8910" s="23" t="s">
        <v>2092</v>
      </c>
      <c r="H8910" s="23" t="s">
        <v>4026</v>
      </c>
      <c r="I8910" s="23" t="s">
        <v>2092</v>
      </c>
      <c r="J8910" s="23" t="s">
        <v>4026</v>
      </c>
      <c r="K8910" s="94"/>
    </row>
    <row r="8911" spans="1:11" ht="27.95" customHeight="1" x14ac:dyDescent="0.25">
      <c r="A8911" s="38" t="s">
        <v>4012</v>
      </c>
      <c r="B8911" s="39" t="s">
        <v>4018</v>
      </c>
      <c r="C8911" s="38" t="s">
        <v>4027</v>
      </c>
      <c r="D8911" s="40">
        <v>2.2000000000000002</v>
      </c>
      <c r="E8911" s="42">
        <v>0</v>
      </c>
      <c r="F8911" s="43">
        <v>1.25</v>
      </c>
      <c r="G8911" s="42">
        <v>0</v>
      </c>
      <c r="H8911" s="43">
        <v>1</v>
      </c>
      <c r="I8911" s="42">
        <v>0</v>
      </c>
      <c r="J8911" s="43">
        <v>0.82</v>
      </c>
      <c r="K8911" s="41">
        <f>ROUND(D8911*(ROUND(E8911*F8911,4)+ROUND(G8911*H8911,4)+ROUND(I8911*J8911,4)),4)</f>
        <v>0</v>
      </c>
    </row>
    <row r="8912" spans="1:11" ht="15" customHeight="1" x14ac:dyDescent="0.25">
      <c r="A8912" s="1"/>
      <c r="B8912" s="1"/>
      <c r="C8912" s="1"/>
      <c r="D8912" s="1"/>
      <c r="E8912" s="1"/>
      <c r="F8912" s="1"/>
      <c r="G8912" s="85" t="s">
        <v>4028</v>
      </c>
      <c r="H8912" s="85"/>
      <c r="I8912" s="85"/>
      <c r="J8912" s="85"/>
      <c r="K8912" s="33">
        <f>SUM(K8910:K8911)</f>
        <v>0</v>
      </c>
    </row>
    <row r="8913" spans="1:11" ht="15" customHeight="1" x14ac:dyDescent="0.25">
      <c r="A8913" s="9"/>
      <c r="B8913" s="9"/>
      <c r="C8913" s="9"/>
      <c r="D8913" s="9"/>
      <c r="E8913" s="9"/>
      <c r="F8913" s="9"/>
      <c r="G8913" s="92" t="s">
        <v>4029</v>
      </c>
      <c r="H8913" s="92"/>
      <c r="I8913" s="92"/>
      <c r="J8913" s="92"/>
      <c r="K8913" s="33">
        <f>SUM(K8901,K8902,K8905,K8908,K8912)</f>
        <v>212.83879999999999</v>
      </c>
    </row>
    <row r="8914" spans="1:11" ht="15" customHeight="1" x14ac:dyDescent="0.25">
      <c r="A8914" s="9"/>
      <c r="B8914" s="9"/>
      <c r="C8914" s="9"/>
      <c r="D8914" s="9"/>
      <c r="E8914" s="9"/>
      <c r="F8914" s="9"/>
      <c r="G8914" s="92" t="s">
        <v>3913</v>
      </c>
      <c r="H8914" s="92"/>
      <c r="I8914" s="92"/>
      <c r="J8914" s="92"/>
      <c r="K8914" s="29">
        <f>ROUND(SUM(K8913),2)</f>
        <v>212.84</v>
      </c>
    </row>
    <row r="8915" spans="1:11" ht="9.9499999999999993" customHeight="1" x14ac:dyDescent="0.25">
      <c r="A8915" s="9"/>
      <c r="B8915" s="9"/>
      <c r="C8915" s="9"/>
      <c r="D8915" s="9"/>
      <c r="E8915" s="9"/>
      <c r="F8915" s="9"/>
      <c r="G8915" s="100"/>
      <c r="H8915" s="100"/>
      <c r="I8915" s="100"/>
      <c r="J8915" s="100"/>
      <c r="K8915" s="100"/>
    </row>
    <row r="8916" spans="1:11" ht="20.100000000000001" customHeight="1" x14ac:dyDescent="0.25">
      <c r="A8916" s="99" t="s">
        <v>2799</v>
      </c>
      <c r="B8916" s="99"/>
      <c r="C8916" s="99"/>
      <c r="D8916" s="99"/>
      <c r="E8916" s="99"/>
      <c r="F8916" s="99"/>
      <c r="G8916" s="99"/>
      <c r="H8916" s="99"/>
      <c r="I8916" s="99"/>
      <c r="J8916" s="99"/>
      <c r="K8916" s="99"/>
    </row>
    <row r="8917" spans="1:11" ht="15" customHeight="1" x14ac:dyDescent="0.25">
      <c r="A8917" s="93" t="s">
        <v>3916</v>
      </c>
      <c r="B8917" s="93"/>
      <c r="C8917" s="93"/>
      <c r="D8917" s="94" t="s">
        <v>3</v>
      </c>
      <c r="E8917" s="94"/>
      <c r="F8917" s="23" t="s">
        <v>4</v>
      </c>
      <c r="G8917" s="94" t="s">
        <v>3894</v>
      </c>
      <c r="H8917" s="94"/>
      <c r="I8917" s="94" t="s">
        <v>3895</v>
      </c>
      <c r="J8917" s="94"/>
      <c r="K8917" s="23" t="s">
        <v>3896</v>
      </c>
    </row>
    <row r="8918" spans="1:11" ht="45.95" customHeight="1" x14ac:dyDescent="0.25">
      <c r="A8918" s="24" t="s">
        <v>3934</v>
      </c>
      <c r="B8918" s="95" t="s">
        <v>3935</v>
      </c>
      <c r="C8918" s="95"/>
      <c r="D8918" s="96" t="s">
        <v>20</v>
      </c>
      <c r="E8918" s="96"/>
      <c r="F8918" s="24" t="s">
        <v>3936</v>
      </c>
      <c r="G8918" s="97">
        <v>2.5891999999999998E-3</v>
      </c>
      <c r="H8918" s="97"/>
      <c r="I8918" s="98">
        <v>76.52</v>
      </c>
      <c r="J8918" s="98"/>
      <c r="K8918" s="27">
        <f t="shared" ref="K8918:K8923" si="68">TRUNC(TRUNC(G8918,8)*I8918,2)</f>
        <v>0.19</v>
      </c>
    </row>
    <row r="8919" spans="1:11" ht="45.95" customHeight="1" x14ac:dyDescent="0.25">
      <c r="A8919" s="24" t="s">
        <v>28</v>
      </c>
      <c r="B8919" s="95" t="s">
        <v>29</v>
      </c>
      <c r="C8919" s="95"/>
      <c r="D8919" s="96" t="s">
        <v>20</v>
      </c>
      <c r="E8919" s="96"/>
      <c r="F8919" s="24" t="s">
        <v>30</v>
      </c>
      <c r="G8919" s="97">
        <v>1.0702000000000001E-3</v>
      </c>
      <c r="H8919" s="97"/>
      <c r="I8919" s="98">
        <v>322.67</v>
      </c>
      <c r="J8919" s="98"/>
      <c r="K8919" s="27">
        <f t="shared" si="68"/>
        <v>0.34</v>
      </c>
    </row>
    <row r="8920" spans="1:11" ht="29.1" customHeight="1" x14ac:dyDescent="0.25">
      <c r="A8920" s="24" t="s">
        <v>4030</v>
      </c>
      <c r="B8920" s="95" t="s">
        <v>4031</v>
      </c>
      <c r="C8920" s="95"/>
      <c r="D8920" s="96" t="s">
        <v>20</v>
      </c>
      <c r="E8920" s="96"/>
      <c r="F8920" s="24" t="s">
        <v>3936</v>
      </c>
      <c r="G8920" s="97">
        <v>3.3568999999999999E-3</v>
      </c>
      <c r="H8920" s="97"/>
      <c r="I8920" s="98">
        <v>105.44</v>
      </c>
      <c r="J8920" s="98"/>
      <c r="K8920" s="27">
        <f t="shared" si="68"/>
        <v>0.35</v>
      </c>
    </row>
    <row r="8921" spans="1:11" ht="29.1" customHeight="1" x14ac:dyDescent="0.25">
      <c r="A8921" s="24" t="s">
        <v>4032</v>
      </c>
      <c r="B8921" s="95" t="s">
        <v>4033</v>
      </c>
      <c r="C8921" s="95"/>
      <c r="D8921" s="96" t="s">
        <v>20</v>
      </c>
      <c r="E8921" s="96"/>
      <c r="F8921" s="24" t="s">
        <v>30</v>
      </c>
      <c r="G8921" s="97">
        <v>3.0249999999999998E-4</v>
      </c>
      <c r="H8921" s="97"/>
      <c r="I8921" s="98">
        <v>265.02</v>
      </c>
      <c r="J8921" s="98"/>
      <c r="K8921" s="27">
        <f t="shared" si="68"/>
        <v>0.08</v>
      </c>
    </row>
    <row r="8922" spans="1:11" ht="38.1" customHeight="1" x14ac:dyDescent="0.25">
      <c r="A8922" s="24" t="s">
        <v>4034</v>
      </c>
      <c r="B8922" s="95" t="s">
        <v>4035</v>
      </c>
      <c r="C8922" s="95"/>
      <c r="D8922" s="96" t="s">
        <v>20</v>
      </c>
      <c r="E8922" s="96"/>
      <c r="F8922" s="24" t="s">
        <v>3936</v>
      </c>
      <c r="G8922" s="97">
        <v>2.9082999999999999E-3</v>
      </c>
      <c r="H8922" s="97"/>
      <c r="I8922" s="98">
        <v>94.54</v>
      </c>
      <c r="J8922" s="98"/>
      <c r="K8922" s="27">
        <f t="shared" si="68"/>
        <v>0.27</v>
      </c>
    </row>
    <row r="8923" spans="1:11" ht="38.1" customHeight="1" x14ac:dyDescent="0.25">
      <c r="A8923" s="24" t="s">
        <v>4036</v>
      </c>
      <c r="B8923" s="95" t="s">
        <v>4037</v>
      </c>
      <c r="C8923" s="95"/>
      <c r="D8923" s="96" t="s">
        <v>20</v>
      </c>
      <c r="E8923" s="96"/>
      <c r="F8923" s="24" t="s">
        <v>30</v>
      </c>
      <c r="G8923" s="97">
        <v>7.5109999999999999E-4</v>
      </c>
      <c r="H8923" s="97"/>
      <c r="I8923" s="98">
        <v>225.43</v>
      </c>
      <c r="J8923" s="98"/>
      <c r="K8923" s="27">
        <f t="shared" si="68"/>
        <v>0.16</v>
      </c>
    </row>
    <row r="8924" spans="1:11" ht="18" customHeight="1" x14ac:dyDescent="0.25">
      <c r="A8924" s="9"/>
      <c r="B8924" s="9"/>
      <c r="C8924" s="9"/>
      <c r="D8924" s="9"/>
      <c r="E8924" s="9"/>
      <c r="F8924" s="9"/>
      <c r="G8924" s="91" t="s">
        <v>3919</v>
      </c>
      <c r="H8924" s="91"/>
      <c r="I8924" s="91"/>
      <c r="J8924" s="91"/>
      <c r="K8924" s="28">
        <f>SUM(K8918:K8923)</f>
        <v>1.39</v>
      </c>
    </row>
    <row r="8925" spans="1:11" ht="15" customHeight="1" x14ac:dyDescent="0.25">
      <c r="A8925" s="93" t="s">
        <v>3907</v>
      </c>
      <c r="B8925" s="93"/>
      <c r="C8925" s="93"/>
      <c r="D8925" s="94" t="s">
        <v>3</v>
      </c>
      <c r="E8925" s="94"/>
      <c r="F8925" s="23" t="s">
        <v>4</v>
      </c>
      <c r="G8925" s="94" t="s">
        <v>3894</v>
      </c>
      <c r="H8925" s="94"/>
      <c r="I8925" s="94" t="s">
        <v>3895</v>
      </c>
      <c r="J8925" s="94"/>
      <c r="K8925" s="23" t="s">
        <v>3896</v>
      </c>
    </row>
    <row r="8926" spans="1:11" ht="15" customHeight="1" x14ac:dyDescent="0.25">
      <c r="A8926" s="24" t="s">
        <v>3910</v>
      </c>
      <c r="B8926" s="95" t="s">
        <v>3911</v>
      </c>
      <c r="C8926" s="95"/>
      <c r="D8926" s="96" t="s">
        <v>20</v>
      </c>
      <c r="E8926" s="96"/>
      <c r="F8926" s="24" t="s">
        <v>2056</v>
      </c>
      <c r="G8926" s="97">
        <v>3.6592999999999999E-3</v>
      </c>
      <c r="H8926" s="97"/>
      <c r="I8926" s="98">
        <v>24.94</v>
      </c>
      <c r="J8926" s="98"/>
      <c r="K8926" s="27">
        <f>TRUNC(TRUNC(G8926,8)*I8926,2)</f>
        <v>0.09</v>
      </c>
    </row>
    <row r="8927" spans="1:11" ht="18" customHeight="1" x14ac:dyDescent="0.25">
      <c r="A8927" s="9"/>
      <c r="B8927" s="9"/>
      <c r="C8927" s="9"/>
      <c r="D8927" s="9"/>
      <c r="E8927" s="9"/>
      <c r="F8927" s="9"/>
      <c r="G8927" s="91" t="s">
        <v>3912</v>
      </c>
      <c r="H8927" s="91"/>
      <c r="I8927" s="91"/>
      <c r="J8927" s="91"/>
      <c r="K8927" s="28">
        <f>SUM(K8926:K8926)</f>
        <v>0.09</v>
      </c>
    </row>
    <row r="8928" spans="1:11" ht="15" customHeight="1" x14ac:dyDescent="0.25">
      <c r="A8928" s="9"/>
      <c r="B8928" s="9"/>
      <c r="C8928" s="9"/>
      <c r="D8928" s="9"/>
      <c r="E8928" s="9"/>
      <c r="F8928" s="9"/>
      <c r="G8928" s="92" t="s">
        <v>3913</v>
      </c>
      <c r="H8928" s="92"/>
      <c r="I8928" s="92"/>
      <c r="J8928" s="92"/>
      <c r="K8928" s="29">
        <f>ROUND(SUM(K8924,K8927),2)</f>
        <v>1.48</v>
      </c>
    </row>
    <row r="8929" spans="1:11" ht="9.9499999999999993" customHeight="1" x14ac:dyDescent="0.25">
      <c r="A8929" s="9"/>
      <c r="B8929" s="9"/>
      <c r="C8929" s="9"/>
      <c r="D8929" s="9"/>
      <c r="E8929" s="9"/>
      <c r="F8929" s="9"/>
      <c r="G8929" s="100"/>
      <c r="H8929" s="100"/>
      <c r="I8929" s="100"/>
      <c r="J8929" s="100"/>
      <c r="K8929" s="100"/>
    </row>
    <row r="8930" spans="1:11" ht="20.100000000000001" customHeight="1" x14ac:dyDescent="0.25">
      <c r="A8930" s="99" t="s">
        <v>2800</v>
      </c>
      <c r="B8930" s="99"/>
      <c r="C8930" s="99"/>
      <c r="D8930" s="99"/>
      <c r="E8930" s="99"/>
      <c r="F8930" s="99"/>
      <c r="G8930" s="99"/>
      <c r="H8930" s="99"/>
      <c r="I8930" s="99"/>
      <c r="J8930" s="99"/>
      <c r="K8930" s="99"/>
    </row>
    <row r="8931" spans="1:11" ht="15" customHeight="1" x14ac:dyDescent="0.25">
      <c r="A8931" s="93" t="s">
        <v>3893</v>
      </c>
      <c r="B8931" s="93"/>
      <c r="C8931" s="93"/>
      <c r="D8931" s="94" t="s">
        <v>3</v>
      </c>
      <c r="E8931" s="94"/>
      <c r="F8931" s="23" t="s">
        <v>4</v>
      </c>
      <c r="G8931" s="94" t="s">
        <v>3894</v>
      </c>
      <c r="H8931" s="94"/>
      <c r="I8931" s="94" t="s">
        <v>3895</v>
      </c>
      <c r="J8931" s="94"/>
      <c r="K8931" s="23" t="s">
        <v>3896</v>
      </c>
    </row>
    <row r="8932" spans="1:11" ht="21" customHeight="1" x14ac:dyDescent="0.25">
      <c r="A8932" s="24" t="s">
        <v>4038</v>
      </c>
      <c r="B8932" s="95" t="s">
        <v>4039</v>
      </c>
      <c r="C8932" s="95"/>
      <c r="D8932" s="96" t="s">
        <v>20</v>
      </c>
      <c r="E8932" s="96"/>
      <c r="F8932" s="24" t="s">
        <v>34</v>
      </c>
      <c r="G8932" s="97">
        <v>6.6E-3</v>
      </c>
      <c r="H8932" s="97"/>
      <c r="I8932" s="98">
        <v>210.23</v>
      </c>
      <c r="J8932" s="98"/>
      <c r="K8932" s="27">
        <f>TRUNC(TRUNC(G8932,8)*I8932,2)</f>
        <v>1.38</v>
      </c>
    </row>
    <row r="8933" spans="1:11" ht="21" customHeight="1" x14ac:dyDescent="0.25">
      <c r="A8933" s="24" t="s">
        <v>4040</v>
      </c>
      <c r="B8933" s="95" t="s">
        <v>4041</v>
      </c>
      <c r="C8933" s="95"/>
      <c r="D8933" s="96" t="s">
        <v>20</v>
      </c>
      <c r="E8933" s="96"/>
      <c r="F8933" s="24" t="s">
        <v>84</v>
      </c>
      <c r="G8933" s="97">
        <v>1.0049999999999999</v>
      </c>
      <c r="H8933" s="97"/>
      <c r="I8933" s="98">
        <v>32.369999999999997</v>
      </c>
      <c r="J8933" s="98"/>
      <c r="K8933" s="27">
        <f>TRUNC(TRUNC(G8933,8)*I8933,2)</f>
        <v>32.53</v>
      </c>
    </row>
    <row r="8934" spans="1:11" ht="15" customHeight="1" x14ac:dyDescent="0.25">
      <c r="A8934" s="9"/>
      <c r="B8934" s="9"/>
      <c r="C8934" s="9"/>
      <c r="D8934" s="9"/>
      <c r="E8934" s="9"/>
      <c r="F8934" s="9"/>
      <c r="G8934" s="91" t="s">
        <v>3906</v>
      </c>
      <c r="H8934" s="91"/>
      <c r="I8934" s="91"/>
      <c r="J8934" s="91"/>
      <c r="K8934" s="28">
        <f>SUM(K8932:K8933)</f>
        <v>33.910000000000004</v>
      </c>
    </row>
    <row r="8935" spans="1:11" ht="15" customHeight="1" x14ac:dyDescent="0.25">
      <c r="A8935" s="93" t="s">
        <v>3907</v>
      </c>
      <c r="B8935" s="93"/>
      <c r="C8935" s="93"/>
      <c r="D8935" s="94" t="s">
        <v>3</v>
      </c>
      <c r="E8935" s="94"/>
      <c r="F8935" s="23" t="s">
        <v>4</v>
      </c>
      <c r="G8935" s="94" t="s">
        <v>3894</v>
      </c>
      <c r="H8935" s="94"/>
      <c r="I8935" s="94" t="s">
        <v>3895</v>
      </c>
      <c r="J8935" s="94"/>
      <c r="K8935" s="23" t="s">
        <v>3896</v>
      </c>
    </row>
    <row r="8936" spans="1:11" ht="15" customHeight="1" x14ac:dyDescent="0.25">
      <c r="A8936" s="24" t="s">
        <v>3971</v>
      </c>
      <c r="B8936" s="95" t="s">
        <v>3972</v>
      </c>
      <c r="C8936" s="95"/>
      <c r="D8936" s="96" t="s">
        <v>20</v>
      </c>
      <c r="E8936" s="96"/>
      <c r="F8936" s="24" t="s">
        <v>2056</v>
      </c>
      <c r="G8936" s="97">
        <v>0.2296</v>
      </c>
      <c r="H8936" s="97"/>
      <c r="I8936" s="98">
        <v>32.69</v>
      </c>
      <c r="J8936" s="98"/>
      <c r="K8936" s="27">
        <f>TRUNC(TRUNC(G8936,8)*I8936,2)</f>
        <v>7.5</v>
      </c>
    </row>
    <row r="8937" spans="1:11" ht="15" customHeight="1" x14ac:dyDescent="0.25">
      <c r="A8937" s="24" t="s">
        <v>3910</v>
      </c>
      <c r="B8937" s="95" t="s">
        <v>3911</v>
      </c>
      <c r="C8937" s="95"/>
      <c r="D8937" s="96" t="s">
        <v>20</v>
      </c>
      <c r="E8937" s="96"/>
      <c r="F8937" s="24" t="s">
        <v>2056</v>
      </c>
      <c r="G8937" s="97">
        <v>0.2296</v>
      </c>
      <c r="H8937" s="97"/>
      <c r="I8937" s="98">
        <v>24.94</v>
      </c>
      <c r="J8937" s="98"/>
      <c r="K8937" s="27">
        <f>TRUNC(TRUNC(G8937,8)*I8937,2)</f>
        <v>5.72</v>
      </c>
    </row>
    <row r="8938" spans="1:11" ht="18" customHeight="1" x14ac:dyDescent="0.25">
      <c r="A8938" s="9"/>
      <c r="B8938" s="9"/>
      <c r="C8938" s="9"/>
      <c r="D8938" s="9"/>
      <c r="E8938" s="9"/>
      <c r="F8938" s="9"/>
      <c r="G8938" s="91" t="s">
        <v>3912</v>
      </c>
      <c r="H8938" s="91"/>
      <c r="I8938" s="91"/>
      <c r="J8938" s="91"/>
      <c r="K8938" s="28">
        <f>SUM(K8936:K8937)</f>
        <v>13.219999999999999</v>
      </c>
    </row>
    <row r="8939" spans="1:11" ht="15" customHeight="1" x14ac:dyDescent="0.25">
      <c r="A8939" s="93" t="s">
        <v>3922</v>
      </c>
      <c r="B8939" s="93"/>
      <c r="C8939" s="93"/>
      <c r="D8939" s="94" t="s">
        <v>3</v>
      </c>
      <c r="E8939" s="94"/>
      <c r="F8939" s="23" t="s">
        <v>4</v>
      </c>
      <c r="G8939" s="94" t="s">
        <v>3894</v>
      </c>
      <c r="H8939" s="94"/>
      <c r="I8939" s="94" t="s">
        <v>3895</v>
      </c>
      <c r="J8939" s="94"/>
      <c r="K8939" s="23" t="s">
        <v>3896</v>
      </c>
    </row>
    <row r="8940" spans="1:11" ht="21" customHeight="1" x14ac:dyDescent="0.25">
      <c r="A8940" s="24" t="s">
        <v>4042</v>
      </c>
      <c r="B8940" s="95" t="s">
        <v>4043</v>
      </c>
      <c r="C8940" s="95"/>
      <c r="D8940" s="96" t="s">
        <v>20</v>
      </c>
      <c r="E8940" s="96"/>
      <c r="F8940" s="24" t="s">
        <v>34</v>
      </c>
      <c r="G8940" s="97">
        <v>1.8E-3</v>
      </c>
      <c r="H8940" s="97"/>
      <c r="I8940" s="98">
        <v>767.08</v>
      </c>
      <c r="J8940" s="98"/>
      <c r="K8940" s="27">
        <f>TRUNC(TRUNC(G8940,8)*I8940,2)</f>
        <v>1.38</v>
      </c>
    </row>
    <row r="8941" spans="1:11" ht="15" customHeight="1" x14ac:dyDescent="0.25">
      <c r="A8941" s="9"/>
      <c r="B8941" s="9"/>
      <c r="C8941" s="9"/>
      <c r="D8941" s="9"/>
      <c r="E8941" s="9"/>
      <c r="F8941" s="9"/>
      <c r="G8941" s="91" t="s">
        <v>3933</v>
      </c>
      <c r="H8941" s="91"/>
      <c r="I8941" s="91"/>
      <c r="J8941" s="91"/>
      <c r="K8941" s="28">
        <f>SUM(K8940:K8940)</f>
        <v>1.38</v>
      </c>
    </row>
    <row r="8942" spans="1:11" ht="15" customHeight="1" x14ac:dyDescent="0.25">
      <c r="A8942" s="9"/>
      <c r="B8942" s="9"/>
      <c r="C8942" s="9"/>
      <c r="D8942" s="9"/>
      <c r="E8942" s="9"/>
      <c r="F8942" s="9"/>
      <c r="G8942" s="92" t="s">
        <v>3913</v>
      </c>
      <c r="H8942" s="92"/>
      <c r="I8942" s="92"/>
      <c r="J8942" s="92"/>
      <c r="K8942" s="29">
        <f>ROUND(SUM(K8934,K8938,K8941),2)</f>
        <v>48.51</v>
      </c>
    </row>
    <row r="8943" spans="1:11" ht="9.9499999999999993" customHeight="1" x14ac:dyDescent="0.25">
      <c r="A8943" s="9"/>
      <c r="B8943" s="9"/>
      <c r="C8943" s="9"/>
      <c r="D8943" s="9"/>
      <c r="E8943" s="9"/>
      <c r="F8943" s="9"/>
      <c r="G8943" s="100"/>
      <c r="H8943" s="100"/>
      <c r="I8943" s="100"/>
      <c r="J8943" s="100"/>
      <c r="K8943" s="100"/>
    </row>
    <row r="8944" spans="1:11" ht="20.100000000000001" customHeight="1" x14ac:dyDescent="0.25">
      <c r="A8944" s="99" t="s">
        <v>2801</v>
      </c>
      <c r="B8944" s="99"/>
      <c r="C8944" s="99"/>
      <c r="D8944" s="99"/>
      <c r="E8944" s="99"/>
      <c r="F8944" s="99"/>
      <c r="G8944" s="99"/>
      <c r="H8944" s="99"/>
      <c r="I8944" s="99"/>
      <c r="J8944" s="99"/>
      <c r="K8944" s="99"/>
    </row>
    <row r="8945" spans="1:11" ht="15" customHeight="1" x14ac:dyDescent="0.25">
      <c r="A8945" s="93" t="s">
        <v>3893</v>
      </c>
      <c r="B8945" s="93"/>
      <c r="C8945" s="93"/>
      <c r="D8945" s="94" t="s">
        <v>3</v>
      </c>
      <c r="E8945" s="94"/>
      <c r="F8945" s="23" t="s">
        <v>4</v>
      </c>
      <c r="G8945" s="94" t="s">
        <v>3894</v>
      </c>
      <c r="H8945" s="94"/>
      <c r="I8945" s="94" t="s">
        <v>3895</v>
      </c>
      <c r="J8945" s="94"/>
      <c r="K8945" s="23" t="s">
        <v>3896</v>
      </c>
    </row>
    <row r="8946" spans="1:11" ht="15" customHeight="1" x14ac:dyDescent="0.25">
      <c r="A8946" s="24" t="s">
        <v>4044</v>
      </c>
      <c r="B8946" s="95" t="s">
        <v>4045</v>
      </c>
      <c r="C8946" s="95"/>
      <c r="D8946" s="96" t="s">
        <v>20</v>
      </c>
      <c r="E8946" s="96"/>
      <c r="F8946" s="24" t="s">
        <v>3903</v>
      </c>
      <c r="G8946" s="97">
        <v>0.106</v>
      </c>
      <c r="H8946" s="97"/>
      <c r="I8946" s="98">
        <v>2.59</v>
      </c>
      <c r="J8946" s="98"/>
      <c r="K8946" s="27">
        <f>TRUNC(TRUNC(G8946,8)*I8946,2)</f>
        <v>0.27</v>
      </c>
    </row>
    <row r="8947" spans="1:11" ht="15" customHeight="1" x14ac:dyDescent="0.25">
      <c r="A8947" s="9"/>
      <c r="B8947" s="9"/>
      <c r="C8947" s="9"/>
      <c r="D8947" s="9"/>
      <c r="E8947" s="9"/>
      <c r="F8947" s="9"/>
      <c r="G8947" s="91" t="s">
        <v>3906</v>
      </c>
      <c r="H8947" s="91"/>
      <c r="I8947" s="91"/>
      <c r="J8947" s="91"/>
      <c r="K8947" s="28">
        <f>SUM(K8946:K8946)</f>
        <v>0.27</v>
      </c>
    </row>
    <row r="8948" spans="1:11" ht="15" customHeight="1" x14ac:dyDescent="0.25">
      <c r="A8948" s="93" t="s">
        <v>3907</v>
      </c>
      <c r="B8948" s="93"/>
      <c r="C8948" s="93"/>
      <c r="D8948" s="94" t="s">
        <v>3</v>
      </c>
      <c r="E8948" s="94"/>
      <c r="F8948" s="23" t="s">
        <v>4</v>
      </c>
      <c r="G8948" s="94" t="s">
        <v>3894</v>
      </c>
      <c r="H8948" s="94"/>
      <c r="I8948" s="94" t="s">
        <v>3895</v>
      </c>
      <c r="J8948" s="94"/>
      <c r="K8948" s="23" t="s">
        <v>3896</v>
      </c>
    </row>
    <row r="8949" spans="1:11" ht="15" customHeight="1" x14ac:dyDescent="0.25">
      <c r="A8949" s="24" t="s">
        <v>4046</v>
      </c>
      <c r="B8949" s="95" t="s">
        <v>4047</v>
      </c>
      <c r="C8949" s="95"/>
      <c r="D8949" s="96" t="s">
        <v>20</v>
      </c>
      <c r="E8949" s="96"/>
      <c r="F8949" s="24" t="s">
        <v>2056</v>
      </c>
      <c r="G8949" s="97">
        <v>3.6999999999999998E-2</v>
      </c>
      <c r="H8949" s="97"/>
      <c r="I8949" s="98">
        <v>34.35</v>
      </c>
      <c r="J8949" s="98"/>
      <c r="K8949" s="27">
        <f>TRUNC(TRUNC(G8949,8)*I8949,2)</f>
        <v>1.27</v>
      </c>
    </row>
    <row r="8950" spans="1:11" ht="15" customHeight="1" x14ac:dyDescent="0.25">
      <c r="A8950" s="24" t="s">
        <v>3910</v>
      </c>
      <c r="B8950" s="95" t="s">
        <v>3911</v>
      </c>
      <c r="C8950" s="95"/>
      <c r="D8950" s="96" t="s">
        <v>20</v>
      </c>
      <c r="E8950" s="96"/>
      <c r="F8950" s="24" t="s">
        <v>2056</v>
      </c>
      <c r="G8950" s="97">
        <v>1.6E-2</v>
      </c>
      <c r="H8950" s="97"/>
      <c r="I8950" s="98">
        <v>24.94</v>
      </c>
      <c r="J8950" s="98"/>
      <c r="K8950" s="27">
        <f>TRUNC(TRUNC(G8950,8)*I8950,2)</f>
        <v>0.39</v>
      </c>
    </row>
    <row r="8951" spans="1:11" ht="18" customHeight="1" x14ac:dyDescent="0.25">
      <c r="A8951" s="9"/>
      <c r="B8951" s="9"/>
      <c r="C8951" s="9"/>
      <c r="D8951" s="9"/>
      <c r="E8951" s="9"/>
      <c r="F8951" s="9"/>
      <c r="G8951" s="91" t="s">
        <v>3912</v>
      </c>
      <c r="H8951" s="91"/>
      <c r="I8951" s="91"/>
      <c r="J8951" s="91"/>
      <c r="K8951" s="28">
        <f>SUM(K8949:K8950)</f>
        <v>1.6600000000000001</v>
      </c>
    </row>
    <row r="8952" spans="1:11" ht="15" customHeight="1" x14ac:dyDescent="0.25">
      <c r="A8952" s="9"/>
      <c r="B8952" s="9"/>
      <c r="C8952" s="9"/>
      <c r="D8952" s="9"/>
      <c r="E8952" s="9"/>
      <c r="F8952" s="9"/>
      <c r="G8952" s="92" t="s">
        <v>3913</v>
      </c>
      <c r="H8952" s="92"/>
      <c r="I8952" s="92"/>
      <c r="J8952" s="92"/>
      <c r="K8952" s="29">
        <f>ROUND(SUM(K8947,K8951),2)</f>
        <v>1.93</v>
      </c>
    </row>
    <row r="8953" spans="1:11" ht="9.9499999999999993" customHeight="1" x14ac:dyDescent="0.25">
      <c r="A8953" s="9"/>
      <c r="B8953" s="9"/>
      <c r="C8953" s="9"/>
      <c r="D8953" s="9"/>
      <c r="E8953" s="9"/>
      <c r="F8953" s="9"/>
      <c r="G8953" s="100"/>
      <c r="H8953" s="100"/>
      <c r="I8953" s="100"/>
      <c r="J8953" s="100"/>
      <c r="K8953" s="100"/>
    </row>
    <row r="8954" spans="1:11" ht="20.100000000000001" customHeight="1" x14ac:dyDescent="0.25">
      <c r="A8954" s="99" t="s">
        <v>2802</v>
      </c>
      <c r="B8954" s="99"/>
      <c r="C8954" s="99"/>
      <c r="D8954" s="99"/>
      <c r="E8954" s="99"/>
      <c r="F8954" s="99"/>
      <c r="G8954" s="99"/>
      <c r="H8954" s="99"/>
      <c r="I8954" s="99"/>
      <c r="J8954" s="99"/>
      <c r="K8954" s="99"/>
    </row>
    <row r="8955" spans="1:11" ht="15" customHeight="1" x14ac:dyDescent="0.25">
      <c r="A8955" s="93" t="s">
        <v>3916</v>
      </c>
      <c r="B8955" s="93"/>
      <c r="C8955" s="93"/>
      <c r="D8955" s="94" t="s">
        <v>3</v>
      </c>
      <c r="E8955" s="94"/>
      <c r="F8955" s="23" t="s">
        <v>4</v>
      </c>
      <c r="G8955" s="94" t="s">
        <v>3894</v>
      </c>
      <c r="H8955" s="94"/>
      <c r="I8955" s="94" t="s">
        <v>3895</v>
      </c>
      <c r="J8955" s="94"/>
      <c r="K8955" s="23" t="s">
        <v>3896</v>
      </c>
    </row>
    <row r="8956" spans="1:11" ht="29.1" customHeight="1" x14ac:dyDescent="0.25">
      <c r="A8956" s="24" t="s">
        <v>3963</v>
      </c>
      <c r="B8956" s="95" t="s">
        <v>3964</v>
      </c>
      <c r="C8956" s="95"/>
      <c r="D8956" s="96" t="s">
        <v>20</v>
      </c>
      <c r="E8956" s="96"/>
      <c r="F8956" s="24" t="s">
        <v>3936</v>
      </c>
      <c r="G8956" s="97">
        <v>5.2258833999999998</v>
      </c>
      <c r="H8956" s="97"/>
      <c r="I8956" s="98">
        <v>8.9</v>
      </c>
      <c r="J8956" s="98"/>
      <c r="K8956" s="27">
        <f>TRUNC(TRUNC(G8956,8)*I8956,2)</f>
        <v>46.51</v>
      </c>
    </row>
    <row r="8957" spans="1:11" ht="29.1" customHeight="1" x14ac:dyDescent="0.25">
      <c r="A8957" s="24" t="s">
        <v>3965</v>
      </c>
      <c r="B8957" s="95" t="s">
        <v>3966</v>
      </c>
      <c r="C8957" s="95"/>
      <c r="D8957" s="96" t="s">
        <v>20</v>
      </c>
      <c r="E8957" s="96"/>
      <c r="F8957" s="24" t="s">
        <v>30</v>
      </c>
      <c r="G8957" s="97">
        <v>0.95392160000000004</v>
      </c>
      <c r="H8957" s="97"/>
      <c r="I8957" s="98">
        <v>32.76</v>
      </c>
      <c r="J8957" s="98"/>
      <c r="K8957" s="27">
        <f>TRUNC(TRUNC(G8957,8)*I8957,2)</f>
        <v>31.25</v>
      </c>
    </row>
    <row r="8958" spans="1:11" ht="21" customHeight="1" x14ac:dyDescent="0.25">
      <c r="A8958" s="24" t="s">
        <v>3967</v>
      </c>
      <c r="B8958" s="95" t="s">
        <v>3968</v>
      </c>
      <c r="C8958" s="95"/>
      <c r="D8958" s="96" t="s">
        <v>20</v>
      </c>
      <c r="E8958" s="96"/>
      <c r="F8958" s="24" t="s">
        <v>3936</v>
      </c>
      <c r="G8958" s="97">
        <v>5.2258833999999998</v>
      </c>
      <c r="H8958" s="97"/>
      <c r="I8958" s="98">
        <v>27.59</v>
      </c>
      <c r="J8958" s="98"/>
      <c r="K8958" s="27">
        <f>TRUNC(TRUNC(G8958,8)*I8958,2)</f>
        <v>144.18</v>
      </c>
    </row>
    <row r="8959" spans="1:11" ht="21" customHeight="1" x14ac:dyDescent="0.25">
      <c r="A8959" s="24" t="s">
        <v>3969</v>
      </c>
      <c r="B8959" s="95" t="s">
        <v>3970</v>
      </c>
      <c r="C8959" s="95"/>
      <c r="D8959" s="96" t="s">
        <v>20</v>
      </c>
      <c r="E8959" s="96"/>
      <c r="F8959" s="24" t="s">
        <v>30</v>
      </c>
      <c r="G8959" s="97">
        <v>0.95392160000000004</v>
      </c>
      <c r="H8959" s="97"/>
      <c r="I8959" s="98">
        <v>28.09</v>
      </c>
      <c r="J8959" s="98"/>
      <c r="K8959" s="27">
        <f>TRUNC(TRUNC(G8959,8)*I8959,2)</f>
        <v>26.79</v>
      </c>
    </row>
    <row r="8960" spans="1:11" ht="18" customHeight="1" x14ac:dyDescent="0.25">
      <c r="A8960" s="9"/>
      <c r="B8960" s="9"/>
      <c r="C8960" s="9"/>
      <c r="D8960" s="9"/>
      <c r="E8960" s="9"/>
      <c r="F8960" s="9"/>
      <c r="G8960" s="91" t="s">
        <v>3919</v>
      </c>
      <c r="H8960" s="91"/>
      <c r="I8960" s="91"/>
      <c r="J8960" s="91"/>
      <c r="K8960" s="28">
        <f>SUM(K8956:K8959)</f>
        <v>248.73</v>
      </c>
    </row>
    <row r="8961" spans="1:11" ht="15" customHeight="1" x14ac:dyDescent="0.25">
      <c r="A8961" s="93" t="s">
        <v>3893</v>
      </c>
      <c r="B8961" s="93"/>
      <c r="C8961" s="93"/>
      <c r="D8961" s="94" t="s">
        <v>3</v>
      </c>
      <c r="E8961" s="94"/>
      <c r="F8961" s="23" t="s">
        <v>4</v>
      </c>
      <c r="G8961" s="94" t="s">
        <v>3894</v>
      </c>
      <c r="H8961" s="94"/>
      <c r="I8961" s="94" t="s">
        <v>3895</v>
      </c>
      <c r="J8961" s="94"/>
      <c r="K8961" s="23" t="s">
        <v>3896</v>
      </c>
    </row>
    <row r="8962" spans="1:11" ht="21" customHeight="1" x14ac:dyDescent="0.25">
      <c r="A8962" s="24" t="s">
        <v>4048</v>
      </c>
      <c r="B8962" s="95" t="s">
        <v>4049</v>
      </c>
      <c r="C8962" s="95"/>
      <c r="D8962" s="96" t="s">
        <v>20</v>
      </c>
      <c r="E8962" s="96"/>
      <c r="F8962" s="24" t="s">
        <v>34</v>
      </c>
      <c r="G8962" s="97">
        <v>0.19980000000000001</v>
      </c>
      <c r="H8962" s="97"/>
      <c r="I8962" s="98">
        <v>206.17</v>
      </c>
      <c r="J8962" s="98"/>
      <c r="K8962" s="27">
        <f>TRUNC(TRUNC(G8962,8)*I8962,2)</f>
        <v>41.19</v>
      </c>
    </row>
    <row r="8963" spans="1:11" ht="15" customHeight="1" x14ac:dyDescent="0.25">
      <c r="A8963" s="24" t="s">
        <v>3955</v>
      </c>
      <c r="B8963" s="95" t="s">
        <v>3956</v>
      </c>
      <c r="C8963" s="95"/>
      <c r="D8963" s="96" t="s">
        <v>20</v>
      </c>
      <c r="E8963" s="96"/>
      <c r="F8963" s="24" t="s">
        <v>3903</v>
      </c>
      <c r="G8963" s="97">
        <v>3.6695999999999999E-2</v>
      </c>
      <c r="H8963" s="97"/>
      <c r="I8963" s="98">
        <v>19.37</v>
      </c>
      <c r="J8963" s="98"/>
      <c r="K8963" s="27">
        <f>TRUNC(TRUNC(G8963,8)*I8963,2)</f>
        <v>0.71</v>
      </c>
    </row>
    <row r="8964" spans="1:11" ht="21" customHeight="1" x14ac:dyDescent="0.25">
      <c r="A8964" s="24" t="s">
        <v>4050</v>
      </c>
      <c r="B8964" s="95" t="s">
        <v>4051</v>
      </c>
      <c r="C8964" s="95"/>
      <c r="D8964" s="96" t="s">
        <v>20</v>
      </c>
      <c r="E8964" s="96"/>
      <c r="F8964" s="24" t="s">
        <v>84</v>
      </c>
      <c r="G8964" s="97">
        <v>7.48</v>
      </c>
      <c r="H8964" s="97"/>
      <c r="I8964" s="98">
        <v>3.9</v>
      </c>
      <c r="J8964" s="98"/>
      <c r="K8964" s="27">
        <f>TRUNC(TRUNC(G8964,8)*I8964,2)</f>
        <v>29.17</v>
      </c>
    </row>
    <row r="8965" spans="1:11" ht="15" customHeight="1" x14ac:dyDescent="0.25">
      <c r="A8965" s="9"/>
      <c r="B8965" s="9"/>
      <c r="C8965" s="9"/>
      <c r="D8965" s="9"/>
      <c r="E8965" s="9"/>
      <c r="F8965" s="9"/>
      <c r="G8965" s="91" t="s">
        <v>3906</v>
      </c>
      <c r="H8965" s="91"/>
      <c r="I8965" s="91"/>
      <c r="J8965" s="91"/>
      <c r="K8965" s="28">
        <f>SUM(K8962:K8964)</f>
        <v>71.069999999999993</v>
      </c>
    </row>
    <row r="8966" spans="1:11" ht="15" customHeight="1" x14ac:dyDescent="0.25">
      <c r="A8966" s="93" t="s">
        <v>3907</v>
      </c>
      <c r="B8966" s="93"/>
      <c r="C8966" s="93"/>
      <c r="D8966" s="94" t="s">
        <v>3</v>
      </c>
      <c r="E8966" s="94"/>
      <c r="F8966" s="23" t="s">
        <v>4</v>
      </c>
      <c r="G8966" s="94" t="s">
        <v>3894</v>
      </c>
      <c r="H8966" s="94"/>
      <c r="I8966" s="94" t="s">
        <v>3895</v>
      </c>
      <c r="J8966" s="94"/>
      <c r="K8966" s="23" t="s">
        <v>3896</v>
      </c>
    </row>
    <row r="8967" spans="1:11" ht="15" customHeight="1" x14ac:dyDescent="0.25">
      <c r="A8967" s="24" t="s">
        <v>3971</v>
      </c>
      <c r="B8967" s="95" t="s">
        <v>3972</v>
      </c>
      <c r="C8967" s="95"/>
      <c r="D8967" s="96" t="s">
        <v>20</v>
      </c>
      <c r="E8967" s="96"/>
      <c r="F8967" s="24" t="s">
        <v>2056</v>
      </c>
      <c r="G8967" s="97">
        <v>2.3251949999999999</v>
      </c>
      <c r="H8967" s="97"/>
      <c r="I8967" s="98">
        <v>32.69</v>
      </c>
      <c r="J8967" s="98"/>
      <c r="K8967" s="27">
        <f>TRUNC(TRUNC(G8967,8)*I8967,2)</f>
        <v>76.010000000000005</v>
      </c>
    </row>
    <row r="8968" spans="1:11" ht="15" customHeight="1" x14ac:dyDescent="0.25">
      <c r="A8968" s="24" t="s">
        <v>3910</v>
      </c>
      <c r="B8968" s="95" t="s">
        <v>3911</v>
      </c>
      <c r="C8968" s="95"/>
      <c r="D8968" s="96" t="s">
        <v>20</v>
      </c>
      <c r="E8968" s="96"/>
      <c r="F8968" s="24" t="s">
        <v>2056</v>
      </c>
      <c r="G8968" s="97">
        <v>17.010999999999999</v>
      </c>
      <c r="H8968" s="97"/>
      <c r="I8968" s="98">
        <v>24.94</v>
      </c>
      <c r="J8968" s="98"/>
      <c r="K8968" s="27">
        <f>TRUNC(TRUNC(G8968,8)*I8968,2)</f>
        <v>424.25</v>
      </c>
    </row>
    <row r="8969" spans="1:11" ht="18" customHeight="1" x14ac:dyDescent="0.25">
      <c r="A8969" s="9"/>
      <c r="B8969" s="9"/>
      <c r="C8969" s="9"/>
      <c r="D8969" s="9"/>
      <c r="E8969" s="9"/>
      <c r="F8969" s="9"/>
      <c r="G8969" s="91" t="s">
        <v>3912</v>
      </c>
      <c r="H8969" s="91"/>
      <c r="I8969" s="91"/>
      <c r="J8969" s="91"/>
      <c r="K8969" s="28">
        <f>SUM(K8967:K8968)</f>
        <v>500.26</v>
      </c>
    </row>
    <row r="8970" spans="1:11" ht="15" customHeight="1" x14ac:dyDescent="0.25">
      <c r="A8970" s="93" t="s">
        <v>3922</v>
      </c>
      <c r="B8970" s="93"/>
      <c r="C8970" s="93"/>
      <c r="D8970" s="94" t="s">
        <v>3</v>
      </c>
      <c r="E8970" s="94"/>
      <c r="F8970" s="23" t="s">
        <v>4</v>
      </c>
      <c r="G8970" s="94" t="s">
        <v>3894</v>
      </c>
      <c r="H8970" s="94"/>
      <c r="I8970" s="94" t="s">
        <v>3895</v>
      </c>
      <c r="J8970" s="94"/>
      <c r="K8970" s="23" t="s">
        <v>3896</v>
      </c>
    </row>
    <row r="8971" spans="1:11" ht="29.1" customHeight="1" x14ac:dyDescent="0.25">
      <c r="A8971" s="24" t="s">
        <v>4052</v>
      </c>
      <c r="B8971" s="95" t="s">
        <v>4053</v>
      </c>
      <c r="C8971" s="95"/>
      <c r="D8971" s="96" t="s">
        <v>20</v>
      </c>
      <c r="E8971" s="96"/>
      <c r="F8971" s="24" t="s">
        <v>34</v>
      </c>
      <c r="G8971" s="97">
        <v>0.66502459999999997</v>
      </c>
      <c r="H8971" s="97"/>
      <c r="I8971" s="98">
        <v>619.19000000000005</v>
      </c>
      <c r="J8971" s="98"/>
      <c r="K8971" s="27">
        <f>TRUNC(TRUNC(G8971,8)*I8971,2)</f>
        <v>411.77</v>
      </c>
    </row>
    <row r="8972" spans="1:11" ht="21" customHeight="1" x14ac:dyDescent="0.25">
      <c r="A8972" s="24" t="s">
        <v>95</v>
      </c>
      <c r="B8972" s="95" t="s">
        <v>96</v>
      </c>
      <c r="C8972" s="95"/>
      <c r="D8972" s="96" t="s">
        <v>20</v>
      </c>
      <c r="E8972" s="96"/>
      <c r="F8972" s="24" t="s">
        <v>16</v>
      </c>
      <c r="G8972" s="97">
        <v>0.48</v>
      </c>
      <c r="H8972" s="97"/>
      <c r="I8972" s="98">
        <v>176.85</v>
      </c>
      <c r="J8972" s="98"/>
      <c r="K8972" s="27">
        <f>TRUNC(TRUNC(G8972,8)*I8972,2)</f>
        <v>84.88</v>
      </c>
    </row>
    <row r="8973" spans="1:11" ht="15" customHeight="1" x14ac:dyDescent="0.25">
      <c r="A8973" s="9"/>
      <c r="B8973" s="9"/>
      <c r="C8973" s="9"/>
      <c r="D8973" s="9"/>
      <c r="E8973" s="9"/>
      <c r="F8973" s="9"/>
      <c r="G8973" s="91" t="s">
        <v>3933</v>
      </c>
      <c r="H8973" s="91"/>
      <c r="I8973" s="91"/>
      <c r="J8973" s="91"/>
      <c r="K8973" s="28">
        <f>SUM(K8971:K8972)</f>
        <v>496.65</v>
      </c>
    </row>
    <row r="8974" spans="1:11" ht="15" customHeight="1" x14ac:dyDescent="0.25">
      <c r="A8974" s="9"/>
      <c r="B8974" s="9"/>
      <c r="C8974" s="9"/>
      <c r="D8974" s="9"/>
      <c r="E8974" s="9"/>
      <c r="F8974" s="9"/>
      <c r="G8974" s="92" t="s">
        <v>3913</v>
      </c>
      <c r="H8974" s="92"/>
      <c r="I8974" s="92"/>
      <c r="J8974" s="92"/>
      <c r="K8974" s="29">
        <f>ROUND(SUM(K8960,K8965,K8969,K8973),2)</f>
        <v>1316.71</v>
      </c>
    </row>
    <row r="8975" spans="1:11" ht="9.9499999999999993" customHeight="1" x14ac:dyDescent="0.25">
      <c r="A8975" s="9"/>
      <c r="B8975" s="9"/>
      <c r="C8975" s="9"/>
      <c r="D8975" s="9"/>
      <c r="E8975" s="9"/>
      <c r="F8975" s="9"/>
      <c r="G8975" s="100"/>
      <c r="H8975" s="100"/>
      <c r="I8975" s="100"/>
      <c r="J8975" s="100"/>
      <c r="K8975" s="100"/>
    </row>
    <row r="8976" spans="1:11" ht="20.100000000000001" customHeight="1" x14ac:dyDescent="0.25">
      <c r="A8976" s="99" t="s">
        <v>2803</v>
      </c>
      <c r="B8976" s="99"/>
      <c r="C8976" s="99"/>
      <c r="D8976" s="99"/>
      <c r="E8976" s="99"/>
      <c r="F8976" s="99"/>
      <c r="G8976" s="99"/>
      <c r="H8976" s="99"/>
      <c r="I8976" s="99"/>
      <c r="J8976" s="99"/>
      <c r="K8976" s="99"/>
    </row>
    <row r="8977" spans="1:11" ht="15" customHeight="1" x14ac:dyDescent="0.25">
      <c r="A8977" s="93" t="s">
        <v>3893</v>
      </c>
      <c r="B8977" s="93"/>
      <c r="C8977" s="93"/>
      <c r="D8977" s="94" t="s">
        <v>3</v>
      </c>
      <c r="E8977" s="94"/>
      <c r="F8977" s="23" t="s">
        <v>4</v>
      </c>
      <c r="G8977" s="94" t="s">
        <v>3894</v>
      </c>
      <c r="H8977" s="94"/>
      <c r="I8977" s="94" t="s">
        <v>3895</v>
      </c>
      <c r="J8977" s="94"/>
      <c r="K8977" s="23" t="s">
        <v>3896</v>
      </c>
    </row>
    <row r="8978" spans="1:11" ht="29.1" customHeight="1" x14ac:dyDescent="0.25">
      <c r="A8978" s="24" t="s">
        <v>4054</v>
      </c>
      <c r="B8978" s="95" t="s">
        <v>4055</v>
      </c>
      <c r="C8978" s="95"/>
      <c r="D8978" s="96" t="s">
        <v>20</v>
      </c>
      <c r="E8978" s="96"/>
      <c r="F8978" s="24" t="s">
        <v>34</v>
      </c>
      <c r="G8978" s="97">
        <v>0.18468999999999999</v>
      </c>
      <c r="H8978" s="97"/>
      <c r="I8978" s="98">
        <v>517.16999999999996</v>
      </c>
      <c r="J8978" s="98"/>
      <c r="K8978" s="27">
        <f t="shared" ref="K8978:K8983" si="69">ROUND(ROUND(G8978,8)*I8978,2)</f>
        <v>95.52</v>
      </c>
    </row>
    <row r="8979" spans="1:11" ht="21" customHeight="1" x14ac:dyDescent="0.25">
      <c r="A8979" s="24" t="s">
        <v>4056</v>
      </c>
      <c r="B8979" s="95" t="s">
        <v>4057</v>
      </c>
      <c r="C8979" s="95"/>
      <c r="D8979" s="96" t="s">
        <v>20</v>
      </c>
      <c r="E8979" s="96"/>
      <c r="F8979" s="24" t="s">
        <v>2057</v>
      </c>
      <c r="G8979" s="97">
        <v>3.1900000000000001E-3</v>
      </c>
      <c r="H8979" s="97"/>
      <c r="I8979" s="98">
        <v>8.98</v>
      </c>
      <c r="J8979" s="98"/>
      <c r="K8979" s="27">
        <f t="shared" si="69"/>
        <v>0.03</v>
      </c>
    </row>
    <row r="8980" spans="1:11" ht="15" customHeight="1" x14ac:dyDescent="0.25">
      <c r="A8980" s="24" t="s">
        <v>3955</v>
      </c>
      <c r="B8980" s="95" t="s">
        <v>3956</v>
      </c>
      <c r="C8980" s="95"/>
      <c r="D8980" s="96" t="s">
        <v>20</v>
      </c>
      <c r="E8980" s="96"/>
      <c r="F8980" s="24" t="s">
        <v>3903</v>
      </c>
      <c r="G8980" s="97">
        <v>4.4999999999999998E-2</v>
      </c>
      <c r="H8980" s="97"/>
      <c r="I8980" s="98">
        <v>19.37</v>
      </c>
      <c r="J8980" s="98"/>
      <c r="K8980" s="27">
        <f t="shared" si="69"/>
        <v>0.87</v>
      </c>
    </row>
    <row r="8981" spans="1:11" ht="21" customHeight="1" x14ac:dyDescent="0.25">
      <c r="A8981" s="24" t="s">
        <v>4050</v>
      </c>
      <c r="B8981" s="95" t="s">
        <v>4051</v>
      </c>
      <c r="C8981" s="95"/>
      <c r="D8981" s="96" t="s">
        <v>20</v>
      </c>
      <c r="E8981" s="96"/>
      <c r="F8981" s="24" t="s">
        <v>84</v>
      </c>
      <c r="G8981" s="97">
        <v>0.46875</v>
      </c>
      <c r="H8981" s="97"/>
      <c r="I8981" s="98">
        <v>3.9</v>
      </c>
      <c r="J8981" s="98"/>
      <c r="K8981" s="27">
        <f t="shared" si="69"/>
        <v>1.83</v>
      </c>
    </row>
    <row r="8982" spans="1:11" ht="21" customHeight="1" x14ac:dyDescent="0.25">
      <c r="A8982" s="24" t="s">
        <v>4058</v>
      </c>
      <c r="B8982" s="95" t="s">
        <v>4059</v>
      </c>
      <c r="C8982" s="95"/>
      <c r="D8982" s="96" t="s">
        <v>20</v>
      </c>
      <c r="E8982" s="96"/>
      <c r="F8982" s="24" t="s">
        <v>84</v>
      </c>
      <c r="G8982" s="97">
        <v>0.375</v>
      </c>
      <c r="H8982" s="97"/>
      <c r="I8982" s="98">
        <v>2.69</v>
      </c>
      <c r="J8982" s="98"/>
      <c r="K8982" s="27">
        <f t="shared" si="69"/>
        <v>1.01</v>
      </c>
    </row>
    <row r="8983" spans="1:11" ht="29.1" customHeight="1" x14ac:dyDescent="0.25">
      <c r="A8983" s="24" t="s">
        <v>4060</v>
      </c>
      <c r="B8983" s="95" t="s">
        <v>4061</v>
      </c>
      <c r="C8983" s="95"/>
      <c r="D8983" s="96" t="s">
        <v>20</v>
      </c>
      <c r="E8983" s="96"/>
      <c r="F8983" s="24" t="s">
        <v>16</v>
      </c>
      <c r="G8983" s="97">
        <v>1.07</v>
      </c>
      <c r="H8983" s="97"/>
      <c r="I8983" s="98">
        <v>23.81</v>
      </c>
      <c r="J8983" s="98"/>
      <c r="K8983" s="27">
        <f t="shared" si="69"/>
        <v>25.48</v>
      </c>
    </row>
    <row r="8984" spans="1:11" ht="15" customHeight="1" x14ac:dyDescent="0.25">
      <c r="A8984" s="9"/>
      <c r="B8984" s="9"/>
      <c r="C8984" s="9"/>
      <c r="D8984" s="9"/>
      <c r="E8984" s="9"/>
      <c r="F8984" s="9"/>
      <c r="G8984" s="91" t="s">
        <v>3906</v>
      </c>
      <c r="H8984" s="91"/>
      <c r="I8984" s="91"/>
      <c r="J8984" s="91"/>
      <c r="K8984" s="28">
        <f>SUM(K8978:K8983)</f>
        <v>124.74000000000001</v>
      </c>
    </row>
    <row r="8985" spans="1:11" ht="15" customHeight="1" x14ac:dyDescent="0.25">
      <c r="A8985" s="93" t="s">
        <v>3907</v>
      </c>
      <c r="B8985" s="93"/>
      <c r="C8985" s="93"/>
      <c r="D8985" s="94" t="s">
        <v>3</v>
      </c>
      <c r="E8985" s="94"/>
      <c r="F8985" s="23" t="s">
        <v>4</v>
      </c>
      <c r="G8985" s="94" t="s">
        <v>3894</v>
      </c>
      <c r="H8985" s="94"/>
      <c r="I8985" s="94" t="s">
        <v>3895</v>
      </c>
      <c r="J8985" s="94"/>
      <c r="K8985" s="23" t="s">
        <v>3896</v>
      </c>
    </row>
    <row r="8986" spans="1:11" ht="21" customHeight="1" x14ac:dyDescent="0.25">
      <c r="A8986" s="24" t="s">
        <v>3908</v>
      </c>
      <c r="B8986" s="95" t="s">
        <v>3909</v>
      </c>
      <c r="C8986" s="95"/>
      <c r="D8986" s="96" t="s">
        <v>20</v>
      </c>
      <c r="E8986" s="96"/>
      <c r="F8986" s="24" t="s">
        <v>2056</v>
      </c>
      <c r="G8986" s="97">
        <v>0.13009999999999999</v>
      </c>
      <c r="H8986" s="97"/>
      <c r="I8986" s="98">
        <v>32.24</v>
      </c>
      <c r="J8986" s="98"/>
      <c r="K8986" s="27">
        <f>ROUND(ROUND(G8986,8)*I8986,2)</f>
        <v>4.1900000000000004</v>
      </c>
    </row>
    <row r="8987" spans="1:11" ht="15" customHeight="1" x14ac:dyDescent="0.25">
      <c r="A8987" s="24" t="s">
        <v>3971</v>
      </c>
      <c r="B8987" s="95" t="s">
        <v>3972</v>
      </c>
      <c r="C8987" s="95"/>
      <c r="D8987" s="96" t="s">
        <v>20</v>
      </c>
      <c r="E8987" s="96"/>
      <c r="F8987" s="24" t="s">
        <v>2056</v>
      </c>
      <c r="G8987" s="97">
        <v>8.7400000000000005E-2</v>
      </c>
      <c r="H8987" s="97"/>
      <c r="I8987" s="98">
        <v>32.69</v>
      </c>
      <c r="J8987" s="98"/>
      <c r="K8987" s="27">
        <f>ROUND(ROUND(G8987,8)*I8987,2)</f>
        <v>2.86</v>
      </c>
    </row>
    <row r="8988" spans="1:11" ht="15" customHeight="1" x14ac:dyDescent="0.25">
      <c r="A8988" s="24" t="s">
        <v>3910</v>
      </c>
      <c r="B8988" s="95" t="s">
        <v>3911</v>
      </c>
      <c r="C8988" s="95"/>
      <c r="D8988" s="96" t="s">
        <v>20</v>
      </c>
      <c r="E8988" s="96"/>
      <c r="F8988" s="24" t="s">
        <v>2056</v>
      </c>
      <c r="G8988" s="97">
        <v>0.21759999999999999</v>
      </c>
      <c r="H8988" s="97"/>
      <c r="I8988" s="98">
        <v>24.94</v>
      </c>
      <c r="J8988" s="98"/>
      <c r="K8988" s="27">
        <f>ROUND(ROUND(G8988,8)*I8988,2)</f>
        <v>5.43</v>
      </c>
    </row>
    <row r="8989" spans="1:11" ht="18" customHeight="1" x14ac:dyDescent="0.25">
      <c r="A8989" s="9"/>
      <c r="B8989" s="9"/>
      <c r="C8989" s="9"/>
      <c r="D8989" s="9"/>
      <c r="E8989" s="9"/>
      <c r="F8989" s="9"/>
      <c r="G8989" s="91" t="s">
        <v>3912</v>
      </c>
      <c r="H8989" s="91"/>
      <c r="I8989" s="91"/>
      <c r="J8989" s="91"/>
      <c r="K8989" s="28">
        <f>SUM(K8986:K8988)</f>
        <v>12.48</v>
      </c>
    </row>
    <row r="8990" spans="1:11" ht="15" customHeight="1" x14ac:dyDescent="0.25">
      <c r="A8990" s="93" t="s">
        <v>3922</v>
      </c>
      <c r="B8990" s="93"/>
      <c r="C8990" s="93"/>
      <c r="D8990" s="94" t="s">
        <v>3</v>
      </c>
      <c r="E8990" s="94"/>
      <c r="F8990" s="23" t="s">
        <v>4</v>
      </c>
      <c r="G8990" s="94" t="s">
        <v>3894</v>
      </c>
      <c r="H8990" s="94"/>
      <c r="I8990" s="94" t="s">
        <v>3895</v>
      </c>
      <c r="J8990" s="94"/>
      <c r="K8990" s="23" t="s">
        <v>3896</v>
      </c>
    </row>
    <row r="8991" spans="1:11" ht="29.1" customHeight="1" x14ac:dyDescent="0.25">
      <c r="A8991" s="24" t="s">
        <v>4062</v>
      </c>
      <c r="B8991" s="95" t="s">
        <v>4063</v>
      </c>
      <c r="C8991" s="95"/>
      <c r="D8991" s="96" t="s">
        <v>20</v>
      </c>
      <c r="E8991" s="96"/>
      <c r="F8991" s="24" t="s">
        <v>3903</v>
      </c>
      <c r="G8991" s="97">
        <v>1.23E-2</v>
      </c>
      <c r="H8991" s="97"/>
      <c r="I8991" s="98">
        <v>23.44</v>
      </c>
      <c r="J8991" s="98"/>
      <c r="K8991" s="27">
        <f>ROUND(ROUND(G8991,8)*I8991,2)</f>
        <v>0.28999999999999998</v>
      </c>
    </row>
    <row r="8992" spans="1:11" ht="21" customHeight="1" x14ac:dyDescent="0.25">
      <c r="A8992" s="24" t="s">
        <v>4064</v>
      </c>
      <c r="B8992" s="95" t="s">
        <v>4065</v>
      </c>
      <c r="C8992" s="95"/>
      <c r="D8992" s="96" t="s">
        <v>4066</v>
      </c>
      <c r="E8992" s="96"/>
      <c r="F8992" s="24" t="s">
        <v>26</v>
      </c>
      <c r="G8992" s="97">
        <v>4</v>
      </c>
      <c r="H8992" s="97"/>
      <c r="I8992" s="98">
        <v>5.76</v>
      </c>
      <c r="J8992" s="98"/>
      <c r="K8992" s="27">
        <f>ROUND(ROUND(G8992,8)*I8992,2)</f>
        <v>23.04</v>
      </c>
    </row>
    <row r="8993" spans="1:11" ht="15" customHeight="1" x14ac:dyDescent="0.25">
      <c r="A8993" s="9"/>
      <c r="B8993" s="9"/>
      <c r="C8993" s="9"/>
      <c r="D8993" s="9"/>
      <c r="E8993" s="9"/>
      <c r="F8993" s="9"/>
      <c r="G8993" s="91" t="s">
        <v>3933</v>
      </c>
      <c r="H8993" s="91"/>
      <c r="I8993" s="91"/>
      <c r="J8993" s="91"/>
      <c r="K8993" s="28">
        <f>SUM(K8991:K8992)</f>
        <v>23.33</v>
      </c>
    </row>
    <row r="8994" spans="1:11" ht="15" customHeight="1" x14ac:dyDescent="0.25">
      <c r="A8994" s="9"/>
      <c r="B8994" s="9"/>
      <c r="C8994" s="9"/>
      <c r="D8994" s="9"/>
      <c r="E8994" s="9"/>
      <c r="F8994" s="9"/>
      <c r="G8994" s="92" t="s">
        <v>3913</v>
      </c>
      <c r="H8994" s="92"/>
      <c r="I8994" s="92"/>
      <c r="J8994" s="92"/>
      <c r="K8994" s="29">
        <f>ROUND(SUM(K8984,K8989,K8993),2)</f>
        <v>160.55000000000001</v>
      </c>
    </row>
    <row r="8995" spans="1:11" ht="9.9499999999999993" customHeight="1" x14ac:dyDescent="0.25">
      <c r="A8995" s="9"/>
      <c r="B8995" s="9"/>
      <c r="C8995" s="9"/>
      <c r="D8995" s="9"/>
      <c r="E8995" s="9"/>
      <c r="F8995" s="9"/>
      <c r="G8995" s="100"/>
      <c r="H8995" s="100"/>
      <c r="I8995" s="100"/>
      <c r="J8995" s="100"/>
      <c r="K8995" s="100"/>
    </row>
    <row r="8996" spans="1:11" ht="20.100000000000001" customHeight="1" x14ac:dyDescent="0.25">
      <c r="A8996" s="99" t="s">
        <v>2804</v>
      </c>
      <c r="B8996" s="99"/>
      <c r="C8996" s="99"/>
      <c r="D8996" s="99"/>
      <c r="E8996" s="99"/>
      <c r="F8996" s="99"/>
      <c r="G8996" s="99"/>
      <c r="H8996" s="99"/>
      <c r="I8996" s="99"/>
      <c r="J8996" s="99"/>
      <c r="K8996" s="99"/>
    </row>
    <row r="8997" spans="1:11" ht="15" customHeight="1" x14ac:dyDescent="0.25">
      <c r="A8997" s="93" t="s">
        <v>3893</v>
      </c>
      <c r="B8997" s="93"/>
      <c r="C8997" s="93"/>
      <c r="D8997" s="94" t="s">
        <v>3</v>
      </c>
      <c r="E8997" s="94"/>
      <c r="F8997" s="23" t="s">
        <v>4</v>
      </c>
      <c r="G8997" s="94" t="s">
        <v>3894</v>
      </c>
      <c r="H8997" s="94"/>
      <c r="I8997" s="94" t="s">
        <v>3895</v>
      </c>
      <c r="J8997" s="94"/>
      <c r="K8997" s="23" t="s">
        <v>3896</v>
      </c>
    </row>
    <row r="8998" spans="1:11" ht="45.95" customHeight="1" x14ac:dyDescent="0.25">
      <c r="A8998" s="24" t="s">
        <v>4073</v>
      </c>
      <c r="B8998" s="95" t="s">
        <v>4074</v>
      </c>
      <c r="C8998" s="95"/>
      <c r="D8998" s="96" t="s">
        <v>20</v>
      </c>
      <c r="E8998" s="96"/>
      <c r="F8998" s="24" t="s">
        <v>26</v>
      </c>
      <c r="G8998" s="97">
        <v>1</v>
      </c>
      <c r="H8998" s="97"/>
      <c r="I8998" s="98">
        <v>1235.9100000000001</v>
      </c>
      <c r="J8998" s="98"/>
      <c r="K8998" s="27">
        <f>TRUNC(TRUNC(G8998,8)*I8998,2)</f>
        <v>1235.9100000000001</v>
      </c>
    </row>
    <row r="8999" spans="1:11" ht="21" customHeight="1" x14ac:dyDescent="0.25">
      <c r="A8999" s="24" t="s">
        <v>4075</v>
      </c>
      <c r="B8999" s="95" t="s">
        <v>4076</v>
      </c>
      <c r="C8999" s="95"/>
      <c r="D8999" s="96" t="s">
        <v>20</v>
      </c>
      <c r="E8999" s="96"/>
      <c r="F8999" s="24" t="s">
        <v>34</v>
      </c>
      <c r="G8999" s="97">
        <v>1.1999999999999999E-3</v>
      </c>
      <c r="H8999" s="97"/>
      <c r="I8999" s="98">
        <v>205.09</v>
      </c>
      <c r="J8999" s="98"/>
      <c r="K8999" s="27">
        <f>TRUNC(TRUNC(G8999,8)*I8999,2)</f>
        <v>0.24</v>
      </c>
    </row>
    <row r="9000" spans="1:11" ht="15" customHeight="1" x14ac:dyDescent="0.25">
      <c r="A9000" s="9"/>
      <c r="B9000" s="9"/>
      <c r="C9000" s="9"/>
      <c r="D9000" s="9"/>
      <c r="E9000" s="9"/>
      <c r="F9000" s="9"/>
      <c r="G9000" s="91" t="s">
        <v>3906</v>
      </c>
      <c r="H9000" s="91"/>
      <c r="I9000" s="91"/>
      <c r="J9000" s="91"/>
      <c r="K9000" s="28">
        <f>SUM(K8998:K8999)</f>
        <v>1236.1500000000001</v>
      </c>
    </row>
    <row r="9001" spans="1:11" ht="15" customHeight="1" x14ac:dyDescent="0.25">
      <c r="A9001" s="93" t="s">
        <v>3907</v>
      </c>
      <c r="B9001" s="93"/>
      <c r="C9001" s="93"/>
      <c r="D9001" s="94" t="s">
        <v>3</v>
      </c>
      <c r="E9001" s="94"/>
      <c r="F9001" s="23" t="s">
        <v>4</v>
      </c>
      <c r="G9001" s="94" t="s">
        <v>3894</v>
      </c>
      <c r="H9001" s="94"/>
      <c r="I9001" s="94" t="s">
        <v>3895</v>
      </c>
      <c r="J9001" s="94"/>
      <c r="K9001" s="23" t="s">
        <v>3896</v>
      </c>
    </row>
    <row r="9002" spans="1:11" ht="15" customHeight="1" x14ac:dyDescent="0.25">
      <c r="A9002" s="24" t="s">
        <v>3971</v>
      </c>
      <c r="B9002" s="95" t="s">
        <v>3972</v>
      </c>
      <c r="C9002" s="95"/>
      <c r="D9002" s="96" t="s">
        <v>20</v>
      </c>
      <c r="E9002" s="96"/>
      <c r="F9002" s="24" t="s">
        <v>2056</v>
      </c>
      <c r="G9002" s="97">
        <v>0.86809999999999998</v>
      </c>
      <c r="H9002" s="97"/>
      <c r="I9002" s="98">
        <v>32.69</v>
      </c>
      <c r="J9002" s="98"/>
      <c r="K9002" s="27">
        <f>TRUNC(TRUNC(G9002,8)*I9002,2)</f>
        <v>28.37</v>
      </c>
    </row>
    <row r="9003" spans="1:11" ht="15" customHeight="1" x14ac:dyDescent="0.25">
      <c r="A9003" s="24" t="s">
        <v>3910</v>
      </c>
      <c r="B9003" s="95" t="s">
        <v>3911</v>
      </c>
      <c r="C9003" s="95"/>
      <c r="D9003" s="96" t="s">
        <v>20</v>
      </c>
      <c r="E9003" s="96"/>
      <c r="F9003" s="24" t="s">
        <v>2056</v>
      </c>
      <c r="G9003" s="97">
        <v>0.57869999999999999</v>
      </c>
      <c r="H9003" s="97"/>
      <c r="I9003" s="98">
        <v>24.94</v>
      </c>
      <c r="J9003" s="98"/>
      <c r="K9003" s="27">
        <f>TRUNC(TRUNC(G9003,8)*I9003,2)</f>
        <v>14.43</v>
      </c>
    </row>
    <row r="9004" spans="1:11" ht="18" customHeight="1" x14ac:dyDescent="0.25">
      <c r="A9004" s="9"/>
      <c r="B9004" s="9"/>
      <c r="C9004" s="9"/>
      <c r="D9004" s="9"/>
      <c r="E9004" s="9"/>
      <c r="F9004" s="9"/>
      <c r="G9004" s="91" t="s">
        <v>3912</v>
      </c>
      <c r="H9004" s="91"/>
      <c r="I9004" s="91"/>
      <c r="J9004" s="91"/>
      <c r="K9004" s="28">
        <f>SUM(K9002:K9003)</f>
        <v>42.8</v>
      </c>
    </row>
    <row r="9005" spans="1:11" ht="15" customHeight="1" x14ac:dyDescent="0.25">
      <c r="A9005" s="93" t="s">
        <v>3922</v>
      </c>
      <c r="B9005" s="93"/>
      <c r="C9005" s="93"/>
      <c r="D9005" s="94" t="s">
        <v>3</v>
      </c>
      <c r="E9005" s="94"/>
      <c r="F9005" s="23" t="s">
        <v>4</v>
      </c>
      <c r="G9005" s="94" t="s">
        <v>3894</v>
      </c>
      <c r="H9005" s="94"/>
      <c r="I9005" s="94" t="s">
        <v>3895</v>
      </c>
      <c r="J9005" s="94"/>
      <c r="K9005" s="23" t="s">
        <v>3896</v>
      </c>
    </row>
    <row r="9006" spans="1:11" ht="29.1" customHeight="1" x14ac:dyDescent="0.25">
      <c r="A9006" s="24" t="s">
        <v>4077</v>
      </c>
      <c r="B9006" s="95" t="s">
        <v>4078</v>
      </c>
      <c r="C9006" s="95"/>
      <c r="D9006" s="96" t="s">
        <v>20</v>
      </c>
      <c r="E9006" s="96"/>
      <c r="F9006" s="24" t="s">
        <v>34</v>
      </c>
      <c r="G9006" s="97">
        <v>2.2200000000000001E-2</v>
      </c>
      <c r="H9006" s="97"/>
      <c r="I9006" s="98">
        <v>924.6</v>
      </c>
      <c r="J9006" s="98"/>
      <c r="K9006" s="27">
        <f>TRUNC(TRUNC(G9006,8)*I9006,2)</f>
        <v>20.52</v>
      </c>
    </row>
    <row r="9007" spans="1:11" ht="15" customHeight="1" x14ac:dyDescent="0.25">
      <c r="A9007" s="9"/>
      <c r="B9007" s="9"/>
      <c r="C9007" s="9"/>
      <c r="D9007" s="9"/>
      <c r="E9007" s="9"/>
      <c r="F9007" s="9"/>
      <c r="G9007" s="91" t="s">
        <v>3933</v>
      </c>
      <c r="H9007" s="91"/>
      <c r="I9007" s="91"/>
      <c r="J9007" s="91"/>
      <c r="K9007" s="28">
        <f>SUM(K9006:K9006)</f>
        <v>20.52</v>
      </c>
    </row>
    <row r="9008" spans="1:11" ht="15" customHeight="1" x14ac:dyDescent="0.25">
      <c r="A9008" s="9"/>
      <c r="B9008" s="9"/>
      <c r="C9008" s="9"/>
      <c r="D9008" s="9"/>
      <c r="E9008" s="9"/>
      <c r="F9008" s="9"/>
      <c r="G9008" s="92" t="s">
        <v>3913</v>
      </c>
      <c r="H9008" s="92"/>
      <c r="I9008" s="92"/>
      <c r="J9008" s="92"/>
      <c r="K9008" s="29">
        <f>ROUND(SUM(K9000,K9004,K9007),2)</f>
        <v>1299.47</v>
      </c>
    </row>
    <row r="9009" spans="1:11" ht="9.9499999999999993" customHeight="1" x14ac:dyDescent="0.25">
      <c r="A9009" s="9"/>
      <c r="B9009" s="9"/>
      <c r="C9009" s="9"/>
      <c r="D9009" s="9"/>
      <c r="E9009" s="9"/>
      <c r="F9009" s="9"/>
      <c r="G9009" s="100"/>
      <c r="H9009" s="100"/>
      <c r="I9009" s="100"/>
      <c r="J9009" s="100"/>
      <c r="K9009" s="100"/>
    </row>
    <row r="9010" spans="1:11" ht="20.100000000000001" customHeight="1" x14ac:dyDescent="0.25">
      <c r="A9010" s="99" t="s">
        <v>2805</v>
      </c>
      <c r="B9010" s="99"/>
      <c r="C9010" s="99"/>
      <c r="D9010" s="99"/>
      <c r="E9010" s="99"/>
      <c r="F9010" s="99"/>
      <c r="G9010" s="99"/>
      <c r="H9010" s="99"/>
      <c r="I9010" s="99"/>
      <c r="J9010" s="99"/>
      <c r="K9010" s="99"/>
    </row>
    <row r="9011" spans="1:11" ht="15" customHeight="1" x14ac:dyDescent="0.25">
      <c r="A9011" s="93" t="s">
        <v>3893</v>
      </c>
      <c r="B9011" s="93"/>
      <c r="C9011" s="93"/>
      <c r="D9011" s="94" t="s">
        <v>3</v>
      </c>
      <c r="E9011" s="94"/>
      <c r="F9011" s="23" t="s">
        <v>4</v>
      </c>
      <c r="G9011" s="94" t="s">
        <v>3894</v>
      </c>
      <c r="H9011" s="94"/>
      <c r="I9011" s="94" t="s">
        <v>3895</v>
      </c>
      <c r="J9011" s="94"/>
      <c r="K9011" s="23" t="s">
        <v>3896</v>
      </c>
    </row>
    <row r="9012" spans="1:11" ht="15" customHeight="1" x14ac:dyDescent="0.25">
      <c r="A9012" s="24" t="s">
        <v>4067</v>
      </c>
      <c r="B9012" s="95" t="s">
        <v>4068</v>
      </c>
      <c r="C9012" s="95"/>
      <c r="D9012" s="96" t="s">
        <v>20</v>
      </c>
      <c r="E9012" s="96"/>
      <c r="F9012" s="24" t="s">
        <v>3903</v>
      </c>
      <c r="G9012" s="97">
        <v>8.6199999999999992</v>
      </c>
      <c r="H9012" s="97"/>
      <c r="I9012" s="98">
        <v>1.1299999999999999</v>
      </c>
      <c r="J9012" s="98"/>
      <c r="K9012" s="27">
        <f>TRUNC(TRUNC(G9012,8)*I9012,2)</f>
        <v>9.74</v>
      </c>
    </row>
    <row r="9013" spans="1:11" ht="29.1" customHeight="1" x14ac:dyDescent="0.25">
      <c r="A9013" s="24" t="s">
        <v>4069</v>
      </c>
      <c r="B9013" s="95" t="s">
        <v>4070</v>
      </c>
      <c r="C9013" s="95"/>
      <c r="D9013" s="96" t="s">
        <v>20</v>
      </c>
      <c r="E9013" s="96"/>
      <c r="F9013" s="24" t="s">
        <v>26</v>
      </c>
      <c r="G9013" s="97">
        <v>6.4375</v>
      </c>
      <c r="H9013" s="97"/>
      <c r="I9013" s="98">
        <v>17.63</v>
      </c>
      <c r="J9013" s="98"/>
      <c r="K9013" s="27">
        <f>TRUNC(TRUNC(G9013,8)*I9013,2)</f>
        <v>113.49</v>
      </c>
    </row>
    <row r="9014" spans="1:11" ht="15" customHeight="1" x14ac:dyDescent="0.25">
      <c r="A9014" s="24" t="s">
        <v>4071</v>
      </c>
      <c r="B9014" s="95" t="s">
        <v>4072</v>
      </c>
      <c r="C9014" s="95"/>
      <c r="D9014" s="96" t="s">
        <v>20</v>
      </c>
      <c r="E9014" s="96"/>
      <c r="F9014" s="24" t="s">
        <v>3903</v>
      </c>
      <c r="G9014" s="97">
        <v>0.24</v>
      </c>
      <c r="H9014" s="97"/>
      <c r="I9014" s="98">
        <v>3.58</v>
      </c>
      <c r="J9014" s="98"/>
      <c r="K9014" s="27">
        <f>TRUNC(TRUNC(G9014,8)*I9014,2)</f>
        <v>0.85</v>
      </c>
    </row>
    <row r="9015" spans="1:11" ht="15" customHeight="1" x14ac:dyDescent="0.25">
      <c r="A9015" s="9"/>
      <c r="B9015" s="9"/>
      <c r="C9015" s="9"/>
      <c r="D9015" s="9"/>
      <c r="E9015" s="9"/>
      <c r="F9015" s="9"/>
      <c r="G9015" s="91" t="s">
        <v>3906</v>
      </c>
      <c r="H9015" s="91"/>
      <c r="I9015" s="91"/>
      <c r="J9015" s="91"/>
      <c r="K9015" s="28">
        <f>SUM(K9012:K9014)</f>
        <v>124.07999999999998</v>
      </c>
    </row>
    <row r="9016" spans="1:11" ht="15" customHeight="1" x14ac:dyDescent="0.25">
      <c r="A9016" s="93" t="s">
        <v>3907</v>
      </c>
      <c r="B9016" s="93"/>
      <c r="C9016" s="93"/>
      <c r="D9016" s="94" t="s">
        <v>3</v>
      </c>
      <c r="E9016" s="94"/>
      <c r="F9016" s="23" t="s">
        <v>4</v>
      </c>
      <c r="G9016" s="94" t="s">
        <v>3894</v>
      </c>
      <c r="H9016" s="94"/>
      <c r="I9016" s="94" t="s">
        <v>3895</v>
      </c>
      <c r="J9016" s="94"/>
      <c r="K9016" s="23" t="s">
        <v>3896</v>
      </c>
    </row>
    <row r="9017" spans="1:11" ht="15" customHeight="1" x14ac:dyDescent="0.25">
      <c r="A9017" s="24" t="s">
        <v>3971</v>
      </c>
      <c r="B9017" s="95" t="s">
        <v>3972</v>
      </c>
      <c r="C9017" s="95"/>
      <c r="D9017" s="96" t="s">
        <v>20</v>
      </c>
      <c r="E9017" s="96"/>
      <c r="F9017" s="24" t="s">
        <v>2056</v>
      </c>
      <c r="G9017" s="97">
        <v>0.63900000000000001</v>
      </c>
      <c r="H9017" s="97"/>
      <c r="I9017" s="98">
        <v>32.69</v>
      </c>
      <c r="J9017" s="98"/>
      <c r="K9017" s="27">
        <f>TRUNC(TRUNC(G9017,8)*I9017,2)</f>
        <v>20.88</v>
      </c>
    </row>
    <row r="9018" spans="1:11" ht="15" customHeight="1" x14ac:dyDescent="0.25">
      <c r="A9018" s="24" t="s">
        <v>3910</v>
      </c>
      <c r="B9018" s="95" t="s">
        <v>3911</v>
      </c>
      <c r="C9018" s="95"/>
      <c r="D9018" s="96" t="s">
        <v>20</v>
      </c>
      <c r="E9018" s="96"/>
      <c r="F9018" s="24" t="s">
        <v>2056</v>
      </c>
      <c r="G9018" s="97">
        <v>1.2789999999999999</v>
      </c>
      <c r="H9018" s="97"/>
      <c r="I9018" s="98">
        <v>24.94</v>
      </c>
      <c r="J9018" s="98"/>
      <c r="K9018" s="27">
        <f>TRUNC(TRUNC(G9018,8)*I9018,2)</f>
        <v>31.89</v>
      </c>
    </row>
    <row r="9019" spans="1:11" ht="18" customHeight="1" x14ac:dyDescent="0.25">
      <c r="A9019" s="9"/>
      <c r="B9019" s="9"/>
      <c r="C9019" s="9"/>
      <c r="D9019" s="9"/>
      <c r="E9019" s="9"/>
      <c r="F9019" s="9"/>
      <c r="G9019" s="91" t="s">
        <v>3912</v>
      </c>
      <c r="H9019" s="91"/>
      <c r="I9019" s="91"/>
      <c r="J9019" s="91"/>
      <c r="K9019" s="28">
        <f>SUM(K9017:K9018)</f>
        <v>52.769999999999996</v>
      </c>
    </row>
    <row r="9020" spans="1:11" ht="15" customHeight="1" x14ac:dyDescent="0.25">
      <c r="A9020" s="9"/>
      <c r="B9020" s="9"/>
      <c r="C9020" s="9"/>
      <c r="D9020" s="9"/>
      <c r="E9020" s="9"/>
      <c r="F9020" s="9"/>
      <c r="G9020" s="92" t="s">
        <v>3913</v>
      </c>
      <c r="H9020" s="92"/>
      <c r="I9020" s="92"/>
      <c r="J9020" s="92"/>
      <c r="K9020" s="29">
        <f>ROUND(SUM(K9015,K9019),2)</f>
        <v>176.85</v>
      </c>
    </row>
    <row r="9021" spans="1:11" ht="9.9499999999999993" customHeight="1" x14ac:dyDescent="0.25">
      <c r="A9021" s="9"/>
      <c r="B9021" s="9"/>
      <c r="C9021" s="9"/>
      <c r="D9021" s="9"/>
      <c r="E9021" s="9"/>
      <c r="F9021" s="9"/>
      <c r="G9021" s="100"/>
      <c r="H9021" s="100"/>
      <c r="I9021" s="100"/>
      <c r="J9021" s="100"/>
      <c r="K9021" s="100"/>
    </row>
    <row r="9022" spans="1:11" ht="20.100000000000001" customHeight="1" x14ac:dyDescent="0.25">
      <c r="A9022" s="99" t="s">
        <v>2806</v>
      </c>
      <c r="B9022" s="99"/>
      <c r="C9022" s="99"/>
      <c r="D9022" s="99"/>
      <c r="E9022" s="99"/>
      <c r="F9022" s="99"/>
      <c r="G9022" s="99"/>
      <c r="H9022" s="99"/>
      <c r="I9022" s="99"/>
      <c r="J9022" s="99"/>
      <c r="K9022" s="99"/>
    </row>
    <row r="9023" spans="1:11" ht="20.100000000000001" customHeight="1" x14ac:dyDescent="0.25">
      <c r="A9023" s="106" t="s">
        <v>4010</v>
      </c>
      <c r="B9023" s="106"/>
      <c r="C9023" s="106"/>
      <c r="D9023" s="106"/>
      <c r="E9023" s="106"/>
      <c r="F9023" s="2" t="s">
        <v>4</v>
      </c>
      <c r="G9023" s="87" t="s">
        <v>4001</v>
      </c>
      <c r="H9023" s="87"/>
      <c r="I9023" s="87" t="s">
        <v>3895</v>
      </c>
      <c r="J9023" s="87"/>
      <c r="K9023" s="2" t="s">
        <v>4011</v>
      </c>
    </row>
    <row r="9024" spans="1:11" ht="15" customHeight="1" x14ac:dyDescent="0.25">
      <c r="A9024" s="6" t="s">
        <v>4079</v>
      </c>
      <c r="B9024" s="104" t="s">
        <v>4080</v>
      </c>
      <c r="C9024" s="104"/>
      <c r="D9024" s="104"/>
      <c r="E9024" s="104"/>
      <c r="F9024" s="6" t="s">
        <v>77</v>
      </c>
      <c r="G9024" s="113">
        <v>1.7700000000000001E-3</v>
      </c>
      <c r="H9024" s="113"/>
      <c r="I9024" s="105">
        <v>33.79</v>
      </c>
      <c r="J9024" s="105"/>
      <c r="K9024" s="33">
        <f>ROUND(ROUND(G9024,5)*I9024,4)</f>
        <v>5.9799999999999999E-2</v>
      </c>
    </row>
    <row r="9025" spans="1:11" ht="15" customHeight="1" x14ac:dyDescent="0.25">
      <c r="A9025" s="6" t="s">
        <v>4081</v>
      </c>
      <c r="B9025" s="104" t="s">
        <v>4082</v>
      </c>
      <c r="C9025" s="104"/>
      <c r="D9025" s="104"/>
      <c r="E9025" s="104"/>
      <c r="F9025" s="6" t="s">
        <v>77</v>
      </c>
      <c r="G9025" s="113">
        <v>3.9300000000000003E-3</v>
      </c>
      <c r="H9025" s="113"/>
      <c r="I9025" s="105">
        <v>448.02</v>
      </c>
      <c r="J9025" s="105"/>
      <c r="K9025" s="33">
        <f>ROUND(ROUND(G9025,5)*I9025,4)</f>
        <v>1.7606999999999999</v>
      </c>
    </row>
    <row r="9026" spans="1:11" ht="15" customHeight="1" x14ac:dyDescent="0.25">
      <c r="A9026" s="6" t="s">
        <v>4083</v>
      </c>
      <c r="B9026" s="104" t="s">
        <v>4084</v>
      </c>
      <c r="C9026" s="104"/>
      <c r="D9026" s="104"/>
      <c r="E9026" s="104"/>
      <c r="F9026" s="6" t="s">
        <v>77</v>
      </c>
      <c r="G9026" s="113">
        <v>7.0800000000000004E-3</v>
      </c>
      <c r="H9026" s="113"/>
      <c r="I9026" s="105">
        <v>46.06</v>
      </c>
      <c r="J9026" s="105"/>
      <c r="K9026" s="33">
        <f>ROUND(ROUND(G9026,5)*I9026,4)</f>
        <v>0.3261</v>
      </c>
    </row>
    <row r="9027" spans="1:11" ht="15" customHeight="1" x14ac:dyDescent="0.25">
      <c r="A9027" s="6" t="s">
        <v>4085</v>
      </c>
      <c r="B9027" s="104" t="s">
        <v>4086</v>
      </c>
      <c r="C9027" s="104"/>
      <c r="D9027" s="104"/>
      <c r="E9027" s="104"/>
      <c r="F9027" s="6" t="s">
        <v>103</v>
      </c>
      <c r="G9027" s="113">
        <v>1</v>
      </c>
      <c r="H9027" s="113"/>
      <c r="I9027" s="105">
        <v>16.98</v>
      </c>
      <c r="J9027" s="105"/>
      <c r="K9027" s="33">
        <f>ROUND(ROUND(G9027,5)*I9027,4)</f>
        <v>16.98</v>
      </c>
    </row>
    <row r="9028" spans="1:11" ht="15" customHeight="1" x14ac:dyDescent="0.25">
      <c r="A9028" s="1"/>
      <c r="B9028" s="1"/>
      <c r="C9028" s="1"/>
      <c r="D9028" s="1"/>
      <c r="E9028" s="1"/>
      <c r="F9028" s="1"/>
      <c r="G9028" s="85" t="s">
        <v>4014</v>
      </c>
      <c r="H9028" s="85"/>
      <c r="I9028" s="85"/>
      <c r="J9028" s="85"/>
      <c r="K9028" s="34">
        <f>SUM(K9024:K9027)</f>
        <v>19.1266</v>
      </c>
    </row>
    <row r="9029" spans="1:11" ht="15" customHeight="1" x14ac:dyDescent="0.25">
      <c r="A9029" s="106" t="s">
        <v>4015</v>
      </c>
      <c r="B9029" s="106"/>
      <c r="C9029" s="106"/>
      <c r="D9029" s="23" t="s">
        <v>4016</v>
      </c>
      <c r="E9029" s="94" t="s">
        <v>4017</v>
      </c>
      <c r="F9029" s="94"/>
      <c r="G9029" s="94" t="s">
        <v>4001</v>
      </c>
      <c r="H9029" s="94"/>
      <c r="I9029" s="94" t="s">
        <v>3895</v>
      </c>
      <c r="J9029" s="94"/>
      <c r="K9029" s="23" t="s">
        <v>4011</v>
      </c>
    </row>
    <row r="9030" spans="1:11" ht="27.95" customHeight="1" x14ac:dyDescent="0.25">
      <c r="A9030" s="38" t="s">
        <v>4085</v>
      </c>
      <c r="B9030" s="109" t="s">
        <v>4087</v>
      </c>
      <c r="C9030" s="109"/>
      <c r="D9030" s="38" t="s">
        <v>4019</v>
      </c>
      <c r="E9030" s="110" t="s">
        <v>4088</v>
      </c>
      <c r="F9030" s="110"/>
      <c r="G9030" s="111">
        <v>1.9630000000000002E-2</v>
      </c>
      <c r="H9030" s="111"/>
      <c r="I9030" s="112">
        <v>33.64</v>
      </c>
      <c r="J9030" s="112"/>
      <c r="K9030" s="41">
        <f>ROUND(ROUND(G9030,5)*I9030,4)</f>
        <v>0.66039999999999999</v>
      </c>
    </row>
    <row r="9031" spans="1:11" ht="15" customHeight="1" x14ac:dyDescent="0.25">
      <c r="A9031" s="1"/>
      <c r="B9031" s="1"/>
      <c r="C9031" s="1"/>
      <c r="D9031" s="1"/>
      <c r="E9031" s="1"/>
      <c r="F9031" s="1"/>
      <c r="G9031" s="85" t="s">
        <v>4021</v>
      </c>
      <c r="H9031" s="85"/>
      <c r="I9031" s="85"/>
      <c r="J9031" s="85"/>
      <c r="K9031" s="33">
        <f>SUM(K9030:K9030)</f>
        <v>0.66039999999999999</v>
      </c>
    </row>
    <row r="9032" spans="1:11" ht="12.95" customHeight="1" x14ac:dyDescent="0.25">
      <c r="A9032" s="106" t="s">
        <v>4022</v>
      </c>
      <c r="B9032" s="106"/>
      <c r="C9032" s="94" t="s">
        <v>4023</v>
      </c>
      <c r="D9032" s="94" t="s">
        <v>5</v>
      </c>
      <c r="E9032" s="94" t="s">
        <v>4024</v>
      </c>
      <c r="F9032" s="94"/>
      <c r="G9032" s="94" t="s">
        <v>4025</v>
      </c>
      <c r="H9032" s="94"/>
      <c r="I9032" s="94" t="s">
        <v>2086</v>
      </c>
      <c r="J9032" s="94"/>
      <c r="K9032" s="94" t="s">
        <v>4011</v>
      </c>
    </row>
    <row r="9033" spans="1:11" ht="12" customHeight="1" x14ac:dyDescent="0.25">
      <c r="A9033" s="106"/>
      <c r="B9033" s="106"/>
      <c r="C9033" s="94"/>
      <c r="D9033" s="94"/>
      <c r="E9033" s="23" t="s">
        <v>2092</v>
      </c>
      <c r="F9033" s="23" t="s">
        <v>4026</v>
      </c>
      <c r="G9033" s="23" t="s">
        <v>2092</v>
      </c>
      <c r="H9033" s="23" t="s">
        <v>4026</v>
      </c>
      <c r="I9033" s="23" t="s">
        <v>2092</v>
      </c>
      <c r="J9033" s="23" t="s">
        <v>4026</v>
      </c>
      <c r="K9033" s="94"/>
    </row>
    <row r="9034" spans="1:11" ht="27.95" customHeight="1" x14ac:dyDescent="0.25">
      <c r="A9034" s="38" t="s">
        <v>4085</v>
      </c>
      <c r="B9034" s="39" t="s">
        <v>4087</v>
      </c>
      <c r="C9034" s="38" t="s">
        <v>4027</v>
      </c>
      <c r="D9034" s="40">
        <v>1.9630000000000002E-2</v>
      </c>
      <c r="E9034" s="42">
        <v>0</v>
      </c>
      <c r="F9034" s="43">
        <v>1.1100000000000001</v>
      </c>
      <c r="G9034" s="42">
        <v>0</v>
      </c>
      <c r="H9034" s="43">
        <v>0.88</v>
      </c>
      <c r="I9034" s="42">
        <v>0</v>
      </c>
      <c r="J9034" s="43">
        <v>0.72</v>
      </c>
      <c r="K9034" s="41">
        <f>ROUND(D9034*(ROUND(E9034*F9034,4)+ROUND(G9034*H9034,4)+ROUND(I9034*J9034,4)),4)</f>
        <v>0</v>
      </c>
    </row>
    <row r="9035" spans="1:11" ht="15" customHeight="1" x14ac:dyDescent="0.25">
      <c r="A9035" s="1"/>
      <c r="B9035" s="1"/>
      <c r="C9035" s="1"/>
      <c r="D9035" s="1"/>
      <c r="E9035" s="1"/>
      <c r="F9035" s="1"/>
      <c r="G9035" s="85" t="s">
        <v>4028</v>
      </c>
      <c r="H9035" s="85"/>
      <c r="I9035" s="85"/>
      <c r="J9035" s="85"/>
      <c r="K9035" s="33">
        <f>SUM(K9033:K9034)</f>
        <v>0</v>
      </c>
    </row>
    <row r="9036" spans="1:11" ht="15" customHeight="1" x14ac:dyDescent="0.25">
      <c r="A9036" s="9"/>
      <c r="B9036" s="9"/>
      <c r="C9036" s="9"/>
      <c r="D9036" s="9"/>
      <c r="E9036" s="9"/>
      <c r="F9036" s="9"/>
      <c r="G9036" s="92" t="s">
        <v>4029</v>
      </c>
      <c r="H9036" s="92"/>
      <c r="I9036" s="92"/>
      <c r="J9036" s="92"/>
      <c r="K9036" s="33">
        <f>SUM(K9028,K9031,K9035)</f>
        <v>19.786999999999999</v>
      </c>
    </row>
    <row r="9037" spans="1:11" ht="15" customHeight="1" x14ac:dyDescent="0.25">
      <c r="A9037" s="9"/>
      <c r="B9037" s="9"/>
      <c r="C9037" s="9"/>
      <c r="D9037" s="9"/>
      <c r="E9037" s="9"/>
      <c r="F9037" s="9"/>
      <c r="G9037" s="92" t="s">
        <v>3913</v>
      </c>
      <c r="H9037" s="92"/>
      <c r="I9037" s="92"/>
      <c r="J9037" s="92"/>
      <c r="K9037" s="29">
        <f>ROUND(SUM(K9036),2)</f>
        <v>19.79</v>
      </c>
    </row>
    <row r="9038" spans="1:11" ht="9.9499999999999993" customHeight="1" x14ac:dyDescent="0.25">
      <c r="A9038" s="9"/>
      <c r="B9038" s="9"/>
      <c r="C9038" s="9"/>
      <c r="D9038" s="9"/>
      <c r="E9038" s="9"/>
      <c r="F9038" s="9"/>
      <c r="G9038" s="100"/>
      <c r="H9038" s="100"/>
      <c r="I9038" s="100"/>
      <c r="J9038" s="100"/>
      <c r="K9038" s="100"/>
    </row>
    <row r="9039" spans="1:11" ht="20.100000000000001" customHeight="1" x14ac:dyDescent="0.25">
      <c r="A9039" s="99" t="s">
        <v>2807</v>
      </c>
      <c r="B9039" s="99"/>
      <c r="C9039" s="99"/>
      <c r="D9039" s="99"/>
      <c r="E9039" s="99"/>
      <c r="F9039" s="99"/>
      <c r="G9039" s="99"/>
      <c r="H9039" s="99"/>
      <c r="I9039" s="99"/>
      <c r="J9039" s="99"/>
      <c r="K9039" s="99"/>
    </row>
    <row r="9040" spans="1:11" ht="15" customHeight="1" x14ac:dyDescent="0.25">
      <c r="A9040" s="93" t="s">
        <v>3893</v>
      </c>
      <c r="B9040" s="93"/>
      <c r="C9040" s="93"/>
      <c r="D9040" s="94" t="s">
        <v>3</v>
      </c>
      <c r="E9040" s="94"/>
      <c r="F9040" s="23" t="s">
        <v>4</v>
      </c>
      <c r="G9040" s="94" t="s">
        <v>3894</v>
      </c>
      <c r="H9040" s="94"/>
      <c r="I9040" s="94" t="s">
        <v>3895</v>
      </c>
      <c r="J9040" s="94"/>
      <c r="K9040" s="23" t="s">
        <v>3896</v>
      </c>
    </row>
    <row r="9041" spans="1:11" ht="15" customHeight="1" x14ac:dyDescent="0.25">
      <c r="A9041" s="24" t="s">
        <v>4089</v>
      </c>
      <c r="B9041" s="95" t="s">
        <v>4090</v>
      </c>
      <c r="C9041" s="95"/>
      <c r="D9041" s="96" t="s">
        <v>20</v>
      </c>
      <c r="E9041" s="96"/>
      <c r="F9041" s="24" t="s">
        <v>16</v>
      </c>
      <c r="G9041" s="97">
        <v>1</v>
      </c>
      <c r="H9041" s="97"/>
      <c r="I9041" s="98">
        <v>12.85</v>
      </c>
      <c r="J9041" s="98"/>
      <c r="K9041" s="27">
        <f>TRUNC(TRUNC(G9041,8)*I9041,2)</f>
        <v>12.85</v>
      </c>
    </row>
    <row r="9042" spans="1:11" ht="15" customHeight="1" x14ac:dyDescent="0.25">
      <c r="A9042" s="9"/>
      <c r="B9042" s="9"/>
      <c r="C9042" s="9"/>
      <c r="D9042" s="9"/>
      <c r="E9042" s="9"/>
      <c r="F9042" s="9"/>
      <c r="G9042" s="91" t="s">
        <v>3906</v>
      </c>
      <c r="H9042" s="91"/>
      <c r="I9042" s="91"/>
      <c r="J9042" s="91"/>
      <c r="K9042" s="28">
        <f>SUM(K9041:K9041)</f>
        <v>12.85</v>
      </c>
    </row>
    <row r="9043" spans="1:11" ht="15" customHeight="1" x14ac:dyDescent="0.25">
      <c r="A9043" s="93" t="s">
        <v>3907</v>
      </c>
      <c r="B9043" s="93"/>
      <c r="C9043" s="93"/>
      <c r="D9043" s="94" t="s">
        <v>3</v>
      </c>
      <c r="E9043" s="94"/>
      <c r="F9043" s="23" t="s">
        <v>4</v>
      </c>
      <c r="G9043" s="94" t="s">
        <v>3894</v>
      </c>
      <c r="H9043" s="94"/>
      <c r="I9043" s="94" t="s">
        <v>3895</v>
      </c>
      <c r="J9043" s="94"/>
      <c r="K9043" s="23" t="s">
        <v>3896</v>
      </c>
    </row>
    <row r="9044" spans="1:11" ht="15" customHeight="1" x14ac:dyDescent="0.25">
      <c r="A9044" s="24" t="s">
        <v>3961</v>
      </c>
      <c r="B9044" s="95" t="s">
        <v>3962</v>
      </c>
      <c r="C9044" s="95"/>
      <c r="D9044" s="96" t="s">
        <v>20</v>
      </c>
      <c r="E9044" s="96"/>
      <c r="F9044" s="24" t="s">
        <v>2056</v>
      </c>
      <c r="G9044" s="97">
        <v>2.7699999999999999E-2</v>
      </c>
      <c r="H9044" s="97"/>
      <c r="I9044" s="98">
        <v>29.5</v>
      </c>
      <c r="J9044" s="98"/>
      <c r="K9044" s="27">
        <f>TRUNC(TRUNC(G9044,8)*I9044,2)</f>
        <v>0.81</v>
      </c>
    </row>
    <row r="9045" spans="1:11" ht="15" customHeight="1" x14ac:dyDescent="0.25">
      <c r="A9045" s="24" t="s">
        <v>3910</v>
      </c>
      <c r="B9045" s="95" t="s">
        <v>3911</v>
      </c>
      <c r="C9045" s="95"/>
      <c r="D9045" s="96" t="s">
        <v>20</v>
      </c>
      <c r="E9045" s="96"/>
      <c r="F9045" s="24" t="s">
        <v>2056</v>
      </c>
      <c r="G9045" s="97">
        <v>0.1386</v>
      </c>
      <c r="H9045" s="97"/>
      <c r="I9045" s="98">
        <v>24.94</v>
      </c>
      <c r="J9045" s="98"/>
      <c r="K9045" s="27">
        <f>TRUNC(TRUNC(G9045,8)*I9045,2)</f>
        <v>3.45</v>
      </c>
    </row>
    <row r="9046" spans="1:11" ht="18" customHeight="1" x14ac:dyDescent="0.25">
      <c r="A9046" s="9"/>
      <c r="B9046" s="9"/>
      <c r="C9046" s="9"/>
      <c r="D9046" s="9"/>
      <c r="E9046" s="9"/>
      <c r="F9046" s="9"/>
      <c r="G9046" s="91" t="s">
        <v>3912</v>
      </c>
      <c r="H9046" s="91"/>
      <c r="I9046" s="91"/>
      <c r="J9046" s="91"/>
      <c r="K9046" s="28">
        <f>SUM(K9044:K9045)</f>
        <v>4.26</v>
      </c>
    </row>
    <row r="9047" spans="1:11" ht="15" customHeight="1" x14ac:dyDescent="0.25">
      <c r="A9047" s="9"/>
      <c r="B9047" s="9"/>
      <c r="C9047" s="9"/>
      <c r="D9047" s="9"/>
      <c r="E9047" s="9"/>
      <c r="F9047" s="9"/>
      <c r="G9047" s="92" t="s">
        <v>3913</v>
      </c>
      <c r="H9047" s="92"/>
      <c r="I9047" s="92"/>
      <c r="J9047" s="92"/>
      <c r="K9047" s="29">
        <f>ROUND(SUM(K9042,K9046),2)</f>
        <v>17.11</v>
      </c>
    </row>
    <row r="9048" spans="1:11" ht="9.9499999999999993" customHeight="1" x14ac:dyDescent="0.25">
      <c r="A9048" s="9"/>
      <c r="B9048" s="9"/>
      <c r="C9048" s="9"/>
      <c r="D9048" s="9"/>
      <c r="E9048" s="9"/>
      <c r="F9048" s="9"/>
      <c r="G9048" s="100"/>
      <c r="H9048" s="100"/>
      <c r="I9048" s="100"/>
      <c r="J9048" s="100"/>
      <c r="K9048" s="100"/>
    </row>
    <row r="9049" spans="1:11" ht="20.100000000000001" customHeight="1" x14ac:dyDescent="0.25">
      <c r="A9049" s="99" t="s">
        <v>2808</v>
      </c>
      <c r="B9049" s="99"/>
      <c r="C9049" s="99"/>
      <c r="D9049" s="99"/>
      <c r="E9049" s="99"/>
      <c r="F9049" s="99"/>
      <c r="G9049" s="99"/>
      <c r="H9049" s="99"/>
      <c r="I9049" s="99"/>
      <c r="J9049" s="99"/>
      <c r="K9049" s="99"/>
    </row>
    <row r="9050" spans="1:11" ht="12.95" customHeight="1" x14ac:dyDescent="0.25">
      <c r="A9050" s="107" t="s">
        <v>3984</v>
      </c>
      <c r="B9050" s="107"/>
      <c r="C9050" s="107"/>
      <c r="D9050" s="108" t="s">
        <v>3985</v>
      </c>
      <c r="E9050" s="87" t="s">
        <v>3986</v>
      </c>
      <c r="F9050" s="87"/>
      <c r="G9050" s="87" t="s">
        <v>3987</v>
      </c>
      <c r="H9050" s="87"/>
      <c r="I9050" s="87"/>
      <c r="J9050" s="87"/>
      <c r="K9050" s="87" t="s">
        <v>3988</v>
      </c>
    </row>
    <row r="9051" spans="1:11" ht="12" customHeight="1" x14ac:dyDescent="0.25">
      <c r="A9051" s="107"/>
      <c r="B9051" s="107"/>
      <c r="C9051" s="107"/>
      <c r="D9051" s="108"/>
      <c r="E9051" s="23" t="s">
        <v>3989</v>
      </c>
      <c r="F9051" s="23" t="s">
        <v>3990</v>
      </c>
      <c r="G9051" s="94" t="s">
        <v>3989</v>
      </c>
      <c r="H9051" s="94"/>
      <c r="I9051" s="94" t="s">
        <v>3990</v>
      </c>
      <c r="J9051" s="94"/>
      <c r="K9051" s="87"/>
    </row>
    <row r="9052" spans="1:11" ht="15.95" customHeight="1" x14ac:dyDescent="0.25">
      <c r="A9052" s="6" t="s">
        <v>4091</v>
      </c>
      <c r="B9052" s="104" t="s">
        <v>4092</v>
      </c>
      <c r="C9052" s="104"/>
      <c r="D9052" s="44">
        <v>1</v>
      </c>
      <c r="E9052" s="32">
        <v>0.8</v>
      </c>
      <c r="F9052" s="32">
        <v>0.19999999999999996</v>
      </c>
      <c r="G9052" s="105">
        <v>5.32</v>
      </c>
      <c r="H9052" s="105"/>
      <c r="I9052" s="105">
        <v>0.5</v>
      </c>
      <c r="J9052" s="105"/>
      <c r="K9052" s="33">
        <f>TRUNC(D9052*(TRUNC(E9052*G9052,4)+TRUNC(F9052*I9052,4)),4)</f>
        <v>4.3559999999999999</v>
      </c>
    </row>
    <row r="9053" spans="1:11" ht="15" customHeight="1" x14ac:dyDescent="0.25">
      <c r="A9053" s="1"/>
      <c r="B9053" s="1"/>
      <c r="C9053" s="1"/>
      <c r="D9053" s="1"/>
      <c r="E9053" s="1"/>
      <c r="F9053" s="1"/>
      <c r="G9053" s="85" t="s">
        <v>3999</v>
      </c>
      <c r="H9053" s="85"/>
      <c r="I9053" s="85"/>
      <c r="J9053" s="85"/>
      <c r="K9053" s="34">
        <f>SUM(K9051:K9052)</f>
        <v>4.3559999999999999</v>
      </c>
    </row>
    <row r="9054" spans="1:11" ht="20.100000000000001" customHeight="1" x14ac:dyDescent="0.25">
      <c r="A9054" s="106" t="s">
        <v>4000</v>
      </c>
      <c r="B9054" s="106"/>
      <c r="C9054" s="106"/>
      <c r="D9054" s="106"/>
      <c r="E9054" s="106"/>
      <c r="F9054" s="2" t="s">
        <v>4</v>
      </c>
      <c r="G9054" s="87" t="s">
        <v>4001</v>
      </c>
      <c r="H9054" s="87"/>
      <c r="I9054" s="87" t="s">
        <v>4002</v>
      </c>
      <c r="J9054" s="87"/>
      <c r="K9054" s="2" t="s">
        <v>3988</v>
      </c>
    </row>
    <row r="9055" spans="1:11" ht="15" customHeight="1" x14ac:dyDescent="0.25">
      <c r="A9055" s="6" t="s">
        <v>4093</v>
      </c>
      <c r="B9055" s="101" t="s">
        <v>4094</v>
      </c>
      <c r="C9055" s="101"/>
      <c r="D9055" s="101"/>
      <c r="E9055" s="101"/>
      <c r="F9055" s="6" t="s">
        <v>3940</v>
      </c>
      <c r="G9055" s="102">
        <v>0.1333</v>
      </c>
      <c r="H9055" s="102"/>
      <c r="I9055" s="103">
        <v>3.96</v>
      </c>
      <c r="J9055" s="103"/>
      <c r="K9055" s="7">
        <f>TRUNC(TRUNC(G9055,8)*I9055,2)</f>
        <v>0.52</v>
      </c>
    </row>
    <row r="9056" spans="1:11" ht="15" customHeight="1" x14ac:dyDescent="0.25">
      <c r="A9056" s="6" t="s">
        <v>4095</v>
      </c>
      <c r="B9056" s="101" t="s">
        <v>4096</v>
      </c>
      <c r="C9056" s="101"/>
      <c r="D9056" s="101"/>
      <c r="E9056" s="101"/>
      <c r="F9056" s="6" t="s">
        <v>3940</v>
      </c>
      <c r="G9056" s="102">
        <v>2</v>
      </c>
      <c r="H9056" s="102"/>
      <c r="I9056" s="103">
        <v>14.41</v>
      </c>
      <c r="J9056" s="103"/>
      <c r="K9056" s="7">
        <f>TRUNC(TRUNC(G9056,8)*I9056,2)</f>
        <v>28.82</v>
      </c>
    </row>
    <row r="9057" spans="1:11" ht="15" customHeight="1" x14ac:dyDescent="0.25">
      <c r="A9057" s="6" t="s">
        <v>4097</v>
      </c>
      <c r="B9057" s="101" t="s">
        <v>4098</v>
      </c>
      <c r="C9057" s="101"/>
      <c r="D9057" s="101"/>
      <c r="E9057" s="101"/>
      <c r="F9057" s="6" t="s">
        <v>3940</v>
      </c>
      <c r="G9057" s="102">
        <v>3</v>
      </c>
      <c r="H9057" s="102"/>
      <c r="I9057" s="103">
        <v>14.58</v>
      </c>
      <c r="J9057" s="103"/>
      <c r="K9057" s="7">
        <f>TRUNC(TRUNC(G9057,8)*I9057,2)</f>
        <v>43.74</v>
      </c>
    </row>
    <row r="9058" spans="1:11" ht="15" customHeight="1" x14ac:dyDescent="0.25">
      <c r="A9058" s="1"/>
      <c r="B9058" s="1"/>
      <c r="C9058" s="1"/>
      <c r="D9058" s="1"/>
      <c r="E9058" s="1"/>
      <c r="F9058" s="1"/>
      <c r="G9058" s="85" t="s">
        <v>4005</v>
      </c>
      <c r="H9058" s="85"/>
      <c r="I9058" s="85"/>
      <c r="J9058" s="85"/>
      <c r="K9058" s="29">
        <f>SUM(K9055:K9057)</f>
        <v>73.08</v>
      </c>
    </row>
    <row r="9059" spans="1:11" ht="15" customHeight="1" x14ac:dyDescent="0.25">
      <c r="A9059" s="9"/>
      <c r="B9059" s="9"/>
      <c r="C9059" s="9"/>
      <c r="D9059" s="9"/>
      <c r="E9059" s="9"/>
      <c r="F9059" s="9"/>
      <c r="G9059" s="92" t="s">
        <v>4006</v>
      </c>
      <c r="H9059" s="92"/>
      <c r="I9059" s="92"/>
      <c r="J9059" s="92"/>
      <c r="K9059" s="33">
        <f>SUM(K9053,K9058)</f>
        <v>77.435999999999993</v>
      </c>
    </row>
    <row r="9060" spans="1:11" ht="15" customHeight="1" x14ac:dyDescent="0.25">
      <c r="A9060" s="9"/>
      <c r="B9060" s="9"/>
      <c r="C9060" s="9"/>
      <c r="D9060" s="9"/>
      <c r="E9060" s="9"/>
      <c r="F9060" s="9"/>
      <c r="G9060" s="92" t="s">
        <v>4007</v>
      </c>
      <c r="H9060" s="92"/>
      <c r="I9060" s="92"/>
      <c r="J9060" s="92"/>
      <c r="K9060" s="35">
        <v>22.5</v>
      </c>
    </row>
    <row r="9061" spans="1:11" ht="15" customHeight="1" x14ac:dyDescent="0.25">
      <c r="A9061" s="9"/>
      <c r="B9061" s="9"/>
      <c r="C9061" s="9"/>
      <c r="D9061" s="9"/>
      <c r="E9061" s="9"/>
      <c r="F9061" s="9"/>
      <c r="G9061" s="92" t="s">
        <v>4008</v>
      </c>
      <c r="H9061" s="92"/>
      <c r="I9061" s="92"/>
      <c r="J9061" s="92"/>
      <c r="K9061" s="33">
        <f>TRUNC(K9059/K9060,4)</f>
        <v>3.4416000000000002</v>
      </c>
    </row>
    <row r="9062" spans="1:11" ht="15" customHeight="1" x14ac:dyDescent="0.25">
      <c r="A9062" s="9"/>
      <c r="B9062" s="9"/>
      <c r="C9062" s="9"/>
      <c r="D9062" s="9"/>
      <c r="E9062" s="9"/>
      <c r="F9062" s="9"/>
      <c r="G9062" s="92" t="s">
        <v>4029</v>
      </c>
      <c r="H9062" s="92"/>
      <c r="I9062" s="92"/>
      <c r="J9062" s="92"/>
      <c r="K9062" s="33">
        <f>SUM(K9061)</f>
        <v>3.4416000000000002</v>
      </c>
    </row>
    <row r="9063" spans="1:11" ht="15" customHeight="1" x14ac:dyDescent="0.25">
      <c r="A9063" s="9"/>
      <c r="B9063" s="9"/>
      <c r="C9063" s="9"/>
      <c r="D9063" s="9"/>
      <c r="E9063" s="9"/>
      <c r="F9063" s="9"/>
      <c r="G9063" s="92" t="s">
        <v>3913</v>
      </c>
      <c r="H9063" s="92"/>
      <c r="I9063" s="92"/>
      <c r="J9063" s="92"/>
      <c r="K9063" s="29">
        <f>ROUND(SUM(K9062),2)</f>
        <v>3.44</v>
      </c>
    </row>
    <row r="9064" spans="1:11" ht="9.9499999999999993" customHeight="1" x14ac:dyDescent="0.25">
      <c r="A9064" s="9"/>
      <c r="B9064" s="9"/>
      <c r="C9064" s="9"/>
      <c r="D9064" s="9"/>
      <c r="E9064" s="9"/>
      <c r="F9064" s="9"/>
      <c r="G9064" s="100"/>
      <c r="H9064" s="100"/>
      <c r="I9064" s="100"/>
      <c r="J9064" s="100"/>
      <c r="K9064" s="100"/>
    </row>
    <row r="9065" spans="1:11" ht="20.100000000000001" customHeight="1" x14ac:dyDescent="0.25">
      <c r="A9065" s="99" t="s">
        <v>2809</v>
      </c>
      <c r="B9065" s="99"/>
      <c r="C9065" s="99"/>
      <c r="D9065" s="99"/>
      <c r="E9065" s="99"/>
      <c r="F9065" s="99"/>
      <c r="G9065" s="99"/>
      <c r="H9065" s="99"/>
      <c r="I9065" s="99"/>
      <c r="J9065" s="99"/>
      <c r="K9065" s="99"/>
    </row>
    <row r="9066" spans="1:11" ht="15" customHeight="1" x14ac:dyDescent="0.25">
      <c r="A9066" s="93" t="s">
        <v>3893</v>
      </c>
      <c r="B9066" s="93"/>
      <c r="C9066" s="93"/>
      <c r="D9066" s="94" t="s">
        <v>3</v>
      </c>
      <c r="E9066" s="94"/>
      <c r="F9066" s="23" t="s">
        <v>4</v>
      </c>
      <c r="G9066" s="94" t="s">
        <v>3894</v>
      </c>
      <c r="H9066" s="94"/>
      <c r="I9066" s="94" t="s">
        <v>3895</v>
      </c>
      <c r="J9066" s="94"/>
      <c r="K9066" s="23" t="s">
        <v>3896</v>
      </c>
    </row>
    <row r="9067" spans="1:11" ht="15" customHeight="1" x14ac:dyDescent="0.25">
      <c r="A9067" s="24" t="s">
        <v>3951</v>
      </c>
      <c r="B9067" s="95" t="s">
        <v>3952</v>
      </c>
      <c r="C9067" s="95"/>
      <c r="D9067" s="96" t="s">
        <v>3953</v>
      </c>
      <c r="E9067" s="96"/>
      <c r="F9067" s="24" t="s">
        <v>3954</v>
      </c>
      <c r="G9067" s="97">
        <v>4.0000000000000001E-3</v>
      </c>
      <c r="H9067" s="97"/>
      <c r="I9067" s="98">
        <v>215</v>
      </c>
      <c r="J9067" s="98"/>
      <c r="K9067" s="27">
        <f>ROUND(ROUND(G9067,8)*I9067,2)</f>
        <v>0.86</v>
      </c>
    </row>
    <row r="9068" spans="1:11" ht="15" customHeight="1" x14ac:dyDescent="0.25">
      <c r="A9068" s="24" t="s">
        <v>3955</v>
      </c>
      <c r="B9068" s="95" t="s">
        <v>3956</v>
      </c>
      <c r="C9068" s="95"/>
      <c r="D9068" s="96" t="s">
        <v>20</v>
      </c>
      <c r="E9068" s="96"/>
      <c r="F9068" s="24" t="s">
        <v>3903</v>
      </c>
      <c r="G9068" s="97">
        <v>5.0000000000000001E-3</v>
      </c>
      <c r="H9068" s="97"/>
      <c r="I9068" s="98">
        <v>19.37</v>
      </c>
      <c r="J9068" s="98"/>
      <c r="K9068" s="27">
        <f>ROUND(ROUND(G9068,8)*I9068,2)</f>
        <v>0.1</v>
      </c>
    </row>
    <row r="9069" spans="1:11" ht="15" customHeight="1" x14ac:dyDescent="0.25">
      <c r="A9069" s="9"/>
      <c r="B9069" s="9"/>
      <c r="C9069" s="9"/>
      <c r="D9069" s="9"/>
      <c r="E9069" s="9"/>
      <c r="F9069" s="9"/>
      <c r="G9069" s="91" t="s">
        <v>3906</v>
      </c>
      <c r="H9069" s="91"/>
      <c r="I9069" s="91"/>
      <c r="J9069" s="91"/>
      <c r="K9069" s="28">
        <f>SUM(K9067:K9068)</f>
        <v>0.96</v>
      </c>
    </row>
    <row r="9070" spans="1:11" ht="15" customHeight="1" x14ac:dyDescent="0.25">
      <c r="A9070" s="93" t="s">
        <v>3907</v>
      </c>
      <c r="B9070" s="93"/>
      <c r="C9070" s="93"/>
      <c r="D9070" s="94" t="s">
        <v>3</v>
      </c>
      <c r="E9070" s="94"/>
      <c r="F9070" s="23" t="s">
        <v>4</v>
      </c>
      <c r="G9070" s="94" t="s">
        <v>3894</v>
      </c>
      <c r="H9070" s="94"/>
      <c r="I9070" s="94" t="s">
        <v>3895</v>
      </c>
      <c r="J9070" s="94"/>
      <c r="K9070" s="23" t="s">
        <v>3896</v>
      </c>
    </row>
    <row r="9071" spans="1:11" ht="21" customHeight="1" x14ac:dyDescent="0.25">
      <c r="A9071" s="24" t="s">
        <v>3908</v>
      </c>
      <c r="B9071" s="95" t="s">
        <v>3909</v>
      </c>
      <c r="C9071" s="95"/>
      <c r="D9071" s="96" t="s">
        <v>20</v>
      </c>
      <c r="E9071" s="96"/>
      <c r="F9071" s="24" t="s">
        <v>2056</v>
      </c>
      <c r="G9071" s="97">
        <v>0.03</v>
      </c>
      <c r="H9071" s="97"/>
      <c r="I9071" s="98">
        <v>32.24</v>
      </c>
      <c r="J9071" s="98"/>
      <c r="K9071" s="27">
        <f>ROUND(ROUND(G9071,8)*I9071,2)</f>
        <v>0.97</v>
      </c>
    </row>
    <row r="9072" spans="1:11" ht="15" customHeight="1" x14ac:dyDescent="0.25">
      <c r="A9072" s="24" t="s">
        <v>3910</v>
      </c>
      <c r="B9072" s="95" t="s">
        <v>3911</v>
      </c>
      <c r="C9072" s="95"/>
      <c r="D9072" s="96" t="s">
        <v>20</v>
      </c>
      <c r="E9072" s="96"/>
      <c r="F9072" s="24" t="s">
        <v>2056</v>
      </c>
      <c r="G9072" s="97">
        <v>0.03</v>
      </c>
      <c r="H9072" s="97"/>
      <c r="I9072" s="98">
        <v>24.94</v>
      </c>
      <c r="J9072" s="98"/>
      <c r="K9072" s="27">
        <f>ROUND(ROUND(G9072,8)*I9072,2)</f>
        <v>0.75</v>
      </c>
    </row>
    <row r="9073" spans="1:11" ht="18" customHeight="1" x14ac:dyDescent="0.25">
      <c r="A9073" s="9"/>
      <c r="B9073" s="9"/>
      <c r="C9073" s="9"/>
      <c r="D9073" s="9"/>
      <c r="E9073" s="9"/>
      <c r="F9073" s="9"/>
      <c r="G9073" s="91" t="s">
        <v>3912</v>
      </c>
      <c r="H9073" s="91"/>
      <c r="I9073" s="91"/>
      <c r="J9073" s="91"/>
      <c r="K9073" s="28">
        <f>SUM(K9071:K9072)</f>
        <v>1.72</v>
      </c>
    </row>
    <row r="9074" spans="1:11" ht="15" customHeight="1" x14ac:dyDescent="0.25">
      <c r="A9074" s="9"/>
      <c r="B9074" s="9"/>
      <c r="C9074" s="9"/>
      <c r="D9074" s="9"/>
      <c r="E9074" s="9"/>
      <c r="F9074" s="9"/>
      <c r="G9074" s="92" t="s">
        <v>3913</v>
      </c>
      <c r="H9074" s="92"/>
      <c r="I9074" s="92"/>
      <c r="J9074" s="92"/>
      <c r="K9074" s="29">
        <f>ROUND(SUM(K9069,K9073),2)</f>
        <v>2.68</v>
      </c>
    </row>
    <row r="9075" spans="1:11" ht="9.9499999999999993" customHeight="1" x14ac:dyDescent="0.25">
      <c r="A9075" s="9"/>
      <c r="B9075" s="9"/>
      <c r="C9075" s="9"/>
      <c r="D9075" s="9"/>
      <c r="E9075" s="9"/>
      <c r="F9075" s="9"/>
      <c r="G9075" s="100"/>
      <c r="H9075" s="100"/>
      <c r="I9075" s="100"/>
      <c r="J9075" s="100"/>
      <c r="K9075" s="100"/>
    </row>
    <row r="9076" spans="1:11" ht="20.100000000000001" customHeight="1" x14ac:dyDescent="0.25">
      <c r="A9076" s="99" t="s">
        <v>2810</v>
      </c>
      <c r="B9076" s="99"/>
      <c r="C9076" s="99"/>
      <c r="D9076" s="99"/>
      <c r="E9076" s="99"/>
      <c r="F9076" s="99"/>
      <c r="G9076" s="99"/>
      <c r="H9076" s="99"/>
      <c r="I9076" s="99"/>
      <c r="J9076" s="99"/>
      <c r="K9076" s="99"/>
    </row>
    <row r="9077" spans="1:11" ht="15" customHeight="1" x14ac:dyDescent="0.25">
      <c r="A9077" s="93" t="s">
        <v>3916</v>
      </c>
      <c r="B9077" s="93"/>
      <c r="C9077" s="93"/>
      <c r="D9077" s="94" t="s">
        <v>3</v>
      </c>
      <c r="E9077" s="94"/>
      <c r="F9077" s="23" t="s">
        <v>4</v>
      </c>
      <c r="G9077" s="94" t="s">
        <v>3894</v>
      </c>
      <c r="H9077" s="94"/>
      <c r="I9077" s="94" t="s">
        <v>3895</v>
      </c>
      <c r="J9077" s="94"/>
      <c r="K9077" s="23" t="s">
        <v>3896</v>
      </c>
    </row>
    <row r="9078" spans="1:11" ht="29.1" customHeight="1" x14ac:dyDescent="0.25">
      <c r="A9078" s="24" t="s">
        <v>3957</v>
      </c>
      <c r="B9078" s="95" t="s">
        <v>3958</v>
      </c>
      <c r="C9078" s="95"/>
      <c r="D9078" s="96" t="s">
        <v>20</v>
      </c>
      <c r="E9078" s="96"/>
      <c r="F9078" s="24" t="s">
        <v>3936</v>
      </c>
      <c r="G9078" s="97">
        <v>2.8999999999999998E-3</v>
      </c>
      <c r="H9078" s="97"/>
      <c r="I9078" s="98">
        <v>75.540000000000006</v>
      </c>
      <c r="J9078" s="98"/>
      <c r="K9078" s="27">
        <f>TRUNC(TRUNC(G9078,8)*I9078,2)</f>
        <v>0.21</v>
      </c>
    </row>
    <row r="9079" spans="1:11" ht="29.1" customHeight="1" x14ac:dyDescent="0.25">
      <c r="A9079" s="24" t="s">
        <v>3959</v>
      </c>
      <c r="B9079" s="95" t="s">
        <v>3960</v>
      </c>
      <c r="C9079" s="95"/>
      <c r="D9079" s="96" t="s">
        <v>20</v>
      </c>
      <c r="E9079" s="96"/>
      <c r="F9079" s="24" t="s">
        <v>30</v>
      </c>
      <c r="G9079" s="97">
        <v>1.6999999999999999E-3</v>
      </c>
      <c r="H9079" s="97"/>
      <c r="I9079" s="98">
        <v>198.53</v>
      </c>
      <c r="J9079" s="98"/>
      <c r="K9079" s="27">
        <f>TRUNC(TRUNC(G9079,8)*I9079,2)</f>
        <v>0.33</v>
      </c>
    </row>
    <row r="9080" spans="1:11" ht="18" customHeight="1" x14ac:dyDescent="0.25">
      <c r="A9080" s="9"/>
      <c r="B9080" s="9"/>
      <c r="C9080" s="9"/>
      <c r="D9080" s="9"/>
      <c r="E9080" s="9"/>
      <c r="F9080" s="9"/>
      <c r="G9080" s="91" t="s">
        <v>3919</v>
      </c>
      <c r="H9080" s="91"/>
      <c r="I9080" s="91"/>
      <c r="J9080" s="91"/>
      <c r="K9080" s="28">
        <f>SUM(K9078:K9079)</f>
        <v>0.54</v>
      </c>
    </row>
    <row r="9081" spans="1:11" ht="15" customHeight="1" x14ac:dyDescent="0.25">
      <c r="A9081" s="93" t="s">
        <v>3907</v>
      </c>
      <c r="B9081" s="93"/>
      <c r="C9081" s="93"/>
      <c r="D9081" s="94" t="s">
        <v>3</v>
      </c>
      <c r="E9081" s="94"/>
      <c r="F9081" s="23" t="s">
        <v>4</v>
      </c>
      <c r="G9081" s="94" t="s">
        <v>3894</v>
      </c>
      <c r="H9081" s="94"/>
      <c r="I9081" s="94" t="s">
        <v>3895</v>
      </c>
      <c r="J9081" s="94"/>
      <c r="K9081" s="23" t="s">
        <v>3896</v>
      </c>
    </row>
    <row r="9082" spans="1:11" ht="15" customHeight="1" x14ac:dyDescent="0.25">
      <c r="A9082" s="24" t="s">
        <v>3961</v>
      </c>
      <c r="B9082" s="95" t="s">
        <v>3962</v>
      </c>
      <c r="C9082" s="95"/>
      <c r="D9082" s="96" t="s">
        <v>20</v>
      </c>
      <c r="E9082" s="96"/>
      <c r="F9082" s="24" t="s">
        <v>2056</v>
      </c>
      <c r="G9082" s="97">
        <v>4.5999999999999999E-3</v>
      </c>
      <c r="H9082" s="97"/>
      <c r="I9082" s="98">
        <v>29.5</v>
      </c>
      <c r="J9082" s="98"/>
      <c r="K9082" s="27">
        <f>TRUNC(TRUNC(G9082,8)*I9082,2)</f>
        <v>0.13</v>
      </c>
    </row>
    <row r="9083" spans="1:11" ht="18" customHeight="1" x14ac:dyDescent="0.25">
      <c r="A9083" s="9"/>
      <c r="B9083" s="9"/>
      <c r="C9083" s="9"/>
      <c r="D9083" s="9"/>
      <c r="E9083" s="9"/>
      <c r="F9083" s="9"/>
      <c r="G9083" s="91" t="s">
        <v>3912</v>
      </c>
      <c r="H9083" s="91"/>
      <c r="I9083" s="91"/>
      <c r="J9083" s="91"/>
      <c r="K9083" s="28">
        <f>SUM(K9082:K9082)</f>
        <v>0.13</v>
      </c>
    </row>
    <row r="9084" spans="1:11" ht="15" customHeight="1" x14ac:dyDescent="0.25">
      <c r="A9084" s="9"/>
      <c r="B9084" s="9"/>
      <c r="C9084" s="9"/>
      <c r="D9084" s="9"/>
      <c r="E9084" s="9"/>
      <c r="F9084" s="9"/>
      <c r="G9084" s="92" t="s">
        <v>3913</v>
      </c>
      <c r="H9084" s="92"/>
      <c r="I9084" s="92"/>
      <c r="J9084" s="92"/>
      <c r="K9084" s="29">
        <f>ROUND(SUM(K9080,K9083),2)</f>
        <v>0.67</v>
      </c>
    </row>
    <row r="9085" spans="1:11" ht="9.9499999999999993" customHeight="1" x14ac:dyDescent="0.25">
      <c r="A9085" s="9"/>
      <c r="B9085" s="9"/>
      <c r="C9085" s="9"/>
      <c r="D9085" s="9"/>
      <c r="E9085" s="9"/>
      <c r="F9085" s="9"/>
      <c r="G9085" s="100"/>
      <c r="H9085" s="100"/>
      <c r="I9085" s="100"/>
      <c r="J9085" s="100"/>
      <c r="K9085" s="100"/>
    </row>
    <row r="9086" spans="1:11" ht="20.100000000000001" customHeight="1" x14ac:dyDescent="0.25">
      <c r="A9086" s="99" t="s">
        <v>2811</v>
      </c>
      <c r="B9086" s="99"/>
      <c r="C9086" s="99"/>
      <c r="D9086" s="99"/>
      <c r="E9086" s="99"/>
      <c r="F9086" s="99"/>
      <c r="G9086" s="99"/>
      <c r="H9086" s="99"/>
      <c r="I9086" s="99"/>
      <c r="J9086" s="99"/>
      <c r="K9086" s="99"/>
    </row>
    <row r="9087" spans="1:11" ht="15" customHeight="1" x14ac:dyDescent="0.25">
      <c r="A9087" s="93" t="s">
        <v>3916</v>
      </c>
      <c r="B9087" s="93"/>
      <c r="C9087" s="93"/>
      <c r="D9087" s="94" t="s">
        <v>3</v>
      </c>
      <c r="E9087" s="94"/>
      <c r="F9087" s="23" t="s">
        <v>4</v>
      </c>
      <c r="G9087" s="94" t="s">
        <v>3894</v>
      </c>
      <c r="H9087" s="94"/>
      <c r="I9087" s="94" t="s">
        <v>3895</v>
      </c>
      <c r="J9087" s="94"/>
      <c r="K9087" s="23" t="s">
        <v>3896</v>
      </c>
    </row>
    <row r="9088" spans="1:11" ht="29.1" customHeight="1" x14ac:dyDescent="0.25">
      <c r="A9088" s="24" t="s">
        <v>3957</v>
      </c>
      <c r="B9088" s="95" t="s">
        <v>3958</v>
      </c>
      <c r="C9088" s="95"/>
      <c r="D9088" s="96" t="s">
        <v>20</v>
      </c>
      <c r="E9088" s="96"/>
      <c r="F9088" s="24" t="s">
        <v>3936</v>
      </c>
      <c r="G9088" s="97">
        <v>1.95E-2</v>
      </c>
      <c r="H9088" s="97"/>
      <c r="I9088" s="98">
        <v>75.540000000000006</v>
      </c>
      <c r="J9088" s="98"/>
      <c r="K9088" s="27">
        <f>TRUNC(TRUNC(G9088,8)*I9088,2)</f>
        <v>1.47</v>
      </c>
    </row>
    <row r="9089" spans="1:11" ht="29.1" customHeight="1" x14ac:dyDescent="0.25">
      <c r="A9089" s="24" t="s">
        <v>3959</v>
      </c>
      <c r="B9089" s="95" t="s">
        <v>3960</v>
      </c>
      <c r="C9089" s="95"/>
      <c r="D9089" s="96" t="s">
        <v>20</v>
      </c>
      <c r="E9089" s="96"/>
      <c r="F9089" s="24" t="s">
        <v>30</v>
      </c>
      <c r="G9089" s="97">
        <v>1.15E-2</v>
      </c>
      <c r="H9089" s="97"/>
      <c r="I9089" s="98">
        <v>198.53</v>
      </c>
      <c r="J9089" s="98"/>
      <c r="K9089" s="27">
        <f>TRUNC(TRUNC(G9089,8)*I9089,2)</f>
        <v>2.2799999999999998</v>
      </c>
    </row>
    <row r="9090" spans="1:11" ht="18" customHeight="1" x14ac:dyDescent="0.25">
      <c r="A9090" s="9"/>
      <c r="B9090" s="9"/>
      <c r="C9090" s="9"/>
      <c r="D9090" s="9"/>
      <c r="E9090" s="9"/>
      <c r="F9090" s="9"/>
      <c r="G9090" s="91" t="s">
        <v>3919</v>
      </c>
      <c r="H9090" s="91"/>
      <c r="I9090" s="91"/>
      <c r="J9090" s="91"/>
      <c r="K9090" s="28">
        <f>SUM(K9088:K9089)</f>
        <v>3.75</v>
      </c>
    </row>
    <row r="9091" spans="1:11" ht="15" customHeight="1" x14ac:dyDescent="0.25">
      <c r="A9091" s="93" t="s">
        <v>3907</v>
      </c>
      <c r="B9091" s="93"/>
      <c r="C9091" s="93"/>
      <c r="D9091" s="94" t="s">
        <v>3</v>
      </c>
      <c r="E9091" s="94"/>
      <c r="F9091" s="23" t="s">
        <v>4</v>
      </c>
      <c r="G9091" s="94" t="s">
        <v>3894</v>
      </c>
      <c r="H9091" s="94"/>
      <c r="I9091" s="94" t="s">
        <v>3895</v>
      </c>
      <c r="J9091" s="94"/>
      <c r="K9091" s="23" t="s">
        <v>3896</v>
      </c>
    </row>
    <row r="9092" spans="1:11" ht="15" customHeight="1" x14ac:dyDescent="0.25">
      <c r="A9092" s="24" t="s">
        <v>3910</v>
      </c>
      <c r="B9092" s="95" t="s">
        <v>3911</v>
      </c>
      <c r="C9092" s="95"/>
      <c r="D9092" s="96" t="s">
        <v>20</v>
      </c>
      <c r="E9092" s="96"/>
      <c r="F9092" s="24" t="s">
        <v>2056</v>
      </c>
      <c r="G9092" s="97">
        <v>3.1E-2</v>
      </c>
      <c r="H9092" s="97"/>
      <c r="I9092" s="98">
        <v>24.94</v>
      </c>
      <c r="J9092" s="98"/>
      <c r="K9092" s="27">
        <f>TRUNC(TRUNC(G9092,8)*I9092,2)</f>
        <v>0.77</v>
      </c>
    </row>
    <row r="9093" spans="1:11" ht="18" customHeight="1" x14ac:dyDescent="0.25">
      <c r="A9093" s="9"/>
      <c r="B9093" s="9"/>
      <c r="C9093" s="9"/>
      <c r="D9093" s="9"/>
      <c r="E9093" s="9"/>
      <c r="F9093" s="9"/>
      <c r="G9093" s="91" t="s">
        <v>3912</v>
      </c>
      <c r="H9093" s="91"/>
      <c r="I9093" s="91"/>
      <c r="J9093" s="91"/>
      <c r="K9093" s="28">
        <f>SUM(K9092:K9092)</f>
        <v>0.77</v>
      </c>
    </row>
    <row r="9094" spans="1:11" ht="15" customHeight="1" x14ac:dyDescent="0.25">
      <c r="A9094" s="9"/>
      <c r="B9094" s="9"/>
      <c r="C9094" s="9"/>
      <c r="D9094" s="9"/>
      <c r="E9094" s="9"/>
      <c r="F9094" s="9"/>
      <c r="G9094" s="92" t="s">
        <v>3913</v>
      </c>
      <c r="H9094" s="92"/>
      <c r="I9094" s="92"/>
      <c r="J9094" s="92"/>
      <c r="K9094" s="29">
        <f>ROUND(SUM(K9090,K9093),2)</f>
        <v>4.5199999999999996</v>
      </c>
    </row>
    <row r="9095" spans="1:11" ht="9.9499999999999993" customHeight="1" x14ac:dyDescent="0.25">
      <c r="A9095" s="9"/>
      <c r="B9095" s="9"/>
      <c r="C9095" s="9"/>
      <c r="D9095" s="9"/>
      <c r="E9095" s="9"/>
      <c r="F9095" s="9"/>
      <c r="G9095" s="100"/>
      <c r="H9095" s="100"/>
      <c r="I9095" s="100"/>
      <c r="J9095" s="100"/>
      <c r="K9095" s="100"/>
    </row>
    <row r="9096" spans="1:11" ht="20.100000000000001" customHeight="1" x14ac:dyDescent="0.25">
      <c r="A9096" s="99" t="s">
        <v>2812</v>
      </c>
      <c r="B9096" s="99"/>
      <c r="C9096" s="99"/>
      <c r="D9096" s="99"/>
      <c r="E9096" s="99"/>
      <c r="F9096" s="99"/>
      <c r="G9096" s="99"/>
      <c r="H9096" s="99"/>
      <c r="I9096" s="99"/>
      <c r="J9096" s="99"/>
      <c r="K9096" s="99"/>
    </row>
    <row r="9097" spans="1:11" ht="15" customHeight="1" x14ac:dyDescent="0.25">
      <c r="A9097" s="93" t="s">
        <v>3916</v>
      </c>
      <c r="B9097" s="93"/>
      <c r="C9097" s="93"/>
      <c r="D9097" s="94" t="s">
        <v>3</v>
      </c>
      <c r="E9097" s="94"/>
      <c r="F9097" s="23" t="s">
        <v>4</v>
      </c>
      <c r="G9097" s="94" t="s">
        <v>3894</v>
      </c>
      <c r="H9097" s="94"/>
      <c r="I9097" s="94" t="s">
        <v>3895</v>
      </c>
      <c r="J9097" s="94"/>
      <c r="K9097" s="23" t="s">
        <v>3896</v>
      </c>
    </row>
    <row r="9098" spans="1:11" ht="29.1" customHeight="1" x14ac:dyDescent="0.25">
      <c r="A9098" s="24" t="s">
        <v>3963</v>
      </c>
      <c r="B9098" s="95" t="s">
        <v>3964</v>
      </c>
      <c r="C9098" s="95"/>
      <c r="D9098" s="96" t="s">
        <v>20</v>
      </c>
      <c r="E9098" s="96"/>
      <c r="F9098" s="24" t="s">
        <v>3936</v>
      </c>
      <c r="G9098" s="97">
        <v>0.86950000000000005</v>
      </c>
      <c r="H9098" s="97"/>
      <c r="I9098" s="98">
        <v>8.9</v>
      </c>
      <c r="J9098" s="98"/>
      <c r="K9098" s="27">
        <f>TRUNC(TRUNC(G9098,8)*I9098,2)</f>
        <v>7.73</v>
      </c>
    </row>
    <row r="9099" spans="1:11" ht="29.1" customHeight="1" x14ac:dyDescent="0.25">
      <c r="A9099" s="24" t="s">
        <v>3965</v>
      </c>
      <c r="B9099" s="95" t="s">
        <v>3966</v>
      </c>
      <c r="C9099" s="95"/>
      <c r="D9099" s="96" t="s">
        <v>20</v>
      </c>
      <c r="E9099" s="96"/>
      <c r="F9099" s="24" t="s">
        <v>30</v>
      </c>
      <c r="G9099" s="97">
        <v>1.137</v>
      </c>
      <c r="H9099" s="97"/>
      <c r="I9099" s="98">
        <v>32.76</v>
      </c>
      <c r="J9099" s="98"/>
      <c r="K9099" s="27">
        <f>TRUNC(TRUNC(G9099,8)*I9099,2)</f>
        <v>37.24</v>
      </c>
    </row>
    <row r="9100" spans="1:11" ht="21" customHeight="1" x14ac:dyDescent="0.25">
      <c r="A9100" s="24" t="s">
        <v>3967</v>
      </c>
      <c r="B9100" s="95" t="s">
        <v>3968</v>
      </c>
      <c r="C9100" s="95"/>
      <c r="D9100" s="96" t="s">
        <v>20</v>
      </c>
      <c r="E9100" s="96"/>
      <c r="F9100" s="24" t="s">
        <v>3936</v>
      </c>
      <c r="G9100" s="97">
        <v>0.86950000000000005</v>
      </c>
      <c r="H9100" s="97"/>
      <c r="I9100" s="98">
        <v>27.59</v>
      </c>
      <c r="J9100" s="98"/>
      <c r="K9100" s="27">
        <f>TRUNC(TRUNC(G9100,8)*I9100,2)</f>
        <v>23.98</v>
      </c>
    </row>
    <row r="9101" spans="1:11" ht="21" customHeight="1" x14ac:dyDescent="0.25">
      <c r="A9101" s="24" t="s">
        <v>3969</v>
      </c>
      <c r="B9101" s="95" t="s">
        <v>3970</v>
      </c>
      <c r="C9101" s="95"/>
      <c r="D9101" s="96" t="s">
        <v>20</v>
      </c>
      <c r="E9101" s="96"/>
      <c r="F9101" s="24" t="s">
        <v>30</v>
      </c>
      <c r="G9101" s="97">
        <v>1.137</v>
      </c>
      <c r="H9101" s="97"/>
      <c r="I9101" s="98">
        <v>28.09</v>
      </c>
      <c r="J9101" s="98"/>
      <c r="K9101" s="27">
        <f>TRUNC(TRUNC(G9101,8)*I9101,2)</f>
        <v>31.93</v>
      </c>
    </row>
    <row r="9102" spans="1:11" ht="18" customHeight="1" x14ac:dyDescent="0.25">
      <c r="A9102" s="9"/>
      <c r="B9102" s="9"/>
      <c r="C9102" s="9"/>
      <c r="D9102" s="9"/>
      <c r="E9102" s="9"/>
      <c r="F9102" s="9"/>
      <c r="G9102" s="91" t="s">
        <v>3919</v>
      </c>
      <c r="H9102" s="91"/>
      <c r="I9102" s="91"/>
      <c r="J9102" s="91"/>
      <c r="K9102" s="28">
        <f>SUM(K9098:K9101)</f>
        <v>100.88</v>
      </c>
    </row>
    <row r="9103" spans="1:11" ht="15" customHeight="1" x14ac:dyDescent="0.25">
      <c r="A9103" s="93" t="s">
        <v>3907</v>
      </c>
      <c r="B9103" s="93"/>
      <c r="C9103" s="93"/>
      <c r="D9103" s="94" t="s">
        <v>3</v>
      </c>
      <c r="E9103" s="94"/>
      <c r="F9103" s="23" t="s">
        <v>4</v>
      </c>
      <c r="G9103" s="94" t="s">
        <v>3894</v>
      </c>
      <c r="H9103" s="94"/>
      <c r="I9103" s="94" t="s">
        <v>3895</v>
      </c>
      <c r="J9103" s="94"/>
      <c r="K9103" s="23" t="s">
        <v>3896</v>
      </c>
    </row>
    <row r="9104" spans="1:11" ht="15" customHeight="1" x14ac:dyDescent="0.25">
      <c r="A9104" s="24" t="s">
        <v>3971</v>
      </c>
      <c r="B9104" s="95" t="s">
        <v>3972</v>
      </c>
      <c r="C9104" s="95"/>
      <c r="D9104" s="96" t="s">
        <v>20</v>
      </c>
      <c r="E9104" s="96"/>
      <c r="F9104" s="24" t="s">
        <v>2056</v>
      </c>
      <c r="G9104" s="97">
        <v>7.22E-2</v>
      </c>
      <c r="H9104" s="97"/>
      <c r="I9104" s="98">
        <v>32.69</v>
      </c>
      <c r="J9104" s="98"/>
      <c r="K9104" s="27">
        <f>TRUNC(TRUNC(G9104,8)*I9104,2)</f>
        <v>2.36</v>
      </c>
    </row>
    <row r="9105" spans="1:11" ht="15" customHeight="1" x14ac:dyDescent="0.25">
      <c r="A9105" s="24" t="s">
        <v>3910</v>
      </c>
      <c r="B9105" s="95" t="s">
        <v>3911</v>
      </c>
      <c r="C9105" s="95"/>
      <c r="D9105" s="96" t="s">
        <v>20</v>
      </c>
      <c r="E9105" s="96"/>
      <c r="F9105" s="24" t="s">
        <v>2056</v>
      </c>
      <c r="G9105" s="97">
        <v>0.44790000000000002</v>
      </c>
      <c r="H9105" s="97"/>
      <c r="I9105" s="98">
        <v>24.94</v>
      </c>
      <c r="J9105" s="98"/>
      <c r="K9105" s="27">
        <f>TRUNC(TRUNC(G9105,8)*I9105,2)</f>
        <v>11.17</v>
      </c>
    </row>
    <row r="9106" spans="1:11" ht="18" customHeight="1" x14ac:dyDescent="0.25">
      <c r="A9106" s="9"/>
      <c r="B9106" s="9"/>
      <c r="C9106" s="9"/>
      <c r="D9106" s="9"/>
      <c r="E9106" s="9"/>
      <c r="F9106" s="9"/>
      <c r="G9106" s="91" t="s">
        <v>3912</v>
      </c>
      <c r="H9106" s="91"/>
      <c r="I9106" s="91"/>
      <c r="J9106" s="91"/>
      <c r="K9106" s="28">
        <f>SUM(K9104:K9105)</f>
        <v>13.53</v>
      </c>
    </row>
    <row r="9107" spans="1:11" ht="15" customHeight="1" x14ac:dyDescent="0.25">
      <c r="A9107" s="9"/>
      <c r="B9107" s="9"/>
      <c r="C9107" s="9"/>
      <c r="D9107" s="9"/>
      <c r="E9107" s="9"/>
      <c r="F9107" s="9"/>
      <c r="G9107" s="92" t="s">
        <v>3913</v>
      </c>
      <c r="H9107" s="92"/>
      <c r="I9107" s="92"/>
      <c r="J9107" s="92"/>
      <c r="K9107" s="29">
        <f>ROUND(SUM(K9102,K9106),2)</f>
        <v>114.41</v>
      </c>
    </row>
    <row r="9108" spans="1:11" ht="9.9499999999999993" customHeight="1" x14ac:dyDescent="0.25">
      <c r="A9108" s="9"/>
      <c r="B9108" s="9"/>
      <c r="C9108" s="9"/>
      <c r="D9108" s="9"/>
      <c r="E9108" s="9"/>
      <c r="F9108" s="9"/>
      <c r="G9108" s="100"/>
      <c r="H9108" s="100"/>
      <c r="I9108" s="100"/>
      <c r="J9108" s="100"/>
      <c r="K9108" s="100"/>
    </row>
    <row r="9109" spans="1:11" ht="20.100000000000001" customHeight="1" x14ac:dyDescent="0.25">
      <c r="A9109" s="99" t="s">
        <v>2813</v>
      </c>
      <c r="B9109" s="99"/>
      <c r="C9109" s="99"/>
      <c r="D9109" s="99"/>
      <c r="E9109" s="99"/>
      <c r="F9109" s="99"/>
      <c r="G9109" s="99"/>
      <c r="H9109" s="99"/>
      <c r="I9109" s="99"/>
      <c r="J9109" s="99"/>
      <c r="K9109" s="99"/>
    </row>
    <row r="9110" spans="1:11" ht="15" customHeight="1" x14ac:dyDescent="0.25">
      <c r="A9110" s="93" t="s">
        <v>3916</v>
      </c>
      <c r="B9110" s="93"/>
      <c r="C9110" s="93"/>
      <c r="D9110" s="94" t="s">
        <v>3</v>
      </c>
      <c r="E9110" s="94"/>
      <c r="F9110" s="23" t="s">
        <v>4</v>
      </c>
      <c r="G9110" s="94" t="s">
        <v>3894</v>
      </c>
      <c r="H9110" s="94"/>
      <c r="I9110" s="94" t="s">
        <v>3895</v>
      </c>
      <c r="J9110" s="94"/>
      <c r="K9110" s="23" t="s">
        <v>3896</v>
      </c>
    </row>
    <row r="9111" spans="1:11" ht="38.1" customHeight="1" x14ac:dyDescent="0.25">
      <c r="A9111" s="24" t="s">
        <v>3973</v>
      </c>
      <c r="B9111" s="95" t="s">
        <v>3974</v>
      </c>
      <c r="C9111" s="95"/>
      <c r="D9111" s="96" t="s">
        <v>20</v>
      </c>
      <c r="E9111" s="96"/>
      <c r="F9111" s="24" t="s">
        <v>3936</v>
      </c>
      <c r="G9111" s="97">
        <v>6.3E-3</v>
      </c>
      <c r="H9111" s="97"/>
      <c r="I9111" s="98">
        <v>94.61</v>
      </c>
      <c r="J9111" s="98"/>
      <c r="K9111" s="27">
        <f>TRUNC(TRUNC(G9111,8)*I9111,2)</f>
        <v>0.59</v>
      </c>
    </row>
    <row r="9112" spans="1:11" ht="38.1" customHeight="1" x14ac:dyDescent="0.25">
      <c r="A9112" s="24" t="s">
        <v>3975</v>
      </c>
      <c r="B9112" s="95" t="s">
        <v>3976</v>
      </c>
      <c r="C9112" s="95"/>
      <c r="D9112" s="96" t="s">
        <v>20</v>
      </c>
      <c r="E9112" s="96"/>
      <c r="F9112" s="24" t="s">
        <v>30</v>
      </c>
      <c r="G9112" s="97">
        <v>1.0200000000000001E-2</v>
      </c>
      <c r="H9112" s="97"/>
      <c r="I9112" s="98">
        <v>370.94</v>
      </c>
      <c r="J9112" s="98"/>
      <c r="K9112" s="27">
        <f>TRUNC(TRUNC(G9112,8)*I9112,2)</f>
        <v>3.78</v>
      </c>
    </row>
    <row r="9113" spans="1:11" ht="29.1" customHeight="1" x14ac:dyDescent="0.25">
      <c r="A9113" s="24" t="s">
        <v>3977</v>
      </c>
      <c r="B9113" s="95" t="s">
        <v>3978</v>
      </c>
      <c r="C9113" s="95"/>
      <c r="D9113" s="96" t="s">
        <v>20</v>
      </c>
      <c r="E9113" s="96"/>
      <c r="F9113" s="24" t="s">
        <v>3936</v>
      </c>
      <c r="G9113" s="97">
        <v>4.8999999999999998E-3</v>
      </c>
      <c r="H9113" s="97"/>
      <c r="I9113" s="98">
        <v>74.180000000000007</v>
      </c>
      <c r="J9113" s="98"/>
      <c r="K9113" s="27">
        <f>TRUNC(TRUNC(G9113,8)*I9113,2)</f>
        <v>0.36</v>
      </c>
    </row>
    <row r="9114" spans="1:11" ht="29.1" customHeight="1" x14ac:dyDescent="0.25">
      <c r="A9114" s="24" t="s">
        <v>3979</v>
      </c>
      <c r="B9114" s="95" t="s">
        <v>3980</v>
      </c>
      <c r="C9114" s="95"/>
      <c r="D9114" s="96" t="s">
        <v>20</v>
      </c>
      <c r="E9114" s="96"/>
      <c r="F9114" s="24" t="s">
        <v>30</v>
      </c>
      <c r="G9114" s="97">
        <v>5.5999999999999999E-3</v>
      </c>
      <c r="H9114" s="97"/>
      <c r="I9114" s="98">
        <v>166.79</v>
      </c>
      <c r="J9114" s="98"/>
      <c r="K9114" s="27">
        <f>TRUNC(TRUNC(G9114,8)*I9114,2)</f>
        <v>0.93</v>
      </c>
    </row>
    <row r="9115" spans="1:11" ht="18" customHeight="1" x14ac:dyDescent="0.25">
      <c r="A9115" s="9"/>
      <c r="B9115" s="9"/>
      <c r="C9115" s="9"/>
      <c r="D9115" s="9"/>
      <c r="E9115" s="9"/>
      <c r="F9115" s="9"/>
      <c r="G9115" s="91" t="s">
        <v>3919</v>
      </c>
      <c r="H9115" s="91"/>
      <c r="I9115" s="91"/>
      <c r="J9115" s="91"/>
      <c r="K9115" s="28">
        <f>SUM(K9111:K9114)</f>
        <v>5.66</v>
      </c>
    </row>
    <row r="9116" spans="1:11" ht="15" customHeight="1" x14ac:dyDescent="0.25">
      <c r="A9116" s="9"/>
      <c r="B9116" s="9"/>
      <c r="C9116" s="9"/>
      <c r="D9116" s="9"/>
      <c r="E9116" s="9"/>
      <c r="F9116" s="9"/>
      <c r="G9116" s="92" t="s">
        <v>3913</v>
      </c>
      <c r="H9116" s="92"/>
      <c r="I9116" s="92"/>
      <c r="J9116" s="92"/>
      <c r="K9116" s="29">
        <f>ROUND(SUM(K9115),2)</f>
        <v>5.66</v>
      </c>
    </row>
    <row r="9117" spans="1:11" ht="9.9499999999999993" customHeight="1" x14ac:dyDescent="0.25">
      <c r="A9117" s="9"/>
      <c r="B9117" s="9"/>
      <c r="C9117" s="9"/>
      <c r="D9117" s="9"/>
      <c r="E9117" s="9"/>
      <c r="F9117" s="9"/>
      <c r="G9117" s="100"/>
      <c r="H9117" s="100"/>
      <c r="I9117" s="100"/>
      <c r="J9117" s="100"/>
      <c r="K9117" s="100"/>
    </row>
    <row r="9118" spans="1:11" ht="20.100000000000001" customHeight="1" x14ac:dyDescent="0.25">
      <c r="A9118" s="99" t="s">
        <v>2814</v>
      </c>
      <c r="B9118" s="99"/>
      <c r="C9118" s="99"/>
      <c r="D9118" s="99"/>
      <c r="E9118" s="99"/>
      <c r="F9118" s="99"/>
      <c r="G9118" s="99"/>
      <c r="H9118" s="99"/>
      <c r="I9118" s="99"/>
      <c r="J9118" s="99"/>
      <c r="K9118" s="99"/>
    </row>
    <row r="9119" spans="1:11" ht="15" customHeight="1" x14ac:dyDescent="0.25">
      <c r="A9119" s="93" t="s">
        <v>3916</v>
      </c>
      <c r="B9119" s="93"/>
      <c r="C9119" s="93"/>
      <c r="D9119" s="94" t="s">
        <v>3</v>
      </c>
      <c r="E9119" s="94"/>
      <c r="F9119" s="23" t="s">
        <v>4</v>
      </c>
      <c r="G9119" s="94" t="s">
        <v>3894</v>
      </c>
      <c r="H9119" s="94"/>
      <c r="I9119" s="94" t="s">
        <v>3895</v>
      </c>
      <c r="J9119" s="94"/>
      <c r="K9119" s="23" t="s">
        <v>3896</v>
      </c>
    </row>
    <row r="9120" spans="1:11" ht="38.1" customHeight="1" x14ac:dyDescent="0.25">
      <c r="A9120" s="24" t="s">
        <v>3973</v>
      </c>
      <c r="B9120" s="95" t="s">
        <v>3974</v>
      </c>
      <c r="C9120" s="95"/>
      <c r="D9120" s="96" t="s">
        <v>20</v>
      </c>
      <c r="E9120" s="96"/>
      <c r="F9120" s="24" t="s">
        <v>3936</v>
      </c>
      <c r="G9120" s="97">
        <v>1.2999999999999999E-3</v>
      </c>
      <c r="H9120" s="97"/>
      <c r="I9120" s="98">
        <v>94.61</v>
      </c>
      <c r="J9120" s="98"/>
      <c r="K9120" s="27">
        <f>TRUNC(TRUNC(G9120,8)*I9120,2)</f>
        <v>0.12</v>
      </c>
    </row>
    <row r="9121" spans="1:11" ht="38.1" customHeight="1" x14ac:dyDescent="0.25">
      <c r="A9121" s="24" t="s">
        <v>3975</v>
      </c>
      <c r="B9121" s="95" t="s">
        <v>3976</v>
      </c>
      <c r="C9121" s="95"/>
      <c r="D9121" s="96" t="s">
        <v>20</v>
      </c>
      <c r="E9121" s="96"/>
      <c r="F9121" s="24" t="s">
        <v>30</v>
      </c>
      <c r="G9121" s="97">
        <v>3.0999999999999999E-3</v>
      </c>
      <c r="H9121" s="97"/>
      <c r="I9121" s="98">
        <v>370.94</v>
      </c>
      <c r="J9121" s="98"/>
      <c r="K9121" s="27">
        <f>TRUNC(TRUNC(G9121,8)*I9121,2)</f>
        <v>1.1399999999999999</v>
      </c>
    </row>
    <row r="9122" spans="1:11" ht="18" customHeight="1" x14ac:dyDescent="0.25">
      <c r="A9122" s="9"/>
      <c r="B9122" s="9"/>
      <c r="C9122" s="9"/>
      <c r="D9122" s="9"/>
      <c r="E9122" s="9"/>
      <c r="F9122" s="9"/>
      <c r="G9122" s="91" t="s">
        <v>3919</v>
      </c>
      <c r="H9122" s="91"/>
      <c r="I9122" s="91"/>
      <c r="J9122" s="91"/>
      <c r="K9122" s="28">
        <f>SUM(K9120:K9121)</f>
        <v>1.2599999999999998</v>
      </c>
    </row>
    <row r="9123" spans="1:11" ht="15" customHeight="1" x14ac:dyDescent="0.25">
      <c r="A9123" s="9"/>
      <c r="B9123" s="9"/>
      <c r="C9123" s="9"/>
      <c r="D9123" s="9"/>
      <c r="E9123" s="9"/>
      <c r="F9123" s="9"/>
      <c r="G9123" s="92" t="s">
        <v>3913</v>
      </c>
      <c r="H9123" s="92"/>
      <c r="I9123" s="92"/>
      <c r="J9123" s="92"/>
      <c r="K9123" s="29">
        <f>ROUND(SUM(K9122),2)</f>
        <v>1.26</v>
      </c>
    </row>
    <row r="9124" spans="1:11" ht="9.9499999999999993" customHeight="1" x14ac:dyDescent="0.25">
      <c r="A9124" s="9"/>
      <c r="B9124" s="9"/>
      <c r="C9124" s="9"/>
      <c r="D9124" s="9"/>
      <c r="E9124" s="9"/>
      <c r="F9124" s="9"/>
      <c r="G9124" s="100"/>
      <c r="H9124" s="100"/>
      <c r="I9124" s="100"/>
      <c r="J9124" s="100"/>
      <c r="K9124" s="100"/>
    </row>
    <row r="9125" spans="1:11" ht="20.100000000000001" customHeight="1" x14ac:dyDescent="0.25">
      <c r="A9125" s="99" t="s">
        <v>2815</v>
      </c>
      <c r="B9125" s="99"/>
      <c r="C9125" s="99"/>
      <c r="D9125" s="99"/>
      <c r="E9125" s="99"/>
      <c r="F9125" s="99"/>
      <c r="G9125" s="99"/>
      <c r="H9125" s="99"/>
      <c r="I9125" s="99"/>
      <c r="J9125" s="99"/>
      <c r="K9125" s="99"/>
    </row>
    <row r="9126" spans="1:11" ht="15" customHeight="1" x14ac:dyDescent="0.25">
      <c r="A9126" s="93" t="s">
        <v>3916</v>
      </c>
      <c r="B9126" s="93"/>
      <c r="C9126" s="93"/>
      <c r="D9126" s="94" t="s">
        <v>3</v>
      </c>
      <c r="E9126" s="94"/>
      <c r="F9126" s="23" t="s">
        <v>4</v>
      </c>
      <c r="G9126" s="94" t="s">
        <v>3894</v>
      </c>
      <c r="H9126" s="94"/>
      <c r="I9126" s="94" t="s">
        <v>3895</v>
      </c>
      <c r="J9126" s="94"/>
      <c r="K9126" s="23" t="s">
        <v>3896</v>
      </c>
    </row>
    <row r="9127" spans="1:11" ht="38.1" customHeight="1" x14ac:dyDescent="0.25">
      <c r="A9127" s="24" t="s">
        <v>3973</v>
      </c>
      <c r="B9127" s="95" t="s">
        <v>3974</v>
      </c>
      <c r="C9127" s="95"/>
      <c r="D9127" s="96" t="s">
        <v>20</v>
      </c>
      <c r="E9127" s="96"/>
      <c r="F9127" s="24" t="s">
        <v>3936</v>
      </c>
      <c r="G9127" s="97">
        <v>5.0000000000000001E-4</v>
      </c>
      <c r="H9127" s="97"/>
      <c r="I9127" s="98">
        <v>94.61</v>
      </c>
      <c r="J9127" s="98"/>
      <c r="K9127" s="27">
        <f>TRUNC(TRUNC(G9127,8)*I9127,2)</f>
        <v>0.04</v>
      </c>
    </row>
    <row r="9128" spans="1:11" ht="38.1" customHeight="1" x14ac:dyDescent="0.25">
      <c r="A9128" s="24" t="s">
        <v>3975</v>
      </c>
      <c r="B9128" s="95" t="s">
        <v>3976</v>
      </c>
      <c r="C9128" s="95"/>
      <c r="D9128" s="96" t="s">
        <v>20</v>
      </c>
      <c r="E9128" s="96"/>
      <c r="F9128" s="24" t="s">
        <v>30</v>
      </c>
      <c r="G9128" s="97">
        <v>1.1999999999999999E-3</v>
      </c>
      <c r="H9128" s="97"/>
      <c r="I9128" s="98">
        <v>370.94</v>
      </c>
      <c r="J9128" s="98"/>
      <c r="K9128" s="27">
        <f>TRUNC(TRUNC(G9128,8)*I9128,2)</f>
        <v>0.44</v>
      </c>
    </row>
    <row r="9129" spans="1:11" ht="18" customHeight="1" x14ac:dyDescent="0.25">
      <c r="A9129" s="9"/>
      <c r="B9129" s="9"/>
      <c r="C9129" s="9"/>
      <c r="D9129" s="9"/>
      <c r="E9129" s="9"/>
      <c r="F9129" s="9"/>
      <c r="G9129" s="91" t="s">
        <v>3919</v>
      </c>
      <c r="H9129" s="91"/>
      <c r="I9129" s="91"/>
      <c r="J9129" s="91"/>
      <c r="K9129" s="28">
        <f>SUM(K9127:K9128)</f>
        <v>0.48</v>
      </c>
    </row>
    <row r="9130" spans="1:11" ht="15" customHeight="1" x14ac:dyDescent="0.25">
      <c r="A9130" s="9"/>
      <c r="B9130" s="9"/>
      <c r="C9130" s="9"/>
      <c r="D9130" s="9"/>
      <c r="E9130" s="9"/>
      <c r="F9130" s="9"/>
      <c r="G9130" s="92" t="s">
        <v>3913</v>
      </c>
      <c r="H9130" s="92"/>
      <c r="I9130" s="92"/>
      <c r="J9130" s="92"/>
      <c r="K9130" s="29">
        <f>ROUND(SUM(K9129),2)</f>
        <v>0.48</v>
      </c>
    </row>
    <row r="9131" spans="1:11" ht="9.9499999999999993" customHeight="1" x14ac:dyDescent="0.25">
      <c r="A9131" s="9"/>
      <c r="B9131" s="9"/>
      <c r="C9131" s="9"/>
      <c r="D9131" s="9"/>
      <c r="E9131" s="9"/>
      <c r="F9131" s="9"/>
      <c r="G9131" s="100"/>
      <c r="H9131" s="100"/>
      <c r="I9131" s="100"/>
      <c r="J9131" s="100"/>
      <c r="K9131" s="100"/>
    </row>
    <row r="9132" spans="1:11" ht="20.100000000000001" customHeight="1" x14ac:dyDescent="0.25">
      <c r="A9132" s="99" t="s">
        <v>2816</v>
      </c>
      <c r="B9132" s="99"/>
      <c r="C9132" s="99"/>
      <c r="D9132" s="99"/>
      <c r="E9132" s="99"/>
      <c r="F9132" s="99"/>
      <c r="G9132" s="99"/>
      <c r="H9132" s="99"/>
      <c r="I9132" s="99"/>
      <c r="J9132" s="99"/>
      <c r="K9132" s="99"/>
    </row>
    <row r="9133" spans="1:11" ht="15" customHeight="1" x14ac:dyDescent="0.25">
      <c r="A9133" s="93" t="s">
        <v>3981</v>
      </c>
      <c r="B9133" s="93"/>
      <c r="C9133" s="93"/>
      <c r="D9133" s="94" t="s">
        <v>3</v>
      </c>
      <c r="E9133" s="94"/>
      <c r="F9133" s="23" t="s">
        <v>4</v>
      </c>
      <c r="G9133" s="94" t="s">
        <v>3894</v>
      </c>
      <c r="H9133" s="94"/>
      <c r="I9133" s="94" t="s">
        <v>3895</v>
      </c>
      <c r="J9133" s="94"/>
      <c r="K9133" s="23" t="s">
        <v>3896</v>
      </c>
    </row>
    <row r="9134" spans="1:11" ht="21" customHeight="1" x14ac:dyDescent="0.25">
      <c r="A9134" s="24" t="s">
        <v>70</v>
      </c>
      <c r="B9134" s="95" t="s">
        <v>3982</v>
      </c>
      <c r="C9134" s="95"/>
      <c r="D9134" s="96" t="s">
        <v>25</v>
      </c>
      <c r="E9134" s="96"/>
      <c r="F9134" s="24" t="s">
        <v>61</v>
      </c>
      <c r="G9134" s="97">
        <v>1</v>
      </c>
      <c r="H9134" s="97"/>
      <c r="I9134" s="98">
        <v>28.42</v>
      </c>
      <c r="J9134" s="98"/>
      <c r="K9134" s="27">
        <f>ROUND(ROUND(G9134,8)*I9134,2)</f>
        <v>28.42</v>
      </c>
    </row>
    <row r="9135" spans="1:11" ht="15" customHeight="1" x14ac:dyDescent="0.25">
      <c r="A9135" s="9"/>
      <c r="B9135" s="9"/>
      <c r="C9135" s="9"/>
      <c r="D9135" s="9"/>
      <c r="E9135" s="9"/>
      <c r="F9135" s="9"/>
      <c r="G9135" s="91" t="s">
        <v>3983</v>
      </c>
      <c r="H9135" s="91"/>
      <c r="I9135" s="91"/>
      <c r="J9135" s="91"/>
      <c r="K9135" s="28">
        <f>SUM(K9134:K9134)</f>
        <v>28.42</v>
      </c>
    </row>
    <row r="9136" spans="1:11" ht="15" customHeight="1" x14ac:dyDescent="0.25">
      <c r="A9136" s="9"/>
      <c r="B9136" s="9"/>
      <c r="C9136" s="9"/>
      <c r="D9136" s="9"/>
      <c r="E9136" s="9"/>
      <c r="F9136" s="9"/>
      <c r="G9136" s="92" t="s">
        <v>3913</v>
      </c>
      <c r="H9136" s="92"/>
      <c r="I9136" s="92"/>
      <c r="J9136" s="92"/>
      <c r="K9136" s="29">
        <f>ROUND(SUM(K9135),2)</f>
        <v>28.42</v>
      </c>
    </row>
    <row r="9137" spans="1:11" ht="9.9499999999999993" customHeight="1" x14ac:dyDescent="0.25">
      <c r="A9137" s="9"/>
      <c r="B9137" s="9"/>
      <c r="C9137" s="9"/>
      <c r="D9137" s="9"/>
      <c r="E9137" s="9"/>
      <c r="F9137" s="9"/>
      <c r="G9137" s="100"/>
      <c r="H9137" s="100"/>
      <c r="I9137" s="100"/>
      <c r="J9137" s="100"/>
      <c r="K9137" s="100"/>
    </row>
    <row r="9138" spans="1:11" ht="20.100000000000001" customHeight="1" x14ac:dyDescent="0.25">
      <c r="A9138" s="99" t="s">
        <v>2817</v>
      </c>
      <c r="B9138" s="99"/>
      <c r="C9138" s="99"/>
      <c r="D9138" s="99"/>
      <c r="E9138" s="99"/>
      <c r="F9138" s="99"/>
      <c r="G9138" s="99"/>
      <c r="H9138" s="99"/>
      <c r="I9138" s="99"/>
      <c r="J9138" s="99"/>
      <c r="K9138" s="99"/>
    </row>
    <row r="9139" spans="1:11" ht="15" customHeight="1" x14ac:dyDescent="0.25">
      <c r="A9139" s="93" t="s">
        <v>3916</v>
      </c>
      <c r="B9139" s="93"/>
      <c r="C9139" s="93"/>
      <c r="D9139" s="94" t="s">
        <v>3</v>
      </c>
      <c r="E9139" s="94"/>
      <c r="F9139" s="23" t="s">
        <v>4</v>
      </c>
      <c r="G9139" s="94" t="s">
        <v>3894</v>
      </c>
      <c r="H9139" s="94"/>
      <c r="I9139" s="94" t="s">
        <v>3895</v>
      </c>
      <c r="J9139" s="94"/>
      <c r="K9139" s="23" t="s">
        <v>3896</v>
      </c>
    </row>
    <row r="9140" spans="1:11" ht="38.1" customHeight="1" x14ac:dyDescent="0.25">
      <c r="A9140" s="24" t="s">
        <v>3973</v>
      </c>
      <c r="B9140" s="95" t="s">
        <v>3974</v>
      </c>
      <c r="C9140" s="95"/>
      <c r="D9140" s="96" t="s">
        <v>20</v>
      </c>
      <c r="E9140" s="96"/>
      <c r="F9140" s="24" t="s">
        <v>3936</v>
      </c>
      <c r="G9140" s="97">
        <v>1.2999999999999999E-3</v>
      </c>
      <c r="H9140" s="97"/>
      <c r="I9140" s="98">
        <v>94.61</v>
      </c>
      <c r="J9140" s="98"/>
      <c r="K9140" s="27">
        <f>TRUNC(TRUNC(G9140,8)*I9140,2)</f>
        <v>0.12</v>
      </c>
    </row>
    <row r="9141" spans="1:11" ht="38.1" customHeight="1" x14ac:dyDescent="0.25">
      <c r="A9141" s="24" t="s">
        <v>3975</v>
      </c>
      <c r="B9141" s="95" t="s">
        <v>3976</v>
      </c>
      <c r="C9141" s="95"/>
      <c r="D9141" s="96" t="s">
        <v>20</v>
      </c>
      <c r="E9141" s="96"/>
      <c r="F9141" s="24" t="s">
        <v>30</v>
      </c>
      <c r="G9141" s="97">
        <v>3.0999999999999999E-3</v>
      </c>
      <c r="H9141" s="97"/>
      <c r="I9141" s="98">
        <v>370.94</v>
      </c>
      <c r="J9141" s="98"/>
      <c r="K9141" s="27">
        <f>TRUNC(TRUNC(G9141,8)*I9141,2)</f>
        <v>1.1399999999999999</v>
      </c>
    </row>
    <row r="9142" spans="1:11" ht="18" customHeight="1" x14ac:dyDescent="0.25">
      <c r="A9142" s="9"/>
      <c r="B9142" s="9"/>
      <c r="C9142" s="9"/>
      <c r="D9142" s="9"/>
      <c r="E9142" s="9"/>
      <c r="F9142" s="9"/>
      <c r="G9142" s="91" t="s">
        <v>3919</v>
      </c>
      <c r="H9142" s="91"/>
      <c r="I9142" s="91"/>
      <c r="J9142" s="91"/>
      <c r="K9142" s="28">
        <f>SUM(K9140:K9141)</f>
        <v>1.2599999999999998</v>
      </c>
    </row>
    <row r="9143" spans="1:11" ht="15" customHeight="1" x14ac:dyDescent="0.25">
      <c r="A9143" s="9"/>
      <c r="B9143" s="9"/>
      <c r="C9143" s="9"/>
      <c r="D9143" s="9"/>
      <c r="E9143" s="9"/>
      <c r="F9143" s="9"/>
      <c r="G9143" s="92" t="s">
        <v>3913</v>
      </c>
      <c r="H9143" s="92"/>
      <c r="I9143" s="92"/>
      <c r="J9143" s="92"/>
      <c r="K9143" s="29">
        <f>ROUND(SUM(K9142),2)</f>
        <v>1.26</v>
      </c>
    </row>
    <row r="9144" spans="1:11" ht="9.9499999999999993" customHeight="1" x14ac:dyDescent="0.25">
      <c r="A9144" s="9"/>
      <c r="B9144" s="9"/>
      <c r="C9144" s="9"/>
      <c r="D9144" s="9"/>
      <c r="E9144" s="9"/>
      <c r="F9144" s="9"/>
      <c r="G9144" s="100"/>
      <c r="H9144" s="100"/>
      <c r="I9144" s="100"/>
      <c r="J9144" s="100"/>
      <c r="K9144" s="100"/>
    </row>
    <row r="9145" spans="1:11" ht="20.100000000000001" customHeight="1" x14ac:dyDescent="0.25">
      <c r="A9145" s="99" t="s">
        <v>2818</v>
      </c>
      <c r="B9145" s="99"/>
      <c r="C9145" s="99"/>
      <c r="D9145" s="99"/>
      <c r="E9145" s="99"/>
      <c r="F9145" s="99"/>
      <c r="G9145" s="99"/>
      <c r="H9145" s="99"/>
      <c r="I9145" s="99"/>
      <c r="J9145" s="99"/>
      <c r="K9145" s="99"/>
    </row>
    <row r="9146" spans="1:11" ht="12.95" customHeight="1" x14ac:dyDescent="0.25">
      <c r="A9146" s="107" t="s">
        <v>3984</v>
      </c>
      <c r="B9146" s="107"/>
      <c r="C9146" s="107"/>
      <c r="D9146" s="108" t="s">
        <v>3985</v>
      </c>
      <c r="E9146" s="87" t="s">
        <v>3986</v>
      </c>
      <c r="F9146" s="87"/>
      <c r="G9146" s="87" t="s">
        <v>3987</v>
      </c>
      <c r="H9146" s="87"/>
      <c r="I9146" s="87"/>
      <c r="J9146" s="87"/>
      <c r="K9146" s="87" t="s">
        <v>3988</v>
      </c>
    </row>
    <row r="9147" spans="1:11" ht="12" customHeight="1" x14ac:dyDescent="0.25">
      <c r="A9147" s="107"/>
      <c r="B9147" s="107"/>
      <c r="C9147" s="107"/>
      <c r="D9147" s="108"/>
      <c r="E9147" s="23" t="s">
        <v>3989</v>
      </c>
      <c r="F9147" s="23" t="s">
        <v>3990</v>
      </c>
      <c r="G9147" s="94" t="s">
        <v>3989</v>
      </c>
      <c r="H9147" s="94"/>
      <c r="I9147" s="94" t="s">
        <v>3990</v>
      </c>
      <c r="J9147" s="94"/>
      <c r="K9147" s="87"/>
    </row>
    <row r="9148" spans="1:11" ht="15" customHeight="1" x14ac:dyDescent="0.25">
      <c r="A9148" s="6" t="s">
        <v>3991</v>
      </c>
      <c r="B9148" s="104" t="s">
        <v>3992</v>
      </c>
      <c r="C9148" s="104"/>
      <c r="D9148" s="31">
        <v>1</v>
      </c>
      <c r="E9148" s="32">
        <v>0.34</v>
      </c>
      <c r="F9148" s="32">
        <v>0.66</v>
      </c>
      <c r="G9148" s="105">
        <v>355.46550000000002</v>
      </c>
      <c r="H9148" s="105"/>
      <c r="I9148" s="105">
        <v>95.872399999999999</v>
      </c>
      <c r="J9148" s="105"/>
      <c r="K9148" s="33">
        <f>ROUND(D9148*(ROUND(E9148*G9148,4)+ROUND(F9148*I9148,4)),4)</f>
        <v>184.13409999999999</v>
      </c>
    </row>
    <row r="9149" spans="1:11" ht="15" customHeight="1" x14ac:dyDescent="0.25">
      <c r="A9149" s="6" t="s">
        <v>3993</v>
      </c>
      <c r="B9149" s="104" t="s">
        <v>3994</v>
      </c>
      <c r="C9149" s="104"/>
      <c r="D9149" s="31">
        <v>1</v>
      </c>
      <c r="E9149" s="32">
        <v>1</v>
      </c>
      <c r="F9149" s="32">
        <v>0</v>
      </c>
      <c r="G9149" s="105">
        <v>365.3972</v>
      </c>
      <c r="H9149" s="105"/>
      <c r="I9149" s="105">
        <v>147.8879</v>
      </c>
      <c r="J9149" s="105"/>
      <c r="K9149" s="33">
        <f>ROUND(D9149*(ROUND(E9149*G9149,4)+ROUND(F9149*I9149,4)),4)</f>
        <v>365.3972</v>
      </c>
    </row>
    <row r="9150" spans="1:11" ht="15" customHeight="1" x14ac:dyDescent="0.25">
      <c r="A9150" s="6" t="s">
        <v>3995</v>
      </c>
      <c r="B9150" s="104" t="s">
        <v>3996</v>
      </c>
      <c r="C9150" s="104"/>
      <c r="D9150" s="31">
        <v>1</v>
      </c>
      <c r="E9150" s="32">
        <v>0.97</v>
      </c>
      <c r="F9150" s="32">
        <v>0.03</v>
      </c>
      <c r="G9150" s="105">
        <v>324.64210000000003</v>
      </c>
      <c r="H9150" s="105"/>
      <c r="I9150" s="105">
        <v>159.20740000000001</v>
      </c>
      <c r="J9150" s="105"/>
      <c r="K9150" s="33">
        <f>ROUND(D9150*(ROUND(E9150*G9150,4)+ROUND(F9150*I9150,4)),4)</f>
        <v>319.67899999999997</v>
      </c>
    </row>
    <row r="9151" spans="1:11" ht="15.95" customHeight="1" x14ac:dyDescent="0.25">
      <c r="A9151" s="6" t="s">
        <v>3997</v>
      </c>
      <c r="B9151" s="104" t="s">
        <v>3998</v>
      </c>
      <c r="C9151" s="104"/>
      <c r="D9151" s="31">
        <v>1</v>
      </c>
      <c r="E9151" s="32">
        <v>0.79</v>
      </c>
      <c r="F9151" s="32">
        <v>0.21</v>
      </c>
      <c r="G9151" s="105">
        <v>284.72230000000002</v>
      </c>
      <c r="H9151" s="105"/>
      <c r="I9151" s="105">
        <v>125.70480000000001</v>
      </c>
      <c r="J9151" s="105"/>
      <c r="K9151" s="33">
        <f>ROUND(D9151*(ROUND(E9151*G9151,4)+ROUND(F9151*I9151,4)),4)</f>
        <v>251.32859999999999</v>
      </c>
    </row>
    <row r="9152" spans="1:11" ht="15" customHeight="1" x14ac:dyDescent="0.25">
      <c r="A9152" s="1"/>
      <c r="B9152" s="1"/>
      <c r="C9152" s="1"/>
      <c r="D9152" s="1"/>
      <c r="E9152" s="1"/>
      <c r="F9152" s="1"/>
      <c r="G9152" s="85" t="s">
        <v>3999</v>
      </c>
      <c r="H9152" s="85"/>
      <c r="I9152" s="85"/>
      <c r="J9152" s="85"/>
      <c r="K9152" s="34">
        <f>SUM(K9147:K9151)</f>
        <v>1120.5389</v>
      </c>
    </row>
    <row r="9153" spans="1:11" ht="20.100000000000001" customHeight="1" x14ac:dyDescent="0.25">
      <c r="A9153" s="106" t="s">
        <v>4000</v>
      </c>
      <c r="B9153" s="106"/>
      <c r="C9153" s="106"/>
      <c r="D9153" s="106"/>
      <c r="E9153" s="106"/>
      <c r="F9153" s="2" t="s">
        <v>4</v>
      </c>
      <c r="G9153" s="87" t="s">
        <v>4001</v>
      </c>
      <c r="H9153" s="87"/>
      <c r="I9153" s="87" t="s">
        <v>4002</v>
      </c>
      <c r="J9153" s="87"/>
      <c r="K9153" s="2" t="s">
        <v>3988</v>
      </c>
    </row>
    <row r="9154" spans="1:11" ht="15" customHeight="1" x14ac:dyDescent="0.25">
      <c r="A9154" s="6" t="s">
        <v>4003</v>
      </c>
      <c r="B9154" s="101" t="s">
        <v>4004</v>
      </c>
      <c r="C9154" s="101"/>
      <c r="D9154" s="101"/>
      <c r="E9154" s="101"/>
      <c r="F9154" s="6" t="s">
        <v>3940</v>
      </c>
      <c r="G9154" s="114">
        <v>1</v>
      </c>
      <c r="H9154" s="114"/>
      <c r="I9154" s="115">
        <v>22.527200000000001</v>
      </c>
      <c r="J9154" s="115"/>
      <c r="K9154" s="35">
        <f>ROUND(ROUND(G9154,5)*I9154,4)</f>
        <v>22.527200000000001</v>
      </c>
    </row>
    <row r="9155" spans="1:11" ht="15" customHeight="1" x14ac:dyDescent="0.25">
      <c r="A9155" s="1"/>
      <c r="B9155" s="1"/>
      <c r="C9155" s="1"/>
      <c r="D9155" s="1"/>
      <c r="E9155" s="1"/>
      <c r="F9155" s="1"/>
      <c r="G9155" s="85" t="s">
        <v>4005</v>
      </c>
      <c r="H9155" s="85"/>
      <c r="I9155" s="85"/>
      <c r="J9155" s="85"/>
      <c r="K9155" s="36">
        <f>SUM(K9154:K9154)</f>
        <v>22.527200000000001</v>
      </c>
    </row>
    <row r="9156" spans="1:11" ht="15" customHeight="1" x14ac:dyDescent="0.25">
      <c r="A9156" s="9"/>
      <c r="B9156" s="9"/>
      <c r="C9156" s="9"/>
      <c r="D9156" s="9"/>
      <c r="E9156" s="9"/>
      <c r="F9156" s="9"/>
      <c r="G9156" s="92" t="s">
        <v>4006</v>
      </c>
      <c r="H9156" s="92"/>
      <c r="I9156" s="92"/>
      <c r="J9156" s="92"/>
      <c r="K9156" s="33">
        <f>SUM(K9152,K9155)</f>
        <v>1143.0661</v>
      </c>
    </row>
    <row r="9157" spans="1:11" ht="15" customHeight="1" x14ac:dyDescent="0.25">
      <c r="A9157" s="9"/>
      <c r="B9157" s="9"/>
      <c r="C9157" s="9"/>
      <c r="D9157" s="9"/>
      <c r="E9157" s="9"/>
      <c r="F9157" s="9"/>
      <c r="G9157" s="92" t="s">
        <v>4007</v>
      </c>
      <c r="H9157" s="92"/>
      <c r="I9157" s="92"/>
      <c r="J9157" s="92"/>
      <c r="K9157" s="37">
        <v>113.18</v>
      </c>
    </row>
    <row r="9158" spans="1:11" ht="15" customHeight="1" x14ac:dyDescent="0.25">
      <c r="A9158" s="9"/>
      <c r="B9158" s="9"/>
      <c r="C9158" s="9"/>
      <c r="D9158" s="9"/>
      <c r="E9158" s="9"/>
      <c r="F9158" s="9"/>
      <c r="G9158" s="92" t="s">
        <v>4008</v>
      </c>
      <c r="H9158" s="92"/>
      <c r="I9158" s="92"/>
      <c r="J9158" s="92"/>
      <c r="K9158" s="33">
        <f>ROUND(K9156/K9157,4)</f>
        <v>10.099500000000001</v>
      </c>
    </row>
    <row r="9159" spans="1:11" ht="15" customHeight="1" x14ac:dyDescent="0.25">
      <c r="A9159" s="9"/>
      <c r="B9159" s="9"/>
      <c r="C9159" s="9"/>
      <c r="D9159" s="9"/>
      <c r="E9159" s="9"/>
      <c r="F9159" s="9"/>
      <c r="G9159" s="92" t="s">
        <v>4009</v>
      </c>
      <c r="H9159" s="92"/>
      <c r="I9159" s="92"/>
      <c r="J9159" s="92"/>
      <c r="K9159" s="33">
        <f>ROUND(K9158*0.00746,4)</f>
        <v>7.5300000000000006E-2</v>
      </c>
    </row>
    <row r="9160" spans="1:11" ht="20.100000000000001" customHeight="1" x14ac:dyDescent="0.25">
      <c r="A9160" s="106" t="s">
        <v>4010</v>
      </c>
      <c r="B9160" s="106"/>
      <c r="C9160" s="106"/>
      <c r="D9160" s="106"/>
      <c r="E9160" s="106"/>
      <c r="F9160" s="2" t="s">
        <v>4</v>
      </c>
      <c r="G9160" s="87" t="s">
        <v>4001</v>
      </c>
      <c r="H9160" s="87"/>
      <c r="I9160" s="87" t="s">
        <v>3895</v>
      </c>
      <c r="J9160" s="87"/>
      <c r="K9160" s="2" t="s">
        <v>4011</v>
      </c>
    </row>
    <row r="9161" spans="1:11" ht="15" customHeight="1" x14ac:dyDescent="0.25">
      <c r="A9161" s="6" t="s">
        <v>4012</v>
      </c>
      <c r="B9161" s="104" t="s">
        <v>4013</v>
      </c>
      <c r="C9161" s="104"/>
      <c r="D9161" s="104"/>
      <c r="E9161" s="104"/>
      <c r="F9161" s="6" t="s">
        <v>77</v>
      </c>
      <c r="G9161" s="113">
        <v>1</v>
      </c>
      <c r="H9161" s="113"/>
      <c r="I9161" s="105">
        <v>195.03</v>
      </c>
      <c r="J9161" s="105"/>
      <c r="K9161" s="33">
        <f>ROUND(ROUND(G9161,5)*I9161,4)</f>
        <v>195.03</v>
      </c>
    </row>
    <row r="9162" spans="1:11" ht="15" customHeight="1" x14ac:dyDescent="0.25">
      <c r="A9162" s="1"/>
      <c r="B9162" s="1"/>
      <c r="C9162" s="1"/>
      <c r="D9162" s="1"/>
      <c r="E9162" s="1"/>
      <c r="F9162" s="1"/>
      <c r="G9162" s="85" t="s">
        <v>4014</v>
      </c>
      <c r="H9162" s="85"/>
      <c r="I9162" s="85"/>
      <c r="J9162" s="85"/>
      <c r="K9162" s="34">
        <f>SUM(K9161:K9161)</f>
        <v>195.03</v>
      </c>
    </row>
    <row r="9163" spans="1:11" ht="15" customHeight="1" x14ac:dyDescent="0.25">
      <c r="A9163" s="106" t="s">
        <v>4015</v>
      </c>
      <c r="B9163" s="106"/>
      <c r="C9163" s="106"/>
      <c r="D9163" s="23" t="s">
        <v>4016</v>
      </c>
      <c r="E9163" s="94" t="s">
        <v>4017</v>
      </c>
      <c r="F9163" s="94"/>
      <c r="G9163" s="94" t="s">
        <v>4001</v>
      </c>
      <c r="H9163" s="94"/>
      <c r="I9163" s="94" t="s">
        <v>3895</v>
      </c>
      <c r="J9163" s="94"/>
      <c r="K9163" s="23" t="s">
        <v>4011</v>
      </c>
    </row>
    <row r="9164" spans="1:11" ht="20.100000000000001" customHeight="1" x14ac:dyDescent="0.25">
      <c r="A9164" s="38" t="s">
        <v>4012</v>
      </c>
      <c r="B9164" s="109" t="s">
        <v>4018</v>
      </c>
      <c r="C9164" s="109"/>
      <c r="D9164" s="38" t="s">
        <v>4019</v>
      </c>
      <c r="E9164" s="110" t="s">
        <v>4020</v>
      </c>
      <c r="F9164" s="110"/>
      <c r="G9164" s="111">
        <v>2.2000000000000002</v>
      </c>
      <c r="H9164" s="111"/>
      <c r="I9164" s="112">
        <v>3.47</v>
      </c>
      <c r="J9164" s="112"/>
      <c r="K9164" s="41">
        <f>ROUND(ROUND(G9164,5)*I9164,4)</f>
        <v>7.6340000000000003</v>
      </c>
    </row>
    <row r="9165" spans="1:11" ht="15" customHeight="1" x14ac:dyDescent="0.25">
      <c r="A9165" s="1"/>
      <c r="B9165" s="1"/>
      <c r="C9165" s="1"/>
      <c r="D9165" s="1"/>
      <c r="E9165" s="1"/>
      <c r="F9165" s="1"/>
      <c r="G9165" s="85" t="s">
        <v>4021</v>
      </c>
      <c r="H9165" s="85"/>
      <c r="I9165" s="85"/>
      <c r="J9165" s="85"/>
      <c r="K9165" s="33">
        <f>SUM(K9164:K9164)</f>
        <v>7.6340000000000003</v>
      </c>
    </row>
    <row r="9166" spans="1:11" ht="12.95" customHeight="1" x14ac:dyDescent="0.25">
      <c r="A9166" s="106" t="s">
        <v>4022</v>
      </c>
      <c r="B9166" s="106"/>
      <c r="C9166" s="94" t="s">
        <v>4023</v>
      </c>
      <c r="D9166" s="94" t="s">
        <v>5</v>
      </c>
      <c r="E9166" s="94" t="s">
        <v>4024</v>
      </c>
      <c r="F9166" s="94"/>
      <c r="G9166" s="94" t="s">
        <v>4025</v>
      </c>
      <c r="H9166" s="94"/>
      <c r="I9166" s="94" t="s">
        <v>2086</v>
      </c>
      <c r="J9166" s="94"/>
      <c r="K9166" s="94" t="s">
        <v>4011</v>
      </c>
    </row>
    <row r="9167" spans="1:11" ht="12" customHeight="1" x14ac:dyDescent="0.25">
      <c r="A9167" s="106"/>
      <c r="B9167" s="106"/>
      <c r="C9167" s="94"/>
      <c r="D9167" s="94"/>
      <c r="E9167" s="23" t="s">
        <v>2092</v>
      </c>
      <c r="F9167" s="23" t="s">
        <v>4026</v>
      </c>
      <c r="G9167" s="23" t="s">
        <v>2092</v>
      </c>
      <c r="H9167" s="23" t="s">
        <v>4026</v>
      </c>
      <c r="I9167" s="23" t="s">
        <v>2092</v>
      </c>
      <c r="J9167" s="23" t="s">
        <v>4026</v>
      </c>
      <c r="K9167" s="94"/>
    </row>
    <row r="9168" spans="1:11" ht="27.95" customHeight="1" x14ac:dyDescent="0.25">
      <c r="A9168" s="38" t="s">
        <v>4012</v>
      </c>
      <c r="B9168" s="39" t="s">
        <v>4018</v>
      </c>
      <c r="C9168" s="38" t="s">
        <v>4027</v>
      </c>
      <c r="D9168" s="40">
        <v>2.2000000000000002</v>
      </c>
      <c r="E9168" s="42">
        <v>0</v>
      </c>
      <c r="F9168" s="43">
        <v>1.25</v>
      </c>
      <c r="G9168" s="42">
        <v>0</v>
      </c>
      <c r="H9168" s="43">
        <v>1</v>
      </c>
      <c r="I9168" s="42">
        <v>0</v>
      </c>
      <c r="J9168" s="43">
        <v>0.82</v>
      </c>
      <c r="K9168" s="41">
        <f>ROUND(D9168*(ROUND(E9168*F9168,4)+ROUND(G9168*H9168,4)+ROUND(I9168*J9168,4)),4)</f>
        <v>0</v>
      </c>
    </row>
    <row r="9169" spans="1:11" ht="15" customHeight="1" x14ac:dyDescent="0.25">
      <c r="A9169" s="1"/>
      <c r="B9169" s="1"/>
      <c r="C9169" s="1"/>
      <c r="D9169" s="1"/>
      <c r="E9169" s="1"/>
      <c r="F9169" s="1"/>
      <c r="G9169" s="85" t="s">
        <v>4028</v>
      </c>
      <c r="H9169" s="85"/>
      <c r="I9169" s="85"/>
      <c r="J9169" s="85"/>
      <c r="K9169" s="33">
        <f>SUM(K9167:K9168)</f>
        <v>0</v>
      </c>
    </row>
    <row r="9170" spans="1:11" ht="15" customHeight="1" x14ac:dyDescent="0.25">
      <c r="A9170" s="9"/>
      <c r="B9170" s="9"/>
      <c r="C9170" s="9"/>
      <c r="D9170" s="9"/>
      <c r="E9170" s="9"/>
      <c r="F9170" s="9"/>
      <c r="G9170" s="92" t="s">
        <v>4029</v>
      </c>
      <c r="H9170" s="92"/>
      <c r="I9170" s="92"/>
      <c r="J9170" s="92"/>
      <c r="K9170" s="33">
        <f>SUM(K9158,K9159,K9162,K9165,K9169)</f>
        <v>212.83879999999999</v>
      </c>
    </row>
    <row r="9171" spans="1:11" ht="15" customHeight="1" x14ac:dyDescent="0.25">
      <c r="A9171" s="9"/>
      <c r="B9171" s="9"/>
      <c r="C9171" s="9"/>
      <c r="D9171" s="9"/>
      <c r="E9171" s="9"/>
      <c r="F9171" s="9"/>
      <c r="G9171" s="92" t="s">
        <v>3913</v>
      </c>
      <c r="H9171" s="92"/>
      <c r="I9171" s="92"/>
      <c r="J9171" s="92"/>
      <c r="K9171" s="29">
        <f>ROUND(SUM(K9170),2)</f>
        <v>212.84</v>
      </c>
    </row>
    <row r="9172" spans="1:11" ht="9.9499999999999993" customHeight="1" x14ac:dyDescent="0.25">
      <c r="A9172" s="9"/>
      <c r="B9172" s="9"/>
      <c r="C9172" s="9"/>
      <c r="D9172" s="9"/>
      <c r="E9172" s="9"/>
      <c r="F9172" s="9"/>
      <c r="G9172" s="100"/>
      <c r="H9172" s="100"/>
      <c r="I9172" s="100"/>
      <c r="J9172" s="100"/>
      <c r="K9172" s="100"/>
    </row>
    <row r="9173" spans="1:11" ht="20.100000000000001" customHeight="1" x14ac:dyDescent="0.25">
      <c r="A9173" s="99" t="s">
        <v>2819</v>
      </c>
      <c r="B9173" s="99"/>
      <c r="C9173" s="99"/>
      <c r="D9173" s="99"/>
      <c r="E9173" s="99"/>
      <c r="F9173" s="99"/>
      <c r="G9173" s="99"/>
      <c r="H9173" s="99"/>
      <c r="I9173" s="99"/>
      <c r="J9173" s="99"/>
      <c r="K9173" s="99"/>
    </row>
    <row r="9174" spans="1:11" ht="15" customHeight="1" x14ac:dyDescent="0.25">
      <c r="A9174" s="93" t="s">
        <v>3916</v>
      </c>
      <c r="B9174" s="93"/>
      <c r="C9174" s="93"/>
      <c r="D9174" s="94" t="s">
        <v>3</v>
      </c>
      <c r="E9174" s="94"/>
      <c r="F9174" s="23" t="s">
        <v>4</v>
      </c>
      <c r="G9174" s="94" t="s">
        <v>3894</v>
      </c>
      <c r="H9174" s="94"/>
      <c r="I9174" s="94" t="s">
        <v>3895</v>
      </c>
      <c r="J9174" s="94"/>
      <c r="K9174" s="23" t="s">
        <v>3896</v>
      </c>
    </row>
    <row r="9175" spans="1:11" ht="45.95" customHeight="1" x14ac:dyDescent="0.25">
      <c r="A9175" s="24" t="s">
        <v>3934</v>
      </c>
      <c r="B9175" s="95" t="s">
        <v>3935</v>
      </c>
      <c r="C9175" s="95"/>
      <c r="D9175" s="96" t="s">
        <v>20</v>
      </c>
      <c r="E9175" s="96"/>
      <c r="F9175" s="24" t="s">
        <v>3936</v>
      </c>
      <c r="G9175" s="97">
        <v>2.5891999999999998E-3</v>
      </c>
      <c r="H9175" s="97"/>
      <c r="I9175" s="98">
        <v>76.52</v>
      </c>
      <c r="J9175" s="98"/>
      <c r="K9175" s="27">
        <f t="shared" ref="K9175:K9180" si="70">TRUNC(TRUNC(G9175,8)*I9175,2)</f>
        <v>0.19</v>
      </c>
    </row>
    <row r="9176" spans="1:11" ht="45.95" customHeight="1" x14ac:dyDescent="0.25">
      <c r="A9176" s="24" t="s">
        <v>28</v>
      </c>
      <c r="B9176" s="95" t="s">
        <v>29</v>
      </c>
      <c r="C9176" s="95"/>
      <c r="D9176" s="96" t="s">
        <v>20</v>
      </c>
      <c r="E9176" s="96"/>
      <c r="F9176" s="24" t="s">
        <v>30</v>
      </c>
      <c r="G9176" s="97">
        <v>1.0702000000000001E-3</v>
      </c>
      <c r="H9176" s="97"/>
      <c r="I9176" s="98">
        <v>322.67</v>
      </c>
      <c r="J9176" s="98"/>
      <c r="K9176" s="27">
        <f t="shared" si="70"/>
        <v>0.34</v>
      </c>
    </row>
    <row r="9177" spans="1:11" ht="29.1" customHeight="1" x14ac:dyDescent="0.25">
      <c r="A9177" s="24" t="s">
        <v>4030</v>
      </c>
      <c r="B9177" s="95" t="s">
        <v>4031</v>
      </c>
      <c r="C9177" s="95"/>
      <c r="D9177" s="96" t="s">
        <v>20</v>
      </c>
      <c r="E9177" s="96"/>
      <c r="F9177" s="24" t="s">
        <v>3936</v>
      </c>
      <c r="G9177" s="97">
        <v>3.3568999999999999E-3</v>
      </c>
      <c r="H9177" s="97"/>
      <c r="I9177" s="98">
        <v>105.44</v>
      </c>
      <c r="J9177" s="98"/>
      <c r="K9177" s="27">
        <f t="shared" si="70"/>
        <v>0.35</v>
      </c>
    </row>
    <row r="9178" spans="1:11" ht="29.1" customHeight="1" x14ac:dyDescent="0.25">
      <c r="A9178" s="24" t="s">
        <v>4032</v>
      </c>
      <c r="B9178" s="95" t="s">
        <v>4033</v>
      </c>
      <c r="C9178" s="95"/>
      <c r="D9178" s="96" t="s">
        <v>20</v>
      </c>
      <c r="E9178" s="96"/>
      <c r="F9178" s="24" t="s">
        <v>30</v>
      </c>
      <c r="G9178" s="97">
        <v>3.0249999999999998E-4</v>
      </c>
      <c r="H9178" s="97"/>
      <c r="I9178" s="98">
        <v>265.02</v>
      </c>
      <c r="J9178" s="98"/>
      <c r="K9178" s="27">
        <f t="shared" si="70"/>
        <v>0.08</v>
      </c>
    </row>
    <row r="9179" spans="1:11" ht="38.1" customHeight="1" x14ac:dyDescent="0.25">
      <c r="A9179" s="24" t="s">
        <v>4034</v>
      </c>
      <c r="B9179" s="95" t="s">
        <v>4035</v>
      </c>
      <c r="C9179" s="95"/>
      <c r="D9179" s="96" t="s">
        <v>20</v>
      </c>
      <c r="E9179" s="96"/>
      <c r="F9179" s="24" t="s">
        <v>3936</v>
      </c>
      <c r="G9179" s="97">
        <v>2.9082999999999999E-3</v>
      </c>
      <c r="H9179" s="97"/>
      <c r="I9179" s="98">
        <v>94.54</v>
      </c>
      <c r="J9179" s="98"/>
      <c r="K9179" s="27">
        <f t="shared" si="70"/>
        <v>0.27</v>
      </c>
    </row>
    <row r="9180" spans="1:11" ht="38.1" customHeight="1" x14ac:dyDescent="0.25">
      <c r="A9180" s="24" t="s">
        <v>4036</v>
      </c>
      <c r="B9180" s="95" t="s">
        <v>4037</v>
      </c>
      <c r="C9180" s="95"/>
      <c r="D9180" s="96" t="s">
        <v>20</v>
      </c>
      <c r="E9180" s="96"/>
      <c r="F9180" s="24" t="s">
        <v>30</v>
      </c>
      <c r="G9180" s="97">
        <v>7.5109999999999999E-4</v>
      </c>
      <c r="H9180" s="97"/>
      <c r="I9180" s="98">
        <v>225.43</v>
      </c>
      <c r="J9180" s="98"/>
      <c r="K9180" s="27">
        <f t="shared" si="70"/>
        <v>0.16</v>
      </c>
    </row>
    <row r="9181" spans="1:11" ht="18" customHeight="1" x14ac:dyDescent="0.25">
      <c r="A9181" s="9"/>
      <c r="B9181" s="9"/>
      <c r="C9181" s="9"/>
      <c r="D9181" s="9"/>
      <c r="E9181" s="9"/>
      <c r="F9181" s="9"/>
      <c r="G9181" s="91" t="s">
        <v>3919</v>
      </c>
      <c r="H9181" s="91"/>
      <c r="I9181" s="91"/>
      <c r="J9181" s="91"/>
      <c r="K9181" s="28">
        <f>SUM(K9175:K9180)</f>
        <v>1.39</v>
      </c>
    </row>
    <row r="9182" spans="1:11" ht="15" customHeight="1" x14ac:dyDescent="0.25">
      <c r="A9182" s="93" t="s">
        <v>3907</v>
      </c>
      <c r="B9182" s="93"/>
      <c r="C9182" s="93"/>
      <c r="D9182" s="94" t="s">
        <v>3</v>
      </c>
      <c r="E9182" s="94"/>
      <c r="F9182" s="23" t="s">
        <v>4</v>
      </c>
      <c r="G9182" s="94" t="s">
        <v>3894</v>
      </c>
      <c r="H9182" s="94"/>
      <c r="I9182" s="94" t="s">
        <v>3895</v>
      </c>
      <c r="J9182" s="94"/>
      <c r="K9182" s="23" t="s">
        <v>3896</v>
      </c>
    </row>
    <row r="9183" spans="1:11" ht="15" customHeight="1" x14ac:dyDescent="0.25">
      <c r="A9183" s="24" t="s">
        <v>3910</v>
      </c>
      <c r="B9183" s="95" t="s">
        <v>3911</v>
      </c>
      <c r="C9183" s="95"/>
      <c r="D9183" s="96" t="s">
        <v>20</v>
      </c>
      <c r="E9183" s="96"/>
      <c r="F9183" s="24" t="s">
        <v>2056</v>
      </c>
      <c r="G9183" s="97">
        <v>3.6592999999999999E-3</v>
      </c>
      <c r="H9183" s="97"/>
      <c r="I9183" s="98">
        <v>24.94</v>
      </c>
      <c r="J9183" s="98"/>
      <c r="K9183" s="27">
        <f>TRUNC(TRUNC(G9183,8)*I9183,2)</f>
        <v>0.09</v>
      </c>
    </row>
    <row r="9184" spans="1:11" ht="18" customHeight="1" x14ac:dyDescent="0.25">
      <c r="A9184" s="9"/>
      <c r="B9184" s="9"/>
      <c r="C9184" s="9"/>
      <c r="D9184" s="9"/>
      <c r="E9184" s="9"/>
      <c r="F9184" s="9"/>
      <c r="G9184" s="91" t="s">
        <v>3912</v>
      </c>
      <c r="H9184" s="91"/>
      <c r="I9184" s="91"/>
      <c r="J9184" s="91"/>
      <c r="K9184" s="28">
        <f>SUM(K9183:K9183)</f>
        <v>0.09</v>
      </c>
    </row>
    <row r="9185" spans="1:11" ht="15" customHeight="1" x14ac:dyDescent="0.25">
      <c r="A9185" s="9"/>
      <c r="B9185" s="9"/>
      <c r="C9185" s="9"/>
      <c r="D9185" s="9"/>
      <c r="E9185" s="9"/>
      <c r="F9185" s="9"/>
      <c r="G9185" s="92" t="s">
        <v>3913</v>
      </c>
      <c r="H9185" s="92"/>
      <c r="I9185" s="92"/>
      <c r="J9185" s="92"/>
      <c r="K9185" s="29">
        <f>ROUND(SUM(K9181,K9184),2)</f>
        <v>1.48</v>
      </c>
    </row>
    <row r="9186" spans="1:11" ht="9.9499999999999993" customHeight="1" x14ac:dyDescent="0.25">
      <c r="A9186" s="9"/>
      <c r="B9186" s="9"/>
      <c r="C9186" s="9"/>
      <c r="D9186" s="9"/>
      <c r="E9186" s="9"/>
      <c r="F9186" s="9"/>
      <c r="G9186" s="100"/>
      <c r="H9186" s="100"/>
      <c r="I9186" s="100"/>
      <c r="J9186" s="100"/>
      <c r="K9186" s="100"/>
    </row>
    <row r="9187" spans="1:11" ht="20.100000000000001" customHeight="1" x14ac:dyDescent="0.25">
      <c r="A9187" s="99" t="s">
        <v>2820</v>
      </c>
      <c r="B9187" s="99"/>
      <c r="C9187" s="99"/>
      <c r="D9187" s="99"/>
      <c r="E9187" s="99"/>
      <c r="F9187" s="99"/>
      <c r="G9187" s="99"/>
      <c r="H9187" s="99"/>
      <c r="I9187" s="99"/>
      <c r="J9187" s="99"/>
      <c r="K9187" s="99"/>
    </row>
    <row r="9188" spans="1:11" ht="15" customHeight="1" x14ac:dyDescent="0.25">
      <c r="A9188" s="93" t="s">
        <v>3893</v>
      </c>
      <c r="B9188" s="93"/>
      <c r="C9188" s="93"/>
      <c r="D9188" s="94" t="s">
        <v>3</v>
      </c>
      <c r="E9188" s="94"/>
      <c r="F9188" s="23" t="s">
        <v>4</v>
      </c>
      <c r="G9188" s="94" t="s">
        <v>3894</v>
      </c>
      <c r="H9188" s="94"/>
      <c r="I9188" s="94" t="s">
        <v>3895</v>
      </c>
      <c r="J9188" s="94"/>
      <c r="K9188" s="23" t="s">
        <v>3896</v>
      </c>
    </row>
    <row r="9189" spans="1:11" ht="21" customHeight="1" x14ac:dyDescent="0.25">
      <c r="A9189" s="24" t="s">
        <v>4038</v>
      </c>
      <c r="B9189" s="95" t="s">
        <v>4039</v>
      </c>
      <c r="C9189" s="95"/>
      <c r="D9189" s="96" t="s">
        <v>20</v>
      </c>
      <c r="E9189" s="96"/>
      <c r="F9189" s="24" t="s">
        <v>34</v>
      </c>
      <c r="G9189" s="97">
        <v>6.6E-3</v>
      </c>
      <c r="H9189" s="97"/>
      <c r="I9189" s="98">
        <v>210.23</v>
      </c>
      <c r="J9189" s="98"/>
      <c r="K9189" s="27">
        <f>TRUNC(TRUNC(G9189,8)*I9189,2)</f>
        <v>1.38</v>
      </c>
    </row>
    <row r="9190" spans="1:11" ht="21" customHeight="1" x14ac:dyDescent="0.25">
      <c r="A9190" s="24" t="s">
        <v>4040</v>
      </c>
      <c r="B9190" s="95" t="s">
        <v>4041</v>
      </c>
      <c r="C9190" s="95"/>
      <c r="D9190" s="96" t="s">
        <v>20</v>
      </c>
      <c r="E9190" s="96"/>
      <c r="F9190" s="24" t="s">
        <v>84</v>
      </c>
      <c r="G9190" s="97">
        <v>1.0049999999999999</v>
      </c>
      <c r="H9190" s="97"/>
      <c r="I9190" s="98">
        <v>32.369999999999997</v>
      </c>
      <c r="J9190" s="98"/>
      <c r="K9190" s="27">
        <f>TRUNC(TRUNC(G9190,8)*I9190,2)</f>
        <v>32.53</v>
      </c>
    </row>
    <row r="9191" spans="1:11" ht="15" customHeight="1" x14ac:dyDescent="0.25">
      <c r="A9191" s="9"/>
      <c r="B9191" s="9"/>
      <c r="C9191" s="9"/>
      <c r="D9191" s="9"/>
      <c r="E9191" s="9"/>
      <c r="F9191" s="9"/>
      <c r="G9191" s="91" t="s">
        <v>3906</v>
      </c>
      <c r="H9191" s="91"/>
      <c r="I9191" s="91"/>
      <c r="J9191" s="91"/>
      <c r="K9191" s="28">
        <f>SUM(K9189:K9190)</f>
        <v>33.910000000000004</v>
      </c>
    </row>
    <row r="9192" spans="1:11" ht="15" customHeight="1" x14ac:dyDescent="0.25">
      <c r="A9192" s="93" t="s">
        <v>3907</v>
      </c>
      <c r="B9192" s="93"/>
      <c r="C9192" s="93"/>
      <c r="D9192" s="94" t="s">
        <v>3</v>
      </c>
      <c r="E9192" s="94"/>
      <c r="F9192" s="23" t="s">
        <v>4</v>
      </c>
      <c r="G9192" s="94" t="s">
        <v>3894</v>
      </c>
      <c r="H9192" s="94"/>
      <c r="I9192" s="94" t="s">
        <v>3895</v>
      </c>
      <c r="J9192" s="94"/>
      <c r="K9192" s="23" t="s">
        <v>3896</v>
      </c>
    </row>
    <row r="9193" spans="1:11" ht="15" customHeight="1" x14ac:dyDescent="0.25">
      <c r="A9193" s="24" t="s">
        <v>3971</v>
      </c>
      <c r="B9193" s="95" t="s">
        <v>3972</v>
      </c>
      <c r="C9193" s="95"/>
      <c r="D9193" s="96" t="s">
        <v>20</v>
      </c>
      <c r="E9193" s="96"/>
      <c r="F9193" s="24" t="s">
        <v>2056</v>
      </c>
      <c r="G9193" s="97">
        <v>0.2296</v>
      </c>
      <c r="H9193" s="97"/>
      <c r="I9193" s="98">
        <v>32.69</v>
      </c>
      <c r="J9193" s="98"/>
      <c r="K9193" s="27">
        <f>TRUNC(TRUNC(G9193,8)*I9193,2)</f>
        <v>7.5</v>
      </c>
    </row>
    <row r="9194" spans="1:11" ht="15" customHeight="1" x14ac:dyDescent="0.25">
      <c r="A9194" s="24" t="s">
        <v>3910</v>
      </c>
      <c r="B9194" s="95" t="s">
        <v>3911</v>
      </c>
      <c r="C9194" s="95"/>
      <c r="D9194" s="96" t="s">
        <v>20</v>
      </c>
      <c r="E9194" s="96"/>
      <c r="F9194" s="24" t="s">
        <v>2056</v>
      </c>
      <c r="G9194" s="97">
        <v>0.2296</v>
      </c>
      <c r="H9194" s="97"/>
      <c r="I9194" s="98">
        <v>24.94</v>
      </c>
      <c r="J9194" s="98"/>
      <c r="K9194" s="27">
        <f>TRUNC(TRUNC(G9194,8)*I9194,2)</f>
        <v>5.72</v>
      </c>
    </row>
    <row r="9195" spans="1:11" ht="18" customHeight="1" x14ac:dyDescent="0.25">
      <c r="A9195" s="9"/>
      <c r="B9195" s="9"/>
      <c r="C9195" s="9"/>
      <c r="D9195" s="9"/>
      <c r="E9195" s="9"/>
      <c r="F9195" s="9"/>
      <c r="G9195" s="91" t="s">
        <v>3912</v>
      </c>
      <c r="H9195" s="91"/>
      <c r="I9195" s="91"/>
      <c r="J9195" s="91"/>
      <c r="K9195" s="28">
        <f>SUM(K9193:K9194)</f>
        <v>13.219999999999999</v>
      </c>
    </row>
    <row r="9196" spans="1:11" ht="15" customHeight="1" x14ac:dyDescent="0.25">
      <c r="A9196" s="93" t="s">
        <v>3922</v>
      </c>
      <c r="B9196" s="93"/>
      <c r="C9196" s="93"/>
      <c r="D9196" s="94" t="s">
        <v>3</v>
      </c>
      <c r="E9196" s="94"/>
      <c r="F9196" s="23" t="s">
        <v>4</v>
      </c>
      <c r="G9196" s="94" t="s">
        <v>3894</v>
      </c>
      <c r="H9196" s="94"/>
      <c r="I9196" s="94" t="s">
        <v>3895</v>
      </c>
      <c r="J9196" s="94"/>
      <c r="K9196" s="23" t="s">
        <v>3896</v>
      </c>
    </row>
    <row r="9197" spans="1:11" ht="21" customHeight="1" x14ac:dyDescent="0.25">
      <c r="A9197" s="24" t="s">
        <v>4042</v>
      </c>
      <c r="B9197" s="95" t="s">
        <v>4043</v>
      </c>
      <c r="C9197" s="95"/>
      <c r="D9197" s="96" t="s">
        <v>20</v>
      </c>
      <c r="E9197" s="96"/>
      <c r="F9197" s="24" t="s">
        <v>34</v>
      </c>
      <c r="G9197" s="97">
        <v>1.8E-3</v>
      </c>
      <c r="H9197" s="97"/>
      <c r="I9197" s="98">
        <v>767.08</v>
      </c>
      <c r="J9197" s="98"/>
      <c r="K9197" s="27">
        <f>TRUNC(TRUNC(G9197,8)*I9197,2)</f>
        <v>1.38</v>
      </c>
    </row>
    <row r="9198" spans="1:11" ht="15" customHeight="1" x14ac:dyDescent="0.25">
      <c r="A9198" s="9"/>
      <c r="B9198" s="9"/>
      <c r="C9198" s="9"/>
      <c r="D9198" s="9"/>
      <c r="E9198" s="9"/>
      <c r="F9198" s="9"/>
      <c r="G9198" s="91" t="s">
        <v>3933</v>
      </c>
      <c r="H9198" s="91"/>
      <c r="I9198" s="91"/>
      <c r="J9198" s="91"/>
      <c r="K9198" s="28">
        <f>SUM(K9197:K9197)</f>
        <v>1.38</v>
      </c>
    </row>
    <row r="9199" spans="1:11" ht="15" customHeight="1" x14ac:dyDescent="0.25">
      <c r="A9199" s="9"/>
      <c r="B9199" s="9"/>
      <c r="C9199" s="9"/>
      <c r="D9199" s="9"/>
      <c r="E9199" s="9"/>
      <c r="F9199" s="9"/>
      <c r="G9199" s="92" t="s">
        <v>3913</v>
      </c>
      <c r="H9199" s="92"/>
      <c r="I9199" s="92"/>
      <c r="J9199" s="92"/>
      <c r="K9199" s="29">
        <f>ROUND(SUM(K9191,K9195,K9198),2)</f>
        <v>48.51</v>
      </c>
    </row>
    <row r="9200" spans="1:11" ht="9.9499999999999993" customHeight="1" x14ac:dyDescent="0.25">
      <c r="A9200" s="9"/>
      <c r="B9200" s="9"/>
      <c r="C9200" s="9"/>
      <c r="D9200" s="9"/>
      <c r="E9200" s="9"/>
      <c r="F9200" s="9"/>
      <c r="G9200" s="100"/>
      <c r="H9200" s="100"/>
      <c r="I9200" s="100"/>
      <c r="J9200" s="100"/>
      <c r="K9200" s="100"/>
    </row>
    <row r="9201" spans="1:11" ht="20.100000000000001" customHeight="1" x14ac:dyDescent="0.25">
      <c r="A9201" s="99" t="s">
        <v>2821</v>
      </c>
      <c r="B9201" s="99"/>
      <c r="C9201" s="99"/>
      <c r="D9201" s="99"/>
      <c r="E9201" s="99"/>
      <c r="F9201" s="99"/>
      <c r="G9201" s="99"/>
      <c r="H9201" s="99"/>
      <c r="I9201" s="99"/>
      <c r="J9201" s="99"/>
      <c r="K9201" s="99"/>
    </row>
    <row r="9202" spans="1:11" ht="15" customHeight="1" x14ac:dyDescent="0.25">
      <c r="A9202" s="93" t="s">
        <v>3893</v>
      </c>
      <c r="B9202" s="93"/>
      <c r="C9202" s="93"/>
      <c r="D9202" s="94" t="s">
        <v>3</v>
      </c>
      <c r="E9202" s="94"/>
      <c r="F9202" s="23" t="s">
        <v>4</v>
      </c>
      <c r="G9202" s="94" t="s">
        <v>3894</v>
      </c>
      <c r="H9202" s="94"/>
      <c r="I9202" s="94" t="s">
        <v>3895</v>
      </c>
      <c r="J9202" s="94"/>
      <c r="K9202" s="23" t="s">
        <v>3896</v>
      </c>
    </row>
    <row r="9203" spans="1:11" ht="15" customHeight="1" x14ac:dyDescent="0.25">
      <c r="A9203" s="24" t="s">
        <v>4044</v>
      </c>
      <c r="B9203" s="95" t="s">
        <v>4045</v>
      </c>
      <c r="C9203" s="95"/>
      <c r="D9203" s="96" t="s">
        <v>20</v>
      </c>
      <c r="E9203" s="96"/>
      <c r="F9203" s="24" t="s">
        <v>3903</v>
      </c>
      <c r="G9203" s="97">
        <v>0.106</v>
      </c>
      <c r="H9203" s="97"/>
      <c r="I9203" s="98">
        <v>2.59</v>
      </c>
      <c r="J9203" s="98"/>
      <c r="K9203" s="27">
        <f>TRUNC(TRUNC(G9203,8)*I9203,2)</f>
        <v>0.27</v>
      </c>
    </row>
    <row r="9204" spans="1:11" ht="15" customHeight="1" x14ac:dyDescent="0.25">
      <c r="A9204" s="9"/>
      <c r="B9204" s="9"/>
      <c r="C9204" s="9"/>
      <c r="D9204" s="9"/>
      <c r="E9204" s="9"/>
      <c r="F9204" s="9"/>
      <c r="G9204" s="91" t="s">
        <v>3906</v>
      </c>
      <c r="H9204" s="91"/>
      <c r="I9204" s="91"/>
      <c r="J9204" s="91"/>
      <c r="K9204" s="28">
        <f>SUM(K9203:K9203)</f>
        <v>0.27</v>
      </c>
    </row>
    <row r="9205" spans="1:11" ht="15" customHeight="1" x14ac:dyDescent="0.25">
      <c r="A9205" s="93" t="s">
        <v>3907</v>
      </c>
      <c r="B9205" s="93"/>
      <c r="C9205" s="93"/>
      <c r="D9205" s="94" t="s">
        <v>3</v>
      </c>
      <c r="E9205" s="94"/>
      <c r="F9205" s="23" t="s">
        <v>4</v>
      </c>
      <c r="G9205" s="94" t="s">
        <v>3894</v>
      </c>
      <c r="H9205" s="94"/>
      <c r="I9205" s="94" t="s">
        <v>3895</v>
      </c>
      <c r="J9205" s="94"/>
      <c r="K9205" s="23" t="s">
        <v>3896</v>
      </c>
    </row>
    <row r="9206" spans="1:11" ht="15" customHeight="1" x14ac:dyDescent="0.25">
      <c r="A9206" s="24" t="s">
        <v>4046</v>
      </c>
      <c r="B9206" s="95" t="s">
        <v>4047</v>
      </c>
      <c r="C9206" s="95"/>
      <c r="D9206" s="96" t="s">
        <v>20</v>
      </c>
      <c r="E9206" s="96"/>
      <c r="F9206" s="24" t="s">
        <v>2056</v>
      </c>
      <c r="G9206" s="97">
        <v>3.6999999999999998E-2</v>
      </c>
      <c r="H9206" s="97"/>
      <c r="I9206" s="98">
        <v>34.35</v>
      </c>
      <c r="J9206" s="98"/>
      <c r="K9206" s="27">
        <f>TRUNC(TRUNC(G9206,8)*I9206,2)</f>
        <v>1.27</v>
      </c>
    </row>
    <row r="9207" spans="1:11" ht="15" customHeight="1" x14ac:dyDescent="0.25">
      <c r="A9207" s="24" t="s">
        <v>3910</v>
      </c>
      <c r="B9207" s="95" t="s">
        <v>3911</v>
      </c>
      <c r="C9207" s="95"/>
      <c r="D9207" s="96" t="s">
        <v>20</v>
      </c>
      <c r="E9207" s="96"/>
      <c r="F9207" s="24" t="s">
        <v>2056</v>
      </c>
      <c r="G9207" s="97">
        <v>1.6E-2</v>
      </c>
      <c r="H9207" s="97"/>
      <c r="I9207" s="98">
        <v>24.94</v>
      </c>
      <c r="J9207" s="98"/>
      <c r="K9207" s="27">
        <f>TRUNC(TRUNC(G9207,8)*I9207,2)</f>
        <v>0.39</v>
      </c>
    </row>
    <row r="9208" spans="1:11" ht="18" customHeight="1" x14ac:dyDescent="0.25">
      <c r="A9208" s="9"/>
      <c r="B9208" s="9"/>
      <c r="C9208" s="9"/>
      <c r="D9208" s="9"/>
      <c r="E9208" s="9"/>
      <c r="F9208" s="9"/>
      <c r="G9208" s="91" t="s">
        <v>3912</v>
      </c>
      <c r="H9208" s="91"/>
      <c r="I9208" s="91"/>
      <c r="J9208" s="91"/>
      <c r="K9208" s="28">
        <f>SUM(K9206:K9207)</f>
        <v>1.6600000000000001</v>
      </c>
    </row>
    <row r="9209" spans="1:11" ht="15" customHeight="1" x14ac:dyDescent="0.25">
      <c r="A9209" s="9"/>
      <c r="B9209" s="9"/>
      <c r="C9209" s="9"/>
      <c r="D9209" s="9"/>
      <c r="E9209" s="9"/>
      <c r="F9209" s="9"/>
      <c r="G9209" s="92" t="s">
        <v>3913</v>
      </c>
      <c r="H9209" s="92"/>
      <c r="I9209" s="92"/>
      <c r="J9209" s="92"/>
      <c r="K9209" s="29">
        <f>ROUND(SUM(K9204,K9208),2)</f>
        <v>1.93</v>
      </c>
    </row>
    <row r="9210" spans="1:11" ht="9.9499999999999993" customHeight="1" x14ac:dyDescent="0.25">
      <c r="A9210" s="9"/>
      <c r="B9210" s="9"/>
      <c r="C9210" s="9"/>
      <c r="D9210" s="9"/>
      <c r="E9210" s="9"/>
      <c r="F9210" s="9"/>
      <c r="G9210" s="100"/>
      <c r="H9210" s="100"/>
      <c r="I9210" s="100"/>
      <c r="J9210" s="100"/>
      <c r="K9210" s="100"/>
    </row>
    <row r="9211" spans="1:11" ht="20.100000000000001" customHeight="1" x14ac:dyDescent="0.25">
      <c r="A9211" s="99" t="s">
        <v>2822</v>
      </c>
      <c r="B9211" s="99"/>
      <c r="C9211" s="99"/>
      <c r="D9211" s="99"/>
      <c r="E9211" s="99"/>
      <c r="F9211" s="99"/>
      <c r="G9211" s="99"/>
      <c r="H9211" s="99"/>
      <c r="I9211" s="99"/>
      <c r="J9211" s="99"/>
      <c r="K9211" s="99"/>
    </row>
    <row r="9212" spans="1:11" ht="15" customHeight="1" x14ac:dyDescent="0.25">
      <c r="A9212" s="93" t="s">
        <v>3916</v>
      </c>
      <c r="B9212" s="93"/>
      <c r="C9212" s="93"/>
      <c r="D9212" s="94" t="s">
        <v>3</v>
      </c>
      <c r="E9212" s="94"/>
      <c r="F9212" s="23" t="s">
        <v>4</v>
      </c>
      <c r="G9212" s="94" t="s">
        <v>3894</v>
      </c>
      <c r="H9212" s="94"/>
      <c r="I9212" s="94" t="s">
        <v>3895</v>
      </c>
      <c r="J9212" s="94"/>
      <c r="K9212" s="23" t="s">
        <v>3896</v>
      </c>
    </row>
    <row r="9213" spans="1:11" ht="29.1" customHeight="1" x14ac:dyDescent="0.25">
      <c r="A9213" s="24" t="s">
        <v>3963</v>
      </c>
      <c r="B9213" s="95" t="s">
        <v>3964</v>
      </c>
      <c r="C9213" s="95"/>
      <c r="D9213" s="96" t="s">
        <v>20</v>
      </c>
      <c r="E9213" s="96"/>
      <c r="F9213" s="24" t="s">
        <v>3936</v>
      </c>
      <c r="G9213" s="97">
        <v>5.2258833999999998</v>
      </c>
      <c r="H9213" s="97"/>
      <c r="I9213" s="98">
        <v>8.9</v>
      </c>
      <c r="J9213" s="98"/>
      <c r="K9213" s="27">
        <f>TRUNC(TRUNC(G9213,8)*I9213,2)</f>
        <v>46.51</v>
      </c>
    </row>
    <row r="9214" spans="1:11" ht="29.1" customHeight="1" x14ac:dyDescent="0.25">
      <c r="A9214" s="24" t="s">
        <v>3965</v>
      </c>
      <c r="B9214" s="95" t="s">
        <v>3966</v>
      </c>
      <c r="C9214" s="95"/>
      <c r="D9214" s="96" t="s">
        <v>20</v>
      </c>
      <c r="E9214" s="96"/>
      <c r="F9214" s="24" t="s">
        <v>30</v>
      </c>
      <c r="G9214" s="97">
        <v>0.95392160000000004</v>
      </c>
      <c r="H9214" s="97"/>
      <c r="I9214" s="98">
        <v>32.76</v>
      </c>
      <c r="J9214" s="98"/>
      <c r="K9214" s="27">
        <f>TRUNC(TRUNC(G9214,8)*I9214,2)</f>
        <v>31.25</v>
      </c>
    </row>
    <row r="9215" spans="1:11" ht="21" customHeight="1" x14ac:dyDescent="0.25">
      <c r="A9215" s="24" t="s">
        <v>3967</v>
      </c>
      <c r="B9215" s="95" t="s">
        <v>3968</v>
      </c>
      <c r="C9215" s="95"/>
      <c r="D9215" s="96" t="s">
        <v>20</v>
      </c>
      <c r="E9215" s="96"/>
      <c r="F9215" s="24" t="s">
        <v>3936</v>
      </c>
      <c r="G9215" s="97">
        <v>5.2258833999999998</v>
      </c>
      <c r="H9215" s="97"/>
      <c r="I9215" s="98">
        <v>27.59</v>
      </c>
      <c r="J9215" s="98"/>
      <c r="K9215" s="27">
        <f>TRUNC(TRUNC(G9215,8)*I9215,2)</f>
        <v>144.18</v>
      </c>
    </row>
    <row r="9216" spans="1:11" ht="21" customHeight="1" x14ac:dyDescent="0.25">
      <c r="A9216" s="24" t="s">
        <v>3969</v>
      </c>
      <c r="B9216" s="95" t="s">
        <v>3970</v>
      </c>
      <c r="C9216" s="95"/>
      <c r="D9216" s="96" t="s">
        <v>20</v>
      </c>
      <c r="E9216" s="96"/>
      <c r="F9216" s="24" t="s">
        <v>30</v>
      </c>
      <c r="G9216" s="97">
        <v>0.95392160000000004</v>
      </c>
      <c r="H9216" s="97"/>
      <c r="I9216" s="98">
        <v>28.09</v>
      </c>
      <c r="J9216" s="98"/>
      <c r="K9216" s="27">
        <f>TRUNC(TRUNC(G9216,8)*I9216,2)</f>
        <v>26.79</v>
      </c>
    </row>
    <row r="9217" spans="1:11" ht="18" customHeight="1" x14ac:dyDescent="0.25">
      <c r="A9217" s="9"/>
      <c r="B9217" s="9"/>
      <c r="C9217" s="9"/>
      <c r="D9217" s="9"/>
      <c r="E9217" s="9"/>
      <c r="F9217" s="9"/>
      <c r="G9217" s="91" t="s">
        <v>3919</v>
      </c>
      <c r="H9217" s="91"/>
      <c r="I9217" s="91"/>
      <c r="J9217" s="91"/>
      <c r="K9217" s="28">
        <f>SUM(K9213:K9216)</f>
        <v>248.73</v>
      </c>
    </row>
    <row r="9218" spans="1:11" ht="15" customHeight="1" x14ac:dyDescent="0.25">
      <c r="A9218" s="93" t="s">
        <v>3893</v>
      </c>
      <c r="B9218" s="93"/>
      <c r="C9218" s="93"/>
      <c r="D9218" s="94" t="s">
        <v>3</v>
      </c>
      <c r="E9218" s="94"/>
      <c r="F9218" s="23" t="s">
        <v>4</v>
      </c>
      <c r="G9218" s="94" t="s">
        <v>3894</v>
      </c>
      <c r="H9218" s="94"/>
      <c r="I9218" s="94" t="s">
        <v>3895</v>
      </c>
      <c r="J9218" s="94"/>
      <c r="K9218" s="23" t="s">
        <v>3896</v>
      </c>
    </row>
    <row r="9219" spans="1:11" ht="21" customHeight="1" x14ac:dyDescent="0.25">
      <c r="A9219" s="24" t="s">
        <v>4048</v>
      </c>
      <c r="B9219" s="95" t="s">
        <v>4049</v>
      </c>
      <c r="C9219" s="95"/>
      <c r="D9219" s="96" t="s">
        <v>20</v>
      </c>
      <c r="E9219" s="96"/>
      <c r="F9219" s="24" t="s">
        <v>34</v>
      </c>
      <c r="G9219" s="97">
        <v>0.19980000000000001</v>
      </c>
      <c r="H9219" s="97"/>
      <c r="I9219" s="98">
        <v>206.17</v>
      </c>
      <c r="J9219" s="98"/>
      <c r="K9219" s="27">
        <f>TRUNC(TRUNC(G9219,8)*I9219,2)</f>
        <v>41.19</v>
      </c>
    </row>
    <row r="9220" spans="1:11" ht="15" customHeight="1" x14ac:dyDescent="0.25">
      <c r="A9220" s="24" t="s">
        <v>3955</v>
      </c>
      <c r="B9220" s="95" t="s">
        <v>3956</v>
      </c>
      <c r="C9220" s="95"/>
      <c r="D9220" s="96" t="s">
        <v>20</v>
      </c>
      <c r="E9220" s="96"/>
      <c r="F9220" s="24" t="s">
        <v>3903</v>
      </c>
      <c r="G9220" s="97">
        <v>3.6695999999999999E-2</v>
      </c>
      <c r="H9220" s="97"/>
      <c r="I9220" s="98">
        <v>19.37</v>
      </c>
      <c r="J9220" s="98"/>
      <c r="K9220" s="27">
        <f>TRUNC(TRUNC(G9220,8)*I9220,2)</f>
        <v>0.71</v>
      </c>
    </row>
    <row r="9221" spans="1:11" ht="21" customHeight="1" x14ac:dyDescent="0.25">
      <c r="A9221" s="24" t="s">
        <v>4050</v>
      </c>
      <c r="B9221" s="95" t="s">
        <v>4051</v>
      </c>
      <c r="C9221" s="95"/>
      <c r="D9221" s="96" t="s">
        <v>20</v>
      </c>
      <c r="E9221" s="96"/>
      <c r="F9221" s="24" t="s">
        <v>84</v>
      </c>
      <c r="G9221" s="97">
        <v>7.48</v>
      </c>
      <c r="H9221" s="97"/>
      <c r="I9221" s="98">
        <v>3.9</v>
      </c>
      <c r="J9221" s="98"/>
      <c r="K9221" s="27">
        <f>TRUNC(TRUNC(G9221,8)*I9221,2)</f>
        <v>29.17</v>
      </c>
    </row>
    <row r="9222" spans="1:11" ht="15" customHeight="1" x14ac:dyDescent="0.25">
      <c r="A9222" s="9"/>
      <c r="B9222" s="9"/>
      <c r="C9222" s="9"/>
      <c r="D9222" s="9"/>
      <c r="E9222" s="9"/>
      <c r="F9222" s="9"/>
      <c r="G9222" s="91" t="s">
        <v>3906</v>
      </c>
      <c r="H9222" s="91"/>
      <c r="I9222" s="91"/>
      <c r="J9222" s="91"/>
      <c r="K9222" s="28">
        <f>SUM(K9219:K9221)</f>
        <v>71.069999999999993</v>
      </c>
    </row>
    <row r="9223" spans="1:11" ht="15" customHeight="1" x14ac:dyDescent="0.25">
      <c r="A9223" s="93" t="s">
        <v>3907</v>
      </c>
      <c r="B9223" s="93"/>
      <c r="C9223" s="93"/>
      <c r="D9223" s="94" t="s">
        <v>3</v>
      </c>
      <c r="E9223" s="94"/>
      <c r="F9223" s="23" t="s">
        <v>4</v>
      </c>
      <c r="G9223" s="94" t="s">
        <v>3894</v>
      </c>
      <c r="H9223" s="94"/>
      <c r="I9223" s="94" t="s">
        <v>3895</v>
      </c>
      <c r="J9223" s="94"/>
      <c r="K9223" s="23" t="s">
        <v>3896</v>
      </c>
    </row>
    <row r="9224" spans="1:11" ht="15" customHeight="1" x14ac:dyDescent="0.25">
      <c r="A9224" s="24" t="s">
        <v>3971</v>
      </c>
      <c r="B9224" s="95" t="s">
        <v>3972</v>
      </c>
      <c r="C9224" s="95"/>
      <c r="D9224" s="96" t="s">
        <v>20</v>
      </c>
      <c r="E9224" s="96"/>
      <c r="F9224" s="24" t="s">
        <v>2056</v>
      </c>
      <c r="G9224" s="97">
        <v>2.3251949999999999</v>
      </c>
      <c r="H9224" s="97"/>
      <c r="I9224" s="98">
        <v>32.69</v>
      </c>
      <c r="J9224" s="98"/>
      <c r="K9224" s="27">
        <f>TRUNC(TRUNC(G9224,8)*I9224,2)</f>
        <v>76.010000000000005</v>
      </c>
    </row>
    <row r="9225" spans="1:11" ht="15" customHeight="1" x14ac:dyDescent="0.25">
      <c r="A9225" s="24" t="s">
        <v>3910</v>
      </c>
      <c r="B9225" s="95" t="s">
        <v>3911</v>
      </c>
      <c r="C9225" s="95"/>
      <c r="D9225" s="96" t="s">
        <v>20</v>
      </c>
      <c r="E9225" s="96"/>
      <c r="F9225" s="24" t="s">
        <v>2056</v>
      </c>
      <c r="G9225" s="97">
        <v>17.010999999999999</v>
      </c>
      <c r="H9225" s="97"/>
      <c r="I9225" s="98">
        <v>24.94</v>
      </c>
      <c r="J9225" s="98"/>
      <c r="K9225" s="27">
        <f>TRUNC(TRUNC(G9225,8)*I9225,2)</f>
        <v>424.25</v>
      </c>
    </row>
    <row r="9226" spans="1:11" ht="18" customHeight="1" x14ac:dyDescent="0.25">
      <c r="A9226" s="9"/>
      <c r="B9226" s="9"/>
      <c r="C9226" s="9"/>
      <c r="D9226" s="9"/>
      <c r="E9226" s="9"/>
      <c r="F9226" s="9"/>
      <c r="G9226" s="91" t="s">
        <v>3912</v>
      </c>
      <c r="H9226" s="91"/>
      <c r="I9226" s="91"/>
      <c r="J9226" s="91"/>
      <c r="K9226" s="28">
        <f>SUM(K9224:K9225)</f>
        <v>500.26</v>
      </c>
    </row>
    <row r="9227" spans="1:11" ht="15" customHeight="1" x14ac:dyDescent="0.25">
      <c r="A9227" s="93" t="s">
        <v>3922</v>
      </c>
      <c r="B9227" s="93"/>
      <c r="C9227" s="93"/>
      <c r="D9227" s="94" t="s">
        <v>3</v>
      </c>
      <c r="E9227" s="94"/>
      <c r="F9227" s="23" t="s">
        <v>4</v>
      </c>
      <c r="G9227" s="94" t="s">
        <v>3894</v>
      </c>
      <c r="H9227" s="94"/>
      <c r="I9227" s="94" t="s">
        <v>3895</v>
      </c>
      <c r="J9227" s="94"/>
      <c r="K9227" s="23" t="s">
        <v>3896</v>
      </c>
    </row>
    <row r="9228" spans="1:11" ht="29.1" customHeight="1" x14ac:dyDescent="0.25">
      <c r="A9228" s="24" t="s">
        <v>4052</v>
      </c>
      <c r="B9228" s="95" t="s">
        <v>4053</v>
      </c>
      <c r="C9228" s="95"/>
      <c r="D9228" s="96" t="s">
        <v>20</v>
      </c>
      <c r="E9228" s="96"/>
      <c r="F9228" s="24" t="s">
        <v>34</v>
      </c>
      <c r="G9228" s="97">
        <v>0.66502459999999997</v>
      </c>
      <c r="H9228" s="97"/>
      <c r="I9228" s="98">
        <v>619.19000000000005</v>
      </c>
      <c r="J9228" s="98"/>
      <c r="K9228" s="27">
        <f>TRUNC(TRUNC(G9228,8)*I9228,2)</f>
        <v>411.77</v>
      </c>
    </row>
    <row r="9229" spans="1:11" ht="21" customHeight="1" x14ac:dyDescent="0.25">
      <c r="A9229" s="24" t="s">
        <v>95</v>
      </c>
      <c r="B9229" s="95" t="s">
        <v>96</v>
      </c>
      <c r="C9229" s="95"/>
      <c r="D9229" s="96" t="s">
        <v>20</v>
      </c>
      <c r="E9229" s="96"/>
      <c r="F9229" s="24" t="s">
        <v>16</v>
      </c>
      <c r="G9229" s="97">
        <v>0.48</v>
      </c>
      <c r="H9229" s="97"/>
      <c r="I9229" s="98">
        <v>176.85</v>
      </c>
      <c r="J9229" s="98"/>
      <c r="K9229" s="27">
        <f>TRUNC(TRUNC(G9229,8)*I9229,2)</f>
        <v>84.88</v>
      </c>
    </row>
    <row r="9230" spans="1:11" ht="15" customHeight="1" x14ac:dyDescent="0.25">
      <c r="A9230" s="9"/>
      <c r="B9230" s="9"/>
      <c r="C9230" s="9"/>
      <c r="D9230" s="9"/>
      <c r="E9230" s="9"/>
      <c r="F9230" s="9"/>
      <c r="G9230" s="91" t="s">
        <v>3933</v>
      </c>
      <c r="H9230" s="91"/>
      <c r="I9230" s="91"/>
      <c r="J9230" s="91"/>
      <c r="K9230" s="28">
        <f>SUM(K9228:K9229)</f>
        <v>496.65</v>
      </c>
    </row>
    <row r="9231" spans="1:11" ht="15" customHeight="1" x14ac:dyDescent="0.25">
      <c r="A9231" s="9"/>
      <c r="B9231" s="9"/>
      <c r="C9231" s="9"/>
      <c r="D9231" s="9"/>
      <c r="E9231" s="9"/>
      <c r="F9231" s="9"/>
      <c r="G9231" s="92" t="s">
        <v>3913</v>
      </c>
      <c r="H9231" s="92"/>
      <c r="I9231" s="92"/>
      <c r="J9231" s="92"/>
      <c r="K9231" s="29">
        <f>ROUND(SUM(K9217,K9222,K9226,K9230),2)</f>
        <v>1316.71</v>
      </c>
    </row>
    <row r="9232" spans="1:11" ht="9.9499999999999993" customHeight="1" x14ac:dyDescent="0.25">
      <c r="A9232" s="9"/>
      <c r="B9232" s="9"/>
      <c r="C9232" s="9"/>
      <c r="D9232" s="9"/>
      <c r="E9232" s="9"/>
      <c r="F9232" s="9"/>
      <c r="G9232" s="100"/>
      <c r="H9232" s="100"/>
      <c r="I9232" s="100"/>
      <c r="J9232" s="100"/>
      <c r="K9232" s="100"/>
    </row>
    <row r="9233" spans="1:11" ht="20.100000000000001" customHeight="1" x14ac:dyDescent="0.25">
      <c r="A9233" s="99" t="s">
        <v>2823</v>
      </c>
      <c r="B9233" s="99"/>
      <c r="C9233" s="99"/>
      <c r="D9233" s="99"/>
      <c r="E9233" s="99"/>
      <c r="F9233" s="99"/>
      <c r="G9233" s="99"/>
      <c r="H9233" s="99"/>
      <c r="I9233" s="99"/>
      <c r="J9233" s="99"/>
      <c r="K9233" s="99"/>
    </row>
    <row r="9234" spans="1:11" ht="15" customHeight="1" x14ac:dyDescent="0.25">
      <c r="A9234" s="93" t="s">
        <v>3893</v>
      </c>
      <c r="B9234" s="93"/>
      <c r="C9234" s="93"/>
      <c r="D9234" s="94" t="s">
        <v>3</v>
      </c>
      <c r="E9234" s="94"/>
      <c r="F9234" s="23" t="s">
        <v>4</v>
      </c>
      <c r="G9234" s="94" t="s">
        <v>3894</v>
      </c>
      <c r="H9234" s="94"/>
      <c r="I9234" s="94" t="s">
        <v>3895</v>
      </c>
      <c r="J9234" s="94"/>
      <c r="K9234" s="23" t="s">
        <v>3896</v>
      </c>
    </row>
    <row r="9235" spans="1:11" ht="29.1" customHeight="1" x14ac:dyDescent="0.25">
      <c r="A9235" s="24" t="s">
        <v>4054</v>
      </c>
      <c r="B9235" s="95" t="s">
        <v>4055</v>
      </c>
      <c r="C9235" s="95"/>
      <c r="D9235" s="96" t="s">
        <v>20</v>
      </c>
      <c r="E9235" s="96"/>
      <c r="F9235" s="24" t="s">
        <v>34</v>
      </c>
      <c r="G9235" s="97">
        <v>0.18468999999999999</v>
      </c>
      <c r="H9235" s="97"/>
      <c r="I9235" s="98">
        <v>517.16999999999996</v>
      </c>
      <c r="J9235" s="98"/>
      <c r="K9235" s="27">
        <f t="shared" ref="K9235:K9240" si="71">ROUND(ROUND(G9235,8)*I9235,2)</f>
        <v>95.52</v>
      </c>
    </row>
    <row r="9236" spans="1:11" ht="21" customHeight="1" x14ac:dyDescent="0.25">
      <c r="A9236" s="24" t="s">
        <v>4056</v>
      </c>
      <c r="B9236" s="95" t="s">
        <v>4057</v>
      </c>
      <c r="C9236" s="95"/>
      <c r="D9236" s="96" t="s">
        <v>20</v>
      </c>
      <c r="E9236" s="96"/>
      <c r="F9236" s="24" t="s">
        <v>2057</v>
      </c>
      <c r="G9236" s="97">
        <v>3.1900000000000001E-3</v>
      </c>
      <c r="H9236" s="97"/>
      <c r="I9236" s="98">
        <v>8.98</v>
      </c>
      <c r="J9236" s="98"/>
      <c r="K9236" s="27">
        <f t="shared" si="71"/>
        <v>0.03</v>
      </c>
    </row>
    <row r="9237" spans="1:11" ht="15" customHeight="1" x14ac:dyDescent="0.25">
      <c r="A9237" s="24" t="s">
        <v>3955</v>
      </c>
      <c r="B9237" s="95" t="s">
        <v>3956</v>
      </c>
      <c r="C9237" s="95"/>
      <c r="D9237" s="96" t="s">
        <v>20</v>
      </c>
      <c r="E9237" s="96"/>
      <c r="F9237" s="24" t="s">
        <v>3903</v>
      </c>
      <c r="G9237" s="97">
        <v>4.4999999999999998E-2</v>
      </c>
      <c r="H9237" s="97"/>
      <c r="I9237" s="98">
        <v>19.37</v>
      </c>
      <c r="J9237" s="98"/>
      <c r="K9237" s="27">
        <f t="shared" si="71"/>
        <v>0.87</v>
      </c>
    </row>
    <row r="9238" spans="1:11" ht="21" customHeight="1" x14ac:dyDescent="0.25">
      <c r="A9238" s="24" t="s">
        <v>4050</v>
      </c>
      <c r="B9238" s="95" t="s">
        <v>4051</v>
      </c>
      <c r="C9238" s="95"/>
      <c r="D9238" s="96" t="s">
        <v>20</v>
      </c>
      <c r="E9238" s="96"/>
      <c r="F9238" s="24" t="s">
        <v>84</v>
      </c>
      <c r="G9238" s="97">
        <v>0.46875</v>
      </c>
      <c r="H9238" s="97"/>
      <c r="I9238" s="98">
        <v>3.9</v>
      </c>
      <c r="J9238" s="98"/>
      <c r="K9238" s="27">
        <f t="shared" si="71"/>
        <v>1.83</v>
      </c>
    </row>
    <row r="9239" spans="1:11" ht="21" customHeight="1" x14ac:dyDescent="0.25">
      <c r="A9239" s="24" t="s">
        <v>4058</v>
      </c>
      <c r="B9239" s="95" t="s">
        <v>4059</v>
      </c>
      <c r="C9239" s="95"/>
      <c r="D9239" s="96" t="s">
        <v>20</v>
      </c>
      <c r="E9239" s="96"/>
      <c r="F9239" s="24" t="s">
        <v>84</v>
      </c>
      <c r="G9239" s="97">
        <v>0.375</v>
      </c>
      <c r="H9239" s="97"/>
      <c r="I9239" s="98">
        <v>2.69</v>
      </c>
      <c r="J9239" s="98"/>
      <c r="K9239" s="27">
        <f t="shared" si="71"/>
        <v>1.01</v>
      </c>
    </row>
    <row r="9240" spans="1:11" ht="29.1" customHeight="1" x14ac:dyDescent="0.25">
      <c r="A9240" s="24" t="s">
        <v>4060</v>
      </c>
      <c r="B9240" s="95" t="s">
        <v>4061</v>
      </c>
      <c r="C9240" s="95"/>
      <c r="D9240" s="96" t="s">
        <v>20</v>
      </c>
      <c r="E9240" s="96"/>
      <c r="F9240" s="24" t="s">
        <v>16</v>
      </c>
      <c r="G9240" s="97">
        <v>1.07</v>
      </c>
      <c r="H9240" s="97"/>
      <c r="I9240" s="98">
        <v>23.81</v>
      </c>
      <c r="J9240" s="98"/>
      <c r="K9240" s="27">
        <f t="shared" si="71"/>
        <v>25.48</v>
      </c>
    </row>
    <row r="9241" spans="1:11" ht="15" customHeight="1" x14ac:dyDescent="0.25">
      <c r="A9241" s="9"/>
      <c r="B9241" s="9"/>
      <c r="C9241" s="9"/>
      <c r="D9241" s="9"/>
      <c r="E9241" s="9"/>
      <c r="F9241" s="9"/>
      <c r="G9241" s="91" t="s">
        <v>3906</v>
      </c>
      <c r="H9241" s="91"/>
      <c r="I9241" s="91"/>
      <c r="J9241" s="91"/>
      <c r="K9241" s="28">
        <f>SUM(K9235:K9240)</f>
        <v>124.74000000000001</v>
      </c>
    </row>
    <row r="9242" spans="1:11" ht="15" customHeight="1" x14ac:dyDescent="0.25">
      <c r="A9242" s="93" t="s">
        <v>3907</v>
      </c>
      <c r="B9242" s="93"/>
      <c r="C9242" s="93"/>
      <c r="D9242" s="94" t="s">
        <v>3</v>
      </c>
      <c r="E9242" s="94"/>
      <c r="F9242" s="23" t="s">
        <v>4</v>
      </c>
      <c r="G9242" s="94" t="s">
        <v>3894</v>
      </c>
      <c r="H9242" s="94"/>
      <c r="I9242" s="94" t="s">
        <v>3895</v>
      </c>
      <c r="J9242" s="94"/>
      <c r="K9242" s="23" t="s">
        <v>3896</v>
      </c>
    </row>
    <row r="9243" spans="1:11" ht="21" customHeight="1" x14ac:dyDescent="0.25">
      <c r="A9243" s="24" t="s">
        <v>3908</v>
      </c>
      <c r="B9243" s="95" t="s">
        <v>3909</v>
      </c>
      <c r="C9243" s="95"/>
      <c r="D9243" s="96" t="s">
        <v>20</v>
      </c>
      <c r="E9243" s="96"/>
      <c r="F9243" s="24" t="s">
        <v>2056</v>
      </c>
      <c r="G9243" s="97">
        <v>0.13009999999999999</v>
      </c>
      <c r="H9243" s="97"/>
      <c r="I9243" s="98">
        <v>32.24</v>
      </c>
      <c r="J9243" s="98"/>
      <c r="K9243" s="27">
        <f>ROUND(ROUND(G9243,8)*I9243,2)</f>
        <v>4.1900000000000004</v>
      </c>
    </row>
    <row r="9244" spans="1:11" ht="15" customHeight="1" x14ac:dyDescent="0.25">
      <c r="A9244" s="24" t="s">
        <v>3971</v>
      </c>
      <c r="B9244" s="95" t="s">
        <v>3972</v>
      </c>
      <c r="C9244" s="95"/>
      <c r="D9244" s="96" t="s">
        <v>20</v>
      </c>
      <c r="E9244" s="96"/>
      <c r="F9244" s="24" t="s">
        <v>2056</v>
      </c>
      <c r="G9244" s="97">
        <v>8.7400000000000005E-2</v>
      </c>
      <c r="H9244" s="97"/>
      <c r="I9244" s="98">
        <v>32.69</v>
      </c>
      <c r="J9244" s="98"/>
      <c r="K9244" s="27">
        <f>ROUND(ROUND(G9244,8)*I9244,2)</f>
        <v>2.86</v>
      </c>
    </row>
    <row r="9245" spans="1:11" ht="15" customHeight="1" x14ac:dyDescent="0.25">
      <c r="A9245" s="24" t="s">
        <v>3910</v>
      </c>
      <c r="B9245" s="95" t="s">
        <v>3911</v>
      </c>
      <c r="C9245" s="95"/>
      <c r="D9245" s="96" t="s">
        <v>20</v>
      </c>
      <c r="E9245" s="96"/>
      <c r="F9245" s="24" t="s">
        <v>2056</v>
      </c>
      <c r="G9245" s="97">
        <v>0.21759999999999999</v>
      </c>
      <c r="H9245" s="97"/>
      <c r="I9245" s="98">
        <v>24.94</v>
      </c>
      <c r="J9245" s="98"/>
      <c r="K9245" s="27">
        <f>ROUND(ROUND(G9245,8)*I9245,2)</f>
        <v>5.43</v>
      </c>
    </row>
    <row r="9246" spans="1:11" ht="18" customHeight="1" x14ac:dyDescent="0.25">
      <c r="A9246" s="9"/>
      <c r="B9246" s="9"/>
      <c r="C9246" s="9"/>
      <c r="D9246" s="9"/>
      <c r="E9246" s="9"/>
      <c r="F9246" s="9"/>
      <c r="G9246" s="91" t="s">
        <v>3912</v>
      </c>
      <c r="H9246" s="91"/>
      <c r="I9246" s="91"/>
      <c r="J9246" s="91"/>
      <c r="K9246" s="28">
        <f>SUM(K9243:K9245)</f>
        <v>12.48</v>
      </c>
    </row>
    <row r="9247" spans="1:11" ht="15" customHeight="1" x14ac:dyDescent="0.25">
      <c r="A9247" s="93" t="s">
        <v>3922</v>
      </c>
      <c r="B9247" s="93"/>
      <c r="C9247" s="93"/>
      <c r="D9247" s="94" t="s">
        <v>3</v>
      </c>
      <c r="E9247" s="94"/>
      <c r="F9247" s="23" t="s">
        <v>4</v>
      </c>
      <c r="G9247" s="94" t="s">
        <v>3894</v>
      </c>
      <c r="H9247" s="94"/>
      <c r="I9247" s="94" t="s">
        <v>3895</v>
      </c>
      <c r="J9247" s="94"/>
      <c r="K9247" s="23" t="s">
        <v>3896</v>
      </c>
    </row>
    <row r="9248" spans="1:11" ht="29.1" customHeight="1" x14ac:dyDescent="0.25">
      <c r="A9248" s="24" t="s">
        <v>4062</v>
      </c>
      <c r="B9248" s="95" t="s">
        <v>4063</v>
      </c>
      <c r="C9248" s="95"/>
      <c r="D9248" s="96" t="s">
        <v>20</v>
      </c>
      <c r="E9248" s="96"/>
      <c r="F9248" s="24" t="s">
        <v>3903</v>
      </c>
      <c r="G9248" s="97">
        <v>1.23E-2</v>
      </c>
      <c r="H9248" s="97"/>
      <c r="I9248" s="98">
        <v>23.44</v>
      </c>
      <c r="J9248" s="98"/>
      <c r="K9248" s="27">
        <f>ROUND(ROUND(G9248,8)*I9248,2)</f>
        <v>0.28999999999999998</v>
      </c>
    </row>
    <row r="9249" spans="1:11" ht="21" customHeight="1" x14ac:dyDescent="0.25">
      <c r="A9249" s="24" t="s">
        <v>4064</v>
      </c>
      <c r="B9249" s="95" t="s">
        <v>4065</v>
      </c>
      <c r="C9249" s="95"/>
      <c r="D9249" s="96" t="s">
        <v>4066</v>
      </c>
      <c r="E9249" s="96"/>
      <c r="F9249" s="24" t="s">
        <v>26</v>
      </c>
      <c r="G9249" s="97">
        <v>4</v>
      </c>
      <c r="H9249" s="97"/>
      <c r="I9249" s="98">
        <v>5.76</v>
      </c>
      <c r="J9249" s="98"/>
      <c r="K9249" s="27">
        <f>ROUND(ROUND(G9249,8)*I9249,2)</f>
        <v>23.04</v>
      </c>
    </row>
    <row r="9250" spans="1:11" ht="15" customHeight="1" x14ac:dyDescent="0.25">
      <c r="A9250" s="9"/>
      <c r="B9250" s="9"/>
      <c r="C9250" s="9"/>
      <c r="D9250" s="9"/>
      <c r="E9250" s="9"/>
      <c r="F9250" s="9"/>
      <c r="G9250" s="91" t="s">
        <v>3933</v>
      </c>
      <c r="H9250" s="91"/>
      <c r="I9250" s="91"/>
      <c r="J9250" s="91"/>
      <c r="K9250" s="28">
        <f>SUM(K9248:K9249)</f>
        <v>23.33</v>
      </c>
    </row>
    <row r="9251" spans="1:11" ht="15" customHeight="1" x14ac:dyDescent="0.25">
      <c r="A9251" s="9"/>
      <c r="B9251" s="9"/>
      <c r="C9251" s="9"/>
      <c r="D9251" s="9"/>
      <c r="E9251" s="9"/>
      <c r="F9251" s="9"/>
      <c r="G9251" s="92" t="s">
        <v>3913</v>
      </c>
      <c r="H9251" s="92"/>
      <c r="I9251" s="92"/>
      <c r="J9251" s="92"/>
      <c r="K9251" s="29">
        <f>ROUND(SUM(K9241,K9246,K9250),2)</f>
        <v>160.55000000000001</v>
      </c>
    </row>
    <row r="9252" spans="1:11" ht="9.9499999999999993" customHeight="1" x14ac:dyDescent="0.25">
      <c r="A9252" s="9"/>
      <c r="B9252" s="9"/>
      <c r="C9252" s="9"/>
      <c r="D9252" s="9"/>
      <c r="E9252" s="9"/>
      <c r="F9252" s="9"/>
      <c r="G9252" s="100"/>
      <c r="H9252" s="100"/>
      <c r="I9252" s="100"/>
      <c r="J9252" s="100"/>
      <c r="K9252" s="100"/>
    </row>
    <row r="9253" spans="1:11" ht="20.100000000000001" customHeight="1" x14ac:dyDescent="0.25">
      <c r="A9253" s="99" t="s">
        <v>2824</v>
      </c>
      <c r="B9253" s="99"/>
      <c r="C9253" s="99"/>
      <c r="D9253" s="99"/>
      <c r="E9253" s="99"/>
      <c r="F9253" s="99"/>
      <c r="G9253" s="99"/>
      <c r="H9253" s="99"/>
      <c r="I9253" s="99"/>
      <c r="J9253" s="99"/>
      <c r="K9253" s="99"/>
    </row>
    <row r="9254" spans="1:11" ht="15" customHeight="1" x14ac:dyDescent="0.25">
      <c r="A9254" s="93" t="s">
        <v>3893</v>
      </c>
      <c r="B9254" s="93"/>
      <c r="C9254" s="93"/>
      <c r="D9254" s="94" t="s">
        <v>3</v>
      </c>
      <c r="E9254" s="94"/>
      <c r="F9254" s="23" t="s">
        <v>4</v>
      </c>
      <c r="G9254" s="94" t="s">
        <v>3894</v>
      </c>
      <c r="H9254" s="94"/>
      <c r="I9254" s="94" t="s">
        <v>3895</v>
      </c>
      <c r="J9254" s="94"/>
      <c r="K9254" s="23" t="s">
        <v>3896</v>
      </c>
    </row>
    <row r="9255" spans="1:11" ht="45.95" customHeight="1" x14ac:dyDescent="0.25">
      <c r="A9255" s="24" t="s">
        <v>4073</v>
      </c>
      <c r="B9255" s="95" t="s">
        <v>4074</v>
      </c>
      <c r="C9255" s="95"/>
      <c r="D9255" s="96" t="s">
        <v>20</v>
      </c>
      <c r="E9255" s="96"/>
      <c r="F9255" s="24" t="s">
        <v>26</v>
      </c>
      <c r="G9255" s="97">
        <v>1</v>
      </c>
      <c r="H9255" s="97"/>
      <c r="I9255" s="98">
        <v>1235.9100000000001</v>
      </c>
      <c r="J9255" s="98"/>
      <c r="K9255" s="27">
        <f>TRUNC(TRUNC(G9255,8)*I9255,2)</f>
        <v>1235.9100000000001</v>
      </c>
    </row>
    <row r="9256" spans="1:11" ht="21" customHeight="1" x14ac:dyDescent="0.25">
      <c r="A9256" s="24" t="s">
        <v>4075</v>
      </c>
      <c r="B9256" s="95" t="s">
        <v>4076</v>
      </c>
      <c r="C9256" s="95"/>
      <c r="D9256" s="96" t="s">
        <v>20</v>
      </c>
      <c r="E9256" s="96"/>
      <c r="F9256" s="24" t="s">
        <v>34</v>
      </c>
      <c r="G9256" s="97">
        <v>1.1999999999999999E-3</v>
      </c>
      <c r="H9256" s="97"/>
      <c r="I9256" s="98">
        <v>205.09</v>
      </c>
      <c r="J9256" s="98"/>
      <c r="K9256" s="27">
        <f>TRUNC(TRUNC(G9256,8)*I9256,2)</f>
        <v>0.24</v>
      </c>
    </row>
    <row r="9257" spans="1:11" ht="15" customHeight="1" x14ac:dyDescent="0.25">
      <c r="A9257" s="9"/>
      <c r="B9257" s="9"/>
      <c r="C9257" s="9"/>
      <c r="D9257" s="9"/>
      <c r="E9257" s="9"/>
      <c r="F9257" s="9"/>
      <c r="G9257" s="91" t="s">
        <v>3906</v>
      </c>
      <c r="H9257" s="91"/>
      <c r="I9257" s="91"/>
      <c r="J9257" s="91"/>
      <c r="K9257" s="28">
        <f>SUM(K9255:K9256)</f>
        <v>1236.1500000000001</v>
      </c>
    </row>
    <row r="9258" spans="1:11" ht="15" customHeight="1" x14ac:dyDescent="0.25">
      <c r="A9258" s="93" t="s">
        <v>3907</v>
      </c>
      <c r="B9258" s="93"/>
      <c r="C9258" s="93"/>
      <c r="D9258" s="94" t="s">
        <v>3</v>
      </c>
      <c r="E9258" s="94"/>
      <c r="F9258" s="23" t="s">
        <v>4</v>
      </c>
      <c r="G9258" s="94" t="s">
        <v>3894</v>
      </c>
      <c r="H9258" s="94"/>
      <c r="I9258" s="94" t="s">
        <v>3895</v>
      </c>
      <c r="J9258" s="94"/>
      <c r="K9258" s="23" t="s">
        <v>3896</v>
      </c>
    </row>
    <row r="9259" spans="1:11" ht="15" customHeight="1" x14ac:dyDescent="0.25">
      <c r="A9259" s="24" t="s">
        <v>3971</v>
      </c>
      <c r="B9259" s="95" t="s">
        <v>3972</v>
      </c>
      <c r="C9259" s="95"/>
      <c r="D9259" s="96" t="s">
        <v>20</v>
      </c>
      <c r="E9259" s="96"/>
      <c r="F9259" s="24" t="s">
        <v>2056</v>
      </c>
      <c r="G9259" s="97">
        <v>0.86809999999999998</v>
      </c>
      <c r="H9259" s="97"/>
      <c r="I9259" s="98">
        <v>32.69</v>
      </c>
      <c r="J9259" s="98"/>
      <c r="K9259" s="27">
        <f>TRUNC(TRUNC(G9259,8)*I9259,2)</f>
        <v>28.37</v>
      </c>
    </row>
    <row r="9260" spans="1:11" ht="15" customHeight="1" x14ac:dyDescent="0.25">
      <c r="A9260" s="24" t="s">
        <v>3910</v>
      </c>
      <c r="B9260" s="95" t="s">
        <v>3911</v>
      </c>
      <c r="C9260" s="95"/>
      <c r="D9260" s="96" t="s">
        <v>20</v>
      </c>
      <c r="E9260" s="96"/>
      <c r="F9260" s="24" t="s">
        <v>2056</v>
      </c>
      <c r="G9260" s="97">
        <v>0.57869999999999999</v>
      </c>
      <c r="H9260" s="97"/>
      <c r="I9260" s="98">
        <v>24.94</v>
      </c>
      <c r="J9260" s="98"/>
      <c r="K9260" s="27">
        <f>TRUNC(TRUNC(G9260,8)*I9260,2)</f>
        <v>14.43</v>
      </c>
    </row>
    <row r="9261" spans="1:11" ht="18" customHeight="1" x14ac:dyDescent="0.25">
      <c r="A9261" s="9"/>
      <c r="B9261" s="9"/>
      <c r="C9261" s="9"/>
      <c r="D9261" s="9"/>
      <c r="E9261" s="9"/>
      <c r="F9261" s="9"/>
      <c r="G9261" s="91" t="s">
        <v>3912</v>
      </c>
      <c r="H9261" s="91"/>
      <c r="I9261" s="91"/>
      <c r="J9261" s="91"/>
      <c r="K9261" s="28">
        <f>SUM(K9259:K9260)</f>
        <v>42.8</v>
      </c>
    </row>
    <row r="9262" spans="1:11" ht="15" customHeight="1" x14ac:dyDescent="0.25">
      <c r="A9262" s="93" t="s">
        <v>3922</v>
      </c>
      <c r="B9262" s="93"/>
      <c r="C9262" s="93"/>
      <c r="D9262" s="94" t="s">
        <v>3</v>
      </c>
      <c r="E9262" s="94"/>
      <c r="F9262" s="23" t="s">
        <v>4</v>
      </c>
      <c r="G9262" s="94" t="s">
        <v>3894</v>
      </c>
      <c r="H9262" s="94"/>
      <c r="I9262" s="94" t="s">
        <v>3895</v>
      </c>
      <c r="J9262" s="94"/>
      <c r="K9262" s="23" t="s">
        <v>3896</v>
      </c>
    </row>
    <row r="9263" spans="1:11" ht="29.1" customHeight="1" x14ac:dyDescent="0.25">
      <c r="A9263" s="24" t="s">
        <v>4077</v>
      </c>
      <c r="B9263" s="95" t="s">
        <v>4078</v>
      </c>
      <c r="C9263" s="95"/>
      <c r="D9263" s="96" t="s">
        <v>20</v>
      </c>
      <c r="E9263" s="96"/>
      <c r="F9263" s="24" t="s">
        <v>34</v>
      </c>
      <c r="G9263" s="97">
        <v>2.2200000000000001E-2</v>
      </c>
      <c r="H9263" s="97"/>
      <c r="I9263" s="98">
        <v>924.6</v>
      </c>
      <c r="J9263" s="98"/>
      <c r="K9263" s="27">
        <f>TRUNC(TRUNC(G9263,8)*I9263,2)</f>
        <v>20.52</v>
      </c>
    </row>
    <row r="9264" spans="1:11" ht="15" customHeight="1" x14ac:dyDescent="0.25">
      <c r="A9264" s="9"/>
      <c r="B9264" s="9"/>
      <c r="C9264" s="9"/>
      <c r="D9264" s="9"/>
      <c r="E9264" s="9"/>
      <c r="F9264" s="9"/>
      <c r="G9264" s="91" t="s">
        <v>3933</v>
      </c>
      <c r="H9264" s="91"/>
      <c r="I9264" s="91"/>
      <c r="J9264" s="91"/>
      <c r="K9264" s="28">
        <f>SUM(K9263:K9263)</f>
        <v>20.52</v>
      </c>
    </row>
    <row r="9265" spans="1:11" ht="15" customHeight="1" x14ac:dyDescent="0.25">
      <c r="A9265" s="9"/>
      <c r="B9265" s="9"/>
      <c r="C9265" s="9"/>
      <c r="D9265" s="9"/>
      <c r="E9265" s="9"/>
      <c r="F9265" s="9"/>
      <c r="G9265" s="92" t="s">
        <v>3913</v>
      </c>
      <c r="H9265" s="92"/>
      <c r="I9265" s="92"/>
      <c r="J9265" s="92"/>
      <c r="K9265" s="29">
        <f>ROUND(SUM(K9257,K9261,K9264),2)</f>
        <v>1299.47</v>
      </c>
    </row>
    <row r="9266" spans="1:11" ht="9.9499999999999993" customHeight="1" x14ac:dyDescent="0.25">
      <c r="A9266" s="9"/>
      <c r="B9266" s="9"/>
      <c r="C9266" s="9"/>
      <c r="D9266" s="9"/>
      <c r="E9266" s="9"/>
      <c r="F9266" s="9"/>
      <c r="G9266" s="100"/>
      <c r="H9266" s="100"/>
      <c r="I9266" s="100"/>
      <c r="J9266" s="100"/>
      <c r="K9266" s="100"/>
    </row>
    <row r="9267" spans="1:11" ht="20.100000000000001" customHeight="1" x14ac:dyDescent="0.25">
      <c r="A9267" s="99" t="s">
        <v>2825</v>
      </c>
      <c r="B9267" s="99"/>
      <c r="C9267" s="99"/>
      <c r="D9267" s="99"/>
      <c r="E9267" s="99"/>
      <c r="F9267" s="99"/>
      <c r="G9267" s="99"/>
      <c r="H9267" s="99"/>
      <c r="I9267" s="99"/>
      <c r="J9267" s="99"/>
      <c r="K9267" s="99"/>
    </row>
    <row r="9268" spans="1:11" ht="15" customHeight="1" x14ac:dyDescent="0.25">
      <c r="A9268" s="93" t="s">
        <v>3893</v>
      </c>
      <c r="B9268" s="93"/>
      <c r="C9268" s="93"/>
      <c r="D9268" s="94" t="s">
        <v>3</v>
      </c>
      <c r="E9268" s="94"/>
      <c r="F9268" s="23" t="s">
        <v>4</v>
      </c>
      <c r="G9268" s="94" t="s">
        <v>3894</v>
      </c>
      <c r="H9268" s="94"/>
      <c r="I9268" s="94" t="s">
        <v>3895</v>
      </c>
      <c r="J9268" s="94"/>
      <c r="K9268" s="23" t="s">
        <v>3896</v>
      </c>
    </row>
    <row r="9269" spans="1:11" ht="15" customHeight="1" x14ac:dyDescent="0.25">
      <c r="A9269" s="24" t="s">
        <v>4067</v>
      </c>
      <c r="B9269" s="95" t="s">
        <v>4068</v>
      </c>
      <c r="C9269" s="95"/>
      <c r="D9269" s="96" t="s">
        <v>20</v>
      </c>
      <c r="E9269" s="96"/>
      <c r="F9269" s="24" t="s">
        <v>3903</v>
      </c>
      <c r="G9269" s="97">
        <v>8.6199999999999992</v>
      </c>
      <c r="H9269" s="97"/>
      <c r="I9269" s="98">
        <v>1.1299999999999999</v>
      </c>
      <c r="J9269" s="98"/>
      <c r="K9269" s="27">
        <f>TRUNC(TRUNC(G9269,8)*I9269,2)</f>
        <v>9.74</v>
      </c>
    </row>
    <row r="9270" spans="1:11" ht="29.1" customHeight="1" x14ac:dyDescent="0.25">
      <c r="A9270" s="24" t="s">
        <v>4069</v>
      </c>
      <c r="B9270" s="95" t="s">
        <v>4070</v>
      </c>
      <c r="C9270" s="95"/>
      <c r="D9270" s="96" t="s">
        <v>20</v>
      </c>
      <c r="E9270" s="96"/>
      <c r="F9270" s="24" t="s">
        <v>26</v>
      </c>
      <c r="G9270" s="97">
        <v>6.4375</v>
      </c>
      <c r="H9270" s="97"/>
      <c r="I9270" s="98">
        <v>17.63</v>
      </c>
      <c r="J9270" s="98"/>
      <c r="K9270" s="27">
        <f>TRUNC(TRUNC(G9270,8)*I9270,2)</f>
        <v>113.49</v>
      </c>
    </row>
    <row r="9271" spans="1:11" ht="15" customHeight="1" x14ac:dyDescent="0.25">
      <c r="A9271" s="24" t="s">
        <v>4071</v>
      </c>
      <c r="B9271" s="95" t="s">
        <v>4072</v>
      </c>
      <c r="C9271" s="95"/>
      <c r="D9271" s="96" t="s">
        <v>20</v>
      </c>
      <c r="E9271" s="96"/>
      <c r="F9271" s="24" t="s">
        <v>3903</v>
      </c>
      <c r="G9271" s="97">
        <v>0.24</v>
      </c>
      <c r="H9271" s="97"/>
      <c r="I9271" s="98">
        <v>3.58</v>
      </c>
      <c r="J9271" s="98"/>
      <c r="K9271" s="27">
        <f>TRUNC(TRUNC(G9271,8)*I9271,2)</f>
        <v>0.85</v>
      </c>
    </row>
    <row r="9272" spans="1:11" ht="15" customHeight="1" x14ac:dyDescent="0.25">
      <c r="A9272" s="9"/>
      <c r="B9272" s="9"/>
      <c r="C9272" s="9"/>
      <c r="D9272" s="9"/>
      <c r="E9272" s="9"/>
      <c r="F9272" s="9"/>
      <c r="G9272" s="91" t="s">
        <v>3906</v>
      </c>
      <c r="H9272" s="91"/>
      <c r="I9272" s="91"/>
      <c r="J9272" s="91"/>
      <c r="K9272" s="28">
        <f>SUM(K9269:K9271)</f>
        <v>124.07999999999998</v>
      </c>
    </row>
    <row r="9273" spans="1:11" ht="15" customHeight="1" x14ac:dyDescent="0.25">
      <c r="A9273" s="93" t="s">
        <v>3907</v>
      </c>
      <c r="B9273" s="93"/>
      <c r="C9273" s="93"/>
      <c r="D9273" s="94" t="s">
        <v>3</v>
      </c>
      <c r="E9273" s="94"/>
      <c r="F9273" s="23" t="s">
        <v>4</v>
      </c>
      <c r="G9273" s="94" t="s">
        <v>3894</v>
      </c>
      <c r="H9273" s="94"/>
      <c r="I9273" s="94" t="s">
        <v>3895</v>
      </c>
      <c r="J9273" s="94"/>
      <c r="K9273" s="23" t="s">
        <v>3896</v>
      </c>
    </row>
    <row r="9274" spans="1:11" ht="15" customHeight="1" x14ac:dyDescent="0.25">
      <c r="A9274" s="24" t="s">
        <v>3971</v>
      </c>
      <c r="B9274" s="95" t="s">
        <v>3972</v>
      </c>
      <c r="C9274" s="95"/>
      <c r="D9274" s="96" t="s">
        <v>20</v>
      </c>
      <c r="E9274" s="96"/>
      <c r="F9274" s="24" t="s">
        <v>2056</v>
      </c>
      <c r="G9274" s="97">
        <v>0.63900000000000001</v>
      </c>
      <c r="H9274" s="97"/>
      <c r="I9274" s="98">
        <v>32.69</v>
      </c>
      <c r="J9274" s="98"/>
      <c r="K9274" s="27">
        <f>TRUNC(TRUNC(G9274,8)*I9274,2)</f>
        <v>20.88</v>
      </c>
    </row>
    <row r="9275" spans="1:11" ht="15" customHeight="1" x14ac:dyDescent="0.25">
      <c r="A9275" s="24" t="s">
        <v>3910</v>
      </c>
      <c r="B9275" s="95" t="s">
        <v>3911</v>
      </c>
      <c r="C9275" s="95"/>
      <c r="D9275" s="96" t="s">
        <v>20</v>
      </c>
      <c r="E9275" s="96"/>
      <c r="F9275" s="24" t="s">
        <v>2056</v>
      </c>
      <c r="G9275" s="97">
        <v>1.2789999999999999</v>
      </c>
      <c r="H9275" s="97"/>
      <c r="I9275" s="98">
        <v>24.94</v>
      </c>
      <c r="J9275" s="98"/>
      <c r="K9275" s="27">
        <f>TRUNC(TRUNC(G9275,8)*I9275,2)</f>
        <v>31.89</v>
      </c>
    </row>
    <row r="9276" spans="1:11" ht="18" customHeight="1" x14ac:dyDescent="0.25">
      <c r="A9276" s="9"/>
      <c r="B9276" s="9"/>
      <c r="C9276" s="9"/>
      <c r="D9276" s="9"/>
      <c r="E9276" s="9"/>
      <c r="F9276" s="9"/>
      <c r="G9276" s="91" t="s">
        <v>3912</v>
      </c>
      <c r="H9276" s="91"/>
      <c r="I9276" s="91"/>
      <c r="J9276" s="91"/>
      <c r="K9276" s="28">
        <f>SUM(K9274:K9275)</f>
        <v>52.769999999999996</v>
      </c>
    </row>
    <row r="9277" spans="1:11" ht="15" customHeight="1" x14ac:dyDescent="0.25">
      <c r="A9277" s="9"/>
      <c r="B9277" s="9"/>
      <c r="C9277" s="9"/>
      <c r="D9277" s="9"/>
      <c r="E9277" s="9"/>
      <c r="F9277" s="9"/>
      <c r="G9277" s="92" t="s">
        <v>3913</v>
      </c>
      <c r="H9277" s="92"/>
      <c r="I9277" s="92"/>
      <c r="J9277" s="92"/>
      <c r="K9277" s="29">
        <f>ROUND(SUM(K9272,K9276),2)</f>
        <v>176.85</v>
      </c>
    </row>
    <row r="9278" spans="1:11" ht="9.9499999999999993" customHeight="1" x14ac:dyDescent="0.25">
      <c r="A9278" s="9"/>
      <c r="B9278" s="9"/>
      <c r="C9278" s="9"/>
      <c r="D9278" s="9"/>
      <c r="E9278" s="9"/>
      <c r="F9278" s="9"/>
      <c r="G9278" s="100"/>
      <c r="H9278" s="100"/>
      <c r="I9278" s="100"/>
      <c r="J9278" s="100"/>
      <c r="K9278" s="100"/>
    </row>
    <row r="9279" spans="1:11" ht="20.100000000000001" customHeight="1" x14ac:dyDescent="0.25">
      <c r="A9279" s="99" t="s">
        <v>2826</v>
      </c>
      <c r="B9279" s="99"/>
      <c r="C9279" s="99"/>
      <c r="D9279" s="99"/>
      <c r="E9279" s="99"/>
      <c r="F9279" s="99"/>
      <c r="G9279" s="99"/>
      <c r="H9279" s="99"/>
      <c r="I9279" s="99"/>
      <c r="J9279" s="99"/>
      <c r="K9279" s="99"/>
    </row>
    <row r="9280" spans="1:11" ht="20.100000000000001" customHeight="1" x14ac:dyDescent="0.25">
      <c r="A9280" s="106" t="s">
        <v>4010</v>
      </c>
      <c r="B9280" s="106"/>
      <c r="C9280" s="106"/>
      <c r="D9280" s="106"/>
      <c r="E9280" s="106"/>
      <c r="F9280" s="2" t="s">
        <v>4</v>
      </c>
      <c r="G9280" s="87" t="s">
        <v>4001</v>
      </c>
      <c r="H9280" s="87"/>
      <c r="I9280" s="87" t="s">
        <v>3895</v>
      </c>
      <c r="J9280" s="87"/>
      <c r="K9280" s="2" t="s">
        <v>4011</v>
      </c>
    </row>
    <row r="9281" spans="1:11" ht="15" customHeight="1" x14ac:dyDescent="0.25">
      <c r="A9281" s="6" t="s">
        <v>4079</v>
      </c>
      <c r="B9281" s="104" t="s">
        <v>4080</v>
      </c>
      <c r="C9281" s="104"/>
      <c r="D9281" s="104"/>
      <c r="E9281" s="104"/>
      <c r="F9281" s="6" t="s">
        <v>77</v>
      </c>
      <c r="G9281" s="113">
        <v>1.7700000000000001E-3</v>
      </c>
      <c r="H9281" s="113"/>
      <c r="I9281" s="105">
        <v>33.79</v>
      </c>
      <c r="J9281" s="105"/>
      <c r="K9281" s="33">
        <f>ROUND(ROUND(G9281,5)*I9281,4)</f>
        <v>5.9799999999999999E-2</v>
      </c>
    </row>
    <row r="9282" spans="1:11" ht="15" customHeight="1" x14ac:dyDescent="0.25">
      <c r="A9282" s="6" t="s">
        <v>4081</v>
      </c>
      <c r="B9282" s="104" t="s">
        <v>4082</v>
      </c>
      <c r="C9282" s="104"/>
      <c r="D9282" s="104"/>
      <c r="E9282" s="104"/>
      <c r="F9282" s="6" t="s">
        <v>77</v>
      </c>
      <c r="G9282" s="113">
        <v>3.9300000000000003E-3</v>
      </c>
      <c r="H9282" s="113"/>
      <c r="I9282" s="105">
        <v>448.02</v>
      </c>
      <c r="J9282" s="105"/>
      <c r="K9282" s="33">
        <f>ROUND(ROUND(G9282,5)*I9282,4)</f>
        <v>1.7606999999999999</v>
      </c>
    </row>
    <row r="9283" spans="1:11" ht="15" customHeight="1" x14ac:dyDescent="0.25">
      <c r="A9283" s="6" t="s">
        <v>4083</v>
      </c>
      <c r="B9283" s="104" t="s">
        <v>4084</v>
      </c>
      <c r="C9283" s="104"/>
      <c r="D9283" s="104"/>
      <c r="E9283" s="104"/>
      <c r="F9283" s="6" t="s">
        <v>77</v>
      </c>
      <c r="G9283" s="113">
        <v>7.0800000000000004E-3</v>
      </c>
      <c r="H9283" s="113"/>
      <c r="I9283" s="105">
        <v>46.06</v>
      </c>
      <c r="J9283" s="105"/>
      <c r="K9283" s="33">
        <f>ROUND(ROUND(G9283,5)*I9283,4)</f>
        <v>0.3261</v>
      </c>
    </row>
    <row r="9284" spans="1:11" ht="15" customHeight="1" x14ac:dyDescent="0.25">
      <c r="A9284" s="6" t="s">
        <v>4085</v>
      </c>
      <c r="B9284" s="104" t="s">
        <v>4086</v>
      </c>
      <c r="C9284" s="104"/>
      <c r="D9284" s="104"/>
      <c r="E9284" s="104"/>
      <c r="F9284" s="6" t="s">
        <v>103</v>
      </c>
      <c r="G9284" s="113">
        <v>1</v>
      </c>
      <c r="H9284" s="113"/>
      <c r="I9284" s="105">
        <v>16.98</v>
      </c>
      <c r="J9284" s="105"/>
      <c r="K9284" s="33">
        <f>ROUND(ROUND(G9284,5)*I9284,4)</f>
        <v>16.98</v>
      </c>
    </row>
    <row r="9285" spans="1:11" ht="15" customHeight="1" x14ac:dyDescent="0.25">
      <c r="A9285" s="1"/>
      <c r="B9285" s="1"/>
      <c r="C9285" s="1"/>
      <c r="D9285" s="1"/>
      <c r="E9285" s="1"/>
      <c r="F9285" s="1"/>
      <c r="G9285" s="85" t="s">
        <v>4014</v>
      </c>
      <c r="H9285" s="85"/>
      <c r="I9285" s="85"/>
      <c r="J9285" s="85"/>
      <c r="K9285" s="34">
        <f>SUM(K9281:K9284)</f>
        <v>19.1266</v>
      </c>
    </row>
    <row r="9286" spans="1:11" ht="15" customHeight="1" x14ac:dyDescent="0.25">
      <c r="A9286" s="106" t="s">
        <v>4015</v>
      </c>
      <c r="B9286" s="106"/>
      <c r="C9286" s="106"/>
      <c r="D9286" s="23" t="s">
        <v>4016</v>
      </c>
      <c r="E9286" s="94" t="s">
        <v>4017</v>
      </c>
      <c r="F9286" s="94"/>
      <c r="G9286" s="94" t="s">
        <v>4001</v>
      </c>
      <c r="H9286" s="94"/>
      <c r="I9286" s="94" t="s">
        <v>3895</v>
      </c>
      <c r="J9286" s="94"/>
      <c r="K9286" s="23" t="s">
        <v>4011</v>
      </c>
    </row>
    <row r="9287" spans="1:11" ht="27.95" customHeight="1" x14ac:dyDescent="0.25">
      <c r="A9287" s="38" t="s">
        <v>4085</v>
      </c>
      <c r="B9287" s="109" t="s">
        <v>4087</v>
      </c>
      <c r="C9287" s="109"/>
      <c r="D9287" s="38" t="s">
        <v>4019</v>
      </c>
      <c r="E9287" s="110" t="s">
        <v>4088</v>
      </c>
      <c r="F9287" s="110"/>
      <c r="G9287" s="111">
        <v>1.9630000000000002E-2</v>
      </c>
      <c r="H9287" s="111"/>
      <c r="I9287" s="112">
        <v>33.64</v>
      </c>
      <c r="J9287" s="112"/>
      <c r="K9287" s="41">
        <f>ROUND(ROUND(G9287,5)*I9287,4)</f>
        <v>0.66039999999999999</v>
      </c>
    </row>
    <row r="9288" spans="1:11" ht="15" customHeight="1" x14ac:dyDescent="0.25">
      <c r="A9288" s="1"/>
      <c r="B9288" s="1"/>
      <c r="C9288" s="1"/>
      <c r="D9288" s="1"/>
      <c r="E9288" s="1"/>
      <c r="F9288" s="1"/>
      <c r="G9288" s="85" t="s">
        <v>4021</v>
      </c>
      <c r="H9288" s="85"/>
      <c r="I9288" s="85"/>
      <c r="J9288" s="85"/>
      <c r="K9288" s="33">
        <f>SUM(K9287:K9287)</f>
        <v>0.66039999999999999</v>
      </c>
    </row>
    <row r="9289" spans="1:11" ht="12.95" customHeight="1" x14ac:dyDescent="0.25">
      <c r="A9289" s="106" t="s">
        <v>4022</v>
      </c>
      <c r="B9289" s="106"/>
      <c r="C9289" s="94" t="s">
        <v>4023</v>
      </c>
      <c r="D9289" s="94" t="s">
        <v>5</v>
      </c>
      <c r="E9289" s="94" t="s">
        <v>4024</v>
      </c>
      <c r="F9289" s="94"/>
      <c r="G9289" s="94" t="s">
        <v>4025</v>
      </c>
      <c r="H9289" s="94"/>
      <c r="I9289" s="94" t="s">
        <v>2086</v>
      </c>
      <c r="J9289" s="94"/>
      <c r="K9289" s="94" t="s">
        <v>4011</v>
      </c>
    </row>
    <row r="9290" spans="1:11" ht="12" customHeight="1" x14ac:dyDescent="0.25">
      <c r="A9290" s="106"/>
      <c r="B9290" s="106"/>
      <c r="C9290" s="94"/>
      <c r="D9290" s="94"/>
      <c r="E9290" s="23" t="s">
        <v>2092</v>
      </c>
      <c r="F9290" s="23" t="s">
        <v>4026</v>
      </c>
      <c r="G9290" s="23" t="s">
        <v>2092</v>
      </c>
      <c r="H9290" s="23" t="s">
        <v>4026</v>
      </c>
      <c r="I9290" s="23" t="s">
        <v>2092</v>
      </c>
      <c r="J9290" s="23" t="s">
        <v>4026</v>
      </c>
      <c r="K9290" s="94"/>
    </row>
    <row r="9291" spans="1:11" ht="27.95" customHeight="1" x14ac:dyDescent="0.25">
      <c r="A9291" s="38" t="s">
        <v>4085</v>
      </c>
      <c r="B9291" s="39" t="s">
        <v>4087</v>
      </c>
      <c r="C9291" s="38" t="s">
        <v>4027</v>
      </c>
      <c r="D9291" s="40">
        <v>1.9630000000000002E-2</v>
      </c>
      <c r="E9291" s="42">
        <v>0</v>
      </c>
      <c r="F9291" s="43">
        <v>1.1100000000000001</v>
      </c>
      <c r="G9291" s="42">
        <v>0</v>
      </c>
      <c r="H9291" s="43">
        <v>0.88</v>
      </c>
      <c r="I9291" s="42">
        <v>0</v>
      </c>
      <c r="J9291" s="43">
        <v>0.72</v>
      </c>
      <c r="K9291" s="41">
        <f>ROUND(D9291*(ROUND(E9291*F9291,4)+ROUND(G9291*H9291,4)+ROUND(I9291*J9291,4)),4)</f>
        <v>0</v>
      </c>
    </row>
    <row r="9292" spans="1:11" ht="15" customHeight="1" x14ac:dyDescent="0.25">
      <c r="A9292" s="1"/>
      <c r="B9292" s="1"/>
      <c r="C9292" s="1"/>
      <c r="D9292" s="1"/>
      <c r="E9292" s="1"/>
      <c r="F9292" s="1"/>
      <c r="G9292" s="85" t="s">
        <v>4028</v>
      </c>
      <c r="H9292" s="85"/>
      <c r="I9292" s="85"/>
      <c r="J9292" s="85"/>
      <c r="K9292" s="33">
        <f>SUM(K9290:K9291)</f>
        <v>0</v>
      </c>
    </row>
    <row r="9293" spans="1:11" ht="15" customHeight="1" x14ac:dyDescent="0.25">
      <c r="A9293" s="9"/>
      <c r="B9293" s="9"/>
      <c r="C9293" s="9"/>
      <c r="D9293" s="9"/>
      <c r="E9293" s="9"/>
      <c r="F9293" s="9"/>
      <c r="G9293" s="92" t="s">
        <v>4029</v>
      </c>
      <c r="H9293" s="92"/>
      <c r="I9293" s="92"/>
      <c r="J9293" s="92"/>
      <c r="K9293" s="33">
        <f>SUM(K9285,K9288,K9292)</f>
        <v>19.786999999999999</v>
      </c>
    </row>
    <row r="9294" spans="1:11" ht="15" customHeight="1" x14ac:dyDescent="0.25">
      <c r="A9294" s="9"/>
      <c r="B9294" s="9"/>
      <c r="C9294" s="9"/>
      <c r="D9294" s="9"/>
      <c r="E9294" s="9"/>
      <c r="F9294" s="9"/>
      <c r="G9294" s="92" t="s">
        <v>3913</v>
      </c>
      <c r="H9294" s="92"/>
      <c r="I9294" s="92"/>
      <c r="J9294" s="92"/>
      <c r="K9294" s="29">
        <f>ROUND(SUM(K9293),2)</f>
        <v>19.79</v>
      </c>
    </row>
    <row r="9295" spans="1:11" ht="9.9499999999999993" customHeight="1" x14ac:dyDescent="0.25">
      <c r="A9295" s="9"/>
      <c r="B9295" s="9"/>
      <c r="C9295" s="9"/>
      <c r="D9295" s="9"/>
      <c r="E9295" s="9"/>
      <c r="F9295" s="9"/>
      <c r="G9295" s="100"/>
      <c r="H9295" s="100"/>
      <c r="I9295" s="100"/>
      <c r="J9295" s="100"/>
      <c r="K9295" s="100"/>
    </row>
    <row r="9296" spans="1:11" ht="20.100000000000001" customHeight="1" x14ac:dyDescent="0.25">
      <c r="A9296" s="99" t="s">
        <v>2827</v>
      </c>
      <c r="B9296" s="99"/>
      <c r="C9296" s="99"/>
      <c r="D9296" s="99"/>
      <c r="E9296" s="99"/>
      <c r="F9296" s="99"/>
      <c r="G9296" s="99"/>
      <c r="H9296" s="99"/>
      <c r="I9296" s="99"/>
      <c r="J9296" s="99"/>
      <c r="K9296" s="99"/>
    </row>
    <row r="9297" spans="1:11" ht="15" customHeight="1" x14ac:dyDescent="0.25">
      <c r="A9297" s="93" t="s">
        <v>3893</v>
      </c>
      <c r="B9297" s="93"/>
      <c r="C9297" s="93"/>
      <c r="D9297" s="94" t="s">
        <v>3</v>
      </c>
      <c r="E9297" s="94"/>
      <c r="F9297" s="23" t="s">
        <v>4</v>
      </c>
      <c r="G9297" s="94" t="s">
        <v>3894</v>
      </c>
      <c r="H9297" s="94"/>
      <c r="I9297" s="94" t="s">
        <v>3895</v>
      </c>
      <c r="J9297" s="94"/>
      <c r="K9297" s="23" t="s">
        <v>3896</v>
      </c>
    </row>
    <row r="9298" spans="1:11" ht="15" customHeight="1" x14ac:dyDescent="0.25">
      <c r="A9298" s="24" t="s">
        <v>4089</v>
      </c>
      <c r="B9298" s="95" t="s">
        <v>4090</v>
      </c>
      <c r="C9298" s="95"/>
      <c r="D9298" s="96" t="s">
        <v>20</v>
      </c>
      <c r="E9298" s="96"/>
      <c r="F9298" s="24" t="s">
        <v>16</v>
      </c>
      <c r="G9298" s="97">
        <v>1</v>
      </c>
      <c r="H9298" s="97"/>
      <c r="I9298" s="98">
        <v>12.85</v>
      </c>
      <c r="J9298" s="98"/>
      <c r="K9298" s="27">
        <f>TRUNC(TRUNC(G9298,8)*I9298,2)</f>
        <v>12.85</v>
      </c>
    </row>
    <row r="9299" spans="1:11" ht="15" customHeight="1" x14ac:dyDescent="0.25">
      <c r="A9299" s="9"/>
      <c r="B9299" s="9"/>
      <c r="C9299" s="9"/>
      <c r="D9299" s="9"/>
      <c r="E9299" s="9"/>
      <c r="F9299" s="9"/>
      <c r="G9299" s="91" t="s">
        <v>3906</v>
      </c>
      <c r="H9299" s="91"/>
      <c r="I9299" s="91"/>
      <c r="J9299" s="91"/>
      <c r="K9299" s="28">
        <f>SUM(K9298:K9298)</f>
        <v>12.85</v>
      </c>
    </row>
    <row r="9300" spans="1:11" ht="15" customHeight="1" x14ac:dyDescent="0.25">
      <c r="A9300" s="93" t="s">
        <v>3907</v>
      </c>
      <c r="B9300" s="93"/>
      <c r="C9300" s="93"/>
      <c r="D9300" s="94" t="s">
        <v>3</v>
      </c>
      <c r="E9300" s="94"/>
      <c r="F9300" s="23" t="s">
        <v>4</v>
      </c>
      <c r="G9300" s="94" t="s">
        <v>3894</v>
      </c>
      <c r="H9300" s="94"/>
      <c r="I9300" s="94" t="s">
        <v>3895</v>
      </c>
      <c r="J9300" s="94"/>
      <c r="K9300" s="23" t="s">
        <v>3896</v>
      </c>
    </row>
    <row r="9301" spans="1:11" ht="15" customHeight="1" x14ac:dyDescent="0.25">
      <c r="A9301" s="24" t="s">
        <v>3961</v>
      </c>
      <c r="B9301" s="95" t="s">
        <v>3962</v>
      </c>
      <c r="C9301" s="95"/>
      <c r="D9301" s="96" t="s">
        <v>20</v>
      </c>
      <c r="E9301" s="96"/>
      <c r="F9301" s="24" t="s">
        <v>2056</v>
      </c>
      <c r="G9301" s="97">
        <v>2.7699999999999999E-2</v>
      </c>
      <c r="H9301" s="97"/>
      <c r="I9301" s="98">
        <v>29.5</v>
      </c>
      <c r="J9301" s="98"/>
      <c r="K9301" s="27">
        <f>TRUNC(TRUNC(G9301,8)*I9301,2)</f>
        <v>0.81</v>
      </c>
    </row>
    <row r="9302" spans="1:11" ht="15" customHeight="1" x14ac:dyDescent="0.25">
      <c r="A9302" s="24" t="s">
        <v>3910</v>
      </c>
      <c r="B9302" s="95" t="s">
        <v>3911</v>
      </c>
      <c r="C9302" s="95"/>
      <c r="D9302" s="96" t="s">
        <v>20</v>
      </c>
      <c r="E9302" s="96"/>
      <c r="F9302" s="24" t="s">
        <v>2056</v>
      </c>
      <c r="G9302" s="97">
        <v>0.1386</v>
      </c>
      <c r="H9302" s="97"/>
      <c r="I9302" s="98">
        <v>24.94</v>
      </c>
      <c r="J9302" s="98"/>
      <c r="K9302" s="27">
        <f>TRUNC(TRUNC(G9302,8)*I9302,2)</f>
        <v>3.45</v>
      </c>
    </row>
    <row r="9303" spans="1:11" ht="18" customHeight="1" x14ac:dyDescent="0.25">
      <c r="A9303" s="9"/>
      <c r="B9303" s="9"/>
      <c r="C9303" s="9"/>
      <c r="D9303" s="9"/>
      <c r="E9303" s="9"/>
      <c r="F9303" s="9"/>
      <c r="G9303" s="91" t="s">
        <v>3912</v>
      </c>
      <c r="H9303" s="91"/>
      <c r="I9303" s="91"/>
      <c r="J9303" s="91"/>
      <c r="K9303" s="28">
        <f>SUM(K9301:K9302)</f>
        <v>4.26</v>
      </c>
    </row>
    <row r="9304" spans="1:11" ht="15" customHeight="1" x14ac:dyDescent="0.25">
      <c r="A9304" s="9"/>
      <c r="B9304" s="9"/>
      <c r="C9304" s="9"/>
      <c r="D9304" s="9"/>
      <c r="E9304" s="9"/>
      <c r="F9304" s="9"/>
      <c r="G9304" s="92" t="s">
        <v>3913</v>
      </c>
      <c r="H9304" s="92"/>
      <c r="I9304" s="92"/>
      <c r="J9304" s="92"/>
      <c r="K9304" s="29">
        <f>ROUND(SUM(K9299,K9303),2)</f>
        <v>17.11</v>
      </c>
    </row>
    <row r="9305" spans="1:11" ht="9.9499999999999993" customHeight="1" x14ac:dyDescent="0.25">
      <c r="A9305" s="9"/>
      <c r="B9305" s="9"/>
      <c r="C9305" s="9"/>
      <c r="D9305" s="9"/>
      <c r="E9305" s="9"/>
      <c r="F9305" s="9"/>
      <c r="G9305" s="100"/>
      <c r="H9305" s="100"/>
      <c r="I9305" s="100"/>
      <c r="J9305" s="100"/>
      <c r="K9305" s="100"/>
    </row>
    <row r="9306" spans="1:11" ht="20.100000000000001" customHeight="1" x14ac:dyDescent="0.25">
      <c r="A9306" s="99" t="s">
        <v>2828</v>
      </c>
      <c r="B9306" s="99"/>
      <c r="C9306" s="99"/>
      <c r="D9306" s="99"/>
      <c r="E9306" s="99"/>
      <c r="F9306" s="99"/>
      <c r="G9306" s="99"/>
      <c r="H9306" s="99"/>
      <c r="I9306" s="99"/>
      <c r="J9306" s="99"/>
      <c r="K9306" s="99"/>
    </row>
    <row r="9307" spans="1:11" ht="12.95" customHeight="1" x14ac:dyDescent="0.25">
      <c r="A9307" s="107" t="s">
        <v>3984</v>
      </c>
      <c r="B9307" s="107"/>
      <c r="C9307" s="107"/>
      <c r="D9307" s="108" t="s">
        <v>3985</v>
      </c>
      <c r="E9307" s="87" t="s">
        <v>3986</v>
      </c>
      <c r="F9307" s="87"/>
      <c r="G9307" s="87" t="s">
        <v>3987</v>
      </c>
      <c r="H9307" s="87"/>
      <c r="I9307" s="87"/>
      <c r="J9307" s="87"/>
      <c r="K9307" s="87" t="s">
        <v>3988</v>
      </c>
    </row>
    <row r="9308" spans="1:11" ht="12" customHeight="1" x14ac:dyDescent="0.25">
      <c r="A9308" s="107"/>
      <c r="B9308" s="107"/>
      <c r="C9308" s="107"/>
      <c r="D9308" s="108"/>
      <c r="E9308" s="23" t="s">
        <v>3989</v>
      </c>
      <c r="F9308" s="23" t="s">
        <v>3990</v>
      </c>
      <c r="G9308" s="94" t="s">
        <v>3989</v>
      </c>
      <c r="H9308" s="94"/>
      <c r="I9308" s="94" t="s">
        <v>3990</v>
      </c>
      <c r="J9308" s="94"/>
      <c r="K9308" s="87"/>
    </row>
    <row r="9309" spans="1:11" ht="15.95" customHeight="1" x14ac:dyDescent="0.25">
      <c r="A9309" s="6" t="s">
        <v>4091</v>
      </c>
      <c r="B9309" s="104" t="s">
        <v>4092</v>
      </c>
      <c r="C9309" s="104"/>
      <c r="D9309" s="44">
        <v>1</v>
      </c>
      <c r="E9309" s="32">
        <v>0.8</v>
      </c>
      <c r="F9309" s="32">
        <v>0.19999999999999996</v>
      </c>
      <c r="G9309" s="105">
        <v>5.32</v>
      </c>
      <c r="H9309" s="105"/>
      <c r="I9309" s="105">
        <v>0.5</v>
      </c>
      <c r="J9309" s="105"/>
      <c r="K9309" s="33">
        <f>TRUNC(D9309*(TRUNC(E9309*G9309,4)+TRUNC(F9309*I9309,4)),4)</f>
        <v>4.3559999999999999</v>
      </c>
    </row>
    <row r="9310" spans="1:11" ht="15" customHeight="1" x14ac:dyDescent="0.25">
      <c r="A9310" s="1"/>
      <c r="B9310" s="1"/>
      <c r="C9310" s="1"/>
      <c r="D9310" s="1"/>
      <c r="E9310" s="1"/>
      <c r="F9310" s="1"/>
      <c r="G9310" s="85" t="s">
        <v>3999</v>
      </c>
      <c r="H9310" s="85"/>
      <c r="I9310" s="85"/>
      <c r="J9310" s="85"/>
      <c r="K9310" s="34">
        <f>SUM(K9308:K9309)</f>
        <v>4.3559999999999999</v>
      </c>
    </row>
    <row r="9311" spans="1:11" ht="20.100000000000001" customHeight="1" x14ac:dyDescent="0.25">
      <c r="A9311" s="106" t="s">
        <v>4000</v>
      </c>
      <c r="B9311" s="106"/>
      <c r="C9311" s="106"/>
      <c r="D9311" s="106"/>
      <c r="E9311" s="106"/>
      <c r="F9311" s="2" t="s">
        <v>4</v>
      </c>
      <c r="G9311" s="87" t="s">
        <v>4001</v>
      </c>
      <c r="H9311" s="87"/>
      <c r="I9311" s="87" t="s">
        <v>4002</v>
      </c>
      <c r="J9311" s="87"/>
      <c r="K9311" s="2" t="s">
        <v>3988</v>
      </c>
    </row>
    <row r="9312" spans="1:11" ht="15" customHeight="1" x14ac:dyDescent="0.25">
      <c r="A9312" s="6" t="s">
        <v>4093</v>
      </c>
      <c r="B9312" s="101" t="s">
        <v>4094</v>
      </c>
      <c r="C9312" s="101"/>
      <c r="D9312" s="101"/>
      <c r="E9312" s="101"/>
      <c r="F9312" s="6" t="s">
        <v>3940</v>
      </c>
      <c r="G9312" s="102">
        <v>0.1333</v>
      </c>
      <c r="H9312" s="102"/>
      <c r="I9312" s="103">
        <v>3.96</v>
      </c>
      <c r="J9312" s="103"/>
      <c r="K9312" s="7">
        <f>TRUNC(TRUNC(G9312,8)*I9312,2)</f>
        <v>0.52</v>
      </c>
    </row>
    <row r="9313" spans="1:11" ht="15" customHeight="1" x14ac:dyDescent="0.25">
      <c r="A9313" s="6" t="s">
        <v>4095</v>
      </c>
      <c r="B9313" s="101" t="s">
        <v>4096</v>
      </c>
      <c r="C9313" s="101"/>
      <c r="D9313" s="101"/>
      <c r="E9313" s="101"/>
      <c r="F9313" s="6" t="s">
        <v>3940</v>
      </c>
      <c r="G9313" s="102">
        <v>2</v>
      </c>
      <c r="H9313" s="102"/>
      <c r="I9313" s="103">
        <v>14.41</v>
      </c>
      <c r="J9313" s="103"/>
      <c r="K9313" s="7">
        <f>TRUNC(TRUNC(G9313,8)*I9313,2)</f>
        <v>28.82</v>
      </c>
    </row>
    <row r="9314" spans="1:11" ht="15" customHeight="1" x14ac:dyDescent="0.25">
      <c r="A9314" s="6" t="s">
        <v>4097</v>
      </c>
      <c r="B9314" s="101" t="s">
        <v>4098</v>
      </c>
      <c r="C9314" s="101"/>
      <c r="D9314" s="101"/>
      <c r="E9314" s="101"/>
      <c r="F9314" s="6" t="s">
        <v>3940</v>
      </c>
      <c r="G9314" s="102">
        <v>3</v>
      </c>
      <c r="H9314" s="102"/>
      <c r="I9314" s="103">
        <v>14.58</v>
      </c>
      <c r="J9314" s="103"/>
      <c r="K9314" s="7">
        <f>TRUNC(TRUNC(G9314,8)*I9314,2)</f>
        <v>43.74</v>
      </c>
    </row>
    <row r="9315" spans="1:11" ht="15" customHeight="1" x14ac:dyDescent="0.25">
      <c r="A9315" s="1"/>
      <c r="B9315" s="1"/>
      <c r="C9315" s="1"/>
      <c r="D9315" s="1"/>
      <c r="E9315" s="1"/>
      <c r="F9315" s="1"/>
      <c r="G9315" s="85" t="s">
        <v>4005</v>
      </c>
      <c r="H9315" s="85"/>
      <c r="I9315" s="85"/>
      <c r="J9315" s="85"/>
      <c r="K9315" s="29">
        <f>SUM(K9312:K9314)</f>
        <v>73.08</v>
      </c>
    </row>
    <row r="9316" spans="1:11" ht="15" customHeight="1" x14ac:dyDescent="0.25">
      <c r="A9316" s="9"/>
      <c r="B9316" s="9"/>
      <c r="C9316" s="9"/>
      <c r="D9316" s="9"/>
      <c r="E9316" s="9"/>
      <c r="F9316" s="9"/>
      <c r="G9316" s="92" t="s">
        <v>4006</v>
      </c>
      <c r="H9316" s="92"/>
      <c r="I9316" s="92"/>
      <c r="J9316" s="92"/>
      <c r="K9316" s="33">
        <f>SUM(K9310,K9315)</f>
        <v>77.435999999999993</v>
      </c>
    </row>
    <row r="9317" spans="1:11" ht="15" customHeight="1" x14ac:dyDescent="0.25">
      <c r="A9317" s="9"/>
      <c r="B9317" s="9"/>
      <c r="C9317" s="9"/>
      <c r="D9317" s="9"/>
      <c r="E9317" s="9"/>
      <c r="F9317" s="9"/>
      <c r="G9317" s="92" t="s">
        <v>4007</v>
      </c>
      <c r="H9317" s="92"/>
      <c r="I9317" s="92"/>
      <c r="J9317" s="92"/>
      <c r="K9317" s="35">
        <v>22.5</v>
      </c>
    </row>
    <row r="9318" spans="1:11" ht="15" customHeight="1" x14ac:dyDescent="0.25">
      <c r="A9318" s="9"/>
      <c r="B9318" s="9"/>
      <c r="C9318" s="9"/>
      <c r="D9318" s="9"/>
      <c r="E9318" s="9"/>
      <c r="F9318" s="9"/>
      <c r="G9318" s="92" t="s">
        <v>4008</v>
      </c>
      <c r="H9318" s="92"/>
      <c r="I9318" s="92"/>
      <c r="J9318" s="92"/>
      <c r="K9318" s="33">
        <f>TRUNC(K9316/K9317,4)</f>
        <v>3.4416000000000002</v>
      </c>
    </row>
    <row r="9319" spans="1:11" ht="15" customHeight="1" x14ac:dyDescent="0.25">
      <c r="A9319" s="9"/>
      <c r="B9319" s="9"/>
      <c r="C9319" s="9"/>
      <c r="D9319" s="9"/>
      <c r="E9319" s="9"/>
      <c r="F9319" s="9"/>
      <c r="G9319" s="92" t="s">
        <v>4029</v>
      </c>
      <c r="H9319" s="92"/>
      <c r="I9319" s="92"/>
      <c r="J9319" s="92"/>
      <c r="K9319" s="33">
        <f>SUM(K9318)</f>
        <v>3.4416000000000002</v>
      </c>
    </row>
    <row r="9320" spans="1:11" ht="15" customHeight="1" x14ac:dyDescent="0.25">
      <c r="A9320" s="9"/>
      <c r="B9320" s="9"/>
      <c r="C9320" s="9"/>
      <c r="D9320" s="9"/>
      <c r="E9320" s="9"/>
      <c r="F9320" s="9"/>
      <c r="G9320" s="92" t="s">
        <v>3913</v>
      </c>
      <c r="H9320" s="92"/>
      <c r="I9320" s="92"/>
      <c r="J9320" s="92"/>
      <c r="K9320" s="29">
        <f>ROUND(SUM(K9319),2)</f>
        <v>3.44</v>
      </c>
    </row>
    <row r="9321" spans="1:11" ht="9.9499999999999993" customHeight="1" x14ac:dyDescent="0.25">
      <c r="A9321" s="9"/>
      <c r="B9321" s="9"/>
      <c r="C9321" s="9"/>
      <c r="D9321" s="9"/>
      <c r="E9321" s="9"/>
      <c r="F9321" s="9"/>
      <c r="G9321" s="100"/>
      <c r="H9321" s="100"/>
      <c r="I9321" s="100"/>
      <c r="J9321" s="100"/>
      <c r="K9321" s="100"/>
    </row>
    <row r="9322" spans="1:11" ht="20.100000000000001" customHeight="1" x14ac:dyDescent="0.25">
      <c r="A9322" s="99" t="s">
        <v>2829</v>
      </c>
      <c r="B9322" s="99"/>
      <c r="C9322" s="99"/>
      <c r="D9322" s="99"/>
      <c r="E9322" s="99"/>
      <c r="F9322" s="99"/>
      <c r="G9322" s="99"/>
      <c r="H9322" s="99"/>
      <c r="I9322" s="99"/>
      <c r="J9322" s="99"/>
      <c r="K9322" s="99"/>
    </row>
    <row r="9323" spans="1:11" ht="15" customHeight="1" x14ac:dyDescent="0.25">
      <c r="A9323" s="93" t="s">
        <v>3893</v>
      </c>
      <c r="B9323" s="93"/>
      <c r="C9323" s="93"/>
      <c r="D9323" s="94" t="s">
        <v>3</v>
      </c>
      <c r="E9323" s="94"/>
      <c r="F9323" s="23" t="s">
        <v>4</v>
      </c>
      <c r="G9323" s="94" t="s">
        <v>3894</v>
      </c>
      <c r="H9323" s="94"/>
      <c r="I9323" s="94" t="s">
        <v>3895</v>
      </c>
      <c r="J9323" s="94"/>
      <c r="K9323" s="23" t="s">
        <v>3896</v>
      </c>
    </row>
    <row r="9324" spans="1:11" ht="15" customHeight="1" x14ac:dyDescent="0.25">
      <c r="A9324" s="24" t="s">
        <v>3951</v>
      </c>
      <c r="B9324" s="95" t="s">
        <v>3952</v>
      </c>
      <c r="C9324" s="95"/>
      <c r="D9324" s="96" t="s">
        <v>3953</v>
      </c>
      <c r="E9324" s="96"/>
      <c r="F9324" s="24" t="s">
        <v>3954</v>
      </c>
      <c r="G9324" s="97">
        <v>4.0000000000000001E-3</v>
      </c>
      <c r="H9324" s="97"/>
      <c r="I9324" s="98">
        <v>215</v>
      </c>
      <c r="J9324" s="98"/>
      <c r="K9324" s="27">
        <f>ROUND(ROUND(G9324,8)*I9324,2)</f>
        <v>0.86</v>
      </c>
    </row>
    <row r="9325" spans="1:11" ht="15" customHeight="1" x14ac:dyDescent="0.25">
      <c r="A9325" s="24" t="s">
        <v>3955</v>
      </c>
      <c r="B9325" s="95" t="s">
        <v>3956</v>
      </c>
      <c r="C9325" s="95"/>
      <c r="D9325" s="96" t="s">
        <v>20</v>
      </c>
      <c r="E9325" s="96"/>
      <c r="F9325" s="24" t="s">
        <v>3903</v>
      </c>
      <c r="G9325" s="97">
        <v>5.0000000000000001E-3</v>
      </c>
      <c r="H9325" s="97"/>
      <c r="I9325" s="98">
        <v>19.37</v>
      </c>
      <c r="J9325" s="98"/>
      <c r="K9325" s="27">
        <f>ROUND(ROUND(G9325,8)*I9325,2)</f>
        <v>0.1</v>
      </c>
    </row>
    <row r="9326" spans="1:11" ht="15" customHeight="1" x14ac:dyDescent="0.25">
      <c r="A9326" s="9"/>
      <c r="B9326" s="9"/>
      <c r="C9326" s="9"/>
      <c r="D9326" s="9"/>
      <c r="E9326" s="9"/>
      <c r="F9326" s="9"/>
      <c r="G9326" s="91" t="s">
        <v>3906</v>
      </c>
      <c r="H9326" s="91"/>
      <c r="I9326" s="91"/>
      <c r="J9326" s="91"/>
      <c r="K9326" s="28">
        <f>SUM(K9324:K9325)</f>
        <v>0.96</v>
      </c>
    </row>
    <row r="9327" spans="1:11" ht="15" customHeight="1" x14ac:dyDescent="0.25">
      <c r="A9327" s="93" t="s">
        <v>3907</v>
      </c>
      <c r="B9327" s="93"/>
      <c r="C9327" s="93"/>
      <c r="D9327" s="94" t="s">
        <v>3</v>
      </c>
      <c r="E9327" s="94"/>
      <c r="F9327" s="23" t="s">
        <v>4</v>
      </c>
      <c r="G9327" s="94" t="s">
        <v>3894</v>
      </c>
      <c r="H9327" s="94"/>
      <c r="I9327" s="94" t="s">
        <v>3895</v>
      </c>
      <c r="J9327" s="94"/>
      <c r="K9327" s="23" t="s">
        <v>3896</v>
      </c>
    </row>
    <row r="9328" spans="1:11" ht="21" customHeight="1" x14ac:dyDescent="0.25">
      <c r="A9328" s="24" t="s">
        <v>3908</v>
      </c>
      <c r="B9328" s="95" t="s">
        <v>3909</v>
      </c>
      <c r="C9328" s="95"/>
      <c r="D9328" s="96" t="s">
        <v>20</v>
      </c>
      <c r="E9328" s="96"/>
      <c r="F9328" s="24" t="s">
        <v>2056</v>
      </c>
      <c r="G9328" s="97">
        <v>0.03</v>
      </c>
      <c r="H9328" s="97"/>
      <c r="I9328" s="98">
        <v>32.24</v>
      </c>
      <c r="J9328" s="98"/>
      <c r="K9328" s="27">
        <f>ROUND(ROUND(G9328,8)*I9328,2)</f>
        <v>0.97</v>
      </c>
    </row>
    <row r="9329" spans="1:11" ht="15" customHeight="1" x14ac:dyDescent="0.25">
      <c r="A9329" s="24" t="s">
        <v>3910</v>
      </c>
      <c r="B9329" s="95" t="s">
        <v>3911</v>
      </c>
      <c r="C9329" s="95"/>
      <c r="D9329" s="96" t="s">
        <v>20</v>
      </c>
      <c r="E9329" s="96"/>
      <c r="F9329" s="24" t="s">
        <v>2056</v>
      </c>
      <c r="G9329" s="97">
        <v>0.03</v>
      </c>
      <c r="H9329" s="97"/>
      <c r="I9329" s="98">
        <v>24.94</v>
      </c>
      <c r="J9329" s="98"/>
      <c r="K9329" s="27">
        <f>ROUND(ROUND(G9329,8)*I9329,2)</f>
        <v>0.75</v>
      </c>
    </row>
    <row r="9330" spans="1:11" ht="18" customHeight="1" x14ac:dyDescent="0.25">
      <c r="A9330" s="9"/>
      <c r="B9330" s="9"/>
      <c r="C9330" s="9"/>
      <c r="D9330" s="9"/>
      <c r="E9330" s="9"/>
      <c r="F9330" s="9"/>
      <c r="G9330" s="91" t="s">
        <v>3912</v>
      </c>
      <c r="H9330" s="91"/>
      <c r="I9330" s="91"/>
      <c r="J9330" s="91"/>
      <c r="K9330" s="28">
        <f>SUM(K9328:K9329)</f>
        <v>1.72</v>
      </c>
    </row>
    <row r="9331" spans="1:11" ht="15" customHeight="1" x14ac:dyDescent="0.25">
      <c r="A9331" s="9"/>
      <c r="B9331" s="9"/>
      <c r="C9331" s="9"/>
      <c r="D9331" s="9"/>
      <c r="E9331" s="9"/>
      <c r="F9331" s="9"/>
      <c r="G9331" s="92" t="s">
        <v>3913</v>
      </c>
      <c r="H9331" s="92"/>
      <c r="I9331" s="92"/>
      <c r="J9331" s="92"/>
      <c r="K9331" s="29">
        <f>ROUND(SUM(K9326,K9330),2)</f>
        <v>2.68</v>
      </c>
    </row>
    <row r="9332" spans="1:11" ht="9.9499999999999993" customHeight="1" x14ac:dyDescent="0.25">
      <c r="A9332" s="9"/>
      <c r="B9332" s="9"/>
      <c r="C9332" s="9"/>
      <c r="D9332" s="9"/>
      <c r="E9332" s="9"/>
      <c r="F9332" s="9"/>
      <c r="G9332" s="100"/>
      <c r="H9332" s="100"/>
      <c r="I9332" s="100"/>
      <c r="J9332" s="100"/>
      <c r="K9332" s="100"/>
    </row>
    <row r="9333" spans="1:11" ht="20.100000000000001" customHeight="1" x14ac:dyDescent="0.25">
      <c r="A9333" s="99" t="s">
        <v>2830</v>
      </c>
      <c r="B9333" s="99"/>
      <c r="C9333" s="99"/>
      <c r="D9333" s="99"/>
      <c r="E9333" s="99"/>
      <c r="F9333" s="99"/>
      <c r="G9333" s="99"/>
      <c r="H9333" s="99"/>
      <c r="I9333" s="99"/>
      <c r="J9333" s="99"/>
      <c r="K9333" s="99"/>
    </row>
    <row r="9334" spans="1:11" ht="15" customHeight="1" x14ac:dyDescent="0.25">
      <c r="A9334" s="93" t="s">
        <v>3916</v>
      </c>
      <c r="B9334" s="93"/>
      <c r="C9334" s="93"/>
      <c r="D9334" s="94" t="s">
        <v>3</v>
      </c>
      <c r="E9334" s="94"/>
      <c r="F9334" s="23" t="s">
        <v>4</v>
      </c>
      <c r="G9334" s="94" t="s">
        <v>3894</v>
      </c>
      <c r="H9334" s="94"/>
      <c r="I9334" s="94" t="s">
        <v>3895</v>
      </c>
      <c r="J9334" s="94"/>
      <c r="K9334" s="23" t="s">
        <v>3896</v>
      </c>
    </row>
    <row r="9335" spans="1:11" ht="29.1" customHeight="1" x14ac:dyDescent="0.25">
      <c r="A9335" s="24" t="s">
        <v>3957</v>
      </c>
      <c r="B9335" s="95" t="s">
        <v>3958</v>
      </c>
      <c r="C9335" s="95"/>
      <c r="D9335" s="96" t="s">
        <v>20</v>
      </c>
      <c r="E9335" s="96"/>
      <c r="F9335" s="24" t="s">
        <v>3936</v>
      </c>
      <c r="G9335" s="97">
        <v>2.8999999999999998E-3</v>
      </c>
      <c r="H9335" s="97"/>
      <c r="I9335" s="98">
        <v>75.540000000000006</v>
      </c>
      <c r="J9335" s="98"/>
      <c r="K9335" s="27">
        <f>TRUNC(TRUNC(G9335,8)*I9335,2)</f>
        <v>0.21</v>
      </c>
    </row>
    <row r="9336" spans="1:11" ht="29.1" customHeight="1" x14ac:dyDescent="0.25">
      <c r="A9336" s="24" t="s">
        <v>3959</v>
      </c>
      <c r="B9336" s="95" t="s">
        <v>3960</v>
      </c>
      <c r="C9336" s="95"/>
      <c r="D9336" s="96" t="s">
        <v>20</v>
      </c>
      <c r="E9336" s="96"/>
      <c r="F9336" s="24" t="s">
        <v>30</v>
      </c>
      <c r="G9336" s="97">
        <v>1.6999999999999999E-3</v>
      </c>
      <c r="H9336" s="97"/>
      <c r="I9336" s="98">
        <v>198.53</v>
      </c>
      <c r="J9336" s="98"/>
      <c r="K9336" s="27">
        <f>TRUNC(TRUNC(G9336,8)*I9336,2)</f>
        <v>0.33</v>
      </c>
    </row>
    <row r="9337" spans="1:11" ht="18" customHeight="1" x14ac:dyDescent="0.25">
      <c r="A9337" s="9"/>
      <c r="B9337" s="9"/>
      <c r="C9337" s="9"/>
      <c r="D9337" s="9"/>
      <c r="E9337" s="9"/>
      <c r="F9337" s="9"/>
      <c r="G9337" s="91" t="s">
        <v>3919</v>
      </c>
      <c r="H9337" s="91"/>
      <c r="I9337" s="91"/>
      <c r="J9337" s="91"/>
      <c r="K9337" s="28">
        <f>SUM(K9335:K9336)</f>
        <v>0.54</v>
      </c>
    </row>
    <row r="9338" spans="1:11" ht="15" customHeight="1" x14ac:dyDescent="0.25">
      <c r="A9338" s="93" t="s">
        <v>3907</v>
      </c>
      <c r="B9338" s="93"/>
      <c r="C9338" s="93"/>
      <c r="D9338" s="94" t="s">
        <v>3</v>
      </c>
      <c r="E9338" s="94"/>
      <c r="F9338" s="23" t="s">
        <v>4</v>
      </c>
      <c r="G9338" s="94" t="s">
        <v>3894</v>
      </c>
      <c r="H9338" s="94"/>
      <c r="I9338" s="94" t="s">
        <v>3895</v>
      </c>
      <c r="J9338" s="94"/>
      <c r="K9338" s="23" t="s">
        <v>3896</v>
      </c>
    </row>
    <row r="9339" spans="1:11" ht="15" customHeight="1" x14ac:dyDescent="0.25">
      <c r="A9339" s="24" t="s">
        <v>3961</v>
      </c>
      <c r="B9339" s="95" t="s">
        <v>3962</v>
      </c>
      <c r="C9339" s="95"/>
      <c r="D9339" s="96" t="s">
        <v>20</v>
      </c>
      <c r="E9339" s="96"/>
      <c r="F9339" s="24" t="s">
        <v>2056</v>
      </c>
      <c r="G9339" s="97">
        <v>4.5999999999999999E-3</v>
      </c>
      <c r="H9339" s="97"/>
      <c r="I9339" s="98">
        <v>29.5</v>
      </c>
      <c r="J9339" s="98"/>
      <c r="K9339" s="27">
        <f>TRUNC(TRUNC(G9339,8)*I9339,2)</f>
        <v>0.13</v>
      </c>
    </row>
    <row r="9340" spans="1:11" ht="18" customHeight="1" x14ac:dyDescent="0.25">
      <c r="A9340" s="9"/>
      <c r="B9340" s="9"/>
      <c r="C9340" s="9"/>
      <c r="D9340" s="9"/>
      <c r="E9340" s="9"/>
      <c r="F9340" s="9"/>
      <c r="G9340" s="91" t="s">
        <v>3912</v>
      </c>
      <c r="H9340" s="91"/>
      <c r="I9340" s="91"/>
      <c r="J9340" s="91"/>
      <c r="K9340" s="28">
        <f>SUM(K9339:K9339)</f>
        <v>0.13</v>
      </c>
    </row>
    <row r="9341" spans="1:11" ht="15" customHeight="1" x14ac:dyDescent="0.25">
      <c r="A9341" s="9"/>
      <c r="B9341" s="9"/>
      <c r="C9341" s="9"/>
      <c r="D9341" s="9"/>
      <c r="E9341" s="9"/>
      <c r="F9341" s="9"/>
      <c r="G9341" s="92" t="s">
        <v>3913</v>
      </c>
      <c r="H9341" s="92"/>
      <c r="I9341" s="92"/>
      <c r="J9341" s="92"/>
      <c r="K9341" s="29">
        <f>ROUND(SUM(K9337,K9340),2)</f>
        <v>0.67</v>
      </c>
    </row>
    <row r="9342" spans="1:11" ht="9.9499999999999993" customHeight="1" x14ac:dyDescent="0.25">
      <c r="A9342" s="9"/>
      <c r="B9342" s="9"/>
      <c r="C9342" s="9"/>
      <c r="D9342" s="9"/>
      <c r="E9342" s="9"/>
      <c r="F9342" s="9"/>
      <c r="G9342" s="100"/>
      <c r="H9342" s="100"/>
      <c r="I9342" s="100"/>
      <c r="J9342" s="100"/>
      <c r="K9342" s="100"/>
    </row>
    <row r="9343" spans="1:11" ht="20.100000000000001" customHeight="1" x14ac:dyDescent="0.25">
      <c r="A9343" s="99" t="s">
        <v>2831</v>
      </c>
      <c r="B9343" s="99"/>
      <c r="C9343" s="99"/>
      <c r="D9343" s="99"/>
      <c r="E9343" s="99"/>
      <c r="F9343" s="99"/>
      <c r="G9343" s="99"/>
      <c r="H9343" s="99"/>
      <c r="I9343" s="99"/>
      <c r="J9343" s="99"/>
      <c r="K9343" s="99"/>
    </row>
    <row r="9344" spans="1:11" ht="15" customHeight="1" x14ac:dyDescent="0.25">
      <c r="A9344" s="93" t="s">
        <v>3916</v>
      </c>
      <c r="B9344" s="93"/>
      <c r="C9344" s="93"/>
      <c r="D9344" s="94" t="s">
        <v>3</v>
      </c>
      <c r="E9344" s="94"/>
      <c r="F9344" s="23" t="s">
        <v>4</v>
      </c>
      <c r="G9344" s="94" t="s">
        <v>3894</v>
      </c>
      <c r="H9344" s="94"/>
      <c r="I9344" s="94" t="s">
        <v>3895</v>
      </c>
      <c r="J9344" s="94"/>
      <c r="K9344" s="23" t="s">
        <v>3896</v>
      </c>
    </row>
    <row r="9345" spans="1:11" ht="29.1" customHeight="1" x14ac:dyDescent="0.25">
      <c r="A9345" s="24" t="s">
        <v>3957</v>
      </c>
      <c r="B9345" s="95" t="s">
        <v>3958</v>
      </c>
      <c r="C9345" s="95"/>
      <c r="D9345" s="96" t="s">
        <v>20</v>
      </c>
      <c r="E9345" s="96"/>
      <c r="F9345" s="24" t="s">
        <v>3936</v>
      </c>
      <c r="G9345" s="97">
        <v>1.95E-2</v>
      </c>
      <c r="H9345" s="97"/>
      <c r="I9345" s="98">
        <v>75.540000000000006</v>
      </c>
      <c r="J9345" s="98"/>
      <c r="K9345" s="27">
        <f>TRUNC(TRUNC(G9345,8)*I9345,2)</f>
        <v>1.47</v>
      </c>
    </row>
    <row r="9346" spans="1:11" ht="29.1" customHeight="1" x14ac:dyDescent="0.25">
      <c r="A9346" s="24" t="s">
        <v>3959</v>
      </c>
      <c r="B9346" s="95" t="s">
        <v>3960</v>
      </c>
      <c r="C9346" s="95"/>
      <c r="D9346" s="96" t="s">
        <v>20</v>
      </c>
      <c r="E9346" s="96"/>
      <c r="F9346" s="24" t="s">
        <v>30</v>
      </c>
      <c r="G9346" s="97">
        <v>1.15E-2</v>
      </c>
      <c r="H9346" s="97"/>
      <c r="I9346" s="98">
        <v>198.53</v>
      </c>
      <c r="J9346" s="98"/>
      <c r="K9346" s="27">
        <f>TRUNC(TRUNC(G9346,8)*I9346,2)</f>
        <v>2.2799999999999998</v>
      </c>
    </row>
    <row r="9347" spans="1:11" ht="18" customHeight="1" x14ac:dyDescent="0.25">
      <c r="A9347" s="9"/>
      <c r="B9347" s="9"/>
      <c r="C9347" s="9"/>
      <c r="D9347" s="9"/>
      <c r="E9347" s="9"/>
      <c r="F9347" s="9"/>
      <c r="G9347" s="91" t="s">
        <v>3919</v>
      </c>
      <c r="H9347" s="91"/>
      <c r="I9347" s="91"/>
      <c r="J9347" s="91"/>
      <c r="K9347" s="28">
        <f>SUM(K9345:K9346)</f>
        <v>3.75</v>
      </c>
    </row>
    <row r="9348" spans="1:11" ht="15" customHeight="1" x14ac:dyDescent="0.25">
      <c r="A9348" s="93" t="s">
        <v>3907</v>
      </c>
      <c r="B9348" s="93"/>
      <c r="C9348" s="93"/>
      <c r="D9348" s="94" t="s">
        <v>3</v>
      </c>
      <c r="E9348" s="94"/>
      <c r="F9348" s="23" t="s">
        <v>4</v>
      </c>
      <c r="G9348" s="94" t="s">
        <v>3894</v>
      </c>
      <c r="H9348" s="94"/>
      <c r="I9348" s="94" t="s">
        <v>3895</v>
      </c>
      <c r="J9348" s="94"/>
      <c r="K9348" s="23" t="s">
        <v>3896</v>
      </c>
    </row>
    <row r="9349" spans="1:11" ht="15" customHeight="1" x14ac:dyDescent="0.25">
      <c r="A9349" s="24" t="s">
        <v>3910</v>
      </c>
      <c r="B9349" s="95" t="s">
        <v>3911</v>
      </c>
      <c r="C9349" s="95"/>
      <c r="D9349" s="96" t="s">
        <v>20</v>
      </c>
      <c r="E9349" s="96"/>
      <c r="F9349" s="24" t="s">
        <v>2056</v>
      </c>
      <c r="G9349" s="97">
        <v>3.1E-2</v>
      </c>
      <c r="H9349" s="97"/>
      <c r="I9349" s="98">
        <v>24.94</v>
      </c>
      <c r="J9349" s="98"/>
      <c r="K9349" s="27">
        <f>TRUNC(TRUNC(G9349,8)*I9349,2)</f>
        <v>0.77</v>
      </c>
    </row>
    <row r="9350" spans="1:11" ht="18" customHeight="1" x14ac:dyDescent="0.25">
      <c r="A9350" s="9"/>
      <c r="B9350" s="9"/>
      <c r="C9350" s="9"/>
      <c r="D9350" s="9"/>
      <c r="E9350" s="9"/>
      <c r="F9350" s="9"/>
      <c r="G9350" s="91" t="s">
        <v>3912</v>
      </c>
      <c r="H9350" s="91"/>
      <c r="I9350" s="91"/>
      <c r="J9350" s="91"/>
      <c r="K9350" s="28">
        <f>SUM(K9349:K9349)</f>
        <v>0.77</v>
      </c>
    </row>
    <row r="9351" spans="1:11" ht="15" customHeight="1" x14ac:dyDescent="0.25">
      <c r="A9351" s="9"/>
      <c r="B9351" s="9"/>
      <c r="C9351" s="9"/>
      <c r="D9351" s="9"/>
      <c r="E9351" s="9"/>
      <c r="F9351" s="9"/>
      <c r="G9351" s="92" t="s">
        <v>3913</v>
      </c>
      <c r="H9351" s="92"/>
      <c r="I9351" s="92"/>
      <c r="J9351" s="92"/>
      <c r="K9351" s="29">
        <f>ROUND(SUM(K9347,K9350),2)</f>
        <v>4.5199999999999996</v>
      </c>
    </row>
    <row r="9352" spans="1:11" ht="9.9499999999999993" customHeight="1" x14ac:dyDescent="0.25">
      <c r="A9352" s="9"/>
      <c r="B9352" s="9"/>
      <c r="C9352" s="9"/>
      <c r="D9352" s="9"/>
      <c r="E9352" s="9"/>
      <c r="F9352" s="9"/>
      <c r="G9352" s="100"/>
      <c r="H9352" s="100"/>
      <c r="I9352" s="100"/>
      <c r="J9352" s="100"/>
      <c r="K9352" s="100"/>
    </row>
    <row r="9353" spans="1:11" ht="20.100000000000001" customHeight="1" x14ac:dyDescent="0.25">
      <c r="A9353" s="99" t="s">
        <v>2832</v>
      </c>
      <c r="B9353" s="99"/>
      <c r="C9353" s="99"/>
      <c r="D9353" s="99"/>
      <c r="E9353" s="99"/>
      <c r="F9353" s="99"/>
      <c r="G9353" s="99"/>
      <c r="H9353" s="99"/>
      <c r="I9353" s="99"/>
      <c r="J9353" s="99"/>
      <c r="K9353" s="99"/>
    </row>
    <row r="9354" spans="1:11" ht="15" customHeight="1" x14ac:dyDescent="0.25">
      <c r="A9354" s="93" t="s">
        <v>3916</v>
      </c>
      <c r="B9354" s="93"/>
      <c r="C9354" s="93"/>
      <c r="D9354" s="94" t="s">
        <v>3</v>
      </c>
      <c r="E9354" s="94"/>
      <c r="F9354" s="23" t="s">
        <v>4</v>
      </c>
      <c r="G9354" s="94" t="s">
        <v>3894</v>
      </c>
      <c r="H9354" s="94"/>
      <c r="I9354" s="94" t="s">
        <v>3895</v>
      </c>
      <c r="J9354" s="94"/>
      <c r="K9354" s="23" t="s">
        <v>3896</v>
      </c>
    </row>
    <row r="9355" spans="1:11" ht="29.1" customHeight="1" x14ac:dyDescent="0.25">
      <c r="A9355" s="24" t="s">
        <v>3963</v>
      </c>
      <c r="B9355" s="95" t="s">
        <v>3964</v>
      </c>
      <c r="C9355" s="95"/>
      <c r="D9355" s="96" t="s">
        <v>20</v>
      </c>
      <c r="E9355" s="96"/>
      <c r="F9355" s="24" t="s">
        <v>3936</v>
      </c>
      <c r="G9355" s="97">
        <v>0.86950000000000005</v>
      </c>
      <c r="H9355" s="97"/>
      <c r="I9355" s="98">
        <v>8.9</v>
      </c>
      <c r="J9355" s="98"/>
      <c r="K9355" s="27">
        <f>TRUNC(TRUNC(G9355,8)*I9355,2)</f>
        <v>7.73</v>
      </c>
    </row>
    <row r="9356" spans="1:11" ht="29.1" customHeight="1" x14ac:dyDescent="0.25">
      <c r="A9356" s="24" t="s">
        <v>3965</v>
      </c>
      <c r="B9356" s="95" t="s">
        <v>3966</v>
      </c>
      <c r="C9356" s="95"/>
      <c r="D9356" s="96" t="s">
        <v>20</v>
      </c>
      <c r="E9356" s="96"/>
      <c r="F9356" s="24" t="s">
        <v>30</v>
      </c>
      <c r="G9356" s="97">
        <v>1.137</v>
      </c>
      <c r="H9356" s="97"/>
      <c r="I9356" s="98">
        <v>32.76</v>
      </c>
      <c r="J9356" s="98"/>
      <c r="K9356" s="27">
        <f>TRUNC(TRUNC(G9356,8)*I9356,2)</f>
        <v>37.24</v>
      </c>
    </row>
    <row r="9357" spans="1:11" ht="21" customHeight="1" x14ac:dyDescent="0.25">
      <c r="A9357" s="24" t="s">
        <v>3967</v>
      </c>
      <c r="B9357" s="95" t="s">
        <v>3968</v>
      </c>
      <c r="C9357" s="95"/>
      <c r="D9357" s="96" t="s">
        <v>20</v>
      </c>
      <c r="E9357" s="96"/>
      <c r="F9357" s="24" t="s">
        <v>3936</v>
      </c>
      <c r="G9357" s="97">
        <v>0.86950000000000005</v>
      </c>
      <c r="H9357" s="97"/>
      <c r="I9357" s="98">
        <v>27.59</v>
      </c>
      <c r="J9357" s="98"/>
      <c r="K9357" s="27">
        <f>TRUNC(TRUNC(G9357,8)*I9357,2)</f>
        <v>23.98</v>
      </c>
    </row>
    <row r="9358" spans="1:11" ht="21" customHeight="1" x14ac:dyDescent="0.25">
      <c r="A9358" s="24" t="s">
        <v>3969</v>
      </c>
      <c r="B9358" s="95" t="s">
        <v>3970</v>
      </c>
      <c r="C9358" s="95"/>
      <c r="D9358" s="96" t="s">
        <v>20</v>
      </c>
      <c r="E9358" s="96"/>
      <c r="F9358" s="24" t="s">
        <v>30</v>
      </c>
      <c r="G9358" s="97">
        <v>1.137</v>
      </c>
      <c r="H9358" s="97"/>
      <c r="I9358" s="98">
        <v>28.09</v>
      </c>
      <c r="J9358" s="98"/>
      <c r="K9358" s="27">
        <f>TRUNC(TRUNC(G9358,8)*I9358,2)</f>
        <v>31.93</v>
      </c>
    </row>
    <row r="9359" spans="1:11" ht="18" customHeight="1" x14ac:dyDescent="0.25">
      <c r="A9359" s="9"/>
      <c r="B9359" s="9"/>
      <c r="C9359" s="9"/>
      <c r="D9359" s="9"/>
      <c r="E9359" s="9"/>
      <c r="F9359" s="9"/>
      <c r="G9359" s="91" t="s">
        <v>3919</v>
      </c>
      <c r="H9359" s="91"/>
      <c r="I9359" s="91"/>
      <c r="J9359" s="91"/>
      <c r="K9359" s="28">
        <f>SUM(K9355:K9358)</f>
        <v>100.88</v>
      </c>
    </row>
    <row r="9360" spans="1:11" ht="15" customHeight="1" x14ac:dyDescent="0.25">
      <c r="A9360" s="93" t="s">
        <v>3907</v>
      </c>
      <c r="B9360" s="93"/>
      <c r="C9360" s="93"/>
      <c r="D9360" s="94" t="s">
        <v>3</v>
      </c>
      <c r="E9360" s="94"/>
      <c r="F9360" s="23" t="s">
        <v>4</v>
      </c>
      <c r="G9360" s="94" t="s">
        <v>3894</v>
      </c>
      <c r="H9360" s="94"/>
      <c r="I9360" s="94" t="s">
        <v>3895</v>
      </c>
      <c r="J9360" s="94"/>
      <c r="K9360" s="23" t="s">
        <v>3896</v>
      </c>
    </row>
    <row r="9361" spans="1:11" ht="15" customHeight="1" x14ac:dyDescent="0.25">
      <c r="A9361" s="24" t="s">
        <v>3971</v>
      </c>
      <c r="B9361" s="95" t="s">
        <v>3972</v>
      </c>
      <c r="C9361" s="95"/>
      <c r="D9361" s="96" t="s">
        <v>20</v>
      </c>
      <c r="E9361" s="96"/>
      <c r="F9361" s="24" t="s">
        <v>2056</v>
      </c>
      <c r="G9361" s="97">
        <v>7.22E-2</v>
      </c>
      <c r="H9361" s="97"/>
      <c r="I9361" s="98">
        <v>32.69</v>
      </c>
      <c r="J9361" s="98"/>
      <c r="K9361" s="27">
        <f>TRUNC(TRUNC(G9361,8)*I9361,2)</f>
        <v>2.36</v>
      </c>
    </row>
    <row r="9362" spans="1:11" ht="15" customHeight="1" x14ac:dyDescent="0.25">
      <c r="A9362" s="24" t="s">
        <v>3910</v>
      </c>
      <c r="B9362" s="95" t="s">
        <v>3911</v>
      </c>
      <c r="C9362" s="95"/>
      <c r="D9362" s="96" t="s">
        <v>20</v>
      </c>
      <c r="E9362" s="96"/>
      <c r="F9362" s="24" t="s">
        <v>2056</v>
      </c>
      <c r="G9362" s="97">
        <v>0.44790000000000002</v>
      </c>
      <c r="H9362" s="97"/>
      <c r="I9362" s="98">
        <v>24.94</v>
      </c>
      <c r="J9362" s="98"/>
      <c r="K9362" s="27">
        <f>TRUNC(TRUNC(G9362,8)*I9362,2)</f>
        <v>11.17</v>
      </c>
    </row>
    <row r="9363" spans="1:11" ht="18" customHeight="1" x14ac:dyDescent="0.25">
      <c r="A9363" s="9"/>
      <c r="B9363" s="9"/>
      <c r="C9363" s="9"/>
      <c r="D9363" s="9"/>
      <c r="E9363" s="9"/>
      <c r="F9363" s="9"/>
      <c r="G9363" s="91" t="s">
        <v>3912</v>
      </c>
      <c r="H9363" s="91"/>
      <c r="I9363" s="91"/>
      <c r="J9363" s="91"/>
      <c r="K9363" s="28">
        <f>SUM(K9361:K9362)</f>
        <v>13.53</v>
      </c>
    </row>
    <row r="9364" spans="1:11" ht="15" customHeight="1" x14ac:dyDescent="0.25">
      <c r="A9364" s="9"/>
      <c r="B9364" s="9"/>
      <c r="C9364" s="9"/>
      <c r="D9364" s="9"/>
      <c r="E9364" s="9"/>
      <c r="F9364" s="9"/>
      <c r="G9364" s="92" t="s">
        <v>3913</v>
      </c>
      <c r="H9364" s="92"/>
      <c r="I9364" s="92"/>
      <c r="J9364" s="92"/>
      <c r="K9364" s="29">
        <f>ROUND(SUM(K9359,K9363),2)</f>
        <v>114.41</v>
      </c>
    </row>
    <row r="9365" spans="1:11" ht="9.9499999999999993" customHeight="1" x14ac:dyDescent="0.25">
      <c r="A9365" s="9"/>
      <c r="B9365" s="9"/>
      <c r="C9365" s="9"/>
      <c r="D9365" s="9"/>
      <c r="E9365" s="9"/>
      <c r="F9365" s="9"/>
      <c r="G9365" s="100"/>
      <c r="H9365" s="100"/>
      <c r="I9365" s="100"/>
      <c r="J9365" s="100"/>
      <c r="K9365" s="100"/>
    </row>
    <row r="9366" spans="1:11" ht="20.100000000000001" customHeight="1" x14ac:dyDescent="0.25">
      <c r="A9366" s="99" t="s">
        <v>2833</v>
      </c>
      <c r="B9366" s="99"/>
      <c r="C9366" s="99"/>
      <c r="D9366" s="99"/>
      <c r="E9366" s="99"/>
      <c r="F9366" s="99"/>
      <c r="G9366" s="99"/>
      <c r="H9366" s="99"/>
      <c r="I9366" s="99"/>
      <c r="J9366" s="99"/>
      <c r="K9366" s="99"/>
    </row>
    <row r="9367" spans="1:11" ht="15" customHeight="1" x14ac:dyDescent="0.25">
      <c r="A9367" s="93" t="s">
        <v>3916</v>
      </c>
      <c r="B9367" s="93"/>
      <c r="C9367" s="93"/>
      <c r="D9367" s="94" t="s">
        <v>3</v>
      </c>
      <c r="E9367" s="94"/>
      <c r="F9367" s="23" t="s">
        <v>4</v>
      </c>
      <c r="G9367" s="94" t="s">
        <v>3894</v>
      </c>
      <c r="H9367" s="94"/>
      <c r="I9367" s="94" t="s">
        <v>3895</v>
      </c>
      <c r="J9367" s="94"/>
      <c r="K9367" s="23" t="s">
        <v>3896</v>
      </c>
    </row>
    <row r="9368" spans="1:11" ht="38.1" customHeight="1" x14ac:dyDescent="0.25">
      <c r="A9368" s="24" t="s">
        <v>3973</v>
      </c>
      <c r="B9368" s="95" t="s">
        <v>3974</v>
      </c>
      <c r="C9368" s="95"/>
      <c r="D9368" s="96" t="s">
        <v>20</v>
      </c>
      <c r="E9368" s="96"/>
      <c r="F9368" s="24" t="s">
        <v>3936</v>
      </c>
      <c r="G9368" s="97">
        <v>6.3E-3</v>
      </c>
      <c r="H9368" s="97"/>
      <c r="I9368" s="98">
        <v>94.61</v>
      </c>
      <c r="J9368" s="98"/>
      <c r="K9368" s="27">
        <f>TRUNC(TRUNC(G9368,8)*I9368,2)</f>
        <v>0.59</v>
      </c>
    </row>
    <row r="9369" spans="1:11" ht="38.1" customHeight="1" x14ac:dyDescent="0.25">
      <c r="A9369" s="24" t="s">
        <v>3975</v>
      </c>
      <c r="B9369" s="95" t="s">
        <v>3976</v>
      </c>
      <c r="C9369" s="95"/>
      <c r="D9369" s="96" t="s">
        <v>20</v>
      </c>
      <c r="E9369" s="96"/>
      <c r="F9369" s="24" t="s">
        <v>30</v>
      </c>
      <c r="G9369" s="97">
        <v>1.0200000000000001E-2</v>
      </c>
      <c r="H9369" s="97"/>
      <c r="I9369" s="98">
        <v>370.94</v>
      </c>
      <c r="J9369" s="98"/>
      <c r="K9369" s="27">
        <f>TRUNC(TRUNC(G9369,8)*I9369,2)</f>
        <v>3.78</v>
      </c>
    </row>
    <row r="9370" spans="1:11" ht="29.1" customHeight="1" x14ac:dyDescent="0.25">
      <c r="A9370" s="24" t="s">
        <v>3977</v>
      </c>
      <c r="B9370" s="95" t="s">
        <v>3978</v>
      </c>
      <c r="C9370" s="95"/>
      <c r="D9370" s="96" t="s">
        <v>20</v>
      </c>
      <c r="E9370" s="96"/>
      <c r="F9370" s="24" t="s">
        <v>3936</v>
      </c>
      <c r="G9370" s="97">
        <v>4.8999999999999998E-3</v>
      </c>
      <c r="H9370" s="97"/>
      <c r="I9370" s="98">
        <v>74.180000000000007</v>
      </c>
      <c r="J9370" s="98"/>
      <c r="K9370" s="27">
        <f>TRUNC(TRUNC(G9370,8)*I9370,2)</f>
        <v>0.36</v>
      </c>
    </row>
    <row r="9371" spans="1:11" ht="29.1" customHeight="1" x14ac:dyDescent="0.25">
      <c r="A9371" s="24" t="s">
        <v>3979</v>
      </c>
      <c r="B9371" s="95" t="s">
        <v>3980</v>
      </c>
      <c r="C9371" s="95"/>
      <c r="D9371" s="96" t="s">
        <v>20</v>
      </c>
      <c r="E9371" s="96"/>
      <c r="F9371" s="24" t="s">
        <v>30</v>
      </c>
      <c r="G9371" s="97">
        <v>5.5999999999999999E-3</v>
      </c>
      <c r="H9371" s="97"/>
      <c r="I9371" s="98">
        <v>166.79</v>
      </c>
      <c r="J9371" s="98"/>
      <c r="K9371" s="27">
        <f>TRUNC(TRUNC(G9371,8)*I9371,2)</f>
        <v>0.93</v>
      </c>
    </row>
    <row r="9372" spans="1:11" ht="18" customHeight="1" x14ac:dyDescent="0.25">
      <c r="A9372" s="9"/>
      <c r="B9372" s="9"/>
      <c r="C9372" s="9"/>
      <c r="D9372" s="9"/>
      <c r="E9372" s="9"/>
      <c r="F9372" s="9"/>
      <c r="G9372" s="91" t="s">
        <v>3919</v>
      </c>
      <c r="H9372" s="91"/>
      <c r="I9372" s="91"/>
      <c r="J9372" s="91"/>
      <c r="K9372" s="28">
        <f>SUM(K9368:K9371)</f>
        <v>5.66</v>
      </c>
    </row>
    <row r="9373" spans="1:11" ht="15" customHeight="1" x14ac:dyDescent="0.25">
      <c r="A9373" s="9"/>
      <c r="B9373" s="9"/>
      <c r="C9373" s="9"/>
      <c r="D9373" s="9"/>
      <c r="E9373" s="9"/>
      <c r="F9373" s="9"/>
      <c r="G9373" s="92" t="s">
        <v>3913</v>
      </c>
      <c r="H9373" s="92"/>
      <c r="I9373" s="92"/>
      <c r="J9373" s="92"/>
      <c r="K9373" s="29">
        <f>ROUND(SUM(K9372),2)</f>
        <v>5.66</v>
      </c>
    </row>
    <row r="9374" spans="1:11" ht="9.9499999999999993" customHeight="1" x14ac:dyDescent="0.25">
      <c r="A9374" s="9"/>
      <c r="B9374" s="9"/>
      <c r="C9374" s="9"/>
      <c r="D9374" s="9"/>
      <c r="E9374" s="9"/>
      <c r="F9374" s="9"/>
      <c r="G9374" s="100"/>
      <c r="H9374" s="100"/>
      <c r="I9374" s="100"/>
      <c r="J9374" s="100"/>
      <c r="K9374" s="100"/>
    </row>
    <row r="9375" spans="1:11" ht="20.100000000000001" customHeight="1" x14ac:dyDescent="0.25">
      <c r="A9375" s="99" t="s">
        <v>2834</v>
      </c>
      <c r="B9375" s="99"/>
      <c r="C9375" s="99"/>
      <c r="D9375" s="99"/>
      <c r="E9375" s="99"/>
      <c r="F9375" s="99"/>
      <c r="G9375" s="99"/>
      <c r="H9375" s="99"/>
      <c r="I9375" s="99"/>
      <c r="J9375" s="99"/>
      <c r="K9375" s="99"/>
    </row>
    <row r="9376" spans="1:11" ht="15" customHeight="1" x14ac:dyDescent="0.25">
      <c r="A9376" s="93" t="s">
        <v>3916</v>
      </c>
      <c r="B9376" s="93"/>
      <c r="C9376" s="93"/>
      <c r="D9376" s="94" t="s">
        <v>3</v>
      </c>
      <c r="E9376" s="94"/>
      <c r="F9376" s="23" t="s">
        <v>4</v>
      </c>
      <c r="G9376" s="94" t="s">
        <v>3894</v>
      </c>
      <c r="H9376" s="94"/>
      <c r="I9376" s="94" t="s">
        <v>3895</v>
      </c>
      <c r="J9376" s="94"/>
      <c r="K9376" s="23" t="s">
        <v>3896</v>
      </c>
    </row>
    <row r="9377" spans="1:11" ht="38.1" customHeight="1" x14ac:dyDescent="0.25">
      <c r="A9377" s="24" t="s">
        <v>3973</v>
      </c>
      <c r="B9377" s="95" t="s">
        <v>3974</v>
      </c>
      <c r="C9377" s="95"/>
      <c r="D9377" s="96" t="s">
        <v>20</v>
      </c>
      <c r="E9377" s="96"/>
      <c r="F9377" s="24" t="s">
        <v>3936</v>
      </c>
      <c r="G9377" s="97">
        <v>1.2999999999999999E-3</v>
      </c>
      <c r="H9377" s="97"/>
      <c r="I9377" s="98">
        <v>94.61</v>
      </c>
      <c r="J9377" s="98"/>
      <c r="K9377" s="27">
        <f>TRUNC(TRUNC(G9377,8)*I9377,2)</f>
        <v>0.12</v>
      </c>
    </row>
    <row r="9378" spans="1:11" ht="38.1" customHeight="1" x14ac:dyDescent="0.25">
      <c r="A9378" s="24" t="s">
        <v>3975</v>
      </c>
      <c r="B9378" s="95" t="s">
        <v>3976</v>
      </c>
      <c r="C9378" s="95"/>
      <c r="D9378" s="96" t="s">
        <v>20</v>
      </c>
      <c r="E9378" s="96"/>
      <c r="F9378" s="24" t="s">
        <v>30</v>
      </c>
      <c r="G9378" s="97">
        <v>3.0999999999999999E-3</v>
      </c>
      <c r="H9378" s="97"/>
      <c r="I9378" s="98">
        <v>370.94</v>
      </c>
      <c r="J9378" s="98"/>
      <c r="K9378" s="27">
        <f>TRUNC(TRUNC(G9378,8)*I9378,2)</f>
        <v>1.1399999999999999</v>
      </c>
    </row>
    <row r="9379" spans="1:11" ht="18" customHeight="1" x14ac:dyDescent="0.25">
      <c r="A9379" s="9"/>
      <c r="B9379" s="9"/>
      <c r="C9379" s="9"/>
      <c r="D9379" s="9"/>
      <c r="E9379" s="9"/>
      <c r="F9379" s="9"/>
      <c r="G9379" s="91" t="s">
        <v>3919</v>
      </c>
      <c r="H9379" s="91"/>
      <c r="I9379" s="91"/>
      <c r="J9379" s="91"/>
      <c r="K9379" s="28">
        <f>SUM(K9377:K9378)</f>
        <v>1.2599999999999998</v>
      </c>
    </row>
    <row r="9380" spans="1:11" ht="15" customHeight="1" x14ac:dyDescent="0.25">
      <c r="A9380" s="9"/>
      <c r="B9380" s="9"/>
      <c r="C9380" s="9"/>
      <c r="D9380" s="9"/>
      <c r="E9380" s="9"/>
      <c r="F9380" s="9"/>
      <c r="G9380" s="92" t="s">
        <v>3913</v>
      </c>
      <c r="H9380" s="92"/>
      <c r="I9380" s="92"/>
      <c r="J9380" s="92"/>
      <c r="K9380" s="29">
        <f>ROUND(SUM(K9379),2)</f>
        <v>1.26</v>
      </c>
    </row>
    <row r="9381" spans="1:11" ht="9.9499999999999993" customHeight="1" x14ac:dyDescent="0.25">
      <c r="A9381" s="9"/>
      <c r="B9381" s="9"/>
      <c r="C9381" s="9"/>
      <c r="D9381" s="9"/>
      <c r="E9381" s="9"/>
      <c r="F9381" s="9"/>
      <c r="G9381" s="100"/>
      <c r="H9381" s="100"/>
      <c r="I9381" s="100"/>
      <c r="J9381" s="100"/>
      <c r="K9381" s="100"/>
    </row>
    <row r="9382" spans="1:11" ht="20.100000000000001" customHeight="1" x14ac:dyDescent="0.25">
      <c r="A9382" s="99" t="s">
        <v>2835</v>
      </c>
      <c r="B9382" s="99"/>
      <c r="C9382" s="99"/>
      <c r="D9382" s="99"/>
      <c r="E9382" s="99"/>
      <c r="F9382" s="99"/>
      <c r="G9382" s="99"/>
      <c r="H9382" s="99"/>
      <c r="I9382" s="99"/>
      <c r="J9382" s="99"/>
      <c r="K9382" s="99"/>
    </row>
    <row r="9383" spans="1:11" ht="15" customHeight="1" x14ac:dyDescent="0.25">
      <c r="A9383" s="93" t="s">
        <v>3916</v>
      </c>
      <c r="B9383" s="93"/>
      <c r="C9383" s="93"/>
      <c r="D9383" s="94" t="s">
        <v>3</v>
      </c>
      <c r="E9383" s="94"/>
      <c r="F9383" s="23" t="s">
        <v>4</v>
      </c>
      <c r="G9383" s="94" t="s">
        <v>3894</v>
      </c>
      <c r="H9383" s="94"/>
      <c r="I9383" s="94" t="s">
        <v>3895</v>
      </c>
      <c r="J9383" s="94"/>
      <c r="K9383" s="23" t="s">
        <v>3896</v>
      </c>
    </row>
    <row r="9384" spans="1:11" ht="38.1" customHeight="1" x14ac:dyDescent="0.25">
      <c r="A9384" s="24" t="s">
        <v>3973</v>
      </c>
      <c r="B9384" s="95" t="s">
        <v>3974</v>
      </c>
      <c r="C9384" s="95"/>
      <c r="D9384" s="96" t="s">
        <v>20</v>
      </c>
      <c r="E9384" s="96"/>
      <c r="F9384" s="24" t="s">
        <v>3936</v>
      </c>
      <c r="G9384" s="97">
        <v>5.0000000000000001E-4</v>
      </c>
      <c r="H9384" s="97"/>
      <c r="I9384" s="98">
        <v>94.61</v>
      </c>
      <c r="J9384" s="98"/>
      <c r="K9384" s="27">
        <f>TRUNC(TRUNC(G9384,8)*I9384,2)</f>
        <v>0.04</v>
      </c>
    </row>
    <row r="9385" spans="1:11" ht="38.1" customHeight="1" x14ac:dyDescent="0.25">
      <c r="A9385" s="24" t="s">
        <v>3975</v>
      </c>
      <c r="B9385" s="95" t="s">
        <v>3976</v>
      </c>
      <c r="C9385" s="95"/>
      <c r="D9385" s="96" t="s">
        <v>20</v>
      </c>
      <c r="E9385" s="96"/>
      <c r="F9385" s="24" t="s">
        <v>30</v>
      </c>
      <c r="G9385" s="97">
        <v>1.1999999999999999E-3</v>
      </c>
      <c r="H9385" s="97"/>
      <c r="I9385" s="98">
        <v>370.94</v>
      </c>
      <c r="J9385" s="98"/>
      <c r="K9385" s="27">
        <f>TRUNC(TRUNC(G9385,8)*I9385,2)</f>
        <v>0.44</v>
      </c>
    </row>
    <row r="9386" spans="1:11" ht="18" customHeight="1" x14ac:dyDescent="0.25">
      <c r="A9386" s="9"/>
      <c r="B9386" s="9"/>
      <c r="C9386" s="9"/>
      <c r="D9386" s="9"/>
      <c r="E9386" s="9"/>
      <c r="F9386" s="9"/>
      <c r="G9386" s="91" t="s">
        <v>3919</v>
      </c>
      <c r="H9386" s="91"/>
      <c r="I9386" s="91"/>
      <c r="J9386" s="91"/>
      <c r="K9386" s="28">
        <f>SUM(K9384:K9385)</f>
        <v>0.48</v>
      </c>
    </row>
    <row r="9387" spans="1:11" ht="15" customHeight="1" x14ac:dyDescent="0.25">
      <c r="A9387" s="9"/>
      <c r="B9387" s="9"/>
      <c r="C9387" s="9"/>
      <c r="D9387" s="9"/>
      <c r="E9387" s="9"/>
      <c r="F9387" s="9"/>
      <c r="G9387" s="92" t="s">
        <v>3913</v>
      </c>
      <c r="H9387" s="92"/>
      <c r="I9387" s="92"/>
      <c r="J9387" s="92"/>
      <c r="K9387" s="29">
        <f>ROUND(SUM(K9386),2)</f>
        <v>0.48</v>
      </c>
    </row>
    <row r="9388" spans="1:11" ht="9.9499999999999993" customHeight="1" x14ac:dyDescent="0.25">
      <c r="A9388" s="9"/>
      <c r="B9388" s="9"/>
      <c r="C9388" s="9"/>
      <c r="D9388" s="9"/>
      <c r="E9388" s="9"/>
      <c r="F9388" s="9"/>
      <c r="G9388" s="100"/>
      <c r="H9388" s="100"/>
      <c r="I9388" s="100"/>
      <c r="J9388" s="100"/>
      <c r="K9388" s="100"/>
    </row>
    <row r="9389" spans="1:11" ht="20.100000000000001" customHeight="1" x14ac:dyDescent="0.25">
      <c r="A9389" s="99" t="s">
        <v>2836</v>
      </c>
      <c r="B9389" s="99"/>
      <c r="C9389" s="99"/>
      <c r="D9389" s="99"/>
      <c r="E9389" s="99"/>
      <c r="F9389" s="99"/>
      <c r="G9389" s="99"/>
      <c r="H9389" s="99"/>
      <c r="I9389" s="99"/>
      <c r="J9389" s="99"/>
      <c r="K9389" s="99"/>
    </row>
    <row r="9390" spans="1:11" ht="15" customHeight="1" x14ac:dyDescent="0.25">
      <c r="A9390" s="93" t="s">
        <v>3981</v>
      </c>
      <c r="B9390" s="93"/>
      <c r="C9390" s="93"/>
      <c r="D9390" s="94" t="s">
        <v>3</v>
      </c>
      <c r="E9390" s="94"/>
      <c r="F9390" s="23" t="s">
        <v>4</v>
      </c>
      <c r="G9390" s="94" t="s">
        <v>3894</v>
      </c>
      <c r="H9390" s="94"/>
      <c r="I9390" s="94" t="s">
        <v>3895</v>
      </c>
      <c r="J9390" s="94"/>
      <c r="K9390" s="23" t="s">
        <v>3896</v>
      </c>
    </row>
    <row r="9391" spans="1:11" ht="21" customHeight="1" x14ac:dyDescent="0.25">
      <c r="A9391" s="24" t="s">
        <v>70</v>
      </c>
      <c r="B9391" s="95" t="s">
        <v>3982</v>
      </c>
      <c r="C9391" s="95"/>
      <c r="D9391" s="96" t="s">
        <v>25</v>
      </c>
      <c r="E9391" s="96"/>
      <c r="F9391" s="24" t="s">
        <v>61</v>
      </c>
      <c r="G9391" s="97">
        <v>1</v>
      </c>
      <c r="H9391" s="97"/>
      <c r="I9391" s="98">
        <v>28.42</v>
      </c>
      <c r="J9391" s="98"/>
      <c r="K9391" s="27">
        <f>ROUND(ROUND(G9391,8)*I9391,2)</f>
        <v>28.42</v>
      </c>
    </row>
    <row r="9392" spans="1:11" ht="15" customHeight="1" x14ac:dyDescent="0.25">
      <c r="A9392" s="9"/>
      <c r="B9392" s="9"/>
      <c r="C9392" s="9"/>
      <c r="D9392" s="9"/>
      <c r="E9392" s="9"/>
      <c r="F9392" s="9"/>
      <c r="G9392" s="91" t="s">
        <v>3983</v>
      </c>
      <c r="H9392" s="91"/>
      <c r="I9392" s="91"/>
      <c r="J9392" s="91"/>
      <c r="K9392" s="28">
        <f>SUM(K9391:K9391)</f>
        <v>28.42</v>
      </c>
    </row>
    <row r="9393" spans="1:11" ht="15" customHeight="1" x14ac:dyDescent="0.25">
      <c r="A9393" s="9"/>
      <c r="B9393" s="9"/>
      <c r="C9393" s="9"/>
      <c r="D9393" s="9"/>
      <c r="E9393" s="9"/>
      <c r="F9393" s="9"/>
      <c r="G9393" s="92" t="s">
        <v>3913</v>
      </c>
      <c r="H9393" s="92"/>
      <c r="I9393" s="92"/>
      <c r="J9393" s="92"/>
      <c r="K9393" s="29">
        <f>ROUND(SUM(K9392),2)</f>
        <v>28.42</v>
      </c>
    </row>
    <row r="9394" spans="1:11" ht="9.9499999999999993" customHeight="1" x14ac:dyDescent="0.25">
      <c r="A9394" s="9"/>
      <c r="B9394" s="9"/>
      <c r="C9394" s="9"/>
      <c r="D9394" s="9"/>
      <c r="E9394" s="9"/>
      <c r="F9394" s="9"/>
      <c r="G9394" s="100"/>
      <c r="H9394" s="100"/>
      <c r="I9394" s="100"/>
      <c r="J9394" s="100"/>
      <c r="K9394" s="100"/>
    </row>
    <row r="9395" spans="1:11" ht="20.100000000000001" customHeight="1" x14ac:dyDescent="0.25">
      <c r="A9395" s="99" t="s">
        <v>2837</v>
      </c>
      <c r="B9395" s="99"/>
      <c r="C9395" s="99"/>
      <c r="D9395" s="99"/>
      <c r="E9395" s="99"/>
      <c r="F9395" s="99"/>
      <c r="G9395" s="99"/>
      <c r="H9395" s="99"/>
      <c r="I9395" s="99"/>
      <c r="J9395" s="99"/>
      <c r="K9395" s="99"/>
    </row>
    <row r="9396" spans="1:11" ht="15" customHeight="1" x14ac:dyDescent="0.25">
      <c r="A9396" s="93" t="s">
        <v>3916</v>
      </c>
      <c r="B9396" s="93"/>
      <c r="C9396" s="93"/>
      <c r="D9396" s="94" t="s">
        <v>3</v>
      </c>
      <c r="E9396" s="94"/>
      <c r="F9396" s="23" t="s">
        <v>4</v>
      </c>
      <c r="G9396" s="94" t="s">
        <v>3894</v>
      </c>
      <c r="H9396" s="94"/>
      <c r="I9396" s="94" t="s">
        <v>3895</v>
      </c>
      <c r="J9396" s="94"/>
      <c r="K9396" s="23" t="s">
        <v>3896</v>
      </c>
    </row>
    <row r="9397" spans="1:11" ht="38.1" customHeight="1" x14ac:dyDescent="0.25">
      <c r="A9397" s="24" t="s">
        <v>3973</v>
      </c>
      <c r="B9397" s="95" t="s">
        <v>3974</v>
      </c>
      <c r="C9397" s="95"/>
      <c r="D9397" s="96" t="s">
        <v>20</v>
      </c>
      <c r="E9397" s="96"/>
      <c r="F9397" s="24" t="s">
        <v>3936</v>
      </c>
      <c r="G9397" s="97">
        <v>1.2999999999999999E-3</v>
      </c>
      <c r="H9397" s="97"/>
      <c r="I9397" s="98">
        <v>94.61</v>
      </c>
      <c r="J9397" s="98"/>
      <c r="K9397" s="27">
        <f>TRUNC(TRUNC(G9397,8)*I9397,2)</f>
        <v>0.12</v>
      </c>
    </row>
    <row r="9398" spans="1:11" ht="38.1" customHeight="1" x14ac:dyDescent="0.25">
      <c r="A9398" s="24" t="s">
        <v>3975</v>
      </c>
      <c r="B9398" s="95" t="s">
        <v>3976</v>
      </c>
      <c r="C9398" s="95"/>
      <c r="D9398" s="96" t="s">
        <v>20</v>
      </c>
      <c r="E9398" s="96"/>
      <c r="F9398" s="24" t="s">
        <v>30</v>
      </c>
      <c r="G9398" s="97">
        <v>3.0999999999999999E-3</v>
      </c>
      <c r="H9398" s="97"/>
      <c r="I9398" s="98">
        <v>370.94</v>
      </c>
      <c r="J9398" s="98"/>
      <c r="K9398" s="27">
        <f>TRUNC(TRUNC(G9398,8)*I9398,2)</f>
        <v>1.1399999999999999</v>
      </c>
    </row>
    <row r="9399" spans="1:11" ht="18" customHeight="1" x14ac:dyDescent="0.25">
      <c r="A9399" s="9"/>
      <c r="B9399" s="9"/>
      <c r="C9399" s="9"/>
      <c r="D9399" s="9"/>
      <c r="E9399" s="9"/>
      <c r="F9399" s="9"/>
      <c r="G9399" s="91" t="s">
        <v>3919</v>
      </c>
      <c r="H9399" s="91"/>
      <c r="I9399" s="91"/>
      <c r="J9399" s="91"/>
      <c r="K9399" s="28">
        <f>SUM(K9397:K9398)</f>
        <v>1.2599999999999998</v>
      </c>
    </row>
    <row r="9400" spans="1:11" ht="15" customHeight="1" x14ac:dyDescent="0.25">
      <c r="A9400" s="9"/>
      <c r="B9400" s="9"/>
      <c r="C9400" s="9"/>
      <c r="D9400" s="9"/>
      <c r="E9400" s="9"/>
      <c r="F9400" s="9"/>
      <c r="G9400" s="92" t="s">
        <v>3913</v>
      </c>
      <c r="H9400" s="92"/>
      <c r="I9400" s="92"/>
      <c r="J9400" s="92"/>
      <c r="K9400" s="29">
        <f>ROUND(SUM(K9399),2)</f>
        <v>1.26</v>
      </c>
    </row>
    <row r="9401" spans="1:11" ht="9.9499999999999993" customHeight="1" x14ac:dyDescent="0.25">
      <c r="A9401" s="9"/>
      <c r="B9401" s="9"/>
      <c r="C9401" s="9"/>
      <c r="D9401" s="9"/>
      <c r="E9401" s="9"/>
      <c r="F9401" s="9"/>
      <c r="G9401" s="100"/>
      <c r="H9401" s="100"/>
      <c r="I9401" s="100"/>
      <c r="J9401" s="100"/>
      <c r="K9401" s="100"/>
    </row>
    <row r="9402" spans="1:11" ht="20.100000000000001" customHeight="1" x14ac:dyDescent="0.25">
      <c r="A9402" s="99" t="s">
        <v>2838</v>
      </c>
      <c r="B9402" s="99"/>
      <c r="C9402" s="99"/>
      <c r="D9402" s="99"/>
      <c r="E9402" s="99"/>
      <c r="F9402" s="99"/>
      <c r="G9402" s="99"/>
      <c r="H9402" s="99"/>
      <c r="I9402" s="99"/>
      <c r="J9402" s="99"/>
      <c r="K9402" s="99"/>
    </row>
    <row r="9403" spans="1:11" ht="12.95" customHeight="1" x14ac:dyDescent="0.25">
      <c r="A9403" s="107" t="s">
        <v>3984</v>
      </c>
      <c r="B9403" s="107"/>
      <c r="C9403" s="107"/>
      <c r="D9403" s="108" t="s">
        <v>3985</v>
      </c>
      <c r="E9403" s="87" t="s">
        <v>3986</v>
      </c>
      <c r="F9403" s="87"/>
      <c r="G9403" s="87" t="s">
        <v>3987</v>
      </c>
      <c r="H9403" s="87"/>
      <c r="I9403" s="87"/>
      <c r="J9403" s="87"/>
      <c r="K9403" s="87" t="s">
        <v>3988</v>
      </c>
    </row>
    <row r="9404" spans="1:11" ht="12" customHeight="1" x14ac:dyDescent="0.25">
      <c r="A9404" s="107"/>
      <c r="B9404" s="107"/>
      <c r="C9404" s="107"/>
      <c r="D9404" s="108"/>
      <c r="E9404" s="23" t="s">
        <v>3989</v>
      </c>
      <c r="F9404" s="23" t="s">
        <v>3990</v>
      </c>
      <c r="G9404" s="94" t="s">
        <v>3989</v>
      </c>
      <c r="H9404" s="94"/>
      <c r="I9404" s="94" t="s">
        <v>3990</v>
      </c>
      <c r="J9404" s="94"/>
      <c r="K9404" s="87"/>
    </row>
    <row r="9405" spans="1:11" ht="15" customHeight="1" x14ac:dyDescent="0.25">
      <c r="A9405" s="6" t="s">
        <v>3991</v>
      </c>
      <c r="B9405" s="104" t="s">
        <v>3992</v>
      </c>
      <c r="C9405" s="104"/>
      <c r="D9405" s="31">
        <v>1</v>
      </c>
      <c r="E9405" s="32">
        <v>0.34</v>
      </c>
      <c r="F9405" s="32">
        <v>0.66</v>
      </c>
      <c r="G9405" s="105">
        <v>355.46550000000002</v>
      </c>
      <c r="H9405" s="105"/>
      <c r="I9405" s="105">
        <v>95.872399999999999</v>
      </c>
      <c r="J9405" s="105"/>
      <c r="K9405" s="33">
        <f>ROUND(D9405*(ROUND(E9405*G9405,4)+ROUND(F9405*I9405,4)),4)</f>
        <v>184.13409999999999</v>
      </c>
    </row>
    <row r="9406" spans="1:11" ht="15" customHeight="1" x14ac:dyDescent="0.25">
      <c r="A9406" s="6" t="s">
        <v>3993</v>
      </c>
      <c r="B9406" s="104" t="s">
        <v>3994</v>
      </c>
      <c r="C9406" s="104"/>
      <c r="D9406" s="31">
        <v>1</v>
      </c>
      <c r="E9406" s="32">
        <v>1</v>
      </c>
      <c r="F9406" s="32">
        <v>0</v>
      </c>
      <c r="G9406" s="105">
        <v>365.3972</v>
      </c>
      <c r="H9406" s="105"/>
      <c r="I9406" s="105">
        <v>147.8879</v>
      </c>
      <c r="J9406" s="105"/>
      <c r="K9406" s="33">
        <f>ROUND(D9406*(ROUND(E9406*G9406,4)+ROUND(F9406*I9406,4)),4)</f>
        <v>365.3972</v>
      </c>
    </row>
    <row r="9407" spans="1:11" ht="15" customHeight="1" x14ac:dyDescent="0.25">
      <c r="A9407" s="6" t="s">
        <v>3995</v>
      </c>
      <c r="B9407" s="104" t="s">
        <v>3996</v>
      </c>
      <c r="C9407" s="104"/>
      <c r="D9407" s="31">
        <v>1</v>
      </c>
      <c r="E9407" s="32">
        <v>0.97</v>
      </c>
      <c r="F9407" s="32">
        <v>0.03</v>
      </c>
      <c r="G9407" s="105">
        <v>324.64210000000003</v>
      </c>
      <c r="H9407" s="105"/>
      <c r="I9407" s="105">
        <v>159.20740000000001</v>
      </c>
      <c r="J9407" s="105"/>
      <c r="K9407" s="33">
        <f>ROUND(D9407*(ROUND(E9407*G9407,4)+ROUND(F9407*I9407,4)),4)</f>
        <v>319.67899999999997</v>
      </c>
    </row>
    <row r="9408" spans="1:11" ht="15.95" customHeight="1" x14ac:dyDescent="0.25">
      <c r="A9408" s="6" t="s">
        <v>3997</v>
      </c>
      <c r="B9408" s="104" t="s">
        <v>3998</v>
      </c>
      <c r="C9408" s="104"/>
      <c r="D9408" s="31">
        <v>1</v>
      </c>
      <c r="E9408" s="32">
        <v>0.79</v>
      </c>
      <c r="F9408" s="32">
        <v>0.21</v>
      </c>
      <c r="G9408" s="105">
        <v>284.72230000000002</v>
      </c>
      <c r="H9408" s="105"/>
      <c r="I9408" s="105">
        <v>125.70480000000001</v>
      </c>
      <c r="J9408" s="105"/>
      <c r="K9408" s="33">
        <f>ROUND(D9408*(ROUND(E9408*G9408,4)+ROUND(F9408*I9408,4)),4)</f>
        <v>251.32859999999999</v>
      </c>
    </row>
    <row r="9409" spans="1:11" ht="15" customHeight="1" x14ac:dyDescent="0.25">
      <c r="A9409" s="1"/>
      <c r="B9409" s="1"/>
      <c r="C9409" s="1"/>
      <c r="D9409" s="1"/>
      <c r="E9409" s="1"/>
      <c r="F9409" s="1"/>
      <c r="G9409" s="85" t="s">
        <v>3999</v>
      </c>
      <c r="H9409" s="85"/>
      <c r="I9409" s="85"/>
      <c r="J9409" s="85"/>
      <c r="K9409" s="34">
        <f>SUM(K9404:K9408)</f>
        <v>1120.5389</v>
      </c>
    </row>
    <row r="9410" spans="1:11" ht="20.100000000000001" customHeight="1" x14ac:dyDescent="0.25">
      <c r="A9410" s="106" t="s">
        <v>4000</v>
      </c>
      <c r="B9410" s="106"/>
      <c r="C9410" s="106"/>
      <c r="D9410" s="106"/>
      <c r="E9410" s="106"/>
      <c r="F9410" s="2" t="s">
        <v>4</v>
      </c>
      <c r="G9410" s="87" t="s">
        <v>4001</v>
      </c>
      <c r="H9410" s="87"/>
      <c r="I9410" s="87" t="s">
        <v>4002</v>
      </c>
      <c r="J9410" s="87"/>
      <c r="K9410" s="2" t="s">
        <v>3988</v>
      </c>
    </row>
    <row r="9411" spans="1:11" ht="15" customHeight="1" x14ac:dyDescent="0.25">
      <c r="A9411" s="6" t="s">
        <v>4003</v>
      </c>
      <c r="B9411" s="101" t="s">
        <v>4004</v>
      </c>
      <c r="C9411" s="101"/>
      <c r="D9411" s="101"/>
      <c r="E9411" s="101"/>
      <c r="F9411" s="6" t="s">
        <v>3940</v>
      </c>
      <c r="G9411" s="114">
        <v>1</v>
      </c>
      <c r="H9411" s="114"/>
      <c r="I9411" s="115">
        <v>22.527200000000001</v>
      </c>
      <c r="J9411" s="115"/>
      <c r="K9411" s="35">
        <f>ROUND(ROUND(G9411,5)*I9411,4)</f>
        <v>22.527200000000001</v>
      </c>
    </row>
    <row r="9412" spans="1:11" ht="15" customHeight="1" x14ac:dyDescent="0.25">
      <c r="A9412" s="1"/>
      <c r="B9412" s="1"/>
      <c r="C9412" s="1"/>
      <c r="D9412" s="1"/>
      <c r="E9412" s="1"/>
      <c r="F9412" s="1"/>
      <c r="G9412" s="85" t="s">
        <v>4005</v>
      </c>
      <c r="H9412" s="85"/>
      <c r="I9412" s="85"/>
      <c r="J9412" s="85"/>
      <c r="K9412" s="36">
        <f>SUM(K9411:K9411)</f>
        <v>22.527200000000001</v>
      </c>
    </row>
    <row r="9413" spans="1:11" ht="15" customHeight="1" x14ac:dyDescent="0.25">
      <c r="A9413" s="9"/>
      <c r="B9413" s="9"/>
      <c r="C9413" s="9"/>
      <c r="D9413" s="9"/>
      <c r="E9413" s="9"/>
      <c r="F9413" s="9"/>
      <c r="G9413" s="92" t="s">
        <v>4006</v>
      </c>
      <c r="H9413" s="92"/>
      <c r="I9413" s="92"/>
      <c r="J9413" s="92"/>
      <c r="K9413" s="33">
        <f>SUM(K9409,K9412)</f>
        <v>1143.0661</v>
      </c>
    </row>
    <row r="9414" spans="1:11" ht="15" customHeight="1" x14ac:dyDescent="0.25">
      <c r="A9414" s="9"/>
      <c r="B9414" s="9"/>
      <c r="C9414" s="9"/>
      <c r="D9414" s="9"/>
      <c r="E9414" s="9"/>
      <c r="F9414" s="9"/>
      <c r="G9414" s="92" t="s">
        <v>4007</v>
      </c>
      <c r="H9414" s="92"/>
      <c r="I9414" s="92"/>
      <c r="J9414" s="92"/>
      <c r="K9414" s="37">
        <v>113.18</v>
      </c>
    </row>
    <row r="9415" spans="1:11" ht="15" customHeight="1" x14ac:dyDescent="0.25">
      <c r="A9415" s="9"/>
      <c r="B9415" s="9"/>
      <c r="C9415" s="9"/>
      <c r="D9415" s="9"/>
      <c r="E9415" s="9"/>
      <c r="F9415" s="9"/>
      <c r="G9415" s="92" t="s">
        <v>4008</v>
      </c>
      <c r="H9415" s="92"/>
      <c r="I9415" s="92"/>
      <c r="J9415" s="92"/>
      <c r="K9415" s="33">
        <f>ROUND(K9413/K9414,4)</f>
        <v>10.099500000000001</v>
      </c>
    </row>
    <row r="9416" spans="1:11" ht="15" customHeight="1" x14ac:dyDescent="0.25">
      <c r="A9416" s="9"/>
      <c r="B9416" s="9"/>
      <c r="C9416" s="9"/>
      <c r="D9416" s="9"/>
      <c r="E9416" s="9"/>
      <c r="F9416" s="9"/>
      <c r="G9416" s="92" t="s">
        <v>4009</v>
      </c>
      <c r="H9416" s="92"/>
      <c r="I9416" s="92"/>
      <c r="J9416" s="92"/>
      <c r="K9416" s="33">
        <f>ROUND(K9415*0.00746,4)</f>
        <v>7.5300000000000006E-2</v>
      </c>
    </row>
    <row r="9417" spans="1:11" ht="20.100000000000001" customHeight="1" x14ac:dyDescent="0.25">
      <c r="A9417" s="106" t="s">
        <v>4010</v>
      </c>
      <c r="B9417" s="106"/>
      <c r="C9417" s="106"/>
      <c r="D9417" s="106"/>
      <c r="E9417" s="106"/>
      <c r="F9417" s="2" t="s">
        <v>4</v>
      </c>
      <c r="G9417" s="87" t="s">
        <v>4001</v>
      </c>
      <c r="H9417" s="87"/>
      <c r="I9417" s="87" t="s">
        <v>3895</v>
      </c>
      <c r="J9417" s="87"/>
      <c r="K9417" s="2" t="s">
        <v>4011</v>
      </c>
    </row>
    <row r="9418" spans="1:11" ht="15" customHeight="1" x14ac:dyDescent="0.25">
      <c r="A9418" s="6" t="s">
        <v>4012</v>
      </c>
      <c r="B9418" s="104" t="s">
        <v>4013</v>
      </c>
      <c r="C9418" s="104"/>
      <c r="D9418" s="104"/>
      <c r="E9418" s="104"/>
      <c r="F9418" s="6" t="s">
        <v>77</v>
      </c>
      <c r="G9418" s="113">
        <v>1</v>
      </c>
      <c r="H9418" s="113"/>
      <c r="I9418" s="105">
        <v>195.03</v>
      </c>
      <c r="J9418" s="105"/>
      <c r="K9418" s="33">
        <f>ROUND(ROUND(G9418,5)*I9418,4)</f>
        <v>195.03</v>
      </c>
    </row>
    <row r="9419" spans="1:11" ht="15" customHeight="1" x14ac:dyDescent="0.25">
      <c r="A9419" s="1"/>
      <c r="B9419" s="1"/>
      <c r="C9419" s="1"/>
      <c r="D9419" s="1"/>
      <c r="E9419" s="1"/>
      <c r="F9419" s="1"/>
      <c r="G9419" s="85" t="s">
        <v>4014</v>
      </c>
      <c r="H9419" s="85"/>
      <c r="I9419" s="85"/>
      <c r="J9419" s="85"/>
      <c r="K9419" s="34">
        <f>SUM(K9418:K9418)</f>
        <v>195.03</v>
      </c>
    </row>
    <row r="9420" spans="1:11" ht="15" customHeight="1" x14ac:dyDescent="0.25">
      <c r="A9420" s="106" t="s">
        <v>4015</v>
      </c>
      <c r="B9420" s="106"/>
      <c r="C9420" s="106"/>
      <c r="D9420" s="23" t="s">
        <v>4016</v>
      </c>
      <c r="E9420" s="94" t="s">
        <v>4017</v>
      </c>
      <c r="F9420" s="94"/>
      <c r="G9420" s="94" t="s">
        <v>4001</v>
      </c>
      <c r="H9420" s="94"/>
      <c r="I9420" s="94" t="s">
        <v>3895</v>
      </c>
      <c r="J9420" s="94"/>
      <c r="K9420" s="23" t="s">
        <v>4011</v>
      </c>
    </row>
    <row r="9421" spans="1:11" ht="20.100000000000001" customHeight="1" x14ac:dyDescent="0.25">
      <c r="A9421" s="38" t="s">
        <v>4012</v>
      </c>
      <c r="B9421" s="109" t="s">
        <v>4018</v>
      </c>
      <c r="C9421" s="109"/>
      <c r="D9421" s="38" t="s">
        <v>4019</v>
      </c>
      <c r="E9421" s="110" t="s">
        <v>4020</v>
      </c>
      <c r="F9421" s="110"/>
      <c r="G9421" s="111">
        <v>2.2000000000000002</v>
      </c>
      <c r="H9421" s="111"/>
      <c r="I9421" s="112">
        <v>3.47</v>
      </c>
      <c r="J9421" s="112"/>
      <c r="K9421" s="41">
        <f>ROUND(ROUND(G9421,5)*I9421,4)</f>
        <v>7.6340000000000003</v>
      </c>
    </row>
    <row r="9422" spans="1:11" ht="15" customHeight="1" x14ac:dyDescent="0.25">
      <c r="A9422" s="1"/>
      <c r="B9422" s="1"/>
      <c r="C9422" s="1"/>
      <c r="D9422" s="1"/>
      <c r="E9422" s="1"/>
      <c r="F9422" s="1"/>
      <c r="G9422" s="85" t="s">
        <v>4021</v>
      </c>
      <c r="H9422" s="85"/>
      <c r="I9422" s="85"/>
      <c r="J9422" s="85"/>
      <c r="K9422" s="33">
        <f>SUM(K9421:K9421)</f>
        <v>7.6340000000000003</v>
      </c>
    </row>
    <row r="9423" spans="1:11" ht="12.95" customHeight="1" x14ac:dyDescent="0.25">
      <c r="A9423" s="106" t="s">
        <v>4022</v>
      </c>
      <c r="B9423" s="106"/>
      <c r="C9423" s="94" t="s">
        <v>4023</v>
      </c>
      <c r="D9423" s="94" t="s">
        <v>5</v>
      </c>
      <c r="E9423" s="94" t="s">
        <v>4024</v>
      </c>
      <c r="F9423" s="94"/>
      <c r="G9423" s="94" t="s">
        <v>4025</v>
      </c>
      <c r="H9423" s="94"/>
      <c r="I9423" s="94" t="s">
        <v>2086</v>
      </c>
      <c r="J9423" s="94"/>
      <c r="K9423" s="94" t="s">
        <v>4011</v>
      </c>
    </row>
    <row r="9424" spans="1:11" ht="12" customHeight="1" x14ac:dyDescent="0.25">
      <c r="A9424" s="106"/>
      <c r="B9424" s="106"/>
      <c r="C9424" s="94"/>
      <c r="D9424" s="94"/>
      <c r="E9424" s="23" t="s">
        <v>2092</v>
      </c>
      <c r="F9424" s="23" t="s">
        <v>4026</v>
      </c>
      <c r="G9424" s="23" t="s">
        <v>2092</v>
      </c>
      <c r="H9424" s="23" t="s">
        <v>4026</v>
      </c>
      <c r="I9424" s="23" t="s">
        <v>2092</v>
      </c>
      <c r="J9424" s="23" t="s">
        <v>4026</v>
      </c>
      <c r="K9424" s="94"/>
    </row>
    <row r="9425" spans="1:11" ht="27.95" customHeight="1" x14ac:dyDescent="0.25">
      <c r="A9425" s="38" t="s">
        <v>4012</v>
      </c>
      <c r="B9425" s="39" t="s">
        <v>4018</v>
      </c>
      <c r="C9425" s="38" t="s">
        <v>4027</v>
      </c>
      <c r="D9425" s="40">
        <v>2.2000000000000002</v>
      </c>
      <c r="E9425" s="42">
        <v>0</v>
      </c>
      <c r="F9425" s="43">
        <v>1.25</v>
      </c>
      <c r="G9425" s="42">
        <v>0</v>
      </c>
      <c r="H9425" s="43">
        <v>1</v>
      </c>
      <c r="I9425" s="42">
        <v>0</v>
      </c>
      <c r="J9425" s="43">
        <v>0.82</v>
      </c>
      <c r="K9425" s="41">
        <f>ROUND(D9425*(ROUND(E9425*F9425,4)+ROUND(G9425*H9425,4)+ROUND(I9425*J9425,4)),4)</f>
        <v>0</v>
      </c>
    </row>
    <row r="9426" spans="1:11" ht="15" customHeight="1" x14ac:dyDescent="0.25">
      <c r="A9426" s="1"/>
      <c r="B9426" s="1"/>
      <c r="C9426" s="1"/>
      <c r="D9426" s="1"/>
      <c r="E9426" s="1"/>
      <c r="F9426" s="1"/>
      <c r="G9426" s="85" t="s">
        <v>4028</v>
      </c>
      <c r="H9426" s="85"/>
      <c r="I9426" s="85"/>
      <c r="J9426" s="85"/>
      <c r="K9426" s="33">
        <f>SUM(K9424:K9425)</f>
        <v>0</v>
      </c>
    </row>
    <row r="9427" spans="1:11" ht="15" customHeight="1" x14ac:dyDescent="0.25">
      <c r="A9427" s="9"/>
      <c r="B9427" s="9"/>
      <c r="C9427" s="9"/>
      <c r="D9427" s="9"/>
      <c r="E9427" s="9"/>
      <c r="F9427" s="9"/>
      <c r="G9427" s="92" t="s">
        <v>4029</v>
      </c>
      <c r="H9427" s="92"/>
      <c r="I9427" s="92"/>
      <c r="J9427" s="92"/>
      <c r="K9427" s="33">
        <f>SUM(K9415,K9416,K9419,K9422,K9426)</f>
        <v>212.83879999999999</v>
      </c>
    </row>
    <row r="9428" spans="1:11" ht="15" customHeight="1" x14ac:dyDescent="0.25">
      <c r="A9428" s="9"/>
      <c r="B9428" s="9"/>
      <c r="C9428" s="9"/>
      <c r="D9428" s="9"/>
      <c r="E9428" s="9"/>
      <c r="F9428" s="9"/>
      <c r="G9428" s="92" t="s">
        <v>3913</v>
      </c>
      <c r="H9428" s="92"/>
      <c r="I9428" s="92"/>
      <c r="J9428" s="92"/>
      <c r="K9428" s="29">
        <f>ROUND(SUM(K9427),2)</f>
        <v>212.84</v>
      </c>
    </row>
    <row r="9429" spans="1:11" ht="9.9499999999999993" customHeight="1" x14ac:dyDescent="0.25">
      <c r="A9429" s="9"/>
      <c r="B9429" s="9"/>
      <c r="C9429" s="9"/>
      <c r="D9429" s="9"/>
      <c r="E9429" s="9"/>
      <c r="F9429" s="9"/>
      <c r="G9429" s="100"/>
      <c r="H9429" s="100"/>
      <c r="I9429" s="100"/>
      <c r="J9429" s="100"/>
      <c r="K9429" s="100"/>
    </row>
    <row r="9430" spans="1:11" ht="20.100000000000001" customHeight="1" x14ac:dyDescent="0.25">
      <c r="A9430" s="99" t="s">
        <v>2839</v>
      </c>
      <c r="B9430" s="99"/>
      <c r="C9430" s="99"/>
      <c r="D9430" s="99"/>
      <c r="E9430" s="99"/>
      <c r="F9430" s="99"/>
      <c r="G9430" s="99"/>
      <c r="H9430" s="99"/>
      <c r="I9430" s="99"/>
      <c r="J9430" s="99"/>
      <c r="K9430" s="99"/>
    </row>
    <row r="9431" spans="1:11" ht="15" customHeight="1" x14ac:dyDescent="0.25">
      <c r="A9431" s="93" t="s">
        <v>3916</v>
      </c>
      <c r="B9431" s="93"/>
      <c r="C9431" s="93"/>
      <c r="D9431" s="94" t="s">
        <v>3</v>
      </c>
      <c r="E9431" s="94"/>
      <c r="F9431" s="23" t="s">
        <v>4</v>
      </c>
      <c r="G9431" s="94" t="s">
        <v>3894</v>
      </c>
      <c r="H9431" s="94"/>
      <c r="I9431" s="94" t="s">
        <v>3895</v>
      </c>
      <c r="J9431" s="94"/>
      <c r="K9431" s="23" t="s">
        <v>3896</v>
      </c>
    </row>
    <row r="9432" spans="1:11" ht="45.95" customHeight="1" x14ac:dyDescent="0.25">
      <c r="A9432" s="24" t="s">
        <v>3934</v>
      </c>
      <c r="B9432" s="95" t="s">
        <v>3935</v>
      </c>
      <c r="C9432" s="95"/>
      <c r="D9432" s="96" t="s">
        <v>20</v>
      </c>
      <c r="E9432" s="96"/>
      <c r="F9432" s="24" t="s">
        <v>3936</v>
      </c>
      <c r="G9432" s="97">
        <v>2.5891999999999998E-3</v>
      </c>
      <c r="H9432" s="97"/>
      <c r="I9432" s="98">
        <v>76.52</v>
      </c>
      <c r="J9432" s="98"/>
      <c r="K9432" s="27">
        <f t="shared" ref="K9432:K9437" si="72">TRUNC(TRUNC(G9432,8)*I9432,2)</f>
        <v>0.19</v>
      </c>
    </row>
    <row r="9433" spans="1:11" ht="45.95" customHeight="1" x14ac:dyDescent="0.25">
      <c r="A9433" s="24" t="s">
        <v>28</v>
      </c>
      <c r="B9433" s="95" t="s">
        <v>29</v>
      </c>
      <c r="C9433" s="95"/>
      <c r="D9433" s="96" t="s">
        <v>20</v>
      </c>
      <c r="E9433" s="96"/>
      <c r="F9433" s="24" t="s">
        <v>30</v>
      </c>
      <c r="G9433" s="97">
        <v>1.0702000000000001E-3</v>
      </c>
      <c r="H9433" s="97"/>
      <c r="I9433" s="98">
        <v>322.67</v>
      </c>
      <c r="J9433" s="98"/>
      <c r="K9433" s="27">
        <f t="shared" si="72"/>
        <v>0.34</v>
      </c>
    </row>
    <row r="9434" spans="1:11" ht="29.1" customHeight="1" x14ac:dyDescent="0.25">
      <c r="A9434" s="24" t="s">
        <v>4030</v>
      </c>
      <c r="B9434" s="95" t="s">
        <v>4031</v>
      </c>
      <c r="C9434" s="95"/>
      <c r="D9434" s="96" t="s">
        <v>20</v>
      </c>
      <c r="E9434" s="96"/>
      <c r="F9434" s="24" t="s">
        <v>3936</v>
      </c>
      <c r="G9434" s="97">
        <v>3.3568999999999999E-3</v>
      </c>
      <c r="H9434" s="97"/>
      <c r="I9434" s="98">
        <v>105.44</v>
      </c>
      <c r="J9434" s="98"/>
      <c r="K9434" s="27">
        <f t="shared" si="72"/>
        <v>0.35</v>
      </c>
    </row>
    <row r="9435" spans="1:11" ht="29.1" customHeight="1" x14ac:dyDescent="0.25">
      <c r="A9435" s="24" t="s">
        <v>4032</v>
      </c>
      <c r="B9435" s="95" t="s">
        <v>4033</v>
      </c>
      <c r="C9435" s="95"/>
      <c r="D9435" s="96" t="s">
        <v>20</v>
      </c>
      <c r="E9435" s="96"/>
      <c r="F9435" s="24" t="s">
        <v>30</v>
      </c>
      <c r="G9435" s="97">
        <v>3.0249999999999998E-4</v>
      </c>
      <c r="H9435" s="97"/>
      <c r="I9435" s="98">
        <v>265.02</v>
      </c>
      <c r="J9435" s="98"/>
      <c r="K9435" s="27">
        <f t="shared" si="72"/>
        <v>0.08</v>
      </c>
    </row>
    <row r="9436" spans="1:11" ht="38.1" customHeight="1" x14ac:dyDescent="0.25">
      <c r="A9436" s="24" t="s">
        <v>4034</v>
      </c>
      <c r="B9436" s="95" t="s">
        <v>4035</v>
      </c>
      <c r="C9436" s="95"/>
      <c r="D9436" s="96" t="s">
        <v>20</v>
      </c>
      <c r="E9436" s="96"/>
      <c r="F9436" s="24" t="s">
        <v>3936</v>
      </c>
      <c r="G9436" s="97">
        <v>2.9082999999999999E-3</v>
      </c>
      <c r="H9436" s="97"/>
      <c r="I9436" s="98">
        <v>94.54</v>
      </c>
      <c r="J9436" s="98"/>
      <c r="K9436" s="27">
        <f t="shared" si="72"/>
        <v>0.27</v>
      </c>
    </row>
    <row r="9437" spans="1:11" ht="38.1" customHeight="1" x14ac:dyDescent="0.25">
      <c r="A9437" s="24" t="s">
        <v>4036</v>
      </c>
      <c r="B9437" s="95" t="s">
        <v>4037</v>
      </c>
      <c r="C9437" s="95"/>
      <c r="D9437" s="96" t="s">
        <v>20</v>
      </c>
      <c r="E9437" s="96"/>
      <c r="F9437" s="24" t="s">
        <v>30</v>
      </c>
      <c r="G9437" s="97">
        <v>7.5109999999999999E-4</v>
      </c>
      <c r="H9437" s="97"/>
      <c r="I9437" s="98">
        <v>225.43</v>
      </c>
      <c r="J9437" s="98"/>
      <c r="K9437" s="27">
        <f t="shared" si="72"/>
        <v>0.16</v>
      </c>
    </row>
    <row r="9438" spans="1:11" ht="18" customHeight="1" x14ac:dyDescent="0.25">
      <c r="A9438" s="9"/>
      <c r="B9438" s="9"/>
      <c r="C9438" s="9"/>
      <c r="D9438" s="9"/>
      <c r="E9438" s="9"/>
      <c r="F9438" s="9"/>
      <c r="G9438" s="91" t="s">
        <v>3919</v>
      </c>
      <c r="H9438" s="91"/>
      <c r="I9438" s="91"/>
      <c r="J9438" s="91"/>
      <c r="K9438" s="28">
        <f>SUM(K9432:K9437)</f>
        <v>1.39</v>
      </c>
    </row>
    <row r="9439" spans="1:11" ht="15" customHeight="1" x14ac:dyDescent="0.25">
      <c r="A9439" s="93" t="s">
        <v>3907</v>
      </c>
      <c r="B9439" s="93"/>
      <c r="C9439" s="93"/>
      <c r="D9439" s="94" t="s">
        <v>3</v>
      </c>
      <c r="E9439" s="94"/>
      <c r="F9439" s="23" t="s">
        <v>4</v>
      </c>
      <c r="G9439" s="94" t="s">
        <v>3894</v>
      </c>
      <c r="H9439" s="94"/>
      <c r="I9439" s="94" t="s">
        <v>3895</v>
      </c>
      <c r="J9439" s="94"/>
      <c r="K9439" s="23" t="s">
        <v>3896</v>
      </c>
    </row>
    <row r="9440" spans="1:11" ht="15" customHeight="1" x14ac:dyDescent="0.25">
      <c r="A9440" s="24" t="s">
        <v>3910</v>
      </c>
      <c r="B9440" s="95" t="s">
        <v>3911</v>
      </c>
      <c r="C9440" s="95"/>
      <c r="D9440" s="96" t="s">
        <v>20</v>
      </c>
      <c r="E9440" s="96"/>
      <c r="F9440" s="24" t="s">
        <v>2056</v>
      </c>
      <c r="G9440" s="97">
        <v>3.6592999999999999E-3</v>
      </c>
      <c r="H9440" s="97"/>
      <c r="I9440" s="98">
        <v>24.94</v>
      </c>
      <c r="J9440" s="98"/>
      <c r="K9440" s="27">
        <f>TRUNC(TRUNC(G9440,8)*I9440,2)</f>
        <v>0.09</v>
      </c>
    </row>
    <row r="9441" spans="1:11" ht="18" customHeight="1" x14ac:dyDescent="0.25">
      <c r="A9441" s="9"/>
      <c r="B9441" s="9"/>
      <c r="C9441" s="9"/>
      <c r="D9441" s="9"/>
      <c r="E9441" s="9"/>
      <c r="F9441" s="9"/>
      <c r="G9441" s="91" t="s">
        <v>3912</v>
      </c>
      <c r="H9441" s="91"/>
      <c r="I9441" s="91"/>
      <c r="J9441" s="91"/>
      <c r="K9441" s="28">
        <f>SUM(K9440:K9440)</f>
        <v>0.09</v>
      </c>
    </row>
    <row r="9442" spans="1:11" ht="15" customHeight="1" x14ac:dyDescent="0.25">
      <c r="A9442" s="9"/>
      <c r="B9442" s="9"/>
      <c r="C9442" s="9"/>
      <c r="D9442" s="9"/>
      <c r="E9442" s="9"/>
      <c r="F9442" s="9"/>
      <c r="G9442" s="92" t="s">
        <v>3913</v>
      </c>
      <c r="H9442" s="92"/>
      <c r="I9442" s="92"/>
      <c r="J9442" s="92"/>
      <c r="K9442" s="29">
        <f>ROUND(SUM(K9438,K9441),2)</f>
        <v>1.48</v>
      </c>
    </row>
    <row r="9443" spans="1:11" ht="9.9499999999999993" customHeight="1" x14ac:dyDescent="0.25">
      <c r="A9443" s="9"/>
      <c r="B9443" s="9"/>
      <c r="C9443" s="9"/>
      <c r="D9443" s="9"/>
      <c r="E9443" s="9"/>
      <c r="F9443" s="9"/>
      <c r="G9443" s="100"/>
      <c r="H9443" s="100"/>
      <c r="I9443" s="100"/>
      <c r="J9443" s="100"/>
      <c r="K9443" s="100"/>
    </row>
    <row r="9444" spans="1:11" ht="20.100000000000001" customHeight="1" x14ac:dyDescent="0.25">
      <c r="A9444" s="99" t="s">
        <v>2840</v>
      </c>
      <c r="B9444" s="99"/>
      <c r="C9444" s="99"/>
      <c r="D9444" s="99"/>
      <c r="E9444" s="99"/>
      <c r="F9444" s="99"/>
      <c r="G9444" s="99"/>
      <c r="H9444" s="99"/>
      <c r="I9444" s="99"/>
      <c r="J9444" s="99"/>
      <c r="K9444" s="99"/>
    </row>
    <row r="9445" spans="1:11" ht="15" customHeight="1" x14ac:dyDescent="0.25">
      <c r="A9445" s="93" t="s">
        <v>3893</v>
      </c>
      <c r="B9445" s="93"/>
      <c r="C9445" s="93"/>
      <c r="D9445" s="94" t="s">
        <v>3</v>
      </c>
      <c r="E9445" s="94"/>
      <c r="F9445" s="23" t="s">
        <v>4</v>
      </c>
      <c r="G9445" s="94" t="s">
        <v>3894</v>
      </c>
      <c r="H9445" s="94"/>
      <c r="I9445" s="94" t="s">
        <v>3895</v>
      </c>
      <c r="J9445" s="94"/>
      <c r="K9445" s="23" t="s">
        <v>3896</v>
      </c>
    </row>
    <row r="9446" spans="1:11" ht="21" customHeight="1" x14ac:dyDescent="0.25">
      <c r="A9446" s="24" t="s">
        <v>4038</v>
      </c>
      <c r="B9446" s="95" t="s">
        <v>4039</v>
      </c>
      <c r="C9446" s="95"/>
      <c r="D9446" s="96" t="s">
        <v>20</v>
      </c>
      <c r="E9446" s="96"/>
      <c r="F9446" s="24" t="s">
        <v>34</v>
      </c>
      <c r="G9446" s="97">
        <v>6.6E-3</v>
      </c>
      <c r="H9446" s="97"/>
      <c r="I9446" s="98">
        <v>210.23</v>
      </c>
      <c r="J9446" s="98"/>
      <c r="K9446" s="27">
        <f>TRUNC(TRUNC(G9446,8)*I9446,2)</f>
        <v>1.38</v>
      </c>
    </row>
    <row r="9447" spans="1:11" ht="21" customHeight="1" x14ac:dyDescent="0.25">
      <c r="A9447" s="24" t="s">
        <v>4040</v>
      </c>
      <c r="B9447" s="95" t="s">
        <v>4041</v>
      </c>
      <c r="C9447" s="95"/>
      <c r="D9447" s="96" t="s">
        <v>20</v>
      </c>
      <c r="E9447" s="96"/>
      <c r="F9447" s="24" t="s">
        <v>84</v>
      </c>
      <c r="G9447" s="97">
        <v>1.0049999999999999</v>
      </c>
      <c r="H9447" s="97"/>
      <c r="I9447" s="98">
        <v>32.369999999999997</v>
      </c>
      <c r="J9447" s="98"/>
      <c r="K9447" s="27">
        <f>TRUNC(TRUNC(G9447,8)*I9447,2)</f>
        <v>32.53</v>
      </c>
    </row>
    <row r="9448" spans="1:11" ht="15" customHeight="1" x14ac:dyDescent="0.25">
      <c r="A9448" s="9"/>
      <c r="B9448" s="9"/>
      <c r="C9448" s="9"/>
      <c r="D9448" s="9"/>
      <c r="E9448" s="9"/>
      <c r="F9448" s="9"/>
      <c r="G9448" s="91" t="s">
        <v>3906</v>
      </c>
      <c r="H9448" s="91"/>
      <c r="I9448" s="91"/>
      <c r="J9448" s="91"/>
      <c r="K9448" s="28">
        <f>SUM(K9446:K9447)</f>
        <v>33.910000000000004</v>
      </c>
    </row>
    <row r="9449" spans="1:11" ht="15" customHeight="1" x14ac:dyDescent="0.25">
      <c r="A9449" s="93" t="s">
        <v>3907</v>
      </c>
      <c r="B9449" s="93"/>
      <c r="C9449" s="93"/>
      <c r="D9449" s="94" t="s">
        <v>3</v>
      </c>
      <c r="E9449" s="94"/>
      <c r="F9449" s="23" t="s">
        <v>4</v>
      </c>
      <c r="G9449" s="94" t="s">
        <v>3894</v>
      </c>
      <c r="H9449" s="94"/>
      <c r="I9449" s="94" t="s">
        <v>3895</v>
      </c>
      <c r="J9449" s="94"/>
      <c r="K9449" s="23" t="s">
        <v>3896</v>
      </c>
    </row>
    <row r="9450" spans="1:11" ht="15" customHeight="1" x14ac:dyDescent="0.25">
      <c r="A9450" s="24" t="s">
        <v>3971</v>
      </c>
      <c r="B9450" s="95" t="s">
        <v>3972</v>
      </c>
      <c r="C9450" s="95"/>
      <c r="D9450" s="96" t="s">
        <v>20</v>
      </c>
      <c r="E9450" s="96"/>
      <c r="F9450" s="24" t="s">
        <v>2056</v>
      </c>
      <c r="G9450" s="97">
        <v>0.2296</v>
      </c>
      <c r="H9450" s="97"/>
      <c r="I9450" s="98">
        <v>32.69</v>
      </c>
      <c r="J9450" s="98"/>
      <c r="K9450" s="27">
        <f>TRUNC(TRUNC(G9450,8)*I9450,2)</f>
        <v>7.5</v>
      </c>
    </row>
    <row r="9451" spans="1:11" ht="15" customHeight="1" x14ac:dyDescent="0.25">
      <c r="A9451" s="24" t="s">
        <v>3910</v>
      </c>
      <c r="B9451" s="95" t="s">
        <v>3911</v>
      </c>
      <c r="C9451" s="95"/>
      <c r="D9451" s="96" t="s">
        <v>20</v>
      </c>
      <c r="E9451" s="96"/>
      <c r="F9451" s="24" t="s">
        <v>2056</v>
      </c>
      <c r="G9451" s="97">
        <v>0.2296</v>
      </c>
      <c r="H9451" s="97"/>
      <c r="I9451" s="98">
        <v>24.94</v>
      </c>
      <c r="J9451" s="98"/>
      <c r="K9451" s="27">
        <f>TRUNC(TRUNC(G9451,8)*I9451,2)</f>
        <v>5.72</v>
      </c>
    </row>
    <row r="9452" spans="1:11" ht="18" customHeight="1" x14ac:dyDescent="0.25">
      <c r="A9452" s="9"/>
      <c r="B9452" s="9"/>
      <c r="C9452" s="9"/>
      <c r="D9452" s="9"/>
      <c r="E9452" s="9"/>
      <c r="F9452" s="9"/>
      <c r="G9452" s="91" t="s">
        <v>3912</v>
      </c>
      <c r="H9452" s="91"/>
      <c r="I9452" s="91"/>
      <c r="J9452" s="91"/>
      <c r="K9452" s="28">
        <f>SUM(K9450:K9451)</f>
        <v>13.219999999999999</v>
      </c>
    </row>
    <row r="9453" spans="1:11" ht="15" customHeight="1" x14ac:dyDescent="0.25">
      <c r="A9453" s="93" t="s">
        <v>3922</v>
      </c>
      <c r="B9453" s="93"/>
      <c r="C9453" s="93"/>
      <c r="D9453" s="94" t="s">
        <v>3</v>
      </c>
      <c r="E9453" s="94"/>
      <c r="F9453" s="23" t="s">
        <v>4</v>
      </c>
      <c r="G9453" s="94" t="s">
        <v>3894</v>
      </c>
      <c r="H9453" s="94"/>
      <c r="I9453" s="94" t="s">
        <v>3895</v>
      </c>
      <c r="J9453" s="94"/>
      <c r="K9453" s="23" t="s">
        <v>3896</v>
      </c>
    </row>
    <row r="9454" spans="1:11" ht="21" customHeight="1" x14ac:dyDescent="0.25">
      <c r="A9454" s="24" t="s">
        <v>4042</v>
      </c>
      <c r="B9454" s="95" t="s">
        <v>4043</v>
      </c>
      <c r="C9454" s="95"/>
      <c r="D9454" s="96" t="s">
        <v>20</v>
      </c>
      <c r="E9454" s="96"/>
      <c r="F9454" s="24" t="s">
        <v>34</v>
      </c>
      <c r="G9454" s="97">
        <v>1.8E-3</v>
      </c>
      <c r="H9454" s="97"/>
      <c r="I9454" s="98">
        <v>767.08</v>
      </c>
      <c r="J9454" s="98"/>
      <c r="K9454" s="27">
        <f>TRUNC(TRUNC(G9454,8)*I9454,2)</f>
        <v>1.38</v>
      </c>
    </row>
    <row r="9455" spans="1:11" ht="15" customHeight="1" x14ac:dyDescent="0.25">
      <c r="A9455" s="9"/>
      <c r="B9455" s="9"/>
      <c r="C9455" s="9"/>
      <c r="D9455" s="9"/>
      <c r="E9455" s="9"/>
      <c r="F9455" s="9"/>
      <c r="G9455" s="91" t="s">
        <v>3933</v>
      </c>
      <c r="H9455" s="91"/>
      <c r="I9455" s="91"/>
      <c r="J9455" s="91"/>
      <c r="K9455" s="28">
        <f>SUM(K9454:K9454)</f>
        <v>1.38</v>
      </c>
    </row>
    <row r="9456" spans="1:11" ht="15" customHeight="1" x14ac:dyDescent="0.25">
      <c r="A9456" s="9"/>
      <c r="B9456" s="9"/>
      <c r="C9456" s="9"/>
      <c r="D9456" s="9"/>
      <c r="E9456" s="9"/>
      <c r="F9456" s="9"/>
      <c r="G9456" s="92" t="s">
        <v>3913</v>
      </c>
      <c r="H9456" s="92"/>
      <c r="I9456" s="92"/>
      <c r="J9456" s="92"/>
      <c r="K9456" s="29">
        <f>ROUND(SUM(K9448,K9452,K9455),2)</f>
        <v>48.51</v>
      </c>
    </row>
    <row r="9457" spans="1:11" ht="9.9499999999999993" customHeight="1" x14ac:dyDescent="0.25">
      <c r="A9457" s="9"/>
      <c r="B9457" s="9"/>
      <c r="C9457" s="9"/>
      <c r="D9457" s="9"/>
      <c r="E9457" s="9"/>
      <c r="F9457" s="9"/>
      <c r="G9457" s="100"/>
      <c r="H9457" s="100"/>
      <c r="I9457" s="100"/>
      <c r="J9457" s="100"/>
      <c r="K9457" s="100"/>
    </row>
    <row r="9458" spans="1:11" ht="20.100000000000001" customHeight="1" x14ac:dyDescent="0.25">
      <c r="A9458" s="99" t="s">
        <v>2841</v>
      </c>
      <c r="B9458" s="99"/>
      <c r="C9458" s="99"/>
      <c r="D9458" s="99"/>
      <c r="E9458" s="99"/>
      <c r="F9458" s="99"/>
      <c r="G9458" s="99"/>
      <c r="H9458" s="99"/>
      <c r="I9458" s="99"/>
      <c r="J9458" s="99"/>
      <c r="K9458" s="99"/>
    </row>
    <row r="9459" spans="1:11" ht="15" customHeight="1" x14ac:dyDescent="0.25">
      <c r="A9459" s="93" t="s">
        <v>3893</v>
      </c>
      <c r="B9459" s="93"/>
      <c r="C9459" s="93"/>
      <c r="D9459" s="94" t="s">
        <v>3</v>
      </c>
      <c r="E9459" s="94"/>
      <c r="F9459" s="23" t="s">
        <v>4</v>
      </c>
      <c r="G9459" s="94" t="s">
        <v>3894</v>
      </c>
      <c r="H9459" s="94"/>
      <c r="I9459" s="94" t="s">
        <v>3895</v>
      </c>
      <c r="J9459" s="94"/>
      <c r="K9459" s="23" t="s">
        <v>3896</v>
      </c>
    </row>
    <row r="9460" spans="1:11" ht="15" customHeight="1" x14ac:dyDescent="0.25">
      <c r="A9460" s="24" t="s">
        <v>4044</v>
      </c>
      <c r="B9460" s="95" t="s">
        <v>4045</v>
      </c>
      <c r="C9460" s="95"/>
      <c r="D9460" s="96" t="s">
        <v>20</v>
      </c>
      <c r="E9460" s="96"/>
      <c r="F9460" s="24" t="s">
        <v>3903</v>
      </c>
      <c r="G9460" s="97">
        <v>0.106</v>
      </c>
      <c r="H9460" s="97"/>
      <c r="I9460" s="98">
        <v>2.59</v>
      </c>
      <c r="J9460" s="98"/>
      <c r="K9460" s="27">
        <f>TRUNC(TRUNC(G9460,8)*I9460,2)</f>
        <v>0.27</v>
      </c>
    </row>
    <row r="9461" spans="1:11" ht="15" customHeight="1" x14ac:dyDescent="0.25">
      <c r="A9461" s="9"/>
      <c r="B9461" s="9"/>
      <c r="C9461" s="9"/>
      <c r="D9461" s="9"/>
      <c r="E9461" s="9"/>
      <c r="F9461" s="9"/>
      <c r="G9461" s="91" t="s">
        <v>3906</v>
      </c>
      <c r="H9461" s="91"/>
      <c r="I9461" s="91"/>
      <c r="J9461" s="91"/>
      <c r="K9461" s="28">
        <f>SUM(K9460:K9460)</f>
        <v>0.27</v>
      </c>
    </row>
    <row r="9462" spans="1:11" ht="15" customHeight="1" x14ac:dyDescent="0.25">
      <c r="A9462" s="93" t="s">
        <v>3907</v>
      </c>
      <c r="B9462" s="93"/>
      <c r="C9462" s="93"/>
      <c r="D9462" s="94" t="s">
        <v>3</v>
      </c>
      <c r="E9462" s="94"/>
      <c r="F9462" s="23" t="s">
        <v>4</v>
      </c>
      <c r="G9462" s="94" t="s">
        <v>3894</v>
      </c>
      <c r="H9462" s="94"/>
      <c r="I9462" s="94" t="s">
        <v>3895</v>
      </c>
      <c r="J9462" s="94"/>
      <c r="K9462" s="23" t="s">
        <v>3896</v>
      </c>
    </row>
    <row r="9463" spans="1:11" ht="15" customHeight="1" x14ac:dyDescent="0.25">
      <c r="A9463" s="24" t="s">
        <v>4046</v>
      </c>
      <c r="B9463" s="95" t="s">
        <v>4047</v>
      </c>
      <c r="C9463" s="95"/>
      <c r="D9463" s="96" t="s">
        <v>20</v>
      </c>
      <c r="E9463" s="96"/>
      <c r="F9463" s="24" t="s">
        <v>2056</v>
      </c>
      <c r="G9463" s="97">
        <v>3.6999999999999998E-2</v>
      </c>
      <c r="H9463" s="97"/>
      <c r="I9463" s="98">
        <v>34.35</v>
      </c>
      <c r="J9463" s="98"/>
      <c r="K9463" s="27">
        <f>TRUNC(TRUNC(G9463,8)*I9463,2)</f>
        <v>1.27</v>
      </c>
    </row>
    <row r="9464" spans="1:11" ht="15" customHeight="1" x14ac:dyDescent="0.25">
      <c r="A9464" s="24" t="s">
        <v>3910</v>
      </c>
      <c r="B9464" s="95" t="s">
        <v>3911</v>
      </c>
      <c r="C9464" s="95"/>
      <c r="D9464" s="96" t="s">
        <v>20</v>
      </c>
      <c r="E9464" s="96"/>
      <c r="F9464" s="24" t="s">
        <v>2056</v>
      </c>
      <c r="G9464" s="97">
        <v>1.6E-2</v>
      </c>
      <c r="H9464" s="97"/>
      <c r="I9464" s="98">
        <v>24.94</v>
      </c>
      <c r="J9464" s="98"/>
      <c r="K9464" s="27">
        <f>TRUNC(TRUNC(G9464,8)*I9464,2)</f>
        <v>0.39</v>
      </c>
    </row>
    <row r="9465" spans="1:11" ht="18" customHeight="1" x14ac:dyDescent="0.25">
      <c r="A9465" s="9"/>
      <c r="B9465" s="9"/>
      <c r="C9465" s="9"/>
      <c r="D9465" s="9"/>
      <c r="E9465" s="9"/>
      <c r="F9465" s="9"/>
      <c r="G9465" s="91" t="s">
        <v>3912</v>
      </c>
      <c r="H9465" s="91"/>
      <c r="I9465" s="91"/>
      <c r="J9465" s="91"/>
      <c r="K9465" s="28">
        <f>SUM(K9463:K9464)</f>
        <v>1.6600000000000001</v>
      </c>
    </row>
    <row r="9466" spans="1:11" ht="15" customHeight="1" x14ac:dyDescent="0.25">
      <c r="A9466" s="9"/>
      <c r="B9466" s="9"/>
      <c r="C9466" s="9"/>
      <c r="D9466" s="9"/>
      <c r="E9466" s="9"/>
      <c r="F9466" s="9"/>
      <c r="G9466" s="92" t="s">
        <v>3913</v>
      </c>
      <c r="H9466" s="92"/>
      <c r="I9466" s="92"/>
      <c r="J9466" s="92"/>
      <c r="K9466" s="29">
        <f>ROUND(SUM(K9461,K9465),2)</f>
        <v>1.93</v>
      </c>
    </row>
    <row r="9467" spans="1:11" ht="9.9499999999999993" customHeight="1" x14ac:dyDescent="0.25">
      <c r="A9467" s="9"/>
      <c r="B9467" s="9"/>
      <c r="C9467" s="9"/>
      <c r="D9467" s="9"/>
      <c r="E9467" s="9"/>
      <c r="F9467" s="9"/>
      <c r="G9467" s="100"/>
      <c r="H9467" s="100"/>
      <c r="I9467" s="100"/>
      <c r="J9467" s="100"/>
      <c r="K9467" s="100"/>
    </row>
    <row r="9468" spans="1:11" ht="20.100000000000001" customHeight="1" x14ac:dyDescent="0.25">
      <c r="A9468" s="99" t="s">
        <v>2842</v>
      </c>
      <c r="B9468" s="99"/>
      <c r="C9468" s="99"/>
      <c r="D9468" s="99"/>
      <c r="E9468" s="99"/>
      <c r="F9468" s="99"/>
      <c r="G9468" s="99"/>
      <c r="H9468" s="99"/>
      <c r="I9468" s="99"/>
      <c r="J9468" s="99"/>
      <c r="K9468" s="99"/>
    </row>
    <row r="9469" spans="1:11" ht="15" customHeight="1" x14ac:dyDescent="0.25">
      <c r="A9469" s="93" t="s">
        <v>3916</v>
      </c>
      <c r="B9469" s="93"/>
      <c r="C9469" s="93"/>
      <c r="D9469" s="94" t="s">
        <v>3</v>
      </c>
      <c r="E9469" s="94"/>
      <c r="F9469" s="23" t="s">
        <v>4</v>
      </c>
      <c r="G9469" s="94" t="s">
        <v>3894</v>
      </c>
      <c r="H9469" s="94"/>
      <c r="I9469" s="94" t="s">
        <v>3895</v>
      </c>
      <c r="J9469" s="94"/>
      <c r="K9469" s="23" t="s">
        <v>3896</v>
      </c>
    </row>
    <row r="9470" spans="1:11" ht="29.1" customHeight="1" x14ac:dyDescent="0.25">
      <c r="A9470" s="24" t="s">
        <v>3963</v>
      </c>
      <c r="B9470" s="95" t="s">
        <v>3964</v>
      </c>
      <c r="C9470" s="95"/>
      <c r="D9470" s="96" t="s">
        <v>20</v>
      </c>
      <c r="E9470" s="96"/>
      <c r="F9470" s="24" t="s">
        <v>3936</v>
      </c>
      <c r="G9470" s="97">
        <v>5.2258833999999998</v>
      </c>
      <c r="H9470" s="97"/>
      <c r="I9470" s="98">
        <v>8.9</v>
      </c>
      <c r="J9470" s="98"/>
      <c r="K9470" s="27">
        <f>TRUNC(TRUNC(G9470,8)*I9470,2)</f>
        <v>46.51</v>
      </c>
    </row>
    <row r="9471" spans="1:11" ht="29.1" customHeight="1" x14ac:dyDescent="0.25">
      <c r="A9471" s="24" t="s">
        <v>3965</v>
      </c>
      <c r="B9471" s="95" t="s">
        <v>3966</v>
      </c>
      <c r="C9471" s="95"/>
      <c r="D9471" s="96" t="s">
        <v>20</v>
      </c>
      <c r="E9471" s="96"/>
      <c r="F9471" s="24" t="s">
        <v>30</v>
      </c>
      <c r="G9471" s="97">
        <v>0.95392160000000004</v>
      </c>
      <c r="H9471" s="97"/>
      <c r="I9471" s="98">
        <v>32.76</v>
      </c>
      <c r="J9471" s="98"/>
      <c r="K9471" s="27">
        <f>TRUNC(TRUNC(G9471,8)*I9471,2)</f>
        <v>31.25</v>
      </c>
    </row>
    <row r="9472" spans="1:11" ht="21" customHeight="1" x14ac:dyDescent="0.25">
      <c r="A9472" s="24" t="s">
        <v>3967</v>
      </c>
      <c r="B9472" s="95" t="s">
        <v>3968</v>
      </c>
      <c r="C9472" s="95"/>
      <c r="D9472" s="96" t="s">
        <v>20</v>
      </c>
      <c r="E9472" s="96"/>
      <c r="F9472" s="24" t="s">
        <v>3936</v>
      </c>
      <c r="G9472" s="97">
        <v>5.2258833999999998</v>
      </c>
      <c r="H9472" s="97"/>
      <c r="I9472" s="98">
        <v>27.59</v>
      </c>
      <c r="J9472" s="98"/>
      <c r="K9472" s="27">
        <f>TRUNC(TRUNC(G9472,8)*I9472,2)</f>
        <v>144.18</v>
      </c>
    </row>
    <row r="9473" spans="1:11" ht="21" customHeight="1" x14ac:dyDescent="0.25">
      <c r="A9473" s="24" t="s">
        <v>3969</v>
      </c>
      <c r="B9473" s="95" t="s">
        <v>3970</v>
      </c>
      <c r="C9473" s="95"/>
      <c r="D9473" s="96" t="s">
        <v>20</v>
      </c>
      <c r="E9473" s="96"/>
      <c r="F9473" s="24" t="s">
        <v>30</v>
      </c>
      <c r="G9473" s="97">
        <v>0.95392160000000004</v>
      </c>
      <c r="H9473" s="97"/>
      <c r="I9473" s="98">
        <v>28.09</v>
      </c>
      <c r="J9473" s="98"/>
      <c r="K9473" s="27">
        <f>TRUNC(TRUNC(G9473,8)*I9473,2)</f>
        <v>26.79</v>
      </c>
    </row>
    <row r="9474" spans="1:11" ht="18" customHeight="1" x14ac:dyDescent="0.25">
      <c r="A9474" s="9"/>
      <c r="B9474" s="9"/>
      <c r="C9474" s="9"/>
      <c r="D9474" s="9"/>
      <c r="E9474" s="9"/>
      <c r="F9474" s="9"/>
      <c r="G9474" s="91" t="s">
        <v>3919</v>
      </c>
      <c r="H9474" s="91"/>
      <c r="I9474" s="91"/>
      <c r="J9474" s="91"/>
      <c r="K9474" s="28">
        <f>SUM(K9470:K9473)</f>
        <v>248.73</v>
      </c>
    </row>
    <row r="9475" spans="1:11" ht="15" customHeight="1" x14ac:dyDescent="0.25">
      <c r="A9475" s="93" t="s">
        <v>3893</v>
      </c>
      <c r="B9475" s="93"/>
      <c r="C9475" s="93"/>
      <c r="D9475" s="94" t="s">
        <v>3</v>
      </c>
      <c r="E9475" s="94"/>
      <c r="F9475" s="23" t="s">
        <v>4</v>
      </c>
      <c r="G9475" s="94" t="s">
        <v>3894</v>
      </c>
      <c r="H9475" s="94"/>
      <c r="I9475" s="94" t="s">
        <v>3895</v>
      </c>
      <c r="J9475" s="94"/>
      <c r="K9475" s="23" t="s">
        <v>3896</v>
      </c>
    </row>
    <row r="9476" spans="1:11" ht="21" customHeight="1" x14ac:dyDescent="0.25">
      <c r="A9476" s="24" t="s">
        <v>4048</v>
      </c>
      <c r="B9476" s="95" t="s">
        <v>4049</v>
      </c>
      <c r="C9476" s="95"/>
      <c r="D9476" s="96" t="s">
        <v>20</v>
      </c>
      <c r="E9476" s="96"/>
      <c r="F9476" s="24" t="s">
        <v>34</v>
      </c>
      <c r="G9476" s="97">
        <v>0.19980000000000001</v>
      </c>
      <c r="H9476" s="97"/>
      <c r="I9476" s="98">
        <v>206.17</v>
      </c>
      <c r="J9476" s="98"/>
      <c r="K9476" s="27">
        <f>TRUNC(TRUNC(G9476,8)*I9476,2)</f>
        <v>41.19</v>
      </c>
    </row>
    <row r="9477" spans="1:11" ht="15" customHeight="1" x14ac:dyDescent="0.25">
      <c r="A9477" s="24" t="s">
        <v>3955</v>
      </c>
      <c r="B9477" s="95" t="s">
        <v>3956</v>
      </c>
      <c r="C9477" s="95"/>
      <c r="D9477" s="96" t="s">
        <v>20</v>
      </c>
      <c r="E9477" s="96"/>
      <c r="F9477" s="24" t="s">
        <v>3903</v>
      </c>
      <c r="G9477" s="97">
        <v>3.6695999999999999E-2</v>
      </c>
      <c r="H9477" s="97"/>
      <c r="I9477" s="98">
        <v>19.37</v>
      </c>
      <c r="J9477" s="98"/>
      <c r="K9477" s="27">
        <f>TRUNC(TRUNC(G9477,8)*I9477,2)</f>
        <v>0.71</v>
      </c>
    </row>
    <row r="9478" spans="1:11" ht="21" customHeight="1" x14ac:dyDescent="0.25">
      <c r="A9478" s="24" t="s">
        <v>4050</v>
      </c>
      <c r="B9478" s="95" t="s">
        <v>4051</v>
      </c>
      <c r="C9478" s="95"/>
      <c r="D9478" s="96" t="s">
        <v>20</v>
      </c>
      <c r="E9478" s="96"/>
      <c r="F9478" s="24" t="s">
        <v>84</v>
      </c>
      <c r="G9478" s="97">
        <v>7.48</v>
      </c>
      <c r="H9478" s="97"/>
      <c r="I9478" s="98">
        <v>3.9</v>
      </c>
      <c r="J9478" s="98"/>
      <c r="K9478" s="27">
        <f>TRUNC(TRUNC(G9478,8)*I9478,2)</f>
        <v>29.17</v>
      </c>
    </row>
    <row r="9479" spans="1:11" ht="15" customHeight="1" x14ac:dyDescent="0.25">
      <c r="A9479" s="9"/>
      <c r="B9479" s="9"/>
      <c r="C9479" s="9"/>
      <c r="D9479" s="9"/>
      <c r="E9479" s="9"/>
      <c r="F9479" s="9"/>
      <c r="G9479" s="91" t="s">
        <v>3906</v>
      </c>
      <c r="H9479" s="91"/>
      <c r="I9479" s="91"/>
      <c r="J9479" s="91"/>
      <c r="K9479" s="28">
        <f>SUM(K9476:K9478)</f>
        <v>71.069999999999993</v>
      </c>
    </row>
    <row r="9480" spans="1:11" ht="15" customHeight="1" x14ac:dyDescent="0.25">
      <c r="A9480" s="93" t="s">
        <v>3907</v>
      </c>
      <c r="B9480" s="93"/>
      <c r="C9480" s="93"/>
      <c r="D9480" s="94" t="s">
        <v>3</v>
      </c>
      <c r="E9480" s="94"/>
      <c r="F9480" s="23" t="s">
        <v>4</v>
      </c>
      <c r="G9480" s="94" t="s">
        <v>3894</v>
      </c>
      <c r="H9480" s="94"/>
      <c r="I9480" s="94" t="s">
        <v>3895</v>
      </c>
      <c r="J9480" s="94"/>
      <c r="K9480" s="23" t="s">
        <v>3896</v>
      </c>
    </row>
    <row r="9481" spans="1:11" ht="15" customHeight="1" x14ac:dyDescent="0.25">
      <c r="A9481" s="24" t="s">
        <v>3971</v>
      </c>
      <c r="B9481" s="95" t="s">
        <v>3972</v>
      </c>
      <c r="C9481" s="95"/>
      <c r="D9481" s="96" t="s">
        <v>20</v>
      </c>
      <c r="E9481" s="96"/>
      <c r="F9481" s="24" t="s">
        <v>2056</v>
      </c>
      <c r="G9481" s="97">
        <v>2.3251949999999999</v>
      </c>
      <c r="H9481" s="97"/>
      <c r="I9481" s="98">
        <v>32.69</v>
      </c>
      <c r="J9481" s="98"/>
      <c r="K9481" s="27">
        <f>TRUNC(TRUNC(G9481,8)*I9481,2)</f>
        <v>76.010000000000005</v>
      </c>
    </row>
    <row r="9482" spans="1:11" ht="15" customHeight="1" x14ac:dyDescent="0.25">
      <c r="A9482" s="24" t="s">
        <v>3910</v>
      </c>
      <c r="B9482" s="95" t="s">
        <v>3911</v>
      </c>
      <c r="C9482" s="95"/>
      <c r="D9482" s="96" t="s">
        <v>20</v>
      </c>
      <c r="E9482" s="96"/>
      <c r="F9482" s="24" t="s">
        <v>2056</v>
      </c>
      <c r="G9482" s="97">
        <v>17.010999999999999</v>
      </c>
      <c r="H9482" s="97"/>
      <c r="I9482" s="98">
        <v>24.94</v>
      </c>
      <c r="J9482" s="98"/>
      <c r="K9482" s="27">
        <f>TRUNC(TRUNC(G9482,8)*I9482,2)</f>
        <v>424.25</v>
      </c>
    </row>
    <row r="9483" spans="1:11" ht="18" customHeight="1" x14ac:dyDescent="0.25">
      <c r="A9483" s="9"/>
      <c r="B9483" s="9"/>
      <c r="C9483" s="9"/>
      <c r="D9483" s="9"/>
      <c r="E9483" s="9"/>
      <c r="F9483" s="9"/>
      <c r="G9483" s="91" t="s">
        <v>3912</v>
      </c>
      <c r="H9483" s="91"/>
      <c r="I9483" s="91"/>
      <c r="J9483" s="91"/>
      <c r="K9483" s="28">
        <f>SUM(K9481:K9482)</f>
        <v>500.26</v>
      </c>
    </row>
    <row r="9484" spans="1:11" ht="15" customHeight="1" x14ac:dyDescent="0.25">
      <c r="A9484" s="93" t="s">
        <v>3922</v>
      </c>
      <c r="B9484" s="93"/>
      <c r="C9484" s="93"/>
      <c r="D9484" s="94" t="s">
        <v>3</v>
      </c>
      <c r="E9484" s="94"/>
      <c r="F9484" s="23" t="s">
        <v>4</v>
      </c>
      <c r="G9484" s="94" t="s">
        <v>3894</v>
      </c>
      <c r="H9484" s="94"/>
      <c r="I9484" s="94" t="s">
        <v>3895</v>
      </c>
      <c r="J9484" s="94"/>
      <c r="K9484" s="23" t="s">
        <v>3896</v>
      </c>
    </row>
    <row r="9485" spans="1:11" ht="29.1" customHeight="1" x14ac:dyDescent="0.25">
      <c r="A9485" s="24" t="s">
        <v>4052</v>
      </c>
      <c r="B9485" s="95" t="s">
        <v>4053</v>
      </c>
      <c r="C9485" s="95"/>
      <c r="D9485" s="96" t="s">
        <v>20</v>
      </c>
      <c r="E9485" s="96"/>
      <c r="F9485" s="24" t="s">
        <v>34</v>
      </c>
      <c r="G9485" s="97">
        <v>0.66502459999999997</v>
      </c>
      <c r="H9485" s="97"/>
      <c r="I9485" s="98">
        <v>619.19000000000005</v>
      </c>
      <c r="J9485" s="98"/>
      <c r="K9485" s="27">
        <f>TRUNC(TRUNC(G9485,8)*I9485,2)</f>
        <v>411.77</v>
      </c>
    </row>
    <row r="9486" spans="1:11" ht="21" customHeight="1" x14ac:dyDescent="0.25">
      <c r="A9486" s="24" t="s">
        <v>95</v>
      </c>
      <c r="B9486" s="95" t="s">
        <v>96</v>
      </c>
      <c r="C9486" s="95"/>
      <c r="D9486" s="96" t="s">
        <v>20</v>
      </c>
      <c r="E9486" s="96"/>
      <c r="F9486" s="24" t="s">
        <v>16</v>
      </c>
      <c r="G9486" s="97">
        <v>0.48</v>
      </c>
      <c r="H9486" s="97"/>
      <c r="I9486" s="98">
        <v>176.85</v>
      </c>
      <c r="J9486" s="98"/>
      <c r="K9486" s="27">
        <f>TRUNC(TRUNC(G9486,8)*I9486,2)</f>
        <v>84.88</v>
      </c>
    </row>
    <row r="9487" spans="1:11" ht="15" customHeight="1" x14ac:dyDescent="0.25">
      <c r="A9487" s="9"/>
      <c r="B9487" s="9"/>
      <c r="C9487" s="9"/>
      <c r="D9487" s="9"/>
      <c r="E9487" s="9"/>
      <c r="F9487" s="9"/>
      <c r="G9487" s="91" t="s">
        <v>3933</v>
      </c>
      <c r="H9487" s="91"/>
      <c r="I9487" s="91"/>
      <c r="J9487" s="91"/>
      <c r="K9487" s="28">
        <f>SUM(K9485:K9486)</f>
        <v>496.65</v>
      </c>
    </row>
    <row r="9488" spans="1:11" ht="15" customHeight="1" x14ac:dyDescent="0.25">
      <c r="A9488" s="9"/>
      <c r="B9488" s="9"/>
      <c r="C9488" s="9"/>
      <c r="D9488" s="9"/>
      <c r="E9488" s="9"/>
      <c r="F9488" s="9"/>
      <c r="G9488" s="92" t="s">
        <v>3913</v>
      </c>
      <c r="H9488" s="92"/>
      <c r="I9488" s="92"/>
      <c r="J9488" s="92"/>
      <c r="K9488" s="29">
        <f>ROUND(SUM(K9474,K9479,K9483,K9487),2)</f>
        <v>1316.71</v>
      </c>
    </row>
    <row r="9489" spans="1:11" ht="9.9499999999999993" customHeight="1" x14ac:dyDescent="0.25">
      <c r="A9489" s="9"/>
      <c r="B9489" s="9"/>
      <c r="C9489" s="9"/>
      <c r="D9489" s="9"/>
      <c r="E9489" s="9"/>
      <c r="F9489" s="9"/>
      <c r="G9489" s="100"/>
      <c r="H9489" s="100"/>
      <c r="I9489" s="100"/>
      <c r="J9489" s="100"/>
      <c r="K9489" s="100"/>
    </row>
    <row r="9490" spans="1:11" ht="20.100000000000001" customHeight="1" x14ac:dyDescent="0.25">
      <c r="A9490" s="99" t="s">
        <v>2843</v>
      </c>
      <c r="B9490" s="99"/>
      <c r="C9490" s="99"/>
      <c r="D9490" s="99"/>
      <c r="E9490" s="99"/>
      <c r="F9490" s="99"/>
      <c r="G9490" s="99"/>
      <c r="H9490" s="99"/>
      <c r="I9490" s="99"/>
      <c r="J9490" s="99"/>
      <c r="K9490" s="99"/>
    </row>
    <row r="9491" spans="1:11" ht="15" customHeight="1" x14ac:dyDescent="0.25">
      <c r="A9491" s="93" t="s">
        <v>3893</v>
      </c>
      <c r="B9491" s="93"/>
      <c r="C9491" s="93"/>
      <c r="D9491" s="94" t="s">
        <v>3</v>
      </c>
      <c r="E9491" s="94"/>
      <c r="F9491" s="23" t="s">
        <v>4</v>
      </c>
      <c r="G9491" s="94" t="s">
        <v>3894</v>
      </c>
      <c r="H9491" s="94"/>
      <c r="I9491" s="94" t="s">
        <v>3895</v>
      </c>
      <c r="J9491" s="94"/>
      <c r="K9491" s="23" t="s">
        <v>3896</v>
      </c>
    </row>
    <row r="9492" spans="1:11" ht="29.1" customHeight="1" x14ac:dyDescent="0.25">
      <c r="A9492" s="24" t="s">
        <v>4054</v>
      </c>
      <c r="B9492" s="95" t="s">
        <v>4055</v>
      </c>
      <c r="C9492" s="95"/>
      <c r="D9492" s="96" t="s">
        <v>20</v>
      </c>
      <c r="E9492" s="96"/>
      <c r="F9492" s="24" t="s">
        <v>34</v>
      </c>
      <c r="G9492" s="97">
        <v>0.18468999999999999</v>
      </c>
      <c r="H9492" s="97"/>
      <c r="I9492" s="98">
        <v>517.16999999999996</v>
      </c>
      <c r="J9492" s="98"/>
      <c r="K9492" s="27">
        <f t="shared" ref="K9492:K9497" si="73">ROUND(ROUND(G9492,8)*I9492,2)</f>
        <v>95.52</v>
      </c>
    </row>
    <row r="9493" spans="1:11" ht="21" customHeight="1" x14ac:dyDescent="0.25">
      <c r="A9493" s="24" t="s">
        <v>4056</v>
      </c>
      <c r="B9493" s="95" t="s">
        <v>4057</v>
      </c>
      <c r="C9493" s="95"/>
      <c r="D9493" s="96" t="s">
        <v>20</v>
      </c>
      <c r="E9493" s="96"/>
      <c r="F9493" s="24" t="s">
        <v>2057</v>
      </c>
      <c r="G9493" s="97">
        <v>3.1900000000000001E-3</v>
      </c>
      <c r="H9493" s="97"/>
      <c r="I9493" s="98">
        <v>8.98</v>
      </c>
      <c r="J9493" s="98"/>
      <c r="K9493" s="27">
        <f t="shared" si="73"/>
        <v>0.03</v>
      </c>
    </row>
    <row r="9494" spans="1:11" ht="15" customHeight="1" x14ac:dyDescent="0.25">
      <c r="A9494" s="24" t="s">
        <v>3955</v>
      </c>
      <c r="B9494" s="95" t="s">
        <v>3956</v>
      </c>
      <c r="C9494" s="95"/>
      <c r="D9494" s="96" t="s">
        <v>20</v>
      </c>
      <c r="E9494" s="96"/>
      <c r="F9494" s="24" t="s">
        <v>3903</v>
      </c>
      <c r="G9494" s="97">
        <v>4.4999999999999998E-2</v>
      </c>
      <c r="H9494" s="97"/>
      <c r="I9494" s="98">
        <v>19.37</v>
      </c>
      <c r="J9494" s="98"/>
      <c r="K9494" s="27">
        <f t="shared" si="73"/>
        <v>0.87</v>
      </c>
    </row>
    <row r="9495" spans="1:11" ht="21" customHeight="1" x14ac:dyDescent="0.25">
      <c r="A9495" s="24" t="s">
        <v>4050</v>
      </c>
      <c r="B9495" s="95" t="s">
        <v>4051</v>
      </c>
      <c r="C9495" s="95"/>
      <c r="D9495" s="96" t="s">
        <v>20</v>
      </c>
      <c r="E9495" s="96"/>
      <c r="F9495" s="24" t="s">
        <v>84</v>
      </c>
      <c r="G9495" s="97">
        <v>0.46875</v>
      </c>
      <c r="H9495" s="97"/>
      <c r="I9495" s="98">
        <v>3.9</v>
      </c>
      <c r="J9495" s="98"/>
      <c r="K9495" s="27">
        <f t="shared" si="73"/>
        <v>1.83</v>
      </c>
    </row>
    <row r="9496" spans="1:11" ht="21" customHeight="1" x14ac:dyDescent="0.25">
      <c r="A9496" s="24" t="s">
        <v>4058</v>
      </c>
      <c r="B9496" s="95" t="s">
        <v>4059</v>
      </c>
      <c r="C9496" s="95"/>
      <c r="D9496" s="96" t="s">
        <v>20</v>
      </c>
      <c r="E9496" s="96"/>
      <c r="F9496" s="24" t="s">
        <v>84</v>
      </c>
      <c r="G9496" s="97">
        <v>0.375</v>
      </c>
      <c r="H9496" s="97"/>
      <c r="I9496" s="98">
        <v>2.69</v>
      </c>
      <c r="J9496" s="98"/>
      <c r="K9496" s="27">
        <f t="shared" si="73"/>
        <v>1.01</v>
      </c>
    </row>
    <row r="9497" spans="1:11" ht="29.1" customHeight="1" x14ac:dyDescent="0.25">
      <c r="A9497" s="24" t="s">
        <v>4060</v>
      </c>
      <c r="B9497" s="95" t="s">
        <v>4061</v>
      </c>
      <c r="C9497" s="95"/>
      <c r="D9497" s="96" t="s">
        <v>20</v>
      </c>
      <c r="E9497" s="96"/>
      <c r="F9497" s="24" t="s">
        <v>16</v>
      </c>
      <c r="G9497" s="97">
        <v>1.07</v>
      </c>
      <c r="H9497" s="97"/>
      <c r="I9497" s="98">
        <v>23.81</v>
      </c>
      <c r="J9497" s="98"/>
      <c r="K9497" s="27">
        <f t="shared" si="73"/>
        <v>25.48</v>
      </c>
    </row>
    <row r="9498" spans="1:11" ht="15" customHeight="1" x14ac:dyDescent="0.25">
      <c r="A9498" s="9"/>
      <c r="B9498" s="9"/>
      <c r="C9498" s="9"/>
      <c r="D9498" s="9"/>
      <c r="E9498" s="9"/>
      <c r="F9498" s="9"/>
      <c r="G9498" s="91" t="s">
        <v>3906</v>
      </c>
      <c r="H9498" s="91"/>
      <c r="I9498" s="91"/>
      <c r="J9498" s="91"/>
      <c r="K9498" s="28">
        <f>SUM(K9492:K9497)</f>
        <v>124.74000000000001</v>
      </c>
    </row>
    <row r="9499" spans="1:11" ht="15" customHeight="1" x14ac:dyDescent="0.25">
      <c r="A9499" s="93" t="s">
        <v>3907</v>
      </c>
      <c r="B9499" s="93"/>
      <c r="C9499" s="93"/>
      <c r="D9499" s="94" t="s">
        <v>3</v>
      </c>
      <c r="E9499" s="94"/>
      <c r="F9499" s="23" t="s">
        <v>4</v>
      </c>
      <c r="G9499" s="94" t="s">
        <v>3894</v>
      </c>
      <c r="H9499" s="94"/>
      <c r="I9499" s="94" t="s">
        <v>3895</v>
      </c>
      <c r="J9499" s="94"/>
      <c r="K9499" s="23" t="s">
        <v>3896</v>
      </c>
    </row>
    <row r="9500" spans="1:11" ht="21" customHeight="1" x14ac:dyDescent="0.25">
      <c r="A9500" s="24" t="s">
        <v>3908</v>
      </c>
      <c r="B9500" s="95" t="s">
        <v>3909</v>
      </c>
      <c r="C9500" s="95"/>
      <c r="D9500" s="96" t="s">
        <v>20</v>
      </c>
      <c r="E9500" s="96"/>
      <c r="F9500" s="24" t="s">
        <v>2056</v>
      </c>
      <c r="G9500" s="97">
        <v>0.13009999999999999</v>
      </c>
      <c r="H9500" s="97"/>
      <c r="I9500" s="98">
        <v>32.24</v>
      </c>
      <c r="J9500" s="98"/>
      <c r="K9500" s="27">
        <f>ROUND(ROUND(G9500,8)*I9500,2)</f>
        <v>4.1900000000000004</v>
      </c>
    </row>
    <row r="9501" spans="1:11" ht="15" customHeight="1" x14ac:dyDescent="0.25">
      <c r="A9501" s="24" t="s">
        <v>3971</v>
      </c>
      <c r="B9501" s="95" t="s">
        <v>3972</v>
      </c>
      <c r="C9501" s="95"/>
      <c r="D9501" s="96" t="s">
        <v>20</v>
      </c>
      <c r="E9501" s="96"/>
      <c r="F9501" s="24" t="s">
        <v>2056</v>
      </c>
      <c r="G9501" s="97">
        <v>8.7400000000000005E-2</v>
      </c>
      <c r="H9501" s="97"/>
      <c r="I9501" s="98">
        <v>32.69</v>
      </c>
      <c r="J9501" s="98"/>
      <c r="K9501" s="27">
        <f>ROUND(ROUND(G9501,8)*I9501,2)</f>
        <v>2.86</v>
      </c>
    </row>
    <row r="9502" spans="1:11" ht="15" customHeight="1" x14ac:dyDescent="0.25">
      <c r="A9502" s="24" t="s">
        <v>3910</v>
      </c>
      <c r="B9502" s="95" t="s">
        <v>3911</v>
      </c>
      <c r="C9502" s="95"/>
      <c r="D9502" s="96" t="s">
        <v>20</v>
      </c>
      <c r="E9502" s="96"/>
      <c r="F9502" s="24" t="s">
        <v>2056</v>
      </c>
      <c r="G9502" s="97">
        <v>0.21759999999999999</v>
      </c>
      <c r="H9502" s="97"/>
      <c r="I9502" s="98">
        <v>24.94</v>
      </c>
      <c r="J9502" s="98"/>
      <c r="K9502" s="27">
        <f>ROUND(ROUND(G9502,8)*I9502,2)</f>
        <v>5.43</v>
      </c>
    </row>
    <row r="9503" spans="1:11" ht="18" customHeight="1" x14ac:dyDescent="0.25">
      <c r="A9503" s="9"/>
      <c r="B9503" s="9"/>
      <c r="C9503" s="9"/>
      <c r="D9503" s="9"/>
      <c r="E9503" s="9"/>
      <c r="F9503" s="9"/>
      <c r="G9503" s="91" t="s">
        <v>3912</v>
      </c>
      <c r="H9503" s="91"/>
      <c r="I9503" s="91"/>
      <c r="J9503" s="91"/>
      <c r="K9503" s="28">
        <f>SUM(K9500:K9502)</f>
        <v>12.48</v>
      </c>
    </row>
    <row r="9504" spans="1:11" ht="15" customHeight="1" x14ac:dyDescent="0.25">
      <c r="A9504" s="93" t="s">
        <v>3922</v>
      </c>
      <c r="B9504" s="93"/>
      <c r="C9504" s="93"/>
      <c r="D9504" s="94" t="s">
        <v>3</v>
      </c>
      <c r="E9504" s="94"/>
      <c r="F9504" s="23" t="s">
        <v>4</v>
      </c>
      <c r="G9504" s="94" t="s">
        <v>3894</v>
      </c>
      <c r="H9504" s="94"/>
      <c r="I9504" s="94" t="s">
        <v>3895</v>
      </c>
      <c r="J9504" s="94"/>
      <c r="K9504" s="23" t="s">
        <v>3896</v>
      </c>
    </row>
    <row r="9505" spans="1:11" ht="29.1" customHeight="1" x14ac:dyDescent="0.25">
      <c r="A9505" s="24" t="s">
        <v>4062</v>
      </c>
      <c r="B9505" s="95" t="s">
        <v>4063</v>
      </c>
      <c r="C9505" s="95"/>
      <c r="D9505" s="96" t="s">
        <v>20</v>
      </c>
      <c r="E9505" s="96"/>
      <c r="F9505" s="24" t="s">
        <v>3903</v>
      </c>
      <c r="G9505" s="97">
        <v>1.23E-2</v>
      </c>
      <c r="H9505" s="97"/>
      <c r="I9505" s="98">
        <v>23.44</v>
      </c>
      <c r="J9505" s="98"/>
      <c r="K9505" s="27">
        <f>ROUND(ROUND(G9505,8)*I9505,2)</f>
        <v>0.28999999999999998</v>
      </c>
    </row>
    <row r="9506" spans="1:11" ht="21" customHeight="1" x14ac:dyDescent="0.25">
      <c r="A9506" s="24" t="s">
        <v>4064</v>
      </c>
      <c r="B9506" s="95" t="s">
        <v>4065</v>
      </c>
      <c r="C9506" s="95"/>
      <c r="D9506" s="96" t="s">
        <v>4066</v>
      </c>
      <c r="E9506" s="96"/>
      <c r="F9506" s="24" t="s">
        <v>26</v>
      </c>
      <c r="G9506" s="97">
        <v>4</v>
      </c>
      <c r="H9506" s="97"/>
      <c r="I9506" s="98">
        <v>5.76</v>
      </c>
      <c r="J9506" s="98"/>
      <c r="K9506" s="27">
        <f>ROUND(ROUND(G9506,8)*I9506,2)</f>
        <v>23.04</v>
      </c>
    </row>
    <row r="9507" spans="1:11" ht="15" customHeight="1" x14ac:dyDescent="0.25">
      <c r="A9507" s="9"/>
      <c r="B9507" s="9"/>
      <c r="C9507" s="9"/>
      <c r="D9507" s="9"/>
      <c r="E9507" s="9"/>
      <c r="F9507" s="9"/>
      <c r="G9507" s="91" t="s">
        <v>3933</v>
      </c>
      <c r="H9507" s="91"/>
      <c r="I9507" s="91"/>
      <c r="J9507" s="91"/>
      <c r="K9507" s="28">
        <f>SUM(K9505:K9506)</f>
        <v>23.33</v>
      </c>
    </row>
    <row r="9508" spans="1:11" ht="15" customHeight="1" x14ac:dyDescent="0.25">
      <c r="A9508" s="9"/>
      <c r="B9508" s="9"/>
      <c r="C9508" s="9"/>
      <c r="D9508" s="9"/>
      <c r="E9508" s="9"/>
      <c r="F9508" s="9"/>
      <c r="G9508" s="92" t="s">
        <v>3913</v>
      </c>
      <c r="H9508" s="92"/>
      <c r="I9508" s="92"/>
      <c r="J9508" s="92"/>
      <c r="K9508" s="29">
        <f>ROUND(SUM(K9498,K9503,K9507),2)</f>
        <v>160.55000000000001</v>
      </c>
    </row>
    <row r="9509" spans="1:11" ht="9.9499999999999993" customHeight="1" x14ac:dyDescent="0.25">
      <c r="A9509" s="9"/>
      <c r="B9509" s="9"/>
      <c r="C9509" s="9"/>
      <c r="D9509" s="9"/>
      <c r="E9509" s="9"/>
      <c r="F9509" s="9"/>
      <c r="G9509" s="100"/>
      <c r="H9509" s="100"/>
      <c r="I9509" s="100"/>
      <c r="J9509" s="100"/>
      <c r="K9509" s="100"/>
    </row>
    <row r="9510" spans="1:11" ht="20.100000000000001" customHeight="1" x14ac:dyDescent="0.25">
      <c r="A9510" s="99" t="s">
        <v>2844</v>
      </c>
      <c r="B9510" s="99"/>
      <c r="C9510" s="99"/>
      <c r="D9510" s="99"/>
      <c r="E9510" s="99"/>
      <c r="F9510" s="99"/>
      <c r="G9510" s="99"/>
      <c r="H9510" s="99"/>
      <c r="I9510" s="99"/>
      <c r="J9510" s="99"/>
      <c r="K9510" s="99"/>
    </row>
    <row r="9511" spans="1:11" ht="15" customHeight="1" x14ac:dyDescent="0.25">
      <c r="A9511" s="93" t="s">
        <v>3893</v>
      </c>
      <c r="B9511" s="93"/>
      <c r="C9511" s="93"/>
      <c r="D9511" s="94" t="s">
        <v>3</v>
      </c>
      <c r="E9511" s="94"/>
      <c r="F9511" s="23" t="s">
        <v>4</v>
      </c>
      <c r="G9511" s="94" t="s">
        <v>3894</v>
      </c>
      <c r="H9511" s="94"/>
      <c r="I9511" s="94" t="s">
        <v>3895</v>
      </c>
      <c r="J9511" s="94"/>
      <c r="K9511" s="23" t="s">
        <v>3896</v>
      </c>
    </row>
    <row r="9512" spans="1:11" ht="45.95" customHeight="1" x14ac:dyDescent="0.25">
      <c r="A9512" s="24" t="s">
        <v>4073</v>
      </c>
      <c r="B9512" s="95" t="s">
        <v>4074</v>
      </c>
      <c r="C9512" s="95"/>
      <c r="D9512" s="96" t="s">
        <v>20</v>
      </c>
      <c r="E9512" s="96"/>
      <c r="F9512" s="24" t="s">
        <v>26</v>
      </c>
      <c r="G9512" s="97">
        <v>1</v>
      </c>
      <c r="H9512" s="97"/>
      <c r="I9512" s="98">
        <v>1235.9100000000001</v>
      </c>
      <c r="J9512" s="98"/>
      <c r="K9512" s="27">
        <f>TRUNC(TRUNC(G9512,8)*I9512,2)</f>
        <v>1235.9100000000001</v>
      </c>
    </row>
    <row r="9513" spans="1:11" ht="21" customHeight="1" x14ac:dyDescent="0.25">
      <c r="A9513" s="24" t="s">
        <v>4075</v>
      </c>
      <c r="B9513" s="95" t="s">
        <v>4076</v>
      </c>
      <c r="C9513" s="95"/>
      <c r="D9513" s="96" t="s">
        <v>20</v>
      </c>
      <c r="E9513" s="96"/>
      <c r="F9513" s="24" t="s">
        <v>34</v>
      </c>
      <c r="G9513" s="97">
        <v>1.1999999999999999E-3</v>
      </c>
      <c r="H9513" s="97"/>
      <c r="I9513" s="98">
        <v>205.09</v>
      </c>
      <c r="J9513" s="98"/>
      <c r="K9513" s="27">
        <f>TRUNC(TRUNC(G9513,8)*I9513,2)</f>
        <v>0.24</v>
      </c>
    </row>
    <row r="9514" spans="1:11" ht="15" customHeight="1" x14ac:dyDescent="0.25">
      <c r="A9514" s="9"/>
      <c r="B9514" s="9"/>
      <c r="C9514" s="9"/>
      <c r="D9514" s="9"/>
      <c r="E9514" s="9"/>
      <c r="F9514" s="9"/>
      <c r="G9514" s="91" t="s">
        <v>3906</v>
      </c>
      <c r="H9514" s="91"/>
      <c r="I9514" s="91"/>
      <c r="J9514" s="91"/>
      <c r="K9514" s="28">
        <f>SUM(K9512:K9513)</f>
        <v>1236.1500000000001</v>
      </c>
    </row>
    <row r="9515" spans="1:11" ht="15" customHeight="1" x14ac:dyDescent="0.25">
      <c r="A9515" s="93" t="s">
        <v>3907</v>
      </c>
      <c r="B9515" s="93"/>
      <c r="C9515" s="93"/>
      <c r="D9515" s="94" t="s">
        <v>3</v>
      </c>
      <c r="E9515" s="94"/>
      <c r="F9515" s="23" t="s">
        <v>4</v>
      </c>
      <c r="G9515" s="94" t="s">
        <v>3894</v>
      </c>
      <c r="H9515" s="94"/>
      <c r="I9515" s="94" t="s">
        <v>3895</v>
      </c>
      <c r="J9515" s="94"/>
      <c r="K9515" s="23" t="s">
        <v>3896</v>
      </c>
    </row>
    <row r="9516" spans="1:11" ht="15" customHeight="1" x14ac:dyDescent="0.25">
      <c r="A9516" s="24" t="s">
        <v>3971</v>
      </c>
      <c r="B9516" s="95" t="s">
        <v>3972</v>
      </c>
      <c r="C9516" s="95"/>
      <c r="D9516" s="96" t="s">
        <v>20</v>
      </c>
      <c r="E9516" s="96"/>
      <c r="F9516" s="24" t="s">
        <v>2056</v>
      </c>
      <c r="G9516" s="97">
        <v>0.86809999999999998</v>
      </c>
      <c r="H9516" s="97"/>
      <c r="I9516" s="98">
        <v>32.69</v>
      </c>
      <c r="J9516" s="98"/>
      <c r="K9516" s="27">
        <f>TRUNC(TRUNC(G9516,8)*I9516,2)</f>
        <v>28.37</v>
      </c>
    </row>
    <row r="9517" spans="1:11" ht="15" customHeight="1" x14ac:dyDescent="0.25">
      <c r="A9517" s="24" t="s">
        <v>3910</v>
      </c>
      <c r="B9517" s="95" t="s">
        <v>3911</v>
      </c>
      <c r="C9517" s="95"/>
      <c r="D9517" s="96" t="s">
        <v>20</v>
      </c>
      <c r="E9517" s="96"/>
      <c r="F9517" s="24" t="s">
        <v>2056</v>
      </c>
      <c r="G9517" s="97">
        <v>0.57869999999999999</v>
      </c>
      <c r="H9517" s="97"/>
      <c r="I9517" s="98">
        <v>24.94</v>
      </c>
      <c r="J9517" s="98"/>
      <c r="K9517" s="27">
        <f>TRUNC(TRUNC(G9517,8)*I9517,2)</f>
        <v>14.43</v>
      </c>
    </row>
    <row r="9518" spans="1:11" ht="18" customHeight="1" x14ac:dyDescent="0.25">
      <c r="A9518" s="9"/>
      <c r="B9518" s="9"/>
      <c r="C9518" s="9"/>
      <c r="D9518" s="9"/>
      <c r="E9518" s="9"/>
      <c r="F9518" s="9"/>
      <c r="G9518" s="91" t="s">
        <v>3912</v>
      </c>
      <c r="H9518" s="91"/>
      <c r="I9518" s="91"/>
      <c r="J9518" s="91"/>
      <c r="K9518" s="28">
        <f>SUM(K9516:K9517)</f>
        <v>42.8</v>
      </c>
    </row>
    <row r="9519" spans="1:11" ht="15" customHeight="1" x14ac:dyDescent="0.25">
      <c r="A9519" s="93" t="s">
        <v>3922</v>
      </c>
      <c r="B9519" s="93"/>
      <c r="C9519" s="93"/>
      <c r="D9519" s="94" t="s">
        <v>3</v>
      </c>
      <c r="E9519" s="94"/>
      <c r="F9519" s="23" t="s">
        <v>4</v>
      </c>
      <c r="G9519" s="94" t="s">
        <v>3894</v>
      </c>
      <c r="H9519" s="94"/>
      <c r="I9519" s="94" t="s">
        <v>3895</v>
      </c>
      <c r="J9519" s="94"/>
      <c r="K9519" s="23" t="s">
        <v>3896</v>
      </c>
    </row>
    <row r="9520" spans="1:11" ht="29.1" customHeight="1" x14ac:dyDescent="0.25">
      <c r="A9520" s="24" t="s">
        <v>4077</v>
      </c>
      <c r="B9520" s="95" t="s">
        <v>4078</v>
      </c>
      <c r="C9520" s="95"/>
      <c r="D9520" s="96" t="s">
        <v>20</v>
      </c>
      <c r="E9520" s="96"/>
      <c r="F9520" s="24" t="s">
        <v>34</v>
      </c>
      <c r="G9520" s="97">
        <v>2.2200000000000001E-2</v>
      </c>
      <c r="H9520" s="97"/>
      <c r="I9520" s="98">
        <v>924.6</v>
      </c>
      <c r="J9520" s="98"/>
      <c r="K9520" s="27">
        <f>TRUNC(TRUNC(G9520,8)*I9520,2)</f>
        <v>20.52</v>
      </c>
    </row>
    <row r="9521" spans="1:11" ht="15" customHeight="1" x14ac:dyDescent="0.25">
      <c r="A9521" s="9"/>
      <c r="B9521" s="9"/>
      <c r="C9521" s="9"/>
      <c r="D9521" s="9"/>
      <c r="E9521" s="9"/>
      <c r="F9521" s="9"/>
      <c r="G9521" s="91" t="s">
        <v>3933</v>
      </c>
      <c r="H9521" s="91"/>
      <c r="I9521" s="91"/>
      <c r="J9521" s="91"/>
      <c r="K9521" s="28">
        <f>SUM(K9520:K9520)</f>
        <v>20.52</v>
      </c>
    </row>
    <row r="9522" spans="1:11" ht="15" customHeight="1" x14ac:dyDescent="0.25">
      <c r="A9522" s="9"/>
      <c r="B9522" s="9"/>
      <c r="C9522" s="9"/>
      <c r="D9522" s="9"/>
      <c r="E9522" s="9"/>
      <c r="F9522" s="9"/>
      <c r="G9522" s="92" t="s">
        <v>3913</v>
      </c>
      <c r="H9522" s="92"/>
      <c r="I9522" s="92"/>
      <c r="J9522" s="92"/>
      <c r="K9522" s="29">
        <f>ROUND(SUM(K9514,K9518,K9521),2)</f>
        <v>1299.47</v>
      </c>
    </row>
    <row r="9523" spans="1:11" ht="9.9499999999999993" customHeight="1" x14ac:dyDescent="0.25">
      <c r="A9523" s="9"/>
      <c r="B9523" s="9"/>
      <c r="C9523" s="9"/>
      <c r="D9523" s="9"/>
      <c r="E9523" s="9"/>
      <c r="F9523" s="9"/>
      <c r="G9523" s="100"/>
      <c r="H9523" s="100"/>
      <c r="I9523" s="100"/>
      <c r="J9523" s="100"/>
      <c r="K9523" s="100"/>
    </row>
    <row r="9524" spans="1:11" ht="20.100000000000001" customHeight="1" x14ac:dyDescent="0.25">
      <c r="A9524" s="99" t="s">
        <v>2845</v>
      </c>
      <c r="B9524" s="99"/>
      <c r="C9524" s="99"/>
      <c r="D9524" s="99"/>
      <c r="E9524" s="99"/>
      <c r="F9524" s="99"/>
      <c r="G9524" s="99"/>
      <c r="H9524" s="99"/>
      <c r="I9524" s="99"/>
      <c r="J9524" s="99"/>
      <c r="K9524" s="99"/>
    </row>
    <row r="9525" spans="1:11" ht="15" customHeight="1" x14ac:dyDescent="0.25">
      <c r="A9525" s="93" t="s">
        <v>3893</v>
      </c>
      <c r="B9525" s="93"/>
      <c r="C9525" s="93"/>
      <c r="D9525" s="94" t="s">
        <v>3</v>
      </c>
      <c r="E9525" s="94"/>
      <c r="F9525" s="23" t="s">
        <v>4</v>
      </c>
      <c r="G9525" s="94" t="s">
        <v>3894</v>
      </c>
      <c r="H9525" s="94"/>
      <c r="I9525" s="94" t="s">
        <v>3895</v>
      </c>
      <c r="J9525" s="94"/>
      <c r="K9525" s="23" t="s">
        <v>3896</v>
      </c>
    </row>
    <row r="9526" spans="1:11" ht="15" customHeight="1" x14ac:dyDescent="0.25">
      <c r="A9526" s="24" t="s">
        <v>4067</v>
      </c>
      <c r="B9526" s="95" t="s">
        <v>4068</v>
      </c>
      <c r="C9526" s="95"/>
      <c r="D9526" s="96" t="s">
        <v>20</v>
      </c>
      <c r="E9526" s="96"/>
      <c r="F9526" s="24" t="s">
        <v>3903</v>
      </c>
      <c r="G9526" s="97">
        <v>8.6199999999999992</v>
      </c>
      <c r="H9526" s="97"/>
      <c r="I9526" s="98">
        <v>1.1299999999999999</v>
      </c>
      <c r="J9526" s="98"/>
      <c r="K9526" s="27">
        <f>TRUNC(TRUNC(G9526,8)*I9526,2)</f>
        <v>9.74</v>
      </c>
    </row>
    <row r="9527" spans="1:11" ht="29.1" customHeight="1" x14ac:dyDescent="0.25">
      <c r="A9527" s="24" t="s">
        <v>4069</v>
      </c>
      <c r="B9527" s="95" t="s">
        <v>4070</v>
      </c>
      <c r="C9527" s="95"/>
      <c r="D9527" s="96" t="s">
        <v>20</v>
      </c>
      <c r="E9527" s="96"/>
      <c r="F9527" s="24" t="s">
        <v>26</v>
      </c>
      <c r="G9527" s="97">
        <v>6.4375</v>
      </c>
      <c r="H9527" s="97"/>
      <c r="I9527" s="98">
        <v>17.63</v>
      </c>
      <c r="J9527" s="98"/>
      <c r="K9527" s="27">
        <f>TRUNC(TRUNC(G9527,8)*I9527,2)</f>
        <v>113.49</v>
      </c>
    </row>
    <row r="9528" spans="1:11" ht="15" customHeight="1" x14ac:dyDescent="0.25">
      <c r="A9528" s="24" t="s">
        <v>4071</v>
      </c>
      <c r="B9528" s="95" t="s">
        <v>4072</v>
      </c>
      <c r="C9528" s="95"/>
      <c r="D9528" s="96" t="s">
        <v>20</v>
      </c>
      <c r="E9528" s="96"/>
      <c r="F9528" s="24" t="s">
        <v>3903</v>
      </c>
      <c r="G9528" s="97">
        <v>0.24</v>
      </c>
      <c r="H9528" s="97"/>
      <c r="I9528" s="98">
        <v>3.58</v>
      </c>
      <c r="J9528" s="98"/>
      <c r="K9528" s="27">
        <f>TRUNC(TRUNC(G9528,8)*I9528,2)</f>
        <v>0.85</v>
      </c>
    </row>
    <row r="9529" spans="1:11" ht="15" customHeight="1" x14ac:dyDescent="0.25">
      <c r="A9529" s="9"/>
      <c r="B9529" s="9"/>
      <c r="C9529" s="9"/>
      <c r="D9529" s="9"/>
      <c r="E9529" s="9"/>
      <c r="F9529" s="9"/>
      <c r="G9529" s="91" t="s">
        <v>3906</v>
      </c>
      <c r="H9529" s="91"/>
      <c r="I9529" s="91"/>
      <c r="J9529" s="91"/>
      <c r="K9529" s="28">
        <f>SUM(K9526:K9528)</f>
        <v>124.07999999999998</v>
      </c>
    </row>
    <row r="9530" spans="1:11" ht="15" customHeight="1" x14ac:dyDescent="0.25">
      <c r="A9530" s="93" t="s">
        <v>3907</v>
      </c>
      <c r="B9530" s="93"/>
      <c r="C9530" s="93"/>
      <c r="D9530" s="94" t="s">
        <v>3</v>
      </c>
      <c r="E9530" s="94"/>
      <c r="F9530" s="23" t="s">
        <v>4</v>
      </c>
      <c r="G9530" s="94" t="s">
        <v>3894</v>
      </c>
      <c r="H9530" s="94"/>
      <c r="I9530" s="94" t="s">
        <v>3895</v>
      </c>
      <c r="J9530" s="94"/>
      <c r="K9530" s="23" t="s">
        <v>3896</v>
      </c>
    </row>
    <row r="9531" spans="1:11" ht="15" customHeight="1" x14ac:dyDescent="0.25">
      <c r="A9531" s="24" t="s">
        <v>3971</v>
      </c>
      <c r="B9531" s="95" t="s">
        <v>3972</v>
      </c>
      <c r="C9531" s="95"/>
      <c r="D9531" s="96" t="s">
        <v>20</v>
      </c>
      <c r="E9531" s="96"/>
      <c r="F9531" s="24" t="s">
        <v>2056</v>
      </c>
      <c r="G9531" s="97">
        <v>0.63900000000000001</v>
      </c>
      <c r="H9531" s="97"/>
      <c r="I9531" s="98">
        <v>32.69</v>
      </c>
      <c r="J9531" s="98"/>
      <c r="K9531" s="27">
        <f>TRUNC(TRUNC(G9531,8)*I9531,2)</f>
        <v>20.88</v>
      </c>
    </row>
    <row r="9532" spans="1:11" ht="15" customHeight="1" x14ac:dyDescent="0.25">
      <c r="A9532" s="24" t="s">
        <v>3910</v>
      </c>
      <c r="B9532" s="95" t="s">
        <v>3911</v>
      </c>
      <c r="C9532" s="95"/>
      <c r="D9532" s="96" t="s">
        <v>20</v>
      </c>
      <c r="E9532" s="96"/>
      <c r="F9532" s="24" t="s">
        <v>2056</v>
      </c>
      <c r="G9532" s="97">
        <v>1.2789999999999999</v>
      </c>
      <c r="H9532" s="97"/>
      <c r="I9532" s="98">
        <v>24.94</v>
      </c>
      <c r="J9532" s="98"/>
      <c r="K9532" s="27">
        <f>TRUNC(TRUNC(G9532,8)*I9532,2)</f>
        <v>31.89</v>
      </c>
    </row>
    <row r="9533" spans="1:11" ht="18" customHeight="1" x14ac:dyDescent="0.25">
      <c r="A9533" s="9"/>
      <c r="B9533" s="9"/>
      <c r="C9533" s="9"/>
      <c r="D9533" s="9"/>
      <c r="E9533" s="9"/>
      <c r="F9533" s="9"/>
      <c r="G9533" s="91" t="s">
        <v>3912</v>
      </c>
      <c r="H9533" s="91"/>
      <c r="I9533" s="91"/>
      <c r="J9533" s="91"/>
      <c r="K9533" s="28">
        <f>SUM(K9531:K9532)</f>
        <v>52.769999999999996</v>
      </c>
    </row>
    <row r="9534" spans="1:11" ht="15" customHeight="1" x14ac:dyDescent="0.25">
      <c r="A9534" s="9"/>
      <c r="B9534" s="9"/>
      <c r="C9534" s="9"/>
      <c r="D9534" s="9"/>
      <c r="E9534" s="9"/>
      <c r="F9534" s="9"/>
      <c r="G9534" s="92" t="s">
        <v>3913</v>
      </c>
      <c r="H9534" s="92"/>
      <c r="I9534" s="92"/>
      <c r="J9534" s="92"/>
      <c r="K9534" s="29">
        <f>ROUND(SUM(K9529,K9533),2)</f>
        <v>176.85</v>
      </c>
    </row>
    <row r="9535" spans="1:11" ht="9.9499999999999993" customHeight="1" x14ac:dyDescent="0.25">
      <c r="A9535" s="9"/>
      <c r="B9535" s="9"/>
      <c r="C9535" s="9"/>
      <c r="D9535" s="9"/>
      <c r="E9535" s="9"/>
      <c r="F9535" s="9"/>
      <c r="G9535" s="100"/>
      <c r="H9535" s="100"/>
      <c r="I9535" s="100"/>
      <c r="J9535" s="100"/>
      <c r="K9535" s="100"/>
    </row>
    <row r="9536" spans="1:11" ht="20.100000000000001" customHeight="1" x14ac:dyDescent="0.25">
      <c r="A9536" s="99" t="s">
        <v>2846</v>
      </c>
      <c r="B9536" s="99"/>
      <c r="C9536" s="99"/>
      <c r="D9536" s="99"/>
      <c r="E9536" s="99"/>
      <c r="F9536" s="99"/>
      <c r="G9536" s="99"/>
      <c r="H9536" s="99"/>
      <c r="I9536" s="99"/>
      <c r="J9536" s="99"/>
      <c r="K9536" s="99"/>
    </row>
    <row r="9537" spans="1:11" ht="20.100000000000001" customHeight="1" x14ac:dyDescent="0.25">
      <c r="A9537" s="106" t="s">
        <v>4010</v>
      </c>
      <c r="B9537" s="106"/>
      <c r="C9537" s="106"/>
      <c r="D9537" s="106"/>
      <c r="E9537" s="106"/>
      <c r="F9537" s="2" t="s">
        <v>4</v>
      </c>
      <c r="G9537" s="87" t="s">
        <v>4001</v>
      </c>
      <c r="H9537" s="87"/>
      <c r="I9537" s="87" t="s">
        <v>3895</v>
      </c>
      <c r="J9537" s="87"/>
      <c r="K9537" s="2" t="s">
        <v>4011</v>
      </c>
    </row>
    <row r="9538" spans="1:11" ht="15" customHeight="1" x14ac:dyDescent="0.25">
      <c r="A9538" s="6" t="s">
        <v>4079</v>
      </c>
      <c r="B9538" s="104" t="s">
        <v>4080</v>
      </c>
      <c r="C9538" s="104"/>
      <c r="D9538" s="104"/>
      <c r="E9538" s="104"/>
      <c r="F9538" s="6" t="s">
        <v>77</v>
      </c>
      <c r="G9538" s="113">
        <v>1.7700000000000001E-3</v>
      </c>
      <c r="H9538" s="113"/>
      <c r="I9538" s="105">
        <v>33.79</v>
      </c>
      <c r="J9538" s="105"/>
      <c r="K9538" s="33">
        <f>ROUND(ROUND(G9538,5)*I9538,4)</f>
        <v>5.9799999999999999E-2</v>
      </c>
    </row>
    <row r="9539" spans="1:11" ht="15" customHeight="1" x14ac:dyDescent="0.25">
      <c r="A9539" s="6" t="s">
        <v>4081</v>
      </c>
      <c r="B9539" s="104" t="s">
        <v>4082</v>
      </c>
      <c r="C9539" s="104"/>
      <c r="D9539" s="104"/>
      <c r="E9539" s="104"/>
      <c r="F9539" s="6" t="s">
        <v>77</v>
      </c>
      <c r="G9539" s="113">
        <v>3.9300000000000003E-3</v>
      </c>
      <c r="H9539" s="113"/>
      <c r="I9539" s="105">
        <v>448.02</v>
      </c>
      <c r="J9539" s="105"/>
      <c r="K9539" s="33">
        <f>ROUND(ROUND(G9539,5)*I9539,4)</f>
        <v>1.7606999999999999</v>
      </c>
    </row>
    <row r="9540" spans="1:11" ht="15" customHeight="1" x14ac:dyDescent="0.25">
      <c r="A9540" s="6" t="s">
        <v>4083</v>
      </c>
      <c r="B9540" s="104" t="s">
        <v>4084</v>
      </c>
      <c r="C9540" s="104"/>
      <c r="D9540" s="104"/>
      <c r="E9540" s="104"/>
      <c r="F9540" s="6" t="s">
        <v>77</v>
      </c>
      <c r="G9540" s="113">
        <v>7.0800000000000004E-3</v>
      </c>
      <c r="H9540" s="113"/>
      <c r="I9540" s="105">
        <v>46.06</v>
      </c>
      <c r="J9540" s="105"/>
      <c r="K9540" s="33">
        <f>ROUND(ROUND(G9540,5)*I9540,4)</f>
        <v>0.3261</v>
      </c>
    </row>
    <row r="9541" spans="1:11" ht="15" customHeight="1" x14ac:dyDescent="0.25">
      <c r="A9541" s="6" t="s">
        <v>4085</v>
      </c>
      <c r="B9541" s="104" t="s">
        <v>4086</v>
      </c>
      <c r="C9541" s="104"/>
      <c r="D9541" s="104"/>
      <c r="E9541" s="104"/>
      <c r="F9541" s="6" t="s">
        <v>103</v>
      </c>
      <c r="G9541" s="113">
        <v>1</v>
      </c>
      <c r="H9541" s="113"/>
      <c r="I9541" s="105">
        <v>16.98</v>
      </c>
      <c r="J9541" s="105"/>
      <c r="K9541" s="33">
        <f>ROUND(ROUND(G9541,5)*I9541,4)</f>
        <v>16.98</v>
      </c>
    </row>
    <row r="9542" spans="1:11" ht="15" customHeight="1" x14ac:dyDescent="0.25">
      <c r="A9542" s="1"/>
      <c r="B9542" s="1"/>
      <c r="C9542" s="1"/>
      <c r="D9542" s="1"/>
      <c r="E9542" s="1"/>
      <c r="F9542" s="1"/>
      <c r="G9542" s="85" t="s">
        <v>4014</v>
      </c>
      <c r="H9542" s="85"/>
      <c r="I9542" s="85"/>
      <c r="J9542" s="85"/>
      <c r="K9542" s="34">
        <f>SUM(K9538:K9541)</f>
        <v>19.1266</v>
      </c>
    </row>
    <row r="9543" spans="1:11" ht="15" customHeight="1" x14ac:dyDescent="0.25">
      <c r="A9543" s="106" t="s">
        <v>4015</v>
      </c>
      <c r="B9543" s="106"/>
      <c r="C9543" s="106"/>
      <c r="D9543" s="23" t="s">
        <v>4016</v>
      </c>
      <c r="E9543" s="94" t="s">
        <v>4017</v>
      </c>
      <c r="F9543" s="94"/>
      <c r="G9543" s="94" t="s">
        <v>4001</v>
      </c>
      <c r="H9543" s="94"/>
      <c r="I9543" s="94" t="s">
        <v>3895</v>
      </c>
      <c r="J9543" s="94"/>
      <c r="K9543" s="23" t="s">
        <v>4011</v>
      </c>
    </row>
    <row r="9544" spans="1:11" ht="27.95" customHeight="1" x14ac:dyDescent="0.25">
      <c r="A9544" s="38" t="s">
        <v>4085</v>
      </c>
      <c r="B9544" s="109" t="s">
        <v>4087</v>
      </c>
      <c r="C9544" s="109"/>
      <c r="D9544" s="38" t="s">
        <v>4019</v>
      </c>
      <c r="E9544" s="110" t="s">
        <v>4088</v>
      </c>
      <c r="F9544" s="110"/>
      <c r="G9544" s="111">
        <v>1.9630000000000002E-2</v>
      </c>
      <c r="H9544" s="111"/>
      <c r="I9544" s="112">
        <v>33.64</v>
      </c>
      <c r="J9544" s="112"/>
      <c r="K9544" s="41">
        <f>ROUND(ROUND(G9544,5)*I9544,4)</f>
        <v>0.66039999999999999</v>
      </c>
    </row>
    <row r="9545" spans="1:11" ht="15" customHeight="1" x14ac:dyDescent="0.25">
      <c r="A9545" s="1"/>
      <c r="B9545" s="1"/>
      <c r="C9545" s="1"/>
      <c r="D9545" s="1"/>
      <c r="E9545" s="1"/>
      <c r="F9545" s="1"/>
      <c r="G9545" s="85" t="s">
        <v>4021</v>
      </c>
      <c r="H9545" s="85"/>
      <c r="I9545" s="85"/>
      <c r="J9545" s="85"/>
      <c r="K9545" s="33">
        <f>SUM(K9544:K9544)</f>
        <v>0.66039999999999999</v>
      </c>
    </row>
    <row r="9546" spans="1:11" ht="12.95" customHeight="1" x14ac:dyDescent="0.25">
      <c r="A9546" s="106" t="s">
        <v>4022</v>
      </c>
      <c r="B9546" s="106"/>
      <c r="C9546" s="94" t="s">
        <v>4023</v>
      </c>
      <c r="D9546" s="94" t="s">
        <v>5</v>
      </c>
      <c r="E9546" s="94" t="s">
        <v>4024</v>
      </c>
      <c r="F9546" s="94"/>
      <c r="G9546" s="94" t="s">
        <v>4025</v>
      </c>
      <c r="H9546" s="94"/>
      <c r="I9546" s="94" t="s">
        <v>2086</v>
      </c>
      <c r="J9546" s="94"/>
      <c r="K9546" s="94" t="s">
        <v>4011</v>
      </c>
    </row>
    <row r="9547" spans="1:11" ht="12" customHeight="1" x14ac:dyDescent="0.25">
      <c r="A9547" s="106"/>
      <c r="B9547" s="106"/>
      <c r="C9547" s="94"/>
      <c r="D9547" s="94"/>
      <c r="E9547" s="23" t="s">
        <v>2092</v>
      </c>
      <c r="F9547" s="23" t="s">
        <v>4026</v>
      </c>
      <c r="G9547" s="23" t="s">
        <v>2092</v>
      </c>
      <c r="H9547" s="23" t="s">
        <v>4026</v>
      </c>
      <c r="I9547" s="23" t="s">
        <v>2092</v>
      </c>
      <c r="J9547" s="23" t="s">
        <v>4026</v>
      </c>
      <c r="K9547" s="94"/>
    </row>
    <row r="9548" spans="1:11" ht="27.95" customHeight="1" x14ac:dyDescent="0.25">
      <c r="A9548" s="38" t="s">
        <v>4085</v>
      </c>
      <c r="B9548" s="39" t="s">
        <v>4087</v>
      </c>
      <c r="C9548" s="38" t="s">
        <v>4027</v>
      </c>
      <c r="D9548" s="40">
        <v>1.9630000000000002E-2</v>
      </c>
      <c r="E9548" s="42">
        <v>0</v>
      </c>
      <c r="F9548" s="43">
        <v>1.1100000000000001</v>
      </c>
      <c r="G9548" s="42">
        <v>0</v>
      </c>
      <c r="H9548" s="43">
        <v>0.88</v>
      </c>
      <c r="I9548" s="42">
        <v>0</v>
      </c>
      <c r="J9548" s="43">
        <v>0.72</v>
      </c>
      <c r="K9548" s="41">
        <f>ROUND(D9548*(ROUND(E9548*F9548,4)+ROUND(G9548*H9548,4)+ROUND(I9548*J9548,4)),4)</f>
        <v>0</v>
      </c>
    </row>
    <row r="9549" spans="1:11" ht="15" customHeight="1" x14ac:dyDescent="0.25">
      <c r="A9549" s="1"/>
      <c r="B9549" s="1"/>
      <c r="C9549" s="1"/>
      <c r="D9549" s="1"/>
      <c r="E9549" s="1"/>
      <c r="F9549" s="1"/>
      <c r="G9549" s="85" t="s">
        <v>4028</v>
      </c>
      <c r="H9549" s="85"/>
      <c r="I9549" s="85"/>
      <c r="J9549" s="85"/>
      <c r="K9549" s="33">
        <f>SUM(K9547:K9548)</f>
        <v>0</v>
      </c>
    </row>
    <row r="9550" spans="1:11" ht="15" customHeight="1" x14ac:dyDescent="0.25">
      <c r="A9550" s="9"/>
      <c r="B9550" s="9"/>
      <c r="C9550" s="9"/>
      <c r="D9550" s="9"/>
      <c r="E9550" s="9"/>
      <c r="F9550" s="9"/>
      <c r="G9550" s="92" t="s">
        <v>4029</v>
      </c>
      <c r="H9550" s="92"/>
      <c r="I9550" s="92"/>
      <c r="J9550" s="92"/>
      <c r="K9550" s="33">
        <f>SUM(K9542,K9545,K9549)</f>
        <v>19.786999999999999</v>
      </c>
    </row>
    <row r="9551" spans="1:11" ht="15" customHeight="1" x14ac:dyDescent="0.25">
      <c r="A9551" s="9"/>
      <c r="B9551" s="9"/>
      <c r="C9551" s="9"/>
      <c r="D9551" s="9"/>
      <c r="E9551" s="9"/>
      <c r="F9551" s="9"/>
      <c r="G9551" s="92" t="s">
        <v>3913</v>
      </c>
      <c r="H9551" s="92"/>
      <c r="I9551" s="92"/>
      <c r="J9551" s="92"/>
      <c r="K9551" s="29">
        <f>ROUND(SUM(K9550),2)</f>
        <v>19.79</v>
      </c>
    </row>
    <row r="9552" spans="1:11" ht="9.9499999999999993" customHeight="1" x14ac:dyDescent="0.25">
      <c r="A9552" s="9"/>
      <c r="B9552" s="9"/>
      <c r="C9552" s="9"/>
      <c r="D9552" s="9"/>
      <c r="E9552" s="9"/>
      <c r="F9552" s="9"/>
      <c r="G9552" s="100"/>
      <c r="H9552" s="100"/>
      <c r="I9552" s="100"/>
      <c r="J9552" s="100"/>
      <c r="K9552" s="100"/>
    </row>
    <row r="9553" spans="1:11" ht="20.100000000000001" customHeight="1" x14ac:dyDescent="0.25">
      <c r="A9553" s="99" t="s">
        <v>2847</v>
      </c>
      <c r="B9553" s="99"/>
      <c r="C9553" s="99"/>
      <c r="D9553" s="99"/>
      <c r="E9553" s="99"/>
      <c r="F9553" s="99"/>
      <c r="G9553" s="99"/>
      <c r="H9553" s="99"/>
      <c r="I9553" s="99"/>
      <c r="J9553" s="99"/>
      <c r="K9553" s="99"/>
    </row>
    <row r="9554" spans="1:11" ht="15" customHeight="1" x14ac:dyDescent="0.25">
      <c r="A9554" s="93" t="s">
        <v>3893</v>
      </c>
      <c r="B9554" s="93"/>
      <c r="C9554" s="93"/>
      <c r="D9554" s="94" t="s">
        <v>3</v>
      </c>
      <c r="E9554" s="94"/>
      <c r="F9554" s="23" t="s">
        <v>4</v>
      </c>
      <c r="G9554" s="94" t="s">
        <v>3894</v>
      </c>
      <c r="H9554" s="94"/>
      <c r="I9554" s="94" t="s">
        <v>3895</v>
      </c>
      <c r="J9554" s="94"/>
      <c r="K9554" s="23" t="s">
        <v>3896</v>
      </c>
    </row>
    <row r="9555" spans="1:11" ht="15" customHeight="1" x14ac:dyDescent="0.25">
      <c r="A9555" s="24" t="s">
        <v>4089</v>
      </c>
      <c r="B9555" s="95" t="s">
        <v>4090</v>
      </c>
      <c r="C9555" s="95"/>
      <c r="D9555" s="96" t="s">
        <v>20</v>
      </c>
      <c r="E9555" s="96"/>
      <c r="F9555" s="24" t="s">
        <v>16</v>
      </c>
      <c r="G9555" s="97">
        <v>1</v>
      </c>
      <c r="H9555" s="97"/>
      <c r="I9555" s="98">
        <v>12.85</v>
      </c>
      <c r="J9555" s="98"/>
      <c r="K9555" s="27">
        <f>TRUNC(TRUNC(G9555,8)*I9555,2)</f>
        <v>12.85</v>
      </c>
    </row>
    <row r="9556" spans="1:11" ht="15" customHeight="1" x14ac:dyDescent="0.25">
      <c r="A9556" s="9"/>
      <c r="B9556" s="9"/>
      <c r="C9556" s="9"/>
      <c r="D9556" s="9"/>
      <c r="E9556" s="9"/>
      <c r="F9556" s="9"/>
      <c r="G9556" s="91" t="s">
        <v>3906</v>
      </c>
      <c r="H9556" s="91"/>
      <c r="I9556" s="91"/>
      <c r="J9556" s="91"/>
      <c r="K9556" s="28">
        <f>SUM(K9555:K9555)</f>
        <v>12.85</v>
      </c>
    </row>
    <row r="9557" spans="1:11" ht="15" customHeight="1" x14ac:dyDescent="0.25">
      <c r="A9557" s="93" t="s">
        <v>3907</v>
      </c>
      <c r="B9557" s="93"/>
      <c r="C9557" s="93"/>
      <c r="D9557" s="94" t="s">
        <v>3</v>
      </c>
      <c r="E9557" s="94"/>
      <c r="F9557" s="23" t="s">
        <v>4</v>
      </c>
      <c r="G9557" s="94" t="s">
        <v>3894</v>
      </c>
      <c r="H9557" s="94"/>
      <c r="I9557" s="94" t="s">
        <v>3895</v>
      </c>
      <c r="J9557" s="94"/>
      <c r="K9557" s="23" t="s">
        <v>3896</v>
      </c>
    </row>
    <row r="9558" spans="1:11" ht="15" customHeight="1" x14ac:dyDescent="0.25">
      <c r="A9558" s="24" t="s">
        <v>3961</v>
      </c>
      <c r="B9558" s="95" t="s">
        <v>3962</v>
      </c>
      <c r="C9558" s="95"/>
      <c r="D9558" s="96" t="s">
        <v>20</v>
      </c>
      <c r="E9558" s="96"/>
      <c r="F9558" s="24" t="s">
        <v>2056</v>
      </c>
      <c r="G9558" s="97">
        <v>2.7699999999999999E-2</v>
      </c>
      <c r="H9558" s="97"/>
      <c r="I9558" s="98">
        <v>29.5</v>
      </c>
      <c r="J9558" s="98"/>
      <c r="K9558" s="27">
        <f>TRUNC(TRUNC(G9558,8)*I9558,2)</f>
        <v>0.81</v>
      </c>
    </row>
    <row r="9559" spans="1:11" ht="15" customHeight="1" x14ac:dyDescent="0.25">
      <c r="A9559" s="24" t="s">
        <v>3910</v>
      </c>
      <c r="B9559" s="95" t="s">
        <v>3911</v>
      </c>
      <c r="C9559" s="95"/>
      <c r="D9559" s="96" t="s">
        <v>20</v>
      </c>
      <c r="E9559" s="96"/>
      <c r="F9559" s="24" t="s">
        <v>2056</v>
      </c>
      <c r="G9559" s="97">
        <v>0.1386</v>
      </c>
      <c r="H9559" s="97"/>
      <c r="I9559" s="98">
        <v>24.94</v>
      </c>
      <c r="J9559" s="98"/>
      <c r="K9559" s="27">
        <f>TRUNC(TRUNC(G9559,8)*I9559,2)</f>
        <v>3.45</v>
      </c>
    </row>
    <row r="9560" spans="1:11" ht="18" customHeight="1" x14ac:dyDescent="0.25">
      <c r="A9560" s="9"/>
      <c r="B9560" s="9"/>
      <c r="C9560" s="9"/>
      <c r="D9560" s="9"/>
      <c r="E9560" s="9"/>
      <c r="F9560" s="9"/>
      <c r="G9560" s="91" t="s">
        <v>3912</v>
      </c>
      <c r="H9560" s="91"/>
      <c r="I9560" s="91"/>
      <c r="J9560" s="91"/>
      <c r="K9560" s="28">
        <f>SUM(K9558:K9559)</f>
        <v>4.26</v>
      </c>
    </row>
    <row r="9561" spans="1:11" ht="15" customHeight="1" x14ac:dyDescent="0.25">
      <c r="A9561" s="9"/>
      <c r="B9561" s="9"/>
      <c r="C9561" s="9"/>
      <c r="D9561" s="9"/>
      <c r="E9561" s="9"/>
      <c r="F9561" s="9"/>
      <c r="G9561" s="92" t="s">
        <v>3913</v>
      </c>
      <c r="H9561" s="92"/>
      <c r="I9561" s="92"/>
      <c r="J9561" s="92"/>
      <c r="K9561" s="29">
        <f>ROUND(SUM(K9556,K9560),2)</f>
        <v>17.11</v>
      </c>
    </row>
    <row r="9562" spans="1:11" ht="9.9499999999999993" customHeight="1" x14ac:dyDescent="0.25">
      <c r="A9562" s="9"/>
      <c r="B9562" s="9"/>
      <c r="C9562" s="9"/>
      <c r="D9562" s="9"/>
      <c r="E9562" s="9"/>
      <c r="F9562" s="9"/>
      <c r="G9562" s="100"/>
      <c r="H9562" s="100"/>
      <c r="I9562" s="100"/>
      <c r="J9562" s="100"/>
      <c r="K9562" s="100"/>
    </row>
    <row r="9563" spans="1:11" ht="20.100000000000001" customHeight="1" x14ac:dyDescent="0.25">
      <c r="A9563" s="99" t="s">
        <v>2848</v>
      </c>
      <c r="B9563" s="99"/>
      <c r="C9563" s="99"/>
      <c r="D9563" s="99"/>
      <c r="E9563" s="99"/>
      <c r="F9563" s="99"/>
      <c r="G9563" s="99"/>
      <c r="H9563" s="99"/>
      <c r="I9563" s="99"/>
      <c r="J9563" s="99"/>
      <c r="K9563" s="99"/>
    </row>
    <row r="9564" spans="1:11" ht="12.95" customHeight="1" x14ac:dyDescent="0.25">
      <c r="A9564" s="107" t="s">
        <v>3984</v>
      </c>
      <c r="B9564" s="107"/>
      <c r="C9564" s="107"/>
      <c r="D9564" s="108" t="s">
        <v>3985</v>
      </c>
      <c r="E9564" s="87" t="s">
        <v>3986</v>
      </c>
      <c r="F9564" s="87"/>
      <c r="G9564" s="87" t="s">
        <v>3987</v>
      </c>
      <c r="H9564" s="87"/>
      <c r="I9564" s="87"/>
      <c r="J9564" s="87"/>
      <c r="K9564" s="87" t="s">
        <v>3988</v>
      </c>
    </row>
    <row r="9565" spans="1:11" ht="12" customHeight="1" x14ac:dyDescent="0.25">
      <c r="A9565" s="107"/>
      <c r="B9565" s="107"/>
      <c r="C9565" s="107"/>
      <c r="D9565" s="108"/>
      <c r="E9565" s="23" t="s">
        <v>3989</v>
      </c>
      <c r="F9565" s="23" t="s">
        <v>3990</v>
      </c>
      <c r="G9565" s="94" t="s">
        <v>3989</v>
      </c>
      <c r="H9565" s="94"/>
      <c r="I9565" s="94" t="s">
        <v>3990</v>
      </c>
      <c r="J9565" s="94"/>
      <c r="K9565" s="87"/>
    </row>
    <row r="9566" spans="1:11" ht="15.95" customHeight="1" x14ac:dyDescent="0.25">
      <c r="A9566" s="6" t="s">
        <v>4091</v>
      </c>
      <c r="B9566" s="104" t="s">
        <v>4092</v>
      </c>
      <c r="C9566" s="104"/>
      <c r="D9566" s="44">
        <v>1</v>
      </c>
      <c r="E9566" s="32">
        <v>0.8</v>
      </c>
      <c r="F9566" s="32">
        <v>0.19999999999999996</v>
      </c>
      <c r="G9566" s="105">
        <v>5.32</v>
      </c>
      <c r="H9566" s="105"/>
      <c r="I9566" s="105">
        <v>0.5</v>
      </c>
      <c r="J9566" s="105"/>
      <c r="K9566" s="33">
        <f>TRUNC(D9566*(TRUNC(E9566*G9566,4)+TRUNC(F9566*I9566,4)),4)</f>
        <v>4.3559999999999999</v>
      </c>
    </row>
    <row r="9567" spans="1:11" ht="15" customHeight="1" x14ac:dyDescent="0.25">
      <c r="A9567" s="1"/>
      <c r="B9567" s="1"/>
      <c r="C9567" s="1"/>
      <c r="D9567" s="1"/>
      <c r="E9567" s="1"/>
      <c r="F9567" s="1"/>
      <c r="G9567" s="85" t="s">
        <v>3999</v>
      </c>
      <c r="H9567" s="85"/>
      <c r="I9567" s="85"/>
      <c r="J9567" s="85"/>
      <c r="K9567" s="34">
        <f>SUM(K9565:K9566)</f>
        <v>4.3559999999999999</v>
      </c>
    </row>
    <row r="9568" spans="1:11" ht="20.100000000000001" customHeight="1" x14ac:dyDescent="0.25">
      <c r="A9568" s="106" t="s">
        <v>4000</v>
      </c>
      <c r="B9568" s="106"/>
      <c r="C9568" s="106"/>
      <c r="D9568" s="106"/>
      <c r="E9568" s="106"/>
      <c r="F9568" s="2" t="s">
        <v>4</v>
      </c>
      <c r="G9568" s="87" t="s">
        <v>4001</v>
      </c>
      <c r="H9568" s="87"/>
      <c r="I9568" s="87" t="s">
        <v>4002</v>
      </c>
      <c r="J9568" s="87"/>
      <c r="K9568" s="2" t="s">
        <v>3988</v>
      </c>
    </row>
    <row r="9569" spans="1:11" ht="15" customHeight="1" x14ac:dyDescent="0.25">
      <c r="A9569" s="6" t="s">
        <v>4093</v>
      </c>
      <c r="B9569" s="101" t="s">
        <v>4094</v>
      </c>
      <c r="C9569" s="101"/>
      <c r="D9569" s="101"/>
      <c r="E9569" s="101"/>
      <c r="F9569" s="6" t="s">
        <v>3940</v>
      </c>
      <c r="G9569" s="102">
        <v>0.1333</v>
      </c>
      <c r="H9569" s="102"/>
      <c r="I9569" s="103">
        <v>3.96</v>
      </c>
      <c r="J9569" s="103"/>
      <c r="K9569" s="7">
        <f>TRUNC(TRUNC(G9569,8)*I9569,2)</f>
        <v>0.52</v>
      </c>
    </row>
    <row r="9570" spans="1:11" ht="15" customHeight="1" x14ac:dyDescent="0.25">
      <c r="A9570" s="6" t="s">
        <v>4095</v>
      </c>
      <c r="B9570" s="101" t="s">
        <v>4096</v>
      </c>
      <c r="C9570" s="101"/>
      <c r="D9570" s="101"/>
      <c r="E9570" s="101"/>
      <c r="F9570" s="6" t="s">
        <v>3940</v>
      </c>
      <c r="G9570" s="102">
        <v>2</v>
      </c>
      <c r="H9570" s="102"/>
      <c r="I9570" s="103">
        <v>14.41</v>
      </c>
      <c r="J9570" s="103"/>
      <c r="K9570" s="7">
        <f>TRUNC(TRUNC(G9570,8)*I9570,2)</f>
        <v>28.82</v>
      </c>
    </row>
    <row r="9571" spans="1:11" ht="15" customHeight="1" x14ac:dyDescent="0.25">
      <c r="A9571" s="6" t="s">
        <v>4097</v>
      </c>
      <c r="B9571" s="101" t="s">
        <v>4098</v>
      </c>
      <c r="C9571" s="101"/>
      <c r="D9571" s="101"/>
      <c r="E9571" s="101"/>
      <c r="F9571" s="6" t="s">
        <v>3940</v>
      </c>
      <c r="G9571" s="102">
        <v>3</v>
      </c>
      <c r="H9571" s="102"/>
      <c r="I9571" s="103">
        <v>14.58</v>
      </c>
      <c r="J9571" s="103"/>
      <c r="K9571" s="7">
        <f>TRUNC(TRUNC(G9571,8)*I9571,2)</f>
        <v>43.74</v>
      </c>
    </row>
    <row r="9572" spans="1:11" ht="15" customHeight="1" x14ac:dyDescent="0.25">
      <c r="A9572" s="1"/>
      <c r="B9572" s="1"/>
      <c r="C9572" s="1"/>
      <c r="D9572" s="1"/>
      <c r="E9572" s="1"/>
      <c r="F9572" s="1"/>
      <c r="G9572" s="85" t="s">
        <v>4005</v>
      </c>
      <c r="H9572" s="85"/>
      <c r="I9572" s="85"/>
      <c r="J9572" s="85"/>
      <c r="K9572" s="29">
        <f>SUM(K9569:K9571)</f>
        <v>73.08</v>
      </c>
    </row>
    <row r="9573" spans="1:11" ht="15" customHeight="1" x14ac:dyDescent="0.25">
      <c r="A9573" s="9"/>
      <c r="B9573" s="9"/>
      <c r="C9573" s="9"/>
      <c r="D9573" s="9"/>
      <c r="E9573" s="9"/>
      <c r="F9573" s="9"/>
      <c r="G9573" s="92" t="s">
        <v>4006</v>
      </c>
      <c r="H9573" s="92"/>
      <c r="I9573" s="92"/>
      <c r="J9573" s="92"/>
      <c r="K9573" s="33">
        <f>SUM(K9567,K9572)</f>
        <v>77.435999999999993</v>
      </c>
    </row>
    <row r="9574" spans="1:11" ht="15" customHeight="1" x14ac:dyDescent="0.25">
      <c r="A9574" s="9"/>
      <c r="B9574" s="9"/>
      <c r="C9574" s="9"/>
      <c r="D9574" s="9"/>
      <c r="E9574" s="9"/>
      <c r="F9574" s="9"/>
      <c r="G9574" s="92" t="s">
        <v>4007</v>
      </c>
      <c r="H9574" s="92"/>
      <c r="I9574" s="92"/>
      <c r="J9574" s="92"/>
      <c r="K9574" s="35">
        <v>22.5</v>
      </c>
    </row>
    <row r="9575" spans="1:11" ht="15" customHeight="1" x14ac:dyDescent="0.25">
      <c r="A9575" s="9"/>
      <c r="B9575" s="9"/>
      <c r="C9575" s="9"/>
      <c r="D9575" s="9"/>
      <c r="E9575" s="9"/>
      <c r="F9575" s="9"/>
      <c r="G9575" s="92" t="s">
        <v>4008</v>
      </c>
      <c r="H9575" s="92"/>
      <c r="I9575" s="92"/>
      <c r="J9575" s="92"/>
      <c r="K9575" s="33">
        <f>TRUNC(K9573/K9574,4)</f>
        <v>3.4416000000000002</v>
      </c>
    </row>
    <row r="9576" spans="1:11" ht="15" customHeight="1" x14ac:dyDescent="0.25">
      <c r="A9576" s="9"/>
      <c r="B9576" s="9"/>
      <c r="C9576" s="9"/>
      <c r="D9576" s="9"/>
      <c r="E9576" s="9"/>
      <c r="F9576" s="9"/>
      <c r="G9576" s="92" t="s">
        <v>4029</v>
      </c>
      <c r="H9576" s="92"/>
      <c r="I9576" s="92"/>
      <c r="J9576" s="92"/>
      <c r="K9576" s="33">
        <f>SUM(K9575)</f>
        <v>3.4416000000000002</v>
      </c>
    </row>
    <row r="9577" spans="1:11" ht="15" customHeight="1" x14ac:dyDescent="0.25">
      <c r="A9577" s="9"/>
      <c r="B9577" s="9"/>
      <c r="C9577" s="9"/>
      <c r="D9577" s="9"/>
      <c r="E9577" s="9"/>
      <c r="F9577" s="9"/>
      <c r="G9577" s="92" t="s">
        <v>3913</v>
      </c>
      <c r="H9577" s="92"/>
      <c r="I9577" s="92"/>
      <c r="J9577" s="92"/>
      <c r="K9577" s="29">
        <f>ROUND(SUM(K9576),2)</f>
        <v>3.44</v>
      </c>
    </row>
    <row r="9578" spans="1:11" ht="9.9499999999999993" customHeight="1" x14ac:dyDescent="0.25">
      <c r="A9578" s="9"/>
      <c r="B9578" s="9"/>
      <c r="C9578" s="9"/>
      <c r="D9578" s="9"/>
      <c r="E9578" s="9"/>
      <c r="F9578" s="9"/>
      <c r="G9578" s="100"/>
      <c r="H9578" s="100"/>
      <c r="I9578" s="100"/>
      <c r="J9578" s="100"/>
      <c r="K9578" s="100"/>
    </row>
    <row r="9579" spans="1:11" ht="20.100000000000001" customHeight="1" x14ac:dyDescent="0.25">
      <c r="A9579" s="99" t="s">
        <v>2849</v>
      </c>
      <c r="B9579" s="99"/>
      <c r="C9579" s="99"/>
      <c r="D9579" s="99"/>
      <c r="E9579" s="99"/>
      <c r="F9579" s="99"/>
      <c r="G9579" s="99"/>
      <c r="H9579" s="99"/>
      <c r="I9579" s="99"/>
      <c r="J9579" s="99"/>
      <c r="K9579" s="99"/>
    </row>
    <row r="9580" spans="1:11" ht="15" customHeight="1" x14ac:dyDescent="0.25">
      <c r="A9580" s="93" t="s">
        <v>3893</v>
      </c>
      <c r="B9580" s="93"/>
      <c r="C9580" s="93"/>
      <c r="D9580" s="94" t="s">
        <v>3</v>
      </c>
      <c r="E9580" s="94"/>
      <c r="F9580" s="23" t="s">
        <v>4</v>
      </c>
      <c r="G9580" s="94" t="s">
        <v>3894</v>
      </c>
      <c r="H9580" s="94"/>
      <c r="I9580" s="94" t="s">
        <v>3895</v>
      </c>
      <c r="J9580" s="94"/>
      <c r="K9580" s="23" t="s">
        <v>3896</v>
      </c>
    </row>
    <row r="9581" spans="1:11" ht="15" customHeight="1" x14ac:dyDescent="0.25">
      <c r="A9581" s="24" t="s">
        <v>3951</v>
      </c>
      <c r="B9581" s="95" t="s">
        <v>3952</v>
      </c>
      <c r="C9581" s="95"/>
      <c r="D9581" s="96" t="s">
        <v>3953</v>
      </c>
      <c r="E9581" s="96"/>
      <c r="F9581" s="24" t="s">
        <v>3954</v>
      </c>
      <c r="G9581" s="97">
        <v>4.0000000000000001E-3</v>
      </c>
      <c r="H9581" s="97"/>
      <c r="I9581" s="98">
        <v>215</v>
      </c>
      <c r="J9581" s="98"/>
      <c r="K9581" s="27">
        <f>ROUND(ROUND(G9581,8)*I9581,2)</f>
        <v>0.86</v>
      </c>
    </row>
    <row r="9582" spans="1:11" ht="15" customHeight="1" x14ac:dyDescent="0.25">
      <c r="A9582" s="24" t="s">
        <v>3955</v>
      </c>
      <c r="B9582" s="95" t="s">
        <v>3956</v>
      </c>
      <c r="C9582" s="95"/>
      <c r="D9582" s="96" t="s">
        <v>20</v>
      </c>
      <c r="E9582" s="96"/>
      <c r="F9582" s="24" t="s">
        <v>3903</v>
      </c>
      <c r="G9582" s="97">
        <v>5.0000000000000001E-3</v>
      </c>
      <c r="H9582" s="97"/>
      <c r="I9582" s="98">
        <v>19.37</v>
      </c>
      <c r="J9582" s="98"/>
      <c r="K9582" s="27">
        <f>ROUND(ROUND(G9582,8)*I9582,2)</f>
        <v>0.1</v>
      </c>
    </row>
    <row r="9583" spans="1:11" ht="15" customHeight="1" x14ac:dyDescent="0.25">
      <c r="A9583" s="9"/>
      <c r="B9583" s="9"/>
      <c r="C9583" s="9"/>
      <c r="D9583" s="9"/>
      <c r="E9583" s="9"/>
      <c r="F9583" s="9"/>
      <c r="G9583" s="91" t="s">
        <v>3906</v>
      </c>
      <c r="H9583" s="91"/>
      <c r="I9583" s="91"/>
      <c r="J9583" s="91"/>
      <c r="K9583" s="28">
        <f>SUM(K9581:K9582)</f>
        <v>0.96</v>
      </c>
    </row>
    <row r="9584" spans="1:11" ht="15" customHeight="1" x14ac:dyDescent="0.25">
      <c r="A9584" s="93" t="s">
        <v>3907</v>
      </c>
      <c r="B9584" s="93"/>
      <c r="C9584" s="93"/>
      <c r="D9584" s="94" t="s">
        <v>3</v>
      </c>
      <c r="E9584" s="94"/>
      <c r="F9584" s="23" t="s">
        <v>4</v>
      </c>
      <c r="G9584" s="94" t="s">
        <v>3894</v>
      </c>
      <c r="H9584" s="94"/>
      <c r="I9584" s="94" t="s">
        <v>3895</v>
      </c>
      <c r="J9584" s="94"/>
      <c r="K9584" s="23" t="s">
        <v>3896</v>
      </c>
    </row>
    <row r="9585" spans="1:11" ht="21" customHeight="1" x14ac:dyDescent="0.25">
      <c r="A9585" s="24" t="s">
        <v>3908</v>
      </c>
      <c r="B9585" s="95" t="s">
        <v>3909</v>
      </c>
      <c r="C9585" s="95"/>
      <c r="D9585" s="96" t="s">
        <v>20</v>
      </c>
      <c r="E9585" s="96"/>
      <c r="F9585" s="24" t="s">
        <v>2056</v>
      </c>
      <c r="G9585" s="97">
        <v>0.03</v>
      </c>
      <c r="H9585" s="97"/>
      <c r="I9585" s="98">
        <v>32.24</v>
      </c>
      <c r="J9585" s="98"/>
      <c r="K9585" s="27">
        <f>ROUND(ROUND(G9585,8)*I9585,2)</f>
        <v>0.97</v>
      </c>
    </row>
    <row r="9586" spans="1:11" ht="15" customHeight="1" x14ac:dyDescent="0.25">
      <c r="A9586" s="24" t="s">
        <v>3910</v>
      </c>
      <c r="B9586" s="95" t="s">
        <v>3911</v>
      </c>
      <c r="C9586" s="95"/>
      <c r="D9586" s="96" t="s">
        <v>20</v>
      </c>
      <c r="E9586" s="96"/>
      <c r="F9586" s="24" t="s">
        <v>2056</v>
      </c>
      <c r="G9586" s="97">
        <v>0.03</v>
      </c>
      <c r="H9586" s="97"/>
      <c r="I9586" s="98">
        <v>24.94</v>
      </c>
      <c r="J9586" s="98"/>
      <c r="K9586" s="27">
        <f>ROUND(ROUND(G9586,8)*I9586,2)</f>
        <v>0.75</v>
      </c>
    </row>
    <row r="9587" spans="1:11" ht="18" customHeight="1" x14ac:dyDescent="0.25">
      <c r="A9587" s="9"/>
      <c r="B9587" s="9"/>
      <c r="C9587" s="9"/>
      <c r="D9587" s="9"/>
      <c r="E9587" s="9"/>
      <c r="F9587" s="9"/>
      <c r="G9587" s="91" t="s">
        <v>3912</v>
      </c>
      <c r="H9587" s="91"/>
      <c r="I9587" s="91"/>
      <c r="J9587" s="91"/>
      <c r="K9587" s="28">
        <f>SUM(K9585:K9586)</f>
        <v>1.72</v>
      </c>
    </row>
    <row r="9588" spans="1:11" ht="15" customHeight="1" x14ac:dyDescent="0.25">
      <c r="A9588" s="9"/>
      <c r="B9588" s="9"/>
      <c r="C9588" s="9"/>
      <c r="D9588" s="9"/>
      <c r="E9588" s="9"/>
      <c r="F9588" s="9"/>
      <c r="G9588" s="92" t="s">
        <v>3913</v>
      </c>
      <c r="H9588" s="92"/>
      <c r="I9588" s="92"/>
      <c r="J9588" s="92"/>
      <c r="K9588" s="29">
        <f>ROUND(SUM(K9583,K9587),2)</f>
        <v>2.68</v>
      </c>
    </row>
    <row r="9589" spans="1:11" ht="9.9499999999999993" customHeight="1" x14ac:dyDescent="0.25">
      <c r="A9589" s="9"/>
      <c r="B9589" s="9"/>
      <c r="C9589" s="9"/>
      <c r="D9589" s="9"/>
      <c r="E9589" s="9"/>
      <c r="F9589" s="9"/>
      <c r="G9589" s="100"/>
      <c r="H9589" s="100"/>
      <c r="I9589" s="100"/>
      <c r="J9589" s="100"/>
      <c r="K9589" s="100"/>
    </row>
    <row r="9590" spans="1:11" ht="20.100000000000001" customHeight="1" x14ac:dyDescent="0.25">
      <c r="A9590" s="99" t="s">
        <v>2850</v>
      </c>
      <c r="B9590" s="99"/>
      <c r="C9590" s="99"/>
      <c r="D9590" s="99"/>
      <c r="E9590" s="99"/>
      <c r="F9590" s="99"/>
      <c r="G9590" s="99"/>
      <c r="H9590" s="99"/>
      <c r="I9590" s="99"/>
      <c r="J9590" s="99"/>
      <c r="K9590" s="99"/>
    </row>
    <row r="9591" spans="1:11" ht="15" customHeight="1" x14ac:dyDescent="0.25">
      <c r="A9591" s="93" t="s">
        <v>3916</v>
      </c>
      <c r="B9591" s="93"/>
      <c r="C9591" s="93"/>
      <c r="D9591" s="94" t="s">
        <v>3</v>
      </c>
      <c r="E9591" s="94"/>
      <c r="F9591" s="23" t="s">
        <v>4</v>
      </c>
      <c r="G9591" s="94" t="s">
        <v>3894</v>
      </c>
      <c r="H9591" s="94"/>
      <c r="I9591" s="94" t="s">
        <v>3895</v>
      </c>
      <c r="J9591" s="94"/>
      <c r="K9591" s="23" t="s">
        <v>3896</v>
      </c>
    </row>
    <row r="9592" spans="1:11" ht="29.1" customHeight="1" x14ac:dyDescent="0.25">
      <c r="A9592" s="24" t="s">
        <v>3957</v>
      </c>
      <c r="B9592" s="95" t="s">
        <v>3958</v>
      </c>
      <c r="C9592" s="95"/>
      <c r="D9592" s="96" t="s">
        <v>20</v>
      </c>
      <c r="E9592" s="96"/>
      <c r="F9592" s="24" t="s">
        <v>3936</v>
      </c>
      <c r="G9592" s="97">
        <v>2.8999999999999998E-3</v>
      </c>
      <c r="H9592" s="97"/>
      <c r="I9592" s="98">
        <v>75.540000000000006</v>
      </c>
      <c r="J9592" s="98"/>
      <c r="K9592" s="27">
        <f>TRUNC(TRUNC(G9592,8)*I9592,2)</f>
        <v>0.21</v>
      </c>
    </row>
    <row r="9593" spans="1:11" ht="29.1" customHeight="1" x14ac:dyDescent="0.25">
      <c r="A9593" s="24" t="s">
        <v>3959</v>
      </c>
      <c r="B9593" s="95" t="s">
        <v>3960</v>
      </c>
      <c r="C9593" s="95"/>
      <c r="D9593" s="96" t="s">
        <v>20</v>
      </c>
      <c r="E9593" s="96"/>
      <c r="F9593" s="24" t="s">
        <v>30</v>
      </c>
      <c r="G9593" s="97">
        <v>1.6999999999999999E-3</v>
      </c>
      <c r="H9593" s="97"/>
      <c r="I9593" s="98">
        <v>198.53</v>
      </c>
      <c r="J9593" s="98"/>
      <c r="K9593" s="27">
        <f>TRUNC(TRUNC(G9593,8)*I9593,2)</f>
        <v>0.33</v>
      </c>
    </row>
    <row r="9594" spans="1:11" ht="18" customHeight="1" x14ac:dyDescent="0.25">
      <c r="A9594" s="9"/>
      <c r="B9594" s="9"/>
      <c r="C9594" s="9"/>
      <c r="D9594" s="9"/>
      <c r="E9594" s="9"/>
      <c r="F9594" s="9"/>
      <c r="G9594" s="91" t="s">
        <v>3919</v>
      </c>
      <c r="H9594" s="91"/>
      <c r="I9594" s="91"/>
      <c r="J9594" s="91"/>
      <c r="K9594" s="28">
        <f>SUM(K9592:K9593)</f>
        <v>0.54</v>
      </c>
    </row>
    <row r="9595" spans="1:11" ht="15" customHeight="1" x14ac:dyDescent="0.25">
      <c r="A9595" s="93" t="s">
        <v>3907</v>
      </c>
      <c r="B9595" s="93"/>
      <c r="C9595" s="93"/>
      <c r="D9595" s="94" t="s">
        <v>3</v>
      </c>
      <c r="E9595" s="94"/>
      <c r="F9595" s="23" t="s">
        <v>4</v>
      </c>
      <c r="G9595" s="94" t="s">
        <v>3894</v>
      </c>
      <c r="H9595" s="94"/>
      <c r="I9595" s="94" t="s">
        <v>3895</v>
      </c>
      <c r="J9595" s="94"/>
      <c r="K9595" s="23" t="s">
        <v>3896</v>
      </c>
    </row>
    <row r="9596" spans="1:11" ht="15" customHeight="1" x14ac:dyDescent="0.25">
      <c r="A9596" s="24" t="s">
        <v>3961</v>
      </c>
      <c r="B9596" s="95" t="s">
        <v>3962</v>
      </c>
      <c r="C9596" s="95"/>
      <c r="D9596" s="96" t="s">
        <v>20</v>
      </c>
      <c r="E9596" s="96"/>
      <c r="F9596" s="24" t="s">
        <v>2056</v>
      </c>
      <c r="G9596" s="97">
        <v>4.5999999999999999E-3</v>
      </c>
      <c r="H9596" s="97"/>
      <c r="I9596" s="98">
        <v>29.5</v>
      </c>
      <c r="J9596" s="98"/>
      <c r="K9596" s="27">
        <f>TRUNC(TRUNC(G9596,8)*I9596,2)</f>
        <v>0.13</v>
      </c>
    </row>
    <row r="9597" spans="1:11" ht="18" customHeight="1" x14ac:dyDescent="0.25">
      <c r="A9597" s="9"/>
      <c r="B9597" s="9"/>
      <c r="C9597" s="9"/>
      <c r="D9597" s="9"/>
      <c r="E9597" s="9"/>
      <c r="F9597" s="9"/>
      <c r="G9597" s="91" t="s">
        <v>3912</v>
      </c>
      <c r="H9597" s="91"/>
      <c r="I9597" s="91"/>
      <c r="J9597" s="91"/>
      <c r="K9597" s="28">
        <f>SUM(K9596:K9596)</f>
        <v>0.13</v>
      </c>
    </row>
    <row r="9598" spans="1:11" ht="15" customHeight="1" x14ac:dyDescent="0.25">
      <c r="A9598" s="9"/>
      <c r="B9598" s="9"/>
      <c r="C9598" s="9"/>
      <c r="D9598" s="9"/>
      <c r="E9598" s="9"/>
      <c r="F9598" s="9"/>
      <c r="G9598" s="92" t="s">
        <v>3913</v>
      </c>
      <c r="H9598" s="92"/>
      <c r="I9598" s="92"/>
      <c r="J9598" s="92"/>
      <c r="K9598" s="29">
        <f>ROUND(SUM(K9594,K9597),2)</f>
        <v>0.67</v>
      </c>
    </row>
    <row r="9599" spans="1:11" ht="9.9499999999999993" customHeight="1" x14ac:dyDescent="0.25">
      <c r="A9599" s="9"/>
      <c r="B9599" s="9"/>
      <c r="C9599" s="9"/>
      <c r="D9599" s="9"/>
      <c r="E9599" s="9"/>
      <c r="F9599" s="9"/>
      <c r="G9599" s="100"/>
      <c r="H9599" s="100"/>
      <c r="I9599" s="100"/>
      <c r="J9599" s="100"/>
      <c r="K9599" s="100"/>
    </row>
    <row r="9600" spans="1:11" ht="20.100000000000001" customHeight="1" x14ac:dyDescent="0.25">
      <c r="A9600" s="99" t="s">
        <v>2851</v>
      </c>
      <c r="B9600" s="99"/>
      <c r="C9600" s="99"/>
      <c r="D9600" s="99"/>
      <c r="E9600" s="99"/>
      <c r="F9600" s="99"/>
      <c r="G9600" s="99"/>
      <c r="H9600" s="99"/>
      <c r="I9600" s="99"/>
      <c r="J9600" s="99"/>
      <c r="K9600" s="99"/>
    </row>
    <row r="9601" spans="1:11" ht="15" customHeight="1" x14ac:dyDescent="0.25">
      <c r="A9601" s="93" t="s">
        <v>3916</v>
      </c>
      <c r="B9601" s="93"/>
      <c r="C9601" s="93"/>
      <c r="D9601" s="94" t="s">
        <v>3</v>
      </c>
      <c r="E9601" s="94"/>
      <c r="F9601" s="23" t="s">
        <v>4</v>
      </c>
      <c r="G9601" s="94" t="s">
        <v>3894</v>
      </c>
      <c r="H9601" s="94"/>
      <c r="I9601" s="94" t="s">
        <v>3895</v>
      </c>
      <c r="J9601" s="94"/>
      <c r="K9601" s="23" t="s">
        <v>3896</v>
      </c>
    </row>
    <row r="9602" spans="1:11" ht="29.1" customHeight="1" x14ac:dyDescent="0.25">
      <c r="A9602" s="24" t="s">
        <v>3957</v>
      </c>
      <c r="B9602" s="95" t="s">
        <v>3958</v>
      </c>
      <c r="C9602" s="95"/>
      <c r="D9602" s="96" t="s">
        <v>20</v>
      </c>
      <c r="E9602" s="96"/>
      <c r="F9602" s="24" t="s">
        <v>3936</v>
      </c>
      <c r="G9602" s="97">
        <v>1.95E-2</v>
      </c>
      <c r="H9602" s="97"/>
      <c r="I9602" s="98">
        <v>75.540000000000006</v>
      </c>
      <c r="J9602" s="98"/>
      <c r="K9602" s="27">
        <f>TRUNC(TRUNC(G9602,8)*I9602,2)</f>
        <v>1.47</v>
      </c>
    </row>
    <row r="9603" spans="1:11" ht="29.1" customHeight="1" x14ac:dyDescent="0.25">
      <c r="A9603" s="24" t="s">
        <v>3959</v>
      </c>
      <c r="B9603" s="95" t="s">
        <v>3960</v>
      </c>
      <c r="C9603" s="95"/>
      <c r="D9603" s="96" t="s">
        <v>20</v>
      </c>
      <c r="E9603" s="96"/>
      <c r="F9603" s="24" t="s">
        <v>30</v>
      </c>
      <c r="G9603" s="97">
        <v>1.15E-2</v>
      </c>
      <c r="H9603" s="97"/>
      <c r="I9603" s="98">
        <v>198.53</v>
      </c>
      <c r="J9603" s="98"/>
      <c r="K9603" s="27">
        <f>TRUNC(TRUNC(G9603,8)*I9603,2)</f>
        <v>2.2799999999999998</v>
      </c>
    </row>
    <row r="9604" spans="1:11" ht="18" customHeight="1" x14ac:dyDescent="0.25">
      <c r="A9604" s="9"/>
      <c r="B9604" s="9"/>
      <c r="C9604" s="9"/>
      <c r="D9604" s="9"/>
      <c r="E9604" s="9"/>
      <c r="F9604" s="9"/>
      <c r="G9604" s="91" t="s">
        <v>3919</v>
      </c>
      <c r="H9604" s="91"/>
      <c r="I9604" s="91"/>
      <c r="J9604" s="91"/>
      <c r="K9604" s="28">
        <f>SUM(K9602:K9603)</f>
        <v>3.75</v>
      </c>
    </row>
    <row r="9605" spans="1:11" ht="15" customHeight="1" x14ac:dyDescent="0.25">
      <c r="A9605" s="93" t="s">
        <v>3907</v>
      </c>
      <c r="B9605" s="93"/>
      <c r="C9605" s="93"/>
      <c r="D9605" s="94" t="s">
        <v>3</v>
      </c>
      <c r="E9605" s="94"/>
      <c r="F9605" s="23" t="s">
        <v>4</v>
      </c>
      <c r="G9605" s="94" t="s">
        <v>3894</v>
      </c>
      <c r="H9605" s="94"/>
      <c r="I9605" s="94" t="s">
        <v>3895</v>
      </c>
      <c r="J9605" s="94"/>
      <c r="K9605" s="23" t="s">
        <v>3896</v>
      </c>
    </row>
    <row r="9606" spans="1:11" ht="15" customHeight="1" x14ac:dyDescent="0.25">
      <c r="A9606" s="24" t="s">
        <v>3910</v>
      </c>
      <c r="B9606" s="95" t="s">
        <v>3911</v>
      </c>
      <c r="C9606" s="95"/>
      <c r="D9606" s="96" t="s">
        <v>20</v>
      </c>
      <c r="E9606" s="96"/>
      <c r="F9606" s="24" t="s">
        <v>2056</v>
      </c>
      <c r="G9606" s="97">
        <v>3.1E-2</v>
      </c>
      <c r="H9606" s="97"/>
      <c r="I9606" s="98">
        <v>24.94</v>
      </c>
      <c r="J9606" s="98"/>
      <c r="K9606" s="27">
        <f>TRUNC(TRUNC(G9606,8)*I9606,2)</f>
        <v>0.77</v>
      </c>
    </row>
    <row r="9607" spans="1:11" ht="18" customHeight="1" x14ac:dyDescent="0.25">
      <c r="A9607" s="9"/>
      <c r="B9607" s="9"/>
      <c r="C9607" s="9"/>
      <c r="D9607" s="9"/>
      <c r="E9607" s="9"/>
      <c r="F9607" s="9"/>
      <c r="G9607" s="91" t="s">
        <v>3912</v>
      </c>
      <c r="H9607" s="91"/>
      <c r="I9607" s="91"/>
      <c r="J9607" s="91"/>
      <c r="K9607" s="28">
        <f>SUM(K9606:K9606)</f>
        <v>0.77</v>
      </c>
    </row>
    <row r="9608" spans="1:11" ht="15" customHeight="1" x14ac:dyDescent="0.25">
      <c r="A9608" s="9"/>
      <c r="B9608" s="9"/>
      <c r="C9608" s="9"/>
      <c r="D9608" s="9"/>
      <c r="E9608" s="9"/>
      <c r="F9608" s="9"/>
      <c r="G9608" s="92" t="s">
        <v>3913</v>
      </c>
      <c r="H9608" s="92"/>
      <c r="I9608" s="92"/>
      <c r="J9608" s="92"/>
      <c r="K9608" s="29">
        <f>ROUND(SUM(K9604,K9607),2)</f>
        <v>4.5199999999999996</v>
      </c>
    </row>
    <row r="9609" spans="1:11" ht="9.9499999999999993" customHeight="1" x14ac:dyDescent="0.25">
      <c r="A9609" s="9"/>
      <c r="B9609" s="9"/>
      <c r="C9609" s="9"/>
      <c r="D9609" s="9"/>
      <c r="E9609" s="9"/>
      <c r="F9609" s="9"/>
      <c r="G9609" s="100"/>
      <c r="H9609" s="100"/>
      <c r="I9609" s="100"/>
      <c r="J9609" s="100"/>
      <c r="K9609" s="100"/>
    </row>
    <row r="9610" spans="1:11" ht="20.100000000000001" customHeight="1" x14ac:dyDescent="0.25">
      <c r="A9610" s="99" t="s">
        <v>2852</v>
      </c>
      <c r="B9610" s="99"/>
      <c r="C9610" s="99"/>
      <c r="D9610" s="99"/>
      <c r="E9610" s="99"/>
      <c r="F9610" s="99"/>
      <c r="G9610" s="99"/>
      <c r="H9610" s="99"/>
      <c r="I9610" s="99"/>
      <c r="J9610" s="99"/>
      <c r="K9610" s="99"/>
    </row>
    <row r="9611" spans="1:11" ht="15" customHeight="1" x14ac:dyDescent="0.25">
      <c r="A9611" s="93" t="s">
        <v>3916</v>
      </c>
      <c r="B9611" s="93"/>
      <c r="C9611" s="93"/>
      <c r="D9611" s="94" t="s">
        <v>3</v>
      </c>
      <c r="E9611" s="94"/>
      <c r="F9611" s="23" t="s">
        <v>4</v>
      </c>
      <c r="G9611" s="94" t="s">
        <v>3894</v>
      </c>
      <c r="H9611" s="94"/>
      <c r="I9611" s="94" t="s">
        <v>3895</v>
      </c>
      <c r="J9611" s="94"/>
      <c r="K9611" s="23" t="s">
        <v>3896</v>
      </c>
    </row>
    <row r="9612" spans="1:11" ht="29.1" customHeight="1" x14ac:dyDescent="0.25">
      <c r="A9612" s="24" t="s">
        <v>3963</v>
      </c>
      <c r="B9612" s="95" t="s">
        <v>3964</v>
      </c>
      <c r="C9612" s="95"/>
      <c r="D9612" s="96" t="s">
        <v>20</v>
      </c>
      <c r="E9612" s="96"/>
      <c r="F9612" s="24" t="s">
        <v>3936</v>
      </c>
      <c r="G9612" s="97">
        <v>0.86950000000000005</v>
      </c>
      <c r="H9612" s="97"/>
      <c r="I9612" s="98">
        <v>8.9</v>
      </c>
      <c r="J9612" s="98"/>
      <c r="K9612" s="27">
        <f>TRUNC(TRUNC(G9612,8)*I9612,2)</f>
        <v>7.73</v>
      </c>
    </row>
    <row r="9613" spans="1:11" ht="29.1" customHeight="1" x14ac:dyDescent="0.25">
      <c r="A9613" s="24" t="s">
        <v>3965</v>
      </c>
      <c r="B9613" s="95" t="s">
        <v>3966</v>
      </c>
      <c r="C9613" s="95"/>
      <c r="D9613" s="96" t="s">
        <v>20</v>
      </c>
      <c r="E9613" s="96"/>
      <c r="F9613" s="24" t="s">
        <v>30</v>
      </c>
      <c r="G9613" s="97">
        <v>1.137</v>
      </c>
      <c r="H9613" s="97"/>
      <c r="I9613" s="98">
        <v>32.76</v>
      </c>
      <c r="J9613" s="98"/>
      <c r="K9613" s="27">
        <f>TRUNC(TRUNC(G9613,8)*I9613,2)</f>
        <v>37.24</v>
      </c>
    </row>
    <row r="9614" spans="1:11" ht="21" customHeight="1" x14ac:dyDescent="0.25">
      <c r="A9614" s="24" t="s">
        <v>3967</v>
      </c>
      <c r="B9614" s="95" t="s">
        <v>3968</v>
      </c>
      <c r="C9614" s="95"/>
      <c r="D9614" s="96" t="s">
        <v>20</v>
      </c>
      <c r="E9614" s="96"/>
      <c r="F9614" s="24" t="s">
        <v>3936</v>
      </c>
      <c r="G9614" s="97">
        <v>0.86950000000000005</v>
      </c>
      <c r="H9614" s="97"/>
      <c r="I9614" s="98">
        <v>27.59</v>
      </c>
      <c r="J9614" s="98"/>
      <c r="K9614" s="27">
        <f>TRUNC(TRUNC(G9614,8)*I9614,2)</f>
        <v>23.98</v>
      </c>
    </row>
    <row r="9615" spans="1:11" ht="21" customHeight="1" x14ac:dyDescent="0.25">
      <c r="A9615" s="24" t="s">
        <v>3969</v>
      </c>
      <c r="B9615" s="95" t="s">
        <v>3970</v>
      </c>
      <c r="C9615" s="95"/>
      <c r="D9615" s="96" t="s">
        <v>20</v>
      </c>
      <c r="E9615" s="96"/>
      <c r="F9615" s="24" t="s">
        <v>30</v>
      </c>
      <c r="G9615" s="97">
        <v>1.137</v>
      </c>
      <c r="H9615" s="97"/>
      <c r="I9615" s="98">
        <v>28.09</v>
      </c>
      <c r="J9615" s="98"/>
      <c r="K9615" s="27">
        <f>TRUNC(TRUNC(G9615,8)*I9615,2)</f>
        <v>31.93</v>
      </c>
    </row>
    <row r="9616" spans="1:11" ht="18" customHeight="1" x14ac:dyDescent="0.25">
      <c r="A9616" s="9"/>
      <c r="B9616" s="9"/>
      <c r="C9616" s="9"/>
      <c r="D9616" s="9"/>
      <c r="E9616" s="9"/>
      <c r="F9616" s="9"/>
      <c r="G9616" s="91" t="s">
        <v>3919</v>
      </c>
      <c r="H9616" s="91"/>
      <c r="I9616" s="91"/>
      <c r="J9616" s="91"/>
      <c r="K9616" s="28">
        <f>SUM(K9612:K9615)</f>
        <v>100.88</v>
      </c>
    </row>
    <row r="9617" spans="1:11" ht="15" customHeight="1" x14ac:dyDescent="0.25">
      <c r="A9617" s="93" t="s">
        <v>3907</v>
      </c>
      <c r="B9617" s="93"/>
      <c r="C9617" s="93"/>
      <c r="D9617" s="94" t="s">
        <v>3</v>
      </c>
      <c r="E9617" s="94"/>
      <c r="F9617" s="23" t="s">
        <v>4</v>
      </c>
      <c r="G9617" s="94" t="s">
        <v>3894</v>
      </c>
      <c r="H9617" s="94"/>
      <c r="I9617" s="94" t="s">
        <v>3895</v>
      </c>
      <c r="J9617" s="94"/>
      <c r="K9617" s="23" t="s">
        <v>3896</v>
      </c>
    </row>
    <row r="9618" spans="1:11" ht="15" customHeight="1" x14ac:dyDescent="0.25">
      <c r="A9618" s="24" t="s">
        <v>3971</v>
      </c>
      <c r="B9618" s="95" t="s">
        <v>3972</v>
      </c>
      <c r="C9618" s="95"/>
      <c r="D9618" s="96" t="s">
        <v>20</v>
      </c>
      <c r="E9618" s="96"/>
      <c r="F9618" s="24" t="s">
        <v>2056</v>
      </c>
      <c r="G9618" s="97">
        <v>7.22E-2</v>
      </c>
      <c r="H9618" s="97"/>
      <c r="I9618" s="98">
        <v>32.69</v>
      </c>
      <c r="J9618" s="98"/>
      <c r="K9618" s="27">
        <f>TRUNC(TRUNC(G9618,8)*I9618,2)</f>
        <v>2.36</v>
      </c>
    </row>
    <row r="9619" spans="1:11" ht="15" customHeight="1" x14ac:dyDescent="0.25">
      <c r="A9619" s="24" t="s">
        <v>3910</v>
      </c>
      <c r="B9619" s="95" t="s">
        <v>3911</v>
      </c>
      <c r="C9619" s="95"/>
      <c r="D9619" s="96" t="s">
        <v>20</v>
      </c>
      <c r="E9619" s="96"/>
      <c r="F9619" s="24" t="s">
        <v>2056</v>
      </c>
      <c r="G9619" s="97">
        <v>0.44790000000000002</v>
      </c>
      <c r="H9619" s="97"/>
      <c r="I9619" s="98">
        <v>24.94</v>
      </c>
      <c r="J9619" s="98"/>
      <c r="K9619" s="27">
        <f>TRUNC(TRUNC(G9619,8)*I9619,2)</f>
        <v>11.17</v>
      </c>
    </row>
    <row r="9620" spans="1:11" ht="18" customHeight="1" x14ac:dyDescent="0.25">
      <c r="A9620" s="9"/>
      <c r="B9620" s="9"/>
      <c r="C9620" s="9"/>
      <c r="D9620" s="9"/>
      <c r="E9620" s="9"/>
      <c r="F9620" s="9"/>
      <c r="G9620" s="91" t="s">
        <v>3912</v>
      </c>
      <c r="H9620" s="91"/>
      <c r="I9620" s="91"/>
      <c r="J9620" s="91"/>
      <c r="K9620" s="28">
        <f>SUM(K9618:K9619)</f>
        <v>13.53</v>
      </c>
    </row>
    <row r="9621" spans="1:11" ht="15" customHeight="1" x14ac:dyDescent="0.25">
      <c r="A9621" s="9"/>
      <c r="B9621" s="9"/>
      <c r="C9621" s="9"/>
      <c r="D9621" s="9"/>
      <c r="E9621" s="9"/>
      <c r="F9621" s="9"/>
      <c r="G9621" s="92" t="s">
        <v>3913</v>
      </c>
      <c r="H9621" s="92"/>
      <c r="I9621" s="92"/>
      <c r="J9621" s="92"/>
      <c r="K9621" s="29">
        <f>ROUND(SUM(K9616,K9620),2)</f>
        <v>114.41</v>
      </c>
    </row>
    <row r="9622" spans="1:11" ht="9.9499999999999993" customHeight="1" x14ac:dyDescent="0.25">
      <c r="A9622" s="9"/>
      <c r="B9622" s="9"/>
      <c r="C9622" s="9"/>
      <c r="D9622" s="9"/>
      <c r="E9622" s="9"/>
      <c r="F9622" s="9"/>
      <c r="G9622" s="100"/>
      <c r="H9622" s="100"/>
      <c r="I9622" s="100"/>
      <c r="J9622" s="100"/>
      <c r="K9622" s="100"/>
    </row>
    <row r="9623" spans="1:11" ht="20.100000000000001" customHeight="1" x14ac:dyDescent="0.25">
      <c r="A9623" s="99" t="s">
        <v>2853</v>
      </c>
      <c r="B9623" s="99"/>
      <c r="C9623" s="99"/>
      <c r="D9623" s="99"/>
      <c r="E9623" s="99"/>
      <c r="F9623" s="99"/>
      <c r="G9623" s="99"/>
      <c r="H9623" s="99"/>
      <c r="I9623" s="99"/>
      <c r="J9623" s="99"/>
      <c r="K9623" s="99"/>
    </row>
    <row r="9624" spans="1:11" ht="15" customHeight="1" x14ac:dyDescent="0.25">
      <c r="A9624" s="93" t="s">
        <v>3916</v>
      </c>
      <c r="B9624" s="93"/>
      <c r="C9624" s="93"/>
      <c r="D9624" s="94" t="s">
        <v>3</v>
      </c>
      <c r="E9624" s="94"/>
      <c r="F9624" s="23" t="s">
        <v>4</v>
      </c>
      <c r="G9624" s="94" t="s">
        <v>3894</v>
      </c>
      <c r="H9624" s="94"/>
      <c r="I9624" s="94" t="s">
        <v>3895</v>
      </c>
      <c r="J9624" s="94"/>
      <c r="K9624" s="23" t="s">
        <v>3896</v>
      </c>
    </row>
    <row r="9625" spans="1:11" ht="38.1" customHeight="1" x14ac:dyDescent="0.25">
      <c r="A9625" s="24" t="s">
        <v>3973</v>
      </c>
      <c r="B9625" s="95" t="s">
        <v>3974</v>
      </c>
      <c r="C9625" s="95"/>
      <c r="D9625" s="96" t="s">
        <v>20</v>
      </c>
      <c r="E9625" s="96"/>
      <c r="F9625" s="24" t="s">
        <v>3936</v>
      </c>
      <c r="G9625" s="97">
        <v>6.3E-3</v>
      </c>
      <c r="H9625" s="97"/>
      <c r="I9625" s="98">
        <v>94.61</v>
      </c>
      <c r="J9625" s="98"/>
      <c r="K9625" s="27">
        <f>TRUNC(TRUNC(G9625,8)*I9625,2)</f>
        <v>0.59</v>
      </c>
    </row>
    <row r="9626" spans="1:11" ht="38.1" customHeight="1" x14ac:dyDescent="0.25">
      <c r="A9626" s="24" t="s">
        <v>3975</v>
      </c>
      <c r="B9626" s="95" t="s">
        <v>3976</v>
      </c>
      <c r="C9626" s="95"/>
      <c r="D9626" s="96" t="s">
        <v>20</v>
      </c>
      <c r="E9626" s="96"/>
      <c r="F9626" s="24" t="s">
        <v>30</v>
      </c>
      <c r="G9626" s="97">
        <v>1.0200000000000001E-2</v>
      </c>
      <c r="H9626" s="97"/>
      <c r="I9626" s="98">
        <v>370.94</v>
      </c>
      <c r="J9626" s="98"/>
      <c r="K9626" s="27">
        <f>TRUNC(TRUNC(G9626,8)*I9626,2)</f>
        <v>3.78</v>
      </c>
    </row>
    <row r="9627" spans="1:11" ht="29.1" customHeight="1" x14ac:dyDescent="0.25">
      <c r="A9627" s="24" t="s">
        <v>3977</v>
      </c>
      <c r="B9627" s="95" t="s">
        <v>3978</v>
      </c>
      <c r="C9627" s="95"/>
      <c r="D9627" s="96" t="s">
        <v>20</v>
      </c>
      <c r="E9627" s="96"/>
      <c r="F9627" s="24" t="s">
        <v>3936</v>
      </c>
      <c r="G9627" s="97">
        <v>4.8999999999999998E-3</v>
      </c>
      <c r="H9627" s="97"/>
      <c r="I9627" s="98">
        <v>74.180000000000007</v>
      </c>
      <c r="J9627" s="98"/>
      <c r="K9627" s="27">
        <f>TRUNC(TRUNC(G9627,8)*I9627,2)</f>
        <v>0.36</v>
      </c>
    </row>
    <row r="9628" spans="1:11" ht="29.1" customHeight="1" x14ac:dyDescent="0.25">
      <c r="A9628" s="24" t="s">
        <v>3979</v>
      </c>
      <c r="B9628" s="95" t="s">
        <v>3980</v>
      </c>
      <c r="C9628" s="95"/>
      <c r="D9628" s="96" t="s">
        <v>20</v>
      </c>
      <c r="E9628" s="96"/>
      <c r="F9628" s="24" t="s">
        <v>30</v>
      </c>
      <c r="G9628" s="97">
        <v>5.5999999999999999E-3</v>
      </c>
      <c r="H9628" s="97"/>
      <c r="I9628" s="98">
        <v>166.79</v>
      </c>
      <c r="J9628" s="98"/>
      <c r="K9628" s="27">
        <f>TRUNC(TRUNC(G9628,8)*I9628,2)</f>
        <v>0.93</v>
      </c>
    </row>
    <row r="9629" spans="1:11" ht="18" customHeight="1" x14ac:dyDescent="0.25">
      <c r="A9629" s="9"/>
      <c r="B9629" s="9"/>
      <c r="C9629" s="9"/>
      <c r="D9629" s="9"/>
      <c r="E9629" s="9"/>
      <c r="F9629" s="9"/>
      <c r="G9629" s="91" t="s">
        <v>3919</v>
      </c>
      <c r="H9629" s="91"/>
      <c r="I9629" s="91"/>
      <c r="J9629" s="91"/>
      <c r="K9629" s="28">
        <f>SUM(K9625:K9628)</f>
        <v>5.66</v>
      </c>
    </row>
    <row r="9630" spans="1:11" ht="15" customHeight="1" x14ac:dyDescent="0.25">
      <c r="A9630" s="9"/>
      <c r="B9630" s="9"/>
      <c r="C9630" s="9"/>
      <c r="D9630" s="9"/>
      <c r="E9630" s="9"/>
      <c r="F9630" s="9"/>
      <c r="G9630" s="92" t="s">
        <v>3913</v>
      </c>
      <c r="H9630" s="92"/>
      <c r="I9630" s="92"/>
      <c r="J9630" s="92"/>
      <c r="K9630" s="29">
        <f>ROUND(SUM(K9629),2)</f>
        <v>5.66</v>
      </c>
    </row>
    <row r="9631" spans="1:11" ht="9.9499999999999993" customHeight="1" x14ac:dyDescent="0.25">
      <c r="A9631" s="9"/>
      <c r="B9631" s="9"/>
      <c r="C9631" s="9"/>
      <c r="D9631" s="9"/>
      <c r="E9631" s="9"/>
      <c r="F9631" s="9"/>
      <c r="G9631" s="100"/>
      <c r="H9631" s="100"/>
      <c r="I9631" s="100"/>
      <c r="J9631" s="100"/>
      <c r="K9631" s="100"/>
    </row>
    <row r="9632" spans="1:11" ht="20.100000000000001" customHeight="1" x14ac:dyDescent="0.25">
      <c r="A9632" s="99" t="s">
        <v>2854</v>
      </c>
      <c r="B9632" s="99"/>
      <c r="C9632" s="99"/>
      <c r="D9632" s="99"/>
      <c r="E9632" s="99"/>
      <c r="F9632" s="99"/>
      <c r="G9632" s="99"/>
      <c r="H9632" s="99"/>
      <c r="I9632" s="99"/>
      <c r="J9632" s="99"/>
      <c r="K9632" s="99"/>
    </row>
    <row r="9633" spans="1:11" ht="15" customHeight="1" x14ac:dyDescent="0.25">
      <c r="A9633" s="93" t="s">
        <v>3916</v>
      </c>
      <c r="B9633" s="93"/>
      <c r="C9633" s="93"/>
      <c r="D9633" s="94" t="s">
        <v>3</v>
      </c>
      <c r="E9633" s="94"/>
      <c r="F9633" s="23" t="s">
        <v>4</v>
      </c>
      <c r="G9633" s="94" t="s">
        <v>3894</v>
      </c>
      <c r="H9633" s="94"/>
      <c r="I9633" s="94" t="s">
        <v>3895</v>
      </c>
      <c r="J9633" s="94"/>
      <c r="K9633" s="23" t="s">
        <v>3896</v>
      </c>
    </row>
    <row r="9634" spans="1:11" ht="38.1" customHeight="1" x14ac:dyDescent="0.25">
      <c r="A9634" s="24" t="s">
        <v>3973</v>
      </c>
      <c r="B9634" s="95" t="s">
        <v>3974</v>
      </c>
      <c r="C9634" s="95"/>
      <c r="D9634" s="96" t="s">
        <v>20</v>
      </c>
      <c r="E9634" s="96"/>
      <c r="F9634" s="24" t="s">
        <v>3936</v>
      </c>
      <c r="G9634" s="97">
        <v>1.2999999999999999E-3</v>
      </c>
      <c r="H9634" s="97"/>
      <c r="I9634" s="98">
        <v>94.61</v>
      </c>
      <c r="J9634" s="98"/>
      <c r="K9634" s="27">
        <f>TRUNC(TRUNC(G9634,8)*I9634,2)</f>
        <v>0.12</v>
      </c>
    </row>
    <row r="9635" spans="1:11" ht="38.1" customHeight="1" x14ac:dyDescent="0.25">
      <c r="A9635" s="24" t="s">
        <v>3975</v>
      </c>
      <c r="B9635" s="95" t="s">
        <v>3976</v>
      </c>
      <c r="C9635" s="95"/>
      <c r="D9635" s="96" t="s">
        <v>20</v>
      </c>
      <c r="E9635" s="96"/>
      <c r="F9635" s="24" t="s">
        <v>30</v>
      </c>
      <c r="G9635" s="97">
        <v>3.0999999999999999E-3</v>
      </c>
      <c r="H9635" s="97"/>
      <c r="I9635" s="98">
        <v>370.94</v>
      </c>
      <c r="J9635" s="98"/>
      <c r="K9635" s="27">
        <f>TRUNC(TRUNC(G9635,8)*I9635,2)</f>
        <v>1.1399999999999999</v>
      </c>
    </row>
    <row r="9636" spans="1:11" ht="18" customHeight="1" x14ac:dyDescent="0.25">
      <c r="A9636" s="9"/>
      <c r="B9636" s="9"/>
      <c r="C9636" s="9"/>
      <c r="D9636" s="9"/>
      <c r="E9636" s="9"/>
      <c r="F9636" s="9"/>
      <c r="G9636" s="91" t="s">
        <v>3919</v>
      </c>
      <c r="H9636" s="91"/>
      <c r="I9636" s="91"/>
      <c r="J9636" s="91"/>
      <c r="K9636" s="28">
        <f>SUM(K9634:K9635)</f>
        <v>1.2599999999999998</v>
      </c>
    </row>
    <row r="9637" spans="1:11" ht="15" customHeight="1" x14ac:dyDescent="0.25">
      <c r="A9637" s="9"/>
      <c r="B9637" s="9"/>
      <c r="C9637" s="9"/>
      <c r="D9637" s="9"/>
      <c r="E9637" s="9"/>
      <c r="F9637" s="9"/>
      <c r="G9637" s="92" t="s">
        <v>3913</v>
      </c>
      <c r="H9637" s="92"/>
      <c r="I9637" s="92"/>
      <c r="J9637" s="92"/>
      <c r="K9637" s="29">
        <f>ROUND(SUM(K9636),2)</f>
        <v>1.26</v>
      </c>
    </row>
    <row r="9638" spans="1:11" ht="9.9499999999999993" customHeight="1" x14ac:dyDescent="0.25">
      <c r="A9638" s="9"/>
      <c r="B9638" s="9"/>
      <c r="C9638" s="9"/>
      <c r="D9638" s="9"/>
      <c r="E9638" s="9"/>
      <c r="F9638" s="9"/>
      <c r="G9638" s="100"/>
      <c r="H9638" s="100"/>
      <c r="I9638" s="100"/>
      <c r="J9638" s="100"/>
      <c r="K9638" s="100"/>
    </row>
    <row r="9639" spans="1:11" ht="20.100000000000001" customHeight="1" x14ac:dyDescent="0.25">
      <c r="A9639" s="99" t="s">
        <v>2855</v>
      </c>
      <c r="B9639" s="99"/>
      <c r="C9639" s="99"/>
      <c r="D9639" s="99"/>
      <c r="E9639" s="99"/>
      <c r="F9639" s="99"/>
      <c r="G9639" s="99"/>
      <c r="H9639" s="99"/>
      <c r="I9639" s="99"/>
      <c r="J9639" s="99"/>
      <c r="K9639" s="99"/>
    </row>
    <row r="9640" spans="1:11" ht="15" customHeight="1" x14ac:dyDescent="0.25">
      <c r="A9640" s="93" t="s">
        <v>3916</v>
      </c>
      <c r="B9640" s="93"/>
      <c r="C9640" s="93"/>
      <c r="D9640" s="94" t="s">
        <v>3</v>
      </c>
      <c r="E9640" s="94"/>
      <c r="F9640" s="23" t="s">
        <v>4</v>
      </c>
      <c r="G9640" s="94" t="s">
        <v>3894</v>
      </c>
      <c r="H9640" s="94"/>
      <c r="I9640" s="94" t="s">
        <v>3895</v>
      </c>
      <c r="J9640" s="94"/>
      <c r="K9640" s="23" t="s">
        <v>3896</v>
      </c>
    </row>
    <row r="9641" spans="1:11" ht="38.1" customHeight="1" x14ac:dyDescent="0.25">
      <c r="A9641" s="24" t="s">
        <v>3973</v>
      </c>
      <c r="B9641" s="95" t="s">
        <v>3974</v>
      </c>
      <c r="C9641" s="95"/>
      <c r="D9641" s="96" t="s">
        <v>20</v>
      </c>
      <c r="E9641" s="96"/>
      <c r="F9641" s="24" t="s">
        <v>3936</v>
      </c>
      <c r="G9641" s="97">
        <v>5.0000000000000001E-4</v>
      </c>
      <c r="H9641" s="97"/>
      <c r="I9641" s="98">
        <v>94.61</v>
      </c>
      <c r="J9641" s="98"/>
      <c r="K9641" s="27">
        <f>TRUNC(TRUNC(G9641,8)*I9641,2)</f>
        <v>0.04</v>
      </c>
    </row>
    <row r="9642" spans="1:11" ht="38.1" customHeight="1" x14ac:dyDescent="0.25">
      <c r="A9642" s="24" t="s">
        <v>3975</v>
      </c>
      <c r="B9642" s="95" t="s">
        <v>3976</v>
      </c>
      <c r="C9642" s="95"/>
      <c r="D9642" s="96" t="s">
        <v>20</v>
      </c>
      <c r="E9642" s="96"/>
      <c r="F9642" s="24" t="s">
        <v>30</v>
      </c>
      <c r="G9642" s="97">
        <v>1.1999999999999999E-3</v>
      </c>
      <c r="H9642" s="97"/>
      <c r="I9642" s="98">
        <v>370.94</v>
      </c>
      <c r="J9642" s="98"/>
      <c r="K9642" s="27">
        <f>TRUNC(TRUNC(G9642,8)*I9642,2)</f>
        <v>0.44</v>
      </c>
    </row>
    <row r="9643" spans="1:11" ht="18" customHeight="1" x14ac:dyDescent="0.25">
      <c r="A9643" s="9"/>
      <c r="B9643" s="9"/>
      <c r="C9643" s="9"/>
      <c r="D9643" s="9"/>
      <c r="E9643" s="9"/>
      <c r="F9643" s="9"/>
      <c r="G9643" s="91" t="s">
        <v>3919</v>
      </c>
      <c r="H9643" s="91"/>
      <c r="I9643" s="91"/>
      <c r="J9643" s="91"/>
      <c r="K9643" s="28">
        <f>SUM(K9641:K9642)</f>
        <v>0.48</v>
      </c>
    </row>
    <row r="9644" spans="1:11" ht="15" customHeight="1" x14ac:dyDescent="0.25">
      <c r="A9644" s="9"/>
      <c r="B9644" s="9"/>
      <c r="C9644" s="9"/>
      <c r="D9644" s="9"/>
      <c r="E9644" s="9"/>
      <c r="F9644" s="9"/>
      <c r="G9644" s="92" t="s">
        <v>3913</v>
      </c>
      <c r="H9644" s="92"/>
      <c r="I9644" s="92"/>
      <c r="J9644" s="92"/>
      <c r="K9644" s="29">
        <f>ROUND(SUM(K9643),2)</f>
        <v>0.48</v>
      </c>
    </row>
    <row r="9645" spans="1:11" ht="9.9499999999999993" customHeight="1" x14ac:dyDescent="0.25">
      <c r="A9645" s="9"/>
      <c r="B9645" s="9"/>
      <c r="C9645" s="9"/>
      <c r="D9645" s="9"/>
      <c r="E9645" s="9"/>
      <c r="F9645" s="9"/>
      <c r="G9645" s="100"/>
      <c r="H9645" s="100"/>
      <c r="I9645" s="100"/>
      <c r="J9645" s="100"/>
      <c r="K9645" s="100"/>
    </row>
    <row r="9646" spans="1:11" ht="20.100000000000001" customHeight="1" x14ac:dyDescent="0.25">
      <c r="A9646" s="99" t="s">
        <v>2856</v>
      </c>
      <c r="B9646" s="99"/>
      <c r="C9646" s="99"/>
      <c r="D9646" s="99"/>
      <c r="E9646" s="99"/>
      <c r="F9646" s="99"/>
      <c r="G9646" s="99"/>
      <c r="H9646" s="99"/>
      <c r="I9646" s="99"/>
      <c r="J9646" s="99"/>
      <c r="K9646" s="99"/>
    </row>
    <row r="9647" spans="1:11" ht="15" customHeight="1" x14ac:dyDescent="0.25">
      <c r="A9647" s="93" t="s">
        <v>3981</v>
      </c>
      <c r="B9647" s="93"/>
      <c r="C9647" s="93"/>
      <c r="D9647" s="94" t="s">
        <v>3</v>
      </c>
      <c r="E9647" s="94"/>
      <c r="F9647" s="23" t="s">
        <v>4</v>
      </c>
      <c r="G9647" s="94" t="s">
        <v>3894</v>
      </c>
      <c r="H9647" s="94"/>
      <c r="I9647" s="94" t="s">
        <v>3895</v>
      </c>
      <c r="J9647" s="94"/>
      <c r="K9647" s="23" t="s">
        <v>3896</v>
      </c>
    </row>
    <row r="9648" spans="1:11" ht="21" customHeight="1" x14ac:dyDescent="0.25">
      <c r="A9648" s="24" t="s">
        <v>70</v>
      </c>
      <c r="B9648" s="95" t="s">
        <v>3982</v>
      </c>
      <c r="C9648" s="95"/>
      <c r="D9648" s="96" t="s">
        <v>25</v>
      </c>
      <c r="E9648" s="96"/>
      <c r="F9648" s="24" t="s">
        <v>61</v>
      </c>
      <c r="G9648" s="97">
        <v>1</v>
      </c>
      <c r="H9648" s="97"/>
      <c r="I9648" s="98">
        <v>28.42</v>
      </c>
      <c r="J9648" s="98"/>
      <c r="K9648" s="27">
        <f>ROUND(ROUND(G9648,8)*I9648,2)</f>
        <v>28.42</v>
      </c>
    </row>
    <row r="9649" spans="1:11" ht="15" customHeight="1" x14ac:dyDescent="0.25">
      <c r="A9649" s="9"/>
      <c r="B9649" s="9"/>
      <c r="C9649" s="9"/>
      <c r="D9649" s="9"/>
      <c r="E9649" s="9"/>
      <c r="F9649" s="9"/>
      <c r="G9649" s="91" t="s">
        <v>3983</v>
      </c>
      <c r="H9649" s="91"/>
      <c r="I9649" s="91"/>
      <c r="J9649" s="91"/>
      <c r="K9649" s="28">
        <f>SUM(K9648:K9648)</f>
        <v>28.42</v>
      </c>
    </row>
    <row r="9650" spans="1:11" ht="15" customHeight="1" x14ac:dyDescent="0.25">
      <c r="A9650" s="9"/>
      <c r="B9650" s="9"/>
      <c r="C9650" s="9"/>
      <c r="D9650" s="9"/>
      <c r="E9650" s="9"/>
      <c r="F9650" s="9"/>
      <c r="G9650" s="92" t="s">
        <v>3913</v>
      </c>
      <c r="H9650" s="92"/>
      <c r="I9650" s="92"/>
      <c r="J9650" s="92"/>
      <c r="K9650" s="29">
        <f>ROUND(SUM(K9649),2)</f>
        <v>28.42</v>
      </c>
    </row>
    <row r="9651" spans="1:11" ht="9.9499999999999993" customHeight="1" x14ac:dyDescent="0.25">
      <c r="A9651" s="9"/>
      <c r="B9651" s="9"/>
      <c r="C9651" s="9"/>
      <c r="D9651" s="9"/>
      <c r="E9651" s="9"/>
      <c r="F9651" s="9"/>
      <c r="G9651" s="100"/>
      <c r="H9651" s="100"/>
      <c r="I9651" s="100"/>
      <c r="J9651" s="100"/>
      <c r="K9651" s="100"/>
    </row>
    <row r="9652" spans="1:11" ht="20.100000000000001" customHeight="1" x14ac:dyDescent="0.25">
      <c r="A9652" s="99" t="s">
        <v>2857</v>
      </c>
      <c r="B9652" s="99"/>
      <c r="C9652" s="99"/>
      <c r="D9652" s="99"/>
      <c r="E9652" s="99"/>
      <c r="F9652" s="99"/>
      <c r="G9652" s="99"/>
      <c r="H9652" s="99"/>
      <c r="I9652" s="99"/>
      <c r="J9652" s="99"/>
      <c r="K9652" s="99"/>
    </row>
    <row r="9653" spans="1:11" ht="15" customHeight="1" x14ac:dyDescent="0.25">
      <c r="A9653" s="93" t="s">
        <v>3916</v>
      </c>
      <c r="B9653" s="93"/>
      <c r="C9653" s="93"/>
      <c r="D9653" s="94" t="s">
        <v>3</v>
      </c>
      <c r="E9653" s="94"/>
      <c r="F9653" s="23" t="s">
        <v>4</v>
      </c>
      <c r="G9653" s="94" t="s">
        <v>3894</v>
      </c>
      <c r="H9653" s="94"/>
      <c r="I9653" s="94" t="s">
        <v>3895</v>
      </c>
      <c r="J9653" s="94"/>
      <c r="K9653" s="23" t="s">
        <v>3896</v>
      </c>
    </row>
    <row r="9654" spans="1:11" ht="38.1" customHeight="1" x14ac:dyDescent="0.25">
      <c r="A9654" s="24" t="s">
        <v>3973</v>
      </c>
      <c r="B9654" s="95" t="s">
        <v>3974</v>
      </c>
      <c r="C9654" s="95"/>
      <c r="D9654" s="96" t="s">
        <v>20</v>
      </c>
      <c r="E9654" s="96"/>
      <c r="F9654" s="24" t="s">
        <v>3936</v>
      </c>
      <c r="G9654" s="97">
        <v>1.2999999999999999E-3</v>
      </c>
      <c r="H9654" s="97"/>
      <c r="I9654" s="98">
        <v>94.61</v>
      </c>
      <c r="J9654" s="98"/>
      <c r="K9654" s="27">
        <f>TRUNC(TRUNC(G9654,8)*I9654,2)</f>
        <v>0.12</v>
      </c>
    </row>
    <row r="9655" spans="1:11" ht="38.1" customHeight="1" x14ac:dyDescent="0.25">
      <c r="A9655" s="24" t="s">
        <v>3975</v>
      </c>
      <c r="B9655" s="95" t="s">
        <v>3976</v>
      </c>
      <c r="C9655" s="95"/>
      <c r="D9655" s="96" t="s">
        <v>20</v>
      </c>
      <c r="E9655" s="96"/>
      <c r="F9655" s="24" t="s">
        <v>30</v>
      </c>
      <c r="G9655" s="97">
        <v>3.0999999999999999E-3</v>
      </c>
      <c r="H9655" s="97"/>
      <c r="I9655" s="98">
        <v>370.94</v>
      </c>
      <c r="J9655" s="98"/>
      <c r="K9655" s="27">
        <f>TRUNC(TRUNC(G9655,8)*I9655,2)</f>
        <v>1.1399999999999999</v>
      </c>
    </row>
    <row r="9656" spans="1:11" ht="18" customHeight="1" x14ac:dyDescent="0.25">
      <c r="A9656" s="9"/>
      <c r="B9656" s="9"/>
      <c r="C9656" s="9"/>
      <c r="D9656" s="9"/>
      <c r="E9656" s="9"/>
      <c r="F9656" s="9"/>
      <c r="G9656" s="91" t="s">
        <v>3919</v>
      </c>
      <c r="H9656" s="91"/>
      <c r="I9656" s="91"/>
      <c r="J9656" s="91"/>
      <c r="K9656" s="28">
        <f>SUM(K9654:K9655)</f>
        <v>1.2599999999999998</v>
      </c>
    </row>
    <row r="9657" spans="1:11" ht="15" customHeight="1" x14ac:dyDescent="0.25">
      <c r="A9657" s="9"/>
      <c r="B9657" s="9"/>
      <c r="C9657" s="9"/>
      <c r="D9657" s="9"/>
      <c r="E9657" s="9"/>
      <c r="F9657" s="9"/>
      <c r="G9657" s="92" t="s">
        <v>3913</v>
      </c>
      <c r="H9657" s="92"/>
      <c r="I9657" s="92"/>
      <c r="J9657" s="92"/>
      <c r="K9657" s="29">
        <f>ROUND(SUM(K9656),2)</f>
        <v>1.26</v>
      </c>
    </row>
    <row r="9658" spans="1:11" ht="9.9499999999999993" customHeight="1" x14ac:dyDescent="0.25">
      <c r="A9658" s="9"/>
      <c r="B9658" s="9"/>
      <c r="C9658" s="9"/>
      <c r="D9658" s="9"/>
      <c r="E9658" s="9"/>
      <c r="F9658" s="9"/>
      <c r="G9658" s="100"/>
      <c r="H9658" s="100"/>
      <c r="I9658" s="100"/>
      <c r="J9658" s="100"/>
      <c r="K9658" s="100"/>
    </row>
    <row r="9659" spans="1:11" ht="20.100000000000001" customHeight="1" x14ac:dyDescent="0.25">
      <c r="A9659" s="99" t="s">
        <v>2858</v>
      </c>
      <c r="B9659" s="99"/>
      <c r="C9659" s="99"/>
      <c r="D9659" s="99"/>
      <c r="E9659" s="99"/>
      <c r="F9659" s="99"/>
      <c r="G9659" s="99"/>
      <c r="H9659" s="99"/>
      <c r="I9659" s="99"/>
      <c r="J9659" s="99"/>
      <c r="K9659" s="99"/>
    </row>
    <row r="9660" spans="1:11" ht="12.95" customHeight="1" x14ac:dyDescent="0.25">
      <c r="A9660" s="107" t="s">
        <v>3984</v>
      </c>
      <c r="B9660" s="107"/>
      <c r="C9660" s="107"/>
      <c r="D9660" s="108" t="s">
        <v>3985</v>
      </c>
      <c r="E9660" s="87" t="s">
        <v>3986</v>
      </c>
      <c r="F9660" s="87"/>
      <c r="G9660" s="87" t="s">
        <v>3987</v>
      </c>
      <c r="H9660" s="87"/>
      <c r="I9660" s="87"/>
      <c r="J9660" s="87"/>
      <c r="K9660" s="87" t="s">
        <v>3988</v>
      </c>
    </row>
    <row r="9661" spans="1:11" ht="12" customHeight="1" x14ac:dyDescent="0.25">
      <c r="A9661" s="107"/>
      <c r="B9661" s="107"/>
      <c r="C9661" s="107"/>
      <c r="D9661" s="108"/>
      <c r="E9661" s="23" t="s">
        <v>3989</v>
      </c>
      <c r="F9661" s="23" t="s">
        <v>3990</v>
      </c>
      <c r="G9661" s="94" t="s">
        <v>3989</v>
      </c>
      <c r="H9661" s="94"/>
      <c r="I9661" s="94" t="s">
        <v>3990</v>
      </c>
      <c r="J9661" s="94"/>
      <c r="K9661" s="87"/>
    </row>
    <row r="9662" spans="1:11" ht="15" customHeight="1" x14ac:dyDescent="0.25">
      <c r="A9662" s="6" t="s">
        <v>3991</v>
      </c>
      <c r="B9662" s="104" t="s">
        <v>3992</v>
      </c>
      <c r="C9662" s="104"/>
      <c r="D9662" s="31">
        <v>1</v>
      </c>
      <c r="E9662" s="32">
        <v>0.34</v>
      </c>
      <c r="F9662" s="32">
        <v>0.66</v>
      </c>
      <c r="G9662" s="105">
        <v>355.46550000000002</v>
      </c>
      <c r="H9662" s="105"/>
      <c r="I9662" s="105">
        <v>95.872399999999999</v>
      </c>
      <c r="J9662" s="105"/>
      <c r="K9662" s="33">
        <f>ROUND(D9662*(ROUND(E9662*G9662,4)+ROUND(F9662*I9662,4)),4)</f>
        <v>184.13409999999999</v>
      </c>
    </row>
    <row r="9663" spans="1:11" ht="15" customHeight="1" x14ac:dyDescent="0.25">
      <c r="A9663" s="6" t="s">
        <v>3993</v>
      </c>
      <c r="B9663" s="104" t="s">
        <v>3994</v>
      </c>
      <c r="C9663" s="104"/>
      <c r="D9663" s="31">
        <v>1</v>
      </c>
      <c r="E9663" s="32">
        <v>1</v>
      </c>
      <c r="F9663" s="32">
        <v>0</v>
      </c>
      <c r="G9663" s="105">
        <v>365.3972</v>
      </c>
      <c r="H9663" s="105"/>
      <c r="I9663" s="105">
        <v>147.8879</v>
      </c>
      <c r="J9663" s="105"/>
      <c r="K9663" s="33">
        <f>ROUND(D9663*(ROUND(E9663*G9663,4)+ROUND(F9663*I9663,4)),4)</f>
        <v>365.3972</v>
      </c>
    </row>
    <row r="9664" spans="1:11" ht="15" customHeight="1" x14ac:dyDescent="0.25">
      <c r="A9664" s="6" t="s">
        <v>3995</v>
      </c>
      <c r="B9664" s="104" t="s">
        <v>3996</v>
      </c>
      <c r="C9664" s="104"/>
      <c r="D9664" s="31">
        <v>1</v>
      </c>
      <c r="E9664" s="32">
        <v>0.97</v>
      </c>
      <c r="F9664" s="32">
        <v>0.03</v>
      </c>
      <c r="G9664" s="105">
        <v>324.64210000000003</v>
      </c>
      <c r="H9664" s="105"/>
      <c r="I9664" s="105">
        <v>159.20740000000001</v>
      </c>
      <c r="J9664" s="105"/>
      <c r="K9664" s="33">
        <f>ROUND(D9664*(ROUND(E9664*G9664,4)+ROUND(F9664*I9664,4)),4)</f>
        <v>319.67899999999997</v>
      </c>
    </row>
    <row r="9665" spans="1:11" ht="15.95" customHeight="1" x14ac:dyDescent="0.25">
      <c r="A9665" s="6" t="s">
        <v>3997</v>
      </c>
      <c r="B9665" s="104" t="s">
        <v>3998</v>
      </c>
      <c r="C9665" s="104"/>
      <c r="D9665" s="31">
        <v>1</v>
      </c>
      <c r="E9665" s="32">
        <v>0.79</v>
      </c>
      <c r="F9665" s="32">
        <v>0.21</v>
      </c>
      <c r="G9665" s="105">
        <v>284.72230000000002</v>
      </c>
      <c r="H9665" s="105"/>
      <c r="I9665" s="105">
        <v>125.70480000000001</v>
      </c>
      <c r="J9665" s="105"/>
      <c r="K9665" s="33">
        <f>ROUND(D9665*(ROUND(E9665*G9665,4)+ROUND(F9665*I9665,4)),4)</f>
        <v>251.32859999999999</v>
      </c>
    </row>
    <row r="9666" spans="1:11" ht="15" customHeight="1" x14ac:dyDescent="0.25">
      <c r="A9666" s="1"/>
      <c r="B9666" s="1"/>
      <c r="C9666" s="1"/>
      <c r="D9666" s="1"/>
      <c r="E9666" s="1"/>
      <c r="F9666" s="1"/>
      <c r="G9666" s="85" t="s">
        <v>3999</v>
      </c>
      <c r="H9666" s="85"/>
      <c r="I9666" s="85"/>
      <c r="J9666" s="85"/>
      <c r="K9666" s="34">
        <f>SUM(K9661:K9665)</f>
        <v>1120.5389</v>
      </c>
    </row>
    <row r="9667" spans="1:11" ht="20.100000000000001" customHeight="1" x14ac:dyDescent="0.25">
      <c r="A9667" s="106" t="s">
        <v>4000</v>
      </c>
      <c r="B9667" s="106"/>
      <c r="C9667" s="106"/>
      <c r="D9667" s="106"/>
      <c r="E9667" s="106"/>
      <c r="F9667" s="2" t="s">
        <v>4</v>
      </c>
      <c r="G9667" s="87" t="s">
        <v>4001</v>
      </c>
      <c r="H9667" s="87"/>
      <c r="I9667" s="87" t="s">
        <v>4002</v>
      </c>
      <c r="J9667" s="87"/>
      <c r="K9667" s="2" t="s">
        <v>3988</v>
      </c>
    </row>
    <row r="9668" spans="1:11" ht="15" customHeight="1" x14ac:dyDescent="0.25">
      <c r="A9668" s="6" t="s">
        <v>4003</v>
      </c>
      <c r="B9668" s="101" t="s">
        <v>4004</v>
      </c>
      <c r="C9668" s="101"/>
      <c r="D9668" s="101"/>
      <c r="E9668" s="101"/>
      <c r="F9668" s="6" t="s">
        <v>3940</v>
      </c>
      <c r="G9668" s="114">
        <v>1</v>
      </c>
      <c r="H9668" s="114"/>
      <c r="I9668" s="115">
        <v>22.527200000000001</v>
      </c>
      <c r="J9668" s="115"/>
      <c r="K9668" s="35">
        <f>ROUND(ROUND(G9668,5)*I9668,4)</f>
        <v>22.527200000000001</v>
      </c>
    </row>
    <row r="9669" spans="1:11" ht="15" customHeight="1" x14ac:dyDescent="0.25">
      <c r="A9669" s="1"/>
      <c r="B9669" s="1"/>
      <c r="C9669" s="1"/>
      <c r="D9669" s="1"/>
      <c r="E9669" s="1"/>
      <c r="F9669" s="1"/>
      <c r="G9669" s="85" t="s">
        <v>4005</v>
      </c>
      <c r="H9669" s="85"/>
      <c r="I9669" s="85"/>
      <c r="J9669" s="85"/>
      <c r="K9669" s="36">
        <f>SUM(K9668:K9668)</f>
        <v>22.527200000000001</v>
      </c>
    </row>
    <row r="9670" spans="1:11" ht="15" customHeight="1" x14ac:dyDescent="0.25">
      <c r="A9670" s="9"/>
      <c r="B9670" s="9"/>
      <c r="C9670" s="9"/>
      <c r="D9670" s="9"/>
      <c r="E9670" s="9"/>
      <c r="F9670" s="9"/>
      <c r="G9670" s="92" t="s">
        <v>4006</v>
      </c>
      <c r="H9670" s="92"/>
      <c r="I9670" s="92"/>
      <c r="J9670" s="92"/>
      <c r="K9670" s="33">
        <f>SUM(K9666,K9669)</f>
        <v>1143.0661</v>
      </c>
    </row>
    <row r="9671" spans="1:11" ht="15" customHeight="1" x14ac:dyDescent="0.25">
      <c r="A9671" s="9"/>
      <c r="B9671" s="9"/>
      <c r="C9671" s="9"/>
      <c r="D9671" s="9"/>
      <c r="E9671" s="9"/>
      <c r="F9671" s="9"/>
      <c r="G9671" s="92" t="s">
        <v>4007</v>
      </c>
      <c r="H9671" s="92"/>
      <c r="I9671" s="92"/>
      <c r="J9671" s="92"/>
      <c r="K9671" s="37">
        <v>113.18</v>
      </c>
    </row>
    <row r="9672" spans="1:11" ht="15" customHeight="1" x14ac:dyDescent="0.25">
      <c r="A9672" s="9"/>
      <c r="B9672" s="9"/>
      <c r="C9672" s="9"/>
      <c r="D9672" s="9"/>
      <c r="E9672" s="9"/>
      <c r="F9672" s="9"/>
      <c r="G9672" s="92" t="s">
        <v>4008</v>
      </c>
      <c r="H9672" s="92"/>
      <c r="I9672" s="92"/>
      <c r="J9672" s="92"/>
      <c r="K9672" s="33">
        <f>ROUND(K9670/K9671,4)</f>
        <v>10.099500000000001</v>
      </c>
    </row>
    <row r="9673" spans="1:11" ht="15" customHeight="1" x14ac:dyDescent="0.25">
      <c r="A9673" s="9"/>
      <c r="B9673" s="9"/>
      <c r="C9673" s="9"/>
      <c r="D9673" s="9"/>
      <c r="E9673" s="9"/>
      <c r="F9673" s="9"/>
      <c r="G9673" s="92" t="s">
        <v>4009</v>
      </c>
      <c r="H9673" s="92"/>
      <c r="I9673" s="92"/>
      <c r="J9673" s="92"/>
      <c r="K9673" s="33">
        <f>ROUND(K9672*0.00746,4)</f>
        <v>7.5300000000000006E-2</v>
      </c>
    </row>
    <row r="9674" spans="1:11" ht="20.100000000000001" customHeight="1" x14ac:dyDescent="0.25">
      <c r="A9674" s="106" t="s">
        <v>4010</v>
      </c>
      <c r="B9674" s="106"/>
      <c r="C9674" s="106"/>
      <c r="D9674" s="106"/>
      <c r="E9674" s="106"/>
      <c r="F9674" s="2" t="s">
        <v>4</v>
      </c>
      <c r="G9674" s="87" t="s">
        <v>4001</v>
      </c>
      <c r="H9674" s="87"/>
      <c r="I9674" s="87" t="s">
        <v>3895</v>
      </c>
      <c r="J9674" s="87"/>
      <c r="K9674" s="2" t="s">
        <v>4011</v>
      </c>
    </row>
    <row r="9675" spans="1:11" ht="15" customHeight="1" x14ac:dyDescent="0.25">
      <c r="A9675" s="6" t="s">
        <v>4012</v>
      </c>
      <c r="B9675" s="104" t="s">
        <v>4013</v>
      </c>
      <c r="C9675" s="104"/>
      <c r="D9675" s="104"/>
      <c r="E9675" s="104"/>
      <c r="F9675" s="6" t="s">
        <v>77</v>
      </c>
      <c r="G9675" s="113">
        <v>1</v>
      </c>
      <c r="H9675" s="113"/>
      <c r="I9675" s="105">
        <v>195.03</v>
      </c>
      <c r="J9675" s="105"/>
      <c r="K9675" s="33">
        <f>ROUND(ROUND(G9675,5)*I9675,4)</f>
        <v>195.03</v>
      </c>
    </row>
    <row r="9676" spans="1:11" ht="15" customHeight="1" x14ac:dyDescent="0.25">
      <c r="A9676" s="1"/>
      <c r="B9676" s="1"/>
      <c r="C9676" s="1"/>
      <c r="D9676" s="1"/>
      <c r="E9676" s="1"/>
      <c r="F9676" s="1"/>
      <c r="G9676" s="85" t="s">
        <v>4014</v>
      </c>
      <c r="H9676" s="85"/>
      <c r="I9676" s="85"/>
      <c r="J9676" s="85"/>
      <c r="K9676" s="34">
        <f>SUM(K9675:K9675)</f>
        <v>195.03</v>
      </c>
    </row>
    <row r="9677" spans="1:11" ht="15" customHeight="1" x14ac:dyDescent="0.25">
      <c r="A9677" s="106" t="s">
        <v>4015</v>
      </c>
      <c r="B9677" s="106"/>
      <c r="C9677" s="106"/>
      <c r="D9677" s="23" t="s">
        <v>4016</v>
      </c>
      <c r="E9677" s="94" t="s">
        <v>4017</v>
      </c>
      <c r="F9677" s="94"/>
      <c r="G9677" s="94" t="s">
        <v>4001</v>
      </c>
      <c r="H9677" s="94"/>
      <c r="I9677" s="94" t="s">
        <v>3895</v>
      </c>
      <c r="J9677" s="94"/>
      <c r="K9677" s="23" t="s">
        <v>4011</v>
      </c>
    </row>
    <row r="9678" spans="1:11" ht="20.100000000000001" customHeight="1" x14ac:dyDescent="0.25">
      <c r="A9678" s="38" t="s">
        <v>4012</v>
      </c>
      <c r="B9678" s="109" t="s">
        <v>4018</v>
      </c>
      <c r="C9678" s="109"/>
      <c r="D9678" s="38" t="s">
        <v>4019</v>
      </c>
      <c r="E9678" s="110" t="s">
        <v>4020</v>
      </c>
      <c r="F9678" s="110"/>
      <c r="G9678" s="111">
        <v>2.2000000000000002</v>
      </c>
      <c r="H9678" s="111"/>
      <c r="I9678" s="112">
        <v>3.47</v>
      </c>
      <c r="J9678" s="112"/>
      <c r="K9678" s="41">
        <f>ROUND(ROUND(G9678,5)*I9678,4)</f>
        <v>7.6340000000000003</v>
      </c>
    </row>
    <row r="9679" spans="1:11" ht="15" customHeight="1" x14ac:dyDescent="0.25">
      <c r="A9679" s="1"/>
      <c r="B9679" s="1"/>
      <c r="C9679" s="1"/>
      <c r="D9679" s="1"/>
      <c r="E9679" s="1"/>
      <c r="F9679" s="1"/>
      <c r="G9679" s="85" t="s">
        <v>4021</v>
      </c>
      <c r="H9679" s="85"/>
      <c r="I9679" s="85"/>
      <c r="J9679" s="85"/>
      <c r="K9679" s="33">
        <f>SUM(K9678:K9678)</f>
        <v>7.6340000000000003</v>
      </c>
    </row>
    <row r="9680" spans="1:11" ht="12.95" customHeight="1" x14ac:dyDescent="0.25">
      <c r="A9680" s="106" t="s">
        <v>4022</v>
      </c>
      <c r="B9680" s="106"/>
      <c r="C9680" s="94" t="s">
        <v>4023</v>
      </c>
      <c r="D9680" s="94" t="s">
        <v>5</v>
      </c>
      <c r="E9680" s="94" t="s">
        <v>4024</v>
      </c>
      <c r="F9680" s="94"/>
      <c r="G9680" s="94" t="s">
        <v>4025</v>
      </c>
      <c r="H9680" s="94"/>
      <c r="I9680" s="94" t="s">
        <v>2086</v>
      </c>
      <c r="J9680" s="94"/>
      <c r="K9680" s="94" t="s">
        <v>4011</v>
      </c>
    </row>
    <row r="9681" spans="1:11" ht="12" customHeight="1" x14ac:dyDescent="0.25">
      <c r="A9681" s="106"/>
      <c r="B9681" s="106"/>
      <c r="C9681" s="94"/>
      <c r="D9681" s="94"/>
      <c r="E9681" s="23" t="s">
        <v>2092</v>
      </c>
      <c r="F9681" s="23" t="s">
        <v>4026</v>
      </c>
      <c r="G9681" s="23" t="s">
        <v>2092</v>
      </c>
      <c r="H9681" s="23" t="s">
        <v>4026</v>
      </c>
      <c r="I9681" s="23" t="s">
        <v>2092</v>
      </c>
      <c r="J9681" s="23" t="s">
        <v>4026</v>
      </c>
      <c r="K9681" s="94"/>
    </row>
    <row r="9682" spans="1:11" ht="27.95" customHeight="1" x14ac:dyDescent="0.25">
      <c r="A9682" s="38" t="s">
        <v>4012</v>
      </c>
      <c r="B9682" s="39" t="s">
        <v>4018</v>
      </c>
      <c r="C9682" s="38" t="s">
        <v>4027</v>
      </c>
      <c r="D9682" s="40">
        <v>2.2000000000000002</v>
      </c>
      <c r="E9682" s="42">
        <v>0</v>
      </c>
      <c r="F9682" s="43">
        <v>1.25</v>
      </c>
      <c r="G9682" s="42">
        <v>0</v>
      </c>
      <c r="H9682" s="43">
        <v>1</v>
      </c>
      <c r="I9682" s="42">
        <v>0</v>
      </c>
      <c r="J9682" s="43">
        <v>0.82</v>
      </c>
      <c r="K9682" s="41">
        <f>ROUND(D9682*(ROUND(E9682*F9682,4)+ROUND(G9682*H9682,4)+ROUND(I9682*J9682,4)),4)</f>
        <v>0</v>
      </c>
    </row>
    <row r="9683" spans="1:11" ht="15" customHeight="1" x14ac:dyDescent="0.25">
      <c r="A9683" s="1"/>
      <c r="B9683" s="1"/>
      <c r="C9683" s="1"/>
      <c r="D9683" s="1"/>
      <c r="E9683" s="1"/>
      <c r="F9683" s="1"/>
      <c r="G9683" s="85" t="s">
        <v>4028</v>
      </c>
      <c r="H9683" s="85"/>
      <c r="I9683" s="85"/>
      <c r="J9683" s="85"/>
      <c r="K9683" s="33">
        <f>SUM(K9681:K9682)</f>
        <v>0</v>
      </c>
    </row>
    <row r="9684" spans="1:11" ht="15" customHeight="1" x14ac:dyDescent="0.25">
      <c r="A9684" s="9"/>
      <c r="B9684" s="9"/>
      <c r="C9684" s="9"/>
      <c r="D9684" s="9"/>
      <c r="E9684" s="9"/>
      <c r="F9684" s="9"/>
      <c r="G9684" s="92" t="s">
        <v>4029</v>
      </c>
      <c r="H9684" s="92"/>
      <c r="I9684" s="92"/>
      <c r="J9684" s="92"/>
      <c r="K9684" s="33">
        <f>SUM(K9672,K9673,K9676,K9679,K9683)</f>
        <v>212.83879999999999</v>
      </c>
    </row>
    <row r="9685" spans="1:11" ht="15" customHeight="1" x14ac:dyDescent="0.25">
      <c r="A9685" s="9"/>
      <c r="B9685" s="9"/>
      <c r="C9685" s="9"/>
      <c r="D9685" s="9"/>
      <c r="E9685" s="9"/>
      <c r="F9685" s="9"/>
      <c r="G9685" s="92" t="s">
        <v>3913</v>
      </c>
      <c r="H9685" s="92"/>
      <c r="I9685" s="92"/>
      <c r="J9685" s="92"/>
      <c r="K9685" s="29">
        <f>ROUND(SUM(K9684),2)</f>
        <v>212.84</v>
      </c>
    </row>
    <row r="9686" spans="1:11" ht="9.9499999999999993" customHeight="1" x14ac:dyDescent="0.25">
      <c r="A9686" s="9"/>
      <c r="B9686" s="9"/>
      <c r="C9686" s="9"/>
      <c r="D9686" s="9"/>
      <c r="E9686" s="9"/>
      <c r="F9686" s="9"/>
      <c r="G9686" s="100"/>
      <c r="H9686" s="100"/>
      <c r="I9686" s="100"/>
      <c r="J9686" s="100"/>
      <c r="K9686" s="100"/>
    </row>
    <row r="9687" spans="1:11" ht="20.100000000000001" customHeight="1" x14ac:dyDescent="0.25">
      <c r="A9687" s="99" t="s">
        <v>2859</v>
      </c>
      <c r="B9687" s="99"/>
      <c r="C9687" s="99"/>
      <c r="D9687" s="99"/>
      <c r="E9687" s="99"/>
      <c r="F9687" s="99"/>
      <c r="G9687" s="99"/>
      <c r="H9687" s="99"/>
      <c r="I9687" s="99"/>
      <c r="J9687" s="99"/>
      <c r="K9687" s="99"/>
    </row>
    <row r="9688" spans="1:11" ht="15" customHeight="1" x14ac:dyDescent="0.25">
      <c r="A9688" s="93" t="s">
        <v>3916</v>
      </c>
      <c r="B9688" s="93"/>
      <c r="C9688" s="93"/>
      <c r="D9688" s="94" t="s">
        <v>3</v>
      </c>
      <c r="E9688" s="94"/>
      <c r="F9688" s="23" t="s">
        <v>4</v>
      </c>
      <c r="G9688" s="94" t="s">
        <v>3894</v>
      </c>
      <c r="H9688" s="94"/>
      <c r="I9688" s="94" t="s">
        <v>3895</v>
      </c>
      <c r="J9688" s="94"/>
      <c r="K9688" s="23" t="s">
        <v>3896</v>
      </c>
    </row>
    <row r="9689" spans="1:11" ht="45.95" customHeight="1" x14ac:dyDescent="0.25">
      <c r="A9689" s="24" t="s">
        <v>3934</v>
      </c>
      <c r="B9689" s="95" t="s">
        <v>3935</v>
      </c>
      <c r="C9689" s="95"/>
      <c r="D9689" s="96" t="s">
        <v>20</v>
      </c>
      <c r="E9689" s="96"/>
      <c r="F9689" s="24" t="s">
        <v>3936</v>
      </c>
      <c r="G9689" s="97">
        <v>2.5891999999999998E-3</v>
      </c>
      <c r="H9689" s="97"/>
      <c r="I9689" s="98">
        <v>76.52</v>
      </c>
      <c r="J9689" s="98"/>
      <c r="K9689" s="27">
        <f t="shared" ref="K9689:K9694" si="74">TRUNC(TRUNC(G9689,8)*I9689,2)</f>
        <v>0.19</v>
      </c>
    </row>
    <row r="9690" spans="1:11" ht="45.95" customHeight="1" x14ac:dyDescent="0.25">
      <c r="A9690" s="24" t="s">
        <v>28</v>
      </c>
      <c r="B9690" s="95" t="s">
        <v>29</v>
      </c>
      <c r="C9690" s="95"/>
      <c r="D9690" s="96" t="s">
        <v>20</v>
      </c>
      <c r="E9690" s="96"/>
      <c r="F9690" s="24" t="s">
        <v>30</v>
      </c>
      <c r="G9690" s="97">
        <v>1.0702000000000001E-3</v>
      </c>
      <c r="H9690" s="97"/>
      <c r="I9690" s="98">
        <v>322.67</v>
      </c>
      <c r="J9690" s="98"/>
      <c r="K9690" s="27">
        <f t="shared" si="74"/>
        <v>0.34</v>
      </c>
    </row>
    <row r="9691" spans="1:11" ht="29.1" customHeight="1" x14ac:dyDescent="0.25">
      <c r="A9691" s="24" t="s">
        <v>4030</v>
      </c>
      <c r="B9691" s="95" t="s">
        <v>4031</v>
      </c>
      <c r="C9691" s="95"/>
      <c r="D9691" s="96" t="s">
        <v>20</v>
      </c>
      <c r="E9691" s="96"/>
      <c r="F9691" s="24" t="s">
        <v>3936</v>
      </c>
      <c r="G9691" s="97">
        <v>3.3568999999999999E-3</v>
      </c>
      <c r="H9691" s="97"/>
      <c r="I9691" s="98">
        <v>105.44</v>
      </c>
      <c r="J9691" s="98"/>
      <c r="K9691" s="27">
        <f t="shared" si="74"/>
        <v>0.35</v>
      </c>
    </row>
    <row r="9692" spans="1:11" ht="29.1" customHeight="1" x14ac:dyDescent="0.25">
      <c r="A9692" s="24" t="s">
        <v>4032</v>
      </c>
      <c r="B9692" s="95" t="s">
        <v>4033</v>
      </c>
      <c r="C9692" s="95"/>
      <c r="D9692" s="96" t="s">
        <v>20</v>
      </c>
      <c r="E9692" s="96"/>
      <c r="F9692" s="24" t="s">
        <v>30</v>
      </c>
      <c r="G9692" s="97">
        <v>3.0249999999999998E-4</v>
      </c>
      <c r="H9692" s="97"/>
      <c r="I9692" s="98">
        <v>265.02</v>
      </c>
      <c r="J9692" s="98"/>
      <c r="K9692" s="27">
        <f t="shared" si="74"/>
        <v>0.08</v>
      </c>
    </row>
    <row r="9693" spans="1:11" ht="38.1" customHeight="1" x14ac:dyDescent="0.25">
      <c r="A9693" s="24" t="s">
        <v>4034</v>
      </c>
      <c r="B9693" s="95" t="s">
        <v>4035</v>
      </c>
      <c r="C9693" s="95"/>
      <c r="D9693" s="96" t="s">
        <v>20</v>
      </c>
      <c r="E9693" s="96"/>
      <c r="F9693" s="24" t="s">
        <v>3936</v>
      </c>
      <c r="G9693" s="97">
        <v>2.9082999999999999E-3</v>
      </c>
      <c r="H9693" s="97"/>
      <c r="I9693" s="98">
        <v>94.54</v>
      </c>
      <c r="J9693" s="98"/>
      <c r="K9693" s="27">
        <f t="shared" si="74"/>
        <v>0.27</v>
      </c>
    </row>
    <row r="9694" spans="1:11" ht="38.1" customHeight="1" x14ac:dyDescent="0.25">
      <c r="A9694" s="24" t="s">
        <v>4036</v>
      </c>
      <c r="B9694" s="95" t="s">
        <v>4037</v>
      </c>
      <c r="C9694" s="95"/>
      <c r="D9694" s="96" t="s">
        <v>20</v>
      </c>
      <c r="E9694" s="96"/>
      <c r="F9694" s="24" t="s">
        <v>30</v>
      </c>
      <c r="G9694" s="97">
        <v>7.5109999999999999E-4</v>
      </c>
      <c r="H9694" s="97"/>
      <c r="I9694" s="98">
        <v>225.43</v>
      </c>
      <c r="J9694" s="98"/>
      <c r="K9694" s="27">
        <f t="shared" si="74"/>
        <v>0.16</v>
      </c>
    </row>
    <row r="9695" spans="1:11" ht="18" customHeight="1" x14ac:dyDescent="0.25">
      <c r="A9695" s="9"/>
      <c r="B9695" s="9"/>
      <c r="C9695" s="9"/>
      <c r="D9695" s="9"/>
      <c r="E9695" s="9"/>
      <c r="F9695" s="9"/>
      <c r="G9695" s="91" t="s">
        <v>3919</v>
      </c>
      <c r="H9695" s="91"/>
      <c r="I9695" s="91"/>
      <c r="J9695" s="91"/>
      <c r="K9695" s="28">
        <f>SUM(K9689:K9694)</f>
        <v>1.39</v>
      </c>
    </row>
    <row r="9696" spans="1:11" ht="15" customHeight="1" x14ac:dyDescent="0.25">
      <c r="A9696" s="93" t="s">
        <v>3907</v>
      </c>
      <c r="B9696" s="93"/>
      <c r="C9696" s="93"/>
      <c r="D9696" s="94" t="s">
        <v>3</v>
      </c>
      <c r="E9696" s="94"/>
      <c r="F9696" s="23" t="s">
        <v>4</v>
      </c>
      <c r="G9696" s="94" t="s">
        <v>3894</v>
      </c>
      <c r="H9696" s="94"/>
      <c r="I9696" s="94" t="s">
        <v>3895</v>
      </c>
      <c r="J9696" s="94"/>
      <c r="K9696" s="23" t="s">
        <v>3896</v>
      </c>
    </row>
    <row r="9697" spans="1:11" ht="15" customHeight="1" x14ac:dyDescent="0.25">
      <c r="A9697" s="24" t="s">
        <v>3910</v>
      </c>
      <c r="B9697" s="95" t="s">
        <v>3911</v>
      </c>
      <c r="C9697" s="95"/>
      <c r="D9697" s="96" t="s">
        <v>20</v>
      </c>
      <c r="E9697" s="96"/>
      <c r="F9697" s="24" t="s">
        <v>2056</v>
      </c>
      <c r="G9697" s="97">
        <v>3.6592999999999999E-3</v>
      </c>
      <c r="H9697" s="97"/>
      <c r="I9697" s="98">
        <v>24.94</v>
      </c>
      <c r="J9697" s="98"/>
      <c r="K9697" s="27">
        <f>TRUNC(TRUNC(G9697,8)*I9697,2)</f>
        <v>0.09</v>
      </c>
    </row>
    <row r="9698" spans="1:11" ht="18" customHeight="1" x14ac:dyDescent="0.25">
      <c r="A9698" s="9"/>
      <c r="B9698" s="9"/>
      <c r="C9698" s="9"/>
      <c r="D9698" s="9"/>
      <c r="E9698" s="9"/>
      <c r="F9698" s="9"/>
      <c r="G9698" s="91" t="s">
        <v>3912</v>
      </c>
      <c r="H9698" s="91"/>
      <c r="I9698" s="91"/>
      <c r="J9698" s="91"/>
      <c r="K9698" s="28">
        <f>SUM(K9697:K9697)</f>
        <v>0.09</v>
      </c>
    </row>
    <row r="9699" spans="1:11" ht="15" customHeight="1" x14ac:dyDescent="0.25">
      <c r="A9699" s="9"/>
      <c r="B9699" s="9"/>
      <c r="C9699" s="9"/>
      <c r="D9699" s="9"/>
      <c r="E9699" s="9"/>
      <c r="F9699" s="9"/>
      <c r="G9699" s="92" t="s">
        <v>3913</v>
      </c>
      <c r="H9699" s="92"/>
      <c r="I9699" s="92"/>
      <c r="J9699" s="92"/>
      <c r="K9699" s="29">
        <f>ROUND(SUM(K9695,K9698),2)</f>
        <v>1.48</v>
      </c>
    </row>
    <row r="9700" spans="1:11" ht="9.9499999999999993" customHeight="1" x14ac:dyDescent="0.25">
      <c r="A9700" s="9"/>
      <c r="B9700" s="9"/>
      <c r="C9700" s="9"/>
      <c r="D9700" s="9"/>
      <c r="E9700" s="9"/>
      <c r="F9700" s="9"/>
      <c r="G9700" s="100"/>
      <c r="H9700" s="100"/>
      <c r="I9700" s="100"/>
      <c r="J9700" s="100"/>
      <c r="K9700" s="100"/>
    </row>
    <row r="9701" spans="1:11" ht="20.100000000000001" customHeight="1" x14ac:dyDescent="0.25">
      <c r="A9701" s="99" t="s">
        <v>2860</v>
      </c>
      <c r="B9701" s="99"/>
      <c r="C9701" s="99"/>
      <c r="D9701" s="99"/>
      <c r="E9701" s="99"/>
      <c r="F9701" s="99"/>
      <c r="G9701" s="99"/>
      <c r="H9701" s="99"/>
      <c r="I9701" s="99"/>
      <c r="J9701" s="99"/>
      <c r="K9701" s="99"/>
    </row>
    <row r="9702" spans="1:11" ht="15" customHeight="1" x14ac:dyDescent="0.25">
      <c r="A9702" s="93" t="s">
        <v>3893</v>
      </c>
      <c r="B9702" s="93"/>
      <c r="C9702" s="93"/>
      <c r="D9702" s="94" t="s">
        <v>3</v>
      </c>
      <c r="E9702" s="94"/>
      <c r="F9702" s="23" t="s">
        <v>4</v>
      </c>
      <c r="G9702" s="94" t="s">
        <v>3894</v>
      </c>
      <c r="H9702" s="94"/>
      <c r="I9702" s="94" t="s">
        <v>3895</v>
      </c>
      <c r="J9702" s="94"/>
      <c r="K9702" s="23" t="s">
        <v>3896</v>
      </c>
    </row>
    <row r="9703" spans="1:11" ht="21" customHeight="1" x14ac:dyDescent="0.25">
      <c r="A9703" s="24" t="s">
        <v>4038</v>
      </c>
      <c r="B9703" s="95" t="s">
        <v>4039</v>
      </c>
      <c r="C9703" s="95"/>
      <c r="D9703" s="96" t="s">
        <v>20</v>
      </c>
      <c r="E9703" s="96"/>
      <c r="F9703" s="24" t="s">
        <v>34</v>
      </c>
      <c r="G9703" s="97">
        <v>6.6E-3</v>
      </c>
      <c r="H9703" s="97"/>
      <c r="I9703" s="98">
        <v>210.23</v>
      </c>
      <c r="J9703" s="98"/>
      <c r="K9703" s="27">
        <f>TRUNC(TRUNC(G9703,8)*I9703,2)</f>
        <v>1.38</v>
      </c>
    </row>
    <row r="9704" spans="1:11" ht="21" customHeight="1" x14ac:dyDescent="0.25">
      <c r="A9704" s="24" t="s">
        <v>4040</v>
      </c>
      <c r="B9704" s="95" t="s">
        <v>4041</v>
      </c>
      <c r="C9704" s="95"/>
      <c r="D9704" s="96" t="s">
        <v>20</v>
      </c>
      <c r="E9704" s="96"/>
      <c r="F9704" s="24" t="s">
        <v>84</v>
      </c>
      <c r="G9704" s="97">
        <v>1.0049999999999999</v>
      </c>
      <c r="H9704" s="97"/>
      <c r="I9704" s="98">
        <v>32.369999999999997</v>
      </c>
      <c r="J9704" s="98"/>
      <c r="K9704" s="27">
        <f>TRUNC(TRUNC(G9704,8)*I9704,2)</f>
        <v>32.53</v>
      </c>
    </row>
    <row r="9705" spans="1:11" ht="15" customHeight="1" x14ac:dyDescent="0.25">
      <c r="A9705" s="9"/>
      <c r="B9705" s="9"/>
      <c r="C9705" s="9"/>
      <c r="D9705" s="9"/>
      <c r="E9705" s="9"/>
      <c r="F9705" s="9"/>
      <c r="G9705" s="91" t="s">
        <v>3906</v>
      </c>
      <c r="H9705" s="91"/>
      <c r="I9705" s="91"/>
      <c r="J9705" s="91"/>
      <c r="K9705" s="28">
        <f>SUM(K9703:K9704)</f>
        <v>33.910000000000004</v>
      </c>
    </row>
    <row r="9706" spans="1:11" ht="15" customHeight="1" x14ac:dyDescent="0.25">
      <c r="A9706" s="93" t="s">
        <v>3907</v>
      </c>
      <c r="B9706" s="93"/>
      <c r="C9706" s="93"/>
      <c r="D9706" s="94" t="s">
        <v>3</v>
      </c>
      <c r="E9706" s="94"/>
      <c r="F9706" s="23" t="s">
        <v>4</v>
      </c>
      <c r="G9706" s="94" t="s">
        <v>3894</v>
      </c>
      <c r="H9706" s="94"/>
      <c r="I9706" s="94" t="s">
        <v>3895</v>
      </c>
      <c r="J9706" s="94"/>
      <c r="K9706" s="23" t="s">
        <v>3896</v>
      </c>
    </row>
    <row r="9707" spans="1:11" ht="15" customHeight="1" x14ac:dyDescent="0.25">
      <c r="A9707" s="24" t="s">
        <v>3971</v>
      </c>
      <c r="B9707" s="95" t="s">
        <v>3972</v>
      </c>
      <c r="C9707" s="95"/>
      <c r="D9707" s="96" t="s">
        <v>20</v>
      </c>
      <c r="E9707" s="96"/>
      <c r="F9707" s="24" t="s">
        <v>2056</v>
      </c>
      <c r="G9707" s="97">
        <v>0.2296</v>
      </c>
      <c r="H9707" s="97"/>
      <c r="I9707" s="98">
        <v>32.69</v>
      </c>
      <c r="J9707" s="98"/>
      <c r="K9707" s="27">
        <f>TRUNC(TRUNC(G9707,8)*I9707,2)</f>
        <v>7.5</v>
      </c>
    </row>
    <row r="9708" spans="1:11" ht="15" customHeight="1" x14ac:dyDescent="0.25">
      <c r="A9708" s="24" t="s">
        <v>3910</v>
      </c>
      <c r="B9708" s="95" t="s">
        <v>3911</v>
      </c>
      <c r="C9708" s="95"/>
      <c r="D9708" s="96" t="s">
        <v>20</v>
      </c>
      <c r="E9708" s="96"/>
      <c r="F9708" s="24" t="s">
        <v>2056</v>
      </c>
      <c r="G9708" s="97">
        <v>0.2296</v>
      </c>
      <c r="H9708" s="97"/>
      <c r="I9708" s="98">
        <v>24.94</v>
      </c>
      <c r="J9708" s="98"/>
      <c r="K9708" s="27">
        <f>TRUNC(TRUNC(G9708,8)*I9708,2)</f>
        <v>5.72</v>
      </c>
    </row>
    <row r="9709" spans="1:11" ht="18" customHeight="1" x14ac:dyDescent="0.25">
      <c r="A9709" s="9"/>
      <c r="B9709" s="9"/>
      <c r="C9709" s="9"/>
      <c r="D9709" s="9"/>
      <c r="E9709" s="9"/>
      <c r="F9709" s="9"/>
      <c r="G9709" s="91" t="s">
        <v>3912</v>
      </c>
      <c r="H9709" s="91"/>
      <c r="I9709" s="91"/>
      <c r="J9709" s="91"/>
      <c r="K9709" s="28">
        <f>SUM(K9707:K9708)</f>
        <v>13.219999999999999</v>
      </c>
    </row>
    <row r="9710" spans="1:11" ht="15" customHeight="1" x14ac:dyDescent="0.25">
      <c r="A9710" s="93" t="s">
        <v>3922</v>
      </c>
      <c r="B9710" s="93"/>
      <c r="C9710" s="93"/>
      <c r="D9710" s="94" t="s">
        <v>3</v>
      </c>
      <c r="E9710" s="94"/>
      <c r="F9710" s="23" t="s">
        <v>4</v>
      </c>
      <c r="G9710" s="94" t="s">
        <v>3894</v>
      </c>
      <c r="H9710" s="94"/>
      <c r="I9710" s="94" t="s">
        <v>3895</v>
      </c>
      <c r="J9710" s="94"/>
      <c r="K9710" s="23" t="s">
        <v>3896</v>
      </c>
    </row>
    <row r="9711" spans="1:11" ht="21" customHeight="1" x14ac:dyDescent="0.25">
      <c r="A9711" s="24" t="s">
        <v>4042</v>
      </c>
      <c r="B9711" s="95" t="s">
        <v>4043</v>
      </c>
      <c r="C9711" s="95"/>
      <c r="D9711" s="96" t="s">
        <v>20</v>
      </c>
      <c r="E9711" s="96"/>
      <c r="F9711" s="24" t="s">
        <v>34</v>
      </c>
      <c r="G9711" s="97">
        <v>1.8E-3</v>
      </c>
      <c r="H9711" s="97"/>
      <c r="I9711" s="98">
        <v>767.08</v>
      </c>
      <c r="J9711" s="98"/>
      <c r="K9711" s="27">
        <f>TRUNC(TRUNC(G9711,8)*I9711,2)</f>
        <v>1.38</v>
      </c>
    </row>
    <row r="9712" spans="1:11" ht="15" customHeight="1" x14ac:dyDescent="0.25">
      <c r="A9712" s="9"/>
      <c r="B9712" s="9"/>
      <c r="C9712" s="9"/>
      <c r="D9712" s="9"/>
      <c r="E9712" s="9"/>
      <c r="F9712" s="9"/>
      <c r="G9712" s="91" t="s">
        <v>3933</v>
      </c>
      <c r="H9712" s="91"/>
      <c r="I9712" s="91"/>
      <c r="J9712" s="91"/>
      <c r="K9712" s="28">
        <f>SUM(K9711:K9711)</f>
        <v>1.38</v>
      </c>
    </row>
    <row r="9713" spans="1:11" ht="15" customHeight="1" x14ac:dyDescent="0.25">
      <c r="A9713" s="9"/>
      <c r="B9713" s="9"/>
      <c r="C9713" s="9"/>
      <c r="D9713" s="9"/>
      <c r="E9713" s="9"/>
      <c r="F9713" s="9"/>
      <c r="G9713" s="92" t="s">
        <v>3913</v>
      </c>
      <c r="H9713" s="92"/>
      <c r="I9713" s="92"/>
      <c r="J9713" s="92"/>
      <c r="K9713" s="29">
        <f>ROUND(SUM(K9705,K9709,K9712),2)</f>
        <v>48.51</v>
      </c>
    </row>
    <row r="9714" spans="1:11" ht="9.9499999999999993" customHeight="1" x14ac:dyDescent="0.25">
      <c r="A9714" s="9"/>
      <c r="B9714" s="9"/>
      <c r="C9714" s="9"/>
      <c r="D9714" s="9"/>
      <c r="E9714" s="9"/>
      <c r="F9714" s="9"/>
      <c r="G9714" s="100"/>
      <c r="H9714" s="100"/>
      <c r="I9714" s="100"/>
      <c r="J9714" s="100"/>
      <c r="K9714" s="100"/>
    </row>
    <row r="9715" spans="1:11" ht="20.100000000000001" customHeight="1" x14ac:dyDescent="0.25">
      <c r="A9715" s="99" t="s">
        <v>2861</v>
      </c>
      <c r="B9715" s="99"/>
      <c r="C9715" s="99"/>
      <c r="D9715" s="99"/>
      <c r="E9715" s="99"/>
      <c r="F9715" s="99"/>
      <c r="G9715" s="99"/>
      <c r="H9715" s="99"/>
      <c r="I9715" s="99"/>
      <c r="J9715" s="99"/>
      <c r="K9715" s="99"/>
    </row>
    <row r="9716" spans="1:11" ht="15" customHeight="1" x14ac:dyDescent="0.25">
      <c r="A9716" s="93" t="s">
        <v>3893</v>
      </c>
      <c r="B9716" s="93"/>
      <c r="C9716" s="93"/>
      <c r="D9716" s="94" t="s">
        <v>3</v>
      </c>
      <c r="E9716" s="94"/>
      <c r="F9716" s="23" t="s">
        <v>4</v>
      </c>
      <c r="G9716" s="94" t="s">
        <v>3894</v>
      </c>
      <c r="H9716" s="94"/>
      <c r="I9716" s="94" t="s">
        <v>3895</v>
      </c>
      <c r="J9716" s="94"/>
      <c r="K9716" s="23" t="s">
        <v>3896</v>
      </c>
    </row>
    <row r="9717" spans="1:11" ht="15" customHeight="1" x14ac:dyDescent="0.25">
      <c r="A9717" s="24" t="s">
        <v>4044</v>
      </c>
      <c r="B9717" s="95" t="s">
        <v>4045</v>
      </c>
      <c r="C9717" s="95"/>
      <c r="D9717" s="96" t="s">
        <v>20</v>
      </c>
      <c r="E9717" s="96"/>
      <c r="F9717" s="24" t="s">
        <v>3903</v>
      </c>
      <c r="G9717" s="97">
        <v>0.106</v>
      </c>
      <c r="H9717" s="97"/>
      <c r="I9717" s="98">
        <v>2.59</v>
      </c>
      <c r="J9717" s="98"/>
      <c r="K9717" s="27">
        <f>TRUNC(TRUNC(G9717,8)*I9717,2)</f>
        <v>0.27</v>
      </c>
    </row>
    <row r="9718" spans="1:11" ht="15" customHeight="1" x14ac:dyDescent="0.25">
      <c r="A9718" s="9"/>
      <c r="B9718" s="9"/>
      <c r="C9718" s="9"/>
      <c r="D9718" s="9"/>
      <c r="E9718" s="9"/>
      <c r="F9718" s="9"/>
      <c r="G9718" s="91" t="s">
        <v>3906</v>
      </c>
      <c r="H9718" s="91"/>
      <c r="I9718" s="91"/>
      <c r="J9718" s="91"/>
      <c r="K9718" s="28">
        <f>SUM(K9717:K9717)</f>
        <v>0.27</v>
      </c>
    </row>
    <row r="9719" spans="1:11" ht="15" customHeight="1" x14ac:dyDescent="0.25">
      <c r="A9719" s="93" t="s">
        <v>3907</v>
      </c>
      <c r="B9719" s="93"/>
      <c r="C9719" s="93"/>
      <c r="D9719" s="94" t="s">
        <v>3</v>
      </c>
      <c r="E9719" s="94"/>
      <c r="F9719" s="23" t="s">
        <v>4</v>
      </c>
      <c r="G9719" s="94" t="s">
        <v>3894</v>
      </c>
      <c r="H9719" s="94"/>
      <c r="I9719" s="94" t="s">
        <v>3895</v>
      </c>
      <c r="J9719" s="94"/>
      <c r="K9719" s="23" t="s">
        <v>3896</v>
      </c>
    </row>
    <row r="9720" spans="1:11" ht="15" customHeight="1" x14ac:dyDescent="0.25">
      <c r="A9720" s="24" t="s">
        <v>4046</v>
      </c>
      <c r="B9720" s="95" t="s">
        <v>4047</v>
      </c>
      <c r="C9720" s="95"/>
      <c r="D9720" s="96" t="s">
        <v>20</v>
      </c>
      <c r="E9720" s="96"/>
      <c r="F9720" s="24" t="s">
        <v>2056</v>
      </c>
      <c r="G9720" s="97">
        <v>3.6999999999999998E-2</v>
      </c>
      <c r="H9720" s="97"/>
      <c r="I9720" s="98">
        <v>34.35</v>
      </c>
      <c r="J9720" s="98"/>
      <c r="K9720" s="27">
        <f>TRUNC(TRUNC(G9720,8)*I9720,2)</f>
        <v>1.27</v>
      </c>
    </row>
    <row r="9721" spans="1:11" ht="15" customHeight="1" x14ac:dyDescent="0.25">
      <c r="A9721" s="24" t="s">
        <v>3910</v>
      </c>
      <c r="B9721" s="95" t="s">
        <v>3911</v>
      </c>
      <c r="C9721" s="95"/>
      <c r="D9721" s="96" t="s">
        <v>20</v>
      </c>
      <c r="E9721" s="96"/>
      <c r="F9721" s="24" t="s">
        <v>2056</v>
      </c>
      <c r="G9721" s="97">
        <v>1.6E-2</v>
      </c>
      <c r="H9721" s="97"/>
      <c r="I9721" s="98">
        <v>24.94</v>
      </c>
      <c r="J9721" s="98"/>
      <c r="K9721" s="27">
        <f>TRUNC(TRUNC(G9721,8)*I9721,2)</f>
        <v>0.39</v>
      </c>
    </row>
    <row r="9722" spans="1:11" ht="18" customHeight="1" x14ac:dyDescent="0.25">
      <c r="A9722" s="9"/>
      <c r="B9722" s="9"/>
      <c r="C9722" s="9"/>
      <c r="D9722" s="9"/>
      <c r="E9722" s="9"/>
      <c r="F9722" s="9"/>
      <c r="G9722" s="91" t="s">
        <v>3912</v>
      </c>
      <c r="H9722" s="91"/>
      <c r="I9722" s="91"/>
      <c r="J9722" s="91"/>
      <c r="K9722" s="28">
        <f>SUM(K9720:K9721)</f>
        <v>1.6600000000000001</v>
      </c>
    </row>
    <row r="9723" spans="1:11" ht="15" customHeight="1" x14ac:dyDescent="0.25">
      <c r="A9723" s="9"/>
      <c r="B9723" s="9"/>
      <c r="C9723" s="9"/>
      <c r="D9723" s="9"/>
      <c r="E9723" s="9"/>
      <c r="F9723" s="9"/>
      <c r="G9723" s="92" t="s">
        <v>3913</v>
      </c>
      <c r="H9723" s="92"/>
      <c r="I9723" s="92"/>
      <c r="J9723" s="92"/>
      <c r="K9723" s="29">
        <f>ROUND(SUM(K9718,K9722),2)</f>
        <v>1.93</v>
      </c>
    </row>
    <row r="9724" spans="1:11" ht="9.9499999999999993" customHeight="1" x14ac:dyDescent="0.25">
      <c r="A9724" s="9"/>
      <c r="B9724" s="9"/>
      <c r="C9724" s="9"/>
      <c r="D9724" s="9"/>
      <c r="E9724" s="9"/>
      <c r="F9724" s="9"/>
      <c r="G9724" s="100"/>
      <c r="H9724" s="100"/>
      <c r="I9724" s="100"/>
      <c r="J9724" s="100"/>
      <c r="K9724" s="100"/>
    </row>
    <row r="9725" spans="1:11" ht="20.100000000000001" customHeight="1" x14ac:dyDescent="0.25">
      <c r="A9725" s="99" t="s">
        <v>2862</v>
      </c>
      <c r="B9725" s="99"/>
      <c r="C9725" s="99"/>
      <c r="D9725" s="99"/>
      <c r="E9725" s="99"/>
      <c r="F9725" s="99"/>
      <c r="G9725" s="99"/>
      <c r="H9725" s="99"/>
      <c r="I9725" s="99"/>
      <c r="J9725" s="99"/>
      <c r="K9725" s="99"/>
    </row>
    <row r="9726" spans="1:11" ht="15" customHeight="1" x14ac:dyDescent="0.25">
      <c r="A9726" s="93" t="s">
        <v>3916</v>
      </c>
      <c r="B9726" s="93"/>
      <c r="C9726" s="93"/>
      <c r="D9726" s="94" t="s">
        <v>3</v>
      </c>
      <c r="E9726" s="94"/>
      <c r="F9726" s="23" t="s">
        <v>4</v>
      </c>
      <c r="G9726" s="94" t="s">
        <v>3894</v>
      </c>
      <c r="H9726" s="94"/>
      <c r="I9726" s="94" t="s">
        <v>3895</v>
      </c>
      <c r="J9726" s="94"/>
      <c r="K9726" s="23" t="s">
        <v>3896</v>
      </c>
    </row>
    <row r="9727" spans="1:11" ht="29.1" customHeight="1" x14ac:dyDescent="0.25">
      <c r="A9727" s="24" t="s">
        <v>3963</v>
      </c>
      <c r="B9727" s="95" t="s">
        <v>3964</v>
      </c>
      <c r="C9727" s="95"/>
      <c r="D9727" s="96" t="s">
        <v>20</v>
      </c>
      <c r="E9727" s="96"/>
      <c r="F9727" s="24" t="s">
        <v>3936</v>
      </c>
      <c r="G9727" s="97">
        <v>5.2258833999999998</v>
      </c>
      <c r="H9727" s="97"/>
      <c r="I9727" s="98">
        <v>8.9</v>
      </c>
      <c r="J9727" s="98"/>
      <c r="K9727" s="27">
        <f>TRUNC(TRUNC(G9727,8)*I9727,2)</f>
        <v>46.51</v>
      </c>
    </row>
    <row r="9728" spans="1:11" ht="29.1" customHeight="1" x14ac:dyDescent="0.25">
      <c r="A9728" s="24" t="s">
        <v>3965</v>
      </c>
      <c r="B9728" s="95" t="s">
        <v>3966</v>
      </c>
      <c r="C9728" s="95"/>
      <c r="D9728" s="96" t="s">
        <v>20</v>
      </c>
      <c r="E9728" s="96"/>
      <c r="F9728" s="24" t="s">
        <v>30</v>
      </c>
      <c r="G9728" s="97">
        <v>0.95392160000000004</v>
      </c>
      <c r="H9728" s="97"/>
      <c r="I9728" s="98">
        <v>32.76</v>
      </c>
      <c r="J9728" s="98"/>
      <c r="K9728" s="27">
        <f>TRUNC(TRUNC(G9728,8)*I9728,2)</f>
        <v>31.25</v>
      </c>
    </row>
    <row r="9729" spans="1:11" ht="21" customHeight="1" x14ac:dyDescent="0.25">
      <c r="A9729" s="24" t="s">
        <v>3967</v>
      </c>
      <c r="B9729" s="95" t="s">
        <v>3968</v>
      </c>
      <c r="C9729" s="95"/>
      <c r="D9729" s="96" t="s">
        <v>20</v>
      </c>
      <c r="E9729" s="96"/>
      <c r="F9729" s="24" t="s">
        <v>3936</v>
      </c>
      <c r="G9729" s="97">
        <v>5.2258833999999998</v>
      </c>
      <c r="H9729" s="97"/>
      <c r="I9729" s="98">
        <v>27.59</v>
      </c>
      <c r="J9729" s="98"/>
      <c r="K9729" s="27">
        <f>TRUNC(TRUNC(G9729,8)*I9729,2)</f>
        <v>144.18</v>
      </c>
    </row>
    <row r="9730" spans="1:11" ht="21" customHeight="1" x14ac:dyDescent="0.25">
      <c r="A9730" s="24" t="s">
        <v>3969</v>
      </c>
      <c r="B9730" s="95" t="s">
        <v>3970</v>
      </c>
      <c r="C9730" s="95"/>
      <c r="D9730" s="96" t="s">
        <v>20</v>
      </c>
      <c r="E9730" s="96"/>
      <c r="F9730" s="24" t="s">
        <v>30</v>
      </c>
      <c r="G9730" s="97">
        <v>0.95392160000000004</v>
      </c>
      <c r="H9730" s="97"/>
      <c r="I9730" s="98">
        <v>28.09</v>
      </c>
      <c r="J9730" s="98"/>
      <c r="K9730" s="27">
        <f>TRUNC(TRUNC(G9730,8)*I9730,2)</f>
        <v>26.79</v>
      </c>
    </row>
    <row r="9731" spans="1:11" ht="18" customHeight="1" x14ac:dyDescent="0.25">
      <c r="A9731" s="9"/>
      <c r="B9731" s="9"/>
      <c r="C9731" s="9"/>
      <c r="D9731" s="9"/>
      <c r="E9731" s="9"/>
      <c r="F9731" s="9"/>
      <c r="G9731" s="91" t="s">
        <v>3919</v>
      </c>
      <c r="H9731" s="91"/>
      <c r="I9731" s="91"/>
      <c r="J9731" s="91"/>
      <c r="K9731" s="28">
        <f>SUM(K9727:K9730)</f>
        <v>248.73</v>
      </c>
    </row>
    <row r="9732" spans="1:11" ht="15" customHeight="1" x14ac:dyDescent="0.25">
      <c r="A9732" s="93" t="s">
        <v>3893</v>
      </c>
      <c r="B9732" s="93"/>
      <c r="C9732" s="93"/>
      <c r="D9732" s="94" t="s">
        <v>3</v>
      </c>
      <c r="E9732" s="94"/>
      <c r="F9732" s="23" t="s">
        <v>4</v>
      </c>
      <c r="G9732" s="94" t="s">
        <v>3894</v>
      </c>
      <c r="H9732" s="94"/>
      <c r="I9732" s="94" t="s">
        <v>3895</v>
      </c>
      <c r="J9732" s="94"/>
      <c r="K9732" s="23" t="s">
        <v>3896</v>
      </c>
    </row>
    <row r="9733" spans="1:11" ht="21" customHeight="1" x14ac:dyDescent="0.25">
      <c r="A9733" s="24" t="s">
        <v>4048</v>
      </c>
      <c r="B9733" s="95" t="s">
        <v>4049</v>
      </c>
      <c r="C9733" s="95"/>
      <c r="D9733" s="96" t="s">
        <v>20</v>
      </c>
      <c r="E9733" s="96"/>
      <c r="F9733" s="24" t="s">
        <v>34</v>
      </c>
      <c r="G9733" s="97">
        <v>0.19980000000000001</v>
      </c>
      <c r="H9733" s="97"/>
      <c r="I9733" s="98">
        <v>206.17</v>
      </c>
      <c r="J9733" s="98"/>
      <c r="K9733" s="27">
        <f>TRUNC(TRUNC(G9733,8)*I9733,2)</f>
        <v>41.19</v>
      </c>
    </row>
    <row r="9734" spans="1:11" ht="15" customHeight="1" x14ac:dyDescent="0.25">
      <c r="A9734" s="24" t="s">
        <v>3955</v>
      </c>
      <c r="B9734" s="95" t="s">
        <v>3956</v>
      </c>
      <c r="C9734" s="95"/>
      <c r="D9734" s="96" t="s">
        <v>20</v>
      </c>
      <c r="E9734" s="96"/>
      <c r="F9734" s="24" t="s">
        <v>3903</v>
      </c>
      <c r="G9734" s="97">
        <v>3.6695999999999999E-2</v>
      </c>
      <c r="H9734" s="97"/>
      <c r="I9734" s="98">
        <v>19.37</v>
      </c>
      <c r="J9734" s="98"/>
      <c r="K9734" s="27">
        <f>TRUNC(TRUNC(G9734,8)*I9734,2)</f>
        <v>0.71</v>
      </c>
    </row>
    <row r="9735" spans="1:11" ht="21" customHeight="1" x14ac:dyDescent="0.25">
      <c r="A9735" s="24" t="s">
        <v>4050</v>
      </c>
      <c r="B9735" s="95" t="s">
        <v>4051</v>
      </c>
      <c r="C9735" s="95"/>
      <c r="D9735" s="96" t="s">
        <v>20</v>
      </c>
      <c r="E9735" s="96"/>
      <c r="F9735" s="24" t="s">
        <v>84</v>
      </c>
      <c r="G9735" s="97">
        <v>7.48</v>
      </c>
      <c r="H9735" s="97"/>
      <c r="I9735" s="98">
        <v>3.9</v>
      </c>
      <c r="J9735" s="98"/>
      <c r="K9735" s="27">
        <f>TRUNC(TRUNC(G9735,8)*I9735,2)</f>
        <v>29.17</v>
      </c>
    </row>
    <row r="9736" spans="1:11" ht="15" customHeight="1" x14ac:dyDescent="0.25">
      <c r="A9736" s="9"/>
      <c r="B9736" s="9"/>
      <c r="C9736" s="9"/>
      <c r="D9736" s="9"/>
      <c r="E9736" s="9"/>
      <c r="F9736" s="9"/>
      <c r="G9736" s="91" t="s">
        <v>3906</v>
      </c>
      <c r="H9736" s="91"/>
      <c r="I9736" s="91"/>
      <c r="J9736" s="91"/>
      <c r="K9736" s="28">
        <f>SUM(K9733:K9735)</f>
        <v>71.069999999999993</v>
      </c>
    </row>
    <row r="9737" spans="1:11" ht="15" customHeight="1" x14ac:dyDescent="0.25">
      <c r="A9737" s="93" t="s">
        <v>3907</v>
      </c>
      <c r="B9737" s="93"/>
      <c r="C9737" s="93"/>
      <c r="D9737" s="94" t="s">
        <v>3</v>
      </c>
      <c r="E9737" s="94"/>
      <c r="F9737" s="23" t="s">
        <v>4</v>
      </c>
      <c r="G9737" s="94" t="s">
        <v>3894</v>
      </c>
      <c r="H9737" s="94"/>
      <c r="I9737" s="94" t="s">
        <v>3895</v>
      </c>
      <c r="J9737" s="94"/>
      <c r="K9737" s="23" t="s">
        <v>3896</v>
      </c>
    </row>
    <row r="9738" spans="1:11" ht="15" customHeight="1" x14ac:dyDescent="0.25">
      <c r="A9738" s="24" t="s">
        <v>3971</v>
      </c>
      <c r="B9738" s="95" t="s">
        <v>3972</v>
      </c>
      <c r="C9738" s="95"/>
      <c r="D9738" s="96" t="s">
        <v>20</v>
      </c>
      <c r="E9738" s="96"/>
      <c r="F9738" s="24" t="s">
        <v>2056</v>
      </c>
      <c r="G9738" s="97">
        <v>2.3251949999999999</v>
      </c>
      <c r="H9738" s="97"/>
      <c r="I9738" s="98">
        <v>32.69</v>
      </c>
      <c r="J9738" s="98"/>
      <c r="K9738" s="27">
        <f>TRUNC(TRUNC(G9738,8)*I9738,2)</f>
        <v>76.010000000000005</v>
      </c>
    </row>
    <row r="9739" spans="1:11" ht="15" customHeight="1" x14ac:dyDescent="0.25">
      <c r="A9739" s="24" t="s">
        <v>3910</v>
      </c>
      <c r="B9739" s="95" t="s">
        <v>3911</v>
      </c>
      <c r="C9739" s="95"/>
      <c r="D9739" s="96" t="s">
        <v>20</v>
      </c>
      <c r="E9739" s="96"/>
      <c r="F9739" s="24" t="s">
        <v>2056</v>
      </c>
      <c r="G9739" s="97">
        <v>17.010999999999999</v>
      </c>
      <c r="H9739" s="97"/>
      <c r="I9739" s="98">
        <v>24.94</v>
      </c>
      <c r="J9739" s="98"/>
      <c r="K9739" s="27">
        <f>TRUNC(TRUNC(G9739,8)*I9739,2)</f>
        <v>424.25</v>
      </c>
    </row>
    <row r="9740" spans="1:11" ht="18" customHeight="1" x14ac:dyDescent="0.25">
      <c r="A9740" s="9"/>
      <c r="B9740" s="9"/>
      <c r="C9740" s="9"/>
      <c r="D9740" s="9"/>
      <c r="E9740" s="9"/>
      <c r="F9740" s="9"/>
      <c r="G9740" s="91" t="s">
        <v>3912</v>
      </c>
      <c r="H9740" s="91"/>
      <c r="I9740" s="91"/>
      <c r="J9740" s="91"/>
      <c r="K9740" s="28">
        <f>SUM(K9738:K9739)</f>
        <v>500.26</v>
      </c>
    </row>
    <row r="9741" spans="1:11" ht="15" customHeight="1" x14ac:dyDescent="0.25">
      <c r="A9741" s="93" t="s">
        <v>3922</v>
      </c>
      <c r="B9741" s="93"/>
      <c r="C9741" s="93"/>
      <c r="D9741" s="94" t="s">
        <v>3</v>
      </c>
      <c r="E9741" s="94"/>
      <c r="F9741" s="23" t="s">
        <v>4</v>
      </c>
      <c r="G9741" s="94" t="s">
        <v>3894</v>
      </c>
      <c r="H9741" s="94"/>
      <c r="I9741" s="94" t="s">
        <v>3895</v>
      </c>
      <c r="J9741" s="94"/>
      <c r="K9741" s="23" t="s">
        <v>3896</v>
      </c>
    </row>
    <row r="9742" spans="1:11" ht="29.1" customHeight="1" x14ac:dyDescent="0.25">
      <c r="A9742" s="24" t="s">
        <v>4052</v>
      </c>
      <c r="B9742" s="95" t="s">
        <v>4053</v>
      </c>
      <c r="C9742" s="95"/>
      <c r="D9742" s="96" t="s">
        <v>20</v>
      </c>
      <c r="E9742" s="96"/>
      <c r="F9742" s="24" t="s">
        <v>34</v>
      </c>
      <c r="G9742" s="97">
        <v>0.66502459999999997</v>
      </c>
      <c r="H9742" s="97"/>
      <c r="I9742" s="98">
        <v>619.19000000000005</v>
      </c>
      <c r="J9742" s="98"/>
      <c r="K9742" s="27">
        <f>TRUNC(TRUNC(G9742,8)*I9742,2)</f>
        <v>411.77</v>
      </c>
    </row>
    <row r="9743" spans="1:11" ht="21" customHeight="1" x14ac:dyDescent="0.25">
      <c r="A9743" s="24" t="s">
        <v>95</v>
      </c>
      <c r="B9743" s="95" t="s">
        <v>96</v>
      </c>
      <c r="C9743" s="95"/>
      <c r="D9743" s="96" t="s">
        <v>20</v>
      </c>
      <c r="E9743" s="96"/>
      <c r="F9743" s="24" t="s">
        <v>16</v>
      </c>
      <c r="G9743" s="97">
        <v>0.48</v>
      </c>
      <c r="H9743" s="97"/>
      <c r="I9743" s="98">
        <v>176.85</v>
      </c>
      <c r="J9743" s="98"/>
      <c r="K9743" s="27">
        <f>TRUNC(TRUNC(G9743,8)*I9743,2)</f>
        <v>84.88</v>
      </c>
    </row>
    <row r="9744" spans="1:11" ht="15" customHeight="1" x14ac:dyDescent="0.25">
      <c r="A9744" s="9"/>
      <c r="B9744" s="9"/>
      <c r="C9744" s="9"/>
      <c r="D9744" s="9"/>
      <c r="E9744" s="9"/>
      <c r="F9744" s="9"/>
      <c r="G9744" s="91" t="s">
        <v>3933</v>
      </c>
      <c r="H9744" s="91"/>
      <c r="I9744" s="91"/>
      <c r="J9744" s="91"/>
      <c r="K9744" s="28">
        <f>SUM(K9742:K9743)</f>
        <v>496.65</v>
      </c>
    </row>
    <row r="9745" spans="1:11" ht="15" customHeight="1" x14ac:dyDescent="0.25">
      <c r="A9745" s="9"/>
      <c r="B9745" s="9"/>
      <c r="C9745" s="9"/>
      <c r="D9745" s="9"/>
      <c r="E9745" s="9"/>
      <c r="F9745" s="9"/>
      <c r="G9745" s="92" t="s">
        <v>3913</v>
      </c>
      <c r="H9745" s="92"/>
      <c r="I9745" s="92"/>
      <c r="J9745" s="92"/>
      <c r="K9745" s="29">
        <f>ROUND(SUM(K9731,K9736,K9740,K9744),2)</f>
        <v>1316.71</v>
      </c>
    </row>
    <row r="9746" spans="1:11" ht="9.9499999999999993" customHeight="1" x14ac:dyDescent="0.25">
      <c r="A9746" s="9"/>
      <c r="B9746" s="9"/>
      <c r="C9746" s="9"/>
      <c r="D9746" s="9"/>
      <c r="E9746" s="9"/>
      <c r="F9746" s="9"/>
      <c r="G9746" s="100"/>
      <c r="H9746" s="100"/>
      <c r="I9746" s="100"/>
      <c r="J9746" s="100"/>
      <c r="K9746" s="100"/>
    </row>
    <row r="9747" spans="1:11" ht="20.100000000000001" customHeight="1" x14ac:dyDescent="0.25">
      <c r="A9747" s="99" t="s">
        <v>2863</v>
      </c>
      <c r="B9747" s="99"/>
      <c r="C9747" s="99"/>
      <c r="D9747" s="99"/>
      <c r="E9747" s="99"/>
      <c r="F9747" s="99"/>
      <c r="G9747" s="99"/>
      <c r="H9747" s="99"/>
      <c r="I9747" s="99"/>
      <c r="J9747" s="99"/>
      <c r="K9747" s="99"/>
    </row>
    <row r="9748" spans="1:11" ht="15" customHeight="1" x14ac:dyDescent="0.25">
      <c r="A9748" s="93" t="s">
        <v>3893</v>
      </c>
      <c r="B9748" s="93"/>
      <c r="C9748" s="93"/>
      <c r="D9748" s="94" t="s">
        <v>3</v>
      </c>
      <c r="E9748" s="94"/>
      <c r="F9748" s="23" t="s">
        <v>4</v>
      </c>
      <c r="G9748" s="94" t="s">
        <v>3894</v>
      </c>
      <c r="H9748" s="94"/>
      <c r="I9748" s="94" t="s">
        <v>3895</v>
      </c>
      <c r="J9748" s="94"/>
      <c r="K9748" s="23" t="s">
        <v>3896</v>
      </c>
    </row>
    <row r="9749" spans="1:11" ht="29.1" customHeight="1" x14ac:dyDescent="0.25">
      <c r="A9749" s="24" t="s">
        <v>4054</v>
      </c>
      <c r="B9749" s="95" t="s">
        <v>4055</v>
      </c>
      <c r="C9749" s="95"/>
      <c r="D9749" s="96" t="s">
        <v>20</v>
      </c>
      <c r="E9749" s="96"/>
      <c r="F9749" s="24" t="s">
        <v>34</v>
      </c>
      <c r="G9749" s="97">
        <v>0.18468999999999999</v>
      </c>
      <c r="H9749" s="97"/>
      <c r="I9749" s="98">
        <v>517.16999999999996</v>
      </c>
      <c r="J9749" s="98"/>
      <c r="K9749" s="27">
        <f t="shared" ref="K9749:K9754" si="75">ROUND(ROUND(G9749,8)*I9749,2)</f>
        <v>95.52</v>
      </c>
    </row>
    <row r="9750" spans="1:11" ht="21" customHeight="1" x14ac:dyDescent="0.25">
      <c r="A9750" s="24" t="s">
        <v>4056</v>
      </c>
      <c r="B9750" s="95" t="s">
        <v>4057</v>
      </c>
      <c r="C9750" s="95"/>
      <c r="D9750" s="96" t="s">
        <v>20</v>
      </c>
      <c r="E9750" s="96"/>
      <c r="F9750" s="24" t="s">
        <v>2057</v>
      </c>
      <c r="G9750" s="97">
        <v>3.1900000000000001E-3</v>
      </c>
      <c r="H9750" s="97"/>
      <c r="I9750" s="98">
        <v>8.98</v>
      </c>
      <c r="J9750" s="98"/>
      <c r="K9750" s="27">
        <f t="shared" si="75"/>
        <v>0.03</v>
      </c>
    </row>
    <row r="9751" spans="1:11" ht="15" customHeight="1" x14ac:dyDescent="0.25">
      <c r="A9751" s="24" t="s">
        <v>3955</v>
      </c>
      <c r="B9751" s="95" t="s">
        <v>3956</v>
      </c>
      <c r="C9751" s="95"/>
      <c r="D9751" s="96" t="s">
        <v>20</v>
      </c>
      <c r="E9751" s="96"/>
      <c r="F9751" s="24" t="s">
        <v>3903</v>
      </c>
      <c r="G9751" s="97">
        <v>4.4999999999999998E-2</v>
      </c>
      <c r="H9751" s="97"/>
      <c r="I9751" s="98">
        <v>19.37</v>
      </c>
      <c r="J9751" s="98"/>
      <c r="K9751" s="27">
        <f t="shared" si="75"/>
        <v>0.87</v>
      </c>
    </row>
    <row r="9752" spans="1:11" ht="21" customHeight="1" x14ac:dyDescent="0.25">
      <c r="A9752" s="24" t="s">
        <v>4050</v>
      </c>
      <c r="B9752" s="95" t="s">
        <v>4051</v>
      </c>
      <c r="C9752" s="95"/>
      <c r="D9752" s="96" t="s">
        <v>20</v>
      </c>
      <c r="E9752" s="96"/>
      <c r="F9752" s="24" t="s">
        <v>84</v>
      </c>
      <c r="G9752" s="97">
        <v>0.46875</v>
      </c>
      <c r="H9752" s="97"/>
      <c r="I9752" s="98">
        <v>3.9</v>
      </c>
      <c r="J9752" s="98"/>
      <c r="K9752" s="27">
        <f t="shared" si="75"/>
        <v>1.83</v>
      </c>
    </row>
    <row r="9753" spans="1:11" ht="21" customHeight="1" x14ac:dyDescent="0.25">
      <c r="A9753" s="24" t="s">
        <v>4058</v>
      </c>
      <c r="B9753" s="95" t="s">
        <v>4059</v>
      </c>
      <c r="C9753" s="95"/>
      <c r="D9753" s="96" t="s">
        <v>20</v>
      </c>
      <c r="E9753" s="96"/>
      <c r="F9753" s="24" t="s">
        <v>84</v>
      </c>
      <c r="G9753" s="97">
        <v>0.375</v>
      </c>
      <c r="H9753" s="97"/>
      <c r="I9753" s="98">
        <v>2.69</v>
      </c>
      <c r="J9753" s="98"/>
      <c r="K9753" s="27">
        <f t="shared" si="75"/>
        <v>1.01</v>
      </c>
    </row>
    <row r="9754" spans="1:11" ht="29.1" customHeight="1" x14ac:dyDescent="0.25">
      <c r="A9754" s="24" t="s">
        <v>4060</v>
      </c>
      <c r="B9754" s="95" t="s">
        <v>4061</v>
      </c>
      <c r="C9754" s="95"/>
      <c r="D9754" s="96" t="s">
        <v>20</v>
      </c>
      <c r="E9754" s="96"/>
      <c r="F9754" s="24" t="s">
        <v>16</v>
      </c>
      <c r="G9754" s="97">
        <v>1.07</v>
      </c>
      <c r="H9754" s="97"/>
      <c r="I9754" s="98">
        <v>23.81</v>
      </c>
      <c r="J9754" s="98"/>
      <c r="K9754" s="27">
        <f t="shared" si="75"/>
        <v>25.48</v>
      </c>
    </row>
    <row r="9755" spans="1:11" ht="15" customHeight="1" x14ac:dyDescent="0.25">
      <c r="A9755" s="9"/>
      <c r="B9755" s="9"/>
      <c r="C9755" s="9"/>
      <c r="D9755" s="9"/>
      <c r="E9755" s="9"/>
      <c r="F9755" s="9"/>
      <c r="G9755" s="91" t="s">
        <v>3906</v>
      </c>
      <c r="H9755" s="91"/>
      <c r="I9755" s="91"/>
      <c r="J9755" s="91"/>
      <c r="K9755" s="28">
        <f>SUM(K9749:K9754)</f>
        <v>124.74000000000001</v>
      </c>
    </row>
    <row r="9756" spans="1:11" ht="15" customHeight="1" x14ac:dyDescent="0.25">
      <c r="A9756" s="93" t="s">
        <v>3907</v>
      </c>
      <c r="B9756" s="93"/>
      <c r="C9756" s="93"/>
      <c r="D9756" s="94" t="s">
        <v>3</v>
      </c>
      <c r="E9756" s="94"/>
      <c r="F9756" s="23" t="s">
        <v>4</v>
      </c>
      <c r="G9756" s="94" t="s">
        <v>3894</v>
      </c>
      <c r="H9756" s="94"/>
      <c r="I9756" s="94" t="s">
        <v>3895</v>
      </c>
      <c r="J9756" s="94"/>
      <c r="K9756" s="23" t="s">
        <v>3896</v>
      </c>
    </row>
    <row r="9757" spans="1:11" ht="21" customHeight="1" x14ac:dyDescent="0.25">
      <c r="A9757" s="24" t="s">
        <v>3908</v>
      </c>
      <c r="B9757" s="95" t="s">
        <v>3909</v>
      </c>
      <c r="C9757" s="95"/>
      <c r="D9757" s="96" t="s">
        <v>20</v>
      </c>
      <c r="E9757" s="96"/>
      <c r="F9757" s="24" t="s">
        <v>2056</v>
      </c>
      <c r="G9757" s="97">
        <v>0.13009999999999999</v>
      </c>
      <c r="H9757" s="97"/>
      <c r="I9757" s="98">
        <v>32.24</v>
      </c>
      <c r="J9757" s="98"/>
      <c r="K9757" s="27">
        <f>ROUND(ROUND(G9757,8)*I9757,2)</f>
        <v>4.1900000000000004</v>
      </c>
    </row>
    <row r="9758" spans="1:11" ht="15" customHeight="1" x14ac:dyDescent="0.25">
      <c r="A9758" s="24" t="s">
        <v>3971</v>
      </c>
      <c r="B9758" s="95" t="s">
        <v>3972</v>
      </c>
      <c r="C9758" s="95"/>
      <c r="D9758" s="96" t="s">
        <v>20</v>
      </c>
      <c r="E9758" s="96"/>
      <c r="F9758" s="24" t="s">
        <v>2056</v>
      </c>
      <c r="G9758" s="97">
        <v>8.7400000000000005E-2</v>
      </c>
      <c r="H9758" s="97"/>
      <c r="I9758" s="98">
        <v>32.69</v>
      </c>
      <c r="J9758" s="98"/>
      <c r="K9758" s="27">
        <f>ROUND(ROUND(G9758,8)*I9758,2)</f>
        <v>2.86</v>
      </c>
    </row>
    <row r="9759" spans="1:11" ht="15" customHeight="1" x14ac:dyDescent="0.25">
      <c r="A9759" s="24" t="s">
        <v>3910</v>
      </c>
      <c r="B9759" s="95" t="s">
        <v>3911</v>
      </c>
      <c r="C9759" s="95"/>
      <c r="D9759" s="96" t="s">
        <v>20</v>
      </c>
      <c r="E9759" s="96"/>
      <c r="F9759" s="24" t="s">
        <v>2056</v>
      </c>
      <c r="G9759" s="97">
        <v>0.21759999999999999</v>
      </c>
      <c r="H9759" s="97"/>
      <c r="I9759" s="98">
        <v>24.94</v>
      </c>
      <c r="J9759" s="98"/>
      <c r="K9759" s="27">
        <f>ROUND(ROUND(G9759,8)*I9759,2)</f>
        <v>5.43</v>
      </c>
    </row>
    <row r="9760" spans="1:11" ht="18" customHeight="1" x14ac:dyDescent="0.25">
      <c r="A9760" s="9"/>
      <c r="B9760" s="9"/>
      <c r="C9760" s="9"/>
      <c r="D9760" s="9"/>
      <c r="E9760" s="9"/>
      <c r="F9760" s="9"/>
      <c r="G9760" s="91" t="s">
        <v>3912</v>
      </c>
      <c r="H9760" s="91"/>
      <c r="I9760" s="91"/>
      <c r="J9760" s="91"/>
      <c r="K9760" s="28">
        <f>SUM(K9757:K9759)</f>
        <v>12.48</v>
      </c>
    </row>
    <row r="9761" spans="1:11" ht="15" customHeight="1" x14ac:dyDescent="0.25">
      <c r="A9761" s="93" t="s">
        <v>3922</v>
      </c>
      <c r="B9761" s="93"/>
      <c r="C9761" s="93"/>
      <c r="D9761" s="94" t="s">
        <v>3</v>
      </c>
      <c r="E9761" s="94"/>
      <c r="F9761" s="23" t="s">
        <v>4</v>
      </c>
      <c r="G9761" s="94" t="s">
        <v>3894</v>
      </c>
      <c r="H9761" s="94"/>
      <c r="I9761" s="94" t="s">
        <v>3895</v>
      </c>
      <c r="J9761" s="94"/>
      <c r="K9761" s="23" t="s">
        <v>3896</v>
      </c>
    </row>
    <row r="9762" spans="1:11" ht="29.1" customHeight="1" x14ac:dyDescent="0.25">
      <c r="A9762" s="24" t="s">
        <v>4062</v>
      </c>
      <c r="B9762" s="95" t="s">
        <v>4063</v>
      </c>
      <c r="C9762" s="95"/>
      <c r="D9762" s="96" t="s">
        <v>20</v>
      </c>
      <c r="E9762" s="96"/>
      <c r="F9762" s="24" t="s">
        <v>3903</v>
      </c>
      <c r="G9762" s="97">
        <v>1.23E-2</v>
      </c>
      <c r="H9762" s="97"/>
      <c r="I9762" s="98">
        <v>23.44</v>
      </c>
      <c r="J9762" s="98"/>
      <c r="K9762" s="27">
        <f>ROUND(ROUND(G9762,8)*I9762,2)</f>
        <v>0.28999999999999998</v>
      </c>
    </row>
    <row r="9763" spans="1:11" ht="21" customHeight="1" x14ac:dyDescent="0.25">
      <c r="A9763" s="24" t="s">
        <v>4064</v>
      </c>
      <c r="B9763" s="95" t="s">
        <v>4065</v>
      </c>
      <c r="C9763" s="95"/>
      <c r="D9763" s="96" t="s">
        <v>4066</v>
      </c>
      <c r="E9763" s="96"/>
      <c r="F9763" s="24" t="s">
        <v>26</v>
      </c>
      <c r="G9763" s="97">
        <v>4</v>
      </c>
      <c r="H9763" s="97"/>
      <c r="I9763" s="98">
        <v>5.76</v>
      </c>
      <c r="J9763" s="98"/>
      <c r="K9763" s="27">
        <f>ROUND(ROUND(G9763,8)*I9763,2)</f>
        <v>23.04</v>
      </c>
    </row>
    <row r="9764" spans="1:11" ht="15" customHeight="1" x14ac:dyDescent="0.25">
      <c r="A9764" s="9"/>
      <c r="B9764" s="9"/>
      <c r="C9764" s="9"/>
      <c r="D9764" s="9"/>
      <c r="E9764" s="9"/>
      <c r="F9764" s="9"/>
      <c r="G9764" s="91" t="s">
        <v>3933</v>
      </c>
      <c r="H9764" s="91"/>
      <c r="I9764" s="91"/>
      <c r="J9764" s="91"/>
      <c r="K9764" s="28">
        <f>SUM(K9762:K9763)</f>
        <v>23.33</v>
      </c>
    </row>
    <row r="9765" spans="1:11" ht="15" customHeight="1" x14ac:dyDescent="0.25">
      <c r="A9765" s="9"/>
      <c r="B9765" s="9"/>
      <c r="C9765" s="9"/>
      <c r="D9765" s="9"/>
      <c r="E9765" s="9"/>
      <c r="F9765" s="9"/>
      <c r="G9765" s="92" t="s">
        <v>3913</v>
      </c>
      <c r="H9765" s="92"/>
      <c r="I9765" s="92"/>
      <c r="J9765" s="92"/>
      <c r="K9765" s="29">
        <f>ROUND(SUM(K9755,K9760,K9764),2)</f>
        <v>160.55000000000001</v>
      </c>
    </row>
    <row r="9766" spans="1:11" ht="9.9499999999999993" customHeight="1" x14ac:dyDescent="0.25">
      <c r="A9766" s="9"/>
      <c r="B9766" s="9"/>
      <c r="C9766" s="9"/>
      <c r="D9766" s="9"/>
      <c r="E9766" s="9"/>
      <c r="F9766" s="9"/>
      <c r="G9766" s="100"/>
      <c r="H9766" s="100"/>
      <c r="I9766" s="100"/>
      <c r="J9766" s="100"/>
      <c r="K9766" s="100"/>
    </row>
    <row r="9767" spans="1:11" ht="20.100000000000001" customHeight="1" x14ac:dyDescent="0.25">
      <c r="A9767" s="99" t="s">
        <v>2864</v>
      </c>
      <c r="B9767" s="99"/>
      <c r="C9767" s="99"/>
      <c r="D9767" s="99"/>
      <c r="E9767" s="99"/>
      <c r="F9767" s="99"/>
      <c r="G9767" s="99"/>
      <c r="H9767" s="99"/>
      <c r="I9767" s="99"/>
      <c r="J9767" s="99"/>
      <c r="K9767" s="99"/>
    </row>
    <row r="9768" spans="1:11" ht="15" customHeight="1" x14ac:dyDescent="0.25">
      <c r="A9768" s="93" t="s">
        <v>3893</v>
      </c>
      <c r="B9768" s="93"/>
      <c r="C9768" s="93"/>
      <c r="D9768" s="94" t="s">
        <v>3</v>
      </c>
      <c r="E9768" s="94"/>
      <c r="F9768" s="23" t="s">
        <v>4</v>
      </c>
      <c r="G9768" s="94" t="s">
        <v>3894</v>
      </c>
      <c r="H9768" s="94"/>
      <c r="I9768" s="94" t="s">
        <v>3895</v>
      </c>
      <c r="J9768" s="94"/>
      <c r="K9768" s="23" t="s">
        <v>3896</v>
      </c>
    </row>
    <row r="9769" spans="1:11" ht="45.95" customHeight="1" x14ac:dyDescent="0.25">
      <c r="A9769" s="24" t="s">
        <v>4073</v>
      </c>
      <c r="B9769" s="95" t="s">
        <v>4074</v>
      </c>
      <c r="C9769" s="95"/>
      <c r="D9769" s="96" t="s">
        <v>20</v>
      </c>
      <c r="E9769" s="96"/>
      <c r="F9769" s="24" t="s">
        <v>26</v>
      </c>
      <c r="G9769" s="97">
        <v>1</v>
      </c>
      <c r="H9769" s="97"/>
      <c r="I9769" s="98">
        <v>1235.9100000000001</v>
      </c>
      <c r="J9769" s="98"/>
      <c r="K9769" s="27">
        <f>TRUNC(TRUNC(G9769,8)*I9769,2)</f>
        <v>1235.9100000000001</v>
      </c>
    </row>
    <row r="9770" spans="1:11" ht="21" customHeight="1" x14ac:dyDescent="0.25">
      <c r="A9770" s="24" t="s">
        <v>4075</v>
      </c>
      <c r="B9770" s="95" t="s">
        <v>4076</v>
      </c>
      <c r="C9770" s="95"/>
      <c r="D9770" s="96" t="s">
        <v>20</v>
      </c>
      <c r="E9770" s="96"/>
      <c r="F9770" s="24" t="s">
        <v>34</v>
      </c>
      <c r="G9770" s="97">
        <v>1.1999999999999999E-3</v>
      </c>
      <c r="H9770" s="97"/>
      <c r="I9770" s="98">
        <v>205.09</v>
      </c>
      <c r="J9770" s="98"/>
      <c r="K9770" s="27">
        <f>TRUNC(TRUNC(G9770,8)*I9770,2)</f>
        <v>0.24</v>
      </c>
    </row>
    <row r="9771" spans="1:11" ht="15" customHeight="1" x14ac:dyDescent="0.25">
      <c r="A9771" s="9"/>
      <c r="B9771" s="9"/>
      <c r="C9771" s="9"/>
      <c r="D9771" s="9"/>
      <c r="E9771" s="9"/>
      <c r="F9771" s="9"/>
      <c r="G9771" s="91" t="s">
        <v>3906</v>
      </c>
      <c r="H9771" s="91"/>
      <c r="I9771" s="91"/>
      <c r="J9771" s="91"/>
      <c r="K9771" s="28">
        <f>SUM(K9769:K9770)</f>
        <v>1236.1500000000001</v>
      </c>
    </row>
    <row r="9772" spans="1:11" ht="15" customHeight="1" x14ac:dyDescent="0.25">
      <c r="A9772" s="93" t="s">
        <v>3907</v>
      </c>
      <c r="B9772" s="93"/>
      <c r="C9772" s="93"/>
      <c r="D9772" s="94" t="s">
        <v>3</v>
      </c>
      <c r="E9772" s="94"/>
      <c r="F9772" s="23" t="s">
        <v>4</v>
      </c>
      <c r="G9772" s="94" t="s">
        <v>3894</v>
      </c>
      <c r="H9772" s="94"/>
      <c r="I9772" s="94" t="s">
        <v>3895</v>
      </c>
      <c r="J9772" s="94"/>
      <c r="K9772" s="23" t="s">
        <v>3896</v>
      </c>
    </row>
    <row r="9773" spans="1:11" ht="15" customHeight="1" x14ac:dyDescent="0.25">
      <c r="A9773" s="24" t="s">
        <v>3971</v>
      </c>
      <c r="B9773" s="95" t="s">
        <v>3972</v>
      </c>
      <c r="C9773" s="95"/>
      <c r="D9773" s="96" t="s">
        <v>20</v>
      </c>
      <c r="E9773" s="96"/>
      <c r="F9773" s="24" t="s">
        <v>2056</v>
      </c>
      <c r="G9773" s="97">
        <v>0.86809999999999998</v>
      </c>
      <c r="H9773" s="97"/>
      <c r="I9773" s="98">
        <v>32.69</v>
      </c>
      <c r="J9773" s="98"/>
      <c r="K9773" s="27">
        <f>TRUNC(TRUNC(G9773,8)*I9773,2)</f>
        <v>28.37</v>
      </c>
    </row>
    <row r="9774" spans="1:11" ht="15" customHeight="1" x14ac:dyDescent="0.25">
      <c r="A9774" s="24" t="s">
        <v>3910</v>
      </c>
      <c r="B9774" s="95" t="s">
        <v>3911</v>
      </c>
      <c r="C9774" s="95"/>
      <c r="D9774" s="96" t="s">
        <v>20</v>
      </c>
      <c r="E9774" s="96"/>
      <c r="F9774" s="24" t="s">
        <v>2056</v>
      </c>
      <c r="G9774" s="97">
        <v>0.57869999999999999</v>
      </c>
      <c r="H9774" s="97"/>
      <c r="I9774" s="98">
        <v>24.94</v>
      </c>
      <c r="J9774" s="98"/>
      <c r="K9774" s="27">
        <f>TRUNC(TRUNC(G9774,8)*I9774,2)</f>
        <v>14.43</v>
      </c>
    </row>
    <row r="9775" spans="1:11" ht="18" customHeight="1" x14ac:dyDescent="0.25">
      <c r="A9775" s="9"/>
      <c r="B9775" s="9"/>
      <c r="C9775" s="9"/>
      <c r="D9775" s="9"/>
      <c r="E9775" s="9"/>
      <c r="F9775" s="9"/>
      <c r="G9775" s="91" t="s">
        <v>3912</v>
      </c>
      <c r="H9775" s="91"/>
      <c r="I9775" s="91"/>
      <c r="J9775" s="91"/>
      <c r="K9775" s="28">
        <f>SUM(K9773:K9774)</f>
        <v>42.8</v>
      </c>
    </row>
    <row r="9776" spans="1:11" ht="15" customHeight="1" x14ac:dyDescent="0.25">
      <c r="A9776" s="93" t="s">
        <v>3922</v>
      </c>
      <c r="B9776" s="93"/>
      <c r="C9776" s="93"/>
      <c r="D9776" s="94" t="s">
        <v>3</v>
      </c>
      <c r="E9776" s="94"/>
      <c r="F9776" s="23" t="s">
        <v>4</v>
      </c>
      <c r="G9776" s="94" t="s">
        <v>3894</v>
      </c>
      <c r="H9776" s="94"/>
      <c r="I9776" s="94" t="s">
        <v>3895</v>
      </c>
      <c r="J9776" s="94"/>
      <c r="K9776" s="23" t="s">
        <v>3896</v>
      </c>
    </row>
    <row r="9777" spans="1:11" ht="29.1" customHeight="1" x14ac:dyDescent="0.25">
      <c r="A9777" s="24" t="s">
        <v>4077</v>
      </c>
      <c r="B9777" s="95" t="s">
        <v>4078</v>
      </c>
      <c r="C9777" s="95"/>
      <c r="D9777" s="96" t="s">
        <v>20</v>
      </c>
      <c r="E9777" s="96"/>
      <c r="F9777" s="24" t="s">
        <v>34</v>
      </c>
      <c r="G9777" s="97">
        <v>2.2200000000000001E-2</v>
      </c>
      <c r="H9777" s="97"/>
      <c r="I9777" s="98">
        <v>924.6</v>
      </c>
      <c r="J9777" s="98"/>
      <c r="K9777" s="27">
        <f>TRUNC(TRUNC(G9777,8)*I9777,2)</f>
        <v>20.52</v>
      </c>
    </row>
    <row r="9778" spans="1:11" ht="15" customHeight="1" x14ac:dyDescent="0.25">
      <c r="A9778" s="9"/>
      <c r="B9778" s="9"/>
      <c r="C9778" s="9"/>
      <c r="D9778" s="9"/>
      <c r="E9778" s="9"/>
      <c r="F9778" s="9"/>
      <c r="G9778" s="91" t="s">
        <v>3933</v>
      </c>
      <c r="H9778" s="91"/>
      <c r="I9778" s="91"/>
      <c r="J9778" s="91"/>
      <c r="K9778" s="28">
        <f>SUM(K9777:K9777)</f>
        <v>20.52</v>
      </c>
    </row>
    <row r="9779" spans="1:11" ht="15" customHeight="1" x14ac:dyDescent="0.25">
      <c r="A9779" s="9"/>
      <c r="B9779" s="9"/>
      <c r="C9779" s="9"/>
      <c r="D9779" s="9"/>
      <c r="E9779" s="9"/>
      <c r="F9779" s="9"/>
      <c r="G9779" s="92" t="s">
        <v>3913</v>
      </c>
      <c r="H9779" s="92"/>
      <c r="I9779" s="92"/>
      <c r="J9779" s="92"/>
      <c r="K9779" s="29">
        <f>ROUND(SUM(K9771,K9775,K9778),2)</f>
        <v>1299.47</v>
      </c>
    </row>
    <row r="9780" spans="1:11" ht="9.9499999999999993" customHeight="1" x14ac:dyDescent="0.25">
      <c r="A9780" s="9"/>
      <c r="B9780" s="9"/>
      <c r="C9780" s="9"/>
      <c r="D9780" s="9"/>
      <c r="E9780" s="9"/>
      <c r="F9780" s="9"/>
      <c r="G9780" s="100"/>
      <c r="H9780" s="100"/>
      <c r="I9780" s="100"/>
      <c r="J9780" s="100"/>
      <c r="K9780" s="100"/>
    </row>
    <row r="9781" spans="1:11" ht="20.100000000000001" customHeight="1" x14ac:dyDescent="0.25">
      <c r="A9781" s="99" t="s">
        <v>2865</v>
      </c>
      <c r="B9781" s="99"/>
      <c r="C9781" s="99"/>
      <c r="D9781" s="99"/>
      <c r="E9781" s="99"/>
      <c r="F9781" s="99"/>
      <c r="G9781" s="99"/>
      <c r="H9781" s="99"/>
      <c r="I9781" s="99"/>
      <c r="J9781" s="99"/>
      <c r="K9781" s="99"/>
    </row>
    <row r="9782" spans="1:11" ht="15" customHeight="1" x14ac:dyDescent="0.25">
      <c r="A9782" s="93" t="s">
        <v>3893</v>
      </c>
      <c r="B9782" s="93"/>
      <c r="C9782" s="93"/>
      <c r="D9782" s="94" t="s">
        <v>3</v>
      </c>
      <c r="E9782" s="94"/>
      <c r="F9782" s="23" t="s">
        <v>4</v>
      </c>
      <c r="G9782" s="94" t="s">
        <v>3894</v>
      </c>
      <c r="H9782" s="94"/>
      <c r="I9782" s="94" t="s">
        <v>3895</v>
      </c>
      <c r="J9782" s="94"/>
      <c r="K9782" s="23" t="s">
        <v>3896</v>
      </c>
    </row>
    <row r="9783" spans="1:11" ht="15" customHeight="1" x14ac:dyDescent="0.25">
      <c r="A9783" s="24" t="s">
        <v>4067</v>
      </c>
      <c r="B9783" s="95" t="s">
        <v>4068</v>
      </c>
      <c r="C9783" s="95"/>
      <c r="D9783" s="96" t="s">
        <v>20</v>
      </c>
      <c r="E9783" s="96"/>
      <c r="F9783" s="24" t="s">
        <v>3903</v>
      </c>
      <c r="G9783" s="97">
        <v>8.6199999999999992</v>
      </c>
      <c r="H9783" s="97"/>
      <c r="I9783" s="98">
        <v>1.1299999999999999</v>
      </c>
      <c r="J9783" s="98"/>
      <c r="K9783" s="27">
        <f>TRUNC(TRUNC(G9783,8)*I9783,2)</f>
        <v>9.74</v>
      </c>
    </row>
    <row r="9784" spans="1:11" ht="29.1" customHeight="1" x14ac:dyDescent="0.25">
      <c r="A9784" s="24" t="s">
        <v>4069</v>
      </c>
      <c r="B9784" s="95" t="s">
        <v>4070</v>
      </c>
      <c r="C9784" s="95"/>
      <c r="D9784" s="96" t="s">
        <v>20</v>
      </c>
      <c r="E9784" s="96"/>
      <c r="F9784" s="24" t="s">
        <v>26</v>
      </c>
      <c r="G9784" s="97">
        <v>6.4375</v>
      </c>
      <c r="H9784" s="97"/>
      <c r="I9784" s="98">
        <v>17.63</v>
      </c>
      <c r="J9784" s="98"/>
      <c r="K9784" s="27">
        <f>TRUNC(TRUNC(G9784,8)*I9784,2)</f>
        <v>113.49</v>
      </c>
    </row>
    <row r="9785" spans="1:11" ht="15" customHeight="1" x14ac:dyDescent="0.25">
      <c r="A9785" s="24" t="s">
        <v>4071</v>
      </c>
      <c r="B9785" s="95" t="s">
        <v>4072</v>
      </c>
      <c r="C9785" s="95"/>
      <c r="D9785" s="96" t="s">
        <v>20</v>
      </c>
      <c r="E9785" s="96"/>
      <c r="F9785" s="24" t="s">
        <v>3903</v>
      </c>
      <c r="G9785" s="97">
        <v>0.24</v>
      </c>
      <c r="H9785" s="97"/>
      <c r="I9785" s="98">
        <v>3.58</v>
      </c>
      <c r="J9785" s="98"/>
      <c r="K9785" s="27">
        <f>TRUNC(TRUNC(G9785,8)*I9785,2)</f>
        <v>0.85</v>
      </c>
    </row>
    <row r="9786" spans="1:11" ht="15" customHeight="1" x14ac:dyDescent="0.25">
      <c r="A9786" s="9"/>
      <c r="B9786" s="9"/>
      <c r="C9786" s="9"/>
      <c r="D9786" s="9"/>
      <c r="E9786" s="9"/>
      <c r="F9786" s="9"/>
      <c r="G9786" s="91" t="s">
        <v>3906</v>
      </c>
      <c r="H9786" s="91"/>
      <c r="I9786" s="91"/>
      <c r="J9786" s="91"/>
      <c r="K9786" s="28">
        <f>SUM(K9783:K9785)</f>
        <v>124.07999999999998</v>
      </c>
    </row>
    <row r="9787" spans="1:11" ht="15" customHeight="1" x14ac:dyDescent="0.25">
      <c r="A9787" s="93" t="s">
        <v>3907</v>
      </c>
      <c r="B9787" s="93"/>
      <c r="C9787" s="93"/>
      <c r="D9787" s="94" t="s">
        <v>3</v>
      </c>
      <c r="E9787" s="94"/>
      <c r="F9787" s="23" t="s">
        <v>4</v>
      </c>
      <c r="G9787" s="94" t="s">
        <v>3894</v>
      </c>
      <c r="H9787" s="94"/>
      <c r="I9787" s="94" t="s">
        <v>3895</v>
      </c>
      <c r="J9787" s="94"/>
      <c r="K9787" s="23" t="s">
        <v>3896</v>
      </c>
    </row>
    <row r="9788" spans="1:11" ht="15" customHeight="1" x14ac:dyDescent="0.25">
      <c r="A9788" s="24" t="s">
        <v>3971</v>
      </c>
      <c r="B9788" s="95" t="s">
        <v>3972</v>
      </c>
      <c r="C9788" s="95"/>
      <c r="D9788" s="96" t="s">
        <v>20</v>
      </c>
      <c r="E9788" s="96"/>
      <c r="F9788" s="24" t="s">
        <v>2056</v>
      </c>
      <c r="G9788" s="97">
        <v>0.63900000000000001</v>
      </c>
      <c r="H9788" s="97"/>
      <c r="I9788" s="98">
        <v>32.69</v>
      </c>
      <c r="J9788" s="98"/>
      <c r="K9788" s="27">
        <f>TRUNC(TRUNC(G9788,8)*I9788,2)</f>
        <v>20.88</v>
      </c>
    </row>
    <row r="9789" spans="1:11" ht="15" customHeight="1" x14ac:dyDescent="0.25">
      <c r="A9789" s="24" t="s">
        <v>3910</v>
      </c>
      <c r="B9789" s="95" t="s">
        <v>3911</v>
      </c>
      <c r="C9789" s="95"/>
      <c r="D9789" s="96" t="s">
        <v>20</v>
      </c>
      <c r="E9789" s="96"/>
      <c r="F9789" s="24" t="s">
        <v>2056</v>
      </c>
      <c r="G9789" s="97">
        <v>1.2789999999999999</v>
      </c>
      <c r="H9789" s="97"/>
      <c r="I9789" s="98">
        <v>24.94</v>
      </c>
      <c r="J9789" s="98"/>
      <c r="K9789" s="27">
        <f>TRUNC(TRUNC(G9789,8)*I9789,2)</f>
        <v>31.89</v>
      </c>
    </row>
    <row r="9790" spans="1:11" ht="18" customHeight="1" x14ac:dyDescent="0.25">
      <c r="A9790" s="9"/>
      <c r="B9790" s="9"/>
      <c r="C9790" s="9"/>
      <c r="D9790" s="9"/>
      <c r="E9790" s="9"/>
      <c r="F9790" s="9"/>
      <c r="G9790" s="91" t="s">
        <v>3912</v>
      </c>
      <c r="H9790" s="91"/>
      <c r="I9790" s="91"/>
      <c r="J9790" s="91"/>
      <c r="K9790" s="28">
        <f>SUM(K9788:K9789)</f>
        <v>52.769999999999996</v>
      </c>
    </row>
    <row r="9791" spans="1:11" ht="15" customHeight="1" x14ac:dyDescent="0.25">
      <c r="A9791" s="9"/>
      <c r="B9791" s="9"/>
      <c r="C9791" s="9"/>
      <c r="D9791" s="9"/>
      <c r="E9791" s="9"/>
      <c r="F9791" s="9"/>
      <c r="G9791" s="92" t="s">
        <v>3913</v>
      </c>
      <c r="H9791" s="92"/>
      <c r="I9791" s="92"/>
      <c r="J9791" s="92"/>
      <c r="K9791" s="29">
        <f>ROUND(SUM(K9786,K9790),2)</f>
        <v>176.85</v>
      </c>
    </row>
    <row r="9792" spans="1:11" ht="9.9499999999999993" customHeight="1" x14ac:dyDescent="0.25">
      <c r="A9792" s="9"/>
      <c r="B9792" s="9"/>
      <c r="C9792" s="9"/>
      <c r="D9792" s="9"/>
      <c r="E9792" s="9"/>
      <c r="F9792" s="9"/>
      <c r="G9792" s="100"/>
      <c r="H9792" s="100"/>
      <c r="I9792" s="100"/>
      <c r="J9792" s="100"/>
      <c r="K9792" s="100"/>
    </row>
    <row r="9793" spans="1:11" ht="20.100000000000001" customHeight="1" x14ac:dyDescent="0.25">
      <c r="A9793" s="99" t="s">
        <v>2866</v>
      </c>
      <c r="B9793" s="99"/>
      <c r="C9793" s="99"/>
      <c r="D9793" s="99"/>
      <c r="E9793" s="99"/>
      <c r="F9793" s="99"/>
      <c r="G9793" s="99"/>
      <c r="H9793" s="99"/>
      <c r="I9793" s="99"/>
      <c r="J9793" s="99"/>
      <c r="K9793" s="99"/>
    </row>
    <row r="9794" spans="1:11" ht="20.100000000000001" customHeight="1" x14ac:dyDescent="0.25">
      <c r="A9794" s="106" t="s">
        <v>4010</v>
      </c>
      <c r="B9794" s="106"/>
      <c r="C9794" s="106"/>
      <c r="D9794" s="106"/>
      <c r="E9794" s="106"/>
      <c r="F9794" s="2" t="s">
        <v>4</v>
      </c>
      <c r="G9794" s="87" t="s">
        <v>4001</v>
      </c>
      <c r="H9794" s="87"/>
      <c r="I9794" s="87" t="s">
        <v>3895</v>
      </c>
      <c r="J9794" s="87"/>
      <c r="K9794" s="2" t="s">
        <v>4011</v>
      </c>
    </row>
    <row r="9795" spans="1:11" ht="15" customHeight="1" x14ac:dyDescent="0.25">
      <c r="A9795" s="6" t="s">
        <v>4079</v>
      </c>
      <c r="B9795" s="104" t="s">
        <v>4080</v>
      </c>
      <c r="C9795" s="104"/>
      <c r="D9795" s="104"/>
      <c r="E9795" s="104"/>
      <c r="F9795" s="6" t="s">
        <v>77</v>
      </c>
      <c r="G9795" s="113">
        <v>1.7700000000000001E-3</v>
      </c>
      <c r="H9795" s="113"/>
      <c r="I9795" s="105">
        <v>33.79</v>
      </c>
      <c r="J9795" s="105"/>
      <c r="K9795" s="33">
        <f>ROUND(ROUND(G9795,5)*I9795,4)</f>
        <v>5.9799999999999999E-2</v>
      </c>
    </row>
    <row r="9796" spans="1:11" ht="15" customHeight="1" x14ac:dyDescent="0.25">
      <c r="A9796" s="6" t="s">
        <v>4081</v>
      </c>
      <c r="B9796" s="104" t="s">
        <v>4082</v>
      </c>
      <c r="C9796" s="104"/>
      <c r="D9796" s="104"/>
      <c r="E9796" s="104"/>
      <c r="F9796" s="6" t="s">
        <v>77</v>
      </c>
      <c r="G9796" s="113">
        <v>3.9300000000000003E-3</v>
      </c>
      <c r="H9796" s="113"/>
      <c r="I9796" s="105">
        <v>448.02</v>
      </c>
      <c r="J9796" s="105"/>
      <c r="K9796" s="33">
        <f>ROUND(ROUND(G9796,5)*I9796,4)</f>
        <v>1.7606999999999999</v>
      </c>
    </row>
    <row r="9797" spans="1:11" ht="15" customHeight="1" x14ac:dyDescent="0.25">
      <c r="A9797" s="6" t="s">
        <v>4083</v>
      </c>
      <c r="B9797" s="104" t="s">
        <v>4084</v>
      </c>
      <c r="C9797" s="104"/>
      <c r="D9797" s="104"/>
      <c r="E9797" s="104"/>
      <c r="F9797" s="6" t="s">
        <v>77</v>
      </c>
      <c r="G9797" s="113">
        <v>7.0800000000000004E-3</v>
      </c>
      <c r="H9797" s="113"/>
      <c r="I9797" s="105">
        <v>46.06</v>
      </c>
      <c r="J9797" s="105"/>
      <c r="K9797" s="33">
        <f>ROUND(ROUND(G9797,5)*I9797,4)</f>
        <v>0.3261</v>
      </c>
    </row>
    <row r="9798" spans="1:11" ht="15" customHeight="1" x14ac:dyDescent="0.25">
      <c r="A9798" s="6" t="s">
        <v>4085</v>
      </c>
      <c r="B9798" s="104" t="s">
        <v>4086</v>
      </c>
      <c r="C9798" s="104"/>
      <c r="D9798" s="104"/>
      <c r="E9798" s="104"/>
      <c r="F9798" s="6" t="s">
        <v>103</v>
      </c>
      <c r="G9798" s="113">
        <v>1</v>
      </c>
      <c r="H9798" s="113"/>
      <c r="I9798" s="105">
        <v>16.98</v>
      </c>
      <c r="J9798" s="105"/>
      <c r="K9798" s="33">
        <f>ROUND(ROUND(G9798,5)*I9798,4)</f>
        <v>16.98</v>
      </c>
    </row>
    <row r="9799" spans="1:11" ht="15" customHeight="1" x14ac:dyDescent="0.25">
      <c r="A9799" s="1"/>
      <c r="B9799" s="1"/>
      <c r="C9799" s="1"/>
      <c r="D9799" s="1"/>
      <c r="E9799" s="1"/>
      <c r="F9799" s="1"/>
      <c r="G9799" s="85" t="s">
        <v>4014</v>
      </c>
      <c r="H9799" s="85"/>
      <c r="I9799" s="85"/>
      <c r="J9799" s="85"/>
      <c r="K9799" s="34">
        <f>SUM(K9795:K9798)</f>
        <v>19.1266</v>
      </c>
    </row>
    <row r="9800" spans="1:11" ht="15" customHeight="1" x14ac:dyDescent="0.25">
      <c r="A9800" s="106" t="s">
        <v>4015</v>
      </c>
      <c r="B9800" s="106"/>
      <c r="C9800" s="106"/>
      <c r="D9800" s="23" t="s">
        <v>4016</v>
      </c>
      <c r="E9800" s="94" t="s">
        <v>4017</v>
      </c>
      <c r="F9800" s="94"/>
      <c r="G9800" s="94" t="s">
        <v>4001</v>
      </c>
      <c r="H9800" s="94"/>
      <c r="I9800" s="94" t="s">
        <v>3895</v>
      </c>
      <c r="J9800" s="94"/>
      <c r="K9800" s="23" t="s">
        <v>4011</v>
      </c>
    </row>
    <row r="9801" spans="1:11" ht="27.95" customHeight="1" x14ac:dyDescent="0.25">
      <c r="A9801" s="38" t="s">
        <v>4085</v>
      </c>
      <c r="B9801" s="109" t="s">
        <v>4087</v>
      </c>
      <c r="C9801" s="109"/>
      <c r="D9801" s="38" t="s">
        <v>4019</v>
      </c>
      <c r="E9801" s="110" t="s">
        <v>4088</v>
      </c>
      <c r="F9801" s="110"/>
      <c r="G9801" s="111">
        <v>1.9630000000000002E-2</v>
      </c>
      <c r="H9801" s="111"/>
      <c r="I9801" s="112">
        <v>33.64</v>
      </c>
      <c r="J9801" s="112"/>
      <c r="K9801" s="41">
        <f>ROUND(ROUND(G9801,5)*I9801,4)</f>
        <v>0.66039999999999999</v>
      </c>
    </row>
    <row r="9802" spans="1:11" ht="15" customHeight="1" x14ac:dyDescent="0.25">
      <c r="A9802" s="1"/>
      <c r="B9802" s="1"/>
      <c r="C9802" s="1"/>
      <c r="D9802" s="1"/>
      <c r="E9802" s="1"/>
      <c r="F9802" s="1"/>
      <c r="G9802" s="85" t="s">
        <v>4021</v>
      </c>
      <c r="H9802" s="85"/>
      <c r="I9802" s="85"/>
      <c r="J9802" s="85"/>
      <c r="K9802" s="33">
        <f>SUM(K9801:K9801)</f>
        <v>0.66039999999999999</v>
      </c>
    </row>
    <row r="9803" spans="1:11" ht="12.95" customHeight="1" x14ac:dyDescent="0.25">
      <c r="A9803" s="106" t="s">
        <v>4022</v>
      </c>
      <c r="B9803" s="106"/>
      <c r="C9803" s="94" t="s">
        <v>4023</v>
      </c>
      <c r="D9803" s="94" t="s">
        <v>5</v>
      </c>
      <c r="E9803" s="94" t="s">
        <v>4024</v>
      </c>
      <c r="F9803" s="94"/>
      <c r="G9803" s="94" t="s">
        <v>4025</v>
      </c>
      <c r="H9803" s="94"/>
      <c r="I9803" s="94" t="s">
        <v>2086</v>
      </c>
      <c r="J9803" s="94"/>
      <c r="K9803" s="94" t="s">
        <v>4011</v>
      </c>
    </row>
    <row r="9804" spans="1:11" ht="12" customHeight="1" x14ac:dyDescent="0.25">
      <c r="A9804" s="106"/>
      <c r="B9804" s="106"/>
      <c r="C9804" s="94"/>
      <c r="D9804" s="94"/>
      <c r="E9804" s="23" t="s">
        <v>2092</v>
      </c>
      <c r="F9804" s="23" t="s">
        <v>4026</v>
      </c>
      <c r="G9804" s="23" t="s">
        <v>2092</v>
      </c>
      <c r="H9804" s="23" t="s">
        <v>4026</v>
      </c>
      <c r="I9804" s="23" t="s">
        <v>2092</v>
      </c>
      <c r="J9804" s="23" t="s">
        <v>4026</v>
      </c>
      <c r="K9804" s="94"/>
    </row>
    <row r="9805" spans="1:11" ht="27.95" customHeight="1" x14ac:dyDescent="0.25">
      <c r="A9805" s="38" t="s">
        <v>4085</v>
      </c>
      <c r="B9805" s="39" t="s">
        <v>4087</v>
      </c>
      <c r="C9805" s="38" t="s">
        <v>4027</v>
      </c>
      <c r="D9805" s="40">
        <v>1.9630000000000002E-2</v>
      </c>
      <c r="E9805" s="42">
        <v>0</v>
      </c>
      <c r="F9805" s="43">
        <v>1.1100000000000001</v>
      </c>
      <c r="G9805" s="42">
        <v>0</v>
      </c>
      <c r="H9805" s="43">
        <v>0.88</v>
      </c>
      <c r="I9805" s="42">
        <v>0</v>
      </c>
      <c r="J9805" s="43">
        <v>0.72</v>
      </c>
      <c r="K9805" s="41">
        <f>ROUND(D9805*(ROUND(E9805*F9805,4)+ROUND(G9805*H9805,4)+ROUND(I9805*J9805,4)),4)</f>
        <v>0</v>
      </c>
    </row>
    <row r="9806" spans="1:11" ht="15" customHeight="1" x14ac:dyDescent="0.25">
      <c r="A9806" s="1"/>
      <c r="B9806" s="1"/>
      <c r="C9806" s="1"/>
      <c r="D9806" s="1"/>
      <c r="E9806" s="1"/>
      <c r="F9806" s="1"/>
      <c r="G9806" s="85" t="s">
        <v>4028</v>
      </c>
      <c r="H9806" s="85"/>
      <c r="I9806" s="85"/>
      <c r="J9806" s="85"/>
      <c r="K9806" s="33">
        <f>SUM(K9804:K9805)</f>
        <v>0</v>
      </c>
    </row>
    <row r="9807" spans="1:11" ht="15" customHeight="1" x14ac:dyDescent="0.25">
      <c r="A9807" s="9"/>
      <c r="B9807" s="9"/>
      <c r="C9807" s="9"/>
      <c r="D9807" s="9"/>
      <c r="E9807" s="9"/>
      <c r="F9807" s="9"/>
      <c r="G9807" s="92" t="s">
        <v>4029</v>
      </c>
      <c r="H9807" s="92"/>
      <c r="I9807" s="92"/>
      <c r="J9807" s="92"/>
      <c r="K9807" s="33">
        <f>SUM(K9799,K9802,K9806)</f>
        <v>19.786999999999999</v>
      </c>
    </row>
    <row r="9808" spans="1:11" ht="15" customHeight="1" x14ac:dyDescent="0.25">
      <c r="A9808" s="9"/>
      <c r="B9808" s="9"/>
      <c r="C9808" s="9"/>
      <c r="D9808" s="9"/>
      <c r="E9808" s="9"/>
      <c r="F9808" s="9"/>
      <c r="G9808" s="92" t="s">
        <v>3913</v>
      </c>
      <c r="H9808" s="92"/>
      <c r="I9808" s="92"/>
      <c r="J9808" s="92"/>
      <c r="K9808" s="29">
        <f>ROUND(SUM(K9807),2)</f>
        <v>19.79</v>
      </c>
    </row>
    <row r="9809" spans="1:11" ht="9.9499999999999993" customHeight="1" x14ac:dyDescent="0.25">
      <c r="A9809" s="9"/>
      <c r="B9809" s="9"/>
      <c r="C9809" s="9"/>
      <c r="D9809" s="9"/>
      <c r="E9809" s="9"/>
      <c r="F9809" s="9"/>
      <c r="G9809" s="100"/>
      <c r="H9809" s="100"/>
      <c r="I9809" s="100"/>
      <c r="J9809" s="100"/>
      <c r="K9809" s="100"/>
    </row>
    <row r="9810" spans="1:11" ht="20.100000000000001" customHeight="1" x14ac:dyDescent="0.25">
      <c r="A9810" s="99" t="s">
        <v>2867</v>
      </c>
      <c r="B9810" s="99"/>
      <c r="C9810" s="99"/>
      <c r="D9810" s="99"/>
      <c r="E9810" s="99"/>
      <c r="F9810" s="99"/>
      <c r="G9810" s="99"/>
      <c r="H9810" s="99"/>
      <c r="I9810" s="99"/>
      <c r="J9810" s="99"/>
      <c r="K9810" s="99"/>
    </row>
    <row r="9811" spans="1:11" ht="15" customHeight="1" x14ac:dyDescent="0.25">
      <c r="A9811" s="93" t="s">
        <v>3893</v>
      </c>
      <c r="B9811" s="93"/>
      <c r="C9811" s="93"/>
      <c r="D9811" s="94" t="s">
        <v>3</v>
      </c>
      <c r="E9811" s="94"/>
      <c r="F9811" s="23" t="s">
        <v>4</v>
      </c>
      <c r="G9811" s="94" t="s">
        <v>3894</v>
      </c>
      <c r="H9811" s="94"/>
      <c r="I9811" s="94" t="s">
        <v>3895</v>
      </c>
      <c r="J9811" s="94"/>
      <c r="K9811" s="23" t="s">
        <v>3896</v>
      </c>
    </row>
    <row r="9812" spans="1:11" ht="15" customHeight="1" x14ac:dyDescent="0.25">
      <c r="A9812" s="24" t="s">
        <v>4089</v>
      </c>
      <c r="B9812" s="95" t="s">
        <v>4090</v>
      </c>
      <c r="C9812" s="95"/>
      <c r="D9812" s="96" t="s">
        <v>20</v>
      </c>
      <c r="E9812" s="96"/>
      <c r="F9812" s="24" t="s">
        <v>16</v>
      </c>
      <c r="G9812" s="97">
        <v>1</v>
      </c>
      <c r="H9812" s="97"/>
      <c r="I9812" s="98">
        <v>12.85</v>
      </c>
      <c r="J9812" s="98"/>
      <c r="K9812" s="27">
        <f>TRUNC(TRUNC(G9812,8)*I9812,2)</f>
        <v>12.85</v>
      </c>
    </row>
    <row r="9813" spans="1:11" ht="15" customHeight="1" x14ac:dyDescent="0.25">
      <c r="A9813" s="9"/>
      <c r="B9813" s="9"/>
      <c r="C9813" s="9"/>
      <c r="D9813" s="9"/>
      <c r="E9813" s="9"/>
      <c r="F9813" s="9"/>
      <c r="G9813" s="91" t="s">
        <v>3906</v>
      </c>
      <c r="H9813" s="91"/>
      <c r="I9813" s="91"/>
      <c r="J9813" s="91"/>
      <c r="K9813" s="28">
        <f>SUM(K9812:K9812)</f>
        <v>12.85</v>
      </c>
    </row>
    <row r="9814" spans="1:11" ht="15" customHeight="1" x14ac:dyDescent="0.25">
      <c r="A9814" s="93" t="s">
        <v>3907</v>
      </c>
      <c r="B9814" s="93"/>
      <c r="C9814" s="93"/>
      <c r="D9814" s="94" t="s">
        <v>3</v>
      </c>
      <c r="E9814" s="94"/>
      <c r="F9814" s="23" t="s">
        <v>4</v>
      </c>
      <c r="G9814" s="94" t="s">
        <v>3894</v>
      </c>
      <c r="H9814" s="94"/>
      <c r="I9814" s="94" t="s">
        <v>3895</v>
      </c>
      <c r="J9814" s="94"/>
      <c r="K9814" s="23" t="s">
        <v>3896</v>
      </c>
    </row>
    <row r="9815" spans="1:11" ht="15" customHeight="1" x14ac:dyDescent="0.25">
      <c r="A9815" s="24" t="s">
        <v>3961</v>
      </c>
      <c r="B9815" s="95" t="s">
        <v>3962</v>
      </c>
      <c r="C9815" s="95"/>
      <c r="D9815" s="96" t="s">
        <v>20</v>
      </c>
      <c r="E9815" s="96"/>
      <c r="F9815" s="24" t="s">
        <v>2056</v>
      </c>
      <c r="G9815" s="97">
        <v>2.7699999999999999E-2</v>
      </c>
      <c r="H9815" s="97"/>
      <c r="I9815" s="98">
        <v>29.5</v>
      </c>
      <c r="J9815" s="98"/>
      <c r="K9815" s="27">
        <f>TRUNC(TRUNC(G9815,8)*I9815,2)</f>
        <v>0.81</v>
      </c>
    </row>
    <row r="9816" spans="1:11" ht="15" customHeight="1" x14ac:dyDescent="0.25">
      <c r="A9816" s="24" t="s">
        <v>3910</v>
      </c>
      <c r="B9816" s="95" t="s">
        <v>3911</v>
      </c>
      <c r="C9816" s="95"/>
      <c r="D9816" s="96" t="s">
        <v>20</v>
      </c>
      <c r="E9816" s="96"/>
      <c r="F9816" s="24" t="s">
        <v>2056</v>
      </c>
      <c r="G9816" s="97">
        <v>0.1386</v>
      </c>
      <c r="H9816" s="97"/>
      <c r="I9816" s="98">
        <v>24.94</v>
      </c>
      <c r="J9816" s="98"/>
      <c r="K9816" s="27">
        <f>TRUNC(TRUNC(G9816,8)*I9816,2)</f>
        <v>3.45</v>
      </c>
    </row>
    <row r="9817" spans="1:11" ht="18" customHeight="1" x14ac:dyDescent="0.25">
      <c r="A9817" s="9"/>
      <c r="B9817" s="9"/>
      <c r="C9817" s="9"/>
      <c r="D9817" s="9"/>
      <c r="E9817" s="9"/>
      <c r="F9817" s="9"/>
      <c r="G9817" s="91" t="s">
        <v>3912</v>
      </c>
      <c r="H9817" s="91"/>
      <c r="I9817" s="91"/>
      <c r="J9817" s="91"/>
      <c r="K9817" s="28">
        <f>SUM(K9815:K9816)</f>
        <v>4.26</v>
      </c>
    </row>
    <row r="9818" spans="1:11" ht="15" customHeight="1" x14ac:dyDescent="0.25">
      <c r="A9818" s="9"/>
      <c r="B9818" s="9"/>
      <c r="C9818" s="9"/>
      <c r="D9818" s="9"/>
      <c r="E9818" s="9"/>
      <c r="F9818" s="9"/>
      <c r="G9818" s="92" t="s">
        <v>3913</v>
      </c>
      <c r="H9818" s="92"/>
      <c r="I9818" s="92"/>
      <c r="J9818" s="92"/>
      <c r="K9818" s="29">
        <f>ROUND(SUM(K9813,K9817),2)</f>
        <v>17.11</v>
      </c>
    </row>
    <row r="9819" spans="1:11" ht="9.9499999999999993" customHeight="1" x14ac:dyDescent="0.25">
      <c r="A9819" s="9"/>
      <c r="B9819" s="9"/>
      <c r="C9819" s="9"/>
      <c r="D9819" s="9"/>
      <c r="E9819" s="9"/>
      <c r="F9819" s="9"/>
      <c r="G9819" s="100"/>
      <c r="H9819" s="100"/>
      <c r="I9819" s="100"/>
      <c r="J9819" s="100"/>
      <c r="K9819" s="100"/>
    </row>
    <row r="9820" spans="1:11" ht="20.100000000000001" customHeight="1" x14ac:dyDescent="0.25">
      <c r="A9820" s="99" t="s">
        <v>2868</v>
      </c>
      <c r="B9820" s="99"/>
      <c r="C9820" s="99"/>
      <c r="D9820" s="99"/>
      <c r="E9820" s="99"/>
      <c r="F9820" s="99"/>
      <c r="G9820" s="99"/>
      <c r="H9820" s="99"/>
      <c r="I9820" s="99"/>
      <c r="J9820" s="99"/>
      <c r="K9820" s="99"/>
    </row>
    <row r="9821" spans="1:11" ht="12.95" customHeight="1" x14ac:dyDescent="0.25">
      <c r="A9821" s="107" t="s">
        <v>3984</v>
      </c>
      <c r="B9821" s="107"/>
      <c r="C9821" s="107"/>
      <c r="D9821" s="108" t="s">
        <v>3985</v>
      </c>
      <c r="E9821" s="87" t="s">
        <v>3986</v>
      </c>
      <c r="F9821" s="87"/>
      <c r="G9821" s="87" t="s">
        <v>3987</v>
      </c>
      <c r="H9821" s="87"/>
      <c r="I9821" s="87"/>
      <c r="J9821" s="87"/>
      <c r="K9821" s="87" t="s">
        <v>3988</v>
      </c>
    </row>
    <row r="9822" spans="1:11" ht="12" customHeight="1" x14ac:dyDescent="0.25">
      <c r="A9822" s="107"/>
      <c r="B9822" s="107"/>
      <c r="C9822" s="107"/>
      <c r="D9822" s="108"/>
      <c r="E9822" s="23" t="s">
        <v>3989</v>
      </c>
      <c r="F9822" s="23" t="s">
        <v>3990</v>
      </c>
      <c r="G9822" s="94" t="s">
        <v>3989</v>
      </c>
      <c r="H9822" s="94"/>
      <c r="I9822" s="94" t="s">
        <v>3990</v>
      </c>
      <c r="J9822" s="94"/>
      <c r="K9822" s="87"/>
    </row>
    <row r="9823" spans="1:11" ht="15.95" customHeight="1" x14ac:dyDescent="0.25">
      <c r="A9823" s="6" t="s">
        <v>4091</v>
      </c>
      <c r="B9823" s="104" t="s">
        <v>4092</v>
      </c>
      <c r="C9823" s="104"/>
      <c r="D9823" s="44">
        <v>1</v>
      </c>
      <c r="E9823" s="32">
        <v>0.8</v>
      </c>
      <c r="F9823" s="32">
        <v>0.19999999999999996</v>
      </c>
      <c r="G9823" s="105">
        <v>5.32</v>
      </c>
      <c r="H9823" s="105"/>
      <c r="I9823" s="105">
        <v>0.5</v>
      </c>
      <c r="J9823" s="105"/>
      <c r="K9823" s="33">
        <f>TRUNC(D9823*(TRUNC(E9823*G9823,4)+TRUNC(F9823*I9823,4)),4)</f>
        <v>4.3559999999999999</v>
      </c>
    </row>
    <row r="9824" spans="1:11" ht="15" customHeight="1" x14ac:dyDescent="0.25">
      <c r="A9824" s="1"/>
      <c r="B9824" s="1"/>
      <c r="C9824" s="1"/>
      <c r="D9824" s="1"/>
      <c r="E9824" s="1"/>
      <c r="F9824" s="1"/>
      <c r="G9824" s="85" t="s">
        <v>3999</v>
      </c>
      <c r="H9824" s="85"/>
      <c r="I9824" s="85"/>
      <c r="J9824" s="85"/>
      <c r="K9824" s="34">
        <f>SUM(K9822:K9823)</f>
        <v>4.3559999999999999</v>
      </c>
    </row>
    <row r="9825" spans="1:11" ht="20.100000000000001" customHeight="1" x14ac:dyDescent="0.25">
      <c r="A9825" s="106" t="s">
        <v>4000</v>
      </c>
      <c r="B9825" s="106"/>
      <c r="C9825" s="106"/>
      <c r="D9825" s="106"/>
      <c r="E9825" s="106"/>
      <c r="F9825" s="2" t="s">
        <v>4</v>
      </c>
      <c r="G9825" s="87" t="s">
        <v>4001</v>
      </c>
      <c r="H9825" s="87"/>
      <c r="I9825" s="87" t="s">
        <v>4002</v>
      </c>
      <c r="J9825" s="87"/>
      <c r="K9825" s="2" t="s">
        <v>3988</v>
      </c>
    </row>
    <row r="9826" spans="1:11" ht="15" customHeight="1" x14ac:dyDescent="0.25">
      <c r="A9826" s="6" t="s">
        <v>4093</v>
      </c>
      <c r="B9826" s="101" t="s">
        <v>4094</v>
      </c>
      <c r="C9826" s="101"/>
      <c r="D9826" s="101"/>
      <c r="E9826" s="101"/>
      <c r="F9826" s="6" t="s">
        <v>3940</v>
      </c>
      <c r="G9826" s="102">
        <v>0.1333</v>
      </c>
      <c r="H9826" s="102"/>
      <c r="I9826" s="103">
        <v>3.96</v>
      </c>
      <c r="J9826" s="103"/>
      <c r="K9826" s="7">
        <f>TRUNC(TRUNC(G9826,8)*I9826,2)</f>
        <v>0.52</v>
      </c>
    </row>
    <row r="9827" spans="1:11" ht="15" customHeight="1" x14ac:dyDescent="0.25">
      <c r="A9827" s="6" t="s">
        <v>4095</v>
      </c>
      <c r="B9827" s="101" t="s">
        <v>4096</v>
      </c>
      <c r="C9827" s="101"/>
      <c r="D9827" s="101"/>
      <c r="E9827" s="101"/>
      <c r="F9827" s="6" t="s">
        <v>3940</v>
      </c>
      <c r="G9827" s="102">
        <v>2</v>
      </c>
      <c r="H9827" s="102"/>
      <c r="I9827" s="103">
        <v>14.41</v>
      </c>
      <c r="J9827" s="103"/>
      <c r="K9827" s="7">
        <f>TRUNC(TRUNC(G9827,8)*I9827,2)</f>
        <v>28.82</v>
      </c>
    </row>
    <row r="9828" spans="1:11" ht="15" customHeight="1" x14ac:dyDescent="0.25">
      <c r="A9828" s="6" t="s">
        <v>4097</v>
      </c>
      <c r="B9828" s="101" t="s">
        <v>4098</v>
      </c>
      <c r="C9828" s="101"/>
      <c r="D9828" s="101"/>
      <c r="E9828" s="101"/>
      <c r="F9828" s="6" t="s">
        <v>3940</v>
      </c>
      <c r="G9828" s="102">
        <v>3</v>
      </c>
      <c r="H9828" s="102"/>
      <c r="I9828" s="103">
        <v>14.58</v>
      </c>
      <c r="J9828" s="103"/>
      <c r="K9828" s="7">
        <f>TRUNC(TRUNC(G9828,8)*I9828,2)</f>
        <v>43.74</v>
      </c>
    </row>
    <row r="9829" spans="1:11" ht="15" customHeight="1" x14ac:dyDescent="0.25">
      <c r="A9829" s="1"/>
      <c r="B9829" s="1"/>
      <c r="C9829" s="1"/>
      <c r="D9829" s="1"/>
      <c r="E9829" s="1"/>
      <c r="F9829" s="1"/>
      <c r="G9829" s="85" t="s">
        <v>4005</v>
      </c>
      <c r="H9829" s="85"/>
      <c r="I9829" s="85"/>
      <c r="J9829" s="85"/>
      <c r="K9829" s="29">
        <f>SUM(K9826:K9828)</f>
        <v>73.08</v>
      </c>
    </row>
    <row r="9830" spans="1:11" ht="15" customHeight="1" x14ac:dyDescent="0.25">
      <c r="A9830" s="9"/>
      <c r="B9830" s="9"/>
      <c r="C9830" s="9"/>
      <c r="D9830" s="9"/>
      <c r="E9830" s="9"/>
      <c r="F9830" s="9"/>
      <c r="G9830" s="92" t="s">
        <v>4006</v>
      </c>
      <c r="H9830" s="92"/>
      <c r="I9830" s="92"/>
      <c r="J9830" s="92"/>
      <c r="K9830" s="33">
        <f>SUM(K9824,K9829)</f>
        <v>77.435999999999993</v>
      </c>
    </row>
    <row r="9831" spans="1:11" ht="15" customHeight="1" x14ac:dyDescent="0.25">
      <c r="A9831" s="9"/>
      <c r="B9831" s="9"/>
      <c r="C9831" s="9"/>
      <c r="D9831" s="9"/>
      <c r="E9831" s="9"/>
      <c r="F9831" s="9"/>
      <c r="G9831" s="92" t="s">
        <v>4007</v>
      </c>
      <c r="H9831" s="92"/>
      <c r="I9831" s="92"/>
      <c r="J9831" s="92"/>
      <c r="K9831" s="35">
        <v>22.5</v>
      </c>
    </row>
    <row r="9832" spans="1:11" ht="15" customHeight="1" x14ac:dyDescent="0.25">
      <c r="A9832" s="9"/>
      <c r="B9832" s="9"/>
      <c r="C9832" s="9"/>
      <c r="D9832" s="9"/>
      <c r="E9832" s="9"/>
      <c r="F9832" s="9"/>
      <c r="G9832" s="92" t="s">
        <v>4008</v>
      </c>
      <c r="H9832" s="92"/>
      <c r="I9832" s="92"/>
      <c r="J9832" s="92"/>
      <c r="K9832" s="33">
        <f>TRUNC(K9830/K9831,4)</f>
        <v>3.4416000000000002</v>
      </c>
    </row>
    <row r="9833" spans="1:11" ht="15" customHeight="1" x14ac:dyDescent="0.25">
      <c r="A9833" s="9"/>
      <c r="B9833" s="9"/>
      <c r="C9833" s="9"/>
      <c r="D9833" s="9"/>
      <c r="E9833" s="9"/>
      <c r="F9833" s="9"/>
      <c r="G9833" s="92" t="s">
        <v>4029</v>
      </c>
      <c r="H9833" s="92"/>
      <c r="I9833" s="92"/>
      <c r="J9833" s="92"/>
      <c r="K9833" s="33">
        <f>SUM(K9832)</f>
        <v>3.4416000000000002</v>
      </c>
    </row>
    <row r="9834" spans="1:11" ht="15" customHeight="1" x14ac:dyDescent="0.25">
      <c r="A9834" s="9"/>
      <c r="B9834" s="9"/>
      <c r="C9834" s="9"/>
      <c r="D9834" s="9"/>
      <c r="E9834" s="9"/>
      <c r="F9834" s="9"/>
      <c r="G9834" s="92" t="s">
        <v>3913</v>
      </c>
      <c r="H9834" s="92"/>
      <c r="I9834" s="92"/>
      <c r="J9834" s="92"/>
      <c r="K9834" s="29">
        <f>ROUND(SUM(K9833),2)</f>
        <v>3.44</v>
      </c>
    </row>
    <row r="9835" spans="1:11" ht="9.9499999999999993" customHeight="1" x14ac:dyDescent="0.25">
      <c r="A9835" s="9"/>
      <c r="B9835" s="9"/>
      <c r="C9835" s="9"/>
      <c r="D9835" s="9"/>
      <c r="E9835" s="9"/>
      <c r="F9835" s="9"/>
      <c r="G9835" s="100"/>
      <c r="H9835" s="100"/>
      <c r="I9835" s="100"/>
      <c r="J9835" s="100"/>
      <c r="K9835" s="100"/>
    </row>
    <row r="9836" spans="1:11" ht="20.100000000000001" customHeight="1" x14ac:dyDescent="0.25">
      <c r="A9836" s="99" t="s">
        <v>2869</v>
      </c>
      <c r="B9836" s="99"/>
      <c r="C9836" s="99"/>
      <c r="D9836" s="99"/>
      <c r="E9836" s="99"/>
      <c r="F9836" s="99"/>
      <c r="G9836" s="99"/>
      <c r="H9836" s="99"/>
      <c r="I9836" s="99"/>
      <c r="J9836" s="99"/>
      <c r="K9836" s="99"/>
    </row>
    <row r="9837" spans="1:11" ht="15" customHeight="1" x14ac:dyDescent="0.25">
      <c r="A9837" s="93" t="s">
        <v>3893</v>
      </c>
      <c r="B9837" s="93"/>
      <c r="C9837" s="93"/>
      <c r="D9837" s="94" t="s">
        <v>3</v>
      </c>
      <c r="E9837" s="94"/>
      <c r="F9837" s="23" t="s">
        <v>4</v>
      </c>
      <c r="G9837" s="94" t="s">
        <v>3894</v>
      </c>
      <c r="H9837" s="94"/>
      <c r="I9837" s="94" t="s">
        <v>3895</v>
      </c>
      <c r="J9837" s="94"/>
      <c r="K9837" s="23" t="s">
        <v>3896</v>
      </c>
    </row>
    <row r="9838" spans="1:11" ht="15" customHeight="1" x14ac:dyDescent="0.25">
      <c r="A9838" s="24" t="s">
        <v>3951</v>
      </c>
      <c r="B9838" s="95" t="s">
        <v>3952</v>
      </c>
      <c r="C9838" s="95"/>
      <c r="D9838" s="96" t="s">
        <v>3953</v>
      </c>
      <c r="E9838" s="96"/>
      <c r="F9838" s="24" t="s">
        <v>3954</v>
      </c>
      <c r="G9838" s="97">
        <v>4.0000000000000001E-3</v>
      </c>
      <c r="H9838" s="97"/>
      <c r="I9838" s="98">
        <v>215</v>
      </c>
      <c r="J9838" s="98"/>
      <c r="K9838" s="27">
        <f>ROUND(ROUND(G9838,8)*I9838,2)</f>
        <v>0.86</v>
      </c>
    </row>
    <row r="9839" spans="1:11" ht="15" customHeight="1" x14ac:dyDescent="0.25">
      <c r="A9839" s="24" t="s">
        <v>3955</v>
      </c>
      <c r="B9839" s="95" t="s">
        <v>3956</v>
      </c>
      <c r="C9839" s="95"/>
      <c r="D9839" s="96" t="s">
        <v>20</v>
      </c>
      <c r="E9839" s="96"/>
      <c r="F9839" s="24" t="s">
        <v>3903</v>
      </c>
      <c r="G9839" s="97">
        <v>5.0000000000000001E-3</v>
      </c>
      <c r="H9839" s="97"/>
      <c r="I9839" s="98">
        <v>19.37</v>
      </c>
      <c r="J9839" s="98"/>
      <c r="K9839" s="27">
        <f>ROUND(ROUND(G9839,8)*I9839,2)</f>
        <v>0.1</v>
      </c>
    </row>
    <row r="9840" spans="1:11" ht="15" customHeight="1" x14ac:dyDescent="0.25">
      <c r="A9840" s="9"/>
      <c r="B9840" s="9"/>
      <c r="C9840" s="9"/>
      <c r="D9840" s="9"/>
      <c r="E9840" s="9"/>
      <c r="F9840" s="9"/>
      <c r="G9840" s="91" t="s">
        <v>3906</v>
      </c>
      <c r="H9840" s="91"/>
      <c r="I9840" s="91"/>
      <c r="J9840" s="91"/>
      <c r="K9840" s="28">
        <f>SUM(K9838:K9839)</f>
        <v>0.96</v>
      </c>
    </row>
    <row r="9841" spans="1:11" ht="15" customHeight="1" x14ac:dyDescent="0.25">
      <c r="A9841" s="93" t="s">
        <v>3907</v>
      </c>
      <c r="B9841" s="93"/>
      <c r="C9841" s="93"/>
      <c r="D9841" s="94" t="s">
        <v>3</v>
      </c>
      <c r="E9841" s="94"/>
      <c r="F9841" s="23" t="s">
        <v>4</v>
      </c>
      <c r="G9841" s="94" t="s">
        <v>3894</v>
      </c>
      <c r="H9841" s="94"/>
      <c r="I9841" s="94" t="s">
        <v>3895</v>
      </c>
      <c r="J9841" s="94"/>
      <c r="K9841" s="23" t="s">
        <v>3896</v>
      </c>
    </row>
    <row r="9842" spans="1:11" ht="21" customHeight="1" x14ac:dyDescent="0.25">
      <c r="A9842" s="24" t="s">
        <v>3908</v>
      </c>
      <c r="B9842" s="95" t="s">
        <v>3909</v>
      </c>
      <c r="C9842" s="95"/>
      <c r="D9842" s="96" t="s">
        <v>20</v>
      </c>
      <c r="E9842" s="96"/>
      <c r="F9842" s="24" t="s">
        <v>2056</v>
      </c>
      <c r="G9842" s="97">
        <v>0.03</v>
      </c>
      <c r="H9842" s="97"/>
      <c r="I9842" s="98">
        <v>32.24</v>
      </c>
      <c r="J9842" s="98"/>
      <c r="K9842" s="27">
        <f>ROUND(ROUND(G9842,8)*I9842,2)</f>
        <v>0.97</v>
      </c>
    </row>
    <row r="9843" spans="1:11" ht="15" customHeight="1" x14ac:dyDescent="0.25">
      <c r="A9843" s="24" t="s">
        <v>3910</v>
      </c>
      <c r="B9843" s="95" t="s">
        <v>3911</v>
      </c>
      <c r="C9843" s="95"/>
      <c r="D9843" s="96" t="s">
        <v>20</v>
      </c>
      <c r="E9843" s="96"/>
      <c r="F9843" s="24" t="s">
        <v>2056</v>
      </c>
      <c r="G9843" s="97">
        <v>0.03</v>
      </c>
      <c r="H9843" s="97"/>
      <c r="I9843" s="98">
        <v>24.94</v>
      </c>
      <c r="J9843" s="98"/>
      <c r="K9843" s="27">
        <f>ROUND(ROUND(G9843,8)*I9843,2)</f>
        <v>0.75</v>
      </c>
    </row>
    <row r="9844" spans="1:11" ht="18" customHeight="1" x14ac:dyDescent="0.25">
      <c r="A9844" s="9"/>
      <c r="B9844" s="9"/>
      <c r="C9844" s="9"/>
      <c r="D9844" s="9"/>
      <c r="E9844" s="9"/>
      <c r="F9844" s="9"/>
      <c r="G9844" s="91" t="s">
        <v>3912</v>
      </c>
      <c r="H9844" s="91"/>
      <c r="I9844" s="91"/>
      <c r="J9844" s="91"/>
      <c r="K9844" s="28">
        <f>SUM(K9842:K9843)</f>
        <v>1.72</v>
      </c>
    </row>
    <row r="9845" spans="1:11" ht="15" customHeight="1" x14ac:dyDescent="0.25">
      <c r="A9845" s="9"/>
      <c r="B9845" s="9"/>
      <c r="C9845" s="9"/>
      <c r="D9845" s="9"/>
      <c r="E9845" s="9"/>
      <c r="F9845" s="9"/>
      <c r="G9845" s="92" t="s">
        <v>3913</v>
      </c>
      <c r="H9845" s="92"/>
      <c r="I9845" s="92"/>
      <c r="J9845" s="92"/>
      <c r="K9845" s="29">
        <f>ROUND(SUM(K9840,K9844),2)</f>
        <v>2.68</v>
      </c>
    </row>
    <row r="9846" spans="1:11" ht="9.9499999999999993" customHeight="1" x14ac:dyDescent="0.25">
      <c r="A9846" s="9"/>
      <c r="B9846" s="9"/>
      <c r="C9846" s="9"/>
      <c r="D9846" s="9"/>
      <c r="E9846" s="9"/>
      <c r="F9846" s="9"/>
      <c r="G9846" s="100"/>
      <c r="H9846" s="100"/>
      <c r="I9846" s="100"/>
      <c r="J9846" s="100"/>
      <c r="K9846" s="100"/>
    </row>
    <row r="9847" spans="1:11" ht="20.100000000000001" customHeight="1" x14ac:dyDescent="0.25">
      <c r="A9847" s="99" t="s">
        <v>2870</v>
      </c>
      <c r="B9847" s="99"/>
      <c r="C9847" s="99"/>
      <c r="D9847" s="99"/>
      <c r="E9847" s="99"/>
      <c r="F9847" s="99"/>
      <c r="G9847" s="99"/>
      <c r="H9847" s="99"/>
      <c r="I9847" s="99"/>
      <c r="J9847" s="99"/>
      <c r="K9847" s="99"/>
    </row>
    <row r="9848" spans="1:11" ht="15" customHeight="1" x14ac:dyDescent="0.25">
      <c r="A9848" s="93" t="s">
        <v>3916</v>
      </c>
      <c r="B9848" s="93"/>
      <c r="C9848" s="93"/>
      <c r="D9848" s="94" t="s">
        <v>3</v>
      </c>
      <c r="E9848" s="94"/>
      <c r="F9848" s="23" t="s">
        <v>4</v>
      </c>
      <c r="G9848" s="94" t="s">
        <v>3894</v>
      </c>
      <c r="H9848" s="94"/>
      <c r="I9848" s="94" t="s">
        <v>3895</v>
      </c>
      <c r="J9848" s="94"/>
      <c r="K9848" s="23" t="s">
        <v>3896</v>
      </c>
    </row>
    <row r="9849" spans="1:11" ht="29.1" customHeight="1" x14ac:dyDescent="0.25">
      <c r="A9849" s="24" t="s">
        <v>3957</v>
      </c>
      <c r="B9849" s="95" t="s">
        <v>3958</v>
      </c>
      <c r="C9849" s="95"/>
      <c r="D9849" s="96" t="s">
        <v>20</v>
      </c>
      <c r="E9849" s="96"/>
      <c r="F9849" s="24" t="s">
        <v>3936</v>
      </c>
      <c r="G9849" s="97">
        <v>2.8999999999999998E-3</v>
      </c>
      <c r="H9849" s="97"/>
      <c r="I9849" s="98">
        <v>75.540000000000006</v>
      </c>
      <c r="J9849" s="98"/>
      <c r="K9849" s="27">
        <f>TRUNC(TRUNC(G9849,8)*I9849,2)</f>
        <v>0.21</v>
      </c>
    </row>
    <row r="9850" spans="1:11" ht="29.1" customHeight="1" x14ac:dyDescent="0.25">
      <c r="A9850" s="24" t="s">
        <v>3959</v>
      </c>
      <c r="B9850" s="95" t="s">
        <v>3960</v>
      </c>
      <c r="C9850" s="95"/>
      <c r="D9850" s="96" t="s">
        <v>20</v>
      </c>
      <c r="E9850" s="96"/>
      <c r="F9850" s="24" t="s">
        <v>30</v>
      </c>
      <c r="G9850" s="97">
        <v>1.6999999999999999E-3</v>
      </c>
      <c r="H9850" s="97"/>
      <c r="I9850" s="98">
        <v>198.53</v>
      </c>
      <c r="J9850" s="98"/>
      <c r="K9850" s="27">
        <f>TRUNC(TRUNC(G9850,8)*I9850,2)</f>
        <v>0.33</v>
      </c>
    </row>
    <row r="9851" spans="1:11" ht="18" customHeight="1" x14ac:dyDescent="0.25">
      <c r="A9851" s="9"/>
      <c r="B9851" s="9"/>
      <c r="C9851" s="9"/>
      <c r="D9851" s="9"/>
      <c r="E9851" s="9"/>
      <c r="F9851" s="9"/>
      <c r="G9851" s="91" t="s">
        <v>3919</v>
      </c>
      <c r="H9851" s="91"/>
      <c r="I9851" s="91"/>
      <c r="J9851" s="91"/>
      <c r="K9851" s="28">
        <f>SUM(K9849:K9850)</f>
        <v>0.54</v>
      </c>
    </row>
    <row r="9852" spans="1:11" ht="15" customHeight="1" x14ac:dyDescent="0.25">
      <c r="A9852" s="93" t="s">
        <v>3907</v>
      </c>
      <c r="B9852" s="93"/>
      <c r="C9852" s="93"/>
      <c r="D9852" s="94" t="s">
        <v>3</v>
      </c>
      <c r="E9852" s="94"/>
      <c r="F9852" s="23" t="s">
        <v>4</v>
      </c>
      <c r="G9852" s="94" t="s">
        <v>3894</v>
      </c>
      <c r="H9852" s="94"/>
      <c r="I9852" s="94" t="s">
        <v>3895</v>
      </c>
      <c r="J9852" s="94"/>
      <c r="K9852" s="23" t="s">
        <v>3896</v>
      </c>
    </row>
    <row r="9853" spans="1:11" ht="15" customHeight="1" x14ac:dyDescent="0.25">
      <c r="A9853" s="24" t="s">
        <v>3961</v>
      </c>
      <c r="B9853" s="95" t="s">
        <v>3962</v>
      </c>
      <c r="C9853" s="95"/>
      <c r="D9853" s="96" t="s">
        <v>20</v>
      </c>
      <c r="E9853" s="96"/>
      <c r="F9853" s="24" t="s">
        <v>2056</v>
      </c>
      <c r="G9853" s="97">
        <v>4.5999999999999999E-3</v>
      </c>
      <c r="H9853" s="97"/>
      <c r="I9853" s="98">
        <v>29.5</v>
      </c>
      <c r="J9853" s="98"/>
      <c r="K9853" s="27">
        <f>TRUNC(TRUNC(G9853,8)*I9853,2)</f>
        <v>0.13</v>
      </c>
    </row>
    <row r="9854" spans="1:11" ht="18" customHeight="1" x14ac:dyDescent="0.25">
      <c r="A9854" s="9"/>
      <c r="B9854" s="9"/>
      <c r="C9854" s="9"/>
      <c r="D9854" s="9"/>
      <c r="E9854" s="9"/>
      <c r="F9854" s="9"/>
      <c r="G9854" s="91" t="s">
        <v>3912</v>
      </c>
      <c r="H9854" s="91"/>
      <c r="I9854" s="91"/>
      <c r="J9854" s="91"/>
      <c r="K9854" s="28">
        <f>SUM(K9853:K9853)</f>
        <v>0.13</v>
      </c>
    </row>
    <row r="9855" spans="1:11" ht="15" customHeight="1" x14ac:dyDescent="0.25">
      <c r="A9855" s="9"/>
      <c r="B9855" s="9"/>
      <c r="C9855" s="9"/>
      <c r="D9855" s="9"/>
      <c r="E9855" s="9"/>
      <c r="F9855" s="9"/>
      <c r="G9855" s="92" t="s">
        <v>3913</v>
      </c>
      <c r="H9855" s="92"/>
      <c r="I9855" s="92"/>
      <c r="J9855" s="92"/>
      <c r="K9855" s="29">
        <f>ROUND(SUM(K9851,K9854),2)</f>
        <v>0.67</v>
      </c>
    </row>
    <row r="9856" spans="1:11" ht="9.9499999999999993" customHeight="1" x14ac:dyDescent="0.25">
      <c r="A9856" s="9"/>
      <c r="B9856" s="9"/>
      <c r="C9856" s="9"/>
      <c r="D9856" s="9"/>
      <c r="E9856" s="9"/>
      <c r="F9856" s="9"/>
      <c r="G9856" s="100"/>
      <c r="H9856" s="100"/>
      <c r="I9856" s="100"/>
      <c r="J9856" s="100"/>
      <c r="K9856" s="100"/>
    </row>
    <row r="9857" spans="1:11" ht="20.100000000000001" customHeight="1" x14ac:dyDescent="0.25">
      <c r="A9857" s="99" t="s">
        <v>2871</v>
      </c>
      <c r="B9857" s="99"/>
      <c r="C9857" s="99"/>
      <c r="D9857" s="99"/>
      <c r="E9857" s="99"/>
      <c r="F9857" s="99"/>
      <c r="G9857" s="99"/>
      <c r="H9857" s="99"/>
      <c r="I9857" s="99"/>
      <c r="J9857" s="99"/>
      <c r="K9857" s="99"/>
    </row>
    <row r="9858" spans="1:11" ht="15" customHeight="1" x14ac:dyDescent="0.25">
      <c r="A9858" s="93" t="s">
        <v>3916</v>
      </c>
      <c r="B9858" s="93"/>
      <c r="C9858" s="93"/>
      <c r="D9858" s="94" t="s">
        <v>3</v>
      </c>
      <c r="E9858" s="94"/>
      <c r="F9858" s="23" t="s">
        <v>4</v>
      </c>
      <c r="G9858" s="94" t="s">
        <v>3894</v>
      </c>
      <c r="H9858" s="94"/>
      <c r="I9858" s="94" t="s">
        <v>3895</v>
      </c>
      <c r="J9858" s="94"/>
      <c r="K9858" s="23" t="s">
        <v>3896</v>
      </c>
    </row>
    <row r="9859" spans="1:11" ht="29.1" customHeight="1" x14ac:dyDescent="0.25">
      <c r="A9859" s="24" t="s">
        <v>3957</v>
      </c>
      <c r="B9859" s="95" t="s">
        <v>3958</v>
      </c>
      <c r="C9859" s="95"/>
      <c r="D9859" s="96" t="s">
        <v>20</v>
      </c>
      <c r="E9859" s="96"/>
      <c r="F9859" s="24" t="s">
        <v>3936</v>
      </c>
      <c r="G9859" s="97">
        <v>1.95E-2</v>
      </c>
      <c r="H9859" s="97"/>
      <c r="I9859" s="98">
        <v>75.540000000000006</v>
      </c>
      <c r="J9859" s="98"/>
      <c r="K9859" s="27">
        <f>TRUNC(TRUNC(G9859,8)*I9859,2)</f>
        <v>1.47</v>
      </c>
    </row>
    <row r="9860" spans="1:11" ht="29.1" customHeight="1" x14ac:dyDescent="0.25">
      <c r="A9860" s="24" t="s">
        <v>3959</v>
      </c>
      <c r="B9860" s="95" t="s">
        <v>3960</v>
      </c>
      <c r="C9860" s="95"/>
      <c r="D9860" s="96" t="s">
        <v>20</v>
      </c>
      <c r="E9860" s="96"/>
      <c r="F9860" s="24" t="s">
        <v>30</v>
      </c>
      <c r="G9860" s="97">
        <v>1.15E-2</v>
      </c>
      <c r="H9860" s="97"/>
      <c r="I9860" s="98">
        <v>198.53</v>
      </c>
      <c r="J9860" s="98"/>
      <c r="K9860" s="27">
        <f>TRUNC(TRUNC(G9860,8)*I9860,2)</f>
        <v>2.2799999999999998</v>
      </c>
    </row>
    <row r="9861" spans="1:11" ht="18" customHeight="1" x14ac:dyDescent="0.25">
      <c r="A9861" s="9"/>
      <c r="B9861" s="9"/>
      <c r="C9861" s="9"/>
      <c r="D9861" s="9"/>
      <c r="E9861" s="9"/>
      <c r="F9861" s="9"/>
      <c r="G9861" s="91" t="s">
        <v>3919</v>
      </c>
      <c r="H9861" s="91"/>
      <c r="I9861" s="91"/>
      <c r="J9861" s="91"/>
      <c r="K9861" s="28">
        <f>SUM(K9859:K9860)</f>
        <v>3.75</v>
      </c>
    </row>
    <row r="9862" spans="1:11" ht="15" customHeight="1" x14ac:dyDescent="0.25">
      <c r="A9862" s="93" t="s">
        <v>3907</v>
      </c>
      <c r="B9862" s="93"/>
      <c r="C9862" s="93"/>
      <c r="D9862" s="94" t="s">
        <v>3</v>
      </c>
      <c r="E9862" s="94"/>
      <c r="F9862" s="23" t="s">
        <v>4</v>
      </c>
      <c r="G9862" s="94" t="s">
        <v>3894</v>
      </c>
      <c r="H9862" s="94"/>
      <c r="I9862" s="94" t="s">
        <v>3895</v>
      </c>
      <c r="J9862" s="94"/>
      <c r="K9862" s="23" t="s">
        <v>3896</v>
      </c>
    </row>
    <row r="9863" spans="1:11" ht="15" customHeight="1" x14ac:dyDescent="0.25">
      <c r="A9863" s="24" t="s">
        <v>3910</v>
      </c>
      <c r="B9863" s="95" t="s">
        <v>3911</v>
      </c>
      <c r="C9863" s="95"/>
      <c r="D9863" s="96" t="s">
        <v>20</v>
      </c>
      <c r="E9863" s="96"/>
      <c r="F9863" s="24" t="s">
        <v>2056</v>
      </c>
      <c r="G9863" s="97">
        <v>3.1E-2</v>
      </c>
      <c r="H9863" s="97"/>
      <c r="I9863" s="98">
        <v>24.94</v>
      </c>
      <c r="J9863" s="98"/>
      <c r="K9863" s="27">
        <f>TRUNC(TRUNC(G9863,8)*I9863,2)</f>
        <v>0.77</v>
      </c>
    </row>
    <row r="9864" spans="1:11" ht="18" customHeight="1" x14ac:dyDescent="0.25">
      <c r="A9864" s="9"/>
      <c r="B9864" s="9"/>
      <c r="C9864" s="9"/>
      <c r="D9864" s="9"/>
      <c r="E9864" s="9"/>
      <c r="F9864" s="9"/>
      <c r="G9864" s="91" t="s">
        <v>3912</v>
      </c>
      <c r="H9864" s="91"/>
      <c r="I9864" s="91"/>
      <c r="J9864" s="91"/>
      <c r="K9864" s="28">
        <f>SUM(K9863:K9863)</f>
        <v>0.77</v>
      </c>
    </row>
    <row r="9865" spans="1:11" ht="15" customHeight="1" x14ac:dyDescent="0.25">
      <c r="A9865" s="9"/>
      <c r="B9865" s="9"/>
      <c r="C9865" s="9"/>
      <c r="D9865" s="9"/>
      <c r="E9865" s="9"/>
      <c r="F9865" s="9"/>
      <c r="G9865" s="92" t="s">
        <v>3913</v>
      </c>
      <c r="H9865" s="92"/>
      <c r="I9865" s="92"/>
      <c r="J9865" s="92"/>
      <c r="K9865" s="29">
        <f>ROUND(SUM(K9861,K9864),2)</f>
        <v>4.5199999999999996</v>
      </c>
    </row>
    <row r="9866" spans="1:11" ht="9.9499999999999993" customHeight="1" x14ac:dyDescent="0.25">
      <c r="A9866" s="9"/>
      <c r="B9866" s="9"/>
      <c r="C9866" s="9"/>
      <c r="D9866" s="9"/>
      <c r="E9866" s="9"/>
      <c r="F9866" s="9"/>
      <c r="G9866" s="100"/>
      <c r="H9866" s="100"/>
      <c r="I9866" s="100"/>
      <c r="J9866" s="100"/>
      <c r="K9866" s="100"/>
    </row>
    <row r="9867" spans="1:11" ht="20.100000000000001" customHeight="1" x14ac:dyDescent="0.25">
      <c r="A9867" s="99" t="s">
        <v>2872</v>
      </c>
      <c r="B9867" s="99"/>
      <c r="C9867" s="99"/>
      <c r="D9867" s="99"/>
      <c r="E9867" s="99"/>
      <c r="F9867" s="99"/>
      <c r="G9867" s="99"/>
      <c r="H9867" s="99"/>
      <c r="I9867" s="99"/>
      <c r="J9867" s="99"/>
      <c r="K9867" s="99"/>
    </row>
    <row r="9868" spans="1:11" ht="15" customHeight="1" x14ac:dyDescent="0.25">
      <c r="A9868" s="93" t="s">
        <v>3916</v>
      </c>
      <c r="B9868" s="93"/>
      <c r="C9868" s="93"/>
      <c r="D9868" s="94" t="s">
        <v>3</v>
      </c>
      <c r="E9868" s="94"/>
      <c r="F9868" s="23" t="s">
        <v>4</v>
      </c>
      <c r="G9868" s="94" t="s">
        <v>3894</v>
      </c>
      <c r="H9868" s="94"/>
      <c r="I9868" s="94" t="s">
        <v>3895</v>
      </c>
      <c r="J9868" s="94"/>
      <c r="K9868" s="23" t="s">
        <v>3896</v>
      </c>
    </row>
    <row r="9869" spans="1:11" ht="29.1" customHeight="1" x14ac:dyDescent="0.25">
      <c r="A9869" s="24" t="s">
        <v>3963</v>
      </c>
      <c r="B9869" s="95" t="s">
        <v>3964</v>
      </c>
      <c r="C9869" s="95"/>
      <c r="D9869" s="96" t="s">
        <v>20</v>
      </c>
      <c r="E9869" s="96"/>
      <c r="F9869" s="24" t="s">
        <v>3936</v>
      </c>
      <c r="G9869" s="97">
        <v>0.86950000000000005</v>
      </c>
      <c r="H9869" s="97"/>
      <c r="I9869" s="98">
        <v>8.9</v>
      </c>
      <c r="J9869" s="98"/>
      <c r="K9869" s="27">
        <f>TRUNC(TRUNC(G9869,8)*I9869,2)</f>
        <v>7.73</v>
      </c>
    </row>
    <row r="9870" spans="1:11" ht="29.1" customHeight="1" x14ac:dyDescent="0.25">
      <c r="A9870" s="24" t="s">
        <v>3965</v>
      </c>
      <c r="B9870" s="95" t="s">
        <v>3966</v>
      </c>
      <c r="C9870" s="95"/>
      <c r="D9870" s="96" t="s">
        <v>20</v>
      </c>
      <c r="E9870" s="96"/>
      <c r="F9870" s="24" t="s">
        <v>30</v>
      </c>
      <c r="G9870" s="97">
        <v>1.137</v>
      </c>
      <c r="H9870" s="97"/>
      <c r="I9870" s="98">
        <v>32.76</v>
      </c>
      <c r="J9870" s="98"/>
      <c r="K9870" s="27">
        <f>TRUNC(TRUNC(G9870,8)*I9870,2)</f>
        <v>37.24</v>
      </c>
    </row>
    <row r="9871" spans="1:11" ht="21" customHeight="1" x14ac:dyDescent="0.25">
      <c r="A9871" s="24" t="s">
        <v>3967</v>
      </c>
      <c r="B9871" s="95" t="s">
        <v>3968</v>
      </c>
      <c r="C9871" s="95"/>
      <c r="D9871" s="96" t="s">
        <v>20</v>
      </c>
      <c r="E9871" s="96"/>
      <c r="F9871" s="24" t="s">
        <v>3936</v>
      </c>
      <c r="G9871" s="97">
        <v>0.86950000000000005</v>
      </c>
      <c r="H9871" s="97"/>
      <c r="I9871" s="98">
        <v>27.59</v>
      </c>
      <c r="J9871" s="98"/>
      <c r="K9871" s="27">
        <f>TRUNC(TRUNC(G9871,8)*I9871,2)</f>
        <v>23.98</v>
      </c>
    </row>
    <row r="9872" spans="1:11" ht="21" customHeight="1" x14ac:dyDescent="0.25">
      <c r="A9872" s="24" t="s">
        <v>3969</v>
      </c>
      <c r="B9872" s="95" t="s">
        <v>3970</v>
      </c>
      <c r="C9872" s="95"/>
      <c r="D9872" s="96" t="s">
        <v>20</v>
      </c>
      <c r="E9872" s="96"/>
      <c r="F9872" s="24" t="s">
        <v>30</v>
      </c>
      <c r="G9872" s="97">
        <v>1.137</v>
      </c>
      <c r="H9872" s="97"/>
      <c r="I9872" s="98">
        <v>28.09</v>
      </c>
      <c r="J9872" s="98"/>
      <c r="K9872" s="27">
        <f>TRUNC(TRUNC(G9872,8)*I9872,2)</f>
        <v>31.93</v>
      </c>
    </row>
    <row r="9873" spans="1:11" ht="18" customHeight="1" x14ac:dyDescent="0.25">
      <c r="A9873" s="9"/>
      <c r="B9873" s="9"/>
      <c r="C9873" s="9"/>
      <c r="D9873" s="9"/>
      <c r="E9873" s="9"/>
      <c r="F9873" s="9"/>
      <c r="G9873" s="91" t="s">
        <v>3919</v>
      </c>
      <c r="H9873" s="91"/>
      <c r="I9873" s="91"/>
      <c r="J9873" s="91"/>
      <c r="K9873" s="28">
        <f>SUM(K9869:K9872)</f>
        <v>100.88</v>
      </c>
    </row>
    <row r="9874" spans="1:11" ht="15" customHeight="1" x14ac:dyDescent="0.25">
      <c r="A9874" s="93" t="s">
        <v>3907</v>
      </c>
      <c r="B9874" s="93"/>
      <c r="C9874" s="93"/>
      <c r="D9874" s="94" t="s">
        <v>3</v>
      </c>
      <c r="E9874" s="94"/>
      <c r="F9874" s="23" t="s">
        <v>4</v>
      </c>
      <c r="G9874" s="94" t="s">
        <v>3894</v>
      </c>
      <c r="H9874" s="94"/>
      <c r="I9874" s="94" t="s">
        <v>3895</v>
      </c>
      <c r="J9874" s="94"/>
      <c r="K9874" s="23" t="s">
        <v>3896</v>
      </c>
    </row>
    <row r="9875" spans="1:11" ht="15" customHeight="1" x14ac:dyDescent="0.25">
      <c r="A9875" s="24" t="s">
        <v>3971</v>
      </c>
      <c r="B9875" s="95" t="s">
        <v>3972</v>
      </c>
      <c r="C9875" s="95"/>
      <c r="D9875" s="96" t="s">
        <v>20</v>
      </c>
      <c r="E9875" s="96"/>
      <c r="F9875" s="24" t="s">
        <v>2056</v>
      </c>
      <c r="G9875" s="97">
        <v>7.22E-2</v>
      </c>
      <c r="H9875" s="97"/>
      <c r="I9875" s="98">
        <v>32.69</v>
      </c>
      <c r="J9875" s="98"/>
      <c r="K9875" s="27">
        <f>TRUNC(TRUNC(G9875,8)*I9875,2)</f>
        <v>2.36</v>
      </c>
    </row>
    <row r="9876" spans="1:11" ht="15" customHeight="1" x14ac:dyDescent="0.25">
      <c r="A9876" s="24" t="s">
        <v>3910</v>
      </c>
      <c r="B9876" s="95" t="s">
        <v>3911</v>
      </c>
      <c r="C9876" s="95"/>
      <c r="D9876" s="96" t="s">
        <v>20</v>
      </c>
      <c r="E9876" s="96"/>
      <c r="F9876" s="24" t="s">
        <v>2056</v>
      </c>
      <c r="G9876" s="97">
        <v>0.44790000000000002</v>
      </c>
      <c r="H9876" s="97"/>
      <c r="I9876" s="98">
        <v>24.94</v>
      </c>
      <c r="J9876" s="98"/>
      <c r="K9876" s="27">
        <f>TRUNC(TRUNC(G9876,8)*I9876,2)</f>
        <v>11.17</v>
      </c>
    </row>
    <row r="9877" spans="1:11" ht="18" customHeight="1" x14ac:dyDescent="0.25">
      <c r="A9877" s="9"/>
      <c r="B9877" s="9"/>
      <c r="C9877" s="9"/>
      <c r="D9877" s="9"/>
      <c r="E9877" s="9"/>
      <c r="F9877" s="9"/>
      <c r="G9877" s="91" t="s">
        <v>3912</v>
      </c>
      <c r="H9877" s="91"/>
      <c r="I9877" s="91"/>
      <c r="J9877" s="91"/>
      <c r="K9877" s="28">
        <f>SUM(K9875:K9876)</f>
        <v>13.53</v>
      </c>
    </row>
    <row r="9878" spans="1:11" ht="15" customHeight="1" x14ac:dyDescent="0.25">
      <c r="A9878" s="9"/>
      <c r="B9878" s="9"/>
      <c r="C9878" s="9"/>
      <c r="D9878" s="9"/>
      <c r="E9878" s="9"/>
      <c r="F9878" s="9"/>
      <c r="G9878" s="92" t="s">
        <v>3913</v>
      </c>
      <c r="H9878" s="92"/>
      <c r="I9878" s="92"/>
      <c r="J9878" s="92"/>
      <c r="K9878" s="29">
        <f>ROUND(SUM(K9873,K9877),2)</f>
        <v>114.41</v>
      </c>
    </row>
    <row r="9879" spans="1:11" ht="9.9499999999999993" customHeight="1" x14ac:dyDescent="0.25">
      <c r="A9879" s="9"/>
      <c r="B9879" s="9"/>
      <c r="C9879" s="9"/>
      <c r="D9879" s="9"/>
      <c r="E9879" s="9"/>
      <c r="F9879" s="9"/>
      <c r="G9879" s="100"/>
      <c r="H9879" s="100"/>
      <c r="I9879" s="100"/>
      <c r="J9879" s="100"/>
      <c r="K9879" s="100"/>
    </row>
    <row r="9880" spans="1:11" ht="20.100000000000001" customHeight="1" x14ac:dyDescent="0.25">
      <c r="A9880" s="99" t="s">
        <v>2873</v>
      </c>
      <c r="B9880" s="99"/>
      <c r="C9880" s="99"/>
      <c r="D9880" s="99"/>
      <c r="E9880" s="99"/>
      <c r="F9880" s="99"/>
      <c r="G9880" s="99"/>
      <c r="H9880" s="99"/>
      <c r="I9880" s="99"/>
      <c r="J9880" s="99"/>
      <c r="K9880" s="99"/>
    </row>
    <row r="9881" spans="1:11" ht="15" customHeight="1" x14ac:dyDescent="0.25">
      <c r="A9881" s="93" t="s">
        <v>3916</v>
      </c>
      <c r="B9881" s="93"/>
      <c r="C9881" s="93"/>
      <c r="D9881" s="94" t="s">
        <v>3</v>
      </c>
      <c r="E9881" s="94"/>
      <c r="F9881" s="23" t="s">
        <v>4</v>
      </c>
      <c r="G9881" s="94" t="s">
        <v>3894</v>
      </c>
      <c r="H9881" s="94"/>
      <c r="I9881" s="94" t="s">
        <v>3895</v>
      </c>
      <c r="J9881" s="94"/>
      <c r="K9881" s="23" t="s">
        <v>3896</v>
      </c>
    </row>
    <row r="9882" spans="1:11" ht="38.1" customHeight="1" x14ac:dyDescent="0.25">
      <c r="A9882" s="24" t="s">
        <v>3973</v>
      </c>
      <c r="B9882" s="95" t="s">
        <v>3974</v>
      </c>
      <c r="C9882" s="95"/>
      <c r="D9882" s="96" t="s">
        <v>20</v>
      </c>
      <c r="E9882" s="96"/>
      <c r="F9882" s="24" t="s">
        <v>3936</v>
      </c>
      <c r="G9882" s="97">
        <v>6.3E-3</v>
      </c>
      <c r="H9882" s="97"/>
      <c r="I9882" s="98">
        <v>94.61</v>
      </c>
      <c r="J9882" s="98"/>
      <c r="K9882" s="27">
        <f>TRUNC(TRUNC(G9882,8)*I9882,2)</f>
        <v>0.59</v>
      </c>
    </row>
    <row r="9883" spans="1:11" ht="38.1" customHeight="1" x14ac:dyDescent="0.25">
      <c r="A9883" s="24" t="s">
        <v>3975</v>
      </c>
      <c r="B9883" s="95" t="s">
        <v>3976</v>
      </c>
      <c r="C9883" s="95"/>
      <c r="D9883" s="96" t="s">
        <v>20</v>
      </c>
      <c r="E9883" s="96"/>
      <c r="F9883" s="24" t="s">
        <v>30</v>
      </c>
      <c r="G9883" s="97">
        <v>1.0200000000000001E-2</v>
      </c>
      <c r="H9883" s="97"/>
      <c r="I9883" s="98">
        <v>370.94</v>
      </c>
      <c r="J9883" s="98"/>
      <c r="K9883" s="27">
        <f>TRUNC(TRUNC(G9883,8)*I9883,2)</f>
        <v>3.78</v>
      </c>
    </row>
    <row r="9884" spans="1:11" ht="29.1" customHeight="1" x14ac:dyDescent="0.25">
      <c r="A9884" s="24" t="s">
        <v>3977</v>
      </c>
      <c r="B9884" s="95" t="s">
        <v>3978</v>
      </c>
      <c r="C9884" s="95"/>
      <c r="D9884" s="96" t="s">
        <v>20</v>
      </c>
      <c r="E9884" s="96"/>
      <c r="F9884" s="24" t="s">
        <v>3936</v>
      </c>
      <c r="G9884" s="97">
        <v>4.8999999999999998E-3</v>
      </c>
      <c r="H9884" s="97"/>
      <c r="I9884" s="98">
        <v>74.180000000000007</v>
      </c>
      <c r="J9884" s="98"/>
      <c r="K9884" s="27">
        <f>TRUNC(TRUNC(G9884,8)*I9884,2)</f>
        <v>0.36</v>
      </c>
    </row>
    <row r="9885" spans="1:11" ht="29.1" customHeight="1" x14ac:dyDescent="0.25">
      <c r="A9885" s="24" t="s">
        <v>3979</v>
      </c>
      <c r="B9885" s="95" t="s">
        <v>3980</v>
      </c>
      <c r="C9885" s="95"/>
      <c r="D9885" s="96" t="s">
        <v>20</v>
      </c>
      <c r="E9885" s="96"/>
      <c r="F9885" s="24" t="s">
        <v>30</v>
      </c>
      <c r="G9885" s="97">
        <v>5.5999999999999999E-3</v>
      </c>
      <c r="H9885" s="97"/>
      <c r="I9885" s="98">
        <v>166.79</v>
      </c>
      <c r="J9885" s="98"/>
      <c r="K9885" s="27">
        <f>TRUNC(TRUNC(G9885,8)*I9885,2)</f>
        <v>0.93</v>
      </c>
    </row>
    <row r="9886" spans="1:11" ht="18" customHeight="1" x14ac:dyDescent="0.25">
      <c r="A9886" s="9"/>
      <c r="B9886" s="9"/>
      <c r="C9886" s="9"/>
      <c r="D9886" s="9"/>
      <c r="E9886" s="9"/>
      <c r="F9886" s="9"/>
      <c r="G9886" s="91" t="s">
        <v>3919</v>
      </c>
      <c r="H9886" s="91"/>
      <c r="I9886" s="91"/>
      <c r="J9886" s="91"/>
      <c r="K9886" s="28">
        <f>SUM(K9882:K9885)</f>
        <v>5.66</v>
      </c>
    </row>
    <row r="9887" spans="1:11" ht="15" customHeight="1" x14ac:dyDescent="0.25">
      <c r="A9887" s="9"/>
      <c r="B9887" s="9"/>
      <c r="C9887" s="9"/>
      <c r="D9887" s="9"/>
      <c r="E9887" s="9"/>
      <c r="F9887" s="9"/>
      <c r="G9887" s="92" t="s">
        <v>3913</v>
      </c>
      <c r="H9887" s="92"/>
      <c r="I9887" s="92"/>
      <c r="J9887" s="92"/>
      <c r="K9887" s="29">
        <f>ROUND(SUM(K9886),2)</f>
        <v>5.66</v>
      </c>
    </row>
    <row r="9888" spans="1:11" ht="9.9499999999999993" customHeight="1" x14ac:dyDescent="0.25">
      <c r="A9888" s="9"/>
      <c r="B9888" s="9"/>
      <c r="C9888" s="9"/>
      <c r="D9888" s="9"/>
      <c r="E9888" s="9"/>
      <c r="F9888" s="9"/>
      <c r="G9888" s="100"/>
      <c r="H9888" s="100"/>
      <c r="I9888" s="100"/>
      <c r="J9888" s="100"/>
      <c r="K9888" s="100"/>
    </row>
    <row r="9889" spans="1:11" ht="20.100000000000001" customHeight="1" x14ac:dyDescent="0.25">
      <c r="A9889" s="99" t="s">
        <v>2874</v>
      </c>
      <c r="B9889" s="99"/>
      <c r="C9889" s="99"/>
      <c r="D9889" s="99"/>
      <c r="E9889" s="99"/>
      <c r="F9889" s="99"/>
      <c r="G9889" s="99"/>
      <c r="H9889" s="99"/>
      <c r="I9889" s="99"/>
      <c r="J9889" s="99"/>
      <c r="K9889" s="99"/>
    </row>
    <row r="9890" spans="1:11" ht="15" customHeight="1" x14ac:dyDescent="0.25">
      <c r="A9890" s="93" t="s">
        <v>3916</v>
      </c>
      <c r="B9890" s="93"/>
      <c r="C9890" s="93"/>
      <c r="D9890" s="94" t="s">
        <v>3</v>
      </c>
      <c r="E9890" s="94"/>
      <c r="F9890" s="23" t="s">
        <v>4</v>
      </c>
      <c r="G9890" s="94" t="s">
        <v>3894</v>
      </c>
      <c r="H9890" s="94"/>
      <c r="I9890" s="94" t="s">
        <v>3895</v>
      </c>
      <c r="J9890" s="94"/>
      <c r="K9890" s="23" t="s">
        <v>3896</v>
      </c>
    </row>
    <row r="9891" spans="1:11" ht="38.1" customHeight="1" x14ac:dyDescent="0.25">
      <c r="A9891" s="24" t="s">
        <v>3973</v>
      </c>
      <c r="B9891" s="95" t="s">
        <v>3974</v>
      </c>
      <c r="C9891" s="95"/>
      <c r="D9891" s="96" t="s">
        <v>20</v>
      </c>
      <c r="E9891" s="96"/>
      <c r="F9891" s="24" t="s">
        <v>3936</v>
      </c>
      <c r="G9891" s="97">
        <v>1.2999999999999999E-3</v>
      </c>
      <c r="H9891" s="97"/>
      <c r="I9891" s="98">
        <v>94.61</v>
      </c>
      <c r="J9891" s="98"/>
      <c r="K9891" s="27">
        <f>TRUNC(TRUNC(G9891,8)*I9891,2)</f>
        <v>0.12</v>
      </c>
    </row>
    <row r="9892" spans="1:11" ht="38.1" customHeight="1" x14ac:dyDescent="0.25">
      <c r="A9892" s="24" t="s">
        <v>3975</v>
      </c>
      <c r="B9892" s="95" t="s">
        <v>3976</v>
      </c>
      <c r="C9892" s="95"/>
      <c r="D9892" s="96" t="s">
        <v>20</v>
      </c>
      <c r="E9892" s="96"/>
      <c r="F9892" s="24" t="s">
        <v>30</v>
      </c>
      <c r="G9892" s="97">
        <v>3.0999999999999999E-3</v>
      </c>
      <c r="H9892" s="97"/>
      <c r="I9892" s="98">
        <v>370.94</v>
      </c>
      <c r="J9892" s="98"/>
      <c r="K9892" s="27">
        <f>TRUNC(TRUNC(G9892,8)*I9892,2)</f>
        <v>1.1399999999999999</v>
      </c>
    </row>
    <row r="9893" spans="1:11" ht="18" customHeight="1" x14ac:dyDescent="0.25">
      <c r="A9893" s="9"/>
      <c r="B9893" s="9"/>
      <c r="C9893" s="9"/>
      <c r="D9893" s="9"/>
      <c r="E9893" s="9"/>
      <c r="F9893" s="9"/>
      <c r="G9893" s="91" t="s">
        <v>3919</v>
      </c>
      <c r="H9893" s="91"/>
      <c r="I9893" s="91"/>
      <c r="J9893" s="91"/>
      <c r="K9893" s="28">
        <f>SUM(K9891:K9892)</f>
        <v>1.2599999999999998</v>
      </c>
    </row>
    <row r="9894" spans="1:11" ht="15" customHeight="1" x14ac:dyDescent="0.25">
      <c r="A9894" s="9"/>
      <c r="B9894" s="9"/>
      <c r="C9894" s="9"/>
      <c r="D9894" s="9"/>
      <c r="E9894" s="9"/>
      <c r="F9894" s="9"/>
      <c r="G9894" s="92" t="s">
        <v>3913</v>
      </c>
      <c r="H9894" s="92"/>
      <c r="I9894" s="92"/>
      <c r="J9894" s="92"/>
      <c r="K9894" s="29">
        <f>ROUND(SUM(K9893),2)</f>
        <v>1.26</v>
      </c>
    </row>
    <row r="9895" spans="1:11" ht="9.9499999999999993" customHeight="1" x14ac:dyDescent="0.25">
      <c r="A9895" s="9"/>
      <c r="B9895" s="9"/>
      <c r="C9895" s="9"/>
      <c r="D9895" s="9"/>
      <c r="E9895" s="9"/>
      <c r="F9895" s="9"/>
      <c r="G9895" s="100"/>
      <c r="H9895" s="100"/>
      <c r="I9895" s="100"/>
      <c r="J9895" s="100"/>
      <c r="K9895" s="100"/>
    </row>
    <row r="9896" spans="1:11" ht="20.100000000000001" customHeight="1" x14ac:dyDescent="0.25">
      <c r="A9896" s="99" t="s">
        <v>2875</v>
      </c>
      <c r="B9896" s="99"/>
      <c r="C9896" s="99"/>
      <c r="D9896" s="99"/>
      <c r="E9896" s="99"/>
      <c r="F9896" s="99"/>
      <c r="G9896" s="99"/>
      <c r="H9896" s="99"/>
      <c r="I9896" s="99"/>
      <c r="J9896" s="99"/>
      <c r="K9896" s="99"/>
    </row>
    <row r="9897" spans="1:11" ht="15" customHeight="1" x14ac:dyDescent="0.25">
      <c r="A9897" s="93" t="s">
        <v>3916</v>
      </c>
      <c r="B9897" s="93"/>
      <c r="C9897" s="93"/>
      <c r="D9897" s="94" t="s">
        <v>3</v>
      </c>
      <c r="E9897" s="94"/>
      <c r="F9897" s="23" t="s">
        <v>4</v>
      </c>
      <c r="G9897" s="94" t="s">
        <v>3894</v>
      </c>
      <c r="H9897" s="94"/>
      <c r="I9897" s="94" t="s">
        <v>3895</v>
      </c>
      <c r="J9897" s="94"/>
      <c r="K9897" s="23" t="s">
        <v>3896</v>
      </c>
    </row>
    <row r="9898" spans="1:11" ht="38.1" customHeight="1" x14ac:dyDescent="0.25">
      <c r="A9898" s="24" t="s">
        <v>3973</v>
      </c>
      <c r="B9898" s="95" t="s">
        <v>3974</v>
      </c>
      <c r="C9898" s="95"/>
      <c r="D9898" s="96" t="s">
        <v>20</v>
      </c>
      <c r="E9898" s="96"/>
      <c r="F9898" s="24" t="s">
        <v>3936</v>
      </c>
      <c r="G9898" s="97">
        <v>5.0000000000000001E-4</v>
      </c>
      <c r="H9898" s="97"/>
      <c r="I9898" s="98">
        <v>94.61</v>
      </c>
      <c r="J9898" s="98"/>
      <c r="K9898" s="27">
        <f>TRUNC(TRUNC(G9898,8)*I9898,2)</f>
        <v>0.04</v>
      </c>
    </row>
    <row r="9899" spans="1:11" ht="38.1" customHeight="1" x14ac:dyDescent="0.25">
      <c r="A9899" s="24" t="s">
        <v>3975</v>
      </c>
      <c r="B9899" s="95" t="s">
        <v>3976</v>
      </c>
      <c r="C9899" s="95"/>
      <c r="D9899" s="96" t="s">
        <v>20</v>
      </c>
      <c r="E9899" s="96"/>
      <c r="F9899" s="24" t="s">
        <v>30</v>
      </c>
      <c r="G9899" s="97">
        <v>1.1999999999999999E-3</v>
      </c>
      <c r="H9899" s="97"/>
      <c r="I9899" s="98">
        <v>370.94</v>
      </c>
      <c r="J9899" s="98"/>
      <c r="K9899" s="27">
        <f>TRUNC(TRUNC(G9899,8)*I9899,2)</f>
        <v>0.44</v>
      </c>
    </row>
    <row r="9900" spans="1:11" ht="18" customHeight="1" x14ac:dyDescent="0.25">
      <c r="A9900" s="9"/>
      <c r="B9900" s="9"/>
      <c r="C9900" s="9"/>
      <c r="D9900" s="9"/>
      <c r="E9900" s="9"/>
      <c r="F9900" s="9"/>
      <c r="G9900" s="91" t="s">
        <v>3919</v>
      </c>
      <c r="H9900" s="91"/>
      <c r="I9900" s="91"/>
      <c r="J9900" s="91"/>
      <c r="K9900" s="28">
        <f>SUM(K9898:K9899)</f>
        <v>0.48</v>
      </c>
    </row>
    <row r="9901" spans="1:11" ht="15" customHeight="1" x14ac:dyDescent="0.25">
      <c r="A9901" s="9"/>
      <c r="B9901" s="9"/>
      <c r="C9901" s="9"/>
      <c r="D9901" s="9"/>
      <c r="E9901" s="9"/>
      <c r="F9901" s="9"/>
      <c r="G9901" s="92" t="s">
        <v>3913</v>
      </c>
      <c r="H9901" s="92"/>
      <c r="I9901" s="92"/>
      <c r="J9901" s="92"/>
      <c r="K9901" s="29">
        <f>ROUND(SUM(K9900),2)</f>
        <v>0.48</v>
      </c>
    </row>
    <row r="9902" spans="1:11" ht="9.9499999999999993" customHeight="1" x14ac:dyDescent="0.25">
      <c r="A9902" s="9"/>
      <c r="B9902" s="9"/>
      <c r="C9902" s="9"/>
      <c r="D9902" s="9"/>
      <c r="E9902" s="9"/>
      <c r="F9902" s="9"/>
      <c r="G9902" s="100"/>
      <c r="H9902" s="100"/>
      <c r="I9902" s="100"/>
      <c r="J9902" s="100"/>
      <c r="K9902" s="100"/>
    </row>
    <row r="9903" spans="1:11" ht="20.100000000000001" customHeight="1" x14ac:dyDescent="0.25">
      <c r="A9903" s="99" t="s">
        <v>2876</v>
      </c>
      <c r="B9903" s="99"/>
      <c r="C9903" s="99"/>
      <c r="D9903" s="99"/>
      <c r="E9903" s="99"/>
      <c r="F9903" s="99"/>
      <c r="G9903" s="99"/>
      <c r="H9903" s="99"/>
      <c r="I9903" s="99"/>
      <c r="J9903" s="99"/>
      <c r="K9903" s="99"/>
    </row>
    <row r="9904" spans="1:11" ht="15" customHeight="1" x14ac:dyDescent="0.25">
      <c r="A9904" s="93" t="s">
        <v>3981</v>
      </c>
      <c r="B9904" s="93"/>
      <c r="C9904" s="93"/>
      <c r="D9904" s="94" t="s">
        <v>3</v>
      </c>
      <c r="E9904" s="94"/>
      <c r="F9904" s="23" t="s">
        <v>4</v>
      </c>
      <c r="G9904" s="94" t="s">
        <v>3894</v>
      </c>
      <c r="H9904" s="94"/>
      <c r="I9904" s="94" t="s">
        <v>3895</v>
      </c>
      <c r="J9904" s="94"/>
      <c r="K9904" s="23" t="s">
        <v>3896</v>
      </c>
    </row>
    <row r="9905" spans="1:11" ht="21" customHeight="1" x14ac:dyDescent="0.25">
      <c r="A9905" s="24" t="s">
        <v>70</v>
      </c>
      <c r="B9905" s="95" t="s">
        <v>3982</v>
      </c>
      <c r="C9905" s="95"/>
      <c r="D9905" s="96" t="s">
        <v>25</v>
      </c>
      <c r="E9905" s="96"/>
      <c r="F9905" s="24" t="s">
        <v>61</v>
      </c>
      <c r="G9905" s="97">
        <v>1</v>
      </c>
      <c r="H9905" s="97"/>
      <c r="I9905" s="98">
        <v>28.42</v>
      </c>
      <c r="J9905" s="98"/>
      <c r="K9905" s="27">
        <f>ROUND(ROUND(G9905,8)*I9905,2)</f>
        <v>28.42</v>
      </c>
    </row>
    <row r="9906" spans="1:11" ht="15" customHeight="1" x14ac:dyDescent="0.25">
      <c r="A9906" s="9"/>
      <c r="B9906" s="9"/>
      <c r="C9906" s="9"/>
      <c r="D9906" s="9"/>
      <c r="E9906" s="9"/>
      <c r="F9906" s="9"/>
      <c r="G9906" s="91" t="s">
        <v>3983</v>
      </c>
      <c r="H9906" s="91"/>
      <c r="I9906" s="91"/>
      <c r="J9906" s="91"/>
      <c r="K9906" s="28">
        <f>SUM(K9905:K9905)</f>
        <v>28.42</v>
      </c>
    </row>
    <row r="9907" spans="1:11" ht="15" customHeight="1" x14ac:dyDescent="0.25">
      <c r="A9907" s="9"/>
      <c r="B9907" s="9"/>
      <c r="C9907" s="9"/>
      <c r="D9907" s="9"/>
      <c r="E9907" s="9"/>
      <c r="F9907" s="9"/>
      <c r="G9907" s="92" t="s">
        <v>3913</v>
      </c>
      <c r="H9907" s="92"/>
      <c r="I9907" s="92"/>
      <c r="J9907" s="92"/>
      <c r="K9907" s="29">
        <f>ROUND(SUM(K9906),2)</f>
        <v>28.42</v>
      </c>
    </row>
    <row r="9908" spans="1:11" ht="9.9499999999999993" customHeight="1" x14ac:dyDescent="0.25">
      <c r="A9908" s="9"/>
      <c r="B9908" s="9"/>
      <c r="C9908" s="9"/>
      <c r="D9908" s="9"/>
      <c r="E9908" s="9"/>
      <c r="F9908" s="9"/>
      <c r="G9908" s="100"/>
      <c r="H9908" s="100"/>
      <c r="I9908" s="100"/>
      <c r="J9908" s="100"/>
      <c r="K9908" s="100"/>
    </row>
    <row r="9909" spans="1:11" ht="20.100000000000001" customHeight="1" x14ac:dyDescent="0.25">
      <c r="A9909" s="99" t="s">
        <v>2877</v>
      </c>
      <c r="B9909" s="99"/>
      <c r="C9909" s="99"/>
      <c r="D9909" s="99"/>
      <c r="E9909" s="99"/>
      <c r="F9909" s="99"/>
      <c r="G9909" s="99"/>
      <c r="H9909" s="99"/>
      <c r="I9909" s="99"/>
      <c r="J9909" s="99"/>
      <c r="K9909" s="99"/>
    </row>
    <row r="9910" spans="1:11" ht="15" customHeight="1" x14ac:dyDescent="0.25">
      <c r="A9910" s="93" t="s">
        <v>3916</v>
      </c>
      <c r="B9910" s="93"/>
      <c r="C9910" s="93"/>
      <c r="D9910" s="94" t="s">
        <v>3</v>
      </c>
      <c r="E9910" s="94"/>
      <c r="F9910" s="23" t="s">
        <v>4</v>
      </c>
      <c r="G9910" s="94" t="s">
        <v>3894</v>
      </c>
      <c r="H9910" s="94"/>
      <c r="I9910" s="94" t="s">
        <v>3895</v>
      </c>
      <c r="J9910" s="94"/>
      <c r="K9910" s="23" t="s">
        <v>3896</v>
      </c>
    </row>
    <row r="9911" spans="1:11" ht="38.1" customHeight="1" x14ac:dyDescent="0.25">
      <c r="A9911" s="24" t="s">
        <v>3973</v>
      </c>
      <c r="B9911" s="95" t="s">
        <v>3974</v>
      </c>
      <c r="C9911" s="95"/>
      <c r="D9911" s="96" t="s">
        <v>20</v>
      </c>
      <c r="E9911" s="96"/>
      <c r="F9911" s="24" t="s">
        <v>3936</v>
      </c>
      <c r="G9911" s="97">
        <v>1.2999999999999999E-3</v>
      </c>
      <c r="H9911" s="97"/>
      <c r="I9911" s="98">
        <v>94.61</v>
      </c>
      <c r="J9911" s="98"/>
      <c r="K9911" s="27">
        <f>TRUNC(TRUNC(G9911,8)*I9911,2)</f>
        <v>0.12</v>
      </c>
    </row>
    <row r="9912" spans="1:11" ht="38.1" customHeight="1" x14ac:dyDescent="0.25">
      <c r="A9912" s="24" t="s">
        <v>3975</v>
      </c>
      <c r="B9912" s="95" t="s">
        <v>3976</v>
      </c>
      <c r="C9912" s="95"/>
      <c r="D9912" s="96" t="s">
        <v>20</v>
      </c>
      <c r="E9912" s="96"/>
      <c r="F9912" s="24" t="s">
        <v>30</v>
      </c>
      <c r="G9912" s="97">
        <v>3.0999999999999999E-3</v>
      </c>
      <c r="H9912" s="97"/>
      <c r="I9912" s="98">
        <v>370.94</v>
      </c>
      <c r="J9912" s="98"/>
      <c r="K9912" s="27">
        <f>TRUNC(TRUNC(G9912,8)*I9912,2)</f>
        <v>1.1399999999999999</v>
      </c>
    </row>
    <row r="9913" spans="1:11" ht="18" customHeight="1" x14ac:dyDescent="0.25">
      <c r="A9913" s="9"/>
      <c r="B9913" s="9"/>
      <c r="C9913" s="9"/>
      <c r="D9913" s="9"/>
      <c r="E9913" s="9"/>
      <c r="F9913" s="9"/>
      <c r="G9913" s="91" t="s">
        <v>3919</v>
      </c>
      <c r="H9913" s="91"/>
      <c r="I9913" s="91"/>
      <c r="J9913" s="91"/>
      <c r="K9913" s="28">
        <f>SUM(K9911:K9912)</f>
        <v>1.2599999999999998</v>
      </c>
    </row>
    <row r="9914" spans="1:11" ht="15" customHeight="1" x14ac:dyDescent="0.25">
      <c r="A9914" s="9"/>
      <c r="B9914" s="9"/>
      <c r="C9914" s="9"/>
      <c r="D9914" s="9"/>
      <c r="E9914" s="9"/>
      <c r="F9914" s="9"/>
      <c r="G9914" s="92" t="s">
        <v>3913</v>
      </c>
      <c r="H9914" s="92"/>
      <c r="I9914" s="92"/>
      <c r="J9914" s="92"/>
      <c r="K9914" s="29">
        <f>ROUND(SUM(K9913),2)</f>
        <v>1.26</v>
      </c>
    </row>
    <row r="9915" spans="1:11" ht="9.9499999999999993" customHeight="1" x14ac:dyDescent="0.25">
      <c r="A9915" s="9"/>
      <c r="B9915" s="9"/>
      <c r="C9915" s="9"/>
      <c r="D9915" s="9"/>
      <c r="E9915" s="9"/>
      <c r="F9915" s="9"/>
      <c r="G9915" s="100"/>
      <c r="H9915" s="100"/>
      <c r="I9915" s="100"/>
      <c r="J9915" s="100"/>
      <c r="K9915" s="100"/>
    </row>
    <row r="9916" spans="1:11" ht="20.100000000000001" customHeight="1" x14ac:dyDescent="0.25">
      <c r="A9916" s="99" t="s">
        <v>2878</v>
      </c>
      <c r="B9916" s="99"/>
      <c r="C9916" s="99"/>
      <c r="D9916" s="99"/>
      <c r="E9916" s="99"/>
      <c r="F9916" s="99"/>
      <c r="G9916" s="99"/>
      <c r="H9916" s="99"/>
      <c r="I9916" s="99"/>
      <c r="J9916" s="99"/>
      <c r="K9916" s="99"/>
    </row>
    <row r="9917" spans="1:11" ht="12.95" customHeight="1" x14ac:dyDescent="0.25">
      <c r="A9917" s="107" t="s">
        <v>3984</v>
      </c>
      <c r="B9917" s="107"/>
      <c r="C9917" s="107"/>
      <c r="D9917" s="108" t="s">
        <v>3985</v>
      </c>
      <c r="E9917" s="87" t="s">
        <v>3986</v>
      </c>
      <c r="F9917" s="87"/>
      <c r="G9917" s="87" t="s">
        <v>3987</v>
      </c>
      <c r="H9917" s="87"/>
      <c r="I9917" s="87"/>
      <c r="J9917" s="87"/>
      <c r="K9917" s="87" t="s">
        <v>3988</v>
      </c>
    </row>
    <row r="9918" spans="1:11" ht="12" customHeight="1" x14ac:dyDescent="0.25">
      <c r="A9918" s="107"/>
      <c r="B9918" s="107"/>
      <c r="C9918" s="107"/>
      <c r="D9918" s="108"/>
      <c r="E9918" s="23" t="s">
        <v>3989</v>
      </c>
      <c r="F9918" s="23" t="s">
        <v>3990</v>
      </c>
      <c r="G9918" s="94" t="s">
        <v>3989</v>
      </c>
      <c r="H9918" s="94"/>
      <c r="I9918" s="94" t="s">
        <v>3990</v>
      </c>
      <c r="J9918" s="94"/>
      <c r="K9918" s="87"/>
    </row>
    <row r="9919" spans="1:11" ht="15" customHeight="1" x14ac:dyDescent="0.25">
      <c r="A9919" s="6" t="s">
        <v>3991</v>
      </c>
      <c r="B9919" s="104" t="s">
        <v>3992</v>
      </c>
      <c r="C9919" s="104"/>
      <c r="D9919" s="31">
        <v>1</v>
      </c>
      <c r="E9919" s="32">
        <v>0.34</v>
      </c>
      <c r="F9919" s="32">
        <v>0.66</v>
      </c>
      <c r="G9919" s="105">
        <v>355.46550000000002</v>
      </c>
      <c r="H9919" s="105"/>
      <c r="I9919" s="105">
        <v>95.872399999999999</v>
      </c>
      <c r="J9919" s="105"/>
      <c r="K9919" s="33">
        <f>ROUND(D9919*(ROUND(E9919*G9919,4)+ROUND(F9919*I9919,4)),4)</f>
        <v>184.13409999999999</v>
      </c>
    </row>
    <row r="9920" spans="1:11" ht="15" customHeight="1" x14ac:dyDescent="0.25">
      <c r="A9920" s="6" t="s">
        <v>3993</v>
      </c>
      <c r="B9920" s="104" t="s">
        <v>3994</v>
      </c>
      <c r="C9920" s="104"/>
      <c r="D9920" s="31">
        <v>1</v>
      </c>
      <c r="E9920" s="32">
        <v>1</v>
      </c>
      <c r="F9920" s="32">
        <v>0</v>
      </c>
      <c r="G9920" s="105">
        <v>365.3972</v>
      </c>
      <c r="H9920" s="105"/>
      <c r="I9920" s="105">
        <v>147.8879</v>
      </c>
      <c r="J9920" s="105"/>
      <c r="K9920" s="33">
        <f>ROUND(D9920*(ROUND(E9920*G9920,4)+ROUND(F9920*I9920,4)),4)</f>
        <v>365.3972</v>
      </c>
    </row>
    <row r="9921" spans="1:11" ht="15" customHeight="1" x14ac:dyDescent="0.25">
      <c r="A9921" s="6" t="s">
        <v>3995</v>
      </c>
      <c r="B9921" s="104" t="s">
        <v>3996</v>
      </c>
      <c r="C9921" s="104"/>
      <c r="D9921" s="31">
        <v>1</v>
      </c>
      <c r="E9921" s="32">
        <v>0.97</v>
      </c>
      <c r="F9921" s="32">
        <v>0.03</v>
      </c>
      <c r="G9921" s="105">
        <v>324.64210000000003</v>
      </c>
      <c r="H9921" s="105"/>
      <c r="I9921" s="105">
        <v>159.20740000000001</v>
      </c>
      <c r="J9921" s="105"/>
      <c r="K9921" s="33">
        <f>ROUND(D9921*(ROUND(E9921*G9921,4)+ROUND(F9921*I9921,4)),4)</f>
        <v>319.67899999999997</v>
      </c>
    </row>
    <row r="9922" spans="1:11" ht="15.95" customHeight="1" x14ac:dyDescent="0.25">
      <c r="A9922" s="6" t="s">
        <v>3997</v>
      </c>
      <c r="B9922" s="104" t="s">
        <v>3998</v>
      </c>
      <c r="C9922" s="104"/>
      <c r="D9922" s="31">
        <v>1</v>
      </c>
      <c r="E9922" s="32">
        <v>0.79</v>
      </c>
      <c r="F9922" s="32">
        <v>0.21</v>
      </c>
      <c r="G9922" s="105">
        <v>284.72230000000002</v>
      </c>
      <c r="H9922" s="105"/>
      <c r="I9922" s="105">
        <v>125.70480000000001</v>
      </c>
      <c r="J9922" s="105"/>
      <c r="K9922" s="33">
        <f>ROUND(D9922*(ROUND(E9922*G9922,4)+ROUND(F9922*I9922,4)),4)</f>
        <v>251.32859999999999</v>
      </c>
    </row>
    <row r="9923" spans="1:11" ht="15" customHeight="1" x14ac:dyDescent="0.25">
      <c r="A9923" s="1"/>
      <c r="B9923" s="1"/>
      <c r="C9923" s="1"/>
      <c r="D9923" s="1"/>
      <c r="E9923" s="1"/>
      <c r="F9923" s="1"/>
      <c r="G9923" s="85" t="s">
        <v>3999</v>
      </c>
      <c r="H9923" s="85"/>
      <c r="I9923" s="85"/>
      <c r="J9923" s="85"/>
      <c r="K9923" s="34">
        <f>SUM(K9918:K9922)</f>
        <v>1120.5389</v>
      </c>
    </row>
    <row r="9924" spans="1:11" ht="20.100000000000001" customHeight="1" x14ac:dyDescent="0.25">
      <c r="A9924" s="106" t="s">
        <v>4000</v>
      </c>
      <c r="B9924" s="106"/>
      <c r="C9924" s="106"/>
      <c r="D9924" s="106"/>
      <c r="E9924" s="106"/>
      <c r="F9924" s="2" t="s">
        <v>4</v>
      </c>
      <c r="G9924" s="87" t="s">
        <v>4001</v>
      </c>
      <c r="H9924" s="87"/>
      <c r="I9924" s="87" t="s">
        <v>4002</v>
      </c>
      <c r="J9924" s="87"/>
      <c r="K9924" s="2" t="s">
        <v>3988</v>
      </c>
    </row>
    <row r="9925" spans="1:11" ht="15" customHeight="1" x14ac:dyDescent="0.25">
      <c r="A9925" s="6" t="s">
        <v>4003</v>
      </c>
      <c r="B9925" s="101" t="s">
        <v>4004</v>
      </c>
      <c r="C9925" s="101"/>
      <c r="D9925" s="101"/>
      <c r="E9925" s="101"/>
      <c r="F9925" s="6" t="s">
        <v>3940</v>
      </c>
      <c r="G9925" s="114">
        <v>1</v>
      </c>
      <c r="H9925" s="114"/>
      <c r="I9925" s="115">
        <v>22.527200000000001</v>
      </c>
      <c r="J9925" s="115"/>
      <c r="K9925" s="35">
        <f>ROUND(ROUND(G9925,5)*I9925,4)</f>
        <v>22.527200000000001</v>
      </c>
    </row>
    <row r="9926" spans="1:11" ht="15" customHeight="1" x14ac:dyDescent="0.25">
      <c r="A9926" s="1"/>
      <c r="B9926" s="1"/>
      <c r="C9926" s="1"/>
      <c r="D9926" s="1"/>
      <c r="E9926" s="1"/>
      <c r="F9926" s="1"/>
      <c r="G9926" s="85" t="s">
        <v>4005</v>
      </c>
      <c r="H9926" s="85"/>
      <c r="I9926" s="85"/>
      <c r="J9926" s="85"/>
      <c r="K9926" s="36">
        <f>SUM(K9925:K9925)</f>
        <v>22.527200000000001</v>
      </c>
    </row>
    <row r="9927" spans="1:11" ht="15" customHeight="1" x14ac:dyDescent="0.25">
      <c r="A9927" s="9"/>
      <c r="B9927" s="9"/>
      <c r="C9927" s="9"/>
      <c r="D9927" s="9"/>
      <c r="E9927" s="9"/>
      <c r="F9927" s="9"/>
      <c r="G9927" s="92" t="s">
        <v>4006</v>
      </c>
      <c r="H9927" s="92"/>
      <c r="I9927" s="92"/>
      <c r="J9927" s="92"/>
      <c r="K9927" s="33">
        <f>SUM(K9923,K9926)</f>
        <v>1143.0661</v>
      </c>
    </row>
    <row r="9928" spans="1:11" ht="15" customHeight="1" x14ac:dyDescent="0.25">
      <c r="A9928" s="9"/>
      <c r="B9928" s="9"/>
      <c r="C9928" s="9"/>
      <c r="D9928" s="9"/>
      <c r="E9928" s="9"/>
      <c r="F9928" s="9"/>
      <c r="G9928" s="92" t="s">
        <v>4007</v>
      </c>
      <c r="H9928" s="92"/>
      <c r="I9928" s="92"/>
      <c r="J9928" s="92"/>
      <c r="K9928" s="37">
        <v>113.18</v>
      </c>
    </row>
    <row r="9929" spans="1:11" ht="15" customHeight="1" x14ac:dyDescent="0.25">
      <c r="A9929" s="9"/>
      <c r="B9929" s="9"/>
      <c r="C9929" s="9"/>
      <c r="D9929" s="9"/>
      <c r="E9929" s="9"/>
      <c r="F9929" s="9"/>
      <c r="G9929" s="92" t="s">
        <v>4008</v>
      </c>
      <c r="H9929" s="92"/>
      <c r="I9929" s="92"/>
      <c r="J9929" s="92"/>
      <c r="K9929" s="33">
        <f>ROUND(K9927/K9928,4)</f>
        <v>10.099500000000001</v>
      </c>
    </row>
    <row r="9930" spans="1:11" ht="15" customHeight="1" x14ac:dyDescent="0.25">
      <c r="A9930" s="9"/>
      <c r="B9930" s="9"/>
      <c r="C9930" s="9"/>
      <c r="D9930" s="9"/>
      <c r="E9930" s="9"/>
      <c r="F9930" s="9"/>
      <c r="G9930" s="92" t="s">
        <v>4009</v>
      </c>
      <c r="H9930" s="92"/>
      <c r="I9930" s="92"/>
      <c r="J9930" s="92"/>
      <c r="K9930" s="33">
        <f>ROUND(K9929*0.00746,4)</f>
        <v>7.5300000000000006E-2</v>
      </c>
    </row>
    <row r="9931" spans="1:11" ht="20.100000000000001" customHeight="1" x14ac:dyDescent="0.25">
      <c r="A9931" s="106" t="s">
        <v>4010</v>
      </c>
      <c r="B9931" s="106"/>
      <c r="C9931" s="106"/>
      <c r="D9931" s="106"/>
      <c r="E9931" s="106"/>
      <c r="F9931" s="2" t="s">
        <v>4</v>
      </c>
      <c r="G9931" s="87" t="s">
        <v>4001</v>
      </c>
      <c r="H9931" s="87"/>
      <c r="I9931" s="87" t="s">
        <v>3895</v>
      </c>
      <c r="J9931" s="87"/>
      <c r="K9931" s="2" t="s">
        <v>4011</v>
      </c>
    </row>
    <row r="9932" spans="1:11" ht="15" customHeight="1" x14ac:dyDescent="0.25">
      <c r="A9932" s="6" t="s">
        <v>4012</v>
      </c>
      <c r="B9932" s="104" t="s">
        <v>4013</v>
      </c>
      <c r="C9932" s="104"/>
      <c r="D9932" s="104"/>
      <c r="E9932" s="104"/>
      <c r="F9932" s="6" t="s">
        <v>77</v>
      </c>
      <c r="G9932" s="113">
        <v>1</v>
      </c>
      <c r="H9932" s="113"/>
      <c r="I9932" s="105">
        <v>195.03</v>
      </c>
      <c r="J9932" s="105"/>
      <c r="K9932" s="33">
        <f>ROUND(ROUND(G9932,5)*I9932,4)</f>
        <v>195.03</v>
      </c>
    </row>
    <row r="9933" spans="1:11" ht="15" customHeight="1" x14ac:dyDescent="0.25">
      <c r="A9933" s="1"/>
      <c r="B9933" s="1"/>
      <c r="C9933" s="1"/>
      <c r="D9933" s="1"/>
      <c r="E9933" s="1"/>
      <c r="F9933" s="1"/>
      <c r="G9933" s="85" t="s">
        <v>4014</v>
      </c>
      <c r="H9933" s="85"/>
      <c r="I9933" s="85"/>
      <c r="J9933" s="85"/>
      <c r="K9933" s="34">
        <f>SUM(K9932:K9932)</f>
        <v>195.03</v>
      </c>
    </row>
    <row r="9934" spans="1:11" ht="15" customHeight="1" x14ac:dyDescent="0.25">
      <c r="A9934" s="106" t="s">
        <v>4015</v>
      </c>
      <c r="B9934" s="106"/>
      <c r="C9934" s="106"/>
      <c r="D9934" s="23" t="s">
        <v>4016</v>
      </c>
      <c r="E9934" s="94" t="s">
        <v>4017</v>
      </c>
      <c r="F9934" s="94"/>
      <c r="G9934" s="94" t="s">
        <v>4001</v>
      </c>
      <c r="H9934" s="94"/>
      <c r="I9934" s="94" t="s">
        <v>3895</v>
      </c>
      <c r="J9934" s="94"/>
      <c r="K9934" s="23" t="s">
        <v>4011</v>
      </c>
    </row>
    <row r="9935" spans="1:11" ht="20.100000000000001" customHeight="1" x14ac:dyDescent="0.25">
      <c r="A9935" s="38" t="s">
        <v>4012</v>
      </c>
      <c r="B9935" s="109" t="s">
        <v>4018</v>
      </c>
      <c r="C9935" s="109"/>
      <c r="D9935" s="38" t="s">
        <v>4019</v>
      </c>
      <c r="E9935" s="110" t="s">
        <v>4020</v>
      </c>
      <c r="F9935" s="110"/>
      <c r="G9935" s="111">
        <v>2.2000000000000002</v>
      </c>
      <c r="H9935" s="111"/>
      <c r="I9935" s="112">
        <v>3.47</v>
      </c>
      <c r="J9935" s="112"/>
      <c r="K9935" s="41">
        <f>ROUND(ROUND(G9935,5)*I9935,4)</f>
        <v>7.6340000000000003</v>
      </c>
    </row>
    <row r="9936" spans="1:11" ht="15" customHeight="1" x14ac:dyDescent="0.25">
      <c r="A9936" s="1"/>
      <c r="B9936" s="1"/>
      <c r="C9936" s="1"/>
      <c r="D9936" s="1"/>
      <c r="E9936" s="1"/>
      <c r="F9936" s="1"/>
      <c r="G9936" s="85" t="s">
        <v>4021</v>
      </c>
      <c r="H9936" s="85"/>
      <c r="I9936" s="85"/>
      <c r="J9936" s="85"/>
      <c r="K9936" s="33">
        <f>SUM(K9935:K9935)</f>
        <v>7.6340000000000003</v>
      </c>
    </row>
    <row r="9937" spans="1:11" ht="12.95" customHeight="1" x14ac:dyDescent="0.25">
      <c r="A9937" s="106" t="s">
        <v>4022</v>
      </c>
      <c r="B9937" s="106"/>
      <c r="C9937" s="94" t="s">
        <v>4023</v>
      </c>
      <c r="D9937" s="94" t="s">
        <v>5</v>
      </c>
      <c r="E9937" s="94" t="s">
        <v>4024</v>
      </c>
      <c r="F9937" s="94"/>
      <c r="G9937" s="94" t="s">
        <v>4025</v>
      </c>
      <c r="H9937" s="94"/>
      <c r="I9937" s="94" t="s">
        <v>2086</v>
      </c>
      <c r="J9937" s="94"/>
      <c r="K9937" s="94" t="s">
        <v>4011</v>
      </c>
    </row>
    <row r="9938" spans="1:11" ht="12" customHeight="1" x14ac:dyDescent="0.25">
      <c r="A9938" s="106"/>
      <c r="B9938" s="106"/>
      <c r="C9938" s="94"/>
      <c r="D9938" s="94"/>
      <c r="E9938" s="23" t="s">
        <v>2092</v>
      </c>
      <c r="F9938" s="23" t="s">
        <v>4026</v>
      </c>
      <c r="G9938" s="23" t="s">
        <v>2092</v>
      </c>
      <c r="H9938" s="23" t="s">
        <v>4026</v>
      </c>
      <c r="I9938" s="23" t="s">
        <v>2092</v>
      </c>
      <c r="J9938" s="23" t="s">
        <v>4026</v>
      </c>
      <c r="K9938" s="94"/>
    </row>
    <row r="9939" spans="1:11" ht="27.95" customHeight="1" x14ac:dyDescent="0.25">
      <c r="A9939" s="38" t="s">
        <v>4012</v>
      </c>
      <c r="B9939" s="39" t="s">
        <v>4018</v>
      </c>
      <c r="C9939" s="38" t="s">
        <v>4027</v>
      </c>
      <c r="D9939" s="40">
        <v>2.2000000000000002</v>
      </c>
      <c r="E9939" s="42">
        <v>0</v>
      </c>
      <c r="F9939" s="43">
        <v>1.25</v>
      </c>
      <c r="G9939" s="42">
        <v>0</v>
      </c>
      <c r="H9939" s="43">
        <v>1</v>
      </c>
      <c r="I9939" s="42">
        <v>0</v>
      </c>
      <c r="J9939" s="43">
        <v>0.82</v>
      </c>
      <c r="K9939" s="41">
        <f>ROUND(D9939*(ROUND(E9939*F9939,4)+ROUND(G9939*H9939,4)+ROUND(I9939*J9939,4)),4)</f>
        <v>0</v>
      </c>
    </row>
    <row r="9940" spans="1:11" ht="15" customHeight="1" x14ac:dyDescent="0.25">
      <c r="A9940" s="1"/>
      <c r="B9940" s="1"/>
      <c r="C9940" s="1"/>
      <c r="D9940" s="1"/>
      <c r="E9940" s="1"/>
      <c r="F9940" s="1"/>
      <c r="G9940" s="85" t="s">
        <v>4028</v>
      </c>
      <c r="H9940" s="85"/>
      <c r="I9940" s="85"/>
      <c r="J9940" s="85"/>
      <c r="K9940" s="33">
        <f>SUM(K9938:K9939)</f>
        <v>0</v>
      </c>
    </row>
    <row r="9941" spans="1:11" ht="15" customHeight="1" x14ac:dyDescent="0.25">
      <c r="A9941" s="9"/>
      <c r="B9941" s="9"/>
      <c r="C9941" s="9"/>
      <c r="D9941" s="9"/>
      <c r="E9941" s="9"/>
      <c r="F9941" s="9"/>
      <c r="G9941" s="92" t="s">
        <v>4029</v>
      </c>
      <c r="H9941" s="92"/>
      <c r="I9941" s="92"/>
      <c r="J9941" s="92"/>
      <c r="K9941" s="33">
        <f>SUM(K9929,K9930,K9933,K9936,K9940)</f>
        <v>212.83879999999999</v>
      </c>
    </row>
    <row r="9942" spans="1:11" ht="15" customHeight="1" x14ac:dyDescent="0.25">
      <c r="A9942" s="9"/>
      <c r="B9942" s="9"/>
      <c r="C9942" s="9"/>
      <c r="D9942" s="9"/>
      <c r="E9942" s="9"/>
      <c r="F9942" s="9"/>
      <c r="G9942" s="92" t="s">
        <v>3913</v>
      </c>
      <c r="H9942" s="92"/>
      <c r="I9942" s="92"/>
      <c r="J9942" s="92"/>
      <c r="K9942" s="29">
        <f>ROUND(SUM(K9941),2)</f>
        <v>212.84</v>
      </c>
    </row>
    <row r="9943" spans="1:11" ht="9.9499999999999993" customHeight="1" x14ac:dyDescent="0.25">
      <c r="A9943" s="9"/>
      <c r="B9943" s="9"/>
      <c r="C9943" s="9"/>
      <c r="D9943" s="9"/>
      <c r="E9943" s="9"/>
      <c r="F9943" s="9"/>
      <c r="G9943" s="100"/>
      <c r="H9943" s="100"/>
      <c r="I9943" s="100"/>
      <c r="J9943" s="100"/>
      <c r="K9943" s="100"/>
    </row>
    <row r="9944" spans="1:11" ht="20.100000000000001" customHeight="1" x14ac:dyDescent="0.25">
      <c r="A9944" s="99" t="s">
        <v>2879</v>
      </c>
      <c r="B9944" s="99"/>
      <c r="C9944" s="99"/>
      <c r="D9944" s="99"/>
      <c r="E9944" s="99"/>
      <c r="F9944" s="99"/>
      <c r="G9944" s="99"/>
      <c r="H9944" s="99"/>
      <c r="I9944" s="99"/>
      <c r="J9944" s="99"/>
      <c r="K9944" s="99"/>
    </row>
    <row r="9945" spans="1:11" ht="15" customHeight="1" x14ac:dyDescent="0.25">
      <c r="A9945" s="93" t="s">
        <v>3916</v>
      </c>
      <c r="B9945" s="93"/>
      <c r="C9945" s="93"/>
      <c r="D9945" s="94" t="s">
        <v>3</v>
      </c>
      <c r="E9945" s="94"/>
      <c r="F9945" s="23" t="s">
        <v>4</v>
      </c>
      <c r="G9945" s="94" t="s">
        <v>3894</v>
      </c>
      <c r="H9945" s="94"/>
      <c r="I9945" s="94" t="s">
        <v>3895</v>
      </c>
      <c r="J9945" s="94"/>
      <c r="K9945" s="23" t="s">
        <v>3896</v>
      </c>
    </row>
    <row r="9946" spans="1:11" ht="45.95" customHeight="1" x14ac:dyDescent="0.25">
      <c r="A9946" s="24" t="s">
        <v>3934</v>
      </c>
      <c r="B9946" s="95" t="s">
        <v>3935</v>
      </c>
      <c r="C9946" s="95"/>
      <c r="D9946" s="96" t="s">
        <v>20</v>
      </c>
      <c r="E9946" s="96"/>
      <c r="F9946" s="24" t="s">
        <v>3936</v>
      </c>
      <c r="G9946" s="97">
        <v>2.5891999999999998E-3</v>
      </c>
      <c r="H9946" s="97"/>
      <c r="I9946" s="98">
        <v>76.52</v>
      </c>
      <c r="J9946" s="98"/>
      <c r="K9946" s="27">
        <f t="shared" ref="K9946:K9951" si="76">TRUNC(TRUNC(G9946,8)*I9946,2)</f>
        <v>0.19</v>
      </c>
    </row>
    <row r="9947" spans="1:11" ht="45.95" customHeight="1" x14ac:dyDescent="0.25">
      <c r="A9947" s="24" t="s">
        <v>28</v>
      </c>
      <c r="B9947" s="95" t="s">
        <v>29</v>
      </c>
      <c r="C9947" s="95"/>
      <c r="D9947" s="96" t="s">
        <v>20</v>
      </c>
      <c r="E9947" s="96"/>
      <c r="F9947" s="24" t="s">
        <v>30</v>
      </c>
      <c r="G9947" s="97">
        <v>1.0702000000000001E-3</v>
      </c>
      <c r="H9947" s="97"/>
      <c r="I9947" s="98">
        <v>322.67</v>
      </c>
      <c r="J9947" s="98"/>
      <c r="K9947" s="27">
        <f t="shared" si="76"/>
        <v>0.34</v>
      </c>
    </row>
    <row r="9948" spans="1:11" ht="29.1" customHeight="1" x14ac:dyDescent="0.25">
      <c r="A9948" s="24" t="s">
        <v>4030</v>
      </c>
      <c r="B9948" s="95" t="s">
        <v>4031</v>
      </c>
      <c r="C9948" s="95"/>
      <c r="D9948" s="96" t="s">
        <v>20</v>
      </c>
      <c r="E9948" s="96"/>
      <c r="F9948" s="24" t="s">
        <v>3936</v>
      </c>
      <c r="G9948" s="97">
        <v>3.3568999999999999E-3</v>
      </c>
      <c r="H9948" s="97"/>
      <c r="I9948" s="98">
        <v>105.44</v>
      </c>
      <c r="J9948" s="98"/>
      <c r="K9948" s="27">
        <f t="shared" si="76"/>
        <v>0.35</v>
      </c>
    </row>
    <row r="9949" spans="1:11" ht="29.1" customHeight="1" x14ac:dyDescent="0.25">
      <c r="A9949" s="24" t="s">
        <v>4032</v>
      </c>
      <c r="B9949" s="95" t="s">
        <v>4033</v>
      </c>
      <c r="C9949" s="95"/>
      <c r="D9949" s="96" t="s">
        <v>20</v>
      </c>
      <c r="E9949" s="96"/>
      <c r="F9949" s="24" t="s">
        <v>30</v>
      </c>
      <c r="G9949" s="97">
        <v>3.0249999999999998E-4</v>
      </c>
      <c r="H9949" s="97"/>
      <c r="I9949" s="98">
        <v>265.02</v>
      </c>
      <c r="J9949" s="98"/>
      <c r="K9949" s="27">
        <f t="shared" si="76"/>
        <v>0.08</v>
      </c>
    </row>
    <row r="9950" spans="1:11" ht="38.1" customHeight="1" x14ac:dyDescent="0.25">
      <c r="A9950" s="24" t="s">
        <v>4034</v>
      </c>
      <c r="B9950" s="95" t="s">
        <v>4035</v>
      </c>
      <c r="C9950" s="95"/>
      <c r="D9950" s="96" t="s">
        <v>20</v>
      </c>
      <c r="E9950" s="96"/>
      <c r="F9950" s="24" t="s">
        <v>3936</v>
      </c>
      <c r="G9950" s="97">
        <v>2.9082999999999999E-3</v>
      </c>
      <c r="H9950" s="97"/>
      <c r="I9950" s="98">
        <v>94.54</v>
      </c>
      <c r="J9950" s="98"/>
      <c r="K9950" s="27">
        <f t="shared" si="76"/>
        <v>0.27</v>
      </c>
    </row>
    <row r="9951" spans="1:11" ht="38.1" customHeight="1" x14ac:dyDescent="0.25">
      <c r="A9951" s="24" t="s">
        <v>4036</v>
      </c>
      <c r="B9951" s="95" t="s">
        <v>4037</v>
      </c>
      <c r="C9951" s="95"/>
      <c r="D9951" s="96" t="s">
        <v>20</v>
      </c>
      <c r="E9951" s="96"/>
      <c r="F9951" s="24" t="s">
        <v>30</v>
      </c>
      <c r="G9951" s="97">
        <v>7.5109999999999999E-4</v>
      </c>
      <c r="H9951" s="97"/>
      <c r="I9951" s="98">
        <v>225.43</v>
      </c>
      <c r="J9951" s="98"/>
      <c r="K9951" s="27">
        <f t="shared" si="76"/>
        <v>0.16</v>
      </c>
    </row>
    <row r="9952" spans="1:11" ht="18" customHeight="1" x14ac:dyDescent="0.25">
      <c r="A9952" s="9"/>
      <c r="B9952" s="9"/>
      <c r="C9952" s="9"/>
      <c r="D9952" s="9"/>
      <c r="E9952" s="9"/>
      <c r="F9952" s="9"/>
      <c r="G9952" s="91" t="s">
        <v>3919</v>
      </c>
      <c r="H9952" s="91"/>
      <c r="I9952" s="91"/>
      <c r="J9952" s="91"/>
      <c r="K9952" s="28">
        <f>SUM(K9946:K9951)</f>
        <v>1.39</v>
      </c>
    </row>
    <row r="9953" spans="1:11" ht="15" customHeight="1" x14ac:dyDescent="0.25">
      <c r="A9953" s="93" t="s">
        <v>3907</v>
      </c>
      <c r="B9953" s="93"/>
      <c r="C9953" s="93"/>
      <c r="D9953" s="94" t="s">
        <v>3</v>
      </c>
      <c r="E9953" s="94"/>
      <c r="F9953" s="23" t="s">
        <v>4</v>
      </c>
      <c r="G9953" s="94" t="s">
        <v>3894</v>
      </c>
      <c r="H9953" s="94"/>
      <c r="I9953" s="94" t="s">
        <v>3895</v>
      </c>
      <c r="J9953" s="94"/>
      <c r="K9953" s="23" t="s">
        <v>3896</v>
      </c>
    </row>
    <row r="9954" spans="1:11" ht="15" customHeight="1" x14ac:dyDescent="0.25">
      <c r="A9954" s="24" t="s">
        <v>3910</v>
      </c>
      <c r="B9954" s="95" t="s">
        <v>3911</v>
      </c>
      <c r="C9954" s="95"/>
      <c r="D9954" s="96" t="s">
        <v>20</v>
      </c>
      <c r="E9954" s="96"/>
      <c r="F9954" s="24" t="s">
        <v>2056</v>
      </c>
      <c r="G9954" s="97">
        <v>3.6592999999999999E-3</v>
      </c>
      <c r="H9954" s="97"/>
      <c r="I9954" s="98">
        <v>24.94</v>
      </c>
      <c r="J9954" s="98"/>
      <c r="K9954" s="27">
        <f>TRUNC(TRUNC(G9954,8)*I9954,2)</f>
        <v>0.09</v>
      </c>
    </row>
    <row r="9955" spans="1:11" ht="18" customHeight="1" x14ac:dyDescent="0.25">
      <c r="A9955" s="9"/>
      <c r="B9955" s="9"/>
      <c r="C9955" s="9"/>
      <c r="D9955" s="9"/>
      <c r="E9955" s="9"/>
      <c r="F9955" s="9"/>
      <c r="G9955" s="91" t="s">
        <v>3912</v>
      </c>
      <c r="H9955" s="91"/>
      <c r="I9955" s="91"/>
      <c r="J9955" s="91"/>
      <c r="K9955" s="28">
        <f>SUM(K9954:K9954)</f>
        <v>0.09</v>
      </c>
    </row>
    <row r="9956" spans="1:11" ht="15" customHeight="1" x14ac:dyDescent="0.25">
      <c r="A9956" s="9"/>
      <c r="B9956" s="9"/>
      <c r="C9956" s="9"/>
      <c r="D9956" s="9"/>
      <c r="E9956" s="9"/>
      <c r="F9956" s="9"/>
      <c r="G9956" s="92" t="s">
        <v>3913</v>
      </c>
      <c r="H9956" s="92"/>
      <c r="I9956" s="92"/>
      <c r="J9956" s="92"/>
      <c r="K9956" s="29">
        <f>ROUND(SUM(K9952,K9955),2)</f>
        <v>1.48</v>
      </c>
    </row>
    <row r="9957" spans="1:11" ht="9.9499999999999993" customHeight="1" x14ac:dyDescent="0.25">
      <c r="A9957" s="9"/>
      <c r="B9957" s="9"/>
      <c r="C9957" s="9"/>
      <c r="D9957" s="9"/>
      <c r="E9957" s="9"/>
      <c r="F9957" s="9"/>
      <c r="G9957" s="100"/>
      <c r="H9957" s="100"/>
      <c r="I9957" s="100"/>
      <c r="J9957" s="100"/>
      <c r="K9957" s="100"/>
    </row>
    <row r="9958" spans="1:11" ht="20.100000000000001" customHeight="1" x14ac:dyDescent="0.25">
      <c r="A9958" s="99" t="s">
        <v>2880</v>
      </c>
      <c r="B9958" s="99"/>
      <c r="C9958" s="99"/>
      <c r="D9958" s="99"/>
      <c r="E9958" s="99"/>
      <c r="F9958" s="99"/>
      <c r="G9958" s="99"/>
      <c r="H9958" s="99"/>
      <c r="I9958" s="99"/>
      <c r="J9958" s="99"/>
      <c r="K9958" s="99"/>
    </row>
    <row r="9959" spans="1:11" ht="15" customHeight="1" x14ac:dyDescent="0.25">
      <c r="A9959" s="93" t="s">
        <v>3893</v>
      </c>
      <c r="B9959" s="93"/>
      <c r="C9959" s="93"/>
      <c r="D9959" s="94" t="s">
        <v>3</v>
      </c>
      <c r="E9959" s="94"/>
      <c r="F9959" s="23" t="s">
        <v>4</v>
      </c>
      <c r="G9959" s="94" t="s">
        <v>3894</v>
      </c>
      <c r="H9959" s="94"/>
      <c r="I9959" s="94" t="s">
        <v>3895</v>
      </c>
      <c r="J9959" s="94"/>
      <c r="K9959" s="23" t="s">
        <v>3896</v>
      </c>
    </row>
    <row r="9960" spans="1:11" ht="21" customHeight="1" x14ac:dyDescent="0.25">
      <c r="A9960" s="24" t="s">
        <v>4038</v>
      </c>
      <c r="B9960" s="95" t="s">
        <v>4039</v>
      </c>
      <c r="C9960" s="95"/>
      <c r="D9960" s="96" t="s">
        <v>20</v>
      </c>
      <c r="E9960" s="96"/>
      <c r="F9960" s="24" t="s">
        <v>34</v>
      </c>
      <c r="G9960" s="97">
        <v>6.6E-3</v>
      </c>
      <c r="H9960" s="97"/>
      <c r="I9960" s="98">
        <v>210.23</v>
      </c>
      <c r="J9960" s="98"/>
      <c r="K9960" s="27">
        <f>TRUNC(TRUNC(G9960,8)*I9960,2)</f>
        <v>1.38</v>
      </c>
    </row>
    <row r="9961" spans="1:11" ht="21" customHeight="1" x14ac:dyDescent="0.25">
      <c r="A9961" s="24" t="s">
        <v>4040</v>
      </c>
      <c r="B9961" s="95" t="s">
        <v>4041</v>
      </c>
      <c r="C9961" s="95"/>
      <c r="D9961" s="96" t="s">
        <v>20</v>
      </c>
      <c r="E9961" s="96"/>
      <c r="F9961" s="24" t="s">
        <v>84</v>
      </c>
      <c r="G9961" s="97">
        <v>1.0049999999999999</v>
      </c>
      <c r="H9961" s="97"/>
      <c r="I9961" s="98">
        <v>32.369999999999997</v>
      </c>
      <c r="J9961" s="98"/>
      <c r="K9961" s="27">
        <f>TRUNC(TRUNC(G9961,8)*I9961,2)</f>
        <v>32.53</v>
      </c>
    </row>
    <row r="9962" spans="1:11" ht="15" customHeight="1" x14ac:dyDescent="0.25">
      <c r="A9962" s="9"/>
      <c r="B9962" s="9"/>
      <c r="C9962" s="9"/>
      <c r="D9962" s="9"/>
      <c r="E9962" s="9"/>
      <c r="F9962" s="9"/>
      <c r="G9962" s="91" t="s">
        <v>3906</v>
      </c>
      <c r="H9962" s="91"/>
      <c r="I9962" s="91"/>
      <c r="J9962" s="91"/>
      <c r="K9962" s="28">
        <f>SUM(K9960:K9961)</f>
        <v>33.910000000000004</v>
      </c>
    </row>
    <row r="9963" spans="1:11" ht="15" customHeight="1" x14ac:dyDescent="0.25">
      <c r="A9963" s="93" t="s">
        <v>3907</v>
      </c>
      <c r="B9963" s="93"/>
      <c r="C9963" s="93"/>
      <c r="D9963" s="94" t="s">
        <v>3</v>
      </c>
      <c r="E9963" s="94"/>
      <c r="F9963" s="23" t="s">
        <v>4</v>
      </c>
      <c r="G9963" s="94" t="s">
        <v>3894</v>
      </c>
      <c r="H9963" s="94"/>
      <c r="I9963" s="94" t="s">
        <v>3895</v>
      </c>
      <c r="J9963" s="94"/>
      <c r="K9963" s="23" t="s">
        <v>3896</v>
      </c>
    </row>
    <row r="9964" spans="1:11" ht="15" customHeight="1" x14ac:dyDescent="0.25">
      <c r="A9964" s="24" t="s">
        <v>3971</v>
      </c>
      <c r="B9964" s="95" t="s">
        <v>3972</v>
      </c>
      <c r="C9964" s="95"/>
      <c r="D9964" s="96" t="s">
        <v>20</v>
      </c>
      <c r="E9964" s="96"/>
      <c r="F9964" s="24" t="s">
        <v>2056</v>
      </c>
      <c r="G9964" s="97">
        <v>0.2296</v>
      </c>
      <c r="H9964" s="97"/>
      <c r="I9964" s="98">
        <v>32.69</v>
      </c>
      <c r="J9964" s="98"/>
      <c r="K9964" s="27">
        <f>TRUNC(TRUNC(G9964,8)*I9964,2)</f>
        <v>7.5</v>
      </c>
    </row>
    <row r="9965" spans="1:11" ht="15" customHeight="1" x14ac:dyDescent="0.25">
      <c r="A9965" s="24" t="s">
        <v>3910</v>
      </c>
      <c r="B9965" s="95" t="s">
        <v>3911</v>
      </c>
      <c r="C9965" s="95"/>
      <c r="D9965" s="96" t="s">
        <v>20</v>
      </c>
      <c r="E9965" s="96"/>
      <c r="F9965" s="24" t="s">
        <v>2056</v>
      </c>
      <c r="G9965" s="97">
        <v>0.2296</v>
      </c>
      <c r="H9965" s="97"/>
      <c r="I9965" s="98">
        <v>24.94</v>
      </c>
      <c r="J9965" s="98"/>
      <c r="K9965" s="27">
        <f>TRUNC(TRUNC(G9965,8)*I9965,2)</f>
        <v>5.72</v>
      </c>
    </row>
    <row r="9966" spans="1:11" ht="18" customHeight="1" x14ac:dyDescent="0.25">
      <c r="A9966" s="9"/>
      <c r="B9966" s="9"/>
      <c r="C9966" s="9"/>
      <c r="D9966" s="9"/>
      <c r="E9966" s="9"/>
      <c r="F9966" s="9"/>
      <c r="G9966" s="91" t="s">
        <v>3912</v>
      </c>
      <c r="H9966" s="91"/>
      <c r="I9966" s="91"/>
      <c r="J9966" s="91"/>
      <c r="K9966" s="28">
        <f>SUM(K9964:K9965)</f>
        <v>13.219999999999999</v>
      </c>
    </row>
    <row r="9967" spans="1:11" ht="15" customHeight="1" x14ac:dyDescent="0.25">
      <c r="A9967" s="93" t="s">
        <v>3922</v>
      </c>
      <c r="B9967" s="93"/>
      <c r="C9967" s="93"/>
      <c r="D9967" s="94" t="s">
        <v>3</v>
      </c>
      <c r="E9967" s="94"/>
      <c r="F9967" s="23" t="s">
        <v>4</v>
      </c>
      <c r="G9967" s="94" t="s">
        <v>3894</v>
      </c>
      <c r="H9967" s="94"/>
      <c r="I9967" s="94" t="s">
        <v>3895</v>
      </c>
      <c r="J9967" s="94"/>
      <c r="K9967" s="23" t="s">
        <v>3896</v>
      </c>
    </row>
    <row r="9968" spans="1:11" ht="21" customHeight="1" x14ac:dyDescent="0.25">
      <c r="A9968" s="24" t="s">
        <v>4042</v>
      </c>
      <c r="B9968" s="95" t="s">
        <v>4043</v>
      </c>
      <c r="C9968" s="95"/>
      <c r="D9968" s="96" t="s">
        <v>20</v>
      </c>
      <c r="E9968" s="96"/>
      <c r="F9968" s="24" t="s">
        <v>34</v>
      </c>
      <c r="G9968" s="97">
        <v>1.8E-3</v>
      </c>
      <c r="H9968" s="97"/>
      <c r="I9968" s="98">
        <v>767.08</v>
      </c>
      <c r="J9968" s="98"/>
      <c r="K9968" s="27">
        <f>TRUNC(TRUNC(G9968,8)*I9968,2)</f>
        <v>1.38</v>
      </c>
    </row>
    <row r="9969" spans="1:11" ht="15" customHeight="1" x14ac:dyDescent="0.25">
      <c r="A9969" s="9"/>
      <c r="B9969" s="9"/>
      <c r="C9969" s="9"/>
      <c r="D9969" s="9"/>
      <c r="E9969" s="9"/>
      <c r="F9969" s="9"/>
      <c r="G9969" s="91" t="s">
        <v>3933</v>
      </c>
      <c r="H9969" s="91"/>
      <c r="I9969" s="91"/>
      <c r="J9969" s="91"/>
      <c r="K9969" s="28">
        <f>SUM(K9968:K9968)</f>
        <v>1.38</v>
      </c>
    </row>
    <row r="9970" spans="1:11" ht="15" customHeight="1" x14ac:dyDescent="0.25">
      <c r="A9970" s="9"/>
      <c r="B9970" s="9"/>
      <c r="C9970" s="9"/>
      <c r="D9970" s="9"/>
      <c r="E9970" s="9"/>
      <c r="F9970" s="9"/>
      <c r="G9970" s="92" t="s">
        <v>3913</v>
      </c>
      <c r="H9970" s="92"/>
      <c r="I9970" s="92"/>
      <c r="J9970" s="92"/>
      <c r="K9970" s="29">
        <f>ROUND(SUM(K9962,K9966,K9969),2)</f>
        <v>48.51</v>
      </c>
    </row>
    <row r="9971" spans="1:11" ht="9.9499999999999993" customHeight="1" x14ac:dyDescent="0.25">
      <c r="A9971" s="9"/>
      <c r="B9971" s="9"/>
      <c r="C9971" s="9"/>
      <c r="D9971" s="9"/>
      <c r="E9971" s="9"/>
      <c r="F9971" s="9"/>
      <c r="G9971" s="100"/>
      <c r="H9971" s="100"/>
      <c r="I9971" s="100"/>
      <c r="J9971" s="100"/>
      <c r="K9971" s="100"/>
    </row>
    <row r="9972" spans="1:11" ht="20.100000000000001" customHeight="1" x14ac:dyDescent="0.25">
      <c r="A9972" s="99" t="s">
        <v>2881</v>
      </c>
      <c r="B9972" s="99"/>
      <c r="C9972" s="99"/>
      <c r="D9972" s="99"/>
      <c r="E9972" s="99"/>
      <c r="F9972" s="99"/>
      <c r="G9972" s="99"/>
      <c r="H9972" s="99"/>
      <c r="I9972" s="99"/>
      <c r="J9972" s="99"/>
      <c r="K9972" s="99"/>
    </row>
    <row r="9973" spans="1:11" ht="15" customHeight="1" x14ac:dyDescent="0.25">
      <c r="A9973" s="93" t="s">
        <v>3893</v>
      </c>
      <c r="B9973" s="93"/>
      <c r="C9973" s="93"/>
      <c r="D9973" s="94" t="s">
        <v>3</v>
      </c>
      <c r="E9973" s="94"/>
      <c r="F9973" s="23" t="s">
        <v>4</v>
      </c>
      <c r="G9973" s="94" t="s">
        <v>3894</v>
      </c>
      <c r="H9973" s="94"/>
      <c r="I9973" s="94" t="s">
        <v>3895</v>
      </c>
      <c r="J9973" s="94"/>
      <c r="K9973" s="23" t="s">
        <v>3896</v>
      </c>
    </row>
    <row r="9974" spans="1:11" ht="15" customHeight="1" x14ac:dyDescent="0.25">
      <c r="A9974" s="24" t="s">
        <v>4044</v>
      </c>
      <c r="B9974" s="95" t="s">
        <v>4045</v>
      </c>
      <c r="C9974" s="95"/>
      <c r="D9974" s="96" t="s">
        <v>20</v>
      </c>
      <c r="E9974" s="96"/>
      <c r="F9974" s="24" t="s">
        <v>3903</v>
      </c>
      <c r="G9974" s="97">
        <v>0.106</v>
      </c>
      <c r="H9974" s="97"/>
      <c r="I9974" s="98">
        <v>2.59</v>
      </c>
      <c r="J9974" s="98"/>
      <c r="K9974" s="27">
        <f>TRUNC(TRUNC(G9974,8)*I9974,2)</f>
        <v>0.27</v>
      </c>
    </row>
    <row r="9975" spans="1:11" ht="15" customHeight="1" x14ac:dyDescent="0.25">
      <c r="A9975" s="9"/>
      <c r="B9975" s="9"/>
      <c r="C9975" s="9"/>
      <c r="D9975" s="9"/>
      <c r="E9975" s="9"/>
      <c r="F9975" s="9"/>
      <c r="G9975" s="91" t="s">
        <v>3906</v>
      </c>
      <c r="H9975" s="91"/>
      <c r="I9975" s="91"/>
      <c r="J9975" s="91"/>
      <c r="K9975" s="28">
        <f>SUM(K9974:K9974)</f>
        <v>0.27</v>
      </c>
    </row>
    <row r="9976" spans="1:11" ht="15" customHeight="1" x14ac:dyDescent="0.25">
      <c r="A9976" s="93" t="s">
        <v>3907</v>
      </c>
      <c r="B9976" s="93"/>
      <c r="C9976" s="93"/>
      <c r="D9976" s="94" t="s">
        <v>3</v>
      </c>
      <c r="E9976" s="94"/>
      <c r="F9976" s="23" t="s">
        <v>4</v>
      </c>
      <c r="G9976" s="94" t="s">
        <v>3894</v>
      </c>
      <c r="H9976" s="94"/>
      <c r="I9976" s="94" t="s">
        <v>3895</v>
      </c>
      <c r="J9976" s="94"/>
      <c r="K9976" s="23" t="s">
        <v>3896</v>
      </c>
    </row>
    <row r="9977" spans="1:11" ht="15" customHeight="1" x14ac:dyDescent="0.25">
      <c r="A9977" s="24" t="s">
        <v>4046</v>
      </c>
      <c r="B9977" s="95" t="s">
        <v>4047</v>
      </c>
      <c r="C9977" s="95"/>
      <c r="D9977" s="96" t="s">
        <v>20</v>
      </c>
      <c r="E9977" s="96"/>
      <c r="F9977" s="24" t="s">
        <v>2056</v>
      </c>
      <c r="G9977" s="97">
        <v>3.6999999999999998E-2</v>
      </c>
      <c r="H9977" s="97"/>
      <c r="I9977" s="98">
        <v>34.35</v>
      </c>
      <c r="J9977" s="98"/>
      <c r="K9977" s="27">
        <f>TRUNC(TRUNC(G9977,8)*I9977,2)</f>
        <v>1.27</v>
      </c>
    </row>
    <row r="9978" spans="1:11" ht="15" customHeight="1" x14ac:dyDescent="0.25">
      <c r="A9978" s="24" t="s">
        <v>3910</v>
      </c>
      <c r="B9978" s="95" t="s">
        <v>3911</v>
      </c>
      <c r="C9978" s="95"/>
      <c r="D9978" s="96" t="s">
        <v>20</v>
      </c>
      <c r="E9978" s="96"/>
      <c r="F9978" s="24" t="s">
        <v>2056</v>
      </c>
      <c r="G9978" s="97">
        <v>1.6E-2</v>
      </c>
      <c r="H9978" s="97"/>
      <c r="I9978" s="98">
        <v>24.94</v>
      </c>
      <c r="J9978" s="98"/>
      <c r="K9978" s="27">
        <f>TRUNC(TRUNC(G9978,8)*I9978,2)</f>
        <v>0.39</v>
      </c>
    </row>
    <row r="9979" spans="1:11" ht="18" customHeight="1" x14ac:dyDescent="0.25">
      <c r="A9979" s="9"/>
      <c r="B9979" s="9"/>
      <c r="C9979" s="9"/>
      <c r="D9979" s="9"/>
      <c r="E9979" s="9"/>
      <c r="F9979" s="9"/>
      <c r="G9979" s="91" t="s">
        <v>3912</v>
      </c>
      <c r="H9979" s="91"/>
      <c r="I9979" s="91"/>
      <c r="J9979" s="91"/>
      <c r="K9979" s="28">
        <f>SUM(K9977:K9978)</f>
        <v>1.6600000000000001</v>
      </c>
    </row>
    <row r="9980" spans="1:11" ht="15" customHeight="1" x14ac:dyDescent="0.25">
      <c r="A9980" s="9"/>
      <c r="B9980" s="9"/>
      <c r="C9980" s="9"/>
      <c r="D9980" s="9"/>
      <c r="E9980" s="9"/>
      <c r="F9980" s="9"/>
      <c r="G9980" s="92" t="s">
        <v>3913</v>
      </c>
      <c r="H9980" s="92"/>
      <c r="I9980" s="92"/>
      <c r="J9980" s="92"/>
      <c r="K9980" s="29">
        <f>ROUND(SUM(K9975,K9979),2)</f>
        <v>1.93</v>
      </c>
    </row>
    <row r="9981" spans="1:11" ht="9.9499999999999993" customHeight="1" x14ac:dyDescent="0.25">
      <c r="A9981" s="9"/>
      <c r="B9981" s="9"/>
      <c r="C9981" s="9"/>
      <c r="D9981" s="9"/>
      <c r="E9981" s="9"/>
      <c r="F9981" s="9"/>
      <c r="G9981" s="100"/>
      <c r="H9981" s="100"/>
      <c r="I9981" s="100"/>
      <c r="J9981" s="100"/>
      <c r="K9981" s="100"/>
    </row>
    <row r="9982" spans="1:11" ht="20.100000000000001" customHeight="1" x14ac:dyDescent="0.25">
      <c r="A9982" s="99" t="s">
        <v>2882</v>
      </c>
      <c r="B9982" s="99"/>
      <c r="C9982" s="99"/>
      <c r="D9982" s="99"/>
      <c r="E9982" s="99"/>
      <c r="F9982" s="99"/>
      <c r="G9982" s="99"/>
      <c r="H9982" s="99"/>
      <c r="I9982" s="99"/>
      <c r="J9982" s="99"/>
      <c r="K9982" s="99"/>
    </row>
    <row r="9983" spans="1:11" ht="15" customHeight="1" x14ac:dyDescent="0.25">
      <c r="A9983" s="93" t="s">
        <v>3916</v>
      </c>
      <c r="B9983" s="93"/>
      <c r="C9983" s="93"/>
      <c r="D9983" s="94" t="s">
        <v>3</v>
      </c>
      <c r="E9983" s="94"/>
      <c r="F9983" s="23" t="s">
        <v>4</v>
      </c>
      <c r="G9983" s="94" t="s">
        <v>3894</v>
      </c>
      <c r="H9983" s="94"/>
      <c r="I9983" s="94" t="s">
        <v>3895</v>
      </c>
      <c r="J9983" s="94"/>
      <c r="K9983" s="23" t="s">
        <v>3896</v>
      </c>
    </row>
    <row r="9984" spans="1:11" ht="29.1" customHeight="1" x14ac:dyDescent="0.25">
      <c r="A9984" s="24" t="s">
        <v>3963</v>
      </c>
      <c r="B9984" s="95" t="s">
        <v>3964</v>
      </c>
      <c r="C9984" s="95"/>
      <c r="D9984" s="96" t="s">
        <v>20</v>
      </c>
      <c r="E9984" s="96"/>
      <c r="F9984" s="24" t="s">
        <v>3936</v>
      </c>
      <c r="G9984" s="97">
        <v>5.2258833999999998</v>
      </c>
      <c r="H9984" s="97"/>
      <c r="I9984" s="98">
        <v>8.9</v>
      </c>
      <c r="J9984" s="98"/>
      <c r="K9984" s="27">
        <f>TRUNC(TRUNC(G9984,8)*I9984,2)</f>
        <v>46.51</v>
      </c>
    </row>
    <row r="9985" spans="1:11" ht="29.1" customHeight="1" x14ac:dyDescent="0.25">
      <c r="A9985" s="24" t="s">
        <v>3965</v>
      </c>
      <c r="B9985" s="95" t="s">
        <v>3966</v>
      </c>
      <c r="C9985" s="95"/>
      <c r="D9985" s="96" t="s">
        <v>20</v>
      </c>
      <c r="E9985" s="96"/>
      <c r="F9985" s="24" t="s">
        <v>30</v>
      </c>
      <c r="G9985" s="97">
        <v>0.95392160000000004</v>
      </c>
      <c r="H9985" s="97"/>
      <c r="I9985" s="98">
        <v>32.76</v>
      </c>
      <c r="J9985" s="98"/>
      <c r="K9985" s="27">
        <f>TRUNC(TRUNC(G9985,8)*I9985,2)</f>
        <v>31.25</v>
      </c>
    </row>
    <row r="9986" spans="1:11" ht="21" customHeight="1" x14ac:dyDescent="0.25">
      <c r="A9986" s="24" t="s">
        <v>3967</v>
      </c>
      <c r="B9986" s="95" t="s">
        <v>3968</v>
      </c>
      <c r="C9986" s="95"/>
      <c r="D9986" s="96" t="s">
        <v>20</v>
      </c>
      <c r="E9986" s="96"/>
      <c r="F9986" s="24" t="s">
        <v>3936</v>
      </c>
      <c r="G9986" s="97">
        <v>5.2258833999999998</v>
      </c>
      <c r="H9986" s="97"/>
      <c r="I9986" s="98">
        <v>27.59</v>
      </c>
      <c r="J9986" s="98"/>
      <c r="K9986" s="27">
        <f>TRUNC(TRUNC(G9986,8)*I9986,2)</f>
        <v>144.18</v>
      </c>
    </row>
    <row r="9987" spans="1:11" ht="21" customHeight="1" x14ac:dyDescent="0.25">
      <c r="A9987" s="24" t="s">
        <v>3969</v>
      </c>
      <c r="B9987" s="95" t="s">
        <v>3970</v>
      </c>
      <c r="C9987" s="95"/>
      <c r="D9987" s="96" t="s">
        <v>20</v>
      </c>
      <c r="E9987" s="96"/>
      <c r="F9987" s="24" t="s">
        <v>30</v>
      </c>
      <c r="G9987" s="97">
        <v>0.95392160000000004</v>
      </c>
      <c r="H9987" s="97"/>
      <c r="I9987" s="98">
        <v>28.09</v>
      </c>
      <c r="J9987" s="98"/>
      <c r="K9987" s="27">
        <f>TRUNC(TRUNC(G9987,8)*I9987,2)</f>
        <v>26.79</v>
      </c>
    </row>
    <row r="9988" spans="1:11" ht="18" customHeight="1" x14ac:dyDescent="0.25">
      <c r="A9988" s="9"/>
      <c r="B9988" s="9"/>
      <c r="C9988" s="9"/>
      <c r="D9988" s="9"/>
      <c r="E9988" s="9"/>
      <c r="F9988" s="9"/>
      <c r="G9988" s="91" t="s">
        <v>3919</v>
      </c>
      <c r="H9988" s="91"/>
      <c r="I9988" s="91"/>
      <c r="J9988" s="91"/>
      <c r="K9988" s="28">
        <f>SUM(K9984:K9987)</f>
        <v>248.73</v>
      </c>
    </row>
    <row r="9989" spans="1:11" ht="15" customHeight="1" x14ac:dyDescent="0.25">
      <c r="A9989" s="93" t="s">
        <v>3893</v>
      </c>
      <c r="B9989" s="93"/>
      <c r="C9989" s="93"/>
      <c r="D9989" s="94" t="s">
        <v>3</v>
      </c>
      <c r="E9989" s="94"/>
      <c r="F9989" s="23" t="s">
        <v>4</v>
      </c>
      <c r="G9989" s="94" t="s">
        <v>3894</v>
      </c>
      <c r="H9989" s="94"/>
      <c r="I9989" s="94" t="s">
        <v>3895</v>
      </c>
      <c r="J9989" s="94"/>
      <c r="K9989" s="23" t="s">
        <v>3896</v>
      </c>
    </row>
    <row r="9990" spans="1:11" ht="21" customHeight="1" x14ac:dyDescent="0.25">
      <c r="A9990" s="24" t="s">
        <v>4048</v>
      </c>
      <c r="B9990" s="95" t="s">
        <v>4049</v>
      </c>
      <c r="C9990" s="95"/>
      <c r="D9990" s="96" t="s">
        <v>20</v>
      </c>
      <c r="E9990" s="96"/>
      <c r="F9990" s="24" t="s">
        <v>34</v>
      </c>
      <c r="G9990" s="97">
        <v>0.19980000000000001</v>
      </c>
      <c r="H9990" s="97"/>
      <c r="I9990" s="98">
        <v>206.17</v>
      </c>
      <c r="J9990" s="98"/>
      <c r="K9990" s="27">
        <f>TRUNC(TRUNC(G9990,8)*I9990,2)</f>
        <v>41.19</v>
      </c>
    </row>
    <row r="9991" spans="1:11" ht="15" customHeight="1" x14ac:dyDescent="0.25">
      <c r="A9991" s="24" t="s">
        <v>3955</v>
      </c>
      <c r="B9991" s="95" t="s">
        <v>3956</v>
      </c>
      <c r="C9991" s="95"/>
      <c r="D9991" s="96" t="s">
        <v>20</v>
      </c>
      <c r="E9991" s="96"/>
      <c r="F9991" s="24" t="s">
        <v>3903</v>
      </c>
      <c r="G9991" s="97">
        <v>3.6695999999999999E-2</v>
      </c>
      <c r="H9991" s="97"/>
      <c r="I9991" s="98">
        <v>19.37</v>
      </c>
      <c r="J9991" s="98"/>
      <c r="K9991" s="27">
        <f>TRUNC(TRUNC(G9991,8)*I9991,2)</f>
        <v>0.71</v>
      </c>
    </row>
    <row r="9992" spans="1:11" ht="21" customHeight="1" x14ac:dyDescent="0.25">
      <c r="A9992" s="24" t="s">
        <v>4050</v>
      </c>
      <c r="B9992" s="95" t="s">
        <v>4051</v>
      </c>
      <c r="C9992" s="95"/>
      <c r="D9992" s="96" t="s">
        <v>20</v>
      </c>
      <c r="E9992" s="96"/>
      <c r="F9992" s="24" t="s">
        <v>84</v>
      </c>
      <c r="G9992" s="97">
        <v>7.48</v>
      </c>
      <c r="H9992" s="97"/>
      <c r="I9992" s="98">
        <v>3.9</v>
      </c>
      <c r="J9992" s="98"/>
      <c r="K9992" s="27">
        <f>TRUNC(TRUNC(G9992,8)*I9992,2)</f>
        <v>29.17</v>
      </c>
    </row>
    <row r="9993" spans="1:11" ht="15" customHeight="1" x14ac:dyDescent="0.25">
      <c r="A9993" s="9"/>
      <c r="B9993" s="9"/>
      <c r="C9993" s="9"/>
      <c r="D9993" s="9"/>
      <c r="E9993" s="9"/>
      <c r="F9993" s="9"/>
      <c r="G9993" s="91" t="s">
        <v>3906</v>
      </c>
      <c r="H9993" s="91"/>
      <c r="I9993" s="91"/>
      <c r="J9993" s="91"/>
      <c r="K9993" s="28">
        <f>SUM(K9990:K9992)</f>
        <v>71.069999999999993</v>
      </c>
    </row>
    <row r="9994" spans="1:11" ht="15" customHeight="1" x14ac:dyDescent="0.25">
      <c r="A9994" s="93" t="s">
        <v>3907</v>
      </c>
      <c r="B9994" s="93"/>
      <c r="C9994" s="93"/>
      <c r="D9994" s="94" t="s">
        <v>3</v>
      </c>
      <c r="E9994" s="94"/>
      <c r="F9994" s="23" t="s">
        <v>4</v>
      </c>
      <c r="G9994" s="94" t="s">
        <v>3894</v>
      </c>
      <c r="H9994" s="94"/>
      <c r="I9994" s="94" t="s">
        <v>3895</v>
      </c>
      <c r="J9994" s="94"/>
      <c r="K9994" s="23" t="s">
        <v>3896</v>
      </c>
    </row>
    <row r="9995" spans="1:11" ht="15" customHeight="1" x14ac:dyDescent="0.25">
      <c r="A9995" s="24" t="s">
        <v>3971</v>
      </c>
      <c r="B9995" s="95" t="s">
        <v>3972</v>
      </c>
      <c r="C9995" s="95"/>
      <c r="D9995" s="96" t="s">
        <v>20</v>
      </c>
      <c r="E9995" s="96"/>
      <c r="F9995" s="24" t="s">
        <v>2056</v>
      </c>
      <c r="G9995" s="97">
        <v>2.3251949999999999</v>
      </c>
      <c r="H9995" s="97"/>
      <c r="I9995" s="98">
        <v>32.69</v>
      </c>
      <c r="J9995" s="98"/>
      <c r="K9995" s="27">
        <f>TRUNC(TRUNC(G9995,8)*I9995,2)</f>
        <v>76.010000000000005</v>
      </c>
    </row>
    <row r="9996" spans="1:11" ht="15" customHeight="1" x14ac:dyDescent="0.25">
      <c r="A9996" s="24" t="s">
        <v>3910</v>
      </c>
      <c r="B9996" s="95" t="s">
        <v>3911</v>
      </c>
      <c r="C9996" s="95"/>
      <c r="D9996" s="96" t="s">
        <v>20</v>
      </c>
      <c r="E9996" s="96"/>
      <c r="F9996" s="24" t="s">
        <v>2056</v>
      </c>
      <c r="G9996" s="97">
        <v>17.010999999999999</v>
      </c>
      <c r="H9996" s="97"/>
      <c r="I9996" s="98">
        <v>24.94</v>
      </c>
      <c r="J9996" s="98"/>
      <c r="K9996" s="27">
        <f>TRUNC(TRUNC(G9996,8)*I9996,2)</f>
        <v>424.25</v>
      </c>
    </row>
    <row r="9997" spans="1:11" ht="18" customHeight="1" x14ac:dyDescent="0.25">
      <c r="A9997" s="9"/>
      <c r="B9997" s="9"/>
      <c r="C9997" s="9"/>
      <c r="D9997" s="9"/>
      <c r="E9997" s="9"/>
      <c r="F9997" s="9"/>
      <c r="G9997" s="91" t="s">
        <v>3912</v>
      </c>
      <c r="H9997" s="91"/>
      <c r="I9997" s="91"/>
      <c r="J9997" s="91"/>
      <c r="K9997" s="28">
        <f>SUM(K9995:K9996)</f>
        <v>500.26</v>
      </c>
    </row>
    <row r="9998" spans="1:11" ht="15" customHeight="1" x14ac:dyDescent="0.25">
      <c r="A9998" s="93" t="s">
        <v>3922</v>
      </c>
      <c r="B9998" s="93"/>
      <c r="C9998" s="93"/>
      <c r="D9998" s="94" t="s">
        <v>3</v>
      </c>
      <c r="E9998" s="94"/>
      <c r="F9998" s="23" t="s">
        <v>4</v>
      </c>
      <c r="G9998" s="94" t="s">
        <v>3894</v>
      </c>
      <c r="H9998" s="94"/>
      <c r="I9998" s="94" t="s">
        <v>3895</v>
      </c>
      <c r="J9998" s="94"/>
      <c r="K9998" s="23" t="s">
        <v>3896</v>
      </c>
    </row>
    <row r="9999" spans="1:11" ht="29.1" customHeight="1" x14ac:dyDescent="0.25">
      <c r="A9999" s="24" t="s">
        <v>4052</v>
      </c>
      <c r="B9999" s="95" t="s">
        <v>4053</v>
      </c>
      <c r="C9999" s="95"/>
      <c r="D9999" s="96" t="s">
        <v>20</v>
      </c>
      <c r="E9999" s="96"/>
      <c r="F9999" s="24" t="s">
        <v>34</v>
      </c>
      <c r="G9999" s="97">
        <v>0.66502459999999997</v>
      </c>
      <c r="H9999" s="97"/>
      <c r="I9999" s="98">
        <v>619.19000000000005</v>
      </c>
      <c r="J9999" s="98"/>
      <c r="K9999" s="27">
        <f>TRUNC(TRUNC(G9999,8)*I9999,2)</f>
        <v>411.77</v>
      </c>
    </row>
    <row r="10000" spans="1:11" ht="21" customHeight="1" x14ac:dyDescent="0.25">
      <c r="A10000" s="24" t="s">
        <v>95</v>
      </c>
      <c r="B10000" s="95" t="s">
        <v>96</v>
      </c>
      <c r="C10000" s="95"/>
      <c r="D10000" s="96" t="s">
        <v>20</v>
      </c>
      <c r="E10000" s="96"/>
      <c r="F10000" s="24" t="s">
        <v>16</v>
      </c>
      <c r="G10000" s="97">
        <v>0.48</v>
      </c>
      <c r="H10000" s="97"/>
      <c r="I10000" s="98">
        <v>176.85</v>
      </c>
      <c r="J10000" s="98"/>
      <c r="K10000" s="27">
        <f>TRUNC(TRUNC(G10000,8)*I10000,2)</f>
        <v>84.88</v>
      </c>
    </row>
    <row r="10001" spans="1:11" ht="15" customHeight="1" x14ac:dyDescent="0.25">
      <c r="A10001" s="9"/>
      <c r="B10001" s="9"/>
      <c r="C10001" s="9"/>
      <c r="D10001" s="9"/>
      <c r="E10001" s="9"/>
      <c r="F10001" s="9"/>
      <c r="G10001" s="91" t="s">
        <v>3933</v>
      </c>
      <c r="H10001" s="91"/>
      <c r="I10001" s="91"/>
      <c r="J10001" s="91"/>
      <c r="K10001" s="28">
        <f>SUM(K9999:K10000)</f>
        <v>496.65</v>
      </c>
    </row>
    <row r="10002" spans="1:11" ht="15" customHeight="1" x14ac:dyDescent="0.25">
      <c r="A10002" s="9"/>
      <c r="B10002" s="9"/>
      <c r="C10002" s="9"/>
      <c r="D10002" s="9"/>
      <c r="E10002" s="9"/>
      <c r="F10002" s="9"/>
      <c r="G10002" s="92" t="s">
        <v>3913</v>
      </c>
      <c r="H10002" s="92"/>
      <c r="I10002" s="92"/>
      <c r="J10002" s="92"/>
      <c r="K10002" s="29">
        <f>ROUND(SUM(K9988,K9993,K9997,K10001),2)</f>
        <v>1316.71</v>
      </c>
    </row>
    <row r="10003" spans="1:11" ht="9.9499999999999993" customHeight="1" x14ac:dyDescent="0.25">
      <c r="A10003" s="9"/>
      <c r="B10003" s="9"/>
      <c r="C10003" s="9"/>
      <c r="D10003" s="9"/>
      <c r="E10003" s="9"/>
      <c r="F10003" s="9"/>
      <c r="G10003" s="100"/>
      <c r="H10003" s="100"/>
      <c r="I10003" s="100"/>
      <c r="J10003" s="100"/>
      <c r="K10003" s="100"/>
    </row>
    <row r="10004" spans="1:11" ht="20.100000000000001" customHeight="1" x14ac:dyDescent="0.25">
      <c r="A10004" s="99" t="s">
        <v>2883</v>
      </c>
      <c r="B10004" s="99"/>
      <c r="C10004" s="99"/>
      <c r="D10004" s="99"/>
      <c r="E10004" s="99"/>
      <c r="F10004" s="99"/>
      <c r="G10004" s="99"/>
      <c r="H10004" s="99"/>
      <c r="I10004" s="99"/>
      <c r="J10004" s="99"/>
      <c r="K10004" s="99"/>
    </row>
    <row r="10005" spans="1:11" ht="15" customHeight="1" x14ac:dyDescent="0.25">
      <c r="A10005" s="93" t="s">
        <v>3893</v>
      </c>
      <c r="B10005" s="93"/>
      <c r="C10005" s="93"/>
      <c r="D10005" s="94" t="s">
        <v>3</v>
      </c>
      <c r="E10005" s="94"/>
      <c r="F10005" s="23" t="s">
        <v>4</v>
      </c>
      <c r="G10005" s="94" t="s">
        <v>3894</v>
      </c>
      <c r="H10005" s="94"/>
      <c r="I10005" s="94" t="s">
        <v>3895</v>
      </c>
      <c r="J10005" s="94"/>
      <c r="K10005" s="23" t="s">
        <v>3896</v>
      </c>
    </row>
    <row r="10006" spans="1:11" ht="29.1" customHeight="1" x14ac:dyDescent="0.25">
      <c r="A10006" s="24" t="s">
        <v>4054</v>
      </c>
      <c r="B10006" s="95" t="s">
        <v>4055</v>
      </c>
      <c r="C10006" s="95"/>
      <c r="D10006" s="96" t="s">
        <v>20</v>
      </c>
      <c r="E10006" s="96"/>
      <c r="F10006" s="24" t="s">
        <v>34</v>
      </c>
      <c r="G10006" s="97">
        <v>0.18468999999999999</v>
      </c>
      <c r="H10006" s="97"/>
      <c r="I10006" s="98">
        <v>517.16999999999996</v>
      </c>
      <c r="J10006" s="98"/>
      <c r="K10006" s="27">
        <f t="shared" ref="K10006:K10011" si="77">ROUND(ROUND(G10006,8)*I10006,2)</f>
        <v>95.52</v>
      </c>
    </row>
    <row r="10007" spans="1:11" ht="21" customHeight="1" x14ac:dyDescent="0.25">
      <c r="A10007" s="24" t="s">
        <v>4056</v>
      </c>
      <c r="B10007" s="95" t="s">
        <v>4057</v>
      </c>
      <c r="C10007" s="95"/>
      <c r="D10007" s="96" t="s">
        <v>20</v>
      </c>
      <c r="E10007" s="96"/>
      <c r="F10007" s="24" t="s">
        <v>2057</v>
      </c>
      <c r="G10007" s="97">
        <v>3.1900000000000001E-3</v>
      </c>
      <c r="H10007" s="97"/>
      <c r="I10007" s="98">
        <v>8.98</v>
      </c>
      <c r="J10007" s="98"/>
      <c r="K10007" s="27">
        <f t="shared" si="77"/>
        <v>0.03</v>
      </c>
    </row>
    <row r="10008" spans="1:11" ht="15" customHeight="1" x14ac:dyDescent="0.25">
      <c r="A10008" s="24" t="s">
        <v>3955</v>
      </c>
      <c r="B10008" s="95" t="s">
        <v>3956</v>
      </c>
      <c r="C10008" s="95"/>
      <c r="D10008" s="96" t="s">
        <v>20</v>
      </c>
      <c r="E10008" s="96"/>
      <c r="F10008" s="24" t="s">
        <v>3903</v>
      </c>
      <c r="G10008" s="97">
        <v>4.4999999999999998E-2</v>
      </c>
      <c r="H10008" s="97"/>
      <c r="I10008" s="98">
        <v>19.37</v>
      </c>
      <c r="J10008" s="98"/>
      <c r="K10008" s="27">
        <f t="shared" si="77"/>
        <v>0.87</v>
      </c>
    </row>
    <row r="10009" spans="1:11" ht="21" customHeight="1" x14ac:dyDescent="0.25">
      <c r="A10009" s="24" t="s">
        <v>4050</v>
      </c>
      <c r="B10009" s="95" t="s">
        <v>4051</v>
      </c>
      <c r="C10009" s="95"/>
      <c r="D10009" s="96" t="s">
        <v>20</v>
      </c>
      <c r="E10009" s="96"/>
      <c r="F10009" s="24" t="s">
        <v>84</v>
      </c>
      <c r="G10009" s="97">
        <v>0.46875</v>
      </c>
      <c r="H10009" s="97"/>
      <c r="I10009" s="98">
        <v>3.9</v>
      </c>
      <c r="J10009" s="98"/>
      <c r="K10009" s="27">
        <f t="shared" si="77"/>
        <v>1.83</v>
      </c>
    </row>
    <row r="10010" spans="1:11" ht="21" customHeight="1" x14ac:dyDescent="0.25">
      <c r="A10010" s="24" t="s">
        <v>4058</v>
      </c>
      <c r="B10010" s="95" t="s">
        <v>4059</v>
      </c>
      <c r="C10010" s="95"/>
      <c r="D10010" s="96" t="s">
        <v>20</v>
      </c>
      <c r="E10010" s="96"/>
      <c r="F10010" s="24" t="s">
        <v>84</v>
      </c>
      <c r="G10010" s="97">
        <v>0.375</v>
      </c>
      <c r="H10010" s="97"/>
      <c r="I10010" s="98">
        <v>2.69</v>
      </c>
      <c r="J10010" s="98"/>
      <c r="K10010" s="27">
        <f t="shared" si="77"/>
        <v>1.01</v>
      </c>
    </row>
    <row r="10011" spans="1:11" ht="29.1" customHeight="1" x14ac:dyDescent="0.25">
      <c r="A10011" s="24" t="s">
        <v>4060</v>
      </c>
      <c r="B10011" s="95" t="s">
        <v>4061</v>
      </c>
      <c r="C10011" s="95"/>
      <c r="D10011" s="96" t="s">
        <v>20</v>
      </c>
      <c r="E10011" s="96"/>
      <c r="F10011" s="24" t="s">
        <v>16</v>
      </c>
      <c r="G10011" s="97">
        <v>1.07</v>
      </c>
      <c r="H10011" s="97"/>
      <c r="I10011" s="98">
        <v>23.81</v>
      </c>
      <c r="J10011" s="98"/>
      <c r="K10011" s="27">
        <f t="shared" si="77"/>
        <v>25.48</v>
      </c>
    </row>
    <row r="10012" spans="1:11" ht="15" customHeight="1" x14ac:dyDescent="0.25">
      <c r="A10012" s="9"/>
      <c r="B10012" s="9"/>
      <c r="C10012" s="9"/>
      <c r="D10012" s="9"/>
      <c r="E10012" s="9"/>
      <c r="F10012" s="9"/>
      <c r="G10012" s="91" t="s">
        <v>3906</v>
      </c>
      <c r="H10012" s="91"/>
      <c r="I10012" s="91"/>
      <c r="J10012" s="91"/>
      <c r="K10012" s="28">
        <f>SUM(K10006:K10011)</f>
        <v>124.74000000000001</v>
      </c>
    </row>
    <row r="10013" spans="1:11" ht="15" customHeight="1" x14ac:dyDescent="0.25">
      <c r="A10013" s="93" t="s">
        <v>3907</v>
      </c>
      <c r="B10013" s="93"/>
      <c r="C10013" s="93"/>
      <c r="D10013" s="94" t="s">
        <v>3</v>
      </c>
      <c r="E10013" s="94"/>
      <c r="F10013" s="23" t="s">
        <v>4</v>
      </c>
      <c r="G10013" s="94" t="s">
        <v>3894</v>
      </c>
      <c r="H10013" s="94"/>
      <c r="I10013" s="94" t="s">
        <v>3895</v>
      </c>
      <c r="J10013" s="94"/>
      <c r="K10013" s="23" t="s">
        <v>3896</v>
      </c>
    </row>
    <row r="10014" spans="1:11" ht="21" customHeight="1" x14ac:dyDescent="0.25">
      <c r="A10014" s="24" t="s">
        <v>3908</v>
      </c>
      <c r="B10014" s="95" t="s">
        <v>3909</v>
      </c>
      <c r="C10014" s="95"/>
      <c r="D10014" s="96" t="s">
        <v>20</v>
      </c>
      <c r="E10014" s="96"/>
      <c r="F10014" s="24" t="s">
        <v>2056</v>
      </c>
      <c r="G10014" s="97">
        <v>0.13009999999999999</v>
      </c>
      <c r="H10014" s="97"/>
      <c r="I10014" s="98">
        <v>32.24</v>
      </c>
      <c r="J10014" s="98"/>
      <c r="K10014" s="27">
        <f>ROUND(ROUND(G10014,8)*I10014,2)</f>
        <v>4.1900000000000004</v>
      </c>
    </row>
    <row r="10015" spans="1:11" ht="15" customHeight="1" x14ac:dyDescent="0.25">
      <c r="A10015" s="24" t="s">
        <v>3971</v>
      </c>
      <c r="B10015" s="95" t="s">
        <v>3972</v>
      </c>
      <c r="C10015" s="95"/>
      <c r="D10015" s="96" t="s">
        <v>20</v>
      </c>
      <c r="E10015" s="96"/>
      <c r="F10015" s="24" t="s">
        <v>2056</v>
      </c>
      <c r="G10015" s="97">
        <v>8.7400000000000005E-2</v>
      </c>
      <c r="H10015" s="97"/>
      <c r="I10015" s="98">
        <v>32.69</v>
      </c>
      <c r="J10015" s="98"/>
      <c r="K10015" s="27">
        <f>ROUND(ROUND(G10015,8)*I10015,2)</f>
        <v>2.86</v>
      </c>
    </row>
    <row r="10016" spans="1:11" ht="15" customHeight="1" x14ac:dyDescent="0.25">
      <c r="A10016" s="24" t="s">
        <v>3910</v>
      </c>
      <c r="B10016" s="95" t="s">
        <v>3911</v>
      </c>
      <c r="C10016" s="95"/>
      <c r="D10016" s="96" t="s">
        <v>20</v>
      </c>
      <c r="E10016" s="96"/>
      <c r="F10016" s="24" t="s">
        <v>2056</v>
      </c>
      <c r="G10016" s="97">
        <v>0.21759999999999999</v>
      </c>
      <c r="H10016" s="97"/>
      <c r="I10016" s="98">
        <v>24.94</v>
      </c>
      <c r="J10016" s="98"/>
      <c r="K10016" s="27">
        <f>ROUND(ROUND(G10016,8)*I10016,2)</f>
        <v>5.43</v>
      </c>
    </row>
    <row r="10017" spans="1:11" ht="18" customHeight="1" x14ac:dyDescent="0.25">
      <c r="A10017" s="9"/>
      <c r="B10017" s="9"/>
      <c r="C10017" s="9"/>
      <c r="D10017" s="9"/>
      <c r="E10017" s="9"/>
      <c r="F10017" s="9"/>
      <c r="G10017" s="91" t="s">
        <v>3912</v>
      </c>
      <c r="H10017" s="91"/>
      <c r="I10017" s="91"/>
      <c r="J10017" s="91"/>
      <c r="K10017" s="28">
        <f>SUM(K10014:K10016)</f>
        <v>12.48</v>
      </c>
    </row>
    <row r="10018" spans="1:11" ht="15" customHeight="1" x14ac:dyDescent="0.25">
      <c r="A10018" s="93" t="s">
        <v>3922</v>
      </c>
      <c r="B10018" s="93"/>
      <c r="C10018" s="93"/>
      <c r="D10018" s="94" t="s">
        <v>3</v>
      </c>
      <c r="E10018" s="94"/>
      <c r="F10018" s="23" t="s">
        <v>4</v>
      </c>
      <c r="G10018" s="94" t="s">
        <v>3894</v>
      </c>
      <c r="H10018" s="94"/>
      <c r="I10018" s="94" t="s">
        <v>3895</v>
      </c>
      <c r="J10018" s="94"/>
      <c r="K10018" s="23" t="s">
        <v>3896</v>
      </c>
    </row>
    <row r="10019" spans="1:11" ht="29.1" customHeight="1" x14ac:dyDescent="0.25">
      <c r="A10019" s="24" t="s">
        <v>4062</v>
      </c>
      <c r="B10019" s="95" t="s">
        <v>4063</v>
      </c>
      <c r="C10019" s="95"/>
      <c r="D10019" s="96" t="s">
        <v>20</v>
      </c>
      <c r="E10019" s="96"/>
      <c r="F10019" s="24" t="s">
        <v>3903</v>
      </c>
      <c r="G10019" s="97">
        <v>1.23E-2</v>
      </c>
      <c r="H10019" s="97"/>
      <c r="I10019" s="98">
        <v>23.44</v>
      </c>
      <c r="J10019" s="98"/>
      <c r="K10019" s="27">
        <f>ROUND(ROUND(G10019,8)*I10019,2)</f>
        <v>0.28999999999999998</v>
      </c>
    </row>
    <row r="10020" spans="1:11" ht="21" customHeight="1" x14ac:dyDescent="0.25">
      <c r="A10020" s="24" t="s">
        <v>4064</v>
      </c>
      <c r="B10020" s="95" t="s">
        <v>4065</v>
      </c>
      <c r="C10020" s="95"/>
      <c r="D10020" s="96" t="s">
        <v>4066</v>
      </c>
      <c r="E10020" s="96"/>
      <c r="F10020" s="24" t="s">
        <v>26</v>
      </c>
      <c r="G10020" s="97">
        <v>4</v>
      </c>
      <c r="H10020" s="97"/>
      <c r="I10020" s="98">
        <v>5.76</v>
      </c>
      <c r="J10020" s="98"/>
      <c r="K10020" s="27">
        <f>ROUND(ROUND(G10020,8)*I10020,2)</f>
        <v>23.04</v>
      </c>
    </row>
    <row r="10021" spans="1:11" ht="15" customHeight="1" x14ac:dyDescent="0.25">
      <c r="A10021" s="9"/>
      <c r="B10021" s="9"/>
      <c r="C10021" s="9"/>
      <c r="D10021" s="9"/>
      <c r="E10021" s="9"/>
      <c r="F10021" s="9"/>
      <c r="G10021" s="91" t="s">
        <v>3933</v>
      </c>
      <c r="H10021" s="91"/>
      <c r="I10021" s="91"/>
      <c r="J10021" s="91"/>
      <c r="K10021" s="28">
        <f>SUM(K10019:K10020)</f>
        <v>23.33</v>
      </c>
    </row>
    <row r="10022" spans="1:11" ht="15" customHeight="1" x14ac:dyDescent="0.25">
      <c r="A10022" s="9"/>
      <c r="B10022" s="9"/>
      <c r="C10022" s="9"/>
      <c r="D10022" s="9"/>
      <c r="E10022" s="9"/>
      <c r="F10022" s="9"/>
      <c r="G10022" s="92" t="s">
        <v>3913</v>
      </c>
      <c r="H10022" s="92"/>
      <c r="I10022" s="92"/>
      <c r="J10022" s="92"/>
      <c r="K10022" s="29">
        <f>ROUND(SUM(K10012,K10017,K10021),2)</f>
        <v>160.55000000000001</v>
      </c>
    </row>
    <row r="10023" spans="1:11" ht="9.9499999999999993" customHeight="1" x14ac:dyDescent="0.25">
      <c r="A10023" s="9"/>
      <c r="B10023" s="9"/>
      <c r="C10023" s="9"/>
      <c r="D10023" s="9"/>
      <c r="E10023" s="9"/>
      <c r="F10023" s="9"/>
      <c r="G10023" s="100"/>
      <c r="H10023" s="100"/>
      <c r="I10023" s="100"/>
      <c r="J10023" s="100"/>
      <c r="K10023" s="100"/>
    </row>
    <row r="10024" spans="1:11" ht="20.100000000000001" customHeight="1" x14ac:dyDescent="0.25">
      <c r="A10024" s="99" t="s">
        <v>2884</v>
      </c>
      <c r="B10024" s="99"/>
      <c r="C10024" s="99"/>
      <c r="D10024" s="99"/>
      <c r="E10024" s="99"/>
      <c r="F10024" s="99"/>
      <c r="G10024" s="99"/>
      <c r="H10024" s="99"/>
      <c r="I10024" s="99"/>
      <c r="J10024" s="99"/>
      <c r="K10024" s="99"/>
    </row>
    <row r="10025" spans="1:11" ht="15" customHeight="1" x14ac:dyDescent="0.25">
      <c r="A10025" s="93" t="s">
        <v>3893</v>
      </c>
      <c r="B10025" s="93"/>
      <c r="C10025" s="93"/>
      <c r="D10025" s="94" t="s">
        <v>3</v>
      </c>
      <c r="E10025" s="94"/>
      <c r="F10025" s="23" t="s">
        <v>4</v>
      </c>
      <c r="G10025" s="94" t="s">
        <v>3894</v>
      </c>
      <c r="H10025" s="94"/>
      <c r="I10025" s="94" t="s">
        <v>3895</v>
      </c>
      <c r="J10025" s="94"/>
      <c r="K10025" s="23" t="s">
        <v>3896</v>
      </c>
    </row>
    <row r="10026" spans="1:11" ht="45.95" customHeight="1" x14ac:dyDescent="0.25">
      <c r="A10026" s="24" t="s">
        <v>4073</v>
      </c>
      <c r="B10026" s="95" t="s">
        <v>4074</v>
      </c>
      <c r="C10026" s="95"/>
      <c r="D10026" s="96" t="s">
        <v>20</v>
      </c>
      <c r="E10026" s="96"/>
      <c r="F10026" s="24" t="s">
        <v>26</v>
      </c>
      <c r="G10026" s="97">
        <v>1</v>
      </c>
      <c r="H10026" s="97"/>
      <c r="I10026" s="98">
        <v>1235.9100000000001</v>
      </c>
      <c r="J10026" s="98"/>
      <c r="K10026" s="27">
        <f>TRUNC(TRUNC(G10026,8)*I10026,2)</f>
        <v>1235.9100000000001</v>
      </c>
    </row>
    <row r="10027" spans="1:11" ht="21" customHeight="1" x14ac:dyDescent="0.25">
      <c r="A10027" s="24" t="s">
        <v>4075</v>
      </c>
      <c r="B10027" s="95" t="s">
        <v>4076</v>
      </c>
      <c r="C10027" s="95"/>
      <c r="D10027" s="96" t="s">
        <v>20</v>
      </c>
      <c r="E10027" s="96"/>
      <c r="F10027" s="24" t="s">
        <v>34</v>
      </c>
      <c r="G10027" s="97">
        <v>1.1999999999999999E-3</v>
      </c>
      <c r="H10027" s="97"/>
      <c r="I10027" s="98">
        <v>205.09</v>
      </c>
      <c r="J10027" s="98"/>
      <c r="K10027" s="27">
        <f>TRUNC(TRUNC(G10027,8)*I10027,2)</f>
        <v>0.24</v>
      </c>
    </row>
    <row r="10028" spans="1:11" ht="15" customHeight="1" x14ac:dyDescent="0.25">
      <c r="A10028" s="9"/>
      <c r="B10028" s="9"/>
      <c r="C10028" s="9"/>
      <c r="D10028" s="9"/>
      <c r="E10028" s="9"/>
      <c r="F10028" s="9"/>
      <c r="G10028" s="91" t="s">
        <v>3906</v>
      </c>
      <c r="H10028" s="91"/>
      <c r="I10028" s="91"/>
      <c r="J10028" s="91"/>
      <c r="K10028" s="28">
        <f>SUM(K10026:K10027)</f>
        <v>1236.1500000000001</v>
      </c>
    </row>
    <row r="10029" spans="1:11" ht="15" customHeight="1" x14ac:dyDescent="0.25">
      <c r="A10029" s="93" t="s">
        <v>3907</v>
      </c>
      <c r="B10029" s="93"/>
      <c r="C10029" s="93"/>
      <c r="D10029" s="94" t="s">
        <v>3</v>
      </c>
      <c r="E10029" s="94"/>
      <c r="F10029" s="23" t="s">
        <v>4</v>
      </c>
      <c r="G10029" s="94" t="s">
        <v>3894</v>
      </c>
      <c r="H10029" s="94"/>
      <c r="I10029" s="94" t="s">
        <v>3895</v>
      </c>
      <c r="J10029" s="94"/>
      <c r="K10029" s="23" t="s">
        <v>3896</v>
      </c>
    </row>
    <row r="10030" spans="1:11" ht="15" customHeight="1" x14ac:dyDescent="0.25">
      <c r="A10030" s="24" t="s">
        <v>3971</v>
      </c>
      <c r="B10030" s="95" t="s">
        <v>3972</v>
      </c>
      <c r="C10030" s="95"/>
      <c r="D10030" s="96" t="s">
        <v>20</v>
      </c>
      <c r="E10030" s="96"/>
      <c r="F10030" s="24" t="s">
        <v>2056</v>
      </c>
      <c r="G10030" s="97">
        <v>0.86809999999999998</v>
      </c>
      <c r="H10030" s="97"/>
      <c r="I10030" s="98">
        <v>32.69</v>
      </c>
      <c r="J10030" s="98"/>
      <c r="K10030" s="27">
        <f>TRUNC(TRUNC(G10030,8)*I10030,2)</f>
        <v>28.37</v>
      </c>
    </row>
    <row r="10031" spans="1:11" ht="15" customHeight="1" x14ac:dyDescent="0.25">
      <c r="A10031" s="24" t="s">
        <v>3910</v>
      </c>
      <c r="B10031" s="95" t="s">
        <v>3911</v>
      </c>
      <c r="C10031" s="95"/>
      <c r="D10031" s="96" t="s">
        <v>20</v>
      </c>
      <c r="E10031" s="96"/>
      <c r="F10031" s="24" t="s">
        <v>2056</v>
      </c>
      <c r="G10031" s="97">
        <v>0.57869999999999999</v>
      </c>
      <c r="H10031" s="97"/>
      <c r="I10031" s="98">
        <v>24.94</v>
      </c>
      <c r="J10031" s="98"/>
      <c r="K10031" s="27">
        <f>TRUNC(TRUNC(G10031,8)*I10031,2)</f>
        <v>14.43</v>
      </c>
    </row>
    <row r="10032" spans="1:11" ht="18" customHeight="1" x14ac:dyDescent="0.25">
      <c r="A10032" s="9"/>
      <c r="B10032" s="9"/>
      <c r="C10032" s="9"/>
      <c r="D10032" s="9"/>
      <c r="E10032" s="9"/>
      <c r="F10032" s="9"/>
      <c r="G10032" s="91" t="s">
        <v>3912</v>
      </c>
      <c r="H10032" s="91"/>
      <c r="I10032" s="91"/>
      <c r="J10032" s="91"/>
      <c r="K10032" s="28">
        <f>SUM(K10030:K10031)</f>
        <v>42.8</v>
      </c>
    </row>
    <row r="10033" spans="1:11" ht="15" customHeight="1" x14ac:dyDescent="0.25">
      <c r="A10033" s="93" t="s">
        <v>3922</v>
      </c>
      <c r="B10033" s="93"/>
      <c r="C10033" s="93"/>
      <c r="D10033" s="94" t="s">
        <v>3</v>
      </c>
      <c r="E10033" s="94"/>
      <c r="F10033" s="23" t="s">
        <v>4</v>
      </c>
      <c r="G10033" s="94" t="s">
        <v>3894</v>
      </c>
      <c r="H10033" s="94"/>
      <c r="I10033" s="94" t="s">
        <v>3895</v>
      </c>
      <c r="J10033" s="94"/>
      <c r="K10033" s="23" t="s">
        <v>3896</v>
      </c>
    </row>
    <row r="10034" spans="1:11" ht="29.1" customHeight="1" x14ac:dyDescent="0.25">
      <c r="A10034" s="24" t="s">
        <v>4077</v>
      </c>
      <c r="B10034" s="95" t="s">
        <v>4078</v>
      </c>
      <c r="C10034" s="95"/>
      <c r="D10034" s="96" t="s">
        <v>20</v>
      </c>
      <c r="E10034" s="96"/>
      <c r="F10034" s="24" t="s">
        <v>34</v>
      </c>
      <c r="G10034" s="97">
        <v>2.2200000000000001E-2</v>
      </c>
      <c r="H10034" s="97"/>
      <c r="I10034" s="98">
        <v>924.6</v>
      </c>
      <c r="J10034" s="98"/>
      <c r="K10034" s="27">
        <f>TRUNC(TRUNC(G10034,8)*I10034,2)</f>
        <v>20.52</v>
      </c>
    </row>
    <row r="10035" spans="1:11" ht="15" customHeight="1" x14ac:dyDescent="0.25">
      <c r="A10035" s="9"/>
      <c r="B10035" s="9"/>
      <c r="C10035" s="9"/>
      <c r="D10035" s="9"/>
      <c r="E10035" s="9"/>
      <c r="F10035" s="9"/>
      <c r="G10035" s="91" t="s">
        <v>3933</v>
      </c>
      <c r="H10035" s="91"/>
      <c r="I10035" s="91"/>
      <c r="J10035" s="91"/>
      <c r="K10035" s="28">
        <f>SUM(K10034:K10034)</f>
        <v>20.52</v>
      </c>
    </row>
    <row r="10036" spans="1:11" ht="15" customHeight="1" x14ac:dyDescent="0.25">
      <c r="A10036" s="9"/>
      <c r="B10036" s="9"/>
      <c r="C10036" s="9"/>
      <c r="D10036" s="9"/>
      <c r="E10036" s="9"/>
      <c r="F10036" s="9"/>
      <c r="G10036" s="92" t="s">
        <v>3913</v>
      </c>
      <c r="H10036" s="92"/>
      <c r="I10036" s="92"/>
      <c r="J10036" s="92"/>
      <c r="K10036" s="29">
        <f>ROUND(SUM(K10028,K10032,K10035),2)</f>
        <v>1299.47</v>
      </c>
    </row>
    <row r="10037" spans="1:11" ht="9.9499999999999993" customHeight="1" x14ac:dyDescent="0.25">
      <c r="A10037" s="9"/>
      <c r="B10037" s="9"/>
      <c r="C10037" s="9"/>
      <c r="D10037" s="9"/>
      <c r="E10037" s="9"/>
      <c r="F10037" s="9"/>
      <c r="G10037" s="100"/>
      <c r="H10037" s="100"/>
      <c r="I10037" s="100"/>
      <c r="J10037" s="100"/>
      <c r="K10037" s="100"/>
    </row>
    <row r="10038" spans="1:11" ht="20.100000000000001" customHeight="1" x14ac:dyDescent="0.25">
      <c r="A10038" s="99" t="s">
        <v>2885</v>
      </c>
      <c r="B10038" s="99"/>
      <c r="C10038" s="99"/>
      <c r="D10038" s="99"/>
      <c r="E10038" s="99"/>
      <c r="F10038" s="99"/>
      <c r="G10038" s="99"/>
      <c r="H10038" s="99"/>
      <c r="I10038" s="99"/>
      <c r="J10038" s="99"/>
      <c r="K10038" s="99"/>
    </row>
    <row r="10039" spans="1:11" ht="15" customHeight="1" x14ac:dyDescent="0.25">
      <c r="A10039" s="93" t="s">
        <v>3893</v>
      </c>
      <c r="B10039" s="93"/>
      <c r="C10039" s="93"/>
      <c r="D10039" s="94" t="s">
        <v>3</v>
      </c>
      <c r="E10039" s="94"/>
      <c r="F10039" s="23" t="s">
        <v>4</v>
      </c>
      <c r="G10039" s="94" t="s">
        <v>3894</v>
      </c>
      <c r="H10039" s="94"/>
      <c r="I10039" s="94" t="s">
        <v>3895</v>
      </c>
      <c r="J10039" s="94"/>
      <c r="K10039" s="23" t="s">
        <v>3896</v>
      </c>
    </row>
    <row r="10040" spans="1:11" ht="15" customHeight="1" x14ac:dyDescent="0.25">
      <c r="A10040" s="24" t="s">
        <v>4067</v>
      </c>
      <c r="B10040" s="95" t="s">
        <v>4068</v>
      </c>
      <c r="C10040" s="95"/>
      <c r="D10040" s="96" t="s">
        <v>20</v>
      </c>
      <c r="E10040" s="96"/>
      <c r="F10040" s="24" t="s">
        <v>3903</v>
      </c>
      <c r="G10040" s="97">
        <v>8.6199999999999992</v>
      </c>
      <c r="H10040" s="97"/>
      <c r="I10040" s="98">
        <v>1.1299999999999999</v>
      </c>
      <c r="J10040" s="98"/>
      <c r="K10040" s="27">
        <f>TRUNC(TRUNC(G10040,8)*I10040,2)</f>
        <v>9.74</v>
      </c>
    </row>
    <row r="10041" spans="1:11" ht="29.1" customHeight="1" x14ac:dyDescent="0.25">
      <c r="A10041" s="24" t="s">
        <v>4069</v>
      </c>
      <c r="B10041" s="95" t="s">
        <v>4070</v>
      </c>
      <c r="C10041" s="95"/>
      <c r="D10041" s="96" t="s">
        <v>20</v>
      </c>
      <c r="E10041" s="96"/>
      <c r="F10041" s="24" t="s">
        <v>26</v>
      </c>
      <c r="G10041" s="97">
        <v>6.4375</v>
      </c>
      <c r="H10041" s="97"/>
      <c r="I10041" s="98">
        <v>17.63</v>
      </c>
      <c r="J10041" s="98"/>
      <c r="K10041" s="27">
        <f>TRUNC(TRUNC(G10041,8)*I10041,2)</f>
        <v>113.49</v>
      </c>
    </row>
    <row r="10042" spans="1:11" ht="15" customHeight="1" x14ac:dyDescent="0.25">
      <c r="A10042" s="24" t="s">
        <v>4071</v>
      </c>
      <c r="B10042" s="95" t="s">
        <v>4072</v>
      </c>
      <c r="C10042" s="95"/>
      <c r="D10042" s="96" t="s">
        <v>20</v>
      </c>
      <c r="E10042" s="96"/>
      <c r="F10042" s="24" t="s">
        <v>3903</v>
      </c>
      <c r="G10042" s="97">
        <v>0.24</v>
      </c>
      <c r="H10042" s="97"/>
      <c r="I10042" s="98">
        <v>3.58</v>
      </c>
      <c r="J10042" s="98"/>
      <c r="K10042" s="27">
        <f>TRUNC(TRUNC(G10042,8)*I10042,2)</f>
        <v>0.85</v>
      </c>
    </row>
    <row r="10043" spans="1:11" ht="15" customHeight="1" x14ac:dyDescent="0.25">
      <c r="A10043" s="9"/>
      <c r="B10043" s="9"/>
      <c r="C10043" s="9"/>
      <c r="D10043" s="9"/>
      <c r="E10043" s="9"/>
      <c r="F10043" s="9"/>
      <c r="G10043" s="91" t="s">
        <v>3906</v>
      </c>
      <c r="H10043" s="91"/>
      <c r="I10043" s="91"/>
      <c r="J10043" s="91"/>
      <c r="K10043" s="28">
        <f>SUM(K10040:K10042)</f>
        <v>124.07999999999998</v>
      </c>
    </row>
    <row r="10044" spans="1:11" ht="15" customHeight="1" x14ac:dyDescent="0.25">
      <c r="A10044" s="93" t="s">
        <v>3907</v>
      </c>
      <c r="B10044" s="93"/>
      <c r="C10044" s="93"/>
      <c r="D10044" s="94" t="s">
        <v>3</v>
      </c>
      <c r="E10044" s="94"/>
      <c r="F10044" s="23" t="s">
        <v>4</v>
      </c>
      <c r="G10044" s="94" t="s">
        <v>3894</v>
      </c>
      <c r="H10044" s="94"/>
      <c r="I10044" s="94" t="s">
        <v>3895</v>
      </c>
      <c r="J10044" s="94"/>
      <c r="K10044" s="23" t="s">
        <v>3896</v>
      </c>
    </row>
    <row r="10045" spans="1:11" ht="15" customHeight="1" x14ac:dyDescent="0.25">
      <c r="A10045" s="24" t="s">
        <v>3971</v>
      </c>
      <c r="B10045" s="95" t="s">
        <v>3972</v>
      </c>
      <c r="C10045" s="95"/>
      <c r="D10045" s="96" t="s">
        <v>20</v>
      </c>
      <c r="E10045" s="96"/>
      <c r="F10045" s="24" t="s">
        <v>2056</v>
      </c>
      <c r="G10045" s="97">
        <v>0.63900000000000001</v>
      </c>
      <c r="H10045" s="97"/>
      <c r="I10045" s="98">
        <v>32.69</v>
      </c>
      <c r="J10045" s="98"/>
      <c r="K10045" s="27">
        <f>TRUNC(TRUNC(G10045,8)*I10045,2)</f>
        <v>20.88</v>
      </c>
    </row>
    <row r="10046" spans="1:11" ht="15" customHeight="1" x14ac:dyDescent="0.25">
      <c r="A10046" s="24" t="s">
        <v>3910</v>
      </c>
      <c r="B10046" s="95" t="s">
        <v>3911</v>
      </c>
      <c r="C10046" s="95"/>
      <c r="D10046" s="96" t="s">
        <v>20</v>
      </c>
      <c r="E10046" s="96"/>
      <c r="F10046" s="24" t="s">
        <v>2056</v>
      </c>
      <c r="G10046" s="97">
        <v>1.2789999999999999</v>
      </c>
      <c r="H10046" s="97"/>
      <c r="I10046" s="98">
        <v>24.94</v>
      </c>
      <c r="J10046" s="98"/>
      <c r="K10046" s="27">
        <f>TRUNC(TRUNC(G10046,8)*I10046,2)</f>
        <v>31.89</v>
      </c>
    </row>
    <row r="10047" spans="1:11" ht="18" customHeight="1" x14ac:dyDescent="0.25">
      <c r="A10047" s="9"/>
      <c r="B10047" s="9"/>
      <c r="C10047" s="9"/>
      <c r="D10047" s="9"/>
      <c r="E10047" s="9"/>
      <c r="F10047" s="9"/>
      <c r="G10047" s="91" t="s">
        <v>3912</v>
      </c>
      <c r="H10047" s="91"/>
      <c r="I10047" s="91"/>
      <c r="J10047" s="91"/>
      <c r="K10047" s="28">
        <f>SUM(K10045:K10046)</f>
        <v>52.769999999999996</v>
      </c>
    </row>
    <row r="10048" spans="1:11" ht="15" customHeight="1" x14ac:dyDescent="0.25">
      <c r="A10048" s="9"/>
      <c r="B10048" s="9"/>
      <c r="C10048" s="9"/>
      <c r="D10048" s="9"/>
      <c r="E10048" s="9"/>
      <c r="F10048" s="9"/>
      <c r="G10048" s="92" t="s">
        <v>3913</v>
      </c>
      <c r="H10048" s="92"/>
      <c r="I10048" s="92"/>
      <c r="J10048" s="92"/>
      <c r="K10048" s="29">
        <f>ROUND(SUM(K10043,K10047),2)</f>
        <v>176.85</v>
      </c>
    </row>
    <row r="10049" spans="1:11" ht="9.9499999999999993" customHeight="1" x14ac:dyDescent="0.25">
      <c r="A10049" s="9"/>
      <c r="B10049" s="9"/>
      <c r="C10049" s="9"/>
      <c r="D10049" s="9"/>
      <c r="E10049" s="9"/>
      <c r="F10049" s="9"/>
      <c r="G10049" s="100"/>
      <c r="H10049" s="100"/>
      <c r="I10049" s="100"/>
      <c r="J10049" s="100"/>
      <c r="K10049" s="100"/>
    </row>
    <row r="10050" spans="1:11" ht="20.100000000000001" customHeight="1" x14ac:dyDescent="0.25">
      <c r="A10050" s="99" t="s">
        <v>2886</v>
      </c>
      <c r="B10050" s="99"/>
      <c r="C10050" s="99"/>
      <c r="D10050" s="99"/>
      <c r="E10050" s="99"/>
      <c r="F10050" s="99"/>
      <c r="G10050" s="99"/>
      <c r="H10050" s="99"/>
      <c r="I10050" s="99"/>
      <c r="J10050" s="99"/>
      <c r="K10050" s="99"/>
    </row>
    <row r="10051" spans="1:11" ht="20.100000000000001" customHeight="1" x14ac:dyDescent="0.25">
      <c r="A10051" s="106" t="s">
        <v>4010</v>
      </c>
      <c r="B10051" s="106"/>
      <c r="C10051" s="106"/>
      <c r="D10051" s="106"/>
      <c r="E10051" s="106"/>
      <c r="F10051" s="2" t="s">
        <v>4</v>
      </c>
      <c r="G10051" s="87" t="s">
        <v>4001</v>
      </c>
      <c r="H10051" s="87"/>
      <c r="I10051" s="87" t="s">
        <v>3895</v>
      </c>
      <c r="J10051" s="87"/>
      <c r="K10051" s="2" t="s">
        <v>4011</v>
      </c>
    </row>
    <row r="10052" spans="1:11" ht="15" customHeight="1" x14ac:dyDescent="0.25">
      <c r="A10052" s="6" t="s">
        <v>4079</v>
      </c>
      <c r="B10052" s="104" t="s">
        <v>4080</v>
      </c>
      <c r="C10052" s="104"/>
      <c r="D10052" s="104"/>
      <c r="E10052" s="104"/>
      <c r="F10052" s="6" t="s">
        <v>77</v>
      </c>
      <c r="G10052" s="113">
        <v>1.7700000000000001E-3</v>
      </c>
      <c r="H10052" s="113"/>
      <c r="I10052" s="105">
        <v>33.79</v>
      </c>
      <c r="J10052" s="105"/>
      <c r="K10052" s="33">
        <f>ROUND(ROUND(G10052,5)*I10052,4)</f>
        <v>5.9799999999999999E-2</v>
      </c>
    </row>
    <row r="10053" spans="1:11" ht="15" customHeight="1" x14ac:dyDescent="0.25">
      <c r="A10053" s="6" t="s">
        <v>4081</v>
      </c>
      <c r="B10053" s="104" t="s">
        <v>4082</v>
      </c>
      <c r="C10053" s="104"/>
      <c r="D10053" s="104"/>
      <c r="E10053" s="104"/>
      <c r="F10053" s="6" t="s">
        <v>77</v>
      </c>
      <c r="G10053" s="113">
        <v>3.9300000000000003E-3</v>
      </c>
      <c r="H10053" s="113"/>
      <c r="I10053" s="105">
        <v>448.02</v>
      </c>
      <c r="J10053" s="105"/>
      <c r="K10053" s="33">
        <f>ROUND(ROUND(G10053,5)*I10053,4)</f>
        <v>1.7606999999999999</v>
      </c>
    </row>
    <row r="10054" spans="1:11" ht="15" customHeight="1" x14ac:dyDescent="0.25">
      <c r="A10054" s="6" t="s">
        <v>4083</v>
      </c>
      <c r="B10054" s="104" t="s">
        <v>4084</v>
      </c>
      <c r="C10054" s="104"/>
      <c r="D10054" s="104"/>
      <c r="E10054" s="104"/>
      <c r="F10054" s="6" t="s">
        <v>77</v>
      </c>
      <c r="G10054" s="113">
        <v>7.0800000000000004E-3</v>
      </c>
      <c r="H10054" s="113"/>
      <c r="I10054" s="105">
        <v>46.06</v>
      </c>
      <c r="J10054" s="105"/>
      <c r="K10054" s="33">
        <f>ROUND(ROUND(G10054,5)*I10054,4)</f>
        <v>0.3261</v>
      </c>
    </row>
    <row r="10055" spans="1:11" ht="15" customHeight="1" x14ac:dyDescent="0.25">
      <c r="A10055" s="6" t="s">
        <v>4085</v>
      </c>
      <c r="B10055" s="104" t="s">
        <v>4086</v>
      </c>
      <c r="C10055" s="104"/>
      <c r="D10055" s="104"/>
      <c r="E10055" s="104"/>
      <c r="F10055" s="6" t="s">
        <v>103</v>
      </c>
      <c r="G10055" s="113">
        <v>1</v>
      </c>
      <c r="H10055" s="113"/>
      <c r="I10055" s="105">
        <v>16.98</v>
      </c>
      <c r="J10055" s="105"/>
      <c r="K10055" s="33">
        <f>ROUND(ROUND(G10055,5)*I10055,4)</f>
        <v>16.98</v>
      </c>
    </row>
    <row r="10056" spans="1:11" ht="15" customHeight="1" x14ac:dyDescent="0.25">
      <c r="A10056" s="1"/>
      <c r="B10056" s="1"/>
      <c r="C10056" s="1"/>
      <c r="D10056" s="1"/>
      <c r="E10056" s="1"/>
      <c r="F10056" s="1"/>
      <c r="G10056" s="85" t="s">
        <v>4014</v>
      </c>
      <c r="H10056" s="85"/>
      <c r="I10056" s="85"/>
      <c r="J10056" s="85"/>
      <c r="K10056" s="34">
        <f>SUM(K10052:K10055)</f>
        <v>19.1266</v>
      </c>
    </row>
    <row r="10057" spans="1:11" ht="15" customHeight="1" x14ac:dyDescent="0.25">
      <c r="A10057" s="106" t="s">
        <v>4015</v>
      </c>
      <c r="B10057" s="106"/>
      <c r="C10057" s="106"/>
      <c r="D10057" s="23" t="s">
        <v>4016</v>
      </c>
      <c r="E10057" s="94" t="s">
        <v>4017</v>
      </c>
      <c r="F10057" s="94"/>
      <c r="G10057" s="94" t="s">
        <v>4001</v>
      </c>
      <c r="H10057" s="94"/>
      <c r="I10057" s="94" t="s">
        <v>3895</v>
      </c>
      <c r="J10057" s="94"/>
      <c r="K10057" s="23" t="s">
        <v>4011</v>
      </c>
    </row>
    <row r="10058" spans="1:11" ht="27.95" customHeight="1" x14ac:dyDescent="0.25">
      <c r="A10058" s="38" t="s">
        <v>4085</v>
      </c>
      <c r="B10058" s="109" t="s">
        <v>4087</v>
      </c>
      <c r="C10058" s="109"/>
      <c r="D10058" s="38" t="s">
        <v>4019</v>
      </c>
      <c r="E10058" s="110" t="s">
        <v>4088</v>
      </c>
      <c r="F10058" s="110"/>
      <c r="G10058" s="111">
        <v>1.9630000000000002E-2</v>
      </c>
      <c r="H10058" s="111"/>
      <c r="I10058" s="112">
        <v>33.64</v>
      </c>
      <c r="J10058" s="112"/>
      <c r="K10058" s="41">
        <f>ROUND(ROUND(G10058,5)*I10058,4)</f>
        <v>0.66039999999999999</v>
      </c>
    </row>
    <row r="10059" spans="1:11" ht="15" customHeight="1" x14ac:dyDescent="0.25">
      <c r="A10059" s="1"/>
      <c r="B10059" s="1"/>
      <c r="C10059" s="1"/>
      <c r="D10059" s="1"/>
      <c r="E10059" s="1"/>
      <c r="F10059" s="1"/>
      <c r="G10059" s="85" t="s">
        <v>4021</v>
      </c>
      <c r="H10059" s="85"/>
      <c r="I10059" s="85"/>
      <c r="J10059" s="85"/>
      <c r="K10059" s="33">
        <f>SUM(K10058:K10058)</f>
        <v>0.66039999999999999</v>
      </c>
    </row>
    <row r="10060" spans="1:11" ht="12.95" customHeight="1" x14ac:dyDescent="0.25">
      <c r="A10060" s="106" t="s">
        <v>4022</v>
      </c>
      <c r="B10060" s="106"/>
      <c r="C10060" s="94" t="s">
        <v>4023</v>
      </c>
      <c r="D10060" s="94" t="s">
        <v>5</v>
      </c>
      <c r="E10060" s="94" t="s">
        <v>4024</v>
      </c>
      <c r="F10060" s="94"/>
      <c r="G10060" s="94" t="s">
        <v>4025</v>
      </c>
      <c r="H10060" s="94"/>
      <c r="I10060" s="94" t="s">
        <v>2086</v>
      </c>
      <c r="J10060" s="94"/>
      <c r="K10060" s="94" t="s">
        <v>4011</v>
      </c>
    </row>
    <row r="10061" spans="1:11" ht="12" customHeight="1" x14ac:dyDescent="0.25">
      <c r="A10061" s="106"/>
      <c r="B10061" s="106"/>
      <c r="C10061" s="94"/>
      <c r="D10061" s="94"/>
      <c r="E10061" s="23" t="s">
        <v>2092</v>
      </c>
      <c r="F10061" s="23" t="s">
        <v>4026</v>
      </c>
      <c r="G10061" s="23" t="s">
        <v>2092</v>
      </c>
      <c r="H10061" s="23" t="s">
        <v>4026</v>
      </c>
      <c r="I10061" s="23" t="s">
        <v>2092</v>
      </c>
      <c r="J10061" s="23" t="s">
        <v>4026</v>
      </c>
      <c r="K10061" s="94"/>
    </row>
    <row r="10062" spans="1:11" ht="27.95" customHeight="1" x14ac:dyDescent="0.25">
      <c r="A10062" s="38" t="s">
        <v>4085</v>
      </c>
      <c r="B10062" s="39" t="s">
        <v>4087</v>
      </c>
      <c r="C10062" s="38" t="s">
        <v>4027</v>
      </c>
      <c r="D10062" s="40">
        <v>1.9630000000000002E-2</v>
      </c>
      <c r="E10062" s="42">
        <v>0</v>
      </c>
      <c r="F10062" s="43">
        <v>1.1100000000000001</v>
      </c>
      <c r="G10062" s="42">
        <v>0</v>
      </c>
      <c r="H10062" s="43">
        <v>0.88</v>
      </c>
      <c r="I10062" s="42">
        <v>0</v>
      </c>
      <c r="J10062" s="43">
        <v>0.72</v>
      </c>
      <c r="K10062" s="41">
        <f>ROUND(D10062*(ROUND(E10062*F10062,4)+ROUND(G10062*H10062,4)+ROUND(I10062*J10062,4)),4)</f>
        <v>0</v>
      </c>
    </row>
    <row r="10063" spans="1:11" ht="15" customHeight="1" x14ac:dyDescent="0.25">
      <c r="A10063" s="1"/>
      <c r="B10063" s="1"/>
      <c r="C10063" s="1"/>
      <c r="D10063" s="1"/>
      <c r="E10063" s="1"/>
      <c r="F10063" s="1"/>
      <c r="G10063" s="85" t="s">
        <v>4028</v>
      </c>
      <c r="H10063" s="85"/>
      <c r="I10063" s="85"/>
      <c r="J10063" s="85"/>
      <c r="K10063" s="33">
        <f>SUM(K10061:K10062)</f>
        <v>0</v>
      </c>
    </row>
    <row r="10064" spans="1:11" ht="15" customHeight="1" x14ac:dyDescent="0.25">
      <c r="A10064" s="9"/>
      <c r="B10064" s="9"/>
      <c r="C10064" s="9"/>
      <c r="D10064" s="9"/>
      <c r="E10064" s="9"/>
      <c r="F10064" s="9"/>
      <c r="G10064" s="92" t="s">
        <v>4029</v>
      </c>
      <c r="H10064" s="92"/>
      <c r="I10064" s="92"/>
      <c r="J10064" s="92"/>
      <c r="K10064" s="33">
        <f>SUM(K10056,K10059,K10063)</f>
        <v>19.786999999999999</v>
      </c>
    </row>
    <row r="10065" spans="1:11" ht="15" customHeight="1" x14ac:dyDescent="0.25">
      <c r="A10065" s="9"/>
      <c r="B10065" s="9"/>
      <c r="C10065" s="9"/>
      <c r="D10065" s="9"/>
      <c r="E10065" s="9"/>
      <c r="F10065" s="9"/>
      <c r="G10065" s="92" t="s">
        <v>3913</v>
      </c>
      <c r="H10065" s="92"/>
      <c r="I10065" s="92"/>
      <c r="J10065" s="92"/>
      <c r="K10065" s="29">
        <f>ROUND(SUM(K10064),2)</f>
        <v>19.79</v>
      </c>
    </row>
    <row r="10066" spans="1:11" ht="9.9499999999999993" customHeight="1" x14ac:dyDescent="0.25">
      <c r="A10066" s="9"/>
      <c r="B10066" s="9"/>
      <c r="C10066" s="9"/>
      <c r="D10066" s="9"/>
      <c r="E10066" s="9"/>
      <c r="F10066" s="9"/>
      <c r="G10066" s="100"/>
      <c r="H10066" s="100"/>
      <c r="I10066" s="100"/>
      <c r="J10066" s="100"/>
      <c r="K10066" s="100"/>
    </row>
    <row r="10067" spans="1:11" ht="20.100000000000001" customHeight="1" x14ac:dyDescent="0.25">
      <c r="A10067" s="99" t="s">
        <v>2887</v>
      </c>
      <c r="B10067" s="99"/>
      <c r="C10067" s="99"/>
      <c r="D10067" s="99"/>
      <c r="E10067" s="99"/>
      <c r="F10067" s="99"/>
      <c r="G10067" s="99"/>
      <c r="H10067" s="99"/>
      <c r="I10067" s="99"/>
      <c r="J10067" s="99"/>
      <c r="K10067" s="99"/>
    </row>
    <row r="10068" spans="1:11" ht="15" customHeight="1" x14ac:dyDescent="0.25">
      <c r="A10068" s="93" t="s">
        <v>3893</v>
      </c>
      <c r="B10068" s="93"/>
      <c r="C10068" s="93"/>
      <c r="D10068" s="94" t="s">
        <v>3</v>
      </c>
      <c r="E10068" s="94"/>
      <c r="F10068" s="23" t="s">
        <v>4</v>
      </c>
      <c r="G10068" s="94" t="s">
        <v>3894</v>
      </c>
      <c r="H10068" s="94"/>
      <c r="I10068" s="94" t="s">
        <v>3895</v>
      </c>
      <c r="J10068" s="94"/>
      <c r="K10068" s="23" t="s">
        <v>3896</v>
      </c>
    </row>
    <row r="10069" spans="1:11" ht="15" customHeight="1" x14ac:dyDescent="0.25">
      <c r="A10069" s="24" t="s">
        <v>4089</v>
      </c>
      <c r="B10069" s="95" t="s">
        <v>4090</v>
      </c>
      <c r="C10069" s="95"/>
      <c r="D10069" s="96" t="s">
        <v>20</v>
      </c>
      <c r="E10069" s="96"/>
      <c r="F10069" s="24" t="s">
        <v>16</v>
      </c>
      <c r="G10069" s="97">
        <v>1</v>
      </c>
      <c r="H10069" s="97"/>
      <c r="I10069" s="98">
        <v>12.85</v>
      </c>
      <c r="J10069" s="98"/>
      <c r="K10069" s="27">
        <f>TRUNC(TRUNC(G10069,8)*I10069,2)</f>
        <v>12.85</v>
      </c>
    </row>
    <row r="10070" spans="1:11" ht="15" customHeight="1" x14ac:dyDescent="0.25">
      <c r="A10070" s="9"/>
      <c r="B10070" s="9"/>
      <c r="C10070" s="9"/>
      <c r="D10070" s="9"/>
      <c r="E10070" s="9"/>
      <c r="F10070" s="9"/>
      <c r="G10070" s="91" t="s">
        <v>3906</v>
      </c>
      <c r="H10070" s="91"/>
      <c r="I10070" s="91"/>
      <c r="J10070" s="91"/>
      <c r="K10070" s="28">
        <f>SUM(K10069:K10069)</f>
        <v>12.85</v>
      </c>
    </row>
    <row r="10071" spans="1:11" ht="15" customHeight="1" x14ac:dyDescent="0.25">
      <c r="A10071" s="93" t="s">
        <v>3907</v>
      </c>
      <c r="B10071" s="93"/>
      <c r="C10071" s="93"/>
      <c r="D10071" s="94" t="s">
        <v>3</v>
      </c>
      <c r="E10071" s="94"/>
      <c r="F10071" s="23" t="s">
        <v>4</v>
      </c>
      <c r="G10071" s="94" t="s">
        <v>3894</v>
      </c>
      <c r="H10071" s="94"/>
      <c r="I10071" s="94" t="s">
        <v>3895</v>
      </c>
      <c r="J10071" s="94"/>
      <c r="K10071" s="23" t="s">
        <v>3896</v>
      </c>
    </row>
    <row r="10072" spans="1:11" ht="15" customHeight="1" x14ac:dyDescent="0.25">
      <c r="A10072" s="24" t="s">
        <v>3961</v>
      </c>
      <c r="B10072" s="95" t="s">
        <v>3962</v>
      </c>
      <c r="C10072" s="95"/>
      <c r="D10072" s="96" t="s">
        <v>20</v>
      </c>
      <c r="E10072" s="96"/>
      <c r="F10072" s="24" t="s">
        <v>2056</v>
      </c>
      <c r="G10072" s="97">
        <v>2.7699999999999999E-2</v>
      </c>
      <c r="H10072" s="97"/>
      <c r="I10072" s="98">
        <v>29.5</v>
      </c>
      <c r="J10072" s="98"/>
      <c r="K10072" s="27">
        <f>TRUNC(TRUNC(G10072,8)*I10072,2)</f>
        <v>0.81</v>
      </c>
    </row>
    <row r="10073" spans="1:11" ht="15" customHeight="1" x14ac:dyDescent="0.25">
      <c r="A10073" s="24" t="s">
        <v>3910</v>
      </c>
      <c r="B10073" s="95" t="s">
        <v>3911</v>
      </c>
      <c r="C10073" s="95"/>
      <c r="D10073" s="96" t="s">
        <v>20</v>
      </c>
      <c r="E10073" s="96"/>
      <c r="F10073" s="24" t="s">
        <v>2056</v>
      </c>
      <c r="G10073" s="97">
        <v>0.1386</v>
      </c>
      <c r="H10073" s="97"/>
      <c r="I10073" s="98">
        <v>24.94</v>
      </c>
      <c r="J10073" s="98"/>
      <c r="K10073" s="27">
        <f>TRUNC(TRUNC(G10073,8)*I10073,2)</f>
        <v>3.45</v>
      </c>
    </row>
    <row r="10074" spans="1:11" ht="18" customHeight="1" x14ac:dyDescent="0.25">
      <c r="A10074" s="9"/>
      <c r="B10074" s="9"/>
      <c r="C10074" s="9"/>
      <c r="D10074" s="9"/>
      <c r="E10074" s="9"/>
      <c r="F10074" s="9"/>
      <c r="G10074" s="91" t="s">
        <v>3912</v>
      </c>
      <c r="H10074" s="91"/>
      <c r="I10074" s="91"/>
      <c r="J10074" s="91"/>
      <c r="K10074" s="28">
        <f>SUM(K10072:K10073)</f>
        <v>4.26</v>
      </c>
    </row>
    <row r="10075" spans="1:11" ht="15" customHeight="1" x14ac:dyDescent="0.25">
      <c r="A10075" s="9"/>
      <c r="B10075" s="9"/>
      <c r="C10075" s="9"/>
      <c r="D10075" s="9"/>
      <c r="E10075" s="9"/>
      <c r="F10075" s="9"/>
      <c r="G10075" s="92" t="s">
        <v>3913</v>
      </c>
      <c r="H10075" s="92"/>
      <c r="I10075" s="92"/>
      <c r="J10075" s="92"/>
      <c r="K10075" s="29">
        <f>ROUND(SUM(K10070,K10074),2)</f>
        <v>17.11</v>
      </c>
    </row>
    <row r="10076" spans="1:11" ht="9.9499999999999993" customHeight="1" x14ac:dyDescent="0.25">
      <c r="A10076" s="9"/>
      <c r="B10076" s="9"/>
      <c r="C10076" s="9"/>
      <c r="D10076" s="9"/>
      <c r="E10076" s="9"/>
      <c r="F10076" s="9"/>
      <c r="G10076" s="100"/>
      <c r="H10076" s="100"/>
      <c r="I10076" s="100"/>
      <c r="J10076" s="100"/>
      <c r="K10076" s="100"/>
    </row>
    <row r="10077" spans="1:11" ht="20.100000000000001" customHeight="1" x14ac:dyDescent="0.25">
      <c r="A10077" s="99" t="s">
        <v>2888</v>
      </c>
      <c r="B10077" s="99"/>
      <c r="C10077" s="99"/>
      <c r="D10077" s="99"/>
      <c r="E10077" s="99"/>
      <c r="F10077" s="99"/>
      <c r="G10077" s="99"/>
      <c r="H10077" s="99"/>
      <c r="I10077" s="99"/>
      <c r="J10077" s="99"/>
      <c r="K10077" s="99"/>
    </row>
    <row r="10078" spans="1:11" ht="12.95" customHeight="1" x14ac:dyDescent="0.25">
      <c r="A10078" s="107" t="s">
        <v>3984</v>
      </c>
      <c r="B10078" s="107"/>
      <c r="C10078" s="107"/>
      <c r="D10078" s="108" t="s">
        <v>3985</v>
      </c>
      <c r="E10078" s="87" t="s">
        <v>3986</v>
      </c>
      <c r="F10078" s="87"/>
      <c r="G10078" s="87" t="s">
        <v>3987</v>
      </c>
      <c r="H10078" s="87"/>
      <c r="I10078" s="87"/>
      <c r="J10078" s="87"/>
      <c r="K10078" s="87" t="s">
        <v>3988</v>
      </c>
    </row>
    <row r="10079" spans="1:11" ht="12" customHeight="1" x14ac:dyDescent="0.25">
      <c r="A10079" s="107"/>
      <c r="B10079" s="107"/>
      <c r="C10079" s="107"/>
      <c r="D10079" s="108"/>
      <c r="E10079" s="23" t="s">
        <v>3989</v>
      </c>
      <c r="F10079" s="23" t="s">
        <v>3990</v>
      </c>
      <c r="G10079" s="94" t="s">
        <v>3989</v>
      </c>
      <c r="H10079" s="94"/>
      <c r="I10079" s="94" t="s">
        <v>3990</v>
      </c>
      <c r="J10079" s="94"/>
      <c r="K10079" s="87"/>
    </row>
    <row r="10080" spans="1:11" ht="15.95" customHeight="1" x14ac:dyDescent="0.25">
      <c r="A10080" s="6" t="s">
        <v>4091</v>
      </c>
      <c r="B10080" s="104" t="s">
        <v>4092</v>
      </c>
      <c r="C10080" s="104"/>
      <c r="D10080" s="44">
        <v>1</v>
      </c>
      <c r="E10080" s="32">
        <v>0.8</v>
      </c>
      <c r="F10080" s="32">
        <v>0.19999999999999996</v>
      </c>
      <c r="G10080" s="105">
        <v>5.32</v>
      </c>
      <c r="H10080" s="105"/>
      <c r="I10080" s="105">
        <v>0.5</v>
      </c>
      <c r="J10080" s="105"/>
      <c r="K10080" s="33">
        <f>TRUNC(D10080*(TRUNC(E10080*G10080,4)+TRUNC(F10080*I10080,4)),4)</f>
        <v>4.3559999999999999</v>
      </c>
    </row>
    <row r="10081" spans="1:11" ht="15" customHeight="1" x14ac:dyDescent="0.25">
      <c r="A10081" s="1"/>
      <c r="B10081" s="1"/>
      <c r="C10081" s="1"/>
      <c r="D10081" s="1"/>
      <c r="E10081" s="1"/>
      <c r="F10081" s="1"/>
      <c r="G10081" s="85" t="s">
        <v>3999</v>
      </c>
      <c r="H10081" s="85"/>
      <c r="I10081" s="85"/>
      <c r="J10081" s="85"/>
      <c r="K10081" s="34">
        <f>SUM(K10079:K10080)</f>
        <v>4.3559999999999999</v>
      </c>
    </row>
    <row r="10082" spans="1:11" ht="20.100000000000001" customHeight="1" x14ac:dyDescent="0.25">
      <c r="A10082" s="106" t="s">
        <v>4000</v>
      </c>
      <c r="B10082" s="106"/>
      <c r="C10082" s="106"/>
      <c r="D10082" s="106"/>
      <c r="E10082" s="106"/>
      <c r="F10082" s="2" t="s">
        <v>4</v>
      </c>
      <c r="G10082" s="87" t="s">
        <v>4001</v>
      </c>
      <c r="H10082" s="87"/>
      <c r="I10082" s="87" t="s">
        <v>4002</v>
      </c>
      <c r="J10082" s="87"/>
      <c r="K10082" s="2" t="s">
        <v>3988</v>
      </c>
    </row>
    <row r="10083" spans="1:11" ht="15" customHeight="1" x14ac:dyDescent="0.25">
      <c r="A10083" s="6" t="s">
        <v>4093</v>
      </c>
      <c r="B10083" s="101" t="s">
        <v>4094</v>
      </c>
      <c r="C10083" s="101"/>
      <c r="D10083" s="101"/>
      <c r="E10083" s="101"/>
      <c r="F10083" s="6" t="s">
        <v>3940</v>
      </c>
      <c r="G10083" s="102">
        <v>0.1333</v>
      </c>
      <c r="H10083" s="102"/>
      <c r="I10083" s="103">
        <v>3.96</v>
      </c>
      <c r="J10083" s="103"/>
      <c r="K10083" s="7">
        <f>TRUNC(TRUNC(G10083,8)*I10083,2)</f>
        <v>0.52</v>
      </c>
    </row>
    <row r="10084" spans="1:11" ht="15" customHeight="1" x14ac:dyDescent="0.25">
      <c r="A10084" s="6" t="s">
        <v>4095</v>
      </c>
      <c r="B10084" s="101" t="s">
        <v>4096</v>
      </c>
      <c r="C10084" s="101"/>
      <c r="D10084" s="101"/>
      <c r="E10084" s="101"/>
      <c r="F10084" s="6" t="s">
        <v>3940</v>
      </c>
      <c r="G10084" s="102">
        <v>2</v>
      </c>
      <c r="H10084" s="102"/>
      <c r="I10084" s="103">
        <v>14.41</v>
      </c>
      <c r="J10084" s="103"/>
      <c r="K10084" s="7">
        <f>TRUNC(TRUNC(G10084,8)*I10084,2)</f>
        <v>28.82</v>
      </c>
    </row>
    <row r="10085" spans="1:11" ht="15" customHeight="1" x14ac:dyDescent="0.25">
      <c r="A10085" s="6" t="s">
        <v>4097</v>
      </c>
      <c r="B10085" s="101" t="s">
        <v>4098</v>
      </c>
      <c r="C10085" s="101"/>
      <c r="D10085" s="101"/>
      <c r="E10085" s="101"/>
      <c r="F10085" s="6" t="s">
        <v>3940</v>
      </c>
      <c r="G10085" s="102">
        <v>3</v>
      </c>
      <c r="H10085" s="102"/>
      <c r="I10085" s="103">
        <v>14.58</v>
      </c>
      <c r="J10085" s="103"/>
      <c r="K10085" s="7">
        <f>TRUNC(TRUNC(G10085,8)*I10085,2)</f>
        <v>43.74</v>
      </c>
    </row>
    <row r="10086" spans="1:11" ht="15" customHeight="1" x14ac:dyDescent="0.25">
      <c r="A10086" s="1"/>
      <c r="B10086" s="1"/>
      <c r="C10086" s="1"/>
      <c r="D10086" s="1"/>
      <c r="E10086" s="1"/>
      <c r="F10086" s="1"/>
      <c r="G10086" s="85" t="s">
        <v>4005</v>
      </c>
      <c r="H10086" s="85"/>
      <c r="I10086" s="85"/>
      <c r="J10086" s="85"/>
      <c r="K10086" s="29">
        <f>SUM(K10083:K10085)</f>
        <v>73.08</v>
      </c>
    </row>
    <row r="10087" spans="1:11" ht="15" customHeight="1" x14ac:dyDescent="0.25">
      <c r="A10087" s="9"/>
      <c r="B10087" s="9"/>
      <c r="C10087" s="9"/>
      <c r="D10087" s="9"/>
      <c r="E10087" s="9"/>
      <c r="F10087" s="9"/>
      <c r="G10087" s="92" t="s">
        <v>4006</v>
      </c>
      <c r="H10087" s="92"/>
      <c r="I10087" s="92"/>
      <c r="J10087" s="92"/>
      <c r="K10087" s="33">
        <f>SUM(K10081,K10086)</f>
        <v>77.435999999999993</v>
      </c>
    </row>
    <row r="10088" spans="1:11" ht="15" customHeight="1" x14ac:dyDescent="0.25">
      <c r="A10088" s="9"/>
      <c r="B10088" s="9"/>
      <c r="C10088" s="9"/>
      <c r="D10088" s="9"/>
      <c r="E10088" s="9"/>
      <c r="F10088" s="9"/>
      <c r="G10088" s="92" t="s">
        <v>4007</v>
      </c>
      <c r="H10088" s="92"/>
      <c r="I10088" s="92"/>
      <c r="J10088" s="92"/>
      <c r="K10088" s="35">
        <v>22.5</v>
      </c>
    </row>
    <row r="10089" spans="1:11" ht="15" customHeight="1" x14ac:dyDescent="0.25">
      <c r="A10089" s="9"/>
      <c r="B10089" s="9"/>
      <c r="C10089" s="9"/>
      <c r="D10089" s="9"/>
      <c r="E10089" s="9"/>
      <c r="F10089" s="9"/>
      <c r="G10089" s="92" t="s">
        <v>4008</v>
      </c>
      <c r="H10089" s="92"/>
      <c r="I10089" s="92"/>
      <c r="J10089" s="92"/>
      <c r="K10089" s="33">
        <f>TRUNC(K10087/K10088,4)</f>
        <v>3.4416000000000002</v>
      </c>
    </row>
    <row r="10090" spans="1:11" ht="15" customHeight="1" x14ac:dyDescent="0.25">
      <c r="A10090" s="9"/>
      <c r="B10090" s="9"/>
      <c r="C10090" s="9"/>
      <c r="D10090" s="9"/>
      <c r="E10090" s="9"/>
      <c r="F10090" s="9"/>
      <c r="G10090" s="92" t="s">
        <v>4029</v>
      </c>
      <c r="H10090" s="92"/>
      <c r="I10090" s="92"/>
      <c r="J10090" s="92"/>
      <c r="K10090" s="33">
        <f>SUM(K10089)</f>
        <v>3.4416000000000002</v>
      </c>
    </row>
    <row r="10091" spans="1:11" ht="15" customHeight="1" x14ac:dyDescent="0.25">
      <c r="A10091" s="9"/>
      <c r="B10091" s="9"/>
      <c r="C10091" s="9"/>
      <c r="D10091" s="9"/>
      <c r="E10091" s="9"/>
      <c r="F10091" s="9"/>
      <c r="G10091" s="92" t="s">
        <v>3913</v>
      </c>
      <c r="H10091" s="92"/>
      <c r="I10091" s="92"/>
      <c r="J10091" s="92"/>
      <c r="K10091" s="29">
        <f>ROUND(SUM(K10090),2)</f>
        <v>3.44</v>
      </c>
    </row>
    <row r="10092" spans="1:11" ht="9.9499999999999993" customHeight="1" x14ac:dyDescent="0.25">
      <c r="A10092" s="9"/>
      <c r="B10092" s="9"/>
      <c r="C10092" s="9"/>
      <c r="D10092" s="9"/>
      <c r="E10092" s="9"/>
      <c r="F10092" s="9"/>
      <c r="G10092" s="100"/>
      <c r="H10092" s="100"/>
      <c r="I10092" s="100"/>
      <c r="J10092" s="100"/>
      <c r="K10092" s="100"/>
    </row>
    <row r="10093" spans="1:11" ht="20.100000000000001" customHeight="1" x14ac:dyDescent="0.25">
      <c r="A10093" s="99" t="s">
        <v>2889</v>
      </c>
      <c r="B10093" s="99"/>
      <c r="C10093" s="99"/>
      <c r="D10093" s="99"/>
      <c r="E10093" s="99"/>
      <c r="F10093" s="99"/>
      <c r="G10093" s="99"/>
      <c r="H10093" s="99"/>
      <c r="I10093" s="99"/>
      <c r="J10093" s="99"/>
      <c r="K10093" s="99"/>
    </row>
    <row r="10094" spans="1:11" ht="15" customHeight="1" x14ac:dyDescent="0.25">
      <c r="A10094" s="93" t="s">
        <v>3893</v>
      </c>
      <c r="B10094" s="93"/>
      <c r="C10094" s="93"/>
      <c r="D10094" s="94" t="s">
        <v>3</v>
      </c>
      <c r="E10094" s="94"/>
      <c r="F10094" s="23" t="s">
        <v>4</v>
      </c>
      <c r="G10094" s="94" t="s">
        <v>3894</v>
      </c>
      <c r="H10094" s="94"/>
      <c r="I10094" s="94" t="s">
        <v>3895</v>
      </c>
      <c r="J10094" s="94"/>
      <c r="K10094" s="23" t="s">
        <v>3896</v>
      </c>
    </row>
    <row r="10095" spans="1:11" ht="15" customHeight="1" x14ac:dyDescent="0.25">
      <c r="A10095" s="24" t="s">
        <v>3951</v>
      </c>
      <c r="B10095" s="95" t="s">
        <v>3952</v>
      </c>
      <c r="C10095" s="95"/>
      <c r="D10095" s="96" t="s">
        <v>3953</v>
      </c>
      <c r="E10095" s="96"/>
      <c r="F10095" s="24" t="s">
        <v>3954</v>
      </c>
      <c r="G10095" s="97">
        <v>4.0000000000000001E-3</v>
      </c>
      <c r="H10095" s="97"/>
      <c r="I10095" s="98">
        <v>215</v>
      </c>
      <c r="J10095" s="98"/>
      <c r="K10095" s="27">
        <f>ROUND(ROUND(G10095,8)*I10095,2)</f>
        <v>0.86</v>
      </c>
    </row>
    <row r="10096" spans="1:11" ht="15" customHeight="1" x14ac:dyDescent="0.25">
      <c r="A10096" s="24" t="s">
        <v>3955</v>
      </c>
      <c r="B10096" s="95" t="s">
        <v>3956</v>
      </c>
      <c r="C10096" s="95"/>
      <c r="D10096" s="96" t="s">
        <v>20</v>
      </c>
      <c r="E10096" s="96"/>
      <c r="F10096" s="24" t="s">
        <v>3903</v>
      </c>
      <c r="G10096" s="97">
        <v>5.0000000000000001E-3</v>
      </c>
      <c r="H10096" s="97"/>
      <c r="I10096" s="98">
        <v>19.37</v>
      </c>
      <c r="J10096" s="98"/>
      <c r="K10096" s="27">
        <f>ROUND(ROUND(G10096,8)*I10096,2)</f>
        <v>0.1</v>
      </c>
    </row>
    <row r="10097" spans="1:11" ht="15" customHeight="1" x14ac:dyDescent="0.25">
      <c r="A10097" s="9"/>
      <c r="B10097" s="9"/>
      <c r="C10097" s="9"/>
      <c r="D10097" s="9"/>
      <c r="E10097" s="9"/>
      <c r="F10097" s="9"/>
      <c r="G10097" s="91" t="s">
        <v>3906</v>
      </c>
      <c r="H10097" s="91"/>
      <c r="I10097" s="91"/>
      <c r="J10097" s="91"/>
      <c r="K10097" s="28">
        <f>SUM(K10095:K10096)</f>
        <v>0.96</v>
      </c>
    </row>
    <row r="10098" spans="1:11" ht="15" customHeight="1" x14ac:dyDescent="0.25">
      <c r="A10098" s="93" t="s">
        <v>3907</v>
      </c>
      <c r="B10098" s="93"/>
      <c r="C10098" s="93"/>
      <c r="D10098" s="94" t="s">
        <v>3</v>
      </c>
      <c r="E10098" s="94"/>
      <c r="F10098" s="23" t="s">
        <v>4</v>
      </c>
      <c r="G10098" s="94" t="s">
        <v>3894</v>
      </c>
      <c r="H10098" s="94"/>
      <c r="I10098" s="94" t="s">
        <v>3895</v>
      </c>
      <c r="J10098" s="94"/>
      <c r="K10098" s="23" t="s">
        <v>3896</v>
      </c>
    </row>
    <row r="10099" spans="1:11" ht="21" customHeight="1" x14ac:dyDescent="0.25">
      <c r="A10099" s="24" t="s">
        <v>3908</v>
      </c>
      <c r="B10099" s="95" t="s">
        <v>3909</v>
      </c>
      <c r="C10099" s="95"/>
      <c r="D10099" s="96" t="s">
        <v>20</v>
      </c>
      <c r="E10099" s="96"/>
      <c r="F10099" s="24" t="s">
        <v>2056</v>
      </c>
      <c r="G10099" s="97">
        <v>0.03</v>
      </c>
      <c r="H10099" s="97"/>
      <c r="I10099" s="98">
        <v>32.24</v>
      </c>
      <c r="J10099" s="98"/>
      <c r="K10099" s="27">
        <f>ROUND(ROUND(G10099,8)*I10099,2)</f>
        <v>0.97</v>
      </c>
    </row>
    <row r="10100" spans="1:11" ht="15" customHeight="1" x14ac:dyDescent="0.25">
      <c r="A10100" s="24" t="s">
        <v>3910</v>
      </c>
      <c r="B10100" s="95" t="s">
        <v>3911</v>
      </c>
      <c r="C10100" s="95"/>
      <c r="D10100" s="96" t="s">
        <v>20</v>
      </c>
      <c r="E10100" s="96"/>
      <c r="F10100" s="24" t="s">
        <v>2056</v>
      </c>
      <c r="G10100" s="97">
        <v>0.03</v>
      </c>
      <c r="H10100" s="97"/>
      <c r="I10100" s="98">
        <v>24.94</v>
      </c>
      <c r="J10100" s="98"/>
      <c r="K10100" s="27">
        <f>ROUND(ROUND(G10100,8)*I10100,2)</f>
        <v>0.75</v>
      </c>
    </row>
    <row r="10101" spans="1:11" ht="18" customHeight="1" x14ac:dyDescent="0.25">
      <c r="A10101" s="9"/>
      <c r="B10101" s="9"/>
      <c r="C10101" s="9"/>
      <c r="D10101" s="9"/>
      <c r="E10101" s="9"/>
      <c r="F10101" s="9"/>
      <c r="G10101" s="91" t="s">
        <v>3912</v>
      </c>
      <c r="H10101" s="91"/>
      <c r="I10101" s="91"/>
      <c r="J10101" s="91"/>
      <c r="K10101" s="28">
        <f>SUM(K10099:K10100)</f>
        <v>1.72</v>
      </c>
    </row>
    <row r="10102" spans="1:11" ht="15" customHeight="1" x14ac:dyDescent="0.25">
      <c r="A10102" s="9"/>
      <c r="B10102" s="9"/>
      <c r="C10102" s="9"/>
      <c r="D10102" s="9"/>
      <c r="E10102" s="9"/>
      <c r="F10102" s="9"/>
      <c r="G10102" s="92" t="s">
        <v>3913</v>
      </c>
      <c r="H10102" s="92"/>
      <c r="I10102" s="92"/>
      <c r="J10102" s="92"/>
      <c r="K10102" s="29">
        <f>ROUND(SUM(K10097,K10101),2)</f>
        <v>2.68</v>
      </c>
    </row>
    <row r="10103" spans="1:11" ht="9.9499999999999993" customHeight="1" x14ac:dyDescent="0.25">
      <c r="A10103" s="9"/>
      <c r="B10103" s="9"/>
      <c r="C10103" s="9"/>
      <c r="D10103" s="9"/>
      <c r="E10103" s="9"/>
      <c r="F10103" s="9"/>
      <c r="G10103" s="100"/>
      <c r="H10103" s="100"/>
      <c r="I10103" s="100"/>
      <c r="J10103" s="100"/>
      <c r="K10103" s="100"/>
    </row>
    <row r="10104" spans="1:11" ht="20.100000000000001" customHeight="1" x14ac:dyDescent="0.25">
      <c r="A10104" s="99" t="s">
        <v>2890</v>
      </c>
      <c r="B10104" s="99"/>
      <c r="C10104" s="99"/>
      <c r="D10104" s="99"/>
      <c r="E10104" s="99"/>
      <c r="F10104" s="99"/>
      <c r="G10104" s="99"/>
      <c r="H10104" s="99"/>
      <c r="I10104" s="99"/>
      <c r="J10104" s="99"/>
      <c r="K10104" s="99"/>
    </row>
    <row r="10105" spans="1:11" ht="15" customHeight="1" x14ac:dyDescent="0.25">
      <c r="A10105" s="93" t="s">
        <v>3916</v>
      </c>
      <c r="B10105" s="93"/>
      <c r="C10105" s="93"/>
      <c r="D10105" s="94" t="s">
        <v>3</v>
      </c>
      <c r="E10105" s="94"/>
      <c r="F10105" s="23" t="s">
        <v>4</v>
      </c>
      <c r="G10105" s="94" t="s">
        <v>3894</v>
      </c>
      <c r="H10105" s="94"/>
      <c r="I10105" s="94" t="s">
        <v>3895</v>
      </c>
      <c r="J10105" s="94"/>
      <c r="K10105" s="23" t="s">
        <v>3896</v>
      </c>
    </row>
    <row r="10106" spans="1:11" ht="29.1" customHeight="1" x14ac:dyDescent="0.25">
      <c r="A10106" s="24" t="s">
        <v>3957</v>
      </c>
      <c r="B10106" s="95" t="s">
        <v>3958</v>
      </c>
      <c r="C10106" s="95"/>
      <c r="D10106" s="96" t="s">
        <v>20</v>
      </c>
      <c r="E10106" s="96"/>
      <c r="F10106" s="24" t="s">
        <v>3936</v>
      </c>
      <c r="G10106" s="97">
        <v>2.8999999999999998E-3</v>
      </c>
      <c r="H10106" s="97"/>
      <c r="I10106" s="98">
        <v>75.540000000000006</v>
      </c>
      <c r="J10106" s="98"/>
      <c r="K10106" s="27">
        <f>TRUNC(TRUNC(G10106,8)*I10106,2)</f>
        <v>0.21</v>
      </c>
    </row>
    <row r="10107" spans="1:11" ht="29.1" customHeight="1" x14ac:dyDescent="0.25">
      <c r="A10107" s="24" t="s">
        <v>3959</v>
      </c>
      <c r="B10107" s="95" t="s">
        <v>3960</v>
      </c>
      <c r="C10107" s="95"/>
      <c r="D10107" s="96" t="s">
        <v>20</v>
      </c>
      <c r="E10107" s="96"/>
      <c r="F10107" s="24" t="s">
        <v>30</v>
      </c>
      <c r="G10107" s="97">
        <v>1.6999999999999999E-3</v>
      </c>
      <c r="H10107" s="97"/>
      <c r="I10107" s="98">
        <v>198.53</v>
      </c>
      <c r="J10107" s="98"/>
      <c r="K10107" s="27">
        <f>TRUNC(TRUNC(G10107,8)*I10107,2)</f>
        <v>0.33</v>
      </c>
    </row>
    <row r="10108" spans="1:11" ht="18" customHeight="1" x14ac:dyDescent="0.25">
      <c r="A10108" s="9"/>
      <c r="B10108" s="9"/>
      <c r="C10108" s="9"/>
      <c r="D10108" s="9"/>
      <c r="E10108" s="9"/>
      <c r="F10108" s="9"/>
      <c r="G10108" s="91" t="s">
        <v>3919</v>
      </c>
      <c r="H10108" s="91"/>
      <c r="I10108" s="91"/>
      <c r="J10108" s="91"/>
      <c r="K10108" s="28">
        <f>SUM(K10106:K10107)</f>
        <v>0.54</v>
      </c>
    </row>
    <row r="10109" spans="1:11" ht="15" customHeight="1" x14ac:dyDescent="0.25">
      <c r="A10109" s="93" t="s">
        <v>3907</v>
      </c>
      <c r="B10109" s="93"/>
      <c r="C10109" s="93"/>
      <c r="D10109" s="94" t="s">
        <v>3</v>
      </c>
      <c r="E10109" s="94"/>
      <c r="F10109" s="23" t="s">
        <v>4</v>
      </c>
      <c r="G10109" s="94" t="s">
        <v>3894</v>
      </c>
      <c r="H10109" s="94"/>
      <c r="I10109" s="94" t="s">
        <v>3895</v>
      </c>
      <c r="J10109" s="94"/>
      <c r="K10109" s="23" t="s">
        <v>3896</v>
      </c>
    </row>
    <row r="10110" spans="1:11" ht="15" customHeight="1" x14ac:dyDescent="0.25">
      <c r="A10110" s="24" t="s">
        <v>3961</v>
      </c>
      <c r="B10110" s="95" t="s">
        <v>3962</v>
      </c>
      <c r="C10110" s="95"/>
      <c r="D10110" s="96" t="s">
        <v>20</v>
      </c>
      <c r="E10110" s="96"/>
      <c r="F10110" s="24" t="s">
        <v>2056</v>
      </c>
      <c r="G10110" s="97">
        <v>4.5999999999999999E-3</v>
      </c>
      <c r="H10110" s="97"/>
      <c r="I10110" s="98">
        <v>29.5</v>
      </c>
      <c r="J10110" s="98"/>
      <c r="K10110" s="27">
        <f>TRUNC(TRUNC(G10110,8)*I10110,2)</f>
        <v>0.13</v>
      </c>
    </row>
    <row r="10111" spans="1:11" ht="18" customHeight="1" x14ac:dyDescent="0.25">
      <c r="A10111" s="9"/>
      <c r="B10111" s="9"/>
      <c r="C10111" s="9"/>
      <c r="D10111" s="9"/>
      <c r="E10111" s="9"/>
      <c r="F10111" s="9"/>
      <c r="G10111" s="91" t="s">
        <v>3912</v>
      </c>
      <c r="H10111" s="91"/>
      <c r="I10111" s="91"/>
      <c r="J10111" s="91"/>
      <c r="K10111" s="28">
        <f>SUM(K10110:K10110)</f>
        <v>0.13</v>
      </c>
    </row>
    <row r="10112" spans="1:11" ht="15" customHeight="1" x14ac:dyDescent="0.25">
      <c r="A10112" s="9"/>
      <c r="B10112" s="9"/>
      <c r="C10112" s="9"/>
      <c r="D10112" s="9"/>
      <c r="E10112" s="9"/>
      <c r="F10112" s="9"/>
      <c r="G10112" s="92" t="s">
        <v>3913</v>
      </c>
      <c r="H10112" s="92"/>
      <c r="I10112" s="92"/>
      <c r="J10112" s="92"/>
      <c r="K10112" s="29">
        <f>ROUND(SUM(K10108,K10111),2)</f>
        <v>0.67</v>
      </c>
    </row>
    <row r="10113" spans="1:11" ht="9.9499999999999993" customHeight="1" x14ac:dyDescent="0.25">
      <c r="A10113" s="9"/>
      <c r="B10113" s="9"/>
      <c r="C10113" s="9"/>
      <c r="D10113" s="9"/>
      <c r="E10113" s="9"/>
      <c r="F10113" s="9"/>
      <c r="G10113" s="100"/>
      <c r="H10113" s="100"/>
      <c r="I10113" s="100"/>
      <c r="J10113" s="100"/>
      <c r="K10113" s="100"/>
    </row>
    <row r="10114" spans="1:11" ht="20.100000000000001" customHeight="1" x14ac:dyDescent="0.25">
      <c r="A10114" s="99" t="s">
        <v>2891</v>
      </c>
      <c r="B10114" s="99"/>
      <c r="C10114" s="99"/>
      <c r="D10114" s="99"/>
      <c r="E10114" s="99"/>
      <c r="F10114" s="99"/>
      <c r="G10114" s="99"/>
      <c r="H10114" s="99"/>
      <c r="I10114" s="99"/>
      <c r="J10114" s="99"/>
      <c r="K10114" s="99"/>
    </row>
    <row r="10115" spans="1:11" ht="15" customHeight="1" x14ac:dyDescent="0.25">
      <c r="A10115" s="93" t="s">
        <v>3916</v>
      </c>
      <c r="B10115" s="93"/>
      <c r="C10115" s="93"/>
      <c r="D10115" s="94" t="s">
        <v>3</v>
      </c>
      <c r="E10115" s="94"/>
      <c r="F10115" s="23" t="s">
        <v>4</v>
      </c>
      <c r="G10115" s="94" t="s">
        <v>3894</v>
      </c>
      <c r="H10115" s="94"/>
      <c r="I10115" s="94" t="s">
        <v>3895</v>
      </c>
      <c r="J10115" s="94"/>
      <c r="K10115" s="23" t="s">
        <v>3896</v>
      </c>
    </row>
    <row r="10116" spans="1:11" ht="29.1" customHeight="1" x14ac:dyDescent="0.25">
      <c r="A10116" s="24" t="s">
        <v>3957</v>
      </c>
      <c r="B10116" s="95" t="s">
        <v>3958</v>
      </c>
      <c r="C10116" s="95"/>
      <c r="D10116" s="96" t="s">
        <v>20</v>
      </c>
      <c r="E10116" s="96"/>
      <c r="F10116" s="24" t="s">
        <v>3936</v>
      </c>
      <c r="G10116" s="97">
        <v>1.95E-2</v>
      </c>
      <c r="H10116" s="97"/>
      <c r="I10116" s="98">
        <v>75.540000000000006</v>
      </c>
      <c r="J10116" s="98"/>
      <c r="K10116" s="27">
        <f>TRUNC(TRUNC(G10116,8)*I10116,2)</f>
        <v>1.47</v>
      </c>
    </row>
    <row r="10117" spans="1:11" ht="29.1" customHeight="1" x14ac:dyDescent="0.25">
      <c r="A10117" s="24" t="s">
        <v>3959</v>
      </c>
      <c r="B10117" s="95" t="s">
        <v>3960</v>
      </c>
      <c r="C10117" s="95"/>
      <c r="D10117" s="96" t="s">
        <v>20</v>
      </c>
      <c r="E10117" s="96"/>
      <c r="F10117" s="24" t="s">
        <v>30</v>
      </c>
      <c r="G10117" s="97">
        <v>1.15E-2</v>
      </c>
      <c r="H10117" s="97"/>
      <c r="I10117" s="98">
        <v>198.53</v>
      </c>
      <c r="J10117" s="98"/>
      <c r="K10117" s="27">
        <f>TRUNC(TRUNC(G10117,8)*I10117,2)</f>
        <v>2.2799999999999998</v>
      </c>
    </row>
    <row r="10118" spans="1:11" ht="18" customHeight="1" x14ac:dyDescent="0.25">
      <c r="A10118" s="9"/>
      <c r="B10118" s="9"/>
      <c r="C10118" s="9"/>
      <c r="D10118" s="9"/>
      <c r="E10118" s="9"/>
      <c r="F10118" s="9"/>
      <c r="G10118" s="91" t="s">
        <v>3919</v>
      </c>
      <c r="H10118" s="91"/>
      <c r="I10118" s="91"/>
      <c r="J10118" s="91"/>
      <c r="K10118" s="28">
        <f>SUM(K10116:K10117)</f>
        <v>3.75</v>
      </c>
    </row>
    <row r="10119" spans="1:11" ht="15" customHeight="1" x14ac:dyDescent="0.25">
      <c r="A10119" s="93" t="s">
        <v>3907</v>
      </c>
      <c r="B10119" s="93"/>
      <c r="C10119" s="93"/>
      <c r="D10119" s="94" t="s">
        <v>3</v>
      </c>
      <c r="E10119" s="94"/>
      <c r="F10119" s="23" t="s">
        <v>4</v>
      </c>
      <c r="G10119" s="94" t="s">
        <v>3894</v>
      </c>
      <c r="H10119" s="94"/>
      <c r="I10119" s="94" t="s">
        <v>3895</v>
      </c>
      <c r="J10119" s="94"/>
      <c r="K10119" s="23" t="s">
        <v>3896</v>
      </c>
    </row>
    <row r="10120" spans="1:11" ht="15" customHeight="1" x14ac:dyDescent="0.25">
      <c r="A10120" s="24" t="s">
        <v>3910</v>
      </c>
      <c r="B10120" s="95" t="s">
        <v>3911</v>
      </c>
      <c r="C10120" s="95"/>
      <c r="D10120" s="96" t="s">
        <v>20</v>
      </c>
      <c r="E10120" s="96"/>
      <c r="F10120" s="24" t="s">
        <v>2056</v>
      </c>
      <c r="G10120" s="97">
        <v>3.1E-2</v>
      </c>
      <c r="H10120" s="97"/>
      <c r="I10120" s="98">
        <v>24.94</v>
      </c>
      <c r="J10120" s="98"/>
      <c r="K10120" s="27">
        <f>TRUNC(TRUNC(G10120,8)*I10120,2)</f>
        <v>0.77</v>
      </c>
    </row>
    <row r="10121" spans="1:11" ht="18" customHeight="1" x14ac:dyDescent="0.25">
      <c r="A10121" s="9"/>
      <c r="B10121" s="9"/>
      <c r="C10121" s="9"/>
      <c r="D10121" s="9"/>
      <c r="E10121" s="9"/>
      <c r="F10121" s="9"/>
      <c r="G10121" s="91" t="s">
        <v>3912</v>
      </c>
      <c r="H10121" s="91"/>
      <c r="I10121" s="91"/>
      <c r="J10121" s="91"/>
      <c r="K10121" s="28">
        <f>SUM(K10120:K10120)</f>
        <v>0.77</v>
      </c>
    </row>
    <row r="10122" spans="1:11" ht="15" customHeight="1" x14ac:dyDescent="0.25">
      <c r="A10122" s="9"/>
      <c r="B10122" s="9"/>
      <c r="C10122" s="9"/>
      <c r="D10122" s="9"/>
      <c r="E10122" s="9"/>
      <c r="F10122" s="9"/>
      <c r="G10122" s="92" t="s">
        <v>3913</v>
      </c>
      <c r="H10122" s="92"/>
      <c r="I10122" s="92"/>
      <c r="J10122" s="92"/>
      <c r="K10122" s="29">
        <f>ROUND(SUM(K10118,K10121),2)</f>
        <v>4.5199999999999996</v>
      </c>
    </row>
    <row r="10123" spans="1:11" ht="9.9499999999999993" customHeight="1" x14ac:dyDescent="0.25">
      <c r="A10123" s="9"/>
      <c r="B10123" s="9"/>
      <c r="C10123" s="9"/>
      <c r="D10123" s="9"/>
      <c r="E10123" s="9"/>
      <c r="F10123" s="9"/>
      <c r="G10123" s="100"/>
      <c r="H10123" s="100"/>
      <c r="I10123" s="100"/>
      <c r="J10123" s="100"/>
      <c r="K10123" s="100"/>
    </row>
    <row r="10124" spans="1:11" ht="20.100000000000001" customHeight="1" x14ac:dyDescent="0.25">
      <c r="A10124" s="99" t="s">
        <v>2892</v>
      </c>
      <c r="B10124" s="99"/>
      <c r="C10124" s="99"/>
      <c r="D10124" s="99"/>
      <c r="E10124" s="99"/>
      <c r="F10124" s="99"/>
      <c r="G10124" s="99"/>
      <c r="H10124" s="99"/>
      <c r="I10124" s="99"/>
      <c r="J10124" s="99"/>
      <c r="K10124" s="99"/>
    </row>
    <row r="10125" spans="1:11" ht="15" customHeight="1" x14ac:dyDescent="0.25">
      <c r="A10125" s="93" t="s">
        <v>3916</v>
      </c>
      <c r="B10125" s="93"/>
      <c r="C10125" s="93"/>
      <c r="D10125" s="94" t="s">
        <v>3</v>
      </c>
      <c r="E10125" s="94"/>
      <c r="F10125" s="23" t="s">
        <v>4</v>
      </c>
      <c r="G10125" s="94" t="s">
        <v>3894</v>
      </c>
      <c r="H10125" s="94"/>
      <c r="I10125" s="94" t="s">
        <v>3895</v>
      </c>
      <c r="J10125" s="94"/>
      <c r="K10125" s="23" t="s">
        <v>3896</v>
      </c>
    </row>
    <row r="10126" spans="1:11" ht="29.1" customHeight="1" x14ac:dyDescent="0.25">
      <c r="A10126" s="24" t="s">
        <v>3963</v>
      </c>
      <c r="B10126" s="95" t="s">
        <v>3964</v>
      </c>
      <c r="C10126" s="95"/>
      <c r="D10126" s="96" t="s">
        <v>20</v>
      </c>
      <c r="E10126" s="96"/>
      <c r="F10126" s="24" t="s">
        <v>3936</v>
      </c>
      <c r="G10126" s="97">
        <v>0.86950000000000005</v>
      </c>
      <c r="H10126" s="97"/>
      <c r="I10126" s="98">
        <v>8.9</v>
      </c>
      <c r="J10126" s="98"/>
      <c r="K10126" s="27">
        <f>TRUNC(TRUNC(G10126,8)*I10126,2)</f>
        <v>7.73</v>
      </c>
    </row>
    <row r="10127" spans="1:11" ht="29.1" customHeight="1" x14ac:dyDescent="0.25">
      <c r="A10127" s="24" t="s">
        <v>3965</v>
      </c>
      <c r="B10127" s="95" t="s">
        <v>3966</v>
      </c>
      <c r="C10127" s="95"/>
      <c r="D10127" s="96" t="s">
        <v>20</v>
      </c>
      <c r="E10127" s="96"/>
      <c r="F10127" s="24" t="s">
        <v>30</v>
      </c>
      <c r="G10127" s="97">
        <v>1.137</v>
      </c>
      <c r="H10127" s="97"/>
      <c r="I10127" s="98">
        <v>32.76</v>
      </c>
      <c r="J10127" s="98"/>
      <c r="K10127" s="27">
        <f>TRUNC(TRUNC(G10127,8)*I10127,2)</f>
        <v>37.24</v>
      </c>
    </row>
    <row r="10128" spans="1:11" ht="21" customHeight="1" x14ac:dyDescent="0.25">
      <c r="A10128" s="24" t="s">
        <v>3967</v>
      </c>
      <c r="B10128" s="95" t="s">
        <v>3968</v>
      </c>
      <c r="C10128" s="95"/>
      <c r="D10128" s="96" t="s">
        <v>20</v>
      </c>
      <c r="E10128" s="96"/>
      <c r="F10128" s="24" t="s">
        <v>3936</v>
      </c>
      <c r="G10128" s="97">
        <v>0.86950000000000005</v>
      </c>
      <c r="H10128" s="97"/>
      <c r="I10128" s="98">
        <v>27.59</v>
      </c>
      <c r="J10128" s="98"/>
      <c r="K10128" s="27">
        <f>TRUNC(TRUNC(G10128,8)*I10128,2)</f>
        <v>23.98</v>
      </c>
    </row>
    <row r="10129" spans="1:11" ht="21" customHeight="1" x14ac:dyDescent="0.25">
      <c r="A10129" s="24" t="s">
        <v>3969</v>
      </c>
      <c r="B10129" s="95" t="s">
        <v>3970</v>
      </c>
      <c r="C10129" s="95"/>
      <c r="D10129" s="96" t="s">
        <v>20</v>
      </c>
      <c r="E10129" s="96"/>
      <c r="F10129" s="24" t="s">
        <v>30</v>
      </c>
      <c r="G10129" s="97">
        <v>1.137</v>
      </c>
      <c r="H10129" s="97"/>
      <c r="I10129" s="98">
        <v>28.09</v>
      </c>
      <c r="J10129" s="98"/>
      <c r="K10129" s="27">
        <f>TRUNC(TRUNC(G10129,8)*I10129,2)</f>
        <v>31.93</v>
      </c>
    </row>
    <row r="10130" spans="1:11" ht="18" customHeight="1" x14ac:dyDescent="0.25">
      <c r="A10130" s="9"/>
      <c r="B10130" s="9"/>
      <c r="C10130" s="9"/>
      <c r="D10130" s="9"/>
      <c r="E10130" s="9"/>
      <c r="F10130" s="9"/>
      <c r="G10130" s="91" t="s">
        <v>3919</v>
      </c>
      <c r="H10130" s="91"/>
      <c r="I10130" s="91"/>
      <c r="J10130" s="91"/>
      <c r="K10130" s="28">
        <f>SUM(K10126:K10129)</f>
        <v>100.88</v>
      </c>
    </row>
    <row r="10131" spans="1:11" ht="15" customHeight="1" x14ac:dyDescent="0.25">
      <c r="A10131" s="93" t="s">
        <v>3907</v>
      </c>
      <c r="B10131" s="93"/>
      <c r="C10131" s="93"/>
      <c r="D10131" s="94" t="s">
        <v>3</v>
      </c>
      <c r="E10131" s="94"/>
      <c r="F10131" s="23" t="s">
        <v>4</v>
      </c>
      <c r="G10131" s="94" t="s">
        <v>3894</v>
      </c>
      <c r="H10131" s="94"/>
      <c r="I10131" s="94" t="s">
        <v>3895</v>
      </c>
      <c r="J10131" s="94"/>
      <c r="K10131" s="23" t="s">
        <v>3896</v>
      </c>
    </row>
    <row r="10132" spans="1:11" ht="15" customHeight="1" x14ac:dyDescent="0.25">
      <c r="A10132" s="24" t="s">
        <v>3971</v>
      </c>
      <c r="B10132" s="95" t="s">
        <v>3972</v>
      </c>
      <c r="C10132" s="95"/>
      <c r="D10132" s="96" t="s">
        <v>20</v>
      </c>
      <c r="E10132" s="96"/>
      <c r="F10132" s="24" t="s">
        <v>2056</v>
      </c>
      <c r="G10132" s="97">
        <v>7.22E-2</v>
      </c>
      <c r="H10132" s="97"/>
      <c r="I10132" s="98">
        <v>32.69</v>
      </c>
      <c r="J10132" s="98"/>
      <c r="K10132" s="27">
        <f>TRUNC(TRUNC(G10132,8)*I10132,2)</f>
        <v>2.36</v>
      </c>
    </row>
    <row r="10133" spans="1:11" ht="15" customHeight="1" x14ac:dyDescent="0.25">
      <c r="A10133" s="24" t="s">
        <v>3910</v>
      </c>
      <c r="B10133" s="95" t="s">
        <v>3911</v>
      </c>
      <c r="C10133" s="95"/>
      <c r="D10133" s="96" t="s">
        <v>20</v>
      </c>
      <c r="E10133" s="96"/>
      <c r="F10133" s="24" t="s">
        <v>2056</v>
      </c>
      <c r="G10133" s="97">
        <v>0.44790000000000002</v>
      </c>
      <c r="H10133" s="97"/>
      <c r="I10133" s="98">
        <v>24.94</v>
      </c>
      <c r="J10133" s="98"/>
      <c r="K10133" s="27">
        <f>TRUNC(TRUNC(G10133,8)*I10133,2)</f>
        <v>11.17</v>
      </c>
    </row>
    <row r="10134" spans="1:11" ht="18" customHeight="1" x14ac:dyDescent="0.25">
      <c r="A10134" s="9"/>
      <c r="B10134" s="9"/>
      <c r="C10134" s="9"/>
      <c r="D10134" s="9"/>
      <c r="E10134" s="9"/>
      <c r="F10134" s="9"/>
      <c r="G10134" s="91" t="s">
        <v>3912</v>
      </c>
      <c r="H10134" s="91"/>
      <c r="I10134" s="91"/>
      <c r="J10134" s="91"/>
      <c r="K10134" s="28">
        <f>SUM(K10132:K10133)</f>
        <v>13.53</v>
      </c>
    </row>
    <row r="10135" spans="1:11" ht="15" customHeight="1" x14ac:dyDescent="0.25">
      <c r="A10135" s="9"/>
      <c r="B10135" s="9"/>
      <c r="C10135" s="9"/>
      <c r="D10135" s="9"/>
      <c r="E10135" s="9"/>
      <c r="F10135" s="9"/>
      <c r="G10135" s="92" t="s">
        <v>3913</v>
      </c>
      <c r="H10135" s="92"/>
      <c r="I10135" s="92"/>
      <c r="J10135" s="92"/>
      <c r="K10135" s="29">
        <f>ROUND(SUM(K10130,K10134),2)</f>
        <v>114.41</v>
      </c>
    </row>
    <row r="10136" spans="1:11" ht="9.9499999999999993" customHeight="1" x14ac:dyDescent="0.25">
      <c r="A10136" s="9"/>
      <c r="B10136" s="9"/>
      <c r="C10136" s="9"/>
      <c r="D10136" s="9"/>
      <c r="E10136" s="9"/>
      <c r="F10136" s="9"/>
      <c r="G10136" s="100"/>
      <c r="H10136" s="100"/>
      <c r="I10136" s="100"/>
      <c r="J10136" s="100"/>
      <c r="K10136" s="100"/>
    </row>
    <row r="10137" spans="1:11" ht="20.100000000000001" customHeight="1" x14ac:dyDescent="0.25">
      <c r="A10137" s="99" t="s">
        <v>2893</v>
      </c>
      <c r="B10137" s="99"/>
      <c r="C10137" s="99"/>
      <c r="D10137" s="99"/>
      <c r="E10137" s="99"/>
      <c r="F10137" s="99"/>
      <c r="G10137" s="99"/>
      <c r="H10137" s="99"/>
      <c r="I10137" s="99"/>
      <c r="J10137" s="99"/>
      <c r="K10137" s="99"/>
    </row>
    <row r="10138" spans="1:11" ht="15" customHeight="1" x14ac:dyDescent="0.25">
      <c r="A10138" s="93" t="s">
        <v>3916</v>
      </c>
      <c r="B10138" s="93"/>
      <c r="C10138" s="93"/>
      <c r="D10138" s="94" t="s">
        <v>3</v>
      </c>
      <c r="E10138" s="94"/>
      <c r="F10138" s="23" t="s">
        <v>4</v>
      </c>
      <c r="G10138" s="94" t="s">
        <v>3894</v>
      </c>
      <c r="H10138" s="94"/>
      <c r="I10138" s="94" t="s">
        <v>3895</v>
      </c>
      <c r="J10138" s="94"/>
      <c r="K10138" s="23" t="s">
        <v>3896</v>
      </c>
    </row>
    <row r="10139" spans="1:11" ht="38.1" customHeight="1" x14ac:dyDescent="0.25">
      <c r="A10139" s="24" t="s">
        <v>3973</v>
      </c>
      <c r="B10139" s="95" t="s">
        <v>3974</v>
      </c>
      <c r="C10139" s="95"/>
      <c r="D10139" s="96" t="s">
        <v>20</v>
      </c>
      <c r="E10139" s="96"/>
      <c r="F10139" s="24" t="s">
        <v>3936</v>
      </c>
      <c r="G10139" s="97">
        <v>6.3E-3</v>
      </c>
      <c r="H10139" s="97"/>
      <c r="I10139" s="98">
        <v>94.61</v>
      </c>
      <c r="J10139" s="98"/>
      <c r="K10139" s="27">
        <f>TRUNC(TRUNC(G10139,8)*I10139,2)</f>
        <v>0.59</v>
      </c>
    </row>
    <row r="10140" spans="1:11" ht="38.1" customHeight="1" x14ac:dyDescent="0.25">
      <c r="A10140" s="24" t="s">
        <v>3975</v>
      </c>
      <c r="B10140" s="95" t="s">
        <v>3976</v>
      </c>
      <c r="C10140" s="95"/>
      <c r="D10140" s="96" t="s">
        <v>20</v>
      </c>
      <c r="E10140" s="96"/>
      <c r="F10140" s="24" t="s">
        <v>30</v>
      </c>
      <c r="G10140" s="97">
        <v>1.0200000000000001E-2</v>
      </c>
      <c r="H10140" s="97"/>
      <c r="I10140" s="98">
        <v>370.94</v>
      </c>
      <c r="J10140" s="98"/>
      <c r="K10140" s="27">
        <f>TRUNC(TRUNC(G10140,8)*I10140,2)</f>
        <v>3.78</v>
      </c>
    </row>
    <row r="10141" spans="1:11" ht="29.1" customHeight="1" x14ac:dyDescent="0.25">
      <c r="A10141" s="24" t="s">
        <v>3977</v>
      </c>
      <c r="B10141" s="95" t="s">
        <v>3978</v>
      </c>
      <c r="C10141" s="95"/>
      <c r="D10141" s="96" t="s">
        <v>20</v>
      </c>
      <c r="E10141" s="96"/>
      <c r="F10141" s="24" t="s">
        <v>3936</v>
      </c>
      <c r="G10141" s="97">
        <v>4.8999999999999998E-3</v>
      </c>
      <c r="H10141" s="97"/>
      <c r="I10141" s="98">
        <v>74.180000000000007</v>
      </c>
      <c r="J10141" s="98"/>
      <c r="K10141" s="27">
        <f>TRUNC(TRUNC(G10141,8)*I10141,2)</f>
        <v>0.36</v>
      </c>
    </row>
    <row r="10142" spans="1:11" ht="29.1" customHeight="1" x14ac:dyDescent="0.25">
      <c r="A10142" s="24" t="s">
        <v>3979</v>
      </c>
      <c r="B10142" s="95" t="s">
        <v>3980</v>
      </c>
      <c r="C10142" s="95"/>
      <c r="D10142" s="96" t="s">
        <v>20</v>
      </c>
      <c r="E10142" s="96"/>
      <c r="F10142" s="24" t="s">
        <v>30</v>
      </c>
      <c r="G10142" s="97">
        <v>5.5999999999999999E-3</v>
      </c>
      <c r="H10142" s="97"/>
      <c r="I10142" s="98">
        <v>166.79</v>
      </c>
      <c r="J10142" s="98"/>
      <c r="K10142" s="27">
        <f>TRUNC(TRUNC(G10142,8)*I10142,2)</f>
        <v>0.93</v>
      </c>
    </row>
    <row r="10143" spans="1:11" ht="18" customHeight="1" x14ac:dyDescent="0.25">
      <c r="A10143" s="9"/>
      <c r="B10143" s="9"/>
      <c r="C10143" s="9"/>
      <c r="D10143" s="9"/>
      <c r="E10143" s="9"/>
      <c r="F10143" s="9"/>
      <c r="G10143" s="91" t="s">
        <v>3919</v>
      </c>
      <c r="H10143" s="91"/>
      <c r="I10143" s="91"/>
      <c r="J10143" s="91"/>
      <c r="K10143" s="28">
        <f>SUM(K10139:K10142)</f>
        <v>5.66</v>
      </c>
    </row>
    <row r="10144" spans="1:11" ht="15" customHeight="1" x14ac:dyDescent="0.25">
      <c r="A10144" s="9"/>
      <c r="B10144" s="9"/>
      <c r="C10144" s="9"/>
      <c r="D10144" s="9"/>
      <c r="E10144" s="9"/>
      <c r="F10144" s="9"/>
      <c r="G10144" s="92" t="s">
        <v>3913</v>
      </c>
      <c r="H10144" s="92"/>
      <c r="I10144" s="92"/>
      <c r="J10144" s="92"/>
      <c r="K10144" s="29">
        <f>ROUND(SUM(K10143),2)</f>
        <v>5.66</v>
      </c>
    </row>
    <row r="10145" spans="1:11" ht="9.9499999999999993" customHeight="1" x14ac:dyDescent="0.25">
      <c r="A10145" s="9"/>
      <c r="B10145" s="9"/>
      <c r="C10145" s="9"/>
      <c r="D10145" s="9"/>
      <c r="E10145" s="9"/>
      <c r="F10145" s="9"/>
      <c r="G10145" s="100"/>
      <c r="H10145" s="100"/>
      <c r="I10145" s="100"/>
      <c r="J10145" s="100"/>
      <c r="K10145" s="100"/>
    </row>
    <row r="10146" spans="1:11" ht="20.100000000000001" customHeight="1" x14ac:dyDescent="0.25">
      <c r="A10146" s="99" t="s">
        <v>2894</v>
      </c>
      <c r="B10146" s="99"/>
      <c r="C10146" s="99"/>
      <c r="D10146" s="99"/>
      <c r="E10146" s="99"/>
      <c r="F10146" s="99"/>
      <c r="G10146" s="99"/>
      <c r="H10146" s="99"/>
      <c r="I10146" s="99"/>
      <c r="J10146" s="99"/>
      <c r="K10146" s="99"/>
    </row>
    <row r="10147" spans="1:11" ht="15" customHeight="1" x14ac:dyDescent="0.25">
      <c r="A10147" s="93" t="s">
        <v>3916</v>
      </c>
      <c r="B10147" s="93"/>
      <c r="C10147" s="93"/>
      <c r="D10147" s="94" t="s">
        <v>3</v>
      </c>
      <c r="E10147" s="94"/>
      <c r="F10147" s="23" t="s">
        <v>4</v>
      </c>
      <c r="G10147" s="94" t="s">
        <v>3894</v>
      </c>
      <c r="H10147" s="94"/>
      <c r="I10147" s="94" t="s">
        <v>3895</v>
      </c>
      <c r="J10147" s="94"/>
      <c r="K10147" s="23" t="s">
        <v>3896</v>
      </c>
    </row>
    <row r="10148" spans="1:11" ht="38.1" customHeight="1" x14ac:dyDescent="0.25">
      <c r="A10148" s="24" t="s">
        <v>3973</v>
      </c>
      <c r="B10148" s="95" t="s">
        <v>3974</v>
      </c>
      <c r="C10148" s="95"/>
      <c r="D10148" s="96" t="s">
        <v>20</v>
      </c>
      <c r="E10148" s="96"/>
      <c r="F10148" s="24" t="s">
        <v>3936</v>
      </c>
      <c r="G10148" s="97">
        <v>1.2999999999999999E-3</v>
      </c>
      <c r="H10148" s="97"/>
      <c r="I10148" s="98">
        <v>94.61</v>
      </c>
      <c r="J10148" s="98"/>
      <c r="K10148" s="27">
        <f>TRUNC(TRUNC(G10148,8)*I10148,2)</f>
        <v>0.12</v>
      </c>
    </row>
    <row r="10149" spans="1:11" ht="38.1" customHeight="1" x14ac:dyDescent="0.25">
      <c r="A10149" s="24" t="s">
        <v>3975</v>
      </c>
      <c r="B10149" s="95" t="s">
        <v>3976</v>
      </c>
      <c r="C10149" s="95"/>
      <c r="D10149" s="96" t="s">
        <v>20</v>
      </c>
      <c r="E10149" s="96"/>
      <c r="F10149" s="24" t="s">
        <v>30</v>
      </c>
      <c r="G10149" s="97">
        <v>3.0999999999999999E-3</v>
      </c>
      <c r="H10149" s="97"/>
      <c r="I10149" s="98">
        <v>370.94</v>
      </c>
      <c r="J10149" s="98"/>
      <c r="K10149" s="27">
        <f>TRUNC(TRUNC(G10149,8)*I10149,2)</f>
        <v>1.1399999999999999</v>
      </c>
    </row>
    <row r="10150" spans="1:11" ht="18" customHeight="1" x14ac:dyDescent="0.25">
      <c r="A10150" s="9"/>
      <c r="B10150" s="9"/>
      <c r="C10150" s="9"/>
      <c r="D10150" s="9"/>
      <c r="E10150" s="9"/>
      <c r="F10150" s="9"/>
      <c r="G10150" s="91" t="s">
        <v>3919</v>
      </c>
      <c r="H10150" s="91"/>
      <c r="I10150" s="91"/>
      <c r="J10150" s="91"/>
      <c r="K10150" s="28">
        <f>SUM(K10148:K10149)</f>
        <v>1.2599999999999998</v>
      </c>
    </row>
    <row r="10151" spans="1:11" ht="15" customHeight="1" x14ac:dyDescent="0.25">
      <c r="A10151" s="9"/>
      <c r="B10151" s="9"/>
      <c r="C10151" s="9"/>
      <c r="D10151" s="9"/>
      <c r="E10151" s="9"/>
      <c r="F10151" s="9"/>
      <c r="G10151" s="92" t="s">
        <v>3913</v>
      </c>
      <c r="H10151" s="92"/>
      <c r="I10151" s="92"/>
      <c r="J10151" s="92"/>
      <c r="K10151" s="29">
        <f>ROUND(SUM(K10150),2)</f>
        <v>1.26</v>
      </c>
    </row>
    <row r="10152" spans="1:11" ht="9.9499999999999993" customHeight="1" x14ac:dyDescent="0.25">
      <c r="A10152" s="9"/>
      <c r="B10152" s="9"/>
      <c r="C10152" s="9"/>
      <c r="D10152" s="9"/>
      <c r="E10152" s="9"/>
      <c r="F10152" s="9"/>
      <c r="G10152" s="100"/>
      <c r="H10152" s="100"/>
      <c r="I10152" s="100"/>
      <c r="J10152" s="100"/>
      <c r="K10152" s="100"/>
    </row>
    <row r="10153" spans="1:11" ht="20.100000000000001" customHeight="1" x14ac:dyDescent="0.25">
      <c r="A10153" s="99" t="s">
        <v>2895</v>
      </c>
      <c r="B10153" s="99"/>
      <c r="C10153" s="99"/>
      <c r="D10153" s="99"/>
      <c r="E10153" s="99"/>
      <c r="F10153" s="99"/>
      <c r="G10153" s="99"/>
      <c r="H10153" s="99"/>
      <c r="I10153" s="99"/>
      <c r="J10153" s="99"/>
      <c r="K10153" s="99"/>
    </row>
    <row r="10154" spans="1:11" ht="15" customHeight="1" x14ac:dyDescent="0.25">
      <c r="A10154" s="93" t="s">
        <v>3916</v>
      </c>
      <c r="B10154" s="93"/>
      <c r="C10154" s="93"/>
      <c r="D10154" s="94" t="s">
        <v>3</v>
      </c>
      <c r="E10154" s="94"/>
      <c r="F10154" s="23" t="s">
        <v>4</v>
      </c>
      <c r="G10154" s="94" t="s">
        <v>3894</v>
      </c>
      <c r="H10154" s="94"/>
      <c r="I10154" s="94" t="s">
        <v>3895</v>
      </c>
      <c r="J10154" s="94"/>
      <c r="K10154" s="23" t="s">
        <v>3896</v>
      </c>
    </row>
    <row r="10155" spans="1:11" ht="38.1" customHeight="1" x14ac:dyDescent="0.25">
      <c r="A10155" s="24" t="s">
        <v>3973</v>
      </c>
      <c r="B10155" s="95" t="s">
        <v>3974</v>
      </c>
      <c r="C10155" s="95"/>
      <c r="D10155" s="96" t="s">
        <v>20</v>
      </c>
      <c r="E10155" s="96"/>
      <c r="F10155" s="24" t="s">
        <v>3936</v>
      </c>
      <c r="G10155" s="97">
        <v>5.0000000000000001E-4</v>
      </c>
      <c r="H10155" s="97"/>
      <c r="I10155" s="98">
        <v>94.61</v>
      </c>
      <c r="J10155" s="98"/>
      <c r="K10155" s="27">
        <f>TRUNC(TRUNC(G10155,8)*I10155,2)</f>
        <v>0.04</v>
      </c>
    </row>
    <row r="10156" spans="1:11" ht="38.1" customHeight="1" x14ac:dyDescent="0.25">
      <c r="A10156" s="24" t="s">
        <v>3975</v>
      </c>
      <c r="B10156" s="95" t="s">
        <v>3976</v>
      </c>
      <c r="C10156" s="95"/>
      <c r="D10156" s="96" t="s">
        <v>20</v>
      </c>
      <c r="E10156" s="96"/>
      <c r="F10156" s="24" t="s">
        <v>30</v>
      </c>
      <c r="G10156" s="97">
        <v>1.1999999999999999E-3</v>
      </c>
      <c r="H10156" s="97"/>
      <c r="I10156" s="98">
        <v>370.94</v>
      </c>
      <c r="J10156" s="98"/>
      <c r="K10156" s="27">
        <f>TRUNC(TRUNC(G10156,8)*I10156,2)</f>
        <v>0.44</v>
      </c>
    </row>
    <row r="10157" spans="1:11" ht="18" customHeight="1" x14ac:dyDescent="0.25">
      <c r="A10157" s="9"/>
      <c r="B10157" s="9"/>
      <c r="C10157" s="9"/>
      <c r="D10157" s="9"/>
      <c r="E10157" s="9"/>
      <c r="F10157" s="9"/>
      <c r="G10157" s="91" t="s">
        <v>3919</v>
      </c>
      <c r="H10157" s="91"/>
      <c r="I10157" s="91"/>
      <c r="J10157" s="91"/>
      <c r="K10157" s="28">
        <f>SUM(K10155:K10156)</f>
        <v>0.48</v>
      </c>
    </row>
    <row r="10158" spans="1:11" ht="15" customHeight="1" x14ac:dyDescent="0.25">
      <c r="A10158" s="9"/>
      <c r="B10158" s="9"/>
      <c r="C10158" s="9"/>
      <c r="D10158" s="9"/>
      <c r="E10158" s="9"/>
      <c r="F10158" s="9"/>
      <c r="G10158" s="92" t="s">
        <v>3913</v>
      </c>
      <c r="H10158" s="92"/>
      <c r="I10158" s="92"/>
      <c r="J10158" s="92"/>
      <c r="K10158" s="29">
        <f>ROUND(SUM(K10157),2)</f>
        <v>0.48</v>
      </c>
    </row>
    <row r="10159" spans="1:11" ht="9.9499999999999993" customHeight="1" x14ac:dyDescent="0.25">
      <c r="A10159" s="9"/>
      <c r="B10159" s="9"/>
      <c r="C10159" s="9"/>
      <c r="D10159" s="9"/>
      <c r="E10159" s="9"/>
      <c r="F10159" s="9"/>
      <c r="G10159" s="100"/>
      <c r="H10159" s="100"/>
      <c r="I10159" s="100"/>
      <c r="J10159" s="100"/>
      <c r="K10159" s="100"/>
    </row>
    <row r="10160" spans="1:11" ht="20.100000000000001" customHeight="1" x14ac:dyDescent="0.25">
      <c r="A10160" s="99" t="s">
        <v>2896</v>
      </c>
      <c r="B10160" s="99"/>
      <c r="C10160" s="99"/>
      <c r="D10160" s="99"/>
      <c r="E10160" s="99"/>
      <c r="F10160" s="99"/>
      <c r="G10160" s="99"/>
      <c r="H10160" s="99"/>
      <c r="I10160" s="99"/>
      <c r="J10160" s="99"/>
      <c r="K10160" s="99"/>
    </row>
    <row r="10161" spans="1:11" ht="15" customHeight="1" x14ac:dyDescent="0.25">
      <c r="A10161" s="93" t="s">
        <v>3981</v>
      </c>
      <c r="B10161" s="93"/>
      <c r="C10161" s="93"/>
      <c r="D10161" s="94" t="s">
        <v>3</v>
      </c>
      <c r="E10161" s="94"/>
      <c r="F10161" s="23" t="s">
        <v>4</v>
      </c>
      <c r="G10161" s="94" t="s">
        <v>3894</v>
      </c>
      <c r="H10161" s="94"/>
      <c r="I10161" s="94" t="s">
        <v>3895</v>
      </c>
      <c r="J10161" s="94"/>
      <c r="K10161" s="23" t="s">
        <v>3896</v>
      </c>
    </row>
    <row r="10162" spans="1:11" ht="21" customHeight="1" x14ac:dyDescent="0.25">
      <c r="A10162" s="24" t="s">
        <v>70</v>
      </c>
      <c r="B10162" s="95" t="s">
        <v>3982</v>
      </c>
      <c r="C10162" s="95"/>
      <c r="D10162" s="96" t="s">
        <v>25</v>
      </c>
      <c r="E10162" s="96"/>
      <c r="F10162" s="24" t="s">
        <v>61</v>
      </c>
      <c r="G10162" s="97">
        <v>1</v>
      </c>
      <c r="H10162" s="97"/>
      <c r="I10162" s="98">
        <v>28.42</v>
      </c>
      <c r="J10162" s="98"/>
      <c r="K10162" s="27">
        <f>ROUND(ROUND(G10162,8)*I10162,2)</f>
        <v>28.42</v>
      </c>
    </row>
    <row r="10163" spans="1:11" ht="15" customHeight="1" x14ac:dyDescent="0.25">
      <c r="A10163" s="9"/>
      <c r="B10163" s="9"/>
      <c r="C10163" s="9"/>
      <c r="D10163" s="9"/>
      <c r="E10163" s="9"/>
      <c r="F10163" s="9"/>
      <c r="G10163" s="91" t="s">
        <v>3983</v>
      </c>
      <c r="H10163" s="91"/>
      <c r="I10163" s="91"/>
      <c r="J10163" s="91"/>
      <c r="K10163" s="28">
        <f>SUM(K10162:K10162)</f>
        <v>28.42</v>
      </c>
    </row>
    <row r="10164" spans="1:11" ht="15" customHeight="1" x14ac:dyDescent="0.25">
      <c r="A10164" s="9"/>
      <c r="B10164" s="9"/>
      <c r="C10164" s="9"/>
      <c r="D10164" s="9"/>
      <c r="E10164" s="9"/>
      <c r="F10164" s="9"/>
      <c r="G10164" s="92" t="s">
        <v>3913</v>
      </c>
      <c r="H10164" s="92"/>
      <c r="I10164" s="92"/>
      <c r="J10164" s="92"/>
      <c r="K10164" s="29">
        <f>ROUND(SUM(K10163),2)</f>
        <v>28.42</v>
      </c>
    </row>
    <row r="10165" spans="1:11" ht="9.9499999999999993" customHeight="1" x14ac:dyDescent="0.25">
      <c r="A10165" s="9"/>
      <c r="B10165" s="9"/>
      <c r="C10165" s="9"/>
      <c r="D10165" s="9"/>
      <c r="E10165" s="9"/>
      <c r="F10165" s="9"/>
      <c r="G10165" s="100"/>
      <c r="H10165" s="100"/>
      <c r="I10165" s="100"/>
      <c r="J10165" s="100"/>
      <c r="K10165" s="100"/>
    </row>
    <row r="10166" spans="1:11" ht="20.100000000000001" customHeight="1" x14ac:dyDescent="0.25">
      <c r="A10166" s="99" t="s">
        <v>2897</v>
      </c>
      <c r="B10166" s="99"/>
      <c r="C10166" s="99"/>
      <c r="D10166" s="99"/>
      <c r="E10166" s="99"/>
      <c r="F10166" s="99"/>
      <c r="G10166" s="99"/>
      <c r="H10166" s="99"/>
      <c r="I10166" s="99"/>
      <c r="J10166" s="99"/>
      <c r="K10166" s="99"/>
    </row>
    <row r="10167" spans="1:11" ht="15" customHeight="1" x14ac:dyDescent="0.25">
      <c r="A10167" s="93" t="s">
        <v>3916</v>
      </c>
      <c r="B10167" s="93"/>
      <c r="C10167" s="93"/>
      <c r="D10167" s="94" t="s">
        <v>3</v>
      </c>
      <c r="E10167" s="94"/>
      <c r="F10167" s="23" t="s">
        <v>4</v>
      </c>
      <c r="G10167" s="94" t="s">
        <v>3894</v>
      </c>
      <c r="H10167" s="94"/>
      <c r="I10167" s="94" t="s">
        <v>3895</v>
      </c>
      <c r="J10167" s="94"/>
      <c r="K10167" s="23" t="s">
        <v>3896</v>
      </c>
    </row>
    <row r="10168" spans="1:11" ht="38.1" customHeight="1" x14ac:dyDescent="0.25">
      <c r="A10168" s="24" t="s">
        <v>3973</v>
      </c>
      <c r="B10168" s="95" t="s">
        <v>3974</v>
      </c>
      <c r="C10168" s="95"/>
      <c r="D10168" s="96" t="s">
        <v>20</v>
      </c>
      <c r="E10168" s="96"/>
      <c r="F10168" s="24" t="s">
        <v>3936</v>
      </c>
      <c r="G10168" s="97">
        <v>1.2999999999999999E-3</v>
      </c>
      <c r="H10168" s="97"/>
      <c r="I10168" s="98">
        <v>94.61</v>
      </c>
      <c r="J10168" s="98"/>
      <c r="K10168" s="27">
        <f>TRUNC(TRUNC(G10168,8)*I10168,2)</f>
        <v>0.12</v>
      </c>
    </row>
    <row r="10169" spans="1:11" ht="38.1" customHeight="1" x14ac:dyDescent="0.25">
      <c r="A10169" s="24" t="s">
        <v>3975</v>
      </c>
      <c r="B10169" s="95" t="s">
        <v>3976</v>
      </c>
      <c r="C10169" s="95"/>
      <c r="D10169" s="96" t="s">
        <v>20</v>
      </c>
      <c r="E10169" s="96"/>
      <c r="F10169" s="24" t="s">
        <v>30</v>
      </c>
      <c r="G10169" s="97">
        <v>3.0999999999999999E-3</v>
      </c>
      <c r="H10169" s="97"/>
      <c r="I10169" s="98">
        <v>370.94</v>
      </c>
      <c r="J10169" s="98"/>
      <c r="K10169" s="27">
        <f>TRUNC(TRUNC(G10169,8)*I10169,2)</f>
        <v>1.1399999999999999</v>
      </c>
    </row>
    <row r="10170" spans="1:11" ht="18" customHeight="1" x14ac:dyDescent="0.25">
      <c r="A10170" s="9"/>
      <c r="B10170" s="9"/>
      <c r="C10170" s="9"/>
      <c r="D10170" s="9"/>
      <c r="E10170" s="9"/>
      <c r="F10170" s="9"/>
      <c r="G10170" s="91" t="s">
        <v>3919</v>
      </c>
      <c r="H10170" s="91"/>
      <c r="I10170" s="91"/>
      <c r="J10170" s="91"/>
      <c r="K10170" s="28">
        <f>SUM(K10168:K10169)</f>
        <v>1.2599999999999998</v>
      </c>
    </row>
    <row r="10171" spans="1:11" ht="15" customHeight="1" x14ac:dyDescent="0.25">
      <c r="A10171" s="9"/>
      <c r="B10171" s="9"/>
      <c r="C10171" s="9"/>
      <c r="D10171" s="9"/>
      <c r="E10171" s="9"/>
      <c r="F10171" s="9"/>
      <c r="G10171" s="92" t="s">
        <v>3913</v>
      </c>
      <c r="H10171" s="92"/>
      <c r="I10171" s="92"/>
      <c r="J10171" s="92"/>
      <c r="K10171" s="29">
        <f>ROUND(SUM(K10170),2)</f>
        <v>1.26</v>
      </c>
    </row>
    <row r="10172" spans="1:11" ht="9.9499999999999993" customHeight="1" x14ac:dyDescent="0.25">
      <c r="A10172" s="9"/>
      <c r="B10172" s="9"/>
      <c r="C10172" s="9"/>
      <c r="D10172" s="9"/>
      <c r="E10172" s="9"/>
      <c r="F10172" s="9"/>
      <c r="G10172" s="100"/>
      <c r="H10172" s="100"/>
      <c r="I10172" s="100"/>
      <c r="J10172" s="100"/>
      <c r="K10172" s="100"/>
    </row>
    <row r="10173" spans="1:11" ht="20.100000000000001" customHeight="1" x14ac:dyDescent="0.25">
      <c r="A10173" s="99" t="s">
        <v>2898</v>
      </c>
      <c r="B10173" s="99"/>
      <c r="C10173" s="99"/>
      <c r="D10173" s="99"/>
      <c r="E10173" s="99"/>
      <c r="F10173" s="99"/>
      <c r="G10173" s="99"/>
      <c r="H10173" s="99"/>
      <c r="I10173" s="99"/>
      <c r="J10173" s="99"/>
      <c r="K10173" s="99"/>
    </row>
    <row r="10174" spans="1:11" ht="12.95" customHeight="1" x14ac:dyDescent="0.25">
      <c r="A10174" s="107" t="s">
        <v>3984</v>
      </c>
      <c r="B10174" s="107"/>
      <c r="C10174" s="107"/>
      <c r="D10174" s="108" t="s">
        <v>3985</v>
      </c>
      <c r="E10174" s="87" t="s">
        <v>3986</v>
      </c>
      <c r="F10174" s="87"/>
      <c r="G10174" s="87" t="s">
        <v>3987</v>
      </c>
      <c r="H10174" s="87"/>
      <c r="I10174" s="87"/>
      <c r="J10174" s="87"/>
      <c r="K10174" s="87" t="s">
        <v>3988</v>
      </c>
    </row>
    <row r="10175" spans="1:11" ht="12" customHeight="1" x14ac:dyDescent="0.25">
      <c r="A10175" s="107"/>
      <c r="B10175" s="107"/>
      <c r="C10175" s="107"/>
      <c r="D10175" s="108"/>
      <c r="E10175" s="23" t="s">
        <v>3989</v>
      </c>
      <c r="F10175" s="23" t="s">
        <v>3990</v>
      </c>
      <c r="G10175" s="94" t="s">
        <v>3989</v>
      </c>
      <c r="H10175" s="94"/>
      <c r="I10175" s="94" t="s">
        <v>3990</v>
      </c>
      <c r="J10175" s="94"/>
      <c r="K10175" s="87"/>
    </row>
    <row r="10176" spans="1:11" ht="15" customHeight="1" x14ac:dyDescent="0.25">
      <c r="A10176" s="6" t="s">
        <v>3991</v>
      </c>
      <c r="B10176" s="104" t="s">
        <v>3992</v>
      </c>
      <c r="C10176" s="104"/>
      <c r="D10176" s="31">
        <v>1</v>
      </c>
      <c r="E10176" s="32">
        <v>0.34</v>
      </c>
      <c r="F10176" s="32">
        <v>0.66</v>
      </c>
      <c r="G10176" s="105">
        <v>355.46550000000002</v>
      </c>
      <c r="H10176" s="105"/>
      <c r="I10176" s="105">
        <v>95.872399999999999</v>
      </c>
      <c r="J10176" s="105"/>
      <c r="K10176" s="33">
        <f>ROUND(D10176*(ROUND(E10176*G10176,4)+ROUND(F10176*I10176,4)),4)</f>
        <v>184.13409999999999</v>
      </c>
    </row>
    <row r="10177" spans="1:11" ht="15" customHeight="1" x14ac:dyDescent="0.25">
      <c r="A10177" s="6" t="s">
        <v>3993</v>
      </c>
      <c r="B10177" s="104" t="s">
        <v>3994</v>
      </c>
      <c r="C10177" s="104"/>
      <c r="D10177" s="31">
        <v>1</v>
      </c>
      <c r="E10177" s="32">
        <v>1</v>
      </c>
      <c r="F10177" s="32">
        <v>0</v>
      </c>
      <c r="G10177" s="105">
        <v>365.3972</v>
      </c>
      <c r="H10177" s="105"/>
      <c r="I10177" s="105">
        <v>147.8879</v>
      </c>
      <c r="J10177" s="105"/>
      <c r="K10177" s="33">
        <f>ROUND(D10177*(ROUND(E10177*G10177,4)+ROUND(F10177*I10177,4)),4)</f>
        <v>365.3972</v>
      </c>
    </row>
    <row r="10178" spans="1:11" ht="15" customHeight="1" x14ac:dyDescent="0.25">
      <c r="A10178" s="6" t="s">
        <v>3995</v>
      </c>
      <c r="B10178" s="104" t="s">
        <v>3996</v>
      </c>
      <c r="C10178" s="104"/>
      <c r="D10178" s="31">
        <v>1</v>
      </c>
      <c r="E10178" s="32">
        <v>0.97</v>
      </c>
      <c r="F10178" s="32">
        <v>0.03</v>
      </c>
      <c r="G10178" s="105">
        <v>324.64210000000003</v>
      </c>
      <c r="H10178" s="105"/>
      <c r="I10178" s="105">
        <v>159.20740000000001</v>
      </c>
      <c r="J10178" s="105"/>
      <c r="K10178" s="33">
        <f>ROUND(D10178*(ROUND(E10178*G10178,4)+ROUND(F10178*I10178,4)),4)</f>
        <v>319.67899999999997</v>
      </c>
    </row>
    <row r="10179" spans="1:11" ht="15.95" customHeight="1" x14ac:dyDescent="0.25">
      <c r="A10179" s="6" t="s">
        <v>3997</v>
      </c>
      <c r="B10179" s="104" t="s">
        <v>3998</v>
      </c>
      <c r="C10179" s="104"/>
      <c r="D10179" s="31">
        <v>1</v>
      </c>
      <c r="E10179" s="32">
        <v>0.79</v>
      </c>
      <c r="F10179" s="32">
        <v>0.21</v>
      </c>
      <c r="G10179" s="105">
        <v>284.72230000000002</v>
      </c>
      <c r="H10179" s="105"/>
      <c r="I10179" s="105">
        <v>125.70480000000001</v>
      </c>
      <c r="J10179" s="105"/>
      <c r="K10179" s="33">
        <f>ROUND(D10179*(ROUND(E10179*G10179,4)+ROUND(F10179*I10179,4)),4)</f>
        <v>251.32859999999999</v>
      </c>
    </row>
    <row r="10180" spans="1:11" ht="15" customHeight="1" x14ac:dyDescent="0.25">
      <c r="A10180" s="1"/>
      <c r="B10180" s="1"/>
      <c r="C10180" s="1"/>
      <c r="D10180" s="1"/>
      <c r="E10180" s="1"/>
      <c r="F10180" s="1"/>
      <c r="G10180" s="85" t="s">
        <v>3999</v>
      </c>
      <c r="H10180" s="85"/>
      <c r="I10180" s="85"/>
      <c r="J10180" s="85"/>
      <c r="K10180" s="34">
        <f>SUM(K10175:K10179)</f>
        <v>1120.5389</v>
      </c>
    </row>
    <row r="10181" spans="1:11" ht="20.100000000000001" customHeight="1" x14ac:dyDescent="0.25">
      <c r="A10181" s="106" t="s">
        <v>4000</v>
      </c>
      <c r="B10181" s="106"/>
      <c r="C10181" s="106"/>
      <c r="D10181" s="106"/>
      <c r="E10181" s="106"/>
      <c r="F10181" s="2" t="s">
        <v>4</v>
      </c>
      <c r="G10181" s="87" t="s">
        <v>4001</v>
      </c>
      <c r="H10181" s="87"/>
      <c r="I10181" s="87" t="s">
        <v>4002</v>
      </c>
      <c r="J10181" s="87"/>
      <c r="K10181" s="2" t="s">
        <v>3988</v>
      </c>
    </row>
    <row r="10182" spans="1:11" ht="15" customHeight="1" x14ac:dyDescent="0.25">
      <c r="A10182" s="6" t="s">
        <v>4003</v>
      </c>
      <c r="B10182" s="101" t="s">
        <v>4004</v>
      </c>
      <c r="C10182" s="101"/>
      <c r="D10182" s="101"/>
      <c r="E10182" s="101"/>
      <c r="F10182" s="6" t="s">
        <v>3940</v>
      </c>
      <c r="G10182" s="114">
        <v>1</v>
      </c>
      <c r="H10182" s="114"/>
      <c r="I10182" s="115">
        <v>22.527200000000001</v>
      </c>
      <c r="J10182" s="115"/>
      <c r="K10182" s="35">
        <f>ROUND(ROUND(G10182,5)*I10182,4)</f>
        <v>22.527200000000001</v>
      </c>
    </row>
    <row r="10183" spans="1:11" ht="15" customHeight="1" x14ac:dyDescent="0.25">
      <c r="A10183" s="1"/>
      <c r="B10183" s="1"/>
      <c r="C10183" s="1"/>
      <c r="D10183" s="1"/>
      <c r="E10183" s="1"/>
      <c r="F10183" s="1"/>
      <c r="G10183" s="85" t="s">
        <v>4005</v>
      </c>
      <c r="H10183" s="85"/>
      <c r="I10183" s="85"/>
      <c r="J10183" s="85"/>
      <c r="K10183" s="36">
        <f>SUM(K10182:K10182)</f>
        <v>22.527200000000001</v>
      </c>
    </row>
    <row r="10184" spans="1:11" ht="15" customHeight="1" x14ac:dyDescent="0.25">
      <c r="A10184" s="9"/>
      <c r="B10184" s="9"/>
      <c r="C10184" s="9"/>
      <c r="D10184" s="9"/>
      <c r="E10184" s="9"/>
      <c r="F10184" s="9"/>
      <c r="G10184" s="92" t="s">
        <v>4006</v>
      </c>
      <c r="H10184" s="92"/>
      <c r="I10184" s="92"/>
      <c r="J10184" s="92"/>
      <c r="K10184" s="33">
        <f>SUM(K10180,K10183)</f>
        <v>1143.0661</v>
      </c>
    </row>
    <row r="10185" spans="1:11" ht="15" customHeight="1" x14ac:dyDescent="0.25">
      <c r="A10185" s="9"/>
      <c r="B10185" s="9"/>
      <c r="C10185" s="9"/>
      <c r="D10185" s="9"/>
      <c r="E10185" s="9"/>
      <c r="F10185" s="9"/>
      <c r="G10185" s="92" t="s">
        <v>4007</v>
      </c>
      <c r="H10185" s="92"/>
      <c r="I10185" s="92"/>
      <c r="J10185" s="92"/>
      <c r="K10185" s="37">
        <v>113.18</v>
      </c>
    </row>
    <row r="10186" spans="1:11" ht="15" customHeight="1" x14ac:dyDescent="0.25">
      <c r="A10186" s="9"/>
      <c r="B10186" s="9"/>
      <c r="C10186" s="9"/>
      <c r="D10186" s="9"/>
      <c r="E10186" s="9"/>
      <c r="F10186" s="9"/>
      <c r="G10186" s="92" t="s">
        <v>4008</v>
      </c>
      <c r="H10186" s="92"/>
      <c r="I10186" s="92"/>
      <c r="J10186" s="92"/>
      <c r="K10186" s="33">
        <f>ROUND(K10184/K10185,4)</f>
        <v>10.099500000000001</v>
      </c>
    </row>
    <row r="10187" spans="1:11" ht="15" customHeight="1" x14ac:dyDescent="0.25">
      <c r="A10187" s="9"/>
      <c r="B10187" s="9"/>
      <c r="C10187" s="9"/>
      <c r="D10187" s="9"/>
      <c r="E10187" s="9"/>
      <c r="F10187" s="9"/>
      <c r="G10187" s="92" t="s">
        <v>4009</v>
      </c>
      <c r="H10187" s="92"/>
      <c r="I10187" s="92"/>
      <c r="J10187" s="92"/>
      <c r="K10187" s="33">
        <f>ROUND(K10186*0.00746,4)</f>
        <v>7.5300000000000006E-2</v>
      </c>
    </row>
    <row r="10188" spans="1:11" ht="20.100000000000001" customHeight="1" x14ac:dyDescent="0.25">
      <c r="A10188" s="106" t="s">
        <v>4010</v>
      </c>
      <c r="B10188" s="106"/>
      <c r="C10188" s="106"/>
      <c r="D10188" s="106"/>
      <c r="E10188" s="106"/>
      <c r="F10188" s="2" t="s">
        <v>4</v>
      </c>
      <c r="G10188" s="87" t="s">
        <v>4001</v>
      </c>
      <c r="H10188" s="87"/>
      <c r="I10188" s="87" t="s">
        <v>3895</v>
      </c>
      <c r="J10188" s="87"/>
      <c r="K10188" s="2" t="s">
        <v>4011</v>
      </c>
    </row>
    <row r="10189" spans="1:11" ht="15" customHeight="1" x14ac:dyDescent="0.25">
      <c r="A10189" s="6" t="s">
        <v>4012</v>
      </c>
      <c r="B10189" s="104" t="s">
        <v>4013</v>
      </c>
      <c r="C10189" s="104"/>
      <c r="D10189" s="104"/>
      <c r="E10189" s="104"/>
      <c r="F10189" s="6" t="s">
        <v>77</v>
      </c>
      <c r="G10189" s="113">
        <v>1</v>
      </c>
      <c r="H10189" s="113"/>
      <c r="I10189" s="105">
        <v>195.03</v>
      </c>
      <c r="J10189" s="105"/>
      <c r="K10189" s="33">
        <f>ROUND(ROUND(G10189,5)*I10189,4)</f>
        <v>195.03</v>
      </c>
    </row>
    <row r="10190" spans="1:11" ht="15" customHeight="1" x14ac:dyDescent="0.25">
      <c r="A10190" s="1"/>
      <c r="B10190" s="1"/>
      <c r="C10190" s="1"/>
      <c r="D10190" s="1"/>
      <c r="E10190" s="1"/>
      <c r="F10190" s="1"/>
      <c r="G10190" s="85" t="s">
        <v>4014</v>
      </c>
      <c r="H10190" s="85"/>
      <c r="I10190" s="85"/>
      <c r="J10190" s="85"/>
      <c r="K10190" s="34">
        <f>SUM(K10189:K10189)</f>
        <v>195.03</v>
      </c>
    </row>
    <row r="10191" spans="1:11" ht="15" customHeight="1" x14ac:dyDescent="0.25">
      <c r="A10191" s="106" t="s">
        <v>4015</v>
      </c>
      <c r="B10191" s="106"/>
      <c r="C10191" s="106"/>
      <c r="D10191" s="23" t="s">
        <v>4016</v>
      </c>
      <c r="E10191" s="94" t="s">
        <v>4017</v>
      </c>
      <c r="F10191" s="94"/>
      <c r="G10191" s="94" t="s">
        <v>4001</v>
      </c>
      <c r="H10191" s="94"/>
      <c r="I10191" s="94" t="s">
        <v>3895</v>
      </c>
      <c r="J10191" s="94"/>
      <c r="K10191" s="23" t="s">
        <v>4011</v>
      </c>
    </row>
    <row r="10192" spans="1:11" ht="20.100000000000001" customHeight="1" x14ac:dyDescent="0.25">
      <c r="A10192" s="38" t="s">
        <v>4012</v>
      </c>
      <c r="B10192" s="109" t="s">
        <v>4018</v>
      </c>
      <c r="C10192" s="109"/>
      <c r="D10192" s="38" t="s">
        <v>4019</v>
      </c>
      <c r="E10192" s="110" t="s">
        <v>4020</v>
      </c>
      <c r="F10192" s="110"/>
      <c r="G10192" s="111">
        <v>2.2000000000000002</v>
      </c>
      <c r="H10192" s="111"/>
      <c r="I10192" s="112">
        <v>3.47</v>
      </c>
      <c r="J10192" s="112"/>
      <c r="K10192" s="41">
        <f>ROUND(ROUND(G10192,5)*I10192,4)</f>
        <v>7.6340000000000003</v>
      </c>
    </row>
    <row r="10193" spans="1:11" ht="15" customHeight="1" x14ac:dyDescent="0.25">
      <c r="A10193" s="1"/>
      <c r="B10193" s="1"/>
      <c r="C10193" s="1"/>
      <c r="D10193" s="1"/>
      <c r="E10193" s="1"/>
      <c r="F10193" s="1"/>
      <c r="G10193" s="85" t="s">
        <v>4021</v>
      </c>
      <c r="H10193" s="85"/>
      <c r="I10193" s="85"/>
      <c r="J10193" s="85"/>
      <c r="K10193" s="33">
        <f>SUM(K10192:K10192)</f>
        <v>7.6340000000000003</v>
      </c>
    </row>
    <row r="10194" spans="1:11" ht="12.95" customHeight="1" x14ac:dyDescent="0.25">
      <c r="A10194" s="106" t="s">
        <v>4022</v>
      </c>
      <c r="B10194" s="106"/>
      <c r="C10194" s="94" t="s">
        <v>4023</v>
      </c>
      <c r="D10194" s="94" t="s">
        <v>5</v>
      </c>
      <c r="E10194" s="94" t="s">
        <v>4024</v>
      </c>
      <c r="F10194" s="94"/>
      <c r="G10194" s="94" t="s">
        <v>4025</v>
      </c>
      <c r="H10194" s="94"/>
      <c r="I10194" s="94" t="s">
        <v>2086</v>
      </c>
      <c r="J10194" s="94"/>
      <c r="K10194" s="94" t="s">
        <v>4011</v>
      </c>
    </row>
    <row r="10195" spans="1:11" ht="12" customHeight="1" x14ac:dyDescent="0.25">
      <c r="A10195" s="106"/>
      <c r="B10195" s="106"/>
      <c r="C10195" s="94"/>
      <c r="D10195" s="94"/>
      <c r="E10195" s="23" t="s">
        <v>2092</v>
      </c>
      <c r="F10195" s="23" t="s">
        <v>4026</v>
      </c>
      <c r="G10195" s="23" t="s">
        <v>2092</v>
      </c>
      <c r="H10195" s="23" t="s">
        <v>4026</v>
      </c>
      <c r="I10195" s="23" t="s">
        <v>2092</v>
      </c>
      <c r="J10195" s="23" t="s">
        <v>4026</v>
      </c>
      <c r="K10195" s="94"/>
    </row>
    <row r="10196" spans="1:11" ht="27.95" customHeight="1" x14ac:dyDescent="0.25">
      <c r="A10196" s="38" t="s">
        <v>4012</v>
      </c>
      <c r="B10196" s="39" t="s">
        <v>4018</v>
      </c>
      <c r="C10196" s="38" t="s">
        <v>4027</v>
      </c>
      <c r="D10196" s="40">
        <v>2.2000000000000002</v>
      </c>
      <c r="E10196" s="42">
        <v>0</v>
      </c>
      <c r="F10196" s="43">
        <v>1.25</v>
      </c>
      <c r="G10196" s="42">
        <v>0</v>
      </c>
      <c r="H10196" s="43">
        <v>1</v>
      </c>
      <c r="I10196" s="42">
        <v>0</v>
      </c>
      <c r="J10196" s="43">
        <v>0.82</v>
      </c>
      <c r="K10196" s="41">
        <f>ROUND(D10196*(ROUND(E10196*F10196,4)+ROUND(G10196*H10196,4)+ROUND(I10196*J10196,4)),4)</f>
        <v>0</v>
      </c>
    </row>
    <row r="10197" spans="1:11" ht="15" customHeight="1" x14ac:dyDescent="0.25">
      <c r="A10197" s="1"/>
      <c r="B10197" s="1"/>
      <c r="C10197" s="1"/>
      <c r="D10197" s="1"/>
      <c r="E10197" s="1"/>
      <c r="F10197" s="1"/>
      <c r="G10197" s="85" t="s">
        <v>4028</v>
      </c>
      <c r="H10197" s="85"/>
      <c r="I10197" s="85"/>
      <c r="J10197" s="85"/>
      <c r="K10197" s="33">
        <f>SUM(K10195:K10196)</f>
        <v>0</v>
      </c>
    </row>
    <row r="10198" spans="1:11" ht="15" customHeight="1" x14ac:dyDescent="0.25">
      <c r="A10198" s="9"/>
      <c r="B10198" s="9"/>
      <c r="C10198" s="9"/>
      <c r="D10198" s="9"/>
      <c r="E10198" s="9"/>
      <c r="F10198" s="9"/>
      <c r="G10198" s="92" t="s">
        <v>4029</v>
      </c>
      <c r="H10198" s="92"/>
      <c r="I10198" s="92"/>
      <c r="J10198" s="92"/>
      <c r="K10198" s="33">
        <f>SUM(K10186,K10187,K10190,K10193,K10197)</f>
        <v>212.83879999999999</v>
      </c>
    </row>
    <row r="10199" spans="1:11" ht="15" customHeight="1" x14ac:dyDescent="0.25">
      <c r="A10199" s="9"/>
      <c r="B10199" s="9"/>
      <c r="C10199" s="9"/>
      <c r="D10199" s="9"/>
      <c r="E10199" s="9"/>
      <c r="F10199" s="9"/>
      <c r="G10199" s="92" t="s">
        <v>3913</v>
      </c>
      <c r="H10199" s="92"/>
      <c r="I10199" s="92"/>
      <c r="J10199" s="92"/>
      <c r="K10199" s="29">
        <f>ROUND(SUM(K10198),2)</f>
        <v>212.84</v>
      </c>
    </row>
    <row r="10200" spans="1:11" ht="9.9499999999999993" customHeight="1" x14ac:dyDescent="0.25">
      <c r="A10200" s="9"/>
      <c r="B10200" s="9"/>
      <c r="C10200" s="9"/>
      <c r="D10200" s="9"/>
      <c r="E10200" s="9"/>
      <c r="F10200" s="9"/>
      <c r="G10200" s="100"/>
      <c r="H10200" s="100"/>
      <c r="I10200" s="100"/>
      <c r="J10200" s="100"/>
      <c r="K10200" s="100"/>
    </row>
    <row r="10201" spans="1:11" ht="20.100000000000001" customHeight="1" x14ac:dyDescent="0.25">
      <c r="A10201" s="99" t="s">
        <v>2899</v>
      </c>
      <c r="B10201" s="99"/>
      <c r="C10201" s="99"/>
      <c r="D10201" s="99"/>
      <c r="E10201" s="99"/>
      <c r="F10201" s="99"/>
      <c r="G10201" s="99"/>
      <c r="H10201" s="99"/>
      <c r="I10201" s="99"/>
      <c r="J10201" s="99"/>
      <c r="K10201" s="99"/>
    </row>
    <row r="10202" spans="1:11" ht="15" customHeight="1" x14ac:dyDescent="0.25">
      <c r="A10202" s="93" t="s">
        <v>3916</v>
      </c>
      <c r="B10202" s="93"/>
      <c r="C10202" s="93"/>
      <c r="D10202" s="94" t="s">
        <v>3</v>
      </c>
      <c r="E10202" s="94"/>
      <c r="F10202" s="23" t="s">
        <v>4</v>
      </c>
      <c r="G10202" s="94" t="s">
        <v>3894</v>
      </c>
      <c r="H10202" s="94"/>
      <c r="I10202" s="94" t="s">
        <v>3895</v>
      </c>
      <c r="J10202" s="94"/>
      <c r="K10202" s="23" t="s">
        <v>3896</v>
      </c>
    </row>
    <row r="10203" spans="1:11" ht="45.95" customHeight="1" x14ac:dyDescent="0.25">
      <c r="A10203" s="24" t="s">
        <v>3934</v>
      </c>
      <c r="B10203" s="95" t="s">
        <v>3935</v>
      </c>
      <c r="C10203" s="95"/>
      <c r="D10203" s="96" t="s">
        <v>20</v>
      </c>
      <c r="E10203" s="96"/>
      <c r="F10203" s="24" t="s">
        <v>3936</v>
      </c>
      <c r="G10203" s="97">
        <v>2.5891999999999998E-3</v>
      </c>
      <c r="H10203" s="97"/>
      <c r="I10203" s="98">
        <v>76.52</v>
      </c>
      <c r="J10203" s="98"/>
      <c r="K10203" s="27">
        <f t="shared" ref="K10203:K10208" si="78">TRUNC(TRUNC(G10203,8)*I10203,2)</f>
        <v>0.19</v>
      </c>
    </row>
    <row r="10204" spans="1:11" ht="45.95" customHeight="1" x14ac:dyDescent="0.25">
      <c r="A10204" s="24" t="s">
        <v>28</v>
      </c>
      <c r="B10204" s="95" t="s">
        <v>29</v>
      </c>
      <c r="C10204" s="95"/>
      <c r="D10204" s="96" t="s">
        <v>20</v>
      </c>
      <c r="E10204" s="96"/>
      <c r="F10204" s="24" t="s">
        <v>30</v>
      </c>
      <c r="G10204" s="97">
        <v>1.0702000000000001E-3</v>
      </c>
      <c r="H10204" s="97"/>
      <c r="I10204" s="98">
        <v>322.67</v>
      </c>
      <c r="J10204" s="98"/>
      <c r="K10204" s="27">
        <f t="shared" si="78"/>
        <v>0.34</v>
      </c>
    </row>
    <row r="10205" spans="1:11" ht="29.1" customHeight="1" x14ac:dyDescent="0.25">
      <c r="A10205" s="24" t="s">
        <v>4030</v>
      </c>
      <c r="B10205" s="95" t="s">
        <v>4031</v>
      </c>
      <c r="C10205" s="95"/>
      <c r="D10205" s="96" t="s">
        <v>20</v>
      </c>
      <c r="E10205" s="96"/>
      <c r="F10205" s="24" t="s">
        <v>3936</v>
      </c>
      <c r="G10205" s="97">
        <v>3.3568999999999999E-3</v>
      </c>
      <c r="H10205" s="97"/>
      <c r="I10205" s="98">
        <v>105.44</v>
      </c>
      <c r="J10205" s="98"/>
      <c r="K10205" s="27">
        <f t="shared" si="78"/>
        <v>0.35</v>
      </c>
    </row>
    <row r="10206" spans="1:11" ht="29.1" customHeight="1" x14ac:dyDescent="0.25">
      <c r="A10206" s="24" t="s">
        <v>4032</v>
      </c>
      <c r="B10206" s="95" t="s">
        <v>4033</v>
      </c>
      <c r="C10206" s="95"/>
      <c r="D10206" s="96" t="s">
        <v>20</v>
      </c>
      <c r="E10206" s="96"/>
      <c r="F10206" s="24" t="s">
        <v>30</v>
      </c>
      <c r="G10206" s="97">
        <v>3.0249999999999998E-4</v>
      </c>
      <c r="H10206" s="97"/>
      <c r="I10206" s="98">
        <v>265.02</v>
      </c>
      <c r="J10206" s="98"/>
      <c r="K10206" s="27">
        <f t="shared" si="78"/>
        <v>0.08</v>
      </c>
    </row>
    <row r="10207" spans="1:11" ht="38.1" customHeight="1" x14ac:dyDescent="0.25">
      <c r="A10207" s="24" t="s">
        <v>4034</v>
      </c>
      <c r="B10207" s="95" t="s">
        <v>4035</v>
      </c>
      <c r="C10207" s="95"/>
      <c r="D10207" s="96" t="s">
        <v>20</v>
      </c>
      <c r="E10207" s="96"/>
      <c r="F10207" s="24" t="s">
        <v>3936</v>
      </c>
      <c r="G10207" s="97">
        <v>2.9082999999999999E-3</v>
      </c>
      <c r="H10207" s="97"/>
      <c r="I10207" s="98">
        <v>94.54</v>
      </c>
      <c r="J10207" s="98"/>
      <c r="K10207" s="27">
        <f t="shared" si="78"/>
        <v>0.27</v>
      </c>
    </row>
    <row r="10208" spans="1:11" ht="38.1" customHeight="1" x14ac:dyDescent="0.25">
      <c r="A10208" s="24" t="s">
        <v>4036</v>
      </c>
      <c r="B10208" s="95" t="s">
        <v>4037</v>
      </c>
      <c r="C10208" s="95"/>
      <c r="D10208" s="96" t="s">
        <v>20</v>
      </c>
      <c r="E10208" s="96"/>
      <c r="F10208" s="24" t="s">
        <v>30</v>
      </c>
      <c r="G10208" s="97">
        <v>7.5109999999999999E-4</v>
      </c>
      <c r="H10208" s="97"/>
      <c r="I10208" s="98">
        <v>225.43</v>
      </c>
      <c r="J10208" s="98"/>
      <c r="K10208" s="27">
        <f t="shared" si="78"/>
        <v>0.16</v>
      </c>
    </row>
    <row r="10209" spans="1:11" ht="18" customHeight="1" x14ac:dyDescent="0.25">
      <c r="A10209" s="9"/>
      <c r="B10209" s="9"/>
      <c r="C10209" s="9"/>
      <c r="D10209" s="9"/>
      <c r="E10209" s="9"/>
      <c r="F10209" s="9"/>
      <c r="G10209" s="91" t="s">
        <v>3919</v>
      </c>
      <c r="H10209" s="91"/>
      <c r="I10209" s="91"/>
      <c r="J10209" s="91"/>
      <c r="K10209" s="28">
        <f>SUM(K10203:K10208)</f>
        <v>1.39</v>
      </c>
    </row>
    <row r="10210" spans="1:11" ht="15" customHeight="1" x14ac:dyDescent="0.25">
      <c r="A10210" s="93" t="s">
        <v>3907</v>
      </c>
      <c r="B10210" s="93"/>
      <c r="C10210" s="93"/>
      <c r="D10210" s="94" t="s">
        <v>3</v>
      </c>
      <c r="E10210" s="94"/>
      <c r="F10210" s="23" t="s">
        <v>4</v>
      </c>
      <c r="G10210" s="94" t="s">
        <v>3894</v>
      </c>
      <c r="H10210" s="94"/>
      <c r="I10210" s="94" t="s">
        <v>3895</v>
      </c>
      <c r="J10210" s="94"/>
      <c r="K10210" s="23" t="s">
        <v>3896</v>
      </c>
    </row>
    <row r="10211" spans="1:11" ht="15" customHeight="1" x14ac:dyDescent="0.25">
      <c r="A10211" s="24" t="s">
        <v>3910</v>
      </c>
      <c r="B10211" s="95" t="s">
        <v>3911</v>
      </c>
      <c r="C10211" s="95"/>
      <c r="D10211" s="96" t="s">
        <v>20</v>
      </c>
      <c r="E10211" s="96"/>
      <c r="F10211" s="24" t="s">
        <v>2056</v>
      </c>
      <c r="G10211" s="97">
        <v>3.6592999999999999E-3</v>
      </c>
      <c r="H10211" s="97"/>
      <c r="I10211" s="98">
        <v>24.94</v>
      </c>
      <c r="J10211" s="98"/>
      <c r="K10211" s="27">
        <f>TRUNC(TRUNC(G10211,8)*I10211,2)</f>
        <v>0.09</v>
      </c>
    </row>
    <row r="10212" spans="1:11" ht="18" customHeight="1" x14ac:dyDescent="0.25">
      <c r="A10212" s="9"/>
      <c r="B10212" s="9"/>
      <c r="C10212" s="9"/>
      <c r="D10212" s="9"/>
      <c r="E10212" s="9"/>
      <c r="F10212" s="9"/>
      <c r="G10212" s="91" t="s">
        <v>3912</v>
      </c>
      <c r="H10212" s="91"/>
      <c r="I10212" s="91"/>
      <c r="J10212" s="91"/>
      <c r="K10212" s="28">
        <f>SUM(K10211:K10211)</f>
        <v>0.09</v>
      </c>
    </row>
    <row r="10213" spans="1:11" ht="15" customHeight="1" x14ac:dyDescent="0.25">
      <c r="A10213" s="9"/>
      <c r="B10213" s="9"/>
      <c r="C10213" s="9"/>
      <c r="D10213" s="9"/>
      <c r="E10213" s="9"/>
      <c r="F10213" s="9"/>
      <c r="G10213" s="92" t="s">
        <v>3913</v>
      </c>
      <c r="H10213" s="92"/>
      <c r="I10213" s="92"/>
      <c r="J10213" s="92"/>
      <c r="K10213" s="29">
        <f>ROUND(SUM(K10209,K10212),2)</f>
        <v>1.48</v>
      </c>
    </row>
    <row r="10214" spans="1:11" ht="9.9499999999999993" customHeight="1" x14ac:dyDescent="0.25">
      <c r="A10214" s="9"/>
      <c r="B10214" s="9"/>
      <c r="C10214" s="9"/>
      <c r="D10214" s="9"/>
      <c r="E10214" s="9"/>
      <c r="F10214" s="9"/>
      <c r="G10214" s="100"/>
      <c r="H10214" s="100"/>
      <c r="I10214" s="100"/>
      <c r="J10214" s="100"/>
      <c r="K10214" s="100"/>
    </row>
    <row r="10215" spans="1:11" ht="20.100000000000001" customHeight="1" x14ac:dyDescent="0.25">
      <c r="A10215" s="99" t="s">
        <v>2900</v>
      </c>
      <c r="B10215" s="99"/>
      <c r="C10215" s="99"/>
      <c r="D10215" s="99"/>
      <c r="E10215" s="99"/>
      <c r="F10215" s="99"/>
      <c r="G10215" s="99"/>
      <c r="H10215" s="99"/>
      <c r="I10215" s="99"/>
      <c r="J10215" s="99"/>
      <c r="K10215" s="99"/>
    </row>
    <row r="10216" spans="1:11" ht="15" customHeight="1" x14ac:dyDescent="0.25">
      <c r="A10216" s="93" t="s">
        <v>3893</v>
      </c>
      <c r="B10216" s="93"/>
      <c r="C10216" s="93"/>
      <c r="D10216" s="94" t="s">
        <v>3</v>
      </c>
      <c r="E10216" s="94"/>
      <c r="F10216" s="23" t="s">
        <v>4</v>
      </c>
      <c r="G10216" s="94" t="s">
        <v>3894</v>
      </c>
      <c r="H10216" s="94"/>
      <c r="I10216" s="94" t="s">
        <v>3895</v>
      </c>
      <c r="J10216" s="94"/>
      <c r="K10216" s="23" t="s">
        <v>3896</v>
      </c>
    </row>
    <row r="10217" spans="1:11" ht="21" customHeight="1" x14ac:dyDescent="0.25">
      <c r="A10217" s="24" t="s">
        <v>4038</v>
      </c>
      <c r="B10217" s="95" t="s">
        <v>4039</v>
      </c>
      <c r="C10217" s="95"/>
      <c r="D10217" s="96" t="s">
        <v>20</v>
      </c>
      <c r="E10217" s="96"/>
      <c r="F10217" s="24" t="s">
        <v>34</v>
      </c>
      <c r="G10217" s="97">
        <v>6.6E-3</v>
      </c>
      <c r="H10217" s="97"/>
      <c r="I10217" s="98">
        <v>210.23</v>
      </c>
      <c r="J10217" s="98"/>
      <c r="K10217" s="27">
        <f>TRUNC(TRUNC(G10217,8)*I10217,2)</f>
        <v>1.38</v>
      </c>
    </row>
    <row r="10218" spans="1:11" ht="21" customHeight="1" x14ac:dyDescent="0.25">
      <c r="A10218" s="24" t="s">
        <v>4040</v>
      </c>
      <c r="B10218" s="95" t="s">
        <v>4041</v>
      </c>
      <c r="C10218" s="95"/>
      <c r="D10218" s="96" t="s">
        <v>20</v>
      </c>
      <c r="E10218" s="96"/>
      <c r="F10218" s="24" t="s">
        <v>84</v>
      </c>
      <c r="G10218" s="97">
        <v>1.0049999999999999</v>
      </c>
      <c r="H10218" s="97"/>
      <c r="I10218" s="98">
        <v>32.369999999999997</v>
      </c>
      <c r="J10218" s="98"/>
      <c r="K10218" s="27">
        <f>TRUNC(TRUNC(G10218,8)*I10218,2)</f>
        <v>32.53</v>
      </c>
    </row>
    <row r="10219" spans="1:11" ht="15" customHeight="1" x14ac:dyDescent="0.25">
      <c r="A10219" s="9"/>
      <c r="B10219" s="9"/>
      <c r="C10219" s="9"/>
      <c r="D10219" s="9"/>
      <c r="E10219" s="9"/>
      <c r="F10219" s="9"/>
      <c r="G10219" s="91" t="s">
        <v>3906</v>
      </c>
      <c r="H10219" s="91"/>
      <c r="I10219" s="91"/>
      <c r="J10219" s="91"/>
      <c r="K10219" s="28">
        <f>SUM(K10217:K10218)</f>
        <v>33.910000000000004</v>
      </c>
    </row>
    <row r="10220" spans="1:11" ht="15" customHeight="1" x14ac:dyDescent="0.25">
      <c r="A10220" s="93" t="s">
        <v>3907</v>
      </c>
      <c r="B10220" s="93"/>
      <c r="C10220" s="93"/>
      <c r="D10220" s="94" t="s">
        <v>3</v>
      </c>
      <c r="E10220" s="94"/>
      <c r="F10220" s="23" t="s">
        <v>4</v>
      </c>
      <c r="G10220" s="94" t="s">
        <v>3894</v>
      </c>
      <c r="H10220" s="94"/>
      <c r="I10220" s="94" t="s">
        <v>3895</v>
      </c>
      <c r="J10220" s="94"/>
      <c r="K10220" s="23" t="s">
        <v>3896</v>
      </c>
    </row>
    <row r="10221" spans="1:11" ht="15" customHeight="1" x14ac:dyDescent="0.25">
      <c r="A10221" s="24" t="s">
        <v>3971</v>
      </c>
      <c r="B10221" s="95" t="s">
        <v>3972</v>
      </c>
      <c r="C10221" s="95"/>
      <c r="D10221" s="96" t="s">
        <v>20</v>
      </c>
      <c r="E10221" s="96"/>
      <c r="F10221" s="24" t="s">
        <v>2056</v>
      </c>
      <c r="G10221" s="97">
        <v>0.2296</v>
      </c>
      <c r="H10221" s="97"/>
      <c r="I10221" s="98">
        <v>32.69</v>
      </c>
      <c r="J10221" s="98"/>
      <c r="K10221" s="27">
        <f>TRUNC(TRUNC(G10221,8)*I10221,2)</f>
        <v>7.5</v>
      </c>
    </row>
    <row r="10222" spans="1:11" ht="15" customHeight="1" x14ac:dyDescent="0.25">
      <c r="A10222" s="24" t="s">
        <v>3910</v>
      </c>
      <c r="B10222" s="95" t="s">
        <v>3911</v>
      </c>
      <c r="C10222" s="95"/>
      <c r="D10222" s="96" t="s">
        <v>20</v>
      </c>
      <c r="E10222" s="96"/>
      <c r="F10222" s="24" t="s">
        <v>2056</v>
      </c>
      <c r="G10222" s="97">
        <v>0.2296</v>
      </c>
      <c r="H10222" s="97"/>
      <c r="I10222" s="98">
        <v>24.94</v>
      </c>
      <c r="J10222" s="98"/>
      <c r="K10222" s="27">
        <f>TRUNC(TRUNC(G10222,8)*I10222,2)</f>
        <v>5.72</v>
      </c>
    </row>
    <row r="10223" spans="1:11" ht="18" customHeight="1" x14ac:dyDescent="0.25">
      <c r="A10223" s="9"/>
      <c r="B10223" s="9"/>
      <c r="C10223" s="9"/>
      <c r="D10223" s="9"/>
      <c r="E10223" s="9"/>
      <c r="F10223" s="9"/>
      <c r="G10223" s="91" t="s">
        <v>3912</v>
      </c>
      <c r="H10223" s="91"/>
      <c r="I10223" s="91"/>
      <c r="J10223" s="91"/>
      <c r="K10223" s="28">
        <f>SUM(K10221:K10222)</f>
        <v>13.219999999999999</v>
      </c>
    </row>
    <row r="10224" spans="1:11" ht="15" customHeight="1" x14ac:dyDescent="0.25">
      <c r="A10224" s="93" t="s">
        <v>3922</v>
      </c>
      <c r="B10224" s="93"/>
      <c r="C10224" s="93"/>
      <c r="D10224" s="94" t="s">
        <v>3</v>
      </c>
      <c r="E10224" s="94"/>
      <c r="F10224" s="23" t="s">
        <v>4</v>
      </c>
      <c r="G10224" s="94" t="s">
        <v>3894</v>
      </c>
      <c r="H10224" s="94"/>
      <c r="I10224" s="94" t="s">
        <v>3895</v>
      </c>
      <c r="J10224" s="94"/>
      <c r="K10224" s="23" t="s">
        <v>3896</v>
      </c>
    </row>
    <row r="10225" spans="1:11" ht="21" customHeight="1" x14ac:dyDescent="0.25">
      <c r="A10225" s="24" t="s">
        <v>4042</v>
      </c>
      <c r="B10225" s="95" t="s">
        <v>4043</v>
      </c>
      <c r="C10225" s="95"/>
      <c r="D10225" s="96" t="s">
        <v>20</v>
      </c>
      <c r="E10225" s="96"/>
      <c r="F10225" s="24" t="s">
        <v>34</v>
      </c>
      <c r="G10225" s="97">
        <v>1.8E-3</v>
      </c>
      <c r="H10225" s="97"/>
      <c r="I10225" s="98">
        <v>767.08</v>
      </c>
      <c r="J10225" s="98"/>
      <c r="K10225" s="27">
        <f>TRUNC(TRUNC(G10225,8)*I10225,2)</f>
        <v>1.38</v>
      </c>
    </row>
    <row r="10226" spans="1:11" ht="15" customHeight="1" x14ac:dyDescent="0.25">
      <c r="A10226" s="9"/>
      <c r="B10226" s="9"/>
      <c r="C10226" s="9"/>
      <c r="D10226" s="9"/>
      <c r="E10226" s="9"/>
      <c r="F10226" s="9"/>
      <c r="G10226" s="91" t="s">
        <v>3933</v>
      </c>
      <c r="H10226" s="91"/>
      <c r="I10226" s="91"/>
      <c r="J10226" s="91"/>
      <c r="K10226" s="28">
        <f>SUM(K10225:K10225)</f>
        <v>1.38</v>
      </c>
    </row>
    <row r="10227" spans="1:11" ht="15" customHeight="1" x14ac:dyDescent="0.25">
      <c r="A10227" s="9"/>
      <c r="B10227" s="9"/>
      <c r="C10227" s="9"/>
      <c r="D10227" s="9"/>
      <c r="E10227" s="9"/>
      <c r="F10227" s="9"/>
      <c r="G10227" s="92" t="s">
        <v>3913</v>
      </c>
      <c r="H10227" s="92"/>
      <c r="I10227" s="92"/>
      <c r="J10227" s="92"/>
      <c r="K10227" s="29">
        <f>ROUND(SUM(K10219,K10223,K10226),2)</f>
        <v>48.51</v>
      </c>
    </row>
    <row r="10228" spans="1:11" ht="9.9499999999999993" customHeight="1" x14ac:dyDescent="0.25">
      <c r="A10228" s="9"/>
      <c r="B10228" s="9"/>
      <c r="C10228" s="9"/>
      <c r="D10228" s="9"/>
      <c r="E10228" s="9"/>
      <c r="F10228" s="9"/>
      <c r="G10228" s="100"/>
      <c r="H10228" s="100"/>
      <c r="I10228" s="100"/>
      <c r="J10228" s="100"/>
      <c r="K10228" s="100"/>
    </row>
    <row r="10229" spans="1:11" ht="20.100000000000001" customHeight="1" x14ac:dyDescent="0.25">
      <c r="A10229" s="99" t="s">
        <v>2901</v>
      </c>
      <c r="B10229" s="99"/>
      <c r="C10229" s="99"/>
      <c r="D10229" s="99"/>
      <c r="E10229" s="99"/>
      <c r="F10229" s="99"/>
      <c r="G10229" s="99"/>
      <c r="H10229" s="99"/>
      <c r="I10229" s="99"/>
      <c r="J10229" s="99"/>
      <c r="K10229" s="99"/>
    </row>
    <row r="10230" spans="1:11" ht="15" customHeight="1" x14ac:dyDescent="0.25">
      <c r="A10230" s="93" t="s">
        <v>3893</v>
      </c>
      <c r="B10230" s="93"/>
      <c r="C10230" s="93"/>
      <c r="D10230" s="94" t="s">
        <v>3</v>
      </c>
      <c r="E10230" s="94"/>
      <c r="F10230" s="23" t="s">
        <v>4</v>
      </c>
      <c r="G10230" s="94" t="s">
        <v>3894</v>
      </c>
      <c r="H10230" s="94"/>
      <c r="I10230" s="94" t="s">
        <v>3895</v>
      </c>
      <c r="J10230" s="94"/>
      <c r="K10230" s="23" t="s">
        <v>3896</v>
      </c>
    </row>
    <row r="10231" spans="1:11" ht="15" customHeight="1" x14ac:dyDescent="0.25">
      <c r="A10231" s="24" t="s">
        <v>4044</v>
      </c>
      <c r="B10231" s="95" t="s">
        <v>4045</v>
      </c>
      <c r="C10231" s="95"/>
      <c r="D10231" s="96" t="s">
        <v>20</v>
      </c>
      <c r="E10231" s="96"/>
      <c r="F10231" s="24" t="s">
        <v>3903</v>
      </c>
      <c r="G10231" s="97">
        <v>0.106</v>
      </c>
      <c r="H10231" s="97"/>
      <c r="I10231" s="98">
        <v>2.59</v>
      </c>
      <c r="J10231" s="98"/>
      <c r="K10231" s="27">
        <f>TRUNC(TRUNC(G10231,8)*I10231,2)</f>
        <v>0.27</v>
      </c>
    </row>
    <row r="10232" spans="1:11" ht="15" customHeight="1" x14ac:dyDescent="0.25">
      <c r="A10232" s="9"/>
      <c r="B10232" s="9"/>
      <c r="C10232" s="9"/>
      <c r="D10232" s="9"/>
      <c r="E10232" s="9"/>
      <c r="F10232" s="9"/>
      <c r="G10232" s="91" t="s">
        <v>3906</v>
      </c>
      <c r="H10232" s="91"/>
      <c r="I10232" s="91"/>
      <c r="J10232" s="91"/>
      <c r="K10232" s="28">
        <f>SUM(K10231:K10231)</f>
        <v>0.27</v>
      </c>
    </row>
    <row r="10233" spans="1:11" ht="15" customHeight="1" x14ac:dyDescent="0.25">
      <c r="A10233" s="93" t="s">
        <v>3907</v>
      </c>
      <c r="B10233" s="93"/>
      <c r="C10233" s="93"/>
      <c r="D10233" s="94" t="s">
        <v>3</v>
      </c>
      <c r="E10233" s="94"/>
      <c r="F10233" s="23" t="s">
        <v>4</v>
      </c>
      <c r="G10233" s="94" t="s">
        <v>3894</v>
      </c>
      <c r="H10233" s="94"/>
      <c r="I10233" s="94" t="s">
        <v>3895</v>
      </c>
      <c r="J10233" s="94"/>
      <c r="K10233" s="23" t="s">
        <v>3896</v>
      </c>
    </row>
    <row r="10234" spans="1:11" ht="15" customHeight="1" x14ac:dyDescent="0.25">
      <c r="A10234" s="24" t="s">
        <v>4046</v>
      </c>
      <c r="B10234" s="95" t="s">
        <v>4047</v>
      </c>
      <c r="C10234" s="95"/>
      <c r="D10234" s="96" t="s">
        <v>20</v>
      </c>
      <c r="E10234" s="96"/>
      <c r="F10234" s="24" t="s">
        <v>2056</v>
      </c>
      <c r="G10234" s="97">
        <v>3.6999999999999998E-2</v>
      </c>
      <c r="H10234" s="97"/>
      <c r="I10234" s="98">
        <v>34.35</v>
      </c>
      <c r="J10234" s="98"/>
      <c r="K10234" s="27">
        <f>TRUNC(TRUNC(G10234,8)*I10234,2)</f>
        <v>1.27</v>
      </c>
    </row>
    <row r="10235" spans="1:11" ht="15" customHeight="1" x14ac:dyDescent="0.25">
      <c r="A10235" s="24" t="s">
        <v>3910</v>
      </c>
      <c r="B10235" s="95" t="s">
        <v>3911</v>
      </c>
      <c r="C10235" s="95"/>
      <c r="D10235" s="96" t="s">
        <v>20</v>
      </c>
      <c r="E10235" s="96"/>
      <c r="F10235" s="24" t="s">
        <v>2056</v>
      </c>
      <c r="G10235" s="97">
        <v>1.6E-2</v>
      </c>
      <c r="H10235" s="97"/>
      <c r="I10235" s="98">
        <v>24.94</v>
      </c>
      <c r="J10235" s="98"/>
      <c r="K10235" s="27">
        <f>TRUNC(TRUNC(G10235,8)*I10235,2)</f>
        <v>0.39</v>
      </c>
    </row>
    <row r="10236" spans="1:11" ht="18" customHeight="1" x14ac:dyDescent="0.25">
      <c r="A10236" s="9"/>
      <c r="B10236" s="9"/>
      <c r="C10236" s="9"/>
      <c r="D10236" s="9"/>
      <c r="E10236" s="9"/>
      <c r="F10236" s="9"/>
      <c r="G10236" s="91" t="s">
        <v>3912</v>
      </c>
      <c r="H10236" s="91"/>
      <c r="I10236" s="91"/>
      <c r="J10236" s="91"/>
      <c r="K10236" s="28">
        <f>SUM(K10234:K10235)</f>
        <v>1.6600000000000001</v>
      </c>
    </row>
    <row r="10237" spans="1:11" ht="15" customHeight="1" x14ac:dyDescent="0.25">
      <c r="A10237" s="9"/>
      <c r="B10237" s="9"/>
      <c r="C10237" s="9"/>
      <c r="D10237" s="9"/>
      <c r="E10237" s="9"/>
      <c r="F10237" s="9"/>
      <c r="G10237" s="92" t="s">
        <v>3913</v>
      </c>
      <c r="H10237" s="92"/>
      <c r="I10237" s="92"/>
      <c r="J10237" s="92"/>
      <c r="K10237" s="29">
        <f>ROUND(SUM(K10232,K10236),2)</f>
        <v>1.93</v>
      </c>
    </row>
    <row r="10238" spans="1:11" ht="9.9499999999999993" customHeight="1" x14ac:dyDescent="0.25">
      <c r="A10238" s="9"/>
      <c r="B10238" s="9"/>
      <c r="C10238" s="9"/>
      <c r="D10238" s="9"/>
      <c r="E10238" s="9"/>
      <c r="F10238" s="9"/>
      <c r="G10238" s="100"/>
      <c r="H10238" s="100"/>
      <c r="I10238" s="100"/>
      <c r="J10238" s="100"/>
      <c r="K10238" s="100"/>
    </row>
    <row r="10239" spans="1:11" ht="20.100000000000001" customHeight="1" x14ac:dyDescent="0.25">
      <c r="A10239" s="99" t="s">
        <v>2902</v>
      </c>
      <c r="B10239" s="99"/>
      <c r="C10239" s="99"/>
      <c r="D10239" s="99"/>
      <c r="E10239" s="99"/>
      <c r="F10239" s="99"/>
      <c r="G10239" s="99"/>
      <c r="H10239" s="99"/>
      <c r="I10239" s="99"/>
      <c r="J10239" s="99"/>
      <c r="K10239" s="99"/>
    </row>
    <row r="10240" spans="1:11" ht="15" customHeight="1" x14ac:dyDescent="0.25">
      <c r="A10240" s="93" t="s">
        <v>3916</v>
      </c>
      <c r="B10240" s="93"/>
      <c r="C10240" s="93"/>
      <c r="D10240" s="94" t="s">
        <v>3</v>
      </c>
      <c r="E10240" s="94"/>
      <c r="F10240" s="23" t="s">
        <v>4</v>
      </c>
      <c r="G10240" s="94" t="s">
        <v>3894</v>
      </c>
      <c r="H10240" s="94"/>
      <c r="I10240" s="94" t="s">
        <v>3895</v>
      </c>
      <c r="J10240" s="94"/>
      <c r="K10240" s="23" t="s">
        <v>3896</v>
      </c>
    </row>
    <row r="10241" spans="1:11" ht="29.1" customHeight="1" x14ac:dyDescent="0.25">
      <c r="A10241" s="24" t="s">
        <v>3963</v>
      </c>
      <c r="B10241" s="95" t="s">
        <v>3964</v>
      </c>
      <c r="C10241" s="95"/>
      <c r="D10241" s="96" t="s">
        <v>20</v>
      </c>
      <c r="E10241" s="96"/>
      <c r="F10241" s="24" t="s">
        <v>3936</v>
      </c>
      <c r="G10241" s="97">
        <v>5.2258833999999998</v>
      </c>
      <c r="H10241" s="97"/>
      <c r="I10241" s="98">
        <v>8.9</v>
      </c>
      <c r="J10241" s="98"/>
      <c r="K10241" s="27">
        <f>TRUNC(TRUNC(G10241,8)*I10241,2)</f>
        <v>46.51</v>
      </c>
    </row>
    <row r="10242" spans="1:11" ht="29.1" customHeight="1" x14ac:dyDescent="0.25">
      <c r="A10242" s="24" t="s">
        <v>3965</v>
      </c>
      <c r="B10242" s="95" t="s">
        <v>3966</v>
      </c>
      <c r="C10242" s="95"/>
      <c r="D10242" s="96" t="s">
        <v>20</v>
      </c>
      <c r="E10242" s="96"/>
      <c r="F10242" s="24" t="s">
        <v>30</v>
      </c>
      <c r="G10242" s="97">
        <v>0.95392160000000004</v>
      </c>
      <c r="H10242" s="97"/>
      <c r="I10242" s="98">
        <v>32.76</v>
      </c>
      <c r="J10242" s="98"/>
      <c r="K10242" s="27">
        <f>TRUNC(TRUNC(G10242,8)*I10242,2)</f>
        <v>31.25</v>
      </c>
    </row>
    <row r="10243" spans="1:11" ht="21" customHeight="1" x14ac:dyDescent="0.25">
      <c r="A10243" s="24" t="s">
        <v>3967</v>
      </c>
      <c r="B10243" s="95" t="s">
        <v>3968</v>
      </c>
      <c r="C10243" s="95"/>
      <c r="D10243" s="96" t="s">
        <v>20</v>
      </c>
      <c r="E10243" s="96"/>
      <c r="F10243" s="24" t="s">
        <v>3936</v>
      </c>
      <c r="G10243" s="97">
        <v>5.2258833999999998</v>
      </c>
      <c r="H10243" s="97"/>
      <c r="I10243" s="98">
        <v>27.59</v>
      </c>
      <c r="J10243" s="98"/>
      <c r="K10243" s="27">
        <f>TRUNC(TRUNC(G10243,8)*I10243,2)</f>
        <v>144.18</v>
      </c>
    </row>
    <row r="10244" spans="1:11" ht="21" customHeight="1" x14ac:dyDescent="0.25">
      <c r="A10244" s="24" t="s">
        <v>3969</v>
      </c>
      <c r="B10244" s="95" t="s">
        <v>3970</v>
      </c>
      <c r="C10244" s="95"/>
      <c r="D10244" s="96" t="s">
        <v>20</v>
      </c>
      <c r="E10244" s="96"/>
      <c r="F10244" s="24" t="s">
        <v>30</v>
      </c>
      <c r="G10244" s="97">
        <v>0.95392160000000004</v>
      </c>
      <c r="H10244" s="97"/>
      <c r="I10244" s="98">
        <v>28.09</v>
      </c>
      <c r="J10244" s="98"/>
      <c r="K10244" s="27">
        <f>TRUNC(TRUNC(G10244,8)*I10244,2)</f>
        <v>26.79</v>
      </c>
    </row>
    <row r="10245" spans="1:11" ht="18" customHeight="1" x14ac:dyDescent="0.25">
      <c r="A10245" s="9"/>
      <c r="B10245" s="9"/>
      <c r="C10245" s="9"/>
      <c r="D10245" s="9"/>
      <c r="E10245" s="9"/>
      <c r="F10245" s="9"/>
      <c r="G10245" s="91" t="s">
        <v>3919</v>
      </c>
      <c r="H10245" s="91"/>
      <c r="I10245" s="91"/>
      <c r="J10245" s="91"/>
      <c r="K10245" s="28">
        <f>SUM(K10241:K10244)</f>
        <v>248.73</v>
      </c>
    </row>
    <row r="10246" spans="1:11" ht="15" customHeight="1" x14ac:dyDescent="0.25">
      <c r="A10246" s="93" t="s">
        <v>3893</v>
      </c>
      <c r="B10246" s="93"/>
      <c r="C10246" s="93"/>
      <c r="D10246" s="94" t="s">
        <v>3</v>
      </c>
      <c r="E10246" s="94"/>
      <c r="F10246" s="23" t="s">
        <v>4</v>
      </c>
      <c r="G10246" s="94" t="s">
        <v>3894</v>
      </c>
      <c r="H10246" s="94"/>
      <c r="I10246" s="94" t="s">
        <v>3895</v>
      </c>
      <c r="J10246" s="94"/>
      <c r="K10246" s="23" t="s">
        <v>3896</v>
      </c>
    </row>
    <row r="10247" spans="1:11" ht="21" customHeight="1" x14ac:dyDescent="0.25">
      <c r="A10247" s="24" t="s">
        <v>4048</v>
      </c>
      <c r="B10247" s="95" t="s">
        <v>4049</v>
      </c>
      <c r="C10247" s="95"/>
      <c r="D10247" s="96" t="s">
        <v>20</v>
      </c>
      <c r="E10247" s="96"/>
      <c r="F10247" s="24" t="s">
        <v>34</v>
      </c>
      <c r="G10247" s="97">
        <v>0.19980000000000001</v>
      </c>
      <c r="H10247" s="97"/>
      <c r="I10247" s="98">
        <v>206.17</v>
      </c>
      <c r="J10247" s="98"/>
      <c r="K10247" s="27">
        <f>TRUNC(TRUNC(G10247,8)*I10247,2)</f>
        <v>41.19</v>
      </c>
    </row>
    <row r="10248" spans="1:11" ht="15" customHeight="1" x14ac:dyDescent="0.25">
      <c r="A10248" s="24" t="s">
        <v>3955</v>
      </c>
      <c r="B10248" s="95" t="s">
        <v>3956</v>
      </c>
      <c r="C10248" s="95"/>
      <c r="D10248" s="96" t="s">
        <v>20</v>
      </c>
      <c r="E10248" s="96"/>
      <c r="F10248" s="24" t="s">
        <v>3903</v>
      </c>
      <c r="G10248" s="97">
        <v>3.6695999999999999E-2</v>
      </c>
      <c r="H10248" s="97"/>
      <c r="I10248" s="98">
        <v>19.37</v>
      </c>
      <c r="J10248" s="98"/>
      <c r="K10248" s="27">
        <f>TRUNC(TRUNC(G10248,8)*I10248,2)</f>
        <v>0.71</v>
      </c>
    </row>
    <row r="10249" spans="1:11" ht="21" customHeight="1" x14ac:dyDescent="0.25">
      <c r="A10249" s="24" t="s">
        <v>4050</v>
      </c>
      <c r="B10249" s="95" t="s">
        <v>4051</v>
      </c>
      <c r="C10249" s="95"/>
      <c r="D10249" s="96" t="s">
        <v>20</v>
      </c>
      <c r="E10249" s="96"/>
      <c r="F10249" s="24" t="s">
        <v>84</v>
      </c>
      <c r="G10249" s="97">
        <v>7.48</v>
      </c>
      <c r="H10249" s="97"/>
      <c r="I10249" s="98">
        <v>3.9</v>
      </c>
      <c r="J10249" s="98"/>
      <c r="K10249" s="27">
        <f>TRUNC(TRUNC(G10249,8)*I10249,2)</f>
        <v>29.17</v>
      </c>
    </row>
    <row r="10250" spans="1:11" ht="15" customHeight="1" x14ac:dyDescent="0.25">
      <c r="A10250" s="9"/>
      <c r="B10250" s="9"/>
      <c r="C10250" s="9"/>
      <c r="D10250" s="9"/>
      <c r="E10250" s="9"/>
      <c r="F10250" s="9"/>
      <c r="G10250" s="91" t="s">
        <v>3906</v>
      </c>
      <c r="H10250" s="91"/>
      <c r="I10250" s="91"/>
      <c r="J10250" s="91"/>
      <c r="K10250" s="28">
        <f>SUM(K10247:K10249)</f>
        <v>71.069999999999993</v>
      </c>
    </row>
    <row r="10251" spans="1:11" ht="15" customHeight="1" x14ac:dyDescent="0.25">
      <c r="A10251" s="93" t="s">
        <v>3907</v>
      </c>
      <c r="B10251" s="93"/>
      <c r="C10251" s="93"/>
      <c r="D10251" s="94" t="s">
        <v>3</v>
      </c>
      <c r="E10251" s="94"/>
      <c r="F10251" s="23" t="s">
        <v>4</v>
      </c>
      <c r="G10251" s="94" t="s">
        <v>3894</v>
      </c>
      <c r="H10251" s="94"/>
      <c r="I10251" s="94" t="s">
        <v>3895</v>
      </c>
      <c r="J10251" s="94"/>
      <c r="K10251" s="23" t="s">
        <v>3896</v>
      </c>
    </row>
    <row r="10252" spans="1:11" ht="15" customHeight="1" x14ac:dyDescent="0.25">
      <c r="A10252" s="24" t="s">
        <v>3971</v>
      </c>
      <c r="B10252" s="95" t="s">
        <v>3972</v>
      </c>
      <c r="C10252" s="95"/>
      <c r="D10252" s="96" t="s">
        <v>20</v>
      </c>
      <c r="E10252" s="96"/>
      <c r="F10252" s="24" t="s">
        <v>2056</v>
      </c>
      <c r="G10252" s="97">
        <v>2.3251949999999999</v>
      </c>
      <c r="H10252" s="97"/>
      <c r="I10252" s="98">
        <v>32.69</v>
      </c>
      <c r="J10252" s="98"/>
      <c r="K10252" s="27">
        <f>TRUNC(TRUNC(G10252,8)*I10252,2)</f>
        <v>76.010000000000005</v>
      </c>
    </row>
    <row r="10253" spans="1:11" ht="15" customHeight="1" x14ac:dyDescent="0.25">
      <c r="A10253" s="24" t="s">
        <v>3910</v>
      </c>
      <c r="B10253" s="95" t="s">
        <v>3911</v>
      </c>
      <c r="C10253" s="95"/>
      <c r="D10253" s="96" t="s">
        <v>20</v>
      </c>
      <c r="E10253" s="96"/>
      <c r="F10253" s="24" t="s">
        <v>2056</v>
      </c>
      <c r="G10253" s="97">
        <v>17.010999999999999</v>
      </c>
      <c r="H10253" s="97"/>
      <c r="I10253" s="98">
        <v>24.94</v>
      </c>
      <c r="J10253" s="98"/>
      <c r="K10253" s="27">
        <f>TRUNC(TRUNC(G10253,8)*I10253,2)</f>
        <v>424.25</v>
      </c>
    </row>
    <row r="10254" spans="1:11" ht="18" customHeight="1" x14ac:dyDescent="0.25">
      <c r="A10254" s="9"/>
      <c r="B10254" s="9"/>
      <c r="C10254" s="9"/>
      <c r="D10254" s="9"/>
      <c r="E10254" s="9"/>
      <c r="F10254" s="9"/>
      <c r="G10254" s="91" t="s">
        <v>3912</v>
      </c>
      <c r="H10254" s="91"/>
      <c r="I10254" s="91"/>
      <c r="J10254" s="91"/>
      <c r="K10254" s="28">
        <f>SUM(K10252:K10253)</f>
        <v>500.26</v>
      </c>
    </row>
    <row r="10255" spans="1:11" ht="15" customHeight="1" x14ac:dyDescent="0.25">
      <c r="A10255" s="93" t="s">
        <v>3922</v>
      </c>
      <c r="B10255" s="93"/>
      <c r="C10255" s="93"/>
      <c r="D10255" s="94" t="s">
        <v>3</v>
      </c>
      <c r="E10255" s="94"/>
      <c r="F10255" s="23" t="s">
        <v>4</v>
      </c>
      <c r="G10255" s="94" t="s">
        <v>3894</v>
      </c>
      <c r="H10255" s="94"/>
      <c r="I10255" s="94" t="s">
        <v>3895</v>
      </c>
      <c r="J10255" s="94"/>
      <c r="K10255" s="23" t="s">
        <v>3896</v>
      </c>
    </row>
    <row r="10256" spans="1:11" ht="29.1" customHeight="1" x14ac:dyDescent="0.25">
      <c r="A10256" s="24" t="s">
        <v>4052</v>
      </c>
      <c r="B10256" s="95" t="s">
        <v>4053</v>
      </c>
      <c r="C10256" s="95"/>
      <c r="D10256" s="96" t="s">
        <v>20</v>
      </c>
      <c r="E10256" s="96"/>
      <c r="F10256" s="24" t="s">
        <v>34</v>
      </c>
      <c r="G10256" s="97">
        <v>0.66502459999999997</v>
      </c>
      <c r="H10256" s="97"/>
      <c r="I10256" s="98">
        <v>619.19000000000005</v>
      </c>
      <c r="J10256" s="98"/>
      <c r="K10256" s="27">
        <f>TRUNC(TRUNC(G10256,8)*I10256,2)</f>
        <v>411.77</v>
      </c>
    </row>
    <row r="10257" spans="1:11" ht="21" customHeight="1" x14ac:dyDescent="0.25">
      <c r="A10257" s="24" t="s">
        <v>95</v>
      </c>
      <c r="B10257" s="95" t="s">
        <v>96</v>
      </c>
      <c r="C10257" s="95"/>
      <c r="D10257" s="96" t="s">
        <v>20</v>
      </c>
      <c r="E10257" s="96"/>
      <c r="F10257" s="24" t="s">
        <v>16</v>
      </c>
      <c r="G10257" s="97">
        <v>0.48</v>
      </c>
      <c r="H10257" s="97"/>
      <c r="I10257" s="98">
        <v>176.85</v>
      </c>
      <c r="J10257" s="98"/>
      <c r="K10257" s="27">
        <f>TRUNC(TRUNC(G10257,8)*I10257,2)</f>
        <v>84.88</v>
      </c>
    </row>
    <row r="10258" spans="1:11" ht="15" customHeight="1" x14ac:dyDescent="0.25">
      <c r="A10258" s="9"/>
      <c r="B10258" s="9"/>
      <c r="C10258" s="9"/>
      <c r="D10258" s="9"/>
      <c r="E10258" s="9"/>
      <c r="F10258" s="9"/>
      <c r="G10258" s="91" t="s">
        <v>3933</v>
      </c>
      <c r="H10258" s="91"/>
      <c r="I10258" s="91"/>
      <c r="J10258" s="91"/>
      <c r="K10258" s="28">
        <f>SUM(K10256:K10257)</f>
        <v>496.65</v>
      </c>
    </row>
    <row r="10259" spans="1:11" ht="15" customHeight="1" x14ac:dyDescent="0.25">
      <c r="A10259" s="9"/>
      <c r="B10259" s="9"/>
      <c r="C10259" s="9"/>
      <c r="D10259" s="9"/>
      <c r="E10259" s="9"/>
      <c r="F10259" s="9"/>
      <c r="G10259" s="92" t="s">
        <v>3913</v>
      </c>
      <c r="H10259" s="92"/>
      <c r="I10259" s="92"/>
      <c r="J10259" s="92"/>
      <c r="K10259" s="29">
        <f>ROUND(SUM(K10245,K10250,K10254,K10258),2)</f>
        <v>1316.71</v>
      </c>
    </row>
    <row r="10260" spans="1:11" ht="9.9499999999999993" customHeight="1" x14ac:dyDescent="0.25">
      <c r="A10260" s="9"/>
      <c r="B10260" s="9"/>
      <c r="C10260" s="9"/>
      <c r="D10260" s="9"/>
      <c r="E10260" s="9"/>
      <c r="F10260" s="9"/>
      <c r="G10260" s="100"/>
      <c r="H10260" s="100"/>
      <c r="I10260" s="100"/>
      <c r="J10260" s="100"/>
      <c r="K10260" s="100"/>
    </row>
    <row r="10261" spans="1:11" ht="20.100000000000001" customHeight="1" x14ac:dyDescent="0.25">
      <c r="A10261" s="99" t="s">
        <v>2903</v>
      </c>
      <c r="B10261" s="99"/>
      <c r="C10261" s="99"/>
      <c r="D10261" s="99"/>
      <c r="E10261" s="99"/>
      <c r="F10261" s="99"/>
      <c r="G10261" s="99"/>
      <c r="H10261" s="99"/>
      <c r="I10261" s="99"/>
      <c r="J10261" s="99"/>
      <c r="K10261" s="99"/>
    </row>
    <row r="10262" spans="1:11" ht="15" customHeight="1" x14ac:dyDescent="0.25">
      <c r="A10262" s="93" t="s">
        <v>3893</v>
      </c>
      <c r="B10262" s="93"/>
      <c r="C10262" s="93"/>
      <c r="D10262" s="94" t="s">
        <v>3</v>
      </c>
      <c r="E10262" s="94"/>
      <c r="F10262" s="23" t="s">
        <v>4</v>
      </c>
      <c r="G10262" s="94" t="s">
        <v>3894</v>
      </c>
      <c r="H10262" s="94"/>
      <c r="I10262" s="94" t="s">
        <v>3895</v>
      </c>
      <c r="J10262" s="94"/>
      <c r="K10262" s="23" t="s">
        <v>3896</v>
      </c>
    </row>
    <row r="10263" spans="1:11" ht="29.1" customHeight="1" x14ac:dyDescent="0.25">
      <c r="A10263" s="24" t="s">
        <v>4054</v>
      </c>
      <c r="B10263" s="95" t="s">
        <v>4055</v>
      </c>
      <c r="C10263" s="95"/>
      <c r="D10263" s="96" t="s">
        <v>20</v>
      </c>
      <c r="E10263" s="96"/>
      <c r="F10263" s="24" t="s">
        <v>34</v>
      </c>
      <c r="G10263" s="97">
        <v>0.18468999999999999</v>
      </c>
      <c r="H10263" s="97"/>
      <c r="I10263" s="98">
        <v>517.16999999999996</v>
      </c>
      <c r="J10263" s="98"/>
      <c r="K10263" s="27">
        <f t="shared" ref="K10263:K10268" si="79">ROUND(ROUND(G10263,8)*I10263,2)</f>
        <v>95.52</v>
      </c>
    </row>
    <row r="10264" spans="1:11" ht="21" customHeight="1" x14ac:dyDescent="0.25">
      <c r="A10264" s="24" t="s">
        <v>4056</v>
      </c>
      <c r="B10264" s="95" t="s">
        <v>4057</v>
      </c>
      <c r="C10264" s="95"/>
      <c r="D10264" s="96" t="s">
        <v>20</v>
      </c>
      <c r="E10264" s="96"/>
      <c r="F10264" s="24" t="s">
        <v>2057</v>
      </c>
      <c r="G10264" s="97">
        <v>3.1900000000000001E-3</v>
      </c>
      <c r="H10264" s="97"/>
      <c r="I10264" s="98">
        <v>8.98</v>
      </c>
      <c r="J10264" s="98"/>
      <c r="K10264" s="27">
        <f t="shared" si="79"/>
        <v>0.03</v>
      </c>
    </row>
    <row r="10265" spans="1:11" ht="15" customHeight="1" x14ac:dyDescent="0.25">
      <c r="A10265" s="24" t="s">
        <v>3955</v>
      </c>
      <c r="B10265" s="95" t="s">
        <v>3956</v>
      </c>
      <c r="C10265" s="95"/>
      <c r="D10265" s="96" t="s">
        <v>20</v>
      </c>
      <c r="E10265" s="96"/>
      <c r="F10265" s="24" t="s">
        <v>3903</v>
      </c>
      <c r="G10265" s="97">
        <v>4.4999999999999998E-2</v>
      </c>
      <c r="H10265" s="97"/>
      <c r="I10265" s="98">
        <v>19.37</v>
      </c>
      <c r="J10265" s="98"/>
      <c r="K10265" s="27">
        <f t="shared" si="79"/>
        <v>0.87</v>
      </c>
    </row>
    <row r="10266" spans="1:11" ht="21" customHeight="1" x14ac:dyDescent="0.25">
      <c r="A10266" s="24" t="s">
        <v>4050</v>
      </c>
      <c r="B10266" s="95" t="s">
        <v>4051</v>
      </c>
      <c r="C10266" s="95"/>
      <c r="D10266" s="96" t="s">
        <v>20</v>
      </c>
      <c r="E10266" s="96"/>
      <c r="F10266" s="24" t="s">
        <v>84</v>
      </c>
      <c r="G10266" s="97">
        <v>0.46875</v>
      </c>
      <c r="H10266" s="97"/>
      <c r="I10266" s="98">
        <v>3.9</v>
      </c>
      <c r="J10266" s="98"/>
      <c r="K10266" s="27">
        <f t="shared" si="79"/>
        <v>1.83</v>
      </c>
    </row>
    <row r="10267" spans="1:11" ht="21" customHeight="1" x14ac:dyDescent="0.25">
      <c r="A10267" s="24" t="s">
        <v>4058</v>
      </c>
      <c r="B10267" s="95" t="s">
        <v>4059</v>
      </c>
      <c r="C10267" s="95"/>
      <c r="D10267" s="96" t="s">
        <v>20</v>
      </c>
      <c r="E10267" s="96"/>
      <c r="F10267" s="24" t="s">
        <v>84</v>
      </c>
      <c r="G10267" s="97">
        <v>0.375</v>
      </c>
      <c r="H10267" s="97"/>
      <c r="I10267" s="98">
        <v>2.69</v>
      </c>
      <c r="J10267" s="98"/>
      <c r="K10267" s="27">
        <f t="shared" si="79"/>
        <v>1.01</v>
      </c>
    </row>
    <row r="10268" spans="1:11" ht="29.1" customHeight="1" x14ac:dyDescent="0.25">
      <c r="A10268" s="24" t="s">
        <v>4060</v>
      </c>
      <c r="B10268" s="95" t="s">
        <v>4061</v>
      </c>
      <c r="C10268" s="95"/>
      <c r="D10268" s="96" t="s">
        <v>20</v>
      </c>
      <c r="E10268" s="96"/>
      <c r="F10268" s="24" t="s">
        <v>16</v>
      </c>
      <c r="G10268" s="97">
        <v>1.07</v>
      </c>
      <c r="H10268" s="97"/>
      <c r="I10268" s="98">
        <v>23.81</v>
      </c>
      <c r="J10268" s="98"/>
      <c r="K10268" s="27">
        <f t="shared" si="79"/>
        <v>25.48</v>
      </c>
    </row>
    <row r="10269" spans="1:11" ht="15" customHeight="1" x14ac:dyDescent="0.25">
      <c r="A10269" s="9"/>
      <c r="B10269" s="9"/>
      <c r="C10269" s="9"/>
      <c r="D10269" s="9"/>
      <c r="E10269" s="9"/>
      <c r="F10269" s="9"/>
      <c r="G10269" s="91" t="s">
        <v>3906</v>
      </c>
      <c r="H10269" s="91"/>
      <c r="I10269" s="91"/>
      <c r="J10269" s="91"/>
      <c r="K10269" s="28">
        <f>SUM(K10263:K10268)</f>
        <v>124.74000000000001</v>
      </c>
    </row>
    <row r="10270" spans="1:11" ht="15" customHeight="1" x14ac:dyDescent="0.25">
      <c r="A10270" s="93" t="s">
        <v>3907</v>
      </c>
      <c r="B10270" s="93"/>
      <c r="C10270" s="93"/>
      <c r="D10270" s="94" t="s">
        <v>3</v>
      </c>
      <c r="E10270" s="94"/>
      <c r="F10270" s="23" t="s">
        <v>4</v>
      </c>
      <c r="G10270" s="94" t="s">
        <v>3894</v>
      </c>
      <c r="H10270" s="94"/>
      <c r="I10270" s="94" t="s">
        <v>3895</v>
      </c>
      <c r="J10270" s="94"/>
      <c r="K10270" s="23" t="s">
        <v>3896</v>
      </c>
    </row>
    <row r="10271" spans="1:11" ht="21" customHeight="1" x14ac:dyDescent="0.25">
      <c r="A10271" s="24" t="s">
        <v>3908</v>
      </c>
      <c r="B10271" s="95" t="s">
        <v>3909</v>
      </c>
      <c r="C10271" s="95"/>
      <c r="D10271" s="96" t="s">
        <v>20</v>
      </c>
      <c r="E10271" s="96"/>
      <c r="F10271" s="24" t="s">
        <v>2056</v>
      </c>
      <c r="G10271" s="97">
        <v>0.13009999999999999</v>
      </c>
      <c r="H10271" s="97"/>
      <c r="I10271" s="98">
        <v>32.24</v>
      </c>
      <c r="J10271" s="98"/>
      <c r="K10271" s="27">
        <f>ROUND(ROUND(G10271,8)*I10271,2)</f>
        <v>4.1900000000000004</v>
      </c>
    </row>
    <row r="10272" spans="1:11" ht="15" customHeight="1" x14ac:dyDescent="0.25">
      <c r="A10272" s="24" t="s">
        <v>3971</v>
      </c>
      <c r="B10272" s="95" t="s">
        <v>3972</v>
      </c>
      <c r="C10272" s="95"/>
      <c r="D10272" s="96" t="s">
        <v>20</v>
      </c>
      <c r="E10272" s="96"/>
      <c r="F10272" s="24" t="s">
        <v>2056</v>
      </c>
      <c r="G10272" s="97">
        <v>8.7400000000000005E-2</v>
      </c>
      <c r="H10272" s="97"/>
      <c r="I10272" s="98">
        <v>32.69</v>
      </c>
      <c r="J10272" s="98"/>
      <c r="K10272" s="27">
        <f>ROUND(ROUND(G10272,8)*I10272,2)</f>
        <v>2.86</v>
      </c>
    </row>
    <row r="10273" spans="1:11" ht="15" customHeight="1" x14ac:dyDescent="0.25">
      <c r="A10273" s="24" t="s">
        <v>3910</v>
      </c>
      <c r="B10273" s="95" t="s">
        <v>3911</v>
      </c>
      <c r="C10273" s="95"/>
      <c r="D10273" s="96" t="s">
        <v>20</v>
      </c>
      <c r="E10273" s="96"/>
      <c r="F10273" s="24" t="s">
        <v>2056</v>
      </c>
      <c r="G10273" s="97">
        <v>0.21759999999999999</v>
      </c>
      <c r="H10273" s="97"/>
      <c r="I10273" s="98">
        <v>24.94</v>
      </c>
      <c r="J10273" s="98"/>
      <c r="K10273" s="27">
        <f>ROUND(ROUND(G10273,8)*I10273,2)</f>
        <v>5.43</v>
      </c>
    </row>
    <row r="10274" spans="1:11" ht="18" customHeight="1" x14ac:dyDescent="0.25">
      <c r="A10274" s="9"/>
      <c r="B10274" s="9"/>
      <c r="C10274" s="9"/>
      <c r="D10274" s="9"/>
      <c r="E10274" s="9"/>
      <c r="F10274" s="9"/>
      <c r="G10274" s="91" t="s">
        <v>3912</v>
      </c>
      <c r="H10274" s="91"/>
      <c r="I10274" s="91"/>
      <c r="J10274" s="91"/>
      <c r="K10274" s="28">
        <f>SUM(K10271:K10273)</f>
        <v>12.48</v>
      </c>
    </row>
    <row r="10275" spans="1:11" ht="15" customHeight="1" x14ac:dyDescent="0.25">
      <c r="A10275" s="93" t="s">
        <v>3922</v>
      </c>
      <c r="B10275" s="93"/>
      <c r="C10275" s="93"/>
      <c r="D10275" s="94" t="s">
        <v>3</v>
      </c>
      <c r="E10275" s="94"/>
      <c r="F10275" s="23" t="s">
        <v>4</v>
      </c>
      <c r="G10275" s="94" t="s">
        <v>3894</v>
      </c>
      <c r="H10275" s="94"/>
      <c r="I10275" s="94" t="s">
        <v>3895</v>
      </c>
      <c r="J10275" s="94"/>
      <c r="K10275" s="23" t="s">
        <v>3896</v>
      </c>
    </row>
    <row r="10276" spans="1:11" ht="29.1" customHeight="1" x14ac:dyDescent="0.25">
      <c r="A10276" s="24" t="s">
        <v>4062</v>
      </c>
      <c r="B10276" s="95" t="s">
        <v>4063</v>
      </c>
      <c r="C10276" s="95"/>
      <c r="D10276" s="96" t="s">
        <v>20</v>
      </c>
      <c r="E10276" s="96"/>
      <c r="F10276" s="24" t="s">
        <v>3903</v>
      </c>
      <c r="G10276" s="97">
        <v>1.23E-2</v>
      </c>
      <c r="H10276" s="97"/>
      <c r="I10276" s="98">
        <v>23.44</v>
      </c>
      <c r="J10276" s="98"/>
      <c r="K10276" s="27">
        <f>ROUND(ROUND(G10276,8)*I10276,2)</f>
        <v>0.28999999999999998</v>
      </c>
    </row>
    <row r="10277" spans="1:11" ht="21" customHeight="1" x14ac:dyDescent="0.25">
      <c r="A10277" s="24" t="s">
        <v>4064</v>
      </c>
      <c r="B10277" s="95" t="s">
        <v>4065</v>
      </c>
      <c r="C10277" s="95"/>
      <c r="D10277" s="96" t="s">
        <v>4066</v>
      </c>
      <c r="E10277" s="96"/>
      <c r="F10277" s="24" t="s">
        <v>26</v>
      </c>
      <c r="G10277" s="97">
        <v>4</v>
      </c>
      <c r="H10277" s="97"/>
      <c r="I10277" s="98">
        <v>5.76</v>
      </c>
      <c r="J10277" s="98"/>
      <c r="K10277" s="27">
        <f>ROUND(ROUND(G10277,8)*I10277,2)</f>
        <v>23.04</v>
      </c>
    </row>
    <row r="10278" spans="1:11" ht="15" customHeight="1" x14ac:dyDescent="0.25">
      <c r="A10278" s="9"/>
      <c r="B10278" s="9"/>
      <c r="C10278" s="9"/>
      <c r="D10278" s="9"/>
      <c r="E10278" s="9"/>
      <c r="F10278" s="9"/>
      <c r="G10278" s="91" t="s">
        <v>3933</v>
      </c>
      <c r="H10278" s="91"/>
      <c r="I10278" s="91"/>
      <c r="J10278" s="91"/>
      <c r="K10278" s="28">
        <f>SUM(K10276:K10277)</f>
        <v>23.33</v>
      </c>
    </row>
    <row r="10279" spans="1:11" ht="15" customHeight="1" x14ac:dyDescent="0.25">
      <c r="A10279" s="9"/>
      <c r="B10279" s="9"/>
      <c r="C10279" s="9"/>
      <c r="D10279" s="9"/>
      <c r="E10279" s="9"/>
      <c r="F10279" s="9"/>
      <c r="G10279" s="92" t="s">
        <v>3913</v>
      </c>
      <c r="H10279" s="92"/>
      <c r="I10279" s="92"/>
      <c r="J10279" s="92"/>
      <c r="K10279" s="29">
        <f>ROUND(SUM(K10269,K10274,K10278),2)</f>
        <v>160.55000000000001</v>
      </c>
    </row>
    <row r="10280" spans="1:11" ht="9.9499999999999993" customHeight="1" x14ac:dyDescent="0.25">
      <c r="A10280" s="9"/>
      <c r="B10280" s="9"/>
      <c r="C10280" s="9"/>
      <c r="D10280" s="9"/>
      <c r="E10280" s="9"/>
      <c r="F10280" s="9"/>
      <c r="G10280" s="100"/>
      <c r="H10280" s="100"/>
      <c r="I10280" s="100"/>
      <c r="J10280" s="100"/>
      <c r="K10280" s="100"/>
    </row>
    <row r="10281" spans="1:11" ht="20.100000000000001" customHeight="1" x14ac:dyDescent="0.25">
      <c r="A10281" s="99" t="s">
        <v>2904</v>
      </c>
      <c r="B10281" s="99"/>
      <c r="C10281" s="99"/>
      <c r="D10281" s="99"/>
      <c r="E10281" s="99"/>
      <c r="F10281" s="99"/>
      <c r="G10281" s="99"/>
      <c r="H10281" s="99"/>
      <c r="I10281" s="99"/>
      <c r="J10281" s="99"/>
      <c r="K10281" s="99"/>
    </row>
    <row r="10282" spans="1:11" ht="15" customHeight="1" x14ac:dyDescent="0.25">
      <c r="A10282" s="93" t="s">
        <v>3893</v>
      </c>
      <c r="B10282" s="93"/>
      <c r="C10282" s="93"/>
      <c r="D10282" s="94" t="s">
        <v>3</v>
      </c>
      <c r="E10282" s="94"/>
      <c r="F10282" s="23" t="s">
        <v>4</v>
      </c>
      <c r="G10282" s="94" t="s">
        <v>3894</v>
      </c>
      <c r="H10282" s="94"/>
      <c r="I10282" s="94" t="s">
        <v>3895</v>
      </c>
      <c r="J10282" s="94"/>
      <c r="K10282" s="23" t="s">
        <v>3896</v>
      </c>
    </row>
    <row r="10283" spans="1:11" ht="45.95" customHeight="1" x14ac:dyDescent="0.25">
      <c r="A10283" s="24" t="s">
        <v>4073</v>
      </c>
      <c r="B10283" s="95" t="s">
        <v>4074</v>
      </c>
      <c r="C10283" s="95"/>
      <c r="D10283" s="96" t="s">
        <v>20</v>
      </c>
      <c r="E10283" s="96"/>
      <c r="F10283" s="24" t="s">
        <v>26</v>
      </c>
      <c r="G10283" s="97">
        <v>1</v>
      </c>
      <c r="H10283" s="97"/>
      <c r="I10283" s="98">
        <v>1235.9100000000001</v>
      </c>
      <c r="J10283" s="98"/>
      <c r="K10283" s="27">
        <f>TRUNC(TRUNC(G10283,8)*I10283,2)</f>
        <v>1235.9100000000001</v>
      </c>
    </row>
    <row r="10284" spans="1:11" ht="21" customHeight="1" x14ac:dyDescent="0.25">
      <c r="A10284" s="24" t="s">
        <v>4075</v>
      </c>
      <c r="B10284" s="95" t="s">
        <v>4076</v>
      </c>
      <c r="C10284" s="95"/>
      <c r="D10284" s="96" t="s">
        <v>20</v>
      </c>
      <c r="E10284" s="96"/>
      <c r="F10284" s="24" t="s">
        <v>34</v>
      </c>
      <c r="G10284" s="97">
        <v>1.1999999999999999E-3</v>
      </c>
      <c r="H10284" s="97"/>
      <c r="I10284" s="98">
        <v>205.09</v>
      </c>
      <c r="J10284" s="98"/>
      <c r="K10284" s="27">
        <f>TRUNC(TRUNC(G10284,8)*I10284,2)</f>
        <v>0.24</v>
      </c>
    </row>
    <row r="10285" spans="1:11" ht="15" customHeight="1" x14ac:dyDescent="0.25">
      <c r="A10285" s="9"/>
      <c r="B10285" s="9"/>
      <c r="C10285" s="9"/>
      <c r="D10285" s="9"/>
      <c r="E10285" s="9"/>
      <c r="F10285" s="9"/>
      <c r="G10285" s="91" t="s">
        <v>3906</v>
      </c>
      <c r="H10285" s="91"/>
      <c r="I10285" s="91"/>
      <c r="J10285" s="91"/>
      <c r="K10285" s="28">
        <f>SUM(K10283:K10284)</f>
        <v>1236.1500000000001</v>
      </c>
    </row>
    <row r="10286" spans="1:11" ht="15" customHeight="1" x14ac:dyDescent="0.25">
      <c r="A10286" s="93" t="s">
        <v>3907</v>
      </c>
      <c r="B10286" s="93"/>
      <c r="C10286" s="93"/>
      <c r="D10286" s="94" t="s">
        <v>3</v>
      </c>
      <c r="E10286" s="94"/>
      <c r="F10286" s="23" t="s">
        <v>4</v>
      </c>
      <c r="G10286" s="94" t="s">
        <v>3894</v>
      </c>
      <c r="H10286" s="94"/>
      <c r="I10286" s="94" t="s">
        <v>3895</v>
      </c>
      <c r="J10286" s="94"/>
      <c r="K10286" s="23" t="s">
        <v>3896</v>
      </c>
    </row>
    <row r="10287" spans="1:11" ht="15" customHeight="1" x14ac:dyDescent="0.25">
      <c r="A10287" s="24" t="s">
        <v>3971</v>
      </c>
      <c r="B10287" s="95" t="s">
        <v>3972</v>
      </c>
      <c r="C10287" s="95"/>
      <c r="D10287" s="96" t="s">
        <v>20</v>
      </c>
      <c r="E10287" s="96"/>
      <c r="F10287" s="24" t="s">
        <v>2056</v>
      </c>
      <c r="G10287" s="97">
        <v>0.86809999999999998</v>
      </c>
      <c r="H10287" s="97"/>
      <c r="I10287" s="98">
        <v>32.69</v>
      </c>
      <c r="J10287" s="98"/>
      <c r="K10287" s="27">
        <f>TRUNC(TRUNC(G10287,8)*I10287,2)</f>
        <v>28.37</v>
      </c>
    </row>
    <row r="10288" spans="1:11" ht="15" customHeight="1" x14ac:dyDescent="0.25">
      <c r="A10288" s="24" t="s">
        <v>3910</v>
      </c>
      <c r="B10288" s="95" t="s">
        <v>3911</v>
      </c>
      <c r="C10288" s="95"/>
      <c r="D10288" s="96" t="s">
        <v>20</v>
      </c>
      <c r="E10288" s="96"/>
      <c r="F10288" s="24" t="s">
        <v>2056</v>
      </c>
      <c r="G10288" s="97">
        <v>0.57869999999999999</v>
      </c>
      <c r="H10288" s="97"/>
      <c r="I10288" s="98">
        <v>24.94</v>
      </c>
      <c r="J10288" s="98"/>
      <c r="K10288" s="27">
        <f>TRUNC(TRUNC(G10288,8)*I10288,2)</f>
        <v>14.43</v>
      </c>
    </row>
    <row r="10289" spans="1:11" ht="18" customHeight="1" x14ac:dyDescent="0.25">
      <c r="A10289" s="9"/>
      <c r="B10289" s="9"/>
      <c r="C10289" s="9"/>
      <c r="D10289" s="9"/>
      <c r="E10289" s="9"/>
      <c r="F10289" s="9"/>
      <c r="G10289" s="91" t="s">
        <v>3912</v>
      </c>
      <c r="H10289" s="91"/>
      <c r="I10289" s="91"/>
      <c r="J10289" s="91"/>
      <c r="K10289" s="28">
        <f>SUM(K10287:K10288)</f>
        <v>42.8</v>
      </c>
    </row>
    <row r="10290" spans="1:11" ht="15" customHeight="1" x14ac:dyDescent="0.25">
      <c r="A10290" s="93" t="s">
        <v>3922</v>
      </c>
      <c r="B10290" s="93"/>
      <c r="C10290" s="93"/>
      <c r="D10290" s="94" t="s">
        <v>3</v>
      </c>
      <c r="E10290" s="94"/>
      <c r="F10290" s="23" t="s">
        <v>4</v>
      </c>
      <c r="G10290" s="94" t="s">
        <v>3894</v>
      </c>
      <c r="H10290" s="94"/>
      <c r="I10290" s="94" t="s">
        <v>3895</v>
      </c>
      <c r="J10290" s="94"/>
      <c r="K10290" s="23" t="s">
        <v>3896</v>
      </c>
    </row>
    <row r="10291" spans="1:11" ht="29.1" customHeight="1" x14ac:dyDescent="0.25">
      <c r="A10291" s="24" t="s">
        <v>4077</v>
      </c>
      <c r="B10291" s="95" t="s">
        <v>4078</v>
      </c>
      <c r="C10291" s="95"/>
      <c r="D10291" s="96" t="s">
        <v>20</v>
      </c>
      <c r="E10291" s="96"/>
      <c r="F10291" s="24" t="s">
        <v>34</v>
      </c>
      <c r="G10291" s="97">
        <v>2.2200000000000001E-2</v>
      </c>
      <c r="H10291" s="97"/>
      <c r="I10291" s="98">
        <v>924.6</v>
      </c>
      <c r="J10291" s="98"/>
      <c r="K10291" s="27">
        <f>TRUNC(TRUNC(G10291,8)*I10291,2)</f>
        <v>20.52</v>
      </c>
    </row>
    <row r="10292" spans="1:11" ht="15" customHeight="1" x14ac:dyDescent="0.25">
      <c r="A10292" s="9"/>
      <c r="B10292" s="9"/>
      <c r="C10292" s="9"/>
      <c r="D10292" s="9"/>
      <c r="E10292" s="9"/>
      <c r="F10292" s="9"/>
      <c r="G10292" s="91" t="s">
        <v>3933</v>
      </c>
      <c r="H10292" s="91"/>
      <c r="I10292" s="91"/>
      <c r="J10292" s="91"/>
      <c r="K10292" s="28">
        <f>SUM(K10291:K10291)</f>
        <v>20.52</v>
      </c>
    </row>
    <row r="10293" spans="1:11" ht="15" customHeight="1" x14ac:dyDescent="0.25">
      <c r="A10293" s="9"/>
      <c r="B10293" s="9"/>
      <c r="C10293" s="9"/>
      <c r="D10293" s="9"/>
      <c r="E10293" s="9"/>
      <c r="F10293" s="9"/>
      <c r="G10293" s="92" t="s">
        <v>3913</v>
      </c>
      <c r="H10293" s="92"/>
      <c r="I10293" s="92"/>
      <c r="J10293" s="92"/>
      <c r="K10293" s="29">
        <f>ROUND(SUM(K10285,K10289,K10292),2)</f>
        <v>1299.47</v>
      </c>
    </row>
    <row r="10294" spans="1:11" ht="9.9499999999999993" customHeight="1" x14ac:dyDescent="0.25">
      <c r="A10294" s="9"/>
      <c r="B10294" s="9"/>
      <c r="C10294" s="9"/>
      <c r="D10294" s="9"/>
      <c r="E10294" s="9"/>
      <c r="F10294" s="9"/>
      <c r="G10294" s="100"/>
      <c r="H10294" s="100"/>
      <c r="I10294" s="100"/>
      <c r="J10294" s="100"/>
      <c r="K10294" s="100"/>
    </row>
    <row r="10295" spans="1:11" ht="20.100000000000001" customHeight="1" x14ac:dyDescent="0.25">
      <c r="A10295" s="99" t="s">
        <v>2905</v>
      </c>
      <c r="B10295" s="99"/>
      <c r="C10295" s="99"/>
      <c r="D10295" s="99"/>
      <c r="E10295" s="99"/>
      <c r="F10295" s="99"/>
      <c r="G10295" s="99"/>
      <c r="H10295" s="99"/>
      <c r="I10295" s="99"/>
      <c r="J10295" s="99"/>
      <c r="K10295" s="99"/>
    </row>
    <row r="10296" spans="1:11" ht="15" customHeight="1" x14ac:dyDescent="0.25">
      <c r="A10296" s="93" t="s">
        <v>3893</v>
      </c>
      <c r="B10296" s="93"/>
      <c r="C10296" s="93"/>
      <c r="D10296" s="94" t="s">
        <v>3</v>
      </c>
      <c r="E10296" s="94"/>
      <c r="F10296" s="23" t="s">
        <v>4</v>
      </c>
      <c r="G10296" s="94" t="s">
        <v>3894</v>
      </c>
      <c r="H10296" s="94"/>
      <c r="I10296" s="94" t="s">
        <v>3895</v>
      </c>
      <c r="J10296" s="94"/>
      <c r="K10296" s="23" t="s">
        <v>3896</v>
      </c>
    </row>
    <row r="10297" spans="1:11" ht="15" customHeight="1" x14ac:dyDescent="0.25">
      <c r="A10297" s="24" t="s">
        <v>4067</v>
      </c>
      <c r="B10297" s="95" t="s">
        <v>4068</v>
      </c>
      <c r="C10297" s="95"/>
      <c r="D10297" s="96" t="s">
        <v>20</v>
      </c>
      <c r="E10297" s="96"/>
      <c r="F10297" s="24" t="s">
        <v>3903</v>
      </c>
      <c r="G10297" s="97">
        <v>8.6199999999999992</v>
      </c>
      <c r="H10297" s="97"/>
      <c r="I10297" s="98">
        <v>1.1299999999999999</v>
      </c>
      <c r="J10297" s="98"/>
      <c r="K10297" s="27">
        <f>TRUNC(TRUNC(G10297,8)*I10297,2)</f>
        <v>9.74</v>
      </c>
    </row>
    <row r="10298" spans="1:11" ht="29.1" customHeight="1" x14ac:dyDescent="0.25">
      <c r="A10298" s="24" t="s">
        <v>4069</v>
      </c>
      <c r="B10298" s="95" t="s">
        <v>4070</v>
      </c>
      <c r="C10298" s="95"/>
      <c r="D10298" s="96" t="s">
        <v>20</v>
      </c>
      <c r="E10298" s="96"/>
      <c r="F10298" s="24" t="s">
        <v>26</v>
      </c>
      <c r="G10298" s="97">
        <v>6.4375</v>
      </c>
      <c r="H10298" s="97"/>
      <c r="I10298" s="98">
        <v>17.63</v>
      </c>
      <c r="J10298" s="98"/>
      <c r="K10298" s="27">
        <f>TRUNC(TRUNC(G10298,8)*I10298,2)</f>
        <v>113.49</v>
      </c>
    </row>
    <row r="10299" spans="1:11" ht="15" customHeight="1" x14ac:dyDescent="0.25">
      <c r="A10299" s="24" t="s">
        <v>4071</v>
      </c>
      <c r="B10299" s="95" t="s">
        <v>4072</v>
      </c>
      <c r="C10299" s="95"/>
      <c r="D10299" s="96" t="s">
        <v>20</v>
      </c>
      <c r="E10299" s="96"/>
      <c r="F10299" s="24" t="s">
        <v>3903</v>
      </c>
      <c r="G10299" s="97">
        <v>0.24</v>
      </c>
      <c r="H10299" s="97"/>
      <c r="I10299" s="98">
        <v>3.58</v>
      </c>
      <c r="J10299" s="98"/>
      <c r="K10299" s="27">
        <f>TRUNC(TRUNC(G10299,8)*I10299,2)</f>
        <v>0.85</v>
      </c>
    </row>
    <row r="10300" spans="1:11" ht="15" customHeight="1" x14ac:dyDescent="0.25">
      <c r="A10300" s="9"/>
      <c r="B10300" s="9"/>
      <c r="C10300" s="9"/>
      <c r="D10300" s="9"/>
      <c r="E10300" s="9"/>
      <c r="F10300" s="9"/>
      <c r="G10300" s="91" t="s">
        <v>3906</v>
      </c>
      <c r="H10300" s="91"/>
      <c r="I10300" s="91"/>
      <c r="J10300" s="91"/>
      <c r="K10300" s="28">
        <f>SUM(K10297:K10299)</f>
        <v>124.07999999999998</v>
      </c>
    </row>
    <row r="10301" spans="1:11" ht="15" customHeight="1" x14ac:dyDescent="0.25">
      <c r="A10301" s="93" t="s">
        <v>3907</v>
      </c>
      <c r="B10301" s="93"/>
      <c r="C10301" s="93"/>
      <c r="D10301" s="94" t="s">
        <v>3</v>
      </c>
      <c r="E10301" s="94"/>
      <c r="F10301" s="23" t="s">
        <v>4</v>
      </c>
      <c r="G10301" s="94" t="s">
        <v>3894</v>
      </c>
      <c r="H10301" s="94"/>
      <c r="I10301" s="94" t="s">
        <v>3895</v>
      </c>
      <c r="J10301" s="94"/>
      <c r="K10301" s="23" t="s">
        <v>3896</v>
      </c>
    </row>
    <row r="10302" spans="1:11" ht="15" customHeight="1" x14ac:dyDescent="0.25">
      <c r="A10302" s="24" t="s">
        <v>3971</v>
      </c>
      <c r="B10302" s="95" t="s">
        <v>3972</v>
      </c>
      <c r="C10302" s="95"/>
      <c r="D10302" s="96" t="s">
        <v>20</v>
      </c>
      <c r="E10302" s="96"/>
      <c r="F10302" s="24" t="s">
        <v>2056</v>
      </c>
      <c r="G10302" s="97">
        <v>0.63900000000000001</v>
      </c>
      <c r="H10302" s="97"/>
      <c r="I10302" s="98">
        <v>32.69</v>
      </c>
      <c r="J10302" s="98"/>
      <c r="K10302" s="27">
        <f>TRUNC(TRUNC(G10302,8)*I10302,2)</f>
        <v>20.88</v>
      </c>
    </row>
    <row r="10303" spans="1:11" ht="15" customHeight="1" x14ac:dyDescent="0.25">
      <c r="A10303" s="24" t="s">
        <v>3910</v>
      </c>
      <c r="B10303" s="95" t="s">
        <v>3911</v>
      </c>
      <c r="C10303" s="95"/>
      <c r="D10303" s="96" t="s">
        <v>20</v>
      </c>
      <c r="E10303" s="96"/>
      <c r="F10303" s="24" t="s">
        <v>2056</v>
      </c>
      <c r="G10303" s="97">
        <v>1.2789999999999999</v>
      </c>
      <c r="H10303" s="97"/>
      <c r="I10303" s="98">
        <v>24.94</v>
      </c>
      <c r="J10303" s="98"/>
      <c r="K10303" s="27">
        <f>TRUNC(TRUNC(G10303,8)*I10303,2)</f>
        <v>31.89</v>
      </c>
    </row>
    <row r="10304" spans="1:11" ht="18" customHeight="1" x14ac:dyDescent="0.25">
      <c r="A10304" s="9"/>
      <c r="B10304" s="9"/>
      <c r="C10304" s="9"/>
      <c r="D10304" s="9"/>
      <c r="E10304" s="9"/>
      <c r="F10304" s="9"/>
      <c r="G10304" s="91" t="s">
        <v>3912</v>
      </c>
      <c r="H10304" s="91"/>
      <c r="I10304" s="91"/>
      <c r="J10304" s="91"/>
      <c r="K10304" s="28">
        <f>SUM(K10302:K10303)</f>
        <v>52.769999999999996</v>
      </c>
    </row>
    <row r="10305" spans="1:11" ht="15" customHeight="1" x14ac:dyDescent="0.25">
      <c r="A10305" s="9"/>
      <c r="B10305" s="9"/>
      <c r="C10305" s="9"/>
      <c r="D10305" s="9"/>
      <c r="E10305" s="9"/>
      <c r="F10305" s="9"/>
      <c r="G10305" s="92" t="s">
        <v>3913</v>
      </c>
      <c r="H10305" s="92"/>
      <c r="I10305" s="92"/>
      <c r="J10305" s="92"/>
      <c r="K10305" s="29">
        <f>ROUND(SUM(K10300,K10304),2)</f>
        <v>176.85</v>
      </c>
    </row>
    <row r="10306" spans="1:11" ht="9.9499999999999993" customHeight="1" x14ac:dyDescent="0.25">
      <c r="A10306" s="9"/>
      <c r="B10306" s="9"/>
      <c r="C10306" s="9"/>
      <c r="D10306" s="9"/>
      <c r="E10306" s="9"/>
      <c r="F10306" s="9"/>
      <c r="G10306" s="100"/>
      <c r="H10306" s="100"/>
      <c r="I10306" s="100"/>
      <c r="J10306" s="100"/>
      <c r="K10306" s="100"/>
    </row>
    <row r="10307" spans="1:11" ht="20.100000000000001" customHeight="1" x14ac:dyDescent="0.25">
      <c r="A10307" s="99" t="s">
        <v>2906</v>
      </c>
      <c r="B10307" s="99"/>
      <c r="C10307" s="99"/>
      <c r="D10307" s="99"/>
      <c r="E10307" s="99"/>
      <c r="F10307" s="99"/>
      <c r="G10307" s="99"/>
      <c r="H10307" s="99"/>
      <c r="I10307" s="99"/>
      <c r="J10307" s="99"/>
      <c r="K10307" s="99"/>
    </row>
    <row r="10308" spans="1:11" ht="20.100000000000001" customHeight="1" x14ac:dyDescent="0.25">
      <c r="A10308" s="106" t="s">
        <v>4010</v>
      </c>
      <c r="B10308" s="106"/>
      <c r="C10308" s="106"/>
      <c r="D10308" s="106"/>
      <c r="E10308" s="106"/>
      <c r="F10308" s="2" t="s">
        <v>4</v>
      </c>
      <c r="G10308" s="87" t="s">
        <v>4001</v>
      </c>
      <c r="H10308" s="87"/>
      <c r="I10308" s="87" t="s">
        <v>3895</v>
      </c>
      <c r="J10308" s="87"/>
      <c r="K10308" s="2" t="s">
        <v>4011</v>
      </c>
    </row>
    <row r="10309" spans="1:11" ht="15" customHeight="1" x14ac:dyDescent="0.25">
      <c r="A10309" s="6" t="s">
        <v>4079</v>
      </c>
      <c r="B10309" s="104" t="s">
        <v>4080</v>
      </c>
      <c r="C10309" s="104"/>
      <c r="D10309" s="104"/>
      <c r="E10309" s="104"/>
      <c r="F10309" s="6" t="s">
        <v>77</v>
      </c>
      <c r="G10309" s="113">
        <v>1.7700000000000001E-3</v>
      </c>
      <c r="H10309" s="113"/>
      <c r="I10309" s="105">
        <v>33.79</v>
      </c>
      <c r="J10309" s="105"/>
      <c r="K10309" s="33">
        <f>ROUND(ROUND(G10309,5)*I10309,4)</f>
        <v>5.9799999999999999E-2</v>
      </c>
    </row>
    <row r="10310" spans="1:11" ht="15" customHeight="1" x14ac:dyDescent="0.25">
      <c r="A10310" s="6" t="s">
        <v>4081</v>
      </c>
      <c r="B10310" s="104" t="s">
        <v>4082</v>
      </c>
      <c r="C10310" s="104"/>
      <c r="D10310" s="104"/>
      <c r="E10310" s="104"/>
      <c r="F10310" s="6" t="s">
        <v>77</v>
      </c>
      <c r="G10310" s="113">
        <v>3.9300000000000003E-3</v>
      </c>
      <c r="H10310" s="113"/>
      <c r="I10310" s="105">
        <v>448.02</v>
      </c>
      <c r="J10310" s="105"/>
      <c r="K10310" s="33">
        <f>ROUND(ROUND(G10310,5)*I10310,4)</f>
        <v>1.7606999999999999</v>
      </c>
    </row>
    <row r="10311" spans="1:11" ht="15" customHeight="1" x14ac:dyDescent="0.25">
      <c r="A10311" s="6" t="s">
        <v>4083</v>
      </c>
      <c r="B10311" s="104" t="s">
        <v>4084</v>
      </c>
      <c r="C10311" s="104"/>
      <c r="D10311" s="104"/>
      <c r="E10311" s="104"/>
      <c r="F10311" s="6" t="s">
        <v>77</v>
      </c>
      <c r="G10311" s="113">
        <v>7.0800000000000004E-3</v>
      </c>
      <c r="H10311" s="113"/>
      <c r="I10311" s="105">
        <v>46.06</v>
      </c>
      <c r="J10311" s="105"/>
      <c r="K10311" s="33">
        <f>ROUND(ROUND(G10311,5)*I10311,4)</f>
        <v>0.3261</v>
      </c>
    </row>
    <row r="10312" spans="1:11" ht="15" customHeight="1" x14ac:dyDescent="0.25">
      <c r="A10312" s="6" t="s">
        <v>4085</v>
      </c>
      <c r="B10312" s="104" t="s">
        <v>4086</v>
      </c>
      <c r="C10312" s="104"/>
      <c r="D10312" s="104"/>
      <c r="E10312" s="104"/>
      <c r="F10312" s="6" t="s">
        <v>103</v>
      </c>
      <c r="G10312" s="113">
        <v>1</v>
      </c>
      <c r="H10312" s="113"/>
      <c r="I10312" s="105">
        <v>16.98</v>
      </c>
      <c r="J10312" s="105"/>
      <c r="K10312" s="33">
        <f>ROUND(ROUND(G10312,5)*I10312,4)</f>
        <v>16.98</v>
      </c>
    </row>
    <row r="10313" spans="1:11" ht="15" customHeight="1" x14ac:dyDescent="0.25">
      <c r="A10313" s="1"/>
      <c r="B10313" s="1"/>
      <c r="C10313" s="1"/>
      <c r="D10313" s="1"/>
      <c r="E10313" s="1"/>
      <c r="F10313" s="1"/>
      <c r="G10313" s="85" t="s">
        <v>4014</v>
      </c>
      <c r="H10313" s="85"/>
      <c r="I10313" s="85"/>
      <c r="J10313" s="85"/>
      <c r="K10313" s="34">
        <f>SUM(K10309:K10312)</f>
        <v>19.1266</v>
      </c>
    </row>
    <row r="10314" spans="1:11" ht="15" customHeight="1" x14ac:dyDescent="0.25">
      <c r="A10314" s="106" t="s">
        <v>4015</v>
      </c>
      <c r="B10314" s="106"/>
      <c r="C10314" s="106"/>
      <c r="D10314" s="23" t="s">
        <v>4016</v>
      </c>
      <c r="E10314" s="94" t="s">
        <v>4017</v>
      </c>
      <c r="F10314" s="94"/>
      <c r="G10314" s="94" t="s">
        <v>4001</v>
      </c>
      <c r="H10314" s="94"/>
      <c r="I10314" s="94" t="s">
        <v>3895</v>
      </c>
      <c r="J10314" s="94"/>
      <c r="K10314" s="23" t="s">
        <v>4011</v>
      </c>
    </row>
    <row r="10315" spans="1:11" ht="27.95" customHeight="1" x14ac:dyDescent="0.25">
      <c r="A10315" s="38" t="s">
        <v>4085</v>
      </c>
      <c r="B10315" s="109" t="s">
        <v>4087</v>
      </c>
      <c r="C10315" s="109"/>
      <c r="D10315" s="38" t="s">
        <v>4019</v>
      </c>
      <c r="E10315" s="110" t="s">
        <v>4088</v>
      </c>
      <c r="F10315" s="110"/>
      <c r="G10315" s="111">
        <v>1.9630000000000002E-2</v>
      </c>
      <c r="H10315" s="111"/>
      <c r="I10315" s="112">
        <v>33.64</v>
      </c>
      <c r="J10315" s="112"/>
      <c r="K10315" s="41">
        <f>ROUND(ROUND(G10315,5)*I10315,4)</f>
        <v>0.66039999999999999</v>
      </c>
    </row>
    <row r="10316" spans="1:11" ht="15" customHeight="1" x14ac:dyDescent="0.25">
      <c r="A10316" s="1"/>
      <c r="B10316" s="1"/>
      <c r="C10316" s="1"/>
      <c r="D10316" s="1"/>
      <c r="E10316" s="1"/>
      <c r="F10316" s="1"/>
      <c r="G10316" s="85" t="s">
        <v>4021</v>
      </c>
      <c r="H10316" s="85"/>
      <c r="I10316" s="85"/>
      <c r="J10316" s="85"/>
      <c r="K10316" s="33">
        <f>SUM(K10315:K10315)</f>
        <v>0.66039999999999999</v>
      </c>
    </row>
    <row r="10317" spans="1:11" ht="12.95" customHeight="1" x14ac:dyDescent="0.25">
      <c r="A10317" s="106" t="s">
        <v>4022</v>
      </c>
      <c r="B10317" s="106"/>
      <c r="C10317" s="94" t="s">
        <v>4023</v>
      </c>
      <c r="D10317" s="94" t="s">
        <v>5</v>
      </c>
      <c r="E10317" s="94" t="s">
        <v>4024</v>
      </c>
      <c r="F10317" s="94"/>
      <c r="G10317" s="94" t="s">
        <v>4025</v>
      </c>
      <c r="H10317" s="94"/>
      <c r="I10317" s="94" t="s">
        <v>2086</v>
      </c>
      <c r="J10317" s="94"/>
      <c r="K10317" s="94" t="s">
        <v>4011</v>
      </c>
    </row>
    <row r="10318" spans="1:11" ht="12" customHeight="1" x14ac:dyDescent="0.25">
      <c r="A10318" s="106"/>
      <c r="B10318" s="106"/>
      <c r="C10318" s="94"/>
      <c r="D10318" s="94"/>
      <c r="E10318" s="23" t="s">
        <v>2092</v>
      </c>
      <c r="F10318" s="23" t="s">
        <v>4026</v>
      </c>
      <c r="G10318" s="23" t="s">
        <v>2092</v>
      </c>
      <c r="H10318" s="23" t="s">
        <v>4026</v>
      </c>
      <c r="I10318" s="23" t="s">
        <v>2092</v>
      </c>
      <c r="J10318" s="23" t="s">
        <v>4026</v>
      </c>
      <c r="K10318" s="94"/>
    </row>
    <row r="10319" spans="1:11" ht="27.95" customHeight="1" x14ac:dyDescent="0.25">
      <c r="A10319" s="38" t="s">
        <v>4085</v>
      </c>
      <c r="B10319" s="39" t="s">
        <v>4087</v>
      </c>
      <c r="C10319" s="38" t="s">
        <v>4027</v>
      </c>
      <c r="D10319" s="40">
        <v>1.9630000000000002E-2</v>
      </c>
      <c r="E10319" s="42">
        <v>0</v>
      </c>
      <c r="F10319" s="43">
        <v>1.1100000000000001</v>
      </c>
      <c r="G10319" s="42">
        <v>0</v>
      </c>
      <c r="H10319" s="43">
        <v>0.88</v>
      </c>
      <c r="I10319" s="42">
        <v>0</v>
      </c>
      <c r="J10319" s="43">
        <v>0.72</v>
      </c>
      <c r="K10319" s="41">
        <f>ROUND(D10319*(ROUND(E10319*F10319,4)+ROUND(G10319*H10319,4)+ROUND(I10319*J10319,4)),4)</f>
        <v>0</v>
      </c>
    </row>
    <row r="10320" spans="1:11" ht="15" customHeight="1" x14ac:dyDescent="0.25">
      <c r="A10320" s="1"/>
      <c r="B10320" s="1"/>
      <c r="C10320" s="1"/>
      <c r="D10320" s="1"/>
      <c r="E10320" s="1"/>
      <c r="F10320" s="1"/>
      <c r="G10320" s="85" t="s">
        <v>4028</v>
      </c>
      <c r="H10320" s="85"/>
      <c r="I10320" s="85"/>
      <c r="J10320" s="85"/>
      <c r="K10320" s="33">
        <f>SUM(K10318:K10319)</f>
        <v>0</v>
      </c>
    </row>
    <row r="10321" spans="1:11" ht="15" customHeight="1" x14ac:dyDescent="0.25">
      <c r="A10321" s="9"/>
      <c r="B10321" s="9"/>
      <c r="C10321" s="9"/>
      <c r="D10321" s="9"/>
      <c r="E10321" s="9"/>
      <c r="F10321" s="9"/>
      <c r="G10321" s="92" t="s">
        <v>4029</v>
      </c>
      <c r="H10321" s="92"/>
      <c r="I10321" s="92"/>
      <c r="J10321" s="92"/>
      <c r="K10321" s="33">
        <f>SUM(K10313,K10316,K10320)</f>
        <v>19.786999999999999</v>
      </c>
    </row>
    <row r="10322" spans="1:11" ht="15" customHeight="1" x14ac:dyDescent="0.25">
      <c r="A10322" s="9"/>
      <c r="B10322" s="9"/>
      <c r="C10322" s="9"/>
      <c r="D10322" s="9"/>
      <c r="E10322" s="9"/>
      <c r="F10322" s="9"/>
      <c r="G10322" s="92" t="s">
        <v>3913</v>
      </c>
      <c r="H10322" s="92"/>
      <c r="I10322" s="92"/>
      <c r="J10322" s="92"/>
      <c r="K10322" s="29">
        <f>ROUND(SUM(K10321),2)</f>
        <v>19.79</v>
      </c>
    </row>
    <row r="10323" spans="1:11" ht="9.9499999999999993" customHeight="1" x14ac:dyDescent="0.25">
      <c r="A10323" s="9"/>
      <c r="B10323" s="9"/>
      <c r="C10323" s="9"/>
      <c r="D10323" s="9"/>
      <c r="E10323" s="9"/>
      <c r="F10323" s="9"/>
      <c r="G10323" s="100"/>
      <c r="H10323" s="100"/>
      <c r="I10323" s="100"/>
      <c r="J10323" s="100"/>
      <c r="K10323" s="100"/>
    </row>
    <row r="10324" spans="1:11" ht="20.100000000000001" customHeight="1" x14ac:dyDescent="0.25">
      <c r="A10324" s="99" t="s">
        <v>2907</v>
      </c>
      <c r="B10324" s="99"/>
      <c r="C10324" s="99"/>
      <c r="D10324" s="99"/>
      <c r="E10324" s="99"/>
      <c r="F10324" s="99"/>
      <c r="G10324" s="99"/>
      <c r="H10324" s="99"/>
      <c r="I10324" s="99"/>
      <c r="J10324" s="99"/>
      <c r="K10324" s="99"/>
    </row>
    <row r="10325" spans="1:11" ht="15" customHeight="1" x14ac:dyDescent="0.25">
      <c r="A10325" s="93" t="s">
        <v>3893</v>
      </c>
      <c r="B10325" s="93"/>
      <c r="C10325" s="93"/>
      <c r="D10325" s="94" t="s">
        <v>3</v>
      </c>
      <c r="E10325" s="94"/>
      <c r="F10325" s="23" t="s">
        <v>4</v>
      </c>
      <c r="G10325" s="94" t="s">
        <v>3894</v>
      </c>
      <c r="H10325" s="94"/>
      <c r="I10325" s="94" t="s">
        <v>3895</v>
      </c>
      <c r="J10325" s="94"/>
      <c r="K10325" s="23" t="s">
        <v>3896</v>
      </c>
    </row>
    <row r="10326" spans="1:11" ht="15" customHeight="1" x14ac:dyDescent="0.25">
      <c r="A10326" s="24" t="s">
        <v>4089</v>
      </c>
      <c r="B10326" s="95" t="s">
        <v>4090</v>
      </c>
      <c r="C10326" s="95"/>
      <c r="D10326" s="96" t="s">
        <v>20</v>
      </c>
      <c r="E10326" s="96"/>
      <c r="F10326" s="24" t="s">
        <v>16</v>
      </c>
      <c r="G10326" s="97">
        <v>1</v>
      </c>
      <c r="H10326" s="97"/>
      <c r="I10326" s="98">
        <v>12.85</v>
      </c>
      <c r="J10326" s="98"/>
      <c r="K10326" s="27">
        <f>TRUNC(TRUNC(G10326,8)*I10326,2)</f>
        <v>12.85</v>
      </c>
    </row>
    <row r="10327" spans="1:11" ht="15" customHeight="1" x14ac:dyDescent="0.25">
      <c r="A10327" s="9"/>
      <c r="B10327" s="9"/>
      <c r="C10327" s="9"/>
      <c r="D10327" s="9"/>
      <c r="E10327" s="9"/>
      <c r="F10327" s="9"/>
      <c r="G10327" s="91" t="s">
        <v>3906</v>
      </c>
      <c r="H10327" s="91"/>
      <c r="I10327" s="91"/>
      <c r="J10327" s="91"/>
      <c r="K10327" s="28">
        <f>SUM(K10326:K10326)</f>
        <v>12.85</v>
      </c>
    </row>
    <row r="10328" spans="1:11" ht="15" customHeight="1" x14ac:dyDescent="0.25">
      <c r="A10328" s="93" t="s">
        <v>3907</v>
      </c>
      <c r="B10328" s="93"/>
      <c r="C10328" s="93"/>
      <c r="D10328" s="94" t="s">
        <v>3</v>
      </c>
      <c r="E10328" s="94"/>
      <c r="F10328" s="23" t="s">
        <v>4</v>
      </c>
      <c r="G10328" s="94" t="s">
        <v>3894</v>
      </c>
      <c r="H10328" s="94"/>
      <c r="I10328" s="94" t="s">
        <v>3895</v>
      </c>
      <c r="J10328" s="94"/>
      <c r="K10328" s="23" t="s">
        <v>3896</v>
      </c>
    </row>
    <row r="10329" spans="1:11" ht="15" customHeight="1" x14ac:dyDescent="0.25">
      <c r="A10329" s="24" t="s">
        <v>3961</v>
      </c>
      <c r="B10329" s="95" t="s">
        <v>3962</v>
      </c>
      <c r="C10329" s="95"/>
      <c r="D10329" s="96" t="s">
        <v>20</v>
      </c>
      <c r="E10329" s="96"/>
      <c r="F10329" s="24" t="s">
        <v>2056</v>
      </c>
      <c r="G10329" s="97">
        <v>2.7699999999999999E-2</v>
      </c>
      <c r="H10329" s="97"/>
      <c r="I10329" s="98">
        <v>29.5</v>
      </c>
      <c r="J10329" s="98"/>
      <c r="K10329" s="27">
        <f>TRUNC(TRUNC(G10329,8)*I10329,2)</f>
        <v>0.81</v>
      </c>
    </row>
    <row r="10330" spans="1:11" ht="15" customHeight="1" x14ac:dyDescent="0.25">
      <c r="A10330" s="24" t="s">
        <v>3910</v>
      </c>
      <c r="B10330" s="95" t="s">
        <v>3911</v>
      </c>
      <c r="C10330" s="95"/>
      <c r="D10330" s="96" t="s">
        <v>20</v>
      </c>
      <c r="E10330" s="96"/>
      <c r="F10330" s="24" t="s">
        <v>2056</v>
      </c>
      <c r="G10330" s="97">
        <v>0.1386</v>
      </c>
      <c r="H10330" s="97"/>
      <c r="I10330" s="98">
        <v>24.94</v>
      </c>
      <c r="J10330" s="98"/>
      <c r="K10330" s="27">
        <f>TRUNC(TRUNC(G10330,8)*I10330,2)</f>
        <v>3.45</v>
      </c>
    </row>
    <row r="10331" spans="1:11" ht="18" customHeight="1" x14ac:dyDescent="0.25">
      <c r="A10331" s="9"/>
      <c r="B10331" s="9"/>
      <c r="C10331" s="9"/>
      <c r="D10331" s="9"/>
      <c r="E10331" s="9"/>
      <c r="F10331" s="9"/>
      <c r="G10331" s="91" t="s">
        <v>3912</v>
      </c>
      <c r="H10331" s="91"/>
      <c r="I10331" s="91"/>
      <c r="J10331" s="91"/>
      <c r="K10331" s="28">
        <f>SUM(K10329:K10330)</f>
        <v>4.26</v>
      </c>
    </row>
    <row r="10332" spans="1:11" ht="15" customHeight="1" x14ac:dyDescent="0.25">
      <c r="A10332" s="9"/>
      <c r="B10332" s="9"/>
      <c r="C10332" s="9"/>
      <c r="D10332" s="9"/>
      <c r="E10332" s="9"/>
      <c r="F10332" s="9"/>
      <c r="G10332" s="92" t="s">
        <v>3913</v>
      </c>
      <c r="H10332" s="92"/>
      <c r="I10332" s="92"/>
      <c r="J10332" s="92"/>
      <c r="K10332" s="29">
        <f>ROUND(SUM(K10327,K10331),2)</f>
        <v>17.11</v>
      </c>
    </row>
    <row r="10333" spans="1:11" ht="9.9499999999999993" customHeight="1" x14ac:dyDescent="0.25">
      <c r="A10333" s="9"/>
      <c r="B10333" s="9"/>
      <c r="C10333" s="9"/>
      <c r="D10333" s="9"/>
      <c r="E10333" s="9"/>
      <c r="F10333" s="9"/>
      <c r="G10333" s="100"/>
      <c r="H10333" s="100"/>
      <c r="I10333" s="100"/>
      <c r="J10333" s="100"/>
      <c r="K10333" s="100"/>
    </row>
    <row r="10334" spans="1:11" ht="20.100000000000001" customHeight="1" x14ac:dyDescent="0.25">
      <c r="A10334" s="99" t="s">
        <v>2908</v>
      </c>
      <c r="B10334" s="99"/>
      <c r="C10334" s="99"/>
      <c r="D10334" s="99"/>
      <c r="E10334" s="99"/>
      <c r="F10334" s="99"/>
      <c r="G10334" s="99"/>
      <c r="H10334" s="99"/>
      <c r="I10334" s="99"/>
      <c r="J10334" s="99"/>
      <c r="K10334" s="99"/>
    </row>
    <row r="10335" spans="1:11" ht="12.95" customHeight="1" x14ac:dyDescent="0.25">
      <c r="A10335" s="107" t="s">
        <v>3984</v>
      </c>
      <c r="B10335" s="107"/>
      <c r="C10335" s="107"/>
      <c r="D10335" s="108" t="s">
        <v>3985</v>
      </c>
      <c r="E10335" s="87" t="s">
        <v>3986</v>
      </c>
      <c r="F10335" s="87"/>
      <c r="G10335" s="87" t="s">
        <v>3987</v>
      </c>
      <c r="H10335" s="87"/>
      <c r="I10335" s="87"/>
      <c r="J10335" s="87"/>
      <c r="K10335" s="87" t="s">
        <v>3988</v>
      </c>
    </row>
    <row r="10336" spans="1:11" ht="12" customHeight="1" x14ac:dyDescent="0.25">
      <c r="A10336" s="107"/>
      <c r="B10336" s="107"/>
      <c r="C10336" s="107"/>
      <c r="D10336" s="108"/>
      <c r="E10336" s="23" t="s">
        <v>3989</v>
      </c>
      <c r="F10336" s="23" t="s">
        <v>3990</v>
      </c>
      <c r="G10336" s="94" t="s">
        <v>3989</v>
      </c>
      <c r="H10336" s="94"/>
      <c r="I10336" s="94" t="s">
        <v>3990</v>
      </c>
      <c r="J10336" s="94"/>
      <c r="K10336" s="87"/>
    </row>
    <row r="10337" spans="1:11" ht="15.95" customHeight="1" x14ac:dyDescent="0.25">
      <c r="A10337" s="6" t="s">
        <v>4091</v>
      </c>
      <c r="B10337" s="104" t="s">
        <v>4092</v>
      </c>
      <c r="C10337" s="104"/>
      <c r="D10337" s="44">
        <v>1</v>
      </c>
      <c r="E10337" s="32">
        <v>0.8</v>
      </c>
      <c r="F10337" s="32">
        <v>0.19999999999999996</v>
      </c>
      <c r="G10337" s="105">
        <v>5.32</v>
      </c>
      <c r="H10337" s="105"/>
      <c r="I10337" s="105">
        <v>0.5</v>
      </c>
      <c r="J10337" s="105"/>
      <c r="K10337" s="33">
        <f>TRUNC(D10337*(TRUNC(E10337*G10337,4)+TRUNC(F10337*I10337,4)),4)</f>
        <v>4.3559999999999999</v>
      </c>
    </row>
    <row r="10338" spans="1:11" ht="15" customHeight="1" x14ac:dyDescent="0.25">
      <c r="A10338" s="1"/>
      <c r="B10338" s="1"/>
      <c r="C10338" s="1"/>
      <c r="D10338" s="1"/>
      <c r="E10338" s="1"/>
      <c r="F10338" s="1"/>
      <c r="G10338" s="85" t="s">
        <v>3999</v>
      </c>
      <c r="H10338" s="85"/>
      <c r="I10338" s="85"/>
      <c r="J10338" s="85"/>
      <c r="K10338" s="34">
        <f>SUM(K10336:K10337)</f>
        <v>4.3559999999999999</v>
      </c>
    </row>
    <row r="10339" spans="1:11" ht="20.100000000000001" customHeight="1" x14ac:dyDescent="0.25">
      <c r="A10339" s="106" t="s">
        <v>4000</v>
      </c>
      <c r="B10339" s="106"/>
      <c r="C10339" s="106"/>
      <c r="D10339" s="106"/>
      <c r="E10339" s="106"/>
      <c r="F10339" s="2" t="s">
        <v>4</v>
      </c>
      <c r="G10339" s="87" t="s">
        <v>4001</v>
      </c>
      <c r="H10339" s="87"/>
      <c r="I10339" s="87" t="s">
        <v>4002</v>
      </c>
      <c r="J10339" s="87"/>
      <c r="K10339" s="2" t="s">
        <v>3988</v>
      </c>
    </row>
    <row r="10340" spans="1:11" ht="15" customHeight="1" x14ac:dyDescent="0.25">
      <c r="A10340" s="6" t="s">
        <v>4093</v>
      </c>
      <c r="B10340" s="101" t="s">
        <v>4094</v>
      </c>
      <c r="C10340" s="101"/>
      <c r="D10340" s="101"/>
      <c r="E10340" s="101"/>
      <c r="F10340" s="6" t="s">
        <v>3940</v>
      </c>
      <c r="G10340" s="102">
        <v>0.1333</v>
      </c>
      <c r="H10340" s="102"/>
      <c r="I10340" s="103">
        <v>3.96</v>
      </c>
      <c r="J10340" s="103"/>
      <c r="K10340" s="7">
        <f>TRUNC(TRUNC(G10340,8)*I10340,2)</f>
        <v>0.52</v>
      </c>
    </row>
    <row r="10341" spans="1:11" ht="15" customHeight="1" x14ac:dyDescent="0.25">
      <c r="A10341" s="6" t="s">
        <v>4095</v>
      </c>
      <c r="B10341" s="101" t="s">
        <v>4096</v>
      </c>
      <c r="C10341" s="101"/>
      <c r="D10341" s="101"/>
      <c r="E10341" s="101"/>
      <c r="F10341" s="6" t="s">
        <v>3940</v>
      </c>
      <c r="G10341" s="102">
        <v>2</v>
      </c>
      <c r="H10341" s="102"/>
      <c r="I10341" s="103">
        <v>14.41</v>
      </c>
      <c r="J10341" s="103"/>
      <c r="K10341" s="7">
        <f>TRUNC(TRUNC(G10341,8)*I10341,2)</f>
        <v>28.82</v>
      </c>
    </row>
    <row r="10342" spans="1:11" ht="15" customHeight="1" x14ac:dyDescent="0.25">
      <c r="A10342" s="6" t="s">
        <v>4097</v>
      </c>
      <c r="B10342" s="101" t="s">
        <v>4098</v>
      </c>
      <c r="C10342" s="101"/>
      <c r="D10342" s="101"/>
      <c r="E10342" s="101"/>
      <c r="F10342" s="6" t="s">
        <v>3940</v>
      </c>
      <c r="G10342" s="102">
        <v>3</v>
      </c>
      <c r="H10342" s="102"/>
      <c r="I10342" s="103">
        <v>14.58</v>
      </c>
      <c r="J10342" s="103"/>
      <c r="K10342" s="7">
        <f>TRUNC(TRUNC(G10342,8)*I10342,2)</f>
        <v>43.74</v>
      </c>
    </row>
    <row r="10343" spans="1:11" ht="15" customHeight="1" x14ac:dyDescent="0.25">
      <c r="A10343" s="1"/>
      <c r="B10343" s="1"/>
      <c r="C10343" s="1"/>
      <c r="D10343" s="1"/>
      <c r="E10343" s="1"/>
      <c r="F10343" s="1"/>
      <c r="G10343" s="85" t="s">
        <v>4005</v>
      </c>
      <c r="H10343" s="85"/>
      <c r="I10343" s="85"/>
      <c r="J10343" s="85"/>
      <c r="K10343" s="29">
        <f>SUM(K10340:K10342)</f>
        <v>73.08</v>
      </c>
    </row>
    <row r="10344" spans="1:11" ht="15" customHeight="1" x14ac:dyDescent="0.25">
      <c r="A10344" s="9"/>
      <c r="B10344" s="9"/>
      <c r="C10344" s="9"/>
      <c r="D10344" s="9"/>
      <c r="E10344" s="9"/>
      <c r="F10344" s="9"/>
      <c r="G10344" s="92" t="s">
        <v>4006</v>
      </c>
      <c r="H10344" s="92"/>
      <c r="I10344" s="92"/>
      <c r="J10344" s="92"/>
      <c r="K10344" s="33">
        <f>SUM(K10338,K10343)</f>
        <v>77.435999999999993</v>
      </c>
    </row>
    <row r="10345" spans="1:11" ht="15" customHeight="1" x14ac:dyDescent="0.25">
      <c r="A10345" s="9"/>
      <c r="B10345" s="9"/>
      <c r="C10345" s="9"/>
      <c r="D10345" s="9"/>
      <c r="E10345" s="9"/>
      <c r="F10345" s="9"/>
      <c r="G10345" s="92" t="s">
        <v>4007</v>
      </c>
      <c r="H10345" s="92"/>
      <c r="I10345" s="92"/>
      <c r="J10345" s="92"/>
      <c r="K10345" s="35">
        <v>22.5</v>
      </c>
    </row>
    <row r="10346" spans="1:11" ht="15" customHeight="1" x14ac:dyDescent="0.25">
      <c r="A10346" s="9"/>
      <c r="B10346" s="9"/>
      <c r="C10346" s="9"/>
      <c r="D10346" s="9"/>
      <c r="E10346" s="9"/>
      <c r="F10346" s="9"/>
      <c r="G10346" s="92" t="s">
        <v>4008</v>
      </c>
      <c r="H10346" s="92"/>
      <c r="I10346" s="92"/>
      <c r="J10346" s="92"/>
      <c r="K10346" s="33">
        <f>TRUNC(K10344/K10345,4)</f>
        <v>3.4416000000000002</v>
      </c>
    </row>
    <row r="10347" spans="1:11" ht="15" customHeight="1" x14ac:dyDescent="0.25">
      <c r="A10347" s="9"/>
      <c r="B10347" s="9"/>
      <c r="C10347" s="9"/>
      <c r="D10347" s="9"/>
      <c r="E10347" s="9"/>
      <c r="F10347" s="9"/>
      <c r="G10347" s="92" t="s">
        <v>4029</v>
      </c>
      <c r="H10347" s="92"/>
      <c r="I10347" s="92"/>
      <c r="J10347" s="92"/>
      <c r="K10347" s="33">
        <f>SUM(K10346)</f>
        <v>3.4416000000000002</v>
      </c>
    </row>
    <row r="10348" spans="1:11" ht="15" customHeight="1" x14ac:dyDescent="0.25">
      <c r="A10348" s="9"/>
      <c r="B10348" s="9"/>
      <c r="C10348" s="9"/>
      <c r="D10348" s="9"/>
      <c r="E10348" s="9"/>
      <c r="F10348" s="9"/>
      <c r="G10348" s="92" t="s">
        <v>3913</v>
      </c>
      <c r="H10348" s="92"/>
      <c r="I10348" s="92"/>
      <c r="J10348" s="92"/>
      <c r="K10348" s="29">
        <f>ROUND(SUM(K10347),2)</f>
        <v>3.44</v>
      </c>
    </row>
    <row r="10349" spans="1:11" ht="9.9499999999999993" customHeight="1" x14ac:dyDescent="0.25">
      <c r="A10349" s="9"/>
      <c r="B10349" s="9"/>
      <c r="C10349" s="9"/>
      <c r="D10349" s="9"/>
      <c r="E10349" s="9"/>
      <c r="F10349" s="9"/>
      <c r="G10349" s="100"/>
      <c r="H10349" s="100"/>
      <c r="I10349" s="100"/>
      <c r="J10349" s="100"/>
      <c r="K10349" s="100"/>
    </row>
    <row r="10350" spans="1:11" ht="20.100000000000001" customHeight="1" x14ac:dyDescent="0.25">
      <c r="A10350" s="99" t="s">
        <v>2909</v>
      </c>
      <c r="B10350" s="99"/>
      <c r="C10350" s="99"/>
      <c r="D10350" s="99"/>
      <c r="E10350" s="99"/>
      <c r="F10350" s="99"/>
      <c r="G10350" s="99"/>
      <c r="H10350" s="99"/>
      <c r="I10350" s="99"/>
      <c r="J10350" s="99"/>
      <c r="K10350" s="99"/>
    </row>
    <row r="10351" spans="1:11" ht="15" customHeight="1" x14ac:dyDescent="0.25">
      <c r="A10351" s="93" t="s">
        <v>3893</v>
      </c>
      <c r="B10351" s="93"/>
      <c r="C10351" s="93"/>
      <c r="D10351" s="94" t="s">
        <v>3</v>
      </c>
      <c r="E10351" s="94"/>
      <c r="F10351" s="23" t="s">
        <v>4</v>
      </c>
      <c r="G10351" s="94" t="s">
        <v>3894</v>
      </c>
      <c r="H10351" s="94"/>
      <c r="I10351" s="94" t="s">
        <v>3895</v>
      </c>
      <c r="J10351" s="94"/>
      <c r="K10351" s="23" t="s">
        <v>3896</v>
      </c>
    </row>
    <row r="10352" spans="1:11" ht="15" customHeight="1" x14ac:dyDescent="0.25">
      <c r="A10352" s="24" t="s">
        <v>3951</v>
      </c>
      <c r="B10352" s="95" t="s">
        <v>3952</v>
      </c>
      <c r="C10352" s="95"/>
      <c r="D10352" s="96" t="s">
        <v>3953</v>
      </c>
      <c r="E10352" s="96"/>
      <c r="F10352" s="24" t="s">
        <v>3954</v>
      </c>
      <c r="G10352" s="97">
        <v>4.0000000000000001E-3</v>
      </c>
      <c r="H10352" s="97"/>
      <c r="I10352" s="98">
        <v>215</v>
      </c>
      <c r="J10352" s="98"/>
      <c r="K10352" s="27">
        <f>ROUND(ROUND(G10352,8)*I10352,2)</f>
        <v>0.86</v>
      </c>
    </row>
    <row r="10353" spans="1:11" ht="15" customHeight="1" x14ac:dyDescent="0.25">
      <c r="A10353" s="24" t="s">
        <v>3955</v>
      </c>
      <c r="B10353" s="95" t="s">
        <v>3956</v>
      </c>
      <c r="C10353" s="95"/>
      <c r="D10353" s="96" t="s">
        <v>20</v>
      </c>
      <c r="E10353" s="96"/>
      <c r="F10353" s="24" t="s">
        <v>3903</v>
      </c>
      <c r="G10353" s="97">
        <v>5.0000000000000001E-3</v>
      </c>
      <c r="H10353" s="97"/>
      <c r="I10353" s="98">
        <v>19.37</v>
      </c>
      <c r="J10353" s="98"/>
      <c r="K10353" s="27">
        <f>ROUND(ROUND(G10353,8)*I10353,2)</f>
        <v>0.1</v>
      </c>
    </row>
    <row r="10354" spans="1:11" ht="15" customHeight="1" x14ac:dyDescent="0.25">
      <c r="A10354" s="9"/>
      <c r="B10354" s="9"/>
      <c r="C10354" s="9"/>
      <c r="D10354" s="9"/>
      <c r="E10354" s="9"/>
      <c r="F10354" s="9"/>
      <c r="G10354" s="91" t="s">
        <v>3906</v>
      </c>
      <c r="H10354" s="91"/>
      <c r="I10354" s="91"/>
      <c r="J10354" s="91"/>
      <c r="K10354" s="28">
        <f>SUM(K10352:K10353)</f>
        <v>0.96</v>
      </c>
    </row>
    <row r="10355" spans="1:11" ht="15" customHeight="1" x14ac:dyDescent="0.25">
      <c r="A10355" s="93" t="s">
        <v>3907</v>
      </c>
      <c r="B10355" s="93"/>
      <c r="C10355" s="93"/>
      <c r="D10355" s="94" t="s">
        <v>3</v>
      </c>
      <c r="E10355" s="94"/>
      <c r="F10355" s="23" t="s">
        <v>4</v>
      </c>
      <c r="G10355" s="94" t="s">
        <v>3894</v>
      </c>
      <c r="H10355" s="94"/>
      <c r="I10355" s="94" t="s">
        <v>3895</v>
      </c>
      <c r="J10355" s="94"/>
      <c r="K10355" s="23" t="s">
        <v>3896</v>
      </c>
    </row>
    <row r="10356" spans="1:11" ht="21" customHeight="1" x14ac:dyDescent="0.25">
      <c r="A10356" s="24" t="s">
        <v>3908</v>
      </c>
      <c r="B10356" s="95" t="s">
        <v>3909</v>
      </c>
      <c r="C10356" s="95"/>
      <c r="D10356" s="96" t="s">
        <v>20</v>
      </c>
      <c r="E10356" s="96"/>
      <c r="F10356" s="24" t="s">
        <v>2056</v>
      </c>
      <c r="G10356" s="97">
        <v>0.03</v>
      </c>
      <c r="H10356" s="97"/>
      <c r="I10356" s="98">
        <v>32.24</v>
      </c>
      <c r="J10356" s="98"/>
      <c r="K10356" s="27">
        <f>ROUND(ROUND(G10356,8)*I10356,2)</f>
        <v>0.97</v>
      </c>
    </row>
    <row r="10357" spans="1:11" ht="15" customHeight="1" x14ac:dyDescent="0.25">
      <c r="A10357" s="24" t="s">
        <v>3910</v>
      </c>
      <c r="B10357" s="95" t="s">
        <v>3911</v>
      </c>
      <c r="C10357" s="95"/>
      <c r="D10357" s="96" t="s">
        <v>20</v>
      </c>
      <c r="E10357" s="96"/>
      <c r="F10357" s="24" t="s">
        <v>2056</v>
      </c>
      <c r="G10357" s="97">
        <v>0.03</v>
      </c>
      <c r="H10357" s="97"/>
      <c r="I10357" s="98">
        <v>24.94</v>
      </c>
      <c r="J10357" s="98"/>
      <c r="K10357" s="27">
        <f>ROUND(ROUND(G10357,8)*I10357,2)</f>
        <v>0.75</v>
      </c>
    </row>
    <row r="10358" spans="1:11" ht="18" customHeight="1" x14ac:dyDescent="0.25">
      <c r="A10358" s="9"/>
      <c r="B10358" s="9"/>
      <c r="C10358" s="9"/>
      <c r="D10358" s="9"/>
      <c r="E10358" s="9"/>
      <c r="F10358" s="9"/>
      <c r="G10358" s="91" t="s">
        <v>3912</v>
      </c>
      <c r="H10358" s="91"/>
      <c r="I10358" s="91"/>
      <c r="J10358" s="91"/>
      <c r="K10358" s="28">
        <f>SUM(K10356:K10357)</f>
        <v>1.72</v>
      </c>
    </row>
    <row r="10359" spans="1:11" ht="15" customHeight="1" x14ac:dyDescent="0.25">
      <c r="A10359" s="9"/>
      <c r="B10359" s="9"/>
      <c r="C10359" s="9"/>
      <c r="D10359" s="9"/>
      <c r="E10359" s="9"/>
      <c r="F10359" s="9"/>
      <c r="G10359" s="92" t="s">
        <v>3913</v>
      </c>
      <c r="H10359" s="92"/>
      <c r="I10359" s="92"/>
      <c r="J10359" s="92"/>
      <c r="K10359" s="29">
        <f>ROUND(SUM(K10354,K10358),2)</f>
        <v>2.68</v>
      </c>
    </row>
    <row r="10360" spans="1:11" ht="9.9499999999999993" customHeight="1" x14ac:dyDescent="0.25">
      <c r="A10360" s="9"/>
      <c r="B10360" s="9"/>
      <c r="C10360" s="9"/>
      <c r="D10360" s="9"/>
      <c r="E10360" s="9"/>
      <c r="F10360" s="9"/>
      <c r="G10360" s="100"/>
      <c r="H10360" s="100"/>
      <c r="I10360" s="100"/>
      <c r="J10360" s="100"/>
      <c r="K10360" s="100"/>
    </row>
    <row r="10361" spans="1:11" ht="20.100000000000001" customHeight="1" x14ac:dyDescent="0.25">
      <c r="A10361" s="99" t="s">
        <v>2910</v>
      </c>
      <c r="B10361" s="99"/>
      <c r="C10361" s="99"/>
      <c r="D10361" s="99"/>
      <c r="E10361" s="99"/>
      <c r="F10361" s="99"/>
      <c r="G10361" s="99"/>
      <c r="H10361" s="99"/>
      <c r="I10361" s="99"/>
      <c r="J10361" s="99"/>
      <c r="K10361" s="99"/>
    </row>
    <row r="10362" spans="1:11" ht="15" customHeight="1" x14ac:dyDescent="0.25">
      <c r="A10362" s="93" t="s">
        <v>3916</v>
      </c>
      <c r="B10362" s="93"/>
      <c r="C10362" s="93"/>
      <c r="D10362" s="94" t="s">
        <v>3</v>
      </c>
      <c r="E10362" s="94"/>
      <c r="F10362" s="23" t="s">
        <v>4</v>
      </c>
      <c r="G10362" s="94" t="s">
        <v>3894</v>
      </c>
      <c r="H10362" s="94"/>
      <c r="I10362" s="94" t="s">
        <v>3895</v>
      </c>
      <c r="J10362" s="94"/>
      <c r="K10362" s="23" t="s">
        <v>3896</v>
      </c>
    </row>
    <row r="10363" spans="1:11" ht="29.1" customHeight="1" x14ac:dyDescent="0.25">
      <c r="A10363" s="24" t="s">
        <v>3957</v>
      </c>
      <c r="B10363" s="95" t="s">
        <v>3958</v>
      </c>
      <c r="C10363" s="95"/>
      <c r="D10363" s="96" t="s">
        <v>20</v>
      </c>
      <c r="E10363" s="96"/>
      <c r="F10363" s="24" t="s">
        <v>3936</v>
      </c>
      <c r="G10363" s="97">
        <v>2.8999999999999998E-3</v>
      </c>
      <c r="H10363" s="97"/>
      <c r="I10363" s="98">
        <v>75.540000000000006</v>
      </c>
      <c r="J10363" s="98"/>
      <c r="K10363" s="27">
        <f>TRUNC(TRUNC(G10363,8)*I10363,2)</f>
        <v>0.21</v>
      </c>
    </row>
    <row r="10364" spans="1:11" ht="29.1" customHeight="1" x14ac:dyDescent="0.25">
      <c r="A10364" s="24" t="s">
        <v>3959</v>
      </c>
      <c r="B10364" s="95" t="s">
        <v>3960</v>
      </c>
      <c r="C10364" s="95"/>
      <c r="D10364" s="96" t="s">
        <v>20</v>
      </c>
      <c r="E10364" s="96"/>
      <c r="F10364" s="24" t="s">
        <v>30</v>
      </c>
      <c r="G10364" s="97">
        <v>1.6999999999999999E-3</v>
      </c>
      <c r="H10364" s="97"/>
      <c r="I10364" s="98">
        <v>198.53</v>
      </c>
      <c r="J10364" s="98"/>
      <c r="K10364" s="27">
        <f>TRUNC(TRUNC(G10364,8)*I10364,2)</f>
        <v>0.33</v>
      </c>
    </row>
    <row r="10365" spans="1:11" ht="18" customHeight="1" x14ac:dyDescent="0.25">
      <c r="A10365" s="9"/>
      <c r="B10365" s="9"/>
      <c r="C10365" s="9"/>
      <c r="D10365" s="9"/>
      <c r="E10365" s="9"/>
      <c r="F10365" s="9"/>
      <c r="G10365" s="91" t="s">
        <v>3919</v>
      </c>
      <c r="H10365" s="91"/>
      <c r="I10365" s="91"/>
      <c r="J10365" s="91"/>
      <c r="K10365" s="28">
        <f>SUM(K10363:K10364)</f>
        <v>0.54</v>
      </c>
    </row>
    <row r="10366" spans="1:11" ht="15" customHeight="1" x14ac:dyDescent="0.25">
      <c r="A10366" s="93" t="s">
        <v>3907</v>
      </c>
      <c r="B10366" s="93"/>
      <c r="C10366" s="93"/>
      <c r="D10366" s="94" t="s">
        <v>3</v>
      </c>
      <c r="E10366" s="94"/>
      <c r="F10366" s="23" t="s">
        <v>4</v>
      </c>
      <c r="G10366" s="94" t="s">
        <v>3894</v>
      </c>
      <c r="H10366" s="94"/>
      <c r="I10366" s="94" t="s">
        <v>3895</v>
      </c>
      <c r="J10366" s="94"/>
      <c r="K10366" s="23" t="s">
        <v>3896</v>
      </c>
    </row>
    <row r="10367" spans="1:11" ht="15" customHeight="1" x14ac:dyDescent="0.25">
      <c r="A10367" s="24" t="s">
        <v>3961</v>
      </c>
      <c r="B10367" s="95" t="s">
        <v>3962</v>
      </c>
      <c r="C10367" s="95"/>
      <c r="D10367" s="96" t="s">
        <v>20</v>
      </c>
      <c r="E10367" s="96"/>
      <c r="F10367" s="24" t="s">
        <v>2056</v>
      </c>
      <c r="G10367" s="97">
        <v>4.5999999999999999E-3</v>
      </c>
      <c r="H10367" s="97"/>
      <c r="I10367" s="98">
        <v>29.5</v>
      </c>
      <c r="J10367" s="98"/>
      <c r="K10367" s="27">
        <f>TRUNC(TRUNC(G10367,8)*I10367,2)</f>
        <v>0.13</v>
      </c>
    </row>
    <row r="10368" spans="1:11" ht="18" customHeight="1" x14ac:dyDescent="0.25">
      <c r="A10368" s="9"/>
      <c r="B10368" s="9"/>
      <c r="C10368" s="9"/>
      <c r="D10368" s="9"/>
      <c r="E10368" s="9"/>
      <c r="F10368" s="9"/>
      <c r="G10368" s="91" t="s">
        <v>3912</v>
      </c>
      <c r="H10368" s="91"/>
      <c r="I10368" s="91"/>
      <c r="J10368" s="91"/>
      <c r="K10368" s="28">
        <f>SUM(K10367:K10367)</f>
        <v>0.13</v>
      </c>
    </row>
    <row r="10369" spans="1:11" ht="15" customHeight="1" x14ac:dyDescent="0.25">
      <c r="A10369" s="9"/>
      <c r="B10369" s="9"/>
      <c r="C10369" s="9"/>
      <c r="D10369" s="9"/>
      <c r="E10369" s="9"/>
      <c r="F10369" s="9"/>
      <c r="G10369" s="92" t="s">
        <v>3913</v>
      </c>
      <c r="H10369" s="92"/>
      <c r="I10369" s="92"/>
      <c r="J10369" s="92"/>
      <c r="K10369" s="29">
        <f>ROUND(SUM(K10365,K10368),2)</f>
        <v>0.67</v>
      </c>
    </row>
    <row r="10370" spans="1:11" ht="9.9499999999999993" customHeight="1" x14ac:dyDescent="0.25">
      <c r="A10370" s="9"/>
      <c r="B10370" s="9"/>
      <c r="C10370" s="9"/>
      <c r="D10370" s="9"/>
      <c r="E10370" s="9"/>
      <c r="F10370" s="9"/>
      <c r="G10370" s="100"/>
      <c r="H10370" s="100"/>
      <c r="I10370" s="100"/>
      <c r="J10370" s="100"/>
      <c r="K10370" s="100"/>
    </row>
    <row r="10371" spans="1:11" ht="20.100000000000001" customHeight="1" x14ac:dyDescent="0.25">
      <c r="A10371" s="99" t="s">
        <v>2911</v>
      </c>
      <c r="B10371" s="99"/>
      <c r="C10371" s="99"/>
      <c r="D10371" s="99"/>
      <c r="E10371" s="99"/>
      <c r="F10371" s="99"/>
      <c r="G10371" s="99"/>
      <c r="H10371" s="99"/>
      <c r="I10371" s="99"/>
      <c r="J10371" s="99"/>
      <c r="K10371" s="99"/>
    </row>
    <row r="10372" spans="1:11" ht="15" customHeight="1" x14ac:dyDescent="0.25">
      <c r="A10372" s="93" t="s">
        <v>3916</v>
      </c>
      <c r="B10372" s="93"/>
      <c r="C10372" s="93"/>
      <c r="D10372" s="94" t="s">
        <v>3</v>
      </c>
      <c r="E10372" s="94"/>
      <c r="F10372" s="23" t="s">
        <v>4</v>
      </c>
      <c r="G10372" s="94" t="s">
        <v>3894</v>
      </c>
      <c r="H10372" s="94"/>
      <c r="I10372" s="94" t="s">
        <v>3895</v>
      </c>
      <c r="J10372" s="94"/>
      <c r="K10372" s="23" t="s">
        <v>3896</v>
      </c>
    </row>
    <row r="10373" spans="1:11" ht="29.1" customHeight="1" x14ac:dyDescent="0.25">
      <c r="A10373" s="24" t="s">
        <v>3957</v>
      </c>
      <c r="B10373" s="95" t="s">
        <v>3958</v>
      </c>
      <c r="C10373" s="95"/>
      <c r="D10373" s="96" t="s">
        <v>20</v>
      </c>
      <c r="E10373" s="96"/>
      <c r="F10373" s="24" t="s">
        <v>3936</v>
      </c>
      <c r="G10373" s="97">
        <v>1.95E-2</v>
      </c>
      <c r="H10373" s="97"/>
      <c r="I10373" s="98">
        <v>75.540000000000006</v>
      </c>
      <c r="J10373" s="98"/>
      <c r="K10373" s="27">
        <f>TRUNC(TRUNC(G10373,8)*I10373,2)</f>
        <v>1.47</v>
      </c>
    </row>
    <row r="10374" spans="1:11" ht="29.1" customHeight="1" x14ac:dyDescent="0.25">
      <c r="A10374" s="24" t="s">
        <v>3959</v>
      </c>
      <c r="B10374" s="95" t="s">
        <v>3960</v>
      </c>
      <c r="C10374" s="95"/>
      <c r="D10374" s="96" t="s">
        <v>20</v>
      </c>
      <c r="E10374" s="96"/>
      <c r="F10374" s="24" t="s">
        <v>30</v>
      </c>
      <c r="G10374" s="97">
        <v>1.15E-2</v>
      </c>
      <c r="H10374" s="97"/>
      <c r="I10374" s="98">
        <v>198.53</v>
      </c>
      <c r="J10374" s="98"/>
      <c r="K10374" s="27">
        <f>TRUNC(TRUNC(G10374,8)*I10374,2)</f>
        <v>2.2799999999999998</v>
      </c>
    </row>
    <row r="10375" spans="1:11" ht="18" customHeight="1" x14ac:dyDescent="0.25">
      <c r="A10375" s="9"/>
      <c r="B10375" s="9"/>
      <c r="C10375" s="9"/>
      <c r="D10375" s="9"/>
      <c r="E10375" s="9"/>
      <c r="F10375" s="9"/>
      <c r="G10375" s="91" t="s">
        <v>3919</v>
      </c>
      <c r="H10375" s="91"/>
      <c r="I10375" s="91"/>
      <c r="J10375" s="91"/>
      <c r="K10375" s="28">
        <f>SUM(K10373:K10374)</f>
        <v>3.75</v>
      </c>
    </row>
    <row r="10376" spans="1:11" ht="15" customHeight="1" x14ac:dyDescent="0.25">
      <c r="A10376" s="93" t="s">
        <v>3907</v>
      </c>
      <c r="B10376" s="93"/>
      <c r="C10376" s="93"/>
      <c r="D10376" s="94" t="s">
        <v>3</v>
      </c>
      <c r="E10376" s="94"/>
      <c r="F10376" s="23" t="s">
        <v>4</v>
      </c>
      <c r="G10376" s="94" t="s">
        <v>3894</v>
      </c>
      <c r="H10376" s="94"/>
      <c r="I10376" s="94" t="s">
        <v>3895</v>
      </c>
      <c r="J10376" s="94"/>
      <c r="K10376" s="23" t="s">
        <v>3896</v>
      </c>
    </row>
    <row r="10377" spans="1:11" ht="15" customHeight="1" x14ac:dyDescent="0.25">
      <c r="A10377" s="24" t="s">
        <v>3910</v>
      </c>
      <c r="B10377" s="95" t="s">
        <v>3911</v>
      </c>
      <c r="C10377" s="95"/>
      <c r="D10377" s="96" t="s">
        <v>20</v>
      </c>
      <c r="E10377" s="96"/>
      <c r="F10377" s="24" t="s">
        <v>2056</v>
      </c>
      <c r="G10377" s="97">
        <v>3.1E-2</v>
      </c>
      <c r="H10377" s="97"/>
      <c r="I10377" s="98">
        <v>24.94</v>
      </c>
      <c r="J10377" s="98"/>
      <c r="K10377" s="27">
        <f>TRUNC(TRUNC(G10377,8)*I10377,2)</f>
        <v>0.77</v>
      </c>
    </row>
    <row r="10378" spans="1:11" ht="18" customHeight="1" x14ac:dyDescent="0.25">
      <c r="A10378" s="9"/>
      <c r="B10378" s="9"/>
      <c r="C10378" s="9"/>
      <c r="D10378" s="9"/>
      <c r="E10378" s="9"/>
      <c r="F10378" s="9"/>
      <c r="G10378" s="91" t="s">
        <v>3912</v>
      </c>
      <c r="H10378" s="91"/>
      <c r="I10378" s="91"/>
      <c r="J10378" s="91"/>
      <c r="K10378" s="28">
        <f>SUM(K10377:K10377)</f>
        <v>0.77</v>
      </c>
    </row>
    <row r="10379" spans="1:11" ht="15" customHeight="1" x14ac:dyDescent="0.25">
      <c r="A10379" s="9"/>
      <c r="B10379" s="9"/>
      <c r="C10379" s="9"/>
      <c r="D10379" s="9"/>
      <c r="E10379" s="9"/>
      <c r="F10379" s="9"/>
      <c r="G10379" s="92" t="s">
        <v>3913</v>
      </c>
      <c r="H10379" s="92"/>
      <c r="I10379" s="92"/>
      <c r="J10379" s="92"/>
      <c r="K10379" s="29">
        <f>ROUND(SUM(K10375,K10378),2)</f>
        <v>4.5199999999999996</v>
      </c>
    </row>
    <row r="10380" spans="1:11" ht="9.9499999999999993" customHeight="1" x14ac:dyDescent="0.25">
      <c r="A10380" s="9"/>
      <c r="B10380" s="9"/>
      <c r="C10380" s="9"/>
      <c r="D10380" s="9"/>
      <c r="E10380" s="9"/>
      <c r="F10380" s="9"/>
      <c r="G10380" s="100"/>
      <c r="H10380" s="100"/>
      <c r="I10380" s="100"/>
      <c r="J10380" s="100"/>
      <c r="K10380" s="100"/>
    </row>
    <row r="10381" spans="1:11" ht="20.100000000000001" customHeight="1" x14ac:dyDescent="0.25">
      <c r="A10381" s="99" t="s">
        <v>2912</v>
      </c>
      <c r="B10381" s="99"/>
      <c r="C10381" s="99"/>
      <c r="D10381" s="99"/>
      <c r="E10381" s="99"/>
      <c r="F10381" s="99"/>
      <c r="G10381" s="99"/>
      <c r="H10381" s="99"/>
      <c r="I10381" s="99"/>
      <c r="J10381" s="99"/>
      <c r="K10381" s="99"/>
    </row>
    <row r="10382" spans="1:11" ht="15" customHeight="1" x14ac:dyDescent="0.25">
      <c r="A10382" s="93" t="s">
        <v>3916</v>
      </c>
      <c r="B10382" s="93"/>
      <c r="C10382" s="93"/>
      <c r="D10382" s="94" t="s">
        <v>3</v>
      </c>
      <c r="E10382" s="94"/>
      <c r="F10382" s="23" t="s">
        <v>4</v>
      </c>
      <c r="G10382" s="94" t="s">
        <v>3894</v>
      </c>
      <c r="H10382" s="94"/>
      <c r="I10382" s="94" t="s">
        <v>3895</v>
      </c>
      <c r="J10382" s="94"/>
      <c r="K10382" s="23" t="s">
        <v>3896</v>
      </c>
    </row>
    <row r="10383" spans="1:11" ht="29.1" customHeight="1" x14ac:dyDescent="0.25">
      <c r="A10383" s="24" t="s">
        <v>3963</v>
      </c>
      <c r="B10383" s="95" t="s">
        <v>3964</v>
      </c>
      <c r="C10383" s="95"/>
      <c r="D10383" s="96" t="s">
        <v>20</v>
      </c>
      <c r="E10383" s="96"/>
      <c r="F10383" s="24" t="s">
        <v>3936</v>
      </c>
      <c r="G10383" s="97">
        <v>0.86950000000000005</v>
      </c>
      <c r="H10383" s="97"/>
      <c r="I10383" s="98">
        <v>8.9</v>
      </c>
      <c r="J10383" s="98"/>
      <c r="K10383" s="27">
        <f>TRUNC(TRUNC(G10383,8)*I10383,2)</f>
        <v>7.73</v>
      </c>
    </row>
    <row r="10384" spans="1:11" ht="29.1" customHeight="1" x14ac:dyDescent="0.25">
      <c r="A10384" s="24" t="s">
        <v>3965</v>
      </c>
      <c r="B10384" s="95" t="s">
        <v>3966</v>
      </c>
      <c r="C10384" s="95"/>
      <c r="D10384" s="96" t="s">
        <v>20</v>
      </c>
      <c r="E10384" s="96"/>
      <c r="F10384" s="24" t="s">
        <v>30</v>
      </c>
      <c r="G10384" s="97">
        <v>1.137</v>
      </c>
      <c r="H10384" s="97"/>
      <c r="I10384" s="98">
        <v>32.76</v>
      </c>
      <c r="J10384" s="98"/>
      <c r="K10384" s="27">
        <f>TRUNC(TRUNC(G10384,8)*I10384,2)</f>
        <v>37.24</v>
      </c>
    </row>
    <row r="10385" spans="1:11" ht="21" customHeight="1" x14ac:dyDescent="0.25">
      <c r="A10385" s="24" t="s">
        <v>3967</v>
      </c>
      <c r="B10385" s="95" t="s">
        <v>3968</v>
      </c>
      <c r="C10385" s="95"/>
      <c r="D10385" s="96" t="s">
        <v>20</v>
      </c>
      <c r="E10385" s="96"/>
      <c r="F10385" s="24" t="s">
        <v>3936</v>
      </c>
      <c r="G10385" s="97">
        <v>0.86950000000000005</v>
      </c>
      <c r="H10385" s="97"/>
      <c r="I10385" s="98">
        <v>27.59</v>
      </c>
      <c r="J10385" s="98"/>
      <c r="K10385" s="27">
        <f>TRUNC(TRUNC(G10385,8)*I10385,2)</f>
        <v>23.98</v>
      </c>
    </row>
    <row r="10386" spans="1:11" ht="21" customHeight="1" x14ac:dyDescent="0.25">
      <c r="A10386" s="24" t="s">
        <v>3969</v>
      </c>
      <c r="B10386" s="95" t="s">
        <v>3970</v>
      </c>
      <c r="C10386" s="95"/>
      <c r="D10386" s="96" t="s">
        <v>20</v>
      </c>
      <c r="E10386" s="96"/>
      <c r="F10386" s="24" t="s">
        <v>30</v>
      </c>
      <c r="G10386" s="97">
        <v>1.137</v>
      </c>
      <c r="H10386" s="97"/>
      <c r="I10386" s="98">
        <v>28.09</v>
      </c>
      <c r="J10386" s="98"/>
      <c r="K10386" s="27">
        <f>TRUNC(TRUNC(G10386,8)*I10386,2)</f>
        <v>31.93</v>
      </c>
    </row>
    <row r="10387" spans="1:11" ht="18" customHeight="1" x14ac:dyDescent="0.25">
      <c r="A10387" s="9"/>
      <c r="B10387" s="9"/>
      <c r="C10387" s="9"/>
      <c r="D10387" s="9"/>
      <c r="E10387" s="9"/>
      <c r="F10387" s="9"/>
      <c r="G10387" s="91" t="s">
        <v>3919</v>
      </c>
      <c r="H10387" s="91"/>
      <c r="I10387" s="91"/>
      <c r="J10387" s="91"/>
      <c r="K10387" s="28">
        <f>SUM(K10383:K10386)</f>
        <v>100.88</v>
      </c>
    </row>
    <row r="10388" spans="1:11" ht="15" customHeight="1" x14ac:dyDescent="0.25">
      <c r="A10388" s="93" t="s">
        <v>3907</v>
      </c>
      <c r="B10388" s="93"/>
      <c r="C10388" s="93"/>
      <c r="D10388" s="94" t="s">
        <v>3</v>
      </c>
      <c r="E10388" s="94"/>
      <c r="F10388" s="23" t="s">
        <v>4</v>
      </c>
      <c r="G10388" s="94" t="s">
        <v>3894</v>
      </c>
      <c r="H10388" s="94"/>
      <c r="I10388" s="94" t="s">
        <v>3895</v>
      </c>
      <c r="J10388" s="94"/>
      <c r="K10388" s="23" t="s">
        <v>3896</v>
      </c>
    </row>
    <row r="10389" spans="1:11" ht="15" customHeight="1" x14ac:dyDescent="0.25">
      <c r="A10389" s="24" t="s">
        <v>3971</v>
      </c>
      <c r="B10389" s="95" t="s">
        <v>3972</v>
      </c>
      <c r="C10389" s="95"/>
      <c r="D10389" s="96" t="s">
        <v>20</v>
      </c>
      <c r="E10389" s="96"/>
      <c r="F10389" s="24" t="s">
        <v>2056</v>
      </c>
      <c r="G10389" s="97">
        <v>7.22E-2</v>
      </c>
      <c r="H10389" s="97"/>
      <c r="I10389" s="98">
        <v>32.69</v>
      </c>
      <c r="J10389" s="98"/>
      <c r="K10389" s="27">
        <f>TRUNC(TRUNC(G10389,8)*I10389,2)</f>
        <v>2.36</v>
      </c>
    </row>
    <row r="10390" spans="1:11" ht="15" customHeight="1" x14ac:dyDescent="0.25">
      <c r="A10390" s="24" t="s">
        <v>3910</v>
      </c>
      <c r="B10390" s="95" t="s">
        <v>3911</v>
      </c>
      <c r="C10390" s="95"/>
      <c r="D10390" s="96" t="s">
        <v>20</v>
      </c>
      <c r="E10390" s="96"/>
      <c r="F10390" s="24" t="s">
        <v>2056</v>
      </c>
      <c r="G10390" s="97">
        <v>0.44790000000000002</v>
      </c>
      <c r="H10390" s="97"/>
      <c r="I10390" s="98">
        <v>24.94</v>
      </c>
      <c r="J10390" s="98"/>
      <c r="K10390" s="27">
        <f>TRUNC(TRUNC(G10390,8)*I10390,2)</f>
        <v>11.17</v>
      </c>
    </row>
    <row r="10391" spans="1:11" ht="18" customHeight="1" x14ac:dyDescent="0.25">
      <c r="A10391" s="9"/>
      <c r="B10391" s="9"/>
      <c r="C10391" s="9"/>
      <c r="D10391" s="9"/>
      <c r="E10391" s="9"/>
      <c r="F10391" s="9"/>
      <c r="G10391" s="91" t="s">
        <v>3912</v>
      </c>
      <c r="H10391" s="91"/>
      <c r="I10391" s="91"/>
      <c r="J10391" s="91"/>
      <c r="K10391" s="28">
        <f>SUM(K10389:K10390)</f>
        <v>13.53</v>
      </c>
    </row>
    <row r="10392" spans="1:11" ht="15" customHeight="1" x14ac:dyDescent="0.25">
      <c r="A10392" s="9"/>
      <c r="B10392" s="9"/>
      <c r="C10392" s="9"/>
      <c r="D10392" s="9"/>
      <c r="E10392" s="9"/>
      <c r="F10392" s="9"/>
      <c r="G10392" s="92" t="s">
        <v>3913</v>
      </c>
      <c r="H10392" s="92"/>
      <c r="I10392" s="92"/>
      <c r="J10392" s="92"/>
      <c r="K10392" s="29">
        <f>ROUND(SUM(K10387,K10391),2)</f>
        <v>114.41</v>
      </c>
    </row>
    <row r="10393" spans="1:11" ht="9.9499999999999993" customHeight="1" x14ac:dyDescent="0.25">
      <c r="A10393" s="9"/>
      <c r="B10393" s="9"/>
      <c r="C10393" s="9"/>
      <c r="D10393" s="9"/>
      <c r="E10393" s="9"/>
      <c r="F10393" s="9"/>
      <c r="G10393" s="100"/>
      <c r="H10393" s="100"/>
      <c r="I10393" s="100"/>
      <c r="J10393" s="100"/>
      <c r="K10393" s="100"/>
    </row>
    <row r="10394" spans="1:11" ht="20.100000000000001" customHeight="1" x14ac:dyDescent="0.25">
      <c r="A10394" s="99" t="s">
        <v>2913</v>
      </c>
      <c r="B10394" s="99"/>
      <c r="C10394" s="99"/>
      <c r="D10394" s="99"/>
      <c r="E10394" s="99"/>
      <c r="F10394" s="99"/>
      <c r="G10394" s="99"/>
      <c r="H10394" s="99"/>
      <c r="I10394" s="99"/>
      <c r="J10394" s="99"/>
      <c r="K10394" s="99"/>
    </row>
    <row r="10395" spans="1:11" ht="15" customHeight="1" x14ac:dyDescent="0.25">
      <c r="A10395" s="93" t="s">
        <v>3916</v>
      </c>
      <c r="B10395" s="93"/>
      <c r="C10395" s="93"/>
      <c r="D10395" s="94" t="s">
        <v>3</v>
      </c>
      <c r="E10395" s="94"/>
      <c r="F10395" s="23" t="s">
        <v>4</v>
      </c>
      <c r="G10395" s="94" t="s">
        <v>3894</v>
      </c>
      <c r="H10395" s="94"/>
      <c r="I10395" s="94" t="s">
        <v>3895</v>
      </c>
      <c r="J10395" s="94"/>
      <c r="K10395" s="23" t="s">
        <v>3896</v>
      </c>
    </row>
    <row r="10396" spans="1:11" ht="38.1" customHeight="1" x14ac:dyDescent="0.25">
      <c r="A10396" s="24" t="s">
        <v>3973</v>
      </c>
      <c r="B10396" s="95" t="s">
        <v>3974</v>
      </c>
      <c r="C10396" s="95"/>
      <c r="D10396" s="96" t="s">
        <v>20</v>
      </c>
      <c r="E10396" s="96"/>
      <c r="F10396" s="24" t="s">
        <v>3936</v>
      </c>
      <c r="G10396" s="97">
        <v>6.3E-3</v>
      </c>
      <c r="H10396" s="97"/>
      <c r="I10396" s="98">
        <v>94.61</v>
      </c>
      <c r="J10396" s="98"/>
      <c r="K10396" s="27">
        <f>TRUNC(TRUNC(G10396,8)*I10396,2)</f>
        <v>0.59</v>
      </c>
    </row>
    <row r="10397" spans="1:11" ht="38.1" customHeight="1" x14ac:dyDescent="0.25">
      <c r="A10397" s="24" t="s">
        <v>3975</v>
      </c>
      <c r="B10397" s="95" t="s">
        <v>3976</v>
      </c>
      <c r="C10397" s="95"/>
      <c r="D10397" s="96" t="s">
        <v>20</v>
      </c>
      <c r="E10397" s="96"/>
      <c r="F10397" s="24" t="s">
        <v>30</v>
      </c>
      <c r="G10397" s="97">
        <v>1.0200000000000001E-2</v>
      </c>
      <c r="H10397" s="97"/>
      <c r="I10397" s="98">
        <v>370.94</v>
      </c>
      <c r="J10397" s="98"/>
      <c r="K10397" s="27">
        <f>TRUNC(TRUNC(G10397,8)*I10397,2)</f>
        <v>3.78</v>
      </c>
    </row>
    <row r="10398" spans="1:11" ht="29.1" customHeight="1" x14ac:dyDescent="0.25">
      <c r="A10398" s="24" t="s">
        <v>3977</v>
      </c>
      <c r="B10398" s="95" t="s">
        <v>3978</v>
      </c>
      <c r="C10398" s="95"/>
      <c r="D10398" s="96" t="s">
        <v>20</v>
      </c>
      <c r="E10398" s="96"/>
      <c r="F10398" s="24" t="s">
        <v>3936</v>
      </c>
      <c r="G10398" s="97">
        <v>4.8999999999999998E-3</v>
      </c>
      <c r="H10398" s="97"/>
      <c r="I10398" s="98">
        <v>74.180000000000007</v>
      </c>
      <c r="J10398" s="98"/>
      <c r="K10398" s="27">
        <f>TRUNC(TRUNC(G10398,8)*I10398,2)</f>
        <v>0.36</v>
      </c>
    </row>
    <row r="10399" spans="1:11" ht="29.1" customHeight="1" x14ac:dyDescent="0.25">
      <c r="A10399" s="24" t="s">
        <v>3979</v>
      </c>
      <c r="B10399" s="95" t="s">
        <v>3980</v>
      </c>
      <c r="C10399" s="95"/>
      <c r="D10399" s="96" t="s">
        <v>20</v>
      </c>
      <c r="E10399" s="96"/>
      <c r="F10399" s="24" t="s">
        <v>30</v>
      </c>
      <c r="G10399" s="97">
        <v>5.5999999999999999E-3</v>
      </c>
      <c r="H10399" s="97"/>
      <c r="I10399" s="98">
        <v>166.79</v>
      </c>
      <c r="J10399" s="98"/>
      <c r="K10399" s="27">
        <f>TRUNC(TRUNC(G10399,8)*I10399,2)</f>
        <v>0.93</v>
      </c>
    </row>
    <row r="10400" spans="1:11" ht="18" customHeight="1" x14ac:dyDescent="0.25">
      <c r="A10400" s="9"/>
      <c r="B10400" s="9"/>
      <c r="C10400" s="9"/>
      <c r="D10400" s="9"/>
      <c r="E10400" s="9"/>
      <c r="F10400" s="9"/>
      <c r="G10400" s="91" t="s">
        <v>3919</v>
      </c>
      <c r="H10400" s="91"/>
      <c r="I10400" s="91"/>
      <c r="J10400" s="91"/>
      <c r="K10400" s="28">
        <f>SUM(K10396:K10399)</f>
        <v>5.66</v>
      </c>
    </row>
    <row r="10401" spans="1:11" ht="15" customHeight="1" x14ac:dyDescent="0.25">
      <c r="A10401" s="9"/>
      <c r="B10401" s="9"/>
      <c r="C10401" s="9"/>
      <c r="D10401" s="9"/>
      <c r="E10401" s="9"/>
      <c r="F10401" s="9"/>
      <c r="G10401" s="92" t="s">
        <v>3913</v>
      </c>
      <c r="H10401" s="92"/>
      <c r="I10401" s="92"/>
      <c r="J10401" s="92"/>
      <c r="K10401" s="29">
        <f>ROUND(SUM(K10400),2)</f>
        <v>5.66</v>
      </c>
    </row>
    <row r="10402" spans="1:11" ht="9.9499999999999993" customHeight="1" x14ac:dyDescent="0.25">
      <c r="A10402" s="9"/>
      <c r="B10402" s="9"/>
      <c r="C10402" s="9"/>
      <c r="D10402" s="9"/>
      <c r="E10402" s="9"/>
      <c r="F10402" s="9"/>
      <c r="G10402" s="100"/>
      <c r="H10402" s="100"/>
      <c r="I10402" s="100"/>
      <c r="J10402" s="100"/>
      <c r="K10402" s="100"/>
    </row>
    <row r="10403" spans="1:11" ht="20.100000000000001" customHeight="1" x14ac:dyDescent="0.25">
      <c r="A10403" s="99" t="s">
        <v>2914</v>
      </c>
      <c r="B10403" s="99"/>
      <c r="C10403" s="99"/>
      <c r="D10403" s="99"/>
      <c r="E10403" s="99"/>
      <c r="F10403" s="99"/>
      <c r="G10403" s="99"/>
      <c r="H10403" s="99"/>
      <c r="I10403" s="99"/>
      <c r="J10403" s="99"/>
      <c r="K10403" s="99"/>
    </row>
    <row r="10404" spans="1:11" ht="15" customHeight="1" x14ac:dyDescent="0.25">
      <c r="A10404" s="93" t="s">
        <v>3916</v>
      </c>
      <c r="B10404" s="93"/>
      <c r="C10404" s="93"/>
      <c r="D10404" s="94" t="s">
        <v>3</v>
      </c>
      <c r="E10404" s="94"/>
      <c r="F10404" s="23" t="s">
        <v>4</v>
      </c>
      <c r="G10404" s="94" t="s">
        <v>3894</v>
      </c>
      <c r="H10404" s="94"/>
      <c r="I10404" s="94" t="s">
        <v>3895</v>
      </c>
      <c r="J10404" s="94"/>
      <c r="K10404" s="23" t="s">
        <v>3896</v>
      </c>
    </row>
    <row r="10405" spans="1:11" ht="38.1" customHeight="1" x14ac:dyDescent="0.25">
      <c r="A10405" s="24" t="s">
        <v>3973</v>
      </c>
      <c r="B10405" s="95" t="s">
        <v>3974</v>
      </c>
      <c r="C10405" s="95"/>
      <c r="D10405" s="96" t="s">
        <v>20</v>
      </c>
      <c r="E10405" s="96"/>
      <c r="F10405" s="24" t="s">
        <v>3936</v>
      </c>
      <c r="G10405" s="97">
        <v>1.2999999999999999E-3</v>
      </c>
      <c r="H10405" s="97"/>
      <c r="I10405" s="98">
        <v>94.61</v>
      </c>
      <c r="J10405" s="98"/>
      <c r="K10405" s="27">
        <f>TRUNC(TRUNC(G10405,8)*I10405,2)</f>
        <v>0.12</v>
      </c>
    </row>
    <row r="10406" spans="1:11" ht="38.1" customHeight="1" x14ac:dyDescent="0.25">
      <c r="A10406" s="24" t="s">
        <v>3975</v>
      </c>
      <c r="B10406" s="95" t="s">
        <v>3976</v>
      </c>
      <c r="C10406" s="95"/>
      <c r="D10406" s="96" t="s">
        <v>20</v>
      </c>
      <c r="E10406" s="96"/>
      <c r="F10406" s="24" t="s">
        <v>30</v>
      </c>
      <c r="G10406" s="97">
        <v>3.0999999999999999E-3</v>
      </c>
      <c r="H10406" s="97"/>
      <c r="I10406" s="98">
        <v>370.94</v>
      </c>
      <c r="J10406" s="98"/>
      <c r="K10406" s="27">
        <f>TRUNC(TRUNC(G10406,8)*I10406,2)</f>
        <v>1.1399999999999999</v>
      </c>
    </row>
    <row r="10407" spans="1:11" ht="18" customHeight="1" x14ac:dyDescent="0.25">
      <c r="A10407" s="9"/>
      <c r="B10407" s="9"/>
      <c r="C10407" s="9"/>
      <c r="D10407" s="9"/>
      <c r="E10407" s="9"/>
      <c r="F10407" s="9"/>
      <c r="G10407" s="91" t="s">
        <v>3919</v>
      </c>
      <c r="H10407" s="91"/>
      <c r="I10407" s="91"/>
      <c r="J10407" s="91"/>
      <c r="K10407" s="28">
        <f>SUM(K10405:K10406)</f>
        <v>1.2599999999999998</v>
      </c>
    </row>
    <row r="10408" spans="1:11" ht="15" customHeight="1" x14ac:dyDescent="0.25">
      <c r="A10408" s="9"/>
      <c r="B10408" s="9"/>
      <c r="C10408" s="9"/>
      <c r="D10408" s="9"/>
      <c r="E10408" s="9"/>
      <c r="F10408" s="9"/>
      <c r="G10408" s="92" t="s">
        <v>3913</v>
      </c>
      <c r="H10408" s="92"/>
      <c r="I10408" s="92"/>
      <c r="J10408" s="92"/>
      <c r="K10408" s="29">
        <f>ROUND(SUM(K10407),2)</f>
        <v>1.26</v>
      </c>
    </row>
    <row r="10409" spans="1:11" ht="9.9499999999999993" customHeight="1" x14ac:dyDescent="0.25">
      <c r="A10409" s="9"/>
      <c r="B10409" s="9"/>
      <c r="C10409" s="9"/>
      <c r="D10409" s="9"/>
      <c r="E10409" s="9"/>
      <c r="F10409" s="9"/>
      <c r="G10409" s="100"/>
      <c r="H10409" s="100"/>
      <c r="I10409" s="100"/>
      <c r="J10409" s="100"/>
      <c r="K10409" s="100"/>
    </row>
    <row r="10410" spans="1:11" ht="20.100000000000001" customHeight="1" x14ac:dyDescent="0.25">
      <c r="A10410" s="99" t="s">
        <v>2915</v>
      </c>
      <c r="B10410" s="99"/>
      <c r="C10410" s="99"/>
      <c r="D10410" s="99"/>
      <c r="E10410" s="99"/>
      <c r="F10410" s="99"/>
      <c r="G10410" s="99"/>
      <c r="H10410" s="99"/>
      <c r="I10410" s="99"/>
      <c r="J10410" s="99"/>
      <c r="K10410" s="99"/>
    </row>
    <row r="10411" spans="1:11" ht="15" customHeight="1" x14ac:dyDescent="0.25">
      <c r="A10411" s="93" t="s">
        <v>3916</v>
      </c>
      <c r="B10411" s="93"/>
      <c r="C10411" s="93"/>
      <c r="D10411" s="94" t="s">
        <v>3</v>
      </c>
      <c r="E10411" s="94"/>
      <c r="F10411" s="23" t="s">
        <v>4</v>
      </c>
      <c r="G10411" s="94" t="s">
        <v>3894</v>
      </c>
      <c r="H10411" s="94"/>
      <c r="I10411" s="94" t="s">
        <v>3895</v>
      </c>
      <c r="J10411" s="94"/>
      <c r="K10411" s="23" t="s">
        <v>3896</v>
      </c>
    </row>
    <row r="10412" spans="1:11" ht="38.1" customHeight="1" x14ac:dyDescent="0.25">
      <c r="A10412" s="24" t="s">
        <v>3973</v>
      </c>
      <c r="B10412" s="95" t="s">
        <v>3974</v>
      </c>
      <c r="C10412" s="95"/>
      <c r="D10412" s="96" t="s">
        <v>20</v>
      </c>
      <c r="E10412" s="96"/>
      <c r="F10412" s="24" t="s">
        <v>3936</v>
      </c>
      <c r="G10412" s="97">
        <v>5.0000000000000001E-4</v>
      </c>
      <c r="H10412" s="97"/>
      <c r="I10412" s="98">
        <v>94.61</v>
      </c>
      <c r="J10412" s="98"/>
      <c r="K10412" s="27">
        <f>TRUNC(TRUNC(G10412,8)*I10412,2)</f>
        <v>0.04</v>
      </c>
    </row>
    <row r="10413" spans="1:11" ht="38.1" customHeight="1" x14ac:dyDescent="0.25">
      <c r="A10413" s="24" t="s">
        <v>3975</v>
      </c>
      <c r="B10413" s="95" t="s">
        <v>3976</v>
      </c>
      <c r="C10413" s="95"/>
      <c r="D10413" s="96" t="s">
        <v>20</v>
      </c>
      <c r="E10413" s="96"/>
      <c r="F10413" s="24" t="s">
        <v>30</v>
      </c>
      <c r="G10413" s="97">
        <v>1.1999999999999999E-3</v>
      </c>
      <c r="H10413" s="97"/>
      <c r="I10413" s="98">
        <v>370.94</v>
      </c>
      <c r="J10413" s="98"/>
      <c r="K10413" s="27">
        <f>TRUNC(TRUNC(G10413,8)*I10413,2)</f>
        <v>0.44</v>
      </c>
    </row>
    <row r="10414" spans="1:11" ht="18" customHeight="1" x14ac:dyDescent="0.25">
      <c r="A10414" s="9"/>
      <c r="B10414" s="9"/>
      <c r="C10414" s="9"/>
      <c r="D10414" s="9"/>
      <c r="E10414" s="9"/>
      <c r="F10414" s="9"/>
      <c r="G10414" s="91" t="s">
        <v>3919</v>
      </c>
      <c r="H10414" s="91"/>
      <c r="I10414" s="91"/>
      <c r="J10414" s="91"/>
      <c r="K10414" s="28">
        <f>SUM(K10412:K10413)</f>
        <v>0.48</v>
      </c>
    </row>
    <row r="10415" spans="1:11" ht="15" customHeight="1" x14ac:dyDescent="0.25">
      <c r="A10415" s="9"/>
      <c r="B10415" s="9"/>
      <c r="C10415" s="9"/>
      <c r="D10415" s="9"/>
      <c r="E10415" s="9"/>
      <c r="F10415" s="9"/>
      <c r="G10415" s="92" t="s">
        <v>3913</v>
      </c>
      <c r="H10415" s="92"/>
      <c r="I10415" s="92"/>
      <c r="J10415" s="92"/>
      <c r="K10415" s="29">
        <f>ROUND(SUM(K10414),2)</f>
        <v>0.48</v>
      </c>
    </row>
    <row r="10416" spans="1:11" ht="9.9499999999999993" customHeight="1" x14ac:dyDescent="0.25">
      <c r="A10416" s="9"/>
      <c r="B10416" s="9"/>
      <c r="C10416" s="9"/>
      <c r="D10416" s="9"/>
      <c r="E10416" s="9"/>
      <c r="F10416" s="9"/>
      <c r="G10416" s="100"/>
      <c r="H10416" s="100"/>
      <c r="I10416" s="100"/>
      <c r="J10416" s="100"/>
      <c r="K10416" s="100"/>
    </row>
    <row r="10417" spans="1:11" ht="20.100000000000001" customHeight="1" x14ac:dyDescent="0.25">
      <c r="A10417" s="99" t="s">
        <v>2916</v>
      </c>
      <c r="B10417" s="99"/>
      <c r="C10417" s="99"/>
      <c r="D10417" s="99"/>
      <c r="E10417" s="99"/>
      <c r="F10417" s="99"/>
      <c r="G10417" s="99"/>
      <c r="H10417" s="99"/>
      <c r="I10417" s="99"/>
      <c r="J10417" s="99"/>
      <c r="K10417" s="99"/>
    </row>
    <row r="10418" spans="1:11" ht="15" customHeight="1" x14ac:dyDescent="0.25">
      <c r="A10418" s="93" t="s">
        <v>3981</v>
      </c>
      <c r="B10418" s="93"/>
      <c r="C10418" s="93"/>
      <c r="D10418" s="94" t="s">
        <v>3</v>
      </c>
      <c r="E10418" s="94"/>
      <c r="F10418" s="23" t="s">
        <v>4</v>
      </c>
      <c r="G10418" s="94" t="s">
        <v>3894</v>
      </c>
      <c r="H10418" s="94"/>
      <c r="I10418" s="94" t="s">
        <v>3895</v>
      </c>
      <c r="J10418" s="94"/>
      <c r="K10418" s="23" t="s">
        <v>3896</v>
      </c>
    </row>
    <row r="10419" spans="1:11" ht="21" customHeight="1" x14ac:dyDescent="0.25">
      <c r="A10419" s="24" t="s">
        <v>70</v>
      </c>
      <c r="B10419" s="95" t="s">
        <v>3982</v>
      </c>
      <c r="C10419" s="95"/>
      <c r="D10419" s="96" t="s">
        <v>25</v>
      </c>
      <c r="E10419" s="96"/>
      <c r="F10419" s="24" t="s">
        <v>61</v>
      </c>
      <c r="G10419" s="97">
        <v>1</v>
      </c>
      <c r="H10419" s="97"/>
      <c r="I10419" s="98">
        <v>28.42</v>
      </c>
      <c r="J10419" s="98"/>
      <c r="K10419" s="27">
        <f>ROUND(ROUND(G10419,8)*I10419,2)</f>
        <v>28.42</v>
      </c>
    </row>
    <row r="10420" spans="1:11" ht="15" customHeight="1" x14ac:dyDescent="0.25">
      <c r="A10420" s="9"/>
      <c r="B10420" s="9"/>
      <c r="C10420" s="9"/>
      <c r="D10420" s="9"/>
      <c r="E10420" s="9"/>
      <c r="F10420" s="9"/>
      <c r="G10420" s="91" t="s">
        <v>3983</v>
      </c>
      <c r="H10420" s="91"/>
      <c r="I10420" s="91"/>
      <c r="J10420" s="91"/>
      <c r="K10420" s="28">
        <f>SUM(K10419:K10419)</f>
        <v>28.42</v>
      </c>
    </row>
    <row r="10421" spans="1:11" ht="15" customHeight="1" x14ac:dyDescent="0.25">
      <c r="A10421" s="9"/>
      <c r="B10421" s="9"/>
      <c r="C10421" s="9"/>
      <c r="D10421" s="9"/>
      <c r="E10421" s="9"/>
      <c r="F10421" s="9"/>
      <c r="G10421" s="92" t="s">
        <v>3913</v>
      </c>
      <c r="H10421" s="92"/>
      <c r="I10421" s="92"/>
      <c r="J10421" s="92"/>
      <c r="K10421" s="29">
        <f>ROUND(SUM(K10420),2)</f>
        <v>28.42</v>
      </c>
    </row>
    <row r="10422" spans="1:11" ht="9.9499999999999993" customHeight="1" x14ac:dyDescent="0.25">
      <c r="A10422" s="9"/>
      <c r="B10422" s="9"/>
      <c r="C10422" s="9"/>
      <c r="D10422" s="9"/>
      <c r="E10422" s="9"/>
      <c r="F10422" s="9"/>
      <c r="G10422" s="100"/>
      <c r="H10422" s="100"/>
      <c r="I10422" s="100"/>
      <c r="J10422" s="100"/>
      <c r="K10422" s="100"/>
    </row>
    <row r="10423" spans="1:11" ht="20.100000000000001" customHeight="1" x14ac:dyDescent="0.25">
      <c r="A10423" s="99" t="s">
        <v>2917</v>
      </c>
      <c r="B10423" s="99"/>
      <c r="C10423" s="99"/>
      <c r="D10423" s="99"/>
      <c r="E10423" s="99"/>
      <c r="F10423" s="99"/>
      <c r="G10423" s="99"/>
      <c r="H10423" s="99"/>
      <c r="I10423" s="99"/>
      <c r="J10423" s="99"/>
      <c r="K10423" s="99"/>
    </row>
    <row r="10424" spans="1:11" ht="15" customHeight="1" x14ac:dyDescent="0.25">
      <c r="A10424" s="93" t="s">
        <v>3916</v>
      </c>
      <c r="B10424" s="93"/>
      <c r="C10424" s="93"/>
      <c r="D10424" s="94" t="s">
        <v>3</v>
      </c>
      <c r="E10424" s="94"/>
      <c r="F10424" s="23" t="s">
        <v>4</v>
      </c>
      <c r="G10424" s="94" t="s">
        <v>3894</v>
      </c>
      <c r="H10424" s="94"/>
      <c r="I10424" s="94" t="s">
        <v>3895</v>
      </c>
      <c r="J10424" s="94"/>
      <c r="K10424" s="23" t="s">
        <v>3896</v>
      </c>
    </row>
    <row r="10425" spans="1:11" ht="38.1" customHeight="1" x14ac:dyDescent="0.25">
      <c r="A10425" s="24" t="s">
        <v>3973</v>
      </c>
      <c r="B10425" s="95" t="s">
        <v>3974</v>
      </c>
      <c r="C10425" s="95"/>
      <c r="D10425" s="96" t="s">
        <v>20</v>
      </c>
      <c r="E10425" s="96"/>
      <c r="F10425" s="24" t="s">
        <v>3936</v>
      </c>
      <c r="G10425" s="97">
        <v>1.2999999999999999E-3</v>
      </c>
      <c r="H10425" s="97"/>
      <c r="I10425" s="98">
        <v>94.61</v>
      </c>
      <c r="J10425" s="98"/>
      <c r="K10425" s="27">
        <f>TRUNC(TRUNC(G10425,8)*I10425,2)</f>
        <v>0.12</v>
      </c>
    </row>
    <row r="10426" spans="1:11" ht="38.1" customHeight="1" x14ac:dyDescent="0.25">
      <c r="A10426" s="24" t="s">
        <v>3975</v>
      </c>
      <c r="B10426" s="95" t="s">
        <v>3976</v>
      </c>
      <c r="C10426" s="95"/>
      <c r="D10426" s="96" t="s">
        <v>20</v>
      </c>
      <c r="E10426" s="96"/>
      <c r="F10426" s="24" t="s">
        <v>30</v>
      </c>
      <c r="G10426" s="97">
        <v>3.0999999999999999E-3</v>
      </c>
      <c r="H10426" s="97"/>
      <c r="I10426" s="98">
        <v>370.94</v>
      </c>
      <c r="J10426" s="98"/>
      <c r="K10426" s="27">
        <f>TRUNC(TRUNC(G10426,8)*I10426,2)</f>
        <v>1.1399999999999999</v>
      </c>
    </row>
    <row r="10427" spans="1:11" ht="18" customHeight="1" x14ac:dyDescent="0.25">
      <c r="A10427" s="9"/>
      <c r="B10427" s="9"/>
      <c r="C10427" s="9"/>
      <c r="D10427" s="9"/>
      <c r="E10427" s="9"/>
      <c r="F10427" s="9"/>
      <c r="G10427" s="91" t="s">
        <v>3919</v>
      </c>
      <c r="H10427" s="91"/>
      <c r="I10427" s="91"/>
      <c r="J10427" s="91"/>
      <c r="K10427" s="28">
        <f>SUM(K10425:K10426)</f>
        <v>1.2599999999999998</v>
      </c>
    </row>
    <row r="10428" spans="1:11" ht="15" customHeight="1" x14ac:dyDescent="0.25">
      <c r="A10428" s="9"/>
      <c r="B10428" s="9"/>
      <c r="C10428" s="9"/>
      <c r="D10428" s="9"/>
      <c r="E10428" s="9"/>
      <c r="F10428" s="9"/>
      <c r="G10428" s="92" t="s">
        <v>3913</v>
      </c>
      <c r="H10428" s="92"/>
      <c r="I10428" s="92"/>
      <c r="J10428" s="92"/>
      <c r="K10428" s="29">
        <f>ROUND(SUM(K10427),2)</f>
        <v>1.26</v>
      </c>
    </row>
    <row r="10429" spans="1:11" ht="9.9499999999999993" customHeight="1" x14ac:dyDescent="0.25">
      <c r="A10429" s="9"/>
      <c r="B10429" s="9"/>
      <c r="C10429" s="9"/>
      <c r="D10429" s="9"/>
      <c r="E10429" s="9"/>
      <c r="F10429" s="9"/>
      <c r="G10429" s="100"/>
      <c r="H10429" s="100"/>
      <c r="I10429" s="100"/>
      <c r="J10429" s="100"/>
      <c r="K10429" s="100"/>
    </row>
    <row r="10430" spans="1:11" ht="20.100000000000001" customHeight="1" x14ac:dyDescent="0.25">
      <c r="A10430" s="99" t="s">
        <v>2918</v>
      </c>
      <c r="B10430" s="99"/>
      <c r="C10430" s="99"/>
      <c r="D10430" s="99"/>
      <c r="E10430" s="99"/>
      <c r="F10430" s="99"/>
      <c r="G10430" s="99"/>
      <c r="H10430" s="99"/>
      <c r="I10430" s="99"/>
      <c r="J10430" s="99"/>
      <c r="K10430" s="99"/>
    </row>
    <row r="10431" spans="1:11" ht="12.95" customHeight="1" x14ac:dyDescent="0.25">
      <c r="A10431" s="107" t="s">
        <v>3984</v>
      </c>
      <c r="B10431" s="107"/>
      <c r="C10431" s="107"/>
      <c r="D10431" s="108" t="s">
        <v>3985</v>
      </c>
      <c r="E10431" s="87" t="s">
        <v>3986</v>
      </c>
      <c r="F10431" s="87"/>
      <c r="G10431" s="87" t="s">
        <v>3987</v>
      </c>
      <c r="H10431" s="87"/>
      <c r="I10431" s="87"/>
      <c r="J10431" s="87"/>
      <c r="K10431" s="87" t="s">
        <v>3988</v>
      </c>
    </row>
    <row r="10432" spans="1:11" ht="12" customHeight="1" x14ac:dyDescent="0.25">
      <c r="A10432" s="107"/>
      <c r="B10432" s="107"/>
      <c r="C10432" s="107"/>
      <c r="D10432" s="108"/>
      <c r="E10432" s="23" t="s">
        <v>3989</v>
      </c>
      <c r="F10432" s="23" t="s">
        <v>3990</v>
      </c>
      <c r="G10432" s="94" t="s">
        <v>3989</v>
      </c>
      <c r="H10432" s="94"/>
      <c r="I10432" s="94" t="s">
        <v>3990</v>
      </c>
      <c r="J10432" s="94"/>
      <c r="K10432" s="87"/>
    </row>
    <row r="10433" spans="1:11" ht="15" customHeight="1" x14ac:dyDescent="0.25">
      <c r="A10433" s="6" t="s">
        <v>3991</v>
      </c>
      <c r="B10433" s="104" t="s">
        <v>3992</v>
      </c>
      <c r="C10433" s="104"/>
      <c r="D10433" s="31">
        <v>1</v>
      </c>
      <c r="E10433" s="32">
        <v>0.34</v>
      </c>
      <c r="F10433" s="32">
        <v>0.66</v>
      </c>
      <c r="G10433" s="105">
        <v>355.46550000000002</v>
      </c>
      <c r="H10433" s="105"/>
      <c r="I10433" s="105">
        <v>95.872399999999999</v>
      </c>
      <c r="J10433" s="105"/>
      <c r="K10433" s="33">
        <f>ROUND(D10433*(ROUND(E10433*G10433,4)+ROUND(F10433*I10433,4)),4)</f>
        <v>184.13409999999999</v>
      </c>
    </row>
    <row r="10434" spans="1:11" ht="15" customHeight="1" x14ac:dyDescent="0.25">
      <c r="A10434" s="6" t="s">
        <v>3993</v>
      </c>
      <c r="B10434" s="104" t="s">
        <v>3994</v>
      </c>
      <c r="C10434" s="104"/>
      <c r="D10434" s="31">
        <v>1</v>
      </c>
      <c r="E10434" s="32">
        <v>1</v>
      </c>
      <c r="F10434" s="32">
        <v>0</v>
      </c>
      <c r="G10434" s="105">
        <v>365.3972</v>
      </c>
      <c r="H10434" s="105"/>
      <c r="I10434" s="105">
        <v>147.8879</v>
      </c>
      <c r="J10434" s="105"/>
      <c r="K10434" s="33">
        <f>ROUND(D10434*(ROUND(E10434*G10434,4)+ROUND(F10434*I10434,4)),4)</f>
        <v>365.3972</v>
      </c>
    </row>
    <row r="10435" spans="1:11" ht="15" customHeight="1" x14ac:dyDescent="0.25">
      <c r="A10435" s="6" t="s">
        <v>3995</v>
      </c>
      <c r="B10435" s="104" t="s">
        <v>3996</v>
      </c>
      <c r="C10435" s="104"/>
      <c r="D10435" s="31">
        <v>1</v>
      </c>
      <c r="E10435" s="32">
        <v>0.97</v>
      </c>
      <c r="F10435" s="32">
        <v>0.03</v>
      </c>
      <c r="G10435" s="105">
        <v>324.64210000000003</v>
      </c>
      <c r="H10435" s="105"/>
      <c r="I10435" s="105">
        <v>159.20740000000001</v>
      </c>
      <c r="J10435" s="105"/>
      <c r="K10435" s="33">
        <f>ROUND(D10435*(ROUND(E10435*G10435,4)+ROUND(F10435*I10435,4)),4)</f>
        <v>319.67899999999997</v>
      </c>
    </row>
    <row r="10436" spans="1:11" ht="15.95" customHeight="1" x14ac:dyDescent="0.25">
      <c r="A10436" s="6" t="s">
        <v>3997</v>
      </c>
      <c r="B10436" s="104" t="s">
        <v>3998</v>
      </c>
      <c r="C10436" s="104"/>
      <c r="D10436" s="31">
        <v>1</v>
      </c>
      <c r="E10436" s="32">
        <v>0.79</v>
      </c>
      <c r="F10436" s="32">
        <v>0.21</v>
      </c>
      <c r="G10436" s="105">
        <v>284.72230000000002</v>
      </c>
      <c r="H10436" s="105"/>
      <c r="I10436" s="105">
        <v>125.70480000000001</v>
      </c>
      <c r="J10436" s="105"/>
      <c r="K10436" s="33">
        <f>ROUND(D10436*(ROUND(E10436*G10436,4)+ROUND(F10436*I10436,4)),4)</f>
        <v>251.32859999999999</v>
      </c>
    </row>
    <row r="10437" spans="1:11" ht="15" customHeight="1" x14ac:dyDescent="0.25">
      <c r="A10437" s="1"/>
      <c r="B10437" s="1"/>
      <c r="C10437" s="1"/>
      <c r="D10437" s="1"/>
      <c r="E10437" s="1"/>
      <c r="F10437" s="1"/>
      <c r="G10437" s="85" t="s">
        <v>3999</v>
      </c>
      <c r="H10437" s="85"/>
      <c r="I10437" s="85"/>
      <c r="J10437" s="85"/>
      <c r="K10437" s="34">
        <f>SUM(K10432:K10436)</f>
        <v>1120.5389</v>
      </c>
    </row>
    <row r="10438" spans="1:11" ht="20.100000000000001" customHeight="1" x14ac:dyDescent="0.25">
      <c r="A10438" s="106" t="s">
        <v>4000</v>
      </c>
      <c r="B10438" s="106"/>
      <c r="C10438" s="106"/>
      <c r="D10438" s="106"/>
      <c r="E10438" s="106"/>
      <c r="F10438" s="2" t="s">
        <v>4</v>
      </c>
      <c r="G10438" s="87" t="s">
        <v>4001</v>
      </c>
      <c r="H10438" s="87"/>
      <c r="I10438" s="87" t="s">
        <v>4002</v>
      </c>
      <c r="J10438" s="87"/>
      <c r="K10438" s="2" t="s">
        <v>3988</v>
      </c>
    </row>
    <row r="10439" spans="1:11" ht="15" customHeight="1" x14ac:dyDescent="0.25">
      <c r="A10439" s="6" t="s">
        <v>4003</v>
      </c>
      <c r="B10439" s="101" t="s">
        <v>4004</v>
      </c>
      <c r="C10439" s="101"/>
      <c r="D10439" s="101"/>
      <c r="E10439" s="101"/>
      <c r="F10439" s="6" t="s">
        <v>3940</v>
      </c>
      <c r="G10439" s="114">
        <v>1</v>
      </c>
      <c r="H10439" s="114"/>
      <c r="I10439" s="115">
        <v>22.527200000000001</v>
      </c>
      <c r="J10439" s="115"/>
      <c r="K10439" s="35">
        <f>ROUND(ROUND(G10439,5)*I10439,4)</f>
        <v>22.527200000000001</v>
      </c>
    </row>
    <row r="10440" spans="1:11" ht="15" customHeight="1" x14ac:dyDescent="0.25">
      <c r="A10440" s="1"/>
      <c r="B10440" s="1"/>
      <c r="C10440" s="1"/>
      <c r="D10440" s="1"/>
      <c r="E10440" s="1"/>
      <c r="F10440" s="1"/>
      <c r="G10440" s="85" t="s">
        <v>4005</v>
      </c>
      <c r="H10440" s="85"/>
      <c r="I10440" s="85"/>
      <c r="J10440" s="85"/>
      <c r="K10440" s="36">
        <f>SUM(K10439:K10439)</f>
        <v>22.527200000000001</v>
      </c>
    </row>
    <row r="10441" spans="1:11" ht="15" customHeight="1" x14ac:dyDescent="0.25">
      <c r="A10441" s="9"/>
      <c r="B10441" s="9"/>
      <c r="C10441" s="9"/>
      <c r="D10441" s="9"/>
      <c r="E10441" s="9"/>
      <c r="F10441" s="9"/>
      <c r="G10441" s="92" t="s">
        <v>4006</v>
      </c>
      <c r="H10441" s="92"/>
      <c r="I10441" s="92"/>
      <c r="J10441" s="92"/>
      <c r="K10441" s="33">
        <f>SUM(K10437,K10440)</f>
        <v>1143.0661</v>
      </c>
    </row>
    <row r="10442" spans="1:11" ht="15" customHeight="1" x14ac:dyDescent="0.25">
      <c r="A10442" s="9"/>
      <c r="B10442" s="9"/>
      <c r="C10442" s="9"/>
      <c r="D10442" s="9"/>
      <c r="E10442" s="9"/>
      <c r="F10442" s="9"/>
      <c r="G10442" s="92" t="s">
        <v>4007</v>
      </c>
      <c r="H10442" s="92"/>
      <c r="I10442" s="92"/>
      <c r="J10442" s="92"/>
      <c r="K10442" s="37">
        <v>113.18</v>
      </c>
    </row>
    <row r="10443" spans="1:11" ht="15" customHeight="1" x14ac:dyDescent="0.25">
      <c r="A10443" s="9"/>
      <c r="B10443" s="9"/>
      <c r="C10443" s="9"/>
      <c r="D10443" s="9"/>
      <c r="E10443" s="9"/>
      <c r="F10443" s="9"/>
      <c r="G10443" s="92" t="s">
        <v>4008</v>
      </c>
      <c r="H10443" s="92"/>
      <c r="I10443" s="92"/>
      <c r="J10443" s="92"/>
      <c r="K10443" s="33">
        <f>ROUND(K10441/K10442,4)</f>
        <v>10.099500000000001</v>
      </c>
    </row>
    <row r="10444" spans="1:11" ht="15" customHeight="1" x14ac:dyDescent="0.25">
      <c r="A10444" s="9"/>
      <c r="B10444" s="9"/>
      <c r="C10444" s="9"/>
      <c r="D10444" s="9"/>
      <c r="E10444" s="9"/>
      <c r="F10444" s="9"/>
      <c r="G10444" s="92" t="s">
        <v>4009</v>
      </c>
      <c r="H10444" s="92"/>
      <c r="I10444" s="92"/>
      <c r="J10444" s="92"/>
      <c r="K10444" s="33">
        <f>ROUND(K10443*0.00746,4)</f>
        <v>7.5300000000000006E-2</v>
      </c>
    </row>
    <row r="10445" spans="1:11" ht="20.100000000000001" customHeight="1" x14ac:dyDescent="0.25">
      <c r="A10445" s="106" t="s">
        <v>4010</v>
      </c>
      <c r="B10445" s="106"/>
      <c r="C10445" s="106"/>
      <c r="D10445" s="106"/>
      <c r="E10445" s="106"/>
      <c r="F10445" s="2" t="s">
        <v>4</v>
      </c>
      <c r="G10445" s="87" t="s">
        <v>4001</v>
      </c>
      <c r="H10445" s="87"/>
      <c r="I10445" s="87" t="s">
        <v>3895</v>
      </c>
      <c r="J10445" s="87"/>
      <c r="K10445" s="2" t="s">
        <v>4011</v>
      </c>
    </row>
    <row r="10446" spans="1:11" ht="15" customHeight="1" x14ac:dyDescent="0.25">
      <c r="A10446" s="6" t="s">
        <v>4012</v>
      </c>
      <c r="B10446" s="104" t="s">
        <v>4013</v>
      </c>
      <c r="C10446" s="104"/>
      <c r="D10446" s="104"/>
      <c r="E10446" s="104"/>
      <c r="F10446" s="6" t="s">
        <v>77</v>
      </c>
      <c r="G10446" s="113">
        <v>1</v>
      </c>
      <c r="H10446" s="113"/>
      <c r="I10446" s="105">
        <v>195.03</v>
      </c>
      <c r="J10446" s="105"/>
      <c r="K10446" s="33">
        <f>ROUND(ROUND(G10446,5)*I10446,4)</f>
        <v>195.03</v>
      </c>
    </row>
    <row r="10447" spans="1:11" ht="15" customHeight="1" x14ac:dyDescent="0.25">
      <c r="A10447" s="1"/>
      <c r="B10447" s="1"/>
      <c r="C10447" s="1"/>
      <c r="D10447" s="1"/>
      <c r="E10447" s="1"/>
      <c r="F10447" s="1"/>
      <c r="G10447" s="85" t="s">
        <v>4014</v>
      </c>
      <c r="H10447" s="85"/>
      <c r="I10447" s="85"/>
      <c r="J10447" s="85"/>
      <c r="K10447" s="34">
        <f>SUM(K10446:K10446)</f>
        <v>195.03</v>
      </c>
    </row>
    <row r="10448" spans="1:11" ht="15" customHeight="1" x14ac:dyDescent="0.25">
      <c r="A10448" s="106" t="s">
        <v>4015</v>
      </c>
      <c r="B10448" s="106"/>
      <c r="C10448" s="106"/>
      <c r="D10448" s="23" t="s">
        <v>4016</v>
      </c>
      <c r="E10448" s="94" t="s">
        <v>4017</v>
      </c>
      <c r="F10448" s="94"/>
      <c r="G10448" s="94" t="s">
        <v>4001</v>
      </c>
      <c r="H10448" s="94"/>
      <c r="I10448" s="94" t="s">
        <v>3895</v>
      </c>
      <c r="J10448" s="94"/>
      <c r="K10448" s="23" t="s">
        <v>4011</v>
      </c>
    </row>
    <row r="10449" spans="1:11" ht="20.100000000000001" customHeight="1" x14ac:dyDescent="0.25">
      <c r="A10449" s="38" t="s">
        <v>4012</v>
      </c>
      <c r="B10449" s="109" t="s">
        <v>4018</v>
      </c>
      <c r="C10449" s="109"/>
      <c r="D10449" s="38" t="s">
        <v>4019</v>
      </c>
      <c r="E10449" s="110" t="s">
        <v>4020</v>
      </c>
      <c r="F10449" s="110"/>
      <c r="G10449" s="111">
        <v>2.2000000000000002</v>
      </c>
      <c r="H10449" s="111"/>
      <c r="I10449" s="112">
        <v>3.47</v>
      </c>
      <c r="J10449" s="112"/>
      <c r="K10449" s="41">
        <f>ROUND(ROUND(G10449,5)*I10449,4)</f>
        <v>7.6340000000000003</v>
      </c>
    </row>
    <row r="10450" spans="1:11" ht="15" customHeight="1" x14ac:dyDescent="0.25">
      <c r="A10450" s="1"/>
      <c r="B10450" s="1"/>
      <c r="C10450" s="1"/>
      <c r="D10450" s="1"/>
      <c r="E10450" s="1"/>
      <c r="F10450" s="1"/>
      <c r="G10450" s="85" t="s">
        <v>4021</v>
      </c>
      <c r="H10450" s="85"/>
      <c r="I10450" s="85"/>
      <c r="J10450" s="85"/>
      <c r="K10450" s="33">
        <f>SUM(K10449:K10449)</f>
        <v>7.6340000000000003</v>
      </c>
    </row>
    <row r="10451" spans="1:11" ht="12.95" customHeight="1" x14ac:dyDescent="0.25">
      <c r="A10451" s="106" t="s">
        <v>4022</v>
      </c>
      <c r="B10451" s="106"/>
      <c r="C10451" s="94" t="s">
        <v>4023</v>
      </c>
      <c r="D10451" s="94" t="s">
        <v>5</v>
      </c>
      <c r="E10451" s="94" t="s">
        <v>4024</v>
      </c>
      <c r="F10451" s="94"/>
      <c r="G10451" s="94" t="s">
        <v>4025</v>
      </c>
      <c r="H10451" s="94"/>
      <c r="I10451" s="94" t="s">
        <v>2086</v>
      </c>
      <c r="J10451" s="94"/>
      <c r="K10451" s="94" t="s">
        <v>4011</v>
      </c>
    </row>
    <row r="10452" spans="1:11" ht="12" customHeight="1" x14ac:dyDescent="0.25">
      <c r="A10452" s="106"/>
      <c r="B10452" s="106"/>
      <c r="C10452" s="94"/>
      <c r="D10452" s="94"/>
      <c r="E10452" s="23" t="s">
        <v>2092</v>
      </c>
      <c r="F10452" s="23" t="s">
        <v>4026</v>
      </c>
      <c r="G10452" s="23" t="s">
        <v>2092</v>
      </c>
      <c r="H10452" s="23" t="s">
        <v>4026</v>
      </c>
      <c r="I10452" s="23" t="s">
        <v>2092</v>
      </c>
      <c r="J10452" s="23" t="s">
        <v>4026</v>
      </c>
      <c r="K10452" s="94"/>
    </row>
    <row r="10453" spans="1:11" ht="27.95" customHeight="1" x14ac:dyDescent="0.25">
      <c r="A10453" s="38" t="s">
        <v>4012</v>
      </c>
      <c r="B10453" s="39" t="s">
        <v>4018</v>
      </c>
      <c r="C10453" s="38" t="s">
        <v>4027</v>
      </c>
      <c r="D10453" s="40">
        <v>2.2000000000000002</v>
      </c>
      <c r="E10453" s="42">
        <v>0</v>
      </c>
      <c r="F10453" s="43">
        <v>1.25</v>
      </c>
      <c r="G10453" s="42">
        <v>0</v>
      </c>
      <c r="H10453" s="43">
        <v>1</v>
      </c>
      <c r="I10453" s="42">
        <v>0</v>
      </c>
      <c r="J10453" s="43">
        <v>0.82</v>
      </c>
      <c r="K10453" s="41">
        <f>ROUND(D10453*(ROUND(E10453*F10453,4)+ROUND(G10453*H10453,4)+ROUND(I10453*J10453,4)),4)</f>
        <v>0</v>
      </c>
    </row>
    <row r="10454" spans="1:11" ht="15" customHeight="1" x14ac:dyDescent="0.25">
      <c r="A10454" s="1"/>
      <c r="B10454" s="1"/>
      <c r="C10454" s="1"/>
      <c r="D10454" s="1"/>
      <c r="E10454" s="1"/>
      <c r="F10454" s="1"/>
      <c r="G10454" s="85" t="s">
        <v>4028</v>
      </c>
      <c r="H10454" s="85"/>
      <c r="I10454" s="85"/>
      <c r="J10454" s="85"/>
      <c r="K10454" s="33">
        <f>SUM(K10452:K10453)</f>
        <v>0</v>
      </c>
    </row>
    <row r="10455" spans="1:11" ht="15" customHeight="1" x14ac:dyDescent="0.25">
      <c r="A10455" s="9"/>
      <c r="B10455" s="9"/>
      <c r="C10455" s="9"/>
      <c r="D10455" s="9"/>
      <c r="E10455" s="9"/>
      <c r="F10455" s="9"/>
      <c r="G10455" s="92" t="s">
        <v>4029</v>
      </c>
      <c r="H10455" s="92"/>
      <c r="I10455" s="92"/>
      <c r="J10455" s="92"/>
      <c r="K10455" s="33">
        <f>SUM(K10443,K10444,K10447,K10450,K10454)</f>
        <v>212.83879999999999</v>
      </c>
    </row>
    <row r="10456" spans="1:11" ht="15" customHeight="1" x14ac:dyDescent="0.25">
      <c r="A10456" s="9"/>
      <c r="B10456" s="9"/>
      <c r="C10456" s="9"/>
      <c r="D10456" s="9"/>
      <c r="E10456" s="9"/>
      <c r="F10456" s="9"/>
      <c r="G10456" s="92" t="s">
        <v>3913</v>
      </c>
      <c r="H10456" s="92"/>
      <c r="I10456" s="92"/>
      <c r="J10456" s="92"/>
      <c r="K10456" s="29">
        <f>ROUND(SUM(K10455),2)</f>
        <v>212.84</v>
      </c>
    </row>
    <row r="10457" spans="1:11" ht="9.9499999999999993" customHeight="1" x14ac:dyDescent="0.25">
      <c r="A10457" s="9"/>
      <c r="B10457" s="9"/>
      <c r="C10457" s="9"/>
      <c r="D10457" s="9"/>
      <c r="E10457" s="9"/>
      <c r="F10457" s="9"/>
      <c r="G10457" s="100"/>
      <c r="H10457" s="100"/>
      <c r="I10457" s="100"/>
      <c r="J10457" s="100"/>
      <c r="K10457" s="100"/>
    </row>
    <row r="10458" spans="1:11" ht="20.100000000000001" customHeight="1" x14ac:dyDescent="0.25">
      <c r="A10458" s="99" t="s">
        <v>2919</v>
      </c>
      <c r="B10458" s="99"/>
      <c r="C10458" s="99"/>
      <c r="D10458" s="99"/>
      <c r="E10458" s="99"/>
      <c r="F10458" s="99"/>
      <c r="G10458" s="99"/>
      <c r="H10458" s="99"/>
      <c r="I10458" s="99"/>
      <c r="J10458" s="99"/>
      <c r="K10458" s="99"/>
    </row>
    <row r="10459" spans="1:11" ht="15" customHeight="1" x14ac:dyDescent="0.25">
      <c r="A10459" s="93" t="s">
        <v>3916</v>
      </c>
      <c r="B10459" s="93"/>
      <c r="C10459" s="93"/>
      <c r="D10459" s="94" t="s">
        <v>3</v>
      </c>
      <c r="E10459" s="94"/>
      <c r="F10459" s="23" t="s">
        <v>4</v>
      </c>
      <c r="G10459" s="94" t="s">
        <v>3894</v>
      </c>
      <c r="H10459" s="94"/>
      <c r="I10459" s="94" t="s">
        <v>3895</v>
      </c>
      <c r="J10459" s="94"/>
      <c r="K10459" s="23" t="s">
        <v>3896</v>
      </c>
    </row>
    <row r="10460" spans="1:11" ht="45.95" customHeight="1" x14ac:dyDescent="0.25">
      <c r="A10460" s="24" t="s">
        <v>3934</v>
      </c>
      <c r="B10460" s="95" t="s">
        <v>3935</v>
      </c>
      <c r="C10460" s="95"/>
      <c r="D10460" s="96" t="s">
        <v>20</v>
      </c>
      <c r="E10460" s="96"/>
      <c r="F10460" s="24" t="s">
        <v>3936</v>
      </c>
      <c r="G10460" s="97">
        <v>2.5891999999999998E-3</v>
      </c>
      <c r="H10460" s="97"/>
      <c r="I10460" s="98">
        <v>76.52</v>
      </c>
      <c r="J10460" s="98"/>
      <c r="K10460" s="27">
        <f t="shared" ref="K10460:K10465" si="80">TRUNC(TRUNC(G10460,8)*I10460,2)</f>
        <v>0.19</v>
      </c>
    </row>
    <row r="10461" spans="1:11" ht="45.95" customHeight="1" x14ac:dyDescent="0.25">
      <c r="A10461" s="24" t="s">
        <v>28</v>
      </c>
      <c r="B10461" s="95" t="s">
        <v>29</v>
      </c>
      <c r="C10461" s="95"/>
      <c r="D10461" s="96" t="s">
        <v>20</v>
      </c>
      <c r="E10461" s="96"/>
      <c r="F10461" s="24" t="s">
        <v>30</v>
      </c>
      <c r="G10461" s="97">
        <v>1.0702000000000001E-3</v>
      </c>
      <c r="H10461" s="97"/>
      <c r="I10461" s="98">
        <v>322.67</v>
      </c>
      <c r="J10461" s="98"/>
      <c r="K10461" s="27">
        <f t="shared" si="80"/>
        <v>0.34</v>
      </c>
    </row>
    <row r="10462" spans="1:11" ht="29.1" customHeight="1" x14ac:dyDescent="0.25">
      <c r="A10462" s="24" t="s">
        <v>4030</v>
      </c>
      <c r="B10462" s="95" t="s">
        <v>4031</v>
      </c>
      <c r="C10462" s="95"/>
      <c r="D10462" s="96" t="s">
        <v>20</v>
      </c>
      <c r="E10462" s="96"/>
      <c r="F10462" s="24" t="s">
        <v>3936</v>
      </c>
      <c r="G10462" s="97">
        <v>3.3568999999999999E-3</v>
      </c>
      <c r="H10462" s="97"/>
      <c r="I10462" s="98">
        <v>105.44</v>
      </c>
      <c r="J10462" s="98"/>
      <c r="K10462" s="27">
        <f t="shared" si="80"/>
        <v>0.35</v>
      </c>
    </row>
    <row r="10463" spans="1:11" ht="29.1" customHeight="1" x14ac:dyDescent="0.25">
      <c r="A10463" s="24" t="s">
        <v>4032</v>
      </c>
      <c r="B10463" s="95" t="s">
        <v>4033</v>
      </c>
      <c r="C10463" s="95"/>
      <c r="D10463" s="96" t="s">
        <v>20</v>
      </c>
      <c r="E10463" s="96"/>
      <c r="F10463" s="24" t="s">
        <v>30</v>
      </c>
      <c r="G10463" s="97">
        <v>3.0249999999999998E-4</v>
      </c>
      <c r="H10463" s="97"/>
      <c r="I10463" s="98">
        <v>265.02</v>
      </c>
      <c r="J10463" s="98"/>
      <c r="K10463" s="27">
        <f t="shared" si="80"/>
        <v>0.08</v>
      </c>
    </row>
    <row r="10464" spans="1:11" ht="38.1" customHeight="1" x14ac:dyDescent="0.25">
      <c r="A10464" s="24" t="s">
        <v>4034</v>
      </c>
      <c r="B10464" s="95" t="s">
        <v>4035</v>
      </c>
      <c r="C10464" s="95"/>
      <c r="D10464" s="96" t="s">
        <v>20</v>
      </c>
      <c r="E10464" s="96"/>
      <c r="F10464" s="24" t="s">
        <v>3936</v>
      </c>
      <c r="G10464" s="97">
        <v>2.9082999999999999E-3</v>
      </c>
      <c r="H10464" s="97"/>
      <c r="I10464" s="98">
        <v>94.54</v>
      </c>
      <c r="J10464" s="98"/>
      <c r="K10464" s="27">
        <f t="shared" si="80"/>
        <v>0.27</v>
      </c>
    </row>
    <row r="10465" spans="1:11" ht="38.1" customHeight="1" x14ac:dyDescent="0.25">
      <c r="A10465" s="24" t="s">
        <v>4036</v>
      </c>
      <c r="B10465" s="95" t="s">
        <v>4037</v>
      </c>
      <c r="C10465" s="95"/>
      <c r="D10465" s="96" t="s">
        <v>20</v>
      </c>
      <c r="E10465" s="96"/>
      <c r="F10465" s="24" t="s">
        <v>30</v>
      </c>
      <c r="G10465" s="97">
        <v>7.5109999999999999E-4</v>
      </c>
      <c r="H10465" s="97"/>
      <c r="I10465" s="98">
        <v>225.43</v>
      </c>
      <c r="J10465" s="98"/>
      <c r="K10465" s="27">
        <f t="shared" si="80"/>
        <v>0.16</v>
      </c>
    </row>
    <row r="10466" spans="1:11" ht="18" customHeight="1" x14ac:dyDescent="0.25">
      <c r="A10466" s="9"/>
      <c r="B10466" s="9"/>
      <c r="C10466" s="9"/>
      <c r="D10466" s="9"/>
      <c r="E10466" s="9"/>
      <c r="F10466" s="9"/>
      <c r="G10466" s="91" t="s">
        <v>3919</v>
      </c>
      <c r="H10466" s="91"/>
      <c r="I10466" s="91"/>
      <c r="J10466" s="91"/>
      <c r="K10466" s="28">
        <f>SUM(K10460:K10465)</f>
        <v>1.39</v>
      </c>
    </row>
    <row r="10467" spans="1:11" ht="15" customHeight="1" x14ac:dyDescent="0.25">
      <c r="A10467" s="93" t="s">
        <v>3907</v>
      </c>
      <c r="B10467" s="93"/>
      <c r="C10467" s="93"/>
      <c r="D10467" s="94" t="s">
        <v>3</v>
      </c>
      <c r="E10467" s="94"/>
      <c r="F10467" s="23" t="s">
        <v>4</v>
      </c>
      <c r="G10467" s="94" t="s">
        <v>3894</v>
      </c>
      <c r="H10467" s="94"/>
      <c r="I10467" s="94" t="s">
        <v>3895</v>
      </c>
      <c r="J10467" s="94"/>
      <c r="K10467" s="23" t="s">
        <v>3896</v>
      </c>
    </row>
    <row r="10468" spans="1:11" ht="15" customHeight="1" x14ac:dyDescent="0.25">
      <c r="A10468" s="24" t="s">
        <v>3910</v>
      </c>
      <c r="B10468" s="95" t="s">
        <v>3911</v>
      </c>
      <c r="C10468" s="95"/>
      <c r="D10468" s="96" t="s">
        <v>20</v>
      </c>
      <c r="E10468" s="96"/>
      <c r="F10468" s="24" t="s">
        <v>2056</v>
      </c>
      <c r="G10468" s="97">
        <v>3.6592999999999999E-3</v>
      </c>
      <c r="H10468" s="97"/>
      <c r="I10468" s="98">
        <v>24.94</v>
      </c>
      <c r="J10468" s="98"/>
      <c r="K10468" s="27">
        <f>TRUNC(TRUNC(G10468,8)*I10468,2)</f>
        <v>0.09</v>
      </c>
    </row>
    <row r="10469" spans="1:11" ht="18" customHeight="1" x14ac:dyDescent="0.25">
      <c r="A10469" s="9"/>
      <c r="B10469" s="9"/>
      <c r="C10469" s="9"/>
      <c r="D10469" s="9"/>
      <c r="E10469" s="9"/>
      <c r="F10469" s="9"/>
      <c r="G10469" s="91" t="s">
        <v>3912</v>
      </c>
      <c r="H10469" s="91"/>
      <c r="I10469" s="91"/>
      <c r="J10469" s="91"/>
      <c r="K10469" s="28">
        <f>SUM(K10468:K10468)</f>
        <v>0.09</v>
      </c>
    </row>
    <row r="10470" spans="1:11" ht="15" customHeight="1" x14ac:dyDescent="0.25">
      <c r="A10470" s="9"/>
      <c r="B10470" s="9"/>
      <c r="C10470" s="9"/>
      <c r="D10470" s="9"/>
      <c r="E10470" s="9"/>
      <c r="F10470" s="9"/>
      <c r="G10470" s="92" t="s">
        <v>3913</v>
      </c>
      <c r="H10470" s="92"/>
      <c r="I10470" s="92"/>
      <c r="J10470" s="92"/>
      <c r="K10470" s="29">
        <f>ROUND(SUM(K10466,K10469),2)</f>
        <v>1.48</v>
      </c>
    </row>
    <row r="10471" spans="1:11" ht="9.9499999999999993" customHeight="1" x14ac:dyDescent="0.25">
      <c r="A10471" s="9"/>
      <c r="B10471" s="9"/>
      <c r="C10471" s="9"/>
      <c r="D10471" s="9"/>
      <c r="E10471" s="9"/>
      <c r="F10471" s="9"/>
      <c r="G10471" s="100"/>
      <c r="H10471" s="100"/>
      <c r="I10471" s="100"/>
      <c r="J10471" s="100"/>
      <c r="K10471" s="100"/>
    </row>
    <row r="10472" spans="1:11" ht="20.100000000000001" customHeight="1" x14ac:dyDescent="0.25">
      <c r="A10472" s="99" t="s">
        <v>2920</v>
      </c>
      <c r="B10472" s="99"/>
      <c r="C10472" s="99"/>
      <c r="D10472" s="99"/>
      <c r="E10472" s="99"/>
      <c r="F10472" s="99"/>
      <c r="G10472" s="99"/>
      <c r="H10472" s="99"/>
      <c r="I10472" s="99"/>
      <c r="J10472" s="99"/>
      <c r="K10472" s="99"/>
    </row>
    <row r="10473" spans="1:11" ht="15" customHeight="1" x14ac:dyDescent="0.25">
      <c r="A10473" s="93" t="s">
        <v>3893</v>
      </c>
      <c r="B10473" s="93"/>
      <c r="C10473" s="93"/>
      <c r="D10473" s="94" t="s">
        <v>3</v>
      </c>
      <c r="E10473" s="94"/>
      <c r="F10473" s="23" t="s">
        <v>4</v>
      </c>
      <c r="G10473" s="94" t="s">
        <v>3894</v>
      </c>
      <c r="H10473" s="94"/>
      <c r="I10473" s="94" t="s">
        <v>3895</v>
      </c>
      <c r="J10473" s="94"/>
      <c r="K10473" s="23" t="s">
        <v>3896</v>
      </c>
    </row>
    <row r="10474" spans="1:11" ht="21" customHeight="1" x14ac:dyDescent="0.25">
      <c r="A10474" s="24" t="s">
        <v>4038</v>
      </c>
      <c r="B10474" s="95" t="s">
        <v>4039</v>
      </c>
      <c r="C10474" s="95"/>
      <c r="D10474" s="96" t="s">
        <v>20</v>
      </c>
      <c r="E10474" s="96"/>
      <c r="F10474" s="24" t="s">
        <v>34</v>
      </c>
      <c r="G10474" s="97">
        <v>6.6E-3</v>
      </c>
      <c r="H10474" s="97"/>
      <c r="I10474" s="98">
        <v>210.23</v>
      </c>
      <c r="J10474" s="98"/>
      <c r="K10474" s="27">
        <f>TRUNC(TRUNC(G10474,8)*I10474,2)</f>
        <v>1.38</v>
      </c>
    </row>
    <row r="10475" spans="1:11" ht="21" customHeight="1" x14ac:dyDescent="0.25">
      <c r="A10475" s="24" t="s">
        <v>4040</v>
      </c>
      <c r="B10475" s="95" t="s">
        <v>4041</v>
      </c>
      <c r="C10475" s="95"/>
      <c r="D10475" s="96" t="s">
        <v>20</v>
      </c>
      <c r="E10475" s="96"/>
      <c r="F10475" s="24" t="s">
        <v>84</v>
      </c>
      <c r="G10475" s="97">
        <v>1.0049999999999999</v>
      </c>
      <c r="H10475" s="97"/>
      <c r="I10475" s="98">
        <v>32.369999999999997</v>
      </c>
      <c r="J10475" s="98"/>
      <c r="K10475" s="27">
        <f>TRUNC(TRUNC(G10475,8)*I10475,2)</f>
        <v>32.53</v>
      </c>
    </row>
    <row r="10476" spans="1:11" ht="15" customHeight="1" x14ac:dyDescent="0.25">
      <c r="A10476" s="9"/>
      <c r="B10476" s="9"/>
      <c r="C10476" s="9"/>
      <c r="D10476" s="9"/>
      <c r="E10476" s="9"/>
      <c r="F10476" s="9"/>
      <c r="G10476" s="91" t="s">
        <v>3906</v>
      </c>
      <c r="H10476" s="91"/>
      <c r="I10476" s="91"/>
      <c r="J10476" s="91"/>
      <c r="K10476" s="28">
        <f>SUM(K10474:K10475)</f>
        <v>33.910000000000004</v>
      </c>
    </row>
    <row r="10477" spans="1:11" ht="15" customHeight="1" x14ac:dyDescent="0.25">
      <c r="A10477" s="93" t="s">
        <v>3907</v>
      </c>
      <c r="B10477" s="93"/>
      <c r="C10477" s="93"/>
      <c r="D10477" s="94" t="s">
        <v>3</v>
      </c>
      <c r="E10477" s="94"/>
      <c r="F10477" s="23" t="s">
        <v>4</v>
      </c>
      <c r="G10477" s="94" t="s">
        <v>3894</v>
      </c>
      <c r="H10477" s="94"/>
      <c r="I10477" s="94" t="s">
        <v>3895</v>
      </c>
      <c r="J10477" s="94"/>
      <c r="K10477" s="23" t="s">
        <v>3896</v>
      </c>
    </row>
    <row r="10478" spans="1:11" ht="15" customHeight="1" x14ac:dyDescent="0.25">
      <c r="A10478" s="24" t="s">
        <v>3971</v>
      </c>
      <c r="B10478" s="95" t="s">
        <v>3972</v>
      </c>
      <c r="C10478" s="95"/>
      <c r="D10478" s="96" t="s">
        <v>20</v>
      </c>
      <c r="E10478" s="96"/>
      <c r="F10478" s="24" t="s">
        <v>2056</v>
      </c>
      <c r="G10478" s="97">
        <v>0.2296</v>
      </c>
      <c r="H10478" s="97"/>
      <c r="I10478" s="98">
        <v>32.69</v>
      </c>
      <c r="J10478" s="98"/>
      <c r="K10478" s="27">
        <f>TRUNC(TRUNC(G10478,8)*I10478,2)</f>
        <v>7.5</v>
      </c>
    </row>
    <row r="10479" spans="1:11" ht="15" customHeight="1" x14ac:dyDescent="0.25">
      <c r="A10479" s="24" t="s">
        <v>3910</v>
      </c>
      <c r="B10479" s="95" t="s">
        <v>3911</v>
      </c>
      <c r="C10479" s="95"/>
      <c r="D10479" s="96" t="s">
        <v>20</v>
      </c>
      <c r="E10479" s="96"/>
      <c r="F10479" s="24" t="s">
        <v>2056</v>
      </c>
      <c r="G10479" s="97">
        <v>0.2296</v>
      </c>
      <c r="H10479" s="97"/>
      <c r="I10479" s="98">
        <v>24.94</v>
      </c>
      <c r="J10479" s="98"/>
      <c r="K10479" s="27">
        <f>TRUNC(TRUNC(G10479,8)*I10479,2)</f>
        <v>5.72</v>
      </c>
    </row>
    <row r="10480" spans="1:11" ht="18" customHeight="1" x14ac:dyDescent="0.25">
      <c r="A10480" s="9"/>
      <c r="B10480" s="9"/>
      <c r="C10480" s="9"/>
      <c r="D10480" s="9"/>
      <c r="E10480" s="9"/>
      <c r="F10480" s="9"/>
      <c r="G10480" s="91" t="s">
        <v>3912</v>
      </c>
      <c r="H10480" s="91"/>
      <c r="I10480" s="91"/>
      <c r="J10480" s="91"/>
      <c r="K10480" s="28">
        <f>SUM(K10478:K10479)</f>
        <v>13.219999999999999</v>
      </c>
    </row>
    <row r="10481" spans="1:11" ht="15" customHeight="1" x14ac:dyDescent="0.25">
      <c r="A10481" s="93" t="s">
        <v>3922</v>
      </c>
      <c r="B10481" s="93"/>
      <c r="C10481" s="93"/>
      <c r="D10481" s="94" t="s">
        <v>3</v>
      </c>
      <c r="E10481" s="94"/>
      <c r="F10481" s="23" t="s">
        <v>4</v>
      </c>
      <c r="G10481" s="94" t="s">
        <v>3894</v>
      </c>
      <c r="H10481" s="94"/>
      <c r="I10481" s="94" t="s">
        <v>3895</v>
      </c>
      <c r="J10481" s="94"/>
      <c r="K10481" s="23" t="s">
        <v>3896</v>
      </c>
    </row>
    <row r="10482" spans="1:11" ht="21" customHeight="1" x14ac:dyDescent="0.25">
      <c r="A10482" s="24" t="s">
        <v>4042</v>
      </c>
      <c r="B10482" s="95" t="s">
        <v>4043</v>
      </c>
      <c r="C10482" s="95"/>
      <c r="D10482" s="96" t="s">
        <v>20</v>
      </c>
      <c r="E10482" s="96"/>
      <c r="F10482" s="24" t="s">
        <v>34</v>
      </c>
      <c r="G10482" s="97">
        <v>1.8E-3</v>
      </c>
      <c r="H10482" s="97"/>
      <c r="I10482" s="98">
        <v>767.08</v>
      </c>
      <c r="J10482" s="98"/>
      <c r="K10482" s="27">
        <f>TRUNC(TRUNC(G10482,8)*I10482,2)</f>
        <v>1.38</v>
      </c>
    </row>
    <row r="10483" spans="1:11" ht="15" customHeight="1" x14ac:dyDescent="0.25">
      <c r="A10483" s="9"/>
      <c r="B10483" s="9"/>
      <c r="C10483" s="9"/>
      <c r="D10483" s="9"/>
      <c r="E10483" s="9"/>
      <c r="F10483" s="9"/>
      <c r="G10483" s="91" t="s">
        <v>3933</v>
      </c>
      <c r="H10483" s="91"/>
      <c r="I10483" s="91"/>
      <c r="J10483" s="91"/>
      <c r="K10483" s="28">
        <f>SUM(K10482:K10482)</f>
        <v>1.38</v>
      </c>
    </row>
    <row r="10484" spans="1:11" ht="15" customHeight="1" x14ac:dyDescent="0.25">
      <c r="A10484" s="9"/>
      <c r="B10484" s="9"/>
      <c r="C10484" s="9"/>
      <c r="D10484" s="9"/>
      <c r="E10484" s="9"/>
      <c r="F10484" s="9"/>
      <c r="G10484" s="92" t="s">
        <v>3913</v>
      </c>
      <c r="H10484" s="92"/>
      <c r="I10484" s="92"/>
      <c r="J10484" s="92"/>
      <c r="K10484" s="29">
        <f>ROUND(SUM(K10476,K10480,K10483),2)</f>
        <v>48.51</v>
      </c>
    </row>
    <row r="10485" spans="1:11" ht="9.9499999999999993" customHeight="1" x14ac:dyDescent="0.25">
      <c r="A10485" s="9"/>
      <c r="B10485" s="9"/>
      <c r="C10485" s="9"/>
      <c r="D10485" s="9"/>
      <c r="E10485" s="9"/>
      <c r="F10485" s="9"/>
      <c r="G10485" s="100"/>
      <c r="H10485" s="100"/>
      <c r="I10485" s="100"/>
      <c r="J10485" s="100"/>
      <c r="K10485" s="100"/>
    </row>
    <row r="10486" spans="1:11" ht="20.100000000000001" customHeight="1" x14ac:dyDescent="0.25">
      <c r="A10486" s="99" t="s">
        <v>2921</v>
      </c>
      <c r="B10486" s="99"/>
      <c r="C10486" s="99"/>
      <c r="D10486" s="99"/>
      <c r="E10486" s="99"/>
      <c r="F10486" s="99"/>
      <c r="G10486" s="99"/>
      <c r="H10486" s="99"/>
      <c r="I10486" s="99"/>
      <c r="J10486" s="99"/>
      <c r="K10486" s="99"/>
    </row>
    <row r="10487" spans="1:11" ht="15" customHeight="1" x14ac:dyDescent="0.25">
      <c r="A10487" s="93" t="s">
        <v>3893</v>
      </c>
      <c r="B10487" s="93"/>
      <c r="C10487" s="93"/>
      <c r="D10487" s="94" t="s">
        <v>3</v>
      </c>
      <c r="E10487" s="94"/>
      <c r="F10487" s="23" t="s">
        <v>4</v>
      </c>
      <c r="G10487" s="94" t="s">
        <v>3894</v>
      </c>
      <c r="H10487" s="94"/>
      <c r="I10487" s="94" t="s">
        <v>3895</v>
      </c>
      <c r="J10487" s="94"/>
      <c r="K10487" s="23" t="s">
        <v>3896</v>
      </c>
    </row>
    <row r="10488" spans="1:11" ht="15" customHeight="1" x14ac:dyDescent="0.25">
      <c r="A10488" s="24" t="s">
        <v>4044</v>
      </c>
      <c r="B10488" s="95" t="s">
        <v>4045</v>
      </c>
      <c r="C10488" s="95"/>
      <c r="D10488" s="96" t="s">
        <v>20</v>
      </c>
      <c r="E10488" s="96"/>
      <c r="F10488" s="24" t="s">
        <v>3903</v>
      </c>
      <c r="G10488" s="97">
        <v>0.106</v>
      </c>
      <c r="H10488" s="97"/>
      <c r="I10488" s="98">
        <v>2.59</v>
      </c>
      <c r="J10488" s="98"/>
      <c r="K10488" s="27">
        <f>TRUNC(TRUNC(G10488,8)*I10488,2)</f>
        <v>0.27</v>
      </c>
    </row>
    <row r="10489" spans="1:11" ht="15" customHeight="1" x14ac:dyDescent="0.25">
      <c r="A10489" s="9"/>
      <c r="B10489" s="9"/>
      <c r="C10489" s="9"/>
      <c r="D10489" s="9"/>
      <c r="E10489" s="9"/>
      <c r="F10489" s="9"/>
      <c r="G10489" s="91" t="s">
        <v>3906</v>
      </c>
      <c r="H10489" s="91"/>
      <c r="I10489" s="91"/>
      <c r="J10489" s="91"/>
      <c r="K10489" s="28">
        <f>SUM(K10488:K10488)</f>
        <v>0.27</v>
      </c>
    </row>
    <row r="10490" spans="1:11" ht="15" customHeight="1" x14ac:dyDescent="0.25">
      <c r="A10490" s="93" t="s">
        <v>3907</v>
      </c>
      <c r="B10490" s="93"/>
      <c r="C10490" s="93"/>
      <c r="D10490" s="94" t="s">
        <v>3</v>
      </c>
      <c r="E10490" s="94"/>
      <c r="F10490" s="23" t="s">
        <v>4</v>
      </c>
      <c r="G10490" s="94" t="s">
        <v>3894</v>
      </c>
      <c r="H10490" s="94"/>
      <c r="I10490" s="94" t="s">
        <v>3895</v>
      </c>
      <c r="J10490" s="94"/>
      <c r="K10490" s="23" t="s">
        <v>3896</v>
      </c>
    </row>
    <row r="10491" spans="1:11" ht="15" customHeight="1" x14ac:dyDescent="0.25">
      <c r="A10491" s="24" t="s">
        <v>4046</v>
      </c>
      <c r="B10491" s="95" t="s">
        <v>4047</v>
      </c>
      <c r="C10491" s="95"/>
      <c r="D10491" s="96" t="s">
        <v>20</v>
      </c>
      <c r="E10491" s="96"/>
      <c r="F10491" s="24" t="s">
        <v>2056</v>
      </c>
      <c r="G10491" s="97">
        <v>3.6999999999999998E-2</v>
      </c>
      <c r="H10491" s="97"/>
      <c r="I10491" s="98">
        <v>34.35</v>
      </c>
      <c r="J10491" s="98"/>
      <c r="K10491" s="27">
        <f>TRUNC(TRUNC(G10491,8)*I10491,2)</f>
        <v>1.27</v>
      </c>
    </row>
    <row r="10492" spans="1:11" ht="15" customHeight="1" x14ac:dyDescent="0.25">
      <c r="A10492" s="24" t="s">
        <v>3910</v>
      </c>
      <c r="B10492" s="95" t="s">
        <v>3911</v>
      </c>
      <c r="C10492" s="95"/>
      <c r="D10492" s="96" t="s">
        <v>20</v>
      </c>
      <c r="E10492" s="96"/>
      <c r="F10492" s="24" t="s">
        <v>2056</v>
      </c>
      <c r="G10492" s="97">
        <v>1.6E-2</v>
      </c>
      <c r="H10492" s="97"/>
      <c r="I10492" s="98">
        <v>24.94</v>
      </c>
      <c r="J10492" s="98"/>
      <c r="K10492" s="27">
        <f>TRUNC(TRUNC(G10492,8)*I10492,2)</f>
        <v>0.39</v>
      </c>
    </row>
    <row r="10493" spans="1:11" ht="18" customHeight="1" x14ac:dyDescent="0.25">
      <c r="A10493" s="9"/>
      <c r="B10493" s="9"/>
      <c r="C10493" s="9"/>
      <c r="D10493" s="9"/>
      <c r="E10493" s="9"/>
      <c r="F10493" s="9"/>
      <c r="G10493" s="91" t="s">
        <v>3912</v>
      </c>
      <c r="H10493" s="91"/>
      <c r="I10493" s="91"/>
      <c r="J10493" s="91"/>
      <c r="K10493" s="28">
        <f>SUM(K10491:K10492)</f>
        <v>1.6600000000000001</v>
      </c>
    </row>
    <row r="10494" spans="1:11" ht="15" customHeight="1" x14ac:dyDescent="0.25">
      <c r="A10494" s="9"/>
      <c r="B10494" s="9"/>
      <c r="C10494" s="9"/>
      <c r="D10494" s="9"/>
      <c r="E10494" s="9"/>
      <c r="F10494" s="9"/>
      <c r="G10494" s="92" t="s">
        <v>3913</v>
      </c>
      <c r="H10494" s="92"/>
      <c r="I10494" s="92"/>
      <c r="J10494" s="92"/>
      <c r="K10494" s="29">
        <f>ROUND(SUM(K10489,K10493),2)</f>
        <v>1.93</v>
      </c>
    </row>
    <row r="10495" spans="1:11" ht="9.9499999999999993" customHeight="1" x14ac:dyDescent="0.25">
      <c r="A10495" s="9"/>
      <c r="B10495" s="9"/>
      <c r="C10495" s="9"/>
      <c r="D10495" s="9"/>
      <c r="E10495" s="9"/>
      <c r="F10495" s="9"/>
      <c r="G10495" s="100"/>
      <c r="H10495" s="100"/>
      <c r="I10495" s="100"/>
      <c r="J10495" s="100"/>
      <c r="K10495" s="100"/>
    </row>
    <row r="10496" spans="1:11" ht="20.100000000000001" customHeight="1" x14ac:dyDescent="0.25">
      <c r="A10496" s="99" t="s">
        <v>2922</v>
      </c>
      <c r="B10496" s="99"/>
      <c r="C10496" s="99"/>
      <c r="D10496" s="99"/>
      <c r="E10496" s="99"/>
      <c r="F10496" s="99"/>
      <c r="G10496" s="99"/>
      <c r="H10496" s="99"/>
      <c r="I10496" s="99"/>
      <c r="J10496" s="99"/>
      <c r="K10496" s="99"/>
    </row>
    <row r="10497" spans="1:11" ht="15" customHeight="1" x14ac:dyDescent="0.25">
      <c r="A10497" s="93" t="s">
        <v>3916</v>
      </c>
      <c r="B10497" s="93"/>
      <c r="C10497" s="93"/>
      <c r="D10497" s="94" t="s">
        <v>3</v>
      </c>
      <c r="E10497" s="94"/>
      <c r="F10497" s="23" t="s">
        <v>4</v>
      </c>
      <c r="G10497" s="94" t="s">
        <v>3894</v>
      </c>
      <c r="H10497" s="94"/>
      <c r="I10497" s="94" t="s">
        <v>3895</v>
      </c>
      <c r="J10497" s="94"/>
      <c r="K10497" s="23" t="s">
        <v>3896</v>
      </c>
    </row>
    <row r="10498" spans="1:11" ht="29.1" customHeight="1" x14ac:dyDescent="0.25">
      <c r="A10498" s="24" t="s">
        <v>3963</v>
      </c>
      <c r="B10498" s="95" t="s">
        <v>3964</v>
      </c>
      <c r="C10498" s="95"/>
      <c r="D10498" s="96" t="s">
        <v>20</v>
      </c>
      <c r="E10498" s="96"/>
      <c r="F10498" s="24" t="s">
        <v>3936</v>
      </c>
      <c r="G10498" s="97">
        <v>5.2258833999999998</v>
      </c>
      <c r="H10498" s="97"/>
      <c r="I10498" s="98">
        <v>8.9</v>
      </c>
      <c r="J10498" s="98"/>
      <c r="K10498" s="27">
        <f>TRUNC(TRUNC(G10498,8)*I10498,2)</f>
        <v>46.51</v>
      </c>
    </row>
    <row r="10499" spans="1:11" ht="29.1" customHeight="1" x14ac:dyDescent="0.25">
      <c r="A10499" s="24" t="s">
        <v>3965</v>
      </c>
      <c r="B10499" s="95" t="s">
        <v>3966</v>
      </c>
      <c r="C10499" s="95"/>
      <c r="D10499" s="96" t="s">
        <v>20</v>
      </c>
      <c r="E10499" s="96"/>
      <c r="F10499" s="24" t="s">
        <v>30</v>
      </c>
      <c r="G10499" s="97">
        <v>0.95392160000000004</v>
      </c>
      <c r="H10499" s="97"/>
      <c r="I10499" s="98">
        <v>32.76</v>
      </c>
      <c r="J10499" s="98"/>
      <c r="K10499" s="27">
        <f>TRUNC(TRUNC(G10499,8)*I10499,2)</f>
        <v>31.25</v>
      </c>
    </row>
    <row r="10500" spans="1:11" ht="21" customHeight="1" x14ac:dyDescent="0.25">
      <c r="A10500" s="24" t="s">
        <v>3967</v>
      </c>
      <c r="B10500" s="95" t="s">
        <v>3968</v>
      </c>
      <c r="C10500" s="95"/>
      <c r="D10500" s="96" t="s">
        <v>20</v>
      </c>
      <c r="E10500" s="96"/>
      <c r="F10500" s="24" t="s">
        <v>3936</v>
      </c>
      <c r="G10500" s="97">
        <v>5.2258833999999998</v>
      </c>
      <c r="H10500" s="97"/>
      <c r="I10500" s="98">
        <v>27.59</v>
      </c>
      <c r="J10500" s="98"/>
      <c r="K10500" s="27">
        <f>TRUNC(TRUNC(G10500,8)*I10500,2)</f>
        <v>144.18</v>
      </c>
    </row>
    <row r="10501" spans="1:11" ht="21" customHeight="1" x14ac:dyDescent="0.25">
      <c r="A10501" s="24" t="s">
        <v>3969</v>
      </c>
      <c r="B10501" s="95" t="s">
        <v>3970</v>
      </c>
      <c r="C10501" s="95"/>
      <c r="D10501" s="96" t="s">
        <v>20</v>
      </c>
      <c r="E10501" s="96"/>
      <c r="F10501" s="24" t="s">
        <v>30</v>
      </c>
      <c r="G10501" s="97">
        <v>0.95392160000000004</v>
      </c>
      <c r="H10501" s="97"/>
      <c r="I10501" s="98">
        <v>28.09</v>
      </c>
      <c r="J10501" s="98"/>
      <c r="K10501" s="27">
        <f>TRUNC(TRUNC(G10501,8)*I10501,2)</f>
        <v>26.79</v>
      </c>
    </row>
    <row r="10502" spans="1:11" ht="18" customHeight="1" x14ac:dyDescent="0.25">
      <c r="A10502" s="9"/>
      <c r="B10502" s="9"/>
      <c r="C10502" s="9"/>
      <c r="D10502" s="9"/>
      <c r="E10502" s="9"/>
      <c r="F10502" s="9"/>
      <c r="G10502" s="91" t="s">
        <v>3919</v>
      </c>
      <c r="H10502" s="91"/>
      <c r="I10502" s="91"/>
      <c r="J10502" s="91"/>
      <c r="K10502" s="28">
        <f>SUM(K10498:K10501)</f>
        <v>248.73</v>
      </c>
    </row>
    <row r="10503" spans="1:11" ht="15" customHeight="1" x14ac:dyDescent="0.25">
      <c r="A10503" s="93" t="s">
        <v>3893</v>
      </c>
      <c r="B10503" s="93"/>
      <c r="C10503" s="93"/>
      <c r="D10503" s="94" t="s">
        <v>3</v>
      </c>
      <c r="E10503" s="94"/>
      <c r="F10503" s="23" t="s">
        <v>4</v>
      </c>
      <c r="G10503" s="94" t="s">
        <v>3894</v>
      </c>
      <c r="H10503" s="94"/>
      <c r="I10503" s="94" t="s">
        <v>3895</v>
      </c>
      <c r="J10503" s="94"/>
      <c r="K10503" s="23" t="s">
        <v>3896</v>
      </c>
    </row>
    <row r="10504" spans="1:11" ht="21" customHeight="1" x14ac:dyDescent="0.25">
      <c r="A10504" s="24" t="s">
        <v>4048</v>
      </c>
      <c r="B10504" s="95" t="s">
        <v>4049</v>
      </c>
      <c r="C10504" s="95"/>
      <c r="D10504" s="96" t="s">
        <v>20</v>
      </c>
      <c r="E10504" s="96"/>
      <c r="F10504" s="24" t="s">
        <v>34</v>
      </c>
      <c r="G10504" s="97">
        <v>0.19980000000000001</v>
      </c>
      <c r="H10504" s="97"/>
      <c r="I10504" s="98">
        <v>206.17</v>
      </c>
      <c r="J10504" s="98"/>
      <c r="K10504" s="27">
        <f>TRUNC(TRUNC(G10504,8)*I10504,2)</f>
        <v>41.19</v>
      </c>
    </row>
    <row r="10505" spans="1:11" ht="15" customHeight="1" x14ac:dyDescent="0.25">
      <c r="A10505" s="24" t="s">
        <v>3955</v>
      </c>
      <c r="B10505" s="95" t="s">
        <v>3956</v>
      </c>
      <c r="C10505" s="95"/>
      <c r="D10505" s="96" t="s">
        <v>20</v>
      </c>
      <c r="E10505" s="96"/>
      <c r="F10505" s="24" t="s">
        <v>3903</v>
      </c>
      <c r="G10505" s="97">
        <v>3.6695999999999999E-2</v>
      </c>
      <c r="H10505" s="97"/>
      <c r="I10505" s="98">
        <v>19.37</v>
      </c>
      <c r="J10505" s="98"/>
      <c r="K10505" s="27">
        <f>TRUNC(TRUNC(G10505,8)*I10505,2)</f>
        <v>0.71</v>
      </c>
    </row>
    <row r="10506" spans="1:11" ht="21" customHeight="1" x14ac:dyDescent="0.25">
      <c r="A10506" s="24" t="s">
        <v>4050</v>
      </c>
      <c r="B10506" s="95" t="s">
        <v>4051</v>
      </c>
      <c r="C10506" s="95"/>
      <c r="D10506" s="96" t="s">
        <v>20</v>
      </c>
      <c r="E10506" s="96"/>
      <c r="F10506" s="24" t="s">
        <v>84</v>
      </c>
      <c r="G10506" s="97">
        <v>7.48</v>
      </c>
      <c r="H10506" s="97"/>
      <c r="I10506" s="98">
        <v>3.9</v>
      </c>
      <c r="J10506" s="98"/>
      <c r="K10506" s="27">
        <f>TRUNC(TRUNC(G10506,8)*I10506,2)</f>
        <v>29.17</v>
      </c>
    </row>
    <row r="10507" spans="1:11" ht="15" customHeight="1" x14ac:dyDescent="0.25">
      <c r="A10507" s="9"/>
      <c r="B10507" s="9"/>
      <c r="C10507" s="9"/>
      <c r="D10507" s="9"/>
      <c r="E10507" s="9"/>
      <c r="F10507" s="9"/>
      <c r="G10507" s="91" t="s">
        <v>3906</v>
      </c>
      <c r="H10507" s="91"/>
      <c r="I10507" s="91"/>
      <c r="J10507" s="91"/>
      <c r="K10507" s="28">
        <f>SUM(K10504:K10506)</f>
        <v>71.069999999999993</v>
      </c>
    </row>
    <row r="10508" spans="1:11" ht="15" customHeight="1" x14ac:dyDescent="0.25">
      <c r="A10508" s="93" t="s">
        <v>3907</v>
      </c>
      <c r="B10508" s="93"/>
      <c r="C10508" s="93"/>
      <c r="D10508" s="94" t="s">
        <v>3</v>
      </c>
      <c r="E10508" s="94"/>
      <c r="F10508" s="23" t="s">
        <v>4</v>
      </c>
      <c r="G10508" s="94" t="s">
        <v>3894</v>
      </c>
      <c r="H10508" s="94"/>
      <c r="I10508" s="94" t="s">
        <v>3895</v>
      </c>
      <c r="J10508" s="94"/>
      <c r="K10508" s="23" t="s">
        <v>3896</v>
      </c>
    </row>
    <row r="10509" spans="1:11" ht="15" customHeight="1" x14ac:dyDescent="0.25">
      <c r="A10509" s="24" t="s">
        <v>3971</v>
      </c>
      <c r="B10509" s="95" t="s">
        <v>3972</v>
      </c>
      <c r="C10509" s="95"/>
      <c r="D10509" s="96" t="s">
        <v>20</v>
      </c>
      <c r="E10509" s="96"/>
      <c r="F10509" s="24" t="s">
        <v>2056</v>
      </c>
      <c r="G10509" s="97">
        <v>2.3251949999999999</v>
      </c>
      <c r="H10509" s="97"/>
      <c r="I10509" s="98">
        <v>32.69</v>
      </c>
      <c r="J10509" s="98"/>
      <c r="K10509" s="27">
        <f>TRUNC(TRUNC(G10509,8)*I10509,2)</f>
        <v>76.010000000000005</v>
      </c>
    </row>
    <row r="10510" spans="1:11" ht="15" customHeight="1" x14ac:dyDescent="0.25">
      <c r="A10510" s="24" t="s">
        <v>3910</v>
      </c>
      <c r="B10510" s="95" t="s">
        <v>3911</v>
      </c>
      <c r="C10510" s="95"/>
      <c r="D10510" s="96" t="s">
        <v>20</v>
      </c>
      <c r="E10510" s="96"/>
      <c r="F10510" s="24" t="s">
        <v>2056</v>
      </c>
      <c r="G10510" s="97">
        <v>17.010999999999999</v>
      </c>
      <c r="H10510" s="97"/>
      <c r="I10510" s="98">
        <v>24.94</v>
      </c>
      <c r="J10510" s="98"/>
      <c r="K10510" s="27">
        <f>TRUNC(TRUNC(G10510,8)*I10510,2)</f>
        <v>424.25</v>
      </c>
    </row>
    <row r="10511" spans="1:11" ht="18" customHeight="1" x14ac:dyDescent="0.25">
      <c r="A10511" s="9"/>
      <c r="B10511" s="9"/>
      <c r="C10511" s="9"/>
      <c r="D10511" s="9"/>
      <c r="E10511" s="9"/>
      <c r="F10511" s="9"/>
      <c r="G10511" s="91" t="s">
        <v>3912</v>
      </c>
      <c r="H10511" s="91"/>
      <c r="I10511" s="91"/>
      <c r="J10511" s="91"/>
      <c r="K10511" s="28">
        <f>SUM(K10509:K10510)</f>
        <v>500.26</v>
      </c>
    </row>
    <row r="10512" spans="1:11" ht="15" customHeight="1" x14ac:dyDescent="0.25">
      <c r="A10512" s="93" t="s">
        <v>3922</v>
      </c>
      <c r="B10512" s="93"/>
      <c r="C10512" s="93"/>
      <c r="D10512" s="94" t="s">
        <v>3</v>
      </c>
      <c r="E10512" s="94"/>
      <c r="F10512" s="23" t="s">
        <v>4</v>
      </c>
      <c r="G10512" s="94" t="s">
        <v>3894</v>
      </c>
      <c r="H10512" s="94"/>
      <c r="I10512" s="94" t="s">
        <v>3895</v>
      </c>
      <c r="J10512" s="94"/>
      <c r="K10512" s="23" t="s">
        <v>3896</v>
      </c>
    </row>
    <row r="10513" spans="1:11" ht="29.1" customHeight="1" x14ac:dyDescent="0.25">
      <c r="A10513" s="24" t="s">
        <v>4052</v>
      </c>
      <c r="B10513" s="95" t="s">
        <v>4053</v>
      </c>
      <c r="C10513" s="95"/>
      <c r="D10513" s="96" t="s">
        <v>20</v>
      </c>
      <c r="E10513" s="96"/>
      <c r="F10513" s="24" t="s">
        <v>34</v>
      </c>
      <c r="G10513" s="97">
        <v>0.66502459999999997</v>
      </c>
      <c r="H10513" s="97"/>
      <c r="I10513" s="98">
        <v>619.19000000000005</v>
      </c>
      <c r="J10513" s="98"/>
      <c r="K10513" s="27">
        <f>TRUNC(TRUNC(G10513,8)*I10513,2)</f>
        <v>411.77</v>
      </c>
    </row>
    <row r="10514" spans="1:11" ht="21" customHeight="1" x14ac:dyDescent="0.25">
      <c r="A10514" s="24" t="s">
        <v>95</v>
      </c>
      <c r="B10514" s="95" t="s">
        <v>96</v>
      </c>
      <c r="C10514" s="95"/>
      <c r="D10514" s="96" t="s">
        <v>20</v>
      </c>
      <c r="E10514" s="96"/>
      <c r="F10514" s="24" t="s">
        <v>16</v>
      </c>
      <c r="G10514" s="97">
        <v>0.48</v>
      </c>
      <c r="H10514" s="97"/>
      <c r="I10514" s="98">
        <v>176.85</v>
      </c>
      <c r="J10514" s="98"/>
      <c r="K10514" s="27">
        <f>TRUNC(TRUNC(G10514,8)*I10514,2)</f>
        <v>84.88</v>
      </c>
    </row>
    <row r="10515" spans="1:11" ht="15" customHeight="1" x14ac:dyDescent="0.25">
      <c r="A10515" s="9"/>
      <c r="B10515" s="9"/>
      <c r="C10515" s="9"/>
      <c r="D10515" s="9"/>
      <c r="E10515" s="9"/>
      <c r="F10515" s="9"/>
      <c r="G10515" s="91" t="s">
        <v>3933</v>
      </c>
      <c r="H10515" s="91"/>
      <c r="I10515" s="91"/>
      <c r="J10515" s="91"/>
      <c r="K10515" s="28">
        <f>SUM(K10513:K10514)</f>
        <v>496.65</v>
      </c>
    </row>
    <row r="10516" spans="1:11" ht="15" customHeight="1" x14ac:dyDescent="0.25">
      <c r="A10516" s="9"/>
      <c r="B10516" s="9"/>
      <c r="C10516" s="9"/>
      <c r="D10516" s="9"/>
      <c r="E10516" s="9"/>
      <c r="F10516" s="9"/>
      <c r="G10516" s="92" t="s">
        <v>3913</v>
      </c>
      <c r="H10516" s="92"/>
      <c r="I10516" s="92"/>
      <c r="J10516" s="92"/>
      <c r="K10516" s="29">
        <f>ROUND(SUM(K10502,K10507,K10511,K10515),2)</f>
        <v>1316.71</v>
      </c>
    </row>
    <row r="10517" spans="1:11" ht="9.9499999999999993" customHeight="1" x14ac:dyDescent="0.25">
      <c r="A10517" s="9"/>
      <c r="B10517" s="9"/>
      <c r="C10517" s="9"/>
      <c r="D10517" s="9"/>
      <c r="E10517" s="9"/>
      <c r="F10517" s="9"/>
      <c r="G10517" s="100"/>
      <c r="H10517" s="100"/>
      <c r="I10517" s="100"/>
      <c r="J10517" s="100"/>
      <c r="K10517" s="100"/>
    </row>
    <row r="10518" spans="1:11" ht="20.100000000000001" customHeight="1" x14ac:dyDescent="0.25">
      <c r="A10518" s="99" t="s">
        <v>2923</v>
      </c>
      <c r="B10518" s="99"/>
      <c r="C10518" s="99"/>
      <c r="D10518" s="99"/>
      <c r="E10518" s="99"/>
      <c r="F10518" s="99"/>
      <c r="G10518" s="99"/>
      <c r="H10518" s="99"/>
      <c r="I10518" s="99"/>
      <c r="J10518" s="99"/>
      <c r="K10518" s="99"/>
    </row>
    <row r="10519" spans="1:11" ht="15" customHeight="1" x14ac:dyDescent="0.25">
      <c r="A10519" s="93" t="s">
        <v>3893</v>
      </c>
      <c r="B10519" s="93"/>
      <c r="C10519" s="93"/>
      <c r="D10519" s="94" t="s">
        <v>3</v>
      </c>
      <c r="E10519" s="94"/>
      <c r="F10519" s="23" t="s">
        <v>4</v>
      </c>
      <c r="G10519" s="94" t="s">
        <v>3894</v>
      </c>
      <c r="H10519" s="94"/>
      <c r="I10519" s="94" t="s">
        <v>3895</v>
      </c>
      <c r="J10519" s="94"/>
      <c r="K10519" s="23" t="s">
        <v>3896</v>
      </c>
    </row>
    <row r="10520" spans="1:11" ht="29.1" customHeight="1" x14ac:dyDescent="0.25">
      <c r="A10520" s="24" t="s">
        <v>4054</v>
      </c>
      <c r="B10520" s="95" t="s">
        <v>4055</v>
      </c>
      <c r="C10520" s="95"/>
      <c r="D10520" s="96" t="s">
        <v>20</v>
      </c>
      <c r="E10520" s="96"/>
      <c r="F10520" s="24" t="s">
        <v>34</v>
      </c>
      <c r="G10520" s="97">
        <v>0.18468999999999999</v>
      </c>
      <c r="H10520" s="97"/>
      <c r="I10520" s="98">
        <v>517.16999999999996</v>
      </c>
      <c r="J10520" s="98"/>
      <c r="K10520" s="27">
        <f t="shared" ref="K10520:K10525" si="81">ROUND(ROUND(G10520,8)*I10520,2)</f>
        <v>95.52</v>
      </c>
    </row>
    <row r="10521" spans="1:11" ht="21" customHeight="1" x14ac:dyDescent="0.25">
      <c r="A10521" s="24" t="s">
        <v>4056</v>
      </c>
      <c r="B10521" s="95" t="s">
        <v>4057</v>
      </c>
      <c r="C10521" s="95"/>
      <c r="D10521" s="96" t="s">
        <v>20</v>
      </c>
      <c r="E10521" s="96"/>
      <c r="F10521" s="24" t="s">
        <v>2057</v>
      </c>
      <c r="G10521" s="97">
        <v>3.1900000000000001E-3</v>
      </c>
      <c r="H10521" s="97"/>
      <c r="I10521" s="98">
        <v>8.98</v>
      </c>
      <c r="J10521" s="98"/>
      <c r="K10521" s="27">
        <f t="shared" si="81"/>
        <v>0.03</v>
      </c>
    </row>
    <row r="10522" spans="1:11" ht="15" customHeight="1" x14ac:dyDescent="0.25">
      <c r="A10522" s="24" t="s">
        <v>3955</v>
      </c>
      <c r="B10522" s="95" t="s">
        <v>3956</v>
      </c>
      <c r="C10522" s="95"/>
      <c r="D10522" s="96" t="s">
        <v>20</v>
      </c>
      <c r="E10522" s="96"/>
      <c r="F10522" s="24" t="s">
        <v>3903</v>
      </c>
      <c r="G10522" s="97">
        <v>4.4999999999999998E-2</v>
      </c>
      <c r="H10522" s="97"/>
      <c r="I10522" s="98">
        <v>19.37</v>
      </c>
      <c r="J10522" s="98"/>
      <c r="K10522" s="27">
        <f t="shared" si="81"/>
        <v>0.87</v>
      </c>
    </row>
    <row r="10523" spans="1:11" ht="21" customHeight="1" x14ac:dyDescent="0.25">
      <c r="A10523" s="24" t="s">
        <v>4050</v>
      </c>
      <c r="B10523" s="95" t="s">
        <v>4051</v>
      </c>
      <c r="C10523" s="95"/>
      <c r="D10523" s="96" t="s">
        <v>20</v>
      </c>
      <c r="E10523" s="96"/>
      <c r="F10523" s="24" t="s">
        <v>84</v>
      </c>
      <c r="G10523" s="97">
        <v>0.46875</v>
      </c>
      <c r="H10523" s="97"/>
      <c r="I10523" s="98">
        <v>3.9</v>
      </c>
      <c r="J10523" s="98"/>
      <c r="K10523" s="27">
        <f t="shared" si="81"/>
        <v>1.83</v>
      </c>
    </row>
    <row r="10524" spans="1:11" ht="21" customHeight="1" x14ac:dyDescent="0.25">
      <c r="A10524" s="24" t="s">
        <v>4058</v>
      </c>
      <c r="B10524" s="95" t="s">
        <v>4059</v>
      </c>
      <c r="C10524" s="95"/>
      <c r="D10524" s="96" t="s">
        <v>20</v>
      </c>
      <c r="E10524" s="96"/>
      <c r="F10524" s="24" t="s">
        <v>84</v>
      </c>
      <c r="G10524" s="97">
        <v>0.375</v>
      </c>
      <c r="H10524" s="97"/>
      <c r="I10524" s="98">
        <v>2.69</v>
      </c>
      <c r="J10524" s="98"/>
      <c r="K10524" s="27">
        <f t="shared" si="81"/>
        <v>1.01</v>
      </c>
    </row>
    <row r="10525" spans="1:11" ht="29.1" customHeight="1" x14ac:dyDescent="0.25">
      <c r="A10525" s="24" t="s">
        <v>4060</v>
      </c>
      <c r="B10525" s="95" t="s">
        <v>4061</v>
      </c>
      <c r="C10525" s="95"/>
      <c r="D10525" s="96" t="s">
        <v>20</v>
      </c>
      <c r="E10525" s="96"/>
      <c r="F10525" s="24" t="s">
        <v>16</v>
      </c>
      <c r="G10525" s="97">
        <v>1.07</v>
      </c>
      <c r="H10525" s="97"/>
      <c r="I10525" s="98">
        <v>23.81</v>
      </c>
      <c r="J10525" s="98"/>
      <c r="K10525" s="27">
        <f t="shared" si="81"/>
        <v>25.48</v>
      </c>
    </row>
    <row r="10526" spans="1:11" ht="15" customHeight="1" x14ac:dyDescent="0.25">
      <c r="A10526" s="9"/>
      <c r="B10526" s="9"/>
      <c r="C10526" s="9"/>
      <c r="D10526" s="9"/>
      <c r="E10526" s="9"/>
      <c r="F10526" s="9"/>
      <c r="G10526" s="91" t="s">
        <v>3906</v>
      </c>
      <c r="H10526" s="91"/>
      <c r="I10526" s="91"/>
      <c r="J10526" s="91"/>
      <c r="K10526" s="28">
        <f>SUM(K10520:K10525)</f>
        <v>124.74000000000001</v>
      </c>
    </row>
    <row r="10527" spans="1:11" ht="15" customHeight="1" x14ac:dyDescent="0.25">
      <c r="A10527" s="93" t="s">
        <v>3907</v>
      </c>
      <c r="B10527" s="93"/>
      <c r="C10527" s="93"/>
      <c r="D10527" s="94" t="s">
        <v>3</v>
      </c>
      <c r="E10527" s="94"/>
      <c r="F10527" s="23" t="s">
        <v>4</v>
      </c>
      <c r="G10527" s="94" t="s">
        <v>3894</v>
      </c>
      <c r="H10527" s="94"/>
      <c r="I10527" s="94" t="s">
        <v>3895</v>
      </c>
      <c r="J10527" s="94"/>
      <c r="K10527" s="23" t="s">
        <v>3896</v>
      </c>
    </row>
    <row r="10528" spans="1:11" ht="21" customHeight="1" x14ac:dyDescent="0.25">
      <c r="A10528" s="24" t="s">
        <v>3908</v>
      </c>
      <c r="B10528" s="95" t="s">
        <v>3909</v>
      </c>
      <c r="C10528" s="95"/>
      <c r="D10528" s="96" t="s">
        <v>20</v>
      </c>
      <c r="E10528" s="96"/>
      <c r="F10528" s="24" t="s">
        <v>2056</v>
      </c>
      <c r="G10528" s="97">
        <v>0.13009999999999999</v>
      </c>
      <c r="H10528" s="97"/>
      <c r="I10528" s="98">
        <v>32.24</v>
      </c>
      <c r="J10528" s="98"/>
      <c r="K10528" s="27">
        <f>ROUND(ROUND(G10528,8)*I10528,2)</f>
        <v>4.1900000000000004</v>
      </c>
    </row>
    <row r="10529" spans="1:11" ht="15" customHeight="1" x14ac:dyDescent="0.25">
      <c r="A10529" s="24" t="s">
        <v>3971</v>
      </c>
      <c r="B10529" s="95" t="s">
        <v>3972</v>
      </c>
      <c r="C10529" s="95"/>
      <c r="D10529" s="96" t="s">
        <v>20</v>
      </c>
      <c r="E10529" s="96"/>
      <c r="F10529" s="24" t="s">
        <v>2056</v>
      </c>
      <c r="G10529" s="97">
        <v>8.7400000000000005E-2</v>
      </c>
      <c r="H10529" s="97"/>
      <c r="I10529" s="98">
        <v>32.69</v>
      </c>
      <c r="J10529" s="98"/>
      <c r="K10529" s="27">
        <f>ROUND(ROUND(G10529,8)*I10529,2)</f>
        <v>2.86</v>
      </c>
    </row>
    <row r="10530" spans="1:11" ht="15" customHeight="1" x14ac:dyDescent="0.25">
      <c r="A10530" s="24" t="s">
        <v>3910</v>
      </c>
      <c r="B10530" s="95" t="s">
        <v>3911</v>
      </c>
      <c r="C10530" s="95"/>
      <c r="D10530" s="96" t="s">
        <v>20</v>
      </c>
      <c r="E10530" s="96"/>
      <c r="F10530" s="24" t="s">
        <v>2056</v>
      </c>
      <c r="G10530" s="97">
        <v>0.21759999999999999</v>
      </c>
      <c r="H10530" s="97"/>
      <c r="I10530" s="98">
        <v>24.94</v>
      </c>
      <c r="J10530" s="98"/>
      <c r="K10530" s="27">
        <f>ROUND(ROUND(G10530,8)*I10530,2)</f>
        <v>5.43</v>
      </c>
    </row>
    <row r="10531" spans="1:11" ht="18" customHeight="1" x14ac:dyDescent="0.25">
      <c r="A10531" s="9"/>
      <c r="B10531" s="9"/>
      <c r="C10531" s="9"/>
      <c r="D10531" s="9"/>
      <c r="E10531" s="9"/>
      <c r="F10531" s="9"/>
      <c r="G10531" s="91" t="s">
        <v>3912</v>
      </c>
      <c r="H10531" s="91"/>
      <c r="I10531" s="91"/>
      <c r="J10531" s="91"/>
      <c r="K10531" s="28">
        <f>SUM(K10528:K10530)</f>
        <v>12.48</v>
      </c>
    </row>
    <row r="10532" spans="1:11" ht="15" customHeight="1" x14ac:dyDescent="0.25">
      <c r="A10532" s="93" t="s">
        <v>3922</v>
      </c>
      <c r="B10532" s="93"/>
      <c r="C10532" s="93"/>
      <c r="D10532" s="94" t="s">
        <v>3</v>
      </c>
      <c r="E10532" s="94"/>
      <c r="F10532" s="23" t="s">
        <v>4</v>
      </c>
      <c r="G10532" s="94" t="s">
        <v>3894</v>
      </c>
      <c r="H10532" s="94"/>
      <c r="I10532" s="94" t="s">
        <v>3895</v>
      </c>
      <c r="J10532" s="94"/>
      <c r="K10532" s="23" t="s">
        <v>3896</v>
      </c>
    </row>
    <row r="10533" spans="1:11" ht="29.1" customHeight="1" x14ac:dyDescent="0.25">
      <c r="A10533" s="24" t="s">
        <v>4062</v>
      </c>
      <c r="B10533" s="95" t="s">
        <v>4063</v>
      </c>
      <c r="C10533" s="95"/>
      <c r="D10533" s="96" t="s">
        <v>20</v>
      </c>
      <c r="E10533" s="96"/>
      <c r="F10533" s="24" t="s">
        <v>3903</v>
      </c>
      <c r="G10533" s="97">
        <v>1.23E-2</v>
      </c>
      <c r="H10533" s="97"/>
      <c r="I10533" s="98">
        <v>23.44</v>
      </c>
      <c r="J10533" s="98"/>
      <c r="K10533" s="27">
        <f>ROUND(ROUND(G10533,8)*I10533,2)</f>
        <v>0.28999999999999998</v>
      </c>
    </row>
    <row r="10534" spans="1:11" ht="21" customHeight="1" x14ac:dyDescent="0.25">
      <c r="A10534" s="24" t="s">
        <v>4064</v>
      </c>
      <c r="B10534" s="95" t="s">
        <v>4065</v>
      </c>
      <c r="C10534" s="95"/>
      <c r="D10534" s="96" t="s">
        <v>4066</v>
      </c>
      <c r="E10534" s="96"/>
      <c r="F10534" s="24" t="s">
        <v>26</v>
      </c>
      <c r="G10534" s="97">
        <v>4</v>
      </c>
      <c r="H10534" s="97"/>
      <c r="I10534" s="98">
        <v>5.76</v>
      </c>
      <c r="J10534" s="98"/>
      <c r="K10534" s="27">
        <f>ROUND(ROUND(G10534,8)*I10534,2)</f>
        <v>23.04</v>
      </c>
    </row>
    <row r="10535" spans="1:11" ht="15" customHeight="1" x14ac:dyDescent="0.25">
      <c r="A10535" s="9"/>
      <c r="B10535" s="9"/>
      <c r="C10535" s="9"/>
      <c r="D10535" s="9"/>
      <c r="E10535" s="9"/>
      <c r="F10535" s="9"/>
      <c r="G10535" s="91" t="s">
        <v>3933</v>
      </c>
      <c r="H10535" s="91"/>
      <c r="I10535" s="91"/>
      <c r="J10535" s="91"/>
      <c r="K10535" s="28">
        <f>SUM(K10533:K10534)</f>
        <v>23.33</v>
      </c>
    </row>
    <row r="10536" spans="1:11" ht="15" customHeight="1" x14ac:dyDescent="0.25">
      <c r="A10536" s="9"/>
      <c r="B10536" s="9"/>
      <c r="C10536" s="9"/>
      <c r="D10536" s="9"/>
      <c r="E10536" s="9"/>
      <c r="F10536" s="9"/>
      <c r="G10536" s="92" t="s">
        <v>3913</v>
      </c>
      <c r="H10536" s="92"/>
      <c r="I10536" s="92"/>
      <c r="J10536" s="92"/>
      <c r="K10536" s="29">
        <f>ROUND(SUM(K10526,K10531,K10535),2)</f>
        <v>160.55000000000001</v>
      </c>
    </row>
    <row r="10537" spans="1:11" ht="9.9499999999999993" customHeight="1" x14ac:dyDescent="0.25">
      <c r="A10537" s="9"/>
      <c r="B10537" s="9"/>
      <c r="C10537" s="9"/>
      <c r="D10537" s="9"/>
      <c r="E10537" s="9"/>
      <c r="F10537" s="9"/>
      <c r="G10537" s="100"/>
      <c r="H10537" s="100"/>
      <c r="I10537" s="100"/>
      <c r="J10537" s="100"/>
      <c r="K10537" s="100"/>
    </row>
    <row r="10538" spans="1:11" ht="20.100000000000001" customHeight="1" x14ac:dyDescent="0.25">
      <c r="A10538" s="99" t="s">
        <v>2924</v>
      </c>
      <c r="B10538" s="99"/>
      <c r="C10538" s="99"/>
      <c r="D10538" s="99"/>
      <c r="E10538" s="99"/>
      <c r="F10538" s="99"/>
      <c r="G10538" s="99"/>
      <c r="H10538" s="99"/>
      <c r="I10538" s="99"/>
      <c r="J10538" s="99"/>
      <c r="K10538" s="99"/>
    </row>
    <row r="10539" spans="1:11" ht="15" customHeight="1" x14ac:dyDescent="0.25">
      <c r="A10539" s="93" t="s">
        <v>3893</v>
      </c>
      <c r="B10539" s="93"/>
      <c r="C10539" s="93"/>
      <c r="D10539" s="94" t="s">
        <v>3</v>
      </c>
      <c r="E10539" s="94"/>
      <c r="F10539" s="23" t="s">
        <v>4</v>
      </c>
      <c r="G10539" s="94" t="s">
        <v>3894</v>
      </c>
      <c r="H10539" s="94"/>
      <c r="I10539" s="94" t="s">
        <v>3895</v>
      </c>
      <c r="J10539" s="94"/>
      <c r="K10539" s="23" t="s">
        <v>3896</v>
      </c>
    </row>
    <row r="10540" spans="1:11" ht="45.95" customHeight="1" x14ac:dyDescent="0.25">
      <c r="A10540" s="24" t="s">
        <v>4073</v>
      </c>
      <c r="B10540" s="95" t="s">
        <v>4074</v>
      </c>
      <c r="C10540" s="95"/>
      <c r="D10540" s="96" t="s">
        <v>20</v>
      </c>
      <c r="E10540" s="96"/>
      <c r="F10540" s="24" t="s">
        <v>26</v>
      </c>
      <c r="G10540" s="97">
        <v>1</v>
      </c>
      <c r="H10540" s="97"/>
      <c r="I10540" s="98">
        <v>1235.9100000000001</v>
      </c>
      <c r="J10540" s="98"/>
      <c r="K10540" s="27">
        <f>TRUNC(TRUNC(G10540,8)*I10540,2)</f>
        <v>1235.9100000000001</v>
      </c>
    </row>
    <row r="10541" spans="1:11" ht="21" customHeight="1" x14ac:dyDescent="0.25">
      <c r="A10541" s="24" t="s">
        <v>4075</v>
      </c>
      <c r="B10541" s="95" t="s">
        <v>4076</v>
      </c>
      <c r="C10541" s="95"/>
      <c r="D10541" s="96" t="s">
        <v>20</v>
      </c>
      <c r="E10541" s="96"/>
      <c r="F10541" s="24" t="s">
        <v>34</v>
      </c>
      <c r="G10541" s="97">
        <v>1.1999999999999999E-3</v>
      </c>
      <c r="H10541" s="97"/>
      <c r="I10541" s="98">
        <v>205.09</v>
      </c>
      <c r="J10541" s="98"/>
      <c r="K10541" s="27">
        <f>TRUNC(TRUNC(G10541,8)*I10541,2)</f>
        <v>0.24</v>
      </c>
    </row>
    <row r="10542" spans="1:11" ht="15" customHeight="1" x14ac:dyDescent="0.25">
      <c r="A10542" s="9"/>
      <c r="B10542" s="9"/>
      <c r="C10542" s="9"/>
      <c r="D10542" s="9"/>
      <c r="E10542" s="9"/>
      <c r="F10542" s="9"/>
      <c r="G10542" s="91" t="s">
        <v>3906</v>
      </c>
      <c r="H10542" s="91"/>
      <c r="I10542" s="91"/>
      <c r="J10542" s="91"/>
      <c r="K10542" s="28">
        <f>SUM(K10540:K10541)</f>
        <v>1236.1500000000001</v>
      </c>
    </row>
    <row r="10543" spans="1:11" ht="15" customHeight="1" x14ac:dyDescent="0.25">
      <c r="A10543" s="93" t="s">
        <v>3907</v>
      </c>
      <c r="B10543" s="93"/>
      <c r="C10543" s="93"/>
      <c r="D10543" s="94" t="s">
        <v>3</v>
      </c>
      <c r="E10543" s="94"/>
      <c r="F10543" s="23" t="s">
        <v>4</v>
      </c>
      <c r="G10543" s="94" t="s">
        <v>3894</v>
      </c>
      <c r="H10543" s="94"/>
      <c r="I10543" s="94" t="s">
        <v>3895</v>
      </c>
      <c r="J10543" s="94"/>
      <c r="K10543" s="23" t="s">
        <v>3896</v>
      </c>
    </row>
    <row r="10544" spans="1:11" ht="15" customHeight="1" x14ac:dyDescent="0.25">
      <c r="A10544" s="24" t="s">
        <v>3971</v>
      </c>
      <c r="B10544" s="95" t="s">
        <v>3972</v>
      </c>
      <c r="C10544" s="95"/>
      <c r="D10544" s="96" t="s">
        <v>20</v>
      </c>
      <c r="E10544" s="96"/>
      <c r="F10544" s="24" t="s">
        <v>2056</v>
      </c>
      <c r="G10544" s="97">
        <v>0.86809999999999998</v>
      </c>
      <c r="H10544" s="97"/>
      <c r="I10544" s="98">
        <v>32.69</v>
      </c>
      <c r="J10544" s="98"/>
      <c r="K10544" s="27">
        <f>TRUNC(TRUNC(G10544,8)*I10544,2)</f>
        <v>28.37</v>
      </c>
    </row>
    <row r="10545" spans="1:11" ht="15" customHeight="1" x14ac:dyDescent="0.25">
      <c r="A10545" s="24" t="s">
        <v>3910</v>
      </c>
      <c r="B10545" s="95" t="s">
        <v>3911</v>
      </c>
      <c r="C10545" s="95"/>
      <c r="D10545" s="96" t="s">
        <v>20</v>
      </c>
      <c r="E10545" s="96"/>
      <c r="F10545" s="24" t="s">
        <v>2056</v>
      </c>
      <c r="G10545" s="97">
        <v>0.57869999999999999</v>
      </c>
      <c r="H10545" s="97"/>
      <c r="I10545" s="98">
        <v>24.94</v>
      </c>
      <c r="J10545" s="98"/>
      <c r="K10545" s="27">
        <f>TRUNC(TRUNC(G10545,8)*I10545,2)</f>
        <v>14.43</v>
      </c>
    </row>
    <row r="10546" spans="1:11" ht="18" customHeight="1" x14ac:dyDescent="0.25">
      <c r="A10546" s="9"/>
      <c r="B10546" s="9"/>
      <c r="C10546" s="9"/>
      <c r="D10546" s="9"/>
      <c r="E10546" s="9"/>
      <c r="F10546" s="9"/>
      <c r="G10546" s="91" t="s">
        <v>3912</v>
      </c>
      <c r="H10546" s="91"/>
      <c r="I10546" s="91"/>
      <c r="J10546" s="91"/>
      <c r="K10546" s="28">
        <f>SUM(K10544:K10545)</f>
        <v>42.8</v>
      </c>
    </row>
    <row r="10547" spans="1:11" ht="15" customHeight="1" x14ac:dyDescent="0.25">
      <c r="A10547" s="93" t="s">
        <v>3922</v>
      </c>
      <c r="B10547" s="93"/>
      <c r="C10547" s="93"/>
      <c r="D10547" s="94" t="s">
        <v>3</v>
      </c>
      <c r="E10547" s="94"/>
      <c r="F10547" s="23" t="s">
        <v>4</v>
      </c>
      <c r="G10547" s="94" t="s">
        <v>3894</v>
      </c>
      <c r="H10547" s="94"/>
      <c r="I10547" s="94" t="s">
        <v>3895</v>
      </c>
      <c r="J10547" s="94"/>
      <c r="K10547" s="23" t="s">
        <v>3896</v>
      </c>
    </row>
    <row r="10548" spans="1:11" ht="29.1" customHeight="1" x14ac:dyDescent="0.25">
      <c r="A10548" s="24" t="s">
        <v>4077</v>
      </c>
      <c r="B10548" s="95" t="s">
        <v>4078</v>
      </c>
      <c r="C10548" s="95"/>
      <c r="D10548" s="96" t="s">
        <v>20</v>
      </c>
      <c r="E10548" s="96"/>
      <c r="F10548" s="24" t="s">
        <v>34</v>
      </c>
      <c r="G10548" s="97">
        <v>2.2200000000000001E-2</v>
      </c>
      <c r="H10548" s="97"/>
      <c r="I10548" s="98">
        <v>924.6</v>
      </c>
      <c r="J10548" s="98"/>
      <c r="K10548" s="27">
        <f>TRUNC(TRUNC(G10548,8)*I10548,2)</f>
        <v>20.52</v>
      </c>
    </row>
    <row r="10549" spans="1:11" ht="15" customHeight="1" x14ac:dyDescent="0.25">
      <c r="A10549" s="9"/>
      <c r="B10549" s="9"/>
      <c r="C10549" s="9"/>
      <c r="D10549" s="9"/>
      <c r="E10549" s="9"/>
      <c r="F10549" s="9"/>
      <c r="G10549" s="91" t="s">
        <v>3933</v>
      </c>
      <c r="H10549" s="91"/>
      <c r="I10549" s="91"/>
      <c r="J10549" s="91"/>
      <c r="K10549" s="28">
        <f>SUM(K10548:K10548)</f>
        <v>20.52</v>
      </c>
    </row>
    <row r="10550" spans="1:11" ht="15" customHeight="1" x14ac:dyDescent="0.25">
      <c r="A10550" s="9"/>
      <c r="B10550" s="9"/>
      <c r="C10550" s="9"/>
      <c r="D10550" s="9"/>
      <c r="E10550" s="9"/>
      <c r="F10550" s="9"/>
      <c r="G10550" s="92" t="s">
        <v>3913</v>
      </c>
      <c r="H10550" s="92"/>
      <c r="I10550" s="92"/>
      <c r="J10550" s="92"/>
      <c r="K10550" s="29">
        <f>ROUND(SUM(K10542,K10546,K10549),2)</f>
        <v>1299.47</v>
      </c>
    </row>
    <row r="10551" spans="1:11" ht="9.9499999999999993" customHeight="1" x14ac:dyDescent="0.25">
      <c r="A10551" s="9"/>
      <c r="B10551" s="9"/>
      <c r="C10551" s="9"/>
      <c r="D10551" s="9"/>
      <c r="E10551" s="9"/>
      <c r="F10551" s="9"/>
      <c r="G10551" s="100"/>
      <c r="H10551" s="100"/>
      <c r="I10551" s="100"/>
      <c r="J10551" s="100"/>
      <c r="K10551" s="100"/>
    </row>
    <row r="10552" spans="1:11" ht="20.100000000000001" customHeight="1" x14ac:dyDescent="0.25">
      <c r="A10552" s="99" t="s">
        <v>2925</v>
      </c>
      <c r="B10552" s="99"/>
      <c r="C10552" s="99"/>
      <c r="D10552" s="99"/>
      <c r="E10552" s="99"/>
      <c r="F10552" s="99"/>
      <c r="G10552" s="99"/>
      <c r="H10552" s="99"/>
      <c r="I10552" s="99"/>
      <c r="J10552" s="99"/>
      <c r="K10552" s="99"/>
    </row>
    <row r="10553" spans="1:11" ht="15" customHeight="1" x14ac:dyDescent="0.25">
      <c r="A10553" s="93" t="s">
        <v>3893</v>
      </c>
      <c r="B10553" s="93"/>
      <c r="C10553" s="93"/>
      <c r="D10553" s="94" t="s">
        <v>3</v>
      </c>
      <c r="E10553" s="94"/>
      <c r="F10553" s="23" t="s">
        <v>4</v>
      </c>
      <c r="G10553" s="94" t="s">
        <v>3894</v>
      </c>
      <c r="H10553" s="94"/>
      <c r="I10553" s="94" t="s">
        <v>3895</v>
      </c>
      <c r="J10553" s="94"/>
      <c r="K10553" s="23" t="s">
        <v>3896</v>
      </c>
    </row>
    <row r="10554" spans="1:11" ht="15" customHeight="1" x14ac:dyDescent="0.25">
      <c r="A10554" s="24" t="s">
        <v>4067</v>
      </c>
      <c r="B10554" s="95" t="s">
        <v>4068</v>
      </c>
      <c r="C10554" s="95"/>
      <c r="D10554" s="96" t="s">
        <v>20</v>
      </c>
      <c r="E10554" s="96"/>
      <c r="F10554" s="24" t="s">
        <v>3903</v>
      </c>
      <c r="G10554" s="97">
        <v>8.6199999999999992</v>
      </c>
      <c r="H10554" s="97"/>
      <c r="I10554" s="98">
        <v>1.1299999999999999</v>
      </c>
      <c r="J10554" s="98"/>
      <c r="K10554" s="27">
        <f>TRUNC(TRUNC(G10554,8)*I10554,2)</f>
        <v>9.74</v>
      </c>
    </row>
    <row r="10555" spans="1:11" ht="29.1" customHeight="1" x14ac:dyDescent="0.25">
      <c r="A10555" s="24" t="s">
        <v>4069</v>
      </c>
      <c r="B10555" s="95" t="s">
        <v>4070</v>
      </c>
      <c r="C10555" s="95"/>
      <c r="D10555" s="96" t="s">
        <v>20</v>
      </c>
      <c r="E10555" s="96"/>
      <c r="F10555" s="24" t="s">
        <v>26</v>
      </c>
      <c r="G10555" s="97">
        <v>6.4375</v>
      </c>
      <c r="H10555" s="97"/>
      <c r="I10555" s="98">
        <v>17.63</v>
      </c>
      <c r="J10555" s="98"/>
      <c r="K10555" s="27">
        <f>TRUNC(TRUNC(G10555,8)*I10555,2)</f>
        <v>113.49</v>
      </c>
    </row>
    <row r="10556" spans="1:11" ht="15" customHeight="1" x14ac:dyDescent="0.25">
      <c r="A10556" s="24" t="s">
        <v>4071</v>
      </c>
      <c r="B10556" s="95" t="s">
        <v>4072</v>
      </c>
      <c r="C10556" s="95"/>
      <c r="D10556" s="96" t="s">
        <v>20</v>
      </c>
      <c r="E10556" s="96"/>
      <c r="F10556" s="24" t="s">
        <v>3903</v>
      </c>
      <c r="G10556" s="97">
        <v>0.24</v>
      </c>
      <c r="H10556" s="97"/>
      <c r="I10556" s="98">
        <v>3.58</v>
      </c>
      <c r="J10556" s="98"/>
      <c r="K10556" s="27">
        <f>TRUNC(TRUNC(G10556,8)*I10556,2)</f>
        <v>0.85</v>
      </c>
    </row>
    <row r="10557" spans="1:11" ht="15" customHeight="1" x14ac:dyDescent="0.25">
      <c r="A10557" s="9"/>
      <c r="B10557" s="9"/>
      <c r="C10557" s="9"/>
      <c r="D10557" s="9"/>
      <c r="E10557" s="9"/>
      <c r="F10557" s="9"/>
      <c r="G10557" s="91" t="s">
        <v>3906</v>
      </c>
      <c r="H10557" s="91"/>
      <c r="I10557" s="91"/>
      <c r="J10557" s="91"/>
      <c r="K10557" s="28">
        <f>SUM(K10554:K10556)</f>
        <v>124.07999999999998</v>
      </c>
    </row>
    <row r="10558" spans="1:11" ht="15" customHeight="1" x14ac:dyDescent="0.25">
      <c r="A10558" s="93" t="s">
        <v>3907</v>
      </c>
      <c r="B10558" s="93"/>
      <c r="C10558" s="93"/>
      <c r="D10558" s="94" t="s">
        <v>3</v>
      </c>
      <c r="E10558" s="94"/>
      <c r="F10558" s="23" t="s">
        <v>4</v>
      </c>
      <c r="G10558" s="94" t="s">
        <v>3894</v>
      </c>
      <c r="H10558" s="94"/>
      <c r="I10558" s="94" t="s">
        <v>3895</v>
      </c>
      <c r="J10558" s="94"/>
      <c r="K10558" s="23" t="s">
        <v>3896</v>
      </c>
    </row>
    <row r="10559" spans="1:11" ht="15" customHeight="1" x14ac:dyDescent="0.25">
      <c r="A10559" s="24" t="s">
        <v>3971</v>
      </c>
      <c r="B10559" s="95" t="s">
        <v>3972</v>
      </c>
      <c r="C10559" s="95"/>
      <c r="D10559" s="96" t="s">
        <v>20</v>
      </c>
      <c r="E10559" s="96"/>
      <c r="F10559" s="24" t="s">
        <v>2056</v>
      </c>
      <c r="G10559" s="97">
        <v>0.63900000000000001</v>
      </c>
      <c r="H10559" s="97"/>
      <c r="I10559" s="98">
        <v>32.69</v>
      </c>
      <c r="J10559" s="98"/>
      <c r="K10559" s="27">
        <f>TRUNC(TRUNC(G10559,8)*I10559,2)</f>
        <v>20.88</v>
      </c>
    </row>
    <row r="10560" spans="1:11" ht="15" customHeight="1" x14ac:dyDescent="0.25">
      <c r="A10560" s="24" t="s">
        <v>3910</v>
      </c>
      <c r="B10560" s="95" t="s">
        <v>3911</v>
      </c>
      <c r="C10560" s="95"/>
      <c r="D10560" s="96" t="s">
        <v>20</v>
      </c>
      <c r="E10560" s="96"/>
      <c r="F10560" s="24" t="s">
        <v>2056</v>
      </c>
      <c r="G10560" s="97">
        <v>1.2789999999999999</v>
      </c>
      <c r="H10560" s="97"/>
      <c r="I10560" s="98">
        <v>24.94</v>
      </c>
      <c r="J10560" s="98"/>
      <c r="K10560" s="27">
        <f>TRUNC(TRUNC(G10560,8)*I10560,2)</f>
        <v>31.89</v>
      </c>
    </row>
    <row r="10561" spans="1:11" ht="18" customHeight="1" x14ac:dyDescent="0.25">
      <c r="A10561" s="9"/>
      <c r="B10561" s="9"/>
      <c r="C10561" s="9"/>
      <c r="D10561" s="9"/>
      <c r="E10561" s="9"/>
      <c r="F10561" s="9"/>
      <c r="G10561" s="91" t="s">
        <v>3912</v>
      </c>
      <c r="H10561" s="91"/>
      <c r="I10561" s="91"/>
      <c r="J10561" s="91"/>
      <c r="K10561" s="28">
        <f>SUM(K10559:K10560)</f>
        <v>52.769999999999996</v>
      </c>
    </row>
    <row r="10562" spans="1:11" ht="15" customHeight="1" x14ac:dyDescent="0.25">
      <c r="A10562" s="9"/>
      <c r="B10562" s="9"/>
      <c r="C10562" s="9"/>
      <c r="D10562" s="9"/>
      <c r="E10562" s="9"/>
      <c r="F10562" s="9"/>
      <c r="G10562" s="92" t="s">
        <v>3913</v>
      </c>
      <c r="H10562" s="92"/>
      <c r="I10562" s="92"/>
      <c r="J10562" s="92"/>
      <c r="K10562" s="29">
        <f>ROUND(SUM(K10557,K10561),2)</f>
        <v>176.85</v>
      </c>
    </row>
    <row r="10563" spans="1:11" ht="9.9499999999999993" customHeight="1" x14ac:dyDescent="0.25">
      <c r="A10563" s="9"/>
      <c r="B10563" s="9"/>
      <c r="C10563" s="9"/>
      <c r="D10563" s="9"/>
      <c r="E10563" s="9"/>
      <c r="F10563" s="9"/>
      <c r="G10563" s="100"/>
      <c r="H10563" s="100"/>
      <c r="I10563" s="100"/>
      <c r="J10563" s="100"/>
      <c r="K10563" s="100"/>
    </row>
    <row r="10564" spans="1:11" ht="20.100000000000001" customHeight="1" x14ac:dyDescent="0.25">
      <c r="A10564" s="99" t="s">
        <v>2926</v>
      </c>
      <c r="B10564" s="99"/>
      <c r="C10564" s="99"/>
      <c r="D10564" s="99"/>
      <c r="E10564" s="99"/>
      <c r="F10564" s="99"/>
      <c r="G10564" s="99"/>
      <c r="H10564" s="99"/>
      <c r="I10564" s="99"/>
      <c r="J10564" s="99"/>
      <c r="K10564" s="99"/>
    </row>
    <row r="10565" spans="1:11" ht="20.100000000000001" customHeight="1" x14ac:dyDescent="0.25">
      <c r="A10565" s="106" t="s">
        <v>4010</v>
      </c>
      <c r="B10565" s="106"/>
      <c r="C10565" s="106"/>
      <c r="D10565" s="106"/>
      <c r="E10565" s="106"/>
      <c r="F10565" s="2" t="s">
        <v>4</v>
      </c>
      <c r="G10565" s="87" t="s">
        <v>4001</v>
      </c>
      <c r="H10565" s="87"/>
      <c r="I10565" s="87" t="s">
        <v>3895</v>
      </c>
      <c r="J10565" s="87"/>
      <c r="K10565" s="2" t="s">
        <v>4011</v>
      </c>
    </row>
    <row r="10566" spans="1:11" ht="15" customHeight="1" x14ac:dyDescent="0.25">
      <c r="A10566" s="6" t="s">
        <v>4079</v>
      </c>
      <c r="B10566" s="104" t="s">
        <v>4080</v>
      </c>
      <c r="C10566" s="104"/>
      <c r="D10566" s="104"/>
      <c r="E10566" s="104"/>
      <c r="F10566" s="6" t="s">
        <v>77</v>
      </c>
      <c r="G10566" s="113">
        <v>1.7700000000000001E-3</v>
      </c>
      <c r="H10566" s="113"/>
      <c r="I10566" s="105">
        <v>33.79</v>
      </c>
      <c r="J10566" s="105"/>
      <c r="K10566" s="33">
        <f>ROUND(ROUND(G10566,5)*I10566,4)</f>
        <v>5.9799999999999999E-2</v>
      </c>
    </row>
    <row r="10567" spans="1:11" ht="15" customHeight="1" x14ac:dyDescent="0.25">
      <c r="A10567" s="6" t="s">
        <v>4081</v>
      </c>
      <c r="B10567" s="104" t="s">
        <v>4082</v>
      </c>
      <c r="C10567" s="104"/>
      <c r="D10567" s="104"/>
      <c r="E10567" s="104"/>
      <c r="F10567" s="6" t="s">
        <v>77</v>
      </c>
      <c r="G10567" s="113">
        <v>3.9300000000000003E-3</v>
      </c>
      <c r="H10567" s="113"/>
      <c r="I10567" s="105">
        <v>448.02</v>
      </c>
      <c r="J10567" s="105"/>
      <c r="K10567" s="33">
        <f>ROUND(ROUND(G10567,5)*I10567,4)</f>
        <v>1.7606999999999999</v>
      </c>
    </row>
    <row r="10568" spans="1:11" ht="15" customHeight="1" x14ac:dyDescent="0.25">
      <c r="A10568" s="6" t="s">
        <v>4083</v>
      </c>
      <c r="B10568" s="104" t="s">
        <v>4084</v>
      </c>
      <c r="C10568" s="104"/>
      <c r="D10568" s="104"/>
      <c r="E10568" s="104"/>
      <c r="F10568" s="6" t="s">
        <v>77</v>
      </c>
      <c r="G10568" s="113">
        <v>7.0800000000000004E-3</v>
      </c>
      <c r="H10568" s="113"/>
      <c r="I10568" s="105">
        <v>46.06</v>
      </c>
      <c r="J10568" s="105"/>
      <c r="K10568" s="33">
        <f>ROUND(ROUND(G10568,5)*I10568,4)</f>
        <v>0.3261</v>
      </c>
    </row>
    <row r="10569" spans="1:11" ht="15" customHeight="1" x14ac:dyDescent="0.25">
      <c r="A10569" s="6" t="s">
        <v>4085</v>
      </c>
      <c r="B10569" s="104" t="s">
        <v>4086</v>
      </c>
      <c r="C10569" s="104"/>
      <c r="D10569" s="104"/>
      <c r="E10569" s="104"/>
      <c r="F10569" s="6" t="s">
        <v>103</v>
      </c>
      <c r="G10569" s="113">
        <v>1</v>
      </c>
      <c r="H10569" s="113"/>
      <c r="I10569" s="105">
        <v>16.98</v>
      </c>
      <c r="J10569" s="105"/>
      <c r="K10569" s="33">
        <f>ROUND(ROUND(G10569,5)*I10569,4)</f>
        <v>16.98</v>
      </c>
    </row>
    <row r="10570" spans="1:11" ht="15" customHeight="1" x14ac:dyDescent="0.25">
      <c r="A10570" s="1"/>
      <c r="B10570" s="1"/>
      <c r="C10570" s="1"/>
      <c r="D10570" s="1"/>
      <c r="E10570" s="1"/>
      <c r="F10570" s="1"/>
      <c r="G10570" s="85" t="s">
        <v>4014</v>
      </c>
      <c r="H10570" s="85"/>
      <c r="I10570" s="85"/>
      <c r="J10570" s="85"/>
      <c r="K10570" s="34">
        <f>SUM(K10566:K10569)</f>
        <v>19.1266</v>
      </c>
    </row>
    <row r="10571" spans="1:11" ht="15" customHeight="1" x14ac:dyDescent="0.25">
      <c r="A10571" s="106" t="s">
        <v>4015</v>
      </c>
      <c r="B10571" s="106"/>
      <c r="C10571" s="106"/>
      <c r="D10571" s="23" t="s">
        <v>4016</v>
      </c>
      <c r="E10571" s="94" t="s">
        <v>4017</v>
      </c>
      <c r="F10571" s="94"/>
      <c r="G10571" s="94" t="s">
        <v>4001</v>
      </c>
      <c r="H10571" s="94"/>
      <c r="I10571" s="94" t="s">
        <v>3895</v>
      </c>
      <c r="J10571" s="94"/>
      <c r="K10571" s="23" t="s">
        <v>4011</v>
      </c>
    </row>
    <row r="10572" spans="1:11" ht="27.95" customHeight="1" x14ac:dyDescent="0.25">
      <c r="A10572" s="38" t="s">
        <v>4085</v>
      </c>
      <c r="B10572" s="109" t="s">
        <v>4087</v>
      </c>
      <c r="C10572" s="109"/>
      <c r="D10572" s="38" t="s">
        <v>4019</v>
      </c>
      <c r="E10572" s="110" t="s">
        <v>4088</v>
      </c>
      <c r="F10572" s="110"/>
      <c r="G10572" s="111">
        <v>1.9630000000000002E-2</v>
      </c>
      <c r="H10572" s="111"/>
      <c r="I10572" s="112">
        <v>33.64</v>
      </c>
      <c r="J10572" s="112"/>
      <c r="K10572" s="41">
        <f>ROUND(ROUND(G10572,5)*I10572,4)</f>
        <v>0.66039999999999999</v>
      </c>
    </row>
    <row r="10573" spans="1:11" ht="15" customHeight="1" x14ac:dyDescent="0.25">
      <c r="A10573" s="1"/>
      <c r="B10573" s="1"/>
      <c r="C10573" s="1"/>
      <c r="D10573" s="1"/>
      <c r="E10573" s="1"/>
      <c r="F10573" s="1"/>
      <c r="G10573" s="85" t="s">
        <v>4021</v>
      </c>
      <c r="H10573" s="85"/>
      <c r="I10573" s="85"/>
      <c r="J10573" s="85"/>
      <c r="K10573" s="33">
        <f>SUM(K10572:K10572)</f>
        <v>0.66039999999999999</v>
      </c>
    </row>
    <row r="10574" spans="1:11" ht="12.95" customHeight="1" x14ac:dyDescent="0.25">
      <c r="A10574" s="106" t="s">
        <v>4022</v>
      </c>
      <c r="B10574" s="106"/>
      <c r="C10574" s="94" t="s">
        <v>4023</v>
      </c>
      <c r="D10574" s="94" t="s">
        <v>5</v>
      </c>
      <c r="E10574" s="94" t="s">
        <v>4024</v>
      </c>
      <c r="F10574" s="94"/>
      <c r="G10574" s="94" t="s">
        <v>4025</v>
      </c>
      <c r="H10574" s="94"/>
      <c r="I10574" s="94" t="s">
        <v>2086</v>
      </c>
      <c r="J10574" s="94"/>
      <c r="K10574" s="94" t="s">
        <v>4011</v>
      </c>
    </row>
    <row r="10575" spans="1:11" ht="12" customHeight="1" x14ac:dyDescent="0.25">
      <c r="A10575" s="106"/>
      <c r="B10575" s="106"/>
      <c r="C10575" s="94"/>
      <c r="D10575" s="94"/>
      <c r="E10575" s="23" t="s">
        <v>2092</v>
      </c>
      <c r="F10575" s="23" t="s">
        <v>4026</v>
      </c>
      <c r="G10575" s="23" t="s">
        <v>2092</v>
      </c>
      <c r="H10575" s="23" t="s">
        <v>4026</v>
      </c>
      <c r="I10575" s="23" t="s">
        <v>2092</v>
      </c>
      <c r="J10575" s="23" t="s">
        <v>4026</v>
      </c>
      <c r="K10575" s="94"/>
    </row>
    <row r="10576" spans="1:11" ht="27.95" customHeight="1" x14ac:dyDescent="0.25">
      <c r="A10576" s="38" t="s">
        <v>4085</v>
      </c>
      <c r="B10576" s="39" t="s">
        <v>4087</v>
      </c>
      <c r="C10576" s="38" t="s">
        <v>4027</v>
      </c>
      <c r="D10576" s="40">
        <v>1.9630000000000002E-2</v>
      </c>
      <c r="E10576" s="42">
        <v>0</v>
      </c>
      <c r="F10576" s="43">
        <v>1.1100000000000001</v>
      </c>
      <c r="G10576" s="42">
        <v>0</v>
      </c>
      <c r="H10576" s="43">
        <v>0.88</v>
      </c>
      <c r="I10576" s="42">
        <v>0</v>
      </c>
      <c r="J10576" s="43">
        <v>0.72</v>
      </c>
      <c r="K10576" s="41">
        <f>ROUND(D10576*(ROUND(E10576*F10576,4)+ROUND(G10576*H10576,4)+ROUND(I10576*J10576,4)),4)</f>
        <v>0</v>
      </c>
    </row>
    <row r="10577" spans="1:11" ht="15" customHeight="1" x14ac:dyDescent="0.25">
      <c r="A10577" s="1"/>
      <c r="B10577" s="1"/>
      <c r="C10577" s="1"/>
      <c r="D10577" s="1"/>
      <c r="E10577" s="1"/>
      <c r="F10577" s="1"/>
      <c r="G10577" s="85" t="s">
        <v>4028</v>
      </c>
      <c r="H10577" s="85"/>
      <c r="I10577" s="85"/>
      <c r="J10577" s="85"/>
      <c r="K10577" s="33">
        <f>SUM(K10575:K10576)</f>
        <v>0</v>
      </c>
    </row>
    <row r="10578" spans="1:11" ht="15" customHeight="1" x14ac:dyDescent="0.25">
      <c r="A10578" s="9"/>
      <c r="B10578" s="9"/>
      <c r="C10578" s="9"/>
      <c r="D10578" s="9"/>
      <c r="E10578" s="9"/>
      <c r="F10578" s="9"/>
      <c r="G10578" s="92" t="s">
        <v>4029</v>
      </c>
      <c r="H10578" s="92"/>
      <c r="I10578" s="92"/>
      <c r="J10578" s="92"/>
      <c r="K10578" s="33">
        <f>SUM(K10570,K10573,K10577)</f>
        <v>19.786999999999999</v>
      </c>
    </row>
    <row r="10579" spans="1:11" ht="15" customHeight="1" x14ac:dyDescent="0.25">
      <c r="A10579" s="9"/>
      <c r="B10579" s="9"/>
      <c r="C10579" s="9"/>
      <c r="D10579" s="9"/>
      <c r="E10579" s="9"/>
      <c r="F10579" s="9"/>
      <c r="G10579" s="92" t="s">
        <v>3913</v>
      </c>
      <c r="H10579" s="92"/>
      <c r="I10579" s="92"/>
      <c r="J10579" s="92"/>
      <c r="K10579" s="29">
        <f>ROUND(SUM(K10578),2)</f>
        <v>19.79</v>
      </c>
    </row>
    <row r="10580" spans="1:11" ht="9.9499999999999993" customHeight="1" x14ac:dyDescent="0.25">
      <c r="A10580" s="9"/>
      <c r="B10580" s="9"/>
      <c r="C10580" s="9"/>
      <c r="D10580" s="9"/>
      <c r="E10580" s="9"/>
      <c r="F10580" s="9"/>
      <c r="G10580" s="100"/>
      <c r="H10580" s="100"/>
      <c r="I10580" s="100"/>
      <c r="J10580" s="100"/>
      <c r="K10580" s="100"/>
    </row>
    <row r="10581" spans="1:11" ht="20.100000000000001" customHeight="1" x14ac:dyDescent="0.25">
      <c r="A10581" s="99" t="s">
        <v>2927</v>
      </c>
      <c r="B10581" s="99"/>
      <c r="C10581" s="99"/>
      <c r="D10581" s="99"/>
      <c r="E10581" s="99"/>
      <c r="F10581" s="99"/>
      <c r="G10581" s="99"/>
      <c r="H10581" s="99"/>
      <c r="I10581" s="99"/>
      <c r="J10581" s="99"/>
      <c r="K10581" s="99"/>
    </row>
    <row r="10582" spans="1:11" ht="15" customHeight="1" x14ac:dyDescent="0.25">
      <c r="A10582" s="93" t="s">
        <v>3893</v>
      </c>
      <c r="B10582" s="93"/>
      <c r="C10582" s="93"/>
      <c r="D10582" s="94" t="s">
        <v>3</v>
      </c>
      <c r="E10582" s="94"/>
      <c r="F10582" s="23" t="s">
        <v>4</v>
      </c>
      <c r="G10582" s="94" t="s">
        <v>3894</v>
      </c>
      <c r="H10582" s="94"/>
      <c r="I10582" s="94" t="s">
        <v>3895</v>
      </c>
      <c r="J10582" s="94"/>
      <c r="K10582" s="23" t="s">
        <v>3896</v>
      </c>
    </row>
    <row r="10583" spans="1:11" ht="15" customHeight="1" x14ac:dyDescent="0.25">
      <c r="A10583" s="24" t="s">
        <v>4089</v>
      </c>
      <c r="B10583" s="95" t="s">
        <v>4090</v>
      </c>
      <c r="C10583" s="95"/>
      <c r="D10583" s="96" t="s">
        <v>20</v>
      </c>
      <c r="E10583" s="96"/>
      <c r="F10583" s="24" t="s">
        <v>16</v>
      </c>
      <c r="G10583" s="97">
        <v>1</v>
      </c>
      <c r="H10583" s="97"/>
      <c r="I10583" s="98">
        <v>12.85</v>
      </c>
      <c r="J10583" s="98"/>
      <c r="K10583" s="27">
        <f>TRUNC(TRUNC(G10583,8)*I10583,2)</f>
        <v>12.85</v>
      </c>
    </row>
    <row r="10584" spans="1:11" ht="15" customHeight="1" x14ac:dyDescent="0.25">
      <c r="A10584" s="9"/>
      <c r="B10584" s="9"/>
      <c r="C10584" s="9"/>
      <c r="D10584" s="9"/>
      <c r="E10584" s="9"/>
      <c r="F10584" s="9"/>
      <c r="G10584" s="91" t="s">
        <v>3906</v>
      </c>
      <c r="H10584" s="91"/>
      <c r="I10584" s="91"/>
      <c r="J10584" s="91"/>
      <c r="K10584" s="28">
        <f>SUM(K10583:K10583)</f>
        <v>12.85</v>
      </c>
    </row>
    <row r="10585" spans="1:11" ht="15" customHeight="1" x14ac:dyDescent="0.25">
      <c r="A10585" s="93" t="s">
        <v>3907</v>
      </c>
      <c r="B10585" s="93"/>
      <c r="C10585" s="93"/>
      <c r="D10585" s="94" t="s">
        <v>3</v>
      </c>
      <c r="E10585" s="94"/>
      <c r="F10585" s="23" t="s">
        <v>4</v>
      </c>
      <c r="G10585" s="94" t="s">
        <v>3894</v>
      </c>
      <c r="H10585" s="94"/>
      <c r="I10585" s="94" t="s">
        <v>3895</v>
      </c>
      <c r="J10585" s="94"/>
      <c r="K10585" s="23" t="s">
        <v>3896</v>
      </c>
    </row>
    <row r="10586" spans="1:11" ht="15" customHeight="1" x14ac:dyDescent="0.25">
      <c r="A10586" s="24" t="s">
        <v>3961</v>
      </c>
      <c r="B10586" s="95" t="s">
        <v>3962</v>
      </c>
      <c r="C10586" s="95"/>
      <c r="D10586" s="96" t="s">
        <v>20</v>
      </c>
      <c r="E10586" s="96"/>
      <c r="F10586" s="24" t="s">
        <v>2056</v>
      </c>
      <c r="G10586" s="97">
        <v>2.7699999999999999E-2</v>
      </c>
      <c r="H10586" s="97"/>
      <c r="I10586" s="98">
        <v>29.5</v>
      </c>
      <c r="J10586" s="98"/>
      <c r="K10586" s="27">
        <f>TRUNC(TRUNC(G10586,8)*I10586,2)</f>
        <v>0.81</v>
      </c>
    </row>
    <row r="10587" spans="1:11" ht="15" customHeight="1" x14ac:dyDescent="0.25">
      <c r="A10587" s="24" t="s">
        <v>3910</v>
      </c>
      <c r="B10587" s="95" t="s">
        <v>3911</v>
      </c>
      <c r="C10587" s="95"/>
      <c r="D10587" s="96" t="s">
        <v>20</v>
      </c>
      <c r="E10587" s="96"/>
      <c r="F10587" s="24" t="s">
        <v>2056</v>
      </c>
      <c r="G10587" s="97">
        <v>0.1386</v>
      </c>
      <c r="H10587" s="97"/>
      <c r="I10587" s="98">
        <v>24.94</v>
      </c>
      <c r="J10587" s="98"/>
      <c r="K10587" s="27">
        <f>TRUNC(TRUNC(G10587,8)*I10587,2)</f>
        <v>3.45</v>
      </c>
    </row>
    <row r="10588" spans="1:11" ht="18" customHeight="1" x14ac:dyDescent="0.25">
      <c r="A10588" s="9"/>
      <c r="B10588" s="9"/>
      <c r="C10588" s="9"/>
      <c r="D10588" s="9"/>
      <c r="E10588" s="9"/>
      <c r="F10588" s="9"/>
      <c r="G10588" s="91" t="s">
        <v>3912</v>
      </c>
      <c r="H10588" s="91"/>
      <c r="I10588" s="91"/>
      <c r="J10588" s="91"/>
      <c r="K10588" s="28">
        <f>SUM(K10586:K10587)</f>
        <v>4.26</v>
      </c>
    </row>
    <row r="10589" spans="1:11" ht="15" customHeight="1" x14ac:dyDescent="0.25">
      <c r="A10589" s="9"/>
      <c r="B10589" s="9"/>
      <c r="C10589" s="9"/>
      <c r="D10589" s="9"/>
      <c r="E10589" s="9"/>
      <c r="F10589" s="9"/>
      <c r="G10589" s="92" t="s">
        <v>3913</v>
      </c>
      <c r="H10589" s="92"/>
      <c r="I10589" s="92"/>
      <c r="J10589" s="92"/>
      <c r="K10589" s="29">
        <f>ROUND(SUM(K10584,K10588),2)</f>
        <v>17.11</v>
      </c>
    </row>
    <row r="10590" spans="1:11" ht="9.9499999999999993" customHeight="1" x14ac:dyDescent="0.25">
      <c r="A10590" s="9"/>
      <c r="B10590" s="9"/>
      <c r="C10590" s="9"/>
      <c r="D10590" s="9"/>
      <c r="E10590" s="9"/>
      <c r="F10590" s="9"/>
      <c r="G10590" s="100"/>
      <c r="H10590" s="100"/>
      <c r="I10590" s="100"/>
      <c r="J10590" s="100"/>
      <c r="K10590" s="100"/>
    </row>
    <row r="10591" spans="1:11" ht="20.100000000000001" customHeight="1" x14ac:dyDescent="0.25">
      <c r="A10591" s="99" t="s">
        <v>2928</v>
      </c>
      <c r="B10591" s="99"/>
      <c r="C10591" s="99"/>
      <c r="D10591" s="99"/>
      <c r="E10591" s="99"/>
      <c r="F10591" s="99"/>
      <c r="G10591" s="99"/>
      <c r="H10591" s="99"/>
      <c r="I10591" s="99"/>
      <c r="J10591" s="99"/>
      <c r="K10591" s="99"/>
    </row>
    <row r="10592" spans="1:11" ht="12.95" customHeight="1" x14ac:dyDescent="0.25">
      <c r="A10592" s="107" t="s">
        <v>3984</v>
      </c>
      <c r="B10592" s="107"/>
      <c r="C10592" s="107"/>
      <c r="D10592" s="108" t="s">
        <v>3985</v>
      </c>
      <c r="E10592" s="87" t="s">
        <v>3986</v>
      </c>
      <c r="F10592" s="87"/>
      <c r="G10592" s="87" t="s">
        <v>3987</v>
      </c>
      <c r="H10592" s="87"/>
      <c r="I10592" s="87"/>
      <c r="J10592" s="87"/>
      <c r="K10592" s="87" t="s">
        <v>3988</v>
      </c>
    </row>
    <row r="10593" spans="1:11" ht="12" customHeight="1" x14ac:dyDescent="0.25">
      <c r="A10593" s="107"/>
      <c r="B10593" s="107"/>
      <c r="C10593" s="107"/>
      <c r="D10593" s="108"/>
      <c r="E10593" s="23" t="s">
        <v>3989</v>
      </c>
      <c r="F10593" s="23" t="s">
        <v>3990</v>
      </c>
      <c r="G10593" s="94" t="s">
        <v>3989</v>
      </c>
      <c r="H10593" s="94"/>
      <c r="I10593" s="94" t="s">
        <v>3990</v>
      </c>
      <c r="J10593" s="94"/>
      <c r="K10593" s="87"/>
    </row>
    <row r="10594" spans="1:11" ht="15.95" customHeight="1" x14ac:dyDescent="0.25">
      <c r="A10594" s="6" t="s">
        <v>4091</v>
      </c>
      <c r="B10594" s="104" t="s">
        <v>4092</v>
      </c>
      <c r="C10594" s="104"/>
      <c r="D10594" s="44">
        <v>1</v>
      </c>
      <c r="E10594" s="32">
        <v>0.8</v>
      </c>
      <c r="F10594" s="32">
        <v>0.19999999999999996</v>
      </c>
      <c r="G10594" s="105">
        <v>5.32</v>
      </c>
      <c r="H10594" s="105"/>
      <c r="I10594" s="105">
        <v>0.5</v>
      </c>
      <c r="J10594" s="105"/>
      <c r="K10594" s="33">
        <f>TRUNC(D10594*(TRUNC(E10594*G10594,4)+TRUNC(F10594*I10594,4)),4)</f>
        <v>4.3559999999999999</v>
      </c>
    </row>
    <row r="10595" spans="1:11" ht="15" customHeight="1" x14ac:dyDescent="0.25">
      <c r="A10595" s="1"/>
      <c r="B10595" s="1"/>
      <c r="C10595" s="1"/>
      <c r="D10595" s="1"/>
      <c r="E10595" s="1"/>
      <c r="F10595" s="1"/>
      <c r="G10595" s="85" t="s">
        <v>3999</v>
      </c>
      <c r="H10595" s="85"/>
      <c r="I10595" s="85"/>
      <c r="J10595" s="85"/>
      <c r="K10595" s="34">
        <f>SUM(K10593:K10594)</f>
        <v>4.3559999999999999</v>
      </c>
    </row>
    <row r="10596" spans="1:11" ht="20.100000000000001" customHeight="1" x14ac:dyDescent="0.25">
      <c r="A10596" s="106" t="s">
        <v>4000</v>
      </c>
      <c r="B10596" s="106"/>
      <c r="C10596" s="106"/>
      <c r="D10596" s="106"/>
      <c r="E10596" s="106"/>
      <c r="F10596" s="2" t="s">
        <v>4</v>
      </c>
      <c r="G10596" s="87" t="s">
        <v>4001</v>
      </c>
      <c r="H10596" s="87"/>
      <c r="I10596" s="87" t="s">
        <v>4002</v>
      </c>
      <c r="J10596" s="87"/>
      <c r="K10596" s="2" t="s">
        <v>3988</v>
      </c>
    </row>
    <row r="10597" spans="1:11" ht="15" customHeight="1" x14ac:dyDescent="0.25">
      <c r="A10597" s="6" t="s">
        <v>4093</v>
      </c>
      <c r="B10597" s="101" t="s">
        <v>4094</v>
      </c>
      <c r="C10597" s="101"/>
      <c r="D10597" s="101"/>
      <c r="E10597" s="101"/>
      <c r="F10597" s="6" t="s">
        <v>3940</v>
      </c>
      <c r="G10597" s="102">
        <v>0.1333</v>
      </c>
      <c r="H10597" s="102"/>
      <c r="I10597" s="103">
        <v>3.96</v>
      </c>
      <c r="J10597" s="103"/>
      <c r="K10597" s="7">
        <f>TRUNC(TRUNC(G10597,8)*I10597,2)</f>
        <v>0.52</v>
      </c>
    </row>
    <row r="10598" spans="1:11" ht="15" customHeight="1" x14ac:dyDescent="0.25">
      <c r="A10598" s="6" t="s">
        <v>4095</v>
      </c>
      <c r="B10598" s="101" t="s">
        <v>4096</v>
      </c>
      <c r="C10598" s="101"/>
      <c r="D10598" s="101"/>
      <c r="E10598" s="101"/>
      <c r="F10598" s="6" t="s">
        <v>3940</v>
      </c>
      <c r="G10598" s="102">
        <v>2</v>
      </c>
      <c r="H10598" s="102"/>
      <c r="I10598" s="103">
        <v>14.41</v>
      </c>
      <c r="J10598" s="103"/>
      <c r="K10598" s="7">
        <f>TRUNC(TRUNC(G10598,8)*I10598,2)</f>
        <v>28.82</v>
      </c>
    </row>
    <row r="10599" spans="1:11" ht="15" customHeight="1" x14ac:dyDescent="0.25">
      <c r="A10599" s="6" t="s">
        <v>4097</v>
      </c>
      <c r="B10599" s="101" t="s">
        <v>4098</v>
      </c>
      <c r="C10599" s="101"/>
      <c r="D10599" s="101"/>
      <c r="E10599" s="101"/>
      <c r="F10599" s="6" t="s">
        <v>3940</v>
      </c>
      <c r="G10599" s="102">
        <v>3</v>
      </c>
      <c r="H10599" s="102"/>
      <c r="I10599" s="103">
        <v>14.58</v>
      </c>
      <c r="J10599" s="103"/>
      <c r="K10599" s="7">
        <f>TRUNC(TRUNC(G10599,8)*I10599,2)</f>
        <v>43.74</v>
      </c>
    </row>
    <row r="10600" spans="1:11" ht="15" customHeight="1" x14ac:dyDescent="0.25">
      <c r="A10600" s="1"/>
      <c r="B10600" s="1"/>
      <c r="C10600" s="1"/>
      <c r="D10600" s="1"/>
      <c r="E10600" s="1"/>
      <c r="F10600" s="1"/>
      <c r="G10600" s="85" t="s">
        <v>4005</v>
      </c>
      <c r="H10600" s="85"/>
      <c r="I10600" s="85"/>
      <c r="J10600" s="85"/>
      <c r="K10600" s="29">
        <f>SUM(K10597:K10599)</f>
        <v>73.08</v>
      </c>
    </row>
    <row r="10601" spans="1:11" ht="15" customHeight="1" x14ac:dyDescent="0.25">
      <c r="A10601" s="9"/>
      <c r="B10601" s="9"/>
      <c r="C10601" s="9"/>
      <c r="D10601" s="9"/>
      <c r="E10601" s="9"/>
      <c r="F10601" s="9"/>
      <c r="G10601" s="92" t="s">
        <v>4006</v>
      </c>
      <c r="H10601" s="92"/>
      <c r="I10601" s="92"/>
      <c r="J10601" s="92"/>
      <c r="K10601" s="33">
        <f>SUM(K10595,K10600)</f>
        <v>77.435999999999993</v>
      </c>
    </row>
    <row r="10602" spans="1:11" ht="15" customHeight="1" x14ac:dyDescent="0.25">
      <c r="A10602" s="9"/>
      <c r="B10602" s="9"/>
      <c r="C10602" s="9"/>
      <c r="D10602" s="9"/>
      <c r="E10602" s="9"/>
      <c r="F10602" s="9"/>
      <c r="G10602" s="92" t="s">
        <v>4007</v>
      </c>
      <c r="H10602" s="92"/>
      <c r="I10602" s="92"/>
      <c r="J10602" s="92"/>
      <c r="K10602" s="35">
        <v>22.5</v>
      </c>
    </row>
    <row r="10603" spans="1:11" ht="15" customHeight="1" x14ac:dyDescent="0.25">
      <c r="A10603" s="9"/>
      <c r="B10603" s="9"/>
      <c r="C10603" s="9"/>
      <c r="D10603" s="9"/>
      <c r="E10603" s="9"/>
      <c r="F10603" s="9"/>
      <c r="G10603" s="92" t="s">
        <v>4008</v>
      </c>
      <c r="H10603" s="92"/>
      <c r="I10603" s="92"/>
      <c r="J10603" s="92"/>
      <c r="K10603" s="33">
        <f>TRUNC(K10601/K10602,4)</f>
        <v>3.4416000000000002</v>
      </c>
    </row>
    <row r="10604" spans="1:11" ht="15" customHeight="1" x14ac:dyDescent="0.25">
      <c r="A10604" s="9"/>
      <c r="B10604" s="9"/>
      <c r="C10604" s="9"/>
      <c r="D10604" s="9"/>
      <c r="E10604" s="9"/>
      <c r="F10604" s="9"/>
      <c r="G10604" s="92" t="s">
        <v>4029</v>
      </c>
      <c r="H10604" s="92"/>
      <c r="I10604" s="92"/>
      <c r="J10604" s="92"/>
      <c r="K10604" s="33">
        <f>SUM(K10603)</f>
        <v>3.4416000000000002</v>
      </c>
    </row>
    <row r="10605" spans="1:11" ht="15" customHeight="1" x14ac:dyDescent="0.25">
      <c r="A10605" s="9"/>
      <c r="B10605" s="9"/>
      <c r="C10605" s="9"/>
      <c r="D10605" s="9"/>
      <c r="E10605" s="9"/>
      <c r="F10605" s="9"/>
      <c r="G10605" s="92" t="s">
        <v>3913</v>
      </c>
      <c r="H10605" s="92"/>
      <c r="I10605" s="92"/>
      <c r="J10605" s="92"/>
      <c r="K10605" s="29">
        <f>ROUND(SUM(K10604),2)</f>
        <v>3.44</v>
      </c>
    </row>
    <row r="10606" spans="1:11" ht="9.9499999999999993" customHeight="1" x14ac:dyDescent="0.25">
      <c r="A10606" s="9"/>
      <c r="B10606" s="9"/>
      <c r="C10606" s="9"/>
      <c r="D10606" s="9"/>
      <c r="E10606" s="9"/>
      <c r="F10606" s="9"/>
      <c r="G10606" s="100"/>
      <c r="H10606" s="100"/>
      <c r="I10606" s="100"/>
      <c r="J10606" s="100"/>
      <c r="K10606" s="100"/>
    </row>
    <row r="10607" spans="1:11" ht="20.100000000000001" customHeight="1" x14ac:dyDescent="0.25">
      <c r="A10607" s="99" t="s">
        <v>2929</v>
      </c>
      <c r="B10607" s="99"/>
      <c r="C10607" s="99"/>
      <c r="D10607" s="99"/>
      <c r="E10607" s="99"/>
      <c r="F10607" s="99"/>
      <c r="G10607" s="99"/>
      <c r="H10607" s="99"/>
      <c r="I10607" s="99"/>
      <c r="J10607" s="99"/>
      <c r="K10607" s="99"/>
    </row>
    <row r="10608" spans="1:11" ht="15" customHeight="1" x14ac:dyDescent="0.25">
      <c r="A10608" s="93" t="s">
        <v>3893</v>
      </c>
      <c r="B10608" s="93"/>
      <c r="C10608" s="93"/>
      <c r="D10608" s="94" t="s">
        <v>3</v>
      </c>
      <c r="E10608" s="94"/>
      <c r="F10608" s="23" t="s">
        <v>4</v>
      </c>
      <c r="G10608" s="94" t="s">
        <v>3894</v>
      </c>
      <c r="H10608" s="94"/>
      <c r="I10608" s="94" t="s">
        <v>3895</v>
      </c>
      <c r="J10608" s="94"/>
      <c r="K10608" s="23" t="s">
        <v>3896</v>
      </c>
    </row>
    <row r="10609" spans="1:11" ht="15" customHeight="1" x14ac:dyDescent="0.25">
      <c r="A10609" s="24" t="s">
        <v>3951</v>
      </c>
      <c r="B10609" s="95" t="s">
        <v>3952</v>
      </c>
      <c r="C10609" s="95"/>
      <c r="D10609" s="96" t="s">
        <v>3953</v>
      </c>
      <c r="E10609" s="96"/>
      <c r="F10609" s="24" t="s">
        <v>3954</v>
      </c>
      <c r="G10609" s="97">
        <v>4.0000000000000001E-3</v>
      </c>
      <c r="H10609" s="97"/>
      <c r="I10609" s="98">
        <v>215</v>
      </c>
      <c r="J10609" s="98"/>
      <c r="K10609" s="27">
        <f>ROUND(ROUND(G10609,8)*I10609,2)</f>
        <v>0.86</v>
      </c>
    </row>
    <row r="10610" spans="1:11" ht="15" customHeight="1" x14ac:dyDescent="0.25">
      <c r="A10610" s="24" t="s">
        <v>3955</v>
      </c>
      <c r="B10610" s="95" t="s">
        <v>3956</v>
      </c>
      <c r="C10610" s="95"/>
      <c r="D10610" s="96" t="s">
        <v>20</v>
      </c>
      <c r="E10610" s="96"/>
      <c r="F10610" s="24" t="s">
        <v>3903</v>
      </c>
      <c r="G10610" s="97">
        <v>5.0000000000000001E-3</v>
      </c>
      <c r="H10610" s="97"/>
      <c r="I10610" s="98">
        <v>19.37</v>
      </c>
      <c r="J10610" s="98"/>
      <c r="K10610" s="27">
        <f>ROUND(ROUND(G10610,8)*I10610,2)</f>
        <v>0.1</v>
      </c>
    </row>
    <row r="10611" spans="1:11" ht="15" customHeight="1" x14ac:dyDescent="0.25">
      <c r="A10611" s="9"/>
      <c r="B10611" s="9"/>
      <c r="C10611" s="9"/>
      <c r="D10611" s="9"/>
      <c r="E10611" s="9"/>
      <c r="F10611" s="9"/>
      <c r="G10611" s="91" t="s">
        <v>3906</v>
      </c>
      <c r="H10611" s="91"/>
      <c r="I10611" s="91"/>
      <c r="J10611" s="91"/>
      <c r="K10611" s="28">
        <f>SUM(K10609:K10610)</f>
        <v>0.96</v>
      </c>
    </row>
    <row r="10612" spans="1:11" ht="15" customHeight="1" x14ac:dyDescent="0.25">
      <c r="A10612" s="93" t="s">
        <v>3907</v>
      </c>
      <c r="B10612" s="93"/>
      <c r="C10612" s="93"/>
      <c r="D10612" s="94" t="s">
        <v>3</v>
      </c>
      <c r="E10612" s="94"/>
      <c r="F10612" s="23" t="s">
        <v>4</v>
      </c>
      <c r="G10612" s="94" t="s">
        <v>3894</v>
      </c>
      <c r="H10612" s="94"/>
      <c r="I10612" s="94" t="s">
        <v>3895</v>
      </c>
      <c r="J10612" s="94"/>
      <c r="K10612" s="23" t="s">
        <v>3896</v>
      </c>
    </row>
    <row r="10613" spans="1:11" ht="21" customHeight="1" x14ac:dyDescent="0.25">
      <c r="A10613" s="24" t="s">
        <v>3908</v>
      </c>
      <c r="B10613" s="95" t="s">
        <v>3909</v>
      </c>
      <c r="C10613" s="95"/>
      <c r="D10613" s="96" t="s">
        <v>20</v>
      </c>
      <c r="E10613" s="96"/>
      <c r="F10613" s="24" t="s">
        <v>2056</v>
      </c>
      <c r="G10613" s="97">
        <v>0.03</v>
      </c>
      <c r="H10613" s="97"/>
      <c r="I10613" s="98">
        <v>32.24</v>
      </c>
      <c r="J10613" s="98"/>
      <c r="K10613" s="27">
        <f>ROUND(ROUND(G10613,8)*I10613,2)</f>
        <v>0.97</v>
      </c>
    </row>
    <row r="10614" spans="1:11" ht="15" customHeight="1" x14ac:dyDescent="0.25">
      <c r="A10614" s="24" t="s">
        <v>3910</v>
      </c>
      <c r="B10614" s="95" t="s">
        <v>3911</v>
      </c>
      <c r="C10614" s="95"/>
      <c r="D10614" s="96" t="s">
        <v>20</v>
      </c>
      <c r="E10614" s="96"/>
      <c r="F10614" s="24" t="s">
        <v>2056</v>
      </c>
      <c r="G10614" s="97">
        <v>0.03</v>
      </c>
      <c r="H10614" s="97"/>
      <c r="I10614" s="98">
        <v>24.94</v>
      </c>
      <c r="J10614" s="98"/>
      <c r="K10614" s="27">
        <f>ROUND(ROUND(G10614,8)*I10614,2)</f>
        <v>0.75</v>
      </c>
    </row>
    <row r="10615" spans="1:11" ht="18" customHeight="1" x14ac:dyDescent="0.25">
      <c r="A10615" s="9"/>
      <c r="B10615" s="9"/>
      <c r="C10615" s="9"/>
      <c r="D10615" s="9"/>
      <c r="E10615" s="9"/>
      <c r="F10615" s="9"/>
      <c r="G10615" s="91" t="s">
        <v>3912</v>
      </c>
      <c r="H10615" s="91"/>
      <c r="I10615" s="91"/>
      <c r="J10615" s="91"/>
      <c r="K10615" s="28">
        <f>SUM(K10613:K10614)</f>
        <v>1.72</v>
      </c>
    </row>
    <row r="10616" spans="1:11" ht="15" customHeight="1" x14ac:dyDescent="0.25">
      <c r="A10616" s="9"/>
      <c r="B10616" s="9"/>
      <c r="C10616" s="9"/>
      <c r="D10616" s="9"/>
      <c r="E10616" s="9"/>
      <c r="F10616" s="9"/>
      <c r="G10616" s="92" t="s">
        <v>3913</v>
      </c>
      <c r="H10616" s="92"/>
      <c r="I10616" s="92"/>
      <c r="J10616" s="92"/>
      <c r="K10616" s="29">
        <f>ROUND(SUM(K10611,K10615),2)</f>
        <v>2.68</v>
      </c>
    </row>
    <row r="10617" spans="1:11" ht="9.9499999999999993" customHeight="1" x14ac:dyDescent="0.25">
      <c r="A10617" s="9"/>
      <c r="B10617" s="9"/>
      <c r="C10617" s="9"/>
      <c r="D10617" s="9"/>
      <c r="E10617" s="9"/>
      <c r="F10617" s="9"/>
      <c r="G10617" s="100"/>
      <c r="H10617" s="100"/>
      <c r="I10617" s="100"/>
      <c r="J10617" s="100"/>
      <c r="K10617" s="100"/>
    </row>
    <row r="10618" spans="1:11" ht="20.100000000000001" customHeight="1" x14ac:dyDescent="0.25">
      <c r="A10618" s="99" t="s">
        <v>2930</v>
      </c>
      <c r="B10618" s="99"/>
      <c r="C10618" s="99"/>
      <c r="D10618" s="99"/>
      <c r="E10618" s="99"/>
      <c r="F10618" s="99"/>
      <c r="G10618" s="99"/>
      <c r="H10618" s="99"/>
      <c r="I10618" s="99"/>
      <c r="J10618" s="99"/>
      <c r="K10618" s="99"/>
    </row>
    <row r="10619" spans="1:11" ht="15" customHeight="1" x14ac:dyDescent="0.25">
      <c r="A10619" s="93" t="s">
        <v>3916</v>
      </c>
      <c r="B10619" s="93"/>
      <c r="C10619" s="93"/>
      <c r="D10619" s="94" t="s">
        <v>3</v>
      </c>
      <c r="E10619" s="94"/>
      <c r="F10619" s="23" t="s">
        <v>4</v>
      </c>
      <c r="G10619" s="94" t="s">
        <v>3894</v>
      </c>
      <c r="H10619" s="94"/>
      <c r="I10619" s="94" t="s">
        <v>3895</v>
      </c>
      <c r="J10619" s="94"/>
      <c r="K10619" s="23" t="s">
        <v>3896</v>
      </c>
    </row>
    <row r="10620" spans="1:11" ht="29.1" customHeight="1" x14ac:dyDescent="0.25">
      <c r="A10620" s="24" t="s">
        <v>3957</v>
      </c>
      <c r="B10620" s="95" t="s">
        <v>3958</v>
      </c>
      <c r="C10620" s="95"/>
      <c r="D10620" s="96" t="s">
        <v>20</v>
      </c>
      <c r="E10620" s="96"/>
      <c r="F10620" s="24" t="s">
        <v>3936</v>
      </c>
      <c r="G10620" s="97">
        <v>2.8999999999999998E-3</v>
      </c>
      <c r="H10620" s="97"/>
      <c r="I10620" s="98">
        <v>75.540000000000006</v>
      </c>
      <c r="J10620" s="98"/>
      <c r="K10620" s="27">
        <f>TRUNC(TRUNC(G10620,8)*I10620,2)</f>
        <v>0.21</v>
      </c>
    </row>
    <row r="10621" spans="1:11" ht="29.1" customHeight="1" x14ac:dyDescent="0.25">
      <c r="A10621" s="24" t="s">
        <v>3959</v>
      </c>
      <c r="B10621" s="95" t="s">
        <v>3960</v>
      </c>
      <c r="C10621" s="95"/>
      <c r="D10621" s="96" t="s">
        <v>20</v>
      </c>
      <c r="E10621" s="96"/>
      <c r="F10621" s="24" t="s">
        <v>30</v>
      </c>
      <c r="G10621" s="97">
        <v>1.6999999999999999E-3</v>
      </c>
      <c r="H10621" s="97"/>
      <c r="I10621" s="98">
        <v>198.53</v>
      </c>
      <c r="J10621" s="98"/>
      <c r="K10621" s="27">
        <f>TRUNC(TRUNC(G10621,8)*I10621,2)</f>
        <v>0.33</v>
      </c>
    </row>
    <row r="10622" spans="1:11" ht="18" customHeight="1" x14ac:dyDescent="0.25">
      <c r="A10622" s="9"/>
      <c r="B10622" s="9"/>
      <c r="C10622" s="9"/>
      <c r="D10622" s="9"/>
      <c r="E10622" s="9"/>
      <c r="F10622" s="9"/>
      <c r="G10622" s="91" t="s">
        <v>3919</v>
      </c>
      <c r="H10622" s="91"/>
      <c r="I10622" s="91"/>
      <c r="J10622" s="91"/>
      <c r="K10622" s="28">
        <f>SUM(K10620:K10621)</f>
        <v>0.54</v>
      </c>
    </row>
    <row r="10623" spans="1:11" ht="15" customHeight="1" x14ac:dyDescent="0.25">
      <c r="A10623" s="93" t="s">
        <v>3907</v>
      </c>
      <c r="B10623" s="93"/>
      <c r="C10623" s="93"/>
      <c r="D10623" s="94" t="s">
        <v>3</v>
      </c>
      <c r="E10623" s="94"/>
      <c r="F10623" s="23" t="s">
        <v>4</v>
      </c>
      <c r="G10623" s="94" t="s">
        <v>3894</v>
      </c>
      <c r="H10623" s="94"/>
      <c r="I10623" s="94" t="s">
        <v>3895</v>
      </c>
      <c r="J10623" s="94"/>
      <c r="K10623" s="23" t="s">
        <v>3896</v>
      </c>
    </row>
    <row r="10624" spans="1:11" ht="15" customHeight="1" x14ac:dyDescent="0.25">
      <c r="A10624" s="24" t="s">
        <v>3961</v>
      </c>
      <c r="B10624" s="95" t="s">
        <v>3962</v>
      </c>
      <c r="C10624" s="95"/>
      <c r="D10624" s="96" t="s">
        <v>20</v>
      </c>
      <c r="E10624" s="96"/>
      <c r="F10624" s="24" t="s">
        <v>2056</v>
      </c>
      <c r="G10624" s="97">
        <v>4.5999999999999999E-3</v>
      </c>
      <c r="H10624" s="97"/>
      <c r="I10624" s="98">
        <v>29.5</v>
      </c>
      <c r="J10624" s="98"/>
      <c r="K10624" s="27">
        <f>TRUNC(TRUNC(G10624,8)*I10624,2)</f>
        <v>0.13</v>
      </c>
    </row>
    <row r="10625" spans="1:11" ht="18" customHeight="1" x14ac:dyDescent="0.25">
      <c r="A10625" s="9"/>
      <c r="B10625" s="9"/>
      <c r="C10625" s="9"/>
      <c r="D10625" s="9"/>
      <c r="E10625" s="9"/>
      <c r="F10625" s="9"/>
      <c r="G10625" s="91" t="s">
        <v>3912</v>
      </c>
      <c r="H10625" s="91"/>
      <c r="I10625" s="91"/>
      <c r="J10625" s="91"/>
      <c r="K10625" s="28">
        <f>SUM(K10624:K10624)</f>
        <v>0.13</v>
      </c>
    </row>
    <row r="10626" spans="1:11" ht="15" customHeight="1" x14ac:dyDescent="0.25">
      <c r="A10626" s="9"/>
      <c r="B10626" s="9"/>
      <c r="C10626" s="9"/>
      <c r="D10626" s="9"/>
      <c r="E10626" s="9"/>
      <c r="F10626" s="9"/>
      <c r="G10626" s="92" t="s">
        <v>3913</v>
      </c>
      <c r="H10626" s="92"/>
      <c r="I10626" s="92"/>
      <c r="J10626" s="92"/>
      <c r="K10626" s="29">
        <f>ROUND(SUM(K10622,K10625),2)</f>
        <v>0.67</v>
      </c>
    </row>
    <row r="10627" spans="1:11" ht="9.9499999999999993" customHeight="1" x14ac:dyDescent="0.25">
      <c r="A10627" s="9"/>
      <c r="B10627" s="9"/>
      <c r="C10627" s="9"/>
      <c r="D10627" s="9"/>
      <c r="E10627" s="9"/>
      <c r="F10627" s="9"/>
      <c r="G10627" s="100"/>
      <c r="H10627" s="100"/>
      <c r="I10627" s="100"/>
      <c r="J10627" s="100"/>
      <c r="K10627" s="100"/>
    </row>
    <row r="10628" spans="1:11" ht="20.100000000000001" customHeight="1" x14ac:dyDescent="0.25">
      <c r="A10628" s="99" t="s">
        <v>2931</v>
      </c>
      <c r="B10628" s="99"/>
      <c r="C10628" s="99"/>
      <c r="D10628" s="99"/>
      <c r="E10628" s="99"/>
      <c r="F10628" s="99"/>
      <c r="G10628" s="99"/>
      <c r="H10628" s="99"/>
      <c r="I10628" s="99"/>
      <c r="J10628" s="99"/>
      <c r="K10628" s="99"/>
    </row>
    <row r="10629" spans="1:11" ht="15" customHeight="1" x14ac:dyDescent="0.25">
      <c r="A10629" s="93" t="s">
        <v>3916</v>
      </c>
      <c r="B10629" s="93"/>
      <c r="C10629" s="93"/>
      <c r="D10629" s="94" t="s">
        <v>3</v>
      </c>
      <c r="E10629" s="94"/>
      <c r="F10629" s="23" t="s">
        <v>4</v>
      </c>
      <c r="G10629" s="94" t="s">
        <v>3894</v>
      </c>
      <c r="H10629" s="94"/>
      <c r="I10629" s="94" t="s">
        <v>3895</v>
      </c>
      <c r="J10629" s="94"/>
      <c r="K10629" s="23" t="s">
        <v>3896</v>
      </c>
    </row>
    <row r="10630" spans="1:11" ht="29.1" customHeight="1" x14ac:dyDescent="0.25">
      <c r="A10630" s="24" t="s">
        <v>3957</v>
      </c>
      <c r="B10630" s="95" t="s">
        <v>3958</v>
      </c>
      <c r="C10630" s="95"/>
      <c r="D10630" s="96" t="s">
        <v>20</v>
      </c>
      <c r="E10630" s="96"/>
      <c r="F10630" s="24" t="s">
        <v>3936</v>
      </c>
      <c r="G10630" s="97">
        <v>1.95E-2</v>
      </c>
      <c r="H10630" s="97"/>
      <c r="I10630" s="98">
        <v>75.540000000000006</v>
      </c>
      <c r="J10630" s="98"/>
      <c r="K10630" s="27">
        <f>TRUNC(TRUNC(G10630,8)*I10630,2)</f>
        <v>1.47</v>
      </c>
    </row>
    <row r="10631" spans="1:11" ht="29.1" customHeight="1" x14ac:dyDescent="0.25">
      <c r="A10631" s="24" t="s">
        <v>3959</v>
      </c>
      <c r="B10631" s="95" t="s">
        <v>3960</v>
      </c>
      <c r="C10631" s="95"/>
      <c r="D10631" s="96" t="s">
        <v>20</v>
      </c>
      <c r="E10631" s="96"/>
      <c r="F10631" s="24" t="s">
        <v>30</v>
      </c>
      <c r="G10631" s="97">
        <v>1.15E-2</v>
      </c>
      <c r="H10631" s="97"/>
      <c r="I10631" s="98">
        <v>198.53</v>
      </c>
      <c r="J10631" s="98"/>
      <c r="K10631" s="27">
        <f>TRUNC(TRUNC(G10631,8)*I10631,2)</f>
        <v>2.2799999999999998</v>
      </c>
    </row>
    <row r="10632" spans="1:11" ht="18" customHeight="1" x14ac:dyDescent="0.25">
      <c r="A10632" s="9"/>
      <c r="B10632" s="9"/>
      <c r="C10632" s="9"/>
      <c r="D10632" s="9"/>
      <c r="E10632" s="9"/>
      <c r="F10632" s="9"/>
      <c r="G10632" s="91" t="s">
        <v>3919</v>
      </c>
      <c r="H10632" s="91"/>
      <c r="I10632" s="91"/>
      <c r="J10632" s="91"/>
      <c r="K10632" s="28">
        <f>SUM(K10630:K10631)</f>
        <v>3.75</v>
      </c>
    </row>
    <row r="10633" spans="1:11" ht="15" customHeight="1" x14ac:dyDescent="0.25">
      <c r="A10633" s="93" t="s">
        <v>3907</v>
      </c>
      <c r="B10633" s="93"/>
      <c r="C10633" s="93"/>
      <c r="D10633" s="94" t="s">
        <v>3</v>
      </c>
      <c r="E10633" s="94"/>
      <c r="F10633" s="23" t="s">
        <v>4</v>
      </c>
      <c r="G10633" s="94" t="s">
        <v>3894</v>
      </c>
      <c r="H10633" s="94"/>
      <c r="I10633" s="94" t="s">
        <v>3895</v>
      </c>
      <c r="J10633" s="94"/>
      <c r="K10633" s="23" t="s">
        <v>3896</v>
      </c>
    </row>
    <row r="10634" spans="1:11" ht="15" customHeight="1" x14ac:dyDescent="0.25">
      <c r="A10634" s="24" t="s">
        <v>3910</v>
      </c>
      <c r="B10634" s="95" t="s">
        <v>3911</v>
      </c>
      <c r="C10634" s="95"/>
      <c r="D10634" s="96" t="s">
        <v>20</v>
      </c>
      <c r="E10634" s="96"/>
      <c r="F10634" s="24" t="s">
        <v>2056</v>
      </c>
      <c r="G10634" s="97">
        <v>3.1E-2</v>
      </c>
      <c r="H10634" s="97"/>
      <c r="I10634" s="98">
        <v>24.94</v>
      </c>
      <c r="J10634" s="98"/>
      <c r="K10634" s="27">
        <f>TRUNC(TRUNC(G10634,8)*I10634,2)</f>
        <v>0.77</v>
      </c>
    </row>
    <row r="10635" spans="1:11" ht="18" customHeight="1" x14ac:dyDescent="0.25">
      <c r="A10635" s="9"/>
      <c r="B10635" s="9"/>
      <c r="C10635" s="9"/>
      <c r="D10635" s="9"/>
      <c r="E10635" s="9"/>
      <c r="F10635" s="9"/>
      <c r="G10635" s="91" t="s">
        <v>3912</v>
      </c>
      <c r="H10635" s="91"/>
      <c r="I10635" s="91"/>
      <c r="J10635" s="91"/>
      <c r="K10635" s="28">
        <f>SUM(K10634:K10634)</f>
        <v>0.77</v>
      </c>
    </row>
    <row r="10636" spans="1:11" ht="15" customHeight="1" x14ac:dyDescent="0.25">
      <c r="A10636" s="9"/>
      <c r="B10636" s="9"/>
      <c r="C10636" s="9"/>
      <c r="D10636" s="9"/>
      <c r="E10636" s="9"/>
      <c r="F10636" s="9"/>
      <c r="G10636" s="92" t="s">
        <v>3913</v>
      </c>
      <c r="H10636" s="92"/>
      <c r="I10636" s="92"/>
      <c r="J10636" s="92"/>
      <c r="K10636" s="29">
        <f>ROUND(SUM(K10632,K10635),2)</f>
        <v>4.5199999999999996</v>
      </c>
    </row>
    <row r="10637" spans="1:11" ht="9.9499999999999993" customHeight="1" x14ac:dyDescent="0.25">
      <c r="A10637" s="9"/>
      <c r="B10637" s="9"/>
      <c r="C10637" s="9"/>
      <c r="D10637" s="9"/>
      <c r="E10637" s="9"/>
      <c r="F10637" s="9"/>
      <c r="G10637" s="100"/>
      <c r="H10637" s="100"/>
      <c r="I10637" s="100"/>
      <c r="J10637" s="100"/>
      <c r="K10637" s="100"/>
    </row>
    <row r="10638" spans="1:11" ht="20.100000000000001" customHeight="1" x14ac:dyDescent="0.25">
      <c r="A10638" s="99" t="s">
        <v>2932</v>
      </c>
      <c r="B10638" s="99"/>
      <c r="C10638" s="99"/>
      <c r="D10638" s="99"/>
      <c r="E10638" s="99"/>
      <c r="F10638" s="99"/>
      <c r="G10638" s="99"/>
      <c r="H10638" s="99"/>
      <c r="I10638" s="99"/>
      <c r="J10638" s="99"/>
      <c r="K10638" s="99"/>
    </row>
    <row r="10639" spans="1:11" ht="15" customHeight="1" x14ac:dyDescent="0.25">
      <c r="A10639" s="93" t="s">
        <v>3916</v>
      </c>
      <c r="B10639" s="93"/>
      <c r="C10639" s="93"/>
      <c r="D10639" s="94" t="s">
        <v>3</v>
      </c>
      <c r="E10639" s="94"/>
      <c r="F10639" s="23" t="s">
        <v>4</v>
      </c>
      <c r="G10639" s="94" t="s">
        <v>3894</v>
      </c>
      <c r="H10639" s="94"/>
      <c r="I10639" s="94" t="s">
        <v>3895</v>
      </c>
      <c r="J10639" s="94"/>
      <c r="K10639" s="23" t="s">
        <v>3896</v>
      </c>
    </row>
    <row r="10640" spans="1:11" ht="29.1" customHeight="1" x14ac:dyDescent="0.25">
      <c r="A10640" s="24" t="s">
        <v>3963</v>
      </c>
      <c r="B10640" s="95" t="s">
        <v>3964</v>
      </c>
      <c r="C10640" s="95"/>
      <c r="D10640" s="96" t="s">
        <v>20</v>
      </c>
      <c r="E10640" s="96"/>
      <c r="F10640" s="24" t="s">
        <v>3936</v>
      </c>
      <c r="G10640" s="97">
        <v>0.86950000000000005</v>
      </c>
      <c r="H10640" s="97"/>
      <c r="I10640" s="98">
        <v>8.9</v>
      </c>
      <c r="J10640" s="98"/>
      <c r="K10640" s="27">
        <f>TRUNC(TRUNC(G10640,8)*I10640,2)</f>
        <v>7.73</v>
      </c>
    </row>
    <row r="10641" spans="1:11" ht="29.1" customHeight="1" x14ac:dyDescent="0.25">
      <c r="A10641" s="24" t="s">
        <v>3965</v>
      </c>
      <c r="B10641" s="95" t="s">
        <v>3966</v>
      </c>
      <c r="C10641" s="95"/>
      <c r="D10641" s="96" t="s">
        <v>20</v>
      </c>
      <c r="E10641" s="96"/>
      <c r="F10641" s="24" t="s">
        <v>30</v>
      </c>
      <c r="G10641" s="97">
        <v>1.137</v>
      </c>
      <c r="H10641" s="97"/>
      <c r="I10641" s="98">
        <v>32.76</v>
      </c>
      <c r="J10641" s="98"/>
      <c r="K10641" s="27">
        <f>TRUNC(TRUNC(G10641,8)*I10641,2)</f>
        <v>37.24</v>
      </c>
    </row>
    <row r="10642" spans="1:11" ht="21" customHeight="1" x14ac:dyDescent="0.25">
      <c r="A10642" s="24" t="s">
        <v>3967</v>
      </c>
      <c r="B10642" s="95" t="s">
        <v>3968</v>
      </c>
      <c r="C10642" s="95"/>
      <c r="D10642" s="96" t="s">
        <v>20</v>
      </c>
      <c r="E10642" s="96"/>
      <c r="F10642" s="24" t="s">
        <v>3936</v>
      </c>
      <c r="G10642" s="97">
        <v>0.86950000000000005</v>
      </c>
      <c r="H10642" s="97"/>
      <c r="I10642" s="98">
        <v>27.59</v>
      </c>
      <c r="J10642" s="98"/>
      <c r="K10642" s="27">
        <f>TRUNC(TRUNC(G10642,8)*I10642,2)</f>
        <v>23.98</v>
      </c>
    </row>
    <row r="10643" spans="1:11" ht="21" customHeight="1" x14ac:dyDescent="0.25">
      <c r="A10643" s="24" t="s">
        <v>3969</v>
      </c>
      <c r="B10643" s="95" t="s">
        <v>3970</v>
      </c>
      <c r="C10643" s="95"/>
      <c r="D10643" s="96" t="s">
        <v>20</v>
      </c>
      <c r="E10643" s="96"/>
      <c r="F10643" s="24" t="s">
        <v>30</v>
      </c>
      <c r="G10643" s="97">
        <v>1.137</v>
      </c>
      <c r="H10643" s="97"/>
      <c r="I10643" s="98">
        <v>28.09</v>
      </c>
      <c r="J10643" s="98"/>
      <c r="K10643" s="27">
        <f>TRUNC(TRUNC(G10643,8)*I10643,2)</f>
        <v>31.93</v>
      </c>
    </row>
    <row r="10644" spans="1:11" ht="18" customHeight="1" x14ac:dyDescent="0.25">
      <c r="A10644" s="9"/>
      <c r="B10644" s="9"/>
      <c r="C10644" s="9"/>
      <c r="D10644" s="9"/>
      <c r="E10644" s="9"/>
      <c r="F10644" s="9"/>
      <c r="G10644" s="91" t="s">
        <v>3919</v>
      </c>
      <c r="H10644" s="91"/>
      <c r="I10644" s="91"/>
      <c r="J10644" s="91"/>
      <c r="K10644" s="28">
        <f>SUM(K10640:K10643)</f>
        <v>100.88</v>
      </c>
    </row>
    <row r="10645" spans="1:11" ht="15" customHeight="1" x14ac:dyDescent="0.25">
      <c r="A10645" s="93" t="s">
        <v>3907</v>
      </c>
      <c r="B10645" s="93"/>
      <c r="C10645" s="93"/>
      <c r="D10645" s="94" t="s">
        <v>3</v>
      </c>
      <c r="E10645" s="94"/>
      <c r="F10645" s="23" t="s">
        <v>4</v>
      </c>
      <c r="G10645" s="94" t="s">
        <v>3894</v>
      </c>
      <c r="H10645" s="94"/>
      <c r="I10645" s="94" t="s">
        <v>3895</v>
      </c>
      <c r="J10645" s="94"/>
      <c r="K10645" s="23" t="s">
        <v>3896</v>
      </c>
    </row>
    <row r="10646" spans="1:11" ht="15" customHeight="1" x14ac:dyDescent="0.25">
      <c r="A10646" s="24" t="s">
        <v>3971</v>
      </c>
      <c r="B10646" s="95" t="s">
        <v>3972</v>
      </c>
      <c r="C10646" s="95"/>
      <c r="D10646" s="96" t="s">
        <v>20</v>
      </c>
      <c r="E10646" s="96"/>
      <c r="F10646" s="24" t="s">
        <v>2056</v>
      </c>
      <c r="G10646" s="97">
        <v>7.22E-2</v>
      </c>
      <c r="H10646" s="97"/>
      <c r="I10646" s="98">
        <v>32.69</v>
      </c>
      <c r="J10646" s="98"/>
      <c r="K10646" s="27">
        <f>TRUNC(TRUNC(G10646,8)*I10646,2)</f>
        <v>2.36</v>
      </c>
    </row>
    <row r="10647" spans="1:11" ht="15" customHeight="1" x14ac:dyDescent="0.25">
      <c r="A10647" s="24" t="s">
        <v>3910</v>
      </c>
      <c r="B10647" s="95" t="s">
        <v>3911</v>
      </c>
      <c r="C10647" s="95"/>
      <c r="D10647" s="96" t="s">
        <v>20</v>
      </c>
      <c r="E10647" s="96"/>
      <c r="F10647" s="24" t="s">
        <v>2056</v>
      </c>
      <c r="G10647" s="97">
        <v>0.44790000000000002</v>
      </c>
      <c r="H10647" s="97"/>
      <c r="I10647" s="98">
        <v>24.94</v>
      </c>
      <c r="J10647" s="98"/>
      <c r="K10647" s="27">
        <f>TRUNC(TRUNC(G10647,8)*I10647,2)</f>
        <v>11.17</v>
      </c>
    </row>
    <row r="10648" spans="1:11" ht="18" customHeight="1" x14ac:dyDescent="0.25">
      <c r="A10648" s="9"/>
      <c r="B10648" s="9"/>
      <c r="C10648" s="9"/>
      <c r="D10648" s="9"/>
      <c r="E10648" s="9"/>
      <c r="F10648" s="9"/>
      <c r="G10648" s="91" t="s">
        <v>3912</v>
      </c>
      <c r="H10648" s="91"/>
      <c r="I10648" s="91"/>
      <c r="J10648" s="91"/>
      <c r="K10648" s="28">
        <f>SUM(K10646:K10647)</f>
        <v>13.53</v>
      </c>
    </row>
    <row r="10649" spans="1:11" ht="15" customHeight="1" x14ac:dyDescent="0.25">
      <c r="A10649" s="9"/>
      <c r="B10649" s="9"/>
      <c r="C10649" s="9"/>
      <c r="D10649" s="9"/>
      <c r="E10649" s="9"/>
      <c r="F10649" s="9"/>
      <c r="G10649" s="92" t="s">
        <v>3913</v>
      </c>
      <c r="H10649" s="92"/>
      <c r="I10649" s="92"/>
      <c r="J10649" s="92"/>
      <c r="K10649" s="29">
        <f>ROUND(SUM(K10644,K10648),2)</f>
        <v>114.41</v>
      </c>
    </row>
    <row r="10650" spans="1:11" ht="9.9499999999999993" customHeight="1" x14ac:dyDescent="0.25">
      <c r="A10650" s="9"/>
      <c r="B10650" s="9"/>
      <c r="C10650" s="9"/>
      <c r="D10650" s="9"/>
      <c r="E10650" s="9"/>
      <c r="F10650" s="9"/>
      <c r="G10650" s="100"/>
      <c r="H10650" s="100"/>
      <c r="I10650" s="100"/>
      <c r="J10650" s="100"/>
      <c r="K10650" s="100"/>
    </row>
    <row r="10651" spans="1:11" ht="20.100000000000001" customHeight="1" x14ac:dyDescent="0.25">
      <c r="A10651" s="99" t="s">
        <v>2933</v>
      </c>
      <c r="B10651" s="99"/>
      <c r="C10651" s="99"/>
      <c r="D10651" s="99"/>
      <c r="E10651" s="99"/>
      <c r="F10651" s="99"/>
      <c r="G10651" s="99"/>
      <c r="H10651" s="99"/>
      <c r="I10651" s="99"/>
      <c r="J10651" s="99"/>
      <c r="K10651" s="99"/>
    </row>
    <row r="10652" spans="1:11" ht="15" customHeight="1" x14ac:dyDescent="0.25">
      <c r="A10652" s="93" t="s">
        <v>3916</v>
      </c>
      <c r="B10652" s="93"/>
      <c r="C10652" s="93"/>
      <c r="D10652" s="94" t="s">
        <v>3</v>
      </c>
      <c r="E10652" s="94"/>
      <c r="F10652" s="23" t="s">
        <v>4</v>
      </c>
      <c r="G10652" s="94" t="s">
        <v>3894</v>
      </c>
      <c r="H10652" s="94"/>
      <c r="I10652" s="94" t="s">
        <v>3895</v>
      </c>
      <c r="J10652" s="94"/>
      <c r="K10652" s="23" t="s">
        <v>3896</v>
      </c>
    </row>
    <row r="10653" spans="1:11" ht="38.1" customHeight="1" x14ac:dyDescent="0.25">
      <c r="A10653" s="24" t="s">
        <v>3973</v>
      </c>
      <c r="B10653" s="95" t="s">
        <v>3974</v>
      </c>
      <c r="C10653" s="95"/>
      <c r="D10653" s="96" t="s">
        <v>20</v>
      </c>
      <c r="E10653" s="96"/>
      <c r="F10653" s="24" t="s">
        <v>3936</v>
      </c>
      <c r="G10653" s="97">
        <v>6.3E-3</v>
      </c>
      <c r="H10653" s="97"/>
      <c r="I10653" s="98">
        <v>94.61</v>
      </c>
      <c r="J10653" s="98"/>
      <c r="K10653" s="27">
        <f>TRUNC(TRUNC(G10653,8)*I10653,2)</f>
        <v>0.59</v>
      </c>
    </row>
    <row r="10654" spans="1:11" ht="38.1" customHeight="1" x14ac:dyDescent="0.25">
      <c r="A10654" s="24" t="s">
        <v>3975</v>
      </c>
      <c r="B10654" s="95" t="s">
        <v>3976</v>
      </c>
      <c r="C10654" s="95"/>
      <c r="D10654" s="96" t="s">
        <v>20</v>
      </c>
      <c r="E10654" s="96"/>
      <c r="F10654" s="24" t="s">
        <v>30</v>
      </c>
      <c r="G10654" s="97">
        <v>1.0200000000000001E-2</v>
      </c>
      <c r="H10654" s="97"/>
      <c r="I10654" s="98">
        <v>370.94</v>
      </c>
      <c r="J10654" s="98"/>
      <c r="K10654" s="27">
        <f>TRUNC(TRUNC(G10654,8)*I10654,2)</f>
        <v>3.78</v>
      </c>
    </row>
    <row r="10655" spans="1:11" ht="29.1" customHeight="1" x14ac:dyDescent="0.25">
      <c r="A10655" s="24" t="s">
        <v>3977</v>
      </c>
      <c r="B10655" s="95" t="s">
        <v>3978</v>
      </c>
      <c r="C10655" s="95"/>
      <c r="D10655" s="96" t="s">
        <v>20</v>
      </c>
      <c r="E10655" s="96"/>
      <c r="F10655" s="24" t="s">
        <v>3936</v>
      </c>
      <c r="G10655" s="97">
        <v>4.8999999999999998E-3</v>
      </c>
      <c r="H10655" s="97"/>
      <c r="I10655" s="98">
        <v>74.180000000000007</v>
      </c>
      <c r="J10655" s="98"/>
      <c r="K10655" s="27">
        <f>TRUNC(TRUNC(G10655,8)*I10655,2)</f>
        <v>0.36</v>
      </c>
    </row>
    <row r="10656" spans="1:11" ht="29.1" customHeight="1" x14ac:dyDescent="0.25">
      <c r="A10656" s="24" t="s">
        <v>3979</v>
      </c>
      <c r="B10656" s="95" t="s">
        <v>3980</v>
      </c>
      <c r="C10656" s="95"/>
      <c r="D10656" s="96" t="s">
        <v>20</v>
      </c>
      <c r="E10656" s="96"/>
      <c r="F10656" s="24" t="s">
        <v>30</v>
      </c>
      <c r="G10656" s="97">
        <v>5.5999999999999999E-3</v>
      </c>
      <c r="H10656" s="97"/>
      <c r="I10656" s="98">
        <v>166.79</v>
      </c>
      <c r="J10656" s="98"/>
      <c r="K10656" s="27">
        <f>TRUNC(TRUNC(G10656,8)*I10656,2)</f>
        <v>0.93</v>
      </c>
    </row>
    <row r="10657" spans="1:11" ht="18" customHeight="1" x14ac:dyDescent="0.25">
      <c r="A10657" s="9"/>
      <c r="B10657" s="9"/>
      <c r="C10657" s="9"/>
      <c r="D10657" s="9"/>
      <c r="E10657" s="9"/>
      <c r="F10657" s="9"/>
      <c r="G10657" s="91" t="s">
        <v>3919</v>
      </c>
      <c r="H10657" s="91"/>
      <c r="I10657" s="91"/>
      <c r="J10657" s="91"/>
      <c r="K10657" s="28">
        <f>SUM(K10653:K10656)</f>
        <v>5.66</v>
      </c>
    </row>
    <row r="10658" spans="1:11" ht="15" customHeight="1" x14ac:dyDescent="0.25">
      <c r="A10658" s="9"/>
      <c r="B10658" s="9"/>
      <c r="C10658" s="9"/>
      <c r="D10658" s="9"/>
      <c r="E10658" s="9"/>
      <c r="F10658" s="9"/>
      <c r="G10658" s="92" t="s">
        <v>3913</v>
      </c>
      <c r="H10658" s="92"/>
      <c r="I10658" s="92"/>
      <c r="J10658" s="92"/>
      <c r="K10658" s="29">
        <f>ROUND(SUM(K10657),2)</f>
        <v>5.66</v>
      </c>
    </row>
    <row r="10659" spans="1:11" ht="9.9499999999999993" customHeight="1" x14ac:dyDescent="0.25">
      <c r="A10659" s="9"/>
      <c r="B10659" s="9"/>
      <c r="C10659" s="9"/>
      <c r="D10659" s="9"/>
      <c r="E10659" s="9"/>
      <c r="F10659" s="9"/>
      <c r="G10659" s="100"/>
      <c r="H10659" s="100"/>
      <c r="I10659" s="100"/>
      <c r="J10659" s="100"/>
      <c r="K10659" s="100"/>
    </row>
    <row r="10660" spans="1:11" ht="20.100000000000001" customHeight="1" x14ac:dyDescent="0.25">
      <c r="A10660" s="99" t="s">
        <v>2934</v>
      </c>
      <c r="B10660" s="99"/>
      <c r="C10660" s="99"/>
      <c r="D10660" s="99"/>
      <c r="E10660" s="99"/>
      <c r="F10660" s="99"/>
      <c r="G10660" s="99"/>
      <c r="H10660" s="99"/>
      <c r="I10660" s="99"/>
      <c r="J10660" s="99"/>
      <c r="K10660" s="99"/>
    </row>
    <row r="10661" spans="1:11" ht="15" customHeight="1" x14ac:dyDescent="0.25">
      <c r="A10661" s="93" t="s">
        <v>3916</v>
      </c>
      <c r="B10661" s="93"/>
      <c r="C10661" s="93"/>
      <c r="D10661" s="94" t="s">
        <v>3</v>
      </c>
      <c r="E10661" s="94"/>
      <c r="F10661" s="23" t="s">
        <v>4</v>
      </c>
      <c r="G10661" s="94" t="s">
        <v>3894</v>
      </c>
      <c r="H10661" s="94"/>
      <c r="I10661" s="94" t="s">
        <v>3895</v>
      </c>
      <c r="J10661" s="94"/>
      <c r="K10661" s="23" t="s">
        <v>3896</v>
      </c>
    </row>
    <row r="10662" spans="1:11" ht="38.1" customHeight="1" x14ac:dyDescent="0.25">
      <c r="A10662" s="24" t="s">
        <v>3973</v>
      </c>
      <c r="B10662" s="95" t="s">
        <v>3974</v>
      </c>
      <c r="C10662" s="95"/>
      <c r="D10662" s="96" t="s">
        <v>20</v>
      </c>
      <c r="E10662" s="96"/>
      <c r="F10662" s="24" t="s">
        <v>3936</v>
      </c>
      <c r="G10662" s="97">
        <v>1.2999999999999999E-3</v>
      </c>
      <c r="H10662" s="97"/>
      <c r="I10662" s="98">
        <v>94.61</v>
      </c>
      <c r="J10662" s="98"/>
      <c r="K10662" s="27">
        <f>TRUNC(TRUNC(G10662,8)*I10662,2)</f>
        <v>0.12</v>
      </c>
    </row>
    <row r="10663" spans="1:11" ht="38.1" customHeight="1" x14ac:dyDescent="0.25">
      <c r="A10663" s="24" t="s">
        <v>3975</v>
      </c>
      <c r="B10663" s="95" t="s">
        <v>3976</v>
      </c>
      <c r="C10663" s="95"/>
      <c r="D10663" s="96" t="s">
        <v>20</v>
      </c>
      <c r="E10663" s="96"/>
      <c r="F10663" s="24" t="s">
        <v>30</v>
      </c>
      <c r="G10663" s="97">
        <v>3.0999999999999999E-3</v>
      </c>
      <c r="H10663" s="97"/>
      <c r="I10663" s="98">
        <v>370.94</v>
      </c>
      <c r="J10663" s="98"/>
      <c r="K10663" s="27">
        <f>TRUNC(TRUNC(G10663,8)*I10663,2)</f>
        <v>1.1399999999999999</v>
      </c>
    </row>
    <row r="10664" spans="1:11" ht="18" customHeight="1" x14ac:dyDescent="0.25">
      <c r="A10664" s="9"/>
      <c r="B10664" s="9"/>
      <c r="C10664" s="9"/>
      <c r="D10664" s="9"/>
      <c r="E10664" s="9"/>
      <c r="F10664" s="9"/>
      <c r="G10664" s="91" t="s">
        <v>3919</v>
      </c>
      <c r="H10664" s="91"/>
      <c r="I10664" s="91"/>
      <c r="J10664" s="91"/>
      <c r="K10664" s="28">
        <f>SUM(K10662:K10663)</f>
        <v>1.2599999999999998</v>
      </c>
    </row>
    <row r="10665" spans="1:11" ht="15" customHeight="1" x14ac:dyDescent="0.25">
      <c r="A10665" s="9"/>
      <c r="B10665" s="9"/>
      <c r="C10665" s="9"/>
      <c r="D10665" s="9"/>
      <c r="E10665" s="9"/>
      <c r="F10665" s="9"/>
      <c r="G10665" s="92" t="s">
        <v>3913</v>
      </c>
      <c r="H10665" s="92"/>
      <c r="I10665" s="92"/>
      <c r="J10665" s="92"/>
      <c r="K10665" s="29">
        <f>ROUND(SUM(K10664),2)</f>
        <v>1.26</v>
      </c>
    </row>
    <row r="10666" spans="1:11" ht="9.9499999999999993" customHeight="1" x14ac:dyDescent="0.25">
      <c r="A10666" s="9"/>
      <c r="B10666" s="9"/>
      <c r="C10666" s="9"/>
      <c r="D10666" s="9"/>
      <c r="E10666" s="9"/>
      <c r="F10666" s="9"/>
      <c r="G10666" s="100"/>
      <c r="H10666" s="100"/>
      <c r="I10666" s="100"/>
      <c r="J10666" s="100"/>
      <c r="K10666" s="100"/>
    </row>
    <row r="10667" spans="1:11" ht="20.100000000000001" customHeight="1" x14ac:dyDescent="0.25">
      <c r="A10667" s="99" t="s">
        <v>2935</v>
      </c>
      <c r="B10667" s="99"/>
      <c r="C10667" s="99"/>
      <c r="D10667" s="99"/>
      <c r="E10667" s="99"/>
      <c r="F10667" s="99"/>
      <c r="G10667" s="99"/>
      <c r="H10667" s="99"/>
      <c r="I10667" s="99"/>
      <c r="J10667" s="99"/>
      <c r="K10667" s="99"/>
    </row>
    <row r="10668" spans="1:11" ht="15" customHeight="1" x14ac:dyDescent="0.25">
      <c r="A10668" s="93" t="s">
        <v>3916</v>
      </c>
      <c r="B10668" s="93"/>
      <c r="C10668" s="93"/>
      <c r="D10668" s="94" t="s">
        <v>3</v>
      </c>
      <c r="E10668" s="94"/>
      <c r="F10668" s="23" t="s">
        <v>4</v>
      </c>
      <c r="G10668" s="94" t="s">
        <v>3894</v>
      </c>
      <c r="H10668" s="94"/>
      <c r="I10668" s="94" t="s">
        <v>3895</v>
      </c>
      <c r="J10668" s="94"/>
      <c r="K10668" s="23" t="s">
        <v>3896</v>
      </c>
    </row>
    <row r="10669" spans="1:11" ht="38.1" customHeight="1" x14ac:dyDescent="0.25">
      <c r="A10669" s="24" t="s">
        <v>3973</v>
      </c>
      <c r="B10669" s="95" t="s">
        <v>3974</v>
      </c>
      <c r="C10669" s="95"/>
      <c r="D10669" s="96" t="s">
        <v>20</v>
      </c>
      <c r="E10669" s="96"/>
      <c r="F10669" s="24" t="s">
        <v>3936</v>
      </c>
      <c r="G10669" s="97">
        <v>5.0000000000000001E-4</v>
      </c>
      <c r="H10669" s="97"/>
      <c r="I10669" s="98">
        <v>94.61</v>
      </c>
      <c r="J10669" s="98"/>
      <c r="K10669" s="27">
        <f>TRUNC(TRUNC(G10669,8)*I10669,2)</f>
        <v>0.04</v>
      </c>
    </row>
    <row r="10670" spans="1:11" ht="38.1" customHeight="1" x14ac:dyDescent="0.25">
      <c r="A10670" s="24" t="s">
        <v>3975</v>
      </c>
      <c r="B10670" s="95" t="s">
        <v>3976</v>
      </c>
      <c r="C10670" s="95"/>
      <c r="D10670" s="96" t="s">
        <v>20</v>
      </c>
      <c r="E10670" s="96"/>
      <c r="F10670" s="24" t="s">
        <v>30</v>
      </c>
      <c r="G10670" s="97">
        <v>1.1999999999999999E-3</v>
      </c>
      <c r="H10670" s="97"/>
      <c r="I10670" s="98">
        <v>370.94</v>
      </c>
      <c r="J10670" s="98"/>
      <c r="K10670" s="27">
        <f>TRUNC(TRUNC(G10670,8)*I10670,2)</f>
        <v>0.44</v>
      </c>
    </row>
    <row r="10671" spans="1:11" ht="18" customHeight="1" x14ac:dyDescent="0.25">
      <c r="A10671" s="9"/>
      <c r="B10671" s="9"/>
      <c r="C10671" s="9"/>
      <c r="D10671" s="9"/>
      <c r="E10671" s="9"/>
      <c r="F10671" s="9"/>
      <c r="G10671" s="91" t="s">
        <v>3919</v>
      </c>
      <c r="H10671" s="91"/>
      <c r="I10671" s="91"/>
      <c r="J10671" s="91"/>
      <c r="K10671" s="28">
        <f>SUM(K10669:K10670)</f>
        <v>0.48</v>
      </c>
    </row>
    <row r="10672" spans="1:11" ht="15" customHeight="1" x14ac:dyDescent="0.25">
      <c r="A10672" s="9"/>
      <c r="B10672" s="9"/>
      <c r="C10672" s="9"/>
      <c r="D10672" s="9"/>
      <c r="E10672" s="9"/>
      <c r="F10672" s="9"/>
      <c r="G10672" s="92" t="s">
        <v>3913</v>
      </c>
      <c r="H10672" s="92"/>
      <c r="I10672" s="92"/>
      <c r="J10672" s="92"/>
      <c r="K10672" s="29">
        <f>ROUND(SUM(K10671),2)</f>
        <v>0.48</v>
      </c>
    </row>
    <row r="10673" spans="1:11" ht="9.9499999999999993" customHeight="1" x14ac:dyDescent="0.25">
      <c r="A10673" s="9"/>
      <c r="B10673" s="9"/>
      <c r="C10673" s="9"/>
      <c r="D10673" s="9"/>
      <c r="E10673" s="9"/>
      <c r="F10673" s="9"/>
      <c r="G10673" s="100"/>
      <c r="H10673" s="100"/>
      <c r="I10673" s="100"/>
      <c r="J10673" s="100"/>
      <c r="K10673" s="100"/>
    </row>
    <row r="10674" spans="1:11" ht="20.100000000000001" customHeight="1" x14ac:dyDescent="0.25">
      <c r="A10674" s="99" t="s">
        <v>2936</v>
      </c>
      <c r="B10674" s="99"/>
      <c r="C10674" s="99"/>
      <c r="D10674" s="99"/>
      <c r="E10674" s="99"/>
      <c r="F10674" s="99"/>
      <c r="G10674" s="99"/>
      <c r="H10674" s="99"/>
      <c r="I10674" s="99"/>
      <c r="J10674" s="99"/>
      <c r="K10674" s="99"/>
    </row>
    <row r="10675" spans="1:11" ht="15" customHeight="1" x14ac:dyDescent="0.25">
      <c r="A10675" s="93" t="s">
        <v>3981</v>
      </c>
      <c r="B10675" s="93"/>
      <c r="C10675" s="93"/>
      <c r="D10675" s="94" t="s">
        <v>3</v>
      </c>
      <c r="E10675" s="94"/>
      <c r="F10675" s="23" t="s">
        <v>4</v>
      </c>
      <c r="G10675" s="94" t="s">
        <v>3894</v>
      </c>
      <c r="H10675" s="94"/>
      <c r="I10675" s="94" t="s">
        <v>3895</v>
      </c>
      <c r="J10675" s="94"/>
      <c r="K10675" s="23" t="s">
        <v>3896</v>
      </c>
    </row>
    <row r="10676" spans="1:11" ht="21" customHeight="1" x14ac:dyDescent="0.25">
      <c r="A10676" s="24" t="s">
        <v>70</v>
      </c>
      <c r="B10676" s="95" t="s">
        <v>3982</v>
      </c>
      <c r="C10676" s="95"/>
      <c r="D10676" s="96" t="s">
        <v>25</v>
      </c>
      <c r="E10676" s="96"/>
      <c r="F10676" s="24" t="s">
        <v>61</v>
      </c>
      <c r="G10676" s="97">
        <v>1</v>
      </c>
      <c r="H10676" s="97"/>
      <c r="I10676" s="98">
        <v>28.42</v>
      </c>
      <c r="J10676" s="98"/>
      <c r="K10676" s="27">
        <f>ROUND(ROUND(G10676,8)*I10676,2)</f>
        <v>28.42</v>
      </c>
    </row>
    <row r="10677" spans="1:11" ht="15" customHeight="1" x14ac:dyDescent="0.25">
      <c r="A10677" s="9"/>
      <c r="B10677" s="9"/>
      <c r="C10677" s="9"/>
      <c r="D10677" s="9"/>
      <c r="E10677" s="9"/>
      <c r="F10677" s="9"/>
      <c r="G10677" s="91" t="s">
        <v>3983</v>
      </c>
      <c r="H10677" s="91"/>
      <c r="I10677" s="91"/>
      <c r="J10677" s="91"/>
      <c r="K10677" s="28">
        <f>SUM(K10676:K10676)</f>
        <v>28.42</v>
      </c>
    </row>
    <row r="10678" spans="1:11" ht="15" customHeight="1" x14ac:dyDescent="0.25">
      <c r="A10678" s="9"/>
      <c r="B10678" s="9"/>
      <c r="C10678" s="9"/>
      <c r="D10678" s="9"/>
      <c r="E10678" s="9"/>
      <c r="F10678" s="9"/>
      <c r="G10678" s="92" t="s">
        <v>3913</v>
      </c>
      <c r="H10678" s="92"/>
      <c r="I10678" s="92"/>
      <c r="J10678" s="92"/>
      <c r="K10678" s="29">
        <f>ROUND(SUM(K10677),2)</f>
        <v>28.42</v>
      </c>
    </row>
    <row r="10679" spans="1:11" ht="9.9499999999999993" customHeight="1" x14ac:dyDescent="0.25">
      <c r="A10679" s="9"/>
      <c r="B10679" s="9"/>
      <c r="C10679" s="9"/>
      <c r="D10679" s="9"/>
      <c r="E10679" s="9"/>
      <c r="F10679" s="9"/>
      <c r="G10679" s="100"/>
      <c r="H10679" s="100"/>
      <c r="I10679" s="100"/>
      <c r="J10679" s="100"/>
      <c r="K10679" s="100"/>
    </row>
    <row r="10680" spans="1:11" ht="20.100000000000001" customHeight="1" x14ac:dyDescent="0.25">
      <c r="A10680" s="99" t="s">
        <v>2937</v>
      </c>
      <c r="B10680" s="99"/>
      <c r="C10680" s="99"/>
      <c r="D10680" s="99"/>
      <c r="E10680" s="99"/>
      <c r="F10680" s="99"/>
      <c r="G10680" s="99"/>
      <c r="H10680" s="99"/>
      <c r="I10680" s="99"/>
      <c r="J10680" s="99"/>
      <c r="K10680" s="99"/>
    </row>
    <row r="10681" spans="1:11" ht="15" customHeight="1" x14ac:dyDescent="0.25">
      <c r="A10681" s="93" t="s">
        <v>3916</v>
      </c>
      <c r="B10681" s="93"/>
      <c r="C10681" s="93"/>
      <c r="D10681" s="94" t="s">
        <v>3</v>
      </c>
      <c r="E10681" s="94"/>
      <c r="F10681" s="23" t="s">
        <v>4</v>
      </c>
      <c r="G10681" s="94" t="s">
        <v>3894</v>
      </c>
      <c r="H10681" s="94"/>
      <c r="I10681" s="94" t="s">
        <v>3895</v>
      </c>
      <c r="J10681" s="94"/>
      <c r="K10681" s="23" t="s">
        <v>3896</v>
      </c>
    </row>
    <row r="10682" spans="1:11" ht="38.1" customHeight="1" x14ac:dyDescent="0.25">
      <c r="A10682" s="24" t="s">
        <v>3973</v>
      </c>
      <c r="B10682" s="95" t="s">
        <v>3974</v>
      </c>
      <c r="C10682" s="95"/>
      <c r="D10682" s="96" t="s">
        <v>20</v>
      </c>
      <c r="E10682" s="96"/>
      <c r="F10682" s="24" t="s">
        <v>3936</v>
      </c>
      <c r="G10682" s="97">
        <v>1.2999999999999999E-3</v>
      </c>
      <c r="H10682" s="97"/>
      <c r="I10682" s="98">
        <v>94.61</v>
      </c>
      <c r="J10682" s="98"/>
      <c r="K10682" s="27">
        <f>TRUNC(TRUNC(G10682,8)*I10682,2)</f>
        <v>0.12</v>
      </c>
    </row>
    <row r="10683" spans="1:11" ht="38.1" customHeight="1" x14ac:dyDescent="0.25">
      <c r="A10683" s="24" t="s">
        <v>3975</v>
      </c>
      <c r="B10683" s="95" t="s">
        <v>3976</v>
      </c>
      <c r="C10683" s="95"/>
      <c r="D10683" s="96" t="s">
        <v>20</v>
      </c>
      <c r="E10683" s="96"/>
      <c r="F10683" s="24" t="s">
        <v>30</v>
      </c>
      <c r="G10683" s="97">
        <v>3.0999999999999999E-3</v>
      </c>
      <c r="H10683" s="97"/>
      <c r="I10683" s="98">
        <v>370.94</v>
      </c>
      <c r="J10683" s="98"/>
      <c r="K10683" s="27">
        <f>TRUNC(TRUNC(G10683,8)*I10683,2)</f>
        <v>1.1399999999999999</v>
      </c>
    </row>
    <row r="10684" spans="1:11" ht="18" customHeight="1" x14ac:dyDescent="0.25">
      <c r="A10684" s="9"/>
      <c r="B10684" s="9"/>
      <c r="C10684" s="9"/>
      <c r="D10684" s="9"/>
      <c r="E10684" s="9"/>
      <c r="F10684" s="9"/>
      <c r="G10684" s="91" t="s">
        <v>3919</v>
      </c>
      <c r="H10684" s="91"/>
      <c r="I10684" s="91"/>
      <c r="J10684" s="91"/>
      <c r="K10684" s="28">
        <f>SUM(K10682:K10683)</f>
        <v>1.2599999999999998</v>
      </c>
    </row>
    <row r="10685" spans="1:11" ht="15" customHeight="1" x14ac:dyDescent="0.25">
      <c r="A10685" s="9"/>
      <c r="B10685" s="9"/>
      <c r="C10685" s="9"/>
      <c r="D10685" s="9"/>
      <c r="E10685" s="9"/>
      <c r="F10685" s="9"/>
      <c r="G10685" s="92" t="s">
        <v>3913</v>
      </c>
      <c r="H10685" s="92"/>
      <c r="I10685" s="92"/>
      <c r="J10685" s="92"/>
      <c r="K10685" s="29">
        <f>ROUND(SUM(K10684),2)</f>
        <v>1.26</v>
      </c>
    </row>
    <row r="10686" spans="1:11" ht="9.9499999999999993" customHeight="1" x14ac:dyDescent="0.25">
      <c r="A10686" s="9"/>
      <c r="B10686" s="9"/>
      <c r="C10686" s="9"/>
      <c r="D10686" s="9"/>
      <c r="E10686" s="9"/>
      <c r="F10686" s="9"/>
      <c r="G10686" s="100"/>
      <c r="H10686" s="100"/>
      <c r="I10686" s="100"/>
      <c r="J10686" s="100"/>
      <c r="K10686" s="100"/>
    </row>
    <row r="10687" spans="1:11" ht="20.100000000000001" customHeight="1" x14ac:dyDescent="0.25">
      <c r="A10687" s="99" t="s">
        <v>2938</v>
      </c>
      <c r="B10687" s="99"/>
      <c r="C10687" s="99"/>
      <c r="D10687" s="99"/>
      <c r="E10687" s="99"/>
      <c r="F10687" s="99"/>
      <c r="G10687" s="99"/>
      <c r="H10687" s="99"/>
      <c r="I10687" s="99"/>
      <c r="J10687" s="99"/>
      <c r="K10687" s="99"/>
    </row>
    <row r="10688" spans="1:11" ht="12.95" customHeight="1" x14ac:dyDescent="0.25">
      <c r="A10688" s="107" t="s">
        <v>3984</v>
      </c>
      <c r="B10688" s="107"/>
      <c r="C10688" s="107"/>
      <c r="D10688" s="108" t="s">
        <v>3985</v>
      </c>
      <c r="E10688" s="87" t="s">
        <v>3986</v>
      </c>
      <c r="F10688" s="87"/>
      <c r="G10688" s="87" t="s">
        <v>3987</v>
      </c>
      <c r="H10688" s="87"/>
      <c r="I10688" s="87"/>
      <c r="J10688" s="87"/>
      <c r="K10688" s="87" t="s">
        <v>3988</v>
      </c>
    </row>
    <row r="10689" spans="1:11" ht="12" customHeight="1" x14ac:dyDescent="0.25">
      <c r="A10689" s="107"/>
      <c r="B10689" s="107"/>
      <c r="C10689" s="107"/>
      <c r="D10689" s="108"/>
      <c r="E10689" s="23" t="s">
        <v>3989</v>
      </c>
      <c r="F10689" s="23" t="s">
        <v>3990</v>
      </c>
      <c r="G10689" s="94" t="s">
        <v>3989</v>
      </c>
      <c r="H10689" s="94"/>
      <c r="I10689" s="94" t="s">
        <v>3990</v>
      </c>
      <c r="J10689" s="94"/>
      <c r="K10689" s="87"/>
    </row>
    <row r="10690" spans="1:11" ht="15" customHeight="1" x14ac:dyDescent="0.25">
      <c r="A10690" s="6" t="s">
        <v>3991</v>
      </c>
      <c r="B10690" s="104" t="s">
        <v>3992</v>
      </c>
      <c r="C10690" s="104"/>
      <c r="D10690" s="31">
        <v>1</v>
      </c>
      <c r="E10690" s="32">
        <v>0.34</v>
      </c>
      <c r="F10690" s="32">
        <v>0.66</v>
      </c>
      <c r="G10690" s="105">
        <v>355.46550000000002</v>
      </c>
      <c r="H10690" s="105"/>
      <c r="I10690" s="105">
        <v>95.872399999999999</v>
      </c>
      <c r="J10690" s="105"/>
      <c r="K10690" s="33">
        <f>ROUND(D10690*(ROUND(E10690*G10690,4)+ROUND(F10690*I10690,4)),4)</f>
        <v>184.13409999999999</v>
      </c>
    </row>
    <row r="10691" spans="1:11" ht="15" customHeight="1" x14ac:dyDescent="0.25">
      <c r="A10691" s="6" t="s">
        <v>3993</v>
      </c>
      <c r="B10691" s="104" t="s">
        <v>3994</v>
      </c>
      <c r="C10691" s="104"/>
      <c r="D10691" s="31">
        <v>1</v>
      </c>
      <c r="E10691" s="32">
        <v>1</v>
      </c>
      <c r="F10691" s="32">
        <v>0</v>
      </c>
      <c r="G10691" s="105">
        <v>365.3972</v>
      </c>
      <c r="H10691" s="105"/>
      <c r="I10691" s="105">
        <v>147.8879</v>
      </c>
      <c r="J10691" s="105"/>
      <c r="K10691" s="33">
        <f>ROUND(D10691*(ROUND(E10691*G10691,4)+ROUND(F10691*I10691,4)),4)</f>
        <v>365.3972</v>
      </c>
    </row>
    <row r="10692" spans="1:11" ht="15" customHeight="1" x14ac:dyDescent="0.25">
      <c r="A10692" s="6" t="s">
        <v>3995</v>
      </c>
      <c r="B10692" s="104" t="s">
        <v>3996</v>
      </c>
      <c r="C10692" s="104"/>
      <c r="D10692" s="31">
        <v>1</v>
      </c>
      <c r="E10692" s="32">
        <v>0.97</v>
      </c>
      <c r="F10692" s="32">
        <v>0.03</v>
      </c>
      <c r="G10692" s="105">
        <v>324.64210000000003</v>
      </c>
      <c r="H10692" s="105"/>
      <c r="I10692" s="105">
        <v>159.20740000000001</v>
      </c>
      <c r="J10692" s="105"/>
      <c r="K10692" s="33">
        <f>ROUND(D10692*(ROUND(E10692*G10692,4)+ROUND(F10692*I10692,4)),4)</f>
        <v>319.67899999999997</v>
      </c>
    </row>
    <row r="10693" spans="1:11" ht="15.95" customHeight="1" x14ac:dyDescent="0.25">
      <c r="A10693" s="6" t="s">
        <v>3997</v>
      </c>
      <c r="B10693" s="104" t="s">
        <v>3998</v>
      </c>
      <c r="C10693" s="104"/>
      <c r="D10693" s="31">
        <v>1</v>
      </c>
      <c r="E10693" s="32">
        <v>0.79</v>
      </c>
      <c r="F10693" s="32">
        <v>0.21</v>
      </c>
      <c r="G10693" s="105">
        <v>284.72230000000002</v>
      </c>
      <c r="H10693" s="105"/>
      <c r="I10693" s="105">
        <v>125.70480000000001</v>
      </c>
      <c r="J10693" s="105"/>
      <c r="K10693" s="33">
        <f>ROUND(D10693*(ROUND(E10693*G10693,4)+ROUND(F10693*I10693,4)),4)</f>
        <v>251.32859999999999</v>
      </c>
    </row>
    <row r="10694" spans="1:11" ht="15" customHeight="1" x14ac:dyDescent="0.25">
      <c r="A10694" s="1"/>
      <c r="B10694" s="1"/>
      <c r="C10694" s="1"/>
      <c r="D10694" s="1"/>
      <c r="E10694" s="1"/>
      <c r="F10694" s="1"/>
      <c r="G10694" s="85" t="s">
        <v>3999</v>
      </c>
      <c r="H10694" s="85"/>
      <c r="I10694" s="85"/>
      <c r="J10694" s="85"/>
      <c r="K10694" s="34">
        <f>SUM(K10689:K10693)</f>
        <v>1120.5389</v>
      </c>
    </row>
    <row r="10695" spans="1:11" ht="20.100000000000001" customHeight="1" x14ac:dyDescent="0.25">
      <c r="A10695" s="106" t="s">
        <v>4000</v>
      </c>
      <c r="B10695" s="106"/>
      <c r="C10695" s="106"/>
      <c r="D10695" s="106"/>
      <c r="E10695" s="106"/>
      <c r="F10695" s="2" t="s">
        <v>4</v>
      </c>
      <c r="G10695" s="87" t="s">
        <v>4001</v>
      </c>
      <c r="H10695" s="87"/>
      <c r="I10695" s="87" t="s">
        <v>4002</v>
      </c>
      <c r="J10695" s="87"/>
      <c r="K10695" s="2" t="s">
        <v>3988</v>
      </c>
    </row>
    <row r="10696" spans="1:11" ht="15" customHeight="1" x14ac:dyDescent="0.25">
      <c r="A10696" s="6" t="s">
        <v>4003</v>
      </c>
      <c r="B10696" s="101" t="s">
        <v>4004</v>
      </c>
      <c r="C10696" s="101"/>
      <c r="D10696" s="101"/>
      <c r="E10696" s="101"/>
      <c r="F10696" s="6" t="s">
        <v>3940</v>
      </c>
      <c r="G10696" s="114">
        <v>1</v>
      </c>
      <c r="H10696" s="114"/>
      <c r="I10696" s="115">
        <v>22.527200000000001</v>
      </c>
      <c r="J10696" s="115"/>
      <c r="K10696" s="35">
        <f>ROUND(ROUND(G10696,5)*I10696,4)</f>
        <v>22.527200000000001</v>
      </c>
    </row>
    <row r="10697" spans="1:11" ht="15" customHeight="1" x14ac:dyDescent="0.25">
      <c r="A10697" s="1"/>
      <c r="B10697" s="1"/>
      <c r="C10697" s="1"/>
      <c r="D10697" s="1"/>
      <c r="E10697" s="1"/>
      <c r="F10697" s="1"/>
      <c r="G10697" s="85" t="s">
        <v>4005</v>
      </c>
      <c r="H10697" s="85"/>
      <c r="I10697" s="85"/>
      <c r="J10697" s="85"/>
      <c r="K10697" s="36">
        <f>SUM(K10696:K10696)</f>
        <v>22.527200000000001</v>
      </c>
    </row>
    <row r="10698" spans="1:11" ht="15" customHeight="1" x14ac:dyDescent="0.25">
      <c r="A10698" s="9"/>
      <c r="B10698" s="9"/>
      <c r="C10698" s="9"/>
      <c r="D10698" s="9"/>
      <c r="E10698" s="9"/>
      <c r="F10698" s="9"/>
      <c r="G10698" s="92" t="s">
        <v>4006</v>
      </c>
      <c r="H10698" s="92"/>
      <c r="I10698" s="92"/>
      <c r="J10698" s="92"/>
      <c r="K10698" s="33">
        <f>SUM(K10694,K10697)</f>
        <v>1143.0661</v>
      </c>
    </row>
    <row r="10699" spans="1:11" ht="15" customHeight="1" x14ac:dyDescent="0.25">
      <c r="A10699" s="9"/>
      <c r="B10699" s="9"/>
      <c r="C10699" s="9"/>
      <c r="D10699" s="9"/>
      <c r="E10699" s="9"/>
      <c r="F10699" s="9"/>
      <c r="G10699" s="92" t="s">
        <v>4007</v>
      </c>
      <c r="H10699" s="92"/>
      <c r="I10699" s="92"/>
      <c r="J10699" s="92"/>
      <c r="K10699" s="37">
        <v>113.18</v>
      </c>
    </row>
    <row r="10700" spans="1:11" ht="15" customHeight="1" x14ac:dyDescent="0.25">
      <c r="A10700" s="9"/>
      <c r="B10700" s="9"/>
      <c r="C10700" s="9"/>
      <c r="D10700" s="9"/>
      <c r="E10700" s="9"/>
      <c r="F10700" s="9"/>
      <c r="G10700" s="92" t="s">
        <v>4008</v>
      </c>
      <c r="H10700" s="92"/>
      <c r="I10700" s="92"/>
      <c r="J10700" s="92"/>
      <c r="K10700" s="33">
        <f>ROUND(K10698/K10699,4)</f>
        <v>10.099500000000001</v>
      </c>
    </row>
    <row r="10701" spans="1:11" ht="15" customHeight="1" x14ac:dyDescent="0.25">
      <c r="A10701" s="9"/>
      <c r="B10701" s="9"/>
      <c r="C10701" s="9"/>
      <c r="D10701" s="9"/>
      <c r="E10701" s="9"/>
      <c r="F10701" s="9"/>
      <c r="G10701" s="92" t="s">
        <v>4009</v>
      </c>
      <c r="H10701" s="92"/>
      <c r="I10701" s="92"/>
      <c r="J10701" s="92"/>
      <c r="K10701" s="33">
        <f>ROUND(K10700*0.00746,4)</f>
        <v>7.5300000000000006E-2</v>
      </c>
    </row>
    <row r="10702" spans="1:11" ht="20.100000000000001" customHeight="1" x14ac:dyDescent="0.25">
      <c r="A10702" s="106" t="s">
        <v>4010</v>
      </c>
      <c r="B10702" s="106"/>
      <c r="C10702" s="106"/>
      <c r="D10702" s="106"/>
      <c r="E10702" s="106"/>
      <c r="F10702" s="2" t="s">
        <v>4</v>
      </c>
      <c r="G10702" s="87" t="s">
        <v>4001</v>
      </c>
      <c r="H10702" s="87"/>
      <c r="I10702" s="87" t="s">
        <v>3895</v>
      </c>
      <c r="J10702" s="87"/>
      <c r="K10702" s="2" t="s">
        <v>4011</v>
      </c>
    </row>
    <row r="10703" spans="1:11" ht="15" customHeight="1" x14ac:dyDescent="0.25">
      <c r="A10703" s="6" t="s">
        <v>4012</v>
      </c>
      <c r="B10703" s="104" t="s">
        <v>4013</v>
      </c>
      <c r="C10703" s="104"/>
      <c r="D10703" s="104"/>
      <c r="E10703" s="104"/>
      <c r="F10703" s="6" t="s">
        <v>77</v>
      </c>
      <c r="G10703" s="113">
        <v>1</v>
      </c>
      <c r="H10703" s="113"/>
      <c r="I10703" s="105">
        <v>195.03</v>
      </c>
      <c r="J10703" s="105"/>
      <c r="K10703" s="33">
        <f>ROUND(ROUND(G10703,5)*I10703,4)</f>
        <v>195.03</v>
      </c>
    </row>
    <row r="10704" spans="1:11" ht="15" customHeight="1" x14ac:dyDescent="0.25">
      <c r="A10704" s="1"/>
      <c r="B10704" s="1"/>
      <c r="C10704" s="1"/>
      <c r="D10704" s="1"/>
      <c r="E10704" s="1"/>
      <c r="F10704" s="1"/>
      <c r="G10704" s="85" t="s">
        <v>4014</v>
      </c>
      <c r="H10704" s="85"/>
      <c r="I10704" s="85"/>
      <c r="J10704" s="85"/>
      <c r="K10704" s="34">
        <f>SUM(K10703:K10703)</f>
        <v>195.03</v>
      </c>
    </row>
    <row r="10705" spans="1:11" ht="15" customHeight="1" x14ac:dyDescent="0.25">
      <c r="A10705" s="106" t="s">
        <v>4015</v>
      </c>
      <c r="B10705" s="106"/>
      <c r="C10705" s="106"/>
      <c r="D10705" s="23" t="s">
        <v>4016</v>
      </c>
      <c r="E10705" s="94" t="s">
        <v>4017</v>
      </c>
      <c r="F10705" s="94"/>
      <c r="G10705" s="94" t="s">
        <v>4001</v>
      </c>
      <c r="H10705" s="94"/>
      <c r="I10705" s="94" t="s">
        <v>3895</v>
      </c>
      <c r="J10705" s="94"/>
      <c r="K10705" s="23" t="s">
        <v>4011</v>
      </c>
    </row>
    <row r="10706" spans="1:11" ht="20.100000000000001" customHeight="1" x14ac:dyDescent="0.25">
      <c r="A10706" s="38" t="s">
        <v>4012</v>
      </c>
      <c r="B10706" s="109" t="s">
        <v>4018</v>
      </c>
      <c r="C10706" s="109"/>
      <c r="D10706" s="38" t="s">
        <v>4019</v>
      </c>
      <c r="E10706" s="110" t="s">
        <v>4020</v>
      </c>
      <c r="F10706" s="110"/>
      <c r="G10706" s="111">
        <v>2.2000000000000002</v>
      </c>
      <c r="H10706" s="111"/>
      <c r="I10706" s="112">
        <v>3.47</v>
      </c>
      <c r="J10706" s="112"/>
      <c r="K10706" s="41">
        <f>ROUND(ROUND(G10706,5)*I10706,4)</f>
        <v>7.6340000000000003</v>
      </c>
    </row>
    <row r="10707" spans="1:11" ht="15" customHeight="1" x14ac:dyDescent="0.25">
      <c r="A10707" s="1"/>
      <c r="B10707" s="1"/>
      <c r="C10707" s="1"/>
      <c r="D10707" s="1"/>
      <c r="E10707" s="1"/>
      <c r="F10707" s="1"/>
      <c r="G10707" s="85" t="s">
        <v>4021</v>
      </c>
      <c r="H10707" s="85"/>
      <c r="I10707" s="85"/>
      <c r="J10707" s="85"/>
      <c r="K10707" s="33">
        <f>SUM(K10706:K10706)</f>
        <v>7.6340000000000003</v>
      </c>
    </row>
    <row r="10708" spans="1:11" ht="12.95" customHeight="1" x14ac:dyDescent="0.25">
      <c r="A10708" s="106" t="s">
        <v>4022</v>
      </c>
      <c r="B10708" s="106"/>
      <c r="C10708" s="94" t="s">
        <v>4023</v>
      </c>
      <c r="D10708" s="94" t="s">
        <v>5</v>
      </c>
      <c r="E10708" s="94" t="s">
        <v>4024</v>
      </c>
      <c r="F10708" s="94"/>
      <c r="G10708" s="94" t="s">
        <v>4025</v>
      </c>
      <c r="H10708" s="94"/>
      <c r="I10708" s="94" t="s">
        <v>2086</v>
      </c>
      <c r="J10708" s="94"/>
      <c r="K10708" s="94" t="s">
        <v>4011</v>
      </c>
    </row>
    <row r="10709" spans="1:11" ht="12" customHeight="1" x14ac:dyDescent="0.25">
      <c r="A10709" s="106"/>
      <c r="B10709" s="106"/>
      <c r="C10709" s="94"/>
      <c r="D10709" s="94"/>
      <c r="E10709" s="23" t="s">
        <v>2092</v>
      </c>
      <c r="F10709" s="23" t="s">
        <v>4026</v>
      </c>
      <c r="G10709" s="23" t="s">
        <v>2092</v>
      </c>
      <c r="H10709" s="23" t="s">
        <v>4026</v>
      </c>
      <c r="I10709" s="23" t="s">
        <v>2092</v>
      </c>
      <c r="J10709" s="23" t="s">
        <v>4026</v>
      </c>
      <c r="K10709" s="94"/>
    </row>
    <row r="10710" spans="1:11" ht="27.95" customHeight="1" x14ac:dyDescent="0.25">
      <c r="A10710" s="38" t="s">
        <v>4012</v>
      </c>
      <c r="B10710" s="39" t="s">
        <v>4018</v>
      </c>
      <c r="C10710" s="38" t="s">
        <v>4027</v>
      </c>
      <c r="D10710" s="40">
        <v>2.2000000000000002</v>
      </c>
      <c r="E10710" s="42">
        <v>0</v>
      </c>
      <c r="F10710" s="43">
        <v>1.25</v>
      </c>
      <c r="G10710" s="42">
        <v>0</v>
      </c>
      <c r="H10710" s="43">
        <v>1</v>
      </c>
      <c r="I10710" s="42">
        <v>0</v>
      </c>
      <c r="J10710" s="43">
        <v>0.82</v>
      </c>
      <c r="K10710" s="41">
        <f>ROUND(D10710*(ROUND(E10710*F10710,4)+ROUND(G10710*H10710,4)+ROUND(I10710*J10710,4)),4)</f>
        <v>0</v>
      </c>
    </row>
    <row r="10711" spans="1:11" ht="15" customHeight="1" x14ac:dyDescent="0.25">
      <c r="A10711" s="1"/>
      <c r="B10711" s="1"/>
      <c r="C10711" s="1"/>
      <c r="D10711" s="1"/>
      <c r="E10711" s="1"/>
      <c r="F10711" s="1"/>
      <c r="G10711" s="85" t="s">
        <v>4028</v>
      </c>
      <c r="H10711" s="85"/>
      <c r="I10711" s="85"/>
      <c r="J10711" s="85"/>
      <c r="K10711" s="33">
        <f>SUM(K10709:K10710)</f>
        <v>0</v>
      </c>
    </row>
    <row r="10712" spans="1:11" ht="15" customHeight="1" x14ac:dyDescent="0.25">
      <c r="A10712" s="9"/>
      <c r="B10712" s="9"/>
      <c r="C10712" s="9"/>
      <c r="D10712" s="9"/>
      <c r="E10712" s="9"/>
      <c r="F10712" s="9"/>
      <c r="G10712" s="92" t="s">
        <v>4029</v>
      </c>
      <c r="H10712" s="92"/>
      <c r="I10712" s="92"/>
      <c r="J10712" s="92"/>
      <c r="K10712" s="33">
        <f>SUM(K10700,K10701,K10704,K10707,K10711)</f>
        <v>212.83879999999999</v>
      </c>
    </row>
    <row r="10713" spans="1:11" ht="15" customHeight="1" x14ac:dyDescent="0.25">
      <c r="A10713" s="9"/>
      <c r="B10713" s="9"/>
      <c r="C10713" s="9"/>
      <c r="D10713" s="9"/>
      <c r="E10713" s="9"/>
      <c r="F10713" s="9"/>
      <c r="G10713" s="92" t="s">
        <v>3913</v>
      </c>
      <c r="H10713" s="92"/>
      <c r="I10713" s="92"/>
      <c r="J10713" s="92"/>
      <c r="K10713" s="29">
        <f>ROUND(SUM(K10712),2)</f>
        <v>212.84</v>
      </c>
    </row>
    <row r="10714" spans="1:11" ht="9.9499999999999993" customHeight="1" x14ac:dyDescent="0.25">
      <c r="A10714" s="9"/>
      <c r="B10714" s="9"/>
      <c r="C10714" s="9"/>
      <c r="D10714" s="9"/>
      <c r="E10714" s="9"/>
      <c r="F10714" s="9"/>
      <c r="G10714" s="100"/>
      <c r="H10714" s="100"/>
      <c r="I10714" s="100"/>
      <c r="J10714" s="100"/>
      <c r="K10714" s="100"/>
    </row>
    <row r="10715" spans="1:11" ht="20.100000000000001" customHeight="1" x14ac:dyDescent="0.25">
      <c r="A10715" s="99" t="s">
        <v>2939</v>
      </c>
      <c r="B10715" s="99"/>
      <c r="C10715" s="99"/>
      <c r="D10715" s="99"/>
      <c r="E10715" s="99"/>
      <c r="F10715" s="99"/>
      <c r="G10715" s="99"/>
      <c r="H10715" s="99"/>
      <c r="I10715" s="99"/>
      <c r="J10715" s="99"/>
      <c r="K10715" s="99"/>
    </row>
    <row r="10716" spans="1:11" ht="15" customHeight="1" x14ac:dyDescent="0.25">
      <c r="A10716" s="93" t="s">
        <v>3916</v>
      </c>
      <c r="B10716" s="93"/>
      <c r="C10716" s="93"/>
      <c r="D10716" s="94" t="s">
        <v>3</v>
      </c>
      <c r="E10716" s="94"/>
      <c r="F10716" s="23" t="s">
        <v>4</v>
      </c>
      <c r="G10716" s="94" t="s">
        <v>3894</v>
      </c>
      <c r="H10716" s="94"/>
      <c r="I10716" s="94" t="s">
        <v>3895</v>
      </c>
      <c r="J10716" s="94"/>
      <c r="K10716" s="23" t="s">
        <v>3896</v>
      </c>
    </row>
    <row r="10717" spans="1:11" ht="45.95" customHeight="1" x14ac:dyDescent="0.25">
      <c r="A10717" s="24" t="s">
        <v>3934</v>
      </c>
      <c r="B10717" s="95" t="s">
        <v>3935</v>
      </c>
      <c r="C10717" s="95"/>
      <c r="D10717" s="96" t="s">
        <v>20</v>
      </c>
      <c r="E10717" s="96"/>
      <c r="F10717" s="24" t="s">
        <v>3936</v>
      </c>
      <c r="G10717" s="97">
        <v>2.5891999999999998E-3</v>
      </c>
      <c r="H10717" s="97"/>
      <c r="I10717" s="98">
        <v>76.52</v>
      </c>
      <c r="J10717" s="98"/>
      <c r="K10717" s="27">
        <f t="shared" ref="K10717:K10722" si="82">TRUNC(TRUNC(G10717,8)*I10717,2)</f>
        <v>0.19</v>
      </c>
    </row>
    <row r="10718" spans="1:11" ht="45.95" customHeight="1" x14ac:dyDescent="0.25">
      <c r="A10718" s="24" t="s">
        <v>28</v>
      </c>
      <c r="B10718" s="95" t="s">
        <v>29</v>
      </c>
      <c r="C10718" s="95"/>
      <c r="D10718" s="96" t="s">
        <v>20</v>
      </c>
      <c r="E10718" s="96"/>
      <c r="F10718" s="24" t="s">
        <v>30</v>
      </c>
      <c r="G10718" s="97">
        <v>1.0702000000000001E-3</v>
      </c>
      <c r="H10718" s="97"/>
      <c r="I10718" s="98">
        <v>322.67</v>
      </c>
      <c r="J10718" s="98"/>
      <c r="K10718" s="27">
        <f t="shared" si="82"/>
        <v>0.34</v>
      </c>
    </row>
    <row r="10719" spans="1:11" ht="29.1" customHeight="1" x14ac:dyDescent="0.25">
      <c r="A10719" s="24" t="s">
        <v>4030</v>
      </c>
      <c r="B10719" s="95" t="s">
        <v>4031</v>
      </c>
      <c r="C10719" s="95"/>
      <c r="D10719" s="96" t="s">
        <v>20</v>
      </c>
      <c r="E10719" s="96"/>
      <c r="F10719" s="24" t="s">
        <v>3936</v>
      </c>
      <c r="G10719" s="97">
        <v>3.3568999999999999E-3</v>
      </c>
      <c r="H10719" s="97"/>
      <c r="I10719" s="98">
        <v>105.44</v>
      </c>
      <c r="J10719" s="98"/>
      <c r="K10719" s="27">
        <f t="shared" si="82"/>
        <v>0.35</v>
      </c>
    </row>
    <row r="10720" spans="1:11" ht="29.1" customHeight="1" x14ac:dyDescent="0.25">
      <c r="A10720" s="24" t="s">
        <v>4032</v>
      </c>
      <c r="B10720" s="95" t="s">
        <v>4033</v>
      </c>
      <c r="C10720" s="95"/>
      <c r="D10720" s="96" t="s">
        <v>20</v>
      </c>
      <c r="E10720" s="96"/>
      <c r="F10720" s="24" t="s">
        <v>30</v>
      </c>
      <c r="G10720" s="97">
        <v>3.0249999999999998E-4</v>
      </c>
      <c r="H10720" s="97"/>
      <c r="I10720" s="98">
        <v>265.02</v>
      </c>
      <c r="J10720" s="98"/>
      <c r="K10720" s="27">
        <f t="shared" si="82"/>
        <v>0.08</v>
      </c>
    </row>
    <row r="10721" spans="1:11" ht="38.1" customHeight="1" x14ac:dyDescent="0.25">
      <c r="A10721" s="24" t="s">
        <v>4034</v>
      </c>
      <c r="B10721" s="95" t="s">
        <v>4035</v>
      </c>
      <c r="C10721" s="95"/>
      <c r="D10721" s="96" t="s">
        <v>20</v>
      </c>
      <c r="E10721" s="96"/>
      <c r="F10721" s="24" t="s">
        <v>3936</v>
      </c>
      <c r="G10721" s="97">
        <v>2.9082999999999999E-3</v>
      </c>
      <c r="H10721" s="97"/>
      <c r="I10721" s="98">
        <v>94.54</v>
      </c>
      <c r="J10721" s="98"/>
      <c r="K10721" s="27">
        <f t="shared" si="82"/>
        <v>0.27</v>
      </c>
    </row>
    <row r="10722" spans="1:11" ht="38.1" customHeight="1" x14ac:dyDescent="0.25">
      <c r="A10722" s="24" t="s">
        <v>4036</v>
      </c>
      <c r="B10722" s="95" t="s">
        <v>4037</v>
      </c>
      <c r="C10722" s="95"/>
      <c r="D10722" s="96" t="s">
        <v>20</v>
      </c>
      <c r="E10722" s="96"/>
      <c r="F10722" s="24" t="s">
        <v>30</v>
      </c>
      <c r="G10722" s="97">
        <v>7.5109999999999999E-4</v>
      </c>
      <c r="H10722" s="97"/>
      <c r="I10722" s="98">
        <v>225.43</v>
      </c>
      <c r="J10722" s="98"/>
      <c r="K10722" s="27">
        <f t="shared" si="82"/>
        <v>0.16</v>
      </c>
    </row>
    <row r="10723" spans="1:11" ht="18" customHeight="1" x14ac:dyDescent="0.25">
      <c r="A10723" s="9"/>
      <c r="B10723" s="9"/>
      <c r="C10723" s="9"/>
      <c r="D10723" s="9"/>
      <c r="E10723" s="9"/>
      <c r="F10723" s="9"/>
      <c r="G10723" s="91" t="s">
        <v>3919</v>
      </c>
      <c r="H10723" s="91"/>
      <c r="I10723" s="91"/>
      <c r="J10723" s="91"/>
      <c r="K10723" s="28">
        <f>SUM(K10717:K10722)</f>
        <v>1.39</v>
      </c>
    </row>
    <row r="10724" spans="1:11" ht="15" customHeight="1" x14ac:dyDescent="0.25">
      <c r="A10724" s="93" t="s">
        <v>3907</v>
      </c>
      <c r="B10724" s="93"/>
      <c r="C10724" s="93"/>
      <c r="D10724" s="94" t="s">
        <v>3</v>
      </c>
      <c r="E10724" s="94"/>
      <c r="F10724" s="23" t="s">
        <v>4</v>
      </c>
      <c r="G10724" s="94" t="s">
        <v>3894</v>
      </c>
      <c r="H10724" s="94"/>
      <c r="I10724" s="94" t="s">
        <v>3895</v>
      </c>
      <c r="J10724" s="94"/>
      <c r="K10724" s="23" t="s">
        <v>3896</v>
      </c>
    </row>
    <row r="10725" spans="1:11" ht="15" customHeight="1" x14ac:dyDescent="0.25">
      <c r="A10725" s="24" t="s">
        <v>3910</v>
      </c>
      <c r="B10725" s="95" t="s">
        <v>3911</v>
      </c>
      <c r="C10725" s="95"/>
      <c r="D10725" s="96" t="s">
        <v>20</v>
      </c>
      <c r="E10725" s="96"/>
      <c r="F10725" s="24" t="s">
        <v>2056</v>
      </c>
      <c r="G10725" s="97">
        <v>3.6592999999999999E-3</v>
      </c>
      <c r="H10725" s="97"/>
      <c r="I10725" s="98">
        <v>24.94</v>
      </c>
      <c r="J10725" s="98"/>
      <c r="K10725" s="27">
        <f>TRUNC(TRUNC(G10725,8)*I10725,2)</f>
        <v>0.09</v>
      </c>
    </row>
    <row r="10726" spans="1:11" ht="18" customHeight="1" x14ac:dyDescent="0.25">
      <c r="A10726" s="9"/>
      <c r="B10726" s="9"/>
      <c r="C10726" s="9"/>
      <c r="D10726" s="9"/>
      <c r="E10726" s="9"/>
      <c r="F10726" s="9"/>
      <c r="G10726" s="91" t="s">
        <v>3912</v>
      </c>
      <c r="H10726" s="91"/>
      <c r="I10726" s="91"/>
      <c r="J10726" s="91"/>
      <c r="K10726" s="28">
        <f>SUM(K10725:K10725)</f>
        <v>0.09</v>
      </c>
    </row>
    <row r="10727" spans="1:11" ht="15" customHeight="1" x14ac:dyDescent="0.25">
      <c r="A10727" s="9"/>
      <c r="B10727" s="9"/>
      <c r="C10727" s="9"/>
      <c r="D10727" s="9"/>
      <c r="E10727" s="9"/>
      <c r="F10727" s="9"/>
      <c r="G10727" s="92" t="s">
        <v>3913</v>
      </c>
      <c r="H10727" s="92"/>
      <c r="I10727" s="92"/>
      <c r="J10727" s="92"/>
      <c r="K10727" s="29">
        <f>ROUND(SUM(K10723,K10726),2)</f>
        <v>1.48</v>
      </c>
    </row>
    <row r="10728" spans="1:11" ht="9.9499999999999993" customHeight="1" x14ac:dyDescent="0.25">
      <c r="A10728" s="9"/>
      <c r="B10728" s="9"/>
      <c r="C10728" s="9"/>
      <c r="D10728" s="9"/>
      <c r="E10728" s="9"/>
      <c r="F10728" s="9"/>
      <c r="G10728" s="100"/>
      <c r="H10728" s="100"/>
      <c r="I10728" s="100"/>
      <c r="J10728" s="100"/>
      <c r="K10728" s="100"/>
    </row>
    <row r="10729" spans="1:11" ht="20.100000000000001" customHeight="1" x14ac:dyDescent="0.25">
      <c r="A10729" s="99" t="s">
        <v>2940</v>
      </c>
      <c r="B10729" s="99"/>
      <c r="C10729" s="99"/>
      <c r="D10729" s="99"/>
      <c r="E10729" s="99"/>
      <c r="F10729" s="99"/>
      <c r="G10729" s="99"/>
      <c r="H10729" s="99"/>
      <c r="I10729" s="99"/>
      <c r="J10729" s="99"/>
      <c r="K10729" s="99"/>
    </row>
    <row r="10730" spans="1:11" ht="15" customHeight="1" x14ac:dyDescent="0.25">
      <c r="A10730" s="93" t="s">
        <v>3893</v>
      </c>
      <c r="B10730" s="93"/>
      <c r="C10730" s="93"/>
      <c r="D10730" s="94" t="s">
        <v>3</v>
      </c>
      <c r="E10730" s="94"/>
      <c r="F10730" s="23" t="s">
        <v>4</v>
      </c>
      <c r="G10730" s="94" t="s">
        <v>3894</v>
      </c>
      <c r="H10730" s="94"/>
      <c r="I10730" s="94" t="s">
        <v>3895</v>
      </c>
      <c r="J10730" s="94"/>
      <c r="K10730" s="23" t="s">
        <v>3896</v>
      </c>
    </row>
    <row r="10731" spans="1:11" ht="21" customHeight="1" x14ac:dyDescent="0.25">
      <c r="A10731" s="24" t="s">
        <v>4038</v>
      </c>
      <c r="B10731" s="95" t="s">
        <v>4039</v>
      </c>
      <c r="C10731" s="95"/>
      <c r="D10731" s="96" t="s">
        <v>20</v>
      </c>
      <c r="E10731" s="96"/>
      <c r="F10731" s="24" t="s">
        <v>34</v>
      </c>
      <c r="G10731" s="97">
        <v>6.6E-3</v>
      </c>
      <c r="H10731" s="97"/>
      <c r="I10731" s="98">
        <v>210.23</v>
      </c>
      <c r="J10731" s="98"/>
      <c r="K10731" s="27">
        <f>TRUNC(TRUNC(G10731,8)*I10731,2)</f>
        <v>1.38</v>
      </c>
    </row>
    <row r="10732" spans="1:11" ht="21" customHeight="1" x14ac:dyDescent="0.25">
      <c r="A10732" s="24" t="s">
        <v>4040</v>
      </c>
      <c r="B10732" s="95" t="s">
        <v>4041</v>
      </c>
      <c r="C10732" s="95"/>
      <c r="D10732" s="96" t="s">
        <v>20</v>
      </c>
      <c r="E10732" s="96"/>
      <c r="F10732" s="24" t="s">
        <v>84</v>
      </c>
      <c r="G10732" s="97">
        <v>1.0049999999999999</v>
      </c>
      <c r="H10732" s="97"/>
      <c r="I10732" s="98">
        <v>32.369999999999997</v>
      </c>
      <c r="J10732" s="98"/>
      <c r="K10732" s="27">
        <f>TRUNC(TRUNC(G10732,8)*I10732,2)</f>
        <v>32.53</v>
      </c>
    </row>
    <row r="10733" spans="1:11" ht="15" customHeight="1" x14ac:dyDescent="0.25">
      <c r="A10733" s="9"/>
      <c r="B10733" s="9"/>
      <c r="C10733" s="9"/>
      <c r="D10733" s="9"/>
      <c r="E10733" s="9"/>
      <c r="F10733" s="9"/>
      <c r="G10733" s="91" t="s">
        <v>3906</v>
      </c>
      <c r="H10733" s="91"/>
      <c r="I10733" s="91"/>
      <c r="J10733" s="91"/>
      <c r="K10733" s="28">
        <f>SUM(K10731:K10732)</f>
        <v>33.910000000000004</v>
      </c>
    </row>
    <row r="10734" spans="1:11" ht="15" customHeight="1" x14ac:dyDescent="0.25">
      <c r="A10734" s="93" t="s">
        <v>3907</v>
      </c>
      <c r="B10734" s="93"/>
      <c r="C10734" s="93"/>
      <c r="D10734" s="94" t="s">
        <v>3</v>
      </c>
      <c r="E10734" s="94"/>
      <c r="F10734" s="23" t="s">
        <v>4</v>
      </c>
      <c r="G10734" s="94" t="s">
        <v>3894</v>
      </c>
      <c r="H10734" s="94"/>
      <c r="I10734" s="94" t="s">
        <v>3895</v>
      </c>
      <c r="J10734" s="94"/>
      <c r="K10734" s="23" t="s">
        <v>3896</v>
      </c>
    </row>
    <row r="10735" spans="1:11" ht="15" customHeight="1" x14ac:dyDescent="0.25">
      <c r="A10735" s="24" t="s">
        <v>3971</v>
      </c>
      <c r="B10735" s="95" t="s">
        <v>3972</v>
      </c>
      <c r="C10735" s="95"/>
      <c r="D10735" s="96" t="s">
        <v>20</v>
      </c>
      <c r="E10735" s="96"/>
      <c r="F10735" s="24" t="s">
        <v>2056</v>
      </c>
      <c r="G10735" s="97">
        <v>0.2296</v>
      </c>
      <c r="H10735" s="97"/>
      <c r="I10735" s="98">
        <v>32.69</v>
      </c>
      <c r="J10735" s="98"/>
      <c r="K10735" s="27">
        <f>TRUNC(TRUNC(G10735,8)*I10735,2)</f>
        <v>7.5</v>
      </c>
    </row>
    <row r="10736" spans="1:11" ht="15" customHeight="1" x14ac:dyDescent="0.25">
      <c r="A10736" s="24" t="s">
        <v>3910</v>
      </c>
      <c r="B10736" s="95" t="s">
        <v>3911</v>
      </c>
      <c r="C10736" s="95"/>
      <c r="D10736" s="96" t="s">
        <v>20</v>
      </c>
      <c r="E10736" s="96"/>
      <c r="F10736" s="24" t="s">
        <v>2056</v>
      </c>
      <c r="G10736" s="97">
        <v>0.2296</v>
      </c>
      <c r="H10736" s="97"/>
      <c r="I10736" s="98">
        <v>24.94</v>
      </c>
      <c r="J10736" s="98"/>
      <c r="K10736" s="27">
        <f>TRUNC(TRUNC(G10736,8)*I10736,2)</f>
        <v>5.72</v>
      </c>
    </row>
    <row r="10737" spans="1:11" ht="18" customHeight="1" x14ac:dyDescent="0.25">
      <c r="A10737" s="9"/>
      <c r="B10737" s="9"/>
      <c r="C10737" s="9"/>
      <c r="D10737" s="9"/>
      <c r="E10737" s="9"/>
      <c r="F10737" s="9"/>
      <c r="G10737" s="91" t="s">
        <v>3912</v>
      </c>
      <c r="H10737" s="91"/>
      <c r="I10737" s="91"/>
      <c r="J10737" s="91"/>
      <c r="K10737" s="28">
        <f>SUM(K10735:K10736)</f>
        <v>13.219999999999999</v>
      </c>
    </row>
    <row r="10738" spans="1:11" ht="15" customHeight="1" x14ac:dyDescent="0.25">
      <c r="A10738" s="93" t="s">
        <v>3922</v>
      </c>
      <c r="B10738" s="93"/>
      <c r="C10738" s="93"/>
      <c r="D10738" s="94" t="s">
        <v>3</v>
      </c>
      <c r="E10738" s="94"/>
      <c r="F10738" s="23" t="s">
        <v>4</v>
      </c>
      <c r="G10738" s="94" t="s">
        <v>3894</v>
      </c>
      <c r="H10738" s="94"/>
      <c r="I10738" s="94" t="s">
        <v>3895</v>
      </c>
      <c r="J10738" s="94"/>
      <c r="K10738" s="23" t="s">
        <v>3896</v>
      </c>
    </row>
    <row r="10739" spans="1:11" ht="21" customHeight="1" x14ac:dyDescent="0.25">
      <c r="A10739" s="24" t="s">
        <v>4042</v>
      </c>
      <c r="B10739" s="95" t="s">
        <v>4043</v>
      </c>
      <c r="C10739" s="95"/>
      <c r="D10739" s="96" t="s">
        <v>20</v>
      </c>
      <c r="E10739" s="96"/>
      <c r="F10739" s="24" t="s">
        <v>34</v>
      </c>
      <c r="G10739" s="97">
        <v>1.8E-3</v>
      </c>
      <c r="H10739" s="97"/>
      <c r="I10739" s="98">
        <v>767.08</v>
      </c>
      <c r="J10739" s="98"/>
      <c r="K10739" s="27">
        <f>TRUNC(TRUNC(G10739,8)*I10739,2)</f>
        <v>1.38</v>
      </c>
    </row>
    <row r="10740" spans="1:11" ht="15" customHeight="1" x14ac:dyDescent="0.25">
      <c r="A10740" s="9"/>
      <c r="B10740" s="9"/>
      <c r="C10740" s="9"/>
      <c r="D10740" s="9"/>
      <c r="E10740" s="9"/>
      <c r="F10740" s="9"/>
      <c r="G10740" s="91" t="s">
        <v>3933</v>
      </c>
      <c r="H10740" s="91"/>
      <c r="I10740" s="91"/>
      <c r="J10740" s="91"/>
      <c r="K10740" s="28">
        <f>SUM(K10739:K10739)</f>
        <v>1.38</v>
      </c>
    </row>
    <row r="10741" spans="1:11" ht="15" customHeight="1" x14ac:dyDescent="0.25">
      <c r="A10741" s="9"/>
      <c r="B10741" s="9"/>
      <c r="C10741" s="9"/>
      <c r="D10741" s="9"/>
      <c r="E10741" s="9"/>
      <c r="F10741" s="9"/>
      <c r="G10741" s="92" t="s">
        <v>3913</v>
      </c>
      <c r="H10741" s="92"/>
      <c r="I10741" s="92"/>
      <c r="J10741" s="92"/>
      <c r="K10741" s="29">
        <f>ROUND(SUM(K10733,K10737,K10740),2)</f>
        <v>48.51</v>
      </c>
    </row>
    <row r="10742" spans="1:11" ht="9.9499999999999993" customHeight="1" x14ac:dyDescent="0.25">
      <c r="A10742" s="9"/>
      <c r="B10742" s="9"/>
      <c r="C10742" s="9"/>
      <c r="D10742" s="9"/>
      <c r="E10742" s="9"/>
      <c r="F10742" s="9"/>
      <c r="G10742" s="100"/>
      <c r="H10742" s="100"/>
      <c r="I10742" s="100"/>
      <c r="J10742" s="100"/>
      <c r="K10742" s="100"/>
    </row>
    <row r="10743" spans="1:11" ht="20.100000000000001" customHeight="1" x14ac:dyDescent="0.25">
      <c r="A10743" s="99" t="s">
        <v>2941</v>
      </c>
      <c r="B10743" s="99"/>
      <c r="C10743" s="99"/>
      <c r="D10743" s="99"/>
      <c r="E10743" s="99"/>
      <c r="F10743" s="99"/>
      <c r="G10743" s="99"/>
      <c r="H10743" s="99"/>
      <c r="I10743" s="99"/>
      <c r="J10743" s="99"/>
      <c r="K10743" s="99"/>
    </row>
    <row r="10744" spans="1:11" ht="15" customHeight="1" x14ac:dyDescent="0.25">
      <c r="A10744" s="93" t="s">
        <v>3893</v>
      </c>
      <c r="B10744" s="93"/>
      <c r="C10744" s="93"/>
      <c r="D10744" s="94" t="s">
        <v>3</v>
      </c>
      <c r="E10744" s="94"/>
      <c r="F10744" s="23" t="s">
        <v>4</v>
      </c>
      <c r="G10744" s="94" t="s">
        <v>3894</v>
      </c>
      <c r="H10744" s="94"/>
      <c r="I10744" s="94" t="s">
        <v>3895</v>
      </c>
      <c r="J10744" s="94"/>
      <c r="K10744" s="23" t="s">
        <v>3896</v>
      </c>
    </row>
    <row r="10745" spans="1:11" ht="15" customHeight="1" x14ac:dyDescent="0.25">
      <c r="A10745" s="24" t="s">
        <v>4044</v>
      </c>
      <c r="B10745" s="95" t="s">
        <v>4045</v>
      </c>
      <c r="C10745" s="95"/>
      <c r="D10745" s="96" t="s">
        <v>20</v>
      </c>
      <c r="E10745" s="96"/>
      <c r="F10745" s="24" t="s">
        <v>3903</v>
      </c>
      <c r="G10745" s="97">
        <v>0.106</v>
      </c>
      <c r="H10745" s="97"/>
      <c r="I10745" s="98">
        <v>2.59</v>
      </c>
      <c r="J10745" s="98"/>
      <c r="K10745" s="27">
        <f>TRUNC(TRUNC(G10745,8)*I10745,2)</f>
        <v>0.27</v>
      </c>
    </row>
    <row r="10746" spans="1:11" ht="15" customHeight="1" x14ac:dyDescent="0.25">
      <c r="A10746" s="9"/>
      <c r="B10746" s="9"/>
      <c r="C10746" s="9"/>
      <c r="D10746" s="9"/>
      <c r="E10746" s="9"/>
      <c r="F10746" s="9"/>
      <c r="G10746" s="91" t="s">
        <v>3906</v>
      </c>
      <c r="H10746" s="91"/>
      <c r="I10746" s="91"/>
      <c r="J10746" s="91"/>
      <c r="K10746" s="28">
        <f>SUM(K10745:K10745)</f>
        <v>0.27</v>
      </c>
    </row>
    <row r="10747" spans="1:11" ht="15" customHeight="1" x14ac:dyDescent="0.25">
      <c r="A10747" s="93" t="s">
        <v>3907</v>
      </c>
      <c r="B10747" s="93"/>
      <c r="C10747" s="93"/>
      <c r="D10747" s="94" t="s">
        <v>3</v>
      </c>
      <c r="E10747" s="94"/>
      <c r="F10747" s="23" t="s">
        <v>4</v>
      </c>
      <c r="G10747" s="94" t="s">
        <v>3894</v>
      </c>
      <c r="H10747" s="94"/>
      <c r="I10747" s="94" t="s">
        <v>3895</v>
      </c>
      <c r="J10747" s="94"/>
      <c r="K10747" s="23" t="s">
        <v>3896</v>
      </c>
    </row>
    <row r="10748" spans="1:11" ht="15" customHeight="1" x14ac:dyDescent="0.25">
      <c r="A10748" s="24" t="s">
        <v>4046</v>
      </c>
      <c r="B10748" s="95" t="s">
        <v>4047</v>
      </c>
      <c r="C10748" s="95"/>
      <c r="D10748" s="96" t="s">
        <v>20</v>
      </c>
      <c r="E10748" s="96"/>
      <c r="F10748" s="24" t="s">
        <v>2056</v>
      </c>
      <c r="G10748" s="97">
        <v>3.6999999999999998E-2</v>
      </c>
      <c r="H10748" s="97"/>
      <c r="I10748" s="98">
        <v>34.35</v>
      </c>
      <c r="J10748" s="98"/>
      <c r="K10748" s="27">
        <f>TRUNC(TRUNC(G10748,8)*I10748,2)</f>
        <v>1.27</v>
      </c>
    </row>
    <row r="10749" spans="1:11" ht="15" customHeight="1" x14ac:dyDescent="0.25">
      <c r="A10749" s="24" t="s">
        <v>3910</v>
      </c>
      <c r="B10749" s="95" t="s">
        <v>3911</v>
      </c>
      <c r="C10749" s="95"/>
      <c r="D10749" s="96" t="s">
        <v>20</v>
      </c>
      <c r="E10749" s="96"/>
      <c r="F10749" s="24" t="s">
        <v>2056</v>
      </c>
      <c r="G10749" s="97">
        <v>1.6E-2</v>
      </c>
      <c r="H10749" s="97"/>
      <c r="I10749" s="98">
        <v>24.94</v>
      </c>
      <c r="J10749" s="98"/>
      <c r="K10749" s="27">
        <f>TRUNC(TRUNC(G10749,8)*I10749,2)</f>
        <v>0.39</v>
      </c>
    </row>
    <row r="10750" spans="1:11" ht="18" customHeight="1" x14ac:dyDescent="0.25">
      <c r="A10750" s="9"/>
      <c r="B10750" s="9"/>
      <c r="C10750" s="9"/>
      <c r="D10750" s="9"/>
      <c r="E10750" s="9"/>
      <c r="F10750" s="9"/>
      <c r="G10750" s="91" t="s">
        <v>3912</v>
      </c>
      <c r="H10750" s="91"/>
      <c r="I10750" s="91"/>
      <c r="J10750" s="91"/>
      <c r="K10750" s="28">
        <f>SUM(K10748:K10749)</f>
        <v>1.6600000000000001</v>
      </c>
    </row>
    <row r="10751" spans="1:11" ht="15" customHeight="1" x14ac:dyDescent="0.25">
      <c r="A10751" s="9"/>
      <c r="B10751" s="9"/>
      <c r="C10751" s="9"/>
      <c r="D10751" s="9"/>
      <c r="E10751" s="9"/>
      <c r="F10751" s="9"/>
      <c r="G10751" s="92" t="s">
        <v>3913</v>
      </c>
      <c r="H10751" s="92"/>
      <c r="I10751" s="92"/>
      <c r="J10751" s="92"/>
      <c r="K10751" s="29">
        <f>ROUND(SUM(K10746,K10750),2)</f>
        <v>1.93</v>
      </c>
    </row>
    <row r="10752" spans="1:11" ht="9.9499999999999993" customHeight="1" x14ac:dyDescent="0.25">
      <c r="A10752" s="9"/>
      <c r="B10752" s="9"/>
      <c r="C10752" s="9"/>
      <c r="D10752" s="9"/>
      <c r="E10752" s="9"/>
      <c r="F10752" s="9"/>
      <c r="G10752" s="100"/>
      <c r="H10752" s="100"/>
      <c r="I10752" s="100"/>
      <c r="J10752" s="100"/>
      <c r="K10752" s="100"/>
    </row>
    <row r="10753" spans="1:11" ht="20.100000000000001" customHeight="1" x14ac:dyDescent="0.25">
      <c r="A10753" s="99" t="s">
        <v>2942</v>
      </c>
      <c r="B10753" s="99"/>
      <c r="C10753" s="99"/>
      <c r="D10753" s="99"/>
      <c r="E10753" s="99"/>
      <c r="F10753" s="99"/>
      <c r="G10753" s="99"/>
      <c r="H10753" s="99"/>
      <c r="I10753" s="99"/>
      <c r="J10753" s="99"/>
      <c r="K10753" s="99"/>
    </row>
    <row r="10754" spans="1:11" ht="15" customHeight="1" x14ac:dyDescent="0.25">
      <c r="A10754" s="93" t="s">
        <v>3916</v>
      </c>
      <c r="B10754" s="93"/>
      <c r="C10754" s="93"/>
      <c r="D10754" s="94" t="s">
        <v>3</v>
      </c>
      <c r="E10754" s="94"/>
      <c r="F10754" s="23" t="s">
        <v>4</v>
      </c>
      <c r="G10754" s="94" t="s">
        <v>3894</v>
      </c>
      <c r="H10754" s="94"/>
      <c r="I10754" s="94" t="s">
        <v>3895</v>
      </c>
      <c r="J10754" s="94"/>
      <c r="K10754" s="23" t="s">
        <v>3896</v>
      </c>
    </row>
    <row r="10755" spans="1:11" ht="29.1" customHeight="1" x14ac:dyDescent="0.25">
      <c r="A10755" s="24" t="s">
        <v>3963</v>
      </c>
      <c r="B10755" s="95" t="s">
        <v>3964</v>
      </c>
      <c r="C10755" s="95"/>
      <c r="D10755" s="96" t="s">
        <v>20</v>
      </c>
      <c r="E10755" s="96"/>
      <c r="F10755" s="24" t="s">
        <v>3936</v>
      </c>
      <c r="G10755" s="97">
        <v>5.2258833999999998</v>
      </c>
      <c r="H10755" s="97"/>
      <c r="I10755" s="98">
        <v>8.9</v>
      </c>
      <c r="J10755" s="98"/>
      <c r="K10755" s="27">
        <f>TRUNC(TRUNC(G10755,8)*I10755,2)</f>
        <v>46.51</v>
      </c>
    </row>
    <row r="10756" spans="1:11" ht="29.1" customHeight="1" x14ac:dyDescent="0.25">
      <c r="A10756" s="24" t="s">
        <v>3965</v>
      </c>
      <c r="B10756" s="95" t="s">
        <v>3966</v>
      </c>
      <c r="C10756" s="95"/>
      <c r="D10756" s="96" t="s">
        <v>20</v>
      </c>
      <c r="E10756" s="96"/>
      <c r="F10756" s="24" t="s">
        <v>30</v>
      </c>
      <c r="G10756" s="97">
        <v>0.95392160000000004</v>
      </c>
      <c r="H10756" s="97"/>
      <c r="I10756" s="98">
        <v>32.76</v>
      </c>
      <c r="J10756" s="98"/>
      <c r="K10756" s="27">
        <f>TRUNC(TRUNC(G10756,8)*I10756,2)</f>
        <v>31.25</v>
      </c>
    </row>
    <row r="10757" spans="1:11" ht="21" customHeight="1" x14ac:dyDescent="0.25">
      <c r="A10757" s="24" t="s">
        <v>3967</v>
      </c>
      <c r="B10757" s="95" t="s">
        <v>3968</v>
      </c>
      <c r="C10757" s="95"/>
      <c r="D10757" s="96" t="s">
        <v>20</v>
      </c>
      <c r="E10757" s="96"/>
      <c r="F10757" s="24" t="s">
        <v>3936</v>
      </c>
      <c r="G10757" s="97">
        <v>5.2258833999999998</v>
      </c>
      <c r="H10757" s="97"/>
      <c r="I10757" s="98">
        <v>27.59</v>
      </c>
      <c r="J10757" s="98"/>
      <c r="K10757" s="27">
        <f>TRUNC(TRUNC(G10757,8)*I10757,2)</f>
        <v>144.18</v>
      </c>
    </row>
    <row r="10758" spans="1:11" ht="21" customHeight="1" x14ac:dyDescent="0.25">
      <c r="A10758" s="24" t="s">
        <v>3969</v>
      </c>
      <c r="B10758" s="95" t="s">
        <v>3970</v>
      </c>
      <c r="C10758" s="95"/>
      <c r="D10758" s="96" t="s">
        <v>20</v>
      </c>
      <c r="E10758" s="96"/>
      <c r="F10758" s="24" t="s">
        <v>30</v>
      </c>
      <c r="G10758" s="97">
        <v>0.95392160000000004</v>
      </c>
      <c r="H10758" s="97"/>
      <c r="I10758" s="98">
        <v>28.09</v>
      </c>
      <c r="J10758" s="98"/>
      <c r="K10758" s="27">
        <f>TRUNC(TRUNC(G10758,8)*I10758,2)</f>
        <v>26.79</v>
      </c>
    </row>
    <row r="10759" spans="1:11" ht="18" customHeight="1" x14ac:dyDescent="0.25">
      <c r="A10759" s="9"/>
      <c r="B10759" s="9"/>
      <c r="C10759" s="9"/>
      <c r="D10759" s="9"/>
      <c r="E10759" s="9"/>
      <c r="F10759" s="9"/>
      <c r="G10759" s="91" t="s">
        <v>3919</v>
      </c>
      <c r="H10759" s="91"/>
      <c r="I10759" s="91"/>
      <c r="J10759" s="91"/>
      <c r="K10759" s="28">
        <f>SUM(K10755:K10758)</f>
        <v>248.73</v>
      </c>
    </row>
    <row r="10760" spans="1:11" ht="15" customHeight="1" x14ac:dyDescent="0.25">
      <c r="A10760" s="93" t="s">
        <v>3893</v>
      </c>
      <c r="B10760" s="93"/>
      <c r="C10760" s="93"/>
      <c r="D10760" s="94" t="s">
        <v>3</v>
      </c>
      <c r="E10760" s="94"/>
      <c r="F10760" s="23" t="s">
        <v>4</v>
      </c>
      <c r="G10760" s="94" t="s">
        <v>3894</v>
      </c>
      <c r="H10760" s="94"/>
      <c r="I10760" s="94" t="s">
        <v>3895</v>
      </c>
      <c r="J10760" s="94"/>
      <c r="K10760" s="23" t="s">
        <v>3896</v>
      </c>
    </row>
    <row r="10761" spans="1:11" ht="21" customHeight="1" x14ac:dyDescent="0.25">
      <c r="A10761" s="24" t="s">
        <v>4048</v>
      </c>
      <c r="B10761" s="95" t="s">
        <v>4049</v>
      </c>
      <c r="C10761" s="95"/>
      <c r="D10761" s="96" t="s">
        <v>20</v>
      </c>
      <c r="E10761" s="96"/>
      <c r="F10761" s="24" t="s">
        <v>34</v>
      </c>
      <c r="G10761" s="97">
        <v>0.19980000000000001</v>
      </c>
      <c r="H10761" s="97"/>
      <c r="I10761" s="98">
        <v>206.17</v>
      </c>
      <c r="J10761" s="98"/>
      <c r="K10761" s="27">
        <f>TRUNC(TRUNC(G10761,8)*I10761,2)</f>
        <v>41.19</v>
      </c>
    </row>
    <row r="10762" spans="1:11" ht="15" customHeight="1" x14ac:dyDescent="0.25">
      <c r="A10762" s="24" t="s">
        <v>3955</v>
      </c>
      <c r="B10762" s="95" t="s">
        <v>3956</v>
      </c>
      <c r="C10762" s="95"/>
      <c r="D10762" s="96" t="s">
        <v>20</v>
      </c>
      <c r="E10762" s="96"/>
      <c r="F10762" s="24" t="s">
        <v>3903</v>
      </c>
      <c r="G10762" s="97">
        <v>3.6695999999999999E-2</v>
      </c>
      <c r="H10762" s="97"/>
      <c r="I10762" s="98">
        <v>19.37</v>
      </c>
      <c r="J10762" s="98"/>
      <c r="K10762" s="27">
        <f>TRUNC(TRUNC(G10762,8)*I10762,2)</f>
        <v>0.71</v>
      </c>
    </row>
    <row r="10763" spans="1:11" ht="21" customHeight="1" x14ac:dyDescent="0.25">
      <c r="A10763" s="24" t="s">
        <v>4050</v>
      </c>
      <c r="B10763" s="95" t="s">
        <v>4051</v>
      </c>
      <c r="C10763" s="95"/>
      <c r="D10763" s="96" t="s">
        <v>20</v>
      </c>
      <c r="E10763" s="96"/>
      <c r="F10763" s="24" t="s">
        <v>84</v>
      </c>
      <c r="G10763" s="97">
        <v>7.48</v>
      </c>
      <c r="H10763" s="97"/>
      <c r="I10763" s="98">
        <v>3.9</v>
      </c>
      <c r="J10763" s="98"/>
      <c r="K10763" s="27">
        <f>TRUNC(TRUNC(G10763,8)*I10763,2)</f>
        <v>29.17</v>
      </c>
    </row>
    <row r="10764" spans="1:11" ht="15" customHeight="1" x14ac:dyDescent="0.25">
      <c r="A10764" s="9"/>
      <c r="B10764" s="9"/>
      <c r="C10764" s="9"/>
      <c r="D10764" s="9"/>
      <c r="E10764" s="9"/>
      <c r="F10764" s="9"/>
      <c r="G10764" s="91" t="s">
        <v>3906</v>
      </c>
      <c r="H10764" s="91"/>
      <c r="I10764" s="91"/>
      <c r="J10764" s="91"/>
      <c r="K10764" s="28">
        <f>SUM(K10761:K10763)</f>
        <v>71.069999999999993</v>
      </c>
    </row>
    <row r="10765" spans="1:11" ht="15" customHeight="1" x14ac:dyDescent="0.25">
      <c r="A10765" s="93" t="s">
        <v>3907</v>
      </c>
      <c r="B10765" s="93"/>
      <c r="C10765" s="93"/>
      <c r="D10765" s="94" t="s">
        <v>3</v>
      </c>
      <c r="E10765" s="94"/>
      <c r="F10765" s="23" t="s">
        <v>4</v>
      </c>
      <c r="G10765" s="94" t="s">
        <v>3894</v>
      </c>
      <c r="H10765" s="94"/>
      <c r="I10765" s="94" t="s">
        <v>3895</v>
      </c>
      <c r="J10765" s="94"/>
      <c r="K10765" s="23" t="s">
        <v>3896</v>
      </c>
    </row>
    <row r="10766" spans="1:11" ht="15" customHeight="1" x14ac:dyDescent="0.25">
      <c r="A10766" s="24" t="s">
        <v>3971</v>
      </c>
      <c r="B10766" s="95" t="s">
        <v>3972</v>
      </c>
      <c r="C10766" s="95"/>
      <c r="D10766" s="96" t="s">
        <v>20</v>
      </c>
      <c r="E10766" s="96"/>
      <c r="F10766" s="24" t="s">
        <v>2056</v>
      </c>
      <c r="G10766" s="97">
        <v>2.3251949999999999</v>
      </c>
      <c r="H10766" s="97"/>
      <c r="I10766" s="98">
        <v>32.69</v>
      </c>
      <c r="J10766" s="98"/>
      <c r="K10766" s="27">
        <f>TRUNC(TRUNC(G10766,8)*I10766,2)</f>
        <v>76.010000000000005</v>
      </c>
    </row>
    <row r="10767" spans="1:11" ht="15" customHeight="1" x14ac:dyDescent="0.25">
      <c r="A10767" s="24" t="s">
        <v>3910</v>
      </c>
      <c r="B10767" s="95" t="s">
        <v>3911</v>
      </c>
      <c r="C10767" s="95"/>
      <c r="D10767" s="96" t="s">
        <v>20</v>
      </c>
      <c r="E10767" s="96"/>
      <c r="F10767" s="24" t="s">
        <v>2056</v>
      </c>
      <c r="G10767" s="97">
        <v>17.010999999999999</v>
      </c>
      <c r="H10767" s="97"/>
      <c r="I10767" s="98">
        <v>24.94</v>
      </c>
      <c r="J10767" s="98"/>
      <c r="K10767" s="27">
        <f>TRUNC(TRUNC(G10767,8)*I10767,2)</f>
        <v>424.25</v>
      </c>
    </row>
    <row r="10768" spans="1:11" ht="18" customHeight="1" x14ac:dyDescent="0.25">
      <c r="A10768" s="9"/>
      <c r="B10768" s="9"/>
      <c r="C10768" s="9"/>
      <c r="D10768" s="9"/>
      <c r="E10768" s="9"/>
      <c r="F10768" s="9"/>
      <c r="G10768" s="91" t="s">
        <v>3912</v>
      </c>
      <c r="H10768" s="91"/>
      <c r="I10768" s="91"/>
      <c r="J10768" s="91"/>
      <c r="K10768" s="28">
        <f>SUM(K10766:K10767)</f>
        <v>500.26</v>
      </c>
    </row>
    <row r="10769" spans="1:11" ht="15" customHeight="1" x14ac:dyDescent="0.25">
      <c r="A10769" s="93" t="s">
        <v>3922</v>
      </c>
      <c r="B10769" s="93"/>
      <c r="C10769" s="93"/>
      <c r="D10769" s="94" t="s">
        <v>3</v>
      </c>
      <c r="E10769" s="94"/>
      <c r="F10769" s="23" t="s">
        <v>4</v>
      </c>
      <c r="G10769" s="94" t="s">
        <v>3894</v>
      </c>
      <c r="H10769" s="94"/>
      <c r="I10769" s="94" t="s">
        <v>3895</v>
      </c>
      <c r="J10769" s="94"/>
      <c r="K10769" s="23" t="s">
        <v>3896</v>
      </c>
    </row>
    <row r="10770" spans="1:11" ht="29.1" customHeight="1" x14ac:dyDescent="0.25">
      <c r="A10770" s="24" t="s">
        <v>4052</v>
      </c>
      <c r="B10770" s="95" t="s">
        <v>4053</v>
      </c>
      <c r="C10770" s="95"/>
      <c r="D10770" s="96" t="s">
        <v>20</v>
      </c>
      <c r="E10770" s="96"/>
      <c r="F10770" s="24" t="s">
        <v>34</v>
      </c>
      <c r="G10770" s="97">
        <v>0.66502459999999997</v>
      </c>
      <c r="H10770" s="97"/>
      <c r="I10770" s="98">
        <v>619.19000000000005</v>
      </c>
      <c r="J10770" s="98"/>
      <c r="K10770" s="27">
        <f>TRUNC(TRUNC(G10770,8)*I10770,2)</f>
        <v>411.77</v>
      </c>
    </row>
    <row r="10771" spans="1:11" ht="21" customHeight="1" x14ac:dyDescent="0.25">
      <c r="A10771" s="24" t="s">
        <v>95</v>
      </c>
      <c r="B10771" s="95" t="s">
        <v>96</v>
      </c>
      <c r="C10771" s="95"/>
      <c r="D10771" s="96" t="s">
        <v>20</v>
      </c>
      <c r="E10771" s="96"/>
      <c r="F10771" s="24" t="s">
        <v>16</v>
      </c>
      <c r="G10771" s="97">
        <v>0.48</v>
      </c>
      <c r="H10771" s="97"/>
      <c r="I10771" s="98">
        <v>176.85</v>
      </c>
      <c r="J10771" s="98"/>
      <c r="K10771" s="27">
        <f>TRUNC(TRUNC(G10771,8)*I10771,2)</f>
        <v>84.88</v>
      </c>
    </row>
    <row r="10772" spans="1:11" ht="15" customHeight="1" x14ac:dyDescent="0.25">
      <c r="A10772" s="9"/>
      <c r="B10772" s="9"/>
      <c r="C10772" s="9"/>
      <c r="D10772" s="9"/>
      <c r="E10772" s="9"/>
      <c r="F10772" s="9"/>
      <c r="G10772" s="91" t="s">
        <v>3933</v>
      </c>
      <c r="H10772" s="91"/>
      <c r="I10772" s="91"/>
      <c r="J10772" s="91"/>
      <c r="K10772" s="28">
        <f>SUM(K10770:K10771)</f>
        <v>496.65</v>
      </c>
    </row>
    <row r="10773" spans="1:11" ht="15" customHeight="1" x14ac:dyDescent="0.25">
      <c r="A10773" s="9"/>
      <c r="B10773" s="9"/>
      <c r="C10773" s="9"/>
      <c r="D10773" s="9"/>
      <c r="E10773" s="9"/>
      <c r="F10773" s="9"/>
      <c r="G10773" s="92" t="s">
        <v>3913</v>
      </c>
      <c r="H10773" s="92"/>
      <c r="I10773" s="92"/>
      <c r="J10773" s="92"/>
      <c r="K10773" s="29">
        <f>ROUND(SUM(K10759,K10764,K10768,K10772),2)</f>
        <v>1316.71</v>
      </c>
    </row>
    <row r="10774" spans="1:11" ht="9.9499999999999993" customHeight="1" x14ac:dyDescent="0.25">
      <c r="A10774" s="9"/>
      <c r="B10774" s="9"/>
      <c r="C10774" s="9"/>
      <c r="D10774" s="9"/>
      <c r="E10774" s="9"/>
      <c r="F10774" s="9"/>
      <c r="G10774" s="100"/>
      <c r="H10774" s="100"/>
      <c r="I10774" s="100"/>
      <c r="J10774" s="100"/>
      <c r="K10774" s="100"/>
    </row>
    <row r="10775" spans="1:11" ht="20.100000000000001" customHeight="1" x14ac:dyDescent="0.25">
      <c r="A10775" s="99" t="s">
        <v>2943</v>
      </c>
      <c r="B10775" s="99"/>
      <c r="C10775" s="99"/>
      <c r="D10775" s="99"/>
      <c r="E10775" s="99"/>
      <c r="F10775" s="99"/>
      <c r="G10775" s="99"/>
      <c r="H10775" s="99"/>
      <c r="I10775" s="99"/>
      <c r="J10775" s="99"/>
      <c r="K10775" s="99"/>
    </row>
    <row r="10776" spans="1:11" ht="15" customHeight="1" x14ac:dyDescent="0.25">
      <c r="A10776" s="93" t="s">
        <v>3893</v>
      </c>
      <c r="B10776" s="93"/>
      <c r="C10776" s="93"/>
      <c r="D10776" s="94" t="s">
        <v>3</v>
      </c>
      <c r="E10776" s="94"/>
      <c r="F10776" s="23" t="s">
        <v>4</v>
      </c>
      <c r="G10776" s="94" t="s">
        <v>3894</v>
      </c>
      <c r="H10776" s="94"/>
      <c r="I10776" s="94" t="s">
        <v>3895</v>
      </c>
      <c r="J10776" s="94"/>
      <c r="K10776" s="23" t="s">
        <v>3896</v>
      </c>
    </row>
    <row r="10777" spans="1:11" ht="29.1" customHeight="1" x14ac:dyDescent="0.25">
      <c r="A10777" s="24" t="s">
        <v>4054</v>
      </c>
      <c r="B10777" s="95" t="s">
        <v>4055</v>
      </c>
      <c r="C10777" s="95"/>
      <c r="D10777" s="96" t="s">
        <v>20</v>
      </c>
      <c r="E10777" s="96"/>
      <c r="F10777" s="24" t="s">
        <v>34</v>
      </c>
      <c r="G10777" s="97">
        <v>0.18468999999999999</v>
      </c>
      <c r="H10777" s="97"/>
      <c r="I10777" s="98">
        <v>517.16999999999996</v>
      </c>
      <c r="J10777" s="98"/>
      <c r="K10777" s="27">
        <f t="shared" ref="K10777:K10782" si="83">ROUND(ROUND(G10777,8)*I10777,2)</f>
        <v>95.52</v>
      </c>
    </row>
    <row r="10778" spans="1:11" ht="21" customHeight="1" x14ac:dyDescent="0.25">
      <c r="A10778" s="24" t="s">
        <v>4056</v>
      </c>
      <c r="B10778" s="95" t="s">
        <v>4057</v>
      </c>
      <c r="C10778" s="95"/>
      <c r="D10778" s="96" t="s">
        <v>20</v>
      </c>
      <c r="E10778" s="96"/>
      <c r="F10778" s="24" t="s">
        <v>2057</v>
      </c>
      <c r="G10778" s="97">
        <v>3.1900000000000001E-3</v>
      </c>
      <c r="H10778" s="97"/>
      <c r="I10778" s="98">
        <v>8.98</v>
      </c>
      <c r="J10778" s="98"/>
      <c r="K10778" s="27">
        <f t="shared" si="83"/>
        <v>0.03</v>
      </c>
    </row>
    <row r="10779" spans="1:11" ht="15" customHeight="1" x14ac:dyDescent="0.25">
      <c r="A10779" s="24" t="s">
        <v>3955</v>
      </c>
      <c r="B10779" s="95" t="s">
        <v>3956</v>
      </c>
      <c r="C10779" s="95"/>
      <c r="D10779" s="96" t="s">
        <v>20</v>
      </c>
      <c r="E10779" s="96"/>
      <c r="F10779" s="24" t="s">
        <v>3903</v>
      </c>
      <c r="G10779" s="97">
        <v>4.4999999999999998E-2</v>
      </c>
      <c r="H10779" s="97"/>
      <c r="I10779" s="98">
        <v>19.37</v>
      </c>
      <c r="J10779" s="98"/>
      <c r="K10779" s="27">
        <f t="shared" si="83"/>
        <v>0.87</v>
      </c>
    </row>
    <row r="10780" spans="1:11" ht="21" customHeight="1" x14ac:dyDescent="0.25">
      <c r="A10780" s="24" t="s">
        <v>4050</v>
      </c>
      <c r="B10780" s="95" t="s">
        <v>4051</v>
      </c>
      <c r="C10780" s="95"/>
      <c r="D10780" s="96" t="s">
        <v>20</v>
      </c>
      <c r="E10780" s="96"/>
      <c r="F10780" s="24" t="s">
        <v>84</v>
      </c>
      <c r="G10780" s="97">
        <v>0.46875</v>
      </c>
      <c r="H10780" s="97"/>
      <c r="I10780" s="98">
        <v>3.9</v>
      </c>
      <c r="J10780" s="98"/>
      <c r="K10780" s="27">
        <f t="shared" si="83"/>
        <v>1.83</v>
      </c>
    </row>
    <row r="10781" spans="1:11" ht="21" customHeight="1" x14ac:dyDescent="0.25">
      <c r="A10781" s="24" t="s">
        <v>4058</v>
      </c>
      <c r="B10781" s="95" t="s">
        <v>4059</v>
      </c>
      <c r="C10781" s="95"/>
      <c r="D10781" s="96" t="s">
        <v>20</v>
      </c>
      <c r="E10781" s="96"/>
      <c r="F10781" s="24" t="s">
        <v>84</v>
      </c>
      <c r="G10781" s="97">
        <v>0.375</v>
      </c>
      <c r="H10781" s="97"/>
      <c r="I10781" s="98">
        <v>2.69</v>
      </c>
      <c r="J10781" s="98"/>
      <c r="K10781" s="27">
        <f t="shared" si="83"/>
        <v>1.01</v>
      </c>
    </row>
    <row r="10782" spans="1:11" ht="29.1" customHeight="1" x14ac:dyDescent="0.25">
      <c r="A10782" s="24" t="s">
        <v>4060</v>
      </c>
      <c r="B10782" s="95" t="s">
        <v>4061</v>
      </c>
      <c r="C10782" s="95"/>
      <c r="D10782" s="96" t="s">
        <v>20</v>
      </c>
      <c r="E10782" s="96"/>
      <c r="F10782" s="24" t="s">
        <v>16</v>
      </c>
      <c r="G10782" s="97">
        <v>1.07</v>
      </c>
      <c r="H10782" s="97"/>
      <c r="I10782" s="98">
        <v>23.81</v>
      </c>
      <c r="J10782" s="98"/>
      <c r="K10782" s="27">
        <f t="shared" si="83"/>
        <v>25.48</v>
      </c>
    </row>
    <row r="10783" spans="1:11" ht="15" customHeight="1" x14ac:dyDescent="0.25">
      <c r="A10783" s="9"/>
      <c r="B10783" s="9"/>
      <c r="C10783" s="9"/>
      <c r="D10783" s="9"/>
      <c r="E10783" s="9"/>
      <c r="F10783" s="9"/>
      <c r="G10783" s="91" t="s">
        <v>3906</v>
      </c>
      <c r="H10783" s="91"/>
      <c r="I10783" s="91"/>
      <c r="J10783" s="91"/>
      <c r="K10783" s="28">
        <f>SUM(K10777:K10782)</f>
        <v>124.74000000000001</v>
      </c>
    </row>
    <row r="10784" spans="1:11" ht="15" customHeight="1" x14ac:dyDescent="0.25">
      <c r="A10784" s="93" t="s">
        <v>3907</v>
      </c>
      <c r="B10784" s="93"/>
      <c r="C10784" s="93"/>
      <c r="D10784" s="94" t="s">
        <v>3</v>
      </c>
      <c r="E10784" s="94"/>
      <c r="F10784" s="23" t="s">
        <v>4</v>
      </c>
      <c r="G10784" s="94" t="s">
        <v>3894</v>
      </c>
      <c r="H10784" s="94"/>
      <c r="I10784" s="94" t="s">
        <v>3895</v>
      </c>
      <c r="J10784" s="94"/>
      <c r="K10784" s="23" t="s">
        <v>3896</v>
      </c>
    </row>
    <row r="10785" spans="1:11" ht="21" customHeight="1" x14ac:dyDescent="0.25">
      <c r="A10785" s="24" t="s">
        <v>3908</v>
      </c>
      <c r="B10785" s="95" t="s">
        <v>3909</v>
      </c>
      <c r="C10785" s="95"/>
      <c r="D10785" s="96" t="s">
        <v>20</v>
      </c>
      <c r="E10785" s="96"/>
      <c r="F10785" s="24" t="s">
        <v>2056</v>
      </c>
      <c r="G10785" s="97">
        <v>0.13009999999999999</v>
      </c>
      <c r="H10785" s="97"/>
      <c r="I10785" s="98">
        <v>32.24</v>
      </c>
      <c r="J10785" s="98"/>
      <c r="K10785" s="27">
        <f>ROUND(ROUND(G10785,8)*I10785,2)</f>
        <v>4.1900000000000004</v>
      </c>
    </row>
    <row r="10786" spans="1:11" ht="15" customHeight="1" x14ac:dyDescent="0.25">
      <c r="A10786" s="24" t="s">
        <v>3971</v>
      </c>
      <c r="B10786" s="95" t="s">
        <v>3972</v>
      </c>
      <c r="C10786" s="95"/>
      <c r="D10786" s="96" t="s">
        <v>20</v>
      </c>
      <c r="E10786" s="96"/>
      <c r="F10786" s="24" t="s">
        <v>2056</v>
      </c>
      <c r="G10786" s="97">
        <v>8.7400000000000005E-2</v>
      </c>
      <c r="H10786" s="97"/>
      <c r="I10786" s="98">
        <v>32.69</v>
      </c>
      <c r="J10786" s="98"/>
      <c r="K10786" s="27">
        <f>ROUND(ROUND(G10786,8)*I10786,2)</f>
        <v>2.86</v>
      </c>
    </row>
    <row r="10787" spans="1:11" ht="15" customHeight="1" x14ac:dyDescent="0.25">
      <c r="A10787" s="24" t="s">
        <v>3910</v>
      </c>
      <c r="B10787" s="95" t="s">
        <v>3911</v>
      </c>
      <c r="C10787" s="95"/>
      <c r="D10787" s="96" t="s">
        <v>20</v>
      </c>
      <c r="E10787" s="96"/>
      <c r="F10787" s="24" t="s">
        <v>2056</v>
      </c>
      <c r="G10787" s="97">
        <v>0.21759999999999999</v>
      </c>
      <c r="H10787" s="97"/>
      <c r="I10787" s="98">
        <v>24.94</v>
      </c>
      <c r="J10787" s="98"/>
      <c r="K10787" s="27">
        <f>ROUND(ROUND(G10787,8)*I10787,2)</f>
        <v>5.43</v>
      </c>
    </row>
    <row r="10788" spans="1:11" ht="18" customHeight="1" x14ac:dyDescent="0.25">
      <c r="A10788" s="9"/>
      <c r="B10788" s="9"/>
      <c r="C10788" s="9"/>
      <c r="D10788" s="9"/>
      <c r="E10788" s="9"/>
      <c r="F10788" s="9"/>
      <c r="G10788" s="91" t="s">
        <v>3912</v>
      </c>
      <c r="H10788" s="91"/>
      <c r="I10788" s="91"/>
      <c r="J10788" s="91"/>
      <c r="K10788" s="28">
        <f>SUM(K10785:K10787)</f>
        <v>12.48</v>
      </c>
    </row>
    <row r="10789" spans="1:11" ht="15" customHeight="1" x14ac:dyDescent="0.25">
      <c r="A10789" s="93" t="s">
        <v>3922</v>
      </c>
      <c r="B10789" s="93"/>
      <c r="C10789" s="93"/>
      <c r="D10789" s="94" t="s">
        <v>3</v>
      </c>
      <c r="E10789" s="94"/>
      <c r="F10789" s="23" t="s">
        <v>4</v>
      </c>
      <c r="G10789" s="94" t="s">
        <v>3894</v>
      </c>
      <c r="H10789" s="94"/>
      <c r="I10789" s="94" t="s">
        <v>3895</v>
      </c>
      <c r="J10789" s="94"/>
      <c r="K10789" s="23" t="s">
        <v>3896</v>
      </c>
    </row>
    <row r="10790" spans="1:11" ht="29.1" customHeight="1" x14ac:dyDescent="0.25">
      <c r="A10790" s="24" t="s">
        <v>4062</v>
      </c>
      <c r="B10790" s="95" t="s">
        <v>4063</v>
      </c>
      <c r="C10790" s="95"/>
      <c r="D10790" s="96" t="s">
        <v>20</v>
      </c>
      <c r="E10790" s="96"/>
      <c r="F10790" s="24" t="s">
        <v>3903</v>
      </c>
      <c r="G10790" s="97">
        <v>1.23E-2</v>
      </c>
      <c r="H10790" s="97"/>
      <c r="I10790" s="98">
        <v>23.44</v>
      </c>
      <c r="J10790" s="98"/>
      <c r="K10790" s="27">
        <f>ROUND(ROUND(G10790,8)*I10790,2)</f>
        <v>0.28999999999999998</v>
      </c>
    </row>
    <row r="10791" spans="1:11" ht="21" customHeight="1" x14ac:dyDescent="0.25">
      <c r="A10791" s="24" t="s">
        <v>4064</v>
      </c>
      <c r="B10791" s="95" t="s">
        <v>4065</v>
      </c>
      <c r="C10791" s="95"/>
      <c r="D10791" s="96" t="s">
        <v>4066</v>
      </c>
      <c r="E10791" s="96"/>
      <c r="F10791" s="24" t="s">
        <v>26</v>
      </c>
      <c r="G10791" s="97">
        <v>4</v>
      </c>
      <c r="H10791" s="97"/>
      <c r="I10791" s="98">
        <v>5.76</v>
      </c>
      <c r="J10791" s="98"/>
      <c r="K10791" s="27">
        <f>ROUND(ROUND(G10791,8)*I10791,2)</f>
        <v>23.04</v>
      </c>
    </row>
    <row r="10792" spans="1:11" ht="15" customHeight="1" x14ac:dyDescent="0.25">
      <c r="A10792" s="9"/>
      <c r="B10792" s="9"/>
      <c r="C10792" s="9"/>
      <c r="D10792" s="9"/>
      <c r="E10792" s="9"/>
      <c r="F10792" s="9"/>
      <c r="G10792" s="91" t="s">
        <v>3933</v>
      </c>
      <c r="H10792" s="91"/>
      <c r="I10792" s="91"/>
      <c r="J10792" s="91"/>
      <c r="K10792" s="28">
        <f>SUM(K10790:K10791)</f>
        <v>23.33</v>
      </c>
    </row>
    <row r="10793" spans="1:11" ht="15" customHeight="1" x14ac:dyDescent="0.25">
      <c r="A10793" s="9"/>
      <c r="B10793" s="9"/>
      <c r="C10793" s="9"/>
      <c r="D10793" s="9"/>
      <c r="E10793" s="9"/>
      <c r="F10793" s="9"/>
      <c r="G10793" s="92" t="s">
        <v>3913</v>
      </c>
      <c r="H10793" s="92"/>
      <c r="I10793" s="92"/>
      <c r="J10793" s="92"/>
      <c r="K10793" s="29">
        <f>ROUND(SUM(K10783,K10788,K10792),2)</f>
        <v>160.55000000000001</v>
      </c>
    </row>
    <row r="10794" spans="1:11" ht="9.9499999999999993" customHeight="1" x14ac:dyDescent="0.25">
      <c r="A10794" s="9"/>
      <c r="B10794" s="9"/>
      <c r="C10794" s="9"/>
      <c r="D10794" s="9"/>
      <c r="E10794" s="9"/>
      <c r="F10794" s="9"/>
      <c r="G10794" s="100"/>
      <c r="H10794" s="100"/>
      <c r="I10794" s="100"/>
      <c r="J10794" s="100"/>
      <c r="K10794" s="100"/>
    </row>
    <row r="10795" spans="1:11" ht="20.100000000000001" customHeight="1" x14ac:dyDescent="0.25">
      <c r="A10795" s="99" t="s">
        <v>2944</v>
      </c>
      <c r="B10795" s="99"/>
      <c r="C10795" s="99"/>
      <c r="D10795" s="99"/>
      <c r="E10795" s="99"/>
      <c r="F10795" s="99"/>
      <c r="G10795" s="99"/>
      <c r="H10795" s="99"/>
      <c r="I10795" s="99"/>
      <c r="J10795" s="99"/>
      <c r="K10795" s="99"/>
    </row>
    <row r="10796" spans="1:11" ht="15" customHeight="1" x14ac:dyDescent="0.25">
      <c r="A10796" s="93" t="s">
        <v>3893</v>
      </c>
      <c r="B10796" s="93"/>
      <c r="C10796" s="93"/>
      <c r="D10796" s="94" t="s">
        <v>3</v>
      </c>
      <c r="E10796" s="94"/>
      <c r="F10796" s="23" t="s">
        <v>4</v>
      </c>
      <c r="G10796" s="94" t="s">
        <v>3894</v>
      </c>
      <c r="H10796" s="94"/>
      <c r="I10796" s="94" t="s">
        <v>3895</v>
      </c>
      <c r="J10796" s="94"/>
      <c r="K10796" s="23" t="s">
        <v>3896</v>
      </c>
    </row>
    <row r="10797" spans="1:11" ht="45.95" customHeight="1" x14ac:dyDescent="0.25">
      <c r="A10797" s="24" t="s">
        <v>4073</v>
      </c>
      <c r="B10797" s="95" t="s">
        <v>4074</v>
      </c>
      <c r="C10797" s="95"/>
      <c r="D10797" s="96" t="s">
        <v>20</v>
      </c>
      <c r="E10797" s="96"/>
      <c r="F10797" s="24" t="s">
        <v>26</v>
      </c>
      <c r="G10797" s="97">
        <v>1</v>
      </c>
      <c r="H10797" s="97"/>
      <c r="I10797" s="98">
        <v>1235.9100000000001</v>
      </c>
      <c r="J10797" s="98"/>
      <c r="K10797" s="27">
        <f>TRUNC(TRUNC(G10797,8)*I10797,2)</f>
        <v>1235.9100000000001</v>
      </c>
    </row>
    <row r="10798" spans="1:11" ht="21" customHeight="1" x14ac:dyDescent="0.25">
      <c r="A10798" s="24" t="s">
        <v>4075</v>
      </c>
      <c r="B10798" s="95" t="s">
        <v>4076</v>
      </c>
      <c r="C10798" s="95"/>
      <c r="D10798" s="96" t="s">
        <v>20</v>
      </c>
      <c r="E10798" s="96"/>
      <c r="F10798" s="24" t="s">
        <v>34</v>
      </c>
      <c r="G10798" s="97">
        <v>1.1999999999999999E-3</v>
      </c>
      <c r="H10798" s="97"/>
      <c r="I10798" s="98">
        <v>205.09</v>
      </c>
      <c r="J10798" s="98"/>
      <c r="K10798" s="27">
        <f>TRUNC(TRUNC(G10798,8)*I10798,2)</f>
        <v>0.24</v>
      </c>
    </row>
    <row r="10799" spans="1:11" ht="15" customHeight="1" x14ac:dyDescent="0.25">
      <c r="A10799" s="9"/>
      <c r="B10799" s="9"/>
      <c r="C10799" s="9"/>
      <c r="D10799" s="9"/>
      <c r="E10799" s="9"/>
      <c r="F10799" s="9"/>
      <c r="G10799" s="91" t="s">
        <v>3906</v>
      </c>
      <c r="H10799" s="91"/>
      <c r="I10799" s="91"/>
      <c r="J10799" s="91"/>
      <c r="K10799" s="28">
        <f>SUM(K10797:K10798)</f>
        <v>1236.1500000000001</v>
      </c>
    </row>
    <row r="10800" spans="1:11" ht="15" customHeight="1" x14ac:dyDescent="0.25">
      <c r="A10800" s="93" t="s">
        <v>3907</v>
      </c>
      <c r="B10800" s="93"/>
      <c r="C10800" s="93"/>
      <c r="D10800" s="94" t="s">
        <v>3</v>
      </c>
      <c r="E10800" s="94"/>
      <c r="F10800" s="23" t="s">
        <v>4</v>
      </c>
      <c r="G10800" s="94" t="s">
        <v>3894</v>
      </c>
      <c r="H10800" s="94"/>
      <c r="I10800" s="94" t="s">
        <v>3895</v>
      </c>
      <c r="J10800" s="94"/>
      <c r="K10800" s="23" t="s">
        <v>3896</v>
      </c>
    </row>
    <row r="10801" spans="1:11" ht="15" customHeight="1" x14ac:dyDescent="0.25">
      <c r="A10801" s="24" t="s">
        <v>3971</v>
      </c>
      <c r="B10801" s="95" t="s">
        <v>3972</v>
      </c>
      <c r="C10801" s="95"/>
      <c r="D10801" s="96" t="s">
        <v>20</v>
      </c>
      <c r="E10801" s="96"/>
      <c r="F10801" s="24" t="s">
        <v>2056</v>
      </c>
      <c r="G10801" s="97">
        <v>0.86809999999999998</v>
      </c>
      <c r="H10801" s="97"/>
      <c r="I10801" s="98">
        <v>32.69</v>
      </c>
      <c r="J10801" s="98"/>
      <c r="K10801" s="27">
        <f>TRUNC(TRUNC(G10801,8)*I10801,2)</f>
        <v>28.37</v>
      </c>
    </row>
    <row r="10802" spans="1:11" ht="15" customHeight="1" x14ac:dyDescent="0.25">
      <c r="A10802" s="24" t="s">
        <v>3910</v>
      </c>
      <c r="B10802" s="95" t="s">
        <v>3911</v>
      </c>
      <c r="C10802" s="95"/>
      <c r="D10802" s="96" t="s">
        <v>20</v>
      </c>
      <c r="E10802" s="96"/>
      <c r="F10802" s="24" t="s">
        <v>2056</v>
      </c>
      <c r="G10802" s="97">
        <v>0.57869999999999999</v>
      </c>
      <c r="H10802" s="97"/>
      <c r="I10802" s="98">
        <v>24.94</v>
      </c>
      <c r="J10802" s="98"/>
      <c r="K10802" s="27">
        <f>TRUNC(TRUNC(G10802,8)*I10802,2)</f>
        <v>14.43</v>
      </c>
    </row>
    <row r="10803" spans="1:11" ht="18" customHeight="1" x14ac:dyDescent="0.25">
      <c r="A10803" s="9"/>
      <c r="B10803" s="9"/>
      <c r="C10803" s="9"/>
      <c r="D10803" s="9"/>
      <c r="E10803" s="9"/>
      <c r="F10803" s="9"/>
      <c r="G10803" s="91" t="s">
        <v>3912</v>
      </c>
      <c r="H10803" s="91"/>
      <c r="I10803" s="91"/>
      <c r="J10803" s="91"/>
      <c r="K10803" s="28">
        <f>SUM(K10801:K10802)</f>
        <v>42.8</v>
      </c>
    </row>
    <row r="10804" spans="1:11" ht="15" customHeight="1" x14ac:dyDescent="0.25">
      <c r="A10804" s="93" t="s">
        <v>3922</v>
      </c>
      <c r="B10804" s="93"/>
      <c r="C10804" s="93"/>
      <c r="D10804" s="94" t="s">
        <v>3</v>
      </c>
      <c r="E10804" s="94"/>
      <c r="F10804" s="23" t="s">
        <v>4</v>
      </c>
      <c r="G10804" s="94" t="s">
        <v>3894</v>
      </c>
      <c r="H10804" s="94"/>
      <c r="I10804" s="94" t="s">
        <v>3895</v>
      </c>
      <c r="J10804" s="94"/>
      <c r="K10804" s="23" t="s">
        <v>3896</v>
      </c>
    </row>
    <row r="10805" spans="1:11" ht="29.1" customHeight="1" x14ac:dyDescent="0.25">
      <c r="A10805" s="24" t="s">
        <v>4077</v>
      </c>
      <c r="B10805" s="95" t="s">
        <v>4078</v>
      </c>
      <c r="C10805" s="95"/>
      <c r="D10805" s="96" t="s">
        <v>20</v>
      </c>
      <c r="E10805" s="96"/>
      <c r="F10805" s="24" t="s">
        <v>34</v>
      </c>
      <c r="G10805" s="97">
        <v>2.2200000000000001E-2</v>
      </c>
      <c r="H10805" s="97"/>
      <c r="I10805" s="98">
        <v>924.6</v>
      </c>
      <c r="J10805" s="98"/>
      <c r="K10805" s="27">
        <f>TRUNC(TRUNC(G10805,8)*I10805,2)</f>
        <v>20.52</v>
      </c>
    </row>
    <row r="10806" spans="1:11" ht="15" customHeight="1" x14ac:dyDescent="0.25">
      <c r="A10806" s="9"/>
      <c r="B10806" s="9"/>
      <c r="C10806" s="9"/>
      <c r="D10806" s="9"/>
      <c r="E10806" s="9"/>
      <c r="F10806" s="9"/>
      <c r="G10806" s="91" t="s">
        <v>3933</v>
      </c>
      <c r="H10806" s="91"/>
      <c r="I10806" s="91"/>
      <c r="J10806" s="91"/>
      <c r="K10806" s="28">
        <f>SUM(K10805:K10805)</f>
        <v>20.52</v>
      </c>
    </row>
    <row r="10807" spans="1:11" ht="15" customHeight="1" x14ac:dyDescent="0.25">
      <c r="A10807" s="9"/>
      <c r="B10807" s="9"/>
      <c r="C10807" s="9"/>
      <c r="D10807" s="9"/>
      <c r="E10807" s="9"/>
      <c r="F10807" s="9"/>
      <c r="G10807" s="92" t="s">
        <v>3913</v>
      </c>
      <c r="H10807" s="92"/>
      <c r="I10807" s="92"/>
      <c r="J10807" s="92"/>
      <c r="K10807" s="29">
        <f>ROUND(SUM(K10799,K10803,K10806),2)</f>
        <v>1299.47</v>
      </c>
    </row>
    <row r="10808" spans="1:11" ht="9.9499999999999993" customHeight="1" x14ac:dyDescent="0.25">
      <c r="A10808" s="9"/>
      <c r="B10808" s="9"/>
      <c r="C10808" s="9"/>
      <c r="D10808" s="9"/>
      <c r="E10808" s="9"/>
      <c r="F10808" s="9"/>
      <c r="G10808" s="100"/>
      <c r="H10808" s="100"/>
      <c r="I10808" s="100"/>
      <c r="J10808" s="100"/>
      <c r="K10808" s="100"/>
    </row>
    <row r="10809" spans="1:11" ht="20.100000000000001" customHeight="1" x14ac:dyDescent="0.25">
      <c r="A10809" s="99" t="s">
        <v>2945</v>
      </c>
      <c r="B10809" s="99"/>
      <c r="C10809" s="99"/>
      <c r="D10809" s="99"/>
      <c r="E10809" s="99"/>
      <c r="F10809" s="99"/>
      <c r="G10809" s="99"/>
      <c r="H10809" s="99"/>
      <c r="I10809" s="99"/>
      <c r="J10809" s="99"/>
      <c r="K10809" s="99"/>
    </row>
    <row r="10810" spans="1:11" ht="15" customHeight="1" x14ac:dyDescent="0.25">
      <c r="A10810" s="93" t="s">
        <v>3893</v>
      </c>
      <c r="B10810" s="93"/>
      <c r="C10810" s="93"/>
      <c r="D10810" s="94" t="s">
        <v>3</v>
      </c>
      <c r="E10810" s="94"/>
      <c r="F10810" s="23" t="s">
        <v>4</v>
      </c>
      <c r="G10810" s="94" t="s">
        <v>3894</v>
      </c>
      <c r="H10810" s="94"/>
      <c r="I10810" s="94" t="s">
        <v>3895</v>
      </c>
      <c r="J10810" s="94"/>
      <c r="K10810" s="23" t="s">
        <v>3896</v>
      </c>
    </row>
    <row r="10811" spans="1:11" ht="15" customHeight="1" x14ac:dyDescent="0.25">
      <c r="A10811" s="24" t="s">
        <v>4067</v>
      </c>
      <c r="B10811" s="95" t="s">
        <v>4068</v>
      </c>
      <c r="C10811" s="95"/>
      <c r="D10811" s="96" t="s">
        <v>20</v>
      </c>
      <c r="E10811" s="96"/>
      <c r="F10811" s="24" t="s">
        <v>3903</v>
      </c>
      <c r="G10811" s="97">
        <v>8.6199999999999992</v>
      </c>
      <c r="H10811" s="97"/>
      <c r="I10811" s="98">
        <v>1.1299999999999999</v>
      </c>
      <c r="J10811" s="98"/>
      <c r="K10811" s="27">
        <f>TRUNC(TRUNC(G10811,8)*I10811,2)</f>
        <v>9.74</v>
      </c>
    </row>
    <row r="10812" spans="1:11" ht="29.1" customHeight="1" x14ac:dyDescent="0.25">
      <c r="A10812" s="24" t="s">
        <v>4069</v>
      </c>
      <c r="B10812" s="95" t="s">
        <v>4070</v>
      </c>
      <c r="C10812" s="95"/>
      <c r="D10812" s="96" t="s">
        <v>20</v>
      </c>
      <c r="E10812" s="96"/>
      <c r="F10812" s="24" t="s">
        <v>26</v>
      </c>
      <c r="G10812" s="97">
        <v>6.4375</v>
      </c>
      <c r="H10812" s="97"/>
      <c r="I10812" s="98">
        <v>17.63</v>
      </c>
      <c r="J10812" s="98"/>
      <c r="K10812" s="27">
        <f>TRUNC(TRUNC(G10812,8)*I10812,2)</f>
        <v>113.49</v>
      </c>
    </row>
    <row r="10813" spans="1:11" ht="15" customHeight="1" x14ac:dyDescent="0.25">
      <c r="A10813" s="24" t="s">
        <v>4071</v>
      </c>
      <c r="B10813" s="95" t="s">
        <v>4072</v>
      </c>
      <c r="C10813" s="95"/>
      <c r="D10813" s="96" t="s">
        <v>20</v>
      </c>
      <c r="E10813" s="96"/>
      <c r="F10813" s="24" t="s">
        <v>3903</v>
      </c>
      <c r="G10813" s="97">
        <v>0.24</v>
      </c>
      <c r="H10813" s="97"/>
      <c r="I10813" s="98">
        <v>3.58</v>
      </c>
      <c r="J10813" s="98"/>
      <c r="K10813" s="27">
        <f>TRUNC(TRUNC(G10813,8)*I10813,2)</f>
        <v>0.85</v>
      </c>
    </row>
    <row r="10814" spans="1:11" ht="15" customHeight="1" x14ac:dyDescent="0.25">
      <c r="A10814" s="9"/>
      <c r="B10814" s="9"/>
      <c r="C10814" s="9"/>
      <c r="D10814" s="9"/>
      <c r="E10814" s="9"/>
      <c r="F10814" s="9"/>
      <c r="G10814" s="91" t="s">
        <v>3906</v>
      </c>
      <c r="H10814" s="91"/>
      <c r="I10814" s="91"/>
      <c r="J10814" s="91"/>
      <c r="K10814" s="28">
        <f>SUM(K10811:K10813)</f>
        <v>124.07999999999998</v>
      </c>
    </row>
    <row r="10815" spans="1:11" ht="15" customHeight="1" x14ac:dyDescent="0.25">
      <c r="A10815" s="93" t="s">
        <v>3907</v>
      </c>
      <c r="B10815" s="93"/>
      <c r="C10815" s="93"/>
      <c r="D10815" s="94" t="s">
        <v>3</v>
      </c>
      <c r="E10815" s="94"/>
      <c r="F10815" s="23" t="s">
        <v>4</v>
      </c>
      <c r="G10815" s="94" t="s">
        <v>3894</v>
      </c>
      <c r="H10815" s="94"/>
      <c r="I10815" s="94" t="s">
        <v>3895</v>
      </c>
      <c r="J10815" s="94"/>
      <c r="K10815" s="23" t="s">
        <v>3896</v>
      </c>
    </row>
    <row r="10816" spans="1:11" ht="15" customHeight="1" x14ac:dyDescent="0.25">
      <c r="A10816" s="24" t="s">
        <v>3971</v>
      </c>
      <c r="B10816" s="95" t="s">
        <v>3972</v>
      </c>
      <c r="C10816" s="95"/>
      <c r="D10816" s="96" t="s">
        <v>20</v>
      </c>
      <c r="E10816" s="96"/>
      <c r="F10816" s="24" t="s">
        <v>2056</v>
      </c>
      <c r="G10816" s="97">
        <v>0.63900000000000001</v>
      </c>
      <c r="H10816" s="97"/>
      <c r="I10816" s="98">
        <v>32.69</v>
      </c>
      <c r="J10816" s="98"/>
      <c r="K10816" s="27">
        <f>TRUNC(TRUNC(G10816,8)*I10816,2)</f>
        <v>20.88</v>
      </c>
    </row>
    <row r="10817" spans="1:11" ht="15" customHeight="1" x14ac:dyDescent="0.25">
      <c r="A10817" s="24" t="s">
        <v>3910</v>
      </c>
      <c r="B10817" s="95" t="s">
        <v>3911</v>
      </c>
      <c r="C10817" s="95"/>
      <c r="D10817" s="96" t="s">
        <v>20</v>
      </c>
      <c r="E10817" s="96"/>
      <c r="F10817" s="24" t="s">
        <v>2056</v>
      </c>
      <c r="G10817" s="97">
        <v>1.2789999999999999</v>
      </c>
      <c r="H10817" s="97"/>
      <c r="I10817" s="98">
        <v>24.94</v>
      </c>
      <c r="J10817" s="98"/>
      <c r="K10817" s="27">
        <f>TRUNC(TRUNC(G10817,8)*I10817,2)</f>
        <v>31.89</v>
      </c>
    </row>
    <row r="10818" spans="1:11" ht="18" customHeight="1" x14ac:dyDescent="0.25">
      <c r="A10818" s="9"/>
      <c r="B10818" s="9"/>
      <c r="C10818" s="9"/>
      <c r="D10818" s="9"/>
      <c r="E10818" s="9"/>
      <c r="F10818" s="9"/>
      <c r="G10818" s="91" t="s">
        <v>3912</v>
      </c>
      <c r="H10818" s="91"/>
      <c r="I10818" s="91"/>
      <c r="J10818" s="91"/>
      <c r="K10818" s="28">
        <f>SUM(K10816:K10817)</f>
        <v>52.769999999999996</v>
      </c>
    </row>
    <row r="10819" spans="1:11" ht="15" customHeight="1" x14ac:dyDescent="0.25">
      <c r="A10819" s="9"/>
      <c r="B10819" s="9"/>
      <c r="C10819" s="9"/>
      <c r="D10819" s="9"/>
      <c r="E10819" s="9"/>
      <c r="F10819" s="9"/>
      <c r="G10819" s="92" t="s">
        <v>3913</v>
      </c>
      <c r="H10819" s="92"/>
      <c r="I10819" s="92"/>
      <c r="J10819" s="92"/>
      <c r="K10819" s="29">
        <f>ROUND(SUM(K10814,K10818),2)</f>
        <v>176.85</v>
      </c>
    </row>
    <row r="10820" spans="1:11" ht="9.9499999999999993" customHeight="1" x14ac:dyDescent="0.25">
      <c r="A10820" s="9"/>
      <c r="B10820" s="9"/>
      <c r="C10820" s="9"/>
      <c r="D10820" s="9"/>
      <c r="E10820" s="9"/>
      <c r="F10820" s="9"/>
      <c r="G10820" s="100"/>
      <c r="H10820" s="100"/>
      <c r="I10820" s="100"/>
      <c r="J10820" s="100"/>
      <c r="K10820" s="100"/>
    </row>
    <row r="10821" spans="1:11" ht="20.100000000000001" customHeight="1" x14ac:dyDescent="0.25">
      <c r="A10821" s="99" t="s">
        <v>2946</v>
      </c>
      <c r="B10821" s="99"/>
      <c r="C10821" s="99"/>
      <c r="D10821" s="99"/>
      <c r="E10821" s="99"/>
      <c r="F10821" s="99"/>
      <c r="G10821" s="99"/>
      <c r="H10821" s="99"/>
      <c r="I10821" s="99"/>
      <c r="J10821" s="99"/>
      <c r="K10821" s="99"/>
    </row>
    <row r="10822" spans="1:11" ht="20.100000000000001" customHeight="1" x14ac:dyDescent="0.25">
      <c r="A10822" s="106" t="s">
        <v>4010</v>
      </c>
      <c r="B10822" s="106"/>
      <c r="C10822" s="106"/>
      <c r="D10822" s="106"/>
      <c r="E10822" s="106"/>
      <c r="F10822" s="2" t="s">
        <v>4</v>
      </c>
      <c r="G10822" s="87" t="s">
        <v>4001</v>
      </c>
      <c r="H10822" s="87"/>
      <c r="I10822" s="87" t="s">
        <v>3895</v>
      </c>
      <c r="J10822" s="87"/>
      <c r="K10822" s="2" t="s">
        <v>4011</v>
      </c>
    </row>
    <row r="10823" spans="1:11" ht="15" customHeight="1" x14ac:dyDescent="0.25">
      <c r="A10823" s="6" t="s">
        <v>4079</v>
      </c>
      <c r="B10823" s="104" t="s">
        <v>4080</v>
      </c>
      <c r="C10823" s="104"/>
      <c r="D10823" s="104"/>
      <c r="E10823" s="104"/>
      <c r="F10823" s="6" t="s">
        <v>77</v>
      </c>
      <c r="G10823" s="113">
        <v>1.7700000000000001E-3</v>
      </c>
      <c r="H10823" s="113"/>
      <c r="I10823" s="105">
        <v>33.79</v>
      </c>
      <c r="J10823" s="105"/>
      <c r="K10823" s="33">
        <f>ROUND(ROUND(G10823,5)*I10823,4)</f>
        <v>5.9799999999999999E-2</v>
      </c>
    </row>
    <row r="10824" spans="1:11" ht="15" customHeight="1" x14ac:dyDescent="0.25">
      <c r="A10824" s="6" t="s">
        <v>4081</v>
      </c>
      <c r="B10824" s="104" t="s">
        <v>4082</v>
      </c>
      <c r="C10824" s="104"/>
      <c r="D10824" s="104"/>
      <c r="E10824" s="104"/>
      <c r="F10824" s="6" t="s">
        <v>77</v>
      </c>
      <c r="G10824" s="113">
        <v>3.9300000000000003E-3</v>
      </c>
      <c r="H10824" s="113"/>
      <c r="I10824" s="105">
        <v>448.02</v>
      </c>
      <c r="J10824" s="105"/>
      <c r="K10824" s="33">
        <f>ROUND(ROUND(G10824,5)*I10824,4)</f>
        <v>1.7606999999999999</v>
      </c>
    </row>
    <row r="10825" spans="1:11" ht="15" customHeight="1" x14ac:dyDescent="0.25">
      <c r="A10825" s="6" t="s">
        <v>4083</v>
      </c>
      <c r="B10825" s="104" t="s">
        <v>4084</v>
      </c>
      <c r="C10825" s="104"/>
      <c r="D10825" s="104"/>
      <c r="E10825" s="104"/>
      <c r="F10825" s="6" t="s">
        <v>77</v>
      </c>
      <c r="G10825" s="113">
        <v>7.0800000000000004E-3</v>
      </c>
      <c r="H10825" s="113"/>
      <c r="I10825" s="105">
        <v>46.06</v>
      </c>
      <c r="J10825" s="105"/>
      <c r="K10825" s="33">
        <f>ROUND(ROUND(G10825,5)*I10825,4)</f>
        <v>0.3261</v>
      </c>
    </row>
    <row r="10826" spans="1:11" ht="15" customHeight="1" x14ac:dyDescent="0.25">
      <c r="A10826" s="6" t="s">
        <v>4085</v>
      </c>
      <c r="B10826" s="104" t="s">
        <v>4086</v>
      </c>
      <c r="C10826" s="104"/>
      <c r="D10826" s="104"/>
      <c r="E10826" s="104"/>
      <c r="F10826" s="6" t="s">
        <v>103</v>
      </c>
      <c r="G10826" s="113">
        <v>1</v>
      </c>
      <c r="H10826" s="113"/>
      <c r="I10826" s="105">
        <v>16.98</v>
      </c>
      <c r="J10826" s="105"/>
      <c r="K10826" s="33">
        <f>ROUND(ROUND(G10826,5)*I10826,4)</f>
        <v>16.98</v>
      </c>
    </row>
    <row r="10827" spans="1:11" ht="15" customHeight="1" x14ac:dyDescent="0.25">
      <c r="A10827" s="1"/>
      <c r="B10827" s="1"/>
      <c r="C10827" s="1"/>
      <c r="D10827" s="1"/>
      <c r="E10827" s="1"/>
      <c r="F10827" s="1"/>
      <c r="G10827" s="85" t="s">
        <v>4014</v>
      </c>
      <c r="H10827" s="85"/>
      <c r="I10827" s="85"/>
      <c r="J10827" s="85"/>
      <c r="K10827" s="34">
        <f>SUM(K10823:K10826)</f>
        <v>19.1266</v>
      </c>
    </row>
    <row r="10828" spans="1:11" ht="15" customHeight="1" x14ac:dyDescent="0.25">
      <c r="A10828" s="106" t="s">
        <v>4015</v>
      </c>
      <c r="B10828" s="106"/>
      <c r="C10828" s="106"/>
      <c r="D10828" s="23" t="s">
        <v>4016</v>
      </c>
      <c r="E10828" s="94" t="s">
        <v>4017</v>
      </c>
      <c r="F10828" s="94"/>
      <c r="G10828" s="94" t="s">
        <v>4001</v>
      </c>
      <c r="H10828" s="94"/>
      <c r="I10828" s="94" t="s">
        <v>3895</v>
      </c>
      <c r="J10828" s="94"/>
      <c r="K10828" s="23" t="s">
        <v>4011</v>
      </c>
    </row>
    <row r="10829" spans="1:11" ht="27.95" customHeight="1" x14ac:dyDescent="0.25">
      <c r="A10829" s="38" t="s">
        <v>4085</v>
      </c>
      <c r="B10829" s="109" t="s">
        <v>4087</v>
      </c>
      <c r="C10829" s="109"/>
      <c r="D10829" s="38" t="s">
        <v>4019</v>
      </c>
      <c r="E10829" s="110" t="s">
        <v>4088</v>
      </c>
      <c r="F10829" s="110"/>
      <c r="G10829" s="111">
        <v>1.9630000000000002E-2</v>
      </c>
      <c r="H10829" s="111"/>
      <c r="I10829" s="112">
        <v>33.64</v>
      </c>
      <c r="J10829" s="112"/>
      <c r="K10829" s="41">
        <f>ROUND(ROUND(G10829,5)*I10829,4)</f>
        <v>0.66039999999999999</v>
      </c>
    </row>
    <row r="10830" spans="1:11" ht="15" customHeight="1" x14ac:dyDescent="0.25">
      <c r="A10830" s="1"/>
      <c r="B10830" s="1"/>
      <c r="C10830" s="1"/>
      <c r="D10830" s="1"/>
      <c r="E10830" s="1"/>
      <c r="F10830" s="1"/>
      <c r="G10830" s="85" t="s">
        <v>4021</v>
      </c>
      <c r="H10830" s="85"/>
      <c r="I10830" s="85"/>
      <c r="J10830" s="85"/>
      <c r="K10830" s="33">
        <f>SUM(K10829:K10829)</f>
        <v>0.66039999999999999</v>
      </c>
    </row>
    <row r="10831" spans="1:11" ht="12.95" customHeight="1" x14ac:dyDescent="0.25">
      <c r="A10831" s="106" t="s">
        <v>4022</v>
      </c>
      <c r="B10831" s="106"/>
      <c r="C10831" s="94" t="s">
        <v>4023</v>
      </c>
      <c r="D10831" s="94" t="s">
        <v>5</v>
      </c>
      <c r="E10831" s="94" t="s">
        <v>4024</v>
      </c>
      <c r="F10831" s="94"/>
      <c r="G10831" s="94" t="s">
        <v>4025</v>
      </c>
      <c r="H10831" s="94"/>
      <c r="I10831" s="94" t="s">
        <v>2086</v>
      </c>
      <c r="J10831" s="94"/>
      <c r="K10831" s="94" t="s">
        <v>4011</v>
      </c>
    </row>
    <row r="10832" spans="1:11" ht="12" customHeight="1" x14ac:dyDescent="0.25">
      <c r="A10832" s="106"/>
      <c r="B10832" s="106"/>
      <c r="C10832" s="94"/>
      <c r="D10832" s="94"/>
      <c r="E10832" s="23" t="s">
        <v>2092</v>
      </c>
      <c r="F10832" s="23" t="s">
        <v>4026</v>
      </c>
      <c r="G10832" s="23" t="s">
        <v>2092</v>
      </c>
      <c r="H10832" s="23" t="s">
        <v>4026</v>
      </c>
      <c r="I10832" s="23" t="s">
        <v>2092</v>
      </c>
      <c r="J10832" s="23" t="s">
        <v>4026</v>
      </c>
      <c r="K10832" s="94"/>
    </row>
    <row r="10833" spans="1:11" ht="27.95" customHeight="1" x14ac:dyDescent="0.25">
      <c r="A10833" s="38" t="s">
        <v>4085</v>
      </c>
      <c r="B10833" s="39" t="s">
        <v>4087</v>
      </c>
      <c r="C10833" s="38" t="s">
        <v>4027</v>
      </c>
      <c r="D10833" s="40">
        <v>1.9630000000000002E-2</v>
      </c>
      <c r="E10833" s="42">
        <v>0</v>
      </c>
      <c r="F10833" s="43">
        <v>1.1100000000000001</v>
      </c>
      <c r="G10833" s="42">
        <v>0</v>
      </c>
      <c r="H10833" s="43">
        <v>0.88</v>
      </c>
      <c r="I10833" s="42">
        <v>0</v>
      </c>
      <c r="J10833" s="43">
        <v>0.72</v>
      </c>
      <c r="K10833" s="41">
        <f>ROUND(D10833*(ROUND(E10833*F10833,4)+ROUND(G10833*H10833,4)+ROUND(I10833*J10833,4)),4)</f>
        <v>0</v>
      </c>
    </row>
    <row r="10834" spans="1:11" ht="15" customHeight="1" x14ac:dyDescent="0.25">
      <c r="A10834" s="1"/>
      <c r="B10834" s="1"/>
      <c r="C10834" s="1"/>
      <c r="D10834" s="1"/>
      <c r="E10834" s="1"/>
      <c r="F10834" s="1"/>
      <c r="G10834" s="85" t="s">
        <v>4028</v>
      </c>
      <c r="H10834" s="85"/>
      <c r="I10834" s="85"/>
      <c r="J10834" s="85"/>
      <c r="K10834" s="33">
        <f>SUM(K10832:K10833)</f>
        <v>0</v>
      </c>
    </row>
    <row r="10835" spans="1:11" ht="15" customHeight="1" x14ac:dyDescent="0.25">
      <c r="A10835" s="9"/>
      <c r="B10835" s="9"/>
      <c r="C10835" s="9"/>
      <c r="D10835" s="9"/>
      <c r="E10835" s="9"/>
      <c r="F10835" s="9"/>
      <c r="G10835" s="92" t="s">
        <v>4029</v>
      </c>
      <c r="H10835" s="92"/>
      <c r="I10835" s="92"/>
      <c r="J10835" s="92"/>
      <c r="K10835" s="33">
        <f>SUM(K10827,K10830,K10834)</f>
        <v>19.786999999999999</v>
      </c>
    </row>
    <row r="10836" spans="1:11" ht="15" customHeight="1" x14ac:dyDescent="0.25">
      <c r="A10836" s="9"/>
      <c r="B10836" s="9"/>
      <c r="C10836" s="9"/>
      <c r="D10836" s="9"/>
      <c r="E10836" s="9"/>
      <c r="F10836" s="9"/>
      <c r="G10836" s="92" t="s">
        <v>3913</v>
      </c>
      <c r="H10836" s="92"/>
      <c r="I10836" s="92"/>
      <c r="J10836" s="92"/>
      <c r="K10836" s="29">
        <f>ROUND(SUM(K10835),2)</f>
        <v>19.79</v>
      </c>
    </row>
    <row r="10837" spans="1:11" ht="9.9499999999999993" customHeight="1" x14ac:dyDescent="0.25">
      <c r="A10837" s="9"/>
      <c r="B10837" s="9"/>
      <c r="C10837" s="9"/>
      <c r="D10837" s="9"/>
      <c r="E10837" s="9"/>
      <c r="F10837" s="9"/>
      <c r="G10837" s="100"/>
      <c r="H10837" s="100"/>
      <c r="I10837" s="100"/>
      <c r="J10837" s="100"/>
      <c r="K10837" s="100"/>
    </row>
    <row r="10838" spans="1:11" ht="20.100000000000001" customHeight="1" x14ac:dyDescent="0.25">
      <c r="A10838" s="99" t="s">
        <v>2947</v>
      </c>
      <c r="B10838" s="99"/>
      <c r="C10838" s="99"/>
      <c r="D10838" s="99"/>
      <c r="E10838" s="99"/>
      <c r="F10838" s="99"/>
      <c r="G10838" s="99"/>
      <c r="H10838" s="99"/>
      <c r="I10838" s="99"/>
      <c r="J10838" s="99"/>
      <c r="K10838" s="99"/>
    </row>
    <row r="10839" spans="1:11" ht="15" customHeight="1" x14ac:dyDescent="0.25">
      <c r="A10839" s="93" t="s">
        <v>3893</v>
      </c>
      <c r="B10839" s="93"/>
      <c r="C10839" s="93"/>
      <c r="D10839" s="94" t="s">
        <v>3</v>
      </c>
      <c r="E10839" s="94"/>
      <c r="F10839" s="23" t="s">
        <v>4</v>
      </c>
      <c r="G10839" s="94" t="s">
        <v>3894</v>
      </c>
      <c r="H10839" s="94"/>
      <c r="I10839" s="94" t="s">
        <v>3895</v>
      </c>
      <c r="J10839" s="94"/>
      <c r="K10839" s="23" t="s">
        <v>3896</v>
      </c>
    </row>
    <row r="10840" spans="1:11" ht="15" customHeight="1" x14ac:dyDescent="0.25">
      <c r="A10840" s="24" t="s">
        <v>4089</v>
      </c>
      <c r="B10840" s="95" t="s">
        <v>4090</v>
      </c>
      <c r="C10840" s="95"/>
      <c r="D10840" s="96" t="s">
        <v>20</v>
      </c>
      <c r="E10840" s="96"/>
      <c r="F10840" s="24" t="s">
        <v>16</v>
      </c>
      <c r="G10840" s="97">
        <v>1</v>
      </c>
      <c r="H10840" s="97"/>
      <c r="I10840" s="98">
        <v>12.85</v>
      </c>
      <c r="J10840" s="98"/>
      <c r="K10840" s="27">
        <f>TRUNC(TRUNC(G10840,8)*I10840,2)</f>
        <v>12.85</v>
      </c>
    </row>
    <row r="10841" spans="1:11" ht="15" customHeight="1" x14ac:dyDescent="0.25">
      <c r="A10841" s="9"/>
      <c r="B10841" s="9"/>
      <c r="C10841" s="9"/>
      <c r="D10841" s="9"/>
      <c r="E10841" s="9"/>
      <c r="F10841" s="9"/>
      <c r="G10841" s="91" t="s">
        <v>3906</v>
      </c>
      <c r="H10841" s="91"/>
      <c r="I10841" s="91"/>
      <c r="J10841" s="91"/>
      <c r="K10841" s="28">
        <f>SUM(K10840:K10840)</f>
        <v>12.85</v>
      </c>
    </row>
    <row r="10842" spans="1:11" ht="15" customHeight="1" x14ac:dyDescent="0.25">
      <c r="A10842" s="93" t="s">
        <v>3907</v>
      </c>
      <c r="B10842" s="93"/>
      <c r="C10842" s="93"/>
      <c r="D10842" s="94" t="s">
        <v>3</v>
      </c>
      <c r="E10842" s="94"/>
      <c r="F10842" s="23" t="s">
        <v>4</v>
      </c>
      <c r="G10842" s="94" t="s">
        <v>3894</v>
      </c>
      <c r="H10842" s="94"/>
      <c r="I10842" s="94" t="s">
        <v>3895</v>
      </c>
      <c r="J10842" s="94"/>
      <c r="K10842" s="23" t="s">
        <v>3896</v>
      </c>
    </row>
    <row r="10843" spans="1:11" ht="15" customHeight="1" x14ac:dyDescent="0.25">
      <c r="A10843" s="24" t="s">
        <v>3961</v>
      </c>
      <c r="B10843" s="95" t="s">
        <v>3962</v>
      </c>
      <c r="C10843" s="95"/>
      <c r="D10843" s="96" t="s">
        <v>20</v>
      </c>
      <c r="E10843" s="96"/>
      <c r="F10843" s="24" t="s">
        <v>2056</v>
      </c>
      <c r="G10843" s="97">
        <v>2.7699999999999999E-2</v>
      </c>
      <c r="H10843" s="97"/>
      <c r="I10843" s="98">
        <v>29.5</v>
      </c>
      <c r="J10843" s="98"/>
      <c r="K10843" s="27">
        <f>TRUNC(TRUNC(G10843,8)*I10843,2)</f>
        <v>0.81</v>
      </c>
    </row>
    <row r="10844" spans="1:11" ht="15" customHeight="1" x14ac:dyDescent="0.25">
      <c r="A10844" s="24" t="s">
        <v>3910</v>
      </c>
      <c r="B10844" s="95" t="s">
        <v>3911</v>
      </c>
      <c r="C10844" s="95"/>
      <c r="D10844" s="96" t="s">
        <v>20</v>
      </c>
      <c r="E10844" s="96"/>
      <c r="F10844" s="24" t="s">
        <v>2056</v>
      </c>
      <c r="G10844" s="97">
        <v>0.1386</v>
      </c>
      <c r="H10844" s="97"/>
      <c r="I10844" s="98">
        <v>24.94</v>
      </c>
      <c r="J10844" s="98"/>
      <c r="K10844" s="27">
        <f>TRUNC(TRUNC(G10844,8)*I10844,2)</f>
        <v>3.45</v>
      </c>
    </row>
    <row r="10845" spans="1:11" ht="18" customHeight="1" x14ac:dyDescent="0.25">
      <c r="A10845" s="9"/>
      <c r="B10845" s="9"/>
      <c r="C10845" s="9"/>
      <c r="D10845" s="9"/>
      <c r="E10845" s="9"/>
      <c r="F10845" s="9"/>
      <c r="G10845" s="91" t="s">
        <v>3912</v>
      </c>
      <c r="H10845" s="91"/>
      <c r="I10845" s="91"/>
      <c r="J10845" s="91"/>
      <c r="K10845" s="28">
        <f>SUM(K10843:K10844)</f>
        <v>4.26</v>
      </c>
    </row>
    <row r="10846" spans="1:11" ht="15" customHeight="1" x14ac:dyDescent="0.25">
      <c r="A10846" s="9"/>
      <c r="B10846" s="9"/>
      <c r="C10846" s="9"/>
      <c r="D10846" s="9"/>
      <c r="E10846" s="9"/>
      <c r="F10846" s="9"/>
      <c r="G10846" s="92" t="s">
        <v>3913</v>
      </c>
      <c r="H10846" s="92"/>
      <c r="I10846" s="92"/>
      <c r="J10846" s="92"/>
      <c r="K10846" s="29">
        <f>ROUND(SUM(K10841,K10845),2)</f>
        <v>17.11</v>
      </c>
    </row>
    <row r="10847" spans="1:11" ht="9.9499999999999993" customHeight="1" x14ac:dyDescent="0.25">
      <c r="A10847" s="9"/>
      <c r="B10847" s="9"/>
      <c r="C10847" s="9"/>
      <c r="D10847" s="9"/>
      <c r="E10847" s="9"/>
      <c r="F10847" s="9"/>
      <c r="G10847" s="100"/>
      <c r="H10847" s="100"/>
      <c r="I10847" s="100"/>
      <c r="J10847" s="100"/>
      <c r="K10847" s="100"/>
    </row>
    <row r="10848" spans="1:11" ht="20.100000000000001" customHeight="1" x14ac:dyDescent="0.25">
      <c r="A10848" s="99" t="s">
        <v>2948</v>
      </c>
      <c r="B10848" s="99"/>
      <c r="C10848" s="99"/>
      <c r="D10848" s="99"/>
      <c r="E10848" s="99"/>
      <c r="F10848" s="99"/>
      <c r="G10848" s="99"/>
      <c r="H10848" s="99"/>
      <c r="I10848" s="99"/>
      <c r="J10848" s="99"/>
      <c r="K10848" s="99"/>
    </row>
    <row r="10849" spans="1:11" ht="12.95" customHeight="1" x14ac:dyDescent="0.25">
      <c r="A10849" s="107" t="s">
        <v>3984</v>
      </c>
      <c r="B10849" s="107"/>
      <c r="C10849" s="107"/>
      <c r="D10849" s="108" t="s">
        <v>3985</v>
      </c>
      <c r="E10849" s="87" t="s">
        <v>3986</v>
      </c>
      <c r="F10849" s="87"/>
      <c r="G10849" s="87" t="s">
        <v>3987</v>
      </c>
      <c r="H10849" s="87"/>
      <c r="I10849" s="87"/>
      <c r="J10849" s="87"/>
      <c r="K10849" s="87" t="s">
        <v>3988</v>
      </c>
    </row>
    <row r="10850" spans="1:11" ht="12" customHeight="1" x14ac:dyDescent="0.25">
      <c r="A10850" s="107"/>
      <c r="B10850" s="107"/>
      <c r="C10850" s="107"/>
      <c r="D10850" s="108"/>
      <c r="E10850" s="23" t="s">
        <v>3989</v>
      </c>
      <c r="F10850" s="23" t="s">
        <v>3990</v>
      </c>
      <c r="G10850" s="94" t="s">
        <v>3989</v>
      </c>
      <c r="H10850" s="94"/>
      <c r="I10850" s="94" t="s">
        <v>3990</v>
      </c>
      <c r="J10850" s="94"/>
      <c r="K10850" s="87"/>
    </row>
    <row r="10851" spans="1:11" ht="15.95" customHeight="1" x14ac:dyDescent="0.25">
      <c r="A10851" s="6" t="s">
        <v>4091</v>
      </c>
      <c r="B10851" s="104" t="s">
        <v>4092</v>
      </c>
      <c r="C10851" s="104"/>
      <c r="D10851" s="44">
        <v>1</v>
      </c>
      <c r="E10851" s="32">
        <v>0.8</v>
      </c>
      <c r="F10851" s="32">
        <v>0.19999999999999996</v>
      </c>
      <c r="G10851" s="105">
        <v>5.32</v>
      </c>
      <c r="H10851" s="105"/>
      <c r="I10851" s="105">
        <v>0.5</v>
      </c>
      <c r="J10851" s="105"/>
      <c r="K10851" s="33">
        <f>TRUNC(D10851*(TRUNC(E10851*G10851,4)+TRUNC(F10851*I10851,4)),4)</f>
        <v>4.3559999999999999</v>
      </c>
    </row>
    <row r="10852" spans="1:11" ht="15" customHeight="1" x14ac:dyDescent="0.25">
      <c r="A10852" s="1"/>
      <c r="B10852" s="1"/>
      <c r="C10852" s="1"/>
      <c r="D10852" s="1"/>
      <c r="E10852" s="1"/>
      <c r="F10852" s="1"/>
      <c r="G10852" s="85" t="s">
        <v>3999</v>
      </c>
      <c r="H10852" s="85"/>
      <c r="I10852" s="85"/>
      <c r="J10852" s="85"/>
      <c r="K10852" s="34">
        <f>SUM(K10850:K10851)</f>
        <v>4.3559999999999999</v>
      </c>
    </row>
    <row r="10853" spans="1:11" ht="20.100000000000001" customHeight="1" x14ac:dyDescent="0.25">
      <c r="A10853" s="106" t="s">
        <v>4000</v>
      </c>
      <c r="B10853" s="106"/>
      <c r="C10853" s="106"/>
      <c r="D10853" s="106"/>
      <c r="E10853" s="106"/>
      <c r="F10853" s="2" t="s">
        <v>4</v>
      </c>
      <c r="G10853" s="87" t="s">
        <v>4001</v>
      </c>
      <c r="H10853" s="87"/>
      <c r="I10853" s="87" t="s">
        <v>4002</v>
      </c>
      <c r="J10853" s="87"/>
      <c r="K10853" s="2" t="s">
        <v>3988</v>
      </c>
    </row>
    <row r="10854" spans="1:11" ht="15" customHeight="1" x14ac:dyDescent="0.25">
      <c r="A10854" s="6" t="s">
        <v>4093</v>
      </c>
      <c r="B10854" s="101" t="s">
        <v>4094</v>
      </c>
      <c r="C10854" s="101"/>
      <c r="D10854" s="101"/>
      <c r="E10854" s="101"/>
      <c r="F10854" s="6" t="s">
        <v>3940</v>
      </c>
      <c r="G10854" s="102">
        <v>0.1333</v>
      </c>
      <c r="H10854" s="102"/>
      <c r="I10854" s="103">
        <v>3.96</v>
      </c>
      <c r="J10854" s="103"/>
      <c r="K10854" s="7">
        <f>TRUNC(TRUNC(G10854,8)*I10854,2)</f>
        <v>0.52</v>
      </c>
    </row>
    <row r="10855" spans="1:11" ht="15" customHeight="1" x14ac:dyDescent="0.25">
      <c r="A10855" s="6" t="s">
        <v>4095</v>
      </c>
      <c r="B10855" s="101" t="s">
        <v>4096</v>
      </c>
      <c r="C10855" s="101"/>
      <c r="D10855" s="101"/>
      <c r="E10855" s="101"/>
      <c r="F10855" s="6" t="s">
        <v>3940</v>
      </c>
      <c r="G10855" s="102">
        <v>2</v>
      </c>
      <c r="H10855" s="102"/>
      <c r="I10855" s="103">
        <v>14.41</v>
      </c>
      <c r="J10855" s="103"/>
      <c r="K10855" s="7">
        <f>TRUNC(TRUNC(G10855,8)*I10855,2)</f>
        <v>28.82</v>
      </c>
    </row>
    <row r="10856" spans="1:11" ht="15" customHeight="1" x14ac:dyDescent="0.25">
      <c r="A10856" s="6" t="s">
        <v>4097</v>
      </c>
      <c r="B10856" s="101" t="s">
        <v>4098</v>
      </c>
      <c r="C10856" s="101"/>
      <c r="D10856" s="101"/>
      <c r="E10856" s="101"/>
      <c r="F10856" s="6" t="s">
        <v>3940</v>
      </c>
      <c r="G10856" s="102">
        <v>3</v>
      </c>
      <c r="H10856" s="102"/>
      <c r="I10856" s="103">
        <v>14.58</v>
      </c>
      <c r="J10856" s="103"/>
      <c r="K10856" s="7">
        <f>TRUNC(TRUNC(G10856,8)*I10856,2)</f>
        <v>43.74</v>
      </c>
    </row>
    <row r="10857" spans="1:11" ht="15" customHeight="1" x14ac:dyDescent="0.25">
      <c r="A10857" s="1"/>
      <c r="B10857" s="1"/>
      <c r="C10857" s="1"/>
      <c r="D10857" s="1"/>
      <c r="E10857" s="1"/>
      <c r="F10857" s="1"/>
      <c r="G10857" s="85" t="s">
        <v>4005</v>
      </c>
      <c r="H10857" s="85"/>
      <c r="I10857" s="85"/>
      <c r="J10857" s="85"/>
      <c r="K10857" s="29">
        <f>SUM(K10854:K10856)</f>
        <v>73.08</v>
      </c>
    </row>
    <row r="10858" spans="1:11" ht="15" customHeight="1" x14ac:dyDescent="0.25">
      <c r="A10858" s="9"/>
      <c r="B10858" s="9"/>
      <c r="C10858" s="9"/>
      <c r="D10858" s="9"/>
      <c r="E10858" s="9"/>
      <c r="F10858" s="9"/>
      <c r="G10858" s="92" t="s">
        <v>4006</v>
      </c>
      <c r="H10858" s="92"/>
      <c r="I10858" s="92"/>
      <c r="J10858" s="92"/>
      <c r="K10858" s="33">
        <f>SUM(K10852,K10857)</f>
        <v>77.435999999999993</v>
      </c>
    </row>
    <row r="10859" spans="1:11" ht="15" customHeight="1" x14ac:dyDescent="0.25">
      <c r="A10859" s="9"/>
      <c r="B10859" s="9"/>
      <c r="C10859" s="9"/>
      <c r="D10859" s="9"/>
      <c r="E10859" s="9"/>
      <c r="F10859" s="9"/>
      <c r="G10859" s="92" t="s">
        <v>4007</v>
      </c>
      <c r="H10859" s="92"/>
      <c r="I10859" s="92"/>
      <c r="J10859" s="92"/>
      <c r="K10859" s="35">
        <v>22.5</v>
      </c>
    </row>
    <row r="10860" spans="1:11" ht="15" customHeight="1" x14ac:dyDescent="0.25">
      <c r="A10860" s="9"/>
      <c r="B10860" s="9"/>
      <c r="C10860" s="9"/>
      <c r="D10860" s="9"/>
      <c r="E10860" s="9"/>
      <c r="F10860" s="9"/>
      <c r="G10860" s="92" t="s">
        <v>4008</v>
      </c>
      <c r="H10860" s="92"/>
      <c r="I10860" s="92"/>
      <c r="J10860" s="92"/>
      <c r="K10860" s="33">
        <f>TRUNC(K10858/K10859,4)</f>
        <v>3.4416000000000002</v>
      </c>
    </row>
    <row r="10861" spans="1:11" ht="15" customHeight="1" x14ac:dyDescent="0.25">
      <c r="A10861" s="9"/>
      <c r="B10861" s="9"/>
      <c r="C10861" s="9"/>
      <c r="D10861" s="9"/>
      <c r="E10861" s="9"/>
      <c r="F10861" s="9"/>
      <c r="G10861" s="92" t="s">
        <v>4029</v>
      </c>
      <c r="H10861" s="92"/>
      <c r="I10861" s="92"/>
      <c r="J10861" s="92"/>
      <c r="K10861" s="33">
        <f>SUM(K10860)</f>
        <v>3.4416000000000002</v>
      </c>
    </row>
    <row r="10862" spans="1:11" ht="15" customHeight="1" x14ac:dyDescent="0.25">
      <c r="A10862" s="9"/>
      <c r="B10862" s="9"/>
      <c r="C10862" s="9"/>
      <c r="D10862" s="9"/>
      <c r="E10862" s="9"/>
      <c r="F10862" s="9"/>
      <c r="G10862" s="92" t="s">
        <v>3913</v>
      </c>
      <c r="H10862" s="92"/>
      <c r="I10862" s="92"/>
      <c r="J10862" s="92"/>
      <c r="K10862" s="29">
        <f>ROUND(SUM(K10861),2)</f>
        <v>3.44</v>
      </c>
    </row>
    <row r="10863" spans="1:11" ht="9.9499999999999993" customHeight="1" x14ac:dyDescent="0.25">
      <c r="A10863" s="9"/>
      <c r="B10863" s="9"/>
      <c r="C10863" s="9"/>
      <c r="D10863" s="9"/>
      <c r="E10863" s="9"/>
      <c r="F10863" s="9"/>
      <c r="G10863" s="100"/>
      <c r="H10863" s="100"/>
      <c r="I10863" s="100"/>
      <c r="J10863" s="100"/>
      <c r="K10863" s="100"/>
    </row>
    <row r="10864" spans="1:11" ht="20.100000000000001" customHeight="1" x14ac:dyDescent="0.25">
      <c r="A10864" s="99" t="s">
        <v>2949</v>
      </c>
      <c r="B10864" s="99"/>
      <c r="C10864" s="99"/>
      <c r="D10864" s="99"/>
      <c r="E10864" s="99"/>
      <c r="F10864" s="99"/>
      <c r="G10864" s="99"/>
      <c r="H10864" s="99"/>
      <c r="I10864" s="99"/>
      <c r="J10864" s="99"/>
      <c r="K10864" s="99"/>
    </row>
    <row r="10865" spans="1:11" ht="15" customHeight="1" x14ac:dyDescent="0.25">
      <c r="A10865" s="93" t="s">
        <v>3893</v>
      </c>
      <c r="B10865" s="93"/>
      <c r="C10865" s="93"/>
      <c r="D10865" s="94" t="s">
        <v>3</v>
      </c>
      <c r="E10865" s="94"/>
      <c r="F10865" s="23" t="s">
        <v>4</v>
      </c>
      <c r="G10865" s="94" t="s">
        <v>3894</v>
      </c>
      <c r="H10865" s="94"/>
      <c r="I10865" s="94" t="s">
        <v>3895</v>
      </c>
      <c r="J10865" s="94"/>
      <c r="K10865" s="23" t="s">
        <v>3896</v>
      </c>
    </row>
    <row r="10866" spans="1:11" ht="15" customHeight="1" x14ac:dyDescent="0.25">
      <c r="A10866" s="24" t="s">
        <v>3951</v>
      </c>
      <c r="B10866" s="95" t="s">
        <v>3952</v>
      </c>
      <c r="C10866" s="95"/>
      <c r="D10866" s="96" t="s">
        <v>3953</v>
      </c>
      <c r="E10866" s="96"/>
      <c r="F10866" s="24" t="s">
        <v>3954</v>
      </c>
      <c r="G10866" s="97">
        <v>4.0000000000000001E-3</v>
      </c>
      <c r="H10866" s="97"/>
      <c r="I10866" s="98">
        <v>215</v>
      </c>
      <c r="J10866" s="98"/>
      <c r="K10866" s="27">
        <f>ROUND(ROUND(G10866,8)*I10866,2)</f>
        <v>0.86</v>
      </c>
    </row>
    <row r="10867" spans="1:11" ht="15" customHeight="1" x14ac:dyDescent="0.25">
      <c r="A10867" s="24" t="s">
        <v>3955</v>
      </c>
      <c r="B10867" s="95" t="s">
        <v>3956</v>
      </c>
      <c r="C10867" s="95"/>
      <c r="D10867" s="96" t="s">
        <v>20</v>
      </c>
      <c r="E10867" s="96"/>
      <c r="F10867" s="24" t="s">
        <v>3903</v>
      </c>
      <c r="G10867" s="97">
        <v>5.0000000000000001E-3</v>
      </c>
      <c r="H10867" s="97"/>
      <c r="I10867" s="98">
        <v>19.37</v>
      </c>
      <c r="J10867" s="98"/>
      <c r="K10867" s="27">
        <f>ROUND(ROUND(G10867,8)*I10867,2)</f>
        <v>0.1</v>
      </c>
    </row>
    <row r="10868" spans="1:11" ht="15" customHeight="1" x14ac:dyDescent="0.25">
      <c r="A10868" s="9"/>
      <c r="B10868" s="9"/>
      <c r="C10868" s="9"/>
      <c r="D10868" s="9"/>
      <c r="E10868" s="9"/>
      <c r="F10868" s="9"/>
      <c r="G10868" s="91" t="s">
        <v>3906</v>
      </c>
      <c r="H10868" s="91"/>
      <c r="I10868" s="91"/>
      <c r="J10868" s="91"/>
      <c r="K10868" s="28">
        <f>SUM(K10866:K10867)</f>
        <v>0.96</v>
      </c>
    </row>
    <row r="10869" spans="1:11" ht="15" customHeight="1" x14ac:dyDescent="0.25">
      <c r="A10869" s="93" t="s">
        <v>3907</v>
      </c>
      <c r="B10869" s="93"/>
      <c r="C10869" s="93"/>
      <c r="D10869" s="94" t="s">
        <v>3</v>
      </c>
      <c r="E10869" s="94"/>
      <c r="F10869" s="23" t="s">
        <v>4</v>
      </c>
      <c r="G10869" s="94" t="s">
        <v>3894</v>
      </c>
      <c r="H10869" s="94"/>
      <c r="I10869" s="94" t="s">
        <v>3895</v>
      </c>
      <c r="J10869" s="94"/>
      <c r="K10869" s="23" t="s">
        <v>3896</v>
      </c>
    </row>
    <row r="10870" spans="1:11" ht="21" customHeight="1" x14ac:dyDescent="0.25">
      <c r="A10870" s="24" t="s">
        <v>3908</v>
      </c>
      <c r="B10870" s="95" t="s">
        <v>3909</v>
      </c>
      <c r="C10870" s="95"/>
      <c r="D10870" s="96" t="s">
        <v>20</v>
      </c>
      <c r="E10870" s="96"/>
      <c r="F10870" s="24" t="s">
        <v>2056</v>
      </c>
      <c r="G10870" s="97">
        <v>0.03</v>
      </c>
      <c r="H10870" s="97"/>
      <c r="I10870" s="98">
        <v>32.24</v>
      </c>
      <c r="J10870" s="98"/>
      <c r="K10870" s="27">
        <f>ROUND(ROUND(G10870,8)*I10870,2)</f>
        <v>0.97</v>
      </c>
    </row>
    <row r="10871" spans="1:11" ht="15" customHeight="1" x14ac:dyDescent="0.25">
      <c r="A10871" s="24" t="s">
        <v>3910</v>
      </c>
      <c r="B10871" s="95" t="s">
        <v>3911</v>
      </c>
      <c r="C10871" s="95"/>
      <c r="D10871" s="96" t="s">
        <v>20</v>
      </c>
      <c r="E10871" s="96"/>
      <c r="F10871" s="24" t="s">
        <v>2056</v>
      </c>
      <c r="G10871" s="97">
        <v>0.03</v>
      </c>
      <c r="H10871" s="97"/>
      <c r="I10871" s="98">
        <v>24.94</v>
      </c>
      <c r="J10871" s="98"/>
      <c r="K10871" s="27">
        <f>ROUND(ROUND(G10871,8)*I10871,2)</f>
        <v>0.75</v>
      </c>
    </row>
    <row r="10872" spans="1:11" ht="18" customHeight="1" x14ac:dyDescent="0.25">
      <c r="A10872" s="9"/>
      <c r="B10872" s="9"/>
      <c r="C10872" s="9"/>
      <c r="D10872" s="9"/>
      <c r="E10872" s="9"/>
      <c r="F10872" s="9"/>
      <c r="G10872" s="91" t="s">
        <v>3912</v>
      </c>
      <c r="H10872" s="91"/>
      <c r="I10872" s="91"/>
      <c r="J10872" s="91"/>
      <c r="K10872" s="28">
        <f>SUM(K10870:K10871)</f>
        <v>1.72</v>
      </c>
    </row>
    <row r="10873" spans="1:11" ht="15" customHeight="1" x14ac:dyDescent="0.25">
      <c r="A10873" s="9"/>
      <c r="B10873" s="9"/>
      <c r="C10873" s="9"/>
      <c r="D10873" s="9"/>
      <c r="E10873" s="9"/>
      <c r="F10873" s="9"/>
      <c r="G10873" s="92" t="s">
        <v>3913</v>
      </c>
      <c r="H10873" s="92"/>
      <c r="I10873" s="92"/>
      <c r="J10873" s="92"/>
      <c r="K10873" s="29">
        <f>ROUND(SUM(K10868,K10872),2)</f>
        <v>2.68</v>
      </c>
    </row>
    <row r="10874" spans="1:11" ht="9.9499999999999993" customHeight="1" x14ac:dyDescent="0.25">
      <c r="A10874" s="9"/>
      <c r="B10874" s="9"/>
      <c r="C10874" s="9"/>
      <c r="D10874" s="9"/>
      <c r="E10874" s="9"/>
      <c r="F10874" s="9"/>
      <c r="G10874" s="100"/>
      <c r="H10874" s="100"/>
      <c r="I10874" s="100"/>
      <c r="J10874" s="100"/>
      <c r="K10874" s="100"/>
    </row>
    <row r="10875" spans="1:11" ht="20.100000000000001" customHeight="1" x14ac:dyDescent="0.25">
      <c r="A10875" s="99" t="s">
        <v>2950</v>
      </c>
      <c r="B10875" s="99"/>
      <c r="C10875" s="99"/>
      <c r="D10875" s="99"/>
      <c r="E10875" s="99"/>
      <c r="F10875" s="99"/>
      <c r="G10875" s="99"/>
      <c r="H10875" s="99"/>
      <c r="I10875" s="99"/>
      <c r="J10875" s="99"/>
      <c r="K10875" s="99"/>
    </row>
    <row r="10876" spans="1:11" ht="15" customHeight="1" x14ac:dyDescent="0.25">
      <c r="A10876" s="93" t="s">
        <v>3916</v>
      </c>
      <c r="B10876" s="93"/>
      <c r="C10876" s="93"/>
      <c r="D10876" s="94" t="s">
        <v>3</v>
      </c>
      <c r="E10876" s="94"/>
      <c r="F10876" s="23" t="s">
        <v>4</v>
      </c>
      <c r="G10876" s="94" t="s">
        <v>3894</v>
      </c>
      <c r="H10876" s="94"/>
      <c r="I10876" s="94" t="s">
        <v>3895</v>
      </c>
      <c r="J10876" s="94"/>
      <c r="K10876" s="23" t="s">
        <v>3896</v>
      </c>
    </row>
    <row r="10877" spans="1:11" ht="29.1" customHeight="1" x14ac:dyDescent="0.25">
      <c r="A10877" s="24" t="s">
        <v>3957</v>
      </c>
      <c r="B10877" s="95" t="s">
        <v>3958</v>
      </c>
      <c r="C10877" s="95"/>
      <c r="D10877" s="96" t="s">
        <v>20</v>
      </c>
      <c r="E10877" s="96"/>
      <c r="F10877" s="24" t="s">
        <v>3936</v>
      </c>
      <c r="G10877" s="97">
        <v>2.8999999999999998E-3</v>
      </c>
      <c r="H10877" s="97"/>
      <c r="I10877" s="98">
        <v>75.540000000000006</v>
      </c>
      <c r="J10877" s="98"/>
      <c r="K10877" s="27">
        <f>TRUNC(TRUNC(G10877,8)*I10877,2)</f>
        <v>0.21</v>
      </c>
    </row>
    <row r="10878" spans="1:11" ht="29.1" customHeight="1" x14ac:dyDescent="0.25">
      <c r="A10878" s="24" t="s">
        <v>3959</v>
      </c>
      <c r="B10878" s="95" t="s">
        <v>3960</v>
      </c>
      <c r="C10878" s="95"/>
      <c r="D10878" s="96" t="s">
        <v>20</v>
      </c>
      <c r="E10878" s="96"/>
      <c r="F10878" s="24" t="s">
        <v>30</v>
      </c>
      <c r="G10878" s="97">
        <v>1.6999999999999999E-3</v>
      </c>
      <c r="H10878" s="97"/>
      <c r="I10878" s="98">
        <v>198.53</v>
      </c>
      <c r="J10878" s="98"/>
      <c r="K10878" s="27">
        <f>TRUNC(TRUNC(G10878,8)*I10878,2)</f>
        <v>0.33</v>
      </c>
    </row>
    <row r="10879" spans="1:11" ht="18" customHeight="1" x14ac:dyDescent="0.25">
      <c r="A10879" s="9"/>
      <c r="B10879" s="9"/>
      <c r="C10879" s="9"/>
      <c r="D10879" s="9"/>
      <c r="E10879" s="9"/>
      <c r="F10879" s="9"/>
      <c r="G10879" s="91" t="s">
        <v>3919</v>
      </c>
      <c r="H10879" s="91"/>
      <c r="I10879" s="91"/>
      <c r="J10879" s="91"/>
      <c r="K10879" s="28">
        <f>SUM(K10877:K10878)</f>
        <v>0.54</v>
      </c>
    </row>
    <row r="10880" spans="1:11" ht="15" customHeight="1" x14ac:dyDescent="0.25">
      <c r="A10880" s="93" t="s">
        <v>3907</v>
      </c>
      <c r="B10880" s="93"/>
      <c r="C10880" s="93"/>
      <c r="D10880" s="94" t="s">
        <v>3</v>
      </c>
      <c r="E10880" s="94"/>
      <c r="F10880" s="23" t="s">
        <v>4</v>
      </c>
      <c r="G10880" s="94" t="s">
        <v>3894</v>
      </c>
      <c r="H10880" s="94"/>
      <c r="I10880" s="94" t="s">
        <v>3895</v>
      </c>
      <c r="J10880" s="94"/>
      <c r="K10880" s="23" t="s">
        <v>3896</v>
      </c>
    </row>
    <row r="10881" spans="1:11" ht="15" customHeight="1" x14ac:dyDescent="0.25">
      <c r="A10881" s="24" t="s">
        <v>3961</v>
      </c>
      <c r="B10881" s="95" t="s">
        <v>3962</v>
      </c>
      <c r="C10881" s="95"/>
      <c r="D10881" s="96" t="s">
        <v>20</v>
      </c>
      <c r="E10881" s="96"/>
      <c r="F10881" s="24" t="s">
        <v>2056</v>
      </c>
      <c r="G10881" s="97">
        <v>4.5999999999999999E-3</v>
      </c>
      <c r="H10881" s="97"/>
      <c r="I10881" s="98">
        <v>29.5</v>
      </c>
      <c r="J10881" s="98"/>
      <c r="K10881" s="27">
        <f>TRUNC(TRUNC(G10881,8)*I10881,2)</f>
        <v>0.13</v>
      </c>
    </row>
    <row r="10882" spans="1:11" ht="18" customHeight="1" x14ac:dyDescent="0.25">
      <c r="A10882" s="9"/>
      <c r="B10882" s="9"/>
      <c r="C10882" s="9"/>
      <c r="D10882" s="9"/>
      <c r="E10882" s="9"/>
      <c r="F10882" s="9"/>
      <c r="G10882" s="91" t="s">
        <v>3912</v>
      </c>
      <c r="H10882" s="91"/>
      <c r="I10882" s="91"/>
      <c r="J10882" s="91"/>
      <c r="K10882" s="28">
        <f>SUM(K10881:K10881)</f>
        <v>0.13</v>
      </c>
    </row>
    <row r="10883" spans="1:11" ht="15" customHeight="1" x14ac:dyDescent="0.25">
      <c r="A10883" s="9"/>
      <c r="B10883" s="9"/>
      <c r="C10883" s="9"/>
      <c r="D10883" s="9"/>
      <c r="E10883" s="9"/>
      <c r="F10883" s="9"/>
      <c r="G10883" s="92" t="s">
        <v>3913</v>
      </c>
      <c r="H10883" s="92"/>
      <c r="I10883" s="92"/>
      <c r="J10883" s="92"/>
      <c r="K10883" s="29">
        <f>ROUND(SUM(K10879,K10882),2)</f>
        <v>0.67</v>
      </c>
    </row>
    <row r="10884" spans="1:11" ht="9.9499999999999993" customHeight="1" x14ac:dyDescent="0.25">
      <c r="A10884" s="9"/>
      <c r="B10884" s="9"/>
      <c r="C10884" s="9"/>
      <c r="D10884" s="9"/>
      <c r="E10884" s="9"/>
      <c r="F10884" s="9"/>
      <c r="G10884" s="100"/>
      <c r="H10884" s="100"/>
      <c r="I10884" s="100"/>
      <c r="J10884" s="100"/>
      <c r="K10884" s="100"/>
    </row>
    <row r="10885" spans="1:11" ht="20.100000000000001" customHeight="1" x14ac:dyDescent="0.25">
      <c r="A10885" s="99" t="s">
        <v>2951</v>
      </c>
      <c r="B10885" s="99"/>
      <c r="C10885" s="99"/>
      <c r="D10885" s="99"/>
      <c r="E10885" s="99"/>
      <c r="F10885" s="99"/>
      <c r="G10885" s="99"/>
      <c r="H10885" s="99"/>
      <c r="I10885" s="99"/>
      <c r="J10885" s="99"/>
      <c r="K10885" s="99"/>
    </row>
    <row r="10886" spans="1:11" ht="15" customHeight="1" x14ac:dyDescent="0.25">
      <c r="A10886" s="93" t="s">
        <v>3916</v>
      </c>
      <c r="B10886" s="93"/>
      <c r="C10886" s="93"/>
      <c r="D10886" s="94" t="s">
        <v>3</v>
      </c>
      <c r="E10886" s="94"/>
      <c r="F10886" s="23" t="s">
        <v>4</v>
      </c>
      <c r="G10886" s="94" t="s">
        <v>3894</v>
      </c>
      <c r="H10886" s="94"/>
      <c r="I10886" s="94" t="s">
        <v>3895</v>
      </c>
      <c r="J10886" s="94"/>
      <c r="K10886" s="23" t="s">
        <v>3896</v>
      </c>
    </row>
    <row r="10887" spans="1:11" ht="29.1" customHeight="1" x14ac:dyDescent="0.25">
      <c r="A10887" s="24" t="s">
        <v>3957</v>
      </c>
      <c r="B10887" s="95" t="s">
        <v>3958</v>
      </c>
      <c r="C10887" s="95"/>
      <c r="D10887" s="96" t="s">
        <v>20</v>
      </c>
      <c r="E10887" s="96"/>
      <c r="F10887" s="24" t="s">
        <v>3936</v>
      </c>
      <c r="G10887" s="97">
        <v>1.95E-2</v>
      </c>
      <c r="H10887" s="97"/>
      <c r="I10887" s="98">
        <v>75.540000000000006</v>
      </c>
      <c r="J10887" s="98"/>
      <c r="K10887" s="27">
        <f>TRUNC(TRUNC(G10887,8)*I10887,2)</f>
        <v>1.47</v>
      </c>
    </row>
    <row r="10888" spans="1:11" ht="29.1" customHeight="1" x14ac:dyDescent="0.25">
      <c r="A10888" s="24" t="s">
        <v>3959</v>
      </c>
      <c r="B10888" s="95" t="s">
        <v>3960</v>
      </c>
      <c r="C10888" s="95"/>
      <c r="D10888" s="96" t="s">
        <v>20</v>
      </c>
      <c r="E10888" s="96"/>
      <c r="F10888" s="24" t="s">
        <v>30</v>
      </c>
      <c r="G10888" s="97">
        <v>1.15E-2</v>
      </c>
      <c r="H10888" s="97"/>
      <c r="I10888" s="98">
        <v>198.53</v>
      </c>
      <c r="J10888" s="98"/>
      <c r="K10888" s="27">
        <f>TRUNC(TRUNC(G10888,8)*I10888,2)</f>
        <v>2.2799999999999998</v>
      </c>
    </row>
    <row r="10889" spans="1:11" ht="18" customHeight="1" x14ac:dyDescent="0.25">
      <c r="A10889" s="9"/>
      <c r="B10889" s="9"/>
      <c r="C10889" s="9"/>
      <c r="D10889" s="9"/>
      <c r="E10889" s="9"/>
      <c r="F10889" s="9"/>
      <c r="G10889" s="91" t="s">
        <v>3919</v>
      </c>
      <c r="H10889" s="91"/>
      <c r="I10889" s="91"/>
      <c r="J10889" s="91"/>
      <c r="K10889" s="28">
        <f>SUM(K10887:K10888)</f>
        <v>3.75</v>
      </c>
    </row>
    <row r="10890" spans="1:11" ht="15" customHeight="1" x14ac:dyDescent="0.25">
      <c r="A10890" s="93" t="s">
        <v>3907</v>
      </c>
      <c r="B10890" s="93"/>
      <c r="C10890" s="93"/>
      <c r="D10890" s="94" t="s">
        <v>3</v>
      </c>
      <c r="E10890" s="94"/>
      <c r="F10890" s="23" t="s">
        <v>4</v>
      </c>
      <c r="G10890" s="94" t="s">
        <v>3894</v>
      </c>
      <c r="H10890" s="94"/>
      <c r="I10890" s="94" t="s">
        <v>3895</v>
      </c>
      <c r="J10890" s="94"/>
      <c r="K10890" s="23" t="s">
        <v>3896</v>
      </c>
    </row>
    <row r="10891" spans="1:11" ht="15" customHeight="1" x14ac:dyDescent="0.25">
      <c r="A10891" s="24" t="s">
        <v>3910</v>
      </c>
      <c r="B10891" s="95" t="s">
        <v>3911</v>
      </c>
      <c r="C10891" s="95"/>
      <c r="D10891" s="96" t="s">
        <v>20</v>
      </c>
      <c r="E10891" s="96"/>
      <c r="F10891" s="24" t="s">
        <v>2056</v>
      </c>
      <c r="G10891" s="97">
        <v>3.1E-2</v>
      </c>
      <c r="H10891" s="97"/>
      <c r="I10891" s="98">
        <v>24.94</v>
      </c>
      <c r="J10891" s="98"/>
      <c r="K10891" s="27">
        <f>TRUNC(TRUNC(G10891,8)*I10891,2)</f>
        <v>0.77</v>
      </c>
    </row>
    <row r="10892" spans="1:11" ht="18" customHeight="1" x14ac:dyDescent="0.25">
      <c r="A10892" s="9"/>
      <c r="B10892" s="9"/>
      <c r="C10892" s="9"/>
      <c r="D10892" s="9"/>
      <c r="E10892" s="9"/>
      <c r="F10892" s="9"/>
      <c r="G10892" s="91" t="s">
        <v>3912</v>
      </c>
      <c r="H10892" s="91"/>
      <c r="I10892" s="91"/>
      <c r="J10892" s="91"/>
      <c r="K10892" s="28">
        <f>SUM(K10891:K10891)</f>
        <v>0.77</v>
      </c>
    </row>
    <row r="10893" spans="1:11" ht="15" customHeight="1" x14ac:dyDescent="0.25">
      <c r="A10893" s="9"/>
      <c r="B10893" s="9"/>
      <c r="C10893" s="9"/>
      <c r="D10893" s="9"/>
      <c r="E10893" s="9"/>
      <c r="F10893" s="9"/>
      <c r="G10893" s="92" t="s">
        <v>3913</v>
      </c>
      <c r="H10893" s="92"/>
      <c r="I10893" s="92"/>
      <c r="J10893" s="92"/>
      <c r="K10893" s="29">
        <f>ROUND(SUM(K10889,K10892),2)</f>
        <v>4.5199999999999996</v>
      </c>
    </row>
    <row r="10894" spans="1:11" ht="9.9499999999999993" customHeight="1" x14ac:dyDescent="0.25">
      <c r="A10894" s="9"/>
      <c r="B10894" s="9"/>
      <c r="C10894" s="9"/>
      <c r="D10894" s="9"/>
      <c r="E10894" s="9"/>
      <c r="F10894" s="9"/>
      <c r="G10894" s="100"/>
      <c r="H10894" s="100"/>
      <c r="I10894" s="100"/>
      <c r="J10894" s="100"/>
      <c r="K10894" s="100"/>
    </row>
    <row r="10895" spans="1:11" ht="20.100000000000001" customHeight="1" x14ac:dyDescent="0.25">
      <c r="A10895" s="99" t="s">
        <v>2952</v>
      </c>
      <c r="B10895" s="99"/>
      <c r="C10895" s="99"/>
      <c r="D10895" s="99"/>
      <c r="E10895" s="99"/>
      <c r="F10895" s="99"/>
      <c r="G10895" s="99"/>
      <c r="H10895" s="99"/>
      <c r="I10895" s="99"/>
      <c r="J10895" s="99"/>
      <c r="K10895" s="99"/>
    </row>
    <row r="10896" spans="1:11" ht="15" customHeight="1" x14ac:dyDescent="0.25">
      <c r="A10896" s="93" t="s">
        <v>3916</v>
      </c>
      <c r="B10896" s="93"/>
      <c r="C10896" s="93"/>
      <c r="D10896" s="94" t="s">
        <v>3</v>
      </c>
      <c r="E10896" s="94"/>
      <c r="F10896" s="23" t="s">
        <v>4</v>
      </c>
      <c r="G10896" s="94" t="s">
        <v>3894</v>
      </c>
      <c r="H10896" s="94"/>
      <c r="I10896" s="94" t="s">
        <v>3895</v>
      </c>
      <c r="J10896" s="94"/>
      <c r="K10896" s="23" t="s">
        <v>3896</v>
      </c>
    </row>
    <row r="10897" spans="1:11" ht="29.1" customHeight="1" x14ac:dyDescent="0.25">
      <c r="A10897" s="24" t="s">
        <v>3963</v>
      </c>
      <c r="B10897" s="95" t="s">
        <v>3964</v>
      </c>
      <c r="C10897" s="95"/>
      <c r="D10897" s="96" t="s">
        <v>20</v>
      </c>
      <c r="E10897" s="96"/>
      <c r="F10897" s="24" t="s">
        <v>3936</v>
      </c>
      <c r="G10897" s="97">
        <v>0.86950000000000005</v>
      </c>
      <c r="H10897" s="97"/>
      <c r="I10897" s="98">
        <v>8.9</v>
      </c>
      <c r="J10897" s="98"/>
      <c r="K10897" s="27">
        <f>TRUNC(TRUNC(G10897,8)*I10897,2)</f>
        <v>7.73</v>
      </c>
    </row>
    <row r="10898" spans="1:11" ht="29.1" customHeight="1" x14ac:dyDescent="0.25">
      <c r="A10898" s="24" t="s">
        <v>3965</v>
      </c>
      <c r="B10898" s="95" t="s">
        <v>3966</v>
      </c>
      <c r="C10898" s="95"/>
      <c r="D10898" s="96" t="s">
        <v>20</v>
      </c>
      <c r="E10898" s="96"/>
      <c r="F10898" s="24" t="s">
        <v>30</v>
      </c>
      <c r="G10898" s="97">
        <v>1.137</v>
      </c>
      <c r="H10898" s="97"/>
      <c r="I10898" s="98">
        <v>32.76</v>
      </c>
      <c r="J10898" s="98"/>
      <c r="K10898" s="27">
        <f>TRUNC(TRUNC(G10898,8)*I10898,2)</f>
        <v>37.24</v>
      </c>
    </row>
    <row r="10899" spans="1:11" ht="21" customHeight="1" x14ac:dyDescent="0.25">
      <c r="A10899" s="24" t="s">
        <v>3967</v>
      </c>
      <c r="B10899" s="95" t="s">
        <v>3968</v>
      </c>
      <c r="C10899" s="95"/>
      <c r="D10899" s="96" t="s">
        <v>20</v>
      </c>
      <c r="E10899" s="96"/>
      <c r="F10899" s="24" t="s">
        <v>3936</v>
      </c>
      <c r="G10899" s="97">
        <v>0.86950000000000005</v>
      </c>
      <c r="H10899" s="97"/>
      <c r="I10899" s="98">
        <v>27.59</v>
      </c>
      <c r="J10899" s="98"/>
      <c r="K10899" s="27">
        <f>TRUNC(TRUNC(G10899,8)*I10899,2)</f>
        <v>23.98</v>
      </c>
    </row>
    <row r="10900" spans="1:11" ht="21" customHeight="1" x14ac:dyDescent="0.25">
      <c r="A10900" s="24" t="s">
        <v>3969</v>
      </c>
      <c r="B10900" s="95" t="s">
        <v>3970</v>
      </c>
      <c r="C10900" s="95"/>
      <c r="D10900" s="96" t="s">
        <v>20</v>
      </c>
      <c r="E10900" s="96"/>
      <c r="F10900" s="24" t="s">
        <v>30</v>
      </c>
      <c r="G10900" s="97">
        <v>1.137</v>
      </c>
      <c r="H10900" s="97"/>
      <c r="I10900" s="98">
        <v>28.09</v>
      </c>
      <c r="J10900" s="98"/>
      <c r="K10900" s="27">
        <f>TRUNC(TRUNC(G10900,8)*I10900,2)</f>
        <v>31.93</v>
      </c>
    </row>
    <row r="10901" spans="1:11" ht="18" customHeight="1" x14ac:dyDescent="0.25">
      <c r="A10901" s="9"/>
      <c r="B10901" s="9"/>
      <c r="C10901" s="9"/>
      <c r="D10901" s="9"/>
      <c r="E10901" s="9"/>
      <c r="F10901" s="9"/>
      <c r="G10901" s="91" t="s">
        <v>3919</v>
      </c>
      <c r="H10901" s="91"/>
      <c r="I10901" s="91"/>
      <c r="J10901" s="91"/>
      <c r="K10901" s="28">
        <f>SUM(K10897:K10900)</f>
        <v>100.88</v>
      </c>
    </row>
    <row r="10902" spans="1:11" ht="15" customHeight="1" x14ac:dyDescent="0.25">
      <c r="A10902" s="93" t="s">
        <v>3907</v>
      </c>
      <c r="B10902" s="93"/>
      <c r="C10902" s="93"/>
      <c r="D10902" s="94" t="s">
        <v>3</v>
      </c>
      <c r="E10902" s="94"/>
      <c r="F10902" s="23" t="s">
        <v>4</v>
      </c>
      <c r="G10902" s="94" t="s">
        <v>3894</v>
      </c>
      <c r="H10902" s="94"/>
      <c r="I10902" s="94" t="s">
        <v>3895</v>
      </c>
      <c r="J10902" s="94"/>
      <c r="K10902" s="23" t="s">
        <v>3896</v>
      </c>
    </row>
    <row r="10903" spans="1:11" ht="15" customHeight="1" x14ac:dyDescent="0.25">
      <c r="A10903" s="24" t="s">
        <v>3971</v>
      </c>
      <c r="B10903" s="95" t="s">
        <v>3972</v>
      </c>
      <c r="C10903" s="95"/>
      <c r="D10903" s="96" t="s">
        <v>20</v>
      </c>
      <c r="E10903" s="96"/>
      <c r="F10903" s="24" t="s">
        <v>2056</v>
      </c>
      <c r="G10903" s="97">
        <v>7.22E-2</v>
      </c>
      <c r="H10903" s="97"/>
      <c r="I10903" s="98">
        <v>32.69</v>
      </c>
      <c r="J10903" s="98"/>
      <c r="K10903" s="27">
        <f>TRUNC(TRUNC(G10903,8)*I10903,2)</f>
        <v>2.36</v>
      </c>
    </row>
    <row r="10904" spans="1:11" ht="15" customHeight="1" x14ac:dyDescent="0.25">
      <c r="A10904" s="24" t="s">
        <v>3910</v>
      </c>
      <c r="B10904" s="95" t="s">
        <v>3911</v>
      </c>
      <c r="C10904" s="95"/>
      <c r="D10904" s="96" t="s">
        <v>20</v>
      </c>
      <c r="E10904" s="96"/>
      <c r="F10904" s="24" t="s">
        <v>2056</v>
      </c>
      <c r="G10904" s="97">
        <v>0.44790000000000002</v>
      </c>
      <c r="H10904" s="97"/>
      <c r="I10904" s="98">
        <v>24.94</v>
      </c>
      <c r="J10904" s="98"/>
      <c r="K10904" s="27">
        <f>TRUNC(TRUNC(G10904,8)*I10904,2)</f>
        <v>11.17</v>
      </c>
    </row>
    <row r="10905" spans="1:11" ht="18" customHeight="1" x14ac:dyDescent="0.25">
      <c r="A10905" s="9"/>
      <c r="B10905" s="9"/>
      <c r="C10905" s="9"/>
      <c r="D10905" s="9"/>
      <c r="E10905" s="9"/>
      <c r="F10905" s="9"/>
      <c r="G10905" s="91" t="s">
        <v>3912</v>
      </c>
      <c r="H10905" s="91"/>
      <c r="I10905" s="91"/>
      <c r="J10905" s="91"/>
      <c r="K10905" s="28">
        <f>SUM(K10903:K10904)</f>
        <v>13.53</v>
      </c>
    </row>
    <row r="10906" spans="1:11" ht="15" customHeight="1" x14ac:dyDescent="0.25">
      <c r="A10906" s="9"/>
      <c r="B10906" s="9"/>
      <c r="C10906" s="9"/>
      <c r="D10906" s="9"/>
      <c r="E10906" s="9"/>
      <c r="F10906" s="9"/>
      <c r="G10906" s="92" t="s">
        <v>3913</v>
      </c>
      <c r="H10906" s="92"/>
      <c r="I10906" s="92"/>
      <c r="J10906" s="92"/>
      <c r="K10906" s="29">
        <f>ROUND(SUM(K10901,K10905),2)</f>
        <v>114.41</v>
      </c>
    </row>
    <row r="10907" spans="1:11" ht="9.9499999999999993" customHeight="1" x14ac:dyDescent="0.25">
      <c r="A10907" s="9"/>
      <c r="B10907" s="9"/>
      <c r="C10907" s="9"/>
      <c r="D10907" s="9"/>
      <c r="E10907" s="9"/>
      <c r="F10907" s="9"/>
      <c r="G10907" s="100"/>
      <c r="H10907" s="100"/>
      <c r="I10907" s="100"/>
      <c r="J10907" s="100"/>
      <c r="K10907" s="100"/>
    </row>
    <row r="10908" spans="1:11" ht="20.100000000000001" customHeight="1" x14ac:dyDescent="0.25">
      <c r="A10908" s="99" t="s">
        <v>2953</v>
      </c>
      <c r="B10908" s="99"/>
      <c r="C10908" s="99"/>
      <c r="D10908" s="99"/>
      <c r="E10908" s="99"/>
      <c r="F10908" s="99"/>
      <c r="G10908" s="99"/>
      <c r="H10908" s="99"/>
      <c r="I10908" s="99"/>
      <c r="J10908" s="99"/>
      <c r="K10908" s="99"/>
    </row>
    <row r="10909" spans="1:11" ht="15" customHeight="1" x14ac:dyDescent="0.25">
      <c r="A10909" s="93" t="s">
        <v>3916</v>
      </c>
      <c r="B10909" s="93"/>
      <c r="C10909" s="93"/>
      <c r="D10909" s="94" t="s">
        <v>3</v>
      </c>
      <c r="E10909" s="94"/>
      <c r="F10909" s="23" t="s">
        <v>4</v>
      </c>
      <c r="G10909" s="94" t="s">
        <v>3894</v>
      </c>
      <c r="H10909" s="94"/>
      <c r="I10909" s="94" t="s">
        <v>3895</v>
      </c>
      <c r="J10909" s="94"/>
      <c r="K10909" s="23" t="s">
        <v>3896</v>
      </c>
    </row>
    <row r="10910" spans="1:11" ht="38.1" customHeight="1" x14ac:dyDescent="0.25">
      <c r="A10910" s="24" t="s">
        <v>3973</v>
      </c>
      <c r="B10910" s="95" t="s">
        <v>3974</v>
      </c>
      <c r="C10910" s="95"/>
      <c r="D10910" s="96" t="s">
        <v>20</v>
      </c>
      <c r="E10910" s="96"/>
      <c r="F10910" s="24" t="s">
        <v>3936</v>
      </c>
      <c r="G10910" s="97">
        <v>6.3E-3</v>
      </c>
      <c r="H10910" s="97"/>
      <c r="I10910" s="98">
        <v>94.61</v>
      </c>
      <c r="J10910" s="98"/>
      <c r="K10910" s="27">
        <f>TRUNC(TRUNC(G10910,8)*I10910,2)</f>
        <v>0.59</v>
      </c>
    </row>
    <row r="10911" spans="1:11" ht="38.1" customHeight="1" x14ac:dyDescent="0.25">
      <c r="A10911" s="24" t="s">
        <v>3975</v>
      </c>
      <c r="B10911" s="95" t="s">
        <v>3976</v>
      </c>
      <c r="C10911" s="95"/>
      <c r="D10911" s="96" t="s">
        <v>20</v>
      </c>
      <c r="E10911" s="96"/>
      <c r="F10911" s="24" t="s">
        <v>30</v>
      </c>
      <c r="G10911" s="97">
        <v>1.0200000000000001E-2</v>
      </c>
      <c r="H10911" s="97"/>
      <c r="I10911" s="98">
        <v>370.94</v>
      </c>
      <c r="J10911" s="98"/>
      <c r="K10911" s="27">
        <f>TRUNC(TRUNC(G10911,8)*I10911,2)</f>
        <v>3.78</v>
      </c>
    </row>
    <row r="10912" spans="1:11" ht="29.1" customHeight="1" x14ac:dyDescent="0.25">
      <c r="A10912" s="24" t="s">
        <v>3977</v>
      </c>
      <c r="B10912" s="95" t="s">
        <v>3978</v>
      </c>
      <c r="C10912" s="95"/>
      <c r="D10912" s="96" t="s">
        <v>20</v>
      </c>
      <c r="E10912" s="96"/>
      <c r="F10912" s="24" t="s">
        <v>3936</v>
      </c>
      <c r="G10912" s="97">
        <v>4.8999999999999998E-3</v>
      </c>
      <c r="H10912" s="97"/>
      <c r="I10912" s="98">
        <v>74.180000000000007</v>
      </c>
      <c r="J10912" s="98"/>
      <c r="K10912" s="27">
        <f>TRUNC(TRUNC(G10912,8)*I10912,2)</f>
        <v>0.36</v>
      </c>
    </row>
    <row r="10913" spans="1:11" ht="29.1" customHeight="1" x14ac:dyDescent="0.25">
      <c r="A10913" s="24" t="s">
        <v>3979</v>
      </c>
      <c r="B10913" s="95" t="s">
        <v>3980</v>
      </c>
      <c r="C10913" s="95"/>
      <c r="D10913" s="96" t="s">
        <v>20</v>
      </c>
      <c r="E10913" s="96"/>
      <c r="F10913" s="24" t="s">
        <v>30</v>
      </c>
      <c r="G10913" s="97">
        <v>5.5999999999999999E-3</v>
      </c>
      <c r="H10913" s="97"/>
      <c r="I10913" s="98">
        <v>166.79</v>
      </c>
      <c r="J10913" s="98"/>
      <c r="K10913" s="27">
        <f>TRUNC(TRUNC(G10913,8)*I10913,2)</f>
        <v>0.93</v>
      </c>
    </row>
    <row r="10914" spans="1:11" ht="18" customHeight="1" x14ac:dyDescent="0.25">
      <c r="A10914" s="9"/>
      <c r="B10914" s="9"/>
      <c r="C10914" s="9"/>
      <c r="D10914" s="9"/>
      <c r="E10914" s="9"/>
      <c r="F10914" s="9"/>
      <c r="G10914" s="91" t="s">
        <v>3919</v>
      </c>
      <c r="H10914" s="91"/>
      <c r="I10914" s="91"/>
      <c r="J10914" s="91"/>
      <c r="K10914" s="28">
        <f>SUM(K10910:K10913)</f>
        <v>5.66</v>
      </c>
    </row>
    <row r="10915" spans="1:11" ht="15" customHeight="1" x14ac:dyDescent="0.25">
      <c r="A10915" s="9"/>
      <c r="B10915" s="9"/>
      <c r="C10915" s="9"/>
      <c r="D10915" s="9"/>
      <c r="E10915" s="9"/>
      <c r="F10915" s="9"/>
      <c r="G10915" s="92" t="s">
        <v>3913</v>
      </c>
      <c r="H10915" s="92"/>
      <c r="I10915" s="92"/>
      <c r="J10915" s="92"/>
      <c r="K10915" s="29">
        <f>ROUND(SUM(K10914),2)</f>
        <v>5.66</v>
      </c>
    </row>
    <row r="10916" spans="1:11" ht="9.9499999999999993" customHeight="1" x14ac:dyDescent="0.25">
      <c r="A10916" s="9"/>
      <c r="B10916" s="9"/>
      <c r="C10916" s="9"/>
      <c r="D10916" s="9"/>
      <c r="E10916" s="9"/>
      <c r="F10916" s="9"/>
      <c r="G10916" s="100"/>
      <c r="H10916" s="100"/>
      <c r="I10916" s="100"/>
      <c r="J10916" s="100"/>
      <c r="K10916" s="100"/>
    </row>
    <row r="10917" spans="1:11" ht="20.100000000000001" customHeight="1" x14ac:dyDescent="0.25">
      <c r="A10917" s="99" t="s">
        <v>2954</v>
      </c>
      <c r="B10917" s="99"/>
      <c r="C10917" s="99"/>
      <c r="D10917" s="99"/>
      <c r="E10917" s="99"/>
      <c r="F10917" s="99"/>
      <c r="G10917" s="99"/>
      <c r="H10917" s="99"/>
      <c r="I10917" s="99"/>
      <c r="J10917" s="99"/>
      <c r="K10917" s="99"/>
    </row>
    <row r="10918" spans="1:11" ht="15" customHeight="1" x14ac:dyDescent="0.25">
      <c r="A10918" s="93" t="s">
        <v>3916</v>
      </c>
      <c r="B10918" s="93"/>
      <c r="C10918" s="93"/>
      <c r="D10918" s="94" t="s">
        <v>3</v>
      </c>
      <c r="E10918" s="94"/>
      <c r="F10918" s="23" t="s">
        <v>4</v>
      </c>
      <c r="G10918" s="94" t="s">
        <v>3894</v>
      </c>
      <c r="H10918" s="94"/>
      <c r="I10918" s="94" t="s">
        <v>3895</v>
      </c>
      <c r="J10918" s="94"/>
      <c r="K10918" s="23" t="s">
        <v>3896</v>
      </c>
    </row>
    <row r="10919" spans="1:11" ht="38.1" customHeight="1" x14ac:dyDescent="0.25">
      <c r="A10919" s="24" t="s">
        <v>3973</v>
      </c>
      <c r="B10919" s="95" t="s">
        <v>3974</v>
      </c>
      <c r="C10919" s="95"/>
      <c r="D10919" s="96" t="s">
        <v>20</v>
      </c>
      <c r="E10919" s="96"/>
      <c r="F10919" s="24" t="s">
        <v>3936</v>
      </c>
      <c r="G10919" s="97">
        <v>1.2999999999999999E-3</v>
      </c>
      <c r="H10919" s="97"/>
      <c r="I10919" s="98">
        <v>94.61</v>
      </c>
      <c r="J10919" s="98"/>
      <c r="K10919" s="27">
        <f>TRUNC(TRUNC(G10919,8)*I10919,2)</f>
        <v>0.12</v>
      </c>
    </row>
    <row r="10920" spans="1:11" ht="38.1" customHeight="1" x14ac:dyDescent="0.25">
      <c r="A10920" s="24" t="s">
        <v>3975</v>
      </c>
      <c r="B10920" s="95" t="s">
        <v>3976</v>
      </c>
      <c r="C10920" s="95"/>
      <c r="D10920" s="96" t="s">
        <v>20</v>
      </c>
      <c r="E10920" s="96"/>
      <c r="F10920" s="24" t="s">
        <v>30</v>
      </c>
      <c r="G10920" s="97">
        <v>3.0999999999999999E-3</v>
      </c>
      <c r="H10920" s="97"/>
      <c r="I10920" s="98">
        <v>370.94</v>
      </c>
      <c r="J10920" s="98"/>
      <c r="K10920" s="27">
        <f>TRUNC(TRUNC(G10920,8)*I10920,2)</f>
        <v>1.1399999999999999</v>
      </c>
    </row>
    <row r="10921" spans="1:11" ht="18" customHeight="1" x14ac:dyDescent="0.25">
      <c r="A10921" s="9"/>
      <c r="B10921" s="9"/>
      <c r="C10921" s="9"/>
      <c r="D10921" s="9"/>
      <c r="E10921" s="9"/>
      <c r="F10921" s="9"/>
      <c r="G10921" s="91" t="s">
        <v>3919</v>
      </c>
      <c r="H10921" s="91"/>
      <c r="I10921" s="91"/>
      <c r="J10921" s="91"/>
      <c r="K10921" s="28">
        <f>SUM(K10919:K10920)</f>
        <v>1.2599999999999998</v>
      </c>
    </row>
    <row r="10922" spans="1:11" ht="15" customHeight="1" x14ac:dyDescent="0.25">
      <c r="A10922" s="9"/>
      <c r="B10922" s="9"/>
      <c r="C10922" s="9"/>
      <c r="D10922" s="9"/>
      <c r="E10922" s="9"/>
      <c r="F10922" s="9"/>
      <c r="G10922" s="92" t="s">
        <v>3913</v>
      </c>
      <c r="H10922" s="92"/>
      <c r="I10922" s="92"/>
      <c r="J10922" s="92"/>
      <c r="K10922" s="29">
        <f>ROUND(SUM(K10921),2)</f>
        <v>1.26</v>
      </c>
    </row>
    <row r="10923" spans="1:11" ht="9.9499999999999993" customHeight="1" x14ac:dyDescent="0.25">
      <c r="A10923" s="9"/>
      <c r="B10923" s="9"/>
      <c r="C10923" s="9"/>
      <c r="D10923" s="9"/>
      <c r="E10923" s="9"/>
      <c r="F10923" s="9"/>
      <c r="G10923" s="100"/>
      <c r="H10923" s="100"/>
      <c r="I10923" s="100"/>
      <c r="J10923" s="100"/>
      <c r="K10923" s="100"/>
    </row>
    <row r="10924" spans="1:11" ht="20.100000000000001" customHeight="1" x14ac:dyDescent="0.25">
      <c r="A10924" s="99" t="s">
        <v>2955</v>
      </c>
      <c r="B10924" s="99"/>
      <c r="C10924" s="99"/>
      <c r="D10924" s="99"/>
      <c r="E10924" s="99"/>
      <c r="F10924" s="99"/>
      <c r="G10924" s="99"/>
      <c r="H10924" s="99"/>
      <c r="I10924" s="99"/>
      <c r="J10924" s="99"/>
      <c r="K10924" s="99"/>
    </row>
    <row r="10925" spans="1:11" ht="15" customHeight="1" x14ac:dyDescent="0.25">
      <c r="A10925" s="93" t="s">
        <v>3916</v>
      </c>
      <c r="B10925" s="93"/>
      <c r="C10925" s="93"/>
      <c r="D10925" s="94" t="s">
        <v>3</v>
      </c>
      <c r="E10925" s="94"/>
      <c r="F10925" s="23" t="s">
        <v>4</v>
      </c>
      <c r="G10925" s="94" t="s">
        <v>3894</v>
      </c>
      <c r="H10925" s="94"/>
      <c r="I10925" s="94" t="s">
        <v>3895</v>
      </c>
      <c r="J10925" s="94"/>
      <c r="K10925" s="23" t="s">
        <v>3896</v>
      </c>
    </row>
    <row r="10926" spans="1:11" ht="38.1" customHeight="1" x14ac:dyDescent="0.25">
      <c r="A10926" s="24" t="s">
        <v>3973</v>
      </c>
      <c r="B10926" s="95" t="s">
        <v>3974</v>
      </c>
      <c r="C10926" s="95"/>
      <c r="D10926" s="96" t="s">
        <v>20</v>
      </c>
      <c r="E10926" s="96"/>
      <c r="F10926" s="24" t="s">
        <v>3936</v>
      </c>
      <c r="G10926" s="97">
        <v>5.0000000000000001E-4</v>
      </c>
      <c r="H10926" s="97"/>
      <c r="I10926" s="98">
        <v>94.61</v>
      </c>
      <c r="J10926" s="98"/>
      <c r="K10926" s="27">
        <f>TRUNC(TRUNC(G10926,8)*I10926,2)</f>
        <v>0.04</v>
      </c>
    </row>
    <row r="10927" spans="1:11" ht="38.1" customHeight="1" x14ac:dyDescent="0.25">
      <c r="A10927" s="24" t="s">
        <v>3975</v>
      </c>
      <c r="B10927" s="95" t="s">
        <v>3976</v>
      </c>
      <c r="C10927" s="95"/>
      <c r="D10927" s="96" t="s">
        <v>20</v>
      </c>
      <c r="E10927" s="96"/>
      <c r="F10927" s="24" t="s">
        <v>30</v>
      </c>
      <c r="G10927" s="97">
        <v>1.1999999999999999E-3</v>
      </c>
      <c r="H10927" s="97"/>
      <c r="I10927" s="98">
        <v>370.94</v>
      </c>
      <c r="J10927" s="98"/>
      <c r="K10927" s="27">
        <f>TRUNC(TRUNC(G10927,8)*I10927,2)</f>
        <v>0.44</v>
      </c>
    </row>
    <row r="10928" spans="1:11" ht="18" customHeight="1" x14ac:dyDescent="0.25">
      <c r="A10928" s="9"/>
      <c r="B10928" s="9"/>
      <c r="C10928" s="9"/>
      <c r="D10928" s="9"/>
      <c r="E10928" s="9"/>
      <c r="F10928" s="9"/>
      <c r="G10928" s="91" t="s">
        <v>3919</v>
      </c>
      <c r="H10928" s="91"/>
      <c r="I10928" s="91"/>
      <c r="J10928" s="91"/>
      <c r="K10928" s="28">
        <f>SUM(K10926:K10927)</f>
        <v>0.48</v>
      </c>
    </row>
    <row r="10929" spans="1:11" ht="15" customHeight="1" x14ac:dyDescent="0.25">
      <c r="A10929" s="9"/>
      <c r="B10929" s="9"/>
      <c r="C10929" s="9"/>
      <c r="D10929" s="9"/>
      <c r="E10929" s="9"/>
      <c r="F10929" s="9"/>
      <c r="G10929" s="92" t="s">
        <v>3913</v>
      </c>
      <c r="H10929" s="92"/>
      <c r="I10929" s="92"/>
      <c r="J10929" s="92"/>
      <c r="K10929" s="29">
        <f>ROUND(SUM(K10928),2)</f>
        <v>0.48</v>
      </c>
    </row>
    <row r="10930" spans="1:11" ht="9.9499999999999993" customHeight="1" x14ac:dyDescent="0.25">
      <c r="A10930" s="9"/>
      <c r="B10930" s="9"/>
      <c r="C10930" s="9"/>
      <c r="D10930" s="9"/>
      <c r="E10930" s="9"/>
      <c r="F10930" s="9"/>
      <c r="G10930" s="100"/>
      <c r="H10930" s="100"/>
      <c r="I10930" s="100"/>
      <c r="J10930" s="100"/>
      <c r="K10930" s="100"/>
    </row>
    <row r="10931" spans="1:11" ht="20.100000000000001" customHeight="1" x14ac:dyDescent="0.25">
      <c r="A10931" s="99" t="s">
        <v>2956</v>
      </c>
      <c r="B10931" s="99"/>
      <c r="C10931" s="99"/>
      <c r="D10931" s="99"/>
      <c r="E10931" s="99"/>
      <c r="F10931" s="99"/>
      <c r="G10931" s="99"/>
      <c r="H10931" s="99"/>
      <c r="I10931" s="99"/>
      <c r="J10931" s="99"/>
      <c r="K10931" s="99"/>
    </row>
    <row r="10932" spans="1:11" ht="15" customHeight="1" x14ac:dyDescent="0.25">
      <c r="A10932" s="93" t="s">
        <v>3981</v>
      </c>
      <c r="B10932" s="93"/>
      <c r="C10932" s="93"/>
      <c r="D10932" s="94" t="s">
        <v>3</v>
      </c>
      <c r="E10932" s="94"/>
      <c r="F10932" s="23" t="s">
        <v>4</v>
      </c>
      <c r="G10932" s="94" t="s">
        <v>3894</v>
      </c>
      <c r="H10932" s="94"/>
      <c r="I10932" s="94" t="s">
        <v>3895</v>
      </c>
      <c r="J10932" s="94"/>
      <c r="K10932" s="23" t="s">
        <v>3896</v>
      </c>
    </row>
    <row r="10933" spans="1:11" ht="21" customHeight="1" x14ac:dyDescent="0.25">
      <c r="A10933" s="24" t="s">
        <v>70</v>
      </c>
      <c r="B10933" s="95" t="s">
        <v>3982</v>
      </c>
      <c r="C10933" s="95"/>
      <c r="D10933" s="96" t="s">
        <v>25</v>
      </c>
      <c r="E10933" s="96"/>
      <c r="F10933" s="24" t="s">
        <v>61</v>
      </c>
      <c r="G10933" s="97">
        <v>1</v>
      </c>
      <c r="H10933" s="97"/>
      <c r="I10933" s="98">
        <v>28.42</v>
      </c>
      <c r="J10933" s="98"/>
      <c r="K10933" s="27">
        <f>ROUND(ROUND(G10933,8)*I10933,2)</f>
        <v>28.42</v>
      </c>
    </row>
    <row r="10934" spans="1:11" ht="15" customHeight="1" x14ac:dyDescent="0.25">
      <c r="A10934" s="9"/>
      <c r="B10934" s="9"/>
      <c r="C10934" s="9"/>
      <c r="D10934" s="9"/>
      <c r="E10934" s="9"/>
      <c r="F10934" s="9"/>
      <c r="G10934" s="91" t="s">
        <v>3983</v>
      </c>
      <c r="H10934" s="91"/>
      <c r="I10934" s="91"/>
      <c r="J10934" s="91"/>
      <c r="K10934" s="28">
        <f>SUM(K10933:K10933)</f>
        <v>28.42</v>
      </c>
    </row>
    <row r="10935" spans="1:11" ht="15" customHeight="1" x14ac:dyDescent="0.25">
      <c r="A10935" s="9"/>
      <c r="B10935" s="9"/>
      <c r="C10935" s="9"/>
      <c r="D10935" s="9"/>
      <c r="E10935" s="9"/>
      <c r="F10935" s="9"/>
      <c r="G10935" s="92" t="s">
        <v>3913</v>
      </c>
      <c r="H10935" s="92"/>
      <c r="I10935" s="92"/>
      <c r="J10935" s="92"/>
      <c r="K10935" s="29">
        <f>ROUND(SUM(K10934),2)</f>
        <v>28.42</v>
      </c>
    </row>
    <row r="10936" spans="1:11" ht="9.9499999999999993" customHeight="1" x14ac:dyDescent="0.25">
      <c r="A10936" s="9"/>
      <c r="B10936" s="9"/>
      <c r="C10936" s="9"/>
      <c r="D10936" s="9"/>
      <c r="E10936" s="9"/>
      <c r="F10936" s="9"/>
      <c r="G10936" s="100"/>
      <c r="H10936" s="100"/>
      <c r="I10936" s="100"/>
      <c r="J10936" s="100"/>
      <c r="K10936" s="100"/>
    </row>
    <row r="10937" spans="1:11" ht="20.100000000000001" customHeight="1" x14ac:dyDescent="0.25">
      <c r="A10937" s="99" t="s">
        <v>2957</v>
      </c>
      <c r="B10937" s="99"/>
      <c r="C10937" s="99"/>
      <c r="D10937" s="99"/>
      <c r="E10937" s="99"/>
      <c r="F10937" s="99"/>
      <c r="G10937" s="99"/>
      <c r="H10937" s="99"/>
      <c r="I10937" s="99"/>
      <c r="J10937" s="99"/>
      <c r="K10937" s="99"/>
    </row>
    <row r="10938" spans="1:11" ht="15" customHeight="1" x14ac:dyDescent="0.25">
      <c r="A10938" s="93" t="s">
        <v>3916</v>
      </c>
      <c r="B10938" s="93"/>
      <c r="C10938" s="93"/>
      <c r="D10938" s="94" t="s">
        <v>3</v>
      </c>
      <c r="E10938" s="94"/>
      <c r="F10938" s="23" t="s">
        <v>4</v>
      </c>
      <c r="G10938" s="94" t="s">
        <v>3894</v>
      </c>
      <c r="H10938" s="94"/>
      <c r="I10938" s="94" t="s">
        <v>3895</v>
      </c>
      <c r="J10938" s="94"/>
      <c r="K10938" s="23" t="s">
        <v>3896</v>
      </c>
    </row>
    <row r="10939" spans="1:11" ht="38.1" customHeight="1" x14ac:dyDescent="0.25">
      <c r="A10939" s="24" t="s">
        <v>3973</v>
      </c>
      <c r="B10939" s="95" t="s">
        <v>3974</v>
      </c>
      <c r="C10939" s="95"/>
      <c r="D10939" s="96" t="s">
        <v>20</v>
      </c>
      <c r="E10939" s="96"/>
      <c r="F10939" s="24" t="s">
        <v>3936</v>
      </c>
      <c r="G10939" s="97">
        <v>1.2999999999999999E-3</v>
      </c>
      <c r="H10939" s="97"/>
      <c r="I10939" s="98">
        <v>94.61</v>
      </c>
      <c r="J10939" s="98"/>
      <c r="K10939" s="27">
        <f>TRUNC(TRUNC(G10939,8)*I10939,2)</f>
        <v>0.12</v>
      </c>
    </row>
    <row r="10940" spans="1:11" ht="38.1" customHeight="1" x14ac:dyDescent="0.25">
      <c r="A10940" s="24" t="s">
        <v>3975</v>
      </c>
      <c r="B10940" s="95" t="s">
        <v>3976</v>
      </c>
      <c r="C10940" s="95"/>
      <c r="D10940" s="96" t="s">
        <v>20</v>
      </c>
      <c r="E10940" s="96"/>
      <c r="F10940" s="24" t="s">
        <v>30</v>
      </c>
      <c r="G10940" s="97">
        <v>3.0999999999999999E-3</v>
      </c>
      <c r="H10940" s="97"/>
      <c r="I10940" s="98">
        <v>370.94</v>
      </c>
      <c r="J10940" s="98"/>
      <c r="K10940" s="27">
        <f>TRUNC(TRUNC(G10940,8)*I10940,2)</f>
        <v>1.1399999999999999</v>
      </c>
    </row>
    <row r="10941" spans="1:11" ht="18" customHeight="1" x14ac:dyDescent="0.25">
      <c r="A10941" s="9"/>
      <c r="B10941" s="9"/>
      <c r="C10941" s="9"/>
      <c r="D10941" s="9"/>
      <c r="E10941" s="9"/>
      <c r="F10941" s="9"/>
      <c r="G10941" s="91" t="s">
        <v>3919</v>
      </c>
      <c r="H10941" s="91"/>
      <c r="I10941" s="91"/>
      <c r="J10941" s="91"/>
      <c r="K10941" s="28">
        <f>SUM(K10939:K10940)</f>
        <v>1.2599999999999998</v>
      </c>
    </row>
    <row r="10942" spans="1:11" ht="15" customHeight="1" x14ac:dyDescent="0.25">
      <c r="A10942" s="9"/>
      <c r="B10942" s="9"/>
      <c r="C10942" s="9"/>
      <c r="D10942" s="9"/>
      <c r="E10942" s="9"/>
      <c r="F10942" s="9"/>
      <c r="G10942" s="92" t="s">
        <v>3913</v>
      </c>
      <c r="H10942" s="92"/>
      <c r="I10942" s="92"/>
      <c r="J10942" s="92"/>
      <c r="K10942" s="29">
        <f>ROUND(SUM(K10941),2)</f>
        <v>1.26</v>
      </c>
    </row>
    <row r="10943" spans="1:11" ht="9.9499999999999993" customHeight="1" x14ac:dyDescent="0.25">
      <c r="A10943" s="9"/>
      <c r="B10943" s="9"/>
      <c r="C10943" s="9"/>
      <c r="D10943" s="9"/>
      <c r="E10943" s="9"/>
      <c r="F10943" s="9"/>
      <c r="G10943" s="100"/>
      <c r="H10943" s="100"/>
      <c r="I10943" s="100"/>
      <c r="J10943" s="100"/>
      <c r="K10943" s="100"/>
    </row>
    <row r="10944" spans="1:11" ht="20.100000000000001" customHeight="1" x14ac:dyDescent="0.25">
      <c r="A10944" s="99" t="s">
        <v>2958</v>
      </c>
      <c r="B10944" s="99"/>
      <c r="C10944" s="99"/>
      <c r="D10944" s="99"/>
      <c r="E10944" s="99"/>
      <c r="F10944" s="99"/>
      <c r="G10944" s="99"/>
      <c r="H10944" s="99"/>
      <c r="I10944" s="99"/>
      <c r="J10944" s="99"/>
      <c r="K10944" s="99"/>
    </row>
    <row r="10945" spans="1:11" ht="12.95" customHeight="1" x14ac:dyDescent="0.25">
      <c r="A10945" s="107" t="s">
        <v>3984</v>
      </c>
      <c r="B10945" s="107"/>
      <c r="C10945" s="107"/>
      <c r="D10945" s="108" t="s">
        <v>3985</v>
      </c>
      <c r="E10945" s="87" t="s">
        <v>3986</v>
      </c>
      <c r="F10945" s="87"/>
      <c r="G10945" s="87" t="s">
        <v>3987</v>
      </c>
      <c r="H10945" s="87"/>
      <c r="I10945" s="87"/>
      <c r="J10945" s="87"/>
      <c r="K10945" s="87" t="s">
        <v>3988</v>
      </c>
    </row>
    <row r="10946" spans="1:11" ht="12" customHeight="1" x14ac:dyDescent="0.25">
      <c r="A10946" s="107"/>
      <c r="B10946" s="107"/>
      <c r="C10946" s="107"/>
      <c r="D10946" s="108"/>
      <c r="E10946" s="23" t="s">
        <v>3989</v>
      </c>
      <c r="F10946" s="23" t="s">
        <v>3990</v>
      </c>
      <c r="G10946" s="94" t="s">
        <v>3989</v>
      </c>
      <c r="H10946" s="94"/>
      <c r="I10946" s="94" t="s">
        <v>3990</v>
      </c>
      <c r="J10946" s="94"/>
      <c r="K10946" s="87"/>
    </row>
    <row r="10947" spans="1:11" ht="15" customHeight="1" x14ac:dyDescent="0.25">
      <c r="A10947" s="6" t="s">
        <v>3991</v>
      </c>
      <c r="B10947" s="104" t="s">
        <v>3992</v>
      </c>
      <c r="C10947" s="104"/>
      <c r="D10947" s="31">
        <v>1</v>
      </c>
      <c r="E10947" s="32">
        <v>0.34</v>
      </c>
      <c r="F10947" s="32">
        <v>0.66</v>
      </c>
      <c r="G10947" s="105">
        <v>355.46550000000002</v>
      </c>
      <c r="H10947" s="105"/>
      <c r="I10947" s="105">
        <v>95.872399999999999</v>
      </c>
      <c r="J10947" s="105"/>
      <c r="K10947" s="33">
        <f>ROUND(D10947*(ROUND(E10947*G10947,4)+ROUND(F10947*I10947,4)),4)</f>
        <v>184.13409999999999</v>
      </c>
    </row>
    <row r="10948" spans="1:11" ht="15" customHeight="1" x14ac:dyDescent="0.25">
      <c r="A10948" s="6" t="s">
        <v>3993</v>
      </c>
      <c r="B10948" s="104" t="s">
        <v>3994</v>
      </c>
      <c r="C10948" s="104"/>
      <c r="D10948" s="31">
        <v>1</v>
      </c>
      <c r="E10948" s="32">
        <v>1</v>
      </c>
      <c r="F10948" s="32">
        <v>0</v>
      </c>
      <c r="G10948" s="105">
        <v>365.3972</v>
      </c>
      <c r="H10948" s="105"/>
      <c r="I10948" s="105">
        <v>147.8879</v>
      </c>
      <c r="J10948" s="105"/>
      <c r="K10948" s="33">
        <f>ROUND(D10948*(ROUND(E10948*G10948,4)+ROUND(F10948*I10948,4)),4)</f>
        <v>365.3972</v>
      </c>
    </row>
    <row r="10949" spans="1:11" ht="15" customHeight="1" x14ac:dyDescent="0.25">
      <c r="A10949" s="6" t="s">
        <v>3995</v>
      </c>
      <c r="B10949" s="104" t="s">
        <v>3996</v>
      </c>
      <c r="C10949" s="104"/>
      <c r="D10949" s="31">
        <v>1</v>
      </c>
      <c r="E10949" s="32">
        <v>0.97</v>
      </c>
      <c r="F10949" s="32">
        <v>0.03</v>
      </c>
      <c r="G10949" s="105">
        <v>324.64210000000003</v>
      </c>
      <c r="H10949" s="105"/>
      <c r="I10949" s="105">
        <v>159.20740000000001</v>
      </c>
      <c r="J10949" s="105"/>
      <c r="K10949" s="33">
        <f>ROUND(D10949*(ROUND(E10949*G10949,4)+ROUND(F10949*I10949,4)),4)</f>
        <v>319.67899999999997</v>
      </c>
    </row>
    <row r="10950" spans="1:11" ht="15.95" customHeight="1" x14ac:dyDescent="0.25">
      <c r="A10950" s="6" t="s">
        <v>3997</v>
      </c>
      <c r="B10950" s="104" t="s">
        <v>3998</v>
      </c>
      <c r="C10950" s="104"/>
      <c r="D10950" s="31">
        <v>1</v>
      </c>
      <c r="E10950" s="32">
        <v>0.79</v>
      </c>
      <c r="F10950" s="32">
        <v>0.21</v>
      </c>
      <c r="G10950" s="105">
        <v>284.72230000000002</v>
      </c>
      <c r="H10950" s="105"/>
      <c r="I10950" s="105">
        <v>125.70480000000001</v>
      </c>
      <c r="J10950" s="105"/>
      <c r="K10950" s="33">
        <f>ROUND(D10950*(ROUND(E10950*G10950,4)+ROUND(F10950*I10950,4)),4)</f>
        <v>251.32859999999999</v>
      </c>
    </row>
    <row r="10951" spans="1:11" ht="15" customHeight="1" x14ac:dyDescent="0.25">
      <c r="A10951" s="1"/>
      <c r="B10951" s="1"/>
      <c r="C10951" s="1"/>
      <c r="D10951" s="1"/>
      <c r="E10951" s="1"/>
      <c r="F10951" s="1"/>
      <c r="G10951" s="85" t="s">
        <v>3999</v>
      </c>
      <c r="H10951" s="85"/>
      <c r="I10951" s="85"/>
      <c r="J10951" s="85"/>
      <c r="K10951" s="34">
        <f>SUM(K10946:K10950)</f>
        <v>1120.5389</v>
      </c>
    </row>
    <row r="10952" spans="1:11" ht="20.100000000000001" customHeight="1" x14ac:dyDescent="0.25">
      <c r="A10952" s="106" t="s">
        <v>4000</v>
      </c>
      <c r="B10952" s="106"/>
      <c r="C10952" s="106"/>
      <c r="D10952" s="106"/>
      <c r="E10952" s="106"/>
      <c r="F10952" s="2" t="s">
        <v>4</v>
      </c>
      <c r="G10952" s="87" t="s">
        <v>4001</v>
      </c>
      <c r="H10952" s="87"/>
      <c r="I10952" s="87" t="s">
        <v>4002</v>
      </c>
      <c r="J10952" s="87"/>
      <c r="K10952" s="2" t="s">
        <v>3988</v>
      </c>
    </row>
    <row r="10953" spans="1:11" ht="15" customHeight="1" x14ac:dyDescent="0.25">
      <c r="A10953" s="6" t="s">
        <v>4003</v>
      </c>
      <c r="B10953" s="101" t="s">
        <v>4004</v>
      </c>
      <c r="C10953" s="101"/>
      <c r="D10953" s="101"/>
      <c r="E10953" s="101"/>
      <c r="F10953" s="6" t="s">
        <v>3940</v>
      </c>
      <c r="G10953" s="114">
        <v>1</v>
      </c>
      <c r="H10953" s="114"/>
      <c r="I10953" s="115">
        <v>22.527200000000001</v>
      </c>
      <c r="J10953" s="115"/>
      <c r="K10953" s="35">
        <f>ROUND(ROUND(G10953,5)*I10953,4)</f>
        <v>22.527200000000001</v>
      </c>
    </row>
    <row r="10954" spans="1:11" ht="15" customHeight="1" x14ac:dyDescent="0.25">
      <c r="A10954" s="1"/>
      <c r="B10954" s="1"/>
      <c r="C10954" s="1"/>
      <c r="D10954" s="1"/>
      <c r="E10954" s="1"/>
      <c r="F10954" s="1"/>
      <c r="G10954" s="85" t="s">
        <v>4005</v>
      </c>
      <c r="H10954" s="85"/>
      <c r="I10954" s="85"/>
      <c r="J10954" s="85"/>
      <c r="K10954" s="36">
        <f>SUM(K10953:K10953)</f>
        <v>22.527200000000001</v>
      </c>
    </row>
    <row r="10955" spans="1:11" ht="15" customHeight="1" x14ac:dyDescent="0.25">
      <c r="A10955" s="9"/>
      <c r="B10955" s="9"/>
      <c r="C10955" s="9"/>
      <c r="D10955" s="9"/>
      <c r="E10955" s="9"/>
      <c r="F10955" s="9"/>
      <c r="G10955" s="92" t="s">
        <v>4006</v>
      </c>
      <c r="H10955" s="92"/>
      <c r="I10955" s="92"/>
      <c r="J10955" s="92"/>
      <c r="K10955" s="33">
        <f>SUM(K10951,K10954)</f>
        <v>1143.0661</v>
      </c>
    </row>
    <row r="10956" spans="1:11" ht="15" customHeight="1" x14ac:dyDescent="0.25">
      <c r="A10956" s="9"/>
      <c r="B10956" s="9"/>
      <c r="C10956" s="9"/>
      <c r="D10956" s="9"/>
      <c r="E10956" s="9"/>
      <c r="F10956" s="9"/>
      <c r="G10956" s="92" t="s">
        <v>4007</v>
      </c>
      <c r="H10956" s="92"/>
      <c r="I10956" s="92"/>
      <c r="J10956" s="92"/>
      <c r="K10956" s="37">
        <v>113.18</v>
      </c>
    </row>
    <row r="10957" spans="1:11" ht="15" customHeight="1" x14ac:dyDescent="0.25">
      <c r="A10957" s="9"/>
      <c r="B10957" s="9"/>
      <c r="C10957" s="9"/>
      <c r="D10957" s="9"/>
      <c r="E10957" s="9"/>
      <c r="F10957" s="9"/>
      <c r="G10957" s="92" t="s">
        <v>4008</v>
      </c>
      <c r="H10957" s="92"/>
      <c r="I10957" s="92"/>
      <c r="J10957" s="92"/>
      <c r="K10957" s="33">
        <f>ROUND(K10955/K10956,4)</f>
        <v>10.099500000000001</v>
      </c>
    </row>
    <row r="10958" spans="1:11" ht="15" customHeight="1" x14ac:dyDescent="0.25">
      <c r="A10958" s="9"/>
      <c r="B10958" s="9"/>
      <c r="C10958" s="9"/>
      <c r="D10958" s="9"/>
      <c r="E10958" s="9"/>
      <c r="F10958" s="9"/>
      <c r="G10958" s="92" t="s">
        <v>4009</v>
      </c>
      <c r="H10958" s="92"/>
      <c r="I10958" s="92"/>
      <c r="J10958" s="92"/>
      <c r="K10958" s="33">
        <f>ROUND(K10957*0.00746,4)</f>
        <v>7.5300000000000006E-2</v>
      </c>
    </row>
    <row r="10959" spans="1:11" ht="20.100000000000001" customHeight="1" x14ac:dyDescent="0.25">
      <c r="A10959" s="106" t="s">
        <v>4010</v>
      </c>
      <c r="B10959" s="106"/>
      <c r="C10959" s="106"/>
      <c r="D10959" s="106"/>
      <c r="E10959" s="106"/>
      <c r="F10959" s="2" t="s">
        <v>4</v>
      </c>
      <c r="G10959" s="87" t="s">
        <v>4001</v>
      </c>
      <c r="H10959" s="87"/>
      <c r="I10959" s="87" t="s">
        <v>3895</v>
      </c>
      <c r="J10959" s="87"/>
      <c r="K10959" s="2" t="s">
        <v>4011</v>
      </c>
    </row>
    <row r="10960" spans="1:11" ht="15" customHeight="1" x14ac:dyDescent="0.25">
      <c r="A10960" s="6" t="s">
        <v>4012</v>
      </c>
      <c r="B10960" s="104" t="s">
        <v>4013</v>
      </c>
      <c r="C10960" s="104"/>
      <c r="D10960" s="104"/>
      <c r="E10960" s="104"/>
      <c r="F10960" s="6" t="s">
        <v>77</v>
      </c>
      <c r="G10960" s="113">
        <v>1</v>
      </c>
      <c r="H10960" s="113"/>
      <c r="I10960" s="105">
        <v>195.03</v>
      </c>
      <c r="J10960" s="105"/>
      <c r="K10960" s="33">
        <f>ROUND(ROUND(G10960,5)*I10960,4)</f>
        <v>195.03</v>
      </c>
    </row>
    <row r="10961" spans="1:11" ht="15" customHeight="1" x14ac:dyDescent="0.25">
      <c r="A10961" s="1"/>
      <c r="B10961" s="1"/>
      <c r="C10961" s="1"/>
      <c r="D10961" s="1"/>
      <c r="E10961" s="1"/>
      <c r="F10961" s="1"/>
      <c r="G10961" s="85" t="s">
        <v>4014</v>
      </c>
      <c r="H10961" s="85"/>
      <c r="I10961" s="85"/>
      <c r="J10961" s="85"/>
      <c r="K10961" s="34">
        <f>SUM(K10960:K10960)</f>
        <v>195.03</v>
      </c>
    </row>
    <row r="10962" spans="1:11" ht="15" customHeight="1" x14ac:dyDescent="0.25">
      <c r="A10962" s="106" t="s">
        <v>4015</v>
      </c>
      <c r="B10962" s="106"/>
      <c r="C10962" s="106"/>
      <c r="D10962" s="23" t="s">
        <v>4016</v>
      </c>
      <c r="E10962" s="94" t="s">
        <v>4017</v>
      </c>
      <c r="F10962" s="94"/>
      <c r="G10962" s="94" t="s">
        <v>4001</v>
      </c>
      <c r="H10962" s="94"/>
      <c r="I10962" s="94" t="s">
        <v>3895</v>
      </c>
      <c r="J10962" s="94"/>
      <c r="K10962" s="23" t="s">
        <v>4011</v>
      </c>
    </row>
    <row r="10963" spans="1:11" ht="20.100000000000001" customHeight="1" x14ac:dyDescent="0.25">
      <c r="A10963" s="38" t="s">
        <v>4012</v>
      </c>
      <c r="B10963" s="109" t="s">
        <v>4018</v>
      </c>
      <c r="C10963" s="109"/>
      <c r="D10963" s="38" t="s">
        <v>4019</v>
      </c>
      <c r="E10963" s="110" t="s">
        <v>4020</v>
      </c>
      <c r="F10963" s="110"/>
      <c r="G10963" s="111">
        <v>2.2000000000000002</v>
      </c>
      <c r="H10963" s="111"/>
      <c r="I10963" s="112">
        <v>3.47</v>
      </c>
      <c r="J10963" s="112"/>
      <c r="K10963" s="41">
        <f>ROUND(ROUND(G10963,5)*I10963,4)</f>
        <v>7.6340000000000003</v>
      </c>
    </row>
    <row r="10964" spans="1:11" ht="15" customHeight="1" x14ac:dyDescent="0.25">
      <c r="A10964" s="1"/>
      <c r="B10964" s="1"/>
      <c r="C10964" s="1"/>
      <c r="D10964" s="1"/>
      <c r="E10964" s="1"/>
      <c r="F10964" s="1"/>
      <c r="G10964" s="85" t="s">
        <v>4021</v>
      </c>
      <c r="H10964" s="85"/>
      <c r="I10964" s="85"/>
      <c r="J10964" s="85"/>
      <c r="K10964" s="33">
        <f>SUM(K10963:K10963)</f>
        <v>7.6340000000000003</v>
      </c>
    </row>
    <row r="10965" spans="1:11" ht="12.95" customHeight="1" x14ac:dyDescent="0.25">
      <c r="A10965" s="106" t="s">
        <v>4022</v>
      </c>
      <c r="B10965" s="106"/>
      <c r="C10965" s="94" t="s">
        <v>4023</v>
      </c>
      <c r="D10965" s="94" t="s">
        <v>5</v>
      </c>
      <c r="E10965" s="94" t="s">
        <v>4024</v>
      </c>
      <c r="F10965" s="94"/>
      <c r="G10965" s="94" t="s">
        <v>4025</v>
      </c>
      <c r="H10965" s="94"/>
      <c r="I10965" s="94" t="s">
        <v>2086</v>
      </c>
      <c r="J10965" s="94"/>
      <c r="K10965" s="94" t="s">
        <v>4011</v>
      </c>
    </row>
    <row r="10966" spans="1:11" ht="12" customHeight="1" x14ac:dyDescent="0.25">
      <c r="A10966" s="106"/>
      <c r="B10966" s="106"/>
      <c r="C10966" s="94"/>
      <c r="D10966" s="94"/>
      <c r="E10966" s="23" t="s">
        <v>2092</v>
      </c>
      <c r="F10966" s="23" t="s">
        <v>4026</v>
      </c>
      <c r="G10966" s="23" t="s">
        <v>2092</v>
      </c>
      <c r="H10966" s="23" t="s">
        <v>4026</v>
      </c>
      <c r="I10966" s="23" t="s">
        <v>2092</v>
      </c>
      <c r="J10966" s="23" t="s">
        <v>4026</v>
      </c>
      <c r="K10966" s="94"/>
    </row>
    <row r="10967" spans="1:11" ht="27.95" customHeight="1" x14ac:dyDescent="0.25">
      <c r="A10967" s="38" t="s">
        <v>4012</v>
      </c>
      <c r="B10967" s="39" t="s">
        <v>4018</v>
      </c>
      <c r="C10967" s="38" t="s">
        <v>4027</v>
      </c>
      <c r="D10967" s="40">
        <v>2.2000000000000002</v>
      </c>
      <c r="E10967" s="42">
        <v>0</v>
      </c>
      <c r="F10967" s="43">
        <v>1.25</v>
      </c>
      <c r="G10967" s="42">
        <v>0</v>
      </c>
      <c r="H10967" s="43">
        <v>1</v>
      </c>
      <c r="I10967" s="42">
        <v>0</v>
      </c>
      <c r="J10967" s="43">
        <v>0.82</v>
      </c>
      <c r="K10967" s="41">
        <f>ROUND(D10967*(ROUND(E10967*F10967,4)+ROUND(G10967*H10967,4)+ROUND(I10967*J10967,4)),4)</f>
        <v>0</v>
      </c>
    </row>
    <row r="10968" spans="1:11" ht="15" customHeight="1" x14ac:dyDescent="0.25">
      <c r="A10968" s="1"/>
      <c r="B10968" s="1"/>
      <c r="C10968" s="1"/>
      <c r="D10968" s="1"/>
      <c r="E10968" s="1"/>
      <c r="F10968" s="1"/>
      <c r="G10968" s="85" t="s">
        <v>4028</v>
      </c>
      <c r="H10968" s="85"/>
      <c r="I10968" s="85"/>
      <c r="J10968" s="85"/>
      <c r="K10968" s="33">
        <f>SUM(K10966:K10967)</f>
        <v>0</v>
      </c>
    </row>
    <row r="10969" spans="1:11" ht="15" customHeight="1" x14ac:dyDescent="0.25">
      <c r="A10969" s="9"/>
      <c r="B10969" s="9"/>
      <c r="C10969" s="9"/>
      <c r="D10969" s="9"/>
      <c r="E10969" s="9"/>
      <c r="F10969" s="9"/>
      <c r="G10969" s="92" t="s">
        <v>4029</v>
      </c>
      <c r="H10969" s="92"/>
      <c r="I10969" s="92"/>
      <c r="J10969" s="92"/>
      <c r="K10969" s="33">
        <f>SUM(K10957,K10958,K10961,K10964,K10968)</f>
        <v>212.83879999999999</v>
      </c>
    </row>
    <row r="10970" spans="1:11" ht="15" customHeight="1" x14ac:dyDescent="0.25">
      <c r="A10970" s="9"/>
      <c r="B10970" s="9"/>
      <c r="C10970" s="9"/>
      <c r="D10970" s="9"/>
      <c r="E10970" s="9"/>
      <c r="F10970" s="9"/>
      <c r="G10970" s="92" t="s">
        <v>3913</v>
      </c>
      <c r="H10970" s="92"/>
      <c r="I10970" s="92"/>
      <c r="J10970" s="92"/>
      <c r="K10970" s="29">
        <f>ROUND(SUM(K10969),2)</f>
        <v>212.84</v>
      </c>
    </row>
    <row r="10971" spans="1:11" ht="9.9499999999999993" customHeight="1" x14ac:dyDescent="0.25">
      <c r="A10971" s="9"/>
      <c r="B10971" s="9"/>
      <c r="C10971" s="9"/>
      <c r="D10971" s="9"/>
      <c r="E10971" s="9"/>
      <c r="F10971" s="9"/>
      <c r="G10971" s="100"/>
      <c r="H10971" s="100"/>
      <c r="I10971" s="100"/>
      <c r="J10971" s="100"/>
      <c r="K10971" s="100"/>
    </row>
    <row r="10972" spans="1:11" ht="20.100000000000001" customHeight="1" x14ac:dyDescent="0.25">
      <c r="A10972" s="99" t="s">
        <v>2959</v>
      </c>
      <c r="B10972" s="99"/>
      <c r="C10972" s="99"/>
      <c r="D10972" s="99"/>
      <c r="E10972" s="99"/>
      <c r="F10972" s="99"/>
      <c r="G10972" s="99"/>
      <c r="H10972" s="99"/>
      <c r="I10972" s="99"/>
      <c r="J10972" s="99"/>
      <c r="K10972" s="99"/>
    </row>
    <row r="10973" spans="1:11" ht="15" customHeight="1" x14ac:dyDescent="0.25">
      <c r="A10973" s="93" t="s">
        <v>3916</v>
      </c>
      <c r="B10973" s="93"/>
      <c r="C10973" s="93"/>
      <c r="D10973" s="94" t="s">
        <v>3</v>
      </c>
      <c r="E10973" s="94"/>
      <c r="F10973" s="23" t="s">
        <v>4</v>
      </c>
      <c r="G10973" s="94" t="s">
        <v>3894</v>
      </c>
      <c r="H10973" s="94"/>
      <c r="I10973" s="94" t="s">
        <v>3895</v>
      </c>
      <c r="J10973" s="94"/>
      <c r="K10973" s="23" t="s">
        <v>3896</v>
      </c>
    </row>
    <row r="10974" spans="1:11" ht="45.95" customHeight="1" x14ac:dyDescent="0.25">
      <c r="A10974" s="24" t="s">
        <v>3934</v>
      </c>
      <c r="B10974" s="95" t="s">
        <v>3935</v>
      </c>
      <c r="C10974" s="95"/>
      <c r="D10974" s="96" t="s">
        <v>20</v>
      </c>
      <c r="E10974" s="96"/>
      <c r="F10974" s="24" t="s">
        <v>3936</v>
      </c>
      <c r="G10974" s="97">
        <v>2.5891999999999998E-3</v>
      </c>
      <c r="H10974" s="97"/>
      <c r="I10974" s="98">
        <v>76.52</v>
      </c>
      <c r="J10974" s="98"/>
      <c r="K10974" s="27">
        <f t="shared" ref="K10974:K10979" si="84">TRUNC(TRUNC(G10974,8)*I10974,2)</f>
        <v>0.19</v>
      </c>
    </row>
    <row r="10975" spans="1:11" ht="45.95" customHeight="1" x14ac:dyDescent="0.25">
      <c r="A10975" s="24" t="s">
        <v>28</v>
      </c>
      <c r="B10975" s="95" t="s">
        <v>29</v>
      </c>
      <c r="C10975" s="95"/>
      <c r="D10975" s="96" t="s">
        <v>20</v>
      </c>
      <c r="E10975" s="96"/>
      <c r="F10975" s="24" t="s">
        <v>30</v>
      </c>
      <c r="G10975" s="97">
        <v>1.0702000000000001E-3</v>
      </c>
      <c r="H10975" s="97"/>
      <c r="I10975" s="98">
        <v>322.67</v>
      </c>
      <c r="J10975" s="98"/>
      <c r="K10975" s="27">
        <f t="shared" si="84"/>
        <v>0.34</v>
      </c>
    </row>
    <row r="10976" spans="1:11" ht="29.1" customHeight="1" x14ac:dyDescent="0.25">
      <c r="A10976" s="24" t="s">
        <v>4030</v>
      </c>
      <c r="B10976" s="95" t="s">
        <v>4031</v>
      </c>
      <c r="C10976" s="95"/>
      <c r="D10976" s="96" t="s">
        <v>20</v>
      </c>
      <c r="E10976" s="96"/>
      <c r="F10976" s="24" t="s">
        <v>3936</v>
      </c>
      <c r="G10976" s="97">
        <v>3.3568999999999999E-3</v>
      </c>
      <c r="H10976" s="97"/>
      <c r="I10976" s="98">
        <v>105.44</v>
      </c>
      <c r="J10976" s="98"/>
      <c r="K10976" s="27">
        <f t="shared" si="84"/>
        <v>0.35</v>
      </c>
    </row>
    <row r="10977" spans="1:11" ht="29.1" customHeight="1" x14ac:dyDescent="0.25">
      <c r="A10977" s="24" t="s">
        <v>4032</v>
      </c>
      <c r="B10977" s="95" t="s">
        <v>4033</v>
      </c>
      <c r="C10977" s="95"/>
      <c r="D10977" s="96" t="s">
        <v>20</v>
      </c>
      <c r="E10977" s="96"/>
      <c r="F10977" s="24" t="s">
        <v>30</v>
      </c>
      <c r="G10977" s="97">
        <v>3.0249999999999998E-4</v>
      </c>
      <c r="H10977" s="97"/>
      <c r="I10977" s="98">
        <v>265.02</v>
      </c>
      <c r="J10977" s="98"/>
      <c r="K10977" s="27">
        <f t="shared" si="84"/>
        <v>0.08</v>
      </c>
    </row>
    <row r="10978" spans="1:11" ht="38.1" customHeight="1" x14ac:dyDescent="0.25">
      <c r="A10978" s="24" t="s">
        <v>4034</v>
      </c>
      <c r="B10978" s="95" t="s">
        <v>4035</v>
      </c>
      <c r="C10978" s="95"/>
      <c r="D10978" s="96" t="s">
        <v>20</v>
      </c>
      <c r="E10978" s="96"/>
      <c r="F10978" s="24" t="s">
        <v>3936</v>
      </c>
      <c r="G10978" s="97">
        <v>2.9082999999999999E-3</v>
      </c>
      <c r="H10978" s="97"/>
      <c r="I10978" s="98">
        <v>94.54</v>
      </c>
      <c r="J10978" s="98"/>
      <c r="K10978" s="27">
        <f t="shared" si="84"/>
        <v>0.27</v>
      </c>
    </row>
    <row r="10979" spans="1:11" ht="38.1" customHeight="1" x14ac:dyDescent="0.25">
      <c r="A10979" s="24" t="s">
        <v>4036</v>
      </c>
      <c r="B10979" s="95" t="s">
        <v>4037</v>
      </c>
      <c r="C10979" s="95"/>
      <c r="D10979" s="96" t="s">
        <v>20</v>
      </c>
      <c r="E10979" s="96"/>
      <c r="F10979" s="24" t="s">
        <v>30</v>
      </c>
      <c r="G10979" s="97">
        <v>7.5109999999999999E-4</v>
      </c>
      <c r="H10979" s="97"/>
      <c r="I10979" s="98">
        <v>225.43</v>
      </c>
      <c r="J10979" s="98"/>
      <c r="K10979" s="27">
        <f t="shared" si="84"/>
        <v>0.16</v>
      </c>
    </row>
    <row r="10980" spans="1:11" ht="18" customHeight="1" x14ac:dyDescent="0.25">
      <c r="A10980" s="9"/>
      <c r="B10980" s="9"/>
      <c r="C10980" s="9"/>
      <c r="D10980" s="9"/>
      <c r="E10980" s="9"/>
      <c r="F10980" s="9"/>
      <c r="G10980" s="91" t="s">
        <v>3919</v>
      </c>
      <c r="H10980" s="91"/>
      <c r="I10980" s="91"/>
      <c r="J10980" s="91"/>
      <c r="K10980" s="28">
        <f>SUM(K10974:K10979)</f>
        <v>1.39</v>
      </c>
    </row>
    <row r="10981" spans="1:11" ht="15" customHeight="1" x14ac:dyDescent="0.25">
      <c r="A10981" s="93" t="s">
        <v>3907</v>
      </c>
      <c r="B10981" s="93"/>
      <c r="C10981" s="93"/>
      <c r="D10981" s="94" t="s">
        <v>3</v>
      </c>
      <c r="E10981" s="94"/>
      <c r="F10981" s="23" t="s">
        <v>4</v>
      </c>
      <c r="G10981" s="94" t="s">
        <v>3894</v>
      </c>
      <c r="H10981" s="94"/>
      <c r="I10981" s="94" t="s">
        <v>3895</v>
      </c>
      <c r="J10981" s="94"/>
      <c r="K10981" s="23" t="s">
        <v>3896</v>
      </c>
    </row>
    <row r="10982" spans="1:11" ht="15" customHeight="1" x14ac:dyDescent="0.25">
      <c r="A10982" s="24" t="s">
        <v>3910</v>
      </c>
      <c r="B10982" s="95" t="s">
        <v>3911</v>
      </c>
      <c r="C10982" s="95"/>
      <c r="D10982" s="96" t="s">
        <v>20</v>
      </c>
      <c r="E10982" s="96"/>
      <c r="F10982" s="24" t="s">
        <v>2056</v>
      </c>
      <c r="G10982" s="97">
        <v>3.6592999999999999E-3</v>
      </c>
      <c r="H10982" s="97"/>
      <c r="I10982" s="98">
        <v>24.94</v>
      </c>
      <c r="J10982" s="98"/>
      <c r="K10982" s="27">
        <f>TRUNC(TRUNC(G10982,8)*I10982,2)</f>
        <v>0.09</v>
      </c>
    </row>
    <row r="10983" spans="1:11" ht="18" customHeight="1" x14ac:dyDescent="0.25">
      <c r="A10983" s="9"/>
      <c r="B10983" s="9"/>
      <c r="C10983" s="9"/>
      <c r="D10983" s="9"/>
      <c r="E10983" s="9"/>
      <c r="F10983" s="9"/>
      <c r="G10983" s="91" t="s">
        <v>3912</v>
      </c>
      <c r="H10983" s="91"/>
      <c r="I10983" s="91"/>
      <c r="J10983" s="91"/>
      <c r="K10983" s="28">
        <f>SUM(K10982:K10982)</f>
        <v>0.09</v>
      </c>
    </row>
    <row r="10984" spans="1:11" ht="15" customHeight="1" x14ac:dyDescent="0.25">
      <c r="A10984" s="9"/>
      <c r="B10984" s="9"/>
      <c r="C10984" s="9"/>
      <c r="D10984" s="9"/>
      <c r="E10984" s="9"/>
      <c r="F10984" s="9"/>
      <c r="G10984" s="92" t="s">
        <v>3913</v>
      </c>
      <c r="H10984" s="92"/>
      <c r="I10984" s="92"/>
      <c r="J10984" s="92"/>
      <c r="K10984" s="29">
        <f>ROUND(SUM(K10980,K10983),2)</f>
        <v>1.48</v>
      </c>
    </row>
    <row r="10985" spans="1:11" ht="9.9499999999999993" customHeight="1" x14ac:dyDescent="0.25">
      <c r="A10985" s="9"/>
      <c r="B10985" s="9"/>
      <c r="C10985" s="9"/>
      <c r="D10985" s="9"/>
      <c r="E10985" s="9"/>
      <c r="F10985" s="9"/>
      <c r="G10985" s="100"/>
      <c r="H10985" s="100"/>
      <c r="I10985" s="100"/>
      <c r="J10985" s="100"/>
      <c r="K10985" s="100"/>
    </row>
    <row r="10986" spans="1:11" ht="20.100000000000001" customHeight="1" x14ac:dyDescent="0.25">
      <c r="A10986" s="99" t="s">
        <v>2960</v>
      </c>
      <c r="B10986" s="99"/>
      <c r="C10986" s="99"/>
      <c r="D10986" s="99"/>
      <c r="E10986" s="99"/>
      <c r="F10986" s="99"/>
      <c r="G10986" s="99"/>
      <c r="H10986" s="99"/>
      <c r="I10986" s="99"/>
      <c r="J10986" s="99"/>
      <c r="K10986" s="99"/>
    </row>
    <row r="10987" spans="1:11" ht="15" customHeight="1" x14ac:dyDescent="0.25">
      <c r="A10987" s="93" t="s">
        <v>3893</v>
      </c>
      <c r="B10987" s="93"/>
      <c r="C10987" s="93"/>
      <c r="D10987" s="94" t="s">
        <v>3</v>
      </c>
      <c r="E10987" s="94"/>
      <c r="F10987" s="23" t="s">
        <v>4</v>
      </c>
      <c r="G10987" s="94" t="s">
        <v>3894</v>
      </c>
      <c r="H10987" s="94"/>
      <c r="I10987" s="94" t="s">
        <v>3895</v>
      </c>
      <c r="J10987" s="94"/>
      <c r="K10987" s="23" t="s">
        <v>3896</v>
      </c>
    </row>
    <row r="10988" spans="1:11" ht="21" customHeight="1" x14ac:dyDescent="0.25">
      <c r="A10988" s="24" t="s">
        <v>4038</v>
      </c>
      <c r="B10988" s="95" t="s">
        <v>4039</v>
      </c>
      <c r="C10988" s="95"/>
      <c r="D10988" s="96" t="s">
        <v>20</v>
      </c>
      <c r="E10988" s="96"/>
      <c r="F10988" s="24" t="s">
        <v>34</v>
      </c>
      <c r="G10988" s="97">
        <v>6.6E-3</v>
      </c>
      <c r="H10988" s="97"/>
      <c r="I10988" s="98">
        <v>210.23</v>
      </c>
      <c r="J10988" s="98"/>
      <c r="K10988" s="27">
        <f>TRUNC(TRUNC(G10988,8)*I10988,2)</f>
        <v>1.38</v>
      </c>
    </row>
    <row r="10989" spans="1:11" ht="21" customHeight="1" x14ac:dyDescent="0.25">
      <c r="A10989" s="24" t="s">
        <v>4040</v>
      </c>
      <c r="B10989" s="95" t="s">
        <v>4041</v>
      </c>
      <c r="C10989" s="95"/>
      <c r="D10989" s="96" t="s">
        <v>20</v>
      </c>
      <c r="E10989" s="96"/>
      <c r="F10989" s="24" t="s">
        <v>84</v>
      </c>
      <c r="G10989" s="97">
        <v>1.0049999999999999</v>
      </c>
      <c r="H10989" s="97"/>
      <c r="I10989" s="98">
        <v>32.369999999999997</v>
      </c>
      <c r="J10989" s="98"/>
      <c r="K10989" s="27">
        <f>TRUNC(TRUNC(G10989,8)*I10989,2)</f>
        <v>32.53</v>
      </c>
    </row>
    <row r="10990" spans="1:11" ht="15" customHeight="1" x14ac:dyDescent="0.25">
      <c r="A10990" s="9"/>
      <c r="B10990" s="9"/>
      <c r="C10990" s="9"/>
      <c r="D10990" s="9"/>
      <c r="E10990" s="9"/>
      <c r="F10990" s="9"/>
      <c r="G10990" s="91" t="s">
        <v>3906</v>
      </c>
      <c r="H10990" s="91"/>
      <c r="I10990" s="91"/>
      <c r="J10990" s="91"/>
      <c r="K10990" s="28">
        <f>SUM(K10988:K10989)</f>
        <v>33.910000000000004</v>
      </c>
    </row>
    <row r="10991" spans="1:11" ht="15" customHeight="1" x14ac:dyDescent="0.25">
      <c r="A10991" s="93" t="s">
        <v>3907</v>
      </c>
      <c r="B10991" s="93"/>
      <c r="C10991" s="93"/>
      <c r="D10991" s="94" t="s">
        <v>3</v>
      </c>
      <c r="E10991" s="94"/>
      <c r="F10991" s="23" t="s">
        <v>4</v>
      </c>
      <c r="G10991" s="94" t="s">
        <v>3894</v>
      </c>
      <c r="H10991" s="94"/>
      <c r="I10991" s="94" t="s">
        <v>3895</v>
      </c>
      <c r="J10991" s="94"/>
      <c r="K10991" s="23" t="s">
        <v>3896</v>
      </c>
    </row>
    <row r="10992" spans="1:11" ht="15" customHeight="1" x14ac:dyDescent="0.25">
      <c r="A10992" s="24" t="s">
        <v>3971</v>
      </c>
      <c r="B10992" s="95" t="s">
        <v>3972</v>
      </c>
      <c r="C10992" s="95"/>
      <c r="D10992" s="96" t="s">
        <v>20</v>
      </c>
      <c r="E10992" s="96"/>
      <c r="F10992" s="24" t="s">
        <v>2056</v>
      </c>
      <c r="G10992" s="97">
        <v>0.2296</v>
      </c>
      <c r="H10992" s="97"/>
      <c r="I10992" s="98">
        <v>32.69</v>
      </c>
      <c r="J10992" s="98"/>
      <c r="K10992" s="27">
        <f>TRUNC(TRUNC(G10992,8)*I10992,2)</f>
        <v>7.5</v>
      </c>
    </row>
    <row r="10993" spans="1:11" ht="15" customHeight="1" x14ac:dyDescent="0.25">
      <c r="A10993" s="24" t="s">
        <v>3910</v>
      </c>
      <c r="B10993" s="95" t="s">
        <v>3911</v>
      </c>
      <c r="C10993" s="95"/>
      <c r="D10993" s="96" t="s">
        <v>20</v>
      </c>
      <c r="E10993" s="96"/>
      <c r="F10993" s="24" t="s">
        <v>2056</v>
      </c>
      <c r="G10993" s="97">
        <v>0.2296</v>
      </c>
      <c r="H10993" s="97"/>
      <c r="I10993" s="98">
        <v>24.94</v>
      </c>
      <c r="J10993" s="98"/>
      <c r="K10993" s="27">
        <f>TRUNC(TRUNC(G10993,8)*I10993,2)</f>
        <v>5.72</v>
      </c>
    </row>
    <row r="10994" spans="1:11" ht="18" customHeight="1" x14ac:dyDescent="0.25">
      <c r="A10994" s="9"/>
      <c r="B10994" s="9"/>
      <c r="C10994" s="9"/>
      <c r="D10994" s="9"/>
      <c r="E10994" s="9"/>
      <c r="F10994" s="9"/>
      <c r="G10994" s="91" t="s">
        <v>3912</v>
      </c>
      <c r="H10994" s="91"/>
      <c r="I10994" s="91"/>
      <c r="J10994" s="91"/>
      <c r="K10994" s="28">
        <f>SUM(K10992:K10993)</f>
        <v>13.219999999999999</v>
      </c>
    </row>
    <row r="10995" spans="1:11" ht="15" customHeight="1" x14ac:dyDescent="0.25">
      <c r="A10995" s="93" t="s">
        <v>3922</v>
      </c>
      <c r="B10995" s="93"/>
      <c r="C10995" s="93"/>
      <c r="D10995" s="94" t="s">
        <v>3</v>
      </c>
      <c r="E10995" s="94"/>
      <c r="F10995" s="23" t="s">
        <v>4</v>
      </c>
      <c r="G10995" s="94" t="s">
        <v>3894</v>
      </c>
      <c r="H10995" s="94"/>
      <c r="I10995" s="94" t="s">
        <v>3895</v>
      </c>
      <c r="J10995" s="94"/>
      <c r="K10995" s="23" t="s">
        <v>3896</v>
      </c>
    </row>
    <row r="10996" spans="1:11" ht="21" customHeight="1" x14ac:dyDescent="0.25">
      <c r="A10996" s="24" t="s">
        <v>4042</v>
      </c>
      <c r="B10996" s="95" t="s">
        <v>4043</v>
      </c>
      <c r="C10996" s="95"/>
      <c r="D10996" s="96" t="s">
        <v>20</v>
      </c>
      <c r="E10996" s="96"/>
      <c r="F10996" s="24" t="s">
        <v>34</v>
      </c>
      <c r="G10996" s="97">
        <v>1.8E-3</v>
      </c>
      <c r="H10996" s="97"/>
      <c r="I10996" s="98">
        <v>767.08</v>
      </c>
      <c r="J10996" s="98"/>
      <c r="K10996" s="27">
        <f>TRUNC(TRUNC(G10996,8)*I10996,2)</f>
        <v>1.38</v>
      </c>
    </row>
    <row r="10997" spans="1:11" ht="15" customHeight="1" x14ac:dyDescent="0.25">
      <c r="A10997" s="9"/>
      <c r="B10997" s="9"/>
      <c r="C10997" s="9"/>
      <c r="D10997" s="9"/>
      <c r="E10997" s="9"/>
      <c r="F10997" s="9"/>
      <c r="G10997" s="91" t="s">
        <v>3933</v>
      </c>
      <c r="H10997" s="91"/>
      <c r="I10997" s="91"/>
      <c r="J10997" s="91"/>
      <c r="K10997" s="28">
        <f>SUM(K10996:K10996)</f>
        <v>1.38</v>
      </c>
    </row>
    <row r="10998" spans="1:11" ht="15" customHeight="1" x14ac:dyDescent="0.25">
      <c r="A10998" s="9"/>
      <c r="B10998" s="9"/>
      <c r="C10998" s="9"/>
      <c r="D10998" s="9"/>
      <c r="E10998" s="9"/>
      <c r="F10998" s="9"/>
      <c r="G10998" s="92" t="s">
        <v>3913</v>
      </c>
      <c r="H10998" s="92"/>
      <c r="I10998" s="92"/>
      <c r="J10998" s="92"/>
      <c r="K10998" s="29">
        <f>ROUND(SUM(K10990,K10994,K10997),2)</f>
        <v>48.51</v>
      </c>
    </row>
    <row r="10999" spans="1:11" ht="9.9499999999999993" customHeight="1" x14ac:dyDescent="0.25">
      <c r="A10999" s="9"/>
      <c r="B10999" s="9"/>
      <c r="C10999" s="9"/>
      <c r="D10999" s="9"/>
      <c r="E10999" s="9"/>
      <c r="F10999" s="9"/>
      <c r="G10999" s="100"/>
      <c r="H10999" s="100"/>
      <c r="I10999" s="100"/>
      <c r="J10999" s="100"/>
      <c r="K10999" s="100"/>
    </row>
    <row r="11000" spans="1:11" ht="20.100000000000001" customHeight="1" x14ac:dyDescent="0.25">
      <c r="A11000" s="99" t="s">
        <v>2961</v>
      </c>
      <c r="B11000" s="99"/>
      <c r="C11000" s="99"/>
      <c r="D11000" s="99"/>
      <c r="E11000" s="99"/>
      <c r="F11000" s="99"/>
      <c r="G11000" s="99"/>
      <c r="H11000" s="99"/>
      <c r="I11000" s="99"/>
      <c r="J11000" s="99"/>
      <c r="K11000" s="99"/>
    </row>
    <row r="11001" spans="1:11" ht="15" customHeight="1" x14ac:dyDescent="0.25">
      <c r="A11001" s="93" t="s">
        <v>3893</v>
      </c>
      <c r="B11001" s="93"/>
      <c r="C11001" s="93"/>
      <c r="D11001" s="94" t="s">
        <v>3</v>
      </c>
      <c r="E11001" s="94"/>
      <c r="F11001" s="23" t="s">
        <v>4</v>
      </c>
      <c r="G11001" s="94" t="s">
        <v>3894</v>
      </c>
      <c r="H11001" s="94"/>
      <c r="I11001" s="94" t="s">
        <v>3895</v>
      </c>
      <c r="J11001" s="94"/>
      <c r="K11001" s="23" t="s">
        <v>3896</v>
      </c>
    </row>
    <row r="11002" spans="1:11" ht="15" customHeight="1" x14ac:dyDescent="0.25">
      <c r="A11002" s="24" t="s">
        <v>4044</v>
      </c>
      <c r="B11002" s="95" t="s">
        <v>4045</v>
      </c>
      <c r="C11002" s="95"/>
      <c r="D11002" s="96" t="s">
        <v>20</v>
      </c>
      <c r="E11002" s="96"/>
      <c r="F11002" s="24" t="s">
        <v>3903</v>
      </c>
      <c r="G11002" s="97">
        <v>0.106</v>
      </c>
      <c r="H11002" s="97"/>
      <c r="I11002" s="98">
        <v>2.59</v>
      </c>
      <c r="J11002" s="98"/>
      <c r="K11002" s="27">
        <f>TRUNC(TRUNC(G11002,8)*I11002,2)</f>
        <v>0.27</v>
      </c>
    </row>
    <row r="11003" spans="1:11" ht="15" customHeight="1" x14ac:dyDescent="0.25">
      <c r="A11003" s="9"/>
      <c r="B11003" s="9"/>
      <c r="C11003" s="9"/>
      <c r="D11003" s="9"/>
      <c r="E11003" s="9"/>
      <c r="F11003" s="9"/>
      <c r="G11003" s="91" t="s">
        <v>3906</v>
      </c>
      <c r="H11003" s="91"/>
      <c r="I11003" s="91"/>
      <c r="J11003" s="91"/>
      <c r="K11003" s="28">
        <f>SUM(K11002:K11002)</f>
        <v>0.27</v>
      </c>
    </row>
    <row r="11004" spans="1:11" ht="15" customHeight="1" x14ac:dyDescent="0.25">
      <c r="A11004" s="93" t="s">
        <v>3907</v>
      </c>
      <c r="B11004" s="93"/>
      <c r="C11004" s="93"/>
      <c r="D11004" s="94" t="s">
        <v>3</v>
      </c>
      <c r="E11004" s="94"/>
      <c r="F11004" s="23" t="s">
        <v>4</v>
      </c>
      <c r="G11004" s="94" t="s">
        <v>3894</v>
      </c>
      <c r="H11004" s="94"/>
      <c r="I11004" s="94" t="s">
        <v>3895</v>
      </c>
      <c r="J11004" s="94"/>
      <c r="K11004" s="23" t="s">
        <v>3896</v>
      </c>
    </row>
    <row r="11005" spans="1:11" ht="15" customHeight="1" x14ac:dyDescent="0.25">
      <c r="A11005" s="24" t="s">
        <v>4046</v>
      </c>
      <c r="B11005" s="95" t="s">
        <v>4047</v>
      </c>
      <c r="C11005" s="95"/>
      <c r="D11005" s="96" t="s">
        <v>20</v>
      </c>
      <c r="E11005" s="96"/>
      <c r="F11005" s="24" t="s">
        <v>2056</v>
      </c>
      <c r="G11005" s="97">
        <v>3.6999999999999998E-2</v>
      </c>
      <c r="H11005" s="97"/>
      <c r="I11005" s="98">
        <v>34.35</v>
      </c>
      <c r="J11005" s="98"/>
      <c r="K11005" s="27">
        <f>TRUNC(TRUNC(G11005,8)*I11005,2)</f>
        <v>1.27</v>
      </c>
    </row>
    <row r="11006" spans="1:11" ht="15" customHeight="1" x14ac:dyDescent="0.25">
      <c r="A11006" s="24" t="s">
        <v>3910</v>
      </c>
      <c r="B11006" s="95" t="s">
        <v>3911</v>
      </c>
      <c r="C11006" s="95"/>
      <c r="D11006" s="96" t="s">
        <v>20</v>
      </c>
      <c r="E11006" s="96"/>
      <c r="F11006" s="24" t="s">
        <v>2056</v>
      </c>
      <c r="G11006" s="97">
        <v>1.6E-2</v>
      </c>
      <c r="H11006" s="97"/>
      <c r="I11006" s="98">
        <v>24.94</v>
      </c>
      <c r="J11006" s="98"/>
      <c r="K11006" s="27">
        <f>TRUNC(TRUNC(G11006,8)*I11006,2)</f>
        <v>0.39</v>
      </c>
    </row>
    <row r="11007" spans="1:11" ht="18" customHeight="1" x14ac:dyDescent="0.25">
      <c r="A11007" s="9"/>
      <c r="B11007" s="9"/>
      <c r="C11007" s="9"/>
      <c r="D11007" s="9"/>
      <c r="E11007" s="9"/>
      <c r="F11007" s="9"/>
      <c r="G11007" s="91" t="s">
        <v>3912</v>
      </c>
      <c r="H11007" s="91"/>
      <c r="I11007" s="91"/>
      <c r="J11007" s="91"/>
      <c r="K11007" s="28">
        <f>SUM(K11005:K11006)</f>
        <v>1.6600000000000001</v>
      </c>
    </row>
    <row r="11008" spans="1:11" ht="15" customHeight="1" x14ac:dyDescent="0.25">
      <c r="A11008" s="9"/>
      <c r="B11008" s="9"/>
      <c r="C11008" s="9"/>
      <c r="D11008" s="9"/>
      <c r="E11008" s="9"/>
      <c r="F11008" s="9"/>
      <c r="G11008" s="92" t="s">
        <v>3913</v>
      </c>
      <c r="H11008" s="92"/>
      <c r="I11008" s="92"/>
      <c r="J11008" s="92"/>
      <c r="K11008" s="29">
        <f>ROUND(SUM(K11003,K11007),2)</f>
        <v>1.93</v>
      </c>
    </row>
    <row r="11009" spans="1:11" ht="9.9499999999999993" customHeight="1" x14ac:dyDescent="0.25">
      <c r="A11009" s="9"/>
      <c r="B11009" s="9"/>
      <c r="C11009" s="9"/>
      <c r="D11009" s="9"/>
      <c r="E11009" s="9"/>
      <c r="F11009" s="9"/>
      <c r="G11009" s="100"/>
      <c r="H11009" s="100"/>
      <c r="I11009" s="100"/>
      <c r="J11009" s="100"/>
      <c r="K11009" s="100"/>
    </row>
    <row r="11010" spans="1:11" ht="20.100000000000001" customHeight="1" x14ac:dyDescent="0.25">
      <c r="A11010" s="99" t="s">
        <v>2962</v>
      </c>
      <c r="B11010" s="99"/>
      <c r="C11010" s="99"/>
      <c r="D11010" s="99"/>
      <c r="E11010" s="99"/>
      <c r="F11010" s="99"/>
      <c r="G11010" s="99"/>
      <c r="H11010" s="99"/>
      <c r="I11010" s="99"/>
      <c r="J11010" s="99"/>
      <c r="K11010" s="99"/>
    </row>
    <row r="11011" spans="1:11" ht="15" customHeight="1" x14ac:dyDescent="0.25">
      <c r="A11011" s="93" t="s">
        <v>3916</v>
      </c>
      <c r="B11011" s="93"/>
      <c r="C11011" s="93"/>
      <c r="D11011" s="94" t="s">
        <v>3</v>
      </c>
      <c r="E11011" s="94"/>
      <c r="F11011" s="23" t="s">
        <v>4</v>
      </c>
      <c r="G11011" s="94" t="s">
        <v>3894</v>
      </c>
      <c r="H11011" s="94"/>
      <c r="I11011" s="94" t="s">
        <v>3895</v>
      </c>
      <c r="J11011" s="94"/>
      <c r="K11011" s="23" t="s">
        <v>3896</v>
      </c>
    </row>
    <row r="11012" spans="1:11" ht="29.1" customHeight="1" x14ac:dyDescent="0.25">
      <c r="A11012" s="24" t="s">
        <v>3963</v>
      </c>
      <c r="B11012" s="95" t="s">
        <v>3964</v>
      </c>
      <c r="C11012" s="95"/>
      <c r="D11012" s="96" t="s">
        <v>20</v>
      </c>
      <c r="E11012" s="96"/>
      <c r="F11012" s="24" t="s">
        <v>3936</v>
      </c>
      <c r="G11012" s="97">
        <v>5.2258833999999998</v>
      </c>
      <c r="H11012" s="97"/>
      <c r="I11012" s="98">
        <v>8.9</v>
      </c>
      <c r="J11012" s="98"/>
      <c r="K11012" s="27">
        <f>TRUNC(TRUNC(G11012,8)*I11012,2)</f>
        <v>46.51</v>
      </c>
    </row>
    <row r="11013" spans="1:11" ht="29.1" customHeight="1" x14ac:dyDescent="0.25">
      <c r="A11013" s="24" t="s">
        <v>3965</v>
      </c>
      <c r="B11013" s="95" t="s">
        <v>3966</v>
      </c>
      <c r="C11013" s="95"/>
      <c r="D11013" s="96" t="s">
        <v>20</v>
      </c>
      <c r="E11013" s="96"/>
      <c r="F11013" s="24" t="s">
        <v>30</v>
      </c>
      <c r="G11013" s="97">
        <v>0.95392160000000004</v>
      </c>
      <c r="H11013" s="97"/>
      <c r="I11013" s="98">
        <v>32.76</v>
      </c>
      <c r="J11013" s="98"/>
      <c r="K11013" s="27">
        <f>TRUNC(TRUNC(G11013,8)*I11013,2)</f>
        <v>31.25</v>
      </c>
    </row>
    <row r="11014" spans="1:11" ht="21" customHeight="1" x14ac:dyDescent="0.25">
      <c r="A11014" s="24" t="s">
        <v>3967</v>
      </c>
      <c r="B11014" s="95" t="s">
        <v>3968</v>
      </c>
      <c r="C11014" s="95"/>
      <c r="D11014" s="96" t="s">
        <v>20</v>
      </c>
      <c r="E11014" s="96"/>
      <c r="F11014" s="24" t="s">
        <v>3936</v>
      </c>
      <c r="G11014" s="97">
        <v>5.2258833999999998</v>
      </c>
      <c r="H11014" s="97"/>
      <c r="I11014" s="98">
        <v>27.59</v>
      </c>
      <c r="J11014" s="98"/>
      <c r="K11014" s="27">
        <f>TRUNC(TRUNC(G11014,8)*I11014,2)</f>
        <v>144.18</v>
      </c>
    </row>
    <row r="11015" spans="1:11" ht="21" customHeight="1" x14ac:dyDescent="0.25">
      <c r="A11015" s="24" t="s">
        <v>3969</v>
      </c>
      <c r="B11015" s="95" t="s">
        <v>3970</v>
      </c>
      <c r="C11015" s="95"/>
      <c r="D11015" s="96" t="s">
        <v>20</v>
      </c>
      <c r="E11015" s="96"/>
      <c r="F11015" s="24" t="s">
        <v>30</v>
      </c>
      <c r="G11015" s="97">
        <v>0.95392160000000004</v>
      </c>
      <c r="H11015" s="97"/>
      <c r="I11015" s="98">
        <v>28.09</v>
      </c>
      <c r="J11015" s="98"/>
      <c r="K11015" s="27">
        <f>TRUNC(TRUNC(G11015,8)*I11015,2)</f>
        <v>26.79</v>
      </c>
    </row>
    <row r="11016" spans="1:11" ht="18" customHeight="1" x14ac:dyDescent="0.25">
      <c r="A11016" s="9"/>
      <c r="B11016" s="9"/>
      <c r="C11016" s="9"/>
      <c r="D11016" s="9"/>
      <c r="E11016" s="9"/>
      <c r="F11016" s="9"/>
      <c r="G11016" s="91" t="s">
        <v>3919</v>
      </c>
      <c r="H11016" s="91"/>
      <c r="I11016" s="91"/>
      <c r="J11016" s="91"/>
      <c r="K11016" s="28">
        <f>SUM(K11012:K11015)</f>
        <v>248.73</v>
      </c>
    </row>
    <row r="11017" spans="1:11" ht="15" customHeight="1" x14ac:dyDescent="0.25">
      <c r="A11017" s="93" t="s">
        <v>3893</v>
      </c>
      <c r="B11017" s="93"/>
      <c r="C11017" s="93"/>
      <c r="D11017" s="94" t="s">
        <v>3</v>
      </c>
      <c r="E11017" s="94"/>
      <c r="F11017" s="23" t="s">
        <v>4</v>
      </c>
      <c r="G11017" s="94" t="s">
        <v>3894</v>
      </c>
      <c r="H11017" s="94"/>
      <c r="I11017" s="94" t="s">
        <v>3895</v>
      </c>
      <c r="J11017" s="94"/>
      <c r="K11017" s="23" t="s">
        <v>3896</v>
      </c>
    </row>
    <row r="11018" spans="1:11" ht="21" customHeight="1" x14ac:dyDescent="0.25">
      <c r="A11018" s="24" t="s">
        <v>4048</v>
      </c>
      <c r="B11018" s="95" t="s">
        <v>4049</v>
      </c>
      <c r="C11018" s="95"/>
      <c r="D11018" s="96" t="s">
        <v>20</v>
      </c>
      <c r="E11018" s="96"/>
      <c r="F11018" s="24" t="s">
        <v>34</v>
      </c>
      <c r="G11018" s="97">
        <v>0.19980000000000001</v>
      </c>
      <c r="H11018" s="97"/>
      <c r="I11018" s="98">
        <v>206.17</v>
      </c>
      <c r="J11018" s="98"/>
      <c r="K11018" s="27">
        <f>TRUNC(TRUNC(G11018,8)*I11018,2)</f>
        <v>41.19</v>
      </c>
    </row>
    <row r="11019" spans="1:11" ht="15" customHeight="1" x14ac:dyDescent="0.25">
      <c r="A11019" s="24" t="s">
        <v>3955</v>
      </c>
      <c r="B11019" s="95" t="s">
        <v>3956</v>
      </c>
      <c r="C11019" s="95"/>
      <c r="D11019" s="96" t="s">
        <v>20</v>
      </c>
      <c r="E11019" s="96"/>
      <c r="F11019" s="24" t="s">
        <v>3903</v>
      </c>
      <c r="G11019" s="97">
        <v>3.6695999999999999E-2</v>
      </c>
      <c r="H11019" s="97"/>
      <c r="I11019" s="98">
        <v>19.37</v>
      </c>
      <c r="J11019" s="98"/>
      <c r="K11019" s="27">
        <f>TRUNC(TRUNC(G11019,8)*I11019,2)</f>
        <v>0.71</v>
      </c>
    </row>
    <row r="11020" spans="1:11" ht="21" customHeight="1" x14ac:dyDescent="0.25">
      <c r="A11020" s="24" t="s">
        <v>4050</v>
      </c>
      <c r="B11020" s="95" t="s">
        <v>4051</v>
      </c>
      <c r="C11020" s="95"/>
      <c r="D11020" s="96" t="s">
        <v>20</v>
      </c>
      <c r="E11020" s="96"/>
      <c r="F11020" s="24" t="s">
        <v>84</v>
      </c>
      <c r="G11020" s="97">
        <v>7.48</v>
      </c>
      <c r="H11020" s="97"/>
      <c r="I11020" s="98">
        <v>3.9</v>
      </c>
      <c r="J11020" s="98"/>
      <c r="K11020" s="27">
        <f>TRUNC(TRUNC(G11020,8)*I11020,2)</f>
        <v>29.17</v>
      </c>
    </row>
    <row r="11021" spans="1:11" ht="15" customHeight="1" x14ac:dyDescent="0.25">
      <c r="A11021" s="9"/>
      <c r="B11021" s="9"/>
      <c r="C11021" s="9"/>
      <c r="D11021" s="9"/>
      <c r="E11021" s="9"/>
      <c r="F11021" s="9"/>
      <c r="G11021" s="91" t="s">
        <v>3906</v>
      </c>
      <c r="H11021" s="91"/>
      <c r="I11021" s="91"/>
      <c r="J11021" s="91"/>
      <c r="K11021" s="28">
        <f>SUM(K11018:K11020)</f>
        <v>71.069999999999993</v>
      </c>
    </row>
    <row r="11022" spans="1:11" ht="15" customHeight="1" x14ac:dyDescent="0.25">
      <c r="A11022" s="93" t="s">
        <v>3907</v>
      </c>
      <c r="B11022" s="93"/>
      <c r="C11022" s="93"/>
      <c r="D11022" s="94" t="s">
        <v>3</v>
      </c>
      <c r="E11022" s="94"/>
      <c r="F11022" s="23" t="s">
        <v>4</v>
      </c>
      <c r="G11022" s="94" t="s">
        <v>3894</v>
      </c>
      <c r="H11022" s="94"/>
      <c r="I11022" s="94" t="s">
        <v>3895</v>
      </c>
      <c r="J11022" s="94"/>
      <c r="K11022" s="23" t="s">
        <v>3896</v>
      </c>
    </row>
    <row r="11023" spans="1:11" ht="15" customHeight="1" x14ac:dyDescent="0.25">
      <c r="A11023" s="24" t="s">
        <v>3971</v>
      </c>
      <c r="B11023" s="95" t="s">
        <v>3972</v>
      </c>
      <c r="C11023" s="95"/>
      <c r="D11023" s="96" t="s">
        <v>20</v>
      </c>
      <c r="E11023" s="96"/>
      <c r="F11023" s="24" t="s">
        <v>2056</v>
      </c>
      <c r="G11023" s="97">
        <v>2.3251949999999999</v>
      </c>
      <c r="H11023" s="97"/>
      <c r="I11023" s="98">
        <v>32.69</v>
      </c>
      <c r="J11023" s="98"/>
      <c r="K11023" s="27">
        <f>TRUNC(TRUNC(G11023,8)*I11023,2)</f>
        <v>76.010000000000005</v>
      </c>
    </row>
    <row r="11024" spans="1:11" ht="15" customHeight="1" x14ac:dyDescent="0.25">
      <c r="A11024" s="24" t="s">
        <v>3910</v>
      </c>
      <c r="B11024" s="95" t="s">
        <v>3911</v>
      </c>
      <c r="C11024" s="95"/>
      <c r="D11024" s="96" t="s">
        <v>20</v>
      </c>
      <c r="E11024" s="96"/>
      <c r="F11024" s="24" t="s">
        <v>2056</v>
      </c>
      <c r="G11024" s="97">
        <v>17.010999999999999</v>
      </c>
      <c r="H11024" s="97"/>
      <c r="I11024" s="98">
        <v>24.94</v>
      </c>
      <c r="J11024" s="98"/>
      <c r="K11024" s="27">
        <f>TRUNC(TRUNC(G11024,8)*I11024,2)</f>
        <v>424.25</v>
      </c>
    </row>
    <row r="11025" spans="1:11" ht="18" customHeight="1" x14ac:dyDescent="0.25">
      <c r="A11025" s="9"/>
      <c r="B11025" s="9"/>
      <c r="C11025" s="9"/>
      <c r="D11025" s="9"/>
      <c r="E11025" s="9"/>
      <c r="F11025" s="9"/>
      <c r="G11025" s="91" t="s">
        <v>3912</v>
      </c>
      <c r="H11025" s="91"/>
      <c r="I11025" s="91"/>
      <c r="J11025" s="91"/>
      <c r="K11025" s="28">
        <f>SUM(K11023:K11024)</f>
        <v>500.26</v>
      </c>
    </row>
    <row r="11026" spans="1:11" ht="15" customHeight="1" x14ac:dyDescent="0.25">
      <c r="A11026" s="93" t="s">
        <v>3922</v>
      </c>
      <c r="B11026" s="93"/>
      <c r="C11026" s="93"/>
      <c r="D11026" s="94" t="s">
        <v>3</v>
      </c>
      <c r="E11026" s="94"/>
      <c r="F11026" s="23" t="s">
        <v>4</v>
      </c>
      <c r="G11026" s="94" t="s">
        <v>3894</v>
      </c>
      <c r="H11026" s="94"/>
      <c r="I11026" s="94" t="s">
        <v>3895</v>
      </c>
      <c r="J11026" s="94"/>
      <c r="K11026" s="23" t="s">
        <v>3896</v>
      </c>
    </row>
    <row r="11027" spans="1:11" ht="29.1" customHeight="1" x14ac:dyDescent="0.25">
      <c r="A11027" s="24" t="s">
        <v>4052</v>
      </c>
      <c r="B11027" s="95" t="s">
        <v>4053</v>
      </c>
      <c r="C11027" s="95"/>
      <c r="D11027" s="96" t="s">
        <v>20</v>
      </c>
      <c r="E11027" s="96"/>
      <c r="F11027" s="24" t="s">
        <v>34</v>
      </c>
      <c r="G11027" s="97">
        <v>0.66502459999999997</v>
      </c>
      <c r="H11027" s="97"/>
      <c r="I11027" s="98">
        <v>619.19000000000005</v>
      </c>
      <c r="J11027" s="98"/>
      <c r="K11027" s="27">
        <f>TRUNC(TRUNC(G11027,8)*I11027,2)</f>
        <v>411.77</v>
      </c>
    </row>
    <row r="11028" spans="1:11" ht="21" customHeight="1" x14ac:dyDescent="0.25">
      <c r="A11028" s="24" t="s">
        <v>95</v>
      </c>
      <c r="B11028" s="95" t="s">
        <v>96</v>
      </c>
      <c r="C11028" s="95"/>
      <c r="D11028" s="96" t="s">
        <v>20</v>
      </c>
      <c r="E11028" s="96"/>
      <c r="F11028" s="24" t="s">
        <v>16</v>
      </c>
      <c r="G11028" s="97">
        <v>0.48</v>
      </c>
      <c r="H11028" s="97"/>
      <c r="I11028" s="98">
        <v>176.85</v>
      </c>
      <c r="J11028" s="98"/>
      <c r="K11028" s="27">
        <f>TRUNC(TRUNC(G11028,8)*I11028,2)</f>
        <v>84.88</v>
      </c>
    </row>
    <row r="11029" spans="1:11" ht="15" customHeight="1" x14ac:dyDescent="0.25">
      <c r="A11029" s="9"/>
      <c r="B11029" s="9"/>
      <c r="C11029" s="9"/>
      <c r="D11029" s="9"/>
      <c r="E11029" s="9"/>
      <c r="F11029" s="9"/>
      <c r="G11029" s="91" t="s">
        <v>3933</v>
      </c>
      <c r="H11029" s="91"/>
      <c r="I11029" s="91"/>
      <c r="J11029" s="91"/>
      <c r="K11029" s="28">
        <f>SUM(K11027:K11028)</f>
        <v>496.65</v>
      </c>
    </row>
    <row r="11030" spans="1:11" ht="15" customHeight="1" x14ac:dyDescent="0.25">
      <c r="A11030" s="9"/>
      <c r="B11030" s="9"/>
      <c r="C11030" s="9"/>
      <c r="D11030" s="9"/>
      <c r="E11030" s="9"/>
      <c r="F11030" s="9"/>
      <c r="G11030" s="92" t="s">
        <v>3913</v>
      </c>
      <c r="H11030" s="92"/>
      <c r="I11030" s="92"/>
      <c r="J11030" s="92"/>
      <c r="K11030" s="29">
        <f>ROUND(SUM(K11016,K11021,K11025,K11029),2)</f>
        <v>1316.71</v>
      </c>
    </row>
    <row r="11031" spans="1:11" ht="9.9499999999999993" customHeight="1" x14ac:dyDescent="0.25">
      <c r="A11031" s="9"/>
      <c r="B11031" s="9"/>
      <c r="C11031" s="9"/>
      <c r="D11031" s="9"/>
      <c r="E11031" s="9"/>
      <c r="F11031" s="9"/>
      <c r="G11031" s="100"/>
      <c r="H11031" s="100"/>
      <c r="I11031" s="100"/>
      <c r="J11031" s="100"/>
      <c r="K11031" s="100"/>
    </row>
    <row r="11032" spans="1:11" ht="20.100000000000001" customHeight="1" x14ac:dyDescent="0.25">
      <c r="A11032" s="99" t="s">
        <v>2963</v>
      </c>
      <c r="B11032" s="99"/>
      <c r="C11032" s="99"/>
      <c r="D11032" s="99"/>
      <c r="E11032" s="99"/>
      <c r="F11032" s="99"/>
      <c r="G11032" s="99"/>
      <c r="H11032" s="99"/>
      <c r="I11032" s="99"/>
      <c r="J11032" s="99"/>
      <c r="K11032" s="99"/>
    </row>
    <row r="11033" spans="1:11" ht="15" customHeight="1" x14ac:dyDescent="0.25">
      <c r="A11033" s="93" t="s">
        <v>3893</v>
      </c>
      <c r="B11033" s="93"/>
      <c r="C11033" s="93"/>
      <c r="D11033" s="94" t="s">
        <v>3</v>
      </c>
      <c r="E11033" s="94"/>
      <c r="F11033" s="23" t="s">
        <v>4</v>
      </c>
      <c r="G11033" s="94" t="s">
        <v>3894</v>
      </c>
      <c r="H11033" s="94"/>
      <c r="I11033" s="94" t="s">
        <v>3895</v>
      </c>
      <c r="J11033" s="94"/>
      <c r="K11033" s="23" t="s">
        <v>3896</v>
      </c>
    </row>
    <row r="11034" spans="1:11" ht="29.1" customHeight="1" x14ac:dyDescent="0.25">
      <c r="A11034" s="24" t="s">
        <v>4054</v>
      </c>
      <c r="B11034" s="95" t="s">
        <v>4055</v>
      </c>
      <c r="C11034" s="95"/>
      <c r="D11034" s="96" t="s">
        <v>20</v>
      </c>
      <c r="E11034" s="96"/>
      <c r="F11034" s="24" t="s">
        <v>34</v>
      </c>
      <c r="G11034" s="97">
        <v>0.18468999999999999</v>
      </c>
      <c r="H11034" s="97"/>
      <c r="I11034" s="98">
        <v>517.16999999999996</v>
      </c>
      <c r="J11034" s="98"/>
      <c r="K11034" s="27">
        <f t="shared" ref="K11034:K11039" si="85">ROUND(ROUND(G11034,8)*I11034,2)</f>
        <v>95.52</v>
      </c>
    </row>
    <row r="11035" spans="1:11" ht="21" customHeight="1" x14ac:dyDescent="0.25">
      <c r="A11035" s="24" t="s">
        <v>4056</v>
      </c>
      <c r="B11035" s="95" t="s">
        <v>4057</v>
      </c>
      <c r="C11035" s="95"/>
      <c r="D11035" s="96" t="s">
        <v>20</v>
      </c>
      <c r="E11035" s="96"/>
      <c r="F11035" s="24" t="s">
        <v>2057</v>
      </c>
      <c r="G11035" s="97">
        <v>3.1900000000000001E-3</v>
      </c>
      <c r="H11035" s="97"/>
      <c r="I11035" s="98">
        <v>8.98</v>
      </c>
      <c r="J11035" s="98"/>
      <c r="K11035" s="27">
        <f t="shared" si="85"/>
        <v>0.03</v>
      </c>
    </row>
    <row r="11036" spans="1:11" ht="15" customHeight="1" x14ac:dyDescent="0.25">
      <c r="A11036" s="24" t="s">
        <v>3955</v>
      </c>
      <c r="B11036" s="95" t="s">
        <v>3956</v>
      </c>
      <c r="C11036" s="95"/>
      <c r="D11036" s="96" t="s">
        <v>20</v>
      </c>
      <c r="E11036" s="96"/>
      <c r="F11036" s="24" t="s">
        <v>3903</v>
      </c>
      <c r="G11036" s="97">
        <v>4.4999999999999998E-2</v>
      </c>
      <c r="H11036" s="97"/>
      <c r="I11036" s="98">
        <v>19.37</v>
      </c>
      <c r="J11036" s="98"/>
      <c r="K11036" s="27">
        <f t="shared" si="85"/>
        <v>0.87</v>
      </c>
    </row>
    <row r="11037" spans="1:11" ht="21" customHeight="1" x14ac:dyDescent="0.25">
      <c r="A11037" s="24" t="s">
        <v>4050</v>
      </c>
      <c r="B11037" s="95" t="s">
        <v>4051</v>
      </c>
      <c r="C11037" s="95"/>
      <c r="D11037" s="96" t="s">
        <v>20</v>
      </c>
      <c r="E11037" s="96"/>
      <c r="F11037" s="24" t="s">
        <v>84</v>
      </c>
      <c r="G11037" s="97">
        <v>0.46875</v>
      </c>
      <c r="H11037" s="97"/>
      <c r="I11037" s="98">
        <v>3.9</v>
      </c>
      <c r="J11037" s="98"/>
      <c r="K11037" s="27">
        <f t="shared" si="85"/>
        <v>1.83</v>
      </c>
    </row>
    <row r="11038" spans="1:11" ht="21" customHeight="1" x14ac:dyDescent="0.25">
      <c r="A11038" s="24" t="s">
        <v>4058</v>
      </c>
      <c r="B11038" s="95" t="s">
        <v>4059</v>
      </c>
      <c r="C11038" s="95"/>
      <c r="D11038" s="96" t="s">
        <v>20</v>
      </c>
      <c r="E11038" s="96"/>
      <c r="F11038" s="24" t="s">
        <v>84</v>
      </c>
      <c r="G11038" s="97">
        <v>0.375</v>
      </c>
      <c r="H11038" s="97"/>
      <c r="I11038" s="98">
        <v>2.69</v>
      </c>
      <c r="J11038" s="98"/>
      <c r="K11038" s="27">
        <f t="shared" si="85"/>
        <v>1.01</v>
      </c>
    </row>
    <row r="11039" spans="1:11" ht="29.1" customHeight="1" x14ac:dyDescent="0.25">
      <c r="A11039" s="24" t="s">
        <v>4060</v>
      </c>
      <c r="B11039" s="95" t="s">
        <v>4061</v>
      </c>
      <c r="C11039" s="95"/>
      <c r="D11039" s="96" t="s">
        <v>20</v>
      </c>
      <c r="E11039" s="96"/>
      <c r="F11039" s="24" t="s">
        <v>16</v>
      </c>
      <c r="G11039" s="97">
        <v>1.07</v>
      </c>
      <c r="H11039" s="97"/>
      <c r="I11039" s="98">
        <v>23.81</v>
      </c>
      <c r="J11039" s="98"/>
      <c r="K11039" s="27">
        <f t="shared" si="85"/>
        <v>25.48</v>
      </c>
    </row>
    <row r="11040" spans="1:11" ht="15" customHeight="1" x14ac:dyDescent="0.25">
      <c r="A11040" s="9"/>
      <c r="B11040" s="9"/>
      <c r="C11040" s="9"/>
      <c r="D11040" s="9"/>
      <c r="E11040" s="9"/>
      <c r="F11040" s="9"/>
      <c r="G11040" s="91" t="s">
        <v>3906</v>
      </c>
      <c r="H11040" s="91"/>
      <c r="I11040" s="91"/>
      <c r="J11040" s="91"/>
      <c r="K11040" s="28">
        <f>SUM(K11034:K11039)</f>
        <v>124.74000000000001</v>
      </c>
    </row>
    <row r="11041" spans="1:11" ht="15" customHeight="1" x14ac:dyDescent="0.25">
      <c r="A11041" s="93" t="s">
        <v>3907</v>
      </c>
      <c r="B11041" s="93"/>
      <c r="C11041" s="93"/>
      <c r="D11041" s="94" t="s">
        <v>3</v>
      </c>
      <c r="E11041" s="94"/>
      <c r="F11041" s="23" t="s">
        <v>4</v>
      </c>
      <c r="G11041" s="94" t="s">
        <v>3894</v>
      </c>
      <c r="H11041" s="94"/>
      <c r="I11041" s="94" t="s">
        <v>3895</v>
      </c>
      <c r="J11041" s="94"/>
      <c r="K11041" s="23" t="s">
        <v>3896</v>
      </c>
    </row>
    <row r="11042" spans="1:11" ht="21" customHeight="1" x14ac:dyDescent="0.25">
      <c r="A11042" s="24" t="s">
        <v>3908</v>
      </c>
      <c r="B11042" s="95" t="s">
        <v>3909</v>
      </c>
      <c r="C11042" s="95"/>
      <c r="D11042" s="96" t="s">
        <v>20</v>
      </c>
      <c r="E11042" s="96"/>
      <c r="F11042" s="24" t="s">
        <v>2056</v>
      </c>
      <c r="G11042" s="97">
        <v>0.13009999999999999</v>
      </c>
      <c r="H11042" s="97"/>
      <c r="I11042" s="98">
        <v>32.24</v>
      </c>
      <c r="J11042" s="98"/>
      <c r="K11042" s="27">
        <f>ROUND(ROUND(G11042,8)*I11042,2)</f>
        <v>4.1900000000000004</v>
      </c>
    </row>
    <row r="11043" spans="1:11" ht="15" customHeight="1" x14ac:dyDescent="0.25">
      <c r="A11043" s="24" t="s">
        <v>3971</v>
      </c>
      <c r="B11043" s="95" t="s">
        <v>3972</v>
      </c>
      <c r="C11043" s="95"/>
      <c r="D11043" s="96" t="s">
        <v>20</v>
      </c>
      <c r="E11043" s="96"/>
      <c r="F11043" s="24" t="s">
        <v>2056</v>
      </c>
      <c r="G11043" s="97">
        <v>8.7400000000000005E-2</v>
      </c>
      <c r="H11043" s="97"/>
      <c r="I11043" s="98">
        <v>32.69</v>
      </c>
      <c r="J11043" s="98"/>
      <c r="K11043" s="27">
        <f>ROUND(ROUND(G11043,8)*I11043,2)</f>
        <v>2.86</v>
      </c>
    </row>
    <row r="11044" spans="1:11" ht="15" customHeight="1" x14ac:dyDescent="0.25">
      <c r="A11044" s="24" t="s">
        <v>3910</v>
      </c>
      <c r="B11044" s="95" t="s">
        <v>3911</v>
      </c>
      <c r="C11044" s="95"/>
      <c r="D11044" s="96" t="s">
        <v>20</v>
      </c>
      <c r="E11044" s="96"/>
      <c r="F11044" s="24" t="s">
        <v>2056</v>
      </c>
      <c r="G11044" s="97">
        <v>0.21759999999999999</v>
      </c>
      <c r="H11044" s="97"/>
      <c r="I11044" s="98">
        <v>24.94</v>
      </c>
      <c r="J11044" s="98"/>
      <c r="K11044" s="27">
        <f>ROUND(ROUND(G11044,8)*I11044,2)</f>
        <v>5.43</v>
      </c>
    </row>
    <row r="11045" spans="1:11" ht="18" customHeight="1" x14ac:dyDescent="0.25">
      <c r="A11045" s="9"/>
      <c r="B11045" s="9"/>
      <c r="C11045" s="9"/>
      <c r="D11045" s="9"/>
      <c r="E11045" s="9"/>
      <c r="F11045" s="9"/>
      <c r="G11045" s="91" t="s">
        <v>3912</v>
      </c>
      <c r="H11045" s="91"/>
      <c r="I11045" s="91"/>
      <c r="J11045" s="91"/>
      <c r="K11045" s="28">
        <f>SUM(K11042:K11044)</f>
        <v>12.48</v>
      </c>
    </row>
    <row r="11046" spans="1:11" ht="15" customHeight="1" x14ac:dyDescent="0.25">
      <c r="A11046" s="93" t="s">
        <v>3922</v>
      </c>
      <c r="B11046" s="93"/>
      <c r="C11046" s="93"/>
      <c r="D11046" s="94" t="s">
        <v>3</v>
      </c>
      <c r="E11046" s="94"/>
      <c r="F11046" s="23" t="s">
        <v>4</v>
      </c>
      <c r="G11046" s="94" t="s">
        <v>3894</v>
      </c>
      <c r="H11046" s="94"/>
      <c r="I11046" s="94" t="s">
        <v>3895</v>
      </c>
      <c r="J11046" s="94"/>
      <c r="K11046" s="23" t="s">
        <v>3896</v>
      </c>
    </row>
    <row r="11047" spans="1:11" ht="29.1" customHeight="1" x14ac:dyDescent="0.25">
      <c r="A11047" s="24" t="s">
        <v>4062</v>
      </c>
      <c r="B11047" s="95" t="s">
        <v>4063</v>
      </c>
      <c r="C11047" s="95"/>
      <c r="D11047" s="96" t="s">
        <v>20</v>
      </c>
      <c r="E11047" s="96"/>
      <c r="F11047" s="24" t="s">
        <v>3903</v>
      </c>
      <c r="G11047" s="97">
        <v>1.23E-2</v>
      </c>
      <c r="H11047" s="97"/>
      <c r="I11047" s="98">
        <v>23.44</v>
      </c>
      <c r="J11047" s="98"/>
      <c r="K11047" s="27">
        <f>ROUND(ROUND(G11047,8)*I11047,2)</f>
        <v>0.28999999999999998</v>
      </c>
    </row>
    <row r="11048" spans="1:11" ht="21" customHeight="1" x14ac:dyDescent="0.25">
      <c r="A11048" s="24" t="s">
        <v>4064</v>
      </c>
      <c r="B11048" s="95" t="s">
        <v>4065</v>
      </c>
      <c r="C11048" s="95"/>
      <c r="D11048" s="96" t="s">
        <v>4066</v>
      </c>
      <c r="E11048" s="96"/>
      <c r="F11048" s="24" t="s">
        <v>26</v>
      </c>
      <c r="G11048" s="97">
        <v>4</v>
      </c>
      <c r="H11048" s="97"/>
      <c r="I11048" s="98">
        <v>5.76</v>
      </c>
      <c r="J11048" s="98"/>
      <c r="K11048" s="27">
        <f>ROUND(ROUND(G11048,8)*I11048,2)</f>
        <v>23.04</v>
      </c>
    </row>
    <row r="11049" spans="1:11" ht="15" customHeight="1" x14ac:dyDescent="0.25">
      <c r="A11049" s="9"/>
      <c r="B11049" s="9"/>
      <c r="C11049" s="9"/>
      <c r="D11049" s="9"/>
      <c r="E11049" s="9"/>
      <c r="F11049" s="9"/>
      <c r="G11049" s="91" t="s">
        <v>3933</v>
      </c>
      <c r="H11049" s="91"/>
      <c r="I11049" s="91"/>
      <c r="J11049" s="91"/>
      <c r="K11049" s="28">
        <f>SUM(K11047:K11048)</f>
        <v>23.33</v>
      </c>
    </row>
    <row r="11050" spans="1:11" ht="15" customHeight="1" x14ac:dyDescent="0.25">
      <c r="A11050" s="9"/>
      <c r="B11050" s="9"/>
      <c r="C11050" s="9"/>
      <c r="D11050" s="9"/>
      <c r="E11050" s="9"/>
      <c r="F11050" s="9"/>
      <c r="G11050" s="92" t="s">
        <v>3913</v>
      </c>
      <c r="H11050" s="92"/>
      <c r="I11050" s="92"/>
      <c r="J11050" s="92"/>
      <c r="K11050" s="29">
        <f>ROUND(SUM(K11040,K11045,K11049),2)</f>
        <v>160.55000000000001</v>
      </c>
    </row>
    <row r="11051" spans="1:11" ht="9.9499999999999993" customHeight="1" x14ac:dyDescent="0.25">
      <c r="A11051" s="9"/>
      <c r="B11051" s="9"/>
      <c r="C11051" s="9"/>
      <c r="D11051" s="9"/>
      <c r="E11051" s="9"/>
      <c r="F11051" s="9"/>
      <c r="G11051" s="100"/>
      <c r="H11051" s="100"/>
      <c r="I11051" s="100"/>
      <c r="J11051" s="100"/>
      <c r="K11051" s="100"/>
    </row>
    <row r="11052" spans="1:11" ht="20.100000000000001" customHeight="1" x14ac:dyDescent="0.25">
      <c r="A11052" s="99" t="s">
        <v>2964</v>
      </c>
      <c r="B11052" s="99"/>
      <c r="C11052" s="99"/>
      <c r="D11052" s="99"/>
      <c r="E11052" s="99"/>
      <c r="F11052" s="99"/>
      <c r="G11052" s="99"/>
      <c r="H11052" s="99"/>
      <c r="I11052" s="99"/>
      <c r="J11052" s="99"/>
      <c r="K11052" s="99"/>
    </row>
    <row r="11053" spans="1:11" ht="15" customHeight="1" x14ac:dyDescent="0.25">
      <c r="A11053" s="93" t="s">
        <v>3893</v>
      </c>
      <c r="B11053" s="93"/>
      <c r="C11053" s="93"/>
      <c r="D11053" s="94" t="s">
        <v>3</v>
      </c>
      <c r="E11053" s="94"/>
      <c r="F11053" s="23" t="s">
        <v>4</v>
      </c>
      <c r="G11053" s="94" t="s">
        <v>3894</v>
      </c>
      <c r="H11053" s="94"/>
      <c r="I11053" s="94" t="s">
        <v>3895</v>
      </c>
      <c r="J11053" s="94"/>
      <c r="K11053" s="23" t="s">
        <v>3896</v>
      </c>
    </row>
    <row r="11054" spans="1:11" ht="45.95" customHeight="1" x14ac:dyDescent="0.25">
      <c r="A11054" s="24" t="s">
        <v>4073</v>
      </c>
      <c r="B11054" s="95" t="s">
        <v>4074</v>
      </c>
      <c r="C11054" s="95"/>
      <c r="D11054" s="96" t="s">
        <v>20</v>
      </c>
      <c r="E11054" s="96"/>
      <c r="F11054" s="24" t="s">
        <v>26</v>
      </c>
      <c r="G11054" s="97">
        <v>1</v>
      </c>
      <c r="H11054" s="97"/>
      <c r="I11054" s="98">
        <v>1235.9100000000001</v>
      </c>
      <c r="J11054" s="98"/>
      <c r="K11054" s="27">
        <f>TRUNC(TRUNC(G11054,8)*I11054,2)</f>
        <v>1235.9100000000001</v>
      </c>
    </row>
    <row r="11055" spans="1:11" ht="21" customHeight="1" x14ac:dyDescent="0.25">
      <c r="A11055" s="24" t="s">
        <v>4075</v>
      </c>
      <c r="B11055" s="95" t="s">
        <v>4076</v>
      </c>
      <c r="C11055" s="95"/>
      <c r="D11055" s="96" t="s">
        <v>20</v>
      </c>
      <c r="E11055" s="96"/>
      <c r="F11055" s="24" t="s">
        <v>34</v>
      </c>
      <c r="G11055" s="97">
        <v>1.1999999999999999E-3</v>
      </c>
      <c r="H11055" s="97"/>
      <c r="I11055" s="98">
        <v>205.09</v>
      </c>
      <c r="J11055" s="98"/>
      <c r="K11055" s="27">
        <f>TRUNC(TRUNC(G11055,8)*I11055,2)</f>
        <v>0.24</v>
      </c>
    </row>
    <row r="11056" spans="1:11" ht="15" customHeight="1" x14ac:dyDescent="0.25">
      <c r="A11056" s="9"/>
      <c r="B11056" s="9"/>
      <c r="C11056" s="9"/>
      <c r="D11056" s="9"/>
      <c r="E11056" s="9"/>
      <c r="F11056" s="9"/>
      <c r="G11056" s="91" t="s">
        <v>3906</v>
      </c>
      <c r="H11056" s="91"/>
      <c r="I11056" s="91"/>
      <c r="J11056" s="91"/>
      <c r="K11056" s="28">
        <f>SUM(K11054:K11055)</f>
        <v>1236.1500000000001</v>
      </c>
    </row>
    <row r="11057" spans="1:11" ht="15" customHeight="1" x14ac:dyDescent="0.25">
      <c r="A11057" s="93" t="s">
        <v>3907</v>
      </c>
      <c r="B11057" s="93"/>
      <c r="C11057" s="93"/>
      <c r="D11057" s="94" t="s">
        <v>3</v>
      </c>
      <c r="E11057" s="94"/>
      <c r="F11057" s="23" t="s">
        <v>4</v>
      </c>
      <c r="G11057" s="94" t="s">
        <v>3894</v>
      </c>
      <c r="H11057" s="94"/>
      <c r="I11057" s="94" t="s">
        <v>3895</v>
      </c>
      <c r="J11057" s="94"/>
      <c r="K11057" s="23" t="s">
        <v>3896</v>
      </c>
    </row>
    <row r="11058" spans="1:11" ht="15" customHeight="1" x14ac:dyDescent="0.25">
      <c r="A11058" s="24" t="s">
        <v>3971</v>
      </c>
      <c r="B11058" s="95" t="s">
        <v>3972</v>
      </c>
      <c r="C11058" s="95"/>
      <c r="D11058" s="96" t="s">
        <v>20</v>
      </c>
      <c r="E11058" s="96"/>
      <c r="F11058" s="24" t="s">
        <v>2056</v>
      </c>
      <c r="G11058" s="97">
        <v>0.86809999999999998</v>
      </c>
      <c r="H11058" s="97"/>
      <c r="I11058" s="98">
        <v>32.69</v>
      </c>
      <c r="J11058" s="98"/>
      <c r="K11058" s="27">
        <f>TRUNC(TRUNC(G11058,8)*I11058,2)</f>
        <v>28.37</v>
      </c>
    </row>
    <row r="11059" spans="1:11" ht="15" customHeight="1" x14ac:dyDescent="0.25">
      <c r="A11059" s="24" t="s">
        <v>3910</v>
      </c>
      <c r="B11059" s="95" t="s">
        <v>3911</v>
      </c>
      <c r="C11059" s="95"/>
      <c r="D11059" s="96" t="s">
        <v>20</v>
      </c>
      <c r="E11059" s="96"/>
      <c r="F11059" s="24" t="s">
        <v>2056</v>
      </c>
      <c r="G11059" s="97">
        <v>0.57869999999999999</v>
      </c>
      <c r="H11059" s="97"/>
      <c r="I11059" s="98">
        <v>24.94</v>
      </c>
      <c r="J11059" s="98"/>
      <c r="K11059" s="27">
        <f>TRUNC(TRUNC(G11059,8)*I11059,2)</f>
        <v>14.43</v>
      </c>
    </row>
    <row r="11060" spans="1:11" ht="18" customHeight="1" x14ac:dyDescent="0.25">
      <c r="A11060" s="9"/>
      <c r="B11060" s="9"/>
      <c r="C11060" s="9"/>
      <c r="D11060" s="9"/>
      <c r="E11060" s="9"/>
      <c r="F11060" s="9"/>
      <c r="G11060" s="91" t="s">
        <v>3912</v>
      </c>
      <c r="H11060" s="91"/>
      <c r="I11060" s="91"/>
      <c r="J11060" s="91"/>
      <c r="K11060" s="28">
        <f>SUM(K11058:K11059)</f>
        <v>42.8</v>
      </c>
    </row>
    <row r="11061" spans="1:11" ht="15" customHeight="1" x14ac:dyDescent="0.25">
      <c r="A11061" s="93" t="s">
        <v>3922</v>
      </c>
      <c r="B11061" s="93"/>
      <c r="C11061" s="93"/>
      <c r="D11061" s="94" t="s">
        <v>3</v>
      </c>
      <c r="E11061" s="94"/>
      <c r="F11061" s="23" t="s">
        <v>4</v>
      </c>
      <c r="G11061" s="94" t="s">
        <v>3894</v>
      </c>
      <c r="H11061" s="94"/>
      <c r="I11061" s="94" t="s">
        <v>3895</v>
      </c>
      <c r="J11061" s="94"/>
      <c r="K11061" s="23" t="s">
        <v>3896</v>
      </c>
    </row>
    <row r="11062" spans="1:11" ht="29.1" customHeight="1" x14ac:dyDescent="0.25">
      <c r="A11062" s="24" t="s">
        <v>4077</v>
      </c>
      <c r="B11062" s="95" t="s">
        <v>4078</v>
      </c>
      <c r="C11062" s="95"/>
      <c r="D11062" s="96" t="s">
        <v>20</v>
      </c>
      <c r="E11062" s="96"/>
      <c r="F11062" s="24" t="s">
        <v>34</v>
      </c>
      <c r="G11062" s="97">
        <v>2.2200000000000001E-2</v>
      </c>
      <c r="H11062" s="97"/>
      <c r="I11062" s="98">
        <v>924.6</v>
      </c>
      <c r="J11062" s="98"/>
      <c r="K11062" s="27">
        <f>TRUNC(TRUNC(G11062,8)*I11062,2)</f>
        <v>20.52</v>
      </c>
    </row>
    <row r="11063" spans="1:11" ht="15" customHeight="1" x14ac:dyDescent="0.25">
      <c r="A11063" s="9"/>
      <c r="B11063" s="9"/>
      <c r="C11063" s="9"/>
      <c r="D11063" s="9"/>
      <c r="E11063" s="9"/>
      <c r="F11063" s="9"/>
      <c r="G11063" s="91" t="s">
        <v>3933</v>
      </c>
      <c r="H11063" s="91"/>
      <c r="I11063" s="91"/>
      <c r="J11063" s="91"/>
      <c r="K11063" s="28">
        <f>SUM(K11062:K11062)</f>
        <v>20.52</v>
      </c>
    </row>
    <row r="11064" spans="1:11" ht="15" customHeight="1" x14ac:dyDescent="0.25">
      <c r="A11064" s="9"/>
      <c r="B11064" s="9"/>
      <c r="C11064" s="9"/>
      <c r="D11064" s="9"/>
      <c r="E11064" s="9"/>
      <c r="F11064" s="9"/>
      <c r="G11064" s="92" t="s">
        <v>3913</v>
      </c>
      <c r="H11064" s="92"/>
      <c r="I11064" s="92"/>
      <c r="J11064" s="92"/>
      <c r="K11064" s="29">
        <f>ROUND(SUM(K11056,K11060,K11063),2)</f>
        <v>1299.47</v>
      </c>
    </row>
    <row r="11065" spans="1:11" ht="9.9499999999999993" customHeight="1" x14ac:dyDescent="0.25">
      <c r="A11065" s="9"/>
      <c r="B11065" s="9"/>
      <c r="C11065" s="9"/>
      <c r="D11065" s="9"/>
      <c r="E11065" s="9"/>
      <c r="F11065" s="9"/>
      <c r="G11065" s="100"/>
      <c r="H11065" s="100"/>
      <c r="I11065" s="100"/>
      <c r="J11065" s="100"/>
      <c r="K11065" s="100"/>
    </row>
    <row r="11066" spans="1:11" ht="20.100000000000001" customHeight="1" x14ac:dyDescent="0.25">
      <c r="A11066" s="99" t="s">
        <v>2965</v>
      </c>
      <c r="B11066" s="99"/>
      <c r="C11066" s="99"/>
      <c r="D11066" s="99"/>
      <c r="E11066" s="99"/>
      <c r="F11066" s="99"/>
      <c r="G11066" s="99"/>
      <c r="H11066" s="99"/>
      <c r="I11066" s="99"/>
      <c r="J11066" s="99"/>
      <c r="K11066" s="99"/>
    </row>
    <row r="11067" spans="1:11" ht="15" customHeight="1" x14ac:dyDescent="0.25">
      <c r="A11067" s="93" t="s">
        <v>3893</v>
      </c>
      <c r="B11067" s="93"/>
      <c r="C11067" s="93"/>
      <c r="D11067" s="94" t="s">
        <v>3</v>
      </c>
      <c r="E11067" s="94"/>
      <c r="F11067" s="23" t="s">
        <v>4</v>
      </c>
      <c r="G11067" s="94" t="s">
        <v>3894</v>
      </c>
      <c r="H11067" s="94"/>
      <c r="I11067" s="94" t="s">
        <v>3895</v>
      </c>
      <c r="J11067" s="94"/>
      <c r="K11067" s="23" t="s">
        <v>3896</v>
      </c>
    </row>
    <row r="11068" spans="1:11" ht="15" customHeight="1" x14ac:dyDescent="0.25">
      <c r="A11068" s="24" t="s">
        <v>4067</v>
      </c>
      <c r="B11068" s="95" t="s">
        <v>4068</v>
      </c>
      <c r="C11068" s="95"/>
      <c r="D11068" s="96" t="s">
        <v>20</v>
      </c>
      <c r="E11068" s="96"/>
      <c r="F11068" s="24" t="s">
        <v>3903</v>
      </c>
      <c r="G11068" s="97">
        <v>8.6199999999999992</v>
      </c>
      <c r="H11068" s="97"/>
      <c r="I11068" s="98">
        <v>1.1299999999999999</v>
      </c>
      <c r="J11068" s="98"/>
      <c r="K11068" s="27">
        <f>TRUNC(TRUNC(G11068,8)*I11068,2)</f>
        <v>9.74</v>
      </c>
    </row>
    <row r="11069" spans="1:11" ht="29.1" customHeight="1" x14ac:dyDescent="0.25">
      <c r="A11069" s="24" t="s">
        <v>4069</v>
      </c>
      <c r="B11069" s="95" t="s">
        <v>4070</v>
      </c>
      <c r="C11069" s="95"/>
      <c r="D11069" s="96" t="s">
        <v>20</v>
      </c>
      <c r="E11069" s="96"/>
      <c r="F11069" s="24" t="s">
        <v>26</v>
      </c>
      <c r="G11069" s="97">
        <v>6.4375</v>
      </c>
      <c r="H11069" s="97"/>
      <c r="I11069" s="98">
        <v>17.63</v>
      </c>
      <c r="J11069" s="98"/>
      <c r="K11069" s="27">
        <f>TRUNC(TRUNC(G11069,8)*I11069,2)</f>
        <v>113.49</v>
      </c>
    </row>
    <row r="11070" spans="1:11" ht="15" customHeight="1" x14ac:dyDescent="0.25">
      <c r="A11070" s="24" t="s">
        <v>4071</v>
      </c>
      <c r="B11070" s="95" t="s">
        <v>4072</v>
      </c>
      <c r="C11070" s="95"/>
      <c r="D11070" s="96" t="s">
        <v>20</v>
      </c>
      <c r="E11070" s="96"/>
      <c r="F11070" s="24" t="s">
        <v>3903</v>
      </c>
      <c r="G11070" s="97">
        <v>0.24</v>
      </c>
      <c r="H11070" s="97"/>
      <c r="I11070" s="98">
        <v>3.58</v>
      </c>
      <c r="J11070" s="98"/>
      <c r="K11070" s="27">
        <f>TRUNC(TRUNC(G11070,8)*I11070,2)</f>
        <v>0.85</v>
      </c>
    </row>
    <row r="11071" spans="1:11" ht="15" customHeight="1" x14ac:dyDescent="0.25">
      <c r="A11071" s="9"/>
      <c r="B11071" s="9"/>
      <c r="C11071" s="9"/>
      <c r="D11071" s="9"/>
      <c r="E11071" s="9"/>
      <c r="F11071" s="9"/>
      <c r="G11071" s="91" t="s">
        <v>3906</v>
      </c>
      <c r="H11071" s="91"/>
      <c r="I11071" s="91"/>
      <c r="J11071" s="91"/>
      <c r="K11071" s="28">
        <f>SUM(K11068:K11070)</f>
        <v>124.07999999999998</v>
      </c>
    </row>
    <row r="11072" spans="1:11" ht="15" customHeight="1" x14ac:dyDescent="0.25">
      <c r="A11072" s="93" t="s">
        <v>3907</v>
      </c>
      <c r="B11072" s="93"/>
      <c r="C11072" s="93"/>
      <c r="D11072" s="94" t="s">
        <v>3</v>
      </c>
      <c r="E11072" s="94"/>
      <c r="F11072" s="23" t="s">
        <v>4</v>
      </c>
      <c r="G11072" s="94" t="s">
        <v>3894</v>
      </c>
      <c r="H11072" s="94"/>
      <c r="I11072" s="94" t="s">
        <v>3895</v>
      </c>
      <c r="J11072" s="94"/>
      <c r="K11072" s="23" t="s">
        <v>3896</v>
      </c>
    </row>
    <row r="11073" spans="1:11" ht="15" customHeight="1" x14ac:dyDescent="0.25">
      <c r="A11073" s="24" t="s">
        <v>3971</v>
      </c>
      <c r="B11073" s="95" t="s">
        <v>3972</v>
      </c>
      <c r="C11073" s="95"/>
      <c r="D11073" s="96" t="s">
        <v>20</v>
      </c>
      <c r="E11073" s="96"/>
      <c r="F11073" s="24" t="s">
        <v>2056</v>
      </c>
      <c r="G11073" s="97">
        <v>0.63900000000000001</v>
      </c>
      <c r="H11073" s="97"/>
      <c r="I11073" s="98">
        <v>32.69</v>
      </c>
      <c r="J11073" s="98"/>
      <c r="K11073" s="27">
        <f>TRUNC(TRUNC(G11073,8)*I11073,2)</f>
        <v>20.88</v>
      </c>
    </row>
    <row r="11074" spans="1:11" ht="15" customHeight="1" x14ac:dyDescent="0.25">
      <c r="A11074" s="24" t="s">
        <v>3910</v>
      </c>
      <c r="B11074" s="95" t="s">
        <v>3911</v>
      </c>
      <c r="C11074" s="95"/>
      <c r="D11074" s="96" t="s">
        <v>20</v>
      </c>
      <c r="E11074" s="96"/>
      <c r="F11074" s="24" t="s">
        <v>2056</v>
      </c>
      <c r="G11074" s="97">
        <v>1.2789999999999999</v>
      </c>
      <c r="H11074" s="97"/>
      <c r="I11074" s="98">
        <v>24.94</v>
      </c>
      <c r="J11074" s="98"/>
      <c r="K11074" s="27">
        <f>TRUNC(TRUNC(G11074,8)*I11074,2)</f>
        <v>31.89</v>
      </c>
    </row>
    <row r="11075" spans="1:11" ht="18" customHeight="1" x14ac:dyDescent="0.25">
      <c r="A11075" s="9"/>
      <c r="B11075" s="9"/>
      <c r="C11075" s="9"/>
      <c r="D11075" s="9"/>
      <c r="E11075" s="9"/>
      <c r="F11075" s="9"/>
      <c r="G11075" s="91" t="s">
        <v>3912</v>
      </c>
      <c r="H11075" s="91"/>
      <c r="I11075" s="91"/>
      <c r="J11075" s="91"/>
      <c r="K11075" s="28">
        <f>SUM(K11073:K11074)</f>
        <v>52.769999999999996</v>
      </c>
    </row>
    <row r="11076" spans="1:11" ht="15" customHeight="1" x14ac:dyDescent="0.25">
      <c r="A11076" s="9"/>
      <c r="B11076" s="9"/>
      <c r="C11076" s="9"/>
      <c r="D11076" s="9"/>
      <c r="E11076" s="9"/>
      <c r="F11076" s="9"/>
      <c r="G11076" s="92" t="s">
        <v>3913</v>
      </c>
      <c r="H11076" s="92"/>
      <c r="I11076" s="92"/>
      <c r="J11076" s="92"/>
      <c r="K11076" s="29">
        <f>ROUND(SUM(K11071,K11075),2)</f>
        <v>176.85</v>
      </c>
    </row>
    <row r="11077" spans="1:11" ht="9.9499999999999993" customHeight="1" x14ac:dyDescent="0.25">
      <c r="A11077" s="9"/>
      <c r="B11077" s="9"/>
      <c r="C11077" s="9"/>
      <c r="D11077" s="9"/>
      <c r="E11077" s="9"/>
      <c r="F11077" s="9"/>
      <c r="G11077" s="100"/>
      <c r="H11077" s="100"/>
      <c r="I11077" s="100"/>
      <c r="J11077" s="100"/>
      <c r="K11077" s="100"/>
    </row>
    <row r="11078" spans="1:11" ht="20.100000000000001" customHeight="1" x14ac:dyDescent="0.25">
      <c r="A11078" s="99" t="s">
        <v>2966</v>
      </c>
      <c r="B11078" s="99"/>
      <c r="C11078" s="99"/>
      <c r="D11078" s="99"/>
      <c r="E11078" s="99"/>
      <c r="F11078" s="99"/>
      <c r="G11078" s="99"/>
      <c r="H11078" s="99"/>
      <c r="I11078" s="99"/>
      <c r="J11078" s="99"/>
      <c r="K11078" s="99"/>
    </row>
    <row r="11079" spans="1:11" ht="20.100000000000001" customHeight="1" x14ac:dyDescent="0.25">
      <c r="A11079" s="106" t="s">
        <v>4010</v>
      </c>
      <c r="B11079" s="106"/>
      <c r="C11079" s="106"/>
      <c r="D11079" s="106"/>
      <c r="E11079" s="106"/>
      <c r="F11079" s="2" t="s">
        <v>4</v>
      </c>
      <c r="G11079" s="87" t="s">
        <v>4001</v>
      </c>
      <c r="H11079" s="87"/>
      <c r="I11079" s="87" t="s">
        <v>3895</v>
      </c>
      <c r="J11079" s="87"/>
      <c r="K11079" s="2" t="s">
        <v>4011</v>
      </c>
    </row>
    <row r="11080" spans="1:11" ht="15" customHeight="1" x14ac:dyDescent="0.25">
      <c r="A11080" s="6" t="s">
        <v>4079</v>
      </c>
      <c r="B11080" s="104" t="s">
        <v>4080</v>
      </c>
      <c r="C11080" s="104"/>
      <c r="D11080" s="104"/>
      <c r="E11080" s="104"/>
      <c r="F11080" s="6" t="s">
        <v>77</v>
      </c>
      <c r="G11080" s="113">
        <v>1.7700000000000001E-3</v>
      </c>
      <c r="H11080" s="113"/>
      <c r="I11080" s="105">
        <v>33.79</v>
      </c>
      <c r="J11080" s="105"/>
      <c r="K11080" s="33">
        <f>ROUND(ROUND(G11080,5)*I11080,4)</f>
        <v>5.9799999999999999E-2</v>
      </c>
    </row>
    <row r="11081" spans="1:11" ht="15" customHeight="1" x14ac:dyDescent="0.25">
      <c r="A11081" s="6" t="s">
        <v>4081</v>
      </c>
      <c r="B11081" s="104" t="s">
        <v>4082</v>
      </c>
      <c r="C11081" s="104"/>
      <c r="D11081" s="104"/>
      <c r="E11081" s="104"/>
      <c r="F11081" s="6" t="s">
        <v>77</v>
      </c>
      <c r="G11081" s="113">
        <v>3.9300000000000003E-3</v>
      </c>
      <c r="H11081" s="113"/>
      <c r="I11081" s="105">
        <v>448.02</v>
      </c>
      <c r="J11081" s="105"/>
      <c r="K11081" s="33">
        <f>ROUND(ROUND(G11081,5)*I11081,4)</f>
        <v>1.7606999999999999</v>
      </c>
    </row>
    <row r="11082" spans="1:11" ht="15" customHeight="1" x14ac:dyDescent="0.25">
      <c r="A11082" s="6" t="s">
        <v>4083</v>
      </c>
      <c r="B11082" s="104" t="s">
        <v>4084</v>
      </c>
      <c r="C11082" s="104"/>
      <c r="D11082" s="104"/>
      <c r="E11082" s="104"/>
      <c r="F11082" s="6" t="s">
        <v>77</v>
      </c>
      <c r="G11082" s="113">
        <v>7.0800000000000004E-3</v>
      </c>
      <c r="H11082" s="113"/>
      <c r="I11082" s="105">
        <v>46.06</v>
      </c>
      <c r="J11082" s="105"/>
      <c r="K11082" s="33">
        <f>ROUND(ROUND(G11082,5)*I11082,4)</f>
        <v>0.3261</v>
      </c>
    </row>
    <row r="11083" spans="1:11" ht="15" customHeight="1" x14ac:dyDescent="0.25">
      <c r="A11083" s="6" t="s">
        <v>4085</v>
      </c>
      <c r="B11083" s="104" t="s">
        <v>4086</v>
      </c>
      <c r="C11083" s="104"/>
      <c r="D11083" s="104"/>
      <c r="E11083" s="104"/>
      <c r="F11083" s="6" t="s">
        <v>103</v>
      </c>
      <c r="G11083" s="113">
        <v>1</v>
      </c>
      <c r="H11083" s="113"/>
      <c r="I11083" s="105">
        <v>16.98</v>
      </c>
      <c r="J11083" s="105"/>
      <c r="K11083" s="33">
        <f>ROUND(ROUND(G11083,5)*I11083,4)</f>
        <v>16.98</v>
      </c>
    </row>
    <row r="11084" spans="1:11" ht="15" customHeight="1" x14ac:dyDescent="0.25">
      <c r="A11084" s="1"/>
      <c r="B11084" s="1"/>
      <c r="C11084" s="1"/>
      <c r="D11084" s="1"/>
      <c r="E11084" s="1"/>
      <c r="F11084" s="1"/>
      <c r="G11084" s="85" t="s">
        <v>4014</v>
      </c>
      <c r="H11084" s="85"/>
      <c r="I11084" s="85"/>
      <c r="J11084" s="85"/>
      <c r="K11084" s="34">
        <f>SUM(K11080:K11083)</f>
        <v>19.1266</v>
      </c>
    </row>
    <row r="11085" spans="1:11" ht="15" customHeight="1" x14ac:dyDescent="0.25">
      <c r="A11085" s="106" t="s">
        <v>4015</v>
      </c>
      <c r="B11085" s="106"/>
      <c r="C11085" s="106"/>
      <c r="D11085" s="23" t="s">
        <v>4016</v>
      </c>
      <c r="E11085" s="94" t="s">
        <v>4017</v>
      </c>
      <c r="F11085" s="94"/>
      <c r="G11085" s="94" t="s">
        <v>4001</v>
      </c>
      <c r="H11085" s="94"/>
      <c r="I11085" s="94" t="s">
        <v>3895</v>
      </c>
      <c r="J11085" s="94"/>
      <c r="K11085" s="23" t="s">
        <v>4011</v>
      </c>
    </row>
    <row r="11086" spans="1:11" ht="27.95" customHeight="1" x14ac:dyDescent="0.25">
      <c r="A11086" s="38" t="s">
        <v>4085</v>
      </c>
      <c r="B11086" s="109" t="s">
        <v>4087</v>
      </c>
      <c r="C11086" s="109"/>
      <c r="D11086" s="38" t="s">
        <v>4019</v>
      </c>
      <c r="E11086" s="110" t="s">
        <v>4088</v>
      </c>
      <c r="F11086" s="110"/>
      <c r="G11086" s="111">
        <v>1.9630000000000002E-2</v>
      </c>
      <c r="H11086" s="111"/>
      <c r="I11086" s="112">
        <v>33.64</v>
      </c>
      <c r="J11086" s="112"/>
      <c r="K11086" s="41">
        <f>ROUND(ROUND(G11086,5)*I11086,4)</f>
        <v>0.66039999999999999</v>
      </c>
    </row>
    <row r="11087" spans="1:11" ht="15" customHeight="1" x14ac:dyDescent="0.25">
      <c r="A11087" s="1"/>
      <c r="B11087" s="1"/>
      <c r="C11087" s="1"/>
      <c r="D11087" s="1"/>
      <c r="E11087" s="1"/>
      <c r="F11087" s="1"/>
      <c r="G11087" s="85" t="s">
        <v>4021</v>
      </c>
      <c r="H11087" s="85"/>
      <c r="I11087" s="85"/>
      <c r="J11087" s="85"/>
      <c r="K11087" s="33">
        <f>SUM(K11086:K11086)</f>
        <v>0.66039999999999999</v>
      </c>
    </row>
    <row r="11088" spans="1:11" ht="12.95" customHeight="1" x14ac:dyDescent="0.25">
      <c r="A11088" s="106" t="s">
        <v>4022</v>
      </c>
      <c r="B11088" s="106"/>
      <c r="C11088" s="94" t="s">
        <v>4023</v>
      </c>
      <c r="D11088" s="94" t="s">
        <v>5</v>
      </c>
      <c r="E11088" s="94" t="s">
        <v>4024</v>
      </c>
      <c r="F11088" s="94"/>
      <c r="G11088" s="94" t="s">
        <v>4025</v>
      </c>
      <c r="H11088" s="94"/>
      <c r="I11088" s="94" t="s">
        <v>2086</v>
      </c>
      <c r="J11088" s="94"/>
      <c r="K11088" s="94" t="s">
        <v>4011</v>
      </c>
    </row>
    <row r="11089" spans="1:11" ht="12" customHeight="1" x14ac:dyDescent="0.25">
      <c r="A11089" s="106"/>
      <c r="B11089" s="106"/>
      <c r="C11089" s="94"/>
      <c r="D11089" s="94"/>
      <c r="E11089" s="23" t="s">
        <v>2092</v>
      </c>
      <c r="F11089" s="23" t="s">
        <v>4026</v>
      </c>
      <c r="G11089" s="23" t="s">
        <v>2092</v>
      </c>
      <c r="H11089" s="23" t="s">
        <v>4026</v>
      </c>
      <c r="I11089" s="23" t="s">
        <v>2092</v>
      </c>
      <c r="J11089" s="23" t="s">
        <v>4026</v>
      </c>
      <c r="K11089" s="94"/>
    </row>
    <row r="11090" spans="1:11" ht="27.95" customHeight="1" x14ac:dyDescent="0.25">
      <c r="A11090" s="38" t="s">
        <v>4085</v>
      </c>
      <c r="B11090" s="39" t="s">
        <v>4087</v>
      </c>
      <c r="C11090" s="38" t="s">
        <v>4027</v>
      </c>
      <c r="D11090" s="40">
        <v>1.9630000000000002E-2</v>
      </c>
      <c r="E11090" s="42">
        <v>0</v>
      </c>
      <c r="F11090" s="43">
        <v>1.1100000000000001</v>
      </c>
      <c r="G11090" s="42">
        <v>0</v>
      </c>
      <c r="H11090" s="43">
        <v>0.88</v>
      </c>
      <c r="I11090" s="42">
        <v>0</v>
      </c>
      <c r="J11090" s="43">
        <v>0.72</v>
      </c>
      <c r="K11090" s="41">
        <f>ROUND(D11090*(ROUND(E11090*F11090,4)+ROUND(G11090*H11090,4)+ROUND(I11090*J11090,4)),4)</f>
        <v>0</v>
      </c>
    </row>
    <row r="11091" spans="1:11" ht="15" customHeight="1" x14ac:dyDescent="0.25">
      <c r="A11091" s="1"/>
      <c r="B11091" s="1"/>
      <c r="C11091" s="1"/>
      <c r="D11091" s="1"/>
      <c r="E11091" s="1"/>
      <c r="F11091" s="1"/>
      <c r="G11091" s="85" t="s">
        <v>4028</v>
      </c>
      <c r="H11091" s="85"/>
      <c r="I11091" s="85"/>
      <c r="J11091" s="85"/>
      <c r="K11091" s="33">
        <f>SUM(K11089:K11090)</f>
        <v>0</v>
      </c>
    </row>
    <row r="11092" spans="1:11" ht="15" customHeight="1" x14ac:dyDescent="0.25">
      <c r="A11092" s="9"/>
      <c r="B11092" s="9"/>
      <c r="C11092" s="9"/>
      <c r="D11092" s="9"/>
      <c r="E11092" s="9"/>
      <c r="F11092" s="9"/>
      <c r="G11092" s="92" t="s">
        <v>4029</v>
      </c>
      <c r="H11092" s="92"/>
      <c r="I11092" s="92"/>
      <c r="J11092" s="92"/>
      <c r="K11092" s="33">
        <f>SUM(K11084,K11087,K11091)</f>
        <v>19.786999999999999</v>
      </c>
    </row>
    <row r="11093" spans="1:11" ht="15" customHeight="1" x14ac:dyDescent="0.25">
      <c r="A11093" s="9"/>
      <c r="B11093" s="9"/>
      <c r="C11093" s="9"/>
      <c r="D11093" s="9"/>
      <c r="E11093" s="9"/>
      <c r="F11093" s="9"/>
      <c r="G11093" s="92" t="s">
        <v>3913</v>
      </c>
      <c r="H11093" s="92"/>
      <c r="I11093" s="92"/>
      <c r="J11093" s="92"/>
      <c r="K11093" s="29">
        <f>ROUND(SUM(K11092),2)</f>
        <v>19.79</v>
      </c>
    </row>
    <row r="11094" spans="1:11" ht="9.9499999999999993" customHeight="1" x14ac:dyDescent="0.25">
      <c r="A11094" s="9"/>
      <c r="B11094" s="9"/>
      <c r="C11094" s="9"/>
      <c r="D11094" s="9"/>
      <c r="E11094" s="9"/>
      <c r="F11094" s="9"/>
      <c r="G11094" s="100"/>
      <c r="H11094" s="100"/>
      <c r="I11094" s="100"/>
      <c r="J11094" s="100"/>
      <c r="K11094" s="100"/>
    </row>
    <row r="11095" spans="1:11" ht="20.100000000000001" customHeight="1" x14ac:dyDescent="0.25">
      <c r="A11095" s="99" t="s">
        <v>2967</v>
      </c>
      <c r="B11095" s="99"/>
      <c r="C11095" s="99"/>
      <c r="D11095" s="99"/>
      <c r="E11095" s="99"/>
      <c r="F11095" s="99"/>
      <c r="G11095" s="99"/>
      <c r="H11095" s="99"/>
      <c r="I11095" s="99"/>
      <c r="J11095" s="99"/>
      <c r="K11095" s="99"/>
    </row>
    <row r="11096" spans="1:11" ht="15" customHeight="1" x14ac:dyDescent="0.25">
      <c r="A11096" s="93" t="s">
        <v>3893</v>
      </c>
      <c r="B11096" s="93"/>
      <c r="C11096" s="93"/>
      <c r="D11096" s="94" t="s">
        <v>3</v>
      </c>
      <c r="E11096" s="94"/>
      <c r="F11096" s="23" t="s">
        <v>4</v>
      </c>
      <c r="G11096" s="94" t="s">
        <v>3894</v>
      </c>
      <c r="H11096" s="94"/>
      <c r="I11096" s="94" t="s">
        <v>3895</v>
      </c>
      <c r="J11096" s="94"/>
      <c r="K11096" s="23" t="s">
        <v>3896</v>
      </c>
    </row>
    <row r="11097" spans="1:11" ht="15" customHeight="1" x14ac:dyDescent="0.25">
      <c r="A11097" s="24" t="s">
        <v>4089</v>
      </c>
      <c r="B11097" s="95" t="s">
        <v>4090</v>
      </c>
      <c r="C11097" s="95"/>
      <c r="D11097" s="96" t="s">
        <v>20</v>
      </c>
      <c r="E11097" s="96"/>
      <c r="F11097" s="24" t="s">
        <v>16</v>
      </c>
      <c r="G11097" s="97">
        <v>1</v>
      </c>
      <c r="H11097" s="97"/>
      <c r="I11097" s="98">
        <v>12.85</v>
      </c>
      <c r="J11097" s="98"/>
      <c r="K11097" s="27">
        <f>TRUNC(TRUNC(G11097,8)*I11097,2)</f>
        <v>12.85</v>
      </c>
    </row>
    <row r="11098" spans="1:11" ht="15" customHeight="1" x14ac:dyDescent="0.25">
      <c r="A11098" s="9"/>
      <c r="B11098" s="9"/>
      <c r="C11098" s="9"/>
      <c r="D11098" s="9"/>
      <c r="E11098" s="9"/>
      <c r="F11098" s="9"/>
      <c r="G11098" s="91" t="s">
        <v>3906</v>
      </c>
      <c r="H11098" s="91"/>
      <c r="I11098" s="91"/>
      <c r="J11098" s="91"/>
      <c r="K11098" s="28">
        <f>SUM(K11097:K11097)</f>
        <v>12.85</v>
      </c>
    </row>
    <row r="11099" spans="1:11" ht="15" customHeight="1" x14ac:dyDescent="0.25">
      <c r="A11099" s="93" t="s">
        <v>3907</v>
      </c>
      <c r="B11099" s="93"/>
      <c r="C11099" s="93"/>
      <c r="D11099" s="94" t="s">
        <v>3</v>
      </c>
      <c r="E11099" s="94"/>
      <c r="F11099" s="23" t="s">
        <v>4</v>
      </c>
      <c r="G11099" s="94" t="s">
        <v>3894</v>
      </c>
      <c r="H11099" s="94"/>
      <c r="I11099" s="94" t="s">
        <v>3895</v>
      </c>
      <c r="J11099" s="94"/>
      <c r="K11099" s="23" t="s">
        <v>3896</v>
      </c>
    </row>
    <row r="11100" spans="1:11" ht="15" customHeight="1" x14ac:dyDescent="0.25">
      <c r="A11100" s="24" t="s">
        <v>3961</v>
      </c>
      <c r="B11100" s="95" t="s">
        <v>3962</v>
      </c>
      <c r="C11100" s="95"/>
      <c r="D11100" s="96" t="s">
        <v>20</v>
      </c>
      <c r="E11100" s="96"/>
      <c r="F11100" s="24" t="s">
        <v>2056</v>
      </c>
      <c r="G11100" s="97">
        <v>2.7699999999999999E-2</v>
      </c>
      <c r="H11100" s="97"/>
      <c r="I11100" s="98">
        <v>29.5</v>
      </c>
      <c r="J11100" s="98"/>
      <c r="K11100" s="27">
        <f>TRUNC(TRUNC(G11100,8)*I11100,2)</f>
        <v>0.81</v>
      </c>
    </row>
    <row r="11101" spans="1:11" ht="15" customHeight="1" x14ac:dyDescent="0.25">
      <c r="A11101" s="24" t="s">
        <v>3910</v>
      </c>
      <c r="B11101" s="95" t="s">
        <v>3911</v>
      </c>
      <c r="C11101" s="95"/>
      <c r="D11101" s="96" t="s">
        <v>20</v>
      </c>
      <c r="E11101" s="96"/>
      <c r="F11101" s="24" t="s">
        <v>2056</v>
      </c>
      <c r="G11101" s="97">
        <v>0.1386</v>
      </c>
      <c r="H11101" s="97"/>
      <c r="I11101" s="98">
        <v>24.94</v>
      </c>
      <c r="J11101" s="98"/>
      <c r="K11101" s="27">
        <f>TRUNC(TRUNC(G11101,8)*I11101,2)</f>
        <v>3.45</v>
      </c>
    </row>
    <row r="11102" spans="1:11" ht="18" customHeight="1" x14ac:dyDescent="0.25">
      <c r="A11102" s="9"/>
      <c r="B11102" s="9"/>
      <c r="C11102" s="9"/>
      <c r="D11102" s="9"/>
      <c r="E11102" s="9"/>
      <c r="F11102" s="9"/>
      <c r="G11102" s="91" t="s">
        <v>3912</v>
      </c>
      <c r="H11102" s="91"/>
      <c r="I11102" s="91"/>
      <c r="J11102" s="91"/>
      <c r="K11102" s="28">
        <f>SUM(K11100:K11101)</f>
        <v>4.26</v>
      </c>
    </row>
    <row r="11103" spans="1:11" ht="15" customHeight="1" x14ac:dyDescent="0.25">
      <c r="A11103" s="9"/>
      <c r="B11103" s="9"/>
      <c r="C11103" s="9"/>
      <c r="D11103" s="9"/>
      <c r="E11103" s="9"/>
      <c r="F11103" s="9"/>
      <c r="G11103" s="92" t="s">
        <v>3913</v>
      </c>
      <c r="H11103" s="92"/>
      <c r="I11103" s="92"/>
      <c r="J11103" s="92"/>
      <c r="K11103" s="29">
        <f>ROUND(SUM(K11098,K11102),2)</f>
        <v>17.11</v>
      </c>
    </row>
    <row r="11104" spans="1:11" ht="9.9499999999999993" customHeight="1" x14ac:dyDescent="0.25">
      <c r="A11104" s="9"/>
      <c r="B11104" s="9"/>
      <c r="C11104" s="9"/>
      <c r="D11104" s="9"/>
      <c r="E11104" s="9"/>
      <c r="F11104" s="9"/>
      <c r="G11104" s="100"/>
      <c r="H11104" s="100"/>
      <c r="I11104" s="100"/>
      <c r="J11104" s="100"/>
      <c r="K11104" s="100"/>
    </row>
    <row r="11105" spans="1:11" ht="20.100000000000001" customHeight="1" x14ac:dyDescent="0.25">
      <c r="A11105" s="99" t="s">
        <v>2968</v>
      </c>
      <c r="B11105" s="99"/>
      <c r="C11105" s="99"/>
      <c r="D11105" s="99"/>
      <c r="E11105" s="99"/>
      <c r="F11105" s="99"/>
      <c r="G11105" s="99"/>
      <c r="H11105" s="99"/>
      <c r="I11105" s="99"/>
      <c r="J11105" s="99"/>
      <c r="K11105" s="99"/>
    </row>
    <row r="11106" spans="1:11" ht="12.95" customHeight="1" x14ac:dyDescent="0.25">
      <c r="A11106" s="107" t="s">
        <v>3984</v>
      </c>
      <c r="B11106" s="107"/>
      <c r="C11106" s="107"/>
      <c r="D11106" s="108" t="s">
        <v>3985</v>
      </c>
      <c r="E11106" s="87" t="s">
        <v>3986</v>
      </c>
      <c r="F11106" s="87"/>
      <c r="G11106" s="87" t="s">
        <v>3987</v>
      </c>
      <c r="H11106" s="87"/>
      <c r="I11106" s="87"/>
      <c r="J11106" s="87"/>
      <c r="K11106" s="87" t="s">
        <v>3988</v>
      </c>
    </row>
    <row r="11107" spans="1:11" ht="12" customHeight="1" x14ac:dyDescent="0.25">
      <c r="A11107" s="107"/>
      <c r="B11107" s="107"/>
      <c r="C11107" s="107"/>
      <c r="D11107" s="108"/>
      <c r="E11107" s="23" t="s">
        <v>3989</v>
      </c>
      <c r="F11107" s="23" t="s">
        <v>3990</v>
      </c>
      <c r="G11107" s="94" t="s">
        <v>3989</v>
      </c>
      <c r="H11107" s="94"/>
      <c r="I11107" s="94" t="s">
        <v>3990</v>
      </c>
      <c r="J11107" s="94"/>
      <c r="K11107" s="87"/>
    </row>
    <row r="11108" spans="1:11" ht="15.95" customHeight="1" x14ac:dyDescent="0.25">
      <c r="A11108" s="6" t="s">
        <v>4091</v>
      </c>
      <c r="B11108" s="104" t="s">
        <v>4092</v>
      </c>
      <c r="C11108" s="104"/>
      <c r="D11108" s="44">
        <v>1</v>
      </c>
      <c r="E11108" s="32">
        <v>0.8</v>
      </c>
      <c r="F11108" s="32">
        <v>0.19999999999999996</v>
      </c>
      <c r="G11108" s="105">
        <v>5.32</v>
      </c>
      <c r="H11108" s="105"/>
      <c r="I11108" s="105">
        <v>0.5</v>
      </c>
      <c r="J11108" s="105"/>
      <c r="K11108" s="33">
        <f>TRUNC(D11108*(TRUNC(E11108*G11108,4)+TRUNC(F11108*I11108,4)),4)</f>
        <v>4.3559999999999999</v>
      </c>
    </row>
    <row r="11109" spans="1:11" ht="15" customHeight="1" x14ac:dyDescent="0.25">
      <c r="A11109" s="1"/>
      <c r="B11109" s="1"/>
      <c r="C11109" s="1"/>
      <c r="D11109" s="1"/>
      <c r="E11109" s="1"/>
      <c r="F11109" s="1"/>
      <c r="G11109" s="85" t="s">
        <v>3999</v>
      </c>
      <c r="H11109" s="85"/>
      <c r="I11109" s="85"/>
      <c r="J11109" s="85"/>
      <c r="K11109" s="34">
        <f>SUM(K11107:K11108)</f>
        <v>4.3559999999999999</v>
      </c>
    </row>
    <row r="11110" spans="1:11" ht="20.100000000000001" customHeight="1" x14ac:dyDescent="0.25">
      <c r="A11110" s="106" t="s">
        <v>4000</v>
      </c>
      <c r="B11110" s="106"/>
      <c r="C11110" s="106"/>
      <c r="D11110" s="106"/>
      <c r="E11110" s="106"/>
      <c r="F11110" s="2" t="s">
        <v>4</v>
      </c>
      <c r="G11110" s="87" t="s">
        <v>4001</v>
      </c>
      <c r="H11110" s="87"/>
      <c r="I11110" s="87" t="s">
        <v>4002</v>
      </c>
      <c r="J11110" s="87"/>
      <c r="K11110" s="2" t="s">
        <v>3988</v>
      </c>
    </row>
    <row r="11111" spans="1:11" ht="15" customHeight="1" x14ac:dyDescent="0.25">
      <c r="A11111" s="6" t="s">
        <v>4093</v>
      </c>
      <c r="B11111" s="101" t="s">
        <v>4094</v>
      </c>
      <c r="C11111" s="101"/>
      <c r="D11111" s="101"/>
      <c r="E11111" s="101"/>
      <c r="F11111" s="6" t="s">
        <v>3940</v>
      </c>
      <c r="G11111" s="102">
        <v>0.1333</v>
      </c>
      <c r="H11111" s="102"/>
      <c r="I11111" s="103">
        <v>3.96</v>
      </c>
      <c r="J11111" s="103"/>
      <c r="K11111" s="7">
        <f>TRUNC(TRUNC(G11111,8)*I11111,2)</f>
        <v>0.52</v>
      </c>
    </row>
    <row r="11112" spans="1:11" ht="15" customHeight="1" x14ac:dyDescent="0.25">
      <c r="A11112" s="6" t="s">
        <v>4095</v>
      </c>
      <c r="B11112" s="101" t="s">
        <v>4096</v>
      </c>
      <c r="C11112" s="101"/>
      <c r="D11112" s="101"/>
      <c r="E11112" s="101"/>
      <c r="F11112" s="6" t="s">
        <v>3940</v>
      </c>
      <c r="G11112" s="102">
        <v>2</v>
      </c>
      <c r="H11112" s="102"/>
      <c r="I11112" s="103">
        <v>14.41</v>
      </c>
      <c r="J11112" s="103"/>
      <c r="K11112" s="7">
        <f>TRUNC(TRUNC(G11112,8)*I11112,2)</f>
        <v>28.82</v>
      </c>
    </row>
    <row r="11113" spans="1:11" ht="15" customHeight="1" x14ac:dyDescent="0.25">
      <c r="A11113" s="6" t="s">
        <v>4097</v>
      </c>
      <c r="B11113" s="101" t="s">
        <v>4098</v>
      </c>
      <c r="C11113" s="101"/>
      <c r="D11113" s="101"/>
      <c r="E11113" s="101"/>
      <c r="F11113" s="6" t="s">
        <v>3940</v>
      </c>
      <c r="G11113" s="102">
        <v>3</v>
      </c>
      <c r="H11113" s="102"/>
      <c r="I11113" s="103">
        <v>14.58</v>
      </c>
      <c r="J11113" s="103"/>
      <c r="K11113" s="7">
        <f>TRUNC(TRUNC(G11113,8)*I11113,2)</f>
        <v>43.74</v>
      </c>
    </row>
    <row r="11114" spans="1:11" ht="15" customHeight="1" x14ac:dyDescent="0.25">
      <c r="A11114" s="1"/>
      <c r="B11114" s="1"/>
      <c r="C11114" s="1"/>
      <c r="D11114" s="1"/>
      <c r="E11114" s="1"/>
      <c r="F11114" s="1"/>
      <c r="G11114" s="85" t="s">
        <v>4005</v>
      </c>
      <c r="H11114" s="85"/>
      <c r="I11114" s="85"/>
      <c r="J11114" s="85"/>
      <c r="K11114" s="29">
        <f>SUM(K11111:K11113)</f>
        <v>73.08</v>
      </c>
    </row>
    <row r="11115" spans="1:11" ht="15" customHeight="1" x14ac:dyDescent="0.25">
      <c r="A11115" s="9"/>
      <c r="B11115" s="9"/>
      <c r="C11115" s="9"/>
      <c r="D11115" s="9"/>
      <c r="E11115" s="9"/>
      <c r="F11115" s="9"/>
      <c r="G11115" s="92" t="s">
        <v>4006</v>
      </c>
      <c r="H11115" s="92"/>
      <c r="I11115" s="92"/>
      <c r="J11115" s="92"/>
      <c r="K11115" s="33">
        <f>SUM(K11109,K11114)</f>
        <v>77.435999999999993</v>
      </c>
    </row>
    <row r="11116" spans="1:11" ht="15" customHeight="1" x14ac:dyDescent="0.25">
      <c r="A11116" s="9"/>
      <c r="B11116" s="9"/>
      <c r="C11116" s="9"/>
      <c r="D11116" s="9"/>
      <c r="E11116" s="9"/>
      <c r="F11116" s="9"/>
      <c r="G11116" s="92" t="s">
        <v>4007</v>
      </c>
      <c r="H11116" s="92"/>
      <c r="I11116" s="92"/>
      <c r="J11116" s="92"/>
      <c r="K11116" s="35">
        <v>22.5</v>
      </c>
    </row>
    <row r="11117" spans="1:11" ht="15" customHeight="1" x14ac:dyDescent="0.25">
      <c r="A11117" s="9"/>
      <c r="B11117" s="9"/>
      <c r="C11117" s="9"/>
      <c r="D11117" s="9"/>
      <c r="E11117" s="9"/>
      <c r="F11117" s="9"/>
      <c r="G11117" s="92" t="s">
        <v>4008</v>
      </c>
      <c r="H11117" s="92"/>
      <c r="I11117" s="92"/>
      <c r="J11117" s="92"/>
      <c r="K11117" s="33">
        <f>TRUNC(K11115/K11116,4)</f>
        <v>3.4416000000000002</v>
      </c>
    </row>
    <row r="11118" spans="1:11" ht="15" customHeight="1" x14ac:dyDescent="0.25">
      <c r="A11118" s="9"/>
      <c r="B11118" s="9"/>
      <c r="C11118" s="9"/>
      <c r="D11118" s="9"/>
      <c r="E11118" s="9"/>
      <c r="F11118" s="9"/>
      <c r="G11118" s="92" t="s">
        <v>4029</v>
      </c>
      <c r="H11118" s="92"/>
      <c r="I11118" s="92"/>
      <c r="J11118" s="92"/>
      <c r="K11118" s="33">
        <f>SUM(K11117)</f>
        <v>3.4416000000000002</v>
      </c>
    </row>
    <row r="11119" spans="1:11" ht="15" customHeight="1" x14ac:dyDescent="0.25">
      <c r="A11119" s="9"/>
      <c r="B11119" s="9"/>
      <c r="C11119" s="9"/>
      <c r="D11119" s="9"/>
      <c r="E11119" s="9"/>
      <c r="F11119" s="9"/>
      <c r="G11119" s="92" t="s">
        <v>3913</v>
      </c>
      <c r="H11119" s="92"/>
      <c r="I11119" s="92"/>
      <c r="J11119" s="92"/>
      <c r="K11119" s="29">
        <f>ROUND(SUM(K11118),2)</f>
        <v>3.44</v>
      </c>
    </row>
    <row r="11120" spans="1:11" ht="9.9499999999999993" customHeight="1" x14ac:dyDescent="0.25">
      <c r="A11120" s="9"/>
      <c r="B11120" s="9"/>
      <c r="C11120" s="9"/>
      <c r="D11120" s="9"/>
      <c r="E11120" s="9"/>
      <c r="F11120" s="9"/>
      <c r="G11120" s="100"/>
      <c r="H11120" s="100"/>
      <c r="I11120" s="100"/>
      <c r="J11120" s="100"/>
      <c r="K11120" s="100"/>
    </row>
    <row r="11121" spans="1:11" ht="20.100000000000001" customHeight="1" x14ac:dyDescent="0.25">
      <c r="A11121" s="99" t="s">
        <v>2969</v>
      </c>
      <c r="B11121" s="99"/>
      <c r="C11121" s="99"/>
      <c r="D11121" s="99"/>
      <c r="E11121" s="99"/>
      <c r="F11121" s="99"/>
      <c r="G11121" s="99"/>
      <c r="H11121" s="99"/>
      <c r="I11121" s="99"/>
      <c r="J11121" s="99"/>
      <c r="K11121" s="99"/>
    </row>
    <row r="11122" spans="1:11" ht="15" customHeight="1" x14ac:dyDescent="0.25">
      <c r="A11122" s="93" t="s">
        <v>3893</v>
      </c>
      <c r="B11122" s="93"/>
      <c r="C11122" s="93"/>
      <c r="D11122" s="94" t="s">
        <v>3</v>
      </c>
      <c r="E11122" s="94"/>
      <c r="F11122" s="23" t="s">
        <v>4</v>
      </c>
      <c r="G11122" s="94" t="s">
        <v>3894</v>
      </c>
      <c r="H11122" s="94"/>
      <c r="I11122" s="94" t="s">
        <v>3895</v>
      </c>
      <c r="J11122" s="94"/>
      <c r="K11122" s="23" t="s">
        <v>3896</v>
      </c>
    </row>
    <row r="11123" spans="1:11" ht="15" customHeight="1" x14ac:dyDescent="0.25">
      <c r="A11123" s="24" t="s">
        <v>3951</v>
      </c>
      <c r="B11123" s="95" t="s">
        <v>3952</v>
      </c>
      <c r="C11123" s="95"/>
      <c r="D11123" s="96" t="s">
        <v>3953</v>
      </c>
      <c r="E11123" s="96"/>
      <c r="F11123" s="24" t="s">
        <v>3954</v>
      </c>
      <c r="G11123" s="97">
        <v>4.0000000000000001E-3</v>
      </c>
      <c r="H11123" s="97"/>
      <c r="I11123" s="98">
        <v>215</v>
      </c>
      <c r="J11123" s="98"/>
      <c r="K11123" s="27">
        <f>ROUND(ROUND(G11123,8)*I11123,2)</f>
        <v>0.86</v>
      </c>
    </row>
    <row r="11124" spans="1:11" ht="15" customHeight="1" x14ac:dyDescent="0.25">
      <c r="A11124" s="24" t="s">
        <v>3955</v>
      </c>
      <c r="B11124" s="95" t="s">
        <v>3956</v>
      </c>
      <c r="C11124" s="95"/>
      <c r="D11124" s="96" t="s">
        <v>20</v>
      </c>
      <c r="E11124" s="96"/>
      <c r="F11124" s="24" t="s">
        <v>3903</v>
      </c>
      <c r="G11124" s="97">
        <v>5.0000000000000001E-3</v>
      </c>
      <c r="H11124" s="97"/>
      <c r="I11124" s="98">
        <v>19.37</v>
      </c>
      <c r="J11124" s="98"/>
      <c r="K11124" s="27">
        <f>ROUND(ROUND(G11124,8)*I11124,2)</f>
        <v>0.1</v>
      </c>
    </row>
    <row r="11125" spans="1:11" ht="15" customHeight="1" x14ac:dyDescent="0.25">
      <c r="A11125" s="9"/>
      <c r="B11125" s="9"/>
      <c r="C11125" s="9"/>
      <c r="D11125" s="9"/>
      <c r="E11125" s="9"/>
      <c r="F11125" s="9"/>
      <c r="G11125" s="91" t="s">
        <v>3906</v>
      </c>
      <c r="H11125" s="91"/>
      <c r="I11125" s="91"/>
      <c r="J11125" s="91"/>
      <c r="K11125" s="28">
        <f>SUM(K11123:K11124)</f>
        <v>0.96</v>
      </c>
    </row>
    <row r="11126" spans="1:11" ht="15" customHeight="1" x14ac:dyDescent="0.25">
      <c r="A11126" s="93" t="s">
        <v>3907</v>
      </c>
      <c r="B11126" s="93"/>
      <c r="C11126" s="93"/>
      <c r="D11126" s="94" t="s">
        <v>3</v>
      </c>
      <c r="E11126" s="94"/>
      <c r="F11126" s="23" t="s">
        <v>4</v>
      </c>
      <c r="G11126" s="94" t="s">
        <v>3894</v>
      </c>
      <c r="H11126" s="94"/>
      <c r="I11126" s="94" t="s">
        <v>3895</v>
      </c>
      <c r="J11126" s="94"/>
      <c r="K11126" s="23" t="s">
        <v>3896</v>
      </c>
    </row>
    <row r="11127" spans="1:11" ht="21" customHeight="1" x14ac:dyDescent="0.25">
      <c r="A11127" s="24" t="s">
        <v>3908</v>
      </c>
      <c r="B11127" s="95" t="s">
        <v>3909</v>
      </c>
      <c r="C11127" s="95"/>
      <c r="D11127" s="96" t="s">
        <v>20</v>
      </c>
      <c r="E11127" s="96"/>
      <c r="F11127" s="24" t="s">
        <v>2056</v>
      </c>
      <c r="G11127" s="97">
        <v>0.03</v>
      </c>
      <c r="H11127" s="97"/>
      <c r="I11127" s="98">
        <v>32.24</v>
      </c>
      <c r="J11127" s="98"/>
      <c r="K11127" s="27">
        <f>ROUND(ROUND(G11127,8)*I11127,2)</f>
        <v>0.97</v>
      </c>
    </row>
    <row r="11128" spans="1:11" ht="15" customHeight="1" x14ac:dyDescent="0.25">
      <c r="A11128" s="24" t="s">
        <v>3910</v>
      </c>
      <c r="B11128" s="95" t="s">
        <v>3911</v>
      </c>
      <c r="C11128" s="95"/>
      <c r="D11128" s="96" t="s">
        <v>20</v>
      </c>
      <c r="E11128" s="96"/>
      <c r="F11128" s="24" t="s">
        <v>2056</v>
      </c>
      <c r="G11128" s="97">
        <v>0.03</v>
      </c>
      <c r="H11128" s="97"/>
      <c r="I11128" s="98">
        <v>24.94</v>
      </c>
      <c r="J11128" s="98"/>
      <c r="K11128" s="27">
        <f>ROUND(ROUND(G11128,8)*I11128,2)</f>
        <v>0.75</v>
      </c>
    </row>
    <row r="11129" spans="1:11" ht="18" customHeight="1" x14ac:dyDescent="0.25">
      <c r="A11129" s="9"/>
      <c r="B11129" s="9"/>
      <c r="C11129" s="9"/>
      <c r="D11129" s="9"/>
      <c r="E11129" s="9"/>
      <c r="F11129" s="9"/>
      <c r="G11129" s="91" t="s">
        <v>3912</v>
      </c>
      <c r="H11129" s="91"/>
      <c r="I11129" s="91"/>
      <c r="J11129" s="91"/>
      <c r="K11129" s="28">
        <f>SUM(K11127:K11128)</f>
        <v>1.72</v>
      </c>
    </row>
    <row r="11130" spans="1:11" ht="15" customHeight="1" x14ac:dyDescent="0.25">
      <c r="A11130" s="9"/>
      <c r="B11130" s="9"/>
      <c r="C11130" s="9"/>
      <c r="D11130" s="9"/>
      <c r="E11130" s="9"/>
      <c r="F11130" s="9"/>
      <c r="G11130" s="92" t="s">
        <v>3913</v>
      </c>
      <c r="H11130" s="92"/>
      <c r="I11130" s="92"/>
      <c r="J11130" s="92"/>
      <c r="K11130" s="29">
        <f>ROUND(SUM(K11125,K11129),2)</f>
        <v>2.68</v>
      </c>
    </row>
    <row r="11131" spans="1:11" ht="9.9499999999999993" customHeight="1" x14ac:dyDescent="0.25">
      <c r="A11131" s="9"/>
      <c r="B11131" s="9"/>
      <c r="C11131" s="9"/>
      <c r="D11131" s="9"/>
      <c r="E11131" s="9"/>
      <c r="F11131" s="9"/>
      <c r="G11131" s="100"/>
      <c r="H11131" s="100"/>
      <c r="I11131" s="100"/>
      <c r="J11131" s="100"/>
      <c r="K11131" s="100"/>
    </row>
    <row r="11132" spans="1:11" ht="20.100000000000001" customHeight="1" x14ac:dyDescent="0.25">
      <c r="A11132" s="99" t="s">
        <v>2970</v>
      </c>
      <c r="B11132" s="99"/>
      <c r="C11132" s="99"/>
      <c r="D11132" s="99"/>
      <c r="E11132" s="99"/>
      <c r="F11132" s="99"/>
      <c r="G11132" s="99"/>
      <c r="H11132" s="99"/>
      <c r="I11132" s="99"/>
      <c r="J11132" s="99"/>
      <c r="K11132" s="99"/>
    </row>
    <row r="11133" spans="1:11" ht="15" customHeight="1" x14ac:dyDescent="0.25">
      <c r="A11133" s="93" t="s">
        <v>3916</v>
      </c>
      <c r="B11133" s="93"/>
      <c r="C11133" s="93"/>
      <c r="D11133" s="94" t="s">
        <v>3</v>
      </c>
      <c r="E11133" s="94"/>
      <c r="F11133" s="23" t="s">
        <v>4</v>
      </c>
      <c r="G11133" s="94" t="s">
        <v>3894</v>
      </c>
      <c r="H11133" s="94"/>
      <c r="I11133" s="94" t="s">
        <v>3895</v>
      </c>
      <c r="J11133" s="94"/>
      <c r="K11133" s="23" t="s">
        <v>3896</v>
      </c>
    </row>
    <row r="11134" spans="1:11" ht="29.1" customHeight="1" x14ac:dyDescent="0.25">
      <c r="A11134" s="24" t="s">
        <v>3957</v>
      </c>
      <c r="B11134" s="95" t="s">
        <v>3958</v>
      </c>
      <c r="C11134" s="95"/>
      <c r="D11134" s="96" t="s">
        <v>20</v>
      </c>
      <c r="E11134" s="96"/>
      <c r="F11134" s="24" t="s">
        <v>3936</v>
      </c>
      <c r="G11134" s="97">
        <v>2.8999999999999998E-3</v>
      </c>
      <c r="H11134" s="97"/>
      <c r="I11134" s="98">
        <v>75.540000000000006</v>
      </c>
      <c r="J11134" s="98"/>
      <c r="K11134" s="27">
        <f>TRUNC(TRUNC(G11134,8)*I11134,2)</f>
        <v>0.21</v>
      </c>
    </row>
    <row r="11135" spans="1:11" ht="29.1" customHeight="1" x14ac:dyDescent="0.25">
      <c r="A11135" s="24" t="s">
        <v>3959</v>
      </c>
      <c r="B11135" s="95" t="s">
        <v>3960</v>
      </c>
      <c r="C11135" s="95"/>
      <c r="D11135" s="96" t="s">
        <v>20</v>
      </c>
      <c r="E11135" s="96"/>
      <c r="F11135" s="24" t="s">
        <v>30</v>
      </c>
      <c r="G11135" s="97">
        <v>1.6999999999999999E-3</v>
      </c>
      <c r="H11135" s="97"/>
      <c r="I11135" s="98">
        <v>198.53</v>
      </c>
      <c r="J11135" s="98"/>
      <c r="K11135" s="27">
        <f>TRUNC(TRUNC(G11135,8)*I11135,2)</f>
        <v>0.33</v>
      </c>
    </row>
    <row r="11136" spans="1:11" ht="18" customHeight="1" x14ac:dyDescent="0.25">
      <c r="A11136" s="9"/>
      <c r="B11136" s="9"/>
      <c r="C11136" s="9"/>
      <c r="D11136" s="9"/>
      <c r="E11136" s="9"/>
      <c r="F11136" s="9"/>
      <c r="G11136" s="91" t="s">
        <v>3919</v>
      </c>
      <c r="H11136" s="91"/>
      <c r="I11136" s="91"/>
      <c r="J11136" s="91"/>
      <c r="K11136" s="28">
        <f>SUM(K11134:K11135)</f>
        <v>0.54</v>
      </c>
    </row>
    <row r="11137" spans="1:11" ht="15" customHeight="1" x14ac:dyDescent="0.25">
      <c r="A11137" s="93" t="s">
        <v>3907</v>
      </c>
      <c r="B11137" s="93"/>
      <c r="C11137" s="93"/>
      <c r="D11137" s="94" t="s">
        <v>3</v>
      </c>
      <c r="E11137" s="94"/>
      <c r="F11137" s="23" t="s">
        <v>4</v>
      </c>
      <c r="G11137" s="94" t="s">
        <v>3894</v>
      </c>
      <c r="H11137" s="94"/>
      <c r="I11137" s="94" t="s">
        <v>3895</v>
      </c>
      <c r="J11137" s="94"/>
      <c r="K11137" s="23" t="s">
        <v>3896</v>
      </c>
    </row>
    <row r="11138" spans="1:11" ht="15" customHeight="1" x14ac:dyDescent="0.25">
      <c r="A11138" s="24" t="s">
        <v>3961</v>
      </c>
      <c r="B11138" s="95" t="s">
        <v>3962</v>
      </c>
      <c r="C11138" s="95"/>
      <c r="D11138" s="96" t="s">
        <v>20</v>
      </c>
      <c r="E11138" s="96"/>
      <c r="F11138" s="24" t="s">
        <v>2056</v>
      </c>
      <c r="G11138" s="97">
        <v>4.5999999999999999E-3</v>
      </c>
      <c r="H11138" s="97"/>
      <c r="I11138" s="98">
        <v>29.5</v>
      </c>
      <c r="J11138" s="98"/>
      <c r="K11138" s="27">
        <f>TRUNC(TRUNC(G11138,8)*I11138,2)</f>
        <v>0.13</v>
      </c>
    </row>
    <row r="11139" spans="1:11" ht="18" customHeight="1" x14ac:dyDescent="0.25">
      <c r="A11139" s="9"/>
      <c r="B11139" s="9"/>
      <c r="C11139" s="9"/>
      <c r="D11139" s="9"/>
      <c r="E11139" s="9"/>
      <c r="F11139" s="9"/>
      <c r="G11139" s="91" t="s">
        <v>3912</v>
      </c>
      <c r="H11139" s="91"/>
      <c r="I11139" s="91"/>
      <c r="J11139" s="91"/>
      <c r="K11139" s="28">
        <f>SUM(K11138:K11138)</f>
        <v>0.13</v>
      </c>
    </row>
    <row r="11140" spans="1:11" ht="15" customHeight="1" x14ac:dyDescent="0.25">
      <c r="A11140" s="9"/>
      <c r="B11140" s="9"/>
      <c r="C11140" s="9"/>
      <c r="D11140" s="9"/>
      <c r="E11140" s="9"/>
      <c r="F11140" s="9"/>
      <c r="G11140" s="92" t="s">
        <v>3913</v>
      </c>
      <c r="H11140" s="92"/>
      <c r="I11140" s="92"/>
      <c r="J11140" s="92"/>
      <c r="K11140" s="29">
        <f>ROUND(SUM(K11136,K11139),2)</f>
        <v>0.67</v>
      </c>
    </row>
    <row r="11141" spans="1:11" ht="9.9499999999999993" customHeight="1" x14ac:dyDescent="0.25">
      <c r="A11141" s="9"/>
      <c r="B11141" s="9"/>
      <c r="C11141" s="9"/>
      <c r="D11141" s="9"/>
      <c r="E11141" s="9"/>
      <c r="F11141" s="9"/>
      <c r="G11141" s="100"/>
      <c r="H11141" s="100"/>
      <c r="I11141" s="100"/>
      <c r="J11141" s="100"/>
      <c r="K11141" s="100"/>
    </row>
    <row r="11142" spans="1:11" ht="20.100000000000001" customHeight="1" x14ac:dyDescent="0.25">
      <c r="A11142" s="99" t="s">
        <v>2971</v>
      </c>
      <c r="B11142" s="99"/>
      <c r="C11142" s="99"/>
      <c r="D11142" s="99"/>
      <c r="E11142" s="99"/>
      <c r="F11142" s="99"/>
      <c r="G11142" s="99"/>
      <c r="H11142" s="99"/>
      <c r="I11142" s="99"/>
      <c r="J11142" s="99"/>
      <c r="K11142" s="99"/>
    </row>
    <row r="11143" spans="1:11" ht="15" customHeight="1" x14ac:dyDescent="0.25">
      <c r="A11143" s="93" t="s">
        <v>3916</v>
      </c>
      <c r="B11143" s="93"/>
      <c r="C11143" s="93"/>
      <c r="D11143" s="94" t="s">
        <v>3</v>
      </c>
      <c r="E11143" s="94"/>
      <c r="F11143" s="23" t="s">
        <v>4</v>
      </c>
      <c r="G11143" s="94" t="s">
        <v>3894</v>
      </c>
      <c r="H11143" s="94"/>
      <c r="I11143" s="94" t="s">
        <v>3895</v>
      </c>
      <c r="J11143" s="94"/>
      <c r="K11143" s="23" t="s">
        <v>3896</v>
      </c>
    </row>
    <row r="11144" spans="1:11" ht="29.1" customHeight="1" x14ac:dyDescent="0.25">
      <c r="A11144" s="24" t="s">
        <v>3957</v>
      </c>
      <c r="B11144" s="95" t="s">
        <v>3958</v>
      </c>
      <c r="C11144" s="95"/>
      <c r="D11144" s="96" t="s">
        <v>20</v>
      </c>
      <c r="E11144" s="96"/>
      <c r="F11144" s="24" t="s">
        <v>3936</v>
      </c>
      <c r="G11144" s="97">
        <v>1.95E-2</v>
      </c>
      <c r="H11144" s="97"/>
      <c r="I11144" s="98">
        <v>75.540000000000006</v>
      </c>
      <c r="J11144" s="98"/>
      <c r="K11144" s="27">
        <f>TRUNC(TRUNC(G11144,8)*I11144,2)</f>
        <v>1.47</v>
      </c>
    </row>
    <row r="11145" spans="1:11" ht="29.1" customHeight="1" x14ac:dyDescent="0.25">
      <c r="A11145" s="24" t="s">
        <v>3959</v>
      </c>
      <c r="B11145" s="95" t="s">
        <v>3960</v>
      </c>
      <c r="C11145" s="95"/>
      <c r="D11145" s="96" t="s">
        <v>20</v>
      </c>
      <c r="E11145" s="96"/>
      <c r="F11145" s="24" t="s">
        <v>30</v>
      </c>
      <c r="G11145" s="97">
        <v>1.15E-2</v>
      </c>
      <c r="H11145" s="97"/>
      <c r="I11145" s="98">
        <v>198.53</v>
      </c>
      <c r="J11145" s="98"/>
      <c r="K11145" s="27">
        <f>TRUNC(TRUNC(G11145,8)*I11145,2)</f>
        <v>2.2799999999999998</v>
      </c>
    </row>
    <row r="11146" spans="1:11" ht="18" customHeight="1" x14ac:dyDescent="0.25">
      <c r="A11146" s="9"/>
      <c r="B11146" s="9"/>
      <c r="C11146" s="9"/>
      <c r="D11146" s="9"/>
      <c r="E11146" s="9"/>
      <c r="F11146" s="9"/>
      <c r="G11146" s="91" t="s">
        <v>3919</v>
      </c>
      <c r="H11146" s="91"/>
      <c r="I11146" s="91"/>
      <c r="J11146" s="91"/>
      <c r="K11146" s="28">
        <f>SUM(K11144:K11145)</f>
        <v>3.75</v>
      </c>
    </row>
    <row r="11147" spans="1:11" ht="15" customHeight="1" x14ac:dyDescent="0.25">
      <c r="A11147" s="93" t="s">
        <v>3907</v>
      </c>
      <c r="B11147" s="93"/>
      <c r="C11147" s="93"/>
      <c r="D11147" s="94" t="s">
        <v>3</v>
      </c>
      <c r="E11147" s="94"/>
      <c r="F11147" s="23" t="s">
        <v>4</v>
      </c>
      <c r="G11147" s="94" t="s">
        <v>3894</v>
      </c>
      <c r="H11147" s="94"/>
      <c r="I11147" s="94" t="s">
        <v>3895</v>
      </c>
      <c r="J11147" s="94"/>
      <c r="K11147" s="23" t="s">
        <v>3896</v>
      </c>
    </row>
    <row r="11148" spans="1:11" ht="15" customHeight="1" x14ac:dyDescent="0.25">
      <c r="A11148" s="24" t="s">
        <v>3910</v>
      </c>
      <c r="B11148" s="95" t="s">
        <v>3911</v>
      </c>
      <c r="C11148" s="95"/>
      <c r="D11148" s="96" t="s">
        <v>20</v>
      </c>
      <c r="E11148" s="96"/>
      <c r="F11148" s="24" t="s">
        <v>2056</v>
      </c>
      <c r="G11148" s="97">
        <v>3.1E-2</v>
      </c>
      <c r="H11148" s="97"/>
      <c r="I11148" s="98">
        <v>24.94</v>
      </c>
      <c r="J11148" s="98"/>
      <c r="K11148" s="27">
        <f>TRUNC(TRUNC(G11148,8)*I11148,2)</f>
        <v>0.77</v>
      </c>
    </row>
    <row r="11149" spans="1:11" ht="18" customHeight="1" x14ac:dyDescent="0.25">
      <c r="A11149" s="9"/>
      <c r="B11149" s="9"/>
      <c r="C11149" s="9"/>
      <c r="D11149" s="9"/>
      <c r="E11149" s="9"/>
      <c r="F11149" s="9"/>
      <c r="G11149" s="91" t="s">
        <v>3912</v>
      </c>
      <c r="H11149" s="91"/>
      <c r="I11149" s="91"/>
      <c r="J11149" s="91"/>
      <c r="K11149" s="28">
        <f>SUM(K11148:K11148)</f>
        <v>0.77</v>
      </c>
    </row>
    <row r="11150" spans="1:11" ht="15" customHeight="1" x14ac:dyDescent="0.25">
      <c r="A11150" s="9"/>
      <c r="B11150" s="9"/>
      <c r="C11150" s="9"/>
      <c r="D11150" s="9"/>
      <c r="E11150" s="9"/>
      <c r="F11150" s="9"/>
      <c r="G11150" s="92" t="s">
        <v>3913</v>
      </c>
      <c r="H11150" s="92"/>
      <c r="I11150" s="92"/>
      <c r="J11150" s="92"/>
      <c r="K11150" s="29">
        <f>ROUND(SUM(K11146,K11149),2)</f>
        <v>4.5199999999999996</v>
      </c>
    </row>
    <row r="11151" spans="1:11" ht="9.9499999999999993" customHeight="1" x14ac:dyDescent="0.25">
      <c r="A11151" s="9"/>
      <c r="B11151" s="9"/>
      <c r="C11151" s="9"/>
      <c r="D11151" s="9"/>
      <c r="E11151" s="9"/>
      <c r="F11151" s="9"/>
      <c r="G11151" s="100"/>
      <c r="H11151" s="100"/>
      <c r="I11151" s="100"/>
      <c r="J11151" s="100"/>
      <c r="K11151" s="100"/>
    </row>
    <row r="11152" spans="1:11" ht="20.100000000000001" customHeight="1" x14ac:dyDescent="0.25">
      <c r="A11152" s="99" t="s">
        <v>2972</v>
      </c>
      <c r="B11152" s="99"/>
      <c r="C11152" s="99"/>
      <c r="D11152" s="99"/>
      <c r="E11152" s="99"/>
      <c r="F11152" s="99"/>
      <c r="G11152" s="99"/>
      <c r="H11152" s="99"/>
      <c r="I11152" s="99"/>
      <c r="J11152" s="99"/>
      <c r="K11152" s="99"/>
    </row>
    <row r="11153" spans="1:11" ht="15" customHeight="1" x14ac:dyDescent="0.25">
      <c r="A11153" s="93" t="s">
        <v>3916</v>
      </c>
      <c r="B11153" s="93"/>
      <c r="C11153" s="93"/>
      <c r="D11153" s="94" t="s">
        <v>3</v>
      </c>
      <c r="E11153" s="94"/>
      <c r="F11153" s="23" t="s">
        <v>4</v>
      </c>
      <c r="G11153" s="94" t="s">
        <v>3894</v>
      </c>
      <c r="H11153" s="94"/>
      <c r="I11153" s="94" t="s">
        <v>3895</v>
      </c>
      <c r="J11153" s="94"/>
      <c r="K11153" s="23" t="s">
        <v>3896</v>
      </c>
    </row>
    <row r="11154" spans="1:11" ht="29.1" customHeight="1" x14ac:dyDescent="0.25">
      <c r="A11154" s="24" t="s">
        <v>3963</v>
      </c>
      <c r="B11154" s="95" t="s">
        <v>3964</v>
      </c>
      <c r="C11154" s="95"/>
      <c r="D11154" s="96" t="s">
        <v>20</v>
      </c>
      <c r="E11154" s="96"/>
      <c r="F11154" s="24" t="s">
        <v>3936</v>
      </c>
      <c r="G11154" s="97">
        <v>0.86950000000000005</v>
      </c>
      <c r="H11154" s="97"/>
      <c r="I11154" s="98">
        <v>8.9</v>
      </c>
      <c r="J11154" s="98"/>
      <c r="K11154" s="27">
        <f>TRUNC(TRUNC(G11154,8)*I11154,2)</f>
        <v>7.73</v>
      </c>
    </row>
    <row r="11155" spans="1:11" ht="29.1" customHeight="1" x14ac:dyDescent="0.25">
      <c r="A11155" s="24" t="s">
        <v>3965</v>
      </c>
      <c r="B11155" s="95" t="s">
        <v>3966</v>
      </c>
      <c r="C11155" s="95"/>
      <c r="D11155" s="96" t="s">
        <v>20</v>
      </c>
      <c r="E11155" s="96"/>
      <c r="F11155" s="24" t="s">
        <v>30</v>
      </c>
      <c r="G11155" s="97">
        <v>1.137</v>
      </c>
      <c r="H11155" s="97"/>
      <c r="I11155" s="98">
        <v>32.76</v>
      </c>
      <c r="J11155" s="98"/>
      <c r="K11155" s="27">
        <f>TRUNC(TRUNC(G11155,8)*I11155,2)</f>
        <v>37.24</v>
      </c>
    </row>
    <row r="11156" spans="1:11" ht="21" customHeight="1" x14ac:dyDescent="0.25">
      <c r="A11156" s="24" t="s">
        <v>3967</v>
      </c>
      <c r="B11156" s="95" t="s">
        <v>3968</v>
      </c>
      <c r="C11156" s="95"/>
      <c r="D11156" s="96" t="s">
        <v>20</v>
      </c>
      <c r="E11156" s="96"/>
      <c r="F11156" s="24" t="s">
        <v>3936</v>
      </c>
      <c r="G11156" s="97">
        <v>0.86950000000000005</v>
      </c>
      <c r="H11156" s="97"/>
      <c r="I11156" s="98">
        <v>27.59</v>
      </c>
      <c r="J11156" s="98"/>
      <c r="K11156" s="27">
        <f>TRUNC(TRUNC(G11156,8)*I11156,2)</f>
        <v>23.98</v>
      </c>
    </row>
    <row r="11157" spans="1:11" ht="21" customHeight="1" x14ac:dyDescent="0.25">
      <c r="A11157" s="24" t="s">
        <v>3969</v>
      </c>
      <c r="B11157" s="95" t="s">
        <v>3970</v>
      </c>
      <c r="C11157" s="95"/>
      <c r="D11157" s="96" t="s">
        <v>20</v>
      </c>
      <c r="E11157" s="96"/>
      <c r="F11157" s="24" t="s">
        <v>30</v>
      </c>
      <c r="G11157" s="97">
        <v>1.137</v>
      </c>
      <c r="H11157" s="97"/>
      <c r="I11157" s="98">
        <v>28.09</v>
      </c>
      <c r="J11157" s="98"/>
      <c r="K11157" s="27">
        <f>TRUNC(TRUNC(G11157,8)*I11157,2)</f>
        <v>31.93</v>
      </c>
    </row>
    <row r="11158" spans="1:11" ht="18" customHeight="1" x14ac:dyDescent="0.25">
      <c r="A11158" s="9"/>
      <c r="B11158" s="9"/>
      <c r="C11158" s="9"/>
      <c r="D11158" s="9"/>
      <c r="E11158" s="9"/>
      <c r="F11158" s="9"/>
      <c r="G11158" s="91" t="s">
        <v>3919</v>
      </c>
      <c r="H11158" s="91"/>
      <c r="I11158" s="91"/>
      <c r="J11158" s="91"/>
      <c r="K11158" s="28">
        <f>SUM(K11154:K11157)</f>
        <v>100.88</v>
      </c>
    </row>
    <row r="11159" spans="1:11" ht="15" customHeight="1" x14ac:dyDescent="0.25">
      <c r="A11159" s="93" t="s">
        <v>3907</v>
      </c>
      <c r="B11159" s="93"/>
      <c r="C11159" s="93"/>
      <c r="D11159" s="94" t="s">
        <v>3</v>
      </c>
      <c r="E11159" s="94"/>
      <c r="F11159" s="23" t="s">
        <v>4</v>
      </c>
      <c r="G11159" s="94" t="s">
        <v>3894</v>
      </c>
      <c r="H11159" s="94"/>
      <c r="I11159" s="94" t="s">
        <v>3895</v>
      </c>
      <c r="J11159" s="94"/>
      <c r="K11159" s="23" t="s">
        <v>3896</v>
      </c>
    </row>
    <row r="11160" spans="1:11" ht="15" customHeight="1" x14ac:dyDescent="0.25">
      <c r="A11160" s="24" t="s">
        <v>3971</v>
      </c>
      <c r="B11160" s="95" t="s">
        <v>3972</v>
      </c>
      <c r="C11160" s="95"/>
      <c r="D11160" s="96" t="s">
        <v>20</v>
      </c>
      <c r="E11160" s="96"/>
      <c r="F11160" s="24" t="s">
        <v>2056</v>
      </c>
      <c r="G11160" s="97">
        <v>7.22E-2</v>
      </c>
      <c r="H11160" s="97"/>
      <c r="I11160" s="98">
        <v>32.69</v>
      </c>
      <c r="J11160" s="98"/>
      <c r="K11160" s="27">
        <f>TRUNC(TRUNC(G11160,8)*I11160,2)</f>
        <v>2.36</v>
      </c>
    </row>
    <row r="11161" spans="1:11" ht="15" customHeight="1" x14ac:dyDescent="0.25">
      <c r="A11161" s="24" t="s">
        <v>3910</v>
      </c>
      <c r="B11161" s="95" t="s">
        <v>3911</v>
      </c>
      <c r="C11161" s="95"/>
      <c r="D11161" s="96" t="s">
        <v>20</v>
      </c>
      <c r="E11161" s="96"/>
      <c r="F11161" s="24" t="s">
        <v>2056</v>
      </c>
      <c r="G11161" s="97">
        <v>0.44790000000000002</v>
      </c>
      <c r="H11161" s="97"/>
      <c r="I11161" s="98">
        <v>24.94</v>
      </c>
      <c r="J11161" s="98"/>
      <c r="K11161" s="27">
        <f>TRUNC(TRUNC(G11161,8)*I11161,2)</f>
        <v>11.17</v>
      </c>
    </row>
    <row r="11162" spans="1:11" ht="18" customHeight="1" x14ac:dyDescent="0.25">
      <c r="A11162" s="9"/>
      <c r="B11162" s="9"/>
      <c r="C11162" s="9"/>
      <c r="D11162" s="9"/>
      <c r="E11162" s="9"/>
      <c r="F11162" s="9"/>
      <c r="G11162" s="91" t="s">
        <v>3912</v>
      </c>
      <c r="H11162" s="91"/>
      <c r="I11162" s="91"/>
      <c r="J11162" s="91"/>
      <c r="K11162" s="28">
        <f>SUM(K11160:K11161)</f>
        <v>13.53</v>
      </c>
    </row>
    <row r="11163" spans="1:11" ht="15" customHeight="1" x14ac:dyDescent="0.25">
      <c r="A11163" s="9"/>
      <c r="B11163" s="9"/>
      <c r="C11163" s="9"/>
      <c r="D11163" s="9"/>
      <c r="E11163" s="9"/>
      <c r="F11163" s="9"/>
      <c r="G11163" s="92" t="s">
        <v>3913</v>
      </c>
      <c r="H11163" s="92"/>
      <c r="I11163" s="92"/>
      <c r="J11163" s="92"/>
      <c r="K11163" s="29">
        <f>ROUND(SUM(K11158,K11162),2)</f>
        <v>114.41</v>
      </c>
    </row>
    <row r="11164" spans="1:11" ht="9.9499999999999993" customHeight="1" x14ac:dyDescent="0.25">
      <c r="A11164" s="9"/>
      <c r="B11164" s="9"/>
      <c r="C11164" s="9"/>
      <c r="D11164" s="9"/>
      <c r="E11164" s="9"/>
      <c r="F11164" s="9"/>
      <c r="G11164" s="100"/>
      <c r="H11164" s="100"/>
      <c r="I11164" s="100"/>
      <c r="J11164" s="100"/>
      <c r="K11164" s="100"/>
    </row>
    <row r="11165" spans="1:11" ht="20.100000000000001" customHeight="1" x14ac:dyDescent="0.25">
      <c r="A11165" s="99" t="s">
        <v>2973</v>
      </c>
      <c r="B11165" s="99"/>
      <c r="C11165" s="99"/>
      <c r="D11165" s="99"/>
      <c r="E11165" s="99"/>
      <c r="F11165" s="99"/>
      <c r="G11165" s="99"/>
      <c r="H11165" s="99"/>
      <c r="I11165" s="99"/>
      <c r="J11165" s="99"/>
      <c r="K11165" s="99"/>
    </row>
    <row r="11166" spans="1:11" ht="15" customHeight="1" x14ac:dyDescent="0.25">
      <c r="A11166" s="93" t="s">
        <v>3916</v>
      </c>
      <c r="B11166" s="93"/>
      <c r="C11166" s="93"/>
      <c r="D11166" s="94" t="s">
        <v>3</v>
      </c>
      <c r="E11166" s="94"/>
      <c r="F11166" s="23" t="s">
        <v>4</v>
      </c>
      <c r="G11166" s="94" t="s">
        <v>3894</v>
      </c>
      <c r="H11166" s="94"/>
      <c r="I11166" s="94" t="s">
        <v>3895</v>
      </c>
      <c r="J11166" s="94"/>
      <c r="K11166" s="23" t="s">
        <v>3896</v>
      </c>
    </row>
    <row r="11167" spans="1:11" ht="38.1" customHeight="1" x14ac:dyDescent="0.25">
      <c r="A11167" s="24" t="s">
        <v>3973</v>
      </c>
      <c r="B11167" s="95" t="s">
        <v>3974</v>
      </c>
      <c r="C11167" s="95"/>
      <c r="D11167" s="96" t="s">
        <v>20</v>
      </c>
      <c r="E11167" s="96"/>
      <c r="F11167" s="24" t="s">
        <v>3936</v>
      </c>
      <c r="G11167" s="97">
        <v>6.3E-3</v>
      </c>
      <c r="H11167" s="97"/>
      <c r="I11167" s="98">
        <v>94.61</v>
      </c>
      <c r="J11167" s="98"/>
      <c r="K11167" s="27">
        <f>TRUNC(TRUNC(G11167,8)*I11167,2)</f>
        <v>0.59</v>
      </c>
    </row>
    <row r="11168" spans="1:11" ht="38.1" customHeight="1" x14ac:dyDescent="0.25">
      <c r="A11168" s="24" t="s">
        <v>3975</v>
      </c>
      <c r="B11168" s="95" t="s">
        <v>3976</v>
      </c>
      <c r="C11168" s="95"/>
      <c r="D11168" s="96" t="s">
        <v>20</v>
      </c>
      <c r="E11168" s="96"/>
      <c r="F11168" s="24" t="s">
        <v>30</v>
      </c>
      <c r="G11168" s="97">
        <v>1.0200000000000001E-2</v>
      </c>
      <c r="H11168" s="97"/>
      <c r="I11168" s="98">
        <v>370.94</v>
      </c>
      <c r="J11168" s="98"/>
      <c r="K11168" s="27">
        <f>TRUNC(TRUNC(G11168,8)*I11168,2)</f>
        <v>3.78</v>
      </c>
    </row>
    <row r="11169" spans="1:11" ht="29.1" customHeight="1" x14ac:dyDescent="0.25">
      <c r="A11169" s="24" t="s">
        <v>3977</v>
      </c>
      <c r="B11169" s="95" t="s">
        <v>3978</v>
      </c>
      <c r="C11169" s="95"/>
      <c r="D11169" s="96" t="s">
        <v>20</v>
      </c>
      <c r="E11169" s="96"/>
      <c r="F11169" s="24" t="s">
        <v>3936</v>
      </c>
      <c r="G11169" s="97">
        <v>4.8999999999999998E-3</v>
      </c>
      <c r="H11169" s="97"/>
      <c r="I11169" s="98">
        <v>74.180000000000007</v>
      </c>
      <c r="J11169" s="98"/>
      <c r="K11169" s="27">
        <f>TRUNC(TRUNC(G11169,8)*I11169,2)</f>
        <v>0.36</v>
      </c>
    </row>
    <row r="11170" spans="1:11" ht="29.1" customHeight="1" x14ac:dyDescent="0.25">
      <c r="A11170" s="24" t="s">
        <v>3979</v>
      </c>
      <c r="B11170" s="95" t="s">
        <v>3980</v>
      </c>
      <c r="C11170" s="95"/>
      <c r="D11170" s="96" t="s">
        <v>20</v>
      </c>
      <c r="E11170" s="96"/>
      <c r="F11170" s="24" t="s">
        <v>30</v>
      </c>
      <c r="G11170" s="97">
        <v>5.5999999999999999E-3</v>
      </c>
      <c r="H11170" s="97"/>
      <c r="I11170" s="98">
        <v>166.79</v>
      </c>
      <c r="J11170" s="98"/>
      <c r="K11170" s="27">
        <f>TRUNC(TRUNC(G11170,8)*I11170,2)</f>
        <v>0.93</v>
      </c>
    </row>
    <row r="11171" spans="1:11" ht="18" customHeight="1" x14ac:dyDescent="0.25">
      <c r="A11171" s="9"/>
      <c r="B11171" s="9"/>
      <c r="C11171" s="9"/>
      <c r="D11171" s="9"/>
      <c r="E11171" s="9"/>
      <c r="F11171" s="9"/>
      <c r="G11171" s="91" t="s">
        <v>3919</v>
      </c>
      <c r="H11171" s="91"/>
      <c r="I11171" s="91"/>
      <c r="J11171" s="91"/>
      <c r="K11171" s="28">
        <f>SUM(K11167:K11170)</f>
        <v>5.66</v>
      </c>
    </row>
    <row r="11172" spans="1:11" ht="15" customHeight="1" x14ac:dyDescent="0.25">
      <c r="A11172" s="9"/>
      <c r="B11172" s="9"/>
      <c r="C11172" s="9"/>
      <c r="D11172" s="9"/>
      <c r="E11172" s="9"/>
      <c r="F11172" s="9"/>
      <c r="G11172" s="92" t="s">
        <v>3913</v>
      </c>
      <c r="H11172" s="92"/>
      <c r="I11172" s="92"/>
      <c r="J11172" s="92"/>
      <c r="K11172" s="29">
        <f>ROUND(SUM(K11171),2)</f>
        <v>5.66</v>
      </c>
    </row>
    <row r="11173" spans="1:11" ht="9.9499999999999993" customHeight="1" x14ac:dyDescent="0.25">
      <c r="A11173" s="9"/>
      <c r="B11173" s="9"/>
      <c r="C11173" s="9"/>
      <c r="D11173" s="9"/>
      <c r="E11173" s="9"/>
      <c r="F11173" s="9"/>
      <c r="G11173" s="100"/>
      <c r="H11173" s="100"/>
      <c r="I11173" s="100"/>
      <c r="J11173" s="100"/>
      <c r="K11173" s="100"/>
    </row>
    <row r="11174" spans="1:11" ht="20.100000000000001" customHeight="1" x14ac:dyDescent="0.25">
      <c r="A11174" s="99" t="s">
        <v>2974</v>
      </c>
      <c r="B11174" s="99"/>
      <c r="C11174" s="99"/>
      <c r="D11174" s="99"/>
      <c r="E11174" s="99"/>
      <c r="F11174" s="99"/>
      <c r="G11174" s="99"/>
      <c r="H11174" s="99"/>
      <c r="I11174" s="99"/>
      <c r="J11174" s="99"/>
      <c r="K11174" s="99"/>
    </row>
    <row r="11175" spans="1:11" ht="15" customHeight="1" x14ac:dyDescent="0.25">
      <c r="A11175" s="93" t="s">
        <v>3916</v>
      </c>
      <c r="B11175" s="93"/>
      <c r="C11175" s="93"/>
      <c r="D11175" s="94" t="s">
        <v>3</v>
      </c>
      <c r="E11175" s="94"/>
      <c r="F11175" s="23" t="s">
        <v>4</v>
      </c>
      <c r="G11175" s="94" t="s">
        <v>3894</v>
      </c>
      <c r="H11175" s="94"/>
      <c r="I11175" s="94" t="s">
        <v>3895</v>
      </c>
      <c r="J11175" s="94"/>
      <c r="K11175" s="23" t="s">
        <v>3896</v>
      </c>
    </row>
    <row r="11176" spans="1:11" ht="38.1" customHeight="1" x14ac:dyDescent="0.25">
      <c r="A11176" s="24" t="s">
        <v>3973</v>
      </c>
      <c r="B11176" s="95" t="s">
        <v>3974</v>
      </c>
      <c r="C11176" s="95"/>
      <c r="D11176" s="96" t="s">
        <v>20</v>
      </c>
      <c r="E11176" s="96"/>
      <c r="F11176" s="24" t="s">
        <v>3936</v>
      </c>
      <c r="G11176" s="97">
        <v>1.2999999999999999E-3</v>
      </c>
      <c r="H11176" s="97"/>
      <c r="I11176" s="98">
        <v>94.61</v>
      </c>
      <c r="J11176" s="98"/>
      <c r="K11176" s="27">
        <f>TRUNC(TRUNC(G11176,8)*I11176,2)</f>
        <v>0.12</v>
      </c>
    </row>
    <row r="11177" spans="1:11" ht="38.1" customHeight="1" x14ac:dyDescent="0.25">
      <c r="A11177" s="24" t="s">
        <v>3975</v>
      </c>
      <c r="B11177" s="95" t="s">
        <v>3976</v>
      </c>
      <c r="C11177" s="95"/>
      <c r="D11177" s="96" t="s">
        <v>20</v>
      </c>
      <c r="E11177" s="96"/>
      <c r="F11177" s="24" t="s">
        <v>30</v>
      </c>
      <c r="G11177" s="97">
        <v>3.0999999999999999E-3</v>
      </c>
      <c r="H11177" s="97"/>
      <c r="I11177" s="98">
        <v>370.94</v>
      </c>
      <c r="J11177" s="98"/>
      <c r="K11177" s="27">
        <f>TRUNC(TRUNC(G11177,8)*I11177,2)</f>
        <v>1.1399999999999999</v>
      </c>
    </row>
    <row r="11178" spans="1:11" ht="18" customHeight="1" x14ac:dyDescent="0.25">
      <c r="A11178" s="9"/>
      <c r="B11178" s="9"/>
      <c r="C11178" s="9"/>
      <c r="D11178" s="9"/>
      <c r="E11178" s="9"/>
      <c r="F11178" s="9"/>
      <c r="G11178" s="91" t="s">
        <v>3919</v>
      </c>
      <c r="H11178" s="91"/>
      <c r="I11178" s="91"/>
      <c r="J11178" s="91"/>
      <c r="K11178" s="28">
        <f>SUM(K11176:K11177)</f>
        <v>1.2599999999999998</v>
      </c>
    </row>
    <row r="11179" spans="1:11" ht="15" customHeight="1" x14ac:dyDescent="0.25">
      <c r="A11179" s="9"/>
      <c r="B11179" s="9"/>
      <c r="C11179" s="9"/>
      <c r="D11179" s="9"/>
      <c r="E11179" s="9"/>
      <c r="F11179" s="9"/>
      <c r="G11179" s="92" t="s">
        <v>3913</v>
      </c>
      <c r="H11179" s="92"/>
      <c r="I11179" s="92"/>
      <c r="J11179" s="92"/>
      <c r="K11179" s="29">
        <f>ROUND(SUM(K11178),2)</f>
        <v>1.26</v>
      </c>
    </row>
    <row r="11180" spans="1:11" ht="9.9499999999999993" customHeight="1" x14ac:dyDescent="0.25">
      <c r="A11180" s="9"/>
      <c r="B11180" s="9"/>
      <c r="C11180" s="9"/>
      <c r="D11180" s="9"/>
      <c r="E11180" s="9"/>
      <c r="F11180" s="9"/>
      <c r="G11180" s="100"/>
      <c r="H11180" s="100"/>
      <c r="I11180" s="100"/>
      <c r="J11180" s="100"/>
      <c r="K11180" s="100"/>
    </row>
    <row r="11181" spans="1:11" ht="20.100000000000001" customHeight="1" x14ac:dyDescent="0.25">
      <c r="A11181" s="99" t="s">
        <v>2975</v>
      </c>
      <c r="B11181" s="99"/>
      <c r="C11181" s="99"/>
      <c r="D11181" s="99"/>
      <c r="E11181" s="99"/>
      <c r="F11181" s="99"/>
      <c r="G11181" s="99"/>
      <c r="H11181" s="99"/>
      <c r="I11181" s="99"/>
      <c r="J11181" s="99"/>
      <c r="K11181" s="99"/>
    </row>
    <row r="11182" spans="1:11" ht="15" customHeight="1" x14ac:dyDescent="0.25">
      <c r="A11182" s="93" t="s">
        <v>3916</v>
      </c>
      <c r="B11182" s="93"/>
      <c r="C11182" s="93"/>
      <c r="D11182" s="94" t="s">
        <v>3</v>
      </c>
      <c r="E11182" s="94"/>
      <c r="F11182" s="23" t="s">
        <v>4</v>
      </c>
      <c r="G11182" s="94" t="s">
        <v>3894</v>
      </c>
      <c r="H11182" s="94"/>
      <c r="I11182" s="94" t="s">
        <v>3895</v>
      </c>
      <c r="J11182" s="94"/>
      <c r="K11182" s="23" t="s">
        <v>3896</v>
      </c>
    </row>
    <row r="11183" spans="1:11" ht="38.1" customHeight="1" x14ac:dyDescent="0.25">
      <c r="A11183" s="24" t="s">
        <v>3973</v>
      </c>
      <c r="B11183" s="95" t="s">
        <v>3974</v>
      </c>
      <c r="C11183" s="95"/>
      <c r="D11183" s="96" t="s">
        <v>20</v>
      </c>
      <c r="E11183" s="96"/>
      <c r="F11183" s="24" t="s">
        <v>3936</v>
      </c>
      <c r="G11183" s="97">
        <v>5.0000000000000001E-4</v>
      </c>
      <c r="H11183" s="97"/>
      <c r="I11183" s="98">
        <v>94.61</v>
      </c>
      <c r="J11183" s="98"/>
      <c r="K11183" s="27">
        <f>TRUNC(TRUNC(G11183,8)*I11183,2)</f>
        <v>0.04</v>
      </c>
    </row>
    <row r="11184" spans="1:11" ht="38.1" customHeight="1" x14ac:dyDescent="0.25">
      <c r="A11184" s="24" t="s">
        <v>3975</v>
      </c>
      <c r="B11184" s="95" t="s">
        <v>3976</v>
      </c>
      <c r="C11184" s="95"/>
      <c r="D11184" s="96" t="s">
        <v>20</v>
      </c>
      <c r="E11184" s="96"/>
      <c r="F11184" s="24" t="s">
        <v>30</v>
      </c>
      <c r="G11184" s="97">
        <v>1.1999999999999999E-3</v>
      </c>
      <c r="H11184" s="97"/>
      <c r="I11184" s="98">
        <v>370.94</v>
      </c>
      <c r="J11184" s="98"/>
      <c r="K11184" s="27">
        <f>TRUNC(TRUNC(G11184,8)*I11184,2)</f>
        <v>0.44</v>
      </c>
    </row>
    <row r="11185" spans="1:11" ht="18" customHeight="1" x14ac:dyDescent="0.25">
      <c r="A11185" s="9"/>
      <c r="B11185" s="9"/>
      <c r="C11185" s="9"/>
      <c r="D11185" s="9"/>
      <c r="E11185" s="9"/>
      <c r="F11185" s="9"/>
      <c r="G11185" s="91" t="s">
        <v>3919</v>
      </c>
      <c r="H11185" s="91"/>
      <c r="I11185" s="91"/>
      <c r="J11185" s="91"/>
      <c r="K11185" s="28">
        <f>SUM(K11183:K11184)</f>
        <v>0.48</v>
      </c>
    </row>
    <row r="11186" spans="1:11" ht="15" customHeight="1" x14ac:dyDescent="0.25">
      <c r="A11186" s="9"/>
      <c r="B11186" s="9"/>
      <c r="C11186" s="9"/>
      <c r="D11186" s="9"/>
      <c r="E11186" s="9"/>
      <c r="F11186" s="9"/>
      <c r="G11186" s="92" t="s">
        <v>3913</v>
      </c>
      <c r="H11186" s="92"/>
      <c r="I11186" s="92"/>
      <c r="J11186" s="92"/>
      <c r="K11186" s="29">
        <f>ROUND(SUM(K11185),2)</f>
        <v>0.48</v>
      </c>
    </row>
    <row r="11187" spans="1:11" ht="9.9499999999999993" customHeight="1" x14ac:dyDescent="0.25">
      <c r="A11187" s="9"/>
      <c r="B11187" s="9"/>
      <c r="C11187" s="9"/>
      <c r="D11187" s="9"/>
      <c r="E11187" s="9"/>
      <c r="F11187" s="9"/>
      <c r="G11187" s="100"/>
      <c r="H11187" s="100"/>
      <c r="I11187" s="100"/>
      <c r="J11187" s="100"/>
      <c r="K11187" s="100"/>
    </row>
    <row r="11188" spans="1:11" ht="20.100000000000001" customHeight="1" x14ac:dyDescent="0.25">
      <c r="A11188" s="99" t="s">
        <v>2976</v>
      </c>
      <c r="B11188" s="99"/>
      <c r="C11188" s="99"/>
      <c r="D11188" s="99"/>
      <c r="E11188" s="99"/>
      <c r="F11188" s="99"/>
      <c r="G11188" s="99"/>
      <c r="H11188" s="99"/>
      <c r="I11188" s="99"/>
      <c r="J11188" s="99"/>
      <c r="K11188" s="99"/>
    </row>
    <row r="11189" spans="1:11" ht="15" customHeight="1" x14ac:dyDescent="0.25">
      <c r="A11189" s="93" t="s">
        <v>3981</v>
      </c>
      <c r="B11189" s="93"/>
      <c r="C11189" s="93"/>
      <c r="D11189" s="94" t="s">
        <v>3</v>
      </c>
      <c r="E11189" s="94"/>
      <c r="F11189" s="23" t="s">
        <v>4</v>
      </c>
      <c r="G11189" s="94" t="s">
        <v>3894</v>
      </c>
      <c r="H11189" s="94"/>
      <c r="I11189" s="94" t="s">
        <v>3895</v>
      </c>
      <c r="J11189" s="94"/>
      <c r="K11189" s="23" t="s">
        <v>3896</v>
      </c>
    </row>
    <row r="11190" spans="1:11" ht="21" customHeight="1" x14ac:dyDescent="0.25">
      <c r="A11190" s="24" t="s">
        <v>70</v>
      </c>
      <c r="B11190" s="95" t="s">
        <v>3982</v>
      </c>
      <c r="C11190" s="95"/>
      <c r="D11190" s="96" t="s">
        <v>25</v>
      </c>
      <c r="E11190" s="96"/>
      <c r="F11190" s="24" t="s">
        <v>61</v>
      </c>
      <c r="G11190" s="97">
        <v>1</v>
      </c>
      <c r="H11190" s="97"/>
      <c r="I11190" s="98">
        <v>28.42</v>
      </c>
      <c r="J11190" s="98"/>
      <c r="K11190" s="27">
        <f>ROUND(ROUND(G11190,8)*I11190,2)</f>
        <v>28.42</v>
      </c>
    </row>
    <row r="11191" spans="1:11" ht="15" customHeight="1" x14ac:dyDescent="0.25">
      <c r="A11191" s="9"/>
      <c r="B11191" s="9"/>
      <c r="C11191" s="9"/>
      <c r="D11191" s="9"/>
      <c r="E11191" s="9"/>
      <c r="F11191" s="9"/>
      <c r="G11191" s="91" t="s">
        <v>3983</v>
      </c>
      <c r="H11191" s="91"/>
      <c r="I11191" s="91"/>
      <c r="J11191" s="91"/>
      <c r="K11191" s="28">
        <f>SUM(K11190:K11190)</f>
        <v>28.42</v>
      </c>
    </row>
    <row r="11192" spans="1:11" ht="15" customHeight="1" x14ac:dyDescent="0.25">
      <c r="A11192" s="9"/>
      <c r="B11192" s="9"/>
      <c r="C11192" s="9"/>
      <c r="D11192" s="9"/>
      <c r="E11192" s="9"/>
      <c r="F11192" s="9"/>
      <c r="G11192" s="92" t="s">
        <v>3913</v>
      </c>
      <c r="H11192" s="92"/>
      <c r="I11192" s="92"/>
      <c r="J11192" s="92"/>
      <c r="K11192" s="29">
        <f>ROUND(SUM(K11191),2)</f>
        <v>28.42</v>
      </c>
    </row>
    <row r="11193" spans="1:11" ht="9.9499999999999993" customHeight="1" x14ac:dyDescent="0.25">
      <c r="A11193" s="9"/>
      <c r="B11193" s="9"/>
      <c r="C11193" s="9"/>
      <c r="D11193" s="9"/>
      <c r="E11193" s="9"/>
      <c r="F11193" s="9"/>
      <c r="G11193" s="100"/>
      <c r="H11193" s="100"/>
      <c r="I11193" s="100"/>
      <c r="J11193" s="100"/>
      <c r="K11193" s="100"/>
    </row>
    <row r="11194" spans="1:11" ht="20.100000000000001" customHeight="1" x14ac:dyDescent="0.25">
      <c r="A11194" s="99" t="s">
        <v>2977</v>
      </c>
      <c r="B11194" s="99"/>
      <c r="C11194" s="99"/>
      <c r="D11194" s="99"/>
      <c r="E11194" s="99"/>
      <c r="F11194" s="99"/>
      <c r="G11194" s="99"/>
      <c r="H11194" s="99"/>
      <c r="I11194" s="99"/>
      <c r="J11194" s="99"/>
      <c r="K11194" s="99"/>
    </row>
    <row r="11195" spans="1:11" ht="15" customHeight="1" x14ac:dyDescent="0.25">
      <c r="A11195" s="93" t="s">
        <v>3916</v>
      </c>
      <c r="B11195" s="93"/>
      <c r="C11195" s="93"/>
      <c r="D11195" s="94" t="s">
        <v>3</v>
      </c>
      <c r="E11195" s="94"/>
      <c r="F11195" s="23" t="s">
        <v>4</v>
      </c>
      <c r="G11195" s="94" t="s">
        <v>3894</v>
      </c>
      <c r="H11195" s="94"/>
      <c r="I11195" s="94" t="s">
        <v>3895</v>
      </c>
      <c r="J11195" s="94"/>
      <c r="K11195" s="23" t="s">
        <v>3896</v>
      </c>
    </row>
    <row r="11196" spans="1:11" ht="38.1" customHeight="1" x14ac:dyDescent="0.25">
      <c r="A11196" s="24" t="s">
        <v>3973</v>
      </c>
      <c r="B11196" s="95" t="s">
        <v>3974</v>
      </c>
      <c r="C11196" s="95"/>
      <c r="D11196" s="96" t="s">
        <v>20</v>
      </c>
      <c r="E11196" s="96"/>
      <c r="F11196" s="24" t="s">
        <v>3936</v>
      </c>
      <c r="G11196" s="97">
        <v>1.2999999999999999E-3</v>
      </c>
      <c r="H11196" s="97"/>
      <c r="I11196" s="98">
        <v>94.61</v>
      </c>
      <c r="J11196" s="98"/>
      <c r="K11196" s="27">
        <f>TRUNC(TRUNC(G11196,8)*I11196,2)</f>
        <v>0.12</v>
      </c>
    </row>
    <row r="11197" spans="1:11" ht="38.1" customHeight="1" x14ac:dyDescent="0.25">
      <c r="A11197" s="24" t="s">
        <v>3975</v>
      </c>
      <c r="B11197" s="95" t="s">
        <v>3976</v>
      </c>
      <c r="C11197" s="95"/>
      <c r="D11197" s="96" t="s">
        <v>20</v>
      </c>
      <c r="E11197" s="96"/>
      <c r="F11197" s="24" t="s">
        <v>30</v>
      </c>
      <c r="G11197" s="97">
        <v>3.0999999999999999E-3</v>
      </c>
      <c r="H11197" s="97"/>
      <c r="I11197" s="98">
        <v>370.94</v>
      </c>
      <c r="J11197" s="98"/>
      <c r="K11197" s="27">
        <f>TRUNC(TRUNC(G11197,8)*I11197,2)</f>
        <v>1.1399999999999999</v>
      </c>
    </row>
    <row r="11198" spans="1:11" ht="18" customHeight="1" x14ac:dyDescent="0.25">
      <c r="A11198" s="9"/>
      <c r="B11198" s="9"/>
      <c r="C11198" s="9"/>
      <c r="D11198" s="9"/>
      <c r="E11198" s="9"/>
      <c r="F11198" s="9"/>
      <c r="G11198" s="91" t="s">
        <v>3919</v>
      </c>
      <c r="H11198" s="91"/>
      <c r="I11198" s="91"/>
      <c r="J11198" s="91"/>
      <c r="K11198" s="28">
        <f>SUM(K11196:K11197)</f>
        <v>1.2599999999999998</v>
      </c>
    </row>
    <row r="11199" spans="1:11" ht="15" customHeight="1" x14ac:dyDescent="0.25">
      <c r="A11199" s="9"/>
      <c r="B11199" s="9"/>
      <c r="C11199" s="9"/>
      <c r="D11199" s="9"/>
      <c r="E11199" s="9"/>
      <c r="F11199" s="9"/>
      <c r="G11199" s="92" t="s">
        <v>3913</v>
      </c>
      <c r="H11199" s="92"/>
      <c r="I11199" s="92"/>
      <c r="J11199" s="92"/>
      <c r="K11199" s="29">
        <f>ROUND(SUM(K11198),2)</f>
        <v>1.26</v>
      </c>
    </row>
    <row r="11200" spans="1:11" ht="9.9499999999999993" customHeight="1" x14ac:dyDescent="0.25">
      <c r="A11200" s="9"/>
      <c r="B11200" s="9"/>
      <c r="C11200" s="9"/>
      <c r="D11200" s="9"/>
      <c r="E11200" s="9"/>
      <c r="F11200" s="9"/>
      <c r="G11200" s="100"/>
      <c r="H11200" s="100"/>
      <c r="I11200" s="100"/>
      <c r="J11200" s="100"/>
      <c r="K11200" s="100"/>
    </row>
    <row r="11201" spans="1:11" ht="20.100000000000001" customHeight="1" x14ac:dyDescent="0.25">
      <c r="A11201" s="99" t="s">
        <v>2978</v>
      </c>
      <c r="B11201" s="99"/>
      <c r="C11201" s="99"/>
      <c r="D11201" s="99"/>
      <c r="E11201" s="99"/>
      <c r="F11201" s="99"/>
      <c r="G11201" s="99"/>
      <c r="H11201" s="99"/>
      <c r="I11201" s="99"/>
      <c r="J11201" s="99"/>
      <c r="K11201" s="99"/>
    </row>
    <row r="11202" spans="1:11" ht="12.95" customHeight="1" x14ac:dyDescent="0.25">
      <c r="A11202" s="107" t="s">
        <v>3984</v>
      </c>
      <c r="B11202" s="107"/>
      <c r="C11202" s="107"/>
      <c r="D11202" s="108" t="s">
        <v>3985</v>
      </c>
      <c r="E11202" s="87" t="s">
        <v>3986</v>
      </c>
      <c r="F11202" s="87"/>
      <c r="G11202" s="87" t="s">
        <v>3987</v>
      </c>
      <c r="H11202" s="87"/>
      <c r="I11202" s="87"/>
      <c r="J11202" s="87"/>
      <c r="K11202" s="87" t="s">
        <v>3988</v>
      </c>
    </row>
    <row r="11203" spans="1:11" ht="12" customHeight="1" x14ac:dyDescent="0.25">
      <c r="A11203" s="107"/>
      <c r="B11203" s="107"/>
      <c r="C11203" s="107"/>
      <c r="D11203" s="108"/>
      <c r="E11203" s="23" t="s">
        <v>3989</v>
      </c>
      <c r="F11203" s="23" t="s">
        <v>3990</v>
      </c>
      <c r="G11203" s="94" t="s">
        <v>3989</v>
      </c>
      <c r="H11203" s="94"/>
      <c r="I11203" s="94" t="s">
        <v>3990</v>
      </c>
      <c r="J11203" s="94"/>
      <c r="K11203" s="87"/>
    </row>
    <row r="11204" spans="1:11" ht="15" customHeight="1" x14ac:dyDescent="0.25">
      <c r="A11204" s="6" t="s">
        <v>3991</v>
      </c>
      <c r="B11204" s="104" t="s">
        <v>3992</v>
      </c>
      <c r="C11204" s="104"/>
      <c r="D11204" s="31">
        <v>1</v>
      </c>
      <c r="E11204" s="32">
        <v>0.34</v>
      </c>
      <c r="F11204" s="32">
        <v>0.66</v>
      </c>
      <c r="G11204" s="105">
        <v>355.46550000000002</v>
      </c>
      <c r="H11204" s="105"/>
      <c r="I11204" s="105">
        <v>95.872399999999999</v>
      </c>
      <c r="J11204" s="105"/>
      <c r="K11204" s="33">
        <f>ROUND(D11204*(ROUND(E11204*G11204,4)+ROUND(F11204*I11204,4)),4)</f>
        <v>184.13409999999999</v>
      </c>
    </row>
    <row r="11205" spans="1:11" ht="15" customHeight="1" x14ac:dyDescent="0.25">
      <c r="A11205" s="6" t="s">
        <v>3993</v>
      </c>
      <c r="B11205" s="104" t="s">
        <v>3994</v>
      </c>
      <c r="C11205" s="104"/>
      <c r="D11205" s="31">
        <v>1</v>
      </c>
      <c r="E11205" s="32">
        <v>1</v>
      </c>
      <c r="F11205" s="32">
        <v>0</v>
      </c>
      <c r="G11205" s="105">
        <v>365.3972</v>
      </c>
      <c r="H11205" s="105"/>
      <c r="I11205" s="105">
        <v>147.8879</v>
      </c>
      <c r="J11205" s="105"/>
      <c r="K11205" s="33">
        <f>ROUND(D11205*(ROUND(E11205*G11205,4)+ROUND(F11205*I11205,4)),4)</f>
        <v>365.3972</v>
      </c>
    </row>
    <row r="11206" spans="1:11" ht="15" customHeight="1" x14ac:dyDescent="0.25">
      <c r="A11206" s="6" t="s">
        <v>3995</v>
      </c>
      <c r="B11206" s="104" t="s">
        <v>3996</v>
      </c>
      <c r="C11206" s="104"/>
      <c r="D11206" s="31">
        <v>1</v>
      </c>
      <c r="E11206" s="32">
        <v>0.97</v>
      </c>
      <c r="F11206" s="32">
        <v>0.03</v>
      </c>
      <c r="G11206" s="105">
        <v>324.64210000000003</v>
      </c>
      <c r="H11206" s="105"/>
      <c r="I11206" s="105">
        <v>159.20740000000001</v>
      </c>
      <c r="J11206" s="105"/>
      <c r="K11206" s="33">
        <f>ROUND(D11206*(ROUND(E11206*G11206,4)+ROUND(F11206*I11206,4)),4)</f>
        <v>319.67899999999997</v>
      </c>
    </row>
    <row r="11207" spans="1:11" ht="15.95" customHeight="1" x14ac:dyDescent="0.25">
      <c r="A11207" s="6" t="s">
        <v>3997</v>
      </c>
      <c r="B11207" s="104" t="s">
        <v>3998</v>
      </c>
      <c r="C11207" s="104"/>
      <c r="D11207" s="31">
        <v>1</v>
      </c>
      <c r="E11207" s="32">
        <v>0.79</v>
      </c>
      <c r="F11207" s="32">
        <v>0.21</v>
      </c>
      <c r="G11207" s="105">
        <v>284.72230000000002</v>
      </c>
      <c r="H11207" s="105"/>
      <c r="I11207" s="105">
        <v>125.70480000000001</v>
      </c>
      <c r="J11207" s="105"/>
      <c r="K11207" s="33">
        <f>ROUND(D11207*(ROUND(E11207*G11207,4)+ROUND(F11207*I11207,4)),4)</f>
        <v>251.32859999999999</v>
      </c>
    </row>
    <row r="11208" spans="1:11" ht="15" customHeight="1" x14ac:dyDescent="0.25">
      <c r="A11208" s="1"/>
      <c r="B11208" s="1"/>
      <c r="C11208" s="1"/>
      <c r="D11208" s="1"/>
      <c r="E11208" s="1"/>
      <c r="F11208" s="1"/>
      <c r="G11208" s="85" t="s">
        <v>3999</v>
      </c>
      <c r="H11208" s="85"/>
      <c r="I11208" s="85"/>
      <c r="J11208" s="85"/>
      <c r="K11208" s="34">
        <f>SUM(K11203:K11207)</f>
        <v>1120.5389</v>
      </c>
    </row>
    <row r="11209" spans="1:11" ht="20.100000000000001" customHeight="1" x14ac:dyDescent="0.25">
      <c r="A11209" s="106" t="s">
        <v>4000</v>
      </c>
      <c r="B11209" s="106"/>
      <c r="C11209" s="106"/>
      <c r="D11209" s="106"/>
      <c r="E11209" s="106"/>
      <c r="F11209" s="2" t="s">
        <v>4</v>
      </c>
      <c r="G11209" s="87" t="s">
        <v>4001</v>
      </c>
      <c r="H11209" s="87"/>
      <c r="I11209" s="87" t="s">
        <v>4002</v>
      </c>
      <c r="J11209" s="87"/>
      <c r="K11209" s="2" t="s">
        <v>3988</v>
      </c>
    </row>
    <row r="11210" spans="1:11" ht="15" customHeight="1" x14ac:dyDescent="0.25">
      <c r="A11210" s="6" t="s">
        <v>4003</v>
      </c>
      <c r="B11210" s="101" t="s">
        <v>4004</v>
      </c>
      <c r="C11210" s="101"/>
      <c r="D11210" s="101"/>
      <c r="E11210" s="101"/>
      <c r="F11210" s="6" t="s">
        <v>3940</v>
      </c>
      <c r="G11210" s="114">
        <v>1</v>
      </c>
      <c r="H11210" s="114"/>
      <c r="I11210" s="115">
        <v>22.527200000000001</v>
      </c>
      <c r="J11210" s="115"/>
      <c r="K11210" s="35">
        <f>ROUND(ROUND(G11210,5)*I11210,4)</f>
        <v>22.527200000000001</v>
      </c>
    </row>
    <row r="11211" spans="1:11" ht="15" customHeight="1" x14ac:dyDescent="0.25">
      <c r="A11211" s="1"/>
      <c r="B11211" s="1"/>
      <c r="C11211" s="1"/>
      <c r="D11211" s="1"/>
      <c r="E11211" s="1"/>
      <c r="F11211" s="1"/>
      <c r="G11211" s="85" t="s">
        <v>4005</v>
      </c>
      <c r="H11211" s="85"/>
      <c r="I11211" s="85"/>
      <c r="J11211" s="85"/>
      <c r="K11211" s="36">
        <f>SUM(K11210:K11210)</f>
        <v>22.527200000000001</v>
      </c>
    </row>
    <row r="11212" spans="1:11" ht="15" customHeight="1" x14ac:dyDescent="0.25">
      <c r="A11212" s="9"/>
      <c r="B11212" s="9"/>
      <c r="C11212" s="9"/>
      <c r="D11212" s="9"/>
      <c r="E11212" s="9"/>
      <c r="F11212" s="9"/>
      <c r="G11212" s="92" t="s">
        <v>4006</v>
      </c>
      <c r="H11212" s="92"/>
      <c r="I11212" s="92"/>
      <c r="J11212" s="92"/>
      <c r="K11212" s="33">
        <f>SUM(K11208,K11211)</f>
        <v>1143.0661</v>
      </c>
    </row>
    <row r="11213" spans="1:11" ht="15" customHeight="1" x14ac:dyDescent="0.25">
      <c r="A11213" s="9"/>
      <c r="B11213" s="9"/>
      <c r="C11213" s="9"/>
      <c r="D11213" s="9"/>
      <c r="E11213" s="9"/>
      <c r="F11213" s="9"/>
      <c r="G11213" s="92" t="s">
        <v>4007</v>
      </c>
      <c r="H11213" s="92"/>
      <c r="I11213" s="92"/>
      <c r="J11213" s="92"/>
      <c r="K11213" s="37">
        <v>113.18</v>
      </c>
    </row>
    <row r="11214" spans="1:11" ht="15" customHeight="1" x14ac:dyDescent="0.25">
      <c r="A11214" s="9"/>
      <c r="B11214" s="9"/>
      <c r="C11214" s="9"/>
      <c r="D11214" s="9"/>
      <c r="E11214" s="9"/>
      <c r="F11214" s="9"/>
      <c r="G11214" s="92" t="s">
        <v>4008</v>
      </c>
      <c r="H11214" s="92"/>
      <c r="I11214" s="92"/>
      <c r="J11214" s="92"/>
      <c r="K11214" s="33">
        <f>ROUND(K11212/K11213,4)</f>
        <v>10.099500000000001</v>
      </c>
    </row>
    <row r="11215" spans="1:11" ht="15" customHeight="1" x14ac:dyDescent="0.25">
      <c r="A11215" s="9"/>
      <c r="B11215" s="9"/>
      <c r="C11215" s="9"/>
      <c r="D11215" s="9"/>
      <c r="E11215" s="9"/>
      <c r="F11215" s="9"/>
      <c r="G11215" s="92" t="s">
        <v>4009</v>
      </c>
      <c r="H11215" s="92"/>
      <c r="I11215" s="92"/>
      <c r="J11215" s="92"/>
      <c r="K11215" s="33">
        <f>ROUND(K11214*0.00746,4)</f>
        <v>7.5300000000000006E-2</v>
      </c>
    </row>
    <row r="11216" spans="1:11" ht="20.100000000000001" customHeight="1" x14ac:dyDescent="0.25">
      <c r="A11216" s="106" t="s">
        <v>4010</v>
      </c>
      <c r="B11216" s="106"/>
      <c r="C11216" s="106"/>
      <c r="D11216" s="106"/>
      <c r="E11216" s="106"/>
      <c r="F11216" s="2" t="s">
        <v>4</v>
      </c>
      <c r="G11216" s="87" t="s">
        <v>4001</v>
      </c>
      <c r="H11216" s="87"/>
      <c r="I11216" s="87" t="s">
        <v>3895</v>
      </c>
      <c r="J11216" s="87"/>
      <c r="K11216" s="2" t="s">
        <v>4011</v>
      </c>
    </row>
    <row r="11217" spans="1:11" ht="15" customHeight="1" x14ac:dyDescent="0.25">
      <c r="A11217" s="6" t="s">
        <v>4012</v>
      </c>
      <c r="B11217" s="104" t="s">
        <v>4013</v>
      </c>
      <c r="C11217" s="104"/>
      <c r="D11217" s="104"/>
      <c r="E11217" s="104"/>
      <c r="F11217" s="6" t="s">
        <v>77</v>
      </c>
      <c r="G11217" s="113">
        <v>1</v>
      </c>
      <c r="H11217" s="113"/>
      <c r="I11217" s="105">
        <v>195.03</v>
      </c>
      <c r="J11217" s="105"/>
      <c r="K11217" s="33">
        <f>ROUND(ROUND(G11217,5)*I11217,4)</f>
        <v>195.03</v>
      </c>
    </row>
    <row r="11218" spans="1:11" ht="15" customHeight="1" x14ac:dyDescent="0.25">
      <c r="A11218" s="1"/>
      <c r="B11218" s="1"/>
      <c r="C11218" s="1"/>
      <c r="D11218" s="1"/>
      <c r="E11218" s="1"/>
      <c r="F11218" s="1"/>
      <c r="G11218" s="85" t="s">
        <v>4014</v>
      </c>
      <c r="H11218" s="85"/>
      <c r="I11218" s="85"/>
      <c r="J11218" s="85"/>
      <c r="K11218" s="34">
        <f>SUM(K11217:K11217)</f>
        <v>195.03</v>
      </c>
    </row>
    <row r="11219" spans="1:11" ht="15" customHeight="1" x14ac:dyDescent="0.25">
      <c r="A11219" s="106" t="s">
        <v>4015</v>
      </c>
      <c r="B11219" s="106"/>
      <c r="C11219" s="106"/>
      <c r="D11219" s="23" t="s">
        <v>4016</v>
      </c>
      <c r="E11219" s="94" t="s">
        <v>4017</v>
      </c>
      <c r="F11219" s="94"/>
      <c r="G11219" s="94" t="s">
        <v>4001</v>
      </c>
      <c r="H11219" s="94"/>
      <c r="I11219" s="94" t="s">
        <v>3895</v>
      </c>
      <c r="J11219" s="94"/>
      <c r="K11219" s="23" t="s">
        <v>4011</v>
      </c>
    </row>
    <row r="11220" spans="1:11" ht="20.100000000000001" customHeight="1" x14ac:dyDescent="0.25">
      <c r="A11220" s="38" t="s">
        <v>4012</v>
      </c>
      <c r="B11220" s="109" t="s">
        <v>4018</v>
      </c>
      <c r="C11220" s="109"/>
      <c r="D11220" s="38" t="s">
        <v>4019</v>
      </c>
      <c r="E11220" s="110" t="s">
        <v>4020</v>
      </c>
      <c r="F11220" s="110"/>
      <c r="G11220" s="111">
        <v>2.2000000000000002</v>
      </c>
      <c r="H11220" s="111"/>
      <c r="I11220" s="112">
        <v>3.47</v>
      </c>
      <c r="J11220" s="112"/>
      <c r="K11220" s="41">
        <f>ROUND(ROUND(G11220,5)*I11220,4)</f>
        <v>7.6340000000000003</v>
      </c>
    </row>
    <row r="11221" spans="1:11" ht="15" customHeight="1" x14ac:dyDescent="0.25">
      <c r="A11221" s="1"/>
      <c r="B11221" s="1"/>
      <c r="C11221" s="1"/>
      <c r="D11221" s="1"/>
      <c r="E11221" s="1"/>
      <c r="F11221" s="1"/>
      <c r="G11221" s="85" t="s">
        <v>4021</v>
      </c>
      <c r="H11221" s="85"/>
      <c r="I11221" s="85"/>
      <c r="J11221" s="85"/>
      <c r="K11221" s="33">
        <f>SUM(K11220:K11220)</f>
        <v>7.6340000000000003</v>
      </c>
    </row>
    <row r="11222" spans="1:11" ht="12.95" customHeight="1" x14ac:dyDescent="0.25">
      <c r="A11222" s="106" t="s">
        <v>4022</v>
      </c>
      <c r="B11222" s="106"/>
      <c r="C11222" s="94" t="s">
        <v>4023</v>
      </c>
      <c r="D11222" s="94" t="s">
        <v>5</v>
      </c>
      <c r="E11222" s="94" t="s">
        <v>4024</v>
      </c>
      <c r="F11222" s="94"/>
      <c r="G11222" s="94" t="s">
        <v>4025</v>
      </c>
      <c r="H11222" s="94"/>
      <c r="I11222" s="94" t="s">
        <v>2086</v>
      </c>
      <c r="J11222" s="94"/>
      <c r="K11222" s="94" t="s">
        <v>4011</v>
      </c>
    </row>
    <row r="11223" spans="1:11" ht="12" customHeight="1" x14ac:dyDescent="0.25">
      <c r="A11223" s="106"/>
      <c r="B11223" s="106"/>
      <c r="C11223" s="94"/>
      <c r="D11223" s="94"/>
      <c r="E11223" s="23" t="s">
        <v>2092</v>
      </c>
      <c r="F11223" s="23" t="s">
        <v>4026</v>
      </c>
      <c r="G11223" s="23" t="s">
        <v>2092</v>
      </c>
      <c r="H11223" s="23" t="s">
        <v>4026</v>
      </c>
      <c r="I11223" s="23" t="s">
        <v>2092</v>
      </c>
      <c r="J11223" s="23" t="s">
        <v>4026</v>
      </c>
      <c r="K11223" s="94"/>
    </row>
    <row r="11224" spans="1:11" ht="27.95" customHeight="1" x14ac:dyDescent="0.25">
      <c r="A11224" s="38" t="s">
        <v>4012</v>
      </c>
      <c r="B11224" s="39" t="s">
        <v>4018</v>
      </c>
      <c r="C11224" s="38" t="s">
        <v>4027</v>
      </c>
      <c r="D11224" s="40">
        <v>2.2000000000000002</v>
      </c>
      <c r="E11224" s="42">
        <v>0</v>
      </c>
      <c r="F11224" s="43">
        <v>1.25</v>
      </c>
      <c r="G11224" s="42">
        <v>0</v>
      </c>
      <c r="H11224" s="43">
        <v>1</v>
      </c>
      <c r="I11224" s="42">
        <v>0</v>
      </c>
      <c r="J11224" s="43">
        <v>0.82</v>
      </c>
      <c r="K11224" s="41">
        <f>ROUND(D11224*(ROUND(E11224*F11224,4)+ROUND(G11224*H11224,4)+ROUND(I11224*J11224,4)),4)</f>
        <v>0</v>
      </c>
    </row>
    <row r="11225" spans="1:11" ht="15" customHeight="1" x14ac:dyDescent="0.25">
      <c r="A11225" s="1"/>
      <c r="B11225" s="1"/>
      <c r="C11225" s="1"/>
      <c r="D11225" s="1"/>
      <c r="E11225" s="1"/>
      <c r="F11225" s="1"/>
      <c r="G11225" s="85" t="s">
        <v>4028</v>
      </c>
      <c r="H11225" s="85"/>
      <c r="I11225" s="85"/>
      <c r="J11225" s="85"/>
      <c r="K11225" s="33">
        <f>SUM(K11223:K11224)</f>
        <v>0</v>
      </c>
    </row>
    <row r="11226" spans="1:11" ht="15" customHeight="1" x14ac:dyDescent="0.25">
      <c r="A11226" s="9"/>
      <c r="B11226" s="9"/>
      <c r="C11226" s="9"/>
      <c r="D11226" s="9"/>
      <c r="E11226" s="9"/>
      <c r="F11226" s="9"/>
      <c r="G11226" s="92" t="s">
        <v>4029</v>
      </c>
      <c r="H11226" s="92"/>
      <c r="I11226" s="92"/>
      <c r="J11226" s="92"/>
      <c r="K11226" s="33">
        <f>SUM(K11214,K11215,K11218,K11221,K11225)</f>
        <v>212.83879999999999</v>
      </c>
    </row>
    <row r="11227" spans="1:11" ht="15" customHeight="1" x14ac:dyDescent="0.25">
      <c r="A11227" s="9"/>
      <c r="B11227" s="9"/>
      <c r="C11227" s="9"/>
      <c r="D11227" s="9"/>
      <c r="E11227" s="9"/>
      <c r="F11227" s="9"/>
      <c r="G11227" s="92" t="s">
        <v>3913</v>
      </c>
      <c r="H11227" s="92"/>
      <c r="I11227" s="92"/>
      <c r="J11227" s="92"/>
      <c r="K11227" s="29">
        <f>ROUND(SUM(K11226),2)</f>
        <v>212.84</v>
      </c>
    </row>
    <row r="11228" spans="1:11" ht="9.9499999999999993" customHeight="1" x14ac:dyDescent="0.25">
      <c r="A11228" s="9"/>
      <c r="B11228" s="9"/>
      <c r="C11228" s="9"/>
      <c r="D11228" s="9"/>
      <c r="E11228" s="9"/>
      <c r="F11228" s="9"/>
      <c r="G11228" s="100"/>
      <c r="H11228" s="100"/>
      <c r="I11228" s="100"/>
      <c r="J11228" s="100"/>
      <c r="K11228" s="100"/>
    </row>
    <row r="11229" spans="1:11" ht="20.100000000000001" customHeight="1" x14ac:dyDescent="0.25">
      <c r="A11229" s="99" t="s">
        <v>2979</v>
      </c>
      <c r="B11229" s="99"/>
      <c r="C11229" s="99"/>
      <c r="D11229" s="99"/>
      <c r="E11229" s="99"/>
      <c r="F11229" s="99"/>
      <c r="G11229" s="99"/>
      <c r="H11229" s="99"/>
      <c r="I11229" s="99"/>
      <c r="J11229" s="99"/>
      <c r="K11229" s="99"/>
    </row>
    <row r="11230" spans="1:11" ht="15" customHeight="1" x14ac:dyDescent="0.25">
      <c r="A11230" s="93" t="s">
        <v>3916</v>
      </c>
      <c r="B11230" s="93"/>
      <c r="C11230" s="93"/>
      <c r="D11230" s="94" t="s">
        <v>3</v>
      </c>
      <c r="E11230" s="94"/>
      <c r="F11230" s="23" t="s">
        <v>4</v>
      </c>
      <c r="G11230" s="94" t="s">
        <v>3894</v>
      </c>
      <c r="H11230" s="94"/>
      <c r="I11230" s="94" t="s">
        <v>3895</v>
      </c>
      <c r="J11230" s="94"/>
      <c r="K11230" s="23" t="s">
        <v>3896</v>
      </c>
    </row>
    <row r="11231" spans="1:11" ht="45.95" customHeight="1" x14ac:dyDescent="0.25">
      <c r="A11231" s="24" t="s">
        <v>3934</v>
      </c>
      <c r="B11231" s="95" t="s">
        <v>3935</v>
      </c>
      <c r="C11231" s="95"/>
      <c r="D11231" s="96" t="s">
        <v>20</v>
      </c>
      <c r="E11231" s="96"/>
      <c r="F11231" s="24" t="s">
        <v>3936</v>
      </c>
      <c r="G11231" s="97">
        <v>2.5891999999999998E-3</v>
      </c>
      <c r="H11231" s="97"/>
      <c r="I11231" s="98">
        <v>76.52</v>
      </c>
      <c r="J11231" s="98"/>
      <c r="K11231" s="27">
        <f t="shared" ref="K11231:K11236" si="86">TRUNC(TRUNC(G11231,8)*I11231,2)</f>
        <v>0.19</v>
      </c>
    </row>
    <row r="11232" spans="1:11" ht="45.95" customHeight="1" x14ac:dyDescent="0.25">
      <c r="A11232" s="24" t="s">
        <v>28</v>
      </c>
      <c r="B11232" s="95" t="s">
        <v>29</v>
      </c>
      <c r="C11232" s="95"/>
      <c r="D11232" s="96" t="s">
        <v>20</v>
      </c>
      <c r="E11232" s="96"/>
      <c r="F11232" s="24" t="s">
        <v>30</v>
      </c>
      <c r="G11232" s="97">
        <v>1.0702000000000001E-3</v>
      </c>
      <c r="H11232" s="97"/>
      <c r="I11232" s="98">
        <v>322.67</v>
      </c>
      <c r="J11232" s="98"/>
      <c r="K11232" s="27">
        <f t="shared" si="86"/>
        <v>0.34</v>
      </c>
    </row>
    <row r="11233" spans="1:11" ht="29.1" customHeight="1" x14ac:dyDescent="0.25">
      <c r="A11233" s="24" t="s">
        <v>4030</v>
      </c>
      <c r="B11233" s="95" t="s">
        <v>4031</v>
      </c>
      <c r="C11233" s="95"/>
      <c r="D11233" s="96" t="s">
        <v>20</v>
      </c>
      <c r="E11233" s="96"/>
      <c r="F11233" s="24" t="s">
        <v>3936</v>
      </c>
      <c r="G11233" s="97">
        <v>3.3568999999999999E-3</v>
      </c>
      <c r="H11233" s="97"/>
      <c r="I11233" s="98">
        <v>105.44</v>
      </c>
      <c r="J11233" s="98"/>
      <c r="K11233" s="27">
        <f t="shared" si="86"/>
        <v>0.35</v>
      </c>
    </row>
    <row r="11234" spans="1:11" ht="29.1" customHeight="1" x14ac:dyDescent="0.25">
      <c r="A11234" s="24" t="s">
        <v>4032</v>
      </c>
      <c r="B11234" s="95" t="s">
        <v>4033</v>
      </c>
      <c r="C11234" s="95"/>
      <c r="D11234" s="96" t="s">
        <v>20</v>
      </c>
      <c r="E11234" s="96"/>
      <c r="F11234" s="24" t="s">
        <v>30</v>
      </c>
      <c r="G11234" s="97">
        <v>3.0249999999999998E-4</v>
      </c>
      <c r="H11234" s="97"/>
      <c r="I11234" s="98">
        <v>265.02</v>
      </c>
      <c r="J11234" s="98"/>
      <c r="K11234" s="27">
        <f t="shared" si="86"/>
        <v>0.08</v>
      </c>
    </row>
    <row r="11235" spans="1:11" ht="38.1" customHeight="1" x14ac:dyDescent="0.25">
      <c r="A11235" s="24" t="s">
        <v>4034</v>
      </c>
      <c r="B11235" s="95" t="s">
        <v>4035</v>
      </c>
      <c r="C11235" s="95"/>
      <c r="D11235" s="96" t="s">
        <v>20</v>
      </c>
      <c r="E11235" s="96"/>
      <c r="F11235" s="24" t="s">
        <v>3936</v>
      </c>
      <c r="G11235" s="97">
        <v>2.9082999999999999E-3</v>
      </c>
      <c r="H11235" s="97"/>
      <c r="I11235" s="98">
        <v>94.54</v>
      </c>
      <c r="J11235" s="98"/>
      <c r="K11235" s="27">
        <f t="shared" si="86"/>
        <v>0.27</v>
      </c>
    </row>
    <row r="11236" spans="1:11" ht="38.1" customHeight="1" x14ac:dyDescent="0.25">
      <c r="A11236" s="24" t="s">
        <v>4036</v>
      </c>
      <c r="B11236" s="95" t="s">
        <v>4037</v>
      </c>
      <c r="C11236" s="95"/>
      <c r="D11236" s="96" t="s">
        <v>20</v>
      </c>
      <c r="E11236" s="96"/>
      <c r="F11236" s="24" t="s">
        <v>30</v>
      </c>
      <c r="G11236" s="97">
        <v>7.5109999999999999E-4</v>
      </c>
      <c r="H11236" s="97"/>
      <c r="I11236" s="98">
        <v>225.43</v>
      </c>
      <c r="J11236" s="98"/>
      <c r="K11236" s="27">
        <f t="shared" si="86"/>
        <v>0.16</v>
      </c>
    </row>
    <row r="11237" spans="1:11" ht="18" customHeight="1" x14ac:dyDescent="0.25">
      <c r="A11237" s="9"/>
      <c r="B11237" s="9"/>
      <c r="C11237" s="9"/>
      <c r="D11237" s="9"/>
      <c r="E11237" s="9"/>
      <c r="F11237" s="9"/>
      <c r="G11237" s="91" t="s">
        <v>3919</v>
      </c>
      <c r="H11237" s="91"/>
      <c r="I11237" s="91"/>
      <c r="J11237" s="91"/>
      <c r="K11237" s="28">
        <f>SUM(K11231:K11236)</f>
        <v>1.39</v>
      </c>
    </row>
    <row r="11238" spans="1:11" ht="15" customHeight="1" x14ac:dyDescent="0.25">
      <c r="A11238" s="93" t="s">
        <v>3907</v>
      </c>
      <c r="B11238" s="93"/>
      <c r="C11238" s="93"/>
      <c r="D11238" s="94" t="s">
        <v>3</v>
      </c>
      <c r="E11238" s="94"/>
      <c r="F11238" s="23" t="s">
        <v>4</v>
      </c>
      <c r="G11238" s="94" t="s">
        <v>3894</v>
      </c>
      <c r="H11238" s="94"/>
      <c r="I11238" s="94" t="s">
        <v>3895</v>
      </c>
      <c r="J11238" s="94"/>
      <c r="K11238" s="23" t="s">
        <v>3896</v>
      </c>
    </row>
    <row r="11239" spans="1:11" ht="15" customHeight="1" x14ac:dyDescent="0.25">
      <c r="A11239" s="24" t="s">
        <v>3910</v>
      </c>
      <c r="B11239" s="95" t="s">
        <v>3911</v>
      </c>
      <c r="C11239" s="95"/>
      <c r="D11239" s="96" t="s">
        <v>20</v>
      </c>
      <c r="E11239" s="96"/>
      <c r="F11239" s="24" t="s">
        <v>2056</v>
      </c>
      <c r="G11239" s="97">
        <v>3.6592999999999999E-3</v>
      </c>
      <c r="H11239" s="97"/>
      <c r="I11239" s="98">
        <v>24.94</v>
      </c>
      <c r="J11239" s="98"/>
      <c r="K11239" s="27">
        <f>TRUNC(TRUNC(G11239,8)*I11239,2)</f>
        <v>0.09</v>
      </c>
    </row>
    <row r="11240" spans="1:11" ht="18" customHeight="1" x14ac:dyDescent="0.25">
      <c r="A11240" s="9"/>
      <c r="B11240" s="9"/>
      <c r="C11240" s="9"/>
      <c r="D11240" s="9"/>
      <c r="E11240" s="9"/>
      <c r="F11240" s="9"/>
      <c r="G11240" s="91" t="s">
        <v>3912</v>
      </c>
      <c r="H11240" s="91"/>
      <c r="I11240" s="91"/>
      <c r="J11240" s="91"/>
      <c r="K11240" s="28">
        <f>SUM(K11239:K11239)</f>
        <v>0.09</v>
      </c>
    </row>
    <row r="11241" spans="1:11" ht="15" customHeight="1" x14ac:dyDescent="0.25">
      <c r="A11241" s="9"/>
      <c r="B11241" s="9"/>
      <c r="C11241" s="9"/>
      <c r="D11241" s="9"/>
      <c r="E11241" s="9"/>
      <c r="F11241" s="9"/>
      <c r="G11241" s="92" t="s">
        <v>3913</v>
      </c>
      <c r="H11241" s="92"/>
      <c r="I11241" s="92"/>
      <c r="J11241" s="92"/>
      <c r="K11241" s="29">
        <f>ROUND(SUM(K11237,K11240),2)</f>
        <v>1.48</v>
      </c>
    </row>
    <row r="11242" spans="1:11" ht="9.9499999999999993" customHeight="1" x14ac:dyDescent="0.25">
      <c r="A11242" s="9"/>
      <c r="B11242" s="9"/>
      <c r="C11242" s="9"/>
      <c r="D11242" s="9"/>
      <c r="E11242" s="9"/>
      <c r="F11242" s="9"/>
      <c r="G11242" s="100"/>
      <c r="H11242" s="100"/>
      <c r="I11242" s="100"/>
      <c r="J11242" s="100"/>
      <c r="K11242" s="100"/>
    </row>
    <row r="11243" spans="1:11" ht="20.100000000000001" customHeight="1" x14ac:dyDescent="0.25">
      <c r="A11243" s="99" t="s">
        <v>2980</v>
      </c>
      <c r="B11243" s="99"/>
      <c r="C11243" s="99"/>
      <c r="D11243" s="99"/>
      <c r="E11243" s="99"/>
      <c r="F11243" s="99"/>
      <c r="G11243" s="99"/>
      <c r="H11243" s="99"/>
      <c r="I11243" s="99"/>
      <c r="J11243" s="99"/>
      <c r="K11243" s="99"/>
    </row>
    <row r="11244" spans="1:11" ht="15" customHeight="1" x14ac:dyDescent="0.25">
      <c r="A11244" s="93" t="s">
        <v>3893</v>
      </c>
      <c r="B11244" s="93"/>
      <c r="C11244" s="93"/>
      <c r="D11244" s="94" t="s">
        <v>3</v>
      </c>
      <c r="E11244" s="94"/>
      <c r="F11244" s="23" t="s">
        <v>4</v>
      </c>
      <c r="G11244" s="94" t="s">
        <v>3894</v>
      </c>
      <c r="H11244" s="94"/>
      <c r="I11244" s="94" t="s">
        <v>3895</v>
      </c>
      <c r="J11244" s="94"/>
      <c r="K11244" s="23" t="s">
        <v>3896</v>
      </c>
    </row>
    <row r="11245" spans="1:11" ht="21" customHeight="1" x14ac:dyDescent="0.25">
      <c r="A11245" s="24" t="s">
        <v>4038</v>
      </c>
      <c r="B11245" s="95" t="s">
        <v>4039</v>
      </c>
      <c r="C11245" s="95"/>
      <c r="D11245" s="96" t="s">
        <v>20</v>
      </c>
      <c r="E11245" s="96"/>
      <c r="F11245" s="24" t="s">
        <v>34</v>
      </c>
      <c r="G11245" s="97">
        <v>6.6E-3</v>
      </c>
      <c r="H11245" s="97"/>
      <c r="I11245" s="98">
        <v>210.23</v>
      </c>
      <c r="J11245" s="98"/>
      <c r="K11245" s="27">
        <f>TRUNC(TRUNC(G11245,8)*I11245,2)</f>
        <v>1.38</v>
      </c>
    </row>
    <row r="11246" spans="1:11" ht="21" customHeight="1" x14ac:dyDescent="0.25">
      <c r="A11246" s="24" t="s">
        <v>4040</v>
      </c>
      <c r="B11246" s="95" t="s">
        <v>4041</v>
      </c>
      <c r="C11246" s="95"/>
      <c r="D11246" s="96" t="s">
        <v>20</v>
      </c>
      <c r="E11246" s="96"/>
      <c r="F11246" s="24" t="s">
        <v>84</v>
      </c>
      <c r="G11246" s="97">
        <v>1.0049999999999999</v>
      </c>
      <c r="H11246" s="97"/>
      <c r="I11246" s="98">
        <v>32.369999999999997</v>
      </c>
      <c r="J11246" s="98"/>
      <c r="K11246" s="27">
        <f>TRUNC(TRUNC(G11246,8)*I11246,2)</f>
        <v>32.53</v>
      </c>
    </row>
    <row r="11247" spans="1:11" ht="15" customHeight="1" x14ac:dyDescent="0.25">
      <c r="A11247" s="9"/>
      <c r="B11247" s="9"/>
      <c r="C11247" s="9"/>
      <c r="D11247" s="9"/>
      <c r="E11247" s="9"/>
      <c r="F11247" s="9"/>
      <c r="G11247" s="91" t="s">
        <v>3906</v>
      </c>
      <c r="H11247" s="91"/>
      <c r="I11247" s="91"/>
      <c r="J11247" s="91"/>
      <c r="K11247" s="28">
        <f>SUM(K11245:K11246)</f>
        <v>33.910000000000004</v>
      </c>
    </row>
    <row r="11248" spans="1:11" ht="15" customHeight="1" x14ac:dyDescent="0.25">
      <c r="A11248" s="93" t="s">
        <v>3907</v>
      </c>
      <c r="B11248" s="93"/>
      <c r="C11248" s="93"/>
      <c r="D11248" s="94" t="s">
        <v>3</v>
      </c>
      <c r="E11248" s="94"/>
      <c r="F11248" s="23" t="s">
        <v>4</v>
      </c>
      <c r="G11248" s="94" t="s">
        <v>3894</v>
      </c>
      <c r="H11248" s="94"/>
      <c r="I11248" s="94" t="s">
        <v>3895</v>
      </c>
      <c r="J11248" s="94"/>
      <c r="K11248" s="23" t="s">
        <v>3896</v>
      </c>
    </row>
    <row r="11249" spans="1:11" ht="15" customHeight="1" x14ac:dyDescent="0.25">
      <c r="A11249" s="24" t="s">
        <v>3971</v>
      </c>
      <c r="B11249" s="95" t="s">
        <v>3972</v>
      </c>
      <c r="C11249" s="95"/>
      <c r="D11249" s="96" t="s">
        <v>20</v>
      </c>
      <c r="E11249" s="96"/>
      <c r="F11249" s="24" t="s">
        <v>2056</v>
      </c>
      <c r="G11249" s="97">
        <v>0.2296</v>
      </c>
      <c r="H11249" s="97"/>
      <c r="I11249" s="98">
        <v>32.69</v>
      </c>
      <c r="J11249" s="98"/>
      <c r="K11249" s="27">
        <f>TRUNC(TRUNC(G11249,8)*I11249,2)</f>
        <v>7.5</v>
      </c>
    </row>
    <row r="11250" spans="1:11" ht="15" customHeight="1" x14ac:dyDescent="0.25">
      <c r="A11250" s="24" t="s">
        <v>3910</v>
      </c>
      <c r="B11250" s="95" t="s">
        <v>3911</v>
      </c>
      <c r="C11250" s="95"/>
      <c r="D11250" s="96" t="s">
        <v>20</v>
      </c>
      <c r="E11250" s="96"/>
      <c r="F11250" s="24" t="s">
        <v>2056</v>
      </c>
      <c r="G11250" s="97">
        <v>0.2296</v>
      </c>
      <c r="H11250" s="97"/>
      <c r="I11250" s="98">
        <v>24.94</v>
      </c>
      <c r="J11250" s="98"/>
      <c r="K11250" s="27">
        <f>TRUNC(TRUNC(G11250,8)*I11250,2)</f>
        <v>5.72</v>
      </c>
    </row>
    <row r="11251" spans="1:11" ht="18" customHeight="1" x14ac:dyDescent="0.25">
      <c r="A11251" s="9"/>
      <c r="B11251" s="9"/>
      <c r="C11251" s="9"/>
      <c r="D11251" s="9"/>
      <c r="E11251" s="9"/>
      <c r="F11251" s="9"/>
      <c r="G11251" s="91" t="s">
        <v>3912</v>
      </c>
      <c r="H11251" s="91"/>
      <c r="I11251" s="91"/>
      <c r="J11251" s="91"/>
      <c r="K11251" s="28">
        <f>SUM(K11249:K11250)</f>
        <v>13.219999999999999</v>
      </c>
    </row>
    <row r="11252" spans="1:11" ht="15" customHeight="1" x14ac:dyDescent="0.25">
      <c r="A11252" s="93" t="s">
        <v>3922</v>
      </c>
      <c r="B11252" s="93"/>
      <c r="C11252" s="93"/>
      <c r="D11252" s="94" t="s">
        <v>3</v>
      </c>
      <c r="E11252" s="94"/>
      <c r="F11252" s="23" t="s">
        <v>4</v>
      </c>
      <c r="G11252" s="94" t="s">
        <v>3894</v>
      </c>
      <c r="H11252" s="94"/>
      <c r="I11252" s="94" t="s">
        <v>3895</v>
      </c>
      <c r="J11252" s="94"/>
      <c r="K11252" s="23" t="s">
        <v>3896</v>
      </c>
    </row>
    <row r="11253" spans="1:11" ht="21" customHeight="1" x14ac:dyDescent="0.25">
      <c r="A11253" s="24" t="s">
        <v>4042</v>
      </c>
      <c r="B11253" s="95" t="s">
        <v>4043</v>
      </c>
      <c r="C11253" s="95"/>
      <c r="D11253" s="96" t="s">
        <v>20</v>
      </c>
      <c r="E11253" s="96"/>
      <c r="F11253" s="24" t="s">
        <v>34</v>
      </c>
      <c r="G11253" s="97">
        <v>1.8E-3</v>
      </c>
      <c r="H11253" s="97"/>
      <c r="I11253" s="98">
        <v>767.08</v>
      </c>
      <c r="J11253" s="98"/>
      <c r="K11253" s="27">
        <f>TRUNC(TRUNC(G11253,8)*I11253,2)</f>
        <v>1.38</v>
      </c>
    </row>
    <row r="11254" spans="1:11" ht="15" customHeight="1" x14ac:dyDescent="0.25">
      <c r="A11254" s="9"/>
      <c r="B11254" s="9"/>
      <c r="C11254" s="9"/>
      <c r="D11254" s="9"/>
      <c r="E11254" s="9"/>
      <c r="F11254" s="9"/>
      <c r="G11254" s="91" t="s">
        <v>3933</v>
      </c>
      <c r="H11254" s="91"/>
      <c r="I11254" s="91"/>
      <c r="J11254" s="91"/>
      <c r="K11254" s="28">
        <f>SUM(K11253:K11253)</f>
        <v>1.38</v>
      </c>
    </row>
    <row r="11255" spans="1:11" ht="15" customHeight="1" x14ac:dyDescent="0.25">
      <c r="A11255" s="9"/>
      <c r="B11255" s="9"/>
      <c r="C11255" s="9"/>
      <c r="D11255" s="9"/>
      <c r="E11255" s="9"/>
      <c r="F11255" s="9"/>
      <c r="G11255" s="92" t="s">
        <v>3913</v>
      </c>
      <c r="H11255" s="92"/>
      <c r="I11255" s="92"/>
      <c r="J11255" s="92"/>
      <c r="K11255" s="29">
        <f>ROUND(SUM(K11247,K11251,K11254),2)</f>
        <v>48.51</v>
      </c>
    </row>
    <row r="11256" spans="1:11" ht="9.9499999999999993" customHeight="1" x14ac:dyDescent="0.25">
      <c r="A11256" s="9"/>
      <c r="B11256" s="9"/>
      <c r="C11256" s="9"/>
      <c r="D11256" s="9"/>
      <c r="E11256" s="9"/>
      <c r="F11256" s="9"/>
      <c r="G11256" s="100"/>
      <c r="H11256" s="100"/>
      <c r="I11256" s="100"/>
      <c r="J11256" s="100"/>
      <c r="K11256" s="100"/>
    </row>
    <row r="11257" spans="1:11" ht="20.100000000000001" customHeight="1" x14ac:dyDescent="0.25">
      <c r="A11257" s="99" t="s">
        <v>2981</v>
      </c>
      <c r="B11257" s="99"/>
      <c r="C11257" s="99"/>
      <c r="D11257" s="99"/>
      <c r="E11257" s="99"/>
      <c r="F11257" s="99"/>
      <c r="G11257" s="99"/>
      <c r="H11257" s="99"/>
      <c r="I11257" s="99"/>
      <c r="J11257" s="99"/>
      <c r="K11257" s="99"/>
    </row>
    <row r="11258" spans="1:11" ht="15" customHeight="1" x14ac:dyDescent="0.25">
      <c r="A11258" s="93" t="s">
        <v>3893</v>
      </c>
      <c r="B11258" s="93"/>
      <c r="C11258" s="93"/>
      <c r="D11258" s="94" t="s">
        <v>3</v>
      </c>
      <c r="E11258" s="94"/>
      <c r="F11258" s="23" t="s">
        <v>4</v>
      </c>
      <c r="G11258" s="94" t="s">
        <v>3894</v>
      </c>
      <c r="H11258" s="94"/>
      <c r="I11258" s="94" t="s">
        <v>3895</v>
      </c>
      <c r="J11258" s="94"/>
      <c r="K11258" s="23" t="s">
        <v>3896</v>
      </c>
    </row>
    <row r="11259" spans="1:11" ht="15" customHeight="1" x14ac:dyDescent="0.25">
      <c r="A11259" s="24" t="s">
        <v>4044</v>
      </c>
      <c r="B11259" s="95" t="s">
        <v>4045</v>
      </c>
      <c r="C11259" s="95"/>
      <c r="D11259" s="96" t="s">
        <v>20</v>
      </c>
      <c r="E11259" s="96"/>
      <c r="F11259" s="24" t="s">
        <v>3903</v>
      </c>
      <c r="G11259" s="97">
        <v>0.106</v>
      </c>
      <c r="H11259" s="97"/>
      <c r="I11259" s="98">
        <v>2.59</v>
      </c>
      <c r="J11259" s="98"/>
      <c r="K11259" s="27">
        <f>TRUNC(TRUNC(G11259,8)*I11259,2)</f>
        <v>0.27</v>
      </c>
    </row>
    <row r="11260" spans="1:11" ht="15" customHeight="1" x14ac:dyDescent="0.25">
      <c r="A11260" s="9"/>
      <c r="B11260" s="9"/>
      <c r="C11260" s="9"/>
      <c r="D11260" s="9"/>
      <c r="E11260" s="9"/>
      <c r="F11260" s="9"/>
      <c r="G11260" s="91" t="s">
        <v>3906</v>
      </c>
      <c r="H11260" s="91"/>
      <c r="I11260" s="91"/>
      <c r="J11260" s="91"/>
      <c r="K11260" s="28">
        <f>SUM(K11259:K11259)</f>
        <v>0.27</v>
      </c>
    </row>
    <row r="11261" spans="1:11" ht="15" customHeight="1" x14ac:dyDescent="0.25">
      <c r="A11261" s="93" t="s">
        <v>3907</v>
      </c>
      <c r="B11261" s="93"/>
      <c r="C11261" s="93"/>
      <c r="D11261" s="94" t="s">
        <v>3</v>
      </c>
      <c r="E11261" s="94"/>
      <c r="F11261" s="23" t="s">
        <v>4</v>
      </c>
      <c r="G11261" s="94" t="s">
        <v>3894</v>
      </c>
      <c r="H11261" s="94"/>
      <c r="I11261" s="94" t="s">
        <v>3895</v>
      </c>
      <c r="J11261" s="94"/>
      <c r="K11261" s="23" t="s">
        <v>3896</v>
      </c>
    </row>
    <row r="11262" spans="1:11" ht="15" customHeight="1" x14ac:dyDescent="0.25">
      <c r="A11262" s="24" t="s">
        <v>4046</v>
      </c>
      <c r="B11262" s="95" t="s">
        <v>4047</v>
      </c>
      <c r="C11262" s="95"/>
      <c r="D11262" s="96" t="s">
        <v>20</v>
      </c>
      <c r="E11262" s="96"/>
      <c r="F11262" s="24" t="s">
        <v>2056</v>
      </c>
      <c r="G11262" s="97">
        <v>3.6999999999999998E-2</v>
      </c>
      <c r="H11262" s="97"/>
      <c r="I11262" s="98">
        <v>34.35</v>
      </c>
      <c r="J11262" s="98"/>
      <c r="K11262" s="27">
        <f>TRUNC(TRUNC(G11262,8)*I11262,2)</f>
        <v>1.27</v>
      </c>
    </row>
    <row r="11263" spans="1:11" ht="15" customHeight="1" x14ac:dyDescent="0.25">
      <c r="A11263" s="24" t="s">
        <v>3910</v>
      </c>
      <c r="B11263" s="95" t="s">
        <v>3911</v>
      </c>
      <c r="C11263" s="95"/>
      <c r="D11263" s="96" t="s">
        <v>20</v>
      </c>
      <c r="E11263" s="96"/>
      <c r="F11263" s="24" t="s">
        <v>2056</v>
      </c>
      <c r="G11263" s="97">
        <v>1.6E-2</v>
      </c>
      <c r="H11263" s="97"/>
      <c r="I11263" s="98">
        <v>24.94</v>
      </c>
      <c r="J11263" s="98"/>
      <c r="K11263" s="27">
        <f>TRUNC(TRUNC(G11263,8)*I11263,2)</f>
        <v>0.39</v>
      </c>
    </row>
    <row r="11264" spans="1:11" ht="18" customHeight="1" x14ac:dyDescent="0.25">
      <c r="A11264" s="9"/>
      <c r="B11264" s="9"/>
      <c r="C11264" s="9"/>
      <c r="D11264" s="9"/>
      <c r="E11264" s="9"/>
      <c r="F11264" s="9"/>
      <c r="G11264" s="91" t="s">
        <v>3912</v>
      </c>
      <c r="H11264" s="91"/>
      <c r="I11264" s="91"/>
      <c r="J11264" s="91"/>
      <c r="K11264" s="28">
        <f>SUM(K11262:K11263)</f>
        <v>1.6600000000000001</v>
      </c>
    </row>
    <row r="11265" spans="1:11" ht="15" customHeight="1" x14ac:dyDescent="0.25">
      <c r="A11265" s="9"/>
      <c r="B11265" s="9"/>
      <c r="C11265" s="9"/>
      <c r="D11265" s="9"/>
      <c r="E11265" s="9"/>
      <c r="F11265" s="9"/>
      <c r="G11265" s="92" t="s">
        <v>3913</v>
      </c>
      <c r="H11265" s="92"/>
      <c r="I11265" s="92"/>
      <c r="J11265" s="92"/>
      <c r="K11265" s="29">
        <f>ROUND(SUM(K11260,K11264),2)</f>
        <v>1.93</v>
      </c>
    </row>
    <row r="11266" spans="1:11" ht="9.9499999999999993" customHeight="1" x14ac:dyDescent="0.25">
      <c r="A11266" s="9"/>
      <c r="B11266" s="9"/>
      <c r="C11266" s="9"/>
      <c r="D11266" s="9"/>
      <c r="E11266" s="9"/>
      <c r="F11266" s="9"/>
      <c r="G11266" s="100"/>
      <c r="H11266" s="100"/>
      <c r="I11266" s="100"/>
      <c r="J11266" s="100"/>
      <c r="K11266" s="100"/>
    </row>
    <row r="11267" spans="1:11" ht="20.100000000000001" customHeight="1" x14ac:dyDescent="0.25">
      <c r="A11267" s="99" t="s">
        <v>2982</v>
      </c>
      <c r="B11267" s="99"/>
      <c r="C11267" s="99"/>
      <c r="D11267" s="99"/>
      <c r="E11267" s="99"/>
      <c r="F11267" s="99"/>
      <c r="G11267" s="99"/>
      <c r="H11267" s="99"/>
      <c r="I11267" s="99"/>
      <c r="J11267" s="99"/>
      <c r="K11267" s="99"/>
    </row>
    <row r="11268" spans="1:11" ht="15" customHeight="1" x14ac:dyDescent="0.25">
      <c r="A11268" s="93" t="s">
        <v>3916</v>
      </c>
      <c r="B11268" s="93"/>
      <c r="C11268" s="93"/>
      <c r="D11268" s="94" t="s">
        <v>3</v>
      </c>
      <c r="E11268" s="94"/>
      <c r="F11268" s="23" t="s">
        <v>4</v>
      </c>
      <c r="G11268" s="94" t="s">
        <v>3894</v>
      </c>
      <c r="H11268" s="94"/>
      <c r="I11268" s="94" t="s">
        <v>3895</v>
      </c>
      <c r="J11268" s="94"/>
      <c r="K11268" s="23" t="s">
        <v>3896</v>
      </c>
    </row>
    <row r="11269" spans="1:11" ht="29.1" customHeight="1" x14ac:dyDescent="0.25">
      <c r="A11269" s="24" t="s">
        <v>3963</v>
      </c>
      <c r="B11269" s="95" t="s">
        <v>3964</v>
      </c>
      <c r="C11269" s="95"/>
      <c r="D11269" s="96" t="s">
        <v>20</v>
      </c>
      <c r="E11269" s="96"/>
      <c r="F11269" s="24" t="s">
        <v>3936</v>
      </c>
      <c r="G11269" s="97">
        <v>5.2258833999999998</v>
      </c>
      <c r="H11269" s="97"/>
      <c r="I11269" s="98">
        <v>8.9</v>
      </c>
      <c r="J11269" s="98"/>
      <c r="K11269" s="27">
        <f>TRUNC(TRUNC(G11269,8)*I11269,2)</f>
        <v>46.51</v>
      </c>
    </row>
    <row r="11270" spans="1:11" ht="29.1" customHeight="1" x14ac:dyDescent="0.25">
      <c r="A11270" s="24" t="s">
        <v>3965</v>
      </c>
      <c r="B11270" s="95" t="s">
        <v>3966</v>
      </c>
      <c r="C11270" s="95"/>
      <c r="D11270" s="96" t="s">
        <v>20</v>
      </c>
      <c r="E11270" s="96"/>
      <c r="F11270" s="24" t="s">
        <v>30</v>
      </c>
      <c r="G11270" s="97">
        <v>0.95392160000000004</v>
      </c>
      <c r="H11270" s="97"/>
      <c r="I11270" s="98">
        <v>32.76</v>
      </c>
      <c r="J11270" s="98"/>
      <c r="K11270" s="27">
        <f>TRUNC(TRUNC(G11270,8)*I11270,2)</f>
        <v>31.25</v>
      </c>
    </row>
    <row r="11271" spans="1:11" ht="21" customHeight="1" x14ac:dyDescent="0.25">
      <c r="A11271" s="24" t="s">
        <v>3967</v>
      </c>
      <c r="B11271" s="95" t="s">
        <v>3968</v>
      </c>
      <c r="C11271" s="95"/>
      <c r="D11271" s="96" t="s">
        <v>20</v>
      </c>
      <c r="E11271" s="96"/>
      <c r="F11271" s="24" t="s">
        <v>3936</v>
      </c>
      <c r="G11271" s="97">
        <v>5.2258833999999998</v>
      </c>
      <c r="H11271" s="97"/>
      <c r="I11271" s="98">
        <v>27.59</v>
      </c>
      <c r="J11271" s="98"/>
      <c r="K11271" s="27">
        <f>TRUNC(TRUNC(G11271,8)*I11271,2)</f>
        <v>144.18</v>
      </c>
    </row>
    <row r="11272" spans="1:11" ht="21" customHeight="1" x14ac:dyDescent="0.25">
      <c r="A11272" s="24" t="s">
        <v>3969</v>
      </c>
      <c r="B11272" s="95" t="s">
        <v>3970</v>
      </c>
      <c r="C11272" s="95"/>
      <c r="D11272" s="96" t="s">
        <v>20</v>
      </c>
      <c r="E11272" s="96"/>
      <c r="F11272" s="24" t="s">
        <v>30</v>
      </c>
      <c r="G11272" s="97">
        <v>0.95392160000000004</v>
      </c>
      <c r="H11272" s="97"/>
      <c r="I11272" s="98">
        <v>28.09</v>
      </c>
      <c r="J11272" s="98"/>
      <c r="K11272" s="27">
        <f>TRUNC(TRUNC(G11272,8)*I11272,2)</f>
        <v>26.79</v>
      </c>
    </row>
    <row r="11273" spans="1:11" ht="18" customHeight="1" x14ac:dyDescent="0.25">
      <c r="A11273" s="9"/>
      <c r="B11273" s="9"/>
      <c r="C11273" s="9"/>
      <c r="D11273" s="9"/>
      <c r="E11273" s="9"/>
      <c r="F11273" s="9"/>
      <c r="G11273" s="91" t="s">
        <v>3919</v>
      </c>
      <c r="H11273" s="91"/>
      <c r="I11273" s="91"/>
      <c r="J11273" s="91"/>
      <c r="K11273" s="28">
        <f>SUM(K11269:K11272)</f>
        <v>248.73</v>
      </c>
    </row>
    <row r="11274" spans="1:11" ht="15" customHeight="1" x14ac:dyDescent="0.25">
      <c r="A11274" s="93" t="s">
        <v>3893</v>
      </c>
      <c r="B11274" s="93"/>
      <c r="C11274" s="93"/>
      <c r="D11274" s="94" t="s">
        <v>3</v>
      </c>
      <c r="E11274" s="94"/>
      <c r="F11274" s="23" t="s">
        <v>4</v>
      </c>
      <c r="G11274" s="94" t="s">
        <v>3894</v>
      </c>
      <c r="H11274" s="94"/>
      <c r="I11274" s="94" t="s">
        <v>3895</v>
      </c>
      <c r="J11274" s="94"/>
      <c r="K11274" s="23" t="s">
        <v>3896</v>
      </c>
    </row>
    <row r="11275" spans="1:11" ht="21" customHeight="1" x14ac:dyDescent="0.25">
      <c r="A11275" s="24" t="s">
        <v>4048</v>
      </c>
      <c r="B11275" s="95" t="s">
        <v>4049</v>
      </c>
      <c r="C11275" s="95"/>
      <c r="D11275" s="96" t="s">
        <v>20</v>
      </c>
      <c r="E11275" s="96"/>
      <c r="F11275" s="24" t="s">
        <v>34</v>
      </c>
      <c r="G11275" s="97">
        <v>0.19980000000000001</v>
      </c>
      <c r="H11275" s="97"/>
      <c r="I11275" s="98">
        <v>206.17</v>
      </c>
      <c r="J11275" s="98"/>
      <c r="K11275" s="27">
        <f>TRUNC(TRUNC(G11275,8)*I11275,2)</f>
        <v>41.19</v>
      </c>
    </row>
    <row r="11276" spans="1:11" ht="15" customHeight="1" x14ac:dyDescent="0.25">
      <c r="A11276" s="24" t="s">
        <v>3955</v>
      </c>
      <c r="B11276" s="95" t="s">
        <v>3956</v>
      </c>
      <c r="C11276" s="95"/>
      <c r="D11276" s="96" t="s">
        <v>20</v>
      </c>
      <c r="E11276" s="96"/>
      <c r="F11276" s="24" t="s">
        <v>3903</v>
      </c>
      <c r="G11276" s="97">
        <v>3.6695999999999999E-2</v>
      </c>
      <c r="H11276" s="97"/>
      <c r="I11276" s="98">
        <v>19.37</v>
      </c>
      <c r="J11276" s="98"/>
      <c r="K11276" s="27">
        <f>TRUNC(TRUNC(G11276,8)*I11276,2)</f>
        <v>0.71</v>
      </c>
    </row>
    <row r="11277" spans="1:11" ht="21" customHeight="1" x14ac:dyDescent="0.25">
      <c r="A11277" s="24" t="s">
        <v>4050</v>
      </c>
      <c r="B11277" s="95" t="s">
        <v>4051</v>
      </c>
      <c r="C11277" s="95"/>
      <c r="D11277" s="96" t="s">
        <v>20</v>
      </c>
      <c r="E11277" s="96"/>
      <c r="F11277" s="24" t="s">
        <v>84</v>
      </c>
      <c r="G11277" s="97">
        <v>7.48</v>
      </c>
      <c r="H11277" s="97"/>
      <c r="I11277" s="98">
        <v>3.9</v>
      </c>
      <c r="J11277" s="98"/>
      <c r="K11277" s="27">
        <f>TRUNC(TRUNC(G11277,8)*I11277,2)</f>
        <v>29.17</v>
      </c>
    </row>
    <row r="11278" spans="1:11" ht="15" customHeight="1" x14ac:dyDescent="0.25">
      <c r="A11278" s="9"/>
      <c r="B11278" s="9"/>
      <c r="C11278" s="9"/>
      <c r="D11278" s="9"/>
      <c r="E11278" s="9"/>
      <c r="F11278" s="9"/>
      <c r="G11278" s="91" t="s">
        <v>3906</v>
      </c>
      <c r="H11278" s="91"/>
      <c r="I11278" s="91"/>
      <c r="J11278" s="91"/>
      <c r="K11278" s="28">
        <f>SUM(K11275:K11277)</f>
        <v>71.069999999999993</v>
      </c>
    </row>
    <row r="11279" spans="1:11" ht="15" customHeight="1" x14ac:dyDescent="0.25">
      <c r="A11279" s="93" t="s">
        <v>3907</v>
      </c>
      <c r="B11279" s="93"/>
      <c r="C11279" s="93"/>
      <c r="D11279" s="94" t="s">
        <v>3</v>
      </c>
      <c r="E11279" s="94"/>
      <c r="F11279" s="23" t="s">
        <v>4</v>
      </c>
      <c r="G11279" s="94" t="s">
        <v>3894</v>
      </c>
      <c r="H11279" s="94"/>
      <c r="I11279" s="94" t="s">
        <v>3895</v>
      </c>
      <c r="J11279" s="94"/>
      <c r="K11279" s="23" t="s">
        <v>3896</v>
      </c>
    </row>
    <row r="11280" spans="1:11" ht="15" customHeight="1" x14ac:dyDescent="0.25">
      <c r="A11280" s="24" t="s">
        <v>3971</v>
      </c>
      <c r="B11280" s="95" t="s">
        <v>3972</v>
      </c>
      <c r="C11280" s="95"/>
      <c r="D11280" s="96" t="s">
        <v>20</v>
      </c>
      <c r="E11280" s="96"/>
      <c r="F11280" s="24" t="s">
        <v>2056</v>
      </c>
      <c r="G11280" s="97">
        <v>2.3251949999999999</v>
      </c>
      <c r="H11280" s="97"/>
      <c r="I11280" s="98">
        <v>32.69</v>
      </c>
      <c r="J11280" s="98"/>
      <c r="K11280" s="27">
        <f>TRUNC(TRUNC(G11280,8)*I11280,2)</f>
        <v>76.010000000000005</v>
      </c>
    </row>
    <row r="11281" spans="1:11" ht="15" customHeight="1" x14ac:dyDescent="0.25">
      <c r="A11281" s="24" t="s">
        <v>3910</v>
      </c>
      <c r="B11281" s="95" t="s">
        <v>3911</v>
      </c>
      <c r="C11281" s="95"/>
      <c r="D11281" s="96" t="s">
        <v>20</v>
      </c>
      <c r="E11281" s="96"/>
      <c r="F11281" s="24" t="s">
        <v>2056</v>
      </c>
      <c r="G11281" s="97">
        <v>17.010999999999999</v>
      </c>
      <c r="H11281" s="97"/>
      <c r="I11281" s="98">
        <v>24.94</v>
      </c>
      <c r="J11281" s="98"/>
      <c r="K11281" s="27">
        <f>TRUNC(TRUNC(G11281,8)*I11281,2)</f>
        <v>424.25</v>
      </c>
    </row>
    <row r="11282" spans="1:11" ht="18" customHeight="1" x14ac:dyDescent="0.25">
      <c r="A11282" s="9"/>
      <c r="B11282" s="9"/>
      <c r="C11282" s="9"/>
      <c r="D11282" s="9"/>
      <c r="E11282" s="9"/>
      <c r="F11282" s="9"/>
      <c r="G11282" s="91" t="s">
        <v>3912</v>
      </c>
      <c r="H11282" s="91"/>
      <c r="I11282" s="91"/>
      <c r="J11282" s="91"/>
      <c r="K11282" s="28">
        <f>SUM(K11280:K11281)</f>
        <v>500.26</v>
      </c>
    </row>
    <row r="11283" spans="1:11" ht="15" customHeight="1" x14ac:dyDescent="0.25">
      <c r="A11283" s="93" t="s">
        <v>3922</v>
      </c>
      <c r="B11283" s="93"/>
      <c r="C11283" s="93"/>
      <c r="D11283" s="94" t="s">
        <v>3</v>
      </c>
      <c r="E11283" s="94"/>
      <c r="F11283" s="23" t="s">
        <v>4</v>
      </c>
      <c r="G11283" s="94" t="s">
        <v>3894</v>
      </c>
      <c r="H11283" s="94"/>
      <c r="I11283" s="94" t="s">
        <v>3895</v>
      </c>
      <c r="J11283" s="94"/>
      <c r="K11283" s="23" t="s">
        <v>3896</v>
      </c>
    </row>
    <row r="11284" spans="1:11" ht="29.1" customHeight="1" x14ac:dyDescent="0.25">
      <c r="A11284" s="24" t="s">
        <v>4052</v>
      </c>
      <c r="B11284" s="95" t="s">
        <v>4053</v>
      </c>
      <c r="C11284" s="95"/>
      <c r="D11284" s="96" t="s">
        <v>20</v>
      </c>
      <c r="E11284" s="96"/>
      <c r="F11284" s="24" t="s">
        <v>34</v>
      </c>
      <c r="G11284" s="97">
        <v>0.66502459999999997</v>
      </c>
      <c r="H11284" s="97"/>
      <c r="I11284" s="98">
        <v>619.19000000000005</v>
      </c>
      <c r="J11284" s="98"/>
      <c r="K11284" s="27">
        <f>TRUNC(TRUNC(G11284,8)*I11284,2)</f>
        <v>411.77</v>
      </c>
    </row>
    <row r="11285" spans="1:11" ht="21" customHeight="1" x14ac:dyDescent="0.25">
      <c r="A11285" s="24" t="s">
        <v>95</v>
      </c>
      <c r="B11285" s="95" t="s">
        <v>96</v>
      </c>
      <c r="C11285" s="95"/>
      <c r="D11285" s="96" t="s">
        <v>20</v>
      </c>
      <c r="E11285" s="96"/>
      <c r="F11285" s="24" t="s">
        <v>16</v>
      </c>
      <c r="G11285" s="97">
        <v>0.48</v>
      </c>
      <c r="H11285" s="97"/>
      <c r="I11285" s="98">
        <v>176.85</v>
      </c>
      <c r="J11285" s="98"/>
      <c r="K11285" s="27">
        <f>TRUNC(TRUNC(G11285,8)*I11285,2)</f>
        <v>84.88</v>
      </c>
    </row>
    <row r="11286" spans="1:11" ht="15" customHeight="1" x14ac:dyDescent="0.25">
      <c r="A11286" s="9"/>
      <c r="B11286" s="9"/>
      <c r="C11286" s="9"/>
      <c r="D11286" s="9"/>
      <c r="E11286" s="9"/>
      <c r="F11286" s="9"/>
      <c r="G11286" s="91" t="s">
        <v>3933</v>
      </c>
      <c r="H11286" s="91"/>
      <c r="I11286" s="91"/>
      <c r="J11286" s="91"/>
      <c r="K11286" s="28">
        <f>SUM(K11284:K11285)</f>
        <v>496.65</v>
      </c>
    </row>
    <row r="11287" spans="1:11" ht="15" customHeight="1" x14ac:dyDescent="0.25">
      <c r="A11287" s="9"/>
      <c r="B11287" s="9"/>
      <c r="C11287" s="9"/>
      <c r="D11287" s="9"/>
      <c r="E11287" s="9"/>
      <c r="F11287" s="9"/>
      <c r="G11287" s="92" t="s">
        <v>3913</v>
      </c>
      <c r="H11287" s="92"/>
      <c r="I11287" s="92"/>
      <c r="J11287" s="92"/>
      <c r="K11287" s="29">
        <f>ROUND(SUM(K11273,K11278,K11282,K11286),2)</f>
        <v>1316.71</v>
      </c>
    </row>
    <row r="11288" spans="1:11" ht="9.9499999999999993" customHeight="1" x14ac:dyDescent="0.25">
      <c r="A11288" s="9"/>
      <c r="B11288" s="9"/>
      <c r="C11288" s="9"/>
      <c r="D11288" s="9"/>
      <c r="E11288" s="9"/>
      <c r="F11288" s="9"/>
      <c r="G11288" s="100"/>
      <c r="H11288" s="100"/>
      <c r="I11288" s="100"/>
      <c r="J11288" s="100"/>
      <c r="K11288" s="100"/>
    </row>
    <row r="11289" spans="1:11" ht="20.100000000000001" customHeight="1" x14ac:dyDescent="0.25">
      <c r="A11289" s="99" t="s">
        <v>2983</v>
      </c>
      <c r="B11289" s="99"/>
      <c r="C11289" s="99"/>
      <c r="D11289" s="99"/>
      <c r="E11289" s="99"/>
      <c r="F11289" s="99"/>
      <c r="G11289" s="99"/>
      <c r="H11289" s="99"/>
      <c r="I11289" s="99"/>
      <c r="J11289" s="99"/>
      <c r="K11289" s="99"/>
    </row>
    <row r="11290" spans="1:11" ht="15" customHeight="1" x14ac:dyDescent="0.25">
      <c r="A11290" s="93" t="s">
        <v>3893</v>
      </c>
      <c r="B11290" s="93"/>
      <c r="C11290" s="93"/>
      <c r="D11290" s="94" t="s">
        <v>3</v>
      </c>
      <c r="E11290" s="94"/>
      <c r="F11290" s="23" t="s">
        <v>4</v>
      </c>
      <c r="G11290" s="94" t="s">
        <v>3894</v>
      </c>
      <c r="H11290" s="94"/>
      <c r="I11290" s="94" t="s">
        <v>3895</v>
      </c>
      <c r="J11290" s="94"/>
      <c r="K11290" s="23" t="s">
        <v>3896</v>
      </c>
    </row>
    <row r="11291" spans="1:11" ht="29.1" customHeight="1" x14ac:dyDescent="0.25">
      <c r="A11291" s="24" t="s">
        <v>4054</v>
      </c>
      <c r="B11291" s="95" t="s">
        <v>4055</v>
      </c>
      <c r="C11291" s="95"/>
      <c r="D11291" s="96" t="s">
        <v>20</v>
      </c>
      <c r="E11291" s="96"/>
      <c r="F11291" s="24" t="s">
        <v>34</v>
      </c>
      <c r="G11291" s="97">
        <v>0.18468999999999999</v>
      </c>
      <c r="H11291" s="97"/>
      <c r="I11291" s="98">
        <v>517.16999999999996</v>
      </c>
      <c r="J11291" s="98"/>
      <c r="K11291" s="27">
        <f t="shared" ref="K11291:K11296" si="87">ROUND(ROUND(G11291,8)*I11291,2)</f>
        <v>95.52</v>
      </c>
    </row>
    <row r="11292" spans="1:11" ht="21" customHeight="1" x14ac:dyDescent="0.25">
      <c r="A11292" s="24" t="s">
        <v>4056</v>
      </c>
      <c r="B11292" s="95" t="s">
        <v>4057</v>
      </c>
      <c r="C11292" s="95"/>
      <c r="D11292" s="96" t="s">
        <v>20</v>
      </c>
      <c r="E11292" s="96"/>
      <c r="F11292" s="24" t="s">
        <v>2057</v>
      </c>
      <c r="G11292" s="97">
        <v>3.1900000000000001E-3</v>
      </c>
      <c r="H11292" s="97"/>
      <c r="I11292" s="98">
        <v>8.98</v>
      </c>
      <c r="J11292" s="98"/>
      <c r="K11292" s="27">
        <f t="shared" si="87"/>
        <v>0.03</v>
      </c>
    </row>
    <row r="11293" spans="1:11" ht="15" customHeight="1" x14ac:dyDescent="0.25">
      <c r="A11293" s="24" t="s">
        <v>3955</v>
      </c>
      <c r="B11293" s="95" t="s">
        <v>3956</v>
      </c>
      <c r="C11293" s="95"/>
      <c r="D11293" s="96" t="s">
        <v>20</v>
      </c>
      <c r="E11293" s="96"/>
      <c r="F11293" s="24" t="s">
        <v>3903</v>
      </c>
      <c r="G11293" s="97">
        <v>4.4999999999999998E-2</v>
      </c>
      <c r="H11293" s="97"/>
      <c r="I11293" s="98">
        <v>19.37</v>
      </c>
      <c r="J11293" s="98"/>
      <c r="K11293" s="27">
        <f t="shared" si="87"/>
        <v>0.87</v>
      </c>
    </row>
    <row r="11294" spans="1:11" ht="21" customHeight="1" x14ac:dyDescent="0.25">
      <c r="A11294" s="24" t="s">
        <v>4050</v>
      </c>
      <c r="B11294" s="95" t="s">
        <v>4051</v>
      </c>
      <c r="C11294" s="95"/>
      <c r="D11294" s="96" t="s">
        <v>20</v>
      </c>
      <c r="E11294" s="96"/>
      <c r="F11294" s="24" t="s">
        <v>84</v>
      </c>
      <c r="G11294" s="97">
        <v>0.46875</v>
      </c>
      <c r="H11294" s="97"/>
      <c r="I11294" s="98">
        <v>3.9</v>
      </c>
      <c r="J11294" s="98"/>
      <c r="K11294" s="27">
        <f t="shared" si="87"/>
        <v>1.83</v>
      </c>
    </row>
    <row r="11295" spans="1:11" ht="21" customHeight="1" x14ac:dyDescent="0.25">
      <c r="A11295" s="24" t="s">
        <v>4058</v>
      </c>
      <c r="B11295" s="95" t="s">
        <v>4059</v>
      </c>
      <c r="C11295" s="95"/>
      <c r="D11295" s="96" t="s">
        <v>20</v>
      </c>
      <c r="E11295" s="96"/>
      <c r="F11295" s="24" t="s">
        <v>84</v>
      </c>
      <c r="G11295" s="97">
        <v>0.375</v>
      </c>
      <c r="H11295" s="97"/>
      <c r="I11295" s="98">
        <v>2.69</v>
      </c>
      <c r="J11295" s="98"/>
      <c r="K11295" s="27">
        <f t="shared" si="87"/>
        <v>1.01</v>
      </c>
    </row>
    <row r="11296" spans="1:11" ht="29.1" customHeight="1" x14ac:dyDescent="0.25">
      <c r="A11296" s="24" t="s">
        <v>4060</v>
      </c>
      <c r="B11296" s="95" t="s">
        <v>4061</v>
      </c>
      <c r="C11296" s="95"/>
      <c r="D11296" s="96" t="s">
        <v>20</v>
      </c>
      <c r="E11296" s="96"/>
      <c r="F11296" s="24" t="s">
        <v>16</v>
      </c>
      <c r="G11296" s="97">
        <v>1.07</v>
      </c>
      <c r="H11296" s="97"/>
      <c r="I11296" s="98">
        <v>23.81</v>
      </c>
      <c r="J11296" s="98"/>
      <c r="K11296" s="27">
        <f t="shared" si="87"/>
        <v>25.48</v>
      </c>
    </row>
    <row r="11297" spans="1:11" ht="15" customHeight="1" x14ac:dyDescent="0.25">
      <c r="A11297" s="9"/>
      <c r="B11297" s="9"/>
      <c r="C11297" s="9"/>
      <c r="D11297" s="9"/>
      <c r="E11297" s="9"/>
      <c r="F11297" s="9"/>
      <c r="G11297" s="91" t="s">
        <v>3906</v>
      </c>
      <c r="H11297" s="91"/>
      <c r="I11297" s="91"/>
      <c r="J11297" s="91"/>
      <c r="K11297" s="28">
        <f>SUM(K11291:K11296)</f>
        <v>124.74000000000001</v>
      </c>
    </row>
    <row r="11298" spans="1:11" ht="15" customHeight="1" x14ac:dyDescent="0.25">
      <c r="A11298" s="93" t="s">
        <v>3907</v>
      </c>
      <c r="B11298" s="93"/>
      <c r="C11298" s="93"/>
      <c r="D11298" s="94" t="s">
        <v>3</v>
      </c>
      <c r="E11298" s="94"/>
      <c r="F11298" s="23" t="s">
        <v>4</v>
      </c>
      <c r="G11298" s="94" t="s">
        <v>3894</v>
      </c>
      <c r="H11298" s="94"/>
      <c r="I11298" s="94" t="s">
        <v>3895</v>
      </c>
      <c r="J11298" s="94"/>
      <c r="K11298" s="23" t="s">
        <v>3896</v>
      </c>
    </row>
    <row r="11299" spans="1:11" ht="21" customHeight="1" x14ac:dyDescent="0.25">
      <c r="A11299" s="24" t="s">
        <v>3908</v>
      </c>
      <c r="B11299" s="95" t="s">
        <v>3909</v>
      </c>
      <c r="C11299" s="95"/>
      <c r="D11299" s="96" t="s">
        <v>20</v>
      </c>
      <c r="E11299" s="96"/>
      <c r="F11299" s="24" t="s">
        <v>2056</v>
      </c>
      <c r="G11299" s="97">
        <v>0.13009999999999999</v>
      </c>
      <c r="H11299" s="97"/>
      <c r="I11299" s="98">
        <v>32.24</v>
      </c>
      <c r="J11299" s="98"/>
      <c r="K11299" s="27">
        <f>ROUND(ROUND(G11299,8)*I11299,2)</f>
        <v>4.1900000000000004</v>
      </c>
    </row>
    <row r="11300" spans="1:11" ht="15" customHeight="1" x14ac:dyDescent="0.25">
      <c r="A11300" s="24" t="s">
        <v>3971</v>
      </c>
      <c r="B11300" s="95" t="s">
        <v>3972</v>
      </c>
      <c r="C11300" s="95"/>
      <c r="D11300" s="96" t="s">
        <v>20</v>
      </c>
      <c r="E11300" s="96"/>
      <c r="F11300" s="24" t="s">
        <v>2056</v>
      </c>
      <c r="G11300" s="97">
        <v>8.7400000000000005E-2</v>
      </c>
      <c r="H11300" s="97"/>
      <c r="I11300" s="98">
        <v>32.69</v>
      </c>
      <c r="J11300" s="98"/>
      <c r="K11300" s="27">
        <f>ROUND(ROUND(G11300,8)*I11300,2)</f>
        <v>2.86</v>
      </c>
    </row>
    <row r="11301" spans="1:11" ht="15" customHeight="1" x14ac:dyDescent="0.25">
      <c r="A11301" s="24" t="s">
        <v>3910</v>
      </c>
      <c r="B11301" s="95" t="s">
        <v>3911</v>
      </c>
      <c r="C11301" s="95"/>
      <c r="D11301" s="96" t="s">
        <v>20</v>
      </c>
      <c r="E11301" s="96"/>
      <c r="F11301" s="24" t="s">
        <v>2056</v>
      </c>
      <c r="G11301" s="97">
        <v>0.21759999999999999</v>
      </c>
      <c r="H11301" s="97"/>
      <c r="I11301" s="98">
        <v>24.94</v>
      </c>
      <c r="J11301" s="98"/>
      <c r="K11301" s="27">
        <f>ROUND(ROUND(G11301,8)*I11301,2)</f>
        <v>5.43</v>
      </c>
    </row>
    <row r="11302" spans="1:11" ht="18" customHeight="1" x14ac:dyDescent="0.25">
      <c r="A11302" s="9"/>
      <c r="B11302" s="9"/>
      <c r="C11302" s="9"/>
      <c r="D11302" s="9"/>
      <c r="E11302" s="9"/>
      <c r="F11302" s="9"/>
      <c r="G11302" s="91" t="s">
        <v>3912</v>
      </c>
      <c r="H11302" s="91"/>
      <c r="I11302" s="91"/>
      <c r="J11302" s="91"/>
      <c r="K11302" s="28">
        <f>SUM(K11299:K11301)</f>
        <v>12.48</v>
      </c>
    </row>
    <row r="11303" spans="1:11" ht="15" customHeight="1" x14ac:dyDescent="0.25">
      <c r="A11303" s="93" t="s">
        <v>3922</v>
      </c>
      <c r="B11303" s="93"/>
      <c r="C11303" s="93"/>
      <c r="D11303" s="94" t="s">
        <v>3</v>
      </c>
      <c r="E11303" s="94"/>
      <c r="F11303" s="23" t="s">
        <v>4</v>
      </c>
      <c r="G11303" s="94" t="s">
        <v>3894</v>
      </c>
      <c r="H11303" s="94"/>
      <c r="I11303" s="94" t="s">
        <v>3895</v>
      </c>
      <c r="J11303" s="94"/>
      <c r="K11303" s="23" t="s">
        <v>3896</v>
      </c>
    </row>
    <row r="11304" spans="1:11" ht="29.1" customHeight="1" x14ac:dyDescent="0.25">
      <c r="A11304" s="24" t="s">
        <v>4062</v>
      </c>
      <c r="B11304" s="95" t="s">
        <v>4063</v>
      </c>
      <c r="C11304" s="95"/>
      <c r="D11304" s="96" t="s">
        <v>20</v>
      </c>
      <c r="E11304" s="96"/>
      <c r="F11304" s="24" t="s">
        <v>3903</v>
      </c>
      <c r="G11304" s="97">
        <v>1.23E-2</v>
      </c>
      <c r="H11304" s="97"/>
      <c r="I11304" s="98">
        <v>23.44</v>
      </c>
      <c r="J11304" s="98"/>
      <c r="K11304" s="27">
        <f>ROUND(ROUND(G11304,8)*I11304,2)</f>
        <v>0.28999999999999998</v>
      </c>
    </row>
    <row r="11305" spans="1:11" ht="21" customHeight="1" x14ac:dyDescent="0.25">
      <c r="A11305" s="24" t="s">
        <v>4064</v>
      </c>
      <c r="B11305" s="95" t="s">
        <v>4065</v>
      </c>
      <c r="C11305" s="95"/>
      <c r="D11305" s="96" t="s">
        <v>4066</v>
      </c>
      <c r="E11305" s="96"/>
      <c r="F11305" s="24" t="s">
        <v>26</v>
      </c>
      <c r="G11305" s="97">
        <v>4</v>
      </c>
      <c r="H11305" s="97"/>
      <c r="I11305" s="98">
        <v>5.76</v>
      </c>
      <c r="J11305" s="98"/>
      <c r="K11305" s="27">
        <f>ROUND(ROUND(G11305,8)*I11305,2)</f>
        <v>23.04</v>
      </c>
    </row>
    <row r="11306" spans="1:11" ht="15" customHeight="1" x14ac:dyDescent="0.25">
      <c r="A11306" s="9"/>
      <c r="B11306" s="9"/>
      <c r="C11306" s="9"/>
      <c r="D11306" s="9"/>
      <c r="E11306" s="9"/>
      <c r="F11306" s="9"/>
      <c r="G11306" s="91" t="s">
        <v>3933</v>
      </c>
      <c r="H11306" s="91"/>
      <c r="I11306" s="91"/>
      <c r="J11306" s="91"/>
      <c r="K11306" s="28">
        <f>SUM(K11304:K11305)</f>
        <v>23.33</v>
      </c>
    </row>
    <row r="11307" spans="1:11" ht="15" customHeight="1" x14ac:dyDescent="0.25">
      <c r="A11307" s="9"/>
      <c r="B11307" s="9"/>
      <c r="C11307" s="9"/>
      <c r="D11307" s="9"/>
      <c r="E11307" s="9"/>
      <c r="F11307" s="9"/>
      <c r="G11307" s="92" t="s">
        <v>3913</v>
      </c>
      <c r="H11307" s="92"/>
      <c r="I11307" s="92"/>
      <c r="J11307" s="92"/>
      <c r="K11307" s="29">
        <f>ROUND(SUM(K11297,K11302,K11306),2)</f>
        <v>160.55000000000001</v>
      </c>
    </row>
    <row r="11308" spans="1:11" ht="9.9499999999999993" customHeight="1" x14ac:dyDescent="0.25">
      <c r="A11308" s="9"/>
      <c r="B11308" s="9"/>
      <c r="C11308" s="9"/>
      <c r="D11308" s="9"/>
      <c r="E11308" s="9"/>
      <c r="F11308" s="9"/>
      <c r="G11308" s="100"/>
      <c r="H11308" s="100"/>
      <c r="I11308" s="100"/>
      <c r="J11308" s="100"/>
      <c r="K11308" s="100"/>
    </row>
    <row r="11309" spans="1:11" ht="20.100000000000001" customHeight="1" x14ac:dyDescent="0.25">
      <c r="A11309" s="99" t="s">
        <v>2984</v>
      </c>
      <c r="B11309" s="99"/>
      <c r="C11309" s="99"/>
      <c r="D11309" s="99"/>
      <c r="E11309" s="99"/>
      <c r="F11309" s="99"/>
      <c r="G11309" s="99"/>
      <c r="H11309" s="99"/>
      <c r="I11309" s="99"/>
      <c r="J11309" s="99"/>
      <c r="K11309" s="99"/>
    </row>
    <row r="11310" spans="1:11" ht="15" customHeight="1" x14ac:dyDescent="0.25">
      <c r="A11310" s="93" t="s">
        <v>3893</v>
      </c>
      <c r="B11310" s="93"/>
      <c r="C11310" s="93"/>
      <c r="D11310" s="94" t="s">
        <v>3</v>
      </c>
      <c r="E11310" s="94"/>
      <c r="F11310" s="23" t="s">
        <v>4</v>
      </c>
      <c r="G11310" s="94" t="s">
        <v>3894</v>
      </c>
      <c r="H11310" s="94"/>
      <c r="I11310" s="94" t="s">
        <v>3895</v>
      </c>
      <c r="J11310" s="94"/>
      <c r="K11310" s="23" t="s">
        <v>3896</v>
      </c>
    </row>
    <row r="11311" spans="1:11" ht="45.95" customHeight="1" x14ac:dyDescent="0.25">
      <c r="A11311" s="24" t="s">
        <v>4073</v>
      </c>
      <c r="B11311" s="95" t="s">
        <v>4074</v>
      </c>
      <c r="C11311" s="95"/>
      <c r="D11311" s="96" t="s">
        <v>20</v>
      </c>
      <c r="E11311" s="96"/>
      <c r="F11311" s="24" t="s">
        <v>26</v>
      </c>
      <c r="G11311" s="97">
        <v>1</v>
      </c>
      <c r="H11311" s="97"/>
      <c r="I11311" s="98">
        <v>1235.9100000000001</v>
      </c>
      <c r="J11311" s="98"/>
      <c r="K11311" s="27">
        <f>TRUNC(TRUNC(G11311,8)*I11311,2)</f>
        <v>1235.9100000000001</v>
      </c>
    </row>
    <row r="11312" spans="1:11" ht="21" customHeight="1" x14ac:dyDescent="0.25">
      <c r="A11312" s="24" t="s">
        <v>4075</v>
      </c>
      <c r="B11312" s="95" t="s">
        <v>4076</v>
      </c>
      <c r="C11312" s="95"/>
      <c r="D11312" s="96" t="s">
        <v>20</v>
      </c>
      <c r="E11312" s="96"/>
      <c r="F11312" s="24" t="s">
        <v>34</v>
      </c>
      <c r="G11312" s="97">
        <v>1.1999999999999999E-3</v>
      </c>
      <c r="H11312" s="97"/>
      <c r="I11312" s="98">
        <v>205.09</v>
      </c>
      <c r="J11312" s="98"/>
      <c r="K11312" s="27">
        <f>TRUNC(TRUNC(G11312,8)*I11312,2)</f>
        <v>0.24</v>
      </c>
    </row>
    <row r="11313" spans="1:11" ht="15" customHeight="1" x14ac:dyDescent="0.25">
      <c r="A11313" s="9"/>
      <c r="B11313" s="9"/>
      <c r="C11313" s="9"/>
      <c r="D11313" s="9"/>
      <c r="E11313" s="9"/>
      <c r="F11313" s="9"/>
      <c r="G11313" s="91" t="s">
        <v>3906</v>
      </c>
      <c r="H11313" s="91"/>
      <c r="I11313" s="91"/>
      <c r="J11313" s="91"/>
      <c r="K11313" s="28">
        <f>SUM(K11311:K11312)</f>
        <v>1236.1500000000001</v>
      </c>
    </row>
    <row r="11314" spans="1:11" ht="15" customHeight="1" x14ac:dyDescent="0.25">
      <c r="A11314" s="93" t="s">
        <v>3907</v>
      </c>
      <c r="B11314" s="93"/>
      <c r="C11314" s="93"/>
      <c r="D11314" s="94" t="s">
        <v>3</v>
      </c>
      <c r="E11314" s="94"/>
      <c r="F11314" s="23" t="s">
        <v>4</v>
      </c>
      <c r="G11314" s="94" t="s">
        <v>3894</v>
      </c>
      <c r="H11314" s="94"/>
      <c r="I11314" s="94" t="s">
        <v>3895</v>
      </c>
      <c r="J11314" s="94"/>
      <c r="K11314" s="23" t="s">
        <v>3896</v>
      </c>
    </row>
    <row r="11315" spans="1:11" ht="15" customHeight="1" x14ac:dyDescent="0.25">
      <c r="A11315" s="24" t="s">
        <v>3971</v>
      </c>
      <c r="B11315" s="95" t="s">
        <v>3972</v>
      </c>
      <c r="C11315" s="95"/>
      <c r="D11315" s="96" t="s">
        <v>20</v>
      </c>
      <c r="E11315" s="96"/>
      <c r="F11315" s="24" t="s">
        <v>2056</v>
      </c>
      <c r="G11315" s="97">
        <v>0.86809999999999998</v>
      </c>
      <c r="H11315" s="97"/>
      <c r="I11315" s="98">
        <v>32.69</v>
      </c>
      <c r="J11315" s="98"/>
      <c r="K11315" s="27">
        <f>TRUNC(TRUNC(G11315,8)*I11315,2)</f>
        <v>28.37</v>
      </c>
    </row>
    <row r="11316" spans="1:11" ht="15" customHeight="1" x14ac:dyDescent="0.25">
      <c r="A11316" s="24" t="s">
        <v>3910</v>
      </c>
      <c r="B11316" s="95" t="s">
        <v>3911</v>
      </c>
      <c r="C11316" s="95"/>
      <c r="D11316" s="96" t="s">
        <v>20</v>
      </c>
      <c r="E11316" s="96"/>
      <c r="F11316" s="24" t="s">
        <v>2056</v>
      </c>
      <c r="G11316" s="97">
        <v>0.57869999999999999</v>
      </c>
      <c r="H11316" s="97"/>
      <c r="I11316" s="98">
        <v>24.94</v>
      </c>
      <c r="J11316" s="98"/>
      <c r="K11316" s="27">
        <f>TRUNC(TRUNC(G11316,8)*I11316,2)</f>
        <v>14.43</v>
      </c>
    </row>
    <row r="11317" spans="1:11" ht="18" customHeight="1" x14ac:dyDescent="0.25">
      <c r="A11317" s="9"/>
      <c r="B11317" s="9"/>
      <c r="C11317" s="9"/>
      <c r="D11317" s="9"/>
      <c r="E11317" s="9"/>
      <c r="F11317" s="9"/>
      <c r="G11317" s="91" t="s">
        <v>3912</v>
      </c>
      <c r="H11317" s="91"/>
      <c r="I11317" s="91"/>
      <c r="J11317" s="91"/>
      <c r="K11317" s="28">
        <f>SUM(K11315:K11316)</f>
        <v>42.8</v>
      </c>
    </row>
    <row r="11318" spans="1:11" ht="15" customHeight="1" x14ac:dyDescent="0.25">
      <c r="A11318" s="93" t="s">
        <v>3922</v>
      </c>
      <c r="B11318" s="93"/>
      <c r="C11318" s="93"/>
      <c r="D11318" s="94" t="s">
        <v>3</v>
      </c>
      <c r="E11318" s="94"/>
      <c r="F11318" s="23" t="s">
        <v>4</v>
      </c>
      <c r="G11318" s="94" t="s">
        <v>3894</v>
      </c>
      <c r="H11318" s="94"/>
      <c r="I11318" s="94" t="s">
        <v>3895</v>
      </c>
      <c r="J11318" s="94"/>
      <c r="K11318" s="23" t="s">
        <v>3896</v>
      </c>
    </row>
    <row r="11319" spans="1:11" ht="29.1" customHeight="1" x14ac:dyDescent="0.25">
      <c r="A11319" s="24" t="s">
        <v>4077</v>
      </c>
      <c r="B11319" s="95" t="s">
        <v>4078</v>
      </c>
      <c r="C11319" s="95"/>
      <c r="D11319" s="96" t="s">
        <v>20</v>
      </c>
      <c r="E11319" s="96"/>
      <c r="F11319" s="24" t="s">
        <v>34</v>
      </c>
      <c r="G11319" s="97">
        <v>2.2200000000000001E-2</v>
      </c>
      <c r="H11319" s="97"/>
      <c r="I11319" s="98">
        <v>924.6</v>
      </c>
      <c r="J11319" s="98"/>
      <c r="K11319" s="27">
        <f>TRUNC(TRUNC(G11319,8)*I11319,2)</f>
        <v>20.52</v>
      </c>
    </row>
    <row r="11320" spans="1:11" ht="15" customHeight="1" x14ac:dyDescent="0.25">
      <c r="A11320" s="9"/>
      <c r="B11320" s="9"/>
      <c r="C11320" s="9"/>
      <c r="D11320" s="9"/>
      <c r="E11320" s="9"/>
      <c r="F11320" s="9"/>
      <c r="G11320" s="91" t="s">
        <v>3933</v>
      </c>
      <c r="H11320" s="91"/>
      <c r="I11320" s="91"/>
      <c r="J11320" s="91"/>
      <c r="K11320" s="28">
        <f>SUM(K11319:K11319)</f>
        <v>20.52</v>
      </c>
    </row>
    <row r="11321" spans="1:11" ht="15" customHeight="1" x14ac:dyDescent="0.25">
      <c r="A11321" s="9"/>
      <c r="B11321" s="9"/>
      <c r="C11321" s="9"/>
      <c r="D11321" s="9"/>
      <c r="E11321" s="9"/>
      <c r="F11321" s="9"/>
      <c r="G11321" s="92" t="s">
        <v>3913</v>
      </c>
      <c r="H11321" s="92"/>
      <c r="I11321" s="92"/>
      <c r="J11321" s="92"/>
      <c r="K11321" s="29">
        <f>ROUND(SUM(K11313,K11317,K11320),2)</f>
        <v>1299.47</v>
      </c>
    </row>
    <row r="11322" spans="1:11" ht="9.9499999999999993" customHeight="1" x14ac:dyDescent="0.25">
      <c r="A11322" s="9"/>
      <c r="B11322" s="9"/>
      <c r="C11322" s="9"/>
      <c r="D11322" s="9"/>
      <c r="E11322" s="9"/>
      <c r="F11322" s="9"/>
      <c r="G11322" s="100"/>
      <c r="H11322" s="100"/>
      <c r="I11322" s="100"/>
      <c r="J11322" s="100"/>
      <c r="K11322" s="100"/>
    </row>
    <row r="11323" spans="1:11" ht="20.100000000000001" customHeight="1" x14ac:dyDescent="0.25">
      <c r="A11323" s="99" t="s">
        <v>2985</v>
      </c>
      <c r="B11323" s="99"/>
      <c r="C11323" s="99"/>
      <c r="D11323" s="99"/>
      <c r="E11323" s="99"/>
      <c r="F11323" s="99"/>
      <c r="G11323" s="99"/>
      <c r="H11323" s="99"/>
      <c r="I11323" s="99"/>
      <c r="J11323" s="99"/>
      <c r="K11323" s="99"/>
    </row>
    <row r="11324" spans="1:11" ht="15" customHeight="1" x14ac:dyDescent="0.25">
      <c r="A11324" s="93" t="s">
        <v>3893</v>
      </c>
      <c r="B11324" s="93"/>
      <c r="C11324" s="93"/>
      <c r="D11324" s="94" t="s">
        <v>3</v>
      </c>
      <c r="E11324" s="94"/>
      <c r="F11324" s="23" t="s">
        <v>4</v>
      </c>
      <c r="G11324" s="94" t="s">
        <v>3894</v>
      </c>
      <c r="H11324" s="94"/>
      <c r="I11324" s="94" t="s">
        <v>3895</v>
      </c>
      <c r="J11324" s="94"/>
      <c r="K11324" s="23" t="s">
        <v>3896</v>
      </c>
    </row>
    <row r="11325" spans="1:11" ht="15" customHeight="1" x14ac:dyDescent="0.25">
      <c r="A11325" s="24" t="s">
        <v>4067</v>
      </c>
      <c r="B11325" s="95" t="s">
        <v>4068</v>
      </c>
      <c r="C11325" s="95"/>
      <c r="D11325" s="96" t="s">
        <v>20</v>
      </c>
      <c r="E11325" s="96"/>
      <c r="F11325" s="24" t="s">
        <v>3903</v>
      </c>
      <c r="G11325" s="97">
        <v>8.6199999999999992</v>
      </c>
      <c r="H11325" s="97"/>
      <c r="I11325" s="98">
        <v>1.1299999999999999</v>
      </c>
      <c r="J11325" s="98"/>
      <c r="K11325" s="27">
        <f>TRUNC(TRUNC(G11325,8)*I11325,2)</f>
        <v>9.74</v>
      </c>
    </row>
    <row r="11326" spans="1:11" ht="29.1" customHeight="1" x14ac:dyDescent="0.25">
      <c r="A11326" s="24" t="s">
        <v>4069</v>
      </c>
      <c r="B11326" s="95" t="s">
        <v>4070</v>
      </c>
      <c r="C11326" s="95"/>
      <c r="D11326" s="96" t="s">
        <v>20</v>
      </c>
      <c r="E11326" s="96"/>
      <c r="F11326" s="24" t="s">
        <v>26</v>
      </c>
      <c r="G11326" s="97">
        <v>6.4375</v>
      </c>
      <c r="H11326" s="97"/>
      <c r="I11326" s="98">
        <v>17.63</v>
      </c>
      <c r="J11326" s="98"/>
      <c r="K11326" s="27">
        <f>TRUNC(TRUNC(G11326,8)*I11326,2)</f>
        <v>113.49</v>
      </c>
    </row>
    <row r="11327" spans="1:11" ht="15" customHeight="1" x14ac:dyDescent="0.25">
      <c r="A11327" s="24" t="s">
        <v>4071</v>
      </c>
      <c r="B11327" s="95" t="s">
        <v>4072</v>
      </c>
      <c r="C11327" s="95"/>
      <c r="D11327" s="96" t="s">
        <v>20</v>
      </c>
      <c r="E11327" s="96"/>
      <c r="F11327" s="24" t="s">
        <v>3903</v>
      </c>
      <c r="G11327" s="97">
        <v>0.24</v>
      </c>
      <c r="H11327" s="97"/>
      <c r="I11327" s="98">
        <v>3.58</v>
      </c>
      <c r="J11327" s="98"/>
      <c r="K11327" s="27">
        <f>TRUNC(TRUNC(G11327,8)*I11327,2)</f>
        <v>0.85</v>
      </c>
    </row>
    <row r="11328" spans="1:11" ht="15" customHeight="1" x14ac:dyDescent="0.25">
      <c r="A11328" s="9"/>
      <c r="B11328" s="9"/>
      <c r="C11328" s="9"/>
      <c r="D11328" s="9"/>
      <c r="E11328" s="9"/>
      <c r="F11328" s="9"/>
      <c r="G11328" s="91" t="s">
        <v>3906</v>
      </c>
      <c r="H11328" s="91"/>
      <c r="I11328" s="91"/>
      <c r="J11328" s="91"/>
      <c r="K11328" s="28">
        <f>SUM(K11325:K11327)</f>
        <v>124.07999999999998</v>
      </c>
    </row>
    <row r="11329" spans="1:11" ht="15" customHeight="1" x14ac:dyDescent="0.25">
      <c r="A11329" s="93" t="s">
        <v>3907</v>
      </c>
      <c r="B11329" s="93"/>
      <c r="C11329" s="93"/>
      <c r="D11329" s="94" t="s">
        <v>3</v>
      </c>
      <c r="E11329" s="94"/>
      <c r="F11329" s="23" t="s">
        <v>4</v>
      </c>
      <c r="G11329" s="94" t="s">
        <v>3894</v>
      </c>
      <c r="H11329" s="94"/>
      <c r="I11329" s="94" t="s">
        <v>3895</v>
      </c>
      <c r="J11329" s="94"/>
      <c r="K11329" s="23" t="s">
        <v>3896</v>
      </c>
    </row>
    <row r="11330" spans="1:11" ht="15" customHeight="1" x14ac:dyDescent="0.25">
      <c r="A11330" s="24" t="s">
        <v>3971</v>
      </c>
      <c r="B11330" s="95" t="s">
        <v>3972</v>
      </c>
      <c r="C11330" s="95"/>
      <c r="D11330" s="96" t="s">
        <v>20</v>
      </c>
      <c r="E11330" s="96"/>
      <c r="F11330" s="24" t="s">
        <v>2056</v>
      </c>
      <c r="G11330" s="97">
        <v>0.63900000000000001</v>
      </c>
      <c r="H11330" s="97"/>
      <c r="I11330" s="98">
        <v>32.69</v>
      </c>
      <c r="J11330" s="98"/>
      <c r="K11330" s="27">
        <f>TRUNC(TRUNC(G11330,8)*I11330,2)</f>
        <v>20.88</v>
      </c>
    </row>
    <row r="11331" spans="1:11" ht="15" customHeight="1" x14ac:dyDescent="0.25">
      <c r="A11331" s="24" t="s">
        <v>3910</v>
      </c>
      <c r="B11331" s="95" t="s">
        <v>3911</v>
      </c>
      <c r="C11331" s="95"/>
      <c r="D11331" s="96" t="s">
        <v>20</v>
      </c>
      <c r="E11331" s="96"/>
      <c r="F11331" s="24" t="s">
        <v>2056</v>
      </c>
      <c r="G11331" s="97">
        <v>1.2789999999999999</v>
      </c>
      <c r="H11331" s="97"/>
      <c r="I11331" s="98">
        <v>24.94</v>
      </c>
      <c r="J11331" s="98"/>
      <c r="K11331" s="27">
        <f>TRUNC(TRUNC(G11331,8)*I11331,2)</f>
        <v>31.89</v>
      </c>
    </row>
    <row r="11332" spans="1:11" ht="18" customHeight="1" x14ac:dyDescent="0.25">
      <c r="A11332" s="9"/>
      <c r="B11332" s="9"/>
      <c r="C11332" s="9"/>
      <c r="D11332" s="9"/>
      <c r="E11332" s="9"/>
      <c r="F11332" s="9"/>
      <c r="G11332" s="91" t="s">
        <v>3912</v>
      </c>
      <c r="H11332" s="91"/>
      <c r="I11332" s="91"/>
      <c r="J11332" s="91"/>
      <c r="K11332" s="28">
        <f>SUM(K11330:K11331)</f>
        <v>52.769999999999996</v>
      </c>
    </row>
    <row r="11333" spans="1:11" ht="15" customHeight="1" x14ac:dyDescent="0.25">
      <c r="A11333" s="9"/>
      <c r="B11333" s="9"/>
      <c r="C11333" s="9"/>
      <c r="D11333" s="9"/>
      <c r="E11333" s="9"/>
      <c r="F11333" s="9"/>
      <c r="G11333" s="92" t="s">
        <v>3913</v>
      </c>
      <c r="H11333" s="92"/>
      <c r="I11333" s="92"/>
      <c r="J11333" s="92"/>
      <c r="K11333" s="29">
        <f>ROUND(SUM(K11328,K11332),2)</f>
        <v>176.85</v>
      </c>
    </row>
    <row r="11334" spans="1:11" ht="9.9499999999999993" customHeight="1" x14ac:dyDescent="0.25">
      <c r="A11334" s="9"/>
      <c r="B11334" s="9"/>
      <c r="C11334" s="9"/>
      <c r="D11334" s="9"/>
      <c r="E11334" s="9"/>
      <c r="F11334" s="9"/>
      <c r="G11334" s="100"/>
      <c r="H11334" s="100"/>
      <c r="I11334" s="100"/>
      <c r="J11334" s="100"/>
      <c r="K11334" s="100"/>
    </row>
    <row r="11335" spans="1:11" ht="20.100000000000001" customHeight="1" x14ac:dyDescent="0.25">
      <c r="A11335" s="99" t="s">
        <v>2986</v>
      </c>
      <c r="B11335" s="99"/>
      <c r="C11335" s="99"/>
      <c r="D11335" s="99"/>
      <c r="E11335" s="99"/>
      <c r="F11335" s="99"/>
      <c r="G11335" s="99"/>
      <c r="H11335" s="99"/>
      <c r="I11335" s="99"/>
      <c r="J11335" s="99"/>
      <c r="K11335" s="99"/>
    </row>
    <row r="11336" spans="1:11" ht="20.100000000000001" customHeight="1" x14ac:dyDescent="0.25">
      <c r="A11336" s="106" t="s">
        <v>4010</v>
      </c>
      <c r="B11336" s="106"/>
      <c r="C11336" s="106"/>
      <c r="D11336" s="106"/>
      <c r="E11336" s="106"/>
      <c r="F11336" s="2" t="s">
        <v>4</v>
      </c>
      <c r="G11336" s="87" t="s">
        <v>4001</v>
      </c>
      <c r="H11336" s="87"/>
      <c r="I11336" s="87" t="s">
        <v>3895</v>
      </c>
      <c r="J11336" s="87"/>
      <c r="K11336" s="2" t="s">
        <v>4011</v>
      </c>
    </row>
    <row r="11337" spans="1:11" ht="15" customHeight="1" x14ac:dyDescent="0.25">
      <c r="A11337" s="6" t="s">
        <v>4079</v>
      </c>
      <c r="B11337" s="104" t="s">
        <v>4080</v>
      </c>
      <c r="C11337" s="104"/>
      <c r="D11337" s="104"/>
      <c r="E11337" s="104"/>
      <c r="F11337" s="6" t="s">
        <v>77</v>
      </c>
      <c r="G11337" s="113">
        <v>1.7700000000000001E-3</v>
      </c>
      <c r="H11337" s="113"/>
      <c r="I11337" s="105">
        <v>33.79</v>
      </c>
      <c r="J11337" s="105"/>
      <c r="K11337" s="33">
        <f>ROUND(ROUND(G11337,5)*I11337,4)</f>
        <v>5.9799999999999999E-2</v>
      </c>
    </row>
    <row r="11338" spans="1:11" ht="15" customHeight="1" x14ac:dyDescent="0.25">
      <c r="A11338" s="6" t="s">
        <v>4081</v>
      </c>
      <c r="B11338" s="104" t="s">
        <v>4082</v>
      </c>
      <c r="C11338" s="104"/>
      <c r="D11338" s="104"/>
      <c r="E11338" s="104"/>
      <c r="F11338" s="6" t="s">
        <v>77</v>
      </c>
      <c r="G11338" s="113">
        <v>3.9300000000000003E-3</v>
      </c>
      <c r="H11338" s="113"/>
      <c r="I11338" s="105">
        <v>448.02</v>
      </c>
      <c r="J11338" s="105"/>
      <c r="K11338" s="33">
        <f>ROUND(ROUND(G11338,5)*I11338,4)</f>
        <v>1.7606999999999999</v>
      </c>
    </row>
    <row r="11339" spans="1:11" ht="15" customHeight="1" x14ac:dyDescent="0.25">
      <c r="A11339" s="6" t="s">
        <v>4083</v>
      </c>
      <c r="B11339" s="104" t="s">
        <v>4084</v>
      </c>
      <c r="C11339" s="104"/>
      <c r="D11339" s="104"/>
      <c r="E11339" s="104"/>
      <c r="F11339" s="6" t="s">
        <v>77</v>
      </c>
      <c r="G11339" s="113">
        <v>7.0800000000000004E-3</v>
      </c>
      <c r="H11339" s="113"/>
      <c r="I11339" s="105">
        <v>46.06</v>
      </c>
      <c r="J11339" s="105"/>
      <c r="K11339" s="33">
        <f>ROUND(ROUND(G11339,5)*I11339,4)</f>
        <v>0.3261</v>
      </c>
    </row>
    <row r="11340" spans="1:11" ht="15" customHeight="1" x14ac:dyDescent="0.25">
      <c r="A11340" s="6" t="s">
        <v>4085</v>
      </c>
      <c r="B11340" s="104" t="s">
        <v>4086</v>
      </c>
      <c r="C11340" s="104"/>
      <c r="D11340" s="104"/>
      <c r="E11340" s="104"/>
      <c r="F11340" s="6" t="s">
        <v>103</v>
      </c>
      <c r="G11340" s="113">
        <v>1</v>
      </c>
      <c r="H11340" s="113"/>
      <c r="I11340" s="105">
        <v>16.98</v>
      </c>
      <c r="J11340" s="105"/>
      <c r="K11340" s="33">
        <f>ROUND(ROUND(G11340,5)*I11340,4)</f>
        <v>16.98</v>
      </c>
    </row>
    <row r="11341" spans="1:11" ht="15" customHeight="1" x14ac:dyDescent="0.25">
      <c r="A11341" s="1"/>
      <c r="B11341" s="1"/>
      <c r="C11341" s="1"/>
      <c r="D11341" s="1"/>
      <c r="E11341" s="1"/>
      <c r="F11341" s="1"/>
      <c r="G11341" s="85" t="s">
        <v>4014</v>
      </c>
      <c r="H11341" s="85"/>
      <c r="I11341" s="85"/>
      <c r="J11341" s="85"/>
      <c r="K11341" s="34">
        <f>SUM(K11337:K11340)</f>
        <v>19.1266</v>
      </c>
    </row>
    <row r="11342" spans="1:11" ht="15" customHeight="1" x14ac:dyDescent="0.25">
      <c r="A11342" s="106" t="s">
        <v>4015</v>
      </c>
      <c r="B11342" s="106"/>
      <c r="C11342" s="106"/>
      <c r="D11342" s="23" t="s">
        <v>4016</v>
      </c>
      <c r="E11342" s="94" t="s">
        <v>4017</v>
      </c>
      <c r="F11342" s="94"/>
      <c r="G11342" s="94" t="s">
        <v>4001</v>
      </c>
      <c r="H11342" s="94"/>
      <c r="I11342" s="94" t="s">
        <v>3895</v>
      </c>
      <c r="J11342" s="94"/>
      <c r="K11342" s="23" t="s">
        <v>4011</v>
      </c>
    </row>
    <row r="11343" spans="1:11" ht="27.95" customHeight="1" x14ac:dyDescent="0.25">
      <c r="A11343" s="38" t="s">
        <v>4085</v>
      </c>
      <c r="B11343" s="109" t="s">
        <v>4087</v>
      </c>
      <c r="C11343" s="109"/>
      <c r="D11343" s="38" t="s">
        <v>4019</v>
      </c>
      <c r="E11343" s="110" t="s">
        <v>4088</v>
      </c>
      <c r="F11343" s="110"/>
      <c r="G11343" s="111">
        <v>1.9630000000000002E-2</v>
      </c>
      <c r="H11343" s="111"/>
      <c r="I11343" s="112">
        <v>33.64</v>
      </c>
      <c r="J11343" s="112"/>
      <c r="K11343" s="41">
        <f>ROUND(ROUND(G11343,5)*I11343,4)</f>
        <v>0.66039999999999999</v>
      </c>
    </row>
    <row r="11344" spans="1:11" ht="15" customHeight="1" x14ac:dyDescent="0.25">
      <c r="A11344" s="1"/>
      <c r="B11344" s="1"/>
      <c r="C11344" s="1"/>
      <c r="D11344" s="1"/>
      <c r="E11344" s="1"/>
      <c r="F11344" s="1"/>
      <c r="G11344" s="85" t="s">
        <v>4021</v>
      </c>
      <c r="H11344" s="85"/>
      <c r="I11344" s="85"/>
      <c r="J11344" s="85"/>
      <c r="K11344" s="33">
        <f>SUM(K11343:K11343)</f>
        <v>0.66039999999999999</v>
      </c>
    </row>
    <row r="11345" spans="1:11" ht="12.95" customHeight="1" x14ac:dyDescent="0.25">
      <c r="A11345" s="106" t="s">
        <v>4022</v>
      </c>
      <c r="B11345" s="106"/>
      <c r="C11345" s="94" t="s">
        <v>4023</v>
      </c>
      <c r="D11345" s="94" t="s">
        <v>5</v>
      </c>
      <c r="E11345" s="94" t="s">
        <v>4024</v>
      </c>
      <c r="F11345" s="94"/>
      <c r="G11345" s="94" t="s">
        <v>4025</v>
      </c>
      <c r="H11345" s="94"/>
      <c r="I11345" s="94" t="s">
        <v>2086</v>
      </c>
      <c r="J11345" s="94"/>
      <c r="K11345" s="94" t="s">
        <v>4011</v>
      </c>
    </row>
    <row r="11346" spans="1:11" ht="12" customHeight="1" x14ac:dyDescent="0.25">
      <c r="A11346" s="106"/>
      <c r="B11346" s="106"/>
      <c r="C11346" s="94"/>
      <c r="D11346" s="94"/>
      <c r="E11346" s="23" t="s">
        <v>2092</v>
      </c>
      <c r="F11346" s="23" t="s">
        <v>4026</v>
      </c>
      <c r="G11346" s="23" t="s">
        <v>2092</v>
      </c>
      <c r="H11346" s="23" t="s">
        <v>4026</v>
      </c>
      <c r="I11346" s="23" t="s">
        <v>2092</v>
      </c>
      <c r="J11346" s="23" t="s">
        <v>4026</v>
      </c>
      <c r="K11346" s="94"/>
    </row>
    <row r="11347" spans="1:11" ht="27.95" customHeight="1" x14ac:dyDescent="0.25">
      <c r="A11347" s="38" t="s">
        <v>4085</v>
      </c>
      <c r="B11347" s="39" t="s">
        <v>4087</v>
      </c>
      <c r="C11347" s="38" t="s">
        <v>4027</v>
      </c>
      <c r="D11347" s="40">
        <v>1.9630000000000002E-2</v>
      </c>
      <c r="E11347" s="42">
        <v>0</v>
      </c>
      <c r="F11347" s="43">
        <v>1.1100000000000001</v>
      </c>
      <c r="G11347" s="42">
        <v>0</v>
      </c>
      <c r="H11347" s="43">
        <v>0.88</v>
      </c>
      <c r="I11347" s="42">
        <v>0</v>
      </c>
      <c r="J11347" s="43">
        <v>0.72</v>
      </c>
      <c r="K11347" s="41">
        <f>ROUND(D11347*(ROUND(E11347*F11347,4)+ROUND(G11347*H11347,4)+ROUND(I11347*J11347,4)),4)</f>
        <v>0</v>
      </c>
    </row>
    <row r="11348" spans="1:11" ht="15" customHeight="1" x14ac:dyDescent="0.25">
      <c r="A11348" s="1"/>
      <c r="B11348" s="1"/>
      <c r="C11348" s="1"/>
      <c r="D11348" s="1"/>
      <c r="E11348" s="1"/>
      <c r="F11348" s="1"/>
      <c r="G11348" s="85" t="s">
        <v>4028</v>
      </c>
      <c r="H11348" s="85"/>
      <c r="I11348" s="85"/>
      <c r="J11348" s="85"/>
      <c r="K11348" s="33">
        <f>SUM(K11346:K11347)</f>
        <v>0</v>
      </c>
    </row>
    <row r="11349" spans="1:11" ht="15" customHeight="1" x14ac:dyDescent="0.25">
      <c r="A11349" s="9"/>
      <c r="B11349" s="9"/>
      <c r="C11349" s="9"/>
      <c r="D11349" s="9"/>
      <c r="E11349" s="9"/>
      <c r="F11349" s="9"/>
      <c r="G11349" s="92" t="s">
        <v>4029</v>
      </c>
      <c r="H11349" s="92"/>
      <c r="I11349" s="92"/>
      <c r="J11349" s="92"/>
      <c r="K11349" s="33">
        <f>SUM(K11341,K11344,K11348)</f>
        <v>19.786999999999999</v>
      </c>
    </row>
    <row r="11350" spans="1:11" ht="15" customHeight="1" x14ac:dyDescent="0.25">
      <c r="A11350" s="9"/>
      <c r="B11350" s="9"/>
      <c r="C11350" s="9"/>
      <c r="D11350" s="9"/>
      <c r="E11350" s="9"/>
      <c r="F11350" s="9"/>
      <c r="G11350" s="92" t="s">
        <v>3913</v>
      </c>
      <c r="H11350" s="92"/>
      <c r="I11350" s="92"/>
      <c r="J11350" s="92"/>
      <c r="K11350" s="29">
        <f>ROUND(SUM(K11349),2)</f>
        <v>19.79</v>
      </c>
    </row>
    <row r="11351" spans="1:11" ht="9.9499999999999993" customHeight="1" x14ac:dyDescent="0.25">
      <c r="A11351" s="9"/>
      <c r="B11351" s="9"/>
      <c r="C11351" s="9"/>
      <c r="D11351" s="9"/>
      <c r="E11351" s="9"/>
      <c r="F11351" s="9"/>
      <c r="G11351" s="100"/>
      <c r="H11351" s="100"/>
      <c r="I11351" s="100"/>
      <c r="J11351" s="100"/>
      <c r="K11351" s="100"/>
    </row>
    <row r="11352" spans="1:11" ht="20.100000000000001" customHeight="1" x14ac:dyDescent="0.25">
      <c r="A11352" s="99" t="s">
        <v>2987</v>
      </c>
      <c r="B11352" s="99"/>
      <c r="C11352" s="99"/>
      <c r="D11352" s="99"/>
      <c r="E11352" s="99"/>
      <c r="F11352" s="99"/>
      <c r="G11352" s="99"/>
      <c r="H11352" s="99"/>
      <c r="I11352" s="99"/>
      <c r="J11352" s="99"/>
      <c r="K11352" s="99"/>
    </row>
    <row r="11353" spans="1:11" ht="15" customHeight="1" x14ac:dyDescent="0.25">
      <c r="A11353" s="93" t="s">
        <v>3893</v>
      </c>
      <c r="B11353" s="93"/>
      <c r="C11353" s="93"/>
      <c r="D11353" s="94" t="s">
        <v>3</v>
      </c>
      <c r="E11353" s="94"/>
      <c r="F11353" s="23" t="s">
        <v>4</v>
      </c>
      <c r="G11353" s="94" t="s">
        <v>3894</v>
      </c>
      <c r="H11353" s="94"/>
      <c r="I11353" s="94" t="s">
        <v>3895</v>
      </c>
      <c r="J11353" s="94"/>
      <c r="K11353" s="23" t="s">
        <v>3896</v>
      </c>
    </row>
    <row r="11354" spans="1:11" ht="15" customHeight="1" x14ac:dyDescent="0.25">
      <c r="A11354" s="24" t="s">
        <v>4089</v>
      </c>
      <c r="B11354" s="95" t="s">
        <v>4090</v>
      </c>
      <c r="C11354" s="95"/>
      <c r="D11354" s="96" t="s">
        <v>20</v>
      </c>
      <c r="E11354" s="96"/>
      <c r="F11354" s="24" t="s">
        <v>16</v>
      </c>
      <c r="G11354" s="97">
        <v>1</v>
      </c>
      <c r="H11354" s="97"/>
      <c r="I11354" s="98">
        <v>12.85</v>
      </c>
      <c r="J11354" s="98"/>
      <c r="K11354" s="27">
        <f>TRUNC(TRUNC(G11354,8)*I11354,2)</f>
        <v>12.85</v>
      </c>
    </row>
    <row r="11355" spans="1:11" ht="15" customHeight="1" x14ac:dyDescent="0.25">
      <c r="A11355" s="9"/>
      <c r="B11355" s="9"/>
      <c r="C11355" s="9"/>
      <c r="D11355" s="9"/>
      <c r="E11355" s="9"/>
      <c r="F11355" s="9"/>
      <c r="G11355" s="91" t="s">
        <v>3906</v>
      </c>
      <c r="H11355" s="91"/>
      <c r="I11355" s="91"/>
      <c r="J11355" s="91"/>
      <c r="K11355" s="28">
        <f>SUM(K11354:K11354)</f>
        <v>12.85</v>
      </c>
    </row>
    <row r="11356" spans="1:11" ht="15" customHeight="1" x14ac:dyDescent="0.25">
      <c r="A11356" s="93" t="s">
        <v>3907</v>
      </c>
      <c r="B11356" s="93"/>
      <c r="C11356" s="93"/>
      <c r="D11356" s="94" t="s">
        <v>3</v>
      </c>
      <c r="E11356" s="94"/>
      <c r="F11356" s="23" t="s">
        <v>4</v>
      </c>
      <c r="G11356" s="94" t="s">
        <v>3894</v>
      </c>
      <c r="H11356" s="94"/>
      <c r="I11356" s="94" t="s">
        <v>3895</v>
      </c>
      <c r="J11356" s="94"/>
      <c r="K11356" s="23" t="s">
        <v>3896</v>
      </c>
    </row>
    <row r="11357" spans="1:11" ht="15" customHeight="1" x14ac:dyDescent="0.25">
      <c r="A11357" s="24" t="s">
        <v>3961</v>
      </c>
      <c r="B11357" s="95" t="s">
        <v>3962</v>
      </c>
      <c r="C11357" s="95"/>
      <c r="D11357" s="96" t="s">
        <v>20</v>
      </c>
      <c r="E11357" s="96"/>
      <c r="F11357" s="24" t="s">
        <v>2056</v>
      </c>
      <c r="G11357" s="97">
        <v>2.7699999999999999E-2</v>
      </c>
      <c r="H11357" s="97"/>
      <c r="I11357" s="98">
        <v>29.5</v>
      </c>
      <c r="J11357" s="98"/>
      <c r="K11357" s="27">
        <f>TRUNC(TRUNC(G11357,8)*I11357,2)</f>
        <v>0.81</v>
      </c>
    </row>
    <row r="11358" spans="1:11" ht="15" customHeight="1" x14ac:dyDescent="0.25">
      <c r="A11358" s="24" t="s">
        <v>3910</v>
      </c>
      <c r="B11358" s="95" t="s">
        <v>3911</v>
      </c>
      <c r="C11358" s="95"/>
      <c r="D11358" s="96" t="s">
        <v>20</v>
      </c>
      <c r="E11358" s="96"/>
      <c r="F11358" s="24" t="s">
        <v>2056</v>
      </c>
      <c r="G11358" s="97">
        <v>0.1386</v>
      </c>
      <c r="H11358" s="97"/>
      <c r="I11358" s="98">
        <v>24.94</v>
      </c>
      <c r="J11358" s="98"/>
      <c r="K11358" s="27">
        <f>TRUNC(TRUNC(G11358,8)*I11358,2)</f>
        <v>3.45</v>
      </c>
    </row>
    <row r="11359" spans="1:11" ht="18" customHeight="1" x14ac:dyDescent="0.25">
      <c r="A11359" s="9"/>
      <c r="B11359" s="9"/>
      <c r="C11359" s="9"/>
      <c r="D11359" s="9"/>
      <c r="E11359" s="9"/>
      <c r="F11359" s="9"/>
      <c r="G11359" s="91" t="s">
        <v>3912</v>
      </c>
      <c r="H11359" s="91"/>
      <c r="I11359" s="91"/>
      <c r="J11359" s="91"/>
      <c r="K11359" s="28">
        <f>SUM(K11357:K11358)</f>
        <v>4.26</v>
      </c>
    </row>
    <row r="11360" spans="1:11" ht="15" customHeight="1" x14ac:dyDescent="0.25">
      <c r="A11360" s="9"/>
      <c r="B11360" s="9"/>
      <c r="C11360" s="9"/>
      <c r="D11360" s="9"/>
      <c r="E11360" s="9"/>
      <c r="F11360" s="9"/>
      <c r="G11360" s="92" t="s">
        <v>3913</v>
      </c>
      <c r="H11360" s="92"/>
      <c r="I11360" s="92"/>
      <c r="J11360" s="92"/>
      <c r="K11360" s="29">
        <f>ROUND(SUM(K11355,K11359),2)</f>
        <v>17.11</v>
      </c>
    </row>
    <row r="11361" spans="1:11" ht="9.9499999999999993" customHeight="1" x14ac:dyDescent="0.25">
      <c r="A11361" s="9"/>
      <c r="B11361" s="9"/>
      <c r="C11361" s="9"/>
      <c r="D11361" s="9"/>
      <c r="E11361" s="9"/>
      <c r="F11361" s="9"/>
      <c r="G11361" s="100"/>
      <c r="H11361" s="100"/>
      <c r="I11361" s="100"/>
      <c r="J11361" s="100"/>
      <c r="K11361" s="100"/>
    </row>
    <row r="11362" spans="1:11" ht="20.100000000000001" customHeight="1" x14ac:dyDescent="0.25">
      <c r="A11362" s="99" t="s">
        <v>2988</v>
      </c>
      <c r="B11362" s="99"/>
      <c r="C11362" s="99"/>
      <c r="D11362" s="99"/>
      <c r="E11362" s="99"/>
      <c r="F11362" s="99"/>
      <c r="G11362" s="99"/>
      <c r="H11362" s="99"/>
      <c r="I11362" s="99"/>
      <c r="J11362" s="99"/>
      <c r="K11362" s="99"/>
    </row>
    <row r="11363" spans="1:11" ht="12.95" customHeight="1" x14ac:dyDescent="0.25">
      <c r="A11363" s="107" t="s">
        <v>3984</v>
      </c>
      <c r="B11363" s="107"/>
      <c r="C11363" s="107"/>
      <c r="D11363" s="108" t="s">
        <v>3985</v>
      </c>
      <c r="E11363" s="87" t="s">
        <v>3986</v>
      </c>
      <c r="F11363" s="87"/>
      <c r="G11363" s="87" t="s">
        <v>3987</v>
      </c>
      <c r="H11363" s="87"/>
      <c r="I11363" s="87"/>
      <c r="J11363" s="87"/>
      <c r="K11363" s="87" t="s">
        <v>3988</v>
      </c>
    </row>
    <row r="11364" spans="1:11" ht="12" customHeight="1" x14ac:dyDescent="0.25">
      <c r="A11364" s="107"/>
      <c r="B11364" s="107"/>
      <c r="C11364" s="107"/>
      <c r="D11364" s="108"/>
      <c r="E11364" s="23" t="s">
        <v>3989</v>
      </c>
      <c r="F11364" s="23" t="s">
        <v>3990</v>
      </c>
      <c r="G11364" s="94" t="s">
        <v>3989</v>
      </c>
      <c r="H11364" s="94"/>
      <c r="I11364" s="94" t="s">
        <v>3990</v>
      </c>
      <c r="J11364" s="94"/>
      <c r="K11364" s="87"/>
    </row>
    <row r="11365" spans="1:11" ht="15.95" customHeight="1" x14ac:dyDescent="0.25">
      <c r="A11365" s="6" t="s">
        <v>4091</v>
      </c>
      <c r="B11365" s="104" t="s">
        <v>4092</v>
      </c>
      <c r="C11365" s="104"/>
      <c r="D11365" s="44">
        <v>1</v>
      </c>
      <c r="E11365" s="32">
        <v>0.8</v>
      </c>
      <c r="F11365" s="32">
        <v>0.19999999999999996</v>
      </c>
      <c r="G11365" s="105">
        <v>5.32</v>
      </c>
      <c r="H11365" s="105"/>
      <c r="I11365" s="105">
        <v>0.5</v>
      </c>
      <c r="J11365" s="105"/>
      <c r="K11365" s="33">
        <f>TRUNC(D11365*(TRUNC(E11365*G11365,4)+TRUNC(F11365*I11365,4)),4)</f>
        <v>4.3559999999999999</v>
      </c>
    </row>
    <row r="11366" spans="1:11" ht="15" customHeight="1" x14ac:dyDescent="0.25">
      <c r="A11366" s="1"/>
      <c r="B11366" s="1"/>
      <c r="C11366" s="1"/>
      <c r="D11366" s="1"/>
      <c r="E11366" s="1"/>
      <c r="F11366" s="1"/>
      <c r="G11366" s="85" t="s">
        <v>3999</v>
      </c>
      <c r="H11366" s="85"/>
      <c r="I11366" s="85"/>
      <c r="J11366" s="85"/>
      <c r="K11366" s="34">
        <f>SUM(K11364:K11365)</f>
        <v>4.3559999999999999</v>
      </c>
    </row>
    <row r="11367" spans="1:11" ht="20.100000000000001" customHeight="1" x14ac:dyDescent="0.25">
      <c r="A11367" s="106" t="s">
        <v>4000</v>
      </c>
      <c r="B11367" s="106"/>
      <c r="C11367" s="106"/>
      <c r="D11367" s="106"/>
      <c r="E11367" s="106"/>
      <c r="F11367" s="2" t="s">
        <v>4</v>
      </c>
      <c r="G11367" s="87" t="s">
        <v>4001</v>
      </c>
      <c r="H11367" s="87"/>
      <c r="I11367" s="87" t="s">
        <v>4002</v>
      </c>
      <c r="J11367" s="87"/>
      <c r="K11367" s="2" t="s">
        <v>3988</v>
      </c>
    </row>
    <row r="11368" spans="1:11" ht="15" customHeight="1" x14ac:dyDescent="0.25">
      <c r="A11368" s="6" t="s">
        <v>4093</v>
      </c>
      <c r="B11368" s="101" t="s">
        <v>4094</v>
      </c>
      <c r="C11368" s="101"/>
      <c r="D11368" s="101"/>
      <c r="E11368" s="101"/>
      <c r="F11368" s="6" t="s">
        <v>3940</v>
      </c>
      <c r="G11368" s="102">
        <v>0.1333</v>
      </c>
      <c r="H11368" s="102"/>
      <c r="I11368" s="103">
        <v>3.96</v>
      </c>
      <c r="J11368" s="103"/>
      <c r="K11368" s="7">
        <f>TRUNC(TRUNC(G11368,8)*I11368,2)</f>
        <v>0.52</v>
      </c>
    </row>
    <row r="11369" spans="1:11" ht="15" customHeight="1" x14ac:dyDescent="0.25">
      <c r="A11369" s="6" t="s">
        <v>4095</v>
      </c>
      <c r="B11369" s="101" t="s">
        <v>4096</v>
      </c>
      <c r="C11369" s="101"/>
      <c r="D11369" s="101"/>
      <c r="E11369" s="101"/>
      <c r="F11369" s="6" t="s">
        <v>3940</v>
      </c>
      <c r="G11369" s="102">
        <v>2</v>
      </c>
      <c r="H11369" s="102"/>
      <c r="I11369" s="103">
        <v>14.41</v>
      </c>
      <c r="J11369" s="103"/>
      <c r="K11369" s="7">
        <f>TRUNC(TRUNC(G11369,8)*I11369,2)</f>
        <v>28.82</v>
      </c>
    </row>
    <row r="11370" spans="1:11" ht="15" customHeight="1" x14ac:dyDescent="0.25">
      <c r="A11370" s="6" t="s">
        <v>4097</v>
      </c>
      <c r="B11370" s="101" t="s">
        <v>4098</v>
      </c>
      <c r="C11370" s="101"/>
      <c r="D11370" s="101"/>
      <c r="E11370" s="101"/>
      <c r="F11370" s="6" t="s">
        <v>3940</v>
      </c>
      <c r="G11370" s="102">
        <v>3</v>
      </c>
      <c r="H11370" s="102"/>
      <c r="I11370" s="103">
        <v>14.58</v>
      </c>
      <c r="J11370" s="103"/>
      <c r="K11370" s="7">
        <f>TRUNC(TRUNC(G11370,8)*I11370,2)</f>
        <v>43.74</v>
      </c>
    </row>
    <row r="11371" spans="1:11" ht="15" customHeight="1" x14ac:dyDescent="0.25">
      <c r="A11371" s="1"/>
      <c r="B11371" s="1"/>
      <c r="C11371" s="1"/>
      <c r="D11371" s="1"/>
      <c r="E11371" s="1"/>
      <c r="F11371" s="1"/>
      <c r="G11371" s="85" t="s">
        <v>4005</v>
      </c>
      <c r="H11371" s="85"/>
      <c r="I11371" s="85"/>
      <c r="J11371" s="85"/>
      <c r="K11371" s="29">
        <f>SUM(K11368:K11370)</f>
        <v>73.08</v>
      </c>
    </row>
    <row r="11372" spans="1:11" ht="15" customHeight="1" x14ac:dyDescent="0.25">
      <c r="A11372" s="9"/>
      <c r="B11372" s="9"/>
      <c r="C11372" s="9"/>
      <c r="D11372" s="9"/>
      <c r="E11372" s="9"/>
      <c r="F11372" s="9"/>
      <c r="G11372" s="92" t="s">
        <v>4006</v>
      </c>
      <c r="H11372" s="92"/>
      <c r="I11372" s="92"/>
      <c r="J11372" s="92"/>
      <c r="K11372" s="33">
        <f>SUM(K11366,K11371)</f>
        <v>77.435999999999993</v>
      </c>
    </row>
    <row r="11373" spans="1:11" ht="15" customHeight="1" x14ac:dyDescent="0.25">
      <c r="A11373" s="9"/>
      <c r="B11373" s="9"/>
      <c r="C11373" s="9"/>
      <c r="D11373" s="9"/>
      <c r="E11373" s="9"/>
      <c r="F11373" s="9"/>
      <c r="G11373" s="92" t="s">
        <v>4007</v>
      </c>
      <c r="H11373" s="92"/>
      <c r="I11373" s="92"/>
      <c r="J11373" s="92"/>
      <c r="K11373" s="35">
        <v>22.5</v>
      </c>
    </row>
    <row r="11374" spans="1:11" ht="15" customHeight="1" x14ac:dyDescent="0.25">
      <c r="A11374" s="9"/>
      <c r="B11374" s="9"/>
      <c r="C11374" s="9"/>
      <c r="D11374" s="9"/>
      <c r="E11374" s="9"/>
      <c r="F11374" s="9"/>
      <c r="G11374" s="92" t="s">
        <v>4008</v>
      </c>
      <c r="H11374" s="92"/>
      <c r="I11374" s="92"/>
      <c r="J11374" s="92"/>
      <c r="K11374" s="33">
        <f>TRUNC(K11372/K11373,4)</f>
        <v>3.4416000000000002</v>
      </c>
    </row>
    <row r="11375" spans="1:11" ht="15" customHeight="1" x14ac:dyDescent="0.25">
      <c r="A11375" s="9"/>
      <c r="B11375" s="9"/>
      <c r="C11375" s="9"/>
      <c r="D11375" s="9"/>
      <c r="E11375" s="9"/>
      <c r="F11375" s="9"/>
      <c r="G11375" s="92" t="s">
        <v>4029</v>
      </c>
      <c r="H11375" s="92"/>
      <c r="I11375" s="92"/>
      <c r="J11375" s="92"/>
      <c r="K11375" s="33">
        <f>SUM(K11374)</f>
        <v>3.4416000000000002</v>
      </c>
    </row>
    <row r="11376" spans="1:11" ht="15" customHeight="1" x14ac:dyDescent="0.25">
      <c r="A11376" s="9"/>
      <c r="B11376" s="9"/>
      <c r="C11376" s="9"/>
      <c r="D11376" s="9"/>
      <c r="E11376" s="9"/>
      <c r="F11376" s="9"/>
      <c r="G11376" s="92" t="s">
        <v>3913</v>
      </c>
      <c r="H11376" s="92"/>
      <c r="I11376" s="92"/>
      <c r="J11376" s="92"/>
      <c r="K11376" s="29">
        <f>ROUND(SUM(K11375),2)</f>
        <v>3.44</v>
      </c>
    </row>
    <row r="11377" spans="1:11" ht="9.9499999999999993" customHeight="1" x14ac:dyDescent="0.25">
      <c r="A11377" s="9"/>
      <c r="B11377" s="9"/>
      <c r="C11377" s="9"/>
      <c r="D11377" s="9"/>
      <c r="E11377" s="9"/>
      <c r="F11377" s="9"/>
      <c r="G11377" s="100"/>
      <c r="H11377" s="100"/>
      <c r="I11377" s="100"/>
      <c r="J11377" s="100"/>
      <c r="K11377" s="100"/>
    </row>
    <row r="11378" spans="1:11" ht="20.100000000000001" customHeight="1" x14ac:dyDescent="0.25">
      <c r="A11378" s="99" t="s">
        <v>2989</v>
      </c>
      <c r="B11378" s="99"/>
      <c r="C11378" s="99"/>
      <c r="D11378" s="99"/>
      <c r="E11378" s="99"/>
      <c r="F11378" s="99"/>
      <c r="G11378" s="99"/>
      <c r="H11378" s="99"/>
      <c r="I11378" s="99"/>
      <c r="J11378" s="99"/>
      <c r="K11378" s="99"/>
    </row>
    <row r="11379" spans="1:11" ht="15" customHeight="1" x14ac:dyDescent="0.25">
      <c r="A11379" s="93" t="s">
        <v>3893</v>
      </c>
      <c r="B11379" s="93"/>
      <c r="C11379" s="93"/>
      <c r="D11379" s="94" t="s">
        <v>3</v>
      </c>
      <c r="E11379" s="94"/>
      <c r="F11379" s="23" t="s">
        <v>4</v>
      </c>
      <c r="G11379" s="94" t="s">
        <v>3894</v>
      </c>
      <c r="H11379" s="94"/>
      <c r="I11379" s="94" t="s">
        <v>3895</v>
      </c>
      <c r="J11379" s="94"/>
      <c r="K11379" s="23" t="s">
        <v>3896</v>
      </c>
    </row>
    <row r="11380" spans="1:11" ht="15" customHeight="1" x14ac:dyDescent="0.25">
      <c r="A11380" s="24" t="s">
        <v>3951</v>
      </c>
      <c r="B11380" s="95" t="s">
        <v>3952</v>
      </c>
      <c r="C11380" s="95"/>
      <c r="D11380" s="96" t="s">
        <v>3953</v>
      </c>
      <c r="E11380" s="96"/>
      <c r="F11380" s="24" t="s">
        <v>3954</v>
      </c>
      <c r="G11380" s="97">
        <v>4.0000000000000001E-3</v>
      </c>
      <c r="H11380" s="97"/>
      <c r="I11380" s="98">
        <v>215</v>
      </c>
      <c r="J11380" s="98"/>
      <c r="K11380" s="27">
        <f>ROUND(ROUND(G11380,8)*I11380,2)</f>
        <v>0.86</v>
      </c>
    </row>
    <row r="11381" spans="1:11" ht="15" customHeight="1" x14ac:dyDescent="0.25">
      <c r="A11381" s="24" t="s">
        <v>3955</v>
      </c>
      <c r="B11381" s="95" t="s">
        <v>3956</v>
      </c>
      <c r="C11381" s="95"/>
      <c r="D11381" s="96" t="s">
        <v>20</v>
      </c>
      <c r="E11381" s="96"/>
      <c r="F11381" s="24" t="s">
        <v>3903</v>
      </c>
      <c r="G11381" s="97">
        <v>5.0000000000000001E-3</v>
      </c>
      <c r="H11381" s="97"/>
      <c r="I11381" s="98">
        <v>19.37</v>
      </c>
      <c r="J11381" s="98"/>
      <c r="K11381" s="27">
        <f>ROUND(ROUND(G11381,8)*I11381,2)</f>
        <v>0.1</v>
      </c>
    </row>
    <row r="11382" spans="1:11" ht="15" customHeight="1" x14ac:dyDescent="0.25">
      <c r="A11382" s="9"/>
      <c r="B11382" s="9"/>
      <c r="C11382" s="9"/>
      <c r="D11382" s="9"/>
      <c r="E11382" s="9"/>
      <c r="F11382" s="9"/>
      <c r="G11382" s="91" t="s">
        <v>3906</v>
      </c>
      <c r="H11382" s="91"/>
      <c r="I11382" s="91"/>
      <c r="J11382" s="91"/>
      <c r="K11382" s="28">
        <f>SUM(K11380:K11381)</f>
        <v>0.96</v>
      </c>
    </row>
    <row r="11383" spans="1:11" ht="15" customHeight="1" x14ac:dyDescent="0.25">
      <c r="A11383" s="93" t="s">
        <v>3907</v>
      </c>
      <c r="B11383" s="93"/>
      <c r="C11383" s="93"/>
      <c r="D11383" s="94" t="s">
        <v>3</v>
      </c>
      <c r="E11383" s="94"/>
      <c r="F11383" s="23" t="s">
        <v>4</v>
      </c>
      <c r="G11383" s="94" t="s">
        <v>3894</v>
      </c>
      <c r="H11383" s="94"/>
      <c r="I11383" s="94" t="s">
        <v>3895</v>
      </c>
      <c r="J11383" s="94"/>
      <c r="K11383" s="23" t="s">
        <v>3896</v>
      </c>
    </row>
    <row r="11384" spans="1:11" ht="21" customHeight="1" x14ac:dyDescent="0.25">
      <c r="A11384" s="24" t="s">
        <v>3908</v>
      </c>
      <c r="B11384" s="95" t="s">
        <v>3909</v>
      </c>
      <c r="C11384" s="95"/>
      <c r="D11384" s="96" t="s">
        <v>20</v>
      </c>
      <c r="E11384" s="96"/>
      <c r="F11384" s="24" t="s">
        <v>2056</v>
      </c>
      <c r="G11384" s="97">
        <v>0.03</v>
      </c>
      <c r="H11384" s="97"/>
      <c r="I11384" s="98">
        <v>32.24</v>
      </c>
      <c r="J11384" s="98"/>
      <c r="K11384" s="27">
        <f>ROUND(ROUND(G11384,8)*I11384,2)</f>
        <v>0.97</v>
      </c>
    </row>
    <row r="11385" spans="1:11" ht="15" customHeight="1" x14ac:dyDescent="0.25">
      <c r="A11385" s="24" t="s">
        <v>3910</v>
      </c>
      <c r="B11385" s="95" t="s">
        <v>3911</v>
      </c>
      <c r="C11385" s="95"/>
      <c r="D11385" s="96" t="s">
        <v>20</v>
      </c>
      <c r="E11385" s="96"/>
      <c r="F11385" s="24" t="s">
        <v>2056</v>
      </c>
      <c r="G11385" s="97">
        <v>0.03</v>
      </c>
      <c r="H11385" s="97"/>
      <c r="I11385" s="98">
        <v>24.94</v>
      </c>
      <c r="J11385" s="98"/>
      <c r="K11385" s="27">
        <f>ROUND(ROUND(G11385,8)*I11385,2)</f>
        <v>0.75</v>
      </c>
    </row>
    <row r="11386" spans="1:11" ht="18" customHeight="1" x14ac:dyDescent="0.25">
      <c r="A11386" s="9"/>
      <c r="B11386" s="9"/>
      <c r="C11386" s="9"/>
      <c r="D11386" s="9"/>
      <c r="E11386" s="9"/>
      <c r="F11386" s="9"/>
      <c r="G11386" s="91" t="s">
        <v>3912</v>
      </c>
      <c r="H11386" s="91"/>
      <c r="I11386" s="91"/>
      <c r="J11386" s="91"/>
      <c r="K11386" s="28">
        <f>SUM(K11384:K11385)</f>
        <v>1.72</v>
      </c>
    </row>
    <row r="11387" spans="1:11" ht="15" customHeight="1" x14ac:dyDescent="0.25">
      <c r="A11387" s="9"/>
      <c r="B11387" s="9"/>
      <c r="C11387" s="9"/>
      <c r="D11387" s="9"/>
      <c r="E11387" s="9"/>
      <c r="F11387" s="9"/>
      <c r="G11387" s="92" t="s">
        <v>3913</v>
      </c>
      <c r="H11387" s="92"/>
      <c r="I11387" s="92"/>
      <c r="J11387" s="92"/>
      <c r="K11387" s="29">
        <f>ROUND(SUM(K11382,K11386),2)</f>
        <v>2.68</v>
      </c>
    </row>
    <row r="11388" spans="1:11" ht="9.9499999999999993" customHeight="1" x14ac:dyDescent="0.25">
      <c r="A11388" s="9"/>
      <c r="B11388" s="9"/>
      <c r="C11388" s="9"/>
      <c r="D11388" s="9"/>
      <c r="E11388" s="9"/>
      <c r="F11388" s="9"/>
      <c r="G11388" s="100"/>
      <c r="H11388" s="100"/>
      <c r="I11388" s="100"/>
      <c r="J11388" s="100"/>
      <c r="K11388" s="100"/>
    </row>
    <row r="11389" spans="1:11" ht="20.100000000000001" customHeight="1" x14ac:dyDescent="0.25">
      <c r="A11389" s="99" t="s">
        <v>2990</v>
      </c>
      <c r="B11389" s="99"/>
      <c r="C11389" s="99"/>
      <c r="D11389" s="99"/>
      <c r="E11389" s="99"/>
      <c r="F11389" s="99"/>
      <c r="G11389" s="99"/>
      <c r="H11389" s="99"/>
      <c r="I11389" s="99"/>
      <c r="J11389" s="99"/>
      <c r="K11389" s="99"/>
    </row>
    <row r="11390" spans="1:11" ht="15" customHeight="1" x14ac:dyDescent="0.25">
      <c r="A11390" s="93" t="s">
        <v>3916</v>
      </c>
      <c r="B11390" s="93"/>
      <c r="C11390" s="93"/>
      <c r="D11390" s="94" t="s">
        <v>3</v>
      </c>
      <c r="E11390" s="94"/>
      <c r="F11390" s="23" t="s">
        <v>4</v>
      </c>
      <c r="G11390" s="94" t="s">
        <v>3894</v>
      </c>
      <c r="H11390" s="94"/>
      <c r="I11390" s="94" t="s">
        <v>3895</v>
      </c>
      <c r="J11390" s="94"/>
      <c r="K11390" s="23" t="s">
        <v>3896</v>
      </c>
    </row>
    <row r="11391" spans="1:11" ht="29.1" customHeight="1" x14ac:dyDescent="0.25">
      <c r="A11391" s="24" t="s">
        <v>3957</v>
      </c>
      <c r="B11391" s="95" t="s">
        <v>3958</v>
      </c>
      <c r="C11391" s="95"/>
      <c r="D11391" s="96" t="s">
        <v>20</v>
      </c>
      <c r="E11391" s="96"/>
      <c r="F11391" s="24" t="s">
        <v>3936</v>
      </c>
      <c r="G11391" s="97">
        <v>2.8999999999999998E-3</v>
      </c>
      <c r="H11391" s="97"/>
      <c r="I11391" s="98">
        <v>75.540000000000006</v>
      </c>
      <c r="J11391" s="98"/>
      <c r="K11391" s="27">
        <f>TRUNC(TRUNC(G11391,8)*I11391,2)</f>
        <v>0.21</v>
      </c>
    </row>
    <row r="11392" spans="1:11" ht="29.1" customHeight="1" x14ac:dyDescent="0.25">
      <c r="A11392" s="24" t="s">
        <v>3959</v>
      </c>
      <c r="B11392" s="95" t="s">
        <v>3960</v>
      </c>
      <c r="C11392" s="95"/>
      <c r="D11392" s="96" t="s">
        <v>20</v>
      </c>
      <c r="E11392" s="96"/>
      <c r="F11392" s="24" t="s">
        <v>30</v>
      </c>
      <c r="G11392" s="97">
        <v>1.6999999999999999E-3</v>
      </c>
      <c r="H11392" s="97"/>
      <c r="I11392" s="98">
        <v>198.53</v>
      </c>
      <c r="J11392" s="98"/>
      <c r="K11392" s="27">
        <f>TRUNC(TRUNC(G11392,8)*I11392,2)</f>
        <v>0.33</v>
      </c>
    </row>
    <row r="11393" spans="1:11" ht="18" customHeight="1" x14ac:dyDescent="0.25">
      <c r="A11393" s="9"/>
      <c r="B11393" s="9"/>
      <c r="C11393" s="9"/>
      <c r="D11393" s="9"/>
      <c r="E11393" s="9"/>
      <c r="F11393" s="9"/>
      <c r="G11393" s="91" t="s">
        <v>3919</v>
      </c>
      <c r="H11393" s="91"/>
      <c r="I11393" s="91"/>
      <c r="J11393" s="91"/>
      <c r="K11393" s="28">
        <f>SUM(K11391:K11392)</f>
        <v>0.54</v>
      </c>
    </row>
    <row r="11394" spans="1:11" ht="15" customHeight="1" x14ac:dyDescent="0.25">
      <c r="A11394" s="93" t="s">
        <v>3907</v>
      </c>
      <c r="B11394" s="93"/>
      <c r="C11394" s="93"/>
      <c r="D11394" s="94" t="s">
        <v>3</v>
      </c>
      <c r="E11394" s="94"/>
      <c r="F11394" s="23" t="s">
        <v>4</v>
      </c>
      <c r="G11394" s="94" t="s">
        <v>3894</v>
      </c>
      <c r="H11394" s="94"/>
      <c r="I11394" s="94" t="s">
        <v>3895</v>
      </c>
      <c r="J11394" s="94"/>
      <c r="K11394" s="23" t="s">
        <v>3896</v>
      </c>
    </row>
    <row r="11395" spans="1:11" ht="15" customHeight="1" x14ac:dyDescent="0.25">
      <c r="A11395" s="24" t="s">
        <v>3961</v>
      </c>
      <c r="B11395" s="95" t="s">
        <v>3962</v>
      </c>
      <c r="C11395" s="95"/>
      <c r="D11395" s="96" t="s">
        <v>20</v>
      </c>
      <c r="E11395" s="96"/>
      <c r="F11395" s="24" t="s">
        <v>2056</v>
      </c>
      <c r="G11395" s="97">
        <v>4.5999999999999999E-3</v>
      </c>
      <c r="H11395" s="97"/>
      <c r="I11395" s="98">
        <v>29.5</v>
      </c>
      <c r="J11395" s="98"/>
      <c r="K11395" s="27">
        <f>TRUNC(TRUNC(G11395,8)*I11395,2)</f>
        <v>0.13</v>
      </c>
    </row>
    <row r="11396" spans="1:11" ht="18" customHeight="1" x14ac:dyDescent="0.25">
      <c r="A11396" s="9"/>
      <c r="B11396" s="9"/>
      <c r="C11396" s="9"/>
      <c r="D11396" s="9"/>
      <c r="E11396" s="9"/>
      <c r="F11396" s="9"/>
      <c r="G11396" s="91" t="s">
        <v>3912</v>
      </c>
      <c r="H11396" s="91"/>
      <c r="I11396" s="91"/>
      <c r="J11396" s="91"/>
      <c r="K11396" s="28">
        <f>SUM(K11395:K11395)</f>
        <v>0.13</v>
      </c>
    </row>
    <row r="11397" spans="1:11" ht="15" customHeight="1" x14ac:dyDescent="0.25">
      <c r="A11397" s="9"/>
      <c r="B11397" s="9"/>
      <c r="C11397" s="9"/>
      <c r="D11397" s="9"/>
      <c r="E11397" s="9"/>
      <c r="F11397" s="9"/>
      <c r="G11397" s="92" t="s">
        <v>3913</v>
      </c>
      <c r="H11397" s="92"/>
      <c r="I11397" s="92"/>
      <c r="J11397" s="92"/>
      <c r="K11397" s="29">
        <f>ROUND(SUM(K11393,K11396),2)</f>
        <v>0.67</v>
      </c>
    </row>
    <row r="11398" spans="1:11" ht="9.9499999999999993" customHeight="1" x14ac:dyDescent="0.25">
      <c r="A11398" s="9"/>
      <c r="B11398" s="9"/>
      <c r="C11398" s="9"/>
      <c r="D11398" s="9"/>
      <c r="E11398" s="9"/>
      <c r="F11398" s="9"/>
      <c r="G11398" s="100"/>
      <c r="H11398" s="100"/>
      <c r="I11398" s="100"/>
      <c r="J11398" s="100"/>
      <c r="K11398" s="100"/>
    </row>
    <row r="11399" spans="1:11" ht="20.100000000000001" customHeight="1" x14ac:dyDescent="0.25">
      <c r="A11399" s="99" t="s">
        <v>2991</v>
      </c>
      <c r="B11399" s="99"/>
      <c r="C11399" s="99"/>
      <c r="D11399" s="99"/>
      <c r="E11399" s="99"/>
      <c r="F11399" s="99"/>
      <c r="G11399" s="99"/>
      <c r="H11399" s="99"/>
      <c r="I11399" s="99"/>
      <c r="J11399" s="99"/>
      <c r="K11399" s="99"/>
    </row>
    <row r="11400" spans="1:11" ht="15" customHeight="1" x14ac:dyDescent="0.25">
      <c r="A11400" s="93" t="s">
        <v>3916</v>
      </c>
      <c r="B11400" s="93"/>
      <c r="C11400" s="93"/>
      <c r="D11400" s="94" t="s">
        <v>3</v>
      </c>
      <c r="E11400" s="94"/>
      <c r="F11400" s="23" t="s">
        <v>4</v>
      </c>
      <c r="G11400" s="94" t="s">
        <v>3894</v>
      </c>
      <c r="H11400" s="94"/>
      <c r="I11400" s="94" t="s">
        <v>3895</v>
      </c>
      <c r="J11400" s="94"/>
      <c r="K11400" s="23" t="s">
        <v>3896</v>
      </c>
    </row>
    <row r="11401" spans="1:11" ht="29.1" customHeight="1" x14ac:dyDescent="0.25">
      <c r="A11401" s="24" t="s">
        <v>3957</v>
      </c>
      <c r="B11401" s="95" t="s">
        <v>3958</v>
      </c>
      <c r="C11401" s="95"/>
      <c r="D11401" s="96" t="s">
        <v>20</v>
      </c>
      <c r="E11401" s="96"/>
      <c r="F11401" s="24" t="s">
        <v>3936</v>
      </c>
      <c r="G11401" s="97">
        <v>1.95E-2</v>
      </c>
      <c r="H11401" s="97"/>
      <c r="I11401" s="98">
        <v>75.540000000000006</v>
      </c>
      <c r="J11401" s="98"/>
      <c r="K11401" s="27">
        <f>TRUNC(TRUNC(G11401,8)*I11401,2)</f>
        <v>1.47</v>
      </c>
    </row>
    <row r="11402" spans="1:11" ht="29.1" customHeight="1" x14ac:dyDescent="0.25">
      <c r="A11402" s="24" t="s">
        <v>3959</v>
      </c>
      <c r="B11402" s="95" t="s">
        <v>3960</v>
      </c>
      <c r="C11402" s="95"/>
      <c r="D11402" s="96" t="s">
        <v>20</v>
      </c>
      <c r="E11402" s="96"/>
      <c r="F11402" s="24" t="s">
        <v>30</v>
      </c>
      <c r="G11402" s="97">
        <v>1.15E-2</v>
      </c>
      <c r="H11402" s="97"/>
      <c r="I11402" s="98">
        <v>198.53</v>
      </c>
      <c r="J11402" s="98"/>
      <c r="K11402" s="27">
        <f>TRUNC(TRUNC(G11402,8)*I11402,2)</f>
        <v>2.2799999999999998</v>
      </c>
    </row>
    <row r="11403" spans="1:11" ht="18" customHeight="1" x14ac:dyDescent="0.25">
      <c r="A11403" s="9"/>
      <c r="B11403" s="9"/>
      <c r="C11403" s="9"/>
      <c r="D11403" s="9"/>
      <c r="E11403" s="9"/>
      <c r="F11403" s="9"/>
      <c r="G11403" s="91" t="s">
        <v>3919</v>
      </c>
      <c r="H11403" s="91"/>
      <c r="I11403" s="91"/>
      <c r="J11403" s="91"/>
      <c r="K11403" s="28">
        <f>SUM(K11401:K11402)</f>
        <v>3.75</v>
      </c>
    </row>
    <row r="11404" spans="1:11" ht="15" customHeight="1" x14ac:dyDescent="0.25">
      <c r="A11404" s="93" t="s">
        <v>3907</v>
      </c>
      <c r="B11404" s="93"/>
      <c r="C11404" s="93"/>
      <c r="D11404" s="94" t="s">
        <v>3</v>
      </c>
      <c r="E11404" s="94"/>
      <c r="F11404" s="23" t="s">
        <v>4</v>
      </c>
      <c r="G11404" s="94" t="s">
        <v>3894</v>
      </c>
      <c r="H11404" s="94"/>
      <c r="I11404" s="94" t="s">
        <v>3895</v>
      </c>
      <c r="J11404" s="94"/>
      <c r="K11404" s="23" t="s">
        <v>3896</v>
      </c>
    </row>
    <row r="11405" spans="1:11" ht="15" customHeight="1" x14ac:dyDescent="0.25">
      <c r="A11405" s="24" t="s">
        <v>3910</v>
      </c>
      <c r="B11405" s="95" t="s">
        <v>3911</v>
      </c>
      <c r="C11405" s="95"/>
      <c r="D11405" s="96" t="s">
        <v>20</v>
      </c>
      <c r="E11405" s="96"/>
      <c r="F11405" s="24" t="s">
        <v>2056</v>
      </c>
      <c r="G11405" s="97">
        <v>3.1E-2</v>
      </c>
      <c r="H11405" s="97"/>
      <c r="I11405" s="98">
        <v>24.94</v>
      </c>
      <c r="J11405" s="98"/>
      <c r="K11405" s="27">
        <f>TRUNC(TRUNC(G11405,8)*I11405,2)</f>
        <v>0.77</v>
      </c>
    </row>
    <row r="11406" spans="1:11" ht="18" customHeight="1" x14ac:dyDescent="0.25">
      <c r="A11406" s="9"/>
      <c r="B11406" s="9"/>
      <c r="C11406" s="9"/>
      <c r="D11406" s="9"/>
      <c r="E11406" s="9"/>
      <c r="F11406" s="9"/>
      <c r="G11406" s="91" t="s">
        <v>3912</v>
      </c>
      <c r="H11406" s="91"/>
      <c r="I11406" s="91"/>
      <c r="J11406" s="91"/>
      <c r="K11406" s="28">
        <f>SUM(K11405:K11405)</f>
        <v>0.77</v>
      </c>
    </row>
    <row r="11407" spans="1:11" ht="15" customHeight="1" x14ac:dyDescent="0.25">
      <c r="A11407" s="9"/>
      <c r="B11407" s="9"/>
      <c r="C11407" s="9"/>
      <c r="D11407" s="9"/>
      <c r="E11407" s="9"/>
      <c r="F11407" s="9"/>
      <c r="G11407" s="92" t="s">
        <v>3913</v>
      </c>
      <c r="H11407" s="92"/>
      <c r="I11407" s="92"/>
      <c r="J11407" s="92"/>
      <c r="K11407" s="29">
        <f>ROUND(SUM(K11403,K11406),2)</f>
        <v>4.5199999999999996</v>
      </c>
    </row>
    <row r="11408" spans="1:11" ht="9.9499999999999993" customHeight="1" x14ac:dyDescent="0.25">
      <c r="A11408" s="9"/>
      <c r="B11408" s="9"/>
      <c r="C11408" s="9"/>
      <c r="D11408" s="9"/>
      <c r="E11408" s="9"/>
      <c r="F11408" s="9"/>
      <c r="G11408" s="100"/>
      <c r="H11408" s="100"/>
      <c r="I11408" s="100"/>
      <c r="J11408" s="100"/>
      <c r="K11408" s="100"/>
    </row>
    <row r="11409" spans="1:11" ht="20.100000000000001" customHeight="1" x14ac:dyDescent="0.25">
      <c r="A11409" s="99" t="s">
        <v>2992</v>
      </c>
      <c r="B11409" s="99"/>
      <c r="C11409" s="99"/>
      <c r="D11409" s="99"/>
      <c r="E11409" s="99"/>
      <c r="F11409" s="99"/>
      <c r="G11409" s="99"/>
      <c r="H11409" s="99"/>
      <c r="I11409" s="99"/>
      <c r="J11409" s="99"/>
      <c r="K11409" s="99"/>
    </row>
    <row r="11410" spans="1:11" ht="15" customHeight="1" x14ac:dyDescent="0.25">
      <c r="A11410" s="93" t="s">
        <v>3916</v>
      </c>
      <c r="B11410" s="93"/>
      <c r="C11410" s="93"/>
      <c r="D11410" s="94" t="s">
        <v>3</v>
      </c>
      <c r="E11410" s="94"/>
      <c r="F11410" s="23" t="s">
        <v>4</v>
      </c>
      <c r="G11410" s="94" t="s">
        <v>3894</v>
      </c>
      <c r="H11410" s="94"/>
      <c r="I11410" s="94" t="s">
        <v>3895</v>
      </c>
      <c r="J11410" s="94"/>
      <c r="K11410" s="23" t="s">
        <v>3896</v>
      </c>
    </row>
    <row r="11411" spans="1:11" ht="29.1" customHeight="1" x14ac:dyDescent="0.25">
      <c r="A11411" s="24" t="s">
        <v>3963</v>
      </c>
      <c r="B11411" s="95" t="s">
        <v>3964</v>
      </c>
      <c r="C11411" s="95"/>
      <c r="D11411" s="96" t="s">
        <v>20</v>
      </c>
      <c r="E11411" s="96"/>
      <c r="F11411" s="24" t="s">
        <v>3936</v>
      </c>
      <c r="G11411" s="97">
        <v>0.86950000000000005</v>
      </c>
      <c r="H11411" s="97"/>
      <c r="I11411" s="98">
        <v>8.9</v>
      </c>
      <c r="J11411" s="98"/>
      <c r="K11411" s="27">
        <f>TRUNC(TRUNC(G11411,8)*I11411,2)</f>
        <v>7.73</v>
      </c>
    </row>
    <row r="11412" spans="1:11" ht="29.1" customHeight="1" x14ac:dyDescent="0.25">
      <c r="A11412" s="24" t="s">
        <v>3965</v>
      </c>
      <c r="B11412" s="95" t="s">
        <v>3966</v>
      </c>
      <c r="C11412" s="95"/>
      <c r="D11412" s="96" t="s">
        <v>20</v>
      </c>
      <c r="E11412" s="96"/>
      <c r="F11412" s="24" t="s">
        <v>30</v>
      </c>
      <c r="G11412" s="97">
        <v>1.137</v>
      </c>
      <c r="H11412" s="97"/>
      <c r="I11412" s="98">
        <v>32.76</v>
      </c>
      <c r="J11412" s="98"/>
      <c r="K11412" s="27">
        <f>TRUNC(TRUNC(G11412,8)*I11412,2)</f>
        <v>37.24</v>
      </c>
    </row>
    <row r="11413" spans="1:11" ht="21" customHeight="1" x14ac:dyDescent="0.25">
      <c r="A11413" s="24" t="s">
        <v>3967</v>
      </c>
      <c r="B11413" s="95" t="s">
        <v>3968</v>
      </c>
      <c r="C11413" s="95"/>
      <c r="D11413" s="96" t="s">
        <v>20</v>
      </c>
      <c r="E11413" s="96"/>
      <c r="F11413" s="24" t="s">
        <v>3936</v>
      </c>
      <c r="G11413" s="97">
        <v>0.86950000000000005</v>
      </c>
      <c r="H11413" s="97"/>
      <c r="I11413" s="98">
        <v>27.59</v>
      </c>
      <c r="J11413" s="98"/>
      <c r="K11413" s="27">
        <f>TRUNC(TRUNC(G11413,8)*I11413,2)</f>
        <v>23.98</v>
      </c>
    </row>
    <row r="11414" spans="1:11" ht="21" customHeight="1" x14ac:dyDescent="0.25">
      <c r="A11414" s="24" t="s">
        <v>3969</v>
      </c>
      <c r="B11414" s="95" t="s">
        <v>3970</v>
      </c>
      <c r="C11414" s="95"/>
      <c r="D11414" s="96" t="s">
        <v>20</v>
      </c>
      <c r="E11414" s="96"/>
      <c r="F11414" s="24" t="s">
        <v>30</v>
      </c>
      <c r="G11414" s="97">
        <v>1.137</v>
      </c>
      <c r="H11414" s="97"/>
      <c r="I11414" s="98">
        <v>28.09</v>
      </c>
      <c r="J11414" s="98"/>
      <c r="K11414" s="27">
        <f>TRUNC(TRUNC(G11414,8)*I11414,2)</f>
        <v>31.93</v>
      </c>
    </row>
    <row r="11415" spans="1:11" ht="18" customHeight="1" x14ac:dyDescent="0.25">
      <c r="A11415" s="9"/>
      <c r="B11415" s="9"/>
      <c r="C11415" s="9"/>
      <c r="D11415" s="9"/>
      <c r="E11415" s="9"/>
      <c r="F11415" s="9"/>
      <c r="G11415" s="91" t="s">
        <v>3919</v>
      </c>
      <c r="H11415" s="91"/>
      <c r="I11415" s="91"/>
      <c r="J11415" s="91"/>
      <c r="K11415" s="28">
        <f>SUM(K11411:K11414)</f>
        <v>100.88</v>
      </c>
    </row>
    <row r="11416" spans="1:11" ht="15" customHeight="1" x14ac:dyDescent="0.25">
      <c r="A11416" s="93" t="s">
        <v>3907</v>
      </c>
      <c r="B11416" s="93"/>
      <c r="C11416" s="93"/>
      <c r="D11416" s="94" t="s">
        <v>3</v>
      </c>
      <c r="E11416" s="94"/>
      <c r="F11416" s="23" t="s">
        <v>4</v>
      </c>
      <c r="G11416" s="94" t="s">
        <v>3894</v>
      </c>
      <c r="H11416" s="94"/>
      <c r="I11416" s="94" t="s">
        <v>3895</v>
      </c>
      <c r="J11416" s="94"/>
      <c r="K11416" s="23" t="s">
        <v>3896</v>
      </c>
    </row>
    <row r="11417" spans="1:11" ht="15" customHeight="1" x14ac:dyDescent="0.25">
      <c r="A11417" s="24" t="s">
        <v>3971</v>
      </c>
      <c r="B11417" s="95" t="s">
        <v>3972</v>
      </c>
      <c r="C11417" s="95"/>
      <c r="D11417" s="96" t="s">
        <v>20</v>
      </c>
      <c r="E11417" s="96"/>
      <c r="F11417" s="24" t="s">
        <v>2056</v>
      </c>
      <c r="G11417" s="97">
        <v>7.22E-2</v>
      </c>
      <c r="H11417" s="97"/>
      <c r="I11417" s="98">
        <v>32.69</v>
      </c>
      <c r="J11417" s="98"/>
      <c r="K11417" s="27">
        <f>TRUNC(TRUNC(G11417,8)*I11417,2)</f>
        <v>2.36</v>
      </c>
    </row>
    <row r="11418" spans="1:11" ht="15" customHeight="1" x14ac:dyDescent="0.25">
      <c r="A11418" s="24" t="s">
        <v>3910</v>
      </c>
      <c r="B11418" s="95" t="s">
        <v>3911</v>
      </c>
      <c r="C11418" s="95"/>
      <c r="D11418" s="96" t="s">
        <v>20</v>
      </c>
      <c r="E11418" s="96"/>
      <c r="F11418" s="24" t="s">
        <v>2056</v>
      </c>
      <c r="G11418" s="97">
        <v>0.44790000000000002</v>
      </c>
      <c r="H11418" s="97"/>
      <c r="I11418" s="98">
        <v>24.94</v>
      </c>
      <c r="J11418" s="98"/>
      <c r="K11418" s="27">
        <f>TRUNC(TRUNC(G11418,8)*I11418,2)</f>
        <v>11.17</v>
      </c>
    </row>
    <row r="11419" spans="1:11" ht="18" customHeight="1" x14ac:dyDescent="0.25">
      <c r="A11419" s="9"/>
      <c r="B11419" s="9"/>
      <c r="C11419" s="9"/>
      <c r="D11419" s="9"/>
      <c r="E11419" s="9"/>
      <c r="F11419" s="9"/>
      <c r="G11419" s="91" t="s">
        <v>3912</v>
      </c>
      <c r="H11419" s="91"/>
      <c r="I11419" s="91"/>
      <c r="J11419" s="91"/>
      <c r="K11419" s="28">
        <f>SUM(K11417:K11418)</f>
        <v>13.53</v>
      </c>
    </row>
    <row r="11420" spans="1:11" ht="15" customHeight="1" x14ac:dyDescent="0.25">
      <c r="A11420" s="9"/>
      <c r="B11420" s="9"/>
      <c r="C11420" s="9"/>
      <c r="D11420" s="9"/>
      <c r="E11420" s="9"/>
      <c r="F11420" s="9"/>
      <c r="G11420" s="92" t="s">
        <v>3913</v>
      </c>
      <c r="H11420" s="92"/>
      <c r="I11420" s="92"/>
      <c r="J11420" s="92"/>
      <c r="K11420" s="29">
        <f>ROUND(SUM(K11415,K11419),2)</f>
        <v>114.41</v>
      </c>
    </row>
    <row r="11421" spans="1:11" ht="9.9499999999999993" customHeight="1" x14ac:dyDescent="0.25">
      <c r="A11421" s="9"/>
      <c r="B11421" s="9"/>
      <c r="C11421" s="9"/>
      <c r="D11421" s="9"/>
      <c r="E11421" s="9"/>
      <c r="F11421" s="9"/>
      <c r="G11421" s="100"/>
      <c r="H11421" s="100"/>
      <c r="I11421" s="100"/>
      <c r="J11421" s="100"/>
      <c r="K11421" s="100"/>
    </row>
    <row r="11422" spans="1:11" ht="20.100000000000001" customHeight="1" x14ac:dyDescent="0.25">
      <c r="A11422" s="99" t="s">
        <v>2993</v>
      </c>
      <c r="B11422" s="99"/>
      <c r="C11422" s="99"/>
      <c r="D11422" s="99"/>
      <c r="E11422" s="99"/>
      <c r="F11422" s="99"/>
      <c r="G11422" s="99"/>
      <c r="H11422" s="99"/>
      <c r="I11422" s="99"/>
      <c r="J11422" s="99"/>
      <c r="K11422" s="99"/>
    </row>
    <row r="11423" spans="1:11" ht="15" customHeight="1" x14ac:dyDescent="0.25">
      <c r="A11423" s="93" t="s">
        <v>3916</v>
      </c>
      <c r="B11423" s="93"/>
      <c r="C11423" s="93"/>
      <c r="D11423" s="94" t="s">
        <v>3</v>
      </c>
      <c r="E11423" s="94"/>
      <c r="F11423" s="23" t="s">
        <v>4</v>
      </c>
      <c r="G11423" s="94" t="s">
        <v>3894</v>
      </c>
      <c r="H11423" s="94"/>
      <c r="I11423" s="94" t="s">
        <v>3895</v>
      </c>
      <c r="J11423" s="94"/>
      <c r="K11423" s="23" t="s">
        <v>3896</v>
      </c>
    </row>
    <row r="11424" spans="1:11" ht="38.1" customHeight="1" x14ac:dyDescent="0.25">
      <c r="A11424" s="24" t="s">
        <v>3973</v>
      </c>
      <c r="B11424" s="95" t="s">
        <v>3974</v>
      </c>
      <c r="C11424" s="95"/>
      <c r="D11424" s="96" t="s">
        <v>20</v>
      </c>
      <c r="E11424" s="96"/>
      <c r="F11424" s="24" t="s">
        <v>3936</v>
      </c>
      <c r="G11424" s="97">
        <v>6.3E-3</v>
      </c>
      <c r="H11424" s="97"/>
      <c r="I11424" s="98">
        <v>94.61</v>
      </c>
      <c r="J11424" s="98"/>
      <c r="K11424" s="27">
        <f>TRUNC(TRUNC(G11424,8)*I11424,2)</f>
        <v>0.59</v>
      </c>
    </row>
    <row r="11425" spans="1:11" ht="38.1" customHeight="1" x14ac:dyDescent="0.25">
      <c r="A11425" s="24" t="s">
        <v>3975</v>
      </c>
      <c r="B11425" s="95" t="s">
        <v>3976</v>
      </c>
      <c r="C11425" s="95"/>
      <c r="D11425" s="96" t="s">
        <v>20</v>
      </c>
      <c r="E11425" s="96"/>
      <c r="F11425" s="24" t="s">
        <v>30</v>
      </c>
      <c r="G11425" s="97">
        <v>1.0200000000000001E-2</v>
      </c>
      <c r="H11425" s="97"/>
      <c r="I11425" s="98">
        <v>370.94</v>
      </c>
      <c r="J11425" s="98"/>
      <c r="K11425" s="27">
        <f>TRUNC(TRUNC(G11425,8)*I11425,2)</f>
        <v>3.78</v>
      </c>
    </row>
    <row r="11426" spans="1:11" ht="29.1" customHeight="1" x14ac:dyDescent="0.25">
      <c r="A11426" s="24" t="s">
        <v>3977</v>
      </c>
      <c r="B11426" s="95" t="s">
        <v>3978</v>
      </c>
      <c r="C11426" s="95"/>
      <c r="D11426" s="96" t="s">
        <v>20</v>
      </c>
      <c r="E11426" s="96"/>
      <c r="F11426" s="24" t="s">
        <v>3936</v>
      </c>
      <c r="G11426" s="97">
        <v>4.8999999999999998E-3</v>
      </c>
      <c r="H11426" s="97"/>
      <c r="I11426" s="98">
        <v>74.180000000000007</v>
      </c>
      <c r="J11426" s="98"/>
      <c r="K11426" s="27">
        <f>TRUNC(TRUNC(G11426,8)*I11426,2)</f>
        <v>0.36</v>
      </c>
    </row>
    <row r="11427" spans="1:11" ht="29.1" customHeight="1" x14ac:dyDescent="0.25">
      <c r="A11427" s="24" t="s">
        <v>3979</v>
      </c>
      <c r="B11427" s="95" t="s">
        <v>3980</v>
      </c>
      <c r="C11427" s="95"/>
      <c r="D11427" s="96" t="s">
        <v>20</v>
      </c>
      <c r="E11427" s="96"/>
      <c r="F11427" s="24" t="s">
        <v>30</v>
      </c>
      <c r="G11427" s="97">
        <v>5.5999999999999999E-3</v>
      </c>
      <c r="H11427" s="97"/>
      <c r="I11427" s="98">
        <v>166.79</v>
      </c>
      <c r="J11427" s="98"/>
      <c r="K11427" s="27">
        <f>TRUNC(TRUNC(G11427,8)*I11427,2)</f>
        <v>0.93</v>
      </c>
    </row>
    <row r="11428" spans="1:11" ht="18" customHeight="1" x14ac:dyDescent="0.25">
      <c r="A11428" s="9"/>
      <c r="B11428" s="9"/>
      <c r="C11428" s="9"/>
      <c r="D11428" s="9"/>
      <c r="E11428" s="9"/>
      <c r="F11428" s="9"/>
      <c r="G11428" s="91" t="s">
        <v>3919</v>
      </c>
      <c r="H11428" s="91"/>
      <c r="I11428" s="91"/>
      <c r="J11428" s="91"/>
      <c r="K11428" s="28">
        <f>SUM(K11424:K11427)</f>
        <v>5.66</v>
      </c>
    </row>
    <row r="11429" spans="1:11" ht="15" customHeight="1" x14ac:dyDescent="0.25">
      <c r="A11429" s="9"/>
      <c r="B11429" s="9"/>
      <c r="C11429" s="9"/>
      <c r="D11429" s="9"/>
      <c r="E11429" s="9"/>
      <c r="F11429" s="9"/>
      <c r="G11429" s="92" t="s">
        <v>3913</v>
      </c>
      <c r="H11429" s="92"/>
      <c r="I11429" s="92"/>
      <c r="J11429" s="92"/>
      <c r="K11429" s="29">
        <f>ROUND(SUM(K11428),2)</f>
        <v>5.66</v>
      </c>
    </row>
    <row r="11430" spans="1:11" ht="9.9499999999999993" customHeight="1" x14ac:dyDescent="0.25">
      <c r="A11430" s="9"/>
      <c r="B11430" s="9"/>
      <c r="C11430" s="9"/>
      <c r="D11430" s="9"/>
      <c r="E11430" s="9"/>
      <c r="F11430" s="9"/>
      <c r="G11430" s="100"/>
      <c r="H11430" s="100"/>
      <c r="I11430" s="100"/>
      <c r="J11430" s="100"/>
      <c r="K11430" s="100"/>
    </row>
    <row r="11431" spans="1:11" ht="20.100000000000001" customHeight="1" x14ac:dyDescent="0.25">
      <c r="A11431" s="99" t="s">
        <v>2994</v>
      </c>
      <c r="B11431" s="99"/>
      <c r="C11431" s="99"/>
      <c r="D11431" s="99"/>
      <c r="E11431" s="99"/>
      <c r="F11431" s="99"/>
      <c r="G11431" s="99"/>
      <c r="H11431" s="99"/>
      <c r="I11431" s="99"/>
      <c r="J11431" s="99"/>
      <c r="K11431" s="99"/>
    </row>
    <row r="11432" spans="1:11" ht="15" customHeight="1" x14ac:dyDescent="0.25">
      <c r="A11432" s="93" t="s">
        <v>3916</v>
      </c>
      <c r="B11432" s="93"/>
      <c r="C11432" s="93"/>
      <c r="D11432" s="94" t="s">
        <v>3</v>
      </c>
      <c r="E11432" s="94"/>
      <c r="F11432" s="23" t="s">
        <v>4</v>
      </c>
      <c r="G11432" s="94" t="s">
        <v>3894</v>
      </c>
      <c r="H11432" s="94"/>
      <c r="I11432" s="94" t="s">
        <v>3895</v>
      </c>
      <c r="J11432" s="94"/>
      <c r="K11432" s="23" t="s">
        <v>3896</v>
      </c>
    </row>
    <row r="11433" spans="1:11" ht="38.1" customHeight="1" x14ac:dyDescent="0.25">
      <c r="A11433" s="24" t="s">
        <v>3973</v>
      </c>
      <c r="B11433" s="95" t="s">
        <v>3974</v>
      </c>
      <c r="C11433" s="95"/>
      <c r="D11433" s="96" t="s">
        <v>20</v>
      </c>
      <c r="E11433" s="96"/>
      <c r="F11433" s="24" t="s">
        <v>3936</v>
      </c>
      <c r="G11433" s="97">
        <v>1.2999999999999999E-3</v>
      </c>
      <c r="H11433" s="97"/>
      <c r="I11433" s="98">
        <v>94.61</v>
      </c>
      <c r="J11433" s="98"/>
      <c r="K11433" s="27">
        <f>TRUNC(TRUNC(G11433,8)*I11433,2)</f>
        <v>0.12</v>
      </c>
    </row>
    <row r="11434" spans="1:11" ht="38.1" customHeight="1" x14ac:dyDescent="0.25">
      <c r="A11434" s="24" t="s">
        <v>3975</v>
      </c>
      <c r="B11434" s="95" t="s">
        <v>3976</v>
      </c>
      <c r="C11434" s="95"/>
      <c r="D11434" s="96" t="s">
        <v>20</v>
      </c>
      <c r="E11434" s="96"/>
      <c r="F11434" s="24" t="s">
        <v>30</v>
      </c>
      <c r="G11434" s="97">
        <v>3.0999999999999999E-3</v>
      </c>
      <c r="H11434" s="97"/>
      <c r="I11434" s="98">
        <v>370.94</v>
      </c>
      <c r="J11434" s="98"/>
      <c r="K11434" s="27">
        <f>TRUNC(TRUNC(G11434,8)*I11434,2)</f>
        <v>1.1399999999999999</v>
      </c>
    </row>
    <row r="11435" spans="1:11" ht="18" customHeight="1" x14ac:dyDescent="0.25">
      <c r="A11435" s="9"/>
      <c r="B11435" s="9"/>
      <c r="C11435" s="9"/>
      <c r="D11435" s="9"/>
      <c r="E11435" s="9"/>
      <c r="F11435" s="9"/>
      <c r="G11435" s="91" t="s">
        <v>3919</v>
      </c>
      <c r="H11435" s="91"/>
      <c r="I11435" s="91"/>
      <c r="J11435" s="91"/>
      <c r="K11435" s="28">
        <f>SUM(K11433:K11434)</f>
        <v>1.2599999999999998</v>
      </c>
    </row>
    <row r="11436" spans="1:11" ht="15" customHeight="1" x14ac:dyDescent="0.25">
      <c r="A11436" s="9"/>
      <c r="B11436" s="9"/>
      <c r="C11436" s="9"/>
      <c r="D11436" s="9"/>
      <c r="E11436" s="9"/>
      <c r="F11436" s="9"/>
      <c r="G11436" s="92" t="s">
        <v>3913</v>
      </c>
      <c r="H11436" s="92"/>
      <c r="I11436" s="92"/>
      <c r="J11436" s="92"/>
      <c r="K11436" s="29">
        <f>ROUND(SUM(K11435),2)</f>
        <v>1.26</v>
      </c>
    </row>
    <row r="11437" spans="1:11" ht="9.9499999999999993" customHeight="1" x14ac:dyDescent="0.25">
      <c r="A11437" s="9"/>
      <c r="B11437" s="9"/>
      <c r="C11437" s="9"/>
      <c r="D11437" s="9"/>
      <c r="E11437" s="9"/>
      <c r="F11437" s="9"/>
      <c r="G11437" s="100"/>
      <c r="H11437" s="100"/>
      <c r="I11437" s="100"/>
      <c r="J11437" s="100"/>
      <c r="K11437" s="100"/>
    </row>
    <row r="11438" spans="1:11" ht="20.100000000000001" customHeight="1" x14ac:dyDescent="0.25">
      <c r="A11438" s="99" t="s">
        <v>2995</v>
      </c>
      <c r="B11438" s="99"/>
      <c r="C11438" s="99"/>
      <c r="D11438" s="99"/>
      <c r="E11438" s="99"/>
      <c r="F11438" s="99"/>
      <c r="G11438" s="99"/>
      <c r="H11438" s="99"/>
      <c r="I11438" s="99"/>
      <c r="J11438" s="99"/>
      <c r="K11438" s="99"/>
    </row>
    <row r="11439" spans="1:11" ht="15" customHeight="1" x14ac:dyDescent="0.25">
      <c r="A11439" s="93" t="s">
        <v>3916</v>
      </c>
      <c r="B11439" s="93"/>
      <c r="C11439" s="93"/>
      <c r="D11439" s="94" t="s">
        <v>3</v>
      </c>
      <c r="E11439" s="94"/>
      <c r="F11439" s="23" t="s">
        <v>4</v>
      </c>
      <c r="G11439" s="94" t="s">
        <v>3894</v>
      </c>
      <c r="H11439" s="94"/>
      <c r="I11439" s="94" t="s">
        <v>3895</v>
      </c>
      <c r="J11439" s="94"/>
      <c r="K11439" s="23" t="s">
        <v>3896</v>
      </c>
    </row>
    <row r="11440" spans="1:11" ht="38.1" customHeight="1" x14ac:dyDescent="0.25">
      <c r="A11440" s="24" t="s">
        <v>3973</v>
      </c>
      <c r="B11440" s="95" t="s">
        <v>3974</v>
      </c>
      <c r="C11440" s="95"/>
      <c r="D11440" s="96" t="s">
        <v>20</v>
      </c>
      <c r="E11440" s="96"/>
      <c r="F11440" s="24" t="s">
        <v>3936</v>
      </c>
      <c r="G11440" s="97">
        <v>5.0000000000000001E-4</v>
      </c>
      <c r="H11440" s="97"/>
      <c r="I11440" s="98">
        <v>94.61</v>
      </c>
      <c r="J11440" s="98"/>
      <c r="K11440" s="27">
        <f>TRUNC(TRUNC(G11440,8)*I11440,2)</f>
        <v>0.04</v>
      </c>
    </row>
    <row r="11441" spans="1:11" ht="38.1" customHeight="1" x14ac:dyDescent="0.25">
      <c r="A11441" s="24" t="s">
        <v>3975</v>
      </c>
      <c r="B11441" s="95" t="s">
        <v>3976</v>
      </c>
      <c r="C11441" s="95"/>
      <c r="D11441" s="96" t="s">
        <v>20</v>
      </c>
      <c r="E11441" s="96"/>
      <c r="F11441" s="24" t="s">
        <v>30</v>
      </c>
      <c r="G11441" s="97">
        <v>1.1999999999999999E-3</v>
      </c>
      <c r="H11441" s="97"/>
      <c r="I11441" s="98">
        <v>370.94</v>
      </c>
      <c r="J11441" s="98"/>
      <c r="K11441" s="27">
        <f>TRUNC(TRUNC(G11441,8)*I11441,2)</f>
        <v>0.44</v>
      </c>
    </row>
    <row r="11442" spans="1:11" ht="18" customHeight="1" x14ac:dyDescent="0.25">
      <c r="A11442" s="9"/>
      <c r="B11442" s="9"/>
      <c r="C11442" s="9"/>
      <c r="D11442" s="9"/>
      <c r="E11442" s="9"/>
      <c r="F11442" s="9"/>
      <c r="G11442" s="91" t="s">
        <v>3919</v>
      </c>
      <c r="H11442" s="91"/>
      <c r="I11442" s="91"/>
      <c r="J11442" s="91"/>
      <c r="K11442" s="28">
        <f>SUM(K11440:K11441)</f>
        <v>0.48</v>
      </c>
    </row>
    <row r="11443" spans="1:11" ht="15" customHeight="1" x14ac:dyDescent="0.25">
      <c r="A11443" s="9"/>
      <c r="B11443" s="9"/>
      <c r="C11443" s="9"/>
      <c r="D11443" s="9"/>
      <c r="E11443" s="9"/>
      <c r="F11443" s="9"/>
      <c r="G11443" s="92" t="s">
        <v>3913</v>
      </c>
      <c r="H11443" s="92"/>
      <c r="I11443" s="92"/>
      <c r="J11443" s="92"/>
      <c r="K11443" s="29">
        <f>ROUND(SUM(K11442),2)</f>
        <v>0.48</v>
      </c>
    </row>
    <row r="11444" spans="1:11" ht="9.9499999999999993" customHeight="1" x14ac:dyDescent="0.25">
      <c r="A11444" s="9"/>
      <c r="B11444" s="9"/>
      <c r="C11444" s="9"/>
      <c r="D11444" s="9"/>
      <c r="E11444" s="9"/>
      <c r="F11444" s="9"/>
      <c r="G11444" s="100"/>
      <c r="H11444" s="100"/>
      <c r="I11444" s="100"/>
      <c r="J11444" s="100"/>
      <c r="K11444" s="100"/>
    </row>
    <row r="11445" spans="1:11" ht="20.100000000000001" customHeight="1" x14ac:dyDescent="0.25">
      <c r="A11445" s="99" t="s">
        <v>2996</v>
      </c>
      <c r="B11445" s="99"/>
      <c r="C11445" s="99"/>
      <c r="D11445" s="99"/>
      <c r="E11445" s="99"/>
      <c r="F11445" s="99"/>
      <c r="G11445" s="99"/>
      <c r="H11445" s="99"/>
      <c r="I11445" s="99"/>
      <c r="J11445" s="99"/>
      <c r="K11445" s="99"/>
    </row>
    <row r="11446" spans="1:11" ht="15" customHeight="1" x14ac:dyDescent="0.25">
      <c r="A11446" s="93" t="s">
        <v>3981</v>
      </c>
      <c r="B11446" s="93"/>
      <c r="C11446" s="93"/>
      <c r="D11446" s="94" t="s">
        <v>3</v>
      </c>
      <c r="E11446" s="94"/>
      <c r="F11446" s="23" t="s">
        <v>4</v>
      </c>
      <c r="G11446" s="94" t="s">
        <v>3894</v>
      </c>
      <c r="H11446" s="94"/>
      <c r="I11446" s="94" t="s">
        <v>3895</v>
      </c>
      <c r="J11446" s="94"/>
      <c r="K11446" s="23" t="s">
        <v>3896</v>
      </c>
    </row>
    <row r="11447" spans="1:11" ht="21" customHeight="1" x14ac:dyDescent="0.25">
      <c r="A11447" s="24" t="s">
        <v>70</v>
      </c>
      <c r="B11447" s="95" t="s">
        <v>3982</v>
      </c>
      <c r="C11447" s="95"/>
      <c r="D11447" s="96" t="s">
        <v>25</v>
      </c>
      <c r="E11447" s="96"/>
      <c r="F11447" s="24" t="s">
        <v>61</v>
      </c>
      <c r="G11447" s="97">
        <v>1</v>
      </c>
      <c r="H11447" s="97"/>
      <c r="I11447" s="98">
        <v>28.42</v>
      </c>
      <c r="J11447" s="98"/>
      <c r="K11447" s="27">
        <f>ROUND(ROUND(G11447,8)*I11447,2)</f>
        <v>28.42</v>
      </c>
    </row>
    <row r="11448" spans="1:11" ht="15" customHeight="1" x14ac:dyDescent="0.25">
      <c r="A11448" s="9"/>
      <c r="B11448" s="9"/>
      <c r="C11448" s="9"/>
      <c r="D11448" s="9"/>
      <c r="E11448" s="9"/>
      <c r="F11448" s="9"/>
      <c r="G11448" s="91" t="s">
        <v>3983</v>
      </c>
      <c r="H11448" s="91"/>
      <c r="I11448" s="91"/>
      <c r="J11448" s="91"/>
      <c r="K11448" s="28">
        <f>SUM(K11447:K11447)</f>
        <v>28.42</v>
      </c>
    </row>
    <row r="11449" spans="1:11" ht="15" customHeight="1" x14ac:dyDescent="0.25">
      <c r="A11449" s="9"/>
      <c r="B11449" s="9"/>
      <c r="C11449" s="9"/>
      <c r="D11449" s="9"/>
      <c r="E11449" s="9"/>
      <c r="F11449" s="9"/>
      <c r="G11449" s="92" t="s">
        <v>3913</v>
      </c>
      <c r="H11449" s="92"/>
      <c r="I11449" s="92"/>
      <c r="J11449" s="92"/>
      <c r="K11449" s="29">
        <f>ROUND(SUM(K11448),2)</f>
        <v>28.42</v>
      </c>
    </row>
    <row r="11450" spans="1:11" ht="9.9499999999999993" customHeight="1" x14ac:dyDescent="0.25">
      <c r="A11450" s="9"/>
      <c r="B11450" s="9"/>
      <c r="C11450" s="9"/>
      <c r="D11450" s="9"/>
      <c r="E11450" s="9"/>
      <c r="F11450" s="9"/>
      <c r="G11450" s="100"/>
      <c r="H11450" s="100"/>
      <c r="I11450" s="100"/>
      <c r="J11450" s="100"/>
      <c r="K11450" s="100"/>
    </row>
    <row r="11451" spans="1:11" ht="20.100000000000001" customHeight="1" x14ac:dyDescent="0.25">
      <c r="A11451" s="99" t="s">
        <v>2997</v>
      </c>
      <c r="B11451" s="99"/>
      <c r="C11451" s="99"/>
      <c r="D11451" s="99"/>
      <c r="E11451" s="99"/>
      <c r="F11451" s="99"/>
      <c r="G11451" s="99"/>
      <c r="H11451" s="99"/>
      <c r="I11451" s="99"/>
      <c r="J11451" s="99"/>
      <c r="K11451" s="99"/>
    </row>
    <row r="11452" spans="1:11" ht="15" customHeight="1" x14ac:dyDescent="0.25">
      <c r="A11452" s="93" t="s">
        <v>3916</v>
      </c>
      <c r="B11452" s="93"/>
      <c r="C11452" s="93"/>
      <c r="D11452" s="94" t="s">
        <v>3</v>
      </c>
      <c r="E11452" s="94"/>
      <c r="F11452" s="23" t="s">
        <v>4</v>
      </c>
      <c r="G11452" s="94" t="s">
        <v>3894</v>
      </c>
      <c r="H11452" s="94"/>
      <c r="I11452" s="94" t="s">
        <v>3895</v>
      </c>
      <c r="J11452" s="94"/>
      <c r="K11452" s="23" t="s">
        <v>3896</v>
      </c>
    </row>
    <row r="11453" spans="1:11" ht="38.1" customHeight="1" x14ac:dyDescent="0.25">
      <c r="A11453" s="24" t="s">
        <v>3973</v>
      </c>
      <c r="B11453" s="95" t="s">
        <v>3974</v>
      </c>
      <c r="C11453" s="95"/>
      <c r="D11453" s="96" t="s">
        <v>20</v>
      </c>
      <c r="E11453" s="96"/>
      <c r="F11453" s="24" t="s">
        <v>3936</v>
      </c>
      <c r="G11453" s="97">
        <v>1.2999999999999999E-3</v>
      </c>
      <c r="H11453" s="97"/>
      <c r="I11453" s="98">
        <v>94.61</v>
      </c>
      <c r="J11453" s="98"/>
      <c r="K11453" s="27">
        <f>TRUNC(TRUNC(G11453,8)*I11453,2)</f>
        <v>0.12</v>
      </c>
    </row>
    <row r="11454" spans="1:11" ht="38.1" customHeight="1" x14ac:dyDescent="0.25">
      <c r="A11454" s="24" t="s">
        <v>3975</v>
      </c>
      <c r="B11454" s="95" t="s">
        <v>3976</v>
      </c>
      <c r="C11454" s="95"/>
      <c r="D11454" s="96" t="s">
        <v>20</v>
      </c>
      <c r="E11454" s="96"/>
      <c r="F11454" s="24" t="s">
        <v>30</v>
      </c>
      <c r="G11454" s="97">
        <v>3.0999999999999999E-3</v>
      </c>
      <c r="H11454" s="97"/>
      <c r="I11454" s="98">
        <v>370.94</v>
      </c>
      <c r="J11454" s="98"/>
      <c r="K11454" s="27">
        <f>TRUNC(TRUNC(G11454,8)*I11454,2)</f>
        <v>1.1399999999999999</v>
      </c>
    </row>
    <row r="11455" spans="1:11" ht="18" customHeight="1" x14ac:dyDescent="0.25">
      <c r="A11455" s="9"/>
      <c r="B11455" s="9"/>
      <c r="C11455" s="9"/>
      <c r="D11455" s="9"/>
      <c r="E11455" s="9"/>
      <c r="F11455" s="9"/>
      <c r="G11455" s="91" t="s">
        <v>3919</v>
      </c>
      <c r="H11455" s="91"/>
      <c r="I11455" s="91"/>
      <c r="J11455" s="91"/>
      <c r="K11455" s="28">
        <f>SUM(K11453:K11454)</f>
        <v>1.2599999999999998</v>
      </c>
    </row>
    <row r="11456" spans="1:11" ht="15" customHeight="1" x14ac:dyDescent="0.25">
      <c r="A11456" s="9"/>
      <c r="B11456" s="9"/>
      <c r="C11456" s="9"/>
      <c r="D11456" s="9"/>
      <c r="E11456" s="9"/>
      <c r="F11456" s="9"/>
      <c r="G11456" s="92" t="s">
        <v>3913</v>
      </c>
      <c r="H11456" s="92"/>
      <c r="I11456" s="92"/>
      <c r="J11456" s="92"/>
      <c r="K11456" s="29">
        <f>ROUND(SUM(K11455),2)</f>
        <v>1.26</v>
      </c>
    </row>
    <row r="11457" spans="1:11" ht="9.9499999999999993" customHeight="1" x14ac:dyDescent="0.25">
      <c r="A11457" s="9"/>
      <c r="B11457" s="9"/>
      <c r="C11457" s="9"/>
      <c r="D11457" s="9"/>
      <c r="E11457" s="9"/>
      <c r="F11457" s="9"/>
      <c r="G11457" s="100"/>
      <c r="H11457" s="100"/>
      <c r="I11457" s="100"/>
      <c r="J11457" s="100"/>
      <c r="K11457" s="100"/>
    </row>
    <row r="11458" spans="1:11" ht="20.100000000000001" customHeight="1" x14ac:dyDescent="0.25">
      <c r="A11458" s="99" t="s">
        <v>2998</v>
      </c>
      <c r="B11458" s="99"/>
      <c r="C11458" s="99"/>
      <c r="D11458" s="99"/>
      <c r="E11458" s="99"/>
      <c r="F11458" s="99"/>
      <c r="G11458" s="99"/>
      <c r="H11458" s="99"/>
      <c r="I11458" s="99"/>
      <c r="J11458" s="99"/>
      <c r="K11458" s="99"/>
    </row>
    <row r="11459" spans="1:11" ht="12.95" customHeight="1" x14ac:dyDescent="0.25">
      <c r="A11459" s="107" t="s">
        <v>3984</v>
      </c>
      <c r="B11459" s="107"/>
      <c r="C11459" s="107"/>
      <c r="D11459" s="108" t="s">
        <v>3985</v>
      </c>
      <c r="E11459" s="87" t="s">
        <v>3986</v>
      </c>
      <c r="F11459" s="87"/>
      <c r="G11459" s="87" t="s">
        <v>3987</v>
      </c>
      <c r="H11459" s="87"/>
      <c r="I11459" s="87"/>
      <c r="J11459" s="87"/>
      <c r="K11459" s="87" t="s">
        <v>3988</v>
      </c>
    </row>
    <row r="11460" spans="1:11" ht="12" customHeight="1" x14ac:dyDescent="0.25">
      <c r="A11460" s="107"/>
      <c r="B11460" s="107"/>
      <c r="C11460" s="107"/>
      <c r="D11460" s="108"/>
      <c r="E11460" s="23" t="s">
        <v>3989</v>
      </c>
      <c r="F11460" s="23" t="s">
        <v>3990</v>
      </c>
      <c r="G11460" s="94" t="s">
        <v>3989</v>
      </c>
      <c r="H11460" s="94"/>
      <c r="I11460" s="94" t="s">
        <v>3990</v>
      </c>
      <c r="J11460" s="94"/>
      <c r="K11460" s="87"/>
    </row>
    <row r="11461" spans="1:11" ht="15" customHeight="1" x14ac:dyDescent="0.25">
      <c r="A11461" s="6" t="s">
        <v>3991</v>
      </c>
      <c r="B11461" s="104" t="s">
        <v>3992</v>
      </c>
      <c r="C11461" s="104"/>
      <c r="D11461" s="31">
        <v>1</v>
      </c>
      <c r="E11461" s="32">
        <v>0.34</v>
      </c>
      <c r="F11461" s="32">
        <v>0.66</v>
      </c>
      <c r="G11461" s="105">
        <v>355.46550000000002</v>
      </c>
      <c r="H11461" s="105"/>
      <c r="I11461" s="105">
        <v>95.872399999999999</v>
      </c>
      <c r="J11461" s="105"/>
      <c r="K11461" s="33">
        <f>ROUND(D11461*(ROUND(E11461*G11461,4)+ROUND(F11461*I11461,4)),4)</f>
        <v>184.13409999999999</v>
      </c>
    </row>
    <row r="11462" spans="1:11" ht="15" customHeight="1" x14ac:dyDescent="0.25">
      <c r="A11462" s="6" t="s">
        <v>3993</v>
      </c>
      <c r="B11462" s="104" t="s">
        <v>3994</v>
      </c>
      <c r="C11462" s="104"/>
      <c r="D11462" s="31">
        <v>1</v>
      </c>
      <c r="E11462" s="32">
        <v>1</v>
      </c>
      <c r="F11462" s="32">
        <v>0</v>
      </c>
      <c r="G11462" s="105">
        <v>365.3972</v>
      </c>
      <c r="H11462" s="105"/>
      <c r="I11462" s="105">
        <v>147.8879</v>
      </c>
      <c r="J11462" s="105"/>
      <c r="K11462" s="33">
        <f>ROUND(D11462*(ROUND(E11462*G11462,4)+ROUND(F11462*I11462,4)),4)</f>
        <v>365.3972</v>
      </c>
    </row>
    <row r="11463" spans="1:11" ht="15" customHeight="1" x14ac:dyDescent="0.25">
      <c r="A11463" s="6" t="s">
        <v>3995</v>
      </c>
      <c r="B11463" s="104" t="s">
        <v>3996</v>
      </c>
      <c r="C11463" s="104"/>
      <c r="D11463" s="31">
        <v>1</v>
      </c>
      <c r="E11463" s="32">
        <v>0.97</v>
      </c>
      <c r="F11463" s="32">
        <v>0.03</v>
      </c>
      <c r="G11463" s="105">
        <v>324.64210000000003</v>
      </c>
      <c r="H11463" s="105"/>
      <c r="I11463" s="105">
        <v>159.20740000000001</v>
      </c>
      <c r="J11463" s="105"/>
      <c r="K11463" s="33">
        <f>ROUND(D11463*(ROUND(E11463*G11463,4)+ROUND(F11463*I11463,4)),4)</f>
        <v>319.67899999999997</v>
      </c>
    </row>
    <row r="11464" spans="1:11" ht="15.95" customHeight="1" x14ac:dyDescent="0.25">
      <c r="A11464" s="6" t="s">
        <v>3997</v>
      </c>
      <c r="B11464" s="104" t="s">
        <v>3998</v>
      </c>
      <c r="C11464" s="104"/>
      <c r="D11464" s="31">
        <v>1</v>
      </c>
      <c r="E11464" s="32">
        <v>0.79</v>
      </c>
      <c r="F11464" s="32">
        <v>0.21</v>
      </c>
      <c r="G11464" s="105">
        <v>284.72230000000002</v>
      </c>
      <c r="H11464" s="105"/>
      <c r="I11464" s="105">
        <v>125.70480000000001</v>
      </c>
      <c r="J11464" s="105"/>
      <c r="K11464" s="33">
        <f>ROUND(D11464*(ROUND(E11464*G11464,4)+ROUND(F11464*I11464,4)),4)</f>
        <v>251.32859999999999</v>
      </c>
    </row>
    <row r="11465" spans="1:11" ht="15" customHeight="1" x14ac:dyDescent="0.25">
      <c r="A11465" s="1"/>
      <c r="B11465" s="1"/>
      <c r="C11465" s="1"/>
      <c r="D11465" s="1"/>
      <c r="E11465" s="1"/>
      <c r="F11465" s="1"/>
      <c r="G11465" s="85" t="s">
        <v>3999</v>
      </c>
      <c r="H11465" s="85"/>
      <c r="I11465" s="85"/>
      <c r="J11465" s="85"/>
      <c r="K11465" s="34">
        <f>SUM(K11460:K11464)</f>
        <v>1120.5389</v>
      </c>
    </row>
    <row r="11466" spans="1:11" ht="20.100000000000001" customHeight="1" x14ac:dyDescent="0.25">
      <c r="A11466" s="106" t="s">
        <v>4000</v>
      </c>
      <c r="B11466" s="106"/>
      <c r="C11466" s="106"/>
      <c r="D11466" s="106"/>
      <c r="E11466" s="106"/>
      <c r="F11466" s="2" t="s">
        <v>4</v>
      </c>
      <c r="G11466" s="87" t="s">
        <v>4001</v>
      </c>
      <c r="H11466" s="87"/>
      <c r="I11466" s="87" t="s">
        <v>4002</v>
      </c>
      <c r="J11466" s="87"/>
      <c r="K11466" s="2" t="s">
        <v>3988</v>
      </c>
    </row>
    <row r="11467" spans="1:11" ht="15" customHeight="1" x14ac:dyDescent="0.25">
      <c r="A11467" s="6" t="s">
        <v>4003</v>
      </c>
      <c r="B11467" s="101" t="s">
        <v>4004</v>
      </c>
      <c r="C11467" s="101"/>
      <c r="D11467" s="101"/>
      <c r="E11467" s="101"/>
      <c r="F11467" s="6" t="s">
        <v>3940</v>
      </c>
      <c r="G11467" s="114">
        <v>1</v>
      </c>
      <c r="H11467" s="114"/>
      <c r="I11467" s="115">
        <v>22.527200000000001</v>
      </c>
      <c r="J11467" s="115"/>
      <c r="K11467" s="35">
        <f>ROUND(ROUND(G11467,5)*I11467,4)</f>
        <v>22.527200000000001</v>
      </c>
    </row>
    <row r="11468" spans="1:11" ht="15" customHeight="1" x14ac:dyDescent="0.25">
      <c r="A11468" s="1"/>
      <c r="B11468" s="1"/>
      <c r="C11468" s="1"/>
      <c r="D11468" s="1"/>
      <c r="E11468" s="1"/>
      <c r="F11468" s="1"/>
      <c r="G11468" s="85" t="s">
        <v>4005</v>
      </c>
      <c r="H11468" s="85"/>
      <c r="I11468" s="85"/>
      <c r="J11468" s="85"/>
      <c r="K11468" s="36">
        <f>SUM(K11467:K11467)</f>
        <v>22.527200000000001</v>
      </c>
    </row>
    <row r="11469" spans="1:11" ht="15" customHeight="1" x14ac:dyDescent="0.25">
      <c r="A11469" s="9"/>
      <c r="B11469" s="9"/>
      <c r="C11469" s="9"/>
      <c r="D11469" s="9"/>
      <c r="E11469" s="9"/>
      <c r="F11469" s="9"/>
      <c r="G11469" s="92" t="s">
        <v>4006</v>
      </c>
      <c r="H11469" s="92"/>
      <c r="I11469" s="92"/>
      <c r="J11469" s="92"/>
      <c r="K11469" s="33">
        <f>SUM(K11465,K11468)</f>
        <v>1143.0661</v>
      </c>
    </row>
    <row r="11470" spans="1:11" ht="15" customHeight="1" x14ac:dyDescent="0.25">
      <c r="A11470" s="9"/>
      <c r="B11470" s="9"/>
      <c r="C11470" s="9"/>
      <c r="D11470" s="9"/>
      <c r="E11470" s="9"/>
      <c r="F11470" s="9"/>
      <c r="G11470" s="92" t="s">
        <v>4007</v>
      </c>
      <c r="H11470" s="92"/>
      <c r="I11470" s="92"/>
      <c r="J11470" s="92"/>
      <c r="K11470" s="37">
        <v>113.18</v>
      </c>
    </row>
    <row r="11471" spans="1:11" ht="15" customHeight="1" x14ac:dyDescent="0.25">
      <c r="A11471" s="9"/>
      <c r="B11471" s="9"/>
      <c r="C11471" s="9"/>
      <c r="D11471" s="9"/>
      <c r="E11471" s="9"/>
      <c r="F11471" s="9"/>
      <c r="G11471" s="92" t="s">
        <v>4008</v>
      </c>
      <c r="H11471" s="92"/>
      <c r="I11471" s="92"/>
      <c r="J11471" s="92"/>
      <c r="K11471" s="33">
        <f>ROUND(K11469/K11470,4)</f>
        <v>10.099500000000001</v>
      </c>
    </row>
    <row r="11472" spans="1:11" ht="15" customHeight="1" x14ac:dyDescent="0.25">
      <c r="A11472" s="9"/>
      <c r="B11472" s="9"/>
      <c r="C11472" s="9"/>
      <c r="D11472" s="9"/>
      <c r="E11472" s="9"/>
      <c r="F11472" s="9"/>
      <c r="G11472" s="92" t="s">
        <v>4009</v>
      </c>
      <c r="H11472" s="92"/>
      <c r="I11472" s="92"/>
      <c r="J11472" s="92"/>
      <c r="K11472" s="33">
        <f>ROUND(K11471*0.00746,4)</f>
        <v>7.5300000000000006E-2</v>
      </c>
    </row>
    <row r="11473" spans="1:11" ht="20.100000000000001" customHeight="1" x14ac:dyDescent="0.25">
      <c r="A11473" s="106" t="s">
        <v>4010</v>
      </c>
      <c r="B11473" s="106"/>
      <c r="C11473" s="106"/>
      <c r="D11473" s="106"/>
      <c r="E11473" s="106"/>
      <c r="F11473" s="2" t="s">
        <v>4</v>
      </c>
      <c r="G11473" s="87" t="s">
        <v>4001</v>
      </c>
      <c r="H11473" s="87"/>
      <c r="I11473" s="87" t="s">
        <v>3895</v>
      </c>
      <c r="J11473" s="87"/>
      <c r="K11473" s="2" t="s">
        <v>4011</v>
      </c>
    </row>
    <row r="11474" spans="1:11" ht="15" customHeight="1" x14ac:dyDescent="0.25">
      <c r="A11474" s="6" t="s">
        <v>4012</v>
      </c>
      <c r="B11474" s="104" t="s">
        <v>4013</v>
      </c>
      <c r="C11474" s="104"/>
      <c r="D11474" s="104"/>
      <c r="E11474" s="104"/>
      <c r="F11474" s="6" t="s">
        <v>77</v>
      </c>
      <c r="G11474" s="113">
        <v>1</v>
      </c>
      <c r="H11474" s="113"/>
      <c r="I11474" s="105">
        <v>195.03</v>
      </c>
      <c r="J11474" s="105"/>
      <c r="K11474" s="33">
        <f>ROUND(ROUND(G11474,5)*I11474,4)</f>
        <v>195.03</v>
      </c>
    </row>
    <row r="11475" spans="1:11" ht="15" customHeight="1" x14ac:dyDescent="0.25">
      <c r="A11475" s="1"/>
      <c r="B11475" s="1"/>
      <c r="C11475" s="1"/>
      <c r="D11475" s="1"/>
      <c r="E11475" s="1"/>
      <c r="F11475" s="1"/>
      <c r="G11475" s="85" t="s">
        <v>4014</v>
      </c>
      <c r="H11475" s="85"/>
      <c r="I11475" s="85"/>
      <c r="J11475" s="85"/>
      <c r="K11475" s="34">
        <f>SUM(K11474:K11474)</f>
        <v>195.03</v>
      </c>
    </row>
    <row r="11476" spans="1:11" ht="15" customHeight="1" x14ac:dyDescent="0.25">
      <c r="A11476" s="106" t="s">
        <v>4015</v>
      </c>
      <c r="B11476" s="106"/>
      <c r="C11476" s="106"/>
      <c r="D11476" s="23" t="s">
        <v>4016</v>
      </c>
      <c r="E11476" s="94" t="s">
        <v>4017</v>
      </c>
      <c r="F11476" s="94"/>
      <c r="G11476" s="94" t="s">
        <v>4001</v>
      </c>
      <c r="H11476" s="94"/>
      <c r="I11476" s="94" t="s">
        <v>3895</v>
      </c>
      <c r="J11476" s="94"/>
      <c r="K11476" s="23" t="s">
        <v>4011</v>
      </c>
    </row>
    <row r="11477" spans="1:11" ht="20.100000000000001" customHeight="1" x14ac:dyDescent="0.25">
      <c r="A11477" s="38" t="s">
        <v>4012</v>
      </c>
      <c r="B11477" s="109" t="s">
        <v>4018</v>
      </c>
      <c r="C11477" s="109"/>
      <c r="D11477" s="38" t="s">
        <v>4019</v>
      </c>
      <c r="E11477" s="110" t="s">
        <v>4020</v>
      </c>
      <c r="F11477" s="110"/>
      <c r="G11477" s="111">
        <v>2.2000000000000002</v>
      </c>
      <c r="H11477" s="111"/>
      <c r="I11477" s="112">
        <v>3.47</v>
      </c>
      <c r="J11477" s="112"/>
      <c r="K11477" s="41">
        <f>ROUND(ROUND(G11477,5)*I11477,4)</f>
        <v>7.6340000000000003</v>
      </c>
    </row>
    <row r="11478" spans="1:11" ht="15" customHeight="1" x14ac:dyDescent="0.25">
      <c r="A11478" s="1"/>
      <c r="B11478" s="1"/>
      <c r="C11478" s="1"/>
      <c r="D11478" s="1"/>
      <c r="E11478" s="1"/>
      <c r="F11478" s="1"/>
      <c r="G11478" s="85" t="s">
        <v>4021</v>
      </c>
      <c r="H11478" s="85"/>
      <c r="I11478" s="85"/>
      <c r="J11478" s="85"/>
      <c r="K11478" s="33">
        <f>SUM(K11477:K11477)</f>
        <v>7.6340000000000003</v>
      </c>
    </row>
    <row r="11479" spans="1:11" ht="12.95" customHeight="1" x14ac:dyDescent="0.25">
      <c r="A11479" s="106" t="s">
        <v>4022</v>
      </c>
      <c r="B11479" s="106"/>
      <c r="C11479" s="94" t="s">
        <v>4023</v>
      </c>
      <c r="D11479" s="94" t="s">
        <v>5</v>
      </c>
      <c r="E11479" s="94" t="s">
        <v>4024</v>
      </c>
      <c r="F11479" s="94"/>
      <c r="G11479" s="94" t="s">
        <v>4025</v>
      </c>
      <c r="H11479" s="94"/>
      <c r="I11479" s="94" t="s">
        <v>2086</v>
      </c>
      <c r="J11479" s="94"/>
      <c r="K11479" s="94" t="s">
        <v>4011</v>
      </c>
    </row>
    <row r="11480" spans="1:11" ht="12" customHeight="1" x14ac:dyDescent="0.25">
      <c r="A11480" s="106"/>
      <c r="B11480" s="106"/>
      <c r="C11480" s="94"/>
      <c r="D11480" s="94"/>
      <c r="E11480" s="23" t="s">
        <v>2092</v>
      </c>
      <c r="F11480" s="23" t="s">
        <v>4026</v>
      </c>
      <c r="G11480" s="23" t="s">
        <v>2092</v>
      </c>
      <c r="H11480" s="23" t="s">
        <v>4026</v>
      </c>
      <c r="I11480" s="23" t="s">
        <v>2092</v>
      </c>
      <c r="J11480" s="23" t="s">
        <v>4026</v>
      </c>
      <c r="K11480" s="94"/>
    </row>
    <row r="11481" spans="1:11" ht="27.95" customHeight="1" x14ac:dyDescent="0.25">
      <c r="A11481" s="38" t="s">
        <v>4012</v>
      </c>
      <c r="B11481" s="39" t="s">
        <v>4018</v>
      </c>
      <c r="C11481" s="38" t="s">
        <v>4027</v>
      </c>
      <c r="D11481" s="40">
        <v>2.2000000000000002</v>
      </c>
      <c r="E11481" s="42">
        <v>0</v>
      </c>
      <c r="F11481" s="43">
        <v>1.25</v>
      </c>
      <c r="G11481" s="42">
        <v>0</v>
      </c>
      <c r="H11481" s="43">
        <v>1</v>
      </c>
      <c r="I11481" s="42">
        <v>0</v>
      </c>
      <c r="J11481" s="43">
        <v>0.82</v>
      </c>
      <c r="K11481" s="41">
        <f>ROUND(D11481*(ROUND(E11481*F11481,4)+ROUND(G11481*H11481,4)+ROUND(I11481*J11481,4)),4)</f>
        <v>0</v>
      </c>
    </row>
    <row r="11482" spans="1:11" ht="15" customHeight="1" x14ac:dyDescent="0.25">
      <c r="A11482" s="1"/>
      <c r="B11482" s="1"/>
      <c r="C11482" s="1"/>
      <c r="D11482" s="1"/>
      <c r="E11482" s="1"/>
      <c r="F11482" s="1"/>
      <c r="G11482" s="85" t="s">
        <v>4028</v>
      </c>
      <c r="H11482" s="85"/>
      <c r="I11482" s="85"/>
      <c r="J11482" s="85"/>
      <c r="K11482" s="33">
        <f>SUM(K11480:K11481)</f>
        <v>0</v>
      </c>
    </row>
    <row r="11483" spans="1:11" ht="15" customHeight="1" x14ac:dyDescent="0.25">
      <c r="A11483" s="9"/>
      <c r="B11483" s="9"/>
      <c r="C11483" s="9"/>
      <c r="D11483" s="9"/>
      <c r="E11483" s="9"/>
      <c r="F11483" s="9"/>
      <c r="G11483" s="92" t="s">
        <v>4029</v>
      </c>
      <c r="H11483" s="92"/>
      <c r="I11483" s="92"/>
      <c r="J11483" s="92"/>
      <c r="K11483" s="33">
        <f>SUM(K11471,K11472,K11475,K11478,K11482)</f>
        <v>212.83879999999999</v>
      </c>
    </row>
    <row r="11484" spans="1:11" ht="15" customHeight="1" x14ac:dyDescent="0.25">
      <c r="A11484" s="9"/>
      <c r="B11484" s="9"/>
      <c r="C11484" s="9"/>
      <c r="D11484" s="9"/>
      <c r="E11484" s="9"/>
      <c r="F11484" s="9"/>
      <c r="G11484" s="92" t="s">
        <v>3913</v>
      </c>
      <c r="H11484" s="92"/>
      <c r="I11484" s="92"/>
      <c r="J11484" s="92"/>
      <c r="K11484" s="29">
        <f>ROUND(SUM(K11483),2)</f>
        <v>212.84</v>
      </c>
    </row>
    <row r="11485" spans="1:11" ht="9.9499999999999993" customHeight="1" x14ac:dyDescent="0.25">
      <c r="A11485" s="9"/>
      <c r="B11485" s="9"/>
      <c r="C11485" s="9"/>
      <c r="D11485" s="9"/>
      <c r="E11485" s="9"/>
      <c r="F11485" s="9"/>
      <c r="G11485" s="100"/>
      <c r="H11485" s="100"/>
      <c r="I11485" s="100"/>
      <c r="J11485" s="100"/>
      <c r="K11485" s="100"/>
    </row>
    <row r="11486" spans="1:11" ht="20.100000000000001" customHeight="1" x14ac:dyDescent="0.25">
      <c r="A11486" s="99" t="s">
        <v>2999</v>
      </c>
      <c r="B11486" s="99"/>
      <c r="C11486" s="99"/>
      <c r="D11486" s="99"/>
      <c r="E11486" s="99"/>
      <c r="F11486" s="99"/>
      <c r="G11486" s="99"/>
      <c r="H11486" s="99"/>
      <c r="I11486" s="99"/>
      <c r="J11486" s="99"/>
      <c r="K11486" s="99"/>
    </row>
    <row r="11487" spans="1:11" ht="15" customHeight="1" x14ac:dyDescent="0.25">
      <c r="A11487" s="93" t="s">
        <v>3916</v>
      </c>
      <c r="B11487" s="93"/>
      <c r="C11487" s="93"/>
      <c r="D11487" s="94" t="s">
        <v>3</v>
      </c>
      <c r="E11487" s="94"/>
      <c r="F11487" s="23" t="s">
        <v>4</v>
      </c>
      <c r="G11487" s="94" t="s">
        <v>3894</v>
      </c>
      <c r="H11487" s="94"/>
      <c r="I11487" s="94" t="s">
        <v>3895</v>
      </c>
      <c r="J11487" s="94"/>
      <c r="K11487" s="23" t="s">
        <v>3896</v>
      </c>
    </row>
    <row r="11488" spans="1:11" ht="45.95" customHeight="1" x14ac:dyDescent="0.25">
      <c r="A11488" s="24" t="s">
        <v>3934</v>
      </c>
      <c r="B11488" s="95" t="s">
        <v>3935</v>
      </c>
      <c r="C11488" s="95"/>
      <c r="D11488" s="96" t="s">
        <v>20</v>
      </c>
      <c r="E11488" s="96"/>
      <c r="F11488" s="24" t="s">
        <v>3936</v>
      </c>
      <c r="G11488" s="97">
        <v>2.5891999999999998E-3</v>
      </c>
      <c r="H11488" s="97"/>
      <c r="I11488" s="98">
        <v>76.52</v>
      </c>
      <c r="J11488" s="98"/>
      <c r="K11488" s="27">
        <f t="shared" ref="K11488:K11493" si="88">TRUNC(TRUNC(G11488,8)*I11488,2)</f>
        <v>0.19</v>
      </c>
    </row>
    <row r="11489" spans="1:11" ht="45.95" customHeight="1" x14ac:dyDescent="0.25">
      <c r="A11489" s="24" t="s">
        <v>28</v>
      </c>
      <c r="B11489" s="95" t="s">
        <v>29</v>
      </c>
      <c r="C11489" s="95"/>
      <c r="D11489" s="96" t="s">
        <v>20</v>
      </c>
      <c r="E11489" s="96"/>
      <c r="F11489" s="24" t="s">
        <v>30</v>
      </c>
      <c r="G11489" s="97">
        <v>1.0702000000000001E-3</v>
      </c>
      <c r="H11489" s="97"/>
      <c r="I11489" s="98">
        <v>322.67</v>
      </c>
      <c r="J11489" s="98"/>
      <c r="K11489" s="27">
        <f t="shared" si="88"/>
        <v>0.34</v>
      </c>
    </row>
    <row r="11490" spans="1:11" ht="29.1" customHeight="1" x14ac:dyDescent="0.25">
      <c r="A11490" s="24" t="s">
        <v>4030</v>
      </c>
      <c r="B11490" s="95" t="s">
        <v>4031</v>
      </c>
      <c r="C11490" s="95"/>
      <c r="D11490" s="96" t="s">
        <v>20</v>
      </c>
      <c r="E11490" s="96"/>
      <c r="F11490" s="24" t="s">
        <v>3936</v>
      </c>
      <c r="G11490" s="97">
        <v>3.3568999999999999E-3</v>
      </c>
      <c r="H11490" s="97"/>
      <c r="I11490" s="98">
        <v>105.44</v>
      </c>
      <c r="J11490" s="98"/>
      <c r="K11490" s="27">
        <f t="shared" si="88"/>
        <v>0.35</v>
      </c>
    </row>
    <row r="11491" spans="1:11" ht="29.1" customHeight="1" x14ac:dyDescent="0.25">
      <c r="A11491" s="24" t="s">
        <v>4032</v>
      </c>
      <c r="B11491" s="95" t="s">
        <v>4033</v>
      </c>
      <c r="C11491" s="95"/>
      <c r="D11491" s="96" t="s">
        <v>20</v>
      </c>
      <c r="E11491" s="96"/>
      <c r="F11491" s="24" t="s">
        <v>30</v>
      </c>
      <c r="G11491" s="97">
        <v>3.0249999999999998E-4</v>
      </c>
      <c r="H11491" s="97"/>
      <c r="I11491" s="98">
        <v>265.02</v>
      </c>
      <c r="J11491" s="98"/>
      <c r="K11491" s="27">
        <f t="shared" si="88"/>
        <v>0.08</v>
      </c>
    </row>
    <row r="11492" spans="1:11" ht="38.1" customHeight="1" x14ac:dyDescent="0.25">
      <c r="A11492" s="24" t="s">
        <v>4034</v>
      </c>
      <c r="B11492" s="95" t="s">
        <v>4035</v>
      </c>
      <c r="C11492" s="95"/>
      <c r="D11492" s="96" t="s">
        <v>20</v>
      </c>
      <c r="E11492" s="96"/>
      <c r="F11492" s="24" t="s">
        <v>3936</v>
      </c>
      <c r="G11492" s="97">
        <v>2.9082999999999999E-3</v>
      </c>
      <c r="H11492" s="97"/>
      <c r="I11492" s="98">
        <v>94.54</v>
      </c>
      <c r="J11492" s="98"/>
      <c r="K11492" s="27">
        <f t="shared" si="88"/>
        <v>0.27</v>
      </c>
    </row>
    <row r="11493" spans="1:11" ht="38.1" customHeight="1" x14ac:dyDescent="0.25">
      <c r="A11493" s="24" t="s">
        <v>4036</v>
      </c>
      <c r="B11493" s="95" t="s">
        <v>4037</v>
      </c>
      <c r="C11493" s="95"/>
      <c r="D11493" s="96" t="s">
        <v>20</v>
      </c>
      <c r="E11493" s="96"/>
      <c r="F11493" s="24" t="s">
        <v>30</v>
      </c>
      <c r="G11493" s="97">
        <v>7.5109999999999999E-4</v>
      </c>
      <c r="H11493" s="97"/>
      <c r="I11493" s="98">
        <v>225.43</v>
      </c>
      <c r="J11493" s="98"/>
      <c r="K11493" s="27">
        <f t="shared" si="88"/>
        <v>0.16</v>
      </c>
    </row>
    <row r="11494" spans="1:11" ht="18" customHeight="1" x14ac:dyDescent="0.25">
      <c r="A11494" s="9"/>
      <c r="B11494" s="9"/>
      <c r="C11494" s="9"/>
      <c r="D11494" s="9"/>
      <c r="E11494" s="9"/>
      <c r="F11494" s="9"/>
      <c r="G11494" s="91" t="s">
        <v>3919</v>
      </c>
      <c r="H11494" s="91"/>
      <c r="I11494" s="91"/>
      <c r="J11494" s="91"/>
      <c r="K11494" s="28">
        <f>SUM(K11488:K11493)</f>
        <v>1.39</v>
      </c>
    </row>
    <row r="11495" spans="1:11" ht="15" customHeight="1" x14ac:dyDescent="0.25">
      <c r="A11495" s="93" t="s">
        <v>3907</v>
      </c>
      <c r="B11495" s="93"/>
      <c r="C11495" s="93"/>
      <c r="D11495" s="94" t="s">
        <v>3</v>
      </c>
      <c r="E11495" s="94"/>
      <c r="F11495" s="23" t="s">
        <v>4</v>
      </c>
      <c r="G11495" s="94" t="s">
        <v>3894</v>
      </c>
      <c r="H11495" s="94"/>
      <c r="I11495" s="94" t="s">
        <v>3895</v>
      </c>
      <c r="J11495" s="94"/>
      <c r="K11495" s="23" t="s">
        <v>3896</v>
      </c>
    </row>
    <row r="11496" spans="1:11" ht="15" customHeight="1" x14ac:dyDescent="0.25">
      <c r="A11496" s="24" t="s">
        <v>3910</v>
      </c>
      <c r="B11496" s="95" t="s">
        <v>3911</v>
      </c>
      <c r="C11496" s="95"/>
      <c r="D11496" s="96" t="s">
        <v>20</v>
      </c>
      <c r="E11496" s="96"/>
      <c r="F11496" s="24" t="s">
        <v>2056</v>
      </c>
      <c r="G11496" s="97">
        <v>3.6592999999999999E-3</v>
      </c>
      <c r="H11496" s="97"/>
      <c r="I11496" s="98">
        <v>24.94</v>
      </c>
      <c r="J11496" s="98"/>
      <c r="K11496" s="27">
        <f>TRUNC(TRUNC(G11496,8)*I11496,2)</f>
        <v>0.09</v>
      </c>
    </row>
    <row r="11497" spans="1:11" ht="18" customHeight="1" x14ac:dyDescent="0.25">
      <c r="A11497" s="9"/>
      <c r="B11497" s="9"/>
      <c r="C11497" s="9"/>
      <c r="D11497" s="9"/>
      <c r="E11497" s="9"/>
      <c r="F11497" s="9"/>
      <c r="G11497" s="91" t="s">
        <v>3912</v>
      </c>
      <c r="H11497" s="91"/>
      <c r="I11497" s="91"/>
      <c r="J11497" s="91"/>
      <c r="K11497" s="28">
        <f>SUM(K11496:K11496)</f>
        <v>0.09</v>
      </c>
    </row>
    <row r="11498" spans="1:11" ht="15" customHeight="1" x14ac:dyDescent="0.25">
      <c r="A11498" s="9"/>
      <c r="B11498" s="9"/>
      <c r="C11498" s="9"/>
      <c r="D11498" s="9"/>
      <c r="E11498" s="9"/>
      <c r="F11498" s="9"/>
      <c r="G11498" s="92" t="s">
        <v>3913</v>
      </c>
      <c r="H11498" s="92"/>
      <c r="I11498" s="92"/>
      <c r="J11498" s="92"/>
      <c r="K11498" s="29">
        <f>ROUND(SUM(K11494,K11497),2)</f>
        <v>1.48</v>
      </c>
    </row>
    <row r="11499" spans="1:11" ht="9.9499999999999993" customHeight="1" x14ac:dyDescent="0.25">
      <c r="A11499" s="9"/>
      <c r="B11499" s="9"/>
      <c r="C11499" s="9"/>
      <c r="D11499" s="9"/>
      <c r="E11499" s="9"/>
      <c r="F11499" s="9"/>
      <c r="G11499" s="100"/>
      <c r="H11499" s="100"/>
      <c r="I11499" s="100"/>
      <c r="J11499" s="100"/>
      <c r="K11499" s="100"/>
    </row>
    <row r="11500" spans="1:11" ht="20.100000000000001" customHeight="1" x14ac:dyDescent="0.25">
      <c r="A11500" s="99" t="s">
        <v>3000</v>
      </c>
      <c r="B11500" s="99"/>
      <c r="C11500" s="99"/>
      <c r="D11500" s="99"/>
      <c r="E11500" s="99"/>
      <c r="F11500" s="99"/>
      <c r="G11500" s="99"/>
      <c r="H11500" s="99"/>
      <c r="I11500" s="99"/>
      <c r="J11500" s="99"/>
      <c r="K11500" s="99"/>
    </row>
    <row r="11501" spans="1:11" ht="15" customHeight="1" x14ac:dyDescent="0.25">
      <c r="A11501" s="93" t="s">
        <v>3893</v>
      </c>
      <c r="B11501" s="93"/>
      <c r="C11501" s="93"/>
      <c r="D11501" s="94" t="s">
        <v>3</v>
      </c>
      <c r="E11501" s="94"/>
      <c r="F11501" s="23" t="s">
        <v>4</v>
      </c>
      <c r="G11501" s="94" t="s">
        <v>3894</v>
      </c>
      <c r="H11501" s="94"/>
      <c r="I11501" s="94" t="s">
        <v>3895</v>
      </c>
      <c r="J11501" s="94"/>
      <c r="K11501" s="23" t="s">
        <v>3896</v>
      </c>
    </row>
    <row r="11502" spans="1:11" ht="21" customHeight="1" x14ac:dyDescent="0.25">
      <c r="A11502" s="24" t="s">
        <v>4038</v>
      </c>
      <c r="B11502" s="95" t="s">
        <v>4039</v>
      </c>
      <c r="C11502" s="95"/>
      <c r="D11502" s="96" t="s">
        <v>20</v>
      </c>
      <c r="E11502" s="96"/>
      <c r="F11502" s="24" t="s">
        <v>34</v>
      </c>
      <c r="G11502" s="97">
        <v>6.6E-3</v>
      </c>
      <c r="H11502" s="97"/>
      <c r="I11502" s="98">
        <v>210.23</v>
      </c>
      <c r="J11502" s="98"/>
      <c r="K11502" s="27">
        <f>TRUNC(TRUNC(G11502,8)*I11502,2)</f>
        <v>1.38</v>
      </c>
    </row>
    <row r="11503" spans="1:11" ht="21" customHeight="1" x14ac:dyDescent="0.25">
      <c r="A11503" s="24" t="s">
        <v>4040</v>
      </c>
      <c r="B11503" s="95" t="s">
        <v>4041</v>
      </c>
      <c r="C11503" s="95"/>
      <c r="D11503" s="96" t="s">
        <v>20</v>
      </c>
      <c r="E11503" s="96"/>
      <c r="F11503" s="24" t="s">
        <v>84</v>
      </c>
      <c r="G11503" s="97">
        <v>1.0049999999999999</v>
      </c>
      <c r="H11503" s="97"/>
      <c r="I11503" s="98">
        <v>32.369999999999997</v>
      </c>
      <c r="J11503" s="98"/>
      <c r="K11503" s="27">
        <f>TRUNC(TRUNC(G11503,8)*I11503,2)</f>
        <v>32.53</v>
      </c>
    </row>
    <row r="11504" spans="1:11" ht="15" customHeight="1" x14ac:dyDescent="0.25">
      <c r="A11504" s="9"/>
      <c r="B11504" s="9"/>
      <c r="C11504" s="9"/>
      <c r="D11504" s="9"/>
      <c r="E11504" s="9"/>
      <c r="F11504" s="9"/>
      <c r="G11504" s="91" t="s">
        <v>3906</v>
      </c>
      <c r="H11504" s="91"/>
      <c r="I11504" s="91"/>
      <c r="J11504" s="91"/>
      <c r="K11504" s="28">
        <f>SUM(K11502:K11503)</f>
        <v>33.910000000000004</v>
      </c>
    </row>
    <row r="11505" spans="1:11" ht="15" customHeight="1" x14ac:dyDescent="0.25">
      <c r="A11505" s="93" t="s">
        <v>3907</v>
      </c>
      <c r="B11505" s="93"/>
      <c r="C11505" s="93"/>
      <c r="D11505" s="94" t="s">
        <v>3</v>
      </c>
      <c r="E11505" s="94"/>
      <c r="F11505" s="23" t="s">
        <v>4</v>
      </c>
      <c r="G11505" s="94" t="s">
        <v>3894</v>
      </c>
      <c r="H11505" s="94"/>
      <c r="I11505" s="94" t="s">
        <v>3895</v>
      </c>
      <c r="J11505" s="94"/>
      <c r="K11505" s="23" t="s">
        <v>3896</v>
      </c>
    </row>
    <row r="11506" spans="1:11" ht="15" customHeight="1" x14ac:dyDescent="0.25">
      <c r="A11506" s="24" t="s">
        <v>3971</v>
      </c>
      <c r="B11506" s="95" t="s">
        <v>3972</v>
      </c>
      <c r="C11506" s="95"/>
      <c r="D11506" s="96" t="s">
        <v>20</v>
      </c>
      <c r="E11506" s="96"/>
      <c r="F11506" s="24" t="s">
        <v>2056</v>
      </c>
      <c r="G11506" s="97">
        <v>0.2296</v>
      </c>
      <c r="H11506" s="97"/>
      <c r="I11506" s="98">
        <v>32.69</v>
      </c>
      <c r="J11506" s="98"/>
      <c r="K11506" s="27">
        <f>TRUNC(TRUNC(G11506,8)*I11506,2)</f>
        <v>7.5</v>
      </c>
    </row>
    <row r="11507" spans="1:11" ht="15" customHeight="1" x14ac:dyDescent="0.25">
      <c r="A11507" s="24" t="s">
        <v>3910</v>
      </c>
      <c r="B11507" s="95" t="s">
        <v>3911</v>
      </c>
      <c r="C11507" s="95"/>
      <c r="D11507" s="96" t="s">
        <v>20</v>
      </c>
      <c r="E11507" s="96"/>
      <c r="F11507" s="24" t="s">
        <v>2056</v>
      </c>
      <c r="G11507" s="97">
        <v>0.2296</v>
      </c>
      <c r="H11507" s="97"/>
      <c r="I11507" s="98">
        <v>24.94</v>
      </c>
      <c r="J11507" s="98"/>
      <c r="K11507" s="27">
        <f>TRUNC(TRUNC(G11507,8)*I11507,2)</f>
        <v>5.72</v>
      </c>
    </row>
    <row r="11508" spans="1:11" ht="18" customHeight="1" x14ac:dyDescent="0.25">
      <c r="A11508" s="9"/>
      <c r="B11508" s="9"/>
      <c r="C11508" s="9"/>
      <c r="D11508" s="9"/>
      <c r="E11508" s="9"/>
      <c r="F11508" s="9"/>
      <c r="G11508" s="91" t="s">
        <v>3912</v>
      </c>
      <c r="H11508" s="91"/>
      <c r="I11508" s="91"/>
      <c r="J11508" s="91"/>
      <c r="K11508" s="28">
        <f>SUM(K11506:K11507)</f>
        <v>13.219999999999999</v>
      </c>
    </row>
    <row r="11509" spans="1:11" ht="15" customHeight="1" x14ac:dyDescent="0.25">
      <c r="A11509" s="93" t="s">
        <v>3922</v>
      </c>
      <c r="B11509" s="93"/>
      <c r="C11509" s="93"/>
      <c r="D11509" s="94" t="s">
        <v>3</v>
      </c>
      <c r="E11509" s="94"/>
      <c r="F11509" s="23" t="s">
        <v>4</v>
      </c>
      <c r="G11509" s="94" t="s">
        <v>3894</v>
      </c>
      <c r="H11509" s="94"/>
      <c r="I11509" s="94" t="s">
        <v>3895</v>
      </c>
      <c r="J11509" s="94"/>
      <c r="K11509" s="23" t="s">
        <v>3896</v>
      </c>
    </row>
    <row r="11510" spans="1:11" ht="21" customHeight="1" x14ac:dyDescent="0.25">
      <c r="A11510" s="24" t="s">
        <v>4042</v>
      </c>
      <c r="B11510" s="95" t="s">
        <v>4043</v>
      </c>
      <c r="C11510" s="95"/>
      <c r="D11510" s="96" t="s">
        <v>20</v>
      </c>
      <c r="E11510" s="96"/>
      <c r="F11510" s="24" t="s">
        <v>34</v>
      </c>
      <c r="G11510" s="97">
        <v>1.8E-3</v>
      </c>
      <c r="H11510" s="97"/>
      <c r="I11510" s="98">
        <v>767.08</v>
      </c>
      <c r="J11510" s="98"/>
      <c r="K11510" s="27">
        <f>TRUNC(TRUNC(G11510,8)*I11510,2)</f>
        <v>1.38</v>
      </c>
    </row>
    <row r="11511" spans="1:11" ht="15" customHeight="1" x14ac:dyDescent="0.25">
      <c r="A11511" s="9"/>
      <c r="B11511" s="9"/>
      <c r="C11511" s="9"/>
      <c r="D11511" s="9"/>
      <c r="E11511" s="9"/>
      <c r="F11511" s="9"/>
      <c r="G11511" s="91" t="s">
        <v>3933</v>
      </c>
      <c r="H11511" s="91"/>
      <c r="I11511" s="91"/>
      <c r="J11511" s="91"/>
      <c r="K11511" s="28">
        <f>SUM(K11510:K11510)</f>
        <v>1.38</v>
      </c>
    </row>
    <row r="11512" spans="1:11" ht="15" customHeight="1" x14ac:dyDescent="0.25">
      <c r="A11512" s="9"/>
      <c r="B11512" s="9"/>
      <c r="C11512" s="9"/>
      <c r="D11512" s="9"/>
      <c r="E11512" s="9"/>
      <c r="F11512" s="9"/>
      <c r="G11512" s="92" t="s">
        <v>3913</v>
      </c>
      <c r="H11512" s="92"/>
      <c r="I11512" s="92"/>
      <c r="J11512" s="92"/>
      <c r="K11512" s="29">
        <f>ROUND(SUM(K11504,K11508,K11511),2)</f>
        <v>48.51</v>
      </c>
    </row>
    <row r="11513" spans="1:11" ht="9.9499999999999993" customHeight="1" x14ac:dyDescent="0.25">
      <c r="A11513" s="9"/>
      <c r="B11513" s="9"/>
      <c r="C11513" s="9"/>
      <c r="D11513" s="9"/>
      <c r="E11513" s="9"/>
      <c r="F11513" s="9"/>
      <c r="G11513" s="100"/>
      <c r="H11513" s="100"/>
      <c r="I11513" s="100"/>
      <c r="J11513" s="100"/>
      <c r="K11513" s="100"/>
    </row>
    <row r="11514" spans="1:11" ht="20.100000000000001" customHeight="1" x14ac:dyDescent="0.25">
      <c r="A11514" s="99" t="s">
        <v>3001</v>
      </c>
      <c r="B11514" s="99"/>
      <c r="C11514" s="99"/>
      <c r="D11514" s="99"/>
      <c r="E11514" s="99"/>
      <c r="F11514" s="99"/>
      <c r="G11514" s="99"/>
      <c r="H11514" s="99"/>
      <c r="I11514" s="99"/>
      <c r="J11514" s="99"/>
      <c r="K11514" s="99"/>
    </row>
    <row r="11515" spans="1:11" ht="15" customHeight="1" x14ac:dyDescent="0.25">
      <c r="A11515" s="93" t="s">
        <v>3893</v>
      </c>
      <c r="B11515" s="93"/>
      <c r="C11515" s="93"/>
      <c r="D11515" s="94" t="s">
        <v>3</v>
      </c>
      <c r="E11515" s="94"/>
      <c r="F11515" s="23" t="s">
        <v>4</v>
      </c>
      <c r="G11515" s="94" t="s">
        <v>3894</v>
      </c>
      <c r="H11515" s="94"/>
      <c r="I11515" s="94" t="s">
        <v>3895</v>
      </c>
      <c r="J11515" s="94"/>
      <c r="K11515" s="23" t="s">
        <v>3896</v>
      </c>
    </row>
    <row r="11516" spans="1:11" ht="15" customHeight="1" x14ac:dyDescent="0.25">
      <c r="A11516" s="24" t="s">
        <v>4044</v>
      </c>
      <c r="B11516" s="95" t="s">
        <v>4045</v>
      </c>
      <c r="C11516" s="95"/>
      <c r="D11516" s="96" t="s">
        <v>20</v>
      </c>
      <c r="E11516" s="96"/>
      <c r="F11516" s="24" t="s">
        <v>3903</v>
      </c>
      <c r="G11516" s="97">
        <v>0.106</v>
      </c>
      <c r="H11516" s="97"/>
      <c r="I11516" s="98">
        <v>2.59</v>
      </c>
      <c r="J11516" s="98"/>
      <c r="K11516" s="27">
        <f>TRUNC(TRUNC(G11516,8)*I11516,2)</f>
        <v>0.27</v>
      </c>
    </row>
    <row r="11517" spans="1:11" ht="15" customHeight="1" x14ac:dyDescent="0.25">
      <c r="A11517" s="9"/>
      <c r="B11517" s="9"/>
      <c r="C11517" s="9"/>
      <c r="D11517" s="9"/>
      <c r="E11517" s="9"/>
      <c r="F11517" s="9"/>
      <c r="G11517" s="91" t="s">
        <v>3906</v>
      </c>
      <c r="H11517" s="91"/>
      <c r="I11517" s="91"/>
      <c r="J11517" s="91"/>
      <c r="K11517" s="28">
        <f>SUM(K11516:K11516)</f>
        <v>0.27</v>
      </c>
    </row>
    <row r="11518" spans="1:11" ht="15" customHeight="1" x14ac:dyDescent="0.25">
      <c r="A11518" s="93" t="s">
        <v>3907</v>
      </c>
      <c r="B11518" s="93"/>
      <c r="C11518" s="93"/>
      <c r="D11518" s="94" t="s">
        <v>3</v>
      </c>
      <c r="E11518" s="94"/>
      <c r="F11518" s="23" t="s">
        <v>4</v>
      </c>
      <c r="G11518" s="94" t="s">
        <v>3894</v>
      </c>
      <c r="H11518" s="94"/>
      <c r="I11518" s="94" t="s">
        <v>3895</v>
      </c>
      <c r="J11518" s="94"/>
      <c r="K11518" s="23" t="s">
        <v>3896</v>
      </c>
    </row>
    <row r="11519" spans="1:11" ht="15" customHeight="1" x14ac:dyDescent="0.25">
      <c r="A11519" s="24" t="s">
        <v>4046</v>
      </c>
      <c r="B11519" s="95" t="s">
        <v>4047</v>
      </c>
      <c r="C11519" s="95"/>
      <c r="D11519" s="96" t="s">
        <v>20</v>
      </c>
      <c r="E11519" s="96"/>
      <c r="F11519" s="24" t="s">
        <v>2056</v>
      </c>
      <c r="G11519" s="97">
        <v>3.6999999999999998E-2</v>
      </c>
      <c r="H11519" s="97"/>
      <c r="I11519" s="98">
        <v>34.35</v>
      </c>
      <c r="J11519" s="98"/>
      <c r="K11519" s="27">
        <f>TRUNC(TRUNC(G11519,8)*I11519,2)</f>
        <v>1.27</v>
      </c>
    </row>
    <row r="11520" spans="1:11" ht="15" customHeight="1" x14ac:dyDescent="0.25">
      <c r="A11520" s="24" t="s">
        <v>3910</v>
      </c>
      <c r="B11520" s="95" t="s">
        <v>3911</v>
      </c>
      <c r="C11520" s="95"/>
      <c r="D11520" s="96" t="s">
        <v>20</v>
      </c>
      <c r="E11520" s="96"/>
      <c r="F11520" s="24" t="s">
        <v>2056</v>
      </c>
      <c r="G11520" s="97">
        <v>1.6E-2</v>
      </c>
      <c r="H11520" s="97"/>
      <c r="I11520" s="98">
        <v>24.94</v>
      </c>
      <c r="J11520" s="98"/>
      <c r="K11520" s="27">
        <f>TRUNC(TRUNC(G11520,8)*I11520,2)</f>
        <v>0.39</v>
      </c>
    </row>
    <row r="11521" spans="1:11" ht="18" customHeight="1" x14ac:dyDescent="0.25">
      <c r="A11521" s="9"/>
      <c r="B11521" s="9"/>
      <c r="C11521" s="9"/>
      <c r="D11521" s="9"/>
      <c r="E11521" s="9"/>
      <c r="F11521" s="9"/>
      <c r="G11521" s="91" t="s">
        <v>3912</v>
      </c>
      <c r="H11521" s="91"/>
      <c r="I11521" s="91"/>
      <c r="J11521" s="91"/>
      <c r="K11521" s="28">
        <f>SUM(K11519:K11520)</f>
        <v>1.6600000000000001</v>
      </c>
    </row>
    <row r="11522" spans="1:11" ht="15" customHeight="1" x14ac:dyDescent="0.25">
      <c r="A11522" s="9"/>
      <c r="B11522" s="9"/>
      <c r="C11522" s="9"/>
      <c r="D11522" s="9"/>
      <c r="E11522" s="9"/>
      <c r="F11522" s="9"/>
      <c r="G11522" s="92" t="s">
        <v>3913</v>
      </c>
      <c r="H11522" s="92"/>
      <c r="I11522" s="92"/>
      <c r="J11522" s="92"/>
      <c r="K11522" s="29">
        <f>ROUND(SUM(K11517,K11521),2)</f>
        <v>1.93</v>
      </c>
    </row>
    <row r="11523" spans="1:11" ht="9.9499999999999993" customHeight="1" x14ac:dyDescent="0.25">
      <c r="A11523" s="9"/>
      <c r="B11523" s="9"/>
      <c r="C11523" s="9"/>
      <c r="D11523" s="9"/>
      <c r="E11523" s="9"/>
      <c r="F11523" s="9"/>
      <c r="G11523" s="100"/>
      <c r="H11523" s="100"/>
      <c r="I11523" s="100"/>
      <c r="J11523" s="100"/>
      <c r="K11523" s="100"/>
    </row>
    <row r="11524" spans="1:11" ht="20.100000000000001" customHeight="1" x14ac:dyDescent="0.25">
      <c r="A11524" s="99" t="s">
        <v>3002</v>
      </c>
      <c r="B11524" s="99"/>
      <c r="C11524" s="99"/>
      <c r="D11524" s="99"/>
      <c r="E11524" s="99"/>
      <c r="F11524" s="99"/>
      <c r="G11524" s="99"/>
      <c r="H11524" s="99"/>
      <c r="I11524" s="99"/>
      <c r="J11524" s="99"/>
      <c r="K11524" s="99"/>
    </row>
    <row r="11525" spans="1:11" ht="15" customHeight="1" x14ac:dyDescent="0.25">
      <c r="A11525" s="93" t="s">
        <v>3916</v>
      </c>
      <c r="B11525" s="93"/>
      <c r="C11525" s="93"/>
      <c r="D11525" s="94" t="s">
        <v>3</v>
      </c>
      <c r="E11525" s="94"/>
      <c r="F11525" s="23" t="s">
        <v>4</v>
      </c>
      <c r="G11525" s="94" t="s">
        <v>3894</v>
      </c>
      <c r="H11525" s="94"/>
      <c r="I11525" s="94" t="s">
        <v>3895</v>
      </c>
      <c r="J11525" s="94"/>
      <c r="K11525" s="23" t="s">
        <v>3896</v>
      </c>
    </row>
    <row r="11526" spans="1:11" ht="29.1" customHeight="1" x14ac:dyDescent="0.25">
      <c r="A11526" s="24" t="s">
        <v>3963</v>
      </c>
      <c r="B11526" s="95" t="s">
        <v>3964</v>
      </c>
      <c r="C11526" s="95"/>
      <c r="D11526" s="96" t="s">
        <v>20</v>
      </c>
      <c r="E11526" s="96"/>
      <c r="F11526" s="24" t="s">
        <v>3936</v>
      </c>
      <c r="G11526" s="97">
        <v>5.2258833999999998</v>
      </c>
      <c r="H11526" s="97"/>
      <c r="I11526" s="98">
        <v>8.9</v>
      </c>
      <c r="J11526" s="98"/>
      <c r="K11526" s="27">
        <f>TRUNC(TRUNC(G11526,8)*I11526,2)</f>
        <v>46.51</v>
      </c>
    </row>
    <row r="11527" spans="1:11" ht="29.1" customHeight="1" x14ac:dyDescent="0.25">
      <c r="A11527" s="24" t="s">
        <v>3965</v>
      </c>
      <c r="B11527" s="95" t="s">
        <v>3966</v>
      </c>
      <c r="C11527" s="95"/>
      <c r="D11527" s="96" t="s">
        <v>20</v>
      </c>
      <c r="E11527" s="96"/>
      <c r="F11527" s="24" t="s">
        <v>30</v>
      </c>
      <c r="G11527" s="97">
        <v>0.95392160000000004</v>
      </c>
      <c r="H11527" s="97"/>
      <c r="I11527" s="98">
        <v>32.76</v>
      </c>
      <c r="J11527" s="98"/>
      <c r="K11527" s="27">
        <f>TRUNC(TRUNC(G11527,8)*I11527,2)</f>
        <v>31.25</v>
      </c>
    </row>
    <row r="11528" spans="1:11" ht="21" customHeight="1" x14ac:dyDescent="0.25">
      <c r="A11528" s="24" t="s">
        <v>3967</v>
      </c>
      <c r="B11528" s="95" t="s">
        <v>3968</v>
      </c>
      <c r="C11528" s="95"/>
      <c r="D11528" s="96" t="s">
        <v>20</v>
      </c>
      <c r="E11528" s="96"/>
      <c r="F11528" s="24" t="s">
        <v>3936</v>
      </c>
      <c r="G11528" s="97">
        <v>5.2258833999999998</v>
      </c>
      <c r="H11528" s="97"/>
      <c r="I11528" s="98">
        <v>27.59</v>
      </c>
      <c r="J11528" s="98"/>
      <c r="K11528" s="27">
        <f>TRUNC(TRUNC(G11528,8)*I11528,2)</f>
        <v>144.18</v>
      </c>
    </row>
    <row r="11529" spans="1:11" ht="21" customHeight="1" x14ac:dyDescent="0.25">
      <c r="A11529" s="24" t="s">
        <v>3969</v>
      </c>
      <c r="B11529" s="95" t="s">
        <v>3970</v>
      </c>
      <c r="C11529" s="95"/>
      <c r="D11529" s="96" t="s">
        <v>20</v>
      </c>
      <c r="E11529" s="96"/>
      <c r="F11529" s="24" t="s">
        <v>30</v>
      </c>
      <c r="G11529" s="97">
        <v>0.95392160000000004</v>
      </c>
      <c r="H11529" s="97"/>
      <c r="I11529" s="98">
        <v>28.09</v>
      </c>
      <c r="J11529" s="98"/>
      <c r="K11529" s="27">
        <f>TRUNC(TRUNC(G11529,8)*I11529,2)</f>
        <v>26.79</v>
      </c>
    </row>
    <row r="11530" spans="1:11" ht="18" customHeight="1" x14ac:dyDescent="0.25">
      <c r="A11530" s="9"/>
      <c r="B11530" s="9"/>
      <c r="C11530" s="9"/>
      <c r="D11530" s="9"/>
      <c r="E11530" s="9"/>
      <c r="F11530" s="9"/>
      <c r="G11530" s="91" t="s">
        <v>3919</v>
      </c>
      <c r="H11530" s="91"/>
      <c r="I11530" s="91"/>
      <c r="J11530" s="91"/>
      <c r="K11530" s="28">
        <f>SUM(K11526:K11529)</f>
        <v>248.73</v>
      </c>
    </row>
    <row r="11531" spans="1:11" ht="15" customHeight="1" x14ac:dyDescent="0.25">
      <c r="A11531" s="93" t="s">
        <v>3893</v>
      </c>
      <c r="B11531" s="93"/>
      <c r="C11531" s="93"/>
      <c r="D11531" s="94" t="s">
        <v>3</v>
      </c>
      <c r="E11531" s="94"/>
      <c r="F11531" s="23" t="s">
        <v>4</v>
      </c>
      <c r="G11531" s="94" t="s">
        <v>3894</v>
      </c>
      <c r="H11531" s="94"/>
      <c r="I11531" s="94" t="s">
        <v>3895</v>
      </c>
      <c r="J11531" s="94"/>
      <c r="K11531" s="23" t="s">
        <v>3896</v>
      </c>
    </row>
    <row r="11532" spans="1:11" ht="21" customHeight="1" x14ac:dyDescent="0.25">
      <c r="A11532" s="24" t="s">
        <v>4048</v>
      </c>
      <c r="B11532" s="95" t="s">
        <v>4049</v>
      </c>
      <c r="C11532" s="95"/>
      <c r="D11532" s="96" t="s">
        <v>20</v>
      </c>
      <c r="E11532" s="96"/>
      <c r="F11532" s="24" t="s">
        <v>34</v>
      </c>
      <c r="G11532" s="97">
        <v>0.19980000000000001</v>
      </c>
      <c r="H11532" s="97"/>
      <c r="I11532" s="98">
        <v>206.17</v>
      </c>
      <c r="J11532" s="98"/>
      <c r="K11532" s="27">
        <f>TRUNC(TRUNC(G11532,8)*I11532,2)</f>
        <v>41.19</v>
      </c>
    </row>
    <row r="11533" spans="1:11" ht="15" customHeight="1" x14ac:dyDescent="0.25">
      <c r="A11533" s="24" t="s">
        <v>3955</v>
      </c>
      <c r="B11533" s="95" t="s">
        <v>3956</v>
      </c>
      <c r="C11533" s="95"/>
      <c r="D11533" s="96" t="s">
        <v>20</v>
      </c>
      <c r="E11533" s="96"/>
      <c r="F11533" s="24" t="s">
        <v>3903</v>
      </c>
      <c r="G11533" s="97">
        <v>3.6695999999999999E-2</v>
      </c>
      <c r="H11533" s="97"/>
      <c r="I11533" s="98">
        <v>19.37</v>
      </c>
      <c r="J11533" s="98"/>
      <c r="K11533" s="27">
        <f>TRUNC(TRUNC(G11533,8)*I11533,2)</f>
        <v>0.71</v>
      </c>
    </row>
    <row r="11534" spans="1:11" ht="21" customHeight="1" x14ac:dyDescent="0.25">
      <c r="A11534" s="24" t="s">
        <v>4050</v>
      </c>
      <c r="B11534" s="95" t="s">
        <v>4051</v>
      </c>
      <c r="C11534" s="95"/>
      <c r="D11534" s="96" t="s">
        <v>20</v>
      </c>
      <c r="E11534" s="96"/>
      <c r="F11534" s="24" t="s">
        <v>84</v>
      </c>
      <c r="G11534" s="97">
        <v>7.48</v>
      </c>
      <c r="H11534" s="97"/>
      <c r="I11534" s="98">
        <v>3.9</v>
      </c>
      <c r="J11534" s="98"/>
      <c r="K11534" s="27">
        <f>TRUNC(TRUNC(G11534,8)*I11534,2)</f>
        <v>29.17</v>
      </c>
    </row>
    <row r="11535" spans="1:11" ht="15" customHeight="1" x14ac:dyDescent="0.25">
      <c r="A11535" s="9"/>
      <c r="B11535" s="9"/>
      <c r="C11535" s="9"/>
      <c r="D11535" s="9"/>
      <c r="E11535" s="9"/>
      <c r="F11535" s="9"/>
      <c r="G11535" s="91" t="s">
        <v>3906</v>
      </c>
      <c r="H11535" s="91"/>
      <c r="I11535" s="91"/>
      <c r="J11535" s="91"/>
      <c r="K11535" s="28">
        <f>SUM(K11532:K11534)</f>
        <v>71.069999999999993</v>
      </c>
    </row>
    <row r="11536" spans="1:11" ht="15" customHeight="1" x14ac:dyDescent="0.25">
      <c r="A11536" s="93" t="s">
        <v>3907</v>
      </c>
      <c r="B11536" s="93"/>
      <c r="C11536" s="93"/>
      <c r="D11536" s="94" t="s">
        <v>3</v>
      </c>
      <c r="E11536" s="94"/>
      <c r="F11536" s="23" t="s">
        <v>4</v>
      </c>
      <c r="G11536" s="94" t="s">
        <v>3894</v>
      </c>
      <c r="H11536" s="94"/>
      <c r="I11536" s="94" t="s">
        <v>3895</v>
      </c>
      <c r="J11536" s="94"/>
      <c r="K11536" s="23" t="s">
        <v>3896</v>
      </c>
    </row>
    <row r="11537" spans="1:11" ht="15" customHeight="1" x14ac:dyDescent="0.25">
      <c r="A11537" s="24" t="s">
        <v>3971</v>
      </c>
      <c r="B11537" s="95" t="s">
        <v>3972</v>
      </c>
      <c r="C11537" s="95"/>
      <c r="D11537" s="96" t="s">
        <v>20</v>
      </c>
      <c r="E11537" s="96"/>
      <c r="F11537" s="24" t="s">
        <v>2056</v>
      </c>
      <c r="G11537" s="97">
        <v>2.3251949999999999</v>
      </c>
      <c r="H11537" s="97"/>
      <c r="I11537" s="98">
        <v>32.69</v>
      </c>
      <c r="J11537" s="98"/>
      <c r="K11537" s="27">
        <f>TRUNC(TRUNC(G11537,8)*I11537,2)</f>
        <v>76.010000000000005</v>
      </c>
    </row>
    <row r="11538" spans="1:11" ht="15" customHeight="1" x14ac:dyDescent="0.25">
      <c r="A11538" s="24" t="s">
        <v>3910</v>
      </c>
      <c r="B11538" s="95" t="s">
        <v>3911</v>
      </c>
      <c r="C11538" s="95"/>
      <c r="D11538" s="96" t="s">
        <v>20</v>
      </c>
      <c r="E11538" s="96"/>
      <c r="F11538" s="24" t="s">
        <v>2056</v>
      </c>
      <c r="G11538" s="97">
        <v>17.010999999999999</v>
      </c>
      <c r="H11538" s="97"/>
      <c r="I11538" s="98">
        <v>24.94</v>
      </c>
      <c r="J11538" s="98"/>
      <c r="K11538" s="27">
        <f>TRUNC(TRUNC(G11538,8)*I11538,2)</f>
        <v>424.25</v>
      </c>
    </row>
    <row r="11539" spans="1:11" ht="18" customHeight="1" x14ac:dyDescent="0.25">
      <c r="A11539" s="9"/>
      <c r="B11539" s="9"/>
      <c r="C11539" s="9"/>
      <c r="D11539" s="9"/>
      <c r="E11539" s="9"/>
      <c r="F11539" s="9"/>
      <c r="G11539" s="91" t="s">
        <v>3912</v>
      </c>
      <c r="H11539" s="91"/>
      <c r="I11539" s="91"/>
      <c r="J11539" s="91"/>
      <c r="K11539" s="28">
        <f>SUM(K11537:K11538)</f>
        <v>500.26</v>
      </c>
    </row>
    <row r="11540" spans="1:11" ht="15" customHeight="1" x14ac:dyDescent="0.25">
      <c r="A11540" s="93" t="s">
        <v>3922</v>
      </c>
      <c r="B11540" s="93"/>
      <c r="C11540" s="93"/>
      <c r="D11540" s="94" t="s">
        <v>3</v>
      </c>
      <c r="E11540" s="94"/>
      <c r="F11540" s="23" t="s">
        <v>4</v>
      </c>
      <c r="G11540" s="94" t="s">
        <v>3894</v>
      </c>
      <c r="H11540" s="94"/>
      <c r="I11540" s="94" t="s">
        <v>3895</v>
      </c>
      <c r="J11540" s="94"/>
      <c r="K11540" s="23" t="s">
        <v>3896</v>
      </c>
    </row>
    <row r="11541" spans="1:11" ht="29.1" customHeight="1" x14ac:dyDescent="0.25">
      <c r="A11541" s="24" t="s">
        <v>4052</v>
      </c>
      <c r="B11541" s="95" t="s">
        <v>4053</v>
      </c>
      <c r="C11541" s="95"/>
      <c r="D11541" s="96" t="s">
        <v>20</v>
      </c>
      <c r="E11541" s="96"/>
      <c r="F11541" s="24" t="s">
        <v>34</v>
      </c>
      <c r="G11541" s="97">
        <v>0.66502459999999997</v>
      </c>
      <c r="H11541" s="97"/>
      <c r="I11541" s="98">
        <v>619.19000000000005</v>
      </c>
      <c r="J11541" s="98"/>
      <c r="K11541" s="27">
        <f>TRUNC(TRUNC(G11541,8)*I11541,2)</f>
        <v>411.77</v>
      </c>
    </row>
    <row r="11542" spans="1:11" ht="21" customHeight="1" x14ac:dyDescent="0.25">
      <c r="A11542" s="24" t="s">
        <v>95</v>
      </c>
      <c r="B11542" s="95" t="s">
        <v>96</v>
      </c>
      <c r="C11542" s="95"/>
      <c r="D11542" s="96" t="s">
        <v>20</v>
      </c>
      <c r="E11542" s="96"/>
      <c r="F11542" s="24" t="s">
        <v>16</v>
      </c>
      <c r="G11542" s="97">
        <v>0.48</v>
      </c>
      <c r="H11542" s="97"/>
      <c r="I11542" s="98">
        <v>176.85</v>
      </c>
      <c r="J11542" s="98"/>
      <c r="K11542" s="27">
        <f>TRUNC(TRUNC(G11542,8)*I11542,2)</f>
        <v>84.88</v>
      </c>
    </row>
    <row r="11543" spans="1:11" ht="15" customHeight="1" x14ac:dyDescent="0.25">
      <c r="A11543" s="9"/>
      <c r="B11543" s="9"/>
      <c r="C11543" s="9"/>
      <c r="D11543" s="9"/>
      <c r="E11543" s="9"/>
      <c r="F11543" s="9"/>
      <c r="G11543" s="91" t="s">
        <v>3933</v>
      </c>
      <c r="H11543" s="91"/>
      <c r="I11543" s="91"/>
      <c r="J11543" s="91"/>
      <c r="K11543" s="28">
        <f>SUM(K11541:K11542)</f>
        <v>496.65</v>
      </c>
    </row>
    <row r="11544" spans="1:11" ht="15" customHeight="1" x14ac:dyDescent="0.25">
      <c r="A11544" s="9"/>
      <c r="B11544" s="9"/>
      <c r="C11544" s="9"/>
      <c r="D11544" s="9"/>
      <c r="E11544" s="9"/>
      <c r="F11544" s="9"/>
      <c r="G11544" s="92" t="s">
        <v>3913</v>
      </c>
      <c r="H11544" s="92"/>
      <c r="I11544" s="92"/>
      <c r="J11544" s="92"/>
      <c r="K11544" s="29">
        <f>ROUND(SUM(K11530,K11535,K11539,K11543),2)</f>
        <v>1316.71</v>
      </c>
    </row>
    <row r="11545" spans="1:11" ht="9.9499999999999993" customHeight="1" x14ac:dyDescent="0.25">
      <c r="A11545" s="9"/>
      <c r="B11545" s="9"/>
      <c r="C11545" s="9"/>
      <c r="D11545" s="9"/>
      <c r="E11545" s="9"/>
      <c r="F11545" s="9"/>
      <c r="G11545" s="100"/>
      <c r="H11545" s="100"/>
      <c r="I11545" s="100"/>
      <c r="J11545" s="100"/>
      <c r="K11545" s="100"/>
    </row>
    <row r="11546" spans="1:11" ht="20.100000000000001" customHeight="1" x14ac:dyDescent="0.25">
      <c r="A11546" s="99" t="s">
        <v>3003</v>
      </c>
      <c r="B11546" s="99"/>
      <c r="C11546" s="99"/>
      <c r="D11546" s="99"/>
      <c r="E11546" s="99"/>
      <c r="F11546" s="99"/>
      <c r="G11546" s="99"/>
      <c r="H11546" s="99"/>
      <c r="I11546" s="99"/>
      <c r="J11546" s="99"/>
      <c r="K11546" s="99"/>
    </row>
    <row r="11547" spans="1:11" ht="15" customHeight="1" x14ac:dyDescent="0.25">
      <c r="A11547" s="93" t="s">
        <v>3893</v>
      </c>
      <c r="B11547" s="93"/>
      <c r="C11547" s="93"/>
      <c r="D11547" s="94" t="s">
        <v>3</v>
      </c>
      <c r="E11547" s="94"/>
      <c r="F11547" s="23" t="s">
        <v>4</v>
      </c>
      <c r="G11547" s="94" t="s">
        <v>3894</v>
      </c>
      <c r="H11547" s="94"/>
      <c r="I11547" s="94" t="s">
        <v>3895</v>
      </c>
      <c r="J11547" s="94"/>
      <c r="K11547" s="23" t="s">
        <v>3896</v>
      </c>
    </row>
    <row r="11548" spans="1:11" ht="29.1" customHeight="1" x14ac:dyDescent="0.25">
      <c r="A11548" s="24" t="s">
        <v>4054</v>
      </c>
      <c r="B11548" s="95" t="s">
        <v>4055</v>
      </c>
      <c r="C11548" s="95"/>
      <c r="D11548" s="96" t="s">
        <v>20</v>
      </c>
      <c r="E11548" s="96"/>
      <c r="F11548" s="24" t="s">
        <v>34</v>
      </c>
      <c r="G11548" s="97">
        <v>0.18468999999999999</v>
      </c>
      <c r="H11548" s="97"/>
      <c r="I11548" s="98">
        <v>517.16999999999996</v>
      </c>
      <c r="J11548" s="98"/>
      <c r="K11548" s="27">
        <f t="shared" ref="K11548:K11553" si="89">ROUND(ROUND(G11548,8)*I11548,2)</f>
        <v>95.52</v>
      </c>
    </row>
    <row r="11549" spans="1:11" ht="21" customHeight="1" x14ac:dyDescent="0.25">
      <c r="A11549" s="24" t="s">
        <v>4056</v>
      </c>
      <c r="B11549" s="95" t="s">
        <v>4057</v>
      </c>
      <c r="C11549" s="95"/>
      <c r="D11549" s="96" t="s">
        <v>20</v>
      </c>
      <c r="E11549" s="96"/>
      <c r="F11549" s="24" t="s">
        <v>2057</v>
      </c>
      <c r="G11549" s="97">
        <v>3.1900000000000001E-3</v>
      </c>
      <c r="H11549" s="97"/>
      <c r="I11549" s="98">
        <v>8.98</v>
      </c>
      <c r="J11549" s="98"/>
      <c r="K11549" s="27">
        <f t="shared" si="89"/>
        <v>0.03</v>
      </c>
    </row>
    <row r="11550" spans="1:11" ht="15" customHeight="1" x14ac:dyDescent="0.25">
      <c r="A11550" s="24" t="s">
        <v>3955</v>
      </c>
      <c r="B11550" s="95" t="s">
        <v>3956</v>
      </c>
      <c r="C11550" s="95"/>
      <c r="D11550" s="96" t="s">
        <v>20</v>
      </c>
      <c r="E11550" s="96"/>
      <c r="F11550" s="24" t="s">
        <v>3903</v>
      </c>
      <c r="G11550" s="97">
        <v>4.4999999999999998E-2</v>
      </c>
      <c r="H11550" s="97"/>
      <c r="I11550" s="98">
        <v>19.37</v>
      </c>
      <c r="J11550" s="98"/>
      <c r="K11550" s="27">
        <f t="shared" si="89"/>
        <v>0.87</v>
      </c>
    </row>
    <row r="11551" spans="1:11" ht="21" customHeight="1" x14ac:dyDescent="0.25">
      <c r="A11551" s="24" t="s">
        <v>4050</v>
      </c>
      <c r="B11551" s="95" t="s">
        <v>4051</v>
      </c>
      <c r="C11551" s="95"/>
      <c r="D11551" s="96" t="s">
        <v>20</v>
      </c>
      <c r="E11551" s="96"/>
      <c r="F11551" s="24" t="s">
        <v>84</v>
      </c>
      <c r="G11551" s="97">
        <v>0.46875</v>
      </c>
      <c r="H11551" s="97"/>
      <c r="I11551" s="98">
        <v>3.9</v>
      </c>
      <c r="J11551" s="98"/>
      <c r="K11551" s="27">
        <f t="shared" si="89"/>
        <v>1.83</v>
      </c>
    </row>
    <row r="11552" spans="1:11" ht="21" customHeight="1" x14ac:dyDescent="0.25">
      <c r="A11552" s="24" t="s">
        <v>4058</v>
      </c>
      <c r="B11552" s="95" t="s">
        <v>4059</v>
      </c>
      <c r="C11552" s="95"/>
      <c r="D11552" s="96" t="s">
        <v>20</v>
      </c>
      <c r="E11552" s="96"/>
      <c r="F11552" s="24" t="s">
        <v>84</v>
      </c>
      <c r="G11552" s="97">
        <v>0.375</v>
      </c>
      <c r="H11552" s="97"/>
      <c r="I11552" s="98">
        <v>2.69</v>
      </c>
      <c r="J11552" s="98"/>
      <c r="K11552" s="27">
        <f t="shared" si="89"/>
        <v>1.01</v>
      </c>
    </row>
    <row r="11553" spans="1:11" ht="29.1" customHeight="1" x14ac:dyDescent="0.25">
      <c r="A11553" s="24" t="s">
        <v>4060</v>
      </c>
      <c r="B11553" s="95" t="s">
        <v>4061</v>
      </c>
      <c r="C11553" s="95"/>
      <c r="D11553" s="96" t="s">
        <v>20</v>
      </c>
      <c r="E11553" s="96"/>
      <c r="F11553" s="24" t="s">
        <v>16</v>
      </c>
      <c r="G11553" s="97">
        <v>1.07</v>
      </c>
      <c r="H11553" s="97"/>
      <c r="I11553" s="98">
        <v>23.81</v>
      </c>
      <c r="J11553" s="98"/>
      <c r="K11553" s="27">
        <f t="shared" si="89"/>
        <v>25.48</v>
      </c>
    </row>
    <row r="11554" spans="1:11" ht="15" customHeight="1" x14ac:dyDescent="0.25">
      <c r="A11554" s="9"/>
      <c r="B11554" s="9"/>
      <c r="C11554" s="9"/>
      <c r="D11554" s="9"/>
      <c r="E11554" s="9"/>
      <c r="F11554" s="9"/>
      <c r="G11554" s="91" t="s">
        <v>3906</v>
      </c>
      <c r="H11554" s="91"/>
      <c r="I11554" s="91"/>
      <c r="J11554" s="91"/>
      <c r="K11554" s="28">
        <f>SUM(K11548:K11553)</f>
        <v>124.74000000000001</v>
      </c>
    </row>
    <row r="11555" spans="1:11" ht="15" customHeight="1" x14ac:dyDescent="0.25">
      <c r="A11555" s="93" t="s">
        <v>3907</v>
      </c>
      <c r="B11555" s="93"/>
      <c r="C11555" s="93"/>
      <c r="D11555" s="94" t="s">
        <v>3</v>
      </c>
      <c r="E11555" s="94"/>
      <c r="F11555" s="23" t="s">
        <v>4</v>
      </c>
      <c r="G11555" s="94" t="s">
        <v>3894</v>
      </c>
      <c r="H11555" s="94"/>
      <c r="I11555" s="94" t="s">
        <v>3895</v>
      </c>
      <c r="J11555" s="94"/>
      <c r="K11555" s="23" t="s">
        <v>3896</v>
      </c>
    </row>
    <row r="11556" spans="1:11" ht="21" customHeight="1" x14ac:dyDescent="0.25">
      <c r="A11556" s="24" t="s">
        <v>3908</v>
      </c>
      <c r="B11556" s="95" t="s">
        <v>3909</v>
      </c>
      <c r="C11556" s="95"/>
      <c r="D11556" s="96" t="s">
        <v>20</v>
      </c>
      <c r="E11556" s="96"/>
      <c r="F11556" s="24" t="s">
        <v>2056</v>
      </c>
      <c r="G11556" s="97">
        <v>0.13009999999999999</v>
      </c>
      <c r="H11556" s="97"/>
      <c r="I11556" s="98">
        <v>32.24</v>
      </c>
      <c r="J11556" s="98"/>
      <c r="K11556" s="27">
        <f>ROUND(ROUND(G11556,8)*I11556,2)</f>
        <v>4.1900000000000004</v>
      </c>
    </row>
    <row r="11557" spans="1:11" ht="15" customHeight="1" x14ac:dyDescent="0.25">
      <c r="A11557" s="24" t="s">
        <v>3971</v>
      </c>
      <c r="B11557" s="95" t="s">
        <v>3972</v>
      </c>
      <c r="C11557" s="95"/>
      <c r="D11557" s="96" t="s">
        <v>20</v>
      </c>
      <c r="E11557" s="96"/>
      <c r="F11557" s="24" t="s">
        <v>2056</v>
      </c>
      <c r="G11557" s="97">
        <v>8.7400000000000005E-2</v>
      </c>
      <c r="H11557" s="97"/>
      <c r="I11557" s="98">
        <v>32.69</v>
      </c>
      <c r="J11557" s="98"/>
      <c r="K11557" s="27">
        <f>ROUND(ROUND(G11557,8)*I11557,2)</f>
        <v>2.86</v>
      </c>
    </row>
    <row r="11558" spans="1:11" ht="15" customHeight="1" x14ac:dyDescent="0.25">
      <c r="A11558" s="24" t="s">
        <v>3910</v>
      </c>
      <c r="B11558" s="95" t="s">
        <v>3911</v>
      </c>
      <c r="C11558" s="95"/>
      <c r="D11558" s="96" t="s">
        <v>20</v>
      </c>
      <c r="E11558" s="96"/>
      <c r="F11558" s="24" t="s">
        <v>2056</v>
      </c>
      <c r="G11558" s="97">
        <v>0.21759999999999999</v>
      </c>
      <c r="H11558" s="97"/>
      <c r="I11558" s="98">
        <v>24.94</v>
      </c>
      <c r="J11558" s="98"/>
      <c r="K11558" s="27">
        <f>ROUND(ROUND(G11558,8)*I11558,2)</f>
        <v>5.43</v>
      </c>
    </row>
    <row r="11559" spans="1:11" ht="18" customHeight="1" x14ac:dyDescent="0.25">
      <c r="A11559" s="9"/>
      <c r="B11559" s="9"/>
      <c r="C11559" s="9"/>
      <c r="D11559" s="9"/>
      <c r="E11559" s="9"/>
      <c r="F11559" s="9"/>
      <c r="G11559" s="91" t="s">
        <v>3912</v>
      </c>
      <c r="H11559" s="91"/>
      <c r="I11559" s="91"/>
      <c r="J11559" s="91"/>
      <c r="K11559" s="28">
        <f>SUM(K11556:K11558)</f>
        <v>12.48</v>
      </c>
    </row>
    <row r="11560" spans="1:11" ht="15" customHeight="1" x14ac:dyDescent="0.25">
      <c r="A11560" s="93" t="s">
        <v>3922</v>
      </c>
      <c r="B11560" s="93"/>
      <c r="C11560" s="93"/>
      <c r="D11560" s="94" t="s">
        <v>3</v>
      </c>
      <c r="E11560" s="94"/>
      <c r="F11560" s="23" t="s">
        <v>4</v>
      </c>
      <c r="G11560" s="94" t="s">
        <v>3894</v>
      </c>
      <c r="H11560" s="94"/>
      <c r="I11560" s="94" t="s">
        <v>3895</v>
      </c>
      <c r="J11560" s="94"/>
      <c r="K11560" s="23" t="s">
        <v>3896</v>
      </c>
    </row>
    <row r="11561" spans="1:11" ht="29.1" customHeight="1" x14ac:dyDescent="0.25">
      <c r="A11561" s="24" t="s">
        <v>4062</v>
      </c>
      <c r="B11561" s="95" t="s">
        <v>4063</v>
      </c>
      <c r="C11561" s="95"/>
      <c r="D11561" s="96" t="s">
        <v>20</v>
      </c>
      <c r="E11561" s="96"/>
      <c r="F11561" s="24" t="s">
        <v>3903</v>
      </c>
      <c r="G11561" s="97">
        <v>1.23E-2</v>
      </c>
      <c r="H11561" s="97"/>
      <c r="I11561" s="98">
        <v>23.44</v>
      </c>
      <c r="J11561" s="98"/>
      <c r="K11561" s="27">
        <f>ROUND(ROUND(G11561,8)*I11561,2)</f>
        <v>0.28999999999999998</v>
      </c>
    </row>
    <row r="11562" spans="1:11" ht="21" customHeight="1" x14ac:dyDescent="0.25">
      <c r="A11562" s="24" t="s">
        <v>4064</v>
      </c>
      <c r="B11562" s="95" t="s">
        <v>4065</v>
      </c>
      <c r="C11562" s="95"/>
      <c r="D11562" s="96" t="s">
        <v>4066</v>
      </c>
      <c r="E11562" s="96"/>
      <c r="F11562" s="24" t="s">
        <v>26</v>
      </c>
      <c r="G11562" s="97">
        <v>4</v>
      </c>
      <c r="H11562" s="97"/>
      <c r="I11562" s="98">
        <v>5.76</v>
      </c>
      <c r="J11562" s="98"/>
      <c r="K11562" s="27">
        <f>ROUND(ROUND(G11562,8)*I11562,2)</f>
        <v>23.04</v>
      </c>
    </row>
    <row r="11563" spans="1:11" ht="15" customHeight="1" x14ac:dyDescent="0.25">
      <c r="A11563" s="9"/>
      <c r="B11563" s="9"/>
      <c r="C11563" s="9"/>
      <c r="D11563" s="9"/>
      <c r="E11563" s="9"/>
      <c r="F11563" s="9"/>
      <c r="G11563" s="91" t="s">
        <v>3933</v>
      </c>
      <c r="H11563" s="91"/>
      <c r="I11563" s="91"/>
      <c r="J11563" s="91"/>
      <c r="K11563" s="28">
        <f>SUM(K11561:K11562)</f>
        <v>23.33</v>
      </c>
    </row>
    <row r="11564" spans="1:11" ht="15" customHeight="1" x14ac:dyDescent="0.25">
      <c r="A11564" s="9"/>
      <c r="B11564" s="9"/>
      <c r="C11564" s="9"/>
      <c r="D11564" s="9"/>
      <c r="E11564" s="9"/>
      <c r="F11564" s="9"/>
      <c r="G11564" s="92" t="s">
        <v>3913</v>
      </c>
      <c r="H11564" s="92"/>
      <c r="I11564" s="92"/>
      <c r="J11564" s="92"/>
      <c r="K11564" s="29">
        <f>ROUND(SUM(K11554,K11559,K11563),2)</f>
        <v>160.55000000000001</v>
      </c>
    </row>
    <row r="11565" spans="1:11" ht="9.9499999999999993" customHeight="1" x14ac:dyDescent="0.25">
      <c r="A11565" s="9"/>
      <c r="B11565" s="9"/>
      <c r="C11565" s="9"/>
      <c r="D11565" s="9"/>
      <c r="E11565" s="9"/>
      <c r="F11565" s="9"/>
      <c r="G11565" s="100"/>
      <c r="H11565" s="100"/>
      <c r="I11565" s="100"/>
      <c r="J11565" s="100"/>
      <c r="K11565" s="100"/>
    </row>
    <row r="11566" spans="1:11" ht="20.100000000000001" customHeight="1" x14ac:dyDescent="0.25">
      <c r="A11566" s="99" t="s">
        <v>3004</v>
      </c>
      <c r="B11566" s="99"/>
      <c r="C11566" s="99"/>
      <c r="D11566" s="99"/>
      <c r="E11566" s="99"/>
      <c r="F11566" s="99"/>
      <c r="G11566" s="99"/>
      <c r="H11566" s="99"/>
      <c r="I11566" s="99"/>
      <c r="J11566" s="99"/>
      <c r="K11566" s="99"/>
    </row>
    <row r="11567" spans="1:11" ht="15" customHeight="1" x14ac:dyDescent="0.25">
      <c r="A11567" s="93" t="s">
        <v>3893</v>
      </c>
      <c r="B11567" s="93"/>
      <c r="C11567" s="93"/>
      <c r="D11567" s="94" t="s">
        <v>3</v>
      </c>
      <c r="E11567" s="94"/>
      <c r="F11567" s="23" t="s">
        <v>4</v>
      </c>
      <c r="G11567" s="94" t="s">
        <v>3894</v>
      </c>
      <c r="H11567" s="94"/>
      <c r="I11567" s="94" t="s">
        <v>3895</v>
      </c>
      <c r="J11567" s="94"/>
      <c r="K11567" s="23" t="s">
        <v>3896</v>
      </c>
    </row>
    <row r="11568" spans="1:11" ht="45.95" customHeight="1" x14ac:dyDescent="0.25">
      <c r="A11568" s="24" t="s">
        <v>4073</v>
      </c>
      <c r="B11568" s="95" t="s">
        <v>4074</v>
      </c>
      <c r="C11568" s="95"/>
      <c r="D11568" s="96" t="s">
        <v>20</v>
      </c>
      <c r="E11568" s="96"/>
      <c r="F11568" s="24" t="s">
        <v>26</v>
      </c>
      <c r="G11568" s="97">
        <v>1</v>
      </c>
      <c r="H11568" s="97"/>
      <c r="I11568" s="98">
        <v>1235.9100000000001</v>
      </c>
      <c r="J11568" s="98"/>
      <c r="K11568" s="27">
        <f>TRUNC(TRUNC(G11568,8)*I11568,2)</f>
        <v>1235.9100000000001</v>
      </c>
    </row>
    <row r="11569" spans="1:11" ht="21" customHeight="1" x14ac:dyDescent="0.25">
      <c r="A11569" s="24" t="s">
        <v>4075</v>
      </c>
      <c r="B11569" s="95" t="s">
        <v>4076</v>
      </c>
      <c r="C11569" s="95"/>
      <c r="D11569" s="96" t="s">
        <v>20</v>
      </c>
      <c r="E11569" s="96"/>
      <c r="F11569" s="24" t="s">
        <v>34</v>
      </c>
      <c r="G11569" s="97">
        <v>1.1999999999999999E-3</v>
      </c>
      <c r="H11569" s="97"/>
      <c r="I11569" s="98">
        <v>205.09</v>
      </c>
      <c r="J11569" s="98"/>
      <c r="K11569" s="27">
        <f>TRUNC(TRUNC(G11569,8)*I11569,2)</f>
        <v>0.24</v>
      </c>
    </row>
    <row r="11570" spans="1:11" ht="15" customHeight="1" x14ac:dyDescent="0.25">
      <c r="A11570" s="9"/>
      <c r="B11570" s="9"/>
      <c r="C11570" s="9"/>
      <c r="D11570" s="9"/>
      <c r="E11570" s="9"/>
      <c r="F11570" s="9"/>
      <c r="G11570" s="91" t="s">
        <v>3906</v>
      </c>
      <c r="H11570" s="91"/>
      <c r="I11570" s="91"/>
      <c r="J11570" s="91"/>
      <c r="K11570" s="28">
        <f>SUM(K11568:K11569)</f>
        <v>1236.1500000000001</v>
      </c>
    </row>
    <row r="11571" spans="1:11" ht="15" customHeight="1" x14ac:dyDescent="0.25">
      <c r="A11571" s="93" t="s">
        <v>3907</v>
      </c>
      <c r="B11571" s="93"/>
      <c r="C11571" s="93"/>
      <c r="D11571" s="94" t="s">
        <v>3</v>
      </c>
      <c r="E11571" s="94"/>
      <c r="F11571" s="23" t="s">
        <v>4</v>
      </c>
      <c r="G11571" s="94" t="s">
        <v>3894</v>
      </c>
      <c r="H11571" s="94"/>
      <c r="I11571" s="94" t="s">
        <v>3895</v>
      </c>
      <c r="J11571" s="94"/>
      <c r="K11571" s="23" t="s">
        <v>3896</v>
      </c>
    </row>
    <row r="11572" spans="1:11" ht="15" customHeight="1" x14ac:dyDescent="0.25">
      <c r="A11572" s="24" t="s">
        <v>3971</v>
      </c>
      <c r="B11572" s="95" t="s">
        <v>3972</v>
      </c>
      <c r="C11572" s="95"/>
      <c r="D11572" s="96" t="s">
        <v>20</v>
      </c>
      <c r="E11572" s="96"/>
      <c r="F11572" s="24" t="s">
        <v>2056</v>
      </c>
      <c r="G11572" s="97">
        <v>0.86809999999999998</v>
      </c>
      <c r="H11572" s="97"/>
      <c r="I11572" s="98">
        <v>32.69</v>
      </c>
      <c r="J11572" s="98"/>
      <c r="K11572" s="27">
        <f>TRUNC(TRUNC(G11572,8)*I11572,2)</f>
        <v>28.37</v>
      </c>
    </row>
    <row r="11573" spans="1:11" ht="15" customHeight="1" x14ac:dyDescent="0.25">
      <c r="A11573" s="24" t="s">
        <v>3910</v>
      </c>
      <c r="B11573" s="95" t="s">
        <v>3911</v>
      </c>
      <c r="C11573" s="95"/>
      <c r="D11573" s="96" t="s">
        <v>20</v>
      </c>
      <c r="E11573" s="96"/>
      <c r="F11573" s="24" t="s">
        <v>2056</v>
      </c>
      <c r="G11573" s="97">
        <v>0.57869999999999999</v>
      </c>
      <c r="H11573" s="97"/>
      <c r="I11573" s="98">
        <v>24.94</v>
      </c>
      <c r="J11573" s="98"/>
      <c r="K11573" s="27">
        <f>TRUNC(TRUNC(G11573,8)*I11573,2)</f>
        <v>14.43</v>
      </c>
    </row>
    <row r="11574" spans="1:11" ht="18" customHeight="1" x14ac:dyDescent="0.25">
      <c r="A11574" s="9"/>
      <c r="B11574" s="9"/>
      <c r="C11574" s="9"/>
      <c r="D11574" s="9"/>
      <c r="E11574" s="9"/>
      <c r="F11574" s="9"/>
      <c r="G11574" s="91" t="s">
        <v>3912</v>
      </c>
      <c r="H11574" s="91"/>
      <c r="I11574" s="91"/>
      <c r="J11574" s="91"/>
      <c r="K11574" s="28">
        <f>SUM(K11572:K11573)</f>
        <v>42.8</v>
      </c>
    </row>
    <row r="11575" spans="1:11" ht="15" customHeight="1" x14ac:dyDescent="0.25">
      <c r="A11575" s="93" t="s">
        <v>3922</v>
      </c>
      <c r="B11575" s="93"/>
      <c r="C11575" s="93"/>
      <c r="D11575" s="94" t="s">
        <v>3</v>
      </c>
      <c r="E11575" s="94"/>
      <c r="F11575" s="23" t="s">
        <v>4</v>
      </c>
      <c r="G11575" s="94" t="s">
        <v>3894</v>
      </c>
      <c r="H11575" s="94"/>
      <c r="I11575" s="94" t="s">
        <v>3895</v>
      </c>
      <c r="J11575" s="94"/>
      <c r="K11575" s="23" t="s">
        <v>3896</v>
      </c>
    </row>
    <row r="11576" spans="1:11" ht="29.1" customHeight="1" x14ac:dyDescent="0.25">
      <c r="A11576" s="24" t="s">
        <v>4077</v>
      </c>
      <c r="B11576" s="95" t="s">
        <v>4078</v>
      </c>
      <c r="C11576" s="95"/>
      <c r="D11576" s="96" t="s">
        <v>20</v>
      </c>
      <c r="E11576" s="96"/>
      <c r="F11576" s="24" t="s">
        <v>34</v>
      </c>
      <c r="G11576" s="97">
        <v>2.2200000000000001E-2</v>
      </c>
      <c r="H11576" s="97"/>
      <c r="I11576" s="98">
        <v>924.6</v>
      </c>
      <c r="J11576" s="98"/>
      <c r="K11576" s="27">
        <f>TRUNC(TRUNC(G11576,8)*I11576,2)</f>
        <v>20.52</v>
      </c>
    </row>
    <row r="11577" spans="1:11" ht="15" customHeight="1" x14ac:dyDescent="0.25">
      <c r="A11577" s="9"/>
      <c r="B11577" s="9"/>
      <c r="C11577" s="9"/>
      <c r="D11577" s="9"/>
      <c r="E11577" s="9"/>
      <c r="F11577" s="9"/>
      <c r="G11577" s="91" t="s">
        <v>3933</v>
      </c>
      <c r="H11577" s="91"/>
      <c r="I11577" s="91"/>
      <c r="J11577" s="91"/>
      <c r="K11577" s="28">
        <f>SUM(K11576:K11576)</f>
        <v>20.52</v>
      </c>
    </row>
    <row r="11578" spans="1:11" ht="15" customHeight="1" x14ac:dyDescent="0.25">
      <c r="A11578" s="9"/>
      <c r="B11578" s="9"/>
      <c r="C11578" s="9"/>
      <c r="D11578" s="9"/>
      <c r="E11578" s="9"/>
      <c r="F11578" s="9"/>
      <c r="G11578" s="92" t="s">
        <v>3913</v>
      </c>
      <c r="H11578" s="92"/>
      <c r="I11578" s="92"/>
      <c r="J11578" s="92"/>
      <c r="K11578" s="29">
        <f>ROUND(SUM(K11570,K11574,K11577),2)</f>
        <v>1299.47</v>
      </c>
    </row>
    <row r="11579" spans="1:11" ht="9.9499999999999993" customHeight="1" x14ac:dyDescent="0.25">
      <c r="A11579" s="9"/>
      <c r="B11579" s="9"/>
      <c r="C11579" s="9"/>
      <c r="D11579" s="9"/>
      <c r="E11579" s="9"/>
      <c r="F11579" s="9"/>
      <c r="G11579" s="100"/>
      <c r="H11579" s="100"/>
      <c r="I11579" s="100"/>
      <c r="J11579" s="100"/>
      <c r="K11579" s="100"/>
    </row>
    <row r="11580" spans="1:11" ht="20.100000000000001" customHeight="1" x14ac:dyDescent="0.25">
      <c r="A11580" s="99" t="s">
        <v>3005</v>
      </c>
      <c r="B11580" s="99"/>
      <c r="C11580" s="99"/>
      <c r="D11580" s="99"/>
      <c r="E11580" s="99"/>
      <c r="F11580" s="99"/>
      <c r="G11580" s="99"/>
      <c r="H11580" s="99"/>
      <c r="I11580" s="99"/>
      <c r="J11580" s="99"/>
      <c r="K11580" s="99"/>
    </row>
    <row r="11581" spans="1:11" ht="15" customHeight="1" x14ac:dyDescent="0.25">
      <c r="A11581" s="93" t="s">
        <v>3893</v>
      </c>
      <c r="B11581" s="93"/>
      <c r="C11581" s="93"/>
      <c r="D11581" s="94" t="s">
        <v>3</v>
      </c>
      <c r="E11581" s="94"/>
      <c r="F11581" s="23" t="s">
        <v>4</v>
      </c>
      <c r="G11581" s="94" t="s">
        <v>3894</v>
      </c>
      <c r="H11581" s="94"/>
      <c r="I11581" s="94" t="s">
        <v>3895</v>
      </c>
      <c r="J11581" s="94"/>
      <c r="K11581" s="23" t="s">
        <v>3896</v>
      </c>
    </row>
    <row r="11582" spans="1:11" ht="15" customHeight="1" x14ac:dyDescent="0.25">
      <c r="A11582" s="24" t="s">
        <v>4067</v>
      </c>
      <c r="B11582" s="95" t="s">
        <v>4068</v>
      </c>
      <c r="C11582" s="95"/>
      <c r="D11582" s="96" t="s">
        <v>20</v>
      </c>
      <c r="E11582" s="96"/>
      <c r="F11582" s="24" t="s">
        <v>3903</v>
      </c>
      <c r="G11582" s="97">
        <v>8.6199999999999992</v>
      </c>
      <c r="H11582" s="97"/>
      <c r="I11582" s="98">
        <v>1.1299999999999999</v>
      </c>
      <c r="J11582" s="98"/>
      <c r="K11582" s="27">
        <f>TRUNC(TRUNC(G11582,8)*I11582,2)</f>
        <v>9.74</v>
      </c>
    </row>
    <row r="11583" spans="1:11" ht="29.1" customHeight="1" x14ac:dyDescent="0.25">
      <c r="A11583" s="24" t="s">
        <v>4069</v>
      </c>
      <c r="B11583" s="95" t="s">
        <v>4070</v>
      </c>
      <c r="C11583" s="95"/>
      <c r="D11583" s="96" t="s">
        <v>20</v>
      </c>
      <c r="E11583" s="96"/>
      <c r="F11583" s="24" t="s">
        <v>26</v>
      </c>
      <c r="G11583" s="97">
        <v>6.4375</v>
      </c>
      <c r="H11583" s="97"/>
      <c r="I11583" s="98">
        <v>17.63</v>
      </c>
      <c r="J11583" s="98"/>
      <c r="K11583" s="27">
        <f>TRUNC(TRUNC(G11583,8)*I11583,2)</f>
        <v>113.49</v>
      </c>
    </row>
    <row r="11584" spans="1:11" ht="15" customHeight="1" x14ac:dyDescent="0.25">
      <c r="A11584" s="24" t="s">
        <v>4071</v>
      </c>
      <c r="B11584" s="95" t="s">
        <v>4072</v>
      </c>
      <c r="C11584" s="95"/>
      <c r="D11584" s="96" t="s">
        <v>20</v>
      </c>
      <c r="E11584" s="96"/>
      <c r="F11584" s="24" t="s">
        <v>3903</v>
      </c>
      <c r="G11584" s="97">
        <v>0.24</v>
      </c>
      <c r="H11584" s="97"/>
      <c r="I11584" s="98">
        <v>3.58</v>
      </c>
      <c r="J11584" s="98"/>
      <c r="K11584" s="27">
        <f>TRUNC(TRUNC(G11584,8)*I11584,2)</f>
        <v>0.85</v>
      </c>
    </row>
    <row r="11585" spans="1:11" ht="15" customHeight="1" x14ac:dyDescent="0.25">
      <c r="A11585" s="9"/>
      <c r="B11585" s="9"/>
      <c r="C11585" s="9"/>
      <c r="D11585" s="9"/>
      <c r="E11585" s="9"/>
      <c r="F11585" s="9"/>
      <c r="G11585" s="91" t="s">
        <v>3906</v>
      </c>
      <c r="H11585" s="91"/>
      <c r="I11585" s="91"/>
      <c r="J11585" s="91"/>
      <c r="K11585" s="28">
        <f>SUM(K11582:K11584)</f>
        <v>124.07999999999998</v>
      </c>
    </row>
    <row r="11586" spans="1:11" ht="15" customHeight="1" x14ac:dyDescent="0.25">
      <c r="A11586" s="93" t="s">
        <v>3907</v>
      </c>
      <c r="B11586" s="93"/>
      <c r="C11586" s="93"/>
      <c r="D11586" s="94" t="s">
        <v>3</v>
      </c>
      <c r="E11586" s="94"/>
      <c r="F11586" s="23" t="s">
        <v>4</v>
      </c>
      <c r="G11586" s="94" t="s">
        <v>3894</v>
      </c>
      <c r="H11586" s="94"/>
      <c r="I11586" s="94" t="s">
        <v>3895</v>
      </c>
      <c r="J11586" s="94"/>
      <c r="K11586" s="23" t="s">
        <v>3896</v>
      </c>
    </row>
    <row r="11587" spans="1:11" ht="15" customHeight="1" x14ac:dyDescent="0.25">
      <c r="A11587" s="24" t="s">
        <v>3971</v>
      </c>
      <c r="B11587" s="95" t="s">
        <v>3972</v>
      </c>
      <c r="C11587" s="95"/>
      <c r="D11587" s="96" t="s">
        <v>20</v>
      </c>
      <c r="E11587" s="96"/>
      <c r="F11587" s="24" t="s">
        <v>2056</v>
      </c>
      <c r="G11587" s="97">
        <v>0.63900000000000001</v>
      </c>
      <c r="H11587" s="97"/>
      <c r="I11587" s="98">
        <v>32.69</v>
      </c>
      <c r="J11587" s="98"/>
      <c r="K11587" s="27">
        <f>TRUNC(TRUNC(G11587,8)*I11587,2)</f>
        <v>20.88</v>
      </c>
    </row>
    <row r="11588" spans="1:11" ht="15" customHeight="1" x14ac:dyDescent="0.25">
      <c r="A11588" s="24" t="s">
        <v>3910</v>
      </c>
      <c r="B11588" s="95" t="s">
        <v>3911</v>
      </c>
      <c r="C11588" s="95"/>
      <c r="D11588" s="96" t="s">
        <v>20</v>
      </c>
      <c r="E11588" s="96"/>
      <c r="F11588" s="24" t="s">
        <v>2056</v>
      </c>
      <c r="G11588" s="97">
        <v>1.2789999999999999</v>
      </c>
      <c r="H11588" s="97"/>
      <c r="I11588" s="98">
        <v>24.94</v>
      </c>
      <c r="J11588" s="98"/>
      <c r="K11588" s="27">
        <f>TRUNC(TRUNC(G11588,8)*I11588,2)</f>
        <v>31.89</v>
      </c>
    </row>
    <row r="11589" spans="1:11" ht="18" customHeight="1" x14ac:dyDescent="0.25">
      <c r="A11589" s="9"/>
      <c r="B11589" s="9"/>
      <c r="C11589" s="9"/>
      <c r="D11589" s="9"/>
      <c r="E11589" s="9"/>
      <c r="F11589" s="9"/>
      <c r="G11589" s="91" t="s">
        <v>3912</v>
      </c>
      <c r="H11589" s="91"/>
      <c r="I11589" s="91"/>
      <c r="J11589" s="91"/>
      <c r="K11589" s="28">
        <f>SUM(K11587:K11588)</f>
        <v>52.769999999999996</v>
      </c>
    </row>
    <row r="11590" spans="1:11" ht="15" customHeight="1" x14ac:dyDescent="0.25">
      <c r="A11590" s="9"/>
      <c r="B11590" s="9"/>
      <c r="C11590" s="9"/>
      <c r="D11590" s="9"/>
      <c r="E11590" s="9"/>
      <c r="F11590" s="9"/>
      <c r="G11590" s="92" t="s">
        <v>3913</v>
      </c>
      <c r="H11590" s="92"/>
      <c r="I11590" s="92"/>
      <c r="J11590" s="92"/>
      <c r="K11590" s="29">
        <f>ROUND(SUM(K11585,K11589),2)</f>
        <v>176.85</v>
      </c>
    </row>
    <row r="11591" spans="1:11" ht="9.9499999999999993" customHeight="1" x14ac:dyDescent="0.25">
      <c r="A11591" s="9"/>
      <c r="B11591" s="9"/>
      <c r="C11591" s="9"/>
      <c r="D11591" s="9"/>
      <c r="E11591" s="9"/>
      <c r="F11591" s="9"/>
      <c r="G11591" s="100"/>
      <c r="H11591" s="100"/>
      <c r="I11591" s="100"/>
      <c r="J11591" s="100"/>
      <c r="K11591" s="100"/>
    </row>
    <row r="11592" spans="1:11" ht="20.100000000000001" customHeight="1" x14ac:dyDescent="0.25">
      <c r="A11592" s="99" t="s">
        <v>3006</v>
      </c>
      <c r="B11592" s="99"/>
      <c r="C11592" s="99"/>
      <c r="D11592" s="99"/>
      <c r="E11592" s="99"/>
      <c r="F11592" s="99"/>
      <c r="G11592" s="99"/>
      <c r="H11592" s="99"/>
      <c r="I11592" s="99"/>
      <c r="J11592" s="99"/>
      <c r="K11592" s="99"/>
    </row>
    <row r="11593" spans="1:11" ht="20.100000000000001" customHeight="1" x14ac:dyDescent="0.25">
      <c r="A11593" s="106" t="s">
        <v>4010</v>
      </c>
      <c r="B11593" s="106"/>
      <c r="C11593" s="106"/>
      <c r="D11593" s="106"/>
      <c r="E11593" s="106"/>
      <c r="F11593" s="2" t="s">
        <v>4</v>
      </c>
      <c r="G11593" s="87" t="s">
        <v>4001</v>
      </c>
      <c r="H11593" s="87"/>
      <c r="I11593" s="87" t="s">
        <v>3895</v>
      </c>
      <c r="J11593" s="87"/>
      <c r="K11593" s="2" t="s">
        <v>4011</v>
      </c>
    </row>
    <row r="11594" spans="1:11" ht="15" customHeight="1" x14ac:dyDescent="0.25">
      <c r="A11594" s="6" t="s">
        <v>4079</v>
      </c>
      <c r="B11594" s="104" t="s">
        <v>4080</v>
      </c>
      <c r="C11594" s="104"/>
      <c r="D11594" s="104"/>
      <c r="E11594" s="104"/>
      <c r="F11594" s="6" t="s">
        <v>77</v>
      </c>
      <c r="G11594" s="113">
        <v>1.7700000000000001E-3</v>
      </c>
      <c r="H11594" s="113"/>
      <c r="I11594" s="105">
        <v>33.79</v>
      </c>
      <c r="J11594" s="105"/>
      <c r="K11594" s="33">
        <f>ROUND(ROUND(G11594,5)*I11594,4)</f>
        <v>5.9799999999999999E-2</v>
      </c>
    </row>
    <row r="11595" spans="1:11" ht="15" customHeight="1" x14ac:dyDescent="0.25">
      <c r="A11595" s="6" t="s">
        <v>4081</v>
      </c>
      <c r="B11595" s="104" t="s">
        <v>4082</v>
      </c>
      <c r="C11595" s="104"/>
      <c r="D11595" s="104"/>
      <c r="E11595" s="104"/>
      <c r="F11595" s="6" t="s">
        <v>77</v>
      </c>
      <c r="G11595" s="113">
        <v>3.9300000000000003E-3</v>
      </c>
      <c r="H11595" s="113"/>
      <c r="I11595" s="105">
        <v>448.02</v>
      </c>
      <c r="J11595" s="105"/>
      <c r="K11595" s="33">
        <f>ROUND(ROUND(G11595,5)*I11595,4)</f>
        <v>1.7606999999999999</v>
      </c>
    </row>
    <row r="11596" spans="1:11" ht="15" customHeight="1" x14ac:dyDescent="0.25">
      <c r="A11596" s="6" t="s">
        <v>4083</v>
      </c>
      <c r="B11596" s="104" t="s">
        <v>4084</v>
      </c>
      <c r="C11596" s="104"/>
      <c r="D11596" s="104"/>
      <c r="E11596" s="104"/>
      <c r="F11596" s="6" t="s">
        <v>77</v>
      </c>
      <c r="G11596" s="113">
        <v>7.0800000000000004E-3</v>
      </c>
      <c r="H11596" s="113"/>
      <c r="I11596" s="105">
        <v>46.06</v>
      </c>
      <c r="J11596" s="105"/>
      <c r="K11596" s="33">
        <f>ROUND(ROUND(G11596,5)*I11596,4)</f>
        <v>0.3261</v>
      </c>
    </row>
    <row r="11597" spans="1:11" ht="15" customHeight="1" x14ac:dyDescent="0.25">
      <c r="A11597" s="6" t="s">
        <v>4085</v>
      </c>
      <c r="B11597" s="104" t="s">
        <v>4086</v>
      </c>
      <c r="C11597" s="104"/>
      <c r="D11597" s="104"/>
      <c r="E11597" s="104"/>
      <c r="F11597" s="6" t="s">
        <v>103</v>
      </c>
      <c r="G11597" s="113">
        <v>1</v>
      </c>
      <c r="H11597" s="113"/>
      <c r="I11597" s="105">
        <v>16.98</v>
      </c>
      <c r="J11597" s="105"/>
      <c r="K11597" s="33">
        <f>ROUND(ROUND(G11597,5)*I11597,4)</f>
        <v>16.98</v>
      </c>
    </row>
    <row r="11598" spans="1:11" ht="15" customHeight="1" x14ac:dyDescent="0.25">
      <c r="A11598" s="1"/>
      <c r="B11598" s="1"/>
      <c r="C11598" s="1"/>
      <c r="D11598" s="1"/>
      <c r="E11598" s="1"/>
      <c r="F11598" s="1"/>
      <c r="G11598" s="85" t="s">
        <v>4014</v>
      </c>
      <c r="H11598" s="85"/>
      <c r="I11598" s="85"/>
      <c r="J11598" s="85"/>
      <c r="K11598" s="34">
        <f>SUM(K11594:K11597)</f>
        <v>19.1266</v>
      </c>
    </row>
    <row r="11599" spans="1:11" ht="15" customHeight="1" x14ac:dyDescent="0.25">
      <c r="A11599" s="106" t="s">
        <v>4015</v>
      </c>
      <c r="B11599" s="106"/>
      <c r="C11599" s="106"/>
      <c r="D11599" s="23" t="s">
        <v>4016</v>
      </c>
      <c r="E11599" s="94" t="s">
        <v>4017</v>
      </c>
      <c r="F11599" s="94"/>
      <c r="G11599" s="94" t="s">
        <v>4001</v>
      </c>
      <c r="H11599" s="94"/>
      <c r="I11599" s="94" t="s">
        <v>3895</v>
      </c>
      <c r="J11599" s="94"/>
      <c r="K11599" s="23" t="s">
        <v>4011</v>
      </c>
    </row>
    <row r="11600" spans="1:11" ht="27.95" customHeight="1" x14ac:dyDescent="0.25">
      <c r="A11600" s="38" t="s">
        <v>4085</v>
      </c>
      <c r="B11600" s="109" t="s">
        <v>4087</v>
      </c>
      <c r="C11600" s="109"/>
      <c r="D11600" s="38" t="s">
        <v>4019</v>
      </c>
      <c r="E11600" s="110" t="s">
        <v>4088</v>
      </c>
      <c r="F11600" s="110"/>
      <c r="G11600" s="111">
        <v>1.9630000000000002E-2</v>
      </c>
      <c r="H11600" s="111"/>
      <c r="I11600" s="112">
        <v>33.64</v>
      </c>
      <c r="J11600" s="112"/>
      <c r="K11600" s="41">
        <f>ROUND(ROUND(G11600,5)*I11600,4)</f>
        <v>0.66039999999999999</v>
      </c>
    </row>
    <row r="11601" spans="1:11" ht="15" customHeight="1" x14ac:dyDescent="0.25">
      <c r="A11601" s="1"/>
      <c r="B11601" s="1"/>
      <c r="C11601" s="1"/>
      <c r="D11601" s="1"/>
      <c r="E11601" s="1"/>
      <c r="F11601" s="1"/>
      <c r="G11601" s="85" t="s">
        <v>4021</v>
      </c>
      <c r="H11601" s="85"/>
      <c r="I11601" s="85"/>
      <c r="J11601" s="85"/>
      <c r="K11601" s="33">
        <f>SUM(K11600:K11600)</f>
        <v>0.66039999999999999</v>
      </c>
    </row>
    <row r="11602" spans="1:11" ht="12.95" customHeight="1" x14ac:dyDescent="0.25">
      <c r="A11602" s="106" t="s">
        <v>4022</v>
      </c>
      <c r="B11602" s="106"/>
      <c r="C11602" s="94" t="s">
        <v>4023</v>
      </c>
      <c r="D11602" s="94" t="s">
        <v>5</v>
      </c>
      <c r="E11602" s="94" t="s">
        <v>4024</v>
      </c>
      <c r="F11602" s="94"/>
      <c r="G11602" s="94" t="s">
        <v>4025</v>
      </c>
      <c r="H11602" s="94"/>
      <c r="I11602" s="94" t="s">
        <v>2086</v>
      </c>
      <c r="J11602" s="94"/>
      <c r="K11602" s="94" t="s">
        <v>4011</v>
      </c>
    </row>
    <row r="11603" spans="1:11" ht="12" customHeight="1" x14ac:dyDescent="0.25">
      <c r="A11603" s="106"/>
      <c r="B11603" s="106"/>
      <c r="C11603" s="94"/>
      <c r="D11603" s="94"/>
      <c r="E11603" s="23" t="s">
        <v>2092</v>
      </c>
      <c r="F11603" s="23" t="s">
        <v>4026</v>
      </c>
      <c r="G11603" s="23" t="s">
        <v>2092</v>
      </c>
      <c r="H11603" s="23" t="s">
        <v>4026</v>
      </c>
      <c r="I11603" s="23" t="s">
        <v>2092</v>
      </c>
      <c r="J11603" s="23" t="s">
        <v>4026</v>
      </c>
      <c r="K11603" s="94"/>
    </row>
    <row r="11604" spans="1:11" ht="27.95" customHeight="1" x14ac:dyDescent="0.25">
      <c r="A11604" s="38" t="s">
        <v>4085</v>
      </c>
      <c r="B11604" s="39" t="s">
        <v>4087</v>
      </c>
      <c r="C11604" s="38" t="s">
        <v>4027</v>
      </c>
      <c r="D11604" s="40">
        <v>1.9630000000000002E-2</v>
      </c>
      <c r="E11604" s="42">
        <v>0</v>
      </c>
      <c r="F11604" s="43">
        <v>1.1100000000000001</v>
      </c>
      <c r="G11604" s="42">
        <v>0</v>
      </c>
      <c r="H11604" s="43">
        <v>0.88</v>
      </c>
      <c r="I11604" s="42">
        <v>0</v>
      </c>
      <c r="J11604" s="43">
        <v>0.72</v>
      </c>
      <c r="K11604" s="41">
        <f>ROUND(D11604*(ROUND(E11604*F11604,4)+ROUND(G11604*H11604,4)+ROUND(I11604*J11604,4)),4)</f>
        <v>0</v>
      </c>
    </row>
    <row r="11605" spans="1:11" ht="15" customHeight="1" x14ac:dyDescent="0.25">
      <c r="A11605" s="1"/>
      <c r="B11605" s="1"/>
      <c r="C11605" s="1"/>
      <c r="D11605" s="1"/>
      <c r="E11605" s="1"/>
      <c r="F11605" s="1"/>
      <c r="G11605" s="85" t="s">
        <v>4028</v>
      </c>
      <c r="H11605" s="85"/>
      <c r="I11605" s="85"/>
      <c r="J11605" s="85"/>
      <c r="K11605" s="33">
        <f>SUM(K11603:K11604)</f>
        <v>0</v>
      </c>
    </row>
    <row r="11606" spans="1:11" ht="15" customHeight="1" x14ac:dyDescent="0.25">
      <c r="A11606" s="9"/>
      <c r="B11606" s="9"/>
      <c r="C11606" s="9"/>
      <c r="D11606" s="9"/>
      <c r="E11606" s="9"/>
      <c r="F11606" s="9"/>
      <c r="G11606" s="92" t="s">
        <v>4029</v>
      </c>
      <c r="H11606" s="92"/>
      <c r="I11606" s="92"/>
      <c r="J11606" s="92"/>
      <c r="K11606" s="33">
        <f>SUM(K11598,K11601,K11605)</f>
        <v>19.786999999999999</v>
      </c>
    </row>
    <row r="11607" spans="1:11" ht="15" customHeight="1" x14ac:dyDescent="0.25">
      <c r="A11607" s="9"/>
      <c r="B11607" s="9"/>
      <c r="C11607" s="9"/>
      <c r="D11607" s="9"/>
      <c r="E11607" s="9"/>
      <c r="F11607" s="9"/>
      <c r="G11607" s="92" t="s">
        <v>3913</v>
      </c>
      <c r="H11607" s="92"/>
      <c r="I11607" s="92"/>
      <c r="J11607" s="92"/>
      <c r="K11607" s="29">
        <f>ROUND(SUM(K11606),2)</f>
        <v>19.79</v>
      </c>
    </row>
    <row r="11608" spans="1:11" ht="9.9499999999999993" customHeight="1" x14ac:dyDescent="0.25">
      <c r="A11608" s="9"/>
      <c r="B11608" s="9"/>
      <c r="C11608" s="9"/>
      <c r="D11608" s="9"/>
      <c r="E11608" s="9"/>
      <c r="F11608" s="9"/>
      <c r="G11608" s="100"/>
      <c r="H11608" s="100"/>
      <c r="I11608" s="100"/>
      <c r="J11608" s="100"/>
      <c r="K11608" s="100"/>
    </row>
    <row r="11609" spans="1:11" ht="20.100000000000001" customHeight="1" x14ac:dyDescent="0.25">
      <c r="A11609" s="99" t="s">
        <v>3007</v>
      </c>
      <c r="B11609" s="99"/>
      <c r="C11609" s="99"/>
      <c r="D11609" s="99"/>
      <c r="E11609" s="99"/>
      <c r="F11609" s="99"/>
      <c r="G11609" s="99"/>
      <c r="H11609" s="99"/>
      <c r="I11609" s="99"/>
      <c r="J11609" s="99"/>
      <c r="K11609" s="99"/>
    </row>
    <row r="11610" spans="1:11" ht="15" customHeight="1" x14ac:dyDescent="0.25">
      <c r="A11610" s="93" t="s">
        <v>3893</v>
      </c>
      <c r="B11610" s="93"/>
      <c r="C11610" s="93"/>
      <c r="D11610" s="94" t="s">
        <v>3</v>
      </c>
      <c r="E11610" s="94"/>
      <c r="F11610" s="23" t="s">
        <v>4</v>
      </c>
      <c r="G11610" s="94" t="s">
        <v>3894</v>
      </c>
      <c r="H11610" s="94"/>
      <c r="I11610" s="94" t="s">
        <v>3895</v>
      </c>
      <c r="J11610" s="94"/>
      <c r="K11610" s="23" t="s">
        <v>3896</v>
      </c>
    </row>
    <row r="11611" spans="1:11" ht="15" customHeight="1" x14ac:dyDescent="0.25">
      <c r="A11611" s="24" t="s">
        <v>4089</v>
      </c>
      <c r="B11611" s="95" t="s">
        <v>4090</v>
      </c>
      <c r="C11611" s="95"/>
      <c r="D11611" s="96" t="s">
        <v>20</v>
      </c>
      <c r="E11611" s="96"/>
      <c r="F11611" s="24" t="s">
        <v>16</v>
      </c>
      <c r="G11611" s="97">
        <v>1</v>
      </c>
      <c r="H11611" s="97"/>
      <c r="I11611" s="98">
        <v>12.85</v>
      </c>
      <c r="J11611" s="98"/>
      <c r="K11611" s="27">
        <f>TRUNC(TRUNC(G11611,8)*I11611,2)</f>
        <v>12.85</v>
      </c>
    </row>
    <row r="11612" spans="1:11" ht="15" customHeight="1" x14ac:dyDescent="0.25">
      <c r="A11612" s="9"/>
      <c r="B11612" s="9"/>
      <c r="C11612" s="9"/>
      <c r="D11612" s="9"/>
      <c r="E11612" s="9"/>
      <c r="F11612" s="9"/>
      <c r="G11612" s="91" t="s">
        <v>3906</v>
      </c>
      <c r="H11612" s="91"/>
      <c r="I11612" s="91"/>
      <c r="J11612" s="91"/>
      <c r="K11612" s="28">
        <f>SUM(K11611:K11611)</f>
        <v>12.85</v>
      </c>
    </row>
    <row r="11613" spans="1:11" ht="15" customHeight="1" x14ac:dyDescent="0.25">
      <c r="A11613" s="93" t="s">
        <v>3907</v>
      </c>
      <c r="B11613" s="93"/>
      <c r="C11613" s="93"/>
      <c r="D11613" s="94" t="s">
        <v>3</v>
      </c>
      <c r="E11613" s="94"/>
      <c r="F11613" s="23" t="s">
        <v>4</v>
      </c>
      <c r="G11613" s="94" t="s">
        <v>3894</v>
      </c>
      <c r="H11613" s="94"/>
      <c r="I11613" s="94" t="s">
        <v>3895</v>
      </c>
      <c r="J11613" s="94"/>
      <c r="K11613" s="23" t="s">
        <v>3896</v>
      </c>
    </row>
    <row r="11614" spans="1:11" ht="15" customHeight="1" x14ac:dyDescent="0.25">
      <c r="A11614" s="24" t="s">
        <v>3961</v>
      </c>
      <c r="B11614" s="95" t="s">
        <v>3962</v>
      </c>
      <c r="C11614" s="95"/>
      <c r="D11614" s="96" t="s">
        <v>20</v>
      </c>
      <c r="E11614" s="96"/>
      <c r="F11614" s="24" t="s">
        <v>2056</v>
      </c>
      <c r="G11614" s="97">
        <v>2.7699999999999999E-2</v>
      </c>
      <c r="H11614" s="97"/>
      <c r="I11614" s="98">
        <v>29.5</v>
      </c>
      <c r="J11614" s="98"/>
      <c r="K11614" s="27">
        <f>TRUNC(TRUNC(G11614,8)*I11614,2)</f>
        <v>0.81</v>
      </c>
    </row>
    <row r="11615" spans="1:11" ht="15" customHeight="1" x14ac:dyDescent="0.25">
      <c r="A11615" s="24" t="s">
        <v>3910</v>
      </c>
      <c r="B11615" s="95" t="s">
        <v>3911</v>
      </c>
      <c r="C11615" s="95"/>
      <c r="D11615" s="96" t="s">
        <v>20</v>
      </c>
      <c r="E11615" s="96"/>
      <c r="F11615" s="24" t="s">
        <v>2056</v>
      </c>
      <c r="G11615" s="97">
        <v>0.1386</v>
      </c>
      <c r="H11615" s="97"/>
      <c r="I11615" s="98">
        <v>24.94</v>
      </c>
      <c r="J11615" s="98"/>
      <c r="K11615" s="27">
        <f>TRUNC(TRUNC(G11615,8)*I11615,2)</f>
        <v>3.45</v>
      </c>
    </row>
    <row r="11616" spans="1:11" ht="18" customHeight="1" x14ac:dyDescent="0.25">
      <c r="A11616" s="9"/>
      <c r="B11616" s="9"/>
      <c r="C11616" s="9"/>
      <c r="D11616" s="9"/>
      <c r="E11616" s="9"/>
      <c r="F11616" s="9"/>
      <c r="G11616" s="91" t="s">
        <v>3912</v>
      </c>
      <c r="H11616" s="91"/>
      <c r="I11616" s="91"/>
      <c r="J11616" s="91"/>
      <c r="K11616" s="28">
        <f>SUM(K11614:K11615)</f>
        <v>4.26</v>
      </c>
    </row>
    <row r="11617" spans="1:11" ht="15" customHeight="1" x14ac:dyDescent="0.25">
      <c r="A11617" s="9"/>
      <c r="B11617" s="9"/>
      <c r="C11617" s="9"/>
      <c r="D11617" s="9"/>
      <c r="E11617" s="9"/>
      <c r="F11617" s="9"/>
      <c r="G11617" s="92" t="s">
        <v>3913</v>
      </c>
      <c r="H11617" s="92"/>
      <c r="I11617" s="92"/>
      <c r="J11617" s="92"/>
      <c r="K11617" s="29">
        <f>ROUND(SUM(K11612,K11616),2)</f>
        <v>17.11</v>
      </c>
    </row>
    <row r="11618" spans="1:11" ht="9.9499999999999993" customHeight="1" x14ac:dyDescent="0.25">
      <c r="A11618" s="9"/>
      <c r="B11618" s="9"/>
      <c r="C11618" s="9"/>
      <c r="D11618" s="9"/>
      <c r="E11618" s="9"/>
      <c r="F11618" s="9"/>
      <c r="G11618" s="100"/>
      <c r="H11618" s="100"/>
      <c r="I11618" s="100"/>
      <c r="J11618" s="100"/>
      <c r="K11618" s="100"/>
    </row>
    <row r="11619" spans="1:11" ht="20.100000000000001" customHeight="1" x14ac:dyDescent="0.25">
      <c r="A11619" s="99" t="s">
        <v>3008</v>
      </c>
      <c r="B11619" s="99"/>
      <c r="C11619" s="99"/>
      <c r="D11619" s="99"/>
      <c r="E11619" s="99"/>
      <c r="F11619" s="99"/>
      <c r="G11619" s="99"/>
      <c r="H11619" s="99"/>
      <c r="I11619" s="99"/>
      <c r="J11619" s="99"/>
      <c r="K11619" s="99"/>
    </row>
    <row r="11620" spans="1:11" ht="12.95" customHeight="1" x14ac:dyDescent="0.25">
      <c r="A11620" s="107" t="s">
        <v>3984</v>
      </c>
      <c r="B11620" s="107"/>
      <c r="C11620" s="107"/>
      <c r="D11620" s="108" t="s">
        <v>3985</v>
      </c>
      <c r="E11620" s="87" t="s">
        <v>3986</v>
      </c>
      <c r="F11620" s="87"/>
      <c r="G11620" s="87" t="s">
        <v>3987</v>
      </c>
      <c r="H11620" s="87"/>
      <c r="I11620" s="87"/>
      <c r="J11620" s="87"/>
      <c r="K11620" s="87" t="s">
        <v>3988</v>
      </c>
    </row>
    <row r="11621" spans="1:11" ht="12" customHeight="1" x14ac:dyDescent="0.25">
      <c r="A11621" s="107"/>
      <c r="B11621" s="107"/>
      <c r="C11621" s="107"/>
      <c r="D11621" s="108"/>
      <c r="E11621" s="23" t="s">
        <v>3989</v>
      </c>
      <c r="F11621" s="23" t="s">
        <v>3990</v>
      </c>
      <c r="G11621" s="94" t="s">
        <v>3989</v>
      </c>
      <c r="H11621" s="94"/>
      <c r="I11621" s="94" t="s">
        <v>3990</v>
      </c>
      <c r="J11621" s="94"/>
      <c r="K11621" s="87"/>
    </row>
    <row r="11622" spans="1:11" ht="15.95" customHeight="1" x14ac:dyDescent="0.25">
      <c r="A11622" s="6" t="s">
        <v>4091</v>
      </c>
      <c r="B11622" s="104" t="s">
        <v>4092</v>
      </c>
      <c r="C11622" s="104"/>
      <c r="D11622" s="44">
        <v>1</v>
      </c>
      <c r="E11622" s="32">
        <v>0.8</v>
      </c>
      <c r="F11622" s="32">
        <v>0.19999999999999996</v>
      </c>
      <c r="G11622" s="105">
        <v>5.32</v>
      </c>
      <c r="H11622" s="105"/>
      <c r="I11622" s="105">
        <v>0.5</v>
      </c>
      <c r="J11622" s="105"/>
      <c r="K11622" s="33">
        <f>TRUNC(D11622*(TRUNC(E11622*G11622,4)+TRUNC(F11622*I11622,4)),4)</f>
        <v>4.3559999999999999</v>
      </c>
    </row>
    <row r="11623" spans="1:11" ht="15" customHeight="1" x14ac:dyDescent="0.25">
      <c r="A11623" s="1"/>
      <c r="B11623" s="1"/>
      <c r="C11623" s="1"/>
      <c r="D11623" s="1"/>
      <c r="E11623" s="1"/>
      <c r="F11623" s="1"/>
      <c r="G11623" s="85" t="s">
        <v>3999</v>
      </c>
      <c r="H11623" s="85"/>
      <c r="I11623" s="85"/>
      <c r="J11623" s="85"/>
      <c r="K11623" s="34">
        <f>SUM(K11621:K11622)</f>
        <v>4.3559999999999999</v>
      </c>
    </row>
    <row r="11624" spans="1:11" ht="20.100000000000001" customHeight="1" x14ac:dyDescent="0.25">
      <c r="A11624" s="106" t="s">
        <v>4000</v>
      </c>
      <c r="B11624" s="106"/>
      <c r="C11624" s="106"/>
      <c r="D11624" s="106"/>
      <c r="E11624" s="106"/>
      <c r="F11624" s="2" t="s">
        <v>4</v>
      </c>
      <c r="G11624" s="87" t="s">
        <v>4001</v>
      </c>
      <c r="H11624" s="87"/>
      <c r="I11624" s="87" t="s">
        <v>4002</v>
      </c>
      <c r="J11624" s="87"/>
      <c r="K11624" s="2" t="s">
        <v>3988</v>
      </c>
    </row>
    <row r="11625" spans="1:11" ht="15" customHeight="1" x14ac:dyDescent="0.25">
      <c r="A11625" s="6" t="s">
        <v>4093</v>
      </c>
      <c r="B11625" s="101" t="s">
        <v>4094</v>
      </c>
      <c r="C11625" s="101"/>
      <c r="D11625" s="101"/>
      <c r="E11625" s="101"/>
      <c r="F11625" s="6" t="s">
        <v>3940</v>
      </c>
      <c r="G11625" s="102">
        <v>0.1333</v>
      </c>
      <c r="H11625" s="102"/>
      <c r="I11625" s="103">
        <v>3.96</v>
      </c>
      <c r="J11625" s="103"/>
      <c r="K11625" s="7">
        <f>TRUNC(TRUNC(G11625,8)*I11625,2)</f>
        <v>0.52</v>
      </c>
    </row>
    <row r="11626" spans="1:11" ht="15" customHeight="1" x14ac:dyDescent="0.25">
      <c r="A11626" s="6" t="s">
        <v>4095</v>
      </c>
      <c r="B11626" s="101" t="s">
        <v>4096</v>
      </c>
      <c r="C11626" s="101"/>
      <c r="D11626" s="101"/>
      <c r="E11626" s="101"/>
      <c r="F11626" s="6" t="s">
        <v>3940</v>
      </c>
      <c r="G11626" s="102">
        <v>2</v>
      </c>
      <c r="H11626" s="102"/>
      <c r="I11626" s="103">
        <v>14.41</v>
      </c>
      <c r="J11626" s="103"/>
      <c r="K11626" s="7">
        <f>TRUNC(TRUNC(G11626,8)*I11626,2)</f>
        <v>28.82</v>
      </c>
    </row>
    <row r="11627" spans="1:11" ht="15" customHeight="1" x14ac:dyDescent="0.25">
      <c r="A11627" s="6" t="s">
        <v>4097</v>
      </c>
      <c r="B11627" s="101" t="s">
        <v>4098</v>
      </c>
      <c r="C11627" s="101"/>
      <c r="D11627" s="101"/>
      <c r="E11627" s="101"/>
      <c r="F11627" s="6" t="s">
        <v>3940</v>
      </c>
      <c r="G11627" s="102">
        <v>3</v>
      </c>
      <c r="H11627" s="102"/>
      <c r="I11627" s="103">
        <v>14.58</v>
      </c>
      <c r="J11627" s="103"/>
      <c r="K11627" s="7">
        <f>TRUNC(TRUNC(G11627,8)*I11627,2)</f>
        <v>43.74</v>
      </c>
    </row>
    <row r="11628" spans="1:11" ht="15" customHeight="1" x14ac:dyDescent="0.25">
      <c r="A11628" s="1"/>
      <c r="B11628" s="1"/>
      <c r="C11628" s="1"/>
      <c r="D11628" s="1"/>
      <c r="E11628" s="1"/>
      <c r="F11628" s="1"/>
      <c r="G11628" s="85" t="s">
        <v>4005</v>
      </c>
      <c r="H11628" s="85"/>
      <c r="I11628" s="85"/>
      <c r="J11628" s="85"/>
      <c r="K11628" s="29">
        <f>SUM(K11625:K11627)</f>
        <v>73.08</v>
      </c>
    </row>
    <row r="11629" spans="1:11" ht="15" customHeight="1" x14ac:dyDescent="0.25">
      <c r="A11629" s="9"/>
      <c r="B11629" s="9"/>
      <c r="C11629" s="9"/>
      <c r="D11629" s="9"/>
      <c r="E11629" s="9"/>
      <c r="F11629" s="9"/>
      <c r="G11629" s="92" t="s">
        <v>4006</v>
      </c>
      <c r="H11629" s="92"/>
      <c r="I11629" s="92"/>
      <c r="J11629" s="92"/>
      <c r="K11629" s="33">
        <f>SUM(K11623,K11628)</f>
        <v>77.435999999999993</v>
      </c>
    </row>
    <row r="11630" spans="1:11" ht="15" customHeight="1" x14ac:dyDescent="0.25">
      <c r="A11630" s="9"/>
      <c r="B11630" s="9"/>
      <c r="C11630" s="9"/>
      <c r="D11630" s="9"/>
      <c r="E11630" s="9"/>
      <c r="F11630" s="9"/>
      <c r="G11630" s="92" t="s">
        <v>4007</v>
      </c>
      <c r="H11630" s="92"/>
      <c r="I11630" s="92"/>
      <c r="J11630" s="92"/>
      <c r="K11630" s="35">
        <v>22.5</v>
      </c>
    </row>
    <row r="11631" spans="1:11" ht="15" customHeight="1" x14ac:dyDescent="0.25">
      <c r="A11631" s="9"/>
      <c r="B11631" s="9"/>
      <c r="C11631" s="9"/>
      <c r="D11631" s="9"/>
      <c r="E11631" s="9"/>
      <c r="F11631" s="9"/>
      <c r="G11631" s="92" t="s">
        <v>4008</v>
      </c>
      <c r="H11631" s="92"/>
      <c r="I11631" s="92"/>
      <c r="J11631" s="92"/>
      <c r="K11631" s="33">
        <f>TRUNC(K11629/K11630,4)</f>
        <v>3.4416000000000002</v>
      </c>
    </row>
    <row r="11632" spans="1:11" ht="15" customHeight="1" x14ac:dyDescent="0.25">
      <c r="A11632" s="9"/>
      <c r="B11632" s="9"/>
      <c r="C11632" s="9"/>
      <c r="D11632" s="9"/>
      <c r="E11632" s="9"/>
      <c r="F11632" s="9"/>
      <c r="G11632" s="92" t="s">
        <v>4029</v>
      </c>
      <c r="H11632" s="92"/>
      <c r="I11632" s="92"/>
      <c r="J11632" s="92"/>
      <c r="K11632" s="33">
        <f>SUM(K11631)</f>
        <v>3.4416000000000002</v>
      </c>
    </row>
    <row r="11633" spans="1:11" ht="15" customHeight="1" x14ac:dyDescent="0.25">
      <c r="A11633" s="9"/>
      <c r="B11633" s="9"/>
      <c r="C11633" s="9"/>
      <c r="D11633" s="9"/>
      <c r="E11633" s="9"/>
      <c r="F11633" s="9"/>
      <c r="G11633" s="92" t="s">
        <v>3913</v>
      </c>
      <c r="H11633" s="92"/>
      <c r="I11633" s="92"/>
      <c r="J11633" s="92"/>
      <c r="K11633" s="29">
        <f>ROUND(SUM(K11632),2)</f>
        <v>3.44</v>
      </c>
    </row>
    <row r="11634" spans="1:11" ht="9.9499999999999993" customHeight="1" x14ac:dyDescent="0.25">
      <c r="A11634" s="9"/>
      <c r="B11634" s="9"/>
      <c r="C11634" s="9"/>
      <c r="D11634" s="9"/>
      <c r="E11634" s="9"/>
      <c r="F11634" s="9"/>
      <c r="G11634" s="100"/>
      <c r="H11634" s="100"/>
      <c r="I11634" s="100"/>
      <c r="J11634" s="100"/>
      <c r="K11634" s="100"/>
    </row>
    <row r="11635" spans="1:11" ht="20.100000000000001" customHeight="1" x14ac:dyDescent="0.25">
      <c r="A11635" s="99" t="s">
        <v>3009</v>
      </c>
      <c r="B11635" s="99"/>
      <c r="C11635" s="99"/>
      <c r="D11635" s="99"/>
      <c r="E11635" s="99"/>
      <c r="F11635" s="99"/>
      <c r="G11635" s="99"/>
      <c r="H11635" s="99"/>
      <c r="I11635" s="99"/>
      <c r="J11635" s="99"/>
      <c r="K11635" s="99"/>
    </row>
    <row r="11636" spans="1:11" ht="15" customHeight="1" x14ac:dyDescent="0.25">
      <c r="A11636" s="93" t="s">
        <v>3893</v>
      </c>
      <c r="B11636" s="93"/>
      <c r="C11636" s="93"/>
      <c r="D11636" s="94" t="s">
        <v>3</v>
      </c>
      <c r="E11636" s="94"/>
      <c r="F11636" s="23" t="s">
        <v>4</v>
      </c>
      <c r="G11636" s="94" t="s">
        <v>3894</v>
      </c>
      <c r="H11636" s="94"/>
      <c r="I11636" s="94" t="s">
        <v>3895</v>
      </c>
      <c r="J11636" s="94"/>
      <c r="K11636" s="23" t="s">
        <v>3896</v>
      </c>
    </row>
    <row r="11637" spans="1:11" ht="15" customHeight="1" x14ac:dyDescent="0.25">
      <c r="A11637" s="24" t="s">
        <v>3951</v>
      </c>
      <c r="B11637" s="95" t="s">
        <v>3952</v>
      </c>
      <c r="C11637" s="95"/>
      <c r="D11637" s="96" t="s">
        <v>3953</v>
      </c>
      <c r="E11637" s="96"/>
      <c r="F11637" s="24" t="s">
        <v>3954</v>
      </c>
      <c r="G11637" s="97">
        <v>4.0000000000000001E-3</v>
      </c>
      <c r="H11637" s="97"/>
      <c r="I11637" s="98">
        <v>215</v>
      </c>
      <c r="J11637" s="98"/>
      <c r="K11637" s="27">
        <f>ROUND(ROUND(G11637,8)*I11637,2)</f>
        <v>0.86</v>
      </c>
    </row>
    <row r="11638" spans="1:11" ht="15" customHeight="1" x14ac:dyDescent="0.25">
      <c r="A11638" s="24" t="s">
        <v>3955</v>
      </c>
      <c r="B11638" s="95" t="s">
        <v>3956</v>
      </c>
      <c r="C11638" s="95"/>
      <c r="D11638" s="96" t="s">
        <v>20</v>
      </c>
      <c r="E11638" s="96"/>
      <c r="F11638" s="24" t="s">
        <v>3903</v>
      </c>
      <c r="G11638" s="97">
        <v>5.0000000000000001E-3</v>
      </c>
      <c r="H11638" s="97"/>
      <c r="I11638" s="98">
        <v>19.37</v>
      </c>
      <c r="J11638" s="98"/>
      <c r="K11638" s="27">
        <f>ROUND(ROUND(G11638,8)*I11638,2)</f>
        <v>0.1</v>
      </c>
    </row>
    <row r="11639" spans="1:11" ht="15" customHeight="1" x14ac:dyDescent="0.25">
      <c r="A11639" s="9"/>
      <c r="B11639" s="9"/>
      <c r="C11639" s="9"/>
      <c r="D11639" s="9"/>
      <c r="E11639" s="9"/>
      <c r="F11639" s="9"/>
      <c r="G11639" s="91" t="s">
        <v>3906</v>
      </c>
      <c r="H11639" s="91"/>
      <c r="I11639" s="91"/>
      <c r="J11639" s="91"/>
      <c r="K11639" s="28">
        <f>SUM(K11637:K11638)</f>
        <v>0.96</v>
      </c>
    </row>
    <row r="11640" spans="1:11" ht="15" customHeight="1" x14ac:dyDescent="0.25">
      <c r="A11640" s="93" t="s">
        <v>3907</v>
      </c>
      <c r="B11640" s="93"/>
      <c r="C11640" s="93"/>
      <c r="D11640" s="94" t="s">
        <v>3</v>
      </c>
      <c r="E11640" s="94"/>
      <c r="F11640" s="23" t="s">
        <v>4</v>
      </c>
      <c r="G11640" s="94" t="s">
        <v>3894</v>
      </c>
      <c r="H11640" s="94"/>
      <c r="I11640" s="94" t="s">
        <v>3895</v>
      </c>
      <c r="J11640" s="94"/>
      <c r="K11640" s="23" t="s">
        <v>3896</v>
      </c>
    </row>
    <row r="11641" spans="1:11" ht="21" customHeight="1" x14ac:dyDescent="0.25">
      <c r="A11641" s="24" t="s">
        <v>3908</v>
      </c>
      <c r="B11641" s="95" t="s">
        <v>3909</v>
      </c>
      <c r="C11641" s="95"/>
      <c r="D11641" s="96" t="s">
        <v>20</v>
      </c>
      <c r="E11641" s="96"/>
      <c r="F11641" s="24" t="s">
        <v>2056</v>
      </c>
      <c r="G11641" s="97">
        <v>0.03</v>
      </c>
      <c r="H11641" s="97"/>
      <c r="I11641" s="98">
        <v>32.24</v>
      </c>
      <c r="J11641" s="98"/>
      <c r="K11641" s="27">
        <f>ROUND(ROUND(G11641,8)*I11641,2)</f>
        <v>0.97</v>
      </c>
    </row>
    <row r="11642" spans="1:11" ht="15" customHeight="1" x14ac:dyDescent="0.25">
      <c r="A11642" s="24" t="s">
        <v>3910</v>
      </c>
      <c r="B11642" s="95" t="s">
        <v>3911</v>
      </c>
      <c r="C11642" s="95"/>
      <c r="D11642" s="96" t="s">
        <v>20</v>
      </c>
      <c r="E11642" s="96"/>
      <c r="F11642" s="24" t="s">
        <v>2056</v>
      </c>
      <c r="G11642" s="97">
        <v>0.03</v>
      </c>
      <c r="H11642" s="97"/>
      <c r="I11642" s="98">
        <v>24.94</v>
      </c>
      <c r="J11642" s="98"/>
      <c r="K11642" s="27">
        <f>ROUND(ROUND(G11642,8)*I11642,2)</f>
        <v>0.75</v>
      </c>
    </row>
    <row r="11643" spans="1:11" ht="18" customHeight="1" x14ac:dyDescent="0.25">
      <c r="A11643" s="9"/>
      <c r="B11643" s="9"/>
      <c r="C11643" s="9"/>
      <c r="D11643" s="9"/>
      <c r="E11643" s="9"/>
      <c r="F11643" s="9"/>
      <c r="G11643" s="91" t="s">
        <v>3912</v>
      </c>
      <c r="H11643" s="91"/>
      <c r="I11643" s="91"/>
      <c r="J11643" s="91"/>
      <c r="K11643" s="28">
        <f>SUM(K11641:K11642)</f>
        <v>1.72</v>
      </c>
    </row>
    <row r="11644" spans="1:11" ht="15" customHeight="1" x14ac:dyDescent="0.25">
      <c r="A11644" s="9"/>
      <c r="B11644" s="9"/>
      <c r="C11644" s="9"/>
      <c r="D11644" s="9"/>
      <c r="E11644" s="9"/>
      <c r="F11644" s="9"/>
      <c r="G11644" s="92" t="s">
        <v>3913</v>
      </c>
      <c r="H11644" s="92"/>
      <c r="I11644" s="92"/>
      <c r="J11644" s="92"/>
      <c r="K11644" s="29">
        <f>ROUND(SUM(K11639,K11643),2)</f>
        <v>2.68</v>
      </c>
    </row>
    <row r="11645" spans="1:11" ht="9.9499999999999993" customHeight="1" x14ac:dyDescent="0.25">
      <c r="A11645" s="9"/>
      <c r="B11645" s="9"/>
      <c r="C11645" s="9"/>
      <c r="D11645" s="9"/>
      <c r="E11645" s="9"/>
      <c r="F11645" s="9"/>
      <c r="G11645" s="100"/>
      <c r="H11645" s="100"/>
      <c r="I11645" s="100"/>
      <c r="J11645" s="100"/>
      <c r="K11645" s="100"/>
    </row>
    <row r="11646" spans="1:11" ht="20.100000000000001" customHeight="1" x14ac:dyDescent="0.25">
      <c r="A11646" s="99" t="s">
        <v>3010</v>
      </c>
      <c r="B11646" s="99"/>
      <c r="C11646" s="99"/>
      <c r="D11646" s="99"/>
      <c r="E11646" s="99"/>
      <c r="F11646" s="99"/>
      <c r="G11646" s="99"/>
      <c r="H11646" s="99"/>
      <c r="I11646" s="99"/>
      <c r="J11646" s="99"/>
      <c r="K11646" s="99"/>
    </row>
    <row r="11647" spans="1:11" ht="15" customHeight="1" x14ac:dyDescent="0.25">
      <c r="A11647" s="93" t="s">
        <v>3916</v>
      </c>
      <c r="B11647" s="93"/>
      <c r="C11647" s="93"/>
      <c r="D11647" s="94" t="s">
        <v>3</v>
      </c>
      <c r="E11647" s="94"/>
      <c r="F11647" s="23" t="s">
        <v>4</v>
      </c>
      <c r="G11647" s="94" t="s">
        <v>3894</v>
      </c>
      <c r="H11647" s="94"/>
      <c r="I11647" s="94" t="s">
        <v>3895</v>
      </c>
      <c r="J11647" s="94"/>
      <c r="K11647" s="23" t="s">
        <v>3896</v>
      </c>
    </row>
    <row r="11648" spans="1:11" ht="29.1" customHeight="1" x14ac:dyDescent="0.25">
      <c r="A11648" s="24" t="s">
        <v>3957</v>
      </c>
      <c r="B11648" s="95" t="s">
        <v>3958</v>
      </c>
      <c r="C11648" s="95"/>
      <c r="D11648" s="96" t="s">
        <v>20</v>
      </c>
      <c r="E11648" s="96"/>
      <c r="F11648" s="24" t="s">
        <v>3936</v>
      </c>
      <c r="G11648" s="97">
        <v>2.8999999999999998E-3</v>
      </c>
      <c r="H11648" s="97"/>
      <c r="I11648" s="98">
        <v>75.540000000000006</v>
      </c>
      <c r="J11648" s="98"/>
      <c r="K11648" s="27">
        <f>TRUNC(TRUNC(G11648,8)*I11648,2)</f>
        <v>0.21</v>
      </c>
    </row>
    <row r="11649" spans="1:11" ht="29.1" customHeight="1" x14ac:dyDescent="0.25">
      <c r="A11649" s="24" t="s">
        <v>3959</v>
      </c>
      <c r="B11649" s="95" t="s">
        <v>3960</v>
      </c>
      <c r="C11649" s="95"/>
      <c r="D11649" s="96" t="s">
        <v>20</v>
      </c>
      <c r="E11649" s="96"/>
      <c r="F11649" s="24" t="s">
        <v>30</v>
      </c>
      <c r="G11649" s="97">
        <v>1.6999999999999999E-3</v>
      </c>
      <c r="H11649" s="97"/>
      <c r="I11649" s="98">
        <v>198.53</v>
      </c>
      <c r="J11649" s="98"/>
      <c r="K11649" s="27">
        <f>TRUNC(TRUNC(G11649,8)*I11649,2)</f>
        <v>0.33</v>
      </c>
    </row>
    <row r="11650" spans="1:11" ht="18" customHeight="1" x14ac:dyDescent="0.25">
      <c r="A11650" s="9"/>
      <c r="B11650" s="9"/>
      <c r="C11650" s="9"/>
      <c r="D11650" s="9"/>
      <c r="E11650" s="9"/>
      <c r="F11650" s="9"/>
      <c r="G11650" s="91" t="s">
        <v>3919</v>
      </c>
      <c r="H11650" s="91"/>
      <c r="I11650" s="91"/>
      <c r="J11650" s="91"/>
      <c r="K11650" s="28">
        <f>SUM(K11648:K11649)</f>
        <v>0.54</v>
      </c>
    </row>
    <row r="11651" spans="1:11" ht="15" customHeight="1" x14ac:dyDescent="0.25">
      <c r="A11651" s="93" t="s">
        <v>3907</v>
      </c>
      <c r="B11651" s="93"/>
      <c r="C11651" s="93"/>
      <c r="D11651" s="94" t="s">
        <v>3</v>
      </c>
      <c r="E11651" s="94"/>
      <c r="F11651" s="23" t="s">
        <v>4</v>
      </c>
      <c r="G11651" s="94" t="s">
        <v>3894</v>
      </c>
      <c r="H11651" s="94"/>
      <c r="I11651" s="94" t="s">
        <v>3895</v>
      </c>
      <c r="J11651" s="94"/>
      <c r="K11651" s="23" t="s">
        <v>3896</v>
      </c>
    </row>
    <row r="11652" spans="1:11" ht="15" customHeight="1" x14ac:dyDescent="0.25">
      <c r="A11652" s="24" t="s">
        <v>3961</v>
      </c>
      <c r="B11652" s="95" t="s">
        <v>3962</v>
      </c>
      <c r="C11652" s="95"/>
      <c r="D11652" s="96" t="s">
        <v>20</v>
      </c>
      <c r="E11652" s="96"/>
      <c r="F11652" s="24" t="s">
        <v>2056</v>
      </c>
      <c r="G11652" s="97">
        <v>4.5999999999999999E-3</v>
      </c>
      <c r="H11652" s="97"/>
      <c r="I11652" s="98">
        <v>29.5</v>
      </c>
      <c r="J11652" s="98"/>
      <c r="K11652" s="27">
        <f>TRUNC(TRUNC(G11652,8)*I11652,2)</f>
        <v>0.13</v>
      </c>
    </row>
    <row r="11653" spans="1:11" ht="18" customHeight="1" x14ac:dyDescent="0.25">
      <c r="A11653" s="9"/>
      <c r="B11653" s="9"/>
      <c r="C11653" s="9"/>
      <c r="D11653" s="9"/>
      <c r="E11653" s="9"/>
      <c r="F11653" s="9"/>
      <c r="G11653" s="91" t="s">
        <v>3912</v>
      </c>
      <c r="H11653" s="91"/>
      <c r="I11653" s="91"/>
      <c r="J11653" s="91"/>
      <c r="K11653" s="28">
        <f>SUM(K11652:K11652)</f>
        <v>0.13</v>
      </c>
    </row>
    <row r="11654" spans="1:11" ht="15" customHeight="1" x14ac:dyDescent="0.25">
      <c r="A11654" s="9"/>
      <c r="B11654" s="9"/>
      <c r="C11654" s="9"/>
      <c r="D11654" s="9"/>
      <c r="E11654" s="9"/>
      <c r="F11654" s="9"/>
      <c r="G11654" s="92" t="s">
        <v>3913</v>
      </c>
      <c r="H11654" s="92"/>
      <c r="I11654" s="92"/>
      <c r="J11654" s="92"/>
      <c r="K11654" s="29">
        <f>ROUND(SUM(K11650,K11653),2)</f>
        <v>0.67</v>
      </c>
    </row>
    <row r="11655" spans="1:11" ht="9.9499999999999993" customHeight="1" x14ac:dyDescent="0.25">
      <c r="A11655" s="9"/>
      <c r="B11655" s="9"/>
      <c r="C11655" s="9"/>
      <c r="D11655" s="9"/>
      <c r="E11655" s="9"/>
      <c r="F11655" s="9"/>
      <c r="G11655" s="100"/>
      <c r="H11655" s="100"/>
      <c r="I11655" s="100"/>
      <c r="J11655" s="100"/>
      <c r="K11655" s="100"/>
    </row>
    <row r="11656" spans="1:11" ht="20.100000000000001" customHeight="1" x14ac:dyDescent="0.25">
      <c r="A11656" s="99" t="s">
        <v>3011</v>
      </c>
      <c r="B11656" s="99"/>
      <c r="C11656" s="99"/>
      <c r="D11656" s="99"/>
      <c r="E11656" s="99"/>
      <c r="F11656" s="99"/>
      <c r="G11656" s="99"/>
      <c r="H11656" s="99"/>
      <c r="I11656" s="99"/>
      <c r="J11656" s="99"/>
      <c r="K11656" s="99"/>
    </row>
    <row r="11657" spans="1:11" ht="15" customHeight="1" x14ac:dyDescent="0.25">
      <c r="A11657" s="93" t="s">
        <v>3916</v>
      </c>
      <c r="B11657" s="93"/>
      <c r="C11657" s="93"/>
      <c r="D11657" s="94" t="s">
        <v>3</v>
      </c>
      <c r="E11657" s="94"/>
      <c r="F11657" s="23" t="s">
        <v>4</v>
      </c>
      <c r="G11657" s="94" t="s">
        <v>3894</v>
      </c>
      <c r="H11657" s="94"/>
      <c r="I11657" s="94" t="s">
        <v>3895</v>
      </c>
      <c r="J11657" s="94"/>
      <c r="K11657" s="23" t="s">
        <v>3896</v>
      </c>
    </row>
    <row r="11658" spans="1:11" ht="29.1" customHeight="1" x14ac:dyDescent="0.25">
      <c r="A11658" s="24" t="s">
        <v>3957</v>
      </c>
      <c r="B11658" s="95" t="s">
        <v>3958</v>
      </c>
      <c r="C11658" s="95"/>
      <c r="D11658" s="96" t="s">
        <v>20</v>
      </c>
      <c r="E11658" s="96"/>
      <c r="F11658" s="24" t="s">
        <v>3936</v>
      </c>
      <c r="G11658" s="97">
        <v>1.95E-2</v>
      </c>
      <c r="H11658" s="97"/>
      <c r="I11658" s="98">
        <v>75.540000000000006</v>
      </c>
      <c r="J11658" s="98"/>
      <c r="K11658" s="27">
        <f>TRUNC(TRUNC(G11658,8)*I11658,2)</f>
        <v>1.47</v>
      </c>
    </row>
    <row r="11659" spans="1:11" ht="29.1" customHeight="1" x14ac:dyDescent="0.25">
      <c r="A11659" s="24" t="s">
        <v>3959</v>
      </c>
      <c r="B11659" s="95" t="s">
        <v>3960</v>
      </c>
      <c r="C11659" s="95"/>
      <c r="D11659" s="96" t="s">
        <v>20</v>
      </c>
      <c r="E11659" s="96"/>
      <c r="F11659" s="24" t="s">
        <v>30</v>
      </c>
      <c r="G11659" s="97">
        <v>1.15E-2</v>
      </c>
      <c r="H11659" s="97"/>
      <c r="I11659" s="98">
        <v>198.53</v>
      </c>
      <c r="J11659" s="98"/>
      <c r="K11659" s="27">
        <f>TRUNC(TRUNC(G11659,8)*I11659,2)</f>
        <v>2.2799999999999998</v>
      </c>
    </row>
    <row r="11660" spans="1:11" ht="18" customHeight="1" x14ac:dyDescent="0.25">
      <c r="A11660" s="9"/>
      <c r="B11660" s="9"/>
      <c r="C11660" s="9"/>
      <c r="D11660" s="9"/>
      <c r="E11660" s="9"/>
      <c r="F11660" s="9"/>
      <c r="G11660" s="91" t="s">
        <v>3919</v>
      </c>
      <c r="H11660" s="91"/>
      <c r="I11660" s="91"/>
      <c r="J11660" s="91"/>
      <c r="K11660" s="28">
        <f>SUM(K11658:K11659)</f>
        <v>3.75</v>
      </c>
    </row>
    <row r="11661" spans="1:11" ht="15" customHeight="1" x14ac:dyDescent="0.25">
      <c r="A11661" s="93" t="s">
        <v>3907</v>
      </c>
      <c r="B11661" s="93"/>
      <c r="C11661" s="93"/>
      <c r="D11661" s="94" t="s">
        <v>3</v>
      </c>
      <c r="E11661" s="94"/>
      <c r="F11661" s="23" t="s">
        <v>4</v>
      </c>
      <c r="G11661" s="94" t="s">
        <v>3894</v>
      </c>
      <c r="H11661" s="94"/>
      <c r="I11661" s="94" t="s">
        <v>3895</v>
      </c>
      <c r="J11661" s="94"/>
      <c r="K11661" s="23" t="s">
        <v>3896</v>
      </c>
    </row>
    <row r="11662" spans="1:11" ht="15" customHeight="1" x14ac:dyDescent="0.25">
      <c r="A11662" s="24" t="s">
        <v>3910</v>
      </c>
      <c r="B11662" s="95" t="s">
        <v>3911</v>
      </c>
      <c r="C11662" s="95"/>
      <c r="D11662" s="96" t="s">
        <v>20</v>
      </c>
      <c r="E11662" s="96"/>
      <c r="F11662" s="24" t="s">
        <v>2056</v>
      </c>
      <c r="G11662" s="97">
        <v>3.1E-2</v>
      </c>
      <c r="H11662" s="97"/>
      <c r="I11662" s="98">
        <v>24.94</v>
      </c>
      <c r="J11662" s="98"/>
      <c r="K11662" s="27">
        <f>TRUNC(TRUNC(G11662,8)*I11662,2)</f>
        <v>0.77</v>
      </c>
    </row>
    <row r="11663" spans="1:11" ht="18" customHeight="1" x14ac:dyDescent="0.25">
      <c r="A11663" s="9"/>
      <c r="B11663" s="9"/>
      <c r="C11663" s="9"/>
      <c r="D11663" s="9"/>
      <c r="E11663" s="9"/>
      <c r="F11663" s="9"/>
      <c r="G11663" s="91" t="s">
        <v>3912</v>
      </c>
      <c r="H11663" s="91"/>
      <c r="I11663" s="91"/>
      <c r="J11663" s="91"/>
      <c r="K11663" s="28">
        <f>SUM(K11662:K11662)</f>
        <v>0.77</v>
      </c>
    </row>
    <row r="11664" spans="1:11" ht="15" customHeight="1" x14ac:dyDescent="0.25">
      <c r="A11664" s="9"/>
      <c r="B11664" s="9"/>
      <c r="C11664" s="9"/>
      <c r="D11664" s="9"/>
      <c r="E11664" s="9"/>
      <c r="F11664" s="9"/>
      <c r="G11664" s="92" t="s">
        <v>3913</v>
      </c>
      <c r="H11664" s="92"/>
      <c r="I11664" s="92"/>
      <c r="J11664" s="92"/>
      <c r="K11664" s="29">
        <f>ROUND(SUM(K11660,K11663),2)</f>
        <v>4.5199999999999996</v>
      </c>
    </row>
    <row r="11665" spans="1:11" ht="9.9499999999999993" customHeight="1" x14ac:dyDescent="0.25">
      <c r="A11665" s="9"/>
      <c r="B11665" s="9"/>
      <c r="C11665" s="9"/>
      <c r="D11665" s="9"/>
      <c r="E11665" s="9"/>
      <c r="F11665" s="9"/>
      <c r="G11665" s="100"/>
      <c r="H11665" s="100"/>
      <c r="I11665" s="100"/>
      <c r="J11665" s="100"/>
      <c r="K11665" s="100"/>
    </row>
    <row r="11666" spans="1:11" ht="20.100000000000001" customHeight="1" x14ac:dyDescent="0.25">
      <c r="A11666" s="99" t="s">
        <v>3012</v>
      </c>
      <c r="B11666" s="99"/>
      <c r="C11666" s="99"/>
      <c r="D11666" s="99"/>
      <c r="E11666" s="99"/>
      <c r="F11666" s="99"/>
      <c r="G11666" s="99"/>
      <c r="H11666" s="99"/>
      <c r="I11666" s="99"/>
      <c r="J11666" s="99"/>
      <c r="K11666" s="99"/>
    </row>
    <row r="11667" spans="1:11" ht="15" customHeight="1" x14ac:dyDescent="0.25">
      <c r="A11667" s="93" t="s">
        <v>3916</v>
      </c>
      <c r="B11667" s="93"/>
      <c r="C11667" s="93"/>
      <c r="D11667" s="94" t="s">
        <v>3</v>
      </c>
      <c r="E11667" s="94"/>
      <c r="F11667" s="23" t="s">
        <v>4</v>
      </c>
      <c r="G11667" s="94" t="s">
        <v>3894</v>
      </c>
      <c r="H11667" s="94"/>
      <c r="I11667" s="94" t="s">
        <v>3895</v>
      </c>
      <c r="J11667" s="94"/>
      <c r="K11667" s="23" t="s">
        <v>3896</v>
      </c>
    </row>
    <row r="11668" spans="1:11" ht="29.1" customHeight="1" x14ac:dyDescent="0.25">
      <c r="A11668" s="24" t="s">
        <v>3963</v>
      </c>
      <c r="B11668" s="95" t="s">
        <v>3964</v>
      </c>
      <c r="C11668" s="95"/>
      <c r="D11668" s="96" t="s">
        <v>20</v>
      </c>
      <c r="E11668" s="96"/>
      <c r="F11668" s="24" t="s">
        <v>3936</v>
      </c>
      <c r="G11668" s="97">
        <v>0.86950000000000005</v>
      </c>
      <c r="H11668" s="97"/>
      <c r="I11668" s="98">
        <v>8.9</v>
      </c>
      <c r="J11668" s="98"/>
      <c r="K11668" s="27">
        <f>TRUNC(TRUNC(G11668,8)*I11668,2)</f>
        <v>7.73</v>
      </c>
    </row>
    <row r="11669" spans="1:11" ht="29.1" customHeight="1" x14ac:dyDescent="0.25">
      <c r="A11669" s="24" t="s">
        <v>3965</v>
      </c>
      <c r="B11669" s="95" t="s">
        <v>3966</v>
      </c>
      <c r="C11669" s="95"/>
      <c r="D11669" s="96" t="s">
        <v>20</v>
      </c>
      <c r="E11669" s="96"/>
      <c r="F11669" s="24" t="s">
        <v>30</v>
      </c>
      <c r="G11669" s="97">
        <v>1.137</v>
      </c>
      <c r="H11669" s="97"/>
      <c r="I11669" s="98">
        <v>32.76</v>
      </c>
      <c r="J11669" s="98"/>
      <c r="K11669" s="27">
        <f>TRUNC(TRUNC(G11669,8)*I11669,2)</f>
        <v>37.24</v>
      </c>
    </row>
    <row r="11670" spans="1:11" ht="21" customHeight="1" x14ac:dyDescent="0.25">
      <c r="A11670" s="24" t="s">
        <v>3967</v>
      </c>
      <c r="B11670" s="95" t="s">
        <v>3968</v>
      </c>
      <c r="C11670" s="95"/>
      <c r="D11670" s="96" t="s">
        <v>20</v>
      </c>
      <c r="E11670" s="96"/>
      <c r="F11670" s="24" t="s">
        <v>3936</v>
      </c>
      <c r="G11670" s="97">
        <v>0.86950000000000005</v>
      </c>
      <c r="H11670" s="97"/>
      <c r="I11670" s="98">
        <v>27.59</v>
      </c>
      <c r="J11670" s="98"/>
      <c r="K11670" s="27">
        <f>TRUNC(TRUNC(G11670,8)*I11670,2)</f>
        <v>23.98</v>
      </c>
    </row>
    <row r="11671" spans="1:11" ht="21" customHeight="1" x14ac:dyDescent="0.25">
      <c r="A11671" s="24" t="s">
        <v>3969</v>
      </c>
      <c r="B11671" s="95" t="s">
        <v>3970</v>
      </c>
      <c r="C11671" s="95"/>
      <c r="D11671" s="96" t="s">
        <v>20</v>
      </c>
      <c r="E11671" s="96"/>
      <c r="F11671" s="24" t="s">
        <v>30</v>
      </c>
      <c r="G11671" s="97">
        <v>1.137</v>
      </c>
      <c r="H11671" s="97"/>
      <c r="I11671" s="98">
        <v>28.09</v>
      </c>
      <c r="J11671" s="98"/>
      <c r="K11671" s="27">
        <f>TRUNC(TRUNC(G11671,8)*I11671,2)</f>
        <v>31.93</v>
      </c>
    </row>
    <row r="11672" spans="1:11" ht="18" customHeight="1" x14ac:dyDescent="0.25">
      <c r="A11672" s="9"/>
      <c r="B11672" s="9"/>
      <c r="C11672" s="9"/>
      <c r="D11672" s="9"/>
      <c r="E11672" s="9"/>
      <c r="F11672" s="9"/>
      <c r="G11672" s="91" t="s">
        <v>3919</v>
      </c>
      <c r="H11672" s="91"/>
      <c r="I11672" s="91"/>
      <c r="J11672" s="91"/>
      <c r="K11672" s="28">
        <f>SUM(K11668:K11671)</f>
        <v>100.88</v>
      </c>
    </row>
    <row r="11673" spans="1:11" ht="15" customHeight="1" x14ac:dyDescent="0.25">
      <c r="A11673" s="93" t="s">
        <v>3907</v>
      </c>
      <c r="B11673" s="93"/>
      <c r="C11673" s="93"/>
      <c r="D11673" s="94" t="s">
        <v>3</v>
      </c>
      <c r="E11673" s="94"/>
      <c r="F11673" s="23" t="s">
        <v>4</v>
      </c>
      <c r="G11673" s="94" t="s">
        <v>3894</v>
      </c>
      <c r="H11673" s="94"/>
      <c r="I11673" s="94" t="s">
        <v>3895</v>
      </c>
      <c r="J11673" s="94"/>
      <c r="K11673" s="23" t="s">
        <v>3896</v>
      </c>
    </row>
    <row r="11674" spans="1:11" ht="15" customHeight="1" x14ac:dyDescent="0.25">
      <c r="A11674" s="24" t="s">
        <v>3971</v>
      </c>
      <c r="B11674" s="95" t="s">
        <v>3972</v>
      </c>
      <c r="C11674" s="95"/>
      <c r="D11674" s="96" t="s">
        <v>20</v>
      </c>
      <c r="E11674" s="96"/>
      <c r="F11674" s="24" t="s">
        <v>2056</v>
      </c>
      <c r="G11674" s="97">
        <v>7.22E-2</v>
      </c>
      <c r="H11674" s="97"/>
      <c r="I11674" s="98">
        <v>32.69</v>
      </c>
      <c r="J11674" s="98"/>
      <c r="K11674" s="27">
        <f>TRUNC(TRUNC(G11674,8)*I11674,2)</f>
        <v>2.36</v>
      </c>
    </row>
    <row r="11675" spans="1:11" ht="15" customHeight="1" x14ac:dyDescent="0.25">
      <c r="A11675" s="24" t="s">
        <v>3910</v>
      </c>
      <c r="B11675" s="95" t="s">
        <v>3911</v>
      </c>
      <c r="C11675" s="95"/>
      <c r="D11675" s="96" t="s">
        <v>20</v>
      </c>
      <c r="E11675" s="96"/>
      <c r="F11675" s="24" t="s">
        <v>2056</v>
      </c>
      <c r="G11675" s="97">
        <v>0.44790000000000002</v>
      </c>
      <c r="H11675" s="97"/>
      <c r="I11675" s="98">
        <v>24.94</v>
      </c>
      <c r="J11675" s="98"/>
      <c r="K11675" s="27">
        <f>TRUNC(TRUNC(G11675,8)*I11675,2)</f>
        <v>11.17</v>
      </c>
    </row>
    <row r="11676" spans="1:11" ht="18" customHeight="1" x14ac:dyDescent="0.25">
      <c r="A11676" s="9"/>
      <c r="B11676" s="9"/>
      <c r="C11676" s="9"/>
      <c r="D11676" s="9"/>
      <c r="E11676" s="9"/>
      <c r="F11676" s="9"/>
      <c r="G11676" s="91" t="s">
        <v>3912</v>
      </c>
      <c r="H11676" s="91"/>
      <c r="I11676" s="91"/>
      <c r="J11676" s="91"/>
      <c r="K11676" s="28">
        <f>SUM(K11674:K11675)</f>
        <v>13.53</v>
      </c>
    </row>
    <row r="11677" spans="1:11" ht="15" customHeight="1" x14ac:dyDescent="0.25">
      <c r="A11677" s="9"/>
      <c r="B11677" s="9"/>
      <c r="C11677" s="9"/>
      <c r="D11677" s="9"/>
      <c r="E11677" s="9"/>
      <c r="F11677" s="9"/>
      <c r="G11677" s="92" t="s">
        <v>3913</v>
      </c>
      <c r="H11677" s="92"/>
      <c r="I11677" s="92"/>
      <c r="J11677" s="92"/>
      <c r="K11677" s="29">
        <f>ROUND(SUM(K11672,K11676),2)</f>
        <v>114.41</v>
      </c>
    </row>
    <row r="11678" spans="1:11" ht="9.9499999999999993" customHeight="1" x14ac:dyDescent="0.25">
      <c r="A11678" s="9"/>
      <c r="B11678" s="9"/>
      <c r="C11678" s="9"/>
      <c r="D11678" s="9"/>
      <c r="E11678" s="9"/>
      <c r="F11678" s="9"/>
      <c r="G11678" s="100"/>
      <c r="H11678" s="100"/>
      <c r="I11678" s="100"/>
      <c r="J11678" s="100"/>
      <c r="K11678" s="100"/>
    </row>
    <row r="11679" spans="1:11" ht="20.100000000000001" customHeight="1" x14ac:dyDescent="0.25">
      <c r="A11679" s="99" t="s">
        <v>3013</v>
      </c>
      <c r="B11679" s="99"/>
      <c r="C11679" s="99"/>
      <c r="D11679" s="99"/>
      <c r="E11679" s="99"/>
      <c r="F11679" s="99"/>
      <c r="G11679" s="99"/>
      <c r="H11679" s="99"/>
      <c r="I11679" s="99"/>
      <c r="J11679" s="99"/>
      <c r="K11679" s="99"/>
    </row>
    <row r="11680" spans="1:11" ht="15" customHeight="1" x14ac:dyDescent="0.25">
      <c r="A11680" s="93" t="s">
        <v>3916</v>
      </c>
      <c r="B11680" s="93"/>
      <c r="C11680" s="93"/>
      <c r="D11680" s="94" t="s">
        <v>3</v>
      </c>
      <c r="E11680" s="94"/>
      <c r="F11680" s="23" t="s">
        <v>4</v>
      </c>
      <c r="G11680" s="94" t="s">
        <v>3894</v>
      </c>
      <c r="H11680" s="94"/>
      <c r="I11680" s="94" t="s">
        <v>3895</v>
      </c>
      <c r="J11680" s="94"/>
      <c r="K11680" s="23" t="s">
        <v>3896</v>
      </c>
    </row>
    <row r="11681" spans="1:11" ht="38.1" customHeight="1" x14ac:dyDescent="0.25">
      <c r="A11681" s="24" t="s">
        <v>3973</v>
      </c>
      <c r="B11681" s="95" t="s">
        <v>3974</v>
      </c>
      <c r="C11681" s="95"/>
      <c r="D11681" s="96" t="s">
        <v>20</v>
      </c>
      <c r="E11681" s="96"/>
      <c r="F11681" s="24" t="s">
        <v>3936</v>
      </c>
      <c r="G11681" s="97">
        <v>6.3E-3</v>
      </c>
      <c r="H11681" s="97"/>
      <c r="I11681" s="98">
        <v>94.61</v>
      </c>
      <c r="J11681" s="98"/>
      <c r="K11681" s="27">
        <f>TRUNC(TRUNC(G11681,8)*I11681,2)</f>
        <v>0.59</v>
      </c>
    </row>
    <row r="11682" spans="1:11" ht="38.1" customHeight="1" x14ac:dyDescent="0.25">
      <c r="A11682" s="24" t="s">
        <v>3975</v>
      </c>
      <c r="B11682" s="95" t="s">
        <v>3976</v>
      </c>
      <c r="C11682" s="95"/>
      <c r="D11682" s="96" t="s">
        <v>20</v>
      </c>
      <c r="E11682" s="96"/>
      <c r="F11682" s="24" t="s">
        <v>30</v>
      </c>
      <c r="G11682" s="97">
        <v>1.0200000000000001E-2</v>
      </c>
      <c r="H11682" s="97"/>
      <c r="I11682" s="98">
        <v>370.94</v>
      </c>
      <c r="J11682" s="98"/>
      <c r="K11682" s="27">
        <f>TRUNC(TRUNC(G11682,8)*I11682,2)</f>
        <v>3.78</v>
      </c>
    </row>
    <row r="11683" spans="1:11" ht="29.1" customHeight="1" x14ac:dyDescent="0.25">
      <c r="A11683" s="24" t="s">
        <v>3977</v>
      </c>
      <c r="B11683" s="95" t="s">
        <v>3978</v>
      </c>
      <c r="C11683" s="95"/>
      <c r="D11683" s="96" t="s">
        <v>20</v>
      </c>
      <c r="E11683" s="96"/>
      <c r="F11683" s="24" t="s">
        <v>3936</v>
      </c>
      <c r="G11683" s="97">
        <v>4.8999999999999998E-3</v>
      </c>
      <c r="H11683" s="97"/>
      <c r="I11683" s="98">
        <v>74.180000000000007</v>
      </c>
      <c r="J11683" s="98"/>
      <c r="K11683" s="27">
        <f>TRUNC(TRUNC(G11683,8)*I11683,2)</f>
        <v>0.36</v>
      </c>
    </row>
    <row r="11684" spans="1:11" ht="29.1" customHeight="1" x14ac:dyDescent="0.25">
      <c r="A11684" s="24" t="s">
        <v>3979</v>
      </c>
      <c r="B11684" s="95" t="s">
        <v>3980</v>
      </c>
      <c r="C11684" s="95"/>
      <c r="D11684" s="96" t="s">
        <v>20</v>
      </c>
      <c r="E11684" s="96"/>
      <c r="F11684" s="24" t="s">
        <v>30</v>
      </c>
      <c r="G11684" s="97">
        <v>5.5999999999999999E-3</v>
      </c>
      <c r="H11684" s="97"/>
      <c r="I11684" s="98">
        <v>166.79</v>
      </c>
      <c r="J11684" s="98"/>
      <c r="K11684" s="27">
        <f>TRUNC(TRUNC(G11684,8)*I11684,2)</f>
        <v>0.93</v>
      </c>
    </row>
    <row r="11685" spans="1:11" ht="18" customHeight="1" x14ac:dyDescent="0.25">
      <c r="A11685" s="9"/>
      <c r="B11685" s="9"/>
      <c r="C11685" s="9"/>
      <c r="D11685" s="9"/>
      <c r="E11685" s="9"/>
      <c r="F11685" s="9"/>
      <c r="G11685" s="91" t="s">
        <v>3919</v>
      </c>
      <c r="H11685" s="91"/>
      <c r="I11685" s="91"/>
      <c r="J11685" s="91"/>
      <c r="K11685" s="28">
        <f>SUM(K11681:K11684)</f>
        <v>5.66</v>
      </c>
    </row>
    <row r="11686" spans="1:11" ht="15" customHeight="1" x14ac:dyDescent="0.25">
      <c r="A11686" s="9"/>
      <c r="B11686" s="9"/>
      <c r="C11686" s="9"/>
      <c r="D11686" s="9"/>
      <c r="E11686" s="9"/>
      <c r="F11686" s="9"/>
      <c r="G11686" s="92" t="s">
        <v>3913</v>
      </c>
      <c r="H11686" s="92"/>
      <c r="I11686" s="92"/>
      <c r="J11686" s="92"/>
      <c r="K11686" s="29">
        <f>ROUND(SUM(K11685),2)</f>
        <v>5.66</v>
      </c>
    </row>
    <row r="11687" spans="1:11" ht="9.9499999999999993" customHeight="1" x14ac:dyDescent="0.25">
      <c r="A11687" s="9"/>
      <c r="B11687" s="9"/>
      <c r="C11687" s="9"/>
      <c r="D11687" s="9"/>
      <c r="E11687" s="9"/>
      <c r="F11687" s="9"/>
      <c r="G11687" s="100"/>
      <c r="H11687" s="100"/>
      <c r="I11687" s="100"/>
      <c r="J11687" s="100"/>
      <c r="K11687" s="100"/>
    </row>
    <row r="11688" spans="1:11" ht="20.100000000000001" customHeight="1" x14ac:dyDescent="0.25">
      <c r="A11688" s="99" t="s">
        <v>3014</v>
      </c>
      <c r="B11688" s="99"/>
      <c r="C11688" s="99"/>
      <c r="D11688" s="99"/>
      <c r="E11688" s="99"/>
      <c r="F11688" s="99"/>
      <c r="G11688" s="99"/>
      <c r="H11688" s="99"/>
      <c r="I11688" s="99"/>
      <c r="J11688" s="99"/>
      <c r="K11688" s="99"/>
    </row>
    <row r="11689" spans="1:11" ht="15" customHeight="1" x14ac:dyDescent="0.25">
      <c r="A11689" s="93" t="s">
        <v>3916</v>
      </c>
      <c r="B11689" s="93"/>
      <c r="C11689" s="93"/>
      <c r="D11689" s="94" t="s">
        <v>3</v>
      </c>
      <c r="E11689" s="94"/>
      <c r="F11689" s="23" t="s">
        <v>4</v>
      </c>
      <c r="G11689" s="94" t="s">
        <v>3894</v>
      </c>
      <c r="H11689" s="94"/>
      <c r="I11689" s="94" t="s">
        <v>3895</v>
      </c>
      <c r="J11689" s="94"/>
      <c r="K11689" s="23" t="s">
        <v>3896</v>
      </c>
    </row>
    <row r="11690" spans="1:11" ht="38.1" customHeight="1" x14ac:dyDescent="0.25">
      <c r="A11690" s="24" t="s">
        <v>3973</v>
      </c>
      <c r="B11690" s="95" t="s">
        <v>3974</v>
      </c>
      <c r="C11690" s="95"/>
      <c r="D11690" s="96" t="s">
        <v>20</v>
      </c>
      <c r="E11690" s="96"/>
      <c r="F11690" s="24" t="s">
        <v>3936</v>
      </c>
      <c r="G11690" s="97">
        <v>1.2999999999999999E-3</v>
      </c>
      <c r="H11690" s="97"/>
      <c r="I11690" s="98">
        <v>94.61</v>
      </c>
      <c r="J11690" s="98"/>
      <c r="K11690" s="27">
        <f>TRUNC(TRUNC(G11690,8)*I11690,2)</f>
        <v>0.12</v>
      </c>
    </row>
    <row r="11691" spans="1:11" ht="38.1" customHeight="1" x14ac:dyDescent="0.25">
      <c r="A11691" s="24" t="s">
        <v>3975</v>
      </c>
      <c r="B11691" s="95" t="s">
        <v>3976</v>
      </c>
      <c r="C11691" s="95"/>
      <c r="D11691" s="96" t="s">
        <v>20</v>
      </c>
      <c r="E11691" s="96"/>
      <c r="F11691" s="24" t="s">
        <v>30</v>
      </c>
      <c r="G11691" s="97">
        <v>3.0999999999999999E-3</v>
      </c>
      <c r="H11691" s="97"/>
      <c r="I11691" s="98">
        <v>370.94</v>
      </c>
      <c r="J11691" s="98"/>
      <c r="K11691" s="27">
        <f>TRUNC(TRUNC(G11691,8)*I11691,2)</f>
        <v>1.1399999999999999</v>
      </c>
    </row>
    <row r="11692" spans="1:11" ht="18" customHeight="1" x14ac:dyDescent="0.25">
      <c r="A11692" s="9"/>
      <c r="B11692" s="9"/>
      <c r="C11692" s="9"/>
      <c r="D11692" s="9"/>
      <c r="E11692" s="9"/>
      <c r="F11692" s="9"/>
      <c r="G11692" s="91" t="s">
        <v>3919</v>
      </c>
      <c r="H11692" s="91"/>
      <c r="I11692" s="91"/>
      <c r="J11692" s="91"/>
      <c r="K11692" s="28">
        <f>SUM(K11690:K11691)</f>
        <v>1.2599999999999998</v>
      </c>
    </row>
    <row r="11693" spans="1:11" ht="15" customHeight="1" x14ac:dyDescent="0.25">
      <c r="A11693" s="9"/>
      <c r="B11693" s="9"/>
      <c r="C11693" s="9"/>
      <c r="D11693" s="9"/>
      <c r="E11693" s="9"/>
      <c r="F11693" s="9"/>
      <c r="G11693" s="92" t="s">
        <v>3913</v>
      </c>
      <c r="H11693" s="92"/>
      <c r="I11693" s="92"/>
      <c r="J11693" s="92"/>
      <c r="K11693" s="29">
        <f>ROUND(SUM(K11692),2)</f>
        <v>1.26</v>
      </c>
    </row>
    <row r="11694" spans="1:11" ht="9.9499999999999993" customHeight="1" x14ac:dyDescent="0.25">
      <c r="A11694" s="9"/>
      <c r="B11694" s="9"/>
      <c r="C11694" s="9"/>
      <c r="D11694" s="9"/>
      <c r="E11694" s="9"/>
      <c r="F11694" s="9"/>
      <c r="G11694" s="100"/>
      <c r="H11694" s="100"/>
      <c r="I11694" s="100"/>
      <c r="J11694" s="100"/>
      <c r="K11694" s="100"/>
    </row>
    <row r="11695" spans="1:11" ht="20.100000000000001" customHeight="1" x14ac:dyDescent="0.25">
      <c r="A11695" s="99" t="s">
        <v>3015</v>
      </c>
      <c r="B11695" s="99"/>
      <c r="C11695" s="99"/>
      <c r="D11695" s="99"/>
      <c r="E11695" s="99"/>
      <c r="F11695" s="99"/>
      <c r="G11695" s="99"/>
      <c r="H11695" s="99"/>
      <c r="I11695" s="99"/>
      <c r="J11695" s="99"/>
      <c r="K11695" s="99"/>
    </row>
    <row r="11696" spans="1:11" ht="15" customHeight="1" x14ac:dyDescent="0.25">
      <c r="A11696" s="93" t="s">
        <v>3916</v>
      </c>
      <c r="B11696" s="93"/>
      <c r="C11696" s="93"/>
      <c r="D11696" s="94" t="s">
        <v>3</v>
      </c>
      <c r="E11696" s="94"/>
      <c r="F11696" s="23" t="s">
        <v>4</v>
      </c>
      <c r="G11696" s="94" t="s">
        <v>3894</v>
      </c>
      <c r="H11696" s="94"/>
      <c r="I11696" s="94" t="s">
        <v>3895</v>
      </c>
      <c r="J11696" s="94"/>
      <c r="K11696" s="23" t="s">
        <v>3896</v>
      </c>
    </row>
    <row r="11697" spans="1:11" ht="38.1" customHeight="1" x14ac:dyDescent="0.25">
      <c r="A11697" s="24" t="s">
        <v>3973</v>
      </c>
      <c r="B11697" s="95" t="s">
        <v>3974</v>
      </c>
      <c r="C11697" s="95"/>
      <c r="D11697" s="96" t="s">
        <v>20</v>
      </c>
      <c r="E11697" s="96"/>
      <c r="F11697" s="24" t="s">
        <v>3936</v>
      </c>
      <c r="G11697" s="97">
        <v>5.0000000000000001E-4</v>
      </c>
      <c r="H11697" s="97"/>
      <c r="I11697" s="98">
        <v>94.61</v>
      </c>
      <c r="J11697" s="98"/>
      <c r="K11697" s="27">
        <f>TRUNC(TRUNC(G11697,8)*I11697,2)</f>
        <v>0.04</v>
      </c>
    </row>
    <row r="11698" spans="1:11" ht="38.1" customHeight="1" x14ac:dyDescent="0.25">
      <c r="A11698" s="24" t="s">
        <v>3975</v>
      </c>
      <c r="B11698" s="95" t="s">
        <v>3976</v>
      </c>
      <c r="C11698" s="95"/>
      <c r="D11698" s="96" t="s">
        <v>20</v>
      </c>
      <c r="E11698" s="96"/>
      <c r="F11698" s="24" t="s">
        <v>30</v>
      </c>
      <c r="G11698" s="97">
        <v>1.1999999999999999E-3</v>
      </c>
      <c r="H11698" s="97"/>
      <c r="I11698" s="98">
        <v>370.94</v>
      </c>
      <c r="J11698" s="98"/>
      <c r="K11698" s="27">
        <f>TRUNC(TRUNC(G11698,8)*I11698,2)</f>
        <v>0.44</v>
      </c>
    </row>
    <row r="11699" spans="1:11" ht="18" customHeight="1" x14ac:dyDescent="0.25">
      <c r="A11699" s="9"/>
      <c r="B11699" s="9"/>
      <c r="C11699" s="9"/>
      <c r="D11699" s="9"/>
      <c r="E11699" s="9"/>
      <c r="F11699" s="9"/>
      <c r="G11699" s="91" t="s">
        <v>3919</v>
      </c>
      <c r="H11699" s="91"/>
      <c r="I11699" s="91"/>
      <c r="J11699" s="91"/>
      <c r="K11699" s="28">
        <f>SUM(K11697:K11698)</f>
        <v>0.48</v>
      </c>
    </row>
    <row r="11700" spans="1:11" ht="15" customHeight="1" x14ac:dyDescent="0.25">
      <c r="A11700" s="9"/>
      <c r="B11700" s="9"/>
      <c r="C11700" s="9"/>
      <c r="D11700" s="9"/>
      <c r="E11700" s="9"/>
      <c r="F11700" s="9"/>
      <c r="G11700" s="92" t="s">
        <v>3913</v>
      </c>
      <c r="H11700" s="92"/>
      <c r="I11700" s="92"/>
      <c r="J11700" s="92"/>
      <c r="K11700" s="29">
        <f>ROUND(SUM(K11699),2)</f>
        <v>0.48</v>
      </c>
    </row>
    <row r="11701" spans="1:11" ht="9.9499999999999993" customHeight="1" x14ac:dyDescent="0.25">
      <c r="A11701" s="9"/>
      <c r="B11701" s="9"/>
      <c r="C11701" s="9"/>
      <c r="D11701" s="9"/>
      <c r="E11701" s="9"/>
      <c r="F11701" s="9"/>
      <c r="G11701" s="100"/>
      <c r="H11701" s="100"/>
      <c r="I11701" s="100"/>
      <c r="J11701" s="100"/>
      <c r="K11701" s="100"/>
    </row>
    <row r="11702" spans="1:11" ht="20.100000000000001" customHeight="1" x14ac:dyDescent="0.25">
      <c r="A11702" s="99" t="s">
        <v>3016</v>
      </c>
      <c r="B11702" s="99"/>
      <c r="C11702" s="99"/>
      <c r="D11702" s="99"/>
      <c r="E11702" s="99"/>
      <c r="F11702" s="99"/>
      <c r="G11702" s="99"/>
      <c r="H11702" s="99"/>
      <c r="I11702" s="99"/>
      <c r="J11702" s="99"/>
      <c r="K11702" s="99"/>
    </row>
    <row r="11703" spans="1:11" ht="15" customHeight="1" x14ac:dyDescent="0.25">
      <c r="A11703" s="93" t="s">
        <v>3981</v>
      </c>
      <c r="B11703" s="93"/>
      <c r="C11703" s="93"/>
      <c r="D11703" s="94" t="s">
        <v>3</v>
      </c>
      <c r="E11703" s="94"/>
      <c r="F11703" s="23" t="s">
        <v>4</v>
      </c>
      <c r="G11703" s="94" t="s">
        <v>3894</v>
      </c>
      <c r="H11703" s="94"/>
      <c r="I11703" s="94" t="s">
        <v>3895</v>
      </c>
      <c r="J11703" s="94"/>
      <c r="K11703" s="23" t="s">
        <v>3896</v>
      </c>
    </row>
    <row r="11704" spans="1:11" ht="21" customHeight="1" x14ac:dyDescent="0.25">
      <c r="A11704" s="24" t="s">
        <v>70</v>
      </c>
      <c r="B11704" s="95" t="s">
        <v>3982</v>
      </c>
      <c r="C11704" s="95"/>
      <c r="D11704" s="96" t="s">
        <v>25</v>
      </c>
      <c r="E11704" s="96"/>
      <c r="F11704" s="24" t="s">
        <v>61</v>
      </c>
      <c r="G11704" s="97">
        <v>1</v>
      </c>
      <c r="H11704" s="97"/>
      <c r="I11704" s="98">
        <v>28.42</v>
      </c>
      <c r="J11704" s="98"/>
      <c r="K11704" s="27">
        <f>ROUND(ROUND(G11704,8)*I11704,2)</f>
        <v>28.42</v>
      </c>
    </row>
    <row r="11705" spans="1:11" ht="15" customHeight="1" x14ac:dyDescent="0.25">
      <c r="A11705" s="9"/>
      <c r="B11705" s="9"/>
      <c r="C11705" s="9"/>
      <c r="D11705" s="9"/>
      <c r="E11705" s="9"/>
      <c r="F11705" s="9"/>
      <c r="G11705" s="91" t="s">
        <v>3983</v>
      </c>
      <c r="H11705" s="91"/>
      <c r="I11705" s="91"/>
      <c r="J11705" s="91"/>
      <c r="K11705" s="28">
        <f>SUM(K11704:K11704)</f>
        <v>28.42</v>
      </c>
    </row>
    <row r="11706" spans="1:11" ht="15" customHeight="1" x14ac:dyDescent="0.25">
      <c r="A11706" s="9"/>
      <c r="B11706" s="9"/>
      <c r="C11706" s="9"/>
      <c r="D11706" s="9"/>
      <c r="E11706" s="9"/>
      <c r="F11706" s="9"/>
      <c r="G11706" s="92" t="s">
        <v>3913</v>
      </c>
      <c r="H11706" s="92"/>
      <c r="I11706" s="92"/>
      <c r="J11706" s="92"/>
      <c r="K11706" s="29">
        <f>ROUND(SUM(K11705),2)</f>
        <v>28.42</v>
      </c>
    </row>
    <row r="11707" spans="1:11" ht="9.9499999999999993" customHeight="1" x14ac:dyDescent="0.25">
      <c r="A11707" s="9"/>
      <c r="B11707" s="9"/>
      <c r="C11707" s="9"/>
      <c r="D11707" s="9"/>
      <c r="E11707" s="9"/>
      <c r="F11707" s="9"/>
      <c r="G11707" s="100"/>
      <c r="H11707" s="100"/>
      <c r="I11707" s="100"/>
      <c r="J11707" s="100"/>
      <c r="K11707" s="100"/>
    </row>
    <row r="11708" spans="1:11" ht="20.100000000000001" customHeight="1" x14ac:dyDescent="0.25">
      <c r="A11708" s="99" t="s">
        <v>3017</v>
      </c>
      <c r="B11708" s="99"/>
      <c r="C11708" s="99"/>
      <c r="D11708" s="99"/>
      <c r="E11708" s="99"/>
      <c r="F11708" s="99"/>
      <c r="G11708" s="99"/>
      <c r="H11708" s="99"/>
      <c r="I11708" s="99"/>
      <c r="J11708" s="99"/>
      <c r="K11708" s="99"/>
    </row>
    <row r="11709" spans="1:11" ht="15" customHeight="1" x14ac:dyDescent="0.25">
      <c r="A11709" s="93" t="s">
        <v>3916</v>
      </c>
      <c r="B11709" s="93"/>
      <c r="C11709" s="93"/>
      <c r="D11709" s="94" t="s">
        <v>3</v>
      </c>
      <c r="E11709" s="94"/>
      <c r="F11709" s="23" t="s">
        <v>4</v>
      </c>
      <c r="G11709" s="94" t="s">
        <v>3894</v>
      </c>
      <c r="H11709" s="94"/>
      <c r="I11709" s="94" t="s">
        <v>3895</v>
      </c>
      <c r="J11709" s="94"/>
      <c r="K11709" s="23" t="s">
        <v>3896</v>
      </c>
    </row>
    <row r="11710" spans="1:11" ht="38.1" customHeight="1" x14ac:dyDescent="0.25">
      <c r="A11710" s="24" t="s">
        <v>3973</v>
      </c>
      <c r="B11710" s="95" t="s">
        <v>3974</v>
      </c>
      <c r="C11710" s="95"/>
      <c r="D11710" s="96" t="s">
        <v>20</v>
      </c>
      <c r="E11710" s="96"/>
      <c r="F11710" s="24" t="s">
        <v>3936</v>
      </c>
      <c r="G11710" s="97">
        <v>1.2999999999999999E-3</v>
      </c>
      <c r="H11710" s="97"/>
      <c r="I11710" s="98">
        <v>94.61</v>
      </c>
      <c r="J11710" s="98"/>
      <c r="K11710" s="27">
        <f>TRUNC(TRUNC(G11710,8)*I11710,2)</f>
        <v>0.12</v>
      </c>
    </row>
    <row r="11711" spans="1:11" ht="38.1" customHeight="1" x14ac:dyDescent="0.25">
      <c r="A11711" s="24" t="s">
        <v>3975</v>
      </c>
      <c r="B11711" s="95" t="s">
        <v>3976</v>
      </c>
      <c r="C11711" s="95"/>
      <c r="D11711" s="96" t="s">
        <v>20</v>
      </c>
      <c r="E11711" s="96"/>
      <c r="F11711" s="24" t="s">
        <v>30</v>
      </c>
      <c r="G11711" s="97">
        <v>3.0999999999999999E-3</v>
      </c>
      <c r="H11711" s="97"/>
      <c r="I11711" s="98">
        <v>370.94</v>
      </c>
      <c r="J11711" s="98"/>
      <c r="K11711" s="27">
        <f>TRUNC(TRUNC(G11711,8)*I11711,2)</f>
        <v>1.1399999999999999</v>
      </c>
    </row>
    <row r="11712" spans="1:11" ht="18" customHeight="1" x14ac:dyDescent="0.25">
      <c r="A11712" s="9"/>
      <c r="B11712" s="9"/>
      <c r="C11712" s="9"/>
      <c r="D11712" s="9"/>
      <c r="E11712" s="9"/>
      <c r="F11712" s="9"/>
      <c r="G11712" s="91" t="s">
        <v>3919</v>
      </c>
      <c r="H11712" s="91"/>
      <c r="I11712" s="91"/>
      <c r="J11712" s="91"/>
      <c r="K11712" s="28">
        <f>SUM(K11710:K11711)</f>
        <v>1.2599999999999998</v>
      </c>
    </row>
    <row r="11713" spans="1:11" ht="15" customHeight="1" x14ac:dyDescent="0.25">
      <c r="A11713" s="9"/>
      <c r="B11713" s="9"/>
      <c r="C11713" s="9"/>
      <c r="D11713" s="9"/>
      <c r="E11713" s="9"/>
      <c r="F11713" s="9"/>
      <c r="G11713" s="92" t="s">
        <v>3913</v>
      </c>
      <c r="H11713" s="92"/>
      <c r="I11713" s="92"/>
      <c r="J11713" s="92"/>
      <c r="K11713" s="29">
        <f>ROUND(SUM(K11712),2)</f>
        <v>1.26</v>
      </c>
    </row>
    <row r="11714" spans="1:11" ht="9.9499999999999993" customHeight="1" x14ac:dyDescent="0.25">
      <c r="A11714" s="9"/>
      <c r="B11714" s="9"/>
      <c r="C11714" s="9"/>
      <c r="D11714" s="9"/>
      <c r="E11714" s="9"/>
      <c r="F11714" s="9"/>
      <c r="G11714" s="100"/>
      <c r="H11714" s="100"/>
      <c r="I11714" s="100"/>
      <c r="J11714" s="100"/>
      <c r="K11714" s="100"/>
    </row>
    <row r="11715" spans="1:11" ht="20.100000000000001" customHeight="1" x14ac:dyDescent="0.25">
      <c r="A11715" s="99" t="s">
        <v>3018</v>
      </c>
      <c r="B11715" s="99"/>
      <c r="C11715" s="99"/>
      <c r="D11715" s="99"/>
      <c r="E11715" s="99"/>
      <c r="F11715" s="99"/>
      <c r="G11715" s="99"/>
      <c r="H11715" s="99"/>
      <c r="I11715" s="99"/>
      <c r="J11715" s="99"/>
      <c r="K11715" s="99"/>
    </row>
    <row r="11716" spans="1:11" ht="12.95" customHeight="1" x14ac:dyDescent="0.25">
      <c r="A11716" s="107" t="s">
        <v>3984</v>
      </c>
      <c r="B11716" s="107"/>
      <c r="C11716" s="107"/>
      <c r="D11716" s="108" t="s">
        <v>3985</v>
      </c>
      <c r="E11716" s="87" t="s">
        <v>3986</v>
      </c>
      <c r="F11716" s="87"/>
      <c r="G11716" s="87" t="s">
        <v>3987</v>
      </c>
      <c r="H11716" s="87"/>
      <c r="I11716" s="87"/>
      <c r="J11716" s="87"/>
      <c r="K11716" s="87" t="s">
        <v>3988</v>
      </c>
    </row>
    <row r="11717" spans="1:11" ht="12" customHeight="1" x14ac:dyDescent="0.25">
      <c r="A11717" s="107"/>
      <c r="B11717" s="107"/>
      <c r="C11717" s="107"/>
      <c r="D11717" s="108"/>
      <c r="E11717" s="23" t="s">
        <v>3989</v>
      </c>
      <c r="F11717" s="23" t="s">
        <v>3990</v>
      </c>
      <c r="G11717" s="94" t="s">
        <v>3989</v>
      </c>
      <c r="H11717" s="94"/>
      <c r="I11717" s="94" t="s">
        <v>3990</v>
      </c>
      <c r="J11717" s="94"/>
      <c r="K11717" s="87"/>
    </row>
    <row r="11718" spans="1:11" ht="15" customHeight="1" x14ac:dyDescent="0.25">
      <c r="A11718" s="6" t="s">
        <v>3991</v>
      </c>
      <c r="B11718" s="104" t="s">
        <v>3992</v>
      </c>
      <c r="C11718" s="104"/>
      <c r="D11718" s="31">
        <v>1</v>
      </c>
      <c r="E11718" s="32">
        <v>0.34</v>
      </c>
      <c r="F11718" s="32">
        <v>0.66</v>
      </c>
      <c r="G11718" s="105">
        <v>355.46550000000002</v>
      </c>
      <c r="H11718" s="105"/>
      <c r="I11718" s="105">
        <v>95.872399999999999</v>
      </c>
      <c r="J11718" s="105"/>
      <c r="K11718" s="33">
        <f>ROUND(D11718*(ROUND(E11718*G11718,4)+ROUND(F11718*I11718,4)),4)</f>
        <v>184.13409999999999</v>
      </c>
    </row>
    <row r="11719" spans="1:11" ht="15" customHeight="1" x14ac:dyDescent="0.25">
      <c r="A11719" s="6" t="s">
        <v>3993</v>
      </c>
      <c r="B11719" s="104" t="s">
        <v>3994</v>
      </c>
      <c r="C11719" s="104"/>
      <c r="D11719" s="31">
        <v>1</v>
      </c>
      <c r="E11719" s="32">
        <v>1</v>
      </c>
      <c r="F11719" s="32">
        <v>0</v>
      </c>
      <c r="G11719" s="105">
        <v>365.3972</v>
      </c>
      <c r="H11719" s="105"/>
      <c r="I11719" s="105">
        <v>147.8879</v>
      </c>
      <c r="J11719" s="105"/>
      <c r="K11719" s="33">
        <f>ROUND(D11719*(ROUND(E11719*G11719,4)+ROUND(F11719*I11719,4)),4)</f>
        <v>365.3972</v>
      </c>
    </row>
    <row r="11720" spans="1:11" ht="15" customHeight="1" x14ac:dyDescent="0.25">
      <c r="A11720" s="6" t="s">
        <v>3995</v>
      </c>
      <c r="B11720" s="104" t="s">
        <v>3996</v>
      </c>
      <c r="C11720" s="104"/>
      <c r="D11720" s="31">
        <v>1</v>
      </c>
      <c r="E11720" s="32">
        <v>0.97</v>
      </c>
      <c r="F11720" s="32">
        <v>0.03</v>
      </c>
      <c r="G11720" s="105">
        <v>324.64210000000003</v>
      </c>
      <c r="H11720" s="105"/>
      <c r="I11720" s="105">
        <v>159.20740000000001</v>
      </c>
      <c r="J11720" s="105"/>
      <c r="K11720" s="33">
        <f>ROUND(D11720*(ROUND(E11720*G11720,4)+ROUND(F11720*I11720,4)),4)</f>
        <v>319.67899999999997</v>
      </c>
    </row>
    <row r="11721" spans="1:11" ht="15.95" customHeight="1" x14ac:dyDescent="0.25">
      <c r="A11721" s="6" t="s">
        <v>3997</v>
      </c>
      <c r="B11721" s="104" t="s">
        <v>3998</v>
      </c>
      <c r="C11721" s="104"/>
      <c r="D11721" s="31">
        <v>1</v>
      </c>
      <c r="E11721" s="32">
        <v>0.79</v>
      </c>
      <c r="F11721" s="32">
        <v>0.21</v>
      </c>
      <c r="G11721" s="105">
        <v>284.72230000000002</v>
      </c>
      <c r="H11721" s="105"/>
      <c r="I11721" s="105">
        <v>125.70480000000001</v>
      </c>
      <c r="J11721" s="105"/>
      <c r="K11721" s="33">
        <f>ROUND(D11721*(ROUND(E11721*G11721,4)+ROUND(F11721*I11721,4)),4)</f>
        <v>251.32859999999999</v>
      </c>
    </row>
    <row r="11722" spans="1:11" ht="15" customHeight="1" x14ac:dyDescent="0.25">
      <c r="A11722" s="1"/>
      <c r="B11722" s="1"/>
      <c r="C11722" s="1"/>
      <c r="D11722" s="1"/>
      <c r="E11722" s="1"/>
      <c r="F11722" s="1"/>
      <c r="G11722" s="85" t="s">
        <v>3999</v>
      </c>
      <c r="H11722" s="85"/>
      <c r="I11722" s="85"/>
      <c r="J11722" s="85"/>
      <c r="K11722" s="34">
        <f>SUM(K11717:K11721)</f>
        <v>1120.5389</v>
      </c>
    </row>
    <row r="11723" spans="1:11" ht="20.100000000000001" customHeight="1" x14ac:dyDescent="0.25">
      <c r="A11723" s="106" t="s">
        <v>4000</v>
      </c>
      <c r="B11723" s="106"/>
      <c r="C11723" s="106"/>
      <c r="D11723" s="106"/>
      <c r="E11723" s="106"/>
      <c r="F11723" s="2" t="s">
        <v>4</v>
      </c>
      <c r="G11723" s="87" t="s">
        <v>4001</v>
      </c>
      <c r="H11723" s="87"/>
      <c r="I11723" s="87" t="s">
        <v>4002</v>
      </c>
      <c r="J11723" s="87"/>
      <c r="K11723" s="2" t="s">
        <v>3988</v>
      </c>
    </row>
    <row r="11724" spans="1:11" ht="15" customHeight="1" x14ac:dyDescent="0.25">
      <c r="A11724" s="6" t="s">
        <v>4003</v>
      </c>
      <c r="B11724" s="101" t="s">
        <v>4004</v>
      </c>
      <c r="C11724" s="101"/>
      <c r="D11724" s="101"/>
      <c r="E11724" s="101"/>
      <c r="F11724" s="6" t="s">
        <v>3940</v>
      </c>
      <c r="G11724" s="114">
        <v>1</v>
      </c>
      <c r="H11724" s="114"/>
      <c r="I11724" s="115">
        <v>22.527200000000001</v>
      </c>
      <c r="J11724" s="115"/>
      <c r="K11724" s="35">
        <f>ROUND(ROUND(G11724,5)*I11724,4)</f>
        <v>22.527200000000001</v>
      </c>
    </row>
    <row r="11725" spans="1:11" ht="15" customHeight="1" x14ac:dyDescent="0.25">
      <c r="A11725" s="1"/>
      <c r="B11725" s="1"/>
      <c r="C11725" s="1"/>
      <c r="D11725" s="1"/>
      <c r="E11725" s="1"/>
      <c r="F11725" s="1"/>
      <c r="G11725" s="85" t="s">
        <v>4005</v>
      </c>
      <c r="H11725" s="85"/>
      <c r="I11725" s="85"/>
      <c r="J11725" s="85"/>
      <c r="K11725" s="36">
        <f>SUM(K11724:K11724)</f>
        <v>22.527200000000001</v>
      </c>
    </row>
    <row r="11726" spans="1:11" ht="15" customHeight="1" x14ac:dyDescent="0.25">
      <c r="A11726" s="9"/>
      <c r="B11726" s="9"/>
      <c r="C11726" s="9"/>
      <c r="D11726" s="9"/>
      <c r="E11726" s="9"/>
      <c r="F11726" s="9"/>
      <c r="G11726" s="92" t="s">
        <v>4006</v>
      </c>
      <c r="H11726" s="92"/>
      <c r="I11726" s="92"/>
      <c r="J11726" s="92"/>
      <c r="K11726" s="33">
        <f>SUM(K11722,K11725)</f>
        <v>1143.0661</v>
      </c>
    </row>
    <row r="11727" spans="1:11" ht="15" customHeight="1" x14ac:dyDescent="0.25">
      <c r="A11727" s="9"/>
      <c r="B11727" s="9"/>
      <c r="C11727" s="9"/>
      <c r="D11727" s="9"/>
      <c r="E11727" s="9"/>
      <c r="F11727" s="9"/>
      <c r="G11727" s="92" t="s">
        <v>4007</v>
      </c>
      <c r="H11727" s="92"/>
      <c r="I11727" s="92"/>
      <c r="J11727" s="92"/>
      <c r="K11727" s="37">
        <v>113.18</v>
      </c>
    </row>
    <row r="11728" spans="1:11" ht="15" customHeight="1" x14ac:dyDescent="0.25">
      <c r="A11728" s="9"/>
      <c r="B11728" s="9"/>
      <c r="C11728" s="9"/>
      <c r="D11728" s="9"/>
      <c r="E11728" s="9"/>
      <c r="F11728" s="9"/>
      <c r="G11728" s="92" t="s">
        <v>4008</v>
      </c>
      <c r="H11728" s="92"/>
      <c r="I11728" s="92"/>
      <c r="J11728" s="92"/>
      <c r="K11728" s="33">
        <f>ROUND(K11726/K11727,4)</f>
        <v>10.099500000000001</v>
      </c>
    </row>
    <row r="11729" spans="1:11" ht="15" customHeight="1" x14ac:dyDescent="0.25">
      <c r="A11729" s="9"/>
      <c r="B11729" s="9"/>
      <c r="C11729" s="9"/>
      <c r="D11729" s="9"/>
      <c r="E11729" s="9"/>
      <c r="F11729" s="9"/>
      <c r="G11729" s="92" t="s">
        <v>4009</v>
      </c>
      <c r="H11729" s="92"/>
      <c r="I11729" s="92"/>
      <c r="J11729" s="92"/>
      <c r="K11729" s="33">
        <f>ROUND(K11728*0.00746,4)</f>
        <v>7.5300000000000006E-2</v>
      </c>
    </row>
    <row r="11730" spans="1:11" ht="20.100000000000001" customHeight="1" x14ac:dyDescent="0.25">
      <c r="A11730" s="106" t="s">
        <v>4010</v>
      </c>
      <c r="B11730" s="106"/>
      <c r="C11730" s="106"/>
      <c r="D11730" s="106"/>
      <c r="E11730" s="106"/>
      <c r="F11730" s="2" t="s">
        <v>4</v>
      </c>
      <c r="G11730" s="87" t="s">
        <v>4001</v>
      </c>
      <c r="H11730" s="87"/>
      <c r="I11730" s="87" t="s">
        <v>3895</v>
      </c>
      <c r="J11730" s="87"/>
      <c r="K11730" s="2" t="s">
        <v>4011</v>
      </c>
    </row>
    <row r="11731" spans="1:11" ht="15" customHeight="1" x14ac:dyDescent="0.25">
      <c r="A11731" s="6" t="s">
        <v>4012</v>
      </c>
      <c r="B11731" s="104" t="s">
        <v>4013</v>
      </c>
      <c r="C11731" s="104"/>
      <c r="D11731" s="104"/>
      <c r="E11731" s="104"/>
      <c r="F11731" s="6" t="s">
        <v>77</v>
      </c>
      <c r="G11731" s="113">
        <v>1</v>
      </c>
      <c r="H11731" s="113"/>
      <c r="I11731" s="105">
        <v>195.03</v>
      </c>
      <c r="J11731" s="105"/>
      <c r="K11731" s="33">
        <f>ROUND(ROUND(G11731,5)*I11731,4)</f>
        <v>195.03</v>
      </c>
    </row>
    <row r="11732" spans="1:11" ht="15" customHeight="1" x14ac:dyDescent="0.25">
      <c r="A11732" s="1"/>
      <c r="B11732" s="1"/>
      <c r="C11732" s="1"/>
      <c r="D11732" s="1"/>
      <c r="E11732" s="1"/>
      <c r="F11732" s="1"/>
      <c r="G11732" s="85" t="s">
        <v>4014</v>
      </c>
      <c r="H11732" s="85"/>
      <c r="I11732" s="85"/>
      <c r="J11732" s="85"/>
      <c r="K11732" s="34">
        <f>SUM(K11731:K11731)</f>
        <v>195.03</v>
      </c>
    </row>
    <row r="11733" spans="1:11" ht="15" customHeight="1" x14ac:dyDescent="0.25">
      <c r="A11733" s="106" t="s">
        <v>4015</v>
      </c>
      <c r="B11733" s="106"/>
      <c r="C11733" s="106"/>
      <c r="D11733" s="23" t="s">
        <v>4016</v>
      </c>
      <c r="E11733" s="94" t="s">
        <v>4017</v>
      </c>
      <c r="F11733" s="94"/>
      <c r="G11733" s="94" t="s">
        <v>4001</v>
      </c>
      <c r="H11733" s="94"/>
      <c r="I11733" s="94" t="s">
        <v>3895</v>
      </c>
      <c r="J11733" s="94"/>
      <c r="K11733" s="23" t="s">
        <v>4011</v>
      </c>
    </row>
    <row r="11734" spans="1:11" ht="20.100000000000001" customHeight="1" x14ac:dyDescent="0.25">
      <c r="A11734" s="38" t="s">
        <v>4012</v>
      </c>
      <c r="B11734" s="109" t="s">
        <v>4018</v>
      </c>
      <c r="C11734" s="109"/>
      <c r="D11734" s="38" t="s">
        <v>4019</v>
      </c>
      <c r="E11734" s="110" t="s">
        <v>4020</v>
      </c>
      <c r="F11734" s="110"/>
      <c r="G11734" s="111">
        <v>2.2000000000000002</v>
      </c>
      <c r="H11734" s="111"/>
      <c r="I11734" s="112">
        <v>3.47</v>
      </c>
      <c r="J11734" s="112"/>
      <c r="K11734" s="41">
        <f>ROUND(ROUND(G11734,5)*I11734,4)</f>
        <v>7.6340000000000003</v>
      </c>
    </row>
    <row r="11735" spans="1:11" ht="15" customHeight="1" x14ac:dyDescent="0.25">
      <c r="A11735" s="1"/>
      <c r="B11735" s="1"/>
      <c r="C11735" s="1"/>
      <c r="D11735" s="1"/>
      <c r="E11735" s="1"/>
      <c r="F11735" s="1"/>
      <c r="G11735" s="85" t="s">
        <v>4021</v>
      </c>
      <c r="H11735" s="85"/>
      <c r="I11735" s="85"/>
      <c r="J11735" s="85"/>
      <c r="K11735" s="33">
        <f>SUM(K11734:K11734)</f>
        <v>7.6340000000000003</v>
      </c>
    </row>
    <row r="11736" spans="1:11" ht="12.95" customHeight="1" x14ac:dyDescent="0.25">
      <c r="A11736" s="106" t="s">
        <v>4022</v>
      </c>
      <c r="B11736" s="106"/>
      <c r="C11736" s="94" t="s">
        <v>4023</v>
      </c>
      <c r="D11736" s="94" t="s">
        <v>5</v>
      </c>
      <c r="E11736" s="94" t="s">
        <v>4024</v>
      </c>
      <c r="F11736" s="94"/>
      <c r="G11736" s="94" t="s">
        <v>4025</v>
      </c>
      <c r="H11736" s="94"/>
      <c r="I11736" s="94" t="s">
        <v>2086</v>
      </c>
      <c r="J11736" s="94"/>
      <c r="K11736" s="94" t="s">
        <v>4011</v>
      </c>
    </row>
    <row r="11737" spans="1:11" ht="12" customHeight="1" x14ac:dyDescent="0.25">
      <c r="A11737" s="106"/>
      <c r="B11737" s="106"/>
      <c r="C11737" s="94"/>
      <c r="D11737" s="94"/>
      <c r="E11737" s="23" t="s">
        <v>2092</v>
      </c>
      <c r="F11737" s="23" t="s">
        <v>4026</v>
      </c>
      <c r="G11737" s="23" t="s">
        <v>2092</v>
      </c>
      <c r="H11737" s="23" t="s">
        <v>4026</v>
      </c>
      <c r="I11737" s="23" t="s">
        <v>2092</v>
      </c>
      <c r="J11737" s="23" t="s">
        <v>4026</v>
      </c>
      <c r="K11737" s="94"/>
    </row>
    <row r="11738" spans="1:11" ht="27.95" customHeight="1" x14ac:dyDescent="0.25">
      <c r="A11738" s="38" t="s">
        <v>4012</v>
      </c>
      <c r="B11738" s="39" t="s">
        <v>4018</v>
      </c>
      <c r="C11738" s="38" t="s">
        <v>4027</v>
      </c>
      <c r="D11738" s="40">
        <v>2.2000000000000002</v>
      </c>
      <c r="E11738" s="42">
        <v>0</v>
      </c>
      <c r="F11738" s="43">
        <v>1.25</v>
      </c>
      <c r="G11738" s="42">
        <v>0</v>
      </c>
      <c r="H11738" s="43">
        <v>1</v>
      </c>
      <c r="I11738" s="42">
        <v>0</v>
      </c>
      <c r="J11738" s="43">
        <v>0.82</v>
      </c>
      <c r="K11738" s="41">
        <f>ROUND(D11738*(ROUND(E11738*F11738,4)+ROUND(G11738*H11738,4)+ROUND(I11738*J11738,4)),4)</f>
        <v>0</v>
      </c>
    </row>
    <row r="11739" spans="1:11" ht="15" customHeight="1" x14ac:dyDescent="0.25">
      <c r="A11739" s="1"/>
      <c r="B11739" s="1"/>
      <c r="C11739" s="1"/>
      <c r="D11739" s="1"/>
      <c r="E11739" s="1"/>
      <c r="F11739" s="1"/>
      <c r="G11739" s="85" t="s">
        <v>4028</v>
      </c>
      <c r="H11739" s="85"/>
      <c r="I11739" s="85"/>
      <c r="J11739" s="85"/>
      <c r="K11739" s="33">
        <f>SUM(K11737:K11738)</f>
        <v>0</v>
      </c>
    </row>
    <row r="11740" spans="1:11" ht="15" customHeight="1" x14ac:dyDescent="0.25">
      <c r="A11740" s="9"/>
      <c r="B11740" s="9"/>
      <c r="C11740" s="9"/>
      <c r="D11740" s="9"/>
      <c r="E11740" s="9"/>
      <c r="F11740" s="9"/>
      <c r="G11740" s="92" t="s">
        <v>4029</v>
      </c>
      <c r="H11740" s="92"/>
      <c r="I11740" s="92"/>
      <c r="J11740" s="92"/>
      <c r="K11740" s="33">
        <f>SUM(K11728,K11729,K11732,K11735,K11739)</f>
        <v>212.83879999999999</v>
      </c>
    </row>
    <row r="11741" spans="1:11" ht="15" customHeight="1" x14ac:dyDescent="0.25">
      <c r="A11741" s="9"/>
      <c r="B11741" s="9"/>
      <c r="C11741" s="9"/>
      <c r="D11741" s="9"/>
      <c r="E11741" s="9"/>
      <c r="F11741" s="9"/>
      <c r="G11741" s="92" t="s">
        <v>3913</v>
      </c>
      <c r="H11741" s="92"/>
      <c r="I11741" s="92"/>
      <c r="J11741" s="92"/>
      <c r="K11741" s="29">
        <f>ROUND(SUM(K11740),2)</f>
        <v>212.84</v>
      </c>
    </row>
    <row r="11742" spans="1:11" ht="9.9499999999999993" customHeight="1" x14ac:dyDescent="0.25">
      <c r="A11742" s="9"/>
      <c r="B11742" s="9"/>
      <c r="C11742" s="9"/>
      <c r="D11742" s="9"/>
      <c r="E11742" s="9"/>
      <c r="F11742" s="9"/>
      <c r="G11742" s="100"/>
      <c r="H11742" s="100"/>
      <c r="I11742" s="100"/>
      <c r="J11742" s="100"/>
      <c r="K11742" s="100"/>
    </row>
    <row r="11743" spans="1:11" ht="20.100000000000001" customHeight="1" x14ac:dyDescent="0.25">
      <c r="A11743" s="99" t="s">
        <v>3019</v>
      </c>
      <c r="B11743" s="99"/>
      <c r="C11743" s="99"/>
      <c r="D11743" s="99"/>
      <c r="E11743" s="99"/>
      <c r="F11743" s="99"/>
      <c r="G11743" s="99"/>
      <c r="H11743" s="99"/>
      <c r="I11743" s="99"/>
      <c r="J11743" s="99"/>
      <c r="K11743" s="99"/>
    </row>
    <row r="11744" spans="1:11" ht="15" customHeight="1" x14ac:dyDescent="0.25">
      <c r="A11744" s="93" t="s">
        <v>3916</v>
      </c>
      <c r="B11744" s="93"/>
      <c r="C11744" s="93"/>
      <c r="D11744" s="94" t="s">
        <v>3</v>
      </c>
      <c r="E11744" s="94"/>
      <c r="F11744" s="23" t="s">
        <v>4</v>
      </c>
      <c r="G11744" s="94" t="s">
        <v>3894</v>
      </c>
      <c r="H11744" s="94"/>
      <c r="I11744" s="94" t="s">
        <v>3895</v>
      </c>
      <c r="J11744" s="94"/>
      <c r="K11744" s="23" t="s">
        <v>3896</v>
      </c>
    </row>
    <row r="11745" spans="1:11" ht="45.95" customHeight="1" x14ac:dyDescent="0.25">
      <c r="A11745" s="24" t="s">
        <v>3934</v>
      </c>
      <c r="B11745" s="95" t="s">
        <v>3935</v>
      </c>
      <c r="C11745" s="95"/>
      <c r="D11745" s="96" t="s">
        <v>20</v>
      </c>
      <c r="E11745" s="96"/>
      <c r="F11745" s="24" t="s">
        <v>3936</v>
      </c>
      <c r="G11745" s="97">
        <v>2.5891999999999998E-3</v>
      </c>
      <c r="H11745" s="97"/>
      <c r="I11745" s="98">
        <v>76.52</v>
      </c>
      <c r="J11745" s="98"/>
      <c r="K11745" s="27">
        <f t="shared" ref="K11745:K11750" si="90">TRUNC(TRUNC(G11745,8)*I11745,2)</f>
        <v>0.19</v>
      </c>
    </row>
    <row r="11746" spans="1:11" ht="45.95" customHeight="1" x14ac:dyDescent="0.25">
      <c r="A11746" s="24" t="s">
        <v>28</v>
      </c>
      <c r="B11746" s="95" t="s">
        <v>29</v>
      </c>
      <c r="C11746" s="95"/>
      <c r="D11746" s="96" t="s">
        <v>20</v>
      </c>
      <c r="E11746" s="96"/>
      <c r="F11746" s="24" t="s">
        <v>30</v>
      </c>
      <c r="G11746" s="97">
        <v>1.0702000000000001E-3</v>
      </c>
      <c r="H11746" s="97"/>
      <c r="I11746" s="98">
        <v>322.67</v>
      </c>
      <c r="J11746" s="98"/>
      <c r="K11746" s="27">
        <f t="shared" si="90"/>
        <v>0.34</v>
      </c>
    </row>
    <row r="11747" spans="1:11" ht="29.1" customHeight="1" x14ac:dyDescent="0.25">
      <c r="A11747" s="24" t="s">
        <v>4030</v>
      </c>
      <c r="B11747" s="95" t="s">
        <v>4031</v>
      </c>
      <c r="C11747" s="95"/>
      <c r="D11747" s="96" t="s">
        <v>20</v>
      </c>
      <c r="E11747" s="96"/>
      <c r="F11747" s="24" t="s">
        <v>3936</v>
      </c>
      <c r="G11747" s="97">
        <v>3.3568999999999999E-3</v>
      </c>
      <c r="H11747" s="97"/>
      <c r="I11747" s="98">
        <v>105.44</v>
      </c>
      <c r="J11747" s="98"/>
      <c r="K11747" s="27">
        <f t="shared" si="90"/>
        <v>0.35</v>
      </c>
    </row>
    <row r="11748" spans="1:11" ht="29.1" customHeight="1" x14ac:dyDescent="0.25">
      <c r="A11748" s="24" t="s">
        <v>4032</v>
      </c>
      <c r="B11748" s="95" t="s">
        <v>4033</v>
      </c>
      <c r="C11748" s="95"/>
      <c r="D11748" s="96" t="s">
        <v>20</v>
      </c>
      <c r="E11748" s="96"/>
      <c r="F11748" s="24" t="s">
        <v>30</v>
      </c>
      <c r="G11748" s="97">
        <v>3.0249999999999998E-4</v>
      </c>
      <c r="H11748" s="97"/>
      <c r="I11748" s="98">
        <v>265.02</v>
      </c>
      <c r="J11748" s="98"/>
      <c r="K11748" s="27">
        <f t="shared" si="90"/>
        <v>0.08</v>
      </c>
    </row>
    <row r="11749" spans="1:11" ht="38.1" customHeight="1" x14ac:dyDescent="0.25">
      <c r="A11749" s="24" t="s">
        <v>4034</v>
      </c>
      <c r="B11749" s="95" t="s">
        <v>4035</v>
      </c>
      <c r="C11749" s="95"/>
      <c r="D11749" s="96" t="s">
        <v>20</v>
      </c>
      <c r="E11749" s="96"/>
      <c r="F11749" s="24" t="s">
        <v>3936</v>
      </c>
      <c r="G11749" s="97">
        <v>2.9082999999999999E-3</v>
      </c>
      <c r="H11749" s="97"/>
      <c r="I11749" s="98">
        <v>94.54</v>
      </c>
      <c r="J11749" s="98"/>
      <c r="K11749" s="27">
        <f t="shared" si="90"/>
        <v>0.27</v>
      </c>
    </row>
    <row r="11750" spans="1:11" ht="38.1" customHeight="1" x14ac:dyDescent="0.25">
      <c r="A11750" s="24" t="s">
        <v>4036</v>
      </c>
      <c r="B11750" s="95" t="s">
        <v>4037</v>
      </c>
      <c r="C11750" s="95"/>
      <c r="D11750" s="96" t="s">
        <v>20</v>
      </c>
      <c r="E11750" s="96"/>
      <c r="F11750" s="24" t="s">
        <v>30</v>
      </c>
      <c r="G11750" s="97">
        <v>7.5109999999999999E-4</v>
      </c>
      <c r="H11750" s="97"/>
      <c r="I11750" s="98">
        <v>225.43</v>
      </c>
      <c r="J11750" s="98"/>
      <c r="K11750" s="27">
        <f t="shared" si="90"/>
        <v>0.16</v>
      </c>
    </row>
    <row r="11751" spans="1:11" ht="18" customHeight="1" x14ac:dyDescent="0.25">
      <c r="A11751" s="9"/>
      <c r="B11751" s="9"/>
      <c r="C11751" s="9"/>
      <c r="D11751" s="9"/>
      <c r="E11751" s="9"/>
      <c r="F11751" s="9"/>
      <c r="G11751" s="91" t="s">
        <v>3919</v>
      </c>
      <c r="H11751" s="91"/>
      <c r="I11751" s="91"/>
      <c r="J11751" s="91"/>
      <c r="K11751" s="28">
        <f>SUM(K11745:K11750)</f>
        <v>1.39</v>
      </c>
    </row>
    <row r="11752" spans="1:11" ht="15" customHeight="1" x14ac:dyDescent="0.25">
      <c r="A11752" s="93" t="s">
        <v>3907</v>
      </c>
      <c r="B11752" s="93"/>
      <c r="C11752" s="93"/>
      <c r="D11752" s="94" t="s">
        <v>3</v>
      </c>
      <c r="E11752" s="94"/>
      <c r="F11752" s="23" t="s">
        <v>4</v>
      </c>
      <c r="G11752" s="94" t="s">
        <v>3894</v>
      </c>
      <c r="H11752" s="94"/>
      <c r="I11752" s="94" t="s">
        <v>3895</v>
      </c>
      <c r="J11752" s="94"/>
      <c r="K11752" s="23" t="s">
        <v>3896</v>
      </c>
    </row>
    <row r="11753" spans="1:11" ht="15" customHeight="1" x14ac:dyDescent="0.25">
      <c r="A11753" s="24" t="s">
        <v>3910</v>
      </c>
      <c r="B11753" s="95" t="s">
        <v>3911</v>
      </c>
      <c r="C11753" s="95"/>
      <c r="D11753" s="96" t="s">
        <v>20</v>
      </c>
      <c r="E11753" s="96"/>
      <c r="F11753" s="24" t="s">
        <v>2056</v>
      </c>
      <c r="G11753" s="97">
        <v>3.6592999999999999E-3</v>
      </c>
      <c r="H11753" s="97"/>
      <c r="I11753" s="98">
        <v>24.94</v>
      </c>
      <c r="J11753" s="98"/>
      <c r="K11753" s="27">
        <f>TRUNC(TRUNC(G11753,8)*I11753,2)</f>
        <v>0.09</v>
      </c>
    </row>
    <row r="11754" spans="1:11" ht="18" customHeight="1" x14ac:dyDescent="0.25">
      <c r="A11754" s="9"/>
      <c r="B11754" s="9"/>
      <c r="C11754" s="9"/>
      <c r="D11754" s="9"/>
      <c r="E11754" s="9"/>
      <c r="F11754" s="9"/>
      <c r="G11754" s="91" t="s">
        <v>3912</v>
      </c>
      <c r="H11754" s="91"/>
      <c r="I11754" s="91"/>
      <c r="J11754" s="91"/>
      <c r="K11754" s="28">
        <f>SUM(K11753:K11753)</f>
        <v>0.09</v>
      </c>
    </row>
    <row r="11755" spans="1:11" ht="15" customHeight="1" x14ac:dyDescent="0.25">
      <c r="A11755" s="9"/>
      <c r="B11755" s="9"/>
      <c r="C11755" s="9"/>
      <c r="D11755" s="9"/>
      <c r="E11755" s="9"/>
      <c r="F11755" s="9"/>
      <c r="G11755" s="92" t="s">
        <v>3913</v>
      </c>
      <c r="H11755" s="92"/>
      <c r="I11755" s="92"/>
      <c r="J11755" s="92"/>
      <c r="K11755" s="29">
        <f>ROUND(SUM(K11751,K11754),2)</f>
        <v>1.48</v>
      </c>
    </row>
    <row r="11756" spans="1:11" ht="9.9499999999999993" customHeight="1" x14ac:dyDescent="0.25">
      <c r="A11756" s="9"/>
      <c r="B11756" s="9"/>
      <c r="C11756" s="9"/>
      <c r="D11756" s="9"/>
      <c r="E11756" s="9"/>
      <c r="F11756" s="9"/>
      <c r="G11756" s="100"/>
      <c r="H11756" s="100"/>
      <c r="I11756" s="100"/>
      <c r="J11756" s="100"/>
      <c r="K11756" s="100"/>
    </row>
    <row r="11757" spans="1:11" ht="20.100000000000001" customHeight="1" x14ac:dyDescent="0.25">
      <c r="A11757" s="99" t="s">
        <v>3020</v>
      </c>
      <c r="B11757" s="99"/>
      <c r="C11757" s="99"/>
      <c r="D11757" s="99"/>
      <c r="E11757" s="99"/>
      <c r="F11757" s="99"/>
      <c r="G11757" s="99"/>
      <c r="H11757" s="99"/>
      <c r="I11757" s="99"/>
      <c r="J11757" s="99"/>
      <c r="K11757" s="99"/>
    </row>
    <row r="11758" spans="1:11" ht="15" customHeight="1" x14ac:dyDescent="0.25">
      <c r="A11758" s="93" t="s">
        <v>3893</v>
      </c>
      <c r="B11758" s="93"/>
      <c r="C11758" s="93"/>
      <c r="D11758" s="94" t="s">
        <v>3</v>
      </c>
      <c r="E11758" s="94"/>
      <c r="F11758" s="23" t="s">
        <v>4</v>
      </c>
      <c r="G11758" s="94" t="s">
        <v>3894</v>
      </c>
      <c r="H11758" s="94"/>
      <c r="I11758" s="94" t="s">
        <v>3895</v>
      </c>
      <c r="J11758" s="94"/>
      <c r="K11758" s="23" t="s">
        <v>3896</v>
      </c>
    </row>
    <row r="11759" spans="1:11" ht="21" customHeight="1" x14ac:dyDescent="0.25">
      <c r="A11759" s="24" t="s">
        <v>4038</v>
      </c>
      <c r="B11759" s="95" t="s">
        <v>4039</v>
      </c>
      <c r="C11759" s="95"/>
      <c r="D11759" s="96" t="s">
        <v>20</v>
      </c>
      <c r="E11759" s="96"/>
      <c r="F11759" s="24" t="s">
        <v>34</v>
      </c>
      <c r="G11759" s="97">
        <v>6.6E-3</v>
      </c>
      <c r="H11759" s="97"/>
      <c r="I11759" s="98">
        <v>210.23</v>
      </c>
      <c r="J11759" s="98"/>
      <c r="K11759" s="27">
        <f>TRUNC(TRUNC(G11759,8)*I11759,2)</f>
        <v>1.38</v>
      </c>
    </row>
    <row r="11760" spans="1:11" ht="21" customHeight="1" x14ac:dyDescent="0.25">
      <c r="A11760" s="24" t="s">
        <v>4040</v>
      </c>
      <c r="B11760" s="95" t="s">
        <v>4041</v>
      </c>
      <c r="C11760" s="95"/>
      <c r="D11760" s="96" t="s">
        <v>20</v>
      </c>
      <c r="E11760" s="96"/>
      <c r="F11760" s="24" t="s">
        <v>84</v>
      </c>
      <c r="G11760" s="97">
        <v>1.0049999999999999</v>
      </c>
      <c r="H11760" s="97"/>
      <c r="I11760" s="98">
        <v>32.369999999999997</v>
      </c>
      <c r="J11760" s="98"/>
      <c r="K11760" s="27">
        <f>TRUNC(TRUNC(G11760,8)*I11760,2)</f>
        <v>32.53</v>
      </c>
    </row>
    <row r="11761" spans="1:11" ht="15" customHeight="1" x14ac:dyDescent="0.25">
      <c r="A11761" s="9"/>
      <c r="B11761" s="9"/>
      <c r="C11761" s="9"/>
      <c r="D11761" s="9"/>
      <c r="E11761" s="9"/>
      <c r="F11761" s="9"/>
      <c r="G11761" s="91" t="s">
        <v>3906</v>
      </c>
      <c r="H11761" s="91"/>
      <c r="I11761" s="91"/>
      <c r="J11761" s="91"/>
      <c r="K11761" s="28">
        <f>SUM(K11759:K11760)</f>
        <v>33.910000000000004</v>
      </c>
    </row>
    <row r="11762" spans="1:11" ht="15" customHeight="1" x14ac:dyDescent="0.25">
      <c r="A11762" s="93" t="s">
        <v>3907</v>
      </c>
      <c r="B11762" s="93"/>
      <c r="C11762" s="93"/>
      <c r="D11762" s="94" t="s">
        <v>3</v>
      </c>
      <c r="E11762" s="94"/>
      <c r="F11762" s="23" t="s">
        <v>4</v>
      </c>
      <c r="G11762" s="94" t="s">
        <v>3894</v>
      </c>
      <c r="H11762" s="94"/>
      <c r="I11762" s="94" t="s">
        <v>3895</v>
      </c>
      <c r="J11762" s="94"/>
      <c r="K11762" s="23" t="s">
        <v>3896</v>
      </c>
    </row>
    <row r="11763" spans="1:11" ht="15" customHeight="1" x14ac:dyDescent="0.25">
      <c r="A11763" s="24" t="s">
        <v>3971</v>
      </c>
      <c r="B11763" s="95" t="s">
        <v>3972</v>
      </c>
      <c r="C11763" s="95"/>
      <c r="D11763" s="96" t="s">
        <v>20</v>
      </c>
      <c r="E11763" s="96"/>
      <c r="F11763" s="24" t="s">
        <v>2056</v>
      </c>
      <c r="G11763" s="97">
        <v>0.2296</v>
      </c>
      <c r="H11763" s="97"/>
      <c r="I11763" s="98">
        <v>32.69</v>
      </c>
      <c r="J11763" s="98"/>
      <c r="K11763" s="27">
        <f>TRUNC(TRUNC(G11763,8)*I11763,2)</f>
        <v>7.5</v>
      </c>
    </row>
    <row r="11764" spans="1:11" ht="15" customHeight="1" x14ac:dyDescent="0.25">
      <c r="A11764" s="24" t="s">
        <v>3910</v>
      </c>
      <c r="B11764" s="95" t="s">
        <v>3911</v>
      </c>
      <c r="C11764" s="95"/>
      <c r="D11764" s="96" t="s">
        <v>20</v>
      </c>
      <c r="E11764" s="96"/>
      <c r="F11764" s="24" t="s">
        <v>2056</v>
      </c>
      <c r="G11764" s="97">
        <v>0.2296</v>
      </c>
      <c r="H11764" s="97"/>
      <c r="I11764" s="98">
        <v>24.94</v>
      </c>
      <c r="J11764" s="98"/>
      <c r="K11764" s="27">
        <f>TRUNC(TRUNC(G11764,8)*I11764,2)</f>
        <v>5.72</v>
      </c>
    </row>
    <row r="11765" spans="1:11" ht="18" customHeight="1" x14ac:dyDescent="0.25">
      <c r="A11765" s="9"/>
      <c r="B11765" s="9"/>
      <c r="C11765" s="9"/>
      <c r="D11765" s="9"/>
      <c r="E11765" s="9"/>
      <c r="F11765" s="9"/>
      <c r="G11765" s="91" t="s">
        <v>3912</v>
      </c>
      <c r="H11765" s="91"/>
      <c r="I11765" s="91"/>
      <c r="J11765" s="91"/>
      <c r="K11765" s="28">
        <f>SUM(K11763:K11764)</f>
        <v>13.219999999999999</v>
      </c>
    </row>
    <row r="11766" spans="1:11" ht="15" customHeight="1" x14ac:dyDescent="0.25">
      <c r="A11766" s="93" t="s">
        <v>3922</v>
      </c>
      <c r="B11766" s="93"/>
      <c r="C11766" s="93"/>
      <c r="D11766" s="94" t="s">
        <v>3</v>
      </c>
      <c r="E11766" s="94"/>
      <c r="F11766" s="23" t="s">
        <v>4</v>
      </c>
      <c r="G11766" s="94" t="s">
        <v>3894</v>
      </c>
      <c r="H11766" s="94"/>
      <c r="I11766" s="94" t="s">
        <v>3895</v>
      </c>
      <c r="J11766" s="94"/>
      <c r="K11766" s="23" t="s">
        <v>3896</v>
      </c>
    </row>
    <row r="11767" spans="1:11" ht="21" customHeight="1" x14ac:dyDescent="0.25">
      <c r="A11767" s="24" t="s">
        <v>4042</v>
      </c>
      <c r="B11767" s="95" t="s">
        <v>4043</v>
      </c>
      <c r="C11767" s="95"/>
      <c r="D11767" s="96" t="s">
        <v>20</v>
      </c>
      <c r="E11767" s="96"/>
      <c r="F11767" s="24" t="s">
        <v>34</v>
      </c>
      <c r="G11767" s="97">
        <v>1.8E-3</v>
      </c>
      <c r="H11767" s="97"/>
      <c r="I11767" s="98">
        <v>767.08</v>
      </c>
      <c r="J11767" s="98"/>
      <c r="K11767" s="27">
        <f>TRUNC(TRUNC(G11767,8)*I11767,2)</f>
        <v>1.38</v>
      </c>
    </row>
    <row r="11768" spans="1:11" ht="15" customHeight="1" x14ac:dyDescent="0.25">
      <c r="A11768" s="9"/>
      <c r="B11768" s="9"/>
      <c r="C11768" s="9"/>
      <c r="D11768" s="9"/>
      <c r="E11768" s="9"/>
      <c r="F11768" s="9"/>
      <c r="G11768" s="91" t="s">
        <v>3933</v>
      </c>
      <c r="H11768" s="91"/>
      <c r="I11768" s="91"/>
      <c r="J11768" s="91"/>
      <c r="K11768" s="28">
        <f>SUM(K11767:K11767)</f>
        <v>1.38</v>
      </c>
    </row>
    <row r="11769" spans="1:11" ht="15" customHeight="1" x14ac:dyDescent="0.25">
      <c r="A11769" s="9"/>
      <c r="B11769" s="9"/>
      <c r="C11769" s="9"/>
      <c r="D11769" s="9"/>
      <c r="E11769" s="9"/>
      <c r="F11769" s="9"/>
      <c r="G11769" s="92" t="s">
        <v>3913</v>
      </c>
      <c r="H11769" s="92"/>
      <c r="I11769" s="92"/>
      <c r="J11769" s="92"/>
      <c r="K11769" s="29">
        <f>ROUND(SUM(K11761,K11765,K11768),2)</f>
        <v>48.51</v>
      </c>
    </row>
    <row r="11770" spans="1:11" ht="9.9499999999999993" customHeight="1" x14ac:dyDescent="0.25">
      <c r="A11770" s="9"/>
      <c r="B11770" s="9"/>
      <c r="C11770" s="9"/>
      <c r="D11770" s="9"/>
      <c r="E11770" s="9"/>
      <c r="F11770" s="9"/>
      <c r="G11770" s="100"/>
      <c r="H11770" s="100"/>
      <c r="I11770" s="100"/>
      <c r="J11770" s="100"/>
      <c r="K11770" s="100"/>
    </row>
    <row r="11771" spans="1:11" ht="20.100000000000001" customHeight="1" x14ac:dyDescent="0.25">
      <c r="A11771" s="99" t="s">
        <v>3021</v>
      </c>
      <c r="B11771" s="99"/>
      <c r="C11771" s="99"/>
      <c r="D11771" s="99"/>
      <c r="E11771" s="99"/>
      <c r="F11771" s="99"/>
      <c r="G11771" s="99"/>
      <c r="H11771" s="99"/>
      <c r="I11771" s="99"/>
      <c r="J11771" s="99"/>
      <c r="K11771" s="99"/>
    </row>
    <row r="11772" spans="1:11" ht="15" customHeight="1" x14ac:dyDescent="0.25">
      <c r="A11772" s="93" t="s">
        <v>3893</v>
      </c>
      <c r="B11772" s="93"/>
      <c r="C11772" s="93"/>
      <c r="D11772" s="94" t="s">
        <v>3</v>
      </c>
      <c r="E11772" s="94"/>
      <c r="F11772" s="23" t="s">
        <v>4</v>
      </c>
      <c r="G11772" s="94" t="s">
        <v>3894</v>
      </c>
      <c r="H11772" s="94"/>
      <c r="I11772" s="94" t="s">
        <v>3895</v>
      </c>
      <c r="J11772" s="94"/>
      <c r="K11772" s="23" t="s">
        <v>3896</v>
      </c>
    </row>
    <row r="11773" spans="1:11" ht="15" customHeight="1" x14ac:dyDescent="0.25">
      <c r="A11773" s="24" t="s">
        <v>4044</v>
      </c>
      <c r="B11773" s="95" t="s">
        <v>4045</v>
      </c>
      <c r="C11773" s="95"/>
      <c r="D11773" s="96" t="s">
        <v>20</v>
      </c>
      <c r="E11773" s="96"/>
      <c r="F11773" s="24" t="s">
        <v>3903</v>
      </c>
      <c r="G11773" s="97">
        <v>0.106</v>
      </c>
      <c r="H11773" s="97"/>
      <c r="I11773" s="98">
        <v>2.59</v>
      </c>
      <c r="J11773" s="98"/>
      <c r="K11773" s="27">
        <f>TRUNC(TRUNC(G11773,8)*I11773,2)</f>
        <v>0.27</v>
      </c>
    </row>
    <row r="11774" spans="1:11" ht="15" customHeight="1" x14ac:dyDescent="0.25">
      <c r="A11774" s="9"/>
      <c r="B11774" s="9"/>
      <c r="C11774" s="9"/>
      <c r="D11774" s="9"/>
      <c r="E11774" s="9"/>
      <c r="F11774" s="9"/>
      <c r="G11774" s="91" t="s">
        <v>3906</v>
      </c>
      <c r="H11774" s="91"/>
      <c r="I11774" s="91"/>
      <c r="J11774" s="91"/>
      <c r="K11774" s="28">
        <f>SUM(K11773:K11773)</f>
        <v>0.27</v>
      </c>
    </row>
    <row r="11775" spans="1:11" ht="15" customHeight="1" x14ac:dyDescent="0.25">
      <c r="A11775" s="93" t="s">
        <v>3907</v>
      </c>
      <c r="B11775" s="93"/>
      <c r="C11775" s="93"/>
      <c r="D11775" s="94" t="s">
        <v>3</v>
      </c>
      <c r="E11775" s="94"/>
      <c r="F11775" s="23" t="s">
        <v>4</v>
      </c>
      <c r="G11775" s="94" t="s">
        <v>3894</v>
      </c>
      <c r="H11775" s="94"/>
      <c r="I11775" s="94" t="s">
        <v>3895</v>
      </c>
      <c r="J11775" s="94"/>
      <c r="K11775" s="23" t="s">
        <v>3896</v>
      </c>
    </row>
    <row r="11776" spans="1:11" ht="15" customHeight="1" x14ac:dyDescent="0.25">
      <c r="A11776" s="24" t="s">
        <v>4046</v>
      </c>
      <c r="B11776" s="95" t="s">
        <v>4047</v>
      </c>
      <c r="C11776" s="95"/>
      <c r="D11776" s="96" t="s">
        <v>20</v>
      </c>
      <c r="E11776" s="96"/>
      <c r="F11776" s="24" t="s">
        <v>2056</v>
      </c>
      <c r="G11776" s="97">
        <v>3.6999999999999998E-2</v>
      </c>
      <c r="H11776" s="97"/>
      <c r="I11776" s="98">
        <v>34.35</v>
      </c>
      <c r="J11776" s="98"/>
      <c r="K11776" s="27">
        <f>TRUNC(TRUNC(G11776,8)*I11776,2)</f>
        <v>1.27</v>
      </c>
    </row>
    <row r="11777" spans="1:11" ht="15" customHeight="1" x14ac:dyDescent="0.25">
      <c r="A11777" s="24" t="s">
        <v>3910</v>
      </c>
      <c r="B11777" s="95" t="s">
        <v>3911</v>
      </c>
      <c r="C11777" s="95"/>
      <c r="D11777" s="96" t="s">
        <v>20</v>
      </c>
      <c r="E11777" s="96"/>
      <c r="F11777" s="24" t="s">
        <v>2056</v>
      </c>
      <c r="G11777" s="97">
        <v>1.6E-2</v>
      </c>
      <c r="H11777" s="97"/>
      <c r="I11777" s="98">
        <v>24.94</v>
      </c>
      <c r="J11777" s="98"/>
      <c r="K11777" s="27">
        <f>TRUNC(TRUNC(G11777,8)*I11777,2)</f>
        <v>0.39</v>
      </c>
    </row>
    <row r="11778" spans="1:11" ht="18" customHeight="1" x14ac:dyDescent="0.25">
      <c r="A11778" s="9"/>
      <c r="B11778" s="9"/>
      <c r="C11778" s="9"/>
      <c r="D11778" s="9"/>
      <c r="E11778" s="9"/>
      <c r="F11778" s="9"/>
      <c r="G11778" s="91" t="s">
        <v>3912</v>
      </c>
      <c r="H11778" s="91"/>
      <c r="I11778" s="91"/>
      <c r="J11778" s="91"/>
      <c r="K11778" s="28">
        <f>SUM(K11776:K11777)</f>
        <v>1.6600000000000001</v>
      </c>
    </row>
    <row r="11779" spans="1:11" ht="15" customHeight="1" x14ac:dyDescent="0.25">
      <c r="A11779" s="9"/>
      <c r="B11779" s="9"/>
      <c r="C11779" s="9"/>
      <c r="D11779" s="9"/>
      <c r="E11779" s="9"/>
      <c r="F11779" s="9"/>
      <c r="G11779" s="92" t="s">
        <v>3913</v>
      </c>
      <c r="H11779" s="92"/>
      <c r="I11779" s="92"/>
      <c r="J11779" s="92"/>
      <c r="K11779" s="29">
        <f>ROUND(SUM(K11774,K11778),2)</f>
        <v>1.93</v>
      </c>
    </row>
    <row r="11780" spans="1:11" ht="9.9499999999999993" customHeight="1" x14ac:dyDescent="0.25">
      <c r="A11780" s="9"/>
      <c r="B11780" s="9"/>
      <c r="C11780" s="9"/>
      <c r="D11780" s="9"/>
      <c r="E11780" s="9"/>
      <c r="F11780" s="9"/>
      <c r="G11780" s="100"/>
      <c r="H11780" s="100"/>
      <c r="I11780" s="100"/>
      <c r="J11780" s="100"/>
      <c r="K11780" s="100"/>
    </row>
    <row r="11781" spans="1:11" ht="20.100000000000001" customHeight="1" x14ac:dyDescent="0.25">
      <c r="A11781" s="99" t="s">
        <v>3022</v>
      </c>
      <c r="B11781" s="99"/>
      <c r="C11781" s="99"/>
      <c r="D11781" s="99"/>
      <c r="E11781" s="99"/>
      <c r="F11781" s="99"/>
      <c r="G11781" s="99"/>
      <c r="H11781" s="99"/>
      <c r="I11781" s="99"/>
      <c r="J11781" s="99"/>
      <c r="K11781" s="99"/>
    </row>
    <row r="11782" spans="1:11" ht="15" customHeight="1" x14ac:dyDescent="0.25">
      <c r="A11782" s="93" t="s">
        <v>3916</v>
      </c>
      <c r="B11782" s="93"/>
      <c r="C11782" s="93"/>
      <c r="D11782" s="94" t="s">
        <v>3</v>
      </c>
      <c r="E11782" s="94"/>
      <c r="F11782" s="23" t="s">
        <v>4</v>
      </c>
      <c r="G11782" s="94" t="s">
        <v>3894</v>
      </c>
      <c r="H11782" s="94"/>
      <c r="I11782" s="94" t="s">
        <v>3895</v>
      </c>
      <c r="J11782" s="94"/>
      <c r="K11782" s="23" t="s">
        <v>3896</v>
      </c>
    </row>
    <row r="11783" spans="1:11" ht="29.1" customHeight="1" x14ac:dyDescent="0.25">
      <c r="A11783" s="24" t="s">
        <v>3963</v>
      </c>
      <c r="B11783" s="95" t="s">
        <v>3964</v>
      </c>
      <c r="C11783" s="95"/>
      <c r="D11783" s="96" t="s">
        <v>20</v>
      </c>
      <c r="E11783" s="96"/>
      <c r="F11783" s="24" t="s">
        <v>3936</v>
      </c>
      <c r="G11783" s="97">
        <v>5.2258833999999998</v>
      </c>
      <c r="H11783" s="97"/>
      <c r="I11783" s="98">
        <v>8.9</v>
      </c>
      <c r="J11783" s="98"/>
      <c r="K11783" s="27">
        <f>TRUNC(TRUNC(G11783,8)*I11783,2)</f>
        <v>46.51</v>
      </c>
    </row>
    <row r="11784" spans="1:11" ht="29.1" customHeight="1" x14ac:dyDescent="0.25">
      <c r="A11784" s="24" t="s">
        <v>3965</v>
      </c>
      <c r="B11784" s="95" t="s">
        <v>3966</v>
      </c>
      <c r="C11784" s="95"/>
      <c r="D11784" s="96" t="s">
        <v>20</v>
      </c>
      <c r="E11784" s="96"/>
      <c r="F11784" s="24" t="s">
        <v>30</v>
      </c>
      <c r="G11784" s="97">
        <v>0.95392160000000004</v>
      </c>
      <c r="H11784" s="97"/>
      <c r="I11784" s="98">
        <v>32.76</v>
      </c>
      <c r="J11784" s="98"/>
      <c r="K11784" s="27">
        <f>TRUNC(TRUNC(G11784,8)*I11784,2)</f>
        <v>31.25</v>
      </c>
    </row>
    <row r="11785" spans="1:11" ht="21" customHeight="1" x14ac:dyDescent="0.25">
      <c r="A11785" s="24" t="s">
        <v>3967</v>
      </c>
      <c r="B11785" s="95" t="s">
        <v>3968</v>
      </c>
      <c r="C11785" s="95"/>
      <c r="D11785" s="96" t="s">
        <v>20</v>
      </c>
      <c r="E11785" s="96"/>
      <c r="F11785" s="24" t="s">
        <v>3936</v>
      </c>
      <c r="G11785" s="97">
        <v>5.2258833999999998</v>
      </c>
      <c r="H11785" s="97"/>
      <c r="I11785" s="98">
        <v>27.59</v>
      </c>
      <c r="J11785" s="98"/>
      <c r="K11785" s="27">
        <f>TRUNC(TRUNC(G11785,8)*I11785,2)</f>
        <v>144.18</v>
      </c>
    </row>
    <row r="11786" spans="1:11" ht="21" customHeight="1" x14ac:dyDescent="0.25">
      <c r="A11786" s="24" t="s">
        <v>3969</v>
      </c>
      <c r="B11786" s="95" t="s">
        <v>3970</v>
      </c>
      <c r="C11786" s="95"/>
      <c r="D11786" s="96" t="s">
        <v>20</v>
      </c>
      <c r="E11786" s="96"/>
      <c r="F11786" s="24" t="s">
        <v>30</v>
      </c>
      <c r="G11786" s="97">
        <v>0.95392160000000004</v>
      </c>
      <c r="H11786" s="97"/>
      <c r="I11786" s="98">
        <v>28.09</v>
      </c>
      <c r="J11786" s="98"/>
      <c r="K11786" s="27">
        <f>TRUNC(TRUNC(G11786,8)*I11786,2)</f>
        <v>26.79</v>
      </c>
    </row>
    <row r="11787" spans="1:11" ht="18" customHeight="1" x14ac:dyDescent="0.25">
      <c r="A11787" s="9"/>
      <c r="B11787" s="9"/>
      <c r="C11787" s="9"/>
      <c r="D11787" s="9"/>
      <c r="E11787" s="9"/>
      <c r="F11787" s="9"/>
      <c r="G11787" s="91" t="s">
        <v>3919</v>
      </c>
      <c r="H11787" s="91"/>
      <c r="I11787" s="91"/>
      <c r="J11787" s="91"/>
      <c r="K11787" s="28">
        <f>SUM(K11783:K11786)</f>
        <v>248.73</v>
      </c>
    </row>
    <row r="11788" spans="1:11" ht="15" customHeight="1" x14ac:dyDescent="0.25">
      <c r="A11788" s="93" t="s">
        <v>3893</v>
      </c>
      <c r="B11788" s="93"/>
      <c r="C11788" s="93"/>
      <c r="D11788" s="94" t="s">
        <v>3</v>
      </c>
      <c r="E11788" s="94"/>
      <c r="F11788" s="23" t="s">
        <v>4</v>
      </c>
      <c r="G11788" s="94" t="s">
        <v>3894</v>
      </c>
      <c r="H11788" s="94"/>
      <c r="I11788" s="94" t="s">
        <v>3895</v>
      </c>
      <c r="J11788" s="94"/>
      <c r="K11788" s="23" t="s">
        <v>3896</v>
      </c>
    </row>
    <row r="11789" spans="1:11" ht="21" customHeight="1" x14ac:dyDescent="0.25">
      <c r="A11789" s="24" t="s">
        <v>4048</v>
      </c>
      <c r="B11789" s="95" t="s">
        <v>4049</v>
      </c>
      <c r="C11789" s="95"/>
      <c r="D11789" s="96" t="s">
        <v>20</v>
      </c>
      <c r="E11789" s="96"/>
      <c r="F11789" s="24" t="s">
        <v>34</v>
      </c>
      <c r="G11789" s="97">
        <v>0.19980000000000001</v>
      </c>
      <c r="H11789" s="97"/>
      <c r="I11789" s="98">
        <v>206.17</v>
      </c>
      <c r="J11789" s="98"/>
      <c r="K11789" s="27">
        <f>TRUNC(TRUNC(G11789,8)*I11789,2)</f>
        <v>41.19</v>
      </c>
    </row>
    <row r="11790" spans="1:11" ht="15" customHeight="1" x14ac:dyDescent="0.25">
      <c r="A11790" s="24" t="s">
        <v>3955</v>
      </c>
      <c r="B11790" s="95" t="s">
        <v>3956</v>
      </c>
      <c r="C11790" s="95"/>
      <c r="D11790" s="96" t="s">
        <v>20</v>
      </c>
      <c r="E11790" s="96"/>
      <c r="F11790" s="24" t="s">
        <v>3903</v>
      </c>
      <c r="G11790" s="97">
        <v>3.6695999999999999E-2</v>
      </c>
      <c r="H11790" s="97"/>
      <c r="I11790" s="98">
        <v>19.37</v>
      </c>
      <c r="J11790" s="98"/>
      <c r="K11790" s="27">
        <f>TRUNC(TRUNC(G11790,8)*I11790,2)</f>
        <v>0.71</v>
      </c>
    </row>
    <row r="11791" spans="1:11" ht="21" customHeight="1" x14ac:dyDescent="0.25">
      <c r="A11791" s="24" t="s">
        <v>4050</v>
      </c>
      <c r="B11791" s="95" t="s">
        <v>4051</v>
      </c>
      <c r="C11791" s="95"/>
      <c r="D11791" s="96" t="s">
        <v>20</v>
      </c>
      <c r="E11791" s="96"/>
      <c r="F11791" s="24" t="s">
        <v>84</v>
      </c>
      <c r="G11791" s="97">
        <v>7.48</v>
      </c>
      <c r="H11791" s="97"/>
      <c r="I11791" s="98">
        <v>3.9</v>
      </c>
      <c r="J11791" s="98"/>
      <c r="K11791" s="27">
        <f>TRUNC(TRUNC(G11791,8)*I11791,2)</f>
        <v>29.17</v>
      </c>
    </row>
    <row r="11792" spans="1:11" ht="15" customHeight="1" x14ac:dyDescent="0.25">
      <c r="A11792" s="9"/>
      <c r="B11792" s="9"/>
      <c r="C11792" s="9"/>
      <c r="D11792" s="9"/>
      <c r="E11792" s="9"/>
      <c r="F11792" s="9"/>
      <c r="G11792" s="91" t="s">
        <v>3906</v>
      </c>
      <c r="H11792" s="91"/>
      <c r="I11792" s="91"/>
      <c r="J11792" s="91"/>
      <c r="K11792" s="28">
        <f>SUM(K11789:K11791)</f>
        <v>71.069999999999993</v>
      </c>
    </row>
    <row r="11793" spans="1:11" ht="15" customHeight="1" x14ac:dyDescent="0.25">
      <c r="A11793" s="93" t="s">
        <v>3907</v>
      </c>
      <c r="B11793" s="93"/>
      <c r="C11793" s="93"/>
      <c r="D11793" s="94" t="s">
        <v>3</v>
      </c>
      <c r="E11793" s="94"/>
      <c r="F11793" s="23" t="s">
        <v>4</v>
      </c>
      <c r="G11793" s="94" t="s">
        <v>3894</v>
      </c>
      <c r="H11793" s="94"/>
      <c r="I11793" s="94" t="s">
        <v>3895</v>
      </c>
      <c r="J11793" s="94"/>
      <c r="K11793" s="23" t="s">
        <v>3896</v>
      </c>
    </row>
    <row r="11794" spans="1:11" ht="15" customHeight="1" x14ac:dyDescent="0.25">
      <c r="A11794" s="24" t="s">
        <v>3971</v>
      </c>
      <c r="B11794" s="95" t="s">
        <v>3972</v>
      </c>
      <c r="C11794" s="95"/>
      <c r="D11794" s="96" t="s">
        <v>20</v>
      </c>
      <c r="E11794" s="96"/>
      <c r="F11794" s="24" t="s">
        <v>2056</v>
      </c>
      <c r="G11794" s="97">
        <v>2.3251949999999999</v>
      </c>
      <c r="H11794" s="97"/>
      <c r="I11794" s="98">
        <v>32.69</v>
      </c>
      <c r="J11794" s="98"/>
      <c r="K11794" s="27">
        <f>TRUNC(TRUNC(G11794,8)*I11794,2)</f>
        <v>76.010000000000005</v>
      </c>
    </row>
    <row r="11795" spans="1:11" ht="15" customHeight="1" x14ac:dyDescent="0.25">
      <c r="A11795" s="24" t="s">
        <v>3910</v>
      </c>
      <c r="B11795" s="95" t="s">
        <v>3911</v>
      </c>
      <c r="C11795" s="95"/>
      <c r="D11795" s="96" t="s">
        <v>20</v>
      </c>
      <c r="E11795" s="96"/>
      <c r="F11795" s="24" t="s">
        <v>2056</v>
      </c>
      <c r="G11795" s="97">
        <v>17.010999999999999</v>
      </c>
      <c r="H11795" s="97"/>
      <c r="I11795" s="98">
        <v>24.94</v>
      </c>
      <c r="J11795" s="98"/>
      <c r="K11795" s="27">
        <f>TRUNC(TRUNC(G11795,8)*I11795,2)</f>
        <v>424.25</v>
      </c>
    </row>
    <row r="11796" spans="1:11" ht="18" customHeight="1" x14ac:dyDescent="0.25">
      <c r="A11796" s="9"/>
      <c r="B11796" s="9"/>
      <c r="C11796" s="9"/>
      <c r="D11796" s="9"/>
      <c r="E11796" s="9"/>
      <c r="F11796" s="9"/>
      <c r="G11796" s="91" t="s">
        <v>3912</v>
      </c>
      <c r="H11796" s="91"/>
      <c r="I11796" s="91"/>
      <c r="J11796" s="91"/>
      <c r="K11796" s="28">
        <f>SUM(K11794:K11795)</f>
        <v>500.26</v>
      </c>
    </row>
    <row r="11797" spans="1:11" ht="15" customHeight="1" x14ac:dyDescent="0.25">
      <c r="A11797" s="93" t="s">
        <v>3922</v>
      </c>
      <c r="B11797" s="93"/>
      <c r="C11797" s="93"/>
      <c r="D11797" s="94" t="s">
        <v>3</v>
      </c>
      <c r="E11797" s="94"/>
      <c r="F11797" s="23" t="s">
        <v>4</v>
      </c>
      <c r="G11797" s="94" t="s">
        <v>3894</v>
      </c>
      <c r="H11797" s="94"/>
      <c r="I11797" s="94" t="s">
        <v>3895</v>
      </c>
      <c r="J11797" s="94"/>
      <c r="K11797" s="23" t="s">
        <v>3896</v>
      </c>
    </row>
    <row r="11798" spans="1:11" ht="29.1" customHeight="1" x14ac:dyDescent="0.25">
      <c r="A11798" s="24" t="s">
        <v>4052</v>
      </c>
      <c r="B11798" s="95" t="s">
        <v>4053</v>
      </c>
      <c r="C11798" s="95"/>
      <c r="D11798" s="96" t="s">
        <v>20</v>
      </c>
      <c r="E11798" s="96"/>
      <c r="F11798" s="24" t="s">
        <v>34</v>
      </c>
      <c r="G11798" s="97">
        <v>0.66502459999999997</v>
      </c>
      <c r="H11798" s="97"/>
      <c r="I11798" s="98">
        <v>619.19000000000005</v>
      </c>
      <c r="J11798" s="98"/>
      <c r="K11798" s="27">
        <f>TRUNC(TRUNC(G11798,8)*I11798,2)</f>
        <v>411.77</v>
      </c>
    </row>
    <row r="11799" spans="1:11" ht="21" customHeight="1" x14ac:dyDescent="0.25">
      <c r="A11799" s="24" t="s">
        <v>95</v>
      </c>
      <c r="B11799" s="95" t="s">
        <v>96</v>
      </c>
      <c r="C11799" s="95"/>
      <c r="D11799" s="96" t="s">
        <v>20</v>
      </c>
      <c r="E11799" s="96"/>
      <c r="F11799" s="24" t="s">
        <v>16</v>
      </c>
      <c r="G11799" s="97">
        <v>0.48</v>
      </c>
      <c r="H11799" s="97"/>
      <c r="I11799" s="98">
        <v>176.85</v>
      </c>
      <c r="J11799" s="98"/>
      <c r="K11799" s="27">
        <f>TRUNC(TRUNC(G11799,8)*I11799,2)</f>
        <v>84.88</v>
      </c>
    </row>
    <row r="11800" spans="1:11" ht="15" customHeight="1" x14ac:dyDescent="0.25">
      <c r="A11800" s="9"/>
      <c r="B11800" s="9"/>
      <c r="C11800" s="9"/>
      <c r="D11800" s="9"/>
      <c r="E11800" s="9"/>
      <c r="F11800" s="9"/>
      <c r="G11800" s="91" t="s">
        <v>3933</v>
      </c>
      <c r="H11800" s="91"/>
      <c r="I11800" s="91"/>
      <c r="J11800" s="91"/>
      <c r="K11800" s="28">
        <f>SUM(K11798:K11799)</f>
        <v>496.65</v>
      </c>
    </row>
    <row r="11801" spans="1:11" ht="15" customHeight="1" x14ac:dyDescent="0.25">
      <c r="A11801" s="9"/>
      <c r="B11801" s="9"/>
      <c r="C11801" s="9"/>
      <c r="D11801" s="9"/>
      <c r="E11801" s="9"/>
      <c r="F11801" s="9"/>
      <c r="G11801" s="92" t="s">
        <v>3913</v>
      </c>
      <c r="H11801" s="92"/>
      <c r="I11801" s="92"/>
      <c r="J11801" s="92"/>
      <c r="K11801" s="29">
        <f>ROUND(SUM(K11787,K11792,K11796,K11800),2)</f>
        <v>1316.71</v>
      </c>
    </row>
    <row r="11802" spans="1:11" ht="9.9499999999999993" customHeight="1" x14ac:dyDescent="0.25">
      <c r="A11802" s="9"/>
      <c r="B11802" s="9"/>
      <c r="C11802" s="9"/>
      <c r="D11802" s="9"/>
      <c r="E11802" s="9"/>
      <c r="F11802" s="9"/>
      <c r="G11802" s="100"/>
      <c r="H11802" s="100"/>
      <c r="I11802" s="100"/>
      <c r="J11802" s="100"/>
      <c r="K11802" s="100"/>
    </row>
    <row r="11803" spans="1:11" ht="20.100000000000001" customHeight="1" x14ac:dyDescent="0.25">
      <c r="A11803" s="99" t="s">
        <v>3023</v>
      </c>
      <c r="B11803" s="99"/>
      <c r="C11803" s="99"/>
      <c r="D11803" s="99"/>
      <c r="E11803" s="99"/>
      <c r="F11803" s="99"/>
      <c r="G11803" s="99"/>
      <c r="H11803" s="99"/>
      <c r="I11803" s="99"/>
      <c r="J11803" s="99"/>
      <c r="K11803" s="99"/>
    </row>
    <row r="11804" spans="1:11" ht="15" customHeight="1" x14ac:dyDescent="0.25">
      <c r="A11804" s="93" t="s">
        <v>3893</v>
      </c>
      <c r="B11804" s="93"/>
      <c r="C11804" s="93"/>
      <c r="D11804" s="94" t="s">
        <v>3</v>
      </c>
      <c r="E11804" s="94"/>
      <c r="F11804" s="23" t="s">
        <v>4</v>
      </c>
      <c r="G11804" s="94" t="s">
        <v>3894</v>
      </c>
      <c r="H11804" s="94"/>
      <c r="I11804" s="94" t="s">
        <v>3895</v>
      </c>
      <c r="J11804" s="94"/>
      <c r="K11804" s="23" t="s">
        <v>3896</v>
      </c>
    </row>
    <row r="11805" spans="1:11" ht="29.1" customHeight="1" x14ac:dyDescent="0.25">
      <c r="A11805" s="24" t="s">
        <v>4054</v>
      </c>
      <c r="B11805" s="95" t="s">
        <v>4055</v>
      </c>
      <c r="C11805" s="95"/>
      <c r="D11805" s="96" t="s">
        <v>20</v>
      </c>
      <c r="E11805" s="96"/>
      <c r="F11805" s="24" t="s">
        <v>34</v>
      </c>
      <c r="G11805" s="97">
        <v>0.18468999999999999</v>
      </c>
      <c r="H11805" s="97"/>
      <c r="I11805" s="98">
        <v>517.16999999999996</v>
      </c>
      <c r="J11805" s="98"/>
      <c r="K11805" s="27">
        <f t="shared" ref="K11805:K11810" si="91">ROUND(ROUND(G11805,8)*I11805,2)</f>
        <v>95.52</v>
      </c>
    </row>
    <row r="11806" spans="1:11" ht="21" customHeight="1" x14ac:dyDescent="0.25">
      <c r="A11806" s="24" t="s">
        <v>4056</v>
      </c>
      <c r="B11806" s="95" t="s">
        <v>4057</v>
      </c>
      <c r="C11806" s="95"/>
      <c r="D11806" s="96" t="s">
        <v>20</v>
      </c>
      <c r="E11806" s="96"/>
      <c r="F11806" s="24" t="s">
        <v>2057</v>
      </c>
      <c r="G11806" s="97">
        <v>3.1900000000000001E-3</v>
      </c>
      <c r="H11806" s="97"/>
      <c r="I11806" s="98">
        <v>8.98</v>
      </c>
      <c r="J11806" s="98"/>
      <c r="K11806" s="27">
        <f t="shared" si="91"/>
        <v>0.03</v>
      </c>
    </row>
    <row r="11807" spans="1:11" ht="15" customHeight="1" x14ac:dyDescent="0.25">
      <c r="A11807" s="24" t="s">
        <v>3955</v>
      </c>
      <c r="B11807" s="95" t="s">
        <v>3956</v>
      </c>
      <c r="C11807" s="95"/>
      <c r="D11807" s="96" t="s">
        <v>20</v>
      </c>
      <c r="E11807" s="96"/>
      <c r="F11807" s="24" t="s">
        <v>3903</v>
      </c>
      <c r="G11807" s="97">
        <v>4.4999999999999998E-2</v>
      </c>
      <c r="H11807" s="97"/>
      <c r="I11807" s="98">
        <v>19.37</v>
      </c>
      <c r="J11807" s="98"/>
      <c r="K11807" s="27">
        <f t="shared" si="91"/>
        <v>0.87</v>
      </c>
    </row>
    <row r="11808" spans="1:11" ht="21" customHeight="1" x14ac:dyDescent="0.25">
      <c r="A11808" s="24" t="s">
        <v>4050</v>
      </c>
      <c r="B11808" s="95" t="s">
        <v>4051</v>
      </c>
      <c r="C11808" s="95"/>
      <c r="D11808" s="96" t="s">
        <v>20</v>
      </c>
      <c r="E11808" s="96"/>
      <c r="F11808" s="24" t="s">
        <v>84</v>
      </c>
      <c r="G11808" s="97">
        <v>0.46875</v>
      </c>
      <c r="H11808" s="97"/>
      <c r="I11808" s="98">
        <v>3.9</v>
      </c>
      <c r="J11808" s="98"/>
      <c r="K11808" s="27">
        <f t="shared" si="91"/>
        <v>1.83</v>
      </c>
    </row>
    <row r="11809" spans="1:11" ht="21" customHeight="1" x14ac:dyDescent="0.25">
      <c r="A11809" s="24" t="s">
        <v>4058</v>
      </c>
      <c r="B11809" s="95" t="s">
        <v>4059</v>
      </c>
      <c r="C11809" s="95"/>
      <c r="D11809" s="96" t="s">
        <v>20</v>
      </c>
      <c r="E11809" s="96"/>
      <c r="F11809" s="24" t="s">
        <v>84</v>
      </c>
      <c r="G11809" s="97">
        <v>0.375</v>
      </c>
      <c r="H11809" s="97"/>
      <c r="I11809" s="98">
        <v>2.69</v>
      </c>
      <c r="J11809" s="98"/>
      <c r="K11809" s="27">
        <f t="shared" si="91"/>
        <v>1.01</v>
      </c>
    </row>
    <row r="11810" spans="1:11" ht="29.1" customHeight="1" x14ac:dyDescent="0.25">
      <c r="A11810" s="24" t="s">
        <v>4060</v>
      </c>
      <c r="B11810" s="95" t="s">
        <v>4061</v>
      </c>
      <c r="C11810" s="95"/>
      <c r="D11810" s="96" t="s">
        <v>20</v>
      </c>
      <c r="E11810" s="96"/>
      <c r="F11810" s="24" t="s">
        <v>16</v>
      </c>
      <c r="G11810" s="97">
        <v>1.07</v>
      </c>
      <c r="H11810" s="97"/>
      <c r="I11810" s="98">
        <v>23.81</v>
      </c>
      <c r="J11810" s="98"/>
      <c r="K11810" s="27">
        <f t="shared" si="91"/>
        <v>25.48</v>
      </c>
    </row>
    <row r="11811" spans="1:11" ht="15" customHeight="1" x14ac:dyDescent="0.25">
      <c r="A11811" s="9"/>
      <c r="B11811" s="9"/>
      <c r="C11811" s="9"/>
      <c r="D11811" s="9"/>
      <c r="E11811" s="9"/>
      <c r="F11811" s="9"/>
      <c r="G11811" s="91" t="s">
        <v>3906</v>
      </c>
      <c r="H11811" s="91"/>
      <c r="I11811" s="91"/>
      <c r="J11811" s="91"/>
      <c r="K11811" s="28">
        <f>SUM(K11805:K11810)</f>
        <v>124.74000000000001</v>
      </c>
    </row>
    <row r="11812" spans="1:11" ht="15" customHeight="1" x14ac:dyDescent="0.25">
      <c r="A11812" s="93" t="s">
        <v>3907</v>
      </c>
      <c r="B11812" s="93"/>
      <c r="C11812" s="93"/>
      <c r="D11812" s="94" t="s">
        <v>3</v>
      </c>
      <c r="E11812" s="94"/>
      <c r="F11812" s="23" t="s">
        <v>4</v>
      </c>
      <c r="G11812" s="94" t="s">
        <v>3894</v>
      </c>
      <c r="H11812" s="94"/>
      <c r="I11812" s="94" t="s">
        <v>3895</v>
      </c>
      <c r="J11812" s="94"/>
      <c r="K11812" s="23" t="s">
        <v>3896</v>
      </c>
    </row>
    <row r="11813" spans="1:11" ht="21" customHeight="1" x14ac:dyDescent="0.25">
      <c r="A11813" s="24" t="s">
        <v>3908</v>
      </c>
      <c r="B11813" s="95" t="s">
        <v>3909</v>
      </c>
      <c r="C11813" s="95"/>
      <c r="D11813" s="96" t="s">
        <v>20</v>
      </c>
      <c r="E11813" s="96"/>
      <c r="F11813" s="24" t="s">
        <v>2056</v>
      </c>
      <c r="G11813" s="97">
        <v>0.13009999999999999</v>
      </c>
      <c r="H11813" s="97"/>
      <c r="I11813" s="98">
        <v>32.24</v>
      </c>
      <c r="J11813" s="98"/>
      <c r="K11813" s="27">
        <f>ROUND(ROUND(G11813,8)*I11813,2)</f>
        <v>4.1900000000000004</v>
      </c>
    </row>
    <row r="11814" spans="1:11" ht="15" customHeight="1" x14ac:dyDescent="0.25">
      <c r="A11814" s="24" t="s">
        <v>3971</v>
      </c>
      <c r="B11814" s="95" t="s">
        <v>3972</v>
      </c>
      <c r="C11814" s="95"/>
      <c r="D11814" s="96" t="s">
        <v>20</v>
      </c>
      <c r="E11814" s="96"/>
      <c r="F11814" s="24" t="s">
        <v>2056</v>
      </c>
      <c r="G11814" s="97">
        <v>8.7400000000000005E-2</v>
      </c>
      <c r="H11814" s="97"/>
      <c r="I11814" s="98">
        <v>32.69</v>
      </c>
      <c r="J11814" s="98"/>
      <c r="K11814" s="27">
        <f>ROUND(ROUND(G11814,8)*I11814,2)</f>
        <v>2.86</v>
      </c>
    </row>
    <row r="11815" spans="1:11" ht="15" customHeight="1" x14ac:dyDescent="0.25">
      <c r="A11815" s="24" t="s">
        <v>3910</v>
      </c>
      <c r="B11815" s="95" t="s">
        <v>3911</v>
      </c>
      <c r="C11815" s="95"/>
      <c r="D11815" s="96" t="s">
        <v>20</v>
      </c>
      <c r="E11815" s="96"/>
      <c r="F11815" s="24" t="s">
        <v>2056</v>
      </c>
      <c r="G11815" s="97">
        <v>0.21759999999999999</v>
      </c>
      <c r="H11815" s="97"/>
      <c r="I11815" s="98">
        <v>24.94</v>
      </c>
      <c r="J11815" s="98"/>
      <c r="K11815" s="27">
        <f>ROUND(ROUND(G11815,8)*I11815,2)</f>
        <v>5.43</v>
      </c>
    </row>
    <row r="11816" spans="1:11" ht="18" customHeight="1" x14ac:dyDescent="0.25">
      <c r="A11816" s="9"/>
      <c r="B11816" s="9"/>
      <c r="C11816" s="9"/>
      <c r="D11816" s="9"/>
      <c r="E11816" s="9"/>
      <c r="F11816" s="9"/>
      <c r="G11816" s="91" t="s">
        <v>3912</v>
      </c>
      <c r="H11816" s="91"/>
      <c r="I11816" s="91"/>
      <c r="J11816" s="91"/>
      <c r="K11816" s="28">
        <f>SUM(K11813:K11815)</f>
        <v>12.48</v>
      </c>
    </row>
    <row r="11817" spans="1:11" ht="15" customHeight="1" x14ac:dyDescent="0.25">
      <c r="A11817" s="93" t="s">
        <v>3922</v>
      </c>
      <c r="B11817" s="93"/>
      <c r="C11817" s="93"/>
      <c r="D11817" s="94" t="s">
        <v>3</v>
      </c>
      <c r="E11817" s="94"/>
      <c r="F11817" s="23" t="s">
        <v>4</v>
      </c>
      <c r="G11817" s="94" t="s">
        <v>3894</v>
      </c>
      <c r="H11817" s="94"/>
      <c r="I11817" s="94" t="s">
        <v>3895</v>
      </c>
      <c r="J11817" s="94"/>
      <c r="K11817" s="23" t="s">
        <v>3896</v>
      </c>
    </row>
    <row r="11818" spans="1:11" ht="29.1" customHeight="1" x14ac:dyDescent="0.25">
      <c r="A11818" s="24" t="s">
        <v>4062</v>
      </c>
      <c r="B11818" s="95" t="s">
        <v>4063</v>
      </c>
      <c r="C11818" s="95"/>
      <c r="D11818" s="96" t="s">
        <v>20</v>
      </c>
      <c r="E11818" s="96"/>
      <c r="F11818" s="24" t="s">
        <v>3903</v>
      </c>
      <c r="G11818" s="97">
        <v>1.23E-2</v>
      </c>
      <c r="H11818" s="97"/>
      <c r="I11818" s="98">
        <v>23.44</v>
      </c>
      <c r="J11818" s="98"/>
      <c r="K11818" s="27">
        <f>ROUND(ROUND(G11818,8)*I11818,2)</f>
        <v>0.28999999999999998</v>
      </c>
    </row>
    <row r="11819" spans="1:11" ht="21" customHeight="1" x14ac:dyDescent="0.25">
      <c r="A11819" s="24" t="s">
        <v>4064</v>
      </c>
      <c r="B11819" s="95" t="s">
        <v>4065</v>
      </c>
      <c r="C11819" s="95"/>
      <c r="D11819" s="96" t="s">
        <v>4066</v>
      </c>
      <c r="E11819" s="96"/>
      <c r="F11819" s="24" t="s">
        <v>26</v>
      </c>
      <c r="G11819" s="97">
        <v>4</v>
      </c>
      <c r="H11819" s="97"/>
      <c r="I11819" s="98">
        <v>5.76</v>
      </c>
      <c r="J11819" s="98"/>
      <c r="K11819" s="27">
        <f>ROUND(ROUND(G11819,8)*I11819,2)</f>
        <v>23.04</v>
      </c>
    </row>
    <row r="11820" spans="1:11" ht="15" customHeight="1" x14ac:dyDescent="0.25">
      <c r="A11820" s="9"/>
      <c r="B11820" s="9"/>
      <c r="C11820" s="9"/>
      <c r="D11820" s="9"/>
      <c r="E11820" s="9"/>
      <c r="F11820" s="9"/>
      <c r="G11820" s="91" t="s">
        <v>3933</v>
      </c>
      <c r="H11820" s="91"/>
      <c r="I11820" s="91"/>
      <c r="J11820" s="91"/>
      <c r="K11820" s="28">
        <f>SUM(K11818:K11819)</f>
        <v>23.33</v>
      </c>
    </row>
    <row r="11821" spans="1:11" ht="15" customHeight="1" x14ac:dyDescent="0.25">
      <c r="A11821" s="9"/>
      <c r="B11821" s="9"/>
      <c r="C11821" s="9"/>
      <c r="D11821" s="9"/>
      <c r="E11821" s="9"/>
      <c r="F11821" s="9"/>
      <c r="G11821" s="92" t="s">
        <v>3913</v>
      </c>
      <c r="H11821" s="92"/>
      <c r="I11821" s="92"/>
      <c r="J11821" s="92"/>
      <c r="K11821" s="29">
        <f>ROUND(SUM(K11811,K11816,K11820),2)</f>
        <v>160.55000000000001</v>
      </c>
    </row>
    <row r="11822" spans="1:11" ht="9.9499999999999993" customHeight="1" x14ac:dyDescent="0.25">
      <c r="A11822" s="9"/>
      <c r="B11822" s="9"/>
      <c r="C11822" s="9"/>
      <c r="D11822" s="9"/>
      <c r="E11822" s="9"/>
      <c r="F11822" s="9"/>
      <c r="G11822" s="100"/>
      <c r="H11822" s="100"/>
      <c r="I11822" s="100"/>
      <c r="J11822" s="100"/>
      <c r="K11822" s="100"/>
    </row>
    <row r="11823" spans="1:11" ht="20.100000000000001" customHeight="1" x14ac:dyDescent="0.25">
      <c r="A11823" s="99" t="s">
        <v>3024</v>
      </c>
      <c r="B11823" s="99"/>
      <c r="C11823" s="99"/>
      <c r="D11823" s="99"/>
      <c r="E11823" s="99"/>
      <c r="F11823" s="99"/>
      <c r="G11823" s="99"/>
      <c r="H11823" s="99"/>
      <c r="I11823" s="99"/>
      <c r="J11823" s="99"/>
      <c r="K11823" s="99"/>
    </row>
    <row r="11824" spans="1:11" ht="15" customHeight="1" x14ac:dyDescent="0.25">
      <c r="A11824" s="93" t="s">
        <v>3893</v>
      </c>
      <c r="B11824" s="93"/>
      <c r="C11824" s="93"/>
      <c r="D11824" s="94" t="s">
        <v>3</v>
      </c>
      <c r="E11824" s="94"/>
      <c r="F11824" s="23" t="s">
        <v>4</v>
      </c>
      <c r="G11824" s="94" t="s">
        <v>3894</v>
      </c>
      <c r="H11824" s="94"/>
      <c r="I11824" s="94" t="s">
        <v>3895</v>
      </c>
      <c r="J11824" s="94"/>
      <c r="K11824" s="23" t="s">
        <v>3896</v>
      </c>
    </row>
    <row r="11825" spans="1:11" ht="45.95" customHeight="1" x14ac:dyDescent="0.25">
      <c r="A11825" s="24" t="s">
        <v>4073</v>
      </c>
      <c r="B11825" s="95" t="s">
        <v>4074</v>
      </c>
      <c r="C11825" s="95"/>
      <c r="D11825" s="96" t="s">
        <v>20</v>
      </c>
      <c r="E11825" s="96"/>
      <c r="F11825" s="24" t="s">
        <v>26</v>
      </c>
      <c r="G11825" s="97">
        <v>1</v>
      </c>
      <c r="H11825" s="97"/>
      <c r="I11825" s="98">
        <v>1235.9100000000001</v>
      </c>
      <c r="J11825" s="98"/>
      <c r="K11825" s="27">
        <f>TRUNC(TRUNC(G11825,8)*I11825,2)</f>
        <v>1235.9100000000001</v>
      </c>
    </row>
    <row r="11826" spans="1:11" ht="21" customHeight="1" x14ac:dyDescent="0.25">
      <c r="A11826" s="24" t="s">
        <v>4075</v>
      </c>
      <c r="B11826" s="95" t="s">
        <v>4076</v>
      </c>
      <c r="C11826" s="95"/>
      <c r="D11826" s="96" t="s">
        <v>20</v>
      </c>
      <c r="E11826" s="96"/>
      <c r="F11826" s="24" t="s">
        <v>34</v>
      </c>
      <c r="G11826" s="97">
        <v>1.1999999999999999E-3</v>
      </c>
      <c r="H11826" s="97"/>
      <c r="I11826" s="98">
        <v>205.09</v>
      </c>
      <c r="J11826" s="98"/>
      <c r="K11826" s="27">
        <f>TRUNC(TRUNC(G11826,8)*I11826,2)</f>
        <v>0.24</v>
      </c>
    </row>
    <row r="11827" spans="1:11" ht="15" customHeight="1" x14ac:dyDescent="0.25">
      <c r="A11827" s="9"/>
      <c r="B11827" s="9"/>
      <c r="C11827" s="9"/>
      <c r="D11827" s="9"/>
      <c r="E11827" s="9"/>
      <c r="F11827" s="9"/>
      <c r="G11827" s="91" t="s">
        <v>3906</v>
      </c>
      <c r="H11827" s="91"/>
      <c r="I11827" s="91"/>
      <c r="J11827" s="91"/>
      <c r="K11827" s="28">
        <f>SUM(K11825:K11826)</f>
        <v>1236.1500000000001</v>
      </c>
    </row>
    <row r="11828" spans="1:11" ht="15" customHeight="1" x14ac:dyDescent="0.25">
      <c r="A11828" s="93" t="s">
        <v>3907</v>
      </c>
      <c r="B11828" s="93"/>
      <c r="C11828" s="93"/>
      <c r="D11828" s="94" t="s">
        <v>3</v>
      </c>
      <c r="E11828" s="94"/>
      <c r="F11828" s="23" t="s">
        <v>4</v>
      </c>
      <c r="G11828" s="94" t="s">
        <v>3894</v>
      </c>
      <c r="H11828" s="94"/>
      <c r="I11828" s="94" t="s">
        <v>3895</v>
      </c>
      <c r="J11828" s="94"/>
      <c r="K11828" s="23" t="s">
        <v>3896</v>
      </c>
    </row>
    <row r="11829" spans="1:11" ht="15" customHeight="1" x14ac:dyDescent="0.25">
      <c r="A11829" s="24" t="s">
        <v>3971</v>
      </c>
      <c r="B11829" s="95" t="s">
        <v>3972</v>
      </c>
      <c r="C11829" s="95"/>
      <c r="D11829" s="96" t="s">
        <v>20</v>
      </c>
      <c r="E11829" s="96"/>
      <c r="F11829" s="24" t="s">
        <v>2056</v>
      </c>
      <c r="G11829" s="97">
        <v>0.86809999999999998</v>
      </c>
      <c r="H11829" s="97"/>
      <c r="I11829" s="98">
        <v>32.69</v>
      </c>
      <c r="J11829" s="98"/>
      <c r="K11829" s="27">
        <f>TRUNC(TRUNC(G11829,8)*I11829,2)</f>
        <v>28.37</v>
      </c>
    </row>
    <row r="11830" spans="1:11" ht="15" customHeight="1" x14ac:dyDescent="0.25">
      <c r="A11830" s="24" t="s">
        <v>3910</v>
      </c>
      <c r="B11830" s="95" t="s">
        <v>3911</v>
      </c>
      <c r="C11830" s="95"/>
      <c r="D11830" s="96" t="s">
        <v>20</v>
      </c>
      <c r="E11830" s="96"/>
      <c r="F11830" s="24" t="s">
        <v>2056</v>
      </c>
      <c r="G11830" s="97">
        <v>0.57869999999999999</v>
      </c>
      <c r="H11830" s="97"/>
      <c r="I11830" s="98">
        <v>24.94</v>
      </c>
      <c r="J11830" s="98"/>
      <c r="K11830" s="27">
        <f>TRUNC(TRUNC(G11830,8)*I11830,2)</f>
        <v>14.43</v>
      </c>
    </row>
    <row r="11831" spans="1:11" ht="18" customHeight="1" x14ac:dyDescent="0.25">
      <c r="A11831" s="9"/>
      <c r="B11831" s="9"/>
      <c r="C11831" s="9"/>
      <c r="D11831" s="9"/>
      <c r="E11831" s="9"/>
      <c r="F11831" s="9"/>
      <c r="G11831" s="91" t="s">
        <v>3912</v>
      </c>
      <c r="H11831" s="91"/>
      <c r="I11831" s="91"/>
      <c r="J11831" s="91"/>
      <c r="K11831" s="28">
        <f>SUM(K11829:K11830)</f>
        <v>42.8</v>
      </c>
    </row>
    <row r="11832" spans="1:11" ht="15" customHeight="1" x14ac:dyDescent="0.25">
      <c r="A11832" s="93" t="s">
        <v>3922</v>
      </c>
      <c r="B11832" s="93"/>
      <c r="C11832" s="93"/>
      <c r="D11832" s="94" t="s">
        <v>3</v>
      </c>
      <c r="E11832" s="94"/>
      <c r="F11832" s="23" t="s">
        <v>4</v>
      </c>
      <c r="G11832" s="94" t="s">
        <v>3894</v>
      </c>
      <c r="H11832" s="94"/>
      <c r="I11832" s="94" t="s">
        <v>3895</v>
      </c>
      <c r="J11832" s="94"/>
      <c r="K11832" s="23" t="s">
        <v>3896</v>
      </c>
    </row>
    <row r="11833" spans="1:11" ht="29.1" customHeight="1" x14ac:dyDescent="0.25">
      <c r="A11833" s="24" t="s">
        <v>4077</v>
      </c>
      <c r="B11833" s="95" t="s">
        <v>4078</v>
      </c>
      <c r="C11833" s="95"/>
      <c r="D11833" s="96" t="s">
        <v>20</v>
      </c>
      <c r="E11833" s="96"/>
      <c r="F11833" s="24" t="s">
        <v>34</v>
      </c>
      <c r="G11833" s="97">
        <v>2.2200000000000001E-2</v>
      </c>
      <c r="H11833" s="97"/>
      <c r="I11833" s="98">
        <v>924.6</v>
      </c>
      <c r="J11833" s="98"/>
      <c r="K11833" s="27">
        <f>TRUNC(TRUNC(G11833,8)*I11833,2)</f>
        <v>20.52</v>
      </c>
    </row>
    <row r="11834" spans="1:11" ht="15" customHeight="1" x14ac:dyDescent="0.25">
      <c r="A11834" s="9"/>
      <c r="B11834" s="9"/>
      <c r="C11834" s="9"/>
      <c r="D11834" s="9"/>
      <c r="E11834" s="9"/>
      <c r="F11834" s="9"/>
      <c r="G11834" s="91" t="s">
        <v>3933</v>
      </c>
      <c r="H11834" s="91"/>
      <c r="I11834" s="91"/>
      <c r="J11834" s="91"/>
      <c r="K11834" s="28">
        <f>SUM(K11833:K11833)</f>
        <v>20.52</v>
      </c>
    </row>
    <row r="11835" spans="1:11" ht="15" customHeight="1" x14ac:dyDescent="0.25">
      <c r="A11835" s="9"/>
      <c r="B11835" s="9"/>
      <c r="C11835" s="9"/>
      <c r="D11835" s="9"/>
      <c r="E11835" s="9"/>
      <c r="F11835" s="9"/>
      <c r="G11835" s="92" t="s">
        <v>3913</v>
      </c>
      <c r="H11835" s="92"/>
      <c r="I11835" s="92"/>
      <c r="J11835" s="92"/>
      <c r="K11835" s="29">
        <f>ROUND(SUM(K11827,K11831,K11834),2)</f>
        <v>1299.47</v>
      </c>
    </row>
    <row r="11836" spans="1:11" ht="9.9499999999999993" customHeight="1" x14ac:dyDescent="0.25">
      <c r="A11836" s="9"/>
      <c r="B11836" s="9"/>
      <c r="C11836" s="9"/>
      <c r="D11836" s="9"/>
      <c r="E11836" s="9"/>
      <c r="F11836" s="9"/>
      <c r="G11836" s="100"/>
      <c r="H11836" s="100"/>
      <c r="I11836" s="100"/>
      <c r="J11836" s="100"/>
      <c r="K11836" s="100"/>
    </row>
    <row r="11837" spans="1:11" ht="20.100000000000001" customHeight="1" x14ac:dyDescent="0.25">
      <c r="A11837" s="99" t="s">
        <v>3025</v>
      </c>
      <c r="B11837" s="99"/>
      <c r="C11837" s="99"/>
      <c r="D11837" s="99"/>
      <c r="E11837" s="99"/>
      <c r="F11837" s="99"/>
      <c r="G11837" s="99"/>
      <c r="H11837" s="99"/>
      <c r="I11837" s="99"/>
      <c r="J11837" s="99"/>
      <c r="K11837" s="99"/>
    </row>
    <row r="11838" spans="1:11" ht="15" customHeight="1" x14ac:dyDescent="0.25">
      <c r="A11838" s="93" t="s">
        <v>3893</v>
      </c>
      <c r="B11838" s="93"/>
      <c r="C11838" s="93"/>
      <c r="D11838" s="94" t="s">
        <v>3</v>
      </c>
      <c r="E11838" s="94"/>
      <c r="F11838" s="23" t="s">
        <v>4</v>
      </c>
      <c r="G11838" s="94" t="s">
        <v>3894</v>
      </c>
      <c r="H11838" s="94"/>
      <c r="I11838" s="94" t="s">
        <v>3895</v>
      </c>
      <c r="J11838" s="94"/>
      <c r="K11838" s="23" t="s">
        <v>3896</v>
      </c>
    </row>
    <row r="11839" spans="1:11" ht="15" customHeight="1" x14ac:dyDescent="0.25">
      <c r="A11839" s="24" t="s">
        <v>4067</v>
      </c>
      <c r="B11839" s="95" t="s">
        <v>4068</v>
      </c>
      <c r="C11839" s="95"/>
      <c r="D11839" s="96" t="s">
        <v>20</v>
      </c>
      <c r="E11839" s="96"/>
      <c r="F11839" s="24" t="s">
        <v>3903</v>
      </c>
      <c r="G11839" s="97">
        <v>8.6199999999999992</v>
      </c>
      <c r="H11839" s="97"/>
      <c r="I11839" s="98">
        <v>1.1299999999999999</v>
      </c>
      <c r="J11839" s="98"/>
      <c r="K11839" s="27">
        <f>TRUNC(TRUNC(G11839,8)*I11839,2)</f>
        <v>9.74</v>
      </c>
    </row>
    <row r="11840" spans="1:11" ht="29.1" customHeight="1" x14ac:dyDescent="0.25">
      <c r="A11840" s="24" t="s">
        <v>4069</v>
      </c>
      <c r="B11840" s="95" t="s">
        <v>4070</v>
      </c>
      <c r="C11840" s="95"/>
      <c r="D11840" s="96" t="s">
        <v>20</v>
      </c>
      <c r="E11840" s="96"/>
      <c r="F11840" s="24" t="s">
        <v>26</v>
      </c>
      <c r="G11840" s="97">
        <v>6.4375</v>
      </c>
      <c r="H11840" s="97"/>
      <c r="I11840" s="98">
        <v>17.63</v>
      </c>
      <c r="J11840" s="98"/>
      <c r="K11840" s="27">
        <f>TRUNC(TRUNC(G11840,8)*I11840,2)</f>
        <v>113.49</v>
      </c>
    </row>
    <row r="11841" spans="1:11" ht="15" customHeight="1" x14ac:dyDescent="0.25">
      <c r="A11841" s="24" t="s">
        <v>4071</v>
      </c>
      <c r="B11841" s="95" t="s">
        <v>4072</v>
      </c>
      <c r="C11841" s="95"/>
      <c r="D11841" s="96" t="s">
        <v>20</v>
      </c>
      <c r="E11841" s="96"/>
      <c r="F11841" s="24" t="s">
        <v>3903</v>
      </c>
      <c r="G11841" s="97">
        <v>0.24</v>
      </c>
      <c r="H11841" s="97"/>
      <c r="I11841" s="98">
        <v>3.58</v>
      </c>
      <c r="J11841" s="98"/>
      <c r="K11841" s="27">
        <f>TRUNC(TRUNC(G11841,8)*I11841,2)</f>
        <v>0.85</v>
      </c>
    </row>
    <row r="11842" spans="1:11" ht="15" customHeight="1" x14ac:dyDescent="0.25">
      <c r="A11842" s="9"/>
      <c r="B11842" s="9"/>
      <c r="C11842" s="9"/>
      <c r="D11842" s="9"/>
      <c r="E11842" s="9"/>
      <c r="F11842" s="9"/>
      <c r="G11842" s="91" t="s">
        <v>3906</v>
      </c>
      <c r="H11842" s="91"/>
      <c r="I11842" s="91"/>
      <c r="J11842" s="91"/>
      <c r="K11842" s="28">
        <f>SUM(K11839:K11841)</f>
        <v>124.07999999999998</v>
      </c>
    </row>
    <row r="11843" spans="1:11" ht="15" customHeight="1" x14ac:dyDescent="0.25">
      <c r="A11843" s="93" t="s">
        <v>3907</v>
      </c>
      <c r="B11843" s="93"/>
      <c r="C11843" s="93"/>
      <c r="D11843" s="94" t="s">
        <v>3</v>
      </c>
      <c r="E11843" s="94"/>
      <c r="F11843" s="23" t="s">
        <v>4</v>
      </c>
      <c r="G11843" s="94" t="s">
        <v>3894</v>
      </c>
      <c r="H11843" s="94"/>
      <c r="I11843" s="94" t="s">
        <v>3895</v>
      </c>
      <c r="J11843" s="94"/>
      <c r="K11843" s="23" t="s">
        <v>3896</v>
      </c>
    </row>
    <row r="11844" spans="1:11" ht="15" customHeight="1" x14ac:dyDescent="0.25">
      <c r="A11844" s="24" t="s">
        <v>3971</v>
      </c>
      <c r="B11844" s="95" t="s">
        <v>3972</v>
      </c>
      <c r="C11844" s="95"/>
      <c r="D11844" s="96" t="s">
        <v>20</v>
      </c>
      <c r="E11844" s="96"/>
      <c r="F11844" s="24" t="s">
        <v>2056</v>
      </c>
      <c r="G11844" s="97">
        <v>0.63900000000000001</v>
      </c>
      <c r="H11844" s="97"/>
      <c r="I11844" s="98">
        <v>32.69</v>
      </c>
      <c r="J11844" s="98"/>
      <c r="K11844" s="27">
        <f>TRUNC(TRUNC(G11844,8)*I11844,2)</f>
        <v>20.88</v>
      </c>
    </row>
    <row r="11845" spans="1:11" ht="15" customHeight="1" x14ac:dyDescent="0.25">
      <c r="A11845" s="24" t="s">
        <v>3910</v>
      </c>
      <c r="B11845" s="95" t="s">
        <v>3911</v>
      </c>
      <c r="C11845" s="95"/>
      <c r="D11845" s="96" t="s">
        <v>20</v>
      </c>
      <c r="E11845" s="96"/>
      <c r="F11845" s="24" t="s">
        <v>2056</v>
      </c>
      <c r="G11845" s="97">
        <v>1.2789999999999999</v>
      </c>
      <c r="H11845" s="97"/>
      <c r="I11845" s="98">
        <v>24.94</v>
      </c>
      <c r="J11845" s="98"/>
      <c r="K11845" s="27">
        <f>TRUNC(TRUNC(G11845,8)*I11845,2)</f>
        <v>31.89</v>
      </c>
    </row>
    <row r="11846" spans="1:11" ht="18" customHeight="1" x14ac:dyDescent="0.25">
      <c r="A11846" s="9"/>
      <c r="B11846" s="9"/>
      <c r="C11846" s="9"/>
      <c r="D11846" s="9"/>
      <c r="E11846" s="9"/>
      <c r="F11846" s="9"/>
      <c r="G11846" s="91" t="s">
        <v>3912</v>
      </c>
      <c r="H11846" s="91"/>
      <c r="I11846" s="91"/>
      <c r="J11846" s="91"/>
      <c r="K11846" s="28">
        <f>SUM(K11844:K11845)</f>
        <v>52.769999999999996</v>
      </c>
    </row>
    <row r="11847" spans="1:11" ht="15" customHeight="1" x14ac:dyDescent="0.25">
      <c r="A11847" s="9"/>
      <c r="B11847" s="9"/>
      <c r="C11847" s="9"/>
      <c r="D11847" s="9"/>
      <c r="E11847" s="9"/>
      <c r="F11847" s="9"/>
      <c r="G11847" s="92" t="s">
        <v>3913</v>
      </c>
      <c r="H11847" s="92"/>
      <c r="I11847" s="92"/>
      <c r="J11847" s="92"/>
      <c r="K11847" s="29">
        <f>ROUND(SUM(K11842,K11846),2)</f>
        <v>176.85</v>
      </c>
    </row>
    <row r="11848" spans="1:11" ht="9.9499999999999993" customHeight="1" x14ac:dyDescent="0.25">
      <c r="A11848" s="9"/>
      <c r="B11848" s="9"/>
      <c r="C11848" s="9"/>
      <c r="D11848" s="9"/>
      <c r="E11848" s="9"/>
      <c r="F11848" s="9"/>
      <c r="G11848" s="100"/>
      <c r="H11848" s="100"/>
      <c r="I11848" s="100"/>
      <c r="J11848" s="100"/>
      <c r="K11848" s="100"/>
    </row>
    <row r="11849" spans="1:11" ht="20.100000000000001" customHeight="1" x14ac:dyDescent="0.25">
      <c r="A11849" s="99" t="s">
        <v>3026</v>
      </c>
      <c r="B11849" s="99"/>
      <c r="C11849" s="99"/>
      <c r="D11849" s="99"/>
      <c r="E11849" s="99"/>
      <c r="F11849" s="99"/>
      <c r="G11849" s="99"/>
      <c r="H11849" s="99"/>
      <c r="I11849" s="99"/>
      <c r="J11849" s="99"/>
      <c r="K11849" s="99"/>
    </row>
    <row r="11850" spans="1:11" ht="20.100000000000001" customHeight="1" x14ac:dyDescent="0.25">
      <c r="A11850" s="106" t="s">
        <v>4010</v>
      </c>
      <c r="B11850" s="106"/>
      <c r="C11850" s="106"/>
      <c r="D11850" s="106"/>
      <c r="E11850" s="106"/>
      <c r="F11850" s="2" t="s">
        <v>4</v>
      </c>
      <c r="G11850" s="87" t="s">
        <v>4001</v>
      </c>
      <c r="H11850" s="87"/>
      <c r="I11850" s="87" t="s">
        <v>3895</v>
      </c>
      <c r="J11850" s="87"/>
      <c r="K11850" s="2" t="s">
        <v>4011</v>
      </c>
    </row>
    <row r="11851" spans="1:11" ht="15" customHeight="1" x14ac:dyDescent="0.25">
      <c r="A11851" s="6" t="s">
        <v>4079</v>
      </c>
      <c r="B11851" s="104" t="s">
        <v>4080</v>
      </c>
      <c r="C11851" s="104"/>
      <c r="D11851" s="104"/>
      <c r="E11851" s="104"/>
      <c r="F11851" s="6" t="s">
        <v>77</v>
      </c>
      <c r="G11851" s="113">
        <v>1.7700000000000001E-3</v>
      </c>
      <c r="H11851" s="113"/>
      <c r="I11851" s="105">
        <v>33.79</v>
      </c>
      <c r="J11851" s="105"/>
      <c r="K11851" s="33">
        <f>ROUND(ROUND(G11851,5)*I11851,4)</f>
        <v>5.9799999999999999E-2</v>
      </c>
    </row>
    <row r="11852" spans="1:11" ht="15" customHeight="1" x14ac:dyDescent="0.25">
      <c r="A11852" s="6" t="s">
        <v>4081</v>
      </c>
      <c r="B11852" s="104" t="s">
        <v>4082</v>
      </c>
      <c r="C11852" s="104"/>
      <c r="D11852" s="104"/>
      <c r="E11852" s="104"/>
      <c r="F11852" s="6" t="s">
        <v>77</v>
      </c>
      <c r="G11852" s="113">
        <v>3.9300000000000003E-3</v>
      </c>
      <c r="H11852" s="113"/>
      <c r="I11852" s="105">
        <v>448.02</v>
      </c>
      <c r="J11852" s="105"/>
      <c r="K11852" s="33">
        <f>ROUND(ROUND(G11852,5)*I11852,4)</f>
        <v>1.7606999999999999</v>
      </c>
    </row>
    <row r="11853" spans="1:11" ht="15" customHeight="1" x14ac:dyDescent="0.25">
      <c r="A11853" s="6" t="s">
        <v>4083</v>
      </c>
      <c r="B11853" s="104" t="s">
        <v>4084</v>
      </c>
      <c r="C11853" s="104"/>
      <c r="D11853" s="104"/>
      <c r="E11853" s="104"/>
      <c r="F11853" s="6" t="s">
        <v>77</v>
      </c>
      <c r="G11853" s="113">
        <v>7.0800000000000004E-3</v>
      </c>
      <c r="H11853" s="113"/>
      <c r="I11853" s="105">
        <v>46.06</v>
      </c>
      <c r="J11853" s="105"/>
      <c r="K11853" s="33">
        <f>ROUND(ROUND(G11853,5)*I11853,4)</f>
        <v>0.3261</v>
      </c>
    </row>
    <row r="11854" spans="1:11" ht="15" customHeight="1" x14ac:dyDescent="0.25">
      <c r="A11854" s="6" t="s">
        <v>4085</v>
      </c>
      <c r="B11854" s="104" t="s">
        <v>4086</v>
      </c>
      <c r="C11854" s="104"/>
      <c r="D11854" s="104"/>
      <c r="E11854" s="104"/>
      <c r="F11854" s="6" t="s">
        <v>103</v>
      </c>
      <c r="G11854" s="113">
        <v>1</v>
      </c>
      <c r="H11854" s="113"/>
      <c r="I11854" s="105">
        <v>16.98</v>
      </c>
      <c r="J11854" s="105"/>
      <c r="K11854" s="33">
        <f>ROUND(ROUND(G11854,5)*I11854,4)</f>
        <v>16.98</v>
      </c>
    </row>
    <row r="11855" spans="1:11" ht="15" customHeight="1" x14ac:dyDescent="0.25">
      <c r="A11855" s="1"/>
      <c r="B11855" s="1"/>
      <c r="C11855" s="1"/>
      <c r="D11855" s="1"/>
      <c r="E11855" s="1"/>
      <c r="F11855" s="1"/>
      <c r="G11855" s="85" t="s">
        <v>4014</v>
      </c>
      <c r="H11855" s="85"/>
      <c r="I11855" s="85"/>
      <c r="J11855" s="85"/>
      <c r="K11855" s="34">
        <f>SUM(K11851:K11854)</f>
        <v>19.1266</v>
      </c>
    </row>
    <row r="11856" spans="1:11" ht="15" customHeight="1" x14ac:dyDescent="0.25">
      <c r="A11856" s="106" t="s">
        <v>4015</v>
      </c>
      <c r="B11856" s="106"/>
      <c r="C11856" s="106"/>
      <c r="D11856" s="23" t="s">
        <v>4016</v>
      </c>
      <c r="E11856" s="94" t="s">
        <v>4017</v>
      </c>
      <c r="F11856" s="94"/>
      <c r="G11856" s="94" t="s">
        <v>4001</v>
      </c>
      <c r="H11856" s="94"/>
      <c r="I11856" s="94" t="s">
        <v>3895</v>
      </c>
      <c r="J11856" s="94"/>
      <c r="K11856" s="23" t="s">
        <v>4011</v>
      </c>
    </row>
    <row r="11857" spans="1:11" ht="27.95" customHeight="1" x14ac:dyDescent="0.25">
      <c r="A11857" s="38" t="s">
        <v>4085</v>
      </c>
      <c r="B11857" s="109" t="s">
        <v>4087</v>
      </c>
      <c r="C11857" s="109"/>
      <c r="D11857" s="38" t="s">
        <v>4019</v>
      </c>
      <c r="E11857" s="110" t="s">
        <v>4088</v>
      </c>
      <c r="F11857" s="110"/>
      <c r="G11857" s="111">
        <v>1.9630000000000002E-2</v>
      </c>
      <c r="H11857" s="111"/>
      <c r="I11857" s="112">
        <v>33.64</v>
      </c>
      <c r="J11857" s="112"/>
      <c r="K11857" s="41">
        <f>ROUND(ROUND(G11857,5)*I11857,4)</f>
        <v>0.66039999999999999</v>
      </c>
    </row>
    <row r="11858" spans="1:11" ht="15" customHeight="1" x14ac:dyDescent="0.25">
      <c r="A11858" s="1"/>
      <c r="B11858" s="1"/>
      <c r="C11858" s="1"/>
      <c r="D11858" s="1"/>
      <c r="E11858" s="1"/>
      <c r="F11858" s="1"/>
      <c r="G11858" s="85" t="s">
        <v>4021</v>
      </c>
      <c r="H11858" s="85"/>
      <c r="I11858" s="85"/>
      <c r="J11858" s="85"/>
      <c r="K11858" s="33">
        <f>SUM(K11857:K11857)</f>
        <v>0.66039999999999999</v>
      </c>
    </row>
    <row r="11859" spans="1:11" ht="12.95" customHeight="1" x14ac:dyDescent="0.25">
      <c r="A11859" s="106" t="s">
        <v>4022</v>
      </c>
      <c r="B11859" s="106"/>
      <c r="C11859" s="94" t="s">
        <v>4023</v>
      </c>
      <c r="D11859" s="94" t="s">
        <v>5</v>
      </c>
      <c r="E11859" s="94" t="s">
        <v>4024</v>
      </c>
      <c r="F11859" s="94"/>
      <c r="G11859" s="94" t="s">
        <v>4025</v>
      </c>
      <c r="H11859" s="94"/>
      <c r="I11859" s="94" t="s">
        <v>2086</v>
      </c>
      <c r="J11859" s="94"/>
      <c r="K11859" s="94" t="s">
        <v>4011</v>
      </c>
    </row>
    <row r="11860" spans="1:11" ht="12" customHeight="1" x14ac:dyDescent="0.25">
      <c r="A11860" s="106"/>
      <c r="B11860" s="106"/>
      <c r="C11860" s="94"/>
      <c r="D11860" s="94"/>
      <c r="E11860" s="23" t="s">
        <v>2092</v>
      </c>
      <c r="F11860" s="23" t="s">
        <v>4026</v>
      </c>
      <c r="G11860" s="23" t="s">
        <v>2092</v>
      </c>
      <c r="H11860" s="23" t="s">
        <v>4026</v>
      </c>
      <c r="I11860" s="23" t="s">
        <v>2092</v>
      </c>
      <c r="J11860" s="23" t="s">
        <v>4026</v>
      </c>
      <c r="K11860" s="94"/>
    </row>
    <row r="11861" spans="1:11" ht="27.95" customHeight="1" x14ac:dyDescent="0.25">
      <c r="A11861" s="38" t="s">
        <v>4085</v>
      </c>
      <c r="B11861" s="39" t="s">
        <v>4087</v>
      </c>
      <c r="C11861" s="38" t="s">
        <v>4027</v>
      </c>
      <c r="D11861" s="40">
        <v>1.9630000000000002E-2</v>
      </c>
      <c r="E11861" s="42">
        <v>0</v>
      </c>
      <c r="F11861" s="43">
        <v>1.1100000000000001</v>
      </c>
      <c r="G11861" s="42">
        <v>0</v>
      </c>
      <c r="H11861" s="43">
        <v>0.88</v>
      </c>
      <c r="I11861" s="42">
        <v>0</v>
      </c>
      <c r="J11861" s="43">
        <v>0.72</v>
      </c>
      <c r="K11861" s="41">
        <f>ROUND(D11861*(ROUND(E11861*F11861,4)+ROUND(G11861*H11861,4)+ROUND(I11861*J11861,4)),4)</f>
        <v>0</v>
      </c>
    </row>
    <row r="11862" spans="1:11" ht="15" customHeight="1" x14ac:dyDescent="0.25">
      <c r="A11862" s="1"/>
      <c r="B11862" s="1"/>
      <c r="C11862" s="1"/>
      <c r="D11862" s="1"/>
      <c r="E11862" s="1"/>
      <c r="F11862" s="1"/>
      <c r="G11862" s="85" t="s">
        <v>4028</v>
      </c>
      <c r="H11862" s="85"/>
      <c r="I11862" s="85"/>
      <c r="J11862" s="85"/>
      <c r="K11862" s="33">
        <f>SUM(K11860:K11861)</f>
        <v>0</v>
      </c>
    </row>
    <row r="11863" spans="1:11" ht="15" customHeight="1" x14ac:dyDescent="0.25">
      <c r="A11863" s="9"/>
      <c r="B11863" s="9"/>
      <c r="C11863" s="9"/>
      <c r="D11863" s="9"/>
      <c r="E11863" s="9"/>
      <c r="F11863" s="9"/>
      <c r="G11863" s="92" t="s">
        <v>4029</v>
      </c>
      <c r="H11863" s="92"/>
      <c r="I11863" s="92"/>
      <c r="J11863" s="92"/>
      <c r="K11863" s="33">
        <f>SUM(K11855,K11858,K11862)</f>
        <v>19.786999999999999</v>
      </c>
    </row>
    <row r="11864" spans="1:11" ht="15" customHeight="1" x14ac:dyDescent="0.25">
      <c r="A11864" s="9"/>
      <c r="B11864" s="9"/>
      <c r="C11864" s="9"/>
      <c r="D11864" s="9"/>
      <c r="E11864" s="9"/>
      <c r="F11864" s="9"/>
      <c r="G11864" s="92" t="s">
        <v>3913</v>
      </c>
      <c r="H11864" s="92"/>
      <c r="I11864" s="92"/>
      <c r="J11864" s="92"/>
      <c r="K11864" s="29">
        <f>ROUND(SUM(K11863),2)</f>
        <v>19.79</v>
      </c>
    </row>
    <row r="11865" spans="1:11" ht="9.9499999999999993" customHeight="1" x14ac:dyDescent="0.25">
      <c r="A11865" s="9"/>
      <c r="B11865" s="9"/>
      <c r="C11865" s="9"/>
      <c r="D11865" s="9"/>
      <c r="E11865" s="9"/>
      <c r="F11865" s="9"/>
      <c r="G11865" s="100"/>
      <c r="H11865" s="100"/>
      <c r="I11865" s="100"/>
      <c r="J11865" s="100"/>
      <c r="K11865" s="100"/>
    </row>
    <row r="11866" spans="1:11" ht="20.100000000000001" customHeight="1" x14ac:dyDescent="0.25">
      <c r="A11866" s="99" t="s">
        <v>3027</v>
      </c>
      <c r="B11866" s="99"/>
      <c r="C11866" s="99"/>
      <c r="D11866" s="99"/>
      <c r="E11866" s="99"/>
      <c r="F11866" s="99"/>
      <c r="G11866" s="99"/>
      <c r="H11866" s="99"/>
      <c r="I11866" s="99"/>
      <c r="J11866" s="99"/>
      <c r="K11866" s="99"/>
    </row>
    <row r="11867" spans="1:11" ht="15" customHeight="1" x14ac:dyDescent="0.25">
      <c r="A11867" s="93" t="s">
        <v>3893</v>
      </c>
      <c r="B11867" s="93"/>
      <c r="C11867" s="93"/>
      <c r="D11867" s="94" t="s">
        <v>3</v>
      </c>
      <c r="E11867" s="94"/>
      <c r="F11867" s="23" t="s">
        <v>4</v>
      </c>
      <c r="G11867" s="94" t="s">
        <v>3894</v>
      </c>
      <c r="H11867" s="94"/>
      <c r="I11867" s="94" t="s">
        <v>3895</v>
      </c>
      <c r="J11867" s="94"/>
      <c r="K11867" s="23" t="s">
        <v>3896</v>
      </c>
    </row>
    <row r="11868" spans="1:11" ht="15" customHeight="1" x14ac:dyDescent="0.25">
      <c r="A11868" s="24" t="s">
        <v>4089</v>
      </c>
      <c r="B11868" s="95" t="s">
        <v>4090</v>
      </c>
      <c r="C11868" s="95"/>
      <c r="D11868" s="96" t="s">
        <v>20</v>
      </c>
      <c r="E11868" s="96"/>
      <c r="F11868" s="24" t="s">
        <v>16</v>
      </c>
      <c r="G11868" s="97">
        <v>1</v>
      </c>
      <c r="H11868" s="97"/>
      <c r="I11868" s="98">
        <v>12.85</v>
      </c>
      <c r="J11868" s="98"/>
      <c r="K11868" s="27">
        <f>TRUNC(TRUNC(G11868,8)*I11868,2)</f>
        <v>12.85</v>
      </c>
    </row>
    <row r="11869" spans="1:11" ht="15" customHeight="1" x14ac:dyDescent="0.25">
      <c r="A11869" s="9"/>
      <c r="B11869" s="9"/>
      <c r="C11869" s="9"/>
      <c r="D11869" s="9"/>
      <c r="E11869" s="9"/>
      <c r="F11869" s="9"/>
      <c r="G11869" s="91" t="s">
        <v>3906</v>
      </c>
      <c r="H11869" s="91"/>
      <c r="I11869" s="91"/>
      <c r="J11869" s="91"/>
      <c r="K11869" s="28">
        <f>SUM(K11868:K11868)</f>
        <v>12.85</v>
      </c>
    </row>
    <row r="11870" spans="1:11" ht="15" customHeight="1" x14ac:dyDescent="0.25">
      <c r="A11870" s="93" t="s">
        <v>3907</v>
      </c>
      <c r="B11870" s="93"/>
      <c r="C11870" s="93"/>
      <c r="D11870" s="94" t="s">
        <v>3</v>
      </c>
      <c r="E11870" s="94"/>
      <c r="F11870" s="23" t="s">
        <v>4</v>
      </c>
      <c r="G11870" s="94" t="s">
        <v>3894</v>
      </c>
      <c r="H11870" s="94"/>
      <c r="I11870" s="94" t="s">
        <v>3895</v>
      </c>
      <c r="J11870" s="94"/>
      <c r="K11870" s="23" t="s">
        <v>3896</v>
      </c>
    </row>
    <row r="11871" spans="1:11" ht="15" customHeight="1" x14ac:dyDescent="0.25">
      <c r="A11871" s="24" t="s">
        <v>3961</v>
      </c>
      <c r="B11871" s="95" t="s">
        <v>3962</v>
      </c>
      <c r="C11871" s="95"/>
      <c r="D11871" s="96" t="s">
        <v>20</v>
      </c>
      <c r="E11871" s="96"/>
      <c r="F11871" s="24" t="s">
        <v>2056</v>
      </c>
      <c r="G11871" s="97">
        <v>2.7699999999999999E-2</v>
      </c>
      <c r="H11871" s="97"/>
      <c r="I11871" s="98">
        <v>29.5</v>
      </c>
      <c r="J11871" s="98"/>
      <c r="K11871" s="27">
        <f>TRUNC(TRUNC(G11871,8)*I11871,2)</f>
        <v>0.81</v>
      </c>
    </row>
    <row r="11872" spans="1:11" ht="15" customHeight="1" x14ac:dyDescent="0.25">
      <c r="A11872" s="24" t="s">
        <v>3910</v>
      </c>
      <c r="B11872" s="95" t="s">
        <v>3911</v>
      </c>
      <c r="C11872" s="95"/>
      <c r="D11872" s="96" t="s">
        <v>20</v>
      </c>
      <c r="E11872" s="96"/>
      <c r="F11872" s="24" t="s">
        <v>2056</v>
      </c>
      <c r="G11872" s="97">
        <v>0.1386</v>
      </c>
      <c r="H11872" s="97"/>
      <c r="I11872" s="98">
        <v>24.94</v>
      </c>
      <c r="J11872" s="98"/>
      <c r="K11872" s="27">
        <f>TRUNC(TRUNC(G11872,8)*I11872,2)</f>
        <v>3.45</v>
      </c>
    </row>
    <row r="11873" spans="1:11" ht="18" customHeight="1" x14ac:dyDescent="0.25">
      <c r="A11873" s="9"/>
      <c r="B11873" s="9"/>
      <c r="C11873" s="9"/>
      <c r="D11873" s="9"/>
      <c r="E11873" s="9"/>
      <c r="F11873" s="9"/>
      <c r="G11873" s="91" t="s">
        <v>3912</v>
      </c>
      <c r="H11873" s="91"/>
      <c r="I11873" s="91"/>
      <c r="J11873" s="91"/>
      <c r="K11873" s="28">
        <f>SUM(K11871:K11872)</f>
        <v>4.26</v>
      </c>
    </row>
    <row r="11874" spans="1:11" ht="15" customHeight="1" x14ac:dyDescent="0.25">
      <c r="A11874" s="9"/>
      <c r="B11874" s="9"/>
      <c r="C11874" s="9"/>
      <c r="D11874" s="9"/>
      <c r="E11874" s="9"/>
      <c r="F11874" s="9"/>
      <c r="G11874" s="92" t="s">
        <v>3913</v>
      </c>
      <c r="H11874" s="92"/>
      <c r="I11874" s="92"/>
      <c r="J11874" s="92"/>
      <c r="K11874" s="29">
        <f>ROUND(SUM(K11869,K11873),2)</f>
        <v>17.11</v>
      </c>
    </row>
    <row r="11875" spans="1:11" ht="9.9499999999999993" customHeight="1" x14ac:dyDescent="0.25">
      <c r="A11875" s="9"/>
      <c r="B11875" s="9"/>
      <c r="C11875" s="9"/>
      <c r="D11875" s="9"/>
      <c r="E11875" s="9"/>
      <c r="F11875" s="9"/>
      <c r="G11875" s="100"/>
      <c r="H11875" s="100"/>
      <c r="I11875" s="100"/>
      <c r="J11875" s="100"/>
      <c r="K11875" s="100"/>
    </row>
    <row r="11876" spans="1:11" ht="20.100000000000001" customHeight="1" x14ac:dyDescent="0.25">
      <c r="A11876" s="99" t="s">
        <v>3028</v>
      </c>
      <c r="B11876" s="99"/>
      <c r="C11876" s="99"/>
      <c r="D11876" s="99"/>
      <c r="E11876" s="99"/>
      <c r="F11876" s="99"/>
      <c r="G11876" s="99"/>
      <c r="H11876" s="99"/>
      <c r="I11876" s="99"/>
      <c r="J11876" s="99"/>
      <c r="K11876" s="99"/>
    </row>
    <row r="11877" spans="1:11" ht="12.95" customHeight="1" x14ac:dyDescent="0.25">
      <c r="A11877" s="107" t="s">
        <v>3984</v>
      </c>
      <c r="B11877" s="107"/>
      <c r="C11877" s="107"/>
      <c r="D11877" s="108" t="s">
        <v>3985</v>
      </c>
      <c r="E11877" s="87" t="s">
        <v>3986</v>
      </c>
      <c r="F11877" s="87"/>
      <c r="G11877" s="87" t="s">
        <v>3987</v>
      </c>
      <c r="H11877" s="87"/>
      <c r="I11877" s="87"/>
      <c r="J11877" s="87"/>
      <c r="K11877" s="87" t="s">
        <v>3988</v>
      </c>
    </row>
    <row r="11878" spans="1:11" ht="12" customHeight="1" x14ac:dyDescent="0.25">
      <c r="A11878" s="107"/>
      <c r="B11878" s="107"/>
      <c r="C11878" s="107"/>
      <c r="D11878" s="108"/>
      <c r="E11878" s="23" t="s">
        <v>3989</v>
      </c>
      <c r="F11878" s="23" t="s">
        <v>3990</v>
      </c>
      <c r="G11878" s="94" t="s">
        <v>3989</v>
      </c>
      <c r="H11878" s="94"/>
      <c r="I11878" s="94" t="s">
        <v>3990</v>
      </c>
      <c r="J11878" s="94"/>
      <c r="K11878" s="87"/>
    </row>
    <row r="11879" spans="1:11" ht="15.95" customHeight="1" x14ac:dyDescent="0.25">
      <c r="A11879" s="6" t="s">
        <v>4091</v>
      </c>
      <c r="B11879" s="104" t="s">
        <v>4092</v>
      </c>
      <c r="C11879" s="104"/>
      <c r="D11879" s="44">
        <v>1</v>
      </c>
      <c r="E11879" s="32">
        <v>0.8</v>
      </c>
      <c r="F11879" s="32">
        <v>0.19999999999999996</v>
      </c>
      <c r="G11879" s="105">
        <v>5.32</v>
      </c>
      <c r="H11879" s="105"/>
      <c r="I11879" s="105">
        <v>0.5</v>
      </c>
      <c r="J11879" s="105"/>
      <c r="K11879" s="33">
        <f>TRUNC(D11879*(TRUNC(E11879*G11879,4)+TRUNC(F11879*I11879,4)),4)</f>
        <v>4.3559999999999999</v>
      </c>
    </row>
    <row r="11880" spans="1:11" ht="15" customHeight="1" x14ac:dyDescent="0.25">
      <c r="A11880" s="1"/>
      <c r="B11880" s="1"/>
      <c r="C11880" s="1"/>
      <c r="D11880" s="1"/>
      <c r="E11880" s="1"/>
      <c r="F11880" s="1"/>
      <c r="G11880" s="85" t="s">
        <v>3999</v>
      </c>
      <c r="H11880" s="85"/>
      <c r="I11880" s="85"/>
      <c r="J11880" s="85"/>
      <c r="K11880" s="34">
        <f>SUM(K11878:K11879)</f>
        <v>4.3559999999999999</v>
      </c>
    </row>
    <row r="11881" spans="1:11" ht="20.100000000000001" customHeight="1" x14ac:dyDescent="0.25">
      <c r="A11881" s="106" t="s">
        <v>4000</v>
      </c>
      <c r="B11881" s="106"/>
      <c r="C11881" s="106"/>
      <c r="D11881" s="106"/>
      <c r="E11881" s="106"/>
      <c r="F11881" s="2" t="s">
        <v>4</v>
      </c>
      <c r="G11881" s="87" t="s">
        <v>4001</v>
      </c>
      <c r="H11881" s="87"/>
      <c r="I11881" s="87" t="s">
        <v>4002</v>
      </c>
      <c r="J11881" s="87"/>
      <c r="K11881" s="2" t="s">
        <v>3988</v>
      </c>
    </row>
    <row r="11882" spans="1:11" ht="15" customHeight="1" x14ac:dyDescent="0.25">
      <c r="A11882" s="6" t="s">
        <v>4093</v>
      </c>
      <c r="B11882" s="101" t="s">
        <v>4094</v>
      </c>
      <c r="C11882" s="101"/>
      <c r="D11882" s="101"/>
      <c r="E11882" s="101"/>
      <c r="F11882" s="6" t="s">
        <v>3940</v>
      </c>
      <c r="G11882" s="102">
        <v>0.1333</v>
      </c>
      <c r="H11882" s="102"/>
      <c r="I11882" s="103">
        <v>3.96</v>
      </c>
      <c r="J11882" s="103"/>
      <c r="K11882" s="7">
        <f>TRUNC(TRUNC(G11882,8)*I11882,2)</f>
        <v>0.52</v>
      </c>
    </row>
    <row r="11883" spans="1:11" ht="15" customHeight="1" x14ac:dyDescent="0.25">
      <c r="A11883" s="6" t="s">
        <v>4095</v>
      </c>
      <c r="B11883" s="101" t="s">
        <v>4096</v>
      </c>
      <c r="C11883" s="101"/>
      <c r="D11883" s="101"/>
      <c r="E11883" s="101"/>
      <c r="F11883" s="6" t="s">
        <v>3940</v>
      </c>
      <c r="G11883" s="102">
        <v>2</v>
      </c>
      <c r="H11883" s="102"/>
      <c r="I11883" s="103">
        <v>14.41</v>
      </c>
      <c r="J11883" s="103"/>
      <c r="K11883" s="7">
        <f>TRUNC(TRUNC(G11883,8)*I11883,2)</f>
        <v>28.82</v>
      </c>
    </row>
    <row r="11884" spans="1:11" ht="15" customHeight="1" x14ac:dyDescent="0.25">
      <c r="A11884" s="6" t="s">
        <v>4097</v>
      </c>
      <c r="B11884" s="101" t="s">
        <v>4098</v>
      </c>
      <c r="C11884" s="101"/>
      <c r="D11884" s="101"/>
      <c r="E11884" s="101"/>
      <c r="F11884" s="6" t="s">
        <v>3940</v>
      </c>
      <c r="G11884" s="102">
        <v>3</v>
      </c>
      <c r="H11884" s="102"/>
      <c r="I11884" s="103">
        <v>14.58</v>
      </c>
      <c r="J11884" s="103"/>
      <c r="K11884" s="7">
        <f>TRUNC(TRUNC(G11884,8)*I11884,2)</f>
        <v>43.74</v>
      </c>
    </row>
    <row r="11885" spans="1:11" ht="15" customHeight="1" x14ac:dyDescent="0.25">
      <c r="A11885" s="1"/>
      <c r="B11885" s="1"/>
      <c r="C11885" s="1"/>
      <c r="D11885" s="1"/>
      <c r="E11885" s="1"/>
      <c r="F11885" s="1"/>
      <c r="G11885" s="85" t="s">
        <v>4005</v>
      </c>
      <c r="H11885" s="85"/>
      <c r="I11885" s="85"/>
      <c r="J11885" s="85"/>
      <c r="K11885" s="29">
        <f>SUM(K11882:K11884)</f>
        <v>73.08</v>
      </c>
    </row>
    <row r="11886" spans="1:11" ht="15" customHeight="1" x14ac:dyDescent="0.25">
      <c r="A11886" s="9"/>
      <c r="B11886" s="9"/>
      <c r="C11886" s="9"/>
      <c r="D11886" s="9"/>
      <c r="E11886" s="9"/>
      <c r="F11886" s="9"/>
      <c r="G11886" s="92" t="s">
        <v>4006</v>
      </c>
      <c r="H11886" s="92"/>
      <c r="I11886" s="92"/>
      <c r="J11886" s="92"/>
      <c r="K11886" s="33">
        <f>SUM(K11880,K11885)</f>
        <v>77.435999999999993</v>
      </c>
    </row>
    <row r="11887" spans="1:11" ht="15" customHeight="1" x14ac:dyDescent="0.25">
      <c r="A11887" s="9"/>
      <c r="B11887" s="9"/>
      <c r="C11887" s="9"/>
      <c r="D11887" s="9"/>
      <c r="E11887" s="9"/>
      <c r="F11887" s="9"/>
      <c r="G11887" s="92" t="s">
        <v>4007</v>
      </c>
      <c r="H11887" s="92"/>
      <c r="I11887" s="92"/>
      <c r="J11887" s="92"/>
      <c r="K11887" s="35">
        <v>22.5</v>
      </c>
    </row>
    <row r="11888" spans="1:11" ht="15" customHeight="1" x14ac:dyDescent="0.25">
      <c r="A11888" s="9"/>
      <c r="B11888" s="9"/>
      <c r="C11888" s="9"/>
      <c r="D11888" s="9"/>
      <c r="E11888" s="9"/>
      <c r="F11888" s="9"/>
      <c r="G11888" s="92" t="s">
        <v>4008</v>
      </c>
      <c r="H11888" s="92"/>
      <c r="I11888" s="92"/>
      <c r="J11888" s="92"/>
      <c r="K11888" s="33">
        <f>TRUNC(K11886/K11887,4)</f>
        <v>3.4416000000000002</v>
      </c>
    </row>
    <row r="11889" spans="1:11" ht="15" customHeight="1" x14ac:dyDescent="0.25">
      <c r="A11889" s="9"/>
      <c r="B11889" s="9"/>
      <c r="C11889" s="9"/>
      <c r="D11889" s="9"/>
      <c r="E11889" s="9"/>
      <c r="F11889" s="9"/>
      <c r="G11889" s="92" t="s">
        <v>4029</v>
      </c>
      <c r="H11889" s="92"/>
      <c r="I11889" s="92"/>
      <c r="J11889" s="92"/>
      <c r="K11889" s="33">
        <f>SUM(K11888)</f>
        <v>3.4416000000000002</v>
      </c>
    </row>
    <row r="11890" spans="1:11" ht="15" customHeight="1" x14ac:dyDescent="0.25">
      <c r="A11890" s="9"/>
      <c r="B11890" s="9"/>
      <c r="C11890" s="9"/>
      <c r="D11890" s="9"/>
      <c r="E11890" s="9"/>
      <c r="F11890" s="9"/>
      <c r="G11890" s="92" t="s">
        <v>3913</v>
      </c>
      <c r="H11890" s="92"/>
      <c r="I11890" s="92"/>
      <c r="J11890" s="92"/>
      <c r="K11890" s="29">
        <f>ROUND(SUM(K11889),2)</f>
        <v>3.44</v>
      </c>
    </row>
    <row r="11891" spans="1:11" ht="9.9499999999999993" customHeight="1" x14ac:dyDescent="0.25">
      <c r="A11891" s="9"/>
      <c r="B11891" s="9"/>
      <c r="C11891" s="9"/>
      <c r="D11891" s="9"/>
      <c r="E11891" s="9"/>
      <c r="F11891" s="9"/>
      <c r="G11891" s="100"/>
      <c r="H11891" s="100"/>
      <c r="I11891" s="100"/>
      <c r="J11891" s="100"/>
      <c r="K11891" s="100"/>
    </row>
    <row r="11892" spans="1:11" ht="20.100000000000001" customHeight="1" x14ac:dyDescent="0.25">
      <c r="A11892" s="99" t="s">
        <v>3029</v>
      </c>
      <c r="B11892" s="99"/>
      <c r="C11892" s="99"/>
      <c r="D11892" s="99"/>
      <c r="E11892" s="99"/>
      <c r="F11892" s="99"/>
      <c r="G11892" s="99"/>
      <c r="H11892" s="99"/>
      <c r="I11892" s="99"/>
      <c r="J11892" s="99"/>
      <c r="K11892" s="99"/>
    </row>
    <row r="11893" spans="1:11" ht="15" customHeight="1" x14ac:dyDescent="0.25">
      <c r="A11893" s="93" t="s">
        <v>3893</v>
      </c>
      <c r="B11893" s="93"/>
      <c r="C11893" s="93"/>
      <c r="D11893" s="94" t="s">
        <v>3</v>
      </c>
      <c r="E11893" s="94"/>
      <c r="F11893" s="23" t="s">
        <v>4</v>
      </c>
      <c r="G11893" s="94" t="s">
        <v>3894</v>
      </c>
      <c r="H11893" s="94"/>
      <c r="I11893" s="94" t="s">
        <v>3895</v>
      </c>
      <c r="J11893" s="94"/>
      <c r="K11893" s="23" t="s">
        <v>3896</v>
      </c>
    </row>
    <row r="11894" spans="1:11" ht="15" customHeight="1" x14ac:dyDescent="0.25">
      <c r="A11894" s="24" t="s">
        <v>3951</v>
      </c>
      <c r="B11894" s="95" t="s">
        <v>3952</v>
      </c>
      <c r="C11894" s="95"/>
      <c r="D11894" s="96" t="s">
        <v>3953</v>
      </c>
      <c r="E11894" s="96"/>
      <c r="F11894" s="24" t="s">
        <v>3954</v>
      </c>
      <c r="G11894" s="97">
        <v>4.0000000000000001E-3</v>
      </c>
      <c r="H11894" s="97"/>
      <c r="I11894" s="98">
        <v>215</v>
      </c>
      <c r="J11894" s="98"/>
      <c r="K11894" s="27">
        <f>ROUND(ROUND(G11894,8)*I11894,2)</f>
        <v>0.86</v>
      </c>
    </row>
    <row r="11895" spans="1:11" ht="15" customHeight="1" x14ac:dyDescent="0.25">
      <c r="A11895" s="24" t="s">
        <v>3955</v>
      </c>
      <c r="B11895" s="95" t="s">
        <v>3956</v>
      </c>
      <c r="C11895" s="95"/>
      <c r="D11895" s="96" t="s">
        <v>20</v>
      </c>
      <c r="E11895" s="96"/>
      <c r="F11895" s="24" t="s">
        <v>3903</v>
      </c>
      <c r="G11895" s="97">
        <v>5.0000000000000001E-3</v>
      </c>
      <c r="H11895" s="97"/>
      <c r="I11895" s="98">
        <v>19.37</v>
      </c>
      <c r="J11895" s="98"/>
      <c r="K11895" s="27">
        <f>ROUND(ROUND(G11895,8)*I11895,2)</f>
        <v>0.1</v>
      </c>
    </row>
    <row r="11896" spans="1:11" ht="15" customHeight="1" x14ac:dyDescent="0.25">
      <c r="A11896" s="9"/>
      <c r="B11896" s="9"/>
      <c r="C11896" s="9"/>
      <c r="D11896" s="9"/>
      <c r="E11896" s="9"/>
      <c r="F11896" s="9"/>
      <c r="G11896" s="91" t="s">
        <v>3906</v>
      </c>
      <c r="H11896" s="91"/>
      <c r="I11896" s="91"/>
      <c r="J11896" s="91"/>
      <c r="K11896" s="28">
        <f>SUM(K11894:K11895)</f>
        <v>0.96</v>
      </c>
    </row>
    <row r="11897" spans="1:11" ht="15" customHeight="1" x14ac:dyDescent="0.25">
      <c r="A11897" s="93" t="s">
        <v>3907</v>
      </c>
      <c r="B11897" s="93"/>
      <c r="C11897" s="93"/>
      <c r="D11897" s="94" t="s">
        <v>3</v>
      </c>
      <c r="E11897" s="94"/>
      <c r="F11897" s="23" t="s">
        <v>4</v>
      </c>
      <c r="G11897" s="94" t="s">
        <v>3894</v>
      </c>
      <c r="H11897" s="94"/>
      <c r="I11897" s="94" t="s">
        <v>3895</v>
      </c>
      <c r="J11897" s="94"/>
      <c r="K11897" s="23" t="s">
        <v>3896</v>
      </c>
    </row>
    <row r="11898" spans="1:11" ht="21" customHeight="1" x14ac:dyDescent="0.25">
      <c r="A11898" s="24" t="s">
        <v>3908</v>
      </c>
      <c r="B11898" s="95" t="s">
        <v>3909</v>
      </c>
      <c r="C11898" s="95"/>
      <c r="D11898" s="96" t="s">
        <v>20</v>
      </c>
      <c r="E11898" s="96"/>
      <c r="F11898" s="24" t="s">
        <v>2056</v>
      </c>
      <c r="G11898" s="97">
        <v>0.03</v>
      </c>
      <c r="H11898" s="97"/>
      <c r="I11898" s="98">
        <v>32.24</v>
      </c>
      <c r="J11898" s="98"/>
      <c r="K11898" s="27">
        <f>ROUND(ROUND(G11898,8)*I11898,2)</f>
        <v>0.97</v>
      </c>
    </row>
    <row r="11899" spans="1:11" ht="15" customHeight="1" x14ac:dyDescent="0.25">
      <c r="A11899" s="24" t="s">
        <v>3910</v>
      </c>
      <c r="B11899" s="95" t="s">
        <v>3911</v>
      </c>
      <c r="C11899" s="95"/>
      <c r="D11899" s="96" t="s">
        <v>20</v>
      </c>
      <c r="E11899" s="96"/>
      <c r="F11899" s="24" t="s">
        <v>2056</v>
      </c>
      <c r="G11899" s="97">
        <v>0.03</v>
      </c>
      <c r="H11899" s="97"/>
      <c r="I11899" s="98">
        <v>24.94</v>
      </c>
      <c r="J11899" s="98"/>
      <c r="K11899" s="27">
        <f>ROUND(ROUND(G11899,8)*I11899,2)</f>
        <v>0.75</v>
      </c>
    </row>
    <row r="11900" spans="1:11" ht="18" customHeight="1" x14ac:dyDescent="0.25">
      <c r="A11900" s="9"/>
      <c r="B11900" s="9"/>
      <c r="C11900" s="9"/>
      <c r="D11900" s="9"/>
      <c r="E11900" s="9"/>
      <c r="F11900" s="9"/>
      <c r="G11900" s="91" t="s">
        <v>3912</v>
      </c>
      <c r="H11900" s="91"/>
      <c r="I11900" s="91"/>
      <c r="J11900" s="91"/>
      <c r="K11900" s="28">
        <f>SUM(K11898:K11899)</f>
        <v>1.72</v>
      </c>
    </row>
    <row r="11901" spans="1:11" ht="15" customHeight="1" x14ac:dyDescent="0.25">
      <c r="A11901" s="9"/>
      <c r="B11901" s="9"/>
      <c r="C11901" s="9"/>
      <c r="D11901" s="9"/>
      <c r="E11901" s="9"/>
      <c r="F11901" s="9"/>
      <c r="G11901" s="92" t="s">
        <v>3913</v>
      </c>
      <c r="H11901" s="92"/>
      <c r="I11901" s="92"/>
      <c r="J11901" s="92"/>
      <c r="K11901" s="29">
        <f>ROUND(SUM(K11896,K11900),2)</f>
        <v>2.68</v>
      </c>
    </row>
    <row r="11902" spans="1:11" ht="9.9499999999999993" customHeight="1" x14ac:dyDescent="0.25">
      <c r="A11902" s="9"/>
      <c r="B11902" s="9"/>
      <c r="C11902" s="9"/>
      <c r="D11902" s="9"/>
      <c r="E11902" s="9"/>
      <c r="F11902" s="9"/>
      <c r="G11902" s="100"/>
      <c r="H11902" s="100"/>
      <c r="I11902" s="100"/>
      <c r="J11902" s="100"/>
      <c r="K11902" s="100"/>
    </row>
    <row r="11903" spans="1:11" ht="20.100000000000001" customHeight="1" x14ac:dyDescent="0.25">
      <c r="A11903" s="99" t="s">
        <v>3030</v>
      </c>
      <c r="B11903" s="99"/>
      <c r="C11903" s="99"/>
      <c r="D11903" s="99"/>
      <c r="E11903" s="99"/>
      <c r="F11903" s="99"/>
      <c r="G11903" s="99"/>
      <c r="H11903" s="99"/>
      <c r="I11903" s="99"/>
      <c r="J11903" s="99"/>
      <c r="K11903" s="99"/>
    </row>
    <row r="11904" spans="1:11" ht="15" customHeight="1" x14ac:dyDescent="0.25">
      <c r="A11904" s="93" t="s">
        <v>3916</v>
      </c>
      <c r="B11904" s="93"/>
      <c r="C11904" s="93"/>
      <c r="D11904" s="94" t="s">
        <v>3</v>
      </c>
      <c r="E11904" s="94"/>
      <c r="F11904" s="23" t="s">
        <v>4</v>
      </c>
      <c r="G11904" s="94" t="s">
        <v>3894</v>
      </c>
      <c r="H11904" s="94"/>
      <c r="I11904" s="94" t="s">
        <v>3895</v>
      </c>
      <c r="J11904" s="94"/>
      <c r="K11904" s="23" t="s">
        <v>3896</v>
      </c>
    </row>
    <row r="11905" spans="1:11" ht="29.1" customHeight="1" x14ac:dyDescent="0.25">
      <c r="A11905" s="24" t="s">
        <v>3957</v>
      </c>
      <c r="B11905" s="95" t="s">
        <v>3958</v>
      </c>
      <c r="C11905" s="95"/>
      <c r="D11905" s="96" t="s">
        <v>20</v>
      </c>
      <c r="E11905" s="96"/>
      <c r="F11905" s="24" t="s">
        <v>3936</v>
      </c>
      <c r="G11905" s="97">
        <v>2.8999999999999998E-3</v>
      </c>
      <c r="H11905" s="97"/>
      <c r="I11905" s="98">
        <v>75.540000000000006</v>
      </c>
      <c r="J11905" s="98"/>
      <c r="K11905" s="27">
        <f>TRUNC(TRUNC(G11905,8)*I11905,2)</f>
        <v>0.21</v>
      </c>
    </row>
    <row r="11906" spans="1:11" ht="29.1" customHeight="1" x14ac:dyDescent="0.25">
      <c r="A11906" s="24" t="s">
        <v>3959</v>
      </c>
      <c r="B11906" s="95" t="s">
        <v>3960</v>
      </c>
      <c r="C11906" s="95"/>
      <c r="D11906" s="96" t="s">
        <v>20</v>
      </c>
      <c r="E11906" s="96"/>
      <c r="F11906" s="24" t="s">
        <v>30</v>
      </c>
      <c r="G11906" s="97">
        <v>1.6999999999999999E-3</v>
      </c>
      <c r="H11906" s="97"/>
      <c r="I11906" s="98">
        <v>198.53</v>
      </c>
      <c r="J11906" s="98"/>
      <c r="K11906" s="27">
        <f>TRUNC(TRUNC(G11906,8)*I11906,2)</f>
        <v>0.33</v>
      </c>
    </row>
    <row r="11907" spans="1:11" ht="18" customHeight="1" x14ac:dyDescent="0.25">
      <c r="A11907" s="9"/>
      <c r="B11907" s="9"/>
      <c r="C11907" s="9"/>
      <c r="D11907" s="9"/>
      <c r="E11907" s="9"/>
      <c r="F11907" s="9"/>
      <c r="G11907" s="91" t="s">
        <v>3919</v>
      </c>
      <c r="H11907" s="91"/>
      <c r="I11907" s="91"/>
      <c r="J11907" s="91"/>
      <c r="K11907" s="28">
        <f>SUM(K11905:K11906)</f>
        <v>0.54</v>
      </c>
    </row>
    <row r="11908" spans="1:11" ht="15" customHeight="1" x14ac:dyDescent="0.25">
      <c r="A11908" s="93" t="s">
        <v>3907</v>
      </c>
      <c r="B11908" s="93"/>
      <c r="C11908" s="93"/>
      <c r="D11908" s="94" t="s">
        <v>3</v>
      </c>
      <c r="E11908" s="94"/>
      <c r="F11908" s="23" t="s">
        <v>4</v>
      </c>
      <c r="G11908" s="94" t="s">
        <v>3894</v>
      </c>
      <c r="H11908" s="94"/>
      <c r="I11908" s="94" t="s">
        <v>3895</v>
      </c>
      <c r="J11908" s="94"/>
      <c r="K11908" s="23" t="s">
        <v>3896</v>
      </c>
    </row>
    <row r="11909" spans="1:11" ht="15" customHeight="1" x14ac:dyDescent="0.25">
      <c r="A11909" s="24" t="s">
        <v>3961</v>
      </c>
      <c r="B11909" s="95" t="s">
        <v>3962</v>
      </c>
      <c r="C11909" s="95"/>
      <c r="D11909" s="96" t="s">
        <v>20</v>
      </c>
      <c r="E11909" s="96"/>
      <c r="F11909" s="24" t="s">
        <v>2056</v>
      </c>
      <c r="G11909" s="97">
        <v>4.5999999999999999E-3</v>
      </c>
      <c r="H11909" s="97"/>
      <c r="I11909" s="98">
        <v>29.5</v>
      </c>
      <c r="J11909" s="98"/>
      <c r="K11909" s="27">
        <f>TRUNC(TRUNC(G11909,8)*I11909,2)</f>
        <v>0.13</v>
      </c>
    </row>
    <row r="11910" spans="1:11" ht="18" customHeight="1" x14ac:dyDescent="0.25">
      <c r="A11910" s="9"/>
      <c r="B11910" s="9"/>
      <c r="C11910" s="9"/>
      <c r="D11910" s="9"/>
      <c r="E11910" s="9"/>
      <c r="F11910" s="9"/>
      <c r="G11910" s="91" t="s">
        <v>3912</v>
      </c>
      <c r="H11910" s="91"/>
      <c r="I11910" s="91"/>
      <c r="J11910" s="91"/>
      <c r="K11910" s="28">
        <f>SUM(K11909:K11909)</f>
        <v>0.13</v>
      </c>
    </row>
    <row r="11911" spans="1:11" ht="15" customHeight="1" x14ac:dyDescent="0.25">
      <c r="A11911" s="9"/>
      <c r="B11911" s="9"/>
      <c r="C11911" s="9"/>
      <c r="D11911" s="9"/>
      <c r="E11911" s="9"/>
      <c r="F11911" s="9"/>
      <c r="G11911" s="92" t="s">
        <v>3913</v>
      </c>
      <c r="H11911" s="92"/>
      <c r="I11911" s="92"/>
      <c r="J11911" s="92"/>
      <c r="K11911" s="29">
        <f>ROUND(SUM(K11907,K11910),2)</f>
        <v>0.67</v>
      </c>
    </row>
    <row r="11912" spans="1:11" ht="9.9499999999999993" customHeight="1" x14ac:dyDescent="0.25">
      <c r="A11912" s="9"/>
      <c r="B11912" s="9"/>
      <c r="C11912" s="9"/>
      <c r="D11912" s="9"/>
      <c r="E11912" s="9"/>
      <c r="F11912" s="9"/>
      <c r="G11912" s="100"/>
      <c r="H11912" s="100"/>
      <c r="I11912" s="100"/>
      <c r="J11912" s="100"/>
      <c r="K11912" s="100"/>
    </row>
    <row r="11913" spans="1:11" ht="20.100000000000001" customHeight="1" x14ac:dyDescent="0.25">
      <c r="A11913" s="99" t="s">
        <v>3031</v>
      </c>
      <c r="B11913" s="99"/>
      <c r="C11913" s="99"/>
      <c r="D11913" s="99"/>
      <c r="E11913" s="99"/>
      <c r="F11913" s="99"/>
      <c r="G11913" s="99"/>
      <c r="H11913" s="99"/>
      <c r="I11913" s="99"/>
      <c r="J11913" s="99"/>
      <c r="K11913" s="99"/>
    </row>
    <row r="11914" spans="1:11" ht="15" customHeight="1" x14ac:dyDescent="0.25">
      <c r="A11914" s="93" t="s">
        <v>3916</v>
      </c>
      <c r="B11914" s="93"/>
      <c r="C11914" s="93"/>
      <c r="D11914" s="94" t="s">
        <v>3</v>
      </c>
      <c r="E11914" s="94"/>
      <c r="F11914" s="23" t="s">
        <v>4</v>
      </c>
      <c r="G11914" s="94" t="s">
        <v>3894</v>
      </c>
      <c r="H11914" s="94"/>
      <c r="I11914" s="94" t="s">
        <v>3895</v>
      </c>
      <c r="J11914" s="94"/>
      <c r="K11914" s="23" t="s">
        <v>3896</v>
      </c>
    </row>
    <row r="11915" spans="1:11" ht="29.1" customHeight="1" x14ac:dyDescent="0.25">
      <c r="A11915" s="24" t="s">
        <v>3957</v>
      </c>
      <c r="B11915" s="95" t="s">
        <v>3958</v>
      </c>
      <c r="C11915" s="95"/>
      <c r="D11915" s="96" t="s">
        <v>20</v>
      </c>
      <c r="E11915" s="96"/>
      <c r="F11915" s="24" t="s">
        <v>3936</v>
      </c>
      <c r="G11915" s="97">
        <v>1.95E-2</v>
      </c>
      <c r="H11915" s="97"/>
      <c r="I11915" s="98">
        <v>75.540000000000006</v>
      </c>
      <c r="J11915" s="98"/>
      <c r="K11915" s="27">
        <f>TRUNC(TRUNC(G11915,8)*I11915,2)</f>
        <v>1.47</v>
      </c>
    </row>
    <row r="11916" spans="1:11" ht="29.1" customHeight="1" x14ac:dyDescent="0.25">
      <c r="A11916" s="24" t="s">
        <v>3959</v>
      </c>
      <c r="B11916" s="95" t="s">
        <v>3960</v>
      </c>
      <c r="C11916" s="95"/>
      <c r="D11916" s="96" t="s">
        <v>20</v>
      </c>
      <c r="E11916" s="96"/>
      <c r="F11916" s="24" t="s">
        <v>30</v>
      </c>
      <c r="G11916" s="97">
        <v>1.15E-2</v>
      </c>
      <c r="H11916" s="97"/>
      <c r="I11916" s="98">
        <v>198.53</v>
      </c>
      <c r="J11916" s="98"/>
      <c r="K11916" s="27">
        <f>TRUNC(TRUNC(G11916,8)*I11916,2)</f>
        <v>2.2799999999999998</v>
      </c>
    </row>
    <row r="11917" spans="1:11" ht="18" customHeight="1" x14ac:dyDescent="0.25">
      <c r="A11917" s="9"/>
      <c r="B11917" s="9"/>
      <c r="C11917" s="9"/>
      <c r="D11917" s="9"/>
      <c r="E11917" s="9"/>
      <c r="F11917" s="9"/>
      <c r="G11917" s="91" t="s">
        <v>3919</v>
      </c>
      <c r="H11917" s="91"/>
      <c r="I11917" s="91"/>
      <c r="J11917" s="91"/>
      <c r="K11917" s="28">
        <f>SUM(K11915:K11916)</f>
        <v>3.75</v>
      </c>
    </row>
    <row r="11918" spans="1:11" ht="15" customHeight="1" x14ac:dyDescent="0.25">
      <c r="A11918" s="93" t="s">
        <v>3907</v>
      </c>
      <c r="B11918" s="93"/>
      <c r="C11918" s="93"/>
      <c r="D11918" s="94" t="s">
        <v>3</v>
      </c>
      <c r="E11918" s="94"/>
      <c r="F11918" s="23" t="s">
        <v>4</v>
      </c>
      <c r="G11918" s="94" t="s">
        <v>3894</v>
      </c>
      <c r="H11918" s="94"/>
      <c r="I11918" s="94" t="s">
        <v>3895</v>
      </c>
      <c r="J11918" s="94"/>
      <c r="K11918" s="23" t="s">
        <v>3896</v>
      </c>
    </row>
    <row r="11919" spans="1:11" ht="15" customHeight="1" x14ac:dyDescent="0.25">
      <c r="A11919" s="24" t="s">
        <v>3910</v>
      </c>
      <c r="B11919" s="95" t="s">
        <v>3911</v>
      </c>
      <c r="C11919" s="95"/>
      <c r="D11919" s="96" t="s">
        <v>20</v>
      </c>
      <c r="E11919" s="96"/>
      <c r="F11919" s="24" t="s">
        <v>2056</v>
      </c>
      <c r="G11919" s="97">
        <v>3.1E-2</v>
      </c>
      <c r="H11919" s="97"/>
      <c r="I11919" s="98">
        <v>24.94</v>
      </c>
      <c r="J11919" s="98"/>
      <c r="K11919" s="27">
        <f>TRUNC(TRUNC(G11919,8)*I11919,2)</f>
        <v>0.77</v>
      </c>
    </row>
    <row r="11920" spans="1:11" ht="18" customHeight="1" x14ac:dyDescent="0.25">
      <c r="A11920" s="9"/>
      <c r="B11920" s="9"/>
      <c r="C11920" s="9"/>
      <c r="D11920" s="9"/>
      <c r="E11920" s="9"/>
      <c r="F11920" s="9"/>
      <c r="G11920" s="91" t="s">
        <v>3912</v>
      </c>
      <c r="H11920" s="91"/>
      <c r="I11920" s="91"/>
      <c r="J11920" s="91"/>
      <c r="K11920" s="28">
        <f>SUM(K11919:K11919)</f>
        <v>0.77</v>
      </c>
    </row>
    <row r="11921" spans="1:11" ht="15" customHeight="1" x14ac:dyDescent="0.25">
      <c r="A11921" s="9"/>
      <c r="B11921" s="9"/>
      <c r="C11921" s="9"/>
      <c r="D11921" s="9"/>
      <c r="E11921" s="9"/>
      <c r="F11921" s="9"/>
      <c r="G11921" s="92" t="s">
        <v>3913</v>
      </c>
      <c r="H11921" s="92"/>
      <c r="I11921" s="92"/>
      <c r="J11921" s="92"/>
      <c r="K11921" s="29">
        <f>ROUND(SUM(K11917,K11920),2)</f>
        <v>4.5199999999999996</v>
      </c>
    </row>
    <row r="11922" spans="1:11" ht="9.9499999999999993" customHeight="1" x14ac:dyDescent="0.25">
      <c r="A11922" s="9"/>
      <c r="B11922" s="9"/>
      <c r="C11922" s="9"/>
      <c r="D11922" s="9"/>
      <c r="E11922" s="9"/>
      <c r="F11922" s="9"/>
      <c r="G11922" s="100"/>
      <c r="H11922" s="100"/>
      <c r="I11922" s="100"/>
      <c r="J11922" s="100"/>
      <c r="K11922" s="100"/>
    </row>
    <row r="11923" spans="1:11" ht="20.100000000000001" customHeight="1" x14ac:dyDescent="0.25">
      <c r="A11923" s="99" t="s">
        <v>3032</v>
      </c>
      <c r="B11923" s="99"/>
      <c r="C11923" s="99"/>
      <c r="D11923" s="99"/>
      <c r="E11923" s="99"/>
      <c r="F11923" s="99"/>
      <c r="G11923" s="99"/>
      <c r="H11923" s="99"/>
      <c r="I11923" s="99"/>
      <c r="J11923" s="99"/>
      <c r="K11923" s="99"/>
    </row>
    <row r="11924" spans="1:11" ht="15" customHeight="1" x14ac:dyDescent="0.25">
      <c r="A11924" s="93" t="s">
        <v>3916</v>
      </c>
      <c r="B11924" s="93"/>
      <c r="C11924" s="93"/>
      <c r="D11924" s="94" t="s">
        <v>3</v>
      </c>
      <c r="E11924" s="94"/>
      <c r="F11924" s="23" t="s">
        <v>4</v>
      </c>
      <c r="G11924" s="94" t="s">
        <v>3894</v>
      </c>
      <c r="H11924" s="94"/>
      <c r="I11924" s="94" t="s">
        <v>3895</v>
      </c>
      <c r="J11924" s="94"/>
      <c r="K11924" s="23" t="s">
        <v>3896</v>
      </c>
    </row>
    <row r="11925" spans="1:11" ht="29.1" customHeight="1" x14ac:dyDescent="0.25">
      <c r="A11925" s="24" t="s">
        <v>3963</v>
      </c>
      <c r="B11925" s="95" t="s">
        <v>3964</v>
      </c>
      <c r="C11925" s="95"/>
      <c r="D11925" s="96" t="s">
        <v>20</v>
      </c>
      <c r="E11925" s="96"/>
      <c r="F11925" s="24" t="s">
        <v>3936</v>
      </c>
      <c r="G11925" s="97">
        <v>0.86950000000000005</v>
      </c>
      <c r="H11925" s="97"/>
      <c r="I11925" s="98">
        <v>8.9</v>
      </c>
      <c r="J11925" s="98"/>
      <c r="K11925" s="27">
        <f>TRUNC(TRUNC(G11925,8)*I11925,2)</f>
        <v>7.73</v>
      </c>
    </row>
    <row r="11926" spans="1:11" ht="29.1" customHeight="1" x14ac:dyDescent="0.25">
      <c r="A11926" s="24" t="s">
        <v>3965</v>
      </c>
      <c r="B11926" s="95" t="s">
        <v>3966</v>
      </c>
      <c r="C11926" s="95"/>
      <c r="D11926" s="96" t="s">
        <v>20</v>
      </c>
      <c r="E11926" s="96"/>
      <c r="F11926" s="24" t="s">
        <v>30</v>
      </c>
      <c r="G11926" s="97">
        <v>1.137</v>
      </c>
      <c r="H11926" s="97"/>
      <c r="I11926" s="98">
        <v>32.76</v>
      </c>
      <c r="J11926" s="98"/>
      <c r="K11926" s="27">
        <f>TRUNC(TRUNC(G11926,8)*I11926,2)</f>
        <v>37.24</v>
      </c>
    </row>
    <row r="11927" spans="1:11" ht="21" customHeight="1" x14ac:dyDescent="0.25">
      <c r="A11927" s="24" t="s">
        <v>3967</v>
      </c>
      <c r="B11927" s="95" t="s">
        <v>3968</v>
      </c>
      <c r="C11927" s="95"/>
      <c r="D11927" s="96" t="s">
        <v>20</v>
      </c>
      <c r="E11927" s="96"/>
      <c r="F11927" s="24" t="s">
        <v>3936</v>
      </c>
      <c r="G11927" s="97">
        <v>0.86950000000000005</v>
      </c>
      <c r="H11927" s="97"/>
      <c r="I11927" s="98">
        <v>27.59</v>
      </c>
      <c r="J11927" s="98"/>
      <c r="K11927" s="27">
        <f>TRUNC(TRUNC(G11927,8)*I11927,2)</f>
        <v>23.98</v>
      </c>
    </row>
    <row r="11928" spans="1:11" ht="21" customHeight="1" x14ac:dyDescent="0.25">
      <c r="A11928" s="24" t="s">
        <v>3969</v>
      </c>
      <c r="B11928" s="95" t="s">
        <v>3970</v>
      </c>
      <c r="C11928" s="95"/>
      <c r="D11928" s="96" t="s">
        <v>20</v>
      </c>
      <c r="E11928" s="96"/>
      <c r="F11928" s="24" t="s">
        <v>30</v>
      </c>
      <c r="G11928" s="97">
        <v>1.137</v>
      </c>
      <c r="H11928" s="97"/>
      <c r="I11928" s="98">
        <v>28.09</v>
      </c>
      <c r="J11928" s="98"/>
      <c r="K11928" s="27">
        <f>TRUNC(TRUNC(G11928,8)*I11928,2)</f>
        <v>31.93</v>
      </c>
    </row>
    <row r="11929" spans="1:11" ht="18" customHeight="1" x14ac:dyDescent="0.25">
      <c r="A11929" s="9"/>
      <c r="B11929" s="9"/>
      <c r="C11929" s="9"/>
      <c r="D11929" s="9"/>
      <c r="E11929" s="9"/>
      <c r="F11929" s="9"/>
      <c r="G11929" s="91" t="s">
        <v>3919</v>
      </c>
      <c r="H11929" s="91"/>
      <c r="I11929" s="91"/>
      <c r="J11929" s="91"/>
      <c r="K11929" s="28">
        <f>SUM(K11925:K11928)</f>
        <v>100.88</v>
      </c>
    </row>
    <row r="11930" spans="1:11" ht="15" customHeight="1" x14ac:dyDescent="0.25">
      <c r="A11930" s="93" t="s">
        <v>3907</v>
      </c>
      <c r="B11930" s="93"/>
      <c r="C11930" s="93"/>
      <c r="D11930" s="94" t="s">
        <v>3</v>
      </c>
      <c r="E11930" s="94"/>
      <c r="F11930" s="23" t="s">
        <v>4</v>
      </c>
      <c r="G11930" s="94" t="s">
        <v>3894</v>
      </c>
      <c r="H11930" s="94"/>
      <c r="I11930" s="94" t="s">
        <v>3895</v>
      </c>
      <c r="J11930" s="94"/>
      <c r="K11930" s="23" t="s">
        <v>3896</v>
      </c>
    </row>
    <row r="11931" spans="1:11" ht="15" customHeight="1" x14ac:dyDescent="0.25">
      <c r="A11931" s="24" t="s">
        <v>3971</v>
      </c>
      <c r="B11931" s="95" t="s">
        <v>3972</v>
      </c>
      <c r="C11931" s="95"/>
      <c r="D11931" s="96" t="s">
        <v>20</v>
      </c>
      <c r="E11931" s="96"/>
      <c r="F11931" s="24" t="s">
        <v>2056</v>
      </c>
      <c r="G11931" s="97">
        <v>7.22E-2</v>
      </c>
      <c r="H11931" s="97"/>
      <c r="I11931" s="98">
        <v>32.69</v>
      </c>
      <c r="J11931" s="98"/>
      <c r="K11931" s="27">
        <f>TRUNC(TRUNC(G11931,8)*I11931,2)</f>
        <v>2.36</v>
      </c>
    </row>
    <row r="11932" spans="1:11" ht="15" customHeight="1" x14ac:dyDescent="0.25">
      <c r="A11932" s="24" t="s">
        <v>3910</v>
      </c>
      <c r="B11932" s="95" t="s">
        <v>3911</v>
      </c>
      <c r="C11932" s="95"/>
      <c r="D11932" s="96" t="s">
        <v>20</v>
      </c>
      <c r="E11932" s="96"/>
      <c r="F11932" s="24" t="s">
        <v>2056</v>
      </c>
      <c r="G11932" s="97">
        <v>0.44790000000000002</v>
      </c>
      <c r="H11932" s="97"/>
      <c r="I11932" s="98">
        <v>24.94</v>
      </c>
      <c r="J11932" s="98"/>
      <c r="K11932" s="27">
        <f>TRUNC(TRUNC(G11932,8)*I11932,2)</f>
        <v>11.17</v>
      </c>
    </row>
    <row r="11933" spans="1:11" ht="18" customHeight="1" x14ac:dyDescent="0.25">
      <c r="A11933" s="9"/>
      <c r="B11933" s="9"/>
      <c r="C11933" s="9"/>
      <c r="D11933" s="9"/>
      <c r="E11933" s="9"/>
      <c r="F11933" s="9"/>
      <c r="G11933" s="91" t="s">
        <v>3912</v>
      </c>
      <c r="H11933" s="91"/>
      <c r="I11933" s="91"/>
      <c r="J11933" s="91"/>
      <c r="K11933" s="28">
        <f>SUM(K11931:K11932)</f>
        <v>13.53</v>
      </c>
    </row>
    <row r="11934" spans="1:11" ht="15" customHeight="1" x14ac:dyDescent="0.25">
      <c r="A11934" s="9"/>
      <c r="B11934" s="9"/>
      <c r="C11934" s="9"/>
      <c r="D11934" s="9"/>
      <c r="E11934" s="9"/>
      <c r="F11934" s="9"/>
      <c r="G11934" s="92" t="s">
        <v>3913</v>
      </c>
      <c r="H11934" s="92"/>
      <c r="I11934" s="92"/>
      <c r="J11934" s="92"/>
      <c r="K11934" s="29">
        <f>ROUND(SUM(K11929,K11933),2)</f>
        <v>114.41</v>
      </c>
    </row>
    <row r="11935" spans="1:11" ht="9.9499999999999993" customHeight="1" x14ac:dyDescent="0.25">
      <c r="A11935" s="9"/>
      <c r="B11935" s="9"/>
      <c r="C11935" s="9"/>
      <c r="D11935" s="9"/>
      <c r="E11935" s="9"/>
      <c r="F11935" s="9"/>
      <c r="G11935" s="100"/>
      <c r="H11935" s="100"/>
      <c r="I11935" s="100"/>
      <c r="J11935" s="100"/>
      <c r="K11935" s="100"/>
    </row>
    <row r="11936" spans="1:11" ht="20.100000000000001" customHeight="1" x14ac:dyDescent="0.25">
      <c r="A11936" s="99" t="s">
        <v>3033</v>
      </c>
      <c r="B11936" s="99"/>
      <c r="C11936" s="99"/>
      <c r="D11936" s="99"/>
      <c r="E11936" s="99"/>
      <c r="F11936" s="99"/>
      <c r="G11936" s="99"/>
      <c r="H11936" s="99"/>
      <c r="I11936" s="99"/>
      <c r="J11936" s="99"/>
      <c r="K11936" s="99"/>
    </row>
    <row r="11937" spans="1:11" ht="15" customHeight="1" x14ac:dyDescent="0.25">
      <c r="A11937" s="93" t="s">
        <v>3916</v>
      </c>
      <c r="B11937" s="93"/>
      <c r="C11937" s="93"/>
      <c r="D11937" s="94" t="s">
        <v>3</v>
      </c>
      <c r="E11937" s="94"/>
      <c r="F11937" s="23" t="s">
        <v>4</v>
      </c>
      <c r="G11937" s="94" t="s">
        <v>3894</v>
      </c>
      <c r="H11937" s="94"/>
      <c r="I11937" s="94" t="s">
        <v>3895</v>
      </c>
      <c r="J11937" s="94"/>
      <c r="K11937" s="23" t="s">
        <v>3896</v>
      </c>
    </row>
    <row r="11938" spans="1:11" ht="38.1" customHeight="1" x14ac:dyDescent="0.25">
      <c r="A11938" s="24" t="s">
        <v>3973</v>
      </c>
      <c r="B11938" s="95" t="s">
        <v>3974</v>
      </c>
      <c r="C11938" s="95"/>
      <c r="D11938" s="96" t="s">
        <v>20</v>
      </c>
      <c r="E11938" s="96"/>
      <c r="F11938" s="24" t="s">
        <v>3936</v>
      </c>
      <c r="G11938" s="97">
        <v>6.3E-3</v>
      </c>
      <c r="H11938" s="97"/>
      <c r="I11938" s="98">
        <v>94.61</v>
      </c>
      <c r="J11938" s="98"/>
      <c r="K11938" s="27">
        <f>TRUNC(TRUNC(G11938,8)*I11938,2)</f>
        <v>0.59</v>
      </c>
    </row>
    <row r="11939" spans="1:11" ht="38.1" customHeight="1" x14ac:dyDescent="0.25">
      <c r="A11939" s="24" t="s">
        <v>3975</v>
      </c>
      <c r="B11939" s="95" t="s">
        <v>3976</v>
      </c>
      <c r="C11939" s="95"/>
      <c r="D11939" s="96" t="s">
        <v>20</v>
      </c>
      <c r="E11939" s="96"/>
      <c r="F11939" s="24" t="s">
        <v>30</v>
      </c>
      <c r="G11939" s="97">
        <v>1.0200000000000001E-2</v>
      </c>
      <c r="H11939" s="97"/>
      <c r="I11939" s="98">
        <v>370.94</v>
      </c>
      <c r="J11939" s="98"/>
      <c r="K11939" s="27">
        <f>TRUNC(TRUNC(G11939,8)*I11939,2)</f>
        <v>3.78</v>
      </c>
    </row>
    <row r="11940" spans="1:11" ht="29.1" customHeight="1" x14ac:dyDescent="0.25">
      <c r="A11940" s="24" t="s">
        <v>3977</v>
      </c>
      <c r="B11940" s="95" t="s">
        <v>3978</v>
      </c>
      <c r="C11940" s="95"/>
      <c r="D11940" s="96" t="s">
        <v>20</v>
      </c>
      <c r="E11940" s="96"/>
      <c r="F11940" s="24" t="s">
        <v>3936</v>
      </c>
      <c r="G11940" s="97">
        <v>4.8999999999999998E-3</v>
      </c>
      <c r="H11940" s="97"/>
      <c r="I11940" s="98">
        <v>74.180000000000007</v>
      </c>
      <c r="J11940" s="98"/>
      <c r="K11940" s="27">
        <f>TRUNC(TRUNC(G11940,8)*I11940,2)</f>
        <v>0.36</v>
      </c>
    </row>
    <row r="11941" spans="1:11" ht="29.1" customHeight="1" x14ac:dyDescent="0.25">
      <c r="A11941" s="24" t="s">
        <v>3979</v>
      </c>
      <c r="B11941" s="95" t="s">
        <v>3980</v>
      </c>
      <c r="C11941" s="95"/>
      <c r="D11941" s="96" t="s">
        <v>20</v>
      </c>
      <c r="E11941" s="96"/>
      <c r="F11941" s="24" t="s">
        <v>30</v>
      </c>
      <c r="G11941" s="97">
        <v>5.5999999999999999E-3</v>
      </c>
      <c r="H11941" s="97"/>
      <c r="I11941" s="98">
        <v>166.79</v>
      </c>
      <c r="J11941" s="98"/>
      <c r="K11941" s="27">
        <f>TRUNC(TRUNC(G11941,8)*I11941,2)</f>
        <v>0.93</v>
      </c>
    </row>
    <row r="11942" spans="1:11" ht="18" customHeight="1" x14ac:dyDescent="0.25">
      <c r="A11942" s="9"/>
      <c r="B11942" s="9"/>
      <c r="C11942" s="9"/>
      <c r="D11942" s="9"/>
      <c r="E11942" s="9"/>
      <c r="F11942" s="9"/>
      <c r="G11942" s="91" t="s">
        <v>3919</v>
      </c>
      <c r="H11942" s="91"/>
      <c r="I11942" s="91"/>
      <c r="J11942" s="91"/>
      <c r="K11942" s="28">
        <f>SUM(K11938:K11941)</f>
        <v>5.66</v>
      </c>
    </row>
    <row r="11943" spans="1:11" ht="15" customHeight="1" x14ac:dyDescent="0.25">
      <c r="A11943" s="9"/>
      <c r="B11943" s="9"/>
      <c r="C11943" s="9"/>
      <c r="D11943" s="9"/>
      <c r="E11943" s="9"/>
      <c r="F11943" s="9"/>
      <c r="G11943" s="92" t="s">
        <v>3913</v>
      </c>
      <c r="H11943" s="92"/>
      <c r="I11943" s="92"/>
      <c r="J11943" s="92"/>
      <c r="K11943" s="29">
        <f>ROUND(SUM(K11942),2)</f>
        <v>5.66</v>
      </c>
    </row>
    <row r="11944" spans="1:11" ht="9.9499999999999993" customHeight="1" x14ac:dyDescent="0.25">
      <c r="A11944" s="9"/>
      <c r="B11944" s="9"/>
      <c r="C11944" s="9"/>
      <c r="D11944" s="9"/>
      <c r="E11944" s="9"/>
      <c r="F11944" s="9"/>
      <c r="G11944" s="100"/>
      <c r="H11944" s="100"/>
      <c r="I11944" s="100"/>
      <c r="J11944" s="100"/>
      <c r="K11944" s="100"/>
    </row>
    <row r="11945" spans="1:11" ht="20.100000000000001" customHeight="1" x14ac:dyDescent="0.25">
      <c r="A11945" s="99" t="s">
        <v>3034</v>
      </c>
      <c r="B11945" s="99"/>
      <c r="C11945" s="99"/>
      <c r="D11945" s="99"/>
      <c r="E11945" s="99"/>
      <c r="F11945" s="99"/>
      <c r="G11945" s="99"/>
      <c r="H11945" s="99"/>
      <c r="I11945" s="99"/>
      <c r="J11945" s="99"/>
      <c r="K11945" s="99"/>
    </row>
    <row r="11946" spans="1:11" ht="15" customHeight="1" x14ac:dyDescent="0.25">
      <c r="A11946" s="93" t="s">
        <v>3916</v>
      </c>
      <c r="B11946" s="93"/>
      <c r="C11946" s="93"/>
      <c r="D11946" s="94" t="s">
        <v>3</v>
      </c>
      <c r="E11946" s="94"/>
      <c r="F11946" s="23" t="s">
        <v>4</v>
      </c>
      <c r="G11946" s="94" t="s">
        <v>3894</v>
      </c>
      <c r="H11946" s="94"/>
      <c r="I11946" s="94" t="s">
        <v>3895</v>
      </c>
      <c r="J11946" s="94"/>
      <c r="K11946" s="23" t="s">
        <v>3896</v>
      </c>
    </row>
    <row r="11947" spans="1:11" ht="38.1" customHeight="1" x14ac:dyDescent="0.25">
      <c r="A11947" s="24" t="s">
        <v>3973</v>
      </c>
      <c r="B11947" s="95" t="s">
        <v>3974</v>
      </c>
      <c r="C11947" s="95"/>
      <c r="D11947" s="96" t="s">
        <v>20</v>
      </c>
      <c r="E11947" s="96"/>
      <c r="F11947" s="24" t="s">
        <v>3936</v>
      </c>
      <c r="G11947" s="97">
        <v>1.2999999999999999E-3</v>
      </c>
      <c r="H11947" s="97"/>
      <c r="I11947" s="98">
        <v>94.61</v>
      </c>
      <c r="J11947" s="98"/>
      <c r="K11947" s="27">
        <f>TRUNC(TRUNC(G11947,8)*I11947,2)</f>
        <v>0.12</v>
      </c>
    </row>
    <row r="11948" spans="1:11" ht="38.1" customHeight="1" x14ac:dyDescent="0.25">
      <c r="A11948" s="24" t="s">
        <v>3975</v>
      </c>
      <c r="B11948" s="95" t="s">
        <v>3976</v>
      </c>
      <c r="C11948" s="95"/>
      <c r="D11948" s="96" t="s">
        <v>20</v>
      </c>
      <c r="E11948" s="96"/>
      <c r="F11948" s="24" t="s">
        <v>30</v>
      </c>
      <c r="G11948" s="97">
        <v>3.0999999999999999E-3</v>
      </c>
      <c r="H11948" s="97"/>
      <c r="I11948" s="98">
        <v>370.94</v>
      </c>
      <c r="J11948" s="98"/>
      <c r="K11948" s="27">
        <f>TRUNC(TRUNC(G11948,8)*I11948,2)</f>
        <v>1.1399999999999999</v>
      </c>
    </row>
    <row r="11949" spans="1:11" ht="18" customHeight="1" x14ac:dyDescent="0.25">
      <c r="A11949" s="9"/>
      <c r="B11949" s="9"/>
      <c r="C11949" s="9"/>
      <c r="D11949" s="9"/>
      <c r="E11949" s="9"/>
      <c r="F11949" s="9"/>
      <c r="G11949" s="91" t="s">
        <v>3919</v>
      </c>
      <c r="H11949" s="91"/>
      <c r="I11949" s="91"/>
      <c r="J11949" s="91"/>
      <c r="K11949" s="28">
        <f>SUM(K11947:K11948)</f>
        <v>1.2599999999999998</v>
      </c>
    </row>
    <row r="11950" spans="1:11" ht="15" customHeight="1" x14ac:dyDescent="0.25">
      <c r="A11950" s="9"/>
      <c r="B11950" s="9"/>
      <c r="C11950" s="9"/>
      <c r="D11950" s="9"/>
      <c r="E11950" s="9"/>
      <c r="F11950" s="9"/>
      <c r="G11950" s="92" t="s">
        <v>3913</v>
      </c>
      <c r="H11950" s="92"/>
      <c r="I11950" s="92"/>
      <c r="J11950" s="92"/>
      <c r="K11950" s="29">
        <f>ROUND(SUM(K11949),2)</f>
        <v>1.26</v>
      </c>
    </row>
    <row r="11951" spans="1:11" ht="9.9499999999999993" customHeight="1" x14ac:dyDescent="0.25">
      <c r="A11951" s="9"/>
      <c r="B11951" s="9"/>
      <c r="C11951" s="9"/>
      <c r="D11951" s="9"/>
      <c r="E11951" s="9"/>
      <c r="F11951" s="9"/>
      <c r="G11951" s="100"/>
      <c r="H11951" s="100"/>
      <c r="I11951" s="100"/>
      <c r="J11951" s="100"/>
      <c r="K11951" s="100"/>
    </row>
    <row r="11952" spans="1:11" ht="20.100000000000001" customHeight="1" x14ac:dyDescent="0.25">
      <c r="A11952" s="99" t="s">
        <v>3035</v>
      </c>
      <c r="B11952" s="99"/>
      <c r="C11952" s="99"/>
      <c r="D11952" s="99"/>
      <c r="E11952" s="99"/>
      <c r="F11952" s="99"/>
      <c r="G11952" s="99"/>
      <c r="H11952" s="99"/>
      <c r="I11952" s="99"/>
      <c r="J11952" s="99"/>
      <c r="K11952" s="99"/>
    </row>
    <row r="11953" spans="1:11" ht="15" customHeight="1" x14ac:dyDescent="0.25">
      <c r="A11953" s="93" t="s">
        <v>3916</v>
      </c>
      <c r="B11953" s="93"/>
      <c r="C11953" s="93"/>
      <c r="D11953" s="94" t="s">
        <v>3</v>
      </c>
      <c r="E11953" s="94"/>
      <c r="F11953" s="23" t="s">
        <v>4</v>
      </c>
      <c r="G11953" s="94" t="s">
        <v>3894</v>
      </c>
      <c r="H11953" s="94"/>
      <c r="I11953" s="94" t="s">
        <v>3895</v>
      </c>
      <c r="J11953" s="94"/>
      <c r="K11953" s="23" t="s">
        <v>3896</v>
      </c>
    </row>
    <row r="11954" spans="1:11" ht="38.1" customHeight="1" x14ac:dyDescent="0.25">
      <c r="A11954" s="24" t="s">
        <v>3973</v>
      </c>
      <c r="B11954" s="95" t="s">
        <v>3974</v>
      </c>
      <c r="C11954" s="95"/>
      <c r="D11954" s="96" t="s">
        <v>20</v>
      </c>
      <c r="E11954" s="96"/>
      <c r="F11954" s="24" t="s">
        <v>3936</v>
      </c>
      <c r="G11954" s="97">
        <v>5.0000000000000001E-4</v>
      </c>
      <c r="H11954" s="97"/>
      <c r="I11954" s="98">
        <v>94.61</v>
      </c>
      <c r="J11954" s="98"/>
      <c r="K11954" s="27">
        <f>TRUNC(TRUNC(G11954,8)*I11954,2)</f>
        <v>0.04</v>
      </c>
    </row>
    <row r="11955" spans="1:11" ht="38.1" customHeight="1" x14ac:dyDescent="0.25">
      <c r="A11955" s="24" t="s">
        <v>3975</v>
      </c>
      <c r="B11955" s="95" t="s">
        <v>3976</v>
      </c>
      <c r="C11955" s="95"/>
      <c r="D11955" s="96" t="s">
        <v>20</v>
      </c>
      <c r="E11955" s="96"/>
      <c r="F11955" s="24" t="s">
        <v>30</v>
      </c>
      <c r="G11955" s="97">
        <v>1.1999999999999999E-3</v>
      </c>
      <c r="H11955" s="97"/>
      <c r="I11955" s="98">
        <v>370.94</v>
      </c>
      <c r="J11955" s="98"/>
      <c r="K11955" s="27">
        <f>TRUNC(TRUNC(G11955,8)*I11955,2)</f>
        <v>0.44</v>
      </c>
    </row>
    <row r="11956" spans="1:11" ht="18" customHeight="1" x14ac:dyDescent="0.25">
      <c r="A11956" s="9"/>
      <c r="B11956" s="9"/>
      <c r="C11956" s="9"/>
      <c r="D11956" s="9"/>
      <c r="E11956" s="9"/>
      <c r="F11956" s="9"/>
      <c r="G11956" s="91" t="s">
        <v>3919</v>
      </c>
      <c r="H11956" s="91"/>
      <c r="I11956" s="91"/>
      <c r="J11956" s="91"/>
      <c r="K11956" s="28">
        <f>SUM(K11954:K11955)</f>
        <v>0.48</v>
      </c>
    </row>
    <row r="11957" spans="1:11" ht="15" customHeight="1" x14ac:dyDescent="0.25">
      <c r="A11957" s="9"/>
      <c r="B11957" s="9"/>
      <c r="C11957" s="9"/>
      <c r="D11957" s="9"/>
      <c r="E11957" s="9"/>
      <c r="F11957" s="9"/>
      <c r="G11957" s="92" t="s">
        <v>3913</v>
      </c>
      <c r="H11957" s="92"/>
      <c r="I11957" s="92"/>
      <c r="J11957" s="92"/>
      <c r="K11957" s="29">
        <f>ROUND(SUM(K11956),2)</f>
        <v>0.48</v>
      </c>
    </row>
    <row r="11958" spans="1:11" ht="9.9499999999999993" customHeight="1" x14ac:dyDescent="0.25">
      <c r="A11958" s="9"/>
      <c r="B11958" s="9"/>
      <c r="C11958" s="9"/>
      <c r="D11958" s="9"/>
      <c r="E11958" s="9"/>
      <c r="F11958" s="9"/>
      <c r="G11958" s="100"/>
      <c r="H11958" s="100"/>
      <c r="I11958" s="100"/>
      <c r="J11958" s="100"/>
      <c r="K11958" s="100"/>
    </row>
    <row r="11959" spans="1:11" ht="20.100000000000001" customHeight="1" x14ac:dyDescent="0.25">
      <c r="A11959" s="99" t="s">
        <v>3036</v>
      </c>
      <c r="B11959" s="99"/>
      <c r="C11959" s="99"/>
      <c r="D11959" s="99"/>
      <c r="E11959" s="99"/>
      <c r="F11959" s="99"/>
      <c r="G11959" s="99"/>
      <c r="H11959" s="99"/>
      <c r="I11959" s="99"/>
      <c r="J11959" s="99"/>
      <c r="K11959" s="99"/>
    </row>
    <row r="11960" spans="1:11" ht="15" customHeight="1" x14ac:dyDescent="0.25">
      <c r="A11960" s="93" t="s">
        <v>3981</v>
      </c>
      <c r="B11960" s="93"/>
      <c r="C11960" s="93"/>
      <c r="D11960" s="94" t="s">
        <v>3</v>
      </c>
      <c r="E11960" s="94"/>
      <c r="F11960" s="23" t="s">
        <v>4</v>
      </c>
      <c r="G11960" s="94" t="s">
        <v>3894</v>
      </c>
      <c r="H11960" s="94"/>
      <c r="I11960" s="94" t="s">
        <v>3895</v>
      </c>
      <c r="J11960" s="94"/>
      <c r="K11960" s="23" t="s">
        <v>3896</v>
      </c>
    </row>
    <row r="11961" spans="1:11" ht="21" customHeight="1" x14ac:dyDescent="0.25">
      <c r="A11961" s="24" t="s">
        <v>70</v>
      </c>
      <c r="B11961" s="95" t="s">
        <v>3982</v>
      </c>
      <c r="C11961" s="95"/>
      <c r="D11961" s="96" t="s">
        <v>25</v>
      </c>
      <c r="E11961" s="96"/>
      <c r="F11961" s="24" t="s">
        <v>61</v>
      </c>
      <c r="G11961" s="97">
        <v>1</v>
      </c>
      <c r="H11961" s="97"/>
      <c r="I11961" s="98">
        <v>28.42</v>
      </c>
      <c r="J11961" s="98"/>
      <c r="K11961" s="27">
        <f>ROUND(ROUND(G11961,8)*I11961,2)</f>
        <v>28.42</v>
      </c>
    </row>
    <row r="11962" spans="1:11" ht="15" customHeight="1" x14ac:dyDescent="0.25">
      <c r="A11962" s="9"/>
      <c r="B11962" s="9"/>
      <c r="C11962" s="9"/>
      <c r="D11962" s="9"/>
      <c r="E11962" s="9"/>
      <c r="F11962" s="9"/>
      <c r="G11962" s="91" t="s">
        <v>3983</v>
      </c>
      <c r="H11962" s="91"/>
      <c r="I11962" s="91"/>
      <c r="J11962" s="91"/>
      <c r="K11962" s="28">
        <f>SUM(K11961:K11961)</f>
        <v>28.42</v>
      </c>
    </row>
    <row r="11963" spans="1:11" ht="15" customHeight="1" x14ac:dyDescent="0.25">
      <c r="A11963" s="9"/>
      <c r="B11963" s="9"/>
      <c r="C11963" s="9"/>
      <c r="D11963" s="9"/>
      <c r="E11963" s="9"/>
      <c r="F11963" s="9"/>
      <c r="G11963" s="92" t="s">
        <v>3913</v>
      </c>
      <c r="H11963" s="92"/>
      <c r="I11963" s="92"/>
      <c r="J11963" s="92"/>
      <c r="K11963" s="29">
        <f>ROUND(SUM(K11962),2)</f>
        <v>28.42</v>
      </c>
    </row>
    <row r="11964" spans="1:11" ht="9.9499999999999993" customHeight="1" x14ac:dyDescent="0.25">
      <c r="A11964" s="9"/>
      <c r="B11964" s="9"/>
      <c r="C11964" s="9"/>
      <c r="D11964" s="9"/>
      <c r="E11964" s="9"/>
      <c r="F11964" s="9"/>
      <c r="G11964" s="100"/>
      <c r="H11964" s="100"/>
      <c r="I11964" s="100"/>
      <c r="J11964" s="100"/>
      <c r="K11964" s="100"/>
    </row>
    <row r="11965" spans="1:11" ht="20.100000000000001" customHeight="1" x14ac:dyDescent="0.25">
      <c r="A11965" s="99" t="s">
        <v>3037</v>
      </c>
      <c r="B11965" s="99"/>
      <c r="C11965" s="99"/>
      <c r="D11965" s="99"/>
      <c r="E11965" s="99"/>
      <c r="F11965" s="99"/>
      <c r="G11965" s="99"/>
      <c r="H11965" s="99"/>
      <c r="I11965" s="99"/>
      <c r="J11965" s="99"/>
      <c r="K11965" s="99"/>
    </row>
    <row r="11966" spans="1:11" ht="15" customHeight="1" x14ac:dyDescent="0.25">
      <c r="A11966" s="93" t="s">
        <v>3916</v>
      </c>
      <c r="B11966" s="93"/>
      <c r="C11966" s="93"/>
      <c r="D11966" s="94" t="s">
        <v>3</v>
      </c>
      <c r="E11966" s="94"/>
      <c r="F11966" s="23" t="s">
        <v>4</v>
      </c>
      <c r="G11966" s="94" t="s">
        <v>3894</v>
      </c>
      <c r="H11966" s="94"/>
      <c r="I11966" s="94" t="s">
        <v>3895</v>
      </c>
      <c r="J11966" s="94"/>
      <c r="K11966" s="23" t="s">
        <v>3896</v>
      </c>
    </row>
    <row r="11967" spans="1:11" ht="38.1" customHeight="1" x14ac:dyDescent="0.25">
      <c r="A11967" s="24" t="s">
        <v>3973</v>
      </c>
      <c r="B11967" s="95" t="s">
        <v>3974</v>
      </c>
      <c r="C11967" s="95"/>
      <c r="D11967" s="96" t="s">
        <v>20</v>
      </c>
      <c r="E11967" s="96"/>
      <c r="F11967" s="24" t="s">
        <v>3936</v>
      </c>
      <c r="G11967" s="97">
        <v>1.2999999999999999E-3</v>
      </c>
      <c r="H11967" s="97"/>
      <c r="I11967" s="98">
        <v>94.61</v>
      </c>
      <c r="J11967" s="98"/>
      <c r="K11967" s="27">
        <f>TRUNC(TRUNC(G11967,8)*I11967,2)</f>
        <v>0.12</v>
      </c>
    </row>
    <row r="11968" spans="1:11" ht="38.1" customHeight="1" x14ac:dyDescent="0.25">
      <c r="A11968" s="24" t="s">
        <v>3975</v>
      </c>
      <c r="B11968" s="95" t="s">
        <v>3976</v>
      </c>
      <c r="C11968" s="95"/>
      <c r="D11968" s="96" t="s">
        <v>20</v>
      </c>
      <c r="E11968" s="96"/>
      <c r="F11968" s="24" t="s">
        <v>30</v>
      </c>
      <c r="G11968" s="97">
        <v>3.0999999999999999E-3</v>
      </c>
      <c r="H11968" s="97"/>
      <c r="I11968" s="98">
        <v>370.94</v>
      </c>
      <c r="J11968" s="98"/>
      <c r="K11968" s="27">
        <f>TRUNC(TRUNC(G11968,8)*I11968,2)</f>
        <v>1.1399999999999999</v>
      </c>
    </row>
    <row r="11969" spans="1:11" ht="18" customHeight="1" x14ac:dyDescent="0.25">
      <c r="A11969" s="9"/>
      <c r="B11969" s="9"/>
      <c r="C11969" s="9"/>
      <c r="D11969" s="9"/>
      <c r="E11969" s="9"/>
      <c r="F11969" s="9"/>
      <c r="G11969" s="91" t="s">
        <v>3919</v>
      </c>
      <c r="H11969" s="91"/>
      <c r="I11969" s="91"/>
      <c r="J11969" s="91"/>
      <c r="K11969" s="28">
        <f>SUM(K11967:K11968)</f>
        <v>1.2599999999999998</v>
      </c>
    </row>
    <row r="11970" spans="1:11" ht="15" customHeight="1" x14ac:dyDescent="0.25">
      <c r="A11970" s="9"/>
      <c r="B11970" s="9"/>
      <c r="C11970" s="9"/>
      <c r="D11970" s="9"/>
      <c r="E11970" s="9"/>
      <c r="F11970" s="9"/>
      <c r="G11970" s="92" t="s">
        <v>3913</v>
      </c>
      <c r="H11970" s="92"/>
      <c r="I11970" s="92"/>
      <c r="J11970" s="92"/>
      <c r="K11970" s="29">
        <f>ROUND(SUM(K11969),2)</f>
        <v>1.26</v>
      </c>
    </row>
    <row r="11971" spans="1:11" ht="9.9499999999999993" customHeight="1" x14ac:dyDescent="0.25">
      <c r="A11971" s="9"/>
      <c r="B11971" s="9"/>
      <c r="C11971" s="9"/>
      <c r="D11971" s="9"/>
      <c r="E11971" s="9"/>
      <c r="F11971" s="9"/>
      <c r="G11971" s="100"/>
      <c r="H11971" s="100"/>
      <c r="I11971" s="100"/>
      <c r="J11971" s="100"/>
      <c r="K11971" s="100"/>
    </row>
    <row r="11972" spans="1:11" ht="20.100000000000001" customHeight="1" x14ac:dyDescent="0.25">
      <c r="A11972" s="99" t="s">
        <v>3038</v>
      </c>
      <c r="B11972" s="99"/>
      <c r="C11972" s="99"/>
      <c r="D11972" s="99"/>
      <c r="E11972" s="99"/>
      <c r="F11972" s="99"/>
      <c r="G11972" s="99"/>
      <c r="H11972" s="99"/>
      <c r="I11972" s="99"/>
      <c r="J11972" s="99"/>
      <c r="K11972" s="99"/>
    </row>
    <row r="11973" spans="1:11" ht="12.95" customHeight="1" x14ac:dyDescent="0.25">
      <c r="A11973" s="107" t="s">
        <v>3984</v>
      </c>
      <c r="B11973" s="107"/>
      <c r="C11973" s="107"/>
      <c r="D11973" s="108" t="s">
        <v>3985</v>
      </c>
      <c r="E11973" s="87" t="s">
        <v>3986</v>
      </c>
      <c r="F11973" s="87"/>
      <c r="G11973" s="87" t="s">
        <v>3987</v>
      </c>
      <c r="H11973" s="87"/>
      <c r="I11973" s="87"/>
      <c r="J11973" s="87"/>
      <c r="K11973" s="87" t="s">
        <v>3988</v>
      </c>
    </row>
    <row r="11974" spans="1:11" ht="12" customHeight="1" x14ac:dyDescent="0.25">
      <c r="A11974" s="107"/>
      <c r="B11974" s="107"/>
      <c r="C11974" s="107"/>
      <c r="D11974" s="108"/>
      <c r="E11974" s="23" t="s">
        <v>3989</v>
      </c>
      <c r="F11974" s="23" t="s">
        <v>3990</v>
      </c>
      <c r="G11974" s="94" t="s">
        <v>3989</v>
      </c>
      <c r="H11974" s="94"/>
      <c r="I11974" s="94" t="s">
        <v>3990</v>
      </c>
      <c r="J11974" s="94"/>
      <c r="K11974" s="87"/>
    </row>
    <row r="11975" spans="1:11" ht="15" customHeight="1" x14ac:dyDescent="0.25">
      <c r="A11975" s="6" t="s">
        <v>3991</v>
      </c>
      <c r="B11975" s="104" t="s">
        <v>3992</v>
      </c>
      <c r="C11975" s="104"/>
      <c r="D11975" s="31">
        <v>1</v>
      </c>
      <c r="E11975" s="32">
        <v>0.34</v>
      </c>
      <c r="F11975" s="32">
        <v>0.66</v>
      </c>
      <c r="G11975" s="105">
        <v>355.46550000000002</v>
      </c>
      <c r="H11975" s="105"/>
      <c r="I11975" s="105">
        <v>95.872399999999999</v>
      </c>
      <c r="J11975" s="105"/>
      <c r="K11975" s="33">
        <f>ROUND(D11975*(ROUND(E11975*G11975,4)+ROUND(F11975*I11975,4)),4)</f>
        <v>184.13409999999999</v>
      </c>
    </row>
    <row r="11976" spans="1:11" ht="15" customHeight="1" x14ac:dyDescent="0.25">
      <c r="A11976" s="6" t="s">
        <v>3993</v>
      </c>
      <c r="B11976" s="104" t="s">
        <v>3994</v>
      </c>
      <c r="C11976" s="104"/>
      <c r="D11976" s="31">
        <v>1</v>
      </c>
      <c r="E11976" s="32">
        <v>1</v>
      </c>
      <c r="F11976" s="32">
        <v>0</v>
      </c>
      <c r="G11976" s="105">
        <v>365.3972</v>
      </c>
      <c r="H11976" s="105"/>
      <c r="I11976" s="105">
        <v>147.8879</v>
      </c>
      <c r="J11976" s="105"/>
      <c r="K11976" s="33">
        <f>ROUND(D11976*(ROUND(E11976*G11976,4)+ROUND(F11976*I11976,4)),4)</f>
        <v>365.3972</v>
      </c>
    </row>
    <row r="11977" spans="1:11" ht="15" customHeight="1" x14ac:dyDescent="0.25">
      <c r="A11977" s="6" t="s">
        <v>3995</v>
      </c>
      <c r="B11977" s="104" t="s">
        <v>3996</v>
      </c>
      <c r="C11977" s="104"/>
      <c r="D11977" s="31">
        <v>1</v>
      </c>
      <c r="E11977" s="32">
        <v>0.97</v>
      </c>
      <c r="F11977" s="32">
        <v>0.03</v>
      </c>
      <c r="G11977" s="105">
        <v>324.64210000000003</v>
      </c>
      <c r="H11977" s="105"/>
      <c r="I11977" s="105">
        <v>159.20740000000001</v>
      </c>
      <c r="J11977" s="105"/>
      <c r="K11977" s="33">
        <f>ROUND(D11977*(ROUND(E11977*G11977,4)+ROUND(F11977*I11977,4)),4)</f>
        <v>319.67899999999997</v>
      </c>
    </row>
    <row r="11978" spans="1:11" ht="15.95" customHeight="1" x14ac:dyDescent="0.25">
      <c r="A11978" s="6" t="s">
        <v>3997</v>
      </c>
      <c r="B11978" s="104" t="s">
        <v>3998</v>
      </c>
      <c r="C11978" s="104"/>
      <c r="D11978" s="31">
        <v>1</v>
      </c>
      <c r="E11978" s="32">
        <v>0.79</v>
      </c>
      <c r="F11978" s="32">
        <v>0.21</v>
      </c>
      <c r="G11978" s="105">
        <v>284.72230000000002</v>
      </c>
      <c r="H11978" s="105"/>
      <c r="I11978" s="105">
        <v>125.70480000000001</v>
      </c>
      <c r="J11978" s="105"/>
      <c r="K11978" s="33">
        <f>ROUND(D11978*(ROUND(E11978*G11978,4)+ROUND(F11978*I11978,4)),4)</f>
        <v>251.32859999999999</v>
      </c>
    </row>
    <row r="11979" spans="1:11" ht="15" customHeight="1" x14ac:dyDescent="0.25">
      <c r="A11979" s="1"/>
      <c r="B11979" s="1"/>
      <c r="C11979" s="1"/>
      <c r="D11979" s="1"/>
      <c r="E11979" s="1"/>
      <c r="F11979" s="1"/>
      <c r="G11979" s="85" t="s">
        <v>3999</v>
      </c>
      <c r="H11979" s="85"/>
      <c r="I11979" s="85"/>
      <c r="J11979" s="85"/>
      <c r="K11979" s="34">
        <f>SUM(K11974:K11978)</f>
        <v>1120.5389</v>
      </c>
    </row>
    <row r="11980" spans="1:11" ht="20.100000000000001" customHeight="1" x14ac:dyDescent="0.25">
      <c r="A11980" s="106" t="s">
        <v>4000</v>
      </c>
      <c r="B11980" s="106"/>
      <c r="C11980" s="106"/>
      <c r="D11980" s="106"/>
      <c r="E11980" s="106"/>
      <c r="F11980" s="2" t="s">
        <v>4</v>
      </c>
      <c r="G11980" s="87" t="s">
        <v>4001</v>
      </c>
      <c r="H11980" s="87"/>
      <c r="I11980" s="87" t="s">
        <v>4002</v>
      </c>
      <c r="J11980" s="87"/>
      <c r="K11980" s="2" t="s">
        <v>3988</v>
      </c>
    </row>
    <row r="11981" spans="1:11" ht="15" customHeight="1" x14ac:dyDescent="0.25">
      <c r="A11981" s="6" t="s">
        <v>4003</v>
      </c>
      <c r="B11981" s="101" t="s">
        <v>4004</v>
      </c>
      <c r="C11981" s="101"/>
      <c r="D11981" s="101"/>
      <c r="E11981" s="101"/>
      <c r="F11981" s="6" t="s">
        <v>3940</v>
      </c>
      <c r="G11981" s="114">
        <v>1</v>
      </c>
      <c r="H11981" s="114"/>
      <c r="I11981" s="115">
        <v>22.527200000000001</v>
      </c>
      <c r="J11981" s="115"/>
      <c r="K11981" s="35">
        <f>ROUND(ROUND(G11981,5)*I11981,4)</f>
        <v>22.527200000000001</v>
      </c>
    </row>
    <row r="11982" spans="1:11" ht="15" customHeight="1" x14ac:dyDescent="0.25">
      <c r="A11982" s="1"/>
      <c r="B11982" s="1"/>
      <c r="C11982" s="1"/>
      <c r="D11982" s="1"/>
      <c r="E11982" s="1"/>
      <c r="F11982" s="1"/>
      <c r="G11982" s="85" t="s">
        <v>4005</v>
      </c>
      <c r="H11982" s="85"/>
      <c r="I11982" s="85"/>
      <c r="J11982" s="85"/>
      <c r="K11982" s="36">
        <f>SUM(K11981:K11981)</f>
        <v>22.527200000000001</v>
      </c>
    </row>
    <row r="11983" spans="1:11" ht="15" customHeight="1" x14ac:dyDescent="0.25">
      <c r="A11983" s="9"/>
      <c r="B11983" s="9"/>
      <c r="C11983" s="9"/>
      <c r="D11983" s="9"/>
      <c r="E11983" s="9"/>
      <c r="F11983" s="9"/>
      <c r="G11983" s="92" t="s">
        <v>4006</v>
      </c>
      <c r="H11983" s="92"/>
      <c r="I11983" s="92"/>
      <c r="J11983" s="92"/>
      <c r="K11983" s="33">
        <f>SUM(K11979,K11982)</f>
        <v>1143.0661</v>
      </c>
    </row>
    <row r="11984" spans="1:11" ht="15" customHeight="1" x14ac:dyDescent="0.25">
      <c r="A11984" s="9"/>
      <c r="B11984" s="9"/>
      <c r="C11984" s="9"/>
      <c r="D11984" s="9"/>
      <c r="E11984" s="9"/>
      <c r="F11984" s="9"/>
      <c r="G11984" s="92" t="s">
        <v>4007</v>
      </c>
      <c r="H11984" s="92"/>
      <c r="I11984" s="92"/>
      <c r="J11984" s="92"/>
      <c r="K11984" s="37">
        <v>113.18</v>
      </c>
    </row>
    <row r="11985" spans="1:11" ht="15" customHeight="1" x14ac:dyDescent="0.25">
      <c r="A11985" s="9"/>
      <c r="B11985" s="9"/>
      <c r="C11985" s="9"/>
      <c r="D11985" s="9"/>
      <c r="E11985" s="9"/>
      <c r="F11985" s="9"/>
      <c r="G11985" s="92" t="s">
        <v>4008</v>
      </c>
      <c r="H11985" s="92"/>
      <c r="I11985" s="92"/>
      <c r="J11985" s="92"/>
      <c r="K11985" s="33">
        <f>ROUND(K11983/K11984,4)</f>
        <v>10.099500000000001</v>
      </c>
    </row>
    <row r="11986" spans="1:11" ht="15" customHeight="1" x14ac:dyDescent="0.25">
      <c r="A11986" s="9"/>
      <c r="B11986" s="9"/>
      <c r="C11986" s="9"/>
      <c r="D11986" s="9"/>
      <c r="E11986" s="9"/>
      <c r="F11986" s="9"/>
      <c r="G11986" s="92" t="s">
        <v>4009</v>
      </c>
      <c r="H11986" s="92"/>
      <c r="I11986" s="92"/>
      <c r="J11986" s="92"/>
      <c r="K11986" s="33">
        <f>ROUND(K11985*0.00746,4)</f>
        <v>7.5300000000000006E-2</v>
      </c>
    </row>
    <row r="11987" spans="1:11" ht="20.100000000000001" customHeight="1" x14ac:dyDescent="0.25">
      <c r="A11987" s="106" t="s">
        <v>4010</v>
      </c>
      <c r="B11987" s="106"/>
      <c r="C11987" s="106"/>
      <c r="D11987" s="106"/>
      <c r="E11987" s="106"/>
      <c r="F11987" s="2" t="s">
        <v>4</v>
      </c>
      <c r="G11987" s="87" t="s">
        <v>4001</v>
      </c>
      <c r="H11987" s="87"/>
      <c r="I11987" s="87" t="s">
        <v>3895</v>
      </c>
      <c r="J11987" s="87"/>
      <c r="K11987" s="2" t="s">
        <v>4011</v>
      </c>
    </row>
    <row r="11988" spans="1:11" ht="15" customHeight="1" x14ac:dyDescent="0.25">
      <c r="A11988" s="6" t="s">
        <v>4012</v>
      </c>
      <c r="B11988" s="104" t="s">
        <v>4013</v>
      </c>
      <c r="C11988" s="104"/>
      <c r="D11988" s="104"/>
      <c r="E11988" s="104"/>
      <c r="F11988" s="6" t="s">
        <v>77</v>
      </c>
      <c r="G11988" s="113">
        <v>1</v>
      </c>
      <c r="H11988" s="113"/>
      <c r="I11988" s="105">
        <v>195.03</v>
      </c>
      <c r="J11988" s="105"/>
      <c r="K11988" s="33">
        <f>ROUND(ROUND(G11988,5)*I11988,4)</f>
        <v>195.03</v>
      </c>
    </row>
    <row r="11989" spans="1:11" ht="15" customHeight="1" x14ac:dyDescent="0.25">
      <c r="A11989" s="1"/>
      <c r="B11989" s="1"/>
      <c r="C11989" s="1"/>
      <c r="D11989" s="1"/>
      <c r="E11989" s="1"/>
      <c r="F11989" s="1"/>
      <c r="G11989" s="85" t="s">
        <v>4014</v>
      </c>
      <c r="H11989" s="85"/>
      <c r="I11989" s="85"/>
      <c r="J11989" s="85"/>
      <c r="K11989" s="34">
        <f>SUM(K11988:K11988)</f>
        <v>195.03</v>
      </c>
    </row>
    <row r="11990" spans="1:11" ht="15" customHeight="1" x14ac:dyDescent="0.25">
      <c r="A11990" s="106" t="s">
        <v>4015</v>
      </c>
      <c r="B11990" s="106"/>
      <c r="C11990" s="106"/>
      <c r="D11990" s="23" t="s">
        <v>4016</v>
      </c>
      <c r="E11990" s="94" t="s">
        <v>4017</v>
      </c>
      <c r="F11990" s="94"/>
      <c r="G11990" s="94" t="s">
        <v>4001</v>
      </c>
      <c r="H11990" s="94"/>
      <c r="I11990" s="94" t="s">
        <v>3895</v>
      </c>
      <c r="J11990" s="94"/>
      <c r="K11990" s="23" t="s">
        <v>4011</v>
      </c>
    </row>
    <row r="11991" spans="1:11" ht="20.100000000000001" customHeight="1" x14ac:dyDescent="0.25">
      <c r="A11991" s="38" t="s">
        <v>4012</v>
      </c>
      <c r="B11991" s="109" t="s">
        <v>4018</v>
      </c>
      <c r="C11991" s="109"/>
      <c r="D11991" s="38" t="s">
        <v>4019</v>
      </c>
      <c r="E11991" s="110" t="s">
        <v>4020</v>
      </c>
      <c r="F11991" s="110"/>
      <c r="G11991" s="111">
        <v>2.2000000000000002</v>
      </c>
      <c r="H11991" s="111"/>
      <c r="I11991" s="112">
        <v>3.47</v>
      </c>
      <c r="J11991" s="112"/>
      <c r="K11991" s="41">
        <f>ROUND(ROUND(G11991,5)*I11991,4)</f>
        <v>7.6340000000000003</v>
      </c>
    </row>
    <row r="11992" spans="1:11" ht="15" customHeight="1" x14ac:dyDescent="0.25">
      <c r="A11992" s="1"/>
      <c r="B11992" s="1"/>
      <c r="C11992" s="1"/>
      <c r="D11992" s="1"/>
      <c r="E11992" s="1"/>
      <c r="F11992" s="1"/>
      <c r="G11992" s="85" t="s">
        <v>4021</v>
      </c>
      <c r="H11992" s="85"/>
      <c r="I11992" s="85"/>
      <c r="J11992" s="85"/>
      <c r="K11992" s="33">
        <f>SUM(K11991:K11991)</f>
        <v>7.6340000000000003</v>
      </c>
    </row>
    <row r="11993" spans="1:11" ht="12.95" customHeight="1" x14ac:dyDescent="0.25">
      <c r="A11993" s="106" t="s">
        <v>4022</v>
      </c>
      <c r="B11993" s="106"/>
      <c r="C11993" s="94" t="s">
        <v>4023</v>
      </c>
      <c r="D11993" s="94" t="s">
        <v>5</v>
      </c>
      <c r="E11993" s="94" t="s">
        <v>4024</v>
      </c>
      <c r="F11993" s="94"/>
      <c r="G11993" s="94" t="s">
        <v>4025</v>
      </c>
      <c r="H11993" s="94"/>
      <c r="I11993" s="94" t="s">
        <v>2086</v>
      </c>
      <c r="J11993" s="94"/>
      <c r="K11993" s="94" t="s">
        <v>4011</v>
      </c>
    </row>
    <row r="11994" spans="1:11" ht="12" customHeight="1" x14ac:dyDescent="0.25">
      <c r="A11994" s="106"/>
      <c r="B11994" s="106"/>
      <c r="C11994" s="94"/>
      <c r="D11994" s="94"/>
      <c r="E11994" s="23" t="s">
        <v>2092</v>
      </c>
      <c r="F11994" s="23" t="s">
        <v>4026</v>
      </c>
      <c r="G11994" s="23" t="s">
        <v>2092</v>
      </c>
      <c r="H11994" s="23" t="s">
        <v>4026</v>
      </c>
      <c r="I11994" s="23" t="s">
        <v>2092</v>
      </c>
      <c r="J11994" s="23" t="s">
        <v>4026</v>
      </c>
      <c r="K11994" s="94"/>
    </row>
    <row r="11995" spans="1:11" ht="27.95" customHeight="1" x14ac:dyDescent="0.25">
      <c r="A11995" s="38" t="s">
        <v>4012</v>
      </c>
      <c r="B11995" s="39" t="s">
        <v>4018</v>
      </c>
      <c r="C11995" s="38" t="s">
        <v>4027</v>
      </c>
      <c r="D11995" s="40">
        <v>2.2000000000000002</v>
      </c>
      <c r="E11995" s="42">
        <v>0</v>
      </c>
      <c r="F11995" s="43">
        <v>1.25</v>
      </c>
      <c r="G11995" s="42">
        <v>0</v>
      </c>
      <c r="H11995" s="43">
        <v>1</v>
      </c>
      <c r="I11995" s="42">
        <v>0</v>
      </c>
      <c r="J11995" s="43">
        <v>0.82</v>
      </c>
      <c r="K11995" s="41">
        <f>ROUND(D11995*(ROUND(E11995*F11995,4)+ROUND(G11995*H11995,4)+ROUND(I11995*J11995,4)),4)</f>
        <v>0</v>
      </c>
    </row>
    <row r="11996" spans="1:11" ht="15" customHeight="1" x14ac:dyDescent="0.25">
      <c r="A11996" s="1"/>
      <c r="B11996" s="1"/>
      <c r="C11996" s="1"/>
      <c r="D11996" s="1"/>
      <c r="E11996" s="1"/>
      <c r="F11996" s="1"/>
      <c r="G11996" s="85" t="s">
        <v>4028</v>
      </c>
      <c r="H11996" s="85"/>
      <c r="I11996" s="85"/>
      <c r="J11996" s="85"/>
      <c r="K11996" s="33">
        <f>SUM(K11994:K11995)</f>
        <v>0</v>
      </c>
    </row>
    <row r="11997" spans="1:11" ht="15" customHeight="1" x14ac:dyDescent="0.25">
      <c r="A11997" s="9"/>
      <c r="B11997" s="9"/>
      <c r="C11997" s="9"/>
      <c r="D11997" s="9"/>
      <c r="E11997" s="9"/>
      <c r="F11997" s="9"/>
      <c r="G11997" s="92" t="s">
        <v>4029</v>
      </c>
      <c r="H11997" s="92"/>
      <c r="I11997" s="92"/>
      <c r="J11997" s="92"/>
      <c r="K11997" s="33">
        <f>SUM(K11985,K11986,K11989,K11992,K11996)</f>
        <v>212.83879999999999</v>
      </c>
    </row>
    <row r="11998" spans="1:11" ht="15" customHeight="1" x14ac:dyDescent="0.25">
      <c r="A11998" s="9"/>
      <c r="B11998" s="9"/>
      <c r="C11998" s="9"/>
      <c r="D11998" s="9"/>
      <c r="E11998" s="9"/>
      <c r="F11998" s="9"/>
      <c r="G11998" s="92" t="s">
        <v>3913</v>
      </c>
      <c r="H11998" s="92"/>
      <c r="I11998" s="92"/>
      <c r="J11998" s="92"/>
      <c r="K11998" s="29">
        <f>ROUND(SUM(K11997),2)</f>
        <v>212.84</v>
      </c>
    </row>
    <row r="11999" spans="1:11" ht="9.9499999999999993" customHeight="1" x14ac:dyDescent="0.25">
      <c r="A11999" s="9"/>
      <c r="B11999" s="9"/>
      <c r="C11999" s="9"/>
      <c r="D11999" s="9"/>
      <c r="E11999" s="9"/>
      <c r="F11999" s="9"/>
      <c r="G11999" s="100"/>
      <c r="H11999" s="100"/>
      <c r="I11999" s="100"/>
      <c r="J11999" s="100"/>
      <c r="K11999" s="100"/>
    </row>
    <row r="12000" spans="1:11" ht="20.100000000000001" customHeight="1" x14ac:dyDescent="0.25">
      <c r="A12000" s="99" t="s">
        <v>3039</v>
      </c>
      <c r="B12000" s="99"/>
      <c r="C12000" s="99"/>
      <c r="D12000" s="99"/>
      <c r="E12000" s="99"/>
      <c r="F12000" s="99"/>
      <c r="G12000" s="99"/>
      <c r="H12000" s="99"/>
      <c r="I12000" s="99"/>
      <c r="J12000" s="99"/>
      <c r="K12000" s="99"/>
    </row>
    <row r="12001" spans="1:11" ht="15" customHeight="1" x14ac:dyDescent="0.25">
      <c r="A12001" s="93" t="s">
        <v>3916</v>
      </c>
      <c r="B12001" s="93"/>
      <c r="C12001" s="93"/>
      <c r="D12001" s="94" t="s">
        <v>3</v>
      </c>
      <c r="E12001" s="94"/>
      <c r="F12001" s="23" t="s">
        <v>4</v>
      </c>
      <c r="G12001" s="94" t="s">
        <v>3894</v>
      </c>
      <c r="H12001" s="94"/>
      <c r="I12001" s="94" t="s">
        <v>3895</v>
      </c>
      <c r="J12001" s="94"/>
      <c r="K12001" s="23" t="s">
        <v>3896</v>
      </c>
    </row>
    <row r="12002" spans="1:11" ht="45.95" customHeight="1" x14ac:dyDescent="0.25">
      <c r="A12002" s="24" t="s">
        <v>3934</v>
      </c>
      <c r="B12002" s="95" t="s">
        <v>3935</v>
      </c>
      <c r="C12002" s="95"/>
      <c r="D12002" s="96" t="s">
        <v>20</v>
      </c>
      <c r="E12002" s="96"/>
      <c r="F12002" s="24" t="s">
        <v>3936</v>
      </c>
      <c r="G12002" s="97">
        <v>2.5891999999999998E-3</v>
      </c>
      <c r="H12002" s="97"/>
      <c r="I12002" s="98">
        <v>76.52</v>
      </c>
      <c r="J12002" s="98"/>
      <c r="K12002" s="27">
        <f t="shared" ref="K12002:K12007" si="92">TRUNC(TRUNC(G12002,8)*I12002,2)</f>
        <v>0.19</v>
      </c>
    </row>
    <row r="12003" spans="1:11" ht="45.95" customHeight="1" x14ac:dyDescent="0.25">
      <c r="A12003" s="24" t="s">
        <v>28</v>
      </c>
      <c r="B12003" s="95" t="s">
        <v>29</v>
      </c>
      <c r="C12003" s="95"/>
      <c r="D12003" s="96" t="s">
        <v>20</v>
      </c>
      <c r="E12003" s="96"/>
      <c r="F12003" s="24" t="s">
        <v>30</v>
      </c>
      <c r="G12003" s="97">
        <v>1.0702000000000001E-3</v>
      </c>
      <c r="H12003" s="97"/>
      <c r="I12003" s="98">
        <v>322.67</v>
      </c>
      <c r="J12003" s="98"/>
      <c r="K12003" s="27">
        <f t="shared" si="92"/>
        <v>0.34</v>
      </c>
    </row>
    <row r="12004" spans="1:11" ht="29.1" customHeight="1" x14ac:dyDescent="0.25">
      <c r="A12004" s="24" t="s">
        <v>4030</v>
      </c>
      <c r="B12004" s="95" t="s">
        <v>4031</v>
      </c>
      <c r="C12004" s="95"/>
      <c r="D12004" s="96" t="s">
        <v>20</v>
      </c>
      <c r="E12004" s="96"/>
      <c r="F12004" s="24" t="s">
        <v>3936</v>
      </c>
      <c r="G12004" s="97">
        <v>3.3568999999999999E-3</v>
      </c>
      <c r="H12004" s="97"/>
      <c r="I12004" s="98">
        <v>105.44</v>
      </c>
      <c r="J12004" s="98"/>
      <c r="K12004" s="27">
        <f t="shared" si="92"/>
        <v>0.35</v>
      </c>
    </row>
    <row r="12005" spans="1:11" ht="29.1" customHeight="1" x14ac:dyDescent="0.25">
      <c r="A12005" s="24" t="s">
        <v>4032</v>
      </c>
      <c r="B12005" s="95" t="s">
        <v>4033</v>
      </c>
      <c r="C12005" s="95"/>
      <c r="D12005" s="96" t="s">
        <v>20</v>
      </c>
      <c r="E12005" s="96"/>
      <c r="F12005" s="24" t="s">
        <v>30</v>
      </c>
      <c r="G12005" s="97">
        <v>3.0249999999999998E-4</v>
      </c>
      <c r="H12005" s="97"/>
      <c r="I12005" s="98">
        <v>265.02</v>
      </c>
      <c r="J12005" s="98"/>
      <c r="K12005" s="27">
        <f t="shared" si="92"/>
        <v>0.08</v>
      </c>
    </row>
    <row r="12006" spans="1:11" ht="38.1" customHeight="1" x14ac:dyDescent="0.25">
      <c r="A12006" s="24" t="s">
        <v>4034</v>
      </c>
      <c r="B12006" s="95" t="s">
        <v>4035</v>
      </c>
      <c r="C12006" s="95"/>
      <c r="D12006" s="96" t="s">
        <v>20</v>
      </c>
      <c r="E12006" s="96"/>
      <c r="F12006" s="24" t="s">
        <v>3936</v>
      </c>
      <c r="G12006" s="97">
        <v>2.9082999999999999E-3</v>
      </c>
      <c r="H12006" s="97"/>
      <c r="I12006" s="98">
        <v>94.54</v>
      </c>
      <c r="J12006" s="98"/>
      <c r="K12006" s="27">
        <f t="shared" si="92"/>
        <v>0.27</v>
      </c>
    </row>
    <row r="12007" spans="1:11" ht="38.1" customHeight="1" x14ac:dyDescent="0.25">
      <c r="A12007" s="24" t="s">
        <v>4036</v>
      </c>
      <c r="B12007" s="95" t="s">
        <v>4037</v>
      </c>
      <c r="C12007" s="95"/>
      <c r="D12007" s="96" t="s">
        <v>20</v>
      </c>
      <c r="E12007" s="96"/>
      <c r="F12007" s="24" t="s">
        <v>30</v>
      </c>
      <c r="G12007" s="97">
        <v>7.5109999999999999E-4</v>
      </c>
      <c r="H12007" s="97"/>
      <c r="I12007" s="98">
        <v>225.43</v>
      </c>
      <c r="J12007" s="98"/>
      <c r="K12007" s="27">
        <f t="shared" si="92"/>
        <v>0.16</v>
      </c>
    </row>
    <row r="12008" spans="1:11" ht="18" customHeight="1" x14ac:dyDescent="0.25">
      <c r="A12008" s="9"/>
      <c r="B12008" s="9"/>
      <c r="C12008" s="9"/>
      <c r="D12008" s="9"/>
      <c r="E12008" s="9"/>
      <c r="F12008" s="9"/>
      <c r="G12008" s="91" t="s">
        <v>3919</v>
      </c>
      <c r="H12008" s="91"/>
      <c r="I12008" s="91"/>
      <c r="J12008" s="91"/>
      <c r="K12008" s="28">
        <f>SUM(K12002:K12007)</f>
        <v>1.39</v>
      </c>
    </row>
    <row r="12009" spans="1:11" ht="15" customHeight="1" x14ac:dyDescent="0.25">
      <c r="A12009" s="93" t="s">
        <v>3907</v>
      </c>
      <c r="B12009" s="93"/>
      <c r="C12009" s="93"/>
      <c r="D12009" s="94" t="s">
        <v>3</v>
      </c>
      <c r="E12009" s="94"/>
      <c r="F12009" s="23" t="s">
        <v>4</v>
      </c>
      <c r="G12009" s="94" t="s">
        <v>3894</v>
      </c>
      <c r="H12009" s="94"/>
      <c r="I12009" s="94" t="s">
        <v>3895</v>
      </c>
      <c r="J12009" s="94"/>
      <c r="K12009" s="23" t="s">
        <v>3896</v>
      </c>
    </row>
    <row r="12010" spans="1:11" ht="15" customHeight="1" x14ac:dyDescent="0.25">
      <c r="A12010" s="24" t="s">
        <v>3910</v>
      </c>
      <c r="B12010" s="95" t="s">
        <v>3911</v>
      </c>
      <c r="C12010" s="95"/>
      <c r="D12010" s="96" t="s">
        <v>20</v>
      </c>
      <c r="E12010" s="96"/>
      <c r="F12010" s="24" t="s">
        <v>2056</v>
      </c>
      <c r="G12010" s="97">
        <v>3.6592999999999999E-3</v>
      </c>
      <c r="H12010" s="97"/>
      <c r="I12010" s="98">
        <v>24.94</v>
      </c>
      <c r="J12010" s="98"/>
      <c r="K12010" s="27">
        <f>TRUNC(TRUNC(G12010,8)*I12010,2)</f>
        <v>0.09</v>
      </c>
    </row>
    <row r="12011" spans="1:11" ht="18" customHeight="1" x14ac:dyDescent="0.25">
      <c r="A12011" s="9"/>
      <c r="B12011" s="9"/>
      <c r="C12011" s="9"/>
      <c r="D12011" s="9"/>
      <c r="E12011" s="9"/>
      <c r="F12011" s="9"/>
      <c r="G12011" s="91" t="s">
        <v>3912</v>
      </c>
      <c r="H12011" s="91"/>
      <c r="I12011" s="91"/>
      <c r="J12011" s="91"/>
      <c r="K12011" s="28">
        <f>SUM(K12010:K12010)</f>
        <v>0.09</v>
      </c>
    </row>
    <row r="12012" spans="1:11" ht="15" customHeight="1" x14ac:dyDescent="0.25">
      <c r="A12012" s="9"/>
      <c r="B12012" s="9"/>
      <c r="C12012" s="9"/>
      <c r="D12012" s="9"/>
      <c r="E12012" s="9"/>
      <c r="F12012" s="9"/>
      <c r="G12012" s="92" t="s">
        <v>3913</v>
      </c>
      <c r="H12012" s="92"/>
      <c r="I12012" s="92"/>
      <c r="J12012" s="92"/>
      <c r="K12012" s="29">
        <f>ROUND(SUM(K12008,K12011),2)</f>
        <v>1.48</v>
      </c>
    </row>
    <row r="12013" spans="1:11" ht="9.9499999999999993" customHeight="1" x14ac:dyDescent="0.25">
      <c r="A12013" s="9"/>
      <c r="B12013" s="9"/>
      <c r="C12013" s="9"/>
      <c r="D12013" s="9"/>
      <c r="E12013" s="9"/>
      <c r="F12013" s="9"/>
      <c r="G12013" s="100"/>
      <c r="H12013" s="100"/>
      <c r="I12013" s="100"/>
      <c r="J12013" s="100"/>
      <c r="K12013" s="100"/>
    </row>
    <row r="12014" spans="1:11" ht="20.100000000000001" customHeight="1" x14ac:dyDescent="0.25">
      <c r="A12014" s="99" t="s">
        <v>3040</v>
      </c>
      <c r="B12014" s="99"/>
      <c r="C12014" s="99"/>
      <c r="D12014" s="99"/>
      <c r="E12014" s="99"/>
      <c r="F12014" s="99"/>
      <c r="G12014" s="99"/>
      <c r="H12014" s="99"/>
      <c r="I12014" s="99"/>
      <c r="J12014" s="99"/>
      <c r="K12014" s="99"/>
    </row>
    <row r="12015" spans="1:11" ht="15" customHeight="1" x14ac:dyDescent="0.25">
      <c r="A12015" s="93" t="s">
        <v>3893</v>
      </c>
      <c r="B12015" s="93"/>
      <c r="C12015" s="93"/>
      <c r="D12015" s="94" t="s">
        <v>3</v>
      </c>
      <c r="E12015" s="94"/>
      <c r="F12015" s="23" t="s">
        <v>4</v>
      </c>
      <c r="G12015" s="94" t="s">
        <v>3894</v>
      </c>
      <c r="H12015" s="94"/>
      <c r="I12015" s="94" t="s">
        <v>3895</v>
      </c>
      <c r="J12015" s="94"/>
      <c r="K12015" s="23" t="s">
        <v>3896</v>
      </c>
    </row>
    <row r="12016" spans="1:11" ht="21" customHeight="1" x14ac:dyDescent="0.25">
      <c r="A12016" s="24" t="s">
        <v>4038</v>
      </c>
      <c r="B12016" s="95" t="s">
        <v>4039</v>
      </c>
      <c r="C12016" s="95"/>
      <c r="D12016" s="96" t="s">
        <v>20</v>
      </c>
      <c r="E12016" s="96"/>
      <c r="F12016" s="24" t="s">
        <v>34</v>
      </c>
      <c r="G12016" s="97">
        <v>6.6E-3</v>
      </c>
      <c r="H12016" s="97"/>
      <c r="I12016" s="98">
        <v>210.23</v>
      </c>
      <c r="J12016" s="98"/>
      <c r="K12016" s="27">
        <f>TRUNC(TRUNC(G12016,8)*I12016,2)</f>
        <v>1.38</v>
      </c>
    </row>
    <row r="12017" spans="1:11" ht="21" customHeight="1" x14ac:dyDescent="0.25">
      <c r="A12017" s="24" t="s">
        <v>4040</v>
      </c>
      <c r="B12017" s="95" t="s">
        <v>4041</v>
      </c>
      <c r="C12017" s="95"/>
      <c r="D12017" s="96" t="s">
        <v>20</v>
      </c>
      <c r="E12017" s="96"/>
      <c r="F12017" s="24" t="s">
        <v>84</v>
      </c>
      <c r="G12017" s="97">
        <v>1.0049999999999999</v>
      </c>
      <c r="H12017" s="97"/>
      <c r="I12017" s="98">
        <v>32.369999999999997</v>
      </c>
      <c r="J12017" s="98"/>
      <c r="K12017" s="27">
        <f>TRUNC(TRUNC(G12017,8)*I12017,2)</f>
        <v>32.53</v>
      </c>
    </row>
    <row r="12018" spans="1:11" ht="15" customHeight="1" x14ac:dyDescent="0.25">
      <c r="A12018" s="9"/>
      <c r="B12018" s="9"/>
      <c r="C12018" s="9"/>
      <c r="D12018" s="9"/>
      <c r="E12018" s="9"/>
      <c r="F12018" s="9"/>
      <c r="G12018" s="91" t="s">
        <v>3906</v>
      </c>
      <c r="H12018" s="91"/>
      <c r="I12018" s="91"/>
      <c r="J12018" s="91"/>
      <c r="K12018" s="28">
        <f>SUM(K12016:K12017)</f>
        <v>33.910000000000004</v>
      </c>
    </row>
    <row r="12019" spans="1:11" ht="15" customHeight="1" x14ac:dyDescent="0.25">
      <c r="A12019" s="93" t="s">
        <v>3907</v>
      </c>
      <c r="B12019" s="93"/>
      <c r="C12019" s="93"/>
      <c r="D12019" s="94" t="s">
        <v>3</v>
      </c>
      <c r="E12019" s="94"/>
      <c r="F12019" s="23" t="s">
        <v>4</v>
      </c>
      <c r="G12019" s="94" t="s">
        <v>3894</v>
      </c>
      <c r="H12019" s="94"/>
      <c r="I12019" s="94" t="s">
        <v>3895</v>
      </c>
      <c r="J12019" s="94"/>
      <c r="K12019" s="23" t="s">
        <v>3896</v>
      </c>
    </row>
    <row r="12020" spans="1:11" ht="15" customHeight="1" x14ac:dyDescent="0.25">
      <c r="A12020" s="24" t="s">
        <v>3971</v>
      </c>
      <c r="B12020" s="95" t="s">
        <v>3972</v>
      </c>
      <c r="C12020" s="95"/>
      <c r="D12020" s="96" t="s">
        <v>20</v>
      </c>
      <c r="E12020" s="96"/>
      <c r="F12020" s="24" t="s">
        <v>2056</v>
      </c>
      <c r="G12020" s="97">
        <v>0.2296</v>
      </c>
      <c r="H12020" s="97"/>
      <c r="I12020" s="98">
        <v>32.69</v>
      </c>
      <c r="J12020" s="98"/>
      <c r="K12020" s="27">
        <f>TRUNC(TRUNC(G12020,8)*I12020,2)</f>
        <v>7.5</v>
      </c>
    </row>
    <row r="12021" spans="1:11" ht="15" customHeight="1" x14ac:dyDescent="0.25">
      <c r="A12021" s="24" t="s">
        <v>3910</v>
      </c>
      <c r="B12021" s="95" t="s">
        <v>3911</v>
      </c>
      <c r="C12021" s="95"/>
      <c r="D12021" s="96" t="s">
        <v>20</v>
      </c>
      <c r="E12021" s="96"/>
      <c r="F12021" s="24" t="s">
        <v>2056</v>
      </c>
      <c r="G12021" s="97">
        <v>0.2296</v>
      </c>
      <c r="H12021" s="97"/>
      <c r="I12021" s="98">
        <v>24.94</v>
      </c>
      <c r="J12021" s="98"/>
      <c r="K12021" s="27">
        <f>TRUNC(TRUNC(G12021,8)*I12021,2)</f>
        <v>5.72</v>
      </c>
    </row>
    <row r="12022" spans="1:11" ht="18" customHeight="1" x14ac:dyDescent="0.25">
      <c r="A12022" s="9"/>
      <c r="B12022" s="9"/>
      <c r="C12022" s="9"/>
      <c r="D12022" s="9"/>
      <c r="E12022" s="9"/>
      <c r="F12022" s="9"/>
      <c r="G12022" s="91" t="s">
        <v>3912</v>
      </c>
      <c r="H12022" s="91"/>
      <c r="I12022" s="91"/>
      <c r="J12022" s="91"/>
      <c r="K12022" s="28">
        <f>SUM(K12020:K12021)</f>
        <v>13.219999999999999</v>
      </c>
    </row>
    <row r="12023" spans="1:11" ht="15" customHeight="1" x14ac:dyDescent="0.25">
      <c r="A12023" s="93" t="s">
        <v>3922</v>
      </c>
      <c r="B12023" s="93"/>
      <c r="C12023" s="93"/>
      <c r="D12023" s="94" t="s">
        <v>3</v>
      </c>
      <c r="E12023" s="94"/>
      <c r="F12023" s="23" t="s">
        <v>4</v>
      </c>
      <c r="G12023" s="94" t="s">
        <v>3894</v>
      </c>
      <c r="H12023" s="94"/>
      <c r="I12023" s="94" t="s">
        <v>3895</v>
      </c>
      <c r="J12023" s="94"/>
      <c r="K12023" s="23" t="s">
        <v>3896</v>
      </c>
    </row>
    <row r="12024" spans="1:11" ht="21" customHeight="1" x14ac:dyDescent="0.25">
      <c r="A12024" s="24" t="s">
        <v>4042</v>
      </c>
      <c r="B12024" s="95" t="s">
        <v>4043</v>
      </c>
      <c r="C12024" s="95"/>
      <c r="D12024" s="96" t="s">
        <v>20</v>
      </c>
      <c r="E12024" s="96"/>
      <c r="F12024" s="24" t="s">
        <v>34</v>
      </c>
      <c r="G12024" s="97">
        <v>1.8E-3</v>
      </c>
      <c r="H12024" s="97"/>
      <c r="I12024" s="98">
        <v>767.08</v>
      </c>
      <c r="J12024" s="98"/>
      <c r="K12024" s="27">
        <f>TRUNC(TRUNC(G12024,8)*I12024,2)</f>
        <v>1.38</v>
      </c>
    </row>
    <row r="12025" spans="1:11" ht="15" customHeight="1" x14ac:dyDescent="0.25">
      <c r="A12025" s="9"/>
      <c r="B12025" s="9"/>
      <c r="C12025" s="9"/>
      <c r="D12025" s="9"/>
      <c r="E12025" s="9"/>
      <c r="F12025" s="9"/>
      <c r="G12025" s="91" t="s">
        <v>3933</v>
      </c>
      <c r="H12025" s="91"/>
      <c r="I12025" s="91"/>
      <c r="J12025" s="91"/>
      <c r="K12025" s="28">
        <f>SUM(K12024:K12024)</f>
        <v>1.38</v>
      </c>
    </row>
    <row r="12026" spans="1:11" ht="15" customHeight="1" x14ac:dyDescent="0.25">
      <c r="A12026" s="9"/>
      <c r="B12026" s="9"/>
      <c r="C12026" s="9"/>
      <c r="D12026" s="9"/>
      <c r="E12026" s="9"/>
      <c r="F12026" s="9"/>
      <c r="G12026" s="92" t="s">
        <v>3913</v>
      </c>
      <c r="H12026" s="92"/>
      <c r="I12026" s="92"/>
      <c r="J12026" s="92"/>
      <c r="K12026" s="29">
        <f>ROUND(SUM(K12018,K12022,K12025),2)</f>
        <v>48.51</v>
      </c>
    </row>
    <row r="12027" spans="1:11" ht="9.9499999999999993" customHeight="1" x14ac:dyDescent="0.25">
      <c r="A12027" s="9"/>
      <c r="B12027" s="9"/>
      <c r="C12027" s="9"/>
      <c r="D12027" s="9"/>
      <c r="E12027" s="9"/>
      <c r="F12027" s="9"/>
      <c r="G12027" s="100"/>
      <c r="H12027" s="100"/>
      <c r="I12027" s="100"/>
      <c r="J12027" s="100"/>
      <c r="K12027" s="100"/>
    </row>
    <row r="12028" spans="1:11" ht="20.100000000000001" customHeight="1" x14ac:dyDescent="0.25">
      <c r="A12028" s="99" t="s">
        <v>3041</v>
      </c>
      <c r="B12028" s="99"/>
      <c r="C12028" s="99"/>
      <c r="D12028" s="99"/>
      <c r="E12028" s="99"/>
      <c r="F12028" s="99"/>
      <c r="G12028" s="99"/>
      <c r="H12028" s="99"/>
      <c r="I12028" s="99"/>
      <c r="J12028" s="99"/>
      <c r="K12028" s="99"/>
    </row>
    <row r="12029" spans="1:11" ht="15" customHeight="1" x14ac:dyDescent="0.25">
      <c r="A12029" s="93" t="s">
        <v>3893</v>
      </c>
      <c r="B12029" s="93"/>
      <c r="C12029" s="93"/>
      <c r="D12029" s="94" t="s">
        <v>3</v>
      </c>
      <c r="E12029" s="94"/>
      <c r="F12029" s="23" t="s">
        <v>4</v>
      </c>
      <c r="G12029" s="94" t="s">
        <v>3894</v>
      </c>
      <c r="H12029" s="94"/>
      <c r="I12029" s="94" t="s">
        <v>3895</v>
      </c>
      <c r="J12029" s="94"/>
      <c r="K12029" s="23" t="s">
        <v>3896</v>
      </c>
    </row>
    <row r="12030" spans="1:11" ht="15" customHeight="1" x14ac:dyDescent="0.25">
      <c r="A12030" s="24" t="s">
        <v>4044</v>
      </c>
      <c r="B12030" s="95" t="s">
        <v>4045</v>
      </c>
      <c r="C12030" s="95"/>
      <c r="D12030" s="96" t="s">
        <v>20</v>
      </c>
      <c r="E12030" s="96"/>
      <c r="F12030" s="24" t="s">
        <v>3903</v>
      </c>
      <c r="G12030" s="97">
        <v>0.106</v>
      </c>
      <c r="H12030" s="97"/>
      <c r="I12030" s="98">
        <v>2.59</v>
      </c>
      <c r="J12030" s="98"/>
      <c r="K12030" s="27">
        <f>TRUNC(TRUNC(G12030,8)*I12030,2)</f>
        <v>0.27</v>
      </c>
    </row>
    <row r="12031" spans="1:11" ht="15" customHeight="1" x14ac:dyDescent="0.25">
      <c r="A12031" s="9"/>
      <c r="B12031" s="9"/>
      <c r="C12031" s="9"/>
      <c r="D12031" s="9"/>
      <c r="E12031" s="9"/>
      <c r="F12031" s="9"/>
      <c r="G12031" s="91" t="s">
        <v>3906</v>
      </c>
      <c r="H12031" s="91"/>
      <c r="I12031" s="91"/>
      <c r="J12031" s="91"/>
      <c r="K12031" s="28">
        <f>SUM(K12030:K12030)</f>
        <v>0.27</v>
      </c>
    </row>
    <row r="12032" spans="1:11" ht="15" customHeight="1" x14ac:dyDescent="0.25">
      <c r="A12032" s="93" t="s">
        <v>3907</v>
      </c>
      <c r="B12032" s="93"/>
      <c r="C12032" s="93"/>
      <c r="D12032" s="94" t="s">
        <v>3</v>
      </c>
      <c r="E12032" s="94"/>
      <c r="F12032" s="23" t="s">
        <v>4</v>
      </c>
      <c r="G12032" s="94" t="s">
        <v>3894</v>
      </c>
      <c r="H12032" s="94"/>
      <c r="I12032" s="94" t="s">
        <v>3895</v>
      </c>
      <c r="J12032" s="94"/>
      <c r="K12032" s="23" t="s">
        <v>3896</v>
      </c>
    </row>
    <row r="12033" spans="1:11" ht="15" customHeight="1" x14ac:dyDescent="0.25">
      <c r="A12033" s="24" t="s">
        <v>4046</v>
      </c>
      <c r="B12033" s="95" t="s">
        <v>4047</v>
      </c>
      <c r="C12033" s="95"/>
      <c r="D12033" s="96" t="s">
        <v>20</v>
      </c>
      <c r="E12033" s="96"/>
      <c r="F12033" s="24" t="s">
        <v>2056</v>
      </c>
      <c r="G12033" s="97">
        <v>3.6999999999999998E-2</v>
      </c>
      <c r="H12033" s="97"/>
      <c r="I12033" s="98">
        <v>34.35</v>
      </c>
      <c r="J12033" s="98"/>
      <c r="K12033" s="27">
        <f>TRUNC(TRUNC(G12033,8)*I12033,2)</f>
        <v>1.27</v>
      </c>
    </row>
    <row r="12034" spans="1:11" ht="15" customHeight="1" x14ac:dyDescent="0.25">
      <c r="A12034" s="24" t="s">
        <v>3910</v>
      </c>
      <c r="B12034" s="95" t="s">
        <v>3911</v>
      </c>
      <c r="C12034" s="95"/>
      <c r="D12034" s="96" t="s">
        <v>20</v>
      </c>
      <c r="E12034" s="96"/>
      <c r="F12034" s="24" t="s">
        <v>2056</v>
      </c>
      <c r="G12034" s="97">
        <v>1.6E-2</v>
      </c>
      <c r="H12034" s="97"/>
      <c r="I12034" s="98">
        <v>24.94</v>
      </c>
      <c r="J12034" s="98"/>
      <c r="K12034" s="27">
        <f>TRUNC(TRUNC(G12034,8)*I12034,2)</f>
        <v>0.39</v>
      </c>
    </row>
    <row r="12035" spans="1:11" ht="18" customHeight="1" x14ac:dyDescent="0.25">
      <c r="A12035" s="9"/>
      <c r="B12035" s="9"/>
      <c r="C12035" s="9"/>
      <c r="D12035" s="9"/>
      <c r="E12035" s="9"/>
      <c r="F12035" s="9"/>
      <c r="G12035" s="91" t="s">
        <v>3912</v>
      </c>
      <c r="H12035" s="91"/>
      <c r="I12035" s="91"/>
      <c r="J12035" s="91"/>
      <c r="K12035" s="28">
        <f>SUM(K12033:K12034)</f>
        <v>1.6600000000000001</v>
      </c>
    </row>
    <row r="12036" spans="1:11" ht="15" customHeight="1" x14ac:dyDescent="0.25">
      <c r="A12036" s="9"/>
      <c r="B12036" s="9"/>
      <c r="C12036" s="9"/>
      <c r="D12036" s="9"/>
      <c r="E12036" s="9"/>
      <c r="F12036" s="9"/>
      <c r="G12036" s="92" t="s">
        <v>3913</v>
      </c>
      <c r="H12036" s="92"/>
      <c r="I12036" s="92"/>
      <c r="J12036" s="92"/>
      <c r="K12036" s="29">
        <f>ROUND(SUM(K12031,K12035),2)</f>
        <v>1.93</v>
      </c>
    </row>
    <row r="12037" spans="1:11" ht="9.9499999999999993" customHeight="1" x14ac:dyDescent="0.25">
      <c r="A12037" s="9"/>
      <c r="B12037" s="9"/>
      <c r="C12037" s="9"/>
      <c r="D12037" s="9"/>
      <c r="E12037" s="9"/>
      <c r="F12037" s="9"/>
      <c r="G12037" s="100"/>
      <c r="H12037" s="100"/>
      <c r="I12037" s="100"/>
      <c r="J12037" s="100"/>
      <c r="K12037" s="100"/>
    </row>
    <row r="12038" spans="1:11" ht="20.100000000000001" customHeight="1" x14ac:dyDescent="0.25">
      <c r="A12038" s="99" t="s">
        <v>3042</v>
      </c>
      <c r="B12038" s="99"/>
      <c r="C12038" s="99"/>
      <c r="D12038" s="99"/>
      <c r="E12038" s="99"/>
      <c r="F12038" s="99"/>
      <c r="G12038" s="99"/>
      <c r="H12038" s="99"/>
      <c r="I12038" s="99"/>
      <c r="J12038" s="99"/>
      <c r="K12038" s="99"/>
    </row>
    <row r="12039" spans="1:11" ht="15" customHeight="1" x14ac:dyDescent="0.25">
      <c r="A12039" s="93" t="s">
        <v>3916</v>
      </c>
      <c r="B12039" s="93"/>
      <c r="C12039" s="93"/>
      <c r="D12039" s="94" t="s">
        <v>3</v>
      </c>
      <c r="E12039" s="94"/>
      <c r="F12039" s="23" t="s">
        <v>4</v>
      </c>
      <c r="G12039" s="94" t="s">
        <v>3894</v>
      </c>
      <c r="H12039" s="94"/>
      <c r="I12039" s="94" t="s">
        <v>3895</v>
      </c>
      <c r="J12039" s="94"/>
      <c r="K12039" s="23" t="s">
        <v>3896</v>
      </c>
    </row>
    <row r="12040" spans="1:11" ht="29.1" customHeight="1" x14ac:dyDescent="0.25">
      <c r="A12040" s="24" t="s">
        <v>3963</v>
      </c>
      <c r="B12040" s="95" t="s">
        <v>3964</v>
      </c>
      <c r="C12040" s="95"/>
      <c r="D12040" s="96" t="s">
        <v>20</v>
      </c>
      <c r="E12040" s="96"/>
      <c r="F12040" s="24" t="s">
        <v>3936</v>
      </c>
      <c r="G12040" s="97">
        <v>5.2258833999999998</v>
      </c>
      <c r="H12040" s="97"/>
      <c r="I12040" s="98">
        <v>8.9</v>
      </c>
      <c r="J12040" s="98"/>
      <c r="K12040" s="27">
        <f>TRUNC(TRUNC(G12040,8)*I12040,2)</f>
        <v>46.51</v>
      </c>
    </row>
    <row r="12041" spans="1:11" ht="29.1" customHeight="1" x14ac:dyDescent="0.25">
      <c r="A12041" s="24" t="s">
        <v>3965</v>
      </c>
      <c r="B12041" s="95" t="s">
        <v>3966</v>
      </c>
      <c r="C12041" s="95"/>
      <c r="D12041" s="96" t="s">
        <v>20</v>
      </c>
      <c r="E12041" s="96"/>
      <c r="F12041" s="24" t="s">
        <v>30</v>
      </c>
      <c r="G12041" s="97">
        <v>0.95392160000000004</v>
      </c>
      <c r="H12041" s="97"/>
      <c r="I12041" s="98">
        <v>32.76</v>
      </c>
      <c r="J12041" s="98"/>
      <c r="K12041" s="27">
        <f>TRUNC(TRUNC(G12041,8)*I12041,2)</f>
        <v>31.25</v>
      </c>
    </row>
    <row r="12042" spans="1:11" ht="21" customHeight="1" x14ac:dyDescent="0.25">
      <c r="A12042" s="24" t="s">
        <v>3967</v>
      </c>
      <c r="B12042" s="95" t="s">
        <v>3968</v>
      </c>
      <c r="C12042" s="95"/>
      <c r="D12042" s="96" t="s">
        <v>20</v>
      </c>
      <c r="E12042" s="96"/>
      <c r="F12042" s="24" t="s">
        <v>3936</v>
      </c>
      <c r="G12042" s="97">
        <v>5.2258833999999998</v>
      </c>
      <c r="H12042" s="97"/>
      <c r="I12042" s="98">
        <v>27.59</v>
      </c>
      <c r="J12042" s="98"/>
      <c r="K12042" s="27">
        <f>TRUNC(TRUNC(G12042,8)*I12042,2)</f>
        <v>144.18</v>
      </c>
    </row>
    <row r="12043" spans="1:11" ht="21" customHeight="1" x14ac:dyDescent="0.25">
      <c r="A12043" s="24" t="s">
        <v>3969</v>
      </c>
      <c r="B12043" s="95" t="s">
        <v>3970</v>
      </c>
      <c r="C12043" s="95"/>
      <c r="D12043" s="96" t="s">
        <v>20</v>
      </c>
      <c r="E12043" s="96"/>
      <c r="F12043" s="24" t="s">
        <v>30</v>
      </c>
      <c r="G12043" s="97">
        <v>0.95392160000000004</v>
      </c>
      <c r="H12043" s="97"/>
      <c r="I12043" s="98">
        <v>28.09</v>
      </c>
      <c r="J12043" s="98"/>
      <c r="K12043" s="27">
        <f>TRUNC(TRUNC(G12043,8)*I12043,2)</f>
        <v>26.79</v>
      </c>
    </row>
    <row r="12044" spans="1:11" ht="18" customHeight="1" x14ac:dyDescent="0.25">
      <c r="A12044" s="9"/>
      <c r="B12044" s="9"/>
      <c r="C12044" s="9"/>
      <c r="D12044" s="9"/>
      <c r="E12044" s="9"/>
      <c r="F12044" s="9"/>
      <c r="G12044" s="91" t="s">
        <v>3919</v>
      </c>
      <c r="H12044" s="91"/>
      <c r="I12044" s="91"/>
      <c r="J12044" s="91"/>
      <c r="K12044" s="28">
        <f>SUM(K12040:K12043)</f>
        <v>248.73</v>
      </c>
    </row>
    <row r="12045" spans="1:11" ht="15" customHeight="1" x14ac:dyDescent="0.25">
      <c r="A12045" s="93" t="s">
        <v>3893</v>
      </c>
      <c r="B12045" s="93"/>
      <c r="C12045" s="93"/>
      <c r="D12045" s="94" t="s">
        <v>3</v>
      </c>
      <c r="E12045" s="94"/>
      <c r="F12045" s="23" t="s">
        <v>4</v>
      </c>
      <c r="G12045" s="94" t="s">
        <v>3894</v>
      </c>
      <c r="H12045" s="94"/>
      <c r="I12045" s="94" t="s">
        <v>3895</v>
      </c>
      <c r="J12045" s="94"/>
      <c r="K12045" s="23" t="s">
        <v>3896</v>
      </c>
    </row>
    <row r="12046" spans="1:11" ht="21" customHeight="1" x14ac:dyDescent="0.25">
      <c r="A12046" s="24" t="s">
        <v>4048</v>
      </c>
      <c r="B12046" s="95" t="s">
        <v>4049</v>
      </c>
      <c r="C12046" s="95"/>
      <c r="D12046" s="96" t="s">
        <v>20</v>
      </c>
      <c r="E12046" s="96"/>
      <c r="F12046" s="24" t="s">
        <v>34</v>
      </c>
      <c r="G12046" s="97">
        <v>0.19980000000000001</v>
      </c>
      <c r="H12046" s="97"/>
      <c r="I12046" s="98">
        <v>206.17</v>
      </c>
      <c r="J12046" s="98"/>
      <c r="K12046" s="27">
        <f>TRUNC(TRUNC(G12046,8)*I12046,2)</f>
        <v>41.19</v>
      </c>
    </row>
    <row r="12047" spans="1:11" ht="15" customHeight="1" x14ac:dyDescent="0.25">
      <c r="A12047" s="24" t="s">
        <v>3955</v>
      </c>
      <c r="B12047" s="95" t="s">
        <v>3956</v>
      </c>
      <c r="C12047" s="95"/>
      <c r="D12047" s="96" t="s">
        <v>20</v>
      </c>
      <c r="E12047" s="96"/>
      <c r="F12047" s="24" t="s">
        <v>3903</v>
      </c>
      <c r="G12047" s="97">
        <v>3.6695999999999999E-2</v>
      </c>
      <c r="H12047" s="97"/>
      <c r="I12047" s="98">
        <v>19.37</v>
      </c>
      <c r="J12047" s="98"/>
      <c r="K12047" s="27">
        <f>TRUNC(TRUNC(G12047,8)*I12047,2)</f>
        <v>0.71</v>
      </c>
    </row>
    <row r="12048" spans="1:11" ht="21" customHeight="1" x14ac:dyDescent="0.25">
      <c r="A12048" s="24" t="s">
        <v>4050</v>
      </c>
      <c r="B12048" s="95" t="s">
        <v>4051</v>
      </c>
      <c r="C12048" s="95"/>
      <c r="D12048" s="96" t="s">
        <v>20</v>
      </c>
      <c r="E12048" s="96"/>
      <c r="F12048" s="24" t="s">
        <v>84</v>
      </c>
      <c r="G12048" s="97">
        <v>7.48</v>
      </c>
      <c r="H12048" s="97"/>
      <c r="I12048" s="98">
        <v>3.9</v>
      </c>
      <c r="J12048" s="98"/>
      <c r="K12048" s="27">
        <f>TRUNC(TRUNC(G12048,8)*I12048,2)</f>
        <v>29.17</v>
      </c>
    </row>
    <row r="12049" spans="1:11" ht="15" customHeight="1" x14ac:dyDescent="0.25">
      <c r="A12049" s="9"/>
      <c r="B12049" s="9"/>
      <c r="C12049" s="9"/>
      <c r="D12049" s="9"/>
      <c r="E12049" s="9"/>
      <c r="F12049" s="9"/>
      <c r="G12049" s="91" t="s">
        <v>3906</v>
      </c>
      <c r="H12049" s="91"/>
      <c r="I12049" s="91"/>
      <c r="J12049" s="91"/>
      <c r="K12049" s="28">
        <f>SUM(K12046:K12048)</f>
        <v>71.069999999999993</v>
      </c>
    </row>
    <row r="12050" spans="1:11" ht="15" customHeight="1" x14ac:dyDescent="0.25">
      <c r="A12050" s="93" t="s">
        <v>3907</v>
      </c>
      <c r="B12050" s="93"/>
      <c r="C12050" s="93"/>
      <c r="D12050" s="94" t="s">
        <v>3</v>
      </c>
      <c r="E12050" s="94"/>
      <c r="F12050" s="23" t="s">
        <v>4</v>
      </c>
      <c r="G12050" s="94" t="s">
        <v>3894</v>
      </c>
      <c r="H12050" s="94"/>
      <c r="I12050" s="94" t="s">
        <v>3895</v>
      </c>
      <c r="J12050" s="94"/>
      <c r="K12050" s="23" t="s">
        <v>3896</v>
      </c>
    </row>
    <row r="12051" spans="1:11" ht="15" customHeight="1" x14ac:dyDescent="0.25">
      <c r="A12051" s="24" t="s">
        <v>3971</v>
      </c>
      <c r="B12051" s="95" t="s">
        <v>3972</v>
      </c>
      <c r="C12051" s="95"/>
      <c r="D12051" s="96" t="s">
        <v>20</v>
      </c>
      <c r="E12051" s="96"/>
      <c r="F12051" s="24" t="s">
        <v>2056</v>
      </c>
      <c r="G12051" s="97">
        <v>2.3251949999999999</v>
      </c>
      <c r="H12051" s="97"/>
      <c r="I12051" s="98">
        <v>32.69</v>
      </c>
      <c r="J12051" s="98"/>
      <c r="K12051" s="27">
        <f>TRUNC(TRUNC(G12051,8)*I12051,2)</f>
        <v>76.010000000000005</v>
      </c>
    </row>
    <row r="12052" spans="1:11" ht="15" customHeight="1" x14ac:dyDescent="0.25">
      <c r="A12052" s="24" t="s">
        <v>3910</v>
      </c>
      <c r="B12052" s="95" t="s">
        <v>3911</v>
      </c>
      <c r="C12052" s="95"/>
      <c r="D12052" s="96" t="s">
        <v>20</v>
      </c>
      <c r="E12052" s="96"/>
      <c r="F12052" s="24" t="s">
        <v>2056</v>
      </c>
      <c r="G12052" s="97">
        <v>17.010999999999999</v>
      </c>
      <c r="H12052" s="97"/>
      <c r="I12052" s="98">
        <v>24.94</v>
      </c>
      <c r="J12052" s="98"/>
      <c r="K12052" s="27">
        <f>TRUNC(TRUNC(G12052,8)*I12052,2)</f>
        <v>424.25</v>
      </c>
    </row>
    <row r="12053" spans="1:11" ht="18" customHeight="1" x14ac:dyDescent="0.25">
      <c r="A12053" s="9"/>
      <c r="B12053" s="9"/>
      <c r="C12053" s="9"/>
      <c r="D12053" s="9"/>
      <c r="E12053" s="9"/>
      <c r="F12053" s="9"/>
      <c r="G12053" s="91" t="s">
        <v>3912</v>
      </c>
      <c r="H12053" s="91"/>
      <c r="I12053" s="91"/>
      <c r="J12053" s="91"/>
      <c r="K12053" s="28">
        <f>SUM(K12051:K12052)</f>
        <v>500.26</v>
      </c>
    </row>
    <row r="12054" spans="1:11" ht="15" customHeight="1" x14ac:dyDescent="0.25">
      <c r="A12054" s="93" t="s">
        <v>3922</v>
      </c>
      <c r="B12054" s="93"/>
      <c r="C12054" s="93"/>
      <c r="D12054" s="94" t="s">
        <v>3</v>
      </c>
      <c r="E12054" s="94"/>
      <c r="F12054" s="23" t="s">
        <v>4</v>
      </c>
      <c r="G12054" s="94" t="s">
        <v>3894</v>
      </c>
      <c r="H12054" s="94"/>
      <c r="I12054" s="94" t="s">
        <v>3895</v>
      </c>
      <c r="J12054" s="94"/>
      <c r="K12054" s="23" t="s">
        <v>3896</v>
      </c>
    </row>
    <row r="12055" spans="1:11" ht="29.1" customHeight="1" x14ac:dyDescent="0.25">
      <c r="A12055" s="24" t="s">
        <v>4052</v>
      </c>
      <c r="B12055" s="95" t="s">
        <v>4053</v>
      </c>
      <c r="C12055" s="95"/>
      <c r="D12055" s="96" t="s">
        <v>20</v>
      </c>
      <c r="E12055" s="96"/>
      <c r="F12055" s="24" t="s">
        <v>34</v>
      </c>
      <c r="G12055" s="97">
        <v>0.66502459999999997</v>
      </c>
      <c r="H12055" s="97"/>
      <c r="I12055" s="98">
        <v>619.19000000000005</v>
      </c>
      <c r="J12055" s="98"/>
      <c r="K12055" s="27">
        <f>TRUNC(TRUNC(G12055,8)*I12055,2)</f>
        <v>411.77</v>
      </c>
    </row>
    <row r="12056" spans="1:11" ht="21" customHeight="1" x14ac:dyDescent="0.25">
      <c r="A12056" s="24" t="s">
        <v>95</v>
      </c>
      <c r="B12056" s="95" t="s">
        <v>96</v>
      </c>
      <c r="C12056" s="95"/>
      <c r="D12056" s="96" t="s">
        <v>20</v>
      </c>
      <c r="E12056" s="96"/>
      <c r="F12056" s="24" t="s">
        <v>16</v>
      </c>
      <c r="G12056" s="97">
        <v>0.48</v>
      </c>
      <c r="H12056" s="97"/>
      <c r="I12056" s="98">
        <v>176.85</v>
      </c>
      <c r="J12056" s="98"/>
      <c r="K12056" s="27">
        <f>TRUNC(TRUNC(G12056,8)*I12056,2)</f>
        <v>84.88</v>
      </c>
    </row>
    <row r="12057" spans="1:11" ht="15" customHeight="1" x14ac:dyDescent="0.25">
      <c r="A12057" s="9"/>
      <c r="B12057" s="9"/>
      <c r="C12057" s="9"/>
      <c r="D12057" s="9"/>
      <c r="E12057" s="9"/>
      <c r="F12057" s="9"/>
      <c r="G12057" s="91" t="s">
        <v>3933</v>
      </c>
      <c r="H12057" s="91"/>
      <c r="I12057" s="91"/>
      <c r="J12057" s="91"/>
      <c r="K12057" s="28">
        <f>SUM(K12055:K12056)</f>
        <v>496.65</v>
      </c>
    </row>
    <row r="12058" spans="1:11" ht="15" customHeight="1" x14ac:dyDescent="0.25">
      <c r="A12058" s="9"/>
      <c r="B12058" s="9"/>
      <c r="C12058" s="9"/>
      <c r="D12058" s="9"/>
      <c r="E12058" s="9"/>
      <c r="F12058" s="9"/>
      <c r="G12058" s="92" t="s">
        <v>3913</v>
      </c>
      <c r="H12058" s="92"/>
      <c r="I12058" s="92"/>
      <c r="J12058" s="92"/>
      <c r="K12058" s="29">
        <f>ROUND(SUM(K12044,K12049,K12053,K12057),2)</f>
        <v>1316.71</v>
      </c>
    </row>
    <row r="12059" spans="1:11" ht="9.9499999999999993" customHeight="1" x14ac:dyDescent="0.25">
      <c r="A12059" s="9"/>
      <c r="B12059" s="9"/>
      <c r="C12059" s="9"/>
      <c r="D12059" s="9"/>
      <c r="E12059" s="9"/>
      <c r="F12059" s="9"/>
      <c r="G12059" s="100"/>
      <c r="H12059" s="100"/>
      <c r="I12059" s="100"/>
      <c r="J12059" s="100"/>
      <c r="K12059" s="100"/>
    </row>
    <row r="12060" spans="1:11" ht="20.100000000000001" customHeight="1" x14ac:dyDescent="0.25">
      <c r="A12060" s="99" t="s">
        <v>3043</v>
      </c>
      <c r="B12060" s="99"/>
      <c r="C12060" s="99"/>
      <c r="D12060" s="99"/>
      <c r="E12060" s="99"/>
      <c r="F12060" s="99"/>
      <c r="G12060" s="99"/>
      <c r="H12060" s="99"/>
      <c r="I12060" s="99"/>
      <c r="J12060" s="99"/>
      <c r="K12060" s="99"/>
    </row>
    <row r="12061" spans="1:11" ht="15" customHeight="1" x14ac:dyDescent="0.25">
      <c r="A12061" s="93" t="s">
        <v>3893</v>
      </c>
      <c r="B12061" s="93"/>
      <c r="C12061" s="93"/>
      <c r="D12061" s="94" t="s">
        <v>3</v>
      </c>
      <c r="E12061" s="94"/>
      <c r="F12061" s="23" t="s">
        <v>4</v>
      </c>
      <c r="G12061" s="94" t="s">
        <v>3894</v>
      </c>
      <c r="H12061" s="94"/>
      <c r="I12061" s="94" t="s">
        <v>3895</v>
      </c>
      <c r="J12061" s="94"/>
      <c r="K12061" s="23" t="s">
        <v>3896</v>
      </c>
    </row>
    <row r="12062" spans="1:11" ht="29.1" customHeight="1" x14ac:dyDescent="0.25">
      <c r="A12062" s="24" t="s">
        <v>4054</v>
      </c>
      <c r="B12062" s="95" t="s">
        <v>4055</v>
      </c>
      <c r="C12062" s="95"/>
      <c r="D12062" s="96" t="s">
        <v>20</v>
      </c>
      <c r="E12062" s="96"/>
      <c r="F12062" s="24" t="s">
        <v>34</v>
      </c>
      <c r="G12062" s="97">
        <v>0.18468999999999999</v>
      </c>
      <c r="H12062" s="97"/>
      <c r="I12062" s="98">
        <v>517.16999999999996</v>
      </c>
      <c r="J12062" s="98"/>
      <c r="K12062" s="27">
        <f t="shared" ref="K12062:K12067" si="93">ROUND(ROUND(G12062,8)*I12062,2)</f>
        <v>95.52</v>
      </c>
    </row>
    <row r="12063" spans="1:11" ht="21" customHeight="1" x14ac:dyDescent="0.25">
      <c r="A12063" s="24" t="s">
        <v>4056</v>
      </c>
      <c r="B12063" s="95" t="s">
        <v>4057</v>
      </c>
      <c r="C12063" s="95"/>
      <c r="D12063" s="96" t="s">
        <v>20</v>
      </c>
      <c r="E12063" s="96"/>
      <c r="F12063" s="24" t="s">
        <v>2057</v>
      </c>
      <c r="G12063" s="97">
        <v>3.1900000000000001E-3</v>
      </c>
      <c r="H12063" s="97"/>
      <c r="I12063" s="98">
        <v>8.98</v>
      </c>
      <c r="J12063" s="98"/>
      <c r="K12063" s="27">
        <f t="shared" si="93"/>
        <v>0.03</v>
      </c>
    </row>
    <row r="12064" spans="1:11" ht="15" customHeight="1" x14ac:dyDescent="0.25">
      <c r="A12064" s="24" t="s">
        <v>3955</v>
      </c>
      <c r="B12064" s="95" t="s">
        <v>3956</v>
      </c>
      <c r="C12064" s="95"/>
      <c r="D12064" s="96" t="s">
        <v>20</v>
      </c>
      <c r="E12064" s="96"/>
      <c r="F12064" s="24" t="s">
        <v>3903</v>
      </c>
      <c r="G12064" s="97">
        <v>4.4999999999999998E-2</v>
      </c>
      <c r="H12064" s="97"/>
      <c r="I12064" s="98">
        <v>19.37</v>
      </c>
      <c r="J12064" s="98"/>
      <c r="K12064" s="27">
        <f t="shared" si="93"/>
        <v>0.87</v>
      </c>
    </row>
    <row r="12065" spans="1:11" ht="21" customHeight="1" x14ac:dyDescent="0.25">
      <c r="A12065" s="24" t="s">
        <v>4050</v>
      </c>
      <c r="B12065" s="95" t="s">
        <v>4051</v>
      </c>
      <c r="C12065" s="95"/>
      <c r="D12065" s="96" t="s">
        <v>20</v>
      </c>
      <c r="E12065" s="96"/>
      <c r="F12065" s="24" t="s">
        <v>84</v>
      </c>
      <c r="G12065" s="97">
        <v>0.46875</v>
      </c>
      <c r="H12065" s="97"/>
      <c r="I12065" s="98">
        <v>3.9</v>
      </c>
      <c r="J12065" s="98"/>
      <c r="K12065" s="27">
        <f t="shared" si="93"/>
        <v>1.83</v>
      </c>
    </row>
    <row r="12066" spans="1:11" ht="21" customHeight="1" x14ac:dyDescent="0.25">
      <c r="A12066" s="24" t="s">
        <v>4058</v>
      </c>
      <c r="B12066" s="95" t="s">
        <v>4059</v>
      </c>
      <c r="C12066" s="95"/>
      <c r="D12066" s="96" t="s">
        <v>20</v>
      </c>
      <c r="E12066" s="96"/>
      <c r="F12066" s="24" t="s">
        <v>84</v>
      </c>
      <c r="G12066" s="97">
        <v>0.375</v>
      </c>
      <c r="H12066" s="97"/>
      <c r="I12066" s="98">
        <v>2.69</v>
      </c>
      <c r="J12066" s="98"/>
      <c r="K12066" s="27">
        <f t="shared" si="93"/>
        <v>1.01</v>
      </c>
    </row>
    <row r="12067" spans="1:11" ht="29.1" customHeight="1" x14ac:dyDescent="0.25">
      <c r="A12067" s="24" t="s">
        <v>4060</v>
      </c>
      <c r="B12067" s="95" t="s">
        <v>4061</v>
      </c>
      <c r="C12067" s="95"/>
      <c r="D12067" s="96" t="s">
        <v>20</v>
      </c>
      <c r="E12067" s="96"/>
      <c r="F12067" s="24" t="s">
        <v>16</v>
      </c>
      <c r="G12067" s="97">
        <v>1.07</v>
      </c>
      <c r="H12067" s="97"/>
      <c r="I12067" s="98">
        <v>23.81</v>
      </c>
      <c r="J12067" s="98"/>
      <c r="K12067" s="27">
        <f t="shared" si="93"/>
        <v>25.48</v>
      </c>
    </row>
    <row r="12068" spans="1:11" ht="15" customHeight="1" x14ac:dyDescent="0.25">
      <c r="A12068" s="9"/>
      <c r="B12068" s="9"/>
      <c r="C12068" s="9"/>
      <c r="D12068" s="9"/>
      <c r="E12068" s="9"/>
      <c r="F12068" s="9"/>
      <c r="G12068" s="91" t="s">
        <v>3906</v>
      </c>
      <c r="H12068" s="91"/>
      <c r="I12068" s="91"/>
      <c r="J12068" s="91"/>
      <c r="K12068" s="28">
        <f>SUM(K12062:K12067)</f>
        <v>124.74000000000001</v>
      </c>
    </row>
    <row r="12069" spans="1:11" ht="15" customHeight="1" x14ac:dyDescent="0.25">
      <c r="A12069" s="93" t="s">
        <v>3907</v>
      </c>
      <c r="B12069" s="93"/>
      <c r="C12069" s="93"/>
      <c r="D12069" s="94" t="s">
        <v>3</v>
      </c>
      <c r="E12069" s="94"/>
      <c r="F12069" s="23" t="s">
        <v>4</v>
      </c>
      <c r="G12069" s="94" t="s">
        <v>3894</v>
      </c>
      <c r="H12069" s="94"/>
      <c r="I12069" s="94" t="s">
        <v>3895</v>
      </c>
      <c r="J12069" s="94"/>
      <c r="K12069" s="23" t="s">
        <v>3896</v>
      </c>
    </row>
    <row r="12070" spans="1:11" ht="21" customHeight="1" x14ac:dyDescent="0.25">
      <c r="A12070" s="24" t="s">
        <v>3908</v>
      </c>
      <c r="B12070" s="95" t="s">
        <v>3909</v>
      </c>
      <c r="C12070" s="95"/>
      <c r="D12070" s="96" t="s">
        <v>20</v>
      </c>
      <c r="E12070" s="96"/>
      <c r="F12070" s="24" t="s">
        <v>2056</v>
      </c>
      <c r="G12070" s="97">
        <v>0.13009999999999999</v>
      </c>
      <c r="H12070" s="97"/>
      <c r="I12070" s="98">
        <v>32.24</v>
      </c>
      <c r="J12070" s="98"/>
      <c r="K12070" s="27">
        <f>ROUND(ROUND(G12070,8)*I12070,2)</f>
        <v>4.1900000000000004</v>
      </c>
    </row>
    <row r="12071" spans="1:11" ht="15" customHeight="1" x14ac:dyDescent="0.25">
      <c r="A12071" s="24" t="s">
        <v>3971</v>
      </c>
      <c r="B12071" s="95" t="s">
        <v>3972</v>
      </c>
      <c r="C12071" s="95"/>
      <c r="D12071" s="96" t="s">
        <v>20</v>
      </c>
      <c r="E12071" s="96"/>
      <c r="F12071" s="24" t="s">
        <v>2056</v>
      </c>
      <c r="G12071" s="97">
        <v>8.7400000000000005E-2</v>
      </c>
      <c r="H12071" s="97"/>
      <c r="I12071" s="98">
        <v>32.69</v>
      </c>
      <c r="J12071" s="98"/>
      <c r="K12071" s="27">
        <f>ROUND(ROUND(G12071,8)*I12071,2)</f>
        <v>2.86</v>
      </c>
    </row>
    <row r="12072" spans="1:11" ht="15" customHeight="1" x14ac:dyDescent="0.25">
      <c r="A12072" s="24" t="s">
        <v>3910</v>
      </c>
      <c r="B12072" s="95" t="s">
        <v>3911</v>
      </c>
      <c r="C12072" s="95"/>
      <c r="D12072" s="96" t="s">
        <v>20</v>
      </c>
      <c r="E12072" s="96"/>
      <c r="F12072" s="24" t="s">
        <v>2056</v>
      </c>
      <c r="G12072" s="97">
        <v>0.21759999999999999</v>
      </c>
      <c r="H12072" s="97"/>
      <c r="I12072" s="98">
        <v>24.94</v>
      </c>
      <c r="J12072" s="98"/>
      <c r="K12072" s="27">
        <f>ROUND(ROUND(G12072,8)*I12072,2)</f>
        <v>5.43</v>
      </c>
    </row>
    <row r="12073" spans="1:11" ht="18" customHeight="1" x14ac:dyDescent="0.25">
      <c r="A12073" s="9"/>
      <c r="B12073" s="9"/>
      <c r="C12073" s="9"/>
      <c r="D12073" s="9"/>
      <c r="E12073" s="9"/>
      <c r="F12073" s="9"/>
      <c r="G12073" s="91" t="s">
        <v>3912</v>
      </c>
      <c r="H12073" s="91"/>
      <c r="I12073" s="91"/>
      <c r="J12073" s="91"/>
      <c r="K12073" s="28">
        <f>SUM(K12070:K12072)</f>
        <v>12.48</v>
      </c>
    </row>
    <row r="12074" spans="1:11" ht="15" customHeight="1" x14ac:dyDescent="0.25">
      <c r="A12074" s="93" t="s">
        <v>3922</v>
      </c>
      <c r="B12074" s="93"/>
      <c r="C12074" s="93"/>
      <c r="D12074" s="94" t="s">
        <v>3</v>
      </c>
      <c r="E12074" s="94"/>
      <c r="F12074" s="23" t="s">
        <v>4</v>
      </c>
      <c r="G12074" s="94" t="s">
        <v>3894</v>
      </c>
      <c r="H12074" s="94"/>
      <c r="I12074" s="94" t="s">
        <v>3895</v>
      </c>
      <c r="J12074" s="94"/>
      <c r="K12074" s="23" t="s">
        <v>3896</v>
      </c>
    </row>
    <row r="12075" spans="1:11" ht="29.1" customHeight="1" x14ac:dyDescent="0.25">
      <c r="A12075" s="24" t="s">
        <v>4062</v>
      </c>
      <c r="B12075" s="95" t="s">
        <v>4063</v>
      </c>
      <c r="C12075" s="95"/>
      <c r="D12075" s="96" t="s">
        <v>20</v>
      </c>
      <c r="E12075" s="96"/>
      <c r="F12075" s="24" t="s">
        <v>3903</v>
      </c>
      <c r="G12075" s="97">
        <v>1.23E-2</v>
      </c>
      <c r="H12075" s="97"/>
      <c r="I12075" s="98">
        <v>23.44</v>
      </c>
      <c r="J12075" s="98"/>
      <c r="K12075" s="27">
        <f>ROUND(ROUND(G12075,8)*I12075,2)</f>
        <v>0.28999999999999998</v>
      </c>
    </row>
    <row r="12076" spans="1:11" ht="21" customHeight="1" x14ac:dyDescent="0.25">
      <c r="A12076" s="24" t="s">
        <v>4064</v>
      </c>
      <c r="B12076" s="95" t="s">
        <v>4065</v>
      </c>
      <c r="C12076" s="95"/>
      <c r="D12076" s="96" t="s">
        <v>4066</v>
      </c>
      <c r="E12076" s="96"/>
      <c r="F12076" s="24" t="s">
        <v>26</v>
      </c>
      <c r="G12076" s="97">
        <v>4</v>
      </c>
      <c r="H12076" s="97"/>
      <c r="I12076" s="98">
        <v>5.76</v>
      </c>
      <c r="J12076" s="98"/>
      <c r="K12076" s="27">
        <f>ROUND(ROUND(G12076,8)*I12076,2)</f>
        <v>23.04</v>
      </c>
    </row>
    <row r="12077" spans="1:11" ht="15" customHeight="1" x14ac:dyDescent="0.25">
      <c r="A12077" s="9"/>
      <c r="B12077" s="9"/>
      <c r="C12077" s="9"/>
      <c r="D12077" s="9"/>
      <c r="E12077" s="9"/>
      <c r="F12077" s="9"/>
      <c r="G12077" s="91" t="s">
        <v>3933</v>
      </c>
      <c r="H12077" s="91"/>
      <c r="I12077" s="91"/>
      <c r="J12077" s="91"/>
      <c r="K12077" s="28">
        <f>SUM(K12075:K12076)</f>
        <v>23.33</v>
      </c>
    </row>
    <row r="12078" spans="1:11" ht="15" customHeight="1" x14ac:dyDescent="0.25">
      <c r="A12078" s="9"/>
      <c r="B12078" s="9"/>
      <c r="C12078" s="9"/>
      <c r="D12078" s="9"/>
      <c r="E12078" s="9"/>
      <c r="F12078" s="9"/>
      <c r="G12078" s="92" t="s">
        <v>3913</v>
      </c>
      <c r="H12078" s="92"/>
      <c r="I12078" s="92"/>
      <c r="J12078" s="92"/>
      <c r="K12078" s="29">
        <f>ROUND(SUM(K12068,K12073,K12077),2)</f>
        <v>160.55000000000001</v>
      </c>
    </row>
    <row r="12079" spans="1:11" ht="9.9499999999999993" customHeight="1" x14ac:dyDescent="0.25">
      <c r="A12079" s="9"/>
      <c r="B12079" s="9"/>
      <c r="C12079" s="9"/>
      <c r="D12079" s="9"/>
      <c r="E12079" s="9"/>
      <c r="F12079" s="9"/>
      <c r="G12079" s="100"/>
      <c r="H12079" s="100"/>
      <c r="I12079" s="100"/>
      <c r="J12079" s="100"/>
      <c r="K12079" s="100"/>
    </row>
    <row r="12080" spans="1:11" ht="20.100000000000001" customHeight="1" x14ac:dyDescent="0.25">
      <c r="A12080" s="99" t="s">
        <v>3044</v>
      </c>
      <c r="B12080" s="99"/>
      <c r="C12080" s="99"/>
      <c r="D12080" s="99"/>
      <c r="E12080" s="99"/>
      <c r="F12080" s="99"/>
      <c r="G12080" s="99"/>
      <c r="H12080" s="99"/>
      <c r="I12080" s="99"/>
      <c r="J12080" s="99"/>
      <c r="K12080" s="99"/>
    </row>
    <row r="12081" spans="1:11" ht="15" customHeight="1" x14ac:dyDescent="0.25">
      <c r="A12081" s="93" t="s">
        <v>3893</v>
      </c>
      <c r="B12081" s="93"/>
      <c r="C12081" s="93"/>
      <c r="D12081" s="94" t="s">
        <v>3</v>
      </c>
      <c r="E12081" s="94"/>
      <c r="F12081" s="23" t="s">
        <v>4</v>
      </c>
      <c r="G12081" s="94" t="s">
        <v>3894</v>
      </c>
      <c r="H12081" s="94"/>
      <c r="I12081" s="94" t="s">
        <v>3895</v>
      </c>
      <c r="J12081" s="94"/>
      <c r="K12081" s="23" t="s">
        <v>3896</v>
      </c>
    </row>
    <row r="12082" spans="1:11" ht="45.95" customHeight="1" x14ac:dyDescent="0.25">
      <c r="A12082" s="24" t="s">
        <v>4073</v>
      </c>
      <c r="B12082" s="95" t="s">
        <v>4074</v>
      </c>
      <c r="C12082" s="95"/>
      <c r="D12082" s="96" t="s">
        <v>20</v>
      </c>
      <c r="E12082" s="96"/>
      <c r="F12082" s="24" t="s">
        <v>26</v>
      </c>
      <c r="G12082" s="97">
        <v>1</v>
      </c>
      <c r="H12082" s="97"/>
      <c r="I12082" s="98">
        <v>1235.9100000000001</v>
      </c>
      <c r="J12082" s="98"/>
      <c r="K12082" s="27">
        <f>TRUNC(TRUNC(G12082,8)*I12082,2)</f>
        <v>1235.9100000000001</v>
      </c>
    </row>
    <row r="12083" spans="1:11" ht="21" customHeight="1" x14ac:dyDescent="0.25">
      <c r="A12083" s="24" t="s">
        <v>4075</v>
      </c>
      <c r="B12083" s="95" t="s">
        <v>4076</v>
      </c>
      <c r="C12083" s="95"/>
      <c r="D12083" s="96" t="s">
        <v>20</v>
      </c>
      <c r="E12083" s="96"/>
      <c r="F12083" s="24" t="s">
        <v>34</v>
      </c>
      <c r="G12083" s="97">
        <v>1.1999999999999999E-3</v>
      </c>
      <c r="H12083" s="97"/>
      <c r="I12083" s="98">
        <v>205.09</v>
      </c>
      <c r="J12083" s="98"/>
      <c r="K12083" s="27">
        <f>TRUNC(TRUNC(G12083,8)*I12083,2)</f>
        <v>0.24</v>
      </c>
    </row>
    <row r="12084" spans="1:11" ht="15" customHeight="1" x14ac:dyDescent="0.25">
      <c r="A12084" s="9"/>
      <c r="B12084" s="9"/>
      <c r="C12084" s="9"/>
      <c r="D12084" s="9"/>
      <c r="E12084" s="9"/>
      <c r="F12084" s="9"/>
      <c r="G12084" s="91" t="s">
        <v>3906</v>
      </c>
      <c r="H12084" s="91"/>
      <c r="I12084" s="91"/>
      <c r="J12084" s="91"/>
      <c r="K12084" s="28">
        <f>SUM(K12082:K12083)</f>
        <v>1236.1500000000001</v>
      </c>
    </row>
    <row r="12085" spans="1:11" ht="15" customHeight="1" x14ac:dyDescent="0.25">
      <c r="A12085" s="93" t="s">
        <v>3907</v>
      </c>
      <c r="B12085" s="93"/>
      <c r="C12085" s="93"/>
      <c r="D12085" s="94" t="s">
        <v>3</v>
      </c>
      <c r="E12085" s="94"/>
      <c r="F12085" s="23" t="s">
        <v>4</v>
      </c>
      <c r="G12085" s="94" t="s">
        <v>3894</v>
      </c>
      <c r="H12085" s="94"/>
      <c r="I12085" s="94" t="s">
        <v>3895</v>
      </c>
      <c r="J12085" s="94"/>
      <c r="K12085" s="23" t="s">
        <v>3896</v>
      </c>
    </row>
    <row r="12086" spans="1:11" ht="15" customHeight="1" x14ac:dyDescent="0.25">
      <c r="A12086" s="24" t="s">
        <v>3971</v>
      </c>
      <c r="B12086" s="95" t="s">
        <v>3972</v>
      </c>
      <c r="C12086" s="95"/>
      <c r="D12086" s="96" t="s">
        <v>20</v>
      </c>
      <c r="E12086" s="96"/>
      <c r="F12086" s="24" t="s">
        <v>2056</v>
      </c>
      <c r="G12086" s="97">
        <v>0.86809999999999998</v>
      </c>
      <c r="H12086" s="97"/>
      <c r="I12086" s="98">
        <v>32.69</v>
      </c>
      <c r="J12086" s="98"/>
      <c r="K12086" s="27">
        <f>TRUNC(TRUNC(G12086,8)*I12086,2)</f>
        <v>28.37</v>
      </c>
    </row>
    <row r="12087" spans="1:11" ht="15" customHeight="1" x14ac:dyDescent="0.25">
      <c r="A12087" s="24" t="s">
        <v>3910</v>
      </c>
      <c r="B12087" s="95" t="s">
        <v>3911</v>
      </c>
      <c r="C12087" s="95"/>
      <c r="D12087" s="96" t="s">
        <v>20</v>
      </c>
      <c r="E12087" s="96"/>
      <c r="F12087" s="24" t="s">
        <v>2056</v>
      </c>
      <c r="G12087" s="97">
        <v>0.57869999999999999</v>
      </c>
      <c r="H12087" s="97"/>
      <c r="I12087" s="98">
        <v>24.94</v>
      </c>
      <c r="J12087" s="98"/>
      <c r="K12087" s="27">
        <f>TRUNC(TRUNC(G12087,8)*I12087,2)</f>
        <v>14.43</v>
      </c>
    </row>
    <row r="12088" spans="1:11" ht="18" customHeight="1" x14ac:dyDescent="0.25">
      <c r="A12088" s="9"/>
      <c r="B12088" s="9"/>
      <c r="C12088" s="9"/>
      <c r="D12088" s="9"/>
      <c r="E12088" s="9"/>
      <c r="F12088" s="9"/>
      <c r="G12088" s="91" t="s">
        <v>3912</v>
      </c>
      <c r="H12088" s="91"/>
      <c r="I12088" s="91"/>
      <c r="J12088" s="91"/>
      <c r="K12088" s="28">
        <f>SUM(K12086:K12087)</f>
        <v>42.8</v>
      </c>
    </row>
    <row r="12089" spans="1:11" ht="15" customHeight="1" x14ac:dyDescent="0.25">
      <c r="A12089" s="93" t="s">
        <v>3922</v>
      </c>
      <c r="B12089" s="93"/>
      <c r="C12089" s="93"/>
      <c r="D12089" s="94" t="s">
        <v>3</v>
      </c>
      <c r="E12089" s="94"/>
      <c r="F12089" s="23" t="s">
        <v>4</v>
      </c>
      <c r="G12089" s="94" t="s">
        <v>3894</v>
      </c>
      <c r="H12089" s="94"/>
      <c r="I12089" s="94" t="s">
        <v>3895</v>
      </c>
      <c r="J12089" s="94"/>
      <c r="K12089" s="23" t="s">
        <v>3896</v>
      </c>
    </row>
    <row r="12090" spans="1:11" ht="29.1" customHeight="1" x14ac:dyDescent="0.25">
      <c r="A12090" s="24" t="s">
        <v>4077</v>
      </c>
      <c r="B12090" s="95" t="s">
        <v>4078</v>
      </c>
      <c r="C12090" s="95"/>
      <c r="D12090" s="96" t="s">
        <v>20</v>
      </c>
      <c r="E12090" s="96"/>
      <c r="F12090" s="24" t="s">
        <v>34</v>
      </c>
      <c r="G12090" s="97">
        <v>2.2200000000000001E-2</v>
      </c>
      <c r="H12090" s="97"/>
      <c r="I12090" s="98">
        <v>924.6</v>
      </c>
      <c r="J12090" s="98"/>
      <c r="K12090" s="27">
        <f>TRUNC(TRUNC(G12090,8)*I12090,2)</f>
        <v>20.52</v>
      </c>
    </row>
    <row r="12091" spans="1:11" ht="15" customHeight="1" x14ac:dyDescent="0.25">
      <c r="A12091" s="9"/>
      <c r="B12091" s="9"/>
      <c r="C12091" s="9"/>
      <c r="D12091" s="9"/>
      <c r="E12091" s="9"/>
      <c r="F12091" s="9"/>
      <c r="G12091" s="91" t="s">
        <v>3933</v>
      </c>
      <c r="H12091" s="91"/>
      <c r="I12091" s="91"/>
      <c r="J12091" s="91"/>
      <c r="K12091" s="28">
        <f>SUM(K12090:K12090)</f>
        <v>20.52</v>
      </c>
    </row>
    <row r="12092" spans="1:11" ht="15" customHeight="1" x14ac:dyDescent="0.25">
      <c r="A12092" s="9"/>
      <c r="B12092" s="9"/>
      <c r="C12092" s="9"/>
      <c r="D12092" s="9"/>
      <c r="E12092" s="9"/>
      <c r="F12092" s="9"/>
      <c r="G12092" s="92" t="s">
        <v>3913</v>
      </c>
      <c r="H12092" s="92"/>
      <c r="I12092" s="92"/>
      <c r="J12092" s="92"/>
      <c r="K12092" s="29">
        <f>ROUND(SUM(K12084,K12088,K12091),2)</f>
        <v>1299.47</v>
      </c>
    </row>
    <row r="12093" spans="1:11" ht="9.9499999999999993" customHeight="1" x14ac:dyDescent="0.25">
      <c r="A12093" s="9"/>
      <c r="B12093" s="9"/>
      <c r="C12093" s="9"/>
      <c r="D12093" s="9"/>
      <c r="E12093" s="9"/>
      <c r="F12093" s="9"/>
      <c r="G12093" s="100"/>
      <c r="H12093" s="100"/>
      <c r="I12093" s="100"/>
      <c r="J12093" s="100"/>
      <c r="K12093" s="100"/>
    </row>
    <row r="12094" spans="1:11" ht="20.100000000000001" customHeight="1" x14ac:dyDescent="0.25">
      <c r="A12094" s="99" t="s">
        <v>3045</v>
      </c>
      <c r="B12094" s="99"/>
      <c r="C12094" s="99"/>
      <c r="D12094" s="99"/>
      <c r="E12094" s="99"/>
      <c r="F12094" s="99"/>
      <c r="G12094" s="99"/>
      <c r="H12094" s="99"/>
      <c r="I12094" s="99"/>
      <c r="J12094" s="99"/>
      <c r="K12094" s="99"/>
    </row>
    <row r="12095" spans="1:11" ht="15" customHeight="1" x14ac:dyDescent="0.25">
      <c r="A12095" s="93" t="s">
        <v>3893</v>
      </c>
      <c r="B12095" s="93"/>
      <c r="C12095" s="93"/>
      <c r="D12095" s="94" t="s">
        <v>3</v>
      </c>
      <c r="E12095" s="94"/>
      <c r="F12095" s="23" t="s">
        <v>4</v>
      </c>
      <c r="G12095" s="94" t="s">
        <v>3894</v>
      </c>
      <c r="H12095" s="94"/>
      <c r="I12095" s="94" t="s">
        <v>3895</v>
      </c>
      <c r="J12095" s="94"/>
      <c r="K12095" s="23" t="s">
        <v>3896</v>
      </c>
    </row>
    <row r="12096" spans="1:11" ht="15" customHeight="1" x14ac:dyDescent="0.25">
      <c r="A12096" s="24" t="s">
        <v>4067</v>
      </c>
      <c r="B12096" s="95" t="s">
        <v>4068</v>
      </c>
      <c r="C12096" s="95"/>
      <c r="D12096" s="96" t="s">
        <v>20</v>
      </c>
      <c r="E12096" s="96"/>
      <c r="F12096" s="24" t="s">
        <v>3903</v>
      </c>
      <c r="G12096" s="97">
        <v>8.6199999999999992</v>
      </c>
      <c r="H12096" s="97"/>
      <c r="I12096" s="98">
        <v>1.1299999999999999</v>
      </c>
      <c r="J12096" s="98"/>
      <c r="K12096" s="27">
        <f>TRUNC(TRUNC(G12096,8)*I12096,2)</f>
        <v>9.74</v>
      </c>
    </row>
    <row r="12097" spans="1:11" ht="29.1" customHeight="1" x14ac:dyDescent="0.25">
      <c r="A12097" s="24" t="s">
        <v>4069</v>
      </c>
      <c r="B12097" s="95" t="s">
        <v>4070</v>
      </c>
      <c r="C12097" s="95"/>
      <c r="D12097" s="96" t="s">
        <v>20</v>
      </c>
      <c r="E12097" s="96"/>
      <c r="F12097" s="24" t="s">
        <v>26</v>
      </c>
      <c r="G12097" s="97">
        <v>6.4375</v>
      </c>
      <c r="H12097" s="97"/>
      <c r="I12097" s="98">
        <v>17.63</v>
      </c>
      <c r="J12097" s="98"/>
      <c r="K12097" s="27">
        <f>TRUNC(TRUNC(G12097,8)*I12097,2)</f>
        <v>113.49</v>
      </c>
    </row>
    <row r="12098" spans="1:11" ht="15" customHeight="1" x14ac:dyDescent="0.25">
      <c r="A12098" s="24" t="s">
        <v>4071</v>
      </c>
      <c r="B12098" s="95" t="s">
        <v>4072</v>
      </c>
      <c r="C12098" s="95"/>
      <c r="D12098" s="96" t="s">
        <v>20</v>
      </c>
      <c r="E12098" s="96"/>
      <c r="F12098" s="24" t="s">
        <v>3903</v>
      </c>
      <c r="G12098" s="97">
        <v>0.24</v>
      </c>
      <c r="H12098" s="97"/>
      <c r="I12098" s="98">
        <v>3.58</v>
      </c>
      <c r="J12098" s="98"/>
      <c r="K12098" s="27">
        <f>TRUNC(TRUNC(G12098,8)*I12098,2)</f>
        <v>0.85</v>
      </c>
    </row>
    <row r="12099" spans="1:11" ht="15" customHeight="1" x14ac:dyDescent="0.25">
      <c r="A12099" s="9"/>
      <c r="B12099" s="9"/>
      <c r="C12099" s="9"/>
      <c r="D12099" s="9"/>
      <c r="E12099" s="9"/>
      <c r="F12099" s="9"/>
      <c r="G12099" s="91" t="s">
        <v>3906</v>
      </c>
      <c r="H12099" s="91"/>
      <c r="I12099" s="91"/>
      <c r="J12099" s="91"/>
      <c r="K12099" s="28">
        <f>SUM(K12096:K12098)</f>
        <v>124.07999999999998</v>
      </c>
    </row>
    <row r="12100" spans="1:11" ht="15" customHeight="1" x14ac:dyDescent="0.25">
      <c r="A12100" s="93" t="s">
        <v>3907</v>
      </c>
      <c r="B12100" s="93"/>
      <c r="C12100" s="93"/>
      <c r="D12100" s="94" t="s">
        <v>3</v>
      </c>
      <c r="E12100" s="94"/>
      <c r="F12100" s="23" t="s">
        <v>4</v>
      </c>
      <c r="G12100" s="94" t="s">
        <v>3894</v>
      </c>
      <c r="H12100" s="94"/>
      <c r="I12100" s="94" t="s">
        <v>3895</v>
      </c>
      <c r="J12100" s="94"/>
      <c r="K12100" s="23" t="s">
        <v>3896</v>
      </c>
    </row>
    <row r="12101" spans="1:11" ht="15" customHeight="1" x14ac:dyDescent="0.25">
      <c r="A12101" s="24" t="s">
        <v>3971</v>
      </c>
      <c r="B12101" s="95" t="s">
        <v>3972</v>
      </c>
      <c r="C12101" s="95"/>
      <c r="D12101" s="96" t="s">
        <v>20</v>
      </c>
      <c r="E12101" s="96"/>
      <c r="F12101" s="24" t="s">
        <v>2056</v>
      </c>
      <c r="G12101" s="97">
        <v>0.63900000000000001</v>
      </c>
      <c r="H12101" s="97"/>
      <c r="I12101" s="98">
        <v>32.69</v>
      </c>
      <c r="J12101" s="98"/>
      <c r="K12101" s="27">
        <f>TRUNC(TRUNC(G12101,8)*I12101,2)</f>
        <v>20.88</v>
      </c>
    </row>
    <row r="12102" spans="1:11" ht="15" customHeight="1" x14ac:dyDescent="0.25">
      <c r="A12102" s="24" t="s">
        <v>3910</v>
      </c>
      <c r="B12102" s="95" t="s">
        <v>3911</v>
      </c>
      <c r="C12102" s="95"/>
      <c r="D12102" s="96" t="s">
        <v>20</v>
      </c>
      <c r="E12102" s="96"/>
      <c r="F12102" s="24" t="s">
        <v>2056</v>
      </c>
      <c r="G12102" s="97">
        <v>1.2789999999999999</v>
      </c>
      <c r="H12102" s="97"/>
      <c r="I12102" s="98">
        <v>24.94</v>
      </c>
      <c r="J12102" s="98"/>
      <c r="K12102" s="27">
        <f>TRUNC(TRUNC(G12102,8)*I12102,2)</f>
        <v>31.89</v>
      </c>
    </row>
    <row r="12103" spans="1:11" ht="18" customHeight="1" x14ac:dyDescent="0.25">
      <c r="A12103" s="9"/>
      <c r="B12103" s="9"/>
      <c r="C12103" s="9"/>
      <c r="D12103" s="9"/>
      <c r="E12103" s="9"/>
      <c r="F12103" s="9"/>
      <c r="G12103" s="91" t="s">
        <v>3912</v>
      </c>
      <c r="H12103" s="91"/>
      <c r="I12103" s="91"/>
      <c r="J12103" s="91"/>
      <c r="K12103" s="28">
        <f>SUM(K12101:K12102)</f>
        <v>52.769999999999996</v>
      </c>
    </row>
    <row r="12104" spans="1:11" ht="15" customHeight="1" x14ac:dyDescent="0.25">
      <c r="A12104" s="9"/>
      <c r="B12104" s="9"/>
      <c r="C12104" s="9"/>
      <c r="D12104" s="9"/>
      <c r="E12104" s="9"/>
      <c r="F12104" s="9"/>
      <c r="G12104" s="92" t="s">
        <v>3913</v>
      </c>
      <c r="H12104" s="92"/>
      <c r="I12104" s="92"/>
      <c r="J12104" s="92"/>
      <c r="K12104" s="29">
        <f>ROUND(SUM(K12099,K12103),2)</f>
        <v>176.85</v>
      </c>
    </row>
    <row r="12105" spans="1:11" ht="9.9499999999999993" customHeight="1" x14ac:dyDescent="0.25">
      <c r="A12105" s="9"/>
      <c r="B12105" s="9"/>
      <c r="C12105" s="9"/>
      <c r="D12105" s="9"/>
      <c r="E12105" s="9"/>
      <c r="F12105" s="9"/>
      <c r="G12105" s="100"/>
      <c r="H12105" s="100"/>
      <c r="I12105" s="100"/>
      <c r="J12105" s="100"/>
      <c r="K12105" s="100"/>
    </row>
    <row r="12106" spans="1:11" ht="20.100000000000001" customHeight="1" x14ac:dyDescent="0.25">
      <c r="A12106" s="99" t="s">
        <v>3046</v>
      </c>
      <c r="B12106" s="99"/>
      <c r="C12106" s="99"/>
      <c r="D12106" s="99"/>
      <c r="E12106" s="99"/>
      <c r="F12106" s="99"/>
      <c r="G12106" s="99"/>
      <c r="H12106" s="99"/>
      <c r="I12106" s="99"/>
      <c r="J12106" s="99"/>
      <c r="K12106" s="99"/>
    </row>
    <row r="12107" spans="1:11" ht="20.100000000000001" customHeight="1" x14ac:dyDescent="0.25">
      <c r="A12107" s="106" t="s">
        <v>4010</v>
      </c>
      <c r="B12107" s="106"/>
      <c r="C12107" s="106"/>
      <c r="D12107" s="106"/>
      <c r="E12107" s="106"/>
      <c r="F12107" s="2" t="s">
        <v>4</v>
      </c>
      <c r="G12107" s="87" t="s">
        <v>4001</v>
      </c>
      <c r="H12107" s="87"/>
      <c r="I12107" s="87" t="s">
        <v>3895</v>
      </c>
      <c r="J12107" s="87"/>
      <c r="K12107" s="2" t="s">
        <v>4011</v>
      </c>
    </row>
    <row r="12108" spans="1:11" ht="15" customHeight="1" x14ac:dyDescent="0.25">
      <c r="A12108" s="6" t="s">
        <v>4079</v>
      </c>
      <c r="B12108" s="104" t="s">
        <v>4080</v>
      </c>
      <c r="C12108" s="104"/>
      <c r="D12108" s="104"/>
      <c r="E12108" s="104"/>
      <c r="F12108" s="6" t="s">
        <v>77</v>
      </c>
      <c r="G12108" s="113">
        <v>1.7700000000000001E-3</v>
      </c>
      <c r="H12108" s="113"/>
      <c r="I12108" s="105">
        <v>33.79</v>
      </c>
      <c r="J12108" s="105"/>
      <c r="K12108" s="33">
        <f>ROUND(ROUND(G12108,5)*I12108,4)</f>
        <v>5.9799999999999999E-2</v>
      </c>
    </row>
    <row r="12109" spans="1:11" ht="15" customHeight="1" x14ac:dyDescent="0.25">
      <c r="A12109" s="6" t="s">
        <v>4081</v>
      </c>
      <c r="B12109" s="104" t="s">
        <v>4082</v>
      </c>
      <c r="C12109" s="104"/>
      <c r="D12109" s="104"/>
      <c r="E12109" s="104"/>
      <c r="F12109" s="6" t="s">
        <v>77</v>
      </c>
      <c r="G12109" s="113">
        <v>3.9300000000000003E-3</v>
      </c>
      <c r="H12109" s="113"/>
      <c r="I12109" s="105">
        <v>448.02</v>
      </c>
      <c r="J12109" s="105"/>
      <c r="K12109" s="33">
        <f>ROUND(ROUND(G12109,5)*I12109,4)</f>
        <v>1.7606999999999999</v>
      </c>
    </row>
    <row r="12110" spans="1:11" ht="15" customHeight="1" x14ac:dyDescent="0.25">
      <c r="A12110" s="6" t="s">
        <v>4083</v>
      </c>
      <c r="B12110" s="104" t="s">
        <v>4084</v>
      </c>
      <c r="C12110" s="104"/>
      <c r="D12110" s="104"/>
      <c r="E12110" s="104"/>
      <c r="F12110" s="6" t="s">
        <v>77</v>
      </c>
      <c r="G12110" s="113">
        <v>7.0800000000000004E-3</v>
      </c>
      <c r="H12110" s="113"/>
      <c r="I12110" s="105">
        <v>46.06</v>
      </c>
      <c r="J12110" s="105"/>
      <c r="K12110" s="33">
        <f>ROUND(ROUND(G12110,5)*I12110,4)</f>
        <v>0.3261</v>
      </c>
    </row>
    <row r="12111" spans="1:11" ht="15" customHeight="1" x14ac:dyDescent="0.25">
      <c r="A12111" s="6" t="s">
        <v>4085</v>
      </c>
      <c r="B12111" s="104" t="s">
        <v>4086</v>
      </c>
      <c r="C12111" s="104"/>
      <c r="D12111" s="104"/>
      <c r="E12111" s="104"/>
      <c r="F12111" s="6" t="s">
        <v>103</v>
      </c>
      <c r="G12111" s="113">
        <v>1</v>
      </c>
      <c r="H12111" s="113"/>
      <c r="I12111" s="105">
        <v>16.98</v>
      </c>
      <c r="J12111" s="105"/>
      <c r="K12111" s="33">
        <f>ROUND(ROUND(G12111,5)*I12111,4)</f>
        <v>16.98</v>
      </c>
    </row>
    <row r="12112" spans="1:11" ht="15" customHeight="1" x14ac:dyDescent="0.25">
      <c r="A12112" s="1"/>
      <c r="B12112" s="1"/>
      <c r="C12112" s="1"/>
      <c r="D12112" s="1"/>
      <c r="E12112" s="1"/>
      <c r="F12112" s="1"/>
      <c r="G12112" s="85" t="s">
        <v>4014</v>
      </c>
      <c r="H12112" s="85"/>
      <c r="I12112" s="85"/>
      <c r="J12112" s="85"/>
      <c r="K12112" s="34">
        <f>SUM(K12108:K12111)</f>
        <v>19.1266</v>
      </c>
    </row>
    <row r="12113" spans="1:11" ht="15" customHeight="1" x14ac:dyDescent="0.25">
      <c r="A12113" s="106" t="s">
        <v>4015</v>
      </c>
      <c r="B12113" s="106"/>
      <c r="C12113" s="106"/>
      <c r="D12113" s="23" t="s">
        <v>4016</v>
      </c>
      <c r="E12113" s="94" t="s">
        <v>4017</v>
      </c>
      <c r="F12113" s="94"/>
      <c r="G12113" s="94" t="s">
        <v>4001</v>
      </c>
      <c r="H12113" s="94"/>
      <c r="I12113" s="94" t="s">
        <v>3895</v>
      </c>
      <c r="J12113" s="94"/>
      <c r="K12113" s="23" t="s">
        <v>4011</v>
      </c>
    </row>
    <row r="12114" spans="1:11" ht="27.95" customHeight="1" x14ac:dyDescent="0.25">
      <c r="A12114" s="38" t="s">
        <v>4085</v>
      </c>
      <c r="B12114" s="109" t="s">
        <v>4087</v>
      </c>
      <c r="C12114" s="109"/>
      <c r="D12114" s="38" t="s">
        <v>4019</v>
      </c>
      <c r="E12114" s="110" t="s">
        <v>4088</v>
      </c>
      <c r="F12114" s="110"/>
      <c r="G12114" s="111">
        <v>1.9630000000000002E-2</v>
      </c>
      <c r="H12114" s="111"/>
      <c r="I12114" s="112">
        <v>33.64</v>
      </c>
      <c r="J12114" s="112"/>
      <c r="K12114" s="41">
        <f>ROUND(ROUND(G12114,5)*I12114,4)</f>
        <v>0.66039999999999999</v>
      </c>
    </row>
    <row r="12115" spans="1:11" ht="15" customHeight="1" x14ac:dyDescent="0.25">
      <c r="A12115" s="1"/>
      <c r="B12115" s="1"/>
      <c r="C12115" s="1"/>
      <c r="D12115" s="1"/>
      <c r="E12115" s="1"/>
      <c r="F12115" s="1"/>
      <c r="G12115" s="85" t="s">
        <v>4021</v>
      </c>
      <c r="H12115" s="85"/>
      <c r="I12115" s="85"/>
      <c r="J12115" s="85"/>
      <c r="K12115" s="33">
        <f>SUM(K12114:K12114)</f>
        <v>0.66039999999999999</v>
      </c>
    </row>
    <row r="12116" spans="1:11" ht="12.95" customHeight="1" x14ac:dyDescent="0.25">
      <c r="A12116" s="106" t="s">
        <v>4022</v>
      </c>
      <c r="B12116" s="106"/>
      <c r="C12116" s="94" t="s">
        <v>4023</v>
      </c>
      <c r="D12116" s="94" t="s">
        <v>5</v>
      </c>
      <c r="E12116" s="94" t="s">
        <v>4024</v>
      </c>
      <c r="F12116" s="94"/>
      <c r="G12116" s="94" t="s">
        <v>4025</v>
      </c>
      <c r="H12116" s="94"/>
      <c r="I12116" s="94" t="s">
        <v>2086</v>
      </c>
      <c r="J12116" s="94"/>
      <c r="K12116" s="94" t="s">
        <v>4011</v>
      </c>
    </row>
    <row r="12117" spans="1:11" ht="12" customHeight="1" x14ac:dyDescent="0.25">
      <c r="A12117" s="106"/>
      <c r="B12117" s="106"/>
      <c r="C12117" s="94"/>
      <c r="D12117" s="94"/>
      <c r="E12117" s="23" t="s">
        <v>2092</v>
      </c>
      <c r="F12117" s="23" t="s">
        <v>4026</v>
      </c>
      <c r="G12117" s="23" t="s">
        <v>2092</v>
      </c>
      <c r="H12117" s="23" t="s">
        <v>4026</v>
      </c>
      <c r="I12117" s="23" t="s">
        <v>2092</v>
      </c>
      <c r="J12117" s="23" t="s">
        <v>4026</v>
      </c>
      <c r="K12117" s="94"/>
    </row>
    <row r="12118" spans="1:11" ht="27.95" customHeight="1" x14ac:dyDescent="0.25">
      <c r="A12118" s="38" t="s">
        <v>4085</v>
      </c>
      <c r="B12118" s="39" t="s">
        <v>4087</v>
      </c>
      <c r="C12118" s="38" t="s">
        <v>4027</v>
      </c>
      <c r="D12118" s="40">
        <v>1.9630000000000002E-2</v>
      </c>
      <c r="E12118" s="42">
        <v>0</v>
      </c>
      <c r="F12118" s="43">
        <v>1.1100000000000001</v>
      </c>
      <c r="G12118" s="42">
        <v>0</v>
      </c>
      <c r="H12118" s="43">
        <v>0.88</v>
      </c>
      <c r="I12118" s="42">
        <v>0</v>
      </c>
      <c r="J12118" s="43">
        <v>0.72</v>
      </c>
      <c r="K12118" s="41">
        <f>ROUND(D12118*(ROUND(E12118*F12118,4)+ROUND(G12118*H12118,4)+ROUND(I12118*J12118,4)),4)</f>
        <v>0</v>
      </c>
    </row>
    <row r="12119" spans="1:11" ht="15" customHeight="1" x14ac:dyDescent="0.25">
      <c r="A12119" s="1"/>
      <c r="B12119" s="1"/>
      <c r="C12119" s="1"/>
      <c r="D12119" s="1"/>
      <c r="E12119" s="1"/>
      <c r="F12119" s="1"/>
      <c r="G12119" s="85" t="s">
        <v>4028</v>
      </c>
      <c r="H12119" s="85"/>
      <c r="I12119" s="85"/>
      <c r="J12119" s="85"/>
      <c r="K12119" s="33">
        <f>SUM(K12117:K12118)</f>
        <v>0</v>
      </c>
    </row>
    <row r="12120" spans="1:11" ht="15" customHeight="1" x14ac:dyDescent="0.25">
      <c r="A12120" s="9"/>
      <c r="B12120" s="9"/>
      <c r="C12120" s="9"/>
      <c r="D12120" s="9"/>
      <c r="E12120" s="9"/>
      <c r="F12120" s="9"/>
      <c r="G12120" s="92" t="s">
        <v>4029</v>
      </c>
      <c r="H12120" s="92"/>
      <c r="I12120" s="92"/>
      <c r="J12120" s="92"/>
      <c r="K12120" s="33">
        <f>SUM(K12112,K12115,K12119)</f>
        <v>19.786999999999999</v>
      </c>
    </row>
    <row r="12121" spans="1:11" ht="15" customHeight="1" x14ac:dyDescent="0.25">
      <c r="A12121" s="9"/>
      <c r="B12121" s="9"/>
      <c r="C12121" s="9"/>
      <c r="D12121" s="9"/>
      <c r="E12121" s="9"/>
      <c r="F12121" s="9"/>
      <c r="G12121" s="92" t="s">
        <v>3913</v>
      </c>
      <c r="H12121" s="92"/>
      <c r="I12121" s="92"/>
      <c r="J12121" s="92"/>
      <c r="K12121" s="29">
        <f>ROUND(SUM(K12120),2)</f>
        <v>19.79</v>
      </c>
    </row>
    <row r="12122" spans="1:11" ht="9.9499999999999993" customHeight="1" x14ac:dyDescent="0.25">
      <c r="A12122" s="9"/>
      <c r="B12122" s="9"/>
      <c r="C12122" s="9"/>
      <c r="D12122" s="9"/>
      <c r="E12122" s="9"/>
      <c r="F12122" s="9"/>
      <c r="G12122" s="100"/>
      <c r="H12122" s="100"/>
      <c r="I12122" s="100"/>
      <c r="J12122" s="100"/>
      <c r="K12122" s="100"/>
    </row>
    <row r="12123" spans="1:11" ht="20.100000000000001" customHeight="1" x14ac:dyDescent="0.25">
      <c r="A12123" s="99" t="s">
        <v>3047</v>
      </c>
      <c r="B12123" s="99"/>
      <c r="C12123" s="99"/>
      <c r="D12123" s="99"/>
      <c r="E12123" s="99"/>
      <c r="F12123" s="99"/>
      <c r="G12123" s="99"/>
      <c r="H12123" s="99"/>
      <c r="I12123" s="99"/>
      <c r="J12123" s="99"/>
      <c r="K12123" s="99"/>
    </row>
    <row r="12124" spans="1:11" ht="15" customHeight="1" x14ac:dyDescent="0.25">
      <c r="A12124" s="93" t="s">
        <v>3893</v>
      </c>
      <c r="B12124" s="93"/>
      <c r="C12124" s="93"/>
      <c r="D12124" s="94" t="s">
        <v>3</v>
      </c>
      <c r="E12124" s="94"/>
      <c r="F12124" s="23" t="s">
        <v>4</v>
      </c>
      <c r="G12124" s="94" t="s">
        <v>3894</v>
      </c>
      <c r="H12124" s="94"/>
      <c r="I12124" s="94" t="s">
        <v>3895</v>
      </c>
      <c r="J12124" s="94"/>
      <c r="K12124" s="23" t="s">
        <v>3896</v>
      </c>
    </row>
    <row r="12125" spans="1:11" ht="15" customHeight="1" x14ac:dyDescent="0.25">
      <c r="A12125" s="24" t="s">
        <v>4089</v>
      </c>
      <c r="B12125" s="95" t="s">
        <v>4090</v>
      </c>
      <c r="C12125" s="95"/>
      <c r="D12125" s="96" t="s">
        <v>20</v>
      </c>
      <c r="E12125" s="96"/>
      <c r="F12125" s="24" t="s">
        <v>16</v>
      </c>
      <c r="G12125" s="97">
        <v>1</v>
      </c>
      <c r="H12125" s="97"/>
      <c r="I12125" s="98">
        <v>12.85</v>
      </c>
      <c r="J12125" s="98"/>
      <c r="K12125" s="27">
        <f>TRUNC(TRUNC(G12125,8)*I12125,2)</f>
        <v>12.85</v>
      </c>
    </row>
    <row r="12126" spans="1:11" ht="15" customHeight="1" x14ac:dyDescent="0.25">
      <c r="A12126" s="9"/>
      <c r="B12126" s="9"/>
      <c r="C12126" s="9"/>
      <c r="D12126" s="9"/>
      <c r="E12126" s="9"/>
      <c r="F12126" s="9"/>
      <c r="G12126" s="91" t="s">
        <v>3906</v>
      </c>
      <c r="H12126" s="91"/>
      <c r="I12126" s="91"/>
      <c r="J12126" s="91"/>
      <c r="K12126" s="28">
        <f>SUM(K12125:K12125)</f>
        <v>12.85</v>
      </c>
    </row>
    <row r="12127" spans="1:11" ht="15" customHeight="1" x14ac:dyDescent="0.25">
      <c r="A12127" s="93" t="s">
        <v>3907</v>
      </c>
      <c r="B12127" s="93"/>
      <c r="C12127" s="93"/>
      <c r="D12127" s="94" t="s">
        <v>3</v>
      </c>
      <c r="E12127" s="94"/>
      <c r="F12127" s="23" t="s">
        <v>4</v>
      </c>
      <c r="G12127" s="94" t="s">
        <v>3894</v>
      </c>
      <c r="H12127" s="94"/>
      <c r="I12127" s="94" t="s">
        <v>3895</v>
      </c>
      <c r="J12127" s="94"/>
      <c r="K12127" s="23" t="s">
        <v>3896</v>
      </c>
    </row>
    <row r="12128" spans="1:11" ht="15" customHeight="1" x14ac:dyDescent="0.25">
      <c r="A12128" s="24" t="s">
        <v>3961</v>
      </c>
      <c r="B12128" s="95" t="s">
        <v>3962</v>
      </c>
      <c r="C12128" s="95"/>
      <c r="D12128" s="96" t="s">
        <v>20</v>
      </c>
      <c r="E12128" s="96"/>
      <c r="F12128" s="24" t="s">
        <v>2056</v>
      </c>
      <c r="G12128" s="97">
        <v>2.7699999999999999E-2</v>
      </c>
      <c r="H12128" s="97"/>
      <c r="I12128" s="98">
        <v>29.5</v>
      </c>
      <c r="J12128" s="98"/>
      <c r="K12128" s="27">
        <f>TRUNC(TRUNC(G12128,8)*I12128,2)</f>
        <v>0.81</v>
      </c>
    </row>
    <row r="12129" spans="1:11" ht="15" customHeight="1" x14ac:dyDescent="0.25">
      <c r="A12129" s="24" t="s">
        <v>3910</v>
      </c>
      <c r="B12129" s="95" t="s">
        <v>3911</v>
      </c>
      <c r="C12129" s="95"/>
      <c r="D12129" s="96" t="s">
        <v>20</v>
      </c>
      <c r="E12129" s="96"/>
      <c r="F12129" s="24" t="s">
        <v>2056</v>
      </c>
      <c r="G12129" s="97">
        <v>0.1386</v>
      </c>
      <c r="H12129" s="97"/>
      <c r="I12129" s="98">
        <v>24.94</v>
      </c>
      <c r="J12129" s="98"/>
      <c r="K12129" s="27">
        <f>TRUNC(TRUNC(G12129,8)*I12129,2)</f>
        <v>3.45</v>
      </c>
    </row>
    <row r="12130" spans="1:11" ht="18" customHeight="1" x14ac:dyDescent="0.25">
      <c r="A12130" s="9"/>
      <c r="B12130" s="9"/>
      <c r="C12130" s="9"/>
      <c r="D12130" s="9"/>
      <c r="E12130" s="9"/>
      <c r="F12130" s="9"/>
      <c r="G12130" s="91" t="s">
        <v>3912</v>
      </c>
      <c r="H12130" s="91"/>
      <c r="I12130" s="91"/>
      <c r="J12130" s="91"/>
      <c r="K12130" s="28">
        <f>SUM(K12128:K12129)</f>
        <v>4.26</v>
      </c>
    </row>
    <row r="12131" spans="1:11" ht="15" customHeight="1" x14ac:dyDescent="0.25">
      <c r="A12131" s="9"/>
      <c r="B12131" s="9"/>
      <c r="C12131" s="9"/>
      <c r="D12131" s="9"/>
      <c r="E12131" s="9"/>
      <c r="F12131" s="9"/>
      <c r="G12131" s="92" t="s">
        <v>3913</v>
      </c>
      <c r="H12131" s="92"/>
      <c r="I12131" s="92"/>
      <c r="J12131" s="92"/>
      <c r="K12131" s="29">
        <f>ROUND(SUM(K12126,K12130),2)</f>
        <v>17.11</v>
      </c>
    </row>
    <row r="12132" spans="1:11" ht="9.9499999999999993" customHeight="1" x14ac:dyDescent="0.25">
      <c r="A12132" s="9"/>
      <c r="B12132" s="9"/>
      <c r="C12132" s="9"/>
      <c r="D12132" s="9"/>
      <c r="E12132" s="9"/>
      <c r="F12132" s="9"/>
      <c r="G12132" s="100"/>
      <c r="H12132" s="100"/>
      <c r="I12132" s="100"/>
      <c r="J12132" s="100"/>
      <c r="K12132" s="100"/>
    </row>
    <row r="12133" spans="1:11" ht="20.100000000000001" customHeight="1" x14ac:dyDescent="0.25">
      <c r="A12133" s="99" t="s">
        <v>3048</v>
      </c>
      <c r="B12133" s="99"/>
      <c r="C12133" s="99"/>
      <c r="D12133" s="99"/>
      <c r="E12133" s="99"/>
      <c r="F12133" s="99"/>
      <c r="G12133" s="99"/>
      <c r="H12133" s="99"/>
      <c r="I12133" s="99"/>
      <c r="J12133" s="99"/>
      <c r="K12133" s="99"/>
    </row>
    <row r="12134" spans="1:11" ht="12.95" customHeight="1" x14ac:dyDescent="0.25">
      <c r="A12134" s="107" t="s">
        <v>3984</v>
      </c>
      <c r="B12134" s="107"/>
      <c r="C12134" s="107"/>
      <c r="D12134" s="108" t="s">
        <v>3985</v>
      </c>
      <c r="E12134" s="87" t="s">
        <v>3986</v>
      </c>
      <c r="F12134" s="87"/>
      <c r="G12134" s="87" t="s">
        <v>3987</v>
      </c>
      <c r="H12134" s="87"/>
      <c r="I12134" s="87"/>
      <c r="J12134" s="87"/>
      <c r="K12134" s="87" t="s">
        <v>3988</v>
      </c>
    </row>
    <row r="12135" spans="1:11" ht="12" customHeight="1" x14ac:dyDescent="0.25">
      <c r="A12135" s="107"/>
      <c r="B12135" s="107"/>
      <c r="C12135" s="107"/>
      <c r="D12135" s="108"/>
      <c r="E12135" s="23" t="s">
        <v>3989</v>
      </c>
      <c r="F12135" s="23" t="s">
        <v>3990</v>
      </c>
      <c r="G12135" s="94" t="s">
        <v>3989</v>
      </c>
      <c r="H12135" s="94"/>
      <c r="I12135" s="94" t="s">
        <v>3990</v>
      </c>
      <c r="J12135" s="94"/>
      <c r="K12135" s="87"/>
    </row>
    <row r="12136" spans="1:11" ht="15.95" customHeight="1" x14ac:dyDescent="0.25">
      <c r="A12136" s="6" t="s">
        <v>4091</v>
      </c>
      <c r="B12136" s="104" t="s">
        <v>4092</v>
      </c>
      <c r="C12136" s="104"/>
      <c r="D12136" s="44">
        <v>1</v>
      </c>
      <c r="E12136" s="32">
        <v>0.8</v>
      </c>
      <c r="F12136" s="32">
        <v>0.19999999999999996</v>
      </c>
      <c r="G12136" s="105">
        <v>5.32</v>
      </c>
      <c r="H12136" s="105"/>
      <c r="I12136" s="105">
        <v>0.5</v>
      </c>
      <c r="J12136" s="105"/>
      <c r="K12136" s="33">
        <f>TRUNC(D12136*(TRUNC(E12136*G12136,4)+TRUNC(F12136*I12136,4)),4)</f>
        <v>4.3559999999999999</v>
      </c>
    </row>
    <row r="12137" spans="1:11" ht="15" customHeight="1" x14ac:dyDescent="0.25">
      <c r="A12137" s="1"/>
      <c r="B12137" s="1"/>
      <c r="C12137" s="1"/>
      <c r="D12137" s="1"/>
      <c r="E12137" s="1"/>
      <c r="F12137" s="1"/>
      <c r="G12137" s="85" t="s">
        <v>3999</v>
      </c>
      <c r="H12137" s="85"/>
      <c r="I12137" s="85"/>
      <c r="J12137" s="85"/>
      <c r="K12137" s="34">
        <f>SUM(K12135:K12136)</f>
        <v>4.3559999999999999</v>
      </c>
    </row>
    <row r="12138" spans="1:11" ht="20.100000000000001" customHeight="1" x14ac:dyDescent="0.25">
      <c r="A12138" s="106" t="s">
        <v>4000</v>
      </c>
      <c r="B12138" s="106"/>
      <c r="C12138" s="106"/>
      <c r="D12138" s="106"/>
      <c r="E12138" s="106"/>
      <c r="F12138" s="2" t="s">
        <v>4</v>
      </c>
      <c r="G12138" s="87" t="s">
        <v>4001</v>
      </c>
      <c r="H12138" s="87"/>
      <c r="I12138" s="87" t="s">
        <v>4002</v>
      </c>
      <c r="J12138" s="87"/>
      <c r="K12138" s="2" t="s">
        <v>3988</v>
      </c>
    </row>
    <row r="12139" spans="1:11" ht="15" customHeight="1" x14ac:dyDescent="0.25">
      <c r="A12139" s="6" t="s">
        <v>4093</v>
      </c>
      <c r="B12139" s="101" t="s">
        <v>4094</v>
      </c>
      <c r="C12139" s="101"/>
      <c r="D12139" s="101"/>
      <c r="E12139" s="101"/>
      <c r="F12139" s="6" t="s">
        <v>3940</v>
      </c>
      <c r="G12139" s="102">
        <v>0.1333</v>
      </c>
      <c r="H12139" s="102"/>
      <c r="I12139" s="103">
        <v>3.96</v>
      </c>
      <c r="J12139" s="103"/>
      <c r="K12139" s="7">
        <f>TRUNC(TRUNC(G12139,8)*I12139,2)</f>
        <v>0.52</v>
      </c>
    </row>
    <row r="12140" spans="1:11" ht="15" customHeight="1" x14ac:dyDescent="0.25">
      <c r="A12140" s="6" t="s">
        <v>4095</v>
      </c>
      <c r="B12140" s="101" t="s">
        <v>4096</v>
      </c>
      <c r="C12140" s="101"/>
      <c r="D12140" s="101"/>
      <c r="E12140" s="101"/>
      <c r="F12140" s="6" t="s">
        <v>3940</v>
      </c>
      <c r="G12140" s="102">
        <v>2</v>
      </c>
      <c r="H12140" s="102"/>
      <c r="I12140" s="103">
        <v>14.41</v>
      </c>
      <c r="J12140" s="103"/>
      <c r="K12140" s="7">
        <f>TRUNC(TRUNC(G12140,8)*I12140,2)</f>
        <v>28.82</v>
      </c>
    </row>
    <row r="12141" spans="1:11" ht="15" customHeight="1" x14ac:dyDescent="0.25">
      <c r="A12141" s="6" t="s">
        <v>4097</v>
      </c>
      <c r="B12141" s="101" t="s">
        <v>4098</v>
      </c>
      <c r="C12141" s="101"/>
      <c r="D12141" s="101"/>
      <c r="E12141" s="101"/>
      <c r="F12141" s="6" t="s">
        <v>3940</v>
      </c>
      <c r="G12141" s="102">
        <v>3</v>
      </c>
      <c r="H12141" s="102"/>
      <c r="I12141" s="103">
        <v>14.58</v>
      </c>
      <c r="J12141" s="103"/>
      <c r="K12141" s="7">
        <f>TRUNC(TRUNC(G12141,8)*I12141,2)</f>
        <v>43.74</v>
      </c>
    </row>
    <row r="12142" spans="1:11" ht="15" customHeight="1" x14ac:dyDescent="0.25">
      <c r="A12142" s="1"/>
      <c r="B12142" s="1"/>
      <c r="C12142" s="1"/>
      <c r="D12142" s="1"/>
      <c r="E12142" s="1"/>
      <c r="F12142" s="1"/>
      <c r="G12142" s="85" t="s">
        <v>4005</v>
      </c>
      <c r="H12142" s="85"/>
      <c r="I12142" s="85"/>
      <c r="J12142" s="85"/>
      <c r="K12142" s="29">
        <f>SUM(K12139:K12141)</f>
        <v>73.08</v>
      </c>
    </row>
    <row r="12143" spans="1:11" ht="15" customHeight="1" x14ac:dyDescent="0.25">
      <c r="A12143" s="9"/>
      <c r="B12143" s="9"/>
      <c r="C12143" s="9"/>
      <c r="D12143" s="9"/>
      <c r="E12143" s="9"/>
      <c r="F12143" s="9"/>
      <c r="G12143" s="92" t="s">
        <v>4006</v>
      </c>
      <c r="H12143" s="92"/>
      <c r="I12143" s="92"/>
      <c r="J12143" s="92"/>
      <c r="K12143" s="33">
        <f>SUM(K12137,K12142)</f>
        <v>77.435999999999993</v>
      </c>
    </row>
    <row r="12144" spans="1:11" ht="15" customHeight="1" x14ac:dyDescent="0.25">
      <c r="A12144" s="9"/>
      <c r="B12144" s="9"/>
      <c r="C12144" s="9"/>
      <c r="D12144" s="9"/>
      <c r="E12144" s="9"/>
      <c r="F12144" s="9"/>
      <c r="G12144" s="92" t="s">
        <v>4007</v>
      </c>
      <c r="H12144" s="92"/>
      <c r="I12144" s="92"/>
      <c r="J12144" s="92"/>
      <c r="K12144" s="35">
        <v>22.5</v>
      </c>
    </row>
    <row r="12145" spans="1:11" ht="15" customHeight="1" x14ac:dyDescent="0.25">
      <c r="A12145" s="9"/>
      <c r="B12145" s="9"/>
      <c r="C12145" s="9"/>
      <c r="D12145" s="9"/>
      <c r="E12145" s="9"/>
      <c r="F12145" s="9"/>
      <c r="G12145" s="92" t="s">
        <v>4008</v>
      </c>
      <c r="H12145" s="92"/>
      <c r="I12145" s="92"/>
      <c r="J12145" s="92"/>
      <c r="K12145" s="33">
        <f>TRUNC(K12143/K12144,4)</f>
        <v>3.4416000000000002</v>
      </c>
    </row>
    <row r="12146" spans="1:11" ht="15" customHeight="1" x14ac:dyDescent="0.25">
      <c r="A12146" s="9"/>
      <c r="B12146" s="9"/>
      <c r="C12146" s="9"/>
      <c r="D12146" s="9"/>
      <c r="E12146" s="9"/>
      <c r="F12146" s="9"/>
      <c r="G12146" s="92" t="s">
        <v>4029</v>
      </c>
      <c r="H12146" s="92"/>
      <c r="I12146" s="92"/>
      <c r="J12146" s="92"/>
      <c r="K12146" s="33">
        <f>SUM(K12145)</f>
        <v>3.4416000000000002</v>
      </c>
    </row>
    <row r="12147" spans="1:11" ht="15" customHeight="1" x14ac:dyDescent="0.25">
      <c r="A12147" s="9"/>
      <c r="B12147" s="9"/>
      <c r="C12147" s="9"/>
      <c r="D12147" s="9"/>
      <c r="E12147" s="9"/>
      <c r="F12147" s="9"/>
      <c r="G12147" s="92" t="s">
        <v>3913</v>
      </c>
      <c r="H12147" s="92"/>
      <c r="I12147" s="92"/>
      <c r="J12147" s="92"/>
      <c r="K12147" s="29">
        <f>ROUND(SUM(K12146),2)</f>
        <v>3.44</v>
      </c>
    </row>
    <row r="12148" spans="1:11" ht="9.9499999999999993" customHeight="1" x14ac:dyDescent="0.25">
      <c r="A12148" s="9"/>
      <c r="B12148" s="9"/>
      <c r="C12148" s="9"/>
      <c r="D12148" s="9"/>
      <c r="E12148" s="9"/>
      <c r="F12148" s="9"/>
      <c r="G12148" s="100"/>
      <c r="H12148" s="100"/>
      <c r="I12148" s="100"/>
      <c r="J12148" s="100"/>
      <c r="K12148" s="100"/>
    </row>
    <row r="12149" spans="1:11" ht="20.100000000000001" customHeight="1" x14ac:dyDescent="0.25">
      <c r="A12149" s="99" t="s">
        <v>3049</v>
      </c>
      <c r="B12149" s="99"/>
      <c r="C12149" s="99"/>
      <c r="D12149" s="99"/>
      <c r="E12149" s="99"/>
      <c r="F12149" s="99"/>
      <c r="G12149" s="99"/>
      <c r="H12149" s="99"/>
      <c r="I12149" s="99"/>
      <c r="J12149" s="99"/>
      <c r="K12149" s="99"/>
    </row>
    <row r="12150" spans="1:11" ht="15" customHeight="1" x14ac:dyDescent="0.25">
      <c r="A12150" s="93" t="s">
        <v>3893</v>
      </c>
      <c r="B12150" s="93"/>
      <c r="C12150" s="93"/>
      <c r="D12150" s="94" t="s">
        <v>3</v>
      </c>
      <c r="E12150" s="94"/>
      <c r="F12150" s="23" t="s">
        <v>4</v>
      </c>
      <c r="G12150" s="94" t="s">
        <v>3894</v>
      </c>
      <c r="H12150" s="94"/>
      <c r="I12150" s="94" t="s">
        <v>3895</v>
      </c>
      <c r="J12150" s="94"/>
      <c r="K12150" s="23" t="s">
        <v>3896</v>
      </c>
    </row>
    <row r="12151" spans="1:11" ht="15" customHeight="1" x14ac:dyDescent="0.25">
      <c r="A12151" s="24" t="s">
        <v>3951</v>
      </c>
      <c r="B12151" s="95" t="s">
        <v>3952</v>
      </c>
      <c r="C12151" s="95"/>
      <c r="D12151" s="96" t="s">
        <v>3953</v>
      </c>
      <c r="E12151" s="96"/>
      <c r="F12151" s="24" t="s">
        <v>3954</v>
      </c>
      <c r="G12151" s="97">
        <v>4.0000000000000001E-3</v>
      </c>
      <c r="H12151" s="97"/>
      <c r="I12151" s="98">
        <v>215</v>
      </c>
      <c r="J12151" s="98"/>
      <c r="K12151" s="27">
        <f>ROUND(ROUND(G12151,8)*I12151,2)</f>
        <v>0.86</v>
      </c>
    </row>
    <row r="12152" spans="1:11" ht="15" customHeight="1" x14ac:dyDescent="0.25">
      <c r="A12152" s="24" t="s">
        <v>3955</v>
      </c>
      <c r="B12152" s="95" t="s">
        <v>3956</v>
      </c>
      <c r="C12152" s="95"/>
      <c r="D12152" s="96" t="s">
        <v>20</v>
      </c>
      <c r="E12152" s="96"/>
      <c r="F12152" s="24" t="s">
        <v>3903</v>
      </c>
      <c r="G12152" s="97">
        <v>5.0000000000000001E-3</v>
      </c>
      <c r="H12152" s="97"/>
      <c r="I12152" s="98">
        <v>19.37</v>
      </c>
      <c r="J12152" s="98"/>
      <c r="K12152" s="27">
        <f>ROUND(ROUND(G12152,8)*I12152,2)</f>
        <v>0.1</v>
      </c>
    </row>
    <row r="12153" spans="1:11" ht="15" customHeight="1" x14ac:dyDescent="0.25">
      <c r="A12153" s="9"/>
      <c r="B12153" s="9"/>
      <c r="C12153" s="9"/>
      <c r="D12153" s="9"/>
      <c r="E12153" s="9"/>
      <c r="F12153" s="9"/>
      <c r="G12153" s="91" t="s">
        <v>3906</v>
      </c>
      <c r="H12153" s="91"/>
      <c r="I12153" s="91"/>
      <c r="J12153" s="91"/>
      <c r="K12153" s="28">
        <f>SUM(K12151:K12152)</f>
        <v>0.96</v>
      </c>
    </row>
    <row r="12154" spans="1:11" ht="15" customHeight="1" x14ac:dyDescent="0.25">
      <c r="A12154" s="93" t="s">
        <v>3907</v>
      </c>
      <c r="B12154" s="93"/>
      <c r="C12154" s="93"/>
      <c r="D12154" s="94" t="s">
        <v>3</v>
      </c>
      <c r="E12154" s="94"/>
      <c r="F12154" s="23" t="s">
        <v>4</v>
      </c>
      <c r="G12154" s="94" t="s">
        <v>3894</v>
      </c>
      <c r="H12154" s="94"/>
      <c r="I12154" s="94" t="s">
        <v>3895</v>
      </c>
      <c r="J12154" s="94"/>
      <c r="K12154" s="23" t="s">
        <v>3896</v>
      </c>
    </row>
    <row r="12155" spans="1:11" ht="21" customHeight="1" x14ac:dyDescent="0.25">
      <c r="A12155" s="24" t="s">
        <v>3908</v>
      </c>
      <c r="B12155" s="95" t="s">
        <v>3909</v>
      </c>
      <c r="C12155" s="95"/>
      <c r="D12155" s="96" t="s">
        <v>20</v>
      </c>
      <c r="E12155" s="96"/>
      <c r="F12155" s="24" t="s">
        <v>2056</v>
      </c>
      <c r="G12155" s="97">
        <v>0.03</v>
      </c>
      <c r="H12155" s="97"/>
      <c r="I12155" s="98">
        <v>32.24</v>
      </c>
      <c r="J12155" s="98"/>
      <c r="K12155" s="27">
        <f>ROUND(ROUND(G12155,8)*I12155,2)</f>
        <v>0.97</v>
      </c>
    </row>
    <row r="12156" spans="1:11" ht="15" customHeight="1" x14ac:dyDescent="0.25">
      <c r="A12156" s="24" t="s">
        <v>3910</v>
      </c>
      <c r="B12156" s="95" t="s">
        <v>3911</v>
      </c>
      <c r="C12156" s="95"/>
      <c r="D12156" s="96" t="s">
        <v>20</v>
      </c>
      <c r="E12156" s="96"/>
      <c r="F12156" s="24" t="s">
        <v>2056</v>
      </c>
      <c r="G12156" s="97">
        <v>0.03</v>
      </c>
      <c r="H12156" s="97"/>
      <c r="I12156" s="98">
        <v>24.94</v>
      </c>
      <c r="J12156" s="98"/>
      <c r="K12156" s="27">
        <f>ROUND(ROUND(G12156,8)*I12156,2)</f>
        <v>0.75</v>
      </c>
    </row>
    <row r="12157" spans="1:11" ht="18" customHeight="1" x14ac:dyDescent="0.25">
      <c r="A12157" s="9"/>
      <c r="B12157" s="9"/>
      <c r="C12157" s="9"/>
      <c r="D12157" s="9"/>
      <c r="E12157" s="9"/>
      <c r="F12157" s="9"/>
      <c r="G12157" s="91" t="s">
        <v>3912</v>
      </c>
      <c r="H12157" s="91"/>
      <c r="I12157" s="91"/>
      <c r="J12157" s="91"/>
      <c r="K12157" s="28">
        <f>SUM(K12155:K12156)</f>
        <v>1.72</v>
      </c>
    </row>
    <row r="12158" spans="1:11" ht="15" customHeight="1" x14ac:dyDescent="0.25">
      <c r="A12158" s="9"/>
      <c r="B12158" s="9"/>
      <c r="C12158" s="9"/>
      <c r="D12158" s="9"/>
      <c r="E12158" s="9"/>
      <c r="F12158" s="9"/>
      <c r="G12158" s="92" t="s">
        <v>3913</v>
      </c>
      <c r="H12158" s="92"/>
      <c r="I12158" s="92"/>
      <c r="J12158" s="92"/>
      <c r="K12158" s="29">
        <f>ROUND(SUM(K12153,K12157),2)</f>
        <v>2.68</v>
      </c>
    </row>
    <row r="12159" spans="1:11" ht="9.9499999999999993" customHeight="1" x14ac:dyDescent="0.25">
      <c r="A12159" s="9"/>
      <c r="B12159" s="9"/>
      <c r="C12159" s="9"/>
      <c r="D12159" s="9"/>
      <c r="E12159" s="9"/>
      <c r="F12159" s="9"/>
      <c r="G12159" s="100"/>
      <c r="H12159" s="100"/>
      <c r="I12159" s="100"/>
      <c r="J12159" s="100"/>
      <c r="K12159" s="100"/>
    </row>
    <row r="12160" spans="1:11" ht="20.100000000000001" customHeight="1" x14ac:dyDescent="0.25">
      <c r="A12160" s="99" t="s">
        <v>3050</v>
      </c>
      <c r="B12160" s="99"/>
      <c r="C12160" s="99"/>
      <c r="D12160" s="99"/>
      <c r="E12160" s="99"/>
      <c r="F12160" s="99"/>
      <c r="G12160" s="99"/>
      <c r="H12160" s="99"/>
      <c r="I12160" s="99"/>
      <c r="J12160" s="99"/>
      <c r="K12160" s="99"/>
    </row>
    <row r="12161" spans="1:11" ht="15" customHeight="1" x14ac:dyDescent="0.25">
      <c r="A12161" s="93" t="s">
        <v>3916</v>
      </c>
      <c r="B12161" s="93"/>
      <c r="C12161" s="93"/>
      <c r="D12161" s="94" t="s">
        <v>3</v>
      </c>
      <c r="E12161" s="94"/>
      <c r="F12161" s="23" t="s">
        <v>4</v>
      </c>
      <c r="G12161" s="94" t="s">
        <v>3894</v>
      </c>
      <c r="H12161" s="94"/>
      <c r="I12161" s="94" t="s">
        <v>3895</v>
      </c>
      <c r="J12161" s="94"/>
      <c r="K12161" s="23" t="s">
        <v>3896</v>
      </c>
    </row>
    <row r="12162" spans="1:11" ht="29.1" customHeight="1" x14ac:dyDescent="0.25">
      <c r="A12162" s="24" t="s">
        <v>3957</v>
      </c>
      <c r="B12162" s="95" t="s">
        <v>3958</v>
      </c>
      <c r="C12162" s="95"/>
      <c r="D12162" s="96" t="s">
        <v>20</v>
      </c>
      <c r="E12162" s="96"/>
      <c r="F12162" s="24" t="s">
        <v>3936</v>
      </c>
      <c r="G12162" s="97">
        <v>2.8999999999999998E-3</v>
      </c>
      <c r="H12162" s="97"/>
      <c r="I12162" s="98">
        <v>75.540000000000006</v>
      </c>
      <c r="J12162" s="98"/>
      <c r="K12162" s="27">
        <f>TRUNC(TRUNC(G12162,8)*I12162,2)</f>
        <v>0.21</v>
      </c>
    </row>
    <row r="12163" spans="1:11" ht="29.1" customHeight="1" x14ac:dyDescent="0.25">
      <c r="A12163" s="24" t="s">
        <v>3959</v>
      </c>
      <c r="B12163" s="95" t="s">
        <v>3960</v>
      </c>
      <c r="C12163" s="95"/>
      <c r="D12163" s="96" t="s">
        <v>20</v>
      </c>
      <c r="E12163" s="96"/>
      <c r="F12163" s="24" t="s">
        <v>30</v>
      </c>
      <c r="G12163" s="97">
        <v>1.6999999999999999E-3</v>
      </c>
      <c r="H12163" s="97"/>
      <c r="I12163" s="98">
        <v>198.53</v>
      </c>
      <c r="J12163" s="98"/>
      <c r="K12163" s="27">
        <f>TRUNC(TRUNC(G12163,8)*I12163,2)</f>
        <v>0.33</v>
      </c>
    </row>
    <row r="12164" spans="1:11" ht="18" customHeight="1" x14ac:dyDescent="0.25">
      <c r="A12164" s="9"/>
      <c r="B12164" s="9"/>
      <c r="C12164" s="9"/>
      <c r="D12164" s="9"/>
      <c r="E12164" s="9"/>
      <c r="F12164" s="9"/>
      <c r="G12164" s="91" t="s">
        <v>3919</v>
      </c>
      <c r="H12164" s="91"/>
      <c r="I12164" s="91"/>
      <c r="J12164" s="91"/>
      <c r="K12164" s="28">
        <f>SUM(K12162:K12163)</f>
        <v>0.54</v>
      </c>
    </row>
    <row r="12165" spans="1:11" ht="15" customHeight="1" x14ac:dyDescent="0.25">
      <c r="A12165" s="93" t="s">
        <v>3907</v>
      </c>
      <c r="B12165" s="93"/>
      <c r="C12165" s="93"/>
      <c r="D12165" s="94" t="s">
        <v>3</v>
      </c>
      <c r="E12165" s="94"/>
      <c r="F12165" s="23" t="s">
        <v>4</v>
      </c>
      <c r="G12165" s="94" t="s">
        <v>3894</v>
      </c>
      <c r="H12165" s="94"/>
      <c r="I12165" s="94" t="s">
        <v>3895</v>
      </c>
      <c r="J12165" s="94"/>
      <c r="K12165" s="23" t="s">
        <v>3896</v>
      </c>
    </row>
    <row r="12166" spans="1:11" ht="15" customHeight="1" x14ac:dyDescent="0.25">
      <c r="A12166" s="24" t="s">
        <v>3961</v>
      </c>
      <c r="B12166" s="95" t="s">
        <v>3962</v>
      </c>
      <c r="C12166" s="95"/>
      <c r="D12166" s="96" t="s">
        <v>20</v>
      </c>
      <c r="E12166" s="96"/>
      <c r="F12166" s="24" t="s">
        <v>2056</v>
      </c>
      <c r="G12166" s="97">
        <v>4.5999999999999999E-3</v>
      </c>
      <c r="H12166" s="97"/>
      <c r="I12166" s="98">
        <v>29.5</v>
      </c>
      <c r="J12166" s="98"/>
      <c r="K12166" s="27">
        <f>TRUNC(TRUNC(G12166,8)*I12166,2)</f>
        <v>0.13</v>
      </c>
    </row>
    <row r="12167" spans="1:11" ht="18" customHeight="1" x14ac:dyDescent="0.25">
      <c r="A12167" s="9"/>
      <c r="B12167" s="9"/>
      <c r="C12167" s="9"/>
      <c r="D12167" s="9"/>
      <c r="E12167" s="9"/>
      <c r="F12167" s="9"/>
      <c r="G12167" s="91" t="s">
        <v>3912</v>
      </c>
      <c r="H12167" s="91"/>
      <c r="I12167" s="91"/>
      <c r="J12167" s="91"/>
      <c r="K12167" s="28">
        <f>SUM(K12166:K12166)</f>
        <v>0.13</v>
      </c>
    </row>
    <row r="12168" spans="1:11" ht="15" customHeight="1" x14ac:dyDescent="0.25">
      <c r="A12168" s="9"/>
      <c r="B12168" s="9"/>
      <c r="C12168" s="9"/>
      <c r="D12168" s="9"/>
      <c r="E12168" s="9"/>
      <c r="F12168" s="9"/>
      <c r="G12168" s="92" t="s">
        <v>3913</v>
      </c>
      <c r="H12168" s="92"/>
      <c r="I12168" s="92"/>
      <c r="J12168" s="92"/>
      <c r="K12168" s="29">
        <f>ROUND(SUM(K12164,K12167),2)</f>
        <v>0.67</v>
      </c>
    </row>
    <row r="12169" spans="1:11" ht="9.9499999999999993" customHeight="1" x14ac:dyDescent="0.25">
      <c r="A12169" s="9"/>
      <c r="B12169" s="9"/>
      <c r="C12169" s="9"/>
      <c r="D12169" s="9"/>
      <c r="E12169" s="9"/>
      <c r="F12169" s="9"/>
      <c r="G12169" s="100"/>
      <c r="H12169" s="100"/>
      <c r="I12169" s="100"/>
      <c r="J12169" s="100"/>
      <c r="K12169" s="100"/>
    </row>
    <row r="12170" spans="1:11" ht="20.100000000000001" customHeight="1" x14ac:dyDescent="0.25">
      <c r="A12170" s="99" t="s">
        <v>3051</v>
      </c>
      <c r="B12170" s="99"/>
      <c r="C12170" s="99"/>
      <c r="D12170" s="99"/>
      <c r="E12170" s="99"/>
      <c r="F12170" s="99"/>
      <c r="G12170" s="99"/>
      <c r="H12170" s="99"/>
      <c r="I12170" s="99"/>
      <c r="J12170" s="99"/>
      <c r="K12170" s="99"/>
    </row>
    <row r="12171" spans="1:11" ht="15" customHeight="1" x14ac:dyDescent="0.25">
      <c r="A12171" s="93" t="s">
        <v>3916</v>
      </c>
      <c r="B12171" s="93"/>
      <c r="C12171" s="93"/>
      <c r="D12171" s="94" t="s">
        <v>3</v>
      </c>
      <c r="E12171" s="94"/>
      <c r="F12171" s="23" t="s">
        <v>4</v>
      </c>
      <c r="G12171" s="94" t="s">
        <v>3894</v>
      </c>
      <c r="H12171" s="94"/>
      <c r="I12171" s="94" t="s">
        <v>3895</v>
      </c>
      <c r="J12171" s="94"/>
      <c r="K12171" s="23" t="s">
        <v>3896</v>
      </c>
    </row>
    <row r="12172" spans="1:11" ht="29.1" customHeight="1" x14ac:dyDescent="0.25">
      <c r="A12172" s="24" t="s">
        <v>3957</v>
      </c>
      <c r="B12172" s="95" t="s">
        <v>3958</v>
      </c>
      <c r="C12172" s="95"/>
      <c r="D12172" s="96" t="s">
        <v>20</v>
      </c>
      <c r="E12172" s="96"/>
      <c r="F12172" s="24" t="s">
        <v>3936</v>
      </c>
      <c r="G12172" s="97">
        <v>1.95E-2</v>
      </c>
      <c r="H12172" s="97"/>
      <c r="I12172" s="98">
        <v>75.540000000000006</v>
      </c>
      <c r="J12172" s="98"/>
      <c r="K12172" s="27">
        <f>TRUNC(TRUNC(G12172,8)*I12172,2)</f>
        <v>1.47</v>
      </c>
    </row>
    <row r="12173" spans="1:11" ht="29.1" customHeight="1" x14ac:dyDescent="0.25">
      <c r="A12173" s="24" t="s">
        <v>3959</v>
      </c>
      <c r="B12173" s="95" t="s">
        <v>3960</v>
      </c>
      <c r="C12173" s="95"/>
      <c r="D12173" s="96" t="s">
        <v>20</v>
      </c>
      <c r="E12173" s="96"/>
      <c r="F12173" s="24" t="s">
        <v>30</v>
      </c>
      <c r="G12173" s="97">
        <v>1.15E-2</v>
      </c>
      <c r="H12173" s="97"/>
      <c r="I12173" s="98">
        <v>198.53</v>
      </c>
      <c r="J12173" s="98"/>
      <c r="K12173" s="27">
        <f>TRUNC(TRUNC(G12173,8)*I12173,2)</f>
        <v>2.2799999999999998</v>
      </c>
    </row>
    <row r="12174" spans="1:11" ht="18" customHeight="1" x14ac:dyDescent="0.25">
      <c r="A12174" s="9"/>
      <c r="B12174" s="9"/>
      <c r="C12174" s="9"/>
      <c r="D12174" s="9"/>
      <c r="E12174" s="9"/>
      <c r="F12174" s="9"/>
      <c r="G12174" s="91" t="s">
        <v>3919</v>
      </c>
      <c r="H12174" s="91"/>
      <c r="I12174" s="91"/>
      <c r="J12174" s="91"/>
      <c r="K12174" s="28">
        <f>SUM(K12172:K12173)</f>
        <v>3.75</v>
      </c>
    </row>
    <row r="12175" spans="1:11" ht="15" customHeight="1" x14ac:dyDescent="0.25">
      <c r="A12175" s="93" t="s">
        <v>3907</v>
      </c>
      <c r="B12175" s="93"/>
      <c r="C12175" s="93"/>
      <c r="D12175" s="94" t="s">
        <v>3</v>
      </c>
      <c r="E12175" s="94"/>
      <c r="F12175" s="23" t="s">
        <v>4</v>
      </c>
      <c r="G12175" s="94" t="s">
        <v>3894</v>
      </c>
      <c r="H12175" s="94"/>
      <c r="I12175" s="94" t="s">
        <v>3895</v>
      </c>
      <c r="J12175" s="94"/>
      <c r="K12175" s="23" t="s">
        <v>3896</v>
      </c>
    </row>
    <row r="12176" spans="1:11" ht="15" customHeight="1" x14ac:dyDescent="0.25">
      <c r="A12176" s="24" t="s">
        <v>3910</v>
      </c>
      <c r="B12176" s="95" t="s">
        <v>3911</v>
      </c>
      <c r="C12176" s="95"/>
      <c r="D12176" s="96" t="s">
        <v>20</v>
      </c>
      <c r="E12176" s="96"/>
      <c r="F12176" s="24" t="s">
        <v>2056</v>
      </c>
      <c r="G12176" s="97">
        <v>3.1E-2</v>
      </c>
      <c r="H12176" s="97"/>
      <c r="I12176" s="98">
        <v>24.94</v>
      </c>
      <c r="J12176" s="98"/>
      <c r="K12176" s="27">
        <f>TRUNC(TRUNC(G12176,8)*I12176,2)</f>
        <v>0.77</v>
      </c>
    </row>
    <row r="12177" spans="1:11" ht="18" customHeight="1" x14ac:dyDescent="0.25">
      <c r="A12177" s="9"/>
      <c r="B12177" s="9"/>
      <c r="C12177" s="9"/>
      <c r="D12177" s="9"/>
      <c r="E12177" s="9"/>
      <c r="F12177" s="9"/>
      <c r="G12177" s="91" t="s">
        <v>3912</v>
      </c>
      <c r="H12177" s="91"/>
      <c r="I12177" s="91"/>
      <c r="J12177" s="91"/>
      <c r="K12177" s="28">
        <f>SUM(K12176:K12176)</f>
        <v>0.77</v>
      </c>
    </row>
    <row r="12178" spans="1:11" ht="15" customHeight="1" x14ac:dyDescent="0.25">
      <c r="A12178" s="9"/>
      <c r="B12178" s="9"/>
      <c r="C12178" s="9"/>
      <c r="D12178" s="9"/>
      <c r="E12178" s="9"/>
      <c r="F12178" s="9"/>
      <c r="G12178" s="92" t="s">
        <v>3913</v>
      </c>
      <c r="H12178" s="92"/>
      <c r="I12178" s="92"/>
      <c r="J12178" s="92"/>
      <c r="K12178" s="29">
        <f>ROUND(SUM(K12174,K12177),2)</f>
        <v>4.5199999999999996</v>
      </c>
    </row>
    <row r="12179" spans="1:11" ht="9.9499999999999993" customHeight="1" x14ac:dyDescent="0.25">
      <c r="A12179" s="9"/>
      <c r="B12179" s="9"/>
      <c r="C12179" s="9"/>
      <c r="D12179" s="9"/>
      <c r="E12179" s="9"/>
      <c r="F12179" s="9"/>
      <c r="G12179" s="100"/>
      <c r="H12179" s="100"/>
      <c r="I12179" s="100"/>
      <c r="J12179" s="100"/>
      <c r="K12179" s="100"/>
    </row>
    <row r="12180" spans="1:11" ht="20.100000000000001" customHeight="1" x14ac:dyDescent="0.25">
      <c r="A12180" s="99" t="s">
        <v>3052</v>
      </c>
      <c r="B12180" s="99"/>
      <c r="C12180" s="99"/>
      <c r="D12180" s="99"/>
      <c r="E12180" s="99"/>
      <c r="F12180" s="99"/>
      <c r="G12180" s="99"/>
      <c r="H12180" s="99"/>
      <c r="I12180" s="99"/>
      <c r="J12180" s="99"/>
      <c r="K12180" s="99"/>
    </row>
    <row r="12181" spans="1:11" ht="15" customHeight="1" x14ac:dyDescent="0.25">
      <c r="A12181" s="93" t="s">
        <v>3916</v>
      </c>
      <c r="B12181" s="93"/>
      <c r="C12181" s="93"/>
      <c r="D12181" s="94" t="s">
        <v>3</v>
      </c>
      <c r="E12181" s="94"/>
      <c r="F12181" s="23" t="s">
        <v>4</v>
      </c>
      <c r="G12181" s="94" t="s">
        <v>3894</v>
      </c>
      <c r="H12181" s="94"/>
      <c r="I12181" s="94" t="s">
        <v>3895</v>
      </c>
      <c r="J12181" s="94"/>
      <c r="K12181" s="23" t="s">
        <v>3896</v>
      </c>
    </row>
    <row r="12182" spans="1:11" ht="29.1" customHeight="1" x14ac:dyDescent="0.25">
      <c r="A12182" s="24" t="s">
        <v>3963</v>
      </c>
      <c r="B12182" s="95" t="s">
        <v>3964</v>
      </c>
      <c r="C12182" s="95"/>
      <c r="D12182" s="96" t="s">
        <v>20</v>
      </c>
      <c r="E12182" s="96"/>
      <c r="F12182" s="24" t="s">
        <v>3936</v>
      </c>
      <c r="G12182" s="97">
        <v>0.86950000000000005</v>
      </c>
      <c r="H12182" s="97"/>
      <c r="I12182" s="98">
        <v>8.9</v>
      </c>
      <c r="J12182" s="98"/>
      <c r="K12182" s="27">
        <f>TRUNC(TRUNC(G12182,8)*I12182,2)</f>
        <v>7.73</v>
      </c>
    </row>
    <row r="12183" spans="1:11" ht="29.1" customHeight="1" x14ac:dyDescent="0.25">
      <c r="A12183" s="24" t="s">
        <v>3965</v>
      </c>
      <c r="B12183" s="95" t="s">
        <v>3966</v>
      </c>
      <c r="C12183" s="95"/>
      <c r="D12183" s="96" t="s">
        <v>20</v>
      </c>
      <c r="E12183" s="96"/>
      <c r="F12183" s="24" t="s">
        <v>30</v>
      </c>
      <c r="G12183" s="97">
        <v>1.137</v>
      </c>
      <c r="H12183" s="97"/>
      <c r="I12183" s="98">
        <v>32.76</v>
      </c>
      <c r="J12183" s="98"/>
      <c r="K12183" s="27">
        <f>TRUNC(TRUNC(G12183,8)*I12183,2)</f>
        <v>37.24</v>
      </c>
    </row>
    <row r="12184" spans="1:11" ht="21" customHeight="1" x14ac:dyDescent="0.25">
      <c r="A12184" s="24" t="s">
        <v>3967</v>
      </c>
      <c r="B12184" s="95" t="s">
        <v>3968</v>
      </c>
      <c r="C12184" s="95"/>
      <c r="D12184" s="96" t="s">
        <v>20</v>
      </c>
      <c r="E12184" s="96"/>
      <c r="F12184" s="24" t="s">
        <v>3936</v>
      </c>
      <c r="G12184" s="97">
        <v>0.86950000000000005</v>
      </c>
      <c r="H12184" s="97"/>
      <c r="I12184" s="98">
        <v>27.59</v>
      </c>
      <c r="J12184" s="98"/>
      <c r="K12184" s="27">
        <f>TRUNC(TRUNC(G12184,8)*I12184,2)</f>
        <v>23.98</v>
      </c>
    </row>
    <row r="12185" spans="1:11" ht="21" customHeight="1" x14ac:dyDescent="0.25">
      <c r="A12185" s="24" t="s">
        <v>3969</v>
      </c>
      <c r="B12185" s="95" t="s">
        <v>3970</v>
      </c>
      <c r="C12185" s="95"/>
      <c r="D12185" s="96" t="s">
        <v>20</v>
      </c>
      <c r="E12185" s="96"/>
      <c r="F12185" s="24" t="s">
        <v>30</v>
      </c>
      <c r="G12185" s="97">
        <v>1.137</v>
      </c>
      <c r="H12185" s="97"/>
      <c r="I12185" s="98">
        <v>28.09</v>
      </c>
      <c r="J12185" s="98"/>
      <c r="K12185" s="27">
        <f>TRUNC(TRUNC(G12185,8)*I12185,2)</f>
        <v>31.93</v>
      </c>
    </row>
    <row r="12186" spans="1:11" ht="18" customHeight="1" x14ac:dyDescent="0.25">
      <c r="A12186" s="9"/>
      <c r="B12186" s="9"/>
      <c r="C12186" s="9"/>
      <c r="D12186" s="9"/>
      <c r="E12186" s="9"/>
      <c r="F12186" s="9"/>
      <c r="G12186" s="91" t="s">
        <v>3919</v>
      </c>
      <c r="H12186" s="91"/>
      <c r="I12186" s="91"/>
      <c r="J12186" s="91"/>
      <c r="K12186" s="28">
        <f>SUM(K12182:K12185)</f>
        <v>100.88</v>
      </c>
    </row>
    <row r="12187" spans="1:11" ht="15" customHeight="1" x14ac:dyDescent="0.25">
      <c r="A12187" s="93" t="s">
        <v>3907</v>
      </c>
      <c r="B12187" s="93"/>
      <c r="C12187" s="93"/>
      <c r="D12187" s="94" t="s">
        <v>3</v>
      </c>
      <c r="E12187" s="94"/>
      <c r="F12187" s="23" t="s">
        <v>4</v>
      </c>
      <c r="G12187" s="94" t="s">
        <v>3894</v>
      </c>
      <c r="H12187" s="94"/>
      <c r="I12187" s="94" t="s">
        <v>3895</v>
      </c>
      <c r="J12187" s="94"/>
      <c r="K12187" s="23" t="s">
        <v>3896</v>
      </c>
    </row>
    <row r="12188" spans="1:11" ht="15" customHeight="1" x14ac:dyDescent="0.25">
      <c r="A12188" s="24" t="s">
        <v>3971</v>
      </c>
      <c r="B12188" s="95" t="s">
        <v>3972</v>
      </c>
      <c r="C12188" s="95"/>
      <c r="D12188" s="96" t="s">
        <v>20</v>
      </c>
      <c r="E12188" s="96"/>
      <c r="F12188" s="24" t="s">
        <v>2056</v>
      </c>
      <c r="G12188" s="97">
        <v>7.22E-2</v>
      </c>
      <c r="H12188" s="97"/>
      <c r="I12188" s="98">
        <v>32.69</v>
      </c>
      <c r="J12188" s="98"/>
      <c r="K12188" s="27">
        <f>TRUNC(TRUNC(G12188,8)*I12188,2)</f>
        <v>2.36</v>
      </c>
    </row>
    <row r="12189" spans="1:11" ht="15" customHeight="1" x14ac:dyDescent="0.25">
      <c r="A12189" s="24" t="s">
        <v>3910</v>
      </c>
      <c r="B12189" s="95" t="s">
        <v>3911</v>
      </c>
      <c r="C12189" s="95"/>
      <c r="D12189" s="96" t="s">
        <v>20</v>
      </c>
      <c r="E12189" s="96"/>
      <c r="F12189" s="24" t="s">
        <v>2056</v>
      </c>
      <c r="G12189" s="97">
        <v>0.44790000000000002</v>
      </c>
      <c r="H12189" s="97"/>
      <c r="I12189" s="98">
        <v>24.94</v>
      </c>
      <c r="J12189" s="98"/>
      <c r="K12189" s="27">
        <f>TRUNC(TRUNC(G12189,8)*I12189,2)</f>
        <v>11.17</v>
      </c>
    </row>
    <row r="12190" spans="1:11" ht="18" customHeight="1" x14ac:dyDescent="0.25">
      <c r="A12190" s="9"/>
      <c r="B12190" s="9"/>
      <c r="C12190" s="9"/>
      <c r="D12190" s="9"/>
      <c r="E12190" s="9"/>
      <c r="F12190" s="9"/>
      <c r="G12190" s="91" t="s">
        <v>3912</v>
      </c>
      <c r="H12190" s="91"/>
      <c r="I12190" s="91"/>
      <c r="J12190" s="91"/>
      <c r="K12190" s="28">
        <f>SUM(K12188:K12189)</f>
        <v>13.53</v>
      </c>
    </row>
    <row r="12191" spans="1:11" ht="15" customHeight="1" x14ac:dyDescent="0.25">
      <c r="A12191" s="9"/>
      <c r="B12191" s="9"/>
      <c r="C12191" s="9"/>
      <c r="D12191" s="9"/>
      <c r="E12191" s="9"/>
      <c r="F12191" s="9"/>
      <c r="G12191" s="92" t="s">
        <v>3913</v>
      </c>
      <c r="H12191" s="92"/>
      <c r="I12191" s="92"/>
      <c r="J12191" s="92"/>
      <c r="K12191" s="29">
        <f>ROUND(SUM(K12186,K12190),2)</f>
        <v>114.41</v>
      </c>
    </row>
    <row r="12192" spans="1:11" ht="9.9499999999999993" customHeight="1" x14ac:dyDescent="0.25">
      <c r="A12192" s="9"/>
      <c r="B12192" s="9"/>
      <c r="C12192" s="9"/>
      <c r="D12192" s="9"/>
      <c r="E12192" s="9"/>
      <c r="F12192" s="9"/>
      <c r="G12192" s="100"/>
      <c r="H12192" s="100"/>
      <c r="I12192" s="100"/>
      <c r="J12192" s="100"/>
      <c r="K12192" s="100"/>
    </row>
    <row r="12193" spans="1:11" ht="20.100000000000001" customHeight="1" x14ac:dyDescent="0.25">
      <c r="A12193" s="99" t="s">
        <v>3053</v>
      </c>
      <c r="B12193" s="99"/>
      <c r="C12193" s="99"/>
      <c r="D12193" s="99"/>
      <c r="E12193" s="99"/>
      <c r="F12193" s="99"/>
      <c r="G12193" s="99"/>
      <c r="H12193" s="99"/>
      <c r="I12193" s="99"/>
      <c r="J12193" s="99"/>
      <c r="K12193" s="99"/>
    </row>
    <row r="12194" spans="1:11" ht="15" customHeight="1" x14ac:dyDescent="0.25">
      <c r="A12194" s="93" t="s">
        <v>3916</v>
      </c>
      <c r="B12194" s="93"/>
      <c r="C12194" s="93"/>
      <c r="D12194" s="94" t="s">
        <v>3</v>
      </c>
      <c r="E12194" s="94"/>
      <c r="F12194" s="23" t="s">
        <v>4</v>
      </c>
      <c r="G12194" s="94" t="s">
        <v>3894</v>
      </c>
      <c r="H12194" s="94"/>
      <c r="I12194" s="94" t="s">
        <v>3895</v>
      </c>
      <c r="J12194" s="94"/>
      <c r="K12194" s="23" t="s">
        <v>3896</v>
      </c>
    </row>
    <row r="12195" spans="1:11" ht="38.1" customHeight="1" x14ac:dyDescent="0.25">
      <c r="A12195" s="24" t="s">
        <v>3973</v>
      </c>
      <c r="B12195" s="95" t="s">
        <v>3974</v>
      </c>
      <c r="C12195" s="95"/>
      <c r="D12195" s="96" t="s">
        <v>20</v>
      </c>
      <c r="E12195" s="96"/>
      <c r="F12195" s="24" t="s">
        <v>3936</v>
      </c>
      <c r="G12195" s="97">
        <v>6.3E-3</v>
      </c>
      <c r="H12195" s="97"/>
      <c r="I12195" s="98">
        <v>94.61</v>
      </c>
      <c r="J12195" s="98"/>
      <c r="K12195" s="27">
        <f>TRUNC(TRUNC(G12195,8)*I12195,2)</f>
        <v>0.59</v>
      </c>
    </row>
    <row r="12196" spans="1:11" ht="38.1" customHeight="1" x14ac:dyDescent="0.25">
      <c r="A12196" s="24" t="s">
        <v>3975</v>
      </c>
      <c r="B12196" s="95" t="s">
        <v>3976</v>
      </c>
      <c r="C12196" s="95"/>
      <c r="D12196" s="96" t="s">
        <v>20</v>
      </c>
      <c r="E12196" s="96"/>
      <c r="F12196" s="24" t="s">
        <v>30</v>
      </c>
      <c r="G12196" s="97">
        <v>1.0200000000000001E-2</v>
      </c>
      <c r="H12196" s="97"/>
      <c r="I12196" s="98">
        <v>370.94</v>
      </c>
      <c r="J12196" s="98"/>
      <c r="K12196" s="27">
        <f>TRUNC(TRUNC(G12196,8)*I12196,2)</f>
        <v>3.78</v>
      </c>
    </row>
    <row r="12197" spans="1:11" ht="29.1" customHeight="1" x14ac:dyDescent="0.25">
      <c r="A12197" s="24" t="s">
        <v>3977</v>
      </c>
      <c r="B12197" s="95" t="s">
        <v>3978</v>
      </c>
      <c r="C12197" s="95"/>
      <c r="D12197" s="96" t="s">
        <v>20</v>
      </c>
      <c r="E12197" s="96"/>
      <c r="F12197" s="24" t="s">
        <v>3936</v>
      </c>
      <c r="G12197" s="97">
        <v>4.8999999999999998E-3</v>
      </c>
      <c r="H12197" s="97"/>
      <c r="I12197" s="98">
        <v>74.180000000000007</v>
      </c>
      <c r="J12197" s="98"/>
      <c r="K12197" s="27">
        <f>TRUNC(TRUNC(G12197,8)*I12197,2)</f>
        <v>0.36</v>
      </c>
    </row>
    <row r="12198" spans="1:11" ht="29.1" customHeight="1" x14ac:dyDescent="0.25">
      <c r="A12198" s="24" t="s">
        <v>3979</v>
      </c>
      <c r="B12198" s="95" t="s">
        <v>3980</v>
      </c>
      <c r="C12198" s="95"/>
      <c r="D12198" s="96" t="s">
        <v>20</v>
      </c>
      <c r="E12198" s="96"/>
      <c r="F12198" s="24" t="s">
        <v>30</v>
      </c>
      <c r="G12198" s="97">
        <v>5.5999999999999999E-3</v>
      </c>
      <c r="H12198" s="97"/>
      <c r="I12198" s="98">
        <v>166.79</v>
      </c>
      <c r="J12198" s="98"/>
      <c r="K12198" s="27">
        <f>TRUNC(TRUNC(G12198,8)*I12198,2)</f>
        <v>0.93</v>
      </c>
    </row>
    <row r="12199" spans="1:11" ht="18" customHeight="1" x14ac:dyDescent="0.25">
      <c r="A12199" s="9"/>
      <c r="B12199" s="9"/>
      <c r="C12199" s="9"/>
      <c r="D12199" s="9"/>
      <c r="E12199" s="9"/>
      <c r="F12199" s="9"/>
      <c r="G12199" s="91" t="s">
        <v>3919</v>
      </c>
      <c r="H12199" s="91"/>
      <c r="I12199" s="91"/>
      <c r="J12199" s="91"/>
      <c r="K12199" s="28">
        <f>SUM(K12195:K12198)</f>
        <v>5.66</v>
      </c>
    </row>
    <row r="12200" spans="1:11" ht="15" customHeight="1" x14ac:dyDescent="0.25">
      <c r="A12200" s="9"/>
      <c r="B12200" s="9"/>
      <c r="C12200" s="9"/>
      <c r="D12200" s="9"/>
      <c r="E12200" s="9"/>
      <c r="F12200" s="9"/>
      <c r="G12200" s="92" t="s">
        <v>3913</v>
      </c>
      <c r="H12200" s="92"/>
      <c r="I12200" s="92"/>
      <c r="J12200" s="92"/>
      <c r="K12200" s="29">
        <f>ROUND(SUM(K12199),2)</f>
        <v>5.66</v>
      </c>
    </row>
    <row r="12201" spans="1:11" ht="9.9499999999999993" customHeight="1" x14ac:dyDescent="0.25">
      <c r="A12201" s="9"/>
      <c r="B12201" s="9"/>
      <c r="C12201" s="9"/>
      <c r="D12201" s="9"/>
      <c r="E12201" s="9"/>
      <c r="F12201" s="9"/>
      <c r="G12201" s="100"/>
      <c r="H12201" s="100"/>
      <c r="I12201" s="100"/>
      <c r="J12201" s="100"/>
      <c r="K12201" s="100"/>
    </row>
    <row r="12202" spans="1:11" ht="20.100000000000001" customHeight="1" x14ac:dyDescent="0.25">
      <c r="A12202" s="99" t="s">
        <v>3054</v>
      </c>
      <c r="B12202" s="99"/>
      <c r="C12202" s="99"/>
      <c r="D12202" s="99"/>
      <c r="E12202" s="99"/>
      <c r="F12202" s="99"/>
      <c r="G12202" s="99"/>
      <c r="H12202" s="99"/>
      <c r="I12202" s="99"/>
      <c r="J12202" s="99"/>
      <c r="K12202" s="99"/>
    </row>
    <row r="12203" spans="1:11" ht="15" customHeight="1" x14ac:dyDescent="0.25">
      <c r="A12203" s="93" t="s">
        <v>3916</v>
      </c>
      <c r="B12203" s="93"/>
      <c r="C12203" s="93"/>
      <c r="D12203" s="94" t="s">
        <v>3</v>
      </c>
      <c r="E12203" s="94"/>
      <c r="F12203" s="23" t="s">
        <v>4</v>
      </c>
      <c r="G12203" s="94" t="s">
        <v>3894</v>
      </c>
      <c r="H12203" s="94"/>
      <c r="I12203" s="94" t="s">
        <v>3895</v>
      </c>
      <c r="J12203" s="94"/>
      <c r="K12203" s="23" t="s">
        <v>3896</v>
      </c>
    </row>
    <row r="12204" spans="1:11" ht="38.1" customHeight="1" x14ac:dyDescent="0.25">
      <c r="A12204" s="24" t="s">
        <v>3973</v>
      </c>
      <c r="B12204" s="95" t="s">
        <v>3974</v>
      </c>
      <c r="C12204" s="95"/>
      <c r="D12204" s="96" t="s">
        <v>20</v>
      </c>
      <c r="E12204" s="96"/>
      <c r="F12204" s="24" t="s">
        <v>3936</v>
      </c>
      <c r="G12204" s="97">
        <v>1.2999999999999999E-3</v>
      </c>
      <c r="H12204" s="97"/>
      <c r="I12204" s="98">
        <v>94.61</v>
      </c>
      <c r="J12204" s="98"/>
      <c r="K12204" s="27">
        <f>TRUNC(TRUNC(G12204,8)*I12204,2)</f>
        <v>0.12</v>
      </c>
    </row>
    <row r="12205" spans="1:11" ht="38.1" customHeight="1" x14ac:dyDescent="0.25">
      <c r="A12205" s="24" t="s">
        <v>3975</v>
      </c>
      <c r="B12205" s="95" t="s">
        <v>3976</v>
      </c>
      <c r="C12205" s="95"/>
      <c r="D12205" s="96" t="s">
        <v>20</v>
      </c>
      <c r="E12205" s="96"/>
      <c r="F12205" s="24" t="s">
        <v>30</v>
      </c>
      <c r="G12205" s="97">
        <v>3.0999999999999999E-3</v>
      </c>
      <c r="H12205" s="97"/>
      <c r="I12205" s="98">
        <v>370.94</v>
      </c>
      <c r="J12205" s="98"/>
      <c r="K12205" s="27">
        <f>TRUNC(TRUNC(G12205,8)*I12205,2)</f>
        <v>1.1399999999999999</v>
      </c>
    </row>
    <row r="12206" spans="1:11" ht="18" customHeight="1" x14ac:dyDescent="0.25">
      <c r="A12206" s="9"/>
      <c r="B12206" s="9"/>
      <c r="C12206" s="9"/>
      <c r="D12206" s="9"/>
      <c r="E12206" s="9"/>
      <c r="F12206" s="9"/>
      <c r="G12206" s="91" t="s">
        <v>3919</v>
      </c>
      <c r="H12206" s="91"/>
      <c r="I12206" s="91"/>
      <c r="J12206" s="91"/>
      <c r="K12206" s="28">
        <f>SUM(K12204:K12205)</f>
        <v>1.2599999999999998</v>
      </c>
    </row>
    <row r="12207" spans="1:11" ht="15" customHeight="1" x14ac:dyDescent="0.25">
      <c r="A12207" s="9"/>
      <c r="B12207" s="9"/>
      <c r="C12207" s="9"/>
      <c r="D12207" s="9"/>
      <c r="E12207" s="9"/>
      <c r="F12207" s="9"/>
      <c r="G12207" s="92" t="s">
        <v>3913</v>
      </c>
      <c r="H12207" s="92"/>
      <c r="I12207" s="92"/>
      <c r="J12207" s="92"/>
      <c r="K12207" s="29">
        <f>ROUND(SUM(K12206),2)</f>
        <v>1.26</v>
      </c>
    </row>
    <row r="12208" spans="1:11" ht="9.9499999999999993" customHeight="1" x14ac:dyDescent="0.25">
      <c r="A12208" s="9"/>
      <c r="B12208" s="9"/>
      <c r="C12208" s="9"/>
      <c r="D12208" s="9"/>
      <c r="E12208" s="9"/>
      <c r="F12208" s="9"/>
      <c r="G12208" s="100"/>
      <c r="H12208" s="100"/>
      <c r="I12208" s="100"/>
      <c r="J12208" s="100"/>
      <c r="K12208" s="100"/>
    </row>
    <row r="12209" spans="1:11" ht="20.100000000000001" customHeight="1" x14ac:dyDescent="0.25">
      <c r="A12209" s="99" t="s">
        <v>3055</v>
      </c>
      <c r="B12209" s="99"/>
      <c r="C12209" s="99"/>
      <c r="D12209" s="99"/>
      <c r="E12209" s="99"/>
      <c r="F12209" s="99"/>
      <c r="G12209" s="99"/>
      <c r="H12209" s="99"/>
      <c r="I12209" s="99"/>
      <c r="J12209" s="99"/>
      <c r="K12209" s="99"/>
    </row>
    <row r="12210" spans="1:11" ht="15" customHeight="1" x14ac:dyDescent="0.25">
      <c r="A12210" s="93" t="s">
        <v>3916</v>
      </c>
      <c r="B12210" s="93"/>
      <c r="C12210" s="93"/>
      <c r="D12210" s="94" t="s">
        <v>3</v>
      </c>
      <c r="E12210" s="94"/>
      <c r="F12210" s="23" t="s">
        <v>4</v>
      </c>
      <c r="G12210" s="94" t="s">
        <v>3894</v>
      </c>
      <c r="H12210" s="94"/>
      <c r="I12210" s="94" t="s">
        <v>3895</v>
      </c>
      <c r="J12210" s="94"/>
      <c r="K12210" s="23" t="s">
        <v>3896</v>
      </c>
    </row>
    <row r="12211" spans="1:11" ht="38.1" customHeight="1" x14ac:dyDescent="0.25">
      <c r="A12211" s="24" t="s">
        <v>3973</v>
      </c>
      <c r="B12211" s="95" t="s">
        <v>3974</v>
      </c>
      <c r="C12211" s="95"/>
      <c r="D12211" s="96" t="s">
        <v>20</v>
      </c>
      <c r="E12211" s="96"/>
      <c r="F12211" s="24" t="s">
        <v>3936</v>
      </c>
      <c r="G12211" s="97">
        <v>5.0000000000000001E-4</v>
      </c>
      <c r="H12211" s="97"/>
      <c r="I12211" s="98">
        <v>94.61</v>
      </c>
      <c r="J12211" s="98"/>
      <c r="K12211" s="27">
        <f>TRUNC(TRUNC(G12211,8)*I12211,2)</f>
        <v>0.04</v>
      </c>
    </row>
    <row r="12212" spans="1:11" ht="38.1" customHeight="1" x14ac:dyDescent="0.25">
      <c r="A12212" s="24" t="s">
        <v>3975</v>
      </c>
      <c r="B12212" s="95" t="s">
        <v>3976</v>
      </c>
      <c r="C12212" s="95"/>
      <c r="D12212" s="96" t="s">
        <v>20</v>
      </c>
      <c r="E12212" s="96"/>
      <c r="F12212" s="24" t="s">
        <v>30</v>
      </c>
      <c r="G12212" s="97">
        <v>1.1999999999999999E-3</v>
      </c>
      <c r="H12212" s="97"/>
      <c r="I12212" s="98">
        <v>370.94</v>
      </c>
      <c r="J12212" s="98"/>
      <c r="K12212" s="27">
        <f>TRUNC(TRUNC(G12212,8)*I12212,2)</f>
        <v>0.44</v>
      </c>
    </row>
    <row r="12213" spans="1:11" ht="18" customHeight="1" x14ac:dyDescent="0.25">
      <c r="A12213" s="9"/>
      <c r="B12213" s="9"/>
      <c r="C12213" s="9"/>
      <c r="D12213" s="9"/>
      <c r="E12213" s="9"/>
      <c r="F12213" s="9"/>
      <c r="G12213" s="91" t="s">
        <v>3919</v>
      </c>
      <c r="H12213" s="91"/>
      <c r="I12213" s="91"/>
      <c r="J12213" s="91"/>
      <c r="K12213" s="28">
        <f>SUM(K12211:K12212)</f>
        <v>0.48</v>
      </c>
    </row>
    <row r="12214" spans="1:11" ht="15" customHeight="1" x14ac:dyDescent="0.25">
      <c r="A12214" s="9"/>
      <c r="B12214" s="9"/>
      <c r="C12214" s="9"/>
      <c r="D12214" s="9"/>
      <c r="E12214" s="9"/>
      <c r="F12214" s="9"/>
      <c r="G12214" s="92" t="s">
        <v>3913</v>
      </c>
      <c r="H12214" s="92"/>
      <c r="I12214" s="92"/>
      <c r="J12214" s="92"/>
      <c r="K12214" s="29">
        <f>ROUND(SUM(K12213),2)</f>
        <v>0.48</v>
      </c>
    </row>
    <row r="12215" spans="1:11" ht="9.9499999999999993" customHeight="1" x14ac:dyDescent="0.25">
      <c r="A12215" s="9"/>
      <c r="B12215" s="9"/>
      <c r="C12215" s="9"/>
      <c r="D12215" s="9"/>
      <c r="E12215" s="9"/>
      <c r="F12215" s="9"/>
      <c r="G12215" s="100"/>
      <c r="H12215" s="100"/>
      <c r="I12215" s="100"/>
      <c r="J12215" s="100"/>
      <c r="K12215" s="100"/>
    </row>
    <row r="12216" spans="1:11" ht="20.100000000000001" customHeight="1" x14ac:dyDescent="0.25">
      <c r="A12216" s="99" t="s">
        <v>3056</v>
      </c>
      <c r="B12216" s="99"/>
      <c r="C12216" s="99"/>
      <c r="D12216" s="99"/>
      <c r="E12216" s="99"/>
      <c r="F12216" s="99"/>
      <c r="G12216" s="99"/>
      <c r="H12216" s="99"/>
      <c r="I12216" s="99"/>
      <c r="J12216" s="99"/>
      <c r="K12216" s="99"/>
    </row>
    <row r="12217" spans="1:11" ht="15" customHeight="1" x14ac:dyDescent="0.25">
      <c r="A12217" s="93" t="s">
        <v>3981</v>
      </c>
      <c r="B12217" s="93"/>
      <c r="C12217" s="93"/>
      <c r="D12217" s="94" t="s">
        <v>3</v>
      </c>
      <c r="E12217" s="94"/>
      <c r="F12217" s="23" t="s">
        <v>4</v>
      </c>
      <c r="G12217" s="94" t="s">
        <v>3894</v>
      </c>
      <c r="H12217" s="94"/>
      <c r="I12217" s="94" t="s">
        <v>3895</v>
      </c>
      <c r="J12217" s="94"/>
      <c r="K12217" s="23" t="s">
        <v>3896</v>
      </c>
    </row>
    <row r="12218" spans="1:11" ht="21" customHeight="1" x14ac:dyDescent="0.25">
      <c r="A12218" s="24" t="s">
        <v>70</v>
      </c>
      <c r="B12218" s="95" t="s">
        <v>3982</v>
      </c>
      <c r="C12218" s="95"/>
      <c r="D12218" s="96" t="s">
        <v>25</v>
      </c>
      <c r="E12218" s="96"/>
      <c r="F12218" s="24" t="s">
        <v>61</v>
      </c>
      <c r="G12218" s="97">
        <v>1</v>
      </c>
      <c r="H12218" s="97"/>
      <c r="I12218" s="98">
        <v>28.42</v>
      </c>
      <c r="J12218" s="98"/>
      <c r="K12218" s="27">
        <f>ROUND(ROUND(G12218,8)*I12218,2)</f>
        <v>28.42</v>
      </c>
    </row>
    <row r="12219" spans="1:11" ht="15" customHeight="1" x14ac:dyDescent="0.25">
      <c r="A12219" s="9"/>
      <c r="B12219" s="9"/>
      <c r="C12219" s="9"/>
      <c r="D12219" s="9"/>
      <c r="E12219" s="9"/>
      <c r="F12219" s="9"/>
      <c r="G12219" s="91" t="s">
        <v>3983</v>
      </c>
      <c r="H12219" s="91"/>
      <c r="I12219" s="91"/>
      <c r="J12219" s="91"/>
      <c r="K12219" s="28">
        <f>SUM(K12218:K12218)</f>
        <v>28.42</v>
      </c>
    </row>
    <row r="12220" spans="1:11" ht="15" customHeight="1" x14ac:dyDescent="0.25">
      <c r="A12220" s="9"/>
      <c r="B12220" s="9"/>
      <c r="C12220" s="9"/>
      <c r="D12220" s="9"/>
      <c r="E12220" s="9"/>
      <c r="F12220" s="9"/>
      <c r="G12220" s="92" t="s">
        <v>3913</v>
      </c>
      <c r="H12220" s="92"/>
      <c r="I12220" s="92"/>
      <c r="J12220" s="92"/>
      <c r="K12220" s="29">
        <f>ROUND(SUM(K12219),2)</f>
        <v>28.42</v>
      </c>
    </row>
    <row r="12221" spans="1:11" ht="9.9499999999999993" customHeight="1" x14ac:dyDescent="0.25">
      <c r="A12221" s="9"/>
      <c r="B12221" s="9"/>
      <c r="C12221" s="9"/>
      <c r="D12221" s="9"/>
      <c r="E12221" s="9"/>
      <c r="F12221" s="9"/>
      <c r="G12221" s="100"/>
      <c r="H12221" s="100"/>
      <c r="I12221" s="100"/>
      <c r="J12221" s="100"/>
      <c r="K12221" s="100"/>
    </row>
    <row r="12222" spans="1:11" ht="20.100000000000001" customHeight="1" x14ac:dyDescent="0.25">
      <c r="A12222" s="99" t="s">
        <v>3057</v>
      </c>
      <c r="B12222" s="99"/>
      <c r="C12222" s="99"/>
      <c r="D12222" s="99"/>
      <c r="E12222" s="99"/>
      <c r="F12222" s="99"/>
      <c r="G12222" s="99"/>
      <c r="H12222" s="99"/>
      <c r="I12222" s="99"/>
      <c r="J12222" s="99"/>
      <c r="K12222" s="99"/>
    </row>
    <row r="12223" spans="1:11" ht="15" customHeight="1" x14ac:dyDescent="0.25">
      <c r="A12223" s="93" t="s">
        <v>3916</v>
      </c>
      <c r="B12223" s="93"/>
      <c r="C12223" s="93"/>
      <c r="D12223" s="94" t="s">
        <v>3</v>
      </c>
      <c r="E12223" s="94"/>
      <c r="F12223" s="23" t="s">
        <v>4</v>
      </c>
      <c r="G12223" s="94" t="s">
        <v>3894</v>
      </c>
      <c r="H12223" s="94"/>
      <c r="I12223" s="94" t="s">
        <v>3895</v>
      </c>
      <c r="J12223" s="94"/>
      <c r="K12223" s="23" t="s">
        <v>3896</v>
      </c>
    </row>
    <row r="12224" spans="1:11" ht="38.1" customHeight="1" x14ac:dyDescent="0.25">
      <c r="A12224" s="24" t="s">
        <v>3973</v>
      </c>
      <c r="B12224" s="95" t="s">
        <v>3974</v>
      </c>
      <c r="C12224" s="95"/>
      <c r="D12224" s="96" t="s">
        <v>20</v>
      </c>
      <c r="E12224" s="96"/>
      <c r="F12224" s="24" t="s">
        <v>3936</v>
      </c>
      <c r="G12224" s="97">
        <v>1.2999999999999999E-3</v>
      </c>
      <c r="H12224" s="97"/>
      <c r="I12224" s="98">
        <v>94.61</v>
      </c>
      <c r="J12224" s="98"/>
      <c r="K12224" s="27">
        <f>TRUNC(TRUNC(G12224,8)*I12224,2)</f>
        <v>0.12</v>
      </c>
    </row>
    <row r="12225" spans="1:11" ht="38.1" customHeight="1" x14ac:dyDescent="0.25">
      <c r="A12225" s="24" t="s">
        <v>3975</v>
      </c>
      <c r="B12225" s="95" t="s">
        <v>3976</v>
      </c>
      <c r="C12225" s="95"/>
      <c r="D12225" s="96" t="s">
        <v>20</v>
      </c>
      <c r="E12225" s="96"/>
      <c r="F12225" s="24" t="s">
        <v>30</v>
      </c>
      <c r="G12225" s="97">
        <v>3.0999999999999999E-3</v>
      </c>
      <c r="H12225" s="97"/>
      <c r="I12225" s="98">
        <v>370.94</v>
      </c>
      <c r="J12225" s="98"/>
      <c r="K12225" s="27">
        <f>TRUNC(TRUNC(G12225,8)*I12225,2)</f>
        <v>1.1399999999999999</v>
      </c>
    </row>
    <row r="12226" spans="1:11" ht="18" customHeight="1" x14ac:dyDescent="0.25">
      <c r="A12226" s="9"/>
      <c r="B12226" s="9"/>
      <c r="C12226" s="9"/>
      <c r="D12226" s="9"/>
      <c r="E12226" s="9"/>
      <c r="F12226" s="9"/>
      <c r="G12226" s="91" t="s">
        <v>3919</v>
      </c>
      <c r="H12226" s="91"/>
      <c r="I12226" s="91"/>
      <c r="J12226" s="91"/>
      <c r="K12226" s="28">
        <f>SUM(K12224:K12225)</f>
        <v>1.2599999999999998</v>
      </c>
    </row>
    <row r="12227" spans="1:11" ht="15" customHeight="1" x14ac:dyDescent="0.25">
      <c r="A12227" s="9"/>
      <c r="B12227" s="9"/>
      <c r="C12227" s="9"/>
      <c r="D12227" s="9"/>
      <c r="E12227" s="9"/>
      <c r="F12227" s="9"/>
      <c r="G12227" s="92" t="s">
        <v>3913</v>
      </c>
      <c r="H12227" s="92"/>
      <c r="I12227" s="92"/>
      <c r="J12227" s="92"/>
      <c r="K12227" s="29">
        <f>ROUND(SUM(K12226),2)</f>
        <v>1.26</v>
      </c>
    </row>
    <row r="12228" spans="1:11" ht="9.9499999999999993" customHeight="1" x14ac:dyDescent="0.25">
      <c r="A12228" s="9"/>
      <c r="B12228" s="9"/>
      <c r="C12228" s="9"/>
      <c r="D12228" s="9"/>
      <c r="E12228" s="9"/>
      <c r="F12228" s="9"/>
      <c r="G12228" s="100"/>
      <c r="H12228" s="100"/>
      <c r="I12228" s="100"/>
      <c r="J12228" s="100"/>
      <c r="K12228" s="100"/>
    </row>
    <row r="12229" spans="1:11" ht="20.100000000000001" customHeight="1" x14ac:dyDescent="0.25">
      <c r="A12229" s="99" t="s">
        <v>3058</v>
      </c>
      <c r="B12229" s="99"/>
      <c r="C12229" s="99"/>
      <c r="D12229" s="99"/>
      <c r="E12229" s="99"/>
      <c r="F12229" s="99"/>
      <c r="G12229" s="99"/>
      <c r="H12229" s="99"/>
      <c r="I12229" s="99"/>
      <c r="J12229" s="99"/>
      <c r="K12229" s="99"/>
    </row>
    <row r="12230" spans="1:11" ht="12.95" customHeight="1" x14ac:dyDescent="0.25">
      <c r="A12230" s="107" t="s">
        <v>3984</v>
      </c>
      <c r="B12230" s="107"/>
      <c r="C12230" s="107"/>
      <c r="D12230" s="108" t="s">
        <v>3985</v>
      </c>
      <c r="E12230" s="87" t="s">
        <v>3986</v>
      </c>
      <c r="F12230" s="87"/>
      <c r="G12230" s="87" t="s">
        <v>3987</v>
      </c>
      <c r="H12230" s="87"/>
      <c r="I12230" s="87"/>
      <c r="J12230" s="87"/>
      <c r="K12230" s="87" t="s">
        <v>3988</v>
      </c>
    </row>
    <row r="12231" spans="1:11" ht="12" customHeight="1" x14ac:dyDescent="0.25">
      <c r="A12231" s="107"/>
      <c r="B12231" s="107"/>
      <c r="C12231" s="107"/>
      <c r="D12231" s="108"/>
      <c r="E12231" s="23" t="s">
        <v>3989</v>
      </c>
      <c r="F12231" s="23" t="s">
        <v>3990</v>
      </c>
      <c r="G12231" s="94" t="s">
        <v>3989</v>
      </c>
      <c r="H12231" s="94"/>
      <c r="I12231" s="94" t="s">
        <v>3990</v>
      </c>
      <c r="J12231" s="94"/>
      <c r="K12231" s="87"/>
    </row>
    <row r="12232" spans="1:11" ht="15" customHeight="1" x14ac:dyDescent="0.25">
      <c r="A12232" s="6" t="s">
        <v>3991</v>
      </c>
      <c r="B12232" s="104" t="s">
        <v>3992</v>
      </c>
      <c r="C12232" s="104"/>
      <c r="D12232" s="31">
        <v>1</v>
      </c>
      <c r="E12232" s="32">
        <v>0.34</v>
      </c>
      <c r="F12232" s="32">
        <v>0.66</v>
      </c>
      <c r="G12232" s="105">
        <v>355.46550000000002</v>
      </c>
      <c r="H12232" s="105"/>
      <c r="I12232" s="105">
        <v>95.872399999999999</v>
      </c>
      <c r="J12232" s="105"/>
      <c r="K12232" s="33">
        <f>ROUND(D12232*(ROUND(E12232*G12232,4)+ROUND(F12232*I12232,4)),4)</f>
        <v>184.13409999999999</v>
      </c>
    </row>
    <row r="12233" spans="1:11" ht="15" customHeight="1" x14ac:dyDescent="0.25">
      <c r="A12233" s="6" t="s">
        <v>3993</v>
      </c>
      <c r="B12233" s="104" t="s">
        <v>3994</v>
      </c>
      <c r="C12233" s="104"/>
      <c r="D12233" s="31">
        <v>1</v>
      </c>
      <c r="E12233" s="32">
        <v>1</v>
      </c>
      <c r="F12233" s="32">
        <v>0</v>
      </c>
      <c r="G12233" s="105">
        <v>365.3972</v>
      </c>
      <c r="H12233" s="105"/>
      <c r="I12233" s="105">
        <v>147.8879</v>
      </c>
      <c r="J12233" s="105"/>
      <c r="K12233" s="33">
        <f>ROUND(D12233*(ROUND(E12233*G12233,4)+ROUND(F12233*I12233,4)),4)</f>
        <v>365.3972</v>
      </c>
    </row>
    <row r="12234" spans="1:11" ht="15" customHeight="1" x14ac:dyDescent="0.25">
      <c r="A12234" s="6" t="s">
        <v>3995</v>
      </c>
      <c r="B12234" s="104" t="s">
        <v>3996</v>
      </c>
      <c r="C12234" s="104"/>
      <c r="D12234" s="31">
        <v>1</v>
      </c>
      <c r="E12234" s="32">
        <v>0.97</v>
      </c>
      <c r="F12234" s="32">
        <v>0.03</v>
      </c>
      <c r="G12234" s="105">
        <v>324.64210000000003</v>
      </c>
      <c r="H12234" s="105"/>
      <c r="I12234" s="105">
        <v>159.20740000000001</v>
      </c>
      <c r="J12234" s="105"/>
      <c r="K12234" s="33">
        <f>ROUND(D12234*(ROUND(E12234*G12234,4)+ROUND(F12234*I12234,4)),4)</f>
        <v>319.67899999999997</v>
      </c>
    </row>
    <row r="12235" spans="1:11" ht="15.95" customHeight="1" x14ac:dyDescent="0.25">
      <c r="A12235" s="6" t="s">
        <v>3997</v>
      </c>
      <c r="B12235" s="104" t="s">
        <v>3998</v>
      </c>
      <c r="C12235" s="104"/>
      <c r="D12235" s="31">
        <v>1</v>
      </c>
      <c r="E12235" s="32">
        <v>0.79</v>
      </c>
      <c r="F12235" s="32">
        <v>0.21</v>
      </c>
      <c r="G12235" s="105">
        <v>284.72230000000002</v>
      </c>
      <c r="H12235" s="105"/>
      <c r="I12235" s="105">
        <v>125.70480000000001</v>
      </c>
      <c r="J12235" s="105"/>
      <c r="K12235" s="33">
        <f>ROUND(D12235*(ROUND(E12235*G12235,4)+ROUND(F12235*I12235,4)),4)</f>
        <v>251.32859999999999</v>
      </c>
    </row>
    <row r="12236" spans="1:11" ht="15" customHeight="1" x14ac:dyDescent="0.25">
      <c r="A12236" s="1"/>
      <c r="B12236" s="1"/>
      <c r="C12236" s="1"/>
      <c r="D12236" s="1"/>
      <c r="E12236" s="1"/>
      <c r="F12236" s="1"/>
      <c r="G12236" s="85" t="s">
        <v>3999</v>
      </c>
      <c r="H12236" s="85"/>
      <c r="I12236" s="85"/>
      <c r="J12236" s="85"/>
      <c r="K12236" s="34">
        <f>SUM(K12231:K12235)</f>
        <v>1120.5389</v>
      </c>
    </row>
    <row r="12237" spans="1:11" ht="20.100000000000001" customHeight="1" x14ac:dyDescent="0.25">
      <c r="A12237" s="106" t="s">
        <v>4000</v>
      </c>
      <c r="B12237" s="106"/>
      <c r="C12237" s="106"/>
      <c r="D12237" s="106"/>
      <c r="E12237" s="106"/>
      <c r="F12237" s="2" t="s">
        <v>4</v>
      </c>
      <c r="G12237" s="87" t="s">
        <v>4001</v>
      </c>
      <c r="H12237" s="87"/>
      <c r="I12237" s="87" t="s">
        <v>4002</v>
      </c>
      <c r="J12237" s="87"/>
      <c r="K12237" s="2" t="s">
        <v>3988</v>
      </c>
    </row>
    <row r="12238" spans="1:11" ht="15" customHeight="1" x14ac:dyDescent="0.25">
      <c r="A12238" s="6" t="s">
        <v>4003</v>
      </c>
      <c r="B12238" s="101" t="s">
        <v>4004</v>
      </c>
      <c r="C12238" s="101"/>
      <c r="D12238" s="101"/>
      <c r="E12238" s="101"/>
      <c r="F12238" s="6" t="s">
        <v>3940</v>
      </c>
      <c r="G12238" s="114">
        <v>1</v>
      </c>
      <c r="H12238" s="114"/>
      <c r="I12238" s="115">
        <v>22.527200000000001</v>
      </c>
      <c r="J12238" s="115"/>
      <c r="K12238" s="35">
        <f>ROUND(ROUND(G12238,5)*I12238,4)</f>
        <v>22.527200000000001</v>
      </c>
    </row>
    <row r="12239" spans="1:11" ht="15" customHeight="1" x14ac:dyDescent="0.25">
      <c r="A12239" s="1"/>
      <c r="B12239" s="1"/>
      <c r="C12239" s="1"/>
      <c r="D12239" s="1"/>
      <c r="E12239" s="1"/>
      <c r="F12239" s="1"/>
      <c r="G12239" s="85" t="s">
        <v>4005</v>
      </c>
      <c r="H12239" s="85"/>
      <c r="I12239" s="85"/>
      <c r="J12239" s="85"/>
      <c r="K12239" s="36">
        <f>SUM(K12238:K12238)</f>
        <v>22.527200000000001</v>
      </c>
    </row>
    <row r="12240" spans="1:11" ht="15" customHeight="1" x14ac:dyDescent="0.25">
      <c r="A12240" s="9"/>
      <c r="B12240" s="9"/>
      <c r="C12240" s="9"/>
      <c r="D12240" s="9"/>
      <c r="E12240" s="9"/>
      <c r="F12240" s="9"/>
      <c r="G12240" s="92" t="s">
        <v>4006</v>
      </c>
      <c r="H12240" s="92"/>
      <c r="I12240" s="92"/>
      <c r="J12240" s="92"/>
      <c r="K12240" s="33">
        <f>SUM(K12236,K12239)</f>
        <v>1143.0661</v>
      </c>
    </row>
    <row r="12241" spans="1:11" ht="15" customHeight="1" x14ac:dyDescent="0.25">
      <c r="A12241" s="9"/>
      <c r="B12241" s="9"/>
      <c r="C12241" s="9"/>
      <c r="D12241" s="9"/>
      <c r="E12241" s="9"/>
      <c r="F12241" s="9"/>
      <c r="G12241" s="92" t="s">
        <v>4007</v>
      </c>
      <c r="H12241" s="92"/>
      <c r="I12241" s="92"/>
      <c r="J12241" s="92"/>
      <c r="K12241" s="37">
        <v>113.18</v>
      </c>
    </row>
    <row r="12242" spans="1:11" ht="15" customHeight="1" x14ac:dyDescent="0.25">
      <c r="A12242" s="9"/>
      <c r="B12242" s="9"/>
      <c r="C12242" s="9"/>
      <c r="D12242" s="9"/>
      <c r="E12242" s="9"/>
      <c r="F12242" s="9"/>
      <c r="G12242" s="92" t="s">
        <v>4008</v>
      </c>
      <c r="H12242" s="92"/>
      <c r="I12242" s="92"/>
      <c r="J12242" s="92"/>
      <c r="K12242" s="33">
        <f>ROUND(K12240/K12241,4)</f>
        <v>10.099500000000001</v>
      </c>
    </row>
    <row r="12243" spans="1:11" ht="15" customHeight="1" x14ac:dyDescent="0.25">
      <c r="A12243" s="9"/>
      <c r="B12243" s="9"/>
      <c r="C12243" s="9"/>
      <c r="D12243" s="9"/>
      <c r="E12243" s="9"/>
      <c r="F12243" s="9"/>
      <c r="G12243" s="92" t="s">
        <v>4009</v>
      </c>
      <c r="H12243" s="92"/>
      <c r="I12243" s="92"/>
      <c r="J12243" s="92"/>
      <c r="K12243" s="33">
        <f>ROUND(K12242*0.00746,4)</f>
        <v>7.5300000000000006E-2</v>
      </c>
    </row>
    <row r="12244" spans="1:11" ht="20.100000000000001" customHeight="1" x14ac:dyDescent="0.25">
      <c r="A12244" s="106" t="s">
        <v>4010</v>
      </c>
      <c r="B12244" s="106"/>
      <c r="C12244" s="106"/>
      <c r="D12244" s="106"/>
      <c r="E12244" s="106"/>
      <c r="F12244" s="2" t="s">
        <v>4</v>
      </c>
      <c r="G12244" s="87" t="s">
        <v>4001</v>
      </c>
      <c r="H12244" s="87"/>
      <c r="I12244" s="87" t="s">
        <v>3895</v>
      </c>
      <c r="J12244" s="87"/>
      <c r="K12244" s="2" t="s">
        <v>4011</v>
      </c>
    </row>
    <row r="12245" spans="1:11" ht="15" customHeight="1" x14ac:dyDescent="0.25">
      <c r="A12245" s="6" t="s">
        <v>4012</v>
      </c>
      <c r="B12245" s="104" t="s">
        <v>4013</v>
      </c>
      <c r="C12245" s="104"/>
      <c r="D12245" s="104"/>
      <c r="E12245" s="104"/>
      <c r="F12245" s="6" t="s">
        <v>77</v>
      </c>
      <c r="G12245" s="113">
        <v>1</v>
      </c>
      <c r="H12245" s="113"/>
      <c r="I12245" s="105">
        <v>195.03</v>
      </c>
      <c r="J12245" s="105"/>
      <c r="K12245" s="33">
        <f>ROUND(ROUND(G12245,5)*I12245,4)</f>
        <v>195.03</v>
      </c>
    </row>
    <row r="12246" spans="1:11" ht="15" customHeight="1" x14ac:dyDescent="0.25">
      <c r="A12246" s="1"/>
      <c r="B12246" s="1"/>
      <c r="C12246" s="1"/>
      <c r="D12246" s="1"/>
      <c r="E12246" s="1"/>
      <c r="F12246" s="1"/>
      <c r="G12246" s="85" t="s">
        <v>4014</v>
      </c>
      <c r="H12246" s="85"/>
      <c r="I12246" s="85"/>
      <c r="J12246" s="85"/>
      <c r="K12246" s="34">
        <f>SUM(K12245:K12245)</f>
        <v>195.03</v>
      </c>
    </row>
    <row r="12247" spans="1:11" ht="15" customHeight="1" x14ac:dyDescent="0.25">
      <c r="A12247" s="106" t="s">
        <v>4015</v>
      </c>
      <c r="B12247" s="106"/>
      <c r="C12247" s="106"/>
      <c r="D12247" s="23" t="s">
        <v>4016</v>
      </c>
      <c r="E12247" s="94" t="s">
        <v>4017</v>
      </c>
      <c r="F12247" s="94"/>
      <c r="G12247" s="94" t="s">
        <v>4001</v>
      </c>
      <c r="H12247" s="94"/>
      <c r="I12247" s="94" t="s">
        <v>3895</v>
      </c>
      <c r="J12247" s="94"/>
      <c r="K12247" s="23" t="s">
        <v>4011</v>
      </c>
    </row>
    <row r="12248" spans="1:11" ht="20.100000000000001" customHeight="1" x14ac:dyDescent="0.25">
      <c r="A12248" s="38" t="s">
        <v>4012</v>
      </c>
      <c r="B12248" s="109" t="s">
        <v>4018</v>
      </c>
      <c r="C12248" s="109"/>
      <c r="D12248" s="38" t="s">
        <v>4019</v>
      </c>
      <c r="E12248" s="110" t="s">
        <v>4020</v>
      </c>
      <c r="F12248" s="110"/>
      <c r="G12248" s="111">
        <v>2.2000000000000002</v>
      </c>
      <c r="H12248" s="111"/>
      <c r="I12248" s="112">
        <v>3.47</v>
      </c>
      <c r="J12248" s="112"/>
      <c r="K12248" s="41">
        <f>ROUND(ROUND(G12248,5)*I12248,4)</f>
        <v>7.6340000000000003</v>
      </c>
    </row>
    <row r="12249" spans="1:11" ht="15" customHeight="1" x14ac:dyDescent="0.25">
      <c r="A12249" s="1"/>
      <c r="B12249" s="1"/>
      <c r="C12249" s="1"/>
      <c r="D12249" s="1"/>
      <c r="E12249" s="1"/>
      <c r="F12249" s="1"/>
      <c r="G12249" s="85" t="s">
        <v>4021</v>
      </c>
      <c r="H12249" s="85"/>
      <c r="I12249" s="85"/>
      <c r="J12249" s="85"/>
      <c r="K12249" s="33">
        <f>SUM(K12248:K12248)</f>
        <v>7.6340000000000003</v>
      </c>
    </row>
    <row r="12250" spans="1:11" ht="12.95" customHeight="1" x14ac:dyDescent="0.25">
      <c r="A12250" s="106" t="s">
        <v>4022</v>
      </c>
      <c r="B12250" s="106"/>
      <c r="C12250" s="94" t="s">
        <v>4023</v>
      </c>
      <c r="D12250" s="94" t="s">
        <v>5</v>
      </c>
      <c r="E12250" s="94" t="s">
        <v>4024</v>
      </c>
      <c r="F12250" s="94"/>
      <c r="G12250" s="94" t="s">
        <v>4025</v>
      </c>
      <c r="H12250" s="94"/>
      <c r="I12250" s="94" t="s">
        <v>2086</v>
      </c>
      <c r="J12250" s="94"/>
      <c r="K12250" s="94" t="s">
        <v>4011</v>
      </c>
    </row>
    <row r="12251" spans="1:11" ht="12" customHeight="1" x14ac:dyDescent="0.25">
      <c r="A12251" s="106"/>
      <c r="B12251" s="106"/>
      <c r="C12251" s="94"/>
      <c r="D12251" s="94"/>
      <c r="E12251" s="23" t="s">
        <v>2092</v>
      </c>
      <c r="F12251" s="23" t="s">
        <v>4026</v>
      </c>
      <c r="G12251" s="23" t="s">
        <v>2092</v>
      </c>
      <c r="H12251" s="23" t="s">
        <v>4026</v>
      </c>
      <c r="I12251" s="23" t="s">
        <v>2092</v>
      </c>
      <c r="J12251" s="23" t="s">
        <v>4026</v>
      </c>
      <c r="K12251" s="94"/>
    </row>
    <row r="12252" spans="1:11" ht="27.95" customHeight="1" x14ac:dyDescent="0.25">
      <c r="A12252" s="38" t="s">
        <v>4012</v>
      </c>
      <c r="B12252" s="39" t="s">
        <v>4018</v>
      </c>
      <c r="C12252" s="38" t="s">
        <v>4027</v>
      </c>
      <c r="D12252" s="40">
        <v>2.2000000000000002</v>
      </c>
      <c r="E12252" s="42">
        <v>0</v>
      </c>
      <c r="F12252" s="43">
        <v>1.25</v>
      </c>
      <c r="G12252" s="42">
        <v>0</v>
      </c>
      <c r="H12252" s="43">
        <v>1</v>
      </c>
      <c r="I12252" s="42">
        <v>0</v>
      </c>
      <c r="J12252" s="43">
        <v>0.82</v>
      </c>
      <c r="K12252" s="41">
        <f>ROUND(D12252*(ROUND(E12252*F12252,4)+ROUND(G12252*H12252,4)+ROUND(I12252*J12252,4)),4)</f>
        <v>0</v>
      </c>
    </row>
    <row r="12253" spans="1:11" ht="15" customHeight="1" x14ac:dyDescent="0.25">
      <c r="A12253" s="1"/>
      <c r="B12253" s="1"/>
      <c r="C12253" s="1"/>
      <c r="D12253" s="1"/>
      <c r="E12253" s="1"/>
      <c r="F12253" s="1"/>
      <c r="G12253" s="85" t="s">
        <v>4028</v>
      </c>
      <c r="H12253" s="85"/>
      <c r="I12253" s="85"/>
      <c r="J12253" s="85"/>
      <c r="K12253" s="33">
        <f>SUM(K12251:K12252)</f>
        <v>0</v>
      </c>
    </row>
    <row r="12254" spans="1:11" ht="15" customHeight="1" x14ac:dyDescent="0.25">
      <c r="A12254" s="9"/>
      <c r="B12254" s="9"/>
      <c r="C12254" s="9"/>
      <c r="D12254" s="9"/>
      <c r="E12254" s="9"/>
      <c r="F12254" s="9"/>
      <c r="G12254" s="92" t="s">
        <v>4029</v>
      </c>
      <c r="H12254" s="92"/>
      <c r="I12254" s="92"/>
      <c r="J12254" s="92"/>
      <c r="K12254" s="33">
        <f>SUM(K12242,K12243,K12246,K12249,K12253)</f>
        <v>212.83879999999999</v>
      </c>
    </row>
    <row r="12255" spans="1:11" ht="15" customHeight="1" x14ac:dyDescent="0.25">
      <c r="A12255" s="9"/>
      <c r="B12255" s="9"/>
      <c r="C12255" s="9"/>
      <c r="D12255" s="9"/>
      <c r="E12255" s="9"/>
      <c r="F12255" s="9"/>
      <c r="G12255" s="92" t="s">
        <v>3913</v>
      </c>
      <c r="H12255" s="92"/>
      <c r="I12255" s="92"/>
      <c r="J12255" s="92"/>
      <c r="K12255" s="29">
        <f>ROUND(SUM(K12254),2)</f>
        <v>212.84</v>
      </c>
    </row>
    <row r="12256" spans="1:11" ht="9.9499999999999993" customHeight="1" x14ac:dyDescent="0.25">
      <c r="A12256" s="9"/>
      <c r="B12256" s="9"/>
      <c r="C12256" s="9"/>
      <c r="D12256" s="9"/>
      <c r="E12256" s="9"/>
      <c r="F12256" s="9"/>
      <c r="G12256" s="100"/>
      <c r="H12256" s="100"/>
      <c r="I12256" s="100"/>
      <c r="J12256" s="100"/>
      <c r="K12256" s="100"/>
    </row>
    <row r="12257" spans="1:11" ht="20.100000000000001" customHeight="1" x14ac:dyDescent="0.25">
      <c r="A12257" s="99" t="s">
        <v>3059</v>
      </c>
      <c r="B12257" s="99"/>
      <c r="C12257" s="99"/>
      <c r="D12257" s="99"/>
      <c r="E12257" s="99"/>
      <c r="F12257" s="99"/>
      <c r="G12257" s="99"/>
      <c r="H12257" s="99"/>
      <c r="I12257" s="99"/>
      <c r="J12257" s="99"/>
      <c r="K12257" s="99"/>
    </row>
    <row r="12258" spans="1:11" ht="15" customHeight="1" x14ac:dyDescent="0.25">
      <c r="A12258" s="93" t="s">
        <v>3916</v>
      </c>
      <c r="B12258" s="93"/>
      <c r="C12258" s="93"/>
      <c r="D12258" s="94" t="s">
        <v>3</v>
      </c>
      <c r="E12258" s="94"/>
      <c r="F12258" s="23" t="s">
        <v>4</v>
      </c>
      <c r="G12258" s="94" t="s">
        <v>3894</v>
      </c>
      <c r="H12258" s="94"/>
      <c r="I12258" s="94" t="s">
        <v>3895</v>
      </c>
      <c r="J12258" s="94"/>
      <c r="K12258" s="23" t="s">
        <v>3896</v>
      </c>
    </row>
    <row r="12259" spans="1:11" ht="45.95" customHeight="1" x14ac:dyDescent="0.25">
      <c r="A12259" s="24" t="s">
        <v>3934</v>
      </c>
      <c r="B12259" s="95" t="s">
        <v>3935</v>
      </c>
      <c r="C12259" s="95"/>
      <c r="D12259" s="96" t="s">
        <v>20</v>
      </c>
      <c r="E12259" s="96"/>
      <c r="F12259" s="24" t="s">
        <v>3936</v>
      </c>
      <c r="G12259" s="97">
        <v>2.5891999999999998E-3</v>
      </c>
      <c r="H12259" s="97"/>
      <c r="I12259" s="98">
        <v>76.52</v>
      </c>
      <c r="J12259" s="98"/>
      <c r="K12259" s="27">
        <f t="shared" ref="K12259:K12264" si="94">TRUNC(TRUNC(G12259,8)*I12259,2)</f>
        <v>0.19</v>
      </c>
    </row>
    <row r="12260" spans="1:11" ht="45.95" customHeight="1" x14ac:dyDescent="0.25">
      <c r="A12260" s="24" t="s">
        <v>28</v>
      </c>
      <c r="B12260" s="95" t="s">
        <v>29</v>
      </c>
      <c r="C12260" s="95"/>
      <c r="D12260" s="96" t="s">
        <v>20</v>
      </c>
      <c r="E12260" s="96"/>
      <c r="F12260" s="24" t="s">
        <v>30</v>
      </c>
      <c r="G12260" s="97">
        <v>1.0702000000000001E-3</v>
      </c>
      <c r="H12260" s="97"/>
      <c r="I12260" s="98">
        <v>322.67</v>
      </c>
      <c r="J12260" s="98"/>
      <c r="K12260" s="27">
        <f t="shared" si="94"/>
        <v>0.34</v>
      </c>
    </row>
    <row r="12261" spans="1:11" ht="29.1" customHeight="1" x14ac:dyDescent="0.25">
      <c r="A12261" s="24" t="s">
        <v>4030</v>
      </c>
      <c r="B12261" s="95" t="s">
        <v>4031</v>
      </c>
      <c r="C12261" s="95"/>
      <c r="D12261" s="96" t="s">
        <v>20</v>
      </c>
      <c r="E12261" s="96"/>
      <c r="F12261" s="24" t="s">
        <v>3936</v>
      </c>
      <c r="G12261" s="97">
        <v>3.3568999999999999E-3</v>
      </c>
      <c r="H12261" s="97"/>
      <c r="I12261" s="98">
        <v>105.44</v>
      </c>
      <c r="J12261" s="98"/>
      <c r="K12261" s="27">
        <f t="shared" si="94"/>
        <v>0.35</v>
      </c>
    </row>
    <row r="12262" spans="1:11" ht="29.1" customHeight="1" x14ac:dyDescent="0.25">
      <c r="A12262" s="24" t="s">
        <v>4032</v>
      </c>
      <c r="B12262" s="95" t="s">
        <v>4033</v>
      </c>
      <c r="C12262" s="95"/>
      <c r="D12262" s="96" t="s">
        <v>20</v>
      </c>
      <c r="E12262" s="96"/>
      <c r="F12262" s="24" t="s">
        <v>30</v>
      </c>
      <c r="G12262" s="97">
        <v>3.0249999999999998E-4</v>
      </c>
      <c r="H12262" s="97"/>
      <c r="I12262" s="98">
        <v>265.02</v>
      </c>
      <c r="J12262" s="98"/>
      <c r="K12262" s="27">
        <f t="shared" si="94"/>
        <v>0.08</v>
      </c>
    </row>
    <row r="12263" spans="1:11" ht="38.1" customHeight="1" x14ac:dyDescent="0.25">
      <c r="A12263" s="24" t="s">
        <v>4034</v>
      </c>
      <c r="B12263" s="95" t="s">
        <v>4035</v>
      </c>
      <c r="C12263" s="95"/>
      <c r="D12263" s="96" t="s">
        <v>20</v>
      </c>
      <c r="E12263" s="96"/>
      <c r="F12263" s="24" t="s">
        <v>3936</v>
      </c>
      <c r="G12263" s="97">
        <v>2.9082999999999999E-3</v>
      </c>
      <c r="H12263" s="97"/>
      <c r="I12263" s="98">
        <v>94.54</v>
      </c>
      <c r="J12263" s="98"/>
      <c r="K12263" s="27">
        <f t="shared" si="94"/>
        <v>0.27</v>
      </c>
    </row>
    <row r="12264" spans="1:11" ht="38.1" customHeight="1" x14ac:dyDescent="0.25">
      <c r="A12264" s="24" t="s">
        <v>4036</v>
      </c>
      <c r="B12264" s="95" t="s">
        <v>4037</v>
      </c>
      <c r="C12264" s="95"/>
      <c r="D12264" s="96" t="s">
        <v>20</v>
      </c>
      <c r="E12264" s="96"/>
      <c r="F12264" s="24" t="s">
        <v>30</v>
      </c>
      <c r="G12264" s="97">
        <v>7.5109999999999999E-4</v>
      </c>
      <c r="H12264" s="97"/>
      <c r="I12264" s="98">
        <v>225.43</v>
      </c>
      <c r="J12264" s="98"/>
      <c r="K12264" s="27">
        <f t="shared" si="94"/>
        <v>0.16</v>
      </c>
    </row>
    <row r="12265" spans="1:11" ht="18" customHeight="1" x14ac:dyDescent="0.25">
      <c r="A12265" s="9"/>
      <c r="B12265" s="9"/>
      <c r="C12265" s="9"/>
      <c r="D12265" s="9"/>
      <c r="E12265" s="9"/>
      <c r="F12265" s="9"/>
      <c r="G12265" s="91" t="s">
        <v>3919</v>
      </c>
      <c r="H12265" s="91"/>
      <c r="I12265" s="91"/>
      <c r="J12265" s="91"/>
      <c r="K12265" s="28">
        <f>SUM(K12259:K12264)</f>
        <v>1.39</v>
      </c>
    </row>
    <row r="12266" spans="1:11" ht="15" customHeight="1" x14ac:dyDescent="0.25">
      <c r="A12266" s="93" t="s">
        <v>3907</v>
      </c>
      <c r="B12266" s="93"/>
      <c r="C12266" s="93"/>
      <c r="D12266" s="94" t="s">
        <v>3</v>
      </c>
      <c r="E12266" s="94"/>
      <c r="F12266" s="23" t="s">
        <v>4</v>
      </c>
      <c r="G12266" s="94" t="s">
        <v>3894</v>
      </c>
      <c r="H12266" s="94"/>
      <c r="I12266" s="94" t="s">
        <v>3895</v>
      </c>
      <c r="J12266" s="94"/>
      <c r="K12266" s="23" t="s">
        <v>3896</v>
      </c>
    </row>
    <row r="12267" spans="1:11" ht="15" customHeight="1" x14ac:dyDescent="0.25">
      <c r="A12267" s="24" t="s">
        <v>3910</v>
      </c>
      <c r="B12267" s="95" t="s">
        <v>3911</v>
      </c>
      <c r="C12267" s="95"/>
      <c r="D12267" s="96" t="s">
        <v>20</v>
      </c>
      <c r="E12267" s="96"/>
      <c r="F12267" s="24" t="s">
        <v>2056</v>
      </c>
      <c r="G12267" s="97">
        <v>3.6592999999999999E-3</v>
      </c>
      <c r="H12267" s="97"/>
      <c r="I12267" s="98">
        <v>24.94</v>
      </c>
      <c r="J12267" s="98"/>
      <c r="K12267" s="27">
        <f>TRUNC(TRUNC(G12267,8)*I12267,2)</f>
        <v>0.09</v>
      </c>
    </row>
    <row r="12268" spans="1:11" ht="18" customHeight="1" x14ac:dyDescent="0.25">
      <c r="A12268" s="9"/>
      <c r="B12268" s="9"/>
      <c r="C12268" s="9"/>
      <c r="D12268" s="9"/>
      <c r="E12268" s="9"/>
      <c r="F12268" s="9"/>
      <c r="G12268" s="91" t="s">
        <v>3912</v>
      </c>
      <c r="H12268" s="91"/>
      <c r="I12268" s="91"/>
      <c r="J12268" s="91"/>
      <c r="K12268" s="28">
        <f>SUM(K12267:K12267)</f>
        <v>0.09</v>
      </c>
    </row>
    <row r="12269" spans="1:11" ht="15" customHeight="1" x14ac:dyDescent="0.25">
      <c r="A12269" s="9"/>
      <c r="B12269" s="9"/>
      <c r="C12269" s="9"/>
      <c r="D12269" s="9"/>
      <c r="E12269" s="9"/>
      <c r="F12269" s="9"/>
      <c r="G12269" s="92" t="s">
        <v>3913</v>
      </c>
      <c r="H12269" s="92"/>
      <c r="I12269" s="92"/>
      <c r="J12269" s="92"/>
      <c r="K12269" s="29">
        <f>ROUND(SUM(K12265,K12268),2)</f>
        <v>1.48</v>
      </c>
    </row>
    <row r="12270" spans="1:11" ht="9.9499999999999993" customHeight="1" x14ac:dyDescent="0.25">
      <c r="A12270" s="9"/>
      <c r="B12270" s="9"/>
      <c r="C12270" s="9"/>
      <c r="D12270" s="9"/>
      <c r="E12270" s="9"/>
      <c r="F12270" s="9"/>
      <c r="G12270" s="100"/>
      <c r="H12270" s="100"/>
      <c r="I12270" s="100"/>
      <c r="J12270" s="100"/>
      <c r="K12270" s="100"/>
    </row>
    <row r="12271" spans="1:11" ht="20.100000000000001" customHeight="1" x14ac:dyDescent="0.25">
      <c r="A12271" s="99" t="s">
        <v>3060</v>
      </c>
      <c r="B12271" s="99"/>
      <c r="C12271" s="99"/>
      <c r="D12271" s="99"/>
      <c r="E12271" s="99"/>
      <c r="F12271" s="99"/>
      <c r="G12271" s="99"/>
      <c r="H12271" s="99"/>
      <c r="I12271" s="99"/>
      <c r="J12271" s="99"/>
      <c r="K12271" s="99"/>
    </row>
    <row r="12272" spans="1:11" ht="15" customHeight="1" x14ac:dyDescent="0.25">
      <c r="A12272" s="93" t="s">
        <v>3893</v>
      </c>
      <c r="B12272" s="93"/>
      <c r="C12272" s="93"/>
      <c r="D12272" s="94" t="s">
        <v>3</v>
      </c>
      <c r="E12272" s="94"/>
      <c r="F12272" s="23" t="s">
        <v>4</v>
      </c>
      <c r="G12272" s="94" t="s">
        <v>3894</v>
      </c>
      <c r="H12272" s="94"/>
      <c r="I12272" s="94" t="s">
        <v>3895</v>
      </c>
      <c r="J12272" s="94"/>
      <c r="K12272" s="23" t="s">
        <v>3896</v>
      </c>
    </row>
    <row r="12273" spans="1:11" ht="21" customHeight="1" x14ac:dyDescent="0.25">
      <c r="A12273" s="24" t="s">
        <v>4038</v>
      </c>
      <c r="B12273" s="95" t="s">
        <v>4039</v>
      </c>
      <c r="C12273" s="95"/>
      <c r="D12273" s="96" t="s">
        <v>20</v>
      </c>
      <c r="E12273" s="96"/>
      <c r="F12273" s="24" t="s">
        <v>34</v>
      </c>
      <c r="G12273" s="97">
        <v>6.6E-3</v>
      </c>
      <c r="H12273" s="97"/>
      <c r="I12273" s="98">
        <v>210.23</v>
      </c>
      <c r="J12273" s="98"/>
      <c r="K12273" s="27">
        <f>TRUNC(TRUNC(G12273,8)*I12273,2)</f>
        <v>1.38</v>
      </c>
    </row>
    <row r="12274" spans="1:11" ht="21" customHeight="1" x14ac:dyDescent="0.25">
      <c r="A12274" s="24" t="s">
        <v>4040</v>
      </c>
      <c r="B12274" s="95" t="s">
        <v>4041</v>
      </c>
      <c r="C12274" s="95"/>
      <c r="D12274" s="96" t="s">
        <v>20</v>
      </c>
      <c r="E12274" s="96"/>
      <c r="F12274" s="24" t="s">
        <v>84</v>
      </c>
      <c r="G12274" s="97">
        <v>1.0049999999999999</v>
      </c>
      <c r="H12274" s="97"/>
      <c r="I12274" s="98">
        <v>32.369999999999997</v>
      </c>
      <c r="J12274" s="98"/>
      <c r="K12274" s="27">
        <f>TRUNC(TRUNC(G12274,8)*I12274,2)</f>
        <v>32.53</v>
      </c>
    </row>
    <row r="12275" spans="1:11" ht="15" customHeight="1" x14ac:dyDescent="0.25">
      <c r="A12275" s="9"/>
      <c r="B12275" s="9"/>
      <c r="C12275" s="9"/>
      <c r="D12275" s="9"/>
      <c r="E12275" s="9"/>
      <c r="F12275" s="9"/>
      <c r="G12275" s="91" t="s">
        <v>3906</v>
      </c>
      <c r="H12275" s="91"/>
      <c r="I12275" s="91"/>
      <c r="J12275" s="91"/>
      <c r="K12275" s="28">
        <f>SUM(K12273:K12274)</f>
        <v>33.910000000000004</v>
      </c>
    </row>
    <row r="12276" spans="1:11" ht="15" customHeight="1" x14ac:dyDescent="0.25">
      <c r="A12276" s="93" t="s">
        <v>3907</v>
      </c>
      <c r="B12276" s="93"/>
      <c r="C12276" s="93"/>
      <c r="D12276" s="94" t="s">
        <v>3</v>
      </c>
      <c r="E12276" s="94"/>
      <c r="F12276" s="23" t="s">
        <v>4</v>
      </c>
      <c r="G12276" s="94" t="s">
        <v>3894</v>
      </c>
      <c r="H12276" s="94"/>
      <c r="I12276" s="94" t="s">
        <v>3895</v>
      </c>
      <c r="J12276" s="94"/>
      <c r="K12276" s="23" t="s">
        <v>3896</v>
      </c>
    </row>
    <row r="12277" spans="1:11" ht="15" customHeight="1" x14ac:dyDescent="0.25">
      <c r="A12277" s="24" t="s">
        <v>3971</v>
      </c>
      <c r="B12277" s="95" t="s">
        <v>3972</v>
      </c>
      <c r="C12277" s="95"/>
      <c r="D12277" s="96" t="s">
        <v>20</v>
      </c>
      <c r="E12277" s="96"/>
      <c r="F12277" s="24" t="s">
        <v>2056</v>
      </c>
      <c r="G12277" s="97">
        <v>0.2296</v>
      </c>
      <c r="H12277" s="97"/>
      <c r="I12277" s="98">
        <v>32.69</v>
      </c>
      <c r="J12277" s="98"/>
      <c r="K12277" s="27">
        <f>TRUNC(TRUNC(G12277,8)*I12277,2)</f>
        <v>7.5</v>
      </c>
    </row>
    <row r="12278" spans="1:11" ht="15" customHeight="1" x14ac:dyDescent="0.25">
      <c r="A12278" s="24" t="s">
        <v>3910</v>
      </c>
      <c r="B12278" s="95" t="s">
        <v>3911</v>
      </c>
      <c r="C12278" s="95"/>
      <c r="D12278" s="96" t="s">
        <v>20</v>
      </c>
      <c r="E12278" s="96"/>
      <c r="F12278" s="24" t="s">
        <v>2056</v>
      </c>
      <c r="G12278" s="97">
        <v>0.2296</v>
      </c>
      <c r="H12278" s="97"/>
      <c r="I12278" s="98">
        <v>24.94</v>
      </c>
      <c r="J12278" s="98"/>
      <c r="K12278" s="27">
        <f>TRUNC(TRUNC(G12278,8)*I12278,2)</f>
        <v>5.72</v>
      </c>
    </row>
    <row r="12279" spans="1:11" ht="18" customHeight="1" x14ac:dyDescent="0.25">
      <c r="A12279" s="9"/>
      <c r="B12279" s="9"/>
      <c r="C12279" s="9"/>
      <c r="D12279" s="9"/>
      <c r="E12279" s="9"/>
      <c r="F12279" s="9"/>
      <c r="G12279" s="91" t="s">
        <v>3912</v>
      </c>
      <c r="H12279" s="91"/>
      <c r="I12279" s="91"/>
      <c r="J12279" s="91"/>
      <c r="K12279" s="28">
        <f>SUM(K12277:K12278)</f>
        <v>13.219999999999999</v>
      </c>
    </row>
    <row r="12280" spans="1:11" ht="15" customHeight="1" x14ac:dyDescent="0.25">
      <c r="A12280" s="93" t="s">
        <v>3922</v>
      </c>
      <c r="B12280" s="93"/>
      <c r="C12280" s="93"/>
      <c r="D12280" s="94" t="s">
        <v>3</v>
      </c>
      <c r="E12280" s="94"/>
      <c r="F12280" s="23" t="s">
        <v>4</v>
      </c>
      <c r="G12280" s="94" t="s">
        <v>3894</v>
      </c>
      <c r="H12280" s="94"/>
      <c r="I12280" s="94" t="s">
        <v>3895</v>
      </c>
      <c r="J12280" s="94"/>
      <c r="K12280" s="23" t="s">
        <v>3896</v>
      </c>
    </row>
    <row r="12281" spans="1:11" ht="21" customHeight="1" x14ac:dyDescent="0.25">
      <c r="A12281" s="24" t="s">
        <v>4042</v>
      </c>
      <c r="B12281" s="95" t="s">
        <v>4043</v>
      </c>
      <c r="C12281" s="95"/>
      <c r="D12281" s="96" t="s">
        <v>20</v>
      </c>
      <c r="E12281" s="96"/>
      <c r="F12281" s="24" t="s">
        <v>34</v>
      </c>
      <c r="G12281" s="97">
        <v>1.8E-3</v>
      </c>
      <c r="H12281" s="97"/>
      <c r="I12281" s="98">
        <v>767.08</v>
      </c>
      <c r="J12281" s="98"/>
      <c r="K12281" s="27">
        <f>TRUNC(TRUNC(G12281,8)*I12281,2)</f>
        <v>1.38</v>
      </c>
    </row>
    <row r="12282" spans="1:11" ht="15" customHeight="1" x14ac:dyDescent="0.25">
      <c r="A12282" s="9"/>
      <c r="B12282" s="9"/>
      <c r="C12282" s="9"/>
      <c r="D12282" s="9"/>
      <c r="E12282" s="9"/>
      <c r="F12282" s="9"/>
      <c r="G12282" s="91" t="s">
        <v>3933</v>
      </c>
      <c r="H12282" s="91"/>
      <c r="I12282" s="91"/>
      <c r="J12282" s="91"/>
      <c r="K12282" s="28">
        <f>SUM(K12281:K12281)</f>
        <v>1.38</v>
      </c>
    </row>
    <row r="12283" spans="1:11" ht="15" customHeight="1" x14ac:dyDescent="0.25">
      <c r="A12283" s="9"/>
      <c r="B12283" s="9"/>
      <c r="C12283" s="9"/>
      <c r="D12283" s="9"/>
      <c r="E12283" s="9"/>
      <c r="F12283" s="9"/>
      <c r="G12283" s="92" t="s">
        <v>3913</v>
      </c>
      <c r="H12283" s="92"/>
      <c r="I12283" s="92"/>
      <c r="J12283" s="92"/>
      <c r="K12283" s="29">
        <f>ROUND(SUM(K12275,K12279,K12282),2)</f>
        <v>48.51</v>
      </c>
    </row>
    <row r="12284" spans="1:11" ht="9.9499999999999993" customHeight="1" x14ac:dyDescent="0.25">
      <c r="A12284" s="9"/>
      <c r="B12284" s="9"/>
      <c r="C12284" s="9"/>
      <c r="D12284" s="9"/>
      <c r="E12284" s="9"/>
      <c r="F12284" s="9"/>
      <c r="G12284" s="100"/>
      <c r="H12284" s="100"/>
      <c r="I12284" s="100"/>
      <c r="J12284" s="100"/>
      <c r="K12284" s="100"/>
    </row>
    <row r="12285" spans="1:11" ht="20.100000000000001" customHeight="1" x14ac:dyDescent="0.25">
      <c r="A12285" s="99" t="s">
        <v>3061</v>
      </c>
      <c r="B12285" s="99"/>
      <c r="C12285" s="99"/>
      <c r="D12285" s="99"/>
      <c r="E12285" s="99"/>
      <c r="F12285" s="99"/>
      <c r="G12285" s="99"/>
      <c r="H12285" s="99"/>
      <c r="I12285" s="99"/>
      <c r="J12285" s="99"/>
      <c r="K12285" s="99"/>
    </row>
    <row r="12286" spans="1:11" ht="15" customHeight="1" x14ac:dyDescent="0.25">
      <c r="A12286" s="93" t="s">
        <v>3893</v>
      </c>
      <c r="B12286" s="93"/>
      <c r="C12286" s="93"/>
      <c r="D12286" s="94" t="s">
        <v>3</v>
      </c>
      <c r="E12286" s="94"/>
      <c r="F12286" s="23" t="s">
        <v>4</v>
      </c>
      <c r="G12286" s="94" t="s">
        <v>3894</v>
      </c>
      <c r="H12286" s="94"/>
      <c r="I12286" s="94" t="s">
        <v>3895</v>
      </c>
      <c r="J12286" s="94"/>
      <c r="K12286" s="23" t="s">
        <v>3896</v>
      </c>
    </row>
    <row r="12287" spans="1:11" ht="15" customHeight="1" x14ac:dyDescent="0.25">
      <c r="A12287" s="24" t="s">
        <v>4044</v>
      </c>
      <c r="B12287" s="95" t="s">
        <v>4045</v>
      </c>
      <c r="C12287" s="95"/>
      <c r="D12287" s="96" t="s">
        <v>20</v>
      </c>
      <c r="E12287" s="96"/>
      <c r="F12287" s="24" t="s">
        <v>3903</v>
      </c>
      <c r="G12287" s="97">
        <v>0.106</v>
      </c>
      <c r="H12287" s="97"/>
      <c r="I12287" s="98">
        <v>2.59</v>
      </c>
      <c r="J12287" s="98"/>
      <c r="K12287" s="27">
        <f>TRUNC(TRUNC(G12287,8)*I12287,2)</f>
        <v>0.27</v>
      </c>
    </row>
    <row r="12288" spans="1:11" ht="15" customHeight="1" x14ac:dyDescent="0.25">
      <c r="A12288" s="9"/>
      <c r="B12288" s="9"/>
      <c r="C12288" s="9"/>
      <c r="D12288" s="9"/>
      <c r="E12288" s="9"/>
      <c r="F12288" s="9"/>
      <c r="G12288" s="91" t="s">
        <v>3906</v>
      </c>
      <c r="H12288" s="91"/>
      <c r="I12288" s="91"/>
      <c r="J12288" s="91"/>
      <c r="K12288" s="28">
        <f>SUM(K12287:K12287)</f>
        <v>0.27</v>
      </c>
    </row>
    <row r="12289" spans="1:11" ht="15" customHeight="1" x14ac:dyDescent="0.25">
      <c r="A12289" s="93" t="s">
        <v>3907</v>
      </c>
      <c r="B12289" s="93"/>
      <c r="C12289" s="93"/>
      <c r="D12289" s="94" t="s">
        <v>3</v>
      </c>
      <c r="E12289" s="94"/>
      <c r="F12289" s="23" t="s">
        <v>4</v>
      </c>
      <c r="G12289" s="94" t="s">
        <v>3894</v>
      </c>
      <c r="H12289" s="94"/>
      <c r="I12289" s="94" t="s">
        <v>3895</v>
      </c>
      <c r="J12289" s="94"/>
      <c r="K12289" s="23" t="s">
        <v>3896</v>
      </c>
    </row>
    <row r="12290" spans="1:11" ht="15" customHeight="1" x14ac:dyDescent="0.25">
      <c r="A12290" s="24" t="s">
        <v>4046</v>
      </c>
      <c r="B12290" s="95" t="s">
        <v>4047</v>
      </c>
      <c r="C12290" s="95"/>
      <c r="D12290" s="96" t="s">
        <v>20</v>
      </c>
      <c r="E12290" s="96"/>
      <c r="F12290" s="24" t="s">
        <v>2056</v>
      </c>
      <c r="G12290" s="97">
        <v>3.6999999999999998E-2</v>
      </c>
      <c r="H12290" s="97"/>
      <c r="I12290" s="98">
        <v>34.35</v>
      </c>
      <c r="J12290" s="98"/>
      <c r="K12290" s="27">
        <f>TRUNC(TRUNC(G12290,8)*I12290,2)</f>
        <v>1.27</v>
      </c>
    </row>
    <row r="12291" spans="1:11" ht="15" customHeight="1" x14ac:dyDescent="0.25">
      <c r="A12291" s="24" t="s">
        <v>3910</v>
      </c>
      <c r="B12291" s="95" t="s">
        <v>3911</v>
      </c>
      <c r="C12291" s="95"/>
      <c r="D12291" s="96" t="s">
        <v>20</v>
      </c>
      <c r="E12291" s="96"/>
      <c r="F12291" s="24" t="s">
        <v>2056</v>
      </c>
      <c r="G12291" s="97">
        <v>1.6E-2</v>
      </c>
      <c r="H12291" s="97"/>
      <c r="I12291" s="98">
        <v>24.94</v>
      </c>
      <c r="J12291" s="98"/>
      <c r="K12291" s="27">
        <f>TRUNC(TRUNC(G12291,8)*I12291,2)</f>
        <v>0.39</v>
      </c>
    </row>
    <row r="12292" spans="1:11" ht="18" customHeight="1" x14ac:dyDescent="0.25">
      <c r="A12292" s="9"/>
      <c r="B12292" s="9"/>
      <c r="C12292" s="9"/>
      <c r="D12292" s="9"/>
      <c r="E12292" s="9"/>
      <c r="F12292" s="9"/>
      <c r="G12292" s="91" t="s">
        <v>3912</v>
      </c>
      <c r="H12292" s="91"/>
      <c r="I12292" s="91"/>
      <c r="J12292" s="91"/>
      <c r="K12292" s="28">
        <f>SUM(K12290:K12291)</f>
        <v>1.6600000000000001</v>
      </c>
    </row>
    <row r="12293" spans="1:11" ht="15" customHeight="1" x14ac:dyDescent="0.25">
      <c r="A12293" s="9"/>
      <c r="B12293" s="9"/>
      <c r="C12293" s="9"/>
      <c r="D12293" s="9"/>
      <c r="E12293" s="9"/>
      <c r="F12293" s="9"/>
      <c r="G12293" s="92" t="s">
        <v>3913</v>
      </c>
      <c r="H12293" s="92"/>
      <c r="I12293" s="92"/>
      <c r="J12293" s="92"/>
      <c r="K12293" s="29">
        <f>ROUND(SUM(K12288,K12292),2)</f>
        <v>1.93</v>
      </c>
    </row>
    <row r="12294" spans="1:11" ht="9.9499999999999993" customHeight="1" x14ac:dyDescent="0.25">
      <c r="A12294" s="9"/>
      <c r="B12294" s="9"/>
      <c r="C12294" s="9"/>
      <c r="D12294" s="9"/>
      <c r="E12294" s="9"/>
      <c r="F12294" s="9"/>
      <c r="G12294" s="100"/>
      <c r="H12294" s="100"/>
      <c r="I12294" s="100"/>
      <c r="J12294" s="100"/>
      <c r="K12294" s="100"/>
    </row>
    <row r="12295" spans="1:11" ht="20.100000000000001" customHeight="1" x14ac:dyDescent="0.25">
      <c r="A12295" s="99" t="s">
        <v>3062</v>
      </c>
      <c r="B12295" s="99"/>
      <c r="C12295" s="99"/>
      <c r="D12295" s="99"/>
      <c r="E12295" s="99"/>
      <c r="F12295" s="99"/>
      <c r="G12295" s="99"/>
      <c r="H12295" s="99"/>
      <c r="I12295" s="99"/>
      <c r="J12295" s="99"/>
      <c r="K12295" s="99"/>
    </row>
    <row r="12296" spans="1:11" ht="15" customHeight="1" x14ac:dyDescent="0.25">
      <c r="A12296" s="93" t="s">
        <v>3916</v>
      </c>
      <c r="B12296" s="93"/>
      <c r="C12296" s="93"/>
      <c r="D12296" s="94" t="s">
        <v>3</v>
      </c>
      <c r="E12296" s="94"/>
      <c r="F12296" s="23" t="s">
        <v>4</v>
      </c>
      <c r="G12296" s="94" t="s">
        <v>3894</v>
      </c>
      <c r="H12296" s="94"/>
      <c r="I12296" s="94" t="s">
        <v>3895</v>
      </c>
      <c r="J12296" s="94"/>
      <c r="K12296" s="23" t="s">
        <v>3896</v>
      </c>
    </row>
    <row r="12297" spans="1:11" ht="29.1" customHeight="1" x14ac:dyDescent="0.25">
      <c r="A12297" s="24" t="s">
        <v>3963</v>
      </c>
      <c r="B12297" s="95" t="s">
        <v>3964</v>
      </c>
      <c r="C12297" s="95"/>
      <c r="D12297" s="96" t="s">
        <v>20</v>
      </c>
      <c r="E12297" s="96"/>
      <c r="F12297" s="24" t="s">
        <v>3936</v>
      </c>
      <c r="G12297" s="97">
        <v>5.2258833999999998</v>
      </c>
      <c r="H12297" s="97"/>
      <c r="I12297" s="98">
        <v>8.9</v>
      </c>
      <c r="J12297" s="98"/>
      <c r="K12297" s="27">
        <f>TRUNC(TRUNC(G12297,8)*I12297,2)</f>
        <v>46.51</v>
      </c>
    </row>
    <row r="12298" spans="1:11" ht="29.1" customHeight="1" x14ac:dyDescent="0.25">
      <c r="A12298" s="24" t="s">
        <v>3965</v>
      </c>
      <c r="B12298" s="95" t="s">
        <v>3966</v>
      </c>
      <c r="C12298" s="95"/>
      <c r="D12298" s="96" t="s">
        <v>20</v>
      </c>
      <c r="E12298" s="96"/>
      <c r="F12298" s="24" t="s">
        <v>30</v>
      </c>
      <c r="G12298" s="97">
        <v>0.95392160000000004</v>
      </c>
      <c r="H12298" s="97"/>
      <c r="I12298" s="98">
        <v>32.76</v>
      </c>
      <c r="J12298" s="98"/>
      <c r="K12298" s="27">
        <f>TRUNC(TRUNC(G12298,8)*I12298,2)</f>
        <v>31.25</v>
      </c>
    </row>
    <row r="12299" spans="1:11" ht="21" customHeight="1" x14ac:dyDescent="0.25">
      <c r="A12299" s="24" t="s">
        <v>3967</v>
      </c>
      <c r="B12299" s="95" t="s">
        <v>3968</v>
      </c>
      <c r="C12299" s="95"/>
      <c r="D12299" s="96" t="s">
        <v>20</v>
      </c>
      <c r="E12299" s="96"/>
      <c r="F12299" s="24" t="s">
        <v>3936</v>
      </c>
      <c r="G12299" s="97">
        <v>5.2258833999999998</v>
      </c>
      <c r="H12299" s="97"/>
      <c r="I12299" s="98">
        <v>27.59</v>
      </c>
      <c r="J12299" s="98"/>
      <c r="K12299" s="27">
        <f>TRUNC(TRUNC(G12299,8)*I12299,2)</f>
        <v>144.18</v>
      </c>
    </row>
    <row r="12300" spans="1:11" ht="21" customHeight="1" x14ac:dyDescent="0.25">
      <c r="A12300" s="24" t="s">
        <v>3969</v>
      </c>
      <c r="B12300" s="95" t="s">
        <v>3970</v>
      </c>
      <c r="C12300" s="95"/>
      <c r="D12300" s="96" t="s">
        <v>20</v>
      </c>
      <c r="E12300" s="96"/>
      <c r="F12300" s="24" t="s">
        <v>30</v>
      </c>
      <c r="G12300" s="97">
        <v>0.95392160000000004</v>
      </c>
      <c r="H12300" s="97"/>
      <c r="I12300" s="98">
        <v>28.09</v>
      </c>
      <c r="J12300" s="98"/>
      <c r="K12300" s="27">
        <f>TRUNC(TRUNC(G12300,8)*I12300,2)</f>
        <v>26.79</v>
      </c>
    </row>
    <row r="12301" spans="1:11" ht="18" customHeight="1" x14ac:dyDescent="0.25">
      <c r="A12301" s="9"/>
      <c r="B12301" s="9"/>
      <c r="C12301" s="9"/>
      <c r="D12301" s="9"/>
      <c r="E12301" s="9"/>
      <c r="F12301" s="9"/>
      <c r="G12301" s="91" t="s">
        <v>3919</v>
      </c>
      <c r="H12301" s="91"/>
      <c r="I12301" s="91"/>
      <c r="J12301" s="91"/>
      <c r="K12301" s="28">
        <f>SUM(K12297:K12300)</f>
        <v>248.73</v>
      </c>
    </row>
    <row r="12302" spans="1:11" ht="15" customHeight="1" x14ac:dyDescent="0.25">
      <c r="A12302" s="93" t="s">
        <v>3893</v>
      </c>
      <c r="B12302" s="93"/>
      <c r="C12302" s="93"/>
      <c r="D12302" s="94" t="s">
        <v>3</v>
      </c>
      <c r="E12302" s="94"/>
      <c r="F12302" s="23" t="s">
        <v>4</v>
      </c>
      <c r="G12302" s="94" t="s">
        <v>3894</v>
      </c>
      <c r="H12302" s="94"/>
      <c r="I12302" s="94" t="s">
        <v>3895</v>
      </c>
      <c r="J12302" s="94"/>
      <c r="K12302" s="23" t="s">
        <v>3896</v>
      </c>
    </row>
    <row r="12303" spans="1:11" ht="21" customHeight="1" x14ac:dyDescent="0.25">
      <c r="A12303" s="24" t="s">
        <v>4048</v>
      </c>
      <c r="B12303" s="95" t="s">
        <v>4049</v>
      </c>
      <c r="C12303" s="95"/>
      <c r="D12303" s="96" t="s">
        <v>20</v>
      </c>
      <c r="E12303" s="96"/>
      <c r="F12303" s="24" t="s">
        <v>34</v>
      </c>
      <c r="G12303" s="97">
        <v>0.19980000000000001</v>
      </c>
      <c r="H12303" s="97"/>
      <c r="I12303" s="98">
        <v>206.17</v>
      </c>
      <c r="J12303" s="98"/>
      <c r="K12303" s="27">
        <f>TRUNC(TRUNC(G12303,8)*I12303,2)</f>
        <v>41.19</v>
      </c>
    </row>
    <row r="12304" spans="1:11" ht="15" customHeight="1" x14ac:dyDescent="0.25">
      <c r="A12304" s="24" t="s">
        <v>3955</v>
      </c>
      <c r="B12304" s="95" t="s">
        <v>3956</v>
      </c>
      <c r="C12304" s="95"/>
      <c r="D12304" s="96" t="s">
        <v>20</v>
      </c>
      <c r="E12304" s="96"/>
      <c r="F12304" s="24" t="s">
        <v>3903</v>
      </c>
      <c r="G12304" s="97">
        <v>3.6695999999999999E-2</v>
      </c>
      <c r="H12304" s="97"/>
      <c r="I12304" s="98">
        <v>19.37</v>
      </c>
      <c r="J12304" s="98"/>
      <c r="K12304" s="27">
        <f>TRUNC(TRUNC(G12304,8)*I12304,2)</f>
        <v>0.71</v>
      </c>
    </row>
    <row r="12305" spans="1:11" ht="21" customHeight="1" x14ac:dyDescent="0.25">
      <c r="A12305" s="24" t="s">
        <v>4050</v>
      </c>
      <c r="B12305" s="95" t="s">
        <v>4051</v>
      </c>
      <c r="C12305" s="95"/>
      <c r="D12305" s="96" t="s">
        <v>20</v>
      </c>
      <c r="E12305" s="96"/>
      <c r="F12305" s="24" t="s">
        <v>84</v>
      </c>
      <c r="G12305" s="97">
        <v>7.48</v>
      </c>
      <c r="H12305" s="97"/>
      <c r="I12305" s="98">
        <v>3.9</v>
      </c>
      <c r="J12305" s="98"/>
      <c r="K12305" s="27">
        <f>TRUNC(TRUNC(G12305,8)*I12305,2)</f>
        <v>29.17</v>
      </c>
    </row>
    <row r="12306" spans="1:11" ht="15" customHeight="1" x14ac:dyDescent="0.25">
      <c r="A12306" s="9"/>
      <c r="B12306" s="9"/>
      <c r="C12306" s="9"/>
      <c r="D12306" s="9"/>
      <c r="E12306" s="9"/>
      <c r="F12306" s="9"/>
      <c r="G12306" s="91" t="s">
        <v>3906</v>
      </c>
      <c r="H12306" s="91"/>
      <c r="I12306" s="91"/>
      <c r="J12306" s="91"/>
      <c r="K12306" s="28">
        <f>SUM(K12303:K12305)</f>
        <v>71.069999999999993</v>
      </c>
    </row>
    <row r="12307" spans="1:11" ht="15" customHeight="1" x14ac:dyDescent="0.25">
      <c r="A12307" s="93" t="s">
        <v>3907</v>
      </c>
      <c r="B12307" s="93"/>
      <c r="C12307" s="93"/>
      <c r="D12307" s="94" t="s">
        <v>3</v>
      </c>
      <c r="E12307" s="94"/>
      <c r="F12307" s="23" t="s">
        <v>4</v>
      </c>
      <c r="G12307" s="94" t="s">
        <v>3894</v>
      </c>
      <c r="H12307" s="94"/>
      <c r="I12307" s="94" t="s">
        <v>3895</v>
      </c>
      <c r="J12307" s="94"/>
      <c r="K12307" s="23" t="s">
        <v>3896</v>
      </c>
    </row>
    <row r="12308" spans="1:11" ht="15" customHeight="1" x14ac:dyDescent="0.25">
      <c r="A12308" s="24" t="s">
        <v>3971</v>
      </c>
      <c r="B12308" s="95" t="s">
        <v>3972</v>
      </c>
      <c r="C12308" s="95"/>
      <c r="D12308" s="96" t="s">
        <v>20</v>
      </c>
      <c r="E12308" s="96"/>
      <c r="F12308" s="24" t="s">
        <v>2056</v>
      </c>
      <c r="G12308" s="97">
        <v>2.3251949999999999</v>
      </c>
      <c r="H12308" s="97"/>
      <c r="I12308" s="98">
        <v>32.69</v>
      </c>
      <c r="J12308" s="98"/>
      <c r="K12308" s="27">
        <f>TRUNC(TRUNC(G12308,8)*I12308,2)</f>
        <v>76.010000000000005</v>
      </c>
    </row>
    <row r="12309" spans="1:11" ht="15" customHeight="1" x14ac:dyDescent="0.25">
      <c r="A12309" s="24" t="s">
        <v>3910</v>
      </c>
      <c r="B12309" s="95" t="s">
        <v>3911</v>
      </c>
      <c r="C12309" s="95"/>
      <c r="D12309" s="96" t="s">
        <v>20</v>
      </c>
      <c r="E12309" s="96"/>
      <c r="F12309" s="24" t="s">
        <v>2056</v>
      </c>
      <c r="G12309" s="97">
        <v>17.010999999999999</v>
      </c>
      <c r="H12309" s="97"/>
      <c r="I12309" s="98">
        <v>24.94</v>
      </c>
      <c r="J12309" s="98"/>
      <c r="K12309" s="27">
        <f>TRUNC(TRUNC(G12309,8)*I12309,2)</f>
        <v>424.25</v>
      </c>
    </row>
    <row r="12310" spans="1:11" ht="18" customHeight="1" x14ac:dyDescent="0.25">
      <c r="A12310" s="9"/>
      <c r="B12310" s="9"/>
      <c r="C12310" s="9"/>
      <c r="D12310" s="9"/>
      <c r="E12310" s="9"/>
      <c r="F12310" s="9"/>
      <c r="G12310" s="91" t="s">
        <v>3912</v>
      </c>
      <c r="H12310" s="91"/>
      <c r="I12310" s="91"/>
      <c r="J12310" s="91"/>
      <c r="K12310" s="28">
        <f>SUM(K12308:K12309)</f>
        <v>500.26</v>
      </c>
    </row>
    <row r="12311" spans="1:11" ht="15" customHeight="1" x14ac:dyDescent="0.25">
      <c r="A12311" s="93" t="s">
        <v>3922</v>
      </c>
      <c r="B12311" s="93"/>
      <c r="C12311" s="93"/>
      <c r="D12311" s="94" t="s">
        <v>3</v>
      </c>
      <c r="E12311" s="94"/>
      <c r="F12311" s="23" t="s">
        <v>4</v>
      </c>
      <c r="G12311" s="94" t="s">
        <v>3894</v>
      </c>
      <c r="H12311" s="94"/>
      <c r="I12311" s="94" t="s">
        <v>3895</v>
      </c>
      <c r="J12311" s="94"/>
      <c r="K12311" s="23" t="s">
        <v>3896</v>
      </c>
    </row>
    <row r="12312" spans="1:11" ht="29.1" customHeight="1" x14ac:dyDescent="0.25">
      <c r="A12312" s="24" t="s">
        <v>4052</v>
      </c>
      <c r="B12312" s="95" t="s">
        <v>4053</v>
      </c>
      <c r="C12312" s="95"/>
      <c r="D12312" s="96" t="s">
        <v>20</v>
      </c>
      <c r="E12312" s="96"/>
      <c r="F12312" s="24" t="s">
        <v>34</v>
      </c>
      <c r="G12312" s="97">
        <v>0.66502459999999997</v>
      </c>
      <c r="H12312" s="97"/>
      <c r="I12312" s="98">
        <v>619.19000000000005</v>
      </c>
      <c r="J12312" s="98"/>
      <c r="K12312" s="27">
        <f>TRUNC(TRUNC(G12312,8)*I12312,2)</f>
        <v>411.77</v>
      </c>
    </row>
    <row r="12313" spans="1:11" ht="21" customHeight="1" x14ac:dyDescent="0.25">
      <c r="A12313" s="24" t="s">
        <v>95</v>
      </c>
      <c r="B12313" s="95" t="s">
        <v>96</v>
      </c>
      <c r="C12313" s="95"/>
      <c r="D12313" s="96" t="s">
        <v>20</v>
      </c>
      <c r="E12313" s="96"/>
      <c r="F12313" s="24" t="s">
        <v>16</v>
      </c>
      <c r="G12313" s="97">
        <v>0.48</v>
      </c>
      <c r="H12313" s="97"/>
      <c r="I12313" s="98">
        <v>176.85</v>
      </c>
      <c r="J12313" s="98"/>
      <c r="K12313" s="27">
        <f>TRUNC(TRUNC(G12313,8)*I12313,2)</f>
        <v>84.88</v>
      </c>
    </row>
    <row r="12314" spans="1:11" ht="15" customHeight="1" x14ac:dyDescent="0.25">
      <c r="A12314" s="9"/>
      <c r="B12314" s="9"/>
      <c r="C12314" s="9"/>
      <c r="D12314" s="9"/>
      <c r="E12314" s="9"/>
      <c r="F12314" s="9"/>
      <c r="G12314" s="91" t="s">
        <v>3933</v>
      </c>
      <c r="H12314" s="91"/>
      <c r="I12314" s="91"/>
      <c r="J12314" s="91"/>
      <c r="K12314" s="28">
        <f>SUM(K12312:K12313)</f>
        <v>496.65</v>
      </c>
    </row>
    <row r="12315" spans="1:11" ht="15" customHeight="1" x14ac:dyDescent="0.25">
      <c r="A12315" s="9"/>
      <c r="B12315" s="9"/>
      <c r="C12315" s="9"/>
      <c r="D12315" s="9"/>
      <c r="E12315" s="9"/>
      <c r="F12315" s="9"/>
      <c r="G12315" s="92" t="s">
        <v>3913</v>
      </c>
      <c r="H12315" s="92"/>
      <c r="I12315" s="92"/>
      <c r="J12315" s="92"/>
      <c r="K12315" s="29">
        <f>ROUND(SUM(K12301,K12306,K12310,K12314),2)</f>
        <v>1316.71</v>
      </c>
    </row>
    <row r="12316" spans="1:11" ht="9.9499999999999993" customHeight="1" x14ac:dyDescent="0.25">
      <c r="A12316" s="9"/>
      <c r="B12316" s="9"/>
      <c r="C12316" s="9"/>
      <c r="D12316" s="9"/>
      <c r="E12316" s="9"/>
      <c r="F12316" s="9"/>
      <c r="G12316" s="100"/>
      <c r="H12316" s="100"/>
      <c r="I12316" s="100"/>
      <c r="J12316" s="100"/>
      <c r="K12316" s="100"/>
    </row>
    <row r="12317" spans="1:11" ht="20.100000000000001" customHeight="1" x14ac:dyDescent="0.25">
      <c r="A12317" s="99" t="s">
        <v>3063</v>
      </c>
      <c r="B12317" s="99"/>
      <c r="C12317" s="99"/>
      <c r="D12317" s="99"/>
      <c r="E12317" s="99"/>
      <c r="F12317" s="99"/>
      <c r="G12317" s="99"/>
      <c r="H12317" s="99"/>
      <c r="I12317" s="99"/>
      <c r="J12317" s="99"/>
      <c r="K12317" s="99"/>
    </row>
    <row r="12318" spans="1:11" ht="15" customHeight="1" x14ac:dyDescent="0.25">
      <c r="A12318" s="93" t="s">
        <v>3893</v>
      </c>
      <c r="B12318" s="93"/>
      <c r="C12318" s="93"/>
      <c r="D12318" s="94" t="s">
        <v>3</v>
      </c>
      <c r="E12318" s="94"/>
      <c r="F12318" s="23" t="s">
        <v>4</v>
      </c>
      <c r="G12318" s="94" t="s">
        <v>3894</v>
      </c>
      <c r="H12318" s="94"/>
      <c r="I12318" s="94" t="s">
        <v>3895</v>
      </c>
      <c r="J12318" s="94"/>
      <c r="K12318" s="23" t="s">
        <v>3896</v>
      </c>
    </row>
    <row r="12319" spans="1:11" ht="29.1" customHeight="1" x14ac:dyDescent="0.25">
      <c r="A12319" s="24" t="s">
        <v>4054</v>
      </c>
      <c r="B12319" s="95" t="s">
        <v>4055</v>
      </c>
      <c r="C12319" s="95"/>
      <c r="D12319" s="96" t="s">
        <v>20</v>
      </c>
      <c r="E12319" s="96"/>
      <c r="F12319" s="24" t="s">
        <v>34</v>
      </c>
      <c r="G12319" s="97">
        <v>0.18468999999999999</v>
      </c>
      <c r="H12319" s="97"/>
      <c r="I12319" s="98">
        <v>517.16999999999996</v>
      </c>
      <c r="J12319" s="98"/>
      <c r="K12319" s="27">
        <f t="shared" ref="K12319:K12324" si="95">ROUND(ROUND(G12319,8)*I12319,2)</f>
        <v>95.52</v>
      </c>
    </row>
    <row r="12320" spans="1:11" ht="21" customHeight="1" x14ac:dyDescent="0.25">
      <c r="A12320" s="24" t="s">
        <v>4056</v>
      </c>
      <c r="B12320" s="95" t="s">
        <v>4057</v>
      </c>
      <c r="C12320" s="95"/>
      <c r="D12320" s="96" t="s">
        <v>20</v>
      </c>
      <c r="E12320" s="96"/>
      <c r="F12320" s="24" t="s">
        <v>2057</v>
      </c>
      <c r="G12320" s="97">
        <v>3.1900000000000001E-3</v>
      </c>
      <c r="H12320" s="97"/>
      <c r="I12320" s="98">
        <v>8.98</v>
      </c>
      <c r="J12320" s="98"/>
      <c r="K12320" s="27">
        <f t="shared" si="95"/>
        <v>0.03</v>
      </c>
    </row>
    <row r="12321" spans="1:11" ht="15" customHeight="1" x14ac:dyDescent="0.25">
      <c r="A12321" s="24" t="s">
        <v>3955</v>
      </c>
      <c r="B12321" s="95" t="s">
        <v>3956</v>
      </c>
      <c r="C12321" s="95"/>
      <c r="D12321" s="96" t="s">
        <v>20</v>
      </c>
      <c r="E12321" s="96"/>
      <c r="F12321" s="24" t="s">
        <v>3903</v>
      </c>
      <c r="G12321" s="97">
        <v>4.4999999999999998E-2</v>
      </c>
      <c r="H12321" s="97"/>
      <c r="I12321" s="98">
        <v>19.37</v>
      </c>
      <c r="J12321" s="98"/>
      <c r="K12321" s="27">
        <f t="shared" si="95"/>
        <v>0.87</v>
      </c>
    </row>
    <row r="12322" spans="1:11" ht="21" customHeight="1" x14ac:dyDescent="0.25">
      <c r="A12322" s="24" t="s">
        <v>4050</v>
      </c>
      <c r="B12322" s="95" t="s">
        <v>4051</v>
      </c>
      <c r="C12322" s="95"/>
      <c r="D12322" s="96" t="s">
        <v>20</v>
      </c>
      <c r="E12322" s="96"/>
      <c r="F12322" s="24" t="s">
        <v>84</v>
      </c>
      <c r="G12322" s="97">
        <v>0.46875</v>
      </c>
      <c r="H12322" s="97"/>
      <c r="I12322" s="98">
        <v>3.9</v>
      </c>
      <c r="J12322" s="98"/>
      <c r="K12322" s="27">
        <f t="shared" si="95"/>
        <v>1.83</v>
      </c>
    </row>
    <row r="12323" spans="1:11" ht="21" customHeight="1" x14ac:dyDescent="0.25">
      <c r="A12323" s="24" t="s">
        <v>4058</v>
      </c>
      <c r="B12323" s="95" t="s">
        <v>4059</v>
      </c>
      <c r="C12323" s="95"/>
      <c r="D12323" s="96" t="s">
        <v>20</v>
      </c>
      <c r="E12323" s="96"/>
      <c r="F12323" s="24" t="s">
        <v>84</v>
      </c>
      <c r="G12323" s="97">
        <v>0.375</v>
      </c>
      <c r="H12323" s="97"/>
      <c r="I12323" s="98">
        <v>2.69</v>
      </c>
      <c r="J12323" s="98"/>
      <c r="K12323" s="27">
        <f t="shared" si="95"/>
        <v>1.01</v>
      </c>
    </row>
    <row r="12324" spans="1:11" ht="29.1" customHeight="1" x14ac:dyDescent="0.25">
      <c r="A12324" s="24" t="s">
        <v>4060</v>
      </c>
      <c r="B12324" s="95" t="s">
        <v>4061</v>
      </c>
      <c r="C12324" s="95"/>
      <c r="D12324" s="96" t="s">
        <v>20</v>
      </c>
      <c r="E12324" s="96"/>
      <c r="F12324" s="24" t="s">
        <v>16</v>
      </c>
      <c r="G12324" s="97">
        <v>1.07</v>
      </c>
      <c r="H12324" s="97"/>
      <c r="I12324" s="98">
        <v>23.81</v>
      </c>
      <c r="J12324" s="98"/>
      <c r="K12324" s="27">
        <f t="shared" si="95"/>
        <v>25.48</v>
      </c>
    </row>
    <row r="12325" spans="1:11" ht="15" customHeight="1" x14ac:dyDescent="0.25">
      <c r="A12325" s="9"/>
      <c r="B12325" s="9"/>
      <c r="C12325" s="9"/>
      <c r="D12325" s="9"/>
      <c r="E12325" s="9"/>
      <c r="F12325" s="9"/>
      <c r="G12325" s="91" t="s">
        <v>3906</v>
      </c>
      <c r="H12325" s="91"/>
      <c r="I12325" s="91"/>
      <c r="J12325" s="91"/>
      <c r="K12325" s="28">
        <f>SUM(K12319:K12324)</f>
        <v>124.74000000000001</v>
      </c>
    </row>
    <row r="12326" spans="1:11" ht="15" customHeight="1" x14ac:dyDescent="0.25">
      <c r="A12326" s="93" t="s">
        <v>3907</v>
      </c>
      <c r="B12326" s="93"/>
      <c r="C12326" s="93"/>
      <c r="D12326" s="94" t="s">
        <v>3</v>
      </c>
      <c r="E12326" s="94"/>
      <c r="F12326" s="23" t="s">
        <v>4</v>
      </c>
      <c r="G12326" s="94" t="s">
        <v>3894</v>
      </c>
      <c r="H12326" s="94"/>
      <c r="I12326" s="94" t="s">
        <v>3895</v>
      </c>
      <c r="J12326" s="94"/>
      <c r="K12326" s="23" t="s">
        <v>3896</v>
      </c>
    </row>
    <row r="12327" spans="1:11" ht="21" customHeight="1" x14ac:dyDescent="0.25">
      <c r="A12327" s="24" t="s">
        <v>3908</v>
      </c>
      <c r="B12327" s="95" t="s">
        <v>3909</v>
      </c>
      <c r="C12327" s="95"/>
      <c r="D12327" s="96" t="s">
        <v>20</v>
      </c>
      <c r="E12327" s="96"/>
      <c r="F12327" s="24" t="s">
        <v>2056</v>
      </c>
      <c r="G12327" s="97">
        <v>0.13009999999999999</v>
      </c>
      <c r="H12327" s="97"/>
      <c r="I12327" s="98">
        <v>32.24</v>
      </c>
      <c r="J12327" s="98"/>
      <c r="K12327" s="27">
        <f>ROUND(ROUND(G12327,8)*I12327,2)</f>
        <v>4.1900000000000004</v>
      </c>
    </row>
    <row r="12328" spans="1:11" ht="15" customHeight="1" x14ac:dyDescent="0.25">
      <c r="A12328" s="24" t="s">
        <v>3971</v>
      </c>
      <c r="B12328" s="95" t="s">
        <v>3972</v>
      </c>
      <c r="C12328" s="95"/>
      <c r="D12328" s="96" t="s">
        <v>20</v>
      </c>
      <c r="E12328" s="96"/>
      <c r="F12328" s="24" t="s">
        <v>2056</v>
      </c>
      <c r="G12328" s="97">
        <v>8.7400000000000005E-2</v>
      </c>
      <c r="H12328" s="97"/>
      <c r="I12328" s="98">
        <v>32.69</v>
      </c>
      <c r="J12328" s="98"/>
      <c r="K12328" s="27">
        <f>ROUND(ROUND(G12328,8)*I12328,2)</f>
        <v>2.86</v>
      </c>
    </row>
    <row r="12329" spans="1:11" ht="15" customHeight="1" x14ac:dyDescent="0.25">
      <c r="A12329" s="24" t="s">
        <v>3910</v>
      </c>
      <c r="B12329" s="95" t="s">
        <v>3911</v>
      </c>
      <c r="C12329" s="95"/>
      <c r="D12329" s="96" t="s">
        <v>20</v>
      </c>
      <c r="E12329" s="96"/>
      <c r="F12329" s="24" t="s">
        <v>2056</v>
      </c>
      <c r="G12329" s="97">
        <v>0.21759999999999999</v>
      </c>
      <c r="H12329" s="97"/>
      <c r="I12329" s="98">
        <v>24.94</v>
      </c>
      <c r="J12329" s="98"/>
      <c r="K12329" s="27">
        <f>ROUND(ROUND(G12329,8)*I12329,2)</f>
        <v>5.43</v>
      </c>
    </row>
    <row r="12330" spans="1:11" ht="18" customHeight="1" x14ac:dyDescent="0.25">
      <c r="A12330" s="9"/>
      <c r="B12330" s="9"/>
      <c r="C12330" s="9"/>
      <c r="D12330" s="9"/>
      <c r="E12330" s="9"/>
      <c r="F12330" s="9"/>
      <c r="G12330" s="91" t="s">
        <v>3912</v>
      </c>
      <c r="H12330" s="91"/>
      <c r="I12330" s="91"/>
      <c r="J12330" s="91"/>
      <c r="K12330" s="28">
        <f>SUM(K12327:K12329)</f>
        <v>12.48</v>
      </c>
    </row>
    <row r="12331" spans="1:11" ht="15" customHeight="1" x14ac:dyDescent="0.25">
      <c r="A12331" s="93" t="s">
        <v>3922</v>
      </c>
      <c r="B12331" s="93"/>
      <c r="C12331" s="93"/>
      <c r="D12331" s="94" t="s">
        <v>3</v>
      </c>
      <c r="E12331" s="94"/>
      <c r="F12331" s="23" t="s">
        <v>4</v>
      </c>
      <c r="G12331" s="94" t="s">
        <v>3894</v>
      </c>
      <c r="H12331" s="94"/>
      <c r="I12331" s="94" t="s">
        <v>3895</v>
      </c>
      <c r="J12331" s="94"/>
      <c r="K12331" s="23" t="s">
        <v>3896</v>
      </c>
    </row>
    <row r="12332" spans="1:11" ht="29.1" customHeight="1" x14ac:dyDescent="0.25">
      <c r="A12332" s="24" t="s">
        <v>4062</v>
      </c>
      <c r="B12332" s="95" t="s">
        <v>4063</v>
      </c>
      <c r="C12332" s="95"/>
      <c r="D12332" s="96" t="s">
        <v>20</v>
      </c>
      <c r="E12332" s="96"/>
      <c r="F12332" s="24" t="s">
        <v>3903</v>
      </c>
      <c r="G12332" s="97">
        <v>1.23E-2</v>
      </c>
      <c r="H12332" s="97"/>
      <c r="I12332" s="98">
        <v>23.44</v>
      </c>
      <c r="J12332" s="98"/>
      <c r="K12332" s="27">
        <f>ROUND(ROUND(G12332,8)*I12332,2)</f>
        <v>0.28999999999999998</v>
      </c>
    </row>
    <row r="12333" spans="1:11" ht="21" customHeight="1" x14ac:dyDescent="0.25">
      <c r="A12333" s="24" t="s">
        <v>4064</v>
      </c>
      <c r="B12333" s="95" t="s">
        <v>4065</v>
      </c>
      <c r="C12333" s="95"/>
      <c r="D12333" s="96" t="s">
        <v>4066</v>
      </c>
      <c r="E12333" s="96"/>
      <c r="F12333" s="24" t="s">
        <v>26</v>
      </c>
      <c r="G12333" s="97">
        <v>4</v>
      </c>
      <c r="H12333" s="97"/>
      <c r="I12333" s="98">
        <v>5.76</v>
      </c>
      <c r="J12333" s="98"/>
      <c r="K12333" s="27">
        <f>ROUND(ROUND(G12333,8)*I12333,2)</f>
        <v>23.04</v>
      </c>
    </row>
    <row r="12334" spans="1:11" ht="15" customHeight="1" x14ac:dyDescent="0.25">
      <c r="A12334" s="9"/>
      <c r="B12334" s="9"/>
      <c r="C12334" s="9"/>
      <c r="D12334" s="9"/>
      <c r="E12334" s="9"/>
      <c r="F12334" s="9"/>
      <c r="G12334" s="91" t="s">
        <v>3933</v>
      </c>
      <c r="H12334" s="91"/>
      <c r="I12334" s="91"/>
      <c r="J12334" s="91"/>
      <c r="K12334" s="28">
        <f>SUM(K12332:K12333)</f>
        <v>23.33</v>
      </c>
    </row>
    <row r="12335" spans="1:11" ht="15" customHeight="1" x14ac:dyDescent="0.25">
      <c r="A12335" s="9"/>
      <c r="B12335" s="9"/>
      <c r="C12335" s="9"/>
      <c r="D12335" s="9"/>
      <c r="E12335" s="9"/>
      <c r="F12335" s="9"/>
      <c r="G12335" s="92" t="s">
        <v>3913</v>
      </c>
      <c r="H12335" s="92"/>
      <c r="I12335" s="92"/>
      <c r="J12335" s="92"/>
      <c r="K12335" s="29">
        <f>ROUND(SUM(K12325,K12330,K12334),2)</f>
        <v>160.55000000000001</v>
      </c>
    </row>
    <row r="12336" spans="1:11" ht="9.9499999999999993" customHeight="1" x14ac:dyDescent="0.25">
      <c r="A12336" s="9"/>
      <c r="B12336" s="9"/>
      <c r="C12336" s="9"/>
      <c r="D12336" s="9"/>
      <c r="E12336" s="9"/>
      <c r="F12336" s="9"/>
      <c r="G12336" s="100"/>
      <c r="H12336" s="100"/>
      <c r="I12336" s="100"/>
      <c r="J12336" s="100"/>
      <c r="K12336" s="100"/>
    </row>
    <row r="12337" spans="1:11" ht="20.100000000000001" customHeight="1" x14ac:dyDescent="0.25">
      <c r="A12337" s="99" t="s">
        <v>3064</v>
      </c>
      <c r="B12337" s="99"/>
      <c r="C12337" s="99"/>
      <c r="D12337" s="99"/>
      <c r="E12337" s="99"/>
      <c r="F12337" s="99"/>
      <c r="G12337" s="99"/>
      <c r="H12337" s="99"/>
      <c r="I12337" s="99"/>
      <c r="J12337" s="99"/>
      <c r="K12337" s="99"/>
    </row>
    <row r="12338" spans="1:11" ht="15" customHeight="1" x14ac:dyDescent="0.25">
      <c r="A12338" s="93" t="s">
        <v>3893</v>
      </c>
      <c r="B12338" s="93"/>
      <c r="C12338" s="93"/>
      <c r="D12338" s="94" t="s">
        <v>3</v>
      </c>
      <c r="E12338" s="94"/>
      <c r="F12338" s="23" t="s">
        <v>4</v>
      </c>
      <c r="G12338" s="94" t="s">
        <v>3894</v>
      </c>
      <c r="H12338" s="94"/>
      <c r="I12338" s="94" t="s">
        <v>3895</v>
      </c>
      <c r="J12338" s="94"/>
      <c r="K12338" s="23" t="s">
        <v>3896</v>
      </c>
    </row>
    <row r="12339" spans="1:11" ht="45.95" customHeight="1" x14ac:dyDescent="0.25">
      <c r="A12339" s="24" t="s">
        <v>4073</v>
      </c>
      <c r="B12339" s="95" t="s">
        <v>4074</v>
      </c>
      <c r="C12339" s="95"/>
      <c r="D12339" s="96" t="s">
        <v>20</v>
      </c>
      <c r="E12339" s="96"/>
      <c r="F12339" s="24" t="s">
        <v>26</v>
      </c>
      <c r="G12339" s="97">
        <v>1</v>
      </c>
      <c r="H12339" s="97"/>
      <c r="I12339" s="98">
        <v>1235.9100000000001</v>
      </c>
      <c r="J12339" s="98"/>
      <c r="K12339" s="27">
        <f>TRUNC(TRUNC(G12339,8)*I12339,2)</f>
        <v>1235.9100000000001</v>
      </c>
    </row>
    <row r="12340" spans="1:11" ht="21" customHeight="1" x14ac:dyDescent="0.25">
      <c r="A12340" s="24" t="s">
        <v>4075</v>
      </c>
      <c r="B12340" s="95" t="s">
        <v>4076</v>
      </c>
      <c r="C12340" s="95"/>
      <c r="D12340" s="96" t="s">
        <v>20</v>
      </c>
      <c r="E12340" s="96"/>
      <c r="F12340" s="24" t="s">
        <v>34</v>
      </c>
      <c r="G12340" s="97">
        <v>1.1999999999999999E-3</v>
      </c>
      <c r="H12340" s="97"/>
      <c r="I12340" s="98">
        <v>205.09</v>
      </c>
      <c r="J12340" s="98"/>
      <c r="K12340" s="27">
        <f>TRUNC(TRUNC(G12340,8)*I12340,2)</f>
        <v>0.24</v>
      </c>
    </row>
    <row r="12341" spans="1:11" ht="15" customHeight="1" x14ac:dyDescent="0.25">
      <c r="A12341" s="9"/>
      <c r="B12341" s="9"/>
      <c r="C12341" s="9"/>
      <c r="D12341" s="9"/>
      <c r="E12341" s="9"/>
      <c r="F12341" s="9"/>
      <c r="G12341" s="91" t="s">
        <v>3906</v>
      </c>
      <c r="H12341" s="91"/>
      <c r="I12341" s="91"/>
      <c r="J12341" s="91"/>
      <c r="K12341" s="28">
        <f>SUM(K12339:K12340)</f>
        <v>1236.1500000000001</v>
      </c>
    </row>
    <row r="12342" spans="1:11" ht="15" customHeight="1" x14ac:dyDescent="0.25">
      <c r="A12342" s="93" t="s">
        <v>3907</v>
      </c>
      <c r="B12342" s="93"/>
      <c r="C12342" s="93"/>
      <c r="D12342" s="94" t="s">
        <v>3</v>
      </c>
      <c r="E12342" s="94"/>
      <c r="F12342" s="23" t="s">
        <v>4</v>
      </c>
      <c r="G12342" s="94" t="s">
        <v>3894</v>
      </c>
      <c r="H12342" s="94"/>
      <c r="I12342" s="94" t="s">
        <v>3895</v>
      </c>
      <c r="J12342" s="94"/>
      <c r="K12342" s="23" t="s">
        <v>3896</v>
      </c>
    </row>
    <row r="12343" spans="1:11" ht="15" customHeight="1" x14ac:dyDescent="0.25">
      <c r="A12343" s="24" t="s">
        <v>3971</v>
      </c>
      <c r="B12343" s="95" t="s">
        <v>3972</v>
      </c>
      <c r="C12343" s="95"/>
      <c r="D12343" s="96" t="s">
        <v>20</v>
      </c>
      <c r="E12343" s="96"/>
      <c r="F12343" s="24" t="s">
        <v>2056</v>
      </c>
      <c r="G12343" s="97">
        <v>0.86809999999999998</v>
      </c>
      <c r="H12343" s="97"/>
      <c r="I12343" s="98">
        <v>32.69</v>
      </c>
      <c r="J12343" s="98"/>
      <c r="K12343" s="27">
        <f>TRUNC(TRUNC(G12343,8)*I12343,2)</f>
        <v>28.37</v>
      </c>
    </row>
    <row r="12344" spans="1:11" ht="15" customHeight="1" x14ac:dyDescent="0.25">
      <c r="A12344" s="24" t="s">
        <v>3910</v>
      </c>
      <c r="B12344" s="95" t="s">
        <v>3911</v>
      </c>
      <c r="C12344" s="95"/>
      <c r="D12344" s="96" t="s">
        <v>20</v>
      </c>
      <c r="E12344" s="96"/>
      <c r="F12344" s="24" t="s">
        <v>2056</v>
      </c>
      <c r="G12344" s="97">
        <v>0.57869999999999999</v>
      </c>
      <c r="H12344" s="97"/>
      <c r="I12344" s="98">
        <v>24.94</v>
      </c>
      <c r="J12344" s="98"/>
      <c r="K12344" s="27">
        <f>TRUNC(TRUNC(G12344,8)*I12344,2)</f>
        <v>14.43</v>
      </c>
    </row>
    <row r="12345" spans="1:11" ht="18" customHeight="1" x14ac:dyDescent="0.25">
      <c r="A12345" s="9"/>
      <c r="B12345" s="9"/>
      <c r="C12345" s="9"/>
      <c r="D12345" s="9"/>
      <c r="E12345" s="9"/>
      <c r="F12345" s="9"/>
      <c r="G12345" s="91" t="s">
        <v>3912</v>
      </c>
      <c r="H12345" s="91"/>
      <c r="I12345" s="91"/>
      <c r="J12345" s="91"/>
      <c r="K12345" s="28">
        <f>SUM(K12343:K12344)</f>
        <v>42.8</v>
      </c>
    </row>
    <row r="12346" spans="1:11" ht="15" customHeight="1" x14ac:dyDescent="0.25">
      <c r="A12346" s="93" t="s">
        <v>3922</v>
      </c>
      <c r="B12346" s="93"/>
      <c r="C12346" s="93"/>
      <c r="D12346" s="94" t="s">
        <v>3</v>
      </c>
      <c r="E12346" s="94"/>
      <c r="F12346" s="23" t="s">
        <v>4</v>
      </c>
      <c r="G12346" s="94" t="s">
        <v>3894</v>
      </c>
      <c r="H12346" s="94"/>
      <c r="I12346" s="94" t="s">
        <v>3895</v>
      </c>
      <c r="J12346" s="94"/>
      <c r="K12346" s="23" t="s">
        <v>3896</v>
      </c>
    </row>
    <row r="12347" spans="1:11" ht="29.1" customHeight="1" x14ac:dyDescent="0.25">
      <c r="A12347" s="24" t="s">
        <v>4077</v>
      </c>
      <c r="B12347" s="95" t="s">
        <v>4078</v>
      </c>
      <c r="C12347" s="95"/>
      <c r="D12347" s="96" t="s">
        <v>20</v>
      </c>
      <c r="E12347" s="96"/>
      <c r="F12347" s="24" t="s">
        <v>34</v>
      </c>
      <c r="G12347" s="97">
        <v>2.2200000000000001E-2</v>
      </c>
      <c r="H12347" s="97"/>
      <c r="I12347" s="98">
        <v>924.6</v>
      </c>
      <c r="J12347" s="98"/>
      <c r="K12347" s="27">
        <f>TRUNC(TRUNC(G12347,8)*I12347,2)</f>
        <v>20.52</v>
      </c>
    </row>
    <row r="12348" spans="1:11" ht="15" customHeight="1" x14ac:dyDescent="0.25">
      <c r="A12348" s="9"/>
      <c r="B12348" s="9"/>
      <c r="C12348" s="9"/>
      <c r="D12348" s="9"/>
      <c r="E12348" s="9"/>
      <c r="F12348" s="9"/>
      <c r="G12348" s="91" t="s">
        <v>3933</v>
      </c>
      <c r="H12348" s="91"/>
      <c r="I12348" s="91"/>
      <c r="J12348" s="91"/>
      <c r="K12348" s="28">
        <f>SUM(K12347:K12347)</f>
        <v>20.52</v>
      </c>
    </row>
    <row r="12349" spans="1:11" ht="15" customHeight="1" x14ac:dyDescent="0.25">
      <c r="A12349" s="9"/>
      <c r="B12349" s="9"/>
      <c r="C12349" s="9"/>
      <c r="D12349" s="9"/>
      <c r="E12349" s="9"/>
      <c r="F12349" s="9"/>
      <c r="G12349" s="92" t="s">
        <v>3913</v>
      </c>
      <c r="H12349" s="92"/>
      <c r="I12349" s="92"/>
      <c r="J12349" s="92"/>
      <c r="K12349" s="29">
        <f>ROUND(SUM(K12341,K12345,K12348),2)</f>
        <v>1299.47</v>
      </c>
    </row>
    <row r="12350" spans="1:11" ht="9.9499999999999993" customHeight="1" x14ac:dyDescent="0.25">
      <c r="A12350" s="9"/>
      <c r="B12350" s="9"/>
      <c r="C12350" s="9"/>
      <c r="D12350" s="9"/>
      <c r="E12350" s="9"/>
      <c r="F12350" s="9"/>
      <c r="G12350" s="100"/>
      <c r="H12350" s="100"/>
      <c r="I12350" s="100"/>
      <c r="J12350" s="100"/>
      <c r="K12350" s="100"/>
    </row>
    <row r="12351" spans="1:11" ht="20.100000000000001" customHeight="1" x14ac:dyDescent="0.25">
      <c r="A12351" s="99" t="s">
        <v>3065</v>
      </c>
      <c r="B12351" s="99"/>
      <c r="C12351" s="99"/>
      <c r="D12351" s="99"/>
      <c r="E12351" s="99"/>
      <c r="F12351" s="99"/>
      <c r="G12351" s="99"/>
      <c r="H12351" s="99"/>
      <c r="I12351" s="99"/>
      <c r="J12351" s="99"/>
      <c r="K12351" s="99"/>
    </row>
    <row r="12352" spans="1:11" ht="15" customHeight="1" x14ac:dyDescent="0.25">
      <c r="A12352" s="93" t="s">
        <v>3893</v>
      </c>
      <c r="B12352" s="93"/>
      <c r="C12352" s="93"/>
      <c r="D12352" s="94" t="s">
        <v>3</v>
      </c>
      <c r="E12352" s="94"/>
      <c r="F12352" s="23" t="s">
        <v>4</v>
      </c>
      <c r="G12352" s="94" t="s">
        <v>3894</v>
      </c>
      <c r="H12352" s="94"/>
      <c r="I12352" s="94" t="s">
        <v>3895</v>
      </c>
      <c r="J12352" s="94"/>
      <c r="K12352" s="23" t="s">
        <v>3896</v>
      </c>
    </row>
    <row r="12353" spans="1:11" ht="15" customHeight="1" x14ac:dyDescent="0.25">
      <c r="A12353" s="24" t="s">
        <v>4067</v>
      </c>
      <c r="B12353" s="95" t="s">
        <v>4068</v>
      </c>
      <c r="C12353" s="95"/>
      <c r="D12353" s="96" t="s">
        <v>20</v>
      </c>
      <c r="E12353" s="96"/>
      <c r="F12353" s="24" t="s">
        <v>3903</v>
      </c>
      <c r="G12353" s="97">
        <v>8.6199999999999992</v>
      </c>
      <c r="H12353" s="97"/>
      <c r="I12353" s="98">
        <v>1.1299999999999999</v>
      </c>
      <c r="J12353" s="98"/>
      <c r="K12353" s="27">
        <f>TRUNC(TRUNC(G12353,8)*I12353,2)</f>
        <v>9.74</v>
      </c>
    </row>
    <row r="12354" spans="1:11" ht="29.1" customHeight="1" x14ac:dyDescent="0.25">
      <c r="A12354" s="24" t="s">
        <v>4069</v>
      </c>
      <c r="B12354" s="95" t="s">
        <v>4070</v>
      </c>
      <c r="C12354" s="95"/>
      <c r="D12354" s="96" t="s">
        <v>20</v>
      </c>
      <c r="E12354" s="96"/>
      <c r="F12354" s="24" t="s">
        <v>26</v>
      </c>
      <c r="G12354" s="97">
        <v>6.4375</v>
      </c>
      <c r="H12354" s="97"/>
      <c r="I12354" s="98">
        <v>17.63</v>
      </c>
      <c r="J12354" s="98"/>
      <c r="K12354" s="27">
        <f>TRUNC(TRUNC(G12354,8)*I12354,2)</f>
        <v>113.49</v>
      </c>
    </row>
    <row r="12355" spans="1:11" ht="15" customHeight="1" x14ac:dyDescent="0.25">
      <c r="A12355" s="24" t="s">
        <v>4071</v>
      </c>
      <c r="B12355" s="95" t="s">
        <v>4072</v>
      </c>
      <c r="C12355" s="95"/>
      <c r="D12355" s="96" t="s">
        <v>20</v>
      </c>
      <c r="E12355" s="96"/>
      <c r="F12355" s="24" t="s">
        <v>3903</v>
      </c>
      <c r="G12355" s="97">
        <v>0.24</v>
      </c>
      <c r="H12355" s="97"/>
      <c r="I12355" s="98">
        <v>3.58</v>
      </c>
      <c r="J12355" s="98"/>
      <c r="K12355" s="27">
        <f>TRUNC(TRUNC(G12355,8)*I12355,2)</f>
        <v>0.85</v>
      </c>
    </row>
    <row r="12356" spans="1:11" ht="15" customHeight="1" x14ac:dyDescent="0.25">
      <c r="A12356" s="9"/>
      <c r="B12356" s="9"/>
      <c r="C12356" s="9"/>
      <c r="D12356" s="9"/>
      <c r="E12356" s="9"/>
      <c r="F12356" s="9"/>
      <c r="G12356" s="91" t="s">
        <v>3906</v>
      </c>
      <c r="H12356" s="91"/>
      <c r="I12356" s="91"/>
      <c r="J12356" s="91"/>
      <c r="K12356" s="28">
        <f>SUM(K12353:K12355)</f>
        <v>124.07999999999998</v>
      </c>
    </row>
    <row r="12357" spans="1:11" ht="15" customHeight="1" x14ac:dyDescent="0.25">
      <c r="A12357" s="93" t="s">
        <v>3907</v>
      </c>
      <c r="B12357" s="93"/>
      <c r="C12357" s="93"/>
      <c r="D12357" s="94" t="s">
        <v>3</v>
      </c>
      <c r="E12357" s="94"/>
      <c r="F12357" s="23" t="s">
        <v>4</v>
      </c>
      <c r="G12357" s="94" t="s">
        <v>3894</v>
      </c>
      <c r="H12357" s="94"/>
      <c r="I12357" s="94" t="s">
        <v>3895</v>
      </c>
      <c r="J12357" s="94"/>
      <c r="K12357" s="23" t="s">
        <v>3896</v>
      </c>
    </row>
    <row r="12358" spans="1:11" ht="15" customHeight="1" x14ac:dyDescent="0.25">
      <c r="A12358" s="24" t="s">
        <v>3971</v>
      </c>
      <c r="B12358" s="95" t="s">
        <v>3972</v>
      </c>
      <c r="C12358" s="95"/>
      <c r="D12358" s="96" t="s">
        <v>20</v>
      </c>
      <c r="E12358" s="96"/>
      <c r="F12358" s="24" t="s">
        <v>2056</v>
      </c>
      <c r="G12358" s="97">
        <v>0.63900000000000001</v>
      </c>
      <c r="H12358" s="97"/>
      <c r="I12358" s="98">
        <v>32.69</v>
      </c>
      <c r="J12358" s="98"/>
      <c r="K12358" s="27">
        <f>TRUNC(TRUNC(G12358,8)*I12358,2)</f>
        <v>20.88</v>
      </c>
    </row>
    <row r="12359" spans="1:11" ht="15" customHeight="1" x14ac:dyDescent="0.25">
      <c r="A12359" s="24" t="s">
        <v>3910</v>
      </c>
      <c r="B12359" s="95" t="s">
        <v>3911</v>
      </c>
      <c r="C12359" s="95"/>
      <c r="D12359" s="96" t="s">
        <v>20</v>
      </c>
      <c r="E12359" s="96"/>
      <c r="F12359" s="24" t="s">
        <v>2056</v>
      </c>
      <c r="G12359" s="97">
        <v>1.2789999999999999</v>
      </c>
      <c r="H12359" s="97"/>
      <c r="I12359" s="98">
        <v>24.94</v>
      </c>
      <c r="J12359" s="98"/>
      <c r="K12359" s="27">
        <f>TRUNC(TRUNC(G12359,8)*I12359,2)</f>
        <v>31.89</v>
      </c>
    </row>
    <row r="12360" spans="1:11" ht="18" customHeight="1" x14ac:dyDescent="0.25">
      <c r="A12360" s="9"/>
      <c r="B12360" s="9"/>
      <c r="C12360" s="9"/>
      <c r="D12360" s="9"/>
      <c r="E12360" s="9"/>
      <c r="F12360" s="9"/>
      <c r="G12360" s="91" t="s">
        <v>3912</v>
      </c>
      <c r="H12360" s="91"/>
      <c r="I12360" s="91"/>
      <c r="J12360" s="91"/>
      <c r="K12360" s="28">
        <f>SUM(K12358:K12359)</f>
        <v>52.769999999999996</v>
      </c>
    </row>
    <row r="12361" spans="1:11" ht="15" customHeight="1" x14ac:dyDescent="0.25">
      <c r="A12361" s="9"/>
      <c r="B12361" s="9"/>
      <c r="C12361" s="9"/>
      <c r="D12361" s="9"/>
      <c r="E12361" s="9"/>
      <c r="F12361" s="9"/>
      <c r="G12361" s="92" t="s">
        <v>3913</v>
      </c>
      <c r="H12361" s="92"/>
      <c r="I12361" s="92"/>
      <c r="J12361" s="92"/>
      <c r="K12361" s="29">
        <f>ROUND(SUM(K12356,K12360),2)</f>
        <v>176.85</v>
      </c>
    </row>
    <row r="12362" spans="1:11" ht="9.9499999999999993" customHeight="1" x14ac:dyDescent="0.25">
      <c r="A12362" s="9"/>
      <c r="B12362" s="9"/>
      <c r="C12362" s="9"/>
      <c r="D12362" s="9"/>
      <c r="E12362" s="9"/>
      <c r="F12362" s="9"/>
      <c r="G12362" s="100"/>
      <c r="H12362" s="100"/>
      <c r="I12362" s="100"/>
      <c r="J12362" s="100"/>
      <c r="K12362" s="100"/>
    </row>
    <row r="12363" spans="1:11" ht="20.100000000000001" customHeight="1" x14ac:dyDescent="0.25">
      <c r="A12363" s="99" t="s">
        <v>3066</v>
      </c>
      <c r="B12363" s="99"/>
      <c r="C12363" s="99"/>
      <c r="D12363" s="99"/>
      <c r="E12363" s="99"/>
      <c r="F12363" s="99"/>
      <c r="G12363" s="99"/>
      <c r="H12363" s="99"/>
      <c r="I12363" s="99"/>
      <c r="J12363" s="99"/>
      <c r="K12363" s="99"/>
    </row>
    <row r="12364" spans="1:11" ht="20.100000000000001" customHeight="1" x14ac:dyDescent="0.25">
      <c r="A12364" s="106" t="s">
        <v>4010</v>
      </c>
      <c r="B12364" s="106"/>
      <c r="C12364" s="106"/>
      <c r="D12364" s="106"/>
      <c r="E12364" s="106"/>
      <c r="F12364" s="2" t="s">
        <v>4</v>
      </c>
      <c r="G12364" s="87" t="s">
        <v>4001</v>
      </c>
      <c r="H12364" s="87"/>
      <c r="I12364" s="87" t="s">
        <v>3895</v>
      </c>
      <c r="J12364" s="87"/>
      <c r="K12364" s="2" t="s">
        <v>4011</v>
      </c>
    </row>
    <row r="12365" spans="1:11" ht="15" customHeight="1" x14ac:dyDescent="0.25">
      <c r="A12365" s="6" t="s">
        <v>4079</v>
      </c>
      <c r="B12365" s="104" t="s">
        <v>4080</v>
      </c>
      <c r="C12365" s="104"/>
      <c r="D12365" s="104"/>
      <c r="E12365" s="104"/>
      <c r="F12365" s="6" t="s">
        <v>77</v>
      </c>
      <c r="G12365" s="113">
        <v>1.7700000000000001E-3</v>
      </c>
      <c r="H12365" s="113"/>
      <c r="I12365" s="105">
        <v>33.79</v>
      </c>
      <c r="J12365" s="105"/>
      <c r="K12365" s="33">
        <f>ROUND(ROUND(G12365,5)*I12365,4)</f>
        <v>5.9799999999999999E-2</v>
      </c>
    </row>
    <row r="12366" spans="1:11" ht="15" customHeight="1" x14ac:dyDescent="0.25">
      <c r="A12366" s="6" t="s">
        <v>4081</v>
      </c>
      <c r="B12366" s="104" t="s">
        <v>4082</v>
      </c>
      <c r="C12366" s="104"/>
      <c r="D12366" s="104"/>
      <c r="E12366" s="104"/>
      <c r="F12366" s="6" t="s">
        <v>77</v>
      </c>
      <c r="G12366" s="113">
        <v>3.9300000000000003E-3</v>
      </c>
      <c r="H12366" s="113"/>
      <c r="I12366" s="105">
        <v>448.02</v>
      </c>
      <c r="J12366" s="105"/>
      <c r="K12366" s="33">
        <f>ROUND(ROUND(G12366,5)*I12366,4)</f>
        <v>1.7606999999999999</v>
      </c>
    </row>
    <row r="12367" spans="1:11" ht="15" customHeight="1" x14ac:dyDescent="0.25">
      <c r="A12367" s="6" t="s">
        <v>4083</v>
      </c>
      <c r="B12367" s="104" t="s">
        <v>4084</v>
      </c>
      <c r="C12367" s="104"/>
      <c r="D12367" s="104"/>
      <c r="E12367" s="104"/>
      <c r="F12367" s="6" t="s">
        <v>77</v>
      </c>
      <c r="G12367" s="113">
        <v>7.0800000000000004E-3</v>
      </c>
      <c r="H12367" s="113"/>
      <c r="I12367" s="105">
        <v>46.06</v>
      </c>
      <c r="J12367" s="105"/>
      <c r="K12367" s="33">
        <f>ROUND(ROUND(G12367,5)*I12367,4)</f>
        <v>0.3261</v>
      </c>
    </row>
    <row r="12368" spans="1:11" ht="15" customHeight="1" x14ac:dyDescent="0.25">
      <c r="A12368" s="6" t="s">
        <v>4085</v>
      </c>
      <c r="B12368" s="104" t="s">
        <v>4086</v>
      </c>
      <c r="C12368" s="104"/>
      <c r="D12368" s="104"/>
      <c r="E12368" s="104"/>
      <c r="F12368" s="6" t="s">
        <v>103</v>
      </c>
      <c r="G12368" s="113">
        <v>1</v>
      </c>
      <c r="H12368" s="113"/>
      <c r="I12368" s="105">
        <v>16.98</v>
      </c>
      <c r="J12368" s="105"/>
      <c r="K12368" s="33">
        <f>ROUND(ROUND(G12368,5)*I12368,4)</f>
        <v>16.98</v>
      </c>
    </row>
    <row r="12369" spans="1:11" ht="15" customHeight="1" x14ac:dyDescent="0.25">
      <c r="A12369" s="1"/>
      <c r="B12369" s="1"/>
      <c r="C12369" s="1"/>
      <c r="D12369" s="1"/>
      <c r="E12369" s="1"/>
      <c r="F12369" s="1"/>
      <c r="G12369" s="85" t="s">
        <v>4014</v>
      </c>
      <c r="H12369" s="85"/>
      <c r="I12369" s="85"/>
      <c r="J12369" s="85"/>
      <c r="K12369" s="34">
        <f>SUM(K12365:K12368)</f>
        <v>19.1266</v>
      </c>
    </row>
    <row r="12370" spans="1:11" ht="15" customHeight="1" x14ac:dyDescent="0.25">
      <c r="A12370" s="106" t="s">
        <v>4015</v>
      </c>
      <c r="B12370" s="106"/>
      <c r="C12370" s="106"/>
      <c r="D12370" s="23" t="s">
        <v>4016</v>
      </c>
      <c r="E12370" s="94" t="s">
        <v>4017</v>
      </c>
      <c r="F12370" s="94"/>
      <c r="G12370" s="94" t="s">
        <v>4001</v>
      </c>
      <c r="H12370" s="94"/>
      <c r="I12370" s="94" t="s">
        <v>3895</v>
      </c>
      <c r="J12370" s="94"/>
      <c r="K12370" s="23" t="s">
        <v>4011</v>
      </c>
    </row>
    <row r="12371" spans="1:11" ht="27.95" customHeight="1" x14ac:dyDescent="0.25">
      <c r="A12371" s="38" t="s">
        <v>4085</v>
      </c>
      <c r="B12371" s="109" t="s">
        <v>4087</v>
      </c>
      <c r="C12371" s="109"/>
      <c r="D12371" s="38" t="s">
        <v>4019</v>
      </c>
      <c r="E12371" s="110" t="s">
        <v>4088</v>
      </c>
      <c r="F12371" s="110"/>
      <c r="G12371" s="111">
        <v>1.9630000000000002E-2</v>
      </c>
      <c r="H12371" s="111"/>
      <c r="I12371" s="112">
        <v>33.64</v>
      </c>
      <c r="J12371" s="112"/>
      <c r="K12371" s="41">
        <f>ROUND(ROUND(G12371,5)*I12371,4)</f>
        <v>0.66039999999999999</v>
      </c>
    </row>
    <row r="12372" spans="1:11" ht="15" customHeight="1" x14ac:dyDescent="0.25">
      <c r="A12372" s="1"/>
      <c r="B12372" s="1"/>
      <c r="C12372" s="1"/>
      <c r="D12372" s="1"/>
      <c r="E12372" s="1"/>
      <c r="F12372" s="1"/>
      <c r="G12372" s="85" t="s">
        <v>4021</v>
      </c>
      <c r="H12372" s="85"/>
      <c r="I12372" s="85"/>
      <c r="J12372" s="85"/>
      <c r="K12372" s="33">
        <f>SUM(K12371:K12371)</f>
        <v>0.66039999999999999</v>
      </c>
    </row>
    <row r="12373" spans="1:11" ht="12.95" customHeight="1" x14ac:dyDescent="0.25">
      <c r="A12373" s="106" t="s">
        <v>4022</v>
      </c>
      <c r="B12373" s="106"/>
      <c r="C12373" s="94" t="s">
        <v>4023</v>
      </c>
      <c r="D12373" s="94" t="s">
        <v>5</v>
      </c>
      <c r="E12373" s="94" t="s">
        <v>4024</v>
      </c>
      <c r="F12373" s="94"/>
      <c r="G12373" s="94" t="s">
        <v>4025</v>
      </c>
      <c r="H12373" s="94"/>
      <c r="I12373" s="94" t="s">
        <v>2086</v>
      </c>
      <c r="J12373" s="94"/>
      <c r="K12373" s="94" t="s">
        <v>4011</v>
      </c>
    </row>
    <row r="12374" spans="1:11" ht="12" customHeight="1" x14ac:dyDescent="0.25">
      <c r="A12374" s="106"/>
      <c r="B12374" s="106"/>
      <c r="C12374" s="94"/>
      <c r="D12374" s="94"/>
      <c r="E12374" s="23" t="s">
        <v>2092</v>
      </c>
      <c r="F12374" s="23" t="s">
        <v>4026</v>
      </c>
      <c r="G12374" s="23" t="s">
        <v>2092</v>
      </c>
      <c r="H12374" s="23" t="s">
        <v>4026</v>
      </c>
      <c r="I12374" s="23" t="s">
        <v>2092</v>
      </c>
      <c r="J12374" s="23" t="s">
        <v>4026</v>
      </c>
      <c r="K12374" s="94"/>
    </row>
    <row r="12375" spans="1:11" ht="27.95" customHeight="1" x14ac:dyDescent="0.25">
      <c r="A12375" s="38" t="s">
        <v>4085</v>
      </c>
      <c r="B12375" s="39" t="s">
        <v>4087</v>
      </c>
      <c r="C12375" s="38" t="s">
        <v>4027</v>
      </c>
      <c r="D12375" s="40">
        <v>1.9630000000000002E-2</v>
      </c>
      <c r="E12375" s="42">
        <v>0</v>
      </c>
      <c r="F12375" s="43">
        <v>1.1100000000000001</v>
      </c>
      <c r="G12375" s="42">
        <v>0</v>
      </c>
      <c r="H12375" s="43">
        <v>0.88</v>
      </c>
      <c r="I12375" s="42">
        <v>0</v>
      </c>
      <c r="J12375" s="43">
        <v>0.72</v>
      </c>
      <c r="K12375" s="41">
        <f>ROUND(D12375*(ROUND(E12375*F12375,4)+ROUND(G12375*H12375,4)+ROUND(I12375*J12375,4)),4)</f>
        <v>0</v>
      </c>
    </row>
    <row r="12376" spans="1:11" ht="15" customHeight="1" x14ac:dyDescent="0.25">
      <c r="A12376" s="1"/>
      <c r="B12376" s="1"/>
      <c r="C12376" s="1"/>
      <c r="D12376" s="1"/>
      <c r="E12376" s="1"/>
      <c r="F12376" s="1"/>
      <c r="G12376" s="85" t="s">
        <v>4028</v>
      </c>
      <c r="H12376" s="85"/>
      <c r="I12376" s="85"/>
      <c r="J12376" s="85"/>
      <c r="K12376" s="33">
        <f>SUM(K12374:K12375)</f>
        <v>0</v>
      </c>
    </row>
    <row r="12377" spans="1:11" ht="15" customHeight="1" x14ac:dyDescent="0.25">
      <c r="A12377" s="9"/>
      <c r="B12377" s="9"/>
      <c r="C12377" s="9"/>
      <c r="D12377" s="9"/>
      <c r="E12377" s="9"/>
      <c r="F12377" s="9"/>
      <c r="G12377" s="92" t="s">
        <v>4029</v>
      </c>
      <c r="H12377" s="92"/>
      <c r="I12377" s="92"/>
      <c r="J12377" s="92"/>
      <c r="K12377" s="33">
        <f>SUM(K12369,K12372,K12376)</f>
        <v>19.786999999999999</v>
      </c>
    </row>
    <row r="12378" spans="1:11" ht="15" customHeight="1" x14ac:dyDescent="0.25">
      <c r="A12378" s="9"/>
      <c r="B12378" s="9"/>
      <c r="C12378" s="9"/>
      <c r="D12378" s="9"/>
      <c r="E12378" s="9"/>
      <c r="F12378" s="9"/>
      <c r="G12378" s="92" t="s">
        <v>3913</v>
      </c>
      <c r="H12378" s="92"/>
      <c r="I12378" s="92"/>
      <c r="J12378" s="92"/>
      <c r="K12378" s="29">
        <f>ROUND(SUM(K12377),2)</f>
        <v>19.79</v>
      </c>
    </row>
    <row r="12379" spans="1:11" ht="9.9499999999999993" customHeight="1" x14ac:dyDescent="0.25">
      <c r="A12379" s="9"/>
      <c r="B12379" s="9"/>
      <c r="C12379" s="9"/>
      <c r="D12379" s="9"/>
      <c r="E12379" s="9"/>
      <c r="F12379" s="9"/>
      <c r="G12379" s="100"/>
      <c r="H12379" s="100"/>
      <c r="I12379" s="100"/>
      <c r="J12379" s="100"/>
      <c r="K12379" s="100"/>
    </row>
    <row r="12380" spans="1:11" ht="20.100000000000001" customHeight="1" x14ac:dyDescent="0.25">
      <c r="A12380" s="99" t="s">
        <v>3067</v>
      </c>
      <c r="B12380" s="99"/>
      <c r="C12380" s="99"/>
      <c r="D12380" s="99"/>
      <c r="E12380" s="99"/>
      <c r="F12380" s="99"/>
      <c r="G12380" s="99"/>
      <c r="H12380" s="99"/>
      <c r="I12380" s="99"/>
      <c r="J12380" s="99"/>
      <c r="K12380" s="99"/>
    </row>
    <row r="12381" spans="1:11" ht="15" customHeight="1" x14ac:dyDescent="0.25">
      <c r="A12381" s="93" t="s">
        <v>3893</v>
      </c>
      <c r="B12381" s="93"/>
      <c r="C12381" s="93"/>
      <c r="D12381" s="94" t="s">
        <v>3</v>
      </c>
      <c r="E12381" s="94"/>
      <c r="F12381" s="23" t="s">
        <v>4</v>
      </c>
      <c r="G12381" s="94" t="s">
        <v>3894</v>
      </c>
      <c r="H12381" s="94"/>
      <c r="I12381" s="94" t="s">
        <v>3895</v>
      </c>
      <c r="J12381" s="94"/>
      <c r="K12381" s="23" t="s">
        <v>3896</v>
      </c>
    </row>
    <row r="12382" spans="1:11" ht="15" customHeight="1" x14ac:dyDescent="0.25">
      <c r="A12382" s="24" t="s">
        <v>4089</v>
      </c>
      <c r="B12382" s="95" t="s">
        <v>4090</v>
      </c>
      <c r="C12382" s="95"/>
      <c r="D12382" s="96" t="s">
        <v>20</v>
      </c>
      <c r="E12382" s="96"/>
      <c r="F12382" s="24" t="s">
        <v>16</v>
      </c>
      <c r="G12382" s="97">
        <v>1</v>
      </c>
      <c r="H12382" s="97"/>
      <c r="I12382" s="98">
        <v>12.85</v>
      </c>
      <c r="J12382" s="98"/>
      <c r="K12382" s="27">
        <f>TRUNC(TRUNC(G12382,8)*I12382,2)</f>
        <v>12.85</v>
      </c>
    </row>
    <row r="12383" spans="1:11" ht="15" customHeight="1" x14ac:dyDescent="0.25">
      <c r="A12383" s="9"/>
      <c r="B12383" s="9"/>
      <c r="C12383" s="9"/>
      <c r="D12383" s="9"/>
      <c r="E12383" s="9"/>
      <c r="F12383" s="9"/>
      <c r="G12383" s="91" t="s">
        <v>3906</v>
      </c>
      <c r="H12383" s="91"/>
      <c r="I12383" s="91"/>
      <c r="J12383" s="91"/>
      <c r="K12383" s="28">
        <f>SUM(K12382:K12382)</f>
        <v>12.85</v>
      </c>
    </row>
    <row r="12384" spans="1:11" ht="15" customHeight="1" x14ac:dyDescent="0.25">
      <c r="A12384" s="93" t="s">
        <v>3907</v>
      </c>
      <c r="B12384" s="93"/>
      <c r="C12384" s="93"/>
      <c r="D12384" s="94" t="s">
        <v>3</v>
      </c>
      <c r="E12384" s="94"/>
      <c r="F12384" s="23" t="s">
        <v>4</v>
      </c>
      <c r="G12384" s="94" t="s">
        <v>3894</v>
      </c>
      <c r="H12384" s="94"/>
      <c r="I12384" s="94" t="s">
        <v>3895</v>
      </c>
      <c r="J12384" s="94"/>
      <c r="K12384" s="23" t="s">
        <v>3896</v>
      </c>
    </row>
    <row r="12385" spans="1:11" ht="15" customHeight="1" x14ac:dyDescent="0.25">
      <c r="A12385" s="24" t="s">
        <v>3961</v>
      </c>
      <c r="B12385" s="95" t="s">
        <v>3962</v>
      </c>
      <c r="C12385" s="95"/>
      <c r="D12385" s="96" t="s">
        <v>20</v>
      </c>
      <c r="E12385" s="96"/>
      <c r="F12385" s="24" t="s">
        <v>2056</v>
      </c>
      <c r="G12385" s="97">
        <v>2.7699999999999999E-2</v>
      </c>
      <c r="H12385" s="97"/>
      <c r="I12385" s="98">
        <v>29.5</v>
      </c>
      <c r="J12385" s="98"/>
      <c r="K12385" s="27">
        <f>TRUNC(TRUNC(G12385,8)*I12385,2)</f>
        <v>0.81</v>
      </c>
    </row>
    <row r="12386" spans="1:11" ht="15" customHeight="1" x14ac:dyDescent="0.25">
      <c r="A12386" s="24" t="s">
        <v>3910</v>
      </c>
      <c r="B12386" s="95" t="s">
        <v>3911</v>
      </c>
      <c r="C12386" s="95"/>
      <c r="D12386" s="96" t="s">
        <v>20</v>
      </c>
      <c r="E12386" s="96"/>
      <c r="F12386" s="24" t="s">
        <v>2056</v>
      </c>
      <c r="G12386" s="97">
        <v>0.1386</v>
      </c>
      <c r="H12386" s="97"/>
      <c r="I12386" s="98">
        <v>24.94</v>
      </c>
      <c r="J12386" s="98"/>
      <c r="K12386" s="27">
        <f>TRUNC(TRUNC(G12386,8)*I12386,2)</f>
        <v>3.45</v>
      </c>
    </row>
    <row r="12387" spans="1:11" ht="18" customHeight="1" x14ac:dyDescent="0.25">
      <c r="A12387" s="9"/>
      <c r="B12387" s="9"/>
      <c r="C12387" s="9"/>
      <c r="D12387" s="9"/>
      <c r="E12387" s="9"/>
      <c r="F12387" s="9"/>
      <c r="G12387" s="91" t="s">
        <v>3912</v>
      </c>
      <c r="H12387" s="91"/>
      <c r="I12387" s="91"/>
      <c r="J12387" s="91"/>
      <c r="K12387" s="28">
        <f>SUM(K12385:K12386)</f>
        <v>4.26</v>
      </c>
    </row>
    <row r="12388" spans="1:11" ht="15" customHeight="1" x14ac:dyDescent="0.25">
      <c r="A12388" s="9"/>
      <c r="B12388" s="9"/>
      <c r="C12388" s="9"/>
      <c r="D12388" s="9"/>
      <c r="E12388" s="9"/>
      <c r="F12388" s="9"/>
      <c r="G12388" s="92" t="s">
        <v>3913</v>
      </c>
      <c r="H12388" s="92"/>
      <c r="I12388" s="92"/>
      <c r="J12388" s="92"/>
      <c r="K12388" s="29">
        <f>ROUND(SUM(K12383,K12387),2)</f>
        <v>17.11</v>
      </c>
    </row>
    <row r="12389" spans="1:11" ht="9.9499999999999993" customHeight="1" x14ac:dyDescent="0.25">
      <c r="A12389" s="9"/>
      <c r="B12389" s="9"/>
      <c r="C12389" s="9"/>
      <c r="D12389" s="9"/>
      <c r="E12389" s="9"/>
      <c r="F12389" s="9"/>
      <c r="G12389" s="100"/>
      <c r="H12389" s="100"/>
      <c r="I12389" s="100"/>
      <c r="J12389" s="100"/>
      <c r="K12389" s="100"/>
    </row>
    <row r="12390" spans="1:11" ht="20.100000000000001" customHeight="1" x14ac:dyDescent="0.25">
      <c r="A12390" s="99" t="s">
        <v>3068</v>
      </c>
      <c r="B12390" s="99"/>
      <c r="C12390" s="99"/>
      <c r="D12390" s="99"/>
      <c r="E12390" s="99"/>
      <c r="F12390" s="99"/>
      <c r="G12390" s="99"/>
      <c r="H12390" s="99"/>
      <c r="I12390" s="99"/>
      <c r="J12390" s="99"/>
      <c r="K12390" s="99"/>
    </row>
    <row r="12391" spans="1:11" ht="12.95" customHeight="1" x14ac:dyDescent="0.25">
      <c r="A12391" s="107" t="s">
        <v>3984</v>
      </c>
      <c r="B12391" s="107"/>
      <c r="C12391" s="107"/>
      <c r="D12391" s="108" t="s">
        <v>3985</v>
      </c>
      <c r="E12391" s="87" t="s">
        <v>3986</v>
      </c>
      <c r="F12391" s="87"/>
      <c r="G12391" s="87" t="s">
        <v>3987</v>
      </c>
      <c r="H12391" s="87"/>
      <c r="I12391" s="87"/>
      <c r="J12391" s="87"/>
      <c r="K12391" s="87" t="s">
        <v>3988</v>
      </c>
    </row>
    <row r="12392" spans="1:11" ht="12" customHeight="1" x14ac:dyDescent="0.25">
      <c r="A12392" s="107"/>
      <c r="B12392" s="107"/>
      <c r="C12392" s="107"/>
      <c r="D12392" s="108"/>
      <c r="E12392" s="23" t="s">
        <v>3989</v>
      </c>
      <c r="F12392" s="23" t="s">
        <v>3990</v>
      </c>
      <c r="G12392" s="94" t="s">
        <v>3989</v>
      </c>
      <c r="H12392" s="94"/>
      <c r="I12392" s="94" t="s">
        <v>3990</v>
      </c>
      <c r="J12392" s="94"/>
      <c r="K12392" s="87"/>
    </row>
    <row r="12393" spans="1:11" ht="15.95" customHeight="1" x14ac:dyDescent="0.25">
      <c r="A12393" s="6" t="s">
        <v>4091</v>
      </c>
      <c r="B12393" s="104" t="s">
        <v>4092</v>
      </c>
      <c r="C12393" s="104"/>
      <c r="D12393" s="44">
        <v>1</v>
      </c>
      <c r="E12393" s="32">
        <v>0.8</v>
      </c>
      <c r="F12393" s="32">
        <v>0.19999999999999996</v>
      </c>
      <c r="G12393" s="105">
        <v>5.32</v>
      </c>
      <c r="H12393" s="105"/>
      <c r="I12393" s="105">
        <v>0.5</v>
      </c>
      <c r="J12393" s="105"/>
      <c r="K12393" s="33">
        <f>TRUNC(D12393*(TRUNC(E12393*G12393,4)+TRUNC(F12393*I12393,4)),4)</f>
        <v>4.3559999999999999</v>
      </c>
    </row>
    <row r="12394" spans="1:11" ht="15" customHeight="1" x14ac:dyDescent="0.25">
      <c r="A12394" s="1"/>
      <c r="B12394" s="1"/>
      <c r="C12394" s="1"/>
      <c r="D12394" s="1"/>
      <c r="E12394" s="1"/>
      <c r="F12394" s="1"/>
      <c r="G12394" s="85" t="s">
        <v>3999</v>
      </c>
      <c r="H12394" s="85"/>
      <c r="I12394" s="85"/>
      <c r="J12394" s="85"/>
      <c r="K12394" s="34">
        <f>SUM(K12392:K12393)</f>
        <v>4.3559999999999999</v>
      </c>
    </row>
    <row r="12395" spans="1:11" ht="20.100000000000001" customHeight="1" x14ac:dyDescent="0.25">
      <c r="A12395" s="106" t="s">
        <v>4000</v>
      </c>
      <c r="B12395" s="106"/>
      <c r="C12395" s="106"/>
      <c r="D12395" s="106"/>
      <c r="E12395" s="106"/>
      <c r="F12395" s="2" t="s">
        <v>4</v>
      </c>
      <c r="G12395" s="87" t="s">
        <v>4001</v>
      </c>
      <c r="H12395" s="87"/>
      <c r="I12395" s="87" t="s">
        <v>4002</v>
      </c>
      <c r="J12395" s="87"/>
      <c r="K12395" s="2" t="s">
        <v>3988</v>
      </c>
    </row>
    <row r="12396" spans="1:11" ht="15" customHeight="1" x14ac:dyDescent="0.25">
      <c r="A12396" s="6" t="s">
        <v>4093</v>
      </c>
      <c r="B12396" s="101" t="s">
        <v>4094</v>
      </c>
      <c r="C12396" s="101"/>
      <c r="D12396" s="101"/>
      <c r="E12396" s="101"/>
      <c r="F12396" s="6" t="s">
        <v>3940</v>
      </c>
      <c r="G12396" s="102">
        <v>0.1333</v>
      </c>
      <c r="H12396" s="102"/>
      <c r="I12396" s="103">
        <v>3.96</v>
      </c>
      <c r="J12396" s="103"/>
      <c r="K12396" s="7">
        <f>TRUNC(TRUNC(G12396,8)*I12396,2)</f>
        <v>0.52</v>
      </c>
    </row>
    <row r="12397" spans="1:11" ht="15" customHeight="1" x14ac:dyDescent="0.25">
      <c r="A12397" s="6" t="s">
        <v>4095</v>
      </c>
      <c r="B12397" s="101" t="s">
        <v>4096</v>
      </c>
      <c r="C12397" s="101"/>
      <c r="D12397" s="101"/>
      <c r="E12397" s="101"/>
      <c r="F12397" s="6" t="s">
        <v>3940</v>
      </c>
      <c r="G12397" s="102">
        <v>2</v>
      </c>
      <c r="H12397" s="102"/>
      <c r="I12397" s="103">
        <v>14.41</v>
      </c>
      <c r="J12397" s="103"/>
      <c r="K12397" s="7">
        <f>TRUNC(TRUNC(G12397,8)*I12397,2)</f>
        <v>28.82</v>
      </c>
    </row>
    <row r="12398" spans="1:11" ht="15" customHeight="1" x14ac:dyDescent="0.25">
      <c r="A12398" s="6" t="s">
        <v>4097</v>
      </c>
      <c r="B12398" s="101" t="s">
        <v>4098</v>
      </c>
      <c r="C12398" s="101"/>
      <c r="D12398" s="101"/>
      <c r="E12398" s="101"/>
      <c r="F12398" s="6" t="s">
        <v>3940</v>
      </c>
      <c r="G12398" s="102">
        <v>3</v>
      </c>
      <c r="H12398" s="102"/>
      <c r="I12398" s="103">
        <v>14.58</v>
      </c>
      <c r="J12398" s="103"/>
      <c r="K12398" s="7">
        <f>TRUNC(TRUNC(G12398,8)*I12398,2)</f>
        <v>43.74</v>
      </c>
    </row>
    <row r="12399" spans="1:11" ht="15" customHeight="1" x14ac:dyDescent="0.25">
      <c r="A12399" s="1"/>
      <c r="B12399" s="1"/>
      <c r="C12399" s="1"/>
      <c r="D12399" s="1"/>
      <c r="E12399" s="1"/>
      <c r="F12399" s="1"/>
      <c r="G12399" s="85" t="s">
        <v>4005</v>
      </c>
      <c r="H12399" s="85"/>
      <c r="I12399" s="85"/>
      <c r="J12399" s="85"/>
      <c r="K12399" s="29">
        <f>SUM(K12396:K12398)</f>
        <v>73.08</v>
      </c>
    </row>
    <row r="12400" spans="1:11" ht="15" customHeight="1" x14ac:dyDescent="0.25">
      <c r="A12400" s="9"/>
      <c r="B12400" s="9"/>
      <c r="C12400" s="9"/>
      <c r="D12400" s="9"/>
      <c r="E12400" s="9"/>
      <c r="F12400" s="9"/>
      <c r="G12400" s="92" t="s">
        <v>4006</v>
      </c>
      <c r="H12400" s="92"/>
      <c r="I12400" s="92"/>
      <c r="J12400" s="92"/>
      <c r="K12400" s="33">
        <f>SUM(K12394,K12399)</f>
        <v>77.435999999999993</v>
      </c>
    </row>
    <row r="12401" spans="1:11" ht="15" customHeight="1" x14ac:dyDescent="0.25">
      <c r="A12401" s="9"/>
      <c r="B12401" s="9"/>
      <c r="C12401" s="9"/>
      <c r="D12401" s="9"/>
      <c r="E12401" s="9"/>
      <c r="F12401" s="9"/>
      <c r="G12401" s="92" t="s">
        <v>4007</v>
      </c>
      <c r="H12401" s="92"/>
      <c r="I12401" s="92"/>
      <c r="J12401" s="92"/>
      <c r="K12401" s="35">
        <v>22.5</v>
      </c>
    </row>
    <row r="12402" spans="1:11" ht="15" customHeight="1" x14ac:dyDescent="0.25">
      <c r="A12402" s="9"/>
      <c r="B12402" s="9"/>
      <c r="C12402" s="9"/>
      <c r="D12402" s="9"/>
      <c r="E12402" s="9"/>
      <c r="F12402" s="9"/>
      <c r="G12402" s="92" t="s">
        <v>4008</v>
      </c>
      <c r="H12402" s="92"/>
      <c r="I12402" s="92"/>
      <c r="J12402" s="92"/>
      <c r="K12402" s="33">
        <f>TRUNC(K12400/K12401,4)</f>
        <v>3.4416000000000002</v>
      </c>
    </row>
    <row r="12403" spans="1:11" ht="15" customHeight="1" x14ac:dyDescent="0.25">
      <c r="A12403" s="9"/>
      <c r="B12403" s="9"/>
      <c r="C12403" s="9"/>
      <c r="D12403" s="9"/>
      <c r="E12403" s="9"/>
      <c r="F12403" s="9"/>
      <c r="G12403" s="92" t="s">
        <v>4029</v>
      </c>
      <c r="H12403" s="92"/>
      <c r="I12403" s="92"/>
      <c r="J12403" s="92"/>
      <c r="K12403" s="33">
        <f>SUM(K12402)</f>
        <v>3.4416000000000002</v>
      </c>
    </row>
    <row r="12404" spans="1:11" ht="15" customHeight="1" x14ac:dyDescent="0.25">
      <c r="A12404" s="9"/>
      <c r="B12404" s="9"/>
      <c r="C12404" s="9"/>
      <c r="D12404" s="9"/>
      <c r="E12404" s="9"/>
      <c r="F12404" s="9"/>
      <c r="G12404" s="92" t="s">
        <v>3913</v>
      </c>
      <c r="H12404" s="92"/>
      <c r="I12404" s="92"/>
      <c r="J12404" s="92"/>
      <c r="K12404" s="29">
        <f>ROUND(SUM(K12403),2)</f>
        <v>3.44</v>
      </c>
    </row>
    <row r="12405" spans="1:11" ht="9.9499999999999993" customHeight="1" x14ac:dyDescent="0.25">
      <c r="A12405" s="9"/>
      <c r="B12405" s="9"/>
      <c r="C12405" s="9"/>
      <c r="D12405" s="9"/>
      <c r="E12405" s="9"/>
      <c r="F12405" s="9"/>
      <c r="G12405" s="100"/>
      <c r="H12405" s="100"/>
      <c r="I12405" s="100"/>
      <c r="J12405" s="100"/>
      <c r="K12405" s="100"/>
    </row>
    <row r="12406" spans="1:11" ht="20.100000000000001" customHeight="1" x14ac:dyDescent="0.25">
      <c r="A12406" s="99" t="s">
        <v>3069</v>
      </c>
      <c r="B12406" s="99"/>
      <c r="C12406" s="99"/>
      <c r="D12406" s="99"/>
      <c r="E12406" s="99"/>
      <c r="F12406" s="99"/>
      <c r="G12406" s="99"/>
      <c r="H12406" s="99"/>
      <c r="I12406" s="99"/>
      <c r="J12406" s="99"/>
      <c r="K12406" s="99"/>
    </row>
    <row r="12407" spans="1:11" ht="15" customHeight="1" x14ac:dyDescent="0.25">
      <c r="A12407" s="93" t="s">
        <v>3893</v>
      </c>
      <c r="B12407" s="93"/>
      <c r="C12407" s="93"/>
      <c r="D12407" s="94" t="s">
        <v>3</v>
      </c>
      <c r="E12407" s="94"/>
      <c r="F12407" s="23" t="s">
        <v>4</v>
      </c>
      <c r="G12407" s="94" t="s">
        <v>3894</v>
      </c>
      <c r="H12407" s="94"/>
      <c r="I12407" s="94" t="s">
        <v>3895</v>
      </c>
      <c r="J12407" s="94"/>
      <c r="K12407" s="23" t="s">
        <v>3896</v>
      </c>
    </row>
    <row r="12408" spans="1:11" ht="15" customHeight="1" x14ac:dyDescent="0.25">
      <c r="A12408" s="24" t="s">
        <v>3951</v>
      </c>
      <c r="B12408" s="95" t="s">
        <v>3952</v>
      </c>
      <c r="C12408" s="95"/>
      <c r="D12408" s="96" t="s">
        <v>3953</v>
      </c>
      <c r="E12408" s="96"/>
      <c r="F12408" s="24" t="s">
        <v>3954</v>
      </c>
      <c r="G12408" s="97">
        <v>4.0000000000000001E-3</v>
      </c>
      <c r="H12408" s="97"/>
      <c r="I12408" s="98">
        <v>215</v>
      </c>
      <c r="J12408" s="98"/>
      <c r="K12408" s="27">
        <f>ROUND(ROUND(G12408,8)*I12408,2)</f>
        <v>0.86</v>
      </c>
    </row>
    <row r="12409" spans="1:11" ht="15" customHeight="1" x14ac:dyDescent="0.25">
      <c r="A12409" s="24" t="s">
        <v>3955</v>
      </c>
      <c r="B12409" s="95" t="s">
        <v>3956</v>
      </c>
      <c r="C12409" s="95"/>
      <c r="D12409" s="96" t="s">
        <v>20</v>
      </c>
      <c r="E12409" s="96"/>
      <c r="F12409" s="24" t="s">
        <v>3903</v>
      </c>
      <c r="G12409" s="97">
        <v>5.0000000000000001E-3</v>
      </c>
      <c r="H12409" s="97"/>
      <c r="I12409" s="98">
        <v>19.37</v>
      </c>
      <c r="J12409" s="98"/>
      <c r="K12409" s="27">
        <f>ROUND(ROUND(G12409,8)*I12409,2)</f>
        <v>0.1</v>
      </c>
    </row>
    <row r="12410" spans="1:11" ht="15" customHeight="1" x14ac:dyDescent="0.25">
      <c r="A12410" s="9"/>
      <c r="B12410" s="9"/>
      <c r="C12410" s="9"/>
      <c r="D12410" s="9"/>
      <c r="E12410" s="9"/>
      <c r="F12410" s="9"/>
      <c r="G12410" s="91" t="s">
        <v>3906</v>
      </c>
      <c r="H12410" s="91"/>
      <c r="I12410" s="91"/>
      <c r="J12410" s="91"/>
      <c r="K12410" s="28">
        <f>SUM(K12408:K12409)</f>
        <v>0.96</v>
      </c>
    </row>
    <row r="12411" spans="1:11" ht="15" customHeight="1" x14ac:dyDescent="0.25">
      <c r="A12411" s="93" t="s">
        <v>3907</v>
      </c>
      <c r="B12411" s="93"/>
      <c r="C12411" s="93"/>
      <c r="D12411" s="94" t="s">
        <v>3</v>
      </c>
      <c r="E12411" s="94"/>
      <c r="F12411" s="23" t="s">
        <v>4</v>
      </c>
      <c r="G12411" s="94" t="s">
        <v>3894</v>
      </c>
      <c r="H12411" s="94"/>
      <c r="I12411" s="94" t="s">
        <v>3895</v>
      </c>
      <c r="J12411" s="94"/>
      <c r="K12411" s="23" t="s">
        <v>3896</v>
      </c>
    </row>
    <row r="12412" spans="1:11" ht="21" customHeight="1" x14ac:dyDescent="0.25">
      <c r="A12412" s="24" t="s">
        <v>3908</v>
      </c>
      <c r="B12412" s="95" t="s">
        <v>3909</v>
      </c>
      <c r="C12412" s="95"/>
      <c r="D12412" s="96" t="s">
        <v>20</v>
      </c>
      <c r="E12412" s="96"/>
      <c r="F12412" s="24" t="s">
        <v>2056</v>
      </c>
      <c r="G12412" s="97">
        <v>0.03</v>
      </c>
      <c r="H12412" s="97"/>
      <c r="I12412" s="98">
        <v>32.24</v>
      </c>
      <c r="J12412" s="98"/>
      <c r="K12412" s="27">
        <f>ROUND(ROUND(G12412,8)*I12412,2)</f>
        <v>0.97</v>
      </c>
    </row>
    <row r="12413" spans="1:11" ht="15" customHeight="1" x14ac:dyDescent="0.25">
      <c r="A12413" s="24" t="s">
        <v>3910</v>
      </c>
      <c r="B12413" s="95" t="s">
        <v>3911</v>
      </c>
      <c r="C12413" s="95"/>
      <c r="D12413" s="96" t="s">
        <v>20</v>
      </c>
      <c r="E12413" s="96"/>
      <c r="F12413" s="24" t="s">
        <v>2056</v>
      </c>
      <c r="G12413" s="97">
        <v>0.03</v>
      </c>
      <c r="H12413" s="97"/>
      <c r="I12413" s="98">
        <v>24.94</v>
      </c>
      <c r="J12413" s="98"/>
      <c r="K12413" s="27">
        <f>ROUND(ROUND(G12413,8)*I12413,2)</f>
        <v>0.75</v>
      </c>
    </row>
    <row r="12414" spans="1:11" ht="18" customHeight="1" x14ac:dyDescent="0.25">
      <c r="A12414" s="9"/>
      <c r="B12414" s="9"/>
      <c r="C12414" s="9"/>
      <c r="D12414" s="9"/>
      <c r="E12414" s="9"/>
      <c r="F12414" s="9"/>
      <c r="G12414" s="91" t="s">
        <v>3912</v>
      </c>
      <c r="H12414" s="91"/>
      <c r="I12414" s="91"/>
      <c r="J12414" s="91"/>
      <c r="K12414" s="28">
        <f>SUM(K12412:K12413)</f>
        <v>1.72</v>
      </c>
    </row>
    <row r="12415" spans="1:11" ht="15" customHeight="1" x14ac:dyDescent="0.25">
      <c r="A12415" s="9"/>
      <c r="B12415" s="9"/>
      <c r="C12415" s="9"/>
      <c r="D12415" s="9"/>
      <c r="E12415" s="9"/>
      <c r="F12415" s="9"/>
      <c r="G12415" s="92" t="s">
        <v>3913</v>
      </c>
      <c r="H12415" s="92"/>
      <c r="I12415" s="92"/>
      <c r="J12415" s="92"/>
      <c r="K12415" s="29">
        <f>ROUND(SUM(K12410,K12414),2)</f>
        <v>2.68</v>
      </c>
    </row>
    <row r="12416" spans="1:11" ht="9.9499999999999993" customHeight="1" x14ac:dyDescent="0.25">
      <c r="A12416" s="9"/>
      <c r="B12416" s="9"/>
      <c r="C12416" s="9"/>
      <c r="D12416" s="9"/>
      <c r="E12416" s="9"/>
      <c r="F12416" s="9"/>
      <c r="G12416" s="100"/>
      <c r="H12416" s="100"/>
      <c r="I12416" s="100"/>
      <c r="J12416" s="100"/>
      <c r="K12416" s="100"/>
    </row>
    <row r="12417" spans="1:11" ht="20.100000000000001" customHeight="1" x14ac:dyDescent="0.25">
      <c r="A12417" s="99" t="s">
        <v>3070</v>
      </c>
      <c r="B12417" s="99"/>
      <c r="C12417" s="99"/>
      <c r="D12417" s="99"/>
      <c r="E12417" s="99"/>
      <c r="F12417" s="99"/>
      <c r="G12417" s="99"/>
      <c r="H12417" s="99"/>
      <c r="I12417" s="99"/>
      <c r="J12417" s="99"/>
      <c r="K12417" s="99"/>
    </row>
    <row r="12418" spans="1:11" ht="15" customHeight="1" x14ac:dyDescent="0.25">
      <c r="A12418" s="93" t="s">
        <v>3916</v>
      </c>
      <c r="B12418" s="93"/>
      <c r="C12418" s="93"/>
      <c r="D12418" s="94" t="s">
        <v>3</v>
      </c>
      <c r="E12418" s="94"/>
      <c r="F12418" s="23" t="s">
        <v>4</v>
      </c>
      <c r="G12418" s="94" t="s">
        <v>3894</v>
      </c>
      <c r="H12418" s="94"/>
      <c r="I12418" s="94" t="s">
        <v>3895</v>
      </c>
      <c r="J12418" s="94"/>
      <c r="K12418" s="23" t="s">
        <v>3896</v>
      </c>
    </row>
    <row r="12419" spans="1:11" ht="29.1" customHeight="1" x14ac:dyDescent="0.25">
      <c r="A12419" s="24" t="s">
        <v>3957</v>
      </c>
      <c r="B12419" s="95" t="s">
        <v>3958</v>
      </c>
      <c r="C12419" s="95"/>
      <c r="D12419" s="96" t="s">
        <v>20</v>
      </c>
      <c r="E12419" s="96"/>
      <c r="F12419" s="24" t="s">
        <v>3936</v>
      </c>
      <c r="G12419" s="97">
        <v>2.8999999999999998E-3</v>
      </c>
      <c r="H12419" s="97"/>
      <c r="I12419" s="98">
        <v>75.540000000000006</v>
      </c>
      <c r="J12419" s="98"/>
      <c r="K12419" s="27">
        <f>TRUNC(TRUNC(G12419,8)*I12419,2)</f>
        <v>0.21</v>
      </c>
    </row>
    <row r="12420" spans="1:11" ht="29.1" customHeight="1" x14ac:dyDescent="0.25">
      <c r="A12420" s="24" t="s">
        <v>3959</v>
      </c>
      <c r="B12420" s="95" t="s">
        <v>3960</v>
      </c>
      <c r="C12420" s="95"/>
      <c r="D12420" s="96" t="s">
        <v>20</v>
      </c>
      <c r="E12420" s="96"/>
      <c r="F12420" s="24" t="s">
        <v>30</v>
      </c>
      <c r="G12420" s="97">
        <v>1.6999999999999999E-3</v>
      </c>
      <c r="H12420" s="97"/>
      <c r="I12420" s="98">
        <v>198.53</v>
      </c>
      <c r="J12420" s="98"/>
      <c r="K12420" s="27">
        <f>TRUNC(TRUNC(G12420,8)*I12420,2)</f>
        <v>0.33</v>
      </c>
    </row>
    <row r="12421" spans="1:11" ht="18" customHeight="1" x14ac:dyDescent="0.25">
      <c r="A12421" s="9"/>
      <c r="B12421" s="9"/>
      <c r="C12421" s="9"/>
      <c r="D12421" s="9"/>
      <c r="E12421" s="9"/>
      <c r="F12421" s="9"/>
      <c r="G12421" s="91" t="s">
        <v>3919</v>
      </c>
      <c r="H12421" s="91"/>
      <c r="I12421" s="91"/>
      <c r="J12421" s="91"/>
      <c r="K12421" s="28">
        <f>SUM(K12419:K12420)</f>
        <v>0.54</v>
      </c>
    </row>
    <row r="12422" spans="1:11" ht="15" customHeight="1" x14ac:dyDescent="0.25">
      <c r="A12422" s="93" t="s">
        <v>3907</v>
      </c>
      <c r="B12422" s="93"/>
      <c r="C12422" s="93"/>
      <c r="D12422" s="94" t="s">
        <v>3</v>
      </c>
      <c r="E12422" s="94"/>
      <c r="F12422" s="23" t="s">
        <v>4</v>
      </c>
      <c r="G12422" s="94" t="s">
        <v>3894</v>
      </c>
      <c r="H12422" s="94"/>
      <c r="I12422" s="94" t="s">
        <v>3895</v>
      </c>
      <c r="J12422" s="94"/>
      <c r="K12422" s="23" t="s">
        <v>3896</v>
      </c>
    </row>
    <row r="12423" spans="1:11" ht="15" customHeight="1" x14ac:dyDescent="0.25">
      <c r="A12423" s="24" t="s">
        <v>3961</v>
      </c>
      <c r="B12423" s="95" t="s">
        <v>3962</v>
      </c>
      <c r="C12423" s="95"/>
      <c r="D12423" s="96" t="s">
        <v>20</v>
      </c>
      <c r="E12423" s="96"/>
      <c r="F12423" s="24" t="s">
        <v>2056</v>
      </c>
      <c r="G12423" s="97">
        <v>4.5999999999999999E-3</v>
      </c>
      <c r="H12423" s="97"/>
      <c r="I12423" s="98">
        <v>29.5</v>
      </c>
      <c r="J12423" s="98"/>
      <c r="K12423" s="27">
        <f>TRUNC(TRUNC(G12423,8)*I12423,2)</f>
        <v>0.13</v>
      </c>
    </row>
    <row r="12424" spans="1:11" ht="18" customHeight="1" x14ac:dyDescent="0.25">
      <c r="A12424" s="9"/>
      <c r="B12424" s="9"/>
      <c r="C12424" s="9"/>
      <c r="D12424" s="9"/>
      <c r="E12424" s="9"/>
      <c r="F12424" s="9"/>
      <c r="G12424" s="91" t="s">
        <v>3912</v>
      </c>
      <c r="H12424" s="91"/>
      <c r="I12424" s="91"/>
      <c r="J12424" s="91"/>
      <c r="K12424" s="28">
        <f>SUM(K12423:K12423)</f>
        <v>0.13</v>
      </c>
    </row>
    <row r="12425" spans="1:11" ht="15" customHeight="1" x14ac:dyDescent="0.25">
      <c r="A12425" s="9"/>
      <c r="B12425" s="9"/>
      <c r="C12425" s="9"/>
      <c r="D12425" s="9"/>
      <c r="E12425" s="9"/>
      <c r="F12425" s="9"/>
      <c r="G12425" s="92" t="s">
        <v>3913</v>
      </c>
      <c r="H12425" s="92"/>
      <c r="I12425" s="92"/>
      <c r="J12425" s="92"/>
      <c r="K12425" s="29">
        <f>ROUND(SUM(K12421,K12424),2)</f>
        <v>0.67</v>
      </c>
    </row>
    <row r="12426" spans="1:11" ht="9.9499999999999993" customHeight="1" x14ac:dyDescent="0.25">
      <c r="A12426" s="9"/>
      <c r="B12426" s="9"/>
      <c r="C12426" s="9"/>
      <c r="D12426" s="9"/>
      <c r="E12426" s="9"/>
      <c r="F12426" s="9"/>
      <c r="G12426" s="100"/>
      <c r="H12426" s="100"/>
      <c r="I12426" s="100"/>
      <c r="J12426" s="100"/>
      <c r="K12426" s="100"/>
    </row>
    <row r="12427" spans="1:11" ht="20.100000000000001" customHeight="1" x14ac:dyDescent="0.25">
      <c r="A12427" s="99" t="s">
        <v>3071</v>
      </c>
      <c r="B12427" s="99"/>
      <c r="C12427" s="99"/>
      <c r="D12427" s="99"/>
      <c r="E12427" s="99"/>
      <c r="F12427" s="99"/>
      <c r="G12427" s="99"/>
      <c r="H12427" s="99"/>
      <c r="I12427" s="99"/>
      <c r="J12427" s="99"/>
      <c r="K12427" s="99"/>
    </row>
    <row r="12428" spans="1:11" ht="15" customHeight="1" x14ac:dyDescent="0.25">
      <c r="A12428" s="93" t="s">
        <v>3916</v>
      </c>
      <c r="B12428" s="93"/>
      <c r="C12428" s="93"/>
      <c r="D12428" s="94" t="s">
        <v>3</v>
      </c>
      <c r="E12428" s="94"/>
      <c r="F12428" s="23" t="s">
        <v>4</v>
      </c>
      <c r="G12428" s="94" t="s">
        <v>3894</v>
      </c>
      <c r="H12428" s="94"/>
      <c r="I12428" s="94" t="s">
        <v>3895</v>
      </c>
      <c r="J12428" s="94"/>
      <c r="K12428" s="23" t="s">
        <v>3896</v>
      </c>
    </row>
    <row r="12429" spans="1:11" ht="29.1" customHeight="1" x14ac:dyDescent="0.25">
      <c r="A12429" s="24" t="s">
        <v>3957</v>
      </c>
      <c r="B12429" s="95" t="s">
        <v>3958</v>
      </c>
      <c r="C12429" s="95"/>
      <c r="D12429" s="96" t="s">
        <v>20</v>
      </c>
      <c r="E12429" s="96"/>
      <c r="F12429" s="24" t="s">
        <v>3936</v>
      </c>
      <c r="G12429" s="97">
        <v>1.95E-2</v>
      </c>
      <c r="H12429" s="97"/>
      <c r="I12429" s="98">
        <v>75.540000000000006</v>
      </c>
      <c r="J12429" s="98"/>
      <c r="K12429" s="27">
        <f>TRUNC(TRUNC(G12429,8)*I12429,2)</f>
        <v>1.47</v>
      </c>
    </row>
    <row r="12430" spans="1:11" ht="29.1" customHeight="1" x14ac:dyDescent="0.25">
      <c r="A12430" s="24" t="s">
        <v>3959</v>
      </c>
      <c r="B12430" s="95" t="s">
        <v>3960</v>
      </c>
      <c r="C12430" s="95"/>
      <c r="D12430" s="96" t="s">
        <v>20</v>
      </c>
      <c r="E12430" s="96"/>
      <c r="F12430" s="24" t="s">
        <v>30</v>
      </c>
      <c r="G12430" s="97">
        <v>1.15E-2</v>
      </c>
      <c r="H12430" s="97"/>
      <c r="I12430" s="98">
        <v>198.53</v>
      </c>
      <c r="J12430" s="98"/>
      <c r="K12430" s="27">
        <f>TRUNC(TRUNC(G12430,8)*I12430,2)</f>
        <v>2.2799999999999998</v>
      </c>
    </row>
    <row r="12431" spans="1:11" ht="18" customHeight="1" x14ac:dyDescent="0.25">
      <c r="A12431" s="9"/>
      <c r="B12431" s="9"/>
      <c r="C12431" s="9"/>
      <c r="D12431" s="9"/>
      <c r="E12431" s="9"/>
      <c r="F12431" s="9"/>
      <c r="G12431" s="91" t="s">
        <v>3919</v>
      </c>
      <c r="H12431" s="91"/>
      <c r="I12431" s="91"/>
      <c r="J12431" s="91"/>
      <c r="K12431" s="28">
        <f>SUM(K12429:K12430)</f>
        <v>3.75</v>
      </c>
    </row>
    <row r="12432" spans="1:11" ht="15" customHeight="1" x14ac:dyDescent="0.25">
      <c r="A12432" s="93" t="s">
        <v>3907</v>
      </c>
      <c r="B12432" s="93"/>
      <c r="C12432" s="93"/>
      <c r="D12432" s="94" t="s">
        <v>3</v>
      </c>
      <c r="E12432" s="94"/>
      <c r="F12432" s="23" t="s">
        <v>4</v>
      </c>
      <c r="G12432" s="94" t="s">
        <v>3894</v>
      </c>
      <c r="H12432" s="94"/>
      <c r="I12432" s="94" t="s">
        <v>3895</v>
      </c>
      <c r="J12432" s="94"/>
      <c r="K12432" s="23" t="s">
        <v>3896</v>
      </c>
    </row>
    <row r="12433" spans="1:11" ht="15" customHeight="1" x14ac:dyDescent="0.25">
      <c r="A12433" s="24" t="s">
        <v>3910</v>
      </c>
      <c r="B12433" s="95" t="s">
        <v>3911</v>
      </c>
      <c r="C12433" s="95"/>
      <c r="D12433" s="96" t="s">
        <v>20</v>
      </c>
      <c r="E12433" s="96"/>
      <c r="F12433" s="24" t="s">
        <v>2056</v>
      </c>
      <c r="G12433" s="97">
        <v>3.1E-2</v>
      </c>
      <c r="H12433" s="97"/>
      <c r="I12433" s="98">
        <v>24.94</v>
      </c>
      <c r="J12433" s="98"/>
      <c r="K12433" s="27">
        <f>TRUNC(TRUNC(G12433,8)*I12433,2)</f>
        <v>0.77</v>
      </c>
    </row>
    <row r="12434" spans="1:11" ht="18" customHeight="1" x14ac:dyDescent="0.25">
      <c r="A12434" s="9"/>
      <c r="B12434" s="9"/>
      <c r="C12434" s="9"/>
      <c r="D12434" s="9"/>
      <c r="E12434" s="9"/>
      <c r="F12434" s="9"/>
      <c r="G12434" s="91" t="s">
        <v>3912</v>
      </c>
      <c r="H12434" s="91"/>
      <c r="I12434" s="91"/>
      <c r="J12434" s="91"/>
      <c r="K12434" s="28">
        <f>SUM(K12433:K12433)</f>
        <v>0.77</v>
      </c>
    </row>
    <row r="12435" spans="1:11" ht="15" customHeight="1" x14ac:dyDescent="0.25">
      <c r="A12435" s="9"/>
      <c r="B12435" s="9"/>
      <c r="C12435" s="9"/>
      <c r="D12435" s="9"/>
      <c r="E12435" s="9"/>
      <c r="F12435" s="9"/>
      <c r="G12435" s="92" t="s">
        <v>3913</v>
      </c>
      <c r="H12435" s="92"/>
      <c r="I12435" s="92"/>
      <c r="J12435" s="92"/>
      <c r="K12435" s="29">
        <f>ROUND(SUM(K12431,K12434),2)</f>
        <v>4.5199999999999996</v>
      </c>
    </row>
    <row r="12436" spans="1:11" ht="9.9499999999999993" customHeight="1" x14ac:dyDescent="0.25">
      <c r="A12436" s="9"/>
      <c r="B12436" s="9"/>
      <c r="C12436" s="9"/>
      <c r="D12436" s="9"/>
      <c r="E12436" s="9"/>
      <c r="F12436" s="9"/>
      <c r="G12436" s="100"/>
      <c r="H12436" s="100"/>
      <c r="I12436" s="100"/>
      <c r="J12436" s="100"/>
      <c r="K12436" s="100"/>
    </row>
    <row r="12437" spans="1:11" ht="20.100000000000001" customHeight="1" x14ac:dyDescent="0.25">
      <c r="A12437" s="99" t="s">
        <v>3072</v>
      </c>
      <c r="B12437" s="99"/>
      <c r="C12437" s="99"/>
      <c r="D12437" s="99"/>
      <c r="E12437" s="99"/>
      <c r="F12437" s="99"/>
      <c r="G12437" s="99"/>
      <c r="H12437" s="99"/>
      <c r="I12437" s="99"/>
      <c r="J12437" s="99"/>
      <c r="K12437" s="99"/>
    </row>
    <row r="12438" spans="1:11" ht="15" customHeight="1" x14ac:dyDescent="0.25">
      <c r="A12438" s="93" t="s">
        <v>3916</v>
      </c>
      <c r="B12438" s="93"/>
      <c r="C12438" s="93"/>
      <c r="D12438" s="94" t="s">
        <v>3</v>
      </c>
      <c r="E12438" s="94"/>
      <c r="F12438" s="23" t="s">
        <v>4</v>
      </c>
      <c r="G12438" s="94" t="s">
        <v>3894</v>
      </c>
      <c r="H12438" s="94"/>
      <c r="I12438" s="94" t="s">
        <v>3895</v>
      </c>
      <c r="J12438" s="94"/>
      <c r="K12438" s="23" t="s">
        <v>3896</v>
      </c>
    </row>
    <row r="12439" spans="1:11" ht="29.1" customHeight="1" x14ac:dyDescent="0.25">
      <c r="A12439" s="24" t="s">
        <v>3963</v>
      </c>
      <c r="B12439" s="95" t="s">
        <v>3964</v>
      </c>
      <c r="C12439" s="95"/>
      <c r="D12439" s="96" t="s">
        <v>20</v>
      </c>
      <c r="E12439" s="96"/>
      <c r="F12439" s="24" t="s">
        <v>3936</v>
      </c>
      <c r="G12439" s="97">
        <v>0.86950000000000005</v>
      </c>
      <c r="H12439" s="97"/>
      <c r="I12439" s="98">
        <v>8.9</v>
      </c>
      <c r="J12439" s="98"/>
      <c r="K12439" s="27">
        <f>TRUNC(TRUNC(G12439,8)*I12439,2)</f>
        <v>7.73</v>
      </c>
    </row>
    <row r="12440" spans="1:11" ht="29.1" customHeight="1" x14ac:dyDescent="0.25">
      <c r="A12440" s="24" t="s">
        <v>3965</v>
      </c>
      <c r="B12440" s="95" t="s">
        <v>3966</v>
      </c>
      <c r="C12440" s="95"/>
      <c r="D12440" s="96" t="s">
        <v>20</v>
      </c>
      <c r="E12440" s="96"/>
      <c r="F12440" s="24" t="s">
        <v>30</v>
      </c>
      <c r="G12440" s="97">
        <v>1.137</v>
      </c>
      <c r="H12440" s="97"/>
      <c r="I12440" s="98">
        <v>32.76</v>
      </c>
      <c r="J12440" s="98"/>
      <c r="K12440" s="27">
        <f>TRUNC(TRUNC(G12440,8)*I12440,2)</f>
        <v>37.24</v>
      </c>
    </row>
    <row r="12441" spans="1:11" ht="21" customHeight="1" x14ac:dyDescent="0.25">
      <c r="A12441" s="24" t="s">
        <v>3967</v>
      </c>
      <c r="B12441" s="95" t="s">
        <v>3968</v>
      </c>
      <c r="C12441" s="95"/>
      <c r="D12441" s="96" t="s">
        <v>20</v>
      </c>
      <c r="E12441" s="96"/>
      <c r="F12441" s="24" t="s">
        <v>3936</v>
      </c>
      <c r="G12441" s="97">
        <v>0.86950000000000005</v>
      </c>
      <c r="H12441" s="97"/>
      <c r="I12441" s="98">
        <v>27.59</v>
      </c>
      <c r="J12441" s="98"/>
      <c r="K12441" s="27">
        <f>TRUNC(TRUNC(G12441,8)*I12441,2)</f>
        <v>23.98</v>
      </c>
    </row>
    <row r="12442" spans="1:11" ht="21" customHeight="1" x14ac:dyDescent="0.25">
      <c r="A12442" s="24" t="s">
        <v>3969</v>
      </c>
      <c r="B12442" s="95" t="s">
        <v>3970</v>
      </c>
      <c r="C12442" s="95"/>
      <c r="D12442" s="96" t="s">
        <v>20</v>
      </c>
      <c r="E12442" s="96"/>
      <c r="F12442" s="24" t="s">
        <v>30</v>
      </c>
      <c r="G12442" s="97">
        <v>1.137</v>
      </c>
      <c r="H12442" s="97"/>
      <c r="I12442" s="98">
        <v>28.09</v>
      </c>
      <c r="J12442" s="98"/>
      <c r="K12442" s="27">
        <f>TRUNC(TRUNC(G12442,8)*I12442,2)</f>
        <v>31.93</v>
      </c>
    </row>
    <row r="12443" spans="1:11" ht="18" customHeight="1" x14ac:dyDescent="0.25">
      <c r="A12443" s="9"/>
      <c r="B12443" s="9"/>
      <c r="C12443" s="9"/>
      <c r="D12443" s="9"/>
      <c r="E12443" s="9"/>
      <c r="F12443" s="9"/>
      <c r="G12443" s="91" t="s">
        <v>3919</v>
      </c>
      <c r="H12443" s="91"/>
      <c r="I12443" s="91"/>
      <c r="J12443" s="91"/>
      <c r="K12443" s="28">
        <f>SUM(K12439:K12442)</f>
        <v>100.88</v>
      </c>
    </row>
    <row r="12444" spans="1:11" ht="15" customHeight="1" x14ac:dyDescent="0.25">
      <c r="A12444" s="93" t="s">
        <v>3907</v>
      </c>
      <c r="B12444" s="93"/>
      <c r="C12444" s="93"/>
      <c r="D12444" s="94" t="s">
        <v>3</v>
      </c>
      <c r="E12444" s="94"/>
      <c r="F12444" s="23" t="s">
        <v>4</v>
      </c>
      <c r="G12444" s="94" t="s">
        <v>3894</v>
      </c>
      <c r="H12444" s="94"/>
      <c r="I12444" s="94" t="s">
        <v>3895</v>
      </c>
      <c r="J12444" s="94"/>
      <c r="K12444" s="23" t="s">
        <v>3896</v>
      </c>
    </row>
    <row r="12445" spans="1:11" ht="15" customHeight="1" x14ac:dyDescent="0.25">
      <c r="A12445" s="24" t="s">
        <v>3971</v>
      </c>
      <c r="B12445" s="95" t="s">
        <v>3972</v>
      </c>
      <c r="C12445" s="95"/>
      <c r="D12445" s="96" t="s">
        <v>20</v>
      </c>
      <c r="E12445" s="96"/>
      <c r="F12445" s="24" t="s">
        <v>2056</v>
      </c>
      <c r="G12445" s="97">
        <v>7.22E-2</v>
      </c>
      <c r="H12445" s="97"/>
      <c r="I12445" s="98">
        <v>32.69</v>
      </c>
      <c r="J12445" s="98"/>
      <c r="K12445" s="27">
        <f>TRUNC(TRUNC(G12445,8)*I12445,2)</f>
        <v>2.36</v>
      </c>
    </row>
    <row r="12446" spans="1:11" ht="15" customHeight="1" x14ac:dyDescent="0.25">
      <c r="A12446" s="24" t="s">
        <v>3910</v>
      </c>
      <c r="B12446" s="95" t="s">
        <v>3911</v>
      </c>
      <c r="C12446" s="95"/>
      <c r="D12446" s="96" t="s">
        <v>20</v>
      </c>
      <c r="E12446" s="96"/>
      <c r="F12446" s="24" t="s">
        <v>2056</v>
      </c>
      <c r="G12446" s="97">
        <v>0.44790000000000002</v>
      </c>
      <c r="H12446" s="97"/>
      <c r="I12446" s="98">
        <v>24.94</v>
      </c>
      <c r="J12446" s="98"/>
      <c r="K12446" s="27">
        <f>TRUNC(TRUNC(G12446,8)*I12446,2)</f>
        <v>11.17</v>
      </c>
    </row>
    <row r="12447" spans="1:11" ht="18" customHeight="1" x14ac:dyDescent="0.25">
      <c r="A12447" s="9"/>
      <c r="B12447" s="9"/>
      <c r="C12447" s="9"/>
      <c r="D12447" s="9"/>
      <c r="E12447" s="9"/>
      <c r="F12447" s="9"/>
      <c r="G12447" s="91" t="s">
        <v>3912</v>
      </c>
      <c r="H12447" s="91"/>
      <c r="I12447" s="91"/>
      <c r="J12447" s="91"/>
      <c r="K12447" s="28">
        <f>SUM(K12445:K12446)</f>
        <v>13.53</v>
      </c>
    </row>
    <row r="12448" spans="1:11" ht="15" customHeight="1" x14ac:dyDescent="0.25">
      <c r="A12448" s="9"/>
      <c r="B12448" s="9"/>
      <c r="C12448" s="9"/>
      <c r="D12448" s="9"/>
      <c r="E12448" s="9"/>
      <c r="F12448" s="9"/>
      <c r="G12448" s="92" t="s">
        <v>3913</v>
      </c>
      <c r="H12448" s="92"/>
      <c r="I12448" s="92"/>
      <c r="J12448" s="92"/>
      <c r="K12448" s="29">
        <f>ROUND(SUM(K12443,K12447),2)</f>
        <v>114.41</v>
      </c>
    </row>
    <row r="12449" spans="1:11" ht="9.9499999999999993" customHeight="1" x14ac:dyDescent="0.25">
      <c r="A12449" s="9"/>
      <c r="B12449" s="9"/>
      <c r="C12449" s="9"/>
      <c r="D12449" s="9"/>
      <c r="E12449" s="9"/>
      <c r="F12449" s="9"/>
      <c r="G12449" s="100"/>
      <c r="H12449" s="100"/>
      <c r="I12449" s="100"/>
      <c r="J12449" s="100"/>
      <c r="K12449" s="100"/>
    </row>
    <row r="12450" spans="1:11" ht="20.100000000000001" customHeight="1" x14ac:dyDescent="0.25">
      <c r="A12450" s="99" t="s">
        <v>3073</v>
      </c>
      <c r="B12450" s="99"/>
      <c r="C12450" s="99"/>
      <c r="D12450" s="99"/>
      <c r="E12450" s="99"/>
      <c r="F12450" s="99"/>
      <c r="G12450" s="99"/>
      <c r="H12450" s="99"/>
      <c r="I12450" s="99"/>
      <c r="J12450" s="99"/>
      <c r="K12450" s="99"/>
    </row>
    <row r="12451" spans="1:11" ht="15" customHeight="1" x14ac:dyDescent="0.25">
      <c r="A12451" s="93" t="s">
        <v>3916</v>
      </c>
      <c r="B12451" s="93"/>
      <c r="C12451" s="93"/>
      <c r="D12451" s="94" t="s">
        <v>3</v>
      </c>
      <c r="E12451" s="94"/>
      <c r="F12451" s="23" t="s">
        <v>4</v>
      </c>
      <c r="G12451" s="94" t="s">
        <v>3894</v>
      </c>
      <c r="H12451" s="94"/>
      <c r="I12451" s="94" t="s">
        <v>3895</v>
      </c>
      <c r="J12451" s="94"/>
      <c r="K12451" s="23" t="s">
        <v>3896</v>
      </c>
    </row>
    <row r="12452" spans="1:11" ht="38.1" customHeight="1" x14ac:dyDescent="0.25">
      <c r="A12452" s="24" t="s">
        <v>3973</v>
      </c>
      <c r="B12452" s="95" t="s">
        <v>3974</v>
      </c>
      <c r="C12452" s="95"/>
      <c r="D12452" s="96" t="s">
        <v>20</v>
      </c>
      <c r="E12452" s="96"/>
      <c r="F12452" s="24" t="s">
        <v>3936</v>
      </c>
      <c r="G12452" s="97">
        <v>6.3E-3</v>
      </c>
      <c r="H12452" s="97"/>
      <c r="I12452" s="98">
        <v>94.61</v>
      </c>
      <c r="J12452" s="98"/>
      <c r="K12452" s="27">
        <f>TRUNC(TRUNC(G12452,8)*I12452,2)</f>
        <v>0.59</v>
      </c>
    </row>
    <row r="12453" spans="1:11" ht="38.1" customHeight="1" x14ac:dyDescent="0.25">
      <c r="A12453" s="24" t="s">
        <v>3975</v>
      </c>
      <c r="B12453" s="95" t="s">
        <v>3976</v>
      </c>
      <c r="C12453" s="95"/>
      <c r="D12453" s="96" t="s">
        <v>20</v>
      </c>
      <c r="E12453" s="96"/>
      <c r="F12453" s="24" t="s">
        <v>30</v>
      </c>
      <c r="G12453" s="97">
        <v>1.0200000000000001E-2</v>
      </c>
      <c r="H12453" s="97"/>
      <c r="I12453" s="98">
        <v>370.94</v>
      </c>
      <c r="J12453" s="98"/>
      <c r="K12453" s="27">
        <f>TRUNC(TRUNC(G12453,8)*I12453,2)</f>
        <v>3.78</v>
      </c>
    </row>
    <row r="12454" spans="1:11" ht="29.1" customHeight="1" x14ac:dyDescent="0.25">
      <c r="A12454" s="24" t="s">
        <v>3977</v>
      </c>
      <c r="B12454" s="95" t="s">
        <v>3978</v>
      </c>
      <c r="C12454" s="95"/>
      <c r="D12454" s="96" t="s">
        <v>20</v>
      </c>
      <c r="E12454" s="96"/>
      <c r="F12454" s="24" t="s">
        <v>3936</v>
      </c>
      <c r="G12454" s="97">
        <v>4.8999999999999998E-3</v>
      </c>
      <c r="H12454" s="97"/>
      <c r="I12454" s="98">
        <v>74.180000000000007</v>
      </c>
      <c r="J12454" s="98"/>
      <c r="K12454" s="27">
        <f>TRUNC(TRUNC(G12454,8)*I12454,2)</f>
        <v>0.36</v>
      </c>
    </row>
    <row r="12455" spans="1:11" ht="29.1" customHeight="1" x14ac:dyDescent="0.25">
      <c r="A12455" s="24" t="s">
        <v>3979</v>
      </c>
      <c r="B12455" s="95" t="s">
        <v>3980</v>
      </c>
      <c r="C12455" s="95"/>
      <c r="D12455" s="96" t="s">
        <v>20</v>
      </c>
      <c r="E12455" s="96"/>
      <c r="F12455" s="24" t="s">
        <v>30</v>
      </c>
      <c r="G12455" s="97">
        <v>5.5999999999999999E-3</v>
      </c>
      <c r="H12455" s="97"/>
      <c r="I12455" s="98">
        <v>166.79</v>
      </c>
      <c r="J12455" s="98"/>
      <c r="K12455" s="27">
        <f>TRUNC(TRUNC(G12455,8)*I12455,2)</f>
        <v>0.93</v>
      </c>
    </row>
    <row r="12456" spans="1:11" ht="18" customHeight="1" x14ac:dyDescent="0.25">
      <c r="A12456" s="9"/>
      <c r="B12456" s="9"/>
      <c r="C12456" s="9"/>
      <c r="D12456" s="9"/>
      <c r="E12456" s="9"/>
      <c r="F12456" s="9"/>
      <c r="G12456" s="91" t="s">
        <v>3919</v>
      </c>
      <c r="H12456" s="91"/>
      <c r="I12456" s="91"/>
      <c r="J12456" s="91"/>
      <c r="K12456" s="28">
        <f>SUM(K12452:K12455)</f>
        <v>5.66</v>
      </c>
    </row>
    <row r="12457" spans="1:11" ht="15" customHeight="1" x14ac:dyDescent="0.25">
      <c r="A12457" s="9"/>
      <c r="B12457" s="9"/>
      <c r="C12457" s="9"/>
      <c r="D12457" s="9"/>
      <c r="E12457" s="9"/>
      <c r="F12457" s="9"/>
      <c r="G12457" s="92" t="s">
        <v>3913</v>
      </c>
      <c r="H12457" s="92"/>
      <c r="I12457" s="92"/>
      <c r="J12457" s="92"/>
      <c r="K12457" s="29">
        <f>ROUND(SUM(K12456),2)</f>
        <v>5.66</v>
      </c>
    </row>
    <row r="12458" spans="1:11" ht="9.9499999999999993" customHeight="1" x14ac:dyDescent="0.25">
      <c r="A12458" s="9"/>
      <c r="B12458" s="9"/>
      <c r="C12458" s="9"/>
      <c r="D12458" s="9"/>
      <c r="E12458" s="9"/>
      <c r="F12458" s="9"/>
      <c r="G12458" s="100"/>
      <c r="H12458" s="100"/>
      <c r="I12458" s="100"/>
      <c r="J12458" s="100"/>
      <c r="K12458" s="100"/>
    </row>
    <row r="12459" spans="1:11" ht="20.100000000000001" customHeight="1" x14ac:dyDescent="0.25">
      <c r="A12459" s="99" t="s">
        <v>3074</v>
      </c>
      <c r="B12459" s="99"/>
      <c r="C12459" s="99"/>
      <c r="D12459" s="99"/>
      <c r="E12459" s="99"/>
      <c r="F12459" s="99"/>
      <c r="G12459" s="99"/>
      <c r="H12459" s="99"/>
      <c r="I12459" s="99"/>
      <c r="J12459" s="99"/>
      <c r="K12459" s="99"/>
    </row>
    <row r="12460" spans="1:11" ht="15" customHeight="1" x14ac:dyDescent="0.25">
      <c r="A12460" s="93" t="s">
        <v>3916</v>
      </c>
      <c r="B12460" s="93"/>
      <c r="C12460" s="93"/>
      <c r="D12460" s="94" t="s">
        <v>3</v>
      </c>
      <c r="E12460" s="94"/>
      <c r="F12460" s="23" t="s">
        <v>4</v>
      </c>
      <c r="G12460" s="94" t="s">
        <v>3894</v>
      </c>
      <c r="H12460" s="94"/>
      <c r="I12460" s="94" t="s">
        <v>3895</v>
      </c>
      <c r="J12460" s="94"/>
      <c r="K12460" s="23" t="s">
        <v>3896</v>
      </c>
    </row>
    <row r="12461" spans="1:11" ht="38.1" customHeight="1" x14ac:dyDescent="0.25">
      <c r="A12461" s="24" t="s">
        <v>3973</v>
      </c>
      <c r="B12461" s="95" t="s">
        <v>3974</v>
      </c>
      <c r="C12461" s="95"/>
      <c r="D12461" s="96" t="s">
        <v>20</v>
      </c>
      <c r="E12461" s="96"/>
      <c r="F12461" s="24" t="s">
        <v>3936</v>
      </c>
      <c r="G12461" s="97">
        <v>1.2999999999999999E-3</v>
      </c>
      <c r="H12461" s="97"/>
      <c r="I12461" s="98">
        <v>94.61</v>
      </c>
      <c r="J12461" s="98"/>
      <c r="K12461" s="27">
        <f>TRUNC(TRUNC(G12461,8)*I12461,2)</f>
        <v>0.12</v>
      </c>
    </row>
    <row r="12462" spans="1:11" ht="38.1" customHeight="1" x14ac:dyDescent="0.25">
      <c r="A12462" s="24" t="s">
        <v>3975</v>
      </c>
      <c r="B12462" s="95" t="s">
        <v>3976</v>
      </c>
      <c r="C12462" s="95"/>
      <c r="D12462" s="96" t="s">
        <v>20</v>
      </c>
      <c r="E12462" s="96"/>
      <c r="F12462" s="24" t="s">
        <v>30</v>
      </c>
      <c r="G12462" s="97">
        <v>3.0999999999999999E-3</v>
      </c>
      <c r="H12462" s="97"/>
      <c r="I12462" s="98">
        <v>370.94</v>
      </c>
      <c r="J12462" s="98"/>
      <c r="K12462" s="27">
        <f>TRUNC(TRUNC(G12462,8)*I12462,2)</f>
        <v>1.1399999999999999</v>
      </c>
    </row>
    <row r="12463" spans="1:11" ht="18" customHeight="1" x14ac:dyDescent="0.25">
      <c r="A12463" s="9"/>
      <c r="B12463" s="9"/>
      <c r="C12463" s="9"/>
      <c r="D12463" s="9"/>
      <c r="E12463" s="9"/>
      <c r="F12463" s="9"/>
      <c r="G12463" s="91" t="s">
        <v>3919</v>
      </c>
      <c r="H12463" s="91"/>
      <c r="I12463" s="91"/>
      <c r="J12463" s="91"/>
      <c r="K12463" s="28">
        <f>SUM(K12461:K12462)</f>
        <v>1.2599999999999998</v>
      </c>
    </row>
    <row r="12464" spans="1:11" ht="15" customHeight="1" x14ac:dyDescent="0.25">
      <c r="A12464" s="9"/>
      <c r="B12464" s="9"/>
      <c r="C12464" s="9"/>
      <c r="D12464" s="9"/>
      <c r="E12464" s="9"/>
      <c r="F12464" s="9"/>
      <c r="G12464" s="92" t="s">
        <v>3913</v>
      </c>
      <c r="H12464" s="92"/>
      <c r="I12464" s="92"/>
      <c r="J12464" s="92"/>
      <c r="K12464" s="29">
        <f>ROUND(SUM(K12463),2)</f>
        <v>1.26</v>
      </c>
    </row>
    <row r="12465" spans="1:11" ht="9.9499999999999993" customHeight="1" x14ac:dyDescent="0.25">
      <c r="A12465" s="9"/>
      <c r="B12465" s="9"/>
      <c r="C12465" s="9"/>
      <c r="D12465" s="9"/>
      <c r="E12465" s="9"/>
      <c r="F12465" s="9"/>
      <c r="G12465" s="100"/>
      <c r="H12465" s="100"/>
      <c r="I12465" s="100"/>
      <c r="J12465" s="100"/>
      <c r="K12465" s="100"/>
    </row>
    <row r="12466" spans="1:11" ht="20.100000000000001" customHeight="1" x14ac:dyDescent="0.25">
      <c r="A12466" s="99" t="s">
        <v>3075</v>
      </c>
      <c r="B12466" s="99"/>
      <c r="C12466" s="99"/>
      <c r="D12466" s="99"/>
      <c r="E12466" s="99"/>
      <c r="F12466" s="99"/>
      <c r="G12466" s="99"/>
      <c r="H12466" s="99"/>
      <c r="I12466" s="99"/>
      <c r="J12466" s="99"/>
      <c r="K12466" s="99"/>
    </row>
    <row r="12467" spans="1:11" ht="15" customHeight="1" x14ac:dyDescent="0.25">
      <c r="A12467" s="93" t="s">
        <v>3916</v>
      </c>
      <c r="B12467" s="93"/>
      <c r="C12467" s="93"/>
      <c r="D12467" s="94" t="s">
        <v>3</v>
      </c>
      <c r="E12467" s="94"/>
      <c r="F12467" s="23" t="s">
        <v>4</v>
      </c>
      <c r="G12467" s="94" t="s">
        <v>3894</v>
      </c>
      <c r="H12467" s="94"/>
      <c r="I12467" s="94" t="s">
        <v>3895</v>
      </c>
      <c r="J12467" s="94"/>
      <c r="K12467" s="23" t="s">
        <v>3896</v>
      </c>
    </row>
    <row r="12468" spans="1:11" ht="38.1" customHeight="1" x14ac:dyDescent="0.25">
      <c r="A12468" s="24" t="s">
        <v>3973</v>
      </c>
      <c r="B12468" s="95" t="s">
        <v>3974</v>
      </c>
      <c r="C12468" s="95"/>
      <c r="D12468" s="96" t="s">
        <v>20</v>
      </c>
      <c r="E12468" s="96"/>
      <c r="F12468" s="24" t="s">
        <v>3936</v>
      </c>
      <c r="G12468" s="97">
        <v>5.0000000000000001E-4</v>
      </c>
      <c r="H12468" s="97"/>
      <c r="I12468" s="98">
        <v>94.61</v>
      </c>
      <c r="J12468" s="98"/>
      <c r="K12468" s="27">
        <f>TRUNC(TRUNC(G12468,8)*I12468,2)</f>
        <v>0.04</v>
      </c>
    </row>
    <row r="12469" spans="1:11" ht="38.1" customHeight="1" x14ac:dyDescent="0.25">
      <c r="A12469" s="24" t="s">
        <v>3975</v>
      </c>
      <c r="B12469" s="95" t="s">
        <v>3976</v>
      </c>
      <c r="C12469" s="95"/>
      <c r="D12469" s="96" t="s">
        <v>20</v>
      </c>
      <c r="E12469" s="96"/>
      <c r="F12469" s="24" t="s">
        <v>30</v>
      </c>
      <c r="G12469" s="97">
        <v>1.1999999999999999E-3</v>
      </c>
      <c r="H12469" s="97"/>
      <c r="I12469" s="98">
        <v>370.94</v>
      </c>
      <c r="J12469" s="98"/>
      <c r="K12469" s="27">
        <f>TRUNC(TRUNC(G12469,8)*I12469,2)</f>
        <v>0.44</v>
      </c>
    </row>
    <row r="12470" spans="1:11" ht="18" customHeight="1" x14ac:dyDescent="0.25">
      <c r="A12470" s="9"/>
      <c r="B12470" s="9"/>
      <c r="C12470" s="9"/>
      <c r="D12470" s="9"/>
      <c r="E12470" s="9"/>
      <c r="F12470" s="9"/>
      <c r="G12470" s="91" t="s">
        <v>3919</v>
      </c>
      <c r="H12470" s="91"/>
      <c r="I12470" s="91"/>
      <c r="J12470" s="91"/>
      <c r="K12470" s="28">
        <f>SUM(K12468:K12469)</f>
        <v>0.48</v>
      </c>
    </row>
    <row r="12471" spans="1:11" ht="15" customHeight="1" x14ac:dyDescent="0.25">
      <c r="A12471" s="9"/>
      <c r="B12471" s="9"/>
      <c r="C12471" s="9"/>
      <c r="D12471" s="9"/>
      <c r="E12471" s="9"/>
      <c r="F12471" s="9"/>
      <c r="G12471" s="92" t="s">
        <v>3913</v>
      </c>
      <c r="H12471" s="92"/>
      <c r="I12471" s="92"/>
      <c r="J12471" s="92"/>
      <c r="K12471" s="29">
        <f>ROUND(SUM(K12470),2)</f>
        <v>0.48</v>
      </c>
    </row>
    <row r="12472" spans="1:11" ht="9.9499999999999993" customHeight="1" x14ac:dyDescent="0.25">
      <c r="A12472" s="9"/>
      <c r="B12472" s="9"/>
      <c r="C12472" s="9"/>
      <c r="D12472" s="9"/>
      <c r="E12472" s="9"/>
      <c r="F12472" s="9"/>
      <c r="G12472" s="100"/>
      <c r="H12472" s="100"/>
      <c r="I12472" s="100"/>
      <c r="J12472" s="100"/>
      <c r="K12472" s="100"/>
    </row>
    <row r="12473" spans="1:11" ht="20.100000000000001" customHeight="1" x14ac:dyDescent="0.25">
      <c r="A12473" s="99" t="s">
        <v>3076</v>
      </c>
      <c r="B12473" s="99"/>
      <c r="C12473" s="99"/>
      <c r="D12473" s="99"/>
      <c r="E12473" s="99"/>
      <c r="F12473" s="99"/>
      <c r="G12473" s="99"/>
      <c r="H12473" s="99"/>
      <c r="I12473" s="99"/>
      <c r="J12473" s="99"/>
      <c r="K12473" s="99"/>
    </row>
    <row r="12474" spans="1:11" ht="15" customHeight="1" x14ac:dyDescent="0.25">
      <c r="A12474" s="93" t="s">
        <v>3981</v>
      </c>
      <c r="B12474" s="93"/>
      <c r="C12474" s="93"/>
      <c r="D12474" s="94" t="s">
        <v>3</v>
      </c>
      <c r="E12474" s="94"/>
      <c r="F12474" s="23" t="s">
        <v>4</v>
      </c>
      <c r="G12474" s="94" t="s">
        <v>3894</v>
      </c>
      <c r="H12474" s="94"/>
      <c r="I12474" s="94" t="s">
        <v>3895</v>
      </c>
      <c r="J12474" s="94"/>
      <c r="K12474" s="23" t="s">
        <v>3896</v>
      </c>
    </row>
    <row r="12475" spans="1:11" ht="21" customHeight="1" x14ac:dyDescent="0.25">
      <c r="A12475" s="24" t="s">
        <v>70</v>
      </c>
      <c r="B12475" s="95" t="s">
        <v>3982</v>
      </c>
      <c r="C12475" s="95"/>
      <c r="D12475" s="96" t="s">
        <v>25</v>
      </c>
      <c r="E12475" s="96"/>
      <c r="F12475" s="24" t="s">
        <v>61</v>
      </c>
      <c r="G12475" s="97">
        <v>1</v>
      </c>
      <c r="H12475" s="97"/>
      <c r="I12475" s="98">
        <v>28.42</v>
      </c>
      <c r="J12475" s="98"/>
      <c r="K12475" s="27">
        <f>ROUND(ROUND(G12475,8)*I12475,2)</f>
        <v>28.42</v>
      </c>
    </row>
    <row r="12476" spans="1:11" ht="15" customHeight="1" x14ac:dyDescent="0.25">
      <c r="A12476" s="9"/>
      <c r="B12476" s="9"/>
      <c r="C12476" s="9"/>
      <c r="D12476" s="9"/>
      <c r="E12476" s="9"/>
      <c r="F12476" s="9"/>
      <c r="G12476" s="91" t="s">
        <v>3983</v>
      </c>
      <c r="H12476" s="91"/>
      <c r="I12476" s="91"/>
      <c r="J12476" s="91"/>
      <c r="K12476" s="28">
        <f>SUM(K12475:K12475)</f>
        <v>28.42</v>
      </c>
    </row>
    <row r="12477" spans="1:11" ht="15" customHeight="1" x14ac:dyDescent="0.25">
      <c r="A12477" s="9"/>
      <c r="B12477" s="9"/>
      <c r="C12477" s="9"/>
      <c r="D12477" s="9"/>
      <c r="E12477" s="9"/>
      <c r="F12477" s="9"/>
      <c r="G12477" s="92" t="s">
        <v>3913</v>
      </c>
      <c r="H12477" s="92"/>
      <c r="I12477" s="92"/>
      <c r="J12477" s="92"/>
      <c r="K12477" s="29">
        <f>ROUND(SUM(K12476),2)</f>
        <v>28.42</v>
      </c>
    </row>
    <row r="12478" spans="1:11" ht="9.9499999999999993" customHeight="1" x14ac:dyDescent="0.25">
      <c r="A12478" s="9"/>
      <c r="B12478" s="9"/>
      <c r="C12478" s="9"/>
      <c r="D12478" s="9"/>
      <c r="E12478" s="9"/>
      <c r="F12478" s="9"/>
      <c r="G12478" s="100"/>
      <c r="H12478" s="100"/>
      <c r="I12478" s="100"/>
      <c r="J12478" s="100"/>
      <c r="K12478" s="100"/>
    </row>
    <row r="12479" spans="1:11" ht="20.100000000000001" customHeight="1" x14ac:dyDescent="0.25">
      <c r="A12479" s="99" t="s">
        <v>3077</v>
      </c>
      <c r="B12479" s="99"/>
      <c r="C12479" s="99"/>
      <c r="D12479" s="99"/>
      <c r="E12479" s="99"/>
      <c r="F12479" s="99"/>
      <c r="G12479" s="99"/>
      <c r="H12479" s="99"/>
      <c r="I12479" s="99"/>
      <c r="J12479" s="99"/>
      <c r="K12479" s="99"/>
    </row>
    <row r="12480" spans="1:11" ht="15" customHeight="1" x14ac:dyDescent="0.25">
      <c r="A12480" s="93" t="s">
        <v>3916</v>
      </c>
      <c r="B12480" s="93"/>
      <c r="C12480" s="93"/>
      <c r="D12480" s="94" t="s">
        <v>3</v>
      </c>
      <c r="E12480" s="94"/>
      <c r="F12480" s="23" t="s">
        <v>4</v>
      </c>
      <c r="G12480" s="94" t="s">
        <v>3894</v>
      </c>
      <c r="H12480" s="94"/>
      <c r="I12480" s="94" t="s">
        <v>3895</v>
      </c>
      <c r="J12480" s="94"/>
      <c r="K12480" s="23" t="s">
        <v>3896</v>
      </c>
    </row>
    <row r="12481" spans="1:11" ht="38.1" customHeight="1" x14ac:dyDescent="0.25">
      <c r="A12481" s="24" t="s">
        <v>3973</v>
      </c>
      <c r="B12481" s="95" t="s">
        <v>3974</v>
      </c>
      <c r="C12481" s="95"/>
      <c r="D12481" s="96" t="s">
        <v>20</v>
      </c>
      <c r="E12481" s="96"/>
      <c r="F12481" s="24" t="s">
        <v>3936</v>
      </c>
      <c r="G12481" s="97">
        <v>1.2999999999999999E-3</v>
      </c>
      <c r="H12481" s="97"/>
      <c r="I12481" s="98">
        <v>94.61</v>
      </c>
      <c r="J12481" s="98"/>
      <c r="K12481" s="27">
        <f>TRUNC(TRUNC(G12481,8)*I12481,2)</f>
        <v>0.12</v>
      </c>
    </row>
    <row r="12482" spans="1:11" ht="38.1" customHeight="1" x14ac:dyDescent="0.25">
      <c r="A12482" s="24" t="s">
        <v>3975</v>
      </c>
      <c r="B12482" s="95" t="s">
        <v>3976</v>
      </c>
      <c r="C12482" s="95"/>
      <c r="D12482" s="96" t="s">
        <v>20</v>
      </c>
      <c r="E12482" s="96"/>
      <c r="F12482" s="24" t="s">
        <v>30</v>
      </c>
      <c r="G12482" s="97">
        <v>3.0999999999999999E-3</v>
      </c>
      <c r="H12482" s="97"/>
      <c r="I12482" s="98">
        <v>370.94</v>
      </c>
      <c r="J12482" s="98"/>
      <c r="K12482" s="27">
        <f>TRUNC(TRUNC(G12482,8)*I12482,2)</f>
        <v>1.1399999999999999</v>
      </c>
    </row>
    <row r="12483" spans="1:11" ht="18" customHeight="1" x14ac:dyDescent="0.25">
      <c r="A12483" s="9"/>
      <c r="B12483" s="9"/>
      <c r="C12483" s="9"/>
      <c r="D12483" s="9"/>
      <c r="E12483" s="9"/>
      <c r="F12483" s="9"/>
      <c r="G12483" s="91" t="s">
        <v>3919</v>
      </c>
      <c r="H12483" s="91"/>
      <c r="I12483" s="91"/>
      <c r="J12483" s="91"/>
      <c r="K12483" s="28">
        <f>SUM(K12481:K12482)</f>
        <v>1.2599999999999998</v>
      </c>
    </row>
    <row r="12484" spans="1:11" ht="15" customHeight="1" x14ac:dyDescent="0.25">
      <c r="A12484" s="9"/>
      <c r="B12484" s="9"/>
      <c r="C12484" s="9"/>
      <c r="D12484" s="9"/>
      <c r="E12484" s="9"/>
      <c r="F12484" s="9"/>
      <c r="G12484" s="92" t="s">
        <v>3913</v>
      </c>
      <c r="H12484" s="92"/>
      <c r="I12484" s="92"/>
      <c r="J12484" s="92"/>
      <c r="K12484" s="29">
        <f>ROUND(SUM(K12483),2)</f>
        <v>1.26</v>
      </c>
    </row>
    <row r="12485" spans="1:11" ht="9.9499999999999993" customHeight="1" x14ac:dyDescent="0.25">
      <c r="A12485" s="9"/>
      <c r="B12485" s="9"/>
      <c r="C12485" s="9"/>
      <c r="D12485" s="9"/>
      <c r="E12485" s="9"/>
      <c r="F12485" s="9"/>
      <c r="G12485" s="100"/>
      <c r="H12485" s="100"/>
      <c r="I12485" s="100"/>
      <c r="J12485" s="100"/>
      <c r="K12485" s="100"/>
    </row>
    <row r="12486" spans="1:11" ht="20.100000000000001" customHeight="1" x14ac:dyDescent="0.25">
      <c r="A12486" s="99" t="s">
        <v>3078</v>
      </c>
      <c r="B12486" s="99"/>
      <c r="C12486" s="99"/>
      <c r="D12486" s="99"/>
      <c r="E12486" s="99"/>
      <c r="F12486" s="99"/>
      <c r="G12486" s="99"/>
      <c r="H12486" s="99"/>
      <c r="I12486" s="99"/>
      <c r="J12486" s="99"/>
      <c r="K12486" s="99"/>
    </row>
    <row r="12487" spans="1:11" ht="12.95" customHeight="1" x14ac:dyDescent="0.25">
      <c r="A12487" s="107" t="s">
        <v>3984</v>
      </c>
      <c r="B12487" s="107"/>
      <c r="C12487" s="107"/>
      <c r="D12487" s="108" t="s">
        <v>3985</v>
      </c>
      <c r="E12487" s="87" t="s">
        <v>3986</v>
      </c>
      <c r="F12487" s="87"/>
      <c r="G12487" s="87" t="s">
        <v>3987</v>
      </c>
      <c r="H12487" s="87"/>
      <c r="I12487" s="87"/>
      <c r="J12487" s="87"/>
      <c r="K12487" s="87" t="s">
        <v>3988</v>
      </c>
    </row>
    <row r="12488" spans="1:11" ht="12" customHeight="1" x14ac:dyDescent="0.25">
      <c r="A12488" s="107"/>
      <c r="B12488" s="107"/>
      <c r="C12488" s="107"/>
      <c r="D12488" s="108"/>
      <c r="E12488" s="23" t="s">
        <v>3989</v>
      </c>
      <c r="F12488" s="23" t="s">
        <v>3990</v>
      </c>
      <c r="G12488" s="94" t="s">
        <v>3989</v>
      </c>
      <c r="H12488" s="94"/>
      <c r="I12488" s="94" t="s">
        <v>3990</v>
      </c>
      <c r="J12488" s="94"/>
      <c r="K12488" s="87"/>
    </row>
    <row r="12489" spans="1:11" ht="15" customHeight="1" x14ac:dyDescent="0.25">
      <c r="A12489" s="6" t="s">
        <v>3991</v>
      </c>
      <c r="B12489" s="104" t="s">
        <v>3992</v>
      </c>
      <c r="C12489" s="104"/>
      <c r="D12489" s="31">
        <v>1</v>
      </c>
      <c r="E12489" s="32">
        <v>0.34</v>
      </c>
      <c r="F12489" s="32">
        <v>0.66</v>
      </c>
      <c r="G12489" s="105">
        <v>355.46550000000002</v>
      </c>
      <c r="H12489" s="105"/>
      <c r="I12489" s="105">
        <v>95.872399999999999</v>
      </c>
      <c r="J12489" s="105"/>
      <c r="K12489" s="33">
        <f>ROUND(D12489*(ROUND(E12489*G12489,4)+ROUND(F12489*I12489,4)),4)</f>
        <v>184.13409999999999</v>
      </c>
    </row>
    <row r="12490" spans="1:11" ht="15" customHeight="1" x14ac:dyDescent="0.25">
      <c r="A12490" s="6" t="s">
        <v>3993</v>
      </c>
      <c r="B12490" s="104" t="s">
        <v>3994</v>
      </c>
      <c r="C12490" s="104"/>
      <c r="D12490" s="31">
        <v>1</v>
      </c>
      <c r="E12490" s="32">
        <v>1</v>
      </c>
      <c r="F12490" s="32">
        <v>0</v>
      </c>
      <c r="G12490" s="105">
        <v>365.3972</v>
      </c>
      <c r="H12490" s="105"/>
      <c r="I12490" s="105">
        <v>147.8879</v>
      </c>
      <c r="J12490" s="105"/>
      <c r="K12490" s="33">
        <f>ROUND(D12490*(ROUND(E12490*G12490,4)+ROUND(F12490*I12490,4)),4)</f>
        <v>365.3972</v>
      </c>
    </row>
    <row r="12491" spans="1:11" ht="15" customHeight="1" x14ac:dyDescent="0.25">
      <c r="A12491" s="6" t="s">
        <v>3995</v>
      </c>
      <c r="B12491" s="104" t="s">
        <v>3996</v>
      </c>
      <c r="C12491" s="104"/>
      <c r="D12491" s="31">
        <v>1</v>
      </c>
      <c r="E12491" s="32">
        <v>0.97</v>
      </c>
      <c r="F12491" s="32">
        <v>0.03</v>
      </c>
      <c r="G12491" s="105">
        <v>324.64210000000003</v>
      </c>
      <c r="H12491" s="105"/>
      <c r="I12491" s="105">
        <v>159.20740000000001</v>
      </c>
      <c r="J12491" s="105"/>
      <c r="K12491" s="33">
        <f>ROUND(D12491*(ROUND(E12491*G12491,4)+ROUND(F12491*I12491,4)),4)</f>
        <v>319.67899999999997</v>
      </c>
    </row>
    <row r="12492" spans="1:11" ht="15.95" customHeight="1" x14ac:dyDescent="0.25">
      <c r="A12492" s="6" t="s">
        <v>3997</v>
      </c>
      <c r="B12492" s="104" t="s">
        <v>3998</v>
      </c>
      <c r="C12492" s="104"/>
      <c r="D12492" s="31">
        <v>1</v>
      </c>
      <c r="E12492" s="32">
        <v>0.79</v>
      </c>
      <c r="F12492" s="32">
        <v>0.21</v>
      </c>
      <c r="G12492" s="105">
        <v>284.72230000000002</v>
      </c>
      <c r="H12492" s="105"/>
      <c r="I12492" s="105">
        <v>125.70480000000001</v>
      </c>
      <c r="J12492" s="105"/>
      <c r="K12492" s="33">
        <f>ROUND(D12492*(ROUND(E12492*G12492,4)+ROUND(F12492*I12492,4)),4)</f>
        <v>251.32859999999999</v>
      </c>
    </row>
    <row r="12493" spans="1:11" ht="15" customHeight="1" x14ac:dyDescent="0.25">
      <c r="A12493" s="1"/>
      <c r="B12493" s="1"/>
      <c r="C12493" s="1"/>
      <c r="D12493" s="1"/>
      <c r="E12493" s="1"/>
      <c r="F12493" s="1"/>
      <c r="G12493" s="85" t="s">
        <v>3999</v>
      </c>
      <c r="H12493" s="85"/>
      <c r="I12493" s="85"/>
      <c r="J12493" s="85"/>
      <c r="K12493" s="34">
        <f>SUM(K12488:K12492)</f>
        <v>1120.5389</v>
      </c>
    </row>
    <row r="12494" spans="1:11" ht="20.100000000000001" customHeight="1" x14ac:dyDescent="0.25">
      <c r="A12494" s="106" t="s">
        <v>4000</v>
      </c>
      <c r="B12494" s="106"/>
      <c r="C12494" s="106"/>
      <c r="D12494" s="106"/>
      <c r="E12494" s="106"/>
      <c r="F12494" s="2" t="s">
        <v>4</v>
      </c>
      <c r="G12494" s="87" t="s">
        <v>4001</v>
      </c>
      <c r="H12494" s="87"/>
      <c r="I12494" s="87" t="s">
        <v>4002</v>
      </c>
      <c r="J12494" s="87"/>
      <c r="K12494" s="2" t="s">
        <v>3988</v>
      </c>
    </row>
    <row r="12495" spans="1:11" ht="15" customHeight="1" x14ac:dyDescent="0.25">
      <c r="A12495" s="6" t="s">
        <v>4003</v>
      </c>
      <c r="B12495" s="101" t="s">
        <v>4004</v>
      </c>
      <c r="C12495" s="101"/>
      <c r="D12495" s="101"/>
      <c r="E12495" s="101"/>
      <c r="F12495" s="6" t="s">
        <v>3940</v>
      </c>
      <c r="G12495" s="114">
        <v>1</v>
      </c>
      <c r="H12495" s="114"/>
      <c r="I12495" s="115">
        <v>22.527200000000001</v>
      </c>
      <c r="J12495" s="115"/>
      <c r="K12495" s="35">
        <f>ROUND(ROUND(G12495,5)*I12495,4)</f>
        <v>22.527200000000001</v>
      </c>
    </row>
    <row r="12496" spans="1:11" ht="15" customHeight="1" x14ac:dyDescent="0.25">
      <c r="A12496" s="1"/>
      <c r="B12496" s="1"/>
      <c r="C12496" s="1"/>
      <c r="D12496" s="1"/>
      <c r="E12496" s="1"/>
      <c r="F12496" s="1"/>
      <c r="G12496" s="85" t="s">
        <v>4005</v>
      </c>
      <c r="H12496" s="85"/>
      <c r="I12496" s="85"/>
      <c r="J12496" s="85"/>
      <c r="K12496" s="36">
        <f>SUM(K12495:K12495)</f>
        <v>22.527200000000001</v>
      </c>
    </row>
    <row r="12497" spans="1:11" ht="15" customHeight="1" x14ac:dyDescent="0.25">
      <c r="A12497" s="9"/>
      <c r="B12497" s="9"/>
      <c r="C12497" s="9"/>
      <c r="D12497" s="9"/>
      <c r="E12497" s="9"/>
      <c r="F12497" s="9"/>
      <c r="G12497" s="92" t="s">
        <v>4006</v>
      </c>
      <c r="H12497" s="92"/>
      <c r="I12497" s="92"/>
      <c r="J12497" s="92"/>
      <c r="K12497" s="33">
        <f>SUM(K12493,K12496)</f>
        <v>1143.0661</v>
      </c>
    </row>
    <row r="12498" spans="1:11" ht="15" customHeight="1" x14ac:dyDescent="0.25">
      <c r="A12498" s="9"/>
      <c r="B12498" s="9"/>
      <c r="C12498" s="9"/>
      <c r="D12498" s="9"/>
      <c r="E12498" s="9"/>
      <c r="F12498" s="9"/>
      <c r="G12498" s="92" t="s">
        <v>4007</v>
      </c>
      <c r="H12498" s="92"/>
      <c r="I12498" s="92"/>
      <c r="J12498" s="92"/>
      <c r="K12498" s="37">
        <v>113.18</v>
      </c>
    </row>
    <row r="12499" spans="1:11" ht="15" customHeight="1" x14ac:dyDescent="0.25">
      <c r="A12499" s="9"/>
      <c r="B12499" s="9"/>
      <c r="C12499" s="9"/>
      <c r="D12499" s="9"/>
      <c r="E12499" s="9"/>
      <c r="F12499" s="9"/>
      <c r="G12499" s="92" t="s">
        <v>4008</v>
      </c>
      <c r="H12499" s="92"/>
      <c r="I12499" s="92"/>
      <c r="J12499" s="92"/>
      <c r="K12499" s="33">
        <f>ROUND(K12497/K12498,4)</f>
        <v>10.099500000000001</v>
      </c>
    </row>
    <row r="12500" spans="1:11" ht="15" customHeight="1" x14ac:dyDescent="0.25">
      <c r="A12500" s="9"/>
      <c r="B12500" s="9"/>
      <c r="C12500" s="9"/>
      <c r="D12500" s="9"/>
      <c r="E12500" s="9"/>
      <c r="F12500" s="9"/>
      <c r="G12500" s="92" t="s">
        <v>4009</v>
      </c>
      <c r="H12500" s="92"/>
      <c r="I12500" s="92"/>
      <c r="J12500" s="92"/>
      <c r="K12500" s="33">
        <f>ROUND(K12499*0.00746,4)</f>
        <v>7.5300000000000006E-2</v>
      </c>
    </row>
    <row r="12501" spans="1:11" ht="20.100000000000001" customHeight="1" x14ac:dyDescent="0.25">
      <c r="A12501" s="106" t="s">
        <v>4010</v>
      </c>
      <c r="B12501" s="106"/>
      <c r="C12501" s="106"/>
      <c r="D12501" s="106"/>
      <c r="E12501" s="106"/>
      <c r="F12501" s="2" t="s">
        <v>4</v>
      </c>
      <c r="G12501" s="87" t="s">
        <v>4001</v>
      </c>
      <c r="H12501" s="87"/>
      <c r="I12501" s="87" t="s">
        <v>3895</v>
      </c>
      <c r="J12501" s="87"/>
      <c r="K12501" s="2" t="s">
        <v>4011</v>
      </c>
    </row>
    <row r="12502" spans="1:11" ht="15" customHeight="1" x14ac:dyDescent="0.25">
      <c r="A12502" s="6" t="s">
        <v>4012</v>
      </c>
      <c r="B12502" s="104" t="s">
        <v>4013</v>
      </c>
      <c r="C12502" s="104"/>
      <c r="D12502" s="104"/>
      <c r="E12502" s="104"/>
      <c r="F12502" s="6" t="s">
        <v>77</v>
      </c>
      <c r="G12502" s="113">
        <v>1</v>
      </c>
      <c r="H12502" s="113"/>
      <c r="I12502" s="105">
        <v>195.03</v>
      </c>
      <c r="J12502" s="105"/>
      <c r="K12502" s="33">
        <f>ROUND(ROUND(G12502,5)*I12502,4)</f>
        <v>195.03</v>
      </c>
    </row>
    <row r="12503" spans="1:11" ht="15" customHeight="1" x14ac:dyDescent="0.25">
      <c r="A12503" s="1"/>
      <c r="B12503" s="1"/>
      <c r="C12503" s="1"/>
      <c r="D12503" s="1"/>
      <c r="E12503" s="1"/>
      <c r="F12503" s="1"/>
      <c r="G12503" s="85" t="s">
        <v>4014</v>
      </c>
      <c r="H12503" s="85"/>
      <c r="I12503" s="85"/>
      <c r="J12503" s="85"/>
      <c r="K12503" s="34">
        <f>SUM(K12502:K12502)</f>
        <v>195.03</v>
      </c>
    </row>
    <row r="12504" spans="1:11" ht="15" customHeight="1" x14ac:dyDescent="0.25">
      <c r="A12504" s="106" t="s">
        <v>4015</v>
      </c>
      <c r="B12504" s="106"/>
      <c r="C12504" s="106"/>
      <c r="D12504" s="23" t="s">
        <v>4016</v>
      </c>
      <c r="E12504" s="94" t="s">
        <v>4017</v>
      </c>
      <c r="F12504" s="94"/>
      <c r="G12504" s="94" t="s">
        <v>4001</v>
      </c>
      <c r="H12504" s="94"/>
      <c r="I12504" s="94" t="s">
        <v>3895</v>
      </c>
      <c r="J12504" s="94"/>
      <c r="K12504" s="23" t="s">
        <v>4011</v>
      </c>
    </row>
    <row r="12505" spans="1:11" ht="20.100000000000001" customHeight="1" x14ac:dyDescent="0.25">
      <c r="A12505" s="38" t="s">
        <v>4012</v>
      </c>
      <c r="B12505" s="109" t="s">
        <v>4018</v>
      </c>
      <c r="C12505" s="109"/>
      <c r="D12505" s="38" t="s">
        <v>4019</v>
      </c>
      <c r="E12505" s="110" t="s">
        <v>4020</v>
      </c>
      <c r="F12505" s="110"/>
      <c r="G12505" s="111">
        <v>2.2000000000000002</v>
      </c>
      <c r="H12505" s="111"/>
      <c r="I12505" s="112">
        <v>3.47</v>
      </c>
      <c r="J12505" s="112"/>
      <c r="K12505" s="41">
        <f>ROUND(ROUND(G12505,5)*I12505,4)</f>
        <v>7.6340000000000003</v>
      </c>
    </row>
    <row r="12506" spans="1:11" ht="15" customHeight="1" x14ac:dyDescent="0.25">
      <c r="A12506" s="1"/>
      <c r="B12506" s="1"/>
      <c r="C12506" s="1"/>
      <c r="D12506" s="1"/>
      <c r="E12506" s="1"/>
      <c r="F12506" s="1"/>
      <c r="G12506" s="85" t="s">
        <v>4021</v>
      </c>
      <c r="H12506" s="85"/>
      <c r="I12506" s="85"/>
      <c r="J12506" s="85"/>
      <c r="K12506" s="33">
        <f>SUM(K12505:K12505)</f>
        <v>7.6340000000000003</v>
      </c>
    </row>
    <row r="12507" spans="1:11" ht="12.95" customHeight="1" x14ac:dyDescent="0.25">
      <c r="A12507" s="106" t="s">
        <v>4022</v>
      </c>
      <c r="B12507" s="106"/>
      <c r="C12507" s="94" t="s">
        <v>4023</v>
      </c>
      <c r="D12507" s="94" t="s">
        <v>5</v>
      </c>
      <c r="E12507" s="94" t="s">
        <v>4024</v>
      </c>
      <c r="F12507" s="94"/>
      <c r="G12507" s="94" t="s">
        <v>4025</v>
      </c>
      <c r="H12507" s="94"/>
      <c r="I12507" s="94" t="s">
        <v>2086</v>
      </c>
      <c r="J12507" s="94"/>
      <c r="K12507" s="94" t="s">
        <v>4011</v>
      </c>
    </row>
    <row r="12508" spans="1:11" ht="12" customHeight="1" x14ac:dyDescent="0.25">
      <c r="A12508" s="106"/>
      <c r="B12508" s="106"/>
      <c r="C12508" s="94"/>
      <c r="D12508" s="94"/>
      <c r="E12508" s="23" t="s">
        <v>2092</v>
      </c>
      <c r="F12508" s="23" t="s">
        <v>4026</v>
      </c>
      <c r="G12508" s="23" t="s">
        <v>2092</v>
      </c>
      <c r="H12508" s="23" t="s">
        <v>4026</v>
      </c>
      <c r="I12508" s="23" t="s">
        <v>2092</v>
      </c>
      <c r="J12508" s="23" t="s">
        <v>4026</v>
      </c>
      <c r="K12508" s="94"/>
    </row>
    <row r="12509" spans="1:11" ht="27.95" customHeight="1" x14ac:dyDescent="0.25">
      <c r="A12509" s="38" t="s">
        <v>4012</v>
      </c>
      <c r="B12509" s="39" t="s">
        <v>4018</v>
      </c>
      <c r="C12509" s="38" t="s">
        <v>4027</v>
      </c>
      <c r="D12509" s="40">
        <v>2.2000000000000002</v>
      </c>
      <c r="E12509" s="42">
        <v>0</v>
      </c>
      <c r="F12509" s="43">
        <v>1.25</v>
      </c>
      <c r="G12509" s="42">
        <v>0</v>
      </c>
      <c r="H12509" s="43">
        <v>1</v>
      </c>
      <c r="I12509" s="42">
        <v>0</v>
      </c>
      <c r="J12509" s="43">
        <v>0.82</v>
      </c>
      <c r="K12509" s="41">
        <f>ROUND(D12509*(ROUND(E12509*F12509,4)+ROUND(G12509*H12509,4)+ROUND(I12509*J12509,4)),4)</f>
        <v>0</v>
      </c>
    </row>
    <row r="12510" spans="1:11" ht="15" customHeight="1" x14ac:dyDescent="0.25">
      <c r="A12510" s="1"/>
      <c r="B12510" s="1"/>
      <c r="C12510" s="1"/>
      <c r="D12510" s="1"/>
      <c r="E12510" s="1"/>
      <c r="F12510" s="1"/>
      <c r="G12510" s="85" t="s">
        <v>4028</v>
      </c>
      <c r="H12510" s="85"/>
      <c r="I12510" s="85"/>
      <c r="J12510" s="85"/>
      <c r="K12510" s="33">
        <f>SUM(K12508:K12509)</f>
        <v>0</v>
      </c>
    </row>
    <row r="12511" spans="1:11" ht="15" customHeight="1" x14ac:dyDescent="0.25">
      <c r="A12511" s="9"/>
      <c r="B12511" s="9"/>
      <c r="C12511" s="9"/>
      <c r="D12511" s="9"/>
      <c r="E12511" s="9"/>
      <c r="F12511" s="9"/>
      <c r="G12511" s="92" t="s">
        <v>4029</v>
      </c>
      <c r="H12511" s="92"/>
      <c r="I12511" s="92"/>
      <c r="J12511" s="92"/>
      <c r="K12511" s="33">
        <f>SUM(K12499,K12500,K12503,K12506,K12510)</f>
        <v>212.83879999999999</v>
      </c>
    </row>
    <row r="12512" spans="1:11" ht="15" customHeight="1" x14ac:dyDescent="0.25">
      <c r="A12512" s="9"/>
      <c r="B12512" s="9"/>
      <c r="C12512" s="9"/>
      <c r="D12512" s="9"/>
      <c r="E12512" s="9"/>
      <c r="F12512" s="9"/>
      <c r="G12512" s="92" t="s">
        <v>3913</v>
      </c>
      <c r="H12512" s="92"/>
      <c r="I12512" s="92"/>
      <c r="J12512" s="92"/>
      <c r="K12512" s="29">
        <f>ROUND(SUM(K12511),2)</f>
        <v>212.84</v>
      </c>
    </row>
    <row r="12513" spans="1:11" ht="9.9499999999999993" customHeight="1" x14ac:dyDescent="0.25">
      <c r="A12513" s="9"/>
      <c r="B12513" s="9"/>
      <c r="C12513" s="9"/>
      <c r="D12513" s="9"/>
      <c r="E12513" s="9"/>
      <c r="F12513" s="9"/>
      <c r="G12513" s="100"/>
      <c r="H12513" s="100"/>
      <c r="I12513" s="100"/>
      <c r="J12513" s="100"/>
      <c r="K12513" s="100"/>
    </row>
    <row r="12514" spans="1:11" ht="20.100000000000001" customHeight="1" x14ac:dyDescent="0.25">
      <c r="A12514" s="99" t="s">
        <v>3079</v>
      </c>
      <c r="B12514" s="99"/>
      <c r="C12514" s="99"/>
      <c r="D12514" s="99"/>
      <c r="E12514" s="99"/>
      <c r="F12514" s="99"/>
      <c r="G12514" s="99"/>
      <c r="H12514" s="99"/>
      <c r="I12514" s="99"/>
      <c r="J12514" s="99"/>
      <c r="K12514" s="99"/>
    </row>
    <row r="12515" spans="1:11" ht="15" customHeight="1" x14ac:dyDescent="0.25">
      <c r="A12515" s="93" t="s">
        <v>3916</v>
      </c>
      <c r="B12515" s="93"/>
      <c r="C12515" s="93"/>
      <c r="D12515" s="94" t="s">
        <v>3</v>
      </c>
      <c r="E12515" s="94"/>
      <c r="F12515" s="23" t="s">
        <v>4</v>
      </c>
      <c r="G12515" s="94" t="s">
        <v>3894</v>
      </c>
      <c r="H12515" s="94"/>
      <c r="I12515" s="94" t="s">
        <v>3895</v>
      </c>
      <c r="J12515" s="94"/>
      <c r="K12515" s="23" t="s">
        <v>3896</v>
      </c>
    </row>
    <row r="12516" spans="1:11" ht="45.95" customHeight="1" x14ac:dyDescent="0.25">
      <c r="A12516" s="24" t="s">
        <v>3934</v>
      </c>
      <c r="B12516" s="95" t="s">
        <v>3935</v>
      </c>
      <c r="C12516" s="95"/>
      <c r="D12516" s="96" t="s">
        <v>20</v>
      </c>
      <c r="E12516" s="96"/>
      <c r="F12516" s="24" t="s">
        <v>3936</v>
      </c>
      <c r="G12516" s="97">
        <v>2.5891999999999998E-3</v>
      </c>
      <c r="H12516" s="97"/>
      <c r="I12516" s="98">
        <v>76.52</v>
      </c>
      <c r="J12516" s="98"/>
      <c r="K12516" s="27">
        <f t="shared" ref="K12516:K12521" si="96">TRUNC(TRUNC(G12516,8)*I12516,2)</f>
        <v>0.19</v>
      </c>
    </row>
    <row r="12517" spans="1:11" ht="45.95" customHeight="1" x14ac:dyDescent="0.25">
      <c r="A12517" s="24" t="s">
        <v>28</v>
      </c>
      <c r="B12517" s="95" t="s">
        <v>29</v>
      </c>
      <c r="C12517" s="95"/>
      <c r="D12517" s="96" t="s">
        <v>20</v>
      </c>
      <c r="E12517" s="96"/>
      <c r="F12517" s="24" t="s">
        <v>30</v>
      </c>
      <c r="G12517" s="97">
        <v>1.0702000000000001E-3</v>
      </c>
      <c r="H12517" s="97"/>
      <c r="I12517" s="98">
        <v>322.67</v>
      </c>
      <c r="J12517" s="98"/>
      <c r="K12517" s="27">
        <f t="shared" si="96"/>
        <v>0.34</v>
      </c>
    </row>
    <row r="12518" spans="1:11" ht="29.1" customHeight="1" x14ac:dyDescent="0.25">
      <c r="A12518" s="24" t="s">
        <v>4030</v>
      </c>
      <c r="B12518" s="95" t="s">
        <v>4031</v>
      </c>
      <c r="C12518" s="95"/>
      <c r="D12518" s="96" t="s">
        <v>20</v>
      </c>
      <c r="E12518" s="96"/>
      <c r="F12518" s="24" t="s">
        <v>3936</v>
      </c>
      <c r="G12518" s="97">
        <v>3.3568999999999999E-3</v>
      </c>
      <c r="H12518" s="97"/>
      <c r="I12518" s="98">
        <v>105.44</v>
      </c>
      <c r="J12518" s="98"/>
      <c r="K12518" s="27">
        <f t="shared" si="96"/>
        <v>0.35</v>
      </c>
    </row>
    <row r="12519" spans="1:11" ht="29.1" customHeight="1" x14ac:dyDescent="0.25">
      <c r="A12519" s="24" t="s">
        <v>4032</v>
      </c>
      <c r="B12519" s="95" t="s">
        <v>4033</v>
      </c>
      <c r="C12519" s="95"/>
      <c r="D12519" s="96" t="s">
        <v>20</v>
      </c>
      <c r="E12519" s="96"/>
      <c r="F12519" s="24" t="s">
        <v>30</v>
      </c>
      <c r="G12519" s="97">
        <v>3.0249999999999998E-4</v>
      </c>
      <c r="H12519" s="97"/>
      <c r="I12519" s="98">
        <v>265.02</v>
      </c>
      <c r="J12519" s="98"/>
      <c r="K12519" s="27">
        <f t="shared" si="96"/>
        <v>0.08</v>
      </c>
    </row>
    <row r="12520" spans="1:11" ht="38.1" customHeight="1" x14ac:dyDescent="0.25">
      <c r="A12520" s="24" t="s">
        <v>4034</v>
      </c>
      <c r="B12520" s="95" t="s">
        <v>4035</v>
      </c>
      <c r="C12520" s="95"/>
      <c r="D12520" s="96" t="s">
        <v>20</v>
      </c>
      <c r="E12520" s="96"/>
      <c r="F12520" s="24" t="s">
        <v>3936</v>
      </c>
      <c r="G12520" s="97">
        <v>2.9082999999999999E-3</v>
      </c>
      <c r="H12520" s="97"/>
      <c r="I12520" s="98">
        <v>94.54</v>
      </c>
      <c r="J12520" s="98"/>
      <c r="K12520" s="27">
        <f t="shared" si="96"/>
        <v>0.27</v>
      </c>
    </row>
    <row r="12521" spans="1:11" ht="38.1" customHeight="1" x14ac:dyDescent="0.25">
      <c r="A12521" s="24" t="s">
        <v>4036</v>
      </c>
      <c r="B12521" s="95" t="s">
        <v>4037</v>
      </c>
      <c r="C12521" s="95"/>
      <c r="D12521" s="96" t="s">
        <v>20</v>
      </c>
      <c r="E12521" s="96"/>
      <c r="F12521" s="24" t="s">
        <v>30</v>
      </c>
      <c r="G12521" s="97">
        <v>7.5109999999999999E-4</v>
      </c>
      <c r="H12521" s="97"/>
      <c r="I12521" s="98">
        <v>225.43</v>
      </c>
      <c r="J12521" s="98"/>
      <c r="K12521" s="27">
        <f t="shared" si="96"/>
        <v>0.16</v>
      </c>
    </row>
    <row r="12522" spans="1:11" ht="18" customHeight="1" x14ac:dyDescent="0.25">
      <c r="A12522" s="9"/>
      <c r="B12522" s="9"/>
      <c r="C12522" s="9"/>
      <c r="D12522" s="9"/>
      <c r="E12522" s="9"/>
      <c r="F12522" s="9"/>
      <c r="G12522" s="91" t="s">
        <v>3919</v>
      </c>
      <c r="H12522" s="91"/>
      <c r="I12522" s="91"/>
      <c r="J12522" s="91"/>
      <c r="K12522" s="28">
        <f>SUM(K12516:K12521)</f>
        <v>1.39</v>
      </c>
    </row>
    <row r="12523" spans="1:11" ht="15" customHeight="1" x14ac:dyDescent="0.25">
      <c r="A12523" s="93" t="s">
        <v>3907</v>
      </c>
      <c r="B12523" s="93"/>
      <c r="C12523" s="93"/>
      <c r="D12523" s="94" t="s">
        <v>3</v>
      </c>
      <c r="E12523" s="94"/>
      <c r="F12523" s="23" t="s">
        <v>4</v>
      </c>
      <c r="G12523" s="94" t="s">
        <v>3894</v>
      </c>
      <c r="H12523" s="94"/>
      <c r="I12523" s="94" t="s">
        <v>3895</v>
      </c>
      <c r="J12523" s="94"/>
      <c r="K12523" s="23" t="s">
        <v>3896</v>
      </c>
    </row>
    <row r="12524" spans="1:11" ht="15" customHeight="1" x14ac:dyDescent="0.25">
      <c r="A12524" s="24" t="s">
        <v>3910</v>
      </c>
      <c r="B12524" s="95" t="s">
        <v>3911</v>
      </c>
      <c r="C12524" s="95"/>
      <c r="D12524" s="96" t="s">
        <v>20</v>
      </c>
      <c r="E12524" s="96"/>
      <c r="F12524" s="24" t="s">
        <v>2056</v>
      </c>
      <c r="G12524" s="97">
        <v>3.6592999999999999E-3</v>
      </c>
      <c r="H12524" s="97"/>
      <c r="I12524" s="98">
        <v>24.94</v>
      </c>
      <c r="J12524" s="98"/>
      <c r="K12524" s="27">
        <f>TRUNC(TRUNC(G12524,8)*I12524,2)</f>
        <v>0.09</v>
      </c>
    </row>
    <row r="12525" spans="1:11" ht="18" customHeight="1" x14ac:dyDescent="0.25">
      <c r="A12525" s="9"/>
      <c r="B12525" s="9"/>
      <c r="C12525" s="9"/>
      <c r="D12525" s="9"/>
      <c r="E12525" s="9"/>
      <c r="F12525" s="9"/>
      <c r="G12525" s="91" t="s">
        <v>3912</v>
      </c>
      <c r="H12525" s="91"/>
      <c r="I12525" s="91"/>
      <c r="J12525" s="91"/>
      <c r="K12525" s="28">
        <f>SUM(K12524:K12524)</f>
        <v>0.09</v>
      </c>
    </row>
    <row r="12526" spans="1:11" ht="15" customHeight="1" x14ac:dyDescent="0.25">
      <c r="A12526" s="9"/>
      <c r="B12526" s="9"/>
      <c r="C12526" s="9"/>
      <c r="D12526" s="9"/>
      <c r="E12526" s="9"/>
      <c r="F12526" s="9"/>
      <c r="G12526" s="92" t="s">
        <v>3913</v>
      </c>
      <c r="H12526" s="92"/>
      <c r="I12526" s="92"/>
      <c r="J12526" s="92"/>
      <c r="K12526" s="29">
        <f>ROUND(SUM(K12522,K12525),2)</f>
        <v>1.48</v>
      </c>
    </row>
    <row r="12527" spans="1:11" ht="9.9499999999999993" customHeight="1" x14ac:dyDescent="0.25">
      <c r="A12527" s="9"/>
      <c r="B12527" s="9"/>
      <c r="C12527" s="9"/>
      <c r="D12527" s="9"/>
      <c r="E12527" s="9"/>
      <c r="F12527" s="9"/>
      <c r="G12527" s="100"/>
      <c r="H12527" s="100"/>
      <c r="I12527" s="100"/>
      <c r="J12527" s="100"/>
      <c r="K12527" s="100"/>
    </row>
    <row r="12528" spans="1:11" ht="20.100000000000001" customHeight="1" x14ac:dyDescent="0.25">
      <c r="A12528" s="99" t="s">
        <v>3080</v>
      </c>
      <c r="B12528" s="99"/>
      <c r="C12528" s="99"/>
      <c r="D12528" s="99"/>
      <c r="E12528" s="99"/>
      <c r="F12528" s="99"/>
      <c r="G12528" s="99"/>
      <c r="H12528" s="99"/>
      <c r="I12528" s="99"/>
      <c r="J12528" s="99"/>
      <c r="K12528" s="99"/>
    </row>
    <row r="12529" spans="1:11" ht="15" customHeight="1" x14ac:dyDescent="0.25">
      <c r="A12529" s="93" t="s">
        <v>3893</v>
      </c>
      <c r="B12529" s="93"/>
      <c r="C12529" s="93"/>
      <c r="D12529" s="94" t="s">
        <v>3</v>
      </c>
      <c r="E12529" s="94"/>
      <c r="F12529" s="23" t="s">
        <v>4</v>
      </c>
      <c r="G12529" s="94" t="s">
        <v>3894</v>
      </c>
      <c r="H12529" s="94"/>
      <c r="I12529" s="94" t="s">
        <v>3895</v>
      </c>
      <c r="J12529" s="94"/>
      <c r="K12529" s="23" t="s">
        <v>3896</v>
      </c>
    </row>
    <row r="12530" spans="1:11" ht="21" customHeight="1" x14ac:dyDescent="0.25">
      <c r="A12530" s="24" t="s">
        <v>4038</v>
      </c>
      <c r="B12530" s="95" t="s">
        <v>4039</v>
      </c>
      <c r="C12530" s="95"/>
      <c r="D12530" s="96" t="s">
        <v>20</v>
      </c>
      <c r="E12530" s="96"/>
      <c r="F12530" s="24" t="s">
        <v>34</v>
      </c>
      <c r="G12530" s="97">
        <v>6.6E-3</v>
      </c>
      <c r="H12530" s="97"/>
      <c r="I12530" s="98">
        <v>210.23</v>
      </c>
      <c r="J12530" s="98"/>
      <c r="K12530" s="27">
        <f>TRUNC(TRUNC(G12530,8)*I12530,2)</f>
        <v>1.38</v>
      </c>
    </row>
    <row r="12531" spans="1:11" ht="21" customHeight="1" x14ac:dyDescent="0.25">
      <c r="A12531" s="24" t="s">
        <v>4040</v>
      </c>
      <c r="B12531" s="95" t="s">
        <v>4041</v>
      </c>
      <c r="C12531" s="95"/>
      <c r="D12531" s="96" t="s">
        <v>20</v>
      </c>
      <c r="E12531" s="96"/>
      <c r="F12531" s="24" t="s">
        <v>84</v>
      </c>
      <c r="G12531" s="97">
        <v>1.0049999999999999</v>
      </c>
      <c r="H12531" s="97"/>
      <c r="I12531" s="98">
        <v>32.369999999999997</v>
      </c>
      <c r="J12531" s="98"/>
      <c r="K12531" s="27">
        <f>TRUNC(TRUNC(G12531,8)*I12531,2)</f>
        <v>32.53</v>
      </c>
    </row>
    <row r="12532" spans="1:11" ht="15" customHeight="1" x14ac:dyDescent="0.25">
      <c r="A12532" s="9"/>
      <c r="B12532" s="9"/>
      <c r="C12532" s="9"/>
      <c r="D12532" s="9"/>
      <c r="E12532" s="9"/>
      <c r="F12532" s="9"/>
      <c r="G12532" s="91" t="s">
        <v>3906</v>
      </c>
      <c r="H12532" s="91"/>
      <c r="I12532" s="91"/>
      <c r="J12532" s="91"/>
      <c r="K12532" s="28">
        <f>SUM(K12530:K12531)</f>
        <v>33.910000000000004</v>
      </c>
    </row>
    <row r="12533" spans="1:11" ht="15" customHeight="1" x14ac:dyDescent="0.25">
      <c r="A12533" s="93" t="s">
        <v>3907</v>
      </c>
      <c r="B12533" s="93"/>
      <c r="C12533" s="93"/>
      <c r="D12533" s="94" t="s">
        <v>3</v>
      </c>
      <c r="E12533" s="94"/>
      <c r="F12533" s="23" t="s">
        <v>4</v>
      </c>
      <c r="G12533" s="94" t="s">
        <v>3894</v>
      </c>
      <c r="H12533" s="94"/>
      <c r="I12533" s="94" t="s">
        <v>3895</v>
      </c>
      <c r="J12533" s="94"/>
      <c r="K12533" s="23" t="s">
        <v>3896</v>
      </c>
    </row>
    <row r="12534" spans="1:11" ht="15" customHeight="1" x14ac:dyDescent="0.25">
      <c r="A12534" s="24" t="s">
        <v>3971</v>
      </c>
      <c r="B12534" s="95" t="s">
        <v>3972</v>
      </c>
      <c r="C12534" s="95"/>
      <c r="D12534" s="96" t="s">
        <v>20</v>
      </c>
      <c r="E12534" s="96"/>
      <c r="F12534" s="24" t="s">
        <v>2056</v>
      </c>
      <c r="G12534" s="97">
        <v>0.2296</v>
      </c>
      <c r="H12534" s="97"/>
      <c r="I12534" s="98">
        <v>32.69</v>
      </c>
      <c r="J12534" s="98"/>
      <c r="K12534" s="27">
        <f>TRUNC(TRUNC(G12534,8)*I12534,2)</f>
        <v>7.5</v>
      </c>
    </row>
    <row r="12535" spans="1:11" ht="15" customHeight="1" x14ac:dyDescent="0.25">
      <c r="A12535" s="24" t="s">
        <v>3910</v>
      </c>
      <c r="B12535" s="95" t="s">
        <v>3911</v>
      </c>
      <c r="C12535" s="95"/>
      <c r="D12535" s="96" t="s">
        <v>20</v>
      </c>
      <c r="E12535" s="96"/>
      <c r="F12535" s="24" t="s">
        <v>2056</v>
      </c>
      <c r="G12535" s="97">
        <v>0.2296</v>
      </c>
      <c r="H12535" s="97"/>
      <c r="I12535" s="98">
        <v>24.94</v>
      </c>
      <c r="J12535" s="98"/>
      <c r="K12535" s="27">
        <f>TRUNC(TRUNC(G12535,8)*I12535,2)</f>
        <v>5.72</v>
      </c>
    </row>
    <row r="12536" spans="1:11" ht="18" customHeight="1" x14ac:dyDescent="0.25">
      <c r="A12536" s="9"/>
      <c r="B12536" s="9"/>
      <c r="C12536" s="9"/>
      <c r="D12536" s="9"/>
      <c r="E12536" s="9"/>
      <c r="F12536" s="9"/>
      <c r="G12536" s="91" t="s">
        <v>3912</v>
      </c>
      <c r="H12536" s="91"/>
      <c r="I12536" s="91"/>
      <c r="J12536" s="91"/>
      <c r="K12536" s="28">
        <f>SUM(K12534:K12535)</f>
        <v>13.219999999999999</v>
      </c>
    </row>
    <row r="12537" spans="1:11" ht="15" customHeight="1" x14ac:dyDescent="0.25">
      <c r="A12537" s="93" t="s">
        <v>3922</v>
      </c>
      <c r="B12537" s="93"/>
      <c r="C12537" s="93"/>
      <c r="D12537" s="94" t="s">
        <v>3</v>
      </c>
      <c r="E12537" s="94"/>
      <c r="F12537" s="23" t="s">
        <v>4</v>
      </c>
      <c r="G12537" s="94" t="s">
        <v>3894</v>
      </c>
      <c r="H12537" s="94"/>
      <c r="I12537" s="94" t="s">
        <v>3895</v>
      </c>
      <c r="J12537" s="94"/>
      <c r="K12537" s="23" t="s">
        <v>3896</v>
      </c>
    </row>
    <row r="12538" spans="1:11" ht="21" customHeight="1" x14ac:dyDescent="0.25">
      <c r="A12538" s="24" t="s">
        <v>4042</v>
      </c>
      <c r="B12538" s="95" t="s">
        <v>4043</v>
      </c>
      <c r="C12538" s="95"/>
      <c r="D12538" s="96" t="s">
        <v>20</v>
      </c>
      <c r="E12538" s="96"/>
      <c r="F12538" s="24" t="s">
        <v>34</v>
      </c>
      <c r="G12538" s="97">
        <v>1.8E-3</v>
      </c>
      <c r="H12538" s="97"/>
      <c r="I12538" s="98">
        <v>767.08</v>
      </c>
      <c r="J12538" s="98"/>
      <c r="K12538" s="27">
        <f>TRUNC(TRUNC(G12538,8)*I12538,2)</f>
        <v>1.38</v>
      </c>
    </row>
    <row r="12539" spans="1:11" ht="15" customHeight="1" x14ac:dyDescent="0.25">
      <c r="A12539" s="9"/>
      <c r="B12539" s="9"/>
      <c r="C12539" s="9"/>
      <c r="D12539" s="9"/>
      <c r="E12539" s="9"/>
      <c r="F12539" s="9"/>
      <c r="G12539" s="91" t="s">
        <v>3933</v>
      </c>
      <c r="H12539" s="91"/>
      <c r="I12539" s="91"/>
      <c r="J12539" s="91"/>
      <c r="K12539" s="28">
        <f>SUM(K12538:K12538)</f>
        <v>1.38</v>
      </c>
    </row>
    <row r="12540" spans="1:11" ht="15" customHeight="1" x14ac:dyDescent="0.25">
      <c r="A12540" s="9"/>
      <c r="B12540" s="9"/>
      <c r="C12540" s="9"/>
      <c r="D12540" s="9"/>
      <c r="E12540" s="9"/>
      <c r="F12540" s="9"/>
      <c r="G12540" s="92" t="s">
        <v>3913</v>
      </c>
      <c r="H12540" s="92"/>
      <c r="I12540" s="92"/>
      <c r="J12540" s="92"/>
      <c r="K12540" s="29">
        <f>ROUND(SUM(K12532,K12536,K12539),2)</f>
        <v>48.51</v>
      </c>
    </row>
    <row r="12541" spans="1:11" ht="9.9499999999999993" customHeight="1" x14ac:dyDescent="0.25">
      <c r="A12541" s="9"/>
      <c r="B12541" s="9"/>
      <c r="C12541" s="9"/>
      <c r="D12541" s="9"/>
      <c r="E12541" s="9"/>
      <c r="F12541" s="9"/>
      <c r="G12541" s="100"/>
      <c r="H12541" s="100"/>
      <c r="I12541" s="100"/>
      <c r="J12541" s="100"/>
      <c r="K12541" s="100"/>
    </row>
    <row r="12542" spans="1:11" ht="20.100000000000001" customHeight="1" x14ac:dyDescent="0.25">
      <c r="A12542" s="99" t="s">
        <v>3081</v>
      </c>
      <c r="B12542" s="99"/>
      <c r="C12542" s="99"/>
      <c r="D12542" s="99"/>
      <c r="E12542" s="99"/>
      <c r="F12542" s="99"/>
      <c r="G12542" s="99"/>
      <c r="H12542" s="99"/>
      <c r="I12542" s="99"/>
      <c r="J12542" s="99"/>
      <c r="K12542" s="99"/>
    </row>
    <row r="12543" spans="1:11" ht="15" customHeight="1" x14ac:dyDescent="0.25">
      <c r="A12543" s="93" t="s">
        <v>3893</v>
      </c>
      <c r="B12543" s="93"/>
      <c r="C12543" s="93"/>
      <c r="D12543" s="94" t="s">
        <v>3</v>
      </c>
      <c r="E12543" s="94"/>
      <c r="F12543" s="23" t="s">
        <v>4</v>
      </c>
      <c r="G12543" s="94" t="s">
        <v>3894</v>
      </c>
      <c r="H12543" s="94"/>
      <c r="I12543" s="94" t="s">
        <v>3895</v>
      </c>
      <c r="J12543" s="94"/>
      <c r="K12543" s="23" t="s">
        <v>3896</v>
      </c>
    </row>
    <row r="12544" spans="1:11" ht="15" customHeight="1" x14ac:dyDescent="0.25">
      <c r="A12544" s="24" t="s">
        <v>4044</v>
      </c>
      <c r="B12544" s="95" t="s">
        <v>4045</v>
      </c>
      <c r="C12544" s="95"/>
      <c r="D12544" s="96" t="s">
        <v>20</v>
      </c>
      <c r="E12544" s="96"/>
      <c r="F12544" s="24" t="s">
        <v>3903</v>
      </c>
      <c r="G12544" s="97">
        <v>0.106</v>
      </c>
      <c r="H12544" s="97"/>
      <c r="I12544" s="98">
        <v>2.59</v>
      </c>
      <c r="J12544" s="98"/>
      <c r="K12544" s="27">
        <f>TRUNC(TRUNC(G12544,8)*I12544,2)</f>
        <v>0.27</v>
      </c>
    </row>
    <row r="12545" spans="1:11" ht="15" customHeight="1" x14ac:dyDescent="0.25">
      <c r="A12545" s="9"/>
      <c r="B12545" s="9"/>
      <c r="C12545" s="9"/>
      <c r="D12545" s="9"/>
      <c r="E12545" s="9"/>
      <c r="F12545" s="9"/>
      <c r="G12545" s="91" t="s">
        <v>3906</v>
      </c>
      <c r="H12545" s="91"/>
      <c r="I12545" s="91"/>
      <c r="J12545" s="91"/>
      <c r="K12545" s="28">
        <f>SUM(K12544:K12544)</f>
        <v>0.27</v>
      </c>
    </row>
    <row r="12546" spans="1:11" ht="15" customHeight="1" x14ac:dyDescent="0.25">
      <c r="A12546" s="93" t="s">
        <v>3907</v>
      </c>
      <c r="B12546" s="93"/>
      <c r="C12546" s="93"/>
      <c r="D12546" s="94" t="s">
        <v>3</v>
      </c>
      <c r="E12546" s="94"/>
      <c r="F12546" s="23" t="s">
        <v>4</v>
      </c>
      <c r="G12546" s="94" t="s">
        <v>3894</v>
      </c>
      <c r="H12546" s="94"/>
      <c r="I12546" s="94" t="s">
        <v>3895</v>
      </c>
      <c r="J12546" s="94"/>
      <c r="K12546" s="23" t="s">
        <v>3896</v>
      </c>
    </row>
    <row r="12547" spans="1:11" ht="15" customHeight="1" x14ac:dyDescent="0.25">
      <c r="A12547" s="24" t="s">
        <v>4046</v>
      </c>
      <c r="B12547" s="95" t="s">
        <v>4047</v>
      </c>
      <c r="C12547" s="95"/>
      <c r="D12547" s="96" t="s">
        <v>20</v>
      </c>
      <c r="E12547" s="96"/>
      <c r="F12547" s="24" t="s">
        <v>2056</v>
      </c>
      <c r="G12547" s="97">
        <v>3.6999999999999998E-2</v>
      </c>
      <c r="H12547" s="97"/>
      <c r="I12547" s="98">
        <v>34.35</v>
      </c>
      <c r="J12547" s="98"/>
      <c r="K12547" s="27">
        <f>TRUNC(TRUNC(G12547,8)*I12547,2)</f>
        <v>1.27</v>
      </c>
    </row>
    <row r="12548" spans="1:11" ht="15" customHeight="1" x14ac:dyDescent="0.25">
      <c r="A12548" s="24" t="s">
        <v>3910</v>
      </c>
      <c r="B12548" s="95" t="s">
        <v>3911</v>
      </c>
      <c r="C12548" s="95"/>
      <c r="D12548" s="96" t="s">
        <v>20</v>
      </c>
      <c r="E12548" s="96"/>
      <c r="F12548" s="24" t="s">
        <v>2056</v>
      </c>
      <c r="G12548" s="97">
        <v>1.6E-2</v>
      </c>
      <c r="H12548" s="97"/>
      <c r="I12548" s="98">
        <v>24.94</v>
      </c>
      <c r="J12548" s="98"/>
      <c r="K12548" s="27">
        <f>TRUNC(TRUNC(G12548,8)*I12548,2)</f>
        <v>0.39</v>
      </c>
    </row>
    <row r="12549" spans="1:11" ht="18" customHeight="1" x14ac:dyDescent="0.25">
      <c r="A12549" s="9"/>
      <c r="B12549" s="9"/>
      <c r="C12549" s="9"/>
      <c r="D12549" s="9"/>
      <c r="E12549" s="9"/>
      <c r="F12549" s="9"/>
      <c r="G12549" s="91" t="s">
        <v>3912</v>
      </c>
      <c r="H12549" s="91"/>
      <c r="I12549" s="91"/>
      <c r="J12549" s="91"/>
      <c r="K12549" s="28">
        <f>SUM(K12547:K12548)</f>
        <v>1.6600000000000001</v>
      </c>
    </row>
    <row r="12550" spans="1:11" ht="15" customHeight="1" x14ac:dyDescent="0.25">
      <c r="A12550" s="9"/>
      <c r="B12550" s="9"/>
      <c r="C12550" s="9"/>
      <c r="D12550" s="9"/>
      <c r="E12550" s="9"/>
      <c r="F12550" s="9"/>
      <c r="G12550" s="92" t="s">
        <v>3913</v>
      </c>
      <c r="H12550" s="92"/>
      <c r="I12550" s="92"/>
      <c r="J12550" s="92"/>
      <c r="K12550" s="29">
        <f>ROUND(SUM(K12545,K12549),2)</f>
        <v>1.93</v>
      </c>
    </row>
    <row r="12551" spans="1:11" ht="9.9499999999999993" customHeight="1" x14ac:dyDescent="0.25">
      <c r="A12551" s="9"/>
      <c r="B12551" s="9"/>
      <c r="C12551" s="9"/>
      <c r="D12551" s="9"/>
      <c r="E12551" s="9"/>
      <c r="F12551" s="9"/>
      <c r="G12551" s="100"/>
      <c r="H12551" s="100"/>
      <c r="I12551" s="100"/>
      <c r="J12551" s="100"/>
      <c r="K12551" s="100"/>
    </row>
    <row r="12552" spans="1:11" ht="20.100000000000001" customHeight="1" x14ac:dyDescent="0.25">
      <c r="A12552" s="99" t="s">
        <v>3082</v>
      </c>
      <c r="B12552" s="99"/>
      <c r="C12552" s="99"/>
      <c r="D12552" s="99"/>
      <c r="E12552" s="99"/>
      <c r="F12552" s="99"/>
      <c r="G12552" s="99"/>
      <c r="H12552" s="99"/>
      <c r="I12552" s="99"/>
      <c r="J12552" s="99"/>
      <c r="K12552" s="99"/>
    </row>
    <row r="12553" spans="1:11" ht="15" customHeight="1" x14ac:dyDescent="0.25">
      <c r="A12553" s="93" t="s">
        <v>3916</v>
      </c>
      <c r="B12553" s="93"/>
      <c r="C12553" s="93"/>
      <c r="D12553" s="94" t="s">
        <v>3</v>
      </c>
      <c r="E12553" s="94"/>
      <c r="F12553" s="23" t="s">
        <v>4</v>
      </c>
      <c r="G12553" s="94" t="s">
        <v>3894</v>
      </c>
      <c r="H12553" s="94"/>
      <c r="I12553" s="94" t="s">
        <v>3895</v>
      </c>
      <c r="J12553" s="94"/>
      <c r="K12553" s="23" t="s">
        <v>3896</v>
      </c>
    </row>
    <row r="12554" spans="1:11" ht="29.1" customHeight="1" x14ac:dyDescent="0.25">
      <c r="A12554" s="24" t="s">
        <v>3963</v>
      </c>
      <c r="B12554" s="95" t="s">
        <v>3964</v>
      </c>
      <c r="C12554" s="95"/>
      <c r="D12554" s="96" t="s">
        <v>20</v>
      </c>
      <c r="E12554" s="96"/>
      <c r="F12554" s="24" t="s">
        <v>3936</v>
      </c>
      <c r="G12554" s="97">
        <v>5.2258833999999998</v>
      </c>
      <c r="H12554" s="97"/>
      <c r="I12554" s="98">
        <v>8.9</v>
      </c>
      <c r="J12554" s="98"/>
      <c r="K12554" s="27">
        <f>TRUNC(TRUNC(G12554,8)*I12554,2)</f>
        <v>46.51</v>
      </c>
    </row>
    <row r="12555" spans="1:11" ht="29.1" customHeight="1" x14ac:dyDescent="0.25">
      <c r="A12555" s="24" t="s">
        <v>3965</v>
      </c>
      <c r="B12555" s="95" t="s">
        <v>3966</v>
      </c>
      <c r="C12555" s="95"/>
      <c r="D12555" s="96" t="s">
        <v>20</v>
      </c>
      <c r="E12555" s="96"/>
      <c r="F12555" s="24" t="s">
        <v>30</v>
      </c>
      <c r="G12555" s="97">
        <v>0.95392160000000004</v>
      </c>
      <c r="H12555" s="97"/>
      <c r="I12555" s="98">
        <v>32.76</v>
      </c>
      <c r="J12555" s="98"/>
      <c r="K12555" s="27">
        <f>TRUNC(TRUNC(G12555,8)*I12555,2)</f>
        <v>31.25</v>
      </c>
    </row>
    <row r="12556" spans="1:11" ht="21" customHeight="1" x14ac:dyDescent="0.25">
      <c r="A12556" s="24" t="s">
        <v>3967</v>
      </c>
      <c r="B12556" s="95" t="s">
        <v>3968</v>
      </c>
      <c r="C12556" s="95"/>
      <c r="D12556" s="96" t="s">
        <v>20</v>
      </c>
      <c r="E12556" s="96"/>
      <c r="F12556" s="24" t="s">
        <v>3936</v>
      </c>
      <c r="G12556" s="97">
        <v>5.2258833999999998</v>
      </c>
      <c r="H12556" s="97"/>
      <c r="I12556" s="98">
        <v>27.59</v>
      </c>
      <c r="J12556" s="98"/>
      <c r="K12556" s="27">
        <f>TRUNC(TRUNC(G12556,8)*I12556,2)</f>
        <v>144.18</v>
      </c>
    </row>
    <row r="12557" spans="1:11" ht="21" customHeight="1" x14ac:dyDescent="0.25">
      <c r="A12557" s="24" t="s">
        <v>3969</v>
      </c>
      <c r="B12557" s="95" t="s">
        <v>3970</v>
      </c>
      <c r="C12557" s="95"/>
      <c r="D12557" s="96" t="s">
        <v>20</v>
      </c>
      <c r="E12557" s="96"/>
      <c r="F12557" s="24" t="s">
        <v>30</v>
      </c>
      <c r="G12557" s="97">
        <v>0.95392160000000004</v>
      </c>
      <c r="H12557" s="97"/>
      <c r="I12557" s="98">
        <v>28.09</v>
      </c>
      <c r="J12557" s="98"/>
      <c r="K12557" s="27">
        <f>TRUNC(TRUNC(G12557,8)*I12557,2)</f>
        <v>26.79</v>
      </c>
    </row>
    <row r="12558" spans="1:11" ht="18" customHeight="1" x14ac:dyDescent="0.25">
      <c r="A12558" s="9"/>
      <c r="B12558" s="9"/>
      <c r="C12558" s="9"/>
      <c r="D12558" s="9"/>
      <c r="E12558" s="9"/>
      <c r="F12558" s="9"/>
      <c r="G12558" s="91" t="s">
        <v>3919</v>
      </c>
      <c r="H12558" s="91"/>
      <c r="I12558" s="91"/>
      <c r="J12558" s="91"/>
      <c r="K12558" s="28">
        <f>SUM(K12554:K12557)</f>
        <v>248.73</v>
      </c>
    </row>
    <row r="12559" spans="1:11" ht="15" customHeight="1" x14ac:dyDescent="0.25">
      <c r="A12559" s="93" t="s">
        <v>3893</v>
      </c>
      <c r="B12559" s="93"/>
      <c r="C12559" s="93"/>
      <c r="D12559" s="94" t="s">
        <v>3</v>
      </c>
      <c r="E12559" s="94"/>
      <c r="F12559" s="23" t="s">
        <v>4</v>
      </c>
      <c r="G12559" s="94" t="s">
        <v>3894</v>
      </c>
      <c r="H12559" s="94"/>
      <c r="I12559" s="94" t="s">
        <v>3895</v>
      </c>
      <c r="J12559" s="94"/>
      <c r="K12559" s="23" t="s">
        <v>3896</v>
      </c>
    </row>
    <row r="12560" spans="1:11" ht="21" customHeight="1" x14ac:dyDescent="0.25">
      <c r="A12560" s="24" t="s">
        <v>4048</v>
      </c>
      <c r="B12560" s="95" t="s">
        <v>4049</v>
      </c>
      <c r="C12560" s="95"/>
      <c r="D12560" s="96" t="s">
        <v>20</v>
      </c>
      <c r="E12560" s="96"/>
      <c r="F12560" s="24" t="s">
        <v>34</v>
      </c>
      <c r="G12560" s="97">
        <v>0.19980000000000001</v>
      </c>
      <c r="H12560" s="97"/>
      <c r="I12560" s="98">
        <v>206.17</v>
      </c>
      <c r="J12560" s="98"/>
      <c r="K12560" s="27">
        <f>TRUNC(TRUNC(G12560,8)*I12560,2)</f>
        <v>41.19</v>
      </c>
    </row>
    <row r="12561" spans="1:11" ht="15" customHeight="1" x14ac:dyDescent="0.25">
      <c r="A12561" s="24" t="s">
        <v>3955</v>
      </c>
      <c r="B12561" s="95" t="s">
        <v>3956</v>
      </c>
      <c r="C12561" s="95"/>
      <c r="D12561" s="96" t="s">
        <v>20</v>
      </c>
      <c r="E12561" s="96"/>
      <c r="F12561" s="24" t="s">
        <v>3903</v>
      </c>
      <c r="G12561" s="97">
        <v>3.6695999999999999E-2</v>
      </c>
      <c r="H12561" s="97"/>
      <c r="I12561" s="98">
        <v>19.37</v>
      </c>
      <c r="J12561" s="98"/>
      <c r="K12561" s="27">
        <f>TRUNC(TRUNC(G12561,8)*I12561,2)</f>
        <v>0.71</v>
      </c>
    </row>
    <row r="12562" spans="1:11" ht="21" customHeight="1" x14ac:dyDescent="0.25">
      <c r="A12562" s="24" t="s">
        <v>4050</v>
      </c>
      <c r="B12562" s="95" t="s">
        <v>4051</v>
      </c>
      <c r="C12562" s="95"/>
      <c r="D12562" s="96" t="s">
        <v>20</v>
      </c>
      <c r="E12562" s="96"/>
      <c r="F12562" s="24" t="s">
        <v>84</v>
      </c>
      <c r="G12562" s="97">
        <v>7.48</v>
      </c>
      <c r="H12562" s="97"/>
      <c r="I12562" s="98">
        <v>3.9</v>
      </c>
      <c r="J12562" s="98"/>
      <c r="K12562" s="27">
        <f>TRUNC(TRUNC(G12562,8)*I12562,2)</f>
        <v>29.17</v>
      </c>
    </row>
    <row r="12563" spans="1:11" ht="15" customHeight="1" x14ac:dyDescent="0.25">
      <c r="A12563" s="9"/>
      <c r="B12563" s="9"/>
      <c r="C12563" s="9"/>
      <c r="D12563" s="9"/>
      <c r="E12563" s="9"/>
      <c r="F12563" s="9"/>
      <c r="G12563" s="91" t="s">
        <v>3906</v>
      </c>
      <c r="H12563" s="91"/>
      <c r="I12563" s="91"/>
      <c r="J12563" s="91"/>
      <c r="K12563" s="28">
        <f>SUM(K12560:K12562)</f>
        <v>71.069999999999993</v>
      </c>
    </row>
    <row r="12564" spans="1:11" ht="15" customHeight="1" x14ac:dyDescent="0.25">
      <c r="A12564" s="93" t="s">
        <v>3907</v>
      </c>
      <c r="B12564" s="93"/>
      <c r="C12564" s="93"/>
      <c r="D12564" s="94" t="s">
        <v>3</v>
      </c>
      <c r="E12564" s="94"/>
      <c r="F12564" s="23" t="s">
        <v>4</v>
      </c>
      <c r="G12564" s="94" t="s">
        <v>3894</v>
      </c>
      <c r="H12564" s="94"/>
      <c r="I12564" s="94" t="s">
        <v>3895</v>
      </c>
      <c r="J12564" s="94"/>
      <c r="K12564" s="23" t="s">
        <v>3896</v>
      </c>
    </row>
    <row r="12565" spans="1:11" ht="15" customHeight="1" x14ac:dyDescent="0.25">
      <c r="A12565" s="24" t="s">
        <v>3971</v>
      </c>
      <c r="B12565" s="95" t="s">
        <v>3972</v>
      </c>
      <c r="C12565" s="95"/>
      <c r="D12565" s="96" t="s">
        <v>20</v>
      </c>
      <c r="E12565" s="96"/>
      <c r="F12565" s="24" t="s">
        <v>2056</v>
      </c>
      <c r="G12565" s="97">
        <v>2.3251949999999999</v>
      </c>
      <c r="H12565" s="97"/>
      <c r="I12565" s="98">
        <v>32.69</v>
      </c>
      <c r="J12565" s="98"/>
      <c r="K12565" s="27">
        <f>TRUNC(TRUNC(G12565,8)*I12565,2)</f>
        <v>76.010000000000005</v>
      </c>
    </row>
    <row r="12566" spans="1:11" ht="15" customHeight="1" x14ac:dyDescent="0.25">
      <c r="A12566" s="24" t="s">
        <v>3910</v>
      </c>
      <c r="B12566" s="95" t="s">
        <v>3911</v>
      </c>
      <c r="C12566" s="95"/>
      <c r="D12566" s="96" t="s">
        <v>20</v>
      </c>
      <c r="E12566" s="96"/>
      <c r="F12566" s="24" t="s">
        <v>2056</v>
      </c>
      <c r="G12566" s="97">
        <v>17.010999999999999</v>
      </c>
      <c r="H12566" s="97"/>
      <c r="I12566" s="98">
        <v>24.94</v>
      </c>
      <c r="J12566" s="98"/>
      <c r="K12566" s="27">
        <f>TRUNC(TRUNC(G12566,8)*I12566,2)</f>
        <v>424.25</v>
      </c>
    </row>
    <row r="12567" spans="1:11" ht="18" customHeight="1" x14ac:dyDescent="0.25">
      <c r="A12567" s="9"/>
      <c r="B12567" s="9"/>
      <c r="C12567" s="9"/>
      <c r="D12567" s="9"/>
      <c r="E12567" s="9"/>
      <c r="F12567" s="9"/>
      <c r="G12567" s="91" t="s">
        <v>3912</v>
      </c>
      <c r="H12567" s="91"/>
      <c r="I12567" s="91"/>
      <c r="J12567" s="91"/>
      <c r="K12567" s="28">
        <f>SUM(K12565:K12566)</f>
        <v>500.26</v>
      </c>
    </row>
    <row r="12568" spans="1:11" ht="15" customHeight="1" x14ac:dyDescent="0.25">
      <c r="A12568" s="93" t="s">
        <v>3922</v>
      </c>
      <c r="B12568" s="93"/>
      <c r="C12568" s="93"/>
      <c r="D12568" s="94" t="s">
        <v>3</v>
      </c>
      <c r="E12568" s="94"/>
      <c r="F12568" s="23" t="s">
        <v>4</v>
      </c>
      <c r="G12568" s="94" t="s">
        <v>3894</v>
      </c>
      <c r="H12568" s="94"/>
      <c r="I12568" s="94" t="s">
        <v>3895</v>
      </c>
      <c r="J12568" s="94"/>
      <c r="K12568" s="23" t="s">
        <v>3896</v>
      </c>
    </row>
    <row r="12569" spans="1:11" ht="29.1" customHeight="1" x14ac:dyDescent="0.25">
      <c r="A12569" s="24" t="s">
        <v>4052</v>
      </c>
      <c r="B12569" s="95" t="s">
        <v>4053</v>
      </c>
      <c r="C12569" s="95"/>
      <c r="D12569" s="96" t="s">
        <v>20</v>
      </c>
      <c r="E12569" s="96"/>
      <c r="F12569" s="24" t="s">
        <v>34</v>
      </c>
      <c r="G12569" s="97">
        <v>0.66502459999999997</v>
      </c>
      <c r="H12569" s="97"/>
      <c r="I12569" s="98">
        <v>619.19000000000005</v>
      </c>
      <c r="J12569" s="98"/>
      <c r="K12569" s="27">
        <f>TRUNC(TRUNC(G12569,8)*I12569,2)</f>
        <v>411.77</v>
      </c>
    </row>
    <row r="12570" spans="1:11" ht="21" customHeight="1" x14ac:dyDescent="0.25">
      <c r="A12570" s="24" t="s">
        <v>95</v>
      </c>
      <c r="B12570" s="95" t="s">
        <v>96</v>
      </c>
      <c r="C12570" s="95"/>
      <c r="D12570" s="96" t="s">
        <v>20</v>
      </c>
      <c r="E12570" s="96"/>
      <c r="F12570" s="24" t="s">
        <v>16</v>
      </c>
      <c r="G12570" s="97">
        <v>0.48</v>
      </c>
      <c r="H12570" s="97"/>
      <c r="I12570" s="98">
        <v>176.85</v>
      </c>
      <c r="J12570" s="98"/>
      <c r="K12570" s="27">
        <f>TRUNC(TRUNC(G12570,8)*I12570,2)</f>
        <v>84.88</v>
      </c>
    </row>
    <row r="12571" spans="1:11" ht="15" customHeight="1" x14ac:dyDescent="0.25">
      <c r="A12571" s="9"/>
      <c r="B12571" s="9"/>
      <c r="C12571" s="9"/>
      <c r="D12571" s="9"/>
      <c r="E12571" s="9"/>
      <c r="F12571" s="9"/>
      <c r="G12571" s="91" t="s">
        <v>3933</v>
      </c>
      <c r="H12571" s="91"/>
      <c r="I12571" s="91"/>
      <c r="J12571" s="91"/>
      <c r="K12571" s="28">
        <f>SUM(K12569:K12570)</f>
        <v>496.65</v>
      </c>
    </row>
    <row r="12572" spans="1:11" ht="15" customHeight="1" x14ac:dyDescent="0.25">
      <c r="A12572" s="9"/>
      <c r="B12572" s="9"/>
      <c r="C12572" s="9"/>
      <c r="D12572" s="9"/>
      <c r="E12572" s="9"/>
      <c r="F12572" s="9"/>
      <c r="G12572" s="92" t="s">
        <v>3913</v>
      </c>
      <c r="H12572" s="92"/>
      <c r="I12572" s="92"/>
      <c r="J12572" s="92"/>
      <c r="K12572" s="29">
        <f>ROUND(SUM(K12558,K12563,K12567,K12571),2)</f>
        <v>1316.71</v>
      </c>
    </row>
    <row r="12573" spans="1:11" ht="9.9499999999999993" customHeight="1" x14ac:dyDescent="0.25">
      <c r="A12573" s="9"/>
      <c r="B12573" s="9"/>
      <c r="C12573" s="9"/>
      <c r="D12573" s="9"/>
      <c r="E12573" s="9"/>
      <c r="F12573" s="9"/>
      <c r="G12573" s="100"/>
      <c r="H12573" s="100"/>
      <c r="I12573" s="100"/>
      <c r="J12573" s="100"/>
      <c r="K12573" s="100"/>
    </row>
    <row r="12574" spans="1:11" ht="20.100000000000001" customHeight="1" x14ac:dyDescent="0.25">
      <c r="A12574" s="99" t="s">
        <v>3083</v>
      </c>
      <c r="B12574" s="99"/>
      <c r="C12574" s="99"/>
      <c r="D12574" s="99"/>
      <c r="E12574" s="99"/>
      <c r="F12574" s="99"/>
      <c r="G12574" s="99"/>
      <c r="H12574" s="99"/>
      <c r="I12574" s="99"/>
      <c r="J12574" s="99"/>
      <c r="K12574" s="99"/>
    </row>
    <row r="12575" spans="1:11" ht="15" customHeight="1" x14ac:dyDescent="0.25">
      <c r="A12575" s="93" t="s">
        <v>3893</v>
      </c>
      <c r="B12575" s="93"/>
      <c r="C12575" s="93"/>
      <c r="D12575" s="94" t="s">
        <v>3</v>
      </c>
      <c r="E12575" s="94"/>
      <c r="F12575" s="23" t="s">
        <v>4</v>
      </c>
      <c r="G12575" s="94" t="s">
        <v>3894</v>
      </c>
      <c r="H12575" s="94"/>
      <c r="I12575" s="94" t="s">
        <v>3895</v>
      </c>
      <c r="J12575" s="94"/>
      <c r="K12575" s="23" t="s">
        <v>3896</v>
      </c>
    </row>
    <row r="12576" spans="1:11" ht="29.1" customHeight="1" x14ac:dyDescent="0.25">
      <c r="A12576" s="24" t="s">
        <v>4054</v>
      </c>
      <c r="B12576" s="95" t="s">
        <v>4055</v>
      </c>
      <c r="C12576" s="95"/>
      <c r="D12576" s="96" t="s">
        <v>20</v>
      </c>
      <c r="E12576" s="96"/>
      <c r="F12576" s="24" t="s">
        <v>34</v>
      </c>
      <c r="G12576" s="97">
        <v>0.18468999999999999</v>
      </c>
      <c r="H12576" s="97"/>
      <c r="I12576" s="98">
        <v>517.16999999999996</v>
      </c>
      <c r="J12576" s="98"/>
      <c r="K12576" s="27">
        <f t="shared" ref="K12576:K12581" si="97">ROUND(ROUND(G12576,8)*I12576,2)</f>
        <v>95.52</v>
      </c>
    </row>
    <row r="12577" spans="1:11" ht="21" customHeight="1" x14ac:dyDescent="0.25">
      <c r="A12577" s="24" t="s">
        <v>4056</v>
      </c>
      <c r="B12577" s="95" t="s">
        <v>4057</v>
      </c>
      <c r="C12577" s="95"/>
      <c r="D12577" s="96" t="s">
        <v>20</v>
      </c>
      <c r="E12577" s="96"/>
      <c r="F12577" s="24" t="s">
        <v>2057</v>
      </c>
      <c r="G12577" s="97">
        <v>3.1900000000000001E-3</v>
      </c>
      <c r="H12577" s="97"/>
      <c r="I12577" s="98">
        <v>8.98</v>
      </c>
      <c r="J12577" s="98"/>
      <c r="K12577" s="27">
        <f t="shared" si="97"/>
        <v>0.03</v>
      </c>
    </row>
    <row r="12578" spans="1:11" ht="15" customHeight="1" x14ac:dyDescent="0.25">
      <c r="A12578" s="24" t="s">
        <v>3955</v>
      </c>
      <c r="B12578" s="95" t="s">
        <v>3956</v>
      </c>
      <c r="C12578" s="95"/>
      <c r="D12578" s="96" t="s">
        <v>20</v>
      </c>
      <c r="E12578" s="96"/>
      <c r="F12578" s="24" t="s">
        <v>3903</v>
      </c>
      <c r="G12578" s="97">
        <v>4.4999999999999998E-2</v>
      </c>
      <c r="H12578" s="97"/>
      <c r="I12578" s="98">
        <v>19.37</v>
      </c>
      <c r="J12578" s="98"/>
      <c r="K12578" s="27">
        <f t="shared" si="97"/>
        <v>0.87</v>
      </c>
    </row>
    <row r="12579" spans="1:11" ht="21" customHeight="1" x14ac:dyDescent="0.25">
      <c r="A12579" s="24" t="s">
        <v>4050</v>
      </c>
      <c r="B12579" s="95" t="s">
        <v>4051</v>
      </c>
      <c r="C12579" s="95"/>
      <c r="D12579" s="96" t="s">
        <v>20</v>
      </c>
      <c r="E12579" s="96"/>
      <c r="F12579" s="24" t="s">
        <v>84</v>
      </c>
      <c r="G12579" s="97">
        <v>0.46875</v>
      </c>
      <c r="H12579" s="97"/>
      <c r="I12579" s="98">
        <v>3.9</v>
      </c>
      <c r="J12579" s="98"/>
      <c r="K12579" s="27">
        <f t="shared" si="97"/>
        <v>1.83</v>
      </c>
    </row>
    <row r="12580" spans="1:11" ht="21" customHeight="1" x14ac:dyDescent="0.25">
      <c r="A12580" s="24" t="s">
        <v>4058</v>
      </c>
      <c r="B12580" s="95" t="s">
        <v>4059</v>
      </c>
      <c r="C12580" s="95"/>
      <c r="D12580" s="96" t="s">
        <v>20</v>
      </c>
      <c r="E12580" s="96"/>
      <c r="F12580" s="24" t="s">
        <v>84</v>
      </c>
      <c r="G12580" s="97">
        <v>0.375</v>
      </c>
      <c r="H12580" s="97"/>
      <c r="I12580" s="98">
        <v>2.69</v>
      </c>
      <c r="J12580" s="98"/>
      <c r="K12580" s="27">
        <f t="shared" si="97"/>
        <v>1.01</v>
      </c>
    </row>
    <row r="12581" spans="1:11" ht="29.1" customHeight="1" x14ac:dyDescent="0.25">
      <c r="A12581" s="24" t="s">
        <v>4060</v>
      </c>
      <c r="B12581" s="95" t="s">
        <v>4061</v>
      </c>
      <c r="C12581" s="95"/>
      <c r="D12581" s="96" t="s">
        <v>20</v>
      </c>
      <c r="E12581" s="96"/>
      <c r="F12581" s="24" t="s">
        <v>16</v>
      </c>
      <c r="G12581" s="97">
        <v>1.07</v>
      </c>
      <c r="H12581" s="97"/>
      <c r="I12581" s="98">
        <v>23.81</v>
      </c>
      <c r="J12581" s="98"/>
      <c r="K12581" s="27">
        <f t="shared" si="97"/>
        <v>25.48</v>
      </c>
    </row>
    <row r="12582" spans="1:11" ht="15" customHeight="1" x14ac:dyDescent="0.25">
      <c r="A12582" s="9"/>
      <c r="B12582" s="9"/>
      <c r="C12582" s="9"/>
      <c r="D12582" s="9"/>
      <c r="E12582" s="9"/>
      <c r="F12582" s="9"/>
      <c r="G12582" s="91" t="s">
        <v>3906</v>
      </c>
      <c r="H12582" s="91"/>
      <c r="I12582" s="91"/>
      <c r="J12582" s="91"/>
      <c r="K12582" s="28">
        <f>SUM(K12576:K12581)</f>
        <v>124.74000000000001</v>
      </c>
    </row>
    <row r="12583" spans="1:11" ht="15" customHeight="1" x14ac:dyDescent="0.25">
      <c r="A12583" s="93" t="s">
        <v>3907</v>
      </c>
      <c r="B12583" s="93"/>
      <c r="C12583" s="93"/>
      <c r="D12583" s="94" t="s">
        <v>3</v>
      </c>
      <c r="E12583" s="94"/>
      <c r="F12583" s="23" t="s">
        <v>4</v>
      </c>
      <c r="G12583" s="94" t="s">
        <v>3894</v>
      </c>
      <c r="H12583" s="94"/>
      <c r="I12583" s="94" t="s">
        <v>3895</v>
      </c>
      <c r="J12583" s="94"/>
      <c r="K12583" s="23" t="s">
        <v>3896</v>
      </c>
    </row>
    <row r="12584" spans="1:11" ht="21" customHeight="1" x14ac:dyDescent="0.25">
      <c r="A12584" s="24" t="s">
        <v>3908</v>
      </c>
      <c r="B12584" s="95" t="s">
        <v>3909</v>
      </c>
      <c r="C12584" s="95"/>
      <c r="D12584" s="96" t="s">
        <v>20</v>
      </c>
      <c r="E12584" s="96"/>
      <c r="F12584" s="24" t="s">
        <v>2056</v>
      </c>
      <c r="G12584" s="97">
        <v>0.13009999999999999</v>
      </c>
      <c r="H12584" s="97"/>
      <c r="I12584" s="98">
        <v>32.24</v>
      </c>
      <c r="J12584" s="98"/>
      <c r="K12584" s="27">
        <f>ROUND(ROUND(G12584,8)*I12584,2)</f>
        <v>4.1900000000000004</v>
      </c>
    </row>
    <row r="12585" spans="1:11" ht="15" customHeight="1" x14ac:dyDescent="0.25">
      <c r="A12585" s="24" t="s">
        <v>3971</v>
      </c>
      <c r="B12585" s="95" t="s">
        <v>3972</v>
      </c>
      <c r="C12585" s="95"/>
      <c r="D12585" s="96" t="s">
        <v>20</v>
      </c>
      <c r="E12585" s="96"/>
      <c r="F12585" s="24" t="s">
        <v>2056</v>
      </c>
      <c r="G12585" s="97">
        <v>8.7400000000000005E-2</v>
      </c>
      <c r="H12585" s="97"/>
      <c r="I12585" s="98">
        <v>32.69</v>
      </c>
      <c r="J12585" s="98"/>
      <c r="K12585" s="27">
        <f>ROUND(ROUND(G12585,8)*I12585,2)</f>
        <v>2.86</v>
      </c>
    </row>
    <row r="12586" spans="1:11" ht="15" customHeight="1" x14ac:dyDescent="0.25">
      <c r="A12586" s="24" t="s">
        <v>3910</v>
      </c>
      <c r="B12586" s="95" t="s">
        <v>3911</v>
      </c>
      <c r="C12586" s="95"/>
      <c r="D12586" s="96" t="s">
        <v>20</v>
      </c>
      <c r="E12586" s="96"/>
      <c r="F12586" s="24" t="s">
        <v>2056</v>
      </c>
      <c r="G12586" s="97">
        <v>0.21759999999999999</v>
      </c>
      <c r="H12586" s="97"/>
      <c r="I12586" s="98">
        <v>24.94</v>
      </c>
      <c r="J12586" s="98"/>
      <c r="K12586" s="27">
        <f>ROUND(ROUND(G12586,8)*I12586,2)</f>
        <v>5.43</v>
      </c>
    </row>
    <row r="12587" spans="1:11" ht="18" customHeight="1" x14ac:dyDescent="0.25">
      <c r="A12587" s="9"/>
      <c r="B12587" s="9"/>
      <c r="C12587" s="9"/>
      <c r="D12587" s="9"/>
      <c r="E12587" s="9"/>
      <c r="F12587" s="9"/>
      <c r="G12587" s="91" t="s">
        <v>3912</v>
      </c>
      <c r="H12587" s="91"/>
      <c r="I12587" s="91"/>
      <c r="J12587" s="91"/>
      <c r="K12587" s="28">
        <f>SUM(K12584:K12586)</f>
        <v>12.48</v>
      </c>
    </row>
    <row r="12588" spans="1:11" ht="15" customHeight="1" x14ac:dyDescent="0.25">
      <c r="A12588" s="93" t="s">
        <v>3922</v>
      </c>
      <c r="B12588" s="93"/>
      <c r="C12588" s="93"/>
      <c r="D12588" s="94" t="s">
        <v>3</v>
      </c>
      <c r="E12588" s="94"/>
      <c r="F12588" s="23" t="s">
        <v>4</v>
      </c>
      <c r="G12588" s="94" t="s">
        <v>3894</v>
      </c>
      <c r="H12588" s="94"/>
      <c r="I12588" s="94" t="s">
        <v>3895</v>
      </c>
      <c r="J12588" s="94"/>
      <c r="K12588" s="23" t="s">
        <v>3896</v>
      </c>
    </row>
    <row r="12589" spans="1:11" ht="29.1" customHeight="1" x14ac:dyDescent="0.25">
      <c r="A12589" s="24" t="s">
        <v>4062</v>
      </c>
      <c r="B12589" s="95" t="s">
        <v>4063</v>
      </c>
      <c r="C12589" s="95"/>
      <c r="D12589" s="96" t="s">
        <v>20</v>
      </c>
      <c r="E12589" s="96"/>
      <c r="F12589" s="24" t="s">
        <v>3903</v>
      </c>
      <c r="G12589" s="97">
        <v>1.23E-2</v>
      </c>
      <c r="H12589" s="97"/>
      <c r="I12589" s="98">
        <v>23.44</v>
      </c>
      <c r="J12589" s="98"/>
      <c r="K12589" s="27">
        <f>ROUND(ROUND(G12589,8)*I12589,2)</f>
        <v>0.28999999999999998</v>
      </c>
    </row>
    <row r="12590" spans="1:11" ht="21" customHeight="1" x14ac:dyDescent="0.25">
      <c r="A12590" s="24" t="s">
        <v>4064</v>
      </c>
      <c r="B12590" s="95" t="s">
        <v>4065</v>
      </c>
      <c r="C12590" s="95"/>
      <c r="D12590" s="96" t="s">
        <v>4066</v>
      </c>
      <c r="E12590" s="96"/>
      <c r="F12590" s="24" t="s">
        <v>26</v>
      </c>
      <c r="G12590" s="97">
        <v>4</v>
      </c>
      <c r="H12590" s="97"/>
      <c r="I12590" s="98">
        <v>5.76</v>
      </c>
      <c r="J12590" s="98"/>
      <c r="K12590" s="27">
        <f>ROUND(ROUND(G12590,8)*I12590,2)</f>
        <v>23.04</v>
      </c>
    </row>
    <row r="12591" spans="1:11" ht="15" customHeight="1" x14ac:dyDescent="0.25">
      <c r="A12591" s="9"/>
      <c r="B12591" s="9"/>
      <c r="C12591" s="9"/>
      <c r="D12591" s="9"/>
      <c r="E12591" s="9"/>
      <c r="F12591" s="9"/>
      <c r="G12591" s="91" t="s">
        <v>3933</v>
      </c>
      <c r="H12591" s="91"/>
      <c r="I12591" s="91"/>
      <c r="J12591" s="91"/>
      <c r="K12591" s="28">
        <f>SUM(K12589:K12590)</f>
        <v>23.33</v>
      </c>
    </row>
    <row r="12592" spans="1:11" ht="15" customHeight="1" x14ac:dyDescent="0.25">
      <c r="A12592" s="9"/>
      <c r="B12592" s="9"/>
      <c r="C12592" s="9"/>
      <c r="D12592" s="9"/>
      <c r="E12592" s="9"/>
      <c r="F12592" s="9"/>
      <c r="G12592" s="92" t="s">
        <v>3913</v>
      </c>
      <c r="H12592" s="92"/>
      <c r="I12592" s="92"/>
      <c r="J12592" s="92"/>
      <c r="K12592" s="29">
        <f>ROUND(SUM(K12582,K12587,K12591),2)</f>
        <v>160.55000000000001</v>
      </c>
    </row>
    <row r="12593" spans="1:11" ht="9.9499999999999993" customHeight="1" x14ac:dyDescent="0.25">
      <c r="A12593" s="9"/>
      <c r="B12593" s="9"/>
      <c r="C12593" s="9"/>
      <c r="D12593" s="9"/>
      <c r="E12593" s="9"/>
      <c r="F12593" s="9"/>
      <c r="G12593" s="100"/>
      <c r="H12593" s="100"/>
      <c r="I12593" s="100"/>
      <c r="J12593" s="100"/>
      <c r="K12593" s="100"/>
    </row>
    <row r="12594" spans="1:11" ht="20.100000000000001" customHeight="1" x14ac:dyDescent="0.25">
      <c r="A12594" s="99" t="s">
        <v>3084</v>
      </c>
      <c r="B12594" s="99"/>
      <c r="C12594" s="99"/>
      <c r="D12594" s="99"/>
      <c r="E12594" s="99"/>
      <c r="F12594" s="99"/>
      <c r="G12594" s="99"/>
      <c r="H12594" s="99"/>
      <c r="I12594" s="99"/>
      <c r="J12594" s="99"/>
      <c r="K12594" s="99"/>
    </row>
    <row r="12595" spans="1:11" ht="15" customHeight="1" x14ac:dyDescent="0.25">
      <c r="A12595" s="93" t="s">
        <v>3893</v>
      </c>
      <c r="B12595" s="93"/>
      <c r="C12595" s="93"/>
      <c r="D12595" s="94" t="s">
        <v>3</v>
      </c>
      <c r="E12595" s="94"/>
      <c r="F12595" s="23" t="s">
        <v>4</v>
      </c>
      <c r="G12595" s="94" t="s">
        <v>3894</v>
      </c>
      <c r="H12595" s="94"/>
      <c r="I12595" s="94" t="s">
        <v>3895</v>
      </c>
      <c r="J12595" s="94"/>
      <c r="K12595" s="23" t="s">
        <v>3896</v>
      </c>
    </row>
    <row r="12596" spans="1:11" ht="45.95" customHeight="1" x14ac:dyDescent="0.25">
      <c r="A12596" s="24" t="s">
        <v>4073</v>
      </c>
      <c r="B12596" s="95" t="s">
        <v>4074</v>
      </c>
      <c r="C12596" s="95"/>
      <c r="D12596" s="96" t="s">
        <v>20</v>
      </c>
      <c r="E12596" s="96"/>
      <c r="F12596" s="24" t="s">
        <v>26</v>
      </c>
      <c r="G12596" s="97">
        <v>1</v>
      </c>
      <c r="H12596" s="97"/>
      <c r="I12596" s="98">
        <v>1235.9100000000001</v>
      </c>
      <c r="J12596" s="98"/>
      <c r="K12596" s="27">
        <f>TRUNC(TRUNC(G12596,8)*I12596,2)</f>
        <v>1235.9100000000001</v>
      </c>
    </row>
    <row r="12597" spans="1:11" ht="21" customHeight="1" x14ac:dyDescent="0.25">
      <c r="A12597" s="24" t="s">
        <v>4075</v>
      </c>
      <c r="B12597" s="95" t="s">
        <v>4076</v>
      </c>
      <c r="C12597" s="95"/>
      <c r="D12597" s="96" t="s">
        <v>20</v>
      </c>
      <c r="E12597" s="96"/>
      <c r="F12597" s="24" t="s">
        <v>34</v>
      </c>
      <c r="G12597" s="97">
        <v>1.1999999999999999E-3</v>
      </c>
      <c r="H12597" s="97"/>
      <c r="I12597" s="98">
        <v>205.09</v>
      </c>
      <c r="J12597" s="98"/>
      <c r="K12597" s="27">
        <f>TRUNC(TRUNC(G12597,8)*I12597,2)</f>
        <v>0.24</v>
      </c>
    </row>
    <row r="12598" spans="1:11" ht="15" customHeight="1" x14ac:dyDescent="0.25">
      <c r="A12598" s="9"/>
      <c r="B12598" s="9"/>
      <c r="C12598" s="9"/>
      <c r="D12598" s="9"/>
      <c r="E12598" s="9"/>
      <c r="F12598" s="9"/>
      <c r="G12598" s="91" t="s">
        <v>3906</v>
      </c>
      <c r="H12598" s="91"/>
      <c r="I12598" s="91"/>
      <c r="J12598" s="91"/>
      <c r="K12598" s="28">
        <f>SUM(K12596:K12597)</f>
        <v>1236.1500000000001</v>
      </c>
    </row>
    <row r="12599" spans="1:11" ht="15" customHeight="1" x14ac:dyDescent="0.25">
      <c r="A12599" s="93" t="s">
        <v>3907</v>
      </c>
      <c r="B12599" s="93"/>
      <c r="C12599" s="93"/>
      <c r="D12599" s="94" t="s">
        <v>3</v>
      </c>
      <c r="E12599" s="94"/>
      <c r="F12599" s="23" t="s">
        <v>4</v>
      </c>
      <c r="G12599" s="94" t="s">
        <v>3894</v>
      </c>
      <c r="H12599" s="94"/>
      <c r="I12599" s="94" t="s">
        <v>3895</v>
      </c>
      <c r="J12599" s="94"/>
      <c r="K12599" s="23" t="s">
        <v>3896</v>
      </c>
    </row>
    <row r="12600" spans="1:11" ht="15" customHeight="1" x14ac:dyDescent="0.25">
      <c r="A12600" s="24" t="s">
        <v>3971</v>
      </c>
      <c r="B12600" s="95" t="s">
        <v>3972</v>
      </c>
      <c r="C12600" s="95"/>
      <c r="D12600" s="96" t="s">
        <v>20</v>
      </c>
      <c r="E12600" s="96"/>
      <c r="F12600" s="24" t="s">
        <v>2056</v>
      </c>
      <c r="G12600" s="97">
        <v>0.86809999999999998</v>
      </c>
      <c r="H12600" s="97"/>
      <c r="I12600" s="98">
        <v>32.69</v>
      </c>
      <c r="J12600" s="98"/>
      <c r="K12600" s="27">
        <f>TRUNC(TRUNC(G12600,8)*I12600,2)</f>
        <v>28.37</v>
      </c>
    </row>
    <row r="12601" spans="1:11" ht="15" customHeight="1" x14ac:dyDescent="0.25">
      <c r="A12601" s="24" t="s">
        <v>3910</v>
      </c>
      <c r="B12601" s="95" t="s">
        <v>3911</v>
      </c>
      <c r="C12601" s="95"/>
      <c r="D12601" s="96" t="s">
        <v>20</v>
      </c>
      <c r="E12601" s="96"/>
      <c r="F12601" s="24" t="s">
        <v>2056</v>
      </c>
      <c r="G12601" s="97">
        <v>0.57869999999999999</v>
      </c>
      <c r="H12601" s="97"/>
      <c r="I12601" s="98">
        <v>24.94</v>
      </c>
      <c r="J12601" s="98"/>
      <c r="K12601" s="27">
        <f>TRUNC(TRUNC(G12601,8)*I12601,2)</f>
        <v>14.43</v>
      </c>
    </row>
    <row r="12602" spans="1:11" ht="18" customHeight="1" x14ac:dyDescent="0.25">
      <c r="A12602" s="9"/>
      <c r="B12602" s="9"/>
      <c r="C12602" s="9"/>
      <c r="D12602" s="9"/>
      <c r="E12602" s="9"/>
      <c r="F12602" s="9"/>
      <c r="G12602" s="91" t="s">
        <v>3912</v>
      </c>
      <c r="H12602" s="91"/>
      <c r="I12602" s="91"/>
      <c r="J12602" s="91"/>
      <c r="K12602" s="28">
        <f>SUM(K12600:K12601)</f>
        <v>42.8</v>
      </c>
    </row>
    <row r="12603" spans="1:11" ht="15" customHeight="1" x14ac:dyDescent="0.25">
      <c r="A12603" s="93" t="s">
        <v>3922</v>
      </c>
      <c r="B12603" s="93"/>
      <c r="C12603" s="93"/>
      <c r="D12603" s="94" t="s">
        <v>3</v>
      </c>
      <c r="E12603" s="94"/>
      <c r="F12603" s="23" t="s">
        <v>4</v>
      </c>
      <c r="G12603" s="94" t="s">
        <v>3894</v>
      </c>
      <c r="H12603" s="94"/>
      <c r="I12603" s="94" t="s">
        <v>3895</v>
      </c>
      <c r="J12603" s="94"/>
      <c r="K12603" s="23" t="s">
        <v>3896</v>
      </c>
    </row>
    <row r="12604" spans="1:11" ht="29.1" customHeight="1" x14ac:dyDescent="0.25">
      <c r="A12604" s="24" t="s">
        <v>4077</v>
      </c>
      <c r="B12604" s="95" t="s">
        <v>4078</v>
      </c>
      <c r="C12604" s="95"/>
      <c r="D12604" s="96" t="s">
        <v>20</v>
      </c>
      <c r="E12604" s="96"/>
      <c r="F12604" s="24" t="s">
        <v>34</v>
      </c>
      <c r="G12604" s="97">
        <v>2.2200000000000001E-2</v>
      </c>
      <c r="H12604" s="97"/>
      <c r="I12604" s="98">
        <v>924.6</v>
      </c>
      <c r="J12604" s="98"/>
      <c r="K12604" s="27">
        <f>TRUNC(TRUNC(G12604,8)*I12604,2)</f>
        <v>20.52</v>
      </c>
    </row>
    <row r="12605" spans="1:11" ht="15" customHeight="1" x14ac:dyDescent="0.25">
      <c r="A12605" s="9"/>
      <c r="B12605" s="9"/>
      <c r="C12605" s="9"/>
      <c r="D12605" s="9"/>
      <c r="E12605" s="9"/>
      <c r="F12605" s="9"/>
      <c r="G12605" s="91" t="s">
        <v>3933</v>
      </c>
      <c r="H12605" s="91"/>
      <c r="I12605" s="91"/>
      <c r="J12605" s="91"/>
      <c r="K12605" s="28">
        <f>SUM(K12604:K12604)</f>
        <v>20.52</v>
      </c>
    </row>
    <row r="12606" spans="1:11" ht="15" customHeight="1" x14ac:dyDescent="0.25">
      <c r="A12606" s="9"/>
      <c r="B12606" s="9"/>
      <c r="C12606" s="9"/>
      <c r="D12606" s="9"/>
      <c r="E12606" s="9"/>
      <c r="F12606" s="9"/>
      <c r="G12606" s="92" t="s">
        <v>3913</v>
      </c>
      <c r="H12606" s="92"/>
      <c r="I12606" s="92"/>
      <c r="J12606" s="92"/>
      <c r="K12606" s="29">
        <f>ROUND(SUM(K12598,K12602,K12605),2)</f>
        <v>1299.47</v>
      </c>
    </row>
    <row r="12607" spans="1:11" ht="9.9499999999999993" customHeight="1" x14ac:dyDescent="0.25">
      <c r="A12607" s="9"/>
      <c r="B12607" s="9"/>
      <c r="C12607" s="9"/>
      <c r="D12607" s="9"/>
      <c r="E12607" s="9"/>
      <c r="F12607" s="9"/>
      <c r="G12607" s="100"/>
      <c r="H12607" s="100"/>
      <c r="I12607" s="100"/>
      <c r="J12607" s="100"/>
      <c r="K12607" s="100"/>
    </row>
    <row r="12608" spans="1:11" ht="20.100000000000001" customHeight="1" x14ac:dyDescent="0.25">
      <c r="A12608" s="99" t="s">
        <v>3085</v>
      </c>
      <c r="B12608" s="99"/>
      <c r="C12608" s="99"/>
      <c r="D12608" s="99"/>
      <c r="E12608" s="99"/>
      <c r="F12608" s="99"/>
      <c r="G12608" s="99"/>
      <c r="H12608" s="99"/>
      <c r="I12608" s="99"/>
      <c r="J12608" s="99"/>
      <c r="K12608" s="99"/>
    </row>
    <row r="12609" spans="1:11" ht="15" customHeight="1" x14ac:dyDescent="0.25">
      <c r="A12609" s="93" t="s">
        <v>3893</v>
      </c>
      <c r="B12609" s="93"/>
      <c r="C12609" s="93"/>
      <c r="D12609" s="94" t="s">
        <v>3</v>
      </c>
      <c r="E12609" s="94"/>
      <c r="F12609" s="23" t="s">
        <v>4</v>
      </c>
      <c r="G12609" s="94" t="s">
        <v>3894</v>
      </c>
      <c r="H12609" s="94"/>
      <c r="I12609" s="94" t="s">
        <v>3895</v>
      </c>
      <c r="J12609" s="94"/>
      <c r="K12609" s="23" t="s">
        <v>3896</v>
      </c>
    </row>
    <row r="12610" spans="1:11" ht="15" customHeight="1" x14ac:dyDescent="0.25">
      <c r="A12610" s="24" t="s">
        <v>4067</v>
      </c>
      <c r="B12610" s="95" t="s">
        <v>4068</v>
      </c>
      <c r="C12610" s="95"/>
      <c r="D12610" s="96" t="s">
        <v>20</v>
      </c>
      <c r="E12610" s="96"/>
      <c r="F12610" s="24" t="s">
        <v>3903</v>
      </c>
      <c r="G12610" s="97">
        <v>8.6199999999999992</v>
      </c>
      <c r="H12610" s="97"/>
      <c r="I12610" s="98">
        <v>1.1299999999999999</v>
      </c>
      <c r="J12610" s="98"/>
      <c r="K12610" s="27">
        <f>TRUNC(TRUNC(G12610,8)*I12610,2)</f>
        <v>9.74</v>
      </c>
    </row>
    <row r="12611" spans="1:11" ht="29.1" customHeight="1" x14ac:dyDescent="0.25">
      <c r="A12611" s="24" t="s">
        <v>4069</v>
      </c>
      <c r="B12611" s="95" t="s">
        <v>4070</v>
      </c>
      <c r="C12611" s="95"/>
      <c r="D12611" s="96" t="s">
        <v>20</v>
      </c>
      <c r="E12611" s="96"/>
      <c r="F12611" s="24" t="s">
        <v>26</v>
      </c>
      <c r="G12611" s="97">
        <v>6.4375</v>
      </c>
      <c r="H12611" s="97"/>
      <c r="I12611" s="98">
        <v>17.63</v>
      </c>
      <c r="J12611" s="98"/>
      <c r="K12611" s="27">
        <f>TRUNC(TRUNC(G12611,8)*I12611,2)</f>
        <v>113.49</v>
      </c>
    </row>
    <row r="12612" spans="1:11" ht="15" customHeight="1" x14ac:dyDescent="0.25">
      <c r="A12612" s="24" t="s">
        <v>4071</v>
      </c>
      <c r="B12612" s="95" t="s">
        <v>4072</v>
      </c>
      <c r="C12612" s="95"/>
      <c r="D12612" s="96" t="s">
        <v>20</v>
      </c>
      <c r="E12612" s="96"/>
      <c r="F12612" s="24" t="s">
        <v>3903</v>
      </c>
      <c r="G12612" s="97">
        <v>0.24</v>
      </c>
      <c r="H12612" s="97"/>
      <c r="I12612" s="98">
        <v>3.58</v>
      </c>
      <c r="J12612" s="98"/>
      <c r="K12612" s="27">
        <f>TRUNC(TRUNC(G12612,8)*I12612,2)</f>
        <v>0.85</v>
      </c>
    </row>
    <row r="12613" spans="1:11" ht="15" customHeight="1" x14ac:dyDescent="0.25">
      <c r="A12613" s="9"/>
      <c r="B12613" s="9"/>
      <c r="C12613" s="9"/>
      <c r="D12613" s="9"/>
      <c r="E12613" s="9"/>
      <c r="F12613" s="9"/>
      <c r="G12613" s="91" t="s">
        <v>3906</v>
      </c>
      <c r="H12613" s="91"/>
      <c r="I12613" s="91"/>
      <c r="J12613" s="91"/>
      <c r="K12613" s="28">
        <f>SUM(K12610:K12612)</f>
        <v>124.07999999999998</v>
      </c>
    </row>
    <row r="12614" spans="1:11" ht="15" customHeight="1" x14ac:dyDescent="0.25">
      <c r="A12614" s="93" t="s">
        <v>3907</v>
      </c>
      <c r="B12614" s="93"/>
      <c r="C12614" s="93"/>
      <c r="D12614" s="94" t="s">
        <v>3</v>
      </c>
      <c r="E12614" s="94"/>
      <c r="F12614" s="23" t="s">
        <v>4</v>
      </c>
      <c r="G12614" s="94" t="s">
        <v>3894</v>
      </c>
      <c r="H12614" s="94"/>
      <c r="I12614" s="94" t="s">
        <v>3895</v>
      </c>
      <c r="J12614" s="94"/>
      <c r="K12614" s="23" t="s">
        <v>3896</v>
      </c>
    </row>
    <row r="12615" spans="1:11" ht="15" customHeight="1" x14ac:dyDescent="0.25">
      <c r="A12615" s="24" t="s">
        <v>3971</v>
      </c>
      <c r="B12615" s="95" t="s">
        <v>3972</v>
      </c>
      <c r="C12615" s="95"/>
      <c r="D12615" s="96" t="s">
        <v>20</v>
      </c>
      <c r="E12615" s="96"/>
      <c r="F12615" s="24" t="s">
        <v>2056</v>
      </c>
      <c r="G12615" s="97">
        <v>0.63900000000000001</v>
      </c>
      <c r="H12615" s="97"/>
      <c r="I12615" s="98">
        <v>32.69</v>
      </c>
      <c r="J12615" s="98"/>
      <c r="K12615" s="27">
        <f>TRUNC(TRUNC(G12615,8)*I12615,2)</f>
        <v>20.88</v>
      </c>
    </row>
    <row r="12616" spans="1:11" ht="15" customHeight="1" x14ac:dyDescent="0.25">
      <c r="A12616" s="24" t="s">
        <v>3910</v>
      </c>
      <c r="B12616" s="95" t="s">
        <v>3911</v>
      </c>
      <c r="C12616" s="95"/>
      <c r="D12616" s="96" t="s">
        <v>20</v>
      </c>
      <c r="E12616" s="96"/>
      <c r="F12616" s="24" t="s">
        <v>2056</v>
      </c>
      <c r="G12616" s="97">
        <v>1.2789999999999999</v>
      </c>
      <c r="H12616" s="97"/>
      <c r="I12616" s="98">
        <v>24.94</v>
      </c>
      <c r="J12616" s="98"/>
      <c r="K12616" s="27">
        <f>TRUNC(TRUNC(G12616,8)*I12616,2)</f>
        <v>31.89</v>
      </c>
    </row>
    <row r="12617" spans="1:11" ht="18" customHeight="1" x14ac:dyDescent="0.25">
      <c r="A12617" s="9"/>
      <c r="B12617" s="9"/>
      <c r="C12617" s="9"/>
      <c r="D12617" s="9"/>
      <c r="E12617" s="9"/>
      <c r="F12617" s="9"/>
      <c r="G12617" s="91" t="s">
        <v>3912</v>
      </c>
      <c r="H12617" s="91"/>
      <c r="I12617" s="91"/>
      <c r="J12617" s="91"/>
      <c r="K12617" s="28">
        <f>SUM(K12615:K12616)</f>
        <v>52.769999999999996</v>
      </c>
    </row>
    <row r="12618" spans="1:11" ht="15" customHeight="1" x14ac:dyDescent="0.25">
      <c r="A12618" s="9"/>
      <c r="B12618" s="9"/>
      <c r="C12618" s="9"/>
      <c r="D12618" s="9"/>
      <c r="E12618" s="9"/>
      <c r="F12618" s="9"/>
      <c r="G12618" s="92" t="s">
        <v>3913</v>
      </c>
      <c r="H12618" s="92"/>
      <c r="I12618" s="92"/>
      <c r="J12618" s="92"/>
      <c r="K12618" s="29">
        <f>ROUND(SUM(K12613,K12617),2)</f>
        <v>176.85</v>
      </c>
    </row>
    <row r="12619" spans="1:11" ht="9.9499999999999993" customHeight="1" x14ac:dyDescent="0.25">
      <c r="A12619" s="9"/>
      <c r="B12619" s="9"/>
      <c r="C12619" s="9"/>
      <c r="D12619" s="9"/>
      <c r="E12619" s="9"/>
      <c r="F12619" s="9"/>
      <c r="G12619" s="100"/>
      <c r="H12619" s="100"/>
      <c r="I12619" s="100"/>
      <c r="J12619" s="100"/>
      <c r="K12619" s="100"/>
    </row>
    <row r="12620" spans="1:11" ht="20.100000000000001" customHeight="1" x14ac:dyDescent="0.25">
      <c r="A12620" s="99" t="s">
        <v>3086</v>
      </c>
      <c r="B12620" s="99"/>
      <c r="C12620" s="99"/>
      <c r="D12620" s="99"/>
      <c r="E12620" s="99"/>
      <c r="F12620" s="99"/>
      <c r="G12620" s="99"/>
      <c r="H12620" s="99"/>
      <c r="I12620" s="99"/>
      <c r="J12620" s="99"/>
      <c r="K12620" s="99"/>
    </row>
    <row r="12621" spans="1:11" ht="20.100000000000001" customHeight="1" x14ac:dyDescent="0.25">
      <c r="A12621" s="106" t="s">
        <v>4010</v>
      </c>
      <c r="B12621" s="106"/>
      <c r="C12621" s="106"/>
      <c r="D12621" s="106"/>
      <c r="E12621" s="106"/>
      <c r="F12621" s="2" t="s">
        <v>4</v>
      </c>
      <c r="G12621" s="87" t="s">
        <v>4001</v>
      </c>
      <c r="H12621" s="87"/>
      <c r="I12621" s="87" t="s">
        <v>3895</v>
      </c>
      <c r="J12621" s="87"/>
      <c r="K12621" s="2" t="s">
        <v>4011</v>
      </c>
    </row>
    <row r="12622" spans="1:11" ht="15" customHeight="1" x14ac:dyDescent="0.25">
      <c r="A12622" s="6" t="s">
        <v>4079</v>
      </c>
      <c r="B12622" s="104" t="s">
        <v>4080</v>
      </c>
      <c r="C12622" s="104"/>
      <c r="D12622" s="104"/>
      <c r="E12622" s="104"/>
      <c r="F12622" s="6" t="s">
        <v>77</v>
      </c>
      <c r="G12622" s="113">
        <v>1.7700000000000001E-3</v>
      </c>
      <c r="H12622" s="113"/>
      <c r="I12622" s="105">
        <v>33.79</v>
      </c>
      <c r="J12622" s="105"/>
      <c r="K12622" s="33">
        <f>ROUND(ROUND(G12622,5)*I12622,4)</f>
        <v>5.9799999999999999E-2</v>
      </c>
    </row>
    <row r="12623" spans="1:11" ht="15" customHeight="1" x14ac:dyDescent="0.25">
      <c r="A12623" s="6" t="s">
        <v>4081</v>
      </c>
      <c r="B12623" s="104" t="s">
        <v>4082</v>
      </c>
      <c r="C12623" s="104"/>
      <c r="D12623" s="104"/>
      <c r="E12623" s="104"/>
      <c r="F12623" s="6" t="s">
        <v>77</v>
      </c>
      <c r="G12623" s="113">
        <v>3.9300000000000003E-3</v>
      </c>
      <c r="H12623" s="113"/>
      <c r="I12623" s="105">
        <v>448.02</v>
      </c>
      <c r="J12623" s="105"/>
      <c r="K12623" s="33">
        <f>ROUND(ROUND(G12623,5)*I12623,4)</f>
        <v>1.7606999999999999</v>
      </c>
    </row>
    <row r="12624" spans="1:11" ht="15" customHeight="1" x14ac:dyDescent="0.25">
      <c r="A12624" s="6" t="s">
        <v>4083</v>
      </c>
      <c r="B12624" s="104" t="s">
        <v>4084</v>
      </c>
      <c r="C12624" s="104"/>
      <c r="D12624" s="104"/>
      <c r="E12624" s="104"/>
      <c r="F12624" s="6" t="s">
        <v>77</v>
      </c>
      <c r="G12624" s="113">
        <v>7.0800000000000004E-3</v>
      </c>
      <c r="H12624" s="113"/>
      <c r="I12624" s="105">
        <v>46.06</v>
      </c>
      <c r="J12624" s="105"/>
      <c r="K12624" s="33">
        <f>ROUND(ROUND(G12624,5)*I12624,4)</f>
        <v>0.3261</v>
      </c>
    </row>
    <row r="12625" spans="1:11" ht="15" customHeight="1" x14ac:dyDescent="0.25">
      <c r="A12625" s="6" t="s">
        <v>4085</v>
      </c>
      <c r="B12625" s="104" t="s">
        <v>4086</v>
      </c>
      <c r="C12625" s="104"/>
      <c r="D12625" s="104"/>
      <c r="E12625" s="104"/>
      <c r="F12625" s="6" t="s">
        <v>103</v>
      </c>
      <c r="G12625" s="113">
        <v>1</v>
      </c>
      <c r="H12625" s="113"/>
      <c r="I12625" s="105">
        <v>16.98</v>
      </c>
      <c r="J12625" s="105"/>
      <c r="K12625" s="33">
        <f>ROUND(ROUND(G12625,5)*I12625,4)</f>
        <v>16.98</v>
      </c>
    </row>
    <row r="12626" spans="1:11" ht="15" customHeight="1" x14ac:dyDescent="0.25">
      <c r="A12626" s="1"/>
      <c r="B12626" s="1"/>
      <c r="C12626" s="1"/>
      <c r="D12626" s="1"/>
      <c r="E12626" s="1"/>
      <c r="F12626" s="1"/>
      <c r="G12626" s="85" t="s">
        <v>4014</v>
      </c>
      <c r="H12626" s="85"/>
      <c r="I12626" s="85"/>
      <c r="J12626" s="85"/>
      <c r="K12626" s="34">
        <f>SUM(K12622:K12625)</f>
        <v>19.1266</v>
      </c>
    </row>
    <row r="12627" spans="1:11" ht="15" customHeight="1" x14ac:dyDescent="0.25">
      <c r="A12627" s="106" t="s">
        <v>4015</v>
      </c>
      <c r="B12627" s="106"/>
      <c r="C12627" s="106"/>
      <c r="D12627" s="23" t="s">
        <v>4016</v>
      </c>
      <c r="E12627" s="94" t="s">
        <v>4017</v>
      </c>
      <c r="F12627" s="94"/>
      <c r="G12627" s="94" t="s">
        <v>4001</v>
      </c>
      <c r="H12627" s="94"/>
      <c r="I12627" s="94" t="s">
        <v>3895</v>
      </c>
      <c r="J12627" s="94"/>
      <c r="K12627" s="23" t="s">
        <v>4011</v>
      </c>
    </row>
    <row r="12628" spans="1:11" ht="27.95" customHeight="1" x14ac:dyDescent="0.25">
      <c r="A12628" s="38" t="s">
        <v>4085</v>
      </c>
      <c r="B12628" s="109" t="s">
        <v>4087</v>
      </c>
      <c r="C12628" s="109"/>
      <c r="D12628" s="38" t="s">
        <v>4019</v>
      </c>
      <c r="E12628" s="110" t="s">
        <v>4088</v>
      </c>
      <c r="F12628" s="110"/>
      <c r="G12628" s="111">
        <v>1.9630000000000002E-2</v>
      </c>
      <c r="H12628" s="111"/>
      <c r="I12628" s="112">
        <v>33.64</v>
      </c>
      <c r="J12628" s="112"/>
      <c r="K12628" s="41">
        <f>ROUND(ROUND(G12628,5)*I12628,4)</f>
        <v>0.66039999999999999</v>
      </c>
    </row>
    <row r="12629" spans="1:11" ht="15" customHeight="1" x14ac:dyDescent="0.25">
      <c r="A12629" s="1"/>
      <c r="B12629" s="1"/>
      <c r="C12629" s="1"/>
      <c r="D12629" s="1"/>
      <c r="E12629" s="1"/>
      <c r="F12629" s="1"/>
      <c r="G12629" s="85" t="s">
        <v>4021</v>
      </c>
      <c r="H12629" s="85"/>
      <c r="I12629" s="85"/>
      <c r="J12629" s="85"/>
      <c r="K12629" s="33">
        <f>SUM(K12628:K12628)</f>
        <v>0.66039999999999999</v>
      </c>
    </row>
    <row r="12630" spans="1:11" ht="12.95" customHeight="1" x14ac:dyDescent="0.25">
      <c r="A12630" s="106" t="s">
        <v>4022</v>
      </c>
      <c r="B12630" s="106"/>
      <c r="C12630" s="94" t="s">
        <v>4023</v>
      </c>
      <c r="D12630" s="94" t="s">
        <v>5</v>
      </c>
      <c r="E12630" s="94" t="s">
        <v>4024</v>
      </c>
      <c r="F12630" s="94"/>
      <c r="G12630" s="94" t="s">
        <v>4025</v>
      </c>
      <c r="H12630" s="94"/>
      <c r="I12630" s="94" t="s">
        <v>2086</v>
      </c>
      <c r="J12630" s="94"/>
      <c r="K12630" s="94" t="s">
        <v>4011</v>
      </c>
    </row>
    <row r="12631" spans="1:11" ht="12" customHeight="1" x14ac:dyDescent="0.25">
      <c r="A12631" s="106"/>
      <c r="B12631" s="106"/>
      <c r="C12631" s="94"/>
      <c r="D12631" s="94"/>
      <c r="E12631" s="23" t="s">
        <v>2092</v>
      </c>
      <c r="F12631" s="23" t="s">
        <v>4026</v>
      </c>
      <c r="G12631" s="23" t="s">
        <v>2092</v>
      </c>
      <c r="H12631" s="23" t="s">
        <v>4026</v>
      </c>
      <c r="I12631" s="23" t="s">
        <v>2092</v>
      </c>
      <c r="J12631" s="23" t="s">
        <v>4026</v>
      </c>
      <c r="K12631" s="94"/>
    </row>
    <row r="12632" spans="1:11" ht="27.95" customHeight="1" x14ac:dyDescent="0.25">
      <c r="A12632" s="38" t="s">
        <v>4085</v>
      </c>
      <c r="B12632" s="39" t="s">
        <v>4087</v>
      </c>
      <c r="C12632" s="38" t="s">
        <v>4027</v>
      </c>
      <c r="D12632" s="40">
        <v>1.9630000000000002E-2</v>
      </c>
      <c r="E12632" s="42">
        <v>0</v>
      </c>
      <c r="F12632" s="43">
        <v>1.1100000000000001</v>
      </c>
      <c r="G12632" s="42">
        <v>0</v>
      </c>
      <c r="H12632" s="43">
        <v>0.88</v>
      </c>
      <c r="I12632" s="42">
        <v>0</v>
      </c>
      <c r="J12632" s="43">
        <v>0.72</v>
      </c>
      <c r="K12632" s="41">
        <f>ROUND(D12632*(ROUND(E12632*F12632,4)+ROUND(G12632*H12632,4)+ROUND(I12632*J12632,4)),4)</f>
        <v>0</v>
      </c>
    </row>
    <row r="12633" spans="1:11" ht="15" customHeight="1" x14ac:dyDescent="0.25">
      <c r="A12633" s="1"/>
      <c r="B12633" s="1"/>
      <c r="C12633" s="1"/>
      <c r="D12633" s="1"/>
      <c r="E12633" s="1"/>
      <c r="F12633" s="1"/>
      <c r="G12633" s="85" t="s">
        <v>4028</v>
      </c>
      <c r="H12633" s="85"/>
      <c r="I12633" s="85"/>
      <c r="J12633" s="85"/>
      <c r="K12633" s="33">
        <f>SUM(K12631:K12632)</f>
        <v>0</v>
      </c>
    </row>
    <row r="12634" spans="1:11" ht="15" customHeight="1" x14ac:dyDescent="0.25">
      <c r="A12634" s="9"/>
      <c r="B12634" s="9"/>
      <c r="C12634" s="9"/>
      <c r="D12634" s="9"/>
      <c r="E12634" s="9"/>
      <c r="F12634" s="9"/>
      <c r="G12634" s="92" t="s">
        <v>4029</v>
      </c>
      <c r="H12634" s="92"/>
      <c r="I12634" s="92"/>
      <c r="J12634" s="92"/>
      <c r="K12634" s="33">
        <f>SUM(K12626,K12629,K12633)</f>
        <v>19.786999999999999</v>
      </c>
    </row>
    <row r="12635" spans="1:11" ht="15" customHeight="1" x14ac:dyDescent="0.25">
      <c r="A12635" s="9"/>
      <c r="B12635" s="9"/>
      <c r="C12635" s="9"/>
      <c r="D12635" s="9"/>
      <c r="E12635" s="9"/>
      <c r="F12635" s="9"/>
      <c r="G12635" s="92" t="s">
        <v>3913</v>
      </c>
      <c r="H12635" s="92"/>
      <c r="I12635" s="92"/>
      <c r="J12635" s="92"/>
      <c r="K12635" s="29">
        <f>ROUND(SUM(K12634),2)</f>
        <v>19.79</v>
      </c>
    </row>
    <row r="12636" spans="1:11" ht="9.9499999999999993" customHeight="1" x14ac:dyDescent="0.25">
      <c r="A12636" s="9"/>
      <c r="B12636" s="9"/>
      <c r="C12636" s="9"/>
      <c r="D12636" s="9"/>
      <c r="E12636" s="9"/>
      <c r="F12636" s="9"/>
      <c r="G12636" s="100"/>
      <c r="H12636" s="100"/>
      <c r="I12636" s="100"/>
      <c r="J12636" s="100"/>
      <c r="K12636" s="100"/>
    </row>
    <row r="12637" spans="1:11" ht="20.100000000000001" customHeight="1" x14ac:dyDescent="0.25">
      <c r="A12637" s="99" t="s">
        <v>3087</v>
      </c>
      <c r="B12637" s="99"/>
      <c r="C12637" s="99"/>
      <c r="D12637" s="99"/>
      <c r="E12637" s="99"/>
      <c r="F12637" s="99"/>
      <c r="G12637" s="99"/>
      <c r="H12637" s="99"/>
      <c r="I12637" s="99"/>
      <c r="J12637" s="99"/>
      <c r="K12637" s="99"/>
    </row>
    <row r="12638" spans="1:11" ht="15" customHeight="1" x14ac:dyDescent="0.25">
      <c r="A12638" s="93" t="s">
        <v>3893</v>
      </c>
      <c r="B12638" s="93"/>
      <c r="C12638" s="93"/>
      <c r="D12638" s="94" t="s">
        <v>3</v>
      </c>
      <c r="E12638" s="94"/>
      <c r="F12638" s="23" t="s">
        <v>4</v>
      </c>
      <c r="G12638" s="94" t="s">
        <v>3894</v>
      </c>
      <c r="H12638" s="94"/>
      <c r="I12638" s="94" t="s">
        <v>3895</v>
      </c>
      <c r="J12638" s="94"/>
      <c r="K12638" s="23" t="s">
        <v>3896</v>
      </c>
    </row>
    <row r="12639" spans="1:11" ht="15" customHeight="1" x14ac:dyDescent="0.25">
      <c r="A12639" s="24" t="s">
        <v>4089</v>
      </c>
      <c r="B12639" s="95" t="s">
        <v>4090</v>
      </c>
      <c r="C12639" s="95"/>
      <c r="D12639" s="96" t="s">
        <v>20</v>
      </c>
      <c r="E12639" s="96"/>
      <c r="F12639" s="24" t="s">
        <v>16</v>
      </c>
      <c r="G12639" s="97">
        <v>1</v>
      </c>
      <c r="H12639" s="97"/>
      <c r="I12639" s="98">
        <v>12.85</v>
      </c>
      <c r="J12639" s="98"/>
      <c r="K12639" s="27">
        <f>TRUNC(TRUNC(G12639,8)*I12639,2)</f>
        <v>12.85</v>
      </c>
    </row>
    <row r="12640" spans="1:11" ht="15" customHeight="1" x14ac:dyDescent="0.25">
      <c r="A12640" s="9"/>
      <c r="B12640" s="9"/>
      <c r="C12640" s="9"/>
      <c r="D12640" s="9"/>
      <c r="E12640" s="9"/>
      <c r="F12640" s="9"/>
      <c r="G12640" s="91" t="s">
        <v>3906</v>
      </c>
      <c r="H12640" s="91"/>
      <c r="I12640" s="91"/>
      <c r="J12640" s="91"/>
      <c r="K12640" s="28">
        <f>SUM(K12639:K12639)</f>
        <v>12.85</v>
      </c>
    </row>
    <row r="12641" spans="1:11" ht="15" customHeight="1" x14ac:dyDescent="0.25">
      <c r="A12641" s="93" t="s">
        <v>3907</v>
      </c>
      <c r="B12641" s="93"/>
      <c r="C12641" s="93"/>
      <c r="D12641" s="94" t="s">
        <v>3</v>
      </c>
      <c r="E12641" s="94"/>
      <c r="F12641" s="23" t="s">
        <v>4</v>
      </c>
      <c r="G12641" s="94" t="s">
        <v>3894</v>
      </c>
      <c r="H12641" s="94"/>
      <c r="I12641" s="94" t="s">
        <v>3895</v>
      </c>
      <c r="J12641" s="94"/>
      <c r="K12641" s="23" t="s">
        <v>3896</v>
      </c>
    </row>
    <row r="12642" spans="1:11" ht="15" customHeight="1" x14ac:dyDescent="0.25">
      <c r="A12642" s="24" t="s">
        <v>3961</v>
      </c>
      <c r="B12642" s="95" t="s">
        <v>3962</v>
      </c>
      <c r="C12642" s="95"/>
      <c r="D12642" s="96" t="s">
        <v>20</v>
      </c>
      <c r="E12642" s="96"/>
      <c r="F12642" s="24" t="s">
        <v>2056</v>
      </c>
      <c r="G12642" s="97">
        <v>2.7699999999999999E-2</v>
      </c>
      <c r="H12642" s="97"/>
      <c r="I12642" s="98">
        <v>29.5</v>
      </c>
      <c r="J12642" s="98"/>
      <c r="K12642" s="27">
        <f>TRUNC(TRUNC(G12642,8)*I12642,2)</f>
        <v>0.81</v>
      </c>
    </row>
    <row r="12643" spans="1:11" ht="15" customHeight="1" x14ac:dyDescent="0.25">
      <c r="A12643" s="24" t="s">
        <v>3910</v>
      </c>
      <c r="B12643" s="95" t="s">
        <v>3911</v>
      </c>
      <c r="C12643" s="95"/>
      <c r="D12643" s="96" t="s">
        <v>20</v>
      </c>
      <c r="E12643" s="96"/>
      <c r="F12643" s="24" t="s">
        <v>2056</v>
      </c>
      <c r="G12643" s="97">
        <v>0.1386</v>
      </c>
      <c r="H12643" s="97"/>
      <c r="I12643" s="98">
        <v>24.94</v>
      </c>
      <c r="J12643" s="98"/>
      <c r="K12643" s="27">
        <f>TRUNC(TRUNC(G12643,8)*I12643,2)</f>
        <v>3.45</v>
      </c>
    </row>
    <row r="12644" spans="1:11" ht="18" customHeight="1" x14ac:dyDescent="0.25">
      <c r="A12644" s="9"/>
      <c r="B12644" s="9"/>
      <c r="C12644" s="9"/>
      <c r="D12644" s="9"/>
      <c r="E12644" s="9"/>
      <c r="F12644" s="9"/>
      <c r="G12644" s="91" t="s">
        <v>3912</v>
      </c>
      <c r="H12644" s="91"/>
      <c r="I12644" s="91"/>
      <c r="J12644" s="91"/>
      <c r="K12644" s="28">
        <f>SUM(K12642:K12643)</f>
        <v>4.26</v>
      </c>
    </row>
    <row r="12645" spans="1:11" ht="15" customHeight="1" x14ac:dyDescent="0.25">
      <c r="A12645" s="9"/>
      <c r="B12645" s="9"/>
      <c r="C12645" s="9"/>
      <c r="D12645" s="9"/>
      <c r="E12645" s="9"/>
      <c r="F12645" s="9"/>
      <c r="G12645" s="92" t="s">
        <v>3913</v>
      </c>
      <c r="H12645" s="92"/>
      <c r="I12645" s="92"/>
      <c r="J12645" s="92"/>
      <c r="K12645" s="29">
        <f>ROUND(SUM(K12640,K12644),2)</f>
        <v>17.11</v>
      </c>
    </row>
    <row r="12646" spans="1:11" ht="9.9499999999999993" customHeight="1" x14ac:dyDescent="0.25">
      <c r="A12646" s="9"/>
      <c r="B12646" s="9"/>
      <c r="C12646" s="9"/>
      <c r="D12646" s="9"/>
      <c r="E12646" s="9"/>
      <c r="F12646" s="9"/>
      <c r="G12646" s="100"/>
      <c r="H12646" s="100"/>
      <c r="I12646" s="100"/>
      <c r="J12646" s="100"/>
      <c r="K12646" s="100"/>
    </row>
    <row r="12647" spans="1:11" ht="20.100000000000001" customHeight="1" x14ac:dyDescent="0.25">
      <c r="A12647" s="99" t="s">
        <v>3088</v>
      </c>
      <c r="B12647" s="99"/>
      <c r="C12647" s="99"/>
      <c r="D12647" s="99"/>
      <c r="E12647" s="99"/>
      <c r="F12647" s="99"/>
      <c r="G12647" s="99"/>
      <c r="H12647" s="99"/>
      <c r="I12647" s="99"/>
      <c r="J12647" s="99"/>
      <c r="K12647" s="99"/>
    </row>
    <row r="12648" spans="1:11" ht="12.95" customHeight="1" x14ac:dyDescent="0.25">
      <c r="A12648" s="107" t="s">
        <v>3984</v>
      </c>
      <c r="B12648" s="107"/>
      <c r="C12648" s="107"/>
      <c r="D12648" s="108" t="s">
        <v>3985</v>
      </c>
      <c r="E12648" s="87" t="s">
        <v>3986</v>
      </c>
      <c r="F12648" s="87"/>
      <c r="G12648" s="87" t="s">
        <v>3987</v>
      </c>
      <c r="H12648" s="87"/>
      <c r="I12648" s="87"/>
      <c r="J12648" s="87"/>
      <c r="K12648" s="87" t="s">
        <v>3988</v>
      </c>
    </row>
    <row r="12649" spans="1:11" ht="12" customHeight="1" x14ac:dyDescent="0.25">
      <c r="A12649" s="107"/>
      <c r="B12649" s="107"/>
      <c r="C12649" s="107"/>
      <c r="D12649" s="108"/>
      <c r="E12649" s="23" t="s">
        <v>3989</v>
      </c>
      <c r="F12649" s="23" t="s">
        <v>3990</v>
      </c>
      <c r="G12649" s="94" t="s">
        <v>3989</v>
      </c>
      <c r="H12649" s="94"/>
      <c r="I12649" s="94" t="s">
        <v>3990</v>
      </c>
      <c r="J12649" s="94"/>
      <c r="K12649" s="87"/>
    </row>
    <row r="12650" spans="1:11" ht="15.95" customHeight="1" x14ac:dyDescent="0.25">
      <c r="A12650" s="6" t="s">
        <v>4091</v>
      </c>
      <c r="B12650" s="104" t="s">
        <v>4092</v>
      </c>
      <c r="C12650" s="104"/>
      <c r="D12650" s="44">
        <v>1</v>
      </c>
      <c r="E12650" s="32">
        <v>0.8</v>
      </c>
      <c r="F12650" s="32">
        <v>0.19999999999999996</v>
      </c>
      <c r="G12650" s="105">
        <v>5.32</v>
      </c>
      <c r="H12650" s="105"/>
      <c r="I12650" s="105">
        <v>0.5</v>
      </c>
      <c r="J12650" s="105"/>
      <c r="K12650" s="33">
        <f>TRUNC(D12650*(TRUNC(E12650*G12650,4)+TRUNC(F12650*I12650,4)),4)</f>
        <v>4.3559999999999999</v>
      </c>
    </row>
    <row r="12651" spans="1:11" ht="15" customHeight="1" x14ac:dyDescent="0.25">
      <c r="A12651" s="1"/>
      <c r="B12651" s="1"/>
      <c r="C12651" s="1"/>
      <c r="D12651" s="1"/>
      <c r="E12651" s="1"/>
      <c r="F12651" s="1"/>
      <c r="G12651" s="85" t="s">
        <v>3999</v>
      </c>
      <c r="H12651" s="85"/>
      <c r="I12651" s="85"/>
      <c r="J12651" s="85"/>
      <c r="K12651" s="34">
        <f>SUM(K12649:K12650)</f>
        <v>4.3559999999999999</v>
      </c>
    </row>
    <row r="12652" spans="1:11" ht="20.100000000000001" customHeight="1" x14ac:dyDescent="0.25">
      <c r="A12652" s="106" t="s">
        <v>4000</v>
      </c>
      <c r="B12652" s="106"/>
      <c r="C12652" s="106"/>
      <c r="D12652" s="106"/>
      <c r="E12652" s="106"/>
      <c r="F12652" s="2" t="s">
        <v>4</v>
      </c>
      <c r="G12652" s="87" t="s">
        <v>4001</v>
      </c>
      <c r="H12652" s="87"/>
      <c r="I12652" s="87" t="s">
        <v>4002</v>
      </c>
      <c r="J12652" s="87"/>
      <c r="K12652" s="2" t="s">
        <v>3988</v>
      </c>
    </row>
    <row r="12653" spans="1:11" ht="15" customHeight="1" x14ac:dyDescent="0.25">
      <c r="A12653" s="6" t="s">
        <v>4093</v>
      </c>
      <c r="B12653" s="101" t="s">
        <v>4094</v>
      </c>
      <c r="C12653" s="101"/>
      <c r="D12653" s="101"/>
      <c r="E12653" s="101"/>
      <c r="F12653" s="6" t="s">
        <v>3940</v>
      </c>
      <c r="G12653" s="102">
        <v>0.1333</v>
      </c>
      <c r="H12653" s="102"/>
      <c r="I12653" s="103">
        <v>3.96</v>
      </c>
      <c r="J12653" s="103"/>
      <c r="K12653" s="7">
        <f>TRUNC(TRUNC(G12653,8)*I12653,2)</f>
        <v>0.52</v>
      </c>
    </row>
    <row r="12654" spans="1:11" ht="15" customHeight="1" x14ac:dyDescent="0.25">
      <c r="A12654" s="6" t="s">
        <v>4095</v>
      </c>
      <c r="B12654" s="101" t="s">
        <v>4096</v>
      </c>
      <c r="C12654" s="101"/>
      <c r="D12654" s="101"/>
      <c r="E12654" s="101"/>
      <c r="F12654" s="6" t="s">
        <v>3940</v>
      </c>
      <c r="G12654" s="102">
        <v>2</v>
      </c>
      <c r="H12654" s="102"/>
      <c r="I12654" s="103">
        <v>14.41</v>
      </c>
      <c r="J12654" s="103"/>
      <c r="K12654" s="7">
        <f>TRUNC(TRUNC(G12654,8)*I12654,2)</f>
        <v>28.82</v>
      </c>
    </row>
    <row r="12655" spans="1:11" ht="15" customHeight="1" x14ac:dyDescent="0.25">
      <c r="A12655" s="6" t="s">
        <v>4097</v>
      </c>
      <c r="B12655" s="101" t="s">
        <v>4098</v>
      </c>
      <c r="C12655" s="101"/>
      <c r="D12655" s="101"/>
      <c r="E12655" s="101"/>
      <c r="F12655" s="6" t="s">
        <v>3940</v>
      </c>
      <c r="G12655" s="102">
        <v>3</v>
      </c>
      <c r="H12655" s="102"/>
      <c r="I12655" s="103">
        <v>14.58</v>
      </c>
      <c r="J12655" s="103"/>
      <c r="K12655" s="7">
        <f>TRUNC(TRUNC(G12655,8)*I12655,2)</f>
        <v>43.74</v>
      </c>
    </row>
    <row r="12656" spans="1:11" ht="15" customHeight="1" x14ac:dyDescent="0.25">
      <c r="A12656" s="1"/>
      <c r="B12656" s="1"/>
      <c r="C12656" s="1"/>
      <c r="D12656" s="1"/>
      <c r="E12656" s="1"/>
      <c r="F12656" s="1"/>
      <c r="G12656" s="85" t="s">
        <v>4005</v>
      </c>
      <c r="H12656" s="85"/>
      <c r="I12656" s="85"/>
      <c r="J12656" s="85"/>
      <c r="K12656" s="29">
        <f>SUM(K12653:K12655)</f>
        <v>73.08</v>
      </c>
    </row>
    <row r="12657" spans="1:11" ht="15" customHeight="1" x14ac:dyDescent="0.25">
      <c r="A12657" s="9"/>
      <c r="B12657" s="9"/>
      <c r="C12657" s="9"/>
      <c r="D12657" s="9"/>
      <c r="E12657" s="9"/>
      <c r="F12657" s="9"/>
      <c r="G12657" s="92" t="s">
        <v>4006</v>
      </c>
      <c r="H12657" s="92"/>
      <c r="I12657" s="92"/>
      <c r="J12657" s="92"/>
      <c r="K12657" s="33">
        <f>SUM(K12651,K12656)</f>
        <v>77.435999999999993</v>
      </c>
    </row>
    <row r="12658" spans="1:11" ht="15" customHeight="1" x14ac:dyDescent="0.25">
      <c r="A12658" s="9"/>
      <c r="B12658" s="9"/>
      <c r="C12658" s="9"/>
      <c r="D12658" s="9"/>
      <c r="E12658" s="9"/>
      <c r="F12658" s="9"/>
      <c r="G12658" s="92" t="s">
        <v>4007</v>
      </c>
      <c r="H12658" s="92"/>
      <c r="I12658" s="92"/>
      <c r="J12658" s="92"/>
      <c r="K12658" s="35">
        <v>22.5</v>
      </c>
    </row>
    <row r="12659" spans="1:11" ht="15" customHeight="1" x14ac:dyDescent="0.25">
      <c r="A12659" s="9"/>
      <c r="B12659" s="9"/>
      <c r="C12659" s="9"/>
      <c r="D12659" s="9"/>
      <c r="E12659" s="9"/>
      <c r="F12659" s="9"/>
      <c r="G12659" s="92" t="s">
        <v>4008</v>
      </c>
      <c r="H12659" s="92"/>
      <c r="I12659" s="92"/>
      <c r="J12659" s="92"/>
      <c r="K12659" s="33">
        <f>TRUNC(K12657/K12658,4)</f>
        <v>3.4416000000000002</v>
      </c>
    </row>
    <row r="12660" spans="1:11" ht="15" customHeight="1" x14ac:dyDescent="0.25">
      <c r="A12660" s="9"/>
      <c r="B12660" s="9"/>
      <c r="C12660" s="9"/>
      <c r="D12660" s="9"/>
      <c r="E12660" s="9"/>
      <c r="F12660" s="9"/>
      <c r="G12660" s="92" t="s">
        <v>4029</v>
      </c>
      <c r="H12660" s="92"/>
      <c r="I12660" s="92"/>
      <c r="J12660" s="92"/>
      <c r="K12660" s="33">
        <f>SUM(K12659)</f>
        <v>3.4416000000000002</v>
      </c>
    </row>
    <row r="12661" spans="1:11" ht="15" customHeight="1" x14ac:dyDescent="0.25">
      <c r="A12661" s="9"/>
      <c r="B12661" s="9"/>
      <c r="C12661" s="9"/>
      <c r="D12661" s="9"/>
      <c r="E12661" s="9"/>
      <c r="F12661" s="9"/>
      <c r="G12661" s="92" t="s">
        <v>3913</v>
      </c>
      <c r="H12661" s="92"/>
      <c r="I12661" s="92"/>
      <c r="J12661" s="92"/>
      <c r="K12661" s="29">
        <f>ROUND(SUM(K12660),2)</f>
        <v>3.44</v>
      </c>
    </row>
    <row r="12662" spans="1:11" ht="9.9499999999999993" customHeight="1" x14ac:dyDescent="0.25">
      <c r="A12662" s="9"/>
      <c r="B12662" s="9"/>
      <c r="C12662" s="9"/>
      <c r="D12662" s="9"/>
      <c r="E12662" s="9"/>
      <c r="F12662" s="9"/>
      <c r="G12662" s="100"/>
      <c r="H12662" s="100"/>
      <c r="I12662" s="100"/>
      <c r="J12662" s="100"/>
      <c r="K12662" s="100"/>
    </row>
    <row r="12663" spans="1:11" ht="20.100000000000001" customHeight="1" x14ac:dyDescent="0.25">
      <c r="A12663" s="99" t="s">
        <v>3089</v>
      </c>
      <c r="B12663" s="99"/>
      <c r="C12663" s="99"/>
      <c r="D12663" s="99"/>
      <c r="E12663" s="99"/>
      <c r="F12663" s="99"/>
      <c r="G12663" s="99"/>
      <c r="H12663" s="99"/>
      <c r="I12663" s="99"/>
      <c r="J12663" s="99"/>
      <c r="K12663" s="99"/>
    </row>
    <row r="12664" spans="1:11" ht="15" customHeight="1" x14ac:dyDescent="0.25">
      <c r="A12664" s="93" t="s">
        <v>3893</v>
      </c>
      <c r="B12664" s="93"/>
      <c r="C12664" s="93"/>
      <c r="D12664" s="94" t="s">
        <v>3</v>
      </c>
      <c r="E12664" s="94"/>
      <c r="F12664" s="23" t="s">
        <v>4</v>
      </c>
      <c r="G12664" s="94" t="s">
        <v>3894</v>
      </c>
      <c r="H12664" s="94"/>
      <c r="I12664" s="94" t="s">
        <v>3895</v>
      </c>
      <c r="J12664" s="94"/>
      <c r="K12664" s="23" t="s">
        <v>3896</v>
      </c>
    </row>
    <row r="12665" spans="1:11" ht="15" customHeight="1" x14ac:dyDescent="0.25">
      <c r="A12665" s="24" t="s">
        <v>3951</v>
      </c>
      <c r="B12665" s="95" t="s">
        <v>3952</v>
      </c>
      <c r="C12665" s="95"/>
      <c r="D12665" s="96" t="s">
        <v>3953</v>
      </c>
      <c r="E12665" s="96"/>
      <c r="F12665" s="24" t="s">
        <v>3954</v>
      </c>
      <c r="G12665" s="97">
        <v>4.0000000000000001E-3</v>
      </c>
      <c r="H12665" s="97"/>
      <c r="I12665" s="98">
        <v>215</v>
      </c>
      <c r="J12665" s="98"/>
      <c r="K12665" s="27">
        <f>ROUND(ROUND(G12665,8)*I12665,2)</f>
        <v>0.86</v>
      </c>
    </row>
    <row r="12666" spans="1:11" ht="15" customHeight="1" x14ac:dyDescent="0.25">
      <c r="A12666" s="24" t="s">
        <v>3955</v>
      </c>
      <c r="B12666" s="95" t="s">
        <v>3956</v>
      </c>
      <c r="C12666" s="95"/>
      <c r="D12666" s="96" t="s">
        <v>20</v>
      </c>
      <c r="E12666" s="96"/>
      <c r="F12666" s="24" t="s">
        <v>3903</v>
      </c>
      <c r="G12666" s="97">
        <v>5.0000000000000001E-3</v>
      </c>
      <c r="H12666" s="97"/>
      <c r="I12666" s="98">
        <v>19.37</v>
      </c>
      <c r="J12666" s="98"/>
      <c r="K12666" s="27">
        <f>ROUND(ROUND(G12666,8)*I12666,2)</f>
        <v>0.1</v>
      </c>
    </row>
    <row r="12667" spans="1:11" ht="15" customHeight="1" x14ac:dyDescent="0.25">
      <c r="A12667" s="9"/>
      <c r="B12667" s="9"/>
      <c r="C12667" s="9"/>
      <c r="D12667" s="9"/>
      <c r="E12667" s="9"/>
      <c r="F12667" s="9"/>
      <c r="G12667" s="91" t="s">
        <v>3906</v>
      </c>
      <c r="H12667" s="91"/>
      <c r="I12667" s="91"/>
      <c r="J12667" s="91"/>
      <c r="K12667" s="28">
        <f>SUM(K12665:K12666)</f>
        <v>0.96</v>
      </c>
    </row>
    <row r="12668" spans="1:11" ht="15" customHeight="1" x14ac:dyDescent="0.25">
      <c r="A12668" s="93" t="s">
        <v>3907</v>
      </c>
      <c r="B12668" s="93"/>
      <c r="C12668" s="93"/>
      <c r="D12668" s="94" t="s">
        <v>3</v>
      </c>
      <c r="E12668" s="94"/>
      <c r="F12668" s="23" t="s">
        <v>4</v>
      </c>
      <c r="G12668" s="94" t="s">
        <v>3894</v>
      </c>
      <c r="H12668" s="94"/>
      <c r="I12668" s="94" t="s">
        <v>3895</v>
      </c>
      <c r="J12668" s="94"/>
      <c r="K12668" s="23" t="s">
        <v>3896</v>
      </c>
    </row>
    <row r="12669" spans="1:11" ht="21" customHeight="1" x14ac:dyDescent="0.25">
      <c r="A12669" s="24" t="s">
        <v>3908</v>
      </c>
      <c r="B12669" s="95" t="s">
        <v>3909</v>
      </c>
      <c r="C12669" s="95"/>
      <c r="D12669" s="96" t="s">
        <v>20</v>
      </c>
      <c r="E12669" s="96"/>
      <c r="F12669" s="24" t="s">
        <v>2056</v>
      </c>
      <c r="G12669" s="97">
        <v>0.03</v>
      </c>
      <c r="H12669" s="97"/>
      <c r="I12669" s="98">
        <v>32.24</v>
      </c>
      <c r="J12669" s="98"/>
      <c r="K12669" s="27">
        <f>ROUND(ROUND(G12669,8)*I12669,2)</f>
        <v>0.97</v>
      </c>
    </row>
    <row r="12670" spans="1:11" ht="15" customHeight="1" x14ac:dyDescent="0.25">
      <c r="A12670" s="24" t="s">
        <v>3910</v>
      </c>
      <c r="B12670" s="95" t="s">
        <v>3911</v>
      </c>
      <c r="C12670" s="95"/>
      <c r="D12670" s="96" t="s">
        <v>20</v>
      </c>
      <c r="E12670" s="96"/>
      <c r="F12670" s="24" t="s">
        <v>2056</v>
      </c>
      <c r="G12670" s="97">
        <v>0.03</v>
      </c>
      <c r="H12670" s="97"/>
      <c r="I12670" s="98">
        <v>24.94</v>
      </c>
      <c r="J12670" s="98"/>
      <c r="K12670" s="27">
        <f>ROUND(ROUND(G12670,8)*I12670,2)</f>
        <v>0.75</v>
      </c>
    </row>
    <row r="12671" spans="1:11" ht="18" customHeight="1" x14ac:dyDescent="0.25">
      <c r="A12671" s="9"/>
      <c r="B12671" s="9"/>
      <c r="C12671" s="9"/>
      <c r="D12671" s="9"/>
      <c r="E12671" s="9"/>
      <c r="F12671" s="9"/>
      <c r="G12671" s="91" t="s">
        <v>3912</v>
      </c>
      <c r="H12671" s="91"/>
      <c r="I12671" s="91"/>
      <c r="J12671" s="91"/>
      <c r="K12671" s="28">
        <f>SUM(K12669:K12670)</f>
        <v>1.72</v>
      </c>
    </row>
    <row r="12672" spans="1:11" ht="15" customHeight="1" x14ac:dyDescent="0.25">
      <c r="A12672" s="9"/>
      <c r="B12672" s="9"/>
      <c r="C12672" s="9"/>
      <c r="D12672" s="9"/>
      <c r="E12672" s="9"/>
      <c r="F12672" s="9"/>
      <c r="G12672" s="92" t="s">
        <v>3913</v>
      </c>
      <c r="H12672" s="92"/>
      <c r="I12672" s="92"/>
      <c r="J12672" s="92"/>
      <c r="K12672" s="29">
        <f>ROUND(SUM(K12667,K12671),2)</f>
        <v>2.68</v>
      </c>
    </row>
    <row r="12673" spans="1:11" ht="9.9499999999999993" customHeight="1" x14ac:dyDescent="0.25">
      <c r="A12673" s="9"/>
      <c r="B12673" s="9"/>
      <c r="C12673" s="9"/>
      <c r="D12673" s="9"/>
      <c r="E12673" s="9"/>
      <c r="F12673" s="9"/>
      <c r="G12673" s="100"/>
      <c r="H12673" s="100"/>
      <c r="I12673" s="100"/>
      <c r="J12673" s="100"/>
      <c r="K12673" s="100"/>
    </row>
    <row r="12674" spans="1:11" ht="20.100000000000001" customHeight="1" x14ac:dyDescent="0.25">
      <c r="A12674" s="99" t="s">
        <v>3090</v>
      </c>
      <c r="B12674" s="99"/>
      <c r="C12674" s="99"/>
      <c r="D12674" s="99"/>
      <c r="E12674" s="99"/>
      <c r="F12674" s="99"/>
      <c r="G12674" s="99"/>
      <c r="H12674" s="99"/>
      <c r="I12674" s="99"/>
      <c r="J12674" s="99"/>
      <c r="K12674" s="99"/>
    </row>
    <row r="12675" spans="1:11" ht="15" customHeight="1" x14ac:dyDescent="0.25">
      <c r="A12675" s="93" t="s">
        <v>3916</v>
      </c>
      <c r="B12675" s="93"/>
      <c r="C12675" s="93"/>
      <c r="D12675" s="94" t="s">
        <v>3</v>
      </c>
      <c r="E12675" s="94"/>
      <c r="F12675" s="23" t="s">
        <v>4</v>
      </c>
      <c r="G12675" s="94" t="s">
        <v>3894</v>
      </c>
      <c r="H12675" s="94"/>
      <c r="I12675" s="94" t="s">
        <v>3895</v>
      </c>
      <c r="J12675" s="94"/>
      <c r="K12675" s="23" t="s">
        <v>3896</v>
      </c>
    </row>
    <row r="12676" spans="1:11" ht="29.1" customHeight="1" x14ac:dyDescent="0.25">
      <c r="A12676" s="24" t="s">
        <v>3957</v>
      </c>
      <c r="B12676" s="95" t="s">
        <v>3958</v>
      </c>
      <c r="C12676" s="95"/>
      <c r="D12676" s="96" t="s">
        <v>20</v>
      </c>
      <c r="E12676" s="96"/>
      <c r="F12676" s="24" t="s">
        <v>3936</v>
      </c>
      <c r="G12676" s="97">
        <v>2.8999999999999998E-3</v>
      </c>
      <c r="H12676" s="97"/>
      <c r="I12676" s="98">
        <v>75.540000000000006</v>
      </c>
      <c r="J12676" s="98"/>
      <c r="K12676" s="27">
        <f>TRUNC(TRUNC(G12676,8)*I12676,2)</f>
        <v>0.21</v>
      </c>
    </row>
    <row r="12677" spans="1:11" ht="29.1" customHeight="1" x14ac:dyDescent="0.25">
      <c r="A12677" s="24" t="s">
        <v>3959</v>
      </c>
      <c r="B12677" s="95" t="s">
        <v>3960</v>
      </c>
      <c r="C12677" s="95"/>
      <c r="D12677" s="96" t="s">
        <v>20</v>
      </c>
      <c r="E12677" s="96"/>
      <c r="F12677" s="24" t="s">
        <v>30</v>
      </c>
      <c r="G12677" s="97">
        <v>1.6999999999999999E-3</v>
      </c>
      <c r="H12677" s="97"/>
      <c r="I12677" s="98">
        <v>198.53</v>
      </c>
      <c r="J12677" s="98"/>
      <c r="K12677" s="27">
        <f>TRUNC(TRUNC(G12677,8)*I12677,2)</f>
        <v>0.33</v>
      </c>
    </row>
    <row r="12678" spans="1:11" ht="18" customHeight="1" x14ac:dyDescent="0.25">
      <c r="A12678" s="9"/>
      <c r="B12678" s="9"/>
      <c r="C12678" s="9"/>
      <c r="D12678" s="9"/>
      <c r="E12678" s="9"/>
      <c r="F12678" s="9"/>
      <c r="G12678" s="91" t="s">
        <v>3919</v>
      </c>
      <c r="H12678" s="91"/>
      <c r="I12678" s="91"/>
      <c r="J12678" s="91"/>
      <c r="K12678" s="28">
        <f>SUM(K12676:K12677)</f>
        <v>0.54</v>
      </c>
    </row>
    <row r="12679" spans="1:11" ht="15" customHeight="1" x14ac:dyDescent="0.25">
      <c r="A12679" s="93" t="s">
        <v>3907</v>
      </c>
      <c r="B12679" s="93"/>
      <c r="C12679" s="93"/>
      <c r="D12679" s="94" t="s">
        <v>3</v>
      </c>
      <c r="E12679" s="94"/>
      <c r="F12679" s="23" t="s">
        <v>4</v>
      </c>
      <c r="G12679" s="94" t="s">
        <v>3894</v>
      </c>
      <c r="H12679" s="94"/>
      <c r="I12679" s="94" t="s">
        <v>3895</v>
      </c>
      <c r="J12679" s="94"/>
      <c r="K12679" s="23" t="s">
        <v>3896</v>
      </c>
    </row>
    <row r="12680" spans="1:11" ht="15" customHeight="1" x14ac:dyDescent="0.25">
      <c r="A12680" s="24" t="s">
        <v>3961</v>
      </c>
      <c r="B12680" s="95" t="s">
        <v>3962</v>
      </c>
      <c r="C12680" s="95"/>
      <c r="D12680" s="96" t="s">
        <v>20</v>
      </c>
      <c r="E12680" s="96"/>
      <c r="F12680" s="24" t="s">
        <v>2056</v>
      </c>
      <c r="G12680" s="97">
        <v>4.5999999999999999E-3</v>
      </c>
      <c r="H12680" s="97"/>
      <c r="I12680" s="98">
        <v>29.5</v>
      </c>
      <c r="J12680" s="98"/>
      <c r="K12680" s="27">
        <f>TRUNC(TRUNC(G12680,8)*I12680,2)</f>
        <v>0.13</v>
      </c>
    </row>
    <row r="12681" spans="1:11" ht="18" customHeight="1" x14ac:dyDescent="0.25">
      <c r="A12681" s="9"/>
      <c r="B12681" s="9"/>
      <c r="C12681" s="9"/>
      <c r="D12681" s="9"/>
      <c r="E12681" s="9"/>
      <c r="F12681" s="9"/>
      <c r="G12681" s="91" t="s">
        <v>3912</v>
      </c>
      <c r="H12681" s="91"/>
      <c r="I12681" s="91"/>
      <c r="J12681" s="91"/>
      <c r="K12681" s="28">
        <f>SUM(K12680:K12680)</f>
        <v>0.13</v>
      </c>
    </row>
    <row r="12682" spans="1:11" ht="15" customHeight="1" x14ac:dyDescent="0.25">
      <c r="A12682" s="9"/>
      <c r="B12682" s="9"/>
      <c r="C12682" s="9"/>
      <c r="D12682" s="9"/>
      <c r="E12682" s="9"/>
      <c r="F12682" s="9"/>
      <c r="G12682" s="92" t="s">
        <v>3913</v>
      </c>
      <c r="H12682" s="92"/>
      <c r="I12682" s="92"/>
      <c r="J12682" s="92"/>
      <c r="K12682" s="29">
        <f>ROUND(SUM(K12678,K12681),2)</f>
        <v>0.67</v>
      </c>
    </row>
    <row r="12683" spans="1:11" ht="9.9499999999999993" customHeight="1" x14ac:dyDescent="0.25">
      <c r="A12683" s="9"/>
      <c r="B12683" s="9"/>
      <c r="C12683" s="9"/>
      <c r="D12683" s="9"/>
      <c r="E12683" s="9"/>
      <c r="F12683" s="9"/>
      <c r="G12683" s="100"/>
      <c r="H12683" s="100"/>
      <c r="I12683" s="100"/>
      <c r="J12683" s="100"/>
      <c r="K12683" s="100"/>
    </row>
    <row r="12684" spans="1:11" ht="20.100000000000001" customHeight="1" x14ac:dyDescent="0.25">
      <c r="A12684" s="99" t="s">
        <v>3091</v>
      </c>
      <c r="B12684" s="99"/>
      <c r="C12684" s="99"/>
      <c r="D12684" s="99"/>
      <c r="E12684" s="99"/>
      <c r="F12684" s="99"/>
      <c r="G12684" s="99"/>
      <c r="H12684" s="99"/>
      <c r="I12684" s="99"/>
      <c r="J12684" s="99"/>
      <c r="K12684" s="99"/>
    </row>
    <row r="12685" spans="1:11" ht="15" customHeight="1" x14ac:dyDescent="0.25">
      <c r="A12685" s="93" t="s">
        <v>3916</v>
      </c>
      <c r="B12685" s="93"/>
      <c r="C12685" s="93"/>
      <c r="D12685" s="94" t="s">
        <v>3</v>
      </c>
      <c r="E12685" s="94"/>
      <c r="F12685" s="23" t="s">
        <v>4</v>
      </c>
      <c r="G12685" s="94" t="s">
        <v>3894</v>
      </c>
      <c r="H12685" s="94"/>
      <c r="I12685" s="94" t="s">
        <v>3895</v>
      </c>
      <c r="J12685" s="94"/>
      <c r="K12685" s="23" t="s">
        <v>3896</v>
      </c>
    </row>
    <row r="12686" spans="1:11" ht="29.1" customHeight="1" x14ac:dyDescent="0.25">
      <c r="A12686" s="24" t="s">
        <v>3957</v>
      </c>
      <c r="B12686" s="95" t="s">
        <v>3958</v>
      </c>
      <c r="C12686" s="95"/>
      <c r="D12686" s="96" t="s">
        <v>20</v>
      </c>
      <c r="E12686" s="96"/>
      <c r="F12686" s="24" t="s">
        <v>3936</v>
      </c>
      <c r="G12686" s="97">
        <v>1.95E-2</v>
      </c>
      <c r="H12686" s="97"/>
      <c r="I12686" s="98">
        <v>75.540000000000006</v>
      </c>
      <c r="J12686" s="98"/>
      <c r="K12686" s="27">
        <f>TRUNC(TRUNC(G12686,8)*I12686,2)</f>
        <v>1.47</v>
      </c>
    </row>
    <row r="12687" spans="1:11" ht="29.1" customHeight="1" x14ac:dyDescent="0.25">
      <c r="A12687" s="24" t="s">
        <v>3959</v>
      </c>
      <c r="B12687" s="95" t="s">
        <v>3960</v>
      </c>
      <c r="C12687" s="95"/>
      <c r="D12687" s="96" t="s">
        <v>20</v>
      </c>
      <c r="E12687" s="96"/>
      <c r="F12687" s="24" t="s">
        <v>30</v>
      </c>
      <c r="G12687" s="97">
        <v>1.15E-2</v>
      </c>
      <c r="H12687" s="97"/>
      <c r="I12687" s="98">
        <v>198.53</v>
      </c>
      <c r="J12687" s="98"/>
      <c r="K12687" s="27">
        <f>TRUNC(TRUNC(G12687,8)*I12687,2)</f>
        <v>2.2799999999999998</v>
      </c>
    </row>
    <row r="12688" spans="1:11" ht="18" customHeight="1" x14ac:dyDescent="0.25">
      <c r="A12688" s="9"/>
      <c r="B12688" s="9"/>
      <c r="C12688" s="9"/>
      <c r="D12688" s="9"/>
      <c r="E12688" s="9"/>
      <c r="F12688" s="9"/>
      <c r="G12688" s="91" t="s">
        <v>3919</v>
      </c>
      <c r="H12688" s="91"/>
      <c r="I12688" s="91"/>
      <c r="J12688" s="91"/>
      <c r="K12688" s="28">
        <f>SUM(K12686:K12687)</f>
        <v>3.75</v>
      </c>
    </row>
    <row r="12689" spans="1:11" ht="15" customHeight="1" x14ac:dyDescent="0.25">
      <c r="A12689" s="93" t="s">
        <v>3907</v>
      </c>
      <c r="B12689" s="93"/>
      <c r="C12689" s="93"/>
      <c r="D12689" s="94" t="s">
        <v>3</v>
      </c>
      <c r="E12689" s="94"/>
      <c r="F12689" s="23" t="s">
        <v>4</v>
      </c>
      <c r="G12689" s="94" t="s">
        <v>3894</v>
      </c>
      <c r="H12689" s="94"/>
      <c r="I12689" s="94" t="s">
        <v>3895</v>
      </c>
      <c r="J12689" s="94"/>
      <c r="K12689" s="23" t="s">
        <v>3896</v>
      </c>
    </row>
    <row r="12690" spans="1:11" ht="15" customHeight="1" x14ac:dyDescent="0.25">
      <c r="A12690" s="24" t="s">
        <v>3910</v>
      </c>
      <c r="B12690" s="95" t="s">
        <v>3911</v>
      </c>
      <c r="C12690" s="95"/>
      <c r="D12690" s="96" t="s">
        <v>20</v>
      </c>
      <c r="E12690" s="96"/>
      <c r="F12690" s="24" t="s">
        <v>2056</v>
      </c>
      <c r="G12690" s="97">
        <v>3.1E-2</v>
      </c>
      <c r="H12690" s="97"/>
      <c r="I12690" s="98">
        <v>24.94</v>
      </c>
      <c r="J12690" s="98"/>
      <c r="K12690" s="27">
        <f>TRUNC(TRUNC(G12690,8)*I12690,2)</f>
        <v>0.77</v>
      </c>
    </row>
    <row r="12691" spans="1:11" ht="18" customHeight="1" x14ac:dyDescent="0.25">
      <c r="A12691" s="9"/>
      <c r="B12691" s="9"/>
      <c r="C12691" s="9"/>
      <c r="D12691" s="9"/>
      <c r="E12691" s="9"/>
      <c r="F12691" s="9"/>
      <c r="G12691" s="91" t="s">
        <v>3912</v>
      </c>
      <c r="H12691" s="91"/>
      <c r="I12691" s="91"/>
      <c r="J12691" s="91"/>
      <c r="K12691" s="28">
        <f>SUM(K12690:K12690)</f>
        <v>0.77</v>
      </c>
    </row>
    <row r="12692" spans="1:11" ht="15" customHeight="1" x14ac:dyDescent="0.25">
      <c r="A12692" s="9"/>
      <c r="B12692" s="9"/>
      <c r="C12692" s="9"/>
      <c r="D12692" s="9"/>
      <c r="E12692" s="9"/>
      <c r="F12692" s="9"/>
      <c r="G12692" s="92" t="s">
        <v>3913</v>
      </c>
      <c r="H12692" s="92"/>
      <c r="I12692" s="92"/>
      <c r="J12692" s="92"/>
      <c r="K12692" s="29">
        <f>ROUND(SUM(K12688,K12691),2)</f>
        <v>4.5199999999999996</v>
      </c>
    </row>
    <row r="12693" spans="1:11" ht="9.9499999999999993" customHeight="1" x14ac:dyDescent="0.25">
      <c r="A12693" s="9"/>
      <c r="B12693" s="9"/>
      <c r="C12693" s="9"/>
      <c r="D12693" s="9"/>
      <c r="E12693" s="9"/>
      <c r="F12693" s="9"/>
      <c r="G12693" s="100"/>
      <c r="H12693" s="100"/>
      <c r="I12693" s="100"/>
      <c r="J12693" s="100"/>
      <c r="K12693" s="100"/>
    </row>
    <row r="12694" spans="1:11" ht="20.100000000000001" customHeight="1" x14ac:dyDescent="0.25">
      <c r="A12694" s="99" t="s">
        <v>3092</v>
      </c>
      <c r="B12694" s="99"/>
      <c r="C12694" s="99"/>
      <c r="D12694" s="99"/>
      <c r="E12694" s="99"/>
      <c r="F12694" s="99"/>
      <c r="G12694" s="99"/>
      <c r="H12694" s="99"/>
      <c r="I12694" s="99"/>
      <c r="J12694" s="99"/>
      <c r="K12694" s="99"/>
    </row>
    <row r="12695" spans="1:11" ht="15" customHeight="1" x14ac:dyDescent="0.25">
      <c r="A12695" s="93" t="s">
        <v>3916</v>
      </c>
      <c r="B12695" s="93"/>
      <c r="C12695" s="93"/>
      <c r="D12695" s="94" t="s">
        <v>3</v>
      </c>
      <c r="E12695" s="94"/>
      <c r="F12695" s="23" t="s">
        <v>4</v>
      </c>
      <c r="G12695" s="94" t="s">
        <v>3894</v>
      </c>
      <c r="H12695" s="94"/>
      <c r="I12695" s="94" t="s">
        <v>3895</v>
      </c>
      <c r="J12695" s="94"/>
      <c r="K12695" s="23" t="s">
        <v>3896</v>
      </c>
    </row>
    <row r="12696" spans="1:11" ht="29.1" customHeight="1" x14ac:dyDescent="0.25">
      <c r="A12696" s="24" t="s">
        <v>3963</v>
      </c>
      <c r="B12696" s="95" t="s">
        <v>3964</v>
      </c>
      <c r="C12696" s="95"/>
      <c r="D12696" s="96" t="s">
        <v>20</v>
      </c>
      <c r="E12696" s="96"/>
      <c r="F12696" s="24" t="s">
        <v>3936</v>
      </c>
      <c r="G12696" s="97">
        <v>0.86950000000000005</v>
      </c>
      <c r="H12696" s="97"/>
      <c r="I12696" s="98">
        <v>8.9</v>
      </c>
      <c r="J12696" s="98"/>
      <c r="K12696" s="27">
        <f>TRUNC(TRUNC(G12696,8)*I12696,2)</f>
        <v>7.73</v>
      </c>
    </row>
    <row r="12697" spans="1:11" ht="29.1" customHeight="1" x14ac:dyDescent="0.25">
      <c r="A12697" s="24" t="s">
        <v>3965</v>
      </c>
      <c r="B12697" s="95" t="s">
        <v>3966</v>
      </c>
      <c r="C12697" s="95"/>
      <c r="D12697" s="96" t="s">
        <v>20</v>
      </c>
      <c r="E12697" s="96"/>
      <c r="F12697" s="24" t="s">
        <v>30</v>
      </c>
      <c r="G12697" s="97">
        <v>1.137</v>
      </c>
      <c r="H12697" s="97"/>
      <c r="I12697" s="98">
        <v>32.76</v>
      </c>
      <c r="J12697" s="98"/>
      <c r="K12697" s="27">
        <f>TRUNC(TRUNC(G12697,8)*I12697,2)</f>
        <v>37.24</v>
      </c>
    </row>
    <row r="12698" spans="1:11" ht="21" customHeight="1" x14ac:dyDescent="0.25">
      <c r="A12698" s="24" t="s">
        <v>3967</v>
      </c>
      <c r="B12698" s="95" t="s">
        <v>3968</v>
      </c>
      <c r="C12698" s="95"/>
      <c r="D12698" s="96" t="s">
        <v>20</v>
      </c>
      <c r="E12698" s="96"/>
      <c r="F12698" s="24" t="s">
        <v>3936</v>
      </c>
      <c r="G12698" s="97">
        <v>0.86950000000000005</v>
      </c>
      <c r="H12698" s="97"/>
      <c r="I12698" s="98">
        <v>27.59</v>
      </c>
      <c r="J12698" s="98"/>
      <c r="K12698" s="27">
        <f>TRUNC(TRUNC(G12698,8)*I12698,2)</f>
        <v>23.98</v>
      </c>
    </row>
    <row r="12699" spans="1:11" ht="21" customHeight="1" x14ac:dyDescent="0.25">
      <c r="A12699" s="24" t="s">
        <v>3969</v>
      </c>
      <c r="B12699" s="95" t="s">
        <v>3970</v>
      </c>
      <c r="C12699" s="95"/>
      <c r="D12699" s="96" t="s">
        <v>20</v>
      </c>
      <c r="E12699" s="96"/>
      <c r="F12699" s="24" t="s">
        <v>30</v>
      </c>
      <c r="G12699" s="97">
        <v>1.137</v>
      </c>
      <c r="H12699" s="97"/>
      <c r="I12699" s="98">
        <v>28.09</v>
      </c>
      <c r="J12699" s="98"/>
      <c r="K12699" s="27">
        <f>TRUNC(TRUNC(G12699,8)*I12699,2)</f>
        <v>31.93</v>
      </c>
    </row>
    <row r="12700" spans="1:11" ht="18" customHeight="1" x14ac:dyDescent="0.25">
      <c r="A12700" s="9"/>
      <c r="B12700" s="9"/>
      <c r="C12700" s="9"/>
      <c r="D12700" s="9"/>
      <c r="E12700" s="9"/>
      <c r="F12700" s="9"/>
      <c r="G12700" s="91" t="s">
        <v>3919</v>
      </c>
      <c r="H12700" s="91"/>
      <c r="I12700" s="91"/>
      <c r="J12700" s="91"/>
      <c r="K12700" s="28">
        <f>SUM(K12696:K12699)</f>
        <v>100.88</v>
      </c>
    </row>
    <row r="12701" spans="1:11" ht="15" customHeight="1" x14ac:dyDescent="0.25">
      <c r="A12701" s="93" t="s">
        <v>3907</v>
      </c>
      <c r="B12701" s="93"/>
      <c r="C12701" s="93"/>
      <c r="D12701" s="94" t="s">
        <v>3</v>
      </c>
      <c r="E12701" s="94"/>
      <c r="F12701" s="23" t="s">
        <v>4</v>
      </c>
      <c r="G12701" s="94" t="s">
        <v>3894</v>
      </c>
      <c r="H12701" s="94"/>
      <c r="I12701" s="94" t="s">
        <v>3895</v>
      </c>
      <c r="J12701" s="94"/>
      <c r="K12701" s="23" t="s">
        <v>3896</v>
      </c>
    </row>
    <row r="12702" spans="1:11" ht="15" customHeight="1" x14ac:dyDescent="0.25">
      <c r="A12702" s="24" t="s">
        <v>3971</v>
      </c>
      <c r="B12702" s="95" t="s">
        <v>3972</v>
      </c>
      <c r="C12702" s="95"/>
      <c r="D12702" s="96" t="s">
        <v>20</v>
      </c>
      <c r="E12702" s="96"/>
      <c r="F12702" s="24" t="s">
        <v>2056</v>
      </c>
      <c r="G12702" s="97">
        <v>7.22E-2</v>
      </c>
      <c r="H12702" s="97"/>
      <c r="I12702" s="98">
        <v>32.69</v>
      </c>
      <c r="J12702" s="98"/>
      <c r="K12702" s="27">
        <f>TRUNC(TRUNC(G12702,8)*I12702,2)</f>
        <v>2.36</v>
      </c>
    </row>
    <row r="12703" spans="1:11" ht="15" customHeight="1" x14ac:dyDescent="0.25">
      <c r="A12703" s="24" t="s">
        <v>3910</v>
      </c>
      <c r="B12703" s="95" t="s">
        <v>3911</v>
      </c>
      <c r="C12703" s="95"/>
      <c r="D12703" s="96" t="s">
        <v>20</v>
      </c>
      <c r="E12703" s="96"/>
      <c r="F12703" s="24" t="s">
        <v>2056</v>
      </c>
      <c r="G12703" s="97">
        <v>0.44790000000000002</v>
      </c>
      <c r="H12703" s="97"/>
      <c r="I12703" s="98">
        <v>24.94</v>
      </c>
      <c r="J12703" s="98"/>
      <c r="K12703" s="27">
        <f>TRUNC(TRUNC(G12703,8)*I12703,2)</f>
        <v>11.17</v>
      </c>
    </row>
    <row r="12704" spans="1:11" ht="18" customHeight="1" x14ac:dyDescent="0.25">
      <c r="A12704" s="9"/>
      <c r="B12704" s="9"/>
      <c r="C12704" s="9"/>
      <c r="D12704" s="9"/>
      <c r="E12704" s="9"/>
      <c r="F12704" s="9"/>
      <c r="G12704" s="91" t="s">
        <v>3912</v>
      </c>
      <c r="H12704" s="91"/>
      <c r="I12704" s="91"/>
      <c r="J12704" s="91"/>
      <c r="K12704" s="28">
        <f>SUM(K12702:K12703)</f>
        <v>13.53</v>
      </c>
    </row>
    <row r="12705" spans="1:11" ht="15" customHeight="1" x14ac:dyDescent="0.25">
      <c r="A12705" s="9"/>
      <c r="B12705" s="9"/>
      <c r="C12705" s="9"/>
      <c r="D12705" s="9"/>
      <c r="E12705" s="9"/>
      <c r="F12705" s="9"/>
      <c r="G12705" s="92" t="s">
        <v>3913</v>
      </c>
      <c r="H12705" s="92"/>
      <c r="I12705" s="92"/>
      <c r="J12705" s="92"/>
      <c r="K12705" s="29">
        <f>ROUND(SUM(K12700,K12704),2)</f>
        <v>114.41</v>
      </c>
    </row>
    <row r="12706" spans="1:11" ht="9.9499999999999993" customHeight="1" x14ac:dyDescent="0.25">
      <c r="A12706" s="9"/>
      <c r="B12706" s="9"/>
      <c r="C12706" s="9"/>
      <c r="D12706" s="9"/>
      <c r="E12706" s="9"/>
      <c r="F12706" s="9"/>
      <c r="G12706" s="100"/>
      <c r="H12706" s="100"/>
      <c r="I12706" s="100"/>
      <c r="J12706" s="100"/>
      <c r="K12706" s="100"/>
    </row>
    <row r="12707" spans="1:11" ht="20.100000000000001" customHeight="1" x14ac:dyDescent="0.25">
      <c r="A12707" s="99" t="s">
        <v>3093</v>
      </c>
      <c r="B12707" s="99"/>
      <c r="C12707" s="99"/>
      <c r="D12707" s="99"/>
      <c r="E12707" s="99"/>
      <c r="F12707" s="99"/>
      <c r="G12707" s="99"/>
      <c r="H12707" s="99"/>
      <c r="I12707" s="99"/>
      <c r="J12707" s="99"/>
      <c r="K12707" s="99"/>
    </row>
    <row r="12708" spans="1:11" ht="15" customHeight="1" x14ac:dyDescent="0.25">
      <c r="A12708" s="93" t="s">
        <v>3916</v>
      </c>
      <c r="B12708" s="93"/>
      <c r="C12708" s="93"/>
      <c r="D12708" s="94" t="s">
        <v>3</v>
      </c>
      <c r="E12708" s="94"/>
      <c r="F12708" s="23" t="s">
        <v>4</v>
      </c>
      <c r="G12708" s="94" t="s">
        <v>3894</v>
      </c>
      <c r="H12708" s="94"/>
      <c r="I12708" s="94" t="s">
        <v>3895</v>
      </c>
      <c r="J12708" s="94"/>
      <c r="K12708" s="23" t="s">
        <v>3896</v>
      </c>
    </row>
    <row r="12709" spans="1:11" ht="38.1" customHeight="1" x14ac:dyDescent="0.25">
      <c r="A12709" s="24" t="s">
        <v>3973</v>
      </c>
      <c r="B12709" s="95" t="s">
        <v>3974</v>
      </c>
      <c r="C12709" s="95"/>
      <c r="D12709" s="96" t="s">
        <v>20</v>
      </c>
      <c r="E12709" s="96"/>
      <c r="F12709" s="24" t="s">
        <v>3936</v>
      </c>
      <c r="G12709" s="97">
        <v>6.3E-3</v>
      </c>
      <c r="H12709" s="97"/>
      <c r="I12709" s="98">
        <v>94.61</v>
      </c>
      <c r="J12709" s="98"/>
      <c r="K12709" s="27">
        <f>TRUNC(TRUNC(G12709,8)*I12709,2)</f>
        <v>0.59</v>
      </c>
    </row>
    <row r="12710" spans="1:11" ht="38.1" customHeight="1" x14ac:dyDescent="0.25">
      <c r="A12710" s="24" t="s">
        <v>3975</v>
      </c>
      <c r="B12710" s="95" t="s">
        <v>3976</v>
      </c>
      <c r="C12710" s="95"/>
      <c r="D12710" s="96" t="s">
        <v>20</v>
      </c>
      <c r="E12710" s="96"/>
      <c r="F12710" s="24" t="s">
        <v>30</v>
      </c>
      <c r="G12710" s="97">
        <v>1.0200000000000001E-2</v>
      </c>
      <c r="H12710" s="97"/>
      <c r="I12710" s="98">
        <v>370.94</v>
      </c>
      <c r="J12710" s="98"/>
      <c r="K12710" s="27">
        <f>TRUNC(TRUNC(G12710,8)*I12710,2)</f>
        <v>3.78</v>
      </c>
    </row>
    <row r="12711" spans="1:11" ht="29.1" customHeight="1" x14ac:dyDescent="0.25">
      <c r="A12711" s="24" t="s">
        <v>3977</v>
      </c>
      <c r="B12711" s="95" t="s">
        <v>3978</v>
      </c>
      <c r="C12711" s="95"/>
      <c r="D12711" s="96" t="s">
        <v>20</v>
      </c>
      <c r="E12711" s="96"/>
      <c r="F12711" s="24" t="s">
        <v>3936</v>
      </c>
      <c r="G12711" s="97">
        <v>4.8999999999999998E-3</v>
      </c>
      <c r="H12711" s="97"/>
      <c r="I12711" s="98">
        <v>74.180000000000007</v>
      </c>
      <c r="J12711" s="98"/>
      <c r="K12711" s="27">
        <f>TRUNC(TRUNC(G12711,8)*I12711,2)</f>
        <v>0.36</v>
      </c>
    </row>
    <row r="12712" spans="1:11" ht="29.1" customHeight="1" x14ac:dyDescent="0.25">
      <c r="A12712" s="24" t="s">
        <v>3979</v>
      </c>
      <c r="B12712" s="95" t="s">
        <v>3980</v>
      </c>
      <c r="C12712" s="95"/>
      <c r="D12712" s="96" t="s">
        <v>20</v>
      </c>
      <c r="E12712" s="96"/>
      <c r="F12712" s="24" t="s">
        <v>30</v>
      </c>
      <c r="G12712" s="97">
        <v>5.5999999999999999E-3</v>
      </c>
      <c r="H12712" s="97"/>
      <c r="I12712" s="98">
        <v>166.79</v>
      </c>
      <c r="J12712" s="98"/>
      <c r="K12712" s="27">
        <f>TRUNC(TRUNC(G12712,8)*I12712,2)</f>
        <v>0.93</v>
      </c>
    </row>
    <row r="12713" spans="1:11" ht="18" customHeight="1" x14ac:dyDescent="0.25">
      <c r="A12713" s="9"/>
      <c r="B12713" s="9"/>
      <c r="C12713" s="9"/>
      <c r="D12713" s="9"/>
      <c r="E12713" s="9"/>
      <c r="F12713" s="9"/>
      <c r="G12713" s="91" t="s">
        <v>3919</v>
      </c>
      <c r="H12713" s="91"/>
      <c r="I12713" s="91"/>
      <c r="J12713" s="91"/>
      <c r="K12713" s="28">
        <f>SUM(K12709:K12712)</f>
        <v>5.66</v>
      </c>
    </row>
    <row r="12714" spans="1:11" ht="15" customHeight="1" x14ac:dyDescent="0.25">
      <c r="A12714" s="9"/>
      <c r="B12714" s="9"/>
      <c r="C12714" s="9"/>
      <c r="D12714" s="9"/>
      <c r="E12714" s="9"/>
      <c r="F12714" s="9"/>
      <c r="G12714" s="92" t="s">
        <v>3913</v>
      </c>
      <c r="H12714" s="92"/>
      <c r="I12714" s="92"/>
      <c r="J12714" s="92"/>
      <c r="K12714" s="29">
        <f>ROUND(SUM(K12713),2)</f>
        <v>5.66</v>
      </c>
    </row>
    <row r="12715" spans="1:11" ht="9.9499999999999993" customHeight="1" x14ac:dyDescent="0.25">
      <c r="A12715" s="9"/>
      <c r="B12715" s="9"/>
      <c r="C12715" s="9"/>
      <c r="D12715" s="9"/>
      <c r="E12715" s="9"/>
      <c r="F12715" s="9"/>
      <c r="G12715" s="100"/>
      <c r="H12715" s="100"/>
      <c r="I12715" s="100"/>
      <c r="J12715" s="100"/>
      <c r="K12715" s="100"/>
    </row>
    <row r="12716" spans="1:11" ht="20.100000000000001" customHeight="1" x14ac:dyDescent="0.25">
      <c r="A12716" s="99" t="s">
        <v>3094</v>
      </c>
      <c r="B12716" s="99"/>
      <c r="C12716" s="99"/>
      <c r="D12716" s="99"/>
      <c r="E12716" s="99"/>
      <c r="F12716" s="99"/>
      <c r="G12716" s="99"/>
      <c r="H12716" s="99"/>
      <c r="I12716" s="99"/>
      <c r="J12716" s="99"/>
      <c r="K12716" s="99"/>
    </row>
    <row r="12717" spans="1:11" ht="15" customHeight="1" x14ac:dyDescent="0.25">
      <c r="A12717" s="93" t="s">
        <v>3916</v>
      </c>
      <c r="B12717" s="93"/>
      <c r="C12717" s="93"/>
      <c r="D12717" s="94" t="s">
        <v>3</v>
      </c>
      <c r="E12717" s="94"/>
      <c r="F12717" s="23" t="s">
        <v>4</v>
      </c>
      <c r="G12717" s="94" t="s">
        <v>3894</v>
      </c>
      <c r="H12717" s="94"/>
      <c r="I12717" s="94" t="s">
        <v>3895</v>
      </c>
      <c r="J12717" s="94"/>
      <c r="K12717" s="23" t="s">
        <v>3896</v>
      </c>
    </row>
    <row r="12718" spans="1:11" ht="38.1" customHeight="1" x14ac:dyDescent="0.25">
      <c r="A12718" s="24" t="s">
        <v>3973</v>
      </c>
      <c r="B12718" s="95" t="s">
        <v>3974</v>
      </c>
      <c r="C12718" s="95"/>
      <c r="D12718" s="96" t="s">
        <v>20</v>
      </c>
      <c r="E12718" s="96"/>
      <c r="F12718" s="24" t="s">
        <v>3936</v>
      </c>
      <c r="G12718" s="97">
        <v>1.2999999999999999E-3</v>
      </c>
      <c r="H12718" s="97"/>
      <c r="I12718" s="98">
        <v>94.61</v>
      </c>
      <c r="J12718" s="98"/>
      <c r="K12718" s="27">
        <f>TRUNC(TRUNC(G12718,8)*I12718,2)</f>
        <v>0.12</v>
      </c>
    </row>
    <row r="12719" spans="1:11" ht="38.1" customHeight="1" x14ac:dyDescent="0.25">
      <c r="A12719" s="24" t="s">
        <v>3975</v>
      </c>
      <c r="B12719" s="95" t="s">
        <v>3976</v>
      </c>
      <c r="C12719" s="95"/>
      <c r="D12719" s="96" t="s">
        <v>20</v>
      </c>
      <c r="E12719" s="96"/>
      <c r="F12719" s="24" t="s">
        <v>30</v>
      </c>
      <c r="G12719" s="97">
        <v>3.0999999999999999E-3</v>
      </c>
      <c r="H12719" s="97"/>
      <c r="I12719" s="98">
        <v>370.94</v>
      </c>
      <c r="J12719" s="98"/>
      <c r="K12719" s="27">
        <f>TRUNC(TRUNC(G12719,8)*I12719,2)</f>
        <v>1.1399999999999999</v>
      </c>
    </row>
    <row r="12720" spans="1:11" ht="18" customHeight="1" x14ac:dyDescent="0.25">
      <c r="A12720" s="9"/>
      <c r="B12720" s="9"/>
      <c r="C12720" s="9"/>
      <c r="D12720" s="9"/>
      <c r="E12720" s="9"/>
      <c r="F12720" s="9"/>
      <c r="G12720" s="91" t="s">
        <v>3919</v>
      </c>
      <c r="H12720" s="91"/>
      <c r="I12720" s="91"/>
      <c r="J12720" s="91"/>
      <c r="K12720" s="28">
        <f>SUM(K12718:K12719)</f>
        <v>1.2599999999999998</v>
      </c>
    </row>
    <row r="12721" spans="1:11" ht="15" customHeight="1" x14ac:dyDescent="0.25">
      <c r="A12721" s="9"/>
      <c r="B12721" s="9"/>
      <c r="C12721" s="9"/>
      <c r="D12721" s="9"/>
      <c r="E12721" s="9"/>
      <c r="F12721" s="9"/>
      <c r="G12721" s="92" t="s">
        <v>3913</v>
      </c>
      <c r="H12721" s="92"/>
      <c r="I12721" s="92"/>
      <c r="J12721" s="92"/>
      <c r="K12721" s="29">
        <f>ROUND(SUM(K12720),2)</f>
        <v>1.26</v>
      </c>
    </row>
    <row r="12722" spans="1:11" ht="9.9499999999999993" customHeight="1" x14ac:dyDescent="0.25">
      <c r="A12722" s="9"/>
      <c r="B12722" s="9"/>
      <c r="C12722" s="9"/>
      <c r="D12722" s="9"/>
      <c r="E12722" s="9"/>
      <c r="F12722" s="9"/>
      <c r="G12722" s="100"/>
      <c r="H12722" s="100"/>
      <c r="I12722" s="100"/>
      <c r="J12722" s="100"/>
      <c r="K12722" s="100"/>
    </row>
    <row r="12723" spans="1:11" ht="20.100000000000001" customHeight="1" x14ac:dyDescent="0.25">
      <c r="A12723" s="99" t="s">
        <v>3095</v>
      </c>
      <c r="B12723" s="99"/>
      <c r="C12723" s="99"/>
      <c r="D12723" s="99"/>
      <c r="E12723" s="99"/>
      <c r="F12723" s="99"/>
      <c r="G12723" s="99"/>
      <c r="H12723" s="99"/>
      <c r="I12723" s="99"/>
      <c r="J12723" s="99"/>
      <c r="K12723" s="99"/>
    </row>
    <row r="12724" spans="1:11" ht="15" customHeight="1" x14ac:dyDescent="0.25">
      <c r="A12724" s="93" t="s">
        <v>3916</v>
      </c>
      <c r="B12724" s="93"/>
      <c r="C12724" s="93"/>
      <c r="D12724" s="94" t="s">
        <v>3</v>
      </c>
      <c r="E12724" s="94"/>
      <c r="F12724" s="23" t="s">
        <v>4</v>
      </c>
      <c r="G12724" s="94" t="s">
        <v>3894</v>
      </c>
      <c r="H12724" s="94"/>
      <c r="I12724" s="94" t="s">
        <v>3895</v>
      </c>
      <c r="J12724" s="94"/>
      <c r="K12724" s="23" t="s">
        <v>3896</v>
      </c>
    </row>
    <row r="12725" spans="1:11" ht="38.1" customHeight="1" x14ac:dyDescent="0.25">
      <c r="A12725" s="24" t="s">
        <v>3973</v>
      </c>
      <c r="B12725" s="95" t="s">
        <v>3974</v>
      </c>
      <c r="C12725" s="95"/>
      <c r="D12725" s="96" t="s">
        <v>20</v>
      </c>
      <c r="E12725" s="96"/>
      <c r="F12725" s="24" t="s">
        <v>3936</v>
      </c>
      <c r="G12725" s="97">
        <v>5.0000000000000001E-4</v>
      </c>
      <c r="H12725" s="97"/>
      <c r="I12725" s="98">
        <v>94.61</v>
      </c>
      <c r="J12725" s="98"/>
      <c r="K12725" s="27">
        <f>TRUNC(TRUNC(G12725,8)*I12725,2)</f>
        <v>0.04</v>
      </c>
    </row>
    <row r="12726" spans="1:11" ht="38.1" customHeight="1" x14ac:dyDescent="0.25">
      <c r="A12726" s="24" t="s">
        <v>3975</v>
      </c>
      <c r="B12726" s="95" t="s">
        <v>3976</v>
      </c>
      <c r="C12726" s="95"/>
      <c r="D12726" s="96" t="s">
        <v>20</v>
      </c>
      <c r="E12726" s="96"/>
      <c r="F12726" s="24" t="s">
        <v>30</v>
      </c>
      <c r="G12726" s="97">
        <v>1.1999999999999999E-3</v>
      </c>
      <c r="H12726" s="97"/>
      <c r="I12726" s="98">
        <v>370.94</v>
      </c>
      <c r="J12726" s="98"/>
      <c r="K12726" s="27">
        <f>TRUNC(TRUNC(G12726,8)*I12726,2)</f>
        <v>0.44</v>
      </c>
    </row>
    <row r="12727" spans="1:11" ht="18" customHeight="1" x14ac:dyDescent="0.25">
      <c r="A12727" s="9"/>
      <c r="B12727" s="9"/>
      <c r="C12727" s="9"/>
      <c r="D12727" s="9"/>
      <c r="E12727" s="9"/>
      <c r="F12727" s="9"/>
      <c r="G12727" s="91" t="s">
        <v>3919</v>
      </c>
      <c r="H12727" s="91"/>
      <c r="I12727" s="91"/>
      <c r="J12727" s="91"/>
      <c r="K12727" s="28">
        <f>SUM(K12725:K12726)</f>
        <v>0.48</v>
      </c>
    </row>
    <row r="12728" spans="1:11" ht="15" customHeight="1" x14ac:dyDescent="0.25">
      <c r="A12728" s="9"/>
      <c r="B12728" s="9"/>
      <c r="C12728" s="9"/>
      <c r="D12728" s="9"/>
      <c r="E12728" s="9"/>
      <c r="F12728" s="9"/>
      <c r="G12728" s="92" t="s">
        <v>3913</v>
      </c>
      <c r="H12728" s="92"/>
      <c r="I12728" s="92"/>
      <c r="J12728" s="92"/>
      <c r="K12728" s="29">
        <f>ROUND(SUM(K12727),2)</f>
        <v>0.48</v>
      </c>
    </row>
    <row r="12729" spans="1:11" ht="9.9499999999999993" customHeight="1" x14ac:dyDescent="0.25">
      <c r="A12729" s="9"/>
      <c r="B12729" s="9"/>
      <c r="C12729" s="9"/>
      <c r="D12729" s="9"/>
      <c r="E12729" s="9"/>
      <c r="F12729" s="9"/>
      <c r="G12729" s="100"/>
      <c r="H12729" s="100"/>
      <c r="I12729" s="100"/>
      <c r="J12729" s="100"/>
      <c r="K12729" s="100"/>
    </row>
    <row r="12730" spans="1:11" ht="20.100000000000001" customHeight="1" x14ac:dyDescent="0.25">
      <c r="A12730" s="99" t="s">
        <v>3096</v>
      </c>
      <c r="B12730" s="99"/>
      <c r="C12730" s="99"/>
      <c r="D12730" s="99"/>
      <c r="E12730" s="99"/>
      <c r="F12730" s="99"/>
      <c r="G12730" s="99"/>
      <c r="H12730" s="99"/>
      <c r="I12730" s="99"/>
      <c r="J12730" s="99"/>
      <c r="K12730" s="99"/>
    </row>
    <row r="12731" spans="1:11" ht="15" customHeight="1" x14ac:dyDescent="0.25">
      <c r="A12731" s="93" t="s">
        <v>3981</v>
      </c>
      <c r="B12731" s="93"/>
      <c r="C12731" s="93"/>
      <c r="D12731" s="94" t="s">
        <v>3</v>
      </c>
      <c r="E12731" s="94"/>
      <c r="F12731" s="23" t="s">
        <v>4</v>
      </c>
      <c r="G12731" s="94" t="s">
        <v>3894</v>
      </c>
      <c r="H12731" s="94"/>
      <c r="I12731" s="94" t="s">
        <v>3895</v>
      </c>
      <c r="J12731" s="94"/>
      <c r="K12731" s="23" t="s">
        <v>3896</v>
      </c>
    </row>
    <row r="12732" spans="1:11" ht="21" customHeight="1" x14ac:dyDescent="0.25">
      <c r="A12732" s="24" t="s">
        <v>70</v>
      </c>
      <c r="B12732" s="95" t="s">
        <v>3982</v>
      </c>
      <c r="C12732" s="95"/>
      <c r="D12732" s="96" t="s">
        <v>25</v>
      </c>
      <c r="E12732" s="96"/>
      <c r="F12732" s="24" t="s">
        <v>61</v>
      </c>
      <c r="G12732" s="97">
        <v>1</v>
      </c>
      <c r="H12732" s="97"/>
      <c r="I12732" s="98">
        <v>28.42</v>
      </c>
      <c r="J12732" s="98"/>
      <c r="K12732" s="27">
        <f>ROUND(ROUND(G12732,8)*I12732,2)</f>
        <v>28.42</v>
      </c>
    </row>
    <row r="12733" spans="1:11" ht="15" customHeight="1" x14ac:dyDescent="0.25">
      <c r="A12733" s="9"/>
      <c r="B12733" s="9"/>
      <c r="C12733" s="9"/>
      <c r="D12733" s="9"/>
      <c r="E12733" s="9"/>
      <c r="F12733" s="9"/>
      <c r="G12733" s="91" t="s">
        <v>3983</v>
      </c>
      <c r="H12733" s="91"/>
      <c r="I12733" s="91"/>
      <c r="J12733" s="91"/>
      <c r="K12733" s="28">
        <f>SUM(K12732:K12732)</f>
        <v>28.42</v>
      </c>
    </row>
    <row r="12734" spans="1:11" ht="15" customHeight="1" x14ac:dyDescent="0.25">
      <c r="A12734" s="9"/>
      <c r="B12734" s="9"/>
      <c r="C12734" s="9"/>
      <c r="D12734" s="9"/>
      <c r="E12734" s="9"/>
      <c r="F12734" s="9"/>
      <c r="G12734" s="92" t="s">
        <v>3913</v>
      </c>
      <c r="H12734" s="92"/>
      <c r="I12734" s="92"/>
      <c r="J12734" s="92"/>
      <c r="K12734" s="29">
        <f>ROUND(SUM(K12733),2)</f>
        <v>28.42</v>
      </c>
    </row>
    <row r="12735" spans="1:11" ht="9.9499999999999993" customHeight="1" x14ac:dyDescent="0.25">
      <c r="A12735" s="9"/>
      <c r="B12735" s="9"/>
      <c r="C12735" s="9"/>
      <c r="D12735" s="9"/>
      <c r="E12735" s="9"/>
      <c r="F12735" s="9"/>
      <c r="G12735" s="100"/>
      <c r="H12735" s="100"/>
      <c r="I12735" s="100"/>
      <c r="J12735" s="100"/>
      <c r="K12735" s="100"/>
    </row>
    <row r="12736" spans="1:11" ht="20.100000000000001" customHeight="1" x14ac:dyDescent="0.25">
      <c r="A12736" s="99" t="s">
        <v>3097</v>
      </c>
      <c r="B12736" s="99"/>
      <c r="C12736" s="99"/>
      <c r="D12736" s="99"/>
      <c r="E12736" s="99"/>
      <c r="F12736" s="99"/>
      <c r="G12736" s="99"/>
      <c r="H12736" s="99"/>
      <c r="I12736" s="99"/>
      <c r="J12736" s="99"/>
      <c r="K12736" s="99"/>
    </row>
    <row r="12737" spans="1:11" ht="15" customHeight="1" x14ac:dyDescent="0.25">
      <c r="A12737" s="93" t="s">
        <v>3916</v>
      </c>
      <c r="B12737" s="93"/>
      <c r="C12737" s="93"/>
      <c r="D12737" s="94" t="s">
        <v>3</v>
      </c>
      <c r="E12737" s="94"/>
      <c r="F12737" s="23" t="s">
        <v>4</v>
      </c>
      <c r="G12737" s="94" t="s">
        <v>3894</v>
      </c>
      <c r="H12737" s="94"/>
      <c r="I12737" s="94" t="s">
        <v>3895</v>
      </c>
      <c r="J12737" s="94"/>
      <c r="K12737" s="23" t="s">
        <v>3896</v>
      </c>
    </row>
    <row r="12738" spans="1:11" ht="38.1" customHeight="1" x14ac:dyDescent="0.25">
      <c r="A12738" s="24" t="s">
        <v>3973</v>
      </c>
      <c r="B12738" s="95" t="s">
        <v>3974</v>
      </c>
      <c r="C12738" s="95"/>
      <c r="D12738" s="96" t="s">
        <v>20</v>
      </c>
      <c r="E12738" s="96"/>
      <c r="F12738" s="24" t="s">
        <v>3936</v>
      </c>
      <c r="G12738" s="97">
        <v>1.2999999999999999E-3</v>
      </c>
      <c r="H12738" s="97"/>
      <c r="I12738" s="98">
        <v>94.61</v>
      </c>
      <c r="J12738" s="98"/>
      <c r="K12738" s="27">
        <f>TRUNC(TRUNC(G12738,8)*I12738,2)</f>
        <v>0.12</v>
      </c>
    </row>
    <row r="12739" spans="1:11" ht="38.1" customHeight="1" x14ac:dyDescent="0.25">
      <c r="A12739" s="24" t="s">
        <v>3975</v>
      </c>
      <c r="B12739" s="95" t="s">
        <v>3976</v>
      </c>
      <c r="C12739" s="95"/>
      <c r="D12739" s="96" t="s">
        <v>20</v>
      </c>
      <c r="E12739" s="96"/>
      <c r="F12739" s="24" t="s">
        <v>30</v>
      </c>
      <c r="G12739" s="97">
        <v>3.0999999999999999E-3</v>
      </c>
      <c r="H12739" s="97"/>
      <c r="I12739" s="98">
        <v>370.94</v>
      </c>
      <c r="J12739" s="98"/>
      <c r="K12739" s="27">
        <f>TRUNC(TRUNC(G12739,8)*I12739,2)</f>
        <v>1.1399999999999999</v>
      </c>
    </row>
    <row r="12740" spans="1:11" ht="18" customHeight="1" x14ac:dyDescent="0.25">
      <c r="A12740" s="9"/>
      <c r="B12740" s="9"/>
      <c r="C12740" s="9"/>
      <c r="D12740" s="9"/>
      <c r="E12740" s="9"/>
      <c r="F12740" s="9"/>
      <c r="G12740" s="91" t="s">
        <v>3919</v>
      </c>
      <c r="H12740" s="91"/>
      <c r="I12740" s="91"/>
      <c r="J12740" s="91"/>
      <c r="K12740" s="28">
        <f>SUM(K12738:K12739)</f>
        <v>1.2599999999999998</v>
      </c>
    </row>
    <row r="12741" spans="1:11" ht="15" customHeight="1" x14ac:dyDescent="0.25">
      <c r="A12741" s="9"/>
      <c r="B12741" s="9"/>
      <c r="C12741" s="9"/>
      <c r="D12741" s="9"/>
      <c r="E12741" s="9"/>
      <c r="F12741" s="9"/>
      <c r="G12741" s="92" t="s">
        <v>3913</v>
      </c>
      <c r="H12741" s="92"/>
      <c r="I12741" s="92"/>
      <c r="J12741" s="92"/>
      <c r="K12741" s="29">
        <f>ROUND(SUM(K12740),2)</f>
        <v>1.26</v>
      </c>
    </row>
    <row r="12742" spans="1:11" ht="9.9499999999999993" customHeight="1" x14ac:dyDescent="0.25">
      <c r="A12742" s="9"/>
      <c r="B12742" s="9"/>
      <c r="C12742" s="9"/>
      <c r="D12742" s="9"/>
      <c r="E12742" s="9"/>
      <c r="F12742" s="9"/>
      <c r="G12742" s="100"/>
      <c r="H12742" s="100"/>
      <c r="I12742" s="100"/>
      <c r="J12742" s="100"/>
      <c r="K12742" s="100"/>
    </row>
    <row r="12743" spans="1:11" ht="20.100000000000001" customHeight="1" x14ac:dyDescent="0.25">
      <c r="A12743" s="99" t="s">
        <v>3098</v>
      </c>
      <c r="B12743" s="99"/>
      <c r="C12743" s="99"/>
      <c r="D12743" s="99"/>
      <c r="E12743" s="99"/>
      <c r="F12743" s="99"/>
      <c r="G12743" s="99"/>
      <c r="H12743" s="99"/>
      <c r="I12743" s="99"/>
      <c r="J12743" s="99"/>
      <c r="K12743" s="99"/>
    </row>
    <row r="12744" spans="1:11" ht="12.95" customHeight="1" x14ac:dyDescent="0.25">
      <c r="A12744" s="107" t="s">
        <v>3984</v>
      </c>
      <c r="B12744" s="107"/>
      <c r="C12744" s="107"/>
      <c r="D12744" s="108" t="s">
        <v>3985</v>
      </c>
      <c r="E12744" s="87" t="s">
        <v>3986</v>
      </c>
      <c r="F12744" s="87"/>
      <c r="G12744" s="87" t="s">
        <v>3987</v>
      </c>
      <c r="H12744" s="87"/>
      <c r="I12744" s="87"/>
      <c r="J12744" s="87"/>
      <c r="K12744" s="87" t="s">
        <v>3988</v>
      </c>
    </row>
    <row r="12745" spans="1:11" ht="12" customHeight="1" x14ac:dyDescent="0.25">
      <c r="A12745" s="107"/>
      <c r="B12745" s="107"/>
      <c r="C12745" s="107"/>
      <c r="D12745" s="108"/>
      <c r="E12745" s="23" t="s">
        <v>3989</v>
      </c>
      <c r="F12745" s="23" t="s">
        <v>3990</v>
      </c>
      <c r="G12745" s="94" t="s">
        <v>3989</v>
      </c>
      <c r="H12745" s="94"/>
      <c r="I12745" s="94" t="s">
        <v>3990</v>
      </c>
      <c r="J12745" s="94"/>
      <c r="K12745" s="87"/>
    </row>
    <row r="12746" spans="1:11" ht="15" customHeight="1" x14ac:dyDescent="0.25">
      <c r="A12746" s="6" t="s">
        <v>3991</v>
      </c>
      <c r="B12746" s="104" t="s">
        <v>3992</v>
      </c>
      <c r="C12746" s="104"/>
      <c r="D12746" s="31">
        <v>1</v>
      </c>
      <c r="E12746" s="32">
        <v>0.34</v>
      </c>
      <c r="F12746" s="32">
        <v>0.66</v>
      </c>
      <c r="G12746" s="105">
        <v>355.46550000000002</v>
      </c>
      <c r="H12746" s="105"/>
      <c r="I12746" s="105">
        <v>95.872399999999999</v>
      </c>
      <c r="J12746" s="105"/>
      <c r="K12746" s="33">
        <f>ROUND(D12746*(ROUND(E12746*G12746,4)+ROUND(F12746*I12746,4)),4)</f>
        <v>184.13409999999999</v>
      </c>
    </row>
    <row r="12747" spans="1:11" ht="15" customHeight="1" x14ac:dyDescent="0.25">
      <c r="A12747" s="6" t="s">
        <v>3993</v>
      </c>
      <c r="B12747" s="104" t="s">
        <v>3994</v>
      </c>
      <c r="C12747" s="104"/>
      <c r="D12747" s="31">
        <v>1</v>
      </c>
      <c r="E12747" s="32">
        <v>1</v>
      </c>
      <c r="F12747" s="32">
        <v>0</v>
      </c>
      <c r="G12747" s="105">
        <v>365.3972</v>
      </c>
      <c r="H12747" s="105"/>
      <c r="I12747" s="105">
        <v>147.8879</v>
      </c>
      <c r="J12747" s="105"/>
      <c r="K12747" s="33">
        <f>ROUND(D12747*(ROUND(E12747*G12747,4)+ROUND(F12747*I12747,4)),4)</f>
        <v>365.3972</v>
      </c>
    </row>
    <row r="12748" spans="1:11" ht="15" customHeight="1" x14ac:dyDescent="0.25">
      <c r="A12748" s="6" t="s">
        <v>3995</v>
      </c>
      <c r="B12748" s="104" t="s">
        <v>3996</v>
      </c>
      <c r="C12748" s="104"/>
      <c r="D12748" s="31">
        <v>1</v>
      </c>
      <c r="E12748" s="32">
        <v>0.97</v>
      </c>
      <c r="F12748" s="32">
        <v>0.03</v>
      </c>
      <c r="G12748" s="105">
        <v>324.64210000000003</v>
      </c>
      <c r="H12748" s="105"/>
      <c r="I12748" s="105">
        <v>159.20740000000001</v>
      </c>
      <c r="J12748" s="105"/>
      <c r="K12748" s="33">
        <f>ROUND(D12748*(ROUND(E12748*G12748,4)+ROUND(F12748*I12748,4)),4)</f>
        <v>319.67899999999997</v>
      </c>
    </row>
    <row r="12749" spans="1:11" ht="15.95" customHeight="1" x14ac:dyDescent="0.25">
      <c r="A12749" s="6" t="s">
        <v>3997</v>
      </c>
      <c r="B12749" s="104" t="s">
        <v>3998</v>
      </c>
      <c r="C12749" s="104"/>
      <c r="D12749" s="31">
        <v>1</v>
      </c>
      <c r="E12749" s="32">
        <v>0.79</v>
      </c>
      <c r="F12749" s="32">
        <v>0.21</v>
      </c>
      <c r="G12749" s="105">
        <v>284.72230000000002</v>
      </c>
      <c r="H12749" s="105"/>
      <c r="I12749" s="105">
        <v>125.70480000000001</v>
      </c>
      <c r="J12749" s="105"/>
      <c r="K12749" s="33">
        <f>ROUND(D12749*(ROUND(E12749*G12749,4)+ROUND(F12749*I12749,4)),4)</f>
        <v>251.32859999999999</v>
      </c>
    </row>
    <row r="12750" spans="1:11" ht="15" customHeight="1" x14ac:dyDescent="0.25">
      <c r="A12750" s="1"/>
      <c r="B12750" s="1"/>
      <c r="C12750" s="1"/>
      <c r="D12750" s="1"/>
      <c r="E12750" s="1"/>
      <c r="F12750" s="1"/>
      <c r="G12750" s="85" t="s">
        <v>3999</v>
      </c>
      <c r="H12750" s="85"/>
      <c r="I12750" s="85"/>
      <c r="J12750" s="85"/>
      <c r="K12750" s="34">
        <f>SUM(K12745:K12749)</f>
        <v>1120.5389</v>
      </c>
    </row>
    <row r="12751" spans="1:11" ht="20.100000000000001" customHeight="1" x14ac:dyDescent="0.25">
      <c r="A12751" s="106" t="s">
        <v>4000</v>
      </c>
      <c r="B12751" s="106"/>
      <c r="C12751" s="106"/>
      <c r="D12751" s="106"/>
      <c r="E12751" s="106"/>
      <c r="F12751" s="2" t="s">
        <v>4</v>
      </c>
      <c r="G12751" s="87" t="s">
        <v>4001</v>
      </c>
      <c r="H12751" s="87"/>
      <c r="I12751" s="87" t="s">
        <v>4002</v>
      </c>
      <c r="J12751" s="87"/>
      <c r="K12751" s="2" t="s">
        <v>3988</v>
      </c>
    </row>
    <row r="12752" spans="1:11" ht="15" customHeight="1" x14ac:dyDescent="0.25">
      <c r="A12752" s="6" t="s">
        <v>4003</v>
      </c>
      <c r="B12752" s="101" t="s">
        <v>4004</v>
      </c>
      <c r="C12752" s="101"/>
      <c r="D12752" s="101"/>
      <c r="E12752" s="101"/>
      <c r="F12752" s="6" t="s">
        <v>3940</v>
      </c>
      <c r="G12752" s="114">
        <v>1</v>
      </c>
      <c r="H12752" s="114"/>
      <c r="I12752" s="115">
        <v>22.527200000000001</v>
      </c>
      <c r="J12752" s="115"/>
      <c r="K12752" s="35">
        <f>ROUND(ROUND(G12752,5)*I12752,4)</f>
        <v>22.527200000000001</v>
      </c>
    </row>
    <row r="12753" spans="1:11" ht="15" customHeight="1" x14ac:dyDescent="0.25">
      <c r="A12753" s="1"/>
      <c r="B12753" s="1"/>
      <c r="C12753" s="1"/>
      <c r="D12753" s="1"/>
      <c r="E12753" s="1"/>
      <c r="F12753" s="1"/>
      <c r="G12753" s="85" t="s">
        <v>4005</v>
      </c>
      <c r="H12753" s="85"/>
      <c r="I12753" s="85"/>
      <c r="J12753" s="85"/>
      <c r="K12753" s="36">
        <f>SUM(K12752:K12752)</f>
        <v>22.527200000000001</v>
      </c>
    </row>
    <row r="12754" spans="1:11" ht="15" customHeight="1" x14ac:dyDescent="0.25">
      <c r="A12754" s="9"/>
      <c r="B12754" s="9"/>
      <c r="C12754" s="9"/>
      <c r="D12754" s="9"/>
      <c r="E12754" s="9"/>
      <c r="F12754" s="9"/>
      <c r="G12754" s="92" t="s">
        <v>4006</v>
      </c>
      <c r="H12754" s="92"/>
      <c r="I12754" s="92"/>
      <c r="J12754" s="92"/>
      <c r="K12754" s="33">
        <f>SUM(K12750,K12753)</f>
        <v>1143.0661</v>
      </c>
    </row>
    <row r="12755" spans="1:11" ht="15" customHeight="1" x14ac:dyDescent="0.25">
      <c r="A12755" s="9"/>
      <c r="B12755" s="9"/>
      <c r="C12755" s="9"/>
      <c r="D12755" s="9"/>
      <c r="E12755" s="9"/>
      <c r="F12755" s="9"/>
      <c r="G12755" s="92" t="s">
        <v>4007</v>
      </c>
      <c r="H12755" s="92"/>
      <c r="I12755" s="92"/>
      <c r="J12755" s="92"/>
      <c r="K12755" s="37">
        <v>113.18</v>
      </c>
    </row>
    <row r="12756" spans="1:11" ht="15" customHeight="1" x14ac:dyDescent="0.25">
      <c r="A12756" s="9"/>
      <c r="B12756" s="9"/>
      <c r="C12756" s="9"/>
      <c r="D12756" s="9"/>
      <c r="E12756" s="9"/>
      <c r="F12756" s="9"/>
      <c r="G12756" s="92" t="s">
        <v>4008</v>
      </c>
      <c r="H12756" s="92"/>
      <c r="I12756" s="92"/>
      <c r="J12756" s="92"/>
      <c r="K12756" s="33">
        <f>ROUND(K12754/K12755,4)</f>
        <v>10.099500000000001</v>
      </c>
    </row>
    <row r="12757" spans="1:11" ht="15" customHeight="1" x14ac:dyDescent="0.25">
      <c r="A12757" s="9"/>
      <c r="B12757" s="9"/>
      <c r="C12757" s="9"/>
      <c r="D12757" s="9"/>
      <c r="E12757" s="9"/>
      <c r="F12757" s="9"/>
      <c r="G12757" s="92" t="s">
        <v>4009</v>
      </c>
      <c r="H12757" s="92"/>
      <c r="I12757" s="92"/>
      <c r="J12757" s="92"/>
      <c r="K12757" s="33">
        <f>ROUND(K12756*0.00746,4)</f>
        <v>7.5300000000000006E-2</v>
      </c>
    </row>
    <row r="12758" spans="1:11" ht="20.100000000000001" customHeight="1" x14ac:dyDescent="0.25">
      <c r="A12758" s="106" t="s">
        <v>4010</v>
      </c>
      <c r="B12758" s="106"/>
      <c r="C12758" s="106"/>
      <c r="D12758" s="106"/>
      <c r="E12758" s="106"/>
      <c r="F12758" s="2" t="s">
        <v>4</v>
      </c>
      <c r="G12758" s="87" t="s">
        <v>4001</v>
      </c>
      <c r="H12758" s="87"/>
      <c r="I12758" s="87" t="s">
        <v>3895</v>
      </c>
      <c r="J12758" s="87"/>
      <c r="K12758" s="2" t="s">
        <v>4011</v>
      </c>
    </row>
    <row r="12759" spans="1:11" ht="15" customHeight="1" x14ac:dyDescent="0.25">
      <c r="A12759" s="6" t="s">
        <v>4012</v>
      </c>
      <c r="B12759" s="104" t="s">
        <v>4013</v>
      </c>
      <c r="C12759" s="104"/>
      <c r="D12759" s="104"/>
      <c r="E12759" s="104"/>
      <c r="F12759" s="6" t="s">
        <v>77</v>
      </c>
      <c r="G12759" s="113">
        <v>1</v>
      </c>
      <c r="H12759" s="113"/>
      <c r="I12759" s="105">
        <v>195.03</v>
      </c>
      <c r="J12759" s="105"/>
      <c r="K12759" s="33">
        <f>ROUND(ROUND(G12759,5)*I12759,4)</f>
        <v>195.03</v>
      </c>
    </row>
    <row r="12760" spans="1:11" ht="15" customHeight="1" x14ac:dyDescent="0.25">
      <c r="A12760" s="1"/>
      <c r="B12760" s="1"/>
      <c r="C12760" s="1"/>
      <c r="D12760" s="1"/>
      <c r="E12760" s="1"/>
      <c r="F12760" s="1"/>
      <c r="G12760" s="85" t="s">
        <v>4014</v>
      </c>
      <c r="H12760" s="85"/>
      <c r="I12760" s="85"/>
      <c r="J12760" s="85"/>
      <c r="K12760" s="34">
        <f>SUM(K12759:K12759)</f>
        <v>195.03</v>
      </c>
    </row>
    <row r="12761" spans="1:11" ht="15" customHeight="1" x14ac:dyDescent="0.25">
      <c r="A12761" s="106" t="s">
        <v>4015</v>
      </c>
      <c r="B12761" s="106"/>
      <c r="C12761" s="106"/>
      <c r="D12761" s="23" t="s">
        <v>4016</v>
      </c>
      <c r="E12761" s="94" t="s">
        <v>4017</v>
      </c>
      <c r="F12761" s="94"/>
      <c r="G12761" s="94" t="s">
        <v>4001</v>
      </c>
      <c r="H12761" s="94"/>
      <c r="I12761" s="94" t="s">
        <v>3895</v>
      </c>
      <c r="J12761" s="94"/>
      <c r="K12761" s="23" t="s">
        <v>4011</v>
      </c>
    </row>
    <row r="12762" spans="1:11" ht="20.100000000000001" customHeight="1" x14ac:dyDescent="0.25">
      <c r="A12762" s="38" t="s">
        <v>4012</v>
      </c>
      <c r="B12762" s="109" t="s">
        <v>4018</v>
      </c>
      <c r="C12762" s="109"/>
      <c r="D12762" s="38" t="s">
        <v>4019</v>
      </c>
      <c r="E12762" s="110" t="s">
        <v>4020</v>
      </c>
      <c r="F12762" s="110"/>
      <c r="G12762" s="111">
        <v>2.2000000000000002</v>
      </c>
      <c r="H12762" s="111"/>
      <c r="I12762" s="112">
        <v>3.47</v>
      </c>
      <c r="J12762" s="112"/>
      <c r="K12762" s="41">
        <f>ROUND(ROUND(G12762,5)*I12762,4)</f>
        <v>7.6340000000000003</v>
      </c>
    </row>
    <row r="12763" spans="1:11" ht="15" customHeight="1" x14ac:dyDescent="0.25">
      <c r="A12763" s="1"/>
      <c r="B12763" s="1"/>
      <c r="C12763" s="1"/>
      <c r="D12763" s="1"/>
      <c r="E12763" s="1"/>
      <c r="F12763" s="1"/>
      <c r="G12763" s="85" t="s">
        <v>4021</v>
      </c>
      <c r="H12763" s="85"/>
      <c r="I12763" s="85"/>
      <c r="J12763" s="85"/>
      <c r="K12763" s="33">
        <f>SUM(K12762:K12762)</f>
        <v>7.6340000000000003</v>
      </c>
    </row>
    <row r="12764" spans="1:11" ht="12.95" customHeight="1" x14ac:dyDescent="0.25">
      <c r="A12764" s="106" t="s">
        <v>4022</v>
      </c>
      <c r="B12764" s="106"/>
      <c r="C12764" s="94" t="s">
        <v>4023</v>
      </c>
      <c r="D12764" s="94" t="s">
        <v>5</v>
      </c>
      <c r="E12764" s="94" t="s">
        <v>4024</v>
      </c>
      <c r="F12764" s="94"/>
      <c r="G12764" s="94" t="s">
        <v>4025</v>
      </c>
      <c r="H12764" s="94"/>
      <c r="I12764" s="94" t="s">
        <v>2086</v>
      </c>
      <c r="J12764" s="94"/>
      <c r="K12764" s="94" t="s">
        <v>4011</v>
      </c>
    </row>
    <row r="12765" spans="1:11" ht="12" customHeight="1" x14ac:dyDescent="0.25">
      <c r="A12765" s="106"/>
      <c r="B12765" s="106"/>
      <c r="C12765" s="94"/>
      <c r="D12765" s="94"/>
      <c r="E12765" s="23" t="s">
        <v>2092</v>
      </c>
      <c r="F12765" s="23" t="s">
        <v>4026</v>
      </c>
      <c r="G12765" s="23" t="s">
        <v>2092</v>
      </c>
      <c r="H12765" s="23" t="s">
        <v>4026</v>
      </c>
      <c r="I12765" s="23" t="s">
        <v>2092</v>
      </c>
      <c r="J12765" s="23" t="s">
        <v>4026</v>
      </c>
      <c r="K12765" s="94"/>
    </row>
    <row r="12766" spans="1:11" ht="27.95" customHeight="1" x14ac:dyDescent="0.25">
      <c r="A12766" s="38" t="s">
        <v>4012</v>
      </c>
      <c r="B12766" s="39" t="s">
        <v>4018</v>
      </c>
      <c r="C12766" s="38" t="s">
        <v>4027</v>
      </c>
      <c r="D12766" s="40">
        <v>2.2000000000000002</v>
      </c>
      <c r="E12766" s="42">
        <v>0</v>
      </c>
      <c r="F12766" s="43">
        <v>1.25</v>
      </c>
      <c r="G12766" s="42">
        <v>0</v>
      </c>
      <c r="H12766" s="43">
        <v>1</v>
      </c>
      <c r="I12766" s="42">
        <v>0</v>
      </c>
      <c r="J12766" s="43">
        <v>0.82</v>
      </c>
      <c r="K12766" s="41">
        <f>ROUND(D12766*(ROUND(E12766*F12766,4)+ROUND(G12766*H12766,4)+ROUND(I12766*J12766,4)),4)</f>
        <v>0</v>
      </c>
    </row>
    <row r="12767" spans="1:11" ht="15" customHeight="1" x14ac:dyDescent="0.25">
      <c r="A12767" s="1"/>
      <c r="B12767" s="1"/>
      <c r="C12767" s="1"/>
      <c r="D12767" s="1"/>
      <c r="E12767" s="1"/>
      <c r="F12767" s="1"/>
      <c r="G12767" s="85" t="s">
        <v>4028</v>
      </c>
      <c r="H12767" s="85"/>
      <c r="I12767" s="85"/>
      <c r="J12767" s="85"/>
      <c r="K12767" s="33">
        <f>SUM(K12765:K12766)</f>
        <v>0</v>
      </c>
    </row>
    <row r="12768" spans="1:11" ht="15" customHeight="1" x14ac:dyDescent="0.25">
      <c r="A12768" s="9"/>
      <c r="B12768" s="9"/>
      <c r="C12768" s="9"/>
      <c r="D12768" s="9"/>
      <c r="E12768" s="9"/>
      <c r="F12768" s="9"/>
      <c r="G12768" s="92" t="s">
        <v>4029</v>
      </c>
      <c r="H12768" s="92"/>
      <c r="I12768" s="92"/>
      <c r="J12768" s="92"/>
      <c r="K12768" s="33">
        <f>SUM(K12756,K12757,K12760,K12763,K12767)</f>
        <v>212.83879999999999</v>
      </c>
    </row>
    <row r="12769" spans="1:11" ht="15" customHeight="1" x14ac:dyDescent="0.25">
      <c r="A12769" s="9"/>
      <c r="B12769" s="9"/>
      <c r="C12769" s="9"/>
      <c r="D12769" s="9"/>
      <c r="E12769" s="9"/>
      <c r="F12769" s="9"/>
      <c r="G12769" s="92" t="s">
        <v>3913</v>
      </c>
      <c r="H12769" s="92"/>
      <c r="I12769" s="92"/>
      <c r="J12769" s="92"/>
      <c r="K12769" s="29">
        <f>ROUND(SUM(K12768),2)</f>
        <v>212.84</v>
      </c>
    </row>
    <row r="12770" spans="1:11" ht="9.9499999999999993" customHeight="1" x14ac:dyDescent="0.25">
      <c r="A12770" s="9"/>
      <c r="B12770" s="9"/>
      <c r="C12770" s="9"/>
      <c r="D12770" s="9"/>
      <c r="E12770" s="9"/>
      <c r="F12770" s="9"/>
      <c r="G12770" s="100"/>
      <c r="H12770" s="100"/>
      <c r="I12770" s="100"/>
      <c r="J12770" s="100"/>
      <c r="K12770" s="100"/>
    </row>
    <row r="12771" spans="1:11" ht="20.100000000000001" customHeight="1" x14ac:dyDescent="0.25">
      <c r="A12771" s="99" t="s">
        <v>3099</v>
      </c>
      <c r="B12771" s="99"/>
      <c r="C12771" s="99"/>
      <c r="D12771" s="99"/>
      <c r="E12771" s="99"/>
      <c r="F12771" s="99"/>
      <c r="G12771" s="99"/>
      <c r="H12771" s="99"/>
      <c r="I12771" s="99"/>
      <c r="J12771" s="99"/>
      <c r="K12771" s="99"/>
    </row>
    <row r="12772" spans="1:11" ht="15" customHeight="1" x14ac:dyDescent="0.25">
      <c r="A12772" s="93" t="s">
        <v>3916</v>
      </c>
      <c r="B12772" s="93"/>
      <c r="C12772" s="93"/>
      <c r="D12772" s="94" t="s">
        <v>3</v>
      </c>
      <c r="E12772" s="94"/>
      <c r="F12772" s="23" t="s">
        <v>4</v>
      </c>
      <c r="G12772" s="94" t="s">
        <v>3894</v>
      </c>
      <c r="H12772" s="94"/>
      <c r="I12772" s="94" t="s">
        <v>3895</v>
      </c>
      <c r="J12772" s="94"/>
      <c r="K12772" s="23" t="s">
        <v>3896</v>
      </c>
    </row>
    <row r="12773" spans="1:11" ht="45.95" customHeight="1" x14ac:dyDescent="0.25">
      <c r="A12773" s="24" t="s">
        <v>3934</v>
      </c>
      <c r="B12773" s="95" t="s">
        <v>3935</v>
      </c>
      <c r="C12773" s="95"/>
      <c r="D12773" s="96" t="s">
        <v>20</v>
      </c>
      <c r="E12773" s="96"/>
      <c r="F12773" s="24" t="s">
        <v>3936</v>
      </c>
      <c r="G12773" s="97">
        <v>2.5891999999999998E-3</v>
      </c>
      <c r="H12773" s="97"/>
      <c r="I12773" s="98">
        <v>76.52</v>
      </c>
      <c r="J12773" s="98"/>
      <c r="K12773" s="27">
        <f t="shared" ref="K12773:K12778" si="98">TRUNC(TRUNC(G12773,8)*I12773,2)</f>
        <v>0.19</v>
      </c>
    </row>
    <row r="12774" spans="1:11" ht="45.95" customHeight="1" x14ac:dyDescent="0.25">
      <c r="A12774" s="24" t="s">
        <v>28</v>
      </c>
      <c r="B12774" s="95" t="s">
        <v>29</v>
      </c>
      <c r="C12774" s="95"/>
      <c r="D12774" s="96" t="s">
        <v>20</v>
      </c>
      <c r="E12774" s="96"/>
      <c r="F12774" s="24" t="s">
        <v>30</v>
      </c>
      <c r="G12774" s="97">
        <v>1.0702000000000001E-3</v>
      </c>
      <c r="H12774" s="97"/>
      <c r="I12774" s="98">
        <v>322.67</v>
      </c>
      <c r="J12774" s="98"/>
      <c r="K12774" s="27">
        <f t="shared" si="98"/>
        <v>0.34</v>
      </c>
    </row>
    <row r="12775" spans="1:11" ht="29.1" customHeight="1" x14ac:dyDescent="0.25">
      <c r="A12775" s="24" t="s">
        <v>4030</v>
      </c>
      <c r="B12775" s="95" t="s">
        <v>4031</v>
      </c>
      <c r="C12775" s="95"/>
      <c r="D12775" s="96" t="s">
        <v>20</v>
      </c>
      <c r="E12775" s="96"/>
      <c r="F12775" s="24" t="s">
        <v>3936</v>
      </c>
      <c r="G12775" s="97">
        <v>3.3568999999999999E-3</v>
      </c>
      <c r="H12775" s="97"/>
      <c r="I12775" s="98">
        <v>105.44</v>
      </c>
      <c r="J12775" s="98"/>
      <c r="K12775" s="27">
        <f t="shared" si="98"/>
        <v>0.35</v>
      </c>
    </row>
    <row r="12776" spans="1:11" ht="29.1" customHeight="1" x14ac:dyDescent="0.25">
      <c r="A12776" s="24" t="s">
        <v>4032</v>
      </c>
      <c r="B12776" s="95" t="s">
        <v>4033</v>
      </c>
      <c r="C12776" s="95"/>
      <c r="D12776" s="96" t="s">
        <v>20</v>
      </c>
      <c r="E12776" s="96"/>
      <c r="F12776" s="24" t="s">
        <v>30</v>
      </c>
      <c r="G12776" s="97">
        <v>3.0249999999999998E-4</v>
      </c>
      <c r="H12776" s="97"/>
      <c r="I12776" s="98">
        <v>265.02</v>
      </c>
      <c r="J12776" s="98"/>
      <c r="K12776" s="27">
        <f t="shared" si="98"/>
        <v>0.08</v>
      </c>
    </row>
    <row r="12777" spans="1:11" ht="38.1" customHeight="1" x14ac:dyDescent="0.25">
      <c r="A12777" s="24" t="s">
        <v>4034</v>
      </c>
      <c r="B12777" s="95" t="s">
        <v>4035</v>
      </c>
      <c r="C12777" s="95"/>
      <c r="D12777" s="96" t="s">
        <v>20</v>
      </c>
      <c r="E12777" s="96"/>
      <c r="F12777" s="24" t="s">
        <v>3936</v>
      </c>
      <c r="G12777" s="97">
        <v>2.9082999999999999E-3</v>
      </c>
      <c r="H12777" s="97"/>
      <c r="I12777" s="98">
        <v>94.54</v>
      </c>
      <c r="J12777" s="98"/>
      <c r="K12777" s="27">
        <f t="shared" si="98"/>
        <v>0.27</v>
      </c>
    </row>
    <row r="12778" spans="1:11" ht="38.1" customHeight="1" x14ac:dyDescent="0.25">
      <c r="A12778" s="24" t="s">
        <v>4036</v>
      </c>
      <c r="B12778" s="95" t="s">
        <v>4037</v>
      </c>
      <c r="C12778" s="95"/>
      <c r="D12778" s="96" t="s">
        <v>20</v>
      </c>
      <c r="E12778" s="96"/>
      <c r="F12778" s="24" t="s">
        <v>30</v>
      </c>
      <c r="G12778" s="97">
        <v>7.5109999999999999E-4</v>
      </c>
      <c r="H12778" s="97"/>
      <c r="I12778" s="98">
        <v>225.43</v>
      </c>
      <c r="J12778" s="98"/>
      <c r="K12778" s="27">
        <f t="shared" si="98"/>
        <v>0.16</v>
      </c>
    </row>
    <row r="12779" spans="1:11" ht="18" customHeight="1" x14ac:dyDescent="0.25">
      <c r="A12779" s="9"/>
      <c r="B12779" s="9"/>
      <c r="C12779" s="9"/>
      <c r="D12779" s="9"/>
      <c r="E12779" s="9"/>
      <c r="F12779" s="9"/>
      <c r="G12779" s="91" t="s">
        <v>3919</v>
      </c>
      <c r="H12779" s="91"/>
      <c r="I12779" s="91"/>
      <c r="J12779" s="91"/>
      <c r="K12779" s="28">
        <f>SUM(K12773:K12778)</f>
        <v>1.39</v>
      </c>
    </row>
    <row r="12780" spans="1:11" ht="15" customHeight="1" x14ac:dyDescent="0.25">
      <c r="A12780" s="93" t="s">
        <v>3907</v>
      </c>
      <c r="B12780" s="93"/>
      <c r="C12780" s="93"/>
      <c r="D12780" s="94" t="s">
        <v>3</v>
      </c>
      <c r="E12780" s="94"/>
      <c r="F12780" s="23" t="s">
        <v>4</v>
      </c>
      <c r="G12780" s="94" t="s">
        <v>3894</v>
      </c>
      <c r="H12780" s="94"/>
      <c r="I12780" s="94" t="s">
        <v>3895</v>
      </c>
      <c r="J12780" s="94"/>
      <c r="K12780" s="23" t="s">
        <v>3896</v>
      </c>
    </row>
    <row r="12781" spans="1:11" ht="15" customHeight="1" x14ac:dyDescent="0.25">
      <c r="A12781" s="24" t="s">
        <v>3910</v>
      </c>
      <c r="B12781" s="95" t="s">
        <v>3911</v>
      </c>
      <c r="C12781" s="95"/>
      <c r="D12781" s="96" t="s">
        <v>20</v>
      </c>
      <c r="E12781" s="96"/>
      <c r="F12781" s="24" t="s">
        <v>2056</v>
      </c>
      <c r="G12781" s="97">
        <v>3.6592999999999999E-3</v>
      </c>
      <c r="H12781" s="97"/>
      <c r="I12781" s="98">
        <v>24.94</v>
      </c>
      <c r="J12781" s="98"/>
      <c r="K12781" s="27">
        <f>TRUNC(TRUNC(G12781,8)*I12781,2)</f>
        <v>0.09</v>
      </c>
    </row>
    <row r="12782" spans="1:11" ht="18" customHeight="1" x14ac:dyDescent="0.25">
      <c r="A12782" s="9"/>
      <c r="B12782" s="9"/>
      <c r="C12782" s="9"/>
      <c r="D12782" s="9"/>
      <c r="E12782" s="9"/>
      <c r="F12782" s="9"/>
      <c r="G12782" s="91" t="s">
        <v>3912</v>
      </c>
      <c r="H12782" s="91"/>
      <c r="I12782" s="91"/>
      <c r="J12782" s="91"/>
      <c r="K12782" s="28">
        <f>SUM(K12781:K12781)</f>
        <v>0.09</v>
      </c>
    </row>
    <row r="12783" spans="1:11" ht="15" customHeight="1" x14ac:dyDescent="0.25">
      <c r="A12783" s="9"/>
      <c r="B12783" s="9"/>
      <c r="C12783" s="9"/>
      <c r="D12783" s="9"/>
      <c r="E12783" s="9"/>
      <c r="F12783" s="9"/>
      <c r="G12783" s="92" t="s">
        <v>3913</v>
      </c>
      <c r="H12783" s="92"/>
      <c r="I12783" s="92"/>
      <c r="J12783" s="92"/>
      <c r="K12783" s="29">
        <f>ROUND(SUM(K12779,K12782),2)</f>
        <v>1.48</v>
      </c>
    </row>
    <row r="12784" spans="1:11" ht="9.9499999999999993" customHeight="1" x14ac:dyDescent="0.25">
      <c r="A12784" s="9"/>
      <c r="B12784" s="9"/>
      <c r="C12784" s="9"/>
      <c r="D12784" s="9"/>
      <c r="E12784" s="9"/>
      <c r="F12784" s="9"/>
      <c r="G12784" s="100"/>
      <c r="H12784" s="100"/>
      <c r="I12784" s="100"/>
      <c r="J12784" s="100"/>
      <c r="K12784" s="100"/>
    </row>
    <row r="12785" spans="1:11" ht="20.100000000000001" customHeight="1" x14ac:dyDescent="0.25">
      <c r="A12785" s="99" t="s">
        <v>3100</v>
      </c>
      <c r="B12785" s="99"/>
      <c r="C12785" s="99"/>
      <c r="D12785" s="99"/>
      <c r="E12785" s="99"/>
      <c r="F12785" s="99"/>
      <c r="G12785" s="99"/>
      <c r="H12785" s="99"/>
      <c r="I12785" s="99"/>
      <c r="J12785" s="99"/>
      <c r="K12785" s="99"/>
    </row>
    <row r="12786" spans="1:11" ht="15" customHeight="1" x14ac:dyDescent="0.25">
      <c r="A12786" s="93" t="s">
        <v>3893</v>
      </c>
      <c r="B12786" s="93"/>
      <c r="C12786" s="93"/>
      <c r="D12786" s="94" t="s">
        <v>3</v>
      </c>
      <c r="E12786" s="94"/>
      <c r="F12786" s="23" t="s">
        <v>4</v>
      </c>
      <c r="G12786" s="94" t="s">
        <v>3894</v>
      </c>
      <c r="H12786" s="94"/>
      <c r="I12786" s="94" t="s">
        <v>3895</v>
      </c>
      <c r="J12786" s="94"/>
      <c r="K12786" s="23" t="s">
        <v>3896</v>
      </c>
    </row>
    <row r="12787" spans="1:11" ht="21" customHeight="1" x14ac:dyDescent="0.25">
      <c r="A12787" s="24" t="s">
        <v>4038</v>
      </c>
      <c r="B12787" s="95" t="s">
        <v>4039</v>
      </c>
      <c r="C12787" s="95"/>
      <c r="D12787" s="96" t="s">
        <v>20</v>
      </c>
      <c r="E12787" s="96"/>
      <c r="F12787" s="24" t="s">
        <v>34</v>
      </c>
      <c r="G12787" s="97">
        <v>6.6E-3</v>
      </c>
      <c r="H12787" s="97"/>
      <c r="I12787" s="98">
        <v>210.23</v>
      </c>
      <c r="J12787" s="98"/>
      <c r="K12787" s="27">
        <f>TRUNC(TRUNC(G12787,8)*I12787,2)</f>
        <v>1.38</v>
      </c>
    </row>
    <row r="12788" spans="1:11" ht="21" customHeight="1" x14ac:dyDescent="0.25">
      <c r="A12788" s="24" t="s">
        <v>4040</v>
      </c>
      <c r="B12788" s="95" t="s">
        <v>4041</v>
      </c>
      <c r="C12788" s="95"/>
      <c r="D12788" s="96" t="s">
        <v>20</v>
      </c>
      <c r="E12788" s="96"/>
      <c r="F12788" s="24" t="s">
        <v>84</v>
      </c>
      <c r="G12788" s="97">
        <v>1.0049999999999999</v>
      </c>
      <c r="H12788" s="97"/>
      <c r="I12788" s="98">
        <v>32.369999999999997</v>
      </c>
      <c r="J12788" s="98"/>
      <c r="K12788" s="27">
        <f>TRUNC(TRUNC(G12788,8)*I12788,2)</f>
        <v>32.53</v>
      </c>
    </row>
    <row r="12789" spans="1:11" ht="15" customHeight="1" x14ac:dyDescent="0.25">
      <c r="A12789" s="9"/>
      <c r="B12789" s="9"/>
      <c r="C12789" s="9"/>
      <c r="D12789" s="9"/>
      <c r="E12789" s="9"/>
      <c r="F12789" s="9"/>
      <c r="G12789" s="91" t="s">
        <v>3906</v>
      </c>
      <c r="H12789" s="91"/>
      <c r="I12789" s="91"/>
      <c r="J12789" s="91"/>
      <c r="K12789" s="28">
        <f>SUM(K12787:K12788)</f>
        <v>33.910000000000004</v>
      </c>
    </row>
    <row r="12790" spans="1:11" ht="15" customHeight="1" x14ac:dyDescent="0.25">
      <c r="A12790" s="93" t="s">
        <v>3907</v>
      </c>
      <c r="B12790" s="93"/>
      <c r="C12790" s="93"/>
      <c r="D12790" s="94" t="s">
        <v>3</v>
      </c>
      <c r="E12790" s="94"/>
      <c r="F12790" s="23" t="s">
        <v>4</v>
      </c>
      <c r="G12790" s="94" t="s">
        <v>3894</v>
      </c>
      <c r="H12790" s="94"/>
      <c r="I12790" s="94" t="s">
        <v>3895</v>
      </c>
      <c r="J12790" s="94"/>
      <c r="K12790" s="23" t="s">
        <v>3896</v>
      </c>
    </row>
    <row r="12791" spans="1:11" ht="15" customHeight="1" x14ac:dyDescent="0.25">
      <c r="A12791" s="24" t="s">
        <v>3971</v>
      </c>
      <c r="B12791" s="95" t="s">
        <v>3972</v>
      </c>
      <c r="C12791" s="95"/>
      <c r="D12791" s="96" t="s">
        <v>20</v>
      </c>
      <c r="E12791" s="96"/>
      <c r="F12791" s="24" t="s">
        <v>2056</v>
      </c>
      <c r="G12791" s="97">
        <v>0.2296</v>
      </c>
      <c r="H12791" s="97"/>
      <c r="I12791" s="98">
        <v>32.69</v>
      </c>
      <c r="J12791" s="98"/>
      <c r="K12791" s="27">
        <f>TRUNC(TRUNC(G12791,8)*I12791,2)</f>
        <v>7.5</v>
      </c>
    </row>
    <row r="12792" spans="1:11" ht="15" customHeight="1" x14ac:dyDescent="0.25">
      <c r="A12792" s="24" t="s">
        <v>3910</v>
      </c>
      <c r="B12792" s="95" t="s">
        <v>3911</v>
      </c>
      <c r="C12792" s="95"/>
      <c r="D12792" s="96" t="s">
        <v>20</v>
      </c>
      <c r="E12792" s="96"/>
      <c r="F12792" s="24" t="s">
        <v>2056</v>
      </c>
      <c r="G12792" s="97">
        <v>0.2296</v>
      </c>
      <c r="H12792" s="97"/>
      <c r="I12792" s="98">
        <v>24.94</v>
      </c>
      <c r="J12792" s="98"/>
      <c r="K12792" s="27">
        <f>TRUNC(TRUNC(G12792,8)*I12792,2)</f>
        <v>5.72</v>
      </c>
    </row>
    <row r="12793" spans="1:11" ht="18" customHeight="1" x14ac:dyDescent="0.25">
      <c r="A12793" s="9"/>
      <c r="B12793" s="9"/>
      <c r="C12793" s="9"/>
      <c r="D12793" s="9"/>
      <c r="E12793" s="9"/>
      <c r="F12793" s="9"/>
      <c r="G12793" s="91" t="s">
        <v>3912</v>
      </c>
      <c r="H12793" s="91"/>
      <c r="I12793" s="91"/>
      <c r="J12793" s="91"/>
      <c r="K12793" s="28">
        <f>SUM(K12791:K12792)</f>
        <v>13.219999999999999</v>
      </c>
    </row>
    <row r="12794" spans="1:11" ht="15" customHeight="1" x14ac:dyDescent="0.25">
      <c r="A12794" s="93" t="s">
        <v>3922</v>
      </c>
      <c r="B12794" s="93"/>
      <c r="C12794" s="93"/>
      <c r="D12794" s="94" t="s">
        <v>3</v>
      </c>
      <c r="E12794" s="94"/>
      <c r="F12794" s="23" t="s">
        <v>4</v>
      </c>
      <c r="G12794" s="94" t="s">
        <v>3894</v>
      </c>
      <c r="H12794" s="94"/>
      <c r="I12794" s="94" t="s">
        <v>3895</v>
      </c>
      <c r="J12794" s="94"/>
      <c r="K12794" s="23" t="s">
        <v>3896</v>
      </c>
    </row>
    <row r="12795" spans="1:11" ht="21" customHeight="1" x14ac:dyDescent="0.25">
      <c r="A12795" s="24" t="s">
        <v>4042</v>
      </c>
      <c r="B12795" s="95" t="s">
        <v>4043</v>
      </c>
      <c r="C12795" s="95"/>
      <c r="D12795" s="96" t="s">
        <v>20</v>
      </c>
      <c r="E12795" s="96"/>
      <c r="F12795" s="24" t="s">
        <v>34</v>
      </c>
      <c r="G12795" s="97">
        <v>1.8E-3</v>
      </c>
      <c r="H12795" s="97"/>
      <c r="I12795" s="98">
        <v>767.08</v>
      </c>
      <c r="J12795" s="98"/>
      <c r="K12795" s="27">
        <f>TRUNC(TRUNC(G12795,8)*I12795,2)</f>
        <v>1.38</v>
      </c>
    </row>
    <row r="12796" spans="1:11" ht="15" customHeight="1" x14ac:dyDescent="0.25">
      <c r="A12796" s="9"/>
      <c r="B12796" s="9"/>
      <c r="C12796" s="9"/>
      <c r="D12796" s="9"/>
      <c r="E12796" s="9"/>
      <c r="F12796" s="9"/>
      <c r="G12796" s="91" t="s">
        <v>3933</v>
      </c>
      <c r="H12796" s="91"/>
      <c r="I12796" s="91"/>
      <c r="J12796" s="91"/>
      <c r="K12796" s="28">
        <f>SUM(K12795:K12795)</f>
        <v>1.38</v>
      </c>
    </row>
    <row r="12797" spans="1:11" ht="15" customHeight="1" x14ac:dyDescent="0.25">
      <c r="A12797" s="9"/>
      <c r="B12797" s="9"/>
      <c r="C12797" s="9"/>
      <c r="D12797" s="9"/>
      <c r="E12797" s="9"/>
      <c r="F12797" s="9"/>
      <c r="G12797" s="92" t="s">
        <v>3913</v>
      </c>
      <c r="H12797" s="92"/>
      <c r="I12797" s="92"/>
      <c r="J12797" s="92"/>
      <c r="K12797" s="29">
        <f>ROUND(SUM(K12789,K12793,K12796),2)</f>
        <v>48.51</v>
      </c>
    </row>
    <row r="12798" spans="1:11" ht="9.9499999999999993" customHeight="1" x14ac:dyDescent="0.25">
      <c r="A12798" s="9"/>
      <c r="B12798" s="9"/>
      <c r="C12798" s="9"/>
      <c r="D12798" s="9"/>
      <c r="E12798" s="9"/>
      <c r="F12798" s="9"/>
      <c r="G12798" s="100"/>
      <c r="H12798" s="100"/>
      <c r="I12798" s="100"/>
      <c r="J12798" s="100"/>
      <c r="K12798" s="100"/>
    </row>
    <row r="12799" spans="1:11" ht="20.100000000000001" customHeight="1" x14ac:dyDescent="0.25">
      <c r="A12799" s="99" t="s">
        <v>3101</v>
      </c>
      <c r="B12799" s="99"/>
      <c r="C12799" s="99"/>
      <c r="D12799" s="99"/>
      <c r="E12799" s="99"/>
      <c r="F12799" s="99"/>
      <c r="G12799" s="99"/>
      <c r="H12799" s="99"/>
      <c r="I12799" s="99"/>
      <c r="J12799" s="99"/>
      <c r="K12799" s="99"/>
    </row>
    <row r="12800" spans="1:11" ht="15" customHeight="1" x14ac:dyDescent="0.25">
      <c r="A12800" s="93" t="s">
        <v>3893</v>
      </c>
      <c r="B12800" s="93"/>
      <c r="C12800" s="93"/>
      <c r="D12800" s="94" t="s">
        <v>3</v>
      </c>
      <c r="E12800" s="94"/>
      <c r="F12800" s="23" t="s">
        <v>4</v>
      </c>
      <c r="G12800" s="94" t="s">
        <v>3894</v>
      </c>
      <c r="H12800" s="94"/>
      <c r="I12800" s="94" t="s">
        <v>3895</v>
      </c>
      <c r="J12800" s="94"/>
      <c r="K12800" s="23" t="s">
        <v>3896</v>
      </c>
    </row>
    <row r="12801" spans="1:11" ht="15" customHeight="1" x14ac:dyDescent="0.25">
      <c r="A12801" s="24" t="s">
        <v>4044</v>
      </c>
      <c r="B12801" s="95" t="s">
        <v>4045</v>
      </c>
      <c r="C12801" s="95"/>
      <c r="D12801" s="96" t="s">
        <v>20</v>
      </c>
      <c r="E12801" s="96"/>
      <c r="F12801" s="24" t="s">
        <v>3903</v>
      </c>
      <c r="G12801" s="97">
        <v>0.106</v>
      </c>
      <c r="H12801" s="97"/>
      <c r="I12801" s="98">
        <v>2.59</v>
      </c>
      <c r="J12801" s="98"/>
      <c r="K12801" s="27">
        <f>TRUNC(TRUNC(G12801,8)*I12801,2)</f>
        <v>0.27</v>
      </c>
    </row>
    <row r="12802" spans="1:11" ht="15" customHeight="1" x14ac:dyDescent="0.25">
      <c r="A12802" s="9"/>
      <c r="B12802" s="9"/>
      <c r="C12802" s="9"/>
      <c r="D12802" s="9"/>
      <c r="E12802" s="9"/>
      <c r="F12802" s="9"/>
      <c r="G12802" s="91" t="s">
        <v>3906</v>
      </c>
      <c r="H12802" s="91"/>
      <c r="I12802" s="91"/>
      <c r="J12802" s="91"/>
      <c r="K12802" s="28">
        <f>SUM(K12801:K12801)</f>
        <v>0.27</v>
      </c>
    </row>
    <row r="12803" spans="1:11" ht="15" customHeight="1" x14ac:dyDescent="0.25">
      <c r="A12803" s="93" t="s">
        <v>3907</v>
      </c>
      <c r="B12803" s="93"/>
      <c r="C12803" s="93"/>
      <c r="D12803" s="94" t="s">
        <v>3</v>
      </c>
      <c r="E12803" s="94"/>
      <c r="F12803" s="23" t="s">
        <v>4</v>
      </c>
      <c r="G12803" s="94" t="s">
        <v>3894</v>
      </c>
      <c r="H12803" s="94"/>
      <c r="I12803" s="94" t="s">
        <v>3895</v>
      </c>
      <c r="J12803" s="94"/>
      <c r="K12803" s="23" t="s">
        <v>3896</v>
      </c>
    </row>
    <row r="12804" spans="1:11" ht="15" customHeight="1" x14ac:dyDescent="0.25">
      <c r="A12804" s="24" t="s">
        <v>4046</v>
      </c>
      <c r="B12804" s="95" t="s">
        <v>4047</v>
      </c>
      <c r="C12804" s="95"/>
      <c r="D12804" s="96" t="s">
        <v>20</v>
      </c>
      <c r="E12804" s="96"/>
      <c r="F12804" s="24" t="s">
        <v>2056</v>
      </c>
      <c r="G12804" s="97">
        <v>3.6999999999999998E-2</v>
      </c>
      <c r="H12804" s="97"/>
      <c r="I12804" s="98">
        <v>34.35</v>
      </c>
      <c r="J12804" s="98"/>
      <c r="K12804" s="27">
        <f>TRUNC(TRUNC(G12804,8)*I12804,2)</f>
        <v>1.27</v>
      </c>
    </row>
    <row r="12805" spans="1:11" ht="15" customHeight="1" x14ac:dyDescent="0.25">
      <c r="A12805" s="24" t="s">
        <v>3910</v>
      </c>
      <c r="B12805" s="95" t="s">
        <v>3911</v>
      </c>
      <c r="C12805" s="95"/>
      <c r="D12805" s="96" t="s">
        <v>20</v>
      </c>
      <c r="E12805" s="96"/>
      <c r="F12805" s="24" t="s">
        <v>2056</v>
      </c>
      <c r="G12805" s="97">
        <v>1.6E-2</v>
      </c>
      <c r="H12805" s="97"/>
      <c r="I12805" s="98">
        <v>24.94</v>
      </c>
      <c r="J12805" s="98"/>
      <c r="K12805" s="27">
        <f>TRUNC(TRUNC(G12805,8)*I12805,2)</f>
        <v>0.39</v>
      </c>
    </row>
    <row r="12806" spans="1:11" ht="18" customHeight="1" x14ac:dyDescent="0.25">
      <c r="A12806" s="9"/>
      <c r="B12806" s="9"/>
      <c r="C12806" s="9"/>
      <c r="D12806" s="9"/>
      <c r="E12806" s="9"/>
      <c r="F12806" s="9"/>
      <c r="G12806" s="91" t="s">
        <v>3912</v>
      </c>
      <c r="H12806" s="91"/>
      <c r="I12806" s="91"/>
      <c r="J12806" s="91"/>
      <c r="K12806" s="28">
        <f>SUM(K12804:K12805)</f>
        <v>1.6600000000000001</v>
      </c>
    </row>
    <row r="12807" spans="1:11" ht="15" customHeight="1" x14ac:dyDescent="0.25">
      <c r="A12807" s="9"/>
      <c r="B12807" s="9"/>
      <c r="C12807" s="9"/>
      <c r="D12807" s="9"/>
      <c r="E12807" s="9"/>
      <c r="F12807" s="9"/>
      <c r="G12807" s="92" t="s">
        <v>3913</v>
      </c>
      <c r="H12807" s="92"/>
      <c r="I12807" s="92"/>
      <c r="J12807" s="92"/>
      <c r="K12807" s="29">
        <f>ROUND(SUM(K12802,K12806),2)</f>
        <v>1.93</v>
      </c>
    </row>
    <row r="12808" spans="1:11" ht="9.9499999999999993" customHeight="1" x14ac:dyDescent="0.25">
      <c r="A12808" s="9"/>
      <c r="B12808" s="9"/>
      <c r="C12808" s="9"/>
      <c r="D12808" s="9"/>
      <c r="E12808" s="9"/>
      <c r="F12808" s="9"/>
      <c r="G12808" s="100"/>
      <c r="H12808" s="100"/>
      <c r="I12808" s="100"/>
      <c r="J12808" s="100"/>
      <c r="K12808" s="100"/>
    </row>
    <row r="12809" spans="1:11" ht="20.100000000000001" customHeight="1" x14ac:dyDescent="0.25">
      <c r="A12809" s="99" t="s">
        <v>3102</v>
      </c>
      <c r="B12809" s="99"/>
      <c r="C12809" s="99"/>
      <c r="D12809" s="99"/>
      <c r="E12809" s="99"/>
      <c r="F12809" s="99"/>
      <c r="G12809" s="99"/>
      <c r="H12809" s="99"/>
      <c r="I12809" s="99"/>
      <c r="J12809" s="99"/>
      <c r="K12809" s="99"/>
    </row>
    <row r="12810" spans="1:11" ht="15" customHeight="1" x14ac:dyDescent="0.25">
      <c r="A12810" s="93" t="s">
        <v>3916</v>
      </c>
      <c r="B12810" s="93"/>
      <c r="C12810" s="93"/>
      <c r="D12810" s="94" t="s">
        <v>3</v>
      </c>
      <c r="E12810" s="94"/>
      <c r="F12810" s="23" t="s">
        <v>4</v>
      </c>
      <c r="G12810" s="94" t="s">
        <v>3894</v>
      </c>
      <c r="H12810" s="94"/>
      <c r="I12810" s="94" t="s">
        <v>3895</v>
      </c>
      <c r="J12810" s="94"/>
      <c r="K12810" s="23" t="s">
        <v>3896</v>
      </c>
    </row>
    <row r="12811" spans="1:11" ht="29.1" customHeight="1" x14ac:dyDescent="0.25">
      <c r="A12811" s="24" t="s">
        <v>3963</v>
      </c>
      <c r="B12811" s="95" t="s">
        <v>3964</v>
      </c>
      <c r="C12811" s="95"/>
      <c r="D12811" s="96" t="s">
        <v>20</v>
      </c>
      <c r="E12811" s="96"/>
      <c r="F12811" s="24" t="s">
        <v>3936</v>
      </c>
      <c r="G12811" s="97">
        <v>5.2258833999999998</v>
      </c>
      <c r="H12811" s="97"/>
      <c r="I12811" s="98">
        <v>8.9</v>
      </c>
      <c r="J12811" s="98"/>
      <c r="K12811" s="27">
        <f>TRUNC(TRUNC(G12811,8)*I12811,2)</f>
        <v>46.51</v>
      </c>
    </row>
    <row r="12812" spans="1:11" ht="29.1" customHeight="1" x14ac:dyDescent="0.25">
      <c r="A12812" s="24" t="s">
        <v>3965</v>
      </c>
      <c r="B12812" s="95" t="s">
        <v>3966</v>
      </c>
      <c r="C12812" s="95"/>
      <c r="D12812" s="96" t="s">
        <v>20</v>
      </c>
      <c r="E12812" s="96"/>
      <c r="F12812" s="24" t="s">
        <v>30</v>
      </c>
      <c r="G12812" s="97">
        <v>0.95392160000000004</v>
      </c>
      <c r="H12812" s="97"/>
      <c r="I12812" s="98">
        <v>32.76</v>
      </c>
      <c r="J12812" s="98"/>
      <c r="K12812" s="27">
        <f>TRUNC(TRUNC(G12812,8)*I12812,2)</f>
        <v>31.25</v>
      </c>
    </row>
    <row r="12813" spans="1:11" ht="21" customHeight="1" x14ac:dyDescent="0.25">
      <c r="A12813" s="24" t="s">
        <v>3967</v>
      </c>
      <c r="B12813" s="95" t="s">
        <v>3968</v>
      </c>
      <c r="C12813" s="95"/>
      <c r="D12813" s="96" t="s">
        <v>20</v>
      </c>
      <c r="E12813" s="96"/>
      <c r="F12813" s="24" t="s">
        <v>3936</v>
      </c>
      <c r="G12813" s="97">
        <v>5.2258833999999998</v>
      </c>
      <c r="H12813" s="97"/>
      <c r="I12813" s="98">
        <v>27.59</v>
      </c>
      <c r="J12813" s="98"/>
      <c r="K12813" s="27">
        <f>TRUNC(TRUNC(G12813,8)*I12813,2)</f>
        <v>144.18</v>
      </c>
    </row>
    <row r="12814" spans="1:11" ht="21" customHeight="1" x14ac:dyDescent="0.25">
      <c r="A12814" s="24" t="s">
        <v>3969</v>
      </c>
      <c r="B12814" s="95" t="s">
        <v>3970</v>
      </c>
      <c r="C12814" s="95"/>
      <c r="D12814" s="96" t="s">
        <v>20</v>
      </c>
      <c r="E12814" s="96"/>
      <c r="F12814" s="24" t="s">
        <v>30</v>
      </c>
      <c r="G12814" s="97">
        <v>0.95392160000000004</v>
      </c>
      <c r="H12814" s="97"/>
      <c r="I12814" s="98">
        <v>28.09</v>
      </c>
      <c r="J12814" s="98"/>
      <c r="K12814" s="27">
        <f>TRUNC(TRUNC(G12814,8)*I12814,2)</f>
        <v>26.79</v>
      </c>
    </row>
    <row r="12815" spans="1:11" ht="18" customHeight="1" x14ac:dyDescent="0.25">
      <c r="A12815" s="9"/>
      <c r="B12815" s="9"/>
      <c r="C12815" s="9"/>
      <c r="D12815" s="9"/>
      <c r="E12815" s="9"/>
      <c r="F12815" s="9"/>
      <c r="G12815" s="91" t="s">
        <v>3919</v>
      </c>
      <c r="H12815" s="91"/>
      <c r="I12815" s="91"/>
      <c r="J12815" s="91"/>
      <c r="K12815" s="28">
        <f>SUM(K12811:K12814)</f>
        <v>248.73</v>
      </c>
    </row>
    <row r="12816" spans="1:11" ht="15" customHeight="1" x14ac:dyDescent="0.25">
      <c r="A12816" s="93" t="s">
        <v>3893</v>
      </c>
      <c r="B12816" s="93"/>
      <c r="C12816" s="93"/>
      <c r="D12816" s="94" t="s">
        <v>3</v>
      </c>
      <c r="E12816" s="94"/>
      <c r="F12816" s="23" t="s">
        <v>4</v>
      </c>
      <c r="G12816" s="94" t="s">
        <v>3894</v>
      </c>
      <c r="H12816" s="94"/>
      <c r="I12816" s="94" t="s">
        <v>3895</v>
      </c>
      <c r="J12816" s="94"/>
      <c r="K12816" s="23" t="s">
        <v>3896</v>
      </c>
    </row>
    <row r="12817" spans="1:11" ht="21" customHeight="1" x14ac:dyDescent="0.25">
      <c r="A12817" s="24" t="s">
        <v>4048</v>
      </c>
      <c r="B12817" s="95" t="s">
        <v>4049</v>
      </c>
      <c r="C12817" s="95"/>
      <c r="D12817" s="96" t="s">
        <v>20</v>
      </c>
      <c r="E12817" s="96"/>
      <c r="F12817" s="24" t="s">
        <v>34</v>
      </c>
      <c r="G12817" s="97">
        <v>0.19980000000000001</v>
      </c>
      <c r="H12817" s="97"/>
      <c r="I12817" s="98">
        <v>206.17</v>
      </c>
      <c r="J12817" s="98"/>
      <c r="K12817" s="27">
        <f>TRUNC(TRUNC(G12817,8)*I12817,2)</f>
        <v>41.19</v>
      </c>
    </row>
    <row r="12818" spans="1:11" ht="15" customHeight="1" x14ac:dyDescent="0.25">
      <c r="A12818" s="24" t="s">
        <v>3955</v>
      </c>
      <c r="B12818" s="95" t="s">
        <v>3956</v>
      </c>
      <c r="C12818" s="95"/>
      <c r="D12818" s="96" t="s">
        <v>20</v>
      </c>
      <c r="E12818" s="96"/>
      <c r="F12818" s="24" t="s">
        <v>3903</v>
      </c>
      <c r="G12818" s="97">
        <v>3.6695999999999999E-2</v>
      </c>
      <c r="H12818" s="97"/>
      <c r="I12818" s="98">
        <v>19.37</v>
      </c>
      <c r="J12818" s="98"/>
      <c r="K12818" s="27">
        <f>TRUNC(TRUNC(G12818,8)*I12818,2)</f>
        <v>0.71</v>
      </c>
    </row>
    <row r="12819" spans="1:11" ht="21" customHeight="1" x14ac:dyDescent="0.25">
      <c r="A12819" s="24" t="s">
        <v>4050</v>
      </c>
      <c r="B12819" s="95" t="s">
        <v>4051</v>
      </c>
      <c r="C12819" s="95"/>
      <c r="D12819" s="96" t="s">
        <v>20</v>
      </c>
      <c r="E12819" s="96"/>
      <c r="F12819" s="24" t="s">
        <v>84</v>
      </c>
      <c r="G12819" s="97">
        <v>7.48</v>
      </c>
      <c r="H12819" s="97"/>
      <c r="I12819" s="98">
        <v>3.9</v>
      </c>
      <c r="J12819" s="98"/>
      <c r="K12819" s="27">
        <f>TRUNC(TRUNC(G12819,8)*I12819,2)</f>
        <v>29.17</v>
      </c>
    </row>
    <row r="12820" spans="1:11" ht="15" customHeight="1" x14ac:dyDescent="0.25">
      <c r="A12820" s="9"/>
      <c r="B12820" s="9"/>
      <c r="C12820" s="9"/>
      <c r="D12820" s="9"/>
      <c r="E12820" s="9"/>
      <c r="F12820" s="9"/>
      <c r="G12820" s="91" t="s">
        <v>3906</v>
      </c>
      <c r="H12820" s="91"/>
      <c r="I12820" s="91"/>
      <c r="J12820" s="91"/>
      <c r="K12820" s="28">
        <f>SUM(K12817:K12819)</f>
        <v>71.069999999999993</v>
      </c>
    </row>
    <row r="12821" spans="1:11" ht="15" customHeight="1" x14ac:dyDescent="0.25">
      <c r="A12821" s="93" t="s">
        <v>3907</v>
      </c>
      <c r="B12821" s="93"/>
      <c r="C12821" s="93"/>
      <c r="D12821" s="94" t="s">
        <v>3</v>
      </c>
      <c r="E12821" s="94"/>
      <c r="F12821" s="23" t="s">
        <v>4</v>
      </c>
      <c r="G12821" s="94" t="s">
        <v>3894</v>
      </c>
      <c r="H12821" s="94"/>
      <c r="I12821" s="94" t="s">
        <v>3895</v>
      </c>
      <c r="J12821" s="94"/>
      <c r="K12821" s="23" t="s">
        <v>3896</v>
      </c>
    </row>
    <row r="12822" spans="1:11" ht="15" customHeight="1" x14ac:dyDescent="0.25">
      <c r="A12822" s="24" t="s">
        <v>3971</v>
      </c>
      <c r="B12822" s="95" t="s">
        <v>3972</v>
      </c>
      <c r="C12822" s="95"/>
      <c r="D12822" s="96" t="s">
        <v>20</v>
      </c>
      <c r="E12822" s="96"/>
      <c r="F12822" s="24" t="s">
        <v>2056</v>
      </c>
      <c r="G12822" s="97">
        <v>2.3251949999999999</v>
      </c>
      <c r="H12822" s="97"/>
      <c r="I12822" s="98">
        <v>32.69</v>
      </c>
      <c r="J12822" s="98"/>
      <c r="K12822" s="27">
        <f>TRUNC(TRUNC(G12822,8)*I12822,2)</f>
        <v>76.010000000000005</v>
      </c>
    </row>
    <row r="12823" spans="1:11" ht="15" customHeight="1" x14ac:dyDescent="0.25">
      <c r="A12823" s="24" t="s">
        <v>3910</v>
      </c>
      <c r="B12823" s="95" t="s">
        <v>3911</v>
      </c>
      <c r="C12823" s="95"/>
      <c r="D12823" s="96" t="s">
        <v>20</v>
      </c>
      <c r="E12823" s="96"/>
      <c r="F12823" s="24" t="s">
        <v>2056</v>
      </c>
      <c r="G12823" s="97">
        <v>17.010999999999999</v>
      </c>
      <c r="H12823" s="97"/>
      <c r="I12823" s="98">
        <v>24.94</v>
      </c>
      <c r="J12823" s="98"/>
      <c r="K12823" s="27">
        <f>TRUNC(TRUNC(G12823,8)*I12823,2)</f>
        <v>424.25</v>
      </c>
    </row>
    <row r="12824" spans="1:11" ht="18" customHeight="1" x14ac:dyDescent="0.25">
      <c r="A12824" s="9"/>
      <c r="B12824" s="9"/>
      <c r="C12824" s="9"/>
      <c r="D12824" s="9"/>
      <c r="E12824" s="9"/>
      <c r="F12824" s="9"/>
      <c r="G12824" s="91" t="s">
        <v>3912</v>
      </c>
      <c r="H12824" s="91"/>
      <c r="I12824" s="91"/>
      <c r="J12824" s="91"/>
      <c r="K12824" s="28">
        <f>SUM(K12822:K12823)</f>
        <v>500.26</v>
      </c>
    </row>
    <row r="12825" spans="1:11" ht="15" customHeight="1" x14ac:dyDescent="0.25">
      <c r="A12825" s="93" t="s">
        <v>3922</v>
      </c>
      <c r="B12825" s="93"/>
      <c r="C12825" s="93"/>
      <c r="D12825" s="94" t="s">
        <v>3</v>
      </c>
      <c r="E12825" s="94"/>
      <c r="F12825" s="23" t="s">
        <v>4</v>
      </c>
      <c r="G12825" s="94" t="s">
        <v>3894</v>
      </c>
      <c r="H12825" s="94"/>
      <c r="I12825" s="94" t="s">
        <v>3895</v>
      </c>
      <c r="J12825" s="94"/>
      <c r="K12825" s="23" t="s">
        <v>3896</v>
      </c>
    </row>
    <row r="12826" spans="1:11" ht="29.1" customHeight="1" x14ac:dyDescent="0.25">
      <c r="A12826" s="24" t="s">
        <v>4052</v>
      </c>
      <c r="B12826" s="95" t="s">
        <v>4053</v>
      </c>
      <c r="C12826" s="95"/>
      <c r="D12826" s="96" t="s">
        <v>20</v>
      </c>
      <c r="E12826" s="96"/>
      <c r="F12826" s="24" t="s">
        <v>34</v>
      </c>
      <c r="G12826" s="97">
        <v>0.66502459999999997</v>
      </c>
      <c r="H12826" s="97"/>
      <c r="I12826" s="98">
        <v>619.19000000000005</v>
      </c>
      <c r="J12826" s="98"/>
      <c r="K12826" s="27">
        <f>TRUNC(TRUNC(G12826,8)*I12826,2)</f>
        <v>411.77</v>
      </c>
    </row>
    <row r="12827" spans="1:11" ht="21" customHeight="1" x14ac:dyDescent="0.25">
      <c r="A12827" s="24" t="s">
        <v>95</v>
      </c>
      <c r="B12827" s="95" t="s">
        <v>96</v>
      </c>
      <c r="C12827" s="95"/>
      <c r="D12827" s="96" t="s">
        <v>20</v>
      </c>
      <c r="E12827" s="96"/>
      <c r="F12827" s="24" t="s">
        <v>16</v>
      </c>
      <c r="G12827" s="97">
        <v>0.48</v>
      </c>
      <c r="H12827" s="97"/>
      <c r="I12827" s="98">
        <v>176.85</v>
      </c>
      <c r="J12827" s="98"/>
      <c r="K12827" s="27">
        <f>TRUNC(TRUNC(G12827,8)*I12827,2)</f>
        <v>84.88</v>
      </c>
    </row>
    <row r="12828" spans="1:11" ht="15" customHeight="1" x14ac:dyDescent="0.25">
      <c r="A12828" s="9"/>
      <c r="B12828" s="9"/>
      <c r="C12828" s="9"/>
      <c r="D12828" s="9"/>
      <c r="E12828" s="9"/>
      <c r="F12828" s="9"/>
      <c r="G12828" s="91" t="s">
        <v>3933</v>
      </c>
      <c r="H12828" s="91"/>
      <c r="I12828" s="91"/>
      <c r="J12828" s="91"/>
      <c r="K12828" s="28">
        <f>SUM(K12826:K12827)</f>
        <v>496.65</v>
      </c>
    </row>
    <row r="12829" spans="1:11" ht="15" customHeight="1" x14ac:dyDescent="0.25">
      <c r="A12829" s="9"/>
      <c r="B12829" s="9"/>
      <c r="C12829" s="9"/>
      <c r="D12829" s="9"/>
      <c r="E12829" s="9"/>
      <c r="F12829" s="9"/>
      <c r="G12829" s="92" t="s">
        <v>3913</v>
      </c>
      <c r="H12829" s="92"/>
      <c r="I12829" s="92"/>
      <c r="J12829" s="92"/>
      <c r="K12829" s="29">
        <f>ROUND(SUM(K12815,K12820,K12824,K12828),2)</f>
        <v>1316.71</v>
      </c>
    </row>
    <row r="12830" spans="1:11" ht="9.9499999999999993" customHeight="1" x14ac:dyDescent="0.25">
      <c r="A12830" s="9"/>
      <c r="B12830" s="9"/>
      <c r="C12830" s="9"/>
      <c r="D12830" s="9"/>
      <c r="E12830" s="9"/>
      <c r="F12830" s="9"/>
      <c r="G12830" s="100"/>
      <c r="H12830" s="100"/>
      <c r="I12830" s="100"/>
      <c r="J12830" s="100"/>
      <c r="K12830" s="100"/>
    </row>
    <row r="12831" spans="1:11" ht="20.100000000000001" customHeight="1" x14ac:dyDescent="0.25">
      <c r="A12831" s="99" t="s">
        <v>3103</v>
      </c>
      <c r="B12831" s="99"/>
      <c r="C12831" s="99"/>
      <c r="D12831" s="99"/>
      <c r="E12831" s="99"/>
      <c r="F12831" s="99"/>
      <c r="G12831" s="99"/>
      <c r="H12831" s="99"/>
      <c r="I12831" s="99"/>
      <c r="J12831" s="99"/>
      <c r="K12831" s="99"/>
    </row>
    <row r="12832" spans="1:11" ht="15" customHeight="1" x14ac:dyDescent="0.25">
      <c r="A12832" s="93" t="s">
        <v>3893</v>
      </c>
      <c r="B12832" s="93"/>
      <c r="C12832" s="93"/>
      <c r="D12832" s="94" t="s">
        <v>3</v>
      </c>
      <c r="E12832" s="94"/>
      <c r="F12832" s="23" t="s">
        <v>4</v>
      </c>
      <c r="G12832" s="94" t="s">
        <v>3894</v>
      </c>
      <c r="H12832" s="94"/>
      <c r="I12832" s="94" t="s">
        <v>3895</v>
      </c>
      <c r="J12832" s="94"/>
      <c r="K12832" s="23" t="s">
        <v>3896</v>
      </c>
    </row>
    <row r="12833" spans="1:11" ht="29.1" customHeight="1" x14ac:dyDescent="0.25">
      <c r="A12833" s="24" t="s">
        <v>4054</v>
      </c>
      <c r="B12833" s="95" t="s">
        <v>4055</v>
      </c>
      <c r="C12833" s="95"/>
      <c r="D12833" s="96" t="s">
        <v>20</v>
      </c>
      <c r="E12833" s="96"/>
      <c r="F12833" s="24" t="s">
        <v>34</v>
      </c>
      <c r="G12833" s="97">
        <v>0.18468999999999999</v>
      </c>
      <c r="H12833" s="97"/>
      <c r="I12833" s="98">
        <v>517.16999999999996</v>
      </c>
      <c r="J12833" s="98"/>
      <c r="K12833" s="27">
        <f t="shared" ref="K12833:K12838" si="99">ROUND(ROUND(G12833,8)*I12833,2)</f>
        <v>95.52</v>
      </c>
    </row>
    <row r="12834" spans="1:11" ht="21" customHeight="1" x14ac:dyDescent="0.25">
      <c r="A12834" s="24" t="s">
        <v>4056</v>
      </c>
      <c r="B12834" s="95" t="s">
        <v>4057</v>
      </c>
      <c r="C12834" s="95"/>
      <c r="D12834" s="96" t="s">
        <v>20</v>
      </c>
      <c r="E12834" s="96"/>
      <c r="F12834" s="24" t="s">
        <v>2057</v>
      </c>
      <c r="G12834" s="97">
        <v>3.1900000000000001E-3</v>
      </c>
      <c r="H12834" s="97"/>
      <c r="I12834" s="98">
        <v>8.98</v>
      </c>
      <c r="J12834" s="98"/>
      <c r="K12834" s="27">
        <f t="shared" si="99"/>
        <v>0.03</v>
      </c>
    </row>
    <row r="12835" spans="1:11" ht="15" customHeight="1" x14ac:dyDescent="0.25">
      <c r="A12835" s="24" t="s">
        <v>3955</v>
      </c>
      <c r="B12835" s="95" t="s">
        <v>3956</v>
      </c>
      <c r="C12835" s="95"/>
      <c r="D12835" s="96" t="s">
        <v>20</v>
      </c>
      <c r="E12835" s="96"/>
      <c r="F12835" s="24" t="s">
        <v>3903</v>
      </c>
      <c r="G12835" s="97">
        <v>4.4999999999999998E-2</v>
      </c>
      <c r="H12835" s="97"/>
      <c r="I12835" s="98">
        <v>19.37</v>
      </c>
      <c r="J12835" s="98"/>
      <c r="K12835" s="27">
        <f t="shared" si="99"/>
        <v>0.87</v>
      </c>
    </row>
    <row r="12836" spans="1:11" ht="21" customHeight="1" x14ac:dyDescent="0.25">
      <c r="A12836" s="24" t="s">
        <v>4050</v>
      </c>
      <c r="B12836" s="95" t="s">
        <v>4051</v>
      </c>
      <c r="C12836" s="95"/>
      <c r="D12836" s="96" t="s">
        <v>20</v>
      </c>
      <c r="E12836" s="96"/>
      <c r="F12836" s="24" t="s">
        <v>84</v>
      </c>
      <c r="G12836" s="97">
        <v>0.46875</v>
      </c>
      <c r="H12836" s="97"/>
      <c r="I12836" s="98">
        <v>3.9</v>
      </c>
      <c r="J12836" s="98"/>
      <c r="K12836" s="27">
        <f t="shared" si="99"/>
        <v>1.83</v>
      </c>
    </row>
    <row r="12837" spans="1:11" ht="21" customHeight="1" x14ac:dyDescent="0.25">
      <c r="A12837" s="24" t="s">
        <v>4058</v>
      </c>
      <c r="B12837" s="95" t="s">
        <v>4059</v>
      </c>
      <c r="C12837" s="95"/>
      <c r="D12837" s="96" t="s">
        <v>20</v>
      </c>
      <c r="E12837" s="96"/>
      <c r="F12837" s="24" t="s">
        <v>84</v>
      </c>
      <c r="G12837" s="97">
        <v>0.375</v>
      </c>
      <c r="H12837" s="97"/>
      <c r="I12837" s="98">
        <v>2.69</v>
      </c>
      <c r="J12837" s="98"/>
      <c r="K12837" s="27">
        <f t="shared" si="99"/>
        <v>1.01</v>
      </c>
    </row>
    <row r="12838" spans="1:11" ht="29.1" customHeight="1" x14ac:dyDescent="0.25">
      <c r="A12838" s="24" t="s">
        <v>4060</v>
      </c>
      <c r="B12838" s="95" t="s">
        <v>4061</v>
      </c>
      <c r="C12838" s="95"/>
      <c r="D12838" s="96" t="s">
        <v>20</v>
      </c>
      <c r="E12838" s="96"/>
      <c r="F12838" s="24" t="s">
        <v>16</v>
      </c>
      <c r="G12838" s="97">
        <v>1.07</v>
      </c>
      <c r="H12838" s="97"/>
      <c r="I12838" s="98">
        <v>23.81</v>
      </c>
      <c r="J12838" s="98"/>
      <c r="K12838" s="27">
        <f t="shared" si="99"/>
        <v>25.48</v>
      </c>
    </row>
    <row r="12839" spans="1:11" ht="15" customHeight="1" x14ac:dyDescent="0.25">
      <c r="A12839" s="9"/>
      <c r="B12839" s="9"/>
      <c r="C12839" s="9"/>
      <c r="D12839" s="9"/>
      <c r="E12839" s="9"/>
      <c r="F12839" s="9"/>
      <c r="G12839" s="91" t="s">
        <v>3906</v>
      </c>
      <c r="H12839" s="91"/>
      <c r="I12839" s="91"/>
      <c r="J12839" s="91"/>
      <c r="K12839" s="28">
        <f>SUM(K12833:K12838)</f>
        <v>124.74000000000001</v>
      </c>
    </row>
    <row r="12840" spans="1:11" ht="15" customHeight="1" x14ac:dyDescent="0.25">
      <c r="A12840" s="93" t="s">
        <v>3907</v>
      </c>
      <c r="B12840" s="93"/>
      <c r="C12840" s="93"/>
      <c r="D12840" s="94" t="s">
        <v>3</v>
      </c>
      <c r="E12840" s="94"/>
      <c r="F12840" s="23" t="s">
        <v>4</v>
      </c>
      <c r="G12840" s="94" t="s">
        <v>3894</v>
      </c>
      <c r="H12840" s="94"/>
      <c r="I12840" s="94" t="s">
        <v>3895</v>
      </c>
      <c r="J12840" s="94"/>
      <c r="K12840" s="23" t="s">
        <v>3896</v>
      </c>
    </row>
    <row r="12841" spans="1:11" ht="21" customHeight="1" x14ac:dyDescent="0.25">
      <c r="A12841" s="24" t="s">
        <v>3908</v>
      </c>
      <c r="B12841" s="95" t="s">
        <v>3909</v>
      </c>
      <c r="C12841" s="95"/>
      <c r="D12841" s="96" t="s">
        <v>20</v>
      </c>
      <c r="E12841" s="96"/>
      <c r="F12841" s="24" t="s">
        <v>2056</v>
      </c>
      <c r="G12841" s="97">
        <v>0.13009999999999999</v>
      </c>
      <c r="H12841" s="97"/>
      <c r="I12841" s="98">
        <v>32.24</v>
      </c>
      <c r="J12841" s="98"/>
      <c r="K12841" s="27">
        <f>ROUND(ROUND(G12841,8)*I12841,2)</f>
        <v>4.1900000000000004</v>
      </c>
    </row>
    <row r="12842" spans="1:11" ht="15" customHeight="1" x14ac:dyDescent="0.25">
      <c r="A12842" s="24" t="s">
        <v>3971</v>
      </c>
      <c r="B12842" s="95" t="s">
        <v>3972</v>
      </c>
      <c r="C12842" s="95"/>
      <c r="D12842" s="96" t="s">
        <v>20</v>
      </c>
      <c r="E12842" s="96"/>
      <c r="F12842" s="24" t="s">
        <v>2056</v>
      </c>
      <c r="G12842" s="97">
        <v>8.7400000000000005E-2</v>
      </c>
      <c r="H12842" s="97"/>
      <c r="I12842" s="98">
        <v>32.69</v>
      </c>
      <c r="J12842" s="98"/>
      <c r="K12842" s="27">
        <f>ROUND(ROUND(G12842,8)*I12842,2)</f>
        <v>2.86</v>
      </c>
    </row>
    <row r="12843" spans="1:11" ht="15" customHeight="1" x14ac:dyDescent="0.25">
      <c r="A12843" s="24" t="s">
        <v>3910</v>
      </c>
      <c r="B12843" s="95" t="s">
        <v>3911</v>
      </c>
      <c r="C12843" s="95"/>
      <c r="D12843" s="96" t="s">
        <v>20</v>
      </c>
      <c r="E12843" s="96"/>
      <c r="F12843" s="24" t="s">
        <v>2056</v>
      </c>
      <c r="G12843" s="97">
        <v>0.21759999999999999</v>
      </c>
      <c r="H12843" s="97"/>
      <c r="I12843" s="98">
        <v>24.94</v>
      </c>
      <c r="J12843" s="98"/>
      <c r="K12843" s="27">
        <f>ROUND(ROUND(G12843,8)*I12843,2)</f>
        <v>5.43</v>
      </c>
    </row>
    <row r="12844" spans="1:11" ht="18" customHeight="1" x14ac:dyDescent="0.25">
      <c r="A12844" s="9"/>
      <c r="B12844" s="9"/>
      <c r="C12844" s="9"/>
      <c r="D12844" s="9"/>
      <c r="E12844" s="9"/>
      <c r="F12844" s="9"/>
      <c r="G12844" s="91" t="s">
        <v>3912</v>
      </c>
      <c r="H12844" s="91"/>
      <c r="I12844" s="91"/>
      <c r="J12844" s="91"/>
      <c r="K12844" s="28">
        <f>SUM(K12841:K12843)</f>
        <v>12.48</v>
      </c>
    </row>
    <row r="12845" spans="1:11" ht="15" customHeight="1" x14ac:dyDescent="0.25">
      <c r="A12845" s="93" t="s">
        <v>3922</v>
      </c>
      <c r="B12845" s="93"/>
      <c r="C12845" s="93"/>
      <c r="D12845" s="94" t="s">
        <v>3</v>
      </c>
      <c r="E12845" s="94"/>
      <c r="F12845" s="23" t="s">
        <v>4</v>
      </c>
      <c r="G12845" s="94" t="s">
        <v>3894</v>
      </c>
      <c r="H12845" s="94"/>
      <c r="I12845" s="94" t="s">
        <v>3895</v>
      </c>
      <c r="J12845" s="94"/>
      <c r="K12845" s="23" t="s">
        <v>3896</v>
      </c>
    </row>
    <row r="12846" spans="1:11" ht="29.1" customHeight="1" x14ac:dyDescent="0.25">
      <c r="A12846" s="24" t="s">
        <v>4062</v>
      </c>
      <c r="B12846" s="95" t="s">
        <v>4063</v>
      </c>
      <c r="C12846" s="95"/>
      <c r="D12846" s="96" t="s">
        <v>20</v>
      </c>
      <c r="E12846" s="96"/>
      <c r="F12846" s="24" t="s">
        <v>3903</v>
      </c>
      <c r="G12846" s="97">
        <v>1.23E-2</v>
      </c>
      <c r="H12846" s="97"/>
      <c r="I12846" s="98">
        <v>23.44</v>
      </c>
      <c r="J12846" s="98"/>
      <c r="K12846" s="27">
        <f>ROUND(ROUND(G12846,8)*I12846,2)</f>
        <v>0.28999999999999998</v>
      </c>
    </row>
    <row r="12847" spans="1:11" ht="21" customHeight="1" x14ac:dyDescent="0.25">
      <c r="A12847" s="24" t="s">
        <v>4064</v>
      </c>
      <c r="B12847" s="95" t="s">
        <v>4065</v>
      </c>
      <c r="C12847" s="95"/>
      <c r="D12847" s="96" t="s">
        <v>4066</v>
      </c>
      <c r="E12847" s="96"/>
      <c r="F12847" s="24" t="s">
        <v>26</v>
      </c>
      <c r="G12847" s="97">
        <v>4</v>
      </c>
      <c r="H12847" s="97"/>
      <c r="I12847" s="98">
        <v>5.76</v>
      </c>
      <c r="J12847" s="98"/>
      <c r="K12847" s="27">
        <f>ROUND(ROUND(G12847,8)*I12847,2)</f>
        <v>23.04</v>
      </c>
    </row>
    <row r="12848" spans="1:11" ht="15" customHeight="1" x14ac:dyDescent="0.25">
      <c r="A12848" s="9"/>
      <c r="B12848" s="9"/>
      <c r="C12848" s="9"/>
      <c r="D12848" s="9"/>
      <c r="E12848" s="9"/>
      <c r="F12848" s="9"/>
      <c r="G12848" s="91" t="s">
        <v>3933</v>
      </c>
      <c r="H12848" s="91"/>
      <c r="I12848" s="91"/>
      <c r="J12848" s="91"/>
      <c r="K12848" s="28">
        <f>SUM(K12846:K12847)</f>
        <v>23.33</v>
      </c>
    </row>
    <row r="12849" spans="1:11" ht="15" customHeight="1" x14ac:dyDescent="0.25">
      <c r="A12849" s="9"/>
      <c r="B12849" s="9"/>
      <c r="C12849" s="9"/>
      <c r="D12849" s="9"/>
      <c r="E12849" s="9"/>
      <c r="F12849" s="9"/>
      <c r="G12849" s="92" t="s">
        <v>3913</v>
      </c>
      <c r="H12849" s="92"/>
      <c r="I12849" s="92"/>
      <c r="J12849" s="92"/>
      <c r="K12849" s="29">
        <f>ROUND(SUM(K12839,K12844,K12848),2)</f>
        <v>160.55000000000001</v>
      </c>
    </row>
    <row r="12850" spans="1:11" ht="9.9499999999999993" customHeight="1" x14ac:dyDescent="0.25">
      <c r="A12850" s="9"/>
      <c r="B12850" s="9"/>
      <c r="C12850" s="9"/>
      <c r="D12850" s="9"/>
      <c r="E12850" s="9"/>
      <c r="F12850" s="9"/>
      <c r="G12850" s="100"/>
      <c r="H12850" s="100"/>
      <c r="I12850" s="100"/>
      <c r="J12850" s="100"/>
      <c r="K12850" s="100"/>
    </row>
    <row r="12851" spans="1:11" ht="20.100000000000001" customHeight="1" x14ac:dyDescent="0.25">
      <c r="A12851" s="99" t="s">
        <v>3104</v>
      </c>
      <c r="B12851" s="99"/>
      <c r="C12851" s="99"/>
      <c r="D12851" s="99"/>
      <c r="E12851" s="99"/>
      <c r="F12851" s="99"/>
      <c r="G12851" s="99"/>
      <c r="H12851" s="99"/>
      <c r="I12851" s="99"/>
      <c r="J12851" s="99"/>
      <c r="K12851" s="99"/>
    </row>
    <row r="12852" spans="1:11" ht="15" customHeight="1" x14ac:dyDescent="0.25">
      <c r="A12852" s="93" t="s">
        <v>3893</v>
      </c>
      <c r="B12852" s="93"/>
      <c r="C12852" s="93"/>
      <c r="D12852" s="94" t="s">
        <v>3</v>
      </c>
      <c r="E12852" s="94"/>
      <c r="F12852" s="23" t="s">
        <v>4</v>
      </c>
      <c r="G12852" s="94" t="s">
        <v>3894</v>
      </c>
      <c r="H12852" s="94"/>
      <c r="I12852" s="94" t="s">
        <v>3895</v>
      </c>
      <c r="J12852" s="94"/>
      <c r="K12852" s="23" t="s">
        <v>3896</v>
      </c>
    </row>
    <row r="12853" spans="1:11" ht="45.95" customHeight="1" x14ac:dyDescent="0.25">
      <c r="A12853" s="24" t="s">
        <v>4073</v>
      </c>
      <c r="B12853" s="95" t="s">
        <v>4074</v>
      </c>
      <c r="C12853" s="95"/>
      <c r="D12853" s="96" t="s">
        <v>20</v>
      </c>
      <c r="E12853" s="96"/>
      <c r="F12853" s="24" t="s">
        <v>26</v>
      </c>
      <c r="G12853" s="97">
        <v>1</v>
      </c>
      <c r="H12853" s="97"/>
      <c r="I12853" s="98">
        <v>1235.9100000000001</v>
      </c>
      <c r="J12853" s="98"/>
      <c r="K12853" s="27">
        <f>TRUNC(TRUNC(G12853,8)*I12853,2)</f>
        <v>1235.9100000000001</v>
      </c>
    </row>
    <row r="12854" spans="1:11" ht="21" customHeight="1" x14ac:dyDescent="0.25">
      <c r="A12854" s="24" t="s">
        <v>4075</v>
      </c>
      <c r="B12854" s="95" t="s">
        <v>4076</v>
      </c>
      <c r="C12854" s="95"/>
      <c r="D12854" s="96" t="s">
        <v>20</v>
      </c>
      <c r="E12854" s="96"/>
      <c r="F12854" s="24" t="s">
        <v>34</v>
      </c>
      <c r="G12854" s="97">
        <v>1.1999999999999999E-3</v>
      </c>
      <c r="H12854" s="97"/>
      <c r="I12854" s="98">
        <v>205.09</v>
      </c>
      <c r="J12854" s="98"/>
      <c r="K12854" s="27">
        <f>TRUNC(TRUNC(G12854,8)*I12854,2)</f>
        <v>0.24</v>
      </c>
    </row>
    <row r="12855" spans="1:11" ht="15" customHeight="1" x14ac:dyDescent="0.25">
      <c r="A12855" s="9"/>
      <c r="B12855" s="9"/>
      <c r="C12855" s="9"/>
      <c r="D12855" s="9"/>
      <c r="E12855" s="9"/>
      <c r="F12855" s="9"/>
      <c r="G12855" s="91" t="s">
        <v>3906</v>
      </c>
      <c r="H12855" s="91"/>
      <c r="I12855" s="91"/>
      <c r="J12855" s="91"/>
      <c r="K12855" s="28">
        <f>SUM(K12853:K12854)</f>
        <v>1236.1500000000001</v>
      </c>
    </row>
    <row r="12856" spans="1:11" ht="15" customHeight="1" x14ac:dyDescent="0.25">
      <c r="A12856" s="93" t="s">
        <v>3907</v>
      </c>
      <c r="B12856" s="93"/>
      <c r="C12856" s="93"/>
      <c r="D12856" s="94" t="s">
        <v>3</v>
      </c>
      <c r="E12856" s="94"/>
      <c r="F12856" s="23" t="s">
        <v>4</v>
      </c>
      <c r="G12856" s="94" t="s">
        <v>3894</v>
      </c>
      <c r="H12856" s="94"/>
      <c r="I12856" s="94" t="s">
        <v>3895</v>
      </c>
      <c r="J12856" s="94"/>
      <c r="K12856" s="23" t="s">
        <v>3896</v>
      </c>
    </row>
    <row r="12857" spans="1:11" ht="15" customHeight="1" x14ac:dyDescent="0.25">
      <c r="A12857" s="24" t="s">
        <v>3971</v>
      </c>
      <c r="B12857" s="95" t="s">
        <v>3972</v>
      </c>
      <c r="C12857" s="95"/>
      <c r="D12857" s="96" t="s">
        <v>20</v>
      </c>
      <c r="E12857" s="96"/>
      <c r="F12857" s="24" t="s">
        <v>2056</v>
      </c>
      <c r="G12857" s="97">
        <v>0.86809999999999998</v>
      </c>
      <c r="H12857" s="97"/>
      <c r="I12857" s="98">
        <v>32.69</v>
      </c>
      <c r="J12857" s="98"/>
      <c r="K12857" s="27">
        <f>TRUNC(TRUNC(G12857,8)*I12857,2)</f>
        <v>28.37</v>
      </c>
    </row>
    <row r="12858" spans="1:11" ht="15" customHeight="1" x14ac:dyDescent="0.25">
      <c r="A12858" s="24" t="s">
        <v>3910</v>
      </c>
      <c r="B12858" s="95" t="s">
        <v>3911</v>
      </c>
      <c r="C12858" s="95"/>
      <c r="D12858" s="96" t="s">
        <v>20</v>
      </c>
      <c r="E12858" s="96"/>
      <c r="F12858" s="24" t="s">
        <v>2056</v>
      </c>
      <c r="G12858" s="97">
        <v>0.57869999999999999</v>
      </c>
      <c r="H12858" s="97"/>
      <c r="I12858" s="98">
        <v>24.94</v>
      </c>
      <c r="J12858" s="98"/>
      <c r="K12858" s="27">
        <f>TRUNC(TRUNC(G12858,8)*I12858,2)</f>
        <v>14.43</v>
      </c>
    </row>
    <row r="12859" spans="1:11" ht="18" customHeight="1" x14ac:dyDescent="0.25">
      <c r="A12859" s="9"/>
      <c r="B12859" s="9"/>
      <c r="C12859" s="9"/>
      <c r="D12859" s="9"/>
      <c r="E12859" s="9"/>
      <c r="F12859" s="9"/>
      <c r="G12859" s="91" t="s">
        <v>3912</v>
      </c>
      <c r="H12859" s="91"/>
      <c r="I12859" s="91"/>
      <c r="J12859" s="91"/>
      <c r="K12859" s="28">
        <f>SUM(K12857:K12858)</f>
        <v>42.8</v>
      </c>
    </row>
    <row r="12860" spans="1:11" ht="15" customHeight="1" x14ac:dyDescent="0.25">
      <c r="A12860" s="93" t="s">
        <v>3922</v>
      </c>
      <c r="B12860" s="93"/>
      <c r="C12860" s="93"/>
      <c r="D12860" s="94" t="s">
        <v>3</v>
      </c>
      <c r="E12860" s="94"/>
      <c r="F12860" s="23" t="s">
        <v>4</v>
      </c>
      <c r="G12860" s="94" t="s">
        <v>3894</v>
      </c>
      <c r="H12860" s="94"/>
      <c r="I12860" s="94" t="s">
        <v>3895</v>
      </c>
      <c r="J12860" s="94"/>
      <c r="K12860" s="23" t="s">
        <v>3896</v>
      </c>
    </row>
    <row r="12861" spans="1:11" ht="29.1" customHeight="1" x14ac:dyDescent="0.25">
      <c r="A12861" s="24" t="s">
        <v>4077</v>
      </c>
      <c r="B12861" s="95" t="s">
        <v>4078</v>
      </c>
      <c r="C12861" s="95"/>
      <c r="D12861" s="96" t="s">
        <v>20</v>
      </c>
      <c r="E12861" s="96"/>
      <c r="F12861" s="24" t="s">
        <v>34</v>
      </c>
      <c r="G12861" s="97">
        <v>2.2200000000000001E-2</v>
      </c>
      <c r="H12861" s="97"/>
      <c r="I12861" s="98">
        <v>924.6</v>
      </c>
      <c r="J12861" s="98"/>
      <c r="K12861" s="27">
        <f>TRUNC(TRUNC(G12861,8)*I12861,2)</f>
        <v>20.52</v>
      </c>
    </row>
    <row r="12862" spans="1:11" ht="15" customHeight="1" x14ac:dyDescent="0.25">
      <c r="A12862" s="9"/>
      <c r="B12862" s="9"/>
      <c r="C12862" s="9"/>
      <c r="D12862" s="9"/>
      <c r="E12862" s="9"/>
      <c r="F12862" s="9"/>
      <c r="G12862" s="91" t="s">
        <v>3933</v>
      </c>
      <c r="H12862" s="91"/>
      <c r="I12862" s="91"/>
      <c r="J12862" s="91"/>
      <c r="K12862" s="28">
        <f>SUM(K12861:K12861)</f>
        <v>20.52</v>
      </c>
    </row>
    <row r="12863" spans="1:11" ht="15" customHeight="1" x14ac:dyDescent="0.25">
      <c r="A12863" s="9"/>
      <c r="B12863" s="9"/>
      <c r="C12863" s="9"/>
      <c r="D12863" s="9"/>
      <c r="E12863" s="9"/>
      <c r="F12863" s="9"/>
      <c r="G12863" s="92" t="s">
        <v>3913</v>
      </c>
      <c r="H12863" s="92"/>
      <c r="I12863" s="92"/>
      <c r="J12863" s="92"/>
      <c r="K12863" s="29">
        <f>ROUND(SUM(K12855,K12859,K12862),2)</f>
        <v>1299.47</v>
      </c>
    </row>
    <row r="12864" spans="1:11" ht="9.9499999999999993" customHeight="1" x14ac:dyDescent="0.25">
      <c r="A12864" s="9"/>
      <c r="B12864" s="9"/>
      <c r="C12864" s="9"/>
      <c r="D12864" s="9"/>
      <c r="E12864" s="9"/>
      <c r="F12864" s="9"/>
      <c r="G12864" s="100"/>
      <c r="H12864" s="100"/>
      <c r="I12864" s="100"/>
      <c r="J12864" s="100"/>
      <c r="K12864" s="100"/>
    </row>
    <row r="12865" spans="1:11" ht="20.100000000000001" customHeight="1" x14ac:dyDescent="0.25">
      <c r="A12865" s="99" t="s">
        <v>3105</v>
      </c>
      <c r="B12865" s="99"/>
      <c r="C12865" s="99"/>
      <c r="D12865" s="99"/>
      <c r="E12865" s="99"/>
      <c r="F12865" s="99"/>
      <c r="G12865" s="99"/>
      <c r="H12865" s="99"/>
      <c r="I12865" s="99"/>
      <c r="J12865" s="99"/>
      <c r="K12865" s="99"/>
    </row>
    <row r="12866" spans="1:11" ht="15" customHeight="1" x14ac:dyDescent="0.25">
      <c r="A12866" s="93" t="s">
        <v>3893</v>
      </c>
      <c r="B12866" s="93"/>
      <c r="C12866" s="93"/>
      <c r="D12866" s="94" t="s">
        <v>3</v>
      </c>
      <c r="E12866" s="94"/>
      <c r="F12866" s="23" t="s">
        <v>4</v>
      </c>
      <c r="G12866" s="94" t="s">
        <v>3894</v>
      </c>
      <c r="H12866" s="94"/>
      <c r="I12866" s="94" t="s">
        <v>3895</v>
      </c>
      <c r="J12866" s="94"/>
      <c r="K12866" s="23" t="s">
        <v>3896</v>
      </c>
    </row>
    <row r="12867" spans="1:11" ht="15" customHeight="1" x14ac:dyDescent="0.25">
      <c r="A12867" s="24" t="s">
        <v>4067</v>
      </c>
      <c r="B12867" s="95" t="s">
        <v>4068</v>
      </c>
      <c r="C12867" s="95"/>
      <c r="D12867" s="96" t="s">
        <v>20</v>
      </c>
      <c r="E12867" s="96"/>
      <c r="F12867" s="24" t="s">
        <v>3903</v>
      </c>
      <c r="G12867" s="97">
        <v>8.6199999999999992</v>
      </c>
      <c r="H12867" s="97"/>
      <c r="I12867" s="98">
        <v>1.1299999999999999</v>
      </c>
      <c r="J12867" s="98"/>
      <c r="K12867" s="27">
        <f>TRUNC(TRUNC(G12867,8)*I12867,2)</f>
        <v>9.74</v>
      </c>
    </row>
    <row r="12868" spans="1:11" ht="29.1" customHeight="1" x14ac:dyDescent="0.25">
      <c r="A12868" s="24" t="s">
        <v>4069</v>
      </c>
      <c r="B12868" s="95" t="s">
        <v>4070</v>
      </c>
      <c r="C12868" s="95"/>
      <c r="D12868" s="96" t="s">
        <v>20</v>
      </c>
      <c r="E12868" s="96"/>
      <c r="F12868" s="24" t="s">
        <v>26</v>
      </c>
      <c r="G12868" s="97">
        <v>6.4375</v>
      </c>
      <c r="H12868" s="97"/>
      <c r="I12868" s="98">
        <v>17.63</v>
      </c>
      <c r="J12868" s="98"/>
      <c r="K12868" s="27">
        <f>TRUNC(TRUNC(G12868,8)*I12868,2)</f>
        <v>113.49</v>
      </c>
    </row>
    <row r="12869" spans="1:11" ht="15" customHeight="1" x14ac:dyDescent="0.25">
      <c r="A12869" s="24" t="s">
        <v>4071</v>
      </c>
      <c r="B12869" s="95" t="s">
        <v>4072</v>
      </c>
      <c r="C12869" s="95"/>
      <c r="D12869" s="96" t="s">
        <v>20</v>
      </c>
      <c r="E12869" s="96"/>
      <c r="F12869" s="24" t="s">
        <v>3903</v>
      </c>
      <c r="G12869" s="97">
        <v>0.24</v>
      </c>
      <c r="H12869" s="97"/>
      <c r="I12869" s="98">
        <v>3.58</v>
      </c>
      <c r="J12869" s="98"/>
      <c r="K12869" s="27">
        <f>TRUNC(TRUNC(G12869,8)*I12869,2)</f>
        <v>0.85</v>
      </c>
    </row>
    <row r="12870" spans="1:11" ht="15" customHeight="1" x14ac:dyDescent="0.25">
      <c r="A12870" s="9"/>
      <c r="B12870" s="9"/>
      <c r="C12870" s="9"/>
      <c r="D12870" s="9"/>
      <c r="E12870" s="9"/>
      <c r="F12870" s="9"/>
      <c r="G12870" s="91" t="s">
        <v>3906</v>
      </c>
      <c r="H12870" s="91"/>
      <c r="I12870" s="91"/>
      <c r="J12870" s="91"/>
      <c r="K12870" s="28">
        <f>SUM(K12867:K12869)</f>
        <v>124.07999999999998</v>
      </c>
    </row>
    <row r="12871" spans="1:11" ht="15" customHeight="1" x14ac:dyDescent="0.25">
      <c r="A12871" s="93" t="s">
        <v>3907</v>
      </c>
      <c r="B12871" s="93"/>
      <c r="C12871" s="93"/>
      <c r="D12871" s="94" t="s">
        <v>3</v>
      </c>
      <c r="E12871" s="94"/>
      <c r="F12871" s="23" t="s">
        <v>4</v>
      </c>
      <c r="G12871" s="94" t="s">
        <v>3894</v>
      </c>
      <c r="H12871" s="94"/>
      <c r="I12871" s="94" t="s">
        <v>3895</v>
      </c>
      <c r="J12871" s="94"/>
      <c r="K12871" s="23" t="s">
        <v>3896</v>
      </c>
    </row>
    <row r="12872" spans="1:11" ht="15" customHeight="1" x14ac:dyDescent="0.25">
      <c r="A12872" s="24" t="s">
        <v>3971</v>
      </c>
      <c r="B12872" s="95" t="s">
        <v>3972</v>
      </c>
      <c r="C12872" s="95"/>
      <c r="D12872" s="96" t="s">
        <v>20</v>
      </c>
      <c r="E12872" s="96"/>
      <c r="F12872" s="24" t="s">
        <v>2056</v>
      </c>
      <c r="G12872" s="97">
        <v>0.63900000000000001</v>
      </c>
      <c r="H12872" s="97"/>
      <c r="I12872" s="98">
        <v>32.69</v>
      </c>
      <c r="J12872" s="98"/>
      <c r="K12872" s="27">
        <f>TRUNC(TRUNC(G12872,8)*I12872,2)</f>
        <v>20.88</v>
      </c>
    </row>
    <row r="12873" spans="1:11" ht="15" customHeight="1" x14ac:dyDescent="0.25">
      <c r="A12873" s="24" t="s">
        <v>3910</v>
      </c>
      <c r="B12873" s="95" t="s">
        <v>3911</v>
      </c>
      <c r="C12873" s="95"/>
      <c r="D12873" s="96" t="s">
        <v>20</v>
      </c>
      <c r="E12873" s="96"/>
      <c r="F12873" s="24" t="s">
        <v>2056</v>
      </c>
      <c r="G12873" s="97">
        <v>1.2789999999999999</v>
      </c>
      <c r="H12873" s="97"/>
      <c r="I12873" s="98">
        <v>24.94</v>
      </c>
      <c r="J12873" s="98"/>
      <c r="K12873" s="27">
        <f>TRUNC(TRUNC(G12873,8)*I12873,2)</f>
        <v>31.89</v>
      </c>
    </row>
    <row r="12874" spans="1:11" ht="18" customHeight="1" x14ac:dyDescent="0.25">
      <c r="A12874" s="9"/>
      <c r="B12874" s="9"/>
      <c r="C12874" s="9"/>
      <c r="D12874" s="9"/>
      <c r="E12874" s="9"/>
      <c r="F12874" s="9"/>
      <c r="G12874" s="91" t="s">
        <v>3912</v>
      </c>
      <c r="H12874" s="91"/>
      <c r="I12874" s="91"/>
      <c r="J12874" s="91"/>
      <c r="K12874" s="28">
        <f>SUM(K12872:K12873)</f>
        <v>52.769999999999996</v>
      </c>
    </row>
    <row r="12875" spans="1:11" ht="15" customHeight="1" x14ac:dyDescent="0.25">
      <c r="A12875" s="9"/>
      <c r="B12875" s="9"/>
      <c r="C12875" s="9"/>
      <c r="D12875" s="9"/>
      <c r="E12875" s="9"/>
      <c r="F12875" s="9"/>
      <c r="G12875" s="92" t="s">
        <v>3913</v>
      </c>
      <c r="H12875" s="92"/>
      <c r="I12875" s="92"/>
      <c r="J12875" s="92"/>
      <c r="K12875" s="29">
        <f>ROUND(SUM(K12870,K12874),2)</f>
        <v>176.85</v>
      </c>
    </row>
    <row r="12876" spans="1:11" ht="9.9499999999999993" customHeight="1" x14ac:dyDescent="0.25">
      <c r="A12876" s="9"/>
      <c r="B12876" s="9"/>
      <c r="C12876" s="9"/>
      <c r="D12876" s="9"/>
      <c r="E12876" s="9"/>
      <c r="F12876" s="9"/>
      <c r="G12876" s="100"/>
      <c r="H12876" s="100"/>
      <c r="I12876" s="100"/>
      <c r="J12876" s="100"/>
      <c r="K12876" s="100"/>
    </row>
    <row r="12877" spans="1:11" ht="20.100000000000001" customHeight="1" x14ac:dyDescent="0.25">
      <c r="A12877" s="99" t="s">
        <v>3106</v>
      </c>
      <c r="B12877" s="99"/>
      <c r="C12877" s="99"/>
      <c r="D12877" s="99"/>
      <c r="E12877" s="99"/>
      <c r="F12877" s="99"/>
      <c r="G12877" s="99"/>
      <c r="H12877" s="99"/>
      <c r="I12877" s="99"/>
      <c r="J12877" s="99"/>
      <c r="K12877" s="99"/>
    </row>
    <row r="12878" spans="1:11" ht="20.100000000000001" customHeight="1" x14ac:dyDescent="0.25">
      <c r="A12878" s="106" t="s">
        <v>4010</v>
      </c>
      <c r="B12878" s="106"/>
      <c r="C12878" s="106"/>
      <c r="D12878" s="106"/>
      <c r="E12878" s="106"/>
      <c r="F12878" s="2" t="s">
        <v>4</v>
      </c>
      <c r="G12878" s="87" t="s">
        <v>4001</v>
      </c>
      <c r="H12878" s="87"/>
      <c r="I12878" s="87" t="s">
        <v>3895</v>
      </c>
      <c r="J12878" s="87"/>
      <c r="K12878" s="2" t="s">
        <v>4011</v>
      </c>
    </row>
    <row r="12879" spans="1:11" ht="15" customHeight="1" x14ac:dyDescent="0.25">
      <c r="A12879" s="6" t="s">
        <v>4079</v>
      </c>
      <c r="B12879" s="104" t="s">
        <v>4080</v>
      </c>
      <c r="C12879" s="104"/>
      <c r="D12879" s="104"/>
      <c r="E12879" s="104"/>
      <c r="F12879" s="6" t="s">
        <v>77</v>
      </c>
      <c r="G12879" s="113">
        <v>1.7700000000000001E-3</v>
      </c>
      <c r="H12879" s="113"/>
      <c r="I12879" s="105">
        <v>33.79</v>
      </c>
      <c r="J12879" s="105"/>
      <c r="K12879" s="33">
        <f>ROUND(ROUND(G12879,5)*I12879,4)</f>
        <v>5.9799999999999999E-2</v>
      </c>
    </row>
    <row r="12880" spans="1:11" ht="15" customHeight="1" x14ac:dyDescent="0.25">
      <c r="A12880" s="6" t="s">
        <v>4081</v>
      </c>
      <c r="B12880" s="104" t="s">
        <v>4082</v>
      </c>
      <c r="C12880" s="104"/>
      <c r="D12880" s="104"/>
      <c r="E12880" s="104"/>
      <c r="F12880" s="6" t="s">
        <v>77</v>
      </c>
      <c r="G12880" s="113">
        <v>3.9300000000000003E-3</v>
      </c>
      <c r="H12880" s="113"/>
      <c r="I12880" s="105">
        <v>448.02</v>
      </c>
      <c r="J12880" s="105"/>
      <c r="K12880" s="33">
        <f>ROUND(ROUND(G12880,5)*I12880,4)</f>
        <v>1.7606999999999999</v>
      </c>
    </row>
    <row r="12881" spans="1:11" ht="15" customHeight="1" x14ac:dyDescent="0.25">
      <c r="A12881" s="6" t="s">
        <v>4083</v>
      </c>
      <c r="B12881" s="104" t="s">
        <v>4084</v>
      </c>
      <c r="C12881" s="104"/>
      <c r="D12881" s="104"/>
      <c r="E12881" s="104"/>
      <c r="F12881" s="6" t="s">
        <v>77</v>
      </c>
      <c r="G12881" s="113">
        <v>7.0800000000000004E-3</v>
      </c>
      <c r="H12881" s="113"/>
      <c r="I12881" s="105">
        <v>46.06</v>
      </c>
      <c r="J12881" s="105"/>
      <c r="K12881" s="33">
        <f>ROUND(ROUND(G12881,5)*I12881,4)</f>
        <v>0.3261</v>
      </c>
    </row>
    <row r="12882" spans="1:11" ht="15" customHeight="1" x14ac:dyDescent="0.25">
      <c r="A12882" s="6" t="s">
        <v>4085</v>
      </c>
      <c r="B12882" s="104" t="s">
        <v>4086</v>
      </c>
      <c r="C12882" s="104"/>
      <c r="D12882" s="104"/>
      <c r="E12882" s="104"/>
      <c r="F12882" s="6" t="s">
        <v>103</v>
      </c>
      <c r="G12882" s="113">
        <v>1</v>
      </c>
      <c r="H12882" s="113"/>
      <c r="I12882" s="105">
        <v>16.98</v>
      </c>
      <c r="J12882" s="105"/>
      <c r="K12882" s="33">
        <f>ROUND(ROUND(G12882,5)*I12882,4)</f>
        <v>16.98</v>
      </c>
    </row>
    <row r="12883" spans="1:11" ht="15" customHeight="1" x14ac:dyDescent="0.25">
      <c r="A12883" s="1"/>
      <c r="B12883" s="1"/>
      <c r="C12883" s="1"/>
      <c r="D12883" s="1"/>
      <c r="E12883" s="1"/>
      <c r="F12883" s="1"/>
      <c r="G12883" s="85" t="s">
        <v>4014</v>
      </c>
      <c r="H12883" s="85"/>
      <c r="I12883" s="85"/>
      <c r="J12883" s="85"/>
      <c r="K12883" s="34">
        <f>SUM(K12879:K12882)</f>
        <v>19.1266</v>
      </c>
    </row>
    <row r="12884" spans="1:11" ht="15" customHeight="1" x14ac:dyDescent="0.25">
      <c r="A12884" s="106" t="s">
        <v>4015</v>
      </c>
      <c r="B12884" s="106"/>
      <c r="C12884" s="106"/>
      <c r="D12884" s="23" t="s">
        <v>4016</v>
      </c>
      <c r="E12884" s="94" t="s">
        <v>4017</v>
      </c>
      <c r="F12884" s="94"/>
      <c r="G12884" s="94" t="s">
        <v>4001</v>
      </c>
      <c r="H12884" s="94"/>
      <c r="I12884" s="94" t="s">
        <v>3895</v>
      </c>
      <c r="J12884" s="94"/>
      <c r="K12884" s="23" t="s">
        <v>4011</v>
      </c>
    </row>
    <row r="12885" spans="1:11" ht="27.95" customHeight="1" x14ac:dyDescent="0.25">
      <c r="A12885" s="38" t="s">
        <v>4085</v>
      </c>
      <c r="B12885" s="109" t="s">
        <v>4087</v>
      </c>
      <c r="C12885" s="109"/>
      <c r="D12885" s="38" t="s">
        <v>4019</v>
      </c>
      <c r="E12885" s="110" t="s">
        <v>4088</v>
      </c>
      <c r="F12885" s="110"/>
      <c r="G12885" s="111">
        <v>1.9630000000000002E-2</v>
      </c>
      <c r="H12885" s="111"/>
      <c r="I12885" s="112">
        <v>33.64</v>
      </c>
      <c r="J12885" s="112"/>
      <c r="K12885" s="41">
        <f>ROUND(ROUND(G12885,5)*I12885,4)</f>
        <v>0.66039999999999999</v>
      </c>
    </row>
    <row r="12886" spans="1:11" ht="15" customHeight="1" x14ac:dyDescent="0.25">
      <c r="A12886" s="1"/>
      <c r="B12886" s="1"/>
      <c r="C12886" s="1"/>
      <c r="D12886" s="1"/>
      <c r="E12886" s="1"/>
      <c r="F12886" s="1"/>
      <c r="G12886" s="85" t="s">
        <v>4021</v>
      </c>
      <c r="H12886" s="85"/>
      <c r="I12886" s="85"/>
      <c r="J12886" s="85"/>
      <c r="K12886" s="33">
        <f>SUM(K12885:K12885)</f>
        <v>0.66039999999999999</v>
      </c>
    </row>
    <row r="12887" spans="1:11" ht="12.95" customHeight="1" x14ac:dyDescent="0.25">
      <c r="A12887" s="106" t="s">
        <v>4022</v>
      </c>
      <c r="B12887" s="106"/>
      <c r="C12887" s="94" t="s">
        <v>4023</v>
      </c>
      <c r="D12887" s="94" t="s">
        <v>5</v>
      </c>
      <c r="E12887" s="94" t="s">
        <v>4024</v>
      </c>
      <c r="F12887" s="94"/>
      <c r="G12887" s="94" t="s">
        <v>4025</v>
      </c>
      <c r="H12887" s="94"/>
      <c r="I12887" s="94" t="s">
        <v>2086</v>
      </c>
      <c r="J12887" s="94"/>
      <c r="K12887" s="94" t="s">
        <v>4011</v>
      </c>
    </row>
    <row r="12888" spans="1:11" ht="12" customHeight="1" x14ac:dyDescent="0.25">
      <c r="A12888" s="106"/>
      <c r="B12888" s="106"/>
      <c r="C12888" s="94"/>
      <c r="D12888" s="94"/>
      <c r="E12888" s="23" t="s">
        <v>2092</v>
      </c>
      <c r="F12888" s="23" t="s">
        <v>4026</v>
      </c>
      <c r="G12888" s="23" t="s">
        <v>2092</v>
      </c>
      <c r="H12888" s="23" t="s">
        <v>4026</v>
      </c>
      <c r="I12888" s="23" t="s">
        <v>2092</v>
      </c>
      <c r="J12888" s="23" t="s">
        <v>4026</v>
      </c>
      <c r="K12888" s="94"/>
    </row>
    <row r="12889" spans="1:11" ht="27.95" customHeight="1" x14ac:dyDescent="0.25">
      <c r="A12889" s="38" t="s">
        <v>4085</v>
      </c>
      <c r="B12889" s="39" t="s">
        <v>4087</v>
      </c>
      <c r="C12889" s="38" t="s">
        <v>4027</v>
      </c>
      <c r="D12889" s="40">
        <v>1.9630000000000002E-2</v>
      </c>
      <c r="E12889" s="42">
        <v>0</v>
      </c>
      <c r="F12889" s="43">
        <v>1.1100000000000001</v>
      </c>
      <c r="G12889" s="42">
        <v>0</v>
      </c>
      <c r="H12889" s="43">
        <v>0.88</v>
      </c>
      <c r="I12889" s="42">
        <v>0</v>
      </c>
      <c r="J12889" s="43">
        <v>0.72</v>
      </c>
      <c r="K12889" s="41">
        <f>ROUND(D12889*(ROUND(E12889*F12889,4)+ROUND(G12889*H12889,4)+ROUND(I12889*J12889,4)),4)</f>
        <v>0</v>
      </c>
    </row>
    <row r="12890" spans="1:11" ht="15" customHeight="1" x14ac:dyDescent="0.25">
      <c r="A12890" s="1"/>
      <c r="B12890" s="1"/>
      <c r="C12890" s="1"/>
      <c r="D12890" s="1"/>
      <c r="E12890" s="1"/>
      <c r="F12890" s="1"/>
      <c r="G12890" s="85" t="s">
        <v>4028</v>
      </c>
      <c r="H12890" s="85"/>
      <c r="I12890" s="85"/>
      <c r="J12890" s="85"/>
      <c r="K12890" s="33">
        <f>SUM(K12888:K12889)</f>
        <v>0</v>
      </c>
    </row>
    <row r="12891" spans="1:11" ht="15" customHeight="1" x14ac:dyDescent="0.25">
      <c r="A12891" s="9"/>
      <c r="B12891" s="9"/>
      <c r="C12891" s="9"/>
      <c r="D12891" s="9"/>
      <c r="E12891" s="9"/>
      <c r="F12891" s="9"/>
      <c r="G12891" s="92" t="s">
        <v>4029</v>
      </c>
      <c r="H12891" s="92"/>
      <c r="I12891" s="92"/>
      <c r="J12891" s="92"/>
      <c r="K12891" s="33">
        <f>SUM(K12883,K12886,K12890)</f>
        <v>19.786999999999999</v>
      </c>
    </row>
    <row r="12892" spans="1:11" ht="15" customHeight="1" x14ac:dyDescent="0.25">
      <c r="A12892" s="9"/>
      <c r="B12892" s="9"/>
      <c r="C12892" s="9"/>
      <c r="D12892" s="9"/>
      <c r="E12892" s="9"/>
      <c r="F12892" s="9"/>
      <c r="G12892" s="92" t="s">
        <v>3913</v>
      </c>
      <c r="H12892" s="92"/>
      <c r="I12892" s="92"/>
      <c r="J12892" s="92"/>
      <c r="K12892" s="29">
        <f>ROUND(SUM(K12891),2)</f>
        <v>19.79</v>
      </c>
    </row>
    <row r="12893" spans="1:11" ht="9.9499999999999993" customHeight="1" x14ac:dyDescent="0.25">
      <c r="A12893" s="9"/>
      <c r="B12893" s="9"/>
      <c r="C12893" s="9"/>
      <c r="D12893" s="9"/>
      <c r="E12893" s="9"/>
      <c r="F12893" s="9"/>
      <c r="G12893" s="100"/>
      <c r="H12893" s="100"/>
      <c r="I12893" s="100"/>
      <c r="J12893" s="100"/>
      <c r="K12893" s="100"/>
    </row>
    <row r="12894" spans="1:11" ht="20.100000000000001" customHeight="1" x14ac:dyDescent="0.25">
      <c r="A12894" s="99" t="s">
        <v>3107</v>
      </c>
      <c r="B12894" s="99"/>
      <c r="C12894" s="99"/>
      <c r="D12894" s="99"/>
      <c r="E12894" s="99"/>
      <c r="F12894" s="99"/>
      <c r="G12894" s="99"/>
      <c r="H12894" s="99"/>
      <c r="I12894" s="99"/>
      <c r="J12894" s="99"/>
      <c r="K12894" s="99"/>
    </row>
    <row r="12895" spans="1:11" ht="15" customHeight="1" x14ac:dyDescent="0.25">
      <c r="A12895" s="93" t="s">
        <v>3893</v>
      </c>
      <c r="B12895" s="93"/>
      <c r="C12895" s="93"/>
      <c r="D12895" s="94" t="s">
        <v>3</v>
      </c>
      <c r="E12895" s="94"/>
      <c r="F12895" s="23" t="s">
        <v>4</v>
      </c>
      <c r="G12895" s="94" t="s">
        <v>3894</v>
      </c>
      <c r="H12895" s="94"/>
      <c r="I12895" s="94" t="s">
        <v>3895</v>
      </c>
      <c r="J12895" s="94"/>
      <c r="K12895" s="23" t="s">
        <v>3896</v>
      </c>
    </row>
    <row r="12896" spans="1:11" ht="15" customHeight="1" x14ac:dyDescent="0.25">
      <c r="A12896" s="24" t="s">
        <v>4089</v>
      </c>
      <c r="B12896" s="95" t="s">
        <v>4090</v>
      </c>
      <c r="C12896" s="95"/>
      <c r="D12896" s="96" t="s">
        <v>20</v>
      </c>
      <c r="E12896" s="96"/>
      <c r="F12896" s="24" t="s">
        <v>16</v>
      </c>
      <c r="G12896" s="97">
        <v>1</v>
      </c>
      <c r="H12896" s="97"/>
      <c r="I12896" s="98">
        <v>12.85</v>
      </c>
      <c r="J12896" s="98"/>
      <c r="K12896" s="27">
        <f>TRUNC(TRUNC(G12896,8)*I12896,2)</f>
        <v>12.85</v>
      </c>
    </row>
    <row r="12897" spans="1:11" ht="15" customHeight="1" x14ac:dyDescent="0.25">
      <c r="A12897" s="9"/>
      <c r="B12897" s="9"/>
      <c r="C12897" s="9"/>
      <c r="D12897" s="9"/>
      <c r="E12897" s="9"/>
      <c r="F12897" s="9"/>
      <c r="G12897" s="91" t="s">
        <v>3906</v>
      </c>
      <c r="H12897" s="91"/>
      <c r="I12897" s="91"/>
      <c r="J12897" s="91"/>
      <c r="K12897" s="28">
        <f>SUM(K12896:K12896)</f>
        <v>12.85</v>
      </c>
    </row>
    <row r="12898" spans="1:11" ht="15" customHeight="1" x14ac:dyDescent="0.25">
      <c r="A12898" s="93" t="s">
        <v>3907</v>
      </c>
      <c r="B12898" s="93"/>
      <c r="C12898" s="93"/>
      <c r="D12898" s="94" t="s">
        <v>3</v>
      </c>
      <c r="E12898" s="94"/>
      <c r="F12898" s="23" t="s">
        <v>4</v>
      </c>
      <c r="G12898" s="94" t="s">
        <v>3894</v>
      </c>
      <c r="H12898" s="94"/>
      <c r="I12898" s="94" t="s">
        <v>3895</v>
      </c>
      <c r="J12898" s="94"/>
      <c r="K12898" s="23" t="s">
        <v>3896</v>
      </c>
    </row>
    <row r="12899" spans="1:11" ht="15" customHeight="1" x14ac:dyDescent="0.25">
      <c r="A12899" s="24" t="s">
        <v>3961</v>
      </c>
      <c r="B12899" s="95" t="s">
        <v>3962</v>
      </c>
      <c r="C12899" s="95"/>
      <c r="D12899" s="96" t="s">
        <v>20</v>
      </c>
      <c r="E12899" s="96"/>
      <c r="F12899" s="24" t="s">
        <v>2056</v>
      </c>
      <c r="G12899" s="97">
        <v>2.7699999999999999E-2</v>
      </c>
      <c r="H12899" s="97"/>
      <c r="I12899" s="98">
        <v>29.5</v>
      </c>
      <c r="J12899" s="98"/>
      <c r="K12899" s="27">
        <f>TRUNC(TRUNC(G12899,8)*I12899,2)</f>
        <v>0.81</v>
      </c>
    </row>
    <row r="12900" spans="1:11" ht="15" customHeight="1" x14ac:dyDescent="0.25">
      <c r="A12900" s="24" t="s">
        <v>3910</v>
      </c>
      <c r="B12900" s="95" t="s">
        <v>3911</v>
      </c>
      <c r="C12900" s="95"/>
      <c r="D12900" s="96" t="s">
        <v>20</v>
      </c>
      <c r="E12900" s="96"/>
      <c r="F12900" s="24" t="s">
        <v>2056</v>
      </c>
      <c r="G12900" s="97">
        <v>0.1386</v>
      </c>
      <c r="H12900" s="97"/>
      <c r="I12900" s="98">
        <v>24.94</v>
      </c>
      <c r="J12900" s="98"/>
      <c r="K12900" s="27">
        <f>TRUNC(TRUNC(G12900,8)*I12900,2)</f>
        <v>3.45</v>
      </c>
    </row>
    <row r="12901" spans="1:11" ht="18" customHeight="1" x14ac:dyDescent="0.25">
      <c r="A12901" s="9"/>
      <c r="B12901" s="9"/>
      <c r="C12901" s="9"/>
      <c r="D12901" s="9"/>
      <c r="E12901" s="9"/>
      <c r="F12901" s="9"/>
      <c r="G12901" s="91" t="s">
        <v>3912</v>
      </c>
      <c r="H12901" s="91"/>
      <c r="I12901" s="91"/>
      <c r="J12901" s="91"/>
      <c r="K12901" s="28">
        <f>SUM(K12899:K12900)</f>
        <v>4.26</v>
      </c>
    </row>
    <row r="12902" spans="1:11" ht="15" customHeight="1" x14ac:dyDescent="0.25">
      <c r="A12902" s="9"/>
      <c r="B12902" s="9"/>
      <c r="C12902" s="9"/>
      <c r="D12902" s="9"/>
      <c r="E12902" s="9"/>
      <c r="F12902" s="9"/>
      <c r="G12902" s="92" t="s">
        <v>3913</v>
      </c>
      <c r="H12902" s="92"/>
      <c r="I12902" s="92"/>
      <c r="J12902" s="92"/>
      <c r="K12902" s="29">
        <f>ROUND(SUM(K12897,K12901),2)</f>
        <v>17.11</v>
      </c>
    </row>
    <row r="12903" spans="1:11" ht="9.9499999999999993" customHeight="1" x14ac:dyDescent="0.25">
      <c r="A12903" s="9"/>
      <c r="B12903" s="9"/>
      <c r="C12903" s="9"/>
      <c r="D12903" s="9"/>
      <c r="E12903" s="9"/>
      <c r="F12903" s="9"/>
      <c r="G12903" s="100"/>
      <c r="H12903" s="100"/>
      <c r="I12903" s="100"/>
      <c r="J12903" s="100"/>
      <c r="K12903" s="100"/>
    </row>
    <row r="12904" spans="1:11" ht="20.100000000000001" customHeight="1" x14ac:dyDescent="0.25">
      <c r="A12904" s="99" t="s">
        <v>3108</v>
      </c>
      <c r="B12904" s="99"/>
      <c r="C12904" s="99"/>
      <c r="D12904" s="99"/>
      <c r="E12904" s="99"/>
      <c r="F12904" s="99"/>
      <c r="G12904" s="99"/>
      <c r="H12904" s="99"/>
      <c r="I12904" s="99"/>
      <c r="J12904" s="99"/>
      <c r="K12904" s="99"/>
    </row>
    <row r="12905" spans="1:11" ht="12.95" customHeight="1" x14ac:dyDescent="0.25">
      <c r="A12905" s="107" t="s">
        <v>3984</v>
      </c>
      <c r="B12905" s="107"/>
      <c r="C12905" s="107"/>
      <c r="D12905" s="108" t="s">
        <v>3985</v>
      </c>
      <c r="E12905" s="87" t="s">
        <v>3986</v>
      </c>
      <c r="F12905" s="87"/>
      <c r="G12905" s="87" t="s">
        <v>3987</v>
      </c>
      <c r="H12905" s="87"/>
      <c r="I12905" s="87"/>
      <c r="J12905" s="87"/>
      <c r="K12905" s="87" t="s">
        <v>3988</v>
      </c>
    </row>
    <row r="12906" spans="1:11" ht="12" customHeight="1" x14ac:dyDescent="0.25">
      <c r="A12906" s="107"/>
      <c r="B12906" s="107"/>
      <c r="C12906" s="107"/>
      <c r="D12906" s="108"/>
      <c r="E12906" s="23" t="s">
        <v>3989</v>
      </c>
      <c r="F12906" s="23" t="s">
        <v>3990</v>
      </c>
      <c r="G12906" s="94" t="s">
        <v>3989</v>
      </c>
      <c r="H12906" s="94"/>
      <c r="I12906" s="94" t="s">
        <v>3990</v>
      </c>
      <c r="J12906" s="94"/>
      <c r="K12906" s="87"/>
    </row>
    <row r="12907" spans="1:11" ht="15.95" customHeight="1" x14ac:dyDescent="0.25">
      <c r="A12907" s="6" t="s">
        <v>4091</v>
      </c>
      <c r="B12907" s="104" t="s">
        <v>4092</v>
      </c>
      <c r="C12907" s="104"/>
      <c r="D12907" s="44">
        <v>1</v>
      </c>
      <c r="E12907" s="32">
        <v>0.8</v>
      </c>
      <c r="F12907" s="32">
        <v>0.19999999999999996</v>
      </c>
      <c r="G12907" s="105">
        <v>5.32</v>
      </c>
      <c r="H12907" s="105"/>
      <c r="I12907" s="105">
        <v>0.5</v>
      </c>
      <c r="J12907" s="105"/>
      <c r="K12907" s="33">
        <f>TRUNC(D12907*(TRUNC(E12907*G12907,4)+TRUNC(F12907*I12907,4)),4)</f>
        <v>4.3559999999999999</v>
      </c>
    </row>
    <row r="12908" spans="1:11" ht="15" customHeight="1" x14ac:dyDescent="0.25">
      <c r="A12908" s="1"/>
      <c r="B12908" s="1"/>
      <c r="C12908" s="1"/>
      <c r="D12908" s="1"/>
      <c r="E12908" s="1"/>
      <c r="F12908" s="1"/>
      <c r="G12908" s="85" t="s">
        <v>3999</v>
      </c>
      <c r="H12908" s="85"/>
      <c r="I12908" s="85"/>
      <c r="J12908" s="85"/>
      <c r="K12908" s="34">
        <f>SUM(K12906:K12907)</f>
        <v>4.3559999999999999</v>
      </c>
    </row>
    <row r="12909" spans="1:11" ht="20.100000000000001" customHeight="1" x14ac:dyDescent="0.25">
      <c r="A12909" s="106" t="s">
        <v>4000</v>
      </c>
      <c r="B12909" s="106"/>
      <c r="C12909" s="106"/>
      <c r="D12909" s="106"/>
      <c r="E12909" s="106"/>
      <c r="F12909" s="2" t="s">
        <v>4</v>
      </c>
      <c r="G12909" s="87" t="s">
        <v>4001</v>
      </c>
      <c r="H12909" s="87"/>
      <c r="I12909" s="87" t="s">
        <v>4002</v>
      </c>
      <c r="J12909" s="87"/>
      <c r="K12909" s="2" t="s">
        <v>3988</v>
      </c>
    </row>
    <row r="12910" spans="1:11" ht="15" customHeight="1" x14ac:dyDescent="0.25">
      <c r="A12910" s="6" t="s">
        <v>4093</v>
      </c>
      <c r="B12910" s="101" t="s">
        <v>4094</v>
      </c>
      <c r="C12910" s="101"/>
      <c r="D12910" s="101"/>
      <c r="E12910" s="101"/>
      <c r="F12910" s="6" t="s">
        <v>3940</v>
      </c>
      <c r="G12910" s="102">
        <v>0.1333</v>
      </c>
      <c r="H12910" s="102"/>
      <c r="I12910" s="103">
        <v>3.96</v>
      </c>
      <c r="J12910" s="103"/>
      <c r="K12910" s="7">
        <f>TRUNC(TRUNC(G12910,8)*I12910,2)</f>
        <v>0.52</v>
      </c>
    </row>
    <row r="12911" spans="1:11" ht="15" customHeight="1" x14ac:dyDescent="0.25">
      <c r="A12911" s="6" t="s">
        <v>4095</v>
      </c>
      <c r="B12911" s="101" t="s">
        <v>4096</v>
      </c>
      <c r="C12911" s="101"/>
      <c r="D12911" s="101"/>
      <c r="E12911" s="101"/>
      <c r="F12911" s="6" t="s">
        <v>3940</v>
      </c>
      <c r="G12911" s="102">
        <v>2</v>
      </c>
      <c r="H12911" s="102"/>
      <c r="I12911" s="103">
        <v>14.41</v>
      </c>
      <c r="J12911" s="103"/>
      <c r="K12911" s="7">
        <f>TRUNC(TRUNC(G12911,8)*I12911,2)</f>
        <v>28.82</v>
      </c>
    </row>
    <row r="12912" spans="1:11" ht="15" customHeight="1" x14ac:dyDescent="0.25">
      <c r="A12912" s="6" t="s">
        <v>4097</v>
      </c>
      <c r="B12912" s="101" t="s">
        <v>4098</v>
      </c>
      <c r="C12912" s="101"/>
      <c r="D12912" s="101"/>
      <c r="E12912" s="101"/>
      <c r="F12912" s="6" t="s">
        <v>3940</v>
      </c>
      <c r="G12912" s="102">
        <v>3</v>
      </c>
      <c r="H12912" s="102"/>
      <c r="I12912" s="103">
        <v>14.58</v>
      </c>
      <c r="J12912" s="103"/>
      <c r="K12912" s="7">
        <f>TRUNC(TRUNC(G12912,8)*I12912,2)</f>
        <v>43.74</v>
      </c>
    </row>
    <row r="12913" spans="1:11" ht="15" customHeight="1" x14ac:dyDescent="0.25">
      <c r="A12913" s="1"/>
      <c r="B12913" s="1"/>
      <c r="C12913" s="1"/>
      <c r="D12913" s="1"/>
      <c r="E12913" s="1"/>
      <c r="F12913" s="1"/>
      <c r="G12913" s="85" t="s">
        <v>4005</v>
      </c>
      <c r="H12913" s="85"/>
      <c r="I12913" s="85"/>
      <c r="J12913" s="85"/>
      <c r="K12913" s="29">
        <f>SUM(K12910:K12912)</f>
        <v>73.08</v>
      </c>
    </row>
    <row r="12914" spans="1:11" ht="15" customHeight="1" x14ac:dyDescent="0.25">
      <c r="A12914" s="9"/>
      <c r="B12914" s="9"/>
      <c r="C12914" s="9"/>
      <c r="D12914" s="9"/>
      <c r="E12914" s="9"/>
      <c r="F12914" s="9"/>
      <c r="G12914" s="92" t="s">
        <v>4006</v>
      </c>
      <c r="H12914" s="92"/>
      <c r="I12914" s="92"/>
      <c r="J12914" s="92"/>
      <c r="K12914" s="33">
        <f>SUM(K12908,K12913)</f>
        <v>77.435999999999993</v>
      </c>
    </row>
    <row r="12915" spans="1:11" ht="15" customHeight="1" x14ac:dyDescent="0.25">
      <c r="A12915" s="9"/>
      <c r="B12915" s="9"/>
      <c r="C12915" s="9"/>
      <c r="D12915" s="9"/>
      <c r="E12915" s="9"/>
      <c r="F12915" s="9"/>
      <c r="G12915" s="92" t="s">
        <v>4007</v>
      </c>
      <c r="H12915" s="92"/>
      <c r="I12915" s="92"/>
      <c r="J12915" s="92"/>
      <c r="K12915" s="35">
        <v>22.5</v>
      </c>
    </row>
    <row r="12916" spans="1:11" ht="15" customHeight="1" x14ac:dyDescent="0.25">
      <c r="A12916" s="9"/>
      <c r="B12916" s="9"/>
      <c r="C12916" s="9"/>
      <c r="D12916" s="9"/>
      <c r="E12916" s="9"/>
      <c r="F12916" s="9"/>
      <c r="G12916" s="92" t="s">
        <v>4008</v>
      </c>
      <c r="H12916" s="92"/>
      <c r="I12916" s="92"/>
      <c r="J12916" s="92"/>
      <c r="K12916" s="33">
        <f>TRUNC(K12914/K12915,4)</f>
        <v>3.4416000000000002</v>
      </c>
    </row>
    <row r="12917" spans="1:11" ht="15" customHeight="1" x14ac:dyDescent="0.25">
      <c r="A12917" s="9"/>
      <c r="B12917" s="9"/>
      <c r="C12917" s="9"/>
      <c r="D12917" s="9"/>
      <c r="E12917" s="9"/>
      <c r="F12917" s="9"/>
      <c r="G12917" s="92" t="s">
        <v>4029</v>
      </c>
      <c r="H12917" s="92"/>
      <c r="I12917" s="92"/>
      <c r="J12917" s="92"/>
      <c r="K12917" s="33">
        <f>SUM(K12916)</f>
        <v>3.4416000000000002</v>
      </c>
    </row>
    <row r="12918" spans="1:11" ht="15" customHeight="1" x14ac:dyDescent="0.25">
      <c r="A12918" s="9"/>
      <c r="B12918" s="9"/>
      <c r="C12918" s="9"/>
      <c r="D12918" s="9"/>
      <c r="E12918" s="9"/>
      <c r="F12918" s="9"/>
      <c r="G12918" s="92" t="s">
        <v>3913</v>
      </c>
      <c r="H12918" s="92"/>
      <c r="I12918" s="92"/>
      <c r="J12918" s="92"/>
      <c r="K12918" s="29">
        <f>ROUND(SUM(K12917),2)</f>
        <v>3.44</v>
      </c>
    </row>
    <row r="12919" spans="1:11" ht="9.9499999999999993" customHeight="1" x14ac:dyDescent="0.25">
      <c r="A12919" s="9"/>
      <c r="B12919" s="9"/>
      <c r="C12919" s="9"/>
      <c r="D12919" s="9"/>
      <c r="E12919" s="9"/>
      <c r="F12919" s="9"/>
      <c r="G12919" s="100"/>
      <c r="H12919" s="100"/>
      <c r="I12919" s="100"/>
      <c r="J12919" s="100"/>
      <c r="K12919" s="100"/>
    </row>
    <row r="12920" spans="1:11" ht="20.100000000000001" customHeight="1" x14ac:dyDescent="0.25">
      <c r="A12920" s="99" t="s">
        <v>3109</v>
      </c>
      <c r="B12920" s="99"/>
      <c r="C12920" s="99"/>
      <c r="D12920" s="99"/>
      <c r="E12920" s="99"/>
      <c r="F12920" s="99"/>
      <c r="G12920" s="99"/>
      <c r="H12920" s="99"/>
      <c r="I12920" s="99"/>
      <c r="J12920" s="99"/>
      <c r="K12920" s="99"/>
    </row>
    <row r="12921" spans="1:11" ht="15" customHeight="1" x14ac:dyDescent="0.25">
      <c r="A12921" s="93" t="s">
        <v>3893</v>
      </c>
      <c r="B12921" s="93"/>
      <c r="C12921" s="93"/>
      <c r="D12921" s="94" t="s">
        <v>3</v>
      </c>
      <c r="E12921" s="94"/>
      <c r="F12921" s="23" t="s">
        <v>4</v>
      </c>
      <c r="G12921" s="94" t="s">
        <v>3894</v>
      </c>
      <c r="H12921" s="94"/>
      <c r="I12921" s="94" t="s">
        <v>3895</v>
      </c>
      <c r="J12921" s="94"/>
      <c r="K12921" s="23" t="s">
        <v>3896</v>
      </c>
    </row>
    <row r="12922" spans="1:11" ht="15" customHeight="1" x14ac:dyDescent="0.25">
      <c r="A12922" s="24" t="s">
        <v>3951</v>
      </c>
      <c r="B12922" s="95" t="s">
        <v>3952</v>
      </c>
      <c r="C12922" s="95"/>
      <c r="D12922" s="96" t="s">
        <v>3953</v>
      </c>
      <c r="E12922" s="96"/>
      <c r="F12922" s="24" t="s">
        <v>3954</v>
      </c>
      <c r="G12922" s="97">
        <v>4.0000000000000001E-3</v>
      </c>
      <c r="H12922" s="97"/>
      <c r="I12922" s="98">
        <v>215</v>
      </c>
      <c r="J12922" s="98"/>
      <c r="K12922" s="27">
        <f>ROUND(ROUND(G12922,8)*I12922,2)</f>
        <v>0.86</v>
      </c>
    </row>
    <row r="12923" spans="1:11" ht="15" customHeight="1" x14ac:dyDescent="0.25">
      <c r="A12923" s="24" t="s">
        <v>3955</v>
      </c>
      <c r="B12923" s="95" t="s">
        <v>3956</v>
      </c>
      <c r="C12923" s="95"/>
      <c r="D12923" s="96" t="s">
        <v>20</v>
      </c>
      <c r="E12923" s="96"/>
      <c r="F12923" s="24" t="s">
        <v>3903</v>
      </c>
      <c r="G12923" s="97">
        <v>5.0000000000000001E-3</v>
      </c>
      <c r="H12923" s="97"/>
      <c r="I12923" s="98">
        <v>19.37</v>
      </c>
      <c r="J12923" s="98"/>
      <c r="K12923" s="27">
        <f>ROUND(ROUND(G12923,8)*I12923,2)</f>
        <v>0.1</v>
      </c>
    </row>
    <row r="12924" spans="1:11" ht="15" customHeight="1" x14ac:dyDescent="0.25">
      <c r="A12924" s="9"/>
      <c r="B12924" s="9"/>
      <c r="C12924" s="9"/>
      <c r="D12924" s="9"/>
      <c r="E12924" s="9"/>
      <c r="F12924" s="9"/>
      <c r="G12924" s="91" t="s">
        <v>3906</v>
      </c>
      <c r="H12924" s="91"/>
      <c r="I12924" s="91"/>
      <c r="J12924" s="91"/>
      <c r="K12924" s="28">
        <f>SUM(K12922:K12923)</f>
        <v>0.96</v>
      </c>
    </row>
    <row r="12925" spans="1:11" ht="15" customHeight="1" x14ac:dyDescent="0.25">
      <c r="A12925" s="93" t="s">
        <v>3907</v>
      </c>
      <c r="B12925" s="93"/>
      <c r="C12925" s="93"/>
      <c r="D12925" s="94" t="s">
        <v>3</v>
      </c>
      <c r="E12925" s="94"/>
      <c r="F12925" s="23" t="s">
        <v>4</v>
      </c>
      <c r="G12925" s="94" t="s">
        <v>3894</v>
      </c>
      <c r="H12925" s="94"/>
      <c r="I12925" s="94" t="s">
        <v>3895</v>
      </c>
      <c r="J12925" s="94"/>
      <c r="K12925" s="23" t="s">
        <v>3896</v>
      </c>
    </row>
    <row r="12926" spans="1:11" ht="21" customHeight="1" x14ac:dyDescent="0.25">
      <c r="A12926" s="24" t="s">
        <v>3908</v>
      </c>
      <c r="B12926" s="95" t="s">
        <v>3909</v>
      </c>
      <c r="C12926" s="95"/>
      <c r="D12926" s="96" t="s">
        <v>20</v>
      </c>
      <c r="E12926" s="96"/>
      <c r="F12926" s="24" t="s">
        <v>2056</v>
      </c>
      <c r="G12926" s="97">
        <v>0.03</v>
      </c>
      <c r="H12926" s="97"/>
      <c r="I12926" s="98">
        <v>32.24</v>
      </c>
      <c r="J12926" s="98"/>
      <c r="K12926" s="27">
        <f>ROUND(ROUND(G12926,8)*I12926,2)</f>
        <v>0.97</v>
      </c>
    </row>
    <row r="12927" spans="1:11" ht="15" customHeight="1" x14ac:dyDescent="0.25">
      <c r="A12927" s="24" t="s">
        <v>3910</v>
      </c>
      <c r="B12927" s="95" t="s">
        <v>3911</v>
      </c>
      <c r="C12927" s="95"/>
      <c r="D12927" s="96" t="s">
        <v>20</v>
      </c>
      <c r="E12927" s="96"/>
      <c r="F12927" s="24" t="s">
        <v>2056</v>
      </c>
      <c r="G12927" s="97">
        <v>0.03</v>
      </c>
      <c r="H12927" s="97"/>
      <c r="I12927" s="98">
        <v>24.94</v>
      </c>
      <c r="J12927" s="98"/>
      <c r="K12927" s="27">
        <f>ROUND(ROUND(G12927,8)*I12927,2)</f>
        <v>0.75</v>
      </c>
    </row>
    <row r="12928" spans="1:11" ht="18" customHeight="1" x14ac:dyDescent="0.25">
      <c r="A12928" s="9"/>
      <c r="B12928" s="9"/>
      <c r="C12928" s="9"/>
      <c r="D12928" s="9"/>
      <c r="E12928" s="9"/>
      <c r="F12928" s="9"/>
      <c r="G12928" s="91" t="s">
        <v>3912</v>
      </c>
      <c r="H12928" s="91"/>
      <c r="I12928" s="91"/>
      <c r="J12928" s="91"/>
      <c r="K12928" s="28">
        <f>SUM(K12926:K12927)</f>
        <v>1.72</v>
      </c>
    </row>
    <row r="12929" spans="1:11" ht="15" customHeight="1" x14ac:dyDescent="0.25">
      <c r="A12929" s="9"/>
      <c r="B12929" s="9"/>
      <c r="C12929" s="9"/>
      <c r="D12929" s="9"/>
      <c r="E12929" s="9"/>
      <c r="F12929" s="9"/>
      <c r="G12929" s="92" t="s">
        <v>3913</v>
      </c>
      <c r="H12929" s="92"/>
      <c r="I12929" s="92"/>
      <c r="J12929" s="92"/>
      <c r="K12929" s="29">
        <f>ROUND(SUM(K12924,K12928),2)</f>
        <v>2.68</v>
      </c>
    </row>
    <row r="12930" spans="1:11" ht="9.9499999999999993" customHeight="1" x14ac:dyDescent="0.25">
      <c r="A12930" s="9"/>
      <c r="B12930" s="9"/>
      <c r="C12930" s="9"/>
      <c r="D12930" s="9"/>
      <c r="E12930" s="9"/>
      <c r="F12930" s="9"/>
      <c r="G12930" s="100"/>
      <c r="H12930" s="100"/>
      <c r="I12930" s="100"/>
      <c r="J12930" s="100"/>
      <c r="K12930" s="100"/>
    </row>
    <row r="12931" spans="1:11" ht="20.100000000000001" customHeight="1" x14ac:dyDescent="0.25">
      <c r="A12931" s="99" t="s">
        <v>3110</v>
      </c>
      <c r="B12931" s="99"/>
      <c r="C12931" s="99"/>
      <c r="D12931" s="99"/>
      <c r="E12931" s="99"/>
      <c r="F12931" s="99"/>
      <c r="G12931" s="99"/>
      <c r="H12931" s="99"/>
      <c r="I12931" s="99"/>
      <c r="J12931" s="99"/>
      <c r="K12931" s="99"/>
    </row>
    <row r="12932" spans="1:11" ht="15" customHeight="1" x14ac:dyDescent="0.25">
      <c r="A12932" s="93" t="s">
        <v>3916</v>
      </c>
      <c r="B12932" s="93"/>
      <c r="C12932" s="93"/>
      <c r="D12932" s="94" t="s">
        <v>3</v>
      </c>
      <c r="E12932" s="94"/>
      <c r="F12932" s="23" t="s">
        <v>4</v>
      </c>
      <c r="G12932" s="94" t="s">
        <v>3894</v>
      </c>
      <c r="H12932" s="94"/>
      <c r="I12932" s="94" t="s">
        <v>3895</v>
      </c>
      <c r="J12932" s="94"/>
      <c r="K12932" s="23" t="s">
        <v>3896</v>
      </c>
    </row>
    <row r="12933" spans="1:11" ht="29.1" customHeight="1" x14ac:dyDescent="0.25">
      <c r="A12933" s="24" t="s">
        <v>3957</v>
      </c>
      <c r="B12933" s="95" t="s">
        <v>3958</v>
      </c>
      <c r="C12933" s="95"/>
      <c r="D12933" s="96" t="s">
        <v>20</v>
      </c>
      <c r="E12933" s="96"/>
      <c r="F12933" s="24" t="s">
        <v>3936</v>
      </c>
      <c r="G12933" s="97">
        <v>2.8999999999999998E-3</v>
      </c>
      <c r="H12933" s="97"/>
      <c r="I12933" s="98">
        <v>75.540000000000006</v>
      </c>
      <c r="J12933" s="98"/>
      <c r="K12933" s="27">
        <f>TRUNC(TRUNC(G12933,8)*I12933,2)</f>
        <v>0.21</v>
      </c>
    </row>
    <row r="12934" spans="1:11" ht="29.1" customHeight="1" x14ac:dyDescent="0.25">
      <c r="A12934" s="24" t="s">
        <v>3959</v>
      </c>
      <c r="B12934" s="95" t="s">
        <v>3960</v>
      </c>
      <c r="C12934" s="95"/>
      <c r="D12934" s="96" t="s">
        <v>20</v>
      </c>
      <c r="E12934" s="96"/>
      <c r="F12934" s="24" t="s">
        <v>30</v>
      </c>
      <c r="G12934" s="97">
        <v>1.6999999999999999E-3</v>
      </c>
      <c r="H12934" s="97"/>
      <c r="I12934" s="98">
        <v>198.53</v>
      </c>
      <c r="J12934" s="98"/>
      <c r="K12934" s="27">
        <f>TRUNC(TRUNC(G12934,8)*I12934,2)</f>
        <v>0.33</v>
      </c>
    </row>
    <row r="12935" spans="1:11" ht="18" customHeight="1" x14ac:dyDescent="0.25">
      <c r="A12935" s="9"/>
      <c r="B12935" s="9"/>
      <c r="C12935" s="9"/>
      <c r="D12935" s="9"/>
      <c r="E12935" s="9"/>
      <c r="F12935" s="9"/>
      <c r="G12935" s="91" t="s">
        <v>3919</v>
      </c>
      <c r="H12935" s="91"/>
      <c r="I12935" s="91"/>
      <c r="J12935" s="91"/>
      <c r="K12935" s="28">
        <f>SUM(K12933:K12934)</f>
        <v>0.54</v>
      </c>
    </row>
    <row r="12936" spans="1:11" ht="15" customHeight="1" x14ac:dyDescent="0.25">
      <c r="A12936" s="93" t="s">
        <v>3907</v>
      </c>
      <c r="B12936" s="93"/>
      <c r="C12936" s="93"/>
      <c r="D12936" s="94" t="s">
        <v>3</v>
      </c>
      <c r="E12936" s="94"/>
      <c r="F12936" s="23" t="s">
        <v>4</v>
      </c>
      <c r="G12936" s="94" t="s">
        <v>3894</v>
      </c>
      <c r="H12936" s="94"/>
      <c r="I12936" s="94" t="s">
        <v>3895</v>
      </c>
      <c r="J12936" s="94"/>
      <c r="K12936" s="23" t="s">
        <v>3896</v>
      </c>
    </row>
    <row r="12937" spans="1:11" ht="15" customHeight="1" x14ac:dyDescent="0.25">
      <c r="A12937" s="24" t="s">
        <v>3961</v>
      </c>
      <c r="B12937" s="95" t="s">
        <v>3962</v>
      </c>
      <c r="C12937" s="95"/>
      <c r="D12937" s="96" t="s">
        <v>20</v>
      </c>
      <c r="E12937" s="96"/>
      <c r="F12937" s="24" t="s">
        <v>2056</v>
      </c>
      <c r="G12937" s="97">
        <v>4.5999999999999999E-3</v>
      </c>
      <c r="H12937" s="97"/>
      <c r="I12937" s="98">
        <v>29.5</v>
      </c>
      <c r="J12937" s="98"/>
      <c r="K12937" s="27">
        <f>TRUNC(TRUNC(G12937,8)*I12937,2)</f>
        <v>0.13</v>
      </c>
    </row>
    <row r="12938" spans="1:11" ht="18" customHeight="1" x14ac:dyDescent="0.25">
      <c r="A12938" s="9"/>
      <c r="B12938" s="9"/>
      <c r="C12938" s="9"/>
      <c r="D12938" s="9"/>
      <c r="E12938" s="9"/>
      <c r="F12938" s="9"/>
      <c r="G12938" s="91" t="s">
        <v>3912</v>
      </c>
      <c r="H12938" s="91"/>
      <c r="I12938" s="91"/>
      <c r="J12938" s="91"/>
      <c r="K12938" s="28">
        <f>SUM(K12937:K12937)</f>
        <v>0.13</v>
      </c>
    </row>
    <row r="12939" spans="1:11" ht="15" customHeight="1" x14ac:dyDescent="0.25">
      <c r="A12939" s="9"/>
      <c r="B12939" s="9"/>
      <c r="C12939" s="9"/>
      <c r="D12939" s="9"/>
      <c r="E12939" s="9"/>
      <c r="F12939" s="9"/>
      <c r="G12939" s="92" t="s">
        <v>3913</v>
      </c>
      <c r="H12939" s="92"/>
      <c r="I12939" s="92"/>
      <c r="J12939" s="92"/>
      <c r="K12939" s="29">
        <f>ROUND(SUM(K12935,K12938),2)</f>
        <v>0.67</v>
      </c>
    </row>
    <row r="12940" spans="1:11" ht="9.9499999999999993" customHeight="1" x14ac:dyDescent="0.25">
      <c r="A12940" s="9"/>
      <c r="B12940" s="9"/>
      <c r="C12940" s="9"/>
      <c r="D12940" s="9"/>
      <c r="E12940" s="9"/>
      <c r="F12940" s="9"/>
      <c r="G12940" s="100"/>
      <c r="H12940" s="100"/>
      <c r="I12940" s="100"/>
      <c r="J12940" s="100"/>
      <c r="K12940" s="100"/>
    </row>
    <row r="12941" spans="1:11" ht="20.100000000000001" customHeight="1" x14ac:dyDescent="0.25">
      <c r="A12941" s="99" t="s">
        <v>3111</v>
      </c>
      <c r="B12941" s="99"/>
      <c r="C12941" s="99"/>
      <c r="D12941" s="99"/>
      <c r="E12941" s="99"/>
      <c r="F12941" s="99"/>
      <c r="G12941" s="99"/>
      <c r="H12941" s="99"/>
      <c r="I12941" s="99"/>
      <c r="J12941" s="99"/>
      <c r="K12941" s="99"/>
    </row>
    <row r="12942" spans="1:11" ht="15" customHeight="1" x14ac:dyDescent="0.25">
      <c r="A12942" s="93" t="s">
        <v>3916</v>
      </c>
      <c r="B12942" s="93"/>
      <c r="C12942" s="93"/>
      <c r="D12942" s="94" t="s">
        <v>3</v>
      </c>
      <c r="E12942" s="94"/>
      <c r="F12942" s="23" t="s">
        <v>4</v>
      </c>
      <c r="G12942" s="94" t="s">
        <v>3894</v>
      </c>
      <c r="H12942" s="94"/>
      <c r="I12942" s="94" t="s">
        <v>3895</v>
      </c>
      <c r="J12942" s="94"/>
      <c r="K12942" s="23" t="s">
        <v>3896</v>
      </c>
    </row>
    <row r="12943" spans="1:11" ht="29.1" customHeight="1" x14ac:dyDescent="0.25">
      <c r="A12943" s="24" t="s">
        <v>3957</v>
      </c>
      <c r="B12943" s="95" t="s">
        <v>3958</v>
      </c>
      <c r="C12943" s="95"/>
      <c r="D12943" s="96" t="s">
        <v>20</v>
      </c>
      <c r="E12943" s="96"/>
      <c r="F12943" s="24" t="s">
        <v>3936</v>
      </c>
      <c r="G12943" s="97">
        <v>1.95E-2</v>
      </c>
      <c r="H12943" s="97"/>
      <c r="I12943" s="98">
        <v>75.540000000000006</v>
      </c>
      <c r="J12943" s="98"/>
      <c r="K12943" s="27">
        <f>TRUNC(TRUNC(G12943,8)*I12943,2)</f>
        <v>1.47</v>
      </c>
    </row>
    <row r="12944" spans="1:11" ht="29.1" customHeight="1" x14ac:dyDescent="0.25">
      <c r="A12944" s="24" t="s">
        <v>3959</v>
      </c>
      <c r="B12944" s="95" t="s">
        <v>3960</v>
      </c>
      <c r="C12944" s="95"/>
      <c r="D12944" s="96" t="s">
        <v>20</v>
      </c>
      <c r="E12944" s="96"/>
      <c r="F12944" s="24" t="s">
        <v>30</v>
      </c>
      <c r="G12944" s="97">
        <v>1.15E-2</v>
      </c>
      <c r="H12944" s="97"/>
      <c r="I12944" s="98">
        <v>198.53</v>
      </c>
      <c r="J12944" s="98"/>
      <c r="K12944" s="27">
        <f>TRUNC(TRUNC(G12944,8)*I12944,2)</f>
        <v>2.2799999999999998</v>
      </c>
    </row>
    <row r="12945" spans="1:11" ht="18" customHeight="1" x14ac:dyDescent="0.25">
      <c r="A12945" s="9"/>
      <c r="B12945" s="9"/>
      <c r="C12945" s="9"/>
      <c r="D12945" s="9"/>
      <c r="E12945" s="9"/>
      <c r="F12945" s="9"/>
      <c r="G12945" s="91" t="s">
        <v>3919</v>
      </c>
      <c r="H12945" s="91"/>
      <c r="I12945" s="91"/>
      <c r="J12945" s="91"/>
      <c r="K12945" s="28">
        <f>SUM(K12943:K12944)</f>
        <v>3.75</v>
      </c>
    </row>
    <row r="12946" spans="1:11" ht="15" customHeight="1" x14ac:dyDescent="0.25">
      <c r="A12946" s="93" t="s">
        <v>3907</v>
      </c>
      <c r="B12946" s="93"/>
      <c r="C12946" s="93"/>
      <c r="D12946" s="94" t="s">
        <v>3</v>
      </c>
      <c r="E12946" s="94"/>
      <c r="F12946" s="23" t="s">
        <v>4</v>
      </c>
      <c r="G12946" s="94" t="s">
        <v>3894</v>
      </c>
      <c r="H12946" s="94"/>
      <c r="I12946" s="94" t="s">
        <v>3895</v>
      </c>
      <c r="J12946" s="94"/>
      <c r="K12946" s="23" t="s">
        <v>3896</v>
      </c>
    </row>
    <row r="12947" spans="1:11" ht="15" customHeight="1" x14ac:dyDescent="0.25">
      <c r="A12947" s="24" t="s">
        <v>3910</v>
      </c>
      <c r="B12947" s="95" t="s">
        <v>3911</v>
      </c>
      <c r="C12947" s="95"/>
      <c r="D12947" s="96" t="s">
        <v>20</v>
      </c>
      <c r="E12947" s="96"/>
      <c r="F12947" s="24" t="s">
        <v>2056</v>
      </c>
      <c r="G12947" s="97">
        <v>3.1E-2</v>
      </c>
      <c r="H12947" s="97"/>
      <c r="I12947" s="98">
        <v>24.94</v>
      </c>
      <c r="J12947" s="98"/>
      <c r="K12947" s="27">
        <f>TRUNC(TRUNC(G12947,8)*I12947,2)</f>
        <v>0.77</v>
      </c>
    </row>
    <row r="12948" spans="1:11" ht="18" customHeight="1" x14ac:dyDescent="0.25">
      <c r="A12948" s="9"/>
      <c r="B12948" s="9"/>
      <c r="C12948" s="9"/>
      <c r="D12948" s="9"/>
      <c r="E12948" s="9"/>
      <c r="F12948" s="9"/>
      <c r="G12948" s="91" t="s">
        <v>3912</v>
      </c>
      <c r="H12948" s="91"/>
      <c r="I12948" s="91"/>
      <c r="J12948" s="91"/>
      <c r="K12948" s="28">
        <f>SUM(K12947:K12947)</f>
        <v>0.77</v>
      </c>
    </row>
    <row r="12949" spans="1:11" ht="15" customHeight="1" x14ac:dyDescent="0.25">
      <c r="A12949" s="9"/>
      <c r="B12949" s="9"/>
      <c r="C12949" s="9"/>
      <c r="D12949" s="9"/>
      <c r="E12949" s="9"/>
      <c r="F12949" s="9"/>
      <c r="G12949" s="92" t="s">
        <v>3913</v>
      </c>
      <c r="H12949" s="92"/>
      <c r="I12949" s="92"/>
      <c r="J12949" s="92"/>
      <c r="K12949" s="29">
        <f>ROUND(SUM(K12945,K12948),2)</f>
        <v>4.5199999999999996</v>
      </c>
    </row>
    <row r="12950" spans="1:11" ht="9.9499999999999993" customHeight="1" x14ac:dyDescent="0.25">
      <c r="A12950" s="9"/>
      <c r="B12950" s="9"/>
      <c r="C12950" s="9"/>
      <c r="D12950" s="9"/>
      <c r="E12950" s="9"/>
      <c r="F12950" s="9"/>
      <c r="G12950" s="100"/>
      <c r="H12950" s="100"/>
      <c r="I12950" s="100"/>
      <c r="J12950" s="100"/>
      <c r="K12950" s="100"/>
    </row>
    <row r="12951" spans="1:11" ht="20.100000000000001" customHeight="1" x14ac:dyDescent="0.25">
      <c r="A12951" s="99" t="s">
        <v>3112</v>
      </c>
      <c r="B12951" s="99"/>
      <c r="C12951" s="99"/>
      <c r="D12951" s="99"/>
      <c r="E12951" s="99"/>
      <c r="F12951" s="99"/>
      <c r="G12951" s="99"/>
      <c r="H12951" s="99"/>
      <c r="I12951" s="99"/>
      <c r="J12951" s="99"/>
      <c r="K12951" s="99"/>
    </row>
    <row r="12952" spans="1:11" ht="15" customHeight="1" x14ac:dyDescent="0.25">
      <c r="A12952" s="93" t="s">
        <v>3916</v>
      </c>
      <c r="B12952" s="93"/>
      <c r="C12952" s="93"/>
      <c r="D12952" s="94" t="s">
        <v>3</v>
      </c>
      <c r="E12952" s="94"/>
      <c r="F12952" s="23" t="s">
        <v>4</v>
      </c>
      <c r="G12952" s="94" t="s">
        <v>3894</v>
      </c>
      <c r="H12952" s="94"/>
      <c r="I12952" s="94" t="s">
        <v>3895</v>
      </c>
      <c r="J12952" s="94"/>
      <c r="K12952" s="23" t="s">
        <v>3896</v>
      </c>
    </row>
    <row r="12953" spans="1:11" ht="29.1" customHeight="1" x14ac:dyDescent="0.25">
      <c r="A12953" s="24" t="s">
        <v>3963</v>
      </c>
      <c r="B12953" s="95" t="s">
        <v>3964</v>
      </c>
      <c r="C12953" s="95"/>
      <c r="D12953" s="96" t="s">
        <v>20</v>
      </c>
      <c r="E12953" s="96"/>
      <c r="F12953" s="24" t="s">
        <v>3936</v>
      </c>
      <c r="G12953" s="97">
        <v>0.86950000000000005</v>
      </c>
      <c r="H12953" s="97"/>
      <c r="I12953" s="98">
        <v>8.9</v>
      </c>
      <c r="J12953" s="98"/>
      <c r="K12953" s="27">
        <f>TRUNC(TRUNC(G12953,8)*I12953,2)</f>
        <v>7.73</v>
      </c>
    </row>
    <row r="12954" spans="1:11" ht="29.1" customHeight="1" x14ac:dyDescent="0.25">
      <c r="A12954" s="24" t="s">
        <v>3965</v>
      </c>
      <c r="B12954" s="95" t="s">
        <v>3966</v>
      </c>
      <c r="C12954" s="95"/>
      <c r="D12954" s="96" t="s">
        <v>20</v>
      </c>
      <c r="E12954" s="96"/>
      <c r="F12954" s="24" t="s">
        <v>30</v>
      </c>
      <c r="G12954" s="97">
        <v>1.137</v>
      </c>
      <c r="H12954" s="97"/>
      <c r="I12954" s="98">
        <v>32.76</v>
      </c>
      <c r="J12954" s="98"/>
      <c r="K12954" s="27">
        <f>TRUNC(TRUNC(G12954,8)*I12954,2)</f>
        <v>37.24</v>
      </c>
    </row>
    <row r="12955" spans="1:11" ht="21" customHeight="1" x14ac:dyDescent="0.25">
      <c r="A12955" s="24" t="s">
        <v>3967</v>
      </c>
      <c r="B12955" s="95" t="s">
        <v>3968</v>
      </c>
      <c r="C12955" s="95"/>
      <c r="D12955" s="96" t="s">
        <v>20</v>
      </c>
      <c r="E12955" s="96"/>
      <c r="F12955" s="24" t="s">
        <v>3936</v>
      </c>
      <c r="G12955" s="97">
        <v>0.86950000000000005</v>
      </c>
      <c r="H12955" s="97"/>
      <c r="I12955" s="98">
        <v>27.59</v>
      </c>
      <c r="J12955" s="98"/>
      <c r="K12955" s="27">
        <f>TRUNC(TRUNC(G12955,8)*I12955,2)</f>
        <v>23.98</v>
      </c>
    </row>
    <row r="12956" spans="1:11" ht="21" customHeight="1" x14ac:dyDescent="0.25">
      <c r="A12956" s="24" t="s">
        <v>3969</v>
      </c>
      <c r="B12956" s="95" t="s">
        <v>3970</v>
      </c>
      <c r="C12956" s="95"/>
      <c r="D12956" s="96" t="s">
        <v>20</v>
      </c>
      <c r="E12956" s="96"/>
      <c r="F12956" s="24" t="s">
        <v>30</v>
      </c>
      <c r="G12956" s="97">
        <v>1.137</v>
      </c>
      <c r="H12956" s="97"/>
      <c r="I12956" s="98">
        <v>28.09</v>
      </c>
      <c r="J12956" s="98"/>
      <c r="K12956" s="27">
        <f>TRUNC(TRUNC(G12956,8)*I12956,2)</f>
        <v>31.93</v>
      </c>
    </row>
    <row r="12957" spans="1:11" ht="18" customHeight="1" x14ac:dyDescent="0.25">
      <c r="A12957" s="9"/>
      <c r="B12957" s="9"/>
      <c r="C12957" s="9"/>
      <c r="D12957" s="9"/>
      <c r="E12957" s="9"/>
      <c r="F12957" s="9"/>
      <c r="G12957" s="91" t="s">
        <v>3919</v>
      </c>
      <c r="H12957" s="91"/>
      <c r="I12957" s="91"/>
      <c r="J12957" s="91"/>
      <c r="K12957" s="28">
        <f>SUM(K12953:K12956)</f>
        <v>100.88</v>
      </c>
    </row>
    <row r="12958" spans="1:11" ht="15" customHeight="1" x14ac:dyDescent="0.25">
      <c r="A12958" s="93" t="s">
        <v>3907</v>
      </c>
      <c r="B12958" s="93"/>
      <c r="C12958" s="93"/>
      <c r="D12958" s="94" t="s">
        <v>3</v>
      </c>
      <c r="E12958" s="94"/>
      <c r="F12958" s="23" t="s">
        <v>4</v>
      </c>
      <c r="G12958" s="94" t="s">
        <v>3894</v>
      </c>
      <c r="H12958" s="94"/>
      <c r="I12958" s="94" t="s">
        <v>3895</v>
      </c>
      <c r="J12958" s="94"/>
      <c r="K12958" s="23" t="s">
        <v>3896</v>
      </c>
    </row>
    <row r="12959" spans="1:11" ht="15" customHeight="1" x14ac:dyDescent="0.25">
      <c r="A12959" s="24" t="s">
        <v>3971</v>
      </c>
      <c r="B12959" s="95" t="s">
        <v>3972</v>
      </c>
      <c r="C12959" s="95"/>
      <c r="D12959" s="96" t="s">
        <v>20</v>
      </c>
      <c r="E12959" s="96"/>
      <c r="F12959" s="24" t="s">
        <v>2056</v>
      </c>
      <c r="G12959" s="97">
        <v>7.22E-2</v>
      </c>
      <c r="H12959" s="97"/>
      <c r="I12959" s="98">
        <v>32.69</v>
      </c>
      <c r="J12959" s="98"/>
      <c r="K12959" s="27">
        <f>TRUNC(TRUNC(G12959,8)*I12959,2)</f>
        <v>2.36</v>
      </c>
    </row>
    <row r="12960" spans="1:11" ht="15" customHeight="1" x14ac:dyDescent="0.25">
      <c r="A12960" s="24" t="s">
        <v>3910</v>
      </c>
      <c r="B12960" s="95" t="s">
        <v>3911</v>
      </c>
      <c r="C12960" s="95"/>
      <c r="D12960" s="96" t="s">
        <v>20</v>
      </c>
      <c r="E12960" s="96"/>
      <c r="F12960" s="24" t="s">
        <v>2056</v>
      </c>
      <c r="G12960" s="97">
        <v>0.44790000000000002</v>
      </c>
      <c r="H12960" s="97"/>
      <c r="I12960" s="98">
        <v>24.94</v>
      </c>
      <c r="J12960" s="98"/>
      <c r="K12960" s="27">
        <f>TRUNC(TRUNC(G12960,8)*I12960,2)</f>
        <v>11.17</v>
      </c>
    </row>
    <row r="12961" spans="1:11" ht="18" customHeight="1" x14ac:dyDescent="0.25">
      <c r="A12961" s="9"/>
      <c r="B12961" s="9"/>
      <c r="C12961" s="9"/>
      <c r="D12961" s="9"/>
      <c r="E12961" s="9"/>
      <c r="F12961" s="9"/>
      <c r="G12961" s="91" t="s">
        <v>3912</v>
      </c>
      <c r="H12961" s="91"/>
      <c r="I12961" s="91"/>
      <c r="J12961" s="91"/>
      <c r="K12961" s="28">
        <f>SUM(K12959:K12960)</f>
        <v>13.53</v>
      </c>
    </row>
    <row r="12962" spans="1:11" ht="15" customHeight="1" x14ac:dyDescent="0.25">
      <c r="A12962" s="9"/>
      <c r="B12962" s="9"/>
      <c r="C12962" s="9"/>
      <c r="D12962" s="9"/>
      <c r="E12962" s="9"/>
      <c r="F12962" s="9"/>
      <c r="G12962" s="92" t="s">
        <v>3913</v>
      </c>
      <c r="H12962" s="92"/>
      <c r="I12962" s="92"/>
      <c r="J12962" s="92"/>
      <c r="K12962" s="29">
        <f>ROUND(SUM(K12957,K12961),2)</f>
        <v>114.41</v>
      </c>
    </row>
    <row r="12963" spans="1:11" ht="9.9499999999999993" customHeight="1" x14ac:dyDescent="0.25">
      <c r="A12963" s="9"/>
      <c r="B12963" s="9"/>
      <c r="C12963" s="9"/>
      <c r="D12963" s="9"/>
      <c r="E12963" s="9"/>
      <c r="F12963" s="9"/>
      <c r="G12963" s="100"/>
      <c r="H12963" s="100"/>
      <c r="I12963" s="100"/>
      <c r="J12963" s="100"/>
      <c r="K12963" s="100"/>
    </row>
    <row r="12964" spans="1:11" ht="20.100000000000001" customHeight="1" x14ac:dyDescent="0.25">
      <c r="A12964" s="99" t="s">
        <v>3113</v>
      </c>
      <c r="B12964" s="99"/>
      <c r="C12964" s="99"/>
      <c r="D12964" s="99"/>
      <c r="E12964" s="99"/>
      <c r="F12964" s="99"/>
      <c r="G12964" s="99"/>
      <c r="H12964" s="99"/>
      <c r="I12964" s="99"/>
      <c r="J12964" s="99"/>
      <c r="K12964" s="99"/>
    </row>
    <row r="12965" spans="1:11" ht="15" customHeight="1" x14ac:dyDescent="0.25">
      <c r="A12965" s="93" t="s">
        <v>3916</v>
      </c>
      <c r="B12965" s="93"/>
      <c r="C12965" s="93"/>
      <c r="D12965" s="94" t="s">
        <v>3</v>
      </c>
      <c r="E12965" s="94"/>
      <c r="F12965" s="23" t="s">
        <v>4</v>
      </c>
      <c r="G12965" s="94" t="s">
        <v>3894</v>
      </c>
      <c r="H12965" s="94"/>
      <c r="I12965" s="94" t="s">
        <v>3895</v>
      </c>
      <c r="J12965" s="94"/>
      <c r="K12965" s="23" t="s">
        <v>3896</v>
      </c>
    </row>
    <row r="12966" spans="1:11" ht="38.1" customHeight="1" x14ac:dyDescent="0.25">
      <c r="A12966" s="24" t="s">
        <v>3973</v>
      </c>
      <c r="B12966" s="95" t="s">
        <v>3974</v>
      </c>
      <c r="C12966" s="95"/>
      <c r="D12966" s="96" t="s">
        <v>20</v>
      </c>
      <c r="E12966" s="96"/>
      <c r="F12966" s="24" t="s">
        <v>3936</v>
      </c>
      <c r="G12966" s="97">
        <v>6.3E-3</v>
      </c>
      <c r="H12966" s="97"/>
      <c r="I12966" s="98">
        <v>94.61</v>
      </c>
      <c r="J12966" s="98"/>
      <c r="K12966" s="27">
        <f>TRUNC(TRUNC(G12966,8)*I12966,2)</f>
        <v>0.59</v>
      </c>
    </row>
    <row r="12967" spans="1:11" ht="38.1" customHeight="1" x14ac:dyDescent="0.25">
      <c r="A12967" s="24" t="s">
        <v>3975</v>
      </c>
      <c r="B12967" s="95" t="s">
        <v>3976</v>
      </c>
      <c r="C12967" s="95"/>
      <c r="D12967" s="96" t="s">
        <v>20</v>
      </c>
      <c r="E12967" s="96"/>
      <c r="F12967" s="24" t="s">
        <v>30</v>
      </c>
      <c r="G12967" s="97">
        <v>1.0200000000000001E-2</v>
      </c>
      <c r="H12967" s="97"/>
      <c r="I12967" s="98">
        <v>370.94</v>
      </c>
      <c r="J12967" s="98"/>
      <c r="K12967" s="27">
        <f>TRUNC(TRUNC(G12967,8)*I12967,2)</f>
        <v>3.78</v>
      </c>
    </row>
    <row r="12968" spans="1:11" ht="29.1" customHeight="1" x14ac:dyDescent="0.25">
      <c r="A12968" s="24" t="s">
        <v>3977</v>
      </c>
      <c r="B12968" s="95" t="s">
        <v>3978</v>
      </c>
      <c r="C12968" s="95"/>
      <c r="D12968" s="96" t="s">
        <v>20</v>
      </c>
      <c r="E12968" s="96"/>
      <c r="F12968" s="24" t="s">
        <v>3936</v>
      </c>
      <c r="G12968" s="97">
        <v>4.8999999999999998E-3</v>
      </c>
      <c r="H12968" s="97"/>
      <c r="I12968" s="98">
        <v>74.180000000000007</v>
      </c>
      <c r="J12968" s="98"/>
      <c r="K12968" s="27">
        <f>TRUNC(TRUNC(G12968,8)*I12968,2)</f>
        <v>0.36</v>
      </c>
    </row>
    <row r="12969" spans="1:11" ht="29.1" customHeight="1" x14ac:dyDescent="0.25">
      <c r="A12969" s="24" t="s">
        <v>3979</v>
      </c>
      <c r="B12969" s="95" t="s">
        <v>3980</v>
      </c>
      <c r="C12969" s="95"/>
      <c r="D12969" s="96" t="s">
        <v>20</v>
      </c>
      <c r="E12969" s="96"/>
      <c r="F12969" s="24" t="s">
        <v>30</v>
      </c>
      <c r="G12969" s="97">
        <v>5.5999999999999999E-3</v>
      </c>
      <c r="H12969" s="97"/>
      <c r="I12969" s="98">
        <v>166.79</v>
      </c>
      <c r="J12969" s="98"/>
      <c r="K12969" s="27">
        <f>TRUNC(TRUNC(G12969,8)*I12969,2)</f>
        <v>0.93</v>
      </c>
    </row>
    <row r="12970" spans="1:11" ht="18" customHeight="1" x14ac:dyDescent="0.25">
      <c r="A12970" s="9"/>
      <c r="B12970" s="9"/>
      <c r="C12970" s="9"/>
      <c r="D12970" s="9"/>
      <c r="E12970" s="9"/>
      <c r="F12970" s="9"/>
      <c r="G12970" s="91" t="s">
        <v>3919</v>
      </c>
      <c r="H12970" s="91"/>
      <c r="I12970" s="91"/>
      <c r="J12970" s="91"/>
      <c r="K12970" s="28">
        <f>SUM(K12966:K12969)</f>
        <v>5.66</v>
      </c>
    </row>
    <row r="12971" spans="1:11" ht="15" customHeight="1" x14ac:dyDescent="0.25">
      <c r="A12971" s="9"/>
      <c r="B12971" s="9"/>
      <c r="C12971" s="9"/>
      <c r="D12971" s="9"/>
      <c r="E12971" s="9"/>
      <c r="F12971" s="9"/>
      <c r="G12971" s="92" t="s">
        <v>3913</v>
      </c>
      <c r="H12971" s="92"/>
      <c r="I12971" s="92"/>
      <c r="J12971" s="92"/>
      <c r="K12971" s="29">
        <f>ROUND(SUM(K12970),2)</f>
        <v>5.66</v>
      </c>
    </row>
    <row r="12972" spans="1:11" ht="9.9499999999999993" customHeight="1" x14ac:dyDescent="0.25">
      <c r="A12972" s="9"/>
      <c r="B12972" s="9"/>
      <c r="C12972" s="9"/>
      <c r="D12972" s="9"/>
      <c r="E12972" s="9"/>
      <c r="F12972" s="9"/>
      <c r="G12972" s="100"/>
      <c r="H12972" s="100"/>
      <c r="I12972" s="100"/>
      <c r="J12972" s="100"/>
      <c r="K12972" s="100"/>
    </row>
    <row r="12973" spans="1:11" ht="20.100000000000001" customHeight="1" x14ac:dyDescent="0.25">
      <c r="A12973" s="99" t="s">
        <v>3114</v>
      </c>
      <c r="B12973" s="99"/>
      <c r="C12973" s="99"/>
      <c r="D12973" s="99"/>
      <c r="E12973" s="99"/>
      <c r="F12973" s="99"/>
      <c r="G12973" s="99"/>
      <c r="H12973" s="99"/>
      <c r="I12973" s="99"/>
      <c r="J12973" s="99"/>
      <c r="K12973" s="99"/>
    </row>
    <row r="12974" spans="1:11" ht="15" customHeight="1" x14ac:dyDescent="0.25">
      <c r="A12974" s="93" t="s">
        <v>3916</v>
      </c>
      <c r="B12974" s="93"/>
      <c r="C12974" s="93"/>
      <c r="D12974" s="94" t="s">
        <v>3</v>
      </c>
      <c r="E12974" s="94"/>
      <c r="F12974" s="23" t="s">
        <v>4</v>
      </c>
      <c r="G12974" s="94" t="s">
        <v>3894</v>
      </c>
      <c r="H12974" s="94"/>
      <c r="I12974" s="94" t="s">
        <v>3895</v>
      </c>
      <c r="J12974" s="94"/>
      <c r="K12974" s="23" t="s">
        <v>3896</v>
      </c>
    </row>
    <row r="12975" spans="1:11" ht="38.1" customHeight="1" x14ac:dyDescent="0.25">
      <c r="A12975" s="24" t="s">
        <v>3973</v>
      </c>
      <c r="B12975" s="95" t="s">
        <v>3974</v>
      </c>
      <c r="C12975" s="95"/>
      <c r="D12975" s="96" t="s">
        <v>20</v>
      </c>
      <c r="E12975" s="96"/>
      <c r="F12975" s="24" t="s">
        <v>3936</v>
      </c>
      <c r="G12975" s="97">
        <v>1.2999999999999999E-3</v>
      </c>
      <c r="H12975" s="97"/>
      <c r="I12975" s="98">
        <v>94.61</v>
      </c>
      <c r="J12975" s="98"/>
      <c r="K12975" s="27">
        <f>TRUNC(TRUNC(G12975,8)*I12975,2)</f>
        <v>0.12</v>
      </c>
    </row>
    <row r="12976" spans="1:11" ht="38.1" customHeight="1" x14ac:dyDescent="0.25">
      <c r="A12976" s="24" t="s">
        <v>3975</v>
      </c>
      <c r="B12976" s="95" t="s">
        <v>3976</v>
      </c>
      <c r="C12976" s="95"/>
      <c r="D12976" s="96" t="s">
        <v>20</v>
      </c>
      <c r="E12976" s="96"/>
      <c r="F12976" s="24" t="s">
        <v>30</v>
      </c>
      <c r="G12976" s="97">
        <v>3.0999999999999999E-3</v>
      </c>
      <c r="H12976" s="97"/>
      <c r="I12976" s="98">
        <v>370.94</v>
      </c>
      <c r="J12976" s="98"/>
      <c r="K12976" s="27">
        <f>TRUNC(TRUNC(G12976,8)*I12976,2)</f>
        <v>1.1399999999999999</v>
      </c>
    </row>
    <row r="12977" spans="1:11" ht="18" customHeight="1" x14ac:dyDescent="0.25">
      <c r="A12977" s="9"/>
      <c r="B12977" s="9"/>
      <c r="C12977" s="9"/>
      <c r="D12977" s="9"/>
      <c r="E12977" s="9"/>
      <c r="F12977" s="9"/>
      <c r="G12977" s="91" t="s">
        <v>3919</v>
      </c>
      <c r="H12977" s="91"/>
      <c r="I12977" s="91"/>
      <c r="J12977" s="91"/>
      <c r="K12977" s="28">
        <f>SUM(K12975:K12976)</f>
        <v>1.2599999999999998</v>
      </c>
    </row>
    <row r="12978" spans="1:11" ht="15" customHeight="1" x14ac:dyDescent="0.25">
      <c r="A12978" s="9"/>
      <c r="B12978" s="9"/>
      <c r="C12978" s="9"/>
      <c r="D12978" s="9"/>
      <c r="E12978" s="9"/>
      <c r="F12978" s="9"/>
      <c r="G12978" s="92" t="s">
        <v>3913</v>
      </c>
      <c r="H12978" s="92"/>
      <c r="I12978" s="92"/>
      <c r="J12978" s="92"/>
      <c r="K12978" s="29">
        <f>ROUND(SUM(K12977),2)</f>
        <v>1.26</v>
      </c>
    </row>
    <row r="12979" spans="1:11" ht="9.9499999999999993" customHeight="1" x14ac:dyDescent="0.25">
      <c r="A12979" s="9"/>
      <c r="B12979" s="9"/>
      <c r="C12979" s="9"/>
      <c r="D12979" s="9"/>
      <c r="E12979" s="9"/>
      <c r="F12979" s="9"/>
      <c r="G12979" s="100"/>
      <c r="H12979" s="100"/>
      <c r="I12979" s="100"/>
      <c r="J12979" s="100"/>
      <c r="K12979" s="100"/>
    </row>
    <row r="12980" spans="1:11" ht="20.100000000000001" customHeight="1" x14ac:dyDescent="0.25">
      <c r="A12980" s="99" t="s">
        <v>3115</v>
      </c>
      <c r="B12980" s="99"/>
      <c r="C12980" s="99"/>
      <c r="D12980" s="99"/>
      <c r="E12980" s="99"/>
      <c r="F12980" s="99"/>
      <c r="G12980" s="99"/>
      <c r="H12980" s="99"/>
      <c r="I12980" s="99"/>
      <c r="J12980" s="99"/>
      <c r="K12980" s="99"/>
    </row>
    <row r="12981" spans="1:11" ht="15" customHeight="1" x14ac:dyDescent="0.25">
      <c r="A12981" s="93" t="s">
        <v>3916</v>
      </c>
      <c r="B12981" s="93"/>
      <c r="C12981" s="93"/>
      <c r="D12981" s="94" t="s">
        <v>3</v>
      </c>
      <c r="E12981" s="94"/>
      <c r="F12981" s="23" t="s">
        <v>4</v>
      </c>
      <c r="G12981" s="94" t="s">
        <v>3894</v>
      </c>
      <c r="H12981" s="94"/>
      <c r="I12981" s="94" t="s">
        <v>3895</v>
      </c>
      <c r="J12981" s="94"/>
      <c r="K12981" s="23" t="s">
        <v>3896</v>
      </c>
    </row>
    <row r="12982" spans="1:11" ht="38.1" customHeight="1" x14ac:dyDescent="0.25">
      <c r="A12982" s="24" t="s">
        <v>3973</v>
      </c>
      <c r="B12982" s="95" t="s">
        <v>3974</v>
      </c>
      <c r="C12982" s="95"/>
      <c r="D12982" s="96" t="s">
        <v>20</v>
      </c>
      <c r="E12982" s="96"/>
      <c r="F12982" s="24" t="s">
        <v>3936</v>
      </c>
      <c r="G12982" s="97">
        <v>5.0000000000000001E-4</v>
      </c>
      <c r="H12982" s="97"/>
      <c r="I12982" s="98">
        <v>94.61</v>
      </c>
      <c r="J12982" s="98"/>
      <c r="K12982" s="27">
        <f>TRUNC(TRUNC(G12982,8)*I12982,2)</f>
        <v>0.04</v>
      </c>
    </row>
    <row r="12983" spans="1:11" ht="38.1" customHeight="1" x14ac:dyDescent="0.25">
      <c r="A12983" s="24" t="s">
        <v>3975</v>
      </c>
      <c r="B12983" s="95" t="s">
        <v>3976</v>
      </c>
      <c r="C12983" s="95"/>
      <c r="D12983" s="96" t="s">
        <v>20</v>
      </c>
      <c r="E12983" s="96"/>
      <c r="F12983" s="24" t="s">
        <v>30</v>
      </c>
      <c r="G12983" s="97">
        <v>1.1999999999999999E-3</v>
      </c>
      <c r="H12983" s="97"/>
      <c r="I12983" s="98">
        <v>370.94</v>
      </c>
      <c r="J12983" s="98"/>
      <c r="K12983" s="27">
        <f>TRUNC(TRUNC(G12983,8)*I12983,2)</f>
        <v>0.44</v>
      </c>
    </row>
    <row r="12984" spans="1:11" ht="18" customHeight="1" x14ac:dyDescent="0.25">
      <c r="A12984" s="9"/>
      <c r="B12984" s="9"/>
      <c r="C12984" s="9"/>
      <c r="D12984" s="9"/>
      <c r="E12984" s="9"/>
      <c r="F12984" s="9"/>
      <c r="G12984" s="91" t="s">
        <v>3919</v>
      </c>
      <c r="H12984" s="91"/>
      <c r="I12984" s="91"/>
      <c r="J12984" s="91"/>
      <c r="K12984" s="28">
        <f>SUM(K12982:K12983)</f>
        <v>0.48</v>
      </c>
    </row>
    <row r="12985" spans="1:11" ht="15" customHeight="1" x14ac:dyDescent="0.25">
      <c r="A12985" s="9"/>
      <c r="B12985" s="9"/>
      <c r="C12985" s="9"/>
      <c r="D12985" s="9"/>
      <c r="E12985" s="9"/>
      <c r="F12985" s="9"/>
      <c r="G12985" s="92" t="s">
        <v>3913</v>
      </c>
      <c r="H12985" s="92"/>
      <c r="I12985" s="92"/>
      <c r="J12985" s="92"/>
      <c r="K12985" s="29">
        <f>ROUND(SUM(K12984),2)</f>
        <v>0.48</v>
      </c>
    </row>
    <row r="12986" spans="1:11" ht="9.9499999999999993" customHeight="1" x14ac:dyDescent="0.25">
      <c r="A12986" s="9"/>
      <c r="B12986" s="9"/>
      <c r="C12986" s="9"/>
      <c r="D12986" s="9"/>
      <c r="E12986" s="9"/>
      <c r="F12986" s="9"/>
      <c r="G12986" s="100"/>
      <c r="H12986" s="100"/>
      <c r="I12986" s="100"/>
      <c r="J12986" s="100"/>
      <c r="K12986" s="100"/>
    </row>
    <row r="12987" spans="1:11" ht="20.100000000000001" customHeight="1" x14ac:dyDescent="0.25">
      <c r="A12987" s="99" t="s">
        <v>3116</v>
      </c>
      <c r="B12987" s="99"/>
      <c r="C12987" s="99"/>
      <c r="D12987" s="99"/>
      <c r="E12987" s="99"/>
      <c r="F12987" s="99"/>
      <c r="G12987" s="99"/>
      <c r="H12987" s="99"/>
      <c r="I12987" s="99"/>
      <c r="J12987" s="99"/>
      <c r="K12987" s="99"/>
    </row>
    <row r="12988" spans="1:11" ht="15" customHeight="1" x14ac:dyDescent="0.25">
      <c r="A12988" s="93" t="s">
        <v>3981</v>
      </c>
      <c r="B12988" s="93"/>
      <c r="C12988" s="93"/>
      <c r="D12988" s="94" t="s">
        <v>3</v>
      </c>
      <c r="E12988" s="94"/>
      <c r="F12988" s="23" t="s">
        <v>4</v>
      </c>
      <c r="G12988" s="94" t="s">
        <v>3894</v>
      </c>
      <c r="H12988" s="94"/>
      <c r="I12988" s="94" t="s">
        <v>3895</v>
      </c>
      <c r="J12988" s="94"/>
      <c r="K12988" s="23" t="s">
        <v>3896</v>
      </c>
    </row>
    <row r="12989" spans="1:11" ht="21" customHeight="1" x14ac:dyDescent="0.25">
      <c r="A12989" s="24" t="s">
        <v>70</v>
      </c>
      <c r="B12989" s="95" t="s">
        <v>3982</v>
      </c>
      <c r="C12989" s="95"/>
      <c r="D12989" s="96" t="s">
        <v>25</v>
      </c>
      <c r="E12989" s="96"/>
      <c r="F12989" s="24" t="s">
        <v>61</v>
      </c>
      <c r="G12989" s="97">
        <v>1</v>
      </c>
      <c r="H12989" s="97"/>
      <c r="I12989" s="98">
        <v>28.42</v>
      </c>
      <c r="J12989" s="98"/>
      <c r="K12989" s="27">
        <f>ROUND(ROUND(G12989,8)*I12989,2)</f>
        <v>28.42</v>
      </c>
    </row>
    <row r="12990" spans="1:11" ht="15" customHeight="1" x14ac:dyDescent="0.25">
      <c r="A12990" s="9"/>
      <c r="B12990" s="9"/>
      <c r="C12990" s="9"/>
      <c r="D12990" s="9"/>
      <c r="E12990" s="9"/>
      <c r="F12990" s="9"/>
      <c r="G12990" s="91" t="s">
        <v>3983</v>
      </c>
      <c r="H12990" s="91"/>
      <c r="I12990" s="91"/>
      <c r="J12990" s="91"/>
      <c r="K12990" s="28">
        <f>SUM(K12989:K12989)</f>
        <v>28.42</v>
      </c>
    </row>
    <row r="12991" spans="1:11" ht="15" customHeight="1" x14ac:dyDescent="0.25">
      <c r="A12991" s="9"/>
      <c r="B12991" s="9"/>
      <c r="C12991" s="9"/>
      <c r="D12991" s="9"/>
      <c r="E12991" s="9"/>
      <c r="F12991" s="9"/>
      <c r="G12991" s="92" t="s">
        <v>3913</v>
      </c>
      <c r="H12991" s="92"/>
      <c r="I12991" s="92"/>
      <c r="J12991" s="92"/>
      <c r="K12991" s="29">
        <f>ROUND(SUM(K12990),2)</f>
        <v>28.42</v>
      </c>
    </row>
    <row r="12992" spans="1:11" ht="9.9499999999999993" customHeight="1" x14ac:dyDescent="0.25">
      <c r="A12992" s="9"/>
      <c r="B12992" s="9"/>
      <c r="C12992" s="9"/>
      <c r="D12992" s="9"/>
      <c r="E12992" s="9"/>
      <c r="F12992" s="9"/>
      <c r="G12992" s="100"/>
      <c r="H12992" s="100"/>
      <c r="I12992" s="100"/>
      <c r="J12992" s="100"/>
      <c r="K12992" s="100"/>
    </row>
    <row r="12993" spans="1:11" ht="20.100000000000001" customHeight="1" x14ac:dyDescent="0.25">
      <c r="A12993" s="99" t="s">
        <v>3117</v>
      </c>
      <c r="B12993" s="99"/>
      <c r="C12993" s="99"/>
      <c r="D12993" s="99"/>
      <c r="E12993" s="99"/>
      <c r="F12993" s="99"/>
      <c r="G12993" s="99"/>
      <c r="H12993" s="99"/>
      <c r="I12993" s="99"/>
      <c r="J12993" s="99"/>
      <c r="K12993" s="99"/>
    </row>
    <row r="12994" spans="1:11" ht="15" customHeight="1" x14ac:dyDescent="0.25">
      <c r="A12994" s="93" t="s">
        <v>3916</v>
      </c>
      <c r="B12994" s="93"/>
      <c r="C12994" s="93"/>
      <c r="D12994" s="94" t="s">
        <v>3</v>
      </c>
      <c r="E12994" s="94"/>
      <c r="F12994" s="23" t="s">
        <v>4</v>
      </c>
      <c r="G12994" s="94" t="s">
        <v>3894</v>
      </c>
      <c r="H12994" s="94"/>
      <c r="I12994" s="94" t="s">
        <v>3895</v>
      </c>
      <c r="J12994" s="94"/>
      <c r="K12994" s="23" t="s">
        <v>3896</v>
      </c>
    </row>
    <row r="12995" spans="1:11" ht="38.1" customHeight="1" x14ac:dyDescent="0.25">
      <c r="A12995" s="24" t="s">
        <v>3973</v>
      </c>
      <c r="B12995" s="95" t="s">
        <v>3974</v>
      </c>
      <c r="C12995" s="95"/>
      <c r="D12995" s="96" t="s">
        <v>20</v>
      </c>
      <c r="E12995" s="96"/>
      <c r="F12995" s="24" t="s">
        <v>3936</v>
      </c>
      <c r="G12995" s="97">
        <v>1.2999999999999999E-3</v>
      </c>
      <c r="H12995" s="97"/>
      <c r="I12995" s="98">
        <v>94.61</v>
      </c>
      <c r="J12995" s="98"/>
      <c r="K12995" s="27">
        <f>TRUNC(TRUNC(G12995,8)*I12995,2)</f>
        <v>0.12</v>
      </c>
    </row>
    <row r="12996" spans="1:11" ht="38.1" customHeight="1" x14ac:dyDescent="0.25">
      <c r="A12996" s="24" t="s">
        <v>3975</v>
      </c>
      <c r="B12996" s="95" t="s">
        <v>3976</v>
      </c>
      <c r="C12996" s="95"/>
      <c r="D12996" s="96" t="s">
        <v>20</v>
      </c>
      <c r="E12996" s="96"/>
      <c r="F12996" s="24" t="s">
        <v>30</v>
      </c>
      <c r="G12996" s="97">
        <v>3.0999999999999999E-3</v>
      </c>
      <c r="H12996" s="97"/>
      <c r="I12996" s="98">
        <v>370.94</v>
      </c>
      <c r="J12996" s="98"/>
      <c r="K12996" s="27">
        <f>TRUNC(TRUNC(G12996,8)*I12996,2)</f>
        <v>1.1399999999999999</v>
      </c>
    </row>
    <row r="12997" spans="1:11" ht="18" customHeight="1" x14ac:dyDescent="0.25">
      <c r="A12997" s="9"/>
      <c r="B12997" s="9"/>
      <c r="C12997" s="9"/>
      <c r="D12997" s="9"/>
      <c r="E12997" s="9"/>
      <c r="F12997" s="9"/>
      <c r="G12997" s="91" t="s">
        <v>3919</v>
      </c>
      <c r="H12997" s="91"/>
      <c r="I12997" s="91"/>
      <c r="J12997" s="91"/>
      <c r="K12997" s="28">
        <f>SUM(K12995:K12996)</f>
        <v>1.2599999999999998</v>
      </c>
    </row>
    <row r="12998" spans="1:11" ht="15" customHeight="1" x14ac:dyDescent="0.25">
      <c r="A12998" s="9"/>
      <c r="B12998" s="9"/>
      <c r="C12998" s="9"/>
      <c r="D12998" s="9"/>
      <c r="E12998" s="9"/>
      <c r="F12998" s="9"/>
      <c r="G12998" s="92" t="s">
        <v>3913</v>
      </c>
      <c r="H12998" s="92"/>
      <c r="I12998" s="92"/>
      <c r="J12998" s="92"/>
      <c r="K12998" s="29">
        <f>ROUND(SUM(K12997),2)</f>
        <v>1.26</v>
      </c>
    </row>
    <row r="12999" spans="1:11" ht="9.9499999999999993" customHeight="1" x14ac:dyDescent="0.25">
      <c r="A12999" s="9"/>
      <c r="B12999" s="9"/>
      <c r="C12999" s="9"/>
      <c r="D12999" s="9"/>
      <c r="E12999" s="9"/>
      <c r="F12999" s="9"/>
      <c r="G12999" s="100"/>
      <c r="H12999" s="100"/>
      <c r="I12999" s="100"/>
      <c r="J12999" s="100"/>
      <c r="K12999" s="100"/>
    </row>
    <row r="13000" spans="1:11" ht="20.100000000000001" customHeight="1" x14ac:dyDescent="0.25">
      <c r="A13000" s="99" t="s">
        <v>3118</v>
      </c>
      <c r="B13000" s="99"/>
      <c r="C13000" s="99"/>
      <c r="D13000" s="99"/>
      <c r="E13000" s="99"/>
      <c r="F13000" s="99"/>
      <c r="G13000" s="99"/>
      <c r="H13000" s="99"/>
      <c r="I13000" s="99"/>
      <c r="J13000" s="99"/>
      <c r="K13000" s="99"/>
    </row>
    <row r="13001" spans="1:11" ht="12.95" customHeight="1" x14ac:dyDescent="0.25">
      <c r="A13001" s="107" t="s">
        <v>3984</v>
      </c>
      <c r="B13001" s="107"/>
      <c r="C13001" s="107"/>
      <c r="D13001" s="108" t="s">
        <v>3985</v>
      </c>
      <c r="E13001" s="87" t="s">
        <v>3986</v>
      </c>
      <c r="F13001" s="87"/>
      <c r="G13001" s="87" t="s">
        <v>3987</v>
      </c>
      <c r="H13001" s="87"/>
      <c r="I13001" s="87"/>
      <c r="J13001" s="87"/>
      <c r="K13001" s="87" t="s">
        <v>3988</v>
      </c>
    </row>
    <row r="13002" spans="1:11" ht="12" customHeight="1" x14ac:dyDescent="0.25">
      <c r="A13002" s="107"/>
      <c r="B13002" s="107"/>
      <c r="C13002" s="107"/>
      <c r="D13002" s="108"/>
      <c r="E13002" s="23" t="s">
        <v>3989</v>
      </c>
      <c r="F13002" s="23" t="s">
        <v>3990</v>
      </c>
      <c r="G13002" s="94" t="s">
        <v>3989</v>
      </c>
      <c r="H13002" s="94"/>
      <c r="I13002" s="94" t="s">
        <v>3990</v>
      </c>
      <c r="J13002" s="94"/>
      <c r="K13002" s="87"/>
    </row>
    <row r="13003" spans="1:11" ht="15" customHeight="1" x14ac:dyDescent="0.25">
      <c r="A13003" s="6" t="s">
        <v>3991</v>
      </c>
      <c r="B13003" s="104" t="s">
        <v>3992</v>
      </c>
      <c r="C13003" s="104"/>
      <c r="D13003" s="31">
        <v>1</v>
      </c>
      <c r="E13003" s="32">
        <v>0.34</v>
      </c>
      <c r="F13003" s="32">
        <v>0.66</v>
      </c>
      <c r="G13003" s="105">
        <v>355.46550000000002</v>
      </c>
      <c r="H13003" s="105"/>
      <c r="I13003" s="105">
        <v>95.872399999999999</v>
      </c>
      <c r="J13003" s="105"/>
      <c r="K13003" s="33">
        <f>ROUND(D13003*(ROUND(E13003*G13003,4)+ROUND(F13003*I13003,4)),4)</f>
        <v>184.13409999999999</v>
      </c>
    </row>
    <row r="13004" spans="1:11" ht="15" customHeight="1" x14ac:dyDescent="0.25">
      <c r="A13004" s="6" t="s">
        <v>3993</v>
      </c>
      <c r="B13004" s="104" t="s">
        <v>3994</v>
      </c>
      <c r="C13004" s="104"/>
      <c r="D13004" s="31">
        <v>1</v>
      </c>
      <c r="E13004" s="32">
        <v>1</v>
      </c>
      <c r="F13004" s="32">
        <v>0</v>
      </c>
      <c r="G13004" s="105">
        <v>365.3972</v>
      </c>
      <c r="H13004" s="105"/>
      <c r="I13004" s="105">
        <v>147.8879</v>
      </c>
      <c r="J13004" s="105"/>
      <c r="K13004" s="33">
        <f>ROUND(D13004*(ROUND(E13004*G13004,4)+ROUND(F13004*I13004,4)),4)</f>
        <v>365.3972</v>
      </c>
    </row>
    <row r="13005" spans="1:11" ht="15" customHeight="1" x14ac:dyDescent="0.25">
      <c r="A13005" s="6" t="s">
        <v>3995</v>
      </c>
      <c r="B13005" s="104" t="s">
        <v>3996</v>
      </c>
      <c r="C13005" s="104"/>
      <c r="D13005" s="31">
        <v>1</v>
      </c>
      <c r="E13005" s="32">
        <v>0.97</v>
      </c>
      <c r="F13005" s="32">
        <v>0.03</v>
      </c>
      <c r="G13005" s="105">
        <v>324.64210000000003</v>
      </c>
      <c r="H13005" s="105"/>
      <c r="I13005" s="105">
        <v>159.20740000000001</v>
      </c>
      <c r="J13005" s="105"/>
      <c r="K13005" s="33">
        <f>ROUND(D13005*(ROUND(E13005*G13005,4)+ROUND(F13005*I13005,4)),4)</f>
        <v>319.67899999999997</v>
      </c>
    </row>
    <row r="13006" spans="1:11" ht="15.95" customHeight="1" x14ac:dyDescent="0.25">
      <c r="A13006" s="6" t="s">
        <v>3997</v>
      </c>
      <c r="B13006" s="104" t="s">
        <v>3998</v>
      </c>
      <c r="C13006" s="104"/>
      <c r="D13006" s="31">
        <v>1</v>
      </c>
      <c r="E13006" s="32">
        <v>0.79</v>
      </c>
      <c r="F13006" s="32">
        <v>0.21</v>
      </c>
      <c r="G13006" s="105">
        <v>284.72230000000002</v>
      </c>
      <c r="H13006" s="105"/>
      <c r="I13006" s="105">
        <v>125.70480000000001</v>
      </c>
      <c r="J13006" s="105"/>
      <c r="K13006" s="33">
        <f>ROUND(D13006*(ROUND(E13006*G13006,4)+ROUND(F13006*I13006,4)),4)</f>
        <v>251.32859999999999</v>
      </c>
    </row>
    <row r="13007" spans="1:11" ht="15" customHeight="1" x14ac:dyDescent="0.25">
      <c r="A13007" s="1"/>
      <c r="B13007" s="1"/>
      <c r="C13007" s="1"/>
      <c r="D13007" s="1"/>
      <c r="E13007" s="1"/>
      <c r="F13007" s="1"/>
      <c r="G13007" s="85" t="s">
        <v>3999</v>
      </c>
      <c r="H13007" s="85"/>
      <c r="I13007" s="85"/>
      <c r="J13007" s="85"/>
      <c r="K13007" s="34">
        <f>SUM(K13002:K13006)</f>
        <v>1120.5389</v>
      </c>
    </row>
    <row r="13008" spans="1:11" ht="20.100000000000001" customHeight="1" x14ac:dyDescent="0.25">
      <c r="A13008" s="106" t="s">
        <v>4000</v>
      </c>
      <c r="B13008" s="106"/>
      <c r="C13008" s="106"/>
      <c r="D13008" s="106"/>
      <c r="E13008" s="106"/>
      <c r="F13008" s="2" t="s">
        <v>4</v>
      </c>
      <c r="G13008" s="87" t="s">
        <v>4001</v>
      </c>
      <c r="H13008" s="87"/>
      <c r="I13008" s="87" t="s">
        <v>4002</v>
      </c>
      <c r="J13008" s="87"/>
      <c r="K13008" s="2" t="s">
        <v>3988</v>
      </c>
    </row>
    <row r="13009" spans="1:11" ht="15" customHeight="1" x14ac:dyDescent="0.25">
      <c r="A13009" s="6" t="s">
        <v>4003</v>
      </c>
      <c r="B13009" s="101" t="s">
        <v>4004</v>
      </c>
      <c r="C13009" s="101"/>
      <c r="D13009" s="101"/>
      <c r="E13009" s="101"/>
      <c r="F13009" s="6" t="s">
        <v>3940</v>
      </c>
      <c r="G13009" s="114">
        <v>1</v>
      </c>
      <c r="H13009" s="114"/>
      <c r="I13009" s="115">
        <v>22.527200000000001</v>
      </c>
      <c r="J13009" s="115"/>
      <c r="K13009" s="35">
        <f>ROUND(ROUND(G13009,5)*I13009,4)</f>
        <v>22.527200000000001</v>
      </c>
    </row>
    <row r="13010" spans="1:11" ht="15" customHeight="1" x14ac:dyDescent="0.25">
      <c r="A13010" s="1"/>
      <c r="B13010" s="1"/>
      <c r="C13010" s="1"/>
      <c r="D13010" s="1"/>
      <c r="E13010" s="1"/>
      <c r="F13010" s="1"/>
      <c r="G13010" s="85" t="s">
        <v>4005</v>
      </c>
      <c r="H13010" s="85"/>
      <c r="I13010" s="85"/>
      <c r="J13010" s="85"/>
      <c r="K13010" s="36">
        <f>SUM(K13009:K13009)</f>
        <v>22.527200000000001</v>
      </c>
    </row>
    <row r="13011" spans="1:11" ht="15" customHeight="1" x14ac:dyDescent="0.25">
      <c r="A13011" s="9"/>
      <c r="B13011" s="9"/>
      <c r="C13011" s="9"/>
      <c r="D13011" s="9"/>
      <c r="E13011" s="9"/>
      <c r="F13011" s="9"/>
      <c r="G13011" s="92" t="s">
        <v>4006</v>
      </c>
      <c r="H13011" s="92"/>
      <c r="I13011" s="92"/>
      <c r="J13011" s="92"/>
      <c r="K13011" s="33">
        <f>SUM(K13007,K13010)</f>
        <v>1143.0661</v>
      </c>
    </row>
    <row r="13012" spans="1:11" ht="15" customHeight="1" x14ac:dyDescent="0.25">
      <c r="A13012" s="9"/>
      <c r="B13012" s="9"/>
      <c r="C13012" s="9"/>
      <c r="D13012" s="9"/>
      <c r="E13012" s="9"/>
      <c r="F13012" s="9"/>
      <c r="G13012" s="92" t="s">
        <v>4007</v>
      </c>
      <c r="H13012" s="92"/>
      <c r="I13012" s="92"/>
      <c r="J13012" s="92"/>
      <c r="K13012" s="37">
        <v>113.18</v>
      </c>
    </row>
    <row r="13013" spans="1:11" ht="15" customHeight="1" x14ac:dyDescent="0.25">
      <c r="A13013" s="9"/>
      <c r="B13013" s="9"/>
      <c r="C13013" s="9"/>
      <c r="D13013" s="9"/>
      <c r="E13013" s="9"/>
      <c r="F13013" s="9"/>
      <c r="G13013" s="92" t="s">
        <v>4008</v>
      </c>
      <c r="H13013" s="92"/>
      <c r="I13013" s="92"/>
      <c r="J13013" s="92"/>
      <c r="K13013" s="33">
        <f>ROUND(K13011/K13012,4)</f>
        <v>10.099500000000001</v>
      </c>
    </row>
    <row r="13014" spans="1:11" ht="15" customHeight="1" x14ac:dyDescent="0.25">
      <c r="A13014" s="9"/>
      <c r="B13014" s="9"/>
      <c r="C13014" s="9"/>
      <c r="D13014" s="9"/>
      <c r="E13014" s="9"/>
      <c r="F13014" s="9"/>
      <c r="G13014" s="92" t="s">
        <v>4009</v>
      </c>
      <c r="H13014" s="92"/>
      <c r="I13014" s="92"/>
      <c r="J13014" s="92"/>
      <c r="K13014" s="33">
        <f>ROUND(K13013*0.00746,4)</f>
        <v>7.5300000000000006E-2</v>
      </c>
    </row>
    <row r="13015" spans="1:11" ht="20.100000000000001" customHeight="1" x14ac:dyDescent="0.25">
      <c r="A13015" s="106" t="s">
        <v>4010</v>
      </c>
      <c r="B13015" s="106"/>
      <c r="C13015" s="106"/>
      <c r="D13015" s="106"/>
      <c r="E13015" s="106"/>
      <c r="F13015" s="2" t="s">
        <v>4</v>
      </c>
      <c r="G13015" s="87" t="s">
        <v>4001</v>
      </c>
      <c r="H13015" s="87"/>
      <c r="I13015" s="87" t="s">
        <v>3895</v>
      </c>
      <c r="J13015" s="87"/>
      <c r="K13015" s="2" t="s">
        <v>4011</v>
      </c>
    </row>
    <row r="13016" spans="1:11" ht="15" customHeight="1" x14ac:dyDescent="0.25">
      <c r="A13016" s="6" t="s">
        <v>4012</v>
      </c>
      <c r="B13016" s="104" t="s">
        <v>4013</v>
      </c>
      <c r="C13016" s="104"/>
      <c r="D13016" s="104"/>
      <c r="E13016" s="104"/>
      <c r="F13016" s="6" t="s">
        <v>77</v>
      </c>
      <c r="G13016" s="113">
        <v>1</v>
      </c>
      <c r="H13016" s="113"/>
      <c r="I13016" s="105">
        <v>195.03</v>
      </c>
      <c r="J13016" s="105"/>
      <c r="K13016" s="33">
        <f>ROUND(ROUND(G13016,5)*I13016,4)</f>
        <v>195.03</v>
      </c>
    </row>
    <row r="13017" spans="1:11" ht="15" customHeight="1" x14ac:dyDescent="0.25">
      <c r="A13017" s="1"/>
      <c r="B13017" s="1"/>
      <c r="C13017" s="1"/>
      <c r="D13017" s="1"/>
      <c r="E13017" s="1"/>
      <c r="F13017" s="1"/>
      <c r="G13017" s="85" t="s">
        <v>4014</v>
      </c>
      <c r="H13017" s="85"/>
      <c r="I13017" s="85"/>
      <c r="J13017" s="85"/>
      <c r="K13017" s="34">
        <f>SUM(K13016:K13016)</f>
        <v>195.03</v>
      </c>
    </row>
    <row r="13018" spans="1:11" ht="15" customHeight="1" x14ac:dyDescent="0.25">
      <c r="A13018" s="106" t="s">
        <v>4015</v>
      </c>
      <c r="B13018" s="106"/>
      <c r="C13018" s="106"/>
      <c r="D13018" s="23" t="s">
        <v>4016</v>
      </c>
      <c r="E13018" s="94" t="s">
        <v>4017</v>
      </c>
      <c r="F13018" s="94"/>
      <c r="G13018" s="94" t="s">
        <v>4001</v>
      </c>
      <c r="H13018" s="94"/>
      <c r="I13018" s="94" t="s">
        <v>3895</v>
      </c>
      <c r="J13018" s="94"/>
      <c r="K13018" s="23" t="s">
        <v>4011</v>
      </c>
    </row>
    <row r="13019" spans="1:11" ht="20.100000000000001" customHeight="1" x14ac:dyDescent="0.25">
      <c r="A13019" s="38" t="s">
        <v>4012</v>
      </c>
      <c r="B13019" s="109" t="s">
        <v>4018</v>
      </c>
      <c r="C13019" s="109"/>
      <c r="D13019" s="38" t="s">
        <v>4019</v>
      </c>
      <c r="E13019" s="110" t="s">
        <v>4020</v>
      </c>
      <c r="F13019" s="110"/>
      <c r="G13019" s="111">
        <v>2.2000000000000002</v>
      </c>
      <c r="H13019" s="111"/>
      <c r="I13019" s="112">
        <v>3.47</v>
      </c>
      <c r="J13019" s="112"/>
      <c r="K13019" s="41">
        <f>ROUND(ROUND(G13019,5)*I13019,4)</f>
        <v>7.6340000000000003</v>
      </c>
    </row>
    <row r="13020" spans="1:11" ht="15" customHeight="1" x14ac:dyDescent="0.25">
      <c r="A13020" s="1"/>
      <c r="B13020" s="1"/>
      <c r="C13020" s="1"/>
      <c r="D13020" s="1"/>
      <c r="E13020" s="1"/>
      <c r="F13020" s="1"/>
      <c r="G13020" s="85" t="s">
        <v>4021</v>
      </c>
      <c r="H13020" s="85"/>
      <c r="I13020" s="85"/>
      <c r="J13020" s="85"/>
      <c r="K13020" s="33">
        <f>SUM(K13019:K13019)</f>
        <v>7.6340000000000003</v>
      </c>
    </row>
    <row r="13021" spans="1:11" ht="12.95" customHeight="1" x14ac:dyDescent="0.25">
      <c r="A13021" s="106" t="s">
        <v>4022</v>
      </c>
      <c r="B13021" s="106"/>
      <c r="C13021" s="94" t="s">
        <v>4023</v>
      </c>
      <c r="D13021" s="94" t="s">
        <v>5</v>
      </c>
      <c r="E13021" s="94" t="s">
        <v>4024</v>
      </c>
      <c r="F13021" s="94"/>
      <c r="G13021" s="94" t="s">
        <v>4025</v>
      </c>
      <c r="H13021" s="94"/>
      <c r="I13021" s="94" t="s">
        <v>2086</v>
      </c>
      <c r="J13021" s="94"/>
      <c r="K13021" s="94" t="s">
        <v>4011</v>
      </c>
    </row>
    <row r="13022" spans="1:11" ht="12" customHeight="1" x14ac:dyDescent="0.25">
      <c r="A13022" s="106"/>
      <c r="B13022" s="106"/>
      <c r="C13022" s="94"/>
      <c r="D13022" s="94"/>
      <c r="E13022" s="23" t="s">
        <v>2092</v>
      </c>
      <c r="F13022" s="23" t="s">
        <v>4026</v>
      </c>
      <c r="G13022" s="23" t="s">
        <v>2092</v>
      </c>
      <c r="H13022" s="23" t="s">
        <v>4026</v>
      </c>
      <c r="I13022" s="23" t="s">
        <v>2092</v>
      </c>
      <c r="J13022" s="23" t="s">
        <v>4026</v>
      </c>
      <c r="K13022" s="94"/>
    </row>
    <row r="13023" spans="1:11" ht="27.95" customHeight="1" x14ac:dyDescent="0.25">
      <c r="A13023" s="38" t="s">
        <v>4012</v>
      </c>
      <c r="B13023" s="39" t="s">
        <v>4018</v>
      </c>
      <c r="C13023" s="38" t="s">
        <v>4027</v>
      </c>
      <c r="D13023" s="40">
        <v>2.2000000000000002</v>
      </c>
      <c r="E13023" s="42">
        <v>0</v>
      </c>
      <c r="F13023" s="43">
        <v>1.25</v>
      </c>
      <c r="G13023" s="42">
        <v>0</v>
      </c>
      <c r="H13023" s="43">
        <v>1</v>
      </c>
      <c r="I13023" s="42">
        <v>0</v>
      </c>
      <c r="J13023" s="43">
        <v>0.82</v>
      </c>
      <c r="K13023" s="41">
        <f>ROUND(D13023*(ROUND(E13023*F13023,4)+ROUND(G13023*H13023,4)+ROUND(I13023*J13023,4)),4)</f>
        <v>0</v>
      </c>
    </row>
    <row r="13024" spans="1:11" ht="15" customHeight="1" x14ac:dyDescent="0.25">
      <c r="A13024" s="1"/>
      <c r="B13024" s="1"/>
      <c r="C13024" s="1"/>
      <c r="D13024" s="1"/>
      <c r="E13024" s="1"/>
      <c r="F13024" s="1"/>
      <c r="G13024" s="85" t="s">
        <v>4028</v>
      </c>
      <c r="H13024" s="85"/>
      <c r="I13024" s="85"/>
      <c r="J13024" s="85"/>
      <c r="K13024" s="33">
        <f>SUM(K13022:K13023)</f>
        <v>0</v>
      </c>
    </row>
    <row r="13025" spans="1:11" ht="15" customHeight="1" x14ac:dyDescent="0.25">
      <c r="A13025" s="9"/>
      <c r="B13025" s="9"/>
      <c r="C13025" s="9"/>
      <c r="D13025" s="9"/>
      <c r="E13025" s="9"/>
      <c r="F13025" s="9"/>
      <c r="G13025" s="92" t="s">
        <v>4029</v>
      </c>
      <c r="H13025" s="92"/>
      <c r="I13025" s="92"/>
      <c r="J13025" s="92"/>
      <c r="K13025" s="33">
        <f>SUM(K13013,K13014,K13017,K13020,K13024)</f>
        <v>212.83879999999999</v>
      </c>
    </row>
    <row r="13026" spans="1:11" ht="15" customHeight="1" x14ac:dyDescent="0.25">
      <c r="A13026" s="9"/>
      <c r="B13026" s="9"/>
      <c r="C13026" s="9"/>
      <c r="D13026" s="9"/>
      <c r="E13026" s="9"/>
      <c r="F13026" s="9"/>
      <c r="G13026" s="92" t="s">
        <v>3913</v>
      </c>
      <c r="H13026" s="92"/>
      <c r="I13026" s="92"/>
      <c r="J13026" s="92"/>
      <c r="K13026" s="29">
        <f>ROUND(SUM(K13025),2)</f>
        <v>212.84</v>
      </c>
    </row>
    <row r="13027" spans="1:11" ht="9.9499999999999993" customHeight="1" x14ac:dyDescent="0.25">
      <c r="A13027" s="9"/>
      <c r="B13027" s="9"/>
      <c r="C13027" s="9"/>
      <c r="D13027" s="9"/>
      <c r="E13027" s="9"/>
      <c r="F13027" s="9"/>
      <c r="G13027" s="100"/>
      <c r="H13027" s="100"/>
      <c r="I13027" s="100"/>
      <c r="J13027" s="100"/>
      <c r="K13027" s="100"/>
    </row>
    <row r="13028" spans="1:11" ht="20.100000000000001" customHeight="1" x14ac:dyDescent="0.25">
      <c r="A13028" s="99" t="s">
        <v>3119</v>
      </c>
      <c r="B13028" s="99"/>
      <c r="C13028" s="99"/>
      <c r="D13028" s="99"/>
      <c r="E13028" s="99"/>
      <c r="F13028" s="99"/>
      <c r="G13028" s="99"/>
      <c r="H13028" s="99"/>
      <c r="I13028" s="99"/>
      <c r="J13028" s="99"/>
      <c r="K13028" s="99"/>
    </row>
    <row r="13029" spans="1:11" ht="15" customHeight="1" x14ac:dyDescent="0.25">
      <c r="A13029" s="93" t="s">
        <v>3916</v>
      </c>
      <c r="B13029" s="93"/>
      <c r="C13029" s="93"/>
      <c r="D13029" s="94" t="s">
        <v>3</v>
      </c>
      <c r="E13029" s="94"/>
      <c r="F13029" s="23" t="s">
        <v>4</v>
      </c>
      <c r="G13029" s="94" t="s">
        <v>3894</v>
      </c>
      <c r="H13029" s="94"/>
      <c r="I13029" s="94" t="s">
        <v>3895</v>
      </c>
      <c r="J13029" s="94"/>
      <c r="K13029" s="23" t="s">
        <v>3896</v>
      </c>
    </row>
    <row r="13030" spans="1:11" ht="45.95" customHeight="1" x14ac:dyDescent="0.25">
      <c r="A13030" s="24" t="s">
        <v>3934</v>
      </c>
      <c r="B13030" s="95" t="s">
        <v>3935</v>
      </c>
      <c r="C13030" s="95"/>
      <c r="D13030" s="96" t="s">
        <v>20</v>
      </c>
      <c r="E13030" s="96"/>
      <c r="F13030" s="24" t="s">
        <v>3936</v>
      </c>
      <c r="G13030" s="97">
        <v>2.5891999999999998E-3</v>
      </c>
      <c r="H13030" s="97"/>
      <c r="I13030" s="98">
        <v>76.52</v>
      </c>
      <c r="J13030" s="98"/>
      <c r="K13030" s="27">
        <f t="shared" ref="K13030:K13035" si="100">TRUNC(TRUNC(G13030,8)*I13030,2)</f>
        <v>0.19</v>
      </c>
    </row>
    <row r="13031" spans="1:11" ht="45.95" customHeight="1" x14ac:dyDescent="0.25">
      <c r="A13031" s="24" t="s">
        <v>28</v>
      </c>
      <c r="B13031" s="95" t="s">
        <v>29</v>
      </c>
      <c r="C13031" s="95"/>
      <c r="D13031" s="96" t="s">
        <v>20</v>
      </c>
      <c r="E13031" s="96"/>
      <c r="F13031" s="24" t="s">
        <v>30</v>
      </c>
      <c r="G13031" s="97">
        <v>1.0702000000000001E-3</v>
      </c>
      <c r="H13031" s="97"/>
      <c r="I13031" s="98">
        <v>322.67</v>
      </c>
      <c r="J13031" s="98"/>
      <c r="K13031" s="27">
        <f t="shared" si="100"/>
        <v>0.34</v>
      </c>
    </row>
    <row r="13032" spans="1:11" ht="29.1" customHeight="1" x14ac:dyDescent="0.25">
      <c r="A13032" s="24" t="s">
        <v>4030</v>
      </c>
      <c r="B13032" s="95" t="s">
        <v>4031</v>
      </c>
      <c r="C13032" s="95"/>
      <c r="D13032" s="96" t="s">
        <v>20</v>
      </c>
      <c r="E13032" s="96"/>
      <c r="F13032" s="24" t="s">
        <v>3936</v>
      </c>
      <c r="G13032" s="97">
        <v>3.3568999999999999E-3</v>
      </c>
      <c r="H13032" s="97"/>
      <c r="I13032" s="98">
        <v>105.44</v>
      </c>
      <c r="J13032" s="98"/>
      <c r="K13032" s="27">
        <f t="shared" si="100"/>
        <v>0.35</v>
      </c>
    </row>
    <row r="13033" spans="1:11" ht="29.1" customHeight="1" x14ac:dyDescent="0.25">
      <c r="A13033" s="24" t="s">
        <v>4032</v>
      </c>
      <c r="B13033" s="95" t="s">
        <v>4033</v>
      </c>
      <c r="C13033" s="95"/>
      <c r="D13033" s="96" t="s">
        <v>20</v>
      </c>
      <c r="E13033" s="96"/>
      <c r="F13033" s="24" t="s">
        <v>30</v>
      </c>
      <c r="G13033" s="97">
        <v>3.0249999999999998E-4</v>
      </c>
      <c r="H13033" s="97"/>
      <c r="I13033" s="98">
        <v>265.02</v>
      </c>
      <c r="J13033" s="98"/>
      <c r="K13033" s="27">
        <f t="shared" si="100"/>
        <v>0.08</v>
      </c>
    </row>
    <row r="13034" spans="1:11" ht="38.1" customHeight="1" x14ac:dyDescent="0.25">
      <c r="A13034" s="24" t="s">
        <v>4034</v>
      </c>
      <c r="B13034" s="95" t="s">
        <v>4035</v>
      </c>
      <c r="C13034" s="95"/>
      <c r="D13034" s="96" t="s">
        <v>20</v>
      </c>
      <c r="E13034" s="96"/>
      <c r="F13034" s="24" t="s">
        <v>3936</v>
      </c>
      <c r="G13034" s="97">
        <v>2.9082999999999999E-3</v>
      </c>
      <c r="H13034" s="97"/>
      <c r="I13034" s="98">
        <v>94.54</v>
      </c>
      <c r="J13034" s="98"/>
      <c r="K13034" s="27">
        <f t="shared" si="100"/>
        <v>0.27</v>
      </c>
    </row>
    <row r="13035" spans="1:11" ht="38.1" customHeight="1" x14ac:dyDescent="0.25">
      <c r="A13035" s="24" t="s">
        <v>4036</v>
      </c>
      <c r="B13035" s="95" t="s">
        <v>4037</v>
      </c>
      <c r="C13035" s="95"/>
      <c r="D13035" s="96" t="s">
        <v>20</v>
      </c>
      <c r="E13035" s="96"/>
      <c r="F13035" s="24" t="s">
        <v>30</v>
      </c>
      <c r="G13035" s="97">
        <v>7.5109999999999999E-4</v>
      </c>
      <c r="H13035" s="97"/>
      <c r="I13035" s="98">
        <v>225.43</v>
      </c>
      <c r="J13035" s="98"/>
      <c r="K13035" s="27">
        <f t="shared" si="100"/>
        <v>0.16</v>
      </c>
    </row>
    <row r="13036" spans="1:11" ht="18" customHeight="1" x14ac:dyDescent="0.25">
      <c r="A13036" s="9"/>
      <c r="B13036" s="9"/>
      <c r="C13036" s="9"/>
      <c r="D13036" s="9"/>
      <c r="E13036" s="9"/>
      <c r="F13036" s="9"/>
      <c r="G13036" s="91" t="s">
        <v>3919</v>
      </c>
      <c r="H13036" s="91"/>
      <c r="I13036" s="91"/>
      <c r="J13036" s="91"/>
      <c r="K13036" s="28">
        <f>SUM(K13030:K13035)</f>
        <v>1.39</v>
      </c>
    </row>
    <row r="13037" spans="1:11" ht="15" customHeight="1" x14ac:dyDescent="0.25">
      <c r="A13037" s="93" t="s">
        <v>3907</v>
      </c>
      <c r="B13037" s="93"/>
      <c r="C13037" s="93"/>
      <c r="D13037" s="94" t="s">
        <v>3</v>
      </c>
      <c r="E13037" s="94"/>
      <c r="F13037" s="23" t="s">
        <v>4</v>
      </c>
      <c r="G13037" s="94" t="s">
        <v>3894</v>
      </c>
      <c r="H13037" s="94"/>
      <c r="I13037" s="94" t="s">
        <v>3895</v>
      </c>
      <c r="J13037" s="94"/>
      <c r="K13037" s="23" t="s">
        <v>3896</v>
      </c>
    </row>
    <row r="13038" spans="1:11" ht="15" customHeight="1" x14ac:dyDescent="0.25">
      <c r="A13038" s="24" t="s">
        <v>3910</v>
      </c>
      <c r="B13038" s="95" t="s">
        <v>3911</v>
      </c>
      <c r="C13038" s="95"/>
      <c r="D13038" s="96" t="s">
        <v>20</v>
      </c>
      <c r="E13038" s="96"/>
      <c r="F13038" s="24" t="s">
        <v>2056</v>
      </c>
      <c r="G13038" s="97">
        <v>3.6592999999999999E-3</v>
      </c>
      <c r="H13038" s="97"/>
      <c r="I13038" s="98">
        <v>24.94</v>
      </c>
      <c r="J13038" s="98"/>
      <c r="K13038" s="27">
        <f>TRUNC(TRUNC(G13038,8)*I13038,2)</f>
        <v>0.09</v>
      </c>
    </row>
    <row r="13039" spans="1:11" ht="18" customHeight="1" x14ac:dyDescent="0.25">
      <c r="A13039" s="9"/>
      <c r="B13039" s="9"/>
      <c r="C13039" s="9"/>
      <c r="D13039" s="9"/>
      <c r="E13039" s="9"/>
      <c r="F13039" s="9"/>
      <c r="G13039" s="91" t="s">
        <v>3912</v>
      </c>
      <c r="H13039" s="91"/>
      <c r="I13039" s="91"/>
      <c r="J13039" s="91"/>
      <c r="K13039" s="28">
        <f>SUM(K13038:K13038)</f>
        <v>0.09</v>
      </c>
    </row>
    <row r="13040" spans="1:11" ht="15" customHeight="1" x14ac:dyDescent="0.25">
      <c r="A13040" s="9"/>
      <c r="B13040" s="9"/>
      <c r="C13040" s="9"/>
      <c r="D13040" s="9"/>
      <c r="E13040" s="9"/>
      <c r="F13040" s="9"/>
      <c r="G13040" s="92" t="s">
        <v>3913</v>
      </c>
      <c r="H13040" s="92"/>
      <c r="I13040" s="92"/>
      <c r="J13040" s="92"/>
      <c r="K13040" s="29">
        <f>ROUND(SUM(K13036,K13039),2)</f>
        <v>1.48</v>
      </c>
    </row>
    <row r="13041" spans="1:11" ht="9.9499999999999993" customHeight="1" x14ac:dyDescent="0.25">
      <c r="A13041" s="9"/>
      <c r="B13041" s="9"/>
      <c r="C13041" s="9"/>
      <c r="D13041" s="9"/>
      <c r="E13041" s="9"/>
      <c r="F13041" s="9"/>
      <c r="G13041" s="100"/>
      <c r="H13041" s="100"/>
      <c r="I13041" s="100"/>
      <c r="J13041" s="100"/>
      <c r="K13041" s="100"/>
    </row>
    <row r="13042" spans="1:11" ht="20.100000000000001" customHeight="1" x14ac:dyDescent="0.25">
      <c r="A13042" s="99" t="s">
        <v>3120</v>
      </c>
      <c r="B13042" s="99"/>
      <c r="C13042" s="99"/>
      <c r="D13042" s="99"/>
      <c r="E13042" s="99"/>
      <c r="F13042" s="99"/>
      <c r="G13042" s="99"/>
      <c r="H13042" s="99"/>
      <c r="I13042" s="99"/>
      <c r="J13042" s="99"/>
      <c r="K13042" s="99"/>
    </row>
    <row r="13043" spans="1:11" ht="15" customHeight="1" x14ac:dyDescent="0.25">
      <c r="A13043" s="93" t="s">
        <v>3893</v>
      </c>
      <c r="B13043" s="93"/>
      <c r="C13043" s="93"/>
      <c r="D13043" s="94" t="s">
        <v>3</v>
      </c>
      <c r="E13043" s="94"/>
      <c r="F13043" s="23" t="s">
        <v>4</v>
      </c>
      <c r="G13043" s="94" t="s">
        <v>3894</v>
      </c>
      <c r="H13043" s="94"/>
      <c r="I13043" s="94" t="s">
        <v>3895</v>
      </c>
      <c r="J13043" s="94"/>
      <c r="K13043" s="23" t="s">
        <v>3896</v>
      </c>
    </row>
    <row r="13044" spans="1:11" ht="21" customHeight="1" x14ac:dyDescent="0.25">
      <c r="A13044" s="24" t="s">
        <v>4038</v>
      </c>
      <c r="B13044" s="95" t="s">
        <v>4039</v>
      </c>
      <c r="C13044" s="95"/>
      <c r="D13044" s="96" t="s">
        <v>20</v>
      </c>
      <c r="E13044" s="96"/>
      <c r="F13044" s="24" t="s">
        <v>34</v>
      </c>
      <c r="G13044" s="97">
        <v>6.6E-3</v>
      </c>
      <c r="H13044" s="97"/>
      <c r="I13044" s="98">
        <v>210.23</v>
      </c>
      <c r="J13044" s="98"/>
      <c r="K13044" s="27">
        <f>TRUNC(TRUNC(G13044,8)*I13044,2)</f>
        <v>1.38</v>
      </c>
    </row>
    <row r="13045" spans="1:11" ht="21" customHeight="1" x14ac:dyDescent="0.25">
      <c r="A13045" s="24" t="s">
        <v>4040</v>
      </c>
      <c r="B13045" s="95" t="s">
        <v>4041</v>
      </c>
      <c r="C13045" s="95"/>
      <c r="D13045" s="96" t="s">
        <v>20</v>
      </c>
      <c r="E13045" s="96"/>
      <c r="F13045" s="24" t="s">
        <v>84</v>
      </c>
      <c r="G13045" s="97">
        <v>1.0049999999999999</v>
      </c>
      <c r="H13045" s="97"/>
      <c r="I13045" s="98">
        <v>32.369999999999997</v>
      </c>
      <c r="J13045" s="98"/>
      <c r="K13045" s="27">
        <f>TRUNC(TRUNC(G13045,8)*I13045,2)</f>
        <v>32.53</v>
      </c>
    </row>
    <row r="13046" spans="1:11" ht="15" customHeight="1" x14ac:dyDescent="0.25">
      <c r="A13046" s="9"/>
      <c r="B13046" s="9"/>
      <c r="C13046" s="9"/>
      <c r="D13046" s="9"/>
      <c r="E13046" s="9"/>
      <c r="F13046" s="9"/>
      <c r="G13046" s="91" t="s">
        <v>3906</v>
      </c>
      <c r="H13046" s="91"/>
      <c r="I13046" s="91"/>
      <c r="J13046" s="91"/>
      <c r="K13046" s="28">
        <f>SUM(K13044:K13045)</f>
        <v>33.910000000000004</v>
      </c>
    </row>
    <row r="13047" spans="1:11" ht="15" customHeight="1" x14ac:dyDescent="0.25">
      <c r="A13047" s="93" t="s">
        <v>3907</v>
      </c>
      <c r="B13047" s="93"/>
      <c r="C13047" s="93"/>
      <c r="D13047" s="94" t="s">
        <v>3</v>
      </c>
      <c r="E13047" s="94"/>
      <c r="F13047" s="23" t="s">
        <v>4</v>
      </c>
      <c r="G13047" s="94" t="s">
        <v>3894</v>
      </c>
      <c r="H13047" s="94"/>
      <c r="I13047" s="94" t="s">
        <v>3895</v>
      </c>
      <c r="J13047" s="94"/>
      <c r="K13047" s="23" t="s">
        <v>3896</v>
      </c>
    </row>
    <row r="13048" spans="1:11" ht="15" customHeight="1" x14ac:dyDescent="0.25">
      <c r="A13048" s="24" t="s">
        <v>3971</v>
      </c>
      <c r="B13048" s="95" t="s">
        <v>3972</v>
      </c>
      <c r="C13048" s="95"/>
      <c r="D13048" s="96" t="s">
        <v>20</v>
      </c>
      <c r="E13048" s="96"/>
      <c r="F13048" s="24" t="s">
        <v>2056</v>
      </c>
      <c r="G13048" s="97">
        <v>0.2296</v>
      </c>
      <c r="H13048" s="97"/>
      <c r="I13048" s="98">
        <v>32.69</v>
      </c>
      <c r="J13048" s="98"/>
      <c r="K13048" s="27">
        <f>TRUNC(TRUNC(G13048,8)*I13048,2)</f>
        <v>7.5</v>
      </c>
    </row>
    <row r="13049" spans="1:11" ht="15" customHeight="1" x14ac:dyDescent="0.25">
      <c r="A13049" s="24" t="s">
        <v>3910</v>
      </c>
      <c r="B13049" s="95" t="s">
        <v>3911</v>
      </c>
      <c r="C13049" s="95"/>
      <c r="D13049" s="96" t="s">
        <v>20</v>
      </c>
      <c r="E13049" s="96"/>
      <c r="F13049" s="24" t="s">
        <v>2056</v>
      </c>
      <c r="G13049" s="97">
        <v>0.2296</v>
      </c>
      <c r="H13049" s="97"/>
      <c r="I13049" s="98">
        <v>24.94</v>
      </c>
      <c r="J13049" s="98"/>
      <c r="K13049" s="27">
        <f>TRUNC(TRUNC(G13049,8)*I13049,2)</f>
        <v>5.72</v>
      </c>
    </row>
    <row r="13050" spans="1:11" ht="18" customHeight="1" x14ac:dyDescent="0.25">
      <c r="A13050" s="9"/>
      <c r="B13050" s="9"/>
      <c r="C13050" s="9"/>
      <c r="D13050" s="9"/>
      <c r="E13050" s="9"/>
      <c r="F13050" s="9"/>
      <c r="G13050" s="91" t="s">
        <v>3912</v>
      </c>
      <c r="H13050" s="91"/>
      <c r="I13050" s="91"/>
      <c r="J13050" s="91"/>
      <c r="K13050" s="28">
        <f>SUM(K13048:K13049)</f>
        <v>13.219999999999999</v>
      </c>
    </row>
    <row r="13051" spans="1:11" ht="15" customHeight="1" x14ac:dyDescent="0.25">
      <c r="A13051" s="93" t="s">
        <v>3922</v>
      </c>
      <c r="B13051" s="93"/>
      <c r="C13051" s="93"/>
      <c r="D13051" s="94" t="s">
        <v>3</v>
      </c>
      <c r="E13051" s="94"/>
      <c r="F13051" s="23" t="s">
        <v>4</v>
      </c>
      <c r="G13051" s="94" t="s">
        <v>3894</v>
      </c>
      <c r="H13051" s="94"/>
      <c r="I13051" s="94" t="s">
        <v>3895</v>
      </c>
      <c r="J13051" s="94"/>
      <c r="K13051" s="23" t="s">
        <v>3896</v>
      </c>
    </row>
    <row r="13052" spans="1:11" ht="21" customHeight="1" x14ac:dyDescent="0.25">
      <c r="A13052" s="24" t="s">
        <v>4042</v>
      </c>
      <c r="B13052" s="95" t="s">
        <v>4043</v>
      </c>
      <c r="C13052" s="95"/>
      <c r="D13052" s="96" t="s">
        <v>20</v>
      </c>
      <c r="E13052" s="96"/>
      <c r="F13052" s="24" t="s">
        <v>34</v>
      </c>
      <c r="G13052" s="97">
        <v>1.8E-3</v>
      </c>
      <c r="H13052" s="97"/>
      <c r="I13052" s="98">
        <v>767.08</v>
      </c>
      <c r="J13052" s="98"/>
      <c r="K13052" s="27">
        <f>TRUNC(TRUNC(G13052,8)*I13052,2)</f>
        <v>1.38</v>
      </c>
    </row>
    <row r="13053" spans="1:11" ht="15" customHeight="1" x14ac:dyDescent="0.25">
      <c r="A13053" s="9"/>
      <c r="B13053" s="9"/>
      <c r="C13053" s="9"/>
      <c r="D13053" s="9"/>
      <c r="E13053" s="9"/>
      <c r="F13053" s="9"/>
      <c r="G13053" s="91" t="s">
        <v>3933</v>
      </c>
      <c r="H13053" s="91"/>
      <c r="I13053" s="91"/>
      <c r="J13053" s="91"/>
      <c r="K13053" s="28">
        <f>SUM(K13052:K13052)</f>
        <v>1.38</v>
      </c>
    </row>
    <row r="13054" spans="1:11" ht="15" customHeight="1" x14ac:dyDescent="0.25">
      <c r="A13054" s="9"/>
      <c r="B13054" s="9"/>
      <c r="C13054" s="9"/>
      <c r="D13054" s="9"/>
      <c r="E13054" s="9"/>
      <c r="F13054" s="9"/>
      <c r="G13054" s="92" t="s">
        <v>3913</v>
      </c>
      <c r="H13054" s="92"/>
      <c r="I13054" s="92"/>
      <c r="J13054" s="92"/>
      <c r="K13054" s="29">
        <f>ROUND(SUM(K13046,K13050,K13053),2)</f>
        <v>48.51</v>
      </c>
    </row>
    <row r="13055" spans="1:11" ht="9.9499999999999993" customHeight="1" x14ac:dyDescent="0.25">
      <c r="A13055" s="9"/>
      <c r="B13055" s="9"/>
      <c r="C13055" s="9"/>
      <c r="D13055" s="9"/>
      <c r="E13055" s="9"/>
      <c r="F13055" s="9"/>
      <c r="G13055" s="100"/>
      <c r="H13055" s="100"/>
      <c r="I13055" s="100"/>
      <c r="J13055" s="100"/>
      <c r="K13055" s="100"/>
    </row>
    <row r="13056" spans="1:11" ht="20.100000000000001" customHeight="1" x14ac:dyDescent="0.25">
      <c r="A13056" s="99" t="s">
        <v>3121</v>
      </c>
      <c r="B13056" s="99"/>
      <c r="C13056" s="99"/>
      <c r="D13056" s="99"/>
      <c r="E13056" s="99"/>
      <c r="F13056" s="99"/>
      <c r="G13056" s="99"/>
      <c r="H13056" s="99"/>
      <c r="I13056" s="99"/>
      <c r="J13056" s="99"/>
      <c r="K13056" s="99"/>
    </row>
    <row r="13057" spans="1:11" ht="15" customHeight="1" x14ac:dyDescent="0.25">
      <c r="A13057" s="93" t="s">
        <v>3893</v>
      </c>
      <c r="B13057" s="93"/>
      <c r="C13057" s="93"/>
      <c r="D13057" s="94" t="s">
        <v>3</v>
      </c>
      <c r="E13057" s="94"/>
      <c r="F13057" s="23" t="s">
        <v>4</v>
      </c>
      <c r="G13057" s="94" t="s">
        <v>3894</v>
      </c>
      <c r="H13057" s="94"/>
      <c r="I13057" s="94" t="s">
        <v>3895</v>
      </c>
      <c r="J13057" s="94"/>
      <c r="K13057" s="23" t="s">
        <v>3896</v>
      </c>
    </row>
    <row r="13058" spans="1:11" ht="15" customHeight="1" x14ac:dyDescent="0.25">
      <c r="A13058" s="24" t="s">
        <v>4044</v>
      </c>
      <c r="B13058" s="95" t="s">
        <v>4045</v>
      </c>
      <c r="C13058" s="95"/>
      <c r="D13058" s="96" t="s">
        <v>20</v>
      </c>
      <c r="E13058" s="96"/>
      <c r="F13058" s="24" t="s">
        <v>3903</v>
      </c>
      <c r="G13058" s="97">
        <v>0.106</v>
      </c>
      <c r="H13058" s="97"/>
      <c r="I13058" s="98">
        <v>2.59</v>
      </c>
      <c r="J13058" s="98"/>
      <c r="K13058" s="27">
        <f>TRUNC(TRUNC(G13058,8)*I13058,2)</f>
        <v>0.27</v>
      </c>
    </row>
    <row r="13059" spans="1:11" ht="15" customHeight="1" x14ac:dyDescent="0.25">
      <c r="A13059" s="9"/>
      <c r="B13059" s="9"/>
      <c r="C13059" s="9"/>
      <c r="D13059" s="9"/>
      <c r="E13059" s="9"/>
      <c r="F13059" s="9"/>
      <c r="G13059" s="91" t="s">
        <v>3906</v>
      </c>
      <c r="H13059" s="91"/>
      <c r="I13059" s="91"/>
      <c r="J13059" s="91"/>
      <c r="K13059" s="28">
        <f>SUM(K13058:K13058)</f>
        <v>0.27</v>
      </c>
    </row>
    <row r="13060" spans="1:11" ht="15" customHeight="1" x14ac:dyDescent="0.25">
      <c r="A13060" s="93" t="s">
        <v>3907</v>
      </c>
      <c r="B13060" s="93"/>
      <c r="C13060" s="93"/>
      <c r="D13060" s="94" t="s">
        <v>3</v>
      </c>
      <c r="E13060" s="94"/>
      <c r="F13060" s="23" t="s">
        <v>4</v>
      </c>
      <c r="G13060" s="94" t="s">
        <v>3894</v>
      </c>
      <c r="H13060" s="94"/>
      <c r="I13060" s="94" t="s">
        <v>3895</v>
      </c>
      <c r="J13060" s="94"/>
      <c r="K13060" s="23" t="s">
        <v>3896</v>
      </c>
    </row>
    <row r="13061" spans="1:11" ht="15" customHeight="1" x14ac:dyDescent="0.25">
      <c r="A13061" s="24" t="s">
        <v>4046</v>
      </c>
      <c r="B13061" s="95" t="s">
        <v>4047</v>
      </c>
      <c r="C13061" s="95"/>
      <c r="D13061" s="96" t="s">
        <v>20</v>
      </c>
      <c r="E13061" s="96"/>
      <c r="F13061" s="24" t="s">
        <v>2056</v>
      </c>
      <c r="G13061" s="97">
        <v>3.6999999999999998E-2</v>
      </c>
      <c r="H13061" s="97"/>
      <c r="I13061" s="98">
        <v>34.35</v>
      </c>
      <c r="J13061" s="98"/>
      <c r="K13061" s="27">
        <f>TRUNC(TRUNC(G13061,8)*I13061,2)</f>
        <v>1.27</v>
      </c>
    </row>
    <row r="13062" spans="1:11" ht="15" customHeight="1" x14ac:dyDescent="0.25">
      <c r="A13062" s="24" t="s">
        <v>3910</v>
      </c>
      <c r="B13062" s="95" t="s">
        <v>3911</v>
      </c>
      <c r="C13062" s="95"/>
      <c r="D13062" s="96" t="s">
        <v>20</v>
      </c>
      <c r="E13062" s="96"/>
      <c r="F13062" s="24" t="s">
        <v>2056</v>
      </c>
      <c r="G13062" s="97">
        <v>1.6E-2</v>
      </c>
      <c r="H13062" s="97"/>
      <c r="I13062" s="98">
        <v>24.94</v>
      </c>
      <c r="J13062" s="98"/>
      <c r="K13062" s="27">
        <f>TRUNC(TRUNC(G13062,8)*I13062,2)</f>
        <v>0.39</v>
      </c>
    </row>
    <row r="13063" spans="1:11" ht="18" customHeight="1" x14ac:dyDescent="0.25">
      <c r="A13063" s="9"/>
      <c r="B13063" s="9"/>
      <c r="C13063" s="9"/>
      <c r="D13063" s="9"/>
      <c r="E13063" s="9"/>
      <c r="F13063" s="9"/>
      <c r="G13063" s="91" t="s">
        <v>3912</v>
      </c>
      <c r="H13063" s="91"/>
      <c r="I13063" s="91"/>
      <c r="J13063" s="91"/>
      <c r="K13063" s="28">
        <f>SUM(K13061:K13062)</f>
        <v>1.6600000000000001</v>
      </c>
    </row>
    <row r="13064" spans="1:11" ht="15" customHeight="1" x14ac:dyDescent="0.25">
      <c r="A13064" s="9"/>
      <c r="B13064" s="9"/>
      <c r="C13064" s="9"/>
      <c r="D13064" s="9"/>
      <c r="E13064" s="9"/>
      <c r="F13064" s="9"/>
      <c r="G13064" s="92" t="s">
        <v>3913</v>
      </c>
      <c r="H13064" s="92"/>
      <c r="I13064" s="92"/>
      <c r="J13064" s="92"/>
      <c r="K13064" s="29">
        <f>ROUND(SUM(K13059,K13063),2)</f>
        <v>1.93</v>
      </c>
    </row>
    <row r="13065" spans="1:11" ht="9.9499999999999993" customHeight="1" x14ac:dyDescent="0.25">
      <c r="A13065" s="9"/>
      <c r="B13065" s="9"/>
      <c r="C13065" s="9"/>
      <c r="D13065" s="9"/>
      <c r="E13065" s="9"/>
      <c r="F13065" s="9"/>
      <c r="G13065" s="100"/>
      <c r="H13065" s="100"/>
      <c r="I13065" s="100"/>
      <c r="J13065" s="100"/>
      <c r="K13065" s="100"/>
    </row>
    <row r="13066" spans="1:11" ht="20.100000000000001" customHeight="1" x14ac:dyDescent="0.25">
      <c r="A13066" s="99" t="s">
        <v>3122</v>
      </c>
      <c r="B13066" s="99"/>
      <c r="C13066" s="99"/>
      <c r="D13066" s="99"/>
      <c r="E13066" s="99"/>
      <c r="F13066" s="99"/>
      <c r="G13066" s="99"/>
      <c r="H13066" s="99"/>
      <c r="I13066" s="99"/>
      <c r="J13066" s="99"/>
      <c r="K13066" s="99"/>
    </row>
    <row r="13067" spans="1:11" ht="15" customHeight="1" x14ac:dyDescent="0.25">
      <c r="A13067" s="93" t="s">
        <v>3916</v>
      </c>
      <c r="B13067" s="93"/>
      <c r="C13067" s="93"/>
      <c r="D13067" s="94" t="s">
        <v>3</v>
      </c>
      <c r="E13067" s="94"/>
      <c r="F13067" s="23" t="s">
        <v>4</v>
      </c>
      <c r="G13067" s="94" t="s">
        <v>3894</v>
      </c>
      <c r="H13067" s="94"/>
      <c r="I13067" s="94" t="s">
        <v>3895</v>
      </c>
      <c r="J13067" s="94"/>
      <c r="K13067" s="23" t="s">
        <v>3896</v>
      </c>
    </row>
    <row r="13068" spans="1:11" ht="29.1" customHeight="1" x14ac:dyDescent="0.25">
      <c r="A13068" s="24" t="s">
        <v>3963</v>
      </c>
      <c r="B13068" s="95" t="s">
        <v>3964</v>
      </c>
      <c r="C13068" s="95"/>
      <c r="D13068" s="96" t="s">
        <v>20</v>
      </c>
      <c r="E13068" s="96"/>
      <c r="F13068" s="24" t="s">
        <v>3936</v>
      </c>
      <c r="G13068" s="97">
        <v>5.2258833999999998</v>
      </c>
      <c r="H13068" s="97"/>
      <c r="I13068" s="98">
        <v>8.9</v>
      </c>
      <c r="J13068" s="98"/>
      <c r="K13068" s="27">
        <f>TRUNC(TRUNC(G13068,8)*I13068,2)</f>
        <v>46.51</v>
      </c>
    </row>
    <row r="13069" spans="1:11" ht="29.1" customHeight="1" x14ac:dyDescent="0.25">
      <c r="A13069" s="24" t="s">
        <v>3965</v>
      </c>
      <c r="B13069" s="95" t="s">
        <v>3966</v>
      </c>
      <c r="C13069" s="95"/>
      <c r="D13069" s="96" t="s">
        <v>20</v>
      </c>
      <c r="E13069" s="96"/>
      <c r="F13069" s="24" t="s">
        <v>30</v>
      </c>
      <c r="G13069" s="97">
        <v>0.95392160000000004</v>
      </c>
      <c r="H13069" s="97"/>
      <c r="I13069" s="98">
        <v>32.76</v>
      </c>
      <c r="J13069" s="98"/>
      <c r="K13069" s="27">
        <f>TRUNC(TRUNC(G13069,8)*I13069,2)</f>
        <v>31.25</v>
      </c>
    </row>
    <row r="13070" spans="1:11" ht="21" customHeight="1" x14ac:dyDescent="0.25">
      <c r="A13070" s="24" t="s">
        <v>3967</v>
      </c>
      <c r="B13070" s="95" t="s">
        <v>3968</v>
      </c>
      <c r="C13070" s="95"/>
      <c r="D13070" s="96" t="s">
        <v>20</v>
      </c>
      <c r="E13070" s="96"/>
      <c r="F13070" s="24" t="s">
        <v>3936</v>
      </c>
      <c r="G13070" s="97">
        <v>5.2258833999999998</v>
      </c>
      <c r="H13070" s="97"/>
      <c r="I13070" s="98">
        <v>27.59</v>
      </c>
      <c r="J13070" s="98"/>
      <c r="K13070" s="27">
        <f>TRUNC(TRUNC(G13070,8)*I13070,2)</f>
        <v>144.18</v>
      </c>
    </row>
    <row r="13071" spans="1:11" ht="21" customHeight="1" x14ac:dyDescent="0.25">
      <c r="A13071" s="24" t="s">
        <v>3969</v>
      </c>
      <c r="B13071" s="95" t="s">
        <v>3970</v>
      </c>
      <c r="C13071" s="95"/>
      <c r="D13071" s="96" t="s">
        <v>20</v>
      </c>
      <c r="E13071" s="96"/>
      <c r="F13071" s="24" t="s">
        <v>30</v>
      </c>
      <c r="G13071" s="97">
        <v>0.95392160000000004</v>
      </c>
      <c r="H13071" s="97"/>
      <c r="I13071" s="98">
        <v>28.09</v>
      </c>
      <c r="J13071" s="98"/>
      <c r="K13071" s="27">
        <f>TRUNC(TRUNC(G13071,8)*I13071,2)</f>
        <v>26.79</v>
      </c>
    </row>
    <row r="13072" spans="1:11" ht="18" customHeight="1" x14ac:dyDescent="0.25">
      <c r="A13072" s="9"/>
      <c r="B13072" s="9"/>
      <c r="C13072" s="9"/>
      <c r="D13072" s="9"/>
      <c r="E13072" s="9"/>
      <c r="F13072" s="9"/>
      <c r="G13072" s="91" t="s">
        <v>3919</v>
      </c>
      <c r="H13072" s="91"/>
      <c r="I13072" s="91"/>
      <c r="J13072" s="91"/>
      <c r="K13072" s="28">
        <f>SUM(K13068:K13071)</f>
        <v>248.73</v>
      </c>
    </row>
    <row r="13073" spans="1:11" ht="15" customHeight="1" x14ac:dyDescent="0.25">
      <c r="A13073" s="93" t="s">
        <v>3893</v>
      </c>
      <c r="B13073" s="93"/>
      <c r="C13073" s="93"/>
      <c r="D13073" s="94" t="s">
        <v>3</v>
      </c>
      <c r="E13073" s="94"/>
      <c r="F13073" s="23" t="s">
        <v>4</v>
      </c>
      <c r="G13073" s="94" t="s">
        <v>3894</v>
      </c>
      <c r="H13073" s="94"/>
      <c r="I13073" s="94" t="s">
        <v>3895</v>
      </c>
      <c r="J13073" s="94"/>
      <c r="K13073" s="23" t="s">
        <v>3896</v>
      </c>
    </row>
    <row r="13074" spans="1:11" ht="21" customHeight="1" x14ac:dyDescent="0.25">
      <c r="A13074" s="24" t="s">
        <v>4048</v>
      </c>
      <c r="B13074" s="95" t="s">
        <v>4049</v>
      </c>
      <c r="C13074" s="95"/>
      <c r="D13074" s="96" t="s">
        <v>20</v>
      </c>
      <c r="E13074" s="96"/>
      <c r="F13074" s="24" t="s">
        <v>34</v>
      </c>
      <c r="G13074" s="97">
        <v>0.19980000000000001</v>
      </c>
      <c r="H13074" s="97"/>
      <c r="I13074" s="98">
        <v>206.17</v>
      </c>
      <c r="J13074" s="98"/>
      <c r="K13074" s="27">
        <f>TRUNC(TRUNC(G13074,8)*I13074,2)</f>
        <v>41.19</v>
      </c>
    </row>
    <row r="13075" spans="1:11" ht="15" customHeight="1" x14ac:dyDescent="0.25">
      <c r="A13075" s="24" t="s">
        <v>3955</v>
      </c>
      <c r="B13075" s="95" t="s">
        <v>3956</v>
      </c>
      <c r="C13075" s="95"/>
      <c r="D13075" s="96" t="s">
        <v>20</v>
      </c>
      <c r="E13075" s="96"/>
      <c r="F13075" s="24" t="s">
        <v>3903</v>
      </c>
      <c r="G13075" s="97">
        <v>3.6695999999999999E-2</v>
      </c>
      <c r="H13075" s="97"/>
      <c r="I13075" s="98">
        <v>19.37</v>
      </c>
      <c r="J13075" s="98"/>
      <c r="K13075" s="27">
        <f>TRUNC(TRUNC(G13075,8)*I13075,2)</f>
        <v>0.71</v>
      </c>
    </row>
    <row r="13076" spans="1:11" ht="21" customHeight="1" x14ac:dyDescent="0.25">
      <c r="A13076" s="24" t="s">
        <v>4050</v>
      </c>
      <c r="B13076" s="95" t="s">
        <v>4051</v>
      </c>
      <c r="C13076" s="95"/>
      <c r="D13076" s="96" t="s">
        <v>20</v>
      </c>
      <c r="E13076" s="96"/>
      <c r="F13076" s="24" t="s">
        <v>84</v>
      </c>
      <c r="G13076" s="97">
        <v>7.48</v>
      </c>
      <c r="H13076" s="97"/>
      <c r="I13076" s="98">
        <v>3.9</v>
      </c>
      <c r="J13076" s="98"/>
      <c r="K13076" s="27">
        <f>TRUNC(TRUNC(G13076,8)*I13076,2)</f>
        <v>29.17</v>
      </c>
    </row>
    <row r="13077" spans="1:11" ht="15" customHeight="1" x14ac:dyDescent="0.25">
      <c r="A13077" s="9"/>
      <c r="B13077" s="9"/>
      <c r="C13077" s="9"/>
      <c r="D13077" s="9"/>
      <c r="E13077" s="9"/>
      <c r="F13077" s="9"/>
      <c r="G13077" s="91" t="s">
        <v>3906</v>
      </c>
      <c r="H13077" s="91"/>
      <c r="I13077" s="91"/>
      <c r="J13077" s="91"/>
      <c r="K13077" s="28">
        <f>SUM(K13074:K13076)</f>
        <v>71.069999999999993</v>
      </c>
    </row>
    <row r="13078" spans="1:11" ht="15" customHeight="1" x14ac:dyDescent="0.25">
      <c r="A13078" s="93" t="s">
        <v>3907</v>
      </c>
      <c r="B13078" s="93"/>
      <c r="C13078" s="93"/>
      <c r="D13078" s="94" t="s">
        <v>3</v>
      </c>
      <c r="E13078" s="94"/>
      <c r="F13078" s="23" t="s">
        <v>4</v>
      </c>
      <c r="G13078" s="94" t="s">
        <v>3894</v>
      </c>
      <c r="H13078" s="94"/>
      <c r="I13078" s="94" t="s">
        <v>3895</v>
      </c>
      <c r="J13078" s="94"/>
      <c r="K13078" s="23" t="s">
        <v>3896</v>
      </c>
    </row>
    <row r="13079" spans="1:11" ht="15" customHeight="1" x14ac:dyDescent="0.25">
      <c r="A13079" s="24" t="s">
        <v>3971</v>
      </c>
      <c r="B13079" s="95" t="s">
        <v>3972</v>
      </c>
      <c r="C13079" s="95"/>
      <c r="D13079" s="96" t="s">
        <v>20</v>
      </c>
      <c r="E13079" s="96"/>
      <c r="F13079" s="24" t="s">
        <v>2056</v>
      </c>
      <c r="G13079" s="97">
        <v>2.3251949999999999</v>
      </c>
      <c r="H13079" s="97"/>
      <c r="I13079" s="98">
        <v>32.69</v>
      </c>
      <c r="J13079" s="98"/>
      <c r="K13079" s="27">
        <f>TRUNC(TRUNC(G13079,8)*I13079,2)</f>
        <v>76.010000000000005</v>
      </c>
    </row>
    <row r="13080" spans="1:11" ht="15" customHeight="1" x14ac:dyDescent="0.25">
      <c r="A13080" s="24" t="s">
        <v>3910</v>
      </c>
      <c r="B13080" s="95" t="s">
        <v>3911</v>
      </c>
      <c r="C13080" s="95"/>
      <c r="D13080" s="96" t="s">
        <v>20</v>
      </c>
      <c r="E13080" s="96"/>
      <c r="F13080" s="24" t="s">
        <v>2056</v>
      </c>
      <c r="G13080" s="97">
        <v>17.010999999999999</v>
      </c>
      <c r="H13080" s="97"/>
      <c r="I13080" s="98">
        <v>24.94</v>
      </c>
      <c r="J13080" s="98"/>
      <c r="K13080" s="27">
        <f>TRUNC(TRUNC(G13080,8)*I13080,2)</f>
        <v>424.25</v>
      </c>
    </row>
    <row r="13081" spans="1:11" ht="18" customHeight="1" x14ac:dyDescent="0.25">
      <c r="A13081" s="9"/>
      <c r="B13081" s="9"/>
      <c r="C13081" s="9"/>
      <c r="D13081" s="9"/>
      <c r="E13081" s="9"/>
      <c r="F13081" s="9"/>
      <c r="G13081" s="91" t="s">
        <v>3912</v>
      </c>
      <c r="H13081" s="91"/>
      <c r="I13081" s="91"/>
      <c r="J13081" s="91"/>
      <c r="K13081" s="28">
        <f>SUM(K13079:K13080)</f>
        <v>500.26</v>
      </c>
    </row>
    <row r="13082" spans="1:11" ht="15" customHeight="1" x14ac:dyDescent="0.25">
      <c r="A13082" s="93" t="s">
        <v>3922</v>
      </c>
      <c r="B13082" s="93"/>
      <c r="C13082" s="93"/>
      <c r="D13082" s="94" t="s">
        <v>3</v>
      </c>
      <c r="E13082" s="94"/>
      <c r="F13082" s="23" t="s">
        <v>4</v>
      </c>
      <c r="G13082" s="94" t="s">
        <v>3894</v>
      </c>
      <c r="H13082" s="94"/>
      <c r="I13082" s="94" t="s">
        <v>3895</v>
      </c>
      <c r="J13082" s="94"/>
      <c r="K13082" s="23" t="s">
        <v>3896</v>
      </c>
    </row>
    <row r="13083" spans="1:11" ht="29.1" customHeight="1" x14ac:dyDescent="0.25">
      <c r="A13083" s="24" t="s">
        <v>4052</v>
      </c>
      <c r="B13083" s="95" t="s">
        <v>4053</v>
      </c>
      <c r="C13083" s="95"/>
      <c r="D13083" s="96" t="s">
        <v>20</v>
      </c>
      <c r="E13083" s="96"/>
      <c r="F13083" s="24" t="s">
        <v>34</v>
      </c>
      <c r="G13083" s="97">
        <v>0.66502459999999997</v>
      </c>
      <c r="H13083" s="97"/>
      <c r="I13083" s="98">
        <v>619.19000000000005</v>
      </c>
      <c r="J13083" s="98"/>
      <c r="K13083" s="27">
        <f>TRUNC(TRUNC(G13083,8)*I13083,2)</f>
        <v>411.77</v>
      </c>
    </row>
    <row r="13084" spans="1:11" ht="21" customHeight="1" x14ac:dyDescent="0.25">
      <c r="A13084" s="24" t="s">
        <v>95</v>
      </c>
      <c r="B13084" s="95" t="s">
        <v>96</v>
      </c>
      <c r="C13084" s="95"/>
      <c r="D13084" s="96" t="s">
        <v>20</v>
      </c>
      <c r="E13084" s="96"/>
      <c r="F13084" s="24" t="s">
        <v>16</v>
      </c>
      <c r="G13084" s="97">
        <v>0.48</v>
      </c>
      <c r="H13084" s="97"/>
      <c r="I13084" s="98">
        <v>176.85</v>
      </c>
      <c r="J13084" s="98"/>
      <c r="K13084" s="27">
        <f>TRUNC(TRUNC(G13084,8)*I13084,2)</f>
        <v>84.88</v>
      </c>
    </row>
    <row r="13085" spans="1:11" ht="15" customHeight="1" x14ac:dyDescent="0.25">
      <c r="A13085" s="9"/>
      <c r="B13085" s="9"/>
      <c r="C13085" s="9"/>
      <c r="D13085" s="9"/>
      <c r="E13085" s="9"/>
      <c r="F13085" s="9"/>
      <c r="G13085" s="91" t="s">
        <v>3933</v>
      </c>
      <c r="H13085" s="91"/>
      <c r="I13085" s="91"/>
      <c r="J13085" s="91"/>
      <c r="K13085" s="28">
        <f>SUM(K13083:K13084)</f>
        <v>496.65</v>
      </c>
    </row>
    <row r="13086" spans="1:11" ht="15" customHeight="1" x14ac:dyDescent="0.25">
      <c r="A13086" s="9"/>
      <c r="B13086" s="9"/>
      <c r="C13086" s="9"/>
      <c r="D13086" s="9"/>
      <c r="E13086" s="9"/>
      <c r="F13086" s="9"/>
      <c r="G13086" s="92" t="s">
        <v>3913</v>
      </c>
      <c r="H13086" s="92"/>
      <c r="I13086" s="92"/>
      <c r="J13086" s="92"/>
      <c r="K13086" s="29">
        <f>ROUND(SUM(K13072,K13077,K13081,K13085),2)</f>
        <v>1316.71</v>
      </c>
    </row>
    <row r="13087" spans="1:11" ht="9.9499999999999993" customHeight="1" x14ac:dyDescent="0.25">
      <c r="A13087" s="9"/>
      <c r="B13087" s="9"/>
      <c r="C13087" s="9"/>
      <c r="D13087" s="9"/>
      <c r="E13087" s="9"/>
      <c r="F13087" s="9"/>
      <c r="G13087" s="100"/>
      <c r="H13087" s="100"/>
      <c r="I13087" s="100"/>
      <c r="J13087" s="100"/>
      <c r="K13087" s="100"/>
    </row>
    <row r="13088" spans="1:11" ht="20.100000000000001" customHeight="1" x14ac:dyDescent="0.25">
      <c r="A13088" s="99" t="s">
        <v>3123</v>
      </c>
      <c r="B13088" s="99"/>
      <c r="C13088" s="99"/>
      <c r="D13088" s="99"/>
      <c r="E13088" s="99"/>
      <c r="F13088" s="99"/>
      <c r="G13088" s="99"/>
      <c r="H13088" s="99"/>
      <c r="I13088" s="99"/>
      <c r="J13088" s="99"/>
      <c r="K13088" s="99"/>
    </row>
    <row r="13089" spans="1:11" ht="15" customHeight="1" x14ac:dyDescent="0.25">
      <c r="A13089" s="93" t="s">
        <v>3893</v>
      </c>
      <c r="B13089" s="93"/>
      <c r="C13089" s="93"/>
      <c r="D13089" s="94" t="s">
        <v>3</v>
      </c>
      <c r="E13089" s="94"/>
      <c r="F13089" s="23" t="s">
        <v>4</v>
      </c>
      <c r="G13089" s="94" t="s">
        <v>3894</v>
      </c>
      <c r="H13089" s="94"/>
      <c r="I13089" s="94" t="s">
        <v>3895</v>
      </c>
      <c r="J13089" s="94"/>
      <c r="K13089" s="23" t="s">
        <v>3896</v>
      </c>
    </row>
    <row r="13090" spans="1:11" ht="29.1" customHeight="1" x14ac:dyDescent="0.25">
      <c r="A13090" s="24" t="s">
        <v>4054</v>
      </c>
      <c r="B13090" s="95" t="s">
        <v>4055</v>
      </c>
      <c r="C13090" s="95"/>
      <c r="D13090" s="96" t="s">
        <v>20</v>
      </c>
      <c r="E13090" s="96"/>
      <c r="F13090" s="24" t="s">
        <v>34</v>
      </c>
      <c r="G13090" s="97">
        <v>0.18468999999999999</v>
      </c>
      <c r="H13090" s="97"/>
      <c r="I13090" s="98">
        <v>517.16999999999996</v>
      </c>
      <c r="J13090" s="98"/>
      <c r="K13090" s="27">
        <f t="shared" ref="K13090:K13095" si="101">ROUND(ROUND(G13090,8)*I13090,2)</f>
        <v>95.52</v>
      </c>
    </row>
    <row r="13091" spans="1:11" ht="21" customHeight="1" x14ac:dyDescent="0.25">
      <c r="A13091" s="24" t="s">
        <v>4056</v>
      </c>
      <c r="B13091" s="95" t="s">
        <v>4057</v>
      </c>
      <c r="C13091" s="95"/>
      <c r="D13091" s="96" t="s">
        <v>20</v>
      </c>
      <c r="E13091" s="96"/>
      <c r="F13091" s="24" t="s">
        <v>2057</v>
      </c>
      <c r="G13091" s="97">
        <v>3.1900000000000001E-3</v>
      </c>
      <c r="H13091" s="97"/>
      <c r="I13091" s="98">
        <v>8.98</v>
      </c>
      <c r="J13091" s="98"/>
      <c r="K13091" s="27">
        <f t="shared" si="101"/>
        <v>0.03</v>
      </c>
    </row>
    <row r="13092" spans="1:11" ht="15" customHeight="1" x14ac:dyDescent="0.25">
      <c r="A13092" s="24" t="s">
        <v>3955</v>
      </c>
      <c r="B13092" s="95" t="s">
        <v>3956</v>
      </c>
      <c r="C13092" s="95"/>
      <c r="D13092" s="96" t="s">
        <v>20</v>
      </c>
      <c r="E13092" s="96"/>
      <c r="F13092" s="24" t="s">
        <v>3903</v>
      </c>
      <c r="G13092" s="97">
        <v>4.4999999999999998E-2</v>
      </c>
      <c r="H13092" s="97"/>
      <c r="I13092" s="98">
        <v>19.37</v>
      </c>
      <c r="J13092" s="98"/>
      <c r="K13092" s="27">
        <f t="shared" si="101"/>
        <v>0.87</v>
      </c>
    </row>
    <row r="13093" spans="1:11" ht="21" customHeight="1" x14ac:dyDescent="0.25">
      <c r="A13093" s="24" t="s">
        <v>4050</v>
      </c>
      <c r="B13093" s="95" t="s">
        <v>4051</v>
      </c>
      <c r="C13093" s="95"/>
      <c r="D13093" s="96" t="s">
        <v>20</v>
      </c>
      <c r="E13093" s="96"/>
      <c r="F13093" s="24" t="s">
        <v>84</v>
      </c>
      <c r="G13093" s="97">
        <v>0.46875</v>
      </c>
      <c r="H13093" s="97"/>
      <c r="I13093" s="98">
        <v>3.9</v>
      </c>
      <c r="J13093" s="98"/>
      <c r="K13093" s="27">
        <f t="shared" si="101"/>
        <v>1.83</v>
      </c>
    </row>
    <row r="13094" spans="1:11" ht="21" customHeight="1" x14ac:dyDescent="0.25">
      <c r="A13094" s="24" t="s">
        <v>4058</v>
      </c>
      <c r="B13094" s="95" t="s">
        <v>4059</v>
      </c>
      <c r="C13094" s="95"/>
      <c r="D13094" s="96" t="s">
        <v>20</v>
      </c>
      <c r="E13094" s="96"/>
      <c r="F13094" s="24" t="s">
        <v>84</v>
      </c>
      <c r="G13094" s="97">
        <v>0.375</v>
      </c>
      <c r="H13094" s="97"/>
      <c r="I13094" s="98">
        <v>2.69</v>
      </c>
      <c r="J13094" s="98"/>
      <c r="K13094" s="27">
        <f t="shared" si="101"/>
        <v>1.01</v>
      </c>
    </row>
    <row r="13095" spans="1:11" ht="29.1" customHeight="1" x14ac:dyDescent="0.25">
      <c r="A13095" s="24" t="s">
        <v>4060</v>
      </c>
      <c r="B13095" s="95" t="s">
        <v>4061</v>
      </c>
      <c r="C13095" s="95"/>
      <c r="D13095" s="96" t="s">
        <v>20</v>
      </c>
      <c r="E13095" s="96"/>
      <c r="F13095" s="24" t="s">
        <v>16</v>
      </c>
      <c r="G13095" s="97">
        <v>1.07</v>
      </c>
      <c r="H13095" s="97"/>
      <c r="I13095" s="98">
        <v>23.81</v>
      </c>
      <c r="J13095" s="98"/>
      <c r="K13095" s="27">
        <f t="shared" si="101"/>
        <v>25.48</v>
      </c>
    </row>
    <row r="13096" spans="1:11" ht="15" customHeight="1" x14ac:dyDescent="0.25">
      <c r="A13096" s="9"/>
      <c r="B13096" s="9"/>
      <c r="C13096" s="9"/>
      <c r="D13096" s="9"/>
      <c r="E13096" s="9"/>
      <c r="F13096" s="9"/>
      <c r="G13096" s="91" t="s">
        <v>3906</v>
      </c>
      <c r="H13096" s="91"/>
      <c r="I13096" s="91"/>
      <c r="J13096" s="91"/>
      <c r="K13096" s="28">
        <f>SUM(K13090:K13095)</f>
        <v>124.74000000000001</v>
      </c>
    </row>
    <row r="13097" spans="1:11" ht="15" customHeight="1" x14ac:dyDescent="0.25">
      <c r="A13097" s="93" t="s">
        <v>3907</v>
      </c>
      <c r="B13097" s="93"/>
      <c r="C13097" s="93"/>
      <c r="D13097" s="94" t="s">
        <v>3</v>
      </c>
      <c r="E13097" s="94"/>
      <c r="F13097" s="23" t="s">
        <v>4</v>
      </c>
      <c r="G13097" s="94" t="s">
        <v>3894</v>
      </c>
      <c r="H13097" s="94"/>
      <c r="I13097" s="94" t="s">
        <v>3895</v>
      </c>
      <c r="J13097" s="94"/>
      <c r="K13097" s="23" t="s">
        <v>3896</v>
      </c>
    </row>
    <row r="13098" spans="1:11" ht="21" customHeight="1" x14ac:dyDescent="0.25">
      <c r="A13098" s="24" t="s">
        <v>3908</v>
      </c>
      <c r="B13098" s="95" t="s">
        <v>3909</v>
      </c>
      <c r="C13098" s="95"/>
      <c r="D13098" s="96" t="s">
        <v>20</v>
      </c>
      <c r="E13098" s="96"/>
      <c r="F13098" s="24" t="s">
        <v>2056</v>
      </c>
      <c r="G13098" s="97">
        <v>0.13009999999999999</v>
      </c>
      <c r="H13098" s="97"/>
      <c r="I13098" s="98">
        <v>32.24</v>
      </c>
      <c r="J13098" s="98"/>
      <c r="K13098" s="27">
        <f>ROUND(ROUND(G13098,8)*I13098,2)</f>
        <v>4.1900000000000004</v>
      </c>
    </row>
    <row r="13099" spans="1:11" ht="15" customHeight="1" x14ac:dyDescent="0.25">
      <c r="A13099" s="24" t="s">
        <v>3971</v>
      </c>
      <c r="B13099" s="95" t="s">
        <v>3972</v>
      </c>
      <c r="C13099" s="95"/>
      <c r="D13099" s="96" t="s">
        <v>20</v>
      </c>
      <c r="E13099" s="96"/>
      <c r="F13099" s="24" t="s">
        <v>2056</v>
      </c>
      <c r="G13099" s="97">
        <v>8.7400000000000005E-2</v>
      </c>
      <c r="H13099" s="97"/>
      <c r="I13099" s="98">
        <v>32.69</v>
      </c>
      <c r="J13099" s="98"/>
      <c r="K13099" s="27">
        <f>ROUND(ROUND(G13099,8)*I13099,2)</f>
        <v>2.86</v>
      </c>
    </row>
    <row r="13100" spans="1:11" ht="15" customHeight="1" x14ac:dyDescent="0.25">
      <c r="A13100" s="24" t="s">
        <v>3910</v>
      </c>
      <c r="B13100" s="95" t="s">
        <v>3911</v>
      </c>
      <c r="C13100" s="95"/>
      <c r="D13100" s="96" t="s">
        <v>20</v>
      </c>
      <c r="E13100" s="96"/>
      <c r="F13100" s="24" t="s">
        <v>2056</v>
      </c>
      <c r="G13100" s="97">
        <v>0.21759999999999999</v>
      </c>
      <c r="H13100" s="97"/>
      <c r="I13100" s="98">
        <v>24.94</v>
      </c>
      <c r="J13100" s="98"/>
      <c r="K13100" s="27">
        <f>ROUND(ROUND(G13100,8)*I13100,2)</f>
        <v>5.43</v>
      </c>
    </row>
    <row r="13101" spans="1:11" ht="18" customHeight="1" x14ac:dyDescent="0.25">
      <c r="A13101" s="9"/>
      <c r="B13101" s="9"/>
      <c r="C13101" s="9"/>
      <c r="D13101" s="9"/>
      <c r="E13101" s="9"/>
      <c r="F13101" s="9"/>
      <c r="G13101" s="91" t="s">
        <v>3912</v>
      </c>
      <c r="H13101" s="91"/>
      <c r="I13101" s="91"/>
      <c r="J13101" s="91"/>
      <c r="K13101" s="28">
        <f>SUM(K13098:K13100)</f>
        <v>12.48</v>
      </c>
    </row>
    <row r="13102" spans="1:11" ht="15" customHeight="1" x14ac:dyDescent="0.25">
      <c r="A13102" s="93" t="s">
        <v>3922</v>
      </c>
      <c r="B13102" s="93"/>
      <c r="C13102" s="93"/>
      <c r="D13102" s="94" t="s">
        <v>3</v>
      </c>
      <c r="E13102" s="94"/>
      <c r="F13102" s="23" t="s">
        <v>4</v>
      </c>
      <c r="G13102" s="94" t="s">
        <v>3894</v>
      </c>
      <c r="H13102" s="94"/>
      <c r="I13102" s="94" t="s">
        <v>3895</v>
      </c>
      <c r="J13102" s="94"/>
      <c r="K13102" s="23" t="s">
        <v>3896</v>
      </c>
    </row>
    <row r="13103" spans="1:11" ht="29.1" customHeight="1" x14ac:dyDescent="0.25">
      <c r="A13103" s="24" t="s">
        <v>4062</v>
      </c>
      <c r="B13103" s="95" t="s">
        <v>4063</v>
      </c>
      <c r="C13103" s="95"/>
      <c r="D13103" s="96" t="s">
        <v>20</v>
      </c>
      <c r="E13103" s="96"/>
      <c r="F13103" s="24" t="s">
        <v>3903</v>
      </c>
      <c r="G13103" s="97">
        <v>1.23E-2</v>
      </c>
      <c r="H13103" s="97"/>
      <c r="I13103" s="98">
        <v>23.44</v>
      </c>
      <c r="J13103" s="98"/>
      <c r="K13103" s="27">
        <f>ROUND(ROUND(G13103,8)*I13103,2)</f>
        <v>0.28999999999999998</v>
      </c>
    </row>
    <row r="13104" spans="1:11" ht="21" customHeight="1" x14ac:dyDescent="0.25">
      <c r="A13104" s="24" t="s">
        <v>4064</v>
      </c>
      <c r="B13104" s="95" t="s">
        <v>4065</v>
      </c>
      <c r="C13104" s="95"/>
      <c r="D13104" s="96" t="s">
        <v>4066</v>
      </c>
      <c r="E13104" s="96"/>
      <c r="F13104" s="24" t="s">
        <v>26</v>
      </c>
      <c r="G13104" s="97">
        <v>4</v>
      </c>
      <c r="H13104" s="97"/>
      <c r="I13104" s="98">
        <v>5.76</v>
      </c>
      <c r="J13104" s="98"/>
      <c r="K13104" s="27">
        <f>ROUND(ROUND(G13104,8)*I13104,2)</f>
        <v>23.04</v>
      </c>
    </row>
    <row r="13105" spans="1:11" ht="15" customHeight="1" x14ac:dyDescent="0.25">
      <c r="A13105" s="9"/>
      <c r="B13105" s="9"/>
      <c r="C13105" s="9"/>
      <c r="D13105" s="9"/>
      <c r="E13105" s="9"/>
      <c r="F13105" s="9"/>
      <c r="G13105" s="91" t="s">
        <v>3933</v>
      </c>
      <c r="H13105" s="91"/>
      <c r="I13105" s="91"/>
      <c r="J13105" s="91"/>
      <c r="K13105" s="28">
        <f>SUM(K13103:K13104)</f>
        <v>23.33</v>
      </c>
    </row>
    <row r="13106" spans="1:11" ht="15" customHeight="1" x14ac:dyDescent="0.25">
      <c r="A13106" s="9"/>
      <c r="B13106" s="9"/>
      <c r="C13106" s="9"/>
      <c r="D13106" s="9"/>
      <c r="E13106" s="9"/>
      <c r="F13106" s="9"/>
      <c r="G13106" s="92" t="s">
        <v>3913</v>
      </c>
      <c r="H13106" s="92"/>
      <c r="I13106" s="92"/>
      <c r="J13106" s="92"/>
      <c r="K13106" s="29">
        <f>ROUND(SUM(K13096,K13101,K13105),2)</f>
        <v>160.55000000000001</v>
      </c>
    </row>
    <row r="13107" spans="1:11" ht="9.9499999999999993" customHeight="1" x14ac:dyDescent="0.25">
      <c r="A13107" s="9"/>
      <c r="B13107" s="9"/>
      <c r="C13107" s="9"/>
      <c r="D13107" s="9"/>
      <c r="E13107" s="9"/>
      <c r="F13107" s="9"/>
      <c r="G13107" s="100"/>
      <c r="H13107" s="100"/>
      <c r="I13107" s="100"/>
      <c r="J13107" s="100"/>
      <c r="K13107" s="100"/>
    </row>
    <row r="13108" spans="1:11" ht="20.100000000000001" customHeight="1" x14ac:dyDescent="0.25">
      <c r="A13108" s="99" t="s">
        <v>3124</v>
      </c>
      <c r="B13108" s="99"/>
      <c r="C13108" s="99"/>
      <c r="D13108" s="99"/>
      <c r="E13108" s="99"/>
      <c r="F13108" s="99"/>
      <c r="G13108" s="99"/>
      <c r="H13108" s="99"/>
      <c r="I13108" s="99"/>
      <c r="J13108" s="99"/>
      <c r="K13108" s="99"/>
    </row>
    <row r="13109" spans="1:11" ht="15" customHeight="1" x14ac:dyDescent="0.25">
      <c r="A13109" s="93" t="s">
        <v>3893</v>
      </c>
      <c r="B13109" s="93"/>
      <c r="C13109" s="93"/>
      <c r="D13109" s="94" t="s">
        <v>3</v>
      </c>
      <c r="E13109" s="94"/>
      <c r="F13109" s="23" t="s">
        <v>4</v>
      </c>
      <c r="G13109" s="94" t="s">
        <v>3894</v>
      </c>
      <c r="H13109" s="94"/>
      <c r="I13109" s="94" t="s">
        <v>3895</v>
      </c>
      <c r="J13109" s="94"/>
      <c r="K13109" s="23" t="s">
        <v>3896</v>
      </c>
    </row>
    <row r="13110" spans="1:11" ht="45.95" customHeight="1" x14ac:dyDescent="0.25">
      <c r="A13110" s="24" t="s">
        <v>4073</v>
      </c>
      <c r="B13110" s="95" t="s">
        <v>4074</v>
      </c>
      <c r="C13110" s="95"/>
      <c r="D13110" s="96" t="s">
        <v>20</v>
      </c>
      <c r="E13110" s="96"/>
      <c r="F13110" s="24" t="s">
        <v>26</v>
      </c>
      <c r="G13110" s="97">
        <v>1</v>
      </c>
      <c r="H13110" s="97"/>
      <c r="I13110" s="98">
        <v>1235.9100000000001</v>
      </c>
      <c r="J13110" s="98"/>
      <c r="K13110" s="27">
        <f>TRUNC(TRUNC(G13110,8)*I13110,2)</f>
        <v>1235.9100000000001</v>
      </c>
    </row>
    <row r="13111" spans="1:11" ht="21" customHeight="1" x14ac:dyDescent="0.25">
      <c r="A13111" s="24" t="s">
        <v>4075</v>
      </c>
      <c r="B13111" s="95" t="s">
        <v>4076</v>
      </c>
      <c r="C13111" s="95"/>
      <c r="D13111" s="96" t="s">
        <v>20</v>
      </c>
      <c r="E13111" s="96"/>
      <c r="F13111" s="24" t="s">
        <v>34</v>
      </c>
      <c r="G13111" s="97">
        <v>1.1999999999999999E-3</v>
      </c>
      <c r="H13111" s="97"/>
      <c r="I13111" s="98">
        <v>205.09</v>
      </c>
      <c r="J13111" s="98"/>
      <c r="K13111" s="27">
        <f>TRUNC(TRUNC(G13111,8)*I13111,2)</f>
        <v>0.24</v>
      </c>
    </row>
    <row r="13112" spans="1:11" ht="15" customHeight="1" x14ac:dyDescent="0.25">
      <c r="A13112" s="9"/>
      <c r="B13112" s="9"/>
      <c r="C13112" s="9"/>
      <c r="D13112" s="9"/>
      <c r="E13112" s="9"/>
      <c r="F13112" s="9"/>
      <c r="G13112" s="91" t="s">
        <v>3906</v>
      </c>
      <c r="H13112" s="91"/>
      <c r="I13112" s="91"/>
      <c r="J13112" s="91"/>
      <c r="K13112" s="28">
        <f>SUM(K13110:K13111)</f>
        <v>1236.1500000000001</v>
      </c>
    </row>
    <row r="13113" spans="1:11" ht="15" customHeight="1" x14ac:dyDescent="0.25">
      <c r="A13113" s="93" t="s">
        <v>3907</v>
      </c>
      <c r="B13113" s="93"/>
      <c r="C13113" s="93"/>
      <c r="D13113" s="94" t="s">
        <v>3</v>
      </c>
      <c r="E13113" s="94"/>
      <c r="F13113" s="23" t="s">
        <v>4</v>
      </c>
      <c r="G13113" s="94" t="s">
        <v>3894</v>
      </c>
      <c r="H13113" s="94"/>
      <c r="I13113" s="94" t="s">
        <v>3895</v>
      </c>
      <c r="J13113" s="94"/>
      <c r="K13113" s="23" t="s">
        <v>3896</v>
      </c>
    </row>
    <row r="13114" spans="1:11" ht="15" customHeight="1" x14ac:dyDescent="0.25">
      <c r="A13114" s="24" t="s">
        <v>3971</v>
      </c>
      <c r="B13114" s="95" t="s">
        <v>3972</v>
      </c>
      <c r="C13114" s="95"/>
      <c r="D13114" s="96" t="s">
        <v>20</v>
      </c>
      <c r="E13114" s="96"/>
      <c r="F13114" s="24" t="s">
        <v>2056</v>
      </c>
      <c r="G13114" s="97">
        <v>0.86809999999999998</v>
      </c>
      <c r="H13114" s="97"/>
      <c r="I13114" s="98">
        <v>32.69</v>
      </c>
      <c r="J13114" s="98"/>
      <c r="K13114" s="27">
        <f>TRUNC(TRUNC(G13114,8)*I13114,2)</f>
        <v>28.37</v>
      </c>
    </row>
    <row r="13115" spans="1:11" ht="15" customHeight="1" x14ac:dyDescent="0.25">
      <c r="A13115" s="24" t="s">
        <v>3910</v>
      </c>
      <c r="B13115" s="95" t="s">
        <v>3911</v>
      </c>
      <c r="C13115" s="95"/>
      <c r="D13115" s="96" t="s">
        <v>20</v>
      </c>
      <c r="E13115" s="96"/>
      <c r="F13115" s="24" t="s">
        <v>2056</v>
      </c>
      <c r="G13115" s="97">
        <v>0.57869999999999999</v>
      </c>
      <c r="H13115" s="97"/>
      <c r="I13115" s="98">
        <v>24.94</v>
      </c>
      <c r="J13115" s="98"/>
      <c r="K13115" s="27">
        <f>TRUNC(TRUNC(G13115,8)*I13115,2)</f>
        <v>14.43</v>
      </c>
    </row>
    <row r="13116" spans="1:11" ht="18" customHeight="1" x14ac:dyDescent="0.25">
      <c r="A13116" s="9"/>
      <c r="B13116" s="9"/>
      <c r="C13116" s="9"/>
      <c r="D13116" s="9"/>
      <c r="E13116" s="9"/>
      <c r="F13116" s="9"/>
      <c r="G13116" s="91" t="s">
        <v>3912</v>
      </c>
      <c r="H13116" s="91"/>
      <c r="I13116" s="91"/>
      <c r="J13116" s="91"/>
      <c r="K13116" s="28">
        <f>SUM(K13114:K13115)</f>
        <v>42.8</v>
      </c>
    </row>
    <row r="13117" spans="1:11" ht="15" customHeight="1" x14ac:dyDescent="0.25">
      <c r="A13117" s="93" t="s">
        <v>3922</v>
      </c>
      <c r="B13117" s="93"/>
      <c r="C13117" s="93"/>
      <c r="D13117" s="94" t="s">
        <v>3</v>
      </c>
      <c r="E13117" s="94"/>
      <c r="F13117" s="23" t="s">
        <v>4</v>
      </c>
      <c r="G13117" s="94" t="s">
        <v>3894</v>
      </c>
      <c r="H13117" s="94"/>
      <c r="I13117" s="94" t="s">
        <v>3895</v>
      </c>
      <c r="J13117" s="94"/>
      <c r="K13117" s="23" t="s">
        <v>3896</v>
      </c>
    </row>
    <row r="13118" spans="1:11" ht="29.1" customHeight="1" x14ac:dyDescent="0.25">
      <c r="A13118" s="24" t="s">
        <v>4077</v>
      </c>
      <c r="B13118" s="95" t="s">
        <v>4078</v>
      </c>
      <c r="C13118" s="95"/>
      <c r="D13118" s="96" t="s">
        <v>20</v>
      </c>
      <c r="E13118" s="96"/>
      <c r="F13118" s="24" t="s">
        <v>34</v>
      </c>
      <c r="G13118" s="97">
        <v>2.2200000000000001E-2</v>
      </c>
      <c r="H13118" s="97"/>
      <c r="I13118" s="98">
        <v>924.6</v>
      </c>
      <c r="J13118" s="98"/>
      <c r="K13118" s="27">
        <f>TRUNC(TRUNC(G13118,8)*I13118,2)</f>
        <v>20.52</v>
      </c>
    </row>
    <row r="13119" spans="1:11" ht="15" customHeight="1" x14ac:dyDescent="0.25">
      <c r="A13119" s="9"/>
      <c r="B13119" s="9"/>
      <c r="C13119" s="9"/>
      <c r="D13119" s="9"/>
      <c r="E13119" s="9"/>
      <c r="F13119" s="9"/>
      <c r="G13119" s="91" t="s">
        <v>3933</v>
      </c>
      <c r="H13119" s="91"/>
      <c r="I13119" s="91"/>
      <c r="J13119" s="91"/>
      <c r="K13119" s="28">
        <f>SUM(K13118:K13118)</f>
        <v>20.52</v>
      </c>
    </row>
    <row r="13120" spans="1:11" ht="15" customHeight="1" x14ac:dyDescent="0.25">
      <c r="A13120" s="9"/>
      <c r="B13120" s="9"/>
      <c r="C13120" s="9"/>
      <c r="D13120" s="9"/>
      <c r="E13120" s="9"/>
      <c r="F13120" s="9"/>
      <c r="G13120" s="92" t="s">
        <v>3913</v>
      </c>
      <c r="H13120" s="92"/>
      <c r="I13120" s="92"/>
      <c r="J13120" s="92"/>
      <c r="K13120" s="29">
        <f>ROUND(SUM(K13112,K13116,K13119),2)</f>
        <v>1299.47</v>
      </c>
    </row>
    <row r="13121" spans="1:11" ht="9.9499999999999993" customHeight="1" x14ac:dyDescent="0.25">
      <c r="A13121" s="9"/>
      <c r="B13121" s="9"/>
      <c r="C13121" s="9"/>
      <c r="D13121" s="9"/>
      <c r="E13121" s="9"/>
      <c r="F13121" s="9"/>
      <c r="G13121" s="100"/>
      <c r="H13121" s="100"/>
      <c r="I13121" s="100"/>
      <c r="J13121" s="100"/>
      <c r="K13121" s="100"/>
    </row>
    <row r="13122" spans="1:11" ht="20.100000000000001" customHeight="1" x14ac:dyDescent="0.25">
      <c r="A13122" s="99" t="s">
        <v>3125</v>
      </c>
      <c r="B13122" s="99"/>
      <c r="C13122" s="99"/>
      <c r="D13122" s="99"/>
      <c r="E13122" s="99"/>
      <c r="F13122" s="99"/>
      <c r="G13122" s="99"/>
      <c r="H13122" s="99"/>
      <c r="I13122" s="99"/>
      <c r="J13122" s="99"/>
      <c r="K13122" s="99"/>
    </row>
    <row r="13123" spans="1:11" ht="15" customHeight="1" x14ac:dyDescent="0.25">
      <c r="A13123" s="93" t="s">
        <v>3893</v>
      </c>
      <c r="B13123" s="93"/>
      <c r="C13123" s="93"/>
      <c r="D13123" s="94" t="s">
        <v>3</v>
      </c>
      <c r="E13123" s="94"/>
      <c r="F13123" s="23" t="s">
        <v>4</v>
      </c>
      <c r="G13123" s="94" t="s">
        <v>3894</v>
      </c>
      <c r="H13123" s="94"/>
      <c r="I13123" s="94" t="s">
        <v>3895</v>
      </c>
      <c r="J13123" s="94"/>
      <c r="K13123" s="23" t="s">
        <v>3896</v>
      </c>
    </row>
    <row r="13124" spans="1:11" ht="15" customHeight="1" x14ac:dyDescent="0.25">
      <c r="A13124" s="24" t="s">
        <v>4067</v>
      </c>
      <c r="B13124" s="95" t="s">
        <v>4068</v>
      </c>
      <c r="C13124" s="95"/>
      <c r="D13124" s="96" t="s">
        <v>20</v>
      </c>
      <c r="E13124" s="96"/>
      <c r="F13124" s="24" t="s">
        <v>3903</v>
      </c>
      <c r="G13124" s="97">
        <v>8.6199999999999992</v>
      </c>
      <c r="H13124" s="97"/>
      <c r="I13124" s="98">
        <v>1.1299999999999999</v>
      </c>
      <c r="J13124" s="98"/>
      <c r="K13124" s="27">
        <f>TRUNC(TRUNC(G13124,8)*I13124,2)</f>
        <v>9.74</v>
      </c>
    </row>
    <row r="13125" spans="1:11" ht="29.1" customHeight="1" x14ac:dyDescent="0.25">
      <c r="A13125" s="24" t="s">
        <v>4069</v>
      </c>
      <c r="B13125" s="95" t="s">
        <v>4070</v>
      </c>
      <c r="C13125" s="95"/>
      <c r="D13125" s="96" t="s">
        <v>20</v>
      </c>
      <c r="E13125" s="96"/>
      <c r="F13125" s="24" t="s">
        <v>26</v>
      </c>
      <c r="G13125" s="97">
        <v>6.4375</v>
      </c>
      <c r="H13125" s="97"/>
      <c r="I13125" s="98">
        <v>17.63</v>
      </c>
      <c r="J13125" s="98"/>
      <c r="K13125" s="27">
        <f>TRUNC(TRUNC(G13125,8)*I13125,2)</f>
        <v>113.49</v>
      </c>
    </row>
    <row r="13126" spans="1:11" ht="15" customHeight="1" x14ac:dyDescent="0.25">
      <c r="A13126" s="24" t="s">
        <v>4071</v>
      </c>
      <c r="B13126" s="95" t="s">
        <v>4072</v>
      </c>
      <c r="C13126" s="95"/>
      <c r="D13126" s="96" t="s">
        <v>20</v>
      </c>
      <c r="E13126" s="96"/>
      <c r="F13126" s="24" t="s">
        <v>3903</v>
      </c>
      <c r="G13126" s="97">
        <v>0.24</v>
      </c>
      <c r="H13126" s="97"/>
      <c r="I13126" s="98">
        <v>3.58</v>
      </c>
      <c r="J13126" s="98"/>
      <c r="K13126" s="27">
        <f>TRUNC(TRUNC(G13126,8)*I13126,2)</f>
        <v>0.85</v>
      </c>
    </row>
    <row r="13127" spans="1:11" ht="15" customHeight="1" x14ac:dyDescent="0.25">
      <c r="A13127" s="9"/>
      <c r="B13127" s="9"/>
      <c r="C13127" s="9"/>
      <c r="D13127" s="9"/>
      <c r="E13127" s="9"/>
      <c r="F13127" s="9"/>
      <c r="G13127" s="91" t="s">
        <v>3906</v>
      </c>
      <c r="H13127" s="91"/>
      <c r="I13127" s="91"/>
      <c r="J13127" s="91"/>
      <c r="K13127" s="28">
        <f>SUM(K13124:K13126)</f>
        <v>124.07999999999998</v>
      </c>
    </row>
    <row r="13128" spans="1:11" ht="15" customHeight="1" x14ac:dyDescent="0.25">
      <c r="A13128" s="93" t="s">
        <v>3907</v>
      </c>
      <c r="B13128" s="93"/>
      <c r="C13128" s="93"/>
      <c r="D13128" s="94" t="s">
        <v>3</v>
      </c>
      <c r="E13128" s="94"/>
      <c r="F13128" s="23" t="s">
        <v>4</v>
      </c>
      <c r="G13128" s="94" t="s">
        <v>3894</v>
      </c>
      <c r="H13128" s="94"/>
      <c r="I13128" s="94" t="s">
        <v>3895</v>
      </c>
      <c r="J13128" s="94"/>
      <c r="K13128" s="23" t="s">
        <v>3896</v>
      </c>
    </row>
    <row r="13129" spans="1:11" ht="15" customHeight="1" x14ac:dyDescent="0.25">
      <c r="A13129" s="24" t="s">
        <v>3971</v>
      </c>
      <c r="B13129" s="95" t="s">
        <v>3972</v>
      </c>
      <c r="C13129" s="95"/>
      <c r="D13129" s="96" t="s">
        <v>20</v>
      </c>
      <c r="E13129" s="96"/>
      <c r="F13129" s="24" t="s">
        <v>2056</v>
      </c>
      <c r="G13129" s="97">
        <v>0.63900000000000001</v>
      </c>
      <c r="H13129" s="97"/>
      <c r="I13129" s="98">
        <v>32.69</v>
      </c>
      <c r="J13129" s="98"/>
      <c r="K13129" s="27">
        <f>TRUNC(TRUNC(G13129,8)*I13129,2)</f>
        <v>20.88</v>
      </c>
    </row>
    <row r="13130" spans="1:11" ht="15" customHeight="1" x14ac:dyDescent="0.25">
      <c r="A13130" s="24" t="s">
        <v>3910</v>
      </c>
      <c r="B13130" s="95" t="s">
        <v>3911</v>
      </c>
      <c r="C13130" s="95"/>
      <c r="D13130" s="96" t="s">
        <v>20</v>
      </c>
      <c r="E13130" s="96"/>
      <c r="F13130" s="24" t="s">
        <v>2056</v>
      </c>
      <c r="G13130" s="97">
        <v>1.2789999999999999</v>
      </c>
      <c r="H13130" s="97"/>
      <c r="I13130" s="98">
        <v>24.94</v>
      </c>
      <c r="J13130" s="98"/>
      <c r="K13130" s="27">
        <f>TRUNC(TRUNC(G13130,8)*I13130,2)</f>
        <v>31.89</v>
      </c>
    </row>
    <row r="13131" spans="1:11" ht="18" customHeight="1" x14ac:dyDescent="0.25">
      <c r="A13131" s="9"/>
      <c r="B13131" s="9"/>
      <c r="C13131" s="9"/>
      <c r="D13131" s="9"/>
      <c r="E13131" s="9"/>
      <c r="F13131" s="9"/>
      <c r="G13131" s="91" t="s">
        <v>3912</v>
      </c>
      <c r="H13131" s="91"/>
      <c r="I13131" s="91"/>
      <c r="J13131" s="91"/>
      <c r="K13131" s="28">
        <f>SUM(K13129:K13130)</f>
        <v>52.769999999999996</v>
      </c>
    </row>
    <row r="13132" spans="1:11" ht="15" customHeight="1" x14ac:dyDescent="0.25">
      <c r="A13132" s="9"/>
      <c r="B13132" s="9"/>
      <c r="C13132" s="9"/>
      <c r="D13132" s="9"/>
      <c r="E13132" s="9"/>
      <c r="F13132" s="9"/>
      <c r="G13132" s="92" t="s">
        <v>3913</v>
      </c>
      <c r="H13132" s="92"/>
      <c r="I13132" s="92"/>
      <c r="J13132" s="92"/>
      <c r="K13132" s="29">
        <f>ROUND(SUM(K13127,K13131),2)</f>
        <v>176.85</v>
      </c>
    </row>
    <row r="13133" spans="1:11" ht="9.9499999999999993" customHeight="1" x14ac:dyDescent="0.25">
      <c r="A13133" s="9"/>
      <c r="B13133" s="9"/>
      <c r="C13133" s="9"/>
      <c r="D13133" s="9"/>
      <c r="E13133" s="9"/>
      <c r="F13133" s="9"/>
      <c r="G13133" s="100"/>
      <c r="H13133" s="100"/>
      <c r="I13133" s="100"/>
      <c r="J13133" s="100"/>
      <c r="K13133" s="100"/>
    </row>
    <row r="13134" spans="1:11" ht="20.100000000000001" customHeight="1" x14ac:dyDescent="0.25">
      <c r="A13134" s="99" t="s">
        <v>3126</v>
      </c>
      <c r="B13134" s="99"/>
      <c r="C13134" s="99"/>
      <c r="D13134" s="99"/>
      <c r="E13134" s="99"/>
      <c r="F13134" s="99"/>
      <c r="G13134" s="99"/>
      <c r="H13134" s="99"/>
      <c r="I13134" s="99"/>
      <c r="J13134" s="99"/>
      <c r="K13134" s="99"/>
    </row>
    <row r="13135" spans="1:11" ht="20.100000000000001" customHeight="1" x14ac:dyDescent="0.25">
      <c r="A13135" s="106" t="s">
        <v>4010</v>
      </c>
      <c r="B13135" s="106"/>
      <c r="C13135" s="106"/>
      <c r="D13135" s="106"/>
      <c r="E13135" s="106"/>
      <c r="F13135" s="2" t="s">
        <v>4</v>
      </c>
      <c r="G13135" s="87" t="s">
        <v>4001</v>
      </c>
      <c r="H13135" s="87"/>
      <c r="I13135" s="87" t="s">
        <v>3895</v>
      </c>
      <c r="J13135" s="87"/>
      <c r="K13135" s="2" t="s">
        <v>4011</v>
      </c>
    </row>
    <row r="13136" spans="1:11" ht="15" customHeight="1" x14ac:dyDescent="0.25">
      <c r="A13136" s="6" t="s">
        <v>4079</v>
      </c>
      <c r="B13136" s="104" t="s">
        <v>4080</v>
      </c>
      <c r="C13136" s="104"/>
      <c r="D13136" s="104"/>
      <c r="E13136" s="104"/>
      <c r="F13136" s="6" t="s">
        <v>77</v>
      </c>
      <c r="G13136" s="113">
        <v>1.7700000000000001E-3</v>
      </c>
      <c r="H13136" s="113"/>
      <c r="I13136" s="105">
        <v>33.79</v>
      </c>
      <c r="J13136" s="105"/>
      <c r="K13136" s="33">
        <f>ROUND(ROUND(G13136,5)*I13136,4)</f>
        <v>5.9799999999999999E-2</v>
      </c>
    </row>
    <row r="13137" spans="1:11" ht="15" customHeight="1" x14ac:dyDescent="0.25">
      <c r="A13137" s="6" t="s">
        <v>4081</v>
      </c>
      <c r="B13137" s="104" t="s">
        <v>4082</v>
      </c>
      <c r="C13137" s="104"/>
      <c r="D13137" s="104"/>
      <c r="E13137" s="104"/>
      <c r="F13137" s="6" t="s">
        <v>77</v>
      </c>
      <c r="G13137" s="113">
        <v>3.9300000000000003E-3</v>
      </c>
      <c r="H13137" s="113"/>
      <c r="I13137" s="105">
        <v>448.02</v>
      </c>
      <c r="J13137" s="105"/>
      <c r="K13137" s="33">
        <f>ROUND(ROUND(G13137,5)*I13137,4)</f>
        <v>1.7606999999999999</v>
      </c>
    </row>
    <row r="13138" spans="1:11" ht="15" customHeight="1" x14ac:dyDescent="0.25">
      <c r="A13138" s="6" t="s">
        <v>4083</v>
      </c>
      <c r="B13138" s="104" t="s">
        <v>4084</v>
      </c>
      <c r="C13138" s="104"/>
      <c r="D13138" s="104"/>
      <c r="E13138" s="104"/>
      <c r="F13138" s="6" t="s">
        <v>77</v>
      </c>
      <c r="G13138" s="113">
        <v>7.0800000000000004E-3</v>
      </c>
      <c r="H13138" s="113"/>
      <c r="I13138" s="105">
        <v>46.06</v>
      </c>
      <c r="J13138" s="105"/>
      <c r="K13138" s="33">
        <f>ROUND(ROUND(G13138,5)*I13138,4)</f>
        <v>0.3261</v>
      </c>
    </row>
    <row r="13139" spans="1:11" ht="15" customHeight="1" x14ac:dyDescent="0.25">
      <c r="A13139" s="6" t="s">
        <v>4085</v>
      </c>
      <c r="B13139" s="104" t="s">
        <v>4086</v>
      </c>
      <c r="C13139" s="104"/>
      <c r="D13139" s="104"/>
      <c r="E13139" s="104"/>
      <c r="F13139" s="6" t="s">
        <v>103</v>
      </c>
      <c r="G13139" s="113">
        <v>1</v>
      </c>
      <c r="H13139" s="113"/>
      <c r="I13139" s="105">
        <v>16.98</v>
      </c>
      <c r="J13139" s="105"/>
      <c r="K13139" s="33">
        <f>ROUND(ROUND(G13139,5)*I13139,4)</f>
        <v>16.98</v>
      </c>
    </row>
    <row r="13140" spans="1:11" ht="15" customHeight="1" x14ac:dyDescent="0.25">
      <c r="A13140" s="1"/>
      <c r="B13140" s="1"/>
      <c r="C13140" s="1"/>
      <c r="D13140" s="1"/>
      <c r="E13140" s="1"/>
      <c r="F13140" s="1"/>
      <c r="G13140" s="85" t="s">
        <v>4014</v>
      </c>
      <c r="H13140" s="85"/>
      <c r="I13140" s="85"/>
      <c r="J13140" s="85"/>
      <c r="K13140" s="34">
        <f>SUM(K13136:K13139)</f>
        <v>19.1266</v>
      </c>
    </row>
    <row r="13141" spans="1:11" ht="15" customHeight="1" x14ac:dyDescent="0.25">
      <c r="A13141" s="106" t="s">
        <v>4015</v>
      </c>
      <c r="B13141" s="106"/>
      <c r="C13141" s="106"/>
      <c r="D13141" s="23" t="s">
        <v>4016</v>
      </c>
      <c r="E13141" s="94" t="s">
        <v>4017</v>
      </c>
      <c r="F13141" s="94"/>
      <c r="G13141" s="94" t="s">
        <v>4001</v>
      </c>
      <c r="H13141" s="94"/>
      <c r="I13141" s="94" t="s">
        <v>3895</v>
      </c>
      <c r="J13141" s="94"/>
      <c r="K13141" s="23" t="s">
        <v>4011</v>
      </c>
    </row>
    <row r="13142" spans="1:11" ht="27.95" customHeight="1" x14ac:dyDescent="0.25">
      <c r="A13142" s="38" t="s">
        <v>4085</v>
      </c>
      <c r="B13142" s="109" t="s">
        <v>4087</v>
      </c>
      <c r="C13142" s="109"/>
      <c r="D13142" s="38" t="s">
        <v>4019</v>
      </c>
      <c r="E13142" s="110" t="s">
        <v>4088</v>
      </c>
      <c r="F13142" s="110"/>
      <c r="G13142" s="111">
        <v>1.9630000000000002E-2</v>
      </c>
      <c r="H13142" s="111"/>
      <c r="I13142" s="112">
        <v>33.64</v>
      </c>
      <c r="J13142" s="112"/>
      <c r="K13142" s="41">
        <f>ROUND(ROUND(G13142,5)*I13142,4)</f>
        <v>0.66039999999999999</v>
      </c>
    </row>
    <row r="13143" spans="1:11" ht="15" customHeight="1" x14ac:dyDescent="0.25">
      <c r="A13143" s="1"/>
      <c r="B13143" s="1"/>
      <c r="C13143" s="1"/>
      <c r="D13143" s="1"/>
      <c r="E13143" s="1"/>
      <c r="F13143" s="1"/>
      <c r="G13143" s="85" t="s">
        <v>4021</v>
      </c>
      <c r="H13143" s="85"/>
      <c r="I13143" s="85"/>
      <c r="J13143" s="85"/>
      <c r="K13143" s="33">
        <f>SUM(K13142:K13142)</f>
        <v>0.66039999999999999</v>
      </c>
    </row>
    <row r="13144" spans="1:11" ht="12.95" customHeight="1" x14ac:dyDescent="0.25">
      <c r="A13144" s="106" t="s">
        <v>4022</v>
      </c>
      <c r="B13144" s="106"/>
      <c r="C13144" s="94" t="s">
        <v>4023</v>
      </c>
      <c r="D13144" s="94" t="s">
        <v>5</v>
      </c>
      <c r="E13144" s="94" t="s">
        <v>4024</v>
      </c>
      <c r="F13144" s="94"/>
      <c r="G13144" s="94" t="s">
        <v>4025</v>
      </c>
      <c r="H13144" s="94"/>
      <c r="I13144" s="94" t="s">
        <v>2086</v>
      </c>
      <c r="J13144" s="94"/>
      <c r="K13144" s="94" t="s">
        <v>4011</v>
      </c>
    </row>
    <row r="13145" spans="1:11" ht="12" customHeight="1" x14ac:dyDescent="0.25">
      <c r="A13145" s="106"/>
      <c r="B13145" s="106"/>
      <c r="C13145" s="94"/>
      <c r="D13145" s="94"/>
      <c r="E13145" s="23" t="s">
        <v>2092</v>
      </c>
      <c r="F13145" s="23" t="s">
        <v>4026</v>
      </c>
      <c r="G13145" s="23" t="s">
        <v>2092</v>
      </c>
      <c r="H13145" s="23" t="s">
        <v>4026</v>
      </c>
      <c r="I13145" s="23" t="s">
        <v>2092</v>
      </c>
      <c r="J13145" s="23" t="s">
        <v>4026</v>
      </c>
      <c r="K13145" s="94"/>
    </row>
    <row r="13146" spans="1:11" ht="27.95" customHeight="1" x14ac:dyDescent="0.25">
      <c r="A13146" s="38" t="s">
        <v>4085</v>
      </c>
      <c r="B13146" s="39" t="s">
        <v>4087</v>
      </c>
      <c r="C13146" s="38" t="s">
        <v>4027</v>
      </c>
      <c r="D13146" s="40">
        <v>1.9630000000000002E-2</v>
      </c>
      <c r="E13146" s="42">
        <v>0</v>
      </c>
      <c r="F13146" s="43">
        <v>1.1100000000000001</v>
      </c>
      <c r="G13146" s="42">
        <v>0</v>
      </c>
      <c r="H13146" s="43">
        <v>0.88</v>
      </c>
      <c r="I13146" s="42">
        <v>0</v>
      </c>
      <c r="J13146" s="43">
        <v>0.72</v>
      </c>
      <c r="K13146" s="41">
        <f>ROUND(D13146*(ROUND(E13146*F13146,4)+ROUND(G13146*H13146,4)+ROUND(I13146*J13146,4)),4)</f>
        <v>0</v>
      </c>
    </row>
    <row r="13147" spans="1:11" ht="15" customHeight="1" x14ac:dyDescent="0.25">
      <c r="A13147" s="1"/>
      <c r="B13147" s="1"/>
      <c r="C13147" s="1"/>
      <c r="D13147" s="1"/>
      <c r="E13147" s="1"/>
      <c r="F13147" s="1"/>
      <c r="G13147" s="85" t="s">
        <v>4028</v>
      </c>
      <c r="H13147" s="85"/>
      <c r="I13147" s="85"/>
      <c r="J13147" s="85"/>
      <c r="K13147" s="33">
        <f>SUM(K13145:K13146)</f>
        <v>0</v>
      </c>
    </row>
    <row r="13148" spans="1:11" ht="15" customHeight="1" x14ac:dyDescent="0.25">
      <c r="A13148" s="9"/>
      <c r="B13148" s="9"/>
      <c r="C13148" s="9"/>
      <c r="D13148" s="9"/>
      <c r="E13148" s="9"/>
      <c r="F13148" s="9"/>
      <c r="G13148" s="92" t="s">
        <v>4029</v>
      </c>
      <c r="H13148" s="92"/>
      <c r="I13148" s="92"/>
      <c r="J13148" s="92"/>
      <c r="K13148" s="33">
        <f>SUM(K13140,K13143,K13147)</f>
        <v>19.786999999999999</v>
      </c>
    </row>
    <row r="13149" spans="1:11" ht="15" customHeight="1" x14ac:dyDescent="0.25">
      <c r="A13149" s="9"/>
      <c r="B13149" s="9"/>
      <c r="C13149" s="9"/>
      <c r="D13149" s="9"/>
      <c r="E13149" s="9"/>
      <c r="F13149" s="9"/>
      <c r="G13149" s="92" t="s">
        <v>3913</v>
      </c>
      <c r="H13149" s="92"/>
      <c r="I13149" s="92"/>
      <c r="J13149" s="92"/>
      <c r="K13149" s="29">
        <f>ROUND(SUM(K13148),2)</f>
        <v>19.79</v>
      </c>
    </row>
    <row r="13150" spans="1:11" ht="9.9499999999999993" customHeight="1" x14ac:dyDescent="0.25">
      <c r="A13150" s="9"/>
      <c r="B13150" s="9"/>
      <c r="C13150" s="9"/>
      <c r="D13150" s="9"/>
      <c r="E13150" s="9"/>
      <c r="F13150" s="9"/>
      <c r="G13150" s="100"/>
      <c r="H13150" s="100"/>
      <c r="I13150" s="100"/>
      <c r="J13150" s="100"/>
      <c r="K13150" s="100"/>
    </row>
    <row r="13151" spans="1:11" ht="20.100000000000001" customHeight="1" x14ac:dyDescent="0.25">
      <c r="A13151" s="99" t="s">
        <v>3127</v>
      </c>
      <c r="B13151" s="99"/>
      <c r="C13151" s="99"/>
      <c r="D13151" s="99"/>
      <c r="E13151" s="99"/>
      <c r="F13151" s="99"/>
      <c r="G13151" s="99"/>
      <c r="H13151" s="99"/>
      <c r="I13151" s="99"/>
      <c r="J13151" s="99"/>
      <c r="K13151" s="99"/>
    </row>
    <row r="13152" spans="1:11" ht="15" customHeight="1" x14ac:dyDescent="0.25">
      <c r="A13152" s="93" t="s">
        <v>3893</v>
      </c>
      <c r="B13152" s="93"/>
      <c r="C13152" s="93"/>
      <c r="D13152" s="94" t="s">
        <v>3</v>
      </c>
      <c r="E13152" s="94"/>
      <c r="F13152" s="23" t="s">
        <v>4</v>
      </c>
      <c r="G13152" s="94" t="s">
        <v>3894</v>
      </c>
      <c r="H13152" s="94"/>
      <c r="I13152" s="94" t="s">
        <v>3895</v>
      </c>
      <c r="J13152" s="94"/>
      <c r="K13152" s="23" t="s">
        <v>3896</v>
      </c>
    </row>
    <row r="13153" spans="1:11" ht="15" customHeight="1" x14ac:dyDescent="0.25">
      <c r="A13153" s="24" t="s">
        <v>4089</v>
      </c>
      <c r="B13153" s="95" t="s">
        <v>4090</v>
      </c>
      <c r="C13153" s="95"/>
      <c r="D13153" s="96" t="s">
        <v>20</v>
      </c>
      <c r="E13153" s="96"/>
      <c r="F13153" s="24" t="s">
        <v>16</v>
      </c>
      <c r="G13153" s="97">
        <v>1</v>
      </c>
      <c r="H13153" s="97"/>
      <c r="I13153" s="98">
        <v>12.85</v>
      </c>
      <c r="J13153" s="98"/>
      <c r="K13153" s="27">
        <f>TRUNC(TRUNC(G13153,8)*I13153,2)</f>
        <v>12.85</v>
      </c>
    </row>
    <row r="13154" spans="1:11" ht="15" customHeight="1" x14ac:dyDescent="0.25">
      <c r="A13154" s="9"/>
      <c r="B13154" s="9"/>
      <c r="C13154" s="9"/>
      <c r="D13154" s="9"/>
      <c r="E13154" s="9"/>
      <c r="F13154" s="9"/>
      <c r="G13154" s="91" t="s">
        <v>3906</v>
      </c>
      <c r="H13154" s="91"/>
      <c r="I13154" s="91"/>
      <c r="J13154" s="91"/>
      <c r="K13154" s="28">
        <f>SUM(K13153:K13153)</f>
        <v>12.85</v>
      </c>
    </row>
    <row r="13155" spans="1:11" ht="15" customHeight="1" x14ac:dyDescent="0.25">
      <c r="A13155" s="93" t="s">
        <v>3907</v>
      </c>
      <c r="B13155" s="93"/>
      <c r="C13155" s="93"/>
      <c r="D13155" s="94" t="s">
        <v>3</v>
      </c>
      <c r="E13155" s="94"/>
      <c r="F13155" s="23" t="s">
        <v>4</v>
      </c>
      <c r="G13155" s="94" t="s">
        <v>3894</v>
      </c>
      <c r="H13155" s="94"/>
      <c r="I13155" s="94" t="s">
        <v>3895</v>
      </c>
      <c r="J13155" s="94"/>
      <c r="K13155" s="23" t="s">
        <v>3896</v>
      </c>
    </row>
    <row r="13156" spans="1:11" ht="15" customHeight="1" x14ac:dyDescent="0.25">
      <c r="A13156" s="24" t="s">
        <v>3961</v>
      </c>
      <c r="B13156" s="95" t="s">
        <v>3962</v>
      </c>
      <c r="C13156" s="95"/>
      <c r="D13156" s="96" t="s">
        <v>20</v>
      </c>
      <c r="E13156" s="96"/>
      <c r="F13156" s="24" t="s">
        <v>2056</v>
      </c>
      <c r="G13156" s="97">
        <v>2.7699999999999999E-2</v>
      </c>
      <c r="H13156" s="97"/>
      <c r="I13156" s="98">
        <v>29.5</v>
      </c>
      <c r="J13156" s="98"/>
      <c r="K13156" s="27">
        <f>TRUNC(TRUNC(G13156,8)*I13156,2)</f>
        <v>0.81</v>
      </c>
    </row>
    <row r="13157" spans="1:11" ht="15" customHeight="1" x14ac:dyDescent="0.25">
      <c r="A13157" s="24" t="s">
        <v>3910</v>
      </c>
      <c r="B13157" s="95" t="s">
        <v>3911</v>
      </c>
      <c r="C13157" s="95"/>
      <c r="D13157" s="96" t="s">
        <v>20</v>
      </c>
      <c r="E13157" s="96"/>
      <c r="F13157" s="24" t="s">
        <v>2056</v>
      </c>
      <c r="G13157" s="97">
        <v>0.1386</v>
      </c>
      <c r="H13157" s="97"/>
      <c r="I13157" s="98">
        <v>24.94</v>
      </c>
      <c r="J13157" s="98"/>
      <c r="K13157" s="27">
        <f>TRUNC(TRUNC(G13157,8)*I13157,2)</f>
        <v>3.45</v>
      </c>
    </row>
    <row r="13158" spans="1:11" ht="18" customHeight="1" x14ac:dyDescent="0.25">
      <c r="A13158" s="9"/>
      <c r="B13158" s="9"/>
      <c r="C13158" s="9"/>
      <c r="D13158" s="9"/>
      <c r="E13158" s="9"/>
      <c r="F13158" s="9"/>
      <c r="G13158" s="91" t="s">
        <v>3912</v>
      </c>
      <c r="H13158" s="91"/>
      <c r="I13158" s="91"/>
      <c r="J13158" s="91"/>
      <c r="K13158" s="28">
        <f>SUM(K13156:K13157)</f>
        <v>4.26</v>
      </c>
    </row>
    <row r="13159" spans="1:11" ht="15" customHeight="1" x14ac:dyDescent="0.25">
      <c r="A13159" s="9"/>
      <c r="B13159" s="9"/>
      <c r="C13159" s="9"/>
      <c r="D13159" s="9"/>
      <c r="E13159" s="9"/>
      <c r="F13159" s="9"/>
      <c r="G13159" s="92" t="s">
        <v>3913</v>
      </c>
      <c r="H13159" s="92"/>
      <c r="I13159" s="92"/>
      <c r="J13159" s="92"/>
      <c r="K13159" s="29">
        <f>ROUND(SUM(K13154,K13158),2)</f>
        <v>17.11</v>
      </c>
    </row>
    <row r="13160" spans="1:11" ht="9.9499999999999993" customHeight="1" x14ac:dyDescent="0.25">
      <c r="A13160" s="9"/>
      <c r="B13160" s="9"/>
      <c r="C13160" s="9"/>
      <c r="D13160" s="9"/>
      <c r="E13160" s="9"/>
      <c r="F13160" s="9"/>
      <c r="G13160" s="100"/>
      <c r="H13160" s="100"/>
      <c r="I13160" s="100"/>
      <c r="J13160" s="100"/>
      <c r="K13160" s="100"/>
    </row>
    <row r="13161" spans="1:11" ht="20.100000000000001" customHeight="1" x14ac:dyDescent="0.25">
      <c r="A13161" s="99" t="s">
        <v>3128</v>
      </c>
      <c r="B13161" s="99"/>
      <c r="C13161" s="99"/>
      <c r="D13161" s="99"/>
      <c r="E13161" s="99"/>
      <c r="F13161" s="99"/>
      <c r="G13161" s="99"/>
      <c r="H13161" s="99"/>
      <c r="I13161" s="99"/>
      <c r="J13161" s="99"/>
      <c r="K13161" s="99"/>
    </row>
    <row r="13162" spans="1:11" ht="12.95" customHeight="1" x14ac:dyDescent="0.25">
      <c r="A13162" s="107" t="s">
        <v>3984</v>
      </c>
      <c r="B13162" s="107"/>
      <c r="C13162" s="107"/>
      <c r="D13162" s="108" t="s">
        <v>3985</v>
      </c>
      <c r="E13162" s="87" t="s">
        <v>3986</v>
      </c>
      <c r="F13162" s="87"/>
      <c r="G13162" s="87" t="s">
        <v>3987</v>
      </c>
      <c r="H13162" s="87"/>
      <c r="I13162" s="87"/>
      <c r="J13162" s="87"/>
      <c r="K13162" s="87" t="s">
        <v>3988</v>
      </c>
    </row>
    <row r="13163" spans="1:11" ht="12" customHeight="1" x14ac:dyDescent="0.25">
      <c r="A13163" s="107"/>
      <c r="B13163" s="107"/>
      <c r="C13163" s="107"/>
      <c r="D13163" s="108"/>
      <c r="E13163" s="23" t="s">
        <v>3989</v>
      </c>
      <c r="F13163" s="23" t="s">
        <v>3990</v>
      </c>
      <c r="G13163" s="94" t="s">
        <v>3989</v>
      </c>
      <c r="H13163" s="94"/>
      <c r="I13163" s="94" t="s">
        <v>3990</v>
      </c>
      <c r="J13163" s="94"/>
      <c r="K13163" s="87"/>
    </row>
    <row r="13164" spans="1:11" ht="15.95" customHeight="1" x14ac:dyDescent="0.25">
      <c r="A13164" s="6" t="s">
        <v>4091</v>
      </c>
      <c r="B13164" s="104" t="s">
        <v>4092</v>
      </c>
      <c r="C13164" s="104"/>
      <c r="D13164" s="44">
        <v>1</v>
      </c>
      <c r="E13164" s="32">
        <v>0.8</v>
      </c>
      <c r="F13164" s="32">
        <v>0.19999999999999996</v>
      </c>
      <c r="G13164" s="105">
        <v>5.32</v>
      </c>
      <c r="H13164" s="105"/>
      <c r="I13164" s="105">
        <v>0.5</v>
      </c>
      <c r="J13164" s="105"/>
      <c r="K13164" s="33">
        <f>TRUNC(D13164*(TRUNC(E13164*G13164,4)+TRUNC(F13164*I13164,4)),4)</f>
        <v>4.3559999999999999</v>
      </c>
    </row>
    <row r="13165" spans="1:11" ht="15" customHeight="1" x14ac:dyDescent="0.25">
      <c r="A13165" s="1"/>
      <c r="B13165" s="1"/>
      <c r="C13165" s="1"/>
      <c r="D13165" s="1"/>
      <c r="E13165" s="1"/>
      <c r="F13165" s="1"/>
      <c r="G13165" s="85" t="s">
        <v>3999</v>
      </c>
      <c r="H13165" s="85"/>
      <c r="I13165" s="85"/>
      <c r="J13165" s="85"/>
      <c r="K13165" s="34">
        <f>SUM(K13163:K13164)</f>
        <v>4.3559999999999999</v>
      </c>
    </row>
    <row r="13166" spans="1:11" ht="20.100000000000001" customHeight="1" x14ac:dyDescent="0.25">
      <c r="A13166" s="106" t="s">
        <v>4000</v>
      </c>
      <c r="B13166" s="106"/>
      <c r="C13166" s="106"/>
      <c r="D13166" s="106"/>
      <c r="E13166" s="106"/>
      <c r="F13166" s="2" t="s">
        <v>4</v>
      </c>
      <c r="G13166" s="87" t="s">
        <v>4001</v>
      </c>
      <c r="H13166" s="87"/>
      <c r="I13166" s="87" t="s">
        <v>4002</v>
      </c>
      <c r="J13166" s="87"/>
      <c r="K13166" s="2" t="s">
        <v>3988</v>
      </c>
    </row>
    <row r="13167" spans="1:11" ht="15" customHeight="1" x14ac:dyDescent="0.25">
      <c r="A13167" s="6" t="s">
        <v>4093</v>
      </c>
      <c r="B13167" s="101" t="s">
        <v>4094</v>
      </c>
      <c r="C13167" s="101"/>
      <c r="D13167" s="101"/>
      <c r="E13167" s="101"/>
      <c r="F13167" s="6" t="s">
        <v>3940</v>
      </c>
      <c r="G13167" s="102">
        <v>0.1333</v>
      </c>
      <c r="H13167" s="102"/>
      <c r="I13167" s="103">
        <v>3.96</v>
      </c>
      <c r="J13167" s="103"/>
      <c r="K13167" s="7">
        <f>TRUNC(TRUNC(G13167,8)*I13167,2)</f>
        <v>0.52</v>
      </c>
    </row>
    <row r="13168" spans="1:11" ht="15" customHeight="1" x14ac:dyDescent="0.25">
      <c r="A13168" s="6" t="s">
        <v>4095</v>
      </c>
      <c r="B13168" s="101" t="s">
        <v>4096</v>
      </c>
      <c r="C13168" s="101"/>
      <c r="D13168" s="101"/>
      <c r="E13168" s="101"/>
      <c r="F13168" s="6" t="s">
        <v>3940</v>
      </c>
      <c r="G13168" s="102">
        <v>2</v>
      </c>
      <c r="H13168" s="102"/>
      <c r="I13168" s="103">
        <v>14.41</v>
      </c>
      <c r="J13168" s="103"/>
      <c r="K13168" s="7">
        <f>TRUNC(TRUNC(G13168,8)*I13168,2)</f>
        <v>28.82</v>
      </c>
    </row>
    <row r="13169" spans="1:11" ht="15" customHeight="1" x14ac:dyDescent="0.25">
      <c r="A13169" s="6" t="s">
        <v>4097</v>
      </c>
      <c r="B13169" s="101" t="s">
        <v>4098</v>
      </c>
      <c r="C13169" s="101"/>
      <c r="D13169" s="101"/>
      <c r="E13169" s="101"/>
      <c r="F13169" s="6" t="s">
        <v>3940</v>
      </c>
      <c r="G13169" s="102">
        <v>3</v>
      </c>
      <c r="H13169" s="102"/>
      <c r="I13169" s="103">
        <v>14.58</v>
      </c>
      <c r="J13169" s="103"/>
      <c r="K13169" s="7">
        <f>TRUNC(TRUNC(G13169,8)*I13169,2)</f>
        <v>43.74</v>
      </c>
    </row>
    <row r="13170" spans="1:11" ht="15" customHeight="1" x14ac:dyDescent="0.25">
      <c r="A13170" s="1"/>
      <c r="B13170" s="1"/>
      <c r="C13170" s="1"/>
      <c r="D13170" s="1"/>
      <c r="E13170" s="1"/>
      <c r="F13170" s="1"/>
      <c r="G13170" s="85" t="s">
        <v>4005</v>
      </c>
      <c r="H13170" s="85"/>
      <c r="I13170" s="85"/>
      <c r="J13170" s="85"/>
      <c r="K13170" s="29">
        <f>SUM(K13167:K13169)</f>
        <v>73.08</v>
      </c>
    </row>
    <row r="13171" spans="1:11" ht="15" customHeight="1" x14ac:dyDescent="0.25">
      <c r="A13171" s="9"/>
      <c r="B13171" s="9"/>
      <c r="C13171" s="9"/>
      <c r="D13171" s="9"/>
      <c r="E13171" s="9"/>
      <c r="F13171" s="9"/>
      <c r="G13171" s="92" t="s">
        <v>4006</v>
      </c>
      <c r="H13171" s="92"/>
      <c r="I13171" s="92"/>
      <c r="J13171" s="92"/>
      <c r="K13171" s="33">
        <f>SUM(K13165,K13170)</f>
        <v>77.435999999999993</v>
      </c>
    </row>
    <row r="13172" spans="1:11" ht="15" customHeight="1" x14ac:dyDescent="0.25">
      <c r="A13172" s="9"/>
      <c r="B13172" s="9"/>
      <c r="C13172" s="9"/>
      <c r="D13172" s="9"/>
      <c r="E13172" s="9"/>
      <c r="F13172" s="9"/>
      <c r="G13172" s="92" t="s">
        <v>4007</v>
      </c>
      <c r="H13172" s="92"/>
      <c r="I13172" s="92"/>
      <c r="J13172" s="92"/>
      <c r="K13172" s="35">
        <v>22.5</v>
      </c>
    </row>
    <row r="13173" spans="1:11" ht="15" customHeight="1" x14ac:dyDescent="0.25">
      <c r="A13173" s="9"/>
      <c r="B13173" s="9"/>
      <c r="C13173" s="9"/>
      <c r="D13173" s="9"/>
      <c r="E13173" s="9"/>
      <c r="F13173" s="9"/>
      <c r="G13173" s="92" t="s">
        <v>4008</v>
      </c>
      <c r="H13173" s="92"/>
      <c r="I13173" s="92"/>
      <c r="J13173" s="92"/>
      <c r="K13173" s="33">
        <f>TRUNC(K13171/K13172,4)</f>
        <v>3.4416000000000002</v>
      </c>
    </row>
    <row r="13174" spans="1:11" ht="15" customHeight="1" x14ac:dyDescent="0.25">
      <c r="A13174" s="9"/>
      <c r="B13174" s="9"/>
      <c r="C13174" s="9"/>
      <c r="D13174" s="9"/>
      <c r="E13174" s="9"/>
      <c r="F13174" s="9"/>
      <c r="G13174" s="92" t="s">
        <v>4029</v>
      </c>
      <c r="H13174" s="92"/>
      <c r="I13174" s="92"/>
      <c r="J13174" s="92"/>
      <c r="K13174" s="33">
        <f>SUM(K13173)</f>
        <v>3.4416000000000002</v>
      </c>
    </row>
    <row r="13175" spans="1:11" ht="15" customHeight="1" x14ac:dyDescent="0.25">
      <c r="A13175" s="9"/>
      <c r="B13175" s="9"/>
      <c r="C13175" s="9"/>
      <c r="D13175" s="9"/>
      <c r="E13175" s="9"/>
      <c r="F13175" s="9"/>
      <c r="G13175" s="92" t="s">
        <v>3913</v>
      </c>
      <c r="H13175" s="92"/>
      <c r="I13175" s="92"/>
      <c r="J13175" s="92"/>
      <c r="K13175" s="29">
        <f>ROUND(SUM(K13174),2)</f>
        <v>3.44</v>
      </c>
    </row>
    <row r="13176" spans="1:11" ht="9.9499999999999993" customHeight="1" x14ac:dyDescent="0.25">
      <c r="A13176" s="9"/>
      <c r="B13176" s="9"/>
      <c r="C13176" s="9"/>
      <c r="D13176" s="9"/>
      <c r="E13176" s="9"/>
      <c r="F13176" s="9"/>
      <c r="G13176" s="100"/>
      <c r="H13176" s="100"/>
      <c r="I13176" s="100"/>
      <c r="J13176" s="100"/>
      <c r="K13176" s="100"/>
    </row>
    <row r="13177" spans="1:11" ht="20.100000000000001" customHeight="1" x14ac:dyDescent="0.25">
      <c r="A13177" s="99" t="s">
        <v>3129</v>
      </c>
      <c r="B13177" s="99"/>
      <c r="C13177" s="99"/>
      <c r="D13177" s="99"/>
      <c r="E13177" s="99"/>
      <c r="F13177" s="99"/>
      <c r="G13177" s="99"/>
      <c r="H13177" s="99"/>
      <c r="I13177" s="99"/>
      <c r="J13177" s="99"/>
      <c r="K13177" s="99"/>
    </row>
    <row r="13178" spans="1:11" ht="15" customHeight="1" x14ac:dyDescent="0.25">
      <c r="A13178" s="93" t="s">
        <v>3893</v>
      </c>
      <c r="B13178" s="93"/>
      <c r="C13178" s="93"/>
      <c r="D13178" s="94" t="s">
        <v>3</v>
      </c>
      <c r="E13178" s="94"/>
      <c r="F13178" s="23" t="s">
        <v>4</v>
      </c>
      <c r="G13178" s="94" t="s">
        <v>3894</v>
      </c>
      <c r="H13178" s="94"/>
      <c r="I13178" s="94" t="s">
        <v>3895</v>
      </c>
      <c r="J13178" s="94"/>
      <c r="K13178" s="23" t="s">
        <v>3896</v>
      </c>
    </row>
    <row r="13179" spans="1:11" ht="15" customHeight="1" x14ac:dyDescent="0.25">
      <c r="A13179" s="24" t="s">
        <v>3951</v>
      </c>
      <c r="B13179" s="95" t="s">
        <v>3952</v>
      </c>
      <c r="C13179" s="95"/>
      <c r="D13179" s="96" t="s">
        <v>3953</v>
      </c>
      <c r="E13179" s="96"/>
      <c r="F13179" s="24" t="s">
        <v>3954</v>
      </c>
      <c r="G13179" s="97">
        <v>4.0000000000000001E-3</v>
      </c>
      <c r="H13179" s="97"/>
      <c r="I13179" s="98">
        <v>215</v>
      </c>
      <c r="J13179" s="98"/>
      <c r="K13179" s="27">
        <f>ROUND(ROUND(G13179,8)*I13179,2)</f>
        <v>0.86</v>
      </c>
    </row>
    <row r="13180" spans="1:11" ht="15" customHeight="1" x14ac:dyDescent="0.25">
      <c r="A13180" s="24" t="s">
        <v>3955</v>
      </c>
      <c r="B13180" s="95" t="s">
        <v>3956</v>
      </c>
      <c r="C13180" s="95"/>
      <c r="D13180" s="96" t="s">
        <v>20</v>
      </c>
      <c r="E13180" s="96"/>
      <c r="F13180" s="24" t="s">
        <v>3903</v>
      </c>
      <c r="G13180" s="97">
        <v>5.0000000000000001E-3</v>
      </c>
      <c r="H13180" s="97"/>
      <c r="I13180" s="98">
        <v>19.37</v>
      </c>
      <c r="J13180" s="98"/>
      <c r="K13180" s="27">
        <f>ROUND(ROUND(G13180,8)*I13180,2)</f>
        <v>0.1</v>
      </c>
    </row>
    <row r="13181" spans="1:11" ht="15" customHeight="1" x14ac:dyDescent="0.25">
      <c r="A13181" s="9"/>
      <c r="B13181" s="9"/>
      <c r="C13181" s="9"/>
      <c r="D13181" s="9"/>
      <c r="E13181" s="9"/>
      <c r="F13181" s="9"/>
      <c r="G13181" s="91" t="s">
        <v>3906</v>
      </c>
      <c r="H13181" s="91"/>
      <c r="I13181" s="91"/>
      <c r="J13181" s="91"/>
      <c r="K13181" s="28">
        <f>SUM(K13179:K13180)</f>
        <v>0.96</v>
      </c>
    </row>
    <row r="13182" spans="1:11" ht="15" customHeight="1" x14ac:dyDescent="0.25">
      <c r="A13182" s="93" t="s">
        <v>3907</v>
      </c>
      <c r="B13182" s="93"/>
      <c r="C13182" s="93"/>
      <c r="D13182" s="94" t="s">
        <v>3</v>
      </c>
      <c r="E13182" s="94"/>
      <c r="F13182" s="23" t="s">
        <v>4</v>
      </c>
      <c r="G13182" s="94" t="s">
        <v>3894</v>
      </c>
      <c r="H13182" s="94"/>
      <c r="I13182" s="94" t="s">
        <v>3895</v>
      </c>
      <c r="J13182" s="94"/>
      <c r="K13182" s="23" t="s">
        <v>3896</v>
      </c>
    </row>
    <row r="13183" spans="1:11" ht="21" customHeight="1" x14ac:dyDescent="0.25">
      <c r="A13183" s="24" t="s">
        <v>3908</v>
      </c>
      <c r="B13183" s="95" t="s">
        <v>3909</v>
      </c>
      <c r="C13183" s="95"/>
      <c r="D13183" s="96" t="s">
        <v>20</v>
      </c>
      <c r="E13183" s="96"/>
      <c r="F13183" s="24" t="s">
        <v>2056</v>
      </c>
      <c r="G13183" s="97">
        <v>0.03</v>
      </c>
      <c r="H13183" s="97"/>
      <c r="I13183" s="98">
        <v>32.24</v>
      </c>
      <c r="J13183" s="98"/>
      <c r="K13183" s="27">
        <f>ROUND(ROUND(G13183,8)*I13183,2)</f>
        <v>0.97</v>
      </c>
    </row>
    <row r="13184" spans="1:11" ht="15" customHeight="1" x14ac:dyDescent="0.25">
      <c r="A13184" s="24" t="s">
        <v>3910</v>
      </c>
      <c r="B13184" s="95" t="s">
        <v>3911</v>
      </c>
      <c r="C13184" s="95"/>
      <c r="D13184" s="96" t="s">
        <v>20</v>
      </c>
      <c r="E13184" s="96"/>
      <c r="F13184" s="24" t="s">
        <v>2056</v>
      </c>
      <c r="G13184" s="97">
        <v>0.03</v>
      </c>
      <c r="H13184" s="97"/>
      <c r="I13184" s="98">
        <v>24.94</v>
      </c>
      <c r="J13184" s="98"/>
      <c r="K13184" s="27">
        <f>ROUND(ROUND(G13184,8)*I13184,2)</f>
        <v>0.75</v>
      </c>
    </row>
    <row r="13185" spans="1:11" ht="18" customHeight="1" x14ac:dyDescent="0.25">
      <c r="A13185" s="9"/>
      <c r="B13185" s="9"/>
      <c r="C13185" s="9"/>
      <c r="D13185" s="9"/>
      <c r="E13185" s="9"/>
      <c r="F13185" s="9"/>
      <c r="G13185" s="91" t="s">
        <v>3912</v>
      </c>
      <c r="H13185" s="91"/>
      <c r="I13185" s="91"/>
      <c r="J13185" s="91"/>
      <c r="K13185" s="28">
        <f>SUM(K13183:K13184)</f>
        <v>1.72</v>
      </c>
    </row>
    <row r="13186" spans="1:11" ht="15" customHeight="1" x14ac:dyDescent="0.25">
      <c r="A13186" s="9"/>
      <c r="B13186" s="9"/>
      <c r="C13186" s="9"/>
      <c r="D13186" s="9"/>
      <c r="E13186" s="9"/>
      <c r="F13186" s="9"/>
      <c r="G13186" s="92" t="s">
        <v>3913</v>
      </c>
      <c r="H13186" s="92"/>
      <c r="I13186" s="92"/>
      <c r="J13186" s="92"/>
      <c r="K13186" s="29">
        <f>ROUND(SUM(K13181,K13185),2)</f>
        <v>2.68</v>
      </c>
    </row>
    <row r="13187" spans="1:11" ht="9.9499999999999993" customHeight="1" x14ac:dyDescent="0.25">
      <c r="A13187" s="9"/>
      <c r="B13187" s="9"/>
      <c r="C13187" s="9"/>
      <c r="D13187" s="9"/>
      <c r="E13187" s="9"/>
      <c r="F13187" s="9"/>
      <c r="G13187" s="100"/>
      <c r="H13187" s="100"/>
      <c r="I13187" s="100"/>
      <c r="J13187" s="100"/>
      <c r="K13187" s="100"/>
    </row>
    <row r="13188" spans="1:11" ht="20.100000000000001" customHeight="1" x14ac:dyDescent="0.25">
      <c r="A13188" s="99" t="s">
        <v>3130</v>
      </c>
      <c r="B13188" s="99"/>
      <c r="C13188" s="99"/>
      <c r="D13188" s="99"/>
      <c r="E13188" s="99"/>
      <c r="F13188" s="99"/>
      <c r="G13188" s="99"/>
      <c r="H13188" s="99"/>
      <c r="I13188" s="99"/>
      <c r="J13188" s="99"/>
      <c r="K13188" s="99"/>
    </row>
    <row r="13189" spans="1:11" ht="15" customHeight="1" x14ac:dyDescent="0.25">
      <c r="A13189" s="93" t="s">
        <v>3916</v>
      </c>
      <c r="B13189" s="93"/>
      <c r="C13189" s="93"/>
      <c r="D13189" s="94" t="s">
        <v>3</v>
      </c>
      <c r="E13189" s="94"/>
      <c r="F13189" s="23" t="s">
        <v>4</v>
      </c>
      <c r="G13189" s="94" t="s">
        <v>3894</v>
      </c>
      <c r="H13189" s="94"/>
      <c r="I13189" s="94" t="s">
        <v>3895</v>
      </c>
      <c r="J13189" s="94"/>
      <c r="K13189" s="23" t="s">
        <v>3896</v>
      </c>
    </row>
    <row r="13190" spans="1:11" ht="29.1" customHeight="1" x14ac:dyDescent="0.25">
      <c r="A13190" s="24" t="s">
        <v>3957</v>
      </c>
      <c r="B13190" s="95" t="s">
        <v>3958</v>
      </c>
      <c r="C13190" s="95"/>
      <c r="D13190" s="96" t="s">
        <v>20</v>
      </c>
      <c r="E13190" s="96"/>
      <c r="F13190" s="24" t="s">
        <v>3936</v>
      </c>
      <c r="G13190" s="97">
        <v>2.8999999999999998E-3</v>
      </c>
      <c r="H13190" s="97"/>
      <c r="I13190" s="98">
        <v>75.540000000000006</v>
      </c>
      <c r="J13190" s="98"/>
      <c r="K13190" s="27">
        <f>TRUNC(TRUNC(G13190,8)*I13190,2)</f>
        <v>0.21</v>
      </c>
    </row>
    <row r="13191" spans="1:11" ht="29.1" customHeight="1" x14ac:dyDescent="0.25">
      <c r="A13191" s="24" t="s">
        <v>3959</v>
      </c>
      <c r="B13191" s="95" t="s">
        <v>3960</v>
      </c>
      <c r="C13191" s="95"/>
      <c r="D13191" s="96" t="s">
        <v>20</v>
      </c>
      <c r="E13191" s="96"/>
      <c r="F13191" s="24" t="s">
        <v>30</v>
      </c>
      <c r="G13191" s="97">
        <v>1.6999999999999999E-3</v>
      </c>
      <c r="H13191" s="97"/>
      <c r="I13191" s="98">
        <v>198.53</v>
      </c>
      <c r="J13191" s="98"/>
      <c r="K13191" s="27">
        <f>TRUNC(TRUNC(G13191,8)*I13191,2)</f>
        <v>0.33</v>
      </c>
    </row>
    <row r="13192" spans="1:11" ht="18" customHeight="1" x14ac:dyDescent="0.25">
      <c r="A13192" s="9"/>
      <c r="B13192" s="9"/>
      <c r="C13192" s="9"/>
      <c r="D13192" s="9"/>
      <c r="E13192" s="9"/>
      <c r="F13192" s="9"/>
      <c r="G13192" s="91" t="s">
        <v>3919</v>
      </c>
      <c r="H13192" s="91"/>
      <c r="I13192" s="91"/>
      <c r="J13192" s="91"/>
      <c r="K13192" s="28">
        <f>SUM(K13190:K13191)</f>
        <v>0.54</v>
      </c>
    </row>
    <row r="13193" spans="1:11" ht="15" customHeight="1" x14ac:dyDescent="0.25">
      <c r="A13193" s="93" t="s">
        <v>3907</v>
      </c>
      <c r="B13193" s="93"/>
      <c r="C13193" s="93"/>
      <c r="D13193" s="94" t="s">
        <v>3</v>
      </c>
      <c r="E13193" s="94"/>
      <c r="F13193" s="23" t="s">
        <v>4</v>
      </c>
      <c r="G13193" s="94" t="s">
        <v>3894</v>
      </c>
      <c r="H13193" s="94"/>
      <c r="I13193" s="94" t="s">
        <v>3895</v>
      </c>
      <c r="J13193" s="94"/>
      <c r="K13193" s="23" t="s">
        <v>3896</v>
      </c>
    </row>
    <row r="13194" spans="1:11" ht="15" customHeight="1" x14ac:dyDescent="0.25">
      <c r="A13194" s="24" t="s">
        <v>3961</v>
      </c>
      <c r="B13194" s="95" t="s">
        <v>3962</v>
      </c>
      <c r="C13194" s="95"/>
      <c r="D13194" s="96" t="s">
        <v>20</v>
      </c>
      <c r="E13194" s="96"/>
      <c r="F13194" s="24" t="s">
        <v>2056</v>
      </c>
      <c r="G13194" s="97">
        <v>4.5999999999999999E-3</v>
      </c>
      <c r="H13194" s="97"/>
      <c r="I13194" s="98">
        <v>29.5</v>
      </c>
      <c r="J13194" s="98"/>
      <c r="K13194" s="27">
        <f>TRUNC(TRUNC(G13194,8)*I13194,2)</f>
        <v>0.13</v>
      </c>
    </row>
    <row r="13195" spans="1:11" ht="18" customHeight="1" x14ac:dyDescent="0.25">
      <c r="A13195" s="9"/>
      <c r="B13195" s="9"/>
      <c r="C13195" s="9"/>
      <c r="D13195" s="9"/>
      <c r="E13195" s="9"/>
      <c r="F13195" s="9"/>
      <c r="G13195" s="91" t="s">
        <v>3912</v>
      </c>
      <c r="H13195" s="91"/>
      <c r="I13195" s="91"/>
      <c r="J13195" s="91"/>
      <c r="K13195" s="28">
        <f>SUM(K13194:K13194)</f>
        <v>0.13</v>
      </c>
    </row>
    <row r="13196" spans="1:11" ht="15" customHeight="1" x14ac:dyDescent="0.25">
      <c r="A13196" s="9"/>
      <c r="B13196" s="9"/>
      <c r="C13196" s="9"/>
      <c r="D13196" s="9"/>
      <c r="E13196" s="9"/>
      <c r="F13196" s="9"/>
      <c r="G13196" s="92" t="s">
        <v>3913</v>
      </c>
      <c r="H13196" s="92"/>
      <c r="I13196" s="92"/>
      <c r="J13196" s="92"/>
      <c r="K13196" s="29">
        <f>ROUND(SUM(K13192,K13195),2)</f>
        <v>0.67</v>
      </c>
    </row>
    <row r="13197" spans="1:11" ht="9.9499999999999993" customHeight="1" x14ac:dyDescent="0.25">
      <c r="A13197" s="9"/>
      <c r="B13197" s="9"/>
      <c r="C13197" s="9"/>
      <c r="D13197" s="9"/>
      <c r="E13197" s="9"/>
      <c r="F13197" s="9"/>
      <c r="G13197" s="100"/>
      <c r="H13197" s="100"/>
      <c r="I13197" s="100"/>
      <c r="J13197" s="100"/>
      <c r="K13197" s="100"/>
    </row>
    <row r="13198" spans="1:11" ht="20.100000000000001" customHeight="1" x14ac:dyDescent="0.25">
      <c r="A13198" s="99" t="s">
        <v>3131</v>
      </c>
      <c r="B13198" s="99"/>
      <c r="C13198" s="99"/>
      <c r="D13198" s="99"/>
      <c r="E13198" s="99"/>
      <c r="F13198" s="99"/>
      <c r="G13198" s="99"/>
      <c r="H13198" s="99"/>
      <c r="I13198" s="99"/>
      <c r="J13198" s="99"/>
      <c r="K13198" s="99"/>
    </row>
    <row r="13199" spans="1:11" ht="15" customHeight="1" x14ac:dyDescent="0.25">
      <c r="A13199" s="93" t="s">
        <v>3916</v>
      </c>
      <c r="B13199" s="93"/>
      <c r="C13199" s="93"/>
      <c r="D13199" s="94" t="s">
        <v>3</v>
      </c>
      <c r="E13199" s="94"/>
      <c r="F13199" s="23" t="s">
        <v>4</v>
      </c>
      <c r="G13199" s="94" t="s">
        <v>3894</v>
      </c>
      <c r="H13199" s="94"/>
      <c r="I13199" s="94" t="s">
        <v>3895</v>
      </c>
      <c r="J13199" s="94"/>
      <c r="K13199" s="23" t="s">
        <v>3896</v>
      </c>
    </row>
    <row r="13200" spans="1:11" ht="29.1" customHeight="1" x14ac:dyDescent="0.25">
      <c r="A13200" s="24" t="s">
        <v>3957</v>
      </c>
      <c r="B13200" s="95" t="s">
        <v>3958</v>
      </c>
      <c r="C13200" s="95"/>
      <c r="D13200" s="96" t="s">
        <v>20</v>
      </c>
      <c r="E13200" s="96"/>
      <c r="F13200" s="24" t="s">
        <v>3936</v>
      </c>
      <c r="G13200" s="97">
        <v>1.95E-2</v>
      </c>
      <c r="H13200" s="97"/>
      <c r="I13200" s="98">
        <v>75.540000000000006</v>
      </c>
      <c r="J13200" s="98"/>
      <c r="K13200" s="27">
        <f>TRUNC(TRUNC(G13200,8)*I13200,2)</f>
        <v>1.47</v>
      </c>
    </row>
    <row r="13201" spans="1:11" ht="29.1" customHeight="1" x14ac:dyDescent="0.25">
      <c r="A13201" s="24" t="s">
        <v>3959</v>
      </c>
      <c r="B13201" s="95" t="s">
        <v>3960</v>
      </c>
      <c r="C13201" s="95"/>
      <c r="D13201" s="96" t="s">
        <v>20</v>
      </c>
      <c r="E13201" s="96"/>
      <c r="F13201" s="24" t="s">
        <v>30</v>
      </c>
      <c r="G13201" s="97">
        <v>1.15E-2</v>
      </c>
      <c r="H13201" s="97"/>
      <c r="I13201" s="98">
        <v>198.53</v>
      </c>
      <c r="J13201" s="98"/>
      <c r="K13201" s="27">
        <f>TRUNC(TRUNC(G13201,8)*I13201,2)</f>
        <v>2.2799999999999998</v>
      </c>
    </row>
    <row r="13202" spans="1:11" ht="18" customHeight="1" x14ac:dyDescent="0.25">
      <c r="A13202" s="9"/>
      <c r="B13202" s="9"/>
      <c r="C13202" s="9"/>
      <c r="D13202" s="9"/>
      <c r="E13202" s="9"/>
      <c r="F13202" s="9"/>
      <c r="G13202" s="91" t="s">
        <v>3919</v>
      </c>
      <c r="H13202" s="91"/>
      <c r="I13202" s="91"/>
      <c r="J13202" s="91"/>
      <c r="K13202" s="28">
        <f>SUM(K13200:K13201)</f>
        <v>3.75</v>
      </c>
    </row>
    <row r="13203" spans="1:11" ht="15" customHeight="1" x14ac:dyDescent="0.25">
      <c r="A13203" s="93" t="s">
        <v>3907</v>
      </c>
      <c r="B13203" s="93"/>
      <c r="C13203" s="93"/>
      <c r="D13203" s="94" t="s">
        <v>3</v>
      </c>
      <c r="E13203" s="94"/>
      <c r="F13203" s="23" t="s">
        <v>4</v>
      </c>
      <c r="G13203" s="94" t="s">
        <v>3894</v>
      </c>
      <c r="H13203" s="94"/>
      <c r="I13203" s="94" t="s">
        <v>3895</v>
      </c>
      <c r="J13203" s="94"/>
      <c r="K13203" s="23" t="s">
        <v>3896</v>
      </c>
    </row>
    <row r="13204" spans="1:11" ht="15" customHeight="1" x14ac:dyDescent="0.25">
      <c r="A13204" s="24" t="s">
        <v>3910</v>
      </c>
      <c r="B13204" s="95" t="s">
        <v>3911</v>
      </c>
      <c r="C13204" s="95"/>
      <c r="D13204" s="96" t="s">
        <v>20</v>
      </c>
      <c r="E13204" s="96"/>
      <c r="F13204" s="24" t="s">
        <v>2056</v>
      </c>
      <c r="G13204" s="97">
        <v>3.1E-2</v>
      </c>
      <c r="H13204" s="97"/>
      <c r="I13204" s="98">
        <v>24.94</v>
      </c>
      <c r="J13204" s="98"/>
      <c r="K13204" s="27">
        <f>TRUNC(TRUNC(G13204,8)*I13204,2)</f>
        <v>0.77</v>
      </c>
    </row>
    <row r="13205" spans="1:11" ht="18" customHeight="1" x14ac:dyDescent="0.25">
      <c r="A13205" s="9"/>
      <c r="B13205" s="9"/>
      <c r="C13205" s="9"/>
      <c r="D13205" s="9"/>
      <c r="E13205" s="9"/>
      <c r="F13205" s="9"/>
      <c r="G13205" s="91" t="s">
        <v>3912</v>
      </c>
      <c r="H13205" s="91"/>
      <c r="I13205" s="91"/>
      <c r="J13205" s="91"/>
      <c r="K13205" s="28">
        <f>SUM(K13204:K13204)</f>
        <v>0.77</v>
      </c>
    </row>
    <row r="13206" spans="1:11" ht="15" customHeight="1" x14ac:dyDescent="0.25">
      <c r="A13206" s="9"/>
      <c r="B13206" s="9"/>
      <c r="C13206" s="9"/>
      <c r="D13206" s="9"/>
      <c r="E13206" s="9"/>
      <c r="F13206" s="9"/>
      <c r="G13206" s="92" t="s">
        <v>3913</v>
      </c>
      <c r="H13206" s="92"/>
      <c r="I13206" s="92"/>
      <c r="J13206" s="92"/>
      <c r="K13206" s="29">
        <f>ROUND(SUM(K13202,K13205),2)</f>
        <v>4.5199999999999996</v>
      </c>
    </row>
    <row r="13207" spans="1:11" ht="9.9499999999999993" customHeight="1" x14ac:dyDescent="0.25">
      <c r="A13207" s="9"/>
      <c r="B13207" s="9"/>
      <c r="C13207" s="9"/>
      <c r="D13207" s="9"/>
      <c r="E13207" s="9"/>
      <c r="F13207" s="9"/>
      <c r="G13207" s="100"/>
      <c r="H13207" s="100"/>
      <c r="I13207" s="100"/>
      <c r="J13207" s="100"/>
      <c r="K13207" s="100"/>
    </row>
    <row r="13208" spans="1:11" ht="20.100000000000001" customHeight="1" x14ac:dyDescent="0.25">
      <c r="A13208" s="99" t="s">
        <v>3132</v>
      </c>
      <c r="B13208" s="99"/>
      <c r="C13208" s="99"/>
      <c r="D13208" s="99"/>
      <c r="E13208" s="99"/>
      <c r="F13208" s="99"/>
      <c r="G13208" s="99"/>
      <c r="H13208" s="99"/>
      <c r="I13208" s="99"/>
      <c r="J13208" s="99"/>
      <c r="K13208" s="99"/>
    </row>
    <row r="13209" spans="1:11" ht="15" customHeight="1" x14ac:dyDescent="0.25">
      <c r="A13209" s="93" t="s">
        <v>3916</v>
      </c>
      <c r="B13209" s="93"/>
      <c r="C13209" s="93"/>
      <c r="D13209" s="94" t="s">
        <v>3</v>
      </c>
      <c r="E13209" s="94"/>
      <c r="F13209" s="23" t="s">
        <v>4</v>
      </c>
      <c r="G13209" s="94" t="s">
        <v>3894</v>
      </c>
      <c r="H13209" s="94"/>
      <c r="I13209" s="94" t="s">
        <v>3895</v>
      </c>
      <c r="J13209" s="94"/>
      <c r="K13209" s="23" t="s">
        <v>3896</v>
      </c>
    </row>
    <row r="13210" spans="1:11" ht="29.1" customHeight="1" x14ac:dyDescent="0.25">
      <c r="A13210" s="24" t="s">
        <v>3963</v>
      </c>
      <c r="B13210" s="95" t="s">
        <v>3964</v>
      </c>
      <c r="C13210" s="95"/>
      <c r="D13210" s="96" t="s">
        <v>20</v>
      </c>
      <c r="E13210" s="96"/>
      <c r="F13210" s="24" t="s">
        <v>3936</v>
      </c>
      <c r="G13210" s="97">
        <v>0.86950000000000005</v>
      </c>
      <c r="H13210" s="97"/>
      <c r="I13210" s="98">
        <v>8.9</v>
      </c>
      <c r="J13210" s="98"/>
      <c r="K13210" s="27">
        <f>TRUNC(TRUNC(G13210,8)*I13210,2)</f>
        <v>7.73</v>
      </c>
    </row>
    <row r="13211" spans="1:11" ht="29.1" customHeight="1" x14ac:dyDescent="0.25">
      <c r="A13211" s="24" t="s">
        <v>3965</v>
      </c>
      <c r="B13211" s="95" t="s">
        <v>3966</v>
      </c>
      <c r="C13211" s="95"/>
      <c r="D13211" s="96" t="s">
        <v>20</v>
      </c>
      <c r="E13211" s="96"/>
      <c r="F13211" s="24" t="s">
        <v>30</v>
      </c>
      <c r="G13211" s="97">
        <v>1.137</v>
      </c>
      <c r="H13211" s="97"/>
      <c r="I13211" s="98">
        <v>32.76</v>
      </c>
      <c r="J13211" s="98"/>
      <c r="K13211" s="27">
        <f>TRUNC(TRUNC(G13211,8)*I13211,2)</f>
        <v>37.24</v>
      </c>
    </row>
    <row r="13212" spans="1:11" ht="21" customHeight="1" x14ac:dyDescent="0.25">
      <c r="A13212" s="24" t="s">
        <v>3967</v>
      </c>
      <c r="B13212" s="95" t="s">
        <v>3968</v>
      </c>
      <c r="C13212" s="95"/>
      <c r="D13212" s="96" t="s">
        <v>20</v>
      </c>
      <c r="E13212" s="96"/>
      <c r="F13212" s="24" t="s">
        <v>3936</v>
      </c>
      <c r="G13212" s="97">
        <v>0.86950000000000005</v>
      </c>
      <c r="H13212" s="97"/>
      <c r="I13212" s="98">
        <v>27.59</v>
      </c>
      <c r="J13212" s="98"/>
      <c r="K13212" s="27">
        <f>TRUNC(TRUNC(G13212,8)*I13212,2)</f>
        <v>23.98</v>
      </c>
    </row>
    <row r="13213" spans="1:11" ht="21" customHeight="1" x14ac:dyDescent="0.25">
      <c r="A13213" s="24" t="s">
        <v>3969</v>
      </c>
      <c r="B13213" s="95" t="s">
        <v>3970</v>
      </c>
      <c r="C13213" s="95"/>
      <c r="D13213" s="96" t="s">
        <v>20</v>
      </c>
      <c r="E13213" s="96"/>
      <c r="F13213" s="24" t="s">
        <v>30</v>
      </c>
      <c r="G13213" s="97">
        <v>1.137</v>
      </c>
      <c r="H13213" s="97"/>
      <c r="I13213" s="98">
        <v>28.09</v>
      </c>
      <c r="J13213" s="98"/>
      <c r="K13213" s="27">
        <f>TRUNC(TRUNC(G13213,8)*I13213,2)</f>
        <v>31.93</v>
      </c>
    </row>
    <row r="13214" spans="1:11" ht="18" customHeight="1" x14ac:dyDescent="0.25">
      <c r="A13214" s="9"/>
      <c r="B13214" s="9"/>
      <c r="C13214" s="9"/>
      <c r="D13214" s="9"/>
      <c r="E13214" s="9"/>
      <c r="F13214" s="9"/>
      <c r="G13214" s="91" t="s">
        <v>3919</v>
      </c>
      <c r="H13214" s="91"/>
      <c r="I13214" s="91"/>
      <c r="J13214" s="91"/>
      <c r="K13214" s="28">
        <f>SUM(K13210:K13213)</f>
        <v>100.88</v>
      </c>
    </row>
    <row r="13215" spans="1:11" ht="15" customHeight="1" x14ac:dyDescent="0.25">
      <c r="A13215" s="93" t="s">
        <v>3907</v>
      </c>
      <c r="B13215" s="93"/>
      <c r="C13215" s="93"/>
      <c r="D13215" s="94" t="s">
        <v>3</v>
      </c>
      <c r="E13215" s="94"/>
      <c r="F13215" s="23" t="s">
        <v>4</v>
      </c>
      <c r="G13215" s="94" t="s">
        <v>3894</v>
      </c>
      <c r="H13215" s="94"/>
      <c r="I13215" s="94" t="s">
        <v>3895</v>
      </c>
      <c r="J13215" s="94"/>
      <c r="K13215" s="23" t="s">
        <v>3896</v>
      </c>
    </row>
    <row r="13216" spans="1:11" ht="15" customHeight="1" x14ac:dyDescent="0.25">
      <c r="A13216" s="24" t="s">
        <v>3971</v>
      </c>
      <c r="B13216" s="95" t="s">
        <v>3972</v>
      </c>
      <c r="C13216" s="95"/>
      <c r="D13216" s="96" t="s">
        <v>20</v>
      </c>
      <c r="E13216" s="96"/>
      <c r="F13216" s="24" t="s">
        <v>2056</v>
      </c>
      <c r="G13216" s="97">
        <v>7.22E-2</v>
      </c>
      <c r="H13216" s="97"/>
      <c r="I13216" s="98">
        <v>32.69</v>
      </c>
      <c r="J13216" s="98"/>
      <c r="K13216" s="27">
        <f>TRUNC(TRUNC(G13216,8)*I13216,2)</f>
        <v>2.36</v>
      </c>
    </row>
    <row r="13217" spans="1:11" ht="15" customHeight="1" x14ac:dyDescent="0.25">
      <c r="A13217" s="24" t="s">
        <v>3910</v>
      </c>
      <c r="B13217" s="95" t="s">
        <v>3911</v>
      </c>
      <c r="C13217" s="95"/>
      <c r="D13217" s="96" t="s">
        <v>20</v>
      </c>
      <c r="E13217" s="96"/>
      <c r="F13217" s="24" t="s">
        <v>2056</v>
      </c>
      <c r="G13217" s="97">
        <v>0.44790000000000002</v>
      </c>
      <c r="H13217" s="97"/>
      <c r="I13217" s="98">
        <v>24.94</v>
      </c>
      <c r="J13217" s="98"/>
      <c r="K13217" s="27">
        <f>TRUNC(TRUNC(G13217,8)*I13217,2)</f>
        <v>11.17</v>
      </c>
    </row>
    <row r="13218" spans="1:11" ht="18" customHeight="1" x14ac:dyDescent="0.25">
      <c r="A13218" s="9"/>
      <c r="B13218" s="9"/>
      <c r="C13218" s="9"/>
      <c r="D13218" s="9"/>
      <c r="E13218" s="9"/>
      <c r="F13218" s="9"/>
      <c r="G13218" s="91" t="s">
        <v>3912</v>
      </c>
      <c r="H13218" s="91"/>
      <c r="I13218" s="91"/>
      <c r="J13218" s="91"/>
      <c r="K13218" s="28">
        <f>SUM(K13216:K13217)</f>
        <v>13.53</v>
      </c>
    </row>
    <row r="13219" spans="1:11" ht="15" customHeight="1" x14ac:dyDescent="0.25">
      <c r="A13219" s="9"/>
      <c r="B13219" s="9"/>
      <c r="C13219" s="9"/>
      <c r="D13219" s="9"/>
      <c r="E13219" s="9"/>
      <c r="F13219" s="9"/>
      <c r="G13219" s="92" t="s">
        <v>3913</v>
      </c>
      <c r="H13219" s="92"/>
      <c r="I13219" s="92"/>
      <c r="J13219" s="92"/>
      <c r="K13219" s="29">
        <f>ROUND(SUM(K13214,K13218),2)</f>
        <v>114.41</v>
      </c>
    </row>
    <row r="13220" spans="1:11" ht="9.9499999999999993" customHeight="1" x14ac:dyDescent="0.25">
      <c r="A13220" s="9"/>
      <c r="B13220" s="9"/>
      <c r="C13220" s="9"/>
      <c r="D13220" s="9"/>
      <c r="E13220" s="9"/>
      <c r="F13220" s="9"/>
      <c r="G13220" s="100"/>
      <c r="H13220" s="100"/>
      <c r="I13220" s="100"/>
      <c r="J13220" s="100"/>
      <c r="K13220" s="100"/>
    </row>
    <row r="13221" spans="1:11" ht="20.100000000000001" customHeight="1" x14ac:dyDescent="0.25">
      <c r="A13221" s="99" t="s">
        <v>3133</v>
      </c>
      <c r="B13221" s="99"/>
      <c r="C13221" s="99"/>
      <c r="D13221" s="99"/>
      <c r="E13221" s="99"/>
      <c r="F13221" s="99"/>
      <c r="G13221" s="99"/>
      <c r="H13221" s="99"/>
      <c r="I13221" s="99"/>
      <c r="J13221" s="99"/>
      <c r="K13221" s="99"/>
    </row>
    <row r="13222" spans="1:11" ht="15" customHeight="1" x14ac:dyDescent="0.25">
      <c r="A13222" s="93" t="s">
        <v>3916</v>
      </c>
      <c r="B13222" s="93"/>
      <c r="C13222" s="93"/>
      <c r="D13222" s="94" t="s">
        <v>3</v>
      </c>
      <c r="E13222" s="94"/>
      <c r="F13222" s="23" t="s">
        <v>4</v>
      </c>
      <c r="G13222" s="94" t="s">
        <v>3894</v>
      </c>
      <c r="H13222" s="94"/>
      <c r="I13222" s="94" t="s">
        <v>3895</v>
      </c>
      <c r="J13222" s="94"/>
      <c r="K13222" s="23" t="s">
        <v>3896</v>
      </c>
    </row>
    <row r="13223" spans="1:11" ht="38.1" customHeight="1" x14ac:dyDescent="0.25">
      <c r="A13223" s="24" t="s">
        <v>3973</v>
      </c>
      <c r="B13223" s="95" t="s">
        <v>3974</v>
      </c>
      <c r="C13223" s="95"/>
      <c r="D13223" s="96" t="s">
        <v>20</v>
      </c>
      <c r="E13223" s="96"/>
      <c r="F13223" s="24" t="s">
        <v>3936</v>
      </c>
      <c r="G13223" s="97">
        <v>6.3E-3</v>
      </c>
      <c r="H13223" s="97"/>
      <c r="I13223" s="98">
        <v>94.61</v>
      </c>
      <c r="J13223" s="98"/>
      <c r="K13223" s="27">
        <f>TRUNC(TRUNC(G13223,8)*I13223,2)</f>
        <v>0.59</v>
      </c>
    </row>
    <row r="13224" spans="1:11" ht="38.1" customHeight="1" x14ac:dyDescent="0.25">
      <c r="A13224" s="24" t="s">
        <v>3975</v>
      </c>
      <c r="B13224" s="95" t="s">
        <v>3976</v>
      </c>
      <c r="C13224" s="95"/>
      <c r="D13224" s="96" t="s">
        <v>20</v>
      </c>
      <c r="E13224" s="96"/>
      <c r="F13224" s="24" t="s">
        <v>30</v>
      </c>
      <c r="G13224" s="97">
        <v>1.0200000000000001E-2</v>
      </c>
      <c r="H13224" s="97"/>
      <c r="I13224" s="98">
        <v>370.94</v>
      </c>
      <c r="J13224" s="98"/>
      <c r="K13224" s="27">
        <f>TRUNC(TRUNC(G13224,8)*I13224,2)</f>
        <v>3.78</v>
      </c>
    </row>
    <row r="13225" spans="1:11" ht="29.1" customHeight="1" x14ac:dyDescent="0.25">
      <c r="A13225" s="24" t="s">
        <v>3977</v>
      </c>
      <c r="B13225" s="95" t="s">
        <v>3978</v>
      </c>
      <c r="C13225" s="95"/>
      <c r="D13225" s="96" t="s">
        <v>20</v>
      </c>
      <c r="E13225" s="96"/>
      <c r="F13225" s="24" t="s">
        <v>3936</v>
      </c>
      <c r="G13225" s="97">
        <v>4.8999999999999998E-3</v>
      </c>
      <c r="H13225" s="97"/>
      <c r="I13225" s="98">
        <v>74.180000000000007</v>
      </c>
      <c r="J13225" s="98"/>
      <c r="K13225" s="27">
        <f>TRUNC(TRUNC(G13225,8)*I13225,2)</f>
        <v>0.36</v>
      </c>
    </row>
    <row r="13226" spans="1:11" ht="29.1" customHeight="1" x14ac:dyDescent="0.25">
      <c r="A13226" s="24" t="s">
        <v>3979</v>
      </c>
      <c r="B13226" s="95" t="s">
        <v>3980</v>
      </c>
      <c r="C13226" s="95"/>
      <c r="D13226" s="96" t="s">
        <v>20</v>
      </c>
      <c r="E13226" s="96"/>
      <c r="F13226" s="24" t="s">
        <v>30</v>
      </c>
      <c r="G13226" s="97">
        <v>5.5999999999999999E-3</v>
      </c>
      <c r="H13226" s="97"/>
      <c r="I13226" s="98">
        <v>166.79</v>
      </c>
      <c r="J13226" s="98"/>
      <c r="K13226" s="27">
        <f>TRUNC(TRUNC(G13226,8)*I13226,2)</f>
        <v>0.93</v>
      </c>
    </row>
    <row r="13227" spans="1:11" ht="18" customHeight="1" x14ac:dyDescent="0.25">
      <c r="A13227" s="9"/>
      <c r="B13227" s="9"/>
      <c r="C13227" s="9"/>
      <c r="D13227" s="9"/>
      <c r="E13227" s="9"/>
      <c r="F13227" s="9"/>
      <c r="G13227" s="91" t="s">
        <v>3919</v>
      </c>
      <c r="H13227" s="91"/>
      <c r="I13227" s="91"/>
      <c r="J13227" s="91"/>
      <c r="K13227" s="28">
        <f>SUM(K13223:K13226)</f>
        <v>5.66</v>
      </c>
    </row>
    <row r="13228" spans="1:11" ht="15" customHeight="1" x14ac:dyDescent="0.25">
      <c r="A13228" s="9"/>
      <c r="B13228" s="9"/>
      <c r="C13228" s="9"/>
      <c r="D13228" s="9"/>
      <c r="E13228" s="9"/>
      <c r="F13228" s="9"/>
      <c r="G13228" s="92" t="s">
        <v>3913</v>
      </c>
      <c r="H13228" s="92"/>
      <c r="I13228" s="92"/>
      <c r="J13228" s="92"/>
      <c r="K13228" s="29">
        <f>ROUND(SUM(K13227),2)</f>
        <v>5.66</v>
      </c>
    </row>
    <row r="13229" spans="1:11" ht="9.9499999999999993" customHeight="1" x14ac:dyDescent="0.25">
      <c r="A13229" s="9"/>
      <c r="B13229" s="9"/>
      <c r="C13229" s="9"/>
      <c r="D13229" s="9"/>
      <c r="E13229" s="9"/>
      <c r="F13229" s="9"/>
      <c r="G13229" s="100"/>
      <c r="H13229" s="100"/>
      <c r="I13229" s="100"/>
      <c r="J13229" s="100"/>
      <c r="K13229" s="100"/>
    </row>
    <row r="13230" spans="1:11" ht="20.100000000000001" customHeight="1" x14ac:dyDescent="0.25">
      <c r="A13230" s="99" t="s">
        <v>3134</v>
      </c>
      <c r="B13230" s="99"/>
      <c r="C13230" s="99"/>
      <c r="D13230" s="99"/>
      <c r="E13230" s="99"/>
      <c r="F13230" s="99"/>
      <c r="G13230" s="99"/>
      <c r="H13230" s="99"/>
      <c r="I13230" s="99"/>
      <c r="J13230" s="99"/>
      <c r="K13230" s="99"/>
    </row>
    <row r="13231" spans="1:11" ht="15" customHeight="1" x14ac:dyDescent="0.25">
      <c r="A13231" s="93" t="s">
        <v>3916</v>
      </c>
      <c r="B13231" s="93"/>
      <c r="C13231" s="93"/>
      <c r="D13231" s="94" t="s">
        <v>3</v>
      </c>
      <c r="E13231" s="94"/>
      <c r="F13231" s="23" t="s">
        <v>4</v>
      </c>
      <c r="G13231" s="94" t="s">
        <v>3894</v>
      </c>
      <c r="H13231" s="94"/>
      <c r="I13231" s="94" t="s">
        <v>3895</v>
      </c>
      <c r="J13231" s="94"/>
      <c r="K13231" s="23" t="s">
        <v>3896</v>
      </c>
    </row>
    <row r="13232" spans="1:11" ht="38.1" customHeight="1" x14ac:dyDescent="0.25">
      <c r="A13232" s="24" t="s">
        <v>3973</v>
      </c>
      <c r="B13232" s="95" t="s">
        <v>3974</v>
      </c>
      <c r="C13232" s="95"/>
      <c r="D13232" s="96" t="s">
        <v>20</v>
      </c>
      <c r="E13232" s="96"/>
      <c r="F13232" s="24" t="s">
        <v>3936</v>
      </c>
      <c r="G13232" s="97">
        <v>1.2999999999999999E-3</v>
      </c>
      <c r="H13232" s="97"/>
      <c r="I13232" s="98">
        <v>94.61</v>
      </c>
      <c r="J13232" s="98"/>
      <c r="K13232" s="27">
        <f>TRUNC(TRUNC(G13232,8)*I13232,2)</f>
        <v>0.12</v>
      </c>
    </row>
    <row r="13233" spans="1:11" ht="38.1" customHeight="1" x14ac:dyDescent="0.25">
      <c r="A13233" s="24" t="s">
        <v>3975</v>
      </c>
      <c r="B13233" s="95" t="s">
        <v>3976</v>
      </c>
      <c r="C13233" s="95"/>
      <c r="D13233" s="96" t="s">
        <v>20</v>
      </c>
      <c r="E13233" s="96"/>
      <c r="F13233" s="24" t="s">
        <v>30</v>
      </c>
      <c r="G13233" s="97">
        <v>3.0999999999999999E-3</v>
      </c>
      <c r="H13233" s="97"/>
      <c r="I13233" s="98">
        <v>370.94</v>
      </c>
      <c r="J13233" s="98"/>
      <c r="K13233" s="27">
        <f>TRUNC(TRUNC(G13233,8)*I13233,2)</f>
        <v>1.1399999999999999</v>
      </c>
    </row>
    <row r="13234" spans="1:11" ht="18" customHeight="1" x14ac:dyDescent="0.25">
      <c r="A13234" s="9"/>
      <c r="B13234" s="9"/>
      <c r="C13234" s="9"/>
      <c r="D13234" s="9"/>
      <c r="E13234" s="9"/>
      <c r="F13234" s="9"/>
      <c r="G13234" s="91" t="s">
        <v>3919</v>
      </c>
      <c r="H13234" s="91"/>
      <c r="I13234" s="91"/>
      <c r="J13234" s="91"/>
      <c r="K13234" s="28">
        <f>SUM(K13232:K13233)</f>
        <v>1.2599999999999998</v>
      </c>
    </row>
    <row r="13235" spans="1:11" ht="15" customHeight="1" x14ac:dyDescent="0.25">
      <c r="A13235" s="9"/>
      <c r="B13235" s="9"/>
      <c r="C13235" s="9"/>
      <c r="D13235" s="9"/>
      <c r="E13235" s="9"/>
      <c r="F13235" s="9"/>
      <c r="G13235" s="92" t="s">
        <v>3913</v>
      </c>
      <c r="H13235" s="92"/>
      <c r="I13235" s="92"/>
      <c r="J13235" s="92"/>
      <c r="K13235" s="29">
        <f>ROUND(SUM(K13234),2)</f>
        <v>1.26</v>
      </c>
    </row>
    <row r="13236" spans="1:11" ht="9.9499999999999993" customHeight="1" x14ac:dyDescent="0.25">
      <c r="A13236" s="9"/>
      <c r="B13236" s="9"/>
      <c r="C13236" s="9"/>
      <c r="D13236" s="9"/>
      <c r="E13236" s="9"/>
      <c r="F13236" s="9"/>
      <c r="G13236" s="100"/>
      <c r="H13236" s="100"/>
      <c r="I13236" s="100"/>
      <c r="J13236" s="100"/>
      <c r="K13236" s="100"/>
    </row>
    <row r="13237" spans="1:11" ht="20.100000000000001" customHeight="1" x14ac:dyDescent="0.25">
      <c r="A13237" s="99" t="s">
        <v>3135</v>
      </c>
      <c r="B13237" s="99"/>
      <c r="C13237" s="99"/>
      <c r="D13237" s="99"/>
      <c r="E13237" s="99"/>
      <c r="F13237" s="99"/>
      <c r="G13237" s="99"/>
      <c r="H13237" s="99"/>
      <c r="I13237" s="99"/>
      <c r="J13237" s="99"/>
      <c r="K13237" s="99"/>
    </row>
    <row r="13238" spans="1:11" ht="15" customHeight="1" x14ac:dyDescent="0.25">
      <c r="A13238" s="93" t="s">
        <v>3916</v>
      </c>
      <c r="B13238" s="93"/>
      <c r="C13238" s="93"/>
      <c r="D13238" s="94" t="s">
        <v>3</v>
      </c>
      <c r="E13238" s="94"/>
      <c r="F13238" s="23" t="s">
        <v>4</v>
      </c>
      <c r="G13238" s="94" t="s">
        <v>3894</v>
      </c>
      <c r="H13238" s="94"/>
      <c r="I13238" s="94" t="s">
        <v>3895</v>
      </c>
      <c r="J13238" s="94"/>
      <c r="K13238" s="23" t="s">
        <v>3896</v>
      </c>
    </row>
    <row r="13239" spans="1:11" ht="38.1" customHeight="1" x14ac:dyDescent="0.25">
      <c r="A13239" s="24" t="s">
        <v>3973</v>
      </c>
      <c r="B13239" s="95" t="s">
        <v>3974</v>
      </c>
      <c r="C13239" s="95"/>
      <c r="D13239" s="96" t="s">
        <v>20</v>
      </c>
      <c r="E13239" s="96"/>
      <c r="F13239" s="24" t="s">
        <v>3936</v>
      </c>
      <c r="G13239" s="97">
        <v>5.0000000000000001E-4</v>
      </c>
      <c r="H13239" s="97"/>
      <c r="I13239" s="98">
        <v>94.61</v>
      </c>
      <c r="J13239" s="98"/>
      <c r="K13239" s="27">
        <f>TRUNC(TRUNC(G13239,8)*I13239,2)</f>
        <v>0.04</v>
      </c>
    </row>
    <row r="13240" spans="1:11" ht="38.1" customHeight="1" x14ac:dyDescent="0.25">
      <c r="A13240" s="24" t="s">
        <v>3975</v>
      </c>
      <c r="B13240" s="95" t="s">
        <v>3976</v>
      </c>
      <c r="C13240" s="95"/>
      <c r="D13240" s="96" t="s">
        <v>20</v>
      </c>
      <c r="E13240" s="96"/>
      <c r="F13240" s="24" t="s">
        <v>30</v>
      </c>
      <c r="G13240" s="97">
        <v>1.1999999999999999E-3</v>
      </c>
      <c r="H13240" s="97"/>
      <c r="I13240" s="98">
        <v>370.94</v>
      </c>
      <c r="J13240" s="98"/>
      <c r="K13240" s="27">
        <f>TRUNC(TRUNC(G13240,8)*I13240,2)</f>
        <v>0.44</v>
      </c>
    </row>
    <row r="13241" spans="1:11" ht="18" customHeight="1" x14ac:dyDescent="0.25">
      <c r="A13241" s="9"/>
      <c r="B13241" s="9"/>
      <c r="C13241" s="9"/>
      <c r="D13241" s="9"/>
      <c r="E13241" s="9"/>
      <c r="F13241" s="9"/>
      <c r="G13241" s="91" t="s">
        <v>3919</v>
      </c>
      <c r="H13241" s="91"/>
      <c r="I13241" s="91"/>
      <c r="J13241" s="91"/>
      <c r="K13241" s="28">
        <f>SUM(K13239:K13240)</f>
        <v>0.48</v>
      </c>
    </row>
    <row r="13242" spans="1:11" ht="15" customHeight="1" x14ac:dyDescent="0.25">
      <c r="A13242" s="9"/>
      <c r="B13242" s="9"/>
      <c r="C13242" s="9"/>
      <c r="D13242" s="9"/>
      <c r="E13242" s="9"/>
      <c r="F13242" s="9"/>
      <c r="G13242" s="92" t="s">
        <v>3913</v>
      </c>
      <c r="H13242" s="92"/>
      <c r="I13242" s="92"/>
      <c r="J13242" s="92"/>
      <c r="K13242" s="29">
        <f>ROUND(SUM(K13241),2)</f>
        <v>0.48</v>
      </c>
    </row>
    <row r="13243" spans="1:11" ht="9.9499999999999993" customHeight="1" x14ac:dyDescent="0.25">
      <c r="A13243" s="9"/>
      <c r="B13243" s="9"/>
      <c r="C13243" s="9"/>
      <c r="D13243" s="9"/>
      <c r="E13243" s="9"/>
      <c r="F13243" s="9"/>
      <c r="G13243" s="100"/>
      <c r="H13243" s="100"/>
      <c r="I13243" s="100"/>
      <c r="J13243" s="100"/>
      <c r="K13243" s="100"/>
    </row>
    <row r="13244" spans="1:11" ht="20.100000000000001" customHeight="1" x14ac:dyDescent="0.25">
      <c r="A13244" s="99" t="s">
        <v>3136</v>
      </c>
      <c r="B13244" s="99"/>
      <c r="C13244" s="99"/>
      <c r="D13244" s="99"/>
      <c r="E13244" s="99"/>
      <c r="F13244" s="99"/>
      <c r="G13244" s="99"/>
      <c r="H13244" s="99"/>
      <c r="I13244" s="99"/>
      <c r="J13244" s="99"/>
      <c r="K13244" s="99"/>
    </row>
    <row r="13245" spans="1:11" ht="15" customHeight="1" x14ac:dyDescent="0.25">
      <c r="A13245" s="93" t="s">
        <v>3981</v>
      </c>
      <c r="B13245" s="93"/>
      <c r="C13245" s="93"/>
      <c r="D13245" s="94" t="s">
        <v>3</v>
      </c>
      <c r="E13245" s="94"/>
      <c r="F13245" s="23" t="s">
        <v>4</v>
      </c>
      <c r="G13245" s="94" t="s">
        <v>3894</v>
      </c>
      <c r="H13245" s="94"/>
      <c r="I13245" s="94" t="s">
        <v>3895</v>
      </c>
      <c r="J13245" s="94"/>
      <c r="K13245" s="23" t="s">
        <v>3896</v>
      </c>
    </row>
    <row r="13246" spans="1:11" ht="21" customHeight="1" x14ac:dyDescent="0.25">
      <c r="A13246" s="24" t="s">
        <v>70</v>
      </c>
      <c r="B13246" s="95" t="s">
        <v>3982</v>
      </c>
      <c r="C13246" s="95"/>
      <c r="D13246" s="96" t="s">
        <v>25</v>
      </c>
      <c r="E13246" s="96"/>
      <c r="F13246" s="24" t="s">
        <v>61</v>
      </c>
      <c r="G13246" s="97">
        <v>1</v>
      </c>
      <c r="H13246" s="97"/>
      <c r="I13246" s="98">
        <v>28.42</v>
      </c>
      <c r="J13246" s="98"/>
      <c r="K13246" s="27">
        <f>ROUND(ROUND(G13246,8)*I13246,2)</f>
        <v>28.42</v>
      </c>
    </row>
    <row r="13247" spans="1:11" ht="15" customHeight="1" x14ac:dyDescent="0.25">
      <c r="A13247" s="9"/>
      <c r="B13247" s="9"/>
      <c r="C13247" s="9"/>
      <c r="D13247" s="9"/>
      <c r="E13247" s="9"/>
      <c r="F13247" s="9"/>
      <c r="G13247" s="91" t="s">
        <v>3983</v>
      </c>
      <c r="H13247" s="91"/>
      <c r="I13247" s="91"/>
      <c r="J13247" s="91"/>
      <c r="K13247" s="28">
        <f>SUM(K13246:K13246)</f>
        <v>28.42</v>
      </c>
    </row>
    <row r="13248" spans="1:11" ht="15" customHeight="1" x14ac:dyDescent="0.25">
      <c r="A13248" s="9"/>
      <c r="B13248" s="9"/>
      <c r="C13248" s="9"/>
      <c r="D13248" s="9"/>
      <c r="E13248" s="9"/>
      <c r="F13248" s="9"/>
      <c r="G13248" s="92" t="s">
        <v>3913</v>
      </c>
      <c r="H13248" s="92"/>
      <c r="I13248" s="92"/>
      <c r="J13248" s="92"/>
      <c r="K13248" s="29">
        <f>ROUND(SUM(K13247),2)</f>
        <v>28.42</v>
      </c>
    </row>
    <row r="13249" spans="1:11" ht="9.9499999999999993" customHeight="1" x14ac:dyDescent="0.25">
      <c r="A13249" s="9"/>
      <c r="B13249" s="9"/>
      <c r="C13249" s="9"/>
      <c r="D13249" s="9"/>
      <c r="E13249" s="9"/>
      <c r="F13249" s="9"/>
      <c r="G13249" s="100"/>
      <c r="H13249" s="100"/>
      <c r="I13249" s="100"/>
      <c r="J13249" s="100"/>
      <c r="K13249" s="100"/>
    </row>
    <row r="13250" spans="1:11" ht="20.100000000000001" customHeight="1" x14ac:dyDescent="0.25">
      <c r="A13250" s="99" t="s">
        <v>3137</v>
      </c>
      <c r="B13250" s="99"/>
      <c r="C13250" s="99"/>
      <c r="D13250" s="99"/>
      <c r="E13250" s="99"/>
      <c r="F13250" s="99"/>
      <c r="G13250" s="99"/>
      <c r="H13250" s="99"/>
      <c r="I13250" s="99"/>
      <c r="J13250" s="99"/>
      <c r="K13250" s="99"/>
    </row>
    <row r="13251" spans="1:11" ht="15" customHeight="1" x14ac:dyDescent="0.25">
      <c r="A13251" s="93" t="s">
        <v>3916</v>
      </c>
      <c r="B13251" s="93"/>
      <c r="C13251" s="93"/>
      <c r="D13251" s="94" t="s">
        <v>3</v>
      </c>
      <c r="E13251" s="94"/>
      <c r="F13251" s="23" t="s">
        <v>4</v>
      </c>
      <c r="G13251" s="94" t="s">
        <v>3894</v>
      </c>
      <c r="H13251" s="94"/>
      <c r="I13251" s="94" t="s">
        <v>3895</v>
      </c>
      <c r="J13251" s="94"/>
      <c r="K13251" s="23" t="s">
        <v>3896</v>
      </c>
    </row>
    <row r="13252" spans="1:11" ht="38.1" customHeight="1" x14ac:dyDescent="0.25">
      <c r="A13252" s="24" t="s">
        <v>3973</v>
      </c>
      <c r="B13252" s="95" t="s">
        <v>3974</v>
      </c>
      <c r="C13252" s="95"/>
      <c r="D13252" s="96" t="s">
        <v>20</v>
      </c>
      <c r="E13252" s="96"/>
      <c r="F13252" s="24" t="s">
        <v>3936</v>
      </c>
      <c r="G13252" s="97">
        <v>1.2999999999999999E-3</v>
      </c>
      <c r="H13252" s="97"/>
      <c r="I13252" s="98">
        <v>94.61</v>
      </c>
      <c r="J13252" s="98"/>
      <c r="K13252" s="27">
        <f>TRUNC(TRUNC(G13252,8)*I13252,2)</f>
        <v>0.12</v>
      </c>
    </row>
    <row r="13253" spans="1:11" ht="38.1" customHeight="1" x14ac:dyDescent="0.25">
      <c r="A13253" s="24" t="s">
        <v>3975</v>
      </c>
      <c r="B13253" s="95" t="s">
        <v>3976</v>
      </c>
      <c r="C13253" s="95"/>
      <c r="D13253" s="96" t="s">
        <v>20</v>
      </c>
      <c r="E13253" s="96"/>
      <c r="F13253" s="24" t="s">
        <v>30</v>
      </c>
      <c r="G13253" s="97">
        <v>3.0999999999999999E-3</v>
      </c>
      <c r="H13253" s="97"/>
      <c r="I13253" s="98">
        <v>370.94</v>
      </c>
      <c r="J13253" s="98"/>
      <c r="K13253" s="27">
        <f>TRUNC(TRUNC(G13253,8)*I13253,2)</f>
        <v>1.1399999999999999</v>
      </c>
    </row>
    <row r="13254" spans="1:11" ht="18" customHeight="1" x14ac:dyDescent="0.25">
      <c r="A13254" s="9"/>
      <c r="B13254" s="9"/>
      <c r="C13254" s="9"/>
      <c r="D13254" s="9"/>
      <c r="E13254" s="9"/>
      <c r="F13254" s="9"/>
      <c r="G13254" s="91" t="s">
        <v>3919</v>
      </c>
      <c r="H13254" s="91"/>
      <c r="I13254" s="91"/>
      <c r="J13254" s="91"/>
      <c r="K13254" s="28">
        <f>SUM(K13252:K13253)</f>
        <v>1.2599999999999998</v>
      </c>
    </row>
    <row r="13255" spans="1:11" ht="15" customHeight="1" x14ac:dyDescent="0.25">
      <c r="A13255" s="9"/>
      <c r="B13255" s="9"/>
      <c r="C13255" s="9"/>
      <c r="D13255" s="9"/>
      <c r="E13255" s="9"/>
      <c r="F13255" s="9"/>
      <c r="G13255" s="92" t="s">
        <v>3913</v>
      </c>
      <c r="H13255" s="92"/>
      <c r="I13255" s="92"/>
      <c r="J13255" s="92"/>
      <c r="K13255" s="29">
        <f>ROUND(SUM(K13254),2)</f>
        <v>1.26</v>
      </c>
    </row>
    <row r="13256" spans="1:11" ht="9.9499999999999993" customHeight="1" x14ac:dyDescent="0.25">
      <c r="A13256" s="9"/>
      <c r="B13256" s="9"/>
      <c r="C13256" s="9"/>
      <c r="D13256" s="9"/>
      <c r="E13256" s="9"/>
      <c r="F13256" s="9"/>
      <c r="G13256" s="100"/>
      <c r="H13256" s="100"/>
      <c r="I13256" s="100"/>
      <c r="J13256" s="100"/>
      <c r="K13256" s="100"/>
    </row>
    <row r="13257" spans="1:11" ht="20.100000000000001" customHeight="1" x14ac:dyDescent="0.25">
      <c r="A13257" s="99" t="s">
        <v>3138</v>
      </c>
      <c r="B13257" s="99"/>
      <c r="C13257" s="99"/>
      <c r="D13257" s="99"/>
      <c r="E13257" s="99"/>
      <c r="F13257" s="99"/>
      <c r="G13257" s="99"/>
      <c r="H13257" s="99"/>
      <c r="I13257" s="99"/>
      <c r="J13257" s="99"/>
      <c r="K13257" s="99"/>
    </row>
    <row r="13258" spans="1:11" ht="12.95" customHeight="1" x14ac:dyDescent="0.25">
      <c r="A13258" s="107" t="s">
        <v>3984</v>
      </c>
      <c r="B13258" s="107"/>
      <c r="C13258" s="107"/>
      <c r="D13258" s="108" t="s">
        <v>3985</v>
      </c>
      <c r="E13258" s="87" t="s">
        <v>3986</v>
      </c>
      <c r="F13258" s="87"/>
      <c r="G13258" s="87" t="s">
        <v>3987</v>
      </c>
      <c r="H13258" s="87"/>
      <c r="I13258" s="87"/>
      <c r="J13258" s="87"/>
      <c r="K13258" s="87" t="s">
        <v>3988</v>
      </c>
    </row>
    <row r="13259" spans="1:11" ht="12" customHeight="1" x14ac:dyDescent="0.25">
      <c r="A13259" s="107"/>
      <c r="B13259" s="107"/>
      <c r="C13259" s="107"/>
      <c r="D13259" s="108"/>
      <c r="E13259" s="23" t="s">
        <v>3989</v>
      </c>
      <c r="F13259" s="23" t="s">
        <v>3990</v>
      </c>
      <c r="G13259" s="94" t="s">
        <v>3989</v>
      </c>
      <c r="H13259" s="94"/>
      <c r="I13259" s="94" t="s">
        <v>3990</v>
      </c>
      <c r="J13259" s="94"/>
      <c r="K13259" s="87"/>
    </row>
    <row r="13260" spans="1:11" ht="15" customHeight="1" x14ac:dyDescent="0.25">
      <c r="A13260" s="6" t="s">
        <v>3991</v>
      </c>
      <c r="B13260" s="104" t="s">
        <v>3992</v>
      </c>
      <c r="C13260" s="104"/>
      <c r="D13260" s="31">
        <v>1</v>
      </c>
      <c r="E13260" s="32">
        <v>0.34</v>
      </c>
      <c r="F13260" s="32">
        <v>0.66</v>
      </c>
      <c r="G13260" s="105">
        <v>355.46550000000002</v>
      </c>
      <c r="H13260" s="105"/>
      <c r="I13260" s="105">
        <v>95.872399999999999</v>
      </c>
      <c r="J13260" s="105"/>
      <c r="K13260" s="33">
        <f>ROUND(D13260*(ROUND(E13260*G13260,4)+ROUND(F13260*I13260,4)),4)</f>
        <v>184.13409999999999</v>
      </c>
    </row>
    <row r="13261" spans="1:11" ht="15" customHeight="1" x14ac:dyDescent="0.25">
      <c r="A13261" s="6" t="s">
        <v>3993</v>
      </c>
      <c r="B13261" s="104" t="s">
        <v>3994</v>
      </c>
      <c r="C13261" s="104"/>
      <c r="D13261" s="31">
        <v>1</v>
      </c>
      <c r="E13261" s="32">
        <v>1</v>
      </c>
      <c r="F13261" s="32">
        <v>0</v>
      </c>
      <c r="G13261" s="105">
        <v>365.3972</v>
      </c>
      <c r="H13261" s="105"/>
      <c r="I13261" s="105">
        <v>147.8879</v>
      </c>
      <c r="J13261" s="105"/>
      <c r="K13261" s="33">
        <f>ROUND(D13261*(ROUND(E13261*G13261,4)+ROUND(F13261*I13261,4)),4)</f>
        <v>365.3972</v>
      </c>
    </row>
    <row r="13262" spans="1:11" ht="15" customHeight="1" x14ac:dyDescent="0.25">
      <c r="A13262" s="6" t="s">
        <v>3995</v>
      </c>
      <c r="B13262" s="104" t="s">
        <v>3996</v>
      </c>
      <c r="C13262" s="104"/>
      <c r="D13262" s="31">
        <v>1</v>
      </c>
      <c r="E13262" s="32">
        <v>0.97</v>
      </c>
      <c r="F13262" s="32">
        <v>0.03</v>
      </c>
      <c r="G13262" s="105">
        <v>324.64210000000003</v>
      </c>
      <c r="H13262" s="105"/>
      <c r="I13262" s="105">
        <v>159.20740000000001</v>
      </c>
      <c r="J13262" s="105"/>
      <c r="K13262" s="33">
        <f>ROUND(D13262*(ROUND(E13262*G13262,4)+ROUND(F13262*I13262,4)),4)</f>
        <v>319.67899999999997</v>
      </c>
    </row>
    <row r="13263" spans="1:11" ht="15.95" customHeight="1" x14ac:dyDescent="0.25">
      <c r="A13263" s="6" t="s">
        <v>3997</v>
      </c>
      <c r="B13263" s="104" t="s">
        <v>3998</v>
      </c>
      <c r="C13263" s="104"/>
      <c r="D13263" s="31">
        <v>1</v>
      </c>
      <c r="E13263" s="32">
        <v>0.79</v>
      </c>
      <c r="F13263" s="32">
        <v>0.21</v>
      </c>
      <c r="G13263" s="105">
        <v>284.72230000000002</v>
      </c>
      <c r="H13263" s="105"/>
      <c r="I13263" s="105">
        <v>125.70480000000001</v>
      </c>
      <c r="J13263" s="105"/>
      <c r="K13263" s="33">
        <f>ROUND(D13263*(ROUND(E13263*G13263,4)+ROUND(F13263*I13263,4)),4)</f>
        <v>251.32859999999999</v>
      </c>
    </row>
    <row r="13264" spans="1:11" ht="15" customHeight="1" x14ac:dyDescent="0.25">
      <c r="A13264" s="1"/>
      <c r="B13264" s="1"/>
      <c r="C13264" s="1"/>
      <c r="D13264" s="1"/>
      <c r="E13264" s="1"/>
      <c r="F13264" s="1"/>
      <c r="G13264" s="85" t="s">
        <v>3999</v>
      </c>
      <c r="H13264" s="85"/>
      <c r="I13264" s="85"/>
      <c r="J13264" s="85"/>
      <c r="K13264" s="34">
        <f>SUM(K13259:K13263)</f>
        <v>1120.5389</v>
      </c>
    </row>
    <row r="13265" spans="1:11" ht="20.100000000000001" customHeight="1" x14ac:dyDescent="0.25">
      <c r="A13265" s="106" t="s">
        <v>4000</v>
      </c>
      <c r="B13265" s="106"/>
      <c r="C13265" s="106"/>
      <c r="D13265" s="106"/>
      <c r="E13265" s="106"/>
      <c r="F13265" s="2" t="s">
        <v>4</v>
      </c>
      <c r="G13265" s="87" t="s">
        <v>4001</v>
      </c>
      <c r="H13265" s="87"/>
      <c r="I13265" s="87" t="s">
        <v>4002</v>
      </c>
      <c r="J13265" s="87"/>
      <c r="K13265" s="2" t="s">
        <v>3988</v>
      </c>
    </row>
    <row r="13266" spans="1:11" ht="15" customHeight="1" x14ac:dyDescent="0.25">
      <c r="A13266" s="6" t="s">
        <v>4003</v>
      </c>
      <c r="B13266" s="101" t="s">
        <v>4004</v>
      </c>
      <c r="C13266" s="101"/>
      <c r="D13266" s="101"/>
      <c r="E13266" s="101"/>
      <c r="F13266" s="6" t="s">
        <v>3940</v>
      </c>
      <c r="G13266" s="114">
        <v>1</v>
      </c>
      <c r="H13266" s="114"/>
      <c r="I13266" s="115">
        <v>22.527200000000001</v>
      </c>
      <c r="J13266" s="115"/>
      <c r="K13266" s="35">
        <f>ROUND(ROUND(G13266,5)*I13266,4)</f>
        <v>22.527200000000001</v>
      </c>
    </row>
    <row r="13267" spans="1:11" ht="15" customHeight="1" x14ac:dyDescent="0.25">
      <c r="A13267" s="1"/>
      <c r="B13267" s="1"/>
      <c r="C13267" s="1"/>
      <c r="D13267" s="1"/>
      <c r="E13267" s="1"/>
      <c r="F13267" s="1"/>
      <c r="G13267" s="85" t="s">
        <v>4005</v>
      </c>
      <c r="H13267" s="85"/>
      <c r="I13267" s="85"/>
      <c r="J13267" s="85"/>
      <c r="K13267" s="36">
        <f>SUM(K13266:K13266)</f>
        <v>22.527200000000001</v>
      </c>
    </row>
    <row r="13268" spans="1:11" ht="15" customHeight="1" x14ac:dyDescent="0.25">
      <c r="A13268" s="9"/>
      <c r="B13268" s="9"/>
      <c r="C13268" s="9"/>
      <c r="D13268" s="9"/>
      <c r="E13268" s="9"/>
      <c r="F13268" s="9"/>
      <c r="G13268" s="92" t="s">
        <v>4006</v>
      </c>
      <c r="H13268" s="92"/>
      <c r="I13268" s="92"/>
      <c r="J13268" s="92"/>
      <c r="K13268" s="33">
        <f>SUM(K13264,K13267)</f>
        <v>1143.0661</v>
      </c>
    </row>
    <row r="13269" spans="1:11" ht="15" customHeight="1" x14ac:dyDescent="0.25">
      <c r="A13269" s="9"/>
      <c r="B13269" s="9"/>
      <c r="C13269" s="9"/>
      <c r="D13269" s="9"/>
      <c r="E13269" s="9"/>
      <c r="F13269" s="9"/>
      <c r="G13269" s="92" t="s">
        <v>4007</v>
      </c>
      <c r="H13269" s="92"/>
      <c r="I13269" s="92"/>
      <c r="J13269" s="92"/>
      <c r="K13269" s="37">
        <v>113.18</v>
      </c>
    </row>
    <row r="13270" spans="1:11" ht="15" customHeight="1" x14ac:dyDescent="0.25">
      <c r="A13270" s="9"/>
      <c r="B13270" s="9"/>
      <c r="C13270" s="9"/>
      <c r="D13270" s="9"/>
      <c r="E13270" s="9"/>
      <c r="F13270" s="9"/>
      <c r="G13270" s="92" t="s">
        <v>4008</v>
      </c>
      <c r="H13270" s="92"/>
      <c r="I13270" s="92"/>
      <c r="J13270" s="92"/>
      <c r="K13270" s="33">
        <f>ROUND(K13268/K13269,4)</f>
        <v>10.099500000000001</v>
      </c>
    </row>
    <row r="13271" spans="1:11" ht="15" customHeight="1" x14ac:dyDescent="0.25">
      <c r="A13271" s="9"/>
      <c r="B13271" s="9"/>
      <c r="C13271" s="9"/>
      <c r="D13271" s="9"/>
      <c r="E13271" s="9"/>
      <c r="F13271" s="9"/>
      <c r="G13271" s="92" t="s">
        <v>4009</v>
      </c>
      <c r="H13271" s="92"/>
      <c r="I13271" s="92"/>
      <c r="J13271" s="92"/>
      <c r="K13271" s="33">
        <f>ROUND(K13270*0.00746,4)</f>
        <v>7.5300000000000006E-2</v>
      </c>
    </row>
    <row r="13272" spans="1:11" ht="20.100000000000001" customHeight="1" x14ac:dyDescent="0.25">
      <c r="A13272" s="106" t="s">
        <v>4010</v>
      </c>
      <c r="B13272" s="106"/>
      <c r="C13272" s="106"/>
      <c r="D13272" s="106"/>
      <c r="E13272" s="106"/>
      <c r="F13272" s="2" t="s">
        <v>4</v>
      </c>
      <c r="G13272" s="87" t="s">
        <v>4001</v>
      </c>
      <c r="H13272" s="87"/>
      <c r="I13272" s="87" t="s">
        <v>3895</v>
      </c>
      <c r="J13272" s="87"/>
      <c r="K13272" s="2" t="s">
        <v>4011</v>
      </c>
    </row>
    <row r="13273" spans="1:11" ht="15" customHeight="1" x14ac:dyDescent="0.25">
      <c r="A13273" s="6" t="s">
        <v>4012</v>
      </c>
      <c r="B13273" s="104" t="s">
        <v>4013</v>
      </c>
      <c r="C13273" s="104"/>
      <c r="D13273" s="104"/>
      <c r="E13273" s="104"/>
      <c r="F13273" s="6" t="s">
        <v>77</v>
      </c>
      <c r="G13273" s="113">
        <v>1</v>
      </c>
      <c r="H13273" s="113"/>
      <c r="I13273" s="105">
        <v>195.03</v>
      </c>
      <c r="J13273" s="105"/>
      <c r="K13273" s="33">
        <f>ROUND(ROUND(G13273,5)*I13273,4)</f>
        <v>195.03</v>
      </c>
    </row>
    <row r="13274" spans="1:11" ht="15" customHeight="1" x14ac:dyDescent="0.25">
      <c r="A13274" s="1"/>
      <c r="B13274" s="1"/>
      <c r="C13274" s="1"/>
      <c r="D13274" s="1"/>
      <c r="E13274" s="1"/>
      <c r="F13274" s="1"/>
      <c r="G13274" s="85" t="s">
        <v>4014</v>
      </c>
      <c r="H13274" s="85"/>
      <c r="I13274" s="85"/>
      <c r="J13274" s="85"/>
      <c r="K13274" s="34">
        <f>SUM(K13273:K13273)</f>
        <v>195.03</v>
      </c>
    </row>
    <row r="13275" spans="1:11" ht="15" customHeight="1" x14ac:dyDescent="0.25">
      <c r="A13275" s="106" t="s">
        <v>4015</v>
      </c>
      <c r="B13275" s="106"/>
      <c r="C13275" s="106"/>
      <c r="D13275" s="23" t="s">
        <v>4016</v>
      </c>
      <c r="E13275" s="94" t="s">
        <v>4017</v>
      </c>
      <c r="F13275" s="94"/>
      <c r="G13275" s="94" t="s">
        <v>4001</v>
      </c>
      <c r="H13275" s="94"/>
      <c r="I13275" s="94" t="s">
        <v>3895</v>
      </c>
      <c r="J13275" s="94"/>
      <c r="K13275" s="23" t="s">
        <v>4011</v>
      </c>
    </row>
    <row r="13276" spans="1:11" ht="20.100000000000001" customHeight="1" x14ac:dyDescent="0.25">
      <c r="A13276" s="38" t="s">
        <v>4012</v>
      </c>
      <c r="B13276" s="109" t="s">
        <v>4018</v>
      </c>
      <c r="C13276" s="109"/>
      <c r="D13276" s="38" t="s">
        <v>4019</v>
      </c>
      <c r="E13276" s="110" t="s">
        <v>4020</v>
      </c>
      <c r="F13276" s="110"/>
      <c r="G13276" s="111">
        <v>2.2000000000000002</v>
      </c>
      <c r="H13276" s="111"/>
      <c r="I13276" s="112">
        <v>3.47</v>
      </c>
      <c r="J13276" s="112"/>
      <c r="K13276" s="41">
        <f>ROUND(ROUND(G13276,5)*I13276,4)</f>
        <v>7.6340000000000003</v>
      </c>
    </row>
    <row r="13277" spans="1:11" ht="15" customHeight="1" x14ac:dyDescent="0.25">
      <c r="A13277" s="1"/>
      <c r="B13277" s="1"/>
      <c r="C13277" s="1"/>
      <c r="D13277" s="1"/>
      <c r="E13277" s="1"/>
      <c r="F13277" s="1"/>
      <c r="G13277" s="85" t="s">
        <v>4021</v>
      </c>
      <c r="H13277" s="85"/>
      <c r="I13277" s="85"/>
      <c r="J13277" s="85"/>
      <c r="K13277" s="33">
        <f>SUM(K13276:K13276)</f>
        <v>7.6340000000000003</v>
      </c>
    </row>
    <row r="13278" spans="1:11" ht="12.95" customHeight="1" x14ac:dyDescent="0.25">
      <c r="A13278" s="106" t="s">
        <v>4022</v>
      </c>
      <c r="B13278" s="106"/>
      <c r="C13278" s="94" t="s">
        <v>4023</v>
      </c>
      <c r="D13278" s="94" t="s">
        <v>5</v>
      </c>
      <c r="E13278" s="94" t="s">
        <v>4024</v>
      </c>
      <c r="F13278" s="94"/>
      <c r="G13278" s="94" t="s">
        <v>4025</v>
      </c>
      <c r="H13278" s="94"/>
      <c r="I13278" s="94" t="s">
        <v>2086</v>
      </c>
      <c r="J13278" s="94"/>
      <c r="K13278" s="94" t="s">
        <v>4011</v>
      </c>
    </row>
    <row r="13279" spans="1:11" ht="12" customHeight="1" x14ac:dyDescent="0.25">
      <c r="A13279" s="106"/>
      <c r="B13279" s="106"/>
      <c r="C13279" s="94"/>
      <c r="D13279" s="94"/>
      <c r="E13279" s="23" t="s">
        <v>2092</v>
      </c>
      <c r="F13279" s="23" t="s">
        <v>4026</v>
      </c>
      <c r="G13279" s="23" t="s">
        <v>2092</v>
      </c>
      <c r="H13279" s="23" t="s">
        <v>4026</v>
      </c>
      <c r="I13279" s="23" t="s">
        <v>2092</v>
      </c>
      <c r="J13279" s="23" t="s">
        <v>4026</v>
      </c>
      <c r="K13279" s="94"/>
    </row>
    <row r="13280" spans="1:11" ht="27.95" customHeight="1" x14ac:dyDescent="0.25">
      <c r="A13280" s="38" t="s">
        <v>4012</v>
      </c>
      <c r="B13280" s="39" t="s">
        <v>4018</v>
      </c>
      <c r="C13280" s="38" t="s">
        <v>4027</v>
      </c>
      <c r="D13280" s="40">
        <v>2.2000000000000002</v>
      </c>
      <c r="E13280" s="42">
        <v>0</v>
      </c>
      <c r="F13280" s="43">
        <v>1.25</v>
      </c>
      <c r="G13280" s="42">
        <v>0</v>
      </c>
      <c r="H13280" s="43">
        <v>1</v>
      </c>
      <c r="I13280" s="42">
        <v>0</v>
      </c>
      <c r="J13280" s="43">
        <v>0.82</v>
      </c>
      <c r="K13280" s="41">
        <f>ROUND(D13280*(ROUND(E13280*F13280,4)+ROUND(G13280*H13280,4)+ROUND(I13280*J13280,4)),4)</f>
        <v>0</v>
      </c>
    </row>
    <row r="13281" spans="1:11" ht="15" customHeight="1" x14ac:dyDescent="0.25">
      <c r="A13281" s="1"/>
      <c r="B13281" s="1"/>
      <c r="C13281" s="1"/>
      <c r="D13281" s="1"/>
      <c r="E13281" s="1"/>
      <c r="F13281" s="1"/>
      <c r="G13281" s="85" t="s">
        <v>4028</v>
      </c>
      <c r="H13281" s="85"/>
      <c r="I13281" s="85"/>
      <c r="J13281" s="85"/>
      <c r="K13281" s="33">
        <f>SUM(K13279:K13280)</f>
        <v>0</v>
      </c>
    </row>
    <row r="13282" spans="1:11" ht="15" customHeight="1" x14ac:dyDescent="0.25">
      <c r="A13282" s="9"/>
      <c r="B13282" s="9"/>
      <c r="C13282" s="9"/>
      <c r="D13282" s="9"/>
      <c r="E13282" s="9"/>
      <c r="F13282" s="9"/>
      <c r="G13282" s="92" t="s">
        <v>4029</v>
      </c>
      <c r="H13282" s="92"/>
      <c r="I13282" s="92"/>
      <c r="J13282" s="92"/>
      <c r="K13282" s="33">
        <f>SUM(K13270,K13271,K13274,K13277,K13281)</f>
        <v>212.83879999999999</v>
      </c>
    </row>
    <row r="13283" spans="1:11" ht="15" customHeight="1" x14ac:dyDescent="0.25">
      <c r="A13283" s="9"/>
      <c r="B13283" s="9"/>
      <c r="C13283" s="9"/>
      <c r="D13283" s="9"/>
      <c r="E13283" s="9"/>
      <c r="F13283" s="9"/>
      <c r="G13283" s="92" t="s">
        <v>3913</v>
      </c>
      <c r="H13283" s="92"/>
      <c r="I13283" s="92"/>
      <c r="J13283" s="92"/>
      <c r="K13283" s="29">
        <f>ROUND(SUM(K13282),2)</f>
        <v>212.84</v>
      </c>
    </row>
    <row r="13284" spans="1:11" ht="9.9499999999999993" customHeight="1" x14ac:dyDescent="0.25">
      <c r="A13284" s="9"/>
      <c r="B13284" s="9"/>
      <c r="C13284" s="9"/>
      <c r="D13284" s="9"/>
      <c r="E13284" s="9"/>
      <c r="F13284" s="9"/>
      <c r="G13284" s="100"/>
      <c r="H13284" s="100"/>
      <c r="I13284" s="100"/>
      <c r="J13284" s="100"/>
      <c r="K13284" s="100"/>
    </row>
    <row r="13285" spans="1:11" ht="20.100000000000001" customHeight="1" x14ac:dyDescent="0.25">
      <c r="A13285" s="99" t="s">
        <v>3139</v>
      </c>
      <c r="B13285" s="99"/>
      <c r="C13285" s="99"/>
      <c r="D13285" s="99"/>
      <c r="E13285" s="99"/>
      <c r="F13285" s="99"/>
      <c r="G13285" s="99"/>
      <c r="H13285" s="99"/>
      <c r="I13285" s="99"/>
      <c r="J13285" s="99"/>
      <c r="K13285" s="99"/>
    </row>
    <row r="13286" spans="1:11" ht="15" customHeight="1" x14ac:dyDescent="0.25">
      <c r="A13286" s="93" t="s">
        <v>3916</v>
      </c>
      <c r="B13286" s="93"/>
      <c r="C13286" s="93"/>
      <c r="D13286" s="94" t="s">
        <v>3</v>
      </c>
      <c r="E13286" s="94"/>
      <c r="F13286" s="23" t="s">
        <v>4</v>
      </c>
      <c r="G13286" s="94" t="s">
        <v>3894</v>
      </c>
      <c r="H13286" s="94"/>
      <c r="I13286" s="94" t="s">
        <v>3895</v>
      </c>
      <c r="J13286" s="94"/>
      <c r="K13286" s="23" t="s">
        <v>3896</v>
      </c>
    </row>
    <row r="13287" spans="1:11" ht="45.95" customHeight="1" x14ac:dyDescent="0.25">
      <c r="A13287" s="24" t="s">
        <v>3934</v>
      </c>
      <c r="B13287" s="95" t="s">
        <v>3935</v>
      </c>
      <c r="C13287" s="95"/>
      <c r="D13287" s="96" t="s">
        <v>20</v>
      </c>
      <c r="E13287" s="96"/>
      <c r="F13287" s="24" t="s">
        <v>3936</v>
      </c>
      <c r="G13287" s="97">
        <v>2.5891999999999998E-3</v>
      </c>
      <c r="H13287" s="97"/>
      <c r="I13287" s="98">
        <v>76.52</v>
      </c>
      <c r="J13287" s="98"/>
      <c r="K13287" s="27">
        <f t="shared" ref="K13287:K13292" si="102">TRUNC(TRUNC(G13287,8)*I13287,2)</f>
        <v>0.19</v>
      </c>
    </row>
    <row r="13288" spans="1:11" ht="45.95" customHeight="1" x14ac:dyDescent="0.25">
      <c r="A13288" s="24" t="s">
        <v>28</v>
      </c>
      <c r="B13288" s="95" t="s">
        <v>29</v>
      </c>
      <c r="C13288" s="95"/>
      <c r="D13288" s="96" t="s">
        <v>20</v>
      </c>
      <c r="E13288" s="96"/>
      <c r="F13288" s="24" t="s">
        <v>30</v>
      </c>
      <c r="G13288" s="97">
        <v>1.0702000000000001E-3</v>
      </c>
      <c r="H13288" s="97"/>
      <c r="I13288" s="98">
        <v>322.67</v>
      </c>
      <c r="J13288" s="98"/>
      <c r="K13288" s="27">
        <f t="shared" si="102"/>
        <v>0.34</v>
      </c>
    </row>
    <row r="13289" spans="1:11" ht="29.1" customHeight="1" x14ac:dyDescent="0.25">
      <c r="A13289" s="24" t="s">
        <v>4030</v>
      </c>
      <c r="B13289" s="95" t="s">
        <v>4031</v>
      </c>
      <c r="C13289" s="95"/>
      <c r="D13289" s="96" t="s">
        <v>20</v>
      </c>
      <c r="E13289" s="96"/>
      <c r="F13289" s="24" t="s">
        <v>3936</v>
      </c>
      <c r="G13289" s="97">
        <v>3.3568999999999999E-3</v>
      </c>
      <c r="H13289" s="97"/>
      <c r="I13289" s="98">
        <v>105.44</v>
      </c>
      <c r="J13289" s="98"/>
      <c r="K13289" s="27">
        <f t="shared" si="102"/>
        <v>0.35</v>
      </c>
    </row>
    <row r="13290" spans="1:11" ht="29.1" customHeight="1" x14ac:dyDescent="0.25">
      <c r="A13290" s="24" t="s">
        <v>4032</v>
      </c>
      <c r="B13290" s="95" t="s">
        <v>4033</v>
      </c>
      <c r="C13290" s="95"/>
      <c r="D13290" s="96" t="s">
        <v>20</v>
      </c>
      <c r="E13290" s="96"/>
      <c r="F13290" s="24" t="s">
        <v>30</v>
      </c>
      <c r="G13290" s="97">
        <v>3.0249999999999998E-4</v>
      </c>
      <c r="H13290" s="97"/>
      <c r="I13290" s="98">
        <v>265.02</v>
      </c>
      <c r="J13290" s="98"/>
      <c r="K13290" s="27">
        <f t="shared" si="102"/>
        <v>0.08</v>
      </c>
    </row>
    <row r="13291" spans="1:11" ht="38.1" customHeight="1" x14ac:dyDescent="0.25">
      <c r="A13291" s="24" t="s">
        <v>4034</v>
      </c>
      <c r="B13291" s="95" t="s">
        <v>4035</v>
      </c>
      <c r="C13291" s="95"/>
      <c r="D13291" s="96" t="s">
        <v>20</v>
      </c>
      <c r="E13291" s="96"/>
      <c r="F13291" s="24" t="s">
        <v>3936</v>
      </c>
      <c r="G13291" s="97">
        <v>2.9082999999999999E-3</v>
      </c>
      <c r="H13291" s="97"/>
      <c r="I13291" s="98">
        <v>94.54</v>
      </c>
      <c r="J13291" s="98"/>
      <c r="K13291" s="27">
        <f t="shared" si="102"/>
        <v>0.27</v>
      </c>
    </row>
    <row r="13292" spans="1:11" ht="38.1" customHeight="1" x14ac:dyDescent="0.25">
      <c r="A13292" s="24" t="s">
        <v>4036</v>
      </c>
      <c r="B13292" s="95" t="s">
        <v>4037</v>
      </c>
      <c r="C13292" s="95"/>
      <c r="D13292" s="96" t="s">
        <v>20</v>
      </c>
      <c r="E13292" s="96"/>
      <c r="F13292" s="24" t="s">
        <v>30</v>
      </c>
      <c r="G13292" s="97">
        <v>7.5109999999999999E-4</v>
      </c>
      <c r="H13292" s="97"/>
      <c r="I13292" s="98">
        <v>225.43</v>
      </c>
      <c r="J13292" s="98"/>
      <c r="K13292" s="27">
        <f t="shared" si="102"/>
        <v>0.16</v>
      </c>
    </row>
    <row r="13293" spans="1:11" ht="18" customHeight="1" x14ac:dyDescent="0.25">
      <c r="A13293" s="9"/>
      <c r="B13293" s="9"/>
      <c r="C13293" s="9"/>
      <c r="D13293" s="9"/>
      <c r="E13293" s="9"/>
      <c r="F13293" s="9"/>
      <c r="G13293" s="91" t="s">
        <v>3919</v>
      </c>
      <c r="H13293" s="91"/>
      <c r="I13293" s="91"/>
      <c r="J13293" s="91"/>
      <c r="K13293" s="28">
        <f>SUM(K13287:K13292)</f>
        <v>1.39</v>
      </c>
    </row>
    <row r="13294" spans="1:11" ht="15" customHeight="1" x14ac:dyDescent="0.25">
      <c r="A13294" s="93" t="s">
        <v>3907</v>
      </c>
      <c r="B13294" s="93"/>
      <c r="C13294" s="93"/>
      <c r="D13294" s="94" t="s">
        <v>3</v>
      </c>
      <c r="E13294" s="94"/>
      <c r="F13294" s="23" t="s">
        <v>4</v>
      </c>
      <c r="G13294" s="94" t="s">
        <v>3894</v>
      </c>
      <c r="H13294" s="94"/>
      <c r="I13294" s="94" t="s">
        <v>3895</v>
      </c>
      <c r="J13294" s="94"/>
      <c r="K13294" s="23" t="s">
        <v>3896</v>
      </c>
    </row>
    <row r="13295" spans="1:11" ht="15" customHeight="1" x14ac:dyDescent="0.25">
      <c r="A13295" s="24" t="s">
        <v>3910</v>
      </c>
      <c r="B13295" s="95" t="s">
        <v>3911</v>
      </c>
      <c r="C13295" s="95"/>
      <c r="D13295" s="96" t="s">
        <v>20</v>
      </c>
      <c r="E13295" s="96"/>
      <c r="F13295" s="24" t="s">
        <v>2056</v>
      </c>
      <c r="G13295" s="97">
        <v>3.6592999999999999E-3</v>
      </c>
      <c r="H13295" s="97"/>
      <c r="I13295" s="98">
        <v>24.94</v>
      </c>
      <c r="J13295" s="98"/>
      <c r="K13295" s="27">
        <f>TRUNC(TRUNC(G13295,8)*I13295,2)</f>
        <v>0.09</v>
      </c>
    </row>
    <row r="13296" spans="1:11" ht="18" customHeight="1" x14ac:dyDescent="0.25">
      <c r="A13296" s="9"/>
      <c r="B13296" s="9"/>
      <c r="C13296" s="9"/>
      <c r="D13296" s="9"/>
      <c r="E13296" s="9"/>
      <c r="F13296" s="9"/>
      <c r="G13296" s="91" t="s">
        <v>3912</v>
      </c>
      <c r="H13296" s="91"/>
      <c r="I13296" s="91"/>
      <c r="J13296" s="91"/>
      <c r="K13296" s="28">
        <f>SUM(K13295:K13295)</f>
        <v>0.09</v>
      </c>
    </row>
    <row r="13297" spans="1:11" ht="15" customHeight="1" x14ac:dyDescent="0.25">
      <c r="A13297" s="9"/>
      <c r="B13297" s="9"/>
      <c r="C13297" s="9"/>
      <c r="D13297" s="9"/>
      <c r="E13297" s="9"/>
      <c r="F13297" s="9"/>
      <c r="G13297" s="92" t="s">
        <v>3913</v>
      </c>
      <c r="H13297" s="92"/>
      <c r="I13297" s="92"/>
      <c r="J13297" s="92"/>
      <c r="K13297" s="29">
        <f>ROUND(SUM(K13293,K13296),2)</f>
        <v>1.48</v>
      </c>
    </row>
    <row r="13298" spans="1:11" ht="9.9499999999999993" customHeight="1" x14ac:dyDescent="0.25">
      <c r="A13298" s="9"/>
      <c r="B13298" s="9"/>
      <c r="C13298" s="9"/>
      <c r="D13298" s="9"/>
      <c r="E13298" s="9"/>
      <c r="F13298" s="9"/>
      <c r="G13298" s="100"/>
      <c r="H13298" s="100"/>
      <c r="I13298" s="100"/>
      <c r="J13298" s="100"/>
      <c r="K13298" s="100"/>
    </row>
    <row r="13299" spans="1:11" ht="20.100000000000001" customHeight="1" x14ac:dyDescent="0.25">
      <c r="A13299" s="99" t="s">
        <v>3140</v>
      </c>
      <c r="B13299" s="99"/>
      <c r="C13299" s="99"/>
      <c r="D13299" s="99"/>
      <c r="E13299" s="99"/>
      <c r="F13299" s="99"/>
      <c r="G13299" s="99"/>
      <c r="H13299" s="99"/>
      <c r="I13299" s="99"/>
      <c r="J13299" s="99"/>
      <c r="K13299" s="99"/>
    </row>
    <row r="13300" spans="1:11" ht="15" customHeight="1" x14ac:dyDescent="0.25">
      <c r="A13300" s="93" t="s">
        <v>3893</v>
      </c>
      <c r="B13300" s="93"/>
      <c r="C13300" s="93"/>
      <c r="D13300" s="94" t="s">
        <v>3</v>
      </c>
      <c r="E13300" s="94"/>
      <c r="F13300" s="23" t="s">
        <v>4</v>
      </c>
      <c r="G13300" s="94" t="s">
        <v>3894</v>
      </c>
      <c r="H13300" s="94"/>
      <c r="I13300" s="94" t="s">
        <v>3895</v>
      </c>
      <c r="J13300" s="94"/>
      <c r="K13300" s="23" t="s">
        <v>3896</v>
      </c>
    </row>
    <row r="13301" spans="1:11" ht="21" customHeight="1" x14ac:dyDescent="0.25">
      <c r="A13301" s="24" t="s">
        <v>4038</v>
      </c>
      <c r="B13301" s="95" t="s">
        <v>4039</v>
      </c>
      <c r="C13301" s="95"/>
      <c r="D13301" s="96" t="s">
        <v>20</v>
      </c>
      <c r="E13301" s="96"/>
      <c r="F13301" s="24" t="s">
        <v>34</v>
      </c>
      <c r="G13301" s="97">
        <v>6.6E-3</v>
      </c>
      <c r="H13301" s="97"/>
      <c r="I13301" s="98">
        <v>210.23</v>
      </c>
      <c r="J13301" s="98"/>
      <c r="K13301" s="27">
        <f>TRUNC(TRUNC(G13301,8)*I13301,2)</f>
        <v>1.38</v>
      </c>
    </row>
    <row r="13302" spans="1:11" ht="21" customHeight="1" x14ac:dyDescent="0.25">
      <c r="A13302" s="24" t="s">
        <v>4040</v>
      </c>
      <c r="B13302" s="95" t="s">
        <v>4041</v>
      </c>
      <c r="C13302" s="95"/>
      <c r="D13302" s="96" t="s">
        <v>20</v>
      </c>
      <c r="E13302" s="96"/>
      <c r="F13302" s="24" t="s">
        <v>84</v>
      </c>
      <c r="G13302" s="97">
        <v>1.0049999999999999</v>
      </c>
      <c r="H13302" s="97"/>
      <c r="I13302" s="98">
        <v>32.369999999999997</v>
      </c>
      <c r="J13302" s="98"/>
      <c r="K13302" s="27">
        <f>TRUNC(TRUNC(G13302,8)*I13302,2)</f>
        <v>32.53</v>
      </c>
    </row>
    <row r="13303" spans="1:11" ht="15" customHeight="1" x14ac:dyDescent="0.25">
      <c r="A13303" s="9"/>
      <c r="B13303" s="9"/>
      <c r="C13303" s="9"/>
      <c r="D13303" s="9"/>
      <c r="E13303" s="9"/>
      <c r="F13303" s="9"/>
      <c r="G13303" s="91" t="s">
        <v>3906</v>
      </c>
      <c r="H13303" s="91"/>
      <c r="I13303" s="91"/>
      <c r="J13303" s="91"/>
      <c r="K13303" s="28">
        <f>SUM(K13301:K13302)</f>
        <v>33.910000000000004</v>
      </c>
    </row>
    <row r="13304" spans="1:11" ht="15" customHeight="1" x14ac:dyDescent="0.25">
      <c r="A13304" s="93" t="s">
        <v>3907</v>
      </c>
      <c r="B13304" s="93"/>
      <c r="C13304" s="93"/>
      <c r="D13304" s="94" t="s">
        <v>3</v>
      </c>
      <c r="E13304" s="94"/>
      <c r="F13304" s="23" t="s">
        <v>4</v>
      </c>
      <c r="G13304" s="94" t="s">
        <v>3894</v>
      </c>
      <c r="H13304" s="94"/>
      <c r="I13304" s="94" t="s">
        <v>3895</v>
      </c>
      <c r="J13304" s="94"/>
      <c r="K13304" s="23" t="s">
        <v>3896</v>
      </c>
    </row>
    <row r="13305" spans="1:11" ht="15" customHeight="1" x14ac:dyDescent="0.25">
      <c r="A13305" s="24" t="s">
        <v>3971</v>
      </c>
      <c r="B13305" s="95" t="s">
        <v>3972</v>
      </c>
      <c r="C13305" s="95"/>
      <c r="D13305" s="96" t="s">
        <v>20</v>
      </c>
      <c r="E13305" s="96"/>
      <c r="F13305" s="24" t="s">
        <v>2056</v>
      </c>
      <c r="G13305" s="97">
        <v>0.2296</v>
      </c>
      <c r="H13305" s="97"/>
      <c r="I13305" s="98">
        <v>32.69</v>
      </c>
      <c r="J13305" s="98"/>
      <c r="K13305" s="27">
        <f>TRUNC(TRUNC(G13305,8)*I13305,2)</f>
        <v>7.5</v>
      </c>
    </row>
    <row r="13306" spans="1:11" ht="15" customHeight="1" x14ac:dyDescent="0.25">
      <c r="A13306" s="24" t="s">
        <v>3910</v>
      </c>
      <c r="B13306" s="95" t="s">
        <v>3911</v>
      </c>
      <c r="C13306" s="95"/>
      <c r="D13306" s="96" t="s">
        <v>20</v>
      </c>
      <c r="E13306" s="96"/>
      <c r="F13306" s="24" t="s">
        <v>2056</v>
      </c>
      <c r="G13306" s="97">
        <v>0.2296</v>
      </c>
      <c r="H13306" s="97"/>
      <c r="I13306" s="98">
        <v>24.94</v>
      </c>
      <c r="J13306" s="98"/>
      <c r="K13306" s="27">
        <f>TRUNC(TRUNC(G13306,8)*I13306,2)</f>
        <v>5.72</v>
      </c>
    </row>
    <row r="13307" spans="1:11" ht="18" customHeight="1" x14ac:dyDescent="0.25">
      <c r="A13307" s="9"/>
      <c r="B13307" s="9"/>
      <c r="C13307" s="9"/>
      <c r="D13307" s="9"/>
      <c r="E13307" s="9"/>
      <c r="F13307" s="9"/>
      <c r="G13307" s="91" t="s">
        <v>3912</v>
      </c>
      <c r="H13307" s="91"/>
      <c r="I13307" s="91"/>
      <c r="J13307" s="91"/>
      <c r="K13307" s="28">
        <f>SUM(K13305:K13306)</f>
        <v>13.219999999999999</v>
      </c>
    </row>
    <row r="13308" spans="1:11" ht="15" customHeight="1" x14ac:dyDescent="0.25">
      <c r="A13308" s="93" t="s">
        <v>3922</v>
      </c>
      <c r="B13308" s="93"/>
      <c r="C13308" s="93"/>
      <c r="D13308" s="94" t="s">
        <v>3</v>
      </c>
      <c r="E13308" s="94"/>
      <c r="F13308" s="23" t="s">
        <v>4</v>
      </c>
      <c r="G13308" s="94" t="s">
        <v>3894</v>
      </c>
      <c r="H13308" s="94"/>
      <c r="I13308" s="94" t="s">
        <v>3895</v>
      </c>
      <c r="J13308" s="94"/>
      <c r="K13308" s="23" t="s">
        <v>3896</v>
      </c>
    </row>
    <row r="13309" spans="1:11" ht="21" customHeight="1" x14ac:dyDescent="0.25">
      <c r="A13309" s="24" t="s">
        <v>4042</v>
      </c>
      <c r="B13309" s="95" t="s">
        <v>4043</v>
      </c>
      <c r="C13309" s="95"/>
      <c r="D13309" s="96" t="s">
        <v>20</v>
      </c>
      <c r="E13309" s="96"/>
      <c r="F13309" s="24" t="s">
        <v>34</v>
      </c>
      <c r="G13309" s="97">
        <v>1.8E-3</v>
      </c>
      <c r="H13309" s="97"/>
      <c r="I13309" s="98">
        <v>767.08</v>
      </c>
      <c r="J13309" s="98"/>
      <c r="K13309" s="27">
        <f>TRUNC(TRUNC(G13309,8)*I13309,2)</f>
        <v>1.38</v>
      </c>
    </row>
    <row r="13310" spans="1:11" ht="15" customHeight="1" x14ac:dyDescent="0.25">
      <c r="A13310" s="9"/>
      <c r="B13310" s="9"/>
      <c r="C13310" s="9"/>
      <c r="D13310" s="9"/>
      <c r="E13310" s="9"/>
      <c r="F13310" s="9"/>
      <c r="G13310" s="91" t="s">
        <v>3933</v>
      </c>
      <c r="H13310" s="91"/>
      <c r="I13310" s="91"/>
      <c r="J13310" s="91"/>
      <c r="K13310" s="28">
        <f>SUM(K13309:K13309)</f>
        <v>1.38</v>
      </c>
    </row>
    <row r="13311" spans="1:11" ht="15" customHeight="1" x14ac:dyDescent="0.25">
      <c r="A13311" s="9"/>
      <c r="B13311" s="9"/>
      <c r="C13311" s="9"/>
      <c r="D13311" s="9"/>
      <c r="E13311" s="9"/>
      <c r="F13311" s="9"/>
      <c r="G13311" s="92" t="s">
        <v>3913</v>
      </c>
      <c r="H13311" s="92"/>
      <c r="I13311" s="92"/>
      <c r="J13311" s="92"/>
      <c r="K13311" s="29">
        <f>ROUND(SUM(K13303,K13307,K13310),2)</f>
        <v>48.51</v>
      </c>
    </row>
    <row r="13312" spans="1:11" ht="9.9499999999999993" customHeight="1" x14ac:dyDescent="0.25">
      <c r="A13312" s="9"/>
      <c r="B13312" s="9"/>
      <c r="C13312" s="9"/>
      <c r="D13312" s="9"/>
      <c r="E13312" s="9"/>
      <c r="F13312" s="9"/>
      <c r="G13312" s="100"/>
      <c r="H13312" s="100"/>
      <c r="I13312" s="100"/>
      <c r="J13312" s="100"/>
      <c r="K13312" s="100"/>
    </row>
    <row r="13313" spans="1:11" ht="20.100000000000001" customHeight="1" x14ac:dyDescent="0.25">
      <c r="A13313" s="99" t="s">
        <v>3141</v>
      </c>
      <c r="B13313" s="99"/>
      <c r="C13313" s="99"/>
      <c r="D13313" s="99"/>
      <c r="E13313" s="99"/>
      <c r="F13313" s="99"/>
      <c r="G13313" s="99"/>
      <c r="H13313" s="99"/>
      <c r="I13313" s="99"/>
      <c r="J13313" s="99"/>
      <c r="K13313" s="99"/>
    </row>
    <row r="13314" spans="1:11" ht="15" customHeight="1" x14ac:dyDescent="0.25">
      <c r="A13314" s="93" t="s">
        <v>3893</v>
      </c>
      <c r="B13314" s="93"/>
      <c r="C13314" s="93"/>
      <c r="D13314" s="94" t="s">
        <v>3</v>
      </c>
      <c r="E13314" s="94"/>
      <c r="F13314" s="23" t="s">
        <v>4</v>
      </c>
      <c r="G13314" s="94" t="s">
        <v>3894</v>
      </c>
      <c r="H13314" s="94"/>
      <c r="I13314" s="94" t="s">
        <v>3895</v>
      </c>
      <c r="J13314" s="94"/>
      <c r="K13314" s="23" t="s">
        <v>3896</v>
      </c>
    </row>
    <row r="13315" spans="1:11" ht="15" customHeight="1" x14ac:dyDescent="0.25">
      <c r="A13315" s="24" t="s">
        <v>4044</v>
      </c>
      <c r="B13315" s="95" t="s">
        <v>4045</v>
      </c>
      <c r="C13315" s="95"/>
      <c r="D13315" s="96" t="s">
        <v>20</v>
      </c>
      <c r="E13315" s="96"/>
      <c r="F13315" s="24" t="s">
        <v>3903</v>
      </c>
      <c r="G13315" s="97">
        <v>0.106</v>
      </c>
      <c r="H13315" s="97"/>
      <c r="I13315" s="98">
        <v>2.59</v>
      </c>
      <c r="J13315" s="98"/>
      <c r="K13315" s="27">
        <f>TRUNC(TRUNC(G13315,8)*I13315,2)</f>
        <v>0.27</v>
      </c>
    </row>
    <row r="13316" spans="1:11" ht="15" customHeight="1" x14ac:dyDescent="0.25">
      <c r="A13316" s="9"/>
      <c r="B13316" s="9"/>
      <c r="C13316" s="9"/>
      <c r="D13316" s="9"/>
      <c r="E13316" s="9"/>
      <c r="F13316" s="9"/>
      <c r="G13316" s="91" t="s">
        <v>3906</v>
      </c>
      <c r="H13316" s="91"/>
      <c r="I13316" s="91"/>
      <c r="J13316" s="91"/>
      <c r="K13316" s="28">
        <f>SUM(K13315:K13315)</f>
        <v>0.27</v>
      </c>
    </row>
    <row r="13317" spans="1:11" ht="15" customHeight="1" x14ac:dyDescent="0.25">
      <c r="A13317" s="93" t="s">
        <v>3907</v>
      </c>
      <c r="B13317" s="93"/>
      <c r="C13317" s="93"/>
      <c r="D13317" s="94" t="s">
        <v>3</v>
      </c>
      <c r="E13317" s="94"/>
      <c r="F13317" s="23" t="s">
        <v>4</v>
      </c>
      <c r="G13317" s="94" t="s">
        <v>3894</v>
      </c>
      <c r="H13317" s="94"/>
      <c r="I13317" s="94" t="s">
        <v>3895</v>
      </c>
      <c r="J13317" s="94"/>
      <c r="K13317" s="23" t="s">
        <v>3896</v>
      </c>
    </row>
    <row r="13318" spans="1:11" ht="15" customHeight="1" x14ac:dyDescent="0.25">
      <c r="A13318" s="24" t="s">
        <v>4046</v>
      </c>
      <c r="B13318" s="95" t="s">
        <v>4047</v>
      </c>
      <c r="C13318" s="95"/>
      <c r="D13318" s="96" t="s">
        <v>20</v>
      </c>
      <c r="E13318" s="96"/>
      <c r="F13318" s="24" t="s">
        <v>2056</v>
      </c>
      <c r="G13318" s="97">
        <v>3.6999999999999998E-2</v>
      </c>
      <c r="H13318" s="97"/>
      <c r="I13318" s="98">
        <v>34.35</v>
      </c>
      <c r="J13318" s="98"/>
      <c r="K13318" s="27">
        <f>TRUNC(TRUNC(G13318,8)*I13318,2)</f>
        <v>1.27</v>
      </c>
    </row>
    <row r="13319" spans="1:11" ht="15" customHeight="1" x14ac:dyDescent="0.25">
      <c r="A13319" s="24" t="s">
        <v>3910</v>
      </c>
      <c r="B13319" s="95" t="s">
        <v>3911</v>
      </c>
      <c r="C13319" s="95"/>
      <c r="D13319" s="96" t="s">
        <v>20</v>
      </c>
      <c r="E13319" s="96"/>
      <c r="F13319" s="24" t="s">
        <v>2056</v>
      </c>
      <c r="G13319" s="97">
        <v>1.6E-2</v>
      </c>
      <c r="H13319" s="97"/>
      <c r="I13319" s="98">
        <v>24.94</v>
      </c>
      <c r="J13319" s="98"/>
      <c r="K13319" s="27">
        <f>TRUNC(TRUNC(G13319,8)*I13319,2)</f>
        <v>0.39</v>
      </c>
    </row>
    <row r="13320" spans="1:11" ht="18" customHeight="1" x14ac:dyDescent="0.25">
      <c r="A13320" s="9"/>
      <c r="B13320" s="9"/>
      <c r="C13320" s="9"/>
      <c r="D13320" s="9"/>
      <c r="E13320" s="9"/>
      <c r="F13320" s="9"/>
      <c r="G13320" s="91" t="s">
        <v>3912</v>
      </c>
      <c r="H13320" s="91"/>
      <c r="I13320" s="91"/>
      <c r="J13320" s="91"/>
      <c r="K13320" s="28">
        <f>SUM(K13318:K13319)</f>
        <v>1.6600000000000001</v>
      </c>
    </row>
    <row r="13321" spans="1:11" ht="15" customHeight="1" x14ac:dyDescent="0.25">
      <c r="A13321" s="9"/>
      <c r="B13321" s="9"/>
      <c r="C13321" s="9"/>
      <c r="D13321" s="9"/>
      <c r="E13321" s="9"/>
      <c r="F13321" s="9"/>
      <c r="G13321" s="92" t="s">
        <v>3913</v>
      </c>
      <c r="H13321" s="92"/>
      <c r="I13321" s="92"/>
      <c r="J13321" s="92"/>
      <c r="K13321" s="29">
        <f>ROUND(SUM(K13316,K13320),2)</f>
        <v>1.93</v>
      </c>
    </row>
    <row r="13322" spans="1:11" ht="9.9499999999999993" customHeight="1" x14ac:dyDescent="0.25">
      <c r="A13322" s="9"/>
      <c r="B13322" s="9"/>
      <c r="C13322" s="9"/>
      <c r="D13322" s="9"/>
      <c r="E13322" s="9"/>
      <c r="F13322" s="9"/>
      <c r="G13322" s="100"/>
      <c r="H13322" s="100"/>
      <c r="I13322" s="100"/>
      <c r="J13322" s="100"/>
      <c r="K13322" s="100"/>
    </row>
    <row r="13323" spans="1:11" ht="20.100000000000001" customHeight="1" x14ac:dyDescent="0.25">
      <c r="A13323" s="99" t="s">
        <v>3142</v>
      </c>
      <c r="B13323" s="99"/>
      <c r="C13323" s="99"/>
      <c r="D13323" s="99"/>
      <c r="E13323" s="99"/>
      <c r="F13323" s="99"/>
      <c r="G13323" s="99"/>
      <c r="H13323" s="99"/>
      <c r="I13323" s="99"/>
      <c r="J13323" s="99"/>
      <c r="K13323" s="99"/>
    </row>
    <row r="13324" spans="1:11" ht="15" customHeight="1" x14ac:dyDescent="0.25">
      <c r="A13324" s="93" t="s">
        <v>3916</v>
      </c>
      <c r="B13324" s="93"/>
      <c r="C13324" s="93"/>
      <c r="D13324" s="94" t="s">
        <v>3</v>
      </c>
      <c r="E13324" s="94"/>
      <c r="F13324" s="23" t="s">
        <v>4</v>
      </c>
      <c r="G13324" s="94" t="s">
        <v>3894</v>
      </c>
      <c r="H13324" s="94"/>
      <c r="I13324" s="94" t="s">
        <v>3895</v>
      </c>
      <c r="J13324" s="94"/>
      <c r="K13324" s="23" t="s">
        <v>3896</v>
      </c>
    </row>
    <row r="13325" spans="1:11" ht="29.1" customHeight="1" x14ac:dyDescent="0.25">
      <c r="A13325" s="24" t="s">
        <v>3963</v>
      </c>
      <c r="B13325" s="95" t="s">
        <v>3964</v>
      </c>
      <c r="C13325" s="95"/>
      <c r="D13325" s="96" t="s">
        <v>20</v>
      </c>
      <c r="E13325" s="96"/>
      <c r="F13325" s="24" t="s">
        <v>3936</v>
      </c>
      <c r="G13325" s="97">
        <v>5.2258833999999998</v>
      </c>
      <c r="H13325" s="97"/>
      <c r="I13325" s="98">
        <v>8.9</v>
      </c>
      <c r="J13325" s="98"/>
      <c r="K13325" s="27">
        <f>TRUNC(TRUNC(G13325,8)*I13325,2)</f>
        <v>46.51</v>
      </c>
    </row>
    <row r="13326" spans="1:11" ht="29.1" customHeight="1" x14ac:dyDescent="0.25">
      <c r="A13326" s="24" t="s">
        <v>3965</v>
      </c>
      <c r="B13326" s="95" t="s">
        <v>3966</v>
      </c>
      <c r="C13326" s="95"/>
      <c r="D13326" s="96" t="s">
        <v>20</v>
      </c>
      <c r="E13326" s="96"/>
      <c r="F13326" s="24" t="s">
        <v>30</v>
      </c>
      <c r="G13326" s="97">
        <v>0.95392160000000004</v>
      </c>
      <c r="H13326" s="97"/>
      <c r="I13326" s="98">
        <v>32.76</v>
      </c>
      <c r="J13326" s="98"/>
      <c r="K13326" s="27">
        <f>TRUNC(TRUNC(G13326,8)*I13326,2)</f>
        <v>31.25</v>
      </c>
    </row>
    <row r="13327" spans="1:11" ht="21" customHeight="1" x14ac:dyDescent="0.25">
      <c r="A13327" s="24" t="s">
        <v>3967</v>
      </c>
      <c r="B13327" s="95" t="s">
        <v>3968</v>
      </c>
      <c r="C13327" s="95"/>
      <c r="D13327" s="96" t="s">
        <v>20</v>
      </c>
      <c r="E13327" s="96"/>
      <c r="F13327" s="24" t="s">
        <v>3936</v>
      </c>
      <c r="G13327" s="97">
        <v>5.2258833999999998</v>
      </c>
      <c r="H13327" s="97"/>
      <c r="I13327" s="98">
        <v>27.59</v>
      </c>
      <c r="J13327" s="98"/>
      <c r="K13327" s="27">
        <f>TRUNC(TRUNC(G13327,8)*I13327,2)</f>
        <v>144.18</v>
      </c>
    </row>
    <row r="13328" spans="1:11" ht="21" customHeight="1" x14ac:dyDescent="0.25">
      <c r="A13328" s="24" t="s">
        <v>3969</v>
      </c>
      <c r="B13328" s="95" t="s">
        <v>3970</v>
      </c>
      <c r="C13328" s="95"/>
      <c r="D13328" s="96" t="s">
        <v>20</v>
      </c>
      <c r="E13328" s="96"/>
      <c r="F13328" s="24" t="s">
        <v>30</v>
      </c>
      <c r="G13328" s="97">
        <v>0.95392160000000004</v>
      </c>
      <c r="H13328" s="97"/>
      <c r="I13328" s="98">
        <v>28.09</v>
      </c>
      <c r="J13328" s="98"/>
      <c r="K13328" s="27">
        <f>TRUNC(TRUNC(G13328,8)*I13328,2)</f>
        <v>26.79</v>
      </c>
    </row>
    <row r="13329" spans="1:11" ht="18" customHeight="1" x14ac:dyDescent="0.25">
      <c r="A13329" s="9"/>
      <c r="B13329" s="9"/>
      <c r="C13329" s="9"/>
      <c r="D13329" s="9"/>
      <c r="E13329" s="9"/>
      <c r="F13329" s="9"/>
      <c r="G13329" s="91" t="s">
        <v>3919</v>
      </c>
      <c r="H13329" s="91"/>
      <c r="I13329" s="91"/>
      <c r="J13329" s="91"/>
      <c r="K13329" s="28">
        <f>SUM(K13325:K13328)</f>
        <v>248.73</v>
      </c>
    </row>
    <row r="13330" spans="1:11" ht="15" customHeight="1" x14ac:dyDescent="0.25">
      <c r="A13330" s="93" t="s">
        <v>3893</v>
      </c>
      <c r="B13330" s="93"/>
      <c r="C13330" s="93"/>
      <c r="D13330" s="94" t="s">
        <v>3</v>
      </c>
      <c r="E13330" s="94"/>
      <c r="F13330" s="23" t="s">
        <v>4</v>
      </c>
      <c r="G13330" s="94" t="s">
        <v>3894</v>
      </c>
      <c r="H13330" s="94"/>
      <c r="I13330" s="94" t="s">
        <v>3895</v>
      </c>
      <c r="J13330" s="94"/>
      <c r="K13330" s="23" t="s">
        <v>3896</v>
      </c>
    </row>
    <row r="13331" spans="1:11" ht="21" customHeight="1" x14ac:dyDescent="0.25">
      <c r="A13331" s="24" t="s">
        <v>4048</v>
      </c>
      <c r="B13331" s="95" t="s">
        <v>4049</v>
      </c>
      <c r="C13331" s="95"/>
      <c r="D13331" s="96" t="s">
        <v>20</v>
      </c>
      <c r="E13331" s="96"/>
      <c r="F13331" s="24" t="s">
        <v>34</v>
      </c>
      <c r="G13331" s="97">
        <v>0.19980000000000001</v>
      </c>
      <c r="H13331" s="97"/>
      <c r="I13331" s="98">
        <v>206.17</v>
      </c>
      <c r="J13331" s="98"/>
      <c r="K13331" s="27">
        <f>TRUNC(TRUNC(G13331,8)*I13331,2)</f>
        <v>41.19</v>
      </c>
    </row>
    <row r="13332" spans="1:11" ht="15" customHeight="1" x14ac:dyDescent="0.25">
      <c r="A13332" s="24" t="s">
        <v>3955</v>
      </c>
      <c r="B13332" s="95" t="s">
        <v>3956</v>
      </c>
      <c r="C13332" s="95"/>
      <c r="D13332" s="96" t="s">
        <v>20</v>
      </c>
      <c r="E13332" s="96"/>
      <c r="F13332" s="24" t="s">
        <v>3903</v>
      </c>
      <c r="G13332" s="97">
        <v>3.6695999999999999E-2</v>
      </c>
      <c r="H13332" s="97"/>
      <c r="I13332" s="98">
        <v>19.37</v>
      </c>
      <c r="J13332" s="98"/>
      <c r="K13332" s="27">
        <f>TRUNC(TRUNC(G13332,8)*I13332,2)</f>
        <v>0.71</v>
      </c>
    </row>
    <row r="13333" spans="1:11" ht="21" customHeight="1" x14ac:dyDescent="0.25">
      <c r="A13333" s="24" t="s">
        <v>4050</v>
      </c>
      <c r="B13333" s="95" t="s">
        <v>4051</v>
      </c>
      <c r="C13333" s="95"/>
      <c r="D13333" s="96" t="s">
        <v>20</v>
      </c>
      <c r="E13333" s="96"/>
      <c r="F13333" s="24" t="s">
        <v>84</v>
      </c>
      <c r="G13333" s="97">
        <v>7.48</v>
      </c>
      <c r="H13333" s="97"/>
      <c r="I13333" s="98">
        <v>3.9</v>
      </c>
      <c r="J13333" s="98"/>
      <c r="K13333" s="27">
        <f>TRUNC(TRUNC(G13333,8)*I13333,2)</f>
        <v>29.17</v>
      </c>
    </row>
    <row r="13334" spans="1:11" ht="15" customHeight="1" x14ac:dyDescent="0.25">
      <c r="A13334" s="9"/>
      <c r="B13334" s="9"/>
      <c r="C13334" s="9"/>
      <c r="D13334" s="9"/>
      <c r="E13334" s="9"/>
      <c r="F13334" s="9"/>
      <c r="G13334" s="91" t="s">
        <v>3906</v>
      </c>
      <c r="H13334" s="91"/>
      <c r="I13334" s="91"/>
      <c r="J13334" s="91"/>
      <c r="K13334" s="28">
        <f>SUM(K13331:K13333)</f>
        <v>71.069999999999993</v>
      </c>
    </row>
    <row r="13335" spans="1:11" ht="15" customHeight="1" x14ac:dyDescent="0.25">
      <c r="A13335" s="93" t="s">
        <v>3907</v>
      </c>
      <c r="B13335" s="93"/>
      <c r="C13335" s="93"/>
      <c r="D13335" s="94" t="s">
        <v>3</v>
      </c>
      <c r="E13335" s="94"/>
      <c r="F13335" s="23" t="s">
        <v>4</v>
      </c>
      <c r="G13335" s="94" t="s">
        <v>3894</v>
      </c>
      <c r="H13335" s="94"/>
      <c r="I13335" s="94" t="s">
        <v>3895</v>
      </c>
      <c r="J13335" s="94"/>
      <c r="K13335" s="23" t="s">
        <v>3896</v>
      </c>
    </row>
    <row r="13336" spans="1:11" ht="15" customHeight="1" x14ac:dyDescent="0.25">
      <c r="A13336" s="24" t="s">
        <v>3971</v>
      </c>
      <c r="B13336" s="95" t="s">
        <v>3972</v>
      </c>
      <c r="C13336" s="95"/>
      <c r="D13336" s="96" t="s">
        <v>20</v>
      </c>
      <c r="E13336" s="96"/>
      <c r="F13336" s="24" t="s">
        <v>2056</v>
      </c>
      <c r="G13336" s="97">
        <v>2.3251949999999999</v>
      </c>
      <c r="H13336" s="97"/>
      <c r="I13336" s="98">
        <v>32.69</v>
      </c>
      <c r="J13336" s="98"/>
      <c r="K13336" s="27">
        <f>TRUNC(TRUNC(G13336,8)*I13336,2)</f>
        <v>76.010000000000005</v>
      </c>
    </row>
    <row r="13337" spans="1:11" ht="15" customHeight="1" x14ac:dyDescent="0.25">
      <c r="A13337" s="24" t="s">
        <v>3910</v>
      </c>
      <c r="B13337" s="95" t="s">
        <v>3911</v>
      </c>
      <c r="C13337" s="95"/>
      <c r="D13337" s="96" t="s">
        <v>20</v>
      </c>
      <c r="E13337" s="96"/>
      <c r="F13337" s="24" t="s">
        <v>2056</v>
      </c>
      <c r="G13337" s="97">
        <v>17.010999999999999</v>
      </c>
      <c r="H13337" s="97"/>
      <c r="I13337" s="98">
        <v>24.94</v>
      </c>
      <c r="J13337" s="98"/>
      <c r="K13337" s="27">
        <f>TRUNC(TRUNC(G13337,8)*I13337,2)</f>
        <v>424.25</v>
      </c>
    </row>
    <row r="13338" spans="1:11" ht="18" customHeight="1" x14ac:dyDescent="0.25">
      <c r="A13338" s="9"/>
      <c r="B13338" s="9"/>
      <c r="C13338" s="9"/>
      <c r="D13338" s="9"/>
      <c r="E13338" s="9"/>
      <c r="F13338" s="9"/>
      <c r="G13338" s="91" t="s">
        <v>3912</v>
      </c>
      <c r="H13338" s="91"/>
      <c r="I13338" s="91"/>
      <c r="J13338" s="91"/>
      <c r="K13338" s="28">
        <f>SUM(K13336:K13337)</f>
        <v>500.26</v>
      </c>
    </row>
    <row r="13339" spans="1:11" ht="15" customHeight="1" x14ac:dyDescent="0.25">
      <c r="A13339" s="93" t="s">
        <v>3922</v>
      </c>
      <c r="B13339" s="93"/>
      <c r="C13339" s="93"/>
      <c r="D13339" s="94" t="s">
        <v>3</v>
      </c>
      <c r="E13339" s="94"/>
      <c r="F13339" s="23" t="s">
        <v>4</v>
      </c>
      <c r="G13339" s="94" t="s">
        <v>3894</v>
      </c>
      <c r="H13339" s="94"/>
      <c r="I13339" s="94" t="s">
        <v>3895</v>
      </c>
      <c r="J13339" s="94"/>
      <c r="K13339" s="23" t="s">
        <v>3896</v>
      </c>
    </row>
    <row r="13340" spans="1:11" ht="29.1" customHeight="1" x14ac:dyDescent="0.25">
      <c r="A13340" s="24" t="s">
        <v>4052</v>
      </c>
      <c r="B13340" s="95" t="s">
        <v>4053</v>
      </c>
      <c r="C13340" s="95"/>
      <c r="D13340" s="96" t="s">
        <v>20</v>
      </c>
      <c r="E13340" s="96"/>
      <c r="F13340" s="24" t="s">
        <v>34</v>
      </c>
      <c r="G13340" s="97">
        <v>0.66502459999999997</v>
      </c>
      <c r="H13340" s="97"/>
      <c r="I13340" s="98">
        <v>619.19000000000005</v>
      </c>
      <c r="J13340" s="98"/>
      <c r="K13340" s="27">
        <f>TRUNC(TRUNC(G13340,8)*I13340,2)</f>
        <v>411.77</v>
      </c>
    </row>
    <row r="13341" spans="1:11" ht="21" customHeight="1" x14ac:dyDescent="0.25">
      <c r="A13341" s="24" t="s">
        <v>95</v>
      </c>
      <c r="B13341" s="95" t="s">
        <v>96</v>
      </c>
      <c r="C13341" s="95"/>
      <c r="D13341" s="96" t="s">
        <v>20</v>
      </c>
      <c r="E13341" s="96"/>
      <c r="F13341" s="24" t="s">
        <v>16</v>
      </c>
      <c r="G13341" s="97">
        <v>0.48</v>
      </c>
      <c r="H13341" s="97"/>
      <c r="I13341" s="98">
        <v>176.85</v>
      </c>
      <c r="J13341" s="98"/>
      <c r="K13341" s="27">
        <f>TRUNC(TRUNC(G13341,8)*I13341,2)</f>
        <v>84.88</v>
      </c>
    </row>
    <row r="13342" spans="1:11" ht="15" customHeight="1" x14ac:dyDescent="0.25">
      <c r="A13342" s="9"/>
      <c r="B13342" s="9"/>
      <c r="C13342" s="9"/>
      <c r="D13342" s="9"/>
      <c r="E13342" s="9"/>
      <c r="F13342" s="9"/>
      <c r="G13342" s="91" t="s">
        <v>3933</v>
      </c>
      <c r="H13342" s="91"/>
      <c r="I13342" s="91"/>
      <c r="J13342" s="91"/>
      <c r="K13342" s="28">
        <f>SUM(K13340:K13341)</f>
        <v>496.65</v>
      </c>
    </row>
    <row r="13343" spans="1:11" ht="15" customHeight="1" x14ac:dyDescent="0.25">
      <c r="A13343" s="9"/>
      <c r="B13343" s="9"/>
      <c r="C13343" s="9"/>
      <c r="D13343" s="9"/>
      <c r="E13343" s="9"/>
      <c r="F13343" s="9"/>
      <c r="G13343" s="92" t="s">
        <v>3913</v>
      </c>
      <c r="H13343" s="92"/>
      <c r="I13343" s="92"/>
      <c r="J13343" s="92"/>
      <c r="K13343" s="29">
        <f>ROUND(SUM(K13329,K13334,K13338,K13342),2)</f>
        <v>1316.71</v>
      </c>
    </row>
    <row r="13344" spans="1:11" ht="9.9499999999999993" customHeight="1" x14ac:dyDescent="0.25">
      <c r="A13344" s="9"/>
      <c r="B13344" s="9"/>
      <c r="C13344" s="9"/>
      <c r="D13344" s="9"/>
      <c r="E13344" s="9"/>
      <c r="F13344" s="9"/>
      <c r="G13344" s="100"/>
      <c r="H13344" s="100"/>
      <c r="I13344" s="100"/>
      <c r="J13344" s="100"/>
      <c r="K13344" s="100"/>
    </row>
    <row r="13345" spans="1:11" ht="20.100000000000001" customHeight="1" x14ac:dyDescent="0.25">
      <c r="A13345" s="99" t="s">
        <v>3143</v>
      </c>
      <c r="B13345" s="99"/>
      <c r="C13345" s="99"/>
      <c r="D13345" s="99"/>
      <c r="E13345" s="99"/>
      <c r="F13345" s="99"/>
      <c r="G13345" s="99"/>
      <c r="H13345" s="99"/>
      <c r="I13345" s="99"/>
      <c r="J13345" s="99"/>
      <c r="K13345" s="99"/>
    </row>
    <row r="13346" spans="1:11" ht="15" customHeight="1" x14ac:dyDescent="0.25">
      <c r="A13346" s="93" t="s">
        <v>3893</v>
      </c>
      <c r="B13346" s="93"/>
      <c r="C13346" s="93"/>
      <c r="D13346" s="94" t="s">
        <v>3</v>
      </c>
      <c r="E13346" s="94"/>
      <c r="F13346" s="23" t="s">
        <v>4</v>
      </c>
      <c r="G13346" s="94" t="s">
        <v>3894</v>
      </c>
      <c r="H13346" s="94"/>
      <c r="I13346" s="94" t="s">
        <v>3895</v>
      </c>
      <c r="J13346" s="94"/>
      <c r="K13346" s="23" t="s">
        <v>3896</v>
      </c>
    </row>
    <row r="13347" spans="1:11" ht="29.1" customHeight="1" x14ac:dyDescent="0.25">
      <c r="A13347" s="24" t="s">
        <v>4054</v>
      </c>
      <c r="B13347" s="95" t="s">
        <v>4055</v>
      </c>
      <c r="C13347" s="95"/>
      <c r="D13347" s="96" t="s">
        <v>20</v>
      </c>
      <c r="E13347" s="96"/>
      <c r="F13347" s="24" t="s">
        <v>34</v>
      </c>
      <c r="G13347" s="97">
        <v>0.18468999999999999</v>
      </c>
      <c r="H13347" s="97"/>
      <c r="I13347" s="98">
        <v>517.16999999999996</v>
      </c>
      <c r="J13347" s="98"/>
      <c r="K13347" s="27">
        <f t="shared" ref="K13347:K13352" si="103">ROUND(ROUND(G13347,8)*I13347,2)</f>
        <v>95.52</v>
      </c>
    </row>
    <row r="13348" spans="1:11" ht="21" customHeight="1" x14ac:dyDescent="0.25">
      <c r="A13348" s="24" t="s">
        <v>4056</v>
      </c>
      <c r="B13348" s="95" t="s">
        <v>4057</v>
      </c>
      <c r="C13348" s="95"/>
      <c r="D13348" s="96" t="s">
        <v>20</v>
      </c>
      <c r="E13348" s="96"/>
      <c r="F13348" s="24" t="s">
        <v>2057</v>
      </c>
      <c r="G13348" s="97">
        <v>3.1900000000000001E-3</v>
      </c>
      <c r="H13348" s="97"/>
      <c r="I13348" s="98">
        <v>8.98</v>
      </c>
      <c r="J13348" s="98"/>
      <c r="K13348" s="27">
        <f t="shared" si="103"/>
        <v>0.03</v>
      </c>
    </row>
    <row r="13349" spans="1:11" ht="15" customHeight="1" x14ac:dyDescent="0.25">
      <c r="A13349" s="24" t="s">
        <v>3955</v>
      </c>
      <c r="B13349" s="95" t="s">
        <v>3956</v>
      </c>
      <c r="C13349" s="95"/>
      <c r="D13349" s="96" t="s">
        <v>20</v>
      </c>
      <c r="E13349" s="96"/>
      <c r="F13349" s="24" t="s">
        <v>3903</v>
      </c>
      <c r="G13349" s="97">
        <v>4.4999999999999998E-2</v>
      </c>
      <c r="H13349" s="97"/>
      <c r="I13349" s="98">
        <v>19.37</v>
      </c>
      <c r="J13349" s="98"/>
      <c r="K13349" s="27">
        <f t="shared" si="103"/>
        <v>0.87</v>
      </c>
    </row>
    <row r="13350" spans="1:11" ht="21" customHeight="1" x14ac:dyDescent="0.25">
      <c r="A13350" s="24" t="s">
        <v>4050</v>
      </c>
      <c r="B13350" s="95" t="s">
        <v>4051</v>
      </c>
      <c r="C13350" s="95"/>
      <c r="D13350" s="96" t="s">
        <v>20</v>
      </c>
      <c r="E13350" s="96"/>
      <c r="F13350" s="24" t="s">
        <v>84</v>
      </c>
      <c r="G13350" s="97">
        <v>0.46875</v>
      </c>
      <c r="H13350" s="97"/>
      <c r="I13350" s="98">
        <v>3.9</v>
      </c>
      <c r="J13350" s="98"/>
      <c r="K13350" s="27">
        <f t="shared" si="103"/>
        <v>1.83</v>
      </c>
    </row>
    <row r="13351" spans="1:11" ht="21" customHeight="1" x14ac:dyDescent="0.25">
      <c r="A13351" s="24" t="s">
        <v>4058</v>
      </c>
      <c r="B13351" s="95" t="s">
        <v>4059</v>
      </c>
      <c r="C13351" s="95"/>
      <c r="D13351" s="96" t="s">
        <v>20</v>
      </c>
      <c r="E13351" s="96"/>
      <c r="F13351" s="24" t="s">
        <v>84</v>
      </c>
      <c r="G13351" s="97">
        <v>0.375</v>
      </c>
      <c r="H13351" s="97"/>
      <c r="I13351" s="98">
        <v>2.69</v>
      </c>
      <c r="J13351" s="98"/>
      <c r="K13351" s="27">
        <f t="shared" si="103"/>
        <v>1.01</v>
      </c>
    </row>
    <row r="13352" spans="1:11" ht="29.1" customHeight="1" x14ac:dyDescent="0.25">
      <c r="A13352" s="24" t="s">
        <v>4060</v>
      </c>
      <c r="B13352" s="95" t="s">
        <v>4061</v>
      </c>
      <c r="C13352" s="95"/>
      <c r="D13352" s="96" t="s">
        <v>20</v>
      </c>
      <c r="E13352" s="96"/>
      <c r="F13352" s="24" t="s">
        <v>16</v>
      </c>
      <c r="G13352" s="97">
        <v>1.07</v>
      </c>
      <c r="H13352" s="97"/>
      <c r="I13352" s="98">
        <v>23.81</v>
      </c>
      <c r="J13352" s="98"/>
      <c r="K13352" s="27">
        <f t="shared" si="103"/>
        <v>25.48</v>
      </c>
    </row>
    <row r="13353" spans="1:11" ht="15" customHeight="1" x14ac:dyDescent="0.25">
      <c r="A13353" s="9"/>
      <c r="B13353" s="9"/>
      <c r="C13353" s="9"/>
      <c r="D13353" s="9"/>
      <c r="E13353" s="9"/>
      <c r="F13353" s="9"/>
      <c r="G13353" s="91" t="s">
        <v>3906</v>
      </c>
      <c r="H13353" s="91"/>
      <c r="I13353" s="91"/>
      <c r="J13353" s="91"/>
      <c r="K13353" s="28">
        <f>SUM(K13347:K13352)</f>
        <v>124.74000000000001</v>
      </c>
    </row>
    <row r="13354" spans="1:11" ht="15" customHeight="1" x14ac:dyDescent="0.25">
      <c r="A13354" s="93" t="s">
        <v>3907</v>
      </c>
      <c r="B13354" s="93"/>
      <c r="C13354" s="93"/>
      <c r="D13354" s="94" t="s">
        <v>3</v>
      </c>
      <c r="E13354" s="94"/>
      <c r="F13354" s="23" t="s">
        <v>4</v>
      </c>
      <c r="G13354" s="94" t="s">
        <v>3894</v>
      </c>
      <c r="H13354" s="94"/>
      <c r="I13354" s="94" t="s">
        <v>3895</v>
      </c>
      <c r="J13354" s="94"/>
      <c r="K13354" s="23" t="s">
        <v>3896</v>
      </c>
    </row>
    <row r="13355" spans="1:11" ht="21" customHeight="1" x14ac:dyDescent="0.25">
      <c r="A13355" s="24" t="s">
        <v>3908</v>
      </c>
      <c r="B13355" s="95" t="s">
        <v>3909</v>
      </c>
      <c r="C13355" s="95"/>
      <c r="D13355" s="96" t="s">
        <v>20</v>
      </c>
      <c r="E13355" s="96"/>
      <c r="F13355" s="24" t="s">
        <v>2056</v>
      </c>
      <c r="G13355" s="97">
        <v>0.13009999999999999</v>
      </c>
      <c r="H13355" s="97"/>
      <c r="I13355" s="98">
        <v>32.24</v>
      </c>
      <c r="J13355" s="98"/>
      <c r="K13355" s="27">
        <f>ROUND(ROUND(G13355,8)*I13355,2)</f>
        <v>4.1900000000000004</v>
      </c>
    </row>
    <row r="13356" spans="1:11" ht="15" customHeight="1" x14ac:dyDescent="0.25">
      <c r="A13356" s="24" t="s">
        <v>3971</v>
      </c>
      <c r="B13356" s="95" t="s">
        <v>3972</v>
      </c>
      <c r="C13356" s="95"/>
      <c r="D13356" s="96" t="s">
        <v>20</v>
      </c>
      <c r="E13356" s="96"/>
      <c r="F13356" s="24" t="s">
        <v>2056</v>
      </c>
      <c r="G13356" s="97">
        <v>8.7400000000000005E-2</v>
      </c>
      <c r="H13356" s="97"/>
      <c r="I13356" s="98">
        <v>32.69</v>
      </c>
      <c r="J13356" s="98"/>
      <c r="K13356" s="27">
        <f>ROUND(ROUND(G13356,8)*I13356,2)</f>
        <v>2.86</v>
      </c>
    </row>
    <row r="13357" spans="1:11" ht="15" customHeight="1" x14ac:dyDescent="0.25">
      <c r="A13357" s="24" t="s">
        <v>3910</v>
      </c>
      <c r="B13357" s="95" t="s">
        <v>3911</v>
      </c>
      <c r="C13357" s="95"/>
      <c r="D13357" s="96" t="s">
        <v>20</v>
      </c>
      <c r="E13357" s="96"/>
      <c r="F13357" s="24" t="s">
        <v>2056</v>
      </c>
      <c r="G13357" s="97">
        <v>0.21759999999999999</v>
      </c>
      <c r="H13357" s="97"/>
      <c r="I13357" s="98">
        <v>24.94</v>
      </c>
      <c r="J13357" s="98"/>
      <c r="K13357" s="27">
        <f>ROUND(ROUND(G13357,8)*I13357,2)</f>
        <v>5.43</v>
      </c>
    </row>
    <row r="13358" spans="1:11" ht="18" customHeight="1" x14ac:dyDescent="0.25">
      <c r="A13358" s="9"/>
      <c r="B13358" s="9"/>
      <c r="C13358" s="9"/>
      <c r="D13358" s="9"/>
      <c r="E13358" s="9"/>
      <c r="F13358" s="9"/>
      <c r="G13358" s="91" t="s">
        <v>3912</v>
      </c>
      <c r="H13358" s="91"/>
      <c r="I13358" s="91"/>
      <c r="J13358" s="91"/>
      <c r="K13358" s="28">
        <f>SUM(K13355:K13357)</f>
        <v>12.48</v>
      </c>
    </row>
    <row r="13359" spans="1:11" ht="15" customHeight="1" x14ac:dyDescent="0.25">
      <c r="A13359" s="93" t="s">
        <v>3922</v>
      </c>
      <c r="B13359" s="93"/>
      <c r="C13359" s="93"/>
      <c r="D13359" s="94" t="s">
        <v>3</v>
      </c>
      <c r="E13359" s="94"/>
      <c r="F13359" s="23" t="s">
        <v>4</v>
      </c>
      <c r="G13359" s="94" t="s">
        <v>3894</v>
      </c>
      <c r="H13359" s="94"/>
      <c r="I13359" s="94" t="s">
        <v>3895</v>
      </c>
      <c r="J13359" s="94"/>
      <c r="K13359" s="23" t="s">
        <v>3896</v>
      </c>
    </row>
    <row r="13360" spans="1:11" ht="29.1" customHeight="1" x14ac:dyDescent="0.25">
      <c r="A13360" s="24" t="s">
        <v>4062</v>
      </c>
      <c r="B13360" s="95" t="s">
        <v>4063</v>
      </c>
      <c r="C13360" s="95"/>
      <c r="D13360" s="96" t="s">
        <v>20</v>
      </c>
      <c r="E13360" s="96"/>
      <c r="F13360" s="24" t="s">
        <v>3903</v>
      </c>
      <c r="G13360" s="97">
        <v>1.23E-2</v>
      </c>
      <c r="H13360" s="97"/>
      <c r="I13360" s="98">
        <v>23.44</v>
      </c>
      <c r="J13360" s="98"/>
      <c r="K13360" s="27">
        <f>ROUND(ROUND(G13360,8)*I13360,2)</f>
        <v>0.28999999999999998</v>
      </c>
    </row>
    <row r="13361" spans="1:11" ht="21" customHeight="1" x14ac:dyDescent="0.25">
      <c r="A13361" s="24" t="s">
        <v>4064</v>
      </c>
      <c r="B13361" s="95" t="s">
        <v>4065</v>
      </c>
      <c r="C13361" s="95"/>
      <c r="D13361" s="96" t="s">
        <v>4066</v>
      </c>
      <c r="E13361" s="96"/>
      <c r="F13361" s="24" t="s">
        <v>26</v>
      </c>
      <c r="G13361" s="97">
        <v>4</v>
      </c>
      <c r="H13361" s="97"/>
      <c r="I13361" s="98">
        <v>5.76</v>
      </c>
      <c r="J13361" s="98"/>
      <c r="K13361" s="27">
        <f>ROUND(ROUND(G13361,8)*I13361,2)</f>
        <v>23.04</v>
      </c>
    </row>
    <row r="13362" spans="1:11" ht="15" customHeight="1" x14ac:dyDescent="0.25">
      <c r="A13362" s="9"/>
      <c r="B13362" s="9"/>
      <c r="C13362" s="9"/>
      <c r="D13362" s="9"/>
      <c r="E13362" s="9"/>
      <c r="F13362" s="9"/>
      <c r="G13362" s="91" t="s">
        <v>3933</v>
      </c>
      <c r="H13362" s="91"/>
      <c r="I13362" s="91"/>
      <c r="J13362" s="91"/>
      <c r="K13362" s="28">
        <f>SUM(K13360:K13361)</f>
        <v>23.33</v>
      </c>
    </row>
    <row r="13363" spans="1:11" ht="15" customHeight="1" x14ac:dyDescent="0.25">
      <c r="A13363" s="9"/>
      <c r="B13363" s="9"/>
      <c r="C13363" s="9"/>
      <c r="D13363" s="9"/>
      <c r="E13363" s="9"/>
      <c r="F13363" s="9"/>
      <c r="G13363" s="92" t="s">
        <v>3913</v>
      </c>
      <c r="H13363" s="92"/>
      <c r="I13363" s="92"/>
      <c r="J13363" s="92"/>
      <c r="K13363" s="29">
        <f>ROUND(SUM(K13353,K13358,K13362),2)</f>
        <v>160.55000000000001</v>
      </c>
    </row>
    <row r="13364" spans="1:11" ht="9.9499999999999993" customHeight="1" x14ac:dyDescent="0.25">
      <c r="A13364" s="9"/>
      <c r="B13364" s="9"/>
      <c r="C13364" s="9"/>
      <c r="D13364" s="9"/>
      <c r="E13364" s="9"/>
      <c r="F13364" s="9"/>
      <c r="G13364" s="100"/>
      <c r="H13364" s="100"/>
      <c r="I13364" s="100"/>
      <c r="J13364" s="100"/>
      <c r="K13364" s="100"/>
    </row>
    <row r="13365" spans="1:11" ht="20.100000000000001" customHeight="1" x14ac:dyDescent="0.25">
      <c r="A13365" s="99" t="s">
        <v>3144</v>
      </c>
      <c r="B13365" s="99"/>
      <c r="C13365" s="99"/>
      <c r="D13365" s="99"/>
      <c r="E13365" s="99"/>
      <c r="F13365" s="99"/>
      <c r="G13365" s="99"/>
      <c r="H13365" s="99"/>
      <c r="I13365" s="99"/>
      <c r="J13365" s="99"/>
      <c r="K13365" s="99"/>
    </row>
    <row r="13366" spans="1:11" ht="15" customHeight="1" x14ac:dyDescent="0.25">
      <c r="A13366" s="93" t="s">
        <v>3893</v>
      </c>
      <c r="B13366" s="93"/>
      <c r="C13366" s="93"/>
      <c r="D13366" s="94" t="s">
        <v>3</v>
      </c>
      <c r="E13366" s="94"/>
      <c r="F13366" s="23" t="s">
        <v>4</v>
      </c>
      <c r="G13366" s="94" t="s">
        <v>3894</v>
      </c>
      <c r="H13366" s="94"/>
      <c r="I13366" s="94" t="s">
        <v>3895</v>
      </c>
      <c r="J13366" s="94"/>
      <c r="K13366" s="23" t="s">
        <v>3896</v>
      </c>
    </row>
    <row r="13367" spans="1:11" ht="45.95" customHeight="1" x14ac:dyDescent="0.25">
      <c r="A13367" s="24" t="s">
        <v>4073</v>
      </c>
      <c r="B13367" s="95" t="s">
        <v>4074</v>
      </c>
      <c r="C13367" s="95"/>
      <c r="D13367" s="96" t="s">
        <v>20</v>
      </c>
      <c r="E13367" s="96"/>
      <c r="F13367" s="24" t="s">
        <v>26</v>
      </c>
      <c r="G13367" s="97">
        <v>1</v>
      </c>
      <c r="H13367" s="97"/>
      <c r="I13367" s="98">
        <v>1235.9100000000001</v>
      </c>
      <c r="J13367" s="98"/>
      <c r="K13367" s="27">
        <f>TRUNC(TRUNC(G13367,8)*I13367,2)</f>
        <v>1235.9100000000001</v>
      </c>
    </row>
    <row r="13368" spans="1:11" ht="21" customHeight="1" x14ac:dyDescent="0.25">
      <c r="A13368" s="24" t="s">
        <v>4075</v>
      </c>
      <c r="B13368" s="95" t="s">
        <v>4076</v>
      </c>
      <c r="C13368" s="95"/>
      <c r="D13368" s="96" t="s">
        <v>20</v>
      </c>
      <c r="E13368" s="96"/>
      <c r="F13368" s="24" t="s">
        <v>34</v>
      </c>
      <c r="G13368" s="97">
        <v>1.1999999999999999E-3</v>
      </c>
      <c r="H13368" s="97"/>
      <c r="I13368" s="98">
        <v>205.09</v>
      </c>
      <c r="J13368" s="98"/>
      <c r="K13368" s="27">
        <f>TRUNC(TRUNC(G13368,8)*I13368,2)</f>
        <v>0.24</v>
      </c>
    </row>
    <row r="13369" spans="1:11" ht="15" customHeight="1" x14ac:dyDescent="0.25">
      <c r="A13369" s="9"/>
      <c r="B13369" s="9"/>
      <c r="C13369" s="9"/>
      <c r="D13369" s="9"/>
      <c r="E13369" s="9"/>
      <c r="F13369" s="9"/>
      <c r="G13369" s="91" t="s">
        <v>3906</v>
      </c>
      <c r="H13369" s="91"/>
      <c r="I13369" s="91"/>
      <c r="J13369" s="91"/>
      <c r="K13369" s="28">
        <f>SUM(K13367:K13368)</f>
        <v>1236.1500000000001</v>
      </c>
    </row>
    <row r="13370" spans="1:11" ht="15" customHeight="1" x14ac:dyDescent="0.25">
      <c r="A13370" s="93" t="s">
        <v>3907</v>
      </c>
      <c r="B13370" s="93"/>
      <c r="C13370" s="93"/>
      <c r="D13370" s="94" t="s">
        <v>3</v>
      </c>
      <c r="E13370" s="94"/>
      <c r="F13370" s="23" t="s">
        <v>4</v>
      </c>
      <c r="G13370" s="94" t="s">
        <v>3894</v>
      </c>
      <c r="H13370" s="94"/>
      <c r="I13370" s="94" t="s">
        <v>3895</v>
      </c>
      <c r="J13370" s="94"/>
      <c r="K13370" s="23" t="s">
        <v>3896</v>
      </c>
    </row>
    <row r="13371" spans="1:11" ht="15" customHeight="1" x14ac:dyDescent="0.25">
      <c r="A13371" s="24" t="s">
        <v>3971</v>
      </c>
      <c r="B13371" s="95" t="s">
        <v>3972</v>
      </c>
      <c r="C13371" s="95"/>
      <c r="D13371" s="96" t="s">
        <v>20</v>
      </c>
      <c r="E13371" s="96"/>
      <c r="F13371" s="24" t="s">
        <v>2056</v>
      </c>
      <c r="G13371" s="97">
        <v>0.86809999999999998</v>
      </c>
      <c r="H13371" s="97"/>
      <c r="I13371" s="98">
        <v>32.69</v>
      </c>
      <c r="J13371" s="98"/>
      <c r="K13371" s="27">
        <f>TRUNC(TRUNC(G13371,8)*I13371,2)</f>
        <v>28.37</v>
      </c>
    </row>
    <row r="13372" spans="1:11" ht="15" customHeight="1" x14ac:dyDescent="0.25">
      <c r="A13372" s="24" t="s">
        <v>3910</v>
      </c>
      <c r="B13372" s="95" t="s">
        <v>3911</v>
      </c>
      <c r="C13372" s="95"/>
      <c r="D13372" s="96" t="s">
        <v>20</v>
      </c>
      <c r="E13372" s="96"/>
      <c r="F13372" s="24" t="s">
        <v>2056</v>
      </c>
      <c r="G13372" s="97">
        <v>0.57869999999999999</v>
      </c>
      <c r="H13372" s="97"/>
      <c r="I13372" s="98">
        <v>24.94</v>
      </c>
      <c r="J13372" s="98"/>
      <c r="K13372" s="27">
        <f>TRUNC(TRUNC(G13372,8)*I13372,2)</f>
        <v>14.43</v>
      </c>
    </row>
    <row r="13373" spans="1:11" ht="18" customHeight="1" x14ac:dyDescent="0.25">
      <c r="A13373" s="9"/>
      <c r="B13373" s="9"/>
      <c r="C13373" s="9"/>
      <c r="D13373" s="9"/>
      <c r="E13373" s="9"/>
      <c r="F13373" s="9"/>
      <c r="G13373" s="91" t="s">
        <v>3912</v>
      </c>
      <c r="H13373" s="91"/>
      <c r="I13373" s="91"/>
      <c r="J13373" s="91"/>
      <c r="K13373" s="28">
        <f>SUM(K13371:K13372)</f>
        <v>42.8</v>
      </c>
    </row>
    <row r="13374" spans="1:11" ht="15" customHeight="1" x14ac:dyDescent="0.25">
      <c r="A13374" s="93" t="s">
        <v>3922</v>
      </c>
      <c r="B13374" s="93"/>
      <c r="C13374" s="93"/>
      <c r="D13374" s="94" t="s">
        <v>3</v>
      </c>
      <c r="E13374" s="94"/>
      <c r="F13374" s="23" t="s">
        <v>4</v>
      </c>
      <c r="G13374" s="94" t="s">
        <v>3894</v>
      </c>
      <c r="H13374" s="94"/>
      <c r="I13374" s="94" t="s">
        <v>3895</v>
      </c>
      <c r="J13374" s="94"/>
      <c r="K13374" s="23" t="s">
        <v>3896</v>
      </c>
    </row>
    <row r="13375" spans="1:11" ht="29.1" customHeight="1" x14ac:dyDescent="0.25">
      <c r="A13375" s="24" t="s">
        <v>4077</v>
      </c>
      <c r="B13375" s="95" t="s">
        <v>4078</v>
      </c>
      <c r="C13375" s="95"/>
      <c r="D13375" s="96" t="s">
        <v>20</v>
      </c>
      <c r="E13375" s="96"/>
      <c r="F13375" s="24" t="s">
        <v>34</v>
      </c>
      <c r="G13375" s="97">
        <v>2.2200000000000001E-2</v>
      </c>
      <c r="H13375" s="97"/>
      <c r="I13375" s="98">
        <v>924.6</v>
      </c>
      <c r="J13375" s="98"/>
      <c r="K13375" s="27">
        <f>TRUNC(TRUNC(G13375,8)*I13375,2)</f>
        <v>20.52</v>
      </c>
    </row>
    <row r="13376" spans="1:11" ht="15" customHeight="1" x14ac:dyDescent="0.25">
      <c r="A13376" s="9"/>
      <c r="B13376" s="9"/>
      <c r="C13376" s="9"/>
      <c r="D13376" s="9"/>
      <c r="E13376" s="9"/>
      <c r="F13376" s="9"/>
      <c r="G13376" s="91" t="s">
        <v>3933</v>
      </c>
      <c r="H13376" s="91"/>
      <c r="I13376" s="91"/>
      <c r="J13376" s="91"/>
      <c r="K13376" s="28">
        <f>SUM(K13375:K13375)</f>
        <v>20.52</v>
      </c>
    </row>
    <row r="13377" spans="1:11" ht="15" customHeight="1" x14ac:dyDescent="0.25">
      <c r="A13377" s="9"/>
      <c r="B13377" s="9"/>
      <c r="C13377" s="9"/>
      <c r="D13377" s="9"/>
      <c r="E13377" s="9"/>
      <c r="F13377" s="9"/>
      <c r="G13377" s="92" t="s">
        <v>3913</v>
      </c>
      <c r="H13377" s="92"/>
      <c r="I13377" s="92"/>
      <c r="J13377" s="92"/>
      <c r="K13377" s="29">
        <f>ROUND(SUM(K13369,K13373,K13376),2)</f>
        <v>1299.47</v>
      </c>
    </row>
    <row r="13378" spans="1:11" ht="9.9499999999999993" customHeight="1" x14ac:dyDescent="0.25">
      <c r="A13378" s="9"/>
      <c r="B13378" s="9"/>
      <c r="C13378" s="9"/>
      <c r="D13378" s="9"/>
      <c r="E13378" s="9"/>
      <c r="F13378" s="9"/>
      <c r="G13378" s="100"/>
      <c r="H13378" s="100"/>
      <c r="I13378" s="100"/>
      <c r="J13378" s="100"/>
      <c r="K13378" s="100"/>
    </row>
    <row r="13379" spans="1:11" ht="20.100000000000001" customHeight="1" x14ac:dyDescent="0.25">
      <c r="A13379" s="99" t="s">
        <v>3145</v>
      </c>
      <c r="B13379" s="99"/>
      <c r="C13379" s="99"/>
      <c r="D13379" s="99"/>
      <c r="E13379" s="99"/>
      <c r="F13379" s="99"/>
      <c r="G13379" s="99"/>
      <c r="H13379" s="99"/>
      <c r="I13379" s="99"/>
      <c r="J13379" s="99"/>
      <c r="K13379" s="99"/>
    </row>
    <row r="13380" spans="1:11" ht="15" customHeight="1" x14ac:dyDescent="0.25">
      <c r="A13380" s="93" t="s">
        <v>3893</v>
      </c>
      <c r="B13380" s="93"/>
      <c r="C13380" s="93"/>
      <c r="D13380" s="94" t="s">
        <v>3</v>
      </c>
      <c r="E13380" s="94"/>
      <c r="F13380" s="23" t="s">
        <v>4</v>
      </c>
      <c r="G13380" s="94" t="s">
        <v>3894</v>
      </c>
      <c r="H13380" s="94"/>
      <c r="I13380" s="94" t="s">
        <v>3895</v>
      </c>
      <c r="J13380" s="94"/>
      <c r="K13380" s="23" t="s">
        <v>3896</v>
      </c>
    </row>
    <row r="13381" spans="1:11" ht="15" customHeight="1" x14ac:dyDescent="0.25">
      <c r="A13381" s="24" t="s">
        <v>4067</v>
      </c>
      <c r="B13381" s="95" t="s">
        <v>4068</v>
      </c>
      <c r="C13381" s="95"/>
      <c r="D13381" s="96" t="s">
        <v>20</v>
      </c>
      <c r="E13381" s="96"/>
      <c r="F13381" s="24" t="s">
        <v>3903</v>
      </c>
      <c r="G13381" s="97">
        <v>8.6199999999999992</v>
      </c>
      <c r="H13381" s="97"/>
      <c r="I13381" s="98">
        <v>1.1299999999999999</v>
      </c>
      <c r="J13381" s="98"/>
      <c r="K13381" s="27">
        <f>TRUNC(TRUNC(G13381,8)*I13381,2)</f>
        <v>9.74</v>
      </c>
    </row>
    <row r="13382" spans="1:11" ht="29.1" customHeight="1" x14ac:dyDescent="0.25">
      <c r="A13382" s="24" t="s">
        <v>4069</v>
      </c>
      <c r="B13382" s="95" t="s">
        <v>4070</v>
      </c>
      <c r="C13382" s="95"/>
      <c r="D13382" s="96" t="s">
        <v>20</v>
      </c>
      <c r="E13382" s="96"/>
      <c r="F13382" s="24" t="s">
        <v>26</v>
      </c>
      <c r="G13382" s="97">
        <v>6.4375</v>
      </c>
      <c r="H13382" s="97"/>
      <c r="I13382" s="98">
        <v>17.63</v>
      </c>
      <c r="J13382" s="98"/>
      <c r="K13382" s="27">
        <f>TRUNC(TRUNC(G13382,8)*I13382,2)</f>
        <v>113.49</v>
      </c>
    </row>
    <row r="13383" spans="1:11" ht="15" customHeight="1" x14ac:dyDescent="0.25">
      <c r="A13383" s="24" t="s">
        <v>4071</v>
      </c>
      <c r="B13383" s="95" t="s">
        <v>4072</v>
      </c>
      <c r="C13383" s="95"/>
      <c r="D13383" s="96" t="s">
        <v>20</v>
      </c>
      <c r="E13383" s="96"/>
      <c r="F13383" s="24" t="s">
        <v>3903</v>
      </c>
      <c r="G13383" s="97">
        <v>0.24</v>
      </c>
      <c r="H13383" s="97"/>
      <c r="I13383" s="98">
        <v>3.58</v>
      </c>
      <c r="J13383" s="98"/>
      <c r="K13383" s="27">
        <f>TRUNC(TRUNC(G13383,8)*I13383,2)</f>
        <v>0.85</v>
      </c>
    </row>
    <row r="13384" spans="1:11" ht="15" customHeight="1" x14ac:dyDescent="0.25">
      <c r="A13384" s="9"/>
      <c r="B13384" s="9"/>
      <c r="C13384" s="9"/>
      <c r="D13384" s="9"/>
      <c r="E13384" s="9"/>
      <c r="F13384" s="9"/>
      <c r="G13384" s="91" t="s">
        <v>3906</v>
      </c>
      <c r="H13384" s="91"/>
      <c r="I13384" s="91"/>
      <c r="J13384" s="91"/>
      <c r="K13384" s="28">
        <f>SUM(K13381:K13383)</f>
        <v>124.07999999999998</v>
      </c>
    </row>
    <row r="13385" spans="1:11" ht="15" customHeight="1" x14ac:dyDescent="0.25">
      <c r="A13385" s="93" t="s">
        <v>3907</v>
      </c>
      <c r="B13385" s="93"/>
      <c r="C13385" s="93"/>
      <c r="D13385" s="94" t="s">
        <v>3</v>
      </c>
      <c r="E13385" s="94"/>
      <c r="F13385" s="23" t="s">
        <v>4</v>
      </c>
      <c r="G13385" s="94" t="s">
        <v>3894</v>
      </c>
      <c r="H13385" s="94"/>
      <c r="I13385" s="94" t="s">
        <v>3895</v>
      </c>
      <c r="J13385" s="94"/>
      <c r="K13385" s="23" t="s">
        <v>3896</v>
      </c>
    </row>
    <row r="13386" spans="1:11" ht="15" customHeight="1" x14ac:dyDescent="0.25">
      <c r="A13386" s="24" t="s">
        <v>3971</v>
      </c>
      <c r="B13386" s="95" t="s">
        <v>3972</v>
      </c>
      <c r="C13386" s="95"/>
      <c r="D13386" s="96" t="s">
        <v>20</v>
      </c>
      <c r="E13386" s="96"/>
      <c r="F13386" s="24" t="s">
        <v>2056</v>
      </c>
      <c r="G13386" s="97">
        <v>0.63900000000000001</v>
      </c>
      <c r="H13386" s="97"/>
      <c r="I13386" s="98">
        <v>32.69</v>
      </c>
      <c r="J13386" s="98"/>
      <c r="K13386" s="27">
        <f>TRUNC(TRUNC(G13386,8)*I13386,2)</f>
        <v>20.88</v>
      </c>
    </row>
    <row r="13387" spans="1:11" ht="15" customHeight="1" x14ac:dyDescent="0.25">
      <c r="A13387" s="24" t="s">
        <v>3910</v>
      </c>
      <c r="B13387" s="95" t="s">
        <v>3911</v>
      </c>
      <c r="C13387" s="95"/>
      <c r="D13387" s="96" t="s">
        <v>20</v>
      </c>
      <c r="E13387" s="96"/>
      <c r="F13387" s="24" t="s">
        <v>2056</v>
      </c>
      <c r="G13387" s="97">
        <v>1.2789999999999999</v>
      </c>
      <c r="H13387" s="97"/>
      <c r="I13387" s="98">
        <v>24.94</v>
      </c>
      <c r="J13387" s="98"/>
      <c r="K13387" s="27">
        <f>TRUNC(TRUNC(G13387,8)*I13387,2)</f>
        <v>31.89</v>
      </c>
    </row>
    <row r="13388" spans="1:11" ht="18" customHeight="1" x14ac:dyDescent="0.25">
      <c r="A13388" s="9"/>
      <c r="B13388" s="9"/>
      <c r="C13388" s="9"/>
      <c r="D13388" s="9"/>
      <c r="E13388" s="9"/>
      <c r="F13388" s="9"/>
      <c r="G13388" s="91" t="s">
        <v>3912</v>
      </c>
      <c r="H13388" s="91"/>
      <c r="I13388" s="91"/>
      <c r="J13388" s="91"/>
      <c r="K13388" s="28">
        <f>SUM(K13386:K13387)</f>
        <v>52.769999999999996</v>
      </c>
    </row>
    <row r="13389" spans="1:11" ht="15" customHeight="1" x14ac:dyDescent="0.25">
      <c r="A13389" s="9"/>
      <c r="B13389" s="9"/>
      <c r="C13389" s="9"/>
      <c r="D13389" s="9"/>
      <c r="E13389" s="9"/>
      <c r="F13389" s="9"/>
      <c r="G13389" s="92" t="s">
        <v>3913</v>
      </c>
      <c r="H13389" s="92"/>
      <c r="I13389" s="92"/>
      <c r="J13389" s="92"/>
      <c r="K13389" s="29">
        <f>ROUND(SUM(K13384,K13388),2)</f>
        <v>176.85</v>
      </c>
    </row>
    <row r="13390" spans="1:11" ht="9.9499999999999993" customHeight="1" x14ac:dyDescent="0.25">
      <c r="A13390" s="9"/>
      <c r="B13390" s="9"/>
      <c r="C13390" s="9"/>
      <c r="D13390" s="9"/>
      <c r="E13390" s="9"/>
      <c r="F13390" s="9"/>
      <c r="G13390" s="100"/>
      <c r="H13390" s="100"/>
      <c r="I13390" s="100"/>
      <c r="J13390" s="100"/>
      <c r="K13390" s="100"/>
    </row>
    <row r="13391" spans="1:11" ht="20.100000000000001" customHeight="1" x14ac:dyDescent="0.25">
      <c r="A13391" s="99" t="s">
        <v>3146</v>
      </c>
      <c r="B13391" s="99"/>
      <c r="C13391" s="99"/>
      <c r="D13391" s="99"/>
      <c r="E13391" s="99"/>
      <c r="F13391" s="99"/>
      <c r="G13391" s="99"/>
      <c r="H13391" s="99"/>
      <c r="I13391" s="99"/>
      <c r="J13391" s="99"/>
      <c r="K13391" s="99"/>
    </row>
    <row r="13392" spans="1:11" ht="20.100000000000001" customHeight="1" x14ac:dyDescent="0.25">
      <c r="A13392" s="106" t="s">
        <v>4010</v>
      </c>
      <c r="B13392" s="106"/>
      <c r="C13392" s="106"/>
      <c r="D13392" s="106"/>
      <c r="E13392" s="106"/>
      <c r="F13392" s="2" t="s">
        <v>4</v>
      </c>
      <c r="G13392" s="87" t="s">
        <v>4001</v>
      </c>
      <c r="H13392" s="87"/>
      <c r="I13392" s="87" t="s">
        <v>3895</v>
      </c>
      <c r="J13392" s="87"/>
      <c r="K13392" s="2" t="s">
        <v>4011</v>
      </c>
    </row>
    <row r="13393" spans="1:11" ht="15" customHeight="1" x14ac:dyDescent="0.25">
      <c r="A13393" s="6" t="s">
        <v>4079</v>
      </c>
      <c r="B13393" s="104" t="s">
        <v>4080</v>
      </c>
      <c r="C13393" s="104"/>
      <c r="D13393" s="104"/>
      <c r="E13393" s="104"/>
      <c r="F13393" s="6" t="s">
        <v>77</v>
      </c>
      <c r="G13393" s="113">
        <v>1.7700000000000001E-3</v>
      </c>
      <c r="H13393" s="113"/>
      <c r="I13393" s="105">
        <v>33.79</v>
      </c>
      <c r="J13393" s="105"/>
      <c r="K13393" s="33">
        <f>ROUND(ROUND(G13393,5)*I13393,4)</f>
        <v>5.9799999999999999E-2</v>
      </c>
    </row>
    <row r="13394" spans="1:11" ht="15" customHeight="1" x14ac:dyDescent="0.25">
      <c r="A13394" s="6" t="s">
        <v>4081</v>
      </c>
      <c r="B13394" s="104" t="s">
        <v>4082</v>
      </c>
      <c r="C13394" s="104"/>
      <c r="D13394" s="104"/>
      <c r="E13394" s="104"/>
      <c r="F13394" s="6" t="s">
        <v>77</v>
      </c>
      <c r="G13394" s="113">
        <v>3.9300000000000003E-3</v>
      </c>
      <c r="H13394" s="113"/>
      <c r="I13394" s="105">
        <v>448.02</v>
      </c>
      <c r="J13394" s="105"/>
      <c r="K13394" s="33">
        <f>ROUND(ROUND(G13394,5)*I13394,4)</f>
        <v>1.7606999999999999</v>
      </c>
    </row>
    <row r="13395" spans="1:11" ht="15" customHeight="1" x14ac:dyDescent="0.25">
      <c r="A13395" s="6" t="s">
        <v>4083</v>
      </c>
      <c r="B13395" s="104" t="s">
        <v>4084</v>
      </c>
      <c r="C13395" s="104"/>
      <c r="D13395" s="104"/>
      <c r="E13395" s="104"/>
      <c r="F13395" s="6" t="s">
        <v>77</v>
      </c>
      <c r="G13395" s="113">
        <v>7.0800000000000004E-3</v>
      </c>
      <c r="H13395" s="113"/>
      <c r="I13395" s="105">
        <v>46.06</v>
      </c>
      <c r="J13395" s="105"/>
      <c r="K13395" s="33">
        <f>ROUND(ROUND(G13395,5)*I13395,4)</f>
        <v>0.3261</v>
      </c>
    </row>
    <row r="13396" spans="1:11" ht="15" customHeight="1" x14ac:dyDescent="0.25">
      <c r="A13396" s="6" t="s">
        <v>4085</v>
      </c>
      <c r="B13396" s="104" t="s">
        <v>4086</v>
      </c>
      <c r="C13396" s="104"/>
      <c r="D13396" s="104"/>
      <c r="E13396" s="104"/>
      <c r="F13396" s="6" t="s">
        <v>103</v>
      </c>
      <c r="G13396" s="113">
        <v>1</v>
      </c>
      <c r="H13396" s="113"/>
      <c r="I13396" s="105">
        <v>16.98</v>
      </c>
      <c r="J13396" s="105"/>
      <c r="K13396" s="33">
        <f>ROUND(ROUND(G13396,5)*I13396,4)</f>
        <v>16.98</v>
      </c>
    </row>
    <row r="13397" spans="1:11" ht="15" customHeight="1" x14ac:dyDescent="0.25">
      <c r="A13397" s="1"/>
      <c r="B13397" s="1"/>
      <c r="C13397" s="1"/>
      <c r="D13397" s="1"/>
      <c r="E13397" s="1"/>
      <c r="F13397" s="1"/>
      <c r="G13397" s="85" t="s">
        <v>4014</v>
      </c>
      <c r="H13397" s="85"/>
      <c r="I13397" s="85"/>
      <c r="J13397" s="85"/>
      <c r="K13397" s="34">
        <f>SUM(K13393:K13396)</f>
        <v>19.1266</v>
      </c>
    </row>
    <row r="13398" spans="1:11" ht="15" customHeight="1" x14ac:dyDescent="0.25">
      <c r="A13398" s="106" t="s">
        <v>4015</v>
      </c>
      <c r="B13398" s="106"/>
      <c r="C13398" s="106"/>
      <c r="D13398" s="23" t="s">
        <v>4016</v>
      </c>
      <c r="E13398" s="94" t="s">
        <v>4017</v>
      </c>
      <c r="F13398" s="94"/>
      <c r="G13398" s="94" t="s">
        <v>4001</v>
      </c>
      <c r="H13398" s="94"/>
      <c r="I13398" s="94" t="s">
        <v>3895</v>
      </c>
      <c r="J13398" s="94"/>
      <c r="K13398" s="23" t="s">
        <v>4011</v>
      </c>
    </row>
    <row r="13399" spans="1:11" ht="27.95" customHeight="1" x14ac:dyDescent="0.25">
      <c r="A13399" s="38" t="s">
        <v>4085</v>
      </c>
      <c r="B13399" s="109" t="s">
        <v>4087</v>
      </c>
      <c r="C13399" s="109"/>
      <c r="D13399" s="38" t="s">
        <v>4019</v>
      </c>
      <c r="E13399" s="110" t="s">
        <v>4088</v>
      </c>
      <c r="F13399" s="110"/>
      <c r="G13399" s="111">
        <v>1.9630000000000002E-2</v>
      </c>
      <c r="H13399" s="111"/>
      <c r="I13399" s="112">
        <v>33.64</v>
      </c>
      <c r="J13399" s="112"/>
      <c r="K13399" s="41">
        <f>ROUND(ROUND(G13399,5)*I13399,4)</f>
        <v>0.66039999999999999</v>
      </c>
    </row>
    <row r="13400" spans="1:11" ht="15" customHeight="1" x14ac:dyDescent="0.25">
      <c r="A13400" s="1"/>
      <c r="B13400" s="1"/>
      <c r="C13400" s="1"/>
      <c r="D13400" s="1"/>
      <c r="E13400" s="1"/>
      <c r="F13400" s="1"/>
      <c r="G13400" s="85" t="s">
        <v>4021</v>
      </c>
      <c r="H13400" s="85"/>
      <c r="I13400" s="85"/>
      <c r="J13400" s="85"/>
      <c r="K13400" s="33">
        <f>SUM(K13399:K13399)</f>
        <v>0.66039999999999999</v>
      </c>
    </row>
    <row r="13401" spans="1:11" ht="12.95" customHeight="1" x14ac:dyDescent="0.25">
      <c r="A13401" s="106" t="s">
        <v>4022</v>
      </c>
      <c r="B13401" s="106"/>
      <c r="C13401" s="94" t="s">
        <v>4023</v>
      </c>
      <c r="D13401" s="94" t="s">
        <v>5</v>
      </c>
      <c r="E13401" s="94" t="s">
        <v>4024</v>
      </c>
      <c r="F13401" s="94"/>
      <c r="G13401" s="94" t="s">
        <v>4025</v>
      </c>
      <c r="H13401" s="94"/>
      <c r="I13401" s="94" t="s">
        <v>2086</v>
      </c>
      <c r="J13401" s="94"/>
      <c r="K13401" s="94" t="s">
        <v>4011</v>
      </c>
    </row>
    <row r="13402" spans="1:11" ht="12" customHeight="1" x14ac:dyDescent="0.25">
      <c r="A13402" s="106"/>
      <c r="B13402" s="106"/>
      <c r="C13402" s="94"/>
      <c r="D13402" s="94"/>
      <c r="E13402" s="23" t="s">
        <v>2092</v>
      </c>
      <c r="F13402" s="23" t="s">
        <v>4026</v>
      </c>
      <c r="G13402" s="23" t="s">
        <v>2092</v>
      </c>
      <c r="H13402" s="23" t="s">
        <v>4026</v>
      </c>
      <c r="I13402" s="23" t="s">
        <v>2092</v>
      </c>
      <c r="J13402" s="23" t="s">
        <v>4026</v>
      </c>
      <c r="K13402" s="94"/>
    </row>
    <row r="13403" spans="1:11" ht="27.95" customHeight="1" x14ac:dyDescent="0.25">
      <c r="A13403" s="38" t="s">
        <v>4085</v>
      </c>
      <c r="B13403" s="39" t="s">
        <v>4087</v>
      </c>
      <c r="C13403" s="38" t="s">
        <v>4027</v>
      </c>
      <c r="D13403" s="40">
        <v>1.9630000000000002E-2</v>
      </c>
      <c r="E13403" s="42">
        <v>0</v>
      </c>
      <c r="F13403" s="43">
        <v>1.1100000000000001</v>
      </c>
      <c r="G13403" s="42">
        <v>0</v>
      </c>
      <c r="H13403" s="43">
        <v>0.88</v>
      </c>
      <c r="I13403" s="42">
        <v>0</v>
      </c>
      <c r="J13403" s="43">
        <v>0.72</v>
      </c>
      <c r="K13403" s="41">
        <f>ROUND(D13403*(ROUND(E13403*F13403,4)+ROUND(G13403*H13403,4)+ROUND(I13403*J13403,4)),4)</f>
        <v>0</v>
      </c>
    </row>
    <row r="13404" spans="1:11" ht="15" customHeight="1" x14ac:dyDescent="0.25">
      <c r="A13404" s="1"/>
      <c r="B13404" s="1"/>
      <c r="C13404" s="1"/>
      <c r="D13404" s="1"/>
      <c r="E13404" s="1"/>
      <c r="F13404" s="1"/>
      <c r="G13404" s="85" t="s">
        <v>4028</v>
      </c>
      <c r="H13404" s="85"/>
      <c r="I13404" s="85"/>
      <c r="J13404" s="85"/>
      <c r="K13404" s="33">
        <f>SUM(K13402:K13403)</f>
        <v>0</v>
      </c>
    </row>
    <row r="13405" spans="1:11" ht="15" customHeight="1" x14ac:dyDescent="0.25">
      <c r="A13405" s="9"/>
      <c r="B13405" s="9"/>
      <c r="C13405" s="9"/>
      <c r="D13405" s="9"/>
      <c r="E13405" s="9"/>
      <c r="F13405" s="9"/>
      <c r="G13405" s="92" t="s">
        <v>4029</v>
      </c>
      <c r="H13405" s="92"/>
      <c r="I13405" s="92"/>
      <c r="J13405" s="92"/>
      <c r="K13405" s="33">
        <f>SUM(K13397,K13400,K13404)</f>
        <v>19.786999999999999</v>
      </c>
    </row>
    <row r="13406" spans="1:11" ht="15" customHeight="1" x14ac:dyDescent="0.25">
      <c r="A13406" s="9"/>
      <c r="B13406" s="9"/>
      <c r="C13406" s="9"/>
      <c r="D13406" s="9"/>
      <c r="E13406" s="9"/>
      <c r="F13406" s="9"/>
      <c r="G13406" s="92" t="s">
        <v>3913</v>
      </c>
      <c r="H13406" s="92"/>
      <c r="I13406" s="92"/>
      <c r="J13406" s="92"/>
      <c r="K13406" s="29">
        <f>ROUND(SUM(K13405),2)</f>
        <v>19.79</v>
      </c>
    </row>
    <row r="13407" spans="1:11" ht="9.9499999999999993" customHeight="1" x14ac:dyDescent="0.25">
      <c r="A13407" s="9"/>
      <c r="B13407" s="9"/>
      <c r="C13407" s="9"/>
      <c r="D13407" s="9"/>
      <c r="E13407" s="9"/>
      <c r="F13407" s="9"/>
      <c r="G13407" s="100"/>
      <c r="H13407" s="100"/>
      <c r="I13407" s="100"/>
      <c r="J13407" s="100"/>
      <c r="K13407" s="100"/>
    </row>
    <row r="13408" spans="1:11" ht="20.100000000000001" customHeight="1" x14ac:dyDescent="0.25">
      <c r="A13408" s="99" t="s">
        <v>3147</v>
      </c>
      <c r="B13408" s="99"/>
      <c r="C13408" s="99"/>
      <c r="D13408" s="99"/>
      <c r="E13408" s="99"/>
      <c r="F13408" s="99"/>
      <c r="G13408" s="99"/>
      <c r="H13408" s="99"/>
      <c r="I13408" s="99"/>
      <c r="J13408" s="99"/>
      <c r="K13408" s="99"/>
    </row>
    <row r="13409" spans="1:11" ht="15" customHeight="1" x14ac:dyDescent="0.25">
      <c r="A13409" s="93" t="s">
        <v>3893</v>
      </c>
      <c r="B13409" s="93"/>
      <c r="C13409" s="93"/>
      <c r="D13409" s="94" t="s">
        <v>3</v>
      </c>
      <c r="E13409" s="94"/>
      <c r="F13409" s="23" t="s">
        <v>4</v>
      </c>
      <c r="G13409" s="94" t="s">
        <v>3894</v>
      </c>
      <c r="H13409" s="94"/>
      <c r="I13409" s="94" t="s">
        <v>3895</v>
      </c>
      <c r="J13409" s="94"/>
      <c r="K13409" s="23" t="s">
        <v>3896</v>
      </c>
    </row>
    <row r="13410" spans="1:11" ht="15" customHeight="1" x14ac:dyDescent="0.25">
      <c r="A13410" s="24" t="s">
        <v>4089</v>
      </c>
      <c r="B13410" s="95" t="s">
        <v>4090</v>
      </c>
      <c r="C13410" s="95"/>
      <c r="D13410" s="96" t="s">
        <v>20</v>
      </c>
      <c r="E13410" s="96"/>
      <c r="F13410" s="24" t="s">
        <v>16</v>
      </c>
      <c r="G13410" s="97">
        <v>1</v>
      </c>
      <c r="H13410" s="97"/>
      <c r="I13410" s="98">
        <v>12.85</v>
      </c>
      <c r="J13410" s="98"/>
      <c r="K13410" s="27">
        <f>TRUNC(TRUNC(G13410,8)*I13410,2)</f>
        <v>12.85</v>
      </c>
    </row>
    <row r="13411" spans="1:11" ht="15" customHeight="1" x14ac:dyDescent="0.25">
      <c r="A13411" s="9"/>
      <c r="B13411" s="9"/>
      <c r="C13411" s="9"/>
      <c r="D13411" s="9"/>
      <c r="E13411" s="9"/>
      <c r="F13411" s="9"/>
      <c r="G13411" s="91" t="s">
        <v>3906</v>
      </c>
      <c r="H13411" s="91"/>
      <c r="I13411" s="91"/>
      <c r="J13411" s="91"/>
      <c r="K13411" s="28">
        <f>SUM(K13410:K13410)</f>
        <v>12.85</v>
      </c>
    </row>
    <row r="13412" spans="1:11" ht="15" customHeight="1" x14ac:dyDescent="0.25">
      <c r="A13412" s="93" t="s">
        <v>3907</v>
      </c>
      <c r="B13412" s="93"/>
      <c r="C13412" s="93"/>
      <c r="D13412" s="94" t="s">
        <v>3</v>
      </c>
      <c r="E13412" s="94"/>
      <c r="F13412" s="23" t="s">
        <v>4</v>
      </c>
      <c r="G13412" s="94" t="s">
        <v>3894</v>
      </c>
      <c r="H13412" s="94"/>
      <c r="I13412" s="94" t="s">
        <v>3895</v>
      </c>
      <c r="J13412" s="94"/>
      <c r="K13412" s="23" t="s">
        <v>3896</v>
      </c>
    </row>
    <row r="13413" spans="1:11" ht="15" customHeight="1" x14ac:dyDescent="0.25">
      <c r="A13413" s="24" t="s">
        <v>3961</v>
      </c>
      <c r="B13413" s="95" t="s">
        <v>3962</v>
      </c>
      <c r="C13413" s="95"/>
      <c r="D13413" s="96" t="s">
        <v>20</v>
      </c>
      <c r="E13413" s="96"/>
      <c r="F13413" s="24" t="s">
        <v>2056</v>
      </c>
      <c r="G13413" s="97">
        <v>2.7699999999999999E-2</v>
      </c>
      <c r="H13413" s="97"/>
      <c r="I13413" s="98">
        <v>29.5</v>
      </c>
      <c r="J13413" s="98"/>
      <c r="K13413" s="27">
        <f>TRUNC(TRUNC(G13413,8)*I13413,2)</f>
        <v>0.81</v>
      </c>
    </row>
    <row r="13414" spans="1:11" ht="15" customHeight="1" x14ac:dyDescent="0.25">
      <c r="A13414" s="24" t="s">
        <v>3910</v>
      </c>
      <c r="B13414" s="95" t="s">
        <v>3911</v>
      </c>
      <c r="C13414" s="95"/>
      <c r="D13414" s="96" t="s">
        <v>20</v>
      </c>
      <c r="E13414" s="96"/>
      <c r="F13414" s="24" t="s">
        <v>2056</v>
      </c>
      <c r="G13414" s="97">
        <v>0.1386</v>
      </c>
      <c r="H13414" s="97"/>
      <c r="I13414" s="98">
        <v>24.94</v>
      </c>
      <c r="J13414" s="98"/>
      <c r="K13414" s="27">
        <f>TRUNC(TRUNC(G13414,8)*I13414,2)</f>
        <v>3.45</v>
      </c>
    </row>
    <row r="13415" spans="1:11" ht="18" customHeight="1" x14ac:dyDescent="0.25">
      <c r="A13415" s="9"/>
      <c r="B13415" s="9"/>
      <c r="C13415" s="9"/>
      <c r="D13415" s="9"/>
      <c r="E13415" s="9"/>
      <c r="F13415" s="9"/>
      <c r="G13415" s="91" t="s">
        <v>3912</v>
      </c>
      <c r="H13415" s="91"/>
      <c r="I13415" s="91"/>
      <c r="J13415" s="91"/>
      <c r="K13415" s="28">
        <f>SUM(K13413:K13414)</f>
        <v>4.26</v>
      </c>
    </row>
    <row r="13416" spans="1:11" ht="15" customHeight="1" x14ac:dyDescent="0.25">
      <c r="A13416" s="9"/>
      <c r="B13416" s="9"/>
      <c r="C13416" s="9"/>
      <c r="D13416" s="9"/>
      <c r="E13416" s="9"/>
      <c r="F13416" s="9"/>
      <c r="G13416" s="92" t="s">
        <v>3913</v>
      </c>
      <c r="H13416" s="92"/>
      <c r="I13416" s="92"/>
      <c r="J13416" s="92"/>
      <c r="K13416" s="29">
        <f>ROUND(SUM(K13411,K13415),2)</f>
        <v>17.11</v>
      </c>
    </row>
    <row r="13417" spans="1:11" ht="9.9499999999999993" customHeight="1" x14ac:dyDescent="0.25">
      <c r="A13417" s="9"/>
      <c r="B13417" s="9"/>
      <c r="C13417" s="9"/>
      <c r="D13417" s="9"/>
      <c r="E13417" s="9"/>
      <c r="F13417" s="9"/>
      <c r="G13417" s="100"/>
      <c r="H13417" s="100"/>
      <c r="I13417" s="100"/>
      <c r="J13417" s="100"/>
      <c r="K13417" s="100"/>
    </row>
    <row r="13418" spans="1:11" ht="20.100000000000001" customHeight="1" x14ac:dyDescent="0.25">
      <c r="A13418" s="99" t="s">
        <v>3148</v>
      </c>
      <c r="B13418" s="99"/>
      <c r="C13418" s="99"/>
      <c r="D13418" s="99"/>
      <c r="E13418" s="99"/>
      <c r="F13418" s="99"/>
      <c r="G13418" s="99"/>
      <c r="H13418" s="99"/>
      <c r="I13418" s="99"/>
      <c r="J13418" s="99"/>
      <c r="K13418" s="99"/>
    </row>
    <row r="13419" spans="1:11" ht="12.95" customHeight="1" x14ac:dyDescent="0.25">
      <c r="A13419" s="107" t="s">
        <v>3984</v>
      </c>
      <c r="B13419" s="107"/>
      <c r="C13419" s="107"/>
      <c r="D13419" s="108" t="s">
        <v>3985</v>
      </c>
      <c r="E13419" s="87" t="s">
        <v>3986</v>
      </c>
      <c r="F13419" s="87"/>
      <c r="G13419" s="87" t="s">
        <v>3987</v>
      </c>
      <c r="H13419" s="87"/>
      <c r="I13419" s="87"/>
      <c r="J13419" s="87"/>
      <c r="K13419" s="87" t="s">
        <v>3988</v>
      </c>
    </row>
    <row r="13420" spans="1:11" ht="12" customHeight="1" x14ac:dyDescent="0.25">
      <c r="A13420" s="107"/>
      <c r="B13420" s="107"/>
      <c r="C13420" s="107"/>
      <c r="D13420" s="108"/>
      <c r="E13420" s="23" t="s">
        <v>3989</v>
      </c>
      <c r="F13420" s="23" t="s">
        <v>3990</v>
      </c>
      <c r="G13420" s="94" t="s">
        <v>3989</v>
      </c>
      <c r="H13420" s="94"/>
      <c r="I13420" s="94" t="s">
        <v>3990</v>
      </c>
      <c r="J13420" s="94"/>
      <c r="K13420" s="87"/>
    </row>
    <row r="13421" spans="1:11" ht="15.95" customHeight="1" x14ac:dyDescent="0.25">
      <c r="A13421" s="6" t="s">
        <v>4091</v>
      </c>
      <c r="B13421" s="104" t="s">
        <v>4092</v>
      </c>
      <c r="C13421" s="104"/>
      <c r="D13421" s="44">
        <v>1</v>
      </c>
      <c r="E13421" s="32">
        <v>0.8</v>
      </c>
      <c r="F13421" s="32">
        <v>0.19999999999999996</v>
      </c>
      <c r="G13421" s="105">
        <v>5.32</v>
      </c>
      <c r="H13421" s="105"/>
      <c r="I13421" s="105">
        <v>0.5</v>
      </c>
      <c r="J13421" s="105"/>
      <c r="K13421" s="33">
        <f>TRUNC(D13421*(TRUNC(E13421*G13421,4)+TRUNC(F13421*I13421,4)),4)</f>
        <v>4.3559999999999999</v>
      </c>
    </row>
    <row r="13422" spans="1:11" ht="15" customHeight="1" x14ac:dyDescent="0.25">
      <c r="A13422" s="1"/>
      <c r="B13422" s="1"/>
      <c r="C13422" s="1"/>
      <c r="D13422" s="1"/>
      <c r="E13422" s="1"/>
      <c r="F13422" s="1"/>
      <c r="G13422" s="85" t="s">
        <v>3999</v>
      </c>
      <c r="H13422" s="85"/>
      <c r="I13422" s="85"/>
      <c r="J13422" s="85"/>
      <c r="K13422" s="34">
        <f>SUM(K13420:K13421)</f>
        <v>4.3559999999999999</v>
      </c>
    </row>
    <row r="13423" spans="1:11" ht="20.100000000000001" customHeight="1" x14ac:dyDescent="0.25">
      <c r="A13423" s="106" t="s">
        <v>4000</v>
      </c>
      <c r="B13423" s="106"/>
      <c r="C13423" s="106"/>
      <c r="D13423" s="106"/>
      <c r="E13423" s="106"/>
      <c r="F13423" s="2" t="s">
        <v>4</v>
      </c>
      <c r="G13423" s="87" t="s">
        <v>4001</v>
      </c>
      <c r="H13423" s="87"/>
      <c r="I13423" s="87" t="s">
        <v>4002</v>
      </c>
      <c r="J13423" s="87"/>
      <c r="K13423" s="2" t="s">
        <v>3988</v>
      </c>
    </row>
    <row r="13424" spans="1:11" ht="15" customHeight="1" x14ac:dyDescent="0.25">
      <c r="A13424" s="6" t="s">
        <v>4093</v>
      </c>
      <c r="B13424" s="101" t="s">
        <v>4094</v>
      </c>
      <c r="C13424" s="101"/>
      <c r="D13424" s="101"/>
      <c r="E13424" s="101"/>
      <c r="F13424" s="6" t="s">
        <v>3940</v>
      </c>
      <c r="G13424" s="102">
        <v>0.1333</v>
      </c>
      <c r="H13424" s="102"/>
      <c r="I13424" s="103">
        <v>3.96</v>
      </c>
      <c r="J13424" s="103"/>
      <c r="K13424" s="7">
        <f>TRUNC(TRUNC(G13424,8)*I13424,2)</f>
        <v>0.52</v>
      </c>
    </row>
    <row r="13425" spans="1:11" ht="15" customHeight="1" x14ac:dyDescent="0.25">
      <c r="A13425" s="6" t="s">
        <v>4095</v>
      </c>
      <c r="B13425" s="101" t="s">
        <v>4096</v>
      </c>
      <c r="C13425" s="101"/>
      <c r="D13425" s="101"/>
      <c r="E13425" s="101"/>
      <c r="F13425" s="6" t="s">
        <v>3940</v>
      </c>
      <c r="G13425" s="102">
        <v>2</v>
      </c>
      <c r="H13425" s="102"/>
      <c r="I13425" s="103">
        <v>14.41</v>
      </c>
      <c r="J13425" s="103"/>
      <c r="K13425" s="7">
        <f>TRUNC(TRUNC(G13425,8)*I13425,2)</f>
        <v>28.82</v>
      </c>
    </row>
    <row r="13426" spans="1:11" ht="15" customHeight="1" x14ac:dyDescent="0.25">
      <c r="A13426" s="6" t="s">
        <v>4097</v>
      </c>
      <c r="B13426" s="101" t="s">
        <v>4098</v>
      </c>
      <c r="C13426" s="101"/>
      <c r="D13426" s="101"/>
      <c r="E13426" s="101"/>
      <c r="F13426" s="6" t="s">
        <v>3940</v>
      </c>
      <c r="G13426" s="102">
        <v>3</v>
      </c>
      <c r="H13426" s="102"/>
      <c r="I13426" s="103">
        <v>14.58</v>
      </c>
      <c r="J13426" s="103"/>
      <c r="K13426" s="7">
        <f>TRUNC(TRUNC(G13426,8)*I13426,2)</f>
        <v>43.74</v>
      </c>
    </row>
    <row r="13427" spans="1:11" ht="15" customHeight="1" x14ac:dyDescent="0.25">
      <c r="A13427" s="1"/>
      <c r="B13427" s="1"/>
      <c r="C13427" s="1"/>
      <c r="D13427" s="1"/>
      <c r="E13427" s="1"/>
      <c r="F13427" s="1"/>
      <c r="G13427" s="85" t="s">
        <v>4005</v>
      </c>
      <c r="H13427" s="85"/>
      <c r="I13427" s="85"/>
      <c r="J13427" s="85"/>
      <c r="K13427" s="29">
        <f>SUM(K13424:K13426)</f>
        <v>73.08</v>
      </c>
    </row>
    <row r="13428" spans="1:11" ht="15" customHeight="1" x14ac:dyDescent="0.25">
      <c r="A13428" s="9"/>
      <c r="B13428" s="9"/>
      <c r="C13428" s="9"/>
      <c r="D13428" s="9"/>
      <c r="E13428" s="9"/>
      <c r="F13428" s="9"/>
      <c r="G13428" s="92" t="s">
        <v>4006</v>
      </c>
      <c r="H13428" s="92"/>
      <c r="I13428" s="92"/>
      <c r="J13428" s="92"/>
      <c r="K13428" s="33">
        <f>SUM(K13422,K13427)</f>
        <v>77.435999999999993</v>
      </c>
    </row>
    <row r="13429" spans="1:11" ht="15" customHeight="1" x14ac:dyDescent="0.25">
      <c r="A13429" s="9"/>
      <c r="B13429" s="9"/>
      <c r="C13429" s="9"/>
      <c r="D13429" s="9"/>
      <c r="E13429" s="9"/>
      <c r="F13429" s="9"/>
      <c r="G13429" s="92" t="s">
        <v>4007</v>
      </c>
      <c r="H13429" s="92"/>
      <c r="I13429" s="92"/>
      <c r="J13429" s="92"/>
      <c r="K13429" s="35">
        <v>22.5</v>
      </c>
    </row>
    <row r="13430" spans="1:11" ht="15" customHeight="1" x14ac:dyDescent="0.25">
      <c r="A13430" s="9"/>
      <c r="B13430" s="9"/>
      <c r="C13430" s="9"/>
      <c r="D13430" s="9"/>
      <c r="E13430" s="9"/>
      <c r="F13430" s="9"/>
      <c r="G13430" s="92" t="s">
        <v>4008</v>
      </c>
      <c r="H13430" s="92"/>
      <c r="I13430" s="92"/>
      <c r="J13430" s="92"/>
      <c r="K13430" s="33">
        <f>TRUNC(K13428/K13429,4)</f>
        <v>3.4416000000000002</v>
      </c>
    </row>
    <row r="13431" spans="1:11" ht="15" customHeight="1" x14ac:dyDescent="0.25">
      <c r="A13431" s="9"/>
      <c r="B13431" s="9"/>
      <c r="C13431" s="9"/>
      <c r="D13431" s="9"/>
      <c r="E13431" s="9"/>
      <c r="F13431" s="9"/>
      <c r="G13431" s="92" t="s">
        <v>4029</v>
      </c>
      <c r="H13431" s="92"/>
      <c r="I13431" s="92"/>
      <c r="J13431" s="92"/>
      <c r="K13431" s="33">
        <f>SUM(K13430)</f>
        <v>3.4416000000000002</v>
      </c>
    </row>
    <row r="13432" spans="1:11" ht="15" customHeight="1" x14ac:dyDescent="0.25">
      <c r="A13432" s="9"/>
      <c r="B13432" s="9"/>
      <c r="C13432" s="9"/>
      <c r="D13432" s="9"/>
      <c r="E13432" s="9"/>
      <c r="F13432" s="9"/>
      <c r="G13432" s="92" t="s">
        <v>3913</v>
      </c>
      <c r="H13432" s="92"/>
      <c r="I13432" s="92"/>
      <c r="J13432" s="92"/>
      <c r="K13432" s="29">
        <f>ROUND(SUM(K13431),2)</f>
        <v>3.44</v>
      </c>
    </row>
    <row r="13433" spans="1:11" ht="9.9499999999999993" customHeight="1" x14ac:dyDescent="0.25">
      <c r="A13433" s="9"/>
      <c r="B13433" s="9"/>
      <c r="C13433" s="9"/>
      <c r="D13433" s="9"/>
      <c r="E13433" s="9"/>
      <c r="F13433" s="9"/>
      <c r="G13433" s="100"/>
      <c r="H13433" s="100"/>
      <c r="I13433" s="100"/>
      <c r="J13433" s="100"/>
      <c r="K13433" s="100"/>
    </row>
    <row r="13434" spans="1:11" ht="20.100000000000001" customHeight="1" x14ac:dyDescent="0.25">
      <c r="A13434" s="99" t="s">
        <v>3149</v>
      </c>
      <c r="B13434" s="99"/>
      <c r="C13434" s="99"/>
      <c r="D13434" s="99"/>
      <c r="E13434" s="99"/>
      <c r="F13434" s="99"/>
      <c r="G13434" s="99"/>
      <c r="H13434" s="99"/>
      <c r="I13434" s="99"/>
      <c r="J13434" s="99"/>
      <c r="K13434" s="99"/>
    </row>
    <row r="13435" spans="1:11" ht="15" customHeight="1" x14ac:dyDescent="0.25">
      <c r="A13435" s="93" t="s">
        <v>3893</v>
      </c>
      <c r="B13435" s="93"/>
      <c r="C13435" s="93"/>
      <c r="D13435" s="94" t="s">
        <v>3</v>
      </c>
      <c r="E13435" s="94"/>
      <c r="F13435" s="23" t="s">
        <v>4</v>
      </c>
      <c r="G13435" s="94" t="s">
        <v>3894</v>
      </c>
      <c r="H13435" s="94"/>
      <c r="I13435" s="94" t="s">
        <v>3895</v>
      </c>
      <c r="J13435" s="94"/>
      <c r="K13435" s="23" t="s">
        <v>3896</v>
      </c>
    </row>
    <row r="13436" spans="1:11" ht="15" customHeight="1" x14ac:dyDescent="0.25">
      <c r="A13436" s="24" t="s">
        <v>3951</v>
      </c>
      <c r="B13436" s="95" t="s">
        <v>3952</v>
      </c>
      <c r="C13436" s="95"/>
      <c r="D13436" s="96" t="s">
        <v>3953</v>
      </c>
      <c r="E13436" s="96"/>
      <c r="F13436" s="24" t="s">
        <v>3954</v>
      </c>
      <c r="G13436" s="97">
        <v>4.0000000000000001E-3</v>
      </c>
      <c r="H13436" s="97"/>
      <c r="I13436" s="98">
        <v>215</v>
      </c>
      <c r="J13436" s="98"/>
      <c r="K13436" s="27">
        <f>ROUND(ROUND(G13436,8)*I13436,2)</f>
        <v>0.86</v>
      </c>
    </row>
    <row r="13437" spans="1:11" ht="15" customHeight="1" x14ac:dyDescent="0.25">
      <c r="A13437" s="24" t="s">
        <v>3955</v>
      </c>
      <c r="B13437" s="95" t="s">
        <v>3956</v>
      </c>
      <c r="C13437" s="95"/>
      <c r="D13437" s="96" t="s">
        <v>20</v>
      </c>
      <c r="E13437" s="96"/>
      <c r="F13437" s="24" t="s">
        <v>3903</v>
      </c>
      <c r="G13437" s="97">
        <v>5.0000000000000001E-3</v>
      </c>
      <c r="H13437" s="97"/>
      <c r="I13437" s="98">
        <v>19.37</v>
      </c>
      <c r="J13437" s="98"/>
      <c r="K13437" s="27">
        <f>ROUND(ROUND(G13437,8)*I13437,2)</f>
        <v>0.1</v>
      </c>
    </row>
    <row r="13438" spans="1:11" ht="15" customHeight="1" x14ac:dyDescent="0.25">
      <c r="A13438" s="9"/>
      <c r="B13438" s="9"/>
      <c r="C13438" s="9"/>
      <c r="D13438" s="9"/>
      <c r="E13438" s="9"/>
      <c r="F13438" s="9"/>
      <c r="G13438" s="91" t="s">
        <v>3906</v>
      </c>
      <c r="H13438" s="91"/>
      <c r="I13438" s="91"/>
      <c r="J13438" s="91"/>
      <c r="K13438" s="28">
        <f>SUM(K13436:K13437)</f>
        <v>0.96</v>
      </c>
    </row>
    <row r="13439" spans="1:11" ht="15" customHeight="1" x14ac:dyDescent="0.25">
      <c r="A13439" s="93" t="s">
        <v>3907</v>
      </c>
      <c r="B13439" s="93"/>
      <c r="C13439" s="93"/>
      <c r="D13439" s="94" t="s">
        <v>3</v>
      </c>
      <c r="E13439" s="94"/>
      <c r="F13439" s="23" t="s">
        <v>4</v>
      </c>
      <c r="G13439" s="94" t="s">
        <v>3894</v>
      </c>
      <c r="H13439" s="94"/>
      <c r="I13439" s="94" t="s">
        <v>3895</v>
      </c>
      <c r="J13439" s="94"/>
      <c r="K13439" s="23" t="s">
        <v>3896</v>
      </c>
    </row>
    <row r="13440" spans="1:11" ht="21" customHeight="1" x14ac:dyDescent="0.25">
      <c r="A13440" s="24" t="s">
        <v>3908</v>
      </c>
      <c r="B13440" s="95" t="s">
        <v>3909</v>
      </c>
      <c r="C13440" s="95"/>
      <c r="D13440" s="96" t="s">
        <v>20</v>
      </c>
      <c r="E13440" s="96"/>
      <c r="F13440" s="24" t="s">
        <v>2056</v>
      </c>
      <c r="G13440" s="97">
        <v>0.03</v>
      </c>
      <c r="H13440" s="97"/>
      <c r="I13440" s="98">
        <v>32.24</v>
      </c>
      <c r="J13440" s="98"/>
      <c r="K13440" s="27">
        <f>ROUND(ROUND(G13440,8)*I13440,2)</f>
        <v>0.97</v>
      </c>
    </row>
    <row r="13441" spans="1:11" ht="15" customHeight="1" x14ac:dyDescent="0.25">
      <c r="A13441" s="24" t="s">
        <v>3910</v>
      </c>
      <c r="B13441" s="95" t="s">
        <v>3911</v>
      </c>
      <c r="C13441" s="95"/>
      <c r="D13441" s="96" t="s">
        <v>20</v>
      </c>
      <c r="E13441" s="96"/>
      <c r="F13441" s="24" t="s">
        <v>2056</v>
      </c>
      <c r="G13441" s="97">
        <v>0.03</v>
      </c>
      <c r="H13441" s="97"/>
      <c r="I13441" s="98">
        <v>24.94</v>
      </c>
      <c r="J13441" s="98"/>
      <c r="K13441" s="27">
        <f>ROUND(ROUND(G13441,8)*I13441,2)</f>
        <v>0.75</v>
      </c>
    </row>
    <row r="13442" spans="1:11" ht="18" customHeight="1" x14ac:dyDescent="0.25">
      <c r="A13442" s="9"/>
      <c r="B13442" s="9"/>
      <c r="C13442" s="9"/>
      <c r="D13442" s="9"/>
      <c r="E13442" s="9"/>
      <c r="F13442" s="9"/>
      <c r="G13442" s="91" t="s">
        <v>3912</v>
      </c>
      <c r="H13442" s="91"/>
      <c r="I13442" s="91"/>
      <c r="J13442" s="91"/>
      <c r="K13442" s="28">
        <f>SUM(K13440:K13441)</f>
        <v>1.72</v>
      </c>
    </row>
    <row r="13443" spans="1:11" ht="15" customHeight="1" x14ac:dyDescent="0.25">
      <c r="A13443" s="9"/>
      <c r="B13443" s="9"/>
      <c r="C13443" s="9"/>
      <c r="D13443" s="9"/>
      <c r="E13443" s="9"/>
      <c r="F13443" s="9"/>
      <c r="G13443" s="92" t="s">
        <v>3913</v>
      </c>
      <c r="H13443" s="92"/>
      <c r="I13443" s="92"/>
      <c r="J13443" s="92"/>
      <c r="K13443" s="29">
        <f>ROUND(SUM(K13438,K13442),2)</f>
        <v>2.68</v>
      </c>
    </row>
    <row r="13444" spans="1:11" ht="9.9499999999999993" customHeight="1" x14ac:dyDescent="0.25">
      <c r="A13444" s="9"/>
      <c r="B13444" s="9"/>
      <c r="C13444" s="9"/>
      <c r="D13444" s="9"/>
      <c r="E13444" s="9"/>
      <c r="F13444" s="9"/>
      <c r="G13444" s="100"/>
      <c r="H13444" s="100"/>
      <c r="I13444" s="100"/>
      <c r="J13444" s="100"/>
      <c r="K13444" s="100"/>
    </row>
    <row r="13445" spans="1:11" ht="20.100000000000001" customHeight="1" x14ac:dyDescent="0.25">
      <c r="A13445" s="99" t="s">
        <v>3150</v>
      </c>
      <c r="B13445" s="99"/>
      <c r="C13445" s="99"/>
      <c r="D13445" s="99"/>
      <c r="E13445" s="99"/>
      <c r="F13445" s="99"/>
      <c r="G13445" s="99"/>
      <c r="H13445" s="99"/>
      <c r="I13445" s="99"/>
      <c r="J13445" s="99"/>
      <c r="K13445" s="99"/>
    </row>
    <row r="13446" spans="1:11" ht="15" customHeight="1" x14ac:dyDescent="0.25">
      <c r="A13446" s="93" t="s">
        <v>3916</v>
      </c>
      <c r="B13446" s="93"/>
      <c r="C13446" s="93"/>
      <c r="D13446" s="94" t="s">
        <v>3</v>
      </c>
      <c r="E13446" s="94"/>
      <c r="F13446" s="23" t="s">
        <v>4</v>
      </c>
      <c r="G13446" s="94" t="s">
        <v>3894</v>
      </c>
      <c r="H13446" s="94"/>
      <c r="I13446" s="94" t="s">
        <v>3895</v>
      </c>
      <c r="J13446" s="94"/>
      <c r="K13446" s="23" t="s">
        <v>3896</v>
      </c>
    </row>
    <row r="13447" spans="1:11" ht="29.1" customHeight="1" x14ac:dyDescent="0.25">
      <c r="A13447" s="24" t="s">
        <v>3957</v>
      </c>
      <c r="B13447" s="95" t="s">
        <v>3958</v>
      </c>
      <c r="C13447" s="95"/>
      <c r="D13447" s="96" t="s">
        <v>20</v>
      </c>
      <c r="E13447" s="96"/>
      <c r="F13447" s="24" t="s">
        <v>3936</v>
      </c>
      <c r="G13447" s="97">
        <v>2.8999999999999998E-3</v>
      </c>
      <c r="H13447" s="97"/>
      <c r="I13447" s="98">
        <v>75.540000000000006</v>
      </c>
      <c r="J13447" s="98"/>
      <c r="K13447" s="27">
        <f>TRUNC(TRUNC(G13447,8)*I13447,2)</f>
        <v>0.21</v>
      </c>
    </row>
    <row r="13448" spans="1:11" ht="29.1" customHeight="1" x14ac:dyDescent="0.25">
      <c r="A13448" s="24" t="s">
        <v>3959</v>
      </c>
      <c r="B13448" s="95" t="s">
        <v>3960</v>
      </c>
      <c r="C13448" s="95"/>
      <c r="D13448" s="96" t="s">
        <v>20</v>
      </c>
      <c r="E13448" s="96"/>
      <c r="F13448" s="24" t="s">
        <v>30</v>
      </c>
      <c r="G13448" s="97">
        <v>1.6999999999999999E-3</v>
      </c>
      <c r="H13448" s="97"/>
      <c r="I13448" s="98">
        <v>198.53</v>
      </c>
      <c r="J13448" s="98"/>
      <c r="K13448" s="27">
        <f>TRUNC(TRUNC(G13448,8)*I13448,2)</f>
        <v>0.33</v>
      </c>
    </row>
    <row r="13449" spans="1:11" ht="18" customHeight="1" x14ac:dyDescent="0.25">
      <c r="A13449" s="9"/>
      <c r="B13449" s="9"/>
      <c r="C13449" s="9"/>
      <c r="D13449" s="9"/>
      <c r="E13449" s="9"/>
      <c r="F13449" s="9"/>
      <c r="G13449" s="91" t="s">
        <v>3919</v>
      </c>
      <c r="H13449" s="91"/>
      <c r="I13449" s="91"/>
      <c r="J13449" s="91"/>
      <c r="K13449" s="28">
        <f>SUM(K13447:K13448)</f>
        <v>0.54</v>
      </c>
    </row>
    <row r="13450" spans="1:11" ht="15" customHeight="1" x14ac:dyDescent="0.25">
      <c r="A13450" s="93" t="s">
        <v>3907</v>
      </c>
      <c r="B13450" s="93"/>
      <c r="C13450" s="93"/>
      <c r="D13450" s="94" t="s">
        <v>3</v>
      </c>
      <c r="E13450" s="94"/>
      <c r="F13450" s="23" t="s">
        <v>4</v>
      </c>
      <c r="G13450" s="94" t="s">
        <v>3894</v>
      </c>
      <c r="H13450" s="94"/>
      <c r="I13450" s="94" t="s">
        <v>3895</v>
      </c>
      <c r="J13450" s="94"/>
      <c r="K13450" s="23" t="s">
        <v>3896</v>
      </c>
    </row>
    <row r="13451" spans="1:11" ht="15" customHeight="1" x14ac:dyDescent="0.25">
      <c r="A13451" s="24" t="s">
        <v>3961</v>
      </c>
      <c r="B13451" s="95" t="s">
        <v>3962</v>
      </c>
      <c r="C13451" s="95"/>
      <c r="D13451" s="96" t="s">
        <v>20</v>
      </c>
      <c r="E13451" s="96"/>
      <c r="F13451" s="24" t="s">
        <v>2056</v>
      </c>
      <c r="G13451" s="97">
        <v>4.5999999999999999E-3</v>
      </c>
      <c r="H13451" s="97"/>
      <c r="I13451" s="98">
        <v>29.5</v>
      </c>
      <c r="J13451" s="98"/>
      <c r="K13451" s="27">
        <f>TRUNC(TRUNC(G13451,8)*I13451,2)</f>
        <v>0.13</v>
      </c>
    </row>
    <row r="13452" spans="1:11" ht="18" customHeight="1" x14ac:dyDescent="0.25">
      <c r="A13452" s="9"/>
      <c r="B13452" s="9"/>
      <c r="C13452" s="9"/>
      <c r="D13452" s="9"/>
      <c r="E13452" s="9"/>
      <c r="F13452" s="9"/>
      <c r="G13452" s="91" t="s">
        <v>3912</v>
      </c>
      <c r="H13452" s="91"/>
      <c r="I13452" s="91"/>
      <c r="J13452" s="91"/>
      <c r="K13452" s="28">
        <f>SUM(K13451:K13451)</f>
        <v>0.13</v>
      </c>
    </row>
    <row r="13453" spans="1:11" ht="15" customHeight="1" x14ac:dyDescent="0.25">
      <c r="A13453" s="9"/>
      <c r="B13453" s="9"/>
      <c r="C13453" s="9"/>
      <c r="D13453" s="9"/>
      <c r="E13453" s="9"/>
      <c r="F13453" s="9"/>
      <c r="G13453" s="92" t="s">
        <v>3913</v>
      </c>
      <c r="H13453" s="92"/>
      <c r="I13453" s="92"/>
      <c r="J13453" s="92"/>
      <c r="K13453" s="29">
        <f>ROUND(SUM(K13449,K13452),2)</f>
        <v>0.67</v>
      </c>
    </row>
    <row r="13454" spans="1:11" ht="9.9499999999999993" customHeight="1" x14ac:dyDescent="0.25">
      <c r="A13454" s="9"/>
      <c r="B13454" s="9"/>
      <c r="C13454" s="9"/>
      <c r="D13454" s="9"/>
      <c r="E13454" s="9"/>
      <c r="F13454" s="9"/>
      <c r="G13454" s="100"/>
      <c r="H13454" s="100"/>
      <c r="I13454" s="100"/>
      <c r="J13454" s="100"/>
      <c r="K13454" s="100"/>
    </row>
    <row r="13455" spans="1:11" ht="20.100000000000001" customHeight="1" x14ac:dyDescent="0.25">
      <c r="A13455" s="99" t="s">
        <v>3151</v>
      </c>
      <c r="B13455" s="99"/>
      <c r="C13455" s="99"/>
      <c r="D13455" s="99"/>
      <c r="E13455" s="99"/>
      <c r="F13455" s="99"/>
      <c r="G13455" s="99"/>
      <c r="H13455" s="99"/>
      <c r="I13455" s="99"/>
      <c r="J13455" s="99"/>
      <c r="K13455" s="99"/>
    </row>
    <row r="13456" spans="1:11" ht="15" customHeight="1" x14ac:dyDescent="0.25">
      <c r="A13456" s="93" t="s">
        <v>3916</v>
      </c>
      <c r="B13456" s="93"/>
      <c r="C13456" s="93"/>
      <c r="D13456" s="94" t="s">
        <v>3</v>
      </c>
      <c r="E13456" s="94"/>
      <c r="F13456" s="23" t="s">
        <v>4</v>
      </c>
      <c r="G13456" s="94" t="s">
        <v>3894</v>
      </c>
      <c r="H13456" s="94"/>
      <c r="I13456" s="94" t="s">
        <v>3895</v>
      </c>
      <c r="J13456" s="94"/>
      <c r="K13456" s="23" t="s">
        <v>3896</v>
      </c>
    </row>
    <row r="13457" spans="1:11" ht="29.1" customHeight="1" x14ac:dyDescent="0.25">
      <c r="A13457" s="24" t="s">
        <v>3957</v>
      </c>
      <c r="B13457" s="95" t="s">
        <v>3958</v>
      </c>
      <c r="C13457" s="95"/>
      <c r="D13457" s="96" t="s">
        <v>20</v>
      </c>
      <c r="E13457" s="96"/>
      <c r="F13457" s="24" t="s">
        <v>3936</v>
      </c>
      <c r="G13457" s="97">
        <v>1.95E-2</v>
      </c>
      <c r="H13457" s="97"/>
      <c r="I13457" s="98">
        <v>75.540000000000006</v>
      </c>
      <c r="J13457" s="98"/>
      <c r="K13457" s="27">
        <f>TRUNC(TRUNC(G13457,8)*I13457,2)</f>
        <v>1.47</v>
      </c>
    </row>
    <row r="13458" spans="1:11" ht="29.1" customHeight="1" x14ac:dyDescent="0.25">
      <c r="A13458" s="24" t="s">
        <v>3959</v>
      </c>
      <c r="B13458" s="95" t="s">
        <v>3960</v>
      </c>
      <c r="C13458" s="95"/>
      <c r="D13458" s="96" t="s">
        <v>20</v>
      </c>
      <c r="E13458" s="96"/>
      <c r="F13458" s="24" t="s">
        <v>30</v>
      </c>
      <c r="G13458" s="97">
        <v>1.15E-2</v>
      </c>
      <c r="H13458" s="97"/>
      <c r="I13458" s="98">
        <v>198.53</v>
      </c>
      <c r="J13458" s="98"/>
      <c r="K13458" s="27">
        <f>TRUNC(TRUNC(G13458,8)*I13458,2)</f>
        <v>2.2799999999999998</v>
      </c>
    </row>
    <row r="13459" spans="1:11" ht="18" customHeight="1" x14ac:dyDescent="0.25">
      <c r="A13459" s="9"/>
      <c r="B13459" s="9"/>
      <c r="C13459" s="9"/>
      <c r="D13459" s="9"/>
      <c r="E13459" s="9"/>
      <c r="F13459" s="9"/>
      <c r="G13459" s="91" t="s">
        <v>3919</v>
      </c>
      <c r="H13459" s="91"/>
      <c r="I13459" s="91"/>
      <c r="J13459" s="91"/>
      <c r="K13459" s="28">
        <f>SUM(K13457:K13458)</f>
        <v>3.75</v>
      </c>
    </row>
    <row r="13460" spans="1:11" ht="15" customHeight="1" x14ac:dyDescent="0.25">
      <c r="A13460" s="93" t="s">
        <v>3907</v>
      </c>
      <c r="B13460" s="93"/>
      <c r="C13460" s="93"/>
      <c r="D13460" s="94" t="s">
        <v>3</v>
      </c>
      <c r="E13460" s="94"/>
      <c r="F13460" s="23" t="s">
        <v>4</v>
      </c>
      <c r="G13460" s="94" t="s">
        <v>3894</v>
      </c>
      <c r="H13460" s="94"/>
      <c r="I13460" s="94" t="s">
        <v>3895</v>
      </c>
      <c r="J13460" s="94"/>
      <c r="K13460" s="23" t="s">
        <v>3896</v>
      </c>
    </row>
    <row r="13461" spans="1:11" ht="15" customHeight="1" x14ac:dyDescent="0.25">
      <c r="A13461" s="24" t="s">
        <v>3910</v>
      </c>
      <c r="B13461" s="95" t="s">
        <v>3911</v>
      </c>
      <c r="C13461" s="95"/>
      <c r="D13461" s="96" t="s">
        <v>20</v>
      </c>
      <c r="E13461" s="96"/>
      <c r="F13461" s="24" t="s">
        <v>2056</v>
      </c>
      <c r="G13461" s="97">
        <v>3.1E-2</v>
      </c>
      <c r="H13461" s="97"/>
      <c r="I13461" s="98">
        <v>24.94</v>
      </c>
      <c r="J13461" s="98"/>
      <c r="K13461" s="27">
        <f>TRUNC(TRUNC(G13461,8)*I13461,2)</f>
        <v>0.77</v>
      </c>
    </row>
    <row r="13462" spans="1:11" ht="18" customHeight="1" x14ac:dyDescent="0.25">
      <c r="A13462" s="9"/>
      <c r="B13462" s="9"/>
      <c r="C13462" s="9"/>
      <c r="D13462" s="9"/>
      <c r="E13462" s="9"/>
      <c r="F13462" s="9"/>
      <c r="G13462" s="91" t="s">
        <v>3912</v>
      </c>
      <c r="H13462" s="91"/>
      <c r="I13462" s="91"/>
      <c r="J13462" s="91"/>
      <c r="K13462" s="28">
        <f>SUM(K13461:K13461)</f>
        <v>0.77</v>
      </c>
    </row>
    <row r="13463" spans="1:11" ht="15" customHeight="1" x14ac:dyDescent="0.25">
      <c r="A13463" s="9"/>
      <c r="B13463" s="9"/>
      <c r="C13463" s="9"/>
      <c r="D13463" s="9"/>
      <c r="E13463" s="9"/>
      <c r="F13463" s="9"/>
      <c r="G13463" s="92" t="s">
        <v>3913</v>
      </c>
      <c r="H13463" s="92"/>
      <c r="I13463" s="92"/>
      <c r="J13463" s="92"/>
      <c r="K13463" s="29">
        <f>ROUND(SUM(K13459,K13462),2)</f>
        <v>4.5199999999999996</v>
      </c>
    </row>
    <row r="13464" spans="1:11" ht="9.9499999999999993" customHeight="1" x14ac:dyDescent="0.25">
      <c r="A13464" s="9"/>
      <c r="B13464" s="9"/>
      <c r="C13464" s="9"/>
      <c r="D13464" s="9"/>
      <c r="E13464" s="9"/>
      <c r="F13464" s="9"/>
      <c r="G13464" s="100"/>
      <c r="H13464" s="100"/>
      <c r="I13464" s="100"/>
      <c r="J13464" s="100"/>
      <c r="K13464" s="100"/>
    </row>
    <row r="13465" spans="1:11" ht="20.100000000000001" customHeight="1" x14ac:dyDescent="0.25">
      <c r="A13465" s="99" t="s">
        <v>3152</v>
      </c>
      <c r="B13465" s="99"/>
      <c r="C13465" s="99"/>
      <c r="D13465" s="99"/>
      <c r="E13465" s="99"/>
      <c r="F13465" s="99"/>
      <c r="G13465" s="99"/>
      <c r="H13465" s="99"/>
      <c r="I13465" s="99"/>
      <c r="J13465" s="99"/>
      <c r="K13465" s="99"/>
    </row>
    <row r="13466" spans="1:11" ht="15" customHeight="1" x14ac:dyDescent="0.25">
      <c r="A13466" s="93" t="s">
        <v>3916</v>
      </c>
      <c r="B13466" s="93"/>
      <c r="C13466" s="93"/>
      <c r="D13466" s="94" t="s">
        <v>3</v>
      </c>
      <c r="E13466" s="94"/>
      <c r="F13466" s="23" t="s">
        <v>4</v>
      </c>
      <c r="G13466" s="94" t="s">
        <v>3894</v>
      </c>
      <c r="H13466" s="94"/>
      <c r="I13466" s="94" t="s">
        <v>3895</v>
      </c>
      <c r="J13466" s="94"/>
      <c r="K13466" s="23" t="s">
        <v>3896</v>
      </c>
    </row>
    <row r="13467" spans="1:11" ht="29.1" customHeight="1" x14ac:dyDescent="0.25">
      <c r="A13467" s="24" t="s">
        <v>3963</v>
      </c>
      <c r="B13467" s="95" t="s">
        <v>3964</v>
      </c>
      <c r="C13467" s="95"/>
      <c r="D13467" s="96" t="s">
        <v>20</v>
      </c>
      <c r="E13467" s="96"/>
      <c r="F13467" s="24" t="s">
        <v>3936</v>
      </c>
      <c r="G13467" s="97">
        <v>0.86950000000000005</v>
      </c>
      <c r="H13467" s="97"/>
      <c r="I13467" s="98">
        <v>8.9</v>
      </c>
      <c r="J13467" s="98"/>
      <c r="K13467" s="27">
        <f>TRUNC(TRUNC(G13467,8)*I13467,2)</f>
        <v>7.73</v>
      </c>
    </row>
    <row r="13468" spans="1:11" ht="29.1" customHeight="1" x14ac:dyDescent="0.25">
      <c r="A13468" s="24" t="s">
        <v>3965</v>
      </c>
      <c r="B13468" s="95" t="s">
        <v>3966</v>
      </c>
      <c r="C13468" s="95"/>
      <c r="D13468" s="96" t="s">
        <v>20</v>
      </c>
      <c r="E13468" s="96"/>
      <c r="F13468" s="24" t="s">
        <v>30</v>
      </c>
      <c r="G13468" s="97">
        <v>1.137</v>
      </c>
      <c r="H13468" s="97"/>
      <c r="I13468" s="98">
        <v>32.76</v>
      </c>
      <c r="J13468" s="98"/>
      <c r="K13468" s="27">
        <f>TRUNC(TRUNC(G13468,8)*I13468,2)</f>
        <v>37.24</v>
      </c>
    </row>
    <row r="13469" spans="1:11" ht="21" customHeight="1" x14ac:dyDescent="0.25">
      <c r="A13469" s="24" t="s">
        <v>3967</v>
      </c>
      <c r="B13469" s="95" t="s">
        <v>3968</v>
      </c>
      <c r="C13469" s="95"/>
      <c r="D13469" s="96" t="s">
        <v>20</v>
      </c>
      <c r="E13469" s="96"/>
      <c r="F13469" s="24" t="s">
        <v>3936</v>
      </c>
      <c r="G13469" s="97">
        <v>0.86950000000000005</v>
      </c>
      <c r="H13469" s="97"/>
      <c r="I13469" s="98">
        <v>27.59</v>
      </c>
      <c r="J13469" s="98"/>
      <c r="K13469" s="27">
        <f>TRUNC(TRUNC(G13469,8)*I13469,2)</f>
        <v>23.98</v>
      </c>
    </row>
    <row r="13470" spans="1:11" ht="21" customHeight="1" x14ac:dyDescent="0.25">
      <c r="A13470" s="24" t="s">
        <v>3969</v>
      </c>
      <c r="B13470" s="95" t="s">
        <v>3970</v>
      </c>
      <c r="C13470" s="95"/>
      <c r="D13470" s="96" t="s">
        <v>20</v>
      </c>
      <c r="E13470" s="96"/>
      <c r="F13470" s="24" t="s">
        <v>30</v>
      </c>
      <c r="G13470" s="97">
        <v>1.137</v>
      </c>
      <c r="H13470" s="97"/>
      <c r="I13470" s="98">
        <v>28.09</v>
      </c>
      <c r="J13470" s="98"/>
      <c r="K13470" s="27">
        <f>TRUNC(TRUNC(G13470,8)*I13470,2)</f>
        <v>31.93</v>
      </c>
    </row>
    <row r="13471" spans="1:11" ht="18" customHeight="1" x14ac:dyDescent="0.25">
      <c r="A13471" s="9"/>
      <c r="B13471" s="9"/>
      <c r="C13471" s="9"/>
      <c r="D13471" s="9"/>
      <c r="E13471" s="9"/>
      <c r="F13471" s="9"/>
      <c r="G13471" s="91" t="s">
        <v>3919</v>
      </c>
      <c r="H13471" s="91"/>
      <c r="I13471" s="91"/>
      <c r="J13471" s="91"/>
      <c r="K13471" s="28">
        <f>SUM(K13467:K13470)</f>
        <v>100.88</v>
      </c>
    </row>
    <row r="13472" spans="1:11" ht="15" customHeight="1" x14ac:dyDescent="0.25">
      <c r="A13472" s="93" t="s">
        <v>3907</v>
      </c>
      <c r="B13472" s="93"/>
      <c r="C13472" s="93"/>
      <c r="D13472" s="94" t="s">
        <v>3</v>
      </c>
      <c r="E13472" s="94"/>
      <c r="F13472" s="23" t="s">
        <v>4</v>
      </c>
      <c r="G13472" s="94" t="s">
        <v>3894</v>
      </c>
      <c r="H13472" s="94"/>
      <c r="I13472" s="94" t="s">
        <v>3895</v>
      </c>
      <c r="J13472" s="94"/>
      <c r="K13472" s="23" t="s">
        <v>3896</v>
      </c>
    </row>
    <row r="13473" spans="1:11" ht="15" customHeight="1" x14ac:dyDescent="0.25">
      <c r="A13473" s="24" t="s">
        <v>3971</v>
      </c>
      <c r="B13473" s="95" t="s">
        <v>3972</v>
      </c>
      <c r="C13473" s="95"/>
      <c r="D13473" s="96" t="s">
        <v>20</v>
      </c>
      <c r="E13473" s="96"/>
      <c r="F13473" s="24" t="s">
        <v>2056</v>
      </c>
      <c r="G13473" s="97">
        <v>7.22E-2</v>
      </c>
      <c r="H13473" s="97"/>
      <c r="I13473" s="98">
        <v>32.69</v>
      </c>
      <c r="J13473" s="98"/>
      <c r="K13473" s="27">
        <f>TRUNC(TRUNC(G13473,8)*I13473,2)</f>
        <v>2.36</v>
      </c>
    </row>
    <row r="13474" spans="1:11" ht="15" customHeight="1" x14ac:dyDescent="0.25">
      <c r="A13474" s="24" t="s">
        <v>3910</v>
      </c>
      <c r="B13474" s="95" t="s">
        <v>3911</v>
      </c>
      <c r="C13474" s="95"/>
      <c r="D13474" s="96" t="s">
        <v>20</v>
      </c>
      <c r="E13474" s="96"/>
      <c r="F13474" s="24" t="s">
        <v>2056</v>
      </c>
      <c r="G13474" s="97">
        <v>0.44790000000000002</v>
      </c>
      <c r="H13474" s="97"/>
      <c r="I13474" s="98">
        <v>24.94</v>
      </c>
      <c r="J13474" s="98"/>
      <c r="K13474" s="27">
        <f>TRUNC(TRUNC(G13474,8)*I13474,2)</f>
        <v>11.17</v>
      </c>
    </row>
    <row r="13475" spans="1:11" ht="18" customHeight="1" x14ac:dyDescent="0.25">
      <c r="A13475" s="9"/>
      <c r="B13475" s="9"/>
      <c r="C13475" s="9"/>
      <c r="D13475" s="9"/>
      <c r="E13475" s="9"/>
      <c r="F13475" s="9"/>
      <c r="G13475" s="91" t="s">
        <v>3912</v>
      </c>
      <c r="H13475" s="91"/>
      <c r="I13475" s="91"/>
      <c r="J13475" s="91"/>
      <c r="K13475" s="28">
        <f>SUM(K13473:K13474)</f>
        <v>13.53</v>
      </c>
    </row>
    <row r="13476" spans="1:11" ht="15" customHeight="1" x14ac:dyDescent="0.25">
      <c r="A13476" s="9"/>
      <c r="B13476" s="9"/>
      <c r="C13476" s="9"/>
      <c r="D13476" s="9"/>
      <c r="E13476" s="9"/>
      <c r="F13476" s="9"/>
      <c r="G13476" s="92" t="s">
        <v>3913</v>
      </c>
      <c r="H13476" s="92"/>
      <c r="I13476" s="92"/>
      <c r="J13476" s="92"/>
      <c r="K13476" s="29">
        <f>ROUND(SUM(K13471,K13475),2)</f>
        <v>114.41</v>
      </c>
    </row>
    <row r="13477" spans="1:11" ht="9.9499999999999993" customHeight="1" x14ac:dyDescent="0.25">
      <c r="A13477" s="9"/>
      <c r="B13477" s="9"/>
      <c r="C13477" s="9"/>
      <c r="D13477" s="9"/>
      <c r="E13477" s="9"/>
      <c r="F13477" s="9"/>
      <c r="G13477" s="100"/>
      <c r="H13477" s="100"/>
      <c r="I13477" s="100"/>
      <c r="J13477" s="100"/>
      <c r="K13477" s="100"/>
    </row>
    <row r="13478" spans="1:11" ht="20.100000000000001" customHeight="1" x14ac:dyDescent="0.25">
      <c r="A13478" s="99" t="s">
        <v>3153</v>
      </c>
      <c r="B13478" s="99"/>
      <c r="C13478" s="99"/>
      <c r="D13478" s="99"/>
      <c r="E13478" s="99"/>
      <c r="F13478" s="99"/>
      <c r="G13478" s="99"/>
      <c r="H13478" s="99"/>
      <c r="I13478" s="99"/>
      <c r="J13478" s="99"/>
      <c r="K13478" s="99"/>
    </row>
    <row r="13479" spans="1:11" ht="15" customHeight="1" x14ac:dyDescent="0.25">
      <c r="A13479" s="93" t="s">
        <v>3916</v>
      </c>
      <c r="B13479" s="93"/>
      <c r="C13479" s="93"/>
      <c r="D13479" s="94" t="s">
        <v>3</v>
      </c>
      <c r="E13479" s="94"/>
      <c r="F13479" s="23" t="s">
        <v>4</v>
      </c>
      <c r="G13479" s="94" t="s">
        <v>3894</v>
      </c>
      <c r="H13479" s="94"/>
      <c r="I13479" s="94" t="s">
        <v>3895</v>
      </c>
      <c r="J13479" s="94"/>
      <c r="K13479" s="23" t="s">
        <v>3896</v>
      </c>
    </row>
    <row r="13480" spans="1:11" ht="38.1" customHeight="1" x14ac:dyDescent="0.25">
      <c r="A13480" s="24" t="s">
        <v>3973</v>
      </c>
      <c r="B13480" s="95" t="s">
        <v>3974</v>
      </c>
      <c r="C13480" s="95"/>
      <c r="D13480" s="96" t="s">
        <v>20</v>
      </c>
      <c r="E13480" s="96"/>
      <c r="F13480" s="24" t="s">
        <v>3936</v>
      </c>
      <c r="G13480" s="97">
        <v>6.3E-3</v>
      </c>
      <c r="H13480" s="97"/>
      <c r="I13480" s="98">
        <v>94.61</v>
      </c>
      <c r="J13480" s="98"/>
      <c r="K13480" s="27">
        <f>TRUNC(TRUNC(G13480,8)*I13480,2)</f>
        <v>0.59</v>
      </c>
    </row>
    <row r="13481" spans="1:11" ht="38.1" customHeight="1" x14ac:dyDescent="0.25">
      <c r="A13481" s="24" t="s">
        <v>3975</v>
      </c>
      <c r="B13481" s="95" t="s">
        <v>3976</v>
      </c>
      <c r="C13481" s="95"/>
      <c r="D13481" s="96" t="s">
        <v>20</v>
      </c>
      <c r="E13481" s="96"/>
      <c r="F13481" s="24" t="s">
        <v>30</v>
      </c>
      <c r="G13481" s="97">
        <v>1.0200000000000001E-2</v>
      </c>
      <c r="H13481" s="97"/>
      <c r="I13481" s="98">
        <v>370.94</v>
      </c>
      <c r="J13481" s="98"/>
      <c r="K13481" s="27">
        <f>TRUNC(TRUNC(G13481,8)*I13481,2)</f>
        <v>3.78</v>
      </c>
    </row>
    <row r="13482" spans="1:11" ht="29.1" customHeight="1" x14ac:dyDescent="0.25">
      <c r="A13482" s="24" t="s">
        <v>3977</v>
      </c>
      <c r="B13482" s="95" t="s">
        <v>3978</v>
      </c>
      <c r="C13482" s="95"/>
      <c r="D13482" s="96" t="s">
        <v>20</v>
      </c>
      <c r="E13482" s="96"/>
      <c r="F13482" s="24" t="s">
        <v>3936</v>
      </c>
      <c r="G13482" s="97">
        <v>4.8999999999999998E-3</v>
      </c>
      <c r="H13482" s="97"/>
      <c r="I13482" s="98">
        <v>74.180000000000007</v>
      </c>
      <c r="J13482" s="98"/>
      <c r="K13482" s="27">
        <f>TRUNC(TRUNC(G13482,8)*I13482,2)</f>
        <v>0.36</v>
      </c>
    </row>
    <row r="13483" spans="1:11" ht="29.1" customHeight="1" x14ac:dyDescent="0.25">
      <c r="A13483" s="24" t="s">
        <v>3979</v>
      </c>
      <c r="B13483" s="95" t="s">
        <v>3980</v>
      </c>
      <c r="C13483" s="95"/>
      <c r="D13483" s="96" t="s">
        <v>20</v>
      </c>
      <c r="E13483" s="96"/>
      <c r="F13483" s="24" t="s">
        <v>30</v>
      </c>
      <c r="G13483" s="97">
        <v>5.5999999999999999E-3</v>
      </c>
      <c r="H13483" s="97"/>
      <c r="I13483" s="98">
        <v>166.79</v>
      </c>
      <c r="J13483" s="98"/>
      <c r="K13483" s="27">
        <f>TRUNC(TRUNC(G13483,8)*I13483,2)</f>
        <v>0.93</v>
      </c>
    </row>
    <row r="13484" spans="1:11" ht="18" customHeight="1" x14ac:dyDescent="0.25">
      <c r="A13484" s="9"/>
      <c r="B13484" s="9"/>
      <c r="C13484" s="9"/>
      <c r="D13484" s="9"/>
      <c r="E13484" s="9"/>
      <c r="F13484" s="9"/>
      <c r="G13484" s="91" t="s">
        <v>3919</v>
      </c>
      <c r="H13484" s="91"/>
      <c r="I13484" s="91"/>
      <c r="J13484" s="91"/>
      <c r="K13484" s="28">
        <f>SUM(K13480:K13483)</f>
        <v>5.66</v>
      </c>
    </row>
    <row r="13485" spans="1:11" ht="15" customHeight="1" x14ac:dyDescent="0.25">
      <c r="A13485" s="9"/>
      <c r="B13485" s="9"/>
      <c r="C13485" s="9"/>
      <c r="D13485" s="9"/>
      <c r="E13485" s="9"/>
      <c r="F13485" s="9"/>
      <c r="G13485" s="92" t="s">
        <v>3913</v>
      </c>
      <c r="H13485" s="92"/>
      <c r="I13485" s="92"/>
      <c r="J13485" s="92"/>
      <c r="K13485" s="29">
        <f>ROUND(SUM(K13484),2)</f>
        <v>5.66</v>
      </c>
    </row>
    <row r="13486" spans="1:11" ht="9.9499999999999993" customHeight="1" x14ac:dyDescent="0.25">
      <c r="A13486" s="9"/>
      <c r="B13486" s="9"/>
      <c r="C13486" s="9"/>
      <c r="D13486" s="9"/>
      <c r="E13486" s="9"/>
      <c r="F13486" s="9"/>
      <c r="G13486" s="100"/>
      <c r="H13486" s="100"/>
      <c r="I13486" s="100"/>
      <c r="J13486" s="100"/>
      <c r="K13486" s="100"/>
    </row>
    <row r="13487" spans="1:11" ht="20.100000000000001" customHeight="1" x14ac:dyDescent="0.25">
      <c r="A13487" s="99" t="s">
        <v>3154</v>
      </c>
      <c r="B13487" s="99"/>
      <c r="C13487" s="99"/>
      <c r="D13487" s="99"/>
      <c r="E13487" s="99"/>
      <c r="F13487" s="99"/>
      <c r="G13487" s="99"/>
      <c r="H13487" s="99"/>
      <c r="I13487" s="99"/>
      <c r="J13487" s="99"/>
      <c r="K13487" s="99"/>
    </row>
    <row r="13488" spans="1:11" ht="15" customHeight="1" x14ac:dyDescent="0.25">
      <c r="A13488" s="93" t="s">
        <v>3916</v>
      </c>
      <c r="B13488" s="93"/>
      <c r="C13488" s="93"/>
      <c r="D13488" s="94" t="s">
        <v>3</v>
      </c>
      <c r="E13488" s="94"/>
      <c r="F13488" s="23" t="s">
        <v>4</v>
      </c>
      <c r="G13488" s="94" t="s">
        <v>3894</v>
      </c>
      <c r="H13488" s="94"/>
      <c r="I13488" s="94" t="s">
        <v>3895</v>
      </c>
      <c r="J13488" s="94"/>
      <c r="K13488" s="23" t="s">
        <v>3896</v>
      </c>
    </row>
    <row r="13489" spans="1:11" ht="38.1" customHeight="1" x14ac:dyDescent="0.25">
      <c r="A13489" s="24" t="s">
        <v>3973</v>
      </c>
      <c r="B13489" s="95" t="s">
        <v>3974</v>
      </c>
      <c r="C13489" s="95"/>
      <c r="D13489" s="96" t="s">
        <v>20</v>
      </c>
      <c r="E13489" s="96"/>
      <c r="F13489" s="24" t="s">
        <v>3936</v>
      </c>
      <c r="G13489" s="97">
        <v>1.2999999999999999E-3</v>
      </c>
      <c r="H13489" s="97"/>
      <c r="I13489" s="98">
        <v>94.61</v>
      </c>
      <c r="J13489" s="98"/>
      <c r="K13489" s="27">
        <f>TRUNC(TRUNC(G13489,8)*I13489,2)</f>
        <v>0.12</v>
      </c>
    </row>
    <row r="13490" spans="1:11" ht="38.1" customHeight="1" x14ac:dyDescent="0.25">
      <c r="A13490" s="24" t="s">
        <v>3975</v>
      </c>
      <c r="B13490" s="95" t="s">
        <v>3976</v>
      </c>
      <c r="C13490" s="95"/>
      <c r="D13490" s="96" t="s">
        <v>20</v>
      </c>
      <c r="E13490" s="96"/>
      <c r="F13490" s="24" t="s">
        <v>30</v>
      </c>
      <c r="G13490" s="97">
        <v>3.0999999999999999E-3</v>
      </c>
      <c r="H13490" s="97"/>
      <c r="I13490" s="98">
        <v>370.94</v>
      </c>
      <c r="J13490" s="98"/>
      <c r="K13490" s="27">
        <f>TRUNC(TRUNC(G13490,8)*I13490,2)</f>
        <v>1.1399999999999999</v>
      </c>
    </row>
    <row r="13491" spans="1:11" ht="18" customHeight="1" x14ac:dyDescent="0.25">
      <c r="A13491" s="9"/>
      <c r="B13491" s="9"/>
      <c r="C13491" s="9"/>
      <c r="D13491" s="9"/>
      <c r="E13491" s="9"/>
      <c r="F13491" s="9"/>
      <c r="G13491" s="91" t="s">
        <v>3919</v>
      </c>
      <c r="H13491" s="91"/>
      <c r="I13491" s="91"/>
      <c r="J13491" s="91"/>
      <c r="K13491" s="28">
        <f>SUM(K13489:K13490)</f>
        <v>1.2599999999999998</v>
      </c>
    </row>
    <row r="13492" spans="1:11" ht="15" customHeight="1" x14ac:dyDescent="0.25">
      <c r="A13492" s="9"/>
      <c r="B13492" s="9"/>
      <c r="C13492" s="9"/>
      <c r="D13492" s="9"/>
      <c r="E13492" s="9"/>
      <c r="F13492" s="9"/>
      <c r="G13492" s="92" t="s">
        <v>3913</v>
      </c>
      <c r="H13492" s="92"/>
      <c r="I13492" s="92"/>
      <c r="J13492" s="92"/>
      <c r="K13492" s="29">
        <f>ROUND(SUM(K13491),2)</f>
        <v>1.26</v>
      </c>
    </row>
    <row r="13493" spans="1:11" ht="9.9499999999999993" customHeight="1" x14ac:dyDescent="0.25">
      <c r="A13493" s="9"/>
      <c r="B13493" s="9"/>
      <c r="C13493" s="9"/>
      <c r="D13493" s="9"/>
      <c r="E13493" s="9"/>
      <c r="F13493" s="9"/>
      <c r="G13493" s="100"/>
      <c r="H13493" s="100"/>
      <c r="I13493" s="100"/>
      <c r="J13493" s="100"/>
      <c r="K13493" s="100"/>
    </row>
    <row r="13494" spans="1:11" ht="20.100000000000001" customHeight="1" x14ac:dyDescent="0.25">
      <c r="A13494" s="99" t="s">
        <v>3155</v>
      </c>
      <c r="B13494" s="99"/>
      <c r="C13494" s="99"/>
      <c r="D13494" s="99"/>
      <c r="E13494" s="99"/>
      <c r="F13494" s="99"/>
      <c r="G13494" s="99"/>
      <c r="H13494" s="99"/>
      <c r="I13494" s="99"/>
      <c r="J13494" s="99"/>
      <c r="K13494" s="99"/>
    </row>
    <row r="13495" spans="1:11" ht="15" customHeight="1" x14ac:dyDescent="0.25">
      <c r="A13495" s="93" t="s">
        <v>3916</v>
      </c>
      <c r="B13495" s="93"/>
      <c r="C13495" s="93"/>
      <c r="D13495" s="94" t="s">
        <v>3</v>
      </c>
      <c r="E13495" s="94"/>
      <c r="F13495" s="23" t="s">
        <v>4</v>
      </c>
      <c r="G13495" s="94" t="s">
        <v>3894</v>
      </c>
      <c r="H13495" s="94"/>
      <c r="I13495" s="94" t="s">
        <v>3895</v>
      </c>
      <c r="J13495" s="94"/>
      <c r="K13495" s="23" t="s">
        <v>3896</v>
      </c>
    </row>
    <row r="13496" spans="1:11" ht="38.1" customHeight="1" x14ac:dyDescent="0.25">
      <c r="A13496" s="24" t="s">
        <v>3973</v>
      </c>
      <c r="B13496" s="95" t="s">
        <v>3974</v>
      </c>
      <c r="C13496" s="95"/>
      <c r="D13496" s="96" t="s">
        <v>20</v>
      </c>
      <c r="E13496" s="96"/>
      <c r="F13496" s="24" t="s">
        <v>3936</v>
      </c>
      <c r="G13496" s="97">
        <v>5.0000000000000001E-4</v>
      </c>
      <c r="H13496" s="97"/>
      <c r="I13496" s="98">
        <v>94.61</v>
      </c>
      <c r="J13496" s="98"/>
      <c r="K13496" s="27">
        <f>TRUNC(TRUNC(G13496,8)*I13496,2)</f>
        <v>0.04</v>
      </c>
    </row>
    <row r="13497" spans="1:11" ht="38.1" customHeight="1" x14ac:dyDescent="0.25">
      <c r="A13497" s="24" t="s">
        <v>3975</v>
      </c>
      <c r="B13497" s="95" t="s">
        <v>3976</v>
      </c>
      <c r="C13497" s="95"/>
      <c r="D13497" s="96" t="s">
        <v>20</v>
      </c>
      <c r="E13497" s="96"/>
      <c r="F13497" s="24" t="s">
        <v>30</v>
      </c>
      <c r="G13497" s="97">
        <v>1.1999999999999999E-3</v>
      </c>
      <c r="H13497" s="97"/>
      <c r="I13497" s="98">
        <v>370.94</v>
      </c>
      <c r="J13497" s="98"/>
      <c r="K13497" s="27">
        <f>TRUNC(TRUNC(G13497,8)*I13497,2)</f>
        <v>0.44</v>
      </c>
    </row>
    <row r="13498" spans="1:11" ht="18" customHeight="1" x14ac:dyDescent="0.25">
      <c r="A13498" s="9"/>
      <c r="B13498" s="9"/>
      <c r="C13498" s="9"/>
      <c r="D13498" s="9"/>
      <c r="E13498" s="9"/>
      <c r="F13498" s="9"/>
      <c r="G13498" s="91" t="s">
        <v>3919</v>
      </c>
      <c r="H13498" s="91"/>
      <c r="I13498" s="91"/>
      <c r="J13498" s="91"/>
      <c r="K13498" s="28">
        <f>SUM(K13496:K13497)</f>
        <v>0.48</v>
      </c>
    </row>
    <row r="13499" spans="1:11" ht="15" customHeight="1" x14ac:dyDescent="0.25">
      <c r="A13499" s="9"/>
      <c r="B13499" s="9"/>
      <c r="C13499" s="9"/>
      <c r="D13499" s="9"/>
      <c r="E13499" s="9"/>
      <c r="F13499" s="9"/>
      <c r="G13499" s="92" t="s">
        <v>3913</v>
      </c>
      <c r="H13499" s="92"/>
      <c r="I13499" s="92"/>
      <c r="J13499" s="92"/>
      <c r="K13499" s="29">
        <f>ROUND(SUM(K13498),2)</f>
        <v>0.48</v>
      </c>
    </row>
    <row r="13500" spans="1:11" ht="9.9499999999999993" customHeight="1" x14ac:dyDescent="0.25">
      <c r="A13500" s="9"/>
      <c r="B13500" s="9"/>
      <c r="C13500" s="9"/>
      <c r="D13500" s="9"/>
      <c r="E13500" s="9"/>
      <c r="F13500" s="9"/>
      <c r="G13500" s="100"/>
      <c r="H13500" s="100"/>
      <c r="I13500" s="100"/>
      <c r="J13500" s="100"/>
      <c r="K13500" s="100"/>
    </row>
    <row r="13501" spans="1:11" ht="20.100000000000001" customHeight="1" x14ac:dyDescent="0.25">
      <c r="A13501" s="99" t="s">
        <v>3156</v>
      </c>
      <c r="B13501" s="99"/>
      <c r="C13501" s="99"/>
      <c r="D13501" s="99"/>
      <c r="E13501" s="99"/>
      <c r="F13501" s="99"/>
      <c r="G13501" s="99"/>
      <c r="H13501" s="99"/>
      <c r="I13501" s="99"/>
      <c r="J13501" s="99"/>
      <c r="K13501" s="99"/>
    </row>
    <row r="13502" spans="1:11" ht="15" customHeight="1" x14ac:dyDescent="0.25">
      <c r="A13502" s="93" t="s">
        <v>3981</v>
      </c>
      <c r="B13502" s="93"/>
      <c r="C13502" s="93"/>
      <c r="D13502" s="94" t="s">
        <v>3</v>
      </c>
      <c r="E13502" s="94"/>
      <c r="F13502" s="23" t="s">
        <v>4</v>
      </c>
      <c r="G13502" s="94" t="s">
        <v>3894</v>
      </c>
      <c r="H13502" s="94"/>
      <c r="I13502" s="94" t="s">
        <v>3895</v>
      </c>
      <c r="J13502" s="94"/>
      <c r="K13502" s="23" t="s">
        <v>3896</v>
      </c>
    </row>
    <row r="13503" spans="1:11" ht="21" customHeight="1" x14ac:dyDescent="0.25">
      <c r="A13503" s="24" t="s">
        <v>70</v>
      </c>
      <c r="B13503" s="95" t="s">
        <v>3982</v>
      </c>
      <c r="C13503" s="95"/>
      <c r="D13503" s="96" t="s">
        <v>25</v>
      </c>
      <c r="E13503" s="96"/>
      <c r="F13503" s="24" t="s">
        <v>61</v>
      </c>
      <c r="G13503" s="97">
        <v>1</v>
      </c>
      <c r="H13503" s="97"/>
      <c r="I13503" s="98">
        <v>28.42</v>
      </c>
      <c r="J13503" s="98"/>
      <c r="K13503" s="27">
        <f>ROUND(ROUND(G13503,8)*I13503,2)</f>
        <v>28.42</v>
      </c>
    </row>
    <row r="13504" spans="1:11" ht="15" customHeight="1" x14ac:dyDescent="0.25">
      <c r="A13504" s="9"/>
      <c r="B13504" s="9"/>
      <c r="C13504" s="9"/>
      <c r="D13504" s="9"/>
      <c r="E13504" s="9"/>
      <c r="F13504" s="9"/>
      <c r="G13504" s="91" t="s">
        <v>3983</v>
      </c>
      <c r="H13504" s="91"/>
      <c r="I13504" s="91"/>
      <c r="J13504" s="91"/>
      <c r="K13504" s="28">
        <f>SUM(K13503:K13503)</f>
        <v>28.42</v>
      </c>
    </row>
    <row r="13505" spans="1:11" ht="15" customHeight="1" x14ac:dyDescent="0.25">
      <c r="A13505" s="9"/>
      <c r="B13505" s="9"/>
      <c r="C13505" s="9"/>
      <c r="D13505" s="9"/>
      <c r="E13505" s="9"/>
      <c r="F13505" s="9"/>
      <c r="G13505" s="92" t="s">
        <v>3913</v>
      </c>
      <c r="H13505" s="92"/>
      <c r="I13505" s="92"/>
      <c r="J13505" s="92"/>
      <c r="K13505" s="29">
        <f>ROUND(SUM(K13504),2)</f>
        <v>28.42</v>
      </c>
    </row>
    <row r="13506" spans="1:11" ht="9.9499999999999993" customHeight="1" x14ac:dyDescent="0.25">
      <c r="A13506" s="9"/>
      <c r="B13506" s="9"/>
      <c r="C13506" s="9"/>
      <c r="D13506" s="9"/>
      <c r="E13506" s="9"/>
      <c r="F13506" s="9"/>
      <c r="G13506" s="100"/>
      <c r="H13506" s="100"/>
      <c r="I13506" s="100"/>
      <c r="J13506" s="100"/>
      <c r="K13506" s="100"/>
    </row>
    <row r="13507" spans="1:11" ht="20.100000000000001" customHeight="1" x14ac:dyDescent="0.25">
      <c r="A13507" s="99" t="s">
        <v>3157</v>
      </c>
      <c r="B13507" s="99"/>
      <c r="C13507" s="99"/>
      <c r="D13507" s="99"/>
      <c r="E13507" s="99"/>
      <c r="F13507" s="99"/>
      <c r="G13507" s="99"/>
      <c r="H13507" s="99"/>
      <c r="I13507" s="99"/>
      <c r="J13507" s="99"/>
      <c r="K13507" s="99"/>
    </row>
    <row r="13508" spans="1:11" ht="15" customHeight="1" x14ac:dyDescent="0.25">
      <c r="A13508" s="93" t="s">
        <v>3916</v>
      </c>
      <c r="B13508" s="93"/>
      <c r="C13508" s="93"/>
      <c r="D13508" s="94" t="s">
        <v>3</v>
      </c>
      <c r="E13508" s="94"/>
      <c r="F13508" s="23" t="s">
        <v>4</v>
      </c>
      <c r="G13508" s="94" t="s">
        <v>3894</v>
      </c>
      <c r="H13508" s="94"/>
      <c r="I13508" s="94" t="s">
        <v>3895</v>
      </c>
      <c r="J13508" s="94"/>
      <c r="K13508" s="23" t="s">
        <v>3896</v>
      </c>
    </row>
    <row r="13509" spans="1:11" ht="38.1" customHeight="1" x14ac:dyDescent="0.25">
      <c r="A13509" s="24" t="s">
        <v>3973</v>
      </c>
      <c r="B13509" s="95" t="s">
        <v>3974</v>
      </c>
      <c r="C13509" s="95"/>
      <c r="D13509" s="96" t="s">
        <v>20</v>
      </c>
      <c r="E13509" s="96"/>
      <c r="F13509" s="24" t="s">
        <v>3936</v>
      </c>
      <c r="G13509" s="97">
        <v>1.2999999999999999E-3</v>
      </c>
      <c r="H13509" s="97"/>
      <c r="I13509" s="98">
        <v>94.61</v>
      </c>
      <c r="J13509" s="98"/>
      <c r="K13509" s="27">
        <f>TRUNC(TRUNC(G13509,8)*I13509,2)</f>
        <v>0.12</v>
      </c>
    </row>
    <row r="13510" spans="1:11" ht="38.1" customHeight="1" x14ac:dyDescent="0.25">
      <c r="A13510" s="24" t="s">
        <v>3975</v>
      </c>
      <c r="B13510" s="95" t="s">
        <v>3976</v>
      </c>
      <c r="C13510" s="95"/>
      <c r="D13510" s="96" t="s">
        <v>20</v>
      </c>
      <c r="E13510" s="96"/>
      <c r="F13510" s="24" t="s">
        <v>30</v>
      </c>
      <c r="G13510" s="97">
        <v>3.0999999999999999E-3</v>
      </c>
      <c r="H13510" s="97"/>
      <c r="I13510" s="98">
        <v>370.94</v>
      </c>
      <c r="J13510" s="98"/>
      <c r="K13510" s="27">
        <f>TRUNC(TRUNC(G13510,8)*I13510,2)</f>
        <v>1.1399999999999999</v>
      </c>
    </row>
    <row r="13511" spans="1:11" ht="18" customHeight="1" x14ac:dyDescent="0.25">
      <c r="A13511" s="9"/>
      <c r="B13511" s="9"/>
      <c r="C13511" s="9"/>
      <c r="D13511" s="9"/>
      <c r="E13511" s="9"/>
      <c r="F13511" s="9"/>
      <c r="G13511" s="91" t="s">
        <v>3919</v>
      </c>
      <c r="H13511" s="91"/>
      <c r="I13511" s="91"/>
      <c r="J13511" s="91"/>
      <c r="K13511" s="28">
        <f>SUM(K13509:K13510)</f>
        <v>1.2599999999999998</v>
      </c>
    </row>
    <row r="13512" spans="1:11" ht="15" customHeight="1" x14ac:dyDescent="0.25">
      <c r="A13512" s="9"/>
      <c r="B13512" s="9"/>
      <c r="C13512" s="9"/>
      <c r="D13512" s="9"/>
      <c r="E13512" s="9"/>
      <c r="F13512" s="9"/>
      <c r="G13512" s="92" t="s">
        <v>3913</v>
      </c>
      <c r="H13512" s="92"/>
      <c r="I13512" s="92"/>
      <c r="J13512" s="92"/>
      <c r="K13512" s="29">
        <f>ROUND(SUM(K13511),2)</f>
        <v>1.26</v>
      </c>
    </row>
    <row r="13513" spans="1:11" ht="9.9499999999999993" customHeight="1" x14ac:dyDescent="0.25">
      <c r="A13513" s="9"/>
      <c r="B13513" s="9"/>
      <c r="C13513" s="9"/>
      <c r="D13513" s="9"/>
      <c r="E13513" s="9"/>
      <c r="F13513" s="9"/>
      <c r="G13513" s="100"/>
      <c r="H13513" s="100"/>
      <c r="I13513" s="100"/>
      <c r="J13513" s="100"/>
      <c r="K13513" s="100"/>
    </row>
    <row r="13514" spans="1:11" ht="20.100000000000001" customHeight="1" x14ac:dyDescent="0.25">
      <c r="A13514" s="99" t="s">
        <v>3158</v>
      </c>
      <c r="B13514" s="99"/>
      <c r="C13514" s="99"/>
      <c r="D13514" s="99"/>
      <c r="E13514" s="99"/>
      <c r="F13514" s="99"/>
      <c r="G13514" s="99"/>
      <c r="H13514" s="99"/>
      <c r="I13514" s="99"/>
      <c r="J13514" s="99"/>
      <c r="K13514" s="99"/>
    </row>
    <row r="13515" spans="1:11" ht="12.95" customHeight="1" x14ac:dyDescent="0.25">
      <c r="A13515" s="107" t="s">
        <v>3984</v>
      </c>
      <c r="B13515" s="107"/>
      <c r="C13515" s="107"/>
      <c r="D13515" s="108" t="s">
        <v>3985</v>
      </c>
      <c r="E13515" s="87" t="s">
        <v>3986</v>
      </c>
      <c r="F13515" s="87"/>
      <c r="G13515" s="87" t="s">
        <v>3987</v>
      </c>
      <c r="H13515" s="87"/>
      <c r="I13515" s="87"/>
      <c r="J13515" s="87"/>
      <c r="K13515" s="87" t="s">
        <v>3988</v>
      </c>
    </row>
    <row r="13516" spans="1:11" ht="12" customHeight="1" x14ac:dyDescent="0.25">
      <c r="A13516" s="107"/>
      <c r="B13516" s="107"/>
      <c r="C13516" s="107"/>
      <c r="D13516" s="108"/>
      <c r="E13516" s="23" t="s">
        <v>3989</v>
      </c>
      <c r="F13516" s="23" t="s">
        <v>3990</v>
      </c>
      <c r="G13516" s="94" t="s">
        <v>3989</v>
      </c>
      <c r="H13516" s="94"/>
      <c r="I13516" s="94" t="s">
        <v>3990</v>
      </c>
      <c r="J13516" s="94"/>
      <c r="K13516" s="87"/>
    </row>
    <row r="13517" spans="1:11" ht="15" customHeight="1" x14ac:dyDescent="0.25">
      <c r="A13517" s="6" t="s">
        <v>3991</v>
      </c>
      <c r="B13517" s="104" t="s">
        <v>3992</v>
      </c>
      <c r="C13517" s="104"/>
      <c r="D13517" s="31">
        <v>1</v>
      </c>
      <c r="E13517" s="32">
        <v>0.34</v>
      </c>
      <c r="F13517" s="32">
        <v>0.66</v>
      </c>
      <c r="G13517" s="105">
        <v>355.46550000000002</v>
      </c>
      <c r="H13517" s="105"/>
      <c r="I13517" s="105">
        <v>95.872399999999999</v>
      </c>
      <c r="J13517" s="105"/>
      <c r="K13517" s="33">
        <f>ROUND(D13517*(ROUND(E13517*G13517,4)+ROUND(F13517*I13517,4)),4)</f>
        <v>184.13409999999999</v>
      </c>
    </row>
    <row r="13518" spans="1:11" ht="15" customHeight="1" x14ac:dyDescent="0.25">
      <c r="A13518" s="6" t="s">
        <v>3993</v>
      </c>
      <c r="B13518" s="104" t="s">
        <v>3994</v>
      </c>
      <c r="C13518" s="104"/>
      <c r="D13518" s="31">
        <v>1</v>
      </c>
      <c r="E13518" s="32">
        <v>1</v>
      </c>
      <c r="F13518" s="32">
        <v>0</v>
      </c>
      <c r="G13518" s="105">
        <v>365.3972</v>
      </c>
      <c r="H13518" s="105"/>
      <c r="I13518" s="105">
        <v>147.8879</v>
      </c>
      <c r="J13518" s="105"/>
      <c r="K13518" s="33">
        <f>ROUND(D13518*(ROUND(E13518*G13518,4)+ROUND(F13518*I13518,4)),4)</f>
        <v>365.3972</v>
      </c>
    </row>
    <row r="13519" spans="1:11" ht="15" customHeight="1" x14ac:dyDescent="0.25">
      <c r="A13519" s="6" t="s">
        <v>3995</v>
      </c>
      <c r="B13519" s="104" t="s">
        <v>3996</v>
      </c>
      <c r="C13519" s="104"/>
      <c r="D13519" s="31">
        <v>1</v>
      </c>
      <c r="E13519" s="32">
        <v>0.97</v>
      </c>
      <c r="F13519" s="32">
        <v>0.03</v>
      </c>
      <c r="G13519" s="105">
        <v>324.64210000000003</v>
      </c>
      <c r="H13519" s="105"/>
      <c r="I13519" s="105">
        <v>159.20740000000001</v>
      </c>
      <c r="J13519" s="105"/>
      <c r="K13519" s="33">
        <f>ROUND(D13519*(ROUND(E13519*G13519,4)+ROUND(F13519*I13519,4)),4)</f>
        <v>319.67899999999997</v>
      </c>
    </row>
    <row r="13520" spans="1:11" ht="15.95" customHeight="1" x14ac:dyDescent="0.25">
      <c r="A13520" s="6" t="s">
        <v>3997</v>
      </c>
      <c r="B13520" s="104" t="s">
        <v>3998</v>
      </c>
      <c r="C13520" s="104"/>
      <c r="D13520" s="31">
        <v>1</v>
      </c>
      <c r="E13520" s="32">
        <v>0.79</v>
      </c>
      <c r="F13520" s="32">
        <v>0.21</v>
      </c>
      <c r="G13520" s="105">
        <v>284.72230000000002</v>
      </c>
      <c r="H13520" s="105"/>
      <c r="I13520" s="105">
        <v>125.70480000000001</v>
      </c>
      <c r="J13520" s="105"/>
      <c r="K13520" s="33">
        <f>ROUND(D13520*(ROUND(E13520*G13520,4)+ROUND(F13520*I13520,4)),4)</f>
        <v>251.32859999999999</v>
      </c>
    </row>
    <row r="13521" spans="1:11" ht="15" customHeight="1" x14ac:dyDescent="0.25">
      <c r="A13521" s="1"/>
      <c r="B13521" s="1"/>
      <c r="C13521" s="1"/>
      <c r="D13521" s="1"/>
      <c r="E13521" s="1"/>
      <c r="F13521" s="1"/>
      <c r="G13521" s="85" t="s">
        <v>3999</v>
      </c>
      <c r="H13521" s="85"/>
      <c r="I13521" s="85"/>
      <c r="J13521" s="85"/>
      <c r="K13521" s="34">
        <f>SUM(K13516:K13520)</f>
        <v>1120.5389</v>
      </c>
    </row>
    <row r="13522" spans="1:11" ht="20.100000000000001" customHeight="1" x14ac:dyDescent="0.25">
      <c r="A13522" s="106" t="s">
        <v>4000</v>
      </c>
      <c r="B13522" s="106"/>
      <c r="C13522" s="106"/>
      <c r="D13522" s="106"/>
      <c r="E13522" s="106"/>
      <c r="F13522" s="2" t="s">
        <v>4</v>
      </c>
      <c r="G13522" s="87" t="s">
        <v>4001</v>
      </c>
      <c r="H13522" s="87"/>
      <c r="I13522" s="87" t="s">
        <v>4002</v>
      </c>
      <c r="J13522" s="87"/>
      <c r="K13522" s="2" t="s">
        <v>3988</v>
      </c>
    </row>
    <row r="13523" spans="1:11" ht="15" customHeight="1" x14ac:dyDescent="0.25">
      <c r="A13523" s="6" t="s">
        <v>4003</v>
      </c>
      <c r="B13523" s="101" t="s">
        <v>4004</v>
      </c>
      <c r="C13523" s="101"/>
      <c r="D13523" s="101"/>
      <c r="E13523" s="101"/>
      <c r="F13523" s="6" t="s">
        <v>3940</v>
      </c>
      <c r="G13523" s="114">
        <v>1</v>
      </c>
      <c r="H13523" s="114"/>
      <c r="I13523" s="115">
        <v>22.527200000000001</v>
      </c>
      <c r="J13523" s="115"/>
      <c r="K13523" s="35">
        <f>ROUND(ROUND(G13523,5)*I13523,4)</f>
        <v>22.527200000000001</v>
      </c>
    </row>
    <row r="13524" spans="1:11" ht="15" customHeight="1" x14ac:dyDescent="0.25">
      <c r="A13524" s="1"/>
      <c r="B13524" s="1"/>
      <c r="C13524" s="1"/>
      <c r="D13524" s="1"/>
      <c r="E13524" s="1"/>
      <c r="F13524" s="1"/>
      <c r="G13524" s="85" t="s">
        <v>4005</v>
      </c>
      <c r="H13524" s="85"/>
      <c r="I13524" s="85"/>
      <c r="J13524" s="85"/>
      <c r="K13524" s="36">
        <f>SUM(K13523:K13523)</f>
        <v>22.527200000000001</v>
      </c>
    </row>
    <row r="13525" spans="1:11" ht="15" customHeight="1" x14ac:dyDescent="0.25">
      <c r="A13525" s="9"/>
      <c r="B13525" s="9"/>
      <c r="C13525" s="9"/>
      <c r="D13525" s="9"/>
      <c r="E13525" s="9"/>
      <c r="F13525" s="9"/>
      <c r="G13525" s="92" t="s">
        <v>4006</v>
      </c>
      <c r="H13525" s="92"/>
      <c r="I13525" s="92"/>
      <c r="J13525" s="92"/>
      <c r="K13525" s="33">
        <f>SUM(K13521,K13524)</f>
        <v>1143.0661</v>
      </c>
    </row>
    <row r="13526" spans="1:11" ht="15" customHeight="1" x14ac:dyDescent="0.25">
      <c r="A13526" s="9"/>
      <c r="B13526" s="9"/>
      <c r="C13526" s="9"/>
      <c r="D13526" s="9"/>
      <c r="E13526" s="9"/>
      <c r="F13526" s="9"/>
      <c r="G13526" s="92" t="s">
        <v>4007</v>
      </c>
      <c r="H13526" s="92"/>
      <c r="I13526" s="92"/>
      <c r="J13526" s="92"/>
      <c r="K13526" s="37">
        <v>113.18</v>
      </c>
    </row>
    <row r="13527" spans="1:11" ht="15" customHeight="1" x14ac:dyDescent="0.25">
      <c r="A13527" s="9"/>
      <c r="B13527" s="9"/>
      <c r="C13527" s="9"/>
      <c r="D13527" s="9"/>
      <c r="E13527" s="9"/>
      <c r="F13527" s="9"/>
      <c r="G13527" s="92" t="s">
        <v>4008</v>
      </c>
      <c r="H13527" s="92"/>
      <c r="I13527" s="92"/>
      <c r="J13527" s="92"/>
      <c r="K13527" s="33">
        <f>ROUND(K13525/K13526,4)</f>
        <v>10.099500000000001</v>
      </c>
    </row>
    <row r="13528" spans="1:11" ht="15" customHeight="1" x14ac:dyDescent="0.25">
      <c r="A13528" s="9"/>
      <c r="B13528" s="9"/>
      <c r="C13528" s="9"/>
      <c r="D13528" s="9"/>
      <c r="E13528" s="9"/>
      <c r="F13528" s="9"/>
      <c r="G13528" s="92" t="s">
        <v>4009</v>
      </c>
      <c r="H13528" s="92"/>
      <c r="I13528" s="92"/>
      <c r="J13528" s="92"/>
      <c r="K13528" s="33">
        <f>ROUND(K13527*0.00746,4)</f>
        <v>7.5300000000000006E-2</v>
      </c>
    </row>
    <row r="13529" spans="1:11" ht="20.100000000000001" customHeight="1" x14ac:dyDescent="0.25">
      <c r="A13529" s="106" t="s">
        <v>4010</v>
      </c>
      <c r="B13529" s="106"/>
      <c r="C13529" s="106"/>
      <c r="D13529" s="106"/>
      <c r="E13529" s="106"/>
      <c r="F13529" s="2" t="s">
        <v>4</v>
      </c>
      <c r="G13529" s="87" t="s">
        <v>4001</v>
      </c>
      <c r="H13529" s="87"/>
      <c r="I13529" s="87" t="s">
        <v>3895</v>
      </c>
      <c r="J13529" s="87"/>
      <c r="K13529" s="2" t="s">
        <v>4011</v>
      </c>
    </row>
    <row r="13530" spans="1:11" ht="15" customHeight="1" x14ac:dyDescent="0.25">
      <c r="A13530" s="6" t="s">
        <v>4012</v>
      </c>
      <c r="B13530" s="104" t="s">
        <v>4013</v>
      </c>
      <c r="C13530" s="104"/>
      <c r="D13530" s="104"/>
      <c r="E13530" s="104"/>
      <c r="F13530" s="6" t="s">
        <v>77</v>
      </c>
      <c r="G13530" s="113">
        <v>1</v>
      </c>
      <c r="H13530" s="113"/>
      <c r="I13530" s="105">
        <v>195.03</v>
      </c>
      <c r="J13530" s="105"/>
      <c r="K13530" s="33">
        <f>ROUND(ROUND(G13530,5)*I13530,4)</f>
        <v>195.03</v>
      </c>
    </row>
    <row r="13531" spans="1:11" ht="15" customHeight="1" x14ac:dyDescent="0.25">
      <c r="A13531" s="1"/>
      <c r="B13531" s="1"/>
      <c r="C13531" s="1"/>
      <c r="D13531" s="1"/>
      <c r="E13531" s="1"/>
      <c r="F13531" s="1"/>
      <c r="G13531" s="85" t="s">
        <v>4014</v>
      </c>
      <c r="H13531" s="85"/>
      <c r="I13531" s="85"/>
      <c r="J13531" s="85"/>
      <c r="K13531" s="34">
        <f>SUM(K13530:K13530)</f>
        <v>195.03</v>
      </c>
    </row>
    <row r="13532" spans="1:11" ht="15" customHeight="1" x14ac:dyDescent="0.25">
      <c r="A13532" s="106" t="s">
        <v>4015</v>
      </c>
      <c r="B13532" s="106"/>
      <c r="C13532" s="106"/>
      <c r="D13532" s="23" t="s">
        <v>4016</v>
      </c>
      <c r="E13532" s="94" t="s">
        <v>4017</v>
      </c>
      <c r="F13532" s="94"/>
      <c r="G13532" s="94" t="s">
        <v>4001</v>
      </c>
      <c r="H13532" s="94"/>
      <c r="I13532" s="94" t="s">
        <v>3895</v>
      </c>
      <c r="J13532" s="94"/>
      <c r="K13532" s="23" t="s">
        <v>4011</v>
      </c>
    </row>
    <row r="13533" spans="1:11" ht="20.100000000000001" customHeight="1" x14ac:dyDescent="0.25">
      <c r="A13533" s="38" t="s">
        <v>4012</v>
      </c>
      <c r="B13533" s="109" t="s">
        <v>4018</v>
      </c>
      <c r="C13533" s="109"/>
      <c r="D13533" s="38" t="s">
        <v>4019</v>
      </c>
      <c r="E13533" s="110" t="s">
        <v>4020</v>
      </c>
      <c r="F13533" s="110"/>
      <c r="G13533" s="111">
        <v>2.2000000000000002</v>
      </c>
      <c r="H13533" s="111"/>
      <c r="I13533" s="112">
        <v>3.47</v>
      </c>
      <c r="J13533" s="112"/>
      <c r="K13533" s="41">
        <f>ROUND(ROUND(G13533,5)*I13533,4)</f>
        <v>7.6340000000000003</v>
      </c>
    </row>
    <row r="13534" spans="1:11" ht="15" customHeight="1" x14ac:dyDescent="0.25">
      <c r="A13534" s="1"/>
      <c r="B13534" s="1"/>
      <c r="C13534" s="1"/>
      <c r="D13534" s="1"/>
      <c r="E13534" s="1"/>
      <c r="F13534" s="1"/>
      <c r="G13534" s="85" t="s">
        <v>4021</v>
      </c>
      <c r="H13534" s="85"/>
      <c r="I13534" s="85"/>
      <c r="J13534" s="85"/>
      <c r="K13534" s="33">
        <f>SUM(K13533:K13533)</f>
        <v>7.6340000000000003</v>
      </c>
    </row>
    <row r="13535" spans="1:11" ht="12.95" customHeight="1" x14ac:dyDescent="0.25">
      <c r="A13535" s="106" t="s">
        <v>4022</v>
      </c>
      <c r="B13535" s="106"/>
      <c r="C13535" s="94" t="s">
        <v>4023</v>
      </c>
      <c r="D13535" s="94" t="s">
        <v>5</v>
      </c>
      <c r="E13535" s="94" t="s">
        <v>4024</v>
      </c>
      <c r="F13535" s="94"/>
      <c r="G13535" s="94" t="s">
        <v>4025</v>
      </c>
      <c r="H13535" s="94"/>
      <c r="I13535" s="94" t="s">
        <v>2086</v>
      </c>
      <c r="J13535" s="94"/>
      <c r="K13535" s="94" t="s">
        <v>4011</v>
      </c>
    </row>
    <row r="13536" spans="1:11" ht="12" customHeight="1" x14ac:dyDescent="0.25">
      <c r="A13536" s="106"/>
      <c r="B13536" s="106"/>
      <c r="C13536" s="94"/>
      <c r="D13536" s="94"/>
      <c r="E13536" s="23" t="s">
        <v>2092</v>
      </c>
      <c r="F13536" s="23" t="s">
        <v>4026</v>
      </c>
      <c r="G13536" s="23" t="s">
        <v>2092</v>
      </c>
      <c r="H13536" s="23" t="s">
        <v>4026</v>
      </c>
      <c r="I13536" s="23" t="s">
        <v>2092</v>
      </c>
      <c r="J13536" s="23" t="s">
        <v>4026</v>
      </c>
      <c r="K13536" s="94"/>
    </row>
    <row r="13537" spans="1:11" ht="27.95" customHeight="1" x14ac:dyDescent="0.25">
      <c r="A13537" s="38" t="s">
        <v>4012</v>
      </c>
      <c r="B13537" s="39" t="s">
        <v>4018</v>
      </c>
      <c r="C13537" s="38" t="s">
        <v>4027</v>
      </c>
      <c r="D13537" s="40">
        <v>2.2000000000000002</v>
      </c>
      <c r="E13537" s="42">
        <v>0</v>
      </c>
      <c r="F13537" s="43">
        <v>1.25</v>
      </c>
      <c r="G13537" s="42">
        <v>0</v>
      </c>
      <c r="H13537" s="43">
        <v>1</v>
      </c>
      <c r="I13537" s="42">
        <v>0</v>
      </c>
      <c r="J13537" s="43">
        <v>0.82</v>
      </c>
      <c r="K13537" s="41">
        <f>ROUND(D13537*(ROUND(E13537*F13537,4)+ROUND(G13537*H13537,4)+ROUND(I13537*J13537,4)),4)</f>
        <v>0</v>
      </c>
    </row>
    <row r="13538" spans="1:11" ht="15" customHeight="1" x14ac:dyDescent="0.25">
      <c r="A13538" s="1"/>
      <c r="B13538" s="1"/>
      <c r="C13538" s="1"/>
      <c r="D13538" s="1"/>
      <c r="E13538" s="1"/>
      <c r="F13538" s="1"/>
      <c r="G13538" s="85" t="s">
        <v>4028</v>
      </c>
      <c r="H13538" s="85"/>
      <c r="I13538" s="85"/>
      <c r="J13538" s="85"/>
      <c r="K13538" s="33">
        <f>SUM(K13536:K13537)</f>
        <v>0</v>
      </c>
    </row>
    <row r="13539" spans="1:11" ht="15" customHeight="1" x14ac:dyDescent="0.25">
      <c r="A13539" s="9"/>
      <c r="B13539" s="9"/>
      <c r="C13539" s="9"/>
      <c r="D13539" s="9"/>
      <c r="E13539" s="9"/>
      <c r="F13539" s="9"/>
      <c r="G13539" s="92" t="s">
        <v>4029</v>
      </c>
      <c r="H13539" s="92"/>
      <c r="I13539" s="92"/>
      <c r="J13539" s="92"/>
      <c r="K13539" s="33">
        <f>SUM(K13527,K13528,K13531,K13534,K13538)</f>
        <v>212.83879999999999</v>
      </c>
    </row>
    <row r="13540" spans="1:11" ht="15" customHeight="1" x14ac:dyDescent="0.25">
      <c r="A13540" s="9"/>
      <c r="B13540" s="9"/>
      <c r="C13540" s="9"/>
      <c r="D13540" s="9"/>
      <c r="E13540" s="9"/>
      <c r="F13540" s="9"/>
      <c r="G13540" s="92" t="s">
        <v>3913</v>
      </c>
      <c r="H13540" s="92"/>
      <c r="I13540" s="92"/>
      <c r="J13540" s="92"/>
      <c r="K13540" s="29">
        <f>ROUND(SUM(K13539),2)</f>
        <v>212.84</v>
      </c>
    </row>
    <row r="13541" spans="1:11" ht="9.9499999999999993" customHeight="1" x14ac:dyDescent="0.25">
      <c r="A13541" s="9"/>
      <c r="B13541" s="9"/>
      <c r="C13541" s="9"/>
      <c r="D13541" s="9"/>
      <c r="E13541" s="9"/>
      <c r="F13541" s="9"/>
      <c r="G13541" s="100"/>
      <c r="H13541" s="100"/>
      <c r="I13541" s="100"/>
      <c r="J13541" s="100"/>
      <c r="K13541" s="100"/>
    </row>
    <row r="13542" spans="1:11" ht="20.100000000000001" customHeight="1" x14ac:dyDescent="0.25">
      <c r="A13542" s="99" t="s">
        <v>3159</v>
      </c>
      <c r="B13542" s="99"/>
      <c r="C13542" s="99"/>
      <c r="D13542" s="99"/>
      <c r="E13542" s="99"/>
      <c r="F13542" s="99"/>
      <c r="G13542" s="99"/>
      <c r="H13542" s="99"/>
      <c r="I13542" s="99"/>
      <c r="J13542" s="99"/>
      <c r="K13542" s="99"/>
    </row>
    <row r="13543" spans="1:11" ht="15" customHeight="1" x14ac:dyDescent="0.25">
      <c r="A13543" s="93" t="s">
        <v>3916</v>
      </c>
      <c r="B13543" s="93"/>
      <c r="C13543" s="93"/>
      <c r="D13543" s="94" t="s">
        <v>3</v>
      </c>
      <c r="E13543" s="94"/>
      <c r="F13543" s="23" t="s">
        <v>4</v>
      </c>
      <c r="G13543" s="94" t="s">
        <v>3894</v>
      </c>
      <c r="H13543" s="94"/>
      <c r="I13543" s="94" t="s">
        <v>3895</v>
      </c>
      <c r="J13543" s="94"/>
      <c r="K13543" s="23" t="s">
        <v>3896</v>
      </c>
    </row>
    <row r="13544" spans="1:11" ht="45.95" customHeight="1" x14ac:dyDescent="0.25">
      <c r="A13544" s="24" t="s">
        <v>3934</v>
      </c>
      <c r="B13544" s="95" t="s">
        <v>3935</v>
      </c>
      <c r="C13544" s="95"/>
      <c r="D13544" s="96" t="s">
        <v>20</v>
      </c>
      <c r="E13544" s="96"/>
      <c r="F13544" s="24" t="s">
        <v>3936</v>
      </c>
      <c r="G13544" s="97">
        <v>2.5891999999999998E-3</v>
      </c>
      <c r="H13544" s="97"/>
      <c r="I13544" s="98">
        <v>76.52</v>
      </c>
      <c r="J13544" s="98"/>
      <c r="K13544" s="27">
        <f t="shared" ref="K13544:K13549" si="104">TRUNC(TRUNC(G13544,8)*I13544,2)</f>
        <v>0.19</v>
      </c>
    </row>
    <row r="13545" spans="1:11" ht="45.95" customHeight="1" x14ac:dyDescent="0.25">
      <c r="A13545" s="24" t="s">
        <v>28</v>
      </c>
      <c r="B13545" s="95" t="s">
        <v>29</v>
      </c>
      <c r="C13545" s="95"/>
      <c r="D13545" s="96" t="s">
        <v>20</v>
      </c>
      <c r="E13545" s="96"/>
      <c r="F13545" s="24" t="s">
        <v>30</v>
      </c>
      <c r="G13545" s="97">
        <v>1.0702000000000001E-3</v>
      </c>
      <c r="H13545" s="97"/>
      <c r="I13545" s="98">
        <v>322.67</v>
      </c>
      <c r="J13545" s="98"/>
      <c r="K13545" s="27">
        <f t="shared" si="104"/>
        <v>0.34</v>
      </c>
    </row>
    <row r="13546" spans="1:11" ht="29.1" customHeight="1" x14ac:dyDescent="0.25">
      <c r="A13546" s="24" t="s">
        <v>4030</v>
      </c>
      <c r="B13546" s="95" t="s">
        <v>4031</v>
      </c>
      <c r="C13546" s="95"/>
      <c r="D13546" s="96" t="s">
        <v>20</v>
      </c>
      <c r="E13546" s="96"/>
      <c r="F13546" s="24" t="s">
        <v>3936</v>
      </c>
      <c r="G13546" s="97">
        <v>3.3568999999999999E-3</v>
      </c>
      <c r="H13546" s="97"/>
      <c r="I13546" s="98">
        <v>105.44</v>
      </c>
      <c r="J13546" s="98"/>
      <c r="K13546" s="27">
        <f t="shared" si="104"/>
        <v>0.35</v>
      </c>
    </row>
    <row r="13547" spans="1:11" ht="29.1" customHeight="1" x14ac:dyDescent="0.25">
      <c r="A13547" s="24" t="s">
        <v>4032</v>
      </c>
      <c r="B13547" s="95" t="s">
        <v>4033</v>
      </c>
      <c r="C13547" s="95"/>
      <c r="D13547" s="96" t="s">
        <v>20</v>
      </c>
      <c r="E13547" s="96"/>
      <c r="F13547" s="24" t="s">
        <v>30</v>
      </c>
      <c r="G13547" s="97">
        <v>3.0249999999999998E-4</v>
      </c>
      <c r="H13547" s="97"/>
      <c r="I13547" s="98">
        <v>265.02</v>
      </c>
      <c r="J13547" s="98"/>
      <c r="K13547" s="27">
        <f t="shared" si="104"/>
        <v>0.08</v>
      </c>
    </row>
    <row r="13548" spans="1:11" ht="38.1" customHeight="1" x14ac:dyDescent="0.25">
      <c r="A13548" s="24" t="s">
        <v>4034</v>
      </c>
      <c r="B13548" s="95" t="s">
        <v>4035</v>
      </c>
      <c r="C13548" s="95"/>
      <c r="D13548" s="96" t="s">
        <v>20</v>
      </c>
      <c r="E13548" s="96"/>
      <c r="F13548" s="24" t="s">
        <v>3936</v>
      </c>
      <c r="G13548" s="97">
        <v>2.9082999999999999E-3</v>
      </c>
      <c r="H13548" s="97"/>
      <c r="I13548" s="98">
        <v>94.54</v>
      </c>
      <c r="J13548" s="98"/>
      <c r="K13548" s="27">
        <f t="shared" si="104"/>
        <v>0.27</v>
      </c>
    </row>
    <row r="13549" spans="1:11" ht="38.1" customHeight="1" x14ac:dyDescent="0.25">
      <c r="A13549" s="24" t="s">
        <v>4036</v>
      </c>
      <c r="B13549" s="95" t="s">
        <v>4037</v>
      </c>
      <c r="C13549" s="95"/>
      <c r="D13549" s="96" t="s">
        <v>20</v>
      </c>
      <c r="E13549" s="96"/>
      <c r="F13549" s="24" t="s">
        <v>30</v>
      </c>
      <c r="G13549" s="97">
        <v>7.5109999999999999E-4</v>
      </c>
      <c r="H13549" s="97"/>
      <c r="I13549" s="98">
        <v>225.43</v>
      </c>
      <c r="J13549" s="98"/>
      <c r="K13549" s="27">
        <f t="shared" si="104"/>
        <v>0.16</v>
      </c>
    </row>
    <row r="13550" spans="1:11" ht="18" customHeight="1" x14ac:dyDescent="0.25">
      <c r="A13550" s="9"/>
      <c r="B13550" s="9"/>
      <c r="C13550" s="9"/>
      <c r="D13550" s="9"/>
      <c r="E13550" s="9"/>
      <c r="F13550" s="9"/>
      <c r="G13550" s="91" t="s">
        <v>3919</v>
      </c>
      <c r="H13550" s="91"/>
      <c r="I13550" s="91"/>
      <c r="J13550" s="91"/>
      <c r="K13550" s="28">
        <f>SUM(K13544:K13549)</f>
        <v>1.39</v>
      </c>
    </row>
    <row r="13551" spans="1:11" ht="15" customHeight="1" x14ac:dyDescent="0.25">
      <c r="A13551" s="93" t="s">
        <v>3907</v>
      </c>
      <c r="B13551" s="93"/>
      <c r="C13551" s="93"/>
      <c r="D13551" s="94" t="s">
        <v>3</v>
      </c>
      <c r="E13551" s="94"/>
      <c r="F13551" s="23" t="s">
        <v>4</v>
      </c>
      <c r="G13551" s="94" t="s">
        <v>3894</v>
      </c>
      <c r="H13551" s="94"/>
      <c r="I13551" s="94" t="s">
        <v>3895</v>
      </c>
      <c r="J13551" s="94"/>
      <c r="K13551" s="23" t="s">
        <v>3896</v>
      </c>
    </row>
    <row r="13552" spans="1:11" ht="15" customHeight="1" x14ac:dyDescent="0.25">
      <c r="A13552" s="24" t="s">
        <v>3910</v>
      </c>
      <c r="B13552" s="95" t="s">
        <v>3911</v>
      </c>
      <c r="C13552" s="95"/>
      <c r="D13552" s="96" t="s">
        <v>20</v>
      </c>
      <c r="E13552" s="96"/>
      <c r="F13552" s="24" t="s">
        <v>2056</v>
      </c>
      <c r="G13552" s="97">
        <v>3.6592999999999999E-3</v>
      </c>
      <c r="H13552" s="97"/>
      <c r="I13552" s="98">
        <v>24.94</v>
      </c>
      <c r="J13552" s="98"/>
      <c r="K13552" s="27">
        <f>TRUNC(TRUNC(G13552,8)*I13552,2)</f>
        <v>0.09</v>
      </c>
    </row>
    <row r="13553" spans="1:11" ht="18" customHeight="1" x14ac:dyDescent="0.25">
      <c r="A13553" s="9"/>
      <c r="B13553" s="9"/>
      <c r="C13553" s="9"/>
      <c r="D13553" s="9"/>
      <c r="E13553" s="9"/>
      <c r="F13553" s="9"/>
      <c r="G13553" s="91" t="s">
        <v>3912</v>
      </c>
      <c r="H13553" s="91"/>
      <c r="I13553" s="91"/>
      <c r="J13553" s="91"/>
      <c r="K13553" s="28">
        <f>SUM(K13552:K13552)</f>
        <v>0.09</v>
      </c>
    </row>
    <row r="13554" spans="1:11" ht="15" customHeight="1" x14ac:dyDescent="0.25">
      <c r="A13554" s="9"/>
      <c r="B13554" s="9"/>
      <c r="C13554" s="9"/>
      <c r="D13554" s="9"/>
      <c r="E13554" s="9"/>
      <c r="F13554" s="9"/>
      <c r="G13554" s="92" t="s">
        <v>3913</v>
      </c>
      <c r="H13554" s="92"/>
      <c r="I13554" s="92"/>
      <c r="J13554" s="92"/>
      <c r="K13554" s="29">
        <f>ROUND(SUM(K13550,K13553),2)</f>
        <v>1.48</v>
      </c>
    </row>
    <row r="13555" spans="1:11" ht="9.9499999999999993" customHeight="1" x14ac:dyDescent="0.25">
      <c r="A13555" s="9"/>
      <c r="B13555" s="9"/>
      <c r="C13555" s="9"/>
      <c r="D13555" s="9"/>
      <c r="E13555" s="9"/>
      <c r="F13555" s="9"/>
      <c r="G13555" s="100"/>
      <c r="H13555" s="100"/>
      <c r="I13555" s="100"/>
      <c r="J13555" s="100"/>
      <c r="K13555" s="100"/>
    </row>
    <row r="13556" spans="1:11" ht="20.100000000000001" customHeight="1" x14ac:dyDescent="0.25">
      <c r="A13556" s="99" t="s">
        <v>3160</v>
      </c>
      <c r="B13556" s="99"/>
      <c r="C13556" s="99"/>
      <c r="D13556" s="99"/>
      <c r="E13556" s="99"/>
      <c r="F13556" s="99"/>
      <c r="G13556" s="99"/>
      <c r="H13556" s="99"/>
      <c r="I13556" s="99"/>
      <c r="J13556" s="99"/>
      <c r="K13556" s="99"/>
    </row>
    <row r="13557" spans="1:11" ht="15" customHeight="1" x14ac:dyDescent="0.25">
      <c r="A13557" s="93" t="s">
        <v>3893</v>
      </c>
      <c r="B13557" s="93"/>
      <c r="C13557" s="93"/>
      <c r="D13557" s="94" t="s">
        <v>3</v>
      </c>
      <c r="E13557" s="94"/>
      <c r="F13557" s="23" t="s">
        <v>4</v>
      </c>
      <c r="G13557" s="94" t="s">
        <v>3894</v>
      </c>
      <c r="H13557" s="94"/>
      <c r="I13557" s="94" t="s">
        <v>3895</v>
      </c>
      <c r="J13557" s="94"/>
      <c r="K13557" s="23" t="s">
        <v>3896</v>
      </c>
    </row>
    <row r="13558" spans="1:11" ht="21" customHeight="1" x14ac:dyDescent="0.25">
      <c r="A13558" s="24" t="s">
        <v>4038</v>
      </c>
      <c r="B13558" s="95" t="s">
        <v>4039</v>
      </c>
      <c r="C13558" s="95"/>
      <c r="D13558" s="96" t="s">
        <v>20</v>
      </c>
      <c r="E13558" s="96"/>
      <c r="F13558" s="24" t="s">
        <v>34</v>
      </c>
      <c r="G13558" s="97">
        <v>6.6E-3</v>
      </c>
      <c r="H13558" s="97"/>
      <c r="I13558" s="98">
        <v>210.23</v>
      </c>
      <c r="J13558" s="98"/>
      <c r="K13558" s="27">
        <f>TRUNC(TRUNC(G13558,8)*I13558,2)</f>
        <v>1.38</v>
      </c>
    </row>
    <row r="13559" spans="1:11" ht="21" customHeight="1" x14ac:dyDescent="0.25">
      <c r="A13559" s="24" t="s">
        <v>4040</v>
      </c>
      <c r="B13559" s="95" t="s">
        <v>4041</v>
      </c>
      <c r="C13559" s="95"/>
      <c r="D13559" s="96" t="s">
        <v>20</v>
      </c>
      <c r="E13559" s="96"/>
      <c r="F13559" s="24" t="s">
        <v>84</v>
      </c>
      <c r="G13559" s="97">
        <v>1.0049999999999999</v>
      </c>
      <c r="H13559" s="97"/>
      <c r="I13559" s="98">
        <v>32.369999999999997</v>
      </c>
      <c r="J13559" s="98"/>
      <c r="K13559" s="27">
        <f>TRUNC(TRUNC(G13559,8)*I13559,2)</f>
        <v>32.53</v>
      </c>
    </row>
    <row r="13560" spans="1:11" ht="15" customHeight="1" x14ac:dyDescent="0.25">
      <c r="A13560" s="9"/>
      <c r="B13560" s="9"/>
      <c r="C13560" s="9"/>
      <c r="D13560" s="9"/>
      <c r="E13560" s="9"/>
      <c r="F13560" s="9"/>
      <c r="G13560" s="91" t="s">
        <v>3906</v>
      </c>
      <c r="H13560" s="91"/>
      <c r="I13560" s="91"/>
      <c r="J13560" s="91"/>
      <c r="K13560" s="28">
        <f>SUM(K13558:K13559)</f>
        <v>33.910000000000004</v>
      </c>
    </row>
    <row r="13561" spans="1:11" ht="15" customHeight="1" x14ac:dyDescent="0.25">
      <c r="A13561" s="93" t="s">
        <v>3907</v>
      </c>
      <c r="B13561" s="93"/>
      <c r="C13561" s="93"/>
      <c r="D13561" s="94" t="s">
        <v>3</v>
      </c>
      <c r="E13561" s="94"/>
      <c r="F13561" s="23" t="s">
        <v>4</v>
      </c>
      <c r="G13561" s="94" t="s">
        <v>3894</v>
      </c>
      <c r="H13561" s="94"/>
      <c r="I13561" s="94" t="s">
        <v>3895</v>
      </c>
      <c r="J13561" s="94"/>
      <c r="K13561" s="23" t="s">
        <v>3896</v>
      </c>
    </row>
    <row r="13562" spans="1:11" ht="15" customHeight="1" x14ac:dyDescent="0.25">
      <c r="A13562" s="24" t="s">
        <v>3971</v>
      </c>
      <c r="B13562" s="95" t="s">
        <v>3972</v>
      </c>
      <c r="C13562" s="95"/>
      <c r="D13562" s="96" t="s">
        <v>20</v>
      </c>
      <c r="E13562" s="96"/>
      <c r="F13562" s="24" t="s">
        <v>2056</v>
      </c>
      <c r="G13562" s="97">
        <v>0.2296</v>
      </c>
      <c r="H13562" s="97"/>
      <c r="I13562" s="98">
        <v>32.69</v>
      </c>
      <c r="J13562" s="98"/>
      <c r="K13562" s="27">
        <f>TRUNC(TRUNC(G13562,8)*I13562,2)</f>
        <v>7.5</v>
      </c>
    </row>
    <row r="13563" spans="1:11" ht="15" customHeight="1" x14ac:dyDescent="0.25">
      <c r="A13563" s="24" t="s">
        <v>3910</v>
      </c>
      <c r="B13563" s="95" t="s">
        <v>3911</v>
      </c>
      <c r="C13563" s="95"/>
      <c r="D13563" s="96" t="s">
        <v>20</v>
      </c>
      <c r="E13563" s="96"/>
      <c r="F13563" s="24" t="s">
        <v>2056</v>
      </c>
      <c r="G13563" s="97">
        <v>0.2296</v>
      </c>
      <c r="H13563" s="97"/>
      <c r="I13563" s="98">
        <v>24.94</v>
      </c>
      <c r="J13563" s="98"/>
      <c r="K13563" s="27">
        <f>TRUNC(TRUNC(G13563,8)*I13563,2)</f>
        <v>5.72</v>
      </c>
    </row>
    <row r="13564" spans="1:11" ht="18" customHeight="1" x14ac:dyDescent="0.25">
      <c r="A13564" s="9"/>
      <c r="B13564" s="9"/>
      <c r="C13564" s="9"/>
      <c r="D13564" s="9"/>
      <c r="E13564" s="9"/>
      <c r="F13564" s="9"/>
      <c r="G13564" s="91" t="s">
        <v>3912</v>
      </c>
      <c r="H13564" s="91"/>
      <c r="I13564" s="91"/>
      <c r="J13564" s="91"/>
      <c r="K13564" s="28">
        <f>SUM(K13562:K13563)</f>
        <v>13.219999999999999</v>
      </c>
    </row>
    <row r="13565" spans="1:11" ht="15" customHeight="1" x14ac:dyDescent="0.25">
      <c r="A13565" s="93" t="s">
        <v>3922</v>
      </c>
      <c r="B13565" s="93"/>
      <c r="C13565" s="93"/>
      <c r="D13565" s="94" t="s">
        <v>3</v>
      </c>
      <c r="E13565" s="94"/>
      <c r="F13565" s="23" t="s">
        <v>4</v>
      </c>
      <c r="G13565" s="94" t="s">
        <v>3894</v>
      </c>
      <c r="H13565" s="94"/>
      <c r="I13565" s="94" t="s">
        <v>3895</v>
      </c>
      <c r="J13565" s="94"/>
      <c r="K13565" s="23" t="s">
        <v>3896</v>
      </c>
    </row>
    <row r="13566" spans="1:11" ht="21" customHeight="1" x14ac:dyDescent="0.25">
      <c r="A13566" s="24" t="s">
        <v>4042</v>
      </c>
      <c r="B13566" s="95" t="s">
        <v>4043</v>
      </c>
      <c r="C13566" s="95"/>
      <c r="D13566" s="96" t="s">
        <v>20</v>
      </c>
      <c r="E13566" s="96"/>
      <c r="F13566" s="24" t="s">
        <v>34</v>
      </c>
      <c r="G13566" s="97">
        <v>1.8E-3</v>
      </c>
      <c r="H13566" s="97"/>
      <c r="I13566" s="98">
        <v>767.08</v>
      </c>
      <c r="J13566" s="98"/>
      <c r="K13566" s="27">
        <f>TRUNC(TRUNC(G13566,8)*I13566,2)</f>
        <v>1.38</v>
      </c>
    </row>
    <row r="13567" spans="1:11" ht="15" customHeight="1" x14ac:dyDescent="0.25">
      <c r="A13567" s="9"/>
      <c r="B13567" s="9"/>
      <c r="C13567" s="9"/>
      <c r="D13567" s="9"/>
      <c r="E13567" s="9"/>
      <c r="F13567" s="9"/>
      <c r="G13567" s="91" t="s">
        <v>3933</v>
      </c>
      <c r="H13567" s="91"/>
      <c r="I13567" s="91"/>
      <c r="J13567" s="91"/>
      <c r="K13567" s="28">
        <f>SUM(K13566:K13566)</f>
        <v>1.38</v>
      </c>
    </row>
    <row r="13568" spans="1:11" ht="15" customHeight="1" x14ac:dyDescent="0.25">
      <c r="A13568" s="9"/>
      <c r="B13568" s="9"/>
      <c r="C13568" s="9"/>
      <c r="D13568" s="9"/>
      <c r="E13568" s="9"/>
      <c r="F13568" s="9"/>
      <c r="G13568" s="92" t="s">
        <v>3913</v>
      </c>
      <c r="H13568" s="92"/>
      <c r="I13568" s="92"/>
      <c r="J13568" s="92"/>
      <c r="K13568" s="29">
        <f>ROUND(SUM(K13560,K13564,K13567),2)</f>
        <v>48.51</v>
      </c>
    </row>
    <row r="13569" spans="1:11" ht="9.9499999999999993" customHeight="1" x14ac:dyDescent="0.25">
      <c r="A13569" s="9"/>
      <c r="B13569" s="9"/>
      <c r="C13569" s="9"/>
      <c r="D13569" s="9"/>
      <c r="E13569" s="9"/>
      <c r="F13569" s="9"/>
      <c r="G13569" s="100"/>
      <c r="H13569" s="100"/>
      <c r="I13569" s="100"/>
      <c r="J13569" s="100"/>
      <c r="K13569" s="100"/>
    </row>
    <row r="13570" spans="1:11" ht="20.100000000000001" customHeight="1" x14ac:dyDescent="0.25">
      <c r="A13570" s="99" t="s">
        <v>3161</v>
      </c>
      <c r="B13570" s="99"/>
      <c r="C13570" s="99"/>
      <c r="D13570" s="99"/>
      <c r="E13570" s="99"/>
      <c r="F13570" s="99"/>
      <c r="G13570" s="99"/>
      <c r="H13570" s="99"/>
      <c r="I13570" s="99"/>
      <c r="J13570" s="99"/>
      <c r="K13570" s="99"/>
    </row>
    <row r="13571" spans="1:11" ht="15" customHeight="1" x14ac:dyDescent="0.25">
      <c r="A13571" s="93" t="s">
        <v>3893</v>
      </c>
      <c r="B13571" s="93"/>
      <c r="C13571" s="93"/>
      <c r="D13571" s="94" t="s">
        <v>3</v>
      </c>
      <c r="E13571" s="94"/>
      <c r="F13571" s="23" t="s">
        <v>4</v>
      </c>
      <c r="G13571" s="94" t="s">
        <v>3894</v>
      </c>
      <c r="H13571" s="94"/>
      <c r="I13571" s="94" t="s">
        <v>3895</v>
      </c>
      <c r="J13571" s="94"/>
      <c r="K13571" s="23" t="s">
        <v>3896</v>
      </c>
    </row>
    <row r="13572" spans="1:11" ht="15" customHeight="1" x14ac:dyDescent="0.25">
      <c r="A13572" s="24" t="s">
        <v>4044</v>
      </c>
      <c r="B13572" s="95" t="s">
        <v>4045</v>
      </c>
      <c r="C13572" s="95"/>
      <c r="D13572" s="96" t="s">
        <v>20</v>
      </c>
      <c r="E13572" s="96"/>
      <c r="F13572" s="24" t="s">
        <v>3903</v>
      </c>
      <c r="G13572" s="97">
        <v>0.106</v>
      </c>
      <c r="H13572" s="97"/>
      <c r="I13572" s="98">
        <v>2.59</v>
      </c>
      <c r="J13572" s="98"/>
      <c r="K13572" s="27">
        <f>TRUNC(TRUNC(G13572,8)*I13572,2)</f>
        <v>0.27</v>
      </c>
    </row>
    <row r="13573" spans="1:11" ht="15" customHeight="1" x14ac:dyDescent="0.25">
      <c r="A13573" s="9"/>
      <c r="B13573" s="9"/>
      <c r="C13573" s="9"/>
      <c r="D13573" s="9"/>
      <c r="E13573" s="9"/>
      <c r="F13573" s="9"/>
      <c r="G13573" s="91" t="s">
        <v>3906</v>
      </c>
      <c r="H13573" s="91"/>
      <c r="I13573" s="91"/>
      <c r="J13573" s="91"/>
      <c r="K13573" s="28">
        <f>SUM(K13572:K13572)</f>
        <v>0.27</v>
      </c>
    </row>
    <row r="13574" spans="1:11" ht="15" customHeight="1" x14ac:dyDescent="0.25">
      <c r="A13574" s="93" t="s">
        <v>3907</v>
      </c>
      <c r="B13574" s="93"/>
      <c r="C13574" s="93"/>
      <c r="D13574" s="94" t="s">
        <v>3</v>
      </c>
      <c r="E13574" s="94"/>
      <c r="F13574" s="23" t="s">
        <v>4</v>
      </c>
      <c r="G13574" s="94" t="s">
        <v>3894</v>
      </c>
      <c r="H13574" s="94"/>
      <c r="I13574" s="94" t="s">
        <v>3895</v>
      </c>
      <c r="J13574" s="94"/>
      <c r="K13574" s="23" t="s">
        <v>3896</v>
      </c>
    </row>
    <row r="13575" spans="1:11" ht="15" customHeight="1" x14ac:dyDescent="0.25">
      <c r="A13575" s="24" t="s">
        <v>4046</v>
      </c>
      <c r="B13575" s="95" t="s">
        <v>4047</v>
      </c>
      <c r="C13575" s="95"/>
      <c r="D13575" s="96" t="s">
        <v>20</v>
      </c>
      <c r="E13575" s="96"/>
      <c r="F13575" s="24" t="s">
        <v>2056</v>
      </c>
      <c r="G13575" s="97">
        <v>3.6999999999999998E-2</v>
      </c>
      <c r="H13575" s="97"/>
      <c r="I13575" s="98">
        <v>34.35</v>
      </c>
      <c r="J13575" s="98"/>
      <c r="K13575" s="27">
        <f>TRUNC(TRUNC(G13575,8)*I13575,2)</f>
        <v>1.27</v>
      </c>
    </row>
    <row r="13576" spans="1:11" ht="15" customHeight="1" x14ac:dyDescent="0.25">
      <c r="A13576" s="24" t="s">
        <v>3910</v>
      </c>
      <c r="B13576" s="95" t="s">
        <v>3911</v>
      </c>
      <c r="C13576" s="95"/>
      <c r="D13576" s="96" t="s">
        <v>20</v>
      </c>
      <c r="E13576" s="96"/>
      <c r="F13576" s="24" t="s">
        <v>2056</v>
      </c>
      <c r="G13576" s="97">
        <v>1.6E-2</v>
      </c>
      <c r="H13576" s="97"/>
      <c r="I13576" s="98">
        <v>24.94</v>
      </c>
      <c r="J13576" s="98"/>
      <c r="K13576" s="27">
        <f>TRUNC(TRUNC(G13576,8)*I13576,2)</f>
        <v>0.39</v>
      </c>
    </row>
    <row r="13577" spans="1:11" ht="18" customHeight="1" x14ac:dyDescent="0.25">
      <c r="A13577" s="9"/>
      <c r="B13577" s="9"/>
      <c r="C13577" s="9"/>
      <c r="D13577" s="9"/>
      <c r="E13577" s="9"/>
      <c r="F13577" s="9"/>
      <c r="G13577" s="91" t="s">
        <v>3912</v>
      </c>
      <c r="H13577" s="91"/>
      <c r="I13577" s="91"/>
      <c r="J13577" s="91"/>
      <c r="K13577" s="28">
        <f>SUM(K13575:K13576)</f>
        <v>1.6600000000000001</v>
      </c>
    </row>
    <row r="13578" spans="1:11" ht="15" customHeight="1" x14ac:dyDescent="0.25">
      <c r="A13578" s="9"/>
      <c r="B13578" s="9"/>
      <c r="C13578" s="9"/>
      <c r="D13578" s="9"/>
      <c r="E13578" s="9"/>
      <c r="F13578" s="9"/>
      <c r="G13578" s="92" t="s">
        <v>3913</v>
      </c>
      <c r="H13578" s="92"/>
      <c r="I13578" s="92"/>
      <c r="J13578" s="92"/>
      <c r="K13578" s="29">
        <f>ROUND(SUM(K13573,K13577),2)</f>
        <v>1.93</v>
      </c>
    </row>
    <row r="13579" spans="1:11" ht="9.9499999999999993" customHeight="1" x14ac:dyDescent="0.25">
      <c r="A13579" s="9"/>
      <c r="B13579" s="9"/>
      <c r="C13579" s="9"/>
      <c r="D13579" s="9"/>
      <c r="E13579" s="9"/>
      <c r="F13579" s="9"/>
      <c r="G13579" s="100"/>
      <c r="H13579" s="100"/>
      <c r="I13579" s="100"/>
      <c r="J13579" s="100"/>
      <c r="K13579" s="100"/>
    </row>
    <row r="13580" spans="1:11" ht="20.100000000000001" customHeight="1" x14ac:dyDescent="0.25">
      <c r="A13580" s="99" t="s">
        <v>3162</v>
      </c>
      <c r="B13580" s="99"/>
      <c r="C13580" s="99"/>
      <c r="D13580" s="99"/>
      <c r="E13580" s="99"/>
      <c r="F13580" s="99"/>
      <c r="G13580" s="99"/>
      <c r="H13580" s="99"/>
      <c r="I13580" s="99"/>
      <c r="J13580" s="99"/>
      <c r="K13580" s="99"/>
    </row>
    <row r="13581" spans="1:11" ht="15" customHeight="1" x14ac:dyDescent="0.25">
      <c r="A13581" s="93" t="s">
        <v>3916</v>
      </c>
      <c r="B13581" s="93"/>
      <c r="C13581" s="93"/>
      <c r="D13581" s="94" t="s">
        <v>3</v>
      </c>
      <c r="E13581" s="94"/>
      <c r="F13581" s="23" t="s">
        <v>4</v>
      </c>
      <c r="G13581" s="94" t="s">
        <v>3894</v>
      </c>
      <c r="H13581" s="94"/>
      <c r="I13581" s="94" t="s">
        <v>3895</v>
      </c>
      <c r="J13581" s="94"/>
      <c r="K13581" s="23" t="s">
        <v>3896</v>
      </c>
    </row>
    <row r="13582" spans="1:11" ht="29.1" customHeight="1" x14ac:dyDescent="0.25">
      <c r="A13582" s="24" t="s">
        <v>3963</v>
      </c>
      <c r="B13582" s="95" t="s">
        <v>3964</v>
      </c>
      <c r="C13582" s="95"/>
      <c r="D13582" s="96" t="s">
        <v>20</v>
      </c>
      <c r="E13582" s="96"/>
      <c r="F13582" s="24" t="s">
        <v>3936</v>
      </c>
      <c r="G13582" s="97">
        <v>5.2258833999999998</v>
      </c>
      <c r="H13582" s="97"/>
      <c r="I13582" s="98">
        <v>8.9</v>
      </c>
      <c r="J13582" s="98"/>
      <c r="K13582" s="27">
        <f>TRUNC(TRUNC(G13582,8)*I13582,2)</f>
        <v>46.51</v>
      </c>
    </row>
    <row r="13583" spans="1:11" ht="29.1" customHeight="1" x14ac:dyDescent="0.25">
      <c r="A13583" s="24" t="s">
        <v>3965</v>
      </c>
      <c r="B13583" s="95" t="s">
        <v>3966</v>
      </c>
      <c r="C13583" s="95"/>
      <c r="D13583" s="96" t="s">
        <v>20</v>
      </c>
      <c r="E13583" s="96"/>
      <c r="F13583" s="24" t="s">
        <v>30</v>
      </c>
      <c r="G13583" s="97">
        <v>0.95392160000000004</v>
      </c>
      <c r="H13583" s="97"/>
      <c r="I13583" s="98">
        <v>32.76</v>
      </c>
      <c r="J13583" s="98"/>
      <c r="K13583" s="27">
        <f>TRUNC(TRUNC(G13583,8)*I13583,2)</f>
        <v>31.25</v>
      </c>
    </row>
    <row r="13584" spans="1:11" ht="21" customHeight="1" x14ac:dyDescent="0.25">
      <c r="A13584" s="24" t="s">
        <v>3967</v>
      </c>
      <c r="B13584" s="95" t="s">
        <v>3968</v>
      </c>
      <c r="C13584" s="95"/>
      <c r="D13584" s="96" t="s">
        <v>20</v>
      </c>
      <c r="E13584" s="96"/>
      <c r="F13584" s="24" t="s">
        <v>3936</v>
      </c>
      <c r="G13584" s="97">
        <v>5.2258833999999998</v>
      </c>
      <c r="H13584" s="97"/>
      <c r="I13584" s="98">
        <v>27.59</v>
      </c>
      <c r="J13584" s="98"/>
      <c r="K13584" s="27">
        <f>TRUNC(TRUNC(G13584,8)*I13584,2)</f>
        <v>144.18</v>
      </c>
    </row>
    <row r="13585" spans="1:11" ht="21" customHeight="1" x14ac:dyDescent="0.25">
      <c r="A13585" s="24" t="s">
        <v>3969</v>
      </c>
      <c r="B13585" s="95" t="s">
        <v>3970</v>
      </c>
      <c r="C13585" s="95"/>
      <c r="D13585" s="96" t="s">
        <v>20</v>
      </c>
      <c r="E13585" s="96"/>
      <c r="F13585" s="24" t="s">
        <v>30</v>
      </c>
      <c r="G13585" s="97">
        <v>0.95392160000000004</v>
      </c>
      <c r="H13585" s="97"/>
      <c r="I13585" s="98">
        <v>28.09</v>
      </c>
      <c r="J13585" s="98"/>
      <c r="K13585" s="27">
        <f>TRUNC(TRUNC(G13585,8)*I13585,2)</f>
        <v>26.79</v>
      </c>
    </row>
    <row r="13586" spans="1:11" ht="18" customHeight="1" x14ac:dyDescent="0.25">
      <c r="A13586" s="9"/>
      <c r="B13586" s="9"/>
      <c r="C13586" s="9"/>
      <c r="D13586" s="9"/>
      <c r="E13586" s="9"/>
      <c r="F13586" s="9"/>
      <c r="G13586" s="91" t="s">
        <v>3919</v>
      </c>
      <c r="H13586" s="91"/>
      <c r="I13586" s="91"/>
      <c r="J13586" s="91"/>
      <c r="K13586" s="28">
        <f>SUM(K13582:K13585)</f>
        <v>248.73</v>
      </c>
    </row>
    <row r="13587" spans="1:11" ht="15" customHeight="1" x14ac:dyDescent="0.25">
      <c r="A13587" s="93" t="s">
        <v>3893</v>
      </c>
      <c r="B13587" s="93"/>
      <c r="C13587" s="93"/>
      <c r="D13587" s="94" t="s">
        <v>3</v>
      </c>
      <c r="E13587" s="94"/>
      <c r="F13587" s="23" t="s">
        <v>4</v>
      </c>
      <c r="G13587" s="94" t="s">
        <v>3894</v>
      </c>
      <c r="H13587" s="94"/>
      <c r="I13587" s="94" t="s">
        <v>3895</v>
      </c>
      <c r="J13587" s="94"/>
      <c r="K13587" s="23" t="s">
        <v>3896</v>
      </c>
    </row>
    <row r="13588" spans="1:11" ht="21" customHeight="1" x14ac:dyDescent="0.25">
      <c r="A13588" s="24" t="s">
        <v>4048</v>
      </c>
      <c r="B13588" s="95" t="s">
        <v>4049</v>
      </c>
      <c r="C13588" s="95"/>
      <c r="D13588" s="96" t="s">
        <v>20</v>
      </c>
      <c r="E13588" s="96"/>
      <c r="F13588" s="24" t="s">
        <v>34</v>
      </c>
      <c r="G13588" s="97">
        <v>0.19980000000000001</v>
      </c>
      <c r="H13588" s="97"/>
      <c r="I13588" s="98">
        <v>206.17</v>
      </c>
      <c r="J13588" s="98"/>
      <c r="K13588" s="27">
        <f>TRUNC(TRUNC(G13588,8)*I13588,2)</f>
        <v>41.19</v>
      </c>
    </row>
    <row r="13589" spans="1:11" ht="15" customHeight="1" x14ac:dyDescent="0.25">
      <c r="A13589" s="24" t="s">
        <v>3955</v>
      </c>
      <c r="B13589" s="95" t="s">
        <v>3956</v>
      </c>
      <c r="C13589" s="95"/>
      <c r="D13589" s="96" t="s">
        <v>20</v>
      </c>
      <c r="E13589" s="96"/>
      <c r="F13589" s="24" t="s">
        <v>3903</v>
      </c>
      <c r="G13589" s="97">
        <v>3.6695999999999999E-2</v>
      </c>
      <c r="H13589" s="97"/>
      <c r="I13589" s="98">
        <v>19.37</v>
      </c>
      <c r="J13589" s="98"/>
      <c r="K13589" s="27">
        <f>TRUNC(TRUNC(G13589,8)*I13589,2)</f>
        <v>0.71</v>
      </c>
    </row>
    <row r="13590" spans="1:11" ht="21" customHeight="1" x14ac:dyDescent="0.25">
      <c r="A13590" s="24" t="s">
        <v>4050</v>
      </c>
      <c r="B13590" s="95" t="s">
        <v>4051</v>
      </c>
      <c r="C13590" s="95"/>
      <c r="D13590" s="96" t="s">
        <v>20</v>
      </c>
      <c r="E13590" s="96"/>
      <c r="F13590" s="24" t="s">
        <v>84</v>
      </c>
      <c r="G13590" s="97">
        <v>7.48</v>
      </c>
      <c r="H13590" s="97"/>
      <c r="I13590" s="98">
        <v>3.9</v>
      </c>
      <c r="J13590" s="98"/>
      <c r="K13590" s="27">
        <f>TRUNC(TRUNC(G13590,8)*I13590,2)</f>
        <v>29.17</v>
      </c>
    </row>
    <row r="13591" spans="1:11" ht="15" customHeight="1" x14ac:dyDescent="0.25">
      <c r="A13591" s="9"/>
      <c r="B13591" s="9"/>
      <c r="C13591" s="9"/>
      <c r="D13591" s="9"/>
      <c r="E13591" s="9"/>
      <c r="F13591" s="9"/>
      <c r="G13591" s="91" t="s">
        <v>3906</v>
      </c>
      <c r="H13591" s="91"/>
      <c r="I13591" s="91"/>
      <c r="J13591" s="91"/>
      <c r="K13591" s="28">
        <f>SUM(K13588:K13590)</f>
        <v>71.069999999999993</v>
      </c>
    </row>
    <row r="13592" spans="1:11" ht="15" customHeight="1" x14ac:dyDescent="0.25">
      <c r="A13592" s="93" t="s">
        <v>3907</v>
      </c>
      <c r="B13592" s="93"/>
      <c r="C13592" s="93"/>
      <c r="D13592" s="94" t="s">
        <v>3</v>
      </c>
      <c r="E13592" s="94"/>
      <c r="F13592" s="23" t="s">
        <v>4</v>
      </c>
      <c r="G13592" s="94" t="s">
        <v>3894</v>
      </c>
      <c r="H13592" s="94"/>
      <c r="I13592" s="94" t="s">
        <v>3895</v>
      </c>
      <c r="J13592" s="94"/>
      <c r="K13592" s="23" t="s">
        <v>3896</v>
      </c>
    </row>
    <row r="13593" spans="1:11" ht="15" customHeight="1" x14ac:dyDescent="0.25">
      <c r="A13593" s="24" t="s">
        <v>3971</v>
      </c>
      <c r="B13593" s="95" t="s">
        <v>3972</v>
      </c>
      <c r="C13593" s="95"/>
      <c r="D13593" s="96" t="s">
        <v>20</v>
      </c>
      <c r="E13593" s="96"/>
      <c r="F13593" s="24" t="s">
        <v>2056</v>
      </c>
      <c r="G13593" s="97">
        <v>2.3251949999999999</v>
      </c>
      <c r="H13593" s="97"/>
      <c r="I13593" s="98">
        <v>32.69</v>
      </c>
      <c r="J13593" s="98"/>
      <c r="K13593" s="27">
        <f>TRUNC(TRUNC(G13593,8)*I13593,2)</f>
        <v>76.010000000000005</v>
      </c>
    </row>
    <row r="13594" spans="1:11" ht="15" customHeight="1" x14ac:dyDescent="0.25">
      <c r="A13594" s="24" t="s">
        <v>3910</v>
      </c>
      <c r="B13594" s="95" t="s">
        <v>3911</v>
      </c>
      <c r="C13594" s="95"/>
      <c r="D13594" s="96" t="s">
        <v>20</v>
      </c>
      <c r="E13594" s="96"/>
      <c r="F13594" s="24" t="s">
        <v>2056</v>
      </c>
      <c r="G13594" s="97">
        <v>17.010999999999999</v>
      </c>
      <c r="H13594" s="97"/>
      <c r="I13594" s="98">
        <v>24.94</v>
      </c>
      <c r="J13594" s="98"/>
      <c r="K13594" s="27">
        <f>TRUNC(TRUNC(G13594,8)*I13594,2)</f>
        <v>424.25</v>
      </c>
    </row>
    <row r="13595" spans="1:11" ht="18" customHeight="1" x14ac:dyDescent="0.25">
      <c r="A13595" s="9"/>
      <c r="B13595" s="9"/>
      <c r="C13595" s="9"/>
      <c r="D13595" s="9"/>
      <c r="E13595" s="9"/>
      <c r="F13595" s="9"/>
      <c r="G13595" s="91" t="s">
        <v>3912</v>
      </c>
      <c r="H13595" s="91"/>
      <c r="I13595" s="91"/>
      <c r="J13595" s="91"/>
      <c r="K13595" s="28">
        <f>SUM(K13593:K13594)</f>
        <v>500.26</v>
      </c>
    </row>
    <row r="13596" spans="1:11" ht="15" customHeight="1" x14ac:dyDescent="0.25">
      <c r="A13596" s="93" t="s">
        <v>3922</v>
      </c>
      <c r="B13596" s="93"/>
      <c r="C13596" s="93"/>
      <c r="D13596" s="94" t="s">
        <v>3</v>
      </c>
      <c r="E13596" s="94"/>
      <c r="F13596" s="23" t="s">
        <v>4</v>
      </c>
      <c r="G13596" s="94" t="s">
        <v>3894</v>
      </c>
      <c r="H13596" s="94"/>
      <c r="I13596" s="94" t="s">
        <v>3895</v>
      </c>
      <c r="J13596" s="94"/>
      <c r="K13596" s="23" t="s">
        <v>3896</v>
      </c>
    </row>
    <row r="13597" spans="1:11" ht="29.1" customHeight="1" x14ac:dyDescent="0.25">
      <c r="A13597" s="24" t="s">
        <v>4052</v>
      </c>
      <c r="B13597" s="95" t="s">
        <v>4053</v>
      </c>
      <c r="C13597" s="95"/>
      <c r="D13597" s="96" t="s">
        <v>20</v>
      </c>
      <c r="E13597" s="96"/>
      <c r="F13597" s="24" t="s">
        <v>34</v>
      </c>
      <c r="G13597" s="97">
        <v>0.66502459999999997</v>
      </c>
      <c r="H13597" s="97"/>
      <c r="I13597" s="98">
        <v>619.19000000000005</v>
      </c>
      <c r="J13597" s="98"/>
      <c r="K13597" s="27">
        <f>TRUNC(TRUNC(G13597,8)*I13597,2)</f>
        <v>411.77</v>
      </c>
    </row>
    <row r="13598" spans="1:11" ht="21" customHeight="1" x14ac:dyDescent="0.25">
      <c r="A13598" s="24" t="s">
        <v>95</v>
      </c>
      <c r="B13598" s="95" t="s">
        <v>96</v>
      </c>
      <c r="C13598" s="95"/>
      <c r="D13598" s="96" t="s">
        <v>20</v>
      </c>
      <c r="E13598" s="96"/>
      <c r="F13598" s="24" t="s">
        <v>16</v>
      </c>
      <c r="G13598" s="97">
        <v>0.48</v>
      </c>
      <c r="H13598" s="97"/>
      <c r="I13598" s="98">
        <v>176.85</v>
      </c>
      <c r="J13598" s="98"/>
      <c r="K13598" s="27">
        <f>TRUNC(TRUNC(G13598,8)*I13598,2)</f>
        <v>84.88</v>
      </c>
    </row>
    <row r="13599" spans="1:11" ht="15" customHeight="1" x14ac:dyDescent="0.25">
      <c r="A13599" s="9"/>
      <c r="B13599" s="9"/>
      <c r="C13599" s="9"/>
      <c r="D13599" s="9"/>
      <c r="E13599" s="9"/>
      <c r="F13599" s="9"/>
      <c r="G13599" s="91" t="s">
        <v>3933</v>
      </c>
      <c r="H13599" s="91"/>
      <c r="I13599" s="91"/>
      <c r="J13599" s="91"/>
      <c r="K13599" s="28">
        <f>SUM(K13597:K13598)</f>
        <v>496.65</v>
      </c>
    </row>
    <row r="13600" spans="1:11" ht="15" customHeight="1" x14ac:dyDescent="0.25">
      <c r="A13600" s="9"/>
      <c r="B13600" s="9"/>
      <c r="C13600" s="9"/>
      <c r="D13600" s="9"/>
      <c r="E13600" s="9"/>
      <c r="F13600" s="9"/>
      <c r="G13600" s="92" t="s">
        <v>3913</v>
      </c>
      <c r="H13600" s="92"/>
      <c r="I13600" s="92"/>
      <c r="J13600" s="92"/>
      <c r="K13600" s="29">
        <f>ROUND(SUM(K13586,K13591,K13595,K13599),2)</f>
        <v>1316.71</v>
      </c>
    </row>
    <row r="13601" spans="1:11" ht="9.9499999999999993" customHeight="1" x14ac:dyDescent="0.25">
      <c r="A13601" s="9"/>
      <c r="B13601" s="9"/>
      <c r="C13601" s="9"/>
      <c r="D13601" s="9"/>
      <c r="E13601" s="9"/>
      <c r="F13601" s="9"/>
      <c r="G13601" s="100"/>
      <c r="H13601" s="100"/>
      <c r="I13601" s="100"/>
      <c r="J13601" s="100"/>
      <c r="K13601" s="100"/>
    </row>
    <row r="13602" spans="1:11" ht="20.100000000000001" customHeight="1" x14ac:dyDescent="0.25">
      <c r="A13602" s="99" t="s">
        <v>3163</v>
      </c>
      <c r="B13602" s="99"/>
      <c r="C13602" s="99"/>
      <c r="D13602" s="99"/>
      <c r="E13602" s="99"/>
      <c r="F13602" s="99"/>
      <c r="G13602" s="99"/>
      <c r="H13602" s="99"/>
      <c r="I13602" s="99"/>
      <c r="J13602" s="99"/>
      <c r="K13602" s="99"/>
    </row>
    <row r="13603" spans="1:11" ht="15" customHeight="1" x14ac:dyDescent="0.25">
      <c r="A13603" s="93" t="s">
        <v>3893</v>
      </c>
      <c r="B13603" s="93"/>
      <c r="C13603" s="93"/>
      <c r="D13603" s="94" t="s">
        <v>3</v>
      </c>
      <c r="E13603" s="94"/>
      <c r="F13603" s="23" t="s">
        <v>4</v>
      </c>
      <c r="G13603" s="94" t="s">
        <v>3894</v>
      </c>
      <c r="H13603" s="94"/>
      <c r="I13603" s="94" t="s">
        <v>3895</v>
      </c>
      <c r="J13603" s="94"/>
      <c r="K13603" s="23" t="s">
        <v>3896</v>
      </c>
    </row>
    <row r="13604" spans="1:11" ht="29.1" customHeight="1" x14ac:dyDescent="0.25">
      <c r="A13604" s="24" t="s">
        <v>4054</v>
      </c>
      <c r="B13604" s="95" t="s">
        <v>4055</v>
      </c>
      <c r="C13604" s="95"/>
      <c r="D13604" s="96" t="s">
        <v>20</v>
      </c>
      <c r="E13604" s="96"/>
      <c r="F13604" s="24" t="s">
        <v>34</v>
      </c>
      <c r="G13604" s="97">
        <v>0.18468999999999999</v>
      </c>
      <c r="H13604" s="97"/>
      <c r="I13604" s="98">
        <v>517.16999999999996</v>
      </c>
      <c r="J13604" s="98"/>
      <c r="K13604" s="27">
        <f t="shared" ref="K13604:K13609" si="105">ROUND(ROUND(G13604,8)*I13604,2)</f>
        <v>95.52</v>
      </c>
    </row>
    <row r="13605" spans="1:11" ht="21" customHeight="1" x14ac:dyDescent="0.25">
      <c r="A13605" s="24" t="s">
        <v>4056</v>
      </c>
      <c r="B13605" s="95" t="s">
        <v>4057</v>
      </c>
      <c r="C13605" s="95"/>
      <c r="D13605" s="96" t="s">
        <v>20</v>
      </c>
      <c r="E13605" s="96"/>
      <c r="F13605" s="24" t="s">
        <v>2057</v>
      </c>
      <c r="G13605" s="97">
        <v>3.1900000000000001E-3</v>
      </c>
      <c r="H13605" s="97"/>
      <c r="I13605" s="98">
        <v>8.98</v>
      </c>
      <c r="J13605" s="98"/>
      <c r="K13605" s="27">
        <f t="shared" si="105"/>
        <v>0.03</v>
      </c>
    </row>
    <row r="13606" spans="1:11" ht="15" customHeight="1" x14ac:dyDescent="0.25">
      <c r="A13606" s="24" t="s">
        <v>3955</v>
      </c>
      <c r="B13606" s="95" t="s">
        <v>3956</v>
      </c>
      <c r="C13606" s="95"/>
      <c r="D13606" s="96" t="s">
        <v>20</v>
      </c>
      <c r="E13606" s="96"/>
      <c r="F13606" s="24" t="s">
        <v>3903</v>
      </c>
      <c r="G13606" s="97">
        <v>4.4999999999999998E-2</v>
      </c>
      <c r="H13606" s="97"/>
      <c r="I13606" s="98">
        <v>19.37</v>
      </c>
      <c r="J13606" s="98"/>
      <c r="K13606" s="27">
        <f t="shared" si="105"/>
        <v>0.87</v>
      </c>
    </row>
    <row r="13607" spans="1:11" ht="21" customHeight="1" x14ac:dyDescent="0.25">
      <c r="A13607" s="24" t="s">
        <v>4050</v>
      </c>
      <c r="B13607" s="95" t="s">
        <v>4051</v>
      </c>
      <c r="C13607" s="95"/>
      <c r="D13607" s="96" t="s">
        <v>20</v>
      </c>
      <c r="E13607" s="96"/>
      <c r="F13607" s="24" t="s">
        <v>84</v>
      </c>
      <c r="G13607" s="97">
        <v>0.46875</v>
      </c>
      <c r="H13607" s="97"/>
      <c r="I13607" s="98">
        <v>3.9</v>
      </c>
      <c r="J13607" s="98"/>
      <c r="K13607" s="27">
        <f t="shared" si="105"/>
        <v>1.83</v>
      </c>
    </row>
    <row r="13608" spans="1:11" ht="21" customHeight="1" x14ac:dyDescent="0.25">
      <c r="A13608" s="24" t="s">
        <v>4058</v>
      </c>
      <c r="B13608" s="95" t="s">
        <v>4059</v>
      </c>
      <c r="C13608" s="95"/>
      <c r="D13608" s="96" t="s">
        <v>20</v>
      </c>
      <c r="E13608" s="96"/>
      <c r="F13608" s="24" t="s">
        <v>84</v>
      </c>
      <c r="G13608" s="97">
        <v>0.375</v>
      </c>
      <c r="H13608" s="97"/>
      <c r="I13608" s="98">
        <v>2.69</v>
      </c>
      <c r="J13608" s="98"/>
      <c r="K13608" s="27">
        <f t="shared" si="105"/>
        <v>1.01</v>
      </c>
    </row>
    <row r="13609" spans="1:11" ht="29.1" customHeight="1" x14ac:dyDescent="0.25">
      <c r="A13609" s="24" t="s">
        <v>4060</v>
      </c>
      <c r="B13609" s="95" t="s">
        <v>4061</v>
      </c>
      <c r="C13609" s="95"/>
      <c r="D13609" s="96" t="s">
        <v>20</v>
      </c>
      <c r="E13609" s="96"/>
      <c r="F13609" s="24" t="s">
        <v>16</v>
      </c>
      <c r="G13609" s="97">
        <v>1.07</v>
      </c>
      <c r="H13609" s="97"/>
      <c r="I13609" s="98">
        <v>23.81</v>
      </c>
      <c r="J13609" s="98"/>
      <c r="K13609" s="27">
        <f t="shared" si="105"/>
        <v>25.48</v>
      </c>
    </row>
    <row r="13610" spans="1:11" ht="15" customHeight="1" x14ac:dyDescent="0.25">
      <c r="A13610" s="9"/>
      <c r="B13610" s="9"/>
      <c r="C13610" s="9"/>
      <c r="D13610" s="9"/>
      <c r="E13610" s="9"/>
      <c r="F13610" s="9"/>
      <c r="G13610" s="91" t="s">
        <v>3906</v>
      </c>
      <c r="H13610" s="91"/>
      <c r="I13610" s="91"/>
      <c r="J13610" s="91"/>
      <c r="K13610" s="28">
        <f>SUM(K13604:K13609)</f>
        <v>124.74000000000001</v>
      </c>
    </row>
    <row r="13611" spans="1:11" ht="15" customHeight="1" x14ac:dyDescent="0.25">
      <c r="A13611" s="93" t="s">
        <v>3907</v>
      </c>
      <c r="B13611" s="93"/>
      <c r="C13611" s="93"/>
      <c r="D13611" s="94" t="s">
        <v>3</v>
      </c>
      <c r="E13611" s="94"/>
      <c r="F13611" s="23" t="s">
        <v>4</v>
      </c>
      <c r="G13611" s="94" t="s">
        <v>3894</v>
      </c>
      <c r="H13611" s="94"/>
      <c r="I13611" s="94" t="s">
        <v>3895</v>
      </c>
      <c r="J13611" s="94"/>
      <c r="K13611" s="23" t="s">
        <v>3896</v>
      </c>
    </row>
    <row r="13612" spans="1:11" ht="21" customHeight="1" x14ac:dyDescent="0.25">
      <c r="A13612" s="24" t="s">
        <v>3908</v>
      </c>
      <c r="B13612" s="95" t="s">
        <v>3909</v>
      </c>
      <c r="C13612" s="95"/>
      <c r="D13612" s="96" t="s">
        <v>20</v>
      </c>
      <c r="E13612" s="96"/>
      <c r="F13612" s="24" t="s">
        <v>2056</v>
      </c>
      <c r="G13612" s="97">
        <v>0.13009999999999999</v>
      </c>
      <c r="H13612" s="97"/>
      <c r="I13612" s="98">
        <v>32.24</v>
      </c>
      <c r="J13612" s="98"/>
      <c r="K13612" s="27">
        <f>ROUND(ROUND(G13612,8)*I13612,2)</f>
        <v>4.1900000000000004</v>
      </c>
    </row>
    <row r="13613" spans="1:11" ht="15" customHeight="1" x14ac:dyDescent="0.25">
      <c r="A13613" s="24" t="s">
        <v>3971</v>
      </c>
      <c r="B13613" s="95" t="s">
        <v>3972</v>
      </c>
      <c r="C13613" s="95"/>
      <c r="D13613" s="96" t="s">
        <v>20</v>
      </c>
      <c r="E13613" s="96"/>
      <c r="F13613" s="24" t="s">
        <v>2056</v>
      </c>
      <c r="G13613" s="97">
        <v>8.7400000000000005E-2</v>
      </c>
      <c r="H13613" s="97"/>
      <c r="I13613" s="98">
        <v>32.69</v>
      </c>
      <c r="J13613" s="98"/>
      <c r="K13613" s="27">
        <f>ROUND(ROUND(G13613,8)*I13613,2)</f>
        <v>2.86</v>
      </c>
    </row>
    <row r="13614" spans="1:11" ht="15" customHeight="1" x14ac:dyDescent="0.25">
      <c r="A13614" s="24" t="s">
        <v>3910</v>
      </c>
      <c r="B13614" s="95" t="s">
        <v>3911</v>
      </c>
      <c r="C13614" s="95"/>
      <c r="D13614" s="96" t="s">
        <v>20</v>
      </c>
      <c r="E13614" s="96"/>
      <c r="F13614" s="24" t="s">
        <v>2056</v>
      </c>
      <c r="G13614" s="97">
        <v>0.21759999999999999</v>
      </c>
      <c r="H13614" s="97"/>
      <c r="I13614" s="98">
        <v>24.94</v>
      </c>
      <c r="J13614" s="98"/>
      <c r="K13614" s="27">
        <f>ROUND(ROUND(G13614,8)*I13614,2)</f>
        <v>5.43</v>
      </c>
    </row>
    <row r="13615" spans="1:11" ht="18" customHeight="1" x14ac:dyDescent="0.25">
      <c r="A13615" s="9"/>
      <c r="B13615" s="9"/>
      <c r="C13615" s="9"/>
      <c r="D13615" s="9"/>
      <c r="E13615" s="9"/>
      <c r="F13615" s="9"/>
      <c r="G13615" s="91" t="s">
        <v>3912</v>
      </c>
      <c r="H13615" s="91"/>
      <c r="I13615" s="91"/>
      <c r="J13615" s="91"/>
      <c r="K13615" s="28">
        <f>SUM(K13612:K13614)</f>
        <v>12.48</v>
      </c>
    </row>
    <row r="13616" spans="1:11" ht="15" customHeight="1" x14ac:dyDescent="0.25">
      <c r="A13616" s="93" t="s">
        <v>3922</v>
      </c>
      <c r="B13616" s="93"/>
      <c r="C13616" s="93"/>
      <c r="D13616" s="94" t="s">
        <v>3</v>
      </c>
      <c r="E13616" s="94"/>
      <c r="F13616" s="23" t="s">
        <v>4</v>
      </c>
      <c r="G13616" s="94" t="s">
        <v>3894</v>
      </c>
      <c r="H13616" s="94"/>
      <c r="I13616" s="94" t="s">
        <v>3895</v>
      </c>
      <c r="J13616" s="94"/>
      <c r="K13616" s="23" t="s">
        <v>3896</v>
      </c>
    </row>
    <row r="13617" spans="1:11" ht="29.1" customHeight="1" x14ac:dyDescent="0.25">
      <c r="A13617" s="24" t="s">
        <v>4062</v>
      </c>
      <c r="B13617" s="95" t="s">
        <v>4063</v>
      </c>
      <c r="C13617" s="95"/>
      <c r="D13617" s="96" t="s">
        <v>20</v>
      </c>
      <c r="E13617" s="96"/>
      <c r="F13617" s="24" t="s">
        <v>3903</v>
      </c>
      <c r="G13617" s="97">
        <v>1.23E-2</v>
      </c>
      <c r="H13617" s="97"/>
      <c r="I13617" s="98">
        <v>23.44</v>
      </c>
      <c r="J13617" s="98"/>
      <c r="K13617" s="27">
        <f>ROUND(ROUND(G13617,8)*I13617,2)</f>
        <v>0.28999999999999998</v>
      </c>
    </row>
    <row r="13618" spans="1:11" ht="21" customHeight="1" x14ac:dyDescent="0.25">
      <c r="A13618" s="24" t="s">
        <v>4064</v>
      </c>
      <c r="B13618" s="95" t="s">
        <v>4065</v>
      </c>
      <c r="C13618" s="95"/>
      <c r="D13618" s="96" t="s">
        <v>4066</v>
      </c>
      <c r="E13618" s="96"/>
      <c r="F13618" s="24" t="s">
        <v>26</v>
      </c>
      <c r="G13618" s="97">
        <v>4</v>
      </c>
      <c r="H13618" s="97"/>
      <c r="I13618" s="98">
        <v>5.76</v>
      </c>
      <c r="J13618" s="98"/>
      <c r="K13618" s="27">
        <f>ROUND(ROUND(G13618,8)*I13618,2)</f>
        <v>23.04</v>
      </c>
    </row>
    <row r="13619" spans="1:11" ht="15" customHeight="1" x14ac:dyDescent="0.25">
      <c r="A13619" s="9"/>
      <c r="B13619" s="9"/>
      <c r="C13619" s="9"/>
      <c r="D13619" s="9"/>
      <c r="E13619" s="9"/>
      <c r="F13619" s="9"/>
      <c r="G13619" s="91" t="s">
        <v>3933</v>
      </c>
      <c r="H13619" s="91"/>
      <c r="I13619" s="91"/>
      <c r="J13619" s="91"/>
      <c r="K13619" s="28">
        <f>SUM(K13617:K13618)</f>
        <v>23.33</v>
      </c>
    </row>
    <row r="13620" spans="1:11" ht="15" customHeight="1" x14ac:dyDescent="0.25">
      <c r="A13620" s="9"/>
      <c r="B13620" s="9"/>
      <c r="C13620" s="9"/>
      <c r="D13620" s="9"/>
      <c r="E13620" s="9"/>
      <c r="F13620" s="9"/>
      <c r="G13620" s="92" t="s">
        <v>3913</v>
      </c>
      <c r="H13620" s="92"/>
      <c r="I13620" s="92"/>
      <c r="J13620" s="92"/>
      <c r="K13620" s="29">
        <f>ROUND(SUM(K13610,K13615,K13619),2)</f>
        <v>160.55000000000001</v>
      </c>
    </row>
    <row r="13621" spans="1:11" ht="9.9499999999999993" customHeight="1" x14ac:dyDescent="0.25">
      <c r="A13621" s="9"/>
      <c r="B13621" s="9"/>
      <c r="C13621" s="9"/>
      <c r="D13621" s="9"/>
      <c r="E13621" s="9"/>
      <c r="F13621" s="9"/>
      <c r="G13621" s="100"/>
      <c r="H13621" s="100"/>
      <c r="I13621" s="100"/>
      <c r="J13621" s="100"/>
      <c r="K13621" s="100"/>
    </row>
    <row r="13622" spans="1:11" ht="20.100000000000001" customHeight="1" x14ac:dyDescent="0.25">
      <c r="A13622" s="99" t="s">
        <v>3164</v>
      </c>
      <c r="B13622" s="99"/>
      <c r="C13622" s="99"/>
      <c r="D13622" s="99"/>
      <c r="E13622" s="99"/>
      <c r="F13622" s="99"/>
      <c r="G13622" s="99"/>
      <c r="H13622" s="99"/>
      <c r="I13622" s="99"/>
      <c r="J13622" s="99"/>
      <c r="K13622" s="99"/>
    </row>
    <row r="13623" spans="1:11" ht="15" customHeight="1" x14ac:dyDescent="0.25">
      <c r="A13623" s="93" t="s">
        <v>3893</v>
      </c>
      <c r="B13623" s="93"/>
      <c r="C13623" s="93"/>
      <c r="D13623" s="94" t="s">
        <v>3</v>
      </c>
      <c r="E13623" s="94"/>
      <c r="F13623" s="23" t="s">
        <v>4</v>
      </c>
      <c r="G13623" s="94" t="s">
        <v>3894</v>
      </c>
      <c r="H13623" s="94"/>
      <c r="I13623" s="94" t="s">
        <v>3895</v>
      </c>
      <c r="J13623" s="94"/>
      <c r="K13623" s="23" t="s">
        <v>3896</v>
      </c>
    </row>
    <row r="13624" spans="1:11" ht="45.95" customHeight="1" x14ac:dyDescent="0.25">
      <c r="A13624" s="24" t="s">
        <v>4073</v>
      </c>
      <c r="B13624" s="95" t="s">
        <v>4074</v>
      </c>
      <c r="C13624" s="95"/>
      <c r="D13624" s="96" t="s">
        <v>20</v>
      </c>
      <c r="E13624" s="96"/>
      <c r="F13624" s="24" t="s">
        <v>26</v>
      </c>
      <c r="G13624" s="97">
        <v>1</v>
      </c>
      <c r="H13624" s="97"/>
      <c r="I13624" s="98">
        <v>1235.9100000000001</v>
      </c>
      <c r="J13624" s="98"/>
      <c r="K13624" s="27">
        <f>TRUNC(TRUNC(G13624,8)*I13624,2)</f>
        <v>1235.9100000000001</v>
      </c>
    </row>
    <row r="13625" spans="1:11" ht="21" customHeight="1" x14ac:dyDescent="0.25">
      <c r="A13625" s="24" t="s">
        <v>4075</v>
      </c>
      <c r="B13625" s="95" t="s">
        <v>4076</v>
      </c>
      <c r="C13625" s="95"/>
      <c r="D13625" s="96" t="s">
        <v>20</v>
      </c>
      <c r="E13625" s="96"/>
      <c r="F13625" s="24" t="s">
        <v>34</v>
      </c>
      <c r="G13625" s="97">
        <v>1.1999999999999999E-3</v>
      </c>
      <c r="H13625" s="97"/>
      <c r="I13625" s="98">
        <v>205.09</v>
      </c>
      <c r="J13625" s="98"/>
      <c r="K13625" s="27">
        <f>TRUNC(TRUNC(G13625,8)*I13625,2)</f>
        <v>0.24</v>
      </c>
    </row>
    <row r="13626" spans="1:11" ht="15" customHeight="1" x14ac:dyDescent="0.25">
      <c r="A13626" s="9"/>
      <c r="B13626" s="9"/>
      <c r="C13626" s="9"/>
      <c r="D13626" s="9"/>
      <c r="E13626" s="9"/>
      <c r="F13626" s="9"/>
      <c r="G13626" s="91" t="s">
        <v>3906</v>
      </c>
      <c r="H13626" s="91"/>
      <c r="I13626" s="91"/>
      <c r="J13626" s="91"/>
      <c r="K13626" s="28">
        <f>SUM(K13624:K13625)</f>
        <v>1236.1500000000001</v>
      </c>
    </row>
    <row r="13627" spans="1:11" ht="15" customHeight="1" x14ac:dyDescent="0.25">
      <c r="A13627" s="93" t="s">
        <v>3907</v>
      </c>
      <c r="B13627" s="93"/>
      <c r="C13627" s="93"/>
      <c r="D13627" s="94" t="s">
        <v>3</v>
      </c>
      <c r="E13627" s="94"/>
      <c r="F13627" s="23" t="s">
        <v>4</v>
      </c>
      <c r="G13627" s="94" t="s">
        <v>3894</v>
      </c>
      <c r="H13627" s="94"/>
      <c r="I13627" s="94" t="s">
        <v>3895</v>
      </c>
      <c r="J13627" s="94"/>
      <c r="K13627" s="23" t="s">
        <v>3896</v>
      </c>
    </row>
    <row r="13628" spans="1:11" ht="15" customHeight="1" x14ac:dyDescent="0.25">
      <c r="A13628" s="24" t="s">
        <v>3971</v>
      </c>
      <c r="B13628" s="95" t="s">
        <v>3972</v>
      </c>
      <c r="C13628" s="95"/>
      <c r="D13628" s="96" t="s">
        <v>20</v>
      </c>
      <c r="E13628" s="96"/>
      <c r="F13628" s="24" t="s">
        <v>2056</v>
      </c>
      <c r="G13628" s="97">
        <v>0.86809999999999998</v>
      </c>
      <c r="H13628" s="97"/>
      <c r="I13628" s="98">
        <v>32.69</v>
      </c>
      <c r="J13628" s="98"/>
      <c r="K13628" s="27">
        <f>TRUNC(TRUNC(G13628,8)*I13628,2)</f>
        <v>28.37</v>
      </c>
    </row>
    <row r="13629" spans="1:11" ht="15" customHeight="1" x14ac:dyDescent="0.25">
      <c r="A13629" s="24" t="s">
        <v>3910</v>
      </c>
      <c r="B13629" s="95" t="s">
        <v>3911</v>
      </c>
      <c r="C13629" s="95"/>
      <c r="D13629" s="96" t="s">
        <v>20</v>
      </c>
      <c r="E13629" s="96"/>
      <c r="F13629" s="24" t="s">
        <v>2056</v>
      </c>
      <c r="G13629" s="97">
        <v>0.57869999999999999</v>
      </c>
      <c r="H13629" s="97"/>
      <c r="I13629" s="98">
        <v>24.94</v>
      </c>
      <c r="J13629" s="98"/>
      <c r="K13629" s="27">
        <f>TRUNC(TRUNC(G13629,8)*I13629,2)</f>
        <v>14.43</v>
      </c>
    </row>
    <row r="13630" spans="1:11" ht="18" customHeight="1" x14ac:dyDescent="0.25">
      <c r="A13630" s="9"/>
      <c r="B13630" s="9"/>
      <c r="C13630" s="9"/>
      <c r="D13630" s="9"/>
      <c r="E13630" s="9"/>
      <c r="F13630" s="9"/>
      <c r="G13630" s="91" t="s">
        <v>3912</v>
      </c>
      <c r="H13630" s="91"/>
      <c r="I13630" s="91"/>
      <c r="J13630" s="91"/>
      <c r="K13630" s="28">
        <f>SUM(K13628:K13629)</f>
        <v>42.8</v>
      </c>
    </row>
    <row r="13631" spans="1:11" ht="15" customHeight="1" x14ac:dyDescent="0.25">
      <c r="A13631" s="93" t="s">
        <v>3922</v>
      </c>
      <c r="B13631" s="93"/>
      <c r="C13631" s="93"/>
      <c r="D13631" s="94" t="s">
        <v>3</v>
      </c>
      <c r="E13631" s="94"/>
      <c r="F13631" s="23" t="s">
        <v>4</v>
      </c>
      <c r="G13631" s="94" t="s">
        <v>3894</v>
      </c>
      <c r="H13631" s="94"/>
      <c r="I13631" s="94" t="s">
        <v>3895</v>
      </c>
      <c r="J13631" s="94"/>
      <c r="K13631" s="23" t="s">
        <v>3896</v>
      </c>
    </row>
    <row r="13632" spans="1:11" ht="29.1" customHeight="1" x14ac:dyDescent="0.25">
      <c r="A13632" s="24" t="s">
        <v>4077</v>
      </c>
      <c r="B13632" s="95" t="s">
        <v>4078</v>
      </c>
      <c r="C13632" s="95"/>
      <c r="D13632" s="96" t="s">
        <v>20</v>
      </c>
      <c r="E13632" s="96"/>
      <c r="F13632" s="24" t="s">
        <v>34</v>
      </c>
      <c r="G13632" s="97">
        <v>2.2200000000000001E-2</v>
      </c>
      <c r="H13632" s="97"/>
      <c r="I13632" s="98">
        <v>924.6</v>
      </c>
      <c r="J13632" s="98"/>
      <c r="K13632" s="27">
        <f>TRUNC(TRUNC(G13632,8)*I13632,2)</f>
        <v>20.52</v>
      </c>
    </row>
    <row r="13633" spans="1:11" ht="15" customHeight="1" x14ac:dyDescent="0.25">
      <c r="A13633" s="9"/>
      <c r="B13633" s="9"/>
      <c r="C13633" s="9"/>
      <c r="D13633" s="9"/>
      <c r="E13633" s="9"/>
      <c r="F13633" s="9"/>
      <c r="G13633" s="91" t="s">
        <v>3933</v>
      </c>
      <c r="H13633" s="91"/>
      <c r="I13633" s="91"/>
      <c r="J13633" s="91"/>
      <c r="K13633" s="28">
        <f>SUM(K13632:K13632)</f>
        <v>20.52</v>
      </c>
    </row>
    <row r="13634" spans="1:11" ht="15" customHeight="1" x14ac:dyDescent="0.25">
      <c r="A13634" s="9"/>
      <c r="B13634" s="9"/>
      <c r="C13634" s="9"/>
      <c r="D13634" s="9"/>
      <c r="E13634" s="9"/>
      <c r="F13634" s="9"/>
      <c r="G13634" s="92" t="s">
        <v>3913</v>
      </c>
      <c r="H13634" s="92"/>
      <c r="I13634" s="92"/>
      <c r="J13634" s="92"/>
      <c r="K13634" s="29">
        <f>ROUND(SUM(K13626,K13630,K13633),2)</f>
        <v>1299.47</v>
      </c>
    </row>
    <row r="13635" spans="1:11" ht="9.9499999999999993" customHeight="1" x14ac:dyDescent="0.25">
      <c r="A13635" s="9"/>
      <c r="B13635" s="9"/>
      <c r="C13635" s="9"/>
      <c r="D13635" s="9"/>
      <c r="E13635" s="9"/>
      <c r="F13635" s="9"/>
      <c r="G13635" s="100"/>
      <c r="H13635" s="100"/>
      <c r="I13635" s="100"/>
      <c r="J13635" s="100"/>
      <c r="K13635" s="100"/>
    </row>
    <row r="13636" spans="1:11" ht="20.100000000000001" customHeight="1" x14ac:dyDescent="0.25">
      <c r="A13636" s="99" t="s">
        <v>3165</v>
      </c>
      <c r="B13636" s="99"/>
      <c r="C13636" s="99"/>
      <c r="D13636" s="99"/>
      <c r="E13636" s="99"/>
      <c r="F13636" s="99"/>
      <c r="G13636" s="99"/>
      <c r="H13636" s="99"/>
      <c r="I13636" s="99"/>
      <c r="J13636" s="99"/>
      <c r="K13636" s="99"/>
    </row>
    <row r="13637" spans="1:11" ht="15" customHeight="1" x14ac:dyDescent="0.25">
      <c r="A13637" s="93" t="s">
        <v>3893</v>
      </c>
      <c r="B13637" s="93"/>
      <c r="C13637" s="93"/>
      <c r="D13637" s="94" t="s">
        <v>3</v>
      </c>
      <c r="E13637" s="94"/>
      <c r="F13637" s="23" t="s">
        <v>4</v>
      </c>
      <c r="G13637" s="94" t="s">
        <v>3894</v>
      </c>
      <c r="H13637" s="94"/>
      <c r="I13637" s="94" t="s">
        <v>3895</v>
      </c>
      <c r="J13637" s="94"/>
      <c r="K13637" s="23" t="s">
        <v>3896</v>
      </c>
    </row>
    <row r="13638" spans="1:11" ht="15" customHeight="1" x14ac:dyDescent="0.25">
      <c r="A13638" s="24" t="s">
        <v>4067</v>
      </c>
      <c r="B13638" s="95" t="s">
        <v>4068</v>
      </c>
      <c r="C13638" s="95"/>
      <c r="D13638" s="96" t="s">
        <v>20</v>
      </c>
      <c r="E13638" s="96"/>
      <c r="F13638" s="24" t="s">
        <v>3903</v>
      </c>
      <c r="G13638" s="97">
        <v>8.6199999999999992</v>
      </c>
      <c r="H13638" s="97"/>
      <c r="I13638" s="98">
        <v>1.1299999999999999</v>
      </c>
      <c r="J13638" s="98"/>
      <c r="K13638" s="27">
        <f>TRUNC(TRUNC(G13638,8)*I13638,2)</f>
        <v>9.74</v>
      </c>
    </row>
    <row r="13639" spans="1:11" ht="29.1" customHeight="1" x14ac:dyDescent="0.25">
      <c r="A13639" s="24" t="s">
        <v>4069</v>
      </c>
      <c r="B13639" s="95" t="s">
        <v>4070</v>
      </c>
      <c r="C13639" s="95"/>
      <c r="D13639" s="96" t="s">
        <v>20</v>
      </c>
      <c r="E13639" s="96"/>
      <c r="F13639" s="24" t="s">
        <v>26</v>
      </c>
      <c r="G13639" s="97">
        <v>6.4375</v>
      </c>
      <c r="H13639" s="97"/>
      <c r="I13639" s="98">
        <v>17.63</v>
      </c>
      <c r="J13639" s="98"/>
      <c r="K13639" s="27">
        <f>TRUNC(TRUNC(G13639,8)*I13639,2)</f>
        <v>113.49</v>
      </c>
    </row>
    <row r="13640" spans="1:11" ht="15" customHeight="1" x14ac:dyDescent="0.25">
      <c r="A13640" s="24" t="s">
        <v>4071</v>
      </c>
      <c r="B13640" s="95" t="s">
        <v>4072</v>
      </c>
      <c r="C13640" s="95"/>
      <c r="D13640" s="96" t="s">
        <v>20</v>
      </c>
      <c r="E13640" s="96"/>
      <c r="F13640" s="24" t="s">
        <v>3903</v>
      </c>
      <c r="G13640" s="97">
        <v>0.24</v>
      </c>
      <c r="H13640" s="97"/>
      <c r="I13640" s="98">
        <v>3.58</v>
      </c>
      <c r="J13640" s="98"/>
      <c r="K13640" s="27">
        <f>TRUNC(TRUNC(G13640,8)*I13640,2)</f>
        <v>0.85</v>
      </c>
    </row>
    <row r="13641" spans="1:11" ht="15" customHeight="1" x14ac:dyDescent="0.25">
      <c r="A13641" s="9"/>
      <c r="B13641" s="9"/>
      <c r="C13641" s="9"/>
      <c r="D13641" s="9"/>
      <c r="E13641" s="9"/>
      <c r="F13641" s="9"/>
      <c r="G13641" s="91" t="s">
        <v>3906</v>
      </c>
      <c r="H13641" s="91"/>
      <c r="I13641" s="91"/>
      <c r="J13641" s="91"/>
      <c r="K13641" s="28">
        <f>SUM(K13638:K13640)</f>
        <v>124.07999999999998</v>
      </c>
    </row>
    <row r="13642" spans="1:11" ht="15" customHeight="1" x14ac:dyDescent="0.25">
      <c r="A13642" s="93" t="s">
        <v>3907</v>
      </c>
      <c r="B13642" s="93"/>
      <c r="C13642" s="93"/>
      <c r="D13642" s="94" t="s">
        <v>3</v>
      </c>
      <c r="E13642" s="94"/>
      <c r="F13642" s="23" t="s">
        <v>4</v>
      </c>
      <c r="G13642" s="94" t="s">
        <v>3894</v>
      </c>
      <c r="H13642" s="94"/>
      <c r="I13642" s="94" t="s">
        <v>3895</v>
      </c>
      <c r="J13642" s="94"/>
      <c r="K13642" s="23" t="s">
        <v>3896</v>
      </c>
    </row>
    <row r="13643" spans="1:11" ht="15" customHeight="1" x14ac:dyDescent="0.25">
      <c r="A13643" s="24" t="s">
        <v>3971</v>
      </c>
      <c r="B13643" s="95" t="s">
        <v>3972</v>
      </c>
      <c r="C13643" s="95"/>
      <c r="D13643" s="96" t="s">
        <v>20</v>
      </c>
      <c r="E13643" s="96"/>
      <c r="F13643" s="24" t="s">
        <v>2056</v>
      </c>
      <c r="G13643" s="97">
        <v>0.63900000000000001</v>
      </c>
      <c r="H13643" s="97"/>
      <c r="I13643" s="98">
        <v>32.69</v>
      </c>
      <c r="J13643" s="98"/>
      <c r="K13643" s="27">
        <f>TRUNC(TRUNC(G13643,8)*I13643,2)</f>
        <v>20.88</v>
      </c>
    </row>
    <row r="13644" spans="1:11" ht="15" customHeight="1" x14ac:dyDescent="0.25">
      <c r="A13644" s="24" t="s">
        <v>3910</v>
      </c>
      <c r="B13644" s="95" t="s">
        <v>3911</v>
      </c>
      <c r="C13644" s="95"/>
      <c r="D13644" s="96" t="s">
        <v>20</v>
      </c>
      <c r="E13644" s="96"/>
      <c r="F13644" s="24" t="s">
        <v>2056</v>
      </c>
      <c r="G13644" s="97">
        <v>1.2789999999999999</v>
      </c>
      <c r="H13644" s="97"/>
      <c r="I13644" s="98">
        <v>24.94</v>
      </c>
      <c r="J13644" s="98"/>
      <c r="K13644" s="27">
        <f>TRUNC(TRUNC(G13644,8)*I13644,2)</f>
        <v>31.89</v>
      </c>
    </row>
    <row r="13645" spans="1:11" ht="18" customHeight="1" x14ac:dyDescent="0.25">
      <c r="A13645" s="9"/>
      <c r="B13645" s="9"/>
      <c r="C13645" s="9"/>
      <c r="D13645" s="9"/>
      <c r="E13645" s="9"/>
      <c r="F13645" s="9"/>
      <c r="G13645" s="91" t="s">
        <v>3912</v>
      </c>
      <c r="H13645" s="91"/>
      <c r="I13645" s="91"/>
      <c r="J13645" s="91"/>
      <c r="K13645" s="28">
        <f>SUM(K13643:K13644)</f>
        <v>52.769999999999996</v>
      </c>
    </row>
    <row r="13646" spans="1:11" ht="15" customHeight="1" x14ac:dyDescent="0.25">
      <c r="A13646" s="9"/>
      <c r="B13646" s="9"/>
      <c r="C13646" s="9"/>
      <c r="D13646" s="9"/>
      <c r="E13646" s="9"/>
      <c r="F13646" s="9"/>
      <c r="G13646" s="92" t="s">
        <v>3913</v>
      </c>
      <c r="H13646" s="92"/>
      <c r="I13646" s="92"/>
      <c r="J13646" s="92"/>
      <c r="K13646" s="29">
        <f>ROUND(SUM(K13641,K13645),2)</f>
        <v>176.85</v>
      </c>
    </row>
    <row r="13647" spans="1:11" ht="9.9499999999999993" customHeight="1" x14ac:dyDescent="0.25">
      <c r="A13647" s="9"/>
      <c r="B13647" s="9"/>
      <c r="C13647" s="9"/>
      <c r="D13647" s="9"/>
      <c r="E13647" s="9"/>
      <c r="F13647" s="9"/>
      <c r="G13647" s="100"/>
      <c r="H13647" s="100"/>
      <c r="I13647" s="100"/>
      <c r="J13647" s="100"/>
      <c r="K13647" s="100"/>
    </row>
    <row r="13648" spans="1:11" ht="20.100000000000001" customHeight="1" x14ac:dyDescent="0.25">
      <c r="A13648" s="99" t="s">
        <v>3166</v>
      </c>
      <c r="B13648" s="99"/>
      <c r="C13648" s="99"/>
      <c r="D13648" s="99"/>
      <c r="E13648" s="99"/>
      <c r="F13648" s="99"/>
      <c r="G13648" s="99"/>
      <c r="H13648" s="99"/>
      <c r="I13648" s="99"/>
      <c r="J13648" s="99"/>
      <c r="K13648" s="99"/>
    </row>
    <row r="13649" spans="1:11" ht="20.100000000000001" customHeight="1" x14ac:dyDescent="0.25">
      <c r="A13649" s="106" t="s">
        <v>4010</v>
      </c>
      <c r="B13649" s="106"/>
      <c r="C13649" s="106"/>
      <c r="D13649" s="106"/>
      <c r="E13649" s="106"/>
      <c r="F13649" s="2" t="s">
        <v>4</v>
      </c>
      <c r="G13649" s="87" t="s">
        <v>4001</v>
      </c>
      <c r="H13649" s="87"/>
      <c r="I13649" s="87" t="s">
        <v>3895</v>
      </c>
      <c r="J13649" s="87"/>
      <c r="K13649" s="2" t="s">
        <v>4011</v>
      </c>
    </row>
    <row r="13650" spans="1:11" ht="15" customHeight="1" x14ac:dyDescent="0.25">
      <c r="A13650" s="6" t="s">
        <v>4079</v>
      </c>
      <c r="B13650" s="104" t="s">
        <v>4080</v>
      </c>
      <c r="C13650" s="104"/>
      <c r="D13650" s="104"/>
      <c r="E13650" s="104"/>
      <c r="F13650" s="6" t="s">
        <v>77</v>
      </c>
      <c r="G13650" s="113">
        <v>1.7700000000000001E-3</v>
      </c>
      <c r="H13650" s="113"/>
      <c r="I13650" s="105">
        <v>33.79</v>
      </c>
      <c r="J13650" s="105"/>
      <c r="K13650" s="33">
        <f>ROUND(ROUND(G13650,5)*I13650,4)</f>
        <v>5.9799999999999999E-2</v>
      </c>
    </row>
    <row r="13651" spans="1:11" ht="15" customHeight="1" x14ac:dyDescent="0.25">
      <c r="A13651" s="6" t="s">
        <v>4081</v>
      </c>
      <c r="B13651" s="104" t="s">
        <v>4082</v>
      </c>
      <c r="C13651" s="104"/>
      <c r="D13651" s="104"/>
      <c r="E13651" s="104"/>
      <c r="F13651" s="6" t="s">
        <v>77</v>
      </c>
      <c r="G13651" s="113">
        <v>3.9300000000000003E-3</v>
      </c>
      <c r="H13651" s="113"/>
      <c r="I13651" s="105">
        <v>448.02</v>
      </c>
      <c r="J13651" s="105"/>
      <c r="K13651" s="33">
        <f>ROUND(ROUND(G13651,5)*I13651,4)</f>
        <v>1.7606999999999999</v>
      </c>
    </row>
    <row r="13652" spans="1:11" ht="15" customHeight="1" x14ac:dyDescent="0.25">
      <c r="A13652" s="6" t="s">
        <v>4083</v>
      </c>
      <c r="B13652" s="104" t="s">
        <v>4084</v>
      </c>
      <c r="C13652" s="104"/>
      <c r="D13652" s="104"/>
      <c r="E13652" s="104"/>
      <c r="F13652" s="6" t="s">
        <v>77</v>
      </c>
      <c r="G13652" s="113">
        <v>7.0800000000000004E-3</v>
      </c>
      <c r="H13652" s="113"/>
      <c r="I13652" s="105">
        <v>46.06</v>
      </c>
      <c r="J13652" s="105"/>
      <c r="K13652" s="33">
        <f>ROUND(ROUND(G13652,5)*I13652,4)</f>
        <v>0.3261</v>
      </c>
    </row>
    <row r="13653" spans="1:11" ht="15" customHeight="1" x14ac:dyDescent="0.25">
      <c r="A13653" s="6" t="s">
        <v>4085</v>
      </c>
      <c r="B13653" s="104" t="s">
        <v>4086</v>
      </c>
      <c r="C13653" s="104"/>
      <c r="D13653" s="104"/>
      <c r="E13653" s="104"/>
      <c r="F13653" s="6" t="s">
        <v>103</v>
      </c>
      <c r="G13653" s="113">
        <v>1</v>
      </c>
      <c r="H13653" s="113"/>
      <c r="I13653" s="105">
        <v>16.98</v>
      </c>
      <c r="J13653" s="105"/>
      <c r="K13653" s="33">
        <f>ROUND(ROUND(G13653,5)*I13653,4)</f>
        <v>16.98</v>
      </c>
    </row>
    <row r="13654" spans="1:11" ht="15" customHeight="1" x14ac:dyDescent="0.25">
      <c r="A13654" s="1"/>
      <c r="B13654" s="1"/>
      <c r="C13654" s="1"/>
      <c r="D13654" s="1"/>
      <c r="E13654" s="1"/>
      <c r="F13654" s="1"/>
      <c r="G13654" s="85" t="s">
        <v>4014</v>
      </c>
      <c r="H13654" s="85"/>
      <c r="I13654" s="85"/>
      <c r="J13654" s="85"/>
      <c r="K13654" s="34">
        <f>SUM(K13650:K13653)</f>
        <v>19.1266</v>
      </c>
    </row>
    <row r="13655" spans="1:11" ht="15" customHeight="1" x14ac:dyDescent="0.25">
      <c r="A13655" s="106" t="s">
        <v>4015</v>
      </c>
      <c r="B13655" s="106"/>
      <c r="C13655" s="106"/>
      <c r="D13655" s="23" t="s">
        <v>4016</v>
      </c>
      <c r="E13655" s="94" t="s">
        <v>4017</v>
      </c>
      <c r="F13655" s="94"/>
      <c r="G13655" s="94" t="s">
        <v>4001</v>
      </c>
      <c r="H13655" s="94"/>
      <c r="I13655" s="94" t="s">
        <v>3895</v>
      </c>
      <c r="J13655" s="94"/>
      <c r="K13655" s="23" t="s">
        <v>4011</v>
      </c>
    </row>
    <row r="13656" spans="1:11" ht="27.95" customHeight="1" x14ac:dyDescent="0.25">
      <c r="A13656" s="38" t="s">
        <v>4085</v>
      </c>
      <c r="B13656" s="109" t="s">
        <v>4087</v>
      </c>
      <c r="C13656" s="109"/>
      <c r="D13656" s="38" t="s">
        <v>4019</v>
      </c>
      <c r="E13656" s="110" t="s">
        <v>4088</v>
      </c>
      <c r="F13656" s="110"/>
      <c r="G13656" s="111">
        <v>1.9630000000000002E-2</v>
      </c>
      <c r="H13656" s="111"/>
      <c r="I13656" s="112">
        <v>33.64</v>
      </c>
      <c r="J13656" s="112"/>
      <c r="K13656" s="41">
        <f>ROUND(ROUND(G13656,5)*I13656,4)</f>
        <v>0.66039999999999999</v>
      </c>
    </row>
    <row r="13657" spans="1:11" ht="15" customHeight="1" x14ac:dyDescent="0.25">
      <c r="A13657" s="1"/>
      <c r="B13657" s="1"/>
      <c r="C13657" s="1"/>
      <c r="D13657" s="1"/>
      <c r="E13657" s="1"/>
      <c r="F13657" s="1"/>
      <c r="G13657" s="85" t="s">
        <v>4021</v>
      </c>
      <c r="H13657" s="85"/>
      <c r="I13657" s="85"/>
      <c r="J13657" s="85"/>
      <c r="K13657" s="33">
        <f>SUM(K13656:K13656)</f>
        <v>0.66039999999999999</v>
      </c>
    </row>
    <row r="13658" spans="1:11" ht="12.95" customHeight="1" x14ac:dyDescent="0.25">
      <c r="A13658" s="106" t="s">
        <v>4022</v>
      </c>
      <c r="B13658" s="106"/>
      <c r="C13658" s="94" t="s">
        <v>4023</v>
      </c>
      <c r="D13658" s="94" t="s">
        <v>5</v>
      </c>
      <c r="E13658" s="94" t="s">
        <v>4024</v>
      </c>
      <c r="F13658" s="94"/>
      <c r="G13658" s="94" t="s">
        <v>4025</v>
      </c>
      <c r="H13658" s="94"/>
      <c r="I13658" s="94" t="s">
        <v>2086</v>
      </c>
      <c r="J13658" s="94"/>
      <c r="K13658" s="94" t="s">
        <v>4011</v>
      </c>
    </row>
    <row r="13659" spans="1:11" ht="12" customHeight="1" x14ac:dyDescent="0.25">
      <c r="A13659" s="106"/>
      <c r="B13659" s="106"/>
      <c r="C13659" s="94"/>
      <c r="D13659" s="94"/>
      <c r="E13659" s="23" t="s">
        <v>2092</v>
      </c>
      <c r="F13659" s="23" t="s">
        <v>4026</v>
      </c>
      <c r="G13659" s="23" t="s">
        <v>2092</v>
      </c>
      <c r="H13659" s="23" t="s">
        <v>4026</v>
      </c>
      <c r="I13659" s="23" t="s">
        <v>2092</v>
      </c>
      <c r="J13659" s="23" t="s">
        <v>4026</v>
      </c>
      <c r="K13659" s="94"/>
    </row>
    <row r="13660" spans="1:11" ht="27.95" customHeight="1" x14ac:dyDescent="0.25">
      <c r="A13660" s="38" t="s">
        <v>4085</v>
      </c>
      <c r="B13660" s="39" t="s">
        <v>4087</v>
      </c>
      <c r="C13660" s="38" t="s">
        <v>4027</v>
      </c>
      <c r="D13660" s="40">
        <v>1.9630000000000002E-2</v>
      </c>
      <c r="E13660" s="42">
        <v>0</v>
      </c>
      <c r="F13660" s="43">
        <v>1.1100000000000001</v>
      </c>
      <c r="G13660" s="42">
        <v>0</v>
      </c>
      <c r="H13660" s="43">
        <v>0.88</v>
      </c>
      <c r="I13660" s="42">
        <v>0</v>
      </c>
      <c r="J13660" s="43">
        <v>0.72</v>
      </c>
      <c r="K13660" s="41">
        <f>ROUND(D13660*(ROUND(E13660*F13660,4)+ROUND(G13660*H13660,4)+ROUND(I13660*J13660,4)),4)</f>
        <v>0</v>
      </c>
    </row>
    <row r="13661" spans="1:11" ht="15" customHeight="1" x14ac:dyDescent="0.25">
      <c r="A13661" s="1"/>
      <c r="B13661" s="1"/>
      <c r="C13661" s="1"/>
      <c r="D13661" s="1"/>
      <c r="E13661" s="1"/>
      <c r="F13661" s="1"/>
      <c r="G13661" s="85" t="s">
        <v>4028</v>
      </c>
      <c r="H13661" s="85"/>
      <c r="I13661" s="85"/>
      <c r="J13661" s="85"/>
      <c r="K13661" s="33">
        <f>SUM(K13659:K13660)</f>
        <v>0</v>
      </c>
    </row>
    <row r="13662" spans="1:11" ht="15" customHeight="1" x14ac:dyDescent="0.25">
      <c r="A13662" s="9"/>
      <c r="B13662" s="9"/>
      <c r="C13662" s="9"/>
      <c r="D13662" s="9"/>
      <c r="E13662" s="9"/>
      <c r="F13662" s="9"/>
      <c r="G13662" s="92" t="s">
        <v>4029</v>
      </c>
      <c r="H13662" s="92"/>
      <c r="I13662" s="92"/>
      <c r="J13662" s="92"/>
      <c r="K13662" s="33">
        <f>SUM(K13654,K13657,K13661)</f>
        <v>19.786999999999999</v>
      </c>
    </row>
    <row r="13663" spans="1:11" ht="15" customHeight="1" x14ac:dyDescent="0.25">
      <c r="A13663" s="9"/>
      <c r="B13663" s="9"/>
      <c r="C13663" s="9"/>
      <c r="D13663" s="9"/>
      <c r="E13663" s="9"/>
      <c r="F13663" s="9"/>
      <c r="G13663" s="92" t="s">
        <v>3913</v>
      </c>
      <c r="H13663" s="92"/>
      <c r="I13663" s="92"/>
      <c r="J13663" s="92"/>
      <c r="K13663" s="29">
        <f>ROUND(SUM(K13662),2)</f>
        <v>19.79</v>
      </c>
    </row>
    <row r="13664" spans="1:11" ht="9.9499999999999993" customHeight="1" x14ac:dyDescent="0.25">
      <c r="A13664" s="9"/>
      <c r="B13664" s="9"/>
      <c r="C13664" s="9"/>
      <c r="D13664" s="9"/>
      <c r="E13664" s="9"/>
      <c r="F13664" s="9"/>
      <c r="G13664" s="100"/>
      <c r="H13664" s="100"/>
      <c r="I13664" s="100"/>
      <c r="J13664" s="100"/>
      <c r="K13664" s="100"/>
    </row>
    <row r="13665" spans="1:11" ht="20.100000000000001" customHeight="1" x14ac:dyDescent="0.25">
      <c r="A13665" s="99" t="s">
        <v>3167</v>
      </c>
      <c r="B13665" s="99"/>
      <c r="C13665" s="99"/>
      <c r="D13665" s="99"/>
      <c r="E13665" s="99"/>
      <c r="F13665" s="99"/>
      <c r="G13665" s="99"/>
      <c r="H13665" s="99"/>
      <c r="I13665" s="99"/>
      <c r="J13665" s="99"/>
      <c r="K13665" s="99"/>
    </row>
    <row r="13666" spans="1:11" ht="15" customHeight="1" x14ac:dyDescent="0.25">
      <c r="A13666" s="93" t="s">
        <v>3893</v>
      </c>
      <c r="B13666" s="93"/>
      <c r="C13666" s="93"/>
      <c r="D13666" s="94" t="s">
        <v>3</v>
      </c>
      <c r="E13666" s="94"/>
      <c r="F13666" s="23" t="s">
        <v>4</v>
      </c>
      <c r="G13666" s="94" t="s">
        <v>3894</v>
      </c>
      <c r="H13666" s="94"/>
      <c r="I13666" s="94" t="s">
        <v>3895</v>
      </c>
      <c r="J13666" s="94"/>
      <c r="K13666" s="23" t="s">
        <v>3896</v>
      </c>
    </row>
    <row r="13667" spans="1:11" ht="15" customHeight="1" x14ac:dyDescent="0.25">
      <c r="A13667" s="24" t="s">
        <v>4089</v>
      </c>
      <c r="B13667" s="95" t="s">
        <v>4090</v>
      </c>
      <c r="C13667" s="95"/>
      <c r="D13667" s="96" t="s">
        <v>20</v>
      </c>
      <c r="E13667" s="96"/>
      <c r="F13667" s="24" t="s">
        <v>16</v>
      </c>
      <c r="G13667" s="97">
        <v>1</v>
      </c>
      <c r="H13667" s="97"/>
      <c r="I13667" s="98">
        <v>12.85</v>
      </c>
      <c r="J13667" s="98"/>
      <c r="K13667" s="27">
        <f>TRUNC(TRUNC(G13667,8)*I13667,2)</f>
        <v>12.85</v>
      </c>
    </row>
    <row r="13668" spans="1:11" ht="15" customHeight="1" x14ac:dyDescent="0.25">
      <c r="A13668" s="9"/>
      <c r="B13668" s="9"/>
      <c r="C13668" s="9"/>
      <c r="D13668" s="9"/>
      <c r="E13668" s="9"/>
      <c r="F13668" s="9"/>
      <c r="G13668" s="91" t="s">
        <v>3906</v>
      </c>
      <c r="H13668" s="91"/>
      <c r="I13668" s="91"/>
      <c r="J13668" s="91"/>
      <c r="K13668" s="28">
        <f>SUM(K13667:K13667)</f>
        <v>12.85</v>
      </c>
    </row>
    <row r="13669" spans="1:11" ht="15" customHeight="1" x14ac:dyDescent="0.25">
      <c r="A13669" s="93" t="s">
        <v>3907</v>
      </c>
      <c r="B13669" s="93"/>
      <c r="C13669" s="93"/>
      <c r="D13669" s="94" t="s">
        <v>3</v>
      </c>
      <c r="E13669" s="94"/>
      <c r="F13669" s="23" t="s">
        <v>4</v>
      </c>
      <c r="G13669" s="94" t="s">
        <v>3894</v>
      </c>
      <c r="H13669" s="94"/>
      <c r="I13669" s="94" t="s">
        <v>3895</v>
      </c>
      <c r="J13669" s="94"/>
      <c r="K13669" s="23" t="s">
        <v>3896</v>
      </c>
    </row>
    <row r="13670" spans="1:11" ht="15" customHeight="1" x14ac:dyDescent="0.25">
      <c r="A13670" s="24" t="s">
        <v>3961</v>
      </c>
      <c r="B13670" s="95" t="s">
        <v>3962</v>
      </c>
      <c r="C13670" s="95"/>
      <c r="D13670" s="96" t="s">
        <v>20</v>
      </c>
      <c r="E13670" s="96"/>
      <c r="F13670" s="24" t="s">
        <v>2056</v>
      </c>
      <c r="G13670" s="97">
        <v>2.7699999999999999E-2</v>
      </c>
      <c r="H13670" s="97"/>
      <c r="I13670" s="98">
        <v>29.5</v>
      </c>
      <c r="J13670" s="98"/>
      <c r="K13670" s="27">
        <f>TRUNC(TRUNC(G13670,8)*I13670,2)</f>
        <v>0.81</v>
      </c>
    </row>
    <row r="13671" spans="1:11" ht="15" customHeight="1" x14ac:dyDescent="0.25">
      <c r="A13671" s="24" t="s">
        <v>3910</v>
      </c>
      <c r="B13671" s="95" t="s">
        <v>3911</v>
      </c>
      <c r="C13671" s="95"/>
      <c r="D13671" s="96" t="s">
        <v>20</v>
      </c>
      <c r="E13671" s="96"/>
      <c r="F13671" s="24" t="s">
        <v>2056</v>
      </c>
      <c r="G13671" s="97">
        <v>0.1386</v>
      </c>
      <c r="H13671" s="97"/>
      <c r="I13671" s="98">
        <v>24.94</v>
      </c>
      <c r="J13671" s="98"/>
      <c r="K13671" s="27">
        <f>TRUNC(TRUNC(G13671,8)*I13671,2)</f>
        <v>3.45</v>
      </c>
    </row>
    <row r="13672" spans="1:11" ht="18" customHeight="1" x14ac:dyDescent="0.25">
      <c r="A13672" s="9"/>
      <c r="B13672" s="9"/>
      <c r="C13672" s="9"/>
      <c r="D13672" s="9"/>
      <c r="E13672" s="9"/>
      <c r="F13672" s="9"/>
      <c r="G13672" s="91" t="s">
        <v>3912</v>
      </c>
      <c r="H13672" s="91"/>
      <c r="I13672" s="91"/>
      <c r="J13672" s="91"/>
      <c r="K13672" s="28">
        <f>SUM(K13670:K13671)</f>
        <v>4.26</v>
      </c>
    </row>
    <row r="13673" spans="1:11" ht="15" customHeight="1" x14ac:dyDescent="0.25">
      <c r="A13673" s="9"/>
      <c r="B13673" s="9"/>
      <c r="C13673" s="9"/>
      <c r="D13673" s="9"/>
      <c r="E13673" s="9"/>
      <c r="F13673" s="9"/>
      <c r="G13673" s="92" t="s">
        <v>3913</v>
      </c>
      <c r="H13673" s="92"/>
      <c r="I13673" s="92"/>
      <c r="J13673" s="92"/>
      <c r="K13673" s="29">
        <f>ROUND(SUM(K13668,K13672),2)</f>
        <v>17.11</v>
      </c>
    </row>
    <row r="13674" spans="1:11" ht="9.9499999999999993" customHeight="1" x14ac:dyDescent="0.25">
      <c r="A13674" s="9"/>
      <c r="B13674" s="9"/>
      <c r="C13674" s="9"/>
      <c r="D13674" s="9"/>
      <c r="E13674" s="9"/>
      <c r="F13674" s="9"/>
      <c r="G13674" s="100"/>
      <c r="H13674" s="100"/>
      <c r="I13674" s="100"/>
      <c r="J13674" s="100"/>
      <c r="K13674" s="100"/>
    </row>
    <row r="13675" spans="1:11" ht="20.100000000000001" customHeight="1" x14ac:dyDescent="0.25">
      <c r="A13675" s="99" t="s">
        <v>3168</v>
      </c>
      <c r="B13675" s="99"/>
      <c r="C13675" s="99"/>
      <c r="D13675" s="99"/>
      <c r="E13675" s="99"/>
      <c r="F13675" s="99"/>
      <c r="G13675" s="99"/>
      <c r="H13675" s="99"/>
      <c r="I13675" s="99"/>
      <c r="J13675" s="99"/>
      <c r="K13675" s="99"/>
    </row>
    <row r="13676" spans="1:11" ht="12.95" customHeight="1" x14ac:dyDescent="0.25">
      <c r="A13676" s="107" t="s">
        <v>3984</v>
      </c>
      <c r="B13676" s="107"/>
      <c r="C13676" s="107"/>
      <c r="D13676" s="108" t="s">
        <v>3985</v>
      </c>
      <c r="E13676" s="87" t="s">
        <v>3986</v>
      </c>
      <c r="F13676" s="87"/>
      <c r="G13676" s="87" t="s">
        <v>3987</v>
      </c>
      <c r="H13676" s="87"/>
      <c r="I13676" s="87"/>
      <c r="J13676" s="87"/>
      <c r="K13676" s="87" t="s">
        <v>3988</v>
      </c>
    </row>
    <row r="13677" spans="1:11" ht="12" customHeight="1" x14ac:dyDescent="0.25">
      <c r="A13677" s="107"/>
      <c r="B13677" s="107"/>
      <c r="C13677" s="107"/>
      <c r="D13677" s="108"/>
      <c r="E13677" s="23" t="s">
        <v>3989</v>
      </c>
      <c r="F13677" s="23" t="s">
        <v>3990</v>
      </c>
      <c r="G13677" s="94" t="s">
        <v>3989</v>
      </c>
      <c r="H13677" s="94"/>
      <c r="I13677" s="94" t="s">
        <v>3990</v>
      </c>
      <c r="J13677" s="94"/>
      <c r="K13677" s="87"/>
    </row>
    <row r="13678" spans="1:11" ht="15.95" customHeight="1" x14ac:dyDescent="0.25">
      <c r="A13678" s="6" t="s">
        <v>4091</v>
      </c>
      <c r="B13678" s="104" t="s">
        <v>4092</v>
      </c>
      <c r="C13678" s="104"/>
      <c r="D13678" s="44">
        <v>1</v>
      </c>
      <c r="E13678" s="32">
        <v>0.8</v>
      </c>
      <c r="F13678" s="32">
        <v>0.19999999999999996</v>
      </c>
      <c r="G13678" s="105">
        <v>5.32</v>
      </c>
      <c r="H13678" s="105"/>
      <c r="I13678" s="105">
        <v>0.5</v>
      </c>
      <c r="J13678" s="105"/>
      <c r="K13678" s="33">
        <f>TRUNC(D13678*(TRUNC(E13678*G13678,4)+TRUNC(F13678*I13678,4)),4)</f>
        <v>4.3559999999999999</v>
      </c>
    </row>
    <row r="13679" spans="1:11" ht="15" customHeight="1" x14ac:dyDescent="0.25">
      <c r="A13679" s="1"/>
      <c r="B13679" s="1"/>
      <c r="C13679" s="1"/>
      <c r="D13679" s="1"/>
      <c r="E13679" s="1"/>
      <c r="F13679" s="1"/>
      <c r="G13679" s="85" t="s">
        <v>3999</v>
      </c>
      <c r="H13679" s="85"/>
      <c r="I13679" s="85"/>
      <c r="J13679" s="85"/>
      <c r="K13679" s="34">
        <f>SUM(K13677:K13678)</f>
        <v>4.3559999999999999</v>
      </c>
    </row>
    <row r="13680" spans="1:11" ht="20.100000000000001" customHeight="1" x14ac:dyDescent="0.25">
      <c r="A13680" s="106" t="s">
        <v>4000</v>
      </c>
      <c r="B13680" s="106"/>
      <c r="C13680" s="106"/>
      <c r="D13680" s="106"/>
      <c r="E13680" s="106"/>
      <c r="F13680" s="2" t="s">
        <v>4</v>
      </c>
      <c r="G13680" s="87" t="s">
        <v>4001</v>
      </c>
      <c r="H13680" s="87"/>
      <c r="I13680" s="87" t="s">
        <v>4002</v>
      </c>
      <c r="J13680" s="87"/>
      <c r="K13680" s="2" t="s">
        <v>3988</v>
      </c>
    </row>
    <row r="13681" spans="1:11" ht="15" customHeight="1" x14ac:dyDescent="0.25">
      <c r="A13681" s="6" t="s">
        <v>4093</v>
      </c>
      <c r="B13681" s="101" t="s">
        <v>4094</v>
      </c>
      <c r="C13681" s="101"/>
      <c r="D13681" s="101"/>
      <c r="E13681" s="101"/>
      <c r="F13681" s="6" t="s">
        <v>3940</v>
      </c>
      <c r="G13681" s="102">
        <v>0.1333</v>
      </c>
      <c r="H13681" s="102"/>
      <c r="I13681" s="103">
        <v>3.96</v>
      </c>
      <c r="J13681" s="103"/>
      <c r="K13681" s="7">
        <f>TRUNC(TRUNC(G13681,8)*I13681,2)</f>
        <v>0.52</v>
      </c>
    </row>
    <row r="13682" spans="1:11" ht="15" customHeight="1" x14ac:dyDescent="0.25">
      <c r="A13682" s="6" t="s">
        <v>4095</v>
      </c>
      <c r="B13682" s="101" t="s">
        <v>4096</v>
      </c>
      <c r="C13682" s="101"/>
      <c r="D13682" s="101"/>
      <c r="E13682" s="101"/>
      <c r="F13682" s="6" t="s">
        <v>3940</v>
      </c>
      <c r="G13682" s="102">
        <v>2</v>
      </c>
      <c r="H13682" s="102"/>
      <c r="I13682" s="103">
        <v>14.41</v>
      </c>
      <c r="J13682" s="103"/>
      <c r="K13682" s="7">
        <f>TRUNC(TRUNC(G13682,8)*I13682,2)</f>
        <v>28.82</v>
      </c>
    </row>
    <row r="13683" spans="1:11" ht="15" customHeight="1" x14ac:dyDescent="0.25">
      <c r="A13683" s="6" t="s">
        <v>4097</v>
      </c>
      <c r="B13683" s="101" t="s">
        <v>4098</v>
      </c>
      <c r="C13683" s="101"/>
      <c r="D13683" s="101"/>
      <c r="E13683" s="101"/>
      <c r="F13683" s="6" t="s">
        <v>3940</v>
      </c>
      <c r="G13683" s="102">
        <v>3</v>
      </c>
      <c r="H13683" s="102"/>
      <c r="I13683" s="103">
        <v>14.58</v>
      </c>
      <c r="J13683" s="103"/>
      <c r="K13683" s="7">
        <f>TRUNC(TRUNC(G13683,8)*I13683,2)</f>
        <v>43.74</v>
      </c>
    </row>
    <row r="13684" spans="1:11" ht="15" customHeight="1" x14ac:dyDescent="0.25">
      <c r="A13684" s="1"/>
      <c r="B13684" s="1"/>
      <c r="C13684" s="1"/>
      <c r="D13684" s="1"/>
      <c r="E13684" s="1"/>
      <c r="F13684" s="1"/>
      <c r="G13684" s="85" t="s">
        <v>4005</v>
      </c>
      <c r="H13684" s="85"/>
      <c r="I13684" s="85"/>
      <c r="J13684" s="85"/>
      <c r="K13684" s="29">
        <f>SUM(K13681:K13683)</f>
        <v>73.08</v>
      </c>
    </row>
    <row r="13685" spans="1:11" ht="15" customHeight="1" x14ac:dyDescent="0.25">
      <c r="A13685" s="9"/>
      <c r="B13685" s="9"/>
      <c r="C13685" s="9"/>
      <c r="D13685" s="9"/>
      <c r="E13685" s="9"/>
      <c r="F13685" s="9"/>
      <c r="G13685" s="92" t="s">
        <v>4006</v>
      </c>
      <c r="H13685" s="92"/>
      <c r="I13685" s="92"/>
      <c r="J13685" s="92"/>
      <c r="K13685" s="33">
        <f>SUM(K13679,K13684)</f>
        <v>77.435999999999993</v>
      </c>
    </row>
    <row r="13686" spans="1:11" ht="15" customHeight="1" x14ac:dyDescent="0.25">
      <c r="A13686" s="9"/>
      <c r="B13686" s="9"/>
      <c r="C13686" s="9"/>
      <c r="D13686" s="9"/>
      <c r="E13686" s="9"/>
      <c r="F13686" s="9"/>
      <c r="G13686" s="92" t="s">
        <v>4007</v>
      </c>
      <c r="H13686" s="92"/>
      <c r="I13686" s="92"/>
      <c r="J13686" s="92"/>
      <c r="K13686" s="35">
        <v>22.5</v>
      </c>
    </row>
    <row r="13687" spans="1:11" ht="15" customHeight="1" x14ac:dyDescent="0.25">
      <c r="A13687" s="9"/>
      <c r="B13687" s="9"/>
      <c r="C13687" s="9"/>
      <c r="D13687" s="9"/>
      <c r="E13687" s="9"/>
      <c r="F13687" s="9"/>
      <c r="G13687" s="92" t="s">
        <v>4008</v>
      </c>
      <c r="H13687" s="92"/>
      <c r="I13687" s="92"/>
      <c r="J13687" s="92"/>
      <c r="K13687" s="33">
        <f>TRUNC(K13685/K13686,4)</f>
        <v>3.4416000000000002</v>
      </c>
    </row>
    <row r="13688" spans="1:11" ht="15" customHeight="1" x14ac:dyDescent="0.25">
      <c r="A13688" s="9"/>
      <c r="B13688" s="9"/>
      <c r="C13688" s="9"/>
      <c r="D13688" s="9"/>
      <c r="E13688" s="9"/>
      <c r="F13688" s="9"/>
      <c r="G13688" s="92" t="s">
        <v>4029</v>
      </c>
      <c r="H13688" s="92"/>
      <c r="I13688" s="92"/>
      <c r="J13688" s="92"/>
      <c r="K13688" s="33">
        <f>SUM(K13687)</f>
        <v>3.4416000000000002</v>
      </c>
    </row>
    <row r="13689" spans="1:11" ht="15" customHeight="1" x14ac:dyDescent="0.25">
      <c r="A13689" s="9"/>
      <c r="B13689" s="9"/>
      <c r="C13689" s="9"/>
      <c r="D13689" s="9"/>
      <c r="E13689" s="9"/>
      <c r="F13689" s="9"/>
      <c r="G13689" s="92" t="s">
        <v>3913</v>
      </c>
      <c r="H13689" s="92"/>
      <c r="I13689" s="92"/>
      <c r="J13689" s="92"/>
      <c r="K13689" s="29">
        <f>ROUND(SUM(K13688),2)</f>
        <v>3.44</v>
      </c>
    </row>
    <row r="13690" spans="1:11" ht="9.9499999999999993" customHeight="1" x14ac:dyDescent="0.25">
      <c r="A13690" s="9"/>
      <c r="B13690" s="9"/>
      <c r="C13690" s="9"/>
      <c r="D13690" s="9"/>
      <c r="E13690" s="9"/>
      <c r="F13690" s="9"/>
      <c r="G13690" s="100"/>
      <c r="H13690" s="100"/>
      <c r="I13690" s="100"/>
      <c r="J13690" s="100"/>
      <c r="K13690" s="100"/>
    </row>
    <row r="13691" spans="1:11" ht="20.100000000000001" customHeight="1" x14ac:dyDescent="0.25">
      <c r="A13691" s="99" t="s">
        <v>3169</v>
      </c>
      <c r="B13691" s="99"/>
      <c r="C13691" s="99"/>
      <c r="D13691" s="99"/>
      <c r="E13691" s="99"/>
      <c r="F13691" s="99"/>
      <c r="G13691" s="99"/>
      <c r="H13691" s="99"/>
      <c r="I13691" s="99"/>
      <c r="J13691" s="99"/>
      <c r="K13691" s="99"/>
    </row>
    <row r="13692" spans="1:11" ht="15" customHeight="1" x14ac:dyDescent="0.25">
      <c r="A13692" s="93" t="s">
        <v>3893</v>
      </c>
      <c r="B13692" s="93"/>
      <c r="C13692" s="93"/>
      <c r="D13692" s="94" t="s">
        <v>3</v>
      </c>
      <c r="E13692" s="94"/>
      <c r="F13692" s="23" t="s">
        <v>4</v>
      </c>
      <c r="G13692" s="94" t="s">
        <v>3894</v>
      </c>
      <c r="H13692" s="94"/>
      <c r="I13692" s="94" t="s">
        <v>3895</v>
      </c>
      <c r="J13692" s="94"/>
      <c r="K13692" s="23" t="s">
        <v>3896</v>
      </c>
    </row>
    <row r="13693" spans="1:11" ht="15" customHeight="1" x14ac:dyDescent="0.25">
      <c r="A13693" s="24" t="s">
        <v>3951</v>
      </c>
      <c r="B13693" s="95" t="s">
        <v>3952</v>
      </c>
      <c r="C13693" s="95"/>
      <c r="D13693" s="96" t="s">
        <v>3953</v>
      </c>
      <c r="E13693" s="96"/>
      <c r="F13693" s="24" t="s">
        <v>3954</v>
      </c>
      <c r="G13693" s="97">
        <v>4.0000000000000001E-3</v>
      </c>
      <c r="H13693" s="97"/>
      <c r="I13693" s="98">
        <v>215</v>
      </c>
      <c r="J13693" s="98"/>
      <c r="K13693" s="27">
        <f>ROUND(ROUND(G13693,8)*I13693,2)</f>
        <v>0.86</v>
      </c>
    </row>
    <row r="13694" spans="1:11" ht="15" customHeight="1" x14ac:dyDescent="0.25">
      <c r="A13694" s="24" t="s">
        <v>3955</v>
      </c>
      <c r="B13694" s="95" t="s">
        <v>3956</v>
      </c>
      <c r="C13694" s="95"/>
      <c r="D13694" s="96" t="s">
        <v>20</v>
      </c>
      <c r="E13694" s="96"/>
      <c r="F13694" s="24" t="s">
        <v>3903</v>
      </c>
      <c r="G13694" s="97">
        <v>5.0000000000000001E-3</v>
      </c>
      <c r="H13694" s="97"/>
      <c r="I13694" s="98">
        <v>19.37</v>
      </c>
      <c r="J13694" s="98"/>
      <c r="K13694" s="27">
        <f>ROUND(ROUND(G13694,8)*I13694,2)</f>
        <v>0.1</v>
      </c>
    </row>
    <row r="13695" spans="1:11" ht="15" customHeight="1" x14ac:dyDescent="0.25">
      <c r="A13695" s="9"/>
      <c r="B13695" s="9"/>
      <c r="C13695" s="9"/>
      <c r="D13695" s="9"/>
      <c r="E13695" s="9"/>
      <c r="F13695" s="9"/>
      <c r="G13695" s="91" t="s">
        <v>3906</v>
      </c>
      <c r="H13695" s="91"/>
      <c r="I13695" s="91"/>
      <c r="J13695" s="91"/>
      <c r="K13695" s="28">
        <f>SUM(K13693:K13694)</f>
        <v>0.96</v>
      </c>
    </row>
    <row r="13696" spans="1:11" ht="15" customHeight="1" x14ac:dyDescent="0.25">
      <c r="A13696" s="93" t="s">
        <v>3907</v>
      </c>
      <c r="B13696" s="93"/>
      <c r="C13696" s="93"/>
      <c r="D13696" s="94" t="s">
        <v>3</v>
      </c>
      <c r="E13696" s="94"/>
      <c r="F13696" s="23" t="s">
        <v>4</v>
      </c>
      <c r="G13696" s="94" t="s">
        <v>3894</v>
      </c>
      <c r="H13696" s="94"/>
      <c r="I13696" s="94" t="s">
        <v>3895</v>
      </c>
      <c r="J13696" s="94"/>
      <c r="K13696" s="23" t="s">
        <v>3896</v>
      </c>
    </row>
    <row r="13697" spans="1:11" ht="21" customHeight="1" x14ac:dyDescent="0.25">
      <c r="A13697" s="24" t="s">
        <v>3908</v>
      </c>
      <c r="B13697" s="95" t="s">
        <v>3909</v>
      </c>
      <c r="C13697" s="95"/>
      <c r="D13697" s="96" t="s">
        <v>20</v>
      </c>
      <c r="E13697" s="96"/>
      <c r="F13697" s="24" t="s">
        <v>2056</v>
      </c>
      <c r="G13697" s="97">
        <v>0.03</v>
      </c>
      <c r="H13697" s="97"/>
      <c r="I13697" s="98">
        <v>32.24</v>
      </c>
      <c r="J13697" s="98"/>
      <c r="K13697" s="27">
        <f>ROUND(ROUND(G13697,8)*I13697,2)</f>
        <v>0.97</v>
      </c>
    </row>
    <row r="13698" spans="1:11" ht="15" customHeight="1" x14ac:dyDescent="0.25">
      <c r="A13698" s="24" t="s">
        <v>3910</v>
      </c>
      <c r="B13698" s="95" t="s">
        <v>3911</v>
      </c>
      <c r="C13698" s="95"/>
      <c r="D13698" s="96" t="s">
        <v>20</v>
      </c>
      <c r="E13698" s="96"/>
      <c r="F13698" s="24" t="s">
        <v>2056</v>
      </c>
      <c r="G13698" s="97">
        <v>0.03</v>
      </c>
      <c r="H13698" s="97"/>
      <c r="I13698" s="98">
        <v>24.94</v>
      </c>
      <c r="J13698" s="98"/>
      <c r="K13698" s="27">
        <f>ROUND(ROUND(G13698,8)*I13698,2)</f>
        <v>0.75</v>
      </c>
    </row>
    <row r="13699" spans="1:11" ht="18" customHeight="1" x14ac:dyDescent="0.25">
      <c r="A13699" s="9"/>
      <c r="B13699" s="9"/>
      <c r="C13699" s="9"/>
      <c r="D13699" s="9"/>
      <c r="E13699" s="9"/>
      <c r="F13699" s="9"/>
      <c r="G13699" s="91" t="s">
        <v>3912</v>
      </c>
      <c r="H13699" s="91"/>
      <c r="I13699" s="91"/>
      <c r="J13699" s="91"/>
      <c r="K13699" s="28">
        <f>SUM(K13697:K13698)</f>
        <v>1.72</v>
      </c>
    </row>
    <row r="13700" spans="1:11" ht="15" customHeight="1" x14ac:dyDescent="0.25">
      <c r="A13700" s="9"/>
      <c r="B13700" s="9"/>
      <c r="C13700" s="9"/>
      <c r="D13700" s="9"/>
      <c r="E13700" s="9"/>
      <c r="F13700" s="9"/>
      <c r="G13700" s="92" t="s">
        <v>3913</v>
      </c>
      <c r="H13700" s="92"/>
      <c r="I13700" s="92"/>
      <c r="J13700" s="92"/>
      <c r="K13700" s="29">
        <f>ROUND(SUM(K13695,K13699),2)</f>
        <v>2.68</v>
      </c>
    </row>
    <row r="13701" spans="1:11" ht="9.9499999999999993" customHeight="1" x14ac:dyDescent="0.25">
      <c r="A13701" s="9"/>
      <c r="B13701" s="9"/>
      <c r="C13701" s="9"/>
      <c r="D13701" s="9"/>
      <c r="E13701" s="9"/>
      <c r="F13701" s="9"/>
      <c r="G13701" s="100"/>
      <c r="H13701" s="100"/>
      <c r="I13701" s="100"/>
      <c r="J13701" s="100"/>
      <c r="K13701" s="100"/>
    </row>
    <row r="13702" spans="1:11" ht="20.100000000000001" customHeight="1" x14ac:dyDescent="0.25">
      <c r="A13702" s="99" t="s">
        <v>3170</v>
      </c>
      <c r="B13702" s="99"/>
      <c r="C13702" s="99"/>
      <c r="D13702" s="99"/>
      <c r="E13702" s="99"/>
      <c r="F13702" s="99"/>
      <c r="G13702" s="99"/>
      <c r="H13702" s="99"/>
      <c r="I13702" s="99"/>
      <c r="J13702" s="99"/>
      <c r="K13702" s="99"/>
    </row>
    <row r="13703" spans="1:11" ht="15" customHeight="1" x14ac:dyDescent="0.25">
      <c r="A13703" s="93" t="s">
        <v>3916</v>
      </c>
      <c r="B13703" s="93"/>
      <c r="C13703" s="93"/>
      <c r="D13703" s="94" t="s">
        <v>3</v>
      </c>
      <c r="E13703" s="94"/>
      <c r="F13703" s="23" t="s">
        <v>4</v>
      </c>
      <c r="G13703" s="94" t="s">
        <v>3894</v>
      </c>
      <c r="H13703" s="94"/>
      <c r="I13703" s="94" t="s">
        <v>3895</v>
      </c>
      <c r="J13703" s="94"/>
      <c r="K13703" s="23" t="s">
        <v>3896</v>
      </c>
    </row>
    <row r="13704" spans="1:11" ht="29.1" customHeight="1" x14ac:dyDescent="0.25">
      <c r="A13704" s="24" t="s">
        <v>3957</v>
      </c>
      <c r="B13704" s="95" t="s">
        <v>3958</v>
      </c>
      <c r="C13704" s="95"/>
      <c r="D13704" s="96" t="s">
        <v>20</v>
      </c>
      <c r="E13704" s="96"/>
      <c r="F13704" s="24" t="s">
        <v>3936</v>
      </c>
      <c r="G13704" s="97">
        <v>2.8999999999999998E-3</v>
      </c>
      <c r="H13704" s="97"/>
      <c r="I13704" s="98">
        <v>75.540000000000006</v>
      </c>
      <c r="J13704" s="98"/>
      <c r="K13704" s="27">
        <f>TRUNC(TRUNC(G13704,8)*I13704,2)</f>
        <v>0.21</v>
      </c>
    </row>
    <row r="13705" spans="1:11" ht="29.1" customHeight="1" x14ac:dyDescent="0.25">
      <c r="A13705" s="24" t="s">
        <v>3959</v>
      </c>
      <c r="B13705" s="95" t="s">
        <v>3960</v>
      </c>
      <c r="C13705" s="95"/>
      <c r="D13705" s="96" t="s">
        <v>20</v>
      </c>
      <c r="E13705" s="96"/>
      <c r="F13705" s="24" t="s">
        <v>30</v>
      </c>
      <c r="G13705" s="97">
        <v>1.6999999999999999E-3</v>
      </c>
      <c r="H13705" s="97"/>
      <c r="I13705" s="98">
        <v>198.53</v>
      </c>
      <c r="J13705" s="98"/>
      <c r="K13705" s="27">
        <f>TRUNC(TRUNC(G13705,8)*I13705,2)</f>
        <v>0.33</v>
      </c>
    </row>
    <row r="13706" spans="1:11" ht="18" customHeight="1" x14ac:dyDescent="0.25">
      <c r="A13706" s="9"/>
      <c r="B13706" s="9"/>
      <c r="C13706" s="9"/>
      <c r="D13706" s="9"/>
      <c r="E13706" s="9"/>
      <c r="F13706" s="9"/>
      <c r="G13706" s="91" t="s">
        <v>3919</v>
      </c>
      <c r="H13706" s="91"/>
      <c r="I13706" s="91"/>
      <c r="J13706" s="91"/>
      <c r="K13706" s="28">
        <f>SUM(K13704:K13705)</f>
        <v>0.54</v>
      </c>
    </row>
    <row r="13707" spans="1:11" ht="15" customHeight="1" x14ac:dyDescent="0.25">
      <c r="A13707" s="93" t="s">
        <v>3907</v>
      </c>
      <c r="B13707" s="93"/>
      <c r="C13707" s="93"/>
      <c r="D13707" s="94" t="s">
        <v>3</v>
      </c>
      <c r="E13707" s="94"/>
      <c r="F13707" s="23" t="s">
        <v>4</v>
      </c>
      <c r="G13707" s="94" t="s">
        <v>3894</v>
      </c>
      <c r="H13707" s="94"/>
      <c r="I13707" s="94" t="s">
        <v>3895</v>
      </c>
      <c r="J13707" s="94"/>
      <c r="K13707" s="23" t="s">
        <v>3896</v>
      </c>
    </row>
    <row r="13708" spans="1:11" ht="15" customHeight="1" x14ac:dyDescent="0.25">
      <c r="A13708" s="24" t="s">
        <v>3961</v>
      </c>
      <c r="B13708" s="95" t="s">
        <v>3962</v>
      </c>
      <c r="C13708" s="95"/>
      <c r="D13708" s="96" t="s">
        <v>20</v>
      </c>
      <c r="E13708" s="96"/>
      <c r="F13708" s="24" t="s">
        <v>2056</v>
      </c>
      <c r="G13708" s="97">
        <v>4.5999999999999999E-3</v>
      </c>
      <c r="H13708" s="97"/>
      <c r="I13708" s="98">
        <v>29.5</v>
      </c>
      <c r="J13708" s="98"/>
      <c r="K13708" s="27">
        <f>TRUNC(TRUNC(G13708,8)*I13708,2)</f>
        <v>0.13</v>
      </c>
    </row>
    <row r="13709" spans="1:11" ht="18" customHeight="1" x14ac:dyDescent="0.25">
      <c r="A13709" s="9"/>
      <c r="B13709" s="9"/>
      <c r="C13709" s="9"/>
      <c r="D13709" s="9"/>
      <c r="E13709" s="9"/>
      <c r="F13709" s="9"/>
      <c r="G13709" s="91" t="s">
        <v>3912</v>
      </c>
      <c r="H13709" s="91"/>
      <c r="I13709" s="91"/>
      <c r="J13709" s="91"/>
      <c r="K13709" s="28">
        <f>SUM(K13708:K13708)</f>
        <v>0.13</v>
      </c>
    </row>
    <row r="13710" spans="1:11" ht="15" customHeight="1" x14ac:dyDescent="0.25">
      <c r="A13710" s="9"/>
      <c r="B13710" s="9"/>
      <c r="C13710" s="9"/>
      <c r="D13710" s="9"/>
      <c r="E13710" s="9"/>
      <c r="F13710" s="9"/>
      <c r="G13710" s="92" t="s">
        <v>3913</v>
      </c>
      <c r="H13710" s="92"/>
      <c r="I13710" s="92"/>
      <c r="J13710" s="92"/>
      <c r="K13710" s="29">
        <f>ROUND(SUM(K13706,K13709),2)</f>
        <v>0.67</v>
      </c>
    </row>
    <row r="13711" spans="1:11" ht="9.9499999999999993" customHeight="1" x14ac:dyDescent="0.25">
      <c r="A13711" s="9"/>
      <c r="B13711" s="9"/>
      <c r="C13711" s="9"/>
      <c r="D13711" s="9"/>
      <c r="E13711" s="9"/>
      <c r="F13711" s="9"/>
      <c r="G13711" s="100"/>
      <c r="H13711" s="100"/>
      <c r="I13711" s="100"/>
      <c r="J13711" s="100"/>
      <c r="K13711" s="100"/>
    </row>
    <row r="13712" spans="1:11" ht="20.100000000000001" customHeight="1" x14ac:dyDescent="0.25">
      <c r="A13712" s="99" t="s">
        <v>3171</v>
      </c>
      <c r="B13712" s="99"/>
      <c r="C13712" s="99"/>
      <c r="D13712" s="99"/>
      <c r="E13712" s="99"/>
      <c r="F13712" s="99"/>
      <c r="G13712" s="99"/>
      <c r="H13712" s="99"/>
      <c r="I13712" s="99"/>
      <c r="J13712" s="99"/>
      <c r="K13712" s="99"/>
    </row>
    <row r="13713" spans="1:11" ht="15" customHeight="1" x14ac:dyDescent="0.25">
      <c r="A13713" s="93" t="s">
        <v>3916</v>
      </c>
      <c r="B13713" s="93"/>
      <c r="C13713" s="93"/>
      <c r="D13713" s="94" t="s">
        <v>3</v>
      </c>
      <c r="E13713" s="94"/>
      <c r="F13713" s="23" t="s">
        <v>4</v>
      </c>
      <c r="G13713" s="94" t="s">
        <v>3894</v>
      </c>
      <c r="H13713" s="94"/>
      <c r="I13713" s="94" t="s">
        <v>3895</v>
      </c>
      <c r="J13713" s="94"/>
      <c r="K13713" s="23" t="s">
        <v>3896</v>
      </c>
    </row>
    <row r="13714" spans="1:11" ht="29.1" customHeight="1" x14ac:dyDescent="0.25">
      <c r="A13714" s="24" t="s">
        <v>3957</v>
      </c>
      <c r="B13714" s="95" t="s">
        <v>3958</v>
      </c>
      <c r="C13714" s="95"/>
      <c r="D13714" s="96" t="s">
        <v>20</v>
      </c>
      <c r="E13714" s="96"/>
      <c r="F13714" s="24" t="s">
        <v>3936</v>
      </c>
      <c r="G13714" s="97">
        <v>1.95E-2</v>
      </c>
      <c r="H13714" s="97"/>
      <c r="I13714" s="98">
        <v>75.540000000000006</v>
      </c>
      <c r="J13714" s="98"/>
      <c r="K13714" s="27">
        <f>TRUNC(TRUNC(G13714,8)*I13714,2)</f>
        <v>1.47</v>
      </c>
    </row>
    <row r="13715" spans="1:11" ht="29.1" customHeight="1" x14ac:dyDescent="0.25">
      <c r="A13715" s="24" t="s">
        <v>3959</v>
      </c>
      <c r="B13715" s="95" t="s">
        <v>3960</v>
      </c>
      <c r="C13715" s="95"/>
      <c r="D13715" s="96" t="s">
        <v>20</v>
      </c>
      <c r="E13715" s="96"/>
      <c r="F13715" s="24" t="s">
        <v>30</v>
      </c>
      <c r="G13715" s="97">
        <v>1.15E-2</v>
      </c>
      <c r="H13715" s="97"/>
      <c r="I13715" s="98">
        <v>198.53</v>
      </c>
      <c r="J13715" s="98"/>
      <c r="K13715" s="27">
        <f>TRUNC(TRUNC(G13715,8)*I13715,2)</f>
        <v>2.2799999999999998</v>
      </c>
    </row>
    <row r="13716" spans="1:11" ht="18" customHeight="1" x14ac:dyDescent="0.25">
      <c r="A13716" s="9"/>
      <c r="B13716" s="9"/>
      <c r="C13716" s="9"/>
      <c r="D13716" s="9"/>
      <c r="E13716" s="9"/>
      <c r="F13716" s="9"/>
      <c r="G13716" s="91" t="s">
        <v>3919</v>
      </c>
      <c r="H13716" s="91"/>
      <c r="I13716" s="91"/>
      <c r="J13716" s="91"/>
      <c r="K13716" s="28">
        <f>SUM(K13714:K13715)</f>
        <v>3.75</v>
      </c>
    </row>
    <row r="13717" spans="1:11" ht="15" customHeight="1" x14ac:dyDescent="0.25">
      <c r="A13717" s="93" t="s">
        <v>3907</v>
      </c>
      <c r="B13717" s="93"/>
      <c r="C13717" s="93"/>
      <c r="D13717" s="94" t="s">
        <v>3</v>
      </c>
      <c r="E13717" s="94"/>
      <c r="F13717" s="23" t="s">
        <v>4</v>
      </c>
      <c r="G13717" s="94" t="s">
        <v>3894</v>
      </c>
      <c r="H13717" s="94"/>
      <c r="I13717" s="94" t="s">
        <v>3895</v>
      </c>
      <c r="J13717" s="94"/>
      <c r="K13717" s="23" t="s">
        <v>3896</v>
      </c>
    </row>
    <row r="13718" spans="1:11" ht="15" customHeight="1" x14ac:dyDescent="0.25">
      <c r="A13718" s="24" t="s">
        <v>3910</v>
      </c>
      <c r="B13718" s="95" t="s">
        <v>3911</v>
      </c>
      <c r="C13718" s="95"/>
      <c r="D13718" s="96" t="s">
        <v>20</v>
      </c>
      <c r="E13718" s="96"/>
      <c r="F13718" s="24" t="s">
        <v>2056</v>
      </c>
      <c r="G13718" s="97">
        <v>3.1E-2</v>
      </c>
      <c r="H13718" s="97"/>
      <c r="I13718" s="98">
        <v>24.94</v>
      </c>
      <c r="J13718" s="98"/>
      <c r="K13718" s="27">
        <f>TRUNC(TRUNC(G13718,8)*I13718,2)</f>
        <v>0.77</v>
      </c>
    </row>
    <row r="13719" spans="1:11" ht="18" customHeight="1" x14ac:dyDescent="0.25">
      <c r="A13719" s="9"/>
      <c r="B13719" s="9"/>
      <c r="C13719" s="9"/>
      <c r="D13719" s="9"/>
      <c r="E13719" s="9"/>
      <c r="F13719" s="9"/>
      <c r="G13719" s="91" t="s">
        <v>3912</v>
      </c>
      <c r="H13719" s="91"/>
      <c r="I13719" s="91"/>
      <c r="J13719" s="91"/>
      <c r="K13719" s="28">
        <f>SUM(K13718:K13718)</f>
        <v>0.77</v>
      </c>
    </row>
    <row r="13720" spans="1:11" ht="15" customHeight="1" x14ac:dyDescent="0.25">
      <c r="A13720" s="9"/>
      <c r="B13720" s="9"/>
      <c r="C13720" s="9"/>
      <c r="D13720" s="9"/>
      <c r="E13720" s="9"/>
      <c r="F13720" s="9"/>
      <c r="G13720" s="92" t="s">
        <v>3913</v>
      </c>
      <c r="H13720" s="92"/>
      <c r="I13720" s="92"/>
      <c r="J13720" s="92"/>
      <c r="K13720" s="29">
        <f>ROUND(SUM(K13716,K13719),2)</f>
        <v>4.5199999999999996</v>
      </c>
    </row>
    <row r="13721" spans="1:11" ht="9.9499999999999993" customHeight="1" x14ac:dyDescent="0.25">
      <c r="A13721" s="9"/>
      <c r="B13721" s="9"/>
      <c r="C13721" s="9"/>
      <c r="D13721" s="9"/>
      <c r="E13721" s="9"/>
      <c r="F13721" s="9"/>
      <c r="G13721" s="100"/>
      <c r="H13721" s="100"/>
      <c r="I13721" s="100"/>
      <c r="J13721" s="100"/>
      <c r="K13721" s="100"/>
    </row>
    <row r="13722" spans="1:11" ht="20.100000000000001" customHeight="1" x14ac:dyDescent="0.25">
      <c r="A13722" s="99" t="s">
        <v>3172</v>
      </c>
      <c r="B13722" s="99"/>
      <c r="C13722" s="99"/>
      <c r="D13722" s="99"/>
      <c r="E13722" s="99"/>
      <c r="F13722" s="99"/>
      <c r="G13722" s="99"/>
      <c r="H13722" s="99"/>
      <c r="I13722" s="99"/>
      <c r="J13722" s="99"/>
      <c r="K13722" s="99"/>
    </row>
    <row r="13723" spans="1:11" ht="15" customHeight="1" x14ac:dyDescent="0.25">
      <c r="A13723" s="93" t="s">
        <v>3916</v>
      </c>
      <c r="B13723" s="93"/>
      <c r="C13723" s="93"/>
      <c r="D13723" s="94" t="s">
        <v>3</v>
      </c>
      <c r="E13723" s="94"/>
      <c r="F13723" s="23" t="s">
        <v>4</v>
      </c>
      <c r="G13723" s="94" t="s">
        <v>3894</v>
      </c>
      <c r="H13723" s="94"/>
      <c r="I13723" s="94" t="s">
        <v>3895</v>
      </c>
      <c r="J13723" s="94"/>
      <c r="K13723" s="23" t="s">
        <v>3896</v>
      </c>
    </row>
    <row r="13724" spans="1:11" ht="29.1" customHeight="1" x14ac:dyDescent="0.25">
      <c r="A13724" s="24" t="s">
        <v>3963</v>
      </c>
      <c r="B13724" s="95" t="s">
        <v>3964</v>
      </c>
      <c r="C13724" s="95"/>
      <c r="D13724" s="96" t="s">
        <v>20</v>
      </c>
      <c r="E13724" s="96"/>
      <c r="F13724" s="24" t="s">
        <v>3936</v>
      </c>
      <c r="G13724" s="97">
        <v>0.86950000000000005</v>
      </c>
      <c r="H13724" s="97"/>
      <c r="I13724" s="98">
        <v>8.9</v>
      </c>
      <c r="J13724" s="98"/>
      <c r="K13724" s="27">
        <f>TRUNC(TRUNC(G13724,8)*I13724,2)</f>
        <v>7.73</v>
      </c>
    </row>
    <row r="13725" spans="1:11" ht="29.1" customHeight="1" x14ac:dyDescent="0.25">
      <c r="A13725" s="24" t="s">
        <v>3965</v>
      </c>
      <c r="B13725" s="95" t="s">
        <v>3966</v>
      </c>
      <c r="C13725" s="95"/>
      <c r="D13725" s="96" t="s">
        <v>20</v>
      </c>
      <c r="E13725" s="96"/>
      <c r="F13725" s="24" t="s">
        <v>30</v>
      </c>
      <c r="G13725" s="97">
        <v>1.137</v>
      </c>
      <c r="H13725" s="97"/>
      <c r="I13725" s="98">
        <v>32.76</v>
      </c>
      <c r="J13725" s="98"/>
      <c r="K13725" s="27">
        <f>TRUNC(TRUNC(G13725,8)*I13725,2)</f>
        <v>37.24</v>
      </c>
    </row>
    <row r="13726" spans="1:11" ht="21" customHeight="1" x14ac:dyDescent="0.25">
      <c r="A13726" s="24" t="s">
        <v>3967</v>
      </c>
      <c r="B13726" s="95" t="s">
        <v>3968</v>
      </c>
      <c r="C13726" s="95"/>
      <c r="D13726" s="96" t="s">
        <v>20</v>
      </c>
      <c r="E13726" s="96"/>
      <c r="F13726" s="24" t="s">
        <v>3936</v>
      </c>
      <c r="G13726" s="97">
        <v>0.86950000000000005</v>
      </c>
      <c r="H13726" s="97"/>
      <c r="I13726" s="98">
        <v>27.59</v>
      </c>
      <c r="J13726" s="98"/>
      <c r="K13726" s="27">
        <f>TRUNC(TRUNC(G13726,8)*I13726,2)</f>
        <v>23.98</v>
      </c>
    </row>
    <row r="13727" spans="1:11" ht="21" customHeight="1" x14ac:dyDescent="0.25">
      <c r="A13727" s="24" t="s">
        <v>3969</v>
      </c>
      <c r="B13727" s="95" t="s">
        <v>3970</v>
      </c>
      <c r="C13727" s="95"/>
      <c r="D13727" s="96" t="s">
        <v>20</v>
      </c>
      <c r="E13727" s="96"/>
      <c r="F13727" s="24" t="s">
        <v>30</v>
      </c>
      <c r="G13727" s="97">
        <v>1.137</v>
      </c>
      <c r="H13727" s="97"/>
      <c r="I13727" s="98">
        <v>28.09</v>
      </c>
      <c r="J13727" s="98"/>
      <c r="K13727" s="27">
        <f>TRUNC(TRUNC(G13727,8)*I13727,2)</f>
        <v>31.93</v>
      </c>
    </row>
    <row r="13728" spans="1:11" ht="18" customHeight="1" x14ac:dyDescent="0.25">
      <c r="A13728" s="9"/>
      <c r="B13728" s="9"/>
      <c r="C13728" s="9"/>
      <c r="D13728" s="9"/>
      <c r="E13728" s="9"/>
      <c r="F13728" s="9"/>
      <c r="G13728" s="91" t="s">
        <v>3919</v>
      </c>
      <c r="H13728" s="91"/>
      <c r="I13728" s="91"/>
      <c r="J13728" s="91"/>
      <c r="K13728" s="28">
        <f>SUM(K13724:K13727)</f>
        <v>100.88</v>
      </c>
    </row>
    <row r="13729" spans="1:11" ht="15" customHeight="1" x14ac:dyDescent="0.25">
      <c r="A13729" s="93" t="s">
        <v>3907</v>
      </c>
      <c r="B13729" s="93"/>
      <c r="C13729" s="93"/>
      <c r="D13729" s="94" t="s">
        <v>3</v>
      </c>
      <c r="E13729" s="94"/>
      <c r="F13729" s="23" t="s">
        <v>4</v>
      </c>
      <c r="G13729" s="94" t="s">
        <v>3894</v>
      </c>
      <c r="H13729" s="94"/>
      <c r="I13729" s="94" t="s">
        <v>3895</v>
      </c>
      <c r="J13729" s="94"/>
      <c r="K13729" s="23" t="s">
        <v>3896</v>
      </c>
    </row>
    <row r="13730" spans="1:11" ht="15" customHeight="1" x14ac:dyDescent="0.25">
      <c r="A13730" s="24" t="s">
        <v>3971</v>
      </c>
      <c r="B13730" s="95" t="s">
        <v>3972</v>
      </c>
      <c r="C13730" s="95"/>
      <c r="D13730" s="96" t="s">
        <v>20</v>
      </c>
      <c r="E13730" s="96"/>
      <c r="F13730" s="24" t="s">
        <v>2056</v>
      </c>
      <c r="G13730" s="97">
        <v>7.22E-2</v>
      </c>
      <c r="H13730" s="97"/>
      <c r="I13730" s="98">
        <v>32.69</v>
      </c>
      <c r="J13730" s="98"/>
      <c r="K13730" s="27">
        <f>TRUNC(TRUNC(G13730,8)*I13730,2)</f>
        <v>2.36</v>
      </c>
    </row>
    <row r="13731" spans="1:11" ht="15" customHeight="1" x14ac:dyDescent="0.25">
      <c r="A13731" s="24" t="s">
        <v>3910</v>
      </c>
      <c r="B13731" s="95" t="s">
        <v>3911</v>
      </c>
      <c r="C13731" s="95"/>
      <c r="D13731" s="96" t="s">
        <v>20</v>
      </c>
      <c r="E13731" s="96"/>
      <c r="F13731" s="24" t="s">
        <v>2056</v>
      </c>
      <c r="G13731" s="97">
        <v>0.44790000000000002</v>
      </c>
      <c r="H13731" s="97"/>
      <c r="I13731" s="98">
        <v>24.94</v>
      </c>
      <c r="J13731" s="98"/>
      <c r="K13731" s="27">
        <f>TRUNC(TRUNC(G13731,8)*I13731,2)</f>
        <v>11.17</v>
      </c>
    </row>
    <row r="13732" spans="1:11" ht="18" customHeight="1" x14ac:dyDescent="0.25">
      <c r="A13732" s="9"/>
      <c r="B13732" s="9"/>
      <c r="C13732" s="9"/>
      <c r="D13732" s="9"/>
      <c r="E13732" s="9"/>
      <c r="F13732" s="9"/>
      <c r="G13732" s="91" t="s">
        <v>3912</v>
      </c>
      <c r="H13732" s="91"/>
      <c r="I13732" s="91"/>
      <c r="J13732" s="91"/>
      <c r="K13732" s="28">
        <f>SUM(K13730:K13731)</f>
        <v>13.53</v>
      </c>
    </row>
    <row r="13733" spans="1:11" ht="15" customHeight="1" x14ac:dyDescent="0.25">
      <c r="A13733" s="9"/>
      <c r="B13733" s="9"/>
      <c r="C13733" s="9"/>
      <c r="D13733" s="9"/>
      <c r="E13733" s="9"/>
      <c r="F13733" s="9"/>
      <c r="G13733" s="92" t="s">
        <v>3913</v>
      </c>
      <c r="H13733" s="92"/>
      <c r="I13733" s="92"/>
      <c r="J13733" s="92"/>
      <c r="K13733" s="29">
        <f>ROUND(SUM(K13728,K13732),2)</f>
        <v>114.41</v>
      </c>
    </row>
    <row r="13734" spans="1:11" ht="9.9499999999999993" customHeight="1" x14ac:dyDescent="0.25">
      <c r="A13734" s="9"/>
      <c r="B13734" s="9"/>
      <c r="C13734" s="9"/>
      <c r="D13734" s="9"/>
      <c r="E13734" s="9"/>
      <c r="F13734" s="9"/>
      <c r="G13734" s="100"/>
      <c r="H13734" s="100"/>
      <c r="I13734" s="100"/>
      <c r="J13734" s="100"/>
      <c r="K13734" s="100"/>
    </row>
    <row r="13735" spans="1:11" ht="20.100000000000001" customHeight="1" x14ac:dyDescent="0.25">
      <c r="A13735" s="99" t="s">
        <v>3173</v>
      </c>
      <c r="B13735" s="99"/>
      <c r="C13735" s="99"/>
      <c r="D13735" s="99"/>
      <c r="E13735" s="99"/>
      <c r="F13735" s="99"/>
      <c r="G13735" s="99"/>
      <c r="H13735" s="99"/>
      <c r="I13735" s="99"/>
      <c r="J13735" s="99"/>
      <c r="K13735" s="99"/>
    </row>
    <row r="13736" spans="1:11" ht="15" customHeight="1" x14ac:dyDescent="0.25">
      <c r="A13736" s="93" t="s">
        <v>3916</v>
      </c>
      <c r="B13736" s="93"/>
      <c r="C13736" s="93"/>
      <c r="D13736" s="94" t="s">
        <v>3</v>
      </c>
      <c r="E13736" s="94"/>
      <c r="F13736" s="23" t="s">
        <v>4</v>
      </c>
      <c r="G13736" s="94" t="s">
        <v>3894</v>
      </c>
      <c r="H13736" s="94"/>
      <c r="I13736" s="94" t="s">
        <v>3895</v>
      </c>
      <c r="J13736" s="94"/>
      <c r="K13736" s="23" t="s">
        <v>3896</v>
      </c>
    </row>
    <row r="13737" spans="1:11" ht="38.1" customHeight="1" x14ac:dyDescent="0.25">
      <c r="A13737" s="24" t="s">
        <v>3973</v>
      </c>
      <c r="B13737" s="95" t="s">
        <v>3974</v>
      </c>
      <c r="C13737" s="95"/>
      <c r="D13737" s="96" t="s">
        <v>20</v>
      </c>
      <c r="E13737" s="96"/>
      <c r="F13737" s="24" t="s">
        <v>3936</v>
      </c>
      <c r="G13737" s="97">
        <v>6.3E-3</v>
      </c>
      <c r="H13737" s="97"/>
      <c r="I13737" s="98">
        <v>94.61</v>
      </c>
      <c r="J13737" s="98"/>
      <c r="K13737" s="27">
        <f>TRUNC(TRUNC(G13737,8)*I13737,2)</f>
        <v>0.59</v>
      </c>
    </row>
    <row r="13738" spans="1:11" ht="38.1" customHeight="1" x14ac:dyDescent="0.25">
      <c r="A13738" s="24" t="s">
        <v>3975</v>
      </c>
      <c r="B13738" s="95" t="s">
        <v>3976</v>
      </c>
      <c r="C13738" s="95"/>
      <c r="D13738" s="96" t="s">
        <v>20</v>
      </c>
      <c r="E13738" s="96"/>
      <c r="F13738" s="24" t="s">
        <v>30</v>
      </c>
      <c r="G13738" s="97">
        <v>1.0200000000000001E-2</v>
      </c>
      <c r="H13738" s="97"/>
      <c r="I13738" s="98">
        <v>370.94</v>
      </c>
      <c r="J13738" s="98"/>
      <c r="K13738" s="27">
        <f>TRUNC(TRUNC(G13738,8)*I13738,2)</f>
        <v>3.78</v>
      </c>
    </row>
    <row r="13739" spans="1:11" ht="29.1" customHeight="1" x14ac:dyDescent="0.25">
      <c r="A13739" s="24" t="s">
        <v>3977</v>
      </c>
      <c r="B13739" s="95" t="s">
        <v>3978</v>
      </c>
      <c r="C13739" s="95"/>
      <c r="D13739" s="96" t="s">
        <v>20</v>
      </c>
      <c r="E13739" s="96"/>
      <c r="F13739" s="24" t="s">
        <v>3936</v>
      </c>
      <c r="G13739" s="97">
        <v>4.8999999999999998E-3</v>
      </c>
      <c r="H13739" s="97"/>
      <c r="I13739" s="98">
        <v>74.180000000000007</v>
      </c>
      <c r="J13739" s="98"/>
      <c r="K13739" s="27">
        <f>TRUNC(TRUNC(G13739,8)*I13739,2)</f>
        <v>0.36</v>
      </c>
    </row>
    <row r="13740" spans="1:11" ht="29.1" customHeight="1" x14ac:dyDescent="0.25">
      <c r="A13740" s="24" t="s">
        <v>3979</v>
      </c>
      <c r="B13740" s="95" t="s">
        <v>3980</v>
      </c>
      <c r="C13740" s="95"/>
      <c r="D13740" s="96" t="s">
        <v>20</v>
      </c>
      <c r="E13740" s="96"/>
      <c r="F13740" s="24" t="s">
        <v>30</v>
      </c>
      <c r="G13740" s="97">
        <v>5.5999999999999999E-3</v>
      </c>
      <c r="H13740" s="97"/>
      <c r="I13740" s="98">
        <v>166.79</v>
      </c>
      <c r="J13740" s="98"/>
      <c r="K13740" s="27">
        <f>TRUNC(TRUNC(G13740,8)*I13740,2)</f>
        <v>0.93</v>
      </c>
    </row>
    <row r="13741" spans="1:11" ht="18" customHeight="1" x14ac:dyDescent="0.25">
      <c r="A13741" s="9"/>
      <c r="B13741" s="9"/>
      <c r="C13741" s="9"/>
      <c r="D13741" s="9"/>
      <c r="E13741" s="9"/>
      <c r="F13741" s="9"/>
      <c r="G13741" s="91" t="s">
        <v>3919</v>
      </c>
      <c r="H13741" s="91"/>
      <c r="I13741" s="91"/>
      <c r="J13741" s="91"/>
      <c r="K13741" s="28">
        <f>SUM(K13737:K13740)</f>
        <v>5.66</v>
      </c>
    </row>
    <row r="13742" spans="1:11" ht="15" customHeight="1" x14ac:dyDescent="0.25">
      <c r="A13742" s="9"/>
      <c r="B13742" s="9"/>
      <c r="C13742" s="9"/>
      <c r="D13742" s="9"/>
      <c r="E13742" s="9"/>
      <c r="F13742" s="9"/>
      <c r="G13742" s="92" t="s">
        <v>3913</v>
      </c>
      <c r="H13742" s="92"/>
      <c r="I13742" s="92"/>
      <c r="J13742" s="92"/>
      <c r="K13742" s="29">
        <f>ROUND(SUM(K13741),2)</f>
        <v>5.66</v>
      </c>
    </row>
    <row r="13743" spans="1:11" ht="9.9499999999999993" customHeight="1" x14ac:dyDescent="0.25">
      <c r="A13743" s="9"/>
      <c r="B13743" s="9"/>
      <c r="C13743" s="9"/>
      <c r="D13743" s="9"/>
      <c r="E13743" s="9"/>
      <c r="F13743" s="9"/>
      <c r="G13743" s="100"/>
      <c r="H13743" s="100"/>
      <c r="I13743" s="100"/>
      <c r="J13743" s="100"/>
      <c r="K13743" s="100"/>
    </row>
    <row r="13744" spans="1:11" ht="20.100000000000001" customHeight="1" x14ac:dyDescent="0.25">
      <c r="A13744" s="99" t="s">
        <v>3174</v>
      </c>
      <c r="B13744" s="99"/>
      <c r="C13744" s="99"/>
      <c r="D13744" s="99"/>
      <c r="E13744" s="99"/>
      <c r="F13744" s="99"/>
      <c r="G13744" s="99"/>
      <c r="H13744" s="99"/>
      <c r="I13744" s="99"/>
      <c r="J13744" s="99"/>
      <c r="K13744" s="99"/>
    </row>
    <row r="13745" spans="1:11" ht="15" customHeight="1" x14ac:dyDescent="0.25">
      <c r="A13745" s="93" t="s">
        <v>3916</v>
      </c>
      <c r="B13745" s="93"/>
      <c r="C13745" s="93"/>
      <c r="D13745" s="94" t="s">
        <v>3</v>
      </c>
      <c r="E13745" s="94"/>
      <c r="F13745" s="23" t="s">
        <v>4</v>
      </c>
      <c r="G13745" s="94" t="s">
        <v>3894</v>
      </c>
      <c r="H13745" s="94"/>
      <c r="I13745" s="94" t="s">
        <v>3895</v>
      </c>
      <c r="J13745" s="94"/>
      <c r="K13745" s="23" t="s">
        <v>3896</v>
      </c>
    </row>
    <row r="13746" spans="1:11" ht="38.1" customHeight="1" x14ac:dyDescent="0.25">
      <c r="A13746" s="24" t="s">
        <v>3973</v>
      </c>
      <c r="B13746" s="95" t="s">
        <v>3974</v>
      </c>
      <c r="C13746" s="95"/>
      <c r="D13746" s="96" t="s">
        <v>20</v>
      </c>
      <c r="E13746" s="96"/>
      <c r="F13746" s="24" t="s">
        <v>3936</v>
      </c>
      <c r="G13746" s="97">
        <v>1.2999999999999999E-3</v>
      </c>
      <c r="H13746" s="97"/>
      <c r="I13746" s="98">
        <v>94.61</v>
      </c>
      <c r="J13746" s="98"/>
      <c r="K13746" s="27">
        <f>TRUNC(TRUNC(G13746,8)*I13746,2)</f>
        <v>0.12</v>
      </c>
    </row>
    <row r="13747" spans="1:11" ht="38.1" customHeight="1" x14ac:dyDescent="0.25">
      <c r="A13747" s="24" t="s">
        <v>3975</v>
      </c>
      <c r="B13747" s="95" t="s">
        <v>3976</v>
      </c>
      <c r="C13747" s="95"/>
      <c r="D13747" s="96" t="s">
        <v>20</v>
      </c>
      <c r="E13747" s="96"/>
      <c r="F13747" s="24" t="s">
        <v>30</v>
      </c>
      <c r="G13747" s="97">
        <v>3.0999999999999999E-3</v>
      </c>
      <c r="H13747" s="97"/>
      <c r="I13747" s="98">
        <v>370.94</v>
      </c>
      <c r="J13747" s="98"/>
      <c r="K13747" s="27">
        <f>TRUNC(TRUNC(G13747,8)*I13747,2)</f>
        <v>1.1399999999999999</v>
      </c>
    </row>
    <row r="13748" spans="1:11" ht="18" customHeight="1" x14ac:dyDescent="0.25">
      <c r="A13748" s="9"/>
      <c r="B13748" s="9"/>
      <c r="C13748" s="9"/>
      <c r="D13748" s="9"/>
      <c r="E13748" s="9"/>
      <c r="F13748" s="9"/>
      <c r="G13748" s="91" t="s">
        <v>3919</v>
      </c>
      <c r="H13748" s="91"/>
      <c r="I13748" s="91"/>
      <c r="J13748" s="91"/>
      <c r="K13748" s="28">
        <f>SUM(K13746:K13747)</f>
        <v>1.2599999999999998</v>
      </c>
    </row>
    <row r="13749" spans="1:11" ht="15" customHeight="1" x14ac:dyDescent="0.25">
      <c r="A13749" s="9"/>
      <c r="B13749" s="9"/>
      <c r="C13749" s="9"/>
      <c r="D13749" s="9"/>
      <c r="E13749" s="9"/>
      <c r="F13749" s="9"/>
      <c r="G13749" s="92" t="s">
        <v>3913</v>
      </c>
      <c r="H13749" s="92"/>
      <c r="I13749" s="92"/>
      <c r="J13749" s="92"/>
      <c r="K13749" s="29">
        <f>ROUND(SUM(K13748),2)</f>
        <v>1.26</v>
      </c>
    </row>
    <row r="13750" spans="1:11" ht="9.9499999999999993" customHeight="1" x14ac:dyDescent="0.25">
      <c r="A13750" s="9"/>
      <c r="B13750" s="9"/>
      <c r="C13750" s="9"/>
      <c r="D13750" s="9"/>
      <c r="E13750" s="9"/>
      <c r="F13750" s="9"/>
      <c r="G13750" s="100"/>
      <c r="H13750" s="100"/>
      <c r="I13750" s="100"/>
      <c r="J13750" s="100"/>
      <c r="K13750" s="100"/>
    </row>
    <row r="13751" spans="1:11" ht="20.100000000000001" customHeight="1" x14ac:dyDescent="0.25">
      <c r="A13751" s="99" t="s">
        <v>3175</v>
      </c>
      <c r="B13751" s="99"/>
      <c r="C13751" s="99"/>
      <c r="D13751" s="99"/>
      <c r="E13751" s="99"/>
      <c r="F13751" s="99"/>
      <c r="G13751" s="99"/>
      <c r="H13751" s="99"/>
      <c r="I13751" s="99"/>
      <c r="J13751" s="99"/>
      <c r="K13751" s="99"/>
    </row>
    <row r="13752" spans="1:11" ht="15" customHeight="1" x14ac:dyDescent="0.25">
      <c r="A13752" s="93" t="s">
        <v>3916</v>
      </c>
      <c r="B13752" s="93"/>
      <c r="C13752" s="93"/>
      <c r="D13752" s="94" t="s">
        <v>3</v>
      </c>
      <c r="E13752" s="94"/>
      <c r="F13752" s="23" t="s">
        <v>4</v>
      </c>
      <c r="G13752" s="94" t="s">
        <v>3894</v>
      </c>
      <c r="H13752" s="94"/>
      <c r="I13752" s="94" t="s">
        <v>3895</v>
      </c>
      <c r="J13752" s="94"/>
      <c r="K13752" s="23" t="s">
        <v>3896</v>
      </c>
    </row>
    <row r="13753" spans="1:11" ht="38.1" customHeight="1" x14ac:dyDescent="0.25">
      <c r="A13753" s="24" t="s">
        <v>3973</v>
      </c>
      <c r="B13753" s="95" t="s">
        <v>3974</v>
      </c>
      <c r="C13753" s="95"/>
      <c r="D13753" s="96" t="s">
        <v>20</v>
      </c>
      <c r="E13753" s="96"/>
      <c r="F13753" s="24" t="s">
        <v>3936</v>
      </c>
      <c r="G13753" s="97">
        <v>5.0000000000000001E-4</v>
      </c>
      <c r="H13753" s="97"/>
      <c r="I13753" s="98">
        <v>94.61</v>
      </c>
      <c r="J13753" s="98"/>
      <c r="K13753" s="27">
        <f>TRUNC(TRUNC(G13753,8)*I13753,2)</f>
        <v>0.04</v>
      </c>
    </row>
    <row r="13754" spans="1:11" ht="38.1" customHeight="1" x14ac:dyDescent="0.25">
      <c r="A13754" s="24" t="s">
        <v>3975</v>
      </c>
      <c r="B13754" s="95" t="s">
        <v>3976</v>
      </c>
      <c r="C13754" s="95"/>
      <c r="D13754" s="96" t="s">
        <v>20</v>
      </c>
      <c r="E13754" s="96"/>
      <c r="F13754" s="24" t="s">
        <v>30</v>
      </c>
      <c r="G13754" s="97">
        <v>1.1999999999999999E-3</v>
      </c>
      <c r="H13754" s="97"/>
      <c r="I13754" s="98">
        <v>370.94</v>
      </c>
      <c r="J13754" s="98"/>
      <c r="K13754" s="27">
        <f>TRUNC(TRUNC(G13754,8)*I13754,2)</f>
        <v>0.44</v>
      </c>
    </row>
    <row r="13755" spans="1:11" ht="18" customHeight="1" x14ac:dyDescent="0.25">
      <c r="A13755" s="9"/>
      <c r="B13755" s="9"/>
      <c r="C13755" s="9"/>
      <c r="D13755" s="9"/>
      <c r="E13755" s="9"/>
      <c r="F13755" s="9"/>
      <c r="G13755" s="91" t="s">
        <v>3919</v>
      </c>
      <c r="H13755" s="91"/>
      <c r="I13755" s="91"/>
      <c r="J13755" s="91"/>
      <c r="K13755" s="28">
        <f>SUM(K13753:K13754)</f>
        <v>0.48</v>
      </c>
    </row>
    <row r="13756" spans="1:11" ht="15" customHeight="1" x14ac:dyDescent="0.25">
      <c r="A13756" s="9"/>
      <c r="B13756" s="9"/>
      <c r="C13756" s="9"/>
      <c r="D13756" s="9"/>
      <c r="E13756" s="9"/>
      <c r="F13756" s="9"/>
      <c r="G13756" s="92" t="s">
        <v>3913</v>
      </c>
      <c r="H13756" s="92"/>
      <c r="I13756" s="92"/>
      <c r="J13756" s="92"/>
      <c r="K13756" s="29">
        <f>ROUND(SUM(K13755),2)</f>
        <v>0.48</v>
      </c>
    </row>
    <row r="13757" spans="1:11" ht="9.9499999999999993" customHeight="1" x14ac:dyDescent="0.25">
      <c r="A13757" s="9"/>
      <c r="B13757" s="9"/>
      <c r="C13757" s="9"/>
      <c r="D13757" s="9"/>
      <c r="E13757" s="9"/>
      <c r="F13757" s="9"/>
      <c r="G13757" s="100"/>
      <c r="H13757" s="100"/>
      <c r="I13757" s="100"/>
      <c r="J13757" s="100"/>
      <c r="K13757" s="100"/>
    </row>
    <row r="13758" spans="1:11" ht="20.100000000000001" customHeight="1" x14ac:dyDescent="0.25">
      <c r="A13758" s="99" t="s">
        <v>3176</v>
      </c>
      <c r="B13758" s="99"/>
      <c r="C13758" s="99"/>
      <c r="D13758" s="99"/>
      <c r="E13758" s="99"/>
      <c r="F13758" s="99"/>
      <c r="G13758" s="99"/>
      <c r="H13758" s="99"/>
      <c r="I13758" s="99"/>
      <c r="J13758" s="99"/>
      <c r="K13758" s="99"/>
    </row>
    <row r="13759" spans="1:11" ht="15" customHeight="1" x14ac:dyDescent="0.25">
      <c r="A13759" s="93" t="s">
        <v>3981</v>
      </c>
      <c r="B13759" s="93"/>
      <c r="C13759" s="93"/>
      <c r="D13759" s="94" t="s">
        <v>3</v>
      </c>
      <c r="E13759" s="94"/>
      <c r="F13759" s="23" t="s">
        <v>4</v>
      </c>
      <c r="G13759" s="94" t="s">
        <v>3894</v>
      </c>
      <c r="H13759" s="94"/>
      <c r="I13759" s="94" t="s">
        <v>3895</v>
      </c>
      <c r="J13759" s="94"/>
      <c r="K13759" s="23" t="s">
        <v>3896</v>
      </c>
    </row>
    <row r="13760" spans="1:11" ht="21" customHeight="1" x14ac:dyDescent="0.25">
      <c r="A13760" s="24" t="s">
        <v>70</v>
      </c>
      <c r="B13760" s="95" t="s">
        <v>3982</v>
      </c>
      <c r="C13760" s="95"/>
      <c r="D13760" s="96" t="s">
        <v>25</v>
      </c>
      <c r="E13760" s="96"/>
      <c r="F13760" s="24" t="s">
        <v>61</v>
      </c>
      <c r="G13760" s="97">
        <v>1</v>
      </c>
      <c r="H13760" s="97"/>
      <c r="I13760" s="98">
        <v>28.42</v>
      </c>
      <c r="J13760" s="98"/>
      <c r="K13760" s="27">
        <f>ROUND(ROUND(G13760,8)*I13760,2)</f>
        <v>28.42</v>
      </c>
    </row>
    <row r="13761" spans="1:11" ht="15" customHeight="1" x14ac:dyDescent="0.25">
      <c r="A13761" s="9"/>
      <c r="B13761" s="9"/>
      <c r="C13761" s="9"/>
      <c r="D13761" s="9"/>
      <c r="E13761" s="9"/>
      <c r="F13761" s="9"/>
      <c r="G13761" s="91" t="s">
        <v>3983</v>
      </c>
      <c r="H13761" s="91"/>
      <c r="I13761" s="91"/>
      <c r="J13761" s="91"/>
      <c r="K13761" s="28">
        <f>SUM(K13760:K13760)</f>
        <v>28.42</v>
      </c>
    </row>
    <row r="13762" spans="1:11" ht="15" customHeight="1" x14ac:dyDescent="0.25">
      <c r="A13762" s="9"/>
      <c r="B13762" s="9"/>
      <c r="C13762" s="9"/>
      <c r="D13762" s="9"/>
      <c r="E13762" s="9"/>
      <c r="F13762" s="9"/>
      <c r="G13762" s="92" t="s">
        <v>3913</v>
      </c>
      <c r="H13762" s="92"/>
      <c r="I13762" s="92"/>
      <c r="J13762" s="92"/>
      <c r="K13762" s="29">
        <f>ROUND(SUM(K13761),2)</f>
        <v>28.42</v>
      </c>
    </row>
    <row r="13763" spans="1:11" ht="9.9499999999999993" customHeight="1" x14ac:dyDescent="0.25">
      <c r="A13763" s="9"/>
      <c r="B13763" s="9"/>
      <c r="C13763" s="9"/>
      <c r="D13763" s="9"/>
      <c r="E13763" s="9"/>
      <c r="F13763" s="9"/>
      <c r="G13763" s="100"/>
      <c r="H13763" s="100"/>
      <c r="I13763" s="100"/>
      <c r="J13763" s="100"/>
      <c r="K13763" s="100"/>
    </row>
    <row r="13764" spans="1:11" ht="20.100000000000001" customHeight="1" x14ac:dyDescent="0.25">
      <c r="A13764" s="99" t="s">
        <v>3177</v>
      </c>
      <c r="B13764" s="99"/>
      <c r="C13764" s="99"/>
      <c r="D13764" s="99"/>
      <c r="E13764" s="99"/>
      <c r="F13764" s="99"/>
      <c r="G13764" s="99"/>
      <c r="H13764" s="99"/>
      <c r="I13764" s="99"/>
      <c r="J13764" s="99"/>
      <c r="K13764" s="99"/>
    </row>
    <row r="13765" spans="1:11" ht="15" customHeight="1" x14ac:dyDescent="0.25">
      <c r="A13765" s="93" t="s">
        <v>3916</v>
      </c>
      <c r="B13765" s="93"/>
      <c r="C13765" s="93"/>
      <c r="D13765" s="94" t="s">
        <v>3</v>
      </c>
      <c r="E13765" s="94"/>
      <c r="F13765" s="23" t="s">
        <v>4</v>
      </c>
      <c r="G13765" s="94" t="s">
        <v>3894</v>
      </c>
      <c r="H13765" s="94"/>
      <c r="I13765" s="94" t="s">
        <v>3895</v>
      </c>
      <c r="J13765" s="94"/>
      <c r="K13765" s="23" t="s">
        <v>3896</v>
      </c>
    </row>
    <row r="13766" spans="1:11" ht="38.1" customHeight="1" x14ac:dyDescent="0.25">
      <c r="A13766" s="24" t="s">
        <v>3973</v>
      </c>
      <c r="B13766" s="95" t="s">
        <v>3974</v>
      </c>
      <c r="C13766" s="95"/>
      <c r="D13766" s="96" t="s">
        <v>20</v>
      </c>
      <c r="E13766" s="96"/>
      <c r="F13766" s="24" t="s">
        <v>3936</v>
      </c>
      <c r="G13766" s="97">
        <v>1.2999999999999999E-3</v>
      </c>
      <c r="H13766" s="97"/>
      <c r="I13766" s="98">
        <v>94.61</v>
      </c>
      <c r="J13766" s="98"/>
      <c r="K13766" s="27">
        <f>TRUNC(TRUNC(G13766,8)*I13766,2)</f>
        <v>0.12</v>
      </c>
    </row>
    <row r="13767" spans="1:11" ht="38.1" customHeight="1" x14ac:dyDescent="0.25">
      <c r="A13767" s="24" t="s">
        <v>3975</v>
      </c>
      <c r="B13767" s="95" t="s">
        <v>3976</v>
      </c>
      <c r="C13767" s="95"/>
      <c r="D13767" s="96" t="s">
        <v>20</v>
      </c>
      <c r="E13767" s="96"/>
      <c r="F13767" s="24" t="s">
        <v>30</v>
      </c>
      <c r="G13767" s="97">
        <v>3.0999999999999999E-3</v>
      </c>
      <c r="H13767" s="97"/>
      <c r="I13767" s="98">
        <v>370.94</v>
      </c>
      <c r="J13767" s="98"/>
      <c r="K13767" s="27">
        <f>TRUNC(TRUNC(G13767,8)*I13767,2)</f>
        <v>1.1399999999999999</v>
      </c>
    </row>
    <row r="13768" spans="1:11" ht="18" customHeight="1" x14ac:dyDescent="0.25">
      <c r="A13768" s="9"/>
      <c r="B13768" s="9"/>
      <c r="C13768" s="9"/>
      <c r="D13768" s="9"/>
      <c r="E13768" s="9"/>
      <c r="F13768" s="9"/>
      <c r="G13768" s="91" t="s">
        <v>3919</v>
      </c>
      <c r="H13768" s="91"/>
      <c r="I13768" s="91"/>
      <c r="J13768" s="91"/>
      <c r="K13768" s="28">
        <f>SUM(K13766:K13767)</f>
        <v>1.2599999999999998</v>
      </c>
    </row>
    <row r="13769" spans="1:11" ht="15" customHeight="1" x14ac:dyDescent="0.25">
      <c r="A13769" s="9"/>
      <c r="B13769" s="9"/>
      <c r="C13769" s="9"/>
      <c r="D13769" s="9"/>
      <c r="E13769" s="9"/>
      <c r="F13769" s="9"/>
      <c r="G13769" s="92" t="s">
        <v>3913</v>
      </c>
      <c r="H13769" s="92"/>
      <c r="I13769" s="92"/>
      <c r="J13769" s="92"/>
      <c r="K13769" s="29">
        <f>ROUND(SUM(K13768),2)</f>
        <v>1.26</v>
      </c>
    </row>
    <row r="13770" spans="1:11" ht="9.9499999999999993" customHeight="1" x14ac:dyDescent="0.25">
      <c r="A13770" s="9"/>
      <c r="B13770" s="9"/>
      <c r="C13770" s="9"/>
      <c r="D13770" s="9"/>
      <c r="E13770" s="9"/>
      <c r="F13770" s="9"/>
      <c r="G13770" s="100"/>
      <c r="H13770" s="100"/>
      <c r="I13770" s="100"/>
      <c r="J13770" s="100"/>
      <c r="K13770" s="100"/>
    </row>
    <row r="13771" spans="1:11" ht="20.100000000000001" customHeight="1" x14ac:dyDescent="0.25">
      <c r="A13771" s="99" t="s">
        <v>3178</v>
      </c>
      <c r="B13771" s="99"/>
      <c r="C13771" s="99"/>
      <c r="D13771" s="99"/>
      <c r="E13771" s="99"/>
      <c r="F13771" s="99"/>
      <c r="G13771" s="99"/>
      <c r="H13771" s="99"/>
      <c r="I13771" s="99"/>
      <c r="J13771" s="99"/>
      <c r="K13771" s="99"/>
    </row>
    <row r="13772" spans="1:11" ht="12.95" customHeight="1" x14ac:dyDescent="0.25">
      <c r="A13772" s="107" t="s">
        <v>3984</v>
      </c>
      <c r="B13772" s="107"/>
      <c r="C13772" s="107"/>
      <c r="D13772" s="108" t="s">
        <v>3985</v>
      </c>
      <c r="E13772" s="87" t="s">
        <v>3986</v>
      </c>
      <c r="F13772" s="87"/>
      <c r="G13772" s="87" t="s">
        <v>3987</v>
      </c>
      <c r="H13772" s="87"/>
      <c r="I13772" s="87"/>
      <c r="J13772" s="87"/>
      <c r="K13772" s="87" t="s">
        <v>3988</v>
      </c>
    </row>
    <row r="13773" spans="1:11" ht="12" customHeight="1" x14ac:dyDescent="0.25">
      <c r="A13773" s="107"/>
      <c r="B13773" s="107"/>
      <c r="C13773" s="107"/>
      <c r="D13773" s="108"/>
      <c r="E13773" s="23" t="s">
        <v>3989</v>
      </c>
      <c r="F13773" s="23" t="s">
        <v>3990</v>
      </c>
      <c r="G13773" s="94" t="s">
        <v>3989</v>
      </c>
      <c r="H13773" s="94"/>
      <c r="I13773" s="94" t="s">
        <v>3990</v>
      </c>
      <c r="J13773" s="94"/>
      <c r="K13773" s="87"/>
    </row>
    <row r="13774" spans="1:11" ht="15" customHeight="1" x14ac:dyDescent="0.25">
      <c r="A13774" s="6" t="s">
        <v>3991</v>
      </c>
      <c r="B13774" s="104" t="s">
        <v>3992</v>
      </c>
      <c r="C13774" s="104"/>
      <c r="D13774" s="31">
        <v>1</v>
      </c>
      <c r="E13774" s="32">
        <v>0.34</v>
      </c>
      <c r="F13774" s="32">
        <v>0.66</v>
      </c>
      <c r="G13774" s="105">
        <v>355.46550000000002</v>
      </c>
      <c r="H13774" s="105"/>
      <c r="I13774" s="105">
        <v>95.872399999999999</v>
      </c>
      <c r="J13774" s="105"/>
      <c r="K13774" s="33">
        <f>ROUND(D13774*(ROUND(E13774*G13774,4)+ROUND(F13774*I13774,4)),4)</f>
        <v>184.13409999999999</v>
      </c>
    </row>
    <row r="13775" spans="1:11" ht="15" customHeight="1" x14ac:dyDescent="0.25">
      <c r="A13775" s="6" t="s">
        <v>3993</v>
      </c>
      <c r="B13775" s="104" t="s">
        <v>3994</v>
      </c>
      <c r="C13775" s="104"/>
      <c r="D13775" s="31">
        <v>1</v>
      </c>
      <c r="E13775" s="32">
        <v>1</v>
      </c>
      <c r="F13775" s="32">
        <v>0</v>
      </c>
      <c r="G13775" s="105">
        <v>365.3972</v>
      </c>
      <c r="H13775" s="105"/>
      <c r="I13775" s="105">
        <v>147.8879</v>
      </c>
      <c r="J13775" s="105"/>
      <c r="K13775" s="33">
        <f>ROUND(D13775*(ROUND(E13775*G13775,4)+ROUND(F13775*I13775,4)),4)</f>
        <v>365.3972</v>
      </c>
    </row>
    <row r="13776" spans="1:11" ht="15" customHeight="1" x14ac:dyDescent="0.25">
      <c r="A13776" s="6" t="s">
        <v>3995</v>
      </c>
      <c r="B13776" s="104" t="s">
        <v>3996</v>
      </c>
      <c r="C13776" s="104"/>
      <c r="D13776" s="31">
        <v>1</v>
      </c>
      <c r="E13776" s="32">
        <v>0.97</v>
      </c>
      <c r="F13776" s="32">
        <v>0.03</v>
      </c>
      <c r="G13776" s="105">
        <v>324.64210000000003</v>
      </c>
      <c r="H13776" s="105"/>
      <c r="I13776" s="105">
        <v>159.20740000000001</v>
      </c>
      <c r="J13776" s="105"/>
      <c r="K13776" s="33">
        <f>ROUND(D13776*(ROUND(E13776*G13776,4)+ROUND(F13776*I13776,4)),4)</f>
        <v>319.67899999999997</v>
      </c>
    </row>
    <row r="13777" spans="1:11" ht="15.95" customHeight="1" x14ac:dyDescent="0.25">
      <c r="A13777" s="6" t="s">
        <v>3997</v>
      </c>
      <c r="B13777" s="104" t="s">
        <v>3998</v>
      </c>
      <c r="C13777" s="104"/>
      <c r="D13777" s="31">
        <v>1</v>
      </c>
      <c r="E13777" s="32">
        <v>0.79</v>
      </c>
      <c r="F13777" s="32">
        <v>0.21</v>
      </c>
      <c r="G13777" s="105">
        <v>284.72230000000002</v>
      </c>
      <c r="H13777" s="105"/>
      <c r="I13777" s="105">
        <v>125.70480000000001</v>
      </c>
      <c r="J13777" s="105"/>
      <c r="K13777" s="33">
        <f>ROUND(D13777*(ROUND(E13777*G13777,4)+ROUND(F13777*I13777,4)),4)</f>
        <v>251.32859999999999</v>
      </c>
    </row>
    <row r="13778" spans="1:11" ht="15" customHeight="1" x14ac:dyDescent="0.25">
      <c r="A13778" s="1"/>
      <c r="B13778" s="1"/>
      <c r="C13778" s="1"/>
      <c r="D13778" s="1"/>
      <c r="E13778" s="1"/>
      <c r="F13778" s="1"/>
      <c r="G13778" s="85" t="s">
        <v>3999</v>
      </c>
      <c r="H13778" s="85"/>
      <c r="I13778" s="85"/>
      <c r="J13778" s="85"/>
      <c r="K13778" s="34">
        <f>SUM(K13773:K13777)</f>
        <v>1120.5389</v>
      </c>
    </row>
    <row r="13779" spans="1:11" ht="20.100000000000001" customHeight="1" x14ac:dyDescent="0.25">
      <c r="A13779" s="106" t="s">
        <v>4000</v>
      </c>
      <c r="B13779" s="106"/>
      <c r="C13779" s="106"/>
      <c r="D13779" s="106"/>
      <c r="E13779" s="106"/>
      <c r="F13779" s="2" t="s">
        <v>4</v>
      </c>
      <c r="G13779" s="87" t="s">
        <v>4001</v>
      </c>
      <c r="H13779" s="87"/>
      <c r="I13779" s="87" t="s">
        <v>4002</v>
      </c>
      <c r="J13779" s="87"/>
      <c r="K13779" s="2" t="s">
        <v>3988</v>
      </c>
    </row>
    <row r="13780" spans="1:11" ht="15" customHeight="1" x14ac:dyDescent="0.25">
      <c r="A13780" s="6" t="s">
        <v>4003</v>
      </c>
      <c r="B13780" s="101" t="s">
        <v>4004</v>
      </c>
      <c r="C13780" s="101"/>
      <c r="D13780" s="101"/>
      <c r="E13780" s="101"/>
      <c r="F13780" s="6" t="s">
        <v>3940</v>
      </c>
      <c r="G13780" s="114">
        <v>1</v>
      </c>
      <c r="H13780" s="114"/>
      <c r="I13780" s="115">
        <v>22.527200000000001</v>
      </c>
      <c r="J13780" s="115"/>
      <c r="K13780" s="35">
        <f>ROUND(ROUND(G13780,5)*I13780,4)</f>
        <v>22.527200000000001</v>
      </c>
    </row>
    <row r="13781" spans="1:11" ht="15" customHeight="1" x14ac:dyDescent="0.25">
      <c r="A13781" s="1"/>
      <c r="B13781" s="1"/>
      <c r="C13781" s="1"/>
      <c r="D13781" s="1"/>
      <c r="E13781" s="1"/>
      <c r="F13781" s="1"/>
      <c r="G13781" s="85" t="s">
        <v>4005</v>
      </c>
      <c r="H13781" s="85"/>
      <c r="I13781" s="85"/>
      <c r="J13781" s="85"/>
      <c r="K13781" s="36">
        <f>SUM(K13780:K13780)</f>
        <v>22.527200000000001</v>
      </c>
    </row>
    <row r="13782" spans="1:11" ht="15" customHeight="1" x14ac:dyDescent="0.25">
      <c r="A13782" s="9"/>
      <c r="B13782" s="9"/>
      <c r="C13782" s="9"/>
      <c r="D13782" s="9"/>
      <c r="E13782" s="9"/>
      <c r="F13782" s="9"/>
      <c r="G13782" s="92" t="s">
        <v>4006</v>
      </c>
      <c r="H13782" s="92"/>
      <c r="I13782" s="92"/>
      <c r="J13782" s="92"/>
      <c r="K13782" s="33">
        <f>SUM(K13778,K13781)</f>
        <v>1143.0661</v>
      </c>
    </row>
    <row r="13783" spans="1:11" ht="15" customHeight="1" x14ac:dyDescent="0.25">
      <c r="A13783" s="9"/>
      <c r="B13783" s="9"/>
      <c r="C13783" s="9"/>
      <c r="D13783" s="9"/>
      <c r="E13783" s="9"/>
      <c r="F13783" s="9"/>
      <c r="G13783" s="92" t="s">
        <v>4007</v>
      </c>
      <c r="H13783" s="92"/>
      <c r="I13783" s="92"/>
      <c r="J13783" s="92"/>
      <c r="K13783" s="37">
        <v>113.18</v>
      </c>
    </row>
    <row r="13784" spans="1:11" ht="15" customHeight="1" x14ac:dyDescent="0.25">
      <c r="A13784" s="9"/>
      <c r="B13784" s="9"/>
      <c r="C13784" s="9"/>
      <c r="D13784" s="9"/>
      <c r="E13784" s="9"/>
      <c r="F13784" s="9"/>
      <c r="G13784" s="92" t="s">
        <v>4008</v>
      </c>
      <c r="H13784" s="92"/>
      <c r="I13784" s="92"/>
      <c r="J13784" s="92"/>
      <c r="K13784" s="33">
        <f>ROUND(K13782/K13783,4)</f>
        <v>10.099500000000001</v>
      </c>
    </row>
    <row r="13785" spans="1:11" ht="15" customHeight="1" x14ac:dyDescent="0.25">
      <c r="A13785" s="9"/>
      <c r="B13785" s="9"/>
      <c r="C13785" s="9"/>
      <c r="D13785" s="9"/>
      <c r="E13785" s="9"/>
      <c r="F13785" s="9"/>
      <c r="G13785" s="92" t="s">
        <v>4009</v>
      </c>
      <c r="H13785" s="92"/>
      <c r="I13785" s="92"/>
      <c r="J13785" s="92"/>
      <c r="K13785" s="33">
        <f>ROUND(K13784*0.00746,4)</f>
        <v>7.5300000000000006E-2</v>
      </c>
    </row>
    <row r="13786" spans="1:11" ht="20.100000000000001" customHeight="1" x14ac:dyDescent="0.25">
      <c r="A13786" s="106" t="s">
        <v>4010</v>
      </c>
      <c r="B13786" s="106"/>
      <c r="C13786" s="106"/>
      <c r="D13786" s="106"/>
      <c r="E13786" s="106"/>
      <c r="F13786" s="2" t="s">
        <v>4</v>
      </c>
      <c r="G13786" s="87" t="s">
        <v>4001</v>
      </c>
      <c r="H13786" s="87"/>
      <c r="I13786" s="87" t="s">
        <v>3895</v>
      </c>
      <c r="J13786" s="87"/>
      <c r="K13786" s="2" t="s">
        <v>4011</v>
      </c>
    </row>
    <row r="13787" spans="1:11" ht="15" customHeight="1" x14ac:dyDescent="0.25">
      <c r="A13787" s="6" t="s">
        <v>4012</v>
      </c>
      <c r="B13787" s="104" t="s">
        <v>4013</v>
      </c>
      <c r="C13787" s="104"/>
      <c r="D13787" s="104"/>
      <c r="E13787" s="104"/>
      <c r="F13787" s="6" t="s">
        <v>77</v>
      </c>
      <c r="G13787" s="113">
        <v>1</v>
      </c>
      <c r="H13787" s="113"/>
      <c r="I13787" s="105">
        <v>195.03</v>
      </c>
      <c r="J13787" s="105"/>
      <c r="K13787" s="33">
        <f>ROUND(ROUND(G13787,5)*I13787,4)</f>
        <v>195.03</v>
      </c>
    </row>
    <row r="13788" spans="1:11" ht="15" customHeight="1" x14ac:dyDescent="0.25">
      <c r="A13788" s="1"/>
      <c r="B13788" s="1"/>
      <c r="C13788" s="1"/>
      <c r="D13788" s="1"/>
      <c r="E13788" s="1"/>
      <c r="F13788" s="1"/>
      <c r="G13788" s="85" t="s">
        <v>4014</v>
      </c>
      <c r="H13788" s="85"/>
      <c r="I13788" s="85"/>
      <c r="J13788" s="85"/>
      <c r="K13788" s="34">
        <f>SUM(K13787:K13787)</f>
        <v>195.03</v>
      </c>
    </row>
    <row r="13789" spans="1:11" ht="15" customHeight="1" x14ac:dyDescent="0.25">
      <c r="A13789" s="106" t="s">
        <v>4015</v>
      </c>
      <c r="B13789" s="106"/>
      <c r="C13789" s="106"/>
      <c r="D13789" s="23" t="s">
        <v>4016</v>
      </c>
      <c r="E13789" s="94" t="s">
        <v>4017</v>
      </c>
      <c r="F13789" s="94"/>
      <c r="G13789" s="94" t="s">
        <v>4001</v>
      </c>
      <c r="H13789" s="94"/>
      <c r="I13789" s="94" t="s">
        <v>3895</v>
      </c>
      <c r="J13789" s="94"/>
      <c r="K13789" s="23" t="s">
        <v>4011</v>
      </c>
    </row>
    <row r="13790" spans="1:11" ht="20.100000000000001" customHeight="1" x14ac:dyDescent="0.25">
      <c r="A13790" s="38" t="s">
        <v>4012</v>
      </c>
      <c r="B13790" s="109" t="s">
        <v>4018</v>
      </c>
      <c r="C13790" s="109"/>
      <c r="D13790" s="38" t="s">
        <v>4019</v>
      </c>
      <c r="E13790" s="110" t="s">
        <v>4020</v>
      </c>
      <c r="F13790" s="110"/>
      <c r="G13790" s="111">
        <v>2.2000000000000002</v>
      </c>
      <c r="H13790" s="111"/>
      <c r="I13790" s="112">
        <v>3.47</v>
      </c>
      <c r="J13790" s="112"/>
      <c r="K13790" s="41">
        <f>ROUND(ROUND(G13790,5)*I13790,4)</f>
        <v>7.6340000000000003</v>
      </c>
    </row>
    <row r="13791" spans="1:11" ht="15" customHeight="1" x14ac:dyDescent="0.25">
      <c r="A13791" s="1"/>
      <c r="B13791" s="1"/>
      <c r="C13791" s="1"/>
      <c r="D13791" s="1"/>
      <c r="E13791" s="1"/>
      <c r="F13791" s="1"/>
      <c r="G13791" s="85" t="s">
        <v>4021</v>
      </c>
      <c r="H13791" s="85"/>
      <c r="I13791" s="85"/>
      <c r="J13791" s="85"/>
      <c r="K13791" s="33">
        <f>SUM(K13790:K13790)</f>
        <v>7.6340000000000003</v>
      </c>
    </row>
    <row r="13792" spans="1:11" ht="12.95" customHeight="1" x14ac:dyDescent="0.25">
      <c r="A13792" s="106" t="s">
        <v>4022</v>
      </c>
      <c r="B13792" s="106"/>
      <c r="C13792" s="94" t="s">
        <v>4023</v>
      </c>
      <c r="D13792" s="94" t="s">
        <v>5</v>
      </c>
      <c r="E13792" s="94" t="s">
        <v>4024</v>
      </c>
      <c r="F13792" s="94"/>
      <c r="G13792" s="94" t="s">
        <v>4025</v>
      </c>
      <c r="H13792" s="94"/>
      <c r="I13792" s="94" t="s">
        <v>2086</v>
      </c>
      <c r="J13792" s="94"/>
      <c r="K13792" s="94" t="s">
        <v>4011</v>
      </c>
    </row>
    <row r="13793" spans="1:11" ht="12" customHeight="1" x14ac:dyDescent="0.25">
      <c r="A13793" s="106"/>
      <c r="B13793" s="106"/>
      <c r="C13793" s="94"/>
      <c r="D13793" s="94"/>
      <c r="E13793" s="23" t="s">
        <v>2092</v>
      </c>
      <c r="F13793" s="23" t="s">
        <v>4026</v>
      </c>
      <c r="G13793" s="23" t="s">
        <v>2092</v>
      </c>
      <c r="H13793" s="23" t="s">
        <v>4026</v>
      </c>
      <c r="I13793" s="23" t="s">
        <v>2092</v>
      </c>
      <c r="J13793" s="23" t="s">
        <v>4026</v>
      </c>
      <c r="K13793" s="94"/>
    </row>
    <row r="13794" spans="1:11" ht="27.95" customHeight="1" x14ac:dyDescent="0.25">
      <c r="A13794" s="38" t="s">
        <v>4012</v>
      </c>
      <c r="B13794" s="39" t="s">
        <v>4018</v>
      </c>
      <c r="C13794" s="38" t="s">
        <v>4027</v>
      </c>
      <c r="D13794" s="40">
        <v>2.2000000000000002</v>
      </c>
      <c r="E13794" s="42">
        <v>0</v>
      </c>
      <c r="F13794" s="43">
        <v>1.25</v>
      </c>
      <c r="G13794" s="42">
        <v>0</v>
      </c>
      <c r="H13794" s="43">
        <v>1</v>
      </c>
      <c r="I13794" s="42">
        <v>0</v>
      </c>
      <c r="J13794" s="43">
        <v>0.82</v>
      </c>
      <c r="K13794" s="41">
        <f>ROUND(D13794*(ROUND(E13794*F13794,4)+ROUND(G13794*H13794,4)+ROUND(I13794*J13794,4)),4)</f>
        <v>0</v>
      </c>
    </row>
    <row r="13795" spans="1:11" ht="15" customHeight="1" x14ac:dyDescent="0.25">
      <c r="A13795" s="1"/>
      <c r="B13795" s="1"/>
      <c r="C13795" s="1"/>
      <c r="D13795" s="1"/>
      <c r="E13795" s="1"/>
      <c r="F13795" s="1"/>
      <c r="G13795" s="85" t="s">
        <v>4028</v>
      </c>
      <c r="H13795" s="85"/>
      <c r="I13795" s="85"/>
      <c r="J13795" s="85"/>
      <c r="K13795" s="33">
        <f>SUM(K13793:K13794)</f>
        <v>0</v>
      </c>
    </row>
    <row r="13796" spans="1:11" ht="15" customHeight="1" x14ac:dyDescent="0.25">
      <c r="A13796" s="9"/>
      <c r="B13796" s="9"/>
      <c r="C13796" s="9"/>
      <c r="D13796" s="9"/>
      <c r="E13796" s="9"/>
      <c r="F13796" s="9"/>
      <c r="G13796" s="92" t="s">
        <v>4029</v>
      </c>
      <c r="H13796" s="92"/>
      <c r="I13796" s="92"/>
      <c r="J13796" s="92"/>
      <c r="K13796" s="33">
        <f>SUM(K13784,K13785,K13788,K13791,K13795)</f>
        <v>212.83879999999999</v>
      </c>
    </row>
    <row r="13797" spans="1:11" ht="15" customHeight="1" x14ac:dyDescent="0.25">
      <c r="A13797" s="9"/>
      <c r="B13797" s="9"/>
      <c r="C13797" s="9"/>
      <c r="D13797" s="9"/>
      <c r="E13797" s="9"/>
      <c r="F13797" s="9"/>
      <c r="G13797" s="92" t="s">
        <v>3913</v>
      </c>
      <c r="H13797" s="92"/>
      <c r="I13797" s="92"/>
      <c r="J13797" s="92"/>
      <c r="K13797" s="29">
        <f>ROUND(SUM(K13796),2)</f>
        <v>212.84</v>
      </c>
    </row>
    <row r="13798" spans="1:11" ht="9.9499999999999993" customHeight="1" x14ac:dyDescent="0.25">
      <c r="A13798" s="9"/>
      <c r="B13798" s="9"/>
      <c r="C13798" s="9"/>
      <c r="D13798" s="9"/>
      <c r="E13798" s="9"/>
      <c r="F13798" s="9"/>
      <c r="G13798" s="100"/>
      <c r="H13798" s="100"/>
      <c r="I13798" s="100"/>
      <c r="J13798" s="100"/>
      <c r="K13798" s="100"/>
    </row>
    <row r="13799" spans="1:11" ht="20.100000000000001" customHeight="1" x14ac:dyDescent="0.25">
      <c r="A13799" s="99" t="s">
        <v>3179</v>
      </c>
      <c r="B13799" s="99"/>
      <c r="C13799" s="99"/>
      <c r="D13799" s="99"/>
      <c r="E13799" s="99"/>
      <c r="F13799" s="99"/>
      <c r="G13799" s="99"/>
      <c r="H13799" s="99"/>
      <c r="I13799" s="99"/>
      <c r="J13799" s="99"/>
      <c r="K13799" s="99"/>
    </row>
    <row r="13800" spans="1:11" ht="15" customHeight="1" x14ac:dyDescent="0.25">
      <c r="A13800" s="93" t="s">
        <v>3916</v>
      </c>
      <c r="B13800" s="93"/>
      <c r="C13800" s="93"/>
      <c r="D13800" s="94" t="s">
        <v>3</v>
      </c>
      <c r="E13800" s="94"/>
      <c r="F13800" s="23" t="s">
        <v>4</v>
      </c>
      <c r="G13800" s="94" t="s">
        <v>3894</v>
      </c>
      <c r="H13800" s="94"/>
      <c r="I13800" s="94" t="s">
        <v>3895</v>
      </c>
      <c r="J13800" s="94"/>
      <c r="K13800" s="23" t="s">
        <v>3896</v>
      </c>
    </row>
    <row r="13801" spans="1:11" ht="45.95" customHeight="1" x14ac:dyDescent="0.25">
      <c r="A13801" s="24" t="s">
        <v>3934</v>
      </c>
      <c r="B13801" s="95" t="s">
        <v>3935</v>
      </c>
      <c r="C13801" s="95"/>
      <c r="D13801" s="96" t="s">
        <v>20</v>
      </c>
      <c r="E13801" s="96"/>
      <c r="F13801" s="24" t="s">
        <v>3936</v>
      </c>
      <c r="G13801" s="97">
        <v>2.5891999999999998E-3</v>
      </c>
      <c r="H13801" s="97"/>
      <c r="I13801" s="98">
        <v>76.52</v>
      </c>
      <c r="J13801" s="98"/>
      <c r="K13801" s="27">
        <f t="shared" ref="K13801:K13806" si="106">TRUNC(TRUNC(G13801,8)*I13801,2)</f>
        <v>0.19</v>
      </c>
    </row>
    <row r="13802" spans="1:11" ht="45.95" customHeight="1" x14ac:dyDescent="0.25">
      <c r="A13802" s="24" t="s">
        <v>28</v>
      </c>
      <c r="B13802" s="95" t="s">
        <v>29</v>
      </c>
      <c r="C13802" s="95"/>
      <c r="D13802" s="96" t="s">
        <v>20</v>
      </c>
      <c r="E13802" s="96"/>
      <c r="F13802" s="24" t="s">
        <v>30</v>
      </c>
      <c r="G13802" s="97">
        <v>1.0702000000000001E-3</v>
      </c>
      <c r="H13802" s="97"/>
      <c r="I13802" s="98">
        <v>322.67</v>
      </c>
      <c r="J13802" s="98"/>
      <c r="K13802" s="27">
        <f t="shared" si="106"/>
        <v>0.34</v>
      </c>
    </row>
    <row r="13803" spans="1:11" ht="29.1" customHeight="1" x14ac:dyDescent="0.25">
      <c r="A13803" s="24" t="s">
        <v>4030</v>
      </c>
      <c r="B13803" s="95" t="s">
        <v>4031</v>
      </c>
      <c r="C13803" s="95"/>
      <c r="D13803" s="96" t="s">
        <v>20</v>
      </c>
      <c r="E13803" s="96"/>
      <c r="F13803" s="24" t="s">
        <v>3936</v>
      </c>
      <c r="G13803" s="97">
        <v>3.3568999999999999E-3</v>
      </c>
      <c r="H13803" s="97"/>
      <c r="I13803" s="98">
        <v>105.44</v>
      </c>
      <c r="J13803" s="98"/>
      <c r="K13803" s="27">
        <f t="shared" si="106"/>
        <v>0.35</v>
      </c>
    </row>
    <row r="13804" spans="1:11" ht="29.1" customHeight="1" x14ac:dyDescent="0.25">
      <c r="A13804" s="24" t="s">
        <v>4032</v>
      </c>
      <c r="B13804" s="95" t="s">
        <v>4033</v>
      </c>
      <c r="C13804" s="95"/>
      <c r="D13804" s="96" t="s">
        <v>20</v>
      </c>
      <c r="E13804" s="96"/>
      <c r="F13804" s="24" t="s">
        <v>30</v>
      </c>
      <c r="G13804" s="97">
        <v>3.0249999999999998E-4</v>
      </c>
      <c r="H13804" s="97"/>
      <c r="I13804" s="98">
        <v>265.02</v>
      </c>
      <c r="J13804" s="98"/>
      <c r="K13804" s="27">
        <f t="shared" si="106"/>
        <v>0.08</v>
      </c>
    </row>
    <row r="13805" spans="1:11" ht="38.1" customHeight="1" x14ac:dyDescent="0.25">
      <c r="A13805" s="24" t="s">
        <v>4034</v>
      </c>
      <c r="B13805" s="95" t="s">
        <v>4035</v>
      </c>
      <c r="C13805" s="95"/>
      <c r="D13805" s="96" t="s">
        <v>20</v>
      </c>
      <c r="E13805" s="96"/>
      <c r="F13805" s="24" t="s">
        <v>3936</v>
      </c>
      <c r="G13805" s="97">
        <v>2.9082999999999999E-3</v>
      </c>
      <c r="H13805" s="97"/>
      <c r="I13805" s="98">
        <v>94.54</v>
      </c>
      <c r="J13805" s="98"/>
      <c r="K13805" s="27">
        <f t="shared" si="106"/>
        <v>0.27</v>
      </c>
    </row>
    <row r="13806" spans="1:11" ht="38.1" customHeight="1" x14ac:dyDescent="0.25">
      <c r="A13806" s="24" t="s">
        <v>4036</v>
      </c>
      <c r="B13806" s="95" t="s">
        <v>4037</v>
      </c>
      <c r="C13806" s="95"/>
      <c r="D13806" s="96" t="s">
        <v>20</v>
      </c>
      <c r="E13806" s="96"/>
      <c r="F13806" s="24" t="s">
        <v>30</v>
      </c>
      <c r="G13806" s="97">
        <v>7.5109999999999999E-4</v>
      </c>
      <c r="H13806" s="97"/>
      <c r="I13806" s="98">
        <v>225.43</v>
      </c>
      <c r="J13806" s="98"/>
      <c r="K13806" s="27">
        <f t="shared" si="106"/>
        <v>0.16</v>
      </c>
    </row>
    <row r="13807" spans="1:11" ht="18" customHeight="1" x14ac:dyDescent="0.25">
      <c r="A13807" s="9"/>
      <c r="B13807" s="9"/>
      <c r="C13807" s="9"/>
      <c r="D13807" s="9"/>
      <c r="E13807" s="9"/>
      <c r="F13807" s="9"/>
      <c r="G13807" s="91" t="s">
        <v>3919</v>
      </c>
      <c r="H13807" s="91"/>
      <c r="I13807" s="91"/>
      <c r="J13807" s="91"/>
      <c r="K13807" s="28">
        <f>SUM(K13801:K13806)</f>
        <v>1.39</v>
      </c>
    </row>
    <row r="13808" spans="1:11" ht="15" customHeight="1" x14ac:dyDescent="0.25">
      <c r="A13808" s="93" t="s">
        <v>3907</v>
      </c>
      <c r="B13808" s="93"/>
      <c r="C13808" s="93"/>
      <c r="D13808" s="94" t="s">
        <v>3</v>
      </c>
      <c r="E13808" s="94"/>
      <c r="F13808" s="23" t="s">
        <v>4</v>
      </c>
      <c r="G13808" s="94" t="s">
        <v>3894</v>
      </c>
      <c r="H13808" s="94"/>
      <c r="I13808" s="94" t="s">
        <v>3895</v>
      </c>
      <c r="J13808" s="94"/>
      <c r="K13808" s="23" t="s">
        <v>3896</v>
      </c>
    </row>
    <row r="13809" spans="1:11" ht="15" customHeight="1" x14ac:dyDescent="0.25">
      <c r="A13809" s="24" t="s">
        <v>3910</v>
      </c>
      <c r="B13809" s="95" t="s">
        <v>3911</v>
      </c>
      <c r="C13809" s="95"/>
      <c r="D13809" s="96" t="s">
        <v>20</v>
      </c>
      <c r="E13809" s="96"/>
      <c r="F13809" s="24" t="s">
        <v>2056</v>
      </c>
      <c r="G13809" s="97">
        <v>3.6592999999999999E-3</v>
      </c>
      <c r="H13809" s="97"/>
      <c r="I13809" s="98">
        <v>24.94</v>
      </c>
      <c r="J13809" s="98"/>
      <c r="K13809" s="27">
        <f>TRUNC(TRUNC(G13809,8)*I13809,2)</f>
        <v>0.09</v>
      </c>
    </row>
    <row r="13810" spans="1:11" ht="18" customHeight="1" x14ac:dyDescent="0.25">
      <c r="A13810" s="9"/>
      <c r="B13810" s="9"/>
      <c r="C13810" s="9"/>
      <c r="D13810" s="9"/>
      <c r="E13810" s="9"/>
      <c r="F13810" s="9"/>
      <c r="G13810" s="91" t="s">
        <v>3912</v>
      </c>
      <c r="H13810" s="91"/>
      <c r="I13810" s="91"/>
      <c r="J13810" s="91"/>
      <c r="K13810" s="28">
        <f>SUM(K13809:K13809)</f>
        <v>0.09</v>
      </c>
    </row>
    <row r="13811" spans="1:11" ht="15" customHeight="1" x14ac:dyDescent="0.25">
      <c r="A13811" s="9"/>
      <c r="B13811" s="9"/>
      <c r="C13811" s="9"/>
      <c r="D13811" s="9"/>
      <c r="E13811" s="9"/>
      <c r="F13811" s="9"/>
      <c r="G13811" s="92" t="s">
        <v>3913</v>
      </c>
      <c r="H13811" s="92"/>
      <c r="I13811" s="92"/>
      <c r="J13811" s="92"/>
      <c r="K13811" s="29">
        <f>ROUND(SUM(K13807,K13810),2)</f>
        <v>1.48</v>
      </c>
    </row>
    <row r="13812" spans="1:11" ht="9.9499999999999993" customHeight="1" x14ac:dyDescent="0.25">
      <c r="A13812" s="9"/>
      <c r="B13812" s="9"/>
      <c r="C13812" s="9"/>
      <c r="D13812" s="9"/>
      <c r="E13812" s="9"/>
      <c r="F13812" s="9"/>
      <c r="G13812" s="100"/>
      <c r="H13812" s="100"/>
      <c r="I13812" s="100"/>
      <c r="J13812" s="100"/>
      <c r="K13812" s="100"/>
    </row>
    <row r="13813" spans="1:11" ht="20.100000000000001" customHeight="1" x14ac:dyDescent="0.25">
      <c r="A13813" s="99" t="s">
        <v>3180</v>
      </c>
      <c r="B13813" s="99"/>
      <c r="C13813" s="99"/>
      <c r="D13813" s="99"/>
      <c r="E13813" s="99"/>
      <c r="F13813" s="99"/>
      <c r="G13813" s="99"/>
      <c r="H13813" s="99"/>
      <c r="I13813" s="99"/>
      <c r="J13813" s="99"/>
      <c r="K13813" s="99"/>
    </row>
    <row r="13814" spans="1:11" ht="15" customHeight="1" x14ac:dyDescent="0.25">
      <c r="A13814" s="93" t="s">
        <v>3893</v>
      </c>
      <c r="B13814" s="93"/>
      <c r="C13814" s="93"/>
      <c r="D13814" s="94" t="s">
        <v>3</v>
      </c>
      <c r="E13814" s="94"/>
      <c r="F13814" s="23" t="s">
        <v>4</v>
      </c>
      <c r="G13814" s="94" t="s">
        <v>3894</v>
      </c>
      <c r="H13814" s="94"/>
      <c r="I13814" s="94" t="s">
        <v>3895</v>
      </c>
      <c r="J13814" s="94"/>
      <c r="K13814" s="23" t="s">
        <v>3896</v>
      </c>
    </row>
    <row r="13815" spans="1:11" ht="21" customHeight="1" x14ac:dyDescent="0.25">
      <c r="A13815" s="24" t="s">
        <v>4038</v>
      </c>
      <c r="B13815" s="95" t="s">
        <v>4039</v>
      </c>
      <c r="C13815" s="95"/>
      <c r="D13815" s="96" t="s">
        <v>20</v>
      </c>
      <c r="E13815" s="96"/>
      <c r="F13815" s="24" t="s">
        <v>34</v>
      </c>
      <c r="G13815" s="97">
        <v>6.6E-3</v>
      </c>
      <c r="H13815" s="97"/>
      <c r="I13815" s="98">
        <v>210.23</v>
      </c>
      <c r="J13815" s="98"/>
      <c r="K13815" s="27">
        <f>TRUNC(TRUNC(G13815,8)*I13815,2)</f>
        <v>1.38</v>
      </c>
    </row>
    <row r="13816" spans="1:11" ht="21" customHeight="1" x14ac:dyDescent="0.25">
      <c r="A13816" s="24" t="s">
        <v>4040</v>
      </c>
      <c r="B13816" s="95" t="s">
        <v>4041</v>
      </c>
      <c r="C13816" s="95"/>
      <c r="D13816" s="96" t="s">
        <v>20</v>
      </c>
      <c r="E13816" s="96"/>
      <c r="F13816" s="24" t="s">
        <v>84</v>
      </c>
      <c r="G13816" s="97">
        <v>1.0049999999999999</v>
      </c>
      <c r="H13816" s="97"/>
      <c r="I13816" s="98">
        <v>32.369999999999997</v>
      </c>
      <c r="J13816" s="98"/>
      <c r="K13816" s="27">
        <f>TRUNC(TRUNC(G13816,8)*I13816,2)</f>
        <v>32.53</v>
      </c>
    </row>
    <row r="13817" spans="1:11" ht="15" customHeight="1" x14ac:dyDescent="0.25">
      <c r="A13817" s="9"/>
      <c r="B13817" s="9"/>
      <c r="C13817" s="9"/>
      <c r="D13817" s="9"/>
      <c r="E13817" s="9"/>
      <c r="F13817" s="9"/>
      <c r="G13817" s="91" t="s">
        <v>3906</v>
      </c>
      <c r="H13817" s="91"/>
      <c r="I13817" s="91"/>
      <c r="J13817" s="91"/>
      <c r="K13817" s="28">
        <f>SUM(K13815:K13816)</f>
        <v>33.910000000000004</v>
      </c>
    </row>
    <row r="13818" spans="1:11" ht="15" customHeight="1" x14ac:dyDescent="0.25">
      <c r="A13818" s="93" t="s">
        <v>3907</v>
      </c>
      <c r="B13818" s="93"/>
      <c r="C13818" s="93"/>
      <c r="D13818" s="94" t="s">
        <v>3</v>
      </c>
      <c r="E13818" s="94"/>
      <c r="F13818" s="23" t="s">
        <v>4</v>
      </c>
      <c r="G13818" s="94" t="s">
        <v>3894</v>
      </c>
      <c r="H13818" s="94"/>
      <c r="I13818" s="94" t="s">
        <v>3895</v>
      </c>
      <c r="J13818" s="94"/>
      <c r="K13818" s="23" t="s">
        <v>3896</v>
      </c>
    </row>
    <row r="13819" spans="1:11" ht="15" customHeight="1" x14ac:dyDescent="0.25">
      <c r="A13819" s="24" t="s">
        <v>3971</v>
      </c>
      <c r="B13819" s="95" t="s">
        <v>3972</v>
      </c>
      <c r="C13819" s="95"/>
      <c r="D13819" s="96" t="s">
        <v>20</v>
      </c>
      <c r="E13819" s="96"/>
      <c r="F13819" s="24" t="s">
        <v>2056</v>
      </c>
      <c r="G13819" s="97">
        <v>0.2296</v>
      </c>
      <c r="H13819" s="97"/>
      <c r="I13819" s="98">
        <v>32.69</v>
      </c>
      <c r="J13819" s="98"/>
      <c r="K13819" s="27">
        <f>TRUNC(TRUNC(G13819,8)*I13819,2)</f>
        <v>7.5</v>
      </c>
    </row>
    <row r="13820" spans="1:11" ht="15" customHeight="1" x14ac:dyDescent="0.25">
      <c r="A13820" s="24" t="s">
        <v>3910</v>
      </c>
      <c r="B13820" s="95" t="s">
        <v>3911</v>
      </c>
      <c r="C13820" s="95"/>
      <c r="D13820" s="96" t="s">
        <v>20</v>
      </c>
      <c r="E13820" s="96"/>
      <c r="F13820" s="24" t="s">
        <v>2056</v>
      </c>
      <c r="G13820" s="97">
        <v>0.2296</v>
      </c>
      <c r="H13820" s="97"/>
      <c r="I13820" s="98">
        <v>24.94</v>
      </c>
      <c r="J13820" s="98"/>
      <c r="K13820" s="27">
        <f>TRUNC(TRUNC(G13820,8)*I13820,2)</f>
        <v>5.72</v>
      </c>
    </row>
    <row r="13821" spans="1:11" ht="18" customHeight="1" x14ac:dyDescent="0.25">
      <c r="A13821" s="9"/>
      <c r="B13821" s="9"/>
      <c r="C13821" s="9"/>
      <c r="D13821" s="9"/>
      <c r="E13821" s="9"/>
      <c r="F13821" s="9"/>
      <c r="G13821" s="91" t="s">
        <v>3912</v>
      </c>
      <c r="H13821" s="91"/>
      <c r="I13821" s="91"/>
      <c r="J13821" s="91"/>
      <c r="K13821" s="28">
        <f>SUM(K13819:K13820)</f>
        <v>13.219999999999999</v>
      </c>
    </row>
    <row r="13822" spans="1:11" ht="15" customHeight="1" x14ac:dyDescent="0.25">
      <c r="A13822" s="93" t="s">
        <v>3922</v>
      </c>
      <c r="B13822" s="93"/>
      <c r="C13822" s="93"/>
      <c r="D13822" s="94" t="s">
        <v>3</v>
      </c>
      <c r="E13822" s="94"/>
      <c r="F13822" s="23" t="s">
        <v>4</v>
      </c>
      <c r="G13822" s="94" t="s">
        <v>3894</v>
      </c>
      <c r="H13822" s="94"/>
      <c r="I13822" s="94" t="s">
        <v>3895</v>
      </c>
      <c r="J13822" s="94"/>
      <c r="K13822" s="23" t="s">
        <v>3896</v>
      </c>
    </row>
    <row r="13823" spans="1:11" ht="21" customHeight="1" x14ac:dyDescent="0.25">
      <c r="A13823" s="24" t="s">
        <v>4042</v>
      </c>
      <c r="B13823" s="95" t="s">
        <v>4043</v>
      </c>
      <c r="C13823" s="95"/>
      <c r="D13823" s="96" t="s">
        <v>20</v>
      </c>
      <c r="E13823" s="96"/>
      <c r="F13823" s="24" t="s">
        <v>34</v>
      </c>
      <c r="G13823" s="97">
        <v>1.8E-3</v>
      </c>
      <c r="H13823" s="97"/>
      <c r="I13823" s="98">
        <v>767.08</v>
      </c>
      <c r="J13823" s="98"/>
      <c r="K13823" s="27">
        <f>TRUNC(TRUNC(G13823,8)*I13823,2)</f>
        <v>1.38</v>
      </c>
    </row>
    <row r="13824" spans="1:11" ht="15" customHeight="1" x14ac:dyDescent="0.25">
      <c r="A13824" s="9"/>
      <c r="B13824" s="9"/>
      <c r="C13824" s="9"/>
      <c r="D13824" s="9"/>
      <c r="E13824" s="9"/>
      <c r="F13824" s="9"/>
      <c r="G13824" s="91" t="s">
        <v>3933</v>
      </c>
      <c r="H13824" s="91"/>
      <c r="I13824" s="91"/>
      <c r="J13824" s="91"/>
      <c r="K13824" s="28">
        <f>SUM(K13823:K13823)</f>
        <v>1.38</v>
      </c>
    </row>
    <row r="13825" spans="1:11" ht="15" customHeight="1" x14ac:dyDescent="0.25">
      <c r="A13825" s="9"/>
      <c r="B13825" s="9"/>
      <c r="C13825" s="9"/>
      <c r="D13825" s="9"/>
      <c r="E13825" s="9"/>
      <c r="F13825" s="9"/>
      <c r="G13825" s="92" t="s">
        <v>3913</v>
      </c>
      <c r="H13825" s="92"/>
      <c r="I13825" s="92"/>
      <c r="J13825" s="92"/>
      <c r="K13825" s="29">
        <f>ROUND(SUM(K13817,K13821,K13824),2)</f>
        <v>48.51</v>
      </c>
    </row>
    <row r="13826" spans="1:11" ht="9.9499999999999993" customHeight="1" x14ac:dyDescent="0.25">
      <c r="A13826" s="9"/>
      <c r="B13826" s="9"/>
      <c r="C13826" s="9"/>
      <c r="D13826" s="9"/>
      <c r="E13826" s="9"/>
      <c r="F13826" s="9"/>
      <c r="G13826" s="100"/>
      <c r="H13826" s="100"/>
      <c r="I13826" s="100"/>
      <c r="J13826" s="100"/>
      <c r="K13826" s="100"/>
    </row>
    <row r="13827" spans="1:11" ht="20.100000000000001" customHeight="1" x14ac:dyDescent="0.25">
      <c r="A13827" s="99" t="s">
        <v>3181</v>
      </c>
      <c r="B13827" s="99"/>
      <c r="C13827" s="99"/>
      <c r="D13827" s="99"/>
      <c r="E13827" s="99"/>
      <c r="F13827" s="99"/>
      <c r="G13827" s="99"/>
      <c r="H13827" s="99"/>
      <c r="I13827" s="99"/>
      <c r="J13827" s="99"/>
      <c r="K13827" s="99"/>
    </row>
    <row r="13828" spans="1:11" ht="15" customHeight="1" x14ac:dyDescent="0.25">
      <c r="A13828" s="93" t="s">
        <v>3893</v>
      </c>
      <c r="B13828" s="93"/>
      <c r="C13828" s="93"/>
      <c r="D13828" s="94" t="s">
        <v>3</v>
      </c>
      <c r="E13828" s="94"/>
      <c r="F13828" s="23" t="s">
        <v>4</v>
      </c>
      <c r="G13828" s="94" t="s">
        <v>3894</v>
      </c>
      <c r="H13828" s="94"/>
      <c r="I13828" s="94" t="s">
        <v>3895</v>
      </c>
      <c r="J13828" s="94"/>
      <c r="K13828" s="23" t="s">
        <v>3896</v>
      </c>
    </row>
    <row r="13829" spans="1:11" ht="15" customHeight="1" x14ac:dyDescent="0.25">
      <c r="A13829" s="24" t="s">
        <v>4044</v>
      </c>
      <c r="B13829" s="95" t="s">
        <v>4045</v>
      </c>
      <c r="C13829" s="95"/>
      <c r="D13829" s="96" t="s">
        <v>20</v>
      </c>
      <c r="E13829" s="96"/>
      <c r="F13829" s="24" t="s">
        <v>3903</v>
      </c>
      <c r="G13829" s="97">
        <v>0.106</v>
      </c>
      <c r="H13829" s="97"/>
      <c r="I13829" s="98">
        <v>2.59</v>
      </c>
      <c r="J13829" s="98"/>
      <c r="K13829" s="27">
        <f>TRUNC(TRUNC(G13829,8)*I13829,2)</f>
        <v>0.27</v>
      </c>
    </row>
    <row r="13830" spans="1:11" ht="15" customHeight="1" x14ac:dyDescent="0.25">
      <c r="A13830" s="9"/>
      <c r="B13830" s="9"/>
      <c r="C13830" s="9"/>
      <c r="D13830" s="9"/>
      <c r="E13830" s="9"/>
      <c r="F13830" s="9"/>
      <c r="G13830" s="91" t="s">
        <v>3906</v>
      </c>
      <c r="H13830" s="91"/>
      <c r="I13830" s="91"/>
      <c r="J13830" s="91"/>
      <c r="K13830" s="28">
        <f>SUM(K13829:K13829)</f>
        <v>0.27</v>
      </c>
    </row>
    <row r="13831" spans="1:11" ht="15" customHeight="1" x14ac:dyDescent="0.25">
      <c r="A13831" s="93" t="s">
        <v>3907</v>
      </c>
      <c r="B13831" s="93"/>
      <c r="C13831" s="93"/>
      <c r="D13831" s="94" t="s">
        <v>3</v>
      </c>
      <c r="E13831" s="94"/>
      <c r="F13831" s="23" t="s">
        <v>4</v>
      </c>
      <c r="G13831" s="94" t="s">
        <v>3894</v>
      </c>
      <c r="H13831" s="94"/>
      <c r="I13831" s="94" t="s">
        <v>3895</v>
      </c>
      <c r="J13831" s="94"/>
      <c r="K13831" s="23" t="s">
        <v>3896</v>
      </c>
    </row>
    <row r="13832" spans="1:11" ht="15" customHeight="1" x14ac:dyDescent="0.25">
      <c r="A13832" s="24" t="s">
        <v>4046</v>
      </c>
      <c r="B13832" s="95" t="s">
        <v>4047</v>
      </c>
      <c r="C13832" s="95"/>
      <c r="D13832" s="96" t="s">
        <v>20</v>
      </c>
      <c r="E13832" s="96"/>
      <c r="F13832" s="24" t="s">
        <v>2056</v>
      </c>
      <c r="G13832" s="97">
        <v>3.6999999999999998E-2</v>
      </c>
      <c r="H13832" s="97"/>
      <c r="I13832" s="98">
        <v>34.35</v>
      </c>
      <c r="J13832" s="98"/>
      <c r="K13832" s="27">
        <f>TRUNC(TRUNC(G13832,8)*I13832,2)</f>
        <v>1.27</v>
      </c>
    </row>
    <row r="13833" spans="1:11" ht="15" customHeight="1" x14ac:dyDescent="0.25">
      <c r="A13833" s="24" t="s">
        <v>3910</v>
      </c>
      <c r="B13833" s="95" t="s">
        <v>3911</v>
      </c>
      <c r="C13833" s="95"/>
      <c r="D13833" s="96" t="s">
        <v>20</v>
      </c>
      <c r="E13833" s="96"/>
      <c r="F13833" s="24" t="s">
        <v>2056</v>
      </c>
      <c r="G13833" s="97">
        <v>1.6E-2</v>
      </c>
      <c r="H13833" s="97"/>
      <c r="I13833" s="98">
        <v>24.94</v>
      </c>
      <c r="J13833" s="98"/>
      <c r="K13833" s="27">
        <f>TRUNC(TRUNC(G13833,8)*I13833,2)</f>
        <v>0.39</v>
      </c>
    </row>
    <row r="13834" spans="1:11" ht="18" customHeight="1" x14ac:dyDescent="0.25">
      <c r="A13834" s="9"/>
      <c r="B13834" s="9"/>
      <c r="C13834" s="9"/>
      <c r="D13834" s="9"/>
      <c r="E13834" s="9"/>
      <c r="F13834" s="9"/>
      <c r="G13834" s="91" t="s">
        <v>3912</v>
      </c>
      <c r="H13834" s="91"/>
      <c r="I13834" s="91"/>
      <c r="J13834" s="91"/>
      <c r="K13834" s="28">
        <f>SUM(K13832:K13833)</f>
        <v>1.6600000000000001</v>
      </c>
    </row>
    <row r="13835" spans="1:11" ht="15" customHeight="1" x14ac:dyDescent="0.25">
      <c r="A13835" s="9"/>
      <c r="B13835" s="9"/>
      <c r="C13835" s="9"/>
      <c r="D13835" s="9"/>
      <c r="E13835" s="9"/>
      <c r="F13835" s="9"/>
      <c r="G13835" s="92" t="s">
        <v>3913</v>
      </c>
      <c r="H13835" s="92"/>
      <c r="I13835" s="92"/>
      <c r="J13835" s="92"/>
      <c r="K13835" s="29">
        <f>ROUND(SUM(K13830,K13834),2)</f>
        <v>1.93</v>
      </c>
    </row>
    <row r="13836" spans="1:11" ht="9.9499999999999993" customHeight="1" x14ac:dyDescent="0.25">
      <c r="A13836" s="9"/>
      <c r="B13836" s="9"/>
      <c r="C13836" s="9"/>
      <c r="D13836" s="9"/>
      <c r="E13836" s="9"/>
      <c r="F13836" s="9"/>
      <c r="G13836" s="100"/>
      <c r="H13836" s="100"/>
      <c r="I13836" s="100"/>
      <c r="J13836" s="100"/>
      <c r="K13836" s="100"/>
    </row>
    <row r="13837" spans="1:11" ht="20.100000000000001" customHeight="1" x14ac:dyDescent="0.25">
      <c r="A13837" s="99" t="s">
        <v>3182</v>
      </c>
      <c r="B13837" s="99"/>
      <c r="C13837" s="99"/>
      <c r="D13837" s="99"/>
      <c r="E13837" s="99"/>
      <c r="F13837" s="99"/>
      <c r="G13837" s="99"/>
      <c r="H13837" s="99"/>
      <c r="I13837" s="99"/>
      <c r="J13837" s="99"/>
      <c r="K13837" s="99"/>
    </row>
    <row r="13838" spans="1:11" ht="15" customHeight="1" x14ac:dyDescent="0.25">
      <c r="A13838" s="93" t="s">
        <v>3916</v>
      </c>
      <c r="B13838" s="93"/>
      <c r="C13838" s="93"/>
      <c r="D13838" s="94" t="s">
        <v>3</v>
      </c>
      <c r="E13838" s="94"/>
      <c r="F13838" s="23" t="s">
        <v>4</v>
      </c>
      <c r="G13838" s="94" t="s">
        <v>3894</v>
      </c>
      <c r="H13838" s="94"/>
      <c r="I13838" s="94" t="s">
        <v>3895</v>
      </c>
      <c r="J13838" s="94"/>
      <c r="K13838" s="23" t="s">
        <v>3896</v>
      </c>
    </row>
    <row r="13839" spans="1:11" ht="29.1" customHeight="1" x14ac:dyDescent="0.25">
      <c r="A13839" s="24" t="s">
        <v>3963</v>
      </c>
      <c r="B13839" s="95" t="s">
        <v>3964</v>
      </c>
      <c r="C13839" s="95"/>
      <c r="D13839" s="96" t="s">
        <v>20</v>
      </c>
      <c r="E13839" s="96"/>
      <c r="F13839" s="24" t="s">
        <v>3936</v>
      </c>
      <c r="G13839" s="97">
        <v>5.2258833999999998</v>
      </c>
      <c r="H13839" s="97"/>
      <c r="I13839" s="98">
        <v>8.9</v>
      </c>
      <c r="J13839" s="98"/>
      <c r="K13839" s="27">
        <f>TRUNC(TRUNC(G13839,8)*I13839,2)</f>
        <v>46.51</v>
      </c>
    </row>
    <row r="13840" spans="1:11" ht="29.1" customHeight="1" x14ac:dyDescent="0.25">
      <c r="A13840" s="24" t="s">
        <v>3965</v>
      </c>
      <c r="B13840" s="95" t="s">
        <v>3966</v>
      </c>
      <c r="C13840" s="95"/>
      <c r="D13840" s="96" t="s">
        <v>20</v>
      </c>
      <c r="E13840" s="96"/>
      <c r="F13840" s="24" t="s">
        <v>30</v>
      </c>
      <c r="G13840" s="97">
        <v>0.95392160000000004</v>
      </c>
      <c r="H13840" s="97"/>
      <c r="I13840" s="98">
        <v>32.76</v>
      </c>
      <c r="J13840" s="98"/>
      <c r="K13840" s="27">
        <f>TRUNC(TRUNC(G13840,8)*I13840,2)</f>
        <v>31.25</v>
      </c>
    </row>
    <row r="13841" spans="1:11" ht="21" customHeight="1" x14ac:dyDescent="0.25">
      <c r="A13841" s="24" t="s">
        <v>3967</v>
      </c>
      <c r="B13841" s="95" t="s">
        <v>3968</v>
      </c>
      <c r="C13841" s="95"/>
      <c r="D13841" s="96" t="s">
        <v>20</v>
      </c>
      <c r="E13841" s="96"/>
      <c r="F13841" s="24" t="s">
        <v>3936</v>
      </c>
      <c r="G13841" s="97">
        <v>5.2258833999999998</v>
      </c>
      <c r="H13841" s="97"/>
      <c r="I13841" s="98">
        <v>27.59</v>
      </c>
      <c r="J13841" s="98"/>
      <c r="K13841" s="27">
        <f>TRUNC(TRUNC(G13841,8)*I13841,2)</f>
        <v>144.18</v>
      </c>
    </row>
    <row r="13842" spans="1:11" ht="21" customHeight="1" x14ac:dyDescent="0.25">
      <c r="A13842" s="24" t="s">
        <v>3969</v>
      </c>
      <c r="B13842" s="95" t="s">
        <v>3970</v>
      </c>
      <c r="C13842" s="95"/>
      <c r="D13842" s="96" t="s">
        <v>20</v>
      </c>
      <c r="E13842" s="96"/>
      <c r="F13842" s="24" t="s">
        <v>30</v>
      </c>
      <c r="G13842" s="97">
        <v>0.95392160000000004</v>
      </c>
      <c r="H13842" s="97"/>
      <c r="I13842" s="98">
        <v>28.09</v>
      </c>
      <c r="J13842" s="98"/>
      <c r="K13842" s="27">
        <f>TRUNC(TRUNC(G13842,8)*I13842,2)</f>
        <v>26.79</v>
      </c>
    </row>
    <row r="13843" spans="1:11" ht="18" customHeight="1" x14ac:dyDescent="0.25">
      <c r="A13843" s="9"/>
      <c r="B13843" s="9"/>
      <c r="C13843" s="9"/>
      <c r="D13843" s="9"/>
      <c r="E13843" s="9"/>
      <c r="F13843" s="9"/>
      <c r="G13843" s="91" t="s">
        <v>3919</v>
      </c>
      <c r="H13843" s="91"/>
      <c r="I13843" s="91"/>
      <c r="J13843" s="91"/>
      <c r="K13843" s="28">
        <f>SUM(K13839:K13842)</f>
        <v>248.73</v>
      </c>
    </row>
    <row r="13844" spans="1:11" ht="15" customHeight="1" x14ac:dyDescent="0.25">
      <c r="A13844" s="93" t="s">
        <v>3893</v>
      </c>
      <c r="B13844" s="93"/>
      <c r="C13844" s="93"/>
      <c r="D13844" s="94" t="s">
        <v>3</v>
      </c>
      <c r="E13844" s="94"/>
      <c r="F13844" s="23" t="s">
        <v>4</v>
      </c>
      <c r="G13844" s="94" t="s">
        <v>3894</v>
      </c>
      <c r="H13844" s="94"/>
      <c r="I13844" s="94" t="s">
        <v>3895</v>
      </c>
      <c r="J13844" s="94"/>
      <c r="K13844" s="23" t="s">
        <v>3896</v>
      </c>
    </row>
    <row r="13845" spans="1:11" ht="21" customHeight="1" x14ac:dyDescent="0.25">
      <c r="A13845" s="24" t="s">
        <v>4048</v>
      </c>
      <c r="B13845" s="95" t="s">
        <v>4049</v>
      </c>
      <c r="C13845" s="95"/>
      <c r="D13845" s="96" t="s">
        <v>20</v>
      </c>
      <c r="E13845" s="96"/>
      <c r="F13845" s="24" t="s">
        <v>34</v>
      </c>
      <c r="G13845" s="97">
        <v>0.19980000000000001</v>
      </c>
      <c r="H13845" s="97"/>
      <c r="I13845" s="98">
        <v>206.17</v>
      </c>
      <c r="J13845" s="98"/>
      <c r="K13845" s="27">
        <f>TRUNC(TRUNC(G13845,8)*I13845,2)</f>
        <v>41.19</v>
      </c>
    </row>
    <row r="13846" spans="1:11" ht="15" customHeight="1" x14ac:dyDescent="0.25">
      <c r="A13846" s="24" t="s">
        <v>3955</v>
      </c>
      <c r="B13846" s="95" t="s">
        <v>3956</v>
      </c>
      <c r="C13846" s="95"/>
      <c r="D13846" s="96" t="s">
        <v>20</v>
      </c>
      <c r="E13846" s="96"/>
      <c r="F13846" s="24" t="s">
        <v>3903</v>
      </c>
      <c r="G13846" s="97">
        <v>3.6695999999999999E-2</v>
      </c>
      <c r="H13846" s="97"/>
      <c r="I13846" s="98">
        <v>19.37</v>
      </c>
      <c r="J13846" s="98"/>
      <c r="K13846" s="27">
        <f>TRUNC(TRUNC(G13846,8)*I13846,2)</f>
        <v>0.71</v>
      </c>
    </row>
    <row r="13847" spans="1:11" ht="21" customHeight="1" x14ac:dyDescent="0.25">
      <c r="A13847" s="24" t="s">
        <v>4050</v>
      </c>
      <c r="B13847" s="95" t="s">
        <v>4051</v>
      </c>
      <c r="C13847" s="95"/>
      <c r="D13847" s="96" t="s">
        <v>20</v>
      </c>
      <c r="E13847" s="96"/>
      <c r="F13847" s="24" t="s">
        <v>84</v>
      </c>
      <c r="G13847" s="97">
        <v>7.48</v>
      </c>
      <c r="H13847" s="97"/>
      <c r="I13847" s="98">
        <v>3.9</v>
      </c>
      <c r="J13847" s="98"/>
      <c r="K13847" s="27">
        <f>TRUNC(TRUNC(G13847,8)*I13847,2)</f>
        <v>29.17</v>
      </c>
    </row>
    <row r="13848" spans="1:11" ht="15" customHeight="1" x14ac:dyDescent="0.25">
      <c r="A13848" s="9"/>
      <c r="B13848" s="9"/>
      <c r="C13848" s="9"/>
      <c r="D13848" s="9"/>
      <c r="E13848" s="9"/>
      <c r="F13848" s="9"/>
      <c r="G13848" s="91" t="s">
        <v>3906</v>
      </c>
      <c r="H13848" s="91"/>
      <c r="I13848" s="91"/>
      <c r="J13848" s="91"/>
      <c r="K13848" s="28">
        <f>SUM(K13845:K13847)</f>
        <v>71.069999999999993</v>
      </c>
    </row>
    <row r="13849" spans="1:11" ht="15" customHeight="1" x14ac:dyDescent="0.25">
      <c r="A13849" s="93" t="s">
        <v>3907</v>
      </c>
      <c r="B13849" s="93"/>
      <c r="C13849" s="93"/>
      <c r="D13849" s="94" t="s">
        <v>3</v>
      </c>
      <c r="E13849" s="94"/>
      <c r="F13849" s="23" t="s">
        <v>4</v>
      </c>
      <c r="G13849" s="94" t="s">
        <v>3894</v>
      </c>
      <c r="H13849" s="94"/>
      <c r="I13849" s="94" t="s">
        <v>3895</v>
      </c>
      <c r="J13849" s="94"/>
      <c r="K13849" s="23" t="s">
        <v>3896</v>
      </c>
    </row>
    <row r="13850" spans="1:11" ht="15" customHeight="1" x14ac:dyDescent="0.25">
      <c r="A13850" s="24" t="s">
        <v>3971</v>
      </c>
      <c r="B13850" s="95" t="s">
        <v>3972</v>
      </c>
      <c r="C13850" s="95"/>
      <c r="D13850" s="96" t="s">
        <v>20</v>
      </c>
      <c r="E13850" s="96"/>
      <c r="F13850" s="24" t="s">
        <v>2056</v>
      </c>
      <c r="G13850" s="97">
        <v>2.3251949999999999</v>
      </c>
      <c r="H13850" s="97"/>
      <c r="I13850" s="98">
        <v>32.69</v>
      </c>
      <c r="J13850" s="98"/>
      <c r="K13850" s="27">
        <f>TRUNC(TRUNC(G13850,8)*I13850,2)</f>
        <v>76.010000000000005</v>
      </c>
    </row>
    <row r="13851" spans="1:11" ht="15" customHeight="1" x14ac:dyDescent="0.25">
      <c r="A13851" s="24" t="s">
        <v>3910</v>
      </c>
      <c r="B13851" s="95" t="s">
        <v>3911</v>
      </c>
      <c r="C13851" s="95"/>
      <c r="D13851" s="96" t="s">
        <v>20</v>
      </c>
      <c r="E13851" s="96"/>
      <c r="F13851" s="24" t="s">
        <v>2056</v>
      </c>
      <c r="G13851" s="97">
        <v>17.010999999999999</v>
      </c>
      <c r="H13851" s="97"/>
      <c r="I13851" s="98">
        <v>24.94</v>
      </c>
      <c r="J13851" s="98"/>
      <c r="K13851" s="27">
        <f>TRUNC(TRUNC(G13851,8)*I13851,2)</f>
        <v>424.25</v>
      </c>
    </row>
    <row r="13852" spans="1:11" ht="18" customHeight="1" x14ac:dyDescent="0.25">
      <c r="A13852" s="9"/>
      <c r="B13852" s="9"/>
      <c r="C13852" s="9"/>
      <c r="D13852" s="9"/>
      <c r="E13852" s="9"/>
      <c r="F13852" s="9"/>
      <c r="G13852" s="91" t="s">
        <v>3912</v>
      </c>
      <c r="H13852" s="91"/>
      <c r="I13852" s="91"/>
      <c r="J13852" s="91"/>
      <c r="K13852" s="28">
        <f>SUM(K13850:K13851)</f>
        <v>500.26</v>
      </c>
    </row>
    <row r="13853" spans="1:11" ht="15" customHeight="1" x14ac:dyDescent="0.25">
      <c r="A13853" s="93" t="s">
        <v>3922</v>
      </c>
      <c r="B13853" s="93"/>
      <c r="C13853" s="93"/>
      <c r="D13853" s="94" t="s">
        <v>3</v>
      </c>
      <c r="E13853" s="94"/>
      <c r="F13853" s="23" t="s">
        <v>4</v>
      </c>
      <c r="G13853" s="94" t="s">
        <v>3894</v>
      </c>
      <c r="H13853" s="94"/>
      <c r="I13853" s="94" t="s">
        <v>3895</v>
      </c>
      <c r="J13853" s="94"/>
      <c r="K13853" s="23" t="s">
        <v>3896</v>
      </c>
    </row>
    <row r="13854" spans="1:11" ht="29.1" customHeight="1" x14ac:dyDescent="0.25">
      <c r="A13854" s="24" t="s">
        <v>4052</v>
      </c>
      <c r="B13854" s="95" t="s">
        <v>4053</v>
      </c>
      <c r="C13854" s="95"/>
      <c r="D13854" s="96" t="s">
        <v>20</v>
      </c>
      <c r="E13854" s="96"/>
      <c r="F13854" s="24" t="s">
        <v>34</v>
      </c>
      <c r="G13854" s="97">
        <v>0.66502459999999997</v>
      </c>
      <c r="H13854" s="97"/>
      <c r="I13854" s="98">
        <v>619.19000000000005</v>
      </c>
      <c r="J13854" s="98"/>
      <c r="K13854" s="27">
        <f>TRUNC(TRUNC(G13854,8)*I13854,2)</f>
        <v>411.77</v>
      </c>
    </row>
    <row r="13855" spans="1:11" ht="21" customHeight="1" x14ac:dyDescent="0.25">
      <c r="A13855" s="24" t="s">
        <v>95</v>
      </c>
      <c r="B13855" s="95" t="s">
        <v>96</v>
      </c>
      <c r="C13855" s="95"/>
      <c r="D13855" s="96" t="s">
        <v>20</v>
      </c>
      <c r="E13855" s="96"/>
      <c r="F13855" s="24" t="s">
        <v>16</v>
      </c>
      <c r="G13855" s="97">
        <v>0.48</v>
      </c>
      <c r="H13855" s="97"/>
      <c r="I13855" s="98">
        <v>176.85</v>
      </c>
      <c r="J13855" s="98"/>
      <c r="K13855" s="27">
        <f>TRUNC(TRUNC(G13855,8)*I13855,2)</f>
        <v>84.88</v>
      </c>
    </row>
    <row r="13856" spans="1:11" ht="15" customHeight="1" x14ac:dyDescent="0.25">
      <c r="A13856" s="9"/>
      <c r="B13856" s="9"/>
      <c r="C13856" s="9"/>
      <c r="D13856" s="9"/>
      <c r="E13856" s="9"/>
      <c r="F13856" s="9"/>
      <c r="G13856" s="91" t="s">
        <v>3933</v>
      </c>
      <c r="H13856" s="91"/>
      <c r="I13856" s="91"/>
      <c r="J13856" s="91"/>
      <c r="K13856" s="28">
        <f>SUM(K13854:K13855)</f>
        <v>496.65</v>
      </c>
    </row>
    <row r="13857" spans="1:11" ht="15" customHeight="1" x14ac:dyDescent="0.25">
      <c r="A13857" s="9"/>
      <c r="B13857" s="9"/>
      <c r="C13857" s="9"/>
      <c r="D13857" s="9"/>
      <c r="E13857" s="9"/>
      <c r="F13857" s="9"/>
      <c r="G13857" s="92" t="s">
        <v>3913</v>
      </c>
      <c r="H13857" s="92"/>
      <c r="I13857" s="92"/>
      <c r="J13857" s="92"/>
      <c r="K13857" s="29">
        <f>ROUND(SUM(K13843,K13848,K13852,K13856),2)</f>
        <v>1316.71</v>
      </c>
    </row>
    <row r="13858" spans="1:11" ht="9.9499999999999993" customHeight="1" x14ac:dyDescent="0.25">
      <c r="A13858" s="9"/>
      <c r="B13858" s="9"/>
      <c r="C13858" s="9"/>
      <c r="D13858" s="9"/>
      <c r="E13858" s="9"/>
      <c r="F13858" s="9"/>
      <c r="G13858" s="100"/>
      <c r="H13858" s="100"/>
      <c r="I13858" s="100"/>
      <c r="J13858" s="100"/>
      <c r="K13858" s="100"/>
    </row>
    <row r="13859" spans="1:11" ht="20.100000000000001" customHeight="1" x14ac:dyDescent="0.25">
      <c r="A13859" s="99" t="s">
        <v>3183</v>
      </c>
      <c r="B13859" s="99"/>
      <c r="C13859" s="99"/>
      <c r="D13859" s="99"/>
      <c r="E13859" s="99"/>
      <c r="F13859" s="99"/>
      <c r="G13859" s="99"/>
      <c r="H13859" s="99"/>
      <c r="I13859" s="99"/>
      <c r="J13859" s="99"/>
      <c r="K13859" s="99"/>
    </row>
    <row r="13860" spans="1:11" ht="15" customHeight="1" x14ac:dyDescent="0.25">
      <c r="A13860" s="93" t="s">
        <v>3893</v>
      </c>
      <c r="B13860" s="93"/>
      <c r="C13860" s="93"/>
      <c r="D13860" s="94" t="s">
        <v>3</v>
      </c>
      <c r="E13860" s="94"/>
      <c r="F13860" s="23" t="s">
        <v>4</v>
      </c>
      <c r="G13860" s="94" t="s">
        <v>3894</v>
      </c>
      <c r="H13860" s="94"/>
      <c r="I13860" s="94" t="s">
        <v>3895</v>
      </c>
      <c r="J13860" s="94"/>
      <c r="K13860" s="23" t="s">
        <v>3896</v>
      </c>
    </row>
    <row r="13861" spans="1:11" ht="29.1" customHeight="1" x14ac:dyDescent="0.25">
      <c r="A13861" s="24" t="s">
        <v>4054</v>
      </c>
      <c r="B13861" s="95" t="s">
        <v>4055</v>
      </c>
      <c r="C13861" s="95"/>
      <c r="D13861" s="96" t="s">
        <v>20</v>
      </c>
      <c r="E13861" s="96"/>
      <c r="F13861" s="24" t="s">
        <v>34</v>
      </c>
      <c r="G13861" s="97">
        <v>0.18468999999999999</v>
      </c>
      <c r="H13861" s="97"/>
      <c r="I13861" s="98">
        <v>517.16999999999996</v>
      </c>
      <c r="J13861" s="98"/>
      <c r="K13861" s="27">
        <f t="shared" ref="K13861:K13866" si="107">ROUND(ROUND(G13861,8)*I13861,2)</f>
        <v>95.52</v>
      </c>
    </row>
    <row r="13862" spans="1:11" ht="21" customHeight="1" x14ac:dyDescent="0.25">
      <c r="A13862" s="24" t="s">
        <v>4056</v>
      </c>
      <c r="B13862" s="95" t="s">
        <v>4057</v>
      </c>
      <c r="C13862" s="95"/>
      <c r="D13862" s="96" t="s">
        <v>20</v>
      </c>
      <c r="E13862" s="96"/>
      <c r="F13862" s="24" t="s">
        <v>2057</v>
      </c>
      <c r="G13862" s="97">
        <v>3.1900000000000001E-3</v>
      </c>
      <c r="H13862" s="97"/>
      <c r="I13862" s="98">
        <v>8.98</v>
      </c>
      <c r="J13862" s="98"/>
      <c r="K13862" s="27">
        <f t="shared" si="107"/>
        <v>0.03</v>
      </c>
    </row>
    <row r="13863" spans="1:11" ht="15" customHeight="1" x14ac:dyDescent="0.25">
      <c r="A13863" s="24" t="s">
        <v>3955</v>
      </c>
      <c r="B13863" s="95" t="s">
        <v>3956</v>
      </c>
      <c r="C13863" s="95"/>
      <c r="D13863" s="96" t="s">
        <v>20</v>
      </c>
      <c r="E13863" s="96"/>
      <c r="F13863" s="24" t="s">
        <v>3903</v>
      </c>
      <c r="G13863" s="97">
        <v>4.4999999999999998E-2</v>
      </c>
      <c r="H13863" s="97"/>
      <c r="I13863" s="98">
        <v>19.37</v>
      </c>
      <c r="J13863" s="98"/>
      <c r="K13863" s="27">
        <f t="shared" si="107"/>
        <v>0.87</v>
      </c>
    </row>
    <row r="13864" spans="1:11" ht="21" customHeight="1" x14ac:dyDescent="0.25">
      <c r="A13864" s="24" t="s">
        <v>4050</v>
      </c>
      <c r="B13864" s="95" t="s">
        <v>4051</v>
      </c>
      <c r="C13864" s="95"/>
      <c r="D13864" s="96" t="s">
        <v>20</v>
      </c>
      <c r="E13864" s="96"/>
      <c r="F13864" s="24" t="s">
        <v>84</v>
      </c>
      <c r="G13864" s="97">
        <v>0.46875</v>
      </c>
      <c r="H13864" s="97"/>
      <c r="I13864" s="98">
        <v>3.9</v>
      </c>
      <c r="J13864" s="98"/>
      <c r="K13864" s="27">
        <f t="shared" si="107"/>
        <v>1.83</v>
      </c>
    </row>
    <row r="13865" spans="1:11" ht="21" customHeight="1" x14ac:dyDescent="0.25">
      <c r="A13865" s="24" t="s">
        <v>4058</v>
      </c>
      <c r="B13865" s="95" t="s">
        <v>4059</v>
      </c>
      <c r="C13865" s="95"/>
      <c r="D13865" s="96" t="s">
        <v>20</v>
      </c>
      <c r="E13865" s="96"/>
      <c r="F13865" s="24" t="s">
        <v>84</v>
      </c>
      <c r="G13865" s="97">
        <v>0.375</v>
      </c>
      <c r="H13865" s="97"/>
      <c r="I13865" s="98">
        <v>2.69</v>
      </c>
      <c r="J13865" s="98"/>
      <c r="K13865" s="27">
        <f t="shared" si="107"/>
        <v>1.01</v>
      </c>
    </row>
    <row r="13866" spans="1:11" ht="29.1" customHeight="1" x14ac:dyDescent="0.25">
      <c r="A13866" s="24" t="s">
        <v>4060</v>
      </c>
      <c r="B13866" s="95" t="s">
        <v>4061</v>
      </c>
      <c r="C13866" s="95"/>
      <c r="D13866" s="96" t="s">
        <v>20</v>
      </c>
      <c r="E13866" s="96"/>
      <c r="F13866" s="24" t="s">
        <v>16</v>
      </c>
      <c r="G13866" s="97">
        <v>1.07</v>
      </c>
      <c r="H13866" s="97"/>
      <c r="I13866" s="98">
        <v>23.81</v>
      </c>
      <c r="J13866" s="98"/>
      <c r="K13866" s="27">
        <f t="shared" si="107"/>
        <v>25.48</v>
      </c>
    </row>
    <row r="13867" spans="1:11" ht="15" customHeight="1" x14ac:dyDescent="0.25">
      <c r="A13867" s="9"/>
      <c r="B13867" s="9"/>
      <c r="C13867" s="9"/>
      <c r="D13867" s="9"/>
      <c r="E13867" s="9"/>
      <c r="F13867" s="9"/>
      <c r="G13867" s="91" t="s">
        <v>3906</v>
      </c>
      <c r="H13867" s="91"/>
      <c r="I13867" s="91"/>
      <c r="J13867" s="91"/>
      <c r="K13867" s="28">
        <f>SUM(K13861:K13866)</f>
        <v>124.74000000000001</v>
      </c>
    </row>
    <row r="13868" spans="1:11" ht="15" customHeight="1" x14ac:dyDescent="0.25">
      <c r="A13868" s="93" t="s">
        <v>3907</v>
      </c>
      <c r="B13868" s="93"/>
      <c r="C13868" s="93"/>
      <c r="D13868" s="94" t="s">
        <v>3</v>
      </c>
      <c r="E13868" s="94"/>
      <c r="F13868" s="23" t="s">
        <v>4</v>
      </c>
      <c r="G13868" s="94" t="s">
        <v>3894</v>
      </c>
      <c r="H13868" s="94"/>
      <c r="I13868" s="94" t="s">
        <v>3895</v>
      </c>
      <c r="J13868" s="94"/>
      <c r="K13868" s="23" t="s">
        <v>3896</v>
      </c>
    </row>
    <row r="13869" spans="1:11" ht="21" customHeight="1" x14ac:dyDescent="0.25">
      <c r="A13869" s="24" t="s">
        <v>3908</v>
      </c>
      <c r="B13869" s="95" t="s">
        <v>3909</v>
      </c>
      <c r="C13869" s="95"/>
      <c r="D13869" s="96" t="s">
        <v>20</v>
      </c>
      <c r="E13869" s="96"/>
      <c r="F13869" s="24" t="s">
        <v>2056</v>
      </c>
      <c r="G13869" s="97">
        <v>0.13009999999999999</v>
      </c>
      <c r="H13869" s="97"/>
      <c r="I13869" s="98">
        <v>32.24</v>
      </c>
      <c r="J13869" s="98"/>
      <c r="K13869" s="27">
        <f>ROUND(ROUND(G13869,8)*I13869,2)</f>
        <v>4.1900000000000004</v>
      </c>
    </row>
    <row r="13870" spans="1:11" ht="15" customHeight="1" x14ac:dyDescent="0.25">
      <c r="A13870" s="24" t="s">
        <v>3971</v>
      </c>
      <c r="B13870" s="95" t="s">
        <v>3972</v>
      </c>
      <c r="C13870" s="95"/>
      <c r="D13870" s="96" t="s">
        <v>20</v>
      </c>
      <c r="E13870" s="96"/>
      <c r="F13870" s="24" t="s">
        <v>2056</v>
      </c>
      <c r="G13870" s="97">
        <v>8.7400000000000005E-2</v>
      </c>
      <c r="H13870" s="97"/>
      <c r="I13870" s="98">
        <v>32.69</v>
      </c>
      <c r="J13870" s="98"/>
      <c r="K13870" s="27">
        <f>ROUND(ROUND(G13870,8)*I13870,2)</f>
        <v>2.86</v>
      </c>
    </row>
    <row r="13871" spans="1:11" ht="15" customHeight="1" x14ac:dyDescent="0.25">
      <c r="A13871" s="24" t="s">
        <v>3910</v>
      </c>
      <c r="B13871" s="95" t="s">
        <v>3911</v>
      </c>
      <c r="C13871" s="95"/>
      <c r="D13871" s="96" t="s">
        <v>20</v>
      </c>
      <c r="E13871" s="96"/>
      <c r="F13871" s="24" t="s">
        <v>2056</v>
      </c>
      <c r="G13871" s="97">
        <v>0.21759999999999999</v>
      </c>
      <c r="H13871" s="97"/>
      <c r="I13871" s="98">
        <v>24.94</v>
      </c>
      <c r="J13871" s="98"/>
      <c r="K13871" s="27">
        <f>ROUND(ROUND(G13871,8)*I13871,2)</f>
        <v>5.43</v>
      </c>
    </row>
    <row r="13872" spans="1:11" ht="18" customHeight="1" x14ac:dyDescent="0.25">
      <c r="A13872" s="9"/>
      <c r="B13872" s="9"/>
      <c r="C13872" s="9"/>
      <c r="D13872" s="9"/>
      <c r="E13872" s="9"/>
      <c r="F13872" s="9"/>
      <c r="G13872" s="91" t="s">
        <v>3912</v>
      </c>
      <c r="H13872" s="91"/>
      <c r="I13872" s="91"/>
      <c r="J13872" s="91"/>
      <c r="K13872" s="28">
        <f>SUM(K13869:K13871)</f>
        <v>12.48</v>
      </c>
    </row>
    <row r="13873" spans="1:11" ht="15" customHeight="1" x14ac:dyDescent="0.25">
      <c r="A13873" s="93" t="s">
        <v>3922</v>
      </c>
      <c r="B13873" s="93"/>
      <c r="C13873" s="93"/>
      <c r="D13873" s="94" t="s">
        <v>3</v>
      </c>
      <c r="E13873" s="94"/>
      <c r="F13873" s="23" t="s">
        <v>4</v>
      </c>
      <c r="G13873" s="94" t="s">
        <v>3894</v>
      </c>
      <c r="H13873" s="94"/>
      <c r="I13873" s="94" t="s">
        <v>3895</v>
      </c>
      <c r="J13873" s="94"/>
      <c r="K13873" s="23" t="s">
        <v>3896</v>
      </c>
    </row>
    <row r="13874" spans="1:11" ht="29.1" customHeight="1" x14ac:dyDescent="0.25">
      <c r="A13874" s="24" t="s">
        <v>4062</v>
      </c>
      <c r="B13874" s="95" t="s">
        <v>4063</v>
      </c>
      <c r="C13874" s="95"/>
      <c r="D13874" s="96" t="s">
        <v>20</v>
      </c>
      <c r="E13874" s="96"/>
      <c r="F13874" s="24" t="s">
        <v>3903</v>
      </c>
      <c r="G13874" s="97">
        <v>1.23E-2</v>
      </c>
      <c r="H13874" s="97"/>
      <c r="I13874" s="98">
        <v>23.44</v>
      </c>
      <c r="J13874" s="98"/>
      <c r="K13874" s="27">
        <f>ROUND(ROUND(G13874,8)*I13874,2)</f>
        <v>0.28999999999999998</v>
      </c>
    </row>
    <row r="13875" spans="1:11" ht="21" customHeight="1" x14ac:dyDescent="0.25">
      <c r="A13875" s="24" t="s">
        <v>4064</v>
      </c>
      <c r="B13875" s="95" t="s">
        <v>4065</v>
      </c>
      <c r="C13875" s="95"/>
      <c r="D13875" s="96" t="s">
        <v>4066</v>
      </c>
      <c r="E13875" s="96"/>
      <c r="F13875" s="24" t="s">
        <v>26</v>
      </c>
      <c r="G13875" s="97">
        <v>4</v>
      </c>
      <c r="H13875" s="97"/>
      <c r="I13875" s="98">
        <v>5.76</v>
      </c>
      <c r="J13875" s="98"/>
      <c r="K13875" s="27">
        <f>ROUND(ROUND(G13875,8)*I13875,2)</f>
        <v>23.04</v>
      </c>
    </row>
    <row r="13876" spans="1:11" ht="15" customHeight="1" x14ac:dyDescent="0.25">
      <c r="A13876" s="9"/>
      <c r="B13876" s="9"/>
      <c r="C13876" s="9"/>
      <c r="D13876" s="9"/>
      <c r="E13876" s="9"/>
      <c r="F13876" s="9"/>
      <c r="G13876" s="91" t="s">
        <v>3933</v>
      </c>
      <c r="H13876" s="91"/>
      <c r="I13876" s="91"/>
      <c r="J13876" s="91"/>
      <c r="K13876" s="28">
        <f>SUM(K13874:K13875)</f>
        <v>23.33</v>
      </c>
    </row>
    <row r="13877" spans="1:11" ht="15" customHeight="1" x14ac:dyDescent="0.25">
      <c r="A13877" s="9"/>
      <c r="B13877" s="9"/>
      <c r="C13877" s="9"/>
      <c r="D13877" s="9"/>
      <c r="E13877" s="9"/>
      <c r="F13877" s="9"/>
      <c r="G13877" s="92" t="s">
        <v>3913</v>
      </c>
      <c r="H13877" s="92"/>
      <c r="I13877" s="92"/>
      <c r="J13877" s="92"/>
      <c r="K13877" s="29">
        <f>ROUND(SUM(K13867,K13872,K13876),2)</f>
        <v>160.55000000000001</v>
      </c>
    </row>
    <row r="13878" spans="1:11" ht="9.9499999999999993" customHeight="1" x14ac:dyDescent="0.25">
      <c r="A13878" s="9"/>
      <c r="B13878" s="9"/>
      <c r="C13878" s="9"/>
      <c r="D13878" s="9"/>
      <c r="E13878" s="9"/>
      <c r="F13878" s="9"/>
      <c r="G13878" s="100"/>
      <c r="H13878" s="100"/>
      <c r="I13878" s="100"/>
      <c r="J13878" s="100"/>
      <c r="K13878" s="100"/>
    </row>
    <row r="13879" spans="1:11" ht="20.100000000000001" customHeight="1" x14ac:dyDescent="0.25">
      <c r="A13879" s="99" t="s">
        <v>3184</v>
      </c>
      <c r="B13879" s="99"/>
      <c r="C13879" s="99"/>
      <c r="D13879" s="99"/>
      <c r="E13879" s="99"/>
      <c r="F13879" s="99"/>
      <c r="G13879" s="99"/>
      <c r="H13879" s="99"/>
      <c r="I13879" s="99"/>
      <c r="J13879" s="99"/>
      <c r="K13879" s="99"/>
    </row>
    <row r="13880" spans="1:11" ht="15" customHeight="1" x14ac:dyDescent="0.25">
      <c r="A13880" s="93" t="s">
        <v>3893</v>
      </c>
      <c r="B13880" s="93"/>
      <c r="C13880" s="93"/>
      <c r="D13880" s="94" t="s">
        <v>3</v>
      </c>
      <c r="E13880" s="94"/>
      <c r="F13880" s="23" t="s">
        <v>4</v>
      </c>
      <c r="G13880" s="94" t="s">
        <v>3894</v>
      </c>
      <c r="H13880" s="94"/>
      <c r="I13880" s="94" t="s">
        <v>3895</v>
      </c>
      <c r="J13880" s="94"/>
      <c r="K13880" s="23" t="s">
        <v>3896</v>
      </c>
    </row>
    <row r="13881" spans="1:11" ht="45.95" customHeight="1" x14ac:dyDescent="0.25">
      <c r="A13881" s="24" t="s">
        <v>4073</v>
      </c>
      <c r="B13881" s="95" t="s">
        <v>4074</v>
      </c>
      <c r="C13881" s="95"/>
      <c r="D13881" s="96" t="s">
        <v>20</v>
      </c>
      <c r="E13881" s="96"/>
      <c r="F13881" s="24" t="s">
        <v>26</v>
      </c>
      <c r="G13881" s="97">
        <v>1</v>
      </c>
      <c r="H13881" s="97"/>
      <c r="I13881" s="98">
        <v>1235.9100000000001</v>
      </c>
      <c r="J13881" s="98"/>
      <c r="K13881" s="27">
        <f>TRUNC(TRUNC(G13881,8)*I13881,2)</f>
        <v>1235.9100000000001</v>
      </c>
    </row>
    <row r="13882" spans="1:11" ht="21" customHeight="1" x14ac:dyDescent="0.25">
      <c r="A13882" s="24" t="s">
        <v>4075</v>
      </c>
      <c r="B13882" s="95" t="s">
        <v>4076</v>
      </c>
      <c r="C13882" s="95"/>
      <c r="D13882" s="96" t="s">
        <v>20</v>
      </c>
      <c r="E13882" s="96"/>
      <c r="F13882" s="24" t="s">
        <v>34</v>
      </c>
      <c r="G13882" s="97">
        <v>1.1999999999999999E-3</v>
      </c>
      <c r="H13882" s="97"/>
      <c r="I13882" s="98">
        <v>205.09</v>
      </c>
      <c r="J13882" s="98"/>
      <c r="K13882" s="27">
        <f>TRUNC(TRUNC(G13882,8)*I13882,2)</f>
        <v>0.24</v>
      </c>
    </row>
    <row r="13883" spans="1:11" ht="15" customHeight="1" x14ac:dyDescent="0.25">
      <c r="A13883" s="9"/>
      <c r="B13883" s="9"/>
      <c r="C13883" s="9"/>
      <c r="D13883" s="9"/>
      <c r="E13883" s="9"/>
      <c r="F13883" s="9"/>
      <c r="G13883" s="91" t="s">
        <v>3906</v>
      </c>
      <c r="H13883" s="91"/>
      <c r="I13883" s="91"/>
      <c r="J13883" s="91"/>
      <c r="K13883" s="28">
        <f>SUM(K13881:K13882)</f>
        <v>1236.1500000000001</v>
      </c>
    </row>
    <row r="13884" spans="1:11" ht="15" customHeight="1" x14ac:dyDescent="0.25">
      <c r="A13884" s="93" t="s">
        <v>3907</v>
      </c>
      <c r="B13884" s="93"/>
      <c r="C13884" s="93"/>
      <c r="D13884" s="94" t="s">
        <v>3</v>
      </c>
      <c r="E13884" s="94"/>
      <c r="F13884" s="23" t="s">
        <v>4</v>
      </c>
      <c r="G13884" s="94" t="s">
        <v>3894</v>
      </c>
      <c r="H13884" s="94"/>
      <c r="I13884" s="94" t="s">
        <v>3895</v>
      </c>
      <c r="J13884" s="94"/>
      <c r="K13884" s="23" t="s">
        <v>3896</v>
      </c>
    </row>
    <row r="13885" spans="1:11" ht="15" customHeight="1" x14ac:dyDescent="0.25">
      <c r="A13885" s="24" t="s">
        <v>3971</v>
      </c>
      <c r="B13885" s="95" t="s">
        <v>3972</v>
      </c>
      <c r="C13885" s="95"/>
      <c r="D13885" s="96" t="s">
        <v>20</v>
      </c>
      <c r="E13885" s="96"/>
      <c r="F13885" s="24" t="s">
        <v>2056</v>
      </c>
      <c r="G13885" s="97">
        <v>0.86809999999999998</v>
      </c>
      <c r="H13885" s="97"/>
      <c r="I13885" s="98">
        <v>32.69</v>
      </c>
      <c r="J13885" s="98"/>
      <c r="K13885" s="27">
        <f>TRUNC(TRUNC(G13885,8)*I13885,2)</f>
        <v>28.37</v>
      </c>
    </row>
    <row r="13886" spans="1:11" ht="15" customHeight="1" x14ac:dyDescent="0.25">
      <c r="A13886" s="24" t="s">
        <v>3910</v>
      </c>
      <c r="B13886" s="95" t="s">
        <v>3911</v>
      </c>
      <c r="C13886" s="95"/>
      <c r="D13886" s="96" t="s">
        <v>20</v>
      </c>
      <c r="E13886" s="96"/>
      <c r="F13886" s="24" t="s">
        <v>2056</v>
      </c>
      <c r="G13886" s="97">
        <v>0.57869999999999999</v>
      </c>
      <c r="H13886" s="97"/>
      <c r="I13886" s="98">
        <v>24.94</v>
      </c>
      <c r="J13886" s="98"/>
      <c r="K13886" s="27">
        <f>TRUNC(TRUNC(G13886,8)*I13886,2)</f>
        <v>14.43</v>
      </c>
    </row>
    <row r="13887" spans="1:11" ht="18" customHeight="1" x14ac:dyDescent="0.25">
      <c r="A13887" s="9"/>
      <c r="B13887" s="9"/>
      <c r="C13887" s="9"/>
      <c r="D13887" s="9"/>
      <c r="E13887" s="9"/>
      <c r="F13887" s="9"/>
      <c r="G13887" s="91" t="s">
        <v>3912</v>
      </c>
      <c r="H13887" s="91"/>
      <c r="I13887" s="91"/>
      <c r="J13887" s="91"/>
      <c r="K13887" s="28">
        <f>SUM(K13885:K13886)</f>
        <v>42.8</v>
      </c>
    </row>
    <row r="13888" spans="1:11" ht="15" customHeight="1" x14ac:dyDescent="0.25">
      <c r="A13888" s="93" t="s">
        <v>3922</v>
      </c>
      <c r="B13888" s="93"/>
      <c r="C13888" s="93"/>
      <c r="D13888" s="94" t="s">
        <v>3</v>
      </c>
      <c r="E13888" s="94"/>
      <c r="F13888" s="23" t="s">
        <v>4</v>
      </c>
      <c r="G13888" s="94" t="s">
        <v>3894</v>
      </c>
      <c r="H13888" s="94"/>
      <c r="I13888" s="94" t="s">
        <v>3895</v>
      </c>
      <c r="J13888" s="94"/>
      <c r="K13888" s="23" t="s">
        <v>3896</v>
      </c>
    </row>
    <row r="13889" spans="1:11" ht="29.1" customHeight="1" x14ac:dyDescent="0.25">
      <c r="A13889" s="24" t="s">
        <v>4077</v>
      </c>
      <c r="B13889" s="95" t="s">
        <v>4078</v>
      </c>
      <c r="C13889" s="95"/>
      <c r="D13889" s="96" t="s">
        <v>20</v>
      </c>
      <c r="E13889" s="96"/>
      <c r="F13889" s="24" t="s">
        <v>34</v>
      </c>
      <c r="G13889" s="97">
        <v>2.2200000000000001E-2</v>
      </c>
      <c r="H13889" s="97"/>
      <c r="I13889" s="98">
        <v>924.6</v>
      </c>
      <c r="J13889" s="98"/>
      <c r="K13889" s="27">
        <f>TRUNC(TRUNC(G13889,8)*I13889,2)</f>
        <v>20.52</v>
      </c>
    </row>
    <row r="13890" spans="1:11" ht="15" customHeight="1" x14ac:dyDescent="0.25">
      <c r="A13890" s="9"/>
      <c r="B13890" s="9"/>
      <c r="C13890" s="9"/>
      <c r="D13890" s="9"/>
      <c r="E13890" s="9"/>
      <c r="F13890" s="9"/>
      <c r="G13890" s="91" t="s">
        <v>3933</v>
      </c>
      <c r="H13890" s="91"/>
      <c r="I13890" s="91"/>
      <c r="J13890" s="91"/>
      <c r="K13890" s="28">
        <f>SUM(K13889:K13889)</f>
        <v>20.52</v>
      </c>
    </row>
    <row r="13891" spans="1:11" ht="15" customHeight="1" x14ac:dyDescent="0.25">
      <c r="A13891" s="9"/>
      <c r="B13891" s="9"/>
      <c r="C13891" s="9"/>
      <c r="D13891" s="9"/>
      <c r="E13891" s="9"/>
      <c r="F13891" s="9"/>
      <c r="G13891" s="92" t="s">
        <v>3913</v>
      </c>
      <c r="H13891" s="92"/>
      <c r="I13891" s="92"/>
      <c r="J13891" s="92"/>
      <c r="K13891" s="29">
        <f>ROUND(SUM(K13883,K13887,K13890),2)</f>
        <v>1299.47</v>
      </c>
    </row>
    <row r="13892" spans="1:11" ht="9.9499999999999993" customHeight="1" x14ac:dyDescent="0.25">
      <c r="A13892" s="9"/>
      <c r="B13892" s="9"/>
      <c r="C13892" s="9"/>
      <c r="D13892" s="9"/>
      <c r="E13892" s="9"/>
      <c r="F13892" s="9"/>
      <c r="G13892" s="100"/>
      <c r="H13892" s="100"/>
      <c r="I13892" s="100"/>
      <c r="J13892" s="100"/>
      <c r="K13892" s="100"/>
    </row>
    <row r="13893" spans="1:11" ht="20.100000000000001" customHeight="1" x14ac:dyDescent="0.25">
      <c r="A13893" s="99" t="s">
        <v>3185</v>
      </c>
      <c r="B13893" s="99"/>
      <c r="C13893" s="99"/>
      <c r="D13893" s="99"/>
      <c r="E13893" s="99"/>
      <c r="F13893" s="99"/>
      <c r="G13893" s="99"/>
      <c r="H13893" s="99"/>
      <c r="I13893" s="99"/>
      <c r="J13893" s="99"/>
      <c r="K13893" s="99"/>
    </row>
    <row r="13894" spans="1:11" ht="15" customHeight="1" x14ac:dyDescent="0.25">
      <c r="A13894" s="93" t="s">
        <v>3893</v>
      </c>
      <c r="B13894" s="93"/>
      <c r="C13894" s="93"/>
      <c r="D13894" s="94" t="s">
        <v>3</v>
      </c>
      <c r="E13894" s="94"/>
      <c r="F13894" s="23" t="s">
        <v>4</v>
      </c>
      <c r="G13894" s="94" t="s">
        <v>3894</v>
      </c>
      <c r="H13894" s="94"/>
      <c r="I13894" s="94" t="s">
        <v>3895</v>
      </c>
      <c r="J13894" s="94"/>
      <c r="K13894" s="23" t="s">
        <v>3896</v>
      </c>
    </row>
    <row r="13895" spans="1:11" ht="15" customHeight="1" x14ac:dyDescent="0.25">
      <c r="A13895" s="24" t="s">
        <v>4067</v>
      </c>
      <c r="B13895" s="95" t="s">
        <v>4068</v>
      </c>
      <c r="C13895" s="95"/>
      <c r="D13895" s="96" t="s">
        <v>20</v>
      </c>
      <c r="E13895" s="96"/>
      <c r="F13895" s="24" t="s">
        <v>3903</v>
      </c>
      <c r="G13895" s="97">
        <v>8.6199999999999992</v>
      </c>
      <c r="H13895" s="97"/>
      <c r="I13895" s="98">
        <v>1.1299999999999999</v>
      </c>
      <c r="J13895" s="98"/>
      <c r="K13895" s="27">
        <f>TRUNC(TRUNC(G13895,8)*I13895,2)</f>
        <v>9.74</v>
      </c>
    </row>
    <row r="13896" spans="1:11" ht="29.1" customHeight="1" x14ac:dyDescent="0.25">
      <c r="A13896" s="24" t="s">
        <v>4069</v>
      </c>
      <c r="B13896" s="95" t="s">
        <v>4070</v>
      </c>
      <c r="C13896" s="95"/>
      <c r="D13896" s="96" t="s">
        <v>20</v>
      </c>
      <c r="E13896" s="96"/>
      <c r="F13896" s="24" t="s">
        <v>26</v>
      </c>
      <c r="G13896" s="97">
        <v>6.4375</v>
      </c>
      <c r="H13896" s="97"/>
      <c r="I13896" s="98">
        <v>17.63</v>
      </c>
      <c r="J13896" s="98"/>
      <c r="K13896" s="27">
        <f>TRUNC(TRUNC(G13896,8)*I13896,2)</f>
        <v>113.49</v>
      </c>
    </row>
    <row r="13897" spans="1:11" ht="15" customHeight="1" x14ac:dyDescent="0.25">
      <c r="A13897" s="24" t="s">
        <v>4071</v>
      </c>
      <c r="B13897" s="95" t="s">
        <v>4072</v>
      </c>
      <c r="C13897" s="95"/>
      <c r="D13897" s="96" t="s">
        <v>20</v>
      </c>
      <c r="E13897" s="96"/>
      <c r="F13897" s="24" t="s">
        <v>3903</v>
      </c>
      <c r="G13897" s="97">
        <v>0.24</v>
      </c>
      <c r="H13897" s="97"/>
      <c r="I13897" s="98">
        <v>3.58</v>
      </c>
      <c r="J13897" s="98"/>
      <c r="K13897" s="27">
        <f>TRUNC(TRUNC(G13897,8)*I13897,2)</f>
        <v>0.85</v>
      </c>
    </row>
    <row r="13898" spans="1:11" ht="15" customHeight="1" x14ac:dyDescent="0.25">
      <c r="A13898" s="9"/>
      <c r="B13898" s="9"/>
      <c r="C13898" s="9"/>
      <c r="D13898" s="9"/>
      <c r="E13898" s="9"/>
      <c r="F13898" s="9"/>
      <c r="G13898" s="91" t="s">
        <v>3906</v>
      </c>
      <c r="H13898" s="91"/>
      <c r="I13898" s="91"/>
      <c r="J13898" s="91"/>
      <c r="K13898" s="28">
        <f>SUM(K13895:K13897)</f>
        <v>124.07999999999998</v>
      </c>
    </row>
    <row r="13899" spans="1:11" ht="15" customHeight="1" x14ac:dyDescent="0.25">
      <c r="A13899" s="93" t="s">
        <v>3907</v>
      </c>
      <c r="B13899" s="93"/>
      <c r="C13899" s="93"/>
      <c r="D13899" s="94" t="s">
        <v>3</v>
      </c>
      <c r="E13899" s="94"/>
      <c r="F13899" s="23" t="s">
        <v>4</v>
      </c>
      <c r="G13899" s="94" t="s">
        <v>3894</v>
      </c>
      <c r="H13899" s="94"/>
      <c r="I13899" s="94" t="s">
        <v>3895</v>
      </c>
      <c r="J13899" s="94"/>
      <c r="K13899" s="23" t="s">
        <v>3896</v>
      </c>
    </row>
    <row r="13900" spans="1:11" ht="15" customHeight="1" x14ac:dyDescent="0.25">
      <c r="A13900" s="24" t="s">
        <v>3971</v>
      </c>
      <c r="B13900" s="95" t="s">
        <v>3972</v>
      </c>
      <c r="C13900" s="95"/>
      <c r="D13900" s="96" t="s">
        <v>20</v>
      </c>
      <c r="E13900" s="96"/>
      <c r="F13900" s="24" t="s">
        <v>2056</v>
      </c>
      <c r="G13900" s="97">
        <v>0.63900000000000001</v>
      </c>
      <c r="H13900" s="97"/>
      <c r="I13900" s="98">
        <v>32.69</v>
      </c>
      <c r="J13900" s="98"/>
      <c r="K13900" s="27">
        <f>TRUNC(TRUNC(G13900,8)*I13900,2)</f>
        <v>20.88</v>
      </c>
    </row>
    <row r="13901" spans="1:11" ht="15" customHeight="1" x14ac:dyDescent="0.25">
      <c r="A13901" s="24" t="s">
        <v>3910</v>
      </c>
      <c r="B13901" s="95" t="s">
        <v>3911</v>
      </c>
      <c r="C13901" s="95"/>
      <c r="D13901" s="96" t="s">
        <v>20</v>
      </c>
      <c r="E13901" s="96"/>
      <c r="F13901" s="24" t="s">
        <v>2056</v>
      </c>
      <c r="G13901" s="97">
        <v>1.2789999999999999</v>
      </c>
      <c r="H13901" s="97"/>
      <c r="I13901" s="98">
        <v>24.94</v>
      </c>
      <c r="J13901" s="98"/>
      <c r="K13901" s="27">
        <f>TRUNC(TRUNC(G13901,8)*I13901,2)</f>
        <v>31.89</v>
      </c>
    </row>
    <row r="13902" spans="1:11" ht="18" customHeight="1" x14ac:dyDescent="0.25">
      <c r="A13902" s="9"/>
      <c r="B13902" s="9"/>
      <c r="C13902" s="9"/>
      <c r="D13902" s="9"/>
      <c r="E13902" s="9"/>
      <c r="F13902" s="9"/>
      <c r="G13902" s="91" t="s">
        <v>3912</v>
      </c>
      <c r="H13902" s="91"/>
      <c r="I13902" s="91"/>
      <c r="J13902" s="91"/>
      <c r="K13902" s="28">
        <f>SUM(K13900:K13901)</f>
        <v>52.769999999999996</v>
      </c>
    </row>
    <row r="13903" spans="1:11" ht="15" customHeight="1" x14ac:dyDescent="0.25">
      <c r="A13903" s="9"/>
      <c r="B13903" s="9"/>
      <c r="C13903" s="9"/>
      <c r="D13903" s="9"/>
      <c r="E13903" s="9"/>
      <c r="F13903" s="9"/>
      <c r="G13903" s="92" t="s">
        <v>3913</v>
      </c>
      <c r="H13903" s="92"/>
      <c r="I13903" s="92"/>
      <c r="J13903" s="92"/>
      <c r="K13903" s="29">
        <f>ROUND(SUM(K13898,K13902),2)</f>
        <v>176.85</v>
      </c>
    </row>
    <row r="13904" spans="1:11" ht="9.9499999999999993" customHeight="1" x14ac:dyDescent="0.25">
      <c r="A13904" s="9"/>
      <c r="B13904" s="9"/>
      <c r="C13904" s="9"/>
      <c r="D13904" s="9"/>
      <c r="E13904" s="9"/>
      <c r="F13904" s="9"/>
      <c r="G13904" s="100"/>
      <c r="H13904" s="100"/>
      <c r="I13904" s="100"/>
      <c r="J13904" s="100"/>
      <c r="K13904" s="100"/>
    </row>
    <row r="13905" spans="1:11" ht="20.100000000000001" customHeight="1" x14ac:dyDescent="0.25">
      <c r="A13905" s="99" t="s">
        <v>3186</v>
      </c>
      <c r="B13905" s="99"/>
      <c r="C13905" s="99"/>
      <c r="D13905" s="99"/>
      <c r="E13905" s="99"/>
      <c r="F13905" s="99"/>
      <c r="G13905" s="99"/>
      <c r="H13905" s="99"/>
      <c r="I13905" s="99"/>
      <c r="J13905" s="99"/>
      <c r="K13905" s="99"/>
    </row>
    <row r="13906" spans="1:11" ht="20.100000000000001" customHeight="1" x14ac:dyDescent="0.25">
      <c r="A13906" s="106" t="s">
        <v>4010</v>
      </c>
      <c r="B13906" s="106"/>
      <c r="C13906" s="106"/>
      <c r="D13906" s="106"/>
      <c r="E13906" s="106"/>
      <c r="F13906" s="2" t="s">
        <v>4</v>
      </c>
      <c r="G13906" s="87" t="s">
        <v>4001</v>
      </c>
      <c r="H13906" s="87"/>
      <c r="I13906" s="87" t="s">
        <v>3895</v>
      </c>
      <c r="J13906" s="87"/>
      <c r="K13906" s="2" t="s">
        <v>4011</v>
      </c>
    </row>
    <row r="13907" spans="1:11" ht="15" customHeight="1" x14ac:dyDescent="0.25">
      <c r="A13907" s="6" t="s">
        <v>4079</v>
      </c>
      <c r="B13907" s="104" t="s">
        <v>4080</v>
      </c>
      <c r="C13907" s="104"/>
      <c r="D13907" s="104"/>
      <c r="E13907" s="104"/>
      <c r="F13907" s="6" t="s">
        <v>77</v>
      </c>
      <c r="G13907" s="113">
        <v>1.7700000000000001E-3</v>
      </c>
      <c r="H13907" s="113"/>
      <c r="I13907" s="105">
        <v>33.79</v>
      </c>
      <c r="J13907" s="105"/>
      <c r="K13907" s="33">
        <f>ROUND(ROUND(G13907,5)*I13907,4)</f>
        <v>5.9799999999999999E-2</v>
      </c>
    </row>
    <row r="13908" spans="1:11" ht="15" customHeight="1" x14ac:dyDescent="0.25">
      <c r="A13908" s="6" t="s">
        <v>4081</v>
      </c>
      <c r="B13908" s="104" t="s">
        <v>4082</v>
      </c>
      <c r="C13908" s="104"/>
      <c r="D13908" s="104"/>
      <c r="E13908" s="104"/>
      <c r="F13908" s="6" t="s">
        <v>77</v>
      </c>
      <c r="G13908" s="113">
        <v>3.9300000000000003E-3</v>
      </c>
      <c r="H13908" s="113"/>
      <c r="I13908" s="105">
        <v>448.02</v>
      </c>
      <c r="J13908" s="105"/>
      <c r="K13908" s="33">
        <f>ROUND(ROUND(G13908,5)*I13908,4)</f>
        <v>1.7606999999999999</v>
      </c>
    </row>
    <row r="13909" spans="1:11" ht="15" customHeight="1" x14ac:dyDescent="0.25">
      <c r="A13909" s="6" t="s">
        <v>4083</v>
      </c>
      <c r="B13909" s="104" t="s">
        <v>4084</v>
      </c>
      <c r="C13909" s="104"/>
      <c r="D13909" s="104"/>
      <c r="E13909" s="104"/>
      <c r="F13909" s="6" t="s">
        <v>77</v>
      </c>
      <c r="G13909" s="113">
        <v>7.0800000000000004E-3</v>
      </c>
      <c r="H13909" s="113"/>
      <c r="I13909" s="105">
        <v>46.06</v>
      </c>
      <c r="J13909" s="105"/>
      <c r="K13909" s="33">
        <f>ROUND(ROUND(G13909,5)*I13909,4)</f>
        <v>0.3261</v>
      </c>
    </row>
    <row r="13910" spans="1:11" ht="15" customHeight="1" x14ac:dyDescent="0.25">
      <c r="A13910" s="6" t="s">
        <v>4085</v>
      </c>
      <c r="B13910" s="104" t="s">
        <v>4086</v>
      </c>
      <c r="C13910" s="104"/>
      <c r="D13910" s="104"/>
      <c r="E13910" s="104"/>
      <c r="F13910" s="6" t="s">
        <v>103</v>
      </c>
      <c r="G13910" s="113">
        <v>1</v>
      </c>
      <c r="H13910" s="113"/>
      <c r="I13910" s="105">
        <v>16.98</v>
      </c>
      <c r="J13910" s="105"/>
      <c r="K13910" s="33">
        <f>ROUND(ROUND(G13910,5)*I13910,4)</f>
        <v>16.98</v>
      </c>
    </row>
    <row r="13911" spans="1:11" ht="15" customHeight="1" x14ac:dyDescent="0.25">
      <c r="A13911" s="1"/>
      <c r="B13911" s="1"/>
      <c r="C13911" s="1"/>
      <c r="D13911" s="1"/>
      <c r="E13911" s="1"/>
      <c r="F13911" s="1"/>
      <c r="G13911" s="85" t="s">
        <v>4014</v>
      </c>
      <c r="H13911" s="85"/>
      <c r="I13911" s="85"/>
      <c r="J13911" s="85"/>
      <c r="K13911" s="34">
        <f>SUM(K13907:K13910)</f>
        <v>19.1266</v>
      </c>
    </row>
    <row r="13912" spans="1:11" ht="15" customHeight="1" x14ac:dyDescent="0.25">
      <c r="A13912" s="106" t="s">
        <v>4015</v>
      </c>
      <c r="B13912" s="106"/>
      <c r="C13912" s="106"/>
      <c r="D13912" s="23" t="s">
        <v>4016</v>
      </c>
      <c r="E13912" s="94" t="s">
        <v>4017</v>
      </c>
      <c r="F13912" s="94"/>
      <c r="G13912" s="94" t="s">
        <v>4001</v>
      </c>
      <c r="H13912" s="94"/>
      <c r="I13912" s="94" t="s">
        <v>3895</v>
      </c>
      <c r="J13912" s="94"/>
      <c r="K13912" s="23" t="s">
        <v>4011</v>
      </c>
    </row>
    <row r="13913" spans="1:11" ht="27.95" customHeight="1" x14ac:dyDescent="0.25">
      <c r="A13913" s="38" t="s">
        <v>4085</v>
      </c>
      <c r="B13913" s="109" t="s">
        <v>4087</v>
      </c>
      <c r="C13913" s="109"/>
      <c r="D13913" s="38" t="s">
        <v>4019</v>
      </c>
      <c r="E13913" s="110" t="s">
        <v>4088</v>
      </c>
      <c r="F13913" s="110"/>
      <c r="G13913" s="111">
        <v>1.9630000000000002E-2</v>
      </c>
      <c r="H13913" s="111"/>
      <c r="I13913" s="112">
        <v>33.64</v>
      </c>
      <c r="J13913" s="112"/>
      <c r="K13913" s="41">
        <f>ROUND(ROUND(G13913,5)*I13913,4)</f>
        <v>0.66039999999999999</v>
      </c>
    </row>
    <row r="13914" spans="1:11" ht="15" customHeight="1" x14ac:dyDescent="0.25">
      <c r="A13914" s="1"/>
      <c r="B13914" s="1"/>
      <c r="C13914" s="1"/>
      <c r="D13914" s="1"/>
      <c r="E13914" s="1"/>
      <c r="F13914" s="1"/>
      <c r="G13914" s="85" t="s">
        <v>4021</v>
      </c>
      <c r="H13914" s="85"/>
      <c r="I13914" s="85"/>
      <c r="J13914" s="85"/>
      <c r="K13914" s="33">
        <f>SUM(K13913:K13913)</f>
        <v>0.66039999999999999</v>
      </c>
    </row>
    <row r="13915" spans="1:11" ht="12.95" customHeight="1" x14ac:dyDescent="0.25">
      <c r="A13915" s="106" t="s">
        <v>4022</v>
      </c>
      <c r="B13915" s="106"/>
      <c r="C13915" s="94" t="s">
        <v>4023</v>
      </c>
      <c r="D13915" s="94" t="s">
        <v>5</v>
      </c>
      <c r="E13915" s="94" t="s">
        <v>4024</v>
      </c>
      <c r="F13915" s="94"/>
      <c r="G13915" s="94" t="s">
        <v>4025</v>
      </c>
      <c r="H13915" s="94"/>
      <c r="I13915" s="94" t="s">
        <v>2086</v>
      </c>
      <c r="J13915" s="94"/>
      <c r="K13915" s="94" t="s">
        <v>4011</v>
      </c>
    </row>
    <row r="13916" spans="1:11" ht="12" customHeight="1" x14ac:dyDescent="0.25">
      <c r="A13916" s="106"/>
      <c r="B13916" s="106"/>
      <c r="C13916" s="94"/>
      <c r="D13916" s="94"/>
      <c r="E13916" s="23" t="s">
        <v>2092</v>
      </c>
      <c r="F13916" s="23" t="s">
        <v>4026</v>
      </c>
      <c r="G13916" s="23" t="s">
        <v>2092</v>
      </c>
      <c r="H13916" s="23" t="s">
        <v>4026</v>
      </c>
      <c r="I13916" s="23" t="s">
        <v>2092</v>
      </c>
      <c r="J13916" s="23" t="s">
        <v>4026</v>
      </c>
      <c r="K13916" s="94"/>
    </row>
    <row r="13917" spans="1:11" ht="27.95" customHeight="1" x14ac:dyDescent="0.25">
      <c r="A13917" s="38" t="s">
        <v>4085</v>
      </c>
      <c r="B13917" s="39" t="s">
        <v>4087</v>
      </c>
      <c r="C13917" s="38" t="s">
        <v>4027</v>
      </c>
      <c r="D13917" s="40">
        <v>1.9630000000000002E-2</v>
      </c>
      <c r="E13917" s="42">
        <v>0</v>
      </c>
      <c r="F13917" s="43">
        <v>1.1100000000000001</v>
      </c>
      <c r="G13917" s="42">
        <v>0</v>
      </c>
      <c r="H13917" s="43">
        <v>0.88</v>
      </c>
      <c r="I13917" s="42">
        <v>0</v>
      </c>
      <c r="J13917" s="43">
        <v>0.72</v>
      </c>
      <c r="K13917" s="41">
        <f>ROUND(D13917*(ROUND(E13917*F13917,4)+ROUND(G13917*H13917,4)+ROUND(I13917*J13917,4)),4)</f>
        <v>0</v>
      </c>
    </row>
    <row r="13918" spans="1:11" ht="15" customHeight="1" x14ac:dyDescent="0.25">
      <c r="A13918" s="1"/>
      <c r="B13918" s="1"/>
      <c r="C13918" s="1"/>
      <c r="D13918" s="1"/>
      <c r="E13918" s="1"/>
      <c r="F13918" s="1"/>
      <c r="G13918" s="85" t="s">
        <v>4028</v>
      </c>
      <c r="H13918" s="85"/>
      <c r="I13918" s="85"/>
      <c r="J13918" s="85"/>
      <c r="K13918" s="33">
        <f>SUM(K13916:K13917)</f>
        <v>0</v>
      </c>
    </row>
    <row r="13919" spans="1:11" ht="15" customHeight="1" x14ac:dyDescent="0.25">
      <c r="A13919" s="9"/>
      <c r="B13919" s="9"/>
      <c r="C13919" s="9"/>
      <c r="D13919" s="9"/>
      <c r="E13919" s="9"/>
      <c r="F13919" s="9"/>
      <c r="G13919" s="92" t="s">
        <v>4029</v>
      </c>
      <c r="H13919" s="92"/>
      <c r="I13919" s="92"/>
      <c r="J13919" s="92"/>
      <c r="K13919" s="33">
        <f>SUM(K13911,K13914,K13918)</f>
        <v>19.786999999999999</v>
      </c>
    </row>
    <row r="13920" spans="1:11" ht="15" customHeight="1" x14ac:dyDescent="0.25">
      <c r="A13920" s="9"/>
      <c r="B13920" s="9"/>
      <c r="C13920" s="9"/>
      <c r="D13920" s="9"/>
      <c r="E13920" s="9"/>
      <c r="F13920" s="9"/>
      <c r="G13920" s="92" t="s">
        <v>3913</v>
      </c>
      <c r="H13920" s="92"/>
      <c r="I13920" s="92"/>
      <c r="J13920" s="92"/>
      <c r="K13920" s="29">
        <f>ROUND(SUM(K13919),2)</f>
        <v>19.79</v>
      </c>
    </row>
    <row r="13921" spans="1:11" ht="9.9499999999999993" customHeight="1" x14ac:dyDescent="0.25">
      <c r="A13921" s="9"/>
      <c r="B13921" s="9"/>
      <c r="C13921" s="9"/>
      <c r="D13921" s="9"/>
      <c r="E13921" s="9"/>
      <c r="F13921" s="9"/>
      <c r="G13921" s="100"/>
      <c r="H13921" s="100"/>
      <c r="I13921" s="100"/>
      <c r="J13921" s="100"/>
      <c r="K13921" s="100"/>
    </row>
    <row r="13922" spans="1:11" ht="20.100000000000001" customHeight="1" x14ac:dyDescent="0.25">
      <c r="A13922" s="99" t="s">
        <v>3187</v>
      </c>
      <c r="B13922" s="99"/>
      <c r="C13922" s="99"/>
      <c r="D13922" s="99"/>
      <c r="E13922" s="99"/>
      <c r="F13922" s="99"/>
      <c r="G13922" s="99"/>
      <c r="H13922" s="99"/>
      <c r="I13922" s="99"/>
      <c r="J13922" s="99"/>
      <c r="K13922" s="99"/>
    </row>
    <row r="13923" spans="1:11" ht="15" customHeight="1" x14ac:dyDescent="0.25">
      <c r="A13923" s="93" t="s">
        <v>3893</v>
      </c>
      <c r="B13923" s="93"/>
      <c r="C13923" s="93"/>
      <c r="D13923" s="94" t="s">
        <v>3</v>
      </c>
      <c r="E13923" s="94"/>
      <c r="F13923" s="23" t="s">
        <v>4</v>
      </c>
      <c r="G13923" s="94" t="s">
        <v>3894</v>
      </c>
      <c r="H13923" s="94"/>
      <c r="I13923" s="94" t="s">
        <v>3895</v>
      </c>
      <c r="J13923" s="94"/>
      <c r="K13923" s="23" t="s">
        <v>3896</v>
      </c>
    </row>
    <row r="13924" spans="1:11" ht="15" customHeight="1" x14ac:dyDescent="0.25">
      <c r="A13924" s="24" t="s">
        <v>4089</v>
      </c>
      <c r="B13924" s="95" t="s">
        <v>4090</v>
      </c>
      <c r="C13924" s="95"/>
      <c r="D13924" s="96" t="s">
        <v>20</v>
      </c>
      <c r="E13924" s="96"/>
      <c r="F13924" s="24" t="s">
        <v>16</v>
      </c>
      <c r="G13924" s="97">
        <v>1</v>
      </c>
      <c r="H13924" s="97"/>
      <c r="I13924" s="98">
        <v>12.85</v>
      </c>
      <c r="J13924" s="98"/>
      <c r="K13924" s="27">
        <f>TRUNC(TRUNC(G13924,8)*I13924,2)</f>
        <v>12.85</v>
      </c>
    </row>
    <row r="13925" spans="1:11" ht="15" customHeight="1" x14ac:dyDescent="0.25">
      <c r="A13925" s="9"/>
      <c r="B13925" s="9"/>
      <c r="C13925" s="9"/>
      <c r="D13925" s="9"/>
      <c r="E13925" s="9"/>
      <c r="F13925" s="9"/>
      <c r="G13925" s="91" t="s">
        <v>3906</v>
      </c>
      <c r="H13925" s="91"/>
      <c r="I13925" s="91"/>
      <c r="J13925" s="91"/>
      <c r="K13925" s="28">
        <f>SUM(K13924:K13924)</f>
        <v>12.85</v>
      </c>
    </row>
    <row r="13926" spans="1:11" ht="15" customHeight="1" x14ac:dyDescent="0.25">
      <c r="A13926" s="93" t="s">
        <v>3907</v>
      </c>
      <c r="B13926" s="93"/>
      <c r="C13926" s="93"/>
      <c r="D13926" s="94" t="s">
        <v>3</v>
      </c>
      <c r="E13926" s="94"/>
      <c r="F13926" s="23" t="s">
        <v>4</v>
      </c>
      <c r="G13926" s="94" t="s">
        <v>3894</v>
      </c>
      <c r="H13926" s="94"/>
      <c r="I13926" s="94" t="s">
        <v>3895</v>
      </c>
      <c r="J13926" s="94"/>
      <c r="K13926" s="23" t="s">
        <v>3896</v>
      </c>
    </row>
    <row r="13927" spans="1:11" ht="15" customHeight="1" x14ac:dyDescent="0.25">
      <c r="A13927" s="24" t="s">
        <v>3961</v>
      </c>
      <c r="B13927" s="95" t="s">
        <v>3962</v>
      </c>
      <c r="C13927" s="95"/>
      <c r="D13927" s="96" t="s">
        <v>20</v>
      </c>
      <c r="E13927" s="96"/>
      <c r="F13927" s="24" t="s">
        <v>2056</v>
      </c>
      <c r="G13927" s="97">
        <v>2.7699999999999999E-2</v>
      </c>
      <c r="H13927" s="97"/>
      <c r="I13927" s="98">
        <v>29.5</v>
      </c>
      <c r="J13927" s="98"/>
      <c r="K13927" s="27">
        <f>TRUNC(TRUNC(G13927,8)*I13927,2)</f>
        <v>0.81</v>
      </c>
    </row>
    <row r="13928" spans="1:11" ht="15" customHeight="1" x14ac:dyDescent="0.25">
      <c r="A13928" s="24" t="s">
        <v>3910</v>
      </c>
      <c r="B13928" s="95" t="s">
        <v>3911</v>
      </c>
      <c r="C13928" s="95"/>
      <c r="D13928" s="96" t="s">
        <v>20</v>
      </c>
      <c r="E13928" s="96"/>
      <c r="F13928" s="24" t="s">
        <v>2056</v>
      </c>
      <c r="G13928" s="97">
        <v>0.1386</v>
      </c>
      <c r="H13928" s="97"/>
      <c r="I13928" s="98">
        <v>24.94</v>
      </c>
      <c r="J13928" s="98"/>
      <c r="K13928" s="27">
        <f>TRUNC(TRUNC(G13928,8)*I13928,2)</f>
        <v>3.45</v>
      </c>
    </row>
    <row r="13929" spans="1:11" ht="18" customHeight="1" x14ac:dyDescent="0.25">
      <c r="A13929" s="9"/>
      <c r="B13929" s="9"/>
      <c r="C13929" s="9"/>
      <c r="D13929" s="9"/>
      <c r="E13929" s="9"/>
      <c r="F13929" s="9"/>
      <c r="G13929" s="91" t="s">
        <v>3912</v>
      </c>
      <c r="H13929" s="91"/>
      <c r="I13929" s="91"/>
      <c r="J13929" s="91"/>
      <c r="K13929" s="28">
        <f>SUM(K13927:K13928)</f>
        <v>4.26</v>
      </c>
    </row>
    <row r="13930" spans="1:11" ht="15" customHeight="1" x14ac:dyDescent="0.25">
      <c r="A13930" s="9"/>
      <c r="B13930" s="9"/>
      <c r="C13930" s="9"/>
      <c r="D13930" s="9"/>
      <c r="E13930" s="9"/>
      <c r="F13930" s="9"/>
      <c r="G13930" s="92" t="s">
        <v>3913</v>
      </c>
      <c r="H13930" s="92"/>
      <c r="I13930" s="92"/>
      <c r="J13930" s="92"/>
      <c r="K13930" s="29">
        <f>ROUND(SUM(K13925,K13929),2)</f>
        <v>17.11</v>
      </c>
    </row>
    <row r="13931" spans="1:11" ht="9.9499999999999993" customHeight="1" x14ac:dyDescent="0.25">
      <c r="A13931" s="9"/>
      <c r="B13931" s="9"/>
      <c r="C13931" s="9"/>
      <c r="D13931" s="9"/>
      <c r="E13931" s="9"/>
      <c r="F13931" s="9"/>
      <c r="G13931" s="100"/>
      <c r="H13931" s="100"/>
      <c r="I13931" s="100"/>
      <c r="J13931" s="100"/>
      <c r="K13931" s="100"/>
    </row>
    <row r="13932" spans="1:11" ht="20.100000000000001" customHeight="1" x14ac:dyDescent="0.25">
      <c r="A13932" s="99" t="s">
        <v>3188</v>
      </c>
      <c r="B13932" s="99"/>
      <c r="C13932" s="99"/>
      <c r="D13932" s="99"/>
      <c r="E13932" s="99"/>
      <c r="F13932" s="99"/>
      <c r="G13932" s="99"/>
      <c r="H13932" s="99"/>
      <c r="I13932" s="99"/>
      <c r="J13932" s="99"/>
      <c r="K13932" s="99"/>
    </row>
    <row r="13933" spans="1:11" ht="12.95" customHeight="1" x14ac:dyDescent="0.25">
      <c r="A13933" s="107" t="s">
        <v>3984</v>
      </c>
      <c r="B13933" s="107"/>
      <c r="C13933" s="107"/>
      <c r="D13933" s="108" t="s">
        <v>3985</v>
      </c>
      <c r="E13933" s="87" t="s">
        <v>3986</v>
      </c>
      <c r="F13933" s="87"/>
      <c r="G13933" s="87" t="s">
        <v>3987</v>
      </c>
      <c r="H13933" s="87"/>
      <c r="I13933" s="87"/>
      <c r="J13933" s="87"/>
      <c r="K13933" s="87" t="s">
        <v>3988</v>
      </c>
    </row>
    <row r="13934" spans="1:11" ht="12" customHeight="1" x14ac:dyDescent="0.25">
      <c r="A13934" s="107"/>
      <c r="B13934" s="107"/>
      <c r="C13934" s="107"/>
      <c r="D13934" s="108"/>
      <c r="E13934" s="23" t="s">
        <v>3989</v>
      </c>
      <c r="F13934" s="23" t="s">
        <v>3990</v>
      </c>
      <c r="G13934" s="94" t="s">
        <v>3989</v>
      </c>
      <c r="H13934" s="94"/>
      <c r="I13934" s="94" t="s">
        <v>3990</v>
      </c>
      <c r="J13934" s="94"/>
      <c r="K13934" s="87"/>
    </row>
    <row r="13935" spans="1:11" ht="15.95" customHeight="1" x14ac:dyDescent="0.25">
      <c r="A13935" s="6" t="s">
        <v>4091</v>
      </c>
      <c r="B13935" s="104" t="s">
        <v>4092</v>
      </c>
      <c r="C13935" s="104"/>
      <c r="D13935" s="44">
        <v>1</v>
      </c>
      <c r="E13935" s="32">
        <v>0.8</v>
      </c>
      <c r="F13935" s="32">
        <v>0.19999999999999996</v>
      </c>
      <c r="G13935" s="105">
        <v>5.32</v>
      </c>
      <c r="H13935" s="105"/>
      <c r="I13935" s="105">
        <v>0.5</v>
      </c>
      <c r="J13935" s="105"/>
      <c r="K13935" s="33">
        <f>TRUNC(D13935*(TRUNC(E13935*G13935,4)+TRUNC(F13935*I13935,4)),4)</f>
        <v>4.3559999999999999</v>
      </c>
    </row>
    <row r="13936" spans="1:11" ht="15" customHeight="1" x14ac:dyDescent="0.25">
      <c r="A13936" s="1"/>
      <c r="B13936" s="1"/>
      <c r="C13936" s="1"/>
      <c r="D13936" s="1"/>
      <c r="E13936" s="1"/>
      <c r="F13936" s="1"/>
      <c r="G13936" s="85" t="s">
        <v>3999</v>
      </c>
      <c r="H13936" s="85"/>
      <c r="I13936" s="85"/>
      <c r="J13936" s="85"/>
      <c r="K13936" s="34">
        <f>SUM(K13934:K13935)</f>
        <v>4.3559999999999999</v>
      </c>
    </row>
    <row r="13937" spans="1:11" ht="20.100000000000001" customHeight="1" x14ac:dyDescent="0.25">
      <c r="A13937" s="106" t="s">
        <v>4000</v>
      </c>
      <c r="B13937" s="106"/>
      <c r="C13937" s="106"/>
      <c r="D13937" s="106"/>
      <c r="E13937" s="106"/>
      <c r="F13937" s="2" t="s">
        <v>4</v>
      </c>
      <c r="G13937" s="87" t="s">
        <v>4001</v>
      </c>
      <c r="H13937" s="87"/>
      <c r="I13937" s="87" t="s">
        <v>4002</v>
      </c>
      <c r="J13937" s="87"/>
      <c r="K13937" s="2" t="s">
        <v>3988</v>
      </c>
    </row>
    <row r="13938" spans="1:11" ht="15" customHeight="1" x14ac:dyDescent="0.25">
      <c r="A13938" s="6" t="s">
        <v>4093</v>
      </c>
      <c r="B13938" s="101" t="s">
        <v>4094</v>
      </c>
      <c r="C13938" s="101"/>
      <c r="D13938" s="101"/>
      <c r="E13938" s="101"/>
      <c r="F13938" s="6" t="s">
        <v>3940</v>
      </c>
      <c r="G13938" s="102">
        <v>0.1333</v>
      </c>
      <c r="H13938" s="102"/>
      <c r="I13938" s="103">
        <v>3.96</v>
      </c>
      <c r="J13938" s="103"/>
      <c r="K13938" s="7">
        <f>TRUNC(TRUNC(G13938,8)*I13938,2)</f>
        <v>0.52</v>
      </c>
    </row>
    <row r="13939" spans="1:11" ht="15" customHeight="1" x14ac:dyDescent="0.25">
      <c r="A13939" s="6" t="s">
        <v>4095</v>
      </c>
      <c r="B13939" s="101" t="s">
        <v>4096</v>
      </c>
      <c r="C13939" s="101"/>
      <c r="D13939" s="101"/>
      <c r="E13939" s="101"/>
      <c r="F13939" s="6" t="s">
        <v>3940</v>
      </c>
      <c r="G13939" s="102">
        <v>2</v>
      </c>
      <c r="H13939" s="102"/>
      <c r="I13939" s="103">
        <v>14.41</v>
      </c>
      <c r="J13939" s="103"/>
      <c r="K13939" s="7">
        <f>TRUNC(TRUNC(G13939,8)*I13939,2)</f>
        <v>28.82</v>
      </c>
    </row>
    <row r="13940" spans="1:11" ht="15" customHeight="1" x14ac:dyDescent="0.25">
      <c r="A13940" s="6" t="s">
        <v>4097</v>
      </c>
      <c r="B13940" s="101" t="s">
        <v>4098</v>
      </c>
      <c r="C13940" s="101"/>
      <c r="D13940" s="101"/>
      <c r="E13940" s="101"/>
      <c r="F13940" s="6" t="s">
        <v>3940</v>
      </c>
      <c r="G13940" s="102">
        <v>3</v>
      </c>
      <c r="H13940" s="102"/>
      <c r="I13940" s="103">
        <v>14.58</v>
      </c>
      <c r="J13940" s="103"/>
      <c r="K13940" s="7">
        <f>TRUNC(TRUNC(G13940,8)*I13940,2)</f>
        <v>43.74</v>
      </c>
    </row>
    <row r="13941" spans="1:11" ht="15" customHeight="1" x14ac:dyDescent="0.25">
      <c r="A13941" s="1"/>
      <c r="B13941" s="1"/>
      <c r="C13941" s="1"/>
      <c r="D13941" s="1"/>
      <c r="E13941" s="1"/>
      <c r="F13941" s="1"/>
      <c r="G13941" s="85" t="s">
        <v>4005</v>
      </c>
      <c r="H13941" s="85"/>
      <c r="I13941" s="85"/>
      <c r="J13941" s="85"/>
      <c r="K13941" s="29">
        <f>SUM(K13938:K13940)</f>
        <v>73.08</v>
      </c>
    </row>
    <row r="13942" spans="1:11" ht="15" customHeight="1" x14ac:dyDescent="0.25">
      <c r="A13942" s="9"/>
      <c r="B13942" s="9"/>
      <c r="C13942" s="9"/>
      <c r="D13942" s="9"/>
      <c r="E13942" s="9"/>
      <c r="F13942" s="9"/>
      <c r="G13942" s="92" t="s">
        <v>4006</v>
      </c>
      <c r="H13942" s="92"/>
      <c r="I13942" s="92"/>
      <c r="J13942" s="92"/>
      <c r="K13942" s="33">
        <f>SUM(K13936,K13941)</f>
        <v>77.435999999999993</v>
      </c>
    </row>
    <row r="13943" spans="1:11" ht="15" customHeight="1" x14ac:dyDescent="0.25">
      <c r="A13943" s="9"/>
      <c r="B13943" s="9"/>
      <c r="C13943" s="9"/>
      <c r="D13943" s="9"/>
      <c r="E13943" s="9"/>
      <c r="F13943" s="9"/>
      <c r="G13943" s="92" t="s">
        <v>4007</v>
      </c>
      <c r="H13943" s="92"/>
      <c r="I13943" s="92"/>
      <c r="J13943" s="92"/>
      <c r="K13943" s="35">
        <v>22.5</v>
      </c>
    </row>
    <row r="13944" spans="1:11" ht="15" customHeight="1" x14ac:dyDescent="0.25">
      <c r="A13944" s="9"/>
      <c r="B13944" s="9"/>
      <c r="C13944" s="9"/>
      <c r="D13944" s="9"/>
      <c r="E13944" s="9"/>
      <c r="F13944" s="9"/>
      <c r="G13944" s="92" t="s">
        <v>4008</v>
      </c>
      <c r="H13944" s="92"/>
      <c r="I13944" s="92"/>
      <c r="J13944" s="92"/>
      <c r="K13944" s="33">
        <f>TRUNC(K13942/K13943,4)</f>
        <v>3.4416000000000002</v>
      </c>
    </row>
    <row r="13945" spans="1:11" ht="15" customHeight="1" x14ac:dyDescent="0.25">
      <c r="A13945" s="9"/>
      <c r="B13945" s="9"/>
      <c r="C13945" s="9"/>
      <c r="D13945" s="9"/>
      <c r="E13945" s="9"/>
      <c r="F13945" s="9"/>
      <c r="G13945" s="92" t="s">
        <v>4029</v>
      </c>
      <c r="H13945" s="92"/>
      <c r="I13945" s="92"/>
      <c r="J13945" s="92"/>
      <c r="K13945" s="33">
        <f>SUM(K13944)</f>
        <v>3.4416000000000002</v>
      </c>
    </row>
    <row r="13946" spans="1:11" ht="15" customHeight="1" x14ac:dyDescent="0.25">
      <c r="A13946" s="9"/>
      <c r="B13946" s="9"/>
      <c r="C13946" s="9"/>
      <c r="D13946" s="9"/>
      <c r="E13946" s="9"/>
      <c r="F13946" s="9"/>
      <c r="G13946" s="92" t="s">
        <v>3913</v>
      </c>
      <c r="H13946" s="92"/>
      <c r="I13946" s="92"/>
      <c r="J13946" s="92"/>
      <c r="K13946" s="29">
        <f>ROUND(SUM(K13945),2)</f>
        <v>3.44</v>
      </c>
    </row>
    <row r="13947" spans="1:11" ht="9.9499999999999993" customHeight="1" x14ac:dyDescent="0.25">
      <c r="A13947" s="9"/>
      <c r="B13947" s="9"/>
      <c r="C13947" s="9"/>
      <c r="D13947" s="9"/>
      <c r="E13947" s="9"/>
      <c r="F13947" s="9"/>
      <c r="G13947" s="100"/>
      <c r="H13947" s="100"/>
      <c r="I13947" s="100"/>
      <c r="J13947" s="100"/>
      <c r="K13947" s="100"/>
    </row>
    <row r="13948" spans="1:11" ht="20.100000000000001" customHeight="1" x14ac:dyDescent="0.25">
      <c r="A13948" s="99" t="s">
        <v>3189</v>
      </c>
      <c r="B13948" s="99"/>
      <c r="C13948" s="99"/>
      <c r="D13948" s="99"/>
      <c r="E13948" s="99"/>
      <c r="F13948" s="99"/>
      <c r="G13948" s="99"/>
      <c r="H13948" s="99"/>
      <c r="I13948" s="99"/>
      <c r="J13948" s="99"/>
      <c r="K13948" s="99"/>
    </row>
    <row r="13949" spans="1:11" ht="15" customHeight="1" x14ac:dyDescent="0.25">
      <c r="A13949" s="93" t="s">
        <v>3893</v>
      </c>
      <c r="B13949" s="93"/>
      <c r="C13949" s="93"/>
      <c r="D13949" s="94" t="s">
        <v>3</v>
      </c>
      <c r="E13949" s="94"/>
      <c r="F13949" s="23" t="s">
        <v>4</v>
      </c>
      <c r="G13949" s="94" t="s">
        <v>3894</v>
      </c>
      <c r="H13949" s="94"/>
      <c r="I13949" s="94" t="s">
        <v>3895</v>
      </c>
      <c r="J13949" s="94"/>
      <c r="K13949" s="23" t="s">
        <v>3896</v>
      </c>
    </row>
    <row r="13950" spans="1:11" ht="15" customHeight="1" x14ac:dyDescent="0.25">
      <c r="A13950" s="24" t="s">
        <v>3951</v>
      </c>
      <c r="B13950" s="95" t="s">
        <v>3952</v>
      </c>
      <c r="C13950" s="95"/>
      <c r="D13950" s="96" t="s">
        <v>3953</v>
      </c>
      <c r="E13950" s="96"/>
      <c r="F13950" s="24" t="s">
        <v>3954</v>
      </c>
      <c r="G13950" s="97">
        <v>4.0000000000000001E-3</v>
      </c>
      <c r="H13950" s="97"/>
      <c r="I13950" s="98">
        <v>215</v>
      </c>
      <c r="J13950" s="98"/>
      <c r="K13950" s="27">
        <f>ROUND(ROUND(G13950,8)*I13950,2)</f>
        <v>0.86</v>
      </c>
    </row>
    <row r="13951" spans="1:11" ht="15" customHeight="1" x14ac:dyDescent="0.25">
      <c r="A13951" s="24" t="s">
        <v>3955</v>
      </c>
      <c r="B13951" s="95" t="s">
        <v>3956</v>
      </c>
      <c r="C13951" s="95"/>
      <c r="D13951" s="96" t="s">
        <v>20</v>
      </c>
      <c r="E13951" s="96"/>
      <c r="F13951" s="24" t="s">
        <v>3903</v>
      </c>
      <c r="G13951" s="97">
        <v>5.0000000000000001E-3</v>
      </c>
      <c r="H13951" s="97"/>
      <c r="I13951" s="98">
        <v>19.37</v>
      </c>
      <c r="J13951" s="98"/>
      <c r="K13951" s="27">
        <f>ROUND(ROUND(G13951,8)*I13951,2)</f>
        <v>0.1</v>
      </c>
    </row>
    <row r="13952" spans="1:11" ht="15" customHeight="1" x14ac:dyDescent="0.25">
      <c r="A13952" s="9"/>
      <c r="B13952" s="9"/>
      <c r="C13952" s="9"/>
      <c r="D13952" s="9"/>
      <c r="E13952" s="9"/>
      <c r="F13952" s="9"/>
      <c r="G13952" s="91" t="s">
        <v>3906</v>
      </c>
      <c r="H13952" s="91"/>
      <c r="I13952" s="91"/>
      <c r="J13952" s="91"/>
      <c r="K13952" s="28">
        <f>SUM(K13950:K13951)</f>
        <v>0.96</v>
      </c>
    </row>
    <row r="13953" spans="1:11" ht="15" customHeight="1" x14ac:dyDescent="0.25">
      <c r="A13953" s="93" t="s">
        <v>3907</v>
      </c>
      <c r="B13953" s="93"/>
      <c r="C13953" s="93"/>
      <c r="D13953" s="94" t="s">
        <v>3</v>
      </c>
      <c r="E13953" s="94"/>
      <c r="F13953" s="23" t="s">
        <v>4</v>
      </c>
      <c r="G13953" s="94" t="s">
        <v>3894</v>
      </c>
      <c r="H13953" s="94"/>
      <c r="I13953" s="94" t="s">
        <v>3895</v>
      </c>
      <c r="J13953" s="94"/>
      <c r="K13953" s="23" t="s">
        <v>3896</v>
      </c>
    </row>
    <row r="13954" spans="1:11" ht="21" customHeight="1" x14ac:dyDescent="0.25">
      <c r="A13954" s="24" t="s">
        <v>3908</v>
      </c>
      <c r="B13954" s="95" t="s">
        <v>3909</v>
      </c>
      <c r="C13954" s="95"/>
      <c r="D13954" s="96" t="s">
        <v>20</v>
      </c>
      <c r="E13954" s="96"/>
      <c r="F13954" s="24" t="s">
        <v>2056</v>
      </c>
      <c r="G13954" s="97">
        <v>0.03</v>
      </c>
      <c r="H13954" s="97"/>
      <c r="I13954" s="98">
        <v>32.24</v>
      </c>
      <c r="J13954" s="98"/>
      <c r="K13954" s="27">
        <f>ROUND(ROUND(G13954,8)*I13954,2)</f>
        <v>0.97</v>
      </c>
    </row>
    <row r="13955" spans="1:11" ht="15" customHeight="1" x14ac:dyDescent="0.25">
      <c r="A13955" s="24" t="s">
        <v>3910</v>
      </c>
      <c r="B13955" s="95" t="s">
        <v>3911</v>
      </c>
      <c r="C13955" s="95"/>
      <c r="D13955" s="96" t="s">
        <v>20</v>
      </c>
      <c r="E13955" s="96"/>
      <c r="F13955" s="24" t="s">
        <v>2056</v>
      </c>
      <c r="G13955" s="97">
        <v>0.03</v>
      </c>
      <c r="H13955" s="97"/>
      <c r="I13955" s="98">
        <v>24.94</v>
      </c>
      <c r="J13955" s="98"/>
      <c r="K13955" s="27">
        <f>ROUND(ROUND(G13955,8)*I13955,2)</f>
        <v>0.75</v>
      </c>
    </row>
    <row r="13956" spans="1:11" ht="18" customHeight="1" x14ac:dyDescent="0.25">
      <c r="A13956" s="9"/>
      <c r="B13956" s="9"/>
      <c r="C13956" s="9"/>
      <c r="D13956" s="9"/>
      <c r="E13956" s="9"/>
      <c r="F13956" s="9"/>
      <c r="G13956" s="91" t="s">
        <v>3912</v>
      </c>
      <c r="H13956" s="91"/>
      <c r="I13956" s="91"/>
      <c r="J13956" s="91"/>
      <c r="K13956" s="28">
        <f>SUM(K13954:K13955)</f>
        <v>1.72</v>
      </c>
    </row>
    <row r="13957" spans="1:11" ht="15" customHeight="1" x14ac:dyDescent="0.25">
      <c r="A13957" s="9"/>
      <c r="B13957" s="9"/>
      <c r="C13957" s="9"/>
      <c r="D13957" s="9"/>
      <c r="E13957" s="9"/>
      <c r="F13957" s="9"/>
      <c r="G13957" s="92" t="s">
        <v>3913</v>
      </c>
      <c r="H13957" s="92"/>
      <c r="I13957" s="92"/>
      <c r="J13957" s="92"/>
      <c r="K13957" s="29">
        <f>ROUND(SUM(K13952,K13956),2)</f>
        <v>2.68</v>
      </c>
    </row>
    <row r="13958" spans="1:11" ht="9.9499999999999993" customHeight="1" x14ac:dyDescent="0.25">
      <c r="A13958" s="9"/>
      <c r="B13958" s="9"/>
      <c r="C13958" s="9"/>
      <c r="D13958" s="9"/>
      <c r="E13958" s="9"/>
      <c r="F13958" s="9"/>
      <c r="G13958" s="100"/>
      <c r="H13958" s="100"/>
      <c r="I13958" s="100"/>
      <c r="J13958" s="100"/>
      <c r="K13958" s="100"/>
    </row>
    <row r="13959" spans="1:11" ht="20.100000000000001" customHeight="1" x14ac:dyDescent="0.25">
      <c r="A13959" s="99" t="s">
        <v>3190</v>
      </c>
      <c r="B13959" s="99"/>
      <c r="C13959" s="99"/>
      <c r="D13959" s="99"/>
      <c r="E13959" s="99"/>
      <c r="F13959" s="99"/>
      <c r="G13959" s="99"/>
      <c r="H13959" s="99"/>
      <c r="I13959" s="99"/>
      <c r="J13959" s="99"/>
      <c r="K13959" s="99"/>
    </row>
    <row r="13960" spans="1:11" ht="15" customHeight="1" x14ac:dyDescent="0.25">
      <c r="A13960" s="93" t="s">
        <v>3916</v>
      </c>
      <c r="B13960" s="93"/>
      <c r="C13960" s="93"/>
      <c r="D13960" s="94" t="s">
        <v>3</v>
      </c>
      <c r="E13960" s="94"/>
      <c r="F13960" s="23" t="s">
        <v>4</v>
      </c>
      <c r="G13960" s="94" t="s">
        <v>3894</v>
      </c>
      <c r="H13960" s="94"/>
      <c r="I13960" s="94" t="s">
        <v>3895</v>
      </c>
      <c r="J13960" s="94"/>
      <c r="K13960" s="23" t="s">
        <v>3896</v>
      </c>
    </row>
    <row r="13961" spans="1:11" ht="29.1" customHeight="1" x14ac:dyDescent="0.25">
      <c r="A13961" s="24" t="s">
        <v>3957</v>
      </c>
      <c r="B13961" s="95" t="s">
        <v>3958</v>
      </c>
      <c r="C13961" s="95"/>
      <c r="D13961" s="96" t="s">
        <v>20</v>
      </c>
      <c r="E13961" s="96"/>
      <c r="F13961" s="24" t="s">
        <v>3936</v>
      </c>
      <c r="G13961" s="97">
        <v>2.8999999999999998E-3</v>
      </c>
      <c r="H13961" s="97"/>
      <c r="I13961" s="98">
        <v>75.540000000000006</v>
      </c>
      <c r="J13961" s="98"/>
      <c r="K13961" s="27">
        <f>TRUNC(TRUNC(G13961,8)*I13961,2)</f>
        <v>0.21</v>
      </c>
    </row>
    <row r="13962" spans="1:11" ht="29.1" customHeight="1" x14ac:dyDescent="0.25">
      <c r="A13962" s="24" t="s">
        <v>3959</v>
      </c>
      <c r="B13962" s="95" t="s">
        <v>3960</v>
      </c>
      <c r="C13962" s="95"/>
      <c r="D13962" s="96" t="s">
        <v>20</v>
      </c>
      <c r="E13962" s="96"/>
      <c r="F13962" s="24" t="s">
        <v>30</v>
      </c>
      <c r="G13962" s="97">
        <v>1.6999999999999999E-3</v>
      </c>
      <c r="H13962" s="97"/>
      <c r="I13962" s="98">
        <v>198.53</v>
      </c>
      <c r="J13962" s="98"/>
      <c r="K13962" s="27">
        <f>TRUNC(TRUNC(G13962,8)*I13962,2)</f>
        <v>0.33</v>
      </c>
    </row>
    <row r="13963" spans="1:11" ht="18" customHeight="1" x14ac:dyDescent="0.25">
      <c r="A13963" s="9"/>
      <c r="B13963" s="9"/>
      <c r="C13963" s="9"/>
      <c r="D13963" s="9"/>
      <c r="E13963" s="9"/>
      <c r="F13963" s="9"/>
      <c r="G13963" s="91" t="s">
        <v>3919</v>
      </c>
      <c r="H13963" s="91"/>
      <c r="I13963" s="91"/>
      <c r="J13963" s="91"/>
      <c r="K13963" s="28">
        <f>SUM(K13961:K13962)</f>
        <v>0.54</v>
      </c>
    </row>
    <row r="13964" spans="1:11" ht="15" customHeight="1" x14ac:dyDescent="0.25">
      <c r="A13964" s="93" t="s">
        <v>3907</v>
      </c>
      <c r="B13964" s="93"/>
      <c r="C13964" s="93"/>
      <c r="D13964" s="94" t="s">
        <v>3</v>
      </c>
      <c r="E13964" s="94"/>
      <c r="F13964" s="23" t="s">
        <v>4</v>
      </c>
      <c r="G13964" s="94" t="s">
        <v>3894</v>
      </c>
      <c r="H13964" s="94"/>
      <c r="I13964" s="94" t="s">
        <v>3895</v>
      </c>
      <c r="J13964" s="94"/>
      <c r="K13964" s="23" t="s">
        <v>3896</v>
      </c>
    </row>
    <row r="13965" spans="1:11" ht="15" customHeight="1" x14ac:dyDescent="0.25">
      <c r="A13965" s="24" t="s">
        <v>3961</v>
      </c>
      <c r="B13965" s="95" t="s">
        <v>3962</v>
      </c>
      <c r="C13965" s="95"/>
      <c r="D13965" s="96" t="s">
        <v>20</v>
      </c>
      <c r="E13965" s="96"/>
      <c r="F13965" s="24" t="s">
        <v>2056</v>
      </c>
      <c r="G13965" s="97">
        <v>4.5999999999999999E-3</v>
      </c>
      <c r="H13965" s="97"/>
      <c r="I13965" s="98">
        <v>29.5</v>
      </c>
      <c r="J13965" s="98"/>
      <c r="K13965" s="27">
        <f>TRUNC(TRUNC(G13965,8)*I13965,2)</f>
        <v>0.13</v>
      </c>
    </row>
    <row r="13966" spans="1:11" ht="18" customHeight="1" x14ac:dyDescent="0.25">
      <c r="A13966" s="9"/>
      <c r="B13966" s="9"/>
      <c r="C13966" s="9"/>
      <c r="D13966" s="9"/>
      <c r="E13966" s="9"/>
      <c r="F13966" s="9"/>
      <c r="G13966" s="91" t="s">
        <v>3912</v>
      </c>
      <c r="H13966" s="91"/>
      <c r="I13966" s="91"/>
      <c r="J13966" s="91"/>
      <c r="K13966" s="28">
        <f>SUM(K13965:K13965)</f>
        <v>0.13</v>
      </c>
    </row>
    <row r="13967" spans="1:11" ht="15" customHeight="1" x14ac:dyDescent="0.25">
      <c r="A13967" s="9"/>
      <c r="B13967" s="9"/>
      <c r="C13967" s="9"/>
      <c r="D13967" s="9"/>
      <c r="E13967" s="9"/>
      <c r="F13967" s="9"/>
      <c r="G13967" s="92" t="s">
        <v>3913</v>
      </c>
      <c r="H13967" s="92"/>
      <c r="I13967" s="92"/>
      <c r="J13967" s="92"/>
      <c r="K13967" s="29">
        <f>ROUND(SUM(K13963,K13966),2)</f>
        <v>0.67</v>
      </c>
    </row>
    <row r="13968" spans="1:11" ht="9.9499999999999993" customHeight="1" x14ac:dyDescent="0.25">
      <c r="A13968" s="9"/>
      <c r="B13968" s="9"/>
      <c r="C13968" s="9"/>
      <c r="D13968" s="9"/>
      <c r="E13968" s="9"/>
      <c r="F13968" s="9"/>
      <c r="G13968" s="100"/>
      <c r="H13968" s="100"/>
      <c r="I13968" s="100"/>
      <c r="J13968" s="100"/>
      <c r="K13968" s="100"/>
    </row>
    <row r="13969" spans="1:11" ht="20.100000000000001" customHeight="1" x14ac:dyDescent="0.25">
      <c r="A13969" s="99" t="s">
        <v>3191</v>
      </c>
      <c r="B13969" s="99"/>
      <c r="C13969" s="99"/>
      <c r="D13969" s="99"/>
      <c r="E13969" s="99"/>
      <c r="F13969" s="99"/>
      <c r="G13969" s="99"/>
      <c r="H13969" s="99"/>
      <c r="I13969" s="99"/>
      <c r="J13969" s="99"/>
      <c r="K13969" s="99"/>
    </row>
    <row r="13970" spans="1:11" ht="15" customHeight="1" x14ac:dyDescent="0.25">
      <c r="A13970" s="93" t="s">
        <v>3916</v>
      </c>
      <c r="B13970" s="93"/>
      <c r="C13970" s="93"/>
      <c r="D13970" s="94" t="s">
        <v>3</v>
      </c>
      <c r="E13970" s="94"/>
      <c r="F13970" s="23" t="s">
        <v>4</v>
      </c>
      <c r="G13970" s="94" t="s">
        <v>3894</v>
      </c>
      <c r="H13970" s="94"/>
      <c r="I13970" s="94" t="s">
        <v>3895</v>
      </c>
      <c r="J13970" s="94"/>
      <c r="K13970" s="23" t="s">
        <v>3896</v>
      </c>
    </row>
    <row r="13971" spans="1:11" ht="29.1" customHeight="1" x14ac:dyDescent="0.25">
      <c r="A13971" s="24" t="s">
        <v>3957</v>
      </c>
      <c r="B13971" s="95" t="s">
        <v>3958</v>
      </c>
      <c r="C13971" s="95"/>
      <c r="D13971" s="96" t="s">
        <v>20</v>
      </c>
      <c r="E13971" s="96"/>
      <c r="F13971" s="24" t="s">
        <v>3936</v>
      </c>
      <c r="G13971" s="97">
        <v>1.95E-2</v>
      </c>
      <c r="H13971" s="97"/>
      <c r="I13971" s="98">
        <v>75.540000000000006</v>
      </c>
      <c r="J13971" s="98"/>
      <c r="K13971" s="27">
        <f>TRUNC(TRUNC(G13971,8)*I13971,2)</f>
        <v>1.47</v>
      </c>
    </row>
    <row r="13972" spans="1:11" ht="29.1" customHeight="1" x14ac:dyDescent="0.25">
      <c r="A13972" s="24" t="s">
        <v>3959</v>
      </c>
      <c r="B13972" s="95" t="s">
        <v>3960</v>
      </c>
      <c r="C13972" s="95"/>
      <c r="D13972" s="96" t="s">
        <v>20</v>
      </c>
      <c r="E13972" s="96"/>
      <c r="F13972" s="24" t="s">
        <v>30</v>
      </c>
      <c r="G13972" s="97">
        <v>1.15E-2</v>
      </c>
      <c r="H13972" s="97"/>
      <c r="I13972" s="98">
        <v>198.53</v>
      </c>
      <c r="J13972" s="98"/>
      <c r="K13972" s="27">
        <f>TRUNC(TRUNC(G13972,8)*I13972,2)</f>
        <v>2.2799999999999998</v>
      </c>
    </row>
    <row r="13973" spans="1:11" ht="18" customHeight="1" x14ac:dyDescent="0.25">
      <c r="A13973" s="9"/>
      <c r="B13973" s="9"/>
      <c r="C13973" s="9"/>
      <c r="D13973" s="9"/>
      <c r="E13973" s="9"/>
      <c r="F13973" s="9"/>
      <c r="G13973" s="91" t="s">
        <v>3919</v>
      </c>
      <c r="H13973" s="91"/>
      <c r="I13973" s="91"/>
      <c r="J13973" s="91"/>
      <c r="K13973" s="28">
        <f>SUM(K13971:K13972)</f>
        <v>3.75</v>
      </c>
    </row>
    <row r="13974" spans="1:11" ht="15" customHeight="1" x14ac:dyDescent="0.25">
      <c r="A13974" s="93" t="s">
        <v>3907</v>
      </c>
      <c r="B13974" s="93"/>
      <c r="C13974" s="93"/>
      <c r="D13974" s="94" t="s">
        <v>3</v>
      </c>
      <c r="E13974" s="94"/>
      <c r="F13974" s="23" t="s">
        <v>4</v>
      </c>
      <c r="G13974" s="94" t="s">
        <v>3894</v>
      </c>
      <c r="H13974" s="94"/>
      <c r="I13974" s="94" t="s">
        <v>3895</v>
      </c>
      <c r="J13974" s="94"/>
      <c r="K13974" s="23" t="s">
        <v>3896</v>
      </c>
    </row>
    <row r="13975" spans="1:11" ht="15" customHeight="1" x14ac:dyDescent="0.25">
      <c r="A13975" s="24" t="s">
        <v>3910</v>
      </c>
      <c r="B13975" s="95" t="s">
        <v>3911</v>
      </c>
      <c r="C13975" s="95"/>
      <c r="D13975" s="96" t="s">
        <v>20</v>
      </c>
      <c r="E13975" s="96"/>
      <c r="F13975" s="24" t="s">
        <v>2056</v>
      </c>
      <c r="G13975" s="97">
        <v>3.1E-2</v>
      </c>
      <c r="H13975" s="97"/>
      <c r="I13975" s="98">
        <v>24.94</v>
      </c>
      <c r="J13975" s="98"/>
      <c r="K13975" s="27">
        <f>TRUNC(TRUNC(G13975,8)*I13975,2)</f>
        <v>0.77</v>
      </c>
    </row>
    <row r="13976" spans="1:11" ht="18" customHeight="1" x14ac:dyDescent="0.25">
      <c r="A13976" s="9"/>
      <c r="B13976" s="9"/>
      <c r="C13976" s="9"/>
      <c r="D13976" s="9"/>
      <c r="E13976" s="9"/>
      <c r="F13976" s="9"/>
      <c r="G13976" s="91" t="s">
        <v>3912</v>
      </c>
      <c r="H13976" s="91"/>
      <c r="I13976" s="91"/>
      <c r="J13976" s="91"/>
      <c r="K13976" s="28">
        <f>SUM(K13975:K13975)</f>
        <v>0.77</v>
      </c>
    </row>
    <row r="13977" spans="1:11" ht="15" customHeight="1" x14ac:dyDescent="0.25">
      <c r="A13977" s="9"/>
      <c r="B13977" s="9"/>
      <c r="C13977" s="9"/>
      <c r="D13977" s="9"/>
      <c r="E13977" s="9"/>
      <c r="F13977" s="9"/>
      <c r="G13977" s="92" t="s">
        <v>3913</v>
      </c>
      <c r="H13977" s="92"/>
      <c r="I13977" s="92"/>
      <c r="J13977" s="92"/>
      <c r="K13977" s="29">
        <f>ROUND(SUM(K13973,K13976),2)</f>
        <v>4.5199999999999996</v>
      </c>
    </row>
    <row r="13978" spans="1:11" ht="9.9499999999999993" customHeight="1" x14ac:dyDescent="0.25">
      <c r="A13978" s="9"/>
      <c r="B13978" s="9"/>
      <c r="C13978" s="9"/>
      <c r="D13978" s="9"/>
      <c r="E13978" s="9"/>
      <c r="F13978" s="9"/>
      <c r="G13978" s="100"/>
      <c r="H13978" s="100"/>
      <c r="I13978" s="100"/>
      <c r="J13978" s="100"/>
      <c r="K13978" s="100"/>
    </row>
    <row r="13979" spans="1:11" ht="20.100000000000001" customHeight="1" x14ac:dyDescent="0.25">
      <c r="A13979" s="99" t="s">
        <v>3192</v>
      </c>
      <c r="B13979" s="99"/>
      <c r="C13979" s="99"/>
      <c r="D13979" s="99"/>
      <c r="E13979" s="99"/>
      <c r="F13979" s="99"/>
      <c r="G13979" s="99"/>
      <c r="H13979" s="99"/>
      <c r="I13979" s="99"/>
      <c r="J13979" s="99"/>
      <c r="K13979" s="99"/>
    </row>
    <row r="13980" spans="1:11" ht="15" customHeight="1" x14ac:dyDescent="0.25">
      <c r="A13980" s="93" t="s">
        <v>3916</v>
      </c>
      <c r="B13980" s="93"/>
      <c r="C13980" s="93"/>
      <c r="D13980" s="94" t="s">
        <v>3</v>
      </c>
      <c r="E13980" s="94"/>
      <c r="F13980" s="23" t="s">
        <v>4</v>
      </c>
      <c r="G13980" s="94" t="s">
        <v>3894</v>
      </c>
      <c r="H13980" s="94"/>
      <c r="I13980" s="94" t="s">
        <v>3895</v>
      </c>
      <c r="J13980" s="94"/>
      <c r="K13980" s="23" t="s">
        <v>3896</v>
      </c>
    </row>
    <row r="13981" spans="1:11" ht="29.1" customHeight="1" x14ac:dyDescent="0.25">
      <c r="A13981" s="24" t="s">
        <v>3963</v>
      </c>
      <c r="B13981" s="95" t="s">
        <v>3964</v>
      </c>
      <c r="C13981" s="95"/>
      <c r="D13981" s="96" t="s">
        <v>20</v>
      </c>
      <c r="E13981" s="96"/>
      <c r="F13981" s="24" t="s">
        <v>3936</v>
      </c>
      <c r="G13981" s="97">
        <v>0.86950000000000005</v>
      </c>
      <c r="H13981" s="97"/>
      <c r="I13981" s="98">
        <v>8.9</v>
      </c>
      <c r="J13981" s="98"/>
      <c r="K13981" s="27">
        <f>TRUNC(TRUNC(G13981,8)*I13981,2)</f>
        <v>7.73</v>
      </c>
    </row>
    <row r="13982" spans="1:11" ht="29.1" customHeight="1" x14ac:dyDescent="0.25">
      <c r="A13982" s="24" t="s">
        <v>3965</v>
      </c>
      <c r="B13982" s="95" t="s">
        <v>3966</v>
      </c>
      <c r="C13982" s="95"/>
      <c r="D13982" s="96" t="s">
        <v>20</v>
      </c>
      <c r="E13982" s="96"/>
      <c r="F13982" s="24" t="s">
        <v>30</v>
      </c>
      <c r="G13982" s="97">
        <v>1.137</v>
      </c>
      <c r="H13982" s="97"/>
      <c r="I13982" s="98">
        <v>32.76</v>
      </c>
      <c r="J13982" s="98"/>
      <c r="K13982" s="27">
        <f>TRUNC(TRUNC(G13982,8)*I13982,2)</f>
        <v>37.24</v>
      </c>
    </row>
    <row r="13983" spans="1:11" ht="21" customHeight="1" x14ac:dyDescent="0.25">
      <c r="A13983" s="24" t="s">
        <v>3967</v>
      </c>
      <c r="B13983" s="95" t="s">
        <v>3968</v>
      </c>
      <c r="C13983" s="95"/>
      <c r="D13983" s="96" t="s">
        <v>20</v>
      </c>
      <c r="E13983" s="96"/>
      <c r="F13983" s="24" t="s">
        <v>3936</v>
      </c>
      <c r="G13983" s="97">
        <v>0.86950000000000005</v>
      </c>
      <c r="H13983" s="97"/>
      <c r="I13983" s="98">
        <v>27.59</v>
      </c>
      <c r="J13983" s="98"/>
      <c r="K13983" s="27">
        <f>TRUNC(TRUNC(G13983,8)*I13983,2)</f>
        <v>23.98</v>
      </c>
    </row>
    <row r="13984" spans="1:11" ht="21" customHeight="1" x14ac:dyDescent="0.25">
      <c r="A13984" s="24" t="s">
        <v>3969</v>
      </c>
      <c r="B13984" s="95" t="s">
        <v>3970</v>
      </c>
      <c r="C13984" s="95"/>
      <c r="D13984" s="96" t="s">
        <v>20</v>
      </c>
      <c r="E13984" s="96"/>
      <c r="F13984" s="24" t="s">
        <v>30</v>
      </c>
      <c r="G13984" s="97">
        <v>1.137</v>
      </c>
      <c r="H13984" s="97"/>
      <c r="I13984" s="98">
        <v>28.09</v>
      </c>
      <c r="J13984" s="98"/>
      <c r="K13984" s="27">
        <f>TRUNC(TRUNC(G13984,8)*I13984,2)</f>
        <v>31.93</v>
      </c>
    </row>
    <row r="13985" spans="1:11" ht="18" customHeight="1" x14ac:dyDescent="0.25">
      <c r="A13985" s="9"/>
      <c r="B13985" s="9"/>
      <c r="C13985" s="9"/>
      <c r="D13985" s="9"/>
      <c r="E13985" s="9"/>
      <c r="F13985" s="9"/>
      <c r="G13985" s="91" t="s">
        <v>3919</v>
      </c>
      <c r="H13985" s="91"/>
      <c r="I13985" s="91"/>
      <c r="J13985" s="91"/>
      <c r="K13985" s="28">
        <f>SUM(K13981:K13984)</f>
        <v>100.88</v>
      </c>
    </row>
    <row r="13986" spans="1:11" ht="15" customHeight="1" x14ac:dyDescent="0.25">
      <c r="A13986" s="93" t="s">
        <v>3907</v>
      </c>
      <c r="B13986" s="93"/>
      <c r="C13986" s="93"/>
      <c r="D13986" s="94" t="s">
        <v>3</v>
      </c>
      <c r="E13986" s="94"/>
      <c r="F13986" s="23" t="s">
        <v>4</v>
      </c>
      <c r="G13986" s="94" t="s">
        <v>3894</v>
      </c>
      <c r="H13986" s="94"/>
      <c r="I13986" s="94" t="s">
        <v>3895</v>
      </c>
      <c r="J13986" s="94"/>
      <c r="K13986" s="23" t="s">
        <v>3896</v>
      </c>
    </row>
    <row r="13987" spans="1:11" ht="15" customHeight="1" x14ac:dyDescent="0.25">
      <c r="A13987" s="24" t="s">
        <v>3971</v>
      </c>
      <c r="B13987" s="95" t="s">
        <v>3972</v>
      </c>
      <c r="C13987" s="95"/>
      <c r="D13987" s="96" t="s">
        <v>20</v>
      </c>
      <c r="E13987" s="96"/>
      <c r="F13987" s="24" t="s">
        <v>2056</v>
      </c>
      <c r="G13987" s="97">
        <v>7.22E-2</v>
      </c>
      <c r="H13987" s="97"/>
      <c r="I13987" s="98">
        <v>32.69</v>
      </c>
      <c r="J13987" s="98"/>
      <c r="K13987" s="27">
        <f>TRUNC(TRUNC(G13987,8)*I13987,2)</f>
        <v>2.36</v>
      </c>
    </row>
    <row r="13988" spans="1:11" ht="15" customHeight="1" x14ac:dyDescent="0.25">
      <c r="A13988" s="24" t="s">
        <v>3910</v>
      </c>
      <c r="B13988" s="95" t="s">
        <v>3911</v>
      </c>
      <c r="C13988" s="95"/>
      <c r="D13988" s="96" t="s">
        <v>20</v>
      </c>
      <c r="E13988" s="96"/>
      <c r="F13988" s="24" t="s">
        <v>2056</v>
      </c>
      <c r="G13988" s="97">
        <v>0.44790000000000002</v>
      </c>
      <c r="H13988" s="97"/>
      <c r="I13988" s="98">
        <v>24.94</v>
      </c>
      <c r="J13988" s="98"/>
      <c r="K13988" s="27">
        <f>TRUNC(TRUNC(G13988,8)*I13988,2)</f>
        <v>11.17</v>
      </c>
    </row>
    <row r="13989" spans="1:11" ht="18" customHeight="1" x14ac:dyDescent="0.25">
      <c r="A13989" s="9"/>
      <c r="B13989" s="9"/>
      <c r="C13989" s="9"/>
      <c r="D13989" s="9"/>
      <c r="E13989" s="9"/>
      <c r="F13989" s="9"/>
      <c r="G13989" s="91" t="s">
        <v>3912</v>
      </c>
      <c r="H13989" s="91"/>
      <c r="I13989" s="91"/>
      <c r="J13989" s="91"/>
      <c r="K13989" s="28">
        <f>SUM(K13987:K13988)</f>
        <v>13.53</v>
      </c>
    </row>
    <row r="13990" spans="1:11" ht="15" customHeight="1" x14ac:dyDescent="0.25">
      <c r="A13990" s="9"/>
      <c r="B13990" s="9"/>
      <c r="C13990" s="9"/>
      <c r="D13990" s="9"/>
      <c r="E13990" s="9"/>
      <c r="F13990" s="9"/>
      <c r="G13990" s="92" t="s">
        <v>3913</v>
      </c>
      <c r="H13990" s="92"/>
      <c r="I13990" s="92"/>
      <c r="J13990" s="92"/>
      <c r="K13990" s="29">
        <f>ROUND(SUM(K13985,K13989),2)</f>
        <v>114.41</v>
      </c>
    </row>
    <row r="13991" spans="1:11" ht="9.9499999999999993" customHeight="1" x14ac:dyDescent="0.25">
      <c r="A13991" s="9"/>
      <c r="B13991" s="9"/>
      <c r="C13991" s="9"/>
      <c r="D13991" s="9"/>
      <c r="E13991" s="9"/>
      <c r="F13991" s="9"/>
      <c r="G13991" s="100"/>
      <c r="H13991" s="100"/>
      <c r="I13991" s="100"/>
      <c r="J13991" s="100"/>
      <c r="K13991" s="100"/>
    </row>
    <row r="13992" spans="1:11" ht="20.100000000000001" customHeight="1" x14ac:dyDescent="0.25">
      <c r="A13992" s="99" t="s">
        <v>3193</v>
      </c>
      <c r="B13992" s="99"/>
      <c r="C13992" s="99"/>
      <c r="D13992" s="99"/>
      <c r="E13992" s="99"/>
      <c r="F13992" s="99"/>
      <c r="G13992" s="99"/>
      <c r="H13992" s="99"/>
      <c r="I13992" s="99"/>
      <c r="J13992" s="99"/>
      <c r="K13992" s="99"/>
    </row>
    <row r="13993" spans="1:11" ht="15" customHeight="1" x14ac:dyDescent="0.25">
      <c r="A13993" s="93" t="s">
        <v>3916</v>
      </c>
      <c r="B13993" s="93"/>
      <c r="C13993" s="93"/>
      <c r="D13993" s="94" t="s">
        <v>3</v>
      </c>
      <c r="E13993" s="94"/>
      <c r="F13993" s="23" t="s">
        <v>4</v>
      </c>
      <c r="G13993" s="94" t="s">
        <v>3894</v>
      </c>
      <c r="H13993" s="94"/>
      <c r="I13993" s="94" t="s">
        <v>3895</v>
      </c>
      <c r="J13993" s="94"/>
      <c r="K13993" s="23" t="s">
        <v>3896</v>
      </c>
    </row>
    <row r="13994" spans="1:11" ht="38.1" customHeight="1" x14ac:dyDescent="0.25">
      <c r="A13994" s="24" t="s">
        <v>3973</v>
      </c>
      <c r="B13994" s="95" t="s">
        <v>3974</v>
      </c>
      <c r="C13994" s="95"/>
      <c r="D13994" s="96" t="s">
        <v>20</v>
      </c>
      <c r="E13994" s="96"/>
      <c r="F13994" s="24" t="s">
        <v>3936</v>
      </c>
      <c r="G13994" s="97">
        <v>6.3E-3</v>
      </c>
      <c r="H13994" s="97"/>
      <c r="I13994" s="98">
        <v>94.61</v>
      </c>
      <c r="J13994" s="98"/>
      <c r="K13994" s="27">
        <f>TRUNC(TRUNC(G13994,8)*I13994,2)</f>
        <v>0.59</v>
      </c>
    </row>
    <row r="13995" spans="1:11" ht="38.1" customHeight="1" x14ac:dyDescent="0.25">
      <c r="A13995" s="24" t="s">
        <v>3975</v>
      </c>
      <c r="B13995" s="95" t="s">
        <v>3976</v>
      </c>
      <c r="C13995" s="95"/>
      <c r="D13995" s="96" t="s">
        <v>20</v>
      </c>
      <c r="E13995" s="96"/>
      <c r="F13995" s="24" t="s">
        <v>30</v>
      </c>
      <c r="G13995" s="97">
        <v>1.0200000000000001E-2</v>
      </c>
      <c r="H13995" s="97"/>
      <c r="I13995" s="98">
        <v>370.94</v>
      </c>
      <c r="J13995" s="98"/>
      <c r="K13995" s="27">
        <f>TRUNC(TRUNC(G13995,8)*I13995,2)</f>
        <v>3.78</v>
      </c>
    </row>
    <row r="13996" spans="1:11" ht="29.1" customHeight="1" x14ac:dyDescent="0.25">
      <c r="A13996" s="24" t="s">
        <v>3977</v>
      </c>
      <c r="B13996" s="95" t="s">
        <v>3978</v>
      </c>
      <c r="C13996" s="95"/>
      <c r="D13996" s="96" t="s">
        <v>20</v>
      </c>
      <c r="E13996" s="96"/>
      <c r="F13996" s="24" t="s">
        <v>3936</v>
      </c>
      <c r="G13996" s="97">
        <v>4.8999999999999998E-3</v>
      </c>
      <c r="H13996" s="97"/>
      <c r="I13996" s="98">
        <v>74.180000000000007</v>
      </c>
      <c r="J13996" s="98"/>
      <c r="K13996" s="27">
        <f>TRUNC(TRUNC(G13996,8)*I13996,2)</f>
        <v>0.36</v>
      </c>
    </row>
    <row r="13997" spans="1:11" ht="29.1" customHeight="1" x14ac:dyDescent="0.25">
      <c r="A13997" s="24" t="s">
        <v>3979</v>
      </c>
      <c r="B13997" s="95" t="s">
        <v>3980</v>
      </c>
      <c r="C13997" s="95"/>
      <c r="D13997" s="96" t="s">
        <v>20</v>
      </c>
      <c r="E13997" s="96"/>
      <c r="F13997" s="24" t="s">
        <v>30</v>
      </c>
      <c r="G13997" s="97">
        <v>5.5999999999999999E-3</v>
      </c>
      <c r="H13997" s="97"/>
      <c r="I13997" s="98">
        <v>166.79</v>
      </c>
      <c r="J13997" s="98"/>
      <c r="K13997" s="27">
        <f>TRUNC(TRUNC(G13997,8)*I13997,2)</f>
        <v>0.93</v>
      </c>
    </row>
    <row r="13998" spans="1:11" ht="18" customHeight="1" x14ac:dyDescent="0.25">
      <c r="A13998" s="9"/>
      <c r="B13998" s="9"/>
      <c r="C13998" s="9"/>
      <c r="D13998" s="9"/>
      <c r="E13998" s="9"/>
      <c r="F13998" s="9"/>
      <c r="G13998" s="91" t="s">
        <v>3919</v>
      </c>
      <c r="H13998" s="91"/>
      <c r="I13998" s="91"/>
      <c r="J13998" s="91"/>
      <c r="K13998" s="28">
        <f>SUM(K13994:K13997)</f>
        <v>5.66</v>
      </c>
    </row>
    <row r="13999" spans="1:11" ht="15" customHeight="1" x14ac:dyDescent="0.25">
      <c r="A13999" s="9"/>
      <c r="B13999" s="9"/>
      <c r="C13999" s="9"/>
      <c r="D13999" s="9"/>
      <c r="E13999" s="9"/>
      <c r="F13999" s="9"/>
      <c r="G13999" s="92" t="s">
        <v>3913</v>
      </c>
      <c r="H13999" s="92"/>
      <c r="I13999" s="92"/>
      <c r="J13999" s="92"/>
      <c r="K13999" s="29">
        <f>ROUND(SUM(K13998),2)</f>
        <v>5.66</v>
      </c>
    </row>
    <row r="14000" spans="1:11" ht="9.9499999999999993" customHeight="1" x14ac:dyDescent="0.25">
      <c r="A14000" s="9"/>
      <c r="B14000" s="9"/>
      <c r="C14000" s="9"/>
      <c r="D14000" s="9"/>
      <c r="E14000" s="9"/>
      <c r="F14000" s="9"/>
      <c r="G14000" s="100"/>
      <c r="H14000" s="100"/>
      <c r="I14000" s="100"/>
      <c r="J14000" s="100"/>
      <c r="K14000" s="100"/>
    </row>
    <row r="14001" spans="1:11" ht="20.100000000000001" customHeight="1" x14ac:dyDescent="0.25">
      <c r="A14001" s="99" t="s">
        <v>3194</v>
      </c>
      <c r="B14001" s="99"/>
      <c r="C14001" s="99"/>
      <c r="D14001" s="99"/>
      <c r="E14001" s="99"/>
      <c r="F14001" s="99"/>
      <c r="G14001" s="99"/>
      <c r="H14001" s="99"/>
      <c r="I14001" s="99"/>
      <c r="J14001" s="99"/>
      <c r="K14001" s="99"/>
    </row>
    <row r="14002" spans="1:11" ht="15" customHeight="1" x14ac:dyDescent="0.25">
      <c r="A14002" s="93" t="s">
        <v>3916</v>
      </c>
      <c r="B14002" s="93"/>
      <c r="C14002" s="93"/>
      <c r="D14002" s="94" t="s">
        <v>3</v>
      </c>
      <c r="E14002" s="94"/>
      <c r="F14002" s="23" t="s">
        <v>4</v>
      </c>
      <c r="G14002" s="94" t="s">
        <v>3894</v>
      </c>
      <c r="H14002" s="94"/>
      <c r="I14002" s="94" t="s">
        <v>3895</v>
      </c>
      <c r="J14002" s="94"/>
      <c r="K14002" s="23" t="s">
        <v>3896</v>
      </c>
    </row>
    <row r="14003" spans="1:11" ht="38.1" customHeight="1" x14ac:dyDescent="0.25">
      <c r="A14003" s="24" t="s">
        <v>3973</v>
      </c>
      <c r="B14003" s="95" t="s">
        <v>3974</v>
      </c>
      <c r="C14003" s="95"/>
      <c r="D14003" s="96" t="s">
        <v>20</v>
      </c>
      <c r="E14003" s="96"/>
      <c r="F14003" s="24" t="s">
        <v>3936</v>
      </c>
      <c r="G14003" s="97">
        <v>1.2999999999999999E-3</v>
      </c>
      <c r="H14003" s="97"/>
      <c r="I14003" s="98">
        <v>94.61</v>
      </c>
      <c r="J14003" s="98"/>
      <c r="K14003" s="27">
        <f>TRUNC(TRUNC(G14003,8)*I14003,2)</f>
        <v>0.12</v>
      </c>
    </row>
    <row r="14004" spans="1:11" ht="38.1" customHeight="1" x14ac:dyDescent="0.25">
      <c r="A14004" s="24" t="s">
        <v>3975</v>
      </c>
      <c r="B14004" s="95" t="s">
        <v>3976</v>
      </c>
      <c r="C14004" s="95"/>
      <c r="D14004" s="96" t="s">
        <v>20</v>
      </c>
      <c r="E14004" s="96"/>
      <c r="F14004" s="24" t="s">
        <v>30</v>
      </c>
      <c r="G14004" s="97">
        <v>3.0999999999999999E-3</v>
      </c>
      <c r="H14004" s="97"/>
      <c r="I14004" s="98">
        <v>370.94</v>
      </c>
      <c r="J14004" s="98"/>
      <c r="K14004" s="27">
        <f>TRUNC(TRUNC(G14004,8)*I14004,2)</f>
        <v>1.1399999999999999</v>
      </c>
    </row>
    <row r="14005" spans="1:11" ht="18" customHeight="1" x14ac:dyDescent="0.25">
      <c r="A14005" s="9"/>
      <c r="B14005" s="9"/>
      <c r="C14005" s="9"/>
      <c r="D14005" s="9"/>
      <c r="E14005" s="9"/>
      <c r="F14005" s="9"/>
      <c r="G14005" s="91" t="s">
        <v>3919</v>
      </c>
      <c r="H14005" s="91"/>
      <c r="I14005" s="91"/>
      <c r="J14005" s="91"/>
      <c r="K14005" s="28">
        <f>SUM(K14003:K14004)</f>
        <v>1.2599999999999998</v>
      </c>
    </row>
    <row r="14006" spans="1:11" ht="15" customHeight="1" x14ac:dyDescent="0.25">
      <c r="A14006" s="9"/>
      <c r="B14006" s="9"/>
      <c r="C14006" s="9"/>
      <c r="D14006" s="9"/>
      <c r="E14006" s="9"/>
      <c r="F14006" s="9"/>
      <c r="G14006" s="92" t="s">
        <v>3913</v>
      </c>
      <c r="H14006" s="92"/>
      <c r="I14006" s="92"/>
      <c r="J14006" s="92"/>
      <c r="K14006" s="29">
        <f>ROUND(SUM(K14005),2)</f>
        <v>1.26</v>
      </c>
    </row>
    <row r="14007" spans="1:11" ht="9.9499999999999993" customHeight="1" x14ac:dyDescent="0.25">
      <c r="A14007" s="9"/>
      <c r="B14007" s="9"/>
      <c r="C14007" s="9"/>
      <c r="D14007" s="9"/>
      <c r="E14007" s="9"/>
      <c r="F14007" s="9"/>
      <c r="G14007" s="100"/>
      <c r="H14007" s="100"/>
      <c r="I14007" s="100"/>
      <c r="J14007" s="100"/>
      <c r="K14007" s="100"/>
    </row>
    <row r="14008" spans="1:11" ht="20.100000000000001" customHeight="1" x14ac:dyDescent="0.25">
      <c r="A14008" s="99" t="s">
        <v>3195</v>
      </c>
      <c r="B14008" s="99"/>
      <c r="C14008" s="99"/>
      <c r="D14008" s="99"/>
      <c r="E14008" s="99"/>
      <c r="F14008" s="99"/>
      <c r="G14008" s="99"/>
      <c r="H14008" s="99"/>
      <c r="I14008" s="99"/>
      <c r="J14008" s="99"/>
      <c r="K14008" s="99"/>
    </row>
    <row r="14009" spans="1:11" ht="15" customHeight="1" x14ac:dyDescent="0.25">
      <c r="A14009" s="93" t="s">
        <v>3916</v>
      </c>
      <c r="B14009" s="93"/>
      <c r="C14009" s="93"/>
      <c r="D14009" s="94" t="s">
        <v>3</v>
      </c>
      <c r="E14009" s="94"/>
      <c r="F14009" s="23" t="s">
        <v>4</v>
      </c>
      <c r="G14009" s="94" t="s">
        <v>3894</v>
      </c>
      <c r="H14009" s="94"/>
      <c r="I14009" s="94" t="s">
        <v>3895</v>
      </c>
      <c r="J14009" s="94"/>
      <c r="K14009" s="23" t="s">
        <v>3896</v>
      </c>
    </row>
    <row r="14010" spans="1:11" ht="38.1" customHeight="1" x14ac:dyDescent="0.25">
      <c r="A14010" s="24" t="s">
        <v>3973</v>
      </c>
      <c r="B14010" s="95" t="s">
        <v>3974</v>
      </c>
      <c r="C14010" s="95"/>
      <c r="D14010" s="96" t="s">
        <v>20</v>
      </c>
      <c r="E14010" s="96"/>
      <c r="F14010" s="24" t="s">
        <v>3936</v>
      </c>
      <c r="G14010" s="97">
        <v>5.0000000000000001E-4</v>
      </c>
      <c r="H14010" s="97"/>
      <c r="I14010" s="98">
        <v>94.61</v>
      </c>
      <c r="J14010" s="98"/>
      <c r="K14010" s="27">
        <f>TRUNC(TRUNC(G14010,8)*I14010,2)</f>
        <v>0.04</v>
      </c>
    </row>
    <row r="14011" spans="1:11" ht="38.1" customHeight="1" x14ac:dyDescent="0.25">
      <c r="A14011" s="24" t="s">
        <v>3975</v>
      </c>
      <c r="B14011" s="95" t="s">
        <v>3976</v>
      </c>
      <c r="C14011" s="95"/>
      <c r="D14011" s="96" t="s">
        <v>20</v>
      </c>
      <c r="E14011" s="96"/>
      <c r="F14011" s="24" t="s">
        <v>30</v>
      </c>
      <c r="G14011" s="97">
        <v>1.1999999999999999E-3</v>
      </c>
      <c r="H14011" s="97"/>
      <c r="I14011" s="98">
        <v>370.94</v>
      </c>
      <c r="J14011" s="98"/>
      <c r="K14011" s="27">
        <f>TRUNC(TRUNC(G14011,8)*I14011,2)</f>
        <v>0.44</v>
      </c>
    </row>
    <row r="14012" spans="1:11" ht="18" customHeight="1" x14ac:dyDescent="0.25">
      <c r="A14012" s="9"/>
      <c r="B14012" s="9"/>
      <c r="C14012" s="9"/>
      <c r="D14012" s="9"/>
      <c r="E14012" s="9"/>
      <c r="F14012" s="9"/>
      <c r="G14012" s="91" t="s">
        <v>3919</v>
      </c>
      <c r="H14012" s="91"/>
      <c r="I14012" s="91"/>
      <c r="J14012" s="91"/>
      <c r="K14012" s="28">
        <f>SUM(K14010:K14011)</f>
        <v>0.48</v>
      </c>
    </row>
    <row r="14013" spans="1:11" ht="15" customHeight="1" x14ac:dyDescent="0.25">
      <c r="A14013" s="9"/>
      <c r="B14013" s="9"/>
      <c r="C14013" s="9"/>
      <c r="D14013" s="9"/>
      <c r="E14013" s="9"/>
      <c r="F14013" s="9"/>
      <c r="G14013" s="92" t="s">
        <v>3913</v>
      </c>
      <c r="H14013" s="92"/>
      <c r="I14013" s="92"/>
      <c r="J14013" s="92"/>
      <c r="K14013" s="29">
        <f>ROUND(SUM(K14012),2)</f>
        <v>0.48</v>
      </c>
    </row>
    <row r="14014" spans="1:11" ht="9.9499999999999993" customHeight="1" x14ac:dyDescent="0.25">
      <c r="A14014" s="9"/>
      <c r="B14014" s="9"/>
      <c r="C14014" s="9"/>
      <c r="D14014" s="9"/>
      <c r="E14014" s="9"/>
      <c r="F14014" s="9"/>
      <c r="G14014" s="100"/>
      <c r="H14014" s="100"/>
      <c r="I14014" s="100"/>
      <c r="J14014" s="100"/>
      <c r="K14014" s="100"/>
    </row>
    <row r="14015" spans="1:11" ht="20.100000000000001" customHeight="1" x14ac:dyDescent="0.25">
      <c r="A14015" s="99" t="s">
        <v>3196</v>
      </c>
      <c r="B14015" s="99"/>
      <c r="C14015" s="99"/>
      <c r="D14015" s="99"/>
      <c r="E14015" s="99"/>
      <c r="F14015" s="99"/>
      <c r="G14015" s="99"/>
      <c r="H14015" s="99"/>
      <c r="I14015" s="99"/>
      <c r="J14015" s="99"/>
      <c r="K14015" s="99"/>
    </row>
    <row r="14016" spans="1:11" ht="15" customHeight="1" x14ac:dyDescent="0.25">
      <c r="A14016" s="93" t="s">
        <v>3981</v>
      </c>
      <c r="B14016" s="93"/>
      <c r="C14016" s="93"/>
      <c r="D14016" s="94" t="s">
        <v>3</v>
      </c>
      <c r="E14016" s="94"/>
      <c r="F14016" s="23" t="s">
        <v>4</v>
      </c>
      <c r="G14016" s="94" t="s">
        <v>3894</v>
      </c>
      <c r="H14016" s="94"/>
      <c r="I14016" s="94" t="s">
        <v>3895</v>
      </c>
      <c r="J14016" s="94"/>
      <c r="K14016" s="23" t="s">
        <v>3896</v>
      </c>
    </row>
    <row r="14017" spans="1:11" ht="21" customHeight="1" x14ac:dyDescent="0.25">
      <c r="A14017" s="24" t="s">
        <v>70</v>
      </c>
      <c r="B14017" s="95" t="s">
        <v>3982</v>
      </c>
      <c r="C14017" s="95"/>
      <c r="D14017" s="96" t="s">
        <v>25</v>
      </c>
      <c r="E14017" s="96"/>
      <c r="F14017" s="24" t="s">
        <v>61</v>
      </c>
      <c r="G14017" s="97">
        <v>1</v>
      </c>
      <c r="H14017" s="97"/>
      <c r="I14017" s="98">
        <v>28.42</v>
      </c>
      <c r="J14017" s="98"/>
      <c r="K14017" s="27">
        <f>ROUND(ROUND(G14017,8)*I14017,2)</f>
        <v>28.42</v>
      </c>
    </row>
    <row r="14018" spans="1:11" ht="15" customHeight="1" x14ac:dyDescent="0.25">
      <c r="A14018" s="9"/>
      <c r="B14018" s="9"/>
      <c r="C14018" s="9"/>
      <c r="D14018" s="9"/>
      <c r="E14018" s="9"/>
      <c r="F14018" s="9"/>
      <c r="G14018" s="91" t="s">
        <v>3983</v>
      </c>
      <c r="H14018" s="91"/>
      <c r="I14018" s="91"/>
      <c r="J14018" s="91"/>
      <c r="K14018" s="28">
        <f>SUM(K14017:K14017)</f>
        <v>28.42</v>
      </c>
    </row>
    <row r="14019" spans="1:11" ht="15" customHeight="1" x14ac:dyDescent="0.25">
      <c r="A14019" s="9"/>
      <c r="B14019" s="9"/>
      <c r="C14019" s="9"/>
      <c r="D14019" s="9"/>
      <c r="E14019" s="9"/>
      <c r="F14019" s="9"/>
      <c r="G14019" s="92" t="s">
        <v>3913</v>
      </c>
      <c r="H14019" s="92"/>
      <c r="I14019" s="92"/>
      <c r="J14019" s="92"/>
      <c r="K14019" s="29">
        <f>ROUND(SUM(K14018),2)</f>
        <v>28.42</v>
      </c>
    </row>
    <row r="14020" spans="1:11" ht="9.9499999999999993" customHeight="1" x14ac:dyDescent="0.25">
      <c r="A14020" s="9"/>
      <c r="B14020" s="9"/>
      <c r="C14020" s="9"/>
      <c r="D14020" s="9"/>
      <c r="E14020" s="9"/>
      <c r="F14020" s="9"/>
      <c r="G14020" s="100"/>
      <c r="H14020" s="100"/>
      <c r="I14020" s="100"/>
      <c r="J14020" s="100"/>
      <c r="K14020" s="100"/>
    </row>
    <row r="14021" spans="1:11" ht="20.100000000000001" customHeight="1" x14ac:dyDescent="0.25">
      <c r="A14021" s="99" t="s">
        <v>3197</v>
      </c>
      <c r="B14021" s="99"/>
      <c r="C14021" s="99"/>
      <c r="D14021" s="99"/>
      <c r="E14021" s="99"/>
      <c r="F14021" s="99"/>
      <c r="G14021" s="99"/>
      <c r="H14021" s="99"/>
      <c r="I14021" s="99"/>
      <c r="J14021" s="99"/>
      <c r="K14021" s="99"/>
    </row>
    <row r="14022" spans="1:11" ht="15" customHeight="1" x14ac:dyDescent="0.25">
      <c r="A14022" s="93" t="s">
        <v>3916</v>
      </c>
      <c r="B14022" s="93"/>
      <c r="C14022" s="93"/>
      <c r="D14022" s="94" t="s">
        <v>3</v>
      </c>
      <c r="E14022" s="94"/>
      <c r="F14022" s="23" t="s">
        <v>4</v>
      </c>
      <c r="G14022" s="94" t="s">
        <v>3894</v>
      </c>
      <c r="H14022" s="94"/>
      <c r="I14022" s="94" t="s">
        <v>3895</v>
      </c>
      <c r="J14022" s="94"/>
      <c r="K14022" s="23" t="s">
        <v>3896</v>
      </c>
    </row>
    <row r="14023" spans="1:11" ht="38.1" customHeight="1" x14ac:dyDescent="0.25">
      <c r="A14023" s="24" t="s">
        <v>3973</v>
      </c>
      <c r="B14023" s="95" t="s">
        <v>3974</v>
      </c>
      <c r="C14023" s="95"/>
      <c r="D14023" s="96" t="s">
        <v>20</v>
      </c>
      <c r="E14023" s="96"/>
      <c r="F14023" s="24" t="s">
        <v>3936</v>
      </c>
      <c r="G14023" s="97">
        <v>1.2999999999999999E-3</v>
      </c>
      <c r="H14023" s="97"/>
      <c r="I14023" s="98">
        <v>94.61</v>
      </c>
      <c r="J14023" s="98"/>
      <c r="K14023" s="27">
        <f>TRUNC(TRUNC(G14023,8)*I14023,2)</f>
        <v>0.12</v>
      </c>
    </row>
    <row r="14024" spans="1:11" ht="38.1" customHeight="1" x14ac:dyDescent="0.25">
      <c r="A14024" s="24" t="s">
        <v>3975</v>
      </c>
      <c r="B14024" s="95" t="s">
        <v>3976</v>
      </c>
      <c r="C14024" s="95"/>
      <c r="D14024" s="96" t="s">
        <v>20</v>
      </c>
      <c r="E14024" s="96"/>
      <c r="F14024" s="24" t="s">
        <v>30</v>
      </c>
      <c r="G14024" s="97">
        <v>3.0999999999999999E-3</v>
      </c>
      <c r="H14024" s="97"/>
      <c r="I14024" s="98">
        <v>370.94</v>
      </c>
      <c r="J14024" s="98"/>
      <c r="K14024" s="27">
        <f>TRUNC(TRUNC(G14024,8)*I14024,2)</f>
        <v>1.1399999999999999</v>
      </c>
    </row>
    <row r="14025" spans="1:11" ht="18" customHeight="1" x14ac:dyDescent="0.25">
      <c r="A14025" s="9"/>
      <c r="B14025" s="9"/>
      <c r="C14025" s="9"/>
      <c r="D14025" s="9"/>
      <c r="E14025" s="9"/>
      <c r="F14025" s="9"/>
      <c r="G14025" s="91" t="s">
        <v>3919</v>
      </c>
      <c r="H14025" s="91"/>
      <c r="I14025" s="91"/>
      <c r="J14025" s="91"/>
      <c r="K14025" s="28">
        <f>SUM(K14023:K14024)</f>
        <v>1.2599999999999998</v>
      </c>
    </row>
    <row r="14026" spans="1:11" ht="15" customHeight="1" x14ac:dyDescent="0.25">
      <c r="A14026" s="9"/>
      <c r="B14026" s="9"/>
      <c r="C14026" s="9"/>
      <c r="D14026" s="9"/>
      <c r="E14026" s="9"/>
      <c r="F14026" s="9"/>
      <c r="G14026" s="92" t="s">
        <v>3913</v>
      </c>
      <c r="H14026" s="92"/>
      <c r="I14026" s="92"/>
      <c r="J14026" s="92"/>
      <c r="K14026" s="29">
        <f>ROUND(SUM(K14025),2)</f>
        <v>1.26</v>
      </c>
    </row>
    <row r="14027" spans="1:11" ht="9.9499999999999993" customHeight="1" x14ac:dyDescent="0.25">
      <c r="A14027" s="9"/>
      <c r="B14027" s="9"/>
      <c r="C14027" s="9"/>
      <c r="D14027" s="9"/>
      <c r="E14027" s="9"/>
      <c r="F14027" s="9"/>
      <c r="G14027" s="100"/>
      <c r="H14027" s="100"/>
      <c r="I14027" s="100"/>
      <c r="J14027" s="100"/>
      <c r="K14027" s="100"/>
    </row>
    <row r="14028" spans="1:11" ht="20.100000000000001" customHeight="1" x14ac:dyDescent="0.25">
      <c r="A14028" s="99" t="s">
        <v>3198</v>
      </c>
      <c r="B14028" s="99"/>
      <c r="C14028" s="99"/>
      <c r="D14028" s="99"/>
      <c r="E14028" s="99"/>
      <c r="F14028" s="99"/>
      <c r="G14028" s="99"/>
      <c r="H14028" s="99"/>
      <c r="I14028" s="99"/>
      <c r="J14028" s="99"/>
      <c r="K14028" s="99"/>
    </row>
    <row r="14029" spans="1:11" ht="12.95" customHeight="1" x14ac:dyDescent="0.25">
      <c r="A14029" s="107" t="s">
        <v>3984</v>
      </c>
      <c r="B14029" s="107"/>
      <c r="C14029" s="107"/>
      <c r="D14029" s="108" t="s">
        <v>3985</v>
      </c>
      <c r="E14029" s="87" t="s">
        <v>3986</v>
      </c>
      <c r="F14029" s="87"/>
      <c r="G14029" s="87" t="s">
        <v>3987</v>
      </c>
      <c r="H14029" s="87"/>
      <c r="I14029" s="87"/>
      <c r="J14029" s="87"/>
      <c r="K14029" s="87" t="s">
        <v>3988</v>
      </c>
    </row>
    <row r="14030" spans="1:11" ht="12" customHeight="1" x14ac:dyDescent="0.25">
      <c r="A14030" s="107"/>
      <c r="B14030" s="107"/>
      <c r="C14030" s="107"/>
      <c r="D14030" s="108"/>
      <c r="E14030" s="23" t="s">
        <v>3989</v>
      </c>
      <c r="F14030" s="23" t="s">
        <v>3990</v>
      </c>
      <c r="G14030" s="94" t="s">
        <v>3989</v>
      </c>
      <c r="H14030" s="94"/>
      <c r="I14030" s="94" t="s">
        <v>3990</v>
      </c>
      <c r="J14030" s="94"/>
      <c r="K14030" s="87"/>
    </row>
    <row r="14031" spans="1:11" ht="15" customHeight="1" x14ac:dyDescent="0.25">
      <c r="A14031" s="6" t="s">
        <v>3991</v>
      </c>
      <c r="B14031" s="104" t="s">
        <v>3992</v>
      </c>
      <c r="C14031" s="104"/>
      <c r="D14031" s="31">
        <v>1</v>
      </c>
      <c r="E14031" s="32">
        <v>0.34</v>
      </c>
      <c r="F14031" s="32">
        <v>0.66</v>
      </c>
      <c r="G14031" s="105">
        <v>355.46550000000002</v>
      </c>
      <c r="H14031" s="105"/>
      <c r="I14031" s="105">
        <v>95.872399999999999</v>
      </c>
      <c r="J14031" s="105"/>
      <c r="K14031" s="33">
        <f>ROUND(D14031*(ROUND(E14031*G14031,4)+ROUND(F14031*I14031,4)),4)</f>
        <v>184.13409999999999</v>
      </c>
    </row>
    <row r="14032" spans="1:11" ht="15" customHeight="1" x14ac:dyDescent="0.25">
      <c r="A14032" s="6" t="s">
        <v>3993</v>
      </c>
      <c r="B14032" s="104" t="s">
        <v>3994</v>
      </c>
      <c r="C14032" s="104"/>
      <c r="D14032" s="31">
        <v>1</v>
      </c>
      <c r="E14032" s="32">
        <v>1</v>
      </c>
      <c r="F14032" s="32">
        <v>0</v>
      </c>
      <c r="G14032" s="105">
        <v>365.3972</v>
      </c>
      <c r="H14032" s="105"/>
      <c r="I14032" s="105">
        <v>147.8879</v>
      </c>
      <c r="J14032" s="105"/>
      <c r="K14032" s="33">
        <f>ROUND(D14032*(ROUND(E14032*G14032,4)+ROUND(F14032*I14032,4)),4)</f>
        <v>365.3972</v>
      </c>
    </row>
    <row r="14033" spans="1:11" ht="15" customHeight="1" x14ac:dyDescent="0.25">
      <c r="A14033" s="6" t="s">
        <v>3995</v>
      </c>
      <c r="B14033" s="104" t="s">
        <v>3996</v>
      </c>
      <c r="C14033" s="104"/>
      <c r="D14033" s="31">
        <v>1</v>
      </c>
      <c r="E14033" s="32">
        <v>0.97</v>
      </c>
      <c r="F14033" s="32">
        <v>0.03</v>
      </c>
      <c r="G14033" s="105">
        <v>324.64210000000003</v>
      </c>
      <c r="H14033" s="105"/>
      <c r="I14033" s="105">
        <v>159.20740000000001</v>
      </c>
      <c r="J14033" s="105"/>
      <c r="K14033" s="33">
        <f>ROUND(D14033*(ROUND(E14033*G14033,4)+ROUND(F14033*I14033,4)),4)</f>
        <v>319.67899999999997</v>
      </c>
    </row>
    <row r="14034" spans="1:11" ht="15.95" customHeight="1" x14ac:dyDescent="0.25">
      <c r="A14034" s="6" t="s">
        <v>3997</v>
      </c>
      <c r="B14034" s="104" t="s">
        <v>3998</v>
      </c>
      <c r="C14034" s="104"/>
      <c r="D14034" s="31">
        <v>1</v>
      </c>
      <c r="E14034" s="32">
        <v>0.79</v>
      </c>
      <c r="F14034" s="32">
        <v>0.21</v>
      </c>
      <c r="G14034" s="105">
        <v>284.72230000000002</v>
      </c>
      <c r="H14034" s="105"/>
      <c r="I14034" s="105">
        <v>125.70480000000001</v>
      </c>
      <c r="J14034" s="105"/>
      <c r="K14034" s="33">
        <f>ROUND(D14034*(ROUND(E14034*G14034,4)+ROUND(F14034*I14034,4)),4)</f>
        <v>251.32859999999999</v>
      </c>
    </row>
    <row r="14035" spans="1:11" ht="15" customHeight="1" x14ac:dyDescent="0.25">
      <c r="A14035" s="1"/>
      <c r="B14035" s="1"/>
      <c r="C14035" s="1"/>
      <c r="D14035" s="1"/>
      <c r="E14035" s="1"/>
      <c r="F14035" s="1"/>
      <c r="G14035" s="85" t="s">
        <v>3999</v>
      </c>
      <c r="H14035" s="85"/>
      <c r="I14035" s="85"/>
      <c r="J14035" s="85"/>
      <c r="K14035" s="34">
        <f>SUM(K14030:K14034)</f>
        <v>1120.5389</v>
      </c>
    </row>
    <row r="14036" spans="1:11" ht="20.100000000000001" customHeight="1" x14ac:dyDescent="0.25">
      <c r="A14036" s="106" t="s">
        <v>4000</v>
      </c>
      <c r="B14036" s="106"/>
      <c r="C14036" s="106"/>
      <c r="D14036" s="106"/>
      <c r="E14036" s="106"/>
      <c r="F14036" s="2" t="s">
        <v>4</v>
      </c>
      <c r="G14036" s="87" t="s">
        <v>4001</v>
      </c>
      <c r="H14036" s="87"/>
      <c r="I14036" s="87" t="s">
        <v>4002</v>
      </c>
      <c r="J14036" s="87"/>
      <c r="K14036" s="2" t="s">
        <v>3988</v>
      </c>
    </row>
    <row r="14037" spans="1:11" ht="15" customHeight="1" x14ac:dyDescent="0.25">
      <c r="A14037" s="6" t="s">
        <v>4003</v>
      </c>
      <c r="B14037" s="101" t="s">
        <v>4004</v>
      </c>
      <c r="C14037" s="101"/>
      <c r="D14037" s="101"/>
      <c r="E14037" s="101"/>
      <c r="F14037" s="6" t="s">
        <v>3940</v>
      </c>
      <c r="G14037" s="114">
        <v>1</v>
      </c>
      <c r="H14037" s="114"/>
      <c r="I14037" s="115">
        <v>22.527200000000001</v>
      </c>
      <c r="J14037" s="115"/>
      <c r="K14037" s="35">
        <f>ROUND(ROUND(G14037,5)*I14037,4)</f>
        <v>22.527200000000001</v>
      </c>
    </row>
    <row r="14038" spans="1:11" ht="15" customHeight="1" x14ac:dyDescent="0.25">
      <c r="A14038" s="1"/>
      <c r="B14038" s="1"/>
      <c r="C14038" s="1"/>
      <c r="D14038" s="1"/>
      <c r="E14038" s="1"/>
      <c r="F14038" s="1"/>
      <c r="G14038" s="85" t="s">
        <v>4005</v>
      </c>
      <c r="H14038" s="85"/>
      <c r="I14038" s="85"/>
      <c r="J14038" s="85"/>
      <c r="K14038" s="36">
        <f>SUM(K14037:K14037)</f>
        <v>22.527200000000001</v>
      </c>
    </row>
    <row r="14039" spans="1:11" ht="15" customHeight="1" x14ac:dyDescent="0.25">
      <c r="A14039" s="9"/>
      <c r="B14039" s="9"/>
      <c r="C14039" s="9"/>
      <c r="D14039" s="9"/>
      <c r="E14039" s="9"/>
      <c r="F14039" s="9"/>
      <c r="G14039" s="92" t="s">
        <v>4006</v>
      </c>
      <c r="H14039" s="92"/>
      <c r="I14039" s="92"/>
      <c r="J14039" s="92"/>
      <c r="K14039" s="33">
        <f>SUM(K14035,K14038)</f>
        <v>1143.0661</v>
      </c>
    </row>
    <row r="14040" spans="1:11" ht="15" customHeight="1" x14ac:dyDescent="0.25">
      <c r="A14040" s="9"/>
      <c r="B14040" s="9"/>
      <c r="C14040" s="9"/>
      <c r="D14040" s="9"/>
      <c r="E14040" s="9"/>
      <c r="F14040" s="9"/>
      <c r="G14040" s="92" t="s">
        <v>4007</v>
      </c>
      <c r="H14040" s="92"/>
      <c r="I14040" s="92"/>
      <c r="J14040" s="92"/>
      <c r="K14040" s="37">
        <v>113.18</v>
      </c>
    </row>
    <row r="14041" spans="1:11" ht="15" customHeight="1" x14ac:dyDescent="0.25">
      <c r="A14041" s="9"/>
      <c r="B14041" s="9"/>
      <c r="C14041" s="9"/>
      <c r="D14041" s="9"/>
      <c r="E14041" s="9"/>
      <c r="F14041" s="9"/>
      <c r="G14041" s="92" t="s">
        <v>4008</v>
      </c>
      <c r="H14041" s="92"/>
      <c r="I14041" s="92"/>
      <c r="J14041" s="92"/>
      <c r="K14041" s="33">
        <f>ROUND(K14039/K14040,4)</f>
        <v>10.099500000000001</v>
      </c>
    </row>
    <row r="14042" spans="1:11" ht="15" customHeight="1" x14ac:dyDescent="0.25">
      <c r="A14042" s="9"/>
      <c r="B14042" s="9"/>
      <c r="C14042" s="9"/>
      <c r="D14042" s="9"/>
      <c r="E14042" s="9"/>
      <c r="F14042" s="9"/>
      <c r="G14042" s="92" t="s">
        <v>4009</v>
      </c>
      <c r="H14042" s="92"/>
      <c r="I14042" s="92"/>
      <c r="J14042" s="92"/>
      <c r="K14042" s="33">
        <f>ROUND(K14041*0.00746,4)</f>
        <v>7.5300000000000006E-2</v>
      </c>
    </row>
    <row r="14043" spans="1:11" ht="20.100000000000001" customHeight="1" x14ac:dyDescent="0.25">
      <c r="A14043" s="106" t="s">
        <v>4010</v>
      </c>
      <c r="B14043" s="106"/>
      <c r="C14043" s="106"/>
      <c r="D14043" s="106"/>
      <c r="E14043" s="106"/>
      <c r="F14043" s="2" t="s">
        <v>4</v>
      </c>
      <c r="G14043" s="87" t="s">
        <v>4001</v>
      </c>
      <c r="H14043" s="87"/>
      <c r="I14043" s="87" t="s">
        <v>3895</v>
      </c>
      <c r="J14043" s="87"/>
      <c r="K14043" s="2" t="s">
        <v>4011</v>
      </c>
    </row>
    <row r="14044" spans="1:11" ht="15" customHeight="1" x14ac:dyDescent="0.25">
      <c r="A14044" s="6" t="s">
        <v>4012</v>
      </c>
      <c r="B14044" s="104" t="s">
        <v>4013</v>
      </c>
      <c r="C14044" s="104"/>
      <c r="D14044" s="104"/>
      <c r="E14044" s="104"/>
      <c r="F14044" s="6" t="s">
        <v>77</v>
      </c>
      <c r="G14044" s="113">
        <v>1</v>
      </c>
      <c r="H14044" s="113"/>
      <c r="I14044" s="105">
        <v>195.03</v>
      </c>
      <c r="J14044" s="105"/>
      <c r="K14044" s="33">
        <f>ROUND(ROUND(G14044,5)*I14044,4)</f>
        <v>195.03</v>
      </c>
    </row>
    <row r="14045" spans="1:11" ht="15" customHeight="1" x14ac:dyDescent="0.25">
      <c r="A14045" s="1"/>
      <c r="B14045" s="1"/>
      <c r="C14045" s="1"/>
      <c r="D14045" s="1"/>
      <c r="E14045" s="1"/>
      <c r="F14045" s="1"/>
      <c r="G14045" s="85" t="s">
        <v>4014</v>
      </c>
      <c r="H14045" s="85"/>
      <c r="I14045" s="85"/>
      <c r="J14045" s="85"/>
      <c r="K14045" s="34">
        <f>SUM(K14044:K14044)</f>
        <v>195.03</v>
      </c>
    </row>
    <row r="14046" spans="1:11" ht="15" customHeight="1" x14ac:dyDescent="0.25">
      <c r="A14046" s="106" t="s">
        <v>4015</v>
      </c>
      <c r="B14046" s="106"/>
      <c r="C14046" s="106"/>
      <c r="D14046" s="23" t="s">
        <v>4016</v>
      </c>
      <c r="E14046" s="94" t="s">
        <v>4017</v>
      </c>
      <c r="F14046" s="94"/>
      <c r="G14046" s="94" t="s">
        <v>4001</v>
      </c>
      <c r="H14046" s="94"/>
      <c r="I14046" s="94" t="s">
        <v>3895</v>
      </c>
      <c r="J14046" s="94"/>
      <c r="K14046" s="23" t="s">
        <v>4011</v>
      </c>
    </row>
    <row r="14047" spans="1:11" ht="20.100000000000001" customHeight="1" x14ac:dyDescent="0.25">
      <c r="A14047" s="38" t="s">
        <v>4012</v>
      </c>
      <c r="B14047" s="109" t="s">
        <v>4018</v>
      </c>
      <c r="C14047" s="109"/>
      <c r="D14047" s="38" t="s">
        <v>4019</v>
      </c>
      <c r="E14047" s="110" t="s">
        <v>4020</v>
      </c>
      <c r="F14047" s="110"/>
      <c r="G14047" s="111">
        <v>2.2000000000000002</v>
      </c>
      <c r="H14047" s="111"/>
      <c r="I14047" s="112">
        <v>3.47</v>
      </c>
      <c r="J14047" s="112"/>
      <c r="K14047" s="41">
        <f>ROUND(ROUND(G14047,5)*I14047,4)</f>
        <v>7.6340000000000003</v>
      </c>
    </row>
    <row r="14048" spans="1:11" ht="15" customHeight="1" x14ac:dyDescent="0.25">
      <c r="A14048" s="1"/>
      <c r="B14048" s="1"/>
      <c r="C14048" s="1"/>
      <c r="D14048" s="1"/>
      <c r="E14048" s="1"/>
      <c r="F14048" s="1"/>
      <c r="G14048" s="85" t="s">
        <v>4021</v>
      </c>
      <c r="H14048" s="85"/>
      <c r="I14048" s="85"/>
      <c r="J14048" s="85"/>
      <c r="K14048" s="33">
        <f>SUM(K14047:K14047)</f>
        <v>7.6340000000000003</v>
      </c>
    </row>
    <row r="14049" spans="1:11" ht="12.95" customHeight="1" x14ac:dyDescent="0.25">
      <c r="A14049" s="106" t="s">
        <v>4022</v>
      </c>
      <c r="B14049" s="106"/>
      <c r="C14049" s="94" t="s">
        <v>4023</v>
      </c>
      <c r="D14049" s="94" t="s">
        <v>5</v>
      </c>
      <c r="E14049" s="94" t="s">
        <v>4024</v>
      </c>
      <c r="F14049" s="94"/>
      <c r="G14049" s="94" t="s">
        <v>4025</v>
      </c>
      <c r="H14049" s="94"/>
      <c r="I14049" s="94" t="s">
        <v>2086</v>
      </c>
      <c r="J14049" s="94"/>
      <c r="K14049" s="94" t="s">
        <v>4011</v>
      </c>
    </row>
    <row r="14050" spans="1:11" ht="12" customHeight="1" x14ac:dyDescent="0.25">
      <c r="A14050" s="106"/>
      <c r="B14050" s="106"/>
      <c r="C14050" s="94"/>
      <c r="D14050" s="94"/>
      <c r="E14050" s="23" t="s">
        <v>2092</v>
      </c>
      <c r="F14050" s="23" t="s">
        <v>4026</v>
      </c>
      <c r="G14050" s="23" t="s">
        <v>2092</v>
      </c>
      <c r="H14050" s="23" t="s">
        <v>4026</v>
      </c>
      <c r="I14050" s="23" t="s">
        <v>2092</v>
      </c>
      <c r="J14050" s="23" t="s">
        <v>4026</v>
      </c>
      <c r="K14050" s="94"/>
    </row>
    <row r="14051" spans="1:11" ht="27.95" customHeight="1" x14ac:dyDescent="0.25">
      <c r="A14051" s="38" t="s">
        <v>4012</v>
      </c>
      <c r="B14051" s="39" t="s">
        <v>4018</v>
      </c>
      <c r="C14051" s="38" t="s">
        <v>4027</v>
      </c>
      <c r="D14051" s="40">
        <v>2.2000000000000002</v>
      </c>
      <c r="E14051" s="42">
        <v>0</v>
      </c>
      <c r="F14051" s="43">
        <v>1.25</v>
      </c>
      <c r="G14051" s="42">
        <v>0</v>
      </c>
      <c r="H14051" s="43">
        <v>1</v>
      </c>
      <c r="I14051" s="42">
        <v>0</v>
      </c>
      <c r="J14051" s="43">
        <v>0.82</v>
      </c>
      <c r="K14051" s="41">
        <f>ROUND(D14051*(ROUND(E14051*F14051,4)+ROUND(G14051*H14051,4)+ROUND(I14051*J14051,4)),4)</f>
        <v>0</v>
      </c>
    </row>
    <row r="14052" spans="1:11" ht="15" customHeight="1" x14ac:dyDescent="0.25">
      <c r="A14052" s="1"/>
      <c r="B14052" s="1"/>
      <c r="C14052" s="1"/>
      <c r="D14052" s="1"/>
      <c r="E14052" s="1"/>
      <c r="F14052" s="1"/>
      <c r="G14052" s="85" t="s">
        <v>4028</v>
      </c>
      <c r="H14052" s="85"/>
      <c r="I14052" s="85"/>
      <c r="J14052" s="85"/>
      <c r="K14052" s="33">
        <f>SUM(K14050:K14051)</f>
        <v>0</v>
      </c>
    </row>
    <row r="14053" spans="1:11" ht="15" customHeight="1" x14ac:dyDescent="0.25">
      <c r="A14053" s="9"/>
      <c r="B14053" s="9"/>
      <c r="C14053" s="9"/>
      <c r="D14053" s="9"/>
      <c r="E14053" s="9"/>
      <c r="F14053" s="9"/>
      <c r="G14053" s="92" t="s">
        <v>4029</v>
      </c>
      <c r="H14053" s="92"/>
      <c r="I14053" s="92"/>
      <c r="J14053" s="92"/>
      <c r="K14053" s="33">
        <f>SUM(K14041,K14042,K14045,K14048,K14052)</f>
        <v>212.83879999999999</v>
      </c>
    </row>
    <row r="14054" spans="1:11" ht="15" customHeight="1" x14ac:dyDescent="0.25">
      <c r="A14054" s="9"/>
      <c r="B14054" s="9"/>
      <c r="C14054" s="9"/>
      <c r="D14054" s="9"/>
      <c r="E14054" s="9"/>
      <c r="F14054" s="9"/>
      <c r="G14054" s="92" t="s">
        <v>3913</v>
      </c>
      <c r="H14054" s="92"/>
      <c r="I14054" s="92"/>
      <c r="J14054" s="92"/>
      <c r="K14054" s="29">
        <f>ROUND(SUM(K14053),2)</f>
        <v>212.84</v>
      </c>
    </row>
    <row r="14055" spans="1:11" ht="9.9499999999999993" customHeight="1" x14ac:dyDescent="0.25">
      <c r="A14055" s="9"/>
      <c r="B14055" s="9"/>
      <c r="C14055" s="9"/>
      <c r="D14055" s="9"/>
      <c r="E14055" s="9"/>
      <c r="F14055" s="9"/>
      <c r="G14055" s="100"/>
      <c r="H14055" s="100"/>
      <c r="I14055" s="100"/>
      <c r="J14055" s="100"/>
      <c r="K14055" s="100"/>
    </row>
    <row r="14056" spans="1:11" ht="20.100000000000001" customHeight="1" x14ac:dyDescent="0.25">
      <c r="A14056" s="99" t="s">
        <v>3199</v>
      </c>
      <c r="B14056" s="99"/>
      <c r="C14056" s="99"/>
      <c r="D14056" s="99"/>
      <c r="E14056" s="99"/>
      <c r="F14056" s="99"/>
      <c r="G14056" s="99"/>
      <c r="H14056" s="99"/>
      <c r="I14056" s="99"/>
      <c r="J14056" s="99"/>
      <c r="K14056" s="99"/>
    </row>
    <row r="14057" spans="1:11" ht="15" customHeight="1" x14ac:dyDescent="0.25">
      <c r="A14057" s="93" t="s">
        <v>3916</v>
      </c>
      <c r="B14057" s="93"/>
      <c r="C14057" s="93"/>
      <c r="D14057" s="94" t="s">
        <v>3</v>
      </c>
      <c r="E14057" s="94"/>
      <c r="F14057" s="23" t="s">
        <v>4</v>
      </c>
      <c r="G14057" s="94" t="s">
        <v>3894</v>
      </c>
      <c r="H14057" s="94"/>
      <c r="I14057" s="94" t="s">
        <v>3895</v>
      </c>
      <c r="J14057" s="94"/>
      <c r="K14057" s="23" t="s">
        <v>3896</v>
      </c>
    </row>
    <row r="14058" spans="1:11" ht="45.95" customHeight="1" x14ac:dyDescent="0.25">
      <c r="A14058" s="24" t="s">
        <v>3934</v>
      </c>
      <c r="B14058" s="95" t="s">
        <v>3935</v>
      </c>
      <c r="C14058" s="95"/>
      <c r="D14058" s="96" t="s">
        <v>20</v>
      </c>
      <c r="E14058" s="96"/>
      <c r="F14058" s="24" t="s">
        <v>3936</v>
      </c>
      <c r="G14058" s="97">
        <v>2.5891999999999998E-3</v>
      </c>
      <c r="H14058" s="97"/>
      <c r="I14058" s="98">
        <v>76.52</v>
      </c>
      <c r="J14058" s="98"/>
      <c r="K14058" s="27">
        <f t="shared" ref="K14058:K14063" si="108">TRUNC(TRUNC(G14058,8)*I14058,2)</f>
        <v>0.19</v>
      </c>
    </row>
    <row r="14059" spans="1:11" ht="45.95" customHeight="1" x14ac:dyDescent="0.25">
      <c r="A14059" s="24" t="s">
        <v>28</v>
      </c>
      <c r="B14059" s="95" t="s">
        <v>29</v>
      </c>
      <c r="C14059" s="95"/>
      <c r="D14059" s="96" t="s">
        <v>20</v>
      </c>
      <c r="E14059" s="96"/>
      <c r="F14059" s="24" t="s">
        <v>30</v>
      </c>
      <c r="G14059" s="97">
        <v>1.0702000000000001E-3</v>
      </c>
      <c r="H14059" s="97"/>
      <c r="I14059" s="98">
        <v>322.67</v>
      </c>
      <c r="J14059" s="98"/>
      <c r="K14059" s="27">
        <f t="shared" si="108"/>
        <v>0.34</v>
      </c>
    </row>
    <row r="14060" spans="1:11" ht="29.1" customHeight="1" x14ac:dyDescent="0.25">
      <c r="A14060" s="24" t="s">
        <v>4030</v>
      </c>
      <c r="B14060" s="95" t="s">
        <v>4031</v>
      </c>
      <c r="C14060" s="95"/>
      <c r="D14060" s="96" t="s">
        <v>20</v>
      </c>
      <c r="E14060" s="96"/>
      <c r="F14060" s="24" t="s">
        <v>3936</v>
      </c>
      <c r="G14060" s="97">
        <v>3.3568999999999999E-3</v>
      </c>
      <c r="H14060" s="97"/>
      <c r="I14060" s="98">
        <v>105.44</v>
      </c>
      <c r="J14060" s="98"/>
      <c r="K14060" s="27">
        <f t="shared" si="108"/>
        <v>0.35</v>
      </c>
    </row>
    <row r="14061" spans="1:11" ht="29.1" customHeight="1" x14ac:dyDescent="0.25">
      <c r="A14061" s="24" t="s">
        <v>4032</v>
      </c>
      <c r="B14061" s="95" t="s">
        <v>4033</v>
      </c>
      <c r="C14061" s="95"/>
      <c r="D14061" s="96" t="s">
        <v>20</v>
      </c>
      <c r="E14061" s="96"/>
      <c r="F14061" s="24" t="s">
        <v>30</v>
      </c>
      <c r="G14061" s="97">
        <v>3.0249999999999998E-4</v>
      </c>
      <c r="H14061" s="97"/>
      <c r="I14061" s="98">
        <v>265.02</v>
      </c>
      <c r="J14061" s="98"/>
      <c r="K14061" s="27">
        <f t="shared" si="108"/>
        <v>0.08</v>
      </c>
    </row>
    <row r="14062" spans="1:11" ht="38.1" customHeight="1" x14ac:dyDescent="0.25">
      <c r="A14062" s="24" t="s">
        <v>4034</v>
      </c>
      <c r="B14062" s="95" t="s">
        <v>4035</v>
      </c>
      <c r="C14062" s="95"/>
      <c r="D14062" s="96" t="s">
        <v>20</v>
      </c>
      <c r="E14062" s="96"/>
      <c r="F14062" s="24" t="s">
        <v>3936</v>
      </c>
      <c r="G14062" s="97">
        <v>2.9082999999999999E-3</v>
      </c>
      <c r="H14062" s="97"/>
      <c r="I14062" s="98">
        <v>94.54</v>
      </c>
      <c r="J14062" s="98"/>
      <c r="K14062" s="27">
        <f t="shared" si="108"/>
        <v>0.27</v>
      </c>
    </row>
    <row r="14063" spans="1:11" ht="38.1" customHeight="1" x14ac:dyDescent="0.25">
      <c r="A14063" s="24" t="s">
        <v>4036</v>
      </c>
      <c r="B14063" s="95" t="s">
        <v>4037</v>
      </c>
      <c r="C14063" s="95"/>
      <c r="D14063" s="96" t="s">
        <v>20</v>
      </c>
      <c r="E14063" s="96"/>
      <c r="F14063" s="24" t="s">
        <v>30</v>
      </c>
      <c r="G14063" s="97">
        <v>7.5109999999999999E-4</v>
      </c>
      <c r="H14063" s="97"/>
      <c r="I14063" s="98">
        <v>225.43</v>
      </c>
      <c r="J14063" s="98"/>
      <c r="K14063" s="27">
        <f t="shared" si="108"/>
        <v>0.16</v>
      </c>
    </row>
    <row r="14064" spans="1:11" ht="18" customHeight="1" x14ac:dyDescent="0.25">
      <c r="A14064" s="9"/>
      <c r="B14064" s="9"/>
      <c r="C14064" s="9"/>
      <c r="D14064" s="9"/>
      <c r="E14064" s="9"/>
      <c r="F14064" s="9"/>
      <c r="G14064" s="91" t="s">
        <v>3919</v>
      </c>
      <c r="H14064" s="91"/>
      <c r="I14064" s="91"/>
      <c r="J14064" s="91"/>
      <c r="K14064" s="28">
        <f>SUM(K14058:K14063)</f>
        <v>1.39</v>
      </c>
    </row>
    <row r="14065" spans="1:11" ht="15" customHeight="1" x14ac:dyDescent="0.25">
      <c r="A14065" s="93" t="s">
        <v>3907</v>
      </c>
      <c r="B14065" s="93"/>
      <c r="C14065" s="93"/>
      <c r="D14065" s="94" t="s">
        <v>3</v>
      </c>
      <c r="E14065" s="94"/>
      <c r="F14065" s="23" t="s">
        <v>4</v>
      </c>
      <c r="G14065" s="94" t="s">
        <v>3894</v>
      </c>
      <c r="H14065" s="94"/>
      <c r="I14065" s="94" t="s">
        <v>3895</v>
      </c>
      <c r="J14065" s="94"/>
      <c r="K14065" s="23" t="s">
        <v>3896</v>
      </c>
    </row>
    <row r="14066" spans="1:11" ht="15" customHeight="1" x14ac:dyDescent="0.25">
      <c r="A14066" s="24" t="s">
        <v>3910</v>
      </c>
      <c r="B14066" s="95" t="s">
        <v>3911</v>
      </c>
      <c r="C14066" s="95"/>
      <c r="D14066" s="96" t="s">
        <v>20</v>
      </c>
      <c r="E14066" s="96"/>
      <c r="F14066" s="24" t="s">
        <v>2056</v>
      </c>
      <c r="G14066" s="97">
        <v>3.6592999999999999E-3</v>
      </c>
      <c r="H14066" s="97"/>
      <c r="I14066" s="98">
        <v>24.94</v>
      </c>
      <c r="J14066" s="98"/>
      <c r="K14066" s="27">
        <f>TRUNC(TRUNC(G14066,8)*I14066,2)</f>
        <v>0.09</v>
      </c>
    </row>
    <row r="14067" spans="1:11" ht="18" customHeight="1" x14ac:dyDescent="0.25">
      <c r="A14067" s="9"/>
      <c r="B14067" s="9"/>
      <c r="C14067" s="9"/>
      <c r="D14067" s="9"/>
      <c r="E14067" s="9"/>
      <c r="F14067" s="9"/>
      <c r="G14067" s="91" t="s">
        <v>3912</v>
      </c>
      <c r="H14067" s="91"/>
      <c r="I14067" s="91"/>
      <c r="J14067" s="91"/>
      <c r="K14067" s="28">
        <f>SUM(K14066:K14066)</f>
        <v>0.09</v>
      </c>
    </row>
    <row r="14068" spans="1:11" ht="15" customHeight="1" x14ac:dyDescent="0.25">
      <c r="A14068" s="9"/>
      <c r="B14068" s="9"/>
      <c r="C14068" s="9"/>
      <c r="D14068" s="9"/>
      <c r="E14068" s="9"/>
      <c r="F14068" s="9"/>
      <c r="G14068" s="92" t="s">
        <v>3913</v>
      </c>
      <c r="H14068" s="92"/>
      <c r="I14068" s="92"/>
      <c r="J14068" s="92"/>
      <c r="K14068" s="29">
        <f>ROUND(SUM(K14064,K14067),2)</f>
        <v>1.48</v>
      </c>
    </row>
    <row r="14069" spans="1:11" ht="9.9499999999999993" customHeight="1" x14ac:dyDescent="0.25">
      <c r="A14069" s="9"/>
      <c r="B14069" s="9"/>
      <c r="C14069" s="9"/>
      <c r="D14069" s="9"/>
      <c r="E14069" s="9"/>
      <c r="F14069" s="9"/>
      <c r="G14069" s="100"/>
      <c r="H14069" s="100"/>
      <c r="I14069" s="100"/>
      <c r="J14069" s="100"/>
      <c r="K14069" s="100"/>
    </row>
    <row r="14070" spans="1:11" ht="20.100000000000001" customHeight="1" x14ac:dyDescent="0.25">
      <c r="A14070" s="99" t="s">
        <v>3200</v>
      </c>
      <c r="B14070" s="99"/>
      <c r="C14070" s="99"/>
      <c r="D14070" s="99"/>
      <c r="E14070" s="99"/>
      <c r="F14070" s="99"/>
      <c r="G14070" s="99"/>
      <c r="H14070" s="99"/>
      <c r="I14070" s="99"/>
      <c r="J14070" s="99"/>
      <c r="K14070" s="99"/>
    </row>
    <row r="14071" spans="1:11" ht="15" customHeight="1" x14ac:dyDescent="0.25">
      <c r="A14071" s="93" t="s">
        <v>3893</v>
      </c>
      <c r="B14071" s="93"/>
      <c r="C14071" s="93"/>
      <c r="D14071" s="94" t="s">
        <v>3</v>
      </c>
      <c r="E14071" s="94"/>
      <c r="F14071" s="23" t="s">
        <v>4</v>
      </c>
      <c r="G14071" s="94" t="s">
        <v>3894</v>
      </c>
      <c r="H14071" s="94"/>
      <c r="I14071" s="94" t="s">
        <v>3895</v>
      </c>
      <c r="J14071" s="94"/>
      <c r="K14071" s="23" t="s">
        <v>3896</v>
      </c>
    </row>
    <row r="14072" spans="1:11" ht="21" customHeight="1" x14ac:dyDescent="0.25">
      <c r="A14072" s="24" t="s">
        <v>4038</v>
      </c>
      <c r="B14072" s="95" t="s">
        <v>4039</v>
      </c>
      <c r="C14072" s="95"/>
      <c r="D14072" s="96" t="s">
        <v>20</v>
      </c>
      <c r="E14072" s="96"/>
      <c r="F14072" s="24" t="s">
        <v>34</v>
      </c>
      <c r="G14072" s="97">
        <v>6.6E-3</v>
      </c>
      <c r="H14072" s="97"/>
      <c r="I14072" s="98">
        <v>210.23</v>
      </c>
      <c r="J14072" s="98"/>
      <c r="K14072" s="27">
        <f>TRUNC(TRUNC(G14072,8)*I14072,2)</f>
        <v>1.38</v>
      </c>
    </row>
    <row r="14073" spans="1:11" ht="21" customHeight="1" x14ac:dyDescent="0.25">
      <c r="A14073" s="24" t="s">
        <v>4040</v>
      </c>
      <c r="B14073" s="95" t="s">
        <v>4041</v>
      </c>
      <c r="C14073" s="95"/>
      <c r="D14073" s="96" t="s">
        <v>20</v>
      </c>
      <c r="E14073" s="96"/>
      <c r="F14073" s="24" t="s">
        <v>84</v>
      </c>
      <c r="G14073" s="97">
        <v>1.0049999999999999</v>
      </c>
      <c r="H14073" s="97"/>
      <c r="I14073" s="98">
        <v>32.369999999999997</v>
      </c>
      <c r="J14073" s="98"/>
      <c r="K14073" s="27">
        <f>TRUNC(TRUNC(G14073,8)*I14073,2)</f>
        <v>32.53</v>
      </c>
    </row>
    <row r="14074" spans="1:11" ht="15" customHeight="1" x14ac:dyDescent="0.25">
      <c r="A14074" s="9"/>
      <c r="B14074" s="9"/>
      <c r="C14074" s="9"/>
      <c r="D14074" s="9"/>
      <c r="E14074" s="9"/>
      <c r="F14074" s="9"/>
      <c r="G14074" s="91" t="s">
        <v>3906</v>
      </c>
      <c r="H14074" s="91"/>
      <c r="I14074" s="91"/>
      <c r="J14074" s="91"/>
      <c r="K14074" s="28">
        <f>SUM(K14072:K14073)</f>
        <v>33.910000000000004</v>
      </c>
    </row>
    <row r="14075" spans="1:11" ht="15" customHeight="1" x14ac:dyDescent="0.25">
      <c r="A14075" s="93" t="s">
        <v>3907</v>
      </c>
      <c r="B14075" s="93"/>
      <c r="C14075" s="93"/>
      <c r="D14075" s="94" t="s">
        <v>3</v>
      </c>
      <c r="E14075" s="94"/>
      <c r="F14075" s="23" t="s">
        <v>4</v>
      </c>
      <c r="G14075" s="94" t="s">
        <v>3894</v>
      </c>
      <c r="H14075" s="94"/>
      <c r="I14075" s="94" t="s">
        <v>3895</v>
      </c>
      <c r="J14075" s="94"/>
      <c r="K14075" s="23" t="s">
        <v>3896</v>
      </c>
    </row>
    <row r="14076" spans="1:11" ht="15" customHeight="1" x14ac:dyDescent="0.25">
      <c r="A14076" s="24" t="s">
        <v>3971</v>
      </c>
      <c r="B14076" s="95" t="s">
        <v>3972</v>
      </c>
      <c r="C14076" s="95"/>
      <c r="D14076" s="96" t="s">
        <v>20</v>
      </c>
      <c r="E14076" s="96"/>
      <c r="F14076" s="24" t="s">
        <v>2056</v>
      </c>
      <c r="G14076" s="97">
        <v>0.2296</v>
      </c>
      <c r="H14076" s="97"/>
      <c r="I14076" s="98">
        <v>32.69</v>
      </c>
      <c r="J14076" s="98"/>
      <c r="K14076" s="27">
        <f>TRUNC(TRUNC(G14076,8)*I14076,2)</f>
        <v>7.5</v>
      </c>
    </row>
    <row r="14077" spans="1:11" ht="15" customHeight="1" x14ac:dyDescent="0.25">
      <c r="A14077" s="24" t="s">
        <v>3910</v>
      </c>
      <c r="B14077" s="95" t="s">
        <v>3911</v>
      </c>
      <c r="C14077" s="95"/>
      <c r="D14077" s="96" t="s">
        <v>20</v>
      </c>
      <c r="E14077" s="96"/>
      <c r="F14077" s="24" t="s">
        <v>2056</v>
      </c>
      <c r="G14077" s="97">
        <v>0.2296</v>
      </c>
      <c r="H14077" s="97"/>
      <c r="I14077" s="98">
        <v>24.94</v>
      </c>
      <c r="J14077" s="98"/>
      <c r="K14077" s="27">
        <f>TRUNC(TRUNC(G14077,8)*I14077,2)</f>
        <v>5.72</v>
      </c>
    </row>
    <row r="14078" spans="1:11" ht="18" customHeight="1" x14ac:dyDescent="0.25">
      <c r="A14078" s="9"/>
      <c r="B14078" s="9"/>
      <c r="C14078" s="9"/>
      <c r="D14078" s="9"/>
      <c r="E14078" s="9"/>
      <c r="F14078" s="9"/>
      <c r="G14078" s="91" t="s">
        <v>3912</v>
      </c>
      <c r="H14078" s="91"/>
      <c r="I14078" s="91"/>
      <c r="J14078" s="91"/>
      <c r="K14078" s="28">
        <f>SUM(K14076:K14077)</f>
        <v>13.219999999999999</v>
      </c>
    </row>
    <row r="14079" spans="1:11" ht="15" customHeight="1" x14ac:dyDescent="0.25">
      <c r="A14079" s="93" t="s">
        <v>3922</v>
      </c>
      <c r="B14079" s="93"/>
      <c r="C14079" s="93"/>
      <c r="D14079" s="94" t="s">
        <v>3</v>
      </c>
      <c r="E14079" s="94"/>
      <c r="F14079" s="23" t="s">
        <v>4</v>
      </c>
      <c r="G14079" s="94" t="s">
        <v>3894</v>
      </c>
      <c r="H14079" s="94"/>
      <c r="I14079" s="94" t="s">
        <v>3895</v>
      </c>
      <c r="J14079" s="94"/>
      <c r="K14079" s="23" t="s">
        <v>3896</v>
      </c>
    </row>
    <row r="14080" spans="1:11" ht="21" customHeight="1" x14ac:dyDescent="0.25">
      <c r="A14080" s="24" t="s">
        <v>4042</v>
      </c>
      <c r="B14080" s="95" t="s">
        <v>4043</v>
      </c>
      <c r="C14080" s="95"/>
      <c r="D14080" s="96" t="s">
        <v>20</v>
      </c>
      <c r="E14080" s="96"/>
      <c r="F14080" s="24" t="s">
        <v>34</v>
      </c>
      <c r="G14080" s="97">
        <v>1.8E-3</v>
      </c>
      <c r="H14080" s="97"/>
      <c r="I14080" s="98">
        <v>767.08</v>
      </c>
      <c r="J14080" s="98"/>
      <c r="K14080" s="27">
        <f>TRUNC(TRUNC(G14080,8)*I14080,2)</f>
        <v>1.38</v>
      </c>
    </row>
    <row r="14081" spans="1:11" ht="15" customHeight="1" x14ac:dyDescent="0.25">
      <c r="A14081" s="9"/>
      <c r="B14081" s="9"/>
      <c r="C14081" s="9"/>
      <c r="D14081" s="9"/>
      <c r="E14081" s="9"/>
      <c r="F14081" s="9"/>
      <c r="G14081" s="91" t="s">
        <v>3933</v>
      </c>
      <c r="H14081" s="91"/>
      <c r="I14081" s="91"/>
      <c r="J14081" s="91"/>
      <c r="K14081" s="28">
        <f>SUM(K14080:K14080)</f>
        <v>1.38</v>
      </c>
    </row>
    <row r="14082" spans="1:11" ht="15" customHeight="1" x14ac:dyDescent="0.25">
      <c r="A14082" s="9"/>
      <c r="B14082" s="9"/>
      <c r="C14082" s="9"/>
      <c r="D14082" s="9"/>
      <c r="E14082" s="9"/>
      <c r="F14082" s="9"/>
      <c r="G14082" s="92" t="s">
        <v>3913</v>
      </c>
      <c r="H14082" s="92"/>
      <c r="I14082" s="92"/>
      <c r="J14082" s="92"/>
      <c r="K14082" s="29">
        <f>ROUND(SUM(K14074,K14078,K14081),2)</f>
        <v>48.51</v>
      </c>
    </row>
    <row r="14083" spans="1:11" ht="9.9499999999999993" customHeight="1" x14ac:dyDescent="0.25">
      <c r="A14083" s="9"/>
      <c r="B14083" s="9"/>
      <c r="C14083" s="9"/>
      <c r="D14083" s="9"/>
      <c r="E14083" s="9"/>
      <c r="F14083" s="9"/>
      <c r="G14083" s="100"/>
      <c r="H14083" s="100"/>
      <c r="I14083" s="100"/>
      <c r="J14083" s="100"/>
      <c r="K14083" s="100"/>
    </row>
    <row r="14084" spans="1:11" ht="20.100000000000001" customHeight="1" x14ac:dyDescent="0.25">
      <c r="A14084" s="99" t="s">
        <v>3201</v>
      </c>
      <c r="B14084" s="99"/>
      <c r="C14084" s="99"/>
      <c r="D14084" s="99"/>
      <c r="E14084" s="99"/>
      <c r="F14084" s="99"/>
      <c r="G14084" s="99"/>
      <c r="H14084" s="99"/>
      <c r="I14084" s="99"/>
      <c r="J14084" s="99"/>
      <c r="K14084" s="99"/>
    </row>
    <row r="14085" spans="1:11" ht="15" customHeight="1" x14ac:dyDescent="0.25">
      <c r="A14085" s="93" t="s">
        <v>3893</v>
      </c>
      <c r="B14085" s="93"/>
      <c r="C14085" s="93"/>
      <c r="D14085" s="94" t="s">
        <v>3</v>
      </c>
      <c r="E14085" s="94"/>
      <c r="F14085" s="23" t="s">
        <v>4</v>
      </c>
      <c r="G14085" s="94" t="s">
        <v>3894</v>
      </c>
      <c r="H14085" s="94"/>
      <c r="I14085" s="94" t="s">
        <v>3895</v>
      </c>
      <c r="J14085" s="94"/>
      <c r="K14085" s="23" t="s">
        <v>3896</v>
      </c>
    </row>
    <row r="14086" spans="1:11" ht="15" customHeight="1" x14ac:dyDescent="0.25">
      <c r="A14086" s="24" t="s">
        <v>4044</v>
      </c>
      <c r="B14086" s="95" t="s">
        <v>4045</v>
      </c>
      <c r="C14086" s="95"/>
      <c r="D14086" s="96" t="s">
        <v>20</v>
      </c>
      <c r="E14086" s="96"/>
      <c r="F14086" s="24" t="s">
        <v>3903</v>
      </c>
      <c r="G14086" s="97">
        <v>0.106</v>
      </c>
      <c r="H14086" s="97"/>
      <c r="I14086" s="98">
        <v>2.59</v>
      </c>
      <c r="J14086" s="98"/>
      <c r="K14086" s="27">
        <f>TRUNC(TRUNC(G14086,8)*I14086,2)</f>
        <v>0.27</v>
      </c>
    </row>
    <row r="14087" spans="1:11" ht="15" customHeight="1" x14ac:dyDescent="0.25">
      <c r="A14087" s="9"/>
      <c r="B14087" s="9"/>
      <c r="C14087" s="9"/>
      <c r="D14087" s="9"/>
      <c r="E14087" s="9"/>
      <c r="F14087" s="9"/>
      <c r="G14087" s="91" t="s">
        <v>3906</v>
      </c>
      <c r="H14087" s="91"/>
      <c r="I14087" s="91"/>
      <c r="J14087" s="91"/>
      <c r="K14087" s="28">
        <f>SUM(K14086:K14086)</f>
        <v>0.27</v>
      </c>
    </row>
    <row r="14088" spans="1:11" ht="15" customHeight="1" x14ac:dyDescent="0.25">
      <c r="A14088" s="93" t="s">
        <v>3907</v>
      </c>
      <c r="B14088" s="93"/>
      <c r="C14088" s="93"/>
      <c r="D14088" s="94" t="s">
        <v>3</v>
      </c>
      <c r="E14088" s="94"/>
      <c r="F14088" s="23" t="s">
        <v>4</v>
      </c>
      <c r="G14088" s="94" t="s">
        <v>3894</v>
      </c>
      <c r="H14088" s="94"/>
      <c r="I14088" s="94" t="s">
        <v>3895</v>
      </c>
      <c r="J14088" s="94"/>
      <c r="K14088" s="23" t="s">
        <v>3896</v>
      </c>
    </row>
    <row r="14089" spans="1:11" ht="15" customHeight="1" x14ac:dyDescent="0.25">
      <c r="A14089" s="24" t="s">
        <v>4046</v>
      </c>
      <c r="B14089" s="95" t="s">
        <v>4047</v>
      </c>
      <c r="C14089" s="95"/>
      <c r="D14089" s="96" t="s">
        <v>20</v>
      </c>
      <c r="E14089" s="96"/>
      <c r="F14089" s="24" t="s">
        <v>2056</v>
      </c>
      <c r="G14089" s="97">
        <v>3.6999999999999998E-2</v>
      </c>
      <c r="H14089" s="97"/>
      <c r="I14089" s="98">
        <v>34.35</v>
      </c>
      <c r="J14089" s="98"/>
      <c r="K14089" s="27">
        <f>TRUNC(TRUNC(G14089,8)*I14089,2)</f>
        <v>1.27</v>
      </c>
    </row>
    <row r="14090" spans="1:11" ht="15" customHeight="1" x14ac:dyDescent="0.25">
      <c r="A14090" s="24" t="s">
        <v>3910</v>
      </c>
      <c r="B14090" s="95" t="s">
        <v>3911</v>
      </c>
      <c r="C14090" s="95"/>
      <c r="D14090" s="96" t="s">
        <v>20</v>
      </c>
      <c r="E14090" s="96"/>
      <c r="F14090" s="24" t="s">
        <v>2056</v>
      </c>
      <c r="G14090" s="97">
        <v>1.6E-2</v>
      </c>
      <c r="H14090" s="97"/>
      <c r="I14090" s="98">
        <v>24.94</v>
      </c>
      <c r="J14090" s="98"/>
      <c r="K14090" s="27">
        <f>TRUNC(TRUNC(G14090,8)*I14090,2)</f>
        <v>0.39</v>
      </c>
    </row>
    <row r="14091" spans="1:11" ht="18" customHeight="1" x14ac:dyDescent="0.25">
      <c r="A14091" s="9"/>
      <c r="B14091" s="9"/>
      <c r="C14091" s="9"/>
      <c r="D14091" s="9"/>
      <c r="E14091" s="9"/>
      <c r="F14091" s="9"/>
      <c r="G14091" s="91" t="s">
        <v>3912</v>
      </c>
      <c r="H14091" s="91"/>
      <c r="I14091" s="91"/>
      <c r="J14091" s="91"/>
      <c r="K14091" s="28">
        <f>SUM(K14089:K14090)</f>
        <v>1.6600000000000001</v>
      </c>
    </row>
    <row r="14092" spans="1:11" ht="15" customHeight="1" x14ac:dyDescent="0.25">
      <c r="A14092" s="9"/>
      <c r="B14092" s="9"/>
      <c r="C14092" s="9"/>
      <c r="D14092" s="9"/>
      <c r="E14092" s="9"/>
      <c r="F14092" s="9"/>
      <c r="G14092" s="92" t="s">
        <v>3913</v>
      </c>
      <c r="H14092" s="92"/>
      <c r="I14092" s="92"/>
      <c r="J14092" s="92"/>
      <c r="K14092" s="29">
        <f>ROUND(SUM(K14087,K14091),2)</f>
        <v>1.93</v>
      </c>
    </row>
    <row r="14093" spans="1:11" ht="9.9499999999999993" customHeight="1" x14ac:dyDescent="0.25">
      <c r="A14093" s="9"/>
      <c r="B14093" s="9"/>
      <c r="C14093" s="9"/>
      <c r="D14093" s="9"/>
      <c r="E14093" s="9"/>
      <c r="F14093" s="9"/>
      <c r="G14093" s="100"/>
      <c r="H14093" s="100"/>
      <c r="I14093" s="100"/>
      <c r="J14093" s="100"/>
      <c r="K14093" s="100"/>
    </row>
    <row r="14094" spans="1:11" ht="20.100000000000001" customHeight="1" x14ac:dyDescent="0.25">
      <c r="A14094" s="99" t="s">
        <v>3202</v>
      </c>
      <c r="B14094" s="99"/>
      <c r="C14094" s="99"/>
      <c r="D14094" s="99"/>
      <c r="E14094" s="99"/>
      <c r="F14094" s="99"/>
      <c r="G14094" s="99"/>
      <c r="H14094" s="99"/>
      <c r="I14094" s="99"/>
      <c r="J14094" s="99"/>
      <c r="K14094" s="99"/>
    </row>
    <row r="14095" spans="1:11" ht="15" customHeight="1" x14ac:dyDescent="0.25">
      <c r="A14095" s="93" t="s">
        <v>3916</v>
      </c>
      <c r="B14095" s="93"/>
      <c r="C14095" s="93"/>
      <c r="D14095" s="94" t="s">
        <v>3</v>
      </c>
      <c r="E14095" s="94"/>
      <c r="F14095" s="23" t="s">
        <v>4</v>
      </c>
      <c r="G14095" s="94" t="s">
        <v>3894</v>
      </c>
      <c r="H14095" s="94"/>
      <c r="I14095" s="94" t="s">
        <v>3895</v>
      </c>
      <c r="J14095" s="94"/>
      <c r="K14095" s="23" t="s">
        <v>3896</v>
      </c>
    </row>
    <row r="14096" spans="1:11" ht="29.1" customHeight="1" x14ac:dyDescent="0.25">
      <c r="A14096" s="24" t="s">
        <v>3963</v>
      </c>
      <c r="B14096" s="95" t="s">
        <v>3964</v>
      </c>
      <c r="C14096" s="95"/>
      <c r="D14096" s="96" t="s">
        <v>20</v>
      </c>
      <c r="E14096" s="96"/>
      <c r="F14096" s="24" t="s">
        <v>3936</v>
      </c>
      <c r="G14096" s="97">
        <v>5.2258833999999998</v>
      </c>
      <c r="H14096" s="97"/>
      <c r="I14096" s="98">
        <v>8.9</v>
      </c>
      <c r="J14096" s="98"/>
      <c r="K14096" s="27">
        <f>TRUNC(TRUNC(G14096,8)*I14096,2)</f>
        <v>46.51</v>
      </c>
    </row>
    <row r="14097" spans="1:11" ht="29.1" customHeight="1" x14ac:dyDescent="0.25">
      <c r="A14097" s="24" t="s">
        <v>3965</v>
      </c>
      <c r="B14097" s="95" t="s">
        <v>3966</v>
      </c>
      <c r="C14097" s="95"/>
      <c r="D14097" s="96" t="s">
        <v>20</v>
      </c>
      <c r="E14097" s="96"/>
      <c r="F14097" s="24" t="s">
        <v>30</v>
      </c>
      <c r="G14097" s="97">
        <v>0.95392160000000004</v>
      </c>
      <c r="H14097" s="97"/>
      <c r="I14097" s="98">
        <v>32.76</v>
      </c>
      <c r="J14097" s="98"/>
      <c r="K14097" s="27">
        <f>TRUNC(TRUNC(G14097,8)*I14097,2)</f>
        <v>31.25</v>
      </c>
    </row>
    <row r="14098" spans="1:11" ht="21" customHeight="1" x14ac:dyDescent="0.25">
      <c r="A14098" s="24" t="s">
        <v>3967</v>
      </c>
      <c r="B14098" s="95" t="s">
        <v>3968</v>
      </c>
      <c r="C14098" s="95"/>
      <c r="D14098" s="96" t="s">
        <v>20</v>
      </c>
      <c r="E14098" s="96"/>
      <c r="F14098" s="24" t="s">
        <v>3936</v>
      </c>
      <c r="G14098" s="97">
        <v>5.2258833999999998</v>
      </c>
      <c r="H14098" s="97"/>
      <c r="I14098" s="98">
        <v>27.59</v>
      </c>
      <c r="J14098" s="98"/>
      <c r="K14098" s="27">
        <f>TRUNC(TRUNC(G14098,8)*I14098,2)</f>
        <v>144.18</v>
      </c>
    </row>
    <row r="14099" spans="1:11" ht="21" customHeight="1" x14ac:dyDescent="0.25">
      <c r="A14099" s="24" t="s">
        <v>3969</v>
      </c>
      <c r="B14099" s="95" t="s">
        <v>3970</v>
      </c>
      <c r="C14099" s="95"/>
      <c r="D14099" s="96" t="s">
        <v>20</v>
      </c>
      <c r="E14099" s="96"/>
      <c r="F14099" s="24" t="s">
        <v>30</v>
      </c>
      <c r="G14099" s="97">
        <v>0.95392160000000004</v>
      </c>
      <c r="H14099" s="97"/>
      <c r="I14099" s="98">
        <v>28.09</v>
      </c>
      <c r="J14099" s="98"/>
      <c r="K14099" s="27">
        <f>TRUNC(TRUNC(G14099,8)*I14099,2)</f>
        <v>26.79</v>
      </c>
    </row>
    <row r="14100" spans="1:11" ht="18" customHeight="1" x14ac:dyDescent="0.25">
      <c r="A14100" s="9"/>
      <c r="B14100" s="9"/>
      <c r="C14100" s="9"/>
      <c r="D14100" s="9"/>
      <c r="E14100" s="9"/>
      <c r="F14100" s="9"/>
      <c r="G14100" s="91" t="s">
        <v>3919</v>
      </c>
      <c r="H14100" s="91"/>
      <c r="I14100" s="91"/>
      <c r="J14100" s="91"/>
      <c r="K14100" s="28">
        <f>SUM(K14096:K14099)</f>
        <v>248.73</v>
      </c>
    </row>
    <row r="14101" spans="1:11" ht="15" customHeight="1" x14ac:dyDescent="0.25">
      <c r="A14101" s="93" t="s">
        <v>3893</v>
      </c>
      <c r="B14101" s="93"/>
      <c r="C14101" s="93"/>
      <c r="D14101" s="94" t="s">
        <v>3</v>
      </c>
      <c r="E14101" s="94"/>
      <c r="F14101" s="23" t="s">
        <v>4</v>
      </c>
      <c r="G14101" s="94" t="s">
        <v>3894</v>
      </c>
      <c r="H14101" s="94"/>
      <c r="I14101" s="94" t="s">
        <v>3895</v>
      </c>
      <c r="J14101" s="94"/>
      <c r="K14101" s="23" t="s">
        <v>3896</v>
      </c>
    </row>
    <row r="14102" spans="1:11" ht="21" customHeight="1" x14ac:dyDescent="0.25">
      <c r="A14102" s="24" t="s">
        <v>4048</v>
      </c>
      <c r="B14102" s="95" t="s">
        <v>4049</v>
      </c>
      <c r="C14102" s="95"/>
      <c r="D14102" s="96" t="s">
        <v>20</v>
      </c>
      <c r="E14102" s="96"/>
      <c r="F14102" s="24" t="s">
        <v>34</v>
      </c>
      <c r="G14102" s="97">
        <v>0.19980000000000001</v>
      </c>
      <c r="H14102" s="97"/>
      <c r="I14102" s="98">
        <v>206.17</v>
      </c>
      <c r="J14102" s="98"/>
      <c r="K14102" s="27">
        <f>TRUNC(TRUNC(G14102,8)*I14102,2)</f>
        <v>41.19</v>
      </c>
    </row>
    <row r="14103" spans="1:11" ht="15" customHeight="1" x14ac:dyDescent="0.25">
      <c r="A14103" s="24" t="s">
        <v>3955</v>
      </c>
      <c r="B14103" s="95" t="s">
        <v>3956</v>
      </c>
      <c r="C14103" s="95"/>
      <c r="D14103" s="96" t="s">
        <v>20</v>
      </c>
      <c r="E14103" s="96"/>
      <c r="F14103" s="24" t="s">
        <v>3903</v>
      </c>
      <c r="G14103" s="97">
        <v>3.6695999999999999E-2</v>
      </c>
      <c r="H14103" s="97"/>
      <c r="I14103" s="98">
        <v>19.37</v>
      </c>
      <c r="J14103" s="98"/>
      <c r="K14103" s="27">
        <f>TRUNC(TRUNC(G14103,8)*I14103,2)</f>
        <v>0.71</v>
      </c>
    </row>
    <row r="14104" spans="1:11" ht="21" customHeight="1" x14ac:dyDescent="0.25">
      <c r="A14104" s="24" t="s">
        <v>4050</v>
      </c>
      <c r="B14104" s="95" t="s">
        <v>4051</v>
      </c>
      <c r="C14104" s="95"/>
      <c r="D14104" s="96" t="s">
        <v>20</v>
      </c>
      <c r="E14104" s="96"/>
      <c r="F14104" s="24" t="s">
        <v>84</v>
      </c>
      <c r="G14104" s="97">
        <v>7.48</v>
      </c>
      <c r="H14104" s="97"/>
      <c r="I14104" s="98">
        <v>3.9</v>
      </c>
      <c r="J14104" s="98"/>
      <c r="K14104" s="27">
        <f>TRUNC(TRUNC(G14104,8)*I14104,2)</f>
        <v>29.17</v>
      </c>
    </row>
    <row r="14105" spans="1:11" ht="15" customHeight="1" x14ac:dyDescent="0.25">
      <c r="A14105" s="9"/>
      <c r="B14105" s="9"/>
      <c r="C14105" s="9"/>
      <c r="D14105" s="9"/>
      <c r="E14105" s="9"/>
      <c r="F14105" s="9"/>
      <c r="G14105" s="91" t="s">
        <v>3906</v>
      </c>
      <c r="H14105" s="91"/>
      <c r="I14105" s="91"/>
      <c r="J14105" s="91"/>
      <c r="K14105" s="28">
        <f>SUM(K14102:K14104)</f>
        <v>71.069999999999993</v>
      </c>
    </row>
    <row r="14106" spans="1:11" ht="15" customHeight="1" x14ac:dyDescent="0.25">
      <c r="A14106" s="93" t="s">
        <v>3907</v>
      </c>
      <c r="B14106" s="93"/>
      <c r="C14106" s="93"/>
      <c r="D14106" s="94" t="s">
        <v>3</v>
      </c>
      <c r="E14106" s="94"/>
      <c r="F14106" s="23" t="s">
        <v>4</v>
      </c>
      <c r="G14106" s="94" t="s">
        <v>3894</v>
      </c>
      <c r="H14106" s="94"/>
      <c r="I14106" s="94" t="s">
        <v>3895</v>
      </c>
      <c r="J14106" s="94"/>
      <c r="K14106" s="23" t="s">
        <v>3896</v>
      </c>
    </row>
    <row r="14107" spans="1:11" ht="15" customHeight="1" x14ac:dyDescent="0.25">
      <c r="A14107" s="24" t="s">
        <v>3971</v>
      </c>
      <c r="B14107" s="95" t="s">
        <v>3972</v>
      </c>
      <c r="C14107" s="95"/>
      <c r="D14107" s="96" t="s">
        <v>20</v>
      </c>
      <c r="E14107" s="96"/>
      <c r="F14107" s="24" t="s">
        <v>2056</v>
      </c>
      <c r="G14107" s="97">
        <v>2.3251949999999999</v>
      </c>
      <c r="H14107" s="97"/>
      <c r="I14107" s="98">
        <v>32.69</v>
      </c>
      <c r="J14107" s="98"/>
      <c r="K14107" s="27">
        <f>TRUNC(TRUNC(G14107,8)*I14107,2)</f>
        <v>76.010000000000005</v>
      </c>
    </row>
    <row r="14108" spans="1:11" ht="15" customHeight="1" x14ac:dyDescent="0.25">
      <c r="A14108" s="24" t="s">
        <v>3910</v>
      </c>
      <c r="B14108" s="95" t="s">
        <v>3911</v>
      </c>
      <c r="C14108" s="95"/>
      <c r="D14108" s="96" t="s">
        <v>20</v>
      </c>
      <c r="E14108" s="96"/>
      <c r="F14108" s="24" t="s">
        <v>2056</v>
      </c>
      <c r="G14108" s="97">
        <v>17.010999999999999</v>
      </c>
      <c r="H14108" s="97"/>
      <c r="I14108" s="98">
        <v>24.94</v>
      </c>
      <c r="J14108" s="98"/>
      <c r="K14108" s="27">
        <f>TRUNC(TRUNC(G14108,8)*I14108,2)</f>
        <v>424.25</v>
      </c>
    </row>
    <row r="14109" spans="1:11" ht="18" customHeight="1" x14ac:dyDescent="0.25">
      <c r="A14109" s="9"/>
      <c r="B14109" s="9"/>
      <c r="C14109" s="9"/>
      <c r="D14109" s="9"/>
      <c r="E14109" s="9"/>
      <c r="F14109" s="9"/>
      <c r="G14109" s="91" t="s">
        <v>3912</v>
      </c>
      <c r="H14109" s="91"/>
      <c r="I14109" s="91"/>
      <c r="J14109" s="91"/>
      <c r="K14109" s="28">
        <f>SUM(K14107:K14108)</f>
        <v>500.26</v>
      </c>
    </row>
    <row r="14110" spans="1:11" ht="15" customHeight="1" x14ac:dyDescent="0.25">
      <c r="A14110" s="93" t="s">
        <v>3922</v>
      </c>
      <c r="B14110" s="93"/>
      <c r="C14110" s="93"/>
      <c r="D14110" s="94" t="s">
        <v>3</v>
      </c>
      <c r="E14110" s="94"/>
      <c r="F14110" s="23" t="s">
        <v>4</v>
      </c>
      <c r="G14110" s="94" t="s">
        <v>3894</v>
      </c>
      <c r="H14110" s="94"/>
      <c r="I14110" s="94" t="s">
        <v>3895</v>
      </c>
      <c r="J14110" s="94"/>
      <c r="K14110" s="23" t="s">
        <v>3896</v>
      </c>
    </row>
    <row r="14111" spans="1:11" ht="29.1" customHeight="1" x14ac:dyDescent="0.25">
      <c r="A14111" s="24" t="s">
        <v>4052</v>
      </c>
      <c r="B14111" s="95" t="s">
        <v>4053</v>
      </c>
      <c r="C14111" s="95"/>
      <c r="D14111" s="96" t="s">
        <v>20</v>
      </c>
      <c r="E14111" s="96"/>
      <c r="F14111" s="24" t="s">
        <v>34</v>
      </c>
      <c r="G14111" s="97">
        <v>0.66502459999999997</v>
      </c>
      <c r="H14111" s="97"/>
      <c r="I14111" s="98">
        <v>619.19000000000005</v>
      </c>
      <c r="J14111" s="98"/>
      <c r="K14111" s="27">
        <f>TRUNC(TRUNC(G14111,8)*I14111,2)</f>
        <v>411.77</v>
      </c>
    </row>
    <row r="14112" spans="1:11" ht="21" customHeight="1" x14ac:dyDescent="0.25">
      <c r="A14112" s="24" t="s">
        <v>95</v>
      </c>
      <c r="B14112" s="95" t="s">
        <v>96</v>
      </c>
      <c r="C14112" s="95"/>
      <c r="D14112" s="96" t="s">
        <v>20</v>
      </c>
      <c r="E14112" s="96"/>
      <c r="F14112" s="24" t="s">
        <v>16</v>
      </c>
      <c r="G14112" s="97">
        <v>0.48</v>
      </c>
      <c r="H14112" s="97"/>
      <c r="I14112" s="98">
        <v>176.85</v>
      </c>
      <c r="J14112" s="98"/>
      <c r="K14112" s="27">
        <f>TRUNC(TRUNC(G14112,8)*I14112,2)</f>
        <v>84.88</v>
      </c>
    </row>
    <row r="14113" spans="1:11" ht="15" customHeight="1" x14ac:dyDescent="0.25">
      <c r="A14113" s="9"/>
      <c r="B14113" s="9"/>
      <c r="C14113" s="9"/>
      <c r="D14113" s="9"/>
      <c r="E14113" s="9"/>
      <c r="F14113" s="9"/>
      <c r="G14113" s="91" t="s">
        <v>3933</v>
      </c>
      <c r="H14113" s="91"/>
      <c r="I14113" s="91"/>
      <c r="J14113" s="91"/>
      <c r="K14113" s="28">
        <f>SUM(K14111:K14112)</f>
        <v>496.65</v>
      </c>
    </row>
    <row r="14114" spans="1:11" ht="15" customHeight="1" x14ac:dyDescent="0.25">
      <c r="A14114" s="9"/>
      <c r="B14114" s="9"/>
      <c r="C14114" s="9"/>
      <c r="D14114" s="9"/>
      <c r="E14114" s="9"/>
      <c r="F14114" s="9"/>
      <c r="G14114" s="92" t="s">
        <v>3913</v>
      </c>
      <c r="H14114" s="92"/>
      <c r="I14114" s="92"/>
      <c r="J14114" s="92"/>
      <c r="K14114" s="29">
        <f>ROUND(SUM(K14100,K14105,K14109,K14113),2)</f>
        <v>1316.71</v>
      </c>
    </row>
    <row r="14115" spans="1:11" ht="9.9499999999999993" customHeight="1" x14ac:dyDescent="0.25">
      <c r="A14115" s="9"/>
      <c r="B14115" s="9"/>
      <c r="C14115" s="9"/>
      <c r="D14115" s="9"/>
      <c r="E14115" s="9"/>
      <c r="F14115" s="9"/>
      <c r="G14115" s="100"/>
      <c r="H14115" s="100"/>
      <c r="I14115" s="100"/>
      <c r="J14115" s="100"/>
      <c r="K14115" s="100"/>
    </row>
    <row r="14116" spans="1:11" ht="20.100000000000001" customHeight="1" x14ac:dyDescent="0.25">
      <c r="A14116" s="99" t="s">
        <v>3203</v>
      </c>
      <c r="B14116" s="99"/>
      <c r="C14116" s="99"/>
      <c r="D14116" s="99"/>
      <c r="E14116" s="99"/>
      <c r="F14116" s="99"/>
      <c r="G14116" s="99"/>
      <c r="H14116" s="99"/>
      <c r="I14116" s="99"/>
      <c r="J14116" s="99"/>
      <c r="K14116" s="99"/>
    </row>
    <row r="14117" spans="1:11" ht="15" customHeight="1" x14ac:dyDescent="0.25">
      <c r="A14117" s="93" t="s">
        <v>3893</v>
      </c>
      <c r="B14117" s="93"/>
      <c r="C14117" s="93"/>
      <c r="D14117" s="94" t="s">
        <v>3</v>
      </c>
      <c r="E14117" s="94"/>
      <c r="F14117" s="23" t="s">
        <v>4</v>
      </c>
      <c r="G14117" s="94" t="s">
        <v>3894</v>
      </c>
      <c r="H14117" s="94"/>
      <c r="I14117" s="94" t="s">
        <v>3895</v>
      </c>
      <c r="J14117" s="94"/>
      <c r="K14117" s="23" t="s">
        <v>3896</v>
      </c>
    </row>
    <row r="14118" spans="1:11" ht="29.1" customHeight="1" x14ac:dyDescent="0.25">
      <c r="A14118" s="24" t="s">
        <v>4054</v>
      </c>
      <c r="B14118" s="95" t="s">
        <v>4055</v>
      </c>
      <c r="C14118" s="95"/>
      <c r="D14118" s="96" t="s">
        <v>20</v>
      </c>
      <c r="E14118" s="96"/>
      <c r="F14118" s="24" t="s">
        <v>34</v>
      </c>
      <c r="G14118" s="97">
        <v>0.18468999999999999</v>
      </c>
      <c r="H14118" s="97"/>
      <c r="I14118" s="98">
        <v>517.16999999999996</v>
      </c>
      <c r="J14118" s="98"/>
      <c r="K14118" s="27">
        <f t="shared" ref="K14118:K14123" si="109">ROUND(ROUND(G14118,8)*I14118,2)</f>
        <v>95.52</v>
      </c>
    </row>
    <row r="14119" spans="1:11" ht="21" customHeight="1" x14ac:dyDescent="0.25">
      <c r="A14119" s="24" t="s">
        <v>4056</v>
      </c>
      <c r="B14119" s="95" t="s">
        <v>4057</v>
      </c>
      <c r="C14119" s="95"/>
      <c r="D14119" s="96" t="s">
        <v>20</v>
      </c>
      <c r="E14119" s="96"/>
      <c r="F14119" s="24" t="s">
        <v>2057</v>
      </c>
      <c r="G14119" s="97">
        <v>3.1900000000000001E-3</v>
      </c>
      <c r="H14119" s="97"/>
      <c r="I14119" s="98">
        <v>8.98</v>
      </c>
      <c r="J14119" s="98"/>
      <c r="K14119" s="27">
        <f t="shared" si="109"/>
        <v>0.03</v>
      </c>
    </row>
    <row r="14120" spans="1:11" ht="15" customHeight="1" x14ac:dyDescent="0.25">
      <c r="A14120" s="24" t="s">
        <v>3955</v>
      </c>
      <c r="B14120" s="95" t="s">
        <v>3956</v>
      </c>
      <c r="C14120" s="95"/>
      <c r="D14120" s="96" t="s">
        <v>20</v>
      </c>
      <c r="E14120" s="96"/>
      <c r="F14120" s="24" t="s">
        <v>3903</v>
      </c>
      <c r="G14120" s="97">
        <v>4.4999999999999998E-2</v>
      </c>
      <c r="H14120" s="97"/>
      <c r="I14120" s="98">
        <v>19.37</v>
      </c>
      <c r="J14120" s="98"/>
      <c r="K14120" s="27">
        <f t="shared" si="109"/>
        <v>0.87</v>
      </c>
    </row>
    <row r="14121" spans="1:11" ht="21" customHeight="1" x14ac:dyDescent="0.25">
      <c r="A14121" s="24" t="s">
        <v>4050</v>
      </c>
      <c r="B14121" s="95" t="s">
        <v>4051</v>
      </c>
      <c r="C14121" s="95"/>
      <c r="D14121" s="96" t="s">
        <v>20</v>
      </c>
      <c r="E14121" s="96"/>
      <c r="F14121" s="24" t="s">
        <v>84</v>
      </c>
      <c r="G14121" s="97">
        <v>0.46875</v>
      </c>
      <c r="H14121" s="97"/>
      <c r="I14121" s="98">
        <v>3.9</v>
      </c>
      <c r="J14121" s="98"/>
      <c r="K14121" s="27">
        <f t="shared" si="109"/>
        <v>1.83</v>
      </c>
    </row>
    <row r="14122" spans="1:11" ht="21" customHeight="1" x14ac:dyDescent="0.25">
      <c r="A14122" s="24" t="s">
        <v>4058</v>
      </c>
      <c r="B14122" s="95" t="s">
        <v>4059</v>
      </c>
      <c r="C14122" s="95"/>
      <c r="D14122" s="96" t="s">
        <v>20</v>
      </c>
      <c r="E14122" s="96"/>
      <c r="F14122" s="24" t="s">
        <v>84</v>
      </c>
      <c r="G14122" s="97">
        <v>0.375</v>
      </c>
      <c r="H14122" s="97"/>
      <c r="I14122" s="98">
        <v>2.69</v>
      </c>
      <c r="J14122" s="98"/>
      <c r="K14122" s="27">
        <f t="shared" si="109"/>
        <v>1.01</v>
      </c>
    </row>
    <row r="14123" spans="1:11" ht="29.1" customHeight="1" x14ac:dyDescent="0.25">
      <c r="A14123" s="24" t="s">
        <v>4060</v>
      </c>
      <c r="B14123" s="95" t="s">
        <v>4061</v>
      </c>
      <c r="C14123" s="95"/>
      <c r="D14123" s="96" t="s">
        <v>20</v>
      </c>
      <c r="E14123" s="96"/>
      <c r="F14123" s="24" t="s">
        <v>16</v>
      </c>
      <c r="G14123" s="97">
        <v>1.07</v>
      </c>
      <c r="H14123" s="97"/>
      <c r="I14123" s="98">
        <v>23.81</v>
      </c>
      <c r="J14123" s="98"/>
      <c r="K14123" s="27">
        <f t="shared" si="109"/>
        <v>25.48</v>
      </c>
    </row>
    <row r="14124" spans="1:11" ht="15" customHeight="1" x14ac:dyDescent="0.25">
      <c r="A14124" s="9"/>
      <c r="B14124" s="9"/>
      <c r="C14124" s="9"/>
      <c r="D14124" s="9"/>
      <c r="E14124" s="9"/>
      <c r="F14124" s="9"/>
      <c r="G14124" s="91" t="s">
        <v>3906</v>
      </c>
      <c r="H14124" s="91"/>
      <c r="I14124" s="91"/>
      <c r="J14124" s="91"/>
      <c r="K14124" s="28">
        <f>SUM(K14118:K14123)</f>
        <v>124.74000000000001</v>
      </c>
    </row>
    <row r="14125" spans="1:11" ht="15" customHeight="1" x14ac:dyDescent="0.25">
      <c r="A14125" s="93" t="s">
        <v>3907</v>
      </c>
      <c r="B14125" s="93"/>
      <c r="C14125" s="93"/>
      <c r="D14125" s="94" t="s">
        <v>3</v>
      </c>
      <c r="E14125" s="94"/>
      <c r="F14125" s="23" t="s">
        <v>4</v>
      </c>
      <c r="G14125" s="94" t="s">
        <v>3894</v>
      </c>
      <c r="H14125" s="94"/>
      <c r="I14125" s="94" t="s">
        <v>3895</v>
      </c>
      <c r="J14125" s="94"/>
      <c r="K14125" s="23" t="s">
        <v>3896</v>
      </c>
    </row>
    <row r="14126" spans="1:11" ht="21" customHeight="1" x14ac:dyDescent="0.25">
      <c r="A14126" s="24" t="s">
        <v>3908</v>
      </c>
      <c r="B14126" s="95" t="s">
        <v>3909</v>
      </c>
      <c r="C14126" s="95"/>
      <c r="D14126" s="96" t="s">
        <v>20</v>
      </c>
      <c r="E14126" s="96"/>
      <c r="F14126" s="24" t="s">
        <v>2056</v>
      </c>
      <c r="G14126" s="97">
        <v>0.13009999999999999</v>
      </c>
      <c r="H14126" s="97"/>
      <c r="I14126" s="98">
        <v>32.24</v>
      </c>
      <c r="J14126" s="98"/>
      <c r="K14126" s="27">
        <f>ROUND(ROUND(G14126,8)*I14126,2)</f>
        <v>4.1900000000000004</v>
      </c>
    </row>
    <row r="14127" spans="1:11" ht="15" customHeight="1" x14ac:dyDescent="0.25">
      <c r="A14127" s="24" t="s">
        <v>3971</v>
      </c>
      <c r="B14127" s="95" t="s">
        <v>3972</v>
      </c>
      <c r="C14127" s="95"/>
      <c r="D14127" s="96" t="s">
        <v>20</v>
      </c>
      <c r="E14127" s="96"/>
      <c r="F14127" s="24" t="s">
        <v>2056</v>
      </c>
      <c r="G14127" s="97">
        <v>8.7400000000000005E-2</v>
      </c>
      <c r="H14127" s="97"/>
      <c r="I14127" s="98">
        <v>32.69</v>
      </c>
      <c r="J14127" s="98"/>
      <c r="K14127" s="27">
        <f>ROUND(ROUND(G14127,8)*I14127,2)</f>
        <v>2.86</v>
      </c>
    </row>
    <row r="14128" spans="1:11" ht="15" customHeight="1" x14ac:dyDescent="0.25">
      <c r="A14128" s="24" t="s">
        <v>3910</v>
      </c>
      <c r="B14128" s="95" t="s">
        <v>3911</v>
      </c>
      <c r="C14128" s="95"/>
      <c r="D14128" s="96" t="s">
        <v>20</v>
      </c>
      <c r="E14128" s="96"/>
      <c r="F14128" s="24" t="s">
        <v>2056</v>
      </c>
      <c r="G14128" s="97">
        <v>0.21759999999999999</v>
      </c>
      <c r="H14128" s="97"/>
      <c r="I14128" s="98">
        <v>24.94</v>
      </c>
      <c r="J14128" s="98"/>
      <c r="K14128" s="27">
        <f>ROUND(ROUND(G14128,8)*I14128,2)</f>
        <v>5.43</v>
      </c>
    </row>
    <row r="14129" spans="1:11" ht="18" customHeight="1" x14ac:dyDescent="0.25">
      <c r="A14129" s="9"/>
      <c r="B14129" s="9"/>
      <c r="C14129" s="9"/>
      <c r="D14129" s="9"/>
      <c r="E14129" s="9"/>
      <c r="F14129" s="9"/>
      <c r="G14129" s="91" t="s">
        <v>3912</v>
      </c>
      <c r="H14129" s="91"/>
      <c r="I14129" s="91"/>
      <c r="J14129" s="91"/>
      <c r="K14129" s="28">
        <f>SUM(K14126:K14128)</f>
        <v>12.48</v>
      </c>
    </row>
    <row r="14130" spans="1:11" ht="15" customHeight="1" x14ac:dyDescent="0.25">
      <c r="A14130" s="93" t="s">
        <v>3922</v>
      </c>
      <c r="B14130" s="93"/>
      <c r="C14130" s="93"/>
      <c r="D14130" s="94" t="s">
        <v>3</v>
      </c>
      <c r="E14130" s="94"/>
      <c r="F14130" s="23" t="s">
        <v>4</v>
      </c>
      <c r="G14130" s="94" t="s">
        <v>3894</v>
      </c>
      <c r="H14130" s="94"/>
      <c r="I14130" s="94" t="s">
        <v>3895</v>
      </c>
      <c r="J14130" s="94"/>
      <c r="K14130" s="23" t="s">
        <v>3896</v>
      </c>
    </row>
    <row r="14131" spans="1:11" ht="29.1" customHeight="1" x14ac:dyDescent="0.25">
      <c r="A14131" s="24" t="s">
        <v>4062</v>
      </c>
      <c r="B14131" s="95" t="s">
        <v>4063</v>
      </c>
      <c r="C14131" s="95"/>
      <c r="D14131" s="96" t="s">
        <v>20</v>
      </c>
      <c r="E14131" s="96"/>
      <c r="F14131" s="24" t="s">
        <v>3903</v>
      </c>
      <c r="G14131" s="97">
        <v>1.23E-2</v>
      </c>
      <c r="H14131" s="97"/>
      <c r="I14131" s="98">
        <v>23.44</v>
      </c>
      <c r="J14131" s="98"/>
      <c r="K14131" s="27">
        <f>ROUND(ROUND(G14131,8)*I14131,2)</f>
        <v>0.28999999999999998</v>
      </c>
    </row>
    <row r="14132" spans="1:11" ht="21" customHeight="1" x14ac:dyDescent="0.25">
      <c r="A14132" s="24" t="s">
        <v>4064</v>
      </c>
      <c r="B14132" s="95" t="s">
        <v>4065</v>
      </c>
      <c r="C14132" s="95"/>
      <c r="D14132" s="96" t="s">
        <v>4066</v>
      </c>
      <c r="E14132" s="96"/>
      <c r="F14132" s="24" t="s">
        <v>26</v>
      </c>
      <c r="G14132" s="97">
        <v>4</v>
      </c>
      <c r="H14132" s="97"/>
      <c r="I14132" s="98">
        <v>5.76</v>
      </c>
      <c r="J14132" s="98"/>
      <c r="K14132" s="27">
        <f>ROUND(ROUND(G14132,8)*I14132,2)</f>
        <v>23.04</v>
      </c>
    </row>
    <row r="14133" spans="1:11" ht="15" customHeight="1" x14ac:dyDescent="0.25">
      <c r="A14133" s="9"/>
      <c r="B14133" s="9"/>
      <c r="C14133" s="9"/>
      <c r="D14133" s="9"/>
      <c r="E14133" s="9"/>
      <c r="F14133" s="9"/>
      <c r="G14133" s="91" t="s">
        <v>3933</v>
      </c>
      <c r="H14133" s="91"/>
      <c r="I14133" s="91"/>
      <c r="J14133" s="91"/>
      <c r="K14133" s="28">
        <f>SUM(K14131:K14132)</f>
        <v>23.33</v>
      </c>
    </row>
    <row r="14134" spans="1:11" ht="15" customHeight="1" x14ac:dyDescent="0.25">
      <c r="A14134" s="9"/>
      <c r="B14134" s="9"/>
      <c r="C14134" s="9"/>
      <c r="D14134" s="9"/>
      <c r="E14134" s="9"/>
      <c r="F14134" s="9"/>
      <c r="G14134" s="92" t="s">
        <v>3913</v>
      </c>
      <c r="H14134" s="92"/>
      <c r="I14134" s="92"/>
      <c r="J14134" s="92"/>
      <c r="K14134" s="29">
        <f>ROUND(SUM(K14124,K14129,K14133),2)</f>
        <v>160.55000000000001</v>
      </c>
    </row>
    <row r="14135" spans="1:11" ht="9.9499999999999993" customHeight="1" x14ac:dyDescent="0.25">
      <c r="A14135" s="9"/>
      <c r="B14135" s="9"/>
      <c r="C14135" s="9"/>
      <c r="D14135" s="9"/>
      <c r="E14135" s="9"/>
      <c r="F14135" s="9"/>
      <c r="G14135" s="100"/>
      <c r="H14135" s="100"/>
      <c r="I14135" s="100"/>
      <c r="J14135" s="100"/>
      <c r="K14135" s="100"/>
    </row>
    <row r="14136" spans="1:11" ht="20.100000000000001" customHeight="1" x14ac:dyDescent="0.25">
      <c r="A14136" s="99" t="s">
        <v>3204</v>
      </c>
      <c r="B14136" s="99"/>
      <c r="C14136" s="99"/>
      <c r="D14136" s="99"/>
      <c r="E14136" s="99"/>
      <c r="F14136" s="99"/>
      <c r="G14136" s="99"/>
      <c r="H14136" s="99"/>
      <c r="I14136" s="99"/>
      <c r="J14136" s="99"/>
      <c r="K14136" s="99"/>
    </row>
    <row r="14137" spans="1:11" ht="15" customHeight="1" x14ac:dyDescent="0.25">
      <c r="A14137" s="93" t="s">
        <v>3893</v>
      </c>
      <c r="B14137" s="93"/>
      <c r="C14137" s="93"/>
      <c r="D14137" s="94" t="s">
        <v>3</v>
      </c>
      <c r="E14137" s="94"/>
      <c r="F14137" s="23" t="s">
        <v>4</v>
      </c>
      <c r="G14137" s="94" t="s">
        <v>3894</v>
      </c>
      <c r="H14137" s="94"/>
      <c r="I14137" s="94" t="s">
        <v>3895</v>
      </c>
      <c r="J14137" s="94"/>
      <c r="K14137" s="23" t="s">
        <v>3896</v>
      </c>
    </row>
    <row r="14138" spans="1:11" ht="45.95" customHeight="1" x14ac:dyDescent="0.25">
      <c r="A14138" s="24" t="s">
        <v>4073</v>
      </c>
      <c r="B14138" s="95" t="s">
        <v>4074</v>
      </c>
      <c r="C14138" s="95"/>
      <c r="D14138" s="96" t="s">
        <v>20</v>
      </c>
      <c r="E14138" s="96"/>
      <c r="F14138" s="24" t="s">
        <v>26</v>
      </c>
      <c r="G14138" s="97">
        <v>1</v>
      </c>
      <c r="H14138" s="97"/>
      <c r="I14138" s="98">
        <v>1235.9100000000001</v>
      </c>
      <c r="J14138" s="98"/>
      <c r="K14138" s="27">
        <f>TRUNC(TRUNC(G14138,8)*I14138,2)</f>
        <v>1235.9100000000001</v>
      </c>
    </row>
    <row r="14139" spans="1:11" ht="21" customHeight="1" x14ac:dyDescent="0.25">
      <c r="A14139" s="24" t="s">
        <v>4075</v>
      </c>
      <c r="B14139" s="95" t="s">
        <v>4076</v>
      </c>
      <c r="C14139" s="95"/>
      <c r="D14139" s="96" t="s">
        <v>20</v>
      </c>
      <c r="E14139" s="96"/>
      <c r="F14139" s="24" t="s">
        <v>34</v>
      </c>
      <c r="G14139" s="97">
        <v>1.1999999999999999E-3</v>
      </c>
      <c r="H14139" s="97"/>
      <c r="I14139" s="98">
        <v>205.09</v>
      </c>
      <c r="J14139" s="98"/>
      <c r="K14139" s="27">
        <f>TRUNC(TRUNC(G14139,8)*I14139,2)</f>
        <v>0.24</v>
      </c>
    </row>
    <row r="14140" spans="1:11" ht="15" customHeight="1" x14ac:dyDescent="0.25">
      <c r="A14140" s="9"/>
      <c r="B14140" s="9"/>
      <c r="C14140" s="9"/>
      <c r="D14140" s="9"/>
      <c r="E14140" s="9"/>
      <c r="F14140" s="9"/>
      <c r="G14140" s="91" t="s">
        <v>3906</v>
      </c>
      <c r="H14140" s="91"/>
      <c r="I14140" s="91"/>
      <c r="J14140" s="91"/>
      <c r="K14140" s="28">
        <f>SUM(K14138:K14139)</f>
        <v>1236.1500000000001</v>
      </c>
    </row>
    <row r="14141" spans="1:11" ht="15" customHeight="1" x14ac:dyDescent="0.25">
      <c r="A14141" s="93" t="s">
        <v>3907</v>
      </c>
      <c r="B14141" s="93"/>
      <c r="C14141" s="93"/>
      <c r="D14141" s="94" t="s">
        <v>3</v>
      </c>
      <c r="E14141" s="94"/>
      <c r="F14141" s="23" t="s">
        <v>4</v>
      </c>
      <c r="G14141" s="94" t="s">
        <v>3894</v>
      </c>
      <c r="H14141" s="94"/>
      <c r="I14141" s="94" t="s">
        <v>3895</v>
      </c>
      <c r="J14141" s="94"/>
      <c r="K14141" s="23" t="s">
        <v>3896</v>
      </c>
    </row>
    <row r="14142" spans="1:11" ht="15" customHeight="1" x14ac:dyDescent="0.25">
      <c r="A14142" s="24" t="s">
        <v>3971</v>
      </c>
      <c r="B14142" s="95" t="s">
        <v>3972</v>
      </c>
      <c r="C14142" s="95"/>
      <c r="D14142" s="96" t="s">
        <v>20</v>
      </c>
      <c r="E14142" s="96"/>
      <c r="F14142" s="24" t="s">
        <v>2056</v>
      </c>
      <c r="G14142" s="97">
        <v>0.86809999999999998</v>
      </c>
      <c r="H14142" s="97"/>
      <c r="I14142" s="98">
        <v>32.69</v>
      </c>
      <c r="J14142" s="98"/>
      <c r="K14142" s="27">
        <f>TRUNC(TRUNC(G14142,8)*I14142,2)</f>
        <v>28.37</v>
      </c>
    </row>
    <row r="14143" spans="1:11" ht="15" customHeight="1" x14ac:dyDescent="0.25">
      <c r="A14143" s="24" t="s">
        <v>3910</v>
      </c>
      <c r="B14143" s="95" t="s">
        <v>3911</v>
      </c>
      <c r="C14143" s="95"/>
      <c r="D14143" s="96" t="s">
        <v>20</v>
      </c>
      <c r="E14143" s="96"/>
      <c r="F14143" s="24" t="s">
        <v>2056</v>
      </c>
      <c r="G14143" s="97">
        <v>0.57869999999999999</v>
      </c>
      <c r="H14143" s="97"/>
      <c r="I14143" s="98">
        <v>24.94</v>
      </c>
      <c r="J14143" s="98"/>
      <c r="K14143" s="27">
        <f>TRUNC(TRUNC(G14143,8)*I14143,2)</f>
        <v>14.43</v>
      </c>
    </row>
    <row r="14144" spans="1:11" ht="18" customHeight="1" x14ac:dyDescent="0.25">
      <c r="A14144" s="9"/>
      <c r="B14144" s="9"/>
      <c r="C14144" s="9"/>
      <c r="D14144" s="9"/>
      <c r="E14144" s="9"/>
      <c r="F14144" s="9"/>
      <c r="G14144" s="91" t="s">
        <v>3912</v>
      </c>
      <c r="H14144" s="91"/>
      <c r="I14144" s="91"/>
      <c r="J14144" s="91"/>
      <c r="K14144" s="28">
        <f>SUM(K14142:K14143)</f>
        <v>42.8</v>
      </c>
    </row>
    <row r="14145" spans="1:11" ht="15" customHeight="1" x14ac:dyDescent="0.25">
      <c r="A14145" s="93" t="s">
        <v>3922</v>
      </c>
      <c r="B14145" s="93"/>
      <c r="C14145" s="93"/>
      <c r="D14145" s="94" t="s">
        <v>3</v>
      </c>
      <c r="E14145" s="94"/>
      <c r="F14145" s="23" t="s">
        <v>4</v>
      </c>
      <c r="G14145" s="94" t="s">
        <v>3894</v>
      </c>
      <c r="H14145" s="94"/>
      <c r="I14145" s="94" t="s">
        <v>3895</v>
      </c>
      <c r="J14145" s="94"/>
      <c r="K14145" s="23" t="s">
        <v>3896</v>
      </c>
    </row>
    <row r="14146" spans="1:11" ht="29.1" customHeight="1" x14ac:dyDescent="0.25">
      <c r="A14146" s="24" t="s">
        <v>4077</v>
      </c>
      <c r="B14146" s="95" t="s">
        <v>4078</v>
      </c>
      <c r="C14146" s="95"/>
      <c r="D14146" s="96" t="s">
        <v>20</v>
      </c>
      <c r="E14146" s="96"/>
      <c r="F14146" s="24" t="s">
        <v>34</v>
      </c>
      <c r="G14146" s="97">
        <v>2.2200000000000001E-2</v>
      </c>
      <c r="H14146" s="97"/>
      <c r="I14146" s="98">
        <v>924.6</v>
      </c>
      <c r="J14146" s="98"/>
      <c r="K14146" s="27">
        <f>TRUNC(TRUNC(G14146,8)*I14146,2)</f>
        <v>20.52</v>
      </c>
    </row>
    <row r="14147" spans="1:11" ht="15" customHeight="1" x14ac:dyDescent="0.25">
      <c r="A14147" s="9"/>
      <c r="B14147" s="9"/>
      <c r="C14147" s="9"/>
      <c r="D14147" s="9"/>
      <c r="E14147" s="9"/>
      <c r="F14147" s="9"/>
      <c r="G14147" s="91" t="s">
        <v>3933</v>
      </c>
      <c r="H14147" s="91"/>
      <c r="I14147" s="91"/>
      <c r="J14147" s="91"/>
      <c r="K14147" s="28">
        <f>SUM(K14146:K14146)</f>
        <v>20.52</v>
      </c>
    </row>
    <row r="14148" spans="1:11" ht="15" customHeight="1" x14ac:dyDescent="0.25">
      <c r="A14148" s="9"/>
      <c r="B14148" s="9"/>
      <c r="C14148" s="9"/>
      <c r="D14148" s="9"/>
      <c r="E14148" s="9"/>
      <c r="F14148" s="9"/>
      <c r="G14148" s="92" t="s">
        <v>3913</v>
      </c>
      <c r="H14148" s="92"/>
      <c r="I14148" s="92"/>
      <c r="J14148" s="92"/>
      <c r="K14148" s="29">
        <f>ROUND(SUM(K14140,K14144,K14147),2)</f>
        <v>1299.47</v>
      </c>
    </row>
    <row r="14149" spans="1:11" ht="9.9499999999999993" customHeight="1" x14ac:dyDescent="0.25">
      <c r="A14149" s="9"/>
      <c r="B14149" s="9"/>
      <c r="C14149" s="9"/>
      <c r="D14149" s="9"/>
      <c r="E14149" s="9"/>
      <c r="F14149" s="9"/>
      <c r="G14149" s="100"/>
      <c r="H14149" s="100"/>
      <c r="I14149" s="100"/>
      <c r="J14149" s="100"/>
      <c r="K14149" s="100"/>
    </row>
    <row r="14150" spans="1:11" ht="20.100000000000001" customHeight="1" x14ac:dyDescent="0.25">
      <c r="A14150" s="99" t="s">
        <v>3205</v>
      </c>
      <c r="B14150" s="99"/>
      <c r="C14150" s="99"/>
      <c r="D14150" s="99"/>
      <c r="E14150" s="99"/>
      <c r="F14150" s="99"/>
      <c r="G14150" s="99"/>
      <c r="H14150" s="99"/>
      <c r="I14150" s="99"/>
      <c r="J14150" s="99"/>
      <c r="K14150" s="99"/>
    </row>
    <row r="14151" spans="1:11" ht="15" customHeight="1" x14ac:dyDescent="0.25">
      <c r="A14151" s="93" t="s">
        <v>3893</v>
      </c>
      <c r="B14151" s="93"/>
      <c r="C14151" s="93"/>
      <c r="D14151" s="94" t="s">
        <v>3</v>
      </c>
      <c r="E14151" s="94"/>
      <c r="F14151" s="23" t="s">
        <v>4</v>
      </c>
      <c r="G14151" s="94" t="s">
        <v>3894</v>
      </c>
      <c r="H14151" s="94"/>
      <c r="I14151" s="94" t="s">
        <v>3895</v>
      </c>
      <c r="J14151" s="94"/>
      <c r="K14151" s="23" t="s">
        <v>3896</v>
      </c>
    </row>
    <row r="14152" spans="1:11" ht="15" customHeight="1" x14ac:dyDescent="0.25">
      <c r="A14152" s="24" t="s">
        <v>4067</v>
      </c>
      <c r="B14152" s="95" t="s">
        <v>4068</v>
      </c>
      <c r="C14152" s="95"/>
      <c r="D14152" s="96" t="s">
        <v>20</v>
      </c>
      <c r="E14152" s="96"/>
      <c r="F14152" s="24" t="s">
        <v>3903</v>
      </c>
      <c r="G14152" s="97">
        <v>8.6199999999999992</v>
      </c>
      <c r="H14152" s="97"/>
      <c r="I14152" s="98">
        <v>1.1299999999999999</v>
      </c>
      <c r="J14152" s="98"/>
      <c r="K14152" s="27">
        <f>TRUNC(TRUNC(G14152,8)*I14152,2)</f>
        <v>9.74</v>
      </c>
    </row>
    <row r="14153" spans="1:11" ht="29.1" customHeight="1" x14ac:dyDescent="0.25">
      <c r="A14153" s="24" t="s">
        <v>4069</v>
      </c>
      <c r="B14153" s="95" t="s">
        <v>4070</v>
      </c>
      <c r="C14153" s="95"/>
      <c r="D14153" s="96" t="s">
        <v>20</v>
      </c>
      <c r="E14153" s="96"/>
      <c r="F14153" s="24" t="s">
        <v>26</v>
      </c>
      <c r="G14153" s="97">
        <v>6.4375</v>
      </c>
      <c r="H14153" s="97"/>
      <c r="I14153" s="98">
        <v>17.63</v>
      </c>
      <c r="J14153" s="98"/>
      <c r="K14153" s="27">
        <f>TRUNC(TRUNC(G14153,8)*I14153,2)</f>
        <v>113.49</v>
      </c>
    </row>
    <row r="14154" spans="1:11" ht="15" customHeight="1" x14ac:dyDescent="0.25">
      <c r="A14154" s="24" t="s">
        <v>4071</v>
      </c>
      <c r="B14154" s="95" t="s">
        <v>4072</v>
      </c>
      <c r="C14154" s="95"/>
      <c r="D14154" s="96" t="s">
        <v>20</v>
      </c>
      <c r="E14154" s="96"/>
      <c r="F14154" s="24" t="s">
        <v>3903</v>
      </c>
      <c r="G14154" s="97">
        <v>0.24</v>
      </c>
      <c r="H14154" s="97"/>
      <c r="I14154" s="98">
        <v>3.58</v>
      </c>
      <c r="J14154" s="98"/>
      <c r="K14154" s="27">
        <f>TRUNC(TRUNC(G14154,8)*I14154,2)</f>
        <v>0.85</v>
      </c>
    </row>
    <row r="14155" spans="1:11" ht="15" customHeight="1" x14ac:dyDescent="0.25">
      <c r="A14155" s="9"/>
      <c r="B14155" s="9"/>
      <c r="C14155" s="9"/>
      <c r="D14155" s="9"/>
      <c r="E14155" s="9"/>
      <c r="F14155" s="9"/>
      <c r="G14155" s="91" t="s">
        <v>3906</v>
      </c>
      <c r="H14155" s="91"/>
      <c r="I14155" s="91"/>
      <c r="J14155" s="91"/>
      <c r="K14155" s="28">
        <f>SUM(K14152:K14154)</f>
        <v>124.07999999999998</v>
      </c>
    </row>
    <row r="14156" spans="1:11" ht="15" customHeight="1" x14ac:dyDescent="0.25">
      <c r="A14156" s="93" t="s">
        <v>3907</v>
      </c>
      <c r="B14156" s="93"/>
      <c r="C14156" s="93"/>
      <c r="D14156" s="94" t="s">
        <v>3</v>
      </c>
      <c r="E14156" s="94"/>
      <c r="F14156" s="23" t="s">
        <v>4</v>
      </c>
      <c r="G14156" s="94" t="s">
        <v>3894</v>
      </c>
      <c r="H14156" s="94"/>
      <c r="I14156" s="94" t="s">
        <v>3895</v>
      </c>
      <c r="J14156" s="94"/>
      <c r="K14156" s="23" t="s">
        <v>3896</v>
      </c>
    </row>
    <row r="14157" spans="1:11" ht="15" customHeight="1" x14ac:dyDescent="0.25">
      <c r="A14157" s="24" t="s">
        <v>3971</v>
      </c>
      <c r="B14157" s="95" t="s">
        <v>3972</v>
      </c>
      <c r="C14157" s="95"/>
      <c r="D14157" s="96" t="s">
        <v>20</v>
      </c>
      <c r="E14157" s="96"/>
      <c r="F14157" s="24" t="s">
        <v>2056</v>
      </c>
      <c r="G14157" s="97">
        <v>0.63900000000000001</v>
      </c>
      <c r="H14157" s="97"/>
      <c r="I14157" s="98">
        <v>32.69</v>
      </c>
      <c r="J14157" s="98"/>
      <c r="K14157" s="27">
        <f>TRUNC(TRUNC(G14157,8)*I14157,2)</f>
        <v>20.88</v>
      </c>
    </row>
    <row r="14158" spans="1:11" ht="15" customHeight="1" x14ac:dyDescent="0.25">
      <c r="A14158" s="24" t="s">
        <v>3910</v>
      </c>
      <c r="B14158" s="95" t="s">
        <v>3911</v>
      </c>
      <c r="C14158" s="95"/>
      <c r="D14158" s="96" t="s">
        <v>20</v>
      </c>
      <c r="E14158" s="96"/>
      <c r="F14158" s="24" t="s">
        <v>2056</v>
      </c>
      <c r="G14158" s="97">
        <v>1.2789999999999999</v>
      </c>
      <c r="H14158" s="97"/>
      <c r="I14158" s="98">
        <v>24.94</v>
      </c>
      <c r="J14158" s="98"/>
      <c r="K14158" s="27">
        <f>TRUNC(TRUNC(G14158,8)*I14158,2)</f>
        <v>31.89</v>
      </c>
    </row>
    <row r="14159" spans="1:11" ht="18" customHeight="1" x14ac:dyDescent="0.25">
      <c r="A14159" s="9"/>
      <c r="B14159" s="9"/>
      <c r="C14159" s="9"/>
      <c r="D14159" s="9"/>
      <c r="E14159" s="9"/>
      <c r="F14159" s="9"/>
      <c r="G14159" s="91" t="s">
        <v>3912</v>
      </c>
      <c r="H14159" s="91"/>
      <c r="I14159" s="91"/>
      <c r="J14159" s="91"/>
      <c r="K14159" s="28">
        <f>SUM(K14157:K14158)</f>
        <v>52.769999999999996</v>
      </c>
    </row>
    <row r="14160" spans="1:11" ht="15" customHeight="1" x14ac:dyDescent="0.25">
      <c r="A14160" s="9"/>
      <c r="B14160" s="9"/>
      <c r="C14160" s="9"/>
      <c r="D14160" s="9"/>
      <c r="E14160" s="9"/>
      <c r="F14160" s="9"/>
      <c r="G14160" s="92" t="s">
        <v>3913</v>
      </c>
      <c r="H14160" s="92"/>
      <c r="I14160" s="92"/>
      <c r="J14160" s="92"/>
      <c r="K14160" s="29">
        <f>ROUND(SUM(K14155,K14159),2)</f>
        <v>176.85</v>
      </c>
    </row>
    <row r="14161" spans="1:11" ht="9.9499999999999993" customHeight="1" x14ac:dyDescent="0.25">
      <c r="A14161" s="9"/>
      <c r="B14161" s="9"/>
      <c r="C14161" s="9"/>
      <c r="D14161" s="9"/>
      <c r="E14161" s="9"/>
      <c r="F14161" s="9"/>
      <c r="G14161" s="100"/>
      <c r="H14161" s="100"/>
      <c r="I14161" s="100"/>
      <c r="J14161" s="100"/>
      <c r="K14161" s="100"/>
    </row>
    <row r="14162" spans="1:11" ht="20.100000000000001" customHeight="1" x14ac:dyDescent="0.25">
      <c r="A14162" s="99" t="s">
        <v>3206</v>
      </c>
      <c r="B14162" s="99"/>
      <c r="C14162" s="99"/>
      <c r="D14162" s="99"/>
      <c r="E14162" s="99"/>
      <c r="F14162" s="99"/>
      <c r="G14162" s="99"/>
      <c r="H14162" s="99"/>
      <c r="I14162" s="99"/>
      <c r="J14162" s="99"/>
      <c r="K14162" s="99"/>
    </row>
    <row r="14163" spans="1:11" ht="20.100000000000001" customHeight="1" x14ac:dyDescent="0.25">
      <c r="A14163" s="106" t="s">
        <v>4010</v>
      </c>
      <c r="B14163" s="106"/>
      <c r="C14163" s="106"/>
      <c r="D14163" s="106"/>
      <c r="E14163" s="106"/>
      <c r="F14163" s="2" t="s">
        <v>4</v>
      </c>
      <c r="G14163" s="87" t="s">
        <v>4001</v>
      </c>
      <c r="H14163" s="87"/>
      <c r="I14163" s="87" t="s">
        <v>3895</v>
      </c>
      <c r="J14163" s="87"/>
      <c r="K14163" s="2" t="s">
        <v>4011</v>
      </c>
    </row>
    <row r="14164" spans="1:11" ht="15" customHeight="1" x14ac:dyDescent="0.25">
      <c r="A14164" s="6" t="s">
        <v>4079</v>
      </c>
      <c r="B14164" s="104" t="s">
        <v>4080</v>
      </c>
      <c r="C14164" s="104"/>
      <c r="D14164" s="104"/>
      <c r="E14164" s="104"/>
      <c r="F14164" s="6" t="s">
        <v>77</v>
      </c>
      <c r="G14164" s="113">
        <v>1.7700000000000001E-3</v>
      </c>
      <c r="H14164" s="113"/>
      <c r="I14164" s="105">
        <v>33.79</v>
      </c>
      <c r="J14164" s="105"/>
      <c r="K14164" s="33">
        <f>ROUND(ROUND(G14164,5)*I14164,4)</f>
        <v>5.9799999999999999E-2</v>
      </c>
    </row>
    <row r="14165" spans="1:11" ht="15" customHeight="1" x14ac:dyDescent="0.25">
      <c r="A14165" s="6" t="s">
        <v>4081</v>
      </c>
      <c r="B14165" s="104" t="s">
        <v>4082</v>
      </c>
      <c r="C14165" s="104"/>
      <c r="D14165" s="104"/>
      <c r="E14165" s="104"/>
      <c r="F14165" s="6" t="s">
        <v>77</v>
      </c>
      <c r="G14165" s="113">
        <v>3.9300000000000003E-3</v>
      </c>
      <c r="H14165" s="113"/>
      <c r="I14165" s="105">
        <v>448.02</v>
      </c>
      <c r="J14165" s="105"/>
      <c r="K14165" s="33">
        <f>ROUND(ROUND(G14165,5)*I14165,4)</f>
        <v>1.7606999999999999</v>
      </c>
    </row>
    <row r="14166" spans="1:11" ht="15" customHeight="1" x14ac:dyDescent="0.25">
      <c r="A14166" s="6" t="s">
        <v>4083</v>
      </c>
      <c r="B14166" s="104" t="s">
        <v>4084</v>
      </c>
      <c r="C14166" s="104"/>
      <c r="D14166" s="104"/>
      <c r="E14166" s="104"/>
      <c r="F14166" s="6" t="s">
        <v>77</v>
      </c>
      <c r="G14166" s="113">
        <v>7.0800000000000004E-3</v>
      </c>
      <c r="H14166" s="113"/>
      <c r="I14166" s="105">
        <v>46.06</v>
      </c>
      <c r="J14166" s="105"/>
      <c r="K14166" s="33">
        <f>ROUND(ROUND(G14166,5)*I14166,4)</f>
        <v>0.3261</v>
      </c>
    </row>
    <row r="14167" spans="1:11" ht="15" customHeight="1" x14ac:dyDescent="0.25">
      <c r="A14167" s="6" t="s">
        <v>4085</v>
      </c>
      <c r="B14167" s="104" t="s">
        <v>4086</v>
      </c>
      <c r="C14167" s="104"/>
      <c r="D14167" s="104"/>
      <c r="E14167" s="104"/>
      <c r="F14167" s="6" t="s">
        <v>103</v>
      </c>
      <c r="G14167" s="113">
        <v>1</v>
      </c>
      <c r="H14167" s="113"/>
      <c r="I14167" s="105">
        <v>16.98</v>
      </c>
      <c r="J14167" s="105"/>
      <c r="K14167" s="33">
        <f>ROUND(ROUND(G14167,5)*I14167,4)</f>
        <v>16.98</v>
      </c>
    </row>
    <row r="14168" spans="1:11" ht="15" customHeight="1" x14ac:dyDescent="0.25">
      <c r="A14168" s="1"/>
      <c r="B14168" s="1"/>
      <c r="C14168" s="1"/>
      <c r="D14168" s="1"/>
      <c r="E14168" s="1"/>
      <c r="F14168" s="1"/>
      <c r="G14168" s="85" t="s">
        <v>4014</v>
      </c>
      <c r="H14168" s="85"/>
      <c r="I14168" s="85"/>
      <c r="J14168" s="85"/>
      <c r="K14168" s="34">
        <f>SUM(K14164:K14167)</f>
        <v>19.1266</v>
      </c>
    </row>
    <row r="14169" spans="1:11" ht="15" customHeight="1" x14ac:dyDescent="0.25">
      <c r="A14169" s="106" t="s">
        <v>4015</v>
      </c>
      <c r="B14169" s="106"/>
      <c r="C14169" s="106"/>
      <c r="D14169" s="23" t="s">
        <v>4016</v>
      </c>
      <c r="E14169" s="94" t="s">
        <v>4017</v>
      </c>
      <c r="F14169" s="94"/>
      <c r="G14169" s="94" t="s">
        <v>4001</v>
      </c>
      <c r="H14169" s="94"/>
      <c r="I14169" s="94" t="s">
        <v>3895</v>
      </c>
      <c r="J14169" s="94"/>
      <c r="K14169" s="23" t="s">
        <v>4011</v>
      </c>
    </row>
    <row r="14170" spans="1:11" ht="27.95" customHeight="1" x14ac:dyDescent="0.25">
      <c r="A14170" s="38" t="s">
        <v>4085</v>
      </c>
      <c r="B14170" s="109" t="s">
        <v>4087</v>
      </c>
      <c r="C14170" s="109"/>
      <c r="D14170" s="38" t="s">
        <v>4019</v>
      </c>
      <c r="E14170" s="110" t="s">
        <v>4088</v>
      </c>
      <c r="F14170" s="110"/>
      <c r="G14170" s="111">
        <v>1.9630000000000002E-2</v>
      </c>
      <c r="H14170" s="111"/>
      <c r="I14170" s="112">
        <v>33.64</v>
      </c>
      <c r="J14170" s="112"/>
      <c r="K14170" s="41">
        <f>ROUND(ROUND(G14170,5)*I14170,4)</f>
        <v>0.66039999999999999</v>
      </c>
    </row>
    <row r="14171" spans="1:11" ht="15" customHeight="1" x14ac:dyDescent="0.25">
      <c r="A14171" s="1"/>
      <c r="B14171" s="1"/>
      <c r="C14171" s="1"/>
      <c r="D14171" s="1"/>
      <c r="E14171" s="1"/>
      <c r="F14171" s="1"/>
      <c r="G14171" s="85" t="s">
        <v>4021</v>
      </c>
      <c r="H14171" s="85"/>
      <c r="I14171" s="85"/>
      <c r="J14171" s="85"/>
      <c r="K14171" s="33">
        <f>SUM(K14170:K14170)</f>
        <v>0.66039999999999999</v>
      </c>
    </row>
    <row r="14172" spans="1:11" ht="12.95" customHeight="1" x14ac:dyDescent="0.25">
      <c r="A14172" s="106" t="s">
        <v>4022</v>
      </c>
      <c r="B14172" s="106"/>
      <c r="C14172" s="94" t="s">
        <v>4023</v>
      </c>
      <c r="D14172" s="94" t="s">
        <v>5</v>
      </c>
      <c r="E14172" s="94" t="s">
        <v>4024</v>
      </c>
      <c r="F14172" s="94"/>
      <c r="G14172" s="94" t="s">
        <v>4025</v>
      </c>
      <c r="H14172" s="94"/>
      <c r="I14172" s="94" t="s">
        <v>2086</v>
      </c>
      <c r="J14172" s="94"/>
      <c r="K14172" s="94" t="s">
        <v>4011</v>
      </c>
    </row>
    <row r="14173" spans="1:11" ht="12" customHeight="1" x14ac:dyDescent="0.25">
      <c r="A14173" s="106"/>
      <c r="B14173" s="106"/>
      <c r="C14173" s="94"/>
      <c r="D14173" s="94"/>
      <c r="E14173" s="23" t="s">
        <v>2092</v>
      </c>
      <c r="F14173" s="23" t="s">
        <v>4026</v>
      </c>
      <c r="G14173" s="23" t="s">
        <v>2092</v>
      </c>
      <c r="H14173" s="23" t="s">
        <v>4026</v>
      </c>
      <c r="I14173" s="23" t="s">
        <v>2092</v>
      </c>
      <c r="J14173" s="23" t="s">
        <v>4026</v>
      </c>
      <c r="K14173" s="94"/>
    </row>
    <row r="14174" spans="1:11" ht="27.95" customHeight="1" x14ac:dyDescent="0.25">
      <c r="A14174" s="38" t="s">
        <v>4085</v>
      </c>
      <c r="B14174" s="39" t="s">
        <v>4087</v>
      </c>
      <c r="C14174" s="38" t="s">
        <v>4027</v>
      </c>
      <c r="D14174" s="40">
        <v>1.9630000000000002E-2</v>
      </c>
      <c r="E14174" s="42">
        <v>0</v>
      </c>
      <c r="F14174" s="43">
        <v>1.1100000000000001</v>
      </c>
      <c r="G14174" s="42">
        <v>0</v>
      </c>
      <c r="H14174" s="43">
        <v>0.88</v>
      </c>
      <c r="I14174" s="42">
        <v>0</v>
      </c>
      <c r="J14174" s="43">
        <v>0.72</v>
      </c>
      <c r="K14174" s="41">
        <f>ROUND(D14174*(ROUND(E14174*F14174,4)+ROUND(G14174*H14174,4)+ROUND(I14174*J14174,4)),4)</f>
        <v>0</v>
      </c>
    </row>
    <row r="14175" spans="1:11" ht="15" customHeight="1" x14ac:dyDescent="0.25">
      <c r="A14175" s="1"/>
      <c r="B14175" s="1"/>
      <c r="C14175" s="1"/>
      <c r="D14175" s="1"/>
      <c r="E14175" s="1"/>
      <c r="F14175" s="1"/>
      <c r="G14175" s="85" t="s">
        <v>4028</v>
      </c>
      <c r="H14175" s="85"/>
      <c r="I14175" s="85"/>
      <c r="J14175" s="85"/>
      <c r="K14175" s="33">
        <f>SUM(K14173:K14174)</f>
        <v>0</v>
      </c>
    </row>
    <row r="14176" spans="1:11" ht="15" customHeight="1" x14ac:dyDescent="0.25">
      <c r="A14176" s="9"/>
      <c r="B14176" s="9"/>
      <c r="C14176" s="9"/>
      <c r="D14176" s="9"/>
      <c r="E14176" s="9"/>
      <c r="F14176" s="9"/>
      <c r="G14176" s="92" t="s">
        <v>4029</v>
      </c>
      <c r="H14176" s="92"/>
      <c r="I14176" s="92"/>
      <c r="J14176" s="92"/>
      <c r="K14176" s="33">
        <f>SUM(K14168,K14171,K14175)</f>
        <v>19.786999999999999</v>
      </c>
    </row>
    <row r="14177" spans="1:11" ht="15" customHeight="1" x14ac:dyDescent="0.25">
      <c r="A14177" s="9"/>
      <c r="B14177" s="9"/>
      <c r="C14177" s="9"/>
      <c r="D14177" s="9"/>
      <c r="E14177" s="9"/>
      <c r="F14177" s="9"/>
      <c r="G14177" s="92" t="s">
        <v>3913</v>
      </c>
      <c r="H14177" s="92"/>
      <c r="I14177" s="92"/>
      <c r="J14177" s="92"/>
      <c r="K14177" s="29">
        <f>ROUND(SUM(K14176),2)</f>
        <v>19.79</v>
      </c>
    </row>
    <row r="14178" spans="1:11" ht="9.9499999999999993" customHeight="1" x14ac:dyDescent="0.25">
      <c r="A14178" s="9"/>
      <c r="B14178" s="9"/>
      <c r="C14178" s="9"/>
      <c r="D14178" s="9"/>
      <c r="E14178" s="9"/>
      <c r="F14178" s="9"/>
      <c r="G14178" s="100"/>
      <c r="H14178" s="100"/>
      <c r="I14178" s="100"/>
      <c r="J14178" s="100"/>
      <c r="K14178" s="100"/>
    </row>
    <row r="14179" spans="1:11" ht="20.100000000000001" customHeight="1" x14ac:dyDescent="0.25">
      <c r="A14179" s="99" t="s">
        <v>3207</v>
      </c>
      <c r="B14179" s="99"/>
      <c r="C14179" s="99"/>
      <c r="D14179" s="99"/>
      <c r="E14179" s="99"/>
      <c r="F14179" s="99"/>
      <c r="G14179" s="99"/>
      <c r="H14179" s="99"/>
      <c r="I14179" s="99"/>
      <c r="J14179" s="99"/>
      <c r="K14179" s="99"/>
    </row>
    <row r="14180" spans="1:11" ht="15" customHeight="1" x14ac:dyDescent="0.25">
      <c r="A14180" s="93" t="s">
        <v>3893</v>
      </c>
      <c r="B14180" s="93"/>
      <c r="C14180" s="93"/>
      <c r="D14180" s="94" t="s">
        <v>3</v>
      </c>
      <c r="E14180" s="94"/>
      <c r="F14180" s="23" t="s">
        <v>4</v>
      </c>
      <c r="G14180" s="94" t="s">
        <v>3894</v>
      </c>
      <c r="H14180" s="94"/>
      <c r="I14180" s="94" t="s">
        <v>3895</v>
      </c>
      <c r="J14180" s="94"/>
      <c r="K14180" s="23" t="s">
        <v>3896</v>
      </c>
    </row>
    <row r="14181" spans="1:11" ht="15" customHeight="1" x14ac:dyDescent="0.25">
      <c r="A14181" s="24" t="s">
        <v>4089</v>
      </c>
      <c r="B14181" s="95" t="s">
        <v>4090</v>
      </c>
      <c r="C14181" s="95"/>
      <c r="D14181" s="96" t="s">
        <v>20</v>
      </c>
      <c r="E14181" s="96"/>
      <c r="F14181" s="24" t="s">
        <v>16</v>
      </c>
      <c r="G14181" s="97">
        <v>1</v>
      </c>
      <c r="H14181" s="97"/>
      <c r="I14181" s="98">
        <v>12.85</v>
      </c>
      <c r="J14181" s="98"/>
      <c r="K14181" s="27">
        <f>TRUNC(TRUNC(G14181,8)*I14181,2)</f>
        <v>12.85</v>
      </c>
    </row>
    <row r="14182" spans="1:11" ht="15" customHeight="1" x14ac:dyDescent="0.25">
      <c r="A14182" s="9"/>
      <c r="B14182" s="9"/>
      <c r="C14182" s="9"/>
      <c r="D14182" s="9"/>
      <c r="E14182" s="9"/>
      <c r="F14182" s="9"/>
      <c r="G14182" s="91" t="s">
        <v>3906</v>
      </c>
      <c r="H14182" s="91"/>
      <c r="I14182" s="91"/>
      <c r="J14182" s="91"/>
      <c r="K14182" s="28">
        <f>SUM(K14181:K14181)</f>
        <v>12.85</v>
      </c>
    </row>
    <row r="14183" spans="1:11" ht="15" customHeight="1" x14ac:dyDescent="0.25">
      <c r="A14183" s="93" t="s">
        <v>3907</v>
      </c>
      <c r="B14183" s="93"/>
      <c r="C14183" s="93"/>
      <c r="D14183" s="94" t="s">
        <v>3</v>
      </c>
      <c r="E14183" s="94"/>
      <c r="F14183" s="23" t="s">
        <v>4</v>
      </c>
      <c r="G14183" s="94" t="s">
        <v>3894</v>
      </c>
      <c r="H14183" s="94"/>
      <c r="I14183" s="94" t="s">
        <v>3895</v>
      </c>
      <c r="J14183" s="94"/>
      <c r="K14183" s="23" t="s">
        <v>3896</v>
      </c>
    </row>
    <row r="14184" spans="1:11" ht="15" customHeight="1" x14ac:dyDescent="0.25">
      <c r="A14184" s="24" t="s">
        <v>3961</v>
      </c>
      <c r="B14184" s="95" t="s">
        <v>3962</v>
      </c>
      <c r="C14184" s="95"/>
      <c r="D14184" s="96" t="s">
        <v>20</v>
      </c>
      <c r="E14184" s="96"/>
      <c r="F14184" s="24" t="s">
        <v>2056</v>
      </c>
      <c r="G14184" s="97">
        <v>2.7699999999999999E-2</v>
      </c>
      <c r="H14184" s="97"/>
      <c r="I14184" s="98">
        <v>29.5</v>
      </c>
      <c r="J14184" s="98"/>
      <c r="K14184" s="27">
        <f>TRUNC(TRUNC(G14184,8)*I14184,2)</f>
        <v>0.81</v>
      </c>
    </row>
    <row r="14185" spans="1:11" ht="15" customHeight="1" x14ac:dyDescent="0.25">
      <c r="A14185" s="24" t="s">
        <v>3910</v>
      </c>
      <c r="B14185" s="95" t="s">
        <v>3911</v>
      </c>
      <c r="C14185" s="95"/>
      <c r="D14185" s="96" t="s">
        <v>20</v>
      </c>
      <c r="E14185" s="96"/>
      <c r="F14185" s="24" t="s">
        <v>2056</v>
      </c>
      <c r="G14185" s="97">
        <v>0.1386</v>
      </c>
      <c r="H14185" s="97"/>
      <c r="I14185" s="98">
        <v>24.94</v>
      </c>
      <c r="J14185" s="98"/>
      <c r="K14185" s="27">
        <f>TRUNC(TRUNC(G14185,8)*I14185,2)</f>
        <v>3.45</v>
      </c>
    </row>
    <row r="14186" spans="1:11" ht="18" customHeight="1" x14ac:dyDescent="0.25">
      <c r="A14186" s="9"/>
      <c r="B14186" s="9"/>
      <c r="C14186" s="9"/>
      <c r="D14186" s="9"/>
      <c r="E14186" s="9"/>
      <c r="F14186" s="9"/>
      <c r="G14186" s="91" t="s">
        <v>3912</v>
      </c>
      <c r="H14186" s="91"/>
      <c r="I14186" s="91"/>
      <c r="J14186" s="91"/>
      <c r="K14186" s="28">
        <f>SUM(K14184:K14185)</f>
        <v>4.26</v>
      </c>
    </row>
    <row r="14187" spans="1:11" ht="15" customHeight="1" x14ac:dyDescent="0.25">
      <c r="A14187" s="9"/>
      <c r="B14187" s="9"/>
      <c r="C14187" s="9"/>
      <c r="D14187" s="9"/>
      <c r="E14187" s="9"/>
      <c r="F14187" s="9"/>
      <c r="G14187" s="92" t="s">
        <v>3913</v>
      </c>
      <c r="H14187" s="92"/>
      <c r="I14187" s="92"/>
      <c r="J14187" s="92"/>
      <c r="K14187" s="29">
        <f>ROUND(SUM(K14182,K14186),2)</f>
        <v>17.11</v>
      </c>
    </row>
    <row r="14188" spans="1:11" ht="9.9499999999999993" customHeight="1" x14ac:dyDescent="0.25">
      <c r="A14188" s="9"/>
      <c r="B14188" s="9"/>
      <c r="C14188" s="9"/>
      <c r="D14188" s="9"/>
      <c r="E14188" s="9"/>
      <c r="F14188" s="9"/>
      <c r="G14188" s="100"/>
      <c r="H14188" s="100"/>
      <c r="I14188" s="100"/>
      <c r="J14188" s="100"/>
      <c r="K14188" s="100"/>
    </row>
    <row r="14189" spans="1:11" ht="20.100000000000001" customHeight="1" x14ac:dyDescent="0.25">
      <c r="A14189" s="99" t="s">
        <v>3208</v>
      </c>
      <c r="B14189" s="99"/>
      <c r="C14189" s="99"/>
      <c r="D14189" s="99"/>
      <c r="E14189" s="99"/>
      <c r="F14189" s="99"/>
      <c r="G14189" s="99"/>
      <c r="H14189" s="99"/>
      <c r="I14189" s="99"/>
      <c r="J14189" s="99"/>
      <c r="K14189" s="99"/>
    </row>
    <row r="14190" spans="1:11" ht="12.95" customHeight="1" x14ac:dyDescent="0.25">
      <c r="A14190" s="107" t="s">
        <v>3984</v>
      </c>
      <c r="B14190" s="107"/>
      <c r="C14190" s="107"/>
      <c r="D14190" s="108" t="s">
        <v>3985</v>
      </c>
      <c r="E14190" s="87" t="s">
        <v>3986</v>
      </c>
      <c r="F14190" s="87"/>
      <c r="G14190" s="87" t="s">
        <v>3987</v>
      </c>
      <c r="H14190" s="87"/>
      <c r="I14190" s="87"/>
      <c r="J14190" s="87"/>
      <c r="K14190" s="87" t="s">
        <v>3988</v>
      </c>
    </row>
    <row r="14191" spans="1:11" ht="12" customHeight="1" x14ac:dyDescent="0.25">
      <c r="A14191" s="107"/>
      <c r="B14191" s="107"/>
      <c r="C14191" s="107"/>
      <c r="D14191" s="108"/>
      <c r="E14191" s="23" t="s">
        <v>3989</v>
      </c>
      <c r="F14191" s="23" t="s">
        <v>3990</v>
      </c>
      <c r="G14191" s="94" t="s">
        <v>3989</v>
      </c>
      <c r="H14191" s="94"/>
      <c r="I14191" s="94" t="s">
        <v>3990</v>
      </c>
      <c r="J14191" s="94"/>
      <c r="K14191" s="87"/>
    </row>
    <row r="14192" spans="1:11" ht="15.95" customHeight="1" x14ac:dyDescent="0.25">
      <c r="A14192" s="6" t="s">
        <v>4091</v>
      </c>
      <c r="B14192" s="104" t="s">
        <v>4092</v>
      </c>
      <c r="C14192" s="104"/>
      <c r="D14192" s="44">
        <v>1</v>
      </c>
      <c r="E14192" s="32">
        <v>0.8</v>
      </c>
      <c r="F14192" s="32">
        <v>0.19999999999999996</v>
      </c>
      <c r="G14192" s="105">
        <v>5.32</v>
      </c>
      <c r="H14192" s="105"/>
      <c r="I14192" s="105">
        <v>0.5</v>
      </c>
      <c r="J14192" s="105"/>
      <c r="K14192" s="33">
        <f>TRUNC(D14192*(TRUNC(E14192*G14192,4)+TRUNC(F14192*I14192,4)),4)</f>
        <v>4.3559999999999999</v>
      </c>
    </row>
    <row r="14193" spans="1:11" ht="15" customHeight="1" x14ac:dyDescent="0.25">
      <c r="A14193" s="1"/>
      <c r="B14193" s="1"/>
      <c r="C14193" s="1"/>
      <c r="D14193" s="1"/>
      <c r="E14193" s="1"/>
      <c r="F14193" s="1"/>
      <c r="G14193" s="85" t="s">
        <v>3999</v>
      </c>
      <c r="H14193" s="85"/>
      <c r="I14193" s="85"/>
      <c r="J14193" s="85"/>
      <c r="K14193" s="34">
        <f>SUM(K14191:K14192)</f>
        <v>4.3559999999999999</v>
      </c>
    </row>
    <row r="14194" spans="1:11" ht="20.100000000000001" customHeight="1" x14ac:dyDescent="0.25">
      <c r="A14194" s="106" t="s">
        <v>4000</v>
      </c>
      <c r="B14194" s="106"/>
      <c r="C14194" s="106"/>
      <c r="D14194" s="106"/>
      <c r="E14194" s="106"/>
      <c r="F14194" s="2" t="s">
        <v>4</v>
      </c>
      <c r="G14194" s="87" t="s">
        <v>4001</v>
      </c>
      <c r="H14194" s="87"/>
      <c r="I14194" s="87" t="s">
        <v>4002</v>
      </c>
      <c r="J14194" s="87"/>
      <c r="K14194" s="2" t="s">
        <v>3988</v>
      </c>
    </row>
    <row r="14195" spans="1:11" ht="15" customHeight="1" x14ac:dyDescent="0.25">
      <c r="A14195" s="6" t="s">
        <v>4093</v>
      </c>
      <c r="B14195" s="101" t="s">
        <v>4094</v>
      </c>
      <c r="C14195" s="101"/>
      <c r="D14195" s="101"/>
      <c r="E14195" s="101"/>
      <c r="F14195" s="6" t="s">
        <v>3940</v>
      </c>
      <c r="G14195" s="102">
        <v>0.1333</v>
      </c>
      <c r="H14195" s="102"/>
      <c r="I14195" s="103">
        <v>3.96</v>
      </c>
      <c r="J14195" s="103"/>
      <c r="K14195" s="7">
        <f>TRUNC(TRUNC(G14195,8)*I14195,2)</f>
        <v>0.52</v>
      </c>
    </row>
    <row r="14196" spans="1:11" ht="15" customHeight="1" x14ac:dyDescent="0.25">
      <c r="A14196" s="6" t="s">
        <v>4095</v>
      </c>
      <c r="B14196" s="101" t="s">
        <v>4096</v>
      </c>
      <c r="C14196" s="101"/>
      <c r="D14196" s="101"/>
      <c r="E14196" s="101"/>
      <c r="F14196" s="6" t="s">
        <v>3940</v>
      </c>
      <c r="G14196" s="102">
        <v>2</v>
      </c>
      <c r="H14196" s="102"/>
      <c r="I14196" s="103">
        <v>14.41</v>
      </c>
      <c r="J14196" s="103"/>
      <c r="K14196" s="7">
        <f>TRUNC(TRUNC(G14196,8)*I14196,2)</f>
        <v>28.82</v>
      </c>
    </row>
    <row r="14197" spans="1:11" ht="15" customHeight="1" x14ac:dyDescent="0.25">
      <c r="A14197" s="6" t="s">
        <v>4097</v>
      </c>
      <c r="B14197" s="101" t="s">
        <v>4098</v>
      </c>
      <c r="C14197" s="101"/>
      <c r="D14197" s="101"/>
      <c r="E14197" s="101"/>
      <c r="F14197" s="6" t="s">
        <v>3940</v>
      </c>
      <c r="G14197" s="102">
        <v>3</v>
      </c>
      <c r="H14197" s="102"/>
      <c r="I14197" s="103">
        <v>14.58</v>
      </c>
      <c r="J14197" s="103"/>
      <c r="K14197" s="7">
        <f>TRUNC(TRUNC(G14197,8)*I14197,2)</f>
        <v>43.74</v>
      </c>
    </row>
    <row r="14198" spans="1:11" ht="15" customHeight="1" x14ac:dyDescent="0.25">
      <c r="A14198" s="1"/>
      <c r="B14198" s="1"/>
      <c r="C14198" s="1"/>
      <c r="D14198" s="1"/>
      <c r="E14198" s="1"/>
      <c r="F14198" s="1"/>
      <c r="G14198" s="85" t="s">
        <v>4005</v>
      </c>
      <c r="H14198" s="85"/>
      <c r="I14198" s="85"/>
      <c r="J14198" s="85"/>
      <c r="K14198" s="29">
        <f>SUM(K14195:K14197)</f>
        <v>73.08</v>
      </c>
    </row>
    <row r="14199" spans="1:11" ht="15" customHeight="1" x14ac:dyDescent="0.25">
      <c r="A14199" s="9"/>
      <c r="B14199" s="9"/>
      <c r="C14199" s="9"/>
      <c r="D14199" s="9"/>
      <c r="E14199" s="9"/>
      <c r="F14199" s="9"/>
      <c r="G14199" s="92" t="s">
        <v>4006</v>
      </c>
      <c r="H14199" s="92"/>
      <c r="I14199" s="92"/>
      <c r="J14199" s="92"/>
      <c r="K14199" s="33">
        <f>SUM(K14193,K14198)</f>
        <v>77.435999999999993</v>
      </c>
    </row>
    <row r="14200" spans="1:11" ht="15" customHeight="1" x14ac:dyDescent="0.25">
      <c r="A14200" s="9"/>
      <c r="B14200" s="9"/>
      <c r="C14200" s="9"/>
      <c r="D14200" s="9"/>
      <c r="E14200" s="9"/>
      <c r="F14200" s="9"/>
      <c r="G14200" s="92" t="s">
        <v>4007</v>
      </c>
      <c r="H14200" s="92"/>
      <c r="I14200" s="92"/>
      <c r="J14200" s="92"/>
      <c r="K14200" s="35">
        <v>22.5</v>
      </c>
    </row>
    <row r="14201" spans="1:11" ht="15" customHeight="1" x14ac:dyDescent="0.25">
      <c r="A14201" s="9"/>
      <c r="B14201" s="9"/>
      <c r="C14201" s="9"/>
      <c r="D14201" s="9"/>
      <c r="E14201" s="9"/>
      <c r="F14201" s="9"/>
      <c r="G14201" s="92" t="s">
        <v>4008</v>
      </c>
      <c r="H14201" s="92"/>
      <c r="I14201" s="92"/>
      <c r="J14201" s="92"/>
      <c r="K14201" s="33">
        <f>TRUNC(K14199/K14200,4)</f>
        <v>3.4416000000000002</v>
      </c>
    </row>
    <row r="14202" spans="1:11" ht="15" customHeight="1" x14ac:dyDescent="0.25">
      <c r="A14202" s="9"/>
      <c r="B14202" s="9"/>
      <c r="C14202" s="9"/>
      <c r="D14202" s="9"/>
      <c r="E14202" s="9"/>
      <c r="F14202" s="9"/>
      <c r="G14202" s="92" t="s">
        <v>4029</v>
      </c>
      <c r="H14202" s="92"/>
      <c r="I14202" s="92"/>
      <c r="J14202" s="92"/>
      <c r="K14202" s="33">
        <f>SUM(K14201)</f>
        <v>3.4416000000000002</v>
      </c>
    </row>
    <row r="14203" spans="1:11" ht="15" customHeight="1" x14ac:dyDescent="0.25">
      <c r="A14203" s="9"/>
      <c r="B14203" s="9"/>
      <c r="C14203" s="9"/>
      <c r="D14203" s="9"/>
      <c r="E14203" s="9"/>
      <c r="F14203" s="9"/>
      <c r="G14203" s="92" t="s">
        <v>3913</v>
      </c>
      <c r="H14203" s="92"/>
      <c r="I14203" s="92"/>
      <c r="J14203" s="92"/>
      <c r="K14203" s="29">
        <f>ROUND(SUM(K14202),2)</f>
        <v>3.44</v>
      </c>
    </row>
    <row r="14204" spans="1:11" ht="9.9499999999999993" customHeight="1" x14ac:dyDescent="0.25">
      <c r="A14204" s="9"/>
      <c r="B14204" s="9"/>
      <c r="C14204" s="9"/>
      <c r="D14204" s="9"/>
      <c r="E14204" s="9"/>
      <c r="F14204" s="9"/>
      <c r="G14204" s="100"/>
      <c r="H14204" s="100"/>
      <c r="I14204" s="100"/>
      <c r="J14204" s="100"/>
      <c r="K14204" s="100"/>
    </row>
    <row r="14205" spans="1:11" ht="20.100000000000001" customHeight="1" x14ac:dyDescent="0.25">
      <c r="A14205" s="99" t="s">
        <v>3209</v>
      </c>
      <c r="B14205" s="99"/>
      <c r="C14205" s="99"/>
      <c r="D14205" s="99"/>
      <c r="E14205" s="99"/>
      <c r="F14205" s="99"/>
      <c r="G14205" s="99"/>
      <c r="H14205" s="99"/>
      <c r="I14205" s="99"/>
      <c r="J14205" s="99"/>
      <c r="K14205" s="99"/>
    </row>
    <row r="14206" spans="1:11" ht="15" customHeight="1" x14ac:dyDescent="0.25">
      <c r="A14206" s="93" t="s">
        <v>3893</v>
      </c>
      <c r="B14206" s="93"/>
      <c r="C14206" s="93"/>
      <c r="D14206" s="94" t="s">
        <v>3</v>
      </c>
      <c r="E14206" s="94"/>
      <c r="F14206" s="23" t="s">
        <v>4</v>
      </c>
      <c r="G14206" s="94" t="s">
        <v>3894</v>
      </c>
      <c r="H14206" s="94"/>
      <c r="I14206" s="94" t="s">
        <v>3895</v>
      </c>
      <c r="J14206" s="94"/>
      <c r="K14206" s="23" t="s">
        <v>3896</v>
      </c>
    </row>
    <row r="14207" spans="1:11" ht="15" customHeight="1" x14ac:dyDescent="0.25">
      <c r="A14207" s="24" t="s">
        <v>3951</v>
      </c>
      <c r="B14207" s="95" t="s">
        <v>3952</v>
      </c>
      <c r="C14207" s="95"/>
      <c r="D14207" s="96" t="s">
        <v>3953</v>
      </c>
      <c r="E14207" s="96"/>
      <c r="F14207" s="24" t="s">
        <v>3954</v>
      </c>
      <c r="G14207" s="97">
        <v>4.0000000000000001E-3</v>
      </c>
      <c r="H14207" s="97"/>
      <c r="I14207" s="98">
        <v>215</v>
      </c>
      <c r="J14207" s="98"/>
      <c r="K14207" s="27">
        <f>ROUND(ROUND(G14207,8)*I14207,2)</f>
        <v>0.86</v>
      </c>
    </row>
    <row r="14208" spans="1:11" ht="15" customHeight="1" x14ac:dyDescent="0.25">
      <c r="A14208" s="24" t="s">
        <v>3955</v>
      </c>
      <c r="B14208" s="95" t="s">
        <v>3956</v>
      </c>
      <c r="C14208" s="95"/>
      <c r="D14208" s="96" t="s">
        <v>20</v>
      </c>
      <c r="E14208" s="96"/>
      <c r="F14208" s="24" t="s">
        <v>3903</v>
      </c>
      <c r="G14208" s="97">
        <v>5.0000000000000001E-3</v>
      </c>
      <c r="H14208" s="97"/>
      <c r="I14208" s="98">
        <v>19.37</v>
      </c>
      <c r="J14208" s="98"/>
      <c r="K14208" s="27">
        <f>ROUND(ROUND(G14208,8)*I14208,2)</f>
        <v>0.1</v>
      </c>
    </row>
    <row r="14209" spans="1:11" ht="15" customHeight="1" x14ac:dyDescent="0.25">
      <c r="A14209" s="9"/>
      <c r="B14209" s="9"/>
      <c r="C14209" s="9"/>
      <c r="D14209" s="9"/>
      <c r="E14209" s="9"/>
      <c r="F14209" s="9"/>
      <c r="G14209" s="91" t="s">
        <v>3906</v>
      </c>
      <c r="H14209" s="91"/>
      <c r="I14209" s="91"/>
      <c r="J14209" s="91"/>
      <c r="K14209" s="28">
        <f>SUM(K14207:K14208)</f>
        <v>0.96</v>
      </c>
    </row>
    <row r="14210" spans="1:11" ht="15" customHeight="1" x14ac:dyDescent="0.25">
      <c r="A14210" s="93" t="s">
        <v>3907</v>
      </c>
      <c r="B14210" s="93"/>
      <c r="C14210" s="93"/>
      <c r="D14210" s="94" t="s">
        <v>3</v>
      </c>
      <c r="E14210" s="94"/>
      <c r="F14210" s="23" t="s">
        <v>4</v>
      </c>
      <c r="G14210" s="94" t="s">
        <v>3894</v>
      </c>
      <c r="H14210" s="94"/>
      <c r="I14210" s="94" t="s">
        <v>3895</v>
      </c>
      <c r="J14210" s="94"/>
      <c r="K14210" s="23" t="s">
        <v>3896</v>
      </c>
    </row>
    <row r="14211" spans="1:11" ht="21" customHeight="1" x14ac:dyDescent="0.25">
      <c r="A14211" s="24" t="s">
        <v>3908</v>
      </c>
      <c r="B14211" s="95" t="s">
        <v>3909</v>
      </c>
      <c r="C14211" s="95"/>
      <c r="D14211" s="96" t="s">
        <v>20</v>
      </c>
      <c r="E14211" s="96"/>
      <c r="F14211" s="24" t="s">
        <v>2056</v>
      </c>
      <c r="G14211" s="97">
        <v>0.03</v>
      </c>
      <c r="H14211" s="97"/>
      <c r="I14211" s="98">
        <v>32.24</v>
      </c>
      <c r="J14211" s="98"/>
      <c r="K14211" s="27">
        <f>ROUND(ROUND(G14211,8)*I14211,2)</f>
        <v>0.97</v>
      </c>
    </row>
    <row r="14212" spans="1:11" ht="15" customHeight="1" x14ac:dyDescent="0.25">
      <c r="A14212" s="24" t="s">
        <v>3910</v>
      </c>
      <c r="B14212" s="95" t="s">
        <v>3911</v>
      </c>
      <c r="C14212" s="95"/>
      <c r="D14212" s="96" t="s">
        <v>20</v>
      </c>
      <c r="E14212" s="96"/>
      <c r="F14212" s="24" t="s">
        <v>2056</v>
      </c>
      <c r="G14212" s="97">
        <v>0.03</v>
      </c>
      <c r="H14212" s="97"/>
      <c r="I14212" s="98">
        <v>24.94</v>
      </c>
      <c r="J14212" s="98"/>
      <c r="K14212" s="27">
        <f>ROUND(ROUND(G14212,8)*I14212,2)</f>
        <v>0.75</v>
      </c>
    </row>
    <row r="14213" spans="1:11" ht="18" customHeight="1" x14ac:dyDescent="0.25">
      <c r="A14213" s="9"/>
      <c r="B14213" s="9"/>
      <c r="C14213" s="9"/>
      <c r="D14213" s="9"/>
      <c r="E14213" s="9"/>
      <c r="F14213" s="9"/>
      <c r="G14213" s="91" t="s">
        <v>3912</v>
      </c>
      <c r="H14213" s="91"/>
      <c r="I14213" s="91"/>
      <c r="J14213" s="91"/>
      <c r="K14213" s="28">
        <f>SUM(K14211:K14212)</f>
        <v>1.72</v>
      </c>
    </row>
    <row r="14214" spans="1:11" ht="15" customHeight="1" x14ac:dyDescent="0.25">
      <c r="A14214" s="9"/>
      <c r="B14214" s="9"/>
      <c r="C14214" s="9"/>
      <c r="D14214" s="9"/>
      <c r="E14214" s="9"/>
      <c r="F14214" s="9"/>
      <c r="G14214" s="92" t="s">
        <v>3913</v>
      </c>
      <c r="H14214" s="92"/>
      <c r="I14214" s="92"/>
      <c r="J14214" s="92"/>
      <c r="K14214" s="29">
        <f>ROUND(SUM(K14209,K14213),2)</f>
        <v>2.68</v>
      </c>
    </row>
    <row r="14215" spans="1:11" ht="9.9499999999999993" customHeight="1" x14ac:dyDescent="0.25">
      <c r="A14215" s="9"/>
      <c r="B14215" s="9"/>
      <c r="C14215" s="9"/>
      <c r="D14215" s="9"/>
      <c r="E14215" s="9"/>
      <c r="F14215" s="9"/>
      <c r="G14215" s="100"/>
      <c r="H14215" s="100"/>
      <c r="I14215" s="100"/>
      <c r="J14215" s="100"/>
      <c r="K14215" s="100"/>
    </row>
    <row r="14216" spans="1:11" ht="20.100000000000001" customHeight="1" x14ac:dyDescent="0.25">
      <c r="A14216" s="99" t="s">
        <v>3210</v>
      </c>
      <c r="B14216" s="99"/>
      <c r="C14216" s="99"/>
      <c r="D14216" s="99"/>
      <c r="E14216" s="99"/>
      <c r="F14216" s="99"/>
      <c r="G14216" s="99"/>
      <c r="H14216" s="99"/>
      <c r="I14216" s="99"/>
      <c r="J14216" s="99"/>
      <c r="K14216" s="99"/>
    </row>
    <row r="14217" spans="1:11" ht="15" customHeight="1" x14ac:dyDescent="0.25">
      <c r="A14217" s="93" t="s">
        <v>3916</v>
      </c>
      <c r="B14217" s="93"/>
      <c r="C14217" s="93"/>
      <c r="D14217" s="94" t="s">
        <v>3</v>
      </c>
      <c r="E14217" s="94"/>
      <c r="F14217" s="23" t="s">
        <v>4</v>
      </c>
      <c r="G14217" s="94" t="s">
        <v>3894</v>
      </c>
      <c r="H14217" s="94"/>
      <c r="I14217" s="94" t="s">
        <v>3895</v>
      </c>
      <c r="J14217" s="94"/>
      <c r="K14217" s="23" t="s">
        <v>3896</v>
      </c>
    </row>
    <row r="14218" spans="1:11" ht="29.1" customHeight="1" x14ac:dyDescent="0.25">
      <c r="A14218" s="24" t="s">
        <v>3957</v>
      </c>
      <c r="B14218" s="95" t="s">
        <v>3958</v>
      </c>
      <c r="C14218" s="95"/>
      <c r="D14218" s="96" t="s">
        <v>20</v>
      </c>
      <c r="E14218" s="96"/>
      <c r="F14218" s="24" t="s">
        <v>3936</v>
      </c>
      <c r="G14218" s="97">
        <v>2.8999999999999998E-3</v>
      </c>
      <c r="H14218" s="97"/>
      <c r="I14218" s="98">
        <v>75.540000000000006</v>
      </c>
      <c r="J14218" s="98"/>
      <c r="K14218" s="27">
        <f>TRUNC(TRUNC(G14218,8)*I14218,2)</f>
        <v>0.21</v>
      </c>
    </row>
    <row r="14219" spans="1:11" ht="29.1" customHeight="1" x14ac:dyDescent="0.25">
      <c r="A14219" s="24" t="s">
        <v>3959</v>
      </c>
      <c r="B14219" s="95" t="s">
        <v>3960</v>
      </c>
      <c r="C14219" s="95"/>
      <c r="D14219" s="96" t="s">
        <v>20</v>
      </c>
      <c r="E14219" s="96"/>
      <c r="F14219" s="24" t="s">
        <v>30</v>
      </c>
      <c r="G14219" s="97">
        <v>1.6999999999999999E-3</v>
      </c>
      <c r="H14219" s="97"/>
      <c r="I14219" s="98">
        <v>198.53</v>
      </c>
      <c r="J14219" s="98"/>
      <c r="K14219" s="27">
        <f>TRUNC(TRUNC(G14219,8)*I14219,2)</f>
        <v>0.33</v>
      </c>
    </row>
    <row r="14220" spans="1:11" ht="18" customHeight="1" x14ac:dyDescent="0.25">
      <c r="A14220" s="9"/>
      <c r="B14220" s="9"/>
      <c r="C14220" s="9"/>
      <c r="D14220" s="9"/>
      <c r="E14220" s="9"/>
      <c r="F14220" s="9"/>
      <c r="G14220" s="91" t="s">
        <v>3919</v>
      </c>
      <c r="H14220" s="91"/>
      <c r="I14220" s="91"/>
      <c r="J14220" s="91"/>
      <c r="K14220" s="28">
        <f>SUM(K14218:K14219)</f>
        <v>0.54</v>
      </c>
    </row>
    <row r="14221" spans="1:11" ht="15" customHeight="1" x14ac:dyDescent="0.25">
      <c r="A14221" s="93" t="s">
        <v>3907</v>
      </c>
      <c r="B14221" s="93"/>
      <c r="C14221" s="93"/>
      <c r="D14221" s="94" t="s">
        <v>3</v>
      </c>
      <c r="E14221" s="94"/>
      <c r="F14221" s="23" t="s">
        <v>4</v>
      </c>
      <c r="G14221" s="94" t="s">
        <v>3894</v>
      </c>
      <c r="H14221" s="94"/>
      <c r="I14221" s="94" t="s">
        <v>3895</v>
      </c>
      <c r="J14221" s="94"/>
      <c r="K14221" s="23" t="s">
        <v>3896</v>
      </c>
    </row>
    <row r="14222" spans="1:11" ht="15" customHeight="1" x14ac:dyDescent="0.25">
      <c r="A14222" s="24" t="s">
        <v>3961</v>
      </c>
      <c r="B14222" s="95" t="s">
        <v>3962</v>
      </c>
      <c r="C14222" s="95"/>
      <c r="D14222" s="96" t="s">
        <v>20</v>
      </c>
      <c r="E14222" s="96"/>
      <c r="F14222" s="24" t="s">
        <v>2056</v>
      </c>
      <c r="G14222" s="97">
        <v>4.5999999999999999E-3</v>
      </c>
      <c r="H14222" s="97"/>
      <c r="I14222" s="98">
        <v>29.5</v>
      </c>
      <c r="J14222" s="98"/>
      <c r="K14222" s="27">
        <f>TRUNC(TRUNC(G14222,8)*I14222,2)</f>
        <v>0.13</v>
      </c>
    </row>
    <row r="14223" spans="1:11" ht="18" customHeight="1" x14ac:dyDescent="0.25">
      <c r="A14223" s="9"/>
      <c r="B14223" s="9"/>
      <c r="C14223" s="9"/>
      <c r="D14223" s="9"/>
      <c r="E14223" s="9"/>
      <c r="F14223" s="9"/>
      <c r="G14223" s="91" t="s">
        <v>3912</v>
      </c>
      <c r="H14223" s="91"/>
      <c r="I14223" s="91"/>
      <c r="J14223" s="91"/>
      <c r="K14223" s="28">
        <f>SUM(K14222:K14222)</f>
        <v>0.13</v>
      </c>
    </row>
    <row r="14224" spans="1:11" ht="15" customHeight="1" x14ac:dyDescent="0.25">
      <c r="A14224" s="9"/>
      <c r="B14224" s="9"/>
      <c r="C14224" s="9"/>
      <c r="D14224" s="9"/>
      <c r="E14224" s="9"/>
      <c r="F14224" s="9"/>
      <c r="G14224" s="92" t="s">
        <v>3913</v>
      </c>
      <c r="H14224" s="92"/>
      <c r="I14224" s="92"/>
      <c r="J14224" s="92"/>
      <c r="K14224" s="29">
        <f>ROUND(SUM(K14220,K14223),2)</f>
        <v>0.67</v>
      </c>
    </row>
    <row r="14225" spans="1:11" ht="9.9499999999999993" customHeight="1" x14ac:dyDescent="0.25">
      <c r="A14225" s="9"/>
      <c r="B14225" s="9"/>
      <c r="C14225" s="9"/>
      <c r="D14225" s="9"/>
      <c r="E14225" s="9"/>
      <c r="F14225" s="9"/>
      <c r="G14225" s="100"/>
      <c r="H14225" s="100"/>
      <c r="I14225" s="100"/>
      <c r="J14225" s="100"/>
      <c r="K14225" s="100"/>
    </row>
    <row r="14226" spans="1:11" ht="20.100000000000001" customHeight="1" x14ac:dyDescent="0.25">
      <c r="A14226" s="99" t="s">
        <v>3211</v>
      </c>
      <c r="B14226" s="99"/>
      <c r="C14226" s="99"/>
      <c r="D14226" s="99"/>
      <c r="E14226" s="99"/>
      <c r="F14226" s="99"/>
      <c r="G14226" s="99"/>
      <c r="H14226" s="99"/>
      <c r="I14226" s="99"/>
      <c r="J14226" s="99"/>
      <c r="K14226" s="99"/>
    </row>
    <row r="14227" spans="1:11" ht="15" customHeight="1" x14ac:dyDescent="0.25">
      <c r="A14227" s="93" t="s">
        <v>3916</v>
      </c>
      <c r="B14227" s="93"/>
      <c r="C14227" s="93"/>
      <c r="D14227" s="94" t="s">
        <v>3</v>
      </c>
      <c r="E14227" s="94"/>
      <c r="F14227" s="23" t="s">
        <v>4</v>
      </c>
      <c r="G14227" s="94" t="s">
        <v>3894</v>
      </c>
      <c r="H14227" s="94"/>
      <c r="I14227" s="94" t="s">
        <v>3895</v>
      </c>
      <c r="J14227" s="94"/>
      <c r="K14227" s="23" t="s">
        <v>3896</v>
      </c>
    </row>
    <row r="14228" spans="1:11" ht="29.1" customHeight="1" x14ac:dyDescent="0.25">
      <c r="A14228" s="24" t="s">
        <v>3957</v>
      </c>
      <c r="B14228" s="95" t="s">
        <v>3958</v>
      </c>
      <c r="C14228" s="95"/>
      <c r="D14228" s="96" t="s">
        <v>20</v>
      </c>
      <c r="E14228" s="96"/>
      <c r="F14228" s="24" t="s">
        <v>3936</v>
      </c>
      <c r="G14228" s="97">
        <v>1.95E-2</v>
      </c>
      <c r="H14228" s="97"/>
      <c r="I14228" s="98">
        <v>75.540000000000006</v>
      </c>
      <c r="J14228" s="98"/>
      <c r="K14228" s="27">
        <f>TRUNC(TRUNC(G14228,8)*I14228,2)</f>
        <v>1.47</v>
      </c>
    </row>
    <row r="14229" spans="1:11" ht="29.1" customHeight="1" x14ac:dyDescent="0.25">
      <c r="A14229" s="24" t="s">
        <v>3959</v>
      </c>
      <c r="B14229" s="95" t="s">
        <v>3960</v>
      </c>
      <c r="C14229" s="95"/>
      <c r="D14229" s="96" t="s">
        <v>20</v>
      </c>
      <c r="E14229" s="96"/>
      <c r="F14229" s="24" t="s">
        <v>30</v>
      </c>
      <c r="G14229" s="97">
        <v>1.15E-2</v>
      </c>
      <c r="H14229" s="97"/>
      <c r="I14229" s="98">
        <v>198.53</v>
      </c>
      <c r="J14229" s="98"/>
      <c r="K14229" s="27">
        <f>TRUNC(TRUNC(G14229,8)*I14229,2)</f>
        <v>2.2799999999999998</v>
      </c>
    </row>
    <row r="14230" spans="1:11" ht="18" customHeight="1" x14ac:dyDescent="0.25">
      <c r="A14230" s="9"/>
      <c r="B14230" s="9"/>
      <c r="C14230" s="9"/>
      <c r="D14230" s="9"/>
      <c r="E14230" s="9"/>
      <c r="F14230" s="9"/>
      <c r="G14230" s="91" t="s">
        <v>3919</v>
      </c>
      <c r="H14230" s="91"/>
      <c r="I14230" s="91"/>
      <c r="J14230" s="91"/>
      <c r="K14230" s="28">
        <f>SUM(K14228:K14229)</f>
        <v>3.75</v>
      </c>
    </row>
    <row r="14231" spans="1:11" ht="15" customHeight="1" x14ac:dyDescent="0.25">
      <c r="A14231" s="93" t="s">
        <v>3907</v>
      </c>
      <c r="B14231" s="93"/>
      <c r="C14231" s="93"/>
      <c r="D14231" s="94" t="s">
        <v>3</v>
      </c>
      <c r="E14231" s="94"/>
      <c r="F14231" s="23" t="s">
        <v>4</v>
      </c>
      <c r="G14231" s="94" t="s">
        <v>3894</v>
      </c>
      <c r="H14231" s="94"/>
      <c r="I14231" s="94" t="s">
        <v>3895</v>
      </c>
      <c r="J14231" s="94"/>
      <c r="K14231" s="23" t="s">
        <v>3896</v>
      </c>
    </row>
    <row r="14232" spans="1:11" ht="15" customHeight="1" x14ac:dyDescent="0.25">
      <c r="A14232" s="24" t="s">
        <v>3910</v>
      </c>
      <c r="B14232" s="95" t="s">
        <v>3911</v>
      </c>
      <c r="C14232" s="95"/>
      <c r="D14232" s="96" t="s">
        <v>20</v>
      </c>
      <c r="E14232" s="96"/>
      <c r="F14232" s="24" t="s">
        <v>2056</v>
      </c>
      <c r="G14232" s="97">
        <v>3.1E-2</v>
      </c>
      <c r="H14232" s="97"/>
      <c r="I14232" s="98">
        <v>24.94</v>
      </c>
      <c r="J14232" s="98"/>
      <c r="K14232" s="27">
        <f>TRUNC(TRUNC(G14232,8)*I14232,2)</f>
        <v>0.77</v>
      </c>
    </row>
    <row r="14233" spans="1:11" ht="18" customHeight="1" x14ac:dyDescent="0.25">
      <c r="A14233" s="9"/>
      <c r="B14233" s="9"/>
      <c r="C14233" s="9"/>
      <c r="D14233" s="9"/>
      <c r="E14233" s="9"/>
      <c r="F14233" s="9"/>
      <c r="G14233" s="91" t="s">
        <v>3912</v>
      </c>
      <c r="H14233" s="91"/>
      <c r="I14233" s="91"/>
      <c r="J14233" s="91"/>
      <c r="K14233" s="28">
        <f>SUM(K14232:K14232)</f>
        <v>0.77</v>
      </c>
    </row>
    <row r="14234" spans="1:11" ht="15" customHeight="1" x14ac:dyDescent="0.25">
      <c r="A14234" s="9"/>
      <c r="B14234" s="9"/>
      <c r="C14234" s="9"/>
      <c r="D14234" s="9"/>
      <c r="E14234" s="9"/>
      <c r="F14234" s="9"/>
      <c r="G14234" s="92" t="s">
        <v>3913</v>
      </c>
      <c r="H14234" s="92"/>
      <c r="I14234" s="92"/>
      <c r="J14234" s="92"/>
      <c r="K14234" s="29">
        <f>ROUND(SUM(K14230,K14233),2)</f>
        <v>4.5199999999999996</v>
      </c>
    </row>
    <row r="14235" spans="1:11" ht="9.9499999999999993" customHeight="1" x14ac:dyDescent="0.25">
      <c r="A14235" s="9"/>
      <c r="B14235" s="9"/>
      <c r="C14235" s="9"/>
      <c r="D14235" s="9"/>
      <c r="E14235" s="9"/>
      <c r="F14235" s="9"/>
      <c r="G14235" s="100"/>
      <c r="H14235" s="100"/>
      <c r="I14235" s="100"/>
      <c r="J14235" s="100"/>
      <c r="K14235" s="100"/>
    </row>
    <row r="14236" spans="1:11" ht="20.100000000000001" customHeight="1" x14ac:dyDescent="0.25">
      <c r="A14236" s="99" t="s">
        <v>3212</v>
      </c>
      <c r="B14236" s="99"/>
      <c r="C14236" s="99"/>
      <c r="D14236" s="99"/>
      <c r="E14236" s="99"/>
      <c r="F14236" s="99"/>
      <c r="G14236" s="99"/>
      <c r="H14236" s="99"/>
      <c r="I14236" s="99"/>
      <c r="J14236" s="99"/>
      <c r="K14236" s="99"/>
    </row>
    <row r="14237" spans="1:11" ht="15" customHeight="1" x14ac:dyDescent="0.25">
      <c r="A14237" s="93" t="s">
        <v>3916</v>
      </c>
      <c r="B14237" s="93"/>
      <c r="C14237" s="93"/>
      <c r="D14237" s="94" t="s">
        <v>3</v>
      </c>
      <c r="E14237" s="94"/>
      <c r="F14237" s="23" t="s">
        <v>4</v>
      </c>
      <c r="G14237" s="94" t="s">
        <v>3894</v>
      </c>
      <c r="H14237" s="94"/>
      <c r="I14237" s="94" t="s">
        <v>3895</v>
      </c>
      <c r="J14237" s="94"/>
      <c r="K14237" s="23" t="s">
        <v>3896</v>
      </c>
    </row>
    <row r="14238" spans="1:11" ht="29.1" customHeight="1" x14ac:dyDescent="0.25">
      <c r="A14238" s="24" t="s">
        <v>3963</v>
      </c>
      <c r="B14238" s="95" t="s">
        <v>3964</v>
      </c>
      <c r="C14238" s="95"/>
      <c r="D14238" s="96" t="s">
        <v>20</v>
      </c>
      <c r="E14238" s="96"/>
      <c r="F14238" s="24" t="s">
        <v>3936</v>
      </c>
      <c r="G14238" s="97">
        <v>0.86950000000000005</v>
      </c>
      <c r="H14238" s="97"/>
      <c r="I14238" s="98">
        <v>8.9</v>
      </c>
      <c r="J14238" s="98"/>
      <c r="K14238" s="27">
        <f>TRUNC(TRUNC(G14238,8)*I14238,2)</f>
        <v>7.73</v>
      </c>
    </row>
    <row r="14239" spans="1:11" ht="29.1" customHeight="1" x14ac:dyDescent="0.25">
      <c r="A14239" s="24" t="s">
        <v>3965</v>
      </c>
      <c r="B14239" s="95" t="s">
        <v>3966</v>
      </c>
      <c r="C14239" s="95"/>
      <c r="D14239" s="96" t="s">
        <v>20</v>
      </c>
      <c r="E14239" s="96"/>
      <c r="F14239" s="24" t="s">
        <v>30</v>
      </c>
      <c r="G14239" s="97">
        <v>1.137</v>
      </c>
      <c r="H14239" s="97"/>
      <c r="I14239" s="98">
        <v>32.76</v>
      </c>
      <c r="J14239" s="98"/>
      <c r="K14239" s="27">
        <f>TRUNC(TRUNC(G14239,8)*I14239,2)</f>
        <v>37.24</v>
      </c>
    </row>
    <row r="14240" spans="1:11" ht="21" customHeight="1" x14ac:dyDescent="0.25">
      <c r="A14240" s="24" t="s">
        <v>3967</v>
      </c>
      <c r="B14240" s="95" t="s">
        <v>3968</v>
      </c>
      <c r="C14240" s="95"/>
      <c r="D14240" s="96" t="s">
        <v>20</v>
      </c>
      <c r="E14240" s="96"/>
      <c r="F14240" s="24" t="s">
        <v>3936</v>
      </c>
      <c r="G14240" s="97">
        <v>0.86950000000000005</v>
      </c>
      <c r="H14240" s="97"/>
      <c r="I14240" s="98">
        <v>27.59</v>
      </c>
      <c r="J14240" s="98"/>
      <c r="K14240" s="27">
        <f>TRUNC(TRUNC(G14240,8)*I14240,2)</f>
        <v>23.98</v>
      </c>
    </row>
    <row r="14241" spans="1:11" ht="21" customHeight="1" x14ac:dyDescent="0.25">
      <c r="A14241" s="24" t="s">
        <v>3969</v>
      </c>
      <c r="B14241" s="95" t="s">
        <v>3970</v>
      </c>
      <c r="C14241" s="95"/>
      <c r="D14241" s="96" t="s">
        <v>20</v>
      </c>
      <c r="E14241" s="96"/>
      <c r="F14241" s="24" t="s">
        <v>30</v>
      </c>
      <c r="G14241" s="97">
        <v>1.137</v>
      </c>
      <c r="H14241" s="97"/>
      <c r="I14241" s="98">
        <v>28.09</v>
      </c>
      <c r="J14241" s="98"/>
      <c r="K14241" s="27">
        <f>TRUNC(TRUNC(G14241,8)*I14241,2)</f>
        <v>31.93</v>
      </c>
    </row>
    <row r="14242" spans="1:11" ht="18" customHeight="1" x14ac:dyDescent="0.25">
      <c r="A14242" s="9"/>
      <c r="B14242" s="9"/>
      <c r="C14242" s="9"/>
      <c r="D14242" s="9"/>
      <c r="E14242" s="9"/>
      <c r="F14242" s="9"/>
      <c r="G14242" s="91" t="s">
        <v>3919</v>
      </c>
      <c r="H14242" s="91"/>
      <c r="I14242" s="91"/>
      <c r="J14242" s="91"/>
      <c r="K14242" s="28">
        <f>SUM(K14238:K14241)</f>
        <v>100.88</v>
      </c>
    </row>
    <row r="14243" spans="1:11" ht="15" customHeight="1" x14ac:dyDescent="0.25">
      <c r="A14243" s="93" t="s">
        <v>3907</v>
      </c>
      <c r="B14243" s="93"/>
      <c r="C14243" s="93"/>
      <c r="D14243" s="94" t="s">
        <v>3</v>
      </c>
      <c r="E14243" s="94"/>
      <c r="F14243" s="23" t="s">
        <v>4</v>
      </c>
      <c r="G14243" s="94" t="s">
        <v>3894</v>
      </c>
      <c r="H14243" s="94"/>
      <c r="I14243" s="94" t="s">
        <v>3895</v>
      </c>
      <c r="J14243" s="94"/>
      <c r="K14243" s="23" t="s">
        <v>3896</v>
      </c>
    </row>
    <row r="14244" spans="1:11" ht="15" customHeight="1" x14ac:dyDescent="0.25">
      <c r="A14244" s="24" t="s">
        <v>3971</v>
      </c>
      <c r="B14244" s="95" t="s">
        <v>3972</v>
      </c>
      <c r="C14244" s="95"/>
      <c r="D14244" s="96" t="s">
        <v>20</v>
      </c>
      <c r="E14244" s="96"/>
      <c r="F14244" s="24" t="s">
        <v>2056</v>
      </c>
      <c r="G14244" s="97">
        <v>7.22E-2</v>
      </c>
      <c r="H14244" s="97"/>
      <c r="I14244" s="98">
        <v>32.69</v>
      </c>
      <c r="J14244" s="98"/>
      <c r="K14244" s="27">
        <f>TRUNC(TRUNC(G14244,8)*I14244,2)</f>
        <v>2.36</v>
      </c>
    </row>
    <row r="14245" spans="1:11" ht="15" customHeight="1" x14ac:dyDescent="0.25">
      <c r="A14245" s="24" t="s">
        <v>3910</v>
      </c>
      <c r="B14245" s="95" t="s">
        <v>3911</v>
      </c>
      <c r="C14245" s="95"/>
      <c r="D14245" s="96" t="s">
        <v>20</v>
      </c>
      <c r="E14245" s="96"/>
      <c r="F14245" s="24" t="s">
        <v>2056</v>
      </c>
      <c r="G14245" s="97">
        <v>0.44790000000000002</v>
      </c>
      <c r="H14245" s="97"/>
      <c r="I14245" s="98">
        <v>24.94</v>
      </c>
      <c r="J14245" s="98"/>
      <c r="K14245" s="27">
        <f>TRUNC(TRUNC(G14245,8)*I14245,2)</f>
        <v>11.17</v>
      </c>
    </row>
    <row r="14246" spans="1:11" ht="18" customHeight="1" x14ac:dyDescent="0.25">
      <c r="A14246" s="9"/>
      <c r="B14246" s="9"/>
      <c r="C14246" s="9"/>
      <c r="D14246" s="9"/>
      <c r="E14246" s="9"/>
      <c r="F14246" s="9"/>
      <c r="G14246" s="91" t="s">
        <v>3912</v>
      </c>
      <c r="H14246" s="91"/>
      <c r="I14246" s="91"/>
      <c r="J14246" s="91"/>
      <c r="K14246" s="28">
        <f>SUM(K14244:K14245)</f>
        <v>13.53</v>
      </c>
    </row>
    <row r="14247" spans="1:11" ht="15" customHeight="1" x14ac:dyDescent="0.25">
      <c r="A14247" s="9"/>
      <c r="B14247" s="9"/>
      <c r="C14247" s="9"/>
      <c r="D14247" s="9"/>
      <c r="E14247" s="9"/>
      <c r="F14247" s="9"/>
      <c r="G14247" s="92" t="s">
        <v>3913</v>
      </c>
      <c r="H14247" s="92"/>
      <c r="I14247" s="92"/>
      <c r="J14247" s="92"/>
      <c r="K14247" s="29">
        <f>ROUND(SUM(K14242,K14246),2)</f>
        <v>114.41</v>
      </c>
    </row>
    <row r="14248" spans="1:11" ht="9.9499999999999993" customHeight="1" x14ac:dyDescent="0.25">
      <c r="A14248" s="9"/>
      <c r="B14248" s="9"/>
      <c r="C14248" s="9"/>
      <c r="D14248" s="9"/>
      <c r="E14248" s="9"/>
      <c r="F14248" s="9"/>
      <c r="G14248" s="100"/>
      <c r="H14248" s="100"/>
      <c r="I14248" s="100"/>
      <c r="J14248" s="100"/>
      <c r="K14248" s="100"/>
    </row>
    <row r="14249" spans="1:11" ht="20.100000000000001" customHeight="1" x14ac:dyDescent="0.25">
      <c r="A14249" s="99" t="s">
        <v>3213</v>
      </c>
      <c r="B14249" s="99"/>
      <c r="C14249" s="99"/>
      <c r="D14249" s="99"/>
      <c r="E14249" s="99"/>
      <c r="F14249" s="99"/>
      <c r="G14249" s="99"/>
      <c r="H14249" s="99"/>
      <c r="I14249" s="99"/>
      <c r="J14249" s="99"/>
      <c r="K14249" s="99"/>
    </row>
    <row r="14250" spans="1:11" ht="15" customHeight="1" x14ac:dyDescent="0.25">
      <c r="A14250" s="93" t="s">
        <v>3916</v>
      </c>
      <c r="B14250" s="93"/>
      <c r="C14250" s="93"/>
      <c r="D14250" s="94" t="s">
        <v>3</v>
      </c>
      <c r="E14250" s="94"/>
      <c r="F14250" s="23" t="s">
        <v>4</v>
      </c>
      <c r="G14250" s="94" t="s">
        <v>3894</v>
      </c>
      <c r="H14250" s="94"/>
      <c r="I14250" s="94" t="s">
        <v>3895</v>
      </c>
      <c r="J14250" s="94"/>
      <c r="K14250" s="23" t="s">
        <v>3896</v>
      </c>
    </row>
    <row r="14251" spans="1:11" ht="38.1" customHeight="1" x14ac:dyDescent="0.25">
      <c r="A14251" s="24" t="s">
        <v>3973</v>
      </c>
      <c r="B14251" s="95" t="s">
        <v>3974</v>
      </c>
      <c r="C14251" s="95"/>
      <c r="D14251" s="96" t="s">
        <v>20</v>
      </c>
      <c r="E14251" s="96"/>
      <c r="F14251" s="24" t="s">
        <v>3936</v>
      </c>
      <c r="G14251" s="97">
        <v>6.3E-3</v>
      </c>
      <c r="H14251" s="97"/>
      <c r="I14251" s="98">
        <v>94.61</v>
      </c>
      <c r="J14251" s="98"/>
      <c r="K14251" s="27">
        <f>TRUNC(TRUNC(G14251,8)*I14251,2)</f>
        <v>0.59</v>
      </c>
    </row>
    <row r="14252" spans="1:11" ht="38.1" customHeight="1" x14ac:dyDescent="0.25">
      <c r="A14252" s="24" t="s">
        <v>3975</v>
      </c>
      <c r="B14252" s="95" t="s">
        <v>3976</v>
      </c>
      <c r="C14252" s="95"/>
      <c r="D14252" s="96" t="s">
        <v>20</v>
      </c>
      <c r="E14252" s="96"/>
      <c r="F14252" s="24" t="s">
        <v>30</v>
      </c>
      <c r="G14252" s="97">
        <v>1.0200000000000001E-2</v>
      </c>
      <c r="H14252" s="97"/>
      <c r="I14252" s="98">
        <v>370.94</v>
      </c>
      <c r="J14252" s="98"/>
      <c r="K14252" s="27">
        <f>TRUNC(TRUNC(G14252,8)*I14252,2)</f>
        <v>3.78</v>
      </c>
    </row>
    <row r="14253" spans="1:11" ht="29.1" customHeight="1" x14ac:dyDescent="0.25">
      <c r="A14253" s="24" t="s">
        <v>3977</v>
      </c>
      <c r="B14253" s="95" t="s">
        <v>3978</v>
      </c>
      <c r="C14253" s="95"/>
      <c r="D14253" s="96" t="s">
        <v>20</v>
      </c>
      <c r="E14253" s="96"/>
      <c r="F14253" s="24" t="s">
        <v>3936</v>
      </c>
      <c r="G14253" s="97">
        <v>4.8999999999999998E-3</v>
      </c>
      <c r="H14253" s="97"/>
      <c r="I14253" s="98">
        <v>74.180000000000007</v>
      </c>
      <c r="J14253" s="98"/>
      <c r="K14253" s="27">
        <f>TRUNC(TRUNC(G14253,8)*I14253,2)</f>
        <v>0.36</v>
      </c>
    </row>
    <row r="14254" spans="1:11" ht="29.1" customHeight="1" x14ac:dyDescent="0.25">
      <c r="A14254" s="24" t="s">
        <v>3979</v>
      </c>
      <c r="B14254" s="95" t="s">
        <v>3980</v>
      </c>
      <c r="C14254" s="95"/>
      <c r="D14254" s="96" t="s">
        <v>20</v>
      </c>
      <c r="E14254" s="96"/>
      <c r="F14254" s="24" t="s">
        <v>30</v>
      </c>
      <c r="G14254" s="97">
        <v>5.5999999999999999E-3</v>
      </c>
      <c r="H14254" s="97"/>
      <c r="I14254" s="98">
        <v>166.79</v>
      </c>
      <c r="J14254" s="98"/>
      <c r="K14254" s="27">
        <f>TRUNC(TRUNC(G14254,8)*I14254,2)</f>
        <v>0.93</v>
      </c>
    </row>
    <row r="14255" spans="1:11" ht="18" customHeight="1" x14ac:dyDescent="0.25">
      <c r="A14255" s="9"/>
      <c r="B14255" s="9"/>
      <c r="C14255" s="9"/>
      <c r="D14255" s="9"/>
      <c r="E14255" s="9"/>
      <c r="F14255" s="9"/>
      <c r="G14255" s="91" t="s">
        <v>3919</v>
      </c>
      <c r="H14255" s="91"/>
      <c r="I14255" s="91"/>
      <c r="J14255" s="91"/>
      <c r="K14255" s="28">
        <f>SUM(K14251:K14254)</f>
        <v>5.66</v>
      </c>
    </row>
    <row r="14256" spans="1:11" ht="15" customHeight="1" x14ac:dyDescent="0.25">
      <c r="A14256" s="9"/>
      <c r="B14256" s="9"/>
      <c r="C14256" s="9"/>
      <c r="D14256" s="9"/>
      <c r="E14256" s="9"/>
      <c r="F14256" s="9"/>
      <c r="G14256" s="92" t="s">
        <v>3913</v>
      </c>
      <c r="H14256" s="92"/>
      <c r="I14256" s="92"/>
      <c r="J14256" s="92"/>
      <c r="K14256" s="29">
        <f>ROUND(SUM(K14255),2)</f>
        <v>5.66</v>
      </c>
    </row>
    <row r="14257" spans="1:11" ht="9.9499999999999993" customHeight="1" x14ac:dyDescent="0.25">
      <c r="A14257" s="9"/>
      <c r="B14257" s="9"/>
      <c r="C14257" s="9"/>
      <c r="D14257" s="9"/>
      <c r="E14257" s="9"/>
      <c r="F14257" s="9"/>
      <c r="G14257" s="100"/>
      <c r="H14257" s="100"/>
      <c r="I14257" s="100"/>
      <c r="J14257" s="100"/>
      <c r="K14257" s="100"/>
    </row>
    <row r="14258" spans="1:11" ht="20.100000000000001" customHeight="1" x14ac:dyDescent="0.25">
      <c r="A14258" s="99" t="s">
        <v>3214</v>
      </c>
      <c r="B14258" s="99"/>
      <c r="C14258" s="99"/>
      <c r="D14258" s="99"/>
      <c r="E14258" s="99"/>
      <c r="F14258" s="99"/>
      <c r="G14258" s="99"/>
      <c r="H14258" s="99"/>
      <c r="I14258" s="99"/>
      <c r="J14258" s="99"/>
      <c r="K14258" s="99"/>
    </row>
    <row r="14259" spans="1:11" ht="15" customHeight="1" x14ac:dyDescent="0.25">
      <c r="A14259" s="93" t="s">
        <v>3916</v>
      </c>
      <c r="B14259" s="93"/>
      <c r="C14259" s="93"/>
      <c r="D14259" s="94" t="s">
        <v>3</v>
      </c>
      <c r="E14259" s="94"/>
      <c r="F14259" s="23" t="s">
        <v>4</v>
      </c>
      <c r="G14259" s="94" t="s">
        <v>3894</v>
      </c>
      <c r="H14259" s="94"/>
      <c r="I14259" s="94" t="s">
        <v>3895</v>
      </c>
      <c r="J14259" s="94"/>
      <c r="K14259" s="23" t="s">
        <v>3896</v>
      </c>
    </row>
    <row r="14260" spans="1:11" ht="38.1" customHeight="1" x14ac:dyDescent="0.25">
      <c r="A14260" s="24" t="s">
        <v>3973</v>
      </c>
      <c r="B14260" s="95" t="s">
        <v>3974</v>
      </c>
      <c r="C14260" s="95"/>
      <c r="D14260" s="96" t="s">
        <v>20</v>
      </c>
      <c r="E14260" s="96"/>
      <c r="F14260" s="24" t="s">
        <v>3936</v>
      </c>
      <c r="G14260" s="97">
        <v>1.2999999999999999E-3</v>
      </c>
      <c r="H14260" s="97"/>
      <c r="I14260" s="98">
        <v>94.61</v>
      </c>
      <c r="J14260" s="98"/>
      <c r="K14260" s="27">
        <f>TRUNC(TRUNC(G14260,8)*I14260,2)</f>
        <v>0.12</v>
      </c>
    </row>
    <row r="14261" spans="1:11" ht="38.1" customHeight="1" x14ac:dyDescent="0.25">
      <c r="A14261" s="24" t="s">
        <v>3975</v>
      </c>
      <c r="B14261" s="95" t="s">
        <v>3976</v>
      </c>
      <c r="C14261" s="95"/>
      <c r="D14261" s="96" t="s">
        <v>20</v>
      </c>
      <c r="E14261" s="96"/>
      <c r="F14261" s="24" t="s">
        <v>30</v>
      </c>
      <c r="G14261" s="97">
        <v>3.0999999999999999E-3</v>
      </c>
      <c r="H14261" s="97"/>
      <c r="I14261" s="98">
        <v>370.94</v>
      </c>
      <c r="J14261" s="98"/>
      <c r="K14261" s="27">
        <f>TRUNC(TRUNC(G14261,8)*I14261,2)</f>
        <v>1.1399999999999999</v>
      </c>
    </row>
    <row r="14262" spans="1:11" ht="18" customHeight="1" x14ac:dyDescent="0.25">
      <c r="A14262" s="9"/>
      <c r="B14262" s="9"/>
      <c r="C14262" s="9"/>
      <c r="D14262" s="9"/>
      <c r="E14262" s="9"/>
      <c r="F14262" s="9"/>
      <c r="G14262" s="91" t="s">
        <v>3919</v>
      </c>
      <c r="H14262" s="91"/>
      <c r="I14262" s="91"/>
      <c r="J14262" s="91"/>
      <c r="K14262" s="28">
        <f>SUM(K14260:K14261)</f>
        <v>1.2599999999999998</v>
      </c>
    </row>
    <row r="14263" spans="1:11" ht="15" customHeight="1" x14ac:dyDescent="0.25">
      <c r="A14263" s="9"/>
      <c r="B14263" s="9"/>
      <c r="C14263" s="9"/>
      <c r="D14263" s="9"/>
      <c r="E14263" s="9"/>
      <c r="F14263" s="9"/>
      <c r="G14263" s="92" t="s">
        <v>3913</v>
      </c>
      <c r="H14263" s="92"/>
      <c r="I14263" s="92"/>
      <c r="J14263" s="92"/>
      <c r="K14263" s="29">
        <f>ROUND(SUM(K14262),2)</f>
        <v>1.26</v>
      </c>
    </row>
    <row r="14264" spans="1:11" ht="9.9499999999999993" customHeight="1" x14ac:dyDescent="0.25">
      <c r="A14264" s="9"/>
      <c r="B14264" s="9"/>
      <c r="C14264" s="9"/>
      <c r="D14264" s="9"/>
      <c r="E14264" s="9"/>
      <c r="F14264" s="9"/>
      <c r="G14264" s="100"/>
      <c r="H14264" s="100"/>
      <c r="I14264" s="100"/>
      <c r="J14264" s="100"/>
      <c r="K14264" s="100"/>
    </row>
    <row r="14265" spans="1:11" ht="20.100000000000001" customHeight="1" x14ac:dyDescent="0.25">
      <c r="A14265" s="99" t="s">
        <v>3215</v>
      </c>
      <c r="B14265" s="99"/>
      <c r="C14265" s="99"/>
      <c r="D14265" s="99"/>
      <c r="E14265" s="99"/>
      <c r="F14265" s="99"/>
      <c r="G14265" s="99"/>
      <c r="H14265" s="99"/>
      <c r="I14265" s="99"/>
      <c r="J14265" s="99"/>
      <c r="K14265" s="99"/>
    </row>
    <row r="14266" spans="1:11" ht="15" customHeight="1" x14ac:dyDescent="0.25">
      <c r="A14266" s="93" t="s">
        <v>3916</v>
      </c>
      <c r="B14266" s="93"/>
      <c r="C14266" s="93"/>
      <c r="D14266" s="94" t="s">
        <v>3</v>
      </c>
      <c r="E14266" s="94"/>
      <c r="F14266" s="23" t="s">
        <v>4</v>
      </c>
      <c r="G14266" s="94" t="s">
        <v>3894</v>
      </c>
      <c r="H14266" s="94"/>
      <c r="I14266" s="94" t="s">
        <v>3895</v>
      </c>
      <c r="J14266" s="94"/>
      <c r="K14266" s="23" t="s">
        <v>3896</v>
      </c>
    </row>
    <row r="14267" spans="1:11" ht="38.1" customHeight="1" x14ac:dyDescent="0.25">
      <c r="A14267" s="24" t="s">
        <v>3973</v>
      </c>
      <c r="B14267" s="95" t="s">
        <v>3974</v>
      </c>
      <c r="C14267" s="95"/>
      <c r="D14267" s="96" t="s">
        <v>20</v>
      </c>
      <c r="E14267" s="96"/>
      <c r="F14267" s="24" t="s">
        <v>3936</v>
      </c>
      <c r="G14267" s="97">
        <v>5.0000000000000001E-4</v>
      </c>
      <c r="H14267" s="97"/>
      <c r="I14267" s="98">
        <v>94.61</v>
      </c>
      <c r="J14267" s="98"/>
      <c r="K14267" s="27">
        <f>TRUNC(TRUNC(G14267,8)*I14267,2)</f>
        <v>0.04</v>
      </c>
    </row>
    <row r="14268" spans="1:11" ht="38.1" customHeight="1" x14ac:dyDescent="0.25">
      <c r="A14268" s="24" t="s">
        <v>3975</v>
      </c>
      <c r="B14268" s="95" t="s">
        <v>3976</v>
      </c>
      <c r="C14268" s="95"/>
      <c r="D14268" s="96" t="s">
        <v>20</v>
      </c>
      <c r="E14268" s="96"/>
      <c r="F14268" s="24" t="s">
        <v>30</v>
      </c>
      <c r="G14268" s="97">
        <v>1.1999999999999999E-3</v>
      </c>
      <c r="H14268" s="97"/>
      <c r="I14268" s="98">
        <v>370.94</v>
      </c>
      <c r="J14268" s="98"/>
      <c r="K14268" s="27">
        <f>TRUNC(TRUNC(G14268,8)*I14268,2)</f>
        <v>0.44</v>
      </c>
    </row>
    <row r="14269" spans="1:11" ht="18" customHeight="1" x14ac:dyDescent="0.25">
      <c r="A14269" s="9"/>
      <c r="B14269" s="9"/>
      <c r="C14269" s="9"/>
      <c r="D14269" s="9"/>
      <c r="E14269" s="9"/>
      <c r="F14269" s="9"/>
      <c r="G14269" s="91" t="s">
        <v>3919</v>
      </c>
      <c r="H14269" s="91"/>
      <c r="I14269" s="91"/>
      <c r="J14269" s="91"/>
      <c r="K14269" s="28">
        <f>SUM(K14267:K14268)</f>
        <v>0.48</v>
      </c>
    </row>
    <row r="14270" spans="1:11" ht="15" customHeight="1" x14ac:dyDescent="0.25">
      <c r="A14270" s="9"/>
      <c r="B14270" s="9"/>
      <c r="C14270" s="9"/>
      <c r="D14270" s="9"/>
      <c r="E14270" s="9"/>
      <c r="F14270" s="9"/>
      <c r="G14270" s="92" t="s">
        <v>3913</v>
      </c>
      <c r="H14270" s="92"/>
      <c r="I14270" s="92"/>
      <c r="J14270" s="92"/>
      <c r="K14270" s="29">
        <f>ROUND(SUM(K14269),2)</f>
        <v>0.48</v>
      </c>
    </row>
    <row r="14271" spans="1:11" ht="9.9499999999999993" customHeight="1" x14ac:dyDescent="0.25">
      <c r="A14271" s="9"/>
      <c r="B14271" s="9"/>
      <c r="C14271" s="9"/>
      <c r="D14271" s="9"/>
      <c r="E14271" s="9"/>
      <c r="F14271" s="9"/>
      <c r="G14271" s="100"/>
      <c r="H14271" s="100"/>
      <c r="I14271" s="100"/>
      <c r="J14271" s="100"/>
      <c r="K14271" s="100"/>
    </row>
    <row r="14272" spans="1:11" ht="20.100000000000001" customHeight="1" x14ac:dyDescent="0.25">
      <c r="A14272" s="99" t="s">
        <v>3216</v>
      </c>
      <c r="B14272" s="99"/>
      <c r="C14272" s="99"/>
      <c r="D14272" s="99"/>
      <c r="E14272" s="99"/>
      <c r="F14272" s="99"/>
      <c r="G14272" s="99"/>
      <c r="H14272" s="99"/>
      <c r="I14272" s="99"/>
      <c r="J14272" s="99"/>
      <c r="K14272" s="99"/>
    </row>
    <row r="14273" spans="1:11" ht="15" customHeight="1" x14ac:dyDescent="0.25">
      <c r="A14273" s="93" t="s">
        <v>3981</v>
      </c>
      <c r="B14273" s="93"/>
      <c r="C14273" s="93"/>
      <c r="D14273" s="94" t="s">
        <v>3</v>
      </c>
      <c r="E14273" s="94"/>
      <c r="F14273" s="23" t="s">
        <v>4</v>
      </c>
      <c r="G14273" s="94" t="s">
        <v>3894</v>
      </c>
      <c r="H14273" s="94"/>
      <c r="I14273" s="94" t="s">
        <v>3895</v>
      </c>
      <c r="J14273" s="94"/>
      <c r="K14273" s="23" t="s">
        <v>3896</v>
      </c>
    </row>
    <row r="14274" spans="1:11" ht="21" customHeight="1" x14ac:dyDescent="0.25">
      <c r="A14274" s="24" t="s">
        <v>70</v>
      </c>
      <c r="B14274" s="95" t="s">
        <v>3982</v>
      </c>
      <c r="C14274" s="95"/>
      <c r="D14274" s="96" t="s">
        <v>25</v>
      </c>
      <c r="E14274" s="96"/>
      <c r="F14274" s="24" t="s">
        <v>61</v>
      </c>
      <c r="G14274" s="97">
        <v>1</v>
      </c>
      <c r="H14274" s="97"/>
      <c r="I14274" s="98">
        <v>28.42</v>
      </c>
      <c r="J14274" s="98"/>
      <c r="K14274" s="27">
        <f>ROUND(ROUND(G14274,8)*I14274,2)</f>
        <v>28.42</v>
      </c>
    </row>
    <row r="14275" spans="1:11" ht="15" customHeight="1" x14ac:dyDescent="0.25">
      <c r="A14275" s="9"/>
      <c r="B14275" s="9"/>
      <c r="C14275" s="9"/>
      <c r="D14275" s="9"/>
      <c r="E14275" s="9"/>
      <c r="F14275" s="9"/>
      <c r="G14275" s="91" t="s">
        <v>3983</v>
      </c>
      <c r="H14275" s="91"/>
      <c r="I14275" s="91"/>
      <c r="J14275" s="91"/>
      <c r="K14275" s="28">
        <f>SUM(K14274:K14274)</f>
        <v>28.42</v>
      </c>
    </row>
    <row r="14276" spans="1:11" ht="15" customHeight="1" x14ac:dyDescent="0.25">
      <c r="A14276" s="9"/>
      <c r="B14276" s="9"/>
      <c r="C14276" s="9"/>
      <c r="D14276" s="9"/>
      <c r="E14276" s="9"/>
      <c r="F14276" s="9"/>
      <c r="G14276" s="92" t="s">
        <v>3913</v>
      </c>
      <c r="H14276" s="92"/>
      <c r="I14276" s="92"/>
      <c r="J14276" s="92"/>
      <c r="K14276" s="29">
        <f>ROUND(SUM(K14275),2)</f>
        <v>28.42</v>
      </c>
    </row>
    <row r="14277" spans="1:11" ht="9.9499999999999993" customHeight="1" x14ac:dyDescent="0.25">
      <c r="A14277" s="9"/>
      <c r="B14277" s="9"/>
      <c r="C14277" s="9"/>
      <c r="D14277" s="9"/>
      <c r="E14277" s="9"/>
      <c r="F14277" s="9"/>
      <c r="G14277" s="100"/>
      <c r="H14277" s="100"/>
      <c r="I14277" s="100"/>
      <c r="J14277" s="100"/>
      <c r="K14277" s="100"/>
    </row>
    <row r="14278" spans="1:11" ht="20.100000000000001" customHeight="1" x14ac:dyDescent="0.25">
      <c r="A14278" s="99" t="s">
        <v>3217</v>
      </c>
      <c r="B14278" s="99"/>
      <c r="C14278" s="99"/>
      <c r="D14278" s="99"/>
      <c r="E14278" s="99"/>
      <c r="F14278" s="99"/>
      <c r="G14278" s="99"/>
      <c r="H14278" s="99"/>
      <c r="I14278" s="99"/>
      <c r="J14278" s="99"/>
      <c r="K14278" s="99"/>
    </row>
    <row r="14279" spans="1:11" ht="15" customHeight="1" x14ac:dyDescent="0.25">
      <c r="A14279" s="93" t="s">
        <v>3916</v>
      </c>
      <c r="B14279" s="93"/>
      <c r="C14279" s="93"/>
      <c r="D14279" s="94" t="s">
        <v>3</v>
      </c>
      <c r="E14279" s="94"/>
      <c r="F14279" s="23" t="s">
        <v>4</v>
      </c>
      <c r="G14279" s="94" t="s">
        <v>3894</v>
      </c>
      <c r="H14279" s="94"/>
      <c r="I14279" s="94" t="s">
        <v>3895</v>
      </c>
      <c r="J14279" s="94"/>
      <c r="K14279" s="23" t="s">
        <v>3896</v>
      </c>
    </row>
    <row r="14280" spans="1:11" ht="38.1" customHeight="1" x14ac:dyDescent="0.25">
      <c r="A14280" s="24" t="s">
        <v>3973</v>
      </c>
      <c r="B14280" s="95" t="s">
        <v>3974</v>
      </c>
      <c r="C14280" s="95"/>
      <c r="D14280" s="96" t="s">
        <v>20</v>
      </c>
      <c r="E14280" s="96"/>
      <c r="F14280" s="24" t="s">
        <v>3936</v>
      </c>
      <c r="G14280" s="97">
        <v>1.2999999999999999E-3</v>
      </c>
      <c r="H14280" s="97"/>
      <c r="I14280" s="98">
        <v>94.61</v>
      </c>
      <c r="J14280" s="98"/>
      <c r="K14280" s="27">
        <f>TRUNC(TRUNC(G14280,8)*I14280,2)</f>
        <v>0.12</v>
      </c>
    </row>
    <row r="14281" spans="1:11" ht="38.1" customHeight="1" x14ac:dyDescent="0.25">
      <c r="A14281" s="24" t="s">
        <v>3975</v>
      </c>
      <c r="B14281" s="95" t="s">
        <v>3976</v>
      </c>
      <c r="C14281" s="95"/>
      <c r="D14281" s="96" t="s">
        <v>20</v>
      </c>
      <c r="E14281" s="96"/>
      <c r="F14281" s="24" t="s">
        <v>30</v>
      </c>
      <c r="G14281" s="97">
        <v>3.0999999999999999E-3</v>
      </c>
      <c r="H14281" s="97"/>
      <c r="I14281" s="98">
        <v>370.94</v>
      </c>
      <c r="J14281" s="98"/>
      <c r="K14281" s="27">
        <f>TRUNC(TRUNC(G14281,8)*I14281,2)</f>
        <v>1.1399999999999999</v>
      </c>
    </row>
    <row r="14282" spans="1:11" ht="18" customHeight="1" x14ac:dyDescent="0.25">
      <c r="A14282" s="9"/>
      <c r="B14282" s="9"/>
      <c r="C14282" s="9"/>
      <c r="D14282" s="9"/>
      <c r="E14282" s="9"/>
      <c r="F14282" s="9"/>
      <c r="G14282" s="91" t="s">
        <v>3919</v>
      </c>
      <c r="H14282" s="91"/>
      <c r="I14282" s="91"/>
      <c r="J14282" s="91"/>
      <c r="K14282" s="28">
        <f>SUM(K14280:K14281)</f>
        <v>1.2599999999999998</v>
      </c>
    </row>
    <row r="14283" spans="1:11" ht="15" customHeight="1" x14ac:dyDescent="0.25">
      <c r="A14283" s="9"/>
      <c r="B14283" s="9"/>
      <c r="C14283" s="9"/>
      <c r="D14283" s="9"/>
      <c r="E14283" s="9"/>
      <c r="F14283" s="9"/>
      <c r="G14283" s="92" t="s">
        <v>3913</v>
      </c>
      <c r="H14283" s="92"/>
      <c r="I14283" s="92"/>
      <c r="J14283" s="92"/>
      <c r="K14283" s="29">
        <f>ROUND(SUM(K14282),2)</f>
        <v>1.26</v>
      </c>
    </row>
    <row r="14284" spans="1:11" ht="9.9499999999999993" customHeight="1" x14ac:dyDescent="0.25">
      <c r="A14284" s="9"/>
      <c r="B14284" s="9"/>
      <c r="C14284" s="9"/>
      <c r="D14284" s="9"/>
      <c r="E14284" s="9"/>
      <c r="F14284" s="9"/>
      <c r="G14284" s="100"/>
      <c r="H14284" s="100"/>
      <c r="I14284" s="100"/>
      <c r="J14284" s="100"/>
      <c r="K14284" s="100"/>
    </row>
    <row r="14285" spans="1:11" ht="20.100000000000001" customHeight="1" x14ac:dyDescent="0.25">
      <c r="A14285" s="99" t="s">
        <v>3218</v>
      </c>
      <c r="B14285" s="99"/>
      <c r="C14285" s="99"/>
      <c r="D14285" s="99"/>
      <c r="E14285" s="99"/>
      <c r="F14285" s="99"/>
      <c r="G14285" s="99"/>
      <c r="H14285" s="99"/>
      <c r="I14285" s="99"/>
      <c r="J14285" s="99"/>
      <c r="K14285" s="99"/>
    </row>
    <row r="14286" spans="1:11" ht="12.95" customHeight="1" x14ac:dyDescent="0.25">
      <c r="A14286" s="107" t="s">
        <v>3984</v>
      </c>
      <c r="B14286" s="107"/>
      <c r="C14286" s="107"/>
      <c r="D14286" s="108" t="s">
        <v>3985</v>
      </c>
      <c r="E14286" s="87" t="s">
        <v>3986</v>
      </c>
      <c r="F14286" s="87"/>
      <c r="G14286" s="87" t="s">
        <v>3987</v>
      </c>
      <c r="H14286" s="87"/>
      <c r="I14286" s="87"/>
      <c r="J14286" s="87"/>
      <c r="K14286" s="87" t="s">
        <v>3988</v>
      </c>
    </row>
    <row r="14287" spans="1:11" ht="12" customHeight="1" x14ac:dyDescent="0.25">
      <c r="A14287" s="107"/>
      <c r="B14287" s="107"/>
      <c r="C14287" s="107"/>
      <c r="D14287" s="108"/>
      <c r="E14287" s="23" t="s">
        <v>3989</v>
      </c>
      <c r="F14287" s="23" t="s">
        <v>3990</v>
      </c>
      <c r="G14287" s="94" t="s">
        <v>3989</v>
      </c>
      <c r="H14287" s="94"/>
      <c r="I14287" s="94" t="s">
        <v>3990</v>
      </c>
      <c r="J14287" s="94"/>
      <c r="K14287" s="87"/>
    </row>
    <row r="14288" spans="1:11" ht="15" customHeight="1" x14ac:dyDescent="0.25">
      <c r="A14288" s="6" t="s">
        <v>3991</v>
      </c>
      <c r="B14288" s="104" t="s">
        <v>3992</v>
      </c>
      <c r="C14288" s="104"/>
      <c r="D14288" s="31">
        <v>1</v>
      </c>
      <c r="E14288" s="32">
        <v>0.34</v>
      </c>
      <c r="F14288" s="32">
        <v>0.66</v>
      </c>
      <c r="G14288" s="105">
        <v>355.46550000000002</v>
      </c>
      <c r="H14288" s="105"/>
      <c r="I14288" s="105">
        <v>95.872399999999999</v>
      </c>
      <c r="J14288" s="105"/>
      <c r="K14288" s="33">
        <f>ROUND(D14288*(ROUND(E14288*G14288,4)+ROUND(F14288*I14288,4)),4)</f>
        <v>184.13409999999999</v>
      </c>
    </row>
    <row r="14289" spans="1:11" ht="15" customHeight="1" x14ac:dyDescent="0.25">
      <c r="A14289" s="6" t="s">
        <v>3993</v>
      </c>
      <c r="B14289" s="104" t="s">
        <v>3994</v>
      </c>
      <c r="C14289" s="104"/>
      <c r="D14289" s="31">
        <v>1</v>
      </c>
      <c r="E14289" s="32">
        <v>1</v>
      </c>
      <c r="F14289" s="32">
        <v>0</v>
      </c>
      <c r="G14289" s="105">
        <v>365.3972</v>
      </c>
      <c r="H14289" s="105"/>
      <c r="I14289" s="105">
        <v>147.8879</v>
      </c>
      <c r="J14289" s="105"/>
      <c r="K14289" s="33">
        <f>ROUND(D14289*(ROUND(E14289*G14289,4)+ROUND(F14289*I14289,4)),4)</f>
        <v>365.3972</v>
      </c>
    </row>
    <row r="14290" spans="1:11" ht="15" customHeight="1" x14ac:dyDescent="0.25">
      <c r="A14290" s="6" t="s">
        <v>3995</v>
      </c>
      <c r="B14290" s="104" t="s">
        <v>3996</v>
      </c>
      <c r="C14290" s="104"/>
      <c r="D14290" s="31">
        <v>1</v>
      </c>
      <c r="E14290" s="32">
        <v>0.97</v>
      </c>
      <c r="F14290" s="32">
        <v>0.03</v>
      </c>
      <c r="G14290" s="105">
        <v>324.64210000000003</v>
      </c>
      <c r="H14290" s="105"/>
      <c r="I14290" s="105">
        <v>159.20740000000001</v>
      </c>
      <c r="J14290" s="105"/>
      <c r="K14290" s="33">
        <f>ROUND(D14290*(ROUND(E14290*G14290,4)+ROUND(F14290*I14290,4)),4)</f>
        <v>319.67899999999997</v>
      </c>
    </row>
    <row r="14291" spans="1:11" ht="15.95" customHeight="1" x14ac:dyDescent="0.25">
      <c r="A14291" s="6" t="s">
        <v>3997</v>
      </c>
      <c r="B14291" s="104" t="s">
        <v>3998</v>
      </c>
      <c r="C14291" s="104"/>
      <c r="D14291" s="31">
        <v>1</v>
      </c>
      <c r="E14291" s="32">
        <v>0.79</v>
      </c>
      <c r="F14291" s="32">
        <v>0.21</v>
      </c>
      <c r="G14291" s="105">
        <v>284.72230000000002</v>
      </c>
      <c r="H14291" s="105"/>
      <c r="I14291" s="105">
        <v>125.70480000000001</v>
      </c>
      <c r="J14291" s="105"/>
      <c r="K14291" s="33">
        <f>ROUND(D14291*(ROUND(E14291*G14291,4)+ROUND(F14291*I14291,4)),4)</f>
        <v>251.32859999999999</v>
      </c>
    </row>
    <row r="14292" spans="1:11" ht="15" customHeight="1" x14ac:dyDescent="0.25">
      <c r="A14292" s="1"/>
      <c r="B14292" s="1"/>
      <c r="C14292" s="1"/>
      <c r="D14292" s="1"/>
      <c r="E14292" s="1"/>
      <c r="F14292" s="1"/>
      <c r="G14292" s="85" t="s">
        <v>3999</v>
      </c>
      <c r="H14292" s="85"/>
      <c r="I14292" s="85"/>
      <c r="J14292" s="85"/>
      <c r="K14292" s="34">
        <f>SUM(K14287:K14291)</f>
        <v>1120.5389</v>
      </c>
    </row>
    <row r="14293" spans="1:11" ht="20.100000000000001" customHeight="1" x14ac:dyDescent="0.25">
      <c r="A14293" s="106" t="s">
        <v>4000</v>
      </c>
      <c r="B14293" s="106"/>
      <c r="C14293" s="106"/>
      <c r="D14293" s="106"/>
      <c r="E14293" s="106"/>
      <c r="F14293" s="2" t="s">
        <v>4</v>
      </c>
      <c r="G14293" s="87" t="s">
        <v>4001</v>
      </c>
      <c r="H14293" s="87"/>
      <c r="I14293" s="87" t="s">
        <v>4002</v>
      </c>
      <c r="J14293" s="87"/>
      <c r="K14293" s="2" t="s">
        <v>3988</v>
      </c>
    </row>
    <row r="14294" spans="1:11" ht="15" customHeight="1" x14ac:dyDescent="0.25">
      <c r="A14294" s="6" t="s">
        <v>4003</v>
      </c>
      <c r="B14294" s="101" t="s">
        <v>4004</v>
      </c>
      <c r="C14294" s="101"/>
      <c r="D14294" s="101"/>
      <c r="E14294" s="101"/>
      <c r="F14294" s="6" t="s">
        <v>3940</v>
      </c>
      <c r="G14294" s="114">
        <v>1</v>
      </c>
      <c r="H14294" s="114"/>
      <c r="I14294" s="115">
        <v>22.527200000000001</v>
      </c>
      <c r="J14294" s="115"/>
      <c r="K14294" s="35">
        <f>ROUND(ROUND(G14294,5)*I14294,4)</f>
        <v>22.527200000000001</v>
      </c>
    </row>
    <row r="14295" spans="1:11" ht="15" customHeight="1" x14ac:dyDescent="0.25">
      <c r="A14295" s="1"/>
      <c r="B14295" s="1"/>
      <c r="C14295" s="1"/>
      <c r="D14295" s="1"/>
      <c r="E14295" s="1"/>
      <c r="F14295" s="1"/>
      <c r="G14295" s="85" t="s">
        <v>4005</v>
      </c>
      <c r="H14295" s="85"/>
      <c r="I14295" s="85"/>
      <c r="J14295" s="85"/>
      <c r="K14295" s="36">
        <f>SUM(K14294:K14294)</f>
        <v>22.527200000000001</v>
      </c>
    </row>
    <row r="14296" spans="1:11" ht="15" customHeight="1" x14ac:dyDescent="0.25">
      <c r="A14296" s="9"/>
      <c r="B14296" s="9"/>
      <c r="C14296" s="9"/>
      <c r="D14296" s="9"/>
      <c r="E14296" s="9"/>
      <c r="F14296" s="9"/>
      <c r="G14296" s="92" t="s">
        <v>4006</v>
      </c>
      <c r="H14296" s="92"/>
      <c r="I14296" s="92"/>
      <c r="J14296" s="92"/>
      <c r="K14296" s="33">
        <f>SUM(K14292,K14295)</f>
        <v>1143.0661</v>
      </c>
    </row>
    <row r="14297" spans="1:11" ht="15" customHeight="1" x14ac:dyDescent="0.25">
      <c r="A14297" s="9"/>
      <c r="B14297" s="9"/>
      <c r="C14297" s="9"/>
      <c r="D14297" s="9"/>
      <c r="E14297" s="9"/>
      <c r="F14297" s="9"/>
      <c r="G14297" s="92" t="s">
        <v>4007</v>
      </c>
      <c r="H14297" s="92"/>
      <c r="I14297" s="92"/>
      <c r="J14297" s="92"/>
      <c r="K14297" s="37">
        <v>113.18</v>
      </c>
    </row>
    <row r="14298" spans="1:11" ht="15" customHeight="1" x14ac:dyDescent="0.25">
      <c r="A14298" s="9"/>
      <c r="B14298" s="9"/>
      <c r="C14298" s="9"/>
      <c r="D14298" s="9"/>
      <c r="E14298" s="9"/>
      <c r="F14298" s="9"/>
      <c r="G14298" s="92" t="s">
        <v>4008</v>
      </c>
      <c r="H14298" s="92"/>
      <c r="I14298" s="92"/>
      <c r="J14298" s="92"/>
      <c r="K14298" s="33">
        <f>ROUND(K14296/K14297,4)</f>
        <v>10.099500000000001</v>
      </c>
    </row>
    <row r="14299" spans="1:11" ht="15" customHeight="1" x14ac:dyDescent="0.25">
      <c r="A14299" s="9"/>
      <c r="B14299" s="9"/>
      <c r="C14299" s="9"/>
      <c r="D14299" s="9"/>
      <c r="E14299" s="9"/>
      <c r="F14299" s="9"/>
      <c r="G14299" s="92" t="s">
        <v>4009</v>
      </c>
      <c r="H14299" s="92"/>
      <c r="I14299" s="92"/>
      <c r="J14299" s="92"/>
      <c r="K14299" s="33">
        <f>ROUND(K14298*0.00746,4)</f>
        <v>7.5300000000000006E-2</v>
      </c>
    </row>
    <row r="14300" spans="1:11" ht="20.100000000000001" customHeight="1" x14ac:dyDescent="0.25">
      <c r="A14300" s="106" t="s">
        <v>4010</v>
      </c>
      <c r="B14300" s="106"/>
      <c r="C14300" s="106"/>
      <c r="D14300" s="106"/>
      <c r="E14300" s="106"/>
      <c r="F14300" s="2" t="s">
        <v>4</v>
      </c>
      <c r="G14300" s="87" t="s">
        <v>4001</v>
      </c>
      <c r="H14300" s="87"/>
      <c r="I14300" s="87" t="s">
        <v>3895</v>
      </c>
      <c r="J14300" s="87"/>
      <c r="K14300" s="2" t="s">
        <v>4011</v>
      </c>
    </row>
    <row r="14301" spans="1:11" ht="15" customHeight="1" x14ac:dyDescent="0.25">
      <c r="A14301" s="6" t="s">
        <v>4012</v>
      </c>
      <c r="B14301" s="104" t="s">
        <v>4013</v>
      </c>
      <c r="C14301" s="104"/>
      <c r="D14301" s="104"/>
      <c r="E14301" s="104"/>
      <c r="F14301" s="6" t="s">
        <v>77</v>
      </c>
      <c r="G14301" s="113">
        <v>1</v>
      </c>
      <c r="H14301" s="113"/>
      <c r="I14301" s="105">
        <v>195.03</v>
      </c>
      <c r="J14301" s="105"/>
      <c r="K14301" s="33">
        <f>ROUND(ROUND(G14301,5)*I14301,4)</f>
        <v>195.03</v>
      </c>
    </row>
    <row r="14302" spans="1:11" ht="15" customHeight="1" x14ac:dyDescent="0.25">
      <c r="A14302" s="1"/>
      <c r="B14302" s="1"/>
      <c r="C14302" s="1"/>
      <c r="D14302" s="1"/>
      <c r="E14302" s="1"/>
      <c r="F14302" s="1"/>
      <c r="G14302" s="85" t="s">
        <v>4014</v>
      </c>
      <c r="H14302" s="85"/>
      <c r="I14302" s="85"/>
      <c r="J14302" s="85"/>
      <c r="K14302" s="34">
        <f>SUM(K14301:K14301)</f>
        <v>195.03</v>
      </c>
    </row>
    <row r="14303" spans="1:11" ht="15" customHeight="1" x14ac:dyDescent="0.25">
      <c r="A14303" s="106" t="s">
        <v>4015</v>
      </c>
      <c r="B14303" s="106"/>
      <c r="C14303" s="106"/>
      <c r="D14303" s="23" t="s">
        <v>4016</v>
      </c>
      <c r="E14303" s="94" t="s">
        <v>4017</v>
      </c>
      <c r="F14303" s="94"/>
      <c r="G14303" s="94" t="s">
        <v>4001</v>
      </c>
      <c r="H14303" s="94"/>
      <c r="I14303" s="94" t="s">
        <v>3895</v>
      </c>
      <c r="J14303" s="94"/>
      <c r="K14303" s="23" t="s">
        <v>4011</v>
      </c>
    </row>
    <row r="14304" spans="1:11" ht="20.100000000000001" customHeight="1" x14ac:dyDescent="0.25">
      <c r="A14304" s="38" t="s">
        <v>4012</v>
      </c>
      <c r="B14304" s="109" t="s">
        <v>4018</v>
      </c>
      <c r="C14304" s="109"/>
      <c r="D14304" s="38" t="s">
        <v>4019</v>
      </c>
      <c r="E14304" s="110" t="s">
        <v>4020</v>
      </c>
      <c r="F14304" s="110"/>
      <c r="G14304" s="111">
        <v>2.2000000000000002</v>
      </c>
      <c r="H14304" s="111"/>
      <c r="I14304" s="112">
        <v>3.47</v>
      </c>
      <c r="J14304" s="112"/>
      <c r="K14304" s="41">
        <f>ROUND(ROUND(G14304,5)*I14304,4)</f>
        <v>7.6340000000000003</v>
      </c>
    </row>
    <row r="14305" spans="1:11" ht="15" customHeight="1" x14ac:dyDescent="0.25">
      <c r="A14305" s="1"/>
      <c r="B14305" s="1"/>
      <c r="C14305" s="1"/>
      <c r="D14305" s="1"/>
      <c r="E14305" s="1"/>
      <c r="F14305" s="1"/>
      <c r="G14305" s="85" t="s">
        <v>4021</v>
      </c>
      <c r="H14305" s="85"/>
      <c r="I14305" s="85"/>
      <c r="J14305" s="85"/>
      <c r="K14305" s="33">
        <f>SUM(K14304:K14304)</f>
        <v>7.6340000000000003</v>
      </c>
    </row>
    <row r="14306" spans="1:11" ht="12.95" customHeight="1" x14ac:dyDescent="0.25">
      <c r="A14306" s="106" t="s">
        <v>4022</v>
      </c>
      <c r="B14306" s="106"/>
      <c r="C14306" s="94" t="s">
        <v>4023</v>
      </c>
      <c r="D14306" s="94" t="s">
        <v>5</v>
      </c>
      <c r="E14306" s="94" t="s">
        <v>4024</v>
      </c>
      <c r="F14306" s="94"/>
      <c r="G14306" s="94" t="s">
        <v>4025</v>
      </c>
      <c r="H14306" s="94"/>
      <c r="I14306" s="94" t="s">
        <v>2086</v>
      </c>
      <c r="J14306" s="94"/>
      <c r="K14306" s="94" t="s">
        <v>4011</v>
      </c>
    </row>
    <row r="14307" spans="1:11" ht="12" customHeight="1" x14ac:dyDescent="0.25">
      <c r="A14307" s="106"/>
      <c r="B14307" s="106"/>
      <c r="C14307" s="94"/>
      <c r="D14307" s="94"/>
      <c r="E14307" s="23" t="s">
        <v>2092</v>
      </c>
      <c r="F14307" s="23" t="s">
        <v>4026</v>
      </c>
      <c r="G14307" s="23" t="s">
        <v>2092</v>
      </c>
      <c r="H14307" s="23" t="s">
        <v>4026</v>
      </c>
      <c r="I14307" s="23" t="s">
        <v>2092</v>
      </c>
      <c r="J14307" s="23" t="s">
        <v>4026</v>
      </c>
      <c r="K14307" s="94"/>
    </row>
    <row r="14308" spans="1:11" ht="27.95" customHeight="1" x14ac:dyDescent="0.25">
      <c r="A14308" s="38" t="s">
        <v>4012</v>
      </c>
      <c r="B14308" s="39" t="s">
        <v>4018</v>
      </c>
      <c r="C14308" s="38" t="s">
        <v>4027</v>
      </c>
      <c r="D14308" s="40">
        <v>2.2000000000000002</v>
      </c>
      <c r="E14308" s="42">
        <v>0</v>
      </c>
      <c r="F14308" s="43">
        <v>1.25</v>
      </c>
      <c r="G14308" s="42">
        <v>0</v>
      </c>
      <c r="H14308" s="43">
        <v>1</v>
      </c>
      <c r="I14308" s="42">
        <v>0</v>
      </c>
      <c r="J14308" s="43">
        <v>0.82</v>
      </c>
      <c r="K14308" s="41">
        <f>ROUND(D14308*(ROUND(E14308*F14308,4)+ROUND(G14308*H14308,4)+ROUND(I14308*J14308,4)),4)</f>
        <v>0</v>
      </c>
    </row>
    <row r="14309" spans="1:11" ht="15" customHeight="1" x14ac:dyDescent="0.25">
      <c r="A14309" s="1"/>
      <c r="B14309" s="1"/>
      <c r="C14309" s="1"/>
      <c r="D14309" s="1"/>
      <c r="E14309" s="1"/>
      <c r="F14309" s="1"/>
      <c r="G14309" s="85" t="s">
        <v>4028</v>
      </c>
      <c r="H14309" s="85"/>
      <c r="I14309" s="85"/>
      <c r="J14309" s="85"/>
      <c r="K14309" s="33">
        <f>SUM(K14307:K14308)</f>
        <v>0</v>
      </c>
    </row>
    <row r="14310" spans="1:11" ht="15" customHeight="1" x14ac:dyDescent="0.25">
      <c r="A14310" s="9"/>
      <c r="B14310" s="9"/>
      <c r="C14310" s="9"/>
      <c r="D14310" s="9"/>
      <c r="E14310" s="9"/>
      <c r="F14310" s="9"/>
      <c r="G14310" s="92" t="s">
        <v>4029</v>
      </c>
      <c r="H14310" s="92"/>
      <c r="I14310" s="92"/>
      <c r="J14310" s="92"/>
      <c r="K14310" s="33">
        <f>SUM(K14298,K14299,K14302,K14305,K14309)</f>
        <v>212.83879999999999</v>
      </c>
    </row>
    <row r="14311" spans="1:11" ht="15" customHeight="1" x14ac:dyDescent="0.25">
      <c r="A14311" s="9"/>
      <c r="B14311" s="9"/>
      <c r="C14311" s="9"/>
      <c r="D14311" s="9"/>
      <c r="E14311" s="9"/>
      <c r="F14311" s="9"/>
      <c r="G14311" s="92" t="s">
        <v>3913</v>
      </c>
      <c r="H14311" s="92"/>
      <c r="I14311" s="92"/>
      <c r="J14311" s="92"/>
      <c r="K14311" s="29">
        <f>ROUND(SUM(K14310),2)</f>
        <v>212.84</v>
      </c>
    </row>
    <row r="14312" spans="1:11" ht="9.9499999999999993" customHeight="1" x14ac:dyDescent="0.25">
      <c r="A14312" s="9"/>
      <c r="B14312" s="9"/>
      <c r="C14312" s="9"/>
      <c r="D14312" s="9"/>
      <c r="E14312" s="9"/>
      <c r="F14312" s="9"/>
      <c r="G14312" s="100"/>
      <c r="H14312" s="100"/>
      <c r="I14312" s="100"/>
      <c r="J14312" s="100"/>
      <c r="K14312" s="100"/>
    </row>
    <row r="14313" spans="1:11" ht="20.100000000000001" customHeight="1" x14ac:dyDescent="0.25">
      <c r="A14313" s="99" t="s">
        <v>3219</v>
      </c>
      <c r="B14313" s="99"/>
      <c r="C14313" s="99"/>
      <c r="D14313" s="99"/>
      <c r="E14313" s="99"/>
      <c r="F14313" s="99"/>
      <c r="G14313" s="99"/>
      <c r="H14313" s="99"/>
      <c r="I14313" s="99"/>
      <c r="J14313" s="99"/>
      <c r="K14313" s="99"/>
    </row>
    <row r="14314" spans="1:11" ht="15" customHeight="1" x14ac:dyDescent="0.25">
      <c r="A14314" s="93" t="s">
        <v>3916</v>
      </c>
      <c r="B14314" s="93"/>
      <c r="C14314" s="93"/>
      <c r="D14314" s="94" t="s">
        <v>3</v>
      </c>
      <c r="E14314" s="94"/>
      <c r="F14314" s="23" t="s">
        <v>4</v>
      </c>
      <c r="G14314" s="94" t="s">
        <v>3894</v>
      </c>
      <c r="H14314" s="94"/>
      <c r="I14314" s="94" t="s">
        <v>3895</v>
      </c>
      <c r="J14314" s="94"/>
      <c r="K14314" s="23" t="s">
        <v>3896</v>
      </c>
    </row>
    <row r="14315" spans="1:11" ht="45.95" customHeight="1" x14ac:dyDescent="0.25">
      <c r="A14315" s="24" t="s">
        <v>3934</v>
      </c>
      <c r="B14315" s="95" t="s">
        <v>3935</v>
      </c>
      <c r="C14315" s="95"/>
      <c r="D14315" s="96" t="s">
        <v>20</v>
      </c>
      <c r="E14315" s="96"/>
      <c r="F14315" s="24" t="s">
        <v>3936</v>
      </c>
      <c r="G14315" s="97">
        <v>2.5891999999999998E-3</v>
      </c>
      <c r="H14315" s="97"/>
      <c r="I14315" s="98">
        <v>76.52</v>
      </c>
      <c r="J14315" s="98"/>
      <c r="K14315" s="27">
        <f t="shared" ref="K14315:K14320" si="110">TRUNC(TRUNC(G14315,8)*I14315,2)</f>
        <v>0.19</v>
      </c>
    </row>
    <row r="14316" spans="1:11" ht="45.95" customHeight="1" x14ac:dyDescent="0.25">
      <c r="A14316" s="24" t="s">
        <v>28</v>
      </c>
      <c r="B14316" s="95" t="s">
        <v>29</v>
      </c>
      <c r="C14316" s="95"/>
      <c r="D14316" s="96" t="s">
        <v>20</v>
      </c>
      <c r="E14316" s="96"/>
      <c r="F14316" s="24" t="s">
        <v>30</v>
      </c>
      <c r="G14316" s="97">
        <v>1.0702000000000001E-3</v>
      </c>
      <c r="H14316" s="97"/>
      <c r="I14316" s="98">
        <v>322.67</v>
      </c>
      <c r="J14316" s="98"/>
      <c r="K14316" s="27">
        <f t="shared" si="110"/>
        <v>0.34</v>
      </c>
    </row>
    <row r="14317" spans="1:11" ht="29.1" customHeight="1" x14ac:dyDescent="0.25">
      <c r="A14317" s="24" t="s">
        <v>4030</v>
      </c>
      <c r="B14317" s="95" t="s">
        <v>4031</v>
      </c>
      <c r="C14317" s="95"/>
      <c r="D14317" s="96" t="s">
        <v>20</v>
      </c>
      <c r="E14317" s="96"/>
      <c r="F14317" s="24" t="s">
        <v>3936</v>
      </c>
      <c r="G14317" s="97">
        <v>3.3568999999999999E-3</v>
      </c>
      <c r="H14317" s="97"/>
      <c r="I14317" s="98">
        <v>105.44</v>
      </c>
      <c r="J14317" s="98"/>
      <c r="K14317" s="27">
        <f t="shared" si="110"/>
        <v>0.35</v>
      </c>
    </row>
    <row r="14318" spans="1:11" ht="29.1" customHeight="1" x14ac:dyDescent="0.25">
      <c r="A14318" s="24" t="s">
        <v>4032</v>
      </c>
      <c r="B14318" s="95" t="s">
        <v>4033</v>
      </c>
      <c r="C14318" s="95"/>
      <c r="D14318" s="96" t="s">
        <v>20</v>
      </c>
      <c r="E14318" s="96"/>
      <c r="F14318" s="24" t="s">
        <v>30</v>
      </c>
      <c r="G14318" s="97">
        <v>3.0249999999999998E-4</v>
      </c>
      <c r="H14318" s="97"/>
      <c r="I14318" s="98">
        <v>265.02</v>
      </c>
      <c r="J14318" s="98"/>
      <c r="K14318" s="27">
        <f t="shared" si="110"/>
        <v>0.08</v>
      </c>
    </row>
    <row r="14319" spans="1:11" ht="38.1" customHeight="1" x14ac:dyDescent="0.25">
      <c r="A14319" s="24" t="s">
        <v>4034</v>
      </c>
      <c r="B14319" s="95" t="s">
        <v>4035</v>
      </c>
      <c r="C14319" s="95"/>
      <c r="D14319" s="96" t="s">
        <v>20</v>
      </c>
      <c r="E14319" s="96"/>
      <c r="F14319" s="24" t="s">
        <v>3936</v>
      </c>
      <c r="G14319" s="97">
        <v>2.9082999999999999E-3</v>
      </c>
      <c r="H14319" s="97"/>
      <c r="I14319" s="98">
        <v>94.54</v>
      </c>
      <c r="J14319" s="98"/>
      <c r="K14319" s="27">
        <f t="shared" si="110"/>
        <v>0.27</v>
      </c>
    </row>
    <row r="14320" spans="1:11" ht="38.1" customHeight="1" x14ac:dyDescent="0.25">
      <c r="A14320" s="24" t="s">
        <v>4036</v>
      </c>
      <c r="B14320" s="95" t="s">
        <v>4037</v>
      </c>
      <c r="C14320" s="95"/>
      <c r="D14320" s="96" t="s">
        <v>20</v>
      </c>
      <c r="E14320" s="96"/>
      <c r="F14320" s="24" t="s">
        <v>30</v>
      </c>
      <c r="G14320" s="97">
        <v>7.5109999999999999E-4</v>
      </c>
      <c r="H14320" s="97"/>
      <c r="I14320" s="98">
        <v>225.43</v>
      </c>
      <c r="J14320" s="98"/>
      <c r="K14320" s="27">
        <f t="shared" si="110"/>
        <v>0.16</v>
      </c>
    </row>
    <row r="14321" spans="1:11" ht="18" customHeight="1" x14ac:dyDescent="0.25">
      <c r="A14321" s="9"/>
      <c r="B14321" s="9"/>
      <c r="C14321" s="9"/>
      <c r="D14321" s="9"/>
      <c r="E14321" s="9"/>
      <c r="F14321" s="9"/>
      <c r="G14321" s="91" t="s">
        <v>3919</v>
      </c>
      <c r="H14321" s="91"/>
      <c r="I14321" s="91"/>
      <c r="J14321" s="91"/>
      <c r="K14321" s="28">
        <f>SUM(K14315:K14320)</f>
        <v>1.39</v>
      </c>
    </row>
    <row r="14322" spans="1:11" ht="15" customHeight="1" x14ac:dyDescent="0.25">
      <c r="A14322" s="93" t="s">
        <v>3907</v>
      </c>
      <c r="B14322" s="93"/>
      <c r="C14322" s="93"/>
      <c r="D14322" s="94" t="s">
        <v>3</v>
      </c>
      <c r="E14322" s="94"/>
      <c r="F14322" s="23" t="s">
        <v>4</v>
      </c>
      <c r="G14322" s="94" t="s">
        <v>3894</v>
      </c>
      <c r="H14322" s="94"/>
      <c r="I14322" s="94" t="s">
        <v>3895</v>
      </c>
      <c r="J14322" s="94"/>
      <c r="K14322" s="23" t="s">
        <v>3896</v>
      </c>
    </row>
    <row r="14323" spans="1:11" ht="15" customHeight="1" x14ac:dyDescent="0.25">
      <c r="A14323" s="24" t="s">
        <v>3910</v>
      </c>
      <c r="B14323" s="95" t="s">
        <v>3911</v>
      </c>
      <c r="C14323" s="95"/>
      <c r="D14323" s="96" t="s">
        <v>20</v>
      </c>
      <c r="E14323" s="96"/>
      <c r="F14323" s="24" t="s">
        <v>2056</v>
      </c>
      <c r="G14323" s="97">
        <v>3.6592999999999999E-3</v>
      </c>
      <c r="H14323" s="97"/>
      <c r="I14323" s="98">
        <v>24.94</v>
      </c>
      <c r="J14323" s="98"/>
      <c r="K14323" s="27">
        <f>TRUNC(TRUNC(G14323,8)*I14323,2)</f>
        <v>0.09</v>
      </c>
    </row>
    <row r="14324" spans="1:11" ht="18" customHeight="1" x14ac:dyDescent="0.25">
      <c r="A14324" s="9"/>
      <c r="B14324" s="9"/>
      <c r="C14324" s="9"/>
      <c r="D14324" s="9"/>
      <c r="E14324" s="9"/>
      <c r="F14324" s="9"/>
      <c r="G14324" s="91" t="s">
        <v>3912</v>
      </c>
      <c r="H14324" s="91"/>
      <c r="I14324" s="91"/>
      <c r="J14324" s="91"/>
      <c r="K14324" s="28">
        <f>SUM(K14323:K14323)</f>
        <v>0.09</v>
      </c>
    </row>
    <row r="14325" spans="1:11" ht="15" customHeight="1" x14ac:dyDescent="0.25">
      <c r="A14325" s="9"/>
      <c r="B14325" s="9"/>
      <c r="C14325" s="9"/>
      <c r="D14325" s="9"/>
      <c r="E14325" s="9"/>
      <c r="F14325" s="9"/>
      <c r="G14325" s="92" t="s">
        <v>3913</v>
      </c>
      <c r="H14325" s="92"/>
      <c r="I14325" s="92"/>
      <c r="J14325" s="92"/>
      <c r="K14325" s="29">
        <f>ROUND(SUM(K14321,K14324),2)</f>
        <v>1.48</v>
      </c>
    </row>
    <row r="14326" spans="1:11" ht="9.9499999999999993" customHeight="1" x14ac:dyDescent="0.25">
      <c r="A14326" s="9"/>
      <c r="B14326" s="9"/>
      <c r="C14326" s="9"/>
      <c r="D14326" s="9"/>
      <c r="E14326" s="9"/>
      <c r="F14326" s="9"/>
      <c r="G14326" s="100"/>
      <c r="H14326" s="100"/>
      <c r="I14326" s="100"/>
      <c r="J14326" s="100"/>
      <c r="K14326" s="100"/>
    </row>
    <row r="14327" spans="1:11" ht="20.100000000000001" customHeight="1" x14ac:dyDescent="0.25">
      <c r="A14327" s="99" t="s">
        <v>3220</v>
      </c>
      <c r="B14327" s="99"/>
      <c r="C14327" s="99"/>
      <c r="D14327" s="99"/>
      <c r="E14327" s="99"/>
      <c r="F14327" s="99"/>
      <c r="G14327" s="99"/>
      <c r="H14327" s="99"/>
      <c r="I14327" s="99"/>
      <c r="J14327" s="99"/>
      <c r="K14327" s="99"/>
    </row>
    <row r="14328" spans="1:11" ht="15" customHeight="1" x14ac:dyDescent="0.25">
      <c r="A14328" s="93" t="s">
        <v>3893</v>
      </c>
      <c r="B14328" s="93"/>
      <c r="C14328" s="93"/>
      <c r="D14328" s="94" t="s">
        <v>3</v>
      </c>
      <c r="E14328" s="94"/>
      <c r="F14328" s="23" t="s">
        <v>4</v>
      </c>
      <c r="G14328" s="94" t="s">
        <v>3894</v>
      </c>
      <c r="H14328" s="94"/>
      <c r="I14328" s="94" t="s">
        <v>3895</v>
      </c>
      <c r="J14328" s="94"/>
      <c r="K14328" s="23" t="s">
        <v>3896</v>
      </c>
    </row>
    <row r="14329" spans="1:11" ht="21" customHeight="1" x14ac:dyDescent="0.25">
      <c r="A14329" s="24" t="s">
        <v>4038</v>
      </c>
      <c r="B14329" s="95" t="s">
        <v>4039</v>
      </c>
      <c r="C14329" s="95"/>
      <c r="D14329" s="96" t="s">
        <v>20</v>
      </c>
      <c r="E14329" s="96"/>
      <c r="F14329" s="24" t="s">
        <v>34</v>
      </c>
      <c r="G14329" s="97">
        <v>6.6E-3</v>
      </c>
      <c r="H14329" s="97"/>
      <c r="I14329" s="98">
        <v>210.23</v>
      </c>
      <c r="J14329" s="98"/>
      <c r="K14329" s="27">
        <f>TRUNC(TRUNC(G14329,8)*I14329,2)</f>
        <v>1.38</v>
      </c>
    </row>
    <row r="14330" spans="1:11" ht="21" customHeight="1" x14ac:dyDescent="0.25">
      <c r="A14330" s="24" t="s">
        <v>4040</v>
      </c>
      <c r="B14330" s="95" t="s">
        <v>4041</v>
      </c>
      <c r="C14330" s="95"/>
      <c r="D14330" s="96" t="s">
        <v>20</v>
      </c>
      <c r="E14330" s="96"/>
      <c r="F14330" s="24" t="s">
        <v>84</v>
      </c>
      <c r="G14330" s="97">
        <v>1.0049999999999999</v>
      </c>
      <c r="H14330" s="97"/>
      <c r="I14330" s="98">
        <v>32.369999999999997</v>
      </c>
      <c r="J14330" s="98"/>
      <c r="K14330" s="27">
        <f>TRUNC(TRUNC(G14330,8)*I14330,2)</f>
        <v>32.53</v>
      </c>
    </row>
    <row r="14331" spans="1:11" ht="15" customHeight="1" x14ac:dyDescent="0.25">
      <c r="A14331" s="9"/>
      <c r="B14331" s="9"/>
      <c r="C14331" s="9"/>
      <c r="D14331" s="9"/>
      <c r="E14331" s="9"/>
      <c r="F14331" s="9"/>
      <c r="G14331" s="91" t="s">
        <v>3906</v>
      </c>
      <c r="H14331" s="91"/>
      <c r="I14331" s="91"/>
      <c r="J14331" s="91"/>
      <c r="K14331" s="28">
        <f>SUM(K14329:K14330)</f>
        <v>33.910000000000004</v>
      </c>
    </row>
    <row r="14332" spans="1:11" ht="15" customHeight="1" x14ac:dyDescent="0.25">
      <c r="A14332" s="93" t="s">
        <v>3907</v>
      </c>
      <c r="B14332" s="93"/>
      <c r="C14332" s="93"/>
      <c r="D14332" s="94" t="s">
        <v>3</v>
      </c>
      <c r="E14332" s="94"/>
      <c r="F14332" s="23" t="s">
        <v>4</v>
      </c>
      <c r="G14332" s="94" t="s">
        <v>3894</v>
      </c>
      <c r="H14332" s="94"/>
      <c r="I14332" s="94" t="s">
        <v>3895</v>
      </c>
      <c r="J14332" s="94"/>
      <c r="K14332" s="23" t="s">
        <v>3896</v>
      </c>
    </row>
    <row r="14333" spans="1:11" ht="15" customHeight="1" x14ac:dyDescent="0.25">
      <c r="A14333" s="24" t="s">
        <v>3971</v>
      </c>
      <c r="B14333" s="95" t="s">
        <v>3972</v>
      </c>
      <c r="C14333" s="95"/>
      <c r="D14333" s="96" t="s">
        <v>20</v>
      </c>
      <c r="E14333" s="96"/>
      <c r="F14333" s="24" t="s">
        <v>2056</v>
      </c>
      <c r="G14333" s="97">
        <v>0.2296</v>
      </c>
      <c r="H14333" s="97"/>
      <c r="I14333" s="98">
        <v>32.69</v>
      </c>
      <c r="J14333" s="98"/>
      <c r="K14333" s="27">
        <f>TRUNC(TRUNC(G14333,8)*I14333,2)</f>
        <v>7.5</v>
      </c>
    </row>
    <row r="14334" spans="1:11" ht="15" customHeight="1" x14ac:dyDescent="0.25">
      <c r="A14334" s="24" t="s">
        <v>3910</v>
      </c>
      <c r="B14334" s="95" t="s">
        <v>3911</v>
      </c>
      <c r="C14334" s="95"/>
      <c r="D14334" s="96" t="s">
        <v>20</v>
      </c>
      <c r="E14334" s="96"/>
      <c r="F14334" s="24" t="s">
        <v>2056</v>
      </c>
      <c r="G14334" s="97">
        <v>0.2296</v>
      </c>
      <c r="H14334" s="97"/>
      <c r="I14334" s="98">
        <v>24.94</v>
      </c>
      <c r="J14334" s="98"/>
      <c r="K14334" s="27">
        <f>TRUNC(TRUNC(G14334,8)*I14334,2)</f>
        <v>5.72</v>
      </c>
    </row>
    <row r="14335" spans="1:11" ht="18" customHeight="1" x14ac:dyDescent="0.25">
      <c r="A14335" s="9"/>
      <c r="B14335" s="9"/>
      <c r="C14335" s="9"/>
      <c r="D14335" s="9"/>
      <c r="E14335" s="9"/>
      <c r="F14335" s="9"/>
      <c r="G14335" s="91" t="s">
        <v>3912</v>
      </c>
      <c r="H14335" s="91"/>
      <c r="I14335" s="91"/>
      <c r="J14335" s="91"/>
      <c r="K14335" s="28">
        <f>SUM(K14333:K14334)</f>
        <v>13.219999999999999</v>
      </c>
    </row>
    <row r="14336" spans="1:11" ht="15" customHeight="1" x14ac:dyDescent="0.25">
      <c r="A14336" s="93" t="s">
        <v>3922</v>
      </c>
      <c r="B14336" s="93"/>
      <c r="C14336" s="93"/>
      <c r="D14336" s="94" t="s">
        <v>3</v>
      </c>
      <c r="E14336" s="94"/>
      <c r="F14336" s="23" t="s">
        <v>4</v>
      </c>
      <c r="G14336" s="94" t="s">
        <v>3894</v>
      </c>
      <c r="H14336" s="94"/>
      <c r="I14336" s="94" t="s">
        <v>3895</v>
      </c>
      <c r="J14336" s="94"/>
      <c r="K14336" s="23" t="s">
        <v>3896</v>
      </c>
    </row>
    <row r="14337" spans="1:11" ht="21" customHeight="1" x14ac:dyDescent="0.25">
      <c r="A14337" s="24" t="s">
        <v>4042</v>
      </c>
      <c r="B14337" s="95" t="s">
        <v>4043</v>
      </c>
      <c r="C14337" s="95"/>
      <c r="D14337" s="96" t="s">
        <v>20</v>
      </c>
      <c r="E14337" s="96"/>
      <c r="F14337" s="24" t="s">
        <v>34</v>
      </c>
      <c r="G14337" s="97">
        <v>1.8E-3</v>
      </c>
      <c r="H14337" s="97"/>
      <c r="I14337" s="98">
        <v>767.08</v>
      </c>
      <c r="J14337" s="98"/>
      <c r="K14337" s="27">
        <f>TRUNC(TRUNC(G14337,8)*I14337,2)</f>
        <v>1.38</v>
      </c>
    </row>
    <row r="14338" spans="1:11" ht="15" customHeight="1" x14ac:dyDescent="0.25">
      <c r="A14338" s="9"/>
      <c r="B14338" s="9"/>
      <c r="C14338" s="9"/>
      <c r="D14338" s="9"/>
      <c r="E14338" s="9"/>
      <c r="F14338" s="9"/>
      <c r="G14338" s="91" t="s">
        <v>3933</v>
      </c>
      <c r="H14338" s="91"/>
      <c r="I14338" s="91"/>
      <c r="J14338" s="91"/>
      <c r="K14338" s="28">
        <f>SUM(K14337:K14337)</f>
        <v>1.38</v>
      </c>
    </row>
    <row r="14339" spans="1:11" ht="15" customHeight="1" x14ac:dyDescent="0.25">
      <c r="A14339" s="9"/>
      <c r="B14339" s="9"/>
      <c r="C14339" s="9"/>
      <c r="D14339" s="9"/>
      <c r="E14339" s="9"/>
      <c r="F14339" s="9"/>
      <c r="G14339" s="92" t="s">
        <v>3913</v>
      </c>
      <c r="H14339" s="92"/>
      <c r="I14339" s="92"/>
      <c r="J14339" s="92"/>
      <c r="K14339" s="29">
        <f>ROUND(SUM(K14331,K14335,K14338),2)</f>
        <v>48.51</v>
      </c>
    </row>
    <row r="14340" spans="1:11" ht="9.9499999999999993" customHeight="1" x14ac:dyDescent="0.25">
      <c r="A14340" s="9"/>
      <c r="B14340" s="9"/>
      <c r="C14340" s="9"/>
      <c r="D14340" s="9"/>
      <c r="E14340" s="9"/>
      <c r="F14340" s="9"/>
      <c r="G14340" s="100"/>
      <c r="H14340" s="100"/>
      <c r="I14340" s="100"/>
      <c r="J14340" s="100"/>
      <c r="K14340" s="100"/>
    </row>
    <row r="14341" spans="1:11" ht="20.100000000000001" customHeight="1" x14ac:dyDescent="0.25">
      <c r="A14341" s="99" t="s">
        <v>3221</v>
      </c>
      <c r="B14341" s="99"/>
      <c r="C14341" s="99"/>
      <c r="D14341" s="99"/>
      <c r="E14341" s="99"/>
      <c r="F14341" s="99"/>
      <c r="G14341" s="99"/>
      <c r="H14341" s="99"/>
      <c r="I14341" s="99"/>
      <c r="J14341" s="99"/>
      <c r="K14341" s="99"/>
    </row>
    <row r="14342" spans="1:11" ht="15" customHeight="1" x14ac:dyDescent="0.25">
      <c r="A14342" s="93" t="s">
        <v>3893</v>
      </c>
      <c r="B14342" s="93"/>
      <c r="C14342" s="93"/>
      <c r="D14342" s="94" t="s">
        <v>3</v>
      </c>
      <c r="E14342" s="94"/>
      <c r="F14342" s="23" t="s">
        <v>4</v>
      </c>
      <c r="G14342" s="94" t="s">
        <v>3894</v>
      </c>
      <c r="H14342" s="94"/>
      <c r="I14342" s="94" t="s">
        <v>3895</v>
      </c>
      <c r="J14342" s="94"/>
      <c r="K14342" s="23" t="s">
        <v>3896</v>
      </c>
    </row>
    <row r="14343" spans="1:11" ht="15" customHeight="1" x14ac:dyDescent="0.25">
      <c r="A14343" s="24" t="s">
        <v>4044</v>
      </c>
      <c r="B14343" s="95" t="s">
        <v>4045</v>
      </c>
      <c r="C14343" s="95"/>
      <c r="D14343" s="96" t="s">
        <v>20</v>
      </c>
      <c r="E14343" s="96"/>
      <c r="F14343" s="24" t="s">
        <v>3903</v>
      </c>
      <c r="G14343" s="97">
        <v>0.106</v>
      </c>
      <c r="H14343" s="97"/>
      <c r="I14343" s="98">
        <v>2.59</v>
      </c>
      <c r="J14343" s="98"/>
      <c r="K14343" s="27">
        <f>TRUNC(TRUNC(G14343,8)*I14343,2)</f>
        <v>0.27</v>
      </c>
    </row>
    <row r="14344" spans="1:11" ht="15" customHeight="1" x14ac:dyDescent="0.25">
      <c r="A14344" s="9"/>
      <c r="B14344" s="9"/>
      <c r="C14344" s="9"/>
      <c r="D14344" s="9"/>
      <c r="E14344" s="9"/>
      <c r="F14344" s="9"/>
      <c r="G14344" s="91" t="s">
        <v>3906</v>
      </c>
      <c r="H14344" s="91"/>
      <c r="I14344" s="91"/>
      <c r="J14344" s="91"/>
      <c r="K14344" s="28">
        <f>SUM(K14343:K14343)</f>
        <v>0.27</v>
      </c>
    </row>
    <row r="14345" spans="1:11" ht="15" customHeight="1" x14ac:dyDescent="0.25">
      <c r="A14345" s="93" t="s">
        <v>3907</v>
      </c>
      <c r="B14345" s="93"/>
      <c r="C14345" s="93"/>
      <c r="D14345" s="94" t="s">
        <v>3</v>
      </c>
      <c r="E14345" s="94"/>
      <c r="F14345" s="23" t="s">
        <v>4</v>
      </c>
      <c r="G14345" s="94" t="s">
        <v>3894</v>
      </c>
      <c r="H14345" s="94"/>
      <c r="I14345" s="94" t="s">
        <v>3895</v>
      </c>
      <c r="J14345" s="94"/>
      <c r="K14345" s="23" t="s">
        <v>3896</v>
      </c>
    </row>
    <row r="14346" spans="1:11" ht="15" customHeight="1" x14ac:dyDescent="0.25">
      <c r="A14346" s="24" t="s">
        <v>4046</v>
      </c>
      <c r="B14346" s="95" t="s">
        <v>4047</v>
      </c>
      <c r="C14346" s="95"/>
      <c r="D14346" s="96" t="s">
        <v>20</v>
      </c>
      <c r="E14346" s="96"/>
      <c r="F14346" s="24" t="s">
        <v>2056</v>
      </c>
      <c r="G14346" s="97">
        <v>3.6999999999999998E-2</v>
      </c>
      <c r="H14346" s="97"/>
      <c r="I14346" s="98">
        <v>34.35</v>
      </c>
      <c r="J14346" s="98"/>
      <c r="K14346" s="27">
        <f>TRUNC(TRUNC(G14346,8)*I14346,2)</f>
        <v>1.27</v>
      </c>
    </row>
    <row r="14347" spans="1:11" ht="15" customHeight="1" x14ac:dyDescent="0.25">
      <c r="A14347" s="24" t="s">
        <v>3910</v>
      </c>
      <c r="B14347" s="95" t="s">
        <v>3911</v>
      </c>
      <c r="C14347" s="95"/>
      <c r="D14347" s="96" t="s">
        <v>20</v>
      </c>
      <c r="E14347" s="96"/>
      <c r="F14347" s="24" t="s">
        <v>2056</v>
      </c>
      <c r="G14347" s="97">
        <v>1.6E-2</v>
      </c>
      <c r="H14347" s="97"/>
      <c r="I14347" s="98">
        <v>24.94</v>
      </c>
      <c r="J14347" s="98"/>
      <c r="K14347" s="27">
        <f>TRUNC(TRUNC(G14347,8)*I14347,2)</f>
        <v>0.39</v>
      </c>
    </row>
    <row r="14348" spans="1:11" ht="18" customHeight="1" x14ac:dyDescent="0.25">
      <c r="A14348" s="9"/>
      <c r="B14348" s="9"/>
      <c r="C14348" s="9"/>
      <c r="D14348" s="9"/>
      <c r="E14348" s="9"/>
      <c r="F14348" s="9"/>
      <c r="G14348" s="91" t="s">
        <v>3912</v>
      </c>
      <c r="H14348" s="91"/>
      <c r="I14348" s="91"/>
      <c r="J14348" s="91"/>
      <c r="K14348" s="28">
        <f>SUM(K14346:K14347)</f>
        <v>1.6600000000000001</v>
      </c>
    </row>
    <row r="14349" spans="1:11" ht="15" customHeight="1" x14ac:dyDescent="0.25">
      <c r="A14349" s="9"/>
      <c r="B14349" s="9"/>
      <c r="C14349" s="9"/>
      <c r="D14349" s="9"/>
      <c r="E14349" s="9"/>
      <c r="F14349" s="9"/>
      <c r="G14349" s="92" t="s">
        <v>3913</v>
      </c>
      <c r="H14349" s="92"/>
      <c r="I14349" s="92"/>
      <c r="J14349" s="92"/>
      <c r="K14349" s="29">
        <f>ROUND(SUM(K14344,K14348),2)</f>
        <v>1.93</v>
      </c>
    </row>
    <row r="14350" spans="1:11" ht="9.9499999999999993" customHeight="1" x14ac:dyDescent="0.25">
      <c r="A14350" s="9"/>
      <c r="B14350" s="9"/>
      <c r="C14350" s="9"/>
      <c r="D14350" s="9"/>
      <c r="E14350" s="9"/>
      <c r="F14350" s="9"/>
      <c r="G14350" s="100"/>
      <c r="H14350" s="100"/>
      <c r="I14350" s="100"/>
      <c r="J14350" s="100"/>
      <c r="K14350" s="100"/>
    </row>
    <row r="14351" spans="1:11" ht="20.100000000000001" customHeight="1" x14ac:dyDescent="0.25">
      <c r="A14351" s="99" t="s">
        <v>3222</v>
      </c>
      <c r="B14351" s="99"/>
      <c r="C14351" s="99"/>
      <c r="D14351" s="99"/>
      <c r="E14351" s="99"/>
      <c r="F14351" s="99"/>
      <c r="G14351" s="99"/>
      <c r="H14351" s="99"/>
      <c r="I14351" s="99"/>
      <c r="J14351" s="99"/>
      <c r="K14351" s="99"/>
    </row>
    <row r="14352" spans="1:11" ht="15" customHeight="1" x14ac:dyDescent="0.25">
      <c r="A14352" s="93" t="s">
        <v>3916</v>
      </c>
      <c r="B14352" s="93"/>
      <c r="C14352" s="93"/>
      <c r="D14352" s="94" t="s">
        <v>3</v>
      </c>
      <c r="E14352" s="94"/>
      <c r="F14352" s="23" t="s">
        <v>4</v>
      </c>
      <c r="G14352" s="94" t="s">
        <v>3894</v>
      </c>
      <c r="H14352" s="94"/>
      <c r="I14352" s="94" t="s">
        <v>3895</v>
      </c>
      <c r="J14352" s="94"/>
      <c r="K14352" s="23" t="s">
        <v>3896</v>
      </c>
    </row>
    <row r="14353" spans="1:11" ht="29.1" customHeight="1" x14ac:dyDescent="0.25">
      <c r="A14353" s="24" t="s">
        <v>3963</v>
      </c>
      <c r="B14353" s="95" t="s">
        <v>3964</v>
      </c>
      <c r="C14353" s="95"/>
      <c r="D14353" s="96" t="s">
        <v>20</v>
      </c>
      <c r="E14353" s="96"/>
      <c r="F14353" s="24" t="s">
        <v>3936</v>
      </c>
      <c r="G14353" s="97">
        <v>5.2258833999999998</v>
      </c>
      <c r="H14353" s="97"/>
      <c r="I14353" s="98">
        <v>8.9</v>
      </c>
      <c r="J14353" s="98"/>
      <c r="K14353" s="27">
        <f>TRUNC(TRUNC(G14353,8)*I14353,2)</f>
        <v>46.51</v>
      </c>
    </row>
    <row r="14354" spans="1:11" ht="29.1" customHeight="1" x14ac:dyDescent="0.25">
      <c r="A14354" s="24" t="s">
        <v>3965</v>
      </c>
      <c r="B14354" s="95" t="s">
        <v>3966</v>
      </c>
      <c r="C14354" s="95"/>
      <c r="D14354" s="96" t="s">
        <v>20</v>
      </c>
      <c r="E14354" s="96"/>
      <c r="F14354" s="24" t="s">
        <v>30</v>
      </c>
      <c r="G14354" s="97">
        <v>0.95392160000000004</v>
      </c>
      <c r="H14354" s="97"/>
      <c r="I14354" s="98">
        <v>32.76</v>
      </c>
      <c r="J14354" s="98"/>
      <c r="K14354" s="27">
        <f>TRUNC(TRUNC(G14354,8)*I14354,2)</f>
        <v>31.25</v>
      </c>
    </row>
    <row r="14355" spans="1:11" ht="21" customHeight="1" x14ac:dyDescent="0.25">
      <c r="A14355" s="24" t="s">
        <v>3967</v>
      </c>
      <c r="B14355" s="95" t="s">
        <v>3968</v>
      </c>
      <c r="C14355" s="95"/>
      <c r="D14355" s="96" t="s">
        <v>20</v>
      </c>
      <c r="E14355" s="96"/>
      <c r="F14355" s="24" t="s">
        <v>3936</v>
      </c>
      <c r="G14355" s="97">
        <v>5.2258833999999998</v>
      </c>
      <c r="H14355" s="97"/>
      <c r="I14355" s="98">
        <v>27.59</v>
      </c>
      <c r="J14355" s="98"/>
      <c r="K14355" s="27">
        <f>TRUNC(TRUNC(G14355,8)*I14355,2)</f>
        <v>144.18</v>
      </c>
    </row>
    <row r="14356" spans="1:11" ht="21" customHeight="1" x14ac:dyDescent="0.25">
      <c r="A14356" s="24" t="s">
        <v>3969</v>
      </c>
      <c r="B14356" s="95" t="s">
        <v>3970</v>
      </c>
      <c r="C14356" s="95"/>
      <c r="D14356" s="96" t="s">
        <v>20</v>
      </c>
      <c r="E14356" s="96"/>
      <c r="F14356" s="24" t="s">
        <v>30</v>
      </c>
      <c r="G14356" s="97">
        <v>0.95392160000000004</v>
      </c>
      <c r="H14356" s="97"/>
      <c r="I14356" s="98">
        <v>28.09</v>
      </c>
      <c r="J14356" s="98"/>
      <c r="K14356" s="27">
        <f>TRUNC(TRUNC(G14356,8)*I14356,2)</f>
        <v>26.79</v>
      </c>
    </row>
    <row r="14357" spans="1:11" ht="18" customHeight="1" x14ac:dyDescent="0.25">
      <c r="A14357" s="9"/>
      <c r="B14357" s="9"/>
      <c r="C14357" s="9"/>
      <c r="D14357" s="9"/>
      <c r="E14357" s="9"/>
      <c r="F14357" s="9"/>
      <c r="G14357" s="91" t="s">
        <v>3919</v>
      </c>
      <c r="H14357" s="91"/>
      <c r="I14357" s="91"/>
      <c r="J14357" s="91"/>
      <c r="K14357" s="28">
        <f>SUM(K14353:K14356)</f>
        <v>248.73</v>
      </c>
    </row>
    <row r="14358" spans="1:11" ht="15" customHeight="1" x14ac:dyDescent="0.25">
      <c r="A14358" s="93" t="s">
        <v>3893</v>
      </c>
      <c r="B14358" s="93"/>
      <c r="C14358" s="93"/>
      <c r="D14358" s="94" t="s">
        <v>3</v>
      </c>
      <c r="E14358" s="94"/>
      <c r="F14358" s="23" t="s">
        <v>4</v>
      </c>
      <c r="G14358" s="94" t="s">
        <v>3894</v>
      </c>
      <c r="H14358" s="94"/>
      <c r="I14358" s="94" t="s">
        <v>3895</v>
      </c>
      <c r="J14358" s="94"/>
      <c r="K14358" s="23" t="s">
        <v>3896</v>
      </c>
    </row>
    <row r="14359" spans="1:11" ht="21" customHeight="1" x14ac:dyDescent="0.25">
      <c r="A14359" s="24" t="s">
        <v>4048</v>
      </c>
      <c r="B14359" s="95" t="s">
        <v>4049</v>
      </c>
      <c r="C14359" s="95"/>
      <c r="D14359" s="96" t="s">
        <v>20</v>
      </c>
      <c r="E14359" s="96"/>
      <c r="F14359" s="24" t="s">
        <v>34</v>
      </c>
      <c r="G14359" s="97">
        <v>0.19980000000000001</v>
      </c>
      <c r="H14359" s="97"/>
      <c r="I14359" s="98">
        <v>206.17</v>
      </c>
      <c r="J14359" s="98"/>
      <c r="K14359" s="27">
        <f>TRUNC(TRUNC(G14359,8)*I14359,2)</f>
        <v>41.19</v>
      </c>
    </row>
    <row r="14360" spans="1:11" ht="15" customHeight="1" x14ac:dyDescent="0.25">
      <c r="A14360" s="24" t="s">
        <v>3955</v>
      </c>
      <c r="B14360" s="95" t="s">
        <v>3956</v>
      </c>
      <c r="C14360" s="95"/>
      <c r="D14360" s="96" t="s">
        <v>20</v>
      </c>
      <c r="E14360" s="96"/>
      <c r="F14360" s="24" t="s">
        <v>3903</v>
      </c>
      <c r="G14360" s="97">
        <v>3.6695999999999999E-2</v>
      </c>
      <c r="H14360" s="97"/>
      <c r="I14360" s="98">
        <v>19.37</v>
      </c>
      <c r="J14360" s="98"/>
      <c r="K14360" s="27">
        <f>TRUNC(TRUNC(G14360,8)*I14360,2)</f>
        <v>0.71</v>
      </c>
    </row>
    <row r="14361" spans="1:11" ht="21" customHeight="1" x14ac:dyDescent="0.25">
      <c r="A14361" s="24" t="s">
        <v>4050</v>
      </c>
      <c r="B14361" s="95" t="s">
        <v>4051</v>
      </c>
      <c r="C14361" s="95"/>
      <c r="D14361" s="96" t="s">
        <v>20</v>
      </c>
      <c r="E14361" s="96"/>
      <c r="F14361" s="24" t="s">
        <v>84</v>
      </c>
      <c r="G14361" s="97">
        <v>7.48</v>
      </c>
      <c r="H14361" s="97"/>
      <c r="I14361" s="98">
        <v>3.9</v>
      </c>
      <c r="J14361" s="98"/>
      <c r="K14361" s="27">
        <f>TRUNC(TRUNC(G14361,8)*I14361,2)</f>
        <v>29.17</v>
      </c>
    </row>
    <row r="14362" spans="1:11" ht="15" customHeight="1" x14ac:dyDescent="0.25">
      <c r="A14362" s="9"/>
      <c r="B14362" s="9"/>
      <c r="C14362" s="9"/>
      <c r="D14362" s="9"/>
      <c r="E14362" s="9"/>
      <c r="F14362" s="9"/>
      <c r="G14362" s="91" t="s">
        <v>3906</v>
      </c>
      <c r="H14362" s="91"/>
      <c r="I14362" s="91"/>
      <c r="J14362" s="91"/>
      <c r="K14362" s="28">
        <f>SUM(K14359:K14361)</f>
        <v>71.069999999999993</v>
      </c>
    </row>
    <row r="14363" spans="1:11" ht="15" customHeight="1" x14ac:dyDescent="0.25">
      <c r="A14363" s="93" t="s">
        <v>3907</v>
      </c>
      <c r="B14363" s="93"/>
      <c r="C14363" s="93"/>
      <c r="D14363" s="94" t="s">
        <v>3</v>
      </c>
      <c r="E14363" s="94"/>
      <c r="F14363" s="23" t="s">
        <v>4</v>
      </c>
      <c r="G14363" s="94" t="s">
        <v>3894</v>
      </c>
      <c r="H14363" s="94"/>
      <c r="I14363" s="94" t="s">
        <v>3895</v>
      </c>
      <c r="J14363" s="94"/>
      <c r="K14363" s="23" t="s">
        <v>3896</v>
      </c>
    </row>
    <row r="14364" spans="1:11" ht="15" customHeight="1" x14ac:dyDescent="0.25">
      <c r="A14364" s="24" t="s">
        <v>3971</v>
      </c>
      <c r="B14364" s="95" t="s">
        <v>3972</v>
      </c>
      <c r="C14364" s="95"/>
      <c r="D14364" s="96" t="s">
        <v>20</v>
      </c>
      <c r="E14364" s="96"/>
      <c r="F14364" s="24" t="s">
        <v>2056</v>
      </c>
      <c r="G14364" s="97">
        <v>2.3251949999999999</v>
      </c>
      <c r="H14364" s="97"/>
      <c r="I14364" s="98">
        <v>32.69</v>
      </c>
      <c r="J14364" s="98"/>
      <c r="K14364" s="27">
        <f>TRUNC(TRUNC(G14364,8)*I14364,2)</f>
        <v>76.010000000000005</v>
      </c>
    </row>
    <row r="14365" spans="1:11" ht="15" customHeight="1" x14ac:dyDescent="0.25">
      <c r="A14365" s="24" t="s">
        <v>3910</v>
      </c>
      <c r="B14365" s="95" t="s">
        <v>3911</v>
      </c>
      <c r="C14365" s="95"/>
      <c r="D14365" s="96" t="s">
        <v>20</v>
      </c>
      <c r="E14365" s="96"/>
      <c r="F14365" s="24" t="s">
        <v>2056</v>
      </c>
      <c r="G14365" s="97">
        <v>17.010999999999999</v>
      </c>
      <c r="H14365" s="97"/>
      <c r="I14365" s="98">
        <v>24.94</v>
      </c>
      <c r="J14365" s="98"/>
      <c r="K14365" s="27">
        <f>TRUNC(TRUNC(G14365,8)*I14365,2)</f>
        <v>424.25</v>
      </c>
    </row>
    <row r="14366" spans="1:11" ht="18" customHeight="1" x14ac:dyDescent="0.25">
      <c r="A14366" s="9"/>
      <c r="B14366" s="9"/>
      <c r="C14366" s="9"/>
      <c r="D14366" s="9"/>
      <c r="E14366" s="9"/>
      <c r="F14366" s="9"/>
      <c r="G14366" s="91" t="s">
        <v>3912</v>
      </c>
      <c r="H14366" s="91"/>
      <c r="I14366" s="91"/>
      <c r="J14366" s="91"/>
      <c r="K14366" s="28">
        <f>SUM(K14364:K14365)</f>
        <v>500.26</v>
      </c>
    </row>
    <row r="14367" spans="1:11" ht="15" customHeight="1" x14ac:dyDescent="0.25">
      <c r="A14367" s="93" t="s">
        <v>3922</v>
      </c>
      <c r="B14367" s="93"/>
      <c r="C14367" s="93"/>
      <c r="D14367" s="94" t="s">
        <v>3</v>
      </c>
      <c r="E14367" s="94"/>
      <c r="F14367" s="23" t="s">
        <v>4</v>
      </c>
      <c r="G14367" s="94" t="s">
        <v>3894</v>
      </c>
      <c r="H14367" s="94"/>
      <c r="I14367" s="94" t="s">
        <v>3895</v>
      </c>
      <c r="J14367" s="94"/>
      <c r="K14367" s="23" t="s">
        <v>3896</v>
      </c>
    </row>
    <row r="14368" spans="1:11" ht="29.1" customHeight="1" x14ac:dyDescent="0.25">
      <c r="A14368" s="24" t="s">
        <v>4052</v>
      </c>
      <c r="B14368" s="95" t="s">
        <v>4053</v>
      </c>
      <c r="C14368" s="95"/>
      <c r="D14368" s="96" t="s">
        <v>20</v>
      </c>
      <c r="E14368" s="96"/>
      <c r="F14368" s="24" t="s">
        <v>34</v>
      </c>
      <c r="G14368" s="97">
        <v>0.66502459999999997</v>
      </c>
      <c r="H14368" s="97"/>
      <c r="I14368" s="98">
        <v>619.19000000000005</v>
      </c>
      <c r="J14368" s="98"/>
      <c r="K14368" s="27">
        <f>TRUNC(TRUNC(G14368,8)*I14368,2)</f>
        <v>411.77</v>
      </c>
    </row>
    <row r="14369" spans="1:11" ht="21" customHeight="1" x14ac:dyDescent="0.25">
      <c r="A14369" s="24" t="s">
        <v>95</v>
      </c>
      <c r="B14369" s="95" t="s">
        <v>96</v>
      </c>
      <c r="C14369" s="95"/>
      <c r="D14369" s="96" t="s">
        <v>20</v>
      </c>
      <c r="E14369" s="96"/>
      <c r="F14369" s="24" t="s">
        <v>16</v>
      </c>
      <c r="G14369" s="97">
        <v>0.48</v>
      </c>
      <c r="H14369" s="97"/>
      <c r="I14369" s="98">
        <v>176.85</v>
      </c>
      <c r="J14369" s="98"/>
      <c r="K14369" s="27">
        <f>TRUNC(TRUNC(G14369,8)*I14369,2)</f>
        <v>84.88</v>
      </c>
    </row>
    <row r="14370" spans="1:11" ht="15" customHeight="1" x14ac:dyDescent="0.25">
      <c r="A14370" s="9"/>
      <c r="B14370" s="9"/>
      <c r="C14370" s="9"/>
      <c r="D14370" s="9"/>
      <c r="E14370" s="9"/>
      <c r="F14370" s="9"/>
      <c r="G14370" s="91" t="s">
        <v>3933</v>
      </c>
      <c r="H14370" s="91"/>
      <c r="I14370" s="91"/>
      <c r="J14370" s="91"/>
      <c r="K14370" s="28">
        <f>SUM(K14368:K14369)</f>
        <v>496.65</v>
      </c>
    </row>
    <row r="14371" spans="1:11" ht="15" customHeight="1" x14ac:dyDescent="0.25">
      <c r="A14371" s="9"/>
      <c r="B14371" s="9"/>
      <c r="C14371" s="9"/>
      <c r="D14371" s="9"/>
      <c r="E14371" s="9"/>
      <c r="F14371" s="9"/>
      <c r="G14371" s="92" t="s">
        <v>3913</v>
      </c>
      <c r="H14371" s="92"/>
      <c r="I14371" s="92"/>
      <c r="J14371" s="92"/>
      <c r="K14371" s="29">
        <f>ROUND(SUM(K14357,K14362,K14366,K14370),2)</f>
        <v>1316.71</v>
      </c>
    </row>
    <row r="14372" spans="1:11" ht="9.9499999999999993" customHeight="1" x14ac:dyDescent="0.25">
      <c r="A14372" s="9"/>
      <c r="B14372" s="9"/>
      <c r="C14372" s="9"/>
      <c r="D14372" s="9"/>
      <c r="E14372" s="9"/>
      <c r="F14372" s="9"/>
      <c r="G14372" s="100"/>
      <c r="H14372" s="100"/>
      <c r="I14372" s="100"/>
      <c r="J14372" s="100"/>
      <c r="K14372" s="100"/>
    </row>
    <row r="14373" spans="1:11" ht="20.100000000000001" customHeight="1" x14ac:dyDescent="0.25">
      <c r="A14373" s="99" t="s">
        <v>3223</v>
      </c>
      <c r="B14373" s="99"/>
      <c r="C14373" s="99"/>
      <c r="D14373" s="99"/>
      <c r="E14373" s="99"/>
      <c r="F14373" s="99"/>
      <c r="G14373" s="99"/>
      <c r="H14373" s="99"/>
      <c r="I14373" s="99"/>
      <c r="J14373" s="99"/>
      <c r="K14373" s="99"/>
    </row>
    <row r="14374" spans="1:11" ht="15" customHeight="1" x14ac:dyDescent="0.25">
      <c r="A14374" s="93" t="s">
        <v>3893</v>
      </c>
      <c r="B14374" s="93"/>
      <c r="C14374" s="93"/>
      <c r="D14374" s="94" t="s">
        <v>3</v>
      </c>
      <c r="E14374" s="94"/>
      <c r="F14374" s="23" t="s">
        <v>4</v>
      </c>
      <c r="G14374" s="94" t="s">
        <v>3894</v>
      </c>
      <c r="H14374" s="94"/>
      <c r="I14374" s="94" t="s">
        <v>3895</v>
      </c>
      <c r="J14374" s="94"/>
      <c r="K14374" s="23" t="s">
        <v>3896</v>
      </c>
    </row>
    <row r="14375" spans="1:11" ht="29.1" customHeight="1" x14ac:dyDescent="0.25">
      <c r="A14375" s="24" t="s">
        <v>4054</v>
      </c>
      <c r="B14375" s="95" t="s">
        <v>4055</v>
      </c>
      <c r="C14375" s="95"/>
      <c r="D14375" s="96" t="s">
        <v>20</v>
      </c>
      <c r="E14375" s="96"/>
      <c r="F14375" s="24" t="s">
        <v>34</v>
      </c>
      <c r="G14375" s="97">
        <v>0.18468999999999999</v>
      </c>
      <c r="H14375" s="97"/>
      <c r="I14375" s="98">
        <v>517.16999999999996</v>
      </c>
      <c r="J14375" s="98"/>
      <c r="K14375" s="27">
        <f t="shared" ref="K14375:K14380" si="111">ROUND(ROUND(G14375,8)*I14375,2)</f>
        <v>95.52</v>
      </c>
    </row>
    <row r="14376" spans="1:11" ht="21" customHeight="1" x14ac:dyDescent="0.25">
      <c r="A14376" s="24" t="s">
        <v>4056</v>
      </c>
      <c r="B14376" s="95" t="s">
        <v>4057</v>
      </c>
      <c r="C14376" s="95"/>
      <c r="D14376" s="96" t="s">
        <v>20</v>
      </c>
      <c r="E14376" s="96"/>
      <c r="F14376" s="24" t="s">
        <v>2057</v>
      </c>
      <c r="G14376" s="97">
        <v>3.1900000000000001E-3</v>
      </c>
      <c r="H14376" s="97"/>
      <c r="I14376" s="98">
        <v>8.98</v>
      </c>
      <c r="J14376" s="98"/>
      <c r="K14376" s="27">
        <f t="shared" si="111"/>
        <v>0.03</v>
      </c>
    </row>
    <row r="14377" spans="1:11" ht="15" customHeight="1" x14ac:dyDescent="0.25">
      <c r="A14377" s="24" t="s">
        <v>3955</v>
      </c>
      <c r="B14377" s="95" t="s">
        <v>3956</v>
      </c>
      <c r="C14377" s="95"/>
      <c r="D14377" s="96" t="s">
        <v>20</v>
      </c>
      <c r="E14377" s="96"/>
      <c r="F14377" s="24" t="s">
        <v>3903</v>
      </c>
      <c r="G14377" s="97">
        <v>4.4999999999999998E-2</v>
      </c>
      <c r="H14377" s="97"/>
      <c r="I14377" s="98">
        <v>19.37</v>
      </c>
      <c r="J14377" s="98"/>
      <c r="K14377" s="27">
        <f t="shared" si="111"/>
        <v>0.87</v>
      </c>
    </row>
    <row r="14378" spans="1:11" ht="21" customHeight="1" x14ac:dyDescent="0.25">
      <c r="A14378" s="24" t="s">
        <v>4050</v>
      </c>
      <c r="B14378" s="95" t="s">
        <v>4051</v>
      </c>
      <c r="C14378" s="95"/>
      <c r="D14378" s="96" t="s">
        <v>20</v>
      </c>
      <c r="E14378" s="96"/>
      <c r="F14378" s="24" t="s">
        <v>84</v>
      </c>
      <c r="G14378" s="97">
        <v>0.46875</v>
      </c>
      <c r="H14378" s="97"/>
      <c r="I14378" s="98">
        <v>3.9</v>
      </c>
      <c r="J14378" s="98"/>
      <c r="K14378" s="27">
        <f t="shared" si="111"/>
        <v>1.83</v>
      </c>
    </row>
    <row r="14379" spans="1:11" ht="21" customHeight="1" x14ac:dyDescent="0.25">
      <c r="A14379" s="24" t="s">
        <v>4058</v>
      </c>
      <c r="B14379" s="95" t="s">
        <v>4059</v>
      </c>
      <c r="C14379" s="95"/>
      <c r="D14379" s="96" t="s">
        <v>20</v>
      </c>
      <c r="E14379" s="96"/>
      <c r="F14379" s="24" t="s">
        <v>84</v>
      </c>
      <c r="G14379" s="97">
        <v>0.375</v>
      </c>
      <c r="H14379" s="97"/>
      <c r="I14379" s="98">
        <v>2.69</v>
      </c>
      <c r="J14379" s="98"/>
      <c r="K14379" s="27">
        <f t="shared" si="111"/>
        <v>1.01</v>
      </c>
    </row>
    <row r="14380" spans="1:11" ht="29.1" customHeight="1" x14ac:dyDescent="0.25">
      <c r="A14380" s="24" t="s">
        <v>4060</v>
      </c>
      <c r="B14380" s="95" t="s">
        <v>4061</v>
      </c>
      <c r="C14380" s="95"/>
      <c r="D14380" s="96" t="s">
        <v>20</v>
      </c>
      <c r="E14380" s="96"/>
      <c r="F14380" s="24" t="s">
        <v>16</v>
      </c>
      <c r="G14380" s="97">
        <v>1.07</v>
      </c>
      <c r="H14380" s="97"/>
      <c r="I14380" s="98">
        <v>23.81</v>
      </c>
      <c r="J14380" s="98"/>
      <c r="K14380" s="27">
        <f t="shared" si="111"/>
        <v>25.48</v>
      </c>
    </row>
    <row r="14381" spans="1:11" ht="15" customHeight="1" x14ac:dyDescent="0.25">
      <c r="A14381" s="9"/>
      <c r="B14381" s="9"/>
      <c r="C14381" s="9"/>
      <c r="D14381" s="9"/>
      <c r="E14381" s="9"/>
      <c r="F14381" s="9"/>
      <c r="G14381" s="91" t="s">
        <v>3906</v>
      </c>
      <c r="H14381" s="91"/>
      <c r="I14381" s="91"/>
      <c r="J14381" s="91"/>
      <c r="K14381" s="28">
        <f>SUM(K14375:K14380)</f>
        <v>124.74000000000001</v>
      </c>
    </row>
    <row r="14382" spans="1:11" ht="15" customHeight="1" x14ac:dyDescent="0.25">
      <c r="A14382" s="93" t="s">
        <v>3907</v>
      </c>
      <c r="B14382" s="93"/>
      <c r="C14382" s="93"/>
      <c r="D14382" s="94" t="s">
        <v>3</v>
      </c>
      <c r="E14382" s="94"/>
      <c r="F14382" s="23" t="s">
        <v>4</v>
      </c>
      <c r="G14382" s="94" t="s">
        <v>3894</v>
      </c>
      <c r="H14382" s="94"/>
      <c r="I14382" s="94" t="s">
        <v>3895</v>
      </c>
      <c r="J14382" s="94"/>
      <c r="K14382" s="23" t="s">
        <v>3896</v>
      </c>
    </row>
    <row r="14383" spans="1:11" ht="21" customHeight="1" x14ac:dyDescent="0.25">
      <c r="A14383" s="24" t="s">
        <v>3908</v>
      </c>
      <c r="B14383" s="95" t="s">
        <v>3909</v>
      </c>
      <c r="C14383" s="95"/>
      <c r="D14383" s="96" t="s">
        <v>20</v>
      </c>
      <c r="E14383" s="96"/>
      <c r="F14383" s="24" t="s">
        <v>2056</v>
      </c>
      <c r="G14383" s="97">
        <v>0.13009999999999999</v>
      </c>
      <c r="H14383" s="97"/>
      <c r="I14383" s="98">
        <v>32.24</v>
      </c>
      <c r="J14383" s="98"/>
      <c r="K14383" s="27">
        <f>ROUND(ROUND(G14383,8)*I14383,2)</f>
        <v>4.1900000000000004</v>
      </c>
    </row>
    <row r="14384" spans="1:11" ht="15" customHeight="1" x14ac:dyDescent="0.25">
      <c r="A14384" s="24" t="s">
        <v>3971</v>
      </c>
      <c r="B14384" s="95" t="s">
        <v>3972</v>
      </c>
      <c r="C14384" s="95"/>
      <c r="D14384" s="96" t="s">
        <v>20</v>
      </c>
      <c r="E14384" s="96"/>
      <c r="F14384" s="24" t="s">
        <v>2056</v>
      </c>
      <c r="G14384" s="97">
        <v>8.7400000000000005E-2</v>
      </c>
      <c r="H14384" s="97"/>
      <c r="I14384" s="98">
        <v>32.69</v>
      </c>
      <c r="J14384" s="98"/>
      <c r="K14384" s="27">
        <f>ROUND(ROUND(G14384,8)*I14384,2)</f>
        <v>2.86</v>
      </c>
    </row>
    <row r="14385" spans="1:11" ht="15" customHeight="1" x14ac:dyDescent="0.25">
      <c r="A14385" s="24" t="s">
        <v>3910</v>
      </c>
      <c r="B14385" s="95" t="s">
        <v>3911</v>
      </c>
      <c r="C14385" s="95"/>
      <c r="D14385" s="96" t="s">
        <v>20</v>
      </c>
      <c r="E14385" s="96"/>
      <c r="F14385" s="24" t="s">
        <v>2056</v>
      </c>
      <c r="G14385" s="97">
        <v>0.21759999999999999</v>
      </c>
      <c r="H14385" s="97"/>
      <c r="I14385" s="98">
        <v>24.94</v>
      </c>
      <c r="J14385" s="98"/>
      <c r="K14385" s="27">
        <f>ROUND(ROUND(G14385,8)*I14385,2)</f>
        <v>5.43</v>
      </c>
    </row>
    <row r="14386" spans="1:11" ht="18" customHeight="1" x14ac:dyDescent="0.25">
      <c r="A14386" s="9"/>
      <c r="B14386" s="9"/>
      <c r="C14386" s="9"/>
      <c r="D14386" s="9"/>
      <c r="E14386" s="9"/>
      <c r="F14386" s="9"/>
      <c r="G14386" s="91" t="s">
        <v>3912</v>
      </c>
      <c r="H14386" s="91"/>
      <c r="I14386" s="91"/>
      <c r="J14386" s="91"/>
      <c r="K14386" s="28">
        <f>SUM(K14383:K14385)</f>
        <v>12.48</v>
      </c>
    </row>
    <row r="14387" spans="1:11" ht="15" customHeight="1" x14ac:dyDescent="0.25">
      <c r="A14387" s="93" t="s">
        <v>3922</v>
      </c>
      <c r="B14387" s="93"/>
      <c r="C14387" s="93"/>
      <c r="D14387" s="94" t="s">
        <v>3</v>
      </c>
      <c r="E14387" s="94"/>
      <c r="F14387" s="23" t="s">
        <v>4</v>
      </c>
      <c r="G14387" s="94" t="s">
        <v>3894</v>
      </c>
      <c r="H14387" s="94"/>
      <c r="I14387" s="94" t="s">
        <v>3895</v>
      </c>
      <c r="J14387" s="94"/>
      <c r="K14387" s="23" t="s">
        <v>3896</v>
      </c>
    </row>
    <row r="14388" spans="1:11" ht="29.1" customHeight="1" x14ac:dyDescent="0.25">
      <c r="A14388" s="24" t="s">
        <v>4062</v>
      </c>
      <c r="B14388" s="95" t="s">
        <v>4063</v>
      </c>
      <c r="C14388" s="95"/>
      <c r="D14388" s="96" t="s">
        <v>20</v>
      </c>
      <c r="E14388" s="96"/>
      <c r="F14388" s="24" t="s">
        <v>3903</v>
      </c>
      <c r="G14388" s="97">
        <v>1.23E-2</v>
      </c>
      <c r="H14388" s="97"/>
      <c r="I14388" s="98">
        <v>23.44</v>
      </c>
      <c r="J14388" s="98"/>
      <c r="K14388" s="27">
        <f>ROUND(ROUND(G14388,8)*I14388,2)</f>
        <v>0.28999999999999998</v>
      </c>
    </row>
    <row r="14389" spans="1:11" ht="21" customHeight="1" x14ac:dyDescent="0.25">
      <c r="A14389" s="24" t="s">
        <v>4064</v>
      </c>
      <c r="B14389" s="95" t="s">
        <v>4065</v>
      </c>
      <c r="C14389" s="95"/>
      <c r="D14389" s="96" t="s">
        <v>4066</v>
      </c>
      <c r="E14389" s="96"/>
      <c r="F14389" s="24" t="s">
        <v>26</v>
      </c>
      <c r="G14389" s="97">
        <v>4</v>
      </c>
      <c r="H14389" s="97"/>
      <c r="I14389" s="98">
        <v>5.76</v>
      </c>
      <c r="J14389" s="98"/>
      <c r="K14389" s="27">
        <f>ROUND(ROUND(G14389,8)*I14389,2)</f>
        <v>23.04</v>
      </c>
    </row>
    <row r="14390" spans="1:11" ht="15" customHeight="1" x14ac:dyDescent="0.25">
      <c r="A14390" s="9"/>
      <c r="B14390" s="9"/>
      <c r="C14390" s="9"/>
      <c r="D14390" s="9"/>
      <c r="E14390" s="9"/>
      <c r="F14390" s="9"/>
      <c r="G14390" s="91" t="s">
        <v>3933</v>
      </c>
      <c r="H14390" s="91"/>
      <c r="I14390" s="91"/>
      <c r="J14390" s="91"/>
      <c r="K14390" s="28">
        <f>SUM(K14388:K14389)</f>
        <v>23.33</v>
      </c>
    </row>
    <row r="14391" spans="1:11" ht="15" customHeight="1" x14ac:dyDescent="0.25">
      <c r="A14391" s="9"/>
      <c r="B14391" s="9"/>
      <c r="C14391" s="9"/>
      <c r="D14391" s="9"/>
      <c r="E14391" s="9"/>
      <c r="F14391" s="9"/>
      <c r="G14391" s="92" t="s">
        <v>3913</v>
      </c>
      <c r="H14391" s="92"/>
      <c r="I14391" s="92"/>
      <c r="J14391" s="92"/>
      <c r="K14391" s="29">
        <f>ROUND(SUM(K14381,K14386,K14390),2)</f>
        <v>160.55000000000001</v>
      </c>
    </row>
    <row r="14392" spans="1:11" ht="9.9499999999999993" customHeight="1" x14ac:dyDescent="0.25">
      <c r="A14392" s="9"/>
      <c r="B14392" s="9"/>
      <c r="C14392" s="9"/>
      <c r="D14392" s="9"/>
      <c r="E14392" s="9"/>
      <c r="F14392" s="9"/>
      <c r="G14392" s="100"/>
      <c r="H14392" s="100"/>
      <c r="I14392" s="100"/>
      <c r="J14392" s="100"/>
      <c r="K14392" s="100"/>
    </row>
    <row r="14393" spans="1:11" ht="20.100000000000001" customHeight="1" x14ac:dyDescent="0.25">
      <c r="A14393" s="99" t="s">
        <v>3224</v>
      </c>
      <c r="B14393" s="99"/>
      <c r="C14393" s="99"/>
      <c r="D14393" s="99"/>
      <c r="E14393" s="99"/>
      <c r="F14393" s="99"/>
      <c r="G14393" s="99"/>
      <c r="H14393" s="99"/>
      <c r="I14393" s="99"/>
      <c r="J14393" s="99"/>
      <c r="K14393" s="99"/>
    </row>
    <row r="14394" spans="1:11" ht="15" customHeight="1" x14ac:dyDescent="0.25">
      <c r="A14394" s="93" t="s">
        <v>3893</v>
      </c>
      <c r="B14394" s="93"/>
      <c r="C14394" s="93"/>
      <c r="D14394" s="94" t="s">
        <v>3</v>
      </c>
      <c r="E14394" s="94"/>
      <c r="F14394" s="23" t="s">
        <v>4</v>
      </c>
      <c r="G14394" s="94" t="s">
        <v>3894</v>
      </c>
      <c r="H14394" s="94"/>
      <c r="I14394" s="94" t="s">
        <v>3895</v>
      </c>
      <c r="J14394" s="94"/>
      <c r="K14394" s="23" t="s">
        <v>3896</v>
      </c>
    </row>
    <row r="14395" spans="1:11" ht="45.95" customHeight="1" x14ac:dyDescent="0.25">
      <c r="A14395" s="24" t="s">
        <v>4073</v>
      </c>
      <c r="B14395" s="95" t="s">
        <v>4074</v>
      </c>
      <c r="C14395" s="95"/>
      <c r="D14395" s="96" t="s">
        <v>20</v>
      </c>
      <c r="E14395" s="96"/>
      <c r="F14395" s="24" t="s">
        <v>26</v>
      </c>
      <c r="G14395" s="97">
        <v>1</v>
      </c>
      <c r="H14395" s="97"/>
      <c r="I14395" s="98">
        <v>1235.9100000000001</v>
      </c>
      <c r="J14395" s="98"/>
      <c r="K14395" s="27">
        <f>TRUNC(TRUNC(G14395,8)*I14395,2)</f>
        <v>1235.9100000000001</v>
      </c>
    </row>
    <row r="14396" spans="1:11" ht="21" customHeight="1" x14ac:dyDescent="0.25">
      <c r="A14396" s="24" t="s">
        <v>4075</v>
      </c>
      <c r="B14396" s="95" t="s">
        <v>4076</v>
      </c>
      <c r="C14396" s="95"/>
      <c r="D14396" s="96" t="s">
        <v>20</v>
      </c>
      <c r="E14396" s="96"/>
      <c r="F14396" s="24" t="s">
        <v>34</v>
      </c>
      <c r="G14396" s="97">
        <v>1.1999999999999999E-3</v>
      </c>
      <c r="H14396" s="97"/>
      <c r="I14396" s="98">
        <v>205.09</v>
      </c>
      <c r="J14396" s="98"/>
      <c r="K14396" s="27">
        <f>TRUNC(TRUNC(G14396,8)*I14396,2)</f>
        <v>0.24</v>
      </c>
    </row>
    <row r="14397" spans="1:11" ht="15" customHeight="1" x14ac:dyDescent="0.25">
      <c r="A14397" s="9"/>
      <c r="B14397" s="9"/>
      <c r="C14397" s="9"/>
      <c r="D14397" s="9"/>
      <c r="E14397" s="9"/>
      <c r="F14397" s="9"/>
      <c r="G14397" s="91" t="s">
        <v>3906</v>
      </c>
      <c r="H14397" s="91"/>
      <c r="I14397" s="91"/>
      <c r="J14397" s="91"/>
      <c r="K14397" s="28">
        <f>SUM(K14395:K14396)</f>
        <v>1236.1500000000001</v>
      </c>
    </row>
    <row r="14398" spans="1:11" ht="15" customHeight="1" x14ac:dyDescent="0.25">
      <c r="A14398" s="93" t="s">
        <v>3907</v>
      </c>
      <c r="B14398" s="93"/>
      <c r="C14398" s="93"/>
      <c r="D14398" s="94" t="s">
        <v>3</v>
      </c>
      <c r="E14398" s="94"/>
      <c r="F14398" s="23" t="s">
        <v>4</v>
      </c>
      <c r="G14398" s="94" t="s">
        <v>3894</v>
      </c>
      <c r="H14398" s="94"/>
      <c r="I14398" s="94" t="s">
        <v>3895</v>
      </c>
      <c r="J14398" s="94"/>
      <c r="K14398" s="23" t="s">
        <v>3896</v>
      </c>
    </row>
    <row r="14399" spans="1:11" ht="15" customHeight="1" x14ac:dyDescent="0.25">
      <c r="A14399" s="24" t="s">
        <v>3971</v>
      </c>
      <c r="B14399" s="95" t="s">
        <v>3972</v>
      </c>
      <c r="C14399" s="95"/>
      <c r="D14399" s="96" t="s">
        <v>20</v>
      </c>
      <c r="E14399" s="96"/>
      <c r="F14399" s="24" t="s">
        <v>2056</v>
      </c>
      <c r="G14399" s="97">
        <v>0.86809999999999998</v>
      </c>
      <c r="H14399" s="97"/>
      <c r="I14399" s="98">
        <v>32.69</v>
      </c>
      <c r="J14399" s="98"/>
      <c r="K14399" s="27">
        <f>TRUNC(TRUNC(G14399,8)*I14399,2)</f>
        <v>28.37</v>
      </c>
    </row>
    <row r="14400" spans="1:11" ht="15" customHeight="1" x14ac:dyDescent="0.25">
      <c r="A14400" s="24" t="s">
        <v>3910</v>
      </c>
      <c r="B14400" s="95" t="s">
        <v>3911</v>
      </c>
      <c r="C14400" s="95"/>
      <c r="D14400" s="96" t="s">
        <v>20</v>
      </c>
      <c r="E14400" s="96"/>
      <c r="F14400" s="24" t="s">
        <v>2056</v>
      </c>
      <c r="G14400" s="97">
        <v>0.57869999999999999</v>
      </c>
      <c r="H14400" s="97"/>
      <c r="I14400" s="98">
        <v>24.94</v>
      </c>
      <c r="J14400" s="98"/>
      <c r="K14400" s="27">
        <f>TRUNC(TRUNC(G14400,8)*I14400,2)</f>
        <v>14.43</v>
      </c>
    </row>
    <row r="14401" spans="1:11" ht="18" customHeight="1" x14ac:dyDescent="0.25">
      <c r="A14401" s="9"/>
      <c r="B14401" s="9"/>
      <c r="C14401" s="9"/>
      <c r="D14401" s="9"/>
      <c r="E14401" s="9"/>
      <c r="F14401" s="9"/>
      <c r="G14401" s="91" t="s">
        <v>3912</v>
      </c>
      <c r="H14401" s="91"/>
      <c r="I14401" s="91"/>
      <c r="J14401" s="91"/>
      <c r="K14401" s="28">
        <f>SUM(K14399:K14400)</f>
        <v>42.8</v>
      </c>
    </row>
    <row r="14402" spans="1:11" ht="15" customHeight="1" x14ac:dyDescent="0.25">
      <c r="A14402" s="93" t="s">
        <v>3922</v>
      </c>
      <c r="B14402" s="93"/>
      <c r="C14402" s="93"/>
      <c r="D14402" s="94" t="s">
        <v>3</v>
      </c>
      <c r="E14402" s="94"/>
      <c r="F14402" s="23" t="s">
        <v>4</v>
      </c>
      <c r="G14402" s="94" t="s">
        <v>3894</v>
      </c>
      <c r="H14402" s="94"/>
      <c r="I14402" s="94" t="s">
        <v>3895</v>
      </c>
      <c r="J14402" s="94"/>
      <c r="K14402" s="23" t="s">
        <v>3896</v>
      </c>
    </row>
    <row r="14403" spans="1:11" ht="29.1" customHeight="1" x14ac:dyDescent="0.25">
      <c r="A14403" s="24" t="s">
        <v>4077</v>
      </c>
      <c r="B14403" s="95" t="s">
        <v>4078</v>
      </c>
      <c r="C14403" s="95"/>
      <c r="D14403" s="96" t="s">
        <v>20</v>
      </c>
      <c r="E14403" s="96"/>
      <c r="F14403" s="24" t="s">
        <v>34</v>
      </c>
      <c r="G14403" s="97">
        <v>2.2200000000000001E-2</v>
      </c>
      <c r="H14403" s="97"/>
      <c r="I14403" s="98">
        <v>924.6</v>
      </c>
      <c r="J14403" s="98"/>
      <c r="K14403" s="27">
        <f>TRUNC(TRUNC(G14403,8)*I14403,2)</f>
        <v>20.52</v>
      </c>
    </row>
    <row r="14404" spans="1:11" ht="15" customHeight="1" x14ac:dyDescent="0.25">
      <c r="A14404" s="9"/>
      <c r="B14404" s="9"/>
      <c r="C14404" s="9"/>
      <c r="D14404" s="9"/>
      <c r="E14404" s="9"/>
      <c r="F14404" s="9"/>
      <c r="G14404" s="91" t="s">
        <v>3933</v>
      </c>
      <c r="H14404" s="91"/>
      <c r="I14404" s="91"/>
      <c r="J14404" s="91"/>
      <c r="K14404" s="28">
        <f>SUM(K14403:K14403)</f>
        <v>20.52</v>
      </c>
    </row>
    <row r="14405" spans="1:11" ht="15" customHeight="1" x14ac:dyDescent="0.25">
      <c r="A14405" s="9"/>
      <c r="B14405" s="9"/>
      <c r="C14405" s="9"/>
      <c r="D14405" s="9"/>
      <c r="E14405" s="9"/>
      <c r="F14405" s="9"/>
      <c r="G14405" s="92" t="s">
        <v>3913</v>
      </c>
      <c r="H14405" s="92"/>
      <c r="I14405" s="92"/>
      <c r="J14405" s="92"/>
      <c r="K14405" s="29">
        <f>ROUND(SUM(K14397,K14401,K14404),2)</f>
        <v>1299.47</v>
      </c>
    </row>
    <row r="14406" spans="1:11" ht="9.9499999999999993" customHeight="1" x14ac:dyDescent="0.25">
      <c r="A14406" s="9"/>
      <c r="B14406" s="9"/>
      <c r="C14406" s="9"/>
      <c r="D14406" s="9"/>
      <c r="E14406" s="9"/>
      <c r="F14406" s="9"/>
      <c r="G14406" s="100"/>
      <c r="H14406" s="100"/>
      <c r="I14406" s="100"/>
      <c r="J14406" s="100"/>
      <c r="K14406" s="100"/>
    </row>
    <row r="14407" spans="1:11" ht="20.100000000000001" customHeight="1" x14ac:dyDescent="0.25">
      <c r="A14407" s="99" t="s">
        <v>3225</v>
      </c>
      <c r="B14407" s="99"/>
      <c r="C14407" s="99"/>
      <c r="D14407" s="99"/>
      <c r="E14407" s="99"/>
      <c r="F14407" s="99"/>
      <c r="G14407" s="99"/>
      <c r="H14407" s="99"/>
      <c r="I14407" s="99"/>
      <c r="J14407" s="99"/>
      <c r="K14407" s="99"/>
    </row>
    <row r="14408" spans="1:11" ht="15" customHeight="1" x14ac:dyDescent="0.25">
      <c r="A14408" s="93" t="s">
        <v>3893</v>
      </c>
      <c r="B14408" s="93"/>
      <c r="C14408" s="93"/>
      <c r="D14408" s="94" t="s">
        <v>3</v>
      </c>
      <c r="E14408" s="94"/>
      <c r="F14408" s="23" t="s">
        <v>4</v>
      </c>
      <c r="G14408" s="94" t="s">
        <v>3894</v>
      </c>
      <c r="H14408" s="94"/>
      <c r="I14408" s="94" t="s">
        <v>3895</v>
      </c>
      <c r="J14408" s="94"/>
      <c r="K14408" s="23" t="s">
        <v>3896</v>
      </c>
    </row>
    <row r="14409" spans="1:11" ht="15" customHeight="1" x14ac:dyDescent="0.25">
      <c r="A14409" s="24" t="s">
        <v>4067</v>
      </c>
      <c r="B14409" s="95" t="s">
        <v>4068</v>
      </c>
      <c r="C14409" s="95"/>
      <c r="D14409" s="96" t="s">
        <v>20</v>
      </c>
      <c r="E14409" s="96"/>
      <c r="F14409" s="24" t="s">
        <v>3903</v>
      </c>
      <c r="G14409" s="97">
        <v>8.6199999999999992</v>
      </c>
      <c r="H14409" s="97"/>
      <c r="I14409" s="98">
        <v>1.1299999999999999</v>
      </c>
      <c r="J14409" s="98"/>
      <c r="K14409" s="27">
        <f>TRUNC(TRUNC(G14409,8)*I14409,2)</f>
        <v>9.74</v>
      </c>
    </row>
    <row r="14410" spans="1:11" ht="29.1" customHeight="1" x14ac:dyDescent="0.25">
      <c r="A14410" s="24" t="s">
        <v>4069</v>
      </c>
      <c r="B14410" s="95" t="s">
        <v>4070</v>
      </c>
      <c r="C14410" s="95"/>
      <c r="D14410" s="96" t="s">
        <v>20</v>
      </c>
      <c r="E14410" s="96"/>
      <c r="F14410" s="24" t="s">
        <v>26</v>
      </c>
      <c r="G14410" s="97">
        <v>6.4375</v>
      </c>
      <c r="H14410" s="97"/>
      <c r="I14410" s="98">
        <v>17.63</v>
      </c>
      <c r="J14410" s="98"/>
      <c r="K14410" s="27">
        <f>TRUNC(TRUNC(G14410,8)*I14410,2)</f>
        <v>113.49</v>
      </c>
    </row>
    <row r="14411" spans="1:11" ht="15" customHeight="1" x14ac:dyDescent="0.25">
      <c r="A14411" s="24" t="s">
        <v>4071</v>
      </c>
      <c r="B14411" s="95" t="s">
        <v>4072</v>
      </c>
      <c r="C14411" s="95"/>
      <c r="D14411" s="96" t="s">
        <v>20</v>
      </c>
      <c r="E14411" s="96"/>
      <c r="F14411" s="24" t="s">
        <v>3903</v>
      </c>
      <c r="G14411" s="97">
        <v>0.24</v>
      </c>
      <c r="H14411" s="97"/>
      <c r="I14411" s="98">
        <v>3.58</v>
      </c>
      <c r="J14411" s="98"/>
      <c r="K14411" s="27">
        <f>TRUNC(TRUNC(G14411,8)*I14411,2)</f>
        <v>0.85</v>
      </c>
    </row>
    <row r="14412" spans="1:11" ht="15" customHeight="1" x14ac:dyDescent="0.25">
      <c r="A14412" s="9"/>
      <c r="B14412" s="9"/>
      <c r="C14412" s="9"/>
      <c r="D14412" s="9"/>
      <c r="E14412" s="9"/>
      <c r="F14412" s="9"/>
      <c r="G14412" s="91" t="s">
        <v>3906</v>
      </c>
      <c r="H14412" s="91"/>
      <c r="I14412" s="91"/>
      <c r="J14412" s="91"/>
      <c r="K14412" s="28">
        <f>SUM(K14409:K14411)</f>
        <v>124.07999999999998</v>
      </c>
    </row>
    <row r="14413" spans="1:11" ht="15" customHeight="1" x14ac:dyDescent="0.25">
      <c r="A14413" s="93" t="s">
        <v>3907</v>
      </c>
      <c r="B14413" s="93"/>
      <c r="C14413" s="93"/>
      <c r="D14413" s="94" t="s">
        <v>3</v>
      </c>
      <c r="E14413" s="94"/>
      <c r="F14413" s="23" t="s">
        <v>4</v>
      </c>
      <c r="G14413" s="94" t="s">
        <v>3894</v>
      </c>
      <c r="H14413" s="94"/>
      <c r="I14413" s="94" t="s">
        <v>3895</v>
      </c>
      <c r="J14413" s="94"/>
      <c r="K14413" s="23" t="s">
        <v>3896</v>
      </c>
    </row>
    <row r="14414" spans="1:11" ht="15" customHeight="1" x14ac:dyDescent="0.25">
      <c r="A14414" s="24" t="s">
        <v>3971</v>
      </c>
      <c r="B14414" s="95" t="s">
        <v>3972</v>
      </c>
      <c r="C14414" s="95"/>
      <c r="D14414" s="96" t="s">
        <v>20</v>
      </c>
      <c r="E14414" s="96"/>
      <c r="F14414" s="24" t="s">
        <v>2056</v>
      </c>
      <c r="G14414" s="97">
        <v>0.63900000000000001</v>
      </c>
      <c r="H14414" s="97"/>
      <c r="I14414" s="98">
        <v>32.69</v>
      </c>
      <c r="J14414" s="98"/>
      <c r="K14414" s="27">
        <f>TRUNC(TRUNC(G14414,8)*I14414,2)</f>
        <v>20.88</v>
      </c>
    </row>
    <row r="14415" spans="1:11" ht="15" customHeight="1" x14ac:dyDescent="0.25">
      <c r="A14415" s="24" t="s">
        <v>3910</v>
      </c>
      <c r="B14415" s="95" t="s">
        <v>3911</v>
      </c>
      <c r="C14415" s="95"/>
      <c r="D14415" s="96" t="s">
        <v>20</v>
      </c>
      <c r="E14415" s="96"/>
      <c r="F14415" s="24" t="s">
        <v>2056</v>
      </c>
      <c r="G14415" s="97">
        <v>1.2789999999999999</v>
      </c>
      <c r="H14415" s="97"/>
      <c r="I14415" s="98">
        <v>24.94</v>
      </c>
      <c r="J14415" s="98"/>
      <c r="K14415" s="27">
        <f>TRUNC(TRUNC(G14415,8)*I14415,2)</f>
        <v>31.89</v>
      </c>
    </row>
    <row r="14416" spans="1:11" ht="18" customHeight="1" x14ac:dyDescent="0.25">
      <c r="A14416" s="9"/>
      <c r="B14416" s="9"/>
      <c r="C14416" s="9"/>
      <c r="D14416" s="9"/>
      <c r="E14416" s="9"/>
      <c r="F14416" s="9"/>
      <c r="G14416" s="91" t="s">
        <v>3912</v>
      </c>
      <c r="H14416" s="91"/>
      <c r="I14416" s="91"/>
      <c r="J14416" s="91"/>
      <c r="K14416" s="28">
        <f>SUM(K14414:K14415)</f>
        <v>52.769999999999996</v>
      </c>
    </row>
    <row r="14417" spans="1:11" ht="15" customHeight="1" x14ac:dyDescent="0.25">
      <c r="A14417" s="9"/>
      <c r="B14417" s="9"/>
      <c r="C14417" s="9"/>
      <c r="D14417" s="9"/>
      <c r="E14417" s="9"/>
      <c r="F14417" s="9"/>
      <c r="G14417" s="92" t="s">
        <v>3913</v>
      </c>
      <c r="H14417" s="92"/>
      <c r="I14417" s="92"/>
      <c r="J14417" s="92"/>
      <c r="K14417" s="29">
        <f>ROUND(SUM(K14412,K14416),2)</f>
        <v>176.85</v>
      </c>
    </row>
    <row r="14418" spans="1:11" ht="9.9499999999999993" customHeight="1" x14ac:dyDescent="0.25">
      <c r="A14418" s="9"/>
      <c r="B14418" s="9"/>
      <c r="C14418" s="9"/>
      <c r="D14418" s="9"/>
      <c r="E14418" s="9"/>
      <c r="F14418" s="9"/>
      <c r="G14418" s="100"/>
      <c r="H14418" s="100"/>
      <c r="I14418" s="100"/>
      <c r="J14418" s="100"/>
      <c r="K14418" s="100"/>
    </row>
    <row r="14419" spans="1:11" ht="20.100000000000001" customHeight="1" x14ac:dyDescent="0.25">
      <c r="A14419" s="99" t="s">
        <v>3226</v>
      </c>
      <c r="B14419" s="99"/>
      <c r="C14419" s="99"/>
      <c r="D14419" s="99"/>
      <c r="E14419" s="99"/>
      <c r="F14419" s="99"/>
      <c r="G14419" s="99"/>
      <c r="H14419" s="99"/>
      <c r="I14419" s="99"/>
      <c r="J14419" s="99"/>
      <c r="K14419" s="99"/>
    </row>
    <row r="14420" spans="1:11" ht="20.100000000000001" customHeight="1" x14ac:dyDescent="0.25">
      <c r="A14420" s="106" t="s">
        <v>4010</v>
      </c>
      <c r="B14420" s="106"/>
      <c r="C14420" s="106"/>
      <c r="D14420" s="106"/>
      <c r="E14420" s="106"/>
      <c r="F14420" s="2" t="s">
        <v>4</v>
      </c>
      <c r="G14420" s="87" t="s">
        <v>4001</v>
      </c>
      <c r="H14420" s="87"/>
      <c r="I14420" s="87" t="s">
        <v>3895</v>
      </c>
      <c r="J14420" s="87"/>
      <c r="K14420" s="2" t="s">
        <v>4011</v>
      </c>
    </row>
    <row r="14421" spans="1:11" ht="15" customHeight="1" x14ac:dyDescent="0.25">
      <c r="A14421" s="6" t="s">
        <v>4079</v>
      </c>
      <c r="B14421" s="104" t="s">
        <v>4080</v>
      </c>
      <c r="C14421" s="104"/>
      <c r="D14421" s="104"/>
      <c r="E14421" s="104"/>
      <c r="F14421" s="6" t="s">
        <v>77</v>
      </c>
      <c r="G14421" s="113">
        <v>1.7700000000000001E-3</v>
      </c>
      <c r="H14421" s="113"/>
      <c r="I14421" s="105">
        <v>33.79</v>
      </c>
      <c r="J14421" s="105"/>
      <c r="K14421" s="33">
        <f>ROUND(ROUND(G14421,5)*I14421,4)</f>
        <v>5.9799999999999999E-2</v>
      </c>
    </row>
    <row r="14422" spans="1:11" ht="15" customHeight="1" x14ac:dyDescent="0.25">
      <c r="A14422" s="6" t="s">
        <v>4081</v>
      </c>
      <c r="B14422" s="104" t="s">
        <v>4082</v>
      </c>
      <c r="C14422" s="104"/>
      <c r="D14422" s="104"/>
      <c r="E14422" s="104"/>
      <c r="F14422" s="6" t="s">
        <v>77</v>
      </c>
      <c r="G14422" s="113">
        <v>3.9300000000000003E-3</v>
      </c>
      <c r="H14422" s="113"/>
      <c r="I14422" s="105">
        <v>448.02</v>
      </c>
      <c r="J14422" s="105"/>
      <c r="K14422" s="33">
        <f>ROUND(ROUND(G14422,5)*I14422,4)</f>
        <v>1.7606999999999999</v>
      </c>
    </row>
    <row r="14423" spans="1:11" ht="15" customHeight="1" x14ac:dyDescent="0.25">
      <c r="A14423" s="6" t="s">
        <v>4083</v>
      </c>
      <c r="B14423" s="104" t="s">
        <v>4084</v>
      </c>
      <c r="C14423" s="104"/>
      <c r="D14423" s="104"/>
      <c r="E14423" s="104"/>
      <c r="F14423" s="6" t="s">
        <v>77</v>
      </c>
      <c r="G14423" s="113">
        <v>7.0800000000000004E-3</v>
      </c>
      <c r="H14423" s="113"/>
      <c r="I14423" s="105">
        <v>46.06</v>
      </c>
      <c r="J14423" s="105"/>
      <c r="K14423" s="33">
        <f>ROUND(ROUND(G14423,5)*I14423,4)</f>
        <v>0.3261</v>
      </c>
    </row>
    <row r="14424" spans="1:11" ht="15" customHeight="1" x14ac:dyDescent="0.25">
      <c r="A14424" s="6" t="s">
        <v>4085</v>
      </c>
      <c r="B14424" s="104" t="s">
        <v>4086</v>
      </c>
      <c r="C14424" s="104"/>
      <c r="D14424" s="104"/>
      <c r="E14424" s="104"/>
      <c r="F14424" s="6" t="s">
        <v>103</v>
      </c>
      <c r="G14424" s="113">
        <v>1</v>
      </c>
      <c r="H14424" s="113"/>
      <c r="I14424" s="105">
        <v>16.98</v>
      </c>
      <c r="J14424" s="105"/>
      <c r="K14424" s="33">
        <f>ROUND(ROUND(G14424,5)*I14424,4)</f>
        <v>16.98</v>
      </c>
    </row>
    <row r="14425" spans="1:11" ht="15" customHeight="1" x14ac:dyDescent="0.25">
      <c r="A14425" s="1"/>
      <c r="B14425" s="1"/>
      <c r="C14425" s="1"/>
      <c r="D14425" s="1"/>
      <c r="E14425" s="1"/>
      <c r="F14425" s="1"/>
      <c r="G14425" s="85" t="s">
        <v>4014</v>
      </c>
      <c r="H14425" s="85"/>
      <c r="I14425" s="85"/>
      <c r="J14425" s="85"/>
      <c r="K14425" s="34">
        <f>SUM(K14421:K14424)</f>
        <v>19.1266</v>
      </c>
    </row>
    <row r="14426" spans="1:11" ht="15" customHeight="1" x14ac:dyDescent="0.25">
      <c r="A14426" s="106" t="s">
        <v>4015</v>
      </c>
      <c r="B14426" s="106"/>
      <c r="C14426" s="106"/>
      <c r="D14426" s="23" t="s">
        <v>4016</v>
      </c>
      <c r="E14426" s="94" t="s">
        <v>4017</v>
      </c>
      <c r="F14426" s="94"/>
      <c r="G14426" s="94" t="s">
        <v>4001</v>
      </c>
      <c r="H14426" s="94"/>
      <c r="I14426" s="94" t="s">
        <v>3895</v>
      </c>
      <c r="J14426" s="94"/>
      <c r="K14426" s="23" t="s">
        <v>4011</v>
      </c>
    </row>
    <row r="14427" spans="1:11" ht="27.95" customHeight="1" x14ac:dyDescent="0.25">
      <c r="A14427" s="38" t="s">
        <v>4085</v>
      </c>
      <c r="B14427" s="109" t="s">
        <v>4087</v>
      </c>
      <c r="C14427" s="109"/>
      <c r="D14427" s="38" t="s">
        <v>4019</v>
      </c>
      <c r="E14427" s="110" t="s">
        <v>4088</v>
      </c>
      <c r="F14427" s="110"/>
      <c r="G14427" s="111">
        <v>1.9630000000000002E-2</v>
      </c>
      <c r="H14427" s="111"/>
      <c r="I14427" s="112">
        <v>33.64</v>
      </c>
      <c r="J14427" s="112"/>
      <c r="K14427" s="41">
        <f>ROUND(ROUND(G14427,5)*I14427,4)</f>
        <v>0.66039999999999999</v>
      </c>
    </row>
    <row r="14428" spans="1:11" ht="15" customHeight="1" x14ac:dyDescent="0.25">
      <c r="A14428" s="1"/>
      <c r="B14428" s="1"/>
      <c r="C14428" s="1"/>
      <c r="D14428" s="1"/>
      <c r="E14428" s="1"/>
      <c r="F14428" s="1"/>
      <c r="G14428" s="85" t="s">
        <v>4021</v>
      </c>
      <c r="H14428" s="85"/>
      <c r="I14428" s="85"/>
      <c r="J14428" s="85"/>
      <c r="K14428" s="33">
        <f>SUM(K14427:K14427)</f>
        <v>0.66039999999999999</v>
      </c>
    </row>
    <row r="14429" spans="1:11" ht="12.95" customHeight="1" x14ac:dyDescent="0.25">
      <c r="A14429" s="106" t="s">
        <v>4022</v>
      </c>
      <c r="B14429" s="106"/>
      <c r="C14429" s="94" t="s">
        <v>4023</v>
      </c>
      <c r="D14429" s="94" t="s">
        <v>5</v>
      </c>
      <c r="E14429" s="94" t="s">
        <v>4024</v>
      </c>
      <c r="F14429" s="94"/>
      <c r="G14429" s="94" t="s">
        <v>4025</v>
      </c>
      <c r="H14429" s="94"/>
      <c r="I14429" s="94" t="s">
        <v>2086</v>
      </c>
      <c r="J14429" s="94"/>
      <c r="K14429" s="94" t="s">
        <v>4011</v>
      </c>
    </row>
    <row r="14430" spans="1:11" ht="12" customHeight="1" x14ac:dyDescent="0.25">
      <c r="A14430" s="106"/>
      <c r="B14430" s="106"/>
      <c r="C14430" s="94"/>
      <c r="D14430" s="94"/>
      <c r="E14430" s="23" t="s">
        <v>2092</v>
      </c>
      <c r="F14430" s="23" t="s">
        <v>4026</v>
      </c>
      <c r="G14430" s="23" t="s">
        <v>2092</v>
      </c>
      <c r="H14430" s="23" t="s">
        <v>4026</v>
      </c>
      <c r="I14430" s="23" t="s">
        <v>2092</v>
      </c>
      <c r="J14430" s="23" t="s">
        <v>4026</v>
      </c>
      <c r="K14430" s="94"/>
    </row>
    <row r="14431" spans="1:11" ht="27.95" customHeight="1" x14ac:dyDescent="0.25">
      <c r="A14431" s="38" t="s">
        <v>4085</v>
      </c>
      <c r="B14431" s="39" t="s">
        <v>4087</v>
      </c>
      <c r="C14431" s="38" t="s">
        <v>4027</v>
      </c>
      <c r="D14431" s="40">
        <v>1.9630000000000002E-2</v>
      </c>
      <c r="E14431" s="42">
        <v>0</v>
      </c>
      <c r="F14431" s="43">
        <v>1.1100000000000001</v>
      </c>
      <c r="G14431" s="42">
        <v>0</v>
      </c>
      <c r="H14431" s="43">
        <v>0.88</v>
      </c>
      <c r="I14431" s="42">
        <v>0</v>
      </c>
      <c r="J14431" s="43">
        <v>0.72</v>
      </c>
      <c r="K14431" s="41">
        <f>ROUND(D14431*(ROUND(E14431*F14431,4)+ROUND(G14431*H14431,4)+ROUND(I14431*J14431,4)),4)</f>
        <v>0</v>
      </c>
    </row>
    <row r="14432" spans="1:11" ht="15" customHeight="1" x14ac:dyDescent="0.25">
      <c r="A14432" s="1"/>
      <c r="B14432" s="1"/>
      <c r="C14432" s="1"/>
      <c r="D14432" s="1"/>
      <c r="E14432" s="1"/>
      <c r="F14432" s="1"/>
      <c r="G14432" s="85" t="s">
        <v>4028</v>
      </c>
      <c r="H14432" s="85"/>
      <c r="I14432" s="85"/>
      <c r="J14432" s="85"/>
      <c r="K14432" s="33">
        <f>SUM(K14430:K14431)</f>
        <v>0</v>
      </c>
    </row>
    <row r="14433" spans="1:11" ht="15" customHeight="1" x14ac:dyDescent="0.25">
      <c r="A14433" s="9"/>
      <c r="B14433" s="9"/>
      <c r="C14433" s="9"/>
      <c r="D14433" s="9"/>
      <c r="E14433" s="9"/>
      <c r="F14433" s="9"/>
      <c r="G14433" s="92" t="s">
        <v>4029</v>
      </c>
      <c r="H14433" s="92"/>
      <c r="I14433" s="92"/>
      <c r="J14433" s="92"/>
      <c r="K14433" s="33">
        <f>SUM(K14425,K14428,K14432)</f>
        <v>19.786999999999999</v>
      </c>
    </row>
    <row r="14434" spans="1:11" ht="15" customHeight="1" x14ac:dyDescent="0.25">
      <c r="A14434" s="9"/>
      <c r="B14434" s="9"/>
      <c r="C14434" s="9"/>
      <c r="D14434" s="9"/>
      <c r="E14434" s="9"/>
      <c r="F14434" s="9"/>
      <c r="G14434" s="92" t="s">
        <v>3913</v>
      </c>
      <c r="H14434" s="92"/>
      <c r="I14434" s="92"/>
      <c r="J14434" s="92"/>
      <c r="K14434" s="29">
        <f>ROUND(SUM(K14433),2)</f>
        <v>19.79</v>
      </c>
    </row>
    <row r="14435" spans="1:11" ht="9.9499999999999993" customHeight="1" x14ac:dyDescent="0.25">
      <c r="A14435" s="9"/>
      <c r="B14435" s="9"/>
      <c r="C14435" s="9"/>
      <c r="D14435" s="9"/>
      <c r="E14435" s="9"/>
      <c r="F14435" s="9"/>
      <c r="G14435" s="100"/>
      <c r="H14435" s="100"/>
      <c r="I14435" s="100"/>
      <c r="J14435" s="100"/>
      <c r="K14435" s="100"/>
    </row>
    <row r="14436" spans="1:11" ht="20.100000000000001" customHeight="1" x14ac:dyDescent="0.25">
      <c r="A14436" s="99" t="s">
        <v>3227</v>
      </c>
      <c r="B14436" s="99"/>
      <c r="C14436" s="99"/>
      <c r="D14436" s="99"/>
      <c r="E14436" s="99"/>
      <c r="F14436" s="99"/>
      <c r="G14436" s="99"/>
      <c r="H14436" s="99"/>
      <c r="I14436" s="99"/>
      <c r="J14436" s="99"/>
      <c r="K14436" s="99"/>
    </row>
    <row r="14437" spans="1:11" ht="15" customHeight="1" x14ac:dyDescent="0.25">
      <c r="A14437" s="93" t="s">
        <v>3893</v>
      </c>
      <c r="B14437" s="93"/>
      <c r="C14437" s="93"/>
      <c r="D14437" s="94" t="s">
        <v>3</v>
      </c>
      <c r="E14437" s="94"/>
      <c r="F14437" s="23" t="s">
        <v>4</v>
      </c>
      <c r="G14437" s="94" t="s">
        <v>3894</v>
      </c>
      <c r="H14437" s="94"/>
      <c r="I14437" s="94" t="s">
        <v>3895</v>
      </c>
      <c r="J14437" s="94"/>
      <c r="K14437" s="23" t="s">
        <v>3896</v>
      </c>
    </row>
    <row r="14438" spans="1:11" ht="15" customHeight="1" x14ac:dyDescent="0.25">
      <c r="A14438" s="24" t="s">
        <v>4089</v>
      </c>
      <c r="B14438" s="95" t="s">
        <v>4090</v>
      </c>
      <c r="C14438" s="95"/>
      <c r="D14438" s="96" t="s">
        <v>20</v>
      </c>
      <c r="E14438" s="96"/>
      <c r="F14438" s="24" t="s">
        <v>16</v>
      </c>
      <c r="G14438" s="97">
        <v>1</v>
      </c>
      <c r="H14438" s="97"/>
      <c r="I14438" s="98">
        <v>12.85</v>
      </c>
      <c r="J14438" s="98"/>
      <c r="K14438" s="27">
        <f>TRUNC(TRUNC(G14438,8)*I14438,2)</f>
        <v>12.85</v>
      </c>
    </row>
    <row r="14439" spans="1:11" ht="15" customHeight="1" x14ac:dyDescent="0.25">
      <c r="A14439" s="9"/>
      <c r="B14439" s="9"/>
      <c r="C14439" s="9"/>
      <c r="D14439" s="9"/>
      <c r="E14439" s="9"/>
      <c r="F14439" s="9"/>
      <c r="G14439" s="91" t="s">
        <v>3906</v>
      </c>
      <c r="H14439" s="91"/>
      <c r="I14439" s="91"/>
      <c r="J14439" s="91"/>
      <c r="K14439" s="28">
        <f>SUM(K14438:K14438)</f>
        <v>12.85</v>
      </c>
    </row>
    <row r="14440" spans="1:11" ht="15" customHeight="1" x14ac:dyDescent="0.25">
      <c r="A14440" s="93" t="s">
        <v>3907</v>
      </c>
      <c r="B14440" s="93"/>
      <c r="C14440" s="93"/>
      <c r="D14440" s="94" t="s">
        <v>3</v>
      </c>
      <c r="E14440" s="94"/>
      <c r="F14440" s="23" t="s">
        <v>4</v>
      </c>
      <c r="G14440" s="94" t="s">
        <v>3894</v>
      </c>
      <c r="H14440" s="94"/>
      <c r="I14440" s="94" t="s">
        <v>3895</v>
      </c>
      <c r="J14440" s="94"/>
      <c r="K14440" s="23" t="s">
        <v>3896</v>
      </c>
    </row>
    <row r="14441" spans="1:11" ht="15" customHeight="1" x14ac:dyDescent="0.25">
      <c r="A14441" s="24" t="s">
        <v>3961</v>
      </c>
      <c r="B14441" s="95" t="s">
        <v>3962</v>
      </c>
      <c r="C14441" s="95"/>
      <c r="D14441" s="96" t="s">
        <v>20</v>
      </c>
      <c r="E14441" s="96"/>
      <c r="F14441" s="24" t="s">
        <v>2056</v>
      </c>
      <c r="G14441" s="97">
        <v>2.7699999999999999E-2</v>
      </c>
      <c r="H14441" s="97"/>
      <c r="I14441" s="98">
        <v>29.5</v>
      </c>
      <c r="J14441" s="98"/>
      <c r="K14441" s="27">
        <f>TRUNC(TRUNC(G14441,8)*I14441,2)</f>
        <v>0.81</v>
      </c>
    </row>
    <row r="14442" spans="1:11" ht="15" customHeight="1" x14ac:dyDescent="0.25">
      <c r="A14442" s="24" t="s">
        <v>3910</v>
      </c>
      <c r="B14442" s="95" t="s">
        <v>3911</v>
      </c>
      <c r="C14442" s="95"/>
      <c r="D14442" s="96" t="s">
        <v>20</v>
      </c>
      <c r="E14442" s="96"/>
      <c r="F14442" s="24" t="s">
        <v>2056</v>
      </c>
      <c r="G14442" s="97">
        <v>0.1386</v>
      </c>
      <c r="H14442" s="97"/>
      <c r="I14442" s="98">
        <v>24.94</v>
      </c>
      <c r="J14442" s="98"/>
      <c r="K14442" s="27">
        <f>TRUNC(TRUNC(G14442,8)*I14442,2)</f>
        <v>3.45</v>
      </c>
    </row>
    <row r="14443" spans="1:11" ht="18" customHeight="1" x14ac:dyDescent="0.25">
      <c r="A14443" s="9"/>
      <c r="B14443" s="9"/>
      <c r="C14443" s="9"/>
      <c r="D14443" s="9"/>
      <c r="E14443" s="9"/>
      <c r="F14443" s="9"/>
      <c r="G14443" s="91" t="s">
        <v>3912</v>
      </c>
      <c r="H14443" s="91"/>
      <c r="I14443" s="91"/>
      <c r="J14443" s="91"/>
      <c r="K14443" s="28">
        <f>SUM(K14441:K14442)</f>
        <v>4.26</v>
      </c>
    </row>
    <row r="14444" spans="1:11" ht="15" customHeight="1" x14ac:dyDescent="0.25">
      <c r="A14444" s="9"/>
      <c r="B14444" s="9"/>
      <c r="C14444" s="9"/>
      <c r="D14444" s="9"/>
      <c r="E14444" s="9"/>
      <c r="F14444" s="9"/>
      <c r="G14444" s="92" t="s">
        <v>3913</v>
      </c>
      <c r="H14444" s="92"/>
      <c r="I14444" s="92"/>
      <c r="J14444" s="92"/>
      <c r="K14444" s="29">
        <f>ROUND(SUM(K14439,K14443),2)</f>
        <v>17.11</v>
      </c>
    </row>
    <row r="14445" spans="1:11" ht="9.9499999999999993" customHeight="1" x14ac:dyDescent="0.25">
      <c r="A14445" s="9"/>
      <c r="B14445" s="9"/>
      <c r="C14445" s="9"/>
      <c r="D14445" s="9"/>
      <c r="E14445" s="9"/>
      <c r="F14445" s="9"/>
      <c r="G14445" s="100"/>
      <c r="H14445" s="100"/>
      <c r="I14445" s="100"/>
      <c r="J14445" s="100"/>
      <c r="K14445" s="100"/>
    </row>
    <row r="14446" spans="1:11" ht="20.100000000000001" customHeight="1" x14ac:dyDescent="0.25">
      <c r="A14446" s="99" t="s">
        <v>3228</v>
      </c>
      <c r="B14446" s="99"/>
      <c r="C14446" s="99"/>
      <c r="D14446" s="99"/>
      <c r="E14446" s="99"/>
      <c r="F14446" s="99"/>
      <c r="G14446" s="99"/>
      <c r="H14446" s="99"/>
      <c r="I14446" s="99"/>
      <c r="J14446" s="99"/>
      <c r="K14446" s="99"/>
    </row>
    <row r="14447" spans="1:11" ht="12.95" customHeight="1" x14ac:dyDescent="0.25">
      <c r="A14447" s="107" t="s">
        <v>3984</v>
      </c>
      <c r="B14447" s="107"/>
      <c r="C14447" s="107"/>
      <c r="D14447" s="108" t="s">
        <v>3985</v>
      </c>
      <c r="E14447" s="87" t="s">
        <v>3986</v>
      </c>
      <c r="F14447" s="87"/>
      <c r="G14447" s="87" t="s">
        <v>3987</v>
      </c>
      <c r="H14447" s="87"/>
      <c r="I14447" s="87"/>
      <c r="J14447" s="87"/>
      <c r="K14447" s="87" t="s">
        <v>3988</v>
      </c>
    </row>
    <row r="14448" spans="1:11" ht="12" customHeight="1" x14ac:dyDescent="0.25">
      <c r="A14448" s="107"/>
      <c r="B14448" s="107"/>
      <c r="C14448" s="107"/>
      <c r="D14448" s="108"/>
      <c r="E14448" s="23" t="s">
        <v>3989</v>
      </c>
      <c r="F14448" s="23" t="s">
        <v>3990</v>
      </c>
      <c r="G14448" s="94" t="s">
        <v>3989</v>
      </c>
      <c r="H14448" s="94"/>
      <c r="I14448" s="94" t="s">
        <v>3990</v>
      </c>
      <c r="J14448" s="94"/>
      <c r="K14448" s="87"/>
    </row>
    <row r="14449" spans="1:11" ht="15.95" customHeight="1" x14ac:dyDescent="0.25">
      <c r="A14449" s="6" t="s">
        <v>4091</v>
      </c>
      <c r="B14449" s="104" t="s">
        <v>4092</v>
      </c>
      <c r="C14449" s="104"/>
      <c r="D14449" s="44">
        <v>1</v>
      </c>
      <c r="E14449" s="32">
        <v>0.8</v>
      </c>
      <c r="F14449" s="32">
        <v>0.19999999999999996</v>
      </c>
      <c r="G14449" s="105">
        <v>5.32</v>
      </c>
      <c r="H14449" s="105"/>
      <c r="I14449" s="105">
        <v>0.5</v>
      </c>
      <c r="J14449" s="105"/>
      <c r="K14449" s="33">
        <f>TRUNC(D14449*(TRUNC(E14449*G14449,4)+TRUNC(F14449*I14449,4)),4)</f>
        <v>4.3559999999999999</v>
      </c>
    </row>
    <row r="14450" spans="1:11" ht="15" customHeight="1" x14ac:dyDescent="0.25">
      <c r="A14450" s="1"/>
      <c r="B14450" s="1"/>
      <c r="C14450" s="1"/>
      <c r="D14450" s="1"/>
      <c r="E14450" s="1"/>
      <c r="F14450" s="1"/>
      <c r="G14450" s="85" t="s">
        <v>3999</v>
      </c>
      <c r="H14450" s="85"/>
      <c r="I14450" s="85"/>
      <c r="J14450" s="85"/>
      <c r="K14450" s="34">
        <f>SUM(K14448:K14449)</f>
        <v>4.3559999999999999</v>
      </c>
    </row>
    <row r="14451" spans="1:11" ht="20.100000000000001" customHeight="1" x14ac:dyDescent="0.25">
      <c r="A14451" s="106" t="s">
        <v>4000</v>
      </c>
      <c r="B14451" s="106"/>
      <c r="C14451" s="106"/>
      <c r="D14451" s="106"/>
      <c r="E14451" s="106"/>
      <c r="F14451" s="2" t="s">
        <v>4</v>
      </c>
      <c r="G14451" s="87" t="s">
        <v>4001</v>
      </c>
      <c r="H14451" s="87"/>
      <c r="I14451" s="87" t="s">
        <v>4002</v>
      </c>
      <c r="J14451" s="87"/>
      <c r="K14451" s="2" t="s">
        <v>3988</v>
      </c>
    </row>
    <row r="14452" spans="1:11" ht="15" customHeight="1" x14ac:dyDescent="0.25">
      <c r="A14452" s="6" t="s">
        <v>4093</v>
      </c>
      <c r="B14452" s="101" t="s">
        <v>4094</v>
      </c>
      <c r="C14452" s="101"/>
      <c r="D14452" s="101"/>
      <c r="E14452" s="101"/>
      <c r="F14452" s="6" t="s">
        <v>3940</v>
      </c>
      <c r="G14452" s="102">
        <v>0.1333</v>
      </c>
      <c r="H14452" s="102"/>
      <c r="I14452" s="103">
        <v>3.96</v>
      </c>
      <c r="J14452" s="103"/>
      <c r="K14452" s="7">
        <f>TRUNC(TRUNC(G14452,8)*I14452,2)</f>
        <v>0.52</v>
      </c>
    </row>
    <row r="14453" spans="1:11" ht="15" customHeight="1" x14ac:dyDescent="0.25">
      <c r="A14453" s="6" t="s">
        <v>4095</v>
      </c>
      <c r="B14453" s="101" t="s">
        <v>4096</v>
      </c>
      <c r="C14453" s="101"/>
      <c r="D14453" s="101"/>
      <c r="E14453" s="101"/>
      <c r="F14453" s="6" t="s">
        <v>3940</v>
      </c>
      <c r="G14453" s="102">
        <v>2</v>
      </c>
      <c r="H14453" s="102"/>
      <c r="I14453" s="103">
        <v>14.41</v>
      </c>
      <c r="J14453" s="103"/>
      <c r="K14453" s="7">
        <f>TRUNC(TRUNC(G14453,8)*I14453,2)</f>
        <v>28.82</v>
      </c>
    </row>
    <row r="14454" spans="1:11" ht="15" customHeight="1" x14ac:dyDescent="0.25">
      <c r="A14454" s="6" t="s">
        <v>4097</v>
      </c>
      <c r="B14454" s="101" t="s">
        <v>4098</v>
      </c>
      <c r="C14454" s="101"/>
      <c r="D14454" s="101"/>
      <c r="E14454" s="101"/>
      <c r="F14454" s="6" t="s">
        <v>3940</v>
      </c>
      <c r="G14454" s="102">
        <v>3</v>
      </c>
      <c r="H14454" s="102"/>
      <c r="I14454" s="103">
        <v>14.58</v>
      </c>
      <c r="J14454" s="103"/>
      <c r="K14454" s="7">
        <f>TRUNC(TRUNC(G14454,8)*I14454,2)</f>
        <v>43.74</v>
      </c>
    </row>
    <row r="14455" spans="1:11" ht="15" customHeight="1" x14ac:dyDescent="0.25">
      <c r="A14455" s="1"/>
      <c r="B14455" s="1"/>
      <c r="C14455" s="1"/>
      <c r="D14455" s="1"/>
      <c r="E14455" s="1"/>
      <c r="F14455" s="1"/>
      <c r="G14455" s="85" t="s">
        <v>4005</v>
      </c>
      <c r="H14455" s="85"/>
      <c r="I14455" s="85"/>
      <c r="J14455" s="85"/>
      <c r="K14455" s="29">
        <f>SUM(K14452:K14454)</f>
        <v>73.08</v>
      </c>
    </row>
    <row r="14456" spans="1:11" ht="15" customHeight="1" x14ac:dyDescent="0.25">
      <c r="A14456" s="9"/>
      <c r="B14456" s="9"/>
      <c r="C14456" s="9"/>
      <c r="D14456" s="9"/>
      <c r="E14456" s="9"/>
      <c r="F14456" s="9"/>
      <c r="G14456" s="92" t="s">
        <v>4006</v>
      </c>
      <c r="H14456" s="92"/>
      <c r="I14456" s="92"/>
      <c r="J14456" s="92"/>
      <c r="K14456" s="33">
        <f>SUM(K14450,K14455)</f>
        <v>77.435999999999993</v>
      </c>
    </row>
    <row r="14457" spans="1:11" ht="15" customHeight="1" x14ac:dyDescent="0.25">
      <c r="A14457" s="9"/>
      <c r="B14457" s="9"/>
      <c r="C14457" s="9"/>
      <c r="D14457" s="9"/>
      <c r="E14457" s="9"/>
      <c r="F14457" s="9"/>
      <c r="G14457" s="92" t="s">
        <v>4007</v>
      </c>
      <c r="H14457" s="92"/>
      <c r="I14457" s="92"/>
      <c r="J14457" s="92"/>
      <c r="K14457" s="35">
        <v>22.5</v>
      </c>
    </row>
    <row r="14458" spans="1:11" ht="15" customHeight="1" x14ac:dyDescent="0.25">
      <c r="A14458" s="9"/>
      <c r="B14458" s="9"/>
      <c r="C14458" s="9"/>
      <c r="D14458" s="9"/>
      <c r="E14458" s="9"/>
      <c r="F14458" s="9"/>
      <c r="G14458" s="92" t="s">
        <v>4008</v>
      </c>
      <c r="H14458" s="92"/>
      <c r="I14458" s="92"/>
      <c r="J14458" s="92"/>
      <c r="K14458" s="33">
        <f>TRUNC(K14456/K14457,4)</f>
        <v>3.4416000000000002</v>
      </c>
    </row>
    <row r="14459" spans="1:11" ht="15" customHeight="1" x14ac:dyDescent="0.25">
      <c r="A14459" s="9"/>
      <c r="B14459" s="9"/>
      <c r="C14459" s="9"/>
      <c r="D14459" s="9"/>
      <c r="E14459" s="9"/>
      <c r="F14459" s="9"/>
      <c r="G14459" s="92" t="s">
        <v>4029</v>
      </c>
      <c r="H14459" s="92"/>
      <c r="I14459" s="92"/>
      <c r="J14459" s="92"/>
      <c r="K14459" s="33">
        <f>SUM(K14458)</f>
        <v>3.4416000000000002</v>
      </c>
    </row>
    <row r="14460" spans="1:11" ht="15" customHeight="1" x14ac:dyDescent="0.25">
      <c r="A14460" s="9"/>
      <c r="B14460" s="9"/>
      <c r="C14460" s="9"/>
      <c r="D14460" s="9"/>
      <c r="E14460" s="9"/>
      <c r="F14460" s="9"/>
      <c r="G14460" s="92" t="s">
        <v>3913</v>
      </c>
      <c r="H14460" s="92"/>
      <c r="I14460" s="92"/>
      <c r="J14460" s="92"/>
      <c r="K14460" s="29">
        <f>ROUND(SUM(K14459),2)</f>
        <v>3.44</v>
      </c>
    </row>
    <row r="14461" spans="1:11" ht="9.9499999999999993" customHeight="1" x14ac:dyDescent="0.25">
      <c r="A14461" s="9"/>
      <c r="B14461" s="9"/>
      <c r="C14461" s="9"/>
      <c r="D14461" s="9"/>
      <c r="E14461" s="9"/>
      <c r="F14461" s="9"/>
      <c r="G14461" s="100"/>
      <c r="H14461" s="100"/>
      <c r="I14461" s="100"/>
      <c r="J14461" s="100"/>
      <c r="K14461" s="100"/>
    </row>
    <row r="14462" spans="1:11" ht="20.100000000000001" customHeight="1" x14ac:dyDescent="0.25">
      <c r="A14462" s="99" t="s">
        <v>3229</v>
      </c>
      <c r="B14462" s="99"/>
      <c r="C14462" s="99"/>
      <c r="D14462" s="99"/>
      <c r="E14462" s="99"/>
      <c r="F14462" s="99"/>
      <c r="G14462" s="99"/>
      <c r="H14462" s="99"/>
      <c r="I14462" s="99"/>
      <c r="J14462" s="99"/>
      <c r="K14462" s="99"/>
    </row>
    <row r="14463" spans="1:11" ht="15" customHeight="1" x14ac:dyDescent="0.25">
      <c r="A14463" s="93" t="s">
        <v>3893</v>
      </c>
      <c r="B14463" s="93"/>
      <c r="C14463" s="93"/>
      <c r="D14463" s="94" t="s">
        <v>3</v>
      </c>
      <c r="E14463" s="94"/>
      <c r="F14463" s="23" t="s">
        <v>4</v>
      </c>
      <c r="G14463" s="94" t="s">
        <v>3894</v>
      </c>
      <c r="H14463" s="94"/>
      <c r="I14463" s="94" t="s">
        <v>3895</v>
      </c>
      <c r="J14463" s="94"/>
      <c r="K14463" s="23" t="s">
        <v>3896</v>
      </c>
    </row>
    <row r="14464" spans="1:11" ht="15" customHeight="1" x14ac:dyDescent="0.25">
      <c r="A14464" s="24" t="s">
        <v>3951</v>
      </c>
      <c r="B14464" s="95" t="s">
        <v>3952</v>
      </c>
      <c r="C14464" s="95"/>
      <c r="D14464" s="96" t="s">
        <v>3953</v>
      </c>
      <c r="E14464" s="96"/>
      <c r="F14464" s="24" t="s">
        <v>3954</v>
      </c>
      <c r="G14464" s="97">
        <v>4.0000000000000001E-3</v>
      </c>
      <c r="H14464" s="97"/>
      <c r="I14464" s="98">
        <v>215</v>
      </c>
      <c r="J14464" s="98"/>
      <c r="K14464" s="27">
        <f>ROUND(ROUND(G14464,8)*I14464,2)</f>
        <v>0.86</v>
      </c>
    </row>
    <row r="14465" spans="1:11" ht="15" customHeight="1" x14ac:dyDescent="0.25">
      <c r="A14465" s="24" t="s">
        <v>3955</v>
      </c>
      <c r="B14465" s="95" t="s">
        <v>3956</v>
      </c>
      <c r="C14465" s="95"/>
      <c r="D14465" s="96" t="s">
        <v>20</v>
      </c>
      <c r="E14465" s="96"/>
      <c r="F14465" s="24" t="s">
        <v>3903</v>
      </c>
      <c r="G14465" s="97">
        <v>5.0000000000000001E-3</v>
      </c>
      <c r="H14465" s="97"/>
      <c r="I14465" s="98">
        <v>19.37</v>
      </c>
      <c r="J14465" s="98"/>
      <c r="K14465" s="27">
        <f>ROUND(ROUND(G14465,8)*I14465,2)</f>
        <v>0.1</v>
      </c>
    </row>
    <row r="14466" spans="1:11" ht="15" customHeight="1" x14ac:dyDescent="0.25">
      <c r="A14466" s="9"/>
      <c r="B14466" s="9"/>
      <c r="C14466" s="9"/>
      <c r="D14466" s="9"/>
      <c r="E14466" s="9"/>
      <c r="F14466" s="9"/>
      <c r="G14466" s="91" t="s">
        <v>3906</v>
      </c>
      <c r="H14466" s="91"/>
      <c r="I14466" s="91"/>
      <c r="J14466" s="91"/>
      <c r="K14466" s="28">
        <f>SUM(K14464:K14465)</f>
        <v>0.96</v>
      </c>
    </row>
    <row r="14467" spans="1:11" ht="15" customHeight="1" x14ac:dyDescent="0.25">
      <c r="A14467" s="93" t="s">
        <v>3907</v>
      </c>
      <c r="B14467" s="93"/>
      <c r="C14467" s="93"/>
      <c r="D14467" s="94" t="s">
        <v>3</v>
      </c>
      <c r="E14467" s="94"/>
      <c r="F14467" s="23" t="s">
        <v>4</v>
      </c>
      <c r="G14467" s="94" t="s">
        <v>3894</v>
      </c>
      <c r="H14467" s="94"/>
      <c r="I14467" s="94" t="s">
        <v>3895</v>
      </c>
      <c r="J14467" s="94"/>
      <c r="K14467" s="23" t="s">
        <v>3896</v>
      </c>
    </row>
    <row r="14468" spans="1:11" ht="21" customHeight="1" x14ac:dyDescent="0.25">
      <c r="A14468" s="24" t="s">
        <v>3908</v>
      </c>
      <c r="B14468" s="95" t="s">
        <v>3909</v>
      </c>
      <c r="C14468" s="95"/>
      <c r="D14468" s="96" t="s">
        <v>20</v>
      </c>
      <c r="E14468" s="96"/>
      <c r="F14468" s="24" t="s">
        <v>2056</v>
      </c>
      <c r="G14468" s="97">
        <v>0.03</v>
      </c>
      <c r="H14468" s="97"/>
      <c r="I14468" s="98">
        <v>32.24</v>
      </c>
      <c r="J14468" s="98"/>
      <c r="K14468" s="27">
        <f>ROUND(ROUND(G14468,8)*I14468,2)</f>
        <v>0.97</v>
      </c>
    </row>
    <row r="14469" spans="1:11" ht="15" customHeight="1" x14ac:dyDescent="0.25">
      <c r="A14469" s="24" t="s">
        <v>3910</v>
      </c>
      <c r="B14469" s="95" t="s">
        <v>3911</v>
      </c>
      <c r="C14469" s="95"/>
      <c r="D14469" s="96" t="s">
        <v>20</v>
      </c>
      <c r="E14469" s="96"/>
      <c r="F14469" s="24" t="s">
        <v>2056</v>
      </c>
      <c r="G14469" s="97">
        <v>0.03</v>
      </c>
      <c r="H14469" s="97"/>
      <c r="I14469" s="98">
        <v>24.94</v>
      </c>
      <c r="J14469" s="98"/>
      <c r="K14469" s="27">
        <f>ROUND(ROUND(G14469,8)*I14469,2)</f>
        <v>0.75</v>
      </c>
    </row>
    <row r="14470" spans="1:11" ht="18" customHeight="1" x14ac:dyDescent="0.25">
      <c r="A14470" s="9"/>
      <c r="B14470" s="9"/>
      <c r="C14470" s="9"/>
      <c r="D14470" s="9"/>
      <c r="E14470" s="9"/>
      <c r="F14470" s="9"/>
      <c r="G14470" s="91" t="s">
        <v>3912</v>
      </c>
      <c r="H14470" s="91"/>
      <c r="I14470" s="91"/>
      <c r="J14470" s="91"/>
      <c r="K14470" s="28">
        <f>SUM(K14468:K14469)</f>
        <v>1.72</v>
      </c>
    </row>
    <row r="14471" spans="1:11" ht="15" customHeight="1" x14ac:dyDescent="0.25">
      <c r="A14471" s="9"/>
      <c r="B14471" s="9"/>
      <c r="C14471" s="9"/>
      <c r="D14471" s="9"/>
      <c r="E14471" s="9"/>
      <c r="F14471" s="9"/>
      <c r="G14471" s="92" t="s">
        <v>3913</v>
      </c>
      <c r="H14471" s="92"/>
      <c r="I14471" s="92"/>
      <c r="J14471" s="92"/>
      <c r="K14471" s="29">
        <f>ROUND(SUM(K14466,K14470),2)</f>
        <v>2.68</v>
      </c>
    </row>
    <row r="14472" spans="1:11" ht="9.9499999999999993" customHeight="1" x14ac:dyDescent="0.25">
      <c r="A14472" s="9"/>
      <c r="B14472" s="9"/>
      <c r="C14472" s="9"/>
      <c r="D14472" s="9"/>
      <c r="E14472" s="9"/>
      <c r="F14472" s="9"/>
      <c r="G14472" s="100"/>
      <c r="H14472" s="100"/>
      <c r="I14472" s="100"/>
      <c r="J14472" s="100"/>
      <c r="K14472" s="100"/>
    </row>
    <row r="14473" spans="1:11" ht="20.100000000000001" customHeight="1" x14ac:dyDescent="0.25">
      <c r="A14473" s="99" t="s">
        <v>3230</v>
      </c>
      <c r="B14473" s="99"/>
      <c r="C14473" s="99"/>
      <c r="D14473" s="99"/>
      <c r="E14473" s="99"/>
      <c r="F14473" s="99"/>
      <c r="G14473" s="99"/>
      <c r="H14473" s="99"/>
      <c r="I14473" s="99"/>
      <c r="J14473" s="99"/>
      <c r="K14473" s="99"/>
    </row>
    <row r="14474" spans="1:11" ht="15" customHeight="1" x14ac:dyDescent="0.25">
      <c r="A14474" s="93" t="s">
        <v>3916</v>
      </c>
      <c r="B14474" s="93"/>
      <c r="C14474" s="93"/>
      <c r="D14474" s="94" t="s">
        <v>3</v>
      </c>
      <c r="E14474" s="94"/>
      <c r="F14474" s="23" t="s">
        <v>4</v>
      </c>
      <c r="G14474" s="94" t="s">
        <v>3894</v>
      </c>
      <c r="H14474" s="94"/>
      <c r="I14474" s="94" t="s">
        <v>3895</v>
      </c>
      <c r="J14474" s="94"/>
      <c r="K14474" s="23" t="s">
        <v>3896</v>
      </c>
    </row>
    <row r="14475" spans="1:11" ht="29.1" customHeight="1" x14ac:dyDescent="0.25">
      <c r="A14475" s="24" t="s">
        <v>3957</v>
      </c>
      <c r="B14475" s="95" t="s">
        <v>3958</v>
      </c>
      <c r="C14475" s="95"/>
      <c r="D14475" s="96" t="s">
        <v>20</v>
      </c>
      <c r="E14475" s="96"/>
      <c r="F14475" s="24" t="s">
        <v>3936</v>
      </c>
      <c r="G14475" s="97">
        <v>2.8999999999999998E-3</v>
      </c>
      <c r="H14475" s="97"/>
      <c r="I14475" s="98">
        <v>75.540000000000006</v>
      </c>
      <c r="J14475" s="98"/>
      <c r="K14475" s="27">
        <f>TRUNC(TRUNC(G14475,8)*I14475,2)</f>
        <v>0.21</v>
      </c>
    </row>
    <row r="14476" spans="1:11" ht="29.1" customHeight="1" x14ac:dyDescent="0.25">
      <c r="A14476" s="24" t="s">
        <v>3959</v>
      </c>
      <c r="B14476" s="95" t="s">
        <v>3960</v>
      </c>
      <c r="C14476" s="95"/>
      <c r="D14476" s="96" t="s">
        <v>20</v>
      </c>
      <c r="E14476" s="96"/>
      <c r="F14476" s="24" t="s">
        <v>30</v>
      </c>
      <c r="G14476" s="97">
        <v>1.6999999999999999E-3</v>
      </c>
      <c r="H14476" s="97"/>
      <c r="I14476" s="98">
        <v>198.53</v>
      </c>
      <c r="J14476" s="98"/>
      <c r="K14476" s="27">
        <f>TRUNC(TRUNC(G14476,8)*I14476,2)</f>
        <v>0.33</v>
      </c>
    </row>
    <row r="14477" spans="1:11" ht="18" customHeight="1" x14ac:dyDescent="0.25">
      <c r="A14477" s="9"/>
      <c r="B14477" s="9"/>
      <c r="C14477" s="9"/>
      <c r="D14477" s="9"/>
      <c r="E14477" s="9"/>
      <c r="F14477" s="9"/>
      <c r="G14477" s="91" t="s">
        <v>3919</v>
      </c>
      <c r="H14477" s="91"/>
      <c r="I14477" s="91"/>
      <c r="J14477" s="91"/>
      <c r="K14477" s="28">
        <f>SUM(K14475:K14476)</f>
        <v>0.54</v>
      </c>
    </row>
    <row r="14478" spans="1:11" ht="15" customHeight="1" x14ac:dyDescent="0.25">
      <c r="A14478" s="93" t="s">
        <v>3907</v>
      </c>
      <c r="B14478" s="93"/>
      <c r="C14478" s="93"/>
      <c r="D14478" s="94" t="s">
        <v>3</v>
      </c>
      <c r="E14478" s="94"/>
      <c r="F14478" s="23" t="s">
        <v>4</v>
      </c>
      <c r="G14478" s="94" t="s">
        <v>3894</v>
      </c>
      <c r="H14478" s="94"/>
      <c r="I14478" s="94" t="s">
        <v>3895</v>
      </c>
      <c r="J14478" s="94"/>
      <c r="K14478" s="23" t="s">
        <v>3896</v>
      </c>
    </row>
    <row r="14479" spans="1:11" ht="15" customHeight="1" x14ac:dyDescent="0.25">
      <c r="A14479" s="24" t="s">
        <v>3961</v>
      </c>
      <c r="B14479" s="95" t="s">
        <v>3962</v>
      </c>
      <c r="C14479" s="95"/>
      <c r="D14479" s="96" t="s">
        <v>20</v>
      </c>
      <c r="E14479" s="96"/>
      <c r="F14479" s="24" t="s">
        <v>2056</v>
      </c>
      <c r="G14479" s="97">
        <v>4.5999999999999999E-3</v>
      </c>
      <c r="H14479" s="97"/>
      <c r="I14479" s="98">
        <v>29.5</v>
      </c>
      <c r="J14479" s="98"/>
      <c r="K14479" s="27">
        <f>TRUNC(TRUNC(G14479,8)*I14479,2)</f>
        <v>0.13</v>
      </c>
    </row>
    <row r="14480" spans="1:11" ht="18" customHeight="1" x14ac:dyDescent="0.25">
      <c r="A14480" s="9"/>
      <c r="B14480" s="9"/>
      <c r="C14480" s="9"/>
      <c r="D14480" s="9"/>
      <c r="E14480" s="9"/>
      <c r="F14480" s="9"/>
      <c r="G14480" s="91" t="s">
        <v>3912</v>
      </c>
      <c r="H14480" s="91"/>
      <c r="I14480" s="91"/>
      <c r="J14480" s="91"/>
      <c r="K14480" s="28">
        <f>SUM(K14479:K14479)</f>
        <v>0.13</v>
      </c>
    </row>
    <row r="14481" spans="1:11" ht="15" customHeight="1" x14ac:dyDescent="0.25">
      <c r="A14481" s="9"/>
      <c r="B14481" s="9"/>
      <c r="C14481" s="9"/>
      <c r="D14481" s="9"/>
      <c r="E14481" s="9"/>
      <c r="F14481" s="9"/>
      <c r="G14481" s="92" t="s">
        <v>3913</v>
      </c>
      <c r="H14481" s="92"/>
      <c r="I14481" s="92"/>
      <c r="J14481" s="92"/>
      <c r="K14481" s="29">
        <f>ROUND(SUM(K14477,K14480),2)</f>
        <v>0.67</v>
      </c>
    </row>
    <row r="14482" spans="1:11" ht="9.9499999999999993" customHeight="1" x14ac:dyDescent="0.25">
      <c r="A14482" s="9"/>
      <c r="B14482" s="9"/>
      <c r="C14482" s="9"/>
      <c r="D14482" s="9"/>
      <c r="E14482" s="9"/>
      <c r="F14482" s="9"/>
      <c r="G14482" s="100"/>
      <c r="H14482" s="100"/>
      <c r="I14482" s="100"/>
      <c r="J14482" s="100"/>
      <c r="K14482" s="100"/>
    </row>
    <row r="14483" spans="1:11" ht="20.100000000000001" customHeight="1" x14ac:dyDescent="0.25">
      <c r="A14483" s="99" t="s">
        <v>3231</v>
      </c>
      <c r="B14483" s="99"/>
      <c r="C14483" s="99"/>
      <c r="D14483" s="99"/>
      <c r="E14483" s="99"/>
      <c r="F14483" s="99"/>
      <c r="G14483" s="99"/>
      <c r="H14483" s="99"/>
      <c r="I14483" s="99"/>
      <c r="J14483" s="99"/>
      <c r="K14483" s="99"/>
    </row>
    <row r="14484" spans="1:11" ht="15" customHeight="1" x14ac:dyDescent="0.25">
      <c r="A14484" s="93" t="s">
        <v>3916</v>
      </c>
      <c r="B14484" s="93"/>
      <c r="C14484" s="93"/>
      <c r="D14484" s="94" t="s">
        <v>3</v>
      </c>
      <c r="E14484" s="94"/>
      <c r="F14484" s="23" t="s">
        <v>4</v>
      </c>
      <c r="G14484" s="94" t="s">
        <v>3894</v>
      </c>
      <c r="H14484" s="94"/>
      <c r="I14484" s="94" t="s">
        <v>3895</v>
      </c>
      <c r="J14484" s="94"/>
      <c r="K14484" s="23" t="s">
        <v>3896</v>
      </c>
    </row>
    <row r="14485" spans="1:11" ht="29.1" customHeight="1" x14ac:dyDescent="0.25">
      <c r="A14485" s="24" t="s">
        <v>3957</v>
      </c>
      <c r="B14485" s="95" t="s">
        <v>3958</v>
      </c>
      <c r="C14485" s="95"/>
      <c r="D14485" s="96" t="s">
        <v>20</v>
      </c>
      <c r="E14485" s="96"/>
      <c r="F14485" s="24" t="s">
        <v>3936</v>
      </c>
      <c r="G14485" s="97">
        <v>1.95E-2</v>
      </c>
      <c r="H14485" s="97"/>
      <c r="I14485" s="98">
        <v>75.540000000000006</v>
      </c>
      <c r="J14485" s="98"/>
      <c r="K14485" s="27">
        <f>TRUNC(TRUNC(G14485,8)*I14485,2)</f>
        <v>1.47</v>
      </c>
    </row>
    <row r="14486" spans="1:11" ht="29.1" customHeight="1" x14ac:dyDescent="0.25">
      <c r="A14486" s="24" t="s">
        <v>3959</v>
      </c>
      <c r="B14486" s="95" t="s">
        <v>3960</v>
      </c>
      <c r="C14486" s="95"/>
      <c r="D14486" s="96" t="s">
        <v>20</v>
      </c>
      <c r="E14486" s="96"/>
      <c r="F14486" s="24" t="s">
        <v>30</v>
      </c>
      <c r="G14486" s="97">
        <v>1.15E-2</v>
      </c>
      <c r="H14486" s="97"/>
      <c r="I14486" s="98">
        <v>198.53</v>
      </c>
      <c r="J14486" s="98"/>
      <c r="K14486" s="27">
        <f>TRUNC(TRUNC(G14486,8)*I14486,2)</f>
        <v>2.2799999999999998</v>
      </c>
    </row>
    <row r="14487" spans="1:11" ht="18" customHeight="1" x14ac:dyDescent="0.25">
      <c r="A14487" s="9"/>
      <c r="B14487" s="9"/>
      <c r="C14487" s="9"/>
      <c r="D14487" s="9"/>
      <c r="E14487" s="9"/>
      <c r="F14487" s="9"/>
      <c r="G14487" s="91" t="s">
        <v>3919</v>
      </c>
      <c r="H14487" s="91"/>
      <c r="I14487" s="91"/>
      <c r="J14487" s="91"/>
      <c r="K14487" s="28">
        <f>SUM(K14485:K14486)</f>
        <v>3.75</v>
      </c>
    </row>
    <row r="14488" spans="1:11" ht="15" customHeight="1" x14ac:dyDescent="0.25">
      <c r="A14488" s="93" t="s">
        <v>3907</v>
      </c>
      <c r="B14488" s="93"/>
      <c r="C14488" s="93"/>
      <c r="D14488" s="94" t="s">
        <v>3</v>
      </c>
      <c r="E14488" s="94"/>
      <c r="F14488" s="23" t="s">
        <v>4</v>
      </c>
      <c r="G14488" s="94" t="s">
        <v>3894</v>
      </c>
      <c r="H14488" s="94"/>
      <c r="I14488" s="94" t="s">
        <v>3895</v>
      </c>
      <c r="J14488" s="94"/>
      <c r="K14488" s="23" t="s">
        <v>3896</v>
      </c>
    </row>
    <row r="14489" spans="1:11" ht="15" customHeight="1" x14ac:dyDescent="0.25">
      <c r="A14489" s="24" t="s">
        <v>3910</v>
      </c>
      <c r="B14489" s="95" t="s">
        <v>3911</v>
      </c>
      <c r="C14489" s="95"/>
      <c r="D14489" s="96" t="s">
        <v>20</v>
      </c>
      <c r="E14489" s="96"/>
      <c r="F14489" s="24" t="s">
        <v>2056</v>
      </c>
      <c r="G14489" s="97">
        <v>3.1E-2</v>
      </c>
      <c r="H14489" s="97"/>
      <c r="I14489" s="98">
        <v>24.94</v>
      </c>
      <c r="J14489" s="98"/>
      <c r="K14489" s="27">
        <f>TRUNC(TRUNC(G14489,8)*I14489,2)</f>
        <v>0.77</v>
      </c>
    </row>
    <row r="14490" spans="1:11" ht="18" customHeight="1" x14ac:dyDescent="0.25">
      <c r="A14490" s="9"/>
      <c r="B14490" s="9"/>
      <c r="C14490" s="9"/>
      <c r="D14490" s="9"/>
      <c r="E14490" s="9"/>
      <c r="F14490" s="9"/>
      <c r="G14490" s="91" t="s">
        <v>3912</v>
      </c>
      <c r="H14490" s="91"/>
      <c r="I14490" s="91"/>
      <c r="J14490" s="91"/>
      <c r="K14490" s="28">
        <f>SUM(K14489:K14489)</f>
        <v>0.77</v>
      </c>
    </row>
    <row r="14491" spans="1:11" ht="15" customHeight="1" x14ac:dyDescent="0.25">
      <c r="A14491" s="9"/>
      <c r="B14491" s="9"/>
      <c r="C14491" s="9"/>
      <c r="D14491" s="9"/>
      <c r="E14491" s="9"/>
      <c r="F14491" s="9"/>
      <c r="G14491" s="92" t="s">
        <v>3913</v>
      </c>
      <c r="H14491" s="92"/>
      <c r="I14491" s="92"/>
      <c r="J14491" s="92"/>
      <c r="K14491" s="29">
        <f>ROUND(SUM(K14487,K14490),2)</f>
        <v>4.5199999999999996</v>
      </c>
    </row>
    <row r="14492" spans="1:11" ht="9.9499999999999993" customHeight="1" x14ac:dyDescent="0.25">
      <c r="A14492" s="9"/>
      <c r="B14492" s="9"/>
      <c r="C14492" s="9"/>
      <c r="D14492" s="9"/>
      <c r="E14492" s="9"/>
      <c r="F14492" s="9"/>
      <c r="G14492" s="100"/>
      <c r="H14492" s="100"/>
      <c r="I14492" s="100"/>
      <c r="J14492" s="100"/>
      <c r="K14492" s="100"/>
    </row>
    <row r="14493" spans="1:11" ht="20.100000000000001" customHeight="1" x14ac:dyDescent="0.25">
      <c r="A14493" s="99" t="s">
        <v>3232</v>
      </c>
      <c r="B14493" s="99"/>
      <c r="C14493" s="99"/>
      <c r="D14493" s="99"/>
      <c r="E14493" s="99"/>
      <c r="F14493" s="99"/>
      <c r="G14493" s="99"/>
      <c r="H14493" s="99"/>
      <c r="I14493" s="99"/>
      <c r="J14493" s="99"/>
      <c r="K14493" s="99"/>
    </row>
    <row r="14494" spans="1:11" ht="15" customHeight="1" x14ac:dyDescent="0.25">
      <c r="A14494" s="93" t="s">
        <v>3916</v>
      </c>
      <c r="B14494" s="93"/>
      <c r="C14494" s="93"/>
      <c r="D14494" s="94" t="s">
        <v>3</v>
      </c>
      <c r="E14494" s="94"/>
      <c r="F14494" s="23" t="s">
        <v>4</v>
      </c>
      <c r="G14494" s="94" t="s">
        <v>3894</v>
      </c>
      <c r="H14494" s="94"/>
      <c r="I14494" s="94" t="s">
        <v>3895</v>
      </c>
      <c r="J14494" s="94"/>
      <c r="K14494" s="23" t="s">
        <v>3896</v>
      </c>
    </row>
    <row r="14495" spans="1:11" ht="29.1" customHeight="1" x14ac:dyDescent="0.25">
      <c r="A14495" s="24" t="s">
        <v>3963</v>
      </c>
      <c r="B14495" s="95" t="s">
        <v>3964</v>
      </c>
      <c r="C14495" s="95"/>
      <c r="D14495" s="96" t="s">
        <v>20</v>
      </c>
      <c r="E14495" s="96"/>
      <c r="F14495" s="24" t="s">
        <v>3936</v>
      </c>
      <c r="G14495" s="97">
        <v>0.86950000000000005</v>
      </c>
      <c r="H14495" s="97"/>
      <c r="I14495" s="98">
        <v>8.9</v>
      </c>
      <c r="J14495" s="98"/>
      <c r="K14495" s="27">
        <f>TRUNC(TRUNC(G14495,8)*I14495,2)</f>
        <v>7.73</v>
      </c>
    </row>
    <row r="14496" spans="1:11" ht="29.1" customHeight="1" x14ac:dyDescent="0.25">
      <c r="A14496" s="24" t="s">
        <v>3965</v>
      </c>
      <c r="B14496" s="95" t="s">
        <v>3966</v>
      </c>
      <c r="C14496" s="95"/>
      <c r="D14496" s="96" t="s">
        <v>20</v>
      </c>
      <c r="E14496" s="96"/>
      <c r="F14496" s="24" t="s">
        <v>30</v>
      </c>
      <c r="G14496" s="97">
        <v>1.137</v>
      </c>
      <c r="H14496" s="97"/>
      <c r="I14496" s="98">
        <v>32.76</v>
      </c>
      <c r="J14496" s="98"/>
      <c r="K14496" s="27">
        <f>TRUNC(TRUNC(G14496,8)*I14496,2)</f>
        <v>37.24</v>
      </c>
    </row>
    <row r="14497" spans="1:11" ht="21" customHeight="1" x14ac:dyDescent="0.25">
      <c r="A14497" s="24" t="s">
        <v>3967</v>
      </c>
      <c r="B14497" s="95" t="s">
        <v>3968</v>
      </c>
      <c r="C14497" s="95"/>
      <c r="D14497" s="96" t="s">
        <v>20</v>
      </c>
      <c r="E14497" s="96"/>
      <c r="F14497" s="24" t="s">
        <v>3936</v>
      </c>
      <c r="G14497" s="97">
        <v>0.86950000000000005</v>
      </c>
      <c r="H14497" s="97"/>
      <c r="I14497" s="98">
        <v>27.59</v>
      </c>
      <c r="J14497" s="98"/>
      <c r="K14497" s="27">
        <f>TRUNC(TRUNC(G14497,8)*I14497,2)</f>
        <v>23.98</v>
      </c>
    </row>
    <row r="14498" spans="1:11" ht="21" customHeight="1" x14ac:dyDescent="0.25">
      <c r="A14498" s="24" t="s">
        <v>3969</v>
      </c>
      <c r="B14498" s="95" t="s">
        <v>3970</v>
      </c>
      <c r="C14498" s="95"/>
      <c r="D14498" s="96" t="s">
        <v>20</v>
      </c>
      <c r="E14498" s="96"/>
      <c r="F14498" s="24" t="s">
        <v>30</v>
      </c>
      <c r="G14498" s="97">
        <v>1.137</v>
      </c>
      <c r="H14498" s="97"/>
      <c r="I14498" s="98">
        <v>28.09</v>
      </c>
      <c r="J14498" s="98"/>
      <c r="K14498" s="27">
        <f>TRUNC(TRUNC(G14498,8)*I14498,2)</f>
        <v>31.93</v>
      </c>
    </row>
    <row r="14499" spans="1:11" ht="18" customHeight="1" x14ac:dyDescent="0.25">
      <c r="A14499" s="9"/>
      <c r="B14499" s="9"/>
      <c r="C14499" s="9"/>
      <c r="D14499" s="9"/>
      <c r="E14499" s="9"/>
      <c r="F14499" s="9"/>
      <c r="G14499" s="91" t="s">
        <v>3919</v>
      </c>
      <c r="H14499" s="91"/>
      <c r="I14499" s="91"/>
      <c r="J14499" s="91"/>
      <c r="K14499" s="28">
        <f>SUM(K14495:K14498)</f>
        <v>100.88</v>
      </c>
    </row>
    <row r="14500" spans="1:11" ht="15" customHeight="1" x14ac:dyDescent="0.25">
      <c r="A14500" s="93" t="s">
        <v>3907</v>
      </c>
      <c r="B14500" s="93"/>
      <c r="C14500" s="93"/>
      <c r="D14500" s="94" t="s">
        <v>3</v>
      </c>
      <c r="E14500" s="94"/>
      <c r="F14500" s="23" t="s">
        <v>4</v>
      </c>
      <c r="G14500" s="94" t="s">
        <v>3894</v>
      </c>
      <c r="H14500" s="94"/>
      <c r="I14500" s="94" t="s">
        <v>3895</v>
      </c>
      <c r="J14500" s="94"/>
      <c r="K14500" s="23" t="s">
        <v>3896</v>
      </c>
    </row>
    <row r="14501" spans="1:11" ht="15" customHeight="1" x14ac:dyDescent="0.25">
      <c r="A14501" s="24" t="s">
        <v>3971</v>
      </c>
      <c r="B14501" s="95" t="s">
        <v>3972</v>
      </c>
      <c r="C14501" s="95"/>
      <c r="D14501" s="96" t="s">
        <v>20</v>
      </c>
      <c r="E14501" s="96"/>
      <c r="F14501" s="24" t="s">
        <v>2056</v>
      </c>
      <c r="G14501" s="97">
        <v>7.22E-2</v>
      </c>
      <c r="H14501" s="97"/>
      <c r="I14501" s="98">
        <v>32.69</v>
      </c>
      <c r="J14501" s="98"/>
      <c r="K14501" s="27">
        <f>TRUNC(TRUNC(G14501,8)*I14501,2)</f>
        <v>2.36</v>
      </c>
    </row>
    <row r="14502" spans="1:11" ht="15" customHeight="1" x14ac:dyDescent="0.25">
      <c r="A14502" s="24" t="s">
        <v>3910</v>
      </c>
      <c r="B14502" s="95" t="s">
        <v>3911</v>
      </c>
      <c r="C14502" s="95"/>
      <c r="D14502" s="96" t="s">
        <v>20</v>
      </c>
      <c r="E14502" s="96"/>
      <c r="F14502" s="24" t="s">
        <v>2056</v>
      </c>
      <c r="G14502" s="97">
        <v>0.44790000000000002</v>
      </c>
      <c r="H14502" s="97"/>
      <c r="I14502" s="98">
        <v>24.94</v>
      </c>
      <c r="J14502" s="98"/>
      <c r="K14502" s="27">
        <f>TRUNC(TRUNC(G14502,8)*I14502,2)</f>
        <v>11.17</v>
      </c>
    </row>
    <row r="14503" spans="1:11" ht="18" customHeight="1" x14ac:dyDescent="0.25">
      <c r="A14503" s="9"/>
      <c r="B14503" s="9"/>
      <c r="C14503" s="9"/>
      <c r="D14503" s="9"/>
      <c r="E14503" s="9"/>
      <c r="F14503" s="9"/>
      <c r="G14503" s="91" t="s">
        <v>3912</v>
      </c>
      <c r="H14503" s="91"/>
      <c r="I14503" s="91"/>
      <c r="J14503" s="91"/>
      <c r="K14503" s="28">
        <f>SUM(K14501:K14502)</f>
        <v>13.53</v>
      </c>
    </row>
    <row r="14504" spans="1:11" ht="15" customHeight="1" x14ac:dyDescent="0.25">
      <c r="A14504" s="9"/>
      <c r="B14504" s="9"/>
      <c r="C14504" s="9"/>
      <c r="D14504" s="9"/>
      <c r="E14504" s="9"/>
      <c r="F14504" s="9"/>
      <c r="G14504" s="92" t="s">
        <v>3913</v>
      </c>
      <c r="H14504" s="92"/>
      <c r="I14504" s="92"/>
      <c r="J14504" s="92"/>
      <c r="K14504" s="29">
        <f>ROUND(SUM(K14499,K14503),2)</f>
        <v>114.41</v>
      </c>
    </row>
    <row r="14505" spans="1:11" ht="9.9499999999999993" customHeight="1" x14ac:dyDescent="0.25">
      <c r="A14505" s="9"/>
      <c r="B14505" s="9"/>
      <c r="C14505" s="9"/>
      <c r="D14505" s="9"/>
      <c r="E14505" s="9"/>
      <c r="F14505" s="9"/>
      <c r="G14505" s="100"/>
      <c r="H14505" s="100"/>
      <c r="I14505" s="100"/>
      <c r="J14505" s="100"/>
      <c r="K14505" s="100"/>
    </row>
    <row r="14506" spans="1:11" ht="20.100000000000001" customHeight="1" x14ac:dyDescent="0.25">
      <c r="A14506" s="99" t="s">
        <v>3233</v>
      </c>
      <c r="B14506" s="99"/>
      <c r="C14506" s="99"/>
      <c r="D14506" s="99"/>
      <c r="E14506" s="99"/>
      <c r="F14506" s="99"/>
      <c r="G14506" s="99"/>
      <c r="H14506" s="99"/>
      <c r="I14506" s="99"/>
      <c r="J14506" s="99"/>
      <c r="K14506" s="99"/>
    </row>
    <row r="14507" spans="1:11" ht="15" customHeight="1" x14ac:dyDescent="0.25">
      <c r="A14507" s="93" t="s">
        <v>3916</v>
      </c>
      <c r="B14507" s="93"/>
      <c r="C14507" s="93"/>
      <c r="D14507" s="94" t="s">
        <v>3</v>
      </c>
      <c r="E14507" s="94"/>
      <c r="F14507" s="23" t="s">
        <v>4</v>
      </c>
      <c r="G14507" s="94" t="s">
        <v>3894</v>
      </c>
      <c r="H14507" s="94"/>
      <c r="I14507" s="94" t="s">
        <v>3895</v>
      </c>
      <c r="J14507" s="94"/>
      <c r="K14507" s="23" t="s">
        <v>3896</v>
      </c>
    </row>
    <row r="14508" spans="1:11" ht="38.1" customHeight="1" x14ac:dyDescent="0.25">
      <c r="A14508" s="24" t="s">
        <v>3973</v>
      </c>
      <c r="B14508" s="95" t="s">
        <v>3974</v>
      </c>
      <c r="C14508" s="95"/>
      <c r="D14508" s="96" t="s">
        <v>20</v>
      </c>
      <c r="E14508" s="96"/>
      <c r="F14508" s="24" t="s">
        <v>3936</v>
      </c>
      <c r="G14508" s="97">
        <v>6.3E-3</v>
      </c>
      <c r="H14508" s="97"/>
      <c r="I14508" s="98">
        <v>94.61</v>
      </c>
      <c r="J14508" s="98"/>
      <c r="K14508" s="27">
        <f>TRUNC(TRUNC(G14508,8)*I14508,2)</f>
        <v>0.59</v>
      </c>
    </row>
    <row r="14509" spans="1:11" ht="38.1" customHeight="1" x14ac:dyDescent="0.25">
      <c r="A14509" s="24" t="s">
        <v>3975</v>
      </c>
      <c r="B14509" s="95" t="s">
        <v>3976</v>
      </c>
      <c r="C14509" s="95"/>
      <c r="D14509" s="96" t="s">
        <v>20</v>
      </c>
      <c r="E14509" s="96"/>
      <c r="F14509" s="24" t="s">
        <v>30</v>
      </c>
      <c r="G14509" s="97">
        <v>1.0200000000000001E-2</v>
      </c>
      <c r="H14509" s="97"/>
      <c r="I14509" s="98">
        <v>370.94</v>
      </c>
      <c r="J14509" s="98"/>
      <c r="K14509" s="27">
        <f>TRUNC(TRUNC(G14509,8)*I14509,2)</f>
        <v>3.78</v>
      </c>
    </row>
    <row r="14510" spans="1:11" ht="29.1" customHeight="1" x14ac:dyDescent="0.25">
      <c r="A14510" s="24" t="s">
        <v>3977</v>
      </c>
      <c r="B14510" s="95" t="s">
        <v>3978</v>
      </c>
      <c r="C14510" s="95"/>
      <c r="D14510" s="96" t="s">
        <v>20</v>
      </c>
      <c r="E14510" s="96"/>
      <c r="F14510" s="24" t="s">
        <v>3936</v>
      </c>
      <c r="G14510" s="97">
        <v>4.8999999999999998E-3</v>
      </c>
      <c r="H14510" s="97"/>
      <c r="I14510" s="98">
        <v>74.180000000000007</v>
      </c>
      <c r="J14510" s="98"/>
      <c r="K14510" s="27">
        <f>TRUNC(TRUNC(G14510,8)*I14510,2)</f>
        <v>0.36</v>
      </c>
    </row>
    <row r="14511" spans="1:11" ht="29.1" customHeight="1" x14ac:dyDescent="0.25">
      <c r="A14511" s="24" t="s">
        <v>3979</v>
      </c>
      <c r="B14511" s="95" t="s">
        <v>3980</v>
      </c>
      <c r="C14511" s="95"/>
      <c r="D14511" s="96" t="s">
        <v>20</v>
      </c>
      <c r="E14511" s="96"/>
      <c r="F14511" s="24" t="s">
        <v>30</v>
      </c>
      <c r="G14511" s="97">
        <v>5.5999999999999999E-3</v>
      </c>
      <c r="H14511" s="97"/>
      <c r="I14511" s="98">
        <v>166.79</v>
      </c>
      <c r="J14511" s="98"/>
      <c r="K14511" s="27">
        <f>TRUNC(TRUNC(G14511,8)*I14511,2)</f>
        <v>0.93</v>
      </c>
    </row>
    <row r="14512" spans="1:11" ht="18" customHeight="1" x14ac:dyDescent="0.25">
      <c r="A14512" s="9"/>
      <c r="B14512" s="9"/>
      <c r="C14512" s="9"/>
      <c r="D14512" s="9"/>
      <c r="E14512" s="9"/>
      <c r="F14512" s="9"/>
      <c r="G14512" s="91" t="s">
        <v>3919</v>
      </c>
      <c r="H14512" s="91"/>
      <c r="I14512" s="91"/>
      <c r="J14512" s="91"/>
      <c r="K14512" s="28">
        <f>SUM(K14508:K14511)</f>
        <v>5.66</v>
      </c>
    </row>
    <row r="14513" spans="1:11" ht="15" customHeight="1" x14ac:dyDescent="0.25">
      <c r="A14513" s="9"/>
      <c r="B14513" s="9"/>
      <c r="C14513" s="9"/>
      <c r="D14513" s="9"/>
      <c r="E14513" s="9"/>
      <c r="F14513" s="9"/>
      <c r="G14513" s="92" t="s">
        <v>3913</v>
      </c>
      <c r="H14513" s="92"/>
      <c r="I14513" s="92"/>
      <c r="J14513" s="92"/>
      <c r="K14513" s="29">
        <f>ROUND(SUM(K14512),2)</f>
        <v>5.66</v>
      </c>
    </row>
    <row r="14514" spans="1:11" ht="9.9499999999999993" customHeight="1" x14ac:dyDescent="0.25">
      <c r="A14514" s="9"/>
      <c r="B14514" s="9"/>
      <c r="C14514" s="9"/>
      <c r="D14514" s="9"/>
      <c r="E14514" s="9"/>
      <c r="F14514" s="9"/>
      <c r="G14514" s="100"/>
      <c r="H14514" s="100"/>
      <c r="I14514" s="100"/>
      <c r="J14514" s="100"/>
      <c r="K14514" s="100"/>
    </row>
    <row r="14515" spans="1:11" ht="20.100000000000001" customHeight="1" x14ac:dyDescent="0.25">
      <c r="A14515" s="99" t="s">
        <v>3234</v>
      </c>
      <c r="B14515" s="99"/>
      <c r="C14515" s="99"/>
      <c r="D14515" s="99"/>
      <c r="E14515" s="99"/>
      <c r="F14515" s="99"/>
      <c r="G14515" s="99"/>
      <c r="H14515" s="99"/>
      <c r="I14515" s="99"/>
      <c r="J14515" s="99"/>
      <c r="K14515" s="99"/>
    </row>
    <row r="14516" spans="1:11" ht="15" customHeight="1" x14ac:dyDescent="0.25">
      <c r="A14516" s="93" t="s">
        <v>3916</v>
      </c>
      <c r="B14516" s="93"/>
      <c r="C14516" s="93"/>
      <c r="D14516" s="94" t="s">
        <v>3</v>
      </c>
      <c r="E14516" s="94"/>
      <c r="F14516" s="23" t="s">
        <v>4</v>
      </c>
      <c r="G14516" s="94" t="s">
        <v>3894</v>
      </c>
      <c r="H14516" s="94"/>
      <c r="I14516" s="94" t="s">
        <v>3895</v>
      </c>
      <c r="J14516" s="94"/>
      <c r="K14516" s="23" t="s">
        <v>3896</v>
      </c>
    </row>
    <row r="14517" spans="1:11" ht="38.1" customHeight="1" x14ac:dyDescent="0.25">
      <c r="A14517" s="24" t="s">
        <v>3973</v>
      </c>
      <c r="B14517" s="95" t="s">
        <v>3974</v>
      </c>
      <c r="C14517" s="95"/>
      <c r="D14517" s="96" t="s">
        <v>20</v>
      </c>
      <c r="E14517" s="96"/>
      <c r="F14517" s="24" t="s">
        <v>3936</v>
      </c>
      <c r="G14517" s="97">
        <v>1.2999999999999999E-3</v>
      </c>
      <c r="H14517" s="97"/>
      <c r="I14517" s="98">
        <v>94.61</v>
      </c>
      <c r="J14517" s="98"/>
      <c r="K14517" s="27">
        <f>TRUNC(TRUNC(G14517,8)*I14517,2)</f>
        <v>0.12</v>
      </c>
    </row>
    <row r="14518" spans="1:11" ht="38.1" customHeight="1" x14ac:dyDescent="0.25">
      <c r="A14518" s="24" t="s">
        <v>3975</v>
      </c>
      <c r="B14518" s="95" t="s">
        <v>3976</v>
      </c>
      <c r="C14518" s="95"/>
      <c r="D14518" s="96" t="s">
        <v>20</v>
      </c>
      <c r="E14518" s="96"/>
      <c r="F14518" s="24" t="s">
        <v>30</v>
      </c>
      <c r="G14518" s="97">
        <v>3.0999999999999999E-3</v>
      </c>
      <c r="H14518" s="97"/>
      <c r="I14518" s="98">
        <v>370.94</v>
      </c>
      <c r="J14518" s="98"/>
      <c r="K14518" s="27">
        <f>TRUNC(TRUNC(G14518,8)*I14518,2)</f>
        <v>1.1399999999999999</v>
      </c>
    </row>
    <row r="14519" spans="1:11" ht="18" customHeight="1" x14ac:dyDescent="0.25">
      <c r="A14519" s="9"/>
      <c r="B14519" s="9"/>
      <c r="C14519" s="9"/>
      <c r="D14519" s="9"/>
      <c r="E14519" s="9"/>
      <c r="F14519" s="9"/>
      <c r="G14519" s="91" t="s">
        <v>3919</v>
      </c>
      <c r="H14519" s="91"/>
      <c r="I14519" s="91"/>
      <c r="J14519" s="91"/>
      <c r="K14519" s="28">
        <f>SUM(K14517:K14518)</f>
        <v>1.2599999999999998</v>
      </c>
    </row>
    <row r="14520" spans="1:11" ht="15" customHeight="1" x14ac:dyDescent="0.25">
      <c r="A14520" s="9"/>
      <c r="B14520" s="9"/>
      <c r="C14520" s="9"/>
      <c r="D14520" s="9"/>
      <c r="E14520" s="9"/>
      <c r="F14520" s="9"/>
      <c r="G14520" s="92" t="s">
        <v>3913</v>
      </c>
      <c r="H14520" s="92"/>
      <c r="I14520" s="92"/>
      <c r="J14520" s="92"/>
      <c r="K14520" s="29">
        <f>ROUND(SUM(K14519),2)</f>
        <v>1.26</v>
      </c>
    </row>
    <row r="14521" spans="1:11" ht="9.9499999999999993" customHeight="1" x14ac:dyDescent="0.25">
      <c r="A14521" s="9"/>
      <c r="B14521" s="9"/>
      <c r="C14521" s="9"/>
      <c r="D14521" s="9"/>
      <c r="E14521" s="9"/>
      <c r="F14521" s="9"/>
      <c r="G14521" s="100"/>
      <c r="H14521" s="100"/>
      <c r="I14521" s="100"/>
      <c r="J14521" s="100"/>
      <c r="K14521" s="100"/>
    </row>
    <row r="14522" spans="1:11" ht="20.100000000000001" customHeight="1" x14ac:dyDescent="0.25">
      <c r="A14522" s="99" t="s">
        <v>3235</v>
      </c>
      <c r="B14522" s="99"/>
      <c r="C14522" s="99"/>
      <c r="D14522" s="99"/>
      <c r="E14522" s="99"/>
      <c r="F14522" s="99"/>
      <c r="G14522" s="99"/>
      <c r="H14522" s="99"/>
      <c r="I14522" s="99"/>
      <c r="J14522" s="99"/>
      <c r="K14522" s="99"/>
    </row>
    <row r="14523" spans="1:11" ht="15" customHeight="1" x14ac:dyDescent="0.25">
      <c r="A14523" s="93" t="s">
        <v>3916</v>
      </c>
      <c r="B14523" s="93"/>
      <c r="C14523" s="93"/>
      <c r="D14523" s="94" t="s">
        <v>3</v>
      </c>
      <c r="E14523" s="94"/>
      <c r="F14523" s="23" t="s">
        <v>4</v>
      </c>
      <c r="G14523" s="94" t="s">
        <v>3894</v>
      </c>
      <c r="H14523" s="94"/>
      <c r="I14523" s="94" t="s">
        <v>3895</v>
      </c>
      <c r="J14523" s="94"/>
      <c r="K14523" s="23" t="s">
        <v>3896</v>
      </c>
    </row>
    <row r="14524" spans="1:11" ht="38.1" customHeight="1" x14ac:dyDescent="0.25">
      <c r="A14524" s="24" t="s">
        <v>3973</v>
      </c>
      <c r="B14524" s="95" t="s">
        <v>3974</v>
      </c>
      <c r="C14524" s="95"/>
      <c r="D14524" s="96" t="s">
        <v>20</v>
      </c>
      <c r="E14524" s="96"/>
      <c r="F14524" s="24" t="s">
        <v>3936</v>
      </c>
      <c r="G14524" s="97">
        <v>5.0000000000000001E-4</v>
      </c>
      <c r="H14524" s="97"/>
      <c r="I14524" s="98">
        <v>94.61</v>
      </c>
      <c r="J14524" s="98"/>
      <c r="K14524" s="27">
        <f>TRUNC(TRUNC(G14524,8)*I14524,2)</f>
        <v>0.04</v>
      </c>
    </row>
    <row r="14525" spans="1:11" ht="38.1" customHeight="1" x14ac:dyDescent="0.25">
      <c r="A14525" s="24" t="s">
        <v>3975</v>
      </c>
      <c r="B14525" s="95" t="s">
        <v>3976</v>
      </c>
      <c r="C14525" s="95"/>
      <c r="D14525" s="96" t="s">
        <v>20</v>
      </c>
      <c r="E14525" s="96"/>
      <c r="F14525" s="24" t="s">
        <v>30</v>
      </c>
      <c r="G14525" s="97">
        <v>1.1999999999999999E-3</v>
      </c>
      <c r="H14525" s="97"/>
      <c r="I14525" s="98">
        <v>370.94</v>
      </c>
      <c r="J14525" s="98"/>
      <c r="K14525" s="27">
        <f>TRUNC(TRUNC(G14525,8)*I14525,2)</f>
        <v>0.44</v>
      </c>
    </row>
    <row r="14526" spans="1:11" ht="18" customHeight="1" x14ac:dyDescent="0.25">
      <c r="A14526" s="9"/>
      <c r="B14526" s="9"/>
      <c r="C14526" s="9"/>
      <c r="D14526" s="9"/>
      <c r="E14526" s="9"/>
      <c r="F14526" s="9"/>
      <c r="G14526" s="91" t="s">
        <v>3919</v>
      </c>
      <c r="H14526" s="91"/>
      <c r="I14526" s="91"/>
      <c r="J14526" s="91"/>
      <c r="K14526" s="28">
        <f>SUM(K14524:K14525)</f>
        <v>0.48</v>
      </c>
    </row>
    <row r="14527" spans="1:11" ht="15" customHeight="1" x14ac:dyDescent="0.25">
      <c r="A14527" s="9"/>
      <c r="B14527" s="9"/>
      <c r="C14527" s="9"/>
      <c r="D14527" s="9"/>
      <c r="E14527" s="9"/>
      <c r="F14527" s="9"/>
      <c r="G14527" s="92" t="s">
        <v>3913</v>
      </c>
      <c r="H14527" s="92"/>
      <c r="I14527" s="92"/>
      <c r="J14527" s="92"/>
      <c r="K14527" s="29">
        <f>ROUND(SUM(K14526),2)</f>
        <v>0.48</v>
      </c>
    </row>
    <row r="14528" spans="1:11" ht="9.9499999999999993" customHeight="1" x14ac:dyDescent="0.25">
      <c r="A14528" s="9"/>
      <c r="B14528" s="9"/>
      <c r="C14528" s="9"/>
      <c r="D14528" s="9"/>
      <c r="E14528" s="9"/>
      <c r="F14528" s="9"/>
      <c r="G14528" s="100"/>
      <c r="H14528" s="100"/>
      <c r="I14528" s="100"/>
      <c r="J14528" s="100"/>
      <c r="K14528" s="100"/>
    </row>
    <row r="14529" spans="1:11" ht="20.100000000000001" customHeight="1" x14ac:dyDescent="0.25">
      <c r="A14529" s="99" t="s">
        <v>3236</v>
      </c>
      <c r="B14529" s="99"/>
      <c r="C14529" s="99"/>
      <c r="D14529" s="99"/>
      <c r="E14529" s="99"/>
      <c r="F14529" s="99"/>
      <c r="G14529" s="99"/>
      <c r="H14529" s="99"/>
      <c r="I14529" s="99"/>
      <c r="J14529" s="99"/>
      <c r="K14529" s="99"/>
    </row>
    <row r="14530" spans="1:11" ht="15" customHeight="1" x14ac:dyDescent="0.25">
      <c r="A14530" s="93" t="s">
        <v>3981</v>
      </c>
      <c r="B14530" s="93"/>
      <c r="C14530" s="93"/>
      <c r="D14530" s="94" t="s">
        <v>3</v>
      </c>
      <c r="E14530" s="94"/>
      <c r="F14530" s="23" t="s">
        <v>4</v>
      </c>
      <c r="G14530" s="94" t="s">
        <v>3894</v>
      </c>
      <c r="H14530" s="94"/>
      <c r="I14530" s="94" t="s">
        <v>3895</v>
      </c>
      <c r="J14530" s="94"/>
      <c r="K14530" s="23" t="s">
        <v>3896</v>
      </c>
    </row>
    <row r="14531" spans="1:11" ht="21" customHeight="1" x14ac:dyDescent="0.25">
      <c r="A14531" s="24" t="s">
        <v>70</v>
      </c>
      <c r="B14531" s="95" t="s">
        <v>3982</v>
      </c>
      <c r="C14531" s="95"/>
      <c r="D14531" s="96" t="s">
        <v>25</v>
      </c>
      <c r="E14531" s="96"/>
      <c r="F14531" s="24" t="s">
        <v>61</v>
      </c>
      <c r="G14531" s="97">
        <v>1</v>
      </c>
      <c r="H14531" s="97"/>
      <c r="I14531" s="98">
        <v>28.42</v>
      </c>
      <c r="J14531" s="98"/>
      <c r="K14531" s="27">
        <f>ROUND(ROUND(G14531,8)*I14531,2)</f>
        <v>28.42</v>
      </c>
    </row>
    <row r="14532" spans="1:11" ht="15" customHeight="1" x14ac:dyDescent="0.25">
      <c r="A14532" s="9"/>
      <c r="B14532" s="9"/>
      <c r="C14532" s="9"/>
      <c r="D14532" s="9"/>
      <c r="E14532" s="9"/>
      <c r="F14532" s="9"/>
      <c r="G14532" s="91" t="s">
        <v>3983</v>
      </c>
      <c r="H14532" s="91"/>
      <c r="I14532" s="91"/>
      <c r="J14532" s="91"/>
      <c r="K14532" s="28">
        <f>SUM(K14531:K14531)</f>
        <v>28.42</v>
      </c>
    </row>
    <row r="14533" spans="1:11" ht="15" customHeight="1" x14ac:dyDescent="0.25">
      <c r="A14533" s="9"/>
      <c r="B14533" s="9"/>
      <c r="C14533" s="9"/>
      <c r="D14533" s="9"/>
      <c r="E14533" s="9"/>
      <c r="F14533" s="9"/>
      <c r="G14533" s="92" t="s">
        <v>3913</v>
      </c>
      <c r="H14533" s="92"/>
      <c r="I14533" s="92"/>
      <c r="J14533" s="92"/>
      <c r="K14533" s="29">
        <f>ROUND(SUM(K14532),2)</f>
        <v>28.42</v>
      </c>
    </row>
    <row r="14534" spans="1:11" ht="9.9499999999999993" customHeight="1" x14ac:dyDescent="0.25">
      <c r="A14534" s="9"/>
      <c r="B14534" s="9"/>
      <c r="C14534" s="9"/>
      <c r="D14534" s="9"/>
      <c r="E14534" s="9"/>
      <c r="F14534" s="9"/>
      <c r="G14534" s="100"/>
      <c r="H14534" s="100"/>
      <c r="I14534" s="100"/>
      <c r="J14534" s="100"/>
      <c r="K14534" s="100"/>
    </row>
    <row r="14535" spans="1:11" ht="20.100000000000001" customHeight="1" x14ac:dyDescent="0.25">
      <c r="A14535" s="99" t="s">
        <v>3237</v>
      </c>
      <c r="B14535" s="99"/>
      <c r="C14535" s="99"/>
      <c r="D14535" s="99"/>
      <c r="E14535" s="99"/>
      <c r="F14535" s="99"/>
      <c r="G14535" s="99"/>
      <c r="H14535" s="99"/>
      <c r="I14535" s="99"/>
      <c r="J14535" s="99"/>
      <c r="K14535" s="99"/>
    </row>
    <row r="14536" spans="1:11" ht="15" customHeight="1" x14ac:dyDescent="0.25">
      <c r="A14536" s="93" t="s">
        <v>3916</v>
      </c>
      <c r="B14536" s="93"/>
      <c r="C14536" s="93"/>
      <c r="D14536" s="94" t="s">
        <v>3</v>
      </c>
      <c r="E14536" s="94"/>
      <c r="F14536" s="23" t="s">
        <v>4</v>
      </c>
      <c r="G14536" s="94" t="s">
        <v>3894</v>
      </c>
      <c r="H14536" s="94"/>
      <c r="I14536" s="94" t="s">
        <v>3895</v>
      </c>
      <c r="J14536" s="94"/>
      <c r="K14536" s="23" t="s">
        <v>3896</v>
      </c>
    </row>
    <row r="14537" spans="1:11" ht="38.1" customHeight="1" x14ac:dyDescent="0.25">
      <c r="A14537" s="24" t="s">
        <v>3973</v>
      </c>
      <c r="B14537" s="95" t="s">
        <v>3974</v>
      </c>
      <c r="C14537" s="95"/>
      <c r="D14537" s="96" t="s">
        <v>20</v>
      </c>
      <c r="E14537" s="96"/>
      <c r="F14537" s="24" t="s">
        <v>3936</v>
      </c>
      <c r="G14537" s="97">
        <v>1.2999999999999999E-3</v>
      </c>
      <c r="H14537" s="97"/>
      <c r="I14537" s="98">
        <v>94.61</v>
      </c>
      <c r="J14537" s="98"/>
      <c r="K14537" s="27">
        <f>TRUNC(TRUNC(G14537,8)*I14537,2)</f>
        <v>0.12</v>
      </c>
    </row>
    <row r="14538" spans="1:11" ht="38.1" customHeight="1" x14ac:dyDescent="0.25">
      <c r="A14538" s="24" t="s">
        <v>3975</v>
      </c>
      <c r="B14538" s="95" t="s">
        <v>3976</v>
      </c>
      <c r="C14538" s="95"/>
      <c r="D14538" s="96" t="s">
        <v>20</v>
      </c>
      <c r="E14538" s="96"/>
      <c r="F14538" s="24" t="s">
        <v>30</v>
      </c>
      <c r="G14538" s="97">
        <v>3.0999999999999999E-3</v>
      </c>
      <c r="H14538" s="97"/>
      <c r="I14538" s="98">
        <v>370.94</v>
      </c>
      <c r="J14538" s="98"/>
      <c r="K14538" s="27">
        <f>TRUNC(TRUNC(G14538,8)*I14538,2)</f>
        <v>1.1399999999999999</v>
      </c>
    </row>
    <row r="14539" spans="1:11" ht="18" customHeight="1" x14ac:dyDescent="0.25">
      <c r="A14539" s="9"/>
      <c r="B14539" s="9"/>
      <c r="C14539" s="9"/>
      <c r="D14539" s="9"/>
      <c r="E14539" s="9"/>
      <c r="F14539" s="9"/>
      <c r="G14539" s="91" t="s">
        <v>3919</v>
      </c>
      <c r="H14539" s="91"/>
      <c r="I14539" s="91"/>
      <c r="J14539" s="91"/>
      <c r="K14539" s="28">
        <f>SUM(K14537:K14538)</f>
        <v>1.2599999999999998</v>
      </c>
    </row>
    <row r="14540" spans="1:11" ht="15" customHeight="1" x14ac:dyDescent="0.25">
      <c r="A14540" s="9"/>
      <c r="B14540" s="9"/>
      <c r="C14540" s="9"/>
      <c r="D14540" s="9"/>
      <c r="E14540" s="9"/>
      <c r="F14540" s="9"/>
      <c r="G14540" s="92" t="s">
        <v>3913</v>
      </c>
      <c r="H14540" s="92"/>
      <c r="I14540" s="92"/>
      <c r="J14540" s="92"/>
      <c r="K14540" s="29">
        <f>ROUND(SUM(K14539),2)</f>
        <v>1.26</v>
      </c>
    </row>
    <row r="14541" spans="1:11" ht="9.9499999999999993" customHeight="1" x14ac:dyDescent="0.25">
      <c r="A14541" s="9"/>
      <c r="B14541" s="9"/>
      <c r="C14541" s="9"/>
      <c r="D14541" s="9"/>
      <c r="E14541" s="9"/>
      <c r="F14541" s="9"/>
      <c r="G14541" s="100"/>
      <c r="H14541" s="100"/>
      <c r="I14541" s="100"/>
      <c r="J14541" s="100"/>
      <c r="K14541" s="100"/>
    </row>
    <row r="14542" spans="1:11" ht="20.100000000000001" customHeight="1" x14ac:dyDescent="0.25">
      <c r="A14542" s="99" t="s">
        <v>3238</v>
      </c>
      <c r="B14542" s="99"/>
      <c r="C14542" s="99"/>
      <c r="D14542" s="99"/>
      <c r="E14542" s="99"/>
      <c r="F14542" s="99"/>
      <c r="G14542" s="99"/>
      <c r="H14542" s="99"/>
      <c r="I14542" s="99"/>
      <c r="J14542" s="99"/>
      <c r="K14542" s="99"/>
    </row>
    <row r="14543" spans="1:11" ht="12.95" customHeight="1" x14ac:dyDescent="0.25">
      <c r="A14543" s="107" t="s">
        <v>3984</v>
      </c>
      <c r="B14543" s="107"/>
      <c r="C14543" s="107"/>
      <c r="D14543" s="108" t="s">
        <v>3985</v>
      </c>
      <c r="E14543" s="87" t="s">
        <v>3986</v>
      </c>
      <c r="F14543" s="87"/>
      <c r="G14543" s="87" t="s">
        <v>3987</v>
      </c>
      <c r="H14543" s="87"/>
      <c r="I14543" s="87"/>
      <c r="J14543" s="87"/>
      <c r="K14543" s="87" t="s">
        <v>3988</v>
      </c>
    </row>
    <row r="14544" spans="1:11" ht="12" customHeight="1" x14ac:dyDescent="0.25">
      <c r="A14544" s="107"/>
      <c r="B14544" s="107"/>
      <c r="C14544" s="107"/>
      <c r="D14544" s="108"/>
      <c r="E14544" s="23" t="s">
        <v>3989</v>
      </c>
      <c r="F14544" s="23" t="s">
        <v>3990</v>
      </c>
      <c r="G14544" s="94" t="s">
        <v>3989</v>
      </c>
      <c r="H14544" s="94"/>
      <c r="I14544" s="94" t="s">
        <v>3990</v>
      </c>
      <c r="J14544" s="94"/>
      <c r="K14544" s="87"/>
    </row>
    <row r="14545" spans="1:11" ht="15" customHeight="1" x14ac:dyDescent="0.25">
      <c r="A14545" s="6" t="s">
        <v>3991</v>
      </c>
      <c r="B14545" s="104" t="s">
        <v>3992</v>
      </c>
      <c r="C14545" s="104"/>
      <c r="D14545" s="31">
        <v>1</v>
      </c>
      <c r="E14545" s="32">
        <v>0.34</v>
      </c>
      <c r="F14545" s="32">
        <v>0.66</v>
      </c>
      <c r="G14545" s="105">
        <v>355.46550000000002</v>
      </c>
      <c r="H14545" s="105"/>
      <c r="I14545" s="105">
        <v>95.872399999999999</v>
      </c>
      <c r="J14545" s="105"/>
      <c r="K14545" s="33">
        <f>ROUND(D14545*(ROUND(E14545*G14545,4)+ROUND(F14545*I14545,4)),4)</f>
        <v>184.13409999999999</v>
      </c>
    </row>
    <row r="14546" spans="1:11" ht="15" customHeight="1" x14ac:dyDescent="0.25">
      <c r="A14546" s="6" t="s">
        <v>3993</v>
      </c>
      <c r="B14546" s="104" t="s">
        <v>3994</v>
      </c>
      <c r="C14546" s="104"/>
      <c r="D14546" s="31">
        <v>1</v>
      </c>
      <c r="E14546" s="32">
        <v>1</v>
      </c>
      <c r="F14546" s="32">
        <v>0</v>
      </c>
      <c r="G14546" s="105">
        <v>365.3972</v>
      </c>
      <c r="H14546" s="105"/>
      <c r="I14546" s="105">
        <v>147.8879</v>
      </c>
      <c r="J14546" s="105"/>
      <c r="K14546" s="33">
        <f>ROUND(D14546*(ROUND(E14546*G14546,4)+ROUND(F14546*I14546,4)),4)</f>
        <v>365.3972</v>
      </c>
    </row>
    <row r="14547" spans="1:11" ht="15" customHeight="1" x14ac:dyDescent="0.25">
      <c r="A14547" s="6" t="s">
        <v>3995</v>
      </c>
      <c r="B14547" s="104" t="s">
        <v>3996</v>
      </c>
      <c r="C14547" s="104"/>
      <c r="D14547" s="31">
        <v>1</v>
      </c>
      <c r="E14547" s="32">
        <v>0.97</v>
      </c>
      <c r="F14547" s="32">
        <v>0.03</v>
      </c>
      <c r="G14547" s="105">
        <v>324.64210000000003</v>
      </c>
      <c r="H14547" s="105"/>
      <c r="I14547" s="105">
        <v>159.20740000000001</v>
      </c>
      <c r="J14547" s="105"/>
      <c r="K14547" s="33">
        <f>ROUND(D14547*(ROUND(E14547*G14547,4)+ROUND(F14547*I14547,4)),4)</f>
        <v>319.67899999999997</v>
      </c>
    </row>
    <row r="14548" spans="1:11" ht="15.95" customHeight="1" x14ac:dyDescent="0.25">
      <c r="A14548" s="6" t="s">
        <v>3997</v>
      </c>
      <c r="B14548" s="104" t="s">
        <v>3998</v>
      </c>
      <c r="C14548" s="104"/>
      <c r="D14548" s="31">
        <v>1</v>
      </c>
      <c r="E14548" s="32">
        <v>0.79</v>
      </c>
      <c r="F14548" s="32">
        <v>0.21</v>
      </c>
      <c r="G14548" s="105">
        <v>284.72230000000002</v>
      </c>
      <c r="H14548" s="105"/>
      <c r="I14548" s="105">
        <v>125.70480000000001</v>
      </c>
      <c r="J14548" s="105"/>
      <c r="K14548" s="33">
        <f>ROUND(D14548*(ROUND(E14548*G14548,4)+ROUND(F14548*I14548,4)),4)</f>
        <v>251.32859999999999</v>
      </c>
    </row>
    <row r="14549" spans="1:11" ht="15" customHeight="1" x14ac:dyDescent="0.25">
      <c r="A14549" s="1"/>
      <c r="B14549" s="1"/>
      <c r="C14549" s="1"/>
      <c r="D14549" s="1"/>
      <c r="E14549" s="1"/>
      <c r="F14549" s="1"/>
      <c r="G14549" s="85" t="s">
        <v>3999</v>
      </c>
      <c r="H14549" s="85"/>
      <c r="I14549" s="85"/>
      <c r="J14549" s="85"/>
      <c r="K14549" s="34">
        <f>SUM(K14544:K14548)</f>
        <v>1120.5389</v>
      </c>
    </row>
    <row r="14550" spans="1:11" ht="20.100000000000001" customHeight="1" x14ac:dyDescent="0.25">
      <c r="A14550" s="106" t="s">
        <v>4000</v>
      </c>
      <c r="B14550" s="106"/>
      <c r="C14550" s="106"/>
      <c r="D14550" s="106"/>
      <c r="E14550" s="106"/>
      <c r="F14550" s="2" t="s">
        <v>4</v>
      </c>
      <c r="G14550" s="87" t="s">
        <v>4001</v>
      </c>
      <c r="H14550" s="87"/>
      <c r="I14550" s="87" t="s">
        <v>4002</v>
      </c>
      <c r="J14550" s="87"/>
      <c r="K14550" s="2" t="s">
        <v>3988</v>
      </c>
    </row>
    <row r="14551" spans="1:11" ht="15" customHeight="1" x14ac:dyDescent="0.25">
      <c r="A14551" s="6" t="s">
        <v>4003</v>
      </c>
      <c r="B14551" s="101" t="s">
        <v>4004</v>
      </c>
      <c r="C14551" s="101"/>
      <c r="D14551" s="101"/>
      <c r="E14551" s="101"/>
      <c r="F14551" s="6" t="s">
        <v>3940</v>
      </c>
      <c r="G14551" s="114">
        <v>1</v>
      </c>
      <c r="H14551" s="114"/>
      <c r="I14551" s="115">
        <v>22.527200000000001</v>
      </c>
      <c r="J14551" s="115"/>
      <c r="K14551" s="35">
        <f>ROUND(ROUND(G14551,5)*I14551,4)</f>
        <v>22.527200000000001</v>
      </c>
    </row>
    <row r="14552" spans="1:11" ht="15" customHeight="1" x14ac:dyDescent="0.25">
      <c r="A14552" s="1"/>
      <c r="B14552" s="1"/>
      <c r="C14552" s="1"/>
      <c r="D14552" s="1"/>
      <c r="E14552" s="1"/>
      <c r="F14552" s="1"/>
      <c r="G14552" s="85" t="s">
        <v>4005</v>
      </c>
      <c r="H14552" s="85"/>
      <c r="I14552" s="85"/>
      <c r="J14552" s="85"/>
      <c r="K14552" s="36">
        <f>SUM(K14551:K14551)</f>
        <v>22.527200000000001</v>
      </c>
    </row>
    <row r="14553" spans="1:11" ht="15" customHeight="1" x14ac:dyDescent="0.25">
      <c r="A14553" s="9"/>
      <c r="B14553" s="9"/>
      <c r="C14553" s="9"/>
      <c r="D14553" s="9"/>
      <c r="E14553" s="9"/>
      <c r="F14553" s="9"/>
      <c r="G14553" s="92" t="s">
        <v>4006</v>
      </c>
      <c r="H14553" s="92"/>
      <c r="I14553" s="92"/>
      <c r="J14553" s="92"/>
      <c r="K14553" s="33">
        <f>SUM(K14549,K14552)</f>
        <v>1143.0661</v>
      </c>
    </row>
    <row r="14554" spans="1:11" ht="15" customHeight="1" x14ac:dyDescent="0.25">
      <c r="A14554" s="9"/>
      <c r="B14554" s="9"/>
      <c r="C14554" s="9"/>
      <c r="D14554" s="9"/>
      <c r="E14554" s="9"/>
      <c r="F14554" s="9"/>
      <c r="G14554" s="92" t="s">
        <v>4007</v>
      </c>
      <c r="H14554" s="92"/>
      <c r="I14554" s="92"/>
      <c r="J14554" s="92"/>
      <c r="K14554" s="37">
        <v>113.18</v>
      </c>
    </row>
    <row r="14555" spans="1:11" ht="15" customHeight="1" x14ac:dyDescent="0.25">
      <c r="A14555" s="9"/>
      <c r="B14555" s="9"/>
      <c r="C14555" s="9"/>
      <c r="D14555" s="9"/>
      <c r="E14555" s="9"/>
      <c r="F14555" s="9"/>
      <c r="G14555" s="92" t="s">
        <v>4008</v>
      </c>
      <c r="H14555" s="92"/>
      <c r="I14555" s="92"/>
      <c r="J14555" s="92"/>
      <c r="K14555" s="33">
        <f>ROUND(K14553/K14554,4)</f>
        <v>10.099500000000001</v>
      </c>
    </row>
    <row r="14556" spans="1:11" ht="15" customHeight="1" x14ac:dyDescent="0.25">
      <c r="A14556" s="9"/>
      <c r="B14556" s="9"/>
      <c r="C14556" s="9"/>
      <c r="D14556" s="9"/>
      <c r="E14556" s="9"/>
      <c r="F14556" s="9"/>
      <c r="G14556" s="92" t="s">
        <v>4009</v>
      </c>
      <c r="H14556" s="92"/>
      <c r="I14556" s="92"/>
      <c r="J14556" s="92"/>
      <c r="K14556" s="33">
        <f>ROUND(K14555*0.00746,4)</f>
        <v>7.5300000000000006E-2</v>
      </c>
    </row>
    <row r="14557" spans="1:11" ht="20.100000000000001" customHeight="1" x14ac:dyDescent="0.25">
      <c r="A14557" s="106" t="s">
        <v>4010</v>
      </c>
      <c r="B14557" s="106"/>
      <c r="C14557" s="106"/>
      <c r="D14557" s="106"/>
      <c r="E14557" s="106"/>
      <c r="F14557" s="2" t="s">
        <v>4</v>
      </c>
      <c r="G14557" s="87" t="s">
        <v>4001</v>
      </c>
      <c r="H14557" s="87"/>
      <c r="I14557" s="87" t="s">
        <v>3895</v>
      </c>
      <c r="J14557" s="87"/>
      <c r="K14557" s="2" t="s">
        <v>4011</v>
      </c>
    </row>
    <row r="14558" spans="1:11" ht="15" customHeight="1" x14ac:dyDescent="0.25">
      <c r="A14558" s="6" t="s">
        <v>4012</v>
      </c>
      <c r="B14558" s="104" t="s">
        <v>4013</v>
      </c>
      <c r="C14558" s="104"/>
      <c r="D14558" s="104"/>
      <c r="E14558" s="104"/>
      <c r="F14558" s="6" t="s">
        <v>77</v>
      </c>
      <c r="G14558" s="113">
        <v>1</v>
      </c>
      <c r="H14558" s="113"/>
      <c r="I14558" s="105">
        <v>195.03</v>
      </c>
      <c r="J14558" s="105"/>
      <c r="K14558" s="33">
        <f>ROUND(ROUND(G14558,5)*I14558,4)</f>
        <v>195.03</v>
      </c>
    </row>
    <row r="14559" spans="1:11" ht="15" customHeight="1" x14ac:dyDescent="0.25">
      <c r="A14559" s="1"/>
      <c r="B14559" s="1"/>
      <c r="C14559" s="1"/>
      <c r="D14559" s="1"/>
      <c r="E14559" s="1"/>
      <c r="F14559" s="1"/>
      <c r="G14559" s="85" t="s">
        <v>4014</v>
      </c>
      <c r="H14559" s="85"/>
      <c r="I14559" s="85"/>
      <c r="J14559" s="85"/>
      <c r="K14559" s="34">
        <f>SUM(K14558:K14558)</f>
        <v>195.03</v>
      </c>
    </row>
    <row r="14560" spans="1:11" ht="15" customHeight="1" x14ac:dyDescent="0.25">
      <c r="A14560" s="106" t="s">
        <v>4015</v>
      </c>
      <c r="B14560" s="106"/>
      <c r="C14560" s="106"/>
      <c r="D14560" s="23" t="s">
        <v>4016</v>
      </c>
      <c r="E14560" s="94" t="s">
        <v>4017</v>
      </c>
      <c r="F14560" s="94"/>
      <c r="G14560" s="94" t="s">
        <v>4001</v>
      </c>
      <c r="H14560" s="94"/>
      <c r="I14560" s="94" t="s">
        <v>3895</v>
      </c>
      <c r="J14560" s="94"/>
      <c r="K14560" s="23" t="s">
        <v>4011</v>
      </c>
    </row>
    <row r="14561" spans="1:11" ht="20.100000000000001" customHeight="1" x14ac:dyDescent="0.25">
      <c r="A14561" s="38" t="s">
        <v>4012</v>
      </c>
      <c r="B14561" s="109" t="s">
        <v>4018</v>
      </c>
      <c r="C14561" s="109"/>
      <c r="D14561" s="38" t="s">
        <v>4019</v>
      </c>
      <c r="E14561" s="110" t="s">
        <v>4020</v>
      </c>
      <c r="F14561" s="110"/>
      <c r="G14561" s="111">
        <v>2.2000000000000002</v>
      </c>
      <c r="H14561" s="111"/>
      <c r="I14561" s="112">
        <v>3.47</v>
      </c>
      <c r="J14561" s="112"/>
      <c r="K14561" s="41">
        <f>ROUND(ROUND(G14561,5)*I14561,4)</f>
        <v>7.6340000000000003</v>
      </c>
    </row>
    <row r="14562" spans="1:11" ht="15" customHeight="1" x14ac:dyDescent="0.25">
      <c r="A14562" s="1"/>
      <c r="B14562" s="1"/>
      <c r="C14562" s="1"/>
      <c r="D14562" s="1"/>
      <c r="E14562" s="1"/>
      <c r="F14562" s="1"/>
      <c r="G14562" s="85" t="s">
        <v>4021</v>
      </c>
      <c r="H14562" s="85"/>
      <c r="I14562" s="85"/>
      <c r="J14562" s="85"/>
      <c r="K14562" s="33">
        <f>SUM(K14561:K14561)</f>
        <v>7.6340000000000003</v>
      </c>
    </row>
    <row r="14563" spans="1:11" ht="12.95" customHeight="1" x14ac:dyDescent="0.25">
      <c r="A14563" s="106" t="s">
        <v>4022</v>
      </c>
      <c r="B14563" s="106"/>
      <c r="C14563" s="94" t="s">
        <v>4023</v>
      </c>
      <c r="D14563" s="94" t="s">
        <v>5</v>
      </c>
      <c r="E14563" s="94" t="s">
        <v>4024</v>
      </c>
      <c r="F14563" s="94"/>
      <c r="G14563" s="94" t="s">
        <v>4025</v>
      </c>
      <c r="H14563" s="94"/>
      <c r="I14563" s="94" t="s">
        <v>2086</v>
      </c>
      <c r="J14563" s="94"/>
      <c r="K14563" s="94" t="s">
        <v>4011</v>
      </c>
    </row>
    <row r="14564" spans="1:11" ht="12" customHeight="1" x14ac:dyDescent="0.25">
      <c r="A14564" s="106"/>
      <c r="B14564" s="106"/>
      <c r="C14564" s="94"/>
      <c r="D14564" s="94"/>
      <c r="E14564" s="23" t="s">
        <v>2092</v>
      </c>
      <c r="F14564" s="23" t="s">
        <v>4026</v>
      </c>
      <c r="G14564" s="23" t="s">
        <v>2092</v>
      </c>
      <c r="H14564" s="23" t="s">
        <v>4026</v>
      </c>
      <c r="I14564" s="23" t="s">
        <v>2092</v>
      </c>
      <c r="J14564" s="23" t="s">
        <v>4026</v>
      </c>
      <c r="K14564" s="94"/>
    </row>
    <row r="14565" spans="1:11" ht="27.95" customHeight="1" x14ac:dyDescent="0.25">
      <c r="A14565" s="38" t="s">
        <v>4012</v>
      </c>
      <c r="B14565" s="39" t="s">
        <v>4018</v>
      </c>
      <c r="C14565" s="38" t="s">
        <v>4027</v>
      </c>
      <c r="D14565" s="40">
        <v>2.2000000000000002</v>
      </c>
      <c r="E14565" s="42">
        <v>0</v>
      </c>
      <c r="F14565" s="43">
        <v>1.25</v>
      </c>
      <c r="G14565" s="42">
        <v>0</v>
      </c>
      <c r="H14565" s="43">
        <v>1</v>
      </c>
      <c r="I14565" s="42">
        <v>0</v>
      </c>
      <c r="J14565" s="43">
        <v>0.82</v>
      </c>
      <c r="K14565" s="41">
        <f>ROUND(D14565*(ROUND(E14565*F14565,4)+ROUND(G14565*H14565,4)+ROUND(I14565*J14565,4)),4)</f>
        <v>0</v>
      </c>
    </row>
    <row r="14566" spans="1:11" ht="15" customHeight="1" x14ac:dyDescent="0.25">
      <c r="A14566" s="1"/>
      <c r="B14566" s="1"/>
      <c r="C14566" s="1"/>
      <c r="D14566" s="1"/>
      <c r="E14566" s="1"/>
      <c r="F14566" s="1"/>
      <c r="G14566" s="85" t="s">
        <v>4028</v>
      </c>
      <c r="H14566" s="85"/>
      <c r="I14566" s="85"/>
      <c r="J14566" s="85"/>
      <c r="K14566" s="33">
        <f>SUM(K14564:K14565)</f>
        <v>0</v>
      </c>
    </row>
    <row r="14567" spans="1:11" ht="15" customHeight="1" x14ac:dyDescent="0.25">
      <c r="A14567" s="9"/>
      <c r="B14567" s="9"/>
      <c r="C14567" s="9"/>
      <c r="D14567" s="9"/>
      <c r="E14567" s="9"/>
      <c r="F14567" s="9"/>
      <c r="G14567" s="92" t="s">
        <v>4029</v>
      </c>
      <c r="H14567" s="92"/>
      <c r="I14567" s="92"/>
      <c r="J14567" s="92"/>
      <c r="K14567" s="33">
        <f>SUM(K14555,K14556,K14559,K14562,K14566)</f>
        <v>212.83879999999999</v>
      </c>
    </row>
    <row r="14568" spans="1:11" ht="15" customHeight="1" x14ac:dyDescent="0.25">
      <c r="A14568" s="9"/>
      <c r="B14568" s="9"/>
      <c r="C14568" s="9"/>
      <c r="D14568" s="9"/>
      <c r="E14568" s="9"/>
      <c r="F14568" s="9"/>
      <c r="G14568" s="92" t="s">
        <v>3913</v>
      </c>
      <c r="H14568" s="92"/>
      <c r="I14568" s="92"/>
      <c r="J14568" s="92"/>
      <c r="K14568" s="29">
        <f>ROUND(SUM(K14567),2)</f>
        <v>212.84</v>
      </c>
    </row>
    <row r="14569" spans="1:11" ht="9.9499999999999993" customHeight="1" x14ac:dyDescent="0.25">
      <c r="A14569" s="9"/>
      <c r="B14569" s="9"/>
      <c r="C14569" s="9"/>
      <c r="D14569" s="9"/>
      <c r="E14569" s="9"/>
      <c r="F14569" s="9"/>
      <c r="G14569" s="100"/>
      <c r="H14569" s="100"/>
      <c r="I14569" s="100"/>
      <c r="J14569" s="100"/>
      <c r="K14569" s="100"/>
    </row>
    <row r="14570" spans="1:11" ht="20.100000000000001" customHeight="1" x14ac:dyDescent="0.25">
      <c r="A14570" s="99" t="s">
        <v>3239</v>
      </c>
      <c r="B14570" s="99"/>
      <c r="C14570" s="99"/>
      <c r="D14570" s="99"/>
      <c r="E14570" s="99"/>
      <c r="F14570" s="99"/>
      <c r="G14570" s="99"/>
      <c r="H14570" s="99"/>
      <c r="I14570" s="99"/>
      <c r="J14570" s="99"/>
      <c r="K14570" s="99"/>
    </row>
    <row r="14571" spans="1:11" ht="15" customHeight="1" x14ac:dyDescent="0.25">
      <c r="A14571" s="93" t="s">
        <v>3916</v>
      </c>
      <c r="B14571" s="93"/>
      <c r="C14571" s="93"/>
      <c r="D14571" s="94" t="s">
        <v>3</v>
      </c>
      <c r="E14571" s="94"/>
      <c r="F14571" s="23" t="s">
        <v>4</v>
      </c>
      <c r="G14571" s="94" t="s">
        <v>3894</v>
      </c>
      <c r="H14571" s="94"/>
      <c r="I14571" s="94" t="s">
        <v>3895</v>
      </c>
      <c r="J14571" s="94"/>
      <c r="K14571" s="23" t="s">
        <v>3896</v>
      </c>
    </row>
    <row r="14572" spans="1:11" ht="45.95" customHeight="1" x14ac:dyDescent="0.25">
      <c r="A14572" s="24" t="s">
        <v>3934</v>
      </c>
      <c r="B14572" s="95" t="s">
        <v>3935</v>
      </c>
      <c r="C14572" s="95"/>
      <c r="D14572" s="96" t="s">
        <v>20</v>
      </c>
      <c r="E14572" s="96"/>
      <c r="F14572" s="24" t="s">
        <v>3936</v>
      </c>
      <c r="G14572" s="97">
        <v>2.5891999999999998E-3</v>
      </c>
      <c r="H14572" s="97"/>
      <c r="I14572" s="98">
        <v>76.52</v>
      </c>
      <c r="J14572" s="98"/>
      <c r="K14572" s="27">
        <f t="shared" ref="K14572:K14577" si="112">TRUNC(TRUNC(G14572,8)*I14572,2)</f>
        <v>0.19</v>
      </c>
    </row>
    <row r="14573" spans="1:11" ht="45.95" customHeight="1" x14ac:dyDescent="0.25">
      <c r="A14573" s="24" t="s">
        <v>28</v>
      </c>
      <c r="B14573" s="95" t="s">
        <v>29</v>
      </c>
      <c r="C14573" s="95"/>
      <c r="D14573" s="96" t="s">
        <v>20</v>
      </c>
      <c r="E14573" s="96"/>
      <c r="F14573" s="24" t="s">
        <v>30</v>
      </c>
      <c r="G14573" s="97">
        <v>1.0702000000000001E-3</v>
      </c>
      <c r="H14573" s="97"/>
      <c r="I14573" s="98">
        <v>322.67</v>
      </c>
      <c r="J14573" s="98"/>
      <c r="K14573" s="27">
        <f t="shared" si="112"/>
        <v>0.34</v>
      </c>
    </row>
    <row r="14574" spans="1:11" ht="29.1" customHeight="1" x14ac:dyDescent="0.25">
      <c r="A14574" s="24" t="s">
        <v>4030</v>
      </c>
      <c r="B14574" s="95" t="s">
        <v>4031</v>
      </c>
      <c r="C14574" s="95"/>
      <c r="D14574" s="96" t="s">
        <v>20</v>
      </c>
      <c r="E14574" s="96"/>
      <c r="F14574" s="24" t="s">
        <v>3936</v>
      </c>
      <c r="G14574" s="97">
        <v>3.3568999999999999E-3</v>
      </c>
      <c r="H14574" s="97"/>
      <c r="I14574" s="98">
        <v>105.44</v>
      </c>
      <c r="J14574" s="98"/>
      <c r="K14574" s="27">
        <f t="shared" si="112"/>
        <v>0.35</v>
      </c>
    </row>
    <row r="14575" spans="1:11" ht="29.1" customHeight="1" x14ac:dyDescent="0.25">
      <c r="A14575" s="24" t="s">
        <v>4032</v>
      </c>
      <c r="B14575" s="95" t="s">
        <v>4033</v>
      </c>
      <c r="C14575" s="95"/>
      <c r="D14575" s="96" t="s">
        <v>20</v>
      </c>
      <c r="E14575" s="96"/>
      <c r="F14575" s="24" t="s">
        <v>30</v>
      </c>
      <c r="G14575" s="97">
        <v>3.0249999999999998E-4</v>
      </c>
      <c r="H14575" s="97"/>
      <c r="I14575" s="98">
        <v>265.02</v>
      </c>
      <c r="J14575" s="98"/>
      <c r="K14575" s="27">
        <f t="shared" si="112"/>
        <v>0.08</v>
      </c>
    </row>
    <row r="14576" spans="1:11" ht="38.1" customHeight="1" x14ac:dyDescent="0.25">
      <c r="A14576" s="24" t="s">
        <v>4034</v>
      </c>
      <c r="B14576" s="95" t="s">
        <v>4035</v>
      </c>
      <c r="C14576" s="95"/>
      <c r="D14576" s="96" t="s">
        <v>20</v>
      </c>
      <c r="E14576" s="96"/>
      <c r="F14576" s="24" t="s">
        <v>3936</v>
      </c>
      <c r="G14576" s="97">
        <v>2.9082999999999999E-3</v>
      </c>
      <c r="H14576" s="97"/>
      <c r="I14576" s="98">
        <v>94.54</v>
      </c>
      <c r="J14576" s="98"/>
      <c r="K14576" s="27">
        <f t="shared" si="112"/>
        <v>0.27</v>
      </c>
    </row>
    <row r="14577" spans="1:11" ht="38.1" customHeight="1" x14ac:dyDescent="0.25">
      <c r="A14577" s="24" t="s">
        <v>4036</v>
      </c>
      <c r="B14577" s="95" t="s">
        <v>4037</v>
      </c>
      <c r="C14577" s="95"/>
      <c r="D14577" s="96" t="s">
        <v>20</v>
      </c>
      <c r="E14577" s="96"/>
      <c r="F14577" s="24" t="s">
        <v>30</v>
      </c>
      <c r="G14577" s="97">
        <v>7.5109999999999999E-4</v>
      </c>
      <c r="H14577" s="97"/>
      <c r="I14577" s="98">
        <v>225.43</v>
      </c>
      <c r="J14577" s="98"/>
      <c r="K14577" s="27">
        <f t="shared" si="112"/>
        <v>0.16</v>
      </c>
    </row>
    <row r="14578" spans="1:11" ht="18" customHeight="1" x14ac:dyDescent="0.25">
      <c r="A14578" s="9"/>
      <c r="B14578" s="9"/>
      <c r="C14578" s="9"/>
      <c r="D14578" s="9"/>
      <c r="E14578" s="9"/>
      <c r="F14578" s="9"/>
      <c r="G14578" s="91" t="s">
        <v>3919</v>
      </c>
      <c r="H14578" s="91"/>
      <c r="I14578" s="91"/>
      <c r="J14578" s="91"/>
      <c r="K14578" s="28">
        <f>SUM(K14572:K14577)</f>
        <v>1.39</v>
      </c>
    </row>
    <row r="14579" spans="1:11" ht="15" customHeight="1" x14ac:dyDescent="0.25">
      <c r="A14579" s="93" t="s">
        <v>3907</v>
      </c>
      <c r="B14579" s="93"/>
      <c r="C14579" s="93"/>
      <c r="D14579" s="94" t="s">
        <v>3</v>
      </c>
      <c r="E14579" s="94"/>
      <c r="F14579" s="23" t="s">
        <v>4</v>
      </c>
      <c r="G14579" s="94" t="s">
        <v>3894</v>
      </c>
      <c r="H14579" s="94"/>
      <c r="I14579" s="94" t="s">
        <v>3895</v>
      </c>
      <c r="J14579" s="94"/>
      <c r="K14579" s="23" t="s">
        <v>3896</v>
      </c>
    </row>
    <row r="14580" spans="1:11" ht="15" customHeight="1" x14ac:dyDescent="0.25">
      <c r="A14580" s="24" t="s">
        <v>3910</v>
      </c>
      <c r="B14580" s="95" t="s">
        <v>3911</v>
      </c>
      <c r="C14580" s="95"/>
      <c r="D14580" s="96" t="s">
        <v>20</v>
      </c>
      <c r="E14580" s="96"/>
      <c r="F14580" s="24" t="s">
        <v>2056</v>
      </c>
      <c r="G14580" s="97">
        <v>3.6592999999999999E-3</v>
      </c>
      <c r="H14580" s="97"/>
      <c r="I14580" s="98">
        <v>24.94</v>
      </c>
      <c r="J14580" s="98"/>
      <c r="K14580" s="27">
        <f>TRUNC(TRUNC(G14580,8)*I14580,2)</f>
        <v>0.09</v>
      </c>
    </row>
    <row r="14581" spans="1:11" ht="18" customHeight="1" x14ac:dyDescent="0.25">
      <c r="A14581" s="9"/>
      <c r="B14581" s="9"/>
      <c r="C14581" s="9"/>
      <c r="D14581" s="9"/>
      <c r="E14581" s="9"/>
      <c r="F14581" s="9"/>
      <c r="G14581" s="91" t="s">
        <v>3912</v>
      </c>
      <c r="H14581" s="91"/>
      <c r="I14581" s="91"/>
      <c r="J14581" s="91"/>
      <c r="K14581" s="28">
        <f>SUM(K14580:K14580)</f>
        <v>0.09</v>
      </c>
    </row>
    <row r="14582" spans="1:11" ht="15" customHeight="1" x14ac:dyDescent="0.25">
      <c r="A14582" s="9"/>
      <c r="B14582" s="9"/>
      <c r="C14582" s="9"/>
      <c r="D14582" s="9"/>
      <c r="E14582" s="9"/>
      <c r="F14582" s="9"/>
      <c r="G14582" s="92" t="s">
        <v>3913</v>
      </c>
      <c r="H14582" s="92"/>
      <c r="I14582" s="92"/>
      <c r="J14582" s="92"/>
      <c r="K14582" s="29">
        <f>ROUND(SUM(K14578,K14581),2)</f>
        <v>1.48</v>
      </c>
    </row>
    <row r="14583" spans="1:11" ht="9.9499999999999993" customHeight="1" x14ac:dyDescent="0.25">
      <c r="A14583" s="9"/>
      <c r="B14583" s="9"/>
      <c r="C14583" s="9"/>
      <c r="D14583" s="9"/>
      <c r="E14583" s="9"/>
      <c r="F14583" s="9"/>
      <c r="G14583" s="100"/>
      <c r="H14583" s="100"/>
      <c r="I14583" s="100"/>
      <c r="J14583" s="100"/>
      <c r="K14583" s="100"/>
    </row>
    <row r="14584" spans="1:11" ht="20.100000000000001" customHeight="1" x14ac:dyDescent="0.25">
      <c r="A14584" s="99" t="s">
        <v>3240</v>
      </c>
      <c r="B14584" s="99"/>
      <c r="C14584" s="99"/>
      <c r="D14584" s="99"/>
      <c r="E14584" s="99"/>
      <c r="F14584" s="99"/>
      <c r="G14584" s="99"/>
      <c r="H14584" s="99"/>
      <c r="I14584" s="99"/>
      <c r="J14584" s="99"/>
      <c r="K14584" s="99"/>
    </row>
    <row r="14585" spans="1:11" ht="15" customHeight="1" x14ac:dyDescent="0.25">
      <c r="A14585" s="93" t="s">
        <v>3893</v>
      </c>
      <c r="B14585" s="93"/>
      <c r="C14585" s="93"/>
      <c r="D14585" s="94" t="s">
        <v>3</v>
      </c>
      <c r="E14585" s="94"/>
      <c r="F14585" s="23" t="s">
        <v>4</v>
      </c>
      <c r="G14585" s="94" t="s">
        <v>3894</v>
      </c>
      <c r="H14585" s="94"/>
      <c r="I14585" s="94" t="s">
        <v>3895</v>
      </c>
      <c r="J14585" s="94"/>
      <c r="K14585" s="23" t="s">
        <v>3896</v>
      </c>
    </row>
    <row r="14586" spans="1:11" ht="21" customHeight="1" x14ac:dyDescent="0.25">
      <c r="A14586" s="24" t="s">
        <v>4038</v>
      </c>
      <c r="B14586" s="95" t="s">
        <v>4039</v>
      </c>
      <c r="C14586" s="95"/>
      <c r="D14586" s="96" t="s">
        <v>20</v>
      </c>
      <c r="E14586" s="96"/>
      <c r="F14586" s="24" t="s">
        <v>34</v>
      </c>
      <c r="G14586" s="97">
        <v>6.6E-3</v>
      </c>
      <c r="H14586" s="97"/>
      <c r="I14586" s="98">
        <v>210.23</v>
      </c>
      <c r="J14586" s="98"/>
      <c r="K14586" s="27">
        <f>TRUNC(TRUNC(G14586,8)*I14586,2)</f>
        <v>1.38</v>
      </c>
    </row>
    <row r="14587" spans="1:11" ht="21" customHeight="1" x14ac:dyDescent="0.25">
      <c r="A14587" s="24" t="s">
        <v>4040</v>
      </c>
      <c r="B14587" s="95" t="s">
        <v>4041</v>
      </c>
      <c r="C14587" s="95"/>
      <c r="D14587" s="96" t="s">
        <v>20</v>
      </c>
      <c r="E14587" s="96"/>
      <c r="F14587" s="24" t="s">
        <v>84</v>
      </c>
      <c r="G14587" s="97">
        <v>1.0049999999999999</v>
      </c>
      <c r="H14587" s="97"/>
      <c r="I14587" s="98">
        <v>32.369999999999997</v>
      </c>
      <c r="J14587" s="98"/>
      <c r="K14587" s="27">
        <f>TRUNC(TRUNC(G14587,8)*I14587,2)</f>
        <v>32.53</v>
      </c>
    </row>
    <row r="14588" spans="1:11" ht="15" customHeight="1" x14ac:dyDescent="0.25">
      <c r="A14588" s="9"/>
      <c r="B14588" s="9"/>
      <c r="C14588" s="9"/>
      <c r="D14588" s="9"/>
      <c r="E14588" s="9"/>
      <c r="F14588" s="9"/>
      <c r="G14588" s="91" t="s">
        <v>3906</v>
      </c>
      <c r="H14588" s="91"/>
      <c r="I14588" s="91"/>
      <c r="J14588" s="91"/>
      <c r="K14588" s="28">
        <f>SUM(K14586:K14587)</f>
        <v>33.910000000000004</v>
      </c>
    </row>
    <row r="14589" spans="1:11" ht="15" customHeight="1" x14ac:dyDescent="0.25">
      <c r="A14589" s="93" t="s">
        <v>3907</v>
      </c>
      <c r="B14589" s="93"/>
      <c r="C14589" s="93"/>
      <c r="D14589" s="94" t="s">
        <v>3</v>
      </c>
      <c r="E14589" s="94"/>
      <c r="F14589" s="23" t="s">
        <v>4</v>
      </c>
      <c r="G14589" s="94" t="s">
        <v>3894</v>
      </c>
      <c r="H14589" s="94"/>
      <c r="I14589" s="94" t="s">
        <v>3895</v>
      </c>
      <c r="J14589" s="94"/>
      <c r="K14589" s="23" t="s">
        <v>3896</v>
      </c>
    </row>
    <row r="14590" spans="1:11" ht="15" customHeight="1" x14ac:dyDescent="0.25">
      <c r="A14590" s="24" t="s">
        <v>3971</v>
      </c>
      <c r="B14590" s="95" t="s">
        <v>3972</v>
      </c>
      <c r="C14590" s="95"/>
      <c r="D14590" s="96" t="s">
        <v>20</v>
      </c>
      <c r="E14590" s="96"/>
      <c r="F14590" s="24" t="s">
        <v>2056</v>
      </c>
      <c r="G14590" s="97">
        <v>0.2296</v>
      </c>
      <c r="H14590" s="97"/>
      <c r="I14590" s="98">
        <v>32.69</v>
      </c>
      <c r="J14590" s="98"/>
      <c r="K14590" s="27">
        <f>TRUNC(TRUNC(G14590,8)*I14590,2)</f>
        <v>7.5</v>
      </c>
    </row>
    <row r="14591" spans="1:11" ht="15" customHeight="1" x14ac:dyDescent="0.25">
      <c r="A14591" s="24" t="s">
        <v>3910</v>
      </c>
      <c r="B14591" s="95" t="s">
        <v>3911</v>
      </c>
      <c r="C14591" s="95"/>
      <c r="D14591" s="96" t="s">
        <v>20</v>
      </c>
      <c r="E14591" s="96"/>
      <c r="F14591" s="24" t="s">
        <v>2056</v>
      </c>
      <c r="G14591" s="97">
        <v>0.2296</v>
      </c>
      <c r="H14591" s="97"/>
      <c r="I14591" s="98">
        <v>24.94</v>
      </c>
      <c r="J14591" s="98"/>
      <c r="K14591" s="27">
        <f>TRUNC(TRUNC(G14591,8)*I14591,2)</f>
        <v>5.72</v>
      </c>
    </row>
    <row r="14592" spans="1:11" ht="18" customHeight="1" x14ac:dyDescent="0.25">
      <c r="A14592" s="9"/>
      <c r="B14592" s="9"/>
      <c r="C14592" s="9"/>
      <c r="D14592" s="9"/>
      <c r="E14592" s="9"/>
      <c r="F14592" s="9"/>
      <c r="G14592" s="91" t="s">
        <v>3912</v>
      </c>
      <c r="H14592" s="91"/>
      <c r="I14592" s="91"/>
      <c r="J14592" s="91"/>
      <c r="K14592" s="28">
        <f>SUM(K14590:K14591)</f>
        <v>13.219999999999999</v>
      </c>
    </row>
    <row r="14593" spans="1:11" ht="15" customHeight="1" x14ac:dyDescent="0.25">
      <c r="A14593" s="93" t="s">
        <v>3922</v>
      </c>
      <c r="B14593" s="93"/>
      <c r="C14593" s="93"/>
      <c r="D14593" s="94" t="s">
        <v>3</v>
      </c>
      <c r="E14593" s="94"/>
      <c r="F14593" s="23" t="s">
        <v>4</v>
      </c>
      <c r="G14593" s="94" t="s">
        <v>3894</v>
      </c>
      <c r="H14593" s="94"/>
      <c r="I14593" s="94" t="s">
        <v>3895</v>
      </c>
      <c r="J14593" s="94"/>
      <c r="K14593" s="23" t="s">
        <v>3896</v>
      </c>
    </row>
    <row r="14594" spans="1:11" ht="21" customHeight="1" x14ac:dyDescent="0.25">
      <c r="A14594" s="24" t="s">
        <v>4042</v>
      </c>
      <c r="B14594" s="95" t="s">
        <v>4043</v>
      </c>
      <c r="C14594" s="95"/>
      <c r="D14594" s="96" t="s">
        <v>20</v>
      </c>
      <c r="E14594" s="96"/>
      <c r="F14594" s="24" t="s">
        <v>34</v>
      </c>
      <c r="G14594" s="97">
        <v>1.8E-3</v>
      </c>
      <c r="H14594" s="97"/>
      <c r="I14594" s="98">
        <v>767.08</v>
      </c>
      <c r="J14594" s="98"/>
      <c r="K14594" s="27">
        <f>TRUNC(TRUNC(G14594,8)*I14594,2)</f>
        <v>1.38</v>
      </c>
    </row>
    <row r="14595" spans="1:11" ht="15" customHeight="1" x14ac:dyDescent="0.25">
      <c r="A14595" s="9"/>
      <c r="B14595" s="9"/>
      <c r="C14595" s="9"/>
      <c r="D14595" s="9"/>
      <c r="E14595" s="9"/>
      <c r="F14595" s="9"/>
      <c r="G14595" s="91" t="s">
        <v>3933</v>
      </c>
      <c r="H14595" s="91"/>
      <c r="I14595" s="91"/>
      <c r="J14595" s="91"/>
      <c r="K14595" s="28">
        <f>SUM(K14594:K14594)</f>
        <v>1.38</v>
      </c>
    </row>
    <row r="14596" spans="1:11" ht="15" customHeight="1" x14ac:dyDescent="0.25">
      <c r="A14596" s="9"/>
      <c r="B14596" s="9"/>
      <c r="C14596" s="9"/>
      <c r="D14596" s="9"/>
      <c r="E14596" s="9"/>
      <c r="F14596" s="9"/>
      <c r="G14596" s="92" t="s">
        <v>3913</v>
      </c>
      <c r="H14596" s="92"/>
      <c r="I14596" s="92"/>
      <c r="J14596" s="92"/>
      <c r="K14596" s="29">
        <f>ROUND(SUM(K14588,K14592,K14595),2)</f>
        <v>48.51</v>
      </c>
    </row>
    <row r="14597" spans="1:11" ht="9.9499999999999993" customHeight="1" x14ac:dyDescent="0.25">
      <c r="A14597" s="9"/>
      <c r="B14597" s="9"/>
      <c r="C14597" s="9"/>
      <c r="D14597" s="9"/>
      <c r="E14597" s="9"/>
      <c r="F14597" s="9"/>
      <c r="G14597" s="100"/>
      <c r="H14597" s="100"/>
      <c r="I14597" s="100"/>
      <c r="J14597" s="100"/>
      <c r="K14597" s="100"/>
    </row>
    <row r="14598" spans="1:11" ht="20.100000000000001" customHeight="1" x14ac:dyDescent="0.25">
      <c r="A14598" s="99" t="s">
        <v>3241</v>
      </c>
      <c r="B14598" s="99"/>
      <c r="C14598" s="99"/>
      <c r="D14598" s="99"/>
      <c r="E14598" s="99"/>
      <c r="F14598" s="99"/>
      <c r="G14598" s="99"/>
      <c r="H14598" s="99"/>
      <c r="I14598" s="99"/>
      <c r="J14598" s="99"/>
      <c r="K14598" s="99"/>
    </row>
    <row r="14599" spans="1:11" ht="15" customHeight="1" x14ac:dyDescent="0.25">
      <c r="A14599" s="93" t="s">
        <v>3893</v>
      </c>
      <c r="B14599" s="93"/>
      <c r="C14599" s="93"/>
      <c r="D14599" s="94" t="s">
        <v>3</v>
      </c>
      <c r="E14599" s="94"/>
      <c r="F14599" s="23" t="s">
        <v>4</v>
      </c>
      <c r="G14599" s="94" t="s">
        <v>3894</v>
      </c>
      <c r="H14599" s="94"/>
      <c r="I14599" s="94" t="s">
        <v>3895</v>
      </c>
      <c r="J14599" s="94"/>
      <c r="K14599" s="23" t="s">
        <v>3896</v>
      </c>
    </row>
    <row r="14600" spans="1:11" ht="15" customHeight="1" x14ac:dyDescent="0.25">
      <c r="A14600" s="24" t="s">
        <v>4044</v>
      </c>
      <c r="B14600" s="95" t="s">
        <v>4045</v>
      </c>
      <c r="C14600" s="95"/>
      <c r="D14600" s="96" t="s">
        <v>20</v>
      </c>
      <c r="E14600" s="96"/>
      <c r="F14600" s="24" t="s">
        <v>3903</v>
      </c>
      <c r="G14600" s="97">
        <v>0.106</v>
      </c>
      <c r="H14600" s="97"/>
      <c r="I14600" s="98">
        <v>2.59</v>
      </c>
      <c r="J14600" s="98"/>
      <c r="K14600" s="27">
        <f>TRUNC(TRUNC(G14600,8)*I14600,2)</f>
        <v>0.27</v>
      </c>
    </row>
    <row r="14601" spans="1:11" ht="15" customHeight="1" x14ac:dyDescent="0.25">
      <c r="A14601" s="9"/>
      <c r="B14601" s="9"/>
      <c r="C14601" s="9"/>
      <c r="D14601" s="9"/>
      <c r="E14601" s="9"/>
      <c r="F14601" s="9"/>
      <c r="G14601" s="91" t="s">
        <v>3906</v>
      </c>
      <c r="H14601" s="91"/>
      <c r="I14601" s="91"/>
      <c r="J14601" s="91"/>
      <c r="K14601" s="28">
        <f>SUM(K14600:K14600)</f>
        <v>0.27</v>
      </c>
    </row>
    <row r="14602" spans="1:11" ht="15" customHeight="1" x14ac:dyDescent="0.25">
      <c r="A14602" s="93" t="s">
        <v>3907</v>
      </c>
      <c r="B14602" s="93"/>
      <c r="C14602" s="93"/>
      <c r="D14602" s="94" t="s">
        <v>3</v>
      </c>
      <c r="E14602" s="94"/>
      <c r="F14602" s="23" t="s">
        <v>4</v>
      </c>
      <c r="G14602" s="94" t="s">
        <v>3894</v>
      </c>
      <c r="H14602" s="94"/>
      <c r="I14602" s="94" t="s">
        <v>3895</v>
      </c>
      <c r="J14602" s="94"/>
      <c r="K14602" s="23" t="s">
        <v>3896</v>
      </c>
    </row>
    <row r="14603" spans="1:11" ht="15" customHeight="1" x14ac:dyDescent="0.25">
      <c r="A14603" s="24" t="s">
        <v>4046</v>
      </c>
      <c r="B14603" s="95" t="s">
        <v>4047</v>
      </c>
      <c r="C14603" s="95"/>
      <c r="D14603" s="96" t="s">
        <v>20</v>
      </c>
      <c r="E14603" s="96"/>
      <c r="F14603" s="24" t="s">
        <v>2056</v>
      </c>
      <c r="G14603" s="97">
        <v>3.6999999999999998E-2</v>
      </c>
      <c r="H14603" s="97"/>
      <c r="I14603" s="98">
        <v>34.35</v>
      </c>
      <c r="J14603" s="98"/>
      <c r="K14603" s="27">
        <f>TRUNC(TRUNC(G14603,8)*I14603,2)</f>
        <v>1.27</v>
      </c>
    </row>
    <row r="14604" spans="1:11" ht="15" customHeight="1" x14ac:dyDescent="0.25">
      <c r="A14604" s="24" t="s">
        <v>3910</v>
      </c>
      <c r="B14604" s="95" t="s">
        <v>3911</v>
      </c>
      <c r="C14604" s="95"/>
      <c r="D14604" s="96" t="s">
        <v>20</v>
      </c>
      <c r="E14604" s="96"/>
      <c r="F14604" s="24" t="s">
        <v>2056</v>
      </c>
      <c r="G14604" s="97">
        <v>1.6E-2</v>
      </c>
      <c r="H14604" s="97"/>
      <c r="I14604" s="98">
        <v>24.94</v>
      </c>
      <c r="J14604" s="98"/>
      <c r="K14604" s="27">
        <f>TRUNC(TRUNC(G14604,8)*I14604,2)</f>
        <v>0.39</v>
      </c>
    </row>
    <row r="14605" spans="1:11" ht="18" customHeight="1" x14ac:dyDescent="0.25">
      <c r="A14605" s="9"/>
      <c r="B14605" s="9"/>
      <c r="C14605" s="9"/>
      <c r="D14605" s="9"/>
      <c r="E14605" s="9"/>
      <c r="F14605" s="9"/>
      <c r="G14605" s="91" t="s">
        <v>3912</v>
      </c>
      <c r="H14605" s="91"/>
      <c r="I14605" s="91"/>
      <c r="J14605" s="91"/>
      <c r="K14605" s="28">
        <f>SUM(K14603:K14604)</f>
        <v>1.6600000000000001</v>
      </c>
    </row>
    <row r="14606" spans="1:11" ht="15" customHeight="1" x14ac:dyDescent="0.25">
      <c r="A14606" s="9"/>
      <c r="B14606" s="9"/>
      <c r="C14606" s="9"/>
      <c r="D14606" s="9"/>
      <c r="E14606" s="9"/>
      <c r="F14606" s="9"/>
      <c r="G14606" s="92" t="s">
        <v>3913</v>
      </c>
      <c r="H14606" s="92"/>
      <c r="I14606" s="92"/>
      <c r="J14606" s="92"/>
      <c r="K14606" s="29">
        <f>ROUND(SUM(K14601,K14605),2)</f>
        <v>1.93</v>
      </c>
    </row>
    <row r="14607" spans="1:11" ht="9.9499999999999993" customHeight="1" x14ac:dyDescent="0.25">
      <c r="A14607" s="9"/>
      <c r="B14607" s="9"/>
      <c r="C14607" s="9"/>
      <c r="D14607" s="9"/>
      <c r="E14607" s="9"/>
      <c r="F14607" s="9"/>
      <c r="G14607" s="100"/>
      <c r="H14607" s="100"/>
      <c r="I14607" s="100"/>
      <c r="J14607" s="100"/>
      <c r="K14607" s="100"/>
    </row>
    <row r="14608" spans="1:11" ht="20.100000000000001" customHeight="1" x14ac:dyDescent="0.25">
      <c r="A14608" s="99" t="s">
        <v>3242</v>
      </c>
      <c r="B14608" s="99"/>
      <c r="C14608" s="99"/>
      <c r="D14608" s="99"/>
      <c r="E14608" s="99"/>
      <c r="F14608" s="99"/>
      <c r="G14608" s="99"/>
      <c r="H14608" s="99"/>
      <c r="I14608" s="99"/>
      <c r="J14608" s="99"/>
      <c r="K14608" s="99"/>
    </row>
    <row r="14609" spans="1:11" ht="15" customHeight="1" x14ac:dyDescent="0.25">
      <c r="A14609" s="93" t="s">
        <v>3916</v>
      </c>
      <c r="B14609" s="93"/>
      <c r="C14609" s="93"/>
      <c r="D14609" s="94" t="s">
        <v>3</v>
      </c>
      <c r="E14609" s="94"/>
      <c r="F14609" s="23" t="s">
        <v>4</v>
      </c>
      <c r="G14609" s="94" t="s">
        <v>3894</v>
      </c>
      <c r="H14609" s="94"/>
      <c r="I14609" s="94" t="s">
        <v>3895</v>
      </c>
      <c r="J14609" s="94"/>
      <c r="K14609" s="23" t="s">
        <v>3896</v>
      </c>
    </row>
    <row r="14610" spans="1:11" ht="29.1" customHeight="1" x14ac:dyDescent="0.25">
      <c r="A14610" s="24" t="s">
        <v>3963</v>
      </c>
      <c r="B14610" s="95" t="s">
        <v>3964</v>
      </c>
      <c r="C14610" s="95"/>
      <c r="D14610" s="96" t="s">
        <v>20</v>
      </c>
      <c r="E14610" s="96"/>
      <c r="F14610" s="24" t="s">
        <v>3936</v>
      </c>
      <c r="G14610" s="97">
        <v>5.2258833999999998</v>
      </c>
      <c r="H14610" s="97"/>
      <c r="I14610" s="98">
        <v>8.9</v>
      </c>
      <c r="J14610" s="98"/>
      <c r="K14610" s="27">
        <f>TRUNC(TRUNC(G14610,8)*I14610,2)</f>
        <v>46.51</v>
      </c>
    </row>
    <row r="14611" spans="1:11" ht="29.1" customHeight="1" x14ac:dyDescent="0.25">
      <c r="A14611" s="24" t="s">
        <v>3965</v>
      </c>
      <c r="B14611" s="95" t="s">
        <v>3966</v>
      </c>
      <c r="C14611" s="95"/>
      <c r="D14611" s="96" t="s">
        <v>20</v>
      </c>
      <c r="E14611" s="96"/>
      <c r="F14611" s="24" t="s">
        <v>30</v>
      </c>
      <c r="G14611" s="97">
        <v>0.95392160000000004</v>
      </c>
      <c r="H14611" s="97"/>
      <c r="I14611" s="98">
        <v>32.76</v>
      </c>
      <c r="J14611" s="98"/>
      <c r="K14611" s="27">
        <f>TRUNC(TRUNC(G14611,8)*I14611,2)</f>
        <v>31.25</v>
      </c>
    </row>
    <row r="14612" spans="1:11" ht="21" customHeight="1" x14ac:dyDescent="0.25">
      <c r="A14612" s="24" t="s">
        <v>3967</v>
      </c>
      <c r="B14612" s="95" t="s">
        <v>3968</v>
      </c>
      <c r="C14612" s="95"/>
      <c r="D14612" s="96" t="s">
        <v>20</v>
      </c>
      <c r="E14612" s="96"/>
      <c r="F14612" s="24" t="s">
        <v>3936</v>
      </c>
      <c r="G14612" s="97">
        <v>5.2258833999999998</v>
      </c>
      <c r="H14612" s="97"/>
      <c r="I14612" s="98">
        <v>27.59</v>
      </c>
      <c r="J14612" s="98"/>
      <c r="K14612" s="27">
        <f>TRUNC(TRUNC(G14612,8)*I14612,2)</f>
        <v>144.18</v>
      </c>
    </row>
    <row r="14613" spans="1:11" ht="21" customHeight="1" x14ac:dyDescent="0.25">
      <c r="A14613" s="24" t="s">
        <v>3969</v>
      </c>
      <c r="B14613" s="95" t="s">
        <v>3970</v>
      </c>
      <c r="C14613" s="95"/>
      <c r="D14613" s="96" t="s">
        <v>20</v>
      </c>
      <c r="E14613" s="96"/>
      <c r="F14613" s="24" t="s">
        <v>30</v>
      </c>
      <c r="G14613" s="97">
        <v>0.95392160000000004</v>
      </c>
      <c r="H14613" s="97"/>
      <c r="I14613" s="98">
        <v>28.09</v>
      </c>
      <c r="J14613" s="98"/>
      <c r="K14613" s="27">
        <f>TRUNC(TRUNC(G14613,8)*I14613,2)</f>
        <v>26.79</v>
      </c>
    </row>
    <row r="14614" spans="1:11" ht="18" customHeight="1" x14ac:dyDescent="0.25">
      <c r="A14614" s="9"/>
      <c r="B14614" s="9"/>
      <c r="C14614" s="9"/>
      <c r="D14614" s="9"/>
      <c r="E14614" s="9"/>
      <c r="F14614" s="9"/>
      <c r="G14614" s="91" t="s">
        <v>3919</v>
      </c>
      <c r="H14614" s="91"/>
      <c r="I14614" s="91"/>
      <c r="J14614" s="91"/>
      <c r="K14614" s="28">
        <f>SUM(K14610:K14613)</f>
        <v>248.73</v>
      </c>
    </row>
    <row r="14615" spans="1:11" ht="15" customHeight="1" x14ac:dyDescent="0.25">
      <c r="A14615" s="93" t="s">
        <v>3893</v>
      </c>
      <c r="B14615" s="93"/>
      <c r="C14615" s="93"/>
      <c r="D14615" s="94" t="s">
        <v>3</v>
      </c>
      <c r="E14615" s="94"/>
      <c r="F14615" s="23" t="s">
        <v>4</v>
      </c>
      <c r="G14615" s="94" t="s">
        <v>3894</v>
      </c>
      <c r="H14615" s="94"/>
      <c r="I14615" s="94" t="s">
        <v>3895</v>
      </c>
      <c r="J14615" s="94"/>
      <c r="K14615" s="23" t="s">
        <v>3896</v>
      </c>
    </row>
    <row r="14616" spans="1:11" ht="21" customHeight="1" x14ac:dyDescent="0.25">
      <c r="A14616" s="24" t="s">
        <v>4048</v>
      </c>
      <c r="B14616" s="95" t="s">
        <v>4049</v>
      </c>
      <c r="C14616" s="95"/>
      <c r="D14616" s="96" t="s">
        <v>20</v>
      </c>
      <c r="E14616" s="96"/>
      <c r="F14616" s="24" t="s">
        <v>34</v>
      </c>
      <c r="G14616" s="97">
        <v>0.19980000000000001</v>
      </c>
      <c r="H14616" s="97"/>
      <c r="I14616" s="98">
        <v>206.17</v>
      </c>
      <c r="J14616" s="98"/>
      <c r="K14616" s="27">
        <f>TRUNC(TRUNC(G14616,8)*I14616,2)</f>
        <v>41.19</v>
      </c>
    </row>
    <row r="14617" spans="1:11" ht="15" customHeight="1" x14ac:dyDescent="0.25">
      <c r="A14617" s="24" t="s">
        <v>3955</v>
      </c>
      <c r="B14617" s="95" t="s">
        <v>3956</v>
      </c>
      <c r="C14617" s="95"/>
      <c r="D14617" s="96" t="s">
        <v>20</v>
      </c>
      <c r="E14617" s="96"/>
      <c r="F14617" s="24" t="s">
        <v>3903</v>
      </c>
      <c r="G14617" s="97">
        <v>3.6695999999999999E-2</v>
      </c>
      <c r="H14617" s="97"/>
      <c r="I14617" s="98">
        <v>19.37</v>
      </c>
      <c r="J14617" s="98"/>
      <c r="K14617" s="27">
        <f>TRUNC(TRUNC(G14617,8)*I14617,2)</f>
        <v>0.71</v>
      </c>
    </row>
    <row r="14618" spans="1:11" ht="21" customHeight="1" x14ac:dyDescent="0.25">
      <c r="A14618" s="24" t="s">
        <v>4050</v>
      </c>
      <c r="B14618" s="95" t="s">
        <v>4051</v>
      </c>
      <c r="C14618" s="95"/>
      <c r="D14618" s="96" t="s">
        <v>20</v>
      </c>
      <c r="E14618" s="96"/>
      <c r="F14618" s="24" t="s">
        <v>84</v>
      </c>
      <c r="G14618" s="97">
        <v>7.48</v>
      </c>
      <c r="H14618" s="97"/>
      <c r="I14618" s="98">
        <v>3.9</v>
      </c>
      <c r="J14618" s="98"/>
      <c r="K14618" s="27">
        <f>TRUNC(TRUNC(G14618,8)*I14618,2)</f>
        <v>29.17</v>
      </c>
    </row>
    <row r="14619" spans="1:11" ht="15" customHeight="1" x14ac:dyDescent="0.25">
      <c r="A14619" s="9"/>
      <c r="B14619" s="9"/>
      <c r="C14619" s="9"/>
      <c r="D14619" s="9"/>
      <c r="E14619" s="9"/>
      <c r="F14619" s="9"/>
      <c r="G14619" s="91" t="s">
        <v>3906</v>
      </c>
      <c r="H14619" s="91"/>
      <c r="I14619" s="91"/>
      <c r="J14619" s="91"/>
      <c r="K14619" s="28">
        <f>SUM(K14616:K14618)</f>
        <v>71.069999999999993</v>
      </c>
    </row>
    <row r="14620" spans="1:11" ht="15" customHeight="1" x14ac:dyDescent="0.25">
      <c r="A14620" s="93" t="s">
        <v>3907</v>
      </c>
      <c r="B14620" s="93"/>
      <c r="C14620" s="93"/>
      <c r="D14620" s="94" t="s">
        <v>3</v>
      </c>
      <c r="E14620" s="94"/>
      <c r="F14620" s="23" t="s">
        <v>4</v>
      </c>
      <c r="G14620" s="94" t="s">
        <v>3894</v>
      </c>
      <c r="H14620" s="94"/>
      <c r="I14620" s="94" t="s">
        <v>3895</v>
      </c>
      <c r="J14620" s="94"/>
      <c r="K14620" s="23" t="s">
        <v>3896</v>
      </c>
    </row>
    <row r="14621" spans="1:11" ht="15" customHeight="1" x14ac:dyDescent="0.25">
      <c r="A14621" s="24" t="s">
        <v>3971</v>
      </c>
      <c r="B14621" s="95" t="s">
        <v>3972</v>
      </c>
      <c r="C14621" s="95"/>
      <c r="D14621" s="96" t="s">
        <v>20</v>
      </c>
      <c r="E14621" s="96"/>
      <c r="F14621" s="24" t="s">
        <v>2056</v>
      </c>
      <c r="G14621" s="97">
        <v>2.3251949999999999</v>
      </c>
      <c r="H14621" s="97"/>
      <c r="I14621" s="98">
        <v>32.69</v>
      </c>
      <c r="J14621" s="98"/>
      <c r="K14621" s="27">
        <f>TRUNC(TRUNC(G14621,8)*I14621,2)</f>
        <v>76.010000000000005</v>
      </c>
    </row>
    <row r="14622" spans="1:11" ht="15" customHeight="1" x14ac:dyDescent="0.25">
      <c r="A14622" s="24" t="s">
        <v>3910</v>
      </c>
      <c r="B14622" s="95" t="s">
        <v>3911</v>
      </c>
      <c r="C14622" s="95"/>
      <c r="D14622" s="96" t="s">
        <v>20</v>
      </c>
      <c r="E14622" s="96"/>
      <c r="F14622" s="24" t="s">
        <v>2056</v>
      </c>
      <c r="G14622" s="97">
        <v>17.010999999999999</v>
      </c>
      <c r="H14622" s="97"/>
      <c r="I14622" s="98">
        <v>24.94</v>
      </c>
      <c r="J14622" s="98"/>
      <c r="K14622" s="27">
        <f>TRUNC(TRUNC(G14622,8)*I14622,2)</f>
        <v>424.25</v>
      </c>
    </row>
    <row r="14623" spans="1:11" ht="18" customHeight="1" x14ac:dyDescent="0.25">
      <c r="A14623" s="9"/>
      <c r="B14623" s="9"/>
      <c r="C14623" s="9"/>
      <c r="D14623" s="9"/>
      <c r="E14623" s="9"/>
      <c r="F14623" s="9"/>
      <c r="G14623" s="91" t="s">
        <v>3912</v>
      </c>
      <c r="H14623" s="91"/>
      <c r="I14623" s="91"/>
      <c r="J14623" s="91"/>
      <c r="K14623" s="28">
        <f>SUM(K14621:K14622)</f>
        <v>500.26</v>
      </c>
    </row>
    <row r="14624" spans="1:11" ht="15" customHeight="1" x14ac:dyDescent="0.25">
      <c r="A14624" s="93" t="s">
        <v>3922</v>
      </c>
      <c r="B14624" s="93"/>
      <c r="C14624" s="93"/>
      <c r="D14624" s="94" t="s">
        <v>3</v>
      </c>
      <c r="E14624" s="94"/>
      <c r="F14624" s="23" t="s">
        <v>4</v>
      </c>
      <c r="G14624" s="94" t="s">
        <v>3894</v>
      </c>
      <c r="H14624" s="94"/>
      <c r="I14624" s="94" t="s">
        <v>3895</v>
      </c>
      <c r="J14624" s="94"/>
      <c r="K14624" s="23" t="s">
        <v>3896</v>
      </c>
    </row>
    <row r="14625" spans="1:11" ht="29.1" customHeight="1" x14ac:dyDescent="0.25">
      <c r="A14625" s="24" t="s">
        <v>4052</v>
      </c>
      <c r="B14625" s="95" t="s">
        <v>4053</v>
      </c>
      <c r="C14625" s="95"/>
      <c r="D14625" s="96" t="s">
        <v>20</v>
      </c>
      <c r="E14625" s="96"/>
      <c r="F14625" s="24" t="s">
        <v>34</v>
      </c>
      <c r="G14625" s="97">
        <v>0.66502459999999997</v>
      </c>
      <c r="H14625" s="97"/>
      <c r="I14625" s="98">
        <v>619.19000000000005</v>
      </c>
      <c r="J14625" s="98"/>
      <c r="K14625" s="27">
        <f>TRUNC(TRUNC(G14625,8)*I14625,2)</f>
        <v>411.77</v>
      </c>
    </row>
    <row r="14626" spans="1:11" ht="21" customHeight="1" x14ac:dyDescent="0.25">
      <c r="A14626" s="24" t="s">
        <v>95</v>
      </c>
      <c r="B14626" s="95" t="s">
        <v>96</v>
      </c>
      <c r="C14626" s="95"/>
      <c r="D14626" s="96" t="s">
        <v>20</v>
      </c>
      <c r="E14626" s="96"/>
      <c r="F14626" s="24" t="s">
        <v>16</v>
      </c>
      <c r="G14626" s="97">
        <v>0.48</v>
      </c>
      <c r="H14626" s="97"/>
      <c r="I14626" s="98">
        <v>176.85</v>
      </c>
      <c r="J14626" s="98"/>
      <c r="K14626" s="27">
        <f>TRUNC(TRUNC(G14626,8)*I14626,2)</f>
        <v>84.88</v>
      </c>
    </row>
    <row r="14627" spans="1:11" ht="15" customHeight="1" x14ac:dyDescent="0.25">
      <c r="A14627" s="9"/>
      <c r="B14627" s="9"/>
      <c r="C14627" s="9"/>
      <c r="D14627" s="9"/>
      <c r="E14627" s="9"/>
      <c r="F14627" s="9"/>
      <c r="G14627" s="91" t="s">
        <v>3933</v>
      </c>
      <c r="H14627" s="91"/>
      <c r="I14627" s="91"/>
      <c r="J14627" s="91"/>
      <c r="K14627" s="28">
        <f>SUM(K14625:K14626)</f>
        <v>496.65</v>
      </c>
    </row>
    <row r="14628" spans="1:11" ht="15" customHeight="1" x14ac:dyDescent="0.25">
      <c r="A14628" s="9"/>
      <c r="B14628" s="9"/>
      <c r="C14628" s="9"/>
      <c r="D14628" s="9"/>
      <c r="E14628" s="9"/>
      <c r="F14628" s="9"/>
      <c r="G14628" s="92" t="s">
        <v>3913</v>
      </c>
      <c r="H14628" s="92"/>
      <c r="I14628" s="92"/>
      <c r="J14628" s="92"/>
      <c r="K14628" s="29">
        <f>ROUND(SUM(K14614,K14619,K14623,K14627),2)</f>
        <v>1316.71</v>
      </c>
    </row>
    <row r="14629" spans="1:11" ht="9.9499999999999993" customHeight="1" x14ac:dyDescent="0.25">
      <c r="A14629" s="9"/>
      <c r="B14629" s="9"/>
      <c r="C14629" s="9"/>
      <c r="D14629" s="9"/>
      <c r="E14629" s="9"/>
      <c r="F14629" s="9"/>
      <c r="G14629" s="100"/>
      <c r="H14629" s="100"/>
      <c r="I14629" s="100"/>
      <c r="J14629" s="100"/>
      <c r="K14629" s="100"/>
    </row>
    <row r="14630" spans="1:11" ht="20.100000000000001" customHeight="1" x14ac:dyDescent="0.25">
      <c r="A14630" s="99" t="s">
        <v>3243</v>
      </c>
      <c r="B14630" s="99"/>
      <c r="C14630" s="99"/>
      <c r="D14630" s="99"/>
      <c r="E14630" s="99"/>
      <c r="F14630" s="99"/>
      <c r="G14630" s="99"/>
      <c r="H14630" s="99"/>
      <c r="I14630" s="99"/>
      <c r="J14630" s="99"/>
      <c r="K14630" s="99"/>
    </row>
    <row r="14631" spans="1:11" ht="15" customHeight="1" x14ac:dyDescent="0.25">
      <c r="A14631" s="93" t="s">
        <v>3893</v>
      </c>
      <c r="B14631" s="93"/>
      <c r="C14631" s="93"/>
      <c r="D14631" s="94" t="s">
        <v>3</v>
      </c>
      <c r="E14631" s="94"/>
      <c r="F14631" s="23" t="s">
        <v>4</v>
      </c>
      <c r="G14631" s="94" t="s">
        <v>3894</v>
      </c>
      <c r="H14631" s="94"/>
      <c r="I14631" s="94" t="s">
        <v>3895</v>
      </c>
      <c r="J14631" s="94"/>
      <c r="K14631" s="23" t="s">
        <v>3896</v>
      </c>
    </row>
    <row r="14632" spans="1:11" ht="29.1" customHeight="1" x14ac:dyDescent="0.25">
      <c r="A14632" s="24" t="s">
        <v>4054</v>
      </c>
      <c r="B14632" s="95" t="s">
        <v>4055</v>
      </c>
      <c r="C14632" s="95"/>
      <c r="D14632" s="96" t="s">
        <v>20</v>
      </c>
      <c r="E14632" s="96"/>
      <c r="F14632" s="24" t="s">
        <v>34</v>
      </c>
      <c r="G14632" s="97">
        <v>0.18468999999999999</v>
      </c>
      <c r="H14632" s="97"/>
      <c r="I14632" s="98">
        <v>517.16999999999996</v>
      </c>
      <c r="J14632" s="98"/>
      <c r="K14632" s="27">
        <f t="shared" ref="K14632:K14637" si="113">ROUND(ROUND(G14632,8)*I14632,2)</f>
        <v>95.52</v>
      </c>
    </row>
    <row r="14633" spans="1:11" ht="21" customHeight="1" x14ac:dyDescent="0.25">
      <c r="A14633" s="24" t="s">
        <v>4056</v>
      </c>
      <c r="B14633" s="95" t="s">
        <v>4057</v>
      </c>
      <c r="C14633" s="95"/>
      <c r="D14633" s="96" t="s">
        <v>20</v>
      </c>
      <c r="E14633" s="96"/>
      <c r="F14633" s="24" t="s">
        <v>2057</v>
      </c>
      <c r="G14633" s="97">
        <v>3.1900000000000001E-3</v>
      </c>
      <c r="H14633" s="97"/>
      <c r="I14633" s="98">
        <v>8.98</v>
      </c>
      <c r="J14633" s="98"/>
      <c r="K14633" s="27">
        <f t="shared" si="113"/>
        <v>0.03</v>
      </c>
    </row>
    <row r="14634" spans="1:11" ht="15" customHeight="1" x14ac:dyDescent="0.25">
      <c r="A14634" s="24" t="s">
        <v>3955</v>
      </c>
      <c r="B14634" s="95" t="s">
        <v>3956</v>
      </c>
      <c r="C14634" s="95"/>
      <c r="D14634" s="96" t="s">
        <v>20</v>
      </c>
      <c r="E14634" s="96"/>
      <c r="F14634" s="24" t="s">
        <v>3903</v>
      </c>
      <c r="G14634" s="97">
        <v>4.4999999999999998E-2</v>
      </c>
      <c r="H14634" s="97"/>
      <c r="I14634" s="98">
        <v>19.37</v>
      </c>
      <c r="J14634" s="98"/>
      <c r="K14634" s="27">
        <f t="shared" si="113"/>
        <v>0.87</v>
      </c>
    </row>
    <row r="14635" spans="1:11" ht="21" customHeight="1" x14ac:dyDescent="0.25">
      <c r="A14635" s="24" t="s">
        <v>4050</v>
      </c>
      <c r="B14635" s="95" t="s">
        <v>4051</v>
      </c>
      <c r="C14635" s="95"/>
      <c r="D14635" s="96" t="s">
        <v>20</v>
      </c>
      <c r="E14635" s="96"/>
      <c r="F14635" s="24" t="s">
        <v>84</v>
      </c>
      <c r="G14635" s="97">
        <v>0.46875</v>
      </c>
      <c r="H14635" s="97"/>
      <c r="I14635" s="98">
        <v>3.9</v>
      </c>
      <c r="J14635" s="98"/>
      <c r="K14635" s="27">
        <f t="shared" si="113"/>
        <v>1.83</v>
      </c>
    </row>
    <row r="14636" spans="1:11" ht="21" customHeight="1" x14ac:dyDescent="0.25">
      <c r="A14636" s="24" t="s">
        <v>4058</v>
      </c>
      <c r="B14636" s="95" t="s">
        <v>4059</v>
      </c>
      <c r="C14636" s="95"/>
      <c r="D14636" s="96" t="s">
        <v>20</v>
      </c>
      <c r="E14636" s="96"/>
      <c r="F14636" s="24" t="s">
        <v>84</v>
      </c>
      <c r="G14636" s="97">
        <v>0.375</v>
      </c>
      <c r="H14636" s="97"/>
      <c r="I14636" s="98">
        <v>2.69</v>
      </c>
      <c r="J14636" s="98"/>
      <c r="K14636" s="27">
        <f t="shared" si="113"/>
        <v>1.01</v>
      </c>
    </row>
    <row r="14637" spans="1:11" ht="29.1" customHeight="1" x14ac:dyDescent="0.25">
      <c r="A14637" s="24" t="s">
        <v>4060</v>
      </c>
      <c r="B14637" s="95" t="s">
        <v>4061</v>
      </c>
      <c r="C14637" s="95"/>
      <c r="D14637" s="96" t="s">
        <v>20</v>
      </c>
      <c r="E14637" s="96"/>
      <c r="F14637" s="24" t="s">
        <v>16</v>
      </c>
      <c r="G14637" s="97">
        <v>1.07</v>
      </c>
      <c r="H14637" s="97"/>
      <c r="I14637" s="98">
        <v>23.81</v>
      </c>
      <c r="J14637" s="98"/>
      <c r="K14637" s="27">
        <f t="shared" si="113"/>
        <v>25.48</v>
      </c>
    </row>
    <row r="14638" spans="1:11" ht="15" customHeight="1" x14ac:dyDescent="0.25">
      <c r="A14638" s="9"/>
      <c r="B14638" s="9"/>
      <c r="C14638" s="9"/>
      <c r="D14638" s="9"/>
      <c r="E14638" s="9"/>
      <c r="F14638" s="9"/>
      <c r="G14638" s="91" t="s">
        <v>3906</v>
      </c>
      <c r="H14638" s="91"/>
      <c r="I14638" s="91"/>
      <c r="J14638" s="91"/>
      <c r="K14638" s="28">
        <f>SUM(K14632:K14637)</f>
        <v>124.74000000000001</v>
      </c>
    </row>
    <row r="14639" spans="1:11" ht="15" customHeight="1" x14ac:dyDescent="0.25">
      <c r="A14639" s="93" t="s">
        <v>3907</v>
      </c>
      <c r="B14639" s="93"/>
      <c r="C14639" s="93"/>
      <c r="D14639" s="94" t="s">
        <v>3</v>
      </c>
      <c r="E14639" s="94"/>
      <c r="F14639" s="23" t="s">
        <v>4</v>
      </c>
      <c r="G14639" s="94" t="s">
        <v>3894</v>
      </c>
      <c r="H14639" s="94"/>
      <c r="I14639" s="94" t="s">
        <v>3895</v>
      </c>
      <c r="J14639" s="94"/>
      <c r="K14639" s="23" t="s">
        <v>3896</v>
      </c>
    </row>
    <row r="14640" spans="1:11" ht="21" customHeight="1" x14ac:dyDescent="0.25">
      <c r="A14640" s="24" t="s">
        <v>3908</v>
      </c>
      <c r="B14640" s="95" t="s">
        <v>3909</v>
      </c>
      <c r="C14640" s="95"/>
      <c r="D14640" s="96" t="s">
        <v>20</v>
      </c>
      <c r="E14640" s="96"/>
      <c r="F14640" s="24" t="s">
        <v>2056</v>
      </c>
      <c r="G14640" s="97">
        <v>0.13009999999999999</v>
      </c>
      <c r="H14640" s="97"/>
      <c r="I14640" s="98">
        <v>32.24</v>
      </c>
      <c r="J14640" s="98"/>
      <c r="K14640" s="27">
        <f>ROUND(ROUND(G14640,8)*I14640,2)</f>
        <v>4.1900000000000004</v>
      </c>
    </row>
    <row r="14641" spans="1:11" ht="15" customHeight="1" x14ac:dyDescent="0.25">
      <c r="A14641" s="24" t="s">
        <v>3971</v>
      </c>
      <c r="B14641" s="95" t="s">
        <v>3972</v>
      </c>
      <c r="C14641" s="95"/>
      <c r="D14641" s="96" t="s">
        <v>20</v>
      </c>
      <c r="E14641" s="96"/>
      <c r="F14641" s="24" t="s">
        <v>2056</v>
      </c>
      <c r="G14641" s="97">
        <v>8.7400000000000005E-2</v>
      </c>
      <c r="H14641" s="97"/>
      <c r="I14641" s="98">
        <v>32.69</v>
      </c>
      <c r="J14641" s="98"/>
      <c r="K14641" s="27">
        <f>ROUND(ROUND(G14641,8)*I14641,2)</f>
        <v>2.86</v>
      </c>
    </row>
    <row r="14642" spans="1:11" ht="15" customHeight="1" x14ac:dyDescent="0.25">
      <c r="A14642" s="24" t="s">
        <v>3910</v>
      </c>
      <c r="B14642" s="95" t="s">
        <v>3911</v>
      </c>
      <c r="C14642" s="95"/>
      <c r="D14642" s="96" t="s">
        <v>20</v>
      </c>
      <c r="E14642" s="96"/>
      <c r="F14642" s="24" t="s">
        <v>2056</v>
      </c>
      <c r="G14642" s="97">
        <v>0.21759999999999999</v>
      </c>
      <c r="H14642" s="97"/>
      <c r="I14642" s="98">
        <v>24.94</v>
      </c>
      <c r="J14642" s="98"/>
      <c r="K14642" s="27">
        <f>ROUND(ROUND(G14642,8)*I14642,2)</f>
        <v>5.43</v>
      </c>
    </row>
    <row r="14643" spans="1:11" ht="18" customHeight="1" x14ac:dyDescent="0.25">
      <c r="A14643" s="9"/>
      <c r="B14643" s="9"/>
      <c r="C14643" s="9"/>
      <c r="D14643" s="9"/>
      <c r="E14643" s="9"/>
      <c r="F14643" s="9"/>
      <c r="G14643" s="91" t="s">
        <v>3912</v>
      </c>
      <c r="H14643" s="91"/>
      <c r="I14643" s="91"/>
      <c r="J14643" s="91"/>
      <c r="K14643" s="28">
        <f>SUM(K14640:K14642)</f>
        <v>12.48</v>
      </c>
    </row>
    <row r="14644" spans="1:11" ht="15" customHeight="1" x14ac:dyDescent="0.25">
      <c r="A14644" s="93" t="s">
        <v>3922</v>
      </c>
      <c r="B14644" s="93"/>
      <c r="C14644" s="93"/>
      <c r="D14644" s="94" t="s">
        <v>3</v>
      </c>
      <c r="E14644" s="94"/>
      <c r="F14644" s="23" t="s">
        <v>4</v>
      </c>
      <c r="G14644" s="94" t="s">
        <v>3894</v>
      </c>
      <c r="H14644" s="94"/>
      <c r="I14644" s="94" t="s">
        <v>3895</v>
      </c>
      <c r="J14644" s="94"/>
      <c r="K14644" s="23" t="s">
        <v>3896</v>
      </c>
    </row>
    <row r="14645" spans="1:11" ht="29.1" customHeight="1" x14ac:dyDescent="0.25">
      <c r="A14645" s="24" t="s">
        <v>4062</v>
      </c>
      <c r="B14645" s="95" t="s">
        <v>4063</v>
      </c>
      <c r="C14645" s="95"/>
      <c r="D14645" s="96" t="s">
        <v>20</v>
      </c>
      <c r="E14645" s="96"/>
      <c r="F14645" s="24" t="s">
        <v>3903</v>
      </c>
      <c r="G14645" s="97">
        <v>1.23E-2</v>
      </c>
      <c r="H14645" s="97"/>
      <c r="I14645" s="98">
        <v>23.44</v>
      </c>
      <c r="J14645" s="98"/>
      <c r="K14645" s="27">
        <f>ROUND(ROUND(G14645,8)*I14645,2)</f>
        <v>0.28999999999999998</v>
      </c>
    </row>
    <row r="14646" spans="1:11" ht="21" customHeight="1" x14ac:dyDescent="0.25">
      <c r="A14646" s="24" t="s">
        <v>4064</v>
      </c>
      <c r="B14646" s="95" t="s">
        <v>4065</v>
      </c>
      <c r="C14646" s="95"/>
      <c r="D14646" s="96" t="s">
        <v>4066</v>
      </c>
      <c r="E14646" s="96"/>
      <c r="F14646" s="24" t="s">
        <v>26</v>
      </c>
      <c r="G14646" s="97">
        <v>4</v>
      </c>
      <c r="H14646" s="97"/>
      <c r="I14646" s="98">
        <v>5.76</v>
      </c>
      <c r="J14646" s="98"/>
      <c r="K14646" s="27">
        <f>ROUND(ROUND(G14646,8)*I14646,2)</f>
        <v>23.04</v>
      </c>
    </row>
    <row r="14647" spans="1:11" ht="15" customHeight="1" x14ac:dyDescent="0.25">
      <c r="A14647" s="9"/>
      <c r="B14647" s="9"/>
      <c r="C14647" s="9"/>
      <c r="D14647" s="9"/>
      <c r="E14647" s="9"/>
      <c r="F14647" s="9"/>
      <c r="G14647" s="91" t="s">
        <v>3933</v>
      </c>
      <c r="H14647" s="91"/>
      <c r="I14647" s="91"/>
      <c r="J14647" s="91"/>
      <c r="K14647" s="28">
        <f>SUM(K14645:K14646)</f>
        <v>23.33</v>
      </c>
    </row>
    <row r="14648" spans="1:11" ht="15" customHeight="1" x14ac:dyDescent="0.25">
      <c r="A14648" s="9"/>
      <c r="B14648" s="9"/>
      <c r="C14648" s="9"/>
      <c r="D14648" s="9"/>
      <c r="E14648" s="9"/>
      <c r="F14648" s="9"/>
      <c r="G14648" s="92" t="s">
        <v>3913</v>
      </c>
      <c r="H14648" s="92"/>
      <c r="I14648" s="92"/>
      <c r="J14648" s="92"/>
      <c r="K14648" s="29">
        <f>ROUND(SUM(K14638,K14643,K14647),2)</f>
        <v>160.55000000000001</v>
      </c>
    </row>
    <row r="14649" spans="1:11" ht="9.9499999999999993" customHeight="1" x14ac:dyDescent="0.25">
      <c r="A14649" s="9"/>
      <c r="B14649" s="9"/>
      <c r="C14649" s="9"/>
      <c r="D14649" s="9"/>
      <c r="E14649" s="9"/>
      <c r="F14649" s="9"/>
      <c r="G14649" s="100"/>
      <c r="H14649" s="100"/>
      <c r="I14649" s="100"/>
      <c r="J14649" s="100"/>
      <c r="K14649" s="100"/>
    </row>
    <row r="14650" spans="1:11" ht="20.100000000000001" customHeight="1" x14ac:dyDescent="0.25">
      <c r="A14650" s="99" t="s">
        <v>3244</v>
      </c>
      <c r="B14650" s="99"/>
      <c r="C14650" s="99"/>
      <c r="D14650" s="99"/>
      <c r="E14650" s="99"/>
      <c r="F14650" s="99"/>
      <c r="G14650" s="99"/>
      <c r="H14650" s="99"/>
      <c r="I14650" s="99"/>
      <c r="J14650" s="99"/>
      <c r="K14650" s="99"/>
    </row>
    <row r="14651" spans="1:11" ht="15" customHeight="1" x14ac:dyDescent="0.25">
      <c r="A14651" s="93" t="s">
        <v>3893</v>
      </c>
      <c r="B14651" s="93"/>
      <c r="C14651" s="93"/>
      <c r="D14651" s="94" t="s">
        <v>3</v>
      </c>
      <c r="E14651" s="94"/>
      <c r="F14651" s="23" t="s">
        <v>4</v>
      </c>
      <c r="G14651" s="94" t="s">
        <v>3894</v>
      </c>
      <c r="H14651" s="94"/>
      <c r="I14651" s="94" t="s">
        <v>3895</v>
      </c>
      <c r="J14651" s="94"/>
      <c r="K14651" s="23" t="s">
        <v>3896</v>
      </c>
    </row>
    <row r="14652" spans="1:11" ht="45.95" customHeight="1" x14ac:dyDescent="0.25">
      <c r="A14652" s="24" t="s">
        <v>4073</v>
      </c>
      <c r="B14652" s="95" t="s">
        <v>4074</v>
      </c>
      <c r="C14652" s="95"/>
      <c r="D14652" s="96" t="s">
        <v>20</v>
      </c>
      <c r="E14652" s="96"/>
      <c r="F14652" s="24" t="s">
        <v>26</v>
      </c>
      <c r="G14652" s="97">
        <v>1</v>
      </c>
      <c r="H14652" s="97"/>
      <c r="I14652" s="98">
        <v>1235.9100000000001</v>
      </c>
      <c r="J14652" s="98"/>
      <c r="K14652" s="27">
        <f>TRUNC(TRUNC(G14652,8)*I14652,2)</f>
        <v>1235.9100000000001</v>
      </c>
    </row>
    <row r="14653" spans="1:11" ht="21" customHeight="1" x14ac:dyDescent="0.25">
      <c r="A14653" s="24" t="s">
        <v>4075</v>
      </c>
      <c r="B14653" s="95" t="s">
        <v>4076</v>
      </c>
      <c r="C14653" s="95"/>
      <c r="D14653" s="96" t="s">
        <v>20</v>
      </c>
      <c r="E14653" s="96"/>
      <c r="F14653" s="24" t="s">
        <v>34</v>
      </c>
      <c r="G14653" s="97">
        <v>1.1999999999999999E-3</v>
      </c>
      <c r="H14653" s="97"/>
      <c r="I14653" s="98">
        <v>205.09</v>
      </c>
      <c r="J14653" s="98"/>
      <c r="K14653" s="27">
        <f>TRUNC(TRUNC(G14653,8)*I14653,2)</f>
        <v>0.24</v>
      </c>
    </row>
    <row r="14654" spans="1:11" ht="15" customHeight="1" x14ac:dyDescent="0.25">
      <c r="A14654" s="9"/>
      <c r="B14654" s="9"/>
      <c r="C14654" s="9"/>
      <c r="D14654" s="9"/>
      <c r="E14654" s="9"/>
      <c r="F14654" s="9"/>
      <c r="G14654" s="91" t="s">
        <v>3906</v>
      </c>
      <c r="H14654" s="91"/>
      <c r="I14654" s="91"/>
      <c r="J14654" s="91"/>
      <c r="K14654" s="28">
        <f>SUM(K14652:K14653)</f>
        <v>1236.1500000000001</v>
      </c>
    </row>
    <row r="14655" spans="1:11" ht="15" customHeight="1" x14ac:dyDescent="0.25">
      <c r="A14655" s="93" t="s">
        <v>3907</v>
      </c>
      <c r="B14655" s="93"/>
      <c r="C14655" s="93"/>
      <c r="D14655" s="94" t="s">
        <v>3</v>
      </c>
      <c r="E14655" s="94"/>
      <c r="F14655" s="23" t="s">
        <v>4</v>
      </c>
      <c r="G14655" s="94" t="s">
        <v>3894</v>
      </c>
      <c r="H14655" s="94"/>
      <c r="I14655" s="94" t="s">
        <v>3895</v>
      </c>
      <c r="J14655" s="94"/>
      <c r="K14655" s="23" t="s">
        <v>3896</v>
      </c>
    </row>
    <row r="14656" spans="1:11" ht="15" customHeight="1" x14ac:dyDescent="0.25">
      <c r="A14656" s="24" t="s">
        <v>3971</v>
      </c>
      <c r="B14656" s="95" t="s">
        <v>3972</v>
      </c>
      <c r="C14656" s="95"/>
      <c r="D14656" s="96" t="s">
        <v>20</v>
      </c>
      <c r="E14656" s="96"/>
      <c r="F14656" s="24" t="s">
        <v>2056</v>
      </c>
      <c r="G14656" s="97">
        <v>0.86809999999999998</v>
      </c>
      <c r="H14656" s="97"/>
      <c r="I14656" s="98">
        <v>32.69</v>
      </c>
      <c r="J14656" s="98"/>
      <c r="K14656" s="27">
        <f>TRUNC(TRUNC(G14656,8)*I14656,2)</f>
        <v>28.37</v>
      </c>
    </row>
    <row r="14657" spans="1:11" ht="15" customHeight="1" x14ac:dyDescent="0.25">
      <c r="A14657" s="24" t="s">
        <v>3910</v>
      </c>
      <c r="B14657" s="95" t="s">
        <v>3911</v>
      </c>
      <c r="C14657" s="95"/>
      <c r="D14657" s="96" t="s">
        <v>20</v>
      </c>
      <c r="E14657" s="96"/>
      <c r="F14657" s="24" t="s">
        <v>2056</v>
      </c>
      <c r="G14657" s="97">
        <v>0.57869999999999999</v>
      </c>
      <c r="H14657" s="97"/>
      <c r="I14657" s="98">
        <v>24.94</v>
      </c>
      <c r="J14657" s="98"/>
      <c r="K14657" s="27">
        <f>TRUNC(TRUNC(G14657,8)*I14657,2)</f>
        <v>14.43</v>
      </c>
    </row>
    <row r="14658" spans="1:11" ht="18" customHeight="1" x14ac:dyDescent="0.25">
      <c r="A14658" s="9"/>
      <c r="B14658" s="9"/>
      <c r="C14658" s="9"/>
      <c r="D14658" s="9"/>
      <c r="E14658" s="9"/>
      <c r="F14658" s="9"/>
      <c r="G14658" s="91" t="s">
        <v>3912</v>
      </c>
      <c r="H14658" s="91"/>
      <c r="I14658" s="91"/>
      <c r="J14658" s="91"/>
      <c r="K14658" s="28">
        <f>SUM(K14656:K14657)</f>
        <v>42.8</v>
      </c>
    </row>
    <row r="14659" spans="1:11" ht="15" customHeight="1" x14ac:dyDescent="0.25">
      <c r="A14659" s="93" t="s">
        <v>3922</v>
      </c>
      <c r="B14659" s="93"/>
      <c r="C14659" s="93"/>
      <c r="D14659" s="94" t="s">
        <v>3</v>
      </c>
      <c r="E14659" s="94"/>
      <c r="F14659" s="23" t="s">
        <v>4</v>
      </c>
      <c r="G14659" s="94" t="s">
        <v>3894</v>
      </c>
      <c r="H14659" s="94"/>
      <c r="I14659" s="94" t="s">
        <v>3895</v>
      </c>
      <c r="J14659" s="94"/>
      <c r="K14659" s="23" t="s">
        <v>3896</v>
      </c>
    </row>
    <row r="14660" spans="1:11" ht="29.1" customHeight="1" x14ac:dyDescent="0.25">
      <c r="A14660" s="24" t="s">
        <v>4077</v>
      </c>
      <c r="B14660" s="95" t="s">
        <v>4078</v>
      </c>
      <c r="C14660" s="95"/>
      <c r="D14660" s="96" t="s">
        <v>20</v>
      </c>
      <c r="E14660" s="96"/>
      <c r="F14660" s="24" t="s">
        <v>34</v>
      </c>
      <c r="G14660" s="97">
        <v>2.2200000000000001E-2</v>
      </c>
      <c r="H14660" s="97"/>
      <c r="I14660" s="98">
        <v>924.6</v>
      </c>
      <c r="J14660" s="98"/>
      <c r="K14660" s="27">
        <f>TRUNC(TRUNC(G14660,8)*I14660,2)</f>
        <v>20.52</v>
      </c>
    </row>
    <row r="14661" spans="1:11" ht="15" customHeight="1" x14ac:dyDescent="0.25">
      <c r="A14661" s="9"/>
      <c r="B14661" s="9"/>
      <c r="C14661" s="9"/>
      <c r="D14661" s="9"/>
      <c r="E14661" s="9"/>
      <c r="F14661" s="9"/>
      <c r="G14661" s="91" t="s">
        <v>3933</v>
      </c>
      <c r="H14661" s="91"/>
      <c r="I14661" s="91"/>
      <c r="J14661" s="91"/>
      <c r="K14661" s="28">
        <f>SUM(K14660:K14660)</f>
        <v>20.52</v>
      </c>
    </row>
    <row r="14662" spans="1:11" ht="15" customHeight="1" x14ac:dyDescent="0.25">
      <c r="A14662" s="9"/>
      <c r="B14662" s="9"/>
      <c r="C14662" s="9"/>
      <c r="D14662" s="9"/>
      <c r="E14662" s="9"/>
      <c r="F14662" s="9"/>
      <c r="G14662" s="92" t="s">
        <v>3913</v>
      </c>
      <c r="H14662" s="92"/>
      <c r="I14662" s="92"/>
      <c r="J14662" s="92"/>
      <c r="K14662" s="29">
        <f>ROUND(SUM(K14654,K14658,K14661),2)</f>
        <v>1299.47</v>
      </c>
    </row>
    <row r="14663" spans="1:11" ht="9.9499999999999993" customHeight="1" x14ac:dyDescent="0.25">
      <c r="A14663" s="9"/>
      <c r="B14663" s="9"/>
      <c r="C14663" s="9"/>
      <c r="D14663" s="9"/>
      <c r="E14663" s="9"/>
      <c r="F14663" s="9"/>
      <c r="G14663" s="100"/>
      <c r="H14663" s="100"/>
      <c r="I14663" s="100"/>
      <c r="J14663" s="100"/>
      <c r="K14663" s="100"/>
    </row>
    <row r="14664" spans="1:11" ht="20.100000000000001" customHeight="1" x14ac:dyDescent="0.25">
      <c r="A14664" s="99" t="s">
        <v>3245</v>
      </c>
      <c r="B14664" s="99"/>
      <c r="C14664" s="99"/>
      <c r="D14664" s="99"/>
      <c r="E14664" s="99"/>
      <c r="F14664" s="99"/>
      <c r="G14664" s="99"/>
      <c r="H14664" s="99"/>
      <c r="I14664" s="99"/>
      <c r="J14664" s="99"/>
      <c r="K14664" s="99"/>
    </row>
    <row r="14665" spans="1:11" ht="15" customHeight="1" x14ac:dyDescent="0.25">
      <c r="A14665" s="93" t="s">
        <v>3893</v>
      </c>
      <c r="B14665" s="93"/>
      <c r="C14665" s="93"/>
      <c r="D14665" s="94" t="s">
        <v>3</v>
      </c>
      <c r="E14665" s="94"/>
      <c r="F14665" s="23" t="s">
        <v>4</v>
      </c>
      <c r="G14665" s="94" t="s">
        <v>3894</v>
      </c>
      <c r="H14665" s="94"/>
      <c r="I14665" s="94" t="s">
        <v>3895</v>
      </c>
      <c r="J14665" s="94"/>
      <c r="K14665" s="23" t="s">
        <v>3896</v>
      </c>
    </row>
    <row r="14666" spans="1:11" ht="15" customHeight="1" x14ac:dyDescent="0.25">
      <c r="A14666" s="24" t="s">
        <v>4067</v>
      </c>
      <c r="B14666" s="95" t="s">
        <v>4068</v>
      </c>
      <c r="C14666" s="95"/>
      <c r="D14666" s="96" t="s">
        <v>20</v>
      </c>
      <c r="E14666" s="96"/>
      <c r="F14666" s="24" t="s">
        <v>3903</v>
      </c>
      <c r="G14666" s="97">
        <v>8.6199999999999992</v>
      </c>
      <c r="H14666" s="97"/>
      <c r="I14666" s="98">
        <v>1.1299999999999999</v>
      </c>
      <c r="J14666" s="98"/>
      <c r="K14666" s="27">
        <f>TRUNC(TRUNC(G14666,8)*I14666,2)</f>
        <v>9.74</v>
      </c>
    </row>
    <row r="14667" spans="1:11" ht="29.1" customHeight="1" x14ac:dyDescent="0.25">
      <c r="A14667" s="24" t="s">
        <v>4069</v>
      </c>
      <c r="B14667" s="95" t="s">
        <v>4070</v>
      </c>
      <c r="C14667" s="95"/>
      <c r="D14667" s="96" t="s">
        <v>20</v>
      </c>
      <c r="E14667" s="96"/>
      <c r="F14667" s="24" t="s">
        <v>26</v>
      </c>
      <c r="G14667" s="97">
        <v>6.4375</v>
      </c>
      <c r="H14667" s="97"/>
      <c r="I14667" s="98">
        <v>17.63</v>
      </c>
      <c r="J14667" s="98"/>
      <c r="K14667" s="27">
        <f>TRUNC(TRUNC(G14667,8)*I14667,2)</f>
        <v>113.49</v>
      </c>
    </row>
    <row r="14668" spans="1:11" ht="15" customHeight="1" x14ac:dyDescent="0.25">
      <c r="A14668" s="24" t="s">
        <v>4071</v>
      </c>
      <c r="B14668" s="95" t="s">
        <v>4072</v>
      </c>
      <c r="C14668" s="95"/>
      <c r="D14668" s="96" t="s">
        <v>20</v>
      </c>
      <c r="E14668" s="96"/>
      <c r="F14668" s="24" t="s">
        <v>3903</v>
      </c>
      <c r="G14668" s="97">
        <v>0.24</v>
      </c>
      <c r="H14668" s="97"/>
      <c r="I14668" s="98">
        <v>3.58</v>
      </c>
      <c r="J14668" s="98"/>
      <c r="K14668" s="27">
        <f>TRUNC(TRUNC(G14668,8)*I14668,2)</f>
        <v>0.85</v>
      </c>
    </row>
    <row r="14669" spans="1:11" ht="15" customHeight="1" x14ac:dyDescent="0.25">
      <c r="A14669" s="9"/>
      <c r="B14669" s="9"/>
      <c r="C14669" s="9"/>
      <c r="D14669" s="9"/>
      <c r="E14669" s="9"/>
      <c r="F14669" s="9"/>
      <c r="G14669" s="91" t="s">
        <v>3906</v>
      </c>
      <c r="H14669" s="91"/>
      <c r="I14669" s="91"/>
      <c r="J14669" s="91"/>
      <c r="K14669" s="28">
        <f>SUM(K14666:K14668)</f>
        <v>124.07999999999998</v>
      </c>
    </row>
    <row r="14670" spans="1:11" ht="15" customHeight="1" x14ac:dyDescent="0.25">
      <c r="A14670" s="93" t="s">
        <v>3907</v>
      </c>
      <c r="B14670" s="93"/>
      <c r="C14670" s="93"/>
      <c r="D14670" s="94" t="s">
        <v>3</v>
      </c>
      <c r="E14670" s="94"/>
      <c r="F14670" s="23" t="s">
        <v>4</v>
      </c>
      <c r="G14670" s="94" t="s">
        <v>3894</v>
      </c>
      <c r="H14670" s="94"/>
      <c r="I14670" s="94" t="s">
        <v>3895</v>
      </c>
      <c r="J14670" s="94"/>
      <c r="K14670" s="23" t="s">
        <v>3896</v>
      </c>
    </row>
    <row r="14671" spans="1:11" ht="15" customHeight="1" x14ac:dyDescent="0.25">
      <c r="A14671" s="24" t="s">
        <v>3971</v>
      </c>
      <c r="B14671" s="95" t="s">
        <v>3972</v>
      </c>
      <c r="C14671" s="95"/>
      <c r="D14671" s="96" t="s">
        <v>20</v>
      </c>
      <c r="E14671" s="96"/>
      <c r="F14671" s="24" t="s">
        <v>2056</v>
      </c>
      <c r="G14671" s="97">
        <v>0.63900000000000001</v>
      </c>
      <c r="H14671" s="97"/>
      <c r="I14671" s="98">
        <v>32.69</v>
      </c>
      <c r="J14671" s="98"/>
      <c r="K14671" s="27">
        <f>TRUNC(TRUNC(G14671,8)*I14671,2)</f>
        <v>20.88</v>
      </c>
    </row>
    <row r="14672" spans="1:11" ht="15" customHeight="1" x14ac:dyDescent="0.25">
      <c r="A14672" s="24" t="s">
        <v>3910</v>
      </c>
      <c r="B14672" s="95" t="s">
        <v>3911</v>
      </c>
      <c r="C14672" s="95"/>
      <c r="D14672" s="96" t="s">
        <v>20</v>
      </c>
      <c r="E14672" s="96"/>
      <c r="F14672" s="24" t="s">
        <v>2056</v>
      </c>
      <c r="G14672" s="97">
        <v>1.2789999999999999</v>
      </c>
      <c r="H14672" s="97"/>
      <c r="I14672" s="98">
        <v>24.94</v>
      </c>
      <c r="J14672" s="98"/>
      <c r="K14672" s="27">
        <f>TRUNC(TRUNC(G14672,8)*I14672,2)</f>
        <v>31.89</v>
      </c>
    </row>
    <row r="14673" spans="1:11" ht="18" customHeight="1" x14ac:dyDescent="0.25">
      <c r="A14673" s="9"/>
      <c r="B14673" s="9"/>
      <c r="C14673" s="9"/>
      <c r="D14673" s="9"/>
      <c r="E14673" s="9"/>
      <c r="F14673" s="9"/>
      <c r="G14673" s="91" t="s">
        <v>3912</v>
      </c>
      <c r="H14673" s="91"/>
      <c r="I14673" s="91"/>
      <c r="J14673" s="91"/>
      <c r="K14673" s="28">
        <f>SUM(K14671:K14672)</f>
        <v>52.769999999999996</v>
      </c>
    </row>
    <row r="14674" spans="1:11" ht="15" customHeight="1" x14ac:dyDescent="0.25">
      <c r="A14674" s="9"/>
      <c r="B14674" s="9"/>
      <c r="C14674" s="9"/>
      <c r="D14674" s="9"/>
      <c r="E14674" s="9"/>
      <c r="F14674" s="9"/>
      <c r="G14674" s="92" t="s">
        <v>3913</v>
      </c>
      <c r="H14674" s="92"/>
      <c r="I14674" s="92"/>
      <c r="J14674" s="92"/>
      <c r="K14674" s="29">
        <f>ROUND(SUM(K14669,K14673),2)</f>
        <v>176.85</v>
      </c>
    </row>
    <row r="14675" spans="1:11" ht="9.9499999999999993" customHeight="1" x14ac:dyDescent="0.25">
      <c r="A14675" s="9"/>
      <c r="B14675" s="9"/>
      <c r="C14675" s="9"/>
      <c r="D14675" s="9"/>
      <c r="E14675" s="9"/>
      <c r="F14675" s="9"/>
      <c r="G14675" s="100"/>
      <c r="H14675" s="100"/>
      <c r="I14675" s="100"/>
      <c r="J14675" s="100"/>
      <c r="K14675" s="100"/>
    </row>
    <row r="14676" spans="1:11" ht="20.100000000000001" customHeight="1" x14ac:dyDescent="0.25">
      <c r="A14676" s="99" t="s">
        <v>3246</v>
      </c>
      <c r="B14676" s="99"/>
      <c r="C14676" s="99"/>
      <c r="D14676" s="99"/>
      <c r="E14676" s="99"/>
      <c r="F14676" s="99"/>
      <c r="G14676" s="99"/>
      <c r="H14676" s="99"/>
      <c r="I14676" s="99"/>
      <c r="J14676" s="99"/>
      <c r="K14676" s="99"/>
    </row>
    <row r="14677" spans="1:11" ht="20.100000000000001" customHeight="1" x14ac:dyDescent="0.25">
      <c r="A14677" s="106" t="s">
        <v>4010</v>
      </c>
      <c r="B14677" s="106"/>
      <c r="C14677" s="106"/>
      <c r="D14677" s="106"/>
      <c r="E14677" s="106"/>
      <c r="F14677" s="2" t="s">
        <v>4</v>
      </c>
      <c r="G14677" s="87" t="s">
        <v>4001</v>
      </c>
      <c r="H14677" s="87"/>
      <c r="I14677" s="87" t="s">
        <v>3895</v>
      </c>
      <c r="J14677" s="87"/>
      <c r="K14677" s="2" t="s">
        <v>4011</v>
      </c>
    </row>
    <row r="14678" spans="1:11" ht="15" customHeight="1" x14ac:dyDescent="0.25">
      <c r="A14678" s="6" t="s">
        <v>4079</v>
      </c>
      <c r="B14678" s="104" t="s">
        <v>4080</v>
      </c>
      <c r="C14678" s="104"/>
      <c r="D14678" s="104"/>
      <c r="E14678" s="104"/>
      <c r="F14678" s="6" t="s">
        <v>77</v>
      </c>
      <c r="G14678" s="113">
        <v>1.7700000000000001E-3</v>
      </c>
      <c r="H14678" s="113"/>
      <c r="I14678" s="105">
        <v>33.79</v>
      </c>
      <c r="J14678" s="105"/>
      <c r="K14678" s="33">
        <f>ROUND(ROUND(G14678,5)*I14678,4)</f>
        <v>5.9799999999999999E-2</v>
      </c>
    </row>
    <row r="14679" spans="1:11" ht="15" customHeight="1" x14ac:dyDescent="0.25">
      <c r="A14679" s="6" t="s">
        <v>4081</v>
      </c>
      <c r="B14679" s="104" t="s">
        <v>4082</v>
      </c>
      <c r="C14679" s="104"/>
      <c r="D14679" s="104"/>
      <c r="E14679" s="104"/>
      <c r="F14679" s="6" t="s">
        <v>77</v>
      </c>
      <c r="G14679" s="113">
        <v>3.9300000000000003E-3</v>
      </c>
      <c r="H14679" s="113"/>
      <c r="I14679" s="105">
        <v>448.02</v>
      </c>
      <c r="J14679" s="105"/>
      <c r="K14679" s="33">
        <f>ROUND(ROUND(G14679,5)*I14679,4)</f>
        <v>1.7606999999999999</v>
      </c>
    </row>
    <row r="14680" spans="1:11" ht="15" customHeight="1" x14ac:dyDescent="0.25">
      <c r="A14680" s="6" t="s">
        <v>4083</v>
      </c>
      <c r="B14680" s="104" t="s">
        <v>4084</v>
      </c>
      <c r="C14680" s="104"/>
      <c r="D14680" s="104"/>
      <c r="E14680" s="104"/>
      <c r="F14680" s="6" t="s">
        <v>77</v>
      </c>
      <c r="G14680" s="113">
        <v>7.0800000000000004E-3</v>
      </c>
      <c r="H14680" s="113"/>
      <c r="I14680" s="105">
        <v>46.06</v>
      </c>
      <c r="J14680" s="105"/>
      <c r="K14680" s="33">
        <f>ROUND(ROUND(G14680,5)*I14680,4)</f>
        <v>0.3261</v>
      </c>
    </row>
    <row r="14681" spans="1:11" ht="15" customHeight="1" x14ac:dyDescent="0.25">
      <c r="A14681" s="6" t="s">
        <v>4085</v>
      </c>
      <c r="B14681" s="104" t="s">
        <v>4086</v>
      </c>
      <c r="C14681" s="104"/>
      <c r="D14681" s="104"/>
      <c r="E14681" s="104"/>
      <c r="F14681" s="6" t="s">
        <v>103</v>
      </c>
      <c r="G14681" s="113">
        <v>1</v>
      </c>
      <c r="H14681" s="113"/>
      <c r="I14681" s="105">
        <v>16.98</v>
      </c>
      <c r="J14681" s="105"/>
      <c r="K14681" s="33">
        <f>ROUND(ROUND(G14681,5)*I14681,4)</f>
        <v>16.98</v>
      </c>
    </row>
    <row r="14682" spans="1:11" ht="15" customHeight="1" x14ac:dyDescent="0.25">
      <c r="A14682" s="1"/>
      <c r="B14682" s="1"/>
      <c r="C14682" s="1"/>
      <c r="D14682" s="1"/>
      <c r="E14682" s="1"/>
      <c r="F14682" s="1"/>
      <c r="G14682" s="85" t="s">
        <v>4014</v>
      </c>
      <c r="H14682" s="85"/>
      <c r="I14682" s="85"/>
      <c r="J14682" s="85"/>
      <c r="K14682" s="34">
        <f>SUM(K14678:K14681)</f>
        <v>19.1266</v>
      </c>
    </row>
    <row r="14683" spans="1:11" ht="15" customHeight="1" x14ac:dyDescent="0.25">
      <c r="A14683" s="106" t="s">
        <v>4015</v>
      </c>
      <c r="B14683" s="106"/>
      <c r="C14683" s="106"/>
      <c r="D14683" s="23" t="s">
        <v>4016</v>
      </c>
      <c r="E14683" s="94" t="s">
        <v>4017</v>
      </c>
      <c r="F14683" s="94"/>
      <c r="G14683" s="94" t="s">
        <v>4001</v>
      </c>
      <c r="H14683" s="94"/>
      <c r="I14683" s="94" t="s">
        <v>3895</v>
      </c>
      <c r="J14683" s="94"/>
      <c r="K14683" s="23" t="s">
        <v>4011</v>
      </c>
    </row>
    <row r="14684" spans="1:11" ht="27.95" customHeight="1" x14ac:dyDescent="0.25">
      <c r="A14684" s="38" t="s">
        <v>4085</v>
      </c>
      <c r="B14684" s="109" t="s">
        <v>4087</v>
      </c>
      <c r="C14684" s="109"/>
      <c r="D14684" s="38" t="s">
        <v>4019</v>
      </c>
      <c r="E14684" s="110" t="s">
        <v>4088</v>
      </c>
      <c r="F14684" s="110"/>
      <c r="G14684" s="111">
        <v>1.9630000000000002E-2</v>
      </c>
      <c r="H14684" s="111"/>
      <c r="I14684" s="112">
        <v>33.64</v>
      </c>
      <c r="J14684" s="112"/>
      <c r="K14684" s="41">
        <f>ROUND(ROUND(G14684,5)*I14684,4)</f>
        <v>0.66039999999999999</v>
      </c>
    </row>
    <row r="14685" spans="1:11" ht="15" customHeight="1" x14ac:dyDescent="0.25">
      <c r="A14685" s="1"/>
      <c r="B14685" s="1"/>
      <c r="C14685" s="1"/>
      <c r="D14685" s="1"/>
      <c r="E14685" s="1"/>
      <c r="F14685" s="1"/>
      <c r="G14685" s="85" t="s">
        <v>4021</v>
      </c>
      <c r="H14685" s="85"/>
      <c r="I14685" s="85"/>
      <c r="J14685" s="85"/>
      <c r="K14685" s="33">
        <f>SUM(K14684:K14684)</f>
        <v>0.66039999999999999</v>
      </c>
    </row>
    <row r="14686" spans="1:11" ht="12.95" customHeight="1" x14ac:dyDescent="0.25">
      <c r="A14686" s="106" t="s">
        <v>4022</v>
      </c>
      <c r="B14686" s="106"/>
      <c r="C14686" s="94" t="s">
        <v>4023</v>
      </c>
      <c r="D14686" s="94" t="s">
        <v>5</v>
      </c>
      <c r="E14686" s="94" t="s">
        <v>4024</v>
      </c>
      <c r="F14686" s="94"/>
      <c r="G14686" s="94" t="s">
        <v>4025</v>
      </c>
      <c r="H14686" s="94"/>
      <c r="I14686" s="94" t="s">
        <v>2086</v>
      </c>
      <c r="J14686" s="94"/>
      <c r="K14686" s="94" t="s">
        <v>4011</v>
      </c>
    </row>
    <row r="14687" spans="1:11" ht="12" customHeight="1" x14ac:dyDescent="0.25">
      <c r="A14687" s="106"/>
      <c r="B14687" s="106"/>
      <c r="C14687" s="94"/>
      <c r="D14687" s="94"/>
      <c r="E14687" s="23" t="s">
        <v>2092</v>
      </c>
      <c r="F14687" s="23" t="s">
        <v>4026</v>
      </c>
      <c r="G14687" s="23" t="s">
        <v>2092</v>
      </c>
      <c r="H14687" s="23" t="s">
        <v>4026</v>
      </c>
      <c r="I14687" s="23" t="s">
        <v>2092</v>
      </c>
      <c r="J14687" s="23" t="s">
        <v>4026</v>
      </c>
      <c r="K14687" s="94"/>
    </row>
    <row r="14688" spans="1:11" ht="27.95" customHeight="1" x14ac:dyDescent="0.25">
      <c r="A14688" s="38" t="s">
        <v>4085</v>
      </c>
      <c r="B14688" s="39" t="s">
        <v>4087</v>
      </c>
      <c r="C14688" s="38" t="s">
        <v>4027</v>
      </c>
      <c r="D14688" s="40">
        <v>1.9630000000000002E-2</v>
      </c>
      <c r="E14688" s="42">
        <v>0</v>
      </c>
      <c r="F14688" s="43">
        <v>1.1100000000000001</v>
      </c>
      <c r="G14688" s="42">
        <v>0</v>
      </c>
      <c r="H14688" s="43">
        <v>0.88</v>
      </c>
      <c r="I14688" s="42">
        <v>0</v>
      </c>
      <c r="J14688" s="43">
        <v>0.72</v>
      </c>
      <c r="K14688" s="41">
        <f>ROUND(D14688*(ROUND(E14688*F14688,4)+ROUND(G14688*H14688,4)+ROUND(I14688*J14688,4)),4)</f>
        <v>0</v>
      </c>
    </row>
    <row r="14689" spans="1:11" ht="15" customHeight="1" x14ac:dyDescent="0.25">
      <c r="A14689" s="1"/>
      <c r="B14689" s="1"/>
      <c r="C14689" s="1"/>
      <c r="D14689" s="1"/>
      <c r="E14689" s="1"/>
      <c r="F14689" s="1"/>
      <c r="G14689" s="85" t="s">
        <v>4028</v>
      </c>
      <c r="H14689" s="85"/>
      <c r="I14689" s="85"/>
      <c r="J14689" s="85"/>
      <c r="K14689" s="33">
        <f>SUM(K14687:K14688)</f>
        <v>0</v>
      </c>
    </row>
    <row r="14690" spans="1:11" ht="15" customHeight="1" x14ac:dyDescent="0.25">
      <c r="A14690" s="9"/>
      <c r="B14690" s="9"/>
      <c r="C14690" s="9"/>
      <c r="D14690" s="9"/>
      <c r="E14690" s="9"/>
      <c r="F14690" s="9"/>
      <c r="G14690" s="92" t="s">
        <v>4029</v>
      </c>
      <c r="H14690" s="92"/>
      <c r="I14690" s="92"/>
      <c r="J14690" s="92"/>
      <c r="K14690" s="33">
        <f>SUM(K14682,K14685,K14689)</f>
        <v>19.786999999999999</v>
      </c>
    </row>
    <row r="14691" spans="1:11" ht="15" customHeight="1" x14ac:dyDescent="0.25">
      <c r="A14691" s="9"/>
      <c r="B14691" s="9"/>
      <c r="C14691" s="9"/>
      <c r="D14691" s="9"/>
      <c r="E14691" s="9"/>
      <c r="F14691" s="9"/>
      <c r="G14691" s="92" t="s">
        <v>3913</v>
      </c>
      <c r="H14691" s="92"/>
      <c r="I14691" s="92"/>
      <c r="J14691" s="92"/>
      <c r="K14691" s="29">
        <f>ROUND(SUM(K14690),2)</f>
        <v>19.79</v>
      </c>
    </row>
    <row r="14692" spans="1:11" ht="9.9499999999999993" customHeight="1" x14ac:dyDescent="0.25">
      <c r="A14692" s="9"/>
      <c r="B14692" s="9"/>
      <c r="C14692" s="9"/>
      <c r="D14692" s="9"/>
      <c r="E14692" s="9"/>
      <c r="F14692" s="9"/>
      <c r="G14692" s="100"/>
      <c r="H14692" s="100"/>
      <c r="I14692" s="100"/>
      <c r="J14692" s="100"/>
      <c r="K14692" s="100"/>
    </row>
    <row r="14693" spans="1:11" ht="20.100000000000001" customHeight="1" x14ac:dyDescent="0.25">
      <c r="A14693" s="99" t="s">
        <v>3247</v>
      </c>
      <c r="B14693" s="99"/>
      <c r="C14693" s="99"/>
      <c r="D14693" s="99"/>
      <c r="E14693" s="99"/>
      <c r="F14693" s="99"/>
      <c r="G14693" s="99"/>
      <c r="H14693" s="99"/>
      <c r="I14693" s="99"/>
      <c r="J14693" s="99"/>
      <c r="K14693" s="99"/>
    </row>
    <row r="14694" spans="1:11" ht="15" customHeight="1" x14ac:dyDescent="0.25">
      <c r="A14694" s="93" t="s">
        <v>3893</v>
      </c>
      <c r="B14694" s="93"/>
      <c r="C14694" s="93"/>
      <c r="D14694" s="94" t="s">
        <v>3</v>
      </c>
      <c r="E14694" s="94"/>
      <c r="F14694" s="23" t="s">
        <v>4</v>
      </c>
      <c r="G14694" s="94" t="s">
        <v>3894</v>
      </c>
      <c r="H14694" s="94"/>
      <c r="I14694" s="94" t="s">
        <v>3895</v>
      </c>
      <c r="J14694" s="94"/>
      <c r="K14694" s="23" t="s">
        <v>3896</v>
      </c>
    </row>
    <row r="14695" spans="1:11" ht="15" customHeight="1" x14ac:dyDescent="0.25">
      <c r="A14695" s="24" t="s">
        <v>4089</v>
      </c>
      <c r="B14695" s="95" t="s">
        <v>4090</v>
      </c>
      <c r="C14695" s="95"/>
      <c r="D14695" s="96" t="s">
        <v>20</v>
      </c>
      <c r="E14695" s="96"/>
      <c r="F14695" s="24" t="s">
        <v>16</v>
      </c>
      <c r="G14695" s="97">
        <v>1</v>
      </c>
      <c r="H14695" s="97"/>
      <c r="I14695" s="98">
        <v>12.85</v>
      </c>
      <c r="J14695" s="98"/>
      <c r="K14695" s="27">
        <f>TRUNC(TRUNC(G14695,8)*I14695,2)</f>
        <v>12.85</v>
      </c>
    </row>
    <row r="14696" spans="1:11" ht="15" customHeight="1" x14ac:dyDescent="0.25">
      <c r="A14696" s="9"/>
      <c r="B14696" s="9"/>
      <c r="C14696" s="9"/>
      <c r="D14696" s="9"/>
      <c r="E14696" s="9"/>
      <c r="F14696" s="9"/>
      <c r="G14696" s="91" t="s">
        <v>3906</v>
      </c>
      <c r="H14696" s="91"/>
      <c r="I14696" s="91"/>
      <c r="J14696" s="91"/>
      <c r="K14696" s="28">
        <f>SUM(K14695:K14695)</f>
        <v>12.85</v>
      </c>
    </row>
    <row r="14697" spans="1:11" ht="15" customHeight="1" x14ac:dyDescent="0.25">
      <c r="A14697" s="93" t="s">
        <v>3907</v>
      </c>
      <c r="B14697" s="93"/>
      <c r="C14697" s="93"/>
      <c r="D14697" s="94" t="s">
        <v>3</v>
      </c>
      <c r="E14697" s="94"/>
      <c r="F14697" s="23" t="s">
        <v>4</v>
      </c>
      <c r="G14697" s="94" t="s">
        <v>3894</v>
      </c>
      <c r="H14697" s="94"/>
      <c r="I14697" s="94" t="s">
        <v>3895</v>
      </c>
      <c r="J14697" s="94"/>
      <c r="K14697" s="23" t="s">
        <v>3896</v>
      </c>
    </row>
    <row r="14698" spans="1:11" ht="15" customHeight="1" x14ac:dyDescent="0.25">
      <c r="A14698" s="24" t="s">
        <v>3961</v>
      </c>
      <c r="B14698" s="95" t="s">
        <v>3962</v>
      </c>
      <c r="C14698" s="95"/>
      <c r="D14698" s="96" t="s">
        <v>20</v>
      </c>
      <c r="E14698" s="96"/>
      <c r="F14698" s="24" t="s">
        <v>2056</v>
      </c>
      <c r="G14698" s="97">
        <v>2.7699999999999999E-2</v>
      </c>
      <c r="H14698" s="97"/>
      <c r="I14698" s="98">
        <v>29.5</v>
      </c>
      <c r="J14698" s="98"/>
      <c r="K14698" s="27">
        <f>TRUNC(TRUNC(G14698,8)*I14698,2)</f>
        <v>0.81</v>
      </c>
    </row>
    <row r="14699" spans="1:11" ht="15" customHeight="1" x14ac:dyDescent="0.25">
      <c r="A14699" s="24" t="s">
        <v>3910</v>
      </c>
      <c r="B14699" s="95" t="s">
        <v>3911</v>
      </c>
      <c r="C14699" s="95"/>
      <c r="D14699" s="96" t="s">
        <v>20</v>
      </c>
      <c r="E14699" s="96"/>
      <c r="F14699" s="24" t="s">
        <v>2056</v>
      </c>
      <c r="G14699" s="97">
        <v>0.1386</v>
      </c>
      <c r="H14699" s="97"/>
      <c r="I14699" s="98">
        <v>24.94</v>
      </c>
      <c r="J14699" s="98"/>
      <c r="K14699" s="27">
        <f>TRUNC(TRUNC(G14699,8)*I14699,2)</f>
        <v>3.45</v>
      </c>
    </row>
    <row r="14700" spans="1:11" ht="18" customHeight="1" x14ac:dyDescent="0.25">
      <c r="A14700" s="9"/>
      <c r="B14700" s="9"/>
      <c r="C14700" s="9"/>
      <c r="D14700" s="9"/>
      <c r="E14700" s="9"/>
      <c r="F14700" s="9"/>
      <c r="G14700" s="91" t="s">
        <v>3912</v>
      </c>
      <c r="H14700" s="91"/>
      <c r="I14700" s="91"/>
      <c r="J14700" s="91"/>
      <c r="K14700" s="28">
        <f>SUM(K14698:K14699)</f>
        <v>4.26</v>
      </c>
    </row>
    <row r="14701" spans="1:11" ht="15" customHeight="1" x14ac:dyDescent="0.25">
      <c r="A14701" s="9"/>
      <c r="B14701" s="9"/>
      <c r="C14701" s="9"/>
      <c r="D14701" s="9"/>
      <c r="E14701" s="9"/>
      <c r="F14701" s="9"/>
      <c r="G14701" s="92" t="s">
        <v>3913</v>
      </c>
      <c r="H14701" s="92"/>
      <c r="I14701" s="92"/>
      <c r="J14701" s="92"/>
      <c r="K14701" s="29">
        <f>ROUND(SUM(K14696,K14700),2)</f>
        <v>17.11</v>
      </c>
    </row>
    <row r="14702" spans="1:11" ht="9.9499999999999993" customHeight="1" x14ac:dyDescent="0.25">
      <c r="A14702" s="9"/>
      <c r="B14702" s="9"/>
      <c r="C14702" s="9"/>
      <c r="D14702" s="9"/>
      <c r="E14702" s="9"/>
      <c r="F14702" s="9"/>
      <c r="G14702" s="100"/>
      <c r="H14702" s="100"/>
      <c r="I14702" s="100"/>
      <c r="J14702" s="100"/>
      <c r="K14702" s="100"/>
    </row>
    <row r="14703" spans="1:11" ht="20.100000000000001" customHeight="1" x14ac:dyDescent="0.25">
      <c r="A14703" s="99" t="s">
        <v>3248</v>
      </c>
      <c r="B14703" s="99"/>
      <c r="C14703" s="99"/>
      <c r="D14703" s="99"/>
      <c r="E14703" s="99"/>
      <c r="F14703" s="99"/>
      <c r="G14703" s="99"/>
      <c r="H14703" s="99"/>
      <c r="I14703" s="99"/>
      <c r="J14703" s="99"/>
      <c r="K14703" s="99"/>
    </row>
    <row r="14704" spans="1:11" ht="12.95" customHeight="1" x14ac:dyDescent="0.25">
      <c r="A14704" s="107" t="s">
        <v>3984</v>
      </c>
      <c r="B14704" s="107"/>
      <c r="C14704" s="107"/>
      <c r="D14704" s="108" t="s">
        <v>3985</v>
      </c>
      <c r="E14704" s="87" t="s">
        <v>3986</v>
      </c>
      <c r="F14704" s="87"/>
      <c r="G14704" s="87" t="s">
        <v>3987</v>
      </c>
      <c r="H14704" s="87"/>
      <c r="I14704" s="87"/>
      <c r="J14704" s="87"/>
      <c r="K14704" s="87" t="s">
        <v>3988</v>
      </c>
    </row>
    <row r="14705" spans="1:11" ht="12" customHeight="1" x14ac:dyDescent="0.25">
      <c r="A14705" s="107"/>
      <c r="B14705" s="107"/>
      <c r="C14705" s="107"/>
      <c r="D14705" s="108"/>
      <c r="E14705" s="23" t="s">
        <v>3989</v>
      </c>
      <c r="F14705" s="23" t="s">
        <v>3990</v>
      </c>
      <c r="G14705" s="94" t="s">
        <v>3989</v>
      </c>
      <c r="H14705" s="94"/>
      <c r="I14705" s="94" t="s">
        <v>3990</v>
      </c>
      <c r="J14705" s="94"/>
      <c r="K14705" s="87"/>
    </row>
    <row r="14706" spans="1:11" ht="15.95" customHeight="1" x14ac:dyDescent="0.25">
      <c r="A14706" s="6" t="s">
        <v>4091</v>
      </c>
      <c r="B14706" s="104" t="s">
        <v>4092</v>
      </c>
      <c r="C14706" s="104"/>
      <c r="D14706" s="44">
        <v>1</v>
      </c>
      <c r="E14706" s="32">
        <v>0.8</v>
      </c>
      <c r="F14706" s="32">
        <v>0.19999999999999996</v>
      </c>
      <c r="G14706" s="105">
        <v>5.32</v>
      </c>
      <c r="H14706" s="105"/>
      <c r="I14706" s="105">
        <v>0.5</v>
      </c>
      <c r="J14706" s="105"/>
      <c r="K14706" s="33">
        <f>TRUNC(D14706*(TRUNC(E14706*G14706,4)+TRUNC(F14706*I14706,4)),4)</f>
        <v>4.3559999999999999</v>
      </c>
    </row>
    <row r="14707" spans="1:11" ht="15" customHeight="1" x14ac:dyDescent="0.25">
      <c r="A14707" s="1"/>
      <c r="B14707" s="1"/>
      <c r="C14707" s="1"/>
      <c r="D14707" s="1"/>
      <c r="E14707" s="1"/>
      <c r="F14707" s="1"/>
      <c r="G14707" s="85" t="s">
        <v>3999</v>
      </c>
      <c r="H14707" s="85"/>
      <c r="I14707" s="85"/>
      <c r="J14707" s="85"/>
      <c r="K14707" s="34">
        <f>SUM(K14705:K14706)</f>
        <v>4.3559999999999999</v>
      </c>
    </row>
    <row r="14708" spans="1:11" ht="20.100000000000001" customHeight="1" x14ac:dyDescent="0.25">
      <c r="A14708" s="106" t="s">
        <v>4000</v>
      </c>
      <c r="B14708" s="106"/>
      <c r="C14708" s="106"/>
      <c r="D14708" s="106"/>
      <c r="E14708" s="106"/>
      <c r="F14708" s="2" t="s">
        <v>4</v>
      </c>
      <c r="G14708" s="87" t="s">
        <v>4001</v>
      </c>
      <c r="H14708" s="87"/>
      <c r="I14708" s="87" t="s">
        <v>4002</v>
      </c>
      <c r="J14708" s="87"/>
      <c r="K14708" s="2" t="s">
        <v>3988</v>
      </c>
    </row>
    <row r="14709" spans="1:11" ht="15" customHeight="1" x14ac:dyDescent="0.25">
      <c r="A14709" s="6" t="s">
        <v>4093</v>
      </c>
      <c r="B14709" s="101" t="s">
        <v>4094</v>
      </c>
      <c r="C14709" s="101"/>
      <c r="D14709" s="101"/>
      <c r="E14709" s="101"/>
      <c r="F14709" s="6" t="s">
        <v>3940</v>
      </c>
      <c r="G14709" s="102">
        <v>0.1333</v>
      </c>
      <c r="H14709" s="102"/>
      <c r="I14709" s="103">
        <v>3.96</v>
      </c>
      <c r="J14709" s="103"/>
      <c r="K14709" s="7">
        <f>TRUNC(TRUNC(G14709,8)*I14709,2)</f>
        <v>0.52</v>
      </c>
    </row>
    <row r="14710" spans="1:11" ht="15" customHeight="1" x14ac:dyDescent="0.25">
      <c r="A14710" s="6" t="s">
        <v>4095</v>
      </c>
      <c r="B14710" s="101" t="s">
        <v>4096</v>
      </c>
      <c r="C14710" s="101"/>
      <c r="D14710" s="101"/>
      <c r="E14710" s="101"/>
      <c r="F14710" s="6" t="s">
        <v>3940</v>
      </c>
      <c r="G14710" s="102">
        <v>2</v>
      </c>
      <c r="H14710" s="102"/>
      <c r="I14710" s="103">
        <v>14.41</v>
      </c>
      <c r="J14710" s="103"/>
      <c r="K14710" s="7">
        <f>TRUNC(TRUNC(G14710,8)*I14710,2)</f>
        <v>28.82</v>
      </c>
    </row>
    <row r="14711" spans="1:11" ht="15" customHeight="1" x14ac:dyDescent="0.25">
      <c r="A14711" s="6" t="s">
        <v>4097</v>
      </c>
      <c r="B14711" s="101" t="s">
        <v>4098</v>
      </c>
      <c r="C14711" s="101"/>
      <c r="D14711" s="101"/>
      <c r="E14711" s="101"/>
      <c r="F14711" s="6" t="s">
        <v>3940</v>
      </c>
      <c r="G14711" s="102">
        <v>3</v>
      </c>
      <c r="H14711" s="102"/>
      <c r="I14711" s="103">
        <v>14.58</v>
      </c>
      <c r="J14711" s="103"/>
      <c r="K14711" s="7">
        <f>TRUNC(TRUNC(G14711,8)*I14711,2)</f>
        <v>43.74</v>
      </c>
    </row>
    <row r="14712" spans="1:11" ht="15" customHeight="1" x14ac:dyDescent="0.25">
      <c r="A14712" s="1"/>
      <c r="B14712" s="1"/>
      <c r="C14712" s="1"/>
      <c r="D14712" s="1"/>
      <c r="E14712" s="1"/>
      <c r="F14712" s="1"/>
      <c r="G14712" s="85" t="s">
        <v>4005</v>
      </c>
      <c r="H14712" s="85"/>
      <c r="I14712" s="85"/>
      <c r="J14712" s="85"/>
      <c r="K14712" s="29">
        <f>SUM(K14709:K14711)</f>
        <v>73.08</v>
      </c>
    </row>
    <row r="14713" spans="1:11" ht="15" customHeight="1" x14ac:dyDescent="0.25">
      <c r="A14713" s="9"/>
      <c r="B14713" s="9"/>
      <c r="C14713" s="9"/>
      <c r="D14713" s="9"/>
      <c r="E14713" s="9"/>
      <c r="F14713" s="9"/>
      <c r="G14713" s="92" t="s">
        <v>4006</v>
      </c>
      <c r="H14713" s="92"/>
      <c r="I14713" s="92"/>
      <c r="J14713" s="92"/>
      <c r="K14713" s="33">
        <f>SUM(K14707,K14712)</f>
        <v>77.435999999999993</v>
      </c>
    </row>
    <row r="14714" spans="1:11" ht="15" customHeight="1" x14ac:dyDescent="0.25">
      <c r="A14714" s="9"/>
      <c r="B14714" s="9"/>
      <c r="C14714" s="9"/>
      <c r="D14714" s="9"/>
      <c r="E14714" s="9"/>
      <c r="F14714" s="9"/>
      <c r="G14714" s="92" t="s">
        <v>4007</v>
      </c>
      <c r="H14714" s="92"/>
      <c r="I14714" s="92"/>
      <c r="J14714" s="92"/>
      <c r="K14714" s="35">
        <v>22.5</v>
      </c>
    </row>
    <row r="14715" spans="1:11" ht="15" customHeight="1" x14ac:dyDescent="0.25">
      <c r="A14715" s="9"/>
      <c r="B14715" s="9"/>
      <c r="C14715" s="9"/>
      <c r="D14715" s="9"/>
      <c r="E14715" s="9"/>
      <c r="F14715" s="9"/>
      <c r="G14715" s="92" t="s">
        <v>4008</v>
      </c>
      <c r="H14715" s="92"/>
      <c r="I14715" s="92"/>
      <c r="J14715" s="92"/>
      <c r="K14715" s="33">
        <f>TRUNC(K14713/K14714,4)</f>
        <v>3.4416000000000002</v>
      </c>
    </row>
    <row r="14716" spans="1:11" ht="15" customHeight="1" x14ac:dyDescent="0.25">
      <c r="A14716" s="9"/>
      <c r="B14716" s="9"/>
      <c r="C14716" s="9"/>
      <c r="D14716" s="9"/>
      <c r="E14716" s="9"/>
      <c r="F14716" s="9"/>
      <c r="G14716" s="92" t="s">
        <v>4029</v>
      </c>
      <c r="H14716" s="92"/>
      <c r="I14716" s="92"/>
      <c r="J14716" s="92"/>
      <c r="K14716" s="33">
        <f>SUM(K14715)</f>
        <v>3.4416000000000002</v>
      </c>
    </row>
    <row r="14717" spans="1:11" ht="15" customHeight="1" x14ac:dyDescent="0.25">
      <c r="A14717" s="9"/>
      <c r="B14717" s="9"/>
      <c r="C14717" s="9"/>
      <c r="D14717" s="9"/>
      <c r="E14717" s="9"/>
      <c r="F14717" s="9"/>
      <c r="G14717" s="92" t="s">
        <v>3913</v>
      </c>
      <c r="H14717" s="92"/>
      <c r="I14717" s="92"/>
      <c r="J14717" s="92"/>
      <c r="K14717" s="29">
        <f>ROUND(SUM(K14716),2)</f>
        <v>3.44</v>
      </c>
    </row>
    <row r="14718" spans="1:11" ht="9.9499999999999993" customHeight="1" x14ac:dyDescent="0.25">
      <c r="A14718" s="9"/>
      <c r="B14718" s="9"/>
      <c r="C14718" s="9"/>
      <c r="D14718" s="9"/>
      <c r="E14718" s="9"/>
      <c r="F14718" s="9"/>
      <c r="G14718" s="100"/>
      <c r="H14718" s="100"/>
      <c r="I14718" s="100"/>
      <c r="J14718" s="100"/>
      <c r="K14718" s="100"/>
    </row>
    <row r="14719" spans="1:11" ht="20.100000000000001" customHeight="1" x14ac:dyDescent="0.25">
      <c r="A14719" s="99" t="s">
        <v>3249</v>
      </c>
      <c r="B14719" s="99"/>
      <c r="C14719" s="99"/>
      <c r="D14719" s="99"/>
      <c r="E14719" s="99"/>
      <c r="F14719" s="99"/>
      <c r="G14719" s="99"/>
      <c r="H14719" s="99"/>
      <c r="I14719" s="99"/>
      <c r="J14719" s="99"/>
      <c r="K14719" s="99"/>
    </row>
    <row r="14720" spans="1:11" ht="15" customHeight="1" x14ac:dyDescent="0.25">
      <c r="A14720" s="93" t="s">
        <v>3893</v>
      </c>
      <c r="B14720" s="93"/>
      <c r="C14720" s="93"/>
      <c r="D14720" s="94" t="s">
        <v>3</v>
      </c>
      <c r="E14720" s="94"/>
      <c r="F14720" s="23" t="s">
        <v>4</v>
      </c>
      <c r="G14720" s="94" t="s">
        <v>3894</v>
      </c>
      <c r="H14720" s="94"/>
      <c r="I14720" s="94" t="s">
        <v>3895</v>
      </c>
      <c r="J14720" s="94"/>
      <c r="K14720" s="23" t="s">
        <v>3896</v>
      </c>
    </row>
    <row r="14721" spans="1:11" ht="15" customHeight="1" x14ac:dyDescent="0.25">
      <c r="A14721" s="24" t="s">
        <v>3951</v>
      </c>
      <c r="B14721" s="95" t="s">
        <v>3952</v>
      </c>
      <c r="C14721" s="95"/>
      <c r="D14721" s="96" t="s">
        <v>3953</v>
      </c>
      <c r="E14721" s="96"/>
      <c r="F14721" s="24" t="s">
        <v>3954</v>
      </c>
      <c r="G14721" s="97">
        <v>4.0000000000000001E-3</v>
      </c>
      <c r="H14721" s="97"/>
      <c r="I14721" s="98">
        <v>215</v>
      </c>
      <c r="J14721" s="98"/>
      <c r="K14721" s="27">
        <f>ROUND(ROUND(G14721,8)*I14721,2)</f>
        <v>0.86</v>
      </c>
    </row>
    <row r="14722" spans="1:11" ht="15" customHeight="1" x14ac:dyDescent="0.25">
      <c r="A14722" s="24" t="s">
        <v>3955</v>
      </c>
      <c r="B14722" s="95" t="s">
        <v>3956</v>
      </c>
      <c r="C14722" s="95"/>
      <c r="D14722" s="96" t="s">
        <v>20</v>
      </c>
      <c r="E14722" s="96"/>
      <c r="F14722" s="24" t="s">
        <v>3903</v>
      </c>
      <c r="G14722" s="97">
        <v>5.0000000000000001E-3</v>
      </c>
      <c r="H14722" s="97"/>
      <c r="I14722" s="98">
        <v>19.37</v>
      </c>
      <c r="J14722" s="98"/>
      <c r="K14722" s="27">
        <f>ROUND(ROUND(G14722,8)*I14722,2)</f>
        <v>0.1</v>
      </c>
    </row>
    <row r="14723" spans="1:11" ht="15" customHeight="1" x14ac:dyDescent="0.25">
      <c r="A14723" s="9"/>
      <c r="B14723" s="9"/>
      <c r="C14723" s="9"/>
      <c r="D14723" s="9"/>
      <c r="E14723" s="9"/>
      <c r="F14723" s="9"/>
      <c r="G14723" s="91" t="s">
        <v>3906</v>
      </c>
      <c r="H14723" s="91"/>
      <c r="I14723" s="91"/>
      <c r="J14723" s="91"/>
      <c r="K14723" s="28">
        <f>SUM(K14721:K14722)</f>
        <v>0.96</v>
      </c>
    </row>
    <row r="14724" spans="1:11" ht="15" customHeight="1" x14ac:dyDescent="0.25">
      <c r="A14724" s="93" t="s">
        <v>3907</v>
      </c>
      <c r="B14724" s="93"/>
      <c r="C14724" s="93"/>
      <c r="D14724" s="94" t="s">
        <v>3</v>
      </c>
      <c r="E14724" s="94"/>
      <c r="F14724" s="23" t="s">
        <v>4</v>
      </c>
      <c r="G14724" s="94" t="s">
        <v>3894</v>
      </c>
      <c r="H14724" s="94"/>
      <c r="I14724" s="94" t="s">
        <v>3895</v>
      </c>
      <c r="J14724" s="94"/>
      <c r="K14724" s="23" t="s">
        <v>3896</v>
      </c>
    </row>
    <row r="14725" spans="1:11" ht="21" customHeight="1" x14ac:dyDescent="0.25">
      <c r="A14725" s="24" t="s">
        <v>3908</v>
      </c>
      <c r="B14725" s="95" t="s">
        <v>3909</v>
      </c>
      <c r="C14725" s="95"/>
      <c r="D14725" s="96" t="s">
        <v>20</v>
      </c>
      <c r="E14725" s="96"/>
      <c r="F14725" s="24" t="s">
        <v>2056</v>
      </c>
      <c r="G14725" s="97">
        <v>0.03</v>
      </c>
      <c r="H14725" s="97"/>
      <c r="I14725" s="98">
        <v>32.24</v>
      </c>
      <c r="J14725" s="98"/>
      <c r="K14725" s="27">
        <f>ROUND(ROUND(G14725,8)*I14725,2)</f>
        <v>0.97</v>
      </c>
    </row>
    <row r="14726" spans="1:11" ht="15" customHeight="1" x14ac:dyDescent="0.25">
      <c r="A14726" s="24" t="s">
        <v>3910</v>
      </c>
      <c r="B14726" s="95" t="s">
        <v>3911</v>
      </c>
      <c r="C14726" s="95"/>
      <c r="D14726" s="96" t="s">
        <v>20</v>
      </c>
      <c r="E14726" s="96"/>
      <c r="F14726" s="24" t="s">
        <v>2056</v>
      </c>
      <c r="G14726" s="97">
        <v>0.03</v>
      </c>
      <c r="H14726" s="97"/>
      <c r="I14726" s="98">
        <v>24.94</v>
      </c>
      <c r="J14726" s="98"/>
      <c r="K14726" s="27">
        <f>ROUND(ROUND(G14726,8)*I14726,2)</f>
        <v>0.75</v>
      </c>
    </row>
    <row r="14727" spans="1:11" ht="18" customHeight="1" x14ac:dyDescent="0.25">
      <c r="A14727" s="9"/>
      <c r="B14727" s="9"/>
      <c r="C14727" s="9"/>
      <c r="D14727" s="9"/>
      <c r="E14727" s="9"/>
      <c r="F14727" s="9"/>
      <c r="G14727" s="91" t="s">
        <v>3912</v>
      </c>
      <c r="H14727" s="91"/>
      <c r="I14727" s="91"/>
      <c r="J14727" s="91"/>
      <c r="K14727" s="28">
        <f>SUM(K14725:K14726)</f>
        <v>1.72</v>
      </c>
    </row>
    <row r="14728" spans="1:11" ht="15" customHeight="1" x14ac:dyDescent="0.25">
      <c r="A14728" s="9"/>
      <c r="B14728" s="9"/>
      <c r="C14728" s="9"/>
      <c r="D14728" s="9"/>
      <c r="E14728" s="9"/>
      <c r="F14728" s="9"/>
      <c r="G14728" s="92" t="s">
        <v>3913</v>
      </c>
      <c r="H14728" s="92"/>
      <c r="I14728" s="92"/>
      <c r="J14728" s="92"/>
      <c r="K14728" s="29">
        <f>ROUND(SUM(K14723,K14727),2)</f>
        <v>2.68</v>
      </c>
    </row>
    <row r="14729" spans="1:11" ht="9.9499999999999993" customHeight="1" x14ac:dyDescent="0.25">
      <c r="A14729" s="9"/>
      <c r="B14729" s="9"/>
      <c r="C14729" s="9"/>
      <c r="D14729" s="9"/>
      <c r="E14729" s="9"/>
      <c r="F14729" s="9"/>
      <c r="G14729" s="100"/>
      <c r="H14729" s="100"/>
      <c r="I14729" s="100"/>
      <c r="J14729" s="100"/>
      <c r="K14729" s="100"/>
    </row>
    <row r="14730" spans="1:11" ht="20.100000000000001" customHeight="1" x14ac:dyDescent="0.25">
      <c r="A14730" s="99" t="s">
        <v>3250</v>
      </c>
      <c r="B14730" s="99"/>
      <c r="C14730" s="99"/>
      <c r="D14730" s="99"/>
      <c r="E14730" s="99"/>
      <c r="F14730" s="99"/>
      <c r="G14730" s="99"/>
      <c r="H14730" s="99"/>
      <c r="I14730" s="99"/>
      <c r="J14730" s="99"/>
      <c r="K14730" s="99"/>
    </row>
    <row r="14731" spans="1:11" ht="15" customHeight="1" x14ac:dyDescent="0.25">
      <c r="A14731" s="93" t="s">
        <v>3916</v>
      </c>
      <c r="B14731" s="93"/>
      <c r="C14731" s="93"/>
      <c r="D14731" s="94" t="s">
        <v>3</v>
      </c>
      <c r="E14731" s="94"/>
      <c r="F14731" s="23" t="s">
        <v>4</v>
      </c>
      <c r="G14731" s="94" t="s">
        <v>3894</v>
      </c>
      <c r="H14731" s="94"/>
      <c r="I14731" s="94" t="s">
        <v>3895</v>
      </c>
      <c r="J14731" s="94"/>
      <c r="K14731" s="23" t="s">
        <v>3896</v>
      </c>
    </row>
    <row r="14732" spans="1:11" ht="29.1" customHeight="1" x14ac:dyDescent="0.25">
      <c r="A14732" s="24" t="s">
        <v>3957</v>
      </c>
      <c r="B14732" s="95" t="s">
        <v>3958</v>
      </c>
      <c r="C14732" s="95"/>
      <c r="D14732" s="96" t="s">
        <v>20</v>
      </c>
      <c r="E14732" s="96"/>
      <c r="F14732" s="24" t="s">
        <v>3936</v>
      </c>
      <c r="G14732" s="97">
        <v>2.8999999999999998E-3</v>
      </c>
      <c r="H14732" s="97"/>
      <c r="I14732" s="98">
        <v>75.540000000000006</v>
      </c>
      <c r="J14732" s="98"/>
      <c r="K14732" s="27">
        <f>TRUNC(TRUNC(G14732,8)*I14732,2)</f>
        <v>0.21</v>
      </c>
    </row>
    <row r="14733" spans="1:11" ht="29.1" customHeight="1" x14ac:dyDescent="0.25">
      <c r="A14733" s="24" t="s">
        <v>3959</v>
      </c>
      <c r="B14733" s="95" t="s">
        <v>3960</v>
      </c>
      <c r="C14733" s="95"/>
      <c r="D14733" s="96" t="s">
        <v>20</v>
      </c>
      <c r="E14733" s="96"/>
      <c r="F14733" s="24" t="s">
        <v>30</v>
      </c>
      <c r="G14733" s="97">
        <v>1.6999999999999999E-3</v>
      </c>
      <c r="H14733" s="97"/>
      <c r="I14733" s="98">
        <v>198.53</v>
      </c>
      <c r="J14733" s="98"/>
      <c r="K14733" s="27">
        <f>TRUNC(TRUNC(G14733,8)*I14733,2)</f>
        <v>0.33</v>
      </c>
    </row>
    <row r="14734" spans="1:11" ht="18" customHeight="1" x14ac:dyDescent="0.25">
      <c r="A14734" s="9"/>
      <c r="B14734" s="9"/>
      <c r="C14734" s="9"/>
      <c r="D14734" s="9"/>
      <c r="E14734" s="9"/>
      <c r="F14734" s="9"/>
      <c r="G14734" s="91" t="s">
        <v>3919</v>
      </c>
      <c r="H14734" s="91"/>
      <c r="I14734" s="91"/>
      <c r="J14734" s="91"/>
      <c r="K14734" s="28">
        <f>SUM(K14732:K14733)</f>
        <v>0.54</v>
      </c>
    </row>
    <row r="14735" spans="1:11" ht="15" customHeight="1" x14ac:dyDescent="0.25">
      <c r="A14735" s="93" t="s">
        <v>3907</v>
      </c>
      <c r="B14735" s="93"/>
      <c r="C14735" s="93"/>
      <c r="D14735" s="94" t="s">
        <v>3</v>
      </c>
      <c r="E14735" s="94"/>
      <c r="F14735" s="23" t="s">
        <v>4</v>
      </c>
      <c r="G14735" s="94" t="s">
        <v>3894</v>
      </c>
      <c r="H14735" s="94"/>
      <c r="I14735" s="94" t="s">
        <v>3895</v>
      </c>
      <c r="J14735" s="94"/>
      <c r="K14735" s="23" t="s">
        <v>3896</v>
      </c>
    </row>
    <row r="14736" spans="1:11" ht="15" customHeight="1" x14ac:dyDescent="0.25">
      <c r="A14736" s="24" t="s">
        <v>3961</v>
      </c>
      <c r="B14736" s="95" t="s">
        <v>3962</v>
      </c>
      <c r="C14736" s="95"/>
      <c r="D14736" s="96" t="s">
        <v>20</v>
      </c>
      <c r="E14736" s="96"/>
      <c r="F14736" s="24" t="s">
        <v>2056</v>
      </c>
      <c r="G14736" s="97">
        <v>4.5999999999999999E-3</v>
      </c>
      <c r="H14736" s="97"/>
      <c r="I14736" s="98">
        <v>29.5</v>
      </c>
      <c r="J14736" s="98"/>
      <c r="K14736" s="27">
        <f>TRUNC(TRUNC(G14736,8)*I14736,2)</f>
        <v>0.13</v>
      </c>
    </row>
    <row r="14737" spans="1:11" ht="18" customHeight="1" x14ac:dyDescent="0.25">
      <c r="A14737" s="9"/>
      <c r="B14737" s="9"/>
      <c r="C14737" s="9"/>
      <c r="D14737" s="9"/>
      <c r="E14737" s="9"/>
      <c r="F14737" s="9"/>
      <c r="G14737" s="91" t="s">
        <v>3912</v>
      </c>
      <c r="H14737" s="91"/>
      <c r="I14737" s="91"/>
      <c r="J14737" s="91"/>
      <c r="K14737" s="28">
        <f>SUM(K14736:K14736)</f>
        <v>0.13</v>
      </c>
    </row>
    <row r="14738" spans="1:11" ht="15" customHeight="1" x14ac:dyDescent="0.25">
      <c r="A14738" s="9"/>
      <c r="B14738" s="9"/>
      <c r="C14738" s="9"/>
      <c r="D14738" s="9"/>
      <c r="E14738" s="9"/>
      <c r="F14738" s="9"/>
      <c r="G14738" s="92" t="s">
        <v>3913</v>
      </c>
      <c r="H14738" s="92"/>
      <c r="I14738" s="92"/>
      <c r="J14738" s="92"/>
      <c r="K14738" s="29">
        <f>ROUND(SUM(K14734,K14737),2)</f>
        <v>0.67</v>
      </c>
    </row>
    <row r="14739" spans="1:11" ht="9.9499999999999993" customHeight="1" x14ac:dyDescent="0.25">
      <c r="A14739" s="9"/>
      <c r="B14739" s="9"/>
      <c r="C14739" s="9"/>
      <c r="D14739" s="9"/>
      <c r="E14739" s="9"/>
      <c r="F14739" s="9"/>
      <c r="G14739" s="100"/>
      <c r="H14739" s="100"/>
      <c r="I14739" s="100"/>
      <c r="J14739" s="100"/>
      <c r="K14739" s="100"/>
    </row>
    <row r="14740" spans="1:11" ht="20.100000000000001" customHeight="1" x14ac:dyDescent="0.25">
      <c r="A14740" s="99" t="s">
        <v>3251</v>
      </c>
      <c r="B14740" s="99"/>
      <c r="C14740" s="99"/>
      <c r="D14740" s="99"/>
      <c r="E14740" s="99"/>
      <c r="F14740" s="99"/>
      <c r="G14740" s="99"/>
      <c r="H14740" s="99"/>
      <c r="I14740" s="99"/>
      <c r="J14740" s="99"/>
      <c r="K14740" s="99"/>
    </row>
    <row r="14741" spans="1:11" ht="15" customHeight="1" x14ac:dyDescent="0.25">
      <c r="A14741" s="93" t="s">
        <v>3916</v>
      </c>
      <c r="B14741" s="93"/>
      <c r="C14741" s="93"/>
      <c r="D14741" s="94" t="s">
        <v>3</v>
      </c>
      <c r="E14741" s="94"/>
      <c r="F14741" s="23" t="s">
        <v>4</v>
      </c>
      <c r="G14741" s="94" t="s">
        <v>3894</v>
      </c>
      <c r="H14741" s="94"/>
      <c r="I14741" s="94" t="s">
        <v>3895</v>
      </c>
      <c r="J14741" s="94"/>
      <c r="K14741" s="23" t="s">
        <v>3896</v>
      </c>
    </row>
    <row r="14742" spans="1:11" ht="29.1" customHeight="1" x14ac:dyDescent="0.25">
      <c r="A14742" s="24" t="s">
        <v>3957</v>
      </c>
      <c r="B14742" s="95" t="s">
        <v>3958</v>
      </c>
      <c r="C14742" s="95"/>
      <c r="D14742" s="96" t="s">
        <v>20</v>
      </c>
      <c r="E14742" s="96"/>
      <c r="F14742" s="24" t="s">
        <v>3936</v>
      </c>
      <c r="G14742" s="97">
        <v>1.95E-2</v>
      </c>
      <c r="H14742" s="97"/>
      <c r="I14742" s="98">
        <v>75.540000000000006</v>
      </c>
      <c r="J14742" s="98"/>
      <c r="K14742" s="27">
        <f>TRUNC(TRUNC(G14742,8)*I14742,2)</f>
        <v>1.47</v>
      </c>
    </row>
    <row r="14743" spans="1:11" ht="29.1" customHeight="1" x14ac:dyDescent="0.25">
      <c r="A14743" s="24" t="s">
        <v>3959</v>
      </c>
      <c r="B14743" s="95" t="s">
        <v>3960</v>
      </c>
      <c r="C14743" s="95"/>
      <c r="D14743" s="96" t="s">
        <v>20</v>
      </c>
      <c r="E14743" s="96"/>
      <c r="F14743" s="24" t="s">
        <v>30</v>
      </c>
      <c r="G14743" s="97">
        <v>1.15E-2</v>
      </c>
      <c r="H14743" s="97"/>
      <c r="I14743" s="98">
        <v>198.53</v>
      </c>
      <c r="J14743" s="98"/>
      <c r="K14743" s="27">
        <f>TRUNC(TRUNC(G14743,8)*I14743,2)</f>
        <v>2.2799999999999998</v>
      </c>
    </row>
    <row r="14744" spans="1:11" ht="18" customHeight="1" x14ac:dyDescent="0.25">
      <c r="A14744" s="9"/>
      <c r="B14744" s="9"/>
      <c r="C14744" s="9"/>
      <c r="D14744" s="9"/>
      <c r="E14744" s="9"/>
      <c r="F14744" s="9"/>
      <c r="G14744" s="91" t="s">
        <v>3919</v>
      </c>
      <c r="H14744" s="91"/>
      <c r="I14744" s="91"/>
      <c r="J14744" s="91"/>
      <c r="K14744" s="28">
        <f>SUM(K14742:K14743)</f>
        <v>3.75</v>
      </c>
    </row>
    <row r="14745" spans="1:11" ht="15" customHeight="1" x14ac:dyDescent="0.25">
      <c r="A14745" s="93" t="s">
        <v>3907</v>
      </c>
      <c r="B14745" s="93"/>
      <c r="C14745" s="93"/>
      <c r="D14745" s="94" t="s">
        <v>3</v>
      </c>
      <c r="E14745" s="94"/>
      <c r="F14745" s="23" t="s">
        <v>4</v>
      </c>
      <c r="G14745" s="94" t="s">
        <v>3894</v>
      </c>
      <c r="H14745" s="94"/>
      <c r="I14745" s="94" t="s">
        <v>3895</v>
      </c>
      <c r="J14745" s="94"/>
      <c r="K14745" s="23" t="s">
        <v>3896</v>
      </c>
    </row>
    <row r="14746" spans="1:11" ht="15" customHeight="1" x14ac:dyDescent="0.25">
      <c r="A14746" s="24" t="s">
        <v>3910</v>
      </c>
      <c r="B14746" s="95" t="s">
        <v>3911</v>
      </c>
      <c r="C14746" s="95"/>
      <c r="D14746" s="96" t="s">
        <v>20</v>
      </c>
      <c r="E14746" s="96"/>
      <c r="F14746" s="24" t="s">
        <v>2056</v>
      </c>
      <c r="G14746" s="97">
        <v>3.1E-2</v>
      </c>
      <c r="H14746" s="97"/>
      <c r="I14746" s="98">
        <v>24.94</v>
      </c>
      <c r="J14746" s="98"/>
      <c r="K14746" s="27">
        <f>TRUNC(TRUNC(G14746,8)*I14746,2)</f>
        <v>0.77</v>
      </c>
    </row>
    <row r="14747" spans="1:11" ht="18" customHeight="1" x14ac:dyDescent="0.25">
      <c r="A14747" s="9"/>
      <c r="B14747" s="9"/>
      <c r="C14747" s="9"/>
      <c r="D14747" s="9"/>
      <c r="E14747" s="9"/>
      <c r="F14747" s="9"/>
      <c r="G14747" s="91" t="s">
        <v>3912</v>
      </c>
      <c r="H14747" s="91"/>
      <c r="I14747" s="91"/>
      <c r="J14747" s="91"/>
      <c r="K14747" s="28">
        <f>SUM(K14746:K14746)</f>
        <v>0.77</v>
      </c>
    </row>
    <row r="14748" spans="1:11" ht="15" customHeight="1" x14ac:dyDescent="0.25">
      <c r="A14748" s="9"/>
      <c r="B14748" s="9"/>
      <c r="C14748" s="9"/>
      <c r="D14748" s="9"/>
      <c r="E14748" s="9"/>
      <c r="F14748" s="9"/>
      <c r="G14748" s="92" t="s">
        <v>3913</v>
      </c>
      <c r="H14748" s="92"/>
      <c r="I14748" s="92"/>
      <c r="J14748" s="92"/>
      <c r="K14748" s="29">
        <f>ROUND(SUM(K14744,K14747),2)</f>
        <v>4.5199999999999996</v>
      </c>
    </row>
    <row r="14749" spans="1:11" ht="9.9499999999999993" customHeight="1" x14ac:dyDescent="0.25">
      <c r="A14749" s="9"/>
      <c r="B14749" s="9"/>
      <c r="C14749" s="9"/>
      <c r="D14749" s="9"/>
      <c r="E14749" s="9"/>
      <c r="F14749" s="9"/>
      <c r="G14749" s="100"/>
      <c r="H14749" s="100"/>
      <c r="I14749" s="100"/>
      <c r="J14749" s="100"/>
      <c r="K14749" s="100"/>
    </row>
    <row r="14750" spans="1:11" ht="20.100000000000001" customHeight="1" x14ac:dyDescent="0.25">
      <c r="A14750" s="99" t="s">
        <v>3252</v>
      </c>
      <c r="B14750" s="99"/>
      <c r="C14750" s="99"/>
      <c r="D14750" s="99"/>
      <c r="E14750" s="99"/>
      <c r="F14750" s="99"/>
      <c r="G14750" s="99"/>
      <c r="H14750" s="99"/>
      <c r="I14750" s="99"/>
      <c r="J14750" s="99"/>
      <c r="K14750" s="99"/>
    </row>
    <row r="14751" spans="1:11" ht="15" customHeight="1" x14ac:dyDescent="0.25">
      <c r="A14751" s="93" t="s">
        <v>3916</v>
      </c>
      <c r="B14751" s="93"/>
      <c r="C14751" s="93"/>
      <c r="D14751" s="94" t="s">
        <v>3</v>
      </c>
      <c r="E14751" s="94"/>
      <c r="F14751" s="23" t="s">
        <v>4</v>
      </c>
      <c r="G14751" s="94" t="s">
        <v>3894</v>
      </c>
      <c r="H14751" s="94"/>
      <c r="I14751" s="94" t="s">
        <v>3895</v>
      </c>
      <c r="J14751" s="94"/>
      <c r="K14751" s="23" t="s">
        <v>3896</v>
      </c>
    </row>
    <row r="14752" spans="1:11" ht="29.1" customHeight="1" x14ac:dyDescent="0.25">
      <c r="A14752" s="24" t="s">
        <v>3963</v>
      </c>
      <c r="B14752" s="95" t="s">
        <v>3964</v>
      </c>
      <c r="C14752" s="95"/>
      <c r="D14752" s="96" t="s">
        <v>20</v>
      </c>
      <c r="E14752" s="96"/>
      <c r="F14752" s="24" t="s">
        <v>3936</v>
      </c>
      <c r="G14752" s="97">
        <v>0.86950000000000005</v>
      </c>
      <c r="H14752" s="97"/>
      <c r="I14752" s="98">
        <v>8.9</v>
      </c>
      <c r="J14752" s="98"/>
      <c r="K14752" s="27">
        <f>TRUNC(TRUNC(G14752,8)*I14752,2)</f>
        <v>7.73</v>
      </c>
    </row>
    <row r="14753" spans="1:11" ht="29.1" customHeight="1" x14ac:dyDescent="0.25">
      <c r="A14753" s="24" t="s">
        <v>3965</v>
      </c>
      <c r="B14753" s="95" t="s">
        <v>3966</v>
      </c>
      <c r="C14753" s="95"/>
      <c r="D14753" s="96" t="s">
        <v>20</v>
      </c>
      <c r="E14753" s="96"/>
      <c r="F14753" s="24" t="s">
        <v>30</v>
      </c>
      <c r="G14753" s="97">
        <v>1.137</v>
      </c>
      <c r="H14753" s="97"/>
      <c r="I14753" s="98">
        <v>32.76</v>
      </c>
      <c r="J14753" s="98"/>
      <c r="K14753" s="27">
        <f>TRUNC(TRUNC(G14753,8)*I14753,2)</f>
        <v>37.24</v>
      </c>
    </row>
    <row r="14754" spans="1:11" ht="21" customHeight="1" x14ac:dyDescent="0.25">
      <c r="A14754" s="24" t="s">
        <v>3967</v>
      </c>
      <c r="B14754" s="95" t="s">
        <v>3968</v>
      </c>
      <c r="C14754" s="95"/>
      <c r="D14754" s="96" t="s">
        <v>20</v>
      </c>
      <c r="E14754" s="96"/>
      <c r="F14754" s="24" t="s">
        <v>3936</v>
      </c>
      <c r="G14754" s="97">
        <v>0.86950000000000005</v>
      </c>
      <c r="H14754" s="97"/>
      <c r="I14754" s="98">
        <v>27.59</v>
      </c>
      <c r="J14754" s="98"/>
      <c r="K14754" s="27">
        <f>TRUNC(TRUNC(G14754,8)*I14754,2)</f>
        <v>23.98</v>
      </c>
    </row>
    <row r="14755" spans="1:11" ht="21" customHeight="1" x14ac:dyDescent="0.25">
      <c r="A14755" s="24" t="s">
        <v>3969</v>
      </c>
      <c r="B14755" s="95" t="s">
        <v>3970</v>
      </c>
      <c r="C14755" s="95"/>
      <c r="D14755" s="96" t="s">
        <v>20</v>
      </c>
      <c r="E14755" s="96"/>
      <c r="F14755" s="24" t="s">
        <v>30</v>
      </c>
      <c r="G14755" s="97">
        <v>1.137</v>
      </c>
      <c r="H14755" s="97"/>
      <c r="I14755" s="98">
        <v>28.09</v>
      </c>
      <c r="J14755" s="98"/>
      <c r="K14755" s="27">
        <f>TRUNC(TRUNC(G14755,8)*I14755,2)</f>
        <v>31.93</v>
      </c>
    </row>
    <row r="14756" spans="1:11" ht="18" customHeight="1" x14ac:dyDescent="0.25">
      <c r="A14756" s="9"/>
      <c r="B14756" s="9"/>
      <c r="C14756" s="9"/>
      <c r="D14756" s="9"/>
      <c r="E14756" s="9"/>
      <c r="F14756" s="9"/>
      <c r="G14756" s="91" t="s">
        <v>3919</v>
      </c>
      <c r="H14756" s="91"/>
      <c r="I14756" s="91"/>
      <c r="J14756" s="91"/>
      <c r="K14756" s="28">
        <f>SUM(K14752:K14755)</f>
        <v>100.88</v>
      </c>
    </row>
    <row r="14757" spans="1:11" ht="15" customHeight="1" x14ac:dyDescent="0.25">
      <c r="A14757" s="93" t="s">
        <v>3907</v>
      </c>
      <c r="B14757" s="93"/>
      <c r="C14757" s="93"/>
      <c r="D14757" s="94" t="s">
        <v>3</v>
      </c>
      <c r="E14757" s="94"/>
      <c r="F14757" s="23" t="s">
        <v>4</v>
      </c>
      <c r="G14757" s="94" t="s">
        <v>3894</v>
      </c>
      <c r="H14757" s="94"/>
      <c r="I14757" s="94" t="s">
        <v>3895</v>
      </c>
      <c r="J14757" s="94"/>
      <c r="K14757" s="23" t="s">
        <v>3896</v>
      </c>
    </row>
    <row r="14758" spans="1:11" ht="15" customHeight="1" x14ac:dyDescent="0.25">
      <c r="A14758" s="24" t="s">
        <v>3971</v>
      </c>
      <c r="B14758" s="95" t="s">
        <v>3972</v>
      </c>
      <c r="C14758" s="95"/>
      <c r="D14758" s="96" t="s">
        <v>20</v>
      </c>
      <c r="E14758" s="96"/>
      <c r="F14758" s="24" t="s">
        <v>2056</v>
      </c>
      <c r="G14758" s="97">
        <v>7.22E-2</v>
      </c>
      <c r="H14758" s="97"/>
      <c r="I14758" s="98">
        <v>32.69</v>
      </c>
      <c r="J14758" s="98"/>
      <c r="K14758" s="27">
        <f>TRUNC(TRUNC(G14758,8)*I14758,2)</f>
        <v>2.36</v>
      </c>
    </row>
    <row r="14759" spans="1:11" ht="15" customHeight="1" x14ac:dyDescent="0.25">
      <c r="A14759" s="24" t="s">
        <v>3910</v>
      </c>
      <c r="B14759" s="95" t="s">
        <v>3911</v>
      </c>
      <c r="C14759" s="95"/>
      <c r="D14759" s="96" t="s">
        <v>20</v>
      </c>
      <c r="E14759" s="96"/>
      <c r="F14759" s="24" t="s">
        <v>2056</v>
      </c>
      <c r="G14759" s="97">
        <v>0.44790000000000002</v>
      </c>
      <c r="H14759" s="97"/>
      <c r="I14759" s="98">
        <v>24.94</v>
      </c>
      <c r="J14759" s="98"/>
      <c r="K14759" s="27">
        <f>TRUNC(TRUNC(G14759,8)*I14759,2)</f>
        <v>11.17</v>
      </c>
    </row>
    <row r="14760" spans="1:11" ht="18" customHeight="1" x14ac:dyDescent="0.25">
      <c r="A14760" s="9"/>
      <c r="B14760" s="9"/>
      <c r="C14760" s="9"/>
      <c r="D14760" s="9"/>
      <c r="E14760" s="9"/>
      <c r="F14760" s="9"/>
      <c r="G14760" s="91" t="s">
        <v>3912</v>
      </c>
      <c r="H14760" s="91"/>
      <c r="I14760" s="91"/>
      <c r="J14760" s="91"/>
      <c r="K14760" s="28">
        <f>SUM(K14758:K14759)</f>
        <v>13.53</v>
      </c>
    </row>
    <row r="14761" spans="1:11" ht="15" customHeight="1" x14ac:dyDescent="0.25">
      <c r="A14761" s="9"/>
      <c r="B14761" s="9"/>
      <c r="C14761" s="9"/>
      <c r="D14761" s="9"/>
      <c r="E14761" s="9"/>
      <c r="F14761" s="9"/>
      <c r="G14761" s="92" t="s">
        <v>3913</v>
      </c>
      <c r="H14761" s="92"/>
      <c r="I14761" s="92"/>
      <c r="J14761" s="92"/>
      <c r="K14761" s="29">
        <f>ROUND(SUM(K14756,K14760),2)</f>
        <v>114.41</v>
      </c>
    </row>
    <row r="14762" spans="1:11" ht="9.9499999999999993" customHeight="1" x14ac:dyDescent="0.25">
      <c r="A14762" s="9"/>
      <c r="B14762" s="9"/>
      <c r="C14762" s="9"/>
      <c r="D14762" s="9"/>
      <c r="E14762" s="9"/>
      <c r="F14762" s="9"/>
      <c r="G14762" s="100"/>
      <c r="H14762" s="100"/>
      <c r="I14762" s="100"/>
      <c r="J14762" s="100"/>
      <c r="K14762" s="100"/>
    </row>
    <row r="14763" spans="1:11" ht="20.100000000000001" customHeight="1" x14ac:dyDescent="0.25">
      <c r="A14763" s="99" t="s">
        <v>3253</v>
      </c>
      <c r="B14763" s="99"/>
      <c r="C14763" s="99"/>
      <c r="D14763" s="99"/>
      <c r="E14763" s="99"/>
      <c r="F14763" s="99"/>
      <c r="G14763" s="99"/>
      <c r="H14763" s="99"/>
      <c r="I14763" s="99"/>
      <c r="J14763" s="99"/>
      <c r="K14763" s="99"/>
    </row>
    <row r="14764" spans="1:11" ht="15" customHeight="1" x14ac:dyDescent="0.25">
      <c r="A14764" s="93" t="s">
        <v>3916</v>
      </c>
      <c r="B14764" s="93"/>
      <c r="C14764" s="93"/>
      <c r="D14764" s="94" t="s">
        <v>3</v>
      </c>
      <c r="E14764" s="94"/>
      <c r="F14764" s="23" t="s">
        <v>4</v>
      </c>
      <c r="G14764" s="94" t="s">
        <v>3894</v>
      </c>
      <c r="H14764" s="94"/>
      <c r="I14764" s="94" t="s">
        <v>3895</v>
      </c>
      <c r="J14764" s="94"/>
      <c r="K14764" s="23" t="s">
        <v>3896</v>
      </c>
    </row>
    <row r="14765" spans="1:11" ht="38.1" customHeight="1" x14ac:dyDescent="0.25">
      <c r="A14765" s="24" t="s">
        <v>3973</v>
      </c>
      <c r="B14765" s="95" t="s">
        <v>3974</v>
      </c>
      <c r="C14765" s="95"/>
      <c r="D14765" s="96" t="s">
        <v>20</v>
      </c>
      <c r="E14765" s="96"/>
      <c r="F14765" s="24" t="s">
        <v>3936</v>
      </c>
      <c r="G14765" s="97">
        <v>6.3E-3</v>
      </c>
      <c r="H14765" s="97"/>
      <c r="I14765" s="98">
        <v>94.61</v>
      </c>
      <c r="J14765" s="98"/>
      <c r="K14765" s="27">
        <f>TRUNC(TRUNC(G14765,8)*I14765,2)</f>
        <v>0.59</v>
      </c>
    </row>
    <row r="14766" spans="1:11" ht="38.1" customHeight="1" x14ac:dyDescent="0.25">
      <c r="A14766" s="24" t="s">
        <v>3975</v>
      </c>
      <c r="B14766" s="95" t="s">
        <v>3976</v>
      </c>
      <c r="C14766" s="95"/>
      <c r="D14766" s="96" t="s">
        <v>20</v>
      </c>
      <c r="E14766" s="96"/>
      <c r="F14766" s="24" t="s">
        <v>30</v>
      </c>
      <c r="G14766" s="97">
        <v>1.0200000000000001E-2</v>
      </c>
      <c r="H14766" s="97"/>
      <c r="I14766" s="98">
        <v>370.94</v>
      </c>
      <c r="J14766" s="98"/>
      <c r="K14766" s="27">
        <f>TRUNC(TRUNC(G14766,8)*I14766,2)</f>
        <v>3.78</v>
      </c>
    </row>
    <row r="14767" spans="1:11" ht="29.1" customHeight="1" x14ac:dyDescent="0.25">
      <c r="A14767" s="24" t="s">
        <v>3977</v>
      </c>
      <c r="B14767" s="95" t="s">
        <v>3978</v>
      </c>
      <c r="C14767" s="95"/>
      <c r="D14767" s="96" t="s">
        <v>20</v>
      </c>
      <c r="E14767" s="96"/>
      <c r="F14767" s="24" t="s">
        <v>3936</v>
      </c>
      <c r="G14767" s="97">
        <v>4.8999999999999998E-3</v>
      </c>
      <c r="H14767" s="97"/>
      <c r="I14767" s="98">
        <v>74.180000000000007</v>
      </c>
      <c r="J14767" s="98"/>
      <c r="K14767" s="27">
        <f>TRUNC(TRUNC(G14767,8)*I14767,2)</f>
        <v>0.36</v>
      </c>
    </row>
    <row r="14768" spans="1:11" ht="29.1" customHeight="1" x14ac:dyDescent="0.25">
      <c r="A14768" s="24" t="s">
        <v>3979</v>
      </c>
      <c r="B14768" s="95" t="s">
        <v>3980</v>
      </c>
      <c r="C14768" s="95"/>
      <c r="D14768" s="96" t="s">
        <v>20</v>
      </c>
      <c r="E14768" s="96"/>
      <c r="F14768" s="24" t="s">
        <v>30</v>
      </c>
      <c r="G14768" s="97">
        <v>5.5999999999999999E-3</v>
      </c>
      <c r="H14768" s="97"/>
      <c r="I14768" s="98">
        <v>166.79</v>
      </c>
      <c r="J14768" s="98"/>
      <c r="K14768" s="27">
        <f>TRUNC(TRUNC(G14768,8)*I14768,2)</f>
        <v>0.93</v>
      </c>
    </row>
    <row r="14769" spans="1:11" ht="18" customHeight="1" x14ac:dyDescent="0.25">
      <c r="A14769" s="9"/>
      <c r="B14769" s="9"/>
      <c r="C14769" s="9"/>
      <c r="D14769" s="9"/>
      <c r="E14769" s="9"/>
      <c r="F14769" s="9"/>
      <c r="G14769" s="91" t="s">
        <v>3919</v>
      </c>
      <c r="H14769" s="91"/>
      <c r="I14769" s="91"/>
      <c r="J14769" s="91"/>
      <c r="K14769" s="28">
        <f>SUM(K14765:K14768)</f>
        <v>5.66</v>
      </c>
    </row>
    <row r="14770" spans="1:11" ht="15" customHeight="1" x14ac:dyDescent="0.25">
      <c r="A14770" s="9"/>
      <c r="B14770" s="9"/>
      <c r="C14770" s="9"/>
      <c r="D14770" s="9"/>
      <c r="E14770" s="9"/>
      <c r="F14770" s="9"/>
      <c r="G14770" s="92" t="s">
        <v>3913</v>
      </c>
      <c r="H14770" s="92"/>
      <c r="I14770" s="92"/>
      <c r="J14770" s="92"/>
      <c r="K14770" s="29">
        <f>ROUND(SUM(K14769),2)</f>
        <v>5.66</v>
      </c>
    </row>
    <row r="14771" spans="1:11" ht="9.9499999999999993" customHeight="1" x14ac:dyDescent="0.25">
      <c r="A14771" s="9"/>
      <c r="B14771" s="9"/>
      <c r="C14771" s="9"/>
      <c r="D14771" s="9"/>
      <c r="E14771" s="9"/>
      <c r="F14771" s="9"/>
      <c r="G14771" s="100"/>
      <c r="H14771" s="100"/>
      <c r="I14771" s="100"/>
      <c r="J14771" s="100"/>
      <c r="K14771" s="100"/>
    </row>
    <row r="14772" spans="1:11" ht="20.100000000000001" customHeight="1" x14ac:dyDescent="0.25">
      <c r="A14772" s="99" t="s">
        <v>3254</v>
      </c>
      <c r="B14772" s="99"/>
      <c r="C14772" s="99"/>
      <c r="D14772" s="99"/>
      <c r="E14772" s="99"/>
      <c r="F14772" s="99"/>
      <c r="G14772" s="99"/>
      <c r="H14772" s="99"/>
      <c r="I14772" s="99"/>
      <c r="J14772" s="99"/>
      <c r="K14772" s="99"/>
    </row>
    <row r="14773" spans="1:11" ht="15" customHeight="1" x14ac:dyDescent="0.25">
      <c r="A14773" s="93" t="s">
        <v>3916</v>
      </c>
      <c r="B14773" s="93"/>
      <c r="C14773" s="93"/>
      <c r="D14773" s="94" t="s">
        <v>3</v>
      </c>
      <c r="E14773" s="94"/>
      <c r="F14773" s="23" t="s">
        <v>4</v>
      </c>
      <c r="G14773" s="94" t="s">
        <v>3894</v>
      </c>
      <c r="H14773" s="94"/>
      <c r="I14773" s="94" t="s">
        <v>3895</v>
      </c>
      <c r="J14773" s="94"/>
      <c r="K14773" s="23" t="s">
        <v>3896</v>
      </c>
    </row>
    <row r="14774" spans="1:11" ht="38.1" customHeight="1" x14ac:dyDescent="0.25">
      <c r="A14774" s="24" t="s">
        <v>3973</v>
      </c>
      <c r="B14774" s="95" t="s">
        <v>3974</v>
      </c>
      <c r="C14774" s="95"/>
      <c r="D14774" s="96" t="s">
        <v>20</v>
      </c>
      <c r="E14774" s="96"/>
      <c r="F14774" s="24" t="s">
        <v>3936</v>
      </c>
      <c r="G14774" s="97">
        <v>1.2999999999999999E-3</v>
      </c>
      <c r="H14774" s="97"/>
      <c r="I14774" s="98">
        <v>94.61</v>
      </c>
      <c r="J14774" s="98"/>
      <c r="K14774" s="27">
        <f>TRUNC(TRUNC(G14774,8)*I14774,2)</f>
        <v>0.12</v>
      </c>
    </row>
    <row r="14775" spans="1:11" ht="38.1" customHeight="1" x14ac:dyDescent="0.25">
      <c r="A14775" s="24" t="s">
        <v>3975</v>
      </c>
      <c r="B14775" s="95" t="s">
        <v>3976</v>
      </c>
      <c r="C14775" s="95"/>
      <c r="D14775" s="96" t="s">
        <v>20</v>
      </c>
      <c r="E14775" s="96"/>
      <c r="F14775" s="24" t="s">
        <v>30</v>
      </c>
      <c r="G14775" s="97">
        <v>3.0999999999999999E-3</v>
      </c>
      <c r="H14775" s="97"/>
      <c r="I14775" s="98">
        <v>370.94</v>
      </c>
      <c r="J14775" s="98"/>
      <c r="K14775" s="27">
        <f>TRUNC(TRUNC(G14775,8)*I14775,2)</f>
        <v>1.1399999999999999</v>
      </c>
    </row>
    <row r="14776" spans="1:11" ht="18" customHeight="1" x14ac:dyDescent="0.25">
      <c r="A14776" s="9"/>
      <c r="B14776" s="9"/>
      <c r="C14776" s="9"/>
      <c r="D14776" s="9"/>
      <c r="E14776" s="9"/>
      <c r="F14776" s="9"/>
      <c r="G14776" s="91" t="s">
        <v>3919</v>
      </c>
      <c r="H14776" s="91"/>
      <c r="I14776" s="91"/>
      <c r="J14776" s="91"/>
      <c r="K14776" s="28">
        <f>SUM(K14774:K14775)</f>
        <v>1.2599999999999998</v>
      </c>
    </row>
    <row r="14777" spans="1:11" ht="15" customHeight="1" x14ac:dyDescent="0.25">
      <c r="A14777" s="9"/>
      <c r="B14777" s="9"/>
      <c r="C14777" s="9"/>
      <c r="D14777" s="9"/>
      <c r="E14777" s="9"/>
      <c r="F14777" s="9"/>
      <c r="G14777" s="92" t="s">
        <v>3913</v>
      </c>
      <c r="H14777" s="92"/>
      <c r="I14777" s="92"/>
      <c r="J14777" s="92"/>
      <c r="K14777" s="29">
        <f>ROUND(SUM(K14776),2)</f>
        <v>1.26</v>
      </c>
    </row>
    <row r="14778" spans="1:11" ht="9.9499999999999993" customHeight="1" x14ac:dyDescent="0.25">
      <c r="A14778" s="9"/>
      <c r="B14778" s="9"/>
      <c r="C14778" s="9"/>
      <c r="D14778" s="9"/>
      <c r="E14778" s="9"/>
      <c r="F14778" s="9"/>
      <c r="G14778" s="100"/>
      <c r="H14778" s="100"/>
      <c r="I14778" s="100"/>
      <c r="J14778" s="100"/>
      <c r="K14778" s="100"/>
    </row>
    <row r="14779" spans="1:11" ht="20.100000000000001" customHeight="1" x14ac:dyDescent="0.25">
      <c r="A14779" s="99" t="s">
        <v>3255</v>
      </c>
      <c r="B14779" s="99"/>
      <c r="C14779" s="99"/>
      <c r="D14779" s="99"/>
      <c r="E14779" s="99"/>
      <c r="F14779" s="99"/>
      <c r="G14779" s="99"/>
      <c r="H14779" s="99"/>
      <c r="I14779" s="99"/>
      <c r="J14779" s="99"/>
      <c r="K14779" s="99"/>
    </row>
    <row r="14780" spans="1:11" ht="15" customHeight="1" x14ac:dyDescent="0.25">
      <c r="A14780" s="93" t="s">
        <v>3916</v>
      </c>
      <c r="B14780" s="93"/>
      <c r="C14780" s="93"/>
      <c r="D14780" s="94" t="s">
        <v>3</v>
      </c>
      <c r="E14780" s="94"/>
      <c r="F14780" s="23" t="s">
        <v>4</v>
      </c>
      <c r="G14780" s="94" t="s">
        <v>3894</v>
      </c>
      <c r="H14780" s="94"/>
      <c r="I14780" s="94" t="s">
        <v>3895</v>
      </c>
      <c r="J14780" s="94"/>
      <c r="K14780" s="23" t="s">
        <v>3896</v>
      </c>
    </row>
    <row r="14781" spans="1:11" ht="38.1" customHeight="1" x14ac:dyDescent="0.25">
      <c r="A14781" s="24" t="s">
        <v>3973</v>
      </c>
      <c r="B14781" s="95" t="s">
        <v>3974</v>
      </c>
      <c r="C14781" s="95"/>
      <c r="D14781" s="96" t="s">
        <v>20</v>
      </c>
      <c r="E14781" s="96"/>
      <c r="F14781" s="24" t="s">
        <v>3936</v>
      </c>
      <c r="G14781" s="97">
        <v>5.0000000000000001E-4</v>
      </c>
      <c r="H14781" s="97"/>
      <c r="I14781" s="98">
        <v>94.61</v>
      </c>
      <c r="J14781" s="98"/>
      <c r="K14781" s="27">
        <f>TRUNC(TRUNC(G14781,8)*I14781,2)</f>
        <v>0.04</v>
      </c>
    </row>
    <row r="14782" spans="1:11" ht="38.1" customHeight="1" x14ac:dyDescent="0.25">
      <c r="A14782" s="24" t="s">
        <v>3975</v>
      </c>
      <c r="B14782" s="95" t="s">
        <v>3976</v>
      </c>
      <c r="C14782" s="95"/>
      <c r="D14782" s="96" t="s">
        <v>20</v>
      </c>
      <c r="E14782" s="96"/>
      <c r="F14782" s="24" t="s">
        <v>30</v>
      </c>
      <c r="G14782" s="97">
        <v>1.1999999999999999E-3</v>
      </c>
      <c r="H14782" s="97"/>
      <c r="I14782" s="98">
        <v>370.94</v>
      </c>
      <c r="J14782" s="98"/>
      <c r="K14782" s="27">
        <f>TRUNC(TRUNC(G14782,8)*I14782,2)</f>
        <v>0.44</v>
      </c>
    </row>
    <row r="14783" spans="1:11" ht="18" customHeight="1" x14ac:dyDescent="0.25">
      <c r="A14783" s="9"/>
      <c r="B14783" s="9"/>
      <c r="C14783" s="9"/>
      <c r="D14783" s="9"/>
      <c r="E14783" s="9"/>
      <c r="F14783" s="9"/>
      <c r="G14783" s="91" t="s">
        <v>3919</v>
      </c>
      <c r="H14783" s="91"/>
      <c r="I14783" s="91"/>
      <c r="J14783" s="91"/>
      <c r="K14783" s="28">
        <f>SUM(K14781:K14782)</f>
        <v>0.48</v>
      </c>
    </row>
    <row r="14784" spans="1:11" ht="15" customHeight="1" x14ac:dyDescent="0.25">
      <c r="A14784" s="9"/>
      <c r="B14784" s="9"/>
      <c r="C14784" s="9"/>
      <c r="D14784" s="9"/>
      <c r="E14784" s="9"/>
      <c r="F14784" s="9"/>
      <c r="G14784" s="92" t="s">
        <v>3913</v>
      </c>
      <c r="H14784" s="92"/>
      <c r="I14784" s="92"/>
      <c r="J14784" s="92"/>
      <c r="K14784" s="29">
        <f>ROUND(SUM(K14783),2)</f>
        <v>0.48</v>
      </c>
    </row>
    <row r="14785" spans="1:11" ht="9.9499999999999993" customHeight="1" x14ac:dyDescent="0.25">
      <c r="A14785" s="9"/>
      <c r="B14785" s="9"/>
      <c r="C14785" s="9"/>
      <c r="D14785" s="9"/>
      <c r="E14785" s="9"/>
      <c r="F14785" s="9"/>
      <c r="G14785" s="100"/>
      <c r="H14785" s="100"/>
      <c r="I14785" s="100"/>
      <c r="J14785" s="100"/>
      <c r="K14785" s="100"/>
    </row>
    <row r="14786" spans="1:11" ht="20.100000000000001" customHeight="1" x14ac:dyDescent="0.25">
      <c r="A14786" s="99" t="s">
        <v>3256</v>
      </c>
      <c r="B14786" s="99"/>
      <c r="C14786" s="99"/>
      <c r="D14786" s="99"/>
      <c r="E14786" s="99"/>
      <c r="F14786" s="99"/>
      <c r="G14786" s="99"/>
      <c r="H14786" s="99"/>
      <c r="I14786" s="99"/>
      <c r="J14786" s="99"/>
      <c r="K14786" s="99"/>
    </row>
    <row r="14787" spans="1:11" ht="15" customHeight="1" x14ac:dyDescent="0.25">
      <c r="A14787" s="93" t="s">
        <v>3981</v>
      </c>
      <c r="B14787" s="93"/>
      <c r="C14787" s="93"/>
      <c r="D14787" s="94" t="s">
        <v>3</v>
      </c>
      <c r="E14787" s="94"/>
      <c r="F14787" s="23" t="s">
        <v>4</v>
      </c>
      <c r="G14787" s="94" t="s">
        <v>3894</v>
      </c>
      <c r="H14787" s="94"/>
      <c r="I14787" s="94" t="s">
        <v>3895</v>
      </c>
      <c r="J14787" s="94"/>
      <c r="K14787" s="23" t="s">
        <v>3896</v>
      </c>
    </row>
    <row r="14788" spans="1:11" ht="21" customHeight="1" x14ac:dyDescent="0.25">
      <c r="A14788" s="24" t="s">
        <v>70</v>
      </c>
      <c r="B14788" s="95" t="s">
        <v>3982</v>
      </c>
      <c r="C14788" s="95"/>
      <c r="D14788" s="96" t="s">
        <v>25</v>
      </c>
      <c r="E14788" s="96"/>
      <c r="F14788" s="24" t="s">
        <v>61</v>
      </c>
      <c r="G14788" s="97">
        <v>1</v>
      </c>
      <c r="H14788" s="97"/>
      <c r="I14788" s="98">
        <v>28.42</v>
      </c>
      <c r="J14788" s="98"/>
      <c r="K14788" s="27">
        <f>ROUND(ROUND(G14788,8)*I14788,2)</f>
        <v>28.42</v>
      </c>
    </row>
    <row r="14789" spans="1:11" ht="15" customHeight="1" x14ac:dyDescent="0.25">
      <c r="A14789" s="9"/>
      <c r="B14789" s="9"/>
      <c r="C14789" s="9"/>
      <c r="D14789" s="9"/>
      <c r="E14789" s="9"/>
      <c r="F14789" s="9"/>
      <c r="G14789" s="91" t="s">
        <v>3983</v>
      </c>
      <c r="H14789" s="91"/>
      <c r="I14789" s="91"/>
      <c r="J14789" s="91"/>
      <c r="K14789" s="28">
        <f>SUM(K14788:K14788)</f>
        <v>28.42</v>
      </c>
    </row>
    <row r="14790" spans="1:11" ht="15" customHeight="1" x14ac:dyDescent="0.25">
      <c r="A14790" s="9"/>
      <c r="B14790" s="9"/>
      <c r="C14790" s="9"/>
      <c r="D14790" s="9"/>
      <c r="E14790" s="9"/>
      <c r="F14790" s="9"/>
      <c r="G14790" s="92" t="s">
        <v>3913</v>
      </c>
      <c r="H14790" s="92"/>
      <c r="I14790" s="92"/>
      <c r="J14790" s="92"/>
      <c r="K14790" s="29">
        <f>ROUND(SUM(K14789),2)</f>
        <v>28.42</v>
      </c>
    </row>
    <row r="14791" spans="1:11" ht="9.9499999999999993" customHeight="1" x14ac:dyDescent="0.25">
      <c r="A14791" s="9"/>
      <c r="B14791" s="9"/>
      <c r="C14791" s="9"/>
      <c r="D14791" s="9"/>
      <c r="E14791" s="9"/>
      <c r="F14791" s="9"/>
      <c r="G14791" s="100"/>
      <c r="H14791" s="100"/>
      <c r="I14791" s="100"/>
      <c r="J14791" s="100"/>
      <c r="K14791" s="100"/>
    </row>
    <row r="14792" spans="1:11" ht="20.100000000000001" customHeight="1" x14ac:dyDescent="0.25">
      <c r="A14792" s="99" t="s">
        <v>3257</v>
      </c>
      <c r="B14792" s="99"/>
      <c r="C14792" s="99"/>
      <c r="D14792" s="99"/>
      <c r="E14792" s="99"/>
      <c r="F14792" s="99"/>
      <c r="G14792" s="99"/>
      <c r="H14792" s="99"/>
      <c r="I14792" s="99"/>
      <c r="J14792" s="99"/>
      <c r="K14792" s="99"/>
    </row>
    <row r="14793" spans="1:11" ht="15" customHeight="1" x14ac:dyDescent="0.25">
      <c r="A14793" s="93" t="s">
        <v>3916</v>
      </c>
      <c r="B14793" s="93"/>
      <c r="C14793" s="93"/>
      <c r="D14793" s="94" t="s">
        <v>3</v>
      </c>
      <c r="E14793" s="94"/>
      <c r="F14793" s="23" t="s">
        <v>4</v>
      </c>
      <c r="G14793" s="94" t="s">
        <v>3894</v>
      </c>
      <c r="H14793" s="94"/>
      <c r="I14793" s="94" t="s">
        <v>3895</v>
      </c>
      <c r="J14793" s="94"/>
      <c r="K14793" s="23" t="s">
        <v>3896</v>
      </c>
    </row>
    <row r="14794" spans="1:11" ht="38.1" customHeight="1" x14ac:dyDescent="0.25">
      <c r="A14794" s="24" t="s">
        <v>3973</v>
      </c>
      <c r="B14794" s="95" t="s">
        <v>3974</v>
      </c>
      <c r="C14794" s="95"/>
      <c r="D14794" s="96" t="s">
        <v>20</v>
      </c>
      <c r="E14794" s="96"/>
      <c r="F14794" s="24" t="s">
        <v>3936</v>
      </c>
      <c r="G14794" s="97">
        <v>1.2999999999999999E-3</v>
      </c>
      <c r="H14794" s="97"/>
      <c r="I14794" s="98">
        <v>94.61</v>
      </c>
      <c r="J14794" s="98"/>
      <c r="K14794" s="27">
        <f>TRUNC(TRUNC(G14794,8)*I14794,2)</f>
        <v>0.12</v>
      </c>
    </row>
    <row r="14795" spans="1:11" ht="38.1" customHeight="1" x14ac:dyDescent="0.25">
      <c r="A14795" s="24" t="s">
        <v>3975</v>
      </c>
      <c r="B14795" s="95" t="s">
        <v>3976</v>
      </c>
      <c r="C14795" s="95"/>
      <c r="D14795" s="96" t="s">
        <v>20</v>
      </c>
      <c r="E14795" s="96"/>
      <c r="F14795" s="24" t="s">
        <v>30</v>
      </c>
      <c r="G14795" s="97">
        <v>3.0999999999999999E-3</v>
      </c>
      <c r="H14795" s="97"/>
      <c r="I14795" s="98">
        <v>370.94</v>
      </c>
      <c r="J14795" s="98"/>
      <c r="K14795" s="27">
        <f>TRUNC(TRUNC(G14795,8)*I14795,2)</f>
        <v>1.1399999999999999</v>
      </c>
    </row>
    <row r="14796" spans="1:11" ht="18" customHeight="1" x14ac:dyDescent="0.25">
      <c r="A14796" s="9"/>
      <c r="B14796" s="9"/>
      <c r="C14796" s="9"/>
      <c r="D14796" s="9"/>
      <c r="E14796" s="9"/>
      <c r="F14796" s="9"/>
      <c r="G14796" s="91" t="s">
        <v>3919</v>
      </c>
      <c r="H14796" s="91"/>
      <c r="I14796" s="91"/>
      <c r="J14796" s="91"/>
      <c r="K14796" s="28">
        <f>SUM(K14794:K14795)</f>
        <v>1.2599999999999998</v>
      </c>
    </row>
    <row r="14797" spans="1:11" ht="15" customHeight="1" x14ac:dyDescent="0.25">
      <c r="A14797" s="9"/>
      <c r="B14797" s="9"/>
      <c r="C14797" s="9"/>
      <c r="D14797" s="9"/>
      <c r="E14797" s="9"/>
      <c r="F14797" s="9"/>
      <c r="G14797" s="92" t="s">
        <v>3913</v>
      </c>
      <c r="H14797" s="92"/>
      <c r="I14797" s="92"/>
      <c r="J14797" s="92"/>
      <c r="K14797" s="29">
        <f>ROUND(SUM(K14796),2)</f>
        <v>1.26</v>
      </c>
    </row>
    <row r="14798" spans="1:11" ht="9.9499999999999993" customHeight="1" x14ac:dyDescent="0.25">
      <c r="A14798" s="9"/>
      <c r="B14798" s="9"/>
      <c r="C14798" s="9"/>
      <c r="D14798" s="9"/>
      <c r="E14798" s="9"/>
      <c r="F14798" s="9"/>
      <c r="G14798" s="100"/>
      <c r="H14798" s="100"/>
      <c r="I14798" s="100"/>
      <c r="J14798" s="100"/>
      <c r="K14798" s="100"/>
    </row>
    <row r="14799" spans="1:11" ht="20.100000000000001" customHeight="1" x14ac:dyDescent="0.25">
      <c r="A14799" s="99" t="s">
        <v>3258</v>
      </c>
      <c r="B14799" s="99"/>
      <c r="C14799" s="99"/>
      <c r="D14799" s="99"/>
      <c r="E14799" s="99"/>
      <c r="F14799" s="99"/>
      <c r="G14799" s="99"/>
      <c r="H14799" s="99"/>
      <c r="I14799" s="99"/>
      <c r="J14799" s="99"/>
      <c r="K14799" s="99"/>
    </row>
    <row r="14800" spans="1:11" ht="12.95" customHeight="1" x14ac:dyDescent="0.25">
      <c r="A14800" s="107" t="s">
        <v>3984</v>
      </c>
      <c r="B14800" s="107"/>
      <c r="C14800" s="107"/>
      <c r="D14800" s="108" t="s">
        <v>3985</v>
      </c>
      <c r="E14800" s="87" t="s">
        <v>3986</v>
      </c>
      <c r="F14800" s="87"/>
      <c r="G14800" s="87" t="s">
        <v>3987</v>
      </c>
      <c r="H14800" s="87"/>
      <c r="I14800" s="87"/>
      <c r="J14800" s="87"/>
      <c r="K14800" s="87" t="s">
        <v>3988</v>
      </c>
    </row>
    <row r="14801" spans="1:11" ht="12" customHeight="1" x14ac:dyDescent="0.25">
      <c r="A14801" s="107"/>
      <c r="B14801" s="107"/>
      <c r="C14801" s="107"/>
      <c r="D14801" s="108"/>
      <c r="E14801" s="23" t="s">
        <v>3989</v>
      </c>
      <c r="F14801" s="23" t="s">
        <v>3990</v>
      </c>
      <c r="G14801" s="94" t="s">
        <v>3989</v>
      </c>
      <c r="H14801" s="94"/>
      <c r="I14801" s="94" t="s">
        <v>3990</v>
      </c>
      <c r="J14801" s="94"/>
      <c r="K14801" s="87"/>
    </row>
    <row r="14802" spans="1:11" ht="15" customHeight="1" x14ac:dyDescent="0.25">
      <c r="A14802" s="6" t="s">
        <v>3991</v>
      </c>
      <c r="B14802" s="104" t="s">
        <v>3992</v>
      </c>
      <c r="C14802" s="104"/>
      <c r="D14802" s="31">
        <v>1</v>
      </c>
      <c r="E14802" s="32">
        <v>0.34</v>
      </c>
      <c r="F14802" s="32">
        <v>0.66</v>
      </c>
      <c r="G14802" s="105">
        <v>355.46550000000002</v>
      </c>
      <c r="H14802" s="105"/>
      <c r="I14802" s="105">
        <v>95.872399999999999</v>
      </c>
      <c r="J14802" s="105"/>
      <c r="K14802" s="33">
        <f>ROUND(D14802*(ROUND(E14802*G14802,4)+ROUND(F14802*I14802,4)),4)</f>
        <v>184.13409999999999</v>
      </c>
    </row>
    <row r="14803" spans="1:11" ht="15" customHeight="1" x14ac:dyDescent="0.25">
      <c r="A14803" s="6" t="s">
        <v>3993</v>
      </c>
      <c r="B14803" s="104" t="s">
        <v>3994</v>
      </c>
      <c r="C14803" s="104"/>
      <c r="D14803" s="31">
        <v>1</v>
      </c>
      <c r="E14803" s="32">
        <v>1</v>
      </c>
      <c r="F14803" s="32">
        <v>0</v>
      </c>
      <c r="G14803" s="105">
        <v>365.3972</v>
      </c>
      <c r="H14803" s="105"/>
      <c r="I14803" s="105">
        <v>147.8879</v>
      </c>
      <c r="J14803" s="105"/>
      <c r="K14803" s="33">
        <f>ROUND(D14803*(ROUND(E14803*G14803,4)+ROUND(F14803*I14803,4)),4)</f>
        <v>365.3972</v>
      </c>
    </row>
    <row r="14804" spans="1:11" ht="15" customHeight="1" x14ac:dyDescent="0.25">
      <c r="A14804" s="6" t="s">
        <v>3995</v>
      </c>
      <c r="B14804" s="104" t="s">
        <v>3996</v>
      </c>
      <c r="C14804" s="104"/>
      <c r="D14804" s="31">
        <v>1</v>
      </c>
      <c r="E14804" s="32">
        <v>0.97</v>
      </c>
      <c r="F14804" s="32">
        <v>0.03</v>
      </c>
      <c r="G14804" s="105">
        <v>324.64210000000003</v>
      </c>
      <c r="H14804" s="105"/>
      <c r="I14804" s="105">
        <v>159.20740000000001</v>
      </c>
      <c r="J14804" s="105"/>
      <c r="K14804" s="33">
        <f>ROUND(D14804*(ROUND(E14804*G14804,4)+ROUND(F14804*I14804,4)),4)</f>
        <v>319.67899999999997</v>
      </c>
    </row>
    <row r="14805" spans="1:11" ht="15.95" customHeight="1" x14ac:dyDescent="0.25">
      <c r="A14805" s="6" t="s">
        <v>3997</v>
      </c>
      <c r="B14805" s="104" t="s">
        <v>3998</v>
      </c>
      <c r="C14805" s="104"/>
      <c r="D14805" s="31">
        <v>1</v>
      </c>
      <c r="E14805" s="32">
        <v>0.79</v>
      </c>
      <c r="F14805" s="32">
        <v>0.21</v>
      </c>
      <c r="G14805" s="105">
        <v>284.72230000000002</v>
      </c>
      <c r="H14805" s="105"/>
      <c r="I14805" s="105">
        <v>125.70480000000001</v>
      </c>
      <c r="J14805" s="105"/>
      <c r="K14805" s="33">
        <f>ROUND(D14805*(ROUND(E14805*G14805,4)+ROUND(F14805*I14805,4)),4)</f>
        <v>251.32859999999999</v>
      </c>
    </row>
    <row r="14806" spans="1:11" ht="15" customHeight="1" x14ac:dyDescent="0.25">
      <c r="A14806" s="1"/>
      <c r="B14806" s="1"/>
      <c r="C14806" s="1"/>
      <c r="D14806" s="1"/>
      <c r="E14806" s="1"/>
      <c r="F14806" s="1"/>
      <c r="G14806" s="85" t="s">
        <v>3999</v>
      </c>
      <c r="H14806" s="85"/>
      <c r="I14806" s="85"/>
      <c r="J14806" s="85"/>
      <c r="K14806" s="34">
        <f>SUM(K14801:K14805)</f>
        <v>1120.5389</v>
      </c>
    </row>
    <row r="14807" spans="1:11" ht="20.100000000000001" customHeight="1" x14ac:dyDescent="0.25">
      <c r="A14807" s="106" t="s">
        <v>4000</v>
      </c>
      <c r="B14807" s="106"/>
      <c r="C14807" s="106"/>
      <c r="D14807" s="106"/>
      <c r="E14807" s="106"/>
      <c r="F14807" s="2" t="s">
        <v>4</v>
      </c>
      <c r="G14807" s="87" t="s">
        <v>4001</v>
      </c>
      <c r="H14807" s="87"/>
      <c r="I14807" s="87" t="s">
        <v>4002</v>
      </c>
      <c r="J14807" s="87"/>
      <c r="K14807" s="2" t="s">
        <v>3988</v>
      </c>
    </row>
    <row r="14808" spans="1:11" ht="15" customHeight="1" x14ac:dyDescent="0.25">
      <c r="A14808" s="6" t="s">
        <v>4003</v>
      </c>
      <c r="B14808" s="101" t="s">
        <v>4004</v>
      </c>
      <c r="C14808" s="101"/>
      <c r="D14808" s="101"/>
      <c r="E14808" s="101"/>
      <c r="F14808" s="6" t="s">
        <v>3940</v>
      </c>
      <c r="G14808" s="114">
        <v>1</v>
      </c>
      <c r="H14808" s="114"/>
      <c r="I14808" s="115">
        <v>22.527200000000001</v>
      </c>
      <c r="J14808" s="115"/>
      <c r="K14808" s="35">
        <f>ROUND(ROUND(G14808,5)*I14808,4)</f>
        <v>22.527200000000001</v>
      </c>
    </row>
    <row r="14809" spans="1:11" ht="15" customHeight="1" x14ac:dyDescent="0.25">
      <c r="A14809" s="1"/>
      <c r="B14809" s="1"/>
      <c r="C14809" s="1"/>
      <c r="D14809" s="1"/>
      <c r="E14809" s="1"/>
      <c r="F14809" s="1"/>
      <c r="G14809" s="85" t="s">
        <v>4005</v>
      </c>
      <c r="H14809" s="85"/>
      <c r="I14809" s="85"/>
      <c r="J14809" s="85"/>
      <c r="K14809" s="36">
        <f>SUM(K14808:K14808)</f>
        <v>22.527200000000001</v>
      </c>
    </row>
    <row r="14810" spans="1:11" ht="15" customHeight="1" x14ac:dyDescent="0.25">
      <c r="A14810" s="9"/>
      <c r="B14810" s="9"/>
      <c r="C14810" s="9"/>
      <c r="D14810" s="9"/>
      <c r="E14810" s="9"/>
      <c r="F14810" s="9"/>
      <c r="G14810" s="92" t="s">
        <v>4006</v>
      </c>
      <c r="H14810" s="92"/>
      <c r="I14810" s="92"/>
      <c r="J14810" s="92"/>
      <c r="K14810" s="33">
        <f>SUM(K14806,K14809)</f>
        <v>1143.0661</v>
      </c>
    </row>
    <row r="14811" spans="1:11" ht="15" customHeight="1" x14ac:dyDescent="0.25">
      <c r="A14811" s="9"/>
      <c r="B14811" s="9"/>
      <c r="C14811" s="9"/>
      <c r="D14811" s="9"/>
      <c r="E14811" s="9"/>
      <c r="F14811" s="9"/>
      <c r="G14811" s="92" t="s">
        <v>4007</v>
      </c>
      <c r="H14811" s="92"/>
      <c r="I14811" s="92"/>
      <c r="J14811" s="92"/>
      <c r="K14811" s="37">
        <v>113.18</v>
      </c>
    </row>
    <row r="14812" spans="1:11" ht="15" customHeight="1" x14ac:dyDescent="0.25">
      <c r="A14812" s="9"/>
      <c r="B14812" s="9"/>
      <c r="C14812" s="9"/>
      <c r="D14812" s="9"/>
      <c r="E14812" s="9"/>
      <c r="F14812" s="9"/>
      <c r="G14812" s="92" t="s">
        <v>4008</v>
      </c>
      <c r="H14812" s="92"/>
      <c r="I14812" s="92"/>
      <c r="J14812" s="92"/>
      <c r="K14812" s="33">
        <f>ROUND(K14810/K14811,4)</f>
        <v>10.099500000000001</v>
      </c>
    </row>
    <row r="14813" spans="1:11" ht="15" customHeight="1" x14ac:dyDescent="0.25">
      <c r="A14813" s="9"/>
      <c r="B14813" s="9"/>
      <c r="C14813" s="9"/>
      <c r="D14813" s="9"/>
      <c r="E14813" s="9"/>
      <c r="F14813" s="9"/>
      <c r="G14813" s="92" t="s">
        <v>4009</v>
      </c>
      <c r="H14813" s="92"/>
      <c r="I14813" s="92"/>
      <c r="J14813" s="92"/>
      <c r="K14813" s="33">
        <f>ROUND(K14812*0.00746,4)</f>
        <v>7.5300000000000006E-2</v>
      </c>
    </row>
    <row r="14814" spans="1:11" ht="20.100000000000001" customHeight="1" x14ac:dyDescent="0.25">
      <c r="A14814" s="106" t="s">
        <v>4010</v>
      </c>
      <c r="B14814" s="106"/>
      <c r="C14814" s="106"/>
      <c r="D14814" s="106"/>
      <c r="E14814" s="106"/>
      <c r="F14814" s="2" t="s">
        <v>4</v>
      </c>
      <c r="G14814" s="87" t="s">
        <v>4001</v>
      </c>
      <c r="H14814" s="87"/>
      <c r="I14814" s="87" t="s">
        <v>3895</v>
      </c>
      <c r="J14814" s="87"/>
      <c r="K14814" s="2" t="s">
        <v>4011</v>
      </c>
    </row>
    <row r="14815" spans="1:11" ht="15" customHeight="1" x14ac:dyDescent="0.25">
      <c r="A14815" s="6" t="s">
        <v>4012</v>
      </c>
      <c r="B14815" s="104" t="s">
        <v>4013</v>
      </c>
      <c r="C14815" s="104"/>
      <c r="D14815" s="104"/>
      <c r="E14815" s="104"/>
      <c r="F14815" s="6" t="s">
        <v>77</v>
      </c>
      <c r="G14815" s="113">
        <v>1</v>
      </c>
      <c r="H14815" s="113"/>
      <c r="I14815" s="105">
        <v>195.03</v>
      </c>
      <c r="J14815" s="105"/>
      <c r="K14815" s="33">
        <f>ROUND(ROUND(G14815,5)*I14815,4)</f>
        <v>195.03</v>
      </c>
    </row>
    <row r="14816" spans="1:11" ht="15" customHeight="1" x14ac:dyDescent="0.25">
      <c r="A14816" s="1"/>
      <c r="B14816" s="1"/>
      <c r="C14816" s="1"/>
      <c r="D14816" s="1"/>
      <c r="E14816" s="1"/>
      <c r="F14816" s="1"/>
      <c r="G14816" s="85" t="s">
        <v>4014</v>
      </c>
      <c r="H14816" s="85"/>
      <c r="I14816" s="85"/>
      <c r="J14816" s="85"/>
      <c r="K14816" s="34">
        <f>SUM(K14815:K14815)</f>
        <v>195.03</v>
      </c>
    </row>
    <row r="14817" spans="1:11" ht="15" customHeight="1" x14ac:dyDescent="0.25">
      <c r="A14817" s="106" t="s">
        <v>4015</v>
      </c>
      <c r="B14817" s="106"/>
      <c r="C14817" s="106"/>
      <c r="D14817" s="23" t="s">
        <v>4016</v>
      </c>
      <c r="E14817" s="94" t="s">
        <v>4017</v>
      </c>
      <c r="F14817" s="94"/>
      <c r="G14817" s="94" t="s">
        <v>4001</v>
      </c>
      <c r="H14817" s="94"/>
      <c r="I14817" s="94" t="s">
        <v>3895</v>
      </c>
      <c r="J14817" s="94"/>
      <c r="K14817" s="23" t="s">
        <v>4011</v>
      </c>
    </row>
    <row r="14818" spans="1:11" ht="20.100000000000001" customHeight="1" x14ac:dyDescent="0.25">
      <c r="A14818" s="38" t="s">
        <v>4012</v>
      </c>
      <c r="B14818" s="109" t="s">
        <v>4018</v>
      </c>
      <c r="C14818" s="109"/>
      <c r="D14818" s="38" t="s">
        <v>4019</v>
      </c>
      <c r="E14818" s="110" t="s">
        <v>4020</v>
      </c>
      <c r="F14818" s="110"/>
      <c r="G14818" s="111">
        <v>2.2000000000000002</v>
      </c>
      <c r="H14818" s="111"/>
      <c r="I14818" s="112">
        <v>3.47</v>
      </c>
      <c r="J14818" s="112"/>
      <c r="K14818" s="41">
        <f>ROUND(ROUND(G14818,5)*I14818,4)</f>
        <v>7.6340000000000003</v>
      </c>
    </row>
    <row r="14819" spans="1:11" ht="15" customHeight="1" x14ac:dyDescent="0.25">
      <c r="A14819" s="1"/>
      <c r="B14819" s="1"/>
      <c r="C14819" s="1"/>
      <c r="D14819" s="1"/>
      <c r="E14819" s="1"/>
      <c r="F14819" s="1"/>
      <c r="G14819" s="85" t="s">
        <v>4021</v>
      </c>
      <c r="H14819" s="85"/>
      <c r="I14819" s="85"/>
      <c r="J14819" s="85"/>
      <c r="K14819" s="33">
        <f>SUM(K14818:K14818)</f>
        <v>7.6340000000000003</v>
      </c>
    </row>
    <row r="14820" spans="1:11" ht="12.95" customHeight="1" x14ac:dyDescent="0.25">
      <c r="A14820" s="106" t="s">
        <v>4022</v>
      </c>
      <c r="B14820" s="106"/>
      <c r="C14820" s="94" t="s">
        <v>4023</v>
      </c>
      <c r="D14820" s="94" t="s">
        <v>5</v>
      </c>
      <c r="E14820" s="94" t="s">
        <v>4024</v>
      </c>
      <c r="F14820" s="94"/>
      <c r="G14820" s="94" t="s">
        <v>4025</v>
      </c>
      <c r="H14820" s="94"/>
      <c r="I14820" s="94" t="s">
        <v>2086</v>
      </c>
      <c r="J14820" s="94"/>
      <c r="K14820" s="94" t="s">
        <v>4011</v>
      </c>
    </row>
    <row r="14821" spans="1:11" ht="12" customHeight="1" x14ac:dyDescent="0.25">
      <c r="A14821" s="106"/>
      <c r="B14821" s="106"/>
      <c r="C14821" s="94"/>
      <c r="D14821" s="94"/>
      <c r="E14821" s="23" t="s">
        <v>2092</v>
      </c>
      <c r="F14821" s="23" t="s">
        <v>4026</v>
      </c>
      <c r="G14821" s="23" t="s">
        <v>2092</v>
      </c>
      <c r="H14821" s="23" t="s">
        <v>4026</v>
      </c>
      <c r="I14821" s="23" t="s">
        <v>2092</v>
      </c>
      <c r="J14821" s="23" t="s">
        <v>4026</v>
      </c>
      <c r="K14821" s="94"/>
    </row>
    <row r="14822" spans="1:11" ht="27.95" customHeight="1" x14ac:dyDescent="0.25">
      <c r="A14822" s="38" t="s">
        <v>4012</v>
      </c>
      <c r="B14822" s="39" t="s">
        <v>4018</v>
      </c>
      <c r="C14822" s="38" t="s">
        <v>4027</v>
      </c>
      <c r="D14822" s="40">
        <v>2.2000000000000002</v>
      </c>
      <c r="E14822" s="42">
        <v>0</v>
      </c>
      <c r="F14822" s="43">
        <v>1.25</v>
      </c>
      <c r="G14822" s="42">
        <v>0</v>
      </c>
      <c r="H14822" s="43">
        <v>1</v>
      </c>
      <c r="I14822" s="42">
        <v>0</v>
      </c>
      <c r="J14822" s="43">
        <v>0.82</v>
      </c>
      <c r="K14822" s="41">
        <f>ROUND(D14822*(ROUND(E14822*F14822,4)+ROUND(G14822*H14822,4)+ROUND(I14822*J14822,4)),4)</f>
        <v>0</v>
      </c>
    </row>
    <row r="14823" spans="1:11" ht="15" customHeight="1" x14ac:dyDescent="0.25">
      <c r="A14823" s="1"/>
      <c r="B14823" s="1"/>
      <c r="C14823" s="1"/>
      <c r="D14823" s="1"/>
      <c r="E14823" s="1"/>
      <c r="F14823" s="1"/>
      <c r="G14823" s="85" t="s">
        <v>4028</v>
      </c>
      <c r="H14823" s="85"/>
      <c r="I14823" s="85"/>
      <c r="J14823" s="85"/>
      <c r="K14823" s="33">
        <f>SUM(K14821:K14822)</f>
        <v>0</v>
      </c>
    </row>
    <row r="14824" spans="1:11" ht="15" customHeight="1" x14ac:dyDescent="0.25">
      <c r="A14824" s="9"/>
      <c r="B14824" s="9"/>
      <c r="C14824" s="9"/>
      <c r="D14824" s="9"/>
      <c r="E14824" s="9"/>
      <c r="F14824" s="9"/>
      <c r="G14824" s="92" t="s">
        <v>4029</v>
      </c>
      <c r="H14824" s="92"/>
      <c r="I14824" s="92"/>
      <c r="J14824" s="92"/>
      <c r="K14824" s="33">
        <f>SUM(K14812,K14813,K14816,K14819,K14823)</f>
        <v>212.83879999999999</v>
      </c>
    </row>
    <row r="14825" spans="1:11" ht="15" customHeight="1" x14ac:dyDescent="0.25">
      <c r="A14825" s="9"/>
      <c r="B14825" s="9"/>
      <c r="C14825" s="9"/>
      <c r="D14825" s="9"/>
      <c r="E14825" s="9"/>
      <c r="F14825" s="9"/>
      <c r="G14825" s="92" t="s">
        <v>3913</v>
      </c>
      <c r="H14825" s="92"/>
      <c r="I14825" s="92"/>
      <c r="J14825" s="92"/>
      <c r="K14825" s="29">
        <f>ROUND(SUM(K14824),2)</f>
        <v>212.84</v>
      </c>
    </row>
    <row r="14826" spans="1:11" ht="9.9499999999999993" customHeight="1" x14ac:dyDescent="0.25">
      <c r="A14826" s="9"/>
      <c r="B14826" s="9"/>
      <c r="C14826" s="9"/>
      <c r="D14826" s="9"/>
      <c r="E14826" s="9"/>
      <c r="F14826" s="9"/>
      <c r="G14826" s="100"/>
      <c r="H14826" s="100"/>
      <c r="I14826" s="100"/>
      <c r="J14826" s="100"/>
      <c r="K14826" s="100"/>
    </row>
    <row r="14827" spans="1:11" ht="20.100000000000001" customHeight="1" x14ac:dyDescent="0.25">
      <c r="A14827" s="99" t="s">
        <v>3259</v>
      </c>
      <c r="B14827" s="99"/>
      <c r="C14827" s="99"/>
      <c r="D14827" s="99"/>
      <c r="E14827" s="99"/>
      <c r="F14827" s="99"/>
      <c r="G14827" s="99"/>
      <c r="H14827" s="99"/>
      <c r="I14827" s="99"/>
      <c r="J14827" s="99"/>
      <c r="K14827" s="99"/>
    </row>
    <row r="14828" spans="1:11" ht="15" customHeight="1" x14ac:dyDescent="0.25">
      <c r="A14828" s="93" t="s">
        <v>3916</v>
      </c>
      <c r="B14828" s="93"/>
      <c r="C14828" s="93"/>
      <c r="D14828" s="94" t="s">
        <v>3</v>
      </c>
      <c r="E14828" s="94"/>
      <c r="F14828" s="23" t="s">
        <v>4</v>
      </c>
      <c r="G14828" s="94" t="s">
        <v>3894</v>
      </c>
      <c r="H14828" s="94"/>
      <c r="I14828" s="94" t="s">
        <v>3895</v>
      </c>
      <c r="J14828" s="94"/>
      <c r="K14828" s="23" t="s">
        <v>3896</v>
      </c>
    </row>
    <row r="14829" spans="1:11" ht="45.95" customHeight="1" x14ac:dyDescent="0.25">
      <c r="A14829" s="24" t="s">
        <v>3934</v>
      </c>
      <c r="B14829" s="95" t="s">
        <v>3935</v>
      </c>
      <c r="C14829" s="95"/>
      <c r="D14829" s="96" t="s">
        <v>20</v>
      </c>
      <c r="E14829" s="96"/>
      <c r="F14829" s="24" t="s">
        <v>3936</v>
      </c>
      <c r="G14829" s="97">
        <v>2.5891999999999998E-3</v>
      </c>
      <c r="H14829" s="97"/>
      <c r="I14829" s="98">
        <v>76.52</v>
      </c>
      <c r="J14829" s="98"/>
      <c r="K14829" s="27">
        <f t="shared" ref="K14829:K14834" si="114">TRUNC(TRUNC(G14829,8)*I14829,2)</f>
        <v>0.19</v>
      </c>
    </row>
    <row r="14830" spans="1:11" ht="45.95" customHeight="1" x14ac:dyDescent="0.25">
      <c r="A14830" s="24" t="s">
        <v>28</v>
      </c>
      <c r="B14830" s="95" t="s">
        <v>29</v>
      </c>
      <c r="C14830" s="95"/>
      <c r="D14830" s="96" t="s">
        <v>20</v>
      </c>
      <c r="E14830" s="96"/>
      <c r="F14830" s="24" t="s">
        <v>30</v>
      </c>
      <c r="G14830" s="97">
        <v>1.0702000000000001E-3</v>
      </c>
      <c r="H14830" s="97"/>
      <c r="I14830" s="98">
        <v>322.67</v>
      </c>
      <c r="J14830" s="98"/>
      <c r="K14830" s="27">
        <f t="shared" si="114"/>
        <v>0.34</v>
      </c>
    </row>
    <row r="14831" spans="1:11" ht="29.1" customHeight="1" x14ac:dyDescent="0.25">
      <c r="A14831" s="24" t="s">
        <v>4030</v>
      </c>
      <c r="B14831" s="95" t="s">
        <v>4031</v>
      </c>
      <c r="C14831" s="95"/>
      <c r="D14831" s="96" t="s">
        <v>20</v>
      </c>
      <c r="E14831" s="96"/>
      <c r="F14831" s="24" t="s">
        <v>3936</v>
      </c>
      <c r="G14831" s="97">
        <v>3.3568999999999999E-3</v>
      </c>
      <c r="H14831" s="97"/>
      <c r="I14831" s="98">
        <v>105.44</v>
      </c>
      <c r="J14831" s="98"/>
      <c r="K14831" s="27">
        <f t="shared" si="114"/>
        <v>0.35</v>
      </c>
    </row>
    <row r="14832" spans="1:11" ht="29.1" customHeight="1" x14ac:dyDescent="0.25">
      <c r="A14832" s="24" t="s">
        <v>4032</v>
      </c>
      <c r="B14832" s="95" t="s">
        <v>4033</v>
      </c>
      <c r="C14832" s="95"/>
      <c r="D14832" s="96" t="s">
        <v>20</v>
      </c>
      <c r="E14832" s="96"/>
      <c r="F14832" s="24" t="s">
        <v>30</v>
      </c>
      <c r="G14832" s="97">
        <v>3.0249999999999998E-4</v>
      </c>
      <c r="H14832" s="97"/>
      <c r="I14832" s="98">
        <v>265.02</v>
      </c>
      <c r="J14832" s="98"/>
      <c r="K14832" s="27">
        <f t="shared" si="114"/>
        <v>0.08</v>
      </c>
    </row>
    <row r="14833" spans="1:11" ht="38.1" customHeight="1" x14ac:dyDescent="0.25">
      <c r="A14833" s="24" t="s">
        <v>4034</v>
      </c>
      <c r="B14833" s="95" t="s">
        <v>4035</v>
      </c>
      <c r="C14833" s="95"/>
      <c r="D14833" s="96" t="s">
        <v>20</v>
      </c>
      <c r="E14833" s="96"/>
      <c r="F14833" s="24" t="s">
        <v>3936</v>
      </c>
      <c r="G14833" s="97">
        <v>2.9082999999999999E-3</v>
      </c>
      <c r="H14833" s="97"/>
      <c r="I14833" s="98">
        <v>94.54</v>
      </c>
      <c r="J14833" s="98"/>
      <c r="K14833" s="27">
        <f t="shared" si="114"/>
        <v>0.27</v>
      </c>
    </row>
    <row r="14834" spans="1:11" ht="38.1" customHeight="1" x14ac:dyDescent="0.25">
      <c r="A14834" s="24" t="s">
        <v>4036</v>
      </c>
      <c r="B14834" s="95" t="s">
        <v>4037</v>
      </c>
      <c r="C14834" s="95"/>
      <c r="D14834" s="96" t="s">
        <v>20</v>
      </c>
      <c r="E14834" s="96"/>
      <c r="F14834" s="24" t="s">
        <v>30</v>
      </c>
      <c r="G14834" s="97">
        <v>7.5109999999999999E-4</v>
      </c>
      <c r="H14834" s="97"/>
      <c r="I14834" s="98">
        <v>225.43</v>
      </c>
      <c r="J14834" s="98"/>
      <c r="K14834" s="27">
        <f t="shared" si="114"/>
        <v>0.16</v>
      </c>
    </row>
    <row r="14835" spans="1:11" ht="18" customHeight="1" x14ac:dyDescent="0.25">
      <c r="A14835" s="9"/>
      <c r="B14835" s="9"/>
      <c r="C14835" s="9"/>
      <c r="D14835" s="9"/>
      <c r="E14835" s="9"/>
      <c r="F14835" s="9"/>
      <c r="G14835" s="91" t="s">
        <v>3919</v>
      </c>
      <c r="H14835" s="91"/>
      <c r="I14835" s="91"/>
      <c r="J14835" s="91"/>
      <c r="K14835" s="28">
        <f>SUM(K14829:K14834)</f>
        <v>1.39</v>
      </c>
    </row>
    <row r="14836" spans="1:11" ht="15" customHeight="1" x14ac:dyDescent="0.25">
      <c r="A14836" s="93" t="s">
        <v>3907</v>
      </c>
      <c r="B14836" s="93"/>
      <c r="C14836" s="93"/>
      <c r="D14836" s="94" t="s">
        <v>3</v>
      </c>
      <c r="E14836" s="94"/>
      <c r="F14836" s="23" t="s">
        <v>4</v>
      </c>
      <c r="G14836" s="94" t="s">
        <v>3894</v>
      </c>
      <c r="H14836" s="94"/>
      <c r="I14836" s="94" t="s">
        <v>3895</v>
      </c>
      <c r="J14836" s="94"/>
      <c r="K14836" s="23" t="s">
        <v>3896</v>
      </c>
    </row>
    <row r="14837" spans="1:11" ht="15" customHeight="1" x14ac:dyDescent="0.25">
      <c r="A14837" s="24" t="s">
        <v>3910</v>
      </c>
      <c r="B14837" s="95" t="s">
        <v>3911</v>
      </c>
      <c r="C14837" s="95"/>
      <c r="D14837" s="96" t="s">
        <v>20</v>
      </c>
      <c r="E14837" s="96"/>
      <c r="F14837" s="24" t="s">
        <v>2056</v>
      </c>
      <c r="G14837" s="97">
        <v>3.6592999999999999E-3</v>
      </c>
      <c r="H14837" s="97"/>
      <c r="I14837" s="98">
        <v>24.94</v>
      </c>
      <c r="J14837" s="98"/>
      <c r="K14837" s="27">
        <f>TRUNC(TRUNC(G14837,8)*I14837,2)</f>
        <v>0.09</v>
      </c>
    </row>
    <row r="14838" spans="1:11" ht="18" customHeight="1" x14ac:dyDescent="0.25">
      <c r="A14838" s="9"/>
      <c r="B14838" s="9"/>
      <c r="C14838" s="9"/>
      <c r="D14838" s="9"/>
      <c r="E14838" s="9"/>
      <c r="F14838" s="9"/>
      <c r="G14838" s="91" t="s">
        <v>3912</v>
      </c>
      <c r="H14838" s="91"/>
      <c r="I14838" s="91"/>
      <c r="J14838" s="91"/>
      <c r="K14838" s="28">
        <f>SUM(K14837:K14837)</f>
        <v>0.09</v>
      </c>
    </row>
    <row r="14839" spans="1:11" ht="15" customHeight="1" x14ac:dyDescent="0.25">
      <c r="A14839" s="9"/>
      <c r="B14839" s="9"/>
      <c r="C14839" s="9"/>
      <c r="D14839" s="9"/>
      <c r="E14839" s="9"/>
      <c r="F14839" s="9"/>
      <c r="G14839" s="92" t="s">
        <v>3913</v>
      </c>
      <c r="H14839" s="92"/>
      <c r="I14839" s="92"/>
      <c r="J14839" s="92"/>
      <c r="K14839" s="29">
        <f>ROUND(SUM(K14835,K14838),2)</f>
        <v>1.48</v>
      </c>
    </row>
    <row r="14840" spans="1:11" ht="9.9499999999999993" customHeight="1" x14ac:dyDescent="0.25">
      <c r="A14840" s="9"/>
      <c r="B14840" s="9"/>
      <c r="C14840" s="9"/>
      <c r="D14840" s="9"/>
      <c r="E14840" s="9"/>
      <c r="F14840" s="9"/>
      <c r="G14840" s="100"/>
      <c r="H14840" s="100"/>
      <c r="I14840" s="100"/>
      <c r="J14840" s="100"/>
      <c r="K14840" s="100"/>
    </row>
    <row r="14841" spans="1:11" ht="20.100000000000001" customHeight="1" x14ac:dyDescent="0.25">
      <c r="A14841" s="99" t="s">
        <v>3260</v>
      </c>
      <c r="B14841" s="99"/>
      <c r="C14841" s="99"/>
      <c r="D14841" s="99"/>
      <c r="E14841" s="99"/>
      <c r="F14841" s="99"/>
      <c r="G14841" s="99"/>
      <c r="H14841" s="99"/>
      <c r="I14841" s="99"/>
      <c r="J14841" s="99"/>
      <c r="K14841" s="99"/>
    </row>
    <row r="14842" spans="1:11" ht="15" customHeight="1" x14ac:dyDescent="0.25">
      <c r="A14842" s="93" t="s">
        <v>3893</v>
      </c>
      <c r="B14842" s="93"/>
      <c r="C14842" s="93"/>
      <c r="D14842" s="94" t="s">
        <v>3</v>
      </c>
      <c r="E14842" s="94"/>
      <c r="F14842" s="23" t="s">
        <v>4</v>
      </c>
      <c r="G14842" s="94" t="s">
        <v>3894</v>
      </c>
      <c r="H14842" s="94"/>
      <c r="I14842" s="94" t="s">
        <v>3895</v>
      </c>
      <c r="J14842" s="94"/>
      <c r="K14842" s="23" t="s">
        <v>3896</v>
      </c>
    </row>
    <row r="14843" spans="1:11" ht="21" customHeight="1" x14ac:dyDescent="0.25">
      <c r="A14843" s="24" t="s">
        <v>4038</v>
      </c>
      <c r="B14843" s="95" t="s">
        <v>4039</v>
      </c>
      <c r="C14843" s="95"/>
      <c r="D14843" s="96" t="s">
        <v>20</v>
      </c>
      <c r="E14843" s="96"/>
      <c r="F14843" s="24" t="s">
        <v>34</v>
      </c>
      <c r="G14843" s="97">
        <v>6.6E-3</v>
      </c>
      <c r="H14843" s="97"/>
      <c r="I14843" s="98">
        <v>210.23</v>
      </c>
      <c r="J14843" s="98"/>
      <c r="K14843" s="27">
        <f>TRUNC(TRUNC(G14843,8)*I14843,2)</f>
        <v>1.38</v>
      </c>
    </row>
    <row r="14844" spans="1:11" ht="21" customHeight="1" x14ac:dyDescent="0.25">
      <c r="A14844" s="24" t="s">
        <v>4040</v>
      </c>
      <c r="B14844" s="95" t="s">
        <v>4041</v>
      </c>
      <c r="C14844" s="95"/>
      <c r="D14844" s="96" t="s">
        <v>20</v>
      </c>
      <c r="E14844" s="96"/>
      <c r="F14844" s="24" t="s">
        <v>84</v>
      </c>
      <c r="G14844" s="97">
        <v>1.0049999999999999</v>
      </c>
      <c r="H14844" s="97"/>
      <c r="I14844" s="98">
        <v>32.369999999999997</v>
      </c>
      <c r="J14844" s="98"/>
      <c r="K14844" s="27">
        <f>TRUNC(TRUNC(G14844,8)*I14844,2)</f>
        <v>32.53</v>
      </c>
    </row>
    <row r="14845" spans="1:11" ht="15" customHeight="1" x14ac:dyDescent="0.25">
      <c r="A14845" s="9"/>
      <c r="B14845" s="9"/>
      <c r="C14845" s="9"/>
      <c r="D14845" s="9"/>
      <c r="E14845" s="9"/>
      <c r="F14845" s="9"/>
      <c r="G14845" s="91" t="s">
        <v>3906</v>
      </c>
      <c r="H14845" s="91"/>
      <c r="I14845" s="91"/>
      <c r="J14845" s="91"/>
      <c r="K14845" s="28">
        <f>SUM(K14843:K14844)</f>
        <v>33.910000000000004</v>
      </c>
    </row>
    <row r="14846" spans="1:11" ht="15" customHeight="1" x14ac:dyDescent="0.25">
      <c r="A14846" s="93" t="s">
        <v>3907</v>
      </c>
      <c r="B14846" s="93"/>
      <c r="C14846" s="93"/>
      <c r="D14846" s="94" t="s">
        <v>3</v>
      </c>
      <c r="E14846" s="94"/>
      <c r="F14846" s="23" t="s">
        <v>4</v>
      </c>
      <c r="G14846" s="94" t="s">
        <v>3894</v>
      </c>
      <c r="H14846" s="94"/>
      <c r="I14846" s="94" t="s">
        <v>3895</v>
      </c>
      <c r="J14846" s="94"/>
      <c r="K14846" s="23" t="s">
        <v>3896</v>
      </c>
    </row>
    <row r="14847" spans="1:11" ht="15" customHeight="1" x14ac:dyDescent="0.25">
      <c r="A14847" s="24" t="s">
        <v>3971</v>
      </c>
      <c r="B14847" s="95" t="s">
        <v>3972</v>
      </c>
      <c r="C14847" s="95"/>
      <c r="D14847" s="96" t="s">
        <v>20</v>
      </c>
      <c r="E14847" s="96"/>
      <c r="F14847" s="24" t="s">
        <v>2056</v>
      </c>
      <c r="G14847" s="97">
        <v>0.2296</v>
      </c>
      <c r="H14847" s="97"/>
      <c r="I14847" s="98">
        <v>32.69</v>
      </c>
      <c r="J14847" s="98"/>
      <c r="K14847" s="27">
        <f>TRUNC(TRUNC(G14847,8)*I14847,2)</f>
        <v>7.5</v>
      </c>
    </row>
    <row r="14848" spans="1:11" ht="15" customHeight="1" x14ac:dyDescent="0.25">
      <c r="A14848" s="24" t="s">
        <v>3910</v>
      </c>
      <c r="B14848" s="95" t="s">
        <v>3911</v>
      </c>
      <c r="C14848" s="95"/>
      <c r="D14848" s="96" t="s">
        <v>20</v>
      </c>
      <c r="E14848" s="96"/>
      <c r="F14848" s="24" t="s">
        <v>2056</v>
      </c>
      <c r="G14848" s="97">
        <v>0.2296</v>
      </c>
      <c r="H14848" s="97"/>
      <c r="I14848" s="98">
        <v>24.94</v>
      </c>
      <c r="J14848" s="98"/>
      <c r="K14848" s="27">
        <f>TRUNC(TRUNC(G14848,8)*I14848,2)</f>
        <v>5.72</v>
      </c>
    </row>
    <row r="14849" spans="1:11" ht="18" customHeight="1" x14ac:dyDescent="0.25">
      <c r="A14849" s="9"/>
      <c r="B14849" s="9"/>
      <c r="C14849" s="9"/>
      <c r="D14849" s="9"/>
      <c r="E14849" s="9"/>
      <c r="F14849" s="9"/>
      <c r="G14849" s="91" t="s">
        <v>3912</v>
      </c>
      <c r="H14849" s="91"/>
      <c r="I14849" s="91"/>
      <c r="J14849" s="91"/>
      <c r="K14849" s="28">
        <f>SUM(K14847:K14848)</f>
        <v>13.219999999999999</v>
      </c>
    </row>
    <row r="14850" spans="1:11" ht="15" customHeight="1" x14ac:dyDescent="0.25">
      <c r="A14850" s="93" t="s">
        <v>3922</v>
      </c>
      <c r="B14850" s="93"/>
      <c r="C14850" s="93"/>
      <c r="D14850" s="94" t="s">
        <v>3</v>
      </c>
      <c r="E14850" s="94"/>
      <c r="F14850" s="23" t="s">
        <v>4</v>
      </c>
      <c r="G14850" s="94" t="s">
        <v>3894</v>
      </c>
      <c r="H14850" s="94"/>
      <c r="I14850" s="94" t="s">
        <v>3895</v>
      </c>
      <c r="J14850" s="94"/>
      <c r="K14850" s="23" t="s">
        <v>3896</v>
      </c>
    </row>
    <row r="14851" spans="1:11" ht="21" customHeight="1" x14ac:dyDescent="0.25">
      <c r="A14851" s="24" t="s">
        <v>4042</v>
      </c>
      <c r="B14851" s="95" t="s">
        <v>4043</v>
      </c>
      <c r="C14851" s="95"/>
      <c r="D14851" s="96" t="s">
        <v>20</v>
      </c>
      <c r="E14851" s="96"/>
      <c r="F14851" s="24" t="s">
        <v>34</v>
      </c>
      <c r="G14851" s="97">
        <v>1.8E-3</v>
      </c>
      <c r="H14851" s="97"/>
      <c r="I14851" s="98">
        <v>767.08</v>
      </c>
      <c r="J14851" s="98"/>
      <c r="K14851" s="27">
        <f>TRUNC(TRUNC(G14851,8)*I14851,2)</f>
        <v>1.38</v>
      </c>
    </row>
    <row r="14852" spans="1:11" ht="15" customHeight="1" x14ac:dyDescent="0.25">
      <c r="A14852" s="9"/>
      <c r="B14852" s="9"/>
      <c r="C14852" s="9"/>
      <c r="D14852" s="9"/>
      <c r="E14852" s="9"/>
      <c r="F14852" s="9"/>
      <c r="G14852" s="91" t="s">
        <v>3933</v>
      </c>
      <c r="H14852" s="91"/>
      <c r="I14852" s="91"/>
      <c r="J14852" s="91"/>
      <c r="K14852" s="28">
        <f>SUM(K14851:K14851)</f>
        <v>1.38</v>
      </c>
    </row>
    <row r="14853" spans="1:11" ht="15" customHeight="1" x14ac:dyDescent="0.25">
      <c r="A14853" s="9"/>
      <c r="B14853" s="9"/>
      <c r="C14853" s="9"/>
      <c r="D14853" s="9"/>
      <c r="E14853" s="9"/>
      <c r="F14853" s="9"/>
      <c r="G14853" s="92" t="s">
        <v>3913</v>
      </c>
      <c r="H14853" s="92"/>
      <c r="I14853" s="92"/>
      <c r="J14853" s="92"/>
      <c r="K14853" s="29">
        <f>ROUND(SUM(K14845,K14849,K14852),2)</f>
        <v>48.51</v>
      </c>
    </row>
    <row r="14854" spans="1:11" ht="9.9499999999999993" customHeight="1" x14ac:dyDescent="0.25">
      <c r="A14854" s="9"/>
      <c r="B14854" s="9"/>
      <c r="C14854" s="9"/>
      <c r="D14854" s="9"/>
      <c r="E14854" s="9"/>
      <c r="F14854" s="9"/>
      <c r="G14854" s="100"/>
      <c r="H14854" s="100"/>
      <c r="I14854" s="100"/>
      <c r="J14854" s="100"/>
      <c r="K14854" s="100"/>
    </row>
    <row r="14855" spans="1:11" ht="20.100000000000001" customHeight="1" x14ac:dyDescent="0.25">
      <c r="A14855" s="99" t="s">
        <v>3261</v>
      </c>
      <c r="B14855" s="99"/>
      <c r="C14855" s="99"/>
      <c r="D14855" s="99"/>
      <c r="E14855" s="99"/>
      <c r="F14855" s="99"/>
      <c r="G14855" s="99"/>
      <c r="H14855" s="99"/>
      <c r="I14855" s="99"/>
      <c r="J14855" s="99"/>
      <c r="K14855" s="99"/>
    </row>
    <row r="14856" spans="1:11" ht="15" customHeight="1" x14ac:dyDescent="0.25">
      <c r="A14856" s="93" t="s">
        <v>3893</v>
      </c>
      <c r="B14856" s="93"/>
      <c r="C14856" s="93"/>
      <c r="D14856" s="94" t="s">
        <v>3</v>
      </c>
      <c r="E14856" s="94"/>
      <c r="F14856" s="23" t="s">
        <v>4</v>
      </c>
      <c r="G14856" s="94" t="s">
        <v>3894</v>
      </c>
      <c r="H14856" s="94"/>
      <c r="I14856" s="94" t="s">
        <v>3895</v>
      </c>
      <c r="J14856" s="94"/>
      <c r="K14856" s="23" t="s">
        <v>3896</v>
      </c>
    </row>
    <row r="14857" spans="1:11" ht="15" customHeight="1" x14ac:dyDescent="0.25">
      <c r="A14857" s="24" t="s">
        <v>4044</v>
      </c>
      <c r="B14857" s="95" t="s">
        <v>4045</v>
      </c>
      <c r="C14857" s="95"/>
      <c r="D14857" s="96" t="s">
        <v>20</v>
      </c>
      <c r="E14857" s="96"/>
      <c r="F14857" s="24" t="s">
        <v>3903</v>
      </c>
      <c r="G14857" s="97">
        <v>0.106</v>
      </c>
      <c r="H14857" s="97"/>
      <c r="I14857" s="98">
        <v>2.59</v>
      </c>
      <c r="J14857" s="98"/>
      <c r="K14857" s="27">
        <f>TRUNC(TRUNC(G14857,8)*I14857,2)</f>
        <v>0.27</v>
      </c>
    </row>
    <row r="14858" spans="1:11" ht="15" customHeight="1" x14ac:dyDescent="0.25">
      <c r="A14858" s="9"/>
      <c r="B14858" s="9"/>
      <c r="C14858" s="9"/>
      <c r="D14858" s="9"/>
      <c r="E14858" s="9"/>
      <c r="F14858" s="9"/>
      <c r="G14858" s="91" t="s">
        <v>3906</v>
      </c>
      <c r="H14858" s="91"/>
      <c r="I14858" s="91"/>
      <c r="J14858" s="91"/>
      <c r="K14858" s="28">
        <f>SUM(K14857:K14857)</f>
        <v>0.27</v>
      </c>
    </row>
    <row r="14859" spans="1:11" ht="15" customHeight="1" x14ac:dyDescent="0.25">
      <c r="A14859" s="93" t="s">
        <v>3907</v>
      </c>
      <c r="B14859" s="93"/>
      <c r="C14859" s="93"/>
      <c r="D14859" s="94" t="s">
        <v>3</v>
      </c>
      <c r="E14859" s="94"/>
      <c r="F14859" s="23" t="s">
        <v>4</v>
      </c>
      <c r="G14859" s="94" t="s">
        <v>3894</v>
      </c>
      <c r="H14859" s="94"/>
      <c r="I14859" s="94" t="s">
        <v>3895</v>
      </c>
      <c r="J14859" s="94"/>
      <c r="K14859" s="23" t="s">
        <v>3896</v>
      </c>
    </row>
    <row r="14860" spans="1:11" ht="15" customHeight="1" x14ac:dyDescent="0.25">
      <c r="A14860" s="24" t="s">
        <v>4046</v>
      </c>
      <c r="B14860" s="95" t="s">
        <v>4047</v>
      </c>
      <c r="C14860" s="95"/>
      <c r="D14860" s="96" t="s">
        <v>20</v>
      </c>
      <c r="E14860" s="96"/>
      <c r="F14860" s="24" t="s">
        <v>2056</v>
      </c>
      <c r="G14860" s="97">
        <v>3.6999999999999998E-2</v>
      </c>
      <c r="H14860" s="97"/>
      <c r="I14860" s="98">
        <v>34.35</v>
      </c>
      <c r="J14860" s="98"/>
      <c r="K14860" s="27">
        <f>TRUNC(TRUNC(G14860,8)*I14860,2)</f>
        <v>1.27</v>
      </c>
    </row>
    <row r="14861" spans="1:11" ht="15" customHeight="1" x14ac:dyDescent="0.25">
      <c r="A14861" s="24" t="s">
        <v>3910</v>
      </c>
      <c r="B14861" s="95" t="s">
        <v>3911</v>
      </c>
      <c r="C14861" s="95"/>
      <c r="D14861" s="96" t="s">
        <v>20</v>
      </c>
      <c r="E14861" s="96"/>
      <c r="F14861" s="24" t="s">
        <v>2056</v>
      </c>
      <c r="G14861" s="97">
        <v>1.6E-2</v>
      </c>
      <c r="H14861" s="97"/>
      <c r="I14861" s="98">
        <v>24.94</v>
      </c>
      <c r="J14861" s="98"/>
      <c r="K14861" s="27">
        <f>TRUNC(TRUNC(G14861,8)*I14861,2)</f>
        <v>0.39</v>
      </c>
    </row>
    <row r="14862" spans="1:11" ht="18" customHeight="1" x14ac:dyDescent="0.25">
      <c r="A14862" s="9"/>
      <c r="B14862" s="9"/>
      <c r="C14862" s="9"/>
      <c r="D14862" s="9"/>
      <c r="E14862" s="9"/>
      <c r="F14862" s="9"/>
      <c r="G14862" s="91" t="s">
        <v>3912</v>
      </c>
      <c r="H14862" s="91"/>
      <c r="I14862" s="91"/>
      <c r="J14862" s="91"/>
      <c r="K14862" s="28">
        <f>SUM(K14860:K14861)</f>
        <v>1.6600000000000001</v>
      </c>
    </row>
    <row r="14863" spans="1:11" ht="15" customHeight="1" x14ac:dyDescent="0.25">
      <c r="A14863" s="9"/>
      <c r="B14863" s="9"/>
      <c r="C14863" s="9"/>
      <c r="D14863" s="9"/>
      <c r="E14863" s="9"/>
      <c r="F14863" s="9"/>
      <c r="G14863" s="92" t="s">
        <v>3913</v>
      </c>
      <c r="H14863" s="92"/>
      <c r="I14863" s="92"/>
      <c r="J14863" s="92"/>
      <c r="K14863" s="29">
        <f>ROUND(SUM(K14858,K14862),2)</f>
        <v>1.93</v>
      </c>
    </row>
    <row r="14864" spans="1:11" ht="9.9499999999999993" customHeight="1" x14ac:dyDescent="0.25">
      <c r="A14864" s="9"/>
      <c r="B14864" s="9"/>
      <c r="C14864" s="9"/>
      <c r="D14864" s="9"/>
      <c r="E14864" s="9"/>
      <c r="F14864" s="9"/>
      <c r="G14864" s="100"/>
      <c r="H14864" s="100"/>
      <c r="I14864" s="100"/>
      <c r="J14864" s="100"/>
      <c r="K14864" s="100"/>
    </row>
    <row r="14865" spans="1:11" ht="20.100000000000001" customHeight="1" x14ac:dyDescent="0.25">
      <c r="A14865" s="99" t="s">
        <v>3262</v>
      </c>
      <c r="B14865" s="99"/>
      <c r="C14865" s="99"/>
      <c r="D14865" s="99"/>
      <c r="E14865" s="99"/>
      <c r="F14865" s="99"/>
      <c r="G14865" s="99"/>
      <c r="H14865" s="99"/>
      <c r="I14865" s="99"/>
      <c r="J14865" s="99"/>
      <c r="K14865" s="99"/>
    </row>
    <row r="14866" spans="1:11" ht="15" customHeight="1" x14ac:dyDescent="0.25">
      <c r="A14866" s="93" t="s">
        <v>3916</v>
      </c>
      <c r="B14866" s="93"/>
      <c r="C14866" s="93"/>
      <c r="D14866" s="94" t="s">
        <v>3</v>
      </c>
      <c r="E14866" s="94"/>
      <c r="F14866" s="23" t="s">
        <v>4</v>
      </c>
      <c r="G14866" s="94" t="s">
        <v>3894</v>
      </c>
      <c r="H14866" s="94"/>
      <c r="I14866" s="94" t="s">
        <v>3895</v>
      </c>
      <c r="J14866" s="94"/>
      <c r="K14866" s="23" t="s">
        <v>3896</v>
      </c>
    </row>
    <row r="14867" spans="1:11" ht="29.1" customHeight="1" x14ac:dyDescent="0.25">
      <c r="A14867" s="24" t="s">
        <v>3963</v>
      </c>
      <c r="B14867" s="95" t="s">
        <v>3964</v>
      </c>
      <c r="C14867" s="95"/>
      <c r="D14867" s="96" t="s">
        <v>20</v>
      </c>
      <c r="E14867" s="96"/>
      <c r="F14867" s="24" t="s">
        <v>3936</v>
      </c>
      <c r="G14867" s="97">
        <v>5.2258833999999998</v>
      </c>
      <c r="H14867" s="97"/>
      <c r="I14867" s="98">
        <v>8.9</v>
      </c>
      <c r="J14867" s="98"/>
      <c r="K14867" s="27">
        <f>TRUNC(TRUNC(G14867,8)*I14867,2)</f>
        <v>46.51</v>
      </c>
    </row>
    <row r="14868" spans="1:11" ht="29.1" customHeight="1" x14ac:dyDescent="0.25">
      <c r="A14868" s="24" t="s">
        <v>3965</v>
      </c>
      <c r="B14868" s="95" t="s">
        <v>3966</v>
      </c>
      <c r="C14868" s="95"/>
      <c r="D14868" s="96" t="s">
        <v>20</v>
      </c>
      <c r="E14868" s="96"/>
      <c r="F14868" s="24" t="s">
        <v>30</v>
      </c>
      <c r="G14868" s="97">
        <v>0.95392160000000004</v>
      </c>
      <c r="H14868" s="97"/>
      <c r="I14868" s="98">
        <v>32.76</v>
      </c>
      <c r="J14868" s="98"/>
      <c r="K14868" s="27">
        <f>TRUNC(TRUNC(G14868,8)*I14868,2)</f>
        <v>31.25</v>
      </c>
    </row>
    <row r="14869" spans="1:11" ht="21" customHeight="1" x14ac:dyDescent="0.25">
      <c r="A14869" s="24" t="s">
        <v>3967</v>
      </c>
      <c r="B14869" s="95" t="s">
        <v>3968</v>
      </c>
      <c r="C14869" s="95"/>
      <c r="D14869" s="96" t="s">
        <v>20</v>
      </c>
      <c r="E14869" s="96"/>
      <c r="F14869" s="24" t="s">
        <v>3936</v>
      </c>
      <c r="G14869" s="97">
        <v>5.2258833999999998</v>
      </c>
      <c r="H14869" s="97"/>
      <c r="I14869" s="98">
        <v>27.59</v>
      </c>
      <c r="J14869" s="98"/>
      <c r="K14869" s="27">
        <f>TRUNC(TRUNC(G14869,8)*I14869,2)</f>
        <v>144.18</v>
      </c>
    </row>
    <row r="14870" spans="1:11" ht="21" customHeight="1" x14ac:dyDescent="0.25">
      <c r="A14870" s="24" t="s">
        <v>3969</v>
      </c>
      <c r="B14870" s="95" t="s">
        <v>3970</v>
      </c>
      <c r="C14870" s="95"/>
      <c r="D14870" s="96" t="s">
        <v>20</v>
      </c>
      <c r="E14870" s="96"/>
      <c r="F14870" s="24" t="s">
        <v>30</v>
      </c>
      <c r="G14870" s="97">
        <v>0.95392160000000004</v>
      </c>
      <c r="H14870" s="97"/>
      <c r="I14870" s="98">
        <v>28.09</v>
      </c>
      <c r="J14870" s="98"/>
      <c r="K14870" s="27">
        <f>TRUNC(TRUNC(G14870,8)*I14870,2)</f>
        <v>26.79</v>
      </c>
    </row>
    <row r="14871" spans="1:11" ht="18" customHeight="1" x14ac:dyDescent="0.25">
      <c r="A14871" s="9"/>
      <c r="B14871" s="9"/>
      <c r="C14871" s="9"/>
      <c r="D14871" s="9"/>
      <c r="E14871" s="9"/>
      <c r="F14871" s="9"/>
      <c r="G14871" s="91" t="s">
        <v>3919</v>
      </c>
      <c r="H14871" s="91"/>
      <c r="I14871" s="91"/>
      <c r="J14871" s="91"/>
      <c r="K14871" s="28">
        <f>SUM(K14867:K14870)</f>
        <v>248.73</v>
      </c>
    </row>
    <row r="14872" spans="1:11" ht="15" customHeight="1" x14ac:dyDescent="0.25">
      <c r="A14872" s="93" t="s">
        <v>3893</v>
      </c>
      <c r="B14872" s="93"/>
      <c r="C14872" s="93"/>
      <c r="D14872" s="94" t="s">
        <v>3</v>
      </c>
      <c r="E14872" s="94"/>
      <c r="F14872" s="23" t="s">
        <v>4</v>
      </c>
      <c r="G14872" s="94" t="s">
        <v>3894</v>
      </c>
      <c r="H14872" s="94"/>
      <c r="I14872" s="94" t="s">
        <v>3895</v>
      </c>
      <c r="J14872" s="94"/>
      <c r="K14872" s="23" t="s">
        <v>3896</v>
      </c>
    </row>
    <row r="14873" spans="1:11" ht="21" customHeight="1" x14ac:dyDescent="0.25">
      <c r="A14873" s="24" t="s">
        <v>4048</v>
      </c>
      <c r="B14873" s="95" t="s">
        <v>4049</v>
      </c>
      <c r="C14873" s="95"/>
      <c r="D14873" s="96" t="s">
        <v>20</v>
      </c>
      <c r="E14873" s="96"/>
      <c r="F14873" s="24" t="s">
        <v>34</v>
      </c>
      <c r="G14873" s="97">
        <v>0.19980000000000001</v>
      </c>
      <c r="H14873" s="97"/>
      <c r="I14873" s="98">
        <v>206.17</v>
      </c>
      <c r="J14873" s="98"/>
      <c r="K14873" s="27">
        <f>TRUNC(TRUNC(G14873,8)*I14873,2)</f>
        <v>41.19</v>
      </c>
    </row>
    <row r="14874" spans="1:11" ht="15" customHeight="1" x14ac:dyDescent="0.25">
      <c r="A14874" s="24" t="s">
        <v>3955</v>
      </c>
      <c r="B14874" s="95" t="s">
        <v>3956</v>
      </c>
      <c r="C14874" s="95"/>
      <c r="D14874" s="96" t="s">
        <v>20</v>
      </c>
      <c r="E14874" s="96"/>
      <c r="F14874" s="24" t="s">
        <v>3903</v>
      </c>
      <c r="G14874" s="97">
        <v>3.6695999999999999E-2</v>
      </c>
      <c r="H14874" s="97"/>
      <c r="I14874" s="98">
        <v>19.37</v>
      </c>
      <c r="J14874" s="98"/>
      <c r="K14874" s="27">
        <f>TRUNC(TRUNC(G14874,8)*I14874,2)</f>
        <v>0.71</v>
      </c>
    </row>
    <row r="14875" spans="1:11" ht="21" customHeight="1" x14ac:dyDescent="0.25">
      <c r="A14875" s="24" t="s">
        <v>4050</v>
      </c>
      <c r="B14875" s="95" t="s">
        <v>4051</v>
      </c>
      <c r="C14875" s="95"/>
      <c r="D14875" s="96" t="s">
        <v>20</v>
      </c>
      <c r="E14875" s="96"/>
      <c r="F14875" s="24" t="s">
        <v>84</v>
      </c>
      <c r="G14875" s="97">
        <v>7.48</v>
      </c>
      <c r="H14875" s="97"/>
      <c r="I14875" s="98">
        <v>3.9</v>
      </c>
      <c r="J14875" s="98"/>
      <c r="K14875" s="27">
        <f>TRUNC(TRUNC(G14875,8)*I14875,2)</f>
        <v>29.17</v>
      </c>
    </row>
    <row r="14876" spans="1:11" ht="15" customHeight="1" x14ac:dyDescent="0.25">
      <c r="A14876" s="9"/>
      <c r="B14876" s="9"/>
      <c r="C14876" s="9"/>
      <c r="D14876" s="9"/>
      <c r="E14876" s="9"/>
      <c r="F14876" s="9"/>
      <c r="G14876" s="91" t="s">
        <v>3906</v>
      </c>
      <c r="H14876" s="91"/>
      <c r="I14876" s="91"/>
      <c r="J14876" s="91"/>
      <c r="K14876" s="28">
        <f>SUM(K14873:K14875)</f>
        <v>71.069999999999993</v>
      </c>
    </row>
    <row r="14877" spans="1:11" ht="15" customHeight="1" x14ac:dyDescent="0.25">
      <c r="A14877" s="93" t="s">
        <v>3907</v>
      </c>
      <c r="B14877" s="93"/>
      <c r="C14877" s="93"/>
      <c r="D14877" s="94" t="s">
        <v>3</v>
      </c>
      <c r="E14877" s="94"/>
      <c r="F14877" s="23" t="s">
        <v>4</v>
      </c>
      <c r="G14877" s="94" t="s">
        <v>3894</v>
      </c>
      <c r="H14877" s="94"/>
      <c r="I14877" s="94" t="s">
        <v>3895</v>
      </c>
      <c r="J14877" s="94"/>
      <c r="K14877" s="23" t="s">
        <v>3896</v>
      </c>
    </row>
    <row r="14878" spans="1:11" ht="15" customHeight="1" x14ac:dyDescent="0.25">
      <c r="A14878" s="24" t="s">
        <v>3971</v>
      </c>
      <c r="B14878" s="95" t="s">
        <v>3972</v>
      </c>
      <c r="C14878" s="95"/>
      <c r="D14878" s="96" t="s">
        <v>20</v>
      </c>
      <c r="E14878" s="96"/>
      <c r="F14878" s="24" t="s">
        <v>2056</v>
      </c>
      <c r="G14878" s="97">
        <v>2.3251949999999999</v>
      </c>
      <c r="H14878" s="97"/>
      <c r="I14878" s="98">
        <v>32.69</v>
      </c>
      <c r="J14878" s="98"/>
      <c r="K14878" s="27">
        <f>TRUNC(TRUNC(G14878,8)*I14878,2)</f>
        <v>76.010000000000005</v>
      </c>
    </row>
    <row r="14879" spans="1:11" ht="15" customHeight="1" x14ac:dyDescent="0.25">
      <c r="A14879" s="24" t="s">
        <v>3910</v>
      </c>
      <c r="B14879" s="95" t="s">
        <v>3911</v>
      </c>
      <c r="C14879" s="95"/>
      <c r="D14879" s="96" t="s">
        <v>20</v>
      </c>
      <c r="E14879" s="96"/>
      <c r="F14879" s="24" t="s">
        <v>2056</v>
      </c>
      <c r="G14879" s="97">
        <v>17.010999999999999</v>
      </c>
      <c r="H14879" s="97"/>
      <c r="I14879" s="98">
        <v>24.94</v>
      </c>
      <c r="J14879" s="98"/>
      <c r="K14879" s="27">
        <f>TRUNC(TRUNC(G14879,8)*I14879,2)</f>
        <v>424.25</v>
      </c>
    </row>
    <row r="14880" spans="1:11" ht="18" customHeight="1" x14ac:dyDescent="0.25">
      <c r="A14880" s="9"/>
      <c r="B14880" s="9"/>
      <c r="C14880" s="9"/>
      <c r="D14880" s="9"/>
      <c r="E14880" s="9"/>
      <c r="F14880" s="9"/>
      <c r="G14880" s="91" t="s">
        <v>3912</v>
      </c>
      <c r="H14880" s="91"/>
      <c r="I14880" s="91"/>
      <c r="J14880" s="91"/>
      <c r="K14880" s="28">
        <f>SUM(K14878:K14879)</f>
        <v>500.26</v>
      </c>
    </row>
    <row r="14881" spans="1:11" ht="15" customHeight="1" x14ac:dyDescent="0.25">
      <c r="A14881" s="93" t="s">
        <v>3922</v>
      </c>
      <c r="B14881" s="93"/>
      <c r="C14881" s="93"/>
      <c r="D14881" s="94" t="s">
        <v>3</v>
      </c>
      <c r="E14881" s="94"/>
      <c r="F14881" s="23" t="s">
        <v>4</v>
      </c>
      <c r="G14881" s="94" t="s">
        <v>3894</v>
      </c>
      <c r="H14881" s="94"/>
      <c r="I14881" s="94" t="s">
        <v>3895</v>
      </c>
      <c r="J14881" s="94"/>
      <c r="K14881" s="23" t="s">
        <v>3896</v>
      </c>
    </row>
    <row r="14882" spans="1:11" ht="29.1" customHeight="1" x14ac:dyDescent="0.25">
      <c r="A14882" s="24" t="s">
        <v>4052</v>
      </c>
      <c r="B14882" s="95" t="s">
        <v>4053</v>
      </c>
      <c r="C14882" s="95"/>
      <c r="D14882" s="96" t="s">
        <v>20</v>
      </c>
      <c r="E14882" s="96"/>
      <c r="F14882" s="24" t="s">
        <v>34</v>
      </c>
      <c r="G14882" s="97">
        <v>0.66502459999999997</v>
      </c>
      <c r="H14882" s="97"/>
      <c r="I14882" s="98">
        <v>619.19000000000005</v>
      </c>
      <c r="J14882" s="98"/>
      <c r="K14882" s="27">
        <f>TRUNC(TRUNC(G14882,8)*I14882,2)</f>
        <v>411.77</v>
      </c>
    </row>
    <row r="14883" spans="1:11" ht="21" customHeight="1" x14ac:dyDescent="0.25">
      <c r="A14883" s="24" t="s">
        <v>95</v>
      </c>
      <c r="B14883" s="95" t="s">
        <v>96</v>
      </c>
      <c r="C14883" s="95"/>
      <c r="D14883" s="96" t="s">
        <v>20</v>
      </c>
      <c r="E14883" s="96"/>
      <c r="F14883" s="24" t="s">
        <v>16</v>
      </c>
      <c r="G14883" s="97">
        <v>0.48</v>
      </c>
      <c r="H14883" s="97"/>
      <c r="I14883" s="98">
        <v>176.85</v>
      </c>
      <c r="J14883" s="98"/>
      <c r="K14883" s="27">
        <f>TRUNC(TRUNC(G14883,8)*I14883,2)</f>
        <v>84.88</v>
      </c>
    </row>
    <row r="14884" spans="1:11" ht="15" customHeight="1" x14ac:dyDescent="0.25">
      <c r="A14884" s="9"/>
      <c r="B14884" s="9"/>
      <c r="C14884" s="9"/>
      <c r="D14884" s="9"/>
      <c r="E14884" s="9"/>
      <c r="F14884" s="9"/>
      <c r="G14884" s="91" t="s">
        <v>3933</v>
      </c>
      <c r="H14884" s="91"/>
      <c r="I14884" s="91"/>
      <c r="J14884" s="91"/>
      <c r="K14884" s="28">
        <f>SUM(K14882:K14883)</f>
        <v>496.65</v>
      </c>
    </row>
    <row r="14885" spans="1:11" ht="15" customHeight="1" x14ac:dyDescent="0.25">
      <c r="A14885" s="9"/>
      <c r="B14885" s="9"/>
      <c r="C14885" s="9"/>
      <c r="D14885" s="9"/>
      <c r="E14885" s="9"/>
      <c r="F14885" s="9"/>
      <c r="G14885" s="92" t="s">
        <v>3913</v>
      </c>
      <c r="H14885" s="92"/>
      <c r="I14885" s="92"/>
      <c r="J14885" s="92"/>
      <c r="K14885" s="29">
        <f>ROUND(SUM(K14871,K14876,K14880,K14884),2)</f>
        <v>1316.71</v>
      </c>
    </row>
    <row r="14886" spans="1:11" ht="9.9499999999999993" customHeight="1" x14ac:dyDescent="0.25">
      <c r="A14886" s="9"/>
      <c r="B14886" s="9"/>
      <c r="C14886" s="9"/>
      <c r="D14886" s="9"/>
      <c r="E14886" s="9"/>
      <c r="F14886" s="9"/>
      <c r="G14886" s="100"/>
      <c r="H14886" s="100"/>
      <c r="I14886" s="100"/>
      <c r="J14886" s="100"/>
      <c r="K14886" s="100"/>
    </row>
    <row r="14887" spans="1:11" ht="20.100000000000001" customHeight="1" x14ac:dyDescent="0.25">
      <c r="A14887" s="99" t="s">
        <v>3263</v>
      </c>
      <c r="B14887" s="99"/>
      <c r="C14887" s="99"/>
      <c r="D14887" s="99"/>
      <c r="E14887" s="99"/>
      <c r="F14887" s="99"/>
      <c r="G14887" s="99"/>
      <c r="H14887" s="99"/>
      <c r="I14887" s="99"/>
      <c r="J14887" s="99"/>
      <c r="K14887" s="99"/>
    </row>
    <row r="14888" spans="1:11" ht="15" customHeight="1" x14ac:dyDescent="0.25">
      <c r="A14888" s="93" t="s">
        <v>3893</v>
      </c>
      <c r="B14888" s="93"/>
      <c r="C14888" s="93"/>
      <c r="D14888" s="94" t="s">
        <v>3</v>
      </c>
      <c r="E14888" s="94"/>
      <c r="F14888" s="23" t="s">
        <v>4</v>
      </c>
      <c r="G14888" s="94" t="s">
        <v>3894</v>
      </c>
      <c r="H14888" s="94"/>
      <c r="I14888" s="94" t="s">
        <v>3895</v>
      </c>
      <c r="J14888" s="94"/>
      <c r="K14888" s="23" t="s">
        <v>3896</v>
      </c>
    </row>
    <row r="14889" spans="1:11" ht="29.1" customHeight="1" x14ac:dyDescent="0.25">
      <c r="A14889" s="24" t="s">
        <v>4054</v>
      </c>
      <c r="B14889" s="95" t="s">
        <v>4055</v>
      </c>
      <c r="C14889" s="95"/>
      <c r="D14889" s="96" t="s">
        <v>20</v>
      </c>
      <c r="E14889" s="96"/>
      <c r="F14889" s="24" t="s">
        <v>34</v>
      </c>
      <c r="G14889" s="97">
        <v>0.18468999999999999</v>
      </c>
      <c r="H14889" s="97"/>
      <c r="I14889" s="98">
        <v>517.16999999999996</v>
      </c>
      <c r="J14889" s="98"/>
      <c r="K14889" s="27">
        <f t="shared" ref="K14889:K14894" si="115">ROUND(ROUND(G14889,8)*I14889,2)</f>
        <v>95.52</v>
      </c>
    </row>
    <row r="14890" spans="1:11" ht="21" customHeight="1" x14ac:dyDescent="0.25">
      <c r="A14890" s="24" t="s">
        <v>4056</v>
      </c>
      <c r="B14890" s="95" t="s">
        <v>4057</v>
      </c>
      <c r="C14890" s="95"/>
      <c r="D14890" s="96" t="s">
        <v>20</v>
      </c>
      <c r="E14890" s="96"/>
      <c r="F14890" s="24" t="s">
        <v>2057</v>
      </c>
      <c r="G14890" s="97">
        <v>3.1900000000000001E-3</v>
      </c>
      <c r="H14890" s="97"/>
      <c r="I14890" s="98">
        <v>8.98</v>
      </c>
      <c r="J14890" s="98"/>
      <c r="K14890" s="27">
        <f t="shared" si="115"/>
        <v>0.03</v>
      </c>
    </row>
    <row r="14891" spans="1:11" ht="15" customHeight="1" x14ac:dyDescent="0.25">
      <c r="A14891" s="24" t="s">
        <v>3955</v>
      </c>
      <c r="B14891" s="95" t="s">
        <v>3956</v>
      </c>
      <c r="C14891" s="95"/>
      <c r="D14891" s="96" t="s">
        <v>20</v>
      </c>
      <c r="E14891" s="96"/>
      <c r="F14891" s="24" t="s">
        <v>3903</v>
      </c>
      <c r="G14891" s="97">
        <v>4.4999999999999998E-2</v>
      </c>
      <c r="H14891" s="97"/>
      <c r="I14891" s="98">
        <v>19.37</v>
      </c>
      <c r="J14891" s="98"/>
      <c r="K14891" s="27">
        <f t="shared" si="115"/>
        <v>0.87</v>
      </c>
    </row>
    <row r="14892" spans="1:11" ht="21" customHeight="1" x14ac:dyDescent="0.25">
      <c r="A14892" s="24" t="s">
        <v>4050</v>
      </c>
      <c r="B14892" s="95" t="s">
        <v>4051</v>
      </c>
      <c r="C14892" s="95"/>
      <c r="D14892" s="96" t="s">
        <v>20</v>
      </c>
      <c r="E14892" s="96"/>
      <c r="F14892" s="24" t="s">
        <v>84</v>
      </c>
      <c r="G14892" s="97">
        <v>0.46875</v>
      </c>
      <c r="H14892" s="97"/>
      <c r="I14892" s="98">
        <v>3.9</v>
      </c>
      <c r="J14892" s="98"/>
      <c r="K14892" s="27">
        <f t="shared" si="115"/>
        <v>1.83</v>
      </c>
    </row>
    <row r="14893" spans="1:11" ht="21" customHeight="1" x14ac:dyDescent="0.25">
      <c r="A14893" s="24" t="s">
        <v>4058</v>
      </c>
      <c r="B14893" s="95" t="s">
        <v>4059</v>
      </c>
      <c r="C14893" s="95"/>
      <c r="D14893" s="96" t="s">
        <v>20</v>
      </c>
      <c r="E14893" s="96"/>
      <c r="F14893" s="24" t="s">
        <v>84</v>
      </c>
      <c r="G14893" s="97">
        <v>0.375</v>
      </c>
      <c r="H14893" s="97"/>
      <c r="I14893" s="98">
        <v>2.69</v>
      </c>
      <c r="J14893" s="98"/>
      <c r="K14893" s="27">
        <f t="shared" si="115"/>
        <v>1.01</v>
      </c>
    </row>
    <row r="14894" spans="1:11" ht="29.1" customHeight="1" x14ac:dyDescent="0.25">
      <c r="A14894" s="24" t="s">
        <v>4060</v>
      </c>
      <c r="B14894" s="95" t="s">
        <v>4061</v>
      </c>
      <c r="C14894" s="95"/>
      <c r="D14894" s="96" t="s">
        <v>20</v>
      </c>
      <c r="E14894" s="96"/>
      <c r="F14894" s="24" t="s">
        <v>16</v>
      </c>
      <c r="G14894" s="97">
        <v>1.07</v>
      </c>
      <c r="H14894" s="97"/>
      <c r="I14894" s="98">
        <v>23.81</v>
      </c>
      <c r="J14894" s="98"/>
      <c r="K14894" s="27">
        <f t="shared" si="115"/>
        <v>25.48</v>
      </c>
    </row>
    <row r="14895" spans="1:11" ht="15" customHeight="1" x14ac:dyDescent="0.25">
      <c r="A14895" s="9"/>
      <c r="B14895" s="9"/>
      <c r="C14895" s="9"/>
      <c r="D14895" s="9"/>
      <c r="E14895" s="9"/>
      <c r="F14895" s="9"/>
      <c r="G14895" s="91" t="s">
        <v>3906</v>
      </c>
      <c r="H14895" s="91"/>
      <c r="I14895" s="91"/>
      <c r="J14895" s="91"/>
      <c r="K14895" s="28">
        <f>SUM(K14889:K14894)</f>
        <v>124.74000000000001</v>
      </c>
    </row>
    <row r="14896" spans="1:11" ht="15" customHeight="1" x14ac:dyDescent="0.25">
      <c r="A14896" s="93" t="s">
        <v>3907</v>
      </c>
      <c r="B14896" s="93"/>
      <c r="C14896" s="93"/>
      <c r="D14896" s="94" t="s">
        <v>3</v>
      </c>
      <c r="E14896" s="94"/>
      <c r="F14896" s="23" t="s">
        <v>4</v>
      </c>
      <c r="G14896" s="94" t="s">
        <v>3894</v>
      </c>
      <c r="H14896" s="94"/>
      <c r="I14896" s="94" t="s">
        <v>3895</v>
      </c>
      <c r="J14896" s="94"/>
      <c r="K14896" s="23" t="s">
        <v>3896</v>
      </c>
    </row>
    <row r="14897" spans="1:11" ht="21" customHeight="1" x14ac:dyDescent="0.25">
      <c r="A14897" s="24" t="s">
        <v>3908</v>
      </c>
      <c r="B14897" s="95" t="s">
        <v>3909</v>
      </c>
      <c r="C14897" s="95"/>
      <c r="D14897" s="96" t="s">
        <v>20</v>
      </c>
      <c r="E14897" s="96"/>
      <c r="F14897" s="24" t="s">
        <v>2056</v>
      </c>
      <c r="G14897" s="97">
        <v>0.13009999999999999</v>
      </c>
      <c r="H14897" s="97"/>
      <c r="I14897" s="98">
        <v>32.24</v>
      </c>
      <c r="J14897" s="98"/>
      <c r="K14897" s="27">
        <f>ROUND(ROUND(G14897,8)*I14897,2)</f>
        <v>4.1900000000000004</v>
      </c>
    </row>
    <row r="14898" spans="1:11" ht="15" customHeight="1" x14ac:dyDescent="0.25">
      <c r="A14898" s="24" t="s">
        <v>3971</v>
      </c>
      <c r="B14898" s="95" t="s">
        <v>3972</v>
      </c>
      <c r="C14898" s="95"/>
      <c r="D14898" s="96" t="s">
        <v>20</v>
      </c>
      <c r="E14898" s="96"/>
      <c r="F14898" s="24" t="s">
        <v>2056</v>
      </c>
      <c r="G14898" s="97">
        <v>8.7400000000000005E-2</v>
      </c>
      <c r="H14898" s="97"/>
      <c r="I14898" s="98">
        <v>32.69</v>
      </c>
      <c r="J14898" s="98"/>
      <c r="K14898" s="27">
        <f>ROUND(ROUND(G14898,8)*I14898,2)</f>
        <v>2.86</v>
      </c>
    </row>
    <row r="14899" spans="1:11" ht="15" customHeight="1" x14ac:dyDescent="0.25">
      <c r="A14899" s="24" t="s">
        <v>3910</v>
      </c>
      <c r="B14899" s="95" t="s">
        <v>3911</v>
      </c>
      <c r="C14899" s="95"/>
      <c r="D14899" s="96" t="s">
        <v>20</v>
      </c>
      <c r="E14899" s="96"/>
      <c r="F14899" s="24" t="s">
        <v>2056</v>
      </c>
      <c r="G14899" s="97">
        <v>0.21759999999999999</v>
      </c>
      <c r="H14899" s="97"/>
      <c r="I14899" s="98">
        <v>24.94</v>
      </c>
      <c r="J14899" s="98"/>
      <c r="K14899" s="27">
        <f>ROUND(ROUND(G14899,8)*I14899,2)</f>
        <v>5.43</v>
      </c>
    </row>
    <row r="14900" spans="1:11" ht="18" customHeight="1" x14ac:dyDescent="0.25">
      <c r="A14900" s="9"/>
      <c r="B14900" s="9"/>
      <c r="C14900" s="9"/>
      <c r="D14900" s="9"/>
      <c r="E14900" s="9"/>
      <c r="F14900" s="9"/>
      <c r="G14900" s="91" t="s">
        <v>3912</v>
      </c>
      <c r="H14900" s="91"/>
      <c r="I14900" s="91"/>
      <c r="J14900" s="91"/>
      <c r="K14900" s="28">
        <f>SUM(K14897:K14899)</f>
        <v>12.48</v>
      </c>
    </row>
    <row r="14901" spans="1:11" ht="15" customHeight="1" x14ac:dyDescent="0.25">
      <c r="A14901" s="93" t="s">
        <v>3922</v>
      </c>
      <c r="B14901" s="93"/>
      <c r="C14901" s="93"/>
      <c r="D14901" s="94" t="s">
        <v>3</v>
      </c>
      <c r="E14901" s="94"/>
      <c r="F14901" s="23" t="s">
        <v>4</v>
      </c>
      <c r="G14901" s="94" t="s">
        <v>3894</v>
      </c>
      <c r="H14901" s="94"/>
      <c r="I14901" s="94" t="s">
        <v>3895</v>
      </c>
      <c r="J14901" s="94"/>
      <c r="K14901" s="23" t="s">
        <v>3896</v>
      </c>
    </row>
    <row r="14902" spans="1:11" ht="29.1" customHeight="1" x14ac:dyDescent="0.25">
      <c r="A14902" s="24" t="s">
        <v>4062</v>
      </c>
      <c r="B14902" s="95" t="s">
        <v>4063</v>
      </c>
      <c r="C14902" s="95"/>
      <c r="D14902" s="96" t="s">
        <v>20</v>
      </c>
      <c r="E14902" s="96"/>
      <c r="F14902" s="24" t="s">
        <v>3903</v>
      </c>
      <c r="G14902" s="97">
        <v>1.23E-2</v>
      </c>
      <c r="H14902" s="97"/>
      <c r="I14902" s="98">
        <v>23.44</v>
      </c>
      <c r="J14902" s="98"/>
      <c r="K14902" s="27">
        <f>ROUND(ROUND(G14902,8)*I14902,2)</f>
        <v>0.28999999999999998</v>
      </c>
    </row>
    <row r="14903" spans="1:11" ht="21" customHeight="1" x14ac:dyDescent="0.25">
      <c r="A14903" s="24" t="s">
        <v>4064</v>
      </c>
      <c r="B14903" s="95" t="s">
        <v>4065</v>
      </c>
      <c r="C14903" s="95"/>
      <c r="D14903" s="96" t="s">
        <v>4066</v>
      </c>
      <c r="E14903" s="96"/>
      <c r="F14903" s="24" t="s">
        <v>26</v>
      </c>
      <c r="G14903" s="97">
        <v>4</v>
      </c>
      <c r="H14903" s="97"/>
      <c r="I14903" s="98">
        <v>5.76</v>
      </c>
      <c r="J14903" s="98"/>
      <c r="K14903" s="27">
        <f>ROUND(ROUND(G14903,8)*I14903,2)</f>
        <v>23.04</v>
      </c>
    </row>
    <row r="14904" spans="1:11" ht="15" customHeight="1" x14ac:dyDescent="0.25">
      <c r="A14904" s="9"/>
      <c r="B14904" s="9"/>
      <c r="C14904" s="9"/>
      <c r="D14904" s="9"/>
      <c r="E14904" s="9"/>
      <c r="F14904" s="9"/>
      <c r="G14904" s="91" t="s">
        <v>3933</v>
      </c>
      <c r="H14904" s="91"/>
      <c r="I14904" s="91"/>
      <c r="J14904" s="91"/>
      <c r="K14904" s="28">
        <f>SUM(K14902:K14903)</f>
        <v>23.33</v>
      </c>
    </row>
    <row r="14905" spans="1:11" ht="15" customHeight="1" x14ac:dyDescent="0.25">
      <c r="A14905" s="9"/>
      <c r="B14905" s="9"/>
      <c r="C14905" s="9"/>
      <c r="D14905" s="9"/>
      <c r="E14905" s="9"/>
      <c r="F14905" s="9"/>
      <c r="G14905" s="92" t="s">
        <v>3913</v>
      </c>
      <c r="H14905" s="92"/>
      <c r="I14905" s="92"/>
      <c r="J14905" s="92"/>
      <c r="K14905" s="29">
        <f>ROUND(SUM(K14895,K14900,K14904),2)</f>
        <v>160.55000000000001</v>
      </c>
    </row>
    <row r="14906" spans="1:11" ht="9.9499999999999993" customHeight="1" x14ac:dyDescent="0.25">
      <c r="A14906" s="9"/>
      <c r="B14906" s="9"/>
      <c r="C14906" s="9"/>
      <c r="D14906" s="9"/>
      <c r="E14906" s="9"/>
      <c r="F14906" s="9"/>
      <c r="G14906" s="100"/>
      <c r="H14906" s="100"/>
      <c r="I14906" s="100"/>
      <c r="J14906" s="100"/>
      <c r="K14906" s="100"/>
    </row>
    <row r="14907" spans="1:11" ht="20.100000000000001" customHeight="1" x14ac:dyDescent="0.25">
      <c r="A14907" s="99" t="s">
        <v>3264</v>
      </c>
      <c r="B14907" s="99"/>
      <c r="C14907" s="99"/>
      <c r="D14907" s="99"/>
      <c r="E14907" s="99"/>
      <c r="F14907" s="99"/>
      <c r="G14907" s="99"/>
      <c r="H14907" s="99"/>
      <c r="I14907" s="99"/>
      <c r="J14907" s="99"/>
      <c r="K14907" s="99"/>
    </row>
    <row r="14908" spans="1:11" ht="15" customHeight="1" x14ac:dyDescent="0.25">
      <c r="A14908" s="93" t="s">
        <v>3893</v>
      </c>
      <c r="B14908" s="93"/>
      <c r="C14908" s="93"/>
      <c r="D14908" s="94" t="s">
        <v>3</v>
      </c>
      <c r="E14908" s="94"/>
      <c r="F14908" s="23" t="s">
        <v>4</v>
      </c>
      <c r="G14908" s="94" t="s">
        <v>3894</v>
      </c>
      <c r="H14908" s="94"/>
      <c r="I14908" s="94" t="s">
        <v>3895</v>
      </c>
      <c r="J14908" s="94"/>
      <c r="K14908" s="23" t="s">
        <v>3896</v>
      </c>
    </row>
    <row r="14909" spans="1:11" ht="45.95" customHeight="1" x14ac:dyDescent="0.25">
      <c r="A14909" s="24" t="s">
        <v>4073</v>
      </c>
      <c r="B14909" s="95" t="s">
        <v>4074</v>
      </c>
      <c r="C14909" s="95"/>
      <c r="D14909" s="96" t="s">
        <v>20</v>
      </c>
      <c r="E14909" s="96"/>
      <c r="F14909" s="24" t="s">
        <v>26</v>
      </c>
      <c r="G14909" s="97">
        <v>1</v>
      </c>
      <c r="H14909" s="97"/>
      <c r="I14909" s="98">
        <v>1235.9100000000001</v>
      </c>
      <c r="J14909" s="98"/>
      <c r="K14909" s="27">
        <f>TRUNC(TRUNC(G14909,8)*I14909,2)</f>
        <v>1235.9100000000001</v>
      </c>
    </row>
    <row r="14910" spans="1:11" ht="21" customHeight="1" x14ac:dyDescent="0.25">
      <c r="A14910" s="24" t="s">
        <v>4075</v>
      </c>
      <c r="B14910" s="95" t="s">
        <v>4076</v>
      </c>
      <c r="C14910" s="95"/>
      <c r="D14910" s="96" t="s">
        <v>20</v>
      </c>
      <c r="E14910" s="96"/>
      <c r="F14910" s="24" t="s">
        <v>34</v>
      </c>
      <c r="G14910" s="97">
        <v>1.1999999999999999E-3</v>
      </c>
      <c r="H14910" s="97"/>
      <c r="I14910" s="98">
        <v>205.09</v>
      </c>
      <c r="J14910" s="98"/>
      <c r="K14910" s="27">
        <f>TRUNC(TRUNC(G14910,8)*I14910,2)</f>
        <v>0.24</v>
      </c>
    </row>
    <row r="14911" spans="1:11" ht="15" customHeight="1" x14ac:dyDescent="0.25">
      <c r="A14911" s="9"/>
      <c r="B14911" s="9"/>
      <c r="C14911" s="9"/>
      <c r="D14911" s="9"/>
      <c r="E14911" s="9"/>
      <c r="F14911" s="9"/>
      <c r="G14911" s="91" t="s">
        <v>3906</v>
      </c>
      <c r="H14911" s="91"/>
      <c r="I14911" s="91"/>
      <c r="J14911" s="91"/>
      <c r="K14911" s="28">
        <f>SUM(K14909:K14910)</f>
        <v>1236.1500000000001</v>
      </c>
    </row>
    <row r="14912" spans="1:11" ht="15" customHeight="1" x14ac:dyDescent="0.25">
      <c r="A14912" s="93" t="s">
        <v>3907</v>
      </c>
      <c r="B14912" s="93"/>
      <c r="C14912" s="93"/>
      <c r="D14912" s="94" t="s">
        <v>3</v>
      </c>
      <c r="E14912" s="94"/>
      <c r="F14912" s="23" t="s">
        <v>4</v>
      </c>
      <c r="G14912" s="94" t="s">
        <v>3894</v>
      </c>
      <c r="H14912" s="94"/>
      <c r="I14912" s="94" t="s">
        <v>3895</v>
      </c>
      <c r="J14912" s="94"/>
      <c r="K14912" s="23" t="s">
        <v>3896</v>
      </c>
    </row>
    <row r="14913" spans="1:11" ht="15" customHeight="1" x14ac:dyDescent="0.25">
      <c r="A14913" s="24" t="s">
        <v>3971</v>
      </c>
      <c r="B14913" s="95" t="s">
        <v>3972</v>
      </c>
      <c r="C14913" s="95"/>
      <c r="D14913" s="96" t="s">
        <v>20</v>
      </c>
      <c r="E14913" s="96"/>
      <c r="F14913" s="24" t="s">
        <v>2056</v>
      </c>
      <c r="G14913" s="97">
        <v>0.86809999999999998</v>
      </c>
      <c r="H14913" s="97"/>
      <c r="I14913" s="98">
        <v>32.69</v>
      </c>
      <c r="J14913" s="98"/>
      <c r="K14913" s="27">
        <f>TRUNC(TRUNC(G14913,8)*I14913,2)</f>
        <v>28.37</v>
      </c>
    </row>
    <row r="14914" spans="1:11" ht="15" customHeight="1" x14ac:dyDescent="0.25">
      <c r="A14914" s="24" t="s">
        <v>3910</v>
      </c>
      <c r="B14914" s="95" t="s">
        <v>3911</v>
      </c>
      <c r="C14914" s="95"/>
      <c r="D14914" s="96" t="s">
        <v>20</v>
      </c>
      <c r="E14914" s="96"/>
      <c r="F14914" s="24" t="s">
        <v>2056</v>
      </c>
      <c r="G14914" s="97">
        <v>0.57869999999999999</v>
      </c>
      <c r="H14914" s="97"/>
      <c r="I14914" s="98">
        <v>24.94</v>
      </c>
      <c r="J14914" s="98"/>
      <c r="K14914" s="27">
        <f>TRUNC(TRUNC(G14914,8)*I14914,2)</f>
        <v>14.43</v>
      </c>
    </row>
    <row r="14915" spans="1:11" ht="18" customHeight="1" x14ac:dyDescent="0.25">
      <c r="A14915" s="9"/>
      <c r="B14915" s="9"/>
      <c r="C14915" s="9"/>
      <c r="D14915" s="9"/>
      <c r="E14915" s="9"/>
      <c r="F14915" s="9"/>
      <c r="G14915" s="91" t="s">
        <v>3912</v>
      </c>
      <c r="H14915" s="91"/>
      <c r="I14915" s="91"/>
      <c r="J14915" s="91"/>
      <c r="K14915" s="28">
        <f>SUM(K14913:K14914)</f>
        <v>42.8</v>
      </c>
    </row>
    <row r="14916" spans="1:11" ht="15" customHeight="1" x14ac:dyDescent="0.25">
      <c r="A14916" s="93" t="s">
        <v>3922</v>
      </c>
      <c r="B14916" s="93"/>
      <c r="C14916" s="93"/>
      <c r="D14916" s="94" t="s">
        <v>3</v>
      </c>
      <c r="E14916" s="94"/>
      <c r="F14916" s="23" t="s">
        <v>4</v>
      </c>
      <c r="G14916" s="94" t="s">
        <v>3894</v>
      </c>
      <c r="H14916" s="94"/>
      <c r="I14916" s="94" t="s">
        <v>3895</v>
      </c>
      <c r="J14916" s="94"/>
      <c r="K14916" s="23" t="s">
        <v>3896</v>
      </c>
    </row>
    <row r="14917" spans="1:11" ht="29.1" customHeight="1" x14ac:dyDescent="0.25">
      <c r="A14917" s="24" t="s">
        <v>4077</v>
      </c>
      <c r="B14917" s="95" t="s">
        <v>4078</v>
      </c>
      <c r="C14917" s="95"/>
      <c r="D14917" s="96" t="s">
        <v>20</v>
      </c>
      <c r="E14917" s="96"/>
      <c r="F14917" s="24" t="s">
        <v>34</v>
      </c>
      <c r="G14917" s="97">
        <v>2.2200000000000001E-2</v>
      </c>
      <c r="H14917" s="97"/>
      <c r="I14917" s="98">
        <v>924.6</v>
      </c>
      <c r="J14917" s="98"/>
      <c r="K14917" s="27">
        <f>TRUNC(TRUNC(G14917,8)*I14917,2)</f>
        <v>20.52</v>
      </c>
    </row>
    <row r="14918" spans="1:11" ht="15" customHeight="1" x14ac:dyDescent="0.25">
      <c r="A14918" s="9"/>
      <c r="B14918" s="9"/>
      <c r="C14918" s="9"/>
      <c r="D14918" s="9"/>
      <c r="E14918" s="9"/>
      <c r="F14918" s="9"/>
      <c r="G14918" s="91" t="s">
        <v>3933</v>
      </c>
      <c r="H14918" s="91"/>
      <c r="I14918" s="91"/>
      <c r="J14918" s="91"/>
      <c r="K14918" s="28">
        <f>SUM(K14917:K14917)</f>
        <v>20.52</v>
      </c>
    </row>
    <row r="14919" spans="1:11" ht="15" customHeight="1" x14ac:dyDescent="0.25">
      <c r="A14919" s="9"/>
      <c r="B14919" s="9"/>
      <c r="C14919" s="9"/>
      <c r="D14919" s="9"/>
      <c r="E14919" s="9"/>
      <c r="F14919" s="9"/>
      <c r="G14919" s="92" t="s">
        <v>3913</v>
      </c>
      <c r="H14919" s="92"/>
      <c r="I14919" s="92"/>
      <c r="J14919" s="92"/>
      <c r="K14919" s="29">
        <f>ROUND(SUM(K14911,K14915,K14918),2)</f>
        <v>1299.47</v>
      </c>
    </row>
    <row r="14920" spans="1:11" ht="9.9499999999999993" customHeight="1" x14ac:dyDescent="0.25">
      <c r="A14920" s="9"/>
      <c r="B14920" s="9"/>
      <c r="C14920" s="9"/>
      <c r="D14920" s="9"/>
      <c r="E14920" s="9"/>
      <c r="F14920" s="9"/>
      <c r="G14920" s="100"/>
      <c r="H14920" s="100"/>
      <c r="I14920" s="100"/>
      <c r="J14920" s="100"/>
      <c r="K14920" s="100"/>
    </row>
    <row r="14921" spans="1:11" ht="20.100000000000001" customHeight="1" x14ac:dyDescent="0.25">
      <c r="A14921" s="99" t="s">
        <v>3265</v>
      </c>
      <c r="B14921" s="99"/>
      <c r="C14921" s="99"/>
      <c r="D14921" s="99"/>
      <c r="E14921" s="99"/>
      <c r="F14921" s="99"/>
      <c r="G14921" s="99"/>
      <c r="H14921" s="99"/>
      <c r="I14921" s="99"/>
      <c r="J14921" s="99"/>
      <c r="K14921" s="99"/>
    </row>
    <row r="14922" spans="1:11" ht="15" customHeight="1" x14ac:dyDescent="0.25">
      <c r="A14922" s="93" t="s">
        <v>3893</v>
      </c>
      <c r="B14922" s="93"/>
      <c r="C14922" s="93"/>
      <c r="D14922" s="94" t="s">
        <v>3</v>
      </c>
      <c r="E14922" s="94"/>
      <c r="F14922" s="23" t="s">
        <v>4</v>
      </c>
      <c r="G14922" s="94" t="s">
        <v>3894</v>
      </c>
      <c r="H14922" s="94"/>
      <c r="I14922" s="94" t="s">
        <v>3895</v>
      </c>
      <c r="J14922" s="94"/>
      <c r="K14922" s="23" t="s">
        <v>3896</v>
      </c>
    </row>
    <row r="14923" spans="1:11" ht="15" customHeight="1" x14ac:dyDescent="0.25">
      <c r="A14923" s="24" t="s">
        <v>4067</v>
      </c>
      <c r="B14923" s="95" t="s">
        <v>4068</v>
      </c>
      <c r="C14923" s="95"/>
      <c r="D14923" s="96" t="s">
        <v>20</v>
      </c>
      <c r="E14923" s="96"/>
      <c r="F14923" s="24" t="s">
        <v>3903</v>
      </c>
      <c r="G14923" s="97">
        <v>8.6199999999999992</v>
      </c>
      <c r="H14923" s="97"/>
      <c r="I14923" s="98">
        <v>1.1299999999999999</v>
      </c>
      <c r="J14923" s="98"/>
      <c r="K14923" s="27">
        <f>TRUNC(TRUNC(G14923,8)*I14923,2)</f>
        <v>9.74</v>
      </c>
    </row>
    <row r="14924" spans="1:11" ht="29.1" customHeight="1" x14ac:dyDescent="0.25">
      <c r="A14924" s="24" t="s">
        <v>4069</v>
      </c>
      <c r="B14924" s="95" t="s">
        <v>4070</v>
      </c>
      <c r="C14924" s="95"/>
      <c r="D14924" s="96" t="s">
        <v>20</v>
      </c>
      <c r="E14924" s="96"/>
      <c r="F14924" s="24" t="s">
        <v>26</v>
      </c>
      <c r="G14924" s="97">
        <v>6.4375</v>
      </c>
      <c r="H14924" s="97"/>
      <c r="I14924" s="98">
        <v>17.63</v>
      </c>
      <c r="J14924" s="98"/>
      <c r="K14924" s="27">
        <f>TRUNC(TRUNC(G14924,8)*I14924,2)</f>
        <v>113.49</v>
      </c>
    </row>
    <row r="14925" spans="1:11" ht="15" customHeight="1" x14ac:dyDescent="0.25">
      <c r="A14925" s="24" t="s">
        <v>4071</v>
      </c>
      <c r="B14925" s="95" t="s">
        <v>4072</v>
      </c>
      <c r="C14925" s="95"/>
      <c r="D14925" s="96" t="s">
        <v>20</v>
      </c>
      <c r="E14925" s="96"/>
      <c r="F14925" s="24" t="s">
        <v>3903</v>
      </c>
      <c r="G14925" s="97">
        <v>0.24</v>
      </c>
      <c r="H14925" s="97"/>
      <c r="I14925" s="98">
        <v>3.58</v>
      </c>
      <c r="J14925" s="98"/>
      <c r="K14925" s="27">
        <f>TRUNC(TRUNC(G14925,8)*I14925,2)</f>
        <v>0.85</v>
      </c>
    </row>
    <row r="14926" spans="1:11" ht="15" customHeight="1" x14ac:dyDescent="0.25">
      <c r="A14926" s="9"/>
      <c r="B14926" s="9"/>
      <c r="C14926" s="9"/>
      <c r="D14926" s="9"/>
      <c r="E14926" s="9"/>
      <c r="F14926" s="9"/>
      <c r="G14926" s="91" t="s">
        <v>3906</v>
      </c>
      <c r="H14926" s="91"/>
      <c r="I14926" s="91"/>
      <c r="J14926" s="91"/>
      <c r="K14926" s="28">
        <f>SUM(K14923:K14925)</f>
        <v>124.07999999999998</v>
      </c>
    </row>
    <row r="14927" spans="1:11" ht="15" customHeight="1" x14ac:dyDescent="0.25">
      <c r="A14927" s="93" t="s">
        <v>3907</v>
      </c>
      <c r="B14927" s="93"/>
      <c r="C14927" s="93"/>
      <c r="D14927" s="94" t="s">
        <v>3</v>
      </c>
      <c r="E14927" s="94"/>
      <c r="F14927" s="23" t="s">
        <v>4</v>
      </c>
      <c r="G14927" s="94" t="s">
        <v>3894</v>
      </c>
      <c r="H14927" s="94"/>
      <c r="I14927" s="94" t="s">
        <v>3895</v>
      </c>
      <c r="J14927" s="94"/>
      <c r="K14927" s="23" t="s">
        <v>3896</v>
      </c>
    </row>
    <row r="14928" spans="1:11" ht="15" customHeight="1" x14ac:dyDescent="0.25">
      <c r="A14928" s="24" t="s">
        <v>3971</v>
      </c>
      <c r="B14928" s="95" t="s">
        <v>3972</v>
      </c>
      <c r="C14928" s="95"/>
      <c r="D14928" s="96" t="s">
        <v>20</v>
      </c>
      <c r="E14928" s="96"/>
      <c r="F14928" s="24" t="s">
        <v>2056</v>
      </c>
      <c r="G14928" s="97">
        <v>0.63900000000000001</v>
      </c>
      <c r="H14928" s="97"/>
      <c r="I14928" s="98">
        <v>32.69</v>
      </c>
      <c r="J14928" s="98"/>
      <c r="K14928" s="27">
        <f>TRUNC(TRUNC(G14928,8)*I14928,2)</f>
        <v>20.88</v>
      </c>
    </row>
    <row r="14929" spans="1:11" ht="15" customHeight="1" x14ac:dyDescent="0.25">
      <c r="A14929" s="24" t="s">
        <v>3910</v>
      </c>
      <c r="B14929" s="95" t="s">
        <v>3911</v>
      </c>
      <c r="C14929" s="95"/>
      <c r="D14929" s="96" t="s">
        <v>20</v>
      </c>
      <c r="E14929" s="96"/>
      <c r="F14929" s="24" t="s">
        <v>2056</v>
      </c>
      <c r="G14929" s="97">
        <v>1.2789999999999999</v>
      </c>
      <c r="H14929" s="97"/>
      <c r="I14929" s="98">
        <v>24.94</v>
      </c>
      <c r="J14929" s="98"/>
      <c r="K14929" s="27">
        <f>TRUNC(TRUNC(G14929,8)*I14929,2)</f>
        <v>31.89</v>
      </c>
    </row>
    <row r="14930" spans="1:11" ht="18" customHeight="1" x14ac:dyDescent="0.25">
      <c r="A14930" s="9"/>
      <c r="B14930" s="9"/>
      <c r="C14930" s="9"/>
      <c r="D14930" s="9"/>
      <c r="E14930" s="9"/>
      <c r="F14930" s="9"/>
      <c r="G14930" s="91" t="s">
        <v>3912</v>
      </c>
      <c r="H14930" s="91"/>
      <c r="I14930" s="91"/>
      <c r="J14930" s="91"/>
      <c r="K14930" s="28">
        <f>SUM(K14928:K14929)</f>
        <v>52.769999999999996</v>
      </c>
    </row>
    <row r="14931" spans="1:11" ht="15" customHeight="1" x14ac:dyDescent="0.25">
      <c r="A14931" s="9"/>
      <c r="B14931" s="9"/>
      <c r="C14931" s="9"/>
      <c r="D14931" s="9"/>
      <c r="E14931" s="9"/>
      <c r="F14931" s="9"/>
      <c r="G14931" s="92" t="s">
        <v>3913</v>
      </c>
      <c r="H14931" s="92"/>
      <c r="I14931" s="92"/>
      <c r="J14931" s="92"/>
      <c r="K14931" s="29">
        <f>ROUND(SUM(K14926,K14930),2)</f>
        <v>176.85</v>
      </c>
    </row>
    <row r="14932" spans="1:11" ht="9.9499999999999993" customHeight="1" x14ac:dyDescent="0.25">
      <c r="A14932" s="9"/>
      <c r="B14932" s="9"/>
      <c r="C14932" s="9"/>
      <c r="D14932" s="9"/>
      <c r="E14932" s="9"/>
      <c r="F14932" s="9"/>
      <c r="G14932" s="100"/>
      <c r="H14932" s="100"/>
      <c r="I14932" s="100"/>
      <c r="J14932" s="100"/>
      <c r="K14932" s="100"/>
    </row>
    <row r="14933" spans="1:11" ht="20.100000000000001" customHeight="1" x14ac:dyDescent="0.25">
      <c r="A14933" s="99" t="s">
        <v>3266</v>
      </c>
      <c r="B14933" s="99"/>
      <c r="C14933" s="99"/>
      <c r="D14933" s="99"/>
      <c r="E14933" s="99"/>
      <c r="F14933" s="99"/>
      <c r="G14933" s="99"/>
      <c r="H14933" s="99"/>
      <c r="I14933" s="99"/>
      <c r="J14933" s="99"/>
      <c r="K14933" s="99"/>
    </row>
    <row r="14934" spans="1:11" ht="20.100000000000001" customHeight="1" x14ac:dyDescent="0.25">
      <c r="A14934" s="106" t="s">
        <v>4010</v>
      </c>
      <c r="B14934" s="106"/>
      <c r="C14934" s="106"/>
      <c r="D14934" s="106"/>
      <c r="E14934" s="106"/>
      <c r="F14934" s="2" t="s">
        <v>4</v>
      </c>
      <c r="G14934" s="87" t="s">
        <v>4001</v>
      </c>
      <c r="H14934" s="87"/>
      <c r="I14934" s="87" t="s">
        <v>3895</v>
      </c>
      <c r="J14934" s="87"/>
      <c r="K14934" s="2" t="s">
        <v>4011</v>
      </c>
    </row>
    <row r="14935" spans="1:11" ht="15" customHeight="1" x14ac:dyDescent="0.25">
      <c r="A14935" s="6" t="s">
        <v>4079</v>
      </c>
      <c r="B14935" s="104" t="s">
        <v>4080</v>
      </c>
      <c r="C14935" s="104"/>
      <c r="D14935" s="104"/>
      <c r="E14935" s="104"/>
      <c r="F14935" s="6" t="s">
        <v>77</v>
      </c>
      <c r="G14935" s="113">
        <v>1.7700000000000001E-3</v>
      </c>
      <c r="H14935" s="113"/>
      <c r="I14935" s="105">
        <v>33.79</v>
      </c>
      <c r="J14935" s="105"/>
      <c r="K14935" s="33">
        <f>ROUND(ROUND(G14935,5)*I14935,4)</f>
        <v>5.9799999999999999E-2</v>
      </c>
    </row>
    <row r="14936" spans="1:11" ht="15" customHeight="1" x14ac:dyDescent="0.25">
      <c r="A14936" s="6" t="s">
        <v>4081</v>
      </c>
      <c r="B14936" s="104" t="s">
        <v>4082</v>
      </c>
      <c r="C14936" s="104"/>
      <c r="D14936" s="104"/>
      <c r="E14936" s="104"/>
      <c r="F14936" s="6" t="s">
        <v>77</v>
      </c>
      <c r="G14936" s="113">
        <v>3.9300000000000003E-3</v>
      </c>
      <c r="H14936" s="113"/>
      <c r="I14936" s="105">
        <v>448.02</v>
      </c>
      <c r="J14936" s="105"/>
      <c r="K14936" s="33">
        <f>ROUND(ROUND(G14936,5)*I14936,4)</f>
        <v>1.7606999999999999</v>
      </c>
    </row>
    <row r="14937" spans="1:11" ht="15" customHeight="1" x14ac:dyDescent="0.25">
      <c r="A14937" s="6" t="s">
        <v>4083</v>
      </c>
      <c r="B14937" s="104" t="s">
        <v>4084</v>
      </c>
      <c r="C14937" s="104"/>
      <c r="D14937" s="104"/>
      <c r="E14937" s="104"/>
      <c r="F14937" s="6" t="s">
        <v>77</v>
      </c>
      <c r="G14937" s="113">
        <v>7.0800000000000004E-3</v>
      </c>
      <c r="H14937" s="113"/>
      <c r="I14937" s="105">
        <v>46.06</v>
      </c>
      <c r="J14937" s="105"/>
      <c r="K14937" s="33">
        <f>ROUND(ROUND(G14937,5)*I14937,4)</f>
        <v>0.3261</v>
      </c>
    </row>
    <row r="14938" spans="1:11" ht="15" customHeight="1" x14ac:dyDescent="0.25">
      <c r="A14938" s="6" t="s">
        <v>4085</v>
      </c>
      <c r="B14938" s="104" t="s">
        <v>4086</v>
      </c>
      <c r="C14938" s="104"/>
      <c r="D14938" s="104"/>
      <c r="E14938" s="104"/>
      <c r="F14938" s="6" t="s">
        <v>103</v>
      </c>
      <c r="G14938" s="113">
        <v>1</v>
      </c>
      <c r="H14938" s="113"/>
      <c r="I14938" s="105">
        <v>16.98</v>
      </c>
      <c r="J14938" s="105"/>
      <c r="K14938" s="33">
        <f>ROUND(ROUND(G14938,5)*I14938,4)</f>
        <v>16.98</v>
      </c>
    </row>
    <row r="14939" spans="1:11" ht="15" customHeight="1" x14ac:dyDescent="0.25">
      <c r="A14939" s="1"/>
      <c r="B14939" s="1"/>
      <c r="C14939" s="1"/>
      <c r="D14939" s="1"/>
      <c r="E14939" s="1"/>
      <c r="F14939" s="1"/>
      <c r="G14939" s="85" t="s">
        <v>4014</v>
      </c>
      <c r="H14939" s="85"/>
      <c r="I14939" s="85"/>
      <c r="J14939" s="85"/>
      <c r="K14939" s="34">
        <f>SUM(K14935:K14938)</f>
        <v>19.1266</v>
      </c>
    </row>
    <row r="14940" spans="1:11" ht="15" customHeight="1" x14ac:dyDescent="0.25">
      <c r="A14940" s="106" t="s">
        <v>4015</v>
      </c>
      <c r="B14940" s="106"/>
      <c r="C14940" s="106"/>
      <c r="D14940" s="23" t="s">
        <v>4016</v>
      </c>
      <c r="E14940" s="94" t="s">
        <v>4017</v>
      </c>
      <c r="F14940" s="94"/>
      <c r="G14940" s="94" t="s">
        <v>4001</v>
      </c>
      <c r="H14940" s="94"/>
      <c r="I14940" s="94" t="s">
        <v>3895</v>
      </c>
      <c r="J14940" s="94"/>
      <c r="K14940" s="23" t="s">
        <v>4011</v>
      </c>
    </row>
    <row r="14941" spans="1:11" ht="27.95" customHeight="1" x14ac:dyDescent="0.25">
      <c r="A14941" s="38" t="s">
        <v>4085</v>
      </c>
      <c r="B14941" s="109" t="s">
        <v>4087</v>
      </c>
      <c r="C14941" s="109"/>
      <c r="D14941" s="38" t="s">
        <v>4019</v>
      </c>
      <c r="E14941" s="110" t="s">
        <v>4088</v>
      </c>
      <c r="F14941" s="110"/>
      <c r="G14941" s="111">
        <v>1.9630000000000002E-2</v>
      </c>
      <c r="H14941" s="111"/>
      <c r="I14941" s="112">
        <v>33.64</v>
      </c>
      <c r="J14941" s="112"/>
      <c r="K14941" s="41">
        <f>ROUND(ROUND(G14941,5)*I14941,4)</f>
        <v>0.66039999999999999</v>
      </c>
    </row>
    <row r="14942" spans="1:11" ht="15" customHeight="1" x14ac:dyDescent="0.25">
      <c r="A14942" s="1"/>
      <c r="B14942" s="1"/>
      <c r="C14942" s="1"/>
      <c r="D14942" s="1"/>
      <c r="E14942" s="1"/>
      <c r="F14942" s="1"/>
      <c r="G14942" s="85" t="s">
        <v>4021</v>
      </c>
      <c r="H14942" s="85"/>
      <c r="I14942" s="85"/>
      <c r="J14942" s="85"/>
      <c r="K14942" s="33">
        <f>SUM(K14941:K14941)</f>
        <v>0.66039999999999999</v>
      </c>
    </row>
    <row r="14943" spans="1:11" ht="12.95" customHeight="1" x14ac:dyDescent="0.25">
      <c r="A14943" s="106" t="s">
        <v>4022</v>
      </c>
      <c r="B14943" s="106"/>
      <c r="C14943" s="94" t="s">
        <v>4023</v>
      </c>
      <c r="D14943" s="94" t="s">
        <v>5</v>
      </c>
      <c r="E14943" s="94" t="s">
        <v>4024</v>
      </c>
      <c r="F14943" s="94"/>
      <c r="G14943" s="94" t="s">
        <v>4025</v>
      </c>
      <c r="H14943" s="94"/>
      <c r="I14943" s="94" t="s">
        <v>2086</v>
      </c>
      <c r="J14943" s="94"/>
      <c r="K14943" s="94" t="s">
        <v>4011</v>
      </c>
    </row>
    <row r="14944" spans="1:11" ht="12" customHeight="1" x14ac:dyDescent="0.25">
      <c r="A14944" s="106"/>
      <c r="B14944" s="106"/>
      <c r="C14944" s="94"/>
      <c r="D14944" s="94"/>
      <c r="E14944" s="23" t="s">
        <v>2092</v>
      </c>
      <c r="F14944" s="23" t="s">
        <v>4026</v>
      </c>
      <c r="G14944" s="23" t="s">
        <v>2092</v>
      </c>
      <c r="H14944" s="23" t="s">
        <v>4026</v>
      </c>
      <c r="I14944" s="23" t="s">
        <v>2092</v>
      </c>
      <c r="J14944" s="23" t="s">
        <v>4026</v>
      </c>
      <c r="K14944" s="94"/>
    </row>
    <row r="14945" spans="1:11" ht="27.95" customHeight="1" x14ac:dyDescent="0.25">
      <c r="A14945" s="38" t="s">
        <v>4085</v>
      </c>
      <c r="B14945" s="39" t="s">
        <v>4087</v>
      </c>
      <c r="C14945" s="38" t="s">
        <v>4027</v>
      </c>
      <c r="D14945" s="40">
        <v>1.9630000000000002E-2</v>
      </c>
      <c r="E14945" s="42">
        <v>0</v>
      </c>
      <c r="F14945" s="43">
        <v>1.1100000000000001</v>
      </c>
      <c r="G14945" s="42">
        <v>0</v>
      </c>
      <c r="H14945" s="43">
        <v>0.88</v>
      </c>
      <c r="I14945" s="42">
        <v>0</v>
      </c>
      <c r="J14945" s="43">
        <v>0.72</v>
      </c>
      <c r="K14945" s="41">
        <f>ROUND(D14945*(ROUND(E14945*F14945,4)+ROUND(G14945*H14945,4)+ROUND(I14945*J14945,4)),4)</f>
        <v>0</v>
      </c>
    </row>
    <row r="14946" spans="1:11" ht="15" customHeight="1" x14ac:dyDescent="0.25">
      <c r="A14946" s="1"/>
      <c r="B14946" s="1"/>
      <c r="C14946" s="1"/>
      <c r="D14946" s="1"/>
      <c r="E14946" s="1"/>
      <c r="F14946" s="1"/>
      <c r="G14946" s="85" t="s">
        <v>4028</v>
      </c>
      <c r="H14946" s="85"/>
      <c r="I14946" s="85"/>
      <c r="J14946" s="85"/>
      <c r="K14946" s="33">
        <f>SUM(K14944:K14945)</f>
        <v>0</v>
      </c>
    </row>
    <row r="14947" spans="1:11" ht="15" customHeight="1" x14ac:dyDescent="0.25">
      <c r="A14947" s="9"/>
      <c r="B14947" s="9"/>
      <c r="C14947" s="9"/>
      <c r="D14947" s="9"/>
      <c r="E14947" s="9"/>
      <c r="F14947" s="9"/>
      <c r="G14947" s="92" t="s">
        <v>4029</v>
      </c>
      <c r="H14947" s="92"/>
      <c r="I14947" s="92"/>
      <c r="J14947" s="92"/>
      <c r="K14947" s="33">
        <f>SUM(K14939,K14942,K14946)</f>
        <v>19.786999999999999</v>
      </c>
    </row>
    <row r="14948" spans="1:11" ht="15" customHeight="1" x14ac:dyDescent="0.25">
      <c r="A14948" s="9"/>
      <c r="B14948" s="9"/>
      <c r="C14948" s="9"/>
      <c r="D14948" s="9"/>
      <c r="E14948" s="9"/>
      <c r="F14948" s="9"/>
      <c r="G14948" s="92" t="s">
        <v>3913</v>
      </c>
      <c r="H14948" s="92"/>
      <c r="I14948" s="92"/>
      <c r="J14948" s="92"/>
      <c r="K14948" s="29">
        <f>ROUND(SUM(K14947),2)</f>
        <v>19.79</v>
      </c>
    </row>
    <row r="14949" spans="1:11" ht="9.9499999999999993" customHeight="1" x14ac:dyDescent="0.25">
      <c r="A14949" s="9"/>
      <c r="B14949" s="9"/>
      <c r="C14949" s="9"/>
      <c r="D14949" s="9"/>
      <c r="E14949" s="9"/>
      <c r="F14949" s="9"/>
      <c r="G14949" s="100"/>
      <c r="H14949" s="100"/>
      <c r="I14949" s="100"/>
      <c r="J14949" s="100"/>
      <c r="K14949" s="100"/>
    </row>
    <row r="14950" spans="1:11" ht="20.100000000000001" customHeight="1" x14ac:dyDescent="0.25">
      <c r="A14950" s="99" t="s">
        <v>3267</v>
      </c>
      <c r="B14950" s="99"/>
      <c r="C14950" s="99"/>
      <c r="D14950" s="99"/>
      <c r="E14950" s="99"/>
      <c r="F14950" s="99"/>
      <c r="G14950" s="99"/>
      <c r="H14950" s="99"/>
      <c r="I14950" s="99"/>
      <c r="J14950" s="99"/>
      <c r="K14950" s="99"/>
    </row>
    <row r="14951" spans="1:11" ht="15" customHeight="1" x14ac:dyDescent="0.25">
      <c r="A14951" s="93" t="s">
        <v>3893</v>
      </c>
      <c r="B14951" s="93"/>
      <c r="C14951" s="93"/>
      <c r="D14951" s="94" t="s">
        <v>3</v>
      </c>
      <c r="E14951" s="94"/>
      <c r="F14951" s="23" t="s">
        <v>4</v>
      </c>
      <c r="G14951" s="94" t="s">
        <v>3894</v>
      </c>
      <c r="H14951" s="94"/>
      <c r="I14951" s="94" t="s">
        <v>3895</v>
      </c>
      <c r="J14951" s="94"/>
      <c r="K14951" s="23" t="s">
        <v>3896</v>
      </c>
    </row>
    <row r="14952" spans="1:11" ht="15" customHeight="1" x14ac:dyDescent="0.25">
      <c r="A14952" s="24" t="s">
        <v>4089</v>
      </c>
      <c r="B14952" s="95" t="s">
        <v>4090</v>
      </c>
      <c r="C14952" s="95"/>
      <c r="D14952" s="96" t="s">
        <v>20</v>
      </c>
      <c r="E14952" s="96"/>
      <c r="F14952" s="24" t="s">
        <v>16</v>
      </c>
      <c r="G14952" s="97">
        <v>1</v>
      </c>
      <c r="H14952" s="97"/>
      <c r="I14952" s="98">
        <v>12.85</v>
      </c>
      <c r="J14952" s="98"/>
      <c r="K14952" s="27">
        <f>TRUNC(TRUNC(G14952,8)*I14952,2)</f>
        <v>12.85</v>
      </c>
    </row>
    <row r="14953" spans="1:11" ht="15" customHeight="1" x14ac:dyDescent="0.25">
      <c r="A14953" s="9"/>
      <c r="B14953" s="9"/>
      <c r="C14953" s="9"/>
      <c r="D14953" s="9"/>
      <c r="E14953" s="9"/>
      <c r="F14953" s="9"/>
      <c r="G14953" s="91" t="s">
        <v>3906</v>
      </c>
      <c r="H14953" s="91"/>
      <c r="I14953" s="91"/>
      <c r="J14953" s="91"/>
      <c r="K14953" s="28">
        <f>SUM(K14952:K14952)</f>
        <v>12.85</v>
      </c>
    </row>
    <row r="14954" spans="1:11" ht="15" customHeight="1" x14ac:dyDescent="0.25">
      <c r="A14954" s="93" t="s">
        <v>3907</v>
      </c>
      <c r="B14954" s="93"/>
      <c r="C14954" s="93"/>
      <c r="D14954" s="94" t="s">
        <v>3</v>
      </c>
      <c r="E14954" s="94"/>
      <c r="F14954" s="23" t="s">
        <v>4</v>
      </c>
      <c r="G14954" s="94" t="s">
        <v>3894</v>
      </c>
      <c r="H14954" s="94"/>
      <c r="I14954" s="94" t="s">
        <v>3895</v>
      </c>
      <c r="J14954" s="94"/>
      <c r="K14954" s="23" t="s">
        <v>3896</v>
      </c>
    </row>
    <row r="14955" spans="1:11" ht="15" customHeight="1" x14ac:dyDescent="0.25">
      <c r="A14955" s="24" t="s">
        <v>3961</v>
      </c>
      <c r="B14955" s="95" t="s">
        <v>3962</v>
      </c>
      <c r="C14955" s="95"/>
      <c r="D14955" s="96" t="s">
        <v>20</v>
      </c>
      <c r="E14955" s="96"/>
      <c r="F14955" s="24" t="s">
        <v>2056</v>
      </c>
      <c r="G14955" s="97">
        <v>2.7699999999999999E-2</v>
      </c>
      <c r="H14955" s="97"/>
      <c r="I14955" s="98">
        <v>29.5</v>
      </c>
      <c r="J14955" s="98"/>
      <c r="K14955" s="27">
        <f>TRUNC(TRUNC(G14955,8)*I14955,2)</f>
        <v>0.81</v>
      </c>
    </row>
    <row r="14956" spans="1:11" ht="15" customHeight="1" x14ac:dyDescent="0.25">
      <c r="A14956" s="24" t="s">
        <v>3910</v>
      </c>
      <c r="B14956" s="95" t="s">
        <v>3911</v>
      </c>
      <c r="C14956" s="95"/>
      <c r="D14956" s="96" t="s">
        <v>20</v>
      </c>
      <c r="E14956" s="96"/>
      <c r="F14956" s="24" t="s">
        <v>2056</v>
      </c>
      <c r="G14956" s="97">
        <v>0.1386</v>
      </c>
      <c r="H14956" s="97"/>
      <c r="I14956" s="98">
        <v>24.94</v>
      </c>
      <c r="J14956" s="98"/>
      <c r="K14956" s="27">
        <f>TRUNC(TRUNC(G14956,8)*I14956,2)</f>
        <v>3.45</v>
      </c>
    </row>
    <row r="14957" spans="1:11" ht="18" customHeight="1" x14ac:dyDescent="0.25">
      <c r="A14957" s="9"/>
      <c r="B14957" s="9"/>
      <c r="C14957" s="9"/>
      <c r="D14957" s="9"/>
      <c r="E14957" s="9"/>
      <c r="F14957" s="9"/>
      <c r="G14957" s="91" t="s">
        <v>3912</v>
      </c>
      <c r="H14957" s="91"/>
      <c r="I14957" s="91"/>
      <c r="J14957" s="91"/>
      <c r="K14957" s="28">
        <f>SUM(K14955:K14956)</f>
        <v>4.26</v>
      </c>
    </row>
    <row r="14958" spans="1:11" ht="15" customHeight="1" x14ac:dyDescent="0.25">
      <c r="A14958" s="9"/>
      <c r="B14958" s="9"/>
      <c r="C14958" s="9"/>
      <c r="D14958" s="9"/>
      <c r="E14958" s="9"/>
      <c r="F14958" s="9"/>
      <c r="G14958" s="92" t="s">
        <v>3913</v>
      </c>
      <c r="H14958" s="92"/>
      <c r="I14958" s="92"/>
      <c r="J14958" s="92"/>
      <c r="K14958" s="29">
        <f>ROUND(SUM(K14953,K14957),2)</f>
        <v>17.11</v>
      </c>
    </row>
    <row r="14959" spans="1:11" ht="9.9499999999999993" customHeight="1" x14ac:dyDescent="0.25">
      <c r="A14959" s="9"/>
      <c r="B14959" s="9"/>
      <c r="C14959" s="9"/>
      <c r="D14959" s="9"/>
      <c r="E14959" s="9"/>
      <c r="F14959" s="9"/>
      <c r="G14959" s="100"/>
      <c r="H14959" s="100"/>
      <c r="I14959" s="100"/>
      <c r="J14959" s="100"/>
      <c r="K14959" s="100"/>
    </row>
    <row r="14960" spans="1:11" ht="20.100000000000001" customHeight="1" x14ac:dyDescent="0.25">
      <c r="A14960" s="99" t="s">
        <v>3268</v>
      </c>
      <c r="B14960" s="99"/>
      <c r="C14960" s="99"/>
      <c r="D14960" s="99"/>
      <c r="E14960" s="99"/>
      <c r="F14960" s="99"/>
      <c r="G14960" s="99"/>
      <c r="H14960" s="99"/>
      <c r="I14960" s="99"/>
      <c r="J14960" s="99"/>
      <c r="K14960" s="99"/>
    </row>
    <row r="14961" spans="1:11" ht="12.95" customHeight="1" x14ac:dyDescent="0.25">
      <c r="A14961" s="107" t="s">
        <v>3984</v>
      </c>
      <c r="B14961" s="107"/>
      <c r="C14961" s="107"/>
      <c r="D14961" s="108" t="s">
        <v>3985</v>
      </c>
      <c r="E14961" s="87" t="s">
        <v>3986</v>
      </c>
      <c r="F14961" s="87"/>
      <c r="G14961" s="87" t="s">
        <v>3987</v>
      </c>
      <c r="H14961" s="87"/>
      <c r="I14961" s="87"/>
      <c r="J14961" s="87"/>
      <c r="K14961" s="87" t="s">
        <v>3988</v>
      </c>
    </row>
    <row r="14962" spans="1:11" ht="12" customHeight="1" x14ac:dyDescent="0.25">
      <c r="A14962" s="107"/>
      <c r="B14962" s="107"/>
      <c r="C14962" s="107"/>
      <c r="D14962" s="108"/>
      <c r="E14962" s="23" t="s">
        <v>3989</v>
      </c>
      <c r="F14962" s="23" t="s">
        <v>3990</v>
      </c>
      <c r="G14962" s="94" t="s">
        <v>3989</v>
      </c>
      <c r="H14962" s="94"/>
      <c r="I14962" s="94" t="s">
        <v>3990</v>
      </c>
      <c r="J14962" s="94"/>
      <c r="K14962" s="87"/>
    </row>
    <row r="14963" spans="1:11" ht="15.95" customHeight="1" x14ac:dyDescent="0.25">
      <c r="A14963" s="6" t="s">
        <v>4091</v>
      </c>
      <c r="B14963" s="104" t="s">
        <v>4092</v>
      </c>
      <c r="C14963" s="104"/>
      <c r="D14963" s="44">
        <v>1</v>
      </c>
      <c r="E14963" s="32">
        <v>0.8</v>
      </c>
      <c r="F14963" s="32">
        <v>0.19999999999999996</v>
      </c>
      <c r="G14963" s="105">
        <v>5.32</v>
      </c>
      <c r="H14963" s="105"/>
      <c r="I14963" s="105">
        <v>0.5</v>
      </c>
      <c r="J14963" s="105"/>
      <c r="K14963" s="33">
        <f>TRUNC(D14963*(TRUNC(E14963*G14963,4)+TRUNC(F14963*I14963,4)),4)</f>
        <v>4.3559999999999999</v>
      </c>
    </row>
    <row r="14964" spans="1:11" ht="15" customHeight="1" x14ac:dyDescent="0.25">
      <c r="A14964" s="1"/>
      <c r="B14964" s="1"/>
      <c r="C14964" s="1"/>
      <c r="D14964" s="1"/>
      <c r="E14964" s="1"/>
      <c r="F14964" s="1"/>
      <c r="G14964" s="85" t="s">
        <v>3999</v>
      </c>
      <c r="H14964" s="85"/>
      <c r="I14964" s="85"/>
      <c r="J14964" s="85"/>
      <c r="K14964" s="34">
        <f>SUM(K14962:K14963)</f>
        <v>4.3559999999999999</v>
      </c>
    </row>
    <row r="14965" spans="1:11" ht="20.100000000000001" customHeight="1" x14ac:dyDescent="0.25">
      <c r="A14965" s="106" t="s">
        <v>4000</v>
      </c>
      <c r="B14965" s="106"/>
      <c r="C14965" s="106"/>
      <c r="D14965" s="106"/>
      <c r="E14965" s="106"/>
      <c r="F14965" s="2" t="s">
        <v>4</v>
      </c>
      <c r="G14965" s="87" t="s">
        <v>4001</v>
      </c>
      <c r="H14965" s="87"/>
      <c r="I14965" s="87" t="s">
        <v>4002</v>
      </c>
      <c r="J14965" s="87"/>
      <c r="K14965" s="2" t="s">
        <v>3988</v>
      </c>
    </row>
    <row r="14966" spans="1:11" ht="15" customHeight="1" x14ac:dyDescent="0.25">
      <c r="A14966" s="6" t="s">
        <v>4093</v>
      </c>
      <c r="B14966" s="101" t="s">
        <v>4094</v>
      </c>
      <c r="C14966" s="101"/>
      <c r="D14966" s="101"/>
      <c r="E14966" s="101"/>
      <c r="F14966" s="6" t="s">
        <v>3940</v>
      </c>
      <c r="G14966" s="102">
        <v>0.1333</v>
      </c>
      <c r="H14966" s="102"/>
      <c r="I14966" s="103">
        <v>3.96</v>
      </c>
      <c r="J14966" s="103"/>
      <c r="K14966" s="7">
        <f>TRUNC(TRUNC(G14966,8)*I14966,2)</f>
        <v>0.52</v>
      </c>
    </row>
    <row r="14967" spans="1:11" ht="15" customHeight="1" x14ac:dyDescent="0.25">
      <c r="A14967" s="6" t="s">
        <v>4095</v>
      </c>
      <c r="B14967" s="101" t="s">
        <v>4096</v>
      </c>
      <c r="C14967" s="101"/>
      <c r="D14967" s="101"/>
      <c r="E14967" s="101"/>
      <c r="F14967" s="6" t="s">
        <v>3940</v>
      </c>
      <c r="G14967" s="102">
        <v>2</v>
      </c>
      <c r="H14967" s="102"/>
      <c r="I14967" s="103">
        <v>14.41</v>
      </c>
      <c r="J14967" s="103"/>
      <c r="K14967" s="7">
        <f>TRUNC(TRUNC(G14967,8)*I14967,2)</f>
        <v>28.82</v>
      </c>
    </row>
    <row r="14968" spans="1:11" ht="15" customHeight="1" x14ac:dyDescent="0.25">
      <c r="A14968" s="6" t="s">
        <v>4097</v>
      </c>
      <c r="B14968" s="101" t="s">
        <v>4098</v>
      </c>
      <c r="C14968" s="101"/>
      <c r="D14968" s="101"/>
      <c r="E14968" s="101"/>
      <c r="F14968" s="6" t="s">
        <v>3940</v>
      </c>
      <c r="G14968" s="102">
        <v>3</v>
      </c>
      <c r="H14968" s="102"/>
      <c r="I14968" s="103">
        <v>14.58</v>
      </c>
      <c r="J14968" s="103"/>
      <c r="K14968" s="7">
        <f>TRUNC(TRUNC(G14968,8)*I14968,2)</f>
        <v>43.74</v>
      </c>
    </row>
    <row r="14969" spans="1:11" ht="15" customHeight="1" x14ac:dyDescent="0.25">
      <c r="A14969" s="1"/>
      <c r="B14969" s="1"/>
      <c r="C14969" s="1"/>
      <c r="D14969" s="1"/>
      <c r="E14969" s="1"/>
      <c r="F14969" s="1"/>
      <c r="G14969" s="85" t="s">
        <v>4005</v>
      </c>
      <c r="H14969" s="85"/>
      <c r="I14969" s="85"/>
      <c r="J14969" s="85"/>
      <c r="K14969" s="29">
        <f>SUM(K14966:K14968)</f>
        <v>73.08</v>
      </c>
    </row>
    <row r="14970" spans="1:11" ht="15" customHeight="1" x14ac:dyDescent="0.25">
      <c r="A14970" s="9"/>
      <c r="B14970" s="9"/>
      <c r="C14970" s="9"/>
      <c r="D14970" s="9"/>
      <c r="E14970" s="9"/>
      <c r="F14970" s="9"/>
      <c r="G14970" s="92" t="s">
        <v>4006</v>
      </c>
      <c r="H14970" s="92"/>
      <c r="I14970" s="92"/>
      <c r="J14970" s="92"/>
      <c r="K14970" s="33">
        <f>SUM(K14964,K14969)</f>
        <v>77.435999999999993</v>
      </c>
    </row>
    <row r="14971" spans="1:11" ht="15" customHeight="1" x14ac:dyDescent="0.25">
      <c r="A14971" s="9"/>
      <c r="B14971" s="9"/>
      <c r="C14971" s="9"/>
      <c r="D14971" s="9"/>
      <c r="E14971" s="9"/>
      <c r="F14971" s="9"/>
      <c r="G14971" s="92" t="s">
        <v>4007</v>
      </c>
      <c r="H14971" s="92"/>
      <c r="I14971" s="92"/>
      <c r="J14971" s="92"/>
      <c r="K14971" s="35">
        <v>22.5</v>
      </c>
    </row>
    <row r="14972" spans="1:11" ht="15" customHeight="1" x14ac:dyDescent="0.25">
      <c r="A14972" s="9"/>
      <c r="B14972" s="9"/>
      <c r="C14972" s="9"/>
      <c r="D14972" s="9"/>
      <c r="E14972" s="9"/>
      <c r="F14972" s="9"/>
      <c r="G14972" s="92" t="s">
        <v>4008</v>
      </c>
      <c r="H14972" s="92"/>
      <c r="I14972" s="92"/>
      <c r="J14972" s="92"/>
      <c r="K14972" s="33">
        <f>TRUNC(K14970/K14971,4)</f>
        <v>3.4416000000000002</v>
      </c>
    </row>
    <row r="14973" spans="1:11" ht="15" customHeight="1" x14ac:dyDescent="0.25">
      <c r="A14973" s="9"/>
      <c r="B14973" s="9"/>
      <c r="C14973" s="9"/>
      <c r="D14973" s="9"/>
      <c r="E14973" s="9"/>
      <c r="F14973" s="9"/>
      <c r="G14973" s="92" t="s">
        <v>4029</v>
      </c>
      <c r="H14973" s="92"/>
      <c r="I14973" s="92"/>
      <c r="J14973" s="92"/>
      <c r="K14973" s="33">
        <f>SUM(K14972)</f>
        <v>3.4416000000000002</v>
      </c>
    </row>
    <row r="14974" spans="1:11" ht="15" customHeight="1" x14ac:dyDescent="0.25">
      <c r="A14974" s="9"/>
      <c r="B14974" s="9"/>
      <c r="C14974" s="9"/>
      <c r="D14974" s="9"/>
      <c r="E14974" s="9"/>
      <c r="F14974" s="9"/>
      <c r="G14974" s="92" t="s">
        <v>3913</v>
      </c>
      <c r="H14974" s="92"/>
      <c r="I14974" s="92"/>
      <c r="J14974" s="92"/>
      <c r="K14974" s="29">
        <f>ROUND(SUM(K14973),2)</f>
        <v>3.44</v>
      </c>
    </row>
    <row r="14975" spans="1:11" ht="9.9499999999999993" customHeight="1" x14ac:dyDescent="0.25">
      <c r="A14975" s="9"/>
      <c r="B14975" s="9"/>
      <c r="C14975" s="9"/>
      <c r="D14975" s="9"/>
      <c r="E14975" s="9"/>
      <c r="F14975" s="9"/>
      <c r="G14975" s="100"/>
      <c r="H14975" s="100"/>
      <c r="I14975" s="100"/>
      <c r="J14975" s="100"/>
      <c r="K14975" s="100"/>
    </row>
    <row r="14976" spans="1:11" ht="20.100000000000001" customHeight="1" x14ac:dyDescent="0.25">
      <c r="A14976" s="99" t="s">
        <v>3269</v>
      </c>
      <c r="B14976" s="99"/>
      <c r="C14976" s="99"/>
      <c r="D14976" s="99"/>
      <c r="E14976" s="99"/>
      <c r="F14976" s="99"/>
      <c r="G14976" s="99"/>
      <c r="H14976" s="99"/>
      <c r="I14976" s="99"/>
      <c r="J14976" s="99"/>
      <c r="K14976" s="99"/>
    </row>
    <row r="14977" spans="1:11" ht="15" customHeight="1" x14ac:dyDescent="0.25">
      <c r="A14977" s="93" t="s">
        <v>3893</v>
      </c>
      <c r="B14977" s="93"/>
      <c r="C14977" s="93"/>
      <c r="D14977" s="94" t="s">
        <v>3</v>
      </c>
      <c r="E14977" s="94"/>
      <c r="F14977" s="23" t="s">
        <v>4</v>
      </c>
      <c r="G14977" s="94" t="s">
        <v>3894</v>
      </c>
      <c r="H14977" s="94"/>
      <c r="I14977" s="94" t="s">
        <v>3895</v>
      </c>
      <c r="J14977" s="94"/>
      <c r="K14977" s="23" t="s">
        <v>3896</v>
      </c>
    </row>
    <row r="14978" spans="1:11" ht="15" customHeight="1" x14ac:dyDescent="0.25">
      <c r="A14978" s="24" t="s">
        <v>3951</v>
      </c>
      <c r="B14978" s="95" t="s">
        <v>3952</v>
      </c>
      <c r="C14978" s="95"/>
      <c r="D14978" s="96" t="s">
        <v>3953</v>
      </c>
      <c r="E14978" s="96"/>
      <c r="F14978" s="24" t="s">
        <v>3954</v>
      </c>
      <c r="G14978" s="97">
        <v>4.0000000000000001E-3</v>
      </c>
      <c r="H14978" s="97"/>
      <c r="I14978" s="98">
        <v>215</v>
      </c>
      <c r="J14978" s="98"/>
      <c r="K14978" s="27">
        <f>ROUND(ROUND(G14978,8)*I14978,2)</f>
        <v>0.86</v>
      </c>
    </row>
    <row r="14979" spans="1:11" ht="15" customHeight="1" x14ac:dyDescent="0.25">
      <c r="A14979" s="24" t="s">
        <v>3955</v>
      </c>
      <c r="B14979" s="95" t="s">
        <v>3956</v>
      </c>
      <c r="C14979" s="95"/>
      <c r="D14979" s="96" t="s">
        <v>20</v>
      </c>
      <c r="E14979" s="96"/>
      <c r="F14979" s="24" t="s">
        <v>3903</v>
      </c>
      <c r="G14979" s="97">
        <v>5.0000000000000001E-3</v>
      </c>
      <c r="H14979" s="97"/>
      <c r="I14979" s="98">
        <v>19.37</v>
      </c>
      <c r="J14979" s="98"/>
      <c r="K14979" s="27">
        <f>ROUND(ROUND(G14979,8)*I14979,2)</f>
        <v>0.1</v>
      </c>
    </row>
    <row r="14980" spans="1:11" ht="15" customHeight="1" x14ac:dyDescent="0.25">
      <c r="A14980" s="9"/>
      <c r="B14980" s="9"/>
      <c r="C14980" s="9"/>
      <c r="D14980" s="9"/>
      <c r="E14980" s="9"/>
      <c r="F14980" s="9"/>
      <c r="G14980" s="91" t="s">
        <v>3906</v>
      </c>
      <c r="H14980" s="91"/>
      <c r="I14980" s="91"/>
      <c r="J14980" s="91"/>
      <c r="K14980" s="28">
        <f>SUM(K14978:K14979)</f>
        <v>0.96</v>
      </c>
    </row>
    <row r="14981" spans="1:11" ht="15" customHeight="1" x14ac:dyDescent="0.25">
      <c r="A14981" s="93" t="s">
        <v>3907</v>
      </c>
      <c r="B14981" s="93"/>
      <c r="C14981" s="93"/>
      <c r="D14981" s="94" t="s">
        <v>3</v>
      </c>
      <c r="E14981" s="94"/>
      <c r="F14981" s="23" t="s">
        <v>4</v>
      </c>
      <c r="G14981" s="94" t="s">
        <v>3894</v>
      </c>
      <c r="H14981" s="94"/>
      <c r="I14981" s="94" t="s">
        <v>3895</v>
      </c>
      <c r="J14981" s="94"/>
      <c r="K14981" s="23" t="s">
        <v>3896</v>
      </c>
    </row>
    <row r="14982" spans="1:11" ht="21" customHeight="1" x14ac:dyDescent="0.25">
      <c r="A14982" s="24" t="s">
        <v>3908</v>
      </c>
      <c r="B14982" s="95" t="s">
        <v>3909</v>
      </c>
      <c r="C14982" s="95"/>
      <c r="D14982" s="96" t="s">
        <v>20</v>
      </c>
      <c r="E14982" s="96"/>
      <c r="F14982" s="24" t="s">
        <v>2056</v>
      </c>
      <c r="G14982" s="97">
        <v>0.03</v>
      </c>
      <c r="H14982" s="97"/>
      <c r="I14982" s="98">
        <v>32.24</v>
      </c>
      <c r="J14982" s="98"/>
      <c r="K14982" s="27">
        <f>ROUND(ROUND(G14982,8)*I14982,2)</f>
        <v>0.97</v>
      </c>
    </row>
    <row r="14983" spans="1:11" ht="15" customHeight="1" x14ac:dyDescent="0.25">
      <c r="A14983" s="24" t="s">
        <v>3910</v>
      </c>
      <c r="B14983" s="95" t="s">
        <v>3911</v>
      </c>
      <c r="C14983" s="95"/>
      <c r="D14983" s="96" t="s">
        <v>20</v>
      </c>
      <c r="E14983" s="96"/>
      <c r="F14983" s="24" t="s">
        <v>2056</v>
      </c>
      <c r="G14983" s="97">
        <v>0.03</v>
      </c>
      <c r="H14983" s="97"/>
      <c r="I14983" s="98">
        <v>24.94</v>
      </c>
      <c r="J14983" s="98"/>
      <c r="K14983" s="27">
        <f>ROUND(ROUND(G14983,8)*I14983,2)</f>
        <v>0.75</v>
      </c>
    </row>
    <row r="14984" spans="1:11" ht="18" customHeight="1" x14ac:dyDescent="0.25">
      <c r="A14984" s="9"/>
      <c r="B14984" s="9"/>
      <c r="C14984" s="9"/>
      <c r="D14984" s="9"/>
      <c r="E14984" s="9"/>
      <c r="F14984" s="9"/>
      <c r="G14984" s="91" t="s">
        <v>3912</v>
      </c>
      <c r="H14984" s="91"/>
      <c r="I14984" s="91"/>
      <c r="J14984" s="91"/>
      <c r="K14984" s="28">
        <f>SUM(K14982:K14983)</f>
        <v>1.72</v>
      </c>
    </row>
    <row r="14985" spans="1:11" ht="15" customHeight="1" x14ac:dyDescent="0.25">
      <c r="A14985" s="9"/>
      <c r="B14985" s="9"/>
      <c r="C14985" s="9"/>
      <c r="D14985" s="9"/>
      <c r="E14985" s="9"/>
      <c r="F14985" s="9"/>
      <c r="G14985" s="92" t="s">
        <v>3913</v>
      </c>
      <c r="H14985" s="92"/>
      <c r="I14985" s="92"/>
      <c r="J14985" s="92"/>
      <c r="K14985" s="29">
        <f>ROUND(SUM(K14980,K14984),2)</f>
        <v>2.68</v>
      </c>
    </row>
    <row r="14986" spans="1:11" ht="9.9499999999999993" customHeight="1" x14ac:dyDescent="0.25">
      <c r="A14986" s="9"/>
      <c r="B14986" s="9"/>
      <c r="C14986" s="9"/>
      <c r="D14986" s="9"/>
      <c r="E14986" s="9"/>
      <c r="F14986" s="9"/>
      <c r="G14986" s="100"/>
      <c r="H14986" s="100"/>
      <c r="I14986" s="100"/>
      <c r="J14986" s="100"/>
      <c r="K14986" s="100"/>
    </row>
    <row r="14987" spans="1:11" ht="20.100000000000001" customHeight="1" x14ac:dyDescent="0.25">
      <c r="A14987" s="99" t="s">
        <v>3270</v>
      </c>
      <c r="B14987" s="99"/>
      <c r="C14987" s="99"/>
      <c r="D14987" s="99"/>
      <c r="E14987" s="99"/>
      <c r="F14987" s="99"/>
      <c r="G14987" s="99"/>
      <c r="H14987" s="99"/>
      <c r="I14987" s="99"/>
      <c r="J14987" s="99"/>
      <c r="K14987" s="99"/>
    </row>
    <row r="14988" spans="1:11" ht="15" customHeight="1" x14ac:dyDescent="0.25">
      <c r="A14988" s="93" t="s">
        <v>3916</v>
      </c>
      <c r="B14988" s="93"/>
      <c r="C14988" s="93"/>
      <c r="D14988" s="94" t="s">
        <v>3</v>
      </c>
      <c r="E14988" s="94"/>
      <c r="F14988" s="23" t="s">
        <v>4</v>
      </c>
      <c r="G14988" s="94" t="s">
        <v>3894</v>
      </c>
      <c r="H14988" s="94"/>
      <c r="I14988" s="94" t="s">
        <v>3895</v>
      </c>
      <c r="J14988" s="94"/>
      <c r="K14988" s="23" t="s">
        <v>3896</v>
      </c>
    </row>
    <row r="14989" spans="1:11" ht="29.1" customHeight="1" x14ac:dyDescent="0.25">
      <c r="A14989" s="24" t="s">
        <v>3957</v>
      </c>
      <c r="B14989" s="95" t="s">
        <v>3958</v>
      </c>
      <c r="C14989" s="95"/>
      <c r="D14989" s="96" t="s">
        <v>20</v>
      </c>
      <c r="E14989" s="96"/>
      <c r="F14989" s="24" t="s">
        <v>3936</v>
      </c>
      <c r="G14989" s="97">
        <v>2.8999999999999998E-3</v>
      </c>
      <c r="H14989" s="97"/>
      <c r="I14989" s="98">
        <v>75.540000000000006</v>
      </c>
      <c r="J14989" s="98"/>
      <c r="K14989" s="27">
        <f>TRUNC(TRUNC(G14989,8)*I14989,2)</f>
        <v>0.21</v>
      </c>
    </row>
    <row r="14990" spans="1:11" ht="29.1" customHeight="1" x14ac:dyDescent="0.25">
      <c r="A14990" s="24" t="s">
        <v>3959</v>
      </c>
      <c r="B14990" s="95" t="s">
        <v>3960</v>
      </c>
      <c r="C14990" s="95"/>
      <c r="D14990" s="96" t="s">
        <v>20</v>
      </c>
      <c r="E14990" s="96"/>
      <c r="F14990" s="24" t="s">
        <v>30</v>
      </c>
      <c r="G14990" s="97">
        <v>1.6999999999999999E-3</v>
      </c>
      <c r="H14990" s="97"/>
      <c r="I14990" s="98">
        <v>198.53</v>
      </c>
      <c r="J14990" s="98"/>
      <c r="K14990" s="27">
        <f>TRUNC(TRUNC(G14990,8)*I14990,2)</f>
        <v>0.33</v>
      </c>
    </row>
    <row r="14991" spans="1:11" ht="18" customHeight="1" x14ac:dyDescent="0.25">
      <c r="A14991" s="9"/>
      <c r="B14991" s="9"/>
      <c r="C14991" s="9"/>
      <c r="D14991" s="9"/>
      <c r="E14991" s="9"/>
      <c r="F14991" s="9"/>
      <c r="G14991" s="91" t="s">
        <v>3919</v>
      </c>
      <c r="H14991" s="91"/>
      <c r="I14991" s="91"/>
      <c r="J14991" s="91"/>
      <c r="K14991" s="28">
        <f>SUM(K14989:K14990)</f>
        <v>0.54</v>
      </c>
    </row>
    <row r="14992" spans="1:11" ht="15" customHeight="1" x14ac:dyDescent="0.25">
      <c r="A14992" s="93" t="s">
        <v>3907</v>
      </c>
      <c r="B14992" s="93"/>
      <c r="C14992" s="93"/>
      <c r="D14992" s="94" t="s">
        <v>3</v>
      </c>
      <c r="E14992" s="94"/>
      <c r="F14992" s="23" t="s">
        <v>4</v>
      </c>
      <c r="G14992" s="94" t="s">
        <v>3894</v>
      </c>
      <c r="H14992" s="94"/>
      <c r="I14992" s="94" t="s">
        <v>3895</v>
      </c>
      <c r="J14992" s="94"/>
      <c r="K14992" s="23" t="s">
        <v>3896</v>
      </c>
    </row>
    <row r="14993" spans="1:11" ht="15" customHeight="1" x14ac:dyDescent="0.25">
      <c r="A14993" s="24" t="s">
        <v>3961</v>
      </c>
      <c r="B14993" s="95" t="s">
        <v>3962</v>
      </c>
      <c r="C14993" s="95"/>
      <c r="D14993" s="96" t="s">
        <v>20</v>
      </c>
      <c r="E14993" s="96"/>
      <c r="F14993" s="24" t="s">
        <v>2056</v>
      </c>
      <c r="G14993" s="97">
        <v>4.5999999999999999E-3</v>
      </c>
      <c r="H14993" s="97"/>
      <c r="I14993" s="98">
        <v>29.5</v>
      </c>
      <c r="J14993" s="98"/>
      <c r="K14993" s="27">
        <f>TRUNC(TRUNC(G14993,8)*I14993,2)</f>
        <v>0.13</v>
      </c>
    </row>
    <row r="14994" spans="1:11" ht="18" customHeight="1" x14ac:dyDescent="0.25">
      <c r="A14994" s="9"/>
      <c r="B14994" s="9"/>
      <c r="C14994" s="9"/>
      <c r="D14994" s="9"/>
      <c r="E14994" s="9"/>
      <c r="F14994" s="9"/>
      <c r="G14994" s="91" t="s">
        <v>3912</v>
      </c>
      <c r="H14994" s="91"/>
      <c r="I14994" s="91"/>
      <c r="J14994" s="91"/>
      <c r="K14994" s="28">
        <f>SUM(K14993:K14993)</f>
        <v>0.13</v>
      </c>
    </row>
    <row r="14995" spans="1:11" ht="15" customHeight="1" x14ac:dyDescent="0.25">
      <c r="A14995" s="9"/>
      <c r="B14995" s="9"/>
      <c r="C14995" s="9"/>
      <c r="D14995" s="9"/>
      <c r="E14995" s="9"/>
      <c r="F14995" s="9"/>
      <c r="G14995" s="92" t="s">
        <v>3913</v>
      </c>
      <c r="H14995" s="92"/>
      <c r="I14995" s="92"/>
      <c r="J14995" s="92"/>
      <c r="K14995" s="29">
        <f>ROUND(SUM(K14991,K14994),2)</f>
        <v>0.67</v>
      </c>
    </row>
    <row r="14996" spans="1:11" ht="9.9499999999999993" customHeight="1" x14ac:dyDescent="0.25">
      <c r="A14996" s="9"/>
      <c r="B14996" s="9"/>
      <c r="C14996" s="9"/>
      <c r="D14996" s="9"/>
      <c r="E14996" s="9"/>
      <c r="F14996" s="9"/>
      <c r="G14996" s="100"/>
      <c r="H14996" s="100"/>
      <c r="I14996" s="100"/>
      <c r="J14996" s="100"/>
      <c r="K14996" s="100"/>
    </row>
    <row r="14997" spans="1:11" ht="20.100000000000001" customHeight="1" x14ac:dyDescent="0.25">
      <c r="A14997" s="99" t="s">
        <v>3271</v>
      </c>
      <c r="B14997" s="99"/>
      <c r="C14997" s="99"/>
      <c r="D14997" s="99"/>
      <c r="E14997" s="99"/>
      <c r="F14997" s="99"/>
      <c r="G14997" s="99"/>
      <c r="H14997" s="99"/>
      <c r="I14997" s="99"/>
      <c r="J14997" s="99"/>
      <c r="K14997" s="99"/>
    </row>
    <row r="14998" spans="1:11" ht="15" customHeight="1" x14ac:dyDescent="0.25">
      <c r="A14998" s="93" t="s">
        <v>3916</v>
      </c>
      <c r="B14998" s="93"/>
      <c r="C14998" s="93"/>
      <c r="D14998" s="94" t="s">
        <v>3</v>
      </c>
      <c r="E14998" s="94"/>
      <c r="F14998" s="23" t="s">
        <v>4</v>
      </c>
      <c r="G14998" s="94" t="s">
        <v>3894</v>
      </c>
      <c r="H14998" s="94"/>
      <c r="I14998" s="94" t="s">
        <v>3895</v>
      </c>
      <c r="J14998" s="94"/>
      <c r="K14998" s="23" t="s">
        <v>3896</v>
      </c>
    </row>
    <row r="14999" spans="1:11" ht="29.1" customHeight="1" x14ac:dyDescent="0.25">
      <c r="A14999" s="24" t="s">
        <v>3957</v>
      </c>
      <c r="B14999" s="95" t="s">
        <v>3958</v>
      </c>
      <c r="C14999" s="95"/>
      <c r="D14999" s="96" t="s">
        <v>20</v>
      </c>
      <c r="E14999" s="96"/>
      <c r="F14999" s="24" t="s">
        <v>3936</v>
      </c>
      <c r="G14999" s="97">
        <v>1.95E-2</v>
      </c>
      <c r="H14999" s="97"/>
      <c r="I14999" s="98">
        <v>75.540000000000006</v>
      </c>
      <c r="J14999" s="98"/>
      <c r="K14999" s="27">
        <f>TRUNC(TRUNC(G14999,8)*I14999,2)</f>
        <v>1.47</v>
      </c>
    </row>
    <row r="15000" spans="1:11" ht="29.1" customHeight="1" x14ac:dyDescent="0.25">
      <c r="A15000" s="24" t="s">
        <v>3959</v>
      </c>
      <c r="B15000" s="95" t="s">
        <v>3960</v>
      </c>
      <c r="C15000" s="95"/>
      <c r="D15000" s="96" t="s">
        <v>20</v>
      </c>
      <c r="E15000" s="96"/>
      <c r="F15000" s="24" t="s">
        <v>30</v>
      </c>
      <c r="G15000" s="97">
        <v>1.15E-2</v>
      </c>
      <c r="H15000" s="97"/>
      <c r="I15000" s="98">
        <v>198.53</v>
      </c>
      <c r="J15000" s="98"/>
      <c r="K15000" s="27">
        <f>TRUNC(TRUNC(G15000,8)*I15000,2)</f>
        <v>2.2799999999999998</v>
      </c>
    </row>
    <row r="15001" spans="1:11" ht="18" customHeight="1" x14ac:dyDescent="0.25">
      <c r="A15001" s="9"/>
      <c r="B15001" s="9"/>
      <c r="C15001" s="9"/>
      <c r="D15001" s="9"/>
      <c r="E15001" s="9"/>
      <c r="F15001" s="9"/>
      <c r="G15001" s="91" t="s">
        <v>3919</v>
      </c>
      <c r="H15001" s="91"/>
      <c r="I15001" s="91"/>
      <c r="J15001" s="91"/>
      <c r="K15001" s="28">
        <f>SUM(K14999:K15000)</f>
        <v>3.75</v>
      </c>
    </row>
    <row r="15002" spans="1:11" ht="15" customHeight="1" x14ac:dyDescent="0.25">
      <c r="A15002" s="93" t="s">
        <v>3907</v>
      </c>
      <c r="B15002" s="93"/>
      <c r="C15002" s="93"/>
      <c r="D15002" s="94" t="s">
        <v>3</v>
      </c>
      <c r="E15002" s="94"/>
      <c r="F15002" s="23" t="s">
        <v>4</v>
      </c>
      <c r="G15002" s="94" t="s">
        <v>3894</v>
      </c>
      <c r="H15002" s="94"/>
      <c r="I15002" s="94" t="s">
        <v>3895</v>
      </c>
      <c r="J15002" s="94"/>
      <c r="K15002" s="23" t="s">
        <v>3896</v>
      </c>
    </row>
    <row r="15003" spans="1:11" ht="15" customHeight="1" x14ac:dyDescent="0.25">
      <c r="A15003" s="24" t="s">
        <v>3910</v>
      </c>
      <c r="B15003" s="95" t="s">
        <v>3911</v>
      </c>
      <c r="C15003" s="95"/>
      <c r="D15003" s="96" t="s">
        <v>20</v>
      </c>
      <c r="E15003" s="96"/>
      <c r="F15003" s="24" t="s">
        <v>2056</v>
      </c>
      <c r="G15003" s="97">
        <v>3.1E-2</v>
      </c>
      <c r="H15003" s="97"/>
      <c r="I15003" s="98">
        <v>24.94</v>
      </c>
      <c r="J15003" s="98"/>
      <c r="K15003" s="27">
        <f>TRUNC(TRUNC(G15003,8)*I15003,2)</f>
        <v>0.77</v>
      </c>
    </row>
    <row r="15004" spans="1:11" ht="18" customHeight="1" x14ac:dyDescent="0.25">
      <c r="A15004" s="9"/>
      <c r="B15004" s="9"/>
      <c r="C15004" s="9"/>
      <c r="D15004" s="9"/>
      <c r="E15004" s="9"/>
      <c r="F15004" s="9"/>
      <c r="G15004" s="91" t="s">
        <v>3912</v>
      </c>
      <c r="H15004" s="91"/>
      <c r="I15004" s="91"/>
      <c r="J15004" s="91"/>
      <c r="K15004" s="28">
        <f>SUM(K15003:K15003)</f>
        <v>0.77</v>
      </c>
    </row>
    <row r="15005" spans="1:11" ht="15" customHeight="1" x14ac:dyDescent="0.25">
      <c r="A15005" s="9"/>
      <c r="B15005" s="9"/>
      <c r="C15005" s="9"/>
      <c r="D15005" s="9"/>
      <c r="E15005" s="9"/>
      <c r="F15005" s="9"/>
      <c r="G15005" s="92" t="s">
        <v>3913</v>
      </c>
      <c r="H15005" s="92"/>
      <c r="I15005" s="92"/>
      <c r="J15005" s="92"/>
      <c r="K15005" s="29">
        <f>ROUND(SUM(K15001,K15004),2)</f>
        <v>4.5199999999999996</v>
      </c>
    </row>
    <row r="15006" spans="1:11" ht="9.9499999999999993" customHeight="1" x14ac:dyDescent="0.25">
      <c r="A15006" s="9"/>
      <c r="B15006" s="9"/>
      <c r="C15006" s="9"/>
      <c r="D15006" s="9"/>
      <c r="E15006" s="9"/>
      <c r="F15006" s="9"/>
      <c r="G15006" s="100"/>
      <c r="H15006" s="100"/>
      <c r="I15006" s="100"/>
      <c r="J15006" s="100"/>
      <c r="K15006" s="100"/>
    </row>
    <row r="15007" spans="1:11" ht="20.100000000000001" customHeight="1" x14ac:dyDescent="0.25">
      <c r="A15007" s="99" t="s">
        <v>3272</v>
      </c>
      <c r="B15007" s="99"/>
      <c r="C15007" s="99"/>
      <c r="D15007" s="99"/>
      <c r="E15007" s="99"/>
      <c r="F15007" s="99"/>
      <c r="G15007" s="99"/>
      <c r="H15007" s="99"/>
      <c r="I15007" s="99"/>
      <c r="J15007" s="99"/>
      <c r="K15007" s="99"/>
    </row>
    <row r="15008" spans="1:11" ht="15" customHeight="1" x14ac:dyDescent="0.25">
      <c r="A15008" s="93" t="s">
        <v>3916</v>
      </c>
      <c r="B15008" s="93"/>
      <c r="C15008" s="93"/>
      <c r="D15008" s="94" t="s">
        <v>3</v>
      </c>
      <c r="E15008" s="94"/>
      <c r="F15008" s="23" t="s">
        <v>4</v>
      </c>
      <c r="G15008" s="94" t="s">
        <v>3894</v>
      </c>
      <c r="H15008" s="94"/>
      <c r="I15008" s="94" t="s">
        <v>3895</v>
      </c>
      <c r="J15008" s="94"/>
      <c r="K15008" s="23" t="s">
        <v>3896</v>
      </c>
    </row>
    <row r="15009" spans="1:11" ht="29.1" customHeight="1" x14ac:dyDescent="0.25">
      <c r="A15009" s="24" t="s">
        <v>3963</v>
      </c>
      <c r="B15009" s="95" t="s">
        <v>3964</v>
      </c>
      <c r="C15009" s="95"/>
      <c r="D15009" s="96" t="s">
        <v>20</v>
      </c>
      <c r="E15009" s="96"/>
      <c r="F15009" s="24" t="s">
        <v>3936</v>
      </c>
      <c r="G15009" s="97">
        <v>0.86950000000000005</v>
      </c>
      <c r="H15009" s="97"/>
      <c r="I15009" s="98">
        <v>8.9</v>
      </c>
      <c r="J15009" s="98"/>
      <c r="K15009" s="27">
        <f>TRUNC(TRUNC(G15009,8)*I15009,2)</f>
        <v>7.73</v>
      </c>
    </row>
    <row r="15010" spans="1:11" ht="29.1" customHeight="1" x14ac:dyDescent="0.25">
      <c r="A15010" s="24" t="s">
        <v>3965</v>
      </c>
      <c r="B15010" s="95" t="s">
        <v>3966</v>
      </c>
      <c r="C15010" s="95"/>
      <c r="D15010" s="96" t="s">
        <v>20</v>
      </c>
      <c r="E15010" s="96"/>
      <c r="F15010" s="24" t="s">
        <v>30</v>
      </c>
      <c r="G15010" s="97">
        <v>1.137</v>
      </c>
      <c r="H15010" s="97"/>
      <c r="I15010" s="98">
        <v>32.76</v>
      </c>
      <c r="J15010" s="98"/>
      <c r="K15010" s="27">
        <f>TRUNC(TRUNC(G15010,8)*I15010,2)</f>
        <v>37.24</v>
      </c>
    </row>
    <row r="15011" spans="1:11" ht="21" customHeight="1" x14ac:dyDescent="0.25">
      <c r="A15011" s="24" t="s">
        <v>3967</v>
      </c>
      <c r="B15011" s="95" t="s">
        <v>3968</v>
      </c>
      <c r="C15011" s="95"/>
      <c r="D15011" s="96" t="s">
        <v>20</v>
      </c>
      <c r="E15011" s="96"/>
      <c r="F15011" s="24" t="s">
        <v>3936</v>
      </c>
      <c r="G15011" s="97">
        <v>0.86950000000000005</v>
      </c>
      <c r="H15011" s="97"/>
      <c r="I15011" s="98">
        <v>27.59</v>
      </c>
      <c r="J15011" s="98"/>
      <c r="K15011" s="27">
        <f>TRUNC(TRUNC(G15011,8)*I15011,2)</f>
        <v>23.98</v>
      </c>
    </row>
    <row r="15012" spans="1:11" ht="21" customHeight="1" x14ac:dyDescent="0.25">
      <c r="A15012" s="24" t="s">
        <v>3969</v>
      </c>
      <c r="B15012" s="95" t="s">
        <v>3970</v>
      </c>
      <c r="C15012" s="95"/>
      <c r="D15012" s="96" t="s">
        <v>20</v>
      </c>
      <c r="E15012" s="96"/>
      <c r="F15012" s="24" t="s">
        <v>30</v>
      </c>
      <c r="G15012" s="97">
        <v>1.137</v>
      </c>
      <c r="H15012" s="97"/>
      <c r="I15012" s="98">
        <v>28.09</v>
      </c>
      <c r="J15012" s="98"/>
      <c r="K15012" s="27">
        <f>TRUNC(TRUNC(G15012,8)*I15012,2)</f>
        <v>31.93</v>
      </c>
    </row>
    <row r="15013" spans="1:11" ht="18" customHeight="1" x14ac:dyDescent="0.25">
      <c r="A15013" s="9"/>
      <c r="B15013" s="9"/>
      <c r="C15013" s="9"/>
      <c r="D15013" s="9"/>
      <c r="E15013" s="9"/>
      <c r="F15013" s="9"/>
      <c r="G15013" s="91" t="s">
        <v>3919</v>
      </c>
      <c r="H15013" s="91"/>
      <c r="I15013" s="91"/>
      <c r="J15013" s="91"/>
      <c r="K15013" s="28">
        <f>SUM(K15009:K15012)</f>
        <v>100.88</v>
      </c>
    </row>
    <row r="15014" spans="1:11" ht="15" customHeight="1" x14ac:dyDescent="0.25">
      <c r="A15014" s="93" t="s">
        <v>3907</v>
      </c>
      <c r="B15014" s="93"/>
      <c r="C15014" s="93"/>
      <c r="D15014" s="94" t="s">
        <v>3</v>
      </c>
      <c r="E15014" s="94"/>
      <c r="F15014" s="23" t="s">
        <v>4</v>
      </c>
      <c r="G15014" s="94" t="s">
        <v>3894</v>
      </c>
      <c r="H15014" s="94"/>
      <c r="I15014" s="94" t="s">
        <v>3895</v>
      </c>
      <c r="J15014" s="94"/>
      <c r="K15014" s="23" t="s">
        <v>3896</v>
      </c>
    </row>
    <row r="15015" spans="1:11" ht="15" customHeight="1" x14ac:dyDescent="0.25">
      <c r="A15015" s="24" t="s">
        <v>3971</v>
      </c>
      <c r="B15015" s="95" t="s">
        <v>3972</v>
      </c>
      <c r="C15015" s="95"/>
      <c r="D15015" s="96" t="s">
        <v>20</v>
      </c>
      <c r="E15015" s="96"/>
      <c r="F15015" s="24" t="s">
        <v>2056</v>
      </c>
      <c r="G15015" s="97">
        <v>7.22E-2</v>
      </c>
      <c r="H15015" s="97"/>
      <c r="I15015" s="98">
        <v>32.69</v>
      </c>
      <c r="J15015" s="98"/>
      <c r="K15015" s="27">
        <f>TRUNC(TRUNC(G15015,8)*I15015,2)</f>
        <v>2.36</v>
      </c>
    </row>
    <row r="15016" spans="1:11" ht="15" customHeight="1" x14ac:dyDescent="0.25">
      <c r="A15016" s="24" t="s">
        <v>3910</v>
      </c>
      <c r="B15016" s="95" t="s">
        <v>3911</v>
      </c>
      <c r="C15016" s="95"/>
      <c r="D15016" s="96" t="s">
        <v>20</v>
      </c>
      <c r="E15016" s="96"/>
      <c r="F15016" s="24" t="s">
        <v>2056</v>
      </c>
      <c r="G15016" s="97">
        <v>0.44790000000000002</v>
      </c>
      <c r="H15016" s="97"/>
      <c r="I15016" s="98">
        <v>24.94</v>
      </c>
      <c r="J15016" s="98"/>
      <c r="K15016" s="27">
        <f>TRUNC(TRUNC(G15016,8)*I15016,2)</f>
        <v>11.17</v>
      </c>
    </row>
    <row r="15017" spans="1:11" ht="18" customHeight="1" x14ac:dyDescent="0.25">
      <c r="A15017" s="9"/>
      <c r="B15017" s="9"/>
      <c r="C15017" s="9"/>
      <c r="D15017" s="9"/>
      <c r="E15017" s="9"/>
      <c r="F15017" s="9"/>
      <c r="G15017" s="91" t="s">
        <v>3912</v>
      </c>
      <c r="H15017" s="91"/>
      <c r="I15017" s="91"/>
      <c r="J15017" s="91"/>
      <c r="K15017" s="28">
        <f>SUM(K15015:K15016)</f>
        <v>13.53</v>
      </c>
    </row>
    <row r="15018" spans="1:11" ht="15" customHeight="1" x14ac:dyDescent="0.25">
      <c r="A15018" s="9"/>
      <c r="B15018" s="9"/>
      <c r="C15018" s="9"/>
      <c r="D15018" s="9"/>
      <c r="E15018" s="9"/>
      <c r="F15018" s="9"/>
      <c r="G15018" s="92" t="s">
        <v>3913</v>
      </c>
      <c r="H15018" s="92"/>
      <c r="I15018" s="92"/>
      <c r="J15018" s="92"/>
      <c r="K15018" s="29">
        <f>ROUND(SUM(K15013,K15017),2)</f>
        <v>114.41</v>
      </c>
    </row>
    <row r="15019" spans="1:11" ht="9.9499999999999993" customHeight="1" x14ac:dyDescent="0.25">
      <c r="A15019" s="9"/>
      <c r="B15019" s="9"/>
      <c r="C15019" s="9"/>
      <c r="D15019" s="9"/>
      <c r="E15019" s="9"/>
      <c r="F15019" s="9"/>
      <c r="G15019" s="100"/>
      <c r="H15019" s="100"/>
      <c r="I15019" s="100"/>
      <c r="J15019" s="100"/>
      <c r="K15019" s="100"/>
    </row>
    <row r="15020" spans="1:11" ht="20.100000000000001" customHeight="1" x14ac:dyDescent="0.25">
      <c r="A15020" s="99" t="s">
        <v>3273</v>
      </c>
      <c r="B15020" s="99"/>
      <c r="C15020" s="99"/>
      <c r="D15020" s="99"/>
      <c r="E15020" s="99"/>
      <c r="F15020" s="99"/>
      <c r="G15020" s="99"/>
      <c r="H15020" s="99"/>
      <c r="I15020" s="99"/>
      <c r="J15020" s="99"/>
      <c r="K15020" s="99"/>
    </row>
    <row r="15021" spans="1:11" ht="15" customHeight="1" x14ac:dyDescent="0.25">
      <c r="A15021" s="93" t="s">
        <v>3916</v>
      </c>
      <c r="B15021" s="93"/>
      <c r="C15021" s="93"/>
      <c r="D15021" s="94" t="s">
        <v>3</v>
      </c>
      <c r="E15021" s="94"/>
      <c r="F15021" s="23" t="s">
        <v>4</v>
      </c>
      <c r="G15021" s="94" t="s">
        <v>3894</v>
      </c>
      <c r="H15021" s="94"/>
      <c r="I15021" s="94" t="s">
        <v>3895</v>
      </c>
      <c r="J15021" s="94"/>
      <c r="K15021" s="23" t="s">
        <v>3896</v>
      </c>
    </row>
    <row r="15022" spans="1:11" ht="38.1" customHeight="1" x14ac:dyDescent="0.25">
      <c r="A15022" s="24" t="s">
        <v>3973</v>
      </c>
      <c r="B15022" s="95" t="s">
        <v>3974</v>
      </c>
      <c r="C15022" s="95"/>
      <c r="D15022" s="96" t="s">
        <v>20</v>
      </c>
      <c r="E15022" s="96"/>
      <c r="F15022" s="24" t="s">
        <v>3936</v>
      </c>
      <c r="G15022" s="97">
        <v>6.3E-3</v>
      </c>
      <c r="H15022" s="97"/>
      <c r="I15022" s="98">
        <v>94.61</v>
      </c>
      <c r="J15022" s="98"/>
      <c r="K15022" s="27">
        <f>TRUNC(TRUNC(G15022,8)*I15022,2)</f>
        <v>0.59</v>
      </c>
    </row>
    <row r="15023" spans="1:11" ht="38.1" customHeight="1" x14ac:dyDescent="0.25">
      <c r="A15023" s="24" t="s">
        <v>3975</v>
      </c>
      <c r="B15023" s="95" t="s">
        <v>3976</v>
      </c>
      <c r="C15023" s="95"/>
      <c r="D15023" s="96" t="s">
        <v>20</v>
      </c>
      <c r="E15023" s="96"/>
      <c r="F15023" s="24" t="s">
        <v>30</v>
      </c>
      <c r="G15023" s="97">
        <v>1.0200000000000001E-2</v>
      </c>
      <c r="H15023" s="97"/>
      <c r="I15023" s="98">
        <v>370.94</v>
      </c>
      <c r="J15023" s="98"/>
      <c r="K15023" s="27">
        <f>TRUNC(TRUNC(G15023,8)*I15023,2)</f>
        <v>3.78</v>
      </c>
    </row>
    <row r="15024" spans="1:11" ht="29.1" customHeight="1" x14ac:dyDescent="0.25">
      <c r="A15024" s="24" t="s">
        <v>3977</v>
      </c>
      <c r="B15024" s="95" t="s">
        <v>3978</v>
      </c>
      <c r="C15024" s="95"/>
      <c r="D15024" s="96" t="s">
        <v>20</v>
      </c>
      <c r="E15024" s="96"/>
      <c r="F15024" s="24" t="s">
        <v>3936</v>
      </c>
      <c r="G15024" s="97">
        <v>4.8999999999999998E-3</v>
      </c>
      <c r="H15024" s="97"/>
      <c r="I15024" s="98">
        <v>74.180000000000007</v>
      </c>
      <c r="J15024" s="98"/>
      <c r="K15024" s="27">
        <f>TRUNC(TRUNC(G15024,8)*I15024,2)</f>
        <v>0.36</v>
      </c>
    </row>
    <row r="15025" spans="1:11" ht="29.1" customHeight="1" x14ac:dyDescent="0.25">
      <c r="A15025" s="24" t="s">
        <v>3979</v>
      </c>
      <c r="B15025" s="95" t="s">
        <v>3980</v>
      </c>
      <c r="C15025" s="95"/>
      <c r="D15025" s="96" t="s">
        <v>20</v>
      </c>
      <c r="E15025" s="96"/>
      <c r="F15025" s="24" t="s">
        <v>30</v>
      </c>
      <c r="G15025" s="97">
        <v>5.5999999999999999E-3</v>
      </c>
      <c r="H15025" s="97"/>
      <c r="I15025" s="98">
        <v>166.79</v>
      </c>
      <c r="J15025" s="98"/>
      <c r="K15025" s="27">
        <f>TRUNC(TRUNC(G15025,8)*I15025,2)</f>
        <v>0.93</v>
      </c>
    </row>
    <row r="15026" spans="1:11" ht="18" customHeight="1" x14ac:dyDescent="0.25">
      <c r="A15026" s="9"/>
      <c r="B15026" s="9"/>
      <c r="C15026" s="9"/>
      <c r="D15026" s="9"/>
      <c r="E15026" s="9"/>
      <c r="F15026" s="9"/>
      <c r="G15026" s="91" t="s">
        <v>3919</v>
      </c>
      <c r="H15026" s="91"/>
      <c r="I15026" s="91"/>
      <c r="J15026" s="91"/>
      <c r="K15026" s="28">
        <f>SUM(K15022:K15025)</f>
        <v>5.66</v>
      </c>
    </row>
    <row r="15027" spans="1:11" ht="15" customHeight="1" x14ac:dyDescent="0.25">
      <c r="A15027" s="9"/>
      <c r="B15027" s="9"/>
      <c r="C15027" s="9"/>
      <c r="D15027" s="9"/>
      <c r="E15027" s="9"/>
      <c r="F15027" s="9"/>
      <c r="G15027" s="92" t="s">
        <v>3913</v>
      </c>
      <c r="H15027" s="92"/>
      <c r="I15027" s="92"/>
      <c r="J15027" s="92"/>
      <c r="K15027" s="29">
        <f>ROUND(SUM(K15026),2)</f>
        <v>5.66</v>
      </c>
    </row>
    <row r="15028" spans="1:11" ht="9.9499999999999993" customHeight="1" x14ac:dyDescent="0.25">
      <c r="A15028" s="9"/>
      <c r="B15028" s="9"/>
      <c r="C15028" s="9"/>
      <c r="D15028" s="9"/>
      <c r="E15028" s="9"/>
      <c r="F15028" s="9"/>
      <c r="G15028" s="100"/>
      <c r="H15028" s="100"/>
      <c r="I15028" s="100"/>
      <c r="J15028" s="100"/>
      <c r="K15028" s="100"/>
    </row>
    <row r="15029" spans="1:11" ht="20.100000000000001" customHeight="1" x14ac:dyDescent="0.25">
      <c r="A15029" s="99" t="s">
        <v>3274</v>
      </c>
      <c r="B15029" s="99"/>
      <c r="C15029" s="99"/>
      <c r="D15029" s="99"/>
      <c r="E15029" s="99"/>
      <c r="F15029" s="99"/>
      <c r="G15029" s="99"/>
      <c r="H15029" s="99"/>
      <c r="I15029" s="99"/>
      <c r="J15029" s="99"/>
      <c r="K15029" s="99"/>
    </row>
    <row r="15030" spans="1:11" ht="15" customHeight="1" x14ac:dyDescent="0.25">
      <c r="A15030" s="93" t="s">
        <v>3916</v>
      </c>
      <c r="B15030" s="93"/>
      <c r="C15030" s="93"/>
      <c r="D15030" s="94" t="s">
        <v>3</v>
      </c>
      <c r="E15030" s="94"/>
      <c r="F15030" s="23" t="s">
        <v>4</v>
      </c>
      <c r="G15030" s="94" t="s">
        <v>3894</v>
      </c>
      <c r="H15030" s="94"/>
      <c r="I15030" s="94" t="s">
        <v>3895</v>
      </c>
      <c r="J15030" s="94"/>
      <c r="K15030" s="23" t="s">
        <v>3896</v>
      </c>
    </row>
    <row r="15031" spans="1:11" ht="38.1" customHeight="1" x14ac:dyDescent="0.25">
      <c r="A15031" s="24" t="s">
        <v>3973</v>
      </c>
      <c r="B15031" s="95" t="s">
        <v>3974</v>
      </c>
      <c r="C15031" s="95"/>
      <c r="D15031" s="96" t="s">
        <v>20</v>
      </c>
      <c r="E15031" s="96"/>
      <c r="F15031" s="24" t="s">
        <v>3936</v>
      </c>
      <c r="G15031" s="97">
        <v>1.2999999999999999E-3</v>
      </c>
      <c r="H15031" s="97"/>
      <c r="I15031" s="98">
        <v>94.61</v>
      </c>
      <c r="J15031" s="98"/>
      <c r="K15031" s="27">
        <f>TRUNC(TRUNC(G15031,8)*I15031,2)</f>
        <v>0.12</v>
      </c>
    </row>
    <row r="15032" spans="1:11" ht="38.1" customHeight="1" x14ac:dyDescent="0.25">
      <c r="A15032" s="24" t="s">
        <v>3975</v>
      </c>
      <c r="B15032" s="95" t="s">
        <v>3976</v>
      </c>
      <c r="C15032" s="95"/>
      <c r="D15032" s="96" t="s">
        <v>20</v>
      </c>
      <c r="E15032" s="96"/>
      <c r="F15032" s="24" t="s">
        <v>30</v>
      </c>
      <c r="G15032" s="97">
        <v>3.0999999999999999E-3</v>
      </c>
      <c r="H15032" s="97"/>
      <c r="I15032" s="98">
        <v>370.94</v>
      </c>
      <c r="J15032" s="98"/>
      <c r="K15032" s="27">
        <f>TRUNC(TRUNC(G15032,8)*I15032,2)</f>
        <v>1.1399999999999999</v>
      </c>
    </row>
    <row r="15033" spans="1:11" ht="18" customHeight="1" x14ac:dyDescent="0.25">
      <c r="A15033" s="9"/>
      <c r="B15033" s="9"/>
      <c r="C15033" s="9"/>
      <c r="D15033" s="9"/>
      <c r="E15033" s="9"/>
      <c r="F15033" s="9"/>
      <c r="G15033" s="91" t="s">
        <v>3919</v>
      </c>
      <c r="H15033" s="91"/>
      <c r="I15033" s="91"/>
      <c r="J15033" s="91"/>
      <c r="K15033" s="28">
        <f>SUM(K15031:K15032)</f>
        <v>1.2599999999999998</v>
      </c>
    </row>
    <row r="15034" spans="1:11" ht="15" customHeight="1" x14ac:dyDescent="0.25">
      <c r="A15034" s="9"/>
      <c r="B15034" s="9"/>
      <c r="C15034" s="9"/>
      <c r="D15034" s="9"/>
      <c r="E15034" s="9"/>
      <c r="F15034" s="9"/>
      <c r="G15034" s="92" t="s">
        <v>3913</v>
      </c>
      <c r="H15034" s="92"/>
      <c r="I15034" s="92"/>
      <c r="J15034" s="92"/>
      <c r="K15034" s="29">
        <f>ROUND(SUM(K15033),2)</f>
        <v>1.26</v>
      </c>
    </row>
    <row r="15035" spans="1:11" ht="9.9499999999999993" customHeight="1" x14ac:dyDescent="0.25">
      <c r="A15035" s="9"/>
      <c r="B15035" s="9"/>
      <c r="C15035" s="9"/>
      <c r="D15035" s="9"/>
      <c r="E15035" s="9"/>
      <c r="F15035" s="9"/>
      <c r="G15035" s="100"/>
      <c r="H15035" s="100"/>
      <c r="I15035" s="100"/>
      <c r="J15035" s="100"/>
      <c r="K15035" s="100"/>
    </row>
    <row r="15036" spans="1:11" ht="20.100000000000001" customHeight="1" x14ac:dyDescent="0.25">
      <c r="A15036" s="99" t="s">
        <v>3275</v>
      </c>
      <c r="B15036" s="99"/>
      <c r="C15036" s="99"/>
      <c r="D15036" s="99"/>
      <c r="E15036" s="99"/>
      <c r="F15036" s="99"/>
      <c r="G15036" s="99"/>
      <c r="H15036" s="99"/>
      <c r="I15036" s="99"/>
      <c r="J15036" s="99"/>
      <c r="K15036" s="99"/>
    </row>
    <row r="15037" spans="1:11" ht="15" customHeight="1" x14ac:dyDescent="0.25">
      <c r="A15037" s="93" t="s">
        <v>3916</v>
      </c>
      <c r="B15037" s="93"/>
      <c r="C15037" s="93"/>
      <c r="D15037" s="94" t="s">
        <v>3</v>
      </c>
      <c r="E15037" s="94"/>
      <c r="F15037" s="23" t="s">
        <v>4</v>
      </c>
      <c r="G15037" s="94" t="s">
        <v>3894</v>
      </c>
      <c r="H15037" s="94"/>
      <c r="I15037" s="94" t="s">
        <v>3895</v>
      </c>
      <c r="J15037" s="94"/>
      <c r="K15037" s="23" t="s">
        <v>3896</v>
      </c>
    </row>
    <row r="15038" spans="1:11" ht="38.1" customHeight="1" x14ac:dyDescent="0.25">
      <c r="A15038" s="24" t="s">
        <v>3973</v>
      </c>
      <c r="B15038" s="95" t="s">
        <v>3974</v>
      </c>
      <c r="C15038" s="95"/>
      <c r="D15038" s="96" t="s">
        <v>20</v>
      </c>
      <c r="E15038" s="96"/>
      <c r="F15038" s="24" t="s">
        <v>3936</v>
      </c>
      <c r="G15038" s="97">
        <v>5.0000000000000001E-4</v>
      </c>
      <c r="H15038" s="97"/>
      <c r="I15038" s="98">
        <v>94.61</v>
      </c>
      <c r="J15038" s="98"/>
      <c r="K15038" s="27">
        <f>TRUNC(TRUNC(G15038,8)*I15038,2)</f>
        <v>0.04</v>
      </c>
    </row>
    <row r="15039" spans="1:11" ht="38.1" customHeight="1" x14ac:dyDescent="0.25">
      <c r="A15039" s="24" t="s">
        <v>3975</v>
      </c>
      <c r="B15039" s="95" t="s">
        <v>3976</v>
      </c>
      <c r="C15039" s="95"/>
      <c r="D15039" s="96" t="s">
        <v>20</v>
      </c>
      <c r="E15039" s="96"/>
      <c r="F15039" s="24" t="s">
        <v>30</v>
      </c>
      <c r="G15039" s="97">
        <v>1.1999999999999999E-3</v>
      </c>
      <c r="H15039" s="97"/>
      <c r="I15039" s="98">
        <v>370.94</v>
      </c>
      <c r="J15039" s="98"/>
      <c r="K15039" s="27">
        <f>TRUNC(TRUNC(G15039,8)*I15039,2)</f>
        <v>0.44</v>
      </c>
    </row>
    <row r="15040" spans="1:11" ht="18" customHeight="1" x14ac:dyDescent="0.25">
      <c r="A15040" s="9"/>
      <c r="B15040" s="9"/>
      <c r="C15040" s="9"/>
      <c r="D15040" s="9"/>
      <c r="E15040" s="9"/>
      <c r="F15040" s="9"/>
      <c r="G15040" s="91" t="s">
        <v>3919</v>
      </c>
      <c r="H15040" s="91"/>
      <c r="I15040" s="91"/>
      <c r="J15040" s="91"/>
      <c r="K15040" s="28">
        <f>SUM(K15038:K15039)</f>
        <v>0.48</v>
      </c>
    </row>
    <row r="15041" spans="1:11" ht="15" customHeight="1" x14ac:dyDescent="0.25">
      <c r="A15041" s="9"/>
      <c r="B15041" s="9"/>
      <c r="C15041" s="9"/>
      <c r="D15041" s="9"/>
      <c r="E15041" s="9"/>
      <c r="F15041" s="9"/>
      <c r="G15041" s="92" t="s">
        <v>3913</v>
      </c>
      <c r="H15041" s="92"/>
      <c r="I15041" s="92"/>
      <c r="J15041" s="92"/>
      <c r="K15041" s="29">
        <f>ROUND(SUM(K15040),2)</f>
        <v>0.48</v>
      </c>
    </row>
    <row r="15042" spans="1:11" ht="9.9499999999999993" customHeight="1" x14ac:dyDescent="0.25">
      <c r="A15042" s="9"/>
      <c r="B15042" s="9"/>
      <c r="C15042" s="9"/>
      <c r="D15042" s="9"/>
      <c r="E15042" s="9"/>
      <c r="F15042" s="9"/>
      <c r="G15042" s="100"/>
      <c r="H15042" s="100"/>
      <c r="I15042" s="100"/>
      <c r="J15042" s="100"/>
      <c r="K15042" s="100"/>
    </row>
    <row r="15043" spans="1:11" ht="20.100000000000001" customHeight="1" x14ac:dyDescent="0.25">
      <c r="A15043" s="99" t="s">
        <v>3276</v>
      </c>
      <c r="B15043" s="99"/>
      <c r="C15043" s="99"/>
      <c r="D15043" s="99"/>
      <c r="E15043" s="99"/>
      <c r="F15043" s="99"/>
      <c r="G15043" s="99"/>
      <c r="H15043" s="99"/>
      <c r="I15043" s="99"/>
      <c r="J15043" s="99"/>
      <c r="K15043" s="99"/>
    </row>
    <row r="15044" spans="1:11" ht="15" customHeight="1" x14ac:dyDescent="0.25">
      <c r="A15044" s="93" t="s">
        <v>3981</v>
      </c>
      <c r="B15044" s="93"/>
      <c r="C15044" s="93"/>
      <c r="D15044" s="94" t="s">
        <v>3</v>
      </c>
      <c r="E15044" s="94"/>
      <c r="F15044" s="23" t="s">
        <v>4</v>
      </c>
      <c r="G15044" s="94" t="s">
        <v>3894</v>
      </c>
      <c r="H15044" s="94"/>
      <c r="I15044" s="94" t="s">
        <v>3895</v>
      </c>
      <c r="J15044" s="94"/>
      <c r="K15044" s="23" t="s">
        <v>3896</v>
      </c>
    </row>
    <row r="15045" spans="1:11" ht="21" customHeight="1" x14ac:dyDescent="0.25">
      <c r="A15045" s="24" t="s">
        <v>70</v>
      </c>
      <c r="B15045" s="95" t="s">
        <v>3982</v>
      </c>
      <c r="C15045" s="95"/>
      <c r="D15045" s="96" t="s">
        <v>25</v>
      </c>
      <c r="E15045" s="96"/>
      <c r="F15045" s="24" t="s">
        <v>61</v>
      </c>
      <c r="G15045" s="97">
        <v>1</v>
      </c>
      <c r="H15045" s="97"/>
      <c r="I15045" s="98">
        <v>28.42</v>
      </c>
      <c r="J15045" s="98"/>
      <c r="K15045" s="27">
        <f>ROUND(ROUND(G15045,8)*I15045,2)</f>
        <v>28.42</v>
      </c>
    </row>
    <row r="15046" spans="1:11" ht="15" customHeight="1" x14ac:dyDescent="0.25">
      <c r="A15046" s="9"/>
      <c r="B15046" s="9"/>
      <c r="C15046" s="9"/>
      <c r="D15046" s="9"/>
      <c r="E15046" s="9"/>
      <c r="F15046" s="9"/>
      <c r="G15046" s="91" t="s">
        <v>3983</v>
      </c>
      <c r="H15046" s="91"/>
      <c r="I15046" s="91"/>
      <c r="J15046" s="91"/>
      <c r="K15046" s="28">
        <f>SUM(K15045:K15045)</f>
        <v>28.42</v>
      </c>
    </row>
    <row r="15047" spans="1:11" ht="15" customHeight="1" x14ac:dyDescent="0.25">
      <c r="A15047" s="9"/>
      <c r="B15047" s="9"/>
      <c r="C15047" s="9"/>
      <c r="D15047" s="9"/>
      <c r="E15047" s="9"/>
      <c r="F15047" s="9"/>
      <c r="G15047" s="92" t="s">
        <v>3913</v>
      </c>
      <c r="H15047" s="92"/>
      <c r="I15047" s="92"/>
      <c r="J15047" s="92"/>
      <c r="K15047" s="29">
        <f>ROUND(SUM(K15046),2)</f>
        <v>28.42</v>
      </c>
    </row>
    <row r="15048" spans="1:11" ht="9.9499999999999993" customHeight="1" x14ac:dyDescent="0.25">
      <c r="A15048" s="9"/>
      <c r="B15048" s="9"/>
      <c r="C15048" s="9"/>
      <c r="D15048" s="9"/>
      <c r="E15048" s="9"/>
      <c r="F15048" s="9"/>
      <c r="G15048" s="100"/>
      <c r="H15048" s="100"/>
      <c r="I15048" s="100"/>
      <c r="J15048" s="100"/>
      <c r="K15048" s="100"/>
    </row>
    <row r="15049" spans="1:11" ht="20.100000000000001" customHeight="1" x14ac:dyDescent="0.25">
      <c r="A15049" s="99" t="s">
        <v>3277</v>
      </c>
      <c r="B15049" s="99"/>
      <c r="C15049" s="99"/>
      <c r="D15049" s="99"/>
      <c r="E15049" s="99"/>
      <c r="F15049" s="99"/>
      <c r="G15049" s="99"/>
      <c r="H15049" s="99"/>
      <c r="I15049" s="99"/>
      <c r="J15049" s="99"/>
      <c r="K15049" s="99"/>
    </row>
    <row r="15050" spans="1:11" ht="15" customHeight="1" x14ac:dyDescent="0.25">
      <c r="A15050" s="93" t="s">
        <v>3916</v>
      </c>
      <c r="B15050" s="93"/>
      <c r="C15050" s="93"/>
      <c r="D15050" s="94" t="s">
        <v>3</v>
      </c>
      <c r="E15050" s="94"/>
      <c r="F15050" s="23" t="s">
        <v>4</v>
      </c>
      <c r="G15050" s="94" t="s">
        <v>3894</v>
      </c>
      <c r="H15050" s="94"/>
      <c r="I15050" s="94" t="s">
        <v>3895</v>
      </c>
      <c r="J15050" s="94"/>
      <c r="K15050" s="23" t="s">
        <v>3896</v>
      </c>
    </row>
    <row r="15051" spans="1:11" ht="38.1" customHeight="1" x14ac:dyDescent="0.25">
      <c r="A15051" s="24" t="s">
        <v>3973</v>
      </c>
      <c r="B15051" s="95" t="s">
        <v>3974</v>
      </c>
      <c r="C15051" s="95"/>
      <c r="D15051" s="96" t="s">
        <v>20</v>
      </c>
      <c r="E15051" s="96"/>
      <c r="F15051" s="24" t="s">
        <v>3936</v>
      </c>
      <c r="G15051" s="97">
        <v>1.2999999999999999E-3</v>
      </c>
      <c r="H15051" s="97"/>
      <c r="I15051" s="98">
        <v>94.61</v>
      </c>
      <c r="J15051" s="98"/>
      <c r="K15051" s="27">
        <f>TRUNC(TRUNC(G15051,8)*I15051,2)</f>
        <v>0.12</v>
      </c>
    </row>
    <row r="15052" spans="1:11" ht="38.1" customHeight="1" x14ac:dyDescent="0.25">
      <c r="A15052" s="24" t="s">
        <v>3975</v>
      </c>
      <c r="B15052" s="95" t="s">
        <v>3976</v>
      </c>
      <c r="C15052" s="95"/>
      <c r="D15052" s="96" t="s">
        <v>20</v>
      </c>
      <c r="E15052" s="96"/>
      <c r="F15052" s="24" t="s">
        <v>30</v>
      </c>
      <c r="G15052" s="97">
        <v>3.0999999999999999E-3</v>
      </c>
      <c r="H15052" s="97"/>
      <c r="I15052" s="98">
        <v>370.94</v>
      </c>
      <c r="J15052" s="98"/>
      <c r="K15052" s="27">
        <f>TRUNC(TRUNC(G15052,8)*I15052,2)</f>
        <v>1.1399999999999999</v>
      </c>
    </row>
    <row r="15053" spans="1:11" ht="18" customHeight="1" x14ac:dyDescent="0.25">
      <c r="A15053" s="9"/>
      <c r="B15053" s="9"/>
      <c r="C15053" s="9"/>
      <c r="D15053" s="9"/>
      <c r="E15053" s="9"/>
      <c r="F15053" s="9"/>
      <c r="G15053" s="91" t="s">
        <v>3919</v>
      </c>
      <c r="H15053" s="91"/>
      <c r="I15053" s="91"/>
      <c r="J15053" s="91"/>
      <c r="K15053" s="28">
        <f>SUM(K15051:K15052)</f>
        <v>1.2599999999999998</v>
      </c>
    </row>
    <row r="15054" spans="1:11" ht="15" customHeight="1" x14ac:dyDescent="0.25">
      <c r="A15054" s="9"/>
      <c r="B15054" s="9"/>
      <c r="C15054" s="9"/>
      <c r="D15054" s="9"/>
      <c r="E15054" s="9"/>
      <c r="F15054" s="9"/>
      <c r="G15054" s="92" t="s">
        <v>3913</v>
      </c>
      <c r="H15054" s="92"/>
      <c r="I15054" s="92"/>
      <c r="J15054" s="92"/>
      <c r="K15054" s="29">
        <f>ROUND(SUM(K15053),2)</f>
        <v>1.26</v>
      </c>
    </row>
    <row r="15055" spans="1:11" ht="9.9499999999999993" customHeight="1" x14ac:dyDescent="0.25">
      <c r="A15055" s="9"/>
      <c r="B15055" s="9"/>
      <c r="C15055" s="9"/>
      <c r="D15055" s="9"/>
      <c r="E15055" s="9"/>
      <c r="F15055" s="9"/>
      <c r="G15055" s="100"/>
      <c r="H15055" s="100"/>
      <c r="I15055" s="100"/>
      <c r="J15055" s="100"/>
      <c r="K15055" s="100"/>
    </row>
    <row r="15056" spans="1:11" ht="20.100000000000001" customHeight="1" x14ac:dyDescent="0.25">
      <c r="A15056" s="99" t="s">
        <v>3278</v>
      </c>
      <c r="B15056" s="99"/>
      <c r="C15056" s="99"/>
      <c r="D15056" s="99"/>
      <c r="E15056" s="99"/>
      <c r="F15056" s="99"/>
      <c r="G15056" s="99"/>
      <c r="H15056" s="99"/>
      <c r="I15056" s="99"/>
      <c r="J15056" s="99"/>
      <c r="K15056" s="99"/>
    </row>
    <row r="15057" spans="1:11" ht="12.95" customHeight="1" x14ac:dyDescent="0.25">
      <c r="A15057" s="107" t="s">
        <v>3984</v>
      </c>
      <c r="B15057" s="107"/>
      <c r="C15057" s="107"/>
      <c r="D15057" s="108" t="s">
        <v>3985</v>
      </c>
      <c r="E15057" s="87" t="s">
        <v>3986</v>
      </c>
      <c r="F15057" s="87"/>
      <c r="G15057" s="87" t="s">
        <v>3987</v>
      </c>
      <c r="H15057" s="87"/>
      <c r="I15057" s="87"/>
      <c r="J15057" s="87"/>
      <c r="K15057" s="87" t="s">
        <v>3988</v>
      </c>
    </row>
    <row r="15058" spans="1:11" ht="12" customHeight="1" x14ac:dyDescent="0.25">
      <c r="A15058" s="107"/>
      <c r="B15058" s="107"/>
      <c r="C15058" s="107"/>
      <c r="D15058" s="108"/>
      <c r="E15058" s="23" t="s">
        <v>3989</v>
      </c>
      <c r="F15058" s="23" t="s">
        <v>3990</v>
      </c>
      <c r="G15058" s="94" t="s">
        <v>3989</v>
      </c>
      <c r="H15058" s="94"/>
      <c r="I15058" s="94" t="s">
        <v>3990</v>
      </c>
      <c r="J15058" s="94"/>
      <c r="K15058" s="87"/>
    </row>
    <row r="15059" spans="1:11" ht="15" customHeight="1" x14ac:dyDescent="0.25">
      <c r="A15059" s="6" t="s">
        <v>3991</v>
      </c>
      <c r="B15059" s="104" t="s">
        <v>3992</v>
      </c>
      <c r="C15059" s="104"/>
      <c r="D15059" s="31">
        <v>1</v>
      </c>
      <c r="E15059" s="32">
        <v>0.34</v>
      </c>
      <c r="F15059" s="32">
        <v>0.66</v>
      </c>
      <c r="G15059" s="105">
        <v>355.46550000000002</v>
      </c>
      <c r="H15059" s="105"/>
      <c r="I15059" s="105">
        <v>95.872399999999999</v>
      </c>
      <c r="J15059" s="105"/>
      <c r="K15059" s="33">
        <f>ROUND(D15059*(ROUND(E15059*G15059,4)+ROUND(F15059*I15059,4)),4)</f>
        <v>184.13409999999999</v>
      </c>
    </row>
    <row r="15060" spans="1:11" ht="15" customHeight="1" x14ac:dyDescent="0.25">
      <c r="A15060" s="6" t="s">
        <v>3993</v>
      </c>
      <c r="B15060" s="104" t="s">
        <v>3994</v>
      </c>
      <c r="C15060" s="104"/>
      <c r="D15060" s="31">
        <v>1</v>
      </c>
      <c r="E15060" s="32">
        <v>1</v>
      </c>
      <c r="F15060" s="32">
        <v>0</v>
      </c>
      <c r="G15060" s="105">
        <v>365.3972</v>
      </c>
      <c r="H15060" s="105"/>
      <c r="I15060" s="105">
        <v>147.8879</v>
      </c>
      <c r="J15060" s="105"/>
      <c r="K15060" s="33">
        <f>ROUND(D15060*(ROUND(E15060*G15060,4)+ROUND(F15060*I15060,4)),4)</f>
        <v>365.3972</v>
      </c>
    </row>
    <row r="15061" spans="1:11" ht="15" customHeight="1" x14ac:dyDescent="0.25">
      <c r="A15061" s="6" t="s">
        <v>3995</v>
      </c>
      <c r="B15061" s="104" t="s">
        <v>3996</v>
      </c>
      <c r="C15061" s="104"/>
      <c r="D15061" s="31">
        <v>1</v>
      </c>
      <c r="E15061" s="32">
        <v>0.97</v>
      </c>
      <c r="F15061" s="32">
        <v>0.03</v>
      </c>
      <c r="G15061" s="105">
        <v>324.64210000000003</v>
      </c>
      <c r="H15061" s="105"/>
      <c r="I15061" s="105">
        <v>159.20740000000001</v>
      </c>
      <c r="J15061" s="105"/>
      <c r="K15061" s="33">
        <f>ROUND(D15061*(ROUND(E15061*G15061,4)+ROUND(F15061*I15061,4)),4)</f>
        <v>319.67899999999997</v>
      </c>
    </row>
    <row r="15062" spans="1:11" ht="15.95" customHeight="1" x14ac:dyDescent="0.25">
      <c r="A15062" s="6" t="s">
        <v>3997</v>
      </c>
      <c r="B15062" s="104" t="s">
        <v>3998</v>
      </c>
      <c r="C15062" s="104"/>
      <c r="D15062" s="31">
        <v>1</v>
      </c>
      <c r="E15062" s="32">
        <v>0.79</v>
      </c>
      <c r="F15062" s="32">
        <v>0.21</v>
      </c>
      <c r="G15062" s="105">
        <v>284.72230000000002</v>
      </c>
      <c r="H15062" s="105"/>
      <c r="I15062" s="105">
        <v>125.70480000000001</v>
      </c>
      <c r="J15062" s="105"/>
      <c r="K15062" s="33">
        <f>ROUND(D15062*(ROUND(E15062*G15062,4)+ROUND(F15062*I15062,4)),4)</f>
        <v>251.32859999999999</v>
      </c>
    </row>
    <row r="15063" spans="1:11" ht="15" customHeight="1" x14ac:dyDescent="0.25">
      <c r="A15063" s="1"/>
      <c r="B15063" s="1"/>
      <c r="C15063" s="1"/>
      <c r="D15063" s="1"/>
      <c r="E15063" s="1"/>
      <c r="F15063" s="1"/>
      <c r="G15063" s="85" t="s">
        <v>3999</v>
      </c>
      <c r="H15063" s="85"/>
      <c r="I15063" s="85"/>
      <c r="J15063" s="85"/>
      <c r="K15063" s="34">
        <f>SUM(K15058:K15062)</f>
        <v>1120.5389</v>
      </c>
    </row>
    <row r="15064" spans="1:11" ht="20.100000000000001" customHeight="1" x14ac:dyDescent="0.25">
      <c r="A15064" s="106" t="s">
        <v>4000</v>
      </c>
      <c r="B15064" s="106"/>
      <c r="C15064" s="106"/>
      <c r="D15064" s="106"/>
      <c r="E15064" s="106"/>
      <c r="F15064" s="2" t="s">
        <v>4</v>
      </c>
      <c r="G15064" s="87" t="s">
        <v>4001</v>
      </c>
      <c r="H15064" s="87"/>
      <c r="I15064" s="87" t="s">
        <v>4002</v>
      </c>
      <c r="J15064" s="87"/>
      <c r="K15064" s="2" t="s">
        <v>3988</v>
      </c>
    </row>
    <row r="15065" spans="1:11" ht="15" customHeight="1" x14ac:dyDescent="0.25">
      <c r="A15065" s="6" t="s">
        <v>4003</v>
      </c>
      <c r="B15065" s="101" t="s">
        <v>4004</v>
      </c>
      <c r="C15065" s="101"/>
      <c r="D15065" s="101"/>
      <c r="E15065" s="101"/>
      <c r="F15065" s="6" t="s">
        <v>3940</v>
      </c>
      <c r="G15065" s="114">
        <v>1</v>
      </c>
      <c r="H15065" s="114"/>
      <c r="I15065" s="115">
        <v>22.527200000000001</v>
      </c>
      <c r="J15065" s="115"/>
      <c r="K15065" s="35">
        <f>ROUND(ROUND(G15065,5)*I15065,4)</f>
        <v>22.527200000000001</v>
      </c>
    </row>
    <row r="15066" spans="1:11" ht="15" customHeight="1" x14ac:dyDescent="0.25">
      <c r="A15066" s="1"/>
      <c r="B15066" s="1"/>
      <c r="C15066" s="1"/>
      <c r="D15066" s="1"/>
      <c r="E15066" s="1"/>
      <c r="F15066" s="1"/>
      <c r="G15066" s="85" t="s">
        <v>4005</v>
      </c>
      <c r="H15066" s="85"/>
      <c r="I15066" s="85"/>
      <c r="J15066" s="85"/>
      <c r="K15066" s="36">
        <f>SUM(K15065:K15065)</f>
        <v>22.527200000000001</v>
      </c>
    </row>
    <row r="15067" spans="1:11" ht="15" customHeight="1" x14ac:dyDescent="0.25">
      <c r="A15067" s="9"/>
      <c r="B15067" s="9"/>
      <c r="C15067" s="9"/>
      <c r="D15067" s="9"/>
      <c r="E15067" s="9"/>
      <c r="F15067" s="9"/>
      <c r="G15067" s="92" t="s">
        <v>4006</v>
      </c>
      <c r="H15067" s="92"/>
      <c r="I15067" s="92"/>
      <c r="J15067" s="92"/>
      <c r="K15067" s="33">
        <f>SUM(K15063,K15066)</f>
        <v>1143.0661</v>
      </c>
    </row>
    <row r="15068" spans="1:11" ht="15" customHeight="1" x14ac:dyDescent="0.25">
      <c r="A15068" s="9"/>
      <c r="B15068" s="9"/>
      <c r="C15068" s="9"/>
      <c r="D15068" s="9"/>
      <c r="E15068" s="9"/>
      <c r="F15068" s="9"/>
      <c r="G15068" s="92" t="s">
        <v>4007</v>
      </c>
      <c r="H15068" s="92"/>
      <c r="I15068" s="92"/>
      <c r="J15068" s="92"/>
      <c r="K15068" s="37">
        <v>113.18</v>
      </c>
    </row>
    <row r="15069" spans="1:11" ht="15" customHeight="1" x14ac:dyDescent="0.25">
      <c r="A15069" s="9"/>
      <c r="B15069" s="9"/>
      <c r="C15069" s="9"/>
      <c r="D15069" s="9"/>
      <c r="E15069" s="9"/>
      <c r="F15069" s="9"/>
      <c r="G15069" s="92" t="s">
        <v>4008</v>
      </c>
      <c r="H15069" s="92"/>
      <c r="I15069" s="92"/>
      <c r="J15069" s="92"/>
      <c r="K15069" s="33">
        <f>ROUND(K15067/K15068,4)</f>
        <v>10.099500000000001</v>
      </c>
    </row>
    <row r="15070" spans="1:11" ht="15" customHeight="1" x14ac:dyDescent="0.25">
      <c r="A15070" s="9"/>
      <c r="B15070" s="9"/>
      <c r="C15070" s="9"/>
      <c r="D15070" s="9"/>
      <c r="E15070" s="9"/>
      <c r="F15070" s="9"/>
      <c r="G15070" s="92" t="s">
        <v>4009</v>
      </c>
      <c r="H15070" s="92"/>
      <c r="I15070" s="92"/>
      <c r="J15070" s="92"/>
      <c r="K15070" s="33">
        <f>ROUND(K15069*0.00746,4)</f>
        <v>7.5300000000000006E-2</v>
      </c>
    </row>
    <row r="15071" spans="1:11" ht="20.100000000000001" customHeight="1" x14ac:dyDescent="0.25">
      <c r="A15071" s="106" t="s">
        <v>4010</v>
      </c>
      <c r="B15071" s="106"/>
      <c r="C15071" s="106"/>
      <c r="D15071" s="106"/>
      <c r="E15071" s="106"/>
      <c r="F15071" s="2" t="s">
        <v>4</v>
      </c>
      <c r="G15071" s="87" t="s">
        <v>4001</v>
      </c>
      <c r="H15071" s="87"/>
      <c r="I15071" s="87" t="s">
        <v>3895</v>
      </c>
      <c r="J15071" s="87"/>
      <c r="K15071" s="2" t="s">
        <v>4011</v>
      </c>
    </row>
    <row r="15072" spans="1:11" ht="15" customHeight="1" x14ac:dyDescent="0.25">
      <c r="A15072" s="6" t="s">
        <v>4012</v>
      </c>
      <c r="B15072" s="104" t="s">
        <v>4013</v>
      </c>
      <c r="C15072" s="104"/>
      <c r="D15072" s="104"/>
      <c r="E15072" s="104"/>
      <c r="F15072" s="6" t="s">
        <v>77</v>
      </c>
      <c r="G15072" s="113">
        <v>1</v>
      </c>
      <c r="H15072" s="113"/>
      <c r="I15072" s="105">
        <v>195.03</v>
      </c>
      <c r="J15072" s="105"/>
      <c r="K15072" s="33">
        <f>ROUND(ROUND(G15072,5)*I15072,4)</f>
        <v>195.03</v>
      </c>
    </row>
    <row r="15073" spans="1:11" ht="15" customHeight="1" x14ac:dyDescent="0.25">
      <c r="A15073" s="1"/>
      <c r="B15073" s="1"/>
      <c r="C15073" s="1"/>
      <c r="D15073" s="1"/>
      <c r="E15073" s="1"/>
      <c r="F15073" s="1"/>
      <c r="G15073" s="85" t="s">
        <v>4014</v>
      </c>
      <c r="H15073" s="85"/>
      <c r="I15073" s="85"/>
      <c r="J15073" s="85"/>
      <c r="K15073" s="34">
        <f>SUM(K15072:K15072)</f>
        <v>195.03</v>
      </c>
    </row>
    <row r="15074" spans="1:11" ht="15" customHeight="1" x14ac:dyDescent="0.25">
      <c r="A15074" s="106" t="s">
        <v>4015</v>
      </c>
      <c r="B15074" s="106"/>
      <c r="C15074" s="106"/>
      <c r="D15074" s="23" t="s">
        <v>4016</v>
      </c>
      <c r="E15074" s="94" t="s">
        <v>4017</v>
      </c>
      <c r="F15074" s="94"/>
      <c r="G15074" s="94" t="s">
        <v>4001</v>
      </c>
      <c r="H15074" s="94"/>
      <c r="I15074" s="94" t="s">
        <v>3895</v>
      </c>
      <c r="J15074" s="94"/>
      <c r="K15074" s="23" t="s">
        <v>4011</v>
      </c>
    </row>
    <row r="15075" spans="1:11" ht="20.100000000000001" customHeight="1" x14ac:dyDescent="0.25">
      <c r="A15075" s="38" t="s">
        <v>4012</v>
      </c>
      <c r="B15075" s="109" t="s">
        <v>4018</v>
      </c>
      <c r="C15075" s="109"/>
      <c r="D15075" s="38" t="s">
        <v>4019</v>
      </c>
      <c r="E15075" s="110" t="s">
        <v>4020</v>
      </c>
      <c r="F15075" s="110"/>
      <c r="G15075" s="111">
        <v>2.2000000000000002</v>
      </c>
      <c r="H15075" s="111"/>
      <c r="I15075" s="112">
        <v>3.47</v>
      </c>
      <c r="J15075" s="112"/>
      <c r="K15075" s="41">
        <f>ROUND(ROUND(G15075,5)*I15075,4)</f>
        <v>7.6340000000000003</v>
      </c>
    </row>
    <row r="15076" spans="1:11" ht="15" customHeight="1" x14ac:dyDescent="0.25">
      <c r="A15076" s="1"/>
      <c r="B15076" s="1"/>
      <c r="C15076" s="1"/>
      <c r="D15076" s="1"/>
      <c r="E15076" s="1"/>
      <c r="F15076" s="1"/>
      <c r="G15076" s="85" t="s">
        <v>4021</v>
      </c>
      <c r="H15076" s="85"/>
      <c r="I15076" s="85"/>
      <c r="J15076" s="85"/>
      <c r="K15076" s="33">
        <f>SUM(K15075:K15075)</f>
        <v>7.6340000000000003</v>
      </c>
    </row>
    <row r="15077" spans="1:11" ht="12.95" customHeight="1" x14ac:dyDescent="0.25">
      <c r="A15077" s="106" t="s">
        <v>4022</v>
      </c>
      <c r="B15077" s="106"/>
      <c r="C15077" s="94" t="s">
        <v>4023</v>
      </c>
      <c r="D15077" s="94" t="s">
        <v>5</v>
      </c>
      <c r="E15077" s="94" t="s">
        <v>4024</v>
      </c>
      <c r="F15077" s="94"/>
      <c r="G15077" s="94" t="s">
        <v>4025</v>
      </c>
      <c r="H15077" s="94"/>
      <c r="I15077" s="94" t="s">
        <v>2086</v>
      </c>
      <c r="J15077" s="94"/>
      <c r="K15077" s="94" t="s">
        <v>4011</v>
      </c>
    </row>
    <row r="15078" spans="1:11" ht="12" customHeight="1" x14ac:dyDescent="0.25">
      <c r="A15078" s="106"/>
      <c r="B15078" s="106"/>
      <c r="C15078" s="94"/>
      <c r="D15078" s="94"/>
      <c r="E15078" s="23" t="s">
        <v>2092</v>
      </c>
      <c r="F15078" s="23" t="s">
        <v>4026</v>
      </c>
      <c r="G15078" s="23" t="s">
        <v>2092</v>
      </c>
      <c r="H15078" s="23" t="s">
        <v>4026</v>
      </c>
      <c r="I15078" s="23" t="s">
        <v>2092</v>
      </c>
      <c r="J15078" s="23" t="s">
        <v>4026</v>
      </c>
      <c r="K15078" s="94"/>
    </row>
    <row r="15079" spans="1:11" ht="27.95" customHeight="1" x14ac:dyDescent="0.25">
      <c r="A15079" s="38" t="s">
        <v>4012</v>
      </c>
      <c r="B15079" s="39" t="s">
        <v>4018</v>
      </c>
      <c r="C15079" s="38" t="s">
        <v>4027</v>
      </c>
      <c r="D15079" s="40">
        <v>2.2000000000000002</v>
      </c>
      <c r="E15079" s="42">
        <v>0</v>
      </c>
      <c r="F15079" s="43">
        <v>1.25</v>
      </c>
      <c r="G15079" s="42">
        <v>0</v>
      </c>
      <c r="H15079" s="43">
        <v>1</v>
      </c>
      <c r="I15079" s="42">
        <v>0</v>
      </c>
      <c r="J15079" s="43">
        <v>0.82</v>
      </c>
      <c r="K15079" s="41">
        <f>ROUND(D15079*(ROUND(E15079*F15079,4)+ROUND(G15079*H15079,4)+ROUND(I15079*J15079,4)),4)</f>
        <v>0</v>
      </c>
    </row>
    <row r="15080" spans="1:11" ht="15" customHeight="1" x14ac:dyDescent="0.25">
      <c r="A15080" s="1"/>
      <c r="B15080" s="1"/>
      <c r="C15080" s="1"/>
      <c r="D15080" s="1"/>
      <c r="E15080" s="1"/>
      <c r="F15080" s="1"/>
      <c r="G15080" s="85" t="s">
        <v>4028</v>
      </c>
      <c r="H15080" s="85"/>
      <c r="I15080" s="85"/>
      <c r="J15080" s="85"/>
      <c r="K15080" s="33">
        <f>SUM(K15078:K15079)</f>
        <v>0</v>
      </c>
    </row>
    <row r="15081" spans="1:11" ht="15" customHeight="1" x14ac:dyDescent="0.25">
      <c r="A15081" s="9"/>
      <c r="B15081" s="9"/>
      <c r="C15081" s="9"/>
      <c r="D15081" s="9"/>
      <c r="E15081" s="9"/>
      <c r="F15081" s="9"/>
      <c r="G15081" s="92" t="s">
        <v>4029</v>
      </c>
      <c r="H15081" s="92"/>
      <c r="I15081" s="92"/>
      <c r="J15081" s="92"/>
      <c r="K15081" s="33">
        <f>SUM(K15069,K15070,K15073,K15076,K15080)</f>
        <v>212.83879999999999</v>
      </c>
    </row>
    <row r="15082" spans="1:11" ht="15" customHeight="1" x14ac:dyDescent="0.25">
      <c r="A15082" s="9"/>
      <c r="B15082" s="9"/>
      <c r="C15082" s="9"/>
      <c r="D15082" s="9"/>
      <c r="E15082" s="9"/>
      <c r="F15082" s="9"/>
      <c r="G15082" s="92" t="s">
        <v>3913</v>
      </c>
      <c r="H15082" s="92"/>
      <c r="I15082" s="92"/>
      <c r="J15082" s="92"/>
      <c r="K15082" s="29">
        <f>ROUND(SUM(K15081),2)</f>
        <v>212.84</v>
      </c>
    </row>
    <row r="15083" spans="1:11" ht="9.9499999999999993" customHeight="1" x14ac:dyDescent="0.25">
      <c r="A15083" s="9"/>
      <c r="B15083" s="9"/>
      <c r="C15083" s="9"/>
      <c r="D15083" s="9"/>
      <c r="E15083" s="9"/>
      <c r="F15083" s="9"/>
      <c r="G15083" s="100"/>
      <c r="H15083" s="100"/>
      <c r="I15083" s="100"/>
      <c r="J15083" s="100"/>
      <c r="K15083" s="100"/>
    </row>
    <row r="15084" spans="1:11" ht="20.100000000000001" customHeight="1" x14ac:dyDescent="0.25">
      <c r="A15084" s="99" t="s">
        <v>3279</v>
      </c>
      <c r="B15084" s="99"/>
      <c r="C15084" s="99"/>
      <c r="D15084" s="99"/>
      <c r="E15084" s="99"/>
      <c r="F15084" s="99"/>
      <c r="G15084" s="99"/>
      <c r="H15084" s="99"/>
      <c r="I15084" s="99"/>
      <c r="J15084" s="99"/>
      <c r="K15084" s="99"/>
    </row>
    <row r="15085" spans="1:11" ht="15" customHeight="1" x14ac:dyDescent="0.25">
      <c r="A15085" s="93" t="s">
        <v>3916</v>
      </c>
      <c r="B15085" s="93"/>
      <c r="C15085" s="93"/>
      <c r="D15085" s="94" t="s">
        <v>3</v>
      </c>
      <c r="E15085" s="94"/>
      <c r="F15085" s="23" t="s">
        <v>4</v>
      </c>
      <c r="G15085" s="94" t="s">
        <v>3894</v>
      </c>
      <c r="H15085" s="94"/>
      <c r="I15085" s="94" t="s">
        <v>3895</v>
      </c>
      <c r="J15085" s="94"/>
      <c r="K15085" s="23" t="s">
        <v>3896</v>
      </c>
    </row>
    <row r="15086" spans="1:11" ht="45.95" customHeight="1" x14ac:dyDescent="0.25">
      <c r="A15086" s="24" t="s">
        <v>3934</v>
      </c>
      <c r="B15086" s="95" t="s">
        <v>3935</v>
      </c>
      <c r="C15086" s="95"/>
      <c r="D15086" s="96" t="s">
        <v>20</v>
      </c>
      <c r="E15086" s="96"/>
      <c r="F15086" s="24" t="s">
        <v>3936</v>
      </c>
      <c r="G15086" s="97">
        <v>2.5891999999999998E-3</v>
      </c>
      <c r="H15086" s="97"/>
      <c r="I15086" s="98">
        <v>76.52</v>
      </c>
      <c r="J15086" s="98"/>
      <c r="K15086" s="27">
        <f t="shared" ref="K15086:K15091" si="116">TRUNC(TRUNC(G15086,8)*I15086,2)</f>
        <v>0.19</v>
      </c>
    </row>
    <row r="15087" spans="1:11" ht="45.95" customHeight="1" x14ac:dyDescent="0.25">
      <c r="A15087" s="24" t="s">
        <v>28</v>
      </c>
      <c r="B15087" s="95" t="s">
        <v>29</v>
      </c>
      <c r="C15087" s="95"/>
      <c r="D15087" s="96" t="s">
        <v>20</v>
      </c>
      <c r="E15087" s="96"/>
      <c r="F15087" s="24" t="s">
        <v>30</v>
      </c>
      <c r="G15087" s="97">
        <v>1.0702000000000001E-3</v>
      </c>
      <c r="H15087" s="97"/>
      <c r="I15087" s="98">
        <v>322.67</v>
      </c>
      <c r="J15087" s="98"/>
      <c r="K15087" s="27">
        <f t="shared" si="116"/>
        <v>0.34</v>
      </c>
    </row>
    <row r="15088" spans="1:11" ht="29.1" customHeight="1" x14ac:dyDescent="0.25">
      <c r="A15088" s="24" t="s">
        <v>4030</v>
      </c>
      <c r="B15088" s="95" t="s">
        <v>4031</v>
      </c>
      <c r="C15088" s="95"/>
      <c r="D15088" s="96" t="s">
        <v>20</v>
      </c>
      <c r="E15088" s="96"/>
      <c r="F15088" s="24" t="s">
        <v>3936</v>
      </c>
      <c r="G15088" s="97">
        <v>3.3568999999999999E-3</v>
      </c>
      <c r="H15088" s="97"/>
      <c r="I15088" s="98">
        <v>105.44</v>
      </c>
      <c r="J15088" s="98"/>
      <c r="K15088" s="27">
        <f t="shared" si="116"/>
        <v>0.35</v>
      </c>
    </row>
    <row r="15089" spans="1:11" ht="29.1" customHeight="1" x14ac:dyDescent="0.25">
      <c r="A15089" s="24" t="s">
        <v>4032</v>
      </c>
      <c r="B15089" s="95" t="s">
        <v>4033</v>
      </c>
      <c r="C15089" s="95"/>
      <c r="D15089" s="96" t="s">
        <v>20</v>
      </c>
      <c r="E15089" s="96"/>
      <c r="F15089" s="24" t="s">
        <v>30</v>
      </c>
      <c r="G15089" s="97">
        <v>3.0249999999999998E-4</v>
      </c>
      <c r="H15089" s="97"/>
      <c r="I15089" s="98">
        <v>265.02</v>
      </c>
      <c r="J15089" s="98"/>
      <c r="K15089" s="27">
        <f t="shared" si="116"/>
        <v>0.08</v>
      </c>
    </row>
    <row r="15090" spans="1:11" ht="38.1" customHeight="1" x14ac:dyDescent="0.25">
      <c r="A15090" s="24" t="s">
        <v>4034</v>
      </c>
      <c r="B15090" s="95" t="s">
        <v>4035</v>
      </c>
      <c r="C15090" s="95"/>
      <c r="D15090" s="96" t="s">
        <v>20</v>
      </c>
      <c r="E15090" s="96"/>
      <c r="F15090" s="24" t="s">
        <v>3936</v>
      </c>
      <c r="G15090" s="97">
        <v>2.9082999999999999E-3</v>
      </c>
      <c r="H15090" s="97"/>
      <c r="I15090" s="98">
        <v>94.54</v>
      </c>
      <c r="J15090" s="98"/>
      <c r="K15090" s="27">
        <f t="shared" si="116"/>
        <v>0.27</v>
      </c>
    </row>
    <row r="15091" spans="1:11" ht="38.1" customHeight="1" x14ac:dyDescent="0.25">
      <c r="A15091" s="24" t="s">
        <v>4036</v>
      </c>
      <c r="B15091" s="95" t="s">
        <v>4037</v>
      </c>
      <c r="C15091" s="95"/>
      <c r="D15091" s="96" t="s">
        <v>20</v>
      </c>
      <c r="E15091" s="96"/>
      <c r="F15091" s="24" t="s">
        <v>30</v>
      </c>
      <c r="G15091" s="97">
        <v>7.5109999999999999E-4</v>
      </c>
      <c r="H15091" s="97"/>
      <c r="I15091" s="98">
        <v>225.43</v>
      </c>
      <c r="J15091" s="98"/>
      <c r="K15091" s="27">
        <f t="shared" si="116"/>
        <v>0.16</v>
      </c>
    </row>
    <row r="15092" spans="1:11" ht="18" customHeight="1" x14ac:dyDescent="0.25">
      <c r="A15092" s="9"/>
      <c r="B15092" s="9"/>
      <c r="C15092" s="9"/>
      <c r="D15092" s="9"/>
      <c r="E15092" s="9"/>
      <c r="F15092" s="9"/>
      <c r="G15092" s="91" t="s">
        <v>3919</v>
      </c>
      <c r="H15092" s="91"/>
      <c r="I15092" s="91"/>
      <c r="J15092" s="91"/>
      <c r="K15092" s="28">
        <f>SUM(K15086:K15091)</f>
        <v>1.39</v>
      </c>
    </row>
    <row r="15093" spans="1:11" ht="15" customHeight="1" x14ac:dyDescent="0.25">
      <c r="A15093" s="93" t="s">
        <v>3907</v>
      </c>
      <c r="B15093" s="93"/>
      <c r="C15093" s="93"/>
      <c r="D15093" s="94" t="s">
        <v>3</v>
      </c>
      <c r="E15093" s="94"/>
      <c r="F15093" s="23" t="s">
        <v>4</v>
      </c>
      <c r="G15093" s="94" t="s">
        <v>3894</v>
      </c>
      <c r="H15093" s="94"/>
      <c r="I15093" s="94" t="s">
        <v>3895</v>
      </c>
      <c r="J15093" s="94"/>
      <c r="K15093" s="23" t="s">
        <v>3896</v>
      </c>
    </row>
    <row r="15094" spans="1:11" ht="15" customHeight="1" x14ac:dyDescent="0.25">
      <c r="A15094" s="24" t="s">
        <v>3910</v>
      </c>
      <c r="B15094" s="95" t="s">
        <v>3911</v>
      </c>
      <c r="C15094" s="95"/>
      <c r="D15094" s="96" t="s">
        <v>20</v>
      </c>
      <c r="E15094" s="96"/>
      <c r="F15094" s="24" t="s">
        <v>2056</v>
      </c>
      <c r="G15094" s="97">
        <v>3.6592999999999999E-3</v>
      </c>
      <c r="H15094" s="97"/>
      <c r="I15094" s="98">
        <v>24.94</v>
      </c>
      <c r="J15094" s="98"/>
      <c r="K15094" s="27">
        <f>TRUNC(TRUNC(G15094,8)*I15094,2)</f>
        <v>0.09</v>
      </c>
    </row>
    <row r="15095" spans="1:11" ht="18" customHeight="1" x14ac:dyDescent="0.25">
      <c r="A15095" s="9"/>
      <c r="B15095" s="9"/>
      <c r="C15095" s="9"/>
      <c r="D15095" s="9"/>
      <c r="E15095" s="9"/>
      <c r="F15095" s="9"/>
      <c r="G15095" s="91" t="s">
        <v>3912</v>
      </c>
      <c r="H15095" s="91"/>
      <c r="I15095" s="91"/>
      <c r="J15095" s="91"/>
      <c r="K15095" s="28">
        <f>SUM(K15094:K15094)</f>
        <v>0.09</v>
      </c>
    </row>
    <row r="15096" spans="1:11" ht="15" customHeight="1" x14ac:dyDescent="0.25">
      <c r="A15096" s="9"/>
      <c r="B15096" s="9"/>
      <c r="C15096" s="9"/>
      <c r="D15096" s="9"/>
      <c r="E15096" s="9"/>
      <c r="F15096" s="9"/>
      <c r="G15096" s="92" t="s">
        <v>3913</v>
      </c>
      <c r="H15096" s="92"/>
      <c r="I15096" s="92"/>
      <c r="J15096" s="92"/>
      <c r="K15096" s="29">
        <f>ROUND(SUM(K15092,K15095),2)</f>
        <v>1.48</v>
      </c>
    </row>
    <row r="15097" spans="1:11" ht="9.9499999999999993" customHeight="1" x14ac:dyDescent="0.25">
      <c r="A15097" s="9"/>
      <c r="B15097" s="9"/>
      <c r="C15097" s="9"/>
      <c r="D15097" s="9"/>
      <c r="E15097" s="9"/>
      <c r="F15097" s="9"/>
      <c r="G15097" s="100"/>
      <c r="H15097" s="100"/>
      <c r="I15097" s="100"/>
      <c r="J15097" s="100"/>
      <c r="K15097" s="100"/>
    </row>
    <row r="15098" spans="1:11" ht="20.100000000000001" customHeight="1" x14ac:dyDescent="0.25">
      <c r="A15098" s="99" t="s">
        <v>3280</v>
      </c>
      <c r="B15098" s="99"/>
      <c r="C15098" s="99"/>
      <c r="D15098" s="99"/>
      <c r="E15098" s="99"/>
      <c r="F15098" s="99"/>
      <c r="G15098" s="99"/>
      <c r="H15098" s="99"/>
      <c r="I15098" s="99"/>
      <c r="J15098" s="99"/>
      <c r="K15098" s="99"/>
    </row>
    <row r="15099" spans="1:11" ht="15" customHeight="1" x14ac:dyDescent="0.25">
      <c r="A15099" s="93" t="s">
        <v>3893</v>
      </c>
      <c r="B15099" s="93"/>
      <c r="C15099" s="93"/>
      <c r="D15099" s="94" t="s">
        <v>3</v>
      </c>
      <c r="E15099" s="94"/>
      <c r="F15099" s="23" t="s">
        <v>4</v>
      </c>
      <c r="G15099" s="94" t="s">
        <v>3894</v>
      </c>
      <c r="H15099" s="94"/>
      <c r="I15099" s="94" t="s">
        <v>3895</v>
      </c>
      <c r="J15099" s="94"/>
      <c r="K15099" s="23" t="s">
        <v>3896</v>
      </c>
    </row>
    <row r="15100" spans="1:11" ht="21" customHeight="1" x14ac:dyDescent="0.25">
      <c r="A15100" s="24" t="s">
        <v>4038</v>
      </c>
      <c r="B15100" s="95" t="s">
        <v>4039</v>
      </c>
      <c r="C15100" s="95"/>
      <c r="D15100" s="96" t="s">
        <v>20</v>
      </c>
      <c r="E15100" s="96"/>
      <c r="F15100" s="24" t="s">
        <v>34</v>
      </c>
      <c r="G15100" s="97">
        <v>6.6E-3</v>
      </c>
      <c r="H15100" s="97"/>
      <c r="I15100" s="98">
        <v>210.23</v>
      </c>
      <c r="J15100" s="98"/>
      <c r="K15100" s="27">
        <f>TRUNC(TRUNC(G15100,8)*I15100,2)</f>
        <v>1.38</v>
      </c>
    </row>
    <row r="15101" spans="1:11" ht="21" customHeight="1" x14ac:dyDescent="0.25">
      <c r="A15101" s="24" t="s">
        <v>4040</v>
      </c>
      <c r="B15101" s="95" t="s">
        <v>4041</v>
      </c>
      <c r="C15101" s="95"/>
      <c r="D15101" s="96" t="s">
        <v>20</v>
      </c>
      <c r="E15101" s="96"/>
      <c r="F15101" s="24" t="s">
        <v>84</v>
      </c>
      <c r="G15101" s="97">
        <v>1.0049999999999999</v>
      </c>
      <c r="H15101" s="97"/>
      <c r="I15101" s="98">
        <v>32.369999999999997</v>
      </c>
      <c r="J15101" s="98"/>
      <c r="K15101" s="27">
        <f>TRUNC(TRUNC(G15101,8)*I15101,2)</f>
        <v>32.53</v>
      </c>
    </row>
    <row r="15102" spans="1:11" ht="15" customHeight="1" x14ac:dyDescent="0.25">
      <c r="A15102" s="9"/>
      <c r="B15102" s="9"/>
      <c r="C15102" s="9"/>
      <c r="D15102" s="9"/>
      <c r="E15102" s="9"/>
      <c r="F15102" s="9"/>
      <c r="G15102" s="91" t="s">
        <v>3906</v>
      </c>
      <c r="H15102" s="91"/>
      <c r="I15102" s="91"/>
      <c r="J15102" s="91"/>
      <c r="K15102" s="28">
        <f>SUM(K15100:K15101)</f>
        <v>33.910000000000004</v>
      </c>
    </row>
    <row r="15103" spans="1:11" ht="15" customHeight="1" x14ac:dyDescent="0.25">
      <c r="A15103" s="93" t="s">
        <v>3907</v>
      </c>
      <c r="B15103" s="93"/>
      <c r="C15103" s="93"/>
      <c r="D15103" s="94" t="s">
        <v>3</v>
      </c>
      <c r="E15103" s="94"/>
      <c r="F15103" s="23" t="s">
        <v>4</v>
      </c>
      <c r="G15103" s="94" t="s">
        <v>3894</v>
      </c>
      <c r="H15103" s="94"/>
      <c r="I15103" s="94" t="s">
        <v>3895</v>
      </c>
      <c r="J15103" s="94"/>
      <c r="K15103" s="23" t="s">
        <v>3896</v>
      </c>
    </row>
    <row r="15104" spans="1:11" ht="15" customHeight="1" x14ac:dyDescent="0.25">
      <c r="A15104" s="24" t="s">
        <v>3971</v>
      </c>
      <c r="B15104" s="95" t="s">
        <v>3972</v>
      </c>
      <c r="C15104" s="95"/>
      <c r="D15104" s="96" t="s">
        <v>20</v>
      </c>
      <c r="E15104" s="96"/>
      <c r="F15104" s="24" t="s">
        <v>2056</v>
      </c>
      <c r="G15104" s="97">
        <v>0.2296</v>
      </c>
      <c r="H15104" s="97"/>
      <c r="I15104" s="98">
        <v>32.69</v>
      </c>
      <c r="J15104" s="98"/>
      <c r="K15104" s="27">
        <f>TRUNC(TRUNC(G15104,8)*I15104,2)</f>
        <v>7.5</v>
      </c>
    </row>
    <row r="15105" spans="1:11" ht="15" customHeight="1" x14ac:dyDescent="0.25">
      <c r="A15105" s="24" t="s">
        <v>3910</v>
      </c>
      <c r="B15105" s="95" t="s">
        <v>3911</v>
      </c>
      <c r="C15105" s="95"/>
      <c r="D15105" s="96" t="s">
        <v>20</v>
      </c>
      <c r="E15105" s="96"/>
      <c r="F15105" s="24" t="s">
        <v>2056</v>
      </c>
      <c r="G15105" s="97">
        <v>0.2296</v>
      </c>
      <c r="H15105" s="97"/>
      <c r="I15105" s="98">
        <v>24.94</v>
      </c>
      <c r="J15105" s="98"/>
      <c r="K15105" s="27">
        <f>TRUNC(TRUNC(G15105,8)*I15105,2)</f>
        <v>5.72</v>
      </c>
    </row>
    <row r="15106" spans="1:11" ht="18" customHeight="1" x14ac:dyDescent="0.25">
      <c r="A15106" s="9"/>
      <c r="B15106" s="9"/>
      <c r="C15106" s="9"/>
      <c r="D15106" s="9"/>
      <c r="E15106" s="9"/>
      <c r="F15106" s="9"/>
      <c r="G15106" s="91" t="s">
        <v>3912</v>
      </c>
      <c r="H15106" s="91"/>
      <c r="I15106" s="91"/>
      <c r="J15106" s="91"/>
      <c r="K15106" s="28">
        <f>SUM(K15104:K15105)</f>
        <v>13.219999999999999</v>
      </c>
    </row>
    <row r="15107" spans="1:11" ht="15" customHeight="1" x14ac:dyDescent="0.25">
      <c r="A15107" s="93" t="s">
        <v>3922</v>
      </c>
      <c r="B15107" s="93"/>
      <c r="C15107" s="93"/>
      <c r="D15107" s="94" t="s">
        <v>3</v>
      </c>
      <c r="E15107" s="94"/>
      <c r="F15107" s="23" t="s">
        <v>4</v>
      </c>
      <c r="G15107" s="94" t="s">
        <v>3894</v>
      </c>
      <c r="H15107" s="94"/>
      <c r="I15107" s="94" t="s">
        <v>3895</v>
      </c>
      <c r="J15107" s="94"/>
      <c r="K15107" s="23" t="s">
        <v>3896</v>
      </c>
    </row>
    <row r="15108" spans="1:11" ht="21" customHeight="1" x14ac:dyDescent="0.25">
      <c r="A15108" s="24" t="s">
        <v>4042</v>
      </c>
      <c r="B15108" s="95" t="s">
        <v>4043</v>
      </c>
      <c r="C15108" s="95"/>
      <c r="D15108" s="96" t="s">
        <v>20</v>
      </c>
      <c r="E15108" s="96"/>
      <c r="F15108" s="24" t="s">
        <v>34</v>
      </c>
      <c r="G15108" s="97">
        <v>1.8E-3</v>
      </c>
      <c r="H15108" s="97"/>
      <c r="I15108" s="98">
        <v>767.08</v>
      </c>
      <c r="J15108" s="98"/>
      <c r="K15108" s="27">
        <f>TRUNC(TRUNC(G15108,8)*I15108,2)</f>
        <v>1.38</v>
      </c>
    </row>
    <row r="15109" spans="1:11" ht="15" customHeight="1" x14ac:dyDescent="0.25">
      <c r="A15109" s="9"/>
      <c r="B15109" s="9"/>
      <c r="C15109" s="9"/>
      <c r="D15109" s="9"/>
      <c r="E15109" s="9"/>
      <c r="F15109" s="9"/>
      <c r="G15109" s="91" t="s">
        <v>3933</v>
      </c>
      <c r="H15109" s="91"/>
      <c r="I15109" s="91"/>
      <c r="J15109" s="91"/>
      <c r="K15109" s="28">
        <f>SUM(K15108:K15108)</f>
        <v>1.38</v>
      </c>
    </row>
    <row r="15110" spans="1:11" ht="15" customHeight="1" x14ac:dyDescent="0.25">
      <c r="A15110" s="9"/>
      <c r="B15110" s="9"/>
      <c r="C15110" s="9"/>
      <c r="D15110" s="9"/>
      <c r="E15110" s="9"/>
      <c r="F15110" s="9"/>
      <c r="G15110" s="92" t="s">
        <v>3913</v>
      </c>
      <c r="H15110" s="92"/>
      <c r="I15110" s="92"/>
      <c r="J15110" s="92"/>
      <c r="K15110" s="29">
        <f>ROUND(SUM(K15102,K15106,K15109),2)</f>
        <v>48.51</v>
      </c>
    </row>
    <row r="15111" spans="1:11" ht="9.9499999999999993" customHeight="1" x14ac:dyDescent="0.25">
      <c r="A15111" s="9"/>
      <c r="B15111" s="9"/>
      <c r="C15111" s="9"/>
      <c r="D15111" s="9"/>
      <c r="E15111" s="9"/>
      <c r="F15111" s="9"/>
      <c r="G15111" s="100"/>
      <c r="H15111" s="100"/>
      <c r="I15111" s="100"/>
      <c r="J15111" s="100"/>
      <c r="K15111" s="100"/>
    </row>
    <row r="15112" spans="1:11" ht="20.100000000000001" customHeight="1" x14ac:dyDescent="0.25">
      <c r="A15112" s="99" t="s">
        <v>3281</v>
      </c>
      <c r="B15112" s="99"/>
      <c r="C15112" s="99"/>
      <c r="D15112" s="99"/>
      <c r="E15112" s="99"/>
      <c r="F15112" s="99"/>
      <c r="G15112" s="99"/>
      <c r="H15112" s="99"/>
      <c r="I15112" s="99"/>
      <c r="J15112" s="99"/>
      <c r="K15112" s="99"/>
    </row>
    <row r="15113" spans="1:11" ht="15" customHeight="1" x14ac:dyDescent="0.25">
      <c r="A15113" s="93" t="s">
        <v>3893</v>
      </c>
      <c r="B15113" s="93"/>
      <c r="C15113" s="93"/>
      <c r="D15113" s="94" t="s">
        <v>3</v>
      </c>
      <c r="E15113" s="94"/>
      <c r="F15113" s="23" t="s">
        <v>4</v>
      </c>
      <c r="G15113" s="94" t="s">
        <v>3894</v>
      </c>
      <c r="H15113" s="94"/>
      <c r="I15113" s="94" t="s">
        <v>3895</v>
      </c>
      <c r="J15113" s="94"/>
      <c r="K15113" s="23" t="s">
        <v>3896</v>
      </c>
    </row>
    <row r="15114" spans="1:11" ht="15" customHeight="1" x14ac:dyDescent="0.25">
      <c r="A15114" s="24" t="s">
        <v>4044</v>
      </c>
      <c r="B15114" s="95" t="s">
        <v>4045</v>
      </c>
      <c r="C15114" s="95"/>
      <c r="D15114" s="96" t="s">
        <v>20</v>
      </c>
      <c r="E15114" s="96"/>
      <c r="F15114" s="24" t="s">
        <v>3903</v>
      </c>
      <c r="G15114" s="97">
        <v>0.106</v>
      </c>
      <c r="H15114" s="97"/>
      <c r="I15114" s="98">
        <v>2.59</v>
      </c>
      <c r="J15114" s="98"/>
      <c r="K15114" s="27">
        <f>TRUNC(TRUNC(G15114,8)*I15114,2)</f>
        <v>0.27</v>
      </c>
    </row>
    <row r="15115" spans="1:11" ht="15" customHeight="1" x14ac:dyDescent="0.25">
      <c r="A15115" s="9"/>
      <c r="B15115" s="9"/>
      <c r="C15115" s="9"/>
      <c r="D15115" s="9"/>
      <c r="E15115" s="9"/>
      <c r="F15115" s="9"/>
      <c r="G15115" s="91" t="s">
        <v>3906</v>
      </c>
      <c r="H15115" s="91"/>
      <c r="I15115" s="91"/>
      <c r="J15115" s="91"/>
      <c r="K15115" s="28">
        <f>SUM(K15114:K15114)</f>
        <v>0.27</v>
      </c>
    </row>
    <row r="15116" spans="1:11" ht="15" customHeight="1" x14ac:dyDescent="0.25">
      <c r="A15116" s="93" t="s">
        <v>3907</v>
      </c>
      <c r="B15116" s="93"/>
      <c r="C15116" s="93"/>
      <c r="D15116" s="94" t="s">
        <v>3</v>
      </c>
      <c r="E15116" s="94"/>
      <c r="F15116" s="23" t="s">
        <v>4</v>
      </c>
      <c r="G15116" s="94" t="s">
        <v>3894</v>
      </c>
      <c r="H15116" s="94"/>
      <c r="I15116" s="94" t="s">
        <v>3895</v>
      </c>
      <c r="J15116" s="94"/>
      <c r="K15116" s="23" t="s">
        <v>3896</v>
      </c>
    </row>
    <row r="15117" spans="1:11" ht="15" customHeight="1" x14ac:dyDescent="0.25">
      <c r="A15117" s="24" t="s">
        <v>4046</v>
      </c>
      <c r="B15117" s="95" t="s">
        <v>4047</v>
      </c>
      <c r="C15117" s="95"/>
      <c r="D15117" s="96" t="s">
        <v>20</v>
      </c>
      <c r="E15117" s="96"/>
      <c r="F15117" s="24" t="s">
        <v>2056</v>
      </c>
      <c r="G15117" s="97">
        <v>3.6999999999999998E-2</v>
      </c>
      <c r="H15117" s="97"/>
      <c r="I15117" s="98">
        <v>34.35</v>
      </c>
      <c r="J15117" s="98"/>
      <c r="K15117" s="27">
        <f>TRUNC(TRUNC(G15117,8)*I15117,2)</f>
        <v>1.27</v>
      </c>
    </row>
    <row r="15118" spans="1:11" ht="15" customHeight="1" x14ac:dyDescent="0.25">
      <c r="A15118" s="24" t="s">
        <v>3910</v>
      </c>
      <c r="B15118" s="95" t="s">
        <v>3911</v>
      </c>
      <c r="C15118" s="95"/>
      <c r="D15118" s="96" t="s">
        <v>20</v>
      </c>
      <c r="E15118" s="96"/>
      <c r="F15118" s="24" t="s">
        <v>2056</v>
      </c>
      <c r="G15118" s="97">
        <v>1.6E-2</v>
      </c>
      <c r="H15118" s="97"/>
      <c r="I15118" s="98">
        <v>24.94</v>
      </c>
      <c r="J15118" s="98"/>
      <c r="K15118" s="27">
        <f>TRUNC(TRUNC(G15118,8)*I15118,2)</f>
        <v>0.39</v>
      </c>
    </row>
    <row r="15119" spans="1:11" ht="18" customHeight="1" x14ac:dyDescent="0.25">
      <c r="A15119" s="9"/>
      <c r="B15119" s="9"/>
      <c r="C15119" s="9"/>
      <c r="D15119" s="9"/>
      <c r="E15119" s="9"/>
      <c r="F15119" s="9"/>
      <c r="G15119" s="91" t="s">
        <v>3912</v>
      </c>
      <c r="H15119" s="91"/>
      <c r="I15119" s="91"/>
      <c r="J15119" s="91"/>
      <c r="K15119" s="28">
        <f>SUM(K15117:K15118)</f>
        <v>1.6600000000000001</v>
      </c>
    </row>
    <row r="15120" spans="1:11" ht="15" customHeight="1" x14ac:dyDescent="0.25">
      <c r="A15120" s="9"/>
      <c r="B15120" s="9"/>
      <c r="C15120" s="9"/>
      <c r="D15120" s="9"/>
      <c r="E15120" s="9"/>
      <c r="F15120" s="9"/>
      <c r="G15120" s="92" t="s">
        <v>3913</v>
      </c>
      <c r="H15120" s="92"/>
      <c r="I15120" s="92"/>
      <c r="J15120" s="92"/>
      <c r="K15120" s="29">
        <f>ROUND(SUM(K15115,K15119),2)</f>
        <v>1.93</v>
      </c>
    </row>
    <row r="15121" spans="1:11" ht="9.9499999999999993" customHeight="1" x14ac:dyDescent="0.25">
      <c r="A15121" s="9"/>
      <c r="B15121" s="9"/>
      <c r="C15121" s="9"/>
      <c r="D15121" s="9"/>
      <c r="E15121" s="9"/>
      <c r="F15121" s="9"/>
      <c r="G15121" s="100"/>
      <c r="H15121" s="100"/>
      <c r="I15121" s="100"/>
      <c r="J15121" s="100"/>
      <c r="K15121" s="100"/>
    </row>
    <row r="15122" spans="1:11" ht="20.100000000000001" customHeight="1" x14ac:dyDescent="0.25">
      <c r="A15122" s="99" t="s">
        <v>3282</v>
      </c>
      <c r="B15122" s="99"/>
      <c r="C15122" s="99"/>
      <c r="D15122" s="99"/>
      <c r="E15122" s="99"/>
      <c r="F15122" s="99"/>
      <c r="G15122" s="99"/>
      <c r="H15122" s="99"/>
      <c r="I15122" s="99"/>
      <c r="J15122" s="99"/>
      <c r="K15122" s="99"/>
    </row>
    <row r="15123" spans="1:11" ht="15" customHeight="1" x14ac:dyDescent="0.25">
      <c r="A15123" s="93" t="s">
        <v>3916</v>
      </c>
      <c r="B15123" s="93"/>
      <c r="C15123" s="93"/>
      <c r="D15123" s="94" t="s">
        <v>3</v>
      </c>
      <c r="E15123" s="94"/>
      <c r="F15123" s="23" t="s">
        <v>4</v>
      </c>
      <c r="G15123" s="94" t="s">
        <v>3894</v>
      </c>
      <c r="H15123" s="94"/>
      <c r="I15123" s="94" t="s">
        <v>3895</v>
      </c>
      <c r="J15123" s="94"/>
      <c r="K15123" s="23" t="s">
        <v>3896</v>
      </c>
    </row>
    <row r="15124" spans="1:11" ht="29.1" customHeight="1" x14ac:dyDescent="0.25">
      <c r="A15124" s="24" t="s">
        <v>3963</v>
      </c>
      <c r="B15124" s="95" t="s">
        <v>3964</v>
      </c>
      <c r="C15124" s="95"/>
      <c r="D15124" s="96" t="s">
        <v>20</v>
      </c>
      <c r="E15124" s="96"/>
      <c r="F15124" s="24" t="s">
        <v>3936</v>
      </c>
      <c r="G15124" s="97">
        <v>5.2258833999999998</v>
      </c>
      <c r="H15124" s="97"/>
      <c r="I15124" s="98">
        <v>8.9</v>
      </c>
      <c r="J15124" s="98"/>
      <c r="K15124" s="27">
        <f>TRUNC(TRUNC(G15124,8)*I15124,2)</f>
        <v>46.51</v>
      </c>
    </row>
    <row r="15125" spans="1:11" ht="29.1" customHeight="1" x14ac:dyDescent="0.25">
      <c r="A15125" s="24" t="s">
        <v>3965</v>
      </c>
      <c r="B15125" s="95" t="s">
        <v>3966</v>
      </c>
      <c r="C15125" s="95"/>
      <c r="D15125" s="96" t="s">
        <v>20</v>
      </c>
      <c r="E15125" s="96"/>
      <c r="F15125" s="24" t="s">
        <v>30</v>
      </c>
      <c r="G15125" s="97">
        <v>0.95392160000000004</v>
      </c>
      <c r="H15125" s="97"/>
      <c r="I15125" s="98">
        <v>32.76</v>
      </c>
      <c r="J15125" s="98"/>
      <c r="K15125" s="27">
        <f>TRUNC(TRUNC(G15125,8)*I15125,2)</f>
        <v>31.25</v>
      </c>
    </row>
    <row r="15126" spans="1:11" ht="21" customHeight="1" x14ac:dyDescent="0.25">
      <c r="A15126" s="24" t="s">
        <v>3967</v>
      </c>
      <c r="B15126" s="95" t="s">
        <v>3968</v>
      </c>
      <c r="C15126" s="95"/>
      <c r="D15126" s="96" t="s">
        <v>20</v>
      </c>
      <c r="E15126" s="96"/>
      <c r="F15126" s="24" t="s">
        <v>3936</v>
      </c>
      <c r="G15126" s="97">
        <v>5.2258833999999998</v>
      </c>
      <c r="H15126" s="97"/>
      <c r="I15126" s="98">
        <v>27.59</v>
      </c>
      <c r="J15126" s="98"/>
      <c r="K15126" s="27">
        <f>TRUNC(TRUNC(G15126,8)*I15126,2)</f>
        <v>144.18</v>
      </c>
    </row>
    <row r="15127" spans="1:11" ht="21" customHeight="1" x14ac:dyDescent="0.25">
      <c r="A15127" s="24" t="s">
        <v>3969</v>
      </c>
      <c r="B15127" s="95" t="s">
        <v>3970</v>
      </c>
      <c r="C15127" s="95"/>
      <c r="D15127" s="96" t="s">
        <v>20</v>
      </c>
      <c r="E15127" s="96"/>
      <c r="F15127" s="24" t="s">
        <v>30</v>
      </c>
      <c r="G15127" s="97">
        <v>0.95392160000000004</v>
      </c>
      <c r="H15127" s="97"/>
      <c r="I15127" s="98">
        <v>28.09</v>
      </c>
      <c r="J15127" s="98"/>
      <c r="K15127" s="27">
        <f>TRUNC(TRUNC(G15127,8)*I15127,2)</f>
        <v>26.79</v>
      </c>
    </row>
    <row r="15128" spans="1:11" ht="18" customHeight="1" x14ac:dyDescent="0.25">
      <c r="A15128" s="9"/>
      <c r="B15128" s="9"/>
      <c r="C15128" s="9"/>
      <c r="D15128" s="9"/>
      <c r="E15128" s="9"/>
      <c r="F15128" s="9"/>
      <c r="G15128" s="91" t="s">
        <v>3919</v>
      </c>
      <c r="H15128" s="91"/>
      <c r="I15128" s="91"/>
      <c r="J15128" s="91"/>
      <c r="K15128" s="28">
        <f>SUM(K15124:K15127)</f>
        <v>248.73</v>
      </c>
    </row>
    <row r="15129" spans="1:11" ht="15" customHeight="1" x14ac:dyDescent="0.25">
      <c r="A15129" s="93" t="s">
        <v>3893</v>
      </c>
      <c r="B15129" s="93"/>
      <c r="C15129" s="93"/>
      <c r="D15129" s="94" t="s">
        <v>3</v>
      </c>
      <c r="E15129" s="94"/>
      <c r="F15129" s="23" t="s">
        <v>4</v>
      </c>
      <c r="G15129" s="94" t="s">
        <v>3894</v>
      </c>
      <c r="H15129" s="94"/>
      <c r="I15129" s="94" t="s">
        <v>3895</v>
      </c>
      <c r="J15129" s="94"/>
      <c r="K15129" s="23" t="s">
        <v>3896</v>
      </c>
    </row>
    <row r="15130" spans="1:11" ht="21" customHeight="1" x14ac:dyDescent="0.25">
      <c r="A15130" s="24" t="s">
        <v>4048</v>
      </c>
      <c r="B15130" s="95" t="s">
        <v>4049</v>
      </c>
      <c r="C15130" s="95"/>
      <c r="D15130" s="96" t="s">
        <v>20</v>
      </c>
      <c r="E15130" s="96"/>
      <c r="F15130" s="24" t="s">
        <v>34</v>
      </c>
      <c r="G15130" s="97">
        <v>0.19980000000000001</v>
      </c>
      <c r="H15130" s="97"/>
      <c r="I15130" s="98">
        <v>206.17</v>
      </c>
      <c r="J15130" s="98"/>
      <c r="K15130" s="27">
        <f>TRUNC(TRUNC(G15130,8)*I15130,2)</f>
        <v>41.19</v>
      </c>
    </row>
    <row r="15131" spans="1:11" ht="15" customHeight="1" x14ac:dyDescent="0.25">
      <c r="A15131" s="24" t="s">
        <v>3955</v>
      </c>
      <c r="B15131" s="95" t="s">
        <v>3956</v>
      </c>
      <c r="C15131" s="95"/>
      <c r="D15131" s="96" t="s">
        <v>20</v>
      </c>
      <c r="E15131" s="96"/>
      <c r="F15131" s="24" t="s">
        <v>3903</v>
      </c>
      <c r="G15131" s="97">
        <v>3.6695999999999999E-2</v>
      </c>
      <c r="H15131" s="97"/>
      <c r="I15131" s="98">
        <v>19.37</v>
      </c>
      <c r="J15131" s="98"/>
      <c r="K15131" s="27">
        <f>TRUNC(TRUNC(G15131,8)*I15131,2)</f>
        <v>0.71</v>
      </c>
    </row>
    <row r="15132" spans="1:11" ht="21" customHeight="1" x14ac:dyDescent="0.25">
      <c r="A15132" s="24" t="s">
        <v>4050</v>
      </c>
      <c r="B15132" s="95" t="s">
        <v>4051</v>
      </c>
      <c r="C15132" s="95"/>
      <c r="D15132" s="96" t="s">
        <v>20</v>
      </c>
      <c r="E15132" s="96"/>
      <c r="F15132" s="24" t="s">
        <v>84</v>
      </c>
      <c r="G15132" s="97">
        <v>7.48</v>
      </c>
      <c r="H15132" s="97"/>
      <c r="I15132" s="98">
        <v>3.9</v>
      </c>
      <c r="J15132" s="98"/>
      <c r="K15132" s="27">
        <f>TRUNC(TRUNC(G15132,8)*I15132,2)</f>
        <v>29.17</v>
      </c>
    </row>
    <row r="15133" spans="1:11" ht="15" customHeight="1" x14ac:dyDescent="0.25">
      <c r="A15133" s="9"/>
      <c r="B15133" s="9"/>
      <c r="C15133" s="9"/>
      <c r="D15133" s="9"/>
      <c r="E15133" s="9"/>
      <c r="F15133" s="9"/>
      <c r="G15133" s="91" t="s">
        <v>3906</v>
      </c>
      <c r="H15133" s="91"/>
      <c r="I15133" s="91"/>
      <c r="J15133" s="91"/>
      <c r="K15133" s="28">
        <f>SUM(K15130:K15132)</f>
        <v>71.069999999999993</v>
      </c>
    </row>
    <row r="15134" spans="1:11" ht="15" customHeight="1" x14ac:dyDescent="0.25">
      <c r="A15134" s="93" t="s">
        <v>3907</v>
      </c>
      <c r="B15134" s="93"/>
      <c r="C15134" s="93"/>
      <c r="D15134" s="94" t="s">
        <v>3</v>
      </c>
      <c r="E15134" s="94"/>
      <c r="F15134" s="23" t="s">
        <v>4</v>
      </c>
      <c r="G15134" s="94" t="s">
        <v>3894</v>
      </c>
      <c r="H15134" s="94"/>
      <c r="I15134" s="94" t="s">
        <v>3895</v>
      </c>
      <c r="J15134" s="94"/>
      <c r="K15134" s="23" t="s">
        <v>3896</v>
      </c>
    </row>
    <row r="15135" spans="1:11" ht="15" customHeight="1" x14ac:dyDescent="0.25">
      <c r="A15135" s="24" t="s">
        <v>3971</v>
      </c>
      <c r="B15135" s="95" t="s">
        <v>3972</v>
      </c>
      <c r="C15135" s="95"/>
      <c r="D15135" s="96" t="s">
        <v>20</v>
      </c>
      <c r="E15135" s="96"/>
      <c r="F15135" s="24" t="s">
        <v>2056</v>
      </c>
      <c r="G15135" s="97">
        <v>2.3251949999999999</v>
      </c>
      <c r="H15135" s="97"/>
      <c r="I15135" s="98">
        <v>32.69</v>
      </c>
      <c r="J15135" s="98"/>
      <c r="K15135" s="27">
        <f>TRUNC(TRUNC(G15135,8)*I15135,2)</f>
        <v>76.010000000000005</v>
      </c>
    </row>
    <row r="15136" spans="1:11" ht="15" customHeight="1" x14ac:dyDescent="0.25">
      <c r="A15136" s="24" t="s">
        <v>3910</v>
      </c>
      <c r="B15136" s="95" t="s">
        <v>3911</v>
      </c>
      <c r="C15136" s="95"/>
      <c r="D15136" s="96" t="s">
        <v>20</v>
      </c>
      <c r="E15136" s="96"/>
      <c r="F15136" s="24" t="s">
        <v>2056</v>
      </c>
      <c r="G15136" s="97">
        <v>17.010999999999999</v>
      </c>
      <c r="H15136" s="97"/>
      <c r="I15136" s="98">
        <v>24.94</v>
      </c>
      <c r="J15136" s="98"/>
      <c r="K15136" s="27">
        <f>TRUNC(TRUNC(G15136,8)*I15136,2)</f>
        <v>424.25</v>
      </c>
    </row>
    <row r="15137" spans="1:11" ht="18" customHeight="1" x14ac:dyDescent="0.25">
      <c r="A15137" s="9"/>
      <c r="B15137" s="9"/>
      <c r="C15137" s="9"/>
      <c r="D15137" s="9"/>
      <c r="E15137" s="9"/>
      <c r="F15137" s="9"/>
      <c r="G15137" s="91" t="s">
        <v>3912</v>
      </c>
      <c r="H15137" s="91"/>
      <c r="I15137" s="91"/>
      <c r="J15137" s="91"/>
      <c r="K15137" s="28">
        <f>SUM(K15135:K15136)</f>
        <v>500.26</v>
      </c>
    </row>
    <row r="15138" spans="1:11" ht="15" customHeight="1" x14ac:dyDescent="0.25">
      <c r="A15138" s="93" t="s">
        <v>3922</v>
      </c>
      <c r="B15138" s="93"/>
      <c r="C15138" s="93"/>
      <c r="D15138" s="94" t="s">
        <v>3</v>
      </c>
      <c r="E15138" s="94"/>
      <c r="F15138" s="23" t="s">
        <v>4</v>
      </c>
      <c r="G15138" s="94" t="s">
        <v>3894</v>
      </c>
      <c r="H15138" s="94"/>
      <c r="I15138" s="94" t="s">
        <v>3895</v>
      </c>
      <c r="J15138" s="94"/>
      <c r="K15138" s="23" t="s">
        <v>3896</v>
      </c>
    </row>
    <row r="15139" spans="1:11" ht="29.1" customHeight="1" x14ac:dyDescent="0.25">
      <c r="A15139" s="24" t="s">
        <v>4052</v>
      </c>
      <c r="B15139" s="95" t="s">
        <v>4053</v>
      </c>
      <c r="C15139" s="95"/>
      <c r="D15139" s="96" t="s">
        <v>20</v>
      </c>
      <c r="E15139" s="96"/>
      <c r="F15139" s="24" t="s">
        <v>34</v>
      </c>
      <c r="G15139" s="97">
        <v>0.66502459999999997</v>
      </c>
      <c r="H15139" s="97"/>
      <c r="I15139" s="98">
        <v>619.19000000000005</v>
      </c>
      <c r="J15139" s="98"/>
      <c r="K15139" s="27">
        <f>TRUNC(TRUNC(G15139,8)*I15139,2)</f>
        <v>411.77</v>
      </c>
    </row>
    <row r="15140" spans="1:11" ht="21" customHeight="1" x14ac:dyDescent="0.25">
      <c r="A15140" s="24" t="s">
        <v>95</v>
      </c>
      <c r="B15140" s="95" t="s">
        <v>96</v>
      </c>
      <c r="C15140" s="95"/>
      <c r="D15140" s="96" t="s">
        <v>20</v>
      </c>
      <c r="E15140" s="96"/>
      <c r="F15140" s="24" t="s">
        <v>16</v>
      </c>
      <c r="G15140" s="97">
        <v>0.48</v>
      </c>
      <c r="H15140" s="97"/>
      <c r="I15140" s="98">
        <v>176.85</v>
      </c>
      <c r="J15140" s="98"/>
      <c r="K15140" s="27">
        <f>TRUNC(TRUNC(G15140,8)*I15140,2)</f>
        <v>84.88</v>
      </c>
    </row>
    <row r="15141" spans="1:11" ht="15" customHeight="1" x14ac:dyDescent="0.25">
      <c r="A15141" s="9"/>
      <c r="B15141" s="9"/>
      <c r="C15141" s="9"/>
      <c r="D15141" s="9"/>
      <c r="E15141" s="9"/>
      <c r="F15141" s="9"/>
      <c r="G15141" s="91" t="s">
        <v>3933</v>
      </c>
      <c r="H15141" s="91"/>
      <c r="I15141" s="91"/>
      <c r="J15141" s="91"/>
      <c r="K15141" s="28">
        <f>SUM(K15139:K15140)</f>
        <v>496.65</v>
      </c>
    </row>
    <row r="15142" spans="1:11" ht="15" customHeight="1" x14ac:dyDescent="0.25">
      <c r="A15142" s="9"/>
      <c r="B15142" s="9"/>
      <c r="C15142" s="9"/>
      <c r="D15142" s="9"/>
      <c r="E15142" s="9"/>
      <c r="F15142" s="9"/>
      <c r="G15142" s="92" t="s">
        <v>3913</v>
      </c>
      <c r="H15142" s="92"/>
      <c r="I15142" s="92"/>
      <c r="J15142" s="92"/>
      <c r="K15142" s="29">
        <f>ROUND(SUM(K15128,K15133,K15137,K15141),2)</f>
        <v>1316.71</v>
      </c>
    </row>
    <row r="15143" spans="1:11" ht="9.9499999999999993" customHeight="1" x14ac:dyDescent="0.25">
      <c r="A15143" s="9"/>
      <c r="B15143" s="9"/>
      <c r="C15143" s="9"/>
      <c r="D15143" s="9"/>
      <c r="E15143" s="9"/>
      <c r="F15143" s="9"/>
      <c r="G15143" s="100"/>
      <c r="H15143" s="100"/>
      <c r="I15143" s="100"/>
      <c r="J15143" s="100"/>
      <c r="K15143" s="100"/>
    </row>
    <row r="15144" spans="1:11" ht="20.100000000000001" customHeight="1" x14ac:dyDescent="0.25">
      <c r="A15144" s="99" t="s">
        <v>3283</v>
      </c>
      <c r="B15144" s="99"/>
      <c r="C15144" s="99"/>
      <c r="D15144" s="99"/>
      <c r="E15144" s="99"/>
      <c r="F15144" s="99"/>
      <c r="G15144" s="99"/>
      <c r="H15144" s="99"/>
      <c r="I15144" s="99"/>
      <c r="J15144" s="99"/>
      <c r="K15144" s="99"/>
    </row>
    <row r="15145" spans="1:11" ht="15" customHeight="1" x14ac:dyDescent="0.25">
      <c r="A15145" s="93" t="s">
        <v>3893</v>
      </c>
      <c r="B15145" s="93"/>
      <c r="C15145" s="93"/>
      <c r="D15145" s="94" t="s">
        <v>3</v>
      </c>
      <c r="E15145" s="94"/>
      <c r="F15145" s="23" t="s">
        <v>4</v>
      </c>
      <c r="G15145" s="94" t="s">
        <v>3894</v>
      </c>
      <c r="H15145" s="94"/>
      <c r="I15145" s="94" t="s">
        <v>3895</v>
      </c>
      <c r="J15145" s="94"/>
      <c r="K15145" s="23" t="s">
        <v>3896</v>
      </c>
    </row>
    <row r="15146" spans="1:11" ht="29.1" customHeight="1" x14ac:dyDescent="0.25">
      <c r="A15146" s="24" t="s">
        <v>4054</v>
      </c>
      <c r="B15146" s="95" t="s">
        <v>4055</v>
      </c>
      <c r="C15146" s="95"/>
      <c r="D15146" s="96" t="s">
        <v>20</v>
      </c>
      <c r="E15146" s="96"/>
      <c r="F15146" s="24" t="s">
        <v>34</v>
      </c>
      <c r="G15146" s="97">
        <v>0.18468999999999999</v>
      </c>
      <c r="H15146" s="97"/>
      <c r="I15146" s="98">
        <v>517.16999999999996</v>
      </c>
      <c r="J15146" s="98"/>
      <c r="K15146" s="27">
        <f t="shared" ref="K15146:K15151" si="117">ROUND(ROUND(G15146,8)*I15146,2)</f>
        <v>95.52</v>
      </c>
    </row>
    <row r="15147" spans="1:11" ht="21" customHeight="1" x14ac:dyDescent="0.25">
      <c r="A15147" s="24" t="s">
        <v>4056</v>
      </c>
      <c r="B15147" s="95" t="s">
        <v>4057</v>
      </c>
      <c r="C15147" s="95"/>
      <c r="D15147" s="96" t="s">
        <v>20</v>
      </c>
      <c r="E15147" s="96"/>
      <c r="F15147" s="24" t="s">
        <v>2057</v>
      </c>
      <c r="G15147" s="97">
        <v>3.1900000000000001E-3</v>
      </c>
      <c r="H15147" s="97"/>
      <c r="I15147" s="98">
        <v>8.98</v>
      </c>
      <c r="J15147" s="98"/>
      <c r="K15147" s="27">
        <f t="shared" si="117"/>
        <v>0.03</v>
      </c>
    </row>
    <row r="15148" spans="1:11" ht="15" customHeight="1" x14ac:dyDescent="0.25">
      <c r="A15148" s="24" t="s">
        <v>3955</v>
      </c>
      <c r="B15148" s="95" t="s">
        <v>3956</v>
      </c>
      <c r="C15148" s="95"/>
      <c r="D15148" s="96" t="s">
        <v>20</v>
      </c>
      <c r="E15148" s="96"/>
      <c r="F15148" s="24" t="s">
        <v>3903</v>
      </c>
      <c r="G15148" s="97">
        <v>4.4999999999999998E-2</v>
      </c>
      <c r="H15148" s="97"/>
      <c r="I15148" s="98">
        <v>19.37</v>
      </c>
      <c r="J15148" s="98"/>
      <c r="K15148" s="27">
        <f t="shared" si="117"/>
        <v>0.87</v>
      </c>
    </row>
    <row r="15149" spans="1:11" ht="21" customHeight="1" x14ac:dyDescent="0.25">
      <c r="A15149" s="24" t="s">
        <v>4050</v>
      </c>
      <c r="B15149" s="95" t="s">
        <v>4051</v>
      </c>
      <c r="C15149" s="95"/>
      <c r="D15149" s="96" t="s">
        <v>20</v>
      </c>
      <c r="E15149" s="96"/>
      <c r="F15149" s="24" t="s">
        <v>84</v>
      </c>
      <c r="G15149" s="97">
        <v>0.46875</v>
      </c>
      <c r="H15149" s="97"/>
      <c r="I15149" s="98">
        <v>3.9</v>
      </c>
      <c r="J15149" s="98"/>
      <c r="K15149" s="27">
        <f t="shared" si="117"/>
        <v>1.83</v>
      </c>
    </row>
    <row r="15150" spans="1:11" ht="21" customHeight="1" x14ac:dyDescent="0.25">
      <c r="A15150" s="24" t="s">
        <v>4058</v>
      </c>
      <c r="B15150" s="95" t="s">
        <v>4059</v>
      </c>
      <c r="C15150" s="95"/>
      <c r="D15150" s="96" t="s">
        <v>20</v>
      </c>
      <c r="E15150" s="96"/>
      <c r="F15150" s="24" t="s">
        <v>84</v>
      </c>
      <c r="G15150" s="97">
        <v>0.375</v>
      </c>
      <c r="H15150" s="97"/>
      <c r="I15150" s="98">
        <v>2.69</v>
      </c>
      <c r="J15150" s="98"/>
      <c r="K15150" s="27">
        <f t="shared" si="117"/>
        <v>1.01</v>
      </c>
    </row>
    <row r="15151" spans="1:11" ht="29.1" customHeight="1" x14ac:dyDescent="0.25">
      <c r="A15151" s="24" t="s">
        <v>4060</v>
      </c>
      <c r="B15151" s="95" t="s">
        <v>4061</v>
      </c>
      <c r="C15151" s="95"/>
      <c r="D15151" s="96" t="s">
        <v>20</v>
      </c>
      <c r="E15151" s="96"/>
      <c r="F15151" s="24" t="s">
        <v>16</v>
      </c>
      <c r="G15151" s="97">
        <v>1.07</v>
      </c>
      <c r="H15151" s="97"/>
      <c r="I15151" s="98">
        <v>23.81</v>
      </c>
      <c r="J15151" s="98"/>
      <c r="K15151" s="27">
        <f t="shared" si="117"/>
        <v>25.48</v>
      </c>
    </row>
    <row r="15152" spans="1:11" ht="15" customHeight="1" x14ac:dyDescent="0.25">
      <c r="A15152" s="9"/>
      <c r="B15152" s="9"/>
      <c r="C15152" s="9"/>
      <c r="D15152" s="9"/>
      <c r="E15152" s="9"/>
      <c r="F15152" s="9"/>
      <c r="G15152" s="91" t="s">
        <v>3906</v>
      </c>
      <c r="H15152" s="91"/>
      <c r="I15152" s="91"/>
      <c r="J15152" s="91"/>
      <c r="K15152" s="28">
        <f>SUM(K15146:K15151)</f>
        <v>124.74000000000001</v>
      </c>
    </row>
    <row r="15153" spans="1:11" ht="15" customHeight="1" x14ac:dyDescent="0.25">
      <c r="A15153" s="93" t="s">
        <v>3907</v>
      </c>
      <c r="B15153" s="93"/>
      <c r="C15153" s="93"/>
      <c r="D15153" s="94" t="s">
        <v>3</v>
      </c>
      <c r="E15153" s="94"/>
      <c r="F15153" s="23" t="s">
        <v>4</v>
      </c>
      <c r="G15153" s="94" t="s">
        <v>3894</v>
      </c>
      <c r="H15153" s="94"/>
      <c r="I15153" s="94" t="s">
        <v>3895</v>
      </c>
      <c r="J15153" s="94"/>
      <c r="K15153" s="23" t="s">
        <v>3896</v>
      </c>
    </row>
    <row r="15154" spans="1:11" ht="21" customHeight="1" x14ac:dyDescent="0.25">
      <c r="A15154" s="24" t="s">
        <v>3908</v>
      </c>
      <c r="B15154" s="95" t="s">
        <v>3909</v>
      </c>
      <c r="C15154" s="95"/>
      <c r="D15154" s="96" t="s">
        <v>20</v>
      </c>
      <c r="E15154" s="96"/>
      <c r="F15154" s="24" t="s">
        <v>2056</v>
      </c>
      <c r="G15154" s="97">
        <v>0.13009999999999999</v>
      </c>
      <c r="H15154" s="97"/>
      <c r="I15154" s="98">
        <v>32.24</v>
      </c>
      <c r="J15154" s="98"/>
      <c r="K15154" s="27">
        <f>ROUND(ROUND(G15154,8)*I15154,2)</f>
        <v>4.1900000000000004</v>
      </c>
    </row>
    <row r="15155" spans="1:11" ht="15" customHeight="1" x14ac:dyDescent="0.25">
      <c r="A15155" s="24" t="s">
        <v>3971</v>
      </c>
      <c r="B15155" s="95" t="s">
        <v>3972</v>
      </c>
      <c r="C15155" s="95"/>
      <c r="D15155" s="96" t="s">
        <v>20</v>
      </c>
      <c r="E15155" s="96"/>
      <c r="F15155" s="24" t="s">
        <v>2056</v>
      </c>
      <c r="G15155" s="97">
        <v>8.7400000000000005E-2</v>
      </c>
      <c r="H15155" s="97"/>
      <c r="I15155" s="98">
        <v>32.69</v>
      </c>
      <c r="J15155" s="98"/>
      <c r="K15155" s="27">
        <f>ROUND(ROUND(G15155,8)*I15155,2)</f>
        <v>2.86</v>
      </c>
    </row>
    <row r="15156" spans="1:11" ht="15" customHeight="1" x14ac:dyDescent="0.25">
      <c r="A15156" s="24" t="s">
        <v>3910</v>
      </c>
      <c r="B15156" s="95" t="s">
        <v>3911</v>
      </c>
      <c r="C15156" s="95"/>
      <c r="D15156" s="96" t="s">
        <v>20</v>
      </c>
      <c r="E15156" s="96"/>
      <c r="F15156" s="24" t="s">
        <v>2056</v>
      </c>
      <c r="G15156" s="97">
        <v>0.21759999999999999</v>
      </c>
      <c r="H15156" s="97"/>
      <c r="I15156" s="98">
        <v>24.94</v>
      </c>
      <c r="J15156" s="98"/>
      <c r="K15156" s="27">
        <f>ROUND(ROUND(G15156,8)*I15156,2)</f>
        <v>5.43</v>
      </c>
    </row>
    <row r="15157" spans="1:11" ht="18" customHeight="1" x14ac:dyDescent="0.25">
      <c r="A15157" s="9"/>
      <c r="B15157" s="9"/>
      <c r="C15157" s="9"/>
      <c r="D15157" s="9"/>
      <c r="E15157" s="9"/>
      <c r="F15157" s="9"/>
      <c r="G15157" s="91" t="s">
        <v>3912</v>
      </c>
      <c r="H15157" s="91"/>
      <c r="I15157" s="91"/>
      <c r="J15157" s="91"/>
      <c r="K15157" s="28">
        <f>SUM(K15154:K15156)</f>
        <v>12.48</v>
      </c>
    </row>
    <row r="15158" spans="1:11" ht="15" customHeight="1" x14ac:dyDescent="0.25">
      <c r="A15158" s="93" t="s">
        <v>3922</v>
      </c>
      <c r="B15158" s="93"/>
      <c r="C15158" s="93"/>
      <c r="D15158" s="94" t="s">
        <v>3</v>
      </c>
      <c r="E15158" s="94"/>
      <c r="F15158" s="23" t="s">
        <v>4</v>
      </c>
      <c r="G15158" s="94" t="s">
        <v>3894</v>
      </c>
      <c r="H15158" s="94"/>
      <c r="I15158" s="94" t="s">
        <v>3895</v>
      </c>
      <c r="J15158" s="94"/>
      <c r="K15158" s="23" t="s">
        <v>3896</v>
      </c>
    </row>
    <row r="15159" spans="1:11" ht="29.1" customHeight="1" x14ac:dyDescent="0.25">
      <c r="A15159" s="24" t="s">
        <v>4062</v>
      </c>
      <c r="B15159" s="95" t="s">
        <v>4063</v>
      </c>
      <c r="C15159" s="95"/>
      <c r="D15159" s="96" t="s">
        <v>20</v>
      </c>
      <c r="E15159" s="96"/>
      <c r="F15159" s="24" t="s">
        <v>3903</v>
      </c>
      <c r="G15159" s="97">
        <v>1.23E-2</v>
      </c>
      <c r="H15159" s="97"/>
      <c r="I15159" s="98">
        <v>23.44</v>
      </c>
      <c r="J15159" s="98"/>
      <c r="K15159" s="27">
        <f>ROUND(ROUND(G15159,8)*I15159,2)</f>
        <v>0.28999999999999998</v>
      </c>
    </row>
    <row r="15160" spans="1:11" ht="21" customHeight="1" x14ac:dyDescent="0.25">
      <c r="A15160" s="24" t="s">
        <v>4064</v>
      </c>
      <c r="B15160" s="95" t="s">
        <v>4065</v>
      </c>
      <c r="C15160" s="95"/>
      <c r="D15160" s="96" t="s">
        <v>4066</v>
      </c>
      <c r="E15160" s="96"/>
      <c r="F15160" s="24" t="s">
        <v>26</v>
      </c>
      <c r="G15160" s="97">
        <v>4</v>
      </c>
      <c r="H15160" s="97"/>
      <c r="I15160" s="98">
        <v>5.76</v>
      </c>
      <c r="J15160" s="98"/>
      <c r="K15160" s="27">
        <f>ROUND(ROUND(G15160,8)*I15160,2)</f>
        <v>23.04</v>
      </c>
    </row>
    <row r="15161" spans="1:11" ht="15" customHeight="1" x14ac:dyDescent="0.25">
      <c r="A15161" s="9"/>
      <c r="B15161" s="9"/>
      <c r="C15161" s="9"/>
      <c r="D15161" s="9"/>
      <c r="E15161" s="9"/>
      <c r="F15161" s="9"/>
      <c r="G15161" s="91" t="s">
        <v>3933</v>
      </c>
      <c r="H15161" s="91"/>
      <c r="I15161" s="91"/>
      <c r="J15161" s="91"/>
      <c r="K15161" s="28">
        <f>SUM(K15159:K15160)</f>
        <v>23.33</v>
      </c>
    </row>
    <row r="15162" spans="1:11" ht="15" customHeight="1" x14ac:dyDescent="0.25">
      <c r="A15162" s="9"/>
      <c r="B15162" s="9"/>
      <c r="C15162" s="9"/>
      <c r="D15162" s="9"/>
      <c r="E15162" s="9"/>
      <c r="F15162" s="9"/>
      <c r="G15162" s="92" t="s">
        <v>3913</v>
      </c>
      <c r="H15162" s="92"/>
      <c r="I15162" s="92"/>
      <c r="J15162" s="92"/>
      <c r="K15162" s="29">
        <f>ROUND(SUM(K15152,K15157,K15161),2)</f>
        <v>160.55000000000001</v>
      </c>
    </row>
    <row r="15163" spans="1:11" ht="9.9499999999999993" customHeight="1" x14ac:dyDescent="0.25">
      <c r="A15163" s="9"/>
      <c r="B15163" s="9"/>
      <c r="C15163" s="9"/>
      <c r="D15163" s="9"/>
      <c r="E15163" s="9"/>
      <c r="F15163" s="9"/>
      <c r="G15163" s="100"/>
      <c r="H15163" s="100"/>
      <c r="I15163" s="100"/>
      <c r="J15163" s="100"/>
      <c r="K15163" s="100"/>
    </row>
    <row r="15164" spans="1:11" ht="20.100000000000001" customHeight="1" x14ac:dyDescent="0.25">
      <c r="A15164" s="99" t="s">
        <v>3284</v>
      </c>
      <c r="B15164" s="99"/>
      <c r="C15164" s="99"/>
      <c r="D15164" s="99"/>
      <c r="E15164" s="99"/>
      <c r="F15164" s="99"/>
      <c r="G15164" s="99"/>
      <c r="H15164" s="99"/>
      <c r="I15164" s="99"/>
      <c r="J15164" s="99"/>
      <c r="K15164" s="99"/>
    </row>
    <row r="15165" spans="1:11" ht="15" customHeight="1" x14ac:dyDescent="0.25">
      <c r="A15165" s="93" t="s">
        <v>3893</v>
      </c>
      <c r="B15165" s="93"/>
      <c r="C15165" s="93"/>
      <c r="D15165" s="94" t="s">
        <v>3</v>
      </c>
      <c r="E15165" s="94"/>
      <c r="F15165" s="23" t="s">
        <v>4</v>
      </c>
      <c r="G15165" s="94" t="s">
        <v>3894</v>
      </c>
      <c r="H15165" s="94"/>
      <c r="I15165" s="94" t="s">
        <v>3895</v>
      </c>
      <c r="J15165" s="94"/>
      <c r="K15165" s="23" t="s">
        <v>3896</v>
      </c>
    </row>
    <row r="15166" spans="1:11" ht="45.95" customHeight="1" x14ac:dyDescent="0.25">
      <c r="A15166" s="24" t="s">
        <v>4073</v>
      </c>
      <c r="B15166" s="95" t="s">
        <v>4074</v>
      </c>
      <c r="C15166" s="95"/>
      <c r="D15166" s="96" t="s">
        <v>20</v>
      </c>
      <c r="E15166" s="96"/>
      <c r="F15166" s="24" t="s">
        <v>26</v>
      </c>
      <c r="G15166" s="97">
        <v>1</v>
      </c>
      <c r="H15166" s="97"/>
      <c r="I15166" s="98">
        <v>1235.9100000000001</v>
      </c>
      <c r="J15166" s="98"/>
      <c r="K15166" s="27">
        <f>TRUNC(TRUNC(G15166,8)*I15166,2)</f>
        <v>1235.9100000000001</v>
      </c>
    </row>
    <row r="15167" spans="1:11" ht="21" customHeight="1" x14ac:dyDescent="0.25">
      <c r="A15167" s="24" t="s">
        <v>4075</v>
      </c>
      <c r="B15167" s="95" t="s">
        <v>4076</v>
      </c>
      <c r="C15167" s="95"/>
      <c r="D15167" s="96" t="s">
        <v>20</v>
      </c>
      <c r="E15167" s="96"/>
      <c r="F15167" s="24" t="s">
        <v>34</v>
      </c>
      <c r="G15167" s="97">
        <v>1.1999999999999999E-3</v>
      </c>
      <c r="H15167" s="97"/>
      <c r="I15167" s="98">
        <v>205.09</v>
      </c>
      <c r="J15167" s="98"/>
      <c r="K15167" s="27">
        <f>TRUNC(TRUNC(G15167,8)*I15167,2)</f>
        <v>0.24</v>
      </c>
    </row>
    <row r="15168" spans="1:11" ht="15" customHeight="1" x14ac:dyDescent="0.25">
      <c r="A15168" s="9"/>
      <c r="B15168" s="9"/>
      <c r="C15168" s="9"/>
      <c r="D15168" s="9"/>
      <c r="E15168" s="9"/>
      <c r="F15168" s="9"/>
      <c r="G15168" s="91" t="s">
        <v>3906</v>
      </c>
      <c r="H15168" s="91"/>
      <c r="I15168" s="91"/>
      <c r="J15168" s="91"/>
      <c r="K15168" s="28">
        <f>SUM(K15166:K15167)</f>
        <v>1236.1500000000001</v>
      </c>
    </row>
    <row r="15169" spans="1:11" ht="15" customHeight="1" x14ac:dyDescent="0.25">
      <c r="A15169" s="93" t="s">
        <v>3907</v>
      </c>
      <c r="B15169" s="93"/>
      <c r="C15169" s="93"/>
      <c r="D15169" s="94" t="s">
        <v>3</v>
      </c>
      <c r="E15169" s="94"/>
      <c r="F15169" s="23" t="s">
        <v>4</v>
      </c>
      <c r="G15169" s="94" t="s">
        <v>3894</v>
      </c>
      <c r="H15169" s="94"/>
      <c r="I15169" s="94" t="s">
        <v>3895</v>
      </c>
      <c r="J15169" s="94"/>
      <c r="K15169" s="23" t="s">
        <v>3896</v>
      </c>
    </row>
    <row r="15170" spans="1:11" ht="15" customHeight="1" x14ac:dyDescent="0.25">
      <c r="A15170" s="24" t="s">
        <v>3971</v>
      </c>
      <c r="B15170" s="95" t="s">
        <v>3972</v>
      </c>
      <c r="C15170" s="95"/>
      <c r="D15170" s="96" t="s">
        <v>20</v>
      </c>
      <c r="E15170" s="96"/>
      <c r="F15170" s="24" t="s">
        <v>2056</v>
      </c>
      <c r="G15170" s="97">
        <v>0.86809999999999998</v>
      </c>
      <c r="H15170" s="97"/>
      <c r="I15170" s="98">
        <v>32.69</v>
      </c>
      <c r="J15170" s="98"/>
      <c r="K15170" s="27">
        <f>TRUNC(TRUNC(G15170,8)*I15170,2)</f>
        <v>28.37</v>
      </c>
    </row>
    <row r="15171" spans="1:11" ht="15" customHeight="1" x14ac:dyDescent="0.25">
      <c r="A15171" s="24" t="s">
        <v>3910</v>
      </c>
      <c r="B15171" s="95" t="s">
        <v>3911</v>
      </c>
      <c r="C15171" s="95"/>
      <c r="D15171" s="96" t="s">
        <v>20</v>
      </c>
      <c r="E15171" s="96"/>
      <c r="F15171" s="24" t="s">
        <v>2056</v>
      </c>
      <c r="G15171" s="97">
        <v>0.57869999999999999</v>
      </c>
      <c r="H15171" s="97"/>
      <c r="I15171" s="98">
        <v>24.94</v>
      </c>
      <c r="J15171" s="98"/>
      <c r="K15171" s="27">
        <f>TRUNC(TRUNC(G15171,8)*I15171,2)</f>
        <v>14.43</v>
      </c>
    </row>
    <row r="15172" spans="1:11" ht="18" customHeight="1" x14ac:dyDescent="0.25">
      <c r="A15172" s="9"/>
      <c r="B15172" s="9"/>
      <c r="C15172" s="9"/>
      <c r="D15172" s="9"/>
      <c r="E15172" s="9"/>
      <c r="F15172" s="9"/>
      <c r="G15172" s="91" t="s">
        <v>3912</v>
      </c>
      <c r="H15172" s="91"/>
      <c r="I15172" s="91"/>
      <c r="J15172" s="91"/>
      <c r="K15172" s="28">
        <f>SUM(K15170:K15171)</f>
        <v>42.8</v>
      </c>
    </row>
    <row r="15173" spans="1:11" ht="15" customHeight="1" x14ac:dyDescent="0.25">
      <c r="A15173" s="93" t="s">
        <v>3922</v>
      </c>
      <c r="B15173" s="93"/>
      <c r="C15173" s="93"/>
      <c r="D15173" s="94" t="s">
        <v>3</v>
      </c>
      <c r="E15173" s="94"/>
      <c r="F15173" s="23" t="s">
        <v>4</v>
      </c>
      <c r="G15173" s="94" t="s">
        <v>3894</v>
      </c>
      <c r="H15173" s="94"/>
      <c r="I15173" s="94" t="s">
        <v>3895</v>
      </c>
      <c r="J15173" s="94"/>
      <c r="K15173" s="23" t="s">
        <v>3896</v>
      </c>
    </row>
    <row r="15174" spans="1:11" ht="29.1" customHeight="1" x14ac:dyDescent="0.25">
      <c r="A15174" s="24" t="s">
        <v>4077</v>
      </c>
      <c r="B15174" s="95" t="s">
        <v>4078</v>
      </c>
      <c r="C15174" s="95"/>
      <c r="D15174" s="96" t="s">
        <v>20</v>
      </c>
      <c r="E15174" s="96"/>
      <c r="F15174" s="24" t="s">
        <v>34</v>
      </c>
      <c r="G15174" s="97">
        <v>2.2200000000000001E-2</v>
      </c>
      <c r="H15174" s="97"/>
      <c r="I15174" s="98">
        <v>924.6</v>
      </c>
      <c r="J15174" s="98"/>
      <c r="K15174" s="27">
        <f>TRUNC(TRUNC(G15174,8)*I15174,2)</f>
        <v>20.52</v>
      </c>
    </row>
    <row r="15175" spans="1:11" ht="15" customHeight="1" x14ac:dyDescent="0.25">
      <c r="A15175" s="9"/>
      <c r="B15175" s="9"/>
      <c r="C15175" s="9"/>
      <c r="D15175" s="9"/>
      <c r="E15175" s="9"/>
      <c r="F15175" s="9"/>
      <c r="G15175" s="91" t="s">
        <v>3933</v>
      </c>
      <c r="H15175" s="91"/>
      <c r="I15175" s="91"/>
      <c r="J15175" s="91"/>
      <c r="K15175" s="28">
        <f>SUM(K15174:K15174)</f>
        <v>20.52</v>
      </c>
    </row>
    <row r="15176" spans="1:11" ht="15" customHeight="1" x14ac:dyDescent="0.25">
      <c r="A15176" s="9"/>
      <c r="B15176" s="9"/>
      <c r="C15176" s="9"/>
      <c r="D15176" s="9"/>
      <c r="E15176" s="9"/>
      <c r="F15176" s="9"/>
      <c r="G15176" s="92" t="s">
        <v>3913</v>
      </c>
      <c r="H15176" s="92"/>
      <c r="I15176" s="92"/>
      <c r="J15176" s="92"/>
      <c r="K15176" s="29">
        <f>ROUND(SUM(K15168,K15172,K15175),2)</f>
        <v>1299.47</v>
      </c>
    </row>
    <row r="15177" spans="1:11" ht="9.9499999999999993" customHeight="1" x14ac:dyDescent="0.25">
      <c r="A15177" s="9"/>
      <c r="B15177" s="9"/>
      <c r="C15177" s="9"/>
      <c r="D15177" s="9"/>
      <c r="E15177" s="9"/>
      <c r="F15177" s="9"/>
      <c r="G15177" s="100"/>
      <c r="H15177" s="100"/>
      <c r="I15177" s="100"/>
      <c r="J15177" s="100"/>
      <c r="K15177" s="100"/>
    </row>
    <row r="15178" spans="1:11" ht="20.100000000000001" customHeight="1" x14ac:dyDescent="0.25">
      <c r="A15178" s="99" t="s">
        <v>3285</v>
      </c>
      <c r="B15178" s="99"/>
      <c r="C15178" s="99"/>
      <c r="D15178" s="99"/>
      <c r="E15178" s="99"/>
      <c r="F15178" s="99"/>
      <c r="G15178" s="99"/>
      <c r="H15178" s="99"/>
      <c r="I15178" s="99"/>
      <c r="J15178" s="99"/>
      <c r="K15178" s="99"/>
    </row>
    <row r="15179" spans="1:11" ht="15" customHeight="1" x14ac:dyDescent="0.25">
      <c r="A15179" s="93" t="s">
        <v>3893</v>
      </c>
      <c r="B15179" s="93"/>
      <c r="C15179" s="93"/>
      <c r="D15179" s="94" t="s">
        <v>3</v>
      </c>
      <c r="E15179" s="94"/>
      <c r="F15179" s="23" t="s">
        <v>4</v>
      </c>
      <c r="G15179" s="94" t="s">
        <v>3894</v>
      </c>
      <c r="H15179" s="94"/>
      <c r="I15179" s="94" t="s">
        <v>3895</v>
      </c>
      <c r="J15179" s="94"/>
      <c r="K15179" s="23" t="s">
        <v>3896</v>
      </c>
    </row>
    <row r="15180" spans="1:11" ht="15" customHeight="1" x14ac:dyDescent="0.25">
      <c r="A15180" s="24" t="s">
        <v>4067</v>
      </c>
      <c r="B15180" s="95" t="s">
        <v>4068</v>
      </c>
      <c r="C15180" s="95"/>
      <c r="D15180" s="96" t="s">
        <v>20</v>
      </c>
      <c r="E15180" s="96"/>
      <c r="F15180" s="24" t="s">
        <v>3903</v>
      </c>
      <c r="G15180" s="97">
        <v>8.6199999999999992</v>
      </c>
      <c r="H15180" s="97"/>
      <c r="I15180" s="98">
        <v>1.1299999999999999</v>
      </c>
      <c r="J15180" s="98"/>
      <c r="K15180" s="27">
        <f>TRUNC(TRUNC(G15180,8)*I15180,2)</f>
        <v>9.74</v>
      </c>
    </row>
    <row r="15181" spans="1:11" ht="29.1" customHeight="1" x14ac:dyDescent="0.25">
      <c r="A15181" s="24" t="s">
        <v>4069</v>
      </c>
      <c r="B15181" s="95" t="s">
        <v>4070</v>
      </c>
      <c r="C15181" s="95"/>
      <c r="D15181" s="96" t="s">
        <v>20</v>
      </c>
      <c r="E15181" s="96"/>
      <c r="F15181" s="24" t="s">
        <v>26</v>
      </c>
      <c r="G15181" s="97">
        <v>6.4375</v>
      </c>
      <c r="H15181" s="97"/>
      <c r="I15181" s="98">
        <v>17.63</v>
      </c>
      <c r="J15181" s="98"/>
      <c r="K15181" s="27">
        <f>TRUNC(TRUNC(G15181,8)*I15181,2)</f>
        <v>113.49</v>
      </c>
    </row>
    <row r="15182" spans="1:11" ht="15" customHeight="1" x14ac:dyDescent="0.25">
      <c r="A15182" s="24" t="s">
        <v>4071</v>
      </c>
      <c r="B15182" s="95" t="s">
        <v>4072</v>
      </c>
      <c r="C15182" s="95"/>
      <c r="D15182" s="96" t="s">
        <v>20</v>
      </c>
      <c r="E15182" s="96"/>
      <c r="F15182" s="24" t="s">
        <v>3903</v>
      </c>
      <c r="G15182" s="97">
        <v>0.24</v>
      </c>
      <c r="H15182" s="97"/>
      <c r="I15182" s="98">
        <v>3.58</v>
      </c>
      <c r="J15182" s="98"/>
      <c r="K15182" s="27">
        <f>TRUNC(TRUNC(G15182,8)*I15182,2)</f>
        <v>0.85</v>
      </c>
    </row>
    <row r="15183" spans="1:11" ht="15" customHeight="1" x14ac:dyDescent="0.25">
      <c r="A15183" s="9"/>
      <c r="B15183" s="9"/>
      <c r="C15183" s="9"/>
      <c r="D15183" s="9"/>
      <c r="E15183" s="9"/>
      <c r="F15183" s="9"/>
      <c r="G15183" s="91" t="s">
        <v>3906</v>
      </c>
      <c r="H15183" s="91"/>
      <c r="I15183" s="91"/>
      <c r="J15183" s="91"/>
      <c r="K15183" s="28">
        <f>SUM(K15180:K15182)</f>
        <v>124.07999999999998</v>
      </c>
    </row>
    <row r="15184" spans="1:11" ht="15" customHeight="1" x14ac:dyDescent="0.25">
      <c r="A15184" s="93" t="s">
        <v>3907</v>
      </c>
      <c r="B15184" s="93"/>
      <c r="C15184" s="93"/>
      <c r="D15184" s="94" t="s">
        <v>3</v>
      </c>
      <c r="E15184" s="94"/>
      <c r="F15184" s="23" t="s">
        <v>4</v>
      </c>
      <c r="G15184" s="94" t="s">
        <v>3894</v>
      </c>
      <c r="H15184" s="94"/>
      <c r="I15184" s="94" t="s">
        <v>3895</v>
      </c>
      <c r="J15184" s="94"/>
      <c r="K15184" s="23" t="s">
        <v>3896</v>
      </c>
    </row>
    <row r="15185" spans="1:11" ht="15" customHeight="1" x14ac:dyDescent="0.25">
      <c r="A15185" s="24" t="s">
        <v>3971</v>
      </c>
      <c r="B15185" s="95" t="s">
        <v>3972</v>
      </c>
      <c r="C15185" s="95"/>
      <c r="D15185" s="96" t="s">
        <v>20</v>
      </c>
      <c r="E15185" s="96"/>
      <c r="F15185" s="24" t="s">
        <v>2056</v>
      </c>
      <c r="G15185" s="97">
        <v>0.63900000000000001</v>
      </c>
      <c r="H15185" s="97"/>
      <c r="I15185" s="98">
        <v>32.69</v>
      </c>
      <c r="J15185" s="98"/>
      <c r="K15185" s="27">
        <f>TRUNC(TRUNC(G15185,8)*I15185,2)</f>
        <v>20.88</v>
      </c>
    </row>
    <row r="15186" spans="1:11" ht="15" customHeight="1" x14ac:dyDescent="0.25">
      <c r="A15186" s="24" t="s">
        <v>3910</v>
      </c>
      <c r="B15186" s="95" t="s">
        <v>3911</v>
      </c>
      <c r="C15186" s="95"/>
      <c r="D15186" s="96" t="s">
        <v>20</v>
      </c>
      <c r="E15186" s="96"/>
      <c r="F15186" s="24" t="s">
        <v>2056</v>
      </c>
      <c r="G15186" s="97">
        <v>1.2789999999999999</v>
      </c>
      <c r="H15186" s="97"/>
      <c r="I15186" s="98">
        <v>24.94</v>
      </c>
      <c r="J15186" s="98"/>
      <c r="K15186" s="27">
        <f>TRUNC(TRUNC(G15186,8)*I15186,2)</f>
        <v>31.89</v>
      </c>
    </row>
    <row r="15187" spans="1:11" ht="18" customHeight="1" x14ac:dyDescent="0.25">
      <c r="A15187" s="9"/>
      <c r="B15187" s="9"/>
      <c r="C15187" s="9"/>
      <c r="D15187" s="9"/>
      <c r="E15187" s="9"/>
      <c r="F15187" s="9"/>
      <c r="G15187" s="91" t="s">
        <v>3912</v>
      </c>
      <c r="H15187" s="91"/>
      <c r="I15187" s="91"/>
      <c r="J15187" s="91"/>
      <c r="K15187" s="28">
        <f>SUM(K15185:K15186)</f>
        <v>52.769999999999996</v>
      </c>
    </row>
    <row r="15188" spans="1:11" ht="15" customHeight="1" x14ac:dyDescent="0.25">
      <c r="A15188" s="9"/>
      <c r="B15188" s="9"/>
      <c r="C15188" s="9"/>
      <c r="D15188" s="9"/>
      <c r="E15188" s="9"/>
      <c r="F15188" s="9"/>
      <c r="G15188" s="92" t="s">
        <v>3913</v>
      </c>
      <c r="H15188" s="92"/>
      <c r="I15188" s="92"/>
      <c r="J15188" s="92"/>
      <c r="K15188" s="29">
        <f>ROUND(SUM(K15183,K15187),2)</f>
        <v>176.85</v>
      </c>
    </row>
    <row r="15189" spans="1:11" ht="9.9499999999999993" customHeight="1" x14ac:dyDescent="0.25">
      <c r="A15189" s="9"/>
      <c r="B15189" s="9"/>
      <c r="C15189" s="9"/>
      <c r="D15189" s="9"/>
      <c r="E15189" s="9"/>
      <c r="F15189" s="9"/>
      <c r="G15189" s="100"/>
      <c r="H15189" s="100"/>
      <c r="I15189" s="100"/>
      <c r="J15189" s="100"/>
      <c r="K15189" s="100"/>
    </row>
    <row r="15190" spans="1:11" ht="20.100000000000001" customHeight="1" x14ac:dyDescent="0.25">
      <c r="A15190" s="99" t="s">
        <v>3286</v>
      </c>
      <c r="B15190" s="99"/>
      <c r="C15190" s="99"/>
      <c r="D15190" s="99"/>
      <c r="E15190" s="99"/>
      <c r="F15190" s="99"/>
      <c r="G15190" s="99"/>
      <c r="H15190" s="99"/>
      <c r="I15190" s="99"/>
      <c r="J15190" s="99"/>
      <c r="K15190" s="99"/>
    </row>
    <row r="15191" spans="1:11" ht="20.100000000000001" customHeight="1" x14ac:dyDescent="0.25">
      <c r="A15191" s="106" t="s">
        <v>4010</v>
      </c>
      <c r="B15191" s="106"/>
      <c r="C15191" s="106"/>
      <c r="D15191" s="106"/>
      <c r="E15191" s="106"/>
      <c r="F15191" s="2" t="s">
        <v>4</v>
      </c>
      <c r="G15191" s="87" t="s">
        <v>4001</v>
      </c>
      <c r="H15191" s="87"/>
      <c r="I15191" s="87" t="s">
        <v>3895</v>
      </c>
      <c r="J15191" s="87"/>
      <c r="K15191" s="2" t="s">
        <v>4011</v>
      </c>
    </row>
    <row r="15192" spans="1:11" ht="15" customHeight="1" x14ac:dyDescent="0.25">
      <c r="A15192" s="6" t="s">
        <v>4079</v>
      </c>
      <c r="B15192" s="104" t="s">
        <v>4080</v>
      </c>
      <c r="C15192" s="104"/>
      <c r="D15192" s="104"/>
      <c r="E15192" s="104"/>
      <c r="F15192" s="6" t="s">
        <v>77</v>
      </c>
      <c r="G15192" s="113">
        <v>1.7700000000000001E-3</v>
      </c>
      <c r="H15192" s="113"/>
      <c r="I15192" s="105">
        <v>33.79</v>
      </c>
      <c r="J15192" s="105"/>
      <c r="K15192" s="33">
        <f>ROUND(ROUND(G15192,5)*I15192,4)</f>
        <v>5.9799999999999999E-2</v>
      </c>
    </row>
    <row r="15193" spans="1:11" ht="15" customHeight="1" x14ac:dyDescent="0.25">
      <c r="A15193" s="6" t="s">
        <v>4081</v>
      </c>
      <c r="B15193" s="104" t="s">
        <v>4082</v>
      </c>
      <c r="C15193" s="104"/>
      <c r="D15193" s="104"/>
      <c r="E15193" s="104"/>
      <c r="F15193" s="6" t="s">
        <v>77</v>
      </c>
      <c r="G15193" s="113">
        <v>3.9300000000000003E-3</v>
      </c>
      <c r="H15193" s="113"/>
      <c r="I15193" s="105">
        <v>448.02</v>
      </c>
      <c r="J15193" s="105"/>
      <c r="K15193" s="33">
        <f>ROUND(ROUND(G15193,5)*I15193,4)</f>
        <v>1.7606999999999999</v>
      </c>
    </row>
    <row r="15194" spans="1:11" ht="15" customHeight="1" x14ac:dyDescent="0.25">
      <c r="A15194" s="6" t="s">
        <v>4083</v>
      </c>
      <c r="B15194" s="104" t="s">
        <v>4084</v>
      </c>
      <c r="C15194" s="104"/>
      <c r="D15194" s="104"/>
      <c r="E15194" s="104"/>
      <c r="F15194" s="6" t="s">
        <v>77</v>
      </c>
      <c r="G15194" s="113">
        <v>7.0800000000000004E-3</v>
      </c>
      <c r="H15194" s="113"/>
      <c r="I15194" s="105">
        <v>46.06</v>
      </c>
      <c r="J15194" s="105"/>
      <c r="K15194" s="33">
        <f>ROUND(ROUND(G15194,5)*I15194,4)</f>
        <v>0.3261</v>
      </c>
    </row>
    <row r="15195" spans="1:11" ht="15" customHeight="1" x14ac:dyDescent="0.25">
      <c r="A15195" s="6" t="s">
        <v>4085</v>
      </c>
      <c r="B15195" s="104" t="s">
        <v>4086</v>
      </c>
      <c r="C15195" s="104"/>
      <c r="D15195" s="104"/>
      <c r="E15195" s="104"/>
      <c r="F15195" s="6" t="s">
        <v>103</v>
      </c>
      <c r="G15195" s="113">
        <v>1</v>
      </c>
      <c r="H15195" s="113"/>
      <c r="I15195" s="105">
        <v>16.98</v>
      </c>
      <c r="J15195" s="105"/>
      <c r="K15195" s="33">
        <f>ROUND(ROUND(G15195,5)*I15195,4)</f>
        <v>16.98</v>
      </c>
    </row>
    <row r="15196" spans="1:11" ht="15" customHeight="1" x14ac:dyDescent="0.25">
      <c r="A15196" s="1"/>
      <c r="B15196" s="1"/>
      <c r="C15196" s="1"/>
      <c r="D15196" s="1"/>
      <c r="E15196" s="1"/>
      <c r="F15196" s="1"/>
      <c r="G15196" s="85" t="s">
        <v>4014</v>
      </c>
      <c r="H15196" s="85"/>
      <c r="I15196" s="85"/>
      <c r="J15196" s="85"/>
      <c r="K15196" s="34">
        <f>SUM(K15192:K15195)</f>
        <v>19.1266</v>
      </c>
    </row>
    <row r="15197" spans="1:11" ht="15" customHeight="1" x14ac:dyDescent="0.25">
      <c r="A15197" s="106" t="s">
        <v>4015</v>
      </c>
      <c r="B15197" s="106"/>
      <c r="C15197" s="106"/>
      <c r="D15197" s="23" t="s">
        <v>4016</v>
      </c>
      <c r="E15197" s="94" t="s">
        <v>4017</v>
      </c>
      <c r="F15197" s="94"/>
      <c r="G15197" s="94" t="s">
        <v>4001</v>
      </c>
      <c r="H15197" s="94"/>
      <c r="I15197" s="94" t="s">
        <v>3895</v>
      </c>
      <c r="J15197" s="94"/>
      <c r="K15197" s="23" t="s">
        <v>4011</v>
      </c>
    </row>
    <row r="15198" spans="1:11" ht="27.95" customHeight="1" x14ac:dyDescent="0.25">
      <c r="A15198" s="38" t="s">
        <v>4085</v>
      </c>
      <c r="B15198" s="109" t="s">
        <v>4087</v>
      </c>
      <c r="C15198" s="109"/>
      <c r="D15198" s="38" t="s">
        <v>4019</v>
      </c>
      <c r="E15198" s="110" t="s">
        <v>4088</v>
      </c>
      <c r="F15198" s="110"/>
      <c r="G15198" s="111">
        <v>1.9630000000000002E-2</v>
      </c>
      <c r="H15198" s="111"/>
      <c r="I15198" s="112">
        <v>33.64</v>
      </c>
      <c r="J15198" s="112"/>
      <c r="K15198" s="41">
        <f>ROUND(ROUND(G15198,5)*I15198,4)</f>
        <v>0.66039999999999999</v>
      </c>
    </row>
    <row r="15199" spans="1:11" ht="15" customHeight="1" x14ac:dyDescent="0.25">
      <c r="A15199" s="1"/>
      <c r="B15199" s="1"/>
      <c r="C15199" s="1"/>
      <c r="D15199" s="1"/>
      <c r="E15199" s="1"/>
      <c r="F15199" s="1"/>
      <c r="G15199" s="85" t="s">
        <v>4021</v>
      </c>
      <c r="H15199" s="85"/>
      <c r="I15199" s="85"/>
      <c r="J15199" s="85"/>
      <c r="K15199" s="33">
        <f>SUM(K15198:K15198)</f>
        <v>0.66039999999999999</v>
      </c>
    </row>
    <row r="15200" spans="1:11" ht="12.95" customHeight="1" x14ac:dyDescent="0.25">
      <c r="A15200" s="106" t="s">
        <v>4022</v>
      </c>
      <c r="B15200" s="106"/>
      <c r="C15200" s="94" t="s">
        <v>4023</v>
      </c>
      <c r="D15200" s="94" t="s">
        <v>5</v>
      </c>
      <c r="E15200" s="94" t="s">
        <v>4024</v>
      </c>
      <c r="F15200" s="94"/>
      <c r="G15200" s="94" t="s">
        <v>4025</v>
      </c>
      <c r="H15200" s="94"/>
      <c r="I15200" s="94" t="s">
        <v>2086</v>
      </c>
      <c r="J15200" s="94"/>
      <c r="K15200" s="94" t="s">
        <v>4011</v>
      </c>
    </row>
    <row r="15201" spans="1:11" ht="12" customHeight="1" x14ac:dyDescent="0.25">
      <c r="A15201" s="106"/>
      <c r="B15201" s="106"/>
      <c r="C15201" s="94"/>
      <c r="D15201" s="94"/>
      <c r="E15201" s="23" t="s">
        <v>2092</v>
      </c>
      <c r="F15201" s="23" t="s">
        <v>4026</v>
      </c>
      <c r="G15201" s="23" t="s">
        <v>2092</v>
      </c>
      <c r="H15201" s="23" t="s">
        <v>4026</v>
      </c>
      <c r="I15201" s="23" t="s">
        <v>2092</v>
      </c>
      <c r="J15201" s="23" t="s">
        <v>4026</v>
      </c>
      <c r="K15201" s="94"/>
    </row>
    <row r="15202" spans="1:11" ht="27.95" customHeight="1" x14ac:dyDescent="0.25">
      <c r="A15202" s="38" t="s">
        <v>4085</v>
      </c>
      <c r="B15202" s="39" t="s">
        <v>4087</v>
      </c>
      <c r="C15202" s="38" t="s">
        <v>4027</v>
      </c>
      <c r="D15202" s="40">
        <v>1.9630000000000002E-2</v>
      </c>
      <c r="E15202" s="42">
        <v>0</v>
      </c>
      <c r="F15202" s="43">
        <v>1.1100000000000001</v>
      </c>
      <c r="G15202" s="42">
        <v>0</v>
      </c>
      <c r="H15202" s="43">
        <v>0.88</v>
      </c>
      <c r="I15202" s="42">
        <v>0</v>
      </c>
      <c r="J15202" s="43">
        <v>0.72</v>
      </c>
      <c r="K15202" s="41">
        <f>ROUND(D15202*(ROUND(E15202*F15202,4)+ROUND(G15202*H15202,4)+ROUND(I15202*J15202,4)),4)</f>
        <v>0</v>
      </c>
    </row>
    <row r="15203" spans="1:11" ht="15" customHeight="1" x14ac:dyDescent="0.25">
      <c r="A15203" s="1"/>
      <c r="B15203" s="1"/>
      <c r="C15203" s="1"/>
      <c r="D15203" s="1"/>
      <c r="E15203" s="1"/>
      <c r="F15203" s="1"/>
      <c r="G15203" s="85" t="s">
        <v>4028</v>
      </c>
      <c r="H15203" s="85"/>
      <c r="I15203" s="85"/>
      <c r="J15203" s="85"/>
      <c r="K15203" s="33">
        <f>SUM(K15201:K15202)</f>
        <v>0</v>
      </c>
    </row>
    <row r="15204" spans="1:11" ht="15" customHeight="1" x14ac:dyDescent="0.25">
      <c r="A15204" s="9"/>
      <c r="B15204" s="9"/>
      <c r="C15204" s="9"/>
      <c r="D15204" s="9"/>
      <c r="E15204" s="9"/>
      <c r="F15204" s="9"/>
      <c r="G15204" s="92" t="s">
        <v>4029</v>
      </c>
      <c r="H15204" s="92"/>
      <c r="I15204" s="92"/>
      <c r="J15204" s="92"/>
      <c r="K15204" s="33">
        <f>SUM(K15196,K15199,K15203)</f>
        <v>19.786999999999999</v>
      </c>
    </row>
    <row r="15205" spans="1:11" ht="15" customHeight="1" x14ac:dyDescent="0.25">
      <c r="A15205" s="9"/>
      <c r="B15205" s="9"/>
      <c r="C15205" s="9"/>
      <c r="D15205" s="9"/>
      <c r="E15205" s="9"/>
      <c r="F15205" s="9"/>
      <c r="G15205" s="92" t="s">
        <v>3913</v>
      </c>
      <c r="H15205" s="92"/>
      <c r="I15205" s="92"/>
      <c r="J15205" s="92"/>
      <c r="K15205" s="29">
        <f>ROUND(SUM(K15204),2)</f>
        <v>19.79</v>
      </c>
    </row>
    <row r="15206" spans="1:11" ht="9.9499999999999993" customHeight="1" x14ac:dyDescent="0.25">
      <c r="A15206" s="9"/>
      <c r="B15206" s="9"/>
      <c r="C15206" s="9"/>
      <c r="D15206" s="9"/>
      <c r="E15206" s="9"/>
      <c r="F15206" s="9"/>
      <c r="G15206" s="100"/>
      <c r="H15206" s="100"/>
      <c r="I15206" s="100"/>
      <c r="J15206" s="100"/>
      <c r="K15206" s="100"/>
    </row>
    <row r="15207" spans="1:11" ht="20.100000000000001" customHeight="1" x14ac:dyDescent="0.25">
      <c r="A15207" s="99" t="s">
        <v>3287</v>
      </c>
      <c r="B15207" s="99"/>
      <c r="C15207" s="99"/>
      <c r="D15207" s="99"/>
      <c r="E15207" s="99"/>
      <c r="F15207" s="99"/>
      <c r="G15207" s="99"/>
      <c r="H15207" s="99"/>
      <c r="I15207" s="99"/>
      <c r="J15207" s="99"/>
      <c r="K15207" s="99"/>
    </row>
    <row r="15208" spans="1:11" ht="15" customHeight="1" x14ac:dyDescent="0.25">
      <c r="A15208" s="93" t="s">
        <v>3893</v>
      </c>
      <c r="B15208" s="93"/>
      <c r="C15208" s="93"/>
      <c r="D15208" s="94" t="s">
        <v>3</v>
      </c>
      <c r="E15208" s="94"/>
      <c r="F15208" s="23" t="s">
        <v>4</v>
      </c>
      <c r="G15208" s="94" t="s">
        <v>3894</v>
      </c>
      <c r="H15208" s="94"/>
      <c r="I15208" s="94" t="s">
        <v>3895</v>
      </c>
      <c r="J15208" s="94"/>
      <c r="K15208" s="23" t="s">
        <v>3896</v>
      </c>
    </row>
    <row r="15209" spans="1:11" ht="15" customHeight="1" x14ac:dyDescent="0.25">
      <c r="A15209" s="24" t="s">
        <v>4089</v>
      </c>
      <c r="B15209" s="95" t="s">
        <v>4090</v>
      </c>
      <c r="C15209" s="95"/>
      <c r="D15209" s="96" t="s">
        <v>20</v>
      </c>
      <c r="E15209" s="96"/>
      <c r="F15209" s="24" t="s">
        <v>16</v>
      </c>
      <c r="G15209" s="97">
        <v>1</v>
      </c>
      <c r="H15209" s="97"/>
      <c r="I15209" s="98">
        <v>12.85</v>
      </c>
      <c r="J15209" s="98"/>
      <c r="K15209" s="27">
        <f>TRUNC(TRUNC(G15209,8)*I15209,2)</f>
        <v>12.85</v>
      </c>
    </row>
    <row r="15210" spans="1:11" ht="15" customHeight="1" x14ac:dyDescent="0.25">
      <c r="A15210" s="9"/>
      <c r="B15210" s="9"/>
      <c r="C15210" s="9"/>
      <c r="D15210" s="9"/>
      <c r="E15210" s="9"/>
      <c r="F15210" s="9"/>
      <c r="G15210" s="91" t="s">
        <v>3906</v>
      </c>
      <c r="H15210" s="91"/>
      <c r="I15210" s="91"/>
      <c r="J15210" s="91"/>
      <c r="K15210" s="28">
        <f>SUM(K15209:K15209)</f>
        <v>12.85</v>
      </c>
    </row>
    <row r="15211" spans="1:11" ht="15" customHeight="1" x14ac:dyDescent="0.25">
      <c r="A15211" s="93" t="s">
        <v>3907</v>
      </c>
      <c r="B15211" s="93"/>
      <c r="C15211" s="93"/>
      <c r="D15211" s="94" t="s">
        <v>3</v>
      </c>
      <c r="E15211" s="94"/>
      <c r="F15211" s="23" t="s">
        <v>4</v>
      </c>
      <c r="G15211" s="94" t="s">
        <v>3894</v>
      </c>
      <c r="H15211" s="94"/>
      <c r="I15211" s="94" t="s">
        <v>3895</v>
      </c>
      <c r="J15211" s="94"/>
      <c r="K15211" s="23" t="s">
        <v>3896</v>
      </c>
    </row>
    <row r="15212" spans="1:11" ht="15" customHeight="1" x14ac:dyDescent="0.25">
      <c r="A15212" s="24" t="s">
        <v>3961</v>
      </c>
      <c r="B15212" s="95" t="s">
        <v>3962</v>
      </c>
      <c r="C15212" s="95"/>
      <c r="D15212" s="96" t="s">
        <v>20</v>
      </c>
      <c r="E15212" s="96"/>
      <c r="F15212" s="24" t="s">
        <v>2056</v>
      </c>
      <c r="G15212" s="97">
        <v>2.7699999999999999E-2</v>
      </c>
      <c r="H15212" s="97"/>
      <c r="I15212" s="98">
        <v>29.5</v>
      </c>
      <c r="J15212" s="98"/>
      <c r="K15212" s="27">
        <f>TRUNC(TRUNC(G15212,8)*I15212,2)</f>
        <v>0.81</v>
      </c>
    </row>
    <row r="15213" spans="1:11" ht="15" customHeight="1" x14ac:dyDescent="0.25">
      <c r="A15213" s="24" t="s">
        <v>3910</v>
      </c>
      <c r="B15213" s="95" t="s">
        <v>3911</v>
      </c>
      <c r="C15213" s="95"/>
      <c r="D15213" s="96" t="s">
        <v>20</v>
      </c>
      <c r="E15213" s="96"/>
      <c r="F15213" s="24" t="s">
        <v>2056</v>
      </c>
      <c r="G15213" s="97">
        <v>0.1386</v>
      </c>
      <c r="H15213" s="97"/>
      <c r="I15213" s="98">
        <v>24.94</v>
      </c>
      <c r="J15213" s="98"/>
      <c r="K15213" s="27">
        <f>TRUNC(TRUNC(G15213,8)*I15213,2)</f>
        <v>3.45</v>
      </c>
    </row>
    <row r="15214" spans="1:11" ht="18" customHeight="1" x14ac:dyDescent="0.25">
      <c r="A15214" s="9"/>
      <c r="B15214" s="9"/>
      <c r="C15214" s="9"/>
      <c r="D15214" s="9"/>
      <c r="E15214" s="9"/>
      <c r="F15214" s="9"/>
      <c r="G15214" s="91" t="s">
        <v>3912</v>
      </c>
      <c r="H15214" s="91"/>
      <c r="I15214" s="91"/>
      <c r="J15214" s="91"/>
      <c r="K15214" s="28">
        <f>SUM(K15212:K15213)</f>
        <v>4.26</v>
      </c>
    </row>
    <row r="15215" spans="1:11" ht="15" customHeight="1" x14ac:dyDescent="0.25">
      <c r="A15215" s="9"/>
      <c r="B15215" s="9"/>
      <c r="C15215" s="9"/>
      <c r="D15215" s="9"/>
      <c r="E15215" s="9"/>
      <c r="F15215" s="9"/>
      <c r="G15215" s="92" t="s">
        <v>3913</v>
      </c>
      <c r="H15215" s="92"/>
      <c r="I15215" s="92"/>
      <c r="J15215" s="92"/>
      <c r="K15215" s="29">
        <f>ROUND(SUM(K15210,K15214),2)</f>
        <v>17.11</v>
      </c>
    </row>
    <row r="15216" spans="1:11" ht="9.9499999999999993" customHeight="1" x14ac:dyDescent="0.25">
      <c r="A15216" s="9"/>
      <c r="B15216" s="9"/>
      <c r="C15216" s="9"/>
      <c r="D15216" s="9"/>
      <c r="E15216" s="9"/>
      <c r="F15216" s="9"/>
      <c r="G15216" s="100"/>
      <c r="H15216" s="100"/>
      <c r="I15216" s="100"/>
      <c r="J15216" s="100"/>
      <c r="K15216" s="100"/>
    </row>
    <row r="15217" spans="1:11" ht="20.100000000000001" customHeight="1" x14ac:dyDescent="0.25">
      <c r="A15217" s="99" t="s">
        <v>3288</v>
      </c>
      <c r="B15217" s="99"/>
      <c r="C15217" s="99"/>
      <c r="D15217" s="99"/>
      <c r="E15217" s="99"/>
      <c r="F15217" s="99"/>
      <c r="G15217" s="99"/>
      <c r="H15217" s="99"/>
      <c r="I15217" s="99"/>
      <c r="J15217" s="99"/>
      <c r="K15217" s="99"/>
    </row>
    <row r="15218" spans="1:11" ht="12.95" customHeight="1" x14ac:dyDescent="0.25">
      <c r="A15218" s="107" t="s">
        <v>3984</v>
      </c>
      <c r="B15218" s="107"/>
      <c r="C15218" s="107"/>
      <c r="D15218" s="108" t="s">
        <v>3985</v>
      </c>
      <c r="E15218" s="87" t="s">
        <v>3986</v>
      </c>
      <c r="F15218" s="87"/>
      <c r="G15218" s="87" t="s">
        <v>3987</v>
      </c>
      <c r="H15218" s="87"/>
      <c r="I15218" s="87"/>
      <c r="J15218" s="87"/>
      <c r="K15218" s="87" t="s">
        <v>3988</v>
      </c>
    </row>
    <row r="15219" spans="1:11" ht="12" customHeight="1" x14ac:dyDescent="0.25">
      <c r="A15219" s="107"/>
      <c r="B15219" s="107"/>
      <c r="C15219" s="107"/>
      <c r="D15219" s="108"/>
      <c r="E15219" s="23" t="s">
        <v>3989</v>
      </c>
      <c r="F15219" s="23" t="s">
        <v>3990</v>
      </c>
      <c r="G15219" s="94" t="s">
        <v>3989</v>
      </c>
      <c r="H15219" s="94"/>
      <c r="I15219" s="94" t="s">
        <v>3990</v>
      </c>
      <c r="J15219" s="94"/>
      <c r="K15219" s="87"/>
    </row>
    <row r="15220" spans="1:11" ht="15.95" customHeight="1" x14ac:dyDescent="0.25">
      <c r="A15220" s="6" t="s">
        <v>4091</v>
      </c>
      <c r="B15220" s="104" t="s">
        <v>4092</v>
      </c>
      <c r="C15220" s="104"/>
      <c r="D15220" s="44">
        <v>1</v>
      </c>
      <c r="E15220" s="32">
        <v>0.8</v>
      </c>
      <c r="F15220" s="32">
        <v>0.19999999999999996</v>
      </c>
      <c r="G15220" s="105">
        <v>5.32</v>
      </c>
      <c r="H15220" s="105"/>
      <c r="I15220" s="105">
        <v>0.5</v>
      </c>
      <c r="J15220" s="105"/>
      <c r="K15220" s="33">
        <f>TRUNC(D15220*(TRUNC(E15220*G15220,4)+TRUNC(F15220*I15220,4)),4)</f>
        <v>4.3559999999999999</v>
      </c>
    </row>
    <row r="15221" spans="1:11" ht="15" customHeight="1" x14ac:dyDescent="0.25">
      <c r="A15221" s="1"/>
      <c r="B15221" s="1"/>
      <c r="C15221" s="1"/>
      <c r="D15221" s="1"/>
      <c r="E15221" s="1"/>
      <c r="F15221" s="1"/>
      <c r="G15221" s="85" t="s">
        <v>3999</v>
      </c>
      <c r="H15221" s="85"/>
      <c r="I15221" s="85"/>
      <c r="J15221" s="85"/>
      <c r="K15221" s="34">
        <f>SUM(K15219:K15220)</f>
        <v>4.3559999999999999</v>
      </c>
    </row>
    <row r="15222" spans="1:11" ht="20.100000000000001" customHeight="1" x14ac:dyDescent="0.25">
      <c r="A15222" s="106" t="s">
        <v>4000</v>
      </c>
      <c r="B15222" s="106"/>
      <c r="C15222" s="106"/>
      <c r="D15222" s="106"/>
      <c r="E15222" s="106"/>
      <c r="F15222" s="2" t="s">
        <v>4</v>
      </c>
      <c r="G15222" s="87" t="s">
        <v>4001</v>
      </c>
      <c r="H15222" s="87"/>
      <c r="I15222" s="87" t="s">
        <v>4002</v>
      </c>
      <c r="J15222" s="87"/>
      <c r="K15222" s="2" t="s">
        <v>3988</v>
      </c>
    </row>
    <row r="15223" spans="1:11" ht="15" customHeight="1" x14ac:dyDescent="0.25">
      <c r="A15223" s="6" t="s">
        <v>4093</v>
      </c>
      <c r="B15223" s="101" t="s">
        <v>4094</v>
      </c>
      <c r="C15223" s="101"/>
      <c r="D15223" s="101"/>
      <c r="E15223" s="101"/>
      <c r="F15223" s="6" t="s">
        <v>3940</v>
      </c>
      <c r="G15223" s="102">
        <v>0.1333</v>
      </c>
      <c r="H15223" s="102"/>
      <c r="I15223" s="103">
        <v>3.96</v>
      </c>
      <c r="J15223" s="103"/>
      <c r="K15223" s="7">
        <f>TRUNC(TRUNC(G15223,8)*I15223,2)</f>
        <v>0.52</v>
      </c>
    </row>
    <row r="15224" spans="1:11" ht="15" customHeight="1" x14ac:dyDescent="0.25">
      <c r="A15224" s="6" t="s">
        <v>4095</v>
      </c>
      <c r="B15224" s="101" t="s">
        <v>4096</v>
      </c>
      <c r="C15224" s="101"/>
      <c r="D15224" s="101"/>
      <c r="E15224" s="101"/>
      <c r="F15224" s="6" t="s">
        <v>3940</v>
      </c>
      <c r="G15224" s="102">
        <v>2</v>
      </c>
      <c r="H15224" s="102"/>
      <c r="I15224" s="103">
        <v>14.41</v>
      </c>
      <c r="J15224" s="103"/>
      <c r="K15224" s="7">
        <f>TRUNC(TRUNC(G15224,8)*I15224,2)</f>
        <v>28.82</v>
      </c>
    </row>
    <row r="15225" spans="1:11" ht="15" customHeight="1" x14ac:dyDescent="0.25">
      <c r="A15225" s="6" t="s">
        <v>4097</v>
      </c>
      <c r="B15225" s="101" t="s">
        <v>4098</v>
      </c>
      <c r="C15225" s="101"/>
      <c r="D15225" s="101"/>
      <c r="E15225" s="101"/>
      <c r="F15225" s="6" t="s">
        <v>3940</v>
      </c>
      <c r="G15225" s="102">
        <v>3</v>
      </c>
      <c r="H15225" s="102"/>
      <c r="I15225" s="103">
        <v>14.58</v>
      </c>
      <c r="J15225" s="103"/>
      <c r="K15225" s="7">
        <f>TRUNC(TRUNC(G15225,8)*I15225,2)</f>
        <v>43.74</v>
      </c>
    </row>
    <row r="15226" spans="1:11" ht="15" customHeight="1" x14ac:dyDescent="0.25">
      <c r="A15226" s="1"/>
      <c r="B15226" s="1"/>
      <c r="C15226" s="1"/>
      <c r="D15226" s="1"/>
      <c r="E15226" s="1"/>
      <c r="F15226" s="1"/>
      <c r="G15226" s="85" t="s">
        <v>4005</v>
      </c>
      <c r="H15226" s="85"/>
      <c r="I15226" s="85"/>
      <c r="J15226" s="85"/>
      <c r="K15226" s="29">
        <f>SUM(K15223:K15225)</f>
        <v>73.08</v>
      </c>
    </row>
    <row r="15227" spans="1:11" ht="15" customHeight="1" x14ac:dyDescent="0.25">
      <c r="A15227" s="9"/>
      <c r="B15227" s="9"/>
      <c r="C15227" s="9"/>
      <c r="D15227" s="9"/>
      <c r="E15227" s="9"/>
      <c r="F15227" s="9"/>
      <c r="G15227" s="92" t="s">
        <v>4006</v>
      </c>
      <c r="H15227" s="92"/>
      <c r="I15227" s="92"/>
      <c r="J15227" s="92"/>
      <c r="K15227" s="33">
        <f>SUM(K15221,K15226)</f>
        <v>77.435999999999993</v>
      </c>
    </row>
    <row r="15228" spans="1:11" ht="15" customHeight="1" x14ac:dyDescent="0.25">
      <c r="A15228" s="9"/>
      <c r="B15228" s="9"/>
      <c r="C15228" s="9"/>
      <c r="D15228" s="9"/>
      <c r="E15228" s="9"/>
      <c r="F15228" s="9"/>
      <c r="G15228" s="92" t="s">
        <v>4007</v>
      </c>
      <c r="H15228" s="92"/>
      <c r="I15228" s="92"/>
      <c r="J15228" s="92"/>
      <c r="K15228" s="35">
        <v>22.5</v>
      </c>
    </row>
    <row r="15229" spans="1:11" ht="15" customHeight="1" x14ac:dyDescent="0.25">
      <c r="A15229" s="9"/>
      <c r="B15229" s="9"/>
      <c r="C15229" s="9"/>
      <c r="D15229" s="9"/>
      <c r="E15229" s="9"/>
      <c r="F15229" s="9"/>
      <c r="G15229" s="92" t="s">
        <v>4008</v>
      </c>
      <c r="H15229" s="92"/>
      <c r="I15229" s="92"/>
      <c r="J15229" s="92"/>
      <c r="K15229" s="33">
        <f>TRUNC(K15227/K15228,4)</f>
        <v>3.4416000000000002</v>
      </c>
    </row>
    <row r="15230" spans="1:11" ht="15" customHeight="1" x14ac:dyDescent="0.25">
      <c r="A15230" s="9"/>
      <c r="B15230" s="9"/>
      <c r="C15230" s="9"/>
      <c r="D15230" s="9"/>
      <c r="E15230" s="9"/>
      <c r="F15230" s="9"/>
      <c r="G15230" s="92" t="s">
        <v>4029</v>
      </c>
      <c r="H15230" s="92"/>
      <c r="I15230" s="92"/>
      <c r="J15230" s="92"/>
      <c r="K15230" s="33">
        <f>SUM(K15229)</f>
        <v>3.4416000000000002</v>
      </c>
    </row>
    <row r="15231" spans="1:11" ht="15" customHeight="1" x14ac:dyDescent="0.25">
      <c r="A15231" s="9"/>
      <c r="B15231" s="9"/>
      <c r="C15231" s="9"/>
      <c r="D15231" s="9"/>
      <c r="E15231" s="9"/>
      <c r="F15231" s="9"/>
      <c r="G15231" s="92" t="s">
        <v>3913</v>
      </c>
      <c r="H15231" s="92"/>
      <c r="I15231" s="92"/>
      <c r="J15231" s="92"/>
      <c r="K15231" s="29">
        <f>ROUND(SUM(K15230),2)</f>
        <v>3.44</v>
      </c>
    </row>
    <row r="15232" spans="1:11" ht="9.9499999999999993" customHeight="1" x14ac:dyDescent="0.25">
      <c r="A15232" s="9"/>
      <c r="B15232" s="9"/>
      <c r="C15232" s="9"/>
      <c r="D15232" s="9"/>
      <c r="E15232" s="9"/>
      <c r="F15232" s="9"/>
      <c r="G15232" s="100"/>
      <c r="H15232" s="100"/>
      <c r="I15232" s="100"/>
      <c r="J15232" s="100"/>
      <c r="K15232" s="100"/>
    </row>
    <row r="15233" spans="1:11" ht="20.100000000000001" customHeight="1" x14ac:dyDescent="0.25">
      <c r="A15233" s="99" t="s">
        <v>3289</v>
      </c>
      <c r="B15233" s="99"/>
      <c r="C15233" s="99"/>
      <c r="D15233" s="99"/>
      <c r="E15233" s="99"/>
      <c r="F15233" s="99"/>
      <c r="G15233" s="99"/>
      <c r="H15233" s="99"/>
      <c r="I15233" s="99"/>
      <c r="J15233" s="99"/>
      <c r="K15233" s="99"/>
    </row>
    <row r="15234" spans="1:11" ht="15" customHeight="1" x14ac:dyDescent="0.25">
      <c r="A15234" s="93" t="s">
        <v>3893</v>
      </c>
      <c r="B15234" s="93"/>
      <c r="C15234" s="93"/>
      <c r="D15234" s="94" t="s">
        <v>3</v>
      </c>
      <c r="E15234" s="94"/>
      <c r="F15234" s="23" t="s">
        <v>4</v>
      </c>
      <c r="G15234" s="94" t="s">
        <v>3894</v>
      </c>
      <c r="H15234" s="94"/>
      <c r="I15234" s="94" t="s">
        <v>3895</v>
      </c>
      <c r="J15234" s="94"/>
      <c r="K15234" s="23" t="s">
        <v>3896</v>
      </c>
    </row>
    <row r="15235" spans="1:11" ht="15" customHeight="1" x14ac:dyDescent="0.25">
      <c r="A15235" s="24" t="s">
        <v>3951</v>
      </c>
      <c r="B15235" s="95" t="s">
        <v>3952</v>
      </c>
      <c r="C15235" s="95"/>
      <c r="D15235" s="96" t="s">
        <v>3953</v>
      </c>
      <c r="E15235" s="96"/>
      <c r="F15235" s="24" t="s">
        <v>3954</v>
      </c>
      <c r="G15235" s="97">
        <v>4.0000000000000001E-3</v>
      </c>
      <c r="H15235" s="97"/>
      <c r="I15235" s="98">
        <v>215</v>
      </c>
      <c r="J15235" s="98"/>
      <c r="K15235" s="27">
        <f>ROUND(ROUND(G15235,8)*I15235,2)</f>
        <v>0.86</v>
      </c>
    </row>
    <row r="15236" spans="1:11" ht="15" customHeight="1" x14ac:dyDescent="0.25">
      <c r="A15236" s="24" t="s">
        <v>3955</v>
      </c>
      <c r="B15236" s="95" t="s">
        <v>3956</v>
      </c>
      <c r="C15236" s="95"/>
      <c r="D15236" s="96" t="s">
        <v>20</v>
      </c>
      <c r="E15236" s="96"/>
      <c r="F15236" s="24" t="s">
        <v>3903</v>
      </c>
      <c r="G15236" s="97">
        <v>5.0000000000000001E-3</v>
      </c>
      <c r="H15236" s="97"/>
      <c r="I15236" s="98">
        <v>19.37</v>
      </c>
      <c r="J15236" s="98"/>
      <c r="K15236" s="27">
        <f>ROUND(ROUND(G15236,8)*I15236,2)</f>
        <v>0.1</v>
      </c>
    </row>
    <row r="15237" spans="1:11" ht="15" customHeight="1" x14ac:dyDescent="0.25">
      <c r="A15237" s="9"/>
      <c r="B15237" s="9"/>
      <c r="C15237" s="9"/>
      <c r="D15237" s="9"/>
      <c r="E15237" s="9"/>
      <c r="F15237" s="9"/>
      <c r="G15237" s="91" t="s">
        <v>3906</v>
      </c>
      <c r="H15237" s="91"/>
      <c r="I15237" s="91"/>
      <c r="J15237" s="91"/>
      <c r="K15237" s="28">
        <f>SUM(K15235:K15236)</f>
        <v>0.96</v>
      </c>
    </row>
    <row r="15238" spans="1:11" ht="15" customHeight="1" x14ac:dyDescent="0.25">
      <c r="A15238" s="93" t="s">
        <v>3907</v>
      </c>
      <c r="B15238" s="93"/>
      <c r="C15238" s="93"/>
      <c r="D15238" s="94" t="s">
        <v>3</v>
      </c>
      <c r="E15238" s="94"/>
      <c r="F15238" s="23" t="s">
        <v>4</v>
      </c>
      <c r="G15238" s="94" t="s">
        <v>3894</v>
      </c>
      <c r="H15238" s="94"/>
      <c r="I15238" s="94" t="s">
        <v>3895</v>
      </c>
      <c r="J15238" s="94"/>
      <c r="K15238" s="23" t="s">
        <v>3896</v>
      </c>
    </row>
    <row r="15239" spans="1:11" ht="21" customHeight="1" x14ac:dyDescent="0.25">
      <c r="A15239" s="24" t="s">
        <v>3908</v>
      </c>
      <c r="B15239" s="95" t="s">
        <v>3909</v>
      </c>
      <c r="C15239" s="95"/>
      <c r="D15239" s="96" t="s">
        <v>20</v>
      </c>
      <c r="E15239" s="96"/>
      <c r="F15239" s="24" t="s">
        <v>2056</v>
      </c>
      <c r="G15239" s="97">
        <v>0.03</v>
      </c>
      <c r="H15239" s="97"/>
      <c r="I15239" s="98">
        <v>32.24</v>
      </c>
      <c r="J15239" s="98"/>
      <c r="K15239" s="27">
        <f>ROUND(ROUND(G15239,8)*I15239,2)</f>
        <v>0.97</v>
      </c>
    </row>
    <row r="15240" spans="1:11" ht="15" customHeight="1" x14ac:dyDescent="0.25">
      <c r="A15240" s="24" t="s">
        <v>3910</v>
      </c>
      <c r="B15240" s="95" t="s">
        <v>3911</v>
      </c>
      <c r="C15240" s="95"/>
      <c r="D15240" s="96" t="s">
        <v>20</v>
      </c>
      <c r="E15240" s="96"/>
      <c r="F15240" s="24" t="s">
        <v>2056</v>
      </c>
      <c r="G15240" s="97">
        <v>0.03</v>
      </c>
      <c r="H15240" s="97"/>
      <c r="I15240" s="98">
        <v>24.94</v>
      </c>
      <c r="J15240" s="98"/>
      <c r="K15240" s="27">
        <f>ROUND(ROUND(G15240,8)*I15240,2)</f>
        <v>0.75</v>
      </c>
    </row>
    <row r="15241" spans="1:11" ht="18" customHeight="1" x14ac:dyDescent="0.25">
      <c r="A15241" s="9"/>
      <c r="B15241" s="9"/>
      <c r="C15241" s="9"/>
      <c r="D15241" s="9"/>
      <c r="E15241" s="9"/>
      <c r="F15241" s="9"/>
      <c r="G15241" s="91" t="s">
        <v>3912</v>
      </c>
      <c r="H15241" s="91"/>
      <c r="I15241" s="91"/>
      <c r="J15241" s="91"/>
      <c r="K15241" s="28">
        <f>SUM(K15239:K15240)</f>
        <v>1.72</v>
      </c>
    </row>
    <row r="15242" spans="1:11" ht="15" customHeight="1" x14ac:dyDescent="0.25">
      <c r="A15242" s="9"/>
      <c r="B15242" s="9"/>
      <c r="C15242" s="9"/>
      <c r="D15242" s="9"/>
      <c r="E15242" s="9"/>
      <c r="F15242" s="9"/>
      <c r="G15242" s="92" t="s">
        <v>3913</v>
      </c>
      <c r="H15242" s="92"/>
      <c r="I15242" s="92"/>
      <c r="J15242" s="92"/>
      <c r="K15242" s="29">
        <f>ROUND(SUM(K15237,K15241),2)</f>
        <v>2.68</v>
      </c>
    </row>
    <row r="15243" spans="1:11" ht="9.9499999999999993" customHeight="1" x14ac:dyDescent="0.25">
      <c r="A15243" s="9"/>
      <c r="B15243" s="9"/>
      <c r="C15243" s="9"/>
      <c r="D15243" s="9"/>
      <c r="E15243" s="9"/>
      <c r="F15243" s="9"/>
      <c r="G15243" s="100"/>
      <c r="H15243" s="100"/>
      <c r="I15243" s="100"/>
      <c r="J15243" s="100"/>
      <c r="K15243" s="100"/>
    </row>
    <row r="15244" spans="1:11" ht="20.100000000000001" customHeight="1" x14ac:dyDescent="0.25">
      <c r="A15244" s="99" t="s">
        <v>3290</v>
      </c>
      <c r="B15244" s="99"/>
      <c r="C15244" s="99"/>
      <c r="D15244" s="99"/>
      <c r="E15244" s="99"/>
      <c r="F15244" s="99"/>
      <c r="G15244" s="99"/>
      <c r="H15244" s="99"/>
      <c r="I15244" s="99"/>
      <c r="J15244" s="99"/>
      <c r="K15244" s="99"/>
    </row>
    <row r="15245" spans="1:11" ht="15" customHeight="1" x14ac:dyDescent="0.25">
      <c r="A15245" s="93" t="s">
        <v>3916</v>
      </c>
      <c r="B15245" s="93"/>
      <c r="C15245" s="93"/>
      <c r="D15245" s="94" t="s">
        <v>3</v>
      </c>
      <c r="E15245" s="94"/>
      <c r="F15245" s="23" t="s">
        <v>4</v>
      </c>
      <c r="G15245" s="94" t="s">
        <v>3894</v>
      </c>
      <c r="H15245" s="94"/>
      <c r="I15245" s="94" t="s">
        <v>3895</v>
      </c>
      <c r="J15245" s="94"/>
      <c r="K15245" s="23" t="s">
        <v>3896</v>
      </c>
    </row>
    <row r="15246" spans="1:11" ht="29.1" customHeight="1" x14ac:dyDescent="0.25">
      <c r="A15246" s="24" t="s">
        <v>3957</v>
      </c>
      <c r="B15246" s="95" t="s">
        <v>3958</v>
      </c>
      <c r="C15246" s="95"/>
      <c r="D15246" s="96" t="s">
        <v>20</v>
      </c>
      <c r="E15246" s="96"/>
      <c r="F15246" s="24" t="s">
        <v>3936</v>
      </c>
      <c r="G15246" s="97">
        <v>2.8999999999999998E-3</v>
      </c>
      <c r="H15246" s="97"/>
      <c r="I15246" s="98">
        <v>75.540000000000006</v>
      </c>
      <c r="J15246" s="98"/>
      <c r="K15246" s="27">
        <f>TRUNC(TRUNC(G15246,8)*I15246,2)</f>
        <v>0.21</v>
      </c>
    </row>
    <row r="15247" spans="1:11" ht="29.1" customHeight="1" x14ac:dyDescent="0.25">
      <c r="A15247" s="24" t="s">
        <v>3959</v>
      </c>
      <c r="B15247" s="95" t="s">
        <v>3960</v>
      </c>
      <c r="C15247" s="95"/>
      <c r="D15247" s="96" t="s">
        <v>20</v>
      </c>
      <c r="E15247" s="96"/>
      <c r="F15247" s="24" t="s">
        <v>30</v>
      </c>
      <c r="G15247" s="97">
        <v>1.6999999999999999E-3</v>
      </c>
      <c r="H15247" s="97"/>
      <c r="I15247" s="98">
        <v>198.53</v>
      </c>
      <c r="J15247" s="98"/>
      <c r="K15247" s="27">
        <f>TRUNC(TRUNC(G15247,8)*I15247,2)</f>
        <v>0.33</v>
      </c>
    </row>
    <row r="15248" spans="1:11" ht="18" customHeight="1" x14ac:dyDescent="0.25">
      <c r="A15248" s="9"/>
      <c r="B15248" s="9"/>
      <c r="C15248" s="9"/>
      <c r="D15248" s="9"/>
      <c r="E15248" s="9"/>
      <c r="F15248" s="9"/>
      <c r="G15248" s="91" t="s">
        <v>3919</v>
      </c>
      <c r="H15248" s="91"/>
      <c r="I15248" s="91"/>
      <c r="J15248" s="91"/>
      <c r="K15248" s="28">
        <f>SUM(K15246:K15247)</f>
        <v>0.54</v>
      </c>
    </row>
    <row r="15249" spans="1:11" ht="15" customHeight="1" x14ac:dyDescent="0.25">
      <c r="A15249" s="93" t="s">
        <v>3907</v>
      </c>
      <c r="B15249" s="93"/>
      <c r="C15249" s="93"/>
      <c r="D15249" s="94" t="s">
        <v>3</v>
      </c>
      <c r="E15249" s="94"/>
      <c r="F15249" s="23" t="s">
        <v>4</v>
      </c>
      <c r="G15249" s="94" t="s">
        <v>3894</v>
      </c>
      <c r="H15249" s="94"/>
      <c r="I15249" s="94" t="s">
        <v>3895</v>
      </c>
      <c r="J15249" s="94"/>
      <c r="K15249" s="23" t="s">
        <v>3896</v>
      </c>
    </row>
    <row r="15250" spans="1:11" ht="15" customHeight="1" x14ac:dyDescent="0.25">
      <c r="A15250" s="24" t="s">
        <v>3961</v>
      </c>
      <c r="B15250" s="95" t="s">
        <v>3962</v>
      </c>
      <c r="C15250" s="95"/>
      <c r="D15250" s="96" t="s">
        <v>20</v>
      </c>
      <c r="E15250" s="96"/>
      <c r="F15250" s="24" t="s">
        <v>2056</v>
      </c>
      <c r="G15250" s="97">
        <v>4.5999999999999999E-3</v>
      </c>
      <c r="H15250" s="97"/>
      <c r="I15250" s="98">
        <v>29.5</v>
      </c>
      <c r="J15250" s="98"/>
      <c r="K15250" s="27">
        <f>TRUNC(TRUNC(G15250,8)*I15250,2)</f>
        <v>0.13</v>
      </c>
    </row>
    <row r="15251" spans="1:11" ht="18" customHeight="1" x14ac:dyDescent="0.25">
      <c r="A15251" s="9"/>
      <c r="B15251" s="9"/>
      <c r="C15251" s="9"/>
      <c r="D15251" s="9"/>
      <c r="E15251" s="9"/>
      <c r="F15251" s="9"/>
      <c r="G15251" s="91" t="s">
        <v>3912</v>
      </c>
      <c r="H15251" s="91"/>
      <c r="I15251" s="91"/>
      <c r="J15251" s="91"/>
      <c r="K15251" s="28">
        <f>SUM(K15250:K15250)</f>
        <v>0.13</v>
      </c>
    </row>
    <row r="15252" spans="1:11" ht="15" customHeight="1" x14ac:dyDescent="0.25">
      <c r="A15252" s="9"/>
      <c r="B15252" s="9"/>
      <c r="C15252" s="9"/>
      <c r="D15252" s="9"/>
      <c r="E15252" s="9"/>
      <c r="F15252" s="9"/>
      <c r="G15252" s="92" t="s">
        <v>3913</v>
      </c>
      <c r="H15252" s="92"/>
      <c r="I15252" s="92"/>
      <c r="J15252" s="92"/>
      <c r="K15252" s="29">
        <f>ROUND(SUM(K15248,K15251),2)</f>
        <v>0.67</v>
      </c>
    </row>
    <row r="15253" spans="1:11" ht="9.9499999999999993" customHeight="1" x14ac:dyDescent="0.25">
      <c r="A15253" s="9"/>
      <c r="B15253" s="9"/>
      <c r="C15253" s="9"/>
      <c r="D15253" s="9"/>
      <c r="E15253" s="9"/>
      <c r="F15253" s="9"/>
      <c r="G15253" s="100"/>
      <c r="H15253" s="100"/>
      <c r="I15253" s="100"/>
      <c r="J15253" s="100"/>
      <c r="K15253" s="100"/>
    </row>
    <row r="15254" spans="1:11" ht="20.100000000000001" customHeight="1" x14ac:dyDescent="0.25">
      <c r="A15254" s="99" t="s">
        <v>3291</v>
      </c>
      <c r="B15254" s="99"/>
      <c r="C15254" s="99"/>
      <c r="D15254" s="99"/>
      <c r="E15254" s="99"/>
      <c r="F15254" s="99"/>
      <c r="G15254" s="99"/>
      <c r="H15254" s="99"/>
      <c r="I15254" s="99"/>
      <c r="J15254" s="99"/>
      <c r="K15254" s="99"/>
    </row>
    <row r="15255" spans="1:11" ht="15" customHeight="1" x14ac:dyDescent="0.25">
      <c r="A15255" s="93" t="s">
        <v>3916</v>
      </c>
      <c r="B15255" s="93"/>
      <c r="C15255" s="93"/>
      <c r="D15255" s="94" t="s">
        <v>3</v>
      </c>
      <c r="E15255" s="94"/>
      <c r="F15255" s="23" t="s">
        <v>4</v>
      </c>
      <c r="G15255" s="94" t="s">
        <v>3894</v>
      </c>
      <c r="H15255" s="94"/>
      <c r="I15255" s="94" t="s">
        <v>3895</v>
      </c>
      <c r="J15255" s="94"/>
      <c r="K15255" s="23" t="s">
        <v>3896</v>
      </c>
    </row>
    <row r="15256" spans="1:11" ht="29.1" customHeight="1" x14ac:dyDescent="0.25">
      <c r="A15256" s="24" t="s">
        <v>3957</v>
      </c>
      <c r="B15256" s="95" t="s">
        <v>3958</v>
      </c>
      <c r="C15256" s="95"/>
      <c r="D15256" s="96" t="s">
        <v>20</v>
      </c>
      <c r="E15256" s="96"/>
      <c r="F15256" s="24" t="s">
        <v>3936</v>
      </c>
      <c r="G15256" s="97">
        <v>1.95E-2</v>
      </c>
      <c r="H15256" s="97"/>
      <c r="I15256" s="98">
        <v>75.540000000000006</v>
      </c>
      <c r="J15256" s="98"/>
      <c r="K15256" s="27">
        <f>TRUNC(TRUNC(G15256,8)*I15256,2)</f>
        <v>1.47</v>
      </c>
    </row>
    <row r="15257" spans="1:11" ht="29.1" customHeight="1" x14ac:dyDescent="0.25">
      <c r="A15257" s="24" t="s">
        <v>3959</v>
      </c>
      <c r="B15257" s="95" t="s">
        <v>3960</v>
      </c>
      <c r="C15257" s="95"/>
      <c r="D15257" s="96" t="s">
        <v>20</v>
      </c>
      <c r="E15257" s="96"/>
      <c r="F15257" s="24" t="s">
        <v>30</v>
      </c>
      <c r="G15257" s="97">
        <v>1.15E-2</v>
      </c>
      <c r="H15257" s="97"/>
      <c r="I15257" s="98">
        <v>198.53</v>
      </c>
      <c r="J15257" s="98"/>
      <c r="K15257" s="27">
        <f>TRUNC(TRUNC(G15257,8)*I15257,2)</f>
        <v>2.2799999999999998</v>
      </c>
    </row>
    <row r="15258" spans="1:11" ht="18" customHeight="1" x14ac:dyDescent="0.25">
      <c r="A15258" s="9"/>
      <c r="B15258" s="9"/>
      <c r="C15258" s="9"/>
      <c r="D15258" s="9"/>
      <c r="E15258" s="9"/>
      <c r="F15258" s="9"/>
      <c r="G15258" s="91" t="s">
        <v>3919</v>
      </c>
      <c r="H15258" s="91"/>
      <c r="I15258" s="91"/>
      <c r="J15258" s="91"/>
      <c r="K15258" s="28">
        <f>SUM(K15256:K15257)</f>
        <v>3.75</v>
      </c>
    </row>
    <row r="15259" spans="1:11" ht="15" customHeight="1" x14ac:dyDescent="0.25">
      <c r="A15259" s="93" t="s">
        <v>3907</v>
      </c>
      <c r="B15259" s="93"/>
      <c r="C15259" s="93"/>
      <c r="D15259" s="94" t="s">
        <v>3</v>
      </c>
      <c r="E15259" s="94"/>
      <c r="F15259" s="23" t="s">
        <v>4</v>
      </c>
      <c r="G15259" s="94" t="s">
        <v>3894</v>
      </c>
      <c r="H15259" s="94"/>
      <c r="I15259" s="94" t="s">
        <v>3895</v>
      </c>
      <c r="J15259" s="94"/>
      <c r="K15259" s="23" t="s">
        <v>3896</v>
      </c>
    </row>
    <row r="15260" spans="1:11" ht="15" customHeight="1" x14ac:dyDescent="0.25">
      <c r="A15260" s="24" t="s">
        <v>3910</v>
      </c>
      <c r="B15260" s="95" t="s">
        <v>3911</v>
      </c>
      <c r="C15260" s="95"/>
      <c r="D15260" s="96" t="s">
        <v>20</v>
      </c>
      <c r="E15260" s="96"/>
      <c r="F15260" s="24" t="s">
        <v>2056</v>
      </c>
      <c r="G15260" s="97">
        <v>3.1E-2</v>
      </c>
      <c r="H15260" s="97"/>
      <c r="I15260" s="98">
        <v>24.94</v>
      </c>
      <c r="J15260" s="98"/>
      <c r="K15260" s="27">
        <f>TRUNC(TRUNC(G15260,8)*I15260,2)</f>
        <v>0.77</v>
      </c>
    </row>
    <row r="15261" spans="1:11" ht="18" customHeight="1" x14ac:dyDescent="0.25">
      <c r="A15261" s="9"/>
      <c r="B15261" s="9"/>
      <c r="C15261" s="9"/>
      <c r="D15261" s="9"/>
      <c r="E15261" s="9"/>
      <c r="F15261" s="9"/>
      <c r="G15261" s="91" t="s">
        <v>3912</v>
      </c>
      <c r="H15261" s="91"/>
      <c r="I15261" s="91"/>
      <c r="J15261" s="91"/>
      <c r="K15261" s="28">
        <f>SUM(K15260:K15260)</f>
        <v>0.77</v>
      </c>
    </row>
    <row r="15262" spans="1:11" ht="15" customHeight="1" x14ac:dyDescent="0.25">
      <c r="A15262" s="9"/>
      <c r="B15262" s="9"/>
      <c r="C15262" s="9"/>
      <c r="D15262" s="9"/>
      <c r="E15262" s="9"/>
      <c r="F15262" s="9"/>
      <c r="G15262" s="92" t="s">
        <v>3913</v>
      </c>
      <c r="H15262" s="92"/>
      <c r="I15262" s="92"/>
      <c r="J15262" s="92"/>
      <c r="K15262" s="29">
        <f>ROUND(SUM(K15258,K15261),2)</f>
        <v>4.5199999999999996</v>
      </c>
    </row>
    <row r="15263" spans="1:11" ht="9.9499999999999993" customHeight="1" x14ac:dyDescent="0.25">
      <c r="A15263" s="9"/>
      <c r="B15263" s="9"/>
      <c r="C15263" s="9"/>
      <c r="D15263" s="9"/>
      <c r="E15263" s="9"/>
      <c r="F15263" s="9"/>
      <c r="G15263" s="100"/>
      <c r="H15263" s="100"/>
      <c r="I15263" s="100"/>
      <c r="J15263" s="100"/>
      <c r="K15263" s="100"/>
    </row>
    <row r="15264" spans="1:11" ht="20.100000000000001" customHeight="1" x14ac:dyDescent="0.25">
      <c r="A15264" s="99" t="s">
        <v>3292</v>
      </c>
      <c r="B15264" s="99"/>
      <c r="C15264" s="99"/>
      <c r="D15264" s="99"/>
      <c r="E15264" s="99"/>
      <c r="F15264" s="99"/>
      <c r="G15264" s="99"/>
      <c r="H15264" s="99"/>
      <c r="I15264" s="99"/>
      <c r="J15264" s="99"/>
      <c r="K15264" s="99"/>
    </row>
    <row r="15265" spans="1:11" ht="15" customHeight="1" x14ac:dyDescent="0.25">
      <c r="A15265" s="93" t="s">
        <v>3916</v>
      </c>
      <c r="B15265" s="93"/>
      <c r="C15265" s="93"/>
      <c r="D15265" s="94" t="s">
        <v>3</v>
      </c>
      <c r="E15265" s="94"/>
      <c r="F15265" s="23" t="s">
        <v>4</v>
      </c>
      <c r="G15265" s="94" t="s">
        <v>3894</v>
      </c>
      <c r="H15265" s="94"/>
      <c r="I15265" s="94" t="s">
        <v>3895</v>
      </c>
      <c r="J15265" s="94"/>
      <c r="K15265" s="23" t="s">
        <v>3896</v>
      </c>
    </row>
    <row r="15266" spans="1:11" ht="29.1" customHeight="1" x14ac:dyDescent="0.25">
      <c r="A15266" s="24" t="s">
        <v>3963</v>
      </c>
      <c r="B15266" s="95" t="s">
        <v>3964</v>
      </c>
      <c r="C15266" s="95"/>
      <c r="D15266" s="96" t="s">
        <v>20</v>
      </c>
      <c r="E15266" s="96"/>
      <c r="F15266" s="24" t="s">
        <v>3936</v>
      </c>
      <c r="G15266" s="97">
        <v>0.86950000000000005</v>
      </c>
      <c r="H15266" s="97"/>
      <c r="I15266" s="98">
        <v>8.9</v>
      </c>
      <c r="J15266" s="98"/>
      <c r="K15266" s="27">
        <f>TRUNC(TRUNC(G15266,8)*I15266,2)</f>
        <v>7.73</v>
      </c>
    </row>
    <row r="15267" spans="1:11" ht="29.1" customHeight="1" x14ac:dyDescent="0.25">
      <c r="A15267" s="24" t="s">
        <v>3965</v>
      </c>
      <c r="B15267" s="95" t="s">
        <v>3966</v>
      </c>
      <c r="C15267" s="95"/>
      <c r="D15267" s="96" t="s">
        <v>20</v>
      </c>
      <c r="E15267" s="96"/>
      <c r="F15267" s="24" t="s">
        <v>30</v>
      </c>
      <c r="G15267" s="97">
        <v>1.137</v>
      </c>
      <c r="H15267" s="97"/>
      <c r="I15267" s="98">
        <v>32.76</v>
      </c>
      <c r="J15267" s="98"/>
      <c r="K15267" s="27">
        <f>TRUNC(TRUNC(G15267,8)*I15267,2)</f>
        <v>37.24</v>
      </c>
    </row>
    <row r="15268" spans="1:11" ht="21" customHeight="1" x14ac:dyDescent="0.25">
      <c r="A15268" s="24" t="s">
        <v>3967</v>
      </c>
      <c r="B15268" s="95" t="s">
        <v>3968</v>
      </c>
      <c r="C15268" s="95"/>
      <c r="D15268" s="96" t="s">
        <v>20</v>
      </c>
      <c r="E15268" s="96"/>
      <c r="F15268" s="24" t="s">
        <v>3936</v>
      </c>
      <c r="G15268" s="97">
        <v>0.86950000000000005</v>
      </c>
      <c r="H15268" s="97"/>
      <c r="I15268" s="98">
        <v>27.59</v>
      </c>
      <c r="J15268" s="98"/>
      <c r="K15268" s="27">
        <f>TRUNC(TRUNC(G15268,8)*I15268,2)</f>
        <v>23.98</v>
      </c>
    </row>
    <row r="15269" spans="1:11" ht="21" customHeight="1" x14ac:dyDescent="0.25">
      <c r="A15269" s="24" t="s">
        <v>3969</v>
      </c>
      <c r="B15269" s="95" t="s">
        <v>3970</v>
      </c>
      <c r="C15269" s="95"/>
      <c r="D15269" s="96" t="s">
        <v>20</v>
      </c>
      <c r="E15269" s="96"/>
      <c r="F15269" s="24" t="s">
        <v>30</v>
      </c>
      <c r="G15269" s="97">
        <v>1.137</v>
      </c>
      <c r="H15269" s="97"/>
      <c r="I15269" s="98">
        <v>28.09</v>
      </c>
      <c r="J15269" s="98"/>
      <c r="K15269" s="27">
        <f>TRUNC(TRUNC(G15269,8)*I15269,2)</f>
        <v>31.93</v>
      </c>
    </row>
    <row r="15270" spans="1:11" ht="18" customHeight="1" x14ac:dyDescent="0.25">
      <c r="A15270" s="9"/>
      <c r="B15270" s="9"/>
      <c r="C15270" s="9"/>
      <c r="D15270" s="9"/>
      <c r="E15270" s="9"/>
      <c r="F15270" s="9"/>
      <c r="G15270" s="91" t="s">
        <v>3919</v>
      </c>
      <c r="H15270" s="91"/>
      <c r="I15270" s="91"/>
      <c r="J15270" s="91"/>
      <c r="K15270" s="28">
        <f>SUM(K15266:K15269)</f>
        <v>100.88</v>
      </c>
    </row>
    <row r="15271" spans="1:11" ht="15" customHeight="1" x14ac:dyDescent="0.25">
      <c r="A15271" s="93" t="s">
        <v>3907</v>
      </c>
      <c r="B15271" s="93"/>
      <c r="C15271" s="93"/>
      <c r="D15271" s="94" t="s">
        <v>3</v>
      </c>
      <c r="E15271" s="94"/>
      <c r="F15271" s="23" t="s">
        <v>4</v>
      </c>
      <c r="G15271" s="94" t="s">
        <v>3894</v>
      </c>
      <c r="H15271" s="94"/>
      <c r="I15271" s="94" t="s">
        <v>3895</v>
      </c>
      <c r="J15271" s="94"/>
      <c r="K15271" s="23" t="s">
        <v>3896</v>
      </c>
    </row>
    <row r="15272" spans="1:11" ht="15" customHeight="1" x14ac:dyDescent="0.25">
      <c r="A15272" s="24" t="s">
        <v>3971</v>
      </c>
      <c r="B15272" s="95" t="s">
        <v>3972</v>
      </c>
      <c r="C15272" s="95"/>
      <c r="D15272" s="96" t="s">
        <v>20</v>
      </c>
      <c r="E15272" s="96"/>
      <c r="F15272" s="24" t="s">
        <v>2056</v>
      </c>
      <c r="G15272" s="97">
        <v>7.22E-2</v>
      </c>
      <c r="H15272" s="97"/>
      <c r="I15272" s="98">
        <v>32.69</v>
      </c>
      <c r="J15272" s="98"/>
      <c r="K15272" s="27">
        <f>TRUNC(TRUNC(G15272,8)*I15272,2)</f>
        <v>2.36</v>
      </c>
    </row>
    <row r="15273" spans="1:11" ht="15" customHeight="1" x14ac:dyDescent="0.25">
      <c r="A15273" s="24" t="s">
        <v>3910</v>
      </c>
      <c r="B15273" s="95" t="s">
        <v>3911</v>
      </c>
      <c r="C15273" s="95"/>
      <c r="D15273" s="96" t="s">
        <v>20</v>
      </c>
      <c r="E15273" s="96"/>
      <c r="F15273" s="24" t="s">
        <v>2056</v>
      </c>
      <c r="G15273" s="97">
        <v>0.44790000000000002</v>
      </c>
      <c r="H15273" s="97"/>
      <c r="I15273" s="98">
        <v>24.94</v>
      </c>
      <c r="J15273" s="98"/>
      <c r="K15273" s="27">
        <f>TRUNC(TRUNC(G15273,8)*I15273,2)</f>
        <v>11.17</v>
      </c>
    </row>
    <row r="15274" spans="1:11" ht="18" customHeight="1" x14ac:dyDescent="0.25">
      <c r="A15274" s="9"/>
      <c r="B15274" s="9"/>
      <c r="C15274" s="9"/>
      <c r="D15274" s="9"/>
      <c r="E15274" s="9"/>
      <c r="F15274" s="9"/>
      <c r="G15274" s="91" t="s">
        <v>3912</v>
      </c>
      <c r="H15274" s="91"/>
      <c r="I15274" s="91"/>
      <c r="J15274" s="91"/>
      <c r="K15274" s="28">
        <f>SUM(K15272:K15273)</f>
        <v>13.53</v>
      </c>
    </row>
    <row r="15275" spans="1:11" ht="15" customHeight="1" x14ac:dyDescent="0.25">
      <c r="A15275" s="9"/>
      <c r="B15275" s="9"/>
      <c r="C15275" s="9"/>
      <c r="D15275" s="9"/>
      <c r="E15275" s="9"/>
      <c r="F15275" s="9"/>
      <c r="G15275" s="92" t="s">
        <v>3913</v>
      </c>
      <c r="H15275" s="92"/>
      <c r="I15275" s="92"/>
      <c r="J15275" s="92"/>
      <c r="K15275" s="29">
        <f>ROUND(SUM(K15270,K15274),2)</f>
        <v>114.41</v>
      </c>
    </row>
    <row r="15276" spans="1:11" ht="9.9499999999999993" customHeight="1" x14ac:dyDescent="0.25">
      <c r="A15276" s="9"/>
      <c r="B15276" s="9"/>
      <c r="C15276" s="9"/>
      <c r="D15276" s="9"/>
      <c r="E15276" s="9"/>
      <c r="F15276" s="9"/>
      <c r="G15276" s="100"/>
      <c r="H15276" s="100"/>
      <c r="I15276" s="100"/>
      <c r="J15276" s="100"/>
      <c r="K15276" s="100"/>
    </row>
    <row r="15277" spans="1:11" ht="20.100000000000001" customHeight="1" x14ac:dyDescent="0.25">
      <c r="A15277" s="99" t="s">
        <v>3293</v>
      </c>
      <c r="B15277" s="99"/>
      <c r="C15277" s="99"/>
      <c r="D15277" s="99"/>
      <c r="E15277" s="99"/>
      <c r="F15277" s="99"/>
      <c r="G15277" s="99"/>
      <c r="H15277" s="99"/>
      <c r="I15277" s="99"/>
      <c r="J15277" s="99"/>
      <c r="K15277" s="99"/>
    </row>
    <row r="15278" spans="1:11" ht="15" customHeight="1" x14ac:dyDescent="0.25">
      <c r="A15278" s="93" t="s">
        <v>3916</v>
      </c>
      <c r="B15278" s="93"/>
      <c r="C15278" s="93"/>
      <c r="D15278" s="94" t="s">
        <v>3</v>
      </c>
      <c r="E15278" s="94"/>
      <c r="F15278" s="23" t="s">
        <v>4</v>
      </c>
      <c r="G15278" s="94" t="s">
        <v>3894</v>
      </c>
      <c r="H15278" s="94"/>
      <c r="I15278" s="94" t="s">
        <v>3895</v>
      </c>
      <c r="J15278" s="94"/>
      <c r="K15278" s="23" t="s">
        <v>3896</v>
      </c>
    </row>
    <row r="15279" spans="1:11" ht="38.1" customHeight="1" x14ac:dyDescent="0.25">
      <c r="A15279" s="24" t="s">
        <v>3973</v>
      </c>
      <c r="B15279" s="95" t="s">
        <v>3974</v>
      </c>
      <c r="C15279" s="95"/>
      <c r="D15279" s="96" t="s">
        <v>20</v>
      </c>
      <c r="E15279" s="96"/>
      <c r="F15279" s="24" t="s">
        <v>3936</v>
      </c>
      <c r="G15279" s="97">
        <v>6.3E-3</v>
      </c>
      <c r="H15279" s="97"/>
      <c r="I15279" s="98">
        <v>94.61</v>
      </c>
      <c r="J15279" s="98"/>
      <c r="K15279" s="27">
        <f>TRUNC(TRUNC(G15279,8)*I15279,2)</f>
        <v>0.59</v>
      </c>
    </row>
    <row r="15280" spans="1:11" ht="38.1" customHeight="1" x14ac:dyDescent="0.25">
      <c r="A15280" s="24" t="s">
        <v>3975</v>
      </c>
      <c r="B15280" s="95" t="s">
        <v>3976</v>
      </c>
      <c r="C15280" s="95"/>
      <c r="D15280" s="96" t="s">
        <v>20</v>
      </c>
      <c r="E15280" s="96"/>
      <c r="F15280" s="24" t="s">
        <v>30</v>
      </c>
      <c r="G15280" s="97">
        <v>1.0200000000000001E-2</v>
      </c>
      <c r="H15280" s="97"/>
      <c r="I15280" s="98">
        <v>370.94</v>
      </c>
      <c r="J15280" s="98"/>
      <c r="K15280" s="27">
        <f>TRUNC(TRUNC(G15280,8)*I15280,2)</f>
        <v>3.78</v>
      </c>
    </row>
    <row r="15281" spans="1:11" ht="29.1" customHeight="1" x14ac:dyDescent="0.25">
      <c r="A15281" s="24" t="s">
        <v>3977</v>
      </c>
      <c r="B15281" s="95" t="s">
        <v>3978</v>
      </c>
      <c r="C15281" s="95"/>
      <c r="D15281" s="96" t="s">
        <v>20</v>
      </c>
      <c r="E15281" s="96"/>
      <c r="F15281" s="24" t="s">
        <v>3936</v>
      </c>
      <c r="G15281" s="97">
        <v>4.8999999999999998E-3</v>
      </c>
      <c r="H15281" s="97"/>
      <c r="I15281" s="98">
        <v>74.180000000000007</v>
      </c>
      <c r="J15281" s="98"/>
      <c r="K15281" s="27">
        <f>TRUNC(TRUNC(G15281,8)*I15281,2)</f>
        <v>0.36</v>
      </c>
    </row>
    <row r="15282" spans="1:11" ht="29.1" customHeight="1" x14ac:dyDescent="0.25">
      <c r="A15282" s="24" t="s">
        <v>3979</v>
      </c>
      <c r="B15282" s="95" t="s">
        <v>3980</v>
      </c>
      <c r="C15282" s="95"/>
      <c r="D15282" s="96" t="s">
        <v>20</v>
      </c>
      <c r="E15282" s="96"/>
      <c r="F15282" s="24" t="s">
        <v>30</v>
      </c>
      <c r="G15282" s="97">
        <v>5.5999999999999999E-3</v>
      </c>
      <c r="H15282" s="97"/>
      <c r="I15282" s="98">
        <v>166.79</v>
      </c>
      <c r="J15282" s="98"/>
      <c r="K15282" s="27">
        <f>TRUNC(TRUNC(G15282,8)*I15282,2)</f>
        <v>0.93</v>
      </c>
    </row>
    <row r="15283" spans="1:11" ht="18" customHeight="1" x14ac:dyDescent="0.25">
      <c r="A15283" s="9"/>
      <c r="B15283" s="9"/>
      <c r="C15283" s="9"/>
      <c r="D15283" s="9"/>
      <c r="E15283" s="9"/>
      <c r="F15283" s="9"/>
      <c r="G15283" s="91" t="s">
        <v>3919</v>
      </c>
      <c r="H15283" s="91"/>
      <c r="I15283" s="91"/>
      <c r="J15283" s="91"/>
      <c r="K15283" s="28">
        <f>SUM(K15279:K15282)</f>
        <v>5.66</v>
      </c>
    </row>
    <row r="15284" spans="1:11" ht="15" customHeight="1" x14ac:dyDescent="0.25">
      <c r="A15284" s="9"/>
      <c r="B15284" s="9"/>
      <c r="C15284" s="9"/>
      <c r="D15284" s="9"/>
      <c r="E15284" s="9"/>
      <c r="F15284" s="9"/>
      <c r="G15284" s="92" t="s">
        <v>3913</v>
      </c>
      <c r="H15284" s="92"/>
      <c r="I15284" s="92"/>
      <c r="J15284" s="92"/>
      <c r="K15284" s="29">
        <f>ROUND(SUM(K15283),2)</f>
        <v>5.66</v>
      </c>
    </row>
    <row r="15285" spans="1:11" ht="9.9499999999999993" customHeight="1" x14ac:dyDescent="0.25">
      <c r="A15285" s="9"/>
      <c r="B15285" s="9"/>
      <c r="C15285" s="9"/>
      <c r="D15285" s="9"/>
      <c r="E15285" s="9"/>
      <c r="F15285" s="9"/>
      <c r="G15285" s="100"/>
      <c r="H15285" s="100"/>
      <c r="I15285" s="100"/>
      <c r="J15285" s="100"/>
      <c r="K15285" s="100"/>
    </row>
    <row r="15286" spans="1:11" ht="20.100000000000001" customHeight="1" x14ac:dyDescent="0.25">
      <c r="A15286" s="99" t="s">
        <v>3294</v>
      </c>
      <c r="B15286" s="99"/>
      <c r="C15286" s="99"/>
      <c r="D15286" s="99"/>
      <c r="E15286" s="99"/>
      <c r="F15286" s="99"/>
      <c r="G15286" s="99"/>
      <c r="H15286" s="99"/>
      <c r="I15286" s="99"/>
      <c r="J15286" s="99"/>
      <c r="K15286" s="99"/>
    </row>
    <row r="15287" spans="1:11" ht="15" customHeight="1" x14ac:dyDescent="0.25">
      <c r="A15287" s="93" t="s">
        <v>3916</v>
      </c>
      <c r="B15287" s="93"/>
      <c r="C15287" s="93"/>
      <c r="D15287" s="94" t="s">
        <v>3</v>
      </c>
      <c r="E15287" s="94"/>
      <c r="F15287" s="23" t="s">
        <v>4</v>
      </c>
      <c r="G15287" s="94" t="s">
        <v>3894</v>
      </c>
      <c r="H15287" s="94"/>
      <c r="I15287" s="94" t="s">
        <v>3895</v>
      </c>
      <c r="J15287" s="94"/>
      <c r="K15287" s="23" t="s">
        <v>3896</v>
      </c>
    </row>
    <row r="15288" spans="1:11" ht="38.1" customHeight="1" x14ac:dyDescent="0.25">
      <c r="A15288" s="24" t="s">
        <v>3973</v>
      </c>
      <c r="B15288" s="95" t="s">
        <v>3974</v>
      </c>
      <c r="C15288" s="95"/>
      <c r="D15288" s="96" t="s">
        <v>20</v>
      </c>
      <c r="E15288" s="96"/>
      <c r="F15288" s="24" t="s">
        <v>3936</v>
      </c>
      <c r="G15288" s="97">
        <v>1.2999999999999999E-3</v>
      </c>
      <c r="H15288" s="97"/>
      <c r="I15288" s="98">
        <v>94.61</v>
      </c>
      <c r="J15288" s="98"/>
      <c r="K15288" s="27">
        <f>TRUNC(TRUNC(G15288,8)*I15288,2)</f>
        <v>0.12</v>
      </c>
    </row>
    <row r="15289" spans="1:11" ht="38.1" customHeight="1" x14ac:dyDescent="0.25">
      <c r="A15289" s="24" t="s">
        <v>3975</v>
      </c>
      <c r="B15289" s="95" t="s">
        <v>3976</v>
      </c>
      <c r="C15289" s="95"/>
      <c r="D15289" s="96" t="s">
        <v>20</v>
      </c>
      <c r="E15289" s="96"/>
      <c r="F15289" s="24" t="s">
        <v>30</v>
      </c>
      <c r="G15289" s="97">
        <v>3.0999999999999999E-3</v>
      </c>
      <c r="H15289" s="97"/>
      <c r="I15289" s="98">
        <v>370.94</v>
      </c>
      <c r="J15289" s="98"/>
      <c r="K15289" s="27">
        <f>TRUNC(TRUNC(G15289,8)*I15289,2)</f>
        <v>1.1399999999999999</v>
      </c>
    </row>
    <row r="15290" spans="1:11" ht="18" customHeight="1" x14ac:dyDescent="0.25">
      <c r="A15290" s="9"/>
      <c r="B15290" s="9"/>
      <c r="C15290" s="9"/>
      <c r="D15290" s="9"/>
      <c r="E15290" s="9"/>
      <c r="F15290" s="9"/>
      <c r="G15290" s="91" t="s">
        <v>3919</v>
      </c>
      <c r="H15290" s="91"/>
      <c r="I15290" s="91"/>
      <c r="J15290" s="91"/>
      <c r="K15290" s="28">
        <f>SUM(K15288:K15289)</f>
        <v>1.2599999999999998</v>
      </c>
    </row>
    <row r="15291" spans="1:11" ht="15" customHeight="1" x14ac:dyDescent="0.25">
      <c r="A15291" s="9"/>
      <c r="B15291" s="9"/>
      <c r="C15291" s="9"/>
      <c r="D15291" s="9"/>
      <c r="E15291" s="9"/>
      <c r="F15291" s="9"/>
      <c r="G15291" s="92" t="s">
        <v>3913</v>
      </c>
      <c r="H15291" s="92"/>
      <c r="I15291" s="92"/>
      <c r="J15291" s="92"/>
      <c r="K15291" s="29">
        <f>ROUND(SUM(K15290),2)</f>
        <v>1.26</v>
      </c>
    </row>
    <row r="15292" spans="1:11" ht="9.9499999999999993" customHeight="1" x14ac:dyDescent="0.25">
      <c r="A15292" s="9"/>
      <c r="B15292" s="9"/>
      <c r="C15292" s="9"/>
      <c r="D15292" s="9"/>
      <c r="E15292" s="9"/>
      <c r="F15292" s="9"/>
      <c r="G15292" s="100"/>
      <c r="H15292" s="100"/>
      <c r="I15292" s="100"/>
      <c r="J15292" s="100"/>
      <c r="K15292" s="100"/>
    </row>
    <row r="15293" spans="1:11" ht="20.100000000000001" customHeight="1" x14ac:dyDescent="0.25">
      <c r="A15293" s="99" t="s">
        <v>3295</v>
      </c>
      <c r="B15293" s="99"/>
      <c r="C15293" s="99"/>
      <c r="D15293" s="99"/>
      <c r="E15293" s="99"/>
      <c r="F15293" s="99"/>
      <c r="G15293" s="99"/>
      <c r="H15293" s="99"/>
      <c r="I15293" s="99"/>
      <c r="J15293" s="99"/>
      <c r="K15293" s="99"/>
    </row>
    <row r="15294" spans="1:11" ht="15" customHeight="1" x14ac:dyDescent="0.25">
      <c r="A15294" s="93" t="s">
        <v>3916</v>
      </c>
      <c r="B15294" s="93"/>
      <c r="C15294" s="93"/>
      <c r="D15294" s="94" t="s">
        <v>3</v>
      </c>
      <c r="E15294" s="94"/>
      <c r="F15294" s="23" t="s">
        <v>4</v>
      </c>
      <c r="G15294" s="94" t="s">
        <v>3894</v>
      </c>
      <c r="H15294" s="94"/>
      <c r="I15294" s="94" t="s">
        <v>3895</v>
      </c>
      <c r="J15294" s="94"/>
      <c r="K15294" s="23" t="s">
        <v>3896</v>
      </c>
    </row>
    <row r="15295" spans="1:11" ht="38.1" customHeight="1" x14ac:dyDescent="0.25">
      <c r="A15295" s="24" t="s">
        <v>3973</v>
      </c>
      <c r="B15295" s="95" t="s">
        <v>3974</v>
      </c>
      <c r="C15295" s="95"/>
      <c r="D15295" s="96" t="s">
        <v>20</v>
      </c>
      <c r="E15295" s="96"/>
      <c r="F15295" s="24" t="s">
        <v>3936</v>
      </c>
      <c r="G15295" s="97">
        <v>5.0000000000000001E-4</v>
      </c>
      <c r="H15295" s="97"/>
      <c r="I15295" s="98">
        <v>94.61</v>
      </c>
      <c r="J15295" s="98"/>
      <c r="K15295" s="27">
        <f>TRUNC(TRUNC(G15295,8)*I15295,2)</f>
        <v>0.04</v>
      </c>
    </row>
    <row r="15296" spans="1:11" ht="38.1" customHeight="1" x14ac:dyDescent="0.25">
      <c r="A15296" s="24" t="s">
        <v>3975</v>
      </c>
      <c r="B15296" s="95" t="s">
        <v>3976</v>
      </c>
      <c r="C15296" s="95"/>
      <c r="D15296" s="96" t="s">
        <v>20</v>
      </c>
      <c r="E15296" s="96"/>
      <c r="F15296" s="24" t="s">
        <v>30</v>
      </c>
      <c r="G15296" s="97">
        <v>1.1999999999999999E-3</v>
      </c>
      <c r="H15296" s="97"/>
      <c r="I15296" s="98">
        <v>370.94</v>
      </c>
      <c r="J15296" s="98"/>
      <c r="K15296" s="27">
        <f>TRUNC(TRUNC(G15296,8)*I15296,2)</f>
        <v>0.44</v>
      </c>
    </row>
    <row r="15297" spans="1:11" ht="18" customHeight="1" x14ac:dyDescent="0.25">
      <c r="A15297" s="9"/>
      <c r="B15297" s="9"/>
      <c r="C15297" s="9"/>
      <c r="D15297" s="9"/>
      <c r="E15297" s="9"/>
      <c r="F15297" s="9"/>
      <c r="G15297" s="91" t="s">
        <v>3919</v>
      </c>
      <c r="H15297" s="91"/>
      <c r="I15297" s="91"/>
      <c r="J15297" s="91"/>
      <c r="K15297" s="28">
        <f>SUM(K15295:K15296)</f>
        <v>0.48</v>
      </c>
    </row>
    <row r="15298" spans="1:11" ht="15" customHeight="1" x14ac:dyDescent="0.25">
      <c r="A15298" s="9"/>
      <c r="B15298" s="9"/>
      <c r="C15298" s="9"/>
      <c r="D15298" s="9"/>
      <c r="E15298" s="9"/>
      <c r="F15298" s="9"/>
      <c r="G15298" s="92" t="s">
        <v>3913</v>
      </c>
      <c r="H15298" s="92"/>
      <c r="I15298" s="92"/>
      <c r="J15298" s="92"/>
      <c r="K15298" s="29">
        <f>ROUND(SUM(K15297),2)</f>
        <v>0.48</v>
      </c>
    </row>
    <row r="15299" spans="1:11" ht="9.9499999999999993" customHeight="1" x14ac:dyDescent="0.25">
      <c r="A15299" s="9"/>
      <c r="B15299" s="9"/>
      <c r="C15299" s="9"/>
      <c r="D15299" s="9"/>
      <c r="E15299" s="9"/>
      <c r="F15299" s="9"/>
      <c r="G15299" s="100"/>
      <c r="H15299" s="100"/>
      <c r="I15299" s="100"/>
      <c r="J15299" s="100"/>
      <c r="K15299" s="100"/>
    </row>
    <row r="15300" spans="1:11" ht="20.100000000000001" customHeight="1" x14ac:dyDescent="0.25">
      <c r="A15300" s="99" t="s">
        <v>3296</v>
      </c>
      <c r="B15300" s="99"/>
      <c r="C15300" s="99"/>
      <c r="D15300" s="99"/>
      <c r="E15300" s="99"/>
      <c r="F15300" s="99"/>
      <c r="G15300" s="99"/>
      <c r="H15300" s="99"/>
      <c r="I15300" s="99"/>
      <c r="J15300" s="99"/>
      <c r="K15300" s="99"/>
    </row>
    <row r="15301" spans="1:11" ht="15" customHeight="1" x14ac:dyDescent="0.25">
      <c r="A15301" s="93" t="s">
        <v>3981</v>
      </c>
      <c r="B15301" s="93"/>
      <c r="C15301" s="93"/>
      <c r="D15301" s="94" t="s">
        <v>3</v>
      </c>
      <c r="E15301" s="94"/>
      <c r="F15301" s="23" t="s">
        <v>4</v>
      </c>
      <c r="G15301" s="94" t="s">
        <v>3894</v>
      </c>
      <c r="H15301" s="94"/>
      <c r="I15301" s="94" t="s">
        <v>3895</v>
      </c>
      <c r="J15301" s="94"/>
      <c r="K15301" s="23" t="s">
        <v>3896</v>
      </c>
    </row>
    <row r="15302" spans="1:11" ht="21" customHeight="1" x14ac:dyDescent="0.25">
      <c r="A15302" s="24" t="s">
        <v>70</v>
      </c>
      <c r="B15302" s="95" t="s">
        <v>3982</v>
      </c>
      <c r="C15302" s="95"/>
      <c r="D15302" s="96" t="s">
        <v>25</v>
      </c>
      <c r="E15302" s="96"/>
      <c r="F15302" s="24" t="s">
        <v>61</v>
      </c>
      <c r="G15302" s="97">
        <v>1</v>
      </c>
      <c r="H15302" s="97"/>
      <c r="I15302" s="98">
        <v>28.42</v>
      </c>
      <c r="J15302" s="98"/>
      <c r="K15302" s="27">
        <f>ROUND(ROUND(G15302,8)*I15302,2)</f>
        <v>28.42</v>
      </c>
    </row>
    <row r="15303" spans="1:11" ht="15" customHeight="1" x14ac:dyDescent="0.25">
      <c r="A15303" s="9"/>
      <c r="B15303" s="9"/>
      <c r="C15303" s="9"/>
      <c r="D15303" s="9"/>
      <c r="E15303" s="9"/>
      <c r="F15303" s="9"/>
      <c r="G15303" s="91" t="s">
        <v>3983</v>
      </c>
      <c r="H15303" s="91"/>
      <c r="I15303" s="91"/>
      <c r="J15303" s="91"/>
      <c r="K15303" s="28">
        <f>SUM(K15302:K15302)</f>
        <v>28.42</v>
      </c>
    </row>
    <row r="15304" spans="1:11" ht="15" customHeight="1" x14ac:dyDescent="0.25">
      <c r="A15304" s="9"/>
      <c r="B15304" s="9"/>
      <c r="C15304" s="9"/>
      <c r="D15304" s="9"/>
      <c r="E15304" s="9"/>
      <c r="F15304" s="9"/>
      <c r="G15304" s="92" t="s">
        <v>3913</v>
      </c>
      <c r="H15304" s="92"/>
      <c r="I15304" s="92"/>
      <c r="J15304" s="92"/>
      <c r="K15304" s="29">
        <f>ROUND(SUM(K15303),2)</f>
        <v>28.42</v>
      </c>
    </row>
    <row r="15305" spans="1:11" ht="9.9499999999999993" customHeight="1" x14ac:dyDescent="0.25">
      <c r="A15305" s="9"/>
      <c r="B15305" s="9"/>
      <c r="C15305" s="9"/>
      <c r="D15305" s="9"/>
      <c r="E15305" s="9"/>
      <c r="F15305" s="9"/>
      <c r="G15305" s="100"/>
      <c r="H15305" s="100"/>
      <c r="I15305" s="100"/>
      <c r="J15305" s="100"/>
      <c r="K15305" s="100"/>
    </row>
    <row r="15306" spans="1:11" ht="20.100000000000001" customHeight="1" x14ac:dyDescent="0.25">
      <c r="A15306" s="99" t="s">
        <v>3297</v>
      </c>
      <c r="B15306" s="99"/>
      <c r="C15306" s="99"/>
      <c r="D15306" s="99"/>
      <c r="E15306" s="99"/>
      <c r="F15306" s="99"/>
      <c r="G15306" s="99"/>
      <c r="H15306" s="99"/>
      <c r="I15306" s="99"/>
      <c r="J15306" s="99"/>
      <c r="K15306" s="99"/>
    </row>
    <row r="15307" spans="1:11" ht="15" customHeight="1" x14ac:dyDescent="0.25">
      <c r="A15307" s="93" t="s">
        <v>3916</v>
      </c>
      <c r="B15307" s="93"/>
      <c r="C15307" s="93"/>
      <c r="D15307" s="94" t="s">
        <v>3</v>
      </c>
      <c r="E15307" s="94"/>
      <c r="F15307" s="23" t="s">
        <v>4</v>
      </c>
      <c r="G15307" s="94" t="s">
        <v>3894</v>
      </c>
      <c r="H15307" s="94"/>
      <c r="I15307" s="94" t="s">
        <v>3895</v>
      </c>
      <c r="J15307" s="94"/>
      <c r="K15307" s="23" t="s">
        <v>3896</v>
      </c>
    </row>
    <row r="15308" spans="1:11" ht="38.1" customHeight="1" x14ac:dyDescent="0.25">
      <c r="A15308" s="24" t="s">
        <v>3973</v>
      </c>
      <c r="B15308" s="95" t="s">
        <v>3974</v>
      </c>
      <c r="C15308" s="95"/>
      <c r="D15308" s="96" t="s">
        <v>20</v>
      </c>
      <c r="E15308" s="96"/>
      <c r="F15308" s="24" t="s">
        <v>3936</v>
      </c>
      <c r="G15308" s="97">
        <v>1.2999999999999999E-3</v>
      </c>
      <c r="H15308" s="97"/>
      <c r="I15308" s="98">
        <v>94.61</v>
      </c>
      <c r="J15308" s="98"/>
      <c r="K15308" s="27">
        <f>TRUNC(TRUNC(G15308,8)*I15308,2)</f>
        <v>0.12</v>
      </c>
    </row>
    <row r="15309" spans="1:11" ht="38.1" customHeight="1" x14ac:dyDescent="0.25">
      <c r="A15309" s="24" t="s">
        <v>3975</v>
      </c>
      <c r="B15309" s="95" t="s">
        <v>3976</v>
      </c>
      <c r="C15309" s="95"/>
      <c r="D15309" s="96" t="s">
        <v>20</v>
      </c>
      <c r="E15309" s="96"/>
      <c r="F15309" s="24" t="s">
        <v>30</v>
      </c>
      <c r="G15309" s="97">
        <v>3.0999999999999999E-3</v>
      </c>
      <c r="H15309" s="97"/>
      <c r="I15309" s="98">
        <v>370.94</v>
      </c>
      <c r="J15309" s="98"/>
      <c r="K15309" s="27">
        <f>TRUNC(TRUNC(G15309,8)*I15309,2)</f>
        <v>1.1399999999999999</v>
      </c>
    </row>
    <row r="15310" spans="1:11" ht="18" customHeight="1" x14ac:dyDescent="0.25">
      <c r="A15310" s="9"/>
      <c r="B15310" s="9"/>
      <c r="C15310" s="9"/>
      <c r="D15310" s="9"/>
      <c r="E15310" s="9"/>
      <c r="F15310" s="9"/>
      <c r="G15310" s="91" t="s">
        <v>3919</v>
      </c>
      <c r="H15310" s="91"/>
      <c r="I15310" s="91"/>
      <c r="J15310" s="91"/>
      <c r="K15310" s="28">
        <f>SUM(K15308:K15309)</f>
        <v>1.2599999999999998</v>
      </c>
    </row>
    <row r="15311" spans="1:11" ht="15" customHeight="1" x14ac:dyDescent="0.25">
      <c r="A15311" s="9"/>
      <c r="B15311" s="9"/>
      <c r="C15311" s="9"/>
      <c r="D15311" s="9"/>
      <c r="E15311" s="9"/>
      <c r="F15311" s="9"/>
      <c r="G15311" s="92" t="s">
        <v>3913</v>
      </c>
      <c r="H15311" s="92"/>
      <c r="I15311" s="92"/>
      <c r="J15311" s="92"/>
      <c r="K15311" s="29">
        <f>ROUND(SUM(K15310),2)</f>
        <v>1.26</v>
      </c>
    </row>
    <row r="15312" spans="1:11" ht="9.9499999999999993" customHeight="1" x14ac:dyDescent="0.25">
      <c r="A15312" s="9"/>
      <c r="B15312" s="9"/>
      <c r="C15312" s="9"/>
      <c r="D15312" s="9"/>
      <c r="E15312" s="9"/>
      <c r="F15312" s="9"/>
      <c r="G15312" s="100"/>
      <c r="H15312" s="100"/>
      <c r="I15312" s="100"/>
      <c r="J15312" s="100"/>
      <c r="K15312" s="100"/>
    </row>
    <row r="15313" spans="1:11" ht="20.100000000000001" customHeight="1" x14ac:dyDescent="0.25">
      <c r="A15313" s="99" t="s">
        <v>3298</v>
      </c>
      <c r="B15313" s="99"/>
      <c r="C15313" s="99"/>
      <c r="D15313" s="99"/>
      <c r="E15313" s="99"/>
      <c r="F15313" s="99"/>
      <c r="G15313" s="99"/>
      <c r="H15313" s="99"/>
      <c r="I15313" s="99"/>
      <c r="J15313" s="99"/>
      <c r="K15313" s="99"/>
    </row>
    <row r="15314" spans="1:11" ht="12.95" customHeight="1" x14ac:dyDescent="0.25">
      <c r="A15314" s="107" t="s">
        <v>3984</v>
      </c>
      <c r="B15314" s="107"/>
      <c r="C15314" s="107"/>
      <c r="D15314" s="108" t="s">
        <v>3985</v>
      </c>
      <c r="E15314" s="87" t="s">
        <v>3986</v>
      </c>
      <c r="F15314" s="87"/>
      <c r="G15314" s="87" t="s">
        <v>3987</v>
      </c>
      <c r="H15314" s="87"/>
      <c r="I15314" s="87"/>
      <c r="J15314" s="87"/>
      <c r="K15314" s="87" t="s">
        <v>3988</v>
      </c>
    </row>
    <row r="15315" spans="1:11" ht="12" customHeight="1" x14ac:dyDescent="0.25">
      <c r="A15315" s="107"/>
      <c r="B15315" s="107"/>
      <c r="C15315" s="107"/>
      <c r="D15315" s="108"/>
      <c r="E15315" s="23" t="s">
        <v>3989</v>
      </c>
      <c r="F15315" s="23" t="s">
        <v>3990</v>
      </c>
      <c r="G15315" s="94" t="s">
        <v>3989</v>
      </c>
      <c r="H15315" s="94"/>
      <c r="I15315" s="94" t="s">
        <v>3990</v>
      </c>
      <c r="J15315" s="94"/>
      <c r="K15315" s="87"/>
    </row>
    <row r="15316" spans="1:11" ht="15" customHeight="1" x14ac:dyDescent="0.25">
      <c r="A15316" s="6" t="s">
        <v>3991</v>
      </c>
      <c r="B15316" s="104" t="s">
        <v>3992</v>
      </c>
      <c r="C15316" s="104"/>
      <c r="D15316" s="31">
        <v>1</v>
      </c>
      <c r="E15316" s="32">
        <v>0.34</v>
      </c>
      <c r="F15316" s="32">
        <v>0.66</v>
      </c>
      <c r="G15316" s="105">
        <v>355.46550000000002</v>
      </c>
      <c r="H15316" s="105"/>
      <c r="I15316" s="105">
        <v>95.872399999999999</v>
      </c>
      <c r="J15316" s="105"/>
      <c r="K15316" s="33">
        <f>ROUND(D15316*(ROUND(E15316*G15316,4)+ROUND(F15316*I15316,4)),4)</f>
        <v>184.13409999999999</v>
      </c>
    </row>
    <row r="15317" spans="1:11" ht="15" customHeight="1" x14ac:dyDescent="0.25">
      <c r="A15317" s="6" t="s">
        <v>3993</v>
      </c>
      <c r="B15317" s="104" t="s">
        <v>3994</v>
      </c>
      <c r="C15317" s="104"/>
      <c r="D15317" s="31">
        <v>1</v>
      </c>
      <c r="E15317" s="32">
        <v>1</v>
      </c>
      <c r="F15317" s="32">
        <v>0</v>
      </c>
      <c r="G15317" s="105">
        <v>365.3972</v>
      </c>
      <c r="H15317" s="105"/>
      <c r="I15317" s="105">
        <v>147.8879</v>
      </c>
      <c r="J15317" s="105"/>
      <c r="K15317" s="33">
        <f>ROUND(D15317*(ROUND(E15317*G15317,4)+ROUND(F15317*I15317,4)),4)</f>
        <v>365.3972</v>
      </c>
    </row>
    <row r="15318" spans="1:11" ht="15" customHeight="1" x14ac:dyDescent="0.25">
      <c r="A15318" s="6" t="s">
        <v>3995</v>
      </c>
      <c r="B15318" s="104" t="s">
        <v>3996</v>
      </c>
      <c r="C15318" s="104"/>
      <c r="D15318" s="31">
        <v>1</v>
      </c>
      <c r="E15318" s="32">
        <v>0.97</v>
      </c>
      <c r="F15318" s="32">
        <v>0.03</v>
      </c>
      <c r="G15318" s="105">
        <v>324.64210000000003</v>
      </c>
      <c r="H15318" s="105"/>
      <c r="I15318" s="105">
        <v>159.20740000000001</v>
      </c>
      <c r="J15318" s="105"/>
      <c r="K15318" s="33">
        <f>ROUND(D15318*(ROUND(E15318*G15318,4)+ROUND(F15318*I15318,4)),4)</f>
        <v>319.67899999999997</v>
      </c>
    </row>
    <row r="15319" spans="1:11" ht="15.95" customHeight="1" x14ac:dyDescent="0.25">
      <c r="A15319" s="6" t="s">
        <v>3997</v>
      </c>
      <c r="B15319" s="104" t="s">
        <v>3998</v>
      </c>
      <c r="C15319" s="104"/>
      <c r="D15319" s="31">
        <v>1</v>
      </c>
      <c r="E15319" s="32">
        <v>0.79</v>
      </c>
      <c r="F15319" s="32">
        <v>0.21</v>
      </c>
      <c r="G15319" s="105">
        <v>284.72230000000002</v>
      </c>
      <c r="H15319" s="105"/>
      <c r="I15319" s="105">
        <v>125.70480000000001</v>
      </c>
      <c r="J15319" s="105"/>
      <c r="K15319" s="33">
        <f>ROUND(D15319*(ROUND(E15319*G15319,4)+ROUND(F15319*I15319,4)),4)</f>
        <v>251.32859999999999</v>
      </c>
    </row>
    <row r="15320" spans="1:11" ht="15" customHeight="1" x14ac:dyDescent="0.25">
      <c r="A15320" s="1"/>
      <c r="B15320" s="1"/>
      <c r="C15320" s="1"/>
      <c r="D15320" s="1"/>
      <c r="E15320" s="1"/>
      <c r="F15320" s="1"/>
      <c r="G15320" s="85" t="s">
        <v>3999</v>
      </c>
      <c r="H15320" s="85"/>
      <c r="I15320" s="85"/>
      <c r="J15320" s="85"/>
      <c r="K15320" s="34">
        <f>SUM(K15315:K15319)</f>
        <v>1120.5389</v>
      </c>
    </row>
    <row r="15321" spans="1:11" ht="20.100000000000001" customHeight="1" x14ac:dyDescent="0.25">
      <c r="A15321" s="106" t="s">
        <v>4000</v>
      </c>
      <c r="B15321" s="106"/>
      <c r="C15321" s="106"/>
      <c r="D15321" s="106"/>
      <c r="E15321" s="106"/>
      <c r="F15321" s="2" t="s">
        <v>4</v>
      </c>
      <c r="G15321" s="87" t="s">
        <v>4001</v>
      </c>
      <c r="H15321" s="87"/>
      <c r="I15321" s="87" t="s">
        <v>4002</v>
      </c>
      <c r="J15321" s="87"/>
      <c r="K15321" s="2" t="s">
        <v>3988</v>
      </c>
    </row>
    <row r="15322" spans="1:11" ht="15" customHeight="1" x14ac:dyDescent="0.25">
      <c r="A15322" s="6" t="s">
        <v>4003</v>
      </c>
      <c r="B15322" s="101" t="s">
        <v>4004</v>
      </c>
      <c r="C15322" s="101"/>
      <c r="D15322" s="101"/>
      <c r="E15322" s="101"/>
      <c r="F15322" s="6" t="s">
        <v>3940</v>
      </c>
      <c r="G15322" s="114">
        <v>1</v>
      </c>
      <c r="H15322" s="114"/>
      <c r="I15322" s="115">
        <v>22.527200000000001</v>
      </c>
      <c r="J15322" s="115"/>
      <c r="K15322" s="35">
        <f>ROUND(ROUND(G15322,5)*I15322,4)</f>
        <v>22.527200000000001</v>
      </c>
    </row>
    <row r="15323" spans="1:11" ht="15" customHeight="1" x14ac:dyDescent="0.25">
      <c r="A15323" s="1"/>
      <c r="B15323" s="1"/>
      <c r="C15323" s="1"/>
      <c r="D15323" s="1"/>
      <c r="E15323" s="1"/>
      <c r="F15323" s="1"/>
      <c r="G15323" s="85" t="s">
        <v>4005</v>
      </c>
      <c r="H15323" s="85"/>
      <c r="I15323" s="85"/>
      <c r="J15323" s="85"/>
      <c r="K15323" s="36">
        <f>SUM(K15322:K15322)</f>
        <v>22.527200000000001</v>
      </c>
    </row>
    <row r="15324" spans="1:11" ht="15" customHeight="1" x14ac:dyDescent="0.25">
      <c r="A15324" s="9"/>
      <c r="B15324" s="9"/>
      <c r="C15324" s="9"/>
      <c r="D15324" s="9"/>
      <c r="E15324" s="9"/>
      <c r="F15324" s="9"/>
      <c r="G15324" s="92" t="s">
        <v>4006</v>
      </c>
      <c r="H15324" s="92"/>
      <c r="I15324" s="92"/>
      <c r="J15324" s="92"/>
      <c r="K15324" s="33">
        <f>SUM(K15320,K15323)</f>
        <v>1143.0661</v>
      </c>
    </row>
    <row r="15325" spans="1:11" ht="15" customHeight="1" x14ac:dyDescent="0.25">
      <c r="A15325" s="9"/>
      <c r="B15325" s="9"/>
      <c r="C15325" s="9"/>
      <c r="D15325" s="9"/>
      <c r="E15325" s="9"/>
      <c r="F15325" s="9"/>
      <c r="G15325" s="92" t="s">
        <v>4007</v>
      </c>
      <c r="H15325" s="92"/>
      <c r="I15325" s="92"/>
      <c r="J15325" s="92"/>
      <c r="K15325" s="37">
        <v>113.18</v>
      </c>
    </row>
    <row r="15326" spans="1:11" ht="15" customHeight="1" x14ac:dyDescent="0.25">
      <c r="A15326" s="9"/>
      <c r="B15326" s="9"/>
      <c r="C15326" s="9"/>
      <c r="D15326" s="9"/>
      <c r="E15326" s="9"/>
      <c r="F15326" s="9"/>
      <c r="G15326" s="92" t="s">
        <v>4008</v>
      </c>
      <c r="H15326" s="92"/>
      <c r="I15326" s="92"/>
      <c r="J15326" s="92"/>
      <c r="K15326" s="33">
        <f>ROUND(K15324/K15325,4)</f>
        <v>10.099500000000001</v>
      </c>
    </row>
    <row r="15327" spans="1:11" ht="15" customHeight="1" x14ac:dyDescent="0.25">
      <c r="A15327" s="9"/>
      <c r="B15327" s="9"/>
      <c r="C15327" s="9"/>
      <c r="D15327" s="9"/>
      <c r="E15327" s="9"/>
      <c r="F15327" s="9"/>
      <c r="G15327" s="92" t="s">
        <v>4009</v>
      </c>
      <c r="H15327" s="92"/>
      <c r="I15327" s="92"/>
      <c r="J15327" s="92"/>
      <c r="K15327" s="33">
        <f>ROUND(K15326*0.00746,4)</f>
        <v>7.5300000000000006E-2</v>
      </c>
    </row>
    <row r="15328" spans="1:11" ht="20.100000000000001" customHeight="1" x14ac:dyDescent="0.25">
      <c r="A15328" s="106" t="s">
        <v>4010</v>
      </c>
      <c r="B15328" s="106"/>
      <c r="C15328" s="106"/>
      <c r="D15328" s="106"/>
      <c r="E15328" s="106"/>
      <c r="F15328" s="2" t="s">
        <v>4</v>
      </c>
      <c r="G15328" s="87" t="s">
        <v>4001</v>
      </c>
      <c r="H15328" s="87"/>
      <c r="I15328" s="87" t="s">
        <v>3895</v>
      </c>
      <c r="J15328" s="87"/>
      <c r="K15328" s="2" t="s">
        <v>4011</v>
      </c>
    </row>
    <row r="15329" spans="1:11" ht="15" customHeight="1" x14ac:dyDescent="0.25">
      <c r="A15329" s="6" t="s">
        <v>4012</v>
      </c>
      <c r="B15329" s="104" t="s">
        <v>4013</v>
      </c>
      <c r="C15329" s="104"/>
      <c r="D15329" s="104"/>
      <c r="E15329" s="104"/>
      <c r="F15329" s="6" t="s">
        <v>77</v>
      </c>
      <c r="G15329" s="113">
        <v>1</v>
      </c>
      <c r="H15329" s="113"/>
      <c r="I15329" s="105">
        <v>195.03</v>
      </c>
      <c r="J15329" s="105"/>
      <c r="K15329" s="33">
        <f>ROUND(ROUND(G15329,5)*I15329,4)</f>
        <v>195.03</v>
      </c>
    </row>
    <row r="15330" spans="1:11" ht="15" customHeight="1" x14ac:dyDescent="0.25">
      <c r="A15330" s="1"/>
      <c r="B15330" s="1"/>
      <c r="C15330" s="1"/>
      <c r="D15330" s="1"/>
      <c r="E15330" s="1"/>
      <c r="F15330" s="1"/>
      <c r="G15330" s="85" t="s">
        <v>4014</v>
      </c>
      <c r="H15330" s="85"/>
      <c r="I15330" s="85"/>
      <c r="J15330" s="85"/>
      <c r="K15330" s="34">
        <f>SUM(K15329:K15329)</f>
        <v>195.03</v>
      </c>
    </row>
    <row r="15331" spans="1:11" ht="15" customHeight="1" x14ac:dyDescent="0.25">
      <c r="A15331" s="106" t="s">
        <v>4015</v>
      </c>
      <c r="B15331" s="106"/>
      <c r="C15331" s="106"/>
      <c r="D15331" s="23" t="s">
        <v>4016</v>
      </c>
      <c r="E15331" s="94" t="s">
        <v>4017</v>
      </c>
      <c r="F15331" s="94"/>
      <c r="G15331" s="94" t="s">
        <v>4001</v>
      </c>
      <c r="H15331" s="94"/>
      <c r="I15331" s="94" t="s">
        <v>3895</v>
      </c>
      <c r="J15331" s="94"/>
      <c r="K15331" s="23" t="s">
        <v>4011</v>
      </c>
    </row>
    <row r="15332" spans="1:11" ht="20.100000000000001" customHeight="1" x14ac:dyDescent="0.25">
      <c r="A15332" s="38" t="s">
        <v>4012</v>
      </c>
      <c r="B15332" s="109" t="s">
        <v>4018</v>
      </c>
      <c r="C15332" s="109"/>
      <c r="D15332" s="38" t="s">
        <v>4019</v>
      </c>
      <c r="E15332" s="110" t="s">
        <v>4020</v>
      </c>
      <c r="F15332" s="110"/>
      <c r="G15332" s="111">
        <v>2.2000000000000002</v>
      </c>
      <c r="H15332" s="111"/>
      <c r="I15332" s="112">
        <v>3.47</v>
      </c>
      <c r="J15332" s="112"/>
      <c r="K15332" s="41">
        <f>ROUND(ROUND(G15332,5)*I15332,4)</f>
        <v>7.6340000000000003</v>
      </c>
    </row>
    <row r="15333" spans="1:11" ht="15" customHeight="1" x14ac:dyDescent="0.25">
      <c r="A15333" s="1"/>
      <c r="B15333" s="1"/>
      <c r="C15333" s="1"/>
      <c r="D15333" s="1"/>
      <c r="E15333" s="1"/>
      <c r="F15333" s="1"/>
      <c r="G15333" s="85" t="s">
        <v>4021</v>
      </c>
      <c r="H15333" s="85"/>
      <c r="I15333" s="85"/>
      <c r="J15333" s="85"/>
      <c r="K15333" s="33">
        <f>SUM(K15332:K15332)</f>
        <v>7.6340000000000003</v>
      </c>
    </row>
    <row r="15334" spans="1:11" ht="12.95" customHeight="1" x14ac:dyDescent="0.25">
      <c r="A15334" s="106" t="s">
        <v>4022</v>
      </c>
      <c r="B15334" s="106"/>
      <c r="C15334" s="94" t="s">
        <v>4023</v>
      </c>
      <c r="D15334" s="94" t="s">
        <v>5</v>
      </c>
      <c r="E15334" s="94" t="s">
        <v>4024</v>
      </c>
      <c r="F15334" s="94"/>
      <c r="G15334" s="94" t="s">
        <v>4025</v>
      </c>
      <c r="H15334" s="94"/>
      <c r="I15334" s="94" t="s">
        <v>2086</v>
      </c>
      <c r="J15334" s="94"/>
      <c r="K15334" s="94" t="s">
        <v>4011</v>
      </c>
    </row>
    <row r="15335" spans="1:11" ht="12" customHeight="1" x14ac:dyDescent="0.25">
      <c r="A15335" s="106"/>
      <c r="B15335" s="106"/>
      <c r="C15335" s="94"/>
      <c r="D15335" s="94"/>
      <c r="E15335" s="23" t="s">
        <v>2092</v>
      </c>
      <c r="F15335" s="23" t="s">
        <v>4026</v>
      </c>
      <c r="G15335" s="23" t="s">
        <v>2092</v>
      </c>
      <c r="H15335" s="23" t="s">
        <v>4026</v>
      </c>
      <c r="I15335" s="23" t="s">
        <v>2092</v>
      </c>
      <c r="J15335" s="23" t="s">
        <v>4026</v>
      </c>
      <c r="K15335" s="94"/>
    </row>
    <row r="15336" spans="1:11" ht="27.95" customHeight="1" x14ac:dyDescent="0.25">
      <c r="A15336" s="38" t="s">
        <v>4012</v>
      </c>
      <c r="B15336" s="39" t="s">
        <v>4018</v>
      </c>
      <c r="C15336" s="38" t="s">
        <v>4027</v>
      </c>
      <c r="D15336" s="40">
        <v>2.2000000000000002</v>
      </c>
      <c r="E15336" s="42">
        <v>0</v>
      </c>
      <c r="F15336" s="43">
        <v>1.25</v>
      </c>
      <c r="G15336" s="42">
        <v>0</v>
      </c>
      <c r="H15336" s="43">
        <v>1</v>
      </c>
      <c r="I15336" s="42">
        <v>0</v>
      </c>
      <c r="J15336" s="43">
        <v>0.82</v>
      </c>
      <c r="K15336" s="41">
        <f>ROUND(D15336*(ROUND(E15336*F15336,4)+ROUND(G15336*H15336,4)+ROUND(I15336*J15336,4)),4)</f>
        <v>0</v>
      </c>
    </row>
    <row r="15337" spans="1:11" ht="15" customHeight="1" x14ac:dyDescent="0.25">
      <c r="A15337" s="1"/>
      <c r="B15337" s="1"/>
      <c r="C15337" s="1"/>
      <c r="D15337" s="1"/>
      <c r="E15337" s="1"/>
      <c r="F15337" s="1"/>
      <c r="G15337" s="85" t="s">
        <v>4028</v>
      </c>
      <c r="H15337" s="85"/>
      <c r="I15337" s="85"/>
      <c r="J15337" s="85"/>
      <c r="K15337" s="33">
        <f>SUM(K15335:K15336)</f>
        <v>0</v>
      </c>
    </row>
    <row r="15338" spans="1:11" ht="15" customHeight="1" x14ac:dyDescent="0.25">
      <c r="A15338" s="9"/>
      <c r="B15338" s="9"/>
      <c r="C15338" s="9"/>
      <c r="D15338" s="9"/>
      <c r="E15338" s="9"/>
      <c r="F15338" s="9"/>
      <c r="G15338" s="92" t="s">
        <v>4029</v>
      </c>
      <c r="H15338" s="92"/>
      <c r="I15338" s="92"/>
      <c r="J15338" s="92"/>
      <c r="K15338" s="33">
        <f>SUM(K15326,K15327,K15330,K15333,K15337)</f>
        <v>212.83879999999999</v>
      </c>
    </row>
    <row r="15339" spans="1:11" ht="15" customHeight="1" x14ac:dyDescent="0.25">
      <c r="A15339" s="9"/>
      <c r="B15339" s="9"/>
      <c r="C15339" s="9"/>
      <c r="D15339" s="9"/>
      <c r="E15339" s="9"/>
      <c r="F15339" s="9"/>
      <c r="G15339" s="92" t="s">
        <v>3913</v>
      </c>
      <c r="H15339" s="92"/>
      <c r="I15339" s="92"/>
      <c r="J15339" s="92"/>
      <c r="K15339" s="29">
        <f>ROUND(SUM(K15338),2)</f>
        <v>212.84</v>
      </c>
    </row>
    <row r="15340" spans="1:11" ht="9.9499999999999993" customHeight="1" x14ac:dyDescent="0.25">
      <c r="A15340" s="9"/>
      <c r="B15340" s="9"/>
      <c r="C15340" s="9"/>
      <c r="D15340" s="9"/>
      <c r="E15340" s="9"/>
      <c r="F15340" s="9"/>
      <c r="G15340" s="100"/>
      <c r="H15340" s="100"/>
      <c r="I15340" s="100"/>
      <c r="J15340" s="100"/>
      <c r="K15340" s="100"/>
    </row>
    <row r="15341" spans="1:11" ht="20.100000000000001" customHeight="1" x14ac:dyDescent="0.25">
      <c r="A15341" s="99" t="s">
        <v>3299</v>
      </c>
      <c r="B15341" s="99"/>
      <c r="C15341" s="99"/>
      <c r="D15341" s="99"/>
      <c r="E15341" s="99"/>
      <c r="F15341" s="99"/>
      <c r="G15341" s="99"/>
      <c r="H15341" s="99"/>
      <c r="I15341" s="99"/>
      <c r="J15341" s="99"/>
      <c r="K15341" s="99"/>
    </row>
    <row r="15342" spans="1:11" ht="15" customHeight="1" x14ac:dyDescent="0.25">
      <c r="A15342" s="93" t="s">
        <v>3916</v>
      </c>
      <c r="B15342" s="93"/>
      <c r="C15342" s="93"/>
      <c r="D15342" s="94" t="s">
        <v>3</v>
      </c>
      <c r="E15342" s="94"/>
      <c r="F15342" s="23" t="s">
        <v>4</v>
      </c>
      <c r="G15342" s="94" t="s">
        <v>3894</v>
      </c>
      <c r="H15342" s="94"/>
      <c r="I15342" s="94" t="s">
        <v>3895</v>
      </c>
      <c r="J15342" s="94"/>
      <c r="K15342" s="23" t="s">
        <v>3896</v>
      </c>
    </row>
    <row r="15343" spans="1:11" ht="45.95" customHeight="1" x14ac:dyDescent="0.25">
      <c r="A15343" s="24" t="s">
        <v>3934</v>
      </c>
      <c r="B15343" s="95" t="s">
        <v>3935</v>
      </c>
      <c r="C15343" s="95"/>
      <c r="D15343" s="96" t="s">
        <v>20</v>
      </c>
      <c r="E15343" s="96"/>
      <c r="F15343" s="24" t="s">
        <v>3936</v>
      </c>
      <c r="G15343" s="97">
        <v>2.5891999999999998E-3</v>
      </c>
      <c r="H15343" s="97"/>
      <c r="I15343" s="98">
        <v>76.52</v>
      </c>
      <c r="J15343" s="98"/>
      <c r="K15343" s="27">
        <f t="shared" ref="K15343:K15348" si="118">TRUNC(TRUNC(G15343,8)*I15343,2)</f>
        <v>0.19</v>
      </c>
    </row>
    <row r="15344" spans="1:11" ht="45.95" customHeight="1" x14ac:dyDescent="0.25">
      <c r="A15344" s="24" t="s">
        <v>28</v>
      </c>
      <c r="B15344" s="95" t="s">
        <v>29</v>
      </c>
      <c r="C15344" s="95"/>
      <c r="D15344" s="96" t="s">
        <v>20</v>
      </c>
      <c r="E15344" s="96"/>
      <c r="F15344" s="24" t="s">
        <v>30</v>
      </c>
      <c r="G15344" s="97">
        <v>1.0702000000000001E-3</v>
      </c>
      <c r="H15344" s="97"/>
      <c r="I15344" s="98">
        <v>322.67</v>
      </c>
      <c r="J15344" s="98"/>
      <c r="K15344" s="27">
        <f t="shared" si="118"/>
        <v>0.34</v>
      </c>
    </row>
    <row r="15345" spans="1:11" ht="29.1" customHeight="1" x14ac:dyDescent="0.25">
      <c r="A15345" s="24" t="s">
        <v>4030</v>
      </c>
      <c r="B15345" s="95" t="s">
        <v>4031</v>
      </c>
      <c r="C15345" s="95"/>
      <c r="D15345" s="96" t="s">
        <v>20</v>
      </c>
      <c r="E15345" s="96"/>
      <c r="F15345" s="24" t="s">
        <v>3936</v>
      </c>
      <c r="G15345" s="97">
        <v>3.3568999999999999E-3</v>
      </c>
      <c r="H15345" s="97"/>
      <c r="I15345" s="98">
        <v>105.44</v>
      </c>
      <c r="J15345" s="98"/>
      <c r="K15345" s="27">
        <f t="shared" si="118"/>
        <v>0.35</v>
      </c>
    </row>
    <row r="15346" spans="1:11" ht="29.1" customHeight="1" x14ac:dyDescent="0.25">
      <c r="A15346" s="24" t="s">
        <v>4032</v>
      </c>
      <c r="B15346" s="95" t="s">
        <v>4033</v>
      </c>
      <c r="C15346" s="95"/>
      <c r="D15346" s="96" t="s">
        <v>20</v>
      </c>
      <c r="E15346" s="96"/>
      <c r="F15346" s="24" t="s">
        <v>30</v>
      </c>
      <c r="G15346" s="97">
        <v>3.0249999999999998E-4</v>
      </c>
      <c r="H15346" s="97"/>
      <c r="I15346" s="98">
        <v>265.02</v>
      </c>
      <c r="J15346" s="98"/>
      <c r="K15346" s="27">
        <f t="shared" si="118"/>
        <v>0.08</v>
      </c>
    </row>
    <row r="15347" spans="1:11" ht="38.1" customHeight="1" x14ac:dyDescent="0.25">
      <c r="A15347" s="24" t="s">
        <v>4034</v>
      </c>
      <c r="B15347" s="95" t="s">
        <v>4035</v>
      </c>
      <c r="C15347" s="95"/>
      <c r="D15347" s="96" t="s">
        <v>20</v>
      </c>
      <c r="E15347" s="96"/>
      <c r="F15347" s="24" t="s">
        <v>3936</v>
      </c>
      <c r="G15347" s="97">
        <v>2.9082999999999999E-3</v>
      </c>
      <c r="H15347" s="97"/>
      <c r="I15347" s="98">
        <v>94.54</v>
      </c>
      <c r="J15347" s="98"/>
      <c r="K15347" s="27">
        <f t="shared" si="118"/>
        <v>0.27</v>
      </c>
    </row>
    <row r="15348" spans="1:11" ht="38.1" customHeight="1" x14ac:dyDescent="0.25">
      <c r="A15348" s="24" t="s">
        <v>4036</v>
      </c>
      <c r="B15348" s="95" t="s">
        <v>4037</v>
      </c>
      <c r="C15348" s="95"/>
      <c r="D15348" s="96" t="s">
        <v>20</v>
      </c>
      <c r="E15348" s="96"/>
      <c r="F15348" s="24" t="s">
        <v>30</v>
      </c>
      <c r="G15348" s="97">
        <v>7.5109999999999999E-4</v>
      </c>
      <c r="H15348" s="97"/>
      <c r="I15348" s="98">
        <v>225.43</v>
      </c>
      <c r="J15348" s="98"/>
      <c r="K15348" s="27">
        <f t="shared" si="118"/>
        <v>0.16</v>
      </c>
    </row>
    <row r="15349" spans="1:11" ht="18" customHeight="1" x14ac:dyDescent="0.25">
      <c r="A15349" s="9"/>
      <c r="B15349" s="9"/>
      <c r="C15349" s="9"/>
      <c r="D15349" s="9"/>
      <c r="E15349" s="9"/>
      <c r="F15349" s="9"/>
      <c r="G15349" s="91" t="s">
        <v>3919</v>
      </c>
      <c r="H15349" s="91"/>
      <c r="I15349" s="91"/>
      <c r="J15349" s="91"/>
      <c r="K15349" s="28">
        <f>SUM(K15343:K15348)</f>
        <v>1.39</v>
      </c>
    </row>
    <row r="15350" spans="1:11" ht="15" customHeight="1" x14ac:dyDescent="0.25">
      <c r="A15350" s="93" t="s">
        <v>3907</v>
      </c>
      <c r="B15350" s="93"/>
      <c r="C15350" s="93"/>
      <c r="D15350" s="94" t="s">
        <v>3</v>
      </c>
      <c r="E15350" s="94"/>
      <c r="F15350" s="23" t="s">
        <v>4</v>
      </c>
      <c r="G15350" s="94" t="s">
        <v>3894</v>
      </c>
      <c r="H15350" s="94"/>
      <c r="I15350" s="94" t="s">
        <v>3895</v>
      </c>
      <c r="J15350" s="94"/>
      <c r="K15350" s="23" t="s">
        <v>3896</v>
      </c>
    </row>
    <row r="15351" spans="1:11" ht="15" customHeight="1" x14ac:dyDescent="0.25">
      <c r="A15351" s="24" t="s">
        <v>3910</v>
      </c>
      <c r="B15351" s="95" t="s">
        <v>3911</v>
      </c>
      <c r="C15351" s="95"/>
      <c r="D15351" s="96" t="s">
        <v>20</v>
      </c>
      <c r="E15351" s="96"/>
      <c r="F15351" s="24" t="s">
        <v>2056</v>
      </c>
      <c r="G15351" s="97">
        <v>3.6592999999999999E-3</v>
      </c>
      <c r="H15351" s="97"/>
      <c r="I15351" s="98">
        <v>24.94</v>
      </c>
      <c r="J15351" s="98"/>
      <c r="K15351" s="27">
        <f>TRUNC(TRUNC(G15351,8)*I15351,2)</f>
        <v>0.09</v>
      </c>
    </row>
    <row r="15352" spans="1:11" ht="18" customHeight="1" x14ac:dyDescent="0.25">
      <c r="A15352" s="9"/>
      <c r="B15352" s="9"/>
      <c r="C15352" s="9"/>
      <c r="D15352" s="9"/>
      <c r="E15352" s="9"/>
      <c r="F15352" s="9"/>
      <c r="G15352" s="91" t="s">
        <v>3912</v>
      </c>
      <c r="H15352" s="91"/>
      <c r="I15352" s="91"/>
      <c r="J15352" s="91"/>
      <c r="K15352" s="28">
        <f>SUM(K15351:K15351)</f>
        <v>0.09</v>
      </c>
    </row>
    <row r="15353" spans="1:11" ht="15" customHeight="1" x14ac:dyDescent="0.25">
      <c r="A15353" s="9"/>
      <c r="B15353" s="9"/>
      <c r="C15353" s="9"/>
      <c r="D15353" s="9"/>
      <c r="E15353" s="9"/>
      <c r="F15353" s="9"/>
      <c r="G15353" s="92" t="s">
        <v>3913</v>
      </c>
      <c r="H15353" s="92"/>
      <c r="I15353" s="92"/>
      <c r="J15353" s="92"/>
      <c r="K15353" s="29">
        <f>ROUND(SUM(K15349,K15352),2)</f>
        <v>1.48</v>
      </c>
    </row>
    <row r="15354" spans="1:11" ht="9.9499999999999993" customHeight="1" x14ac:dyDescent="0.25">
      <c r="A15354" s="9"/>
      <c r="B15354" s="9"/>
      <c r="C15354" s="9"/>
      <c r="D15354" s="9"/>
      <c r="E15354" s="9"/>
      <c r="F15354" s="9"/>
      <c r="G15354" s="100"/>
      <c r="H15354" s="100"/>
      <c r="I15354" s="100"/>
      <c r="J15354" s="100"/>
      <c r="K15354" s="100"/>
    </row>
    <row r="15355" spans="1:11" ht="20.100000000000001" customHeight="1" x14ac:dyDescent="0.25">
      <c r="A15355" s="99" t="s">
        <v>3300</v>
      </c>
      <c r="B15355" s="99"/>
      <c r="C15355" s="99"/>
      <c r="D15355" s="99"/>
      <c r="E15355" s="99"/>
      <c r="F15355" s="99"/>
      <c r="G15355" s="99"/>
      <c r="H15355" s="99"/>
      <c r="I15355" s="99"/>
      <c r="J15355" s="99"/>
      <c r="K15355" s="99"/>
    </row>
    <row r="15356" spans="1:11" ht="15" customHeight="1" x14ac:dyDescent="0.25">
      <c r="A15356" s="93" t="s">
        <v>3893</v>
      </c>
      <c r="B15356" s="93"/>
      <c r="C15356" s="93"/>
      <c r="D15356" s="94" t="s">
        <v>3</v>
      </c>
      <c r="E15356" s="94"/>
      <c r="F15356" s="23" t="s">
        <v>4</v>
      </c>
      <c r="G15356" s="94" t="s">
        <v>3894</v>
      </c>
      <c r="H15356" s="94"/>
      <c r="I15356" s="94" t="s">
        <v>3895</v>
      </c>
      <c r="J15356" s="94"/>
      <c r="K15356" s="23" t="s">
        <v>3896</v>
      </c>
    </row>
    <row r="15357" spans="1:11" ht="21" customHeight="1" x14ac:dyDescent="0.25">
      <c r="A15357" s="24" t="s">
        <v>4038</v>
      </c>
      <c r="B15357" s="95" t="s">
        <v>4039</v>
      </c>
      <c r="C15357" s="95"/>
      <c r="D15357" s="96" t="s">
        <v>20</v>
      </c>
      <c r="E15357" s="96"/>
      <c r="F15357" s="24" t="s">
        <v>34</v>
      </c>
      <c r="G15357" s="97">
        <v>6.6E-3</v>
      </c>
      <c r="H15357" s="97"/>
      <c r="I15357" s="98">
        <v>210.23</v>
      </c>
      <c r="J15357" s="98"/>
      <c r="K15357" s="27">
        <f>TRUNC(TRUNC(G15357,8)*I15357,2)</f>
        <v>1.38</v>
      </c>
    </row>
    <row r="15358" spans="1:11" ht="21" customHeight="1" x14ac:dyDescent="0.25">
      <c r="A15358" s="24" t="s">
        <v>4040</v>
      </c>
      <c r="B15358" s="95" t="s">
        <v>4041</v>
      </c>
      <c r="C15358" s="95"/>
      <c r="D15358" s="96" t="s">
        <v>20</v>
      </c>
      <c r="E15358" s="96"/>
      <c r="F15358" s="24" t="s">
        <v>84</v>
      </c>
      <c r="G15358" s="97">
        <v>1.0049999999999999</v>
      </c>
      <c r="H15358" s="97"/>
      <c r="I15358" s="98">
        <v>32.369999999999997</v>
      </c>
      <c r="J15358" s="98"/>
      <c r="K15358" s="27">
        <f>TRUNC(TRUNC(G15358,8)*I15358,2)</f>
        <v>32.53</v>
      </c>
    </row>
    <row r="15359" spans="1:11" ht="15" customHeight="1" x14ac:dyDescent="0.25">
      <c r="A15359" s="9"/>
      <c r="B15359" s="9"/>
      <c r="C15359" s="9"/>
      <c r="D15359" s="9"/>
      <c r="E15359" s="9"/>
      <c r="F15359" s="9"/>
      <c r="G15359" s="91" t="s">
        <v>3906</v>
      </c>
      <c r="H15359" s="91"/>
      <c r="I15359" s="91"/>
      <c r="J15359" s="91"/>
      <c r="K15359" s="28">
        <f>SUM(K15357:K15358)</f>
        <v>33.910000000000004</v>
      </c>
    </row>
    <row r="15360" spans="1:11" ht="15" customHeight="1" x14ac:dyDescent="0.25">
      <c r="A15360" s="93" t="s">
        <v>3907</v>
      </c>
      <c r="B15360" s="93"/>
      <c r="C15360" s="93"/>
      <c r="D15360" s="94" t="s">
        <v>3</v>
      </c>
      <c r="E15360" s="94"/>
      <c r="F15360" s="23" t="s">
        <v>4</v>
      </c>
      <c r="G15360" s="94" t="s">
        <v>3894</v>
      </c>
      <c r="H15360" s="94"/>
      <c r="I15360" s="94" t="s">
        <v>3895</v>
      </c>
      <c r="J15360" s="94"/>
      <c r="K15360" s="23" t="s">
        <v>3896</v>
      </c>
    </row>
    <row r="15361" spans="1:11" ht="15" customHeight="1" x14ac:dyDescent="0.25">
      <c r="A15361" s="24" t="s">
        <v>3971</v>
      </c>
      <c r="B15361" s="95" t="s">
        <v>3972</v>
      </c>
      <c r="C15361" s="95"/>
      <c r="D15361" s="96" t="s">
        <v>20</v>
      </c>
      <c r="E15361" s="96"/>
      <c r="F15361" s="24" t="s">
        <v>2056</v>
      </c>
      <c r="G15361" s="97">
        <v>0.2296</v>
      </c>
      <c r="H15361" s="97"/>
      <c r="I15361" s="98">
        <v>32.69</v>
      </c>
      <c r="J15361" s="98"/>
      <c r="K15361" s="27">
        <f>TRUNC(TRUNC(G15361,8)*I15361,2)</f>
        <v>7.5</v>
      </c>
    </row>
    <row r="15362" spans="1:11" ht="15" customHeight="1" x14ac:dyDescent="0.25">
      <c r="A15362" s="24" t="s">
        <v>3910</v>
      </c>
      <c r="B15362" s="95" t="s">
        <v>3911</v>
      </c>
      <c r="C15362" s="95"/>
      <c r="D15362" s="96" t="s">
        <v>20</v>
      </c>
      <c r="E15362" s="96"/>
      <c r="F15362" s="24" t="s">
        <v>2056</v>
      </c>
      <c r="G15362" s="97">
        <v>0.2296</v>
      </c>
      <c r="H15362" s="97"/>
      <c r="I15362" s="98">
        <v>24.94</v>
      </c>
      <c r="J15362" s="98"/>
      <c r="K15362" s="27">
        <f>TRUNC(TRUNC(G15362,8)*I15362,2)</f>
        <v>5.72</v>
      </c>
    </row>
    <row r="15363" spans="1:11" ht="18" customHeight="1" x14ac:dyDescent="0.25">
      <c r="A15363" s="9"/>
      <c r="B15363" s="9"/>
      <c r="C15363" s="9"/>
      <c r="D15363" s="9"/>
      <c r="E15363" s="9"/>
      <c r="F15363" s="9"/>
      <c r="G15363" s="91" t="s">
        <v>3912</v>
      </c>
      <c r="H15363" s="91"/>
      <c r="I15363" s="91"/>
      <c r="J15363" s="91"/>
      <c r="K15363" s="28">
        <f>SUM(K15361:K15362)</f>
        <v>13.219999999999999</v>
      </c>
    </row>
    <row r="15364" spans="1:11" ht="15" customHeight="1" x14ac:dyDescent="0.25">
      <c r="A15364" s="93" t="s">
        <v>3922</v>
      </c>
      <c r="B15364" s="93"/>
      <c r="C15364" s="93"/>
      <c r="D15364" s="94" t="s">
        <v>3</v>
      </c>
      <c r="E15364" s="94"/>
      <c r="F15364" s="23" t="s">
        <v>4</v>
      </c>
      <c r="G15364" s="94" t="s">
        <v>3894</v>
      </c>
      <c r="H15364" s="94"/>
      <c r="I15364" s="94" t="s">
        <v>3895</v>
      </c>
      <c r="J15364" s="94"/>
      <c r="K15364" s="23" t="s">
        <v>3896</v>
      </c>
    </row>
    <row r="15365" spans="1:11" ht="21" customHeight="1" x14ac:dyDescent="0.25">
      <c r="A15365" s="24" t="s">
        <v>4042</v>
      </c>
      <c r="B15365" s="95" t="s">
        <v>4043</v>
      </c>
      <c r="C15365" s="95"/>
      <c r="D15365" s="96" t="s">
        <v>20</v>
      </c>
      <c r="E15365" s="96"/>
      <c r="F15365" s="24" t="s">
        <v>34</v>
      </c>
      <c r="G15365" s="97">
        <v>1.8E-3</v>
      </c>
      <c r="H15365" s="97"/>
      <c r="I15365" s="98">
        <v>767.08</v>
      </c>
      <c r="J15365" s="98"/>
      <c r="K15365" s="27">
        <f>TRUNC(TRUNC(G15365,8)*I15365,2)</f>
        <v>1.38</v>
      </c>
    </row>
    <row r="15366" spans="1:11" ht="15" customHeight="1" x14ac:dyDescent="0.25">
      <c r="A15366" s="9"/>
      <c r="B15366" s="9"/>
      <c r="C15366" s="9"/>
      <c r="D15366" s="9"/>
      <c r="E15366" s="9"/>
      <c r="F15366" s="9"/>
      <c r="G15366" s="91" t="s">
        <v>3933</v>
      </c>
      <c r="H15366" s="91"/>
      <c r="I15366" s="91"/>
      <c r="J15366" s="91"/>
      <c r="K15366" s="28">
        <f>SUM(K15365:K15365)</f>
        <v>1.38</v>
      </c>
    </row>
    <row r="15367" spans="1:11" ht="15" customHeight="1" x14ac:dyDescent="0.25">
      <c r="A15367" s="9"/>
      <c r="B15367" s="9"/>
      <c r="C15367" s="9"/>
      <c r="D15367" s="9"/>
      <c r="E15367" s="9"/>
      <c r="F15367" s="9"/>
      <c r="G15367" s="92" t="s">
        <v>3913</v>
      </c>
      <c r="H15367" s="92"/>
      <c r="I15367" s="92"/>
      <c r="J15367" s="92"/>
      <c r="K15367" s="29">
        <f>ROUND(SUM(K15359,K15363,K15366),2)</f>
        <v>48.51</v>
      </c>
    </row>
    <row r="15368" spans="1:11" ht="9.9499999999999993" customHeight="1" x14ac:dyDescent="0.25">
      <c r="A15368" s="9"/>
      <c r="B15368" s="9"/>
      <c r="C15368" s="9"/>
      <c r="D15368" s="9"/>
      <c r="E15368" s="9"/>
      <c r="F15368" s="9"/>
      <c r="G15368" s="100"/>
      <c r="H15368" s="100"/>
      <c r="I15368" s="100"/>
      <c r="J15368" s="100"/>
      <c r="K15368" s="100"/>
    </row>
    <row r="15369" spans="1:11" ht="20.100000000000001" customHeight="1" x14ac:dyDescent="0.25">
      <c r="A15369" s="99" t="s">
        <v>3301</v>
      </c>
      <c r="B15369" s="99"/>
      <c r="C15369" s="99"/>
      <c r="D15369" s="99"/>
      <c r="E15369" s="99"/>
      <c r="F15369" s="99"/>
      <c r="G15369" s="99"/>
      <c r="H15369" s="99"/>
      <c r="I15369" s="99"/>
      <c r="J15369" s="99"/>
      <c r="K15369" s="99"/>
    </row>
    <row r="15370" spans="1:11" ht="15" customHeight="1" x14ac:dyDescent="0.25">
      <c r="A15370" s="93" t="s">
        <v>3893</v>
      </c>
      <c r="B15370" s="93"/>
      <c r="C15370" s="93"/>
      <c r="D15370" s="94" t="s">
        <v>3</v>
      </c>
      <c r="E15370" s="94"/>
      <c r="F15370" s="23" t="s">
        <v>4</v>
      </c>
      <c r="G15370" s="94" t="s">
        <v>3894</v>
      </c>
      <c r="H15370" s="94"/>
      <c r="I15370" s="94" t="s">
        <v>3895</v>
      </c>
      <c r="J15370" s="94"/>
      <c r="K15370" s="23" t="s">
        <v>3896</v>
      </c>
    </row>
    <row r="15371" spans="1:11" ht="15" customHeight="1" x14ac:dyDescent="0.25">
      <c r="A15371" s="24" t="s">
        <v>4044</v>
      </c>
      <c r="B15371" s="95" t="s">
        <v>4045</v>
      </c>
      <c r="C15371" s="95"/>
      <c r="D15371" s="96" t="s">
        <v>20</v>
      </c>
      <c r="E15371" s="96"/>
      <c r="F15371" s="24" t="s">
        <v>3903</v>
      </c>
      <c r="G15371" s="97">
        <v>0.106</v>
      </c>
      <c r="H15371" s="97"/>
      <c r="I15371" s="98">
        <v>2.59</v>
      </c>
      <c r="J15371" s="98"/>
      <c r="K15371" s="27">
        <f>TRUNC(TRUNC(G15371,8)*I15371,2)</f>
        <v>0.27</v>
      </c>
    </row>
    <row r="15372" spans="1:11" ht="15" customHeight="1" x14ac:dyDescent="0.25">
      <c r="A15372" s="9"/>
      <c r="B15372" s="9"/>
      <c r="C15372" s="9"/>
      <c r="D15372" s="9"/>
      <c r="E15372" s="9"/>
      <c r="F15372" s="9"/>
      <c r="G15372" s="91" t="s">
        <v>3906</v>
      </c>
      <c r="H15372" s="91"/>
      <c r="I15372" s="91"/>
      <c r="J15372" s="91"/>
      <c r="K15372" s="28">
        <f>SUM(K15371:K15371)</f>
        <v>0.27</v>
      </c>
    </row>
    <row r="15373" spans="1:11" ht="15" customHeight="1" x14ac:dyDescent="0.25">
      <c r="A15373" s="93" t="s">
        <v>3907</v>
      </c>
      <c r="B15373" s="93"/>
      <c r="C15373" s="93"/>
      <c r="D15373" s="94" t="s">
        <v>3</v>
      </c>
      <c r="E15373" s="94"/>
      <c r="F15373" s="23" t="s">
        <v>4</v>
      </c>
      <c r="G15373" s="94" t="s">
        <v>3894</v>
      </c>
      <c r="H15373" s="94"/>
      <c r="I15373" s="94" t="s">
        <v>3895</v>
      </c>
      <c r="J15373" s="94"/>
      <c r="K15373" s="23" t="s">
        <v>3896</v>
      </c>
    </row>
    <row r="15374" spans="1:11" ht="15" customHeight="1" x14ac:dyDescent="0.25">
      <c r="A15374" s="24" t="s">
        <v>4046</v>
      </c>
      <c r="B15374" s="95" t="s">
        <v>4047</v>
      </c>
      <c r="C15374" s="95"/>
      <c r="D15374" s="96" t="s">
        <v>20</v>
      </c>
      <c r="E15374" s="96"/>
      <c r="F15374" s="24" t="s">
        <v>2056</v>
      </c>
      <c r="G15374" s="97">
        <v>3.6999999999999998E-2</v>
      </c>
      <c r="H15374" s="97"/>
      <c r="I15374" s="98">
        <v>34.35</v>
      </c>
      <c r="J15374" s="98"/>
      <c r="K15374" s="27">
        <f>TRUNC(TRUNC(G15374,8)*I15374,2)</f>
        <v>1.27</v>
      </c>
    </row>
    <row r="15375" spans="1:11" ht="15" customHeight="1" x14ac:dyDescent="0.25">
      <c r="A15375" s="24" t="s">
        <v>3910</v>
      </c>
      <c r="B15375" s="95" t="s">
        <v>3911</v>
      </c>
      <c r="C15375" s="95"/>
      <c r="D15375" s="96" t="s">
        <v>20</v>
      </c>
      <c r="E15375" s="96"/>
      <c r="F15375" s="24" t="s">
        <v>2056</v>
      </c>
      <c r="G15375" s="97">
        <v>1.6E-2</v>
      </c>
      <c r="H15375" s="97"/>
      <c r="I15375" s="98">
        <v>24.94</v>
      </c>
      <c r="J15375" s="98"/>
      <c r="K15375" s="27">
        <f>TRUNC(TRUNC(G15375,8)*I15375,2)</f>
        <v>0.39</v>
      </c>
    </row>
    <row r="15376" spans="1:11" ht="18" customHeight="1" x14ac:dyDescent="0.25">
      <c r="A15376" s="9"/>
      <c r="B15376" s="9"/>
      <c r="C15376" s="9"/>
      <c r="D15376" s="9"/>
      <c r="E15376" s="9"/>
      <c r="F15376" s="9"/>
      <c r="G15376" s="91" t="s">
        <v>3912</v>
      </c>
      <c r="H15376" s="91"/>
      <c r="I15376" s="91"/>
      <c r="J15376" s="91"/>
      <c r="K15376" s="28">
        <f>SUM(K15374:K15375)</f>
        <v>1.6600000000000001</v>
      </c>
    </row>
    <row r="15377" spans="1:11" ht="15" customHeight="1" x14ac:dyDescent="0.25">
      <c r="A15377" s="9"/>
      <c r="B15377" s="9"/>
      <c r="C15377" s="9"/>
      <c r="D15377" s="9"/>
      <c r="E15377" s="9"/>
      <c r="F15377" s="9"/>
      <c r="G15377" s="92" t="s">
        <v>3913</v>
      </c>
      <c r="H15377" s="92"/>
      <c r="I15377" s="92"/>
      <c r="J15377" s="92"/>
      <c r="K15377" s="29">
        <f>ROUND(SUM(K15372,K15376),2)</f>
        <v>1.93</v>
      </c>
    </row>
    <row r="15378" spans="1:11" ht="9.9499999999999993" customHeight="1" x14ac:dyDescent="0.25">
      <c r="A15378" s="9"/>
      <c r="B15378" s="9"/>
      <c r="C15378" s="9"/>
      <c r="D15378" s="9"/>
      <c r="E15378" s="9"/>
      <c r="F15378" s="9"/>
      <c r="G15378" s="100"/>
      <c r="H15378" s="100"/>
      <c r="I15378" s="100"/>
      <c r="J15378" s="100"/>
      <c r="K15378" s="100"/>
    </row>
    <row r="15379" spans="1:11" ht="20.100000000000001" customHeight="1" x14ac:dyDescent="0.25">
      <c r="A15379" s="99" t="s">
        <v>3302</v>
      </c>
      <c r="B15379" s="99"/>
      <c r="C15379" s="99"/>
      <c r="D15379" s="99"/>
      <c r="E15379" s="99"/>
      <c r="F15379" s="99"/>
      <c r="G15379" s="99"/>
      <c r="H15379" s="99"/>
      <c r="I15379" s="99"/>
      <c r="J15379" s="99"/>
      <c r="K15379" s="99"/>
    </row>
    <row r="15380" spans="1:11" ht="15" customHeight="1" x14ac:dyDescent="0.25">
      <c r="A15380" s="93" t="s">
        <v>3916</v>
      </c>
      <c r="B15380" s="93"/>
      <c r="C15380" s="93"/>
      <c r="D15380" s="94" t="s">
        <v>3</v>
      </c>
      <c r="E15380" s="94"/>
      <c r="F15380" s="23" t="s">
        <v>4</v>
      </c>
      <c r="G15380" s="94" t="s">
        <v>3894</v>
      </c>
      <c r="H15380" s="94"/>
      <c r="I15380" s="94" t="s">
        <v>3895</v>
      </c>
      <c r="J15380" s="94"/>
      <c r="K15380" s="23" t="s">
        <v>3896</v>
      </c>
    </row>
    <row r="15381" spans="1:11" ht="29.1" customHeight="1" x14ac:dyDescent="0.25">
      <c r="A15381" s="24" t="s">
        <v>3963</v>
      </c>
      <c r="B15381" s="95" t="s">
        <v>3964</v>
      </c>
      <c r="C15381" s="95"/>
      <c r="D15381" s="96" t="s">
        <v>20</v>
      </c>
      <c r="E15381" s="96"/>
      <c r="F15381" s="24" t="s">
        <v>3936</v>
      </c>
      <c r="G15381" s="97">
        <v>5.2258833999999998</v>
      </c>
      <c r="H15381" s="97"/>
      <c r="I15381" s="98">
        <v>8.9</v>
      </c>
      <c r="J15381" s="98"/>
      <c r="K15381" s="27">
        <f>TRUNC(TRUNC(G15381,8)*I15381,2)</f>
        <v>46.51</v>
      </c>
    </row>
    <row r="15382" spans="1:11" ht="29.1" customHeight="1" x14ac:dyDescent="0.25">
      <c r="A15382" s="24" t="s">
        <v>3965</v>
      </c>
      <c r="B15382" s="95" t="s">
        <v>3966</v>
      </c>
      <c r="C15382" s="95"/>
      <c r="D15382" s="96" t="s">
        <v>20</v>
      </c>
      <c r="E15382" s="96"/>
      <c r="F15382" s="24" t="s">
        <v>30</v>
      </c>
      <c r="G15382" s="97">
        <v>0.95392160000000004</v>
      </c>
      <c r="H15382" s="97"/>
      <c r="I15382" s="98">
        <v>32.76</v>
      </c>
      <c r="J15382" s="98"/>
      <c r="K15382" s="27">
        <f>TRUNC(TRUNC(G15382,8)*I15382,2)</f>
        <v>31.25</v>
      </c>
    </row>
    <row r="15383" spans="1:11" ht="21" customHeight="1" x14ac:dyDescent="0.25">
      <c r="A15383" s="24" t="s">
        <v>3967</v>
      </c>
      <c r="B15383" s="95" t="s">
        <v>3968</v>
      </c>
      <c r="C15383" s="95"/>
      <c r="D15383" s="96" t="s">
        <v>20</v>
      </c>
      <c r="E15383" s="96"/>
      <c r="F15383" s="24" t="s">
        <v>3936</v>
      </c>
      <c r="G15383" s="97">
        <v>5.2258833999999998</v>
      </c>
      <c r="H15383" s="97"/>
      <c r="I15383" s="98">
        <v>27.59</v>
      </c>
      <c r="J15383" s="98"/>
      <c r="K15383" s="27">
        <f>TRUNC(TRUNC(G15383,8)*I15383,2)</f>
        <v>144.18</v>
      </c>
    </row>
    <row r="15384" spans="1:11" ht="21" customHeight="1" x14ac:dyDescent="0.25">
      <c r="A15384" s="24" t="s">
        <v>3969</v>
      </c>
      <c r="B15384" s="95" t="s">
        <v>3970</v>
      </c>
      <c r="C15384" s="95"/>
      <c r="D15384" s="96" t="s">
        <v>20</v>
      </c>
      <c r="E15384" s="96"/>
      <c r="F15384" s="24" t="s">
        <v>30</v>
      </c>
      <c r="G15384" s="97">
        <v>0.95392160000000004</v>
      </c>
      <c r="H15384" s="97"/>
      <c r="I15384" s="98">
        <v>28.09</v>
      </c>
      <c r="J15384" s="98"/>
      <c r="K15384" s="27">
        <f>TRUNC(TRUNC(G15384,8)*I15384,2)</f>
        <v>26.79</v>
      </c>
    </row>
    <row r="15385" spans="1:11" ht="18" customHeight="1" x14ac:dyDescent="0.25">
      <c r="A15385" s="9"/>
      <c r="B15385" s="9"/>
      <c r="C15385" s="9"/>
      <c r="D15385" s="9"/>
      <c r="E15385" s="9"/>
      <c r="F15385" s="9"/>
      <c r="G15385" s="91" t="s">
        <v>3919</v>
      </c>
      <c r="H15385" s="91"/>
      <c r="I15385" s="91"/>
      <c r="J15385" s="91"/>
      <c r="K15385" s="28">
        <f>SUM(K15381:K15384)</f>
        <v>248.73</v>
      </c>
    </row>
    <row r="15386" spans="1:11" ht="15" customHeight="1" x14ac:dyDescent="0.25">
      <c r="A15386" s="93" t="s">
        <v>3893</v>
      </c>
      <c r="B15386" s="93"/>
      <c r="C15386" s="93"/>
      <c r="D15386" s="94" t="s">
        <v>3</v>
      </c>
      <c r="E15386" s="94"/>
      <c r="F15386" s="23" t="s">
        <v>4</v>
      </c>
      <c r="G15386" s="94" t="s">
        <v>3894</v>
      </c>
      <c r="H15386" s="94"/>
      <c r="I15386" s="94" t="s">
        <v>3895</v>
      </c>
      <c r="J15386" s="94"/>
      <c r="K15386" s="23" t="s">
        <v>3896</v>
      </c>
    </row>
    <row r="15387" spans="1:11" ht="21" customHeight="1" x14ac:dyDescent="0.25">
      <c r="A15387" s="24" t="s">
        <v>4048</v>
      </c>
      <c r="B15387" s="95" t="s">
        <v>4049</v>
      </c>
      <c r="C15387" s="95"/>
      <c r="D15387" s="96" t="s">
        <v>20</v>
      </c>
      <c r="E15387" s="96"/>
      <c r="F15387" s="24" t="s">
        <v>34</v>
      </c>
      <c r="G15387" s="97">
        <v>0.19980000000000001</v>
      </c>
      <c r="H15387" s="97"/>
      <c r="I15387" s="98">
        <v>206.17</v>
      </c>
      <c r="J15387" s="98"/>
      <c r="K15387" s="27">
        <f>TRUNC(TRUNC(G15387,8)*I15387,2)</f>
        <v>41.19</v>
      </c>
    </row>
    <row r="15388" spans="1:11" ht="15" customHeight="1" x14ac:dyDescent="0.25">
      <c r="A15388" s="24" t="s">
        <v>3955</v>
      </c>
      <c r="B15388" s="95" t="s">
        <v>3956</v>
      </c>
      <c r="C15388" s="95"/>
      <c r="D15388" s="96" t="s">
        <v>20</v>
      </c>
      <c r="E15388" s="96"/>
      <c r="F15388" s="24" t="s">
        <v>3903</v>
      </c>
      <c r="G15388" s="97">
        <v>3.6695999999999999E-2</v>
      </c>
      <c r="H15388" s="97"/>
      <c r="I15388" s="98">
        <v>19.37</v>
      </c>
      <c r="J15388" s="98"/>
      <c r="K15388" s="27">
        <f>TRUNC(TRUNC(G15388,8)*I15388,2)</f>
        <v>0.71</v>
      </c>
    </row>
    <row r="15389" spans="1:11" ht="21" customHeight="1" x14ac:dyDescent="0.25">
      <c r="A15389" s="24" t="s">
        <v>4050</v>
      </c>
      <c r="B15389" s="95" t="s">
        <v>4051</v>
      </c>
      <c r="C15389" s="95"/>
      <c r="D15389" s="96" t="s">
        <v>20</v>
      </c>
      <c r="E15389" s="96"/>
      <c r="F15389" s="24" t="s">
        <v>84</v>
      </c>
      <c r="G15389" s="97">
        <v>7.48</v>
      </c>
      <c r="H15389" s="97"/>
      <c r="I15389" s="98">
        <v>3.9</v>
      </c>
      <c r="J15389" s="98"/>
      <c r="K15389" s="27">
        <f>TRUNC(TRUNC(G15389,8)*I15389,2)</f>
        <v>29.17</v>
      </c>
    </row>
    <row r="15390" spans="1:11" ht="15" customHeight="1" x14ac:dyDescent="0.25">
      <c r="A15390" s="9"/>
      <c r="B15390" s="9"/>
      <c r="C15390" s="9"/>
      <c r="D15390" s="9"/>
      <c r="E15390" s="9"/>
      <c r="F15390" s="9"/>
      <c r="G15390" s="91" t="s">
        <v>3906</v>
      </c>
      <c r="H15390" s="91"/>
      <c r="I15390" s="91"/>
      <c r="J15390" s="91"/>
      <c r="K15390" s="28">
        <f>SUM(K15387:K15389)</f>
        <v>71.069999999999993</v>
      </c>
    </row>
    <row r="15391" spans="1:11" ht="15" customHeight="1" x14ac:dyDescent="0.25">
      <c r="A15391" s="93" t="s">
        <v>3907</v>
      </c>
      <c r="B15391" s="93"/>
      <c r="C15391" s="93"/>
      <c r="D15391" s="94" t="s">
        <v>3</v>
      </c>
      <c r="E15391" s="94"/>
      <c r="F15391" s="23" t="s">
        <v>4</v>
      </c>
      <c r="G15391" s="94" t="s">
        <v>3894</v>
      </c>
      <c r="H15391" s="94"/>
      <c r="I15391" s="94" t="s">
        <v>3895</v>
      </c>
      <c r="J15391" s="94"/>
      <c r="K15391" s="23" t="s">
        <v>3896</v>
      </c>
    </row>
    <row r="15392" spans="1:11" ht="15" customHeight="1" x14ac:dyDescent="0.25">
      <c r="A15392" s="24" t="s">
        <v>3971</v>
      </c>
      <c r="B15392" s="95" t="s">
        <v>3972</v>
      </c>
      <c r="C15392" s="95"/>
      <c r="D15392" s="96" t="s">
        <v>20</v>
      </c>
      <c r="E15392" s="96"/>
      <c r="F15392" s="24" t="s">
        <v>2056</v>
      </c>
      <c r="G15392" s="97">
        <v>2.3251949999999999</v>
      </c>
      <c r="H15392" s="97"/>
      <c r="I15392" s="98">
        <v>32.69</v>
      </c>
      <c r="J15392" s="98"/>
      <c r="K15392" s="27">
        <f>TRUNC(TRUNC(G15392,8)*I15392,2)</f>
        <v>76.010000000000005</v>
      </c>
    </row>
    <row r="15393" spans="1:11" ht="15" customHeight="1" x14ac:dyDescent="0.25">
      <c r="A15393" s="24" t="s">
        <v>3910</v>
      </c>
      <c r="B15393" s="95" t="s">
        <v>3911</v>
      </c>
      <c r="C15393" s="95"/>
      <c r="D15393" s="96" t="s">
        <v>20</v>
      </c>
      <c r="E15393" s="96"/>
      <c r="F15393" s="24" t="s">
        <v>2056</v>
      </c>
      <c r="G15393" s="97">
        <v>17.010999999999999</v>
      </c>
      <c r="H15393" s="97"/>
      <c r="I15393" s="98">
        <v>24.94</v>
      </c>
      <c r="J15393" s="98"/>
      <c r="K15393" s="27">
        <f>TRUNC(TRUNC(G15393,8)*I15393,2)</f>
        <v>424.25</v>
      </c>
    </row>
    <row r="15394" spans="1:11" ht="18" customHeight="1" x14ac:dyDescent="0.25">
      <c r="A15394" s="9"/>
      <c r="B15394" s="9"/>
      <c r="C15394" s="9"/>
      <c r="D15394" s="9"/>
      <c r="E15394" s="9"/>
      <c r="F15394" s="9"/>
      <c r="G15394" s="91" t="s">
        <v>3912</v>
      </c>
      <c r="H15394" s="91"/>
      <c r="I15394" s="91"/>
      <c r="J15394" s="91"/>
      <c r="K15394" s="28">
        <f>SUM(K15392:K15393)</f>
        <v>500.26</v>
      </c>
    </row>
    <row r="15395" spans="1:11" ht="15" customHeight="1" x14ac:dyDescent="0.25">
      <c r="A15395" s="93" t="s">
        <v>3922</v>
      </c>
      <c r="B15395" s="93"/>
      <c r="C15395" s="93"/>
      <c r="D15395" s="94" t="s">
        <v>3</v>
      </c>
      <c r="E15395" s="94"/>
      <c r="F15395" s="23" t="s">
        <v>4</v>
      </c>
      <c r="G15395" s="94" t="s">
        <v>3894</v>
      </c>
      <c r="H15395" s="94"/>
      <c r="I15395" s="94" t="s">
        <v>3895</v>
      </c>
      <c r="J15395" s="94"/>
      <c r="K15395" s="23" t="s">
        <v>3896</v>
      </c>
    </row>
    <row r="15396" spans="1:11" ht="29.1" customHeight="1" x14ac:dyDescent="0.25">
      <c r="A15396" s="24" t="s">
        <v>4052</v>
      </c>
      <c r="B15396" s="95" t="s">
        <v>4053</v>
      </c>
      <c r="C15396" s="95"/>
      <c r="D15396" s="96" t="s">
        <v>20</v>
      </c>
      <c r="E15396" s="96"/>
      <c r="F15396" s="24" t="s">
        <v>34</v>
      </c>
      <c r="G15396" s="97">
        <v>0.66502459999999997</v>
      </c>
      <c r="H15396" s="97"/>
      <c r="I15396" s="98">
        <v>619.19000000000005</v>
      </c>
      <c r="J15396" s="98"/>
      <c r="K15396" s="27">
        <f>TRUNC(TRUNC(G15396,8)*I15396,2)</f>
        <v>411.77</v>
      </c>
    </row>
    <row r="15397" spans="1:11" ht="21" customHeight="1" x14ac:dyDescent="0.25">
      <c r="A15397" s="24" t="s">
        <v>95</v>
      </c>
      <c r="B15397" s="95" t="s">
        <v>96</v>
      </c>
      <c r="C15397" s="95"/>
      <c r="D15397" s="96" t="s">
        <v>20</v>
      </c>
      <c r="E15397" s="96"/>
      <c r="F15397" s="24" t="s">
        <v>16</v>
      </c>
      <c r="G15397" s="97">
        <v>0.48</v>
      </c>
      <c r="H15397" s="97"/>
      <c r="I15397" s="98">
        <v>176.85</v>
      </c>
      <c r="J15397" s="98"/>
      <c r="K15397" s="27">
        <f>TRUNC(TRUNC(G15397,8)*I15397,2)</f>
        <v>84.88</v>
      </c>
    </row>
    <row r="15398" spans="1:11" ht="15" customHeight="1" x14ac:dyDescent="0.25">
      <c r="A15398" s="9"/>
      <c r="B15398" s="9"/>
      <c r="C15398" s="9"/>
      <c r="D15398" s="9"/>
      <c r="E15398" s="9"/>
      <c r="F15398" s="9"/>
      <c r="G15398" s="91" t="s">
        <v>3933</v>
      </c>
      <c r="H15398" s="91"/>
      <c r="I15398" s="91"/>
      <c r="J15398" s="91"/>
      <c r="K15398" s="28">
        <f>SUM(K15396:K15397)</f>
        <v>496.65</v>
      </c>
    </row>
    <row r="15399" spans="1:11" ht="15" customHeight="1" x14ac:dyDescent="0.25">
      <c r="A15399" s="9"/>
      <c r="B15399" s="9"/>
      <c r="C15399" s="9"/>
      <c r="D15399" s="9"/>
      <c r="E15399" s="9"/>
      <c r="F15399" s="9"/>
      <c r="G15399" s="92" t="s">
        <v>3913</v>
      </c>
      <c r="H15399" s="92"/>
      <c r="I15399" s="92"/>
      <c r="J15399" s="92"/>
      <c r="K15399" s="29">
        <f>ROUND(SUM(K15385,K15390,K15394,K15398),2)</f>
        <v>1316.71</v>
      </c>
    </row>
    <row r="15400" spans="1:11" ht="9.9499999999999993" customHeight="1" x14ac:dyDescent="0.25">
      <c r="A15400" s="9"/>
      <c r="B15400" s="9"/>
      <c r="C15400" s="9"/>
      <c r="D15400" s="9"/>
      <c r="E15400" s="9"/>
      <c r="F15400" s="9"/>
      <c r="G15400" s="100"/>
      <c r="H15400" s="100"/>
      <c r="I15400" s="100"/>
      <c r="J15400" s="100"/>
      <c r="K15400" s="100"/>
    </row>
    <row r="15401" spans="1:11" ht="20.100000000000001" customHeight="1" x14ac:dyDescent="0.25">
      <c r="A15401" s="99" t="s">
        <v>3303</v>
      </c>
      <c r="B15401" s="99"/>
      <c r="C15401" s="99"/>
      <c r="D15401" s="99"/>
      <c r="E15401" s="99"/>
      <c r="F15401" s="99"/>
      <c r="G15401" s="99"/>
      <c r="H15401" s="99"/>
      <c r="I15401" s="99"/>
      <c r="J15401" s="99"/>
      <c r="K15401" s="99"/>
    </row>
    <row r="15402" spans="1:11" ht="15" customHeight="1" x14ac:dyDescent="0.25">
      <c r="A15402" s="93" t="s">
        <v>3893</v>
      </c>
      <c r="B15402" s="93"/>
      <c r="C15402" s="93"/>
      <c r="D15402" s="94" t="s">
        <v>3</v>
      </c>
      <c r="E15402" s="94"/>
      <c r="F15402" s="23" t="s">
        <v>4</v>
      </c>
      <c r="G15402" s="94" t="s">
        <v>3894</v>
      </c>
      <c r="H15402" s="94"/>
      <c r="I15402" s="94" t="s">
        <v>3895</v>
      </c>
      <c r="J15402" s="94"/>
      <c r="K15402" s="23" t="s">
        <v>3896</v>
      </c>
    </row>
    <row r="15403" spans="1:11" ht="29.1" customHeight="1" x14ac:dyDescent="0.25">
      <c r="A15403" s="24" t="s">
        <v>4054</v>
      </c>
      <c r="B15403" s="95" t="s">
        <v>4055</v>
      </c>
      <c r="C15403" s="95"/>
      <c r="D15403" s="96" t="s">
        <v>20</v>
      </c>
      <c r="E15403" s="96"/>
      <c r="F15403" s="24" t="s">
        <v>34</v>
      </c>
      <c r="G15403" s="97">
        <v>0.18468999999999999</v>
      </c>
      <c r="H15403" s="97"/>
      <c r="I15403" s="98">
        <v>517.16999999999996</v>
      </c>
      <c r="J15403" s="98"/>
      <c r="K15403" s="27">
        <f t="shared" ref="K15403:K15408" si="119">ROUND(ROUND(G15403,8)*I15403,2)</f>
        <v>95.52</v>
      </c>
    </row>
    <row r="15404" spans="1:11" ht="21" customHeight="1" x14ac:dyDescent="0.25">
      <c r="A15404" s="24" t="s">
        <v>4056</v>
      </c>
      <c r="B15404" s="95" t="s">
        <v>4057</v>
      </c>
      <c r="C15404" s="95"/>
      <c r="D15404" s="96" t="s">
        <v>20</v>
      </c>
      <c r="E15404" s="96"/>
      <c r="F15404" s="24" t="s">
        <v>2057</v>
      </c>
      <c r="G15404" s="97">
        <v>3.1900000000000001E-3</v>
      </c>
      <c r="H15404" s="97"/>
      <c r="I15404" s="98">
        <v>8.98</v>
      </c>
      <c r="J15404" s="98"/>
      <c r="K15404" s="27">
        <f t="shared" si="119"/>
        <v>0.03</v>
      </c>
    </row>
    <row r="15405" spans="1:11" ht="15" customHeight="1" x14ac:dyDescent="0.25">
      <c r="A15405" s="24" t="s">
        <v>3955</v>
      </c>
      <c r="B15405" s="95" t="s">
        <v>3956</v>
      </c>
      <c r="C15405" s="95"/>
      <c r="D15405" s="96" t="s">
        <v>20</v>
      </c>
      <c r="E15405" s="96"/>
      <c r="F15405" s="24" t="s">
        <v>3903</v>
      </c>
      <c r="G15405" s="97">
        <v>4.4999999999999998E-2</v>
      </c>
      <c r="H15405" s="97"/>
      <c r="I15405" s="98">
        <v>19.37</v>
      </c>
      <c r="J15405" s="98"/>
      <c r="K15405" s="27">
        <f t="shared" si="119"/>
        <v>0.87</v>
      </c>
    </row>
    <row r="15406" spans="1:11" ht="21" customHeight="1" x14ac:dyDescent="0.25">
      <c r="A15406" s="24" t="s">
        <v>4050</v>
      </c>
      <c r="B15406" s="95" t="s">
        <v>4051</v>
      </c>
      <c r="C15406" s="95"/>
      <c r="D15406" s="96" t="s">
        <v>20</v>
      </c>
      <c r="E15406" s="96"/>
      <c r="F15406" s="24" t="s">
        <v>84</v>
      </c>
      <c r="G15406" s="97">
        <v>0.46875</v>
      </c>
      <c r="H15406" s="97"/>
      <c r="I15406" s="98">
        <v>3.9</v>
      </c>
      <c r="J15406" s="98"/>
      <c r="K15406" s="27">
        <f t="shared" si="119"/>
        <v>1.83</v>
      </c>
    </row>
    <row r="15407" spans="1:11" ht="21" customHeight="1" x14ac:dyDescent="0.25">
      <c r="A15407" s="24" t="s">
        <v>4058</v>
      </c>
      <c r="B15407" s="95" t="s">
        <v>4059</v>
      </c>
      <c r="C15407" s="95"/>
      <c r="D15407" s="96" t="s">
        <v>20</v>
      </c>
      <c r="E15407" s="96"/>
      <c r="F15407" s="24" t="s">
        <v>84</v>
      </c>
      <c r="G15407" s="97">
        <v>0.375</v>
      </c>
      <c r="H15407" s="97"/>
      <c r="I15407" s="98">
        <v>2.69</v>
      </c>
      <c r="J15407" s="98"/>
      <c r="K15407" s="27">
        <f t="shared" si="119"/>
        <v>1.01</v>
      </c>
    </row>
    <row r="15408" spans="1:11" ht="29.1" customHeight="1" x14ac:dyDescent="0.25">
      <c r="A15408" s="24" t="s">
        <v>4060</v>
      </c>
      <c r="B15408" s="95" t="s">
        <v>4061</v>
      </c>
      <c r="C15408" s="95"/>
      <c r="D15408" s="96" t="s">
        <v>20</v>
      </c>
      <c r="E15408" s="96"/>
      <c r="F15408" s="24" t="s">
        <v>16</v>
      </c>
      <c r="G15408" s="97">
        <v>1.07</v>
      </c>
      <c r="H15408" s="97"/>
      <c r="I15408" s="98">
        <v>23.81</v>
      </c>
      <c r="J15408" s="98"/>
      <c r="K15408" s="27">
        <f t="shared" si="119"/>
        <v>25.48</v>
      </c>
    </row>
    <row r="15409" spans="1:11" ht="15" customHeight="1" x14ac:dyDescent="0.25">
      <c r="A15409" s="9"/>
      <c r="B15409" s="9"/>
      <c r="C15409" s="9"/>
      <c r="D15409" s="9"/>
      <c r="E15409" s="9"/>
      <c r="F15409" s="9"/>
      <c r="G15409" s="91" t="s">
        <v>3906</v>
      </c>
      <c r="H15409" s="91"/>
      <c r="I15409" s="91"/>
      <c r="J15409" s="91"/>
      <c r="K15409" s="28">
        <f>SUM(K15403:K15408)</f>
        <v>124.74000000000001</v>
      </c>
    </row>
    <row r="15410" spans="1:11" ht="15" customHeight="1" x14ac:dyDescent="0.25">
      <c r="A15410" s="93" t="s">
        <v>3907</v>
      </c>
      <c r="B15410" s="93"/>
      <c r="C15410" s="93"/>
      <c r="D15410" s="94" t="s">
        <v>3</v>
      </c>
      <c r="E15410" s="94"/>
      <c r="F15410" s="23" t="s">
        <v>4</v>
      </c>
      <c r="G15410" s="94" t="s">
        <v>3894</v>
      </c>
      <c r="H15410" s="94"/>
      <c r="I15410" s="94" t="s">
        <v>3895</v>
      </c>
      <c r="J15410" s="94"/>
      <c r="K15410" s="23" t="s">
        <v>3896</v>
      </c>
    </row>
    <row r="15411" spans="1:11" ht="21" customHeight="1" x14ac:dyDescent="0.25">
      <c r="A15411" s="24" t="s">
        <v>3908</v>
      </c>
      <c r="B15411" s="95" t="s">
        <v>3909</v>
      </c>
      <c r="C15411" s="95"/>
      <c r="D15411" s="96" t="s">
        <v>20</v>
      </c>
      <c r="E15411" s="96"/>
      <c r="F15411" s="24" t="s">
        <v>2056</v>
      </c>
      <c r="G15411" s="97">
        <v>0.13009999999999999</v>
      </c>
      <c r="H15411" s="97"/>
      <c r="I15411" s="98">
        <v>32.24</v>
      </c>
      <c r="J15411" s="98"/>
      <c r="K15411" s="27">
        <f>ROUND(ROUND(G15411,8)*I15411,2)</f>
        <v>4.1900000000000004</v>
      </c>
    </row>
    <row r="15412" spans="1:11" ht="15" customHeight="1" x14ac:dyDescent="0.25">
      <c r="A15412" s="24" t="s">
        <v>3971</v>
      </c>
      <c r="B15412" s="95" t="s">
        <v>3972</v>
      </c>
      <c r="C15412" s="95"/>
      <c r="D15412" s="96" t="s">
        <v>20</v>
      </c>
      <c r="E15412" s="96"/>
      <c r="F15412" s="24" t="s">
        <v>2056</v>
      </c>
      <c r="G15412" s="97">
        <v>8.7400000000000005E-2</v>
      </c>
      <c r="H15412" s="97"/>
      <c r="I15412" s="98">
        <v>32.69</v>
      </c>
      <c r="J15412" s="98"/>
      <c r="K15412" s="27">
        <f>ROUND(ROUND(G15412,8)*I15412,2)</f>
        <v>2.86</v>
      </c>
    </row>
    <row r="15413" spans="1:11" ht="15" customHeight="1" x14ac:dyDescent="0.25">
      <c r="A15413" s="24" t="s">
        <v>3910</v>
      </c>
      <c r="B15413" s="95" t="s">
        <v>3911</v>
      </c>
      <c r="C15413" s="95"/>
      <c r="D15413" s="96" t="s">
        <v>20</v>
      </c>
      <c r="E15413" s="96"/>
      <c r="F15413" s="24" t="s">
        <v>2056</v>
      </c>
      <c r="G15413" s="97">
        <v>0.21759999999999999</v>
      </c>
      <c r="H15413" s="97"/>
      <c r="I15413" s="98">
        <v>24.94</v>
      </c>
      <c r="J15413" s="98"/>
      <c r="K15413" s="27">
        <f>ROUND(ROUND(G15413,8)*I15413,2)</f>
        <v>5.43</v>
      </c>
    </row>
    <row r="15414" spans="1:11" ht="18" customHeight="1" x14ac:dyDescent="0.25">
      <c r="A15414" s="9"/>
      <c r="B15414" s="9"/>
      <c r="C15414" s="9"/>
      <c r="D15414" s="9"/>
      <c r="E15414" s="9"/>
      <c r="F15414" s="9"/>
      <c r="G15414" s="91" t="s">
        <v>3912</v>
      </c>
      <c r="H15414" s="91"/>
      <c r="I15414" s="91"/>
      <c r="J15414" s="91"/>
      <c r="K15414" s="28">
        <f>SUM(K15411:K15413)</f>
        <v>12.48</v>
      </c>
    </row>
    <row r="15415" spans="1:11" ht="15" customHeight="1" x14ac:dyDescent="0.25">
      <c r="A15415" s="93" t="s">
        <v>3922</v>
      </c>
      <c r="B15415" s="93"/>
      <c r="C15415" s="93"/>
      <c r="D15415" s="94" t="s">
        <v>3</v>
      </c>
      <c r="E15415" s="94"/>
      <c r="F15415" s="23" t="s">
        <v>4</v>
      </c>
      <c r="G15415" s="94" t="s">
        <v>3894</v>
      </c>
      <c r="H15415" s="94"/>
      <c r="I15415" s="94" t="s">
        <v>3895</v>
      </c>
      <c r="J15415" s="94"/>
      <c r="K15415" s="23" t="s">
        <v>3896</v>
      </c>
    </row>
    <row r="15416" spans="1:11" ht="29.1" customHeight="1" x14ac:dyDescent="0.25">
      <c r="A15416" s="24" t="s">
        <v>4062</v>
      </c>
      <c r="B15416" s="95" t="s">
        <v>4063</v>
      </c>
      <c r="C15416" s="95"/>
      <c r="D15416" s="96" t="s">
        <v>20</v>
      </c>
      <c r="E15416" s="96"/>
      <c r="F15416" s="24" t="s">
        <v>3903</v>
      </c>
      <c r="G15416" s="97">
        <v>1.23E-2</v>
      </c>
      <c r="H15416" s="97"/>
      <c r="I15416" s="98">
        <v>23.44</v>
      </c>
      <c r="J15416" s="98"/>
      <c r="K15416" s="27">
        <f>ROUND(ROUND(G15416,8)*I15416,2)</f>
        <v>0.28999999999999998</v>
      </c>
    </row>
    <row r="15417" spans="1:11" ht="21" customHeight="1" x14ac:dyDescent="0.25">
      <c r="A15417" s="24" t="s">
        <v>4064</v>
      </c>
      <c r="B15417" s="95" t="s">
        <v>4065</v>
      </c>
      <c r="C15417" s="95"/>
      <c r="D15417" s="96" t="s">
        <v>4066</v>
      </c>
      <c r="E15417" s="96"/>
      <c r="F15417" s="24" t="s">
        <v>26</v>
      </c>
      <c r="G15417" s="97">
        <v>4</v>
      </c>
      <c r="H15417" s="97"/>
      <c r="I15417" s="98">
        <v>5.76</v>
      </c>
      <c r="J15417" s="98"/>
      <c r="K15417" s="27">
        <f>ROUND(ROUND(G15417,8)*I15417,2)</f>
        <v>23.04</v>
      </c>
    </row>
    <row r="15418" spans="1:11" ht="15" customHeight="1" x14ac:dyDescent="0.25">
      <c r="A15418" s="9"/>
      <c r="B15418" s="9"/>
      <c r="C15418" s="9"/>
      <c r="D15418" s="9"/>
      <c r="E15418" s="9"/>
      <c r="F15418" s="9"/>
      <c r="G15418" s="91" t="s">
        <v>3933</v>
      </c>
      <c r="H15418" s="91"/>
      <c r="I15418" s="91"/>
      <c r="J15418" s="91"/>
      <c r="K15418" s="28">
        <f>SUM(K15416:K15417)</f>
        <v>23.33</v>
      </c>
    </row>
    <row r="15419" spans="1:11" ht="15" customHeight="1" x14ac:dyDescent="0.25">
      <c r="A15419" s="9"/>
      <c r="B15419" s="9"/>
      <c r="C15419" s="9"/>
      <c r="D15419" s="9"/>
      <c r="E15419" s="9"/>
      <c r="F15419" s="9"/>
      <c r="G15419" s="92" t="s">
        <v>3913</v>
      </c>
      <c r="H15419" s="92"/>
      <c r="I15419" s="92"/>
      <c r="J15419" s="92"/>
      <c r="K15419" s="29">
        <f>ROUND(SUM(K15409,K15414,K15418),2)</f>
        <v>160.55000000000001</v>
      </c>
    </row>
    <row r="15420" spans="1:11" ht="9.9499999999999993" customHeight="1" x14ac:dyDescent="0.25">
      <c r="A15420" s="9"/>
      <c r="B15420" s="9"/>
      <c r="C15420" s="9"/>
      <c r="D15420" s="9"/>
      <c r="E15420" s="9"/>
      <c r="F15420" s="9"/>
      <c r="G15420" s="100"/>
      <c r="H15420" s="100"/>
      <c r="I15420" s="100"/>
      <c r="J15420" s="100"/>
      <c r="K15420" s="100"/>
    </row>
    <row r="15421" spans="1:11" ht="20.100000000000001" customHeight="1" x14ac:dyDescent="0.25">
      <c r="A15421" s="99" t="s">
        <v>3304</v>
      </c>
      <c r="B15421" s="99"/>
      <c r="C15421" s="99"/>
      <c r="D15421" s="99"/>
      <c r="E15421" s="99"/>
      <c r="F15421" s="99"/>
      <c r="G15421" s="99"/>
      <c r="H15421" s="99"/>
      <c r="I15421" s="99"/>
      <c r="J15421" s="99"/>
      <c r="K15421" s="99"/>
    </row>
    <row r="15422" spans="1:11" ht="15" customHeight="1" x14ac:dyDescent="0.25">
      <c r="A15422" s="93" t="s">
        <v>3893</v>
      </c>
      <c r="B15422" s="93"/>
      <c r="C15422" s="93"/>
      <c r="D15422" s="94" t="s">
        <v>3</v>
      </c>
      <c r="E15422" s="94"/>
      <c r="F15422" s="23" t="s">
        <v>4</v>
      </c>
      <c r="G15422" s="94" t="s">
        <v>3894</v>
      </c>
      <c r="H15422" s="94"/>
      <c r="I15422" s="94" t="s">
        <v>3895</v>
      </c>
      <c r="J15422" s="94"/>
      <c r="K15422" s="23" t="s">
        <v>3896</v>
      </c>
    </row>
    <row r="15423" spans="1:11" ht="45.95" customHeight="1" x14ac:dyDescent="0.25">
      <c r="A15423" s="24" t="s">
        <v>4073</v>
      </c>
      <c r="B15423" s="95" t="s">
        <v>4074</v>
      </c>
      <c r="C15423" s="95"/>
      <c r="D15423" s="96" t="s">
        <v>20</v>
      </c>
      <c r="E15423" s="96"/>
      <c r="F15423" s="24" t="s">
        <v>26</v>
      </c>
      <c r="G15423" s="97">
        <v>1</v>
      </c>
      <c r="H15423" s="97"/>
      <c r="I15423" s="98">
        <v>1235.9100000000001</v>
      </c>
      <c r="J15423" s="98"/>
      <c r="K15423" s="27">
        <f>TRUNC(TRUNC(G15423,8)*I15423,2)</f>
        <v>1235.9100000000001</v>
      </c>
    </row>
    <row r="15424" spans="1:11" ht="21" customHeight="1" x14ac:dyDescent="0.25">
      <c r="A15424" s="24" t="s">
        <v>4075</v>
      </c>
      <c r="B15424" s="95" t="s">
        <v>4076</v>
      </c>
      <c r="C15424" s="95"/>
      <c r="D15424" s="96" t="s">
        <v>20</v>
      </c>
      <c r="E15424" s="96"/>
      <c r="F15424" s="24" t="s">
        <v>34</v>
      </c>
      <c r="G15424" s="97">
        <v>1.1999999999999999E-3</v>
      </c>
      <c r="H15424" s="97"/>
      <c r="I15424" s="98">
        <v>205.09</v>
      </c>
      <c r="J15424" s="98"/>
      <c r="K15424" s="27">
        <f>TRUNC(TRUNC(G15424,8)*I15424,2)</f>
        <v>0.24</v>
      </c>
    </row>
    <row r="15425" spans="1:11" ht="15" customHeight="1" x14ac:dyDescent="0.25">
      <c r="A15425" s="9"/>
      <c r="B15425" s="9"/>
      <c r="C15425" s="9"/>
      <c r="D15425" s="9"/>
      <c r="E15425" s="9"/>
      <c r="F15425" s="9"/>
      <c r="G15425" s="91" t="s">
        <v>3906</v>
      </c>
      <c r="H15425" s="91"/>
      <c r="I15425" s="91"/>
      <c r="J15425" s="91"/>
      <c r="K15425" s="28">
        <f>SUM(K15423:K15424)</f>
        <v>1236.1500000000001</v>
      </c>
    </row>
    <row r="15426" spans="1:11" ht="15" customHeight="1" x14ac:dyDescent="0.25">
      <c r="A15426" s="93" t="s">
        <v>3907</v>
      </c>
      <c r="B15426" s="93"/>
      <c r="C15426" s="93"/>
      <c r="D15426" s="94" t="s">
        <v>3</v>
      </c>
      <c r="E15426" s="94"/>
      <c r="F15426" s="23" t="s">
        <v>4</v>
      </c>
      <c r="G15426" s="94" t="s">
        <v>3894</v>
      </c>
      <c r="H15426" s="94"/>
      <c r="I15426" s="94" t="s">
        <v>3895</v>
      </c>
      <c r="J15426" s="94"/>
      <c r="K15426" s="23" t="s">
        <v>3896</v>
      </c>
    </row>
    <row r="15427" spans="1:11" ht="15" customHeight="1" x14ac:dyDescent="0.25">
      <c r="A15427" s="24" t="s">
        <v>3971</v>
      </c>
      <c r="B15427" s="95" t="s">
        <v>3972</v>
      </c>
      <c r="C15427" s="95"/>
      <c r="D15427" s="96" t="s">
        <v>20</v>
      </c>
      <c r="E15427" s="96"/>
      <c r="F15427" s="24" t="s">
        <v>2056</v>
      </c>
      <c r="G15427" s="97">
        <v>0.86809999999999998</v>
      </c>
      <c r="H15427" s="97"/>
      <c r="I15427" s="98">
        <v>32.69</v>
      </c>
      <c r="J15427" s="98"/>
      <c r="K15427" s="27">
        <f>TRUNC(TRUNC(G15427,8)*I15427,2)</f>
        <v>28.37</v>
      </c>
    </row>
    <row r="15428" spans="1:11" ht="15" customHeight="1" x14ac:dyDescent="0.25">
      <c r="A15428" s="24" t="s">
        <v>3910</v>
      </c>
      <c r="B15428" s="95" t="s">
        <v>3911</v>
      </c>
      <c r="C15428" s="95"/>
      <c r="D15428" s="96" t="s">
        <v>20</v>
      </c>
      <c r="E15428" s="96"/>
      <c r="F15428" s="24" t="s">
        <v>2056</v>
      </c>
      <c r="G15428" s="97">
        <v>0.57869999999999999</v>
      </c>
      <c r="H15428" s="97"/>
      <c r="I15428" s="98">
        <v>24.94</v>
      </c>
      <c r="J15428" s="98"/>
      <c r="K15428" s="27">
        <f>TRUNC(TRUNC(G15428,8)*I15428,2)</f>
        <v>14.43</v>
      </c>
    </row>
    <row r="15429" spans="1:11" ht="18" customHeight="1" x14ac:dyDescent="0.25">
      <c r="A15429" s="9"/>
      <c r="B15429" s="9"/>
      <c r="C15429" s="9"/>
      <c r="D15429" s="9"/>
      <c r="E15429" s="9"/>
      <c r="F15429" s="9"/>
      <c r="G15429" s="91" t="s">
        <v>3912</v>
      </c>
      <c r="H15429" s="91"/>
      <c r="I15429" s="91"/>
      <c r="J15429" s="91"/>
      <c r="K15429" s="28">
        <f>SUM(K15427:K15428)</f>
        <v>42.8</v>
      </c>
    </row>
    <row r="15430" spans="1:11" ht="15" customHeight="1" x14ac:dyDescent="0.25">
      <c r="A15430" s="93" t="s">
        <v>3922</v>
      </c>
      <c r="B15430" s="93"/>
      <c r="C15430" s="93"/>
      <c r="D15430" s="94" t="s">
        <v>3</v>
      </c>
      <c r="E15430" s="94"/>
      <c r="F15430" s="23" t="s">
        <v>4</v>
      </c>
      <c r="G15430" s="94" t="s">
        <v>3894</v>
      </c>
      <c r="H15430" s="94"/>
      <c r="I15430" s="94" t="s">
        <v>3895</v>
      </c>
      <c r="J15430" s="94"/>
      <c r="K15430" s="23" t="s">
        <v>3896</v>
      </c>
    </row>
    <row r="15431" spans="1:11" ht="29.1" customHeight="1" x14ac:dyDescent="0.25">
      <c r="A15431" s="24" t="s">
        <v>4077</v>
      </c>
      <c r="B15431" s="95" t="s">
        <v>4078</v>
      </c>
      <c r="C15431" s="95"/>
      <c r="D15431" s="96" t="s">
        <v>20</v>
      </c>
      <c r="E15431" s="96"/>
      <c r="F15431" s="24" t="s">
        <v>34</v>
      </c>
      <c r="G15431" s="97">
        <v>2.2200000000000001E-2</v>
      </c>
      <c r="H15431" s="97"/>
      <c r="I15431" s="98">
        <v>924.6</v>
      </c>
      <c r="J15431" s="98"/>
      <c r="K15431" s="27">
        <f>TRUNC(TRUNC(G15431,8)*I15431,2)</f>
        <v>20.52</v>
      </c>
    </row>
    <row r="15432" spans="1:11" ht="15" customHeight="1" x14ac:dyDescent="0.25">
      <c r="A15432" s="9"/>
      <c r="B15432" s="9"/>
      <c r="C15432" s="9"/>
      <c r="D15432" s="9"/>
      <c r="E15432" s="9"/>
      <c r="F15432" s="9"/>
      <c r="G15432" s="91" t="s">
        <v>3933</v>
      </c>
      <c r="H15432" s="91"/>
      <c r="I15432" s="91"/>
      <c r="J15432" s="91"/>
      <c r="K15432" s="28">
        <f>SUM(K15431:K15431)</f>
        <v>20.52</v>
      </c>
    </row>
    <row r="15433" spans="1:11" ht="15" customHeight="1" x14ac:dyDescent="0.25">
      <c r="A15433" s="9"/>
      <c r="B15433" s="9"/>
      <c r="C15433" s="9"/>
      <c r="D15433" s="9"/>
      <c r="E15433" s="9"/>
      <c r="F15433" s="9"/>
      <c r="G15433" s="92" t="s">
        <v>3913</v>
      </c>
      <c r="H15433" s="92"/>
      <c r="I15433" s="92"/>
      <c r="J15433" s="92"/>
      <c r="K15433" s="29">
        <f>ROUND(SUM(K15425,K15429,K15432),2)</f>
        <v>1299.47</v>
      </c>
    </row>
    <row r="15434" spans="1:11" ht="9.9499999999999993" customHeight="1" x14ac:dyDescent="0.25">
      <c r="A15434" s="9"/>
      <c r="B15434" s="9"/>
      <c r="C15434" s="9"/>
      <c r="D15434" s="9"/>
      <c r="E15434" s="9"/>
      <c r="F15434" s="9"/>
      <c r="G15434" s="100"/>
      <c r="H15434" s="100"/>
      <c r="I15434" s="100"/>
      <c r="J15434" s="100"/>
      <c r="K15434" s="100"/>
    </row>
    <row r="15435" spans="1:11" ht="20.100000000000001" customHeight="1" x14ac:dyDescent="0.25">
      <c r="A15435" s="99" t="s">
        <v>3305</v>
      </c>
      <c r="B15435" s="99"/>
      <c r="C15435" s="99"/>
      <c r="D15435" s="99"/>
      <c r="E15435" s="99"/>
      <c r="F15435" s="99"/>
      <c r="G15435" s="99"/>
      <c r="H15435" s="99"/>
      <c r="I15435" s="99"/>
      <c r="J15435" s="99"/>
      <c r="K15435" s="99"/>
    </row>
    <row r="15436" spans="1:11" ht="15" customHeight="1" x14ac:dyDescent="0.25">
      <c r="A15436" s="93" t="s">
        <v>3893</v>
      </c>
      <c r="B15436" s="93"/>
      <c r="C15436" s="93"/>
      <c r="D15436" s="94" t="s">
        <v>3</v>
      </c>
      <c r="E15436" s="94"/>
      <c r="F15436" s="23" t="s">
        <v>4</v>
      </c>
      <c r="G15436" s="94" t="s">
        <v>3894</v>
      </c>
      <c r="H15436" s="94"/>
      <c r="I15436" s="94" t="s">
        <v>3895</v>
      </c>
      <c r="J15436" s="94"/>
      <c r="K15436" s="23" t="s">
        <v>3896</v>
      </c>
    </row>
    <row r="15437" spans="1:11" ht="15" customHeight="1" x14ac:dyDescent="0.25">
      <c r="A15437" s="24" t="s">
        <v>4067</v>
      </c>
      <c r="B15437" s="95" t="s">
        <v>4068</v>
      </c>
      <c r="C15437" s="95"/>
      <c r="D15437" s="96" t="s">
        <v>20</v>
      </c>
      <c r="E15437" s="96"/>
      <c r="F15437" s="24" t="s">
        <v>3903</v>
      </c>
      <c r="G15437" s="97">
        <v>8.6199999999999992</v>
      </c>
      <c r="H15437" s="97"/>
      <c r="I15437" s="98">
        <v>1.1299999999999999</v>
      </c>
      <c r="J15437" s="98"/>
      <c r="K15437" s="27">
        <f>TRUNC(TRUNC(G15437,8)*I15437,2)</f>
        <v>9.74</v>
      </c>
    </row>
    <row r="15438" spans="1:11" ht="29.1" customHeight="1" x14ac:dyDescent="0.25">
      <c r="A15438" s="24" t="s">
        <v>4069</v>
      </c>
      <c r="B15438" s="95" t="s">
        <v>4070</v>
      </c>
      <c r="C15438" s="95"/>
      <c r="D15438" s="96" t="s">
        <v>20</v>
      </c>
      <c r="E15438" s="96"/>
      <c r="F15438" s="24" t="s">
        <v>26</v>
      </c>
      <c r="G15438" s="97">
        <v>6.4375</v>
      </c>
      <c r="H15438" s="97"/>
      <c r="I15438" s="98">
        <v>17.63</v>
      </c>
      <c r="J15438" s="98"/>
      <c r="K15438" s="27">
        <f>TRUNC(TRUNC(G15438,8)*I15438,2)</f>
        <v>113.49</v>
      </c>
    </row>
    <row r="15439" spans="1:11" ht="15" customHeight="1" x14ac:dyDescent="0.25">
      <c r="A15439" s="24" t="s">
        <v>4071</v>
      </c>
      <c r="B15439" s="95" t="s">
        <v>4072</v>
      </c>
      <c r="C15439" s="95"/>
      <c r="D15439" s="96" t="s">
        <v>20</v>
      </c>
      <c r="E15439" s="96"/>
      <c r="F15439" s="24" t="s">
        <v>3903</v>
      </c>
      <c r="G15439" s="97">
        <v>0.24</v>
      </c>
      <c r="H15439" s="97"/>
      <c r="I15439" s="98">
        <v>3.58</v>
      </c>
      <c r="J15439" s="98"/>
      <c r="K15439" s="27">
        <f>TRUNC(TRUNC(G15439,8)*I15439,2)</f>
        <v>0.85</v>
      </c>
    </row>
    <row r="15440" spans="1:11" ht="15" customHeight="1" x14ac:dyDescent="0.25">
      <c r="A15440" s="9"/>
      <c r="B15440" s="9"/>
      <c r="C15440" s="9"/>
      <c r="D15440" s="9"/>
      <c r="E15440" s="9"/>
      <c r="F15440" s="9"/>
      <c r="G15440" s="91" t="s">
        <v>3906</v>
      </c>
      <c r="H15440" s="91"/>
      <c r="I15440" s="91"/>
      <c r="J15440" s="91"/>
      <c r="K15440" s="28">
        <f>SUM(K15437:K15439)</f>
        <v>124.07999999999998</v>
      </c>
    </row>
    <row r="15441" spans="1:11" ht="15" customHeight="1" x14ac:dyDescent="0.25">
      <c r="A15441" s="93" t="s">
        <v>3907</v>
      </c>
      <c r="B15441" s="93"/>
      <c r="C15441" s="93"/>
      <c r="D15441" s="94" t="s">
        <v>3</v>
      </c>
      <c r="E15441" s="94"/>
      <c r="F15441" s="23" t="s">
        <v>4</v>
      </c>
      <c r="G15441" s="94" t="s">
        <v>3894</v>
      </c>
      <c r="H15441" s="94"/>
      <c r="I15441" s="94" t="s">
        <v>3895</v>
      </c>
      <c r="J15441" s="94"/>
      <c r="K15441" s="23" t="s">
        <v>3896</v>
      </c>
    </row>
    <row r="15442" spans="1:11" ht="15" customHeight="1" x14ac:dyDescent="0.25">
      <c r="A15442" s="24" t="s">
        <v>3971</v>
      </c>
      <c r="B15442" s="95" t="s">
        <v>3972</v>
      </c>
      <c r="C15442" s="95"/>
      <c r="D15442" s="96" t="s">
        <v>20</v>
      </c>
      <c r="E15442" s="96"/>
      <c r="F15442" s="24" t="s">
        <v>2056</v>
      </c>
      <c r="G15442" s="97">
        <v>0.63900000000000001</v>
      </c>
      <c r="H15442" s="97"/>
      <c r="I15442" s="98">
        <v>32.69</v>
      </c>
      <c r="J15442" s="98"/>
      <c r="K15442" s="27">
        <f>TRUNC(TRUNC(G15442,8)*I15442,2)</f>
        <v>20.88</v>
      </c>
    </row>
    <row r="15443" spans="1:11" ht="15" customHeight="1" x14ac:dyDescent="0.25">
      <c r="A15443" s="24" t="s">
        <v>3910</v>
      </c>
      <c r="B15443" s="95" t="s">
        <v>3911</v>
      </c>
      <c r="C15443" s="95"/>
      <c r="D15443" s="96" t="s">
        <v>20</v>
      </c>
      <c r="E15443" s="96"/>
      <c r="F15443" s="24" t="s">
        <v>2056</v>
      </c>
      <c r="G15443" s="97">
        <v>1.2789999999999999</v>
      </c>
      <c r="H15443" s="97"/>
      <c r="I15443" s="98">
        <v>24.94</v>
      </c>
      <c r="J15443" s="98"/>
      <c r="K15443" s="27">
        <f>TRUNC(TRUNC(G15443,8)*I15443,2)</f>
        <v>31.89</v>
      </c>
    </row>
    <row r="15444" spans="1:11" ht="18" customHeight="1" x14ac:dyDescent="0.25">
      <c r="A15444" s="9"/>
      <c r="B15444" s="9"/>
      <c r="C15444" s="9"/>
      <c r="D15444" s="9"/>
      <c r="E15444" s="9"/>
      <c r="F15444" s="9"/>
      <c r="G15444" s="91" t="s">
        <v>3912</v>
      </c>
      <c r="H15444" s="91"/>
      <c r="I15444" s="91"/>
      <c r="J15444" s="91"/>
      <c r="K15444" s="28">
        <f>SUM(K15442:K15443)</f>
        <v>52.769999999999996</v>
      </c>
    </row>
    <row r="15445" spans="1:11" ht="15" customHeight="1" x14ac:dyDescent="0.25">
      <c r="A15445" s="9"/>
      <c r="B15445" s="9"/>
      <c r="C15445" s="9"/>
      <c r="D15445" s="9"/>
      <c r="E15445" s="9"/>
      <c r="F15445" s="9"/>
      <c r="G15445" s="92" t="s">
        <v>3913</v>
      </c>
      <c r="H15445" s="92"/>
      <c r="I15445" s="92"/>
      <c r="J15445" s="92"/>
      <c r="K15445" s="29">
        <f>ROUND(SUM(K15440,K15444),2)</f>
        <v>176.85</v>
      </c>
    </row>
    <row r="15446" spans="1:11" ht="9.9499999999999993" customHeight="1" x14ac:dyDescent="0.25">
      <c r="A15446" s="9"/>
      <c r="B15446" s="9"/>
      <c r="C15446" s="9"/>
      <c r="D15446" s="9"/>
      <c r="E15446" s="9"/>
      <c r="F15446" s="9"/>
      <c r="G15446" s="100"/>
      <c r="H15446" s="100"/>
      <c r="I15446" s="100"/>
      <c r="J15446" s="100"/>
      <c r="K15446" s="100"/>
    </row>
    <row r="15447" spans="1:11" ht="20.100000000000001" customHeight="1" x14ac:dyDescent="0.25">
      <c r="A15447" s="99" t="s">
        <v>3306</v>
      </c>
      <c r="B15447" s="99"/>
      <c r="C15447" s="99"/>
      <c r="D15447" s="99"/>
      <c r="E15447" s="99"/>
      <c r="F15447" s="99"/>
      <c r="G15447" s="99"/>
      <c r="H15447" s="99"/>
      <c r="I15447" s="99"/>
      <c r="J15447" s="99"/>
      <c r="K15447" s="99"/>
    </row>
    <row r="15448" spans="1:11" ht="20.100000000000001" customHeight="1" x14ac:dyDescent="0.25">
      <c r="A15448" s="106" t="s">
        <v>4010</v>
      </c>
      <c r="B15448" s="106"/>
      <c r="C15448" s="106"/>
      <c r="D15448" s="106"/>
      <c r="E15448" s="106"/>
      <c r="F15448" s="2" t="s">
        <v>4</v>
      </c>
      <c r="G15448" s="87" t="s">
        <v>4001</v>
      </c>
      <c r="H15448" s="87"/>
      <c r="I15448" s="87" t="s">
        <v>3895</v>
      </c>
      <c r="J15448" s="87"/>
      <c r="K15448" s="2" t="s">
        <v>4011</v>
      </c>
    </row>
    <row r="15449" spans="1:11" ht="15" customHeight="1" x14ac:dyDescent="0.25">
      <c r="A15449" s="6" t="s">
        <v>4079</v>
      </c>
      <c r="B15449" s="104" t="s">
        <v>4080</v>
      </c>
      <c r="C15449" s="104"/>
      <c r="D15449" s="104"/>
      <c r="E15449" s="104"/>
      <c r="F15449" s="6" t="s">
        <v>77</v>
      </c>
      <c r="G15449" s="113">
        <v>1.7700000000000001E-3</v>
      </c>
      <c r="H15449" s="113"/>
      <c r="I15449" s="105">
        <v>33.79</v>
      </c>
      <c r="J15449" s="105"/>
      <c r="K15449" s="33">
        <f>ROUND(ROUND(G15449,5)*I15449,4)</f>
        <v>5.9799999999999999E-2</v>
      </c>
    </row>
    <row r="15450" spans="1:11" ht="15" customHeight="1" x14ac:dyDescent="0.25">
      <c r="A15450" s="6" t="s">
        <v>4081</v>
      </c>
      <c r="B15450" s="104" t="s">
        <v>4082</v>
      </c>
      <c r="C15450" s="104"/>
      <c r="D15450" s="104"/>
      <c r="E15450" s="104"/>
      <c r="F15450" s="6" t="s">
        <v>77</v>
      </c>
      <c r="G15450" s="113">
        <v>3.9300000000000003E-3</v>
      </c>
      <c r="H15450" s="113"/>
      <c r="I15450" s="105">
        <v>448.02</v>
      </c>
      <c r="J15450" s="105"/>
      <c r="K15450" s="33">
        <f>ROUND(ROUND(G15450,5)*I15450,4)</f>
        <v>1.7606999999999999</v>
      </c>
    </row>
    <row r="15451" spans="1:11" ht="15" customHeight="1" x14ac:dyDescent="0.25">
      <c r="A15451" s="6" t="s">
        <v>4083</v>
      </c>
      <c r="B15451" s="104" t="s">
        <v>4084</v>
      </c>
      <c r="C15451" s="104"/>
      <c r="D15451" s="104"/>
      <c r="E15451" s="104"/>
      <c r="F15451" s="6" t="s">
        <v>77</v>
      </c>
      <c r="G15451" s="113">
        <v>7.0800000000000004E-3</v>
      </c>
      <c r="H15451" s="113"/>
      <c r="I15451" s="105">
        <v>46.06</v>
      </c>
      <c r="J15451" s="105"/>
      <c r="K15451" s="33">
        <f>ROUND(ROUND(G15451,5)*I15451,4)</f>
        <v>0.3261</v>
      </c>
    </row>
    <row r="15452" spans="1:11" ht="15" customHeight="1" x14ac:dyDescent="0.25">
      <c r="A15452" s="6" t="s">
        <v>4085</v>
      </c>
      <c r="B15452" s="104" t="s">
        <v>4086</v>
      </c>
      <c r="C15452" s="104"/>
      <c r="D15452" s="104"/>
      <c r="E15452" s="104"/>
      <c r="F15452" s="6" t="s">
        <v>103</v>
      </c>
      <c r="G15452" s="113">
        <v>1</v>
      </c>
      <c r="H15452" s="113"/>
      <c r="I15452" s="105">
        <v>16.98</v>
      </c>
      <c r="J15452" s="105"/>
      <c r="K15452" s="33">
        <f>ROUND(ROUND(G15452,5)*I15452,4)</f>
        <v>16.98</v>
      </c>
    </row>
    <row r="15453" spans="1:11" ht="15" customHeight="1" x14ac:dyDescent="0.25">
      <c r="A15453" s="1"/>
      <c r="B15453" s="1"/>
      <c r="C15453" s="1"/>
      <c r="D15453" s="1"/>
      <c r="E15453" s="1"/>
      <c r="F15453" s="1"/>
      <c r="G15453" s="85" t="s">
        <v>4014</v>
      </c>
      <c r="H15453" s="85"/>
      <c r="I15453" s="85"/>
      <c r="J15453" s="85"/>
      <c r="K15453" s="34">
        <f>SUM(K15449:K15452)</f>
        <v>19.1266</v>
      </c>
    </row>
    <row r="15454" spans="1:11" ht="15" customHeight="1" x14ac:dyDescent="0.25">
      <c r="A15454" s="106" t="s">
        <v>4015</v>
      </c>
      <c r="B15454" s="106"/>
      <c r="C15454" s="106"/>
      <c r="D15454" s="23" t="s">
        <v>4016</v>
      </c>
      <c r="E15454" s="94" t="s">
        <v>4017</v>
      </c>
      <c r="F15454" s="94"/>
      <c r="G15454" s="94" t="s">
        <v>4001</v>
      </c>
      <c r="H15454" s="94"/>
      <c r="I15454" s="94" t="s">
        <v>3895</v>
      </c>
      <c r="J15454" s="94"/>
      <c r="K15454" s="23" t="s">
        <v>4011</v>
      </c>
    </row>
    <row r="15455" spans="1:11" ht="27.95" customHeight="1" x14ac:dyDescent="0.25">
      <c r="A15455" s="38" t="s">
        <v>4085</v>
      </c>
      <c r="B15455" s="109" t="s">
        <v>4087</v>
      </c>
      <c r="C15455" s="109"/>
      <c r="D15455" s="38" t="s">
        <v>4019</v>
      </c>
      <c r="E15455" s="110" t="s">
        <v>4088</v>
      </c>
      <c r="F15455" s="110"/>
      <c r="G15455" s="111">
        <v>1.9630000000000002E-2</v>
      </c>
      <c r="H15455" s="111"/>
      <c r="I15455" s="112">
        <v>33.64</v>
      </c>
      <c r="J15455" s="112"/>
      <c r="K15455" s="41">
        <f>ROUND(ROUND(G15455,5)*I15455,4)</f>
        <v>0.66039999999999999</v>
      </c>
    </row>
    <row r="15456" spans="1:11" ht="15" customHeight="1" x14ac:dyDescent="0.25">
      <c r="A15456" s="1"/>
      <c r="B15456" s="1"/>
      <c r="C15456" s="1"/>
      <c r="D15456" s="1"/>
      <c r="E15456" s="1"/>
      <c r="F15456" s="1"/>
      <c r="G15456" s="85" t="s">
        <v>4021</v>
      </c>
      <c r="H15456" s="85"/>
      <c r="I15456" s="85"/>
      <c r="J15456" s="85"/>
      <c r="K15456" s="33">
        <f>SUM(K15455:K15455)</f>
        <v>0.66039999999999999</v>
      </c>
    </row>
    <row r="15457" spans="1:11" ht="12.95" customHeight="1" x14ac:dyDescent="0.25">
      <c r="A15457" s="106" t="s">
        <v>4022</v>
      </c>
      <c r="B15457" s="106"/>
      <c r="C15457" s="94" t="s">
        <v>4023</v>
      </c>
      <c r="D15457" s="94" t="s">
        <v>5</v>
      </c>
      <c r="E15457" s="94" t="s">
        <v>4024</v>
      </c>
      <c r="F15457" s="94"/>
      <c r="G15457" s="94" t="s">
        <v>4025</v>
      </c>
      <c r="H15457" s="94"/>
      <c r="I15457" s="94" t="s">
        <v>2086</v>
      </c>
      <c r="J15457" s="94"/>
      <c r="K15457" s="94" t="s">
        <v>4011</v>
      </c>
    </row>
    <row r="15458" spans="1:11" ht="12" customHeight="1" x14ac:dyDescent="0.25">
      <c r="A15458" s="106"/>
      <c r="B15458" s="106"/>
      <c r="C15458" s="94"/>
      <c r="D15458" s="94"/>
      <c r="E15458" s="23" t="s">
        <v>2092</v>
      </c>
      <c r="F15458" s="23" t="s">
        <v>4026</v>
      </c>
      <c r="G15458" s="23" t="s">
        <v>2092</v>
      </c>
      <c r="H15458" s="23" t="s">
        <v>4026</v>
      </c>
      <c r="I15458" s="23" t="s">
        <v>2092</v>
      </c>
      <c r="J15458" s="23" t="s">
        <v>4026</v>
      </c>
      <c r="K15458" s="94"/>
    </row>
    <row r="15459" spans="1:11" ht="27.95" customHeight="1" x14ac:dyDescent="0.25">
      <c r="A15459" s="38" t="s">
        <v>4085</v>
      </c>
      <c r="B15459" s="39" t="s">
        <v>4087</v>
      </c>
      <c r="C15459" s="38" t="s">
        <v>4027</v>
      </c>
      <c r="D15459" s="40">
        <v>1.9630000000000002E-2</v>
      </c>
      <c r="E15459" s="42">
        <v>0</v>
      </c>
      <c r="F15459" s="43">
        <v>1.1100000000000001</v>
      </c>
      <c r="G15459" s="42">
        <v>0</v>
      </c>
      <c r="H15459" s="43">
        <v>0.88</v>
      </c>
      <c r="I15459" s="42">
        <v>0</v>
      </c>
      <c r="J15459" s="43">
        <v>0.72</v>
      </c>
      <c r="K15459" s="41">
        <f>ROUND(D15459*(ROUND(E15459*F15459,4)+ROUND(G15459*H15459,4)+ROUND(I15459*J15459,4)),4)</f>
        <v>0</v>
      </c>
    </row>
    <row r="15460" spans="1:11" ht="15" customHeight="1" x14ac:dyDescent="0.25">
      <c r="A15460" s="1"/>
      <c r="B15460" s="1"/>
      <c r="C15460" s="1"/>
      <c r="D15460" s="1"/>
      <c r="E15460" s="1"/>
      <c r="F15460" s="1"/>
      <c r="G15460" s="85" t="s">
        <v>4028</v>
      </c>
      <c r="H15460" s="85"/>
      <c r="I15460" s="85"/>
      <c r="J15460" s="85"/>
      <c r="K15460" s="33">
        <f>SUM(K15458:K15459)</f>
        <v>0</v>
      </c>
    </row>
    <row r="15461" spans="1:11" ht="15" customHeight="1" x14ac:dyDescent="0.25">
      <c r="A15461" s="9"/>
      <c r="B15461" s="9"/>
      <c r="C15461" s="9"/>
      <c r="D15461" s="9"/>
      <c r="E15461" s="9"/>
      <c r="F15461" s="9"/>
      <c r="G15461" s="92" t="s">
        <v>4029</v>
      </c>
      <c r="H15461" s="92"/>
      <c r="I15461" s="92"/>
      <c r="J15461" s="92"/>
      <c r="K15461" s="33">
        <f>SUM(K15453,K15456,K15460)</f>
        <v>19.786999999999999</v>
      </c>
    </row>
    <row r="15462" spans="1:11" ht="15" customHeight="1" x14ac:dyDescent="0.25">
      <c r="A15462" s="9"/>
      <c r="B15462" s="9"/>
      <c r="C15462" s="9"/>
      <c r="D15462" s="9"/>
      <c r="E15462" s="9"/>
      <c r="F15462" s="9"/>
      <c r="G15462" s="92" t="s">
        <v>3913</v>
      </c>
      <c r="H15462" s="92"/>
      <c r="I15462" s="92"/>
      <c r="J15462" s="92"/>
      <c r="K15462" s="29">
        <f>ROUND(SUM(K15461),2)</f>
        <v>19.79</v>
      </c>
    </row>
    <row r="15463" spans="1:11" ht="9.9499999999999993" customHeight="1" x14ac:dyDescent="0.25">
      <c r="A15463" s="9"/>
      <c r="B15463" s="9"/>
      <c r="C15463" s="9"/>
      <c r="D15463" s="9"/>
      <c r="E15463" s="9"/>
      <c r="F15463" s="9"/>
      <c r="G15463" s="100"/>
      <c r="H15463" s="100"/>
      <c r="I15463" s="100"/>
      <c r="J15463" s="100"/>
      <c r="K15463" s="100"/>
    </row>
    <row r="15464" spans="1:11" ht="20.100000000000001" customHeight="1" x14ac:dyDescent="0.25">
      <c r="A15464" s="99" t="s">
        <v>3307</v>
      </c>
      <c r="B15464" s="99"/>
      <c r="C15464" s="99"/>
      <c r="D15464" s="99"/>
      <c r="E15464" s="99"/>
      <c r="F15464" s="99"/>
      <c r="G15464" s="99"/>
      <c r="H15464" s="99"/>
      <c r="I15464" s="99"/>
      <c r="J15464" s="99"/>
      <c r="K15464" s="99"/>
    </row>
    <row r="15465" spans="1:11" ht="15" customHeight="1" x14ac:dyDescent="0.25">
      <c r="A15465" s="93" t="s">
        <v>3893</v>
      </c>
      <c r="B15465" s="93"/>
      <c r="C15465" s="93"/>
      <c r="D15465" s="94" t="s">
        <v>3</v>
      </c>
      <c r="E15465" s="94"/>
      <c r="F15465" s="23" t="s">
        <v>4</v>
      </c>
      <c r="G15465" s="94" t="s">
        <v>3894</v>
      </c>
      <c r="H15465" s="94"/>
      <c r="I15465" s="94" t="s">
        <v>3895</v>
      </c>
      <c r="J15465" s="94"/>
      <c r="K15465" s="23" t="s">
        <v>3896</v>
      </c>
    </row>
    <row r="15466" spans="1:11" ht="15" customHeight="1" x14ac:dyDescent="0.25">
      <c r="A15466" s="24" t="s">
        <v>4089</v>
      </c>
      <c r="B15466" s="95" t="s">
        <v>4090</v>
      </c>
      <c r="C15466" s="95"/>
      <c r="D15466" s="96" t="s">
        <v>20</v>
      </c>
      <c r="E15466" s="96"/>
      <c r="F15466" s="24" t="s">
        <v>16</v>
      </c>
      <c r="G15466" s="97">
        <v>1</v>
      </c>
      <c r="H15466" s="97"/>
      <c r="I15466" s="98">
        <v>12.85</v>
      </c>
      <c r="J15466" s="98"/>
      <c r="K15466" s="27">
        <f>TRUNC(TRUNC(G15466,8)*I15466,2)</f>
        <v>12.85</v>
      </c>
    </row>
    <row r="15467" spans="1:11" ht="15" customHeight="1" x14ac:dyDescent="0.25">
      <c r="A15467" s="9"/>
      <c r="B15467" s="9"/>
      <c r="C15467" s="9"/>
      <c r="D15467" s="9"/>
      <c r="E15467" s="9"/>
      <c r="F15467" s="9"/>
      <c r="G15467" s="91" t="s">
        <v>3906</v>
      </c>
      <c r="H15467" s="91"/>
      <c r="I15467" s="91"/>
      <c r="J15467" s="91"/>
      <c r="K15467" s="28">
        <f>SUM(K15466:K15466)</f>
        <v>12.85</v>
      </c>
    </row>
    <row r="15468" spans="1:11" ht="15" customHeight="1" x14ac:dyDescent="0.25">
      <c r="A15468" s="93" t="s">
        <v>3907</v>
      </c>
      <c r="B15468" s="93"/>
      <c r="C15468" s="93"/>
      <c r="D15468" s="94" t="s">
        <v>3</v>
      </c>
      <c r="E15468" s="94"/>
      <c r="F15468" s="23" t="s">
        <v>4</v>
      </c>
      <c r="G15468" s="94" t="s">
        <v>3894</v>
      </c>
      <c r="H15468" s="94"/>
      <c r="I15468" s="94" t="s">
        <v>3895</v>
      </c>
      <c r="J15468" s="94"/>
      <c r="K15468" s="23" t="s">
        <v>3896</v>
      </c>
    </row>
    <row r="15469" spans="1:11" ht="15" customHeight="1" x14ac:dyDescent="0.25">
      <c r="A15469" s="24" t="s">
        <v>3961</v>
      </c>
      <c r="B15469" s="95" t="s">
        <v>3962</v>
      </c>
      <c r="C15469" s="95"/>
      <c r="D15469" s="96" t="s">
        <v>20</v>
      </c>
      <c r="E15469" s="96"/>
      <c r="F15469" s="24" t="s">
        <v>2056</v>
      </c>
      <c r="G15469" s="97">
        <v>2.7699999999999999E-2</v>
      </c>
      <c r="H15469" s="97"/>
      <c r="I15469" s="98">
        <v>29.5</v>
      </c>
      <c r="J15469" s="98"/>
      <c r="K15469" s="27">
        <f>TRUNC(TRUNC(G15469,8)*I15469,2)</f>
        <v>0.81</v>
      </c>
    </row>
    <row r="15470" spans="1:11" ht="15" customHeight="1" x14ac:dyDescent="0.25">
      <c r="A15470" s="24" t="s">
        <v>3910</v>
      </c>
      <c r="B15470" s="95" t="s">
        <v>3911</v>
      </c>
      <c r="C15470" s="95"/>
      <c r="D15470" s="96" t="s">
        <v>20</v>
      </c>
      <c r="E15470" s="96"/>
      <c r="F15470" s="24" t="s">
        <v>2056</v>
      </c>
      <c r="G15470" s="97">
        <v>0.1386</v>
      </c>
      <c r="H15470" s="97"/>
      <c r="I15470" s="98">
        <v>24.94</v>
      </c>
      <c r="J15470" s="98"/>
      <c r="K15470" s="27">
        <f>TRUNC(TRUNC(G15470,8)*I15470,2)</f>
        <v>3.45</v>
      </c>
    </row>
    <row r="15471" spans="1:11" ht="18" customHeight="1" x14ac:dyDescent="0.25">
      <c r="A15471" s="9"/>
      <c r="B15471" s="9"/>
      <c r="C15471" s="9"/>
      <c r="D15471" s="9"/>
      <c r="E15471" s="9"/>
      <c r="F15471" s="9"/>
      <c r="G15471" s="91" t="s">
        <v>3912</v>
      </c>
      <c r="H15471" s="91"/>
      <c r="I15471" s="91"/>
      <c r="J15471" s="91"/>
      <c r="K15471" s="28">
        <f>SUM(K15469:K15470)</f>
        <v>4.26</v>
      </c>
    </row>
    <row r="15472" spans="1:11" ht="15" customHeight="1" x14ac:dyDescent="0.25">
      <c r="A15472" s="9"/>
      <c r="B15472" s="9"/>
      <c r="C15472" s="9"/>
      <c r="D15472" s="9"/>
      <c r="E15472" s="9"/>
      <c r="F15472" s="9"/>
      <c r="G15472" s="92" t="s">
        <v>3913</v>
      </c>
      <c r="H15472" s="92"/>
      <c r="I15472" s="92"/>
      <c r="J15472" s="92"/>
      <c r="K15472" s="29">
        <f>ROUND(SUM(K15467,K15471),2)</f>
        <v>17.11</v>
      </c>
    </row>
    <row r="15473" spans="1:11" ht="9.9499999999999993" customHeight="1" x14ac:dyDescent="0.25">
      <c r="A15473" s="9"/>
      <c r="B15473" s="9"/>
      <c r="C15473" s="9"/>
      <c r="D15473" s="9"/>
      <c r="E15473" s="9"/>
      <c r="F15473" s="9"/>
      <c r="G15473" s="100"/>
      <c r="H15473" s="100"/>
      <c r="I15473" s="100"/>
      <c r="J15473" s="100"/>
      <c r="K15473" s="100"/>
    </row>
    <row r="15474" spans="1:11" ht="20.100000000000001" customHeight="1" x14ac:dyDescent="0.25">
      <c r="A15474" s="99" t="s">
        <v>3308</v>
      </c>
      <c r="B15474" s="99"/>
      <c r="C15474" s="99"/>
      <c r="D15474" s="99"/>
      <c r="E15474" s="99"/>
      <c r="F15474" s="99"/>
      <c r="G15474" s="99"/>
      <c r="H15474" s="99"/>
      <c r="I15474" s="99"/>
      <c r="J15474" s="99"/>
      <c r="K15474" s="99"/>
    </row>
    <row r="15475" spans="1:11" ht="12.95" customHeight="1" x14ac:dyDescent="0.25">
      <c r="A15475" s="107" t="s">
        <v>3984</v>
      </c>
      <c r="B15475" s="107"/>
      <c r="C15475" s="107"/>
      <c r="D15475" s="108" t="s">
        <v>3985</v>
      </c>
      <c r="E15475" s="87" t="s">
        <v>3986</v>
      </c>
      <c r="F15475" s="87"/>
      <c r="G15475" s="87" t="s">
        <v>3987</v>
      </c>
      <c r="H15475" s="87"/>
      <c r="I15475" s="87"/>
      <c r="J15475" s="87"/>
      <c r="K15475" s="87" t="s">
        <v>3988</v>
      </c>
    </row>
    <row r="15476" spans="1:11" ht="12" customHeight="1" x14ac:dyDescent="0.25">
      <c r="A15476" s="107"/>
      <c r="B15476" s="107"/>
      <c r="C15476" s="107"/>
      <c r="D15476" s="108"/>
      <c r="E15476" s="23" t="s">
        <v>3989</v>
      </c>
      <c r="F15476" s="23" t="s">
        <v>3990</v>
      </c>
      <c r="G15476" s="94" t="s">
        <v>3989</v>
      </c>
      <c r="H15476" s="94"/>
      <c r="I15476" s="94" t="s">
        <v>3990</v>
      </c>
      <c r="J15476" s="94"/>
      <c r="K15476" s="87"/>
    </row>
    <row r="15477" spans="1:11" ht="15.95" customHeight="1" x14ac:dyDescent="0.25">
      <c r="A15477" s="6" t="s">
        <v>4091</v>
      </c>
      <c r="B15477" s="104" t="s">
        <v>4092</v>
      </c>
      <c r="C15477" s="104"/>
      <c r="D15477" s="44">
        <v>1</v>
      </c>
      <c r="E15477" s="32">
        <v>0.8</v>
      </c>
      <c r="F15477" s="32">
        <v>0.19999999999999996</v>
      </c>
      <c r="G15477" s="105">
        <v>5.32</v>
      </c>
      <c r="H15477" s="105"/>
      <c r="I15477" s="105">
        <v>0.5</v>
      </c>
      <c r="J15477" s="105"/>
      <c r="K15477" s="33">
        <f>TRUNC(D15477*(TRUNC(E15477*G15477,4)+TRUNC(F15477*I15477,4)),4)</f>
        <v>4.3559999999999999</v>
      </c>
    </row>
    <row r="15478" spans="1:11" ht="15" customHeight="1" x14ac:dyDescent="0.25">
      <c r="A15478" s="1"/>
      <c r="B15478" s="1"/>
      <c r="C15478" s="1"/>
      <c r="D15478" s="1"/>
      <c r="E15478" s="1"/>
      <c r="F15478" s="1"/>
      <c r="G15478" s="85" t="s">
        <v>3999</v>
      </c>
      <c r="H15478" s="85"/>
      <c r="I15478" s="85"/>
      <c r="J15478" s="85"/>
      <c r="K15478" s="34">
        <f>SUM(K15476:K15477)</f>
        <v>4.3559999999999999</v>
      </c>
    </row>
    <row r="15479" spans="1:11" ht="20.100000000000001" customHeight="1" x14ac:dyDescent="0.25">
      <c r="A15479" s="106" t="s">
        <v>4000</v>
      </c>
      <c r="B15479" s="106"/>
      <c r="C15479" s="106"/>
      <c r="D15479" s="106"/>
      <c r="E15479" s="106"/>
      <c r="F15479" s="2" t="s">
        <v>4</v>
      </c>
      <c r="G15479" s="87" t="s">
        <v>4001</v>
      </c>
      <c r="H15479" s="87"/>
      <c r="I15479" s="87" t="s">
        <v>4002</v>
      </c>
      <c r="J15479" s="87"/>
      <c r="K15479" s="2" t="s">
        <v>3988</v>
      </c>
    </row>
    <row r="15480" spans="1:11" ht="15" customHeight="1" x14ac:dyDescent="0.25">
      <c r="A15480" s="6" t="s">
        <v>4093</v>
      </c>
      <c r="B15480" s="101" t="s">
        <v>4094</v>
      </c>
      <c r="C15480" s="101"/>
      <c r="D15480" s="101"/>
      <c r="E15480" s="101"/>
      <c r="F15480" s="6" t="s">
        <v>3940</v>
      </c>
      <c r="G15480" s="102">
        <v>0.1333</v>
      </c>
      <c r="H15480" s="102"/>
      <c r="I15480" s="103">
        <v>3.96</v>
      </c>
      <c r="J15480" s="103"/>
      <c r="K15480" s="7">
        <f>TRUNC(TRUNC(G15480,8)*I15480,2)</f>
        <v>0.52</v>
      </c>
    </row>
    <row r="15481" spans="1:11" ht="15" customHeight="1" x14ac:dyDescent="0.25">
      <c r="A15481" s="6" t="s">
        <v>4095</v>
      </c>
      <c r="B15481" s="101" t="s">
        <v>4096</v>
      </c>
      <c r="C15481" s="101"/>
      <c r="D15481" s="101"/>
      <c r="E15481" s="101"/>
      <c r="F15481" s="6" t="s">
        <v>3940</v>
      </c>
      <c r="G15481" s="102">
        <v>2</v>
      </c>
      <c r="H15481" s="102"/>
      <c r="I15481" s="103">
        <v>14.41</v>
      </c>
      <c r="J15481" s="103"/>
      <c r="K15481" s="7">
        <f>TRUNC(TRUNC(G15481,8)*I15481,2)</f>
        <v>28.82</v>
      </c>
    </row>
    <row r="15482" spans="1:11" ht="15" customHeight="1" x14ac:dyDescent="0.25">
      <c r="A15482" s="6" t="s">
        <v>4097</v>
      </c>
      <c r="B15482" s="101" t="s">
        <v>4098</v>
      </c>
      <c r="C15482" s="101"/>
      <c r="D15482" s="101"/>
      <c r="E15482" s="101"/>
      <c r="F15482" s="6" t="s">
        <v>3940</v>
      </c>
      <c r="G15482" s="102">
        <v>3</v>
      </c>
      <c r="H15482" s="102"/>
      <c r="I15482" s="103">
        <v>14.58</v>
      </c>
      <c r="J15482" s="103"/>
      <c r="K15482" s="7">
        <f>TRUNC(TRUNC(G15482,8)*I15482,2)</f>
        <v>43.74</v>
      </c>
    </row>
    <row r="15483" spans="1:11" ht="15" customHeight="1" x14ac:dyDescent="0.25">
      <c r="A15483" s="1"/>
      <c r="B15483" s="1"/>
      <c r="C15483" s="1"/>
      <c r="D15483" s="1"/>
      <c r="E15483" s="1"/>
      <c r="F15483" s="1"/>
      <c r="G15483" s="85" t="s">
        <v>4005</v>
      </c>
      <c r="H15483" s="85"/>
      <c r="I15483" s="85"/>
      <c r="J15483" s="85"/>
      <c r="K15483" s="29">
        <f>SUM(K15480:K15482)</f>
        <v>73.08</v>
      </c>
    </row>
    <row r="15484" spans="1:11" ht="15" customHeight="1" x14ac:dyDescent="0.25">
      <c r="A15484" s="9"/>
      <c r="B15484" s="9"/>
      <c r="C15484" s="9"/>
      <c r="D15484" s="9"/>
      <c r="E15484" s="9"/>
      <c r="F15484" s="9"/>
      <c r="G15484" s="92" t="s">
        <v>4006</v>
      </c>
      <c r="H15484" s="92"/>
      <c r="I15484" s="92"/>
      <c r="J15484" s="92"/>
      <c r="K15484" s="33">
        <f>SUM(K15478,K15483)</f>
        <v>77.435999999999993</v>
      </c>
    </row>
    <row r="15485" spans="1:11" ht="15" customHeight="1" x14ac:dyDescent="0.25">
      <c r="A15485" s="9"/>
      <c r="B15485" s="9"/>
      <c r="C15485" s="9"/>
      <c r="D15485" s="9"/>
      <c r="E15485" s="9"/>
      <c r="F15485" s="9"/>
      <c r="G15485" s="92" t="s">
        <v>4007</v>
      </c>
      <c r="H15485" s="92"/>
      <c r="I15485" s="92"/>
      <c r="J15485" s="92"/>
      <c r="K15485" s="35">
        <v>22.5</v>
      </c>
    </row>
    <row r="15486" spans="1:11" ht="15" customHeight="1" x14ac:dyDescent="0.25">
      <c r="A15486" s="9"/>
      <c r="B15486" s="9"/>
      <c r="C15486" s="9"/>
      <c r="D15486" s="9"/>
      <c r="E15486" s="9"/>
      <c r="F15486" s="9"/>
      <c r="G15486" s="92" t="s">
        <v>4008</v>
      </c>
      <c r="H15486" s="92"/>
      <c r="I15486" s="92"/>
      <c r="J15486" s="92"/>
      <c r="K15486" s="33">
        <f>TRUNC(K15484/K15485,4)</f>
        <v>3.4416000000000002</v>
      </c>
    </row>
    <row r="15487" spans="1:11" ht="15" customHeight="1" x14ac:dyDescent="0.25">
      <c r="A15487" s="9"/>
      <c r="B15487" s="9"/>
      <c r="C15487" s="9"/>
      <c r="D15487" s="9"/>
      <c r="E15487" s="9"/>
      <c r="F15487" s="9"/>
      <c r="G15487" s="92" t="s">
        <v>4029</v>
      </c>
      <c r="H15487" s="92"/>
      <c r="I15487" s="92"/>
      <c r="J15487" s="92"/>
      <c r="K15487" s="33">
        <f>SUM(K15486)</f>
        <v>3.4416000000000002</v>
      </c>
    </row>
    <row r="15488" spans="1:11" ht="15" customHeight="1" x14ac:dyDescent="0.25">
      <c r="A15488" s="9"/>
      <c r="B15488" s="9"/>
      <c r="C15488" s="9"/>
      <c r="D15488" s="9"/>
      <c r="E15488" s="9"/>
      <c r="F15488" s="9"/>
      <c r="G15488" s="92" t="s">
        <v>3913</v>
      </c>
      <c r="H15488" s="92"/>
      <c r="I15488" s="92"/>
      <c r="J15488" s="92"/>
      <c r="K15488" s="29">
        <f>ROUND(SUM(K15487),2)</f>
        <v>3.44</v>
      </c>
    </row>
    <row r="15489" spans="1:11" ht="9.9499999999999993" customHeight="1" x14ac:dyDescent="0.25">
      <c r="A15489" s="9"/>
      <c r="B15489" s="9"/>
      <c r="C15489" s="9"/>
      <c r="D15489" s="9"/>
      <c r="E15489" s="9"/>
      <c r="F15489" s="9"/>
      <c r="G15489" s="100"/>
      <c r="H15489" s="100"/>
      <c r="I15489" s="100"/>
      <c r="J15489" s="100"/>
      <c r="K15489" s="100"/>
    </row>
    <row r="15490" spans="1:11" ht="20.100000000000001" customHeight="1" x14ac:dyDescent="0.25">
      <c r="A15490" s="99" t="s">
        <v>3309</v>
      </c>
      <c r="B15490" s="99"/>
      <c r="C15490" s="99"/>
      <c r="D15490" s="99"/>
      <c r="E15490" s="99"/>
      <c r="F15490" s="99"/>
      <c r="G15490" s="99"/>
      <c r="H15490" s="99"/>
      <c r="I15490" s="99"/>
      <c r="J15490" s="99"/>
      <c r="K15490" s="99"/>
    </row>
    <row r="15491" spans="1:11" ht="15" customHeight="1" x14ac:dyDescent="0.25">
      <c r="A15491" s="93" t="s">
        <v>3893</v>
      </c>
      <c r="B15491" s="93"/>
      <c r="C15491" s="93"/>
      <c r="D15491" s="94" t="s">
        <v>3</v>
      </c>
      <c r="E15491" s="94"/>
      <c r="F15491" s="23" t="s">
        <v>4</v>
      </c>
      <c r="G15491" s="94" t="s">
        <v>3894</v>
      </c>
      <c r="H15491" s="94"/>
      <c r="I15491" s="94" t="s">
        <v>3895</v>
      </c>
      <c r="J15491" s="94"/>
      <c r="K15491" s="23" t="s">
        <v>3896</v>
      </c>
    </row>
    <row r="15492" spans="1:11" ht="15" customHeight="1" x14ac:dyDescent="0.25">
      <c r="A15492" s="24" t="s">
        <v>3951</v>
      </c>
      <c r="B15492" s="95" t="s">
        <v>3952</v>
      </c>
      <c r="C15492" s="95"/>
      <c r="D15492" s="96" t="s">
        <v>3953</v>
      </c>
      <c r="E15492" s="96"/>
      <c r="F15492" s="24" t="s">
        <v>3954</v>
      </c>
      <c r="G15492" s="97">
        <v>4.0000000000000001E-3</v>
      </c>
      <c r="H15492" s="97"/>
      <c r="I15492" s="98">
        <v>215</v>
      </c>
      <c r="J15492" s="98"/>
      <c r="K15492" s="27">
        <f>ROUND(ROUND(G15492,8)*I15492,2)</f>
        <v>0.86</v>
      </c>
    </row>
    <row r="15493" spans="1:11" ht="15" customHeight="1" x14ac:dyDescent="0.25">
      <c r="A15493" s="24" t="s">
        <v>3955</v>
      </c>
      <c r="B15493" s="95" t="s">
        <v>3956</v>
      </c>
      <c r="C15493" s="95"/>
      <c r="D15493" s="96" t="s">
        <v>20</v>
      </c>
      <c r="E15493" s="96"/>
      <c r="F15493" s="24" t="s">
        <v>3903</v>
      </c>
      <c r="G15493" s="97">
        <v>5.0000000000000001E-3</v>
      </c>
      <c r="H15493" s="97"/>
      <c r="I15493" s="98">
        <v>19.37</v>
      </c>
      <c r="J15493" s="98"/>
      <c r="K15493" s="27">
        <f>ROUND(ROUND(G15493,8)*I15493,2)</f>
        <v>0.1</v>
      </c>
    </row>
    <row r="15494" spans="1:11" ht="15" customHeight="1" x14ac:dyDescent="0.25">
      <c r="A15494" s="9"/>
      <c r="B15494" s="9"/>
      <c r="C15494" s="9"/>
      <c r="D15494" s="9"/>
      <c r="E15494" s="9"/>
      <c r="F15494" s="9"/>
      <c r="G15494" s="91" t="s">
        <v>3906</v>
      </c>
      <c r="H15494" s="91"/>
      <c r="I15494" s="91"/>
      <c r="J15494" s="91"/>
      <c r="K15494" s="28">
        <f>SUM(K15492:K15493)</f>
        <v>0.96</v>
      </c>
    </row>
    <row r="15495" spans="1:11" ht="15" customHeight="1" x14ac:dyDescent="0.25">
      <c r="A15495" s="93" t="s">
        <v>3907</v>
      </c>
      <c r="B15495" s="93"/>
      <c r="C15495" s="93"/>
      <c r="D15495" s="94" t="s">
        <v>3</v>
      </c>
      <c r="E15495" s="94"/>
      <c r="F15495" s="23" t="s">
        <v>4</v>
      </c>
      <c r="G15495" s="94" t="s">
        <v>3894</v>
      </c>
      <c r="H15495" s="94"/>
      <c r="I15495" s="94" t="s">
        <v>3895</v>
      </c>
      <c r="J15495" s="94"/>
      <c r="K15495" s="23" t="s">
        <v>3896</v>
      </c>
    </row>
    <row r="15496" spans="1:11" ht="21" customHeight="1" x14ac:dyDescent="0.25">
      <c r="A15496" s="24" t="s">
        <v>3908</v>
      </c>
      <c r="B15496" s="95" t="s">
        <v>3909</v>
      </c>
      <c r="C15496" s="95"/>
      <c r="D15496" s="96" t="s">
        <v>20</v>
      </c>
      <c r="E15496" s="96"/>
      <c r="F15496" s="24" t="s">
        <v>2056</v>
      </c>
      <c r="G15496" s="97">
        <v>0.03</v>
      </c>
      <c r="H15496" s="97"/>
      <c r="I15496" s="98">
        <v>32.24</v>
      </c>
      <c r="J15496" s="98"/>
      <c r="K15496" s="27">
        <f>ROUND(ROUND(G15496,8)*I15496,2)</f>
        <v>0.97</v>
      </c>
    </row>
    <row r="15497" spans="1:11" ht="15" customHeight="1" x14ac:dyDescent="0.25">
      <c r="A15497" s="24" t="s">
        <v>3910</v>
      </c>
      <c r="B15497" s="95" t="s">
        <v>3911</v>
      </c>
      <c r="C15497" s="95"/>
      <c r="D15497" s="96" t="s">
        <v>20</v>
      </c>
      <c r="E15497" s="96"/>
      <c r="F15497" s="24" t="s">
        <v>2056</v>
      </c>
      <c r="G15497" s="97">
        <v>0.03</v>
      </c>
      <c r="H15497" s="97"/>
      <c r="I15497" s="98">
        <v>24.94</v>
      </c>
      <c r="J15497" s="98"/>
      <c r="K15497" s="27">
        <f>ROUND(ROUND(G15497,8)*I15497,2)</f>
        <v>0.75</v>
      </c>
    </row>
    <row r="15498" spans="1:11" ht="18" customHeight="1" x14ac:dyDescent="0.25">
      <c r="A15498" s="9"/>
      <c r="B15498" s="9"/>
      <c r="C15498" s="9"/>
      <c r="D15498" s="9"/>
      <c r="E15498" s="9"/>
      <c r="F15498" s="9"/>
      <c r="G15498" s="91" t="s">
        <v>3912</v>
      </c>
      <c r="H15498" s="91"/>
      <c r="I15498" s="91"/>
      <c r="J15498" s="91"/>
      <c r="K15498" s="28">
        <f>SUM(K15496:K15497)</f>
        <v>1.72</v>
      </c>
    </row>
    <row r="15499" spans="1:11" ht="15" customHeight="1" x14ac:dyDescent="0.25">
      <c r="A15499" s="9"/>
      <c r="B15499" s="9"/>
      <c r="C15499" s="9"/>
      <c r="D15499" s="9"/>
      <c r="E15499" s="9"/>
      <c r="F15499" s="9"/>
      <c r="G15499" s="92" t="s">
        <v>3913</v>
      </c>
      <c r="H15499" s="92"/>
      <c r="I15499" s="92"/>
      <c r="J15499" s="92"/>
      <c r="K15499" s="29">
        <f>ROUND(SUM(K15494,K15498),2)</f>
        <v>2.68</v>
      </c>
    </row>
    <row r="15500" spans="1:11" ht="9.9499999999999993" customHeight="1" x14ac:dyDescent="0.25">
      <c r="A15500" s="9"/>
      <c r="B15500" s="9"/>
      <c r="C15500" s="9"/>
      <c r="D15500" s="9"/>
      <c r="E15500" s="9"/>
      <c r="F15500" s="9"/>
      <c r="G15500" s="100"/>
      <c r="H15500" s="100"/>
      <c r="I15500" s="100"/>
      <c r="J15500" s="100"/>
      <c r="K15500" s="100"/>
    </row>
    <row r="15501" spans="1:11" ht="20.100000000000001" customHeight="1" x14ac:dyDescent="0.25">
      <c r="A15501" s="99" t="s">
        <v>3310</v>
      </c>
      <c r="B15501" s="99"/>
      <c r="C15501" s="99"/>
      <c r="D15501" s="99"/>
      <c r="E15501" s="99"/>
      <c r="F15501" s="99"/>
      <c r="G15501" s="99"/>
      <c r="H15501" s="99"/>
      <c r="I15501" s="99"/>
      <c r="J15501" s="99"/>
      <c r="K15501" s="99"/>
    </row>
    <row r="15502" spans="1:11" ht="15" customHeight="1" x14ac:dyDescent="0.25">
      <c r="A15502" s="93" t="s">
        <v>3916</v>
      </c>
      <c r="B15502" s="93"/>
      <c r="C15502" s="93"/>
      <c r="D15502" s="94" t="s">
        <v>3</v>
      </c>
      <c r="E15502" s="94"/>
      <c r="F15502" s="23" t="s">
        <v>4</v>
      </c>
      <c r="G15502" s="94" t="s">
        <v>3894</v>
      </c>
      <c r="H15502" s="94"/>
      <c r="I15502" s="94" t="s">
        <v>3895</v>
      </c>
      <c r="J15502" s="94"/>
      <c r="K15502" s="23" t="s">
        <v>3896</v>
      </c>
    </row>
    <row r="15503" spans="1:11" ht="29.1" customHeight="1" x14ac:dyDescent="0.25">
      <c r="A15503" s="24" t="s">
        <v>3957</v>
      </c>
      <c r="B15503" s="95" t="s">
        <v>3958</v>
      </c>
      <c r="C15503" s="95"/>
      <c r="D15503" s="96" t="s">
        <v>20</v>
      </c>
      <c r="E15503" s="96"/>
      <c r="F15503" s="24" t="s">
        <v>3936</v>
      </c>
      <c r="G15503" s="97">
        <v>2.8999999999999998E-3</v>
      </c>
      <c r="H15503" s="97"/>
      <c r="I15503" s="98">
        <v>75.540000000000006</v>
      </c>
      <c r="J15503" s="98"/>
      <c r="K15503" s="27">
        <f>TRUNC(TRUNC(G15503,8)*I15503,2)</f>
        <v>0.21</v>
      </c>
    </row>
    <row r="15504" spans="1:11" ht="29.1" customHeight="1" x14ac:dyDescent="0.25">
      <c r="A15504" s="24" t="s">
        <v>3959</v>
      </c>
      <c r="B15504" s="95" t="s">
        <v>3960</v>
      </c>
      <c r="C15504" s="95"/>
      <c r="D15504" s="96" t="s">
        <v>20</v>
      </c>
      <c r="E15504" s="96"/>
      <c r="F15504" s="24" t="s">
        <v>30</v>
      </c>
      <c r="G15504" s="97">
        <v>1.6999999999999999E-3</v>
      </c>
      <c r="H15504" s="97"/>
      <c r="I15504" s="98">
        <v>198.53</v>
      </c>
      <c r="J15504" s="98"/>
      <c r="K15504" s="27">
        <f>TRUNC(TRUNC(G15504,8)*I15504,2)</f>
        <v>0.33</v>
      </c>
    </row>
    <row r="15505" spans="1:11" ht="18" customHeight="1" x14ac:dyDescent="0.25">
      <c r="A15505" s="9"/>
      <c r="B15505" s="9"/>
      <c r="C15505" s="9"/>
      <c r="D15505" s="9"/>
      <c r="E15505" s="9"/>
      <c r="F15505" s="9"/>
      <c r="G15505" s="91" t="s">
        <v>3919</v>
      </c>
      <c r="H15505" s="91"/>
      <c r="I15505" s="91"/>
      <c r="J15505" s="91"/>
      <c r="K15505" s="28">
        <f>SUM(K15503:K15504)</f>
        <v>0.54</v>
      </c>
    </row>
    <row r="15506" spans="1:11" ht="15" customHeight="1" x14ac:dyDescent="0.25">
      <c r="A15506" s="93" t="s">
        <v>3907</v>
      </c>
      <c r="B15506" s="93"/>
      <c r="C15506" s="93"/>
      <c r="D15506" s="94" t="s">
        <v>3</v>
      </c>
      <c r="E15506" s="94"/>
      <c r="F15506" s="23" t="s">
        <v>4</v>
      </c>
      <c r="G15506" s="94" t="s">
        <v>3894</v>
      </c>
      <c r="H15506" s="94"/>
      <c r="I15506" s="94" t="s">
        <v>3895</v>
      </c>
      <c r="J15506" s="94"/>
      <c r="K15506" s="23" t="s">
        <v>3896</v>
      </c>
    </row>
    <row r="15507" spans="1:11" ht="15" customHeight="1" x14ac:dyDescent="0.25">
      <c r="A15507" s="24" t="s">
        <v>3961</v>
      </c>
      <c r="B15507" s="95" t="s">
        <v>3962</v>
      </c>
      <c r="C15507" s="95"/>
      <c r="D15507" s="96" t="s">
        <v>20</v>
      </c>
      <c r="E15507" s="96"/>
      <c r="F15507" s="24" t="s">
        <v>2056</v>
      </c>
      <c r="G15507" s="97">
        <v>4.5999999999999999E-3</v>
      </c>
      <c r="H15507" s="97"/>
      <c r="I15507" s="98">
        <v>29.5</v>
      </c>
      <c r="J15507" s="98"/>
      <c r="K15507" s="27">
        <f>TRUNC(TRUNC(G15507,8)*I15507,2)</f>
        <v>0.13</v>
      </c>
    </row>
    <row r="15508" spans="1:11" ht="18" customHeight="1" x14ac:dyDescent="0.25">
      <c r="A15508" s="9"/>
      <c r="B15508" s="9"/>
      <c r="C15508" s="9"/>
      <c r="D15508" s="9"/>
      <c r="E15508" s="9"/>
      <c r="F15508" s="9"/>
      <c r="G15508" s="91" t="s">
        <v>3912</v>
      </c>
      <c r="H15508" s="91"/>
      <c r="I15508" s="91"/>
      <c r="J15508" s="91"/>
      <c r="K15508" s="28">
        <f>SUM(K15507:K15507)</f>
        <v>0.13</v>
      </c>
    </row>
    <row r="15509" spans="1:11" ht="15" customHeight="1" x14ac:dyDescent="0.25">
      <c r="A15509" s="9"/>
      <c r="B15509" s="9"/>
      <c r="C15509" s="9"/>
      <c r="D15509" s="9"/>
      <c r="E15509" s="9"/>
      <c r="F15509" s="9"/>
      <c r="G15509" s="92" t="s">
        <v>3913</v>
      </c>
      <c r="H15509" s="92"/>
      <c r="I15509" s="92"/>
      <c r="J15509" s="92"/>
      <c r="K15509" s="29">
        <f>ROUND(SUM(K15505,K15508),2)</f>
        <v>0.67</v>
      </c>
    </row>
    <row r="15510" spans="1:11" ht="9.9499999999999993" customHeight="1" x14ac:dyDescent="0.25">
      <c r="A15510" s="9"/>
      <c r="B15510" s="9"/>
      <c r="C15510" s="9"/>
      <c r="D15510" s="9"/>
      <c r="E15510" s="9"/>
      <c r="F15510" s="9"/>
      <c r="G15510" s="100"/>
      <c r="H15510" s="100"/>
      <c r="I15510" s="100"/>
      <c r="J15510" s="100"/>
      <c r="K15510" s="100"/>
    </row>
    <row r="15511" spans="1:11" ht="20.100000000000001" customHeight="1" x14ac:dyDescent="0.25">
      <c r="A15511" s="99" t="s">
        <v>3311</v>
      </c>
      <c r="B15511" s="99"/>
      <c r="C15511" s="99"/>
      <c r="D15511" s="99"/>
      <c r="E15511" s="99"/>
      <c r="F15511" s="99"/>
      <c r="G15511" s="99"/>
      <c r="H15511" s="99"/>
      <c r="I15511" s="99"/>
      <c r="J15511" s="99"/>
      <c r="K15511" s="99"/>
    </row>
    <row r="15512" spans="1:11" ht="15" customHeight="1" x14ac:dyDescent="0.25">
      <c r="A15512" s="93" t="s">
        <v>3916</v>
      </c>
      <c r="B15512" s="93"/>
      <c r="C15512" s="93"/>
      <c r="D15512" s="94" t="s">
        <v>3</v>
      </c>
      <c r="E15512" s="94"/>
      <c r="F15512" s="23" t="s">
        <v>4</v>
      </c>
      <c r="G15512" s="94" t="s">
        <v>3894</v>
      </c>
      <c r="H15512" s="94"/>
      <c r="I15512" s="94" t="s">
        <v>3895</v>
      </c>
      <c r="J15512" s="94"/>
      <c r="K15512" s="23" t="s">
        <v>3896</v>
      </c>
    </row>
    <row r="15513" spans="1:11" ht="29.1" customHeight="1" x14ac:dyDescent="0.25">
      <c r="A15513" s="24" t="s">
        <v>3957</v>
      </c>
      <c r="B15513" s="95" t="s">
        <v>3958</v>
      </c>
      <c r="C15513" s="95"/>
      <c r="D15513" s="96" t="s">
        <v>20</v>
      </c>
      <c r="E15513" s="96"/>
      <c r="F15513" s="24" t="s">
        <v>3936</v>
      </c>
      <c r="G15513" s="97">
        <v>1.95E-2</v>
      </c>
      <c r="H15513" s="97"/>
      <c r="I15513" s="98">
        <v>75.540000000000006</v>
      </c>
      <c r="J15513" s="98"/>
      <c r="K15513" s="27">
        <f>TRUNC(TRUNC(G15513,8)*I15513,2)</f>
        <v>1.47</v>
      </c>
    </row>
    <row r="15514" spans="1:11" ht="29.1" customHeight="1" x14ac:dyDescent="0.25">
      <c r="A15514" s="24" t="s">
        <v>3959</v>
      </c>
      <c r="B15514" s="95" t="s">
        <v>3960</v>
      </c>
      <c r="C15514" s="95"/>
      <c r="D15514" s="96" t="s">
        <v>20</v>
      </c>
      <c r="E15514" s="96"/>
      <c r="F15514" s="24" t="s">
        <v>30</v>
      </c>
      <c r="G15514" s="97">
        <v>1.15E-2</v>
      </c>
      <c r="H15514" s="97"/>
      <c r="I15514" s="98">
        <v>198.53</v>
      </c>
      <c r="J15514" s="98"/>
      <c r="K15514" s="27">
        <f>TRUNC(TRUNC(G15514,8)*I15514,2)</f>
        <v>2.2799999999999998</v>
      </c>
    </row>
    <row r="15515" spans="1:11" ht="18" customHeight="1" x14ac:dyDescent="0.25">
      <c r="A15515" s="9"/>
      <c r="B15515" s="9"/>
      <c r="C15515" s="9"/>
      <c r="D15515" s="9"/>
      <c r="E15515" s="9"/>
      <c r="F15515" s="9"/>
      <c r="G15515" s="91" t="s">
        <v>3919</v>
      </c>
      <c r="H15515" s="91"/>
      <c r="I15515" s="91"/>
      <c r="J15515" s="91"/>
      <c r="K15515" s="28">
        <f>SUM(K15513:K15514)</f>
        <v>3.75</v>
      </c>
    </row>
    <row r="15516" spans="1:11" ht="15" customHeight="1" x14ac:dyDescent="0.25">
      <c r="A15516" s="93" t="s">
        <v>3907</v>
      </c>
      <c r="B15516" s="93"/>
      <c r="C15516" s="93"/>
      <c r="D15516" s="94" t="s">
        <v>3</v>
      </c>
      <c r="E15516" s="94"/>
      <c r="F15516" s="23" t="s">
        <v>4</v>
      </c>
      <c r="G15516" s="94" t="s">
        <v>3894</v>
      </c>
      <c r="H15516" s="94"/>
      <c r="I15516" s="94" t="s">
        <v>3895</v>
      </c>
      <c r="J15516" s="94"/>
      <c r="K15516" s="23" t="s">
        <v>3896</v>
      </c>
    </row>
    <row r="15517" spans="1:11" ht="15" customHeight="1" x14ac:dyDescent="0.25">
      <c r="A15517" s="24" t="s">
        <v>3910</v>
      </c>
      <c r="B15517" s="95" t="s">
        <v>3911</v>
      </c>
      <c r="C15517" s="95"/>
      <c r="D15517" s="96" t="s">
        <v>20</v>
      </c>
      <c r="E15517" s="96"/>
      <c r="F15517" s="24" t="s">
        <v>2056</v>
      </c>
      <c r="G15517" s="97">
        <v>3.1E-2</v>
      </c>
      <c r="H15517" s="97"/>
      <c r="I15517" s="98">
        <v>24.94</v>
      </c>
      <c r="J15517" s="98"/>
      <c r="K15517" s="27">
        <f>TRUNC(TRUNC(G15517,8)*I15517,2)</f>
        <v>0.77</v>
      </c>
    </row>
    <row r="15518" spans="1:11" ht="18" customHeight="1" x14ac:dyDescent="0.25">
      <c r="A15518" s="9"/>
      <c r="B15518" s="9"/>
      <c r="C15518" s="9"/>
      <c r="D15518" s="9"/>
      <c r="E15518" s="9"/>
      <c r="F15518" s="9"/>
      <c r="G15518" s="91" t="s">
        <v>3912</v>
      </c>
      <c r="H15518" s="91"/>
      <c r="I15518" s="91"/>
      <c r="J15518" s="91"/>
      <c r="K15518" s="28">
        <f>SUM(K15517:K15517)</f>
        <v>0.77</v>
      </c>
    </row>
    <row r="15519" spans="1:11" ht="15" customHeight="1" x14ac:dyDescent="0.25">
      <c r="A15519" s="9"/>
      <c r="B15519" s="9"/>
      <c r="C15519" s="9"/>
      <c r="D15519" s="9"/>
      <c r="E15519" s="9"/>
      <c r="F15519" s="9"/>
      <c r="G15519" s="92" t="s">
        <v>3913</v>
      </c>
      <c r="H15519" s="92"/>
      <c r="I15519" s="92"/>
      <c r="J15519" s="92"/>
      <c r="K15519" s="29">
        <f>ROUND(SUM(K15515,K15518),2)</f>
        <v>4.5199999999999996</v>
      </c>
    </row>
    <row r="15520" spans="1:11" ht="9.9499999999999993" customHeight="1" x14ac:dyDescent="0.25">
      <c r="A15520" s="9"/>
      <c r="B15520" s="9"/>
      <c r="C15520" s="9"/>
      <c r="D15520" s="9"/>
      <c r="E15520" s="9"/>
      <c r="F15520" s="9"/>
      <c r="G15520" s="100"/>
      <c r="H15520" s="100"/>
      <c r="I15520" s="100"/>
      <c r="J15520" s="100"/>
      <c r="K15520" s="100"/>
    </row>
    <row r="15521" spans="1:11" ht="20.100000000000001" customHeight="1" x14ac:dyDescent="0.25">
      <c r="A15521" s="99" t="s">
        <v>3312</v>
      </c>
      <c r="B15521" s="99"/>
      <c r="C15521" s="99"/>
      <c r="D15521" s="99"/>
      <c r="E15521" s="99"/>
      <c r="F15521" s="99"/>
      <c r="G15521" s="99"/>
      <c r="H15521" s="99"/>
      <c r="I15521" s="99"/>
      <c r="J15521" s="99"/>
      <c r="K15521" s="99"/>
    </row>
    <row r="15522" spans="1:11" ht="15" customHeight="1" x14ac:dyDescent="0.25">
      <c r="A15522" s="93" t="s">
        <v>3916</v>
      </c>
      <c r="B15522" s="93"/>
      <c r="C15522" s="93"/>
      <c r="D15522" s="94" t="s">
        <v>3</v>
      </c>
      <c r="E15522" s="94"/>
      <c r="F15522" s="23" t="s">
        <v>4</v>
      </c>
      <c r="G15522" s="94" t="s">
        <v>3894</v>
      </c>
      <c r="H15522" s="94"/>
      <c r="I15522" s="94" t="s">
        <v>3895</v>
      </c>
      <c r="J15522" s="94"/>
      <c r="K15522" s="23" t="s">
        <v>3896</v>
      </c>
    </row>
    <row r="15523" spans="1:11" ht="29.1" customHeight="1" x14ac:dyDescent="0.25">
      <c r="A15523" s="24" t="s">
        <v>3963</v>
      </c>
      <c r="B15523" s="95" t="s">
        <v>3964</v>
      </c>
      <c r="C15523" s="95"/>
      <c r="D15523" s="96" t="s">
        <v>20</v>
      </c>
      <c r="E15523" s="96"/>
      <c r="F15523" s="24" t="s">
        <v>3936</v>
      </c>
      <c r="G15523" s="97">
        <v>0.86950000000000005</v>
      </c>
      <c r="H15523" s="97"/>
      <c r="I15523" s="98">
        <v>8.9</v>
      </c>
      <c r="J15523" s="98"/>
      <c r="K15523" s="27">
        <f>TRUNC(TRUNC(G15523,8)*I15523,2)</f>
        <v>7.73</v>
      </c>
    </row>
    <row r="15524" spans="1:11" ht="29.1" customHeight="1" x14ac:dyDescent="0.25">
      <c r="A15524" s="24" t="s">
        <v>3965</v>
      </c>
      <c r="B15524" s="95" t="s">
        <v>3966</v>
      </c>
      <c r="C15524" s="95"/>
      <c r="D15524" s="96" t="s">
        <v>20</v>
      </c>
      <c r="E15524" s="96"/>
      <c r="F15524" s="24" t="s">
        <v>30</v>
      </c>
      <c r="G15524" s="97">
        <v>1.137</v>
      </c>
      <c r="H15524" s="97"/>
      <c r="I15524" s="98">
        <v>32.76</v>
      </c>
      <c r="J15524" s="98"/>
      <c r="K15524" s="27">
        <f>TRUNC(TRUNC(G15524,8)*I15524,2)</f>
        <v>37.24</v>
      </c>
    </row>
    <row r="15525" spans="1:11" ht="21" customHeight="1" x14ac:dyDescent="0.25">
      <c r="A15525" s="24" t="s">
        <v>3967</v>
      </c>
      <c r="B15525" s="95" t="s">
        <v>3968</v>
      </c>
      <c r="C15525" s="95"/>
      <c r="D15525" s="96" t="s">
        <v>20</v>
      </c>
      <c r="E15525" s="96"/>
      <c r="F15525" s="24" t="s">
        <v>3936</v>
      </c>
      <c r="G15525" s="97">
        <v>0.86950000000000005</v>
      </c>
      <c r="H15525" s="97"/>
      <c r="I15525" s="98">
        <v>27.59</v>
      </c>
      <c r="J15525" s="98"/>
      <c r="K15525" s="27">
        <f>TRUNC(TRUNC(G15525,8)*I15525,2)</f>
        <v>23.98</v>
      </c>
    </row>
    <row r="15526" spans="1:11" ht="21" customHeight="1" x14ac:dyDescent="0.25">
      <c r="A15526" s="24" t="s">
        <v>3969</v>
      </c>
      <c r="B15526" s="95" t="s">
        <v>3970</v>
      </c>
      <c r="C15526" s="95"/>
      <c r="D15526" s="96" t="s">
        <v>20</v>
      </c>
      <c r="E15526" s="96"/>
      <c r="F15526" s="24" t="s">
        <v>30</v>
      </c>
      <c r="G15526" s="97">
        <v>1.137</v>
      </c>
      <c r="H15526" s="97"/>
      <c r="I15526" s="98">
        <v>28.09</v>
      </c>
      <c r="J15526" s="98"/>
      <c r="K15526" s="27">
        <f>TRUNC(TRUNC(G15526,8)*I15526,2)</f>
        <v>31.93</v>
      </c>
    </row>
    <row r="15527" spans="1:11" ht="18" customHeight="1" x14ac:dyDescent="0.25">
      <c r="A15527" s="9"/>
      <c r="B15527" s="9"/>
      <c r="C15527" s="9"/>
      <c r="D15527" s="9"/>
      <c r="E15527" s="9"/>
      <c r="F15527" s="9"/>
      <c r="G15527" s="91" t="s">
        <v>3919</v>
      </c>
      <c r="H15527" s="91"/>
      <c r="I15527" s="91"/>
      <c r="J15527" s="91"/>
      <c r="K15527" s="28">
        <f>SUM(K15523:K15526)</f>
        <v>100.88</v>
      </c>
    </row>
    <row r="15528" spans="1:11" ht="15" customHeight="1" x14ac:dyDescent="0.25">
      <c r="A15528" s="93" t="s">
        <v>3907</v>
      </c>
      <c r="B15528" s="93"/>
      <c r="C15528" s="93"/>
      <c r="D15528" s="94" t="s">
        <v>3</v>
      </c>
      <c r="E15528" s="94"/>
      <c r="F15528" s="23" t="s">
        <v>4</v>
      </c>
      <c r="G15528" s="94" t="s">
        <v>3894</v>
      </c>
      <c r="H15528" s="94"/>
      <c r="I15528" s="94" t="s">
        <v>3895</v>
      </c>
      <c r="J15528" s="94"/>
      <c r="K15528" s="23" t="s">
        <v>3896</v>
      </c>
    </row>
    <row r="15529" spans="1:11" ht="15" customHeight="1" x14ac:dyDescent="0.25">
      <c r="A15529" s="24" t="s">
        <v>3971</v>
      </c>
      <c r="B15529" s="95" t="s">
        <v>3972</v>
      </c>
      <c r="C15529" s="95"/>
      <c r="D15529" s="96" t="s">
        <v>20</v>
      </c>
      <c r="E15529" s="96"/>
      <c r="F15529" s="24" t="s">
        <v>2056</v>
      </c>
      <c r="G15529" s="97">
        <v>7.22E-2</v>
      </c>
      <c r="H15529" s="97"/>
      <c r="I15529" s="98">
        <v>32.69</v>
      </c>
      <c r="J15529" s="98"/>
      <c r="K15529" s="27">
        <f>TRUNC(TRUNC(G15529,8)*I15529,2)</f>
        <v>2.36</v>
      </c>
    </row>
    <row r="15530" spans="1:11" ht="15" customHeight="1" x14ac:dyDescent="0.25">
      <c r="A15530" s="24" t="s">
        <v>3910</v>
      </c>
      <c r="B15530" s="95" t="s">
        <v>3911</v>
      </c>
      <c r="C15530" s="95"/>
      <c r="D15530" s="96" t="s">
        <v>20</v>
      </c>
      <c r="E15530" s="96"/>
      <c r="F15530" s="24" t="s">
        <v>2056</v>
      </c>
      <c r="G15530" s="97">
        <v>0.44790000000000002</v>
      </c>
      <c r="H15530" s="97"/>
      <c r="I15530" s="98">
        <v>24.94</v>
      </c>
      <c r="J15530" s="98"/>
      <c r="K15530" s="27">
        <f>TRUNC(TRUNC(G15530,8)*I15530,2)</f>
        <v>11.17</v>
      </c>
    </row>
    <row r="15531" spans="1:11" ht="18" customHeight="1" x14ac:dyDescent="0.25">
      <c r="A15531" s="9"/>
      <c r="B15531" s="9"/>
      <c r="C15531" s="9"/>
      <c r="D15531" s="9"/>
      <c r="E15531" s="9"/>
      <c r="F15531" s="9"/>
      <c r="G15531" s="91" t="s">
        <v>3912</v>
      </c>
      <c r="H15531" s="91"/>
      <c r="I15531" s="91"/>
      <c r="J15531" s="91"/>
      <c r="K15531" s="28">
        <f>SUM(K15529:K15530)</f>
        <v>13.53</v>
      </c>
    </row>
    <row r="15532" spans="1:11" ht="15" customHeight="1" x14ac:dyDescent="0.25">
      <c r="A15532" s="9"/>
      <c r="B15532" s="9"/>
      <c r="C15532" s="9"/>
      <c r="D15532" s="9"/>
      <c r="E15532" s="9"/>
      <c r="F15532" s="9"/>
      <c r="G15532" s="92" t="s">
        <v>3913</v>
      </c>
      <c r="H15532" s="92"/>
      <c r="I15532" s="92"/>
      <c r="J15532" s="92"/>
      <c r="K15532" s="29">
        <f>ROUND(SUM(K15527,K15531),2)</f>
        <v>114.41</v>
      </c>
    </row>
    <row r="15533" spans="1:11" ht="9.9499999999999993" customHeight="1" x14ac:dyDescent="0.25">
      <c r="A15533" s="9"/>
      <c r="B15533" s="9"/>
      <c r="C15533" s="9"/>
      <c r="D15533" s="9"/>
      <c r="E15533" s="9"/>
      <c r="F15533" s="9"/>
      <c r="G15533" s="100"/>
      <c r="H15533" s="100"/>
      <c r="I15533" s="100"/>
      <c r="J15533" s="100"/>
      <c r="K15533" s="100"/>
    </row>
    <row r="15534" spans="1:11" ht="20.100000000000001" customHeight="1" x14ac:dyDescent="0.25">
      <c r="A15534" s="99" t="s">
        <v>3313</v>
      </c>
      <c r="B15534" s="99"/>
      <c r="C15534" s="99"/>
      <c r="D15534" s="99"/>
      <c r="E15534" s="99"/>
      <c r="F15534" s="99"/>
      <c r="G15534" s="99"/>
      <c r="H15534" s="99"/>
      <c r="I15534" s="99"/>
      <c r="J15534" s="99"/>
      <c r="K15534" s="99"/>
    </row>
    <row r="15535" spans="1:11" ht="15" customHeight="1" x14ac:dyDescent="0.25">
      <c r="A15535" s="93" t="s">
        <v>3916</v>
      </c>
      <c r="B15535" s="93"/>
      <c r="C15535" s="93"/>
      <c r="D15535" s="94" t="s">
        <v>3</v>
      </c>
      <c r="E15535" s="94"/>
      <c r="F15535" s="23" t="s">
        <v>4</v>
      </c>
      <c r="G15535" s="94" t="s">
        <v>3894</v>
      </c>
      <c r="H15535" s="94"/>
      <c r="I15535" s="94" t="s">
        <v>3895</v>
      </c>
      <c r="J15535" s="94"/>
      <c r="K15535" s="23" t="s">
        <v>3896</v>
      </c>
    </row>
    <row r="15536" spans="1:11" ht="38.1" customHeight="1" x14ac:dyDescent="0.25">
      <c r="A15536" s="24" t="s">
        <v>3973</v>
      </c>
      <c r="B15536" s="95" t="s">
        <v>3974</v>
      </c>
      <c r="C15536" s="95"/>
      <c r="D15536" s="96" t="s">
        <v>20</v>
      </c>
      <c r="E15536" s="96"/>
      <c r="F15536" s="24" t="s">
        <v>3936</v>
      </c>
      <c r="G15536" s="97">
        <v>6.3E-3</v>
      </c>
      <c r="H15536" s="97"/>
      <c r="I15536" s="98">
        <v>94.61</v>
      </c>
      <c r="J15536" s="98"/>
      <c r="K15536" s="27">
        <f>TRUNC(TRUNC(G15536,8)*I15536,2)</f>
        <v>0.59</v>
      </c>
    </row>
    <row r="15537" spans="1:11" ht="38.1" customHeight="1" x14ac:dyDescent="0.25">
      <c r="A15537" s="24" t="s">
        <v>3975</v>
      </c>
      <c r="B15537" s="95" t="s">
        <v>3976</v>
      </c>
      <c r="C15537" s="95"/>
      <c r="D15537" s="96" t="s">
        <v>20</v>
      </c>
      <c r="E15537" s="96"/>
      <c r="F15537" s="24" t="s">
        <v>30</v>
      </c>
      <c r="G15537" s="97">
        <v>1.0200000000000001E-2</v>
      </c>
      <c r="H15537" s="97"/>
      <c r="I15537" s="98">
        <v>370.94</v>
      </c>
      <c r="J15537" s="98"/>
      <c r="K15537" s="27">
        <f>TRUNC(TRUNC(G15537,8)*I15537,2)</f>
        <v>3.78</v>
      </c>
    </row>
    <row r="15538" spans="1:11" ht="29.1" customHeight="1" x14ac:dyDescent="0.25">
      <c r="A15538" s="24" t="s">
        <v>3977</v>
      </c>
      <c r="B15538" s="95" t="s">
        <v>3978</v>
      </c>
      <c r="C15538" s="95"/>
      <c r="D15538" s="96" t="s">
        <v>20</v>
      </c>
      <c r="E15538" s="96"/>
      <c r="F15538" s="24" t="s">
        <v>3936</v>
      </c>
      <c r="G15538" s="97">
        <v>4.8999999999999998E-3</v>
      </c>
      <c r="H15538" s="97"/>
      <c r="I15538" s="98">
        <v>74.180000000000007</v>
      </c>
      <c r="J15538" s="98"/>
      <c r="K15538" s="27">
        <f>TRUNC(TRUNC(G15538,8)*I15538,2)</f>
        <v>0.36</v>
      </c>
    </row>
    <row r="15539" spans="1:11" ht="29.1" customHeight="1" x14ac:dyDescent="0.25">
      <c r="A15539" s="24" t="s">
        <v>3979</v>
      </c>
      <c r="B15539" s="95" t="s">
        <v>3980</v>
      </c>
      <c r="C15539" s="95"/>
      <c r="D15539" s="96" t="s">
        <v>20</v>
      </c>
      <c r="E15539" s="96"/>
      <c r="F15539" s="24" t="s">
        <v>30</v>
      </c>
      <c r="G15539" s="97">
        <v>5.5999999999999999E-3</v>
      </c>
      <c r="H15539" s="97"/>
      <c r="I15539" s="98">
        <v>166.79</v>
      </c>
      <c r="J15539" s="98"/>
      <c r="K15539" s="27">
        <f>TRUNC(TRUNC(G15539,8)*I15539,2)</f>
        <v>0.93</v>
      </c>
    </row>
    <row r="15540" spans="1:11" ht="18" customHeight="1" x14ac:dyDescent="0.25">
      <c r="A15540" s="9"/>
      <c r="B15540" s="9"/>
      <c r="C15540" s="9"/>
      <c r="D15540" s="9"/>
      <c r="E15540" s="9"/>
      <c r="F15540" s="9"/>
      <c r="G15540" s="91" t="s">
        <v>3919</v>
      </c>
      <c r="H15540" s="91"/>
      <c r="I15540" s="91"/>
      <c r="J15540" s="91"/>
      <c r="K15540" s="28">
        <f>SUM(K15536:K15539)</f>
        <v>5.66</v>
      </c>
    </row>
    <row r="15541" spans="1:11" ht="15" customHeight="1" x14ac:dyDescent="0.25">
      <c r="A15541" s="9"/>
      <c r="B15541" s="9"/>
      <c r="C15541" s="9"/>
      <c r="D15541" s="9"/>
      <c r="E15541" s="9"/>
      <c r="F15541" s="9"/>
      <c r="G15541" s="92" t="s">
        <v>3913</v>
      </c>
      <c r="H15541" s="92"/>
      <c r="I15541" s="92"/>
      <c r="J15541" s="92"/>
      <c r="K15541" s="29">
        <f>ROUND(SUM(K15540),2)</f>
        <v>5.66</v>
      </c>
    </row>
    <row r="15542" spans="1:11" ht="9.9499999999999993" customHeight="1" x14ac:dyDescent="0.25">
      <c r="A15542" s="9"/>
      <c r="B15542" s="9"/>
      <c r="C15542" s="9"/>
      <c r="D15542" s="9"/>
      <c r="E15542" s="9"/>
      <c r="F15542" s="9"/>
      <c r="G15542" s="100"/>
      <c r="H15542" s="100"/>
      <c r="I15542" s="100"/>
      <c r="J15542" s="100"/>
      <c r="K15542" s="100"/>
    </row>
    <row r="15543" spans="1:11" ht="20.100000000000001" customHeight="1" x14ac:dyDescent="0.25">
      <c r="A15543" s="99" t="s">
        <v>3314</v>
      </c>
      <c r="B15543" s="99"/>
      <c r="C15543" s="99"/>
      <c r="D15543" s="99"/>
      <c r="E15543" s="99"/>
      <c r="F15543" s="99"/>
      <c r="G15543" s="99"/>
      <c r="H15543" s="99"/>
      <c r="I15543" s="99"/>
      <c r="J15543" s="99"/>
      <c r="K15543" s="99"/>
    </row>
    <row r="15544" spans="1:11" ht="15" customHeight="1" x14ac:dyDescent="0.25">
      <c r="A15544" s="93" t="s">
        <v>3916</v>
      </c>
      <c r="B15544" s="93"/>
      <c r="C15544" s="93"/>
      <c r="D15544" s="94" t="s">
        <v>3</v>
      </c>
      <c r="E15544" s="94"/>
      <c r="F15544" s="23" t="s">
        <v>4</v>
      </c>
      <c r="G15544" s="94" t="s">
        <v>3894</v>
      </c>
      <c r="H15544" s="94"/>
      <c r="I15544" s="94" t="s">
        <v>3895</v>
      </c>
      <c r="J15544" s="94"/>
      <c r="K15544" s="23" t="s">
        <v>3896</v>
      </c>
    </row>
    <row r="15545" spans="1:11" ht="38.1" customHeight="1" x14ac:dyDescent="0.25">
      <c r="A15545" s="24" t="s">
        <v>3973</v>
      </c>
      <c r="B15545" s="95" t="s">
        <v>3974</v>
      </c>
      <c r="C15545" s="95"/>
      <c r="D15545" s="96" t="s">
        <v>20</v>
      </c>
      <c r="E15545" s="96"/>
      <c r="F15545" s="24" t="s">
        <v>3936</v>
      </c>
      <c r="G15545" s="97">
        <v>1.2999999999999999E-3</v>
      </c>
      <c r="H15545" s="97"/>
      <c r="I15545" s="98">
        <v>94.61</v>
      </c>
      <c r="J15545" s="98"/>
      <c r="K15545" s="27">
        <f>TRUNC(TRUNC(G15545,8)*I15545,2)</f>
        <v>0.12</v>
      </c>
    </row>
    <row r="15546" spans="1:11" ht="38.1" customHeight="1" x14ac:dyDescent="0.25">
      <c r="A15546" s="24" t="s">
        <v>3975</v>
      </c>
      <c r="B15546" s="95" t="s">
        <v>3976</v>
      </c>
      <c r="C15546" s="95"/>
      <c r="D15546" s="96" t="s">
        <v>20</v>
      </c>
      <c r="E15546" s="96"/>
      <c r="F15546" s="24" t="s">
        <v>30</v>
      </c>
      <c r="G15546" s="97">
        <v>3.0999999999999999E-3</v>
      </c>
      <c r="H15546" s="97"/>
      <c r="I15546" s="98">
        <v>370.94</v>
      </c>
      <c r="J15546" s="98"/>
      <c r="K15546" s="27">
        <f>TRUNC(TRUNC(G15546,8)*I15546,2)</f>
        <v>1.1399999999999999</v>
      </c>
    </row>
    <row r="15547" spans="1:11" ht="18" customHeight="1" x14ac:dyDescent="0.25">
      <c r="A15547" s="9"/>
      <c r="B15547" s="9"/>
      <c r="C15547" s="9"/>
      <c r="D15547" s="9"/>
      <c r="E15547" s="9"/>
      <c r="F15547" s="9"/>
      <c r="G15547" s="91" t="s">
        <v>3919</v>
      </c>
      <c r="H15547" s="91"/>
      <c r="I15547" s="91"/>
      <c r="J15547" s="91"/>
      <c r="K15547" s="28">
        <f>SUM(K15545:K15546)</f>
        <v>1.2599999999999998</v>
      </c>
    </row>
    <row r="15548" spans="1:11" ht="15" customHeight="1" x14ac:dyDescent="0.25">
      <c r="A15548" s="9"/>
      <c r="B15548" s="9"/>
      <c r="C15548" s="9"/>
      <c r="D15548" s="9"/>
      <c r="E15548" s="9"/>
      <c r="F15548" s="9"/>
      <c r="G15548" s="92" t="s">
        <v>3913</v>
      </c>
      <c r="H15548" s="92"/>
      <c r="I15548" s="92"/>
      <c r="J15548" s="92"/>
      <c r="K15548" s="29">
        <f>ROUND(SUM(K15547),2)</f>
        <v>1.26</v>
      </c>
    </row>
    <row r="15549" spans="1:11" ht="9.9499999999999993" customHeight="1" x14ac:dyDescent="0.25">
      <c r="A15549" s="9"/>
      <c r="B15549" s="9"/>
      <c r="C15549" s="9"/>
      <c r="D15549" s="9"/>
      <c r="E15549" s="9"/>
      <c r="F15549" s="9"/>
      <c r="G15549" s="100"/>
      <c r="H15549" s="100"/>
      <c r="I15549" s="100"/>
      <c r="J15549" s="100"/>
      <c r="K15549" s="100"/>
    </row>
    <row r="15550" spans="1:11" ht="20.100000000000001" customHeight="1" x14ac:dyDescent="0.25">
      <c r="A15550" s="99" t="s">
        <v>3315</v>
      </c>
      <c r="B15550" s="99"/>
      <c r="C15550" s="99"/>
      <c r="D15550" s="99"/>
      <c r="E15550" s="99"/>
      <c r="F15550" s="99"/>
      <c r="G15550" s="99"/>
      <c r="H15550" s="99"/>
      <c r="I15550" s="99"/>
      <c r="J15550" s="99"/>
      <c r="K15550" s="99"/>
    </row>
    <row r="15551" spans="1:11" ht="15" customHeight="1" x14ac:dyDescent="0.25">
      <c r="A15551" s="93" t="s">
        <v>3916</v>
      </c>
      <c r="B15551" s="93"/>
      <c r="C15551" s="93"/>
      <c r="D15551" s="94" t="s">
        <v>3</v>
      </c>
      <c r="E15551" s="94"/>
      <c r="F15551" s="23" t="s">
        <v>4</v>
      </c>
      <c r="G15551" s="94" t="s">
        <v>3894</v>
      </c>
      <c r="H15551" s="94"/>
      <c r="I15551" s="94" t="s">
        <v>3895</v>
      </c>
      <c r="J15551" s="94"/>
      <c r="K15551" s="23" t="s">
        <v>3896</v>
      </c>
    </row>
    <row r="15552" spans="1:11" ht="38.1" customHeight="1" x14ac:dyDescent="0.25">
      <c r="A15552" s="24" t="s">
        <v>3973</v>
      </c>
      <c r="B15552" s="95" t="s">
        <v>3974</v>
      </c>
      <c r="C15552" s="95"/>
      <c r="D15552" s="96" t="s">
        <v>20</v>
      </c>
      <c r="E15552" s="96"/>
      <c r="F15552" s="24" t="s">
        <v>3936</v>
      </c>
      <c r="G15552" s="97">
        <v>5.0000000000000001E-4</v>
      </c>
      <c r="H15552" s="97"/>
      <c r="I15552" s="98">
        <v>94.61</v>
      </c>
      <c r="J15552" s="98"/>
      <c r="K15552" s="27">
        <f>TRUNC(TRUNC(G15552,8)*I15552,2)</f>
        <v>0.04</v>
      </c>
    </row>
    <row r="15553" spans="1:11" ht="38.1" customHeight="1" x14ac:dyDescent="0.25">
      <c r="A15553" s="24" t="s">
        <v>3975</v>
      </c>
      <c r="B15553" s="95" t="s">
        <v>3976</v>
      </c>
      <c r="C15553" s="95"/>
      <c r="D15553" s="96" t="s">
        <v>20</v>
      </c>
      <c r="E15553" s="96"/>
      <c r="F15553" s="24" t="s">
        <v>30</v>
      </c>
      <c r="G15553" s="97">
        <v>1.1999999999999999E-3</v>
      </c>
      <c r="H15553" s="97"/>
      <c r="I15553" s="98">
        <v>370.94</v>
      </c>
      <c r="J15553" s="98"/>
      <c r="K15553" s="27">
        <f>TRUNC(TRUNC(G15553,8)*I15553,2)</f>
        <v>0.44</v>
      </c>
    </row>
    <row r="15554" spans="1:11" ht="18" customHeight="1" x14ac:dyDescent="0.25">
      <c r="A15554" s="9"/>
      <c r="B15554" s="9"/>
      <c r="C15554" s="9"/>
      <c r="D15554" s="9"/>
      <c r="E15554" s="9"/>
      <c r="F15554" s="9"/>
      <c r="G15554" s="91" t="s">
        <v>3919</v>
      </c>
      <c r="H15554" s="91"/>
      <c r="I15554" s="91"/>
      <c r="J15554" s="91"/>
      <c r="K15554" s="28">
        <f>SUM(K15552:K15553)</f>
        <v>0.48</v>
      </c>
    </row>
    <row r="15555" spans="1:11" ht="15" customHeight="1" x14ac:dyDescent="0.25">
      <c r="A15555" s="9"/>
      <c r="B15555" s="9"/>
      <c r="C15555" s="9"/>
      <c r="D15555" s="9"/>
      <c r="E15555" s="9"/>
      <c r="F15555" s="9"/>
      <c r="G15555" s="92" t="s">
        <v>3913</v>
      </c>
      <c r="H15555" s="92"/>
      <c r="I15555" s="92"/>
      <c r="J15555" s="92"/>
      <c r="K15555" s="29">
        <f>ROUND(SUM(K15554),2)</f>
        <v>0.48</v>
      </c>
    </row>
    <row r="15556" spans="1:11" ht="9.9499999999999993" customHeight="1" x14ac:dyDescent="0.25">
      <c r="A15556" s="9"/>
      <c r="B15556" s="9"/>
      <c r="C15556" s="9"/>
      <c r="D15556" s="9"/>
      <c r="E15556" s="9"/>
      <c r="F15556" s="9"/>
      <c r="G15556" s="100"/>
      <c r="H15556" s="100"/>
      <c r="I15556" s="100"/>
      <c r="J15556" s="100"/>
      <c r="K15556" s="100"/>
    </row>
    <row r="15557" spans="1:11" ht="20.100000000000001" customHeight="1" x14ac:dyDescent="0.25">
      <c r="A15557" s="99" t="s">
        <v>3316</v>
      </c>
      <c r="B15557" s="99"/>
      <c r="C15557" s="99"/>
      <c r="D15557" s="99"/>
      <c r="E15557" s="99"/>
      <c r="F15557" s="99"/>
      <c r="G15557" s="99"/>
      <c r="H15557" s="99"/>
      <c r="I15557" s="99"/>
      <c r="J15557" s="99"/>
      <c r="K15557" s="99"/>
    </row>
    <row r="15558" spans="1:11" ht="15" customHeight="1" x14ac:dyDescent="0.25">
      <c r="A15558" s="93" t="s">
        <v>3981</v>
      </c>
      <c r="B15558" s="93"/>
      <c r="C15558" s="93"/>
      <c r="D15558" s="94" t="s">
        <v>3</v>
      </c>
      <c r="E15558" s="94"/>
      <c r="F15558" s="23" t="s">
        <v>4</v>
      </c>
      <c r="G15558" s="94" t="s">
        <v>3894</v>
      </c>
      <c r="H15558" s="94"/>
      <c r="I15558" s="94" t="s">
        <v>3895</v>
      </c>
      <c r="J15558" s="94"/>
      <c r="K15558" s="23" t="s">
        <v>3896</v>
      </c>
    </row>
    <row r="15559" spans="1:11" ht="21" customHeight="1" x14ac:dyDescent="0.25">
      <c r="A15559" s="24" t="s">
        <v>70</v>
      </c>
      <c r="B15559" s="95" t="s">
        <v>3982</v>
      </c>
      <c r="C15559" s="95"/>
      <c r="D15559" s="96" t="s">
        <v>25</v>
      </c>
      <c r="E15559" s="96"/>
      <c r="F15559" s="24" t="s">
        <v>61</v>
      </c>
      <c r="G15559" s="97">
        <v>1</v>
      </c>
      <c r="H15559" s="97"/>
      <c r="I15559" s="98">
        <v>28.42</v>
      </c>
      <c r="J15559" s="98"/>
      <c r="K15559" s="27">
        <f>ROUND(ROUND(G15559,8)*I15559,2)</f>
        <v>28.42</v>
      </c>
    </row>
    <row r="15560" spans="1:11" ht="15" customHeight="1" x14ac:dyDescent="0.25">
      <c r="A15560" s="9"/>
      <c r="B15560" s="9"/>
      <c r="C15560" s="9"/>
      <c r="D15560" s="9"/>
      <c r="E15560" s="9"/>
      <c r="F15560" s="9"/>
      <c r="G15560" s="91" t="s">
        <v>3983</v>
      </c>
      <c r="H15560" s="91"/>
      <c r="I15560" s="91"/>
      <c r="J15560" s="91"/>
      <c r="K15560" s="28">
        <f>SUM(K15559:K15559)</f>
        <v>28.42</v>
      </c>
    </row>
    <row r="15561" spans="1:11" ht="15" customHeight="1" x14ac:dyDescent="0.25">
      <c r="A15561" s="9"/>
      <c r="B15561" s="9"/>
      <c r="C15561" s="9"/>
      <c r="D15561" s="9"/>
      <c r="E15561" s="9"/>
      <c r="F15561" s="9"/>
      <c r="G15561" s="92" t="s">
        <v>3913</v>
      </c>
      <c r="H15561" s="92"/>
      <c r="I15561" s="92"/>
      <c r="J15561" s="92"/>
      <c r="K15561" s="29">
        <f>ROUND(SUM(K15560),2)</f>
        <v>28.42</v>
      </c>
    </row>
    <row r="15562" spans="1:11" ht="9.9499999999999993" customHeight="1" x14ac:dyDescent="0.25">
      <c r="A15562" s="9"/>
      <c r="B15562" s="9"/>
      <c r="C15562" s="9"/>
      <c r="D15562" s="9"/>
      <c r="E15562" s="9"/>
      <c r="F15562" s="9"/>
      <c r="G15562" s="100"/>
      <c r="H15562" s="100"/>
      <c r="I15562" s="100"/>
      <c r="J15562" s="100"/>
      <c r="K15562" s="100"/>
    </row>
    <row r="15563" spans="1:11" ht="20.100000000000001" customHeight="1" x14ac:dyDescent="0.25">
      <c r="A15563" s="99" t="s">
        <v>3317</v>
      </c>
      <c r="B15563" s="99"/>
      <c r="C15563" s="99"/>
      <c r="D15563" s="99"/>
      <c r="E15563" s="99"/>
      <c r="F15563" s="99"/>
      <c r="G15563" s="99"/>
      <c r="H15563" s="99"/>
      <c r="I15563" s="99"/>
      <c r="J15563" s="99"/>
      <c r="K15563" s="99"/>
    </row>
    <row r="15564" spans="1:11" ht="15" customHeight="1" x14ac:dyDescent="0.25">
      <c r="A15564" s="93" t="s">
        <v>3916</v>
      </c>
      <c r="B15564" s="93"/>
      <c r="C15564" s="93"/>
      <c r="D15564" s="94" t="s">
        <v>3</v>
      </c>
      <c r="E15564" s="94"/>
      <c r="F15564" s="23" t="s">
        <v>4</v>
      </c>
      <c r="G15564" s="94" t="s">
        <v>3894</v>
      </c>
      <c r="H15564" s="94"/>
      <c r="I15564" s="94" t="s">
        <v>3895</v>
      </c>
      <c r="J15564" s="94"/>
      <c r="K15564" s="23" t="s">
        <v>3896</v>
      </c>
    </row>
    <row r="15565" spans="1:11" ht="38.1" customHeight="1" x14ac:dyDescent="0.25">
      <c r="A15565" s="24" t="s">
        <v>3973</v>
      </c>
      <c r="B15565" s="95" t="s">
        <v>3974</v>
      </c>
      <c r="C15565" s="95"/>
      <c r="D15565" s="96" t="s">
        <v>20</v>
      </c>
      <c r="E15565" s="96"/>
      <c r="F15565" s="24" t="s">
        <v>3936</v>
      </c>
      <c r="G15565" s="97">
        <v>1.2999999999999999E-3</v>
      </c>
      <c r="H15565" s="97"/>
      <c r="I15565" s="98">
        <v>94.61</v>
      </c>
      <c r="J15565" s="98"/>
      <c r="K15565" s="27">
        <f>TRUNC(TRUNC(G15565,8)*I15565,2)</f>
        <v>0.12</v>
      </c>
    </row>
    <row r="15566" spans="1:11" ht="38.1" customHeight="1" x14ac:dyDescent="0.25">
      <c r="A15566" s="24" t="s">
        <v>3975</v>
      </c>
      <c r="B15566" s="95" t="s">
        <v>3976</v>
      </c>
      <c r="C15566" s="95"/>
      <c r="D15566" s="96" t="s">
        <v>20</v>
      </c>
      <c r="E15566" s="96"/>
      <c r="F15566" s="24" t="s">
        <v>30</v>
      </c>
      <c r="G15566" s="97">
        <v>3.0999999999999999E-3</v>
      </c>
      <c r="H15566" s="97"/>
      <c r="I15566" s="98">
        <v>370.94</v>
      </c>
      <c r="J15566" s="98"/>
      <c r="K15566" s="27">
        <f>TRUNC(TRUNC(G15566,8)*I15566,2)</f>
        <v>1.1399999999999999</v>
      </c>
    </row>
    <row r="15567" spans="1:11" ht="18" customHeight="1" x14ac:dyDescent="0.25">
      <c r="A15567" s="9"/>
      <c r="B15567" s="9"/>
      <c r="C15567" s="9"/>
      <c r="D15567" s="9"/>
      <c r="E15567" s="9"/>
      <c r="F15567" s="9"/>
      <c r="G15567" s="91" t="s">
        <v>3919</v>
      </c>
      <c r="H15567" s="91"/>
      <c r="I15567" s="91"/>
      <c r="J15567" s="91"/>
      <c r="K15567" s="28">
        <f>SUM(K15565:K15566)</f>
        <v>1.2599999999999998</v>
      </c>
    </row>
    <row r="15568" spans="1:11" ht="15" customHeight="1" x14ac:dyDescent="0.25">
      <c r="A15568" s="9"/>
      <c r="B15568" s="9"/>
      <c r="C15568" s="9"/>
      <c r="D15568" s="9"/>
      <c r="E15568" s="9"/>
      <c r="F15568" s="9"/>
      <c r="G15568" s="92" t="s">
        <v>3913</v>
      </c>
      <c r="H15568" s="92"/>
      <c r="I15568" s="92"/>
      <c r="J15568" s="92"/>
      <c r="K15568" s="29">
        <f>ROUND(SUM(K15567),2)</f>
        <v>1.26</v>
      </c>
    </row>
    <row r="15569" spans="1:11" ht="9.9499999999999993" customHeight="1" x14ac:dyDescent="0.25">
      <c r="A15569" s="9"/>
      <c r="B15569" s="9"/>
      <c r="C15569" s="9"/>
      <c r="D15569" s="9"/>
      <c r="E15569" s="9"/>
      <c r="F15569" s="9"/>
      <c r="G15569" s="100"/>
      <c r="H15569" s="100"/>
      <c r="I15569" s="100"/>
      <c r="J15569" s="100"/>
      <c r="K15569" s="100"/>
    </row>
    <row r="15570" spans="1:11" ht="20.100000000000001" customHeight="1" x14ac:dyDescent="0.25">
      <c r="A15570" s="99" t="s">
        <v>3318</v>
      </c>
      <c r="B15570" s="99"/>
      <c r="C15570" s="99"/>
      <c r="D15570" s="99"/>
      <c r="E15570" s="99"/>
      <c r="F15570" s="99"/>
      <c r="G15570" s="99"/>
      <c r="H15570" s="99"/>
      <c r="I15570" s="99"/>
      <c r="J15570" s="99"/>
      <c r="K15570" s="99"/>
    </row>
    <row r="15571" spans="1:11" ht="12.95" customHeight="1" x14ac:dyDescent="0.25">
      <c r="A15571" s="107" t="s">
        <v>3984</v>
      </c>
      <c r="B15571" s="107"/>
      <c r="C15571" s="107"/>
      <c r="D15571" s="108" t="s">
        <v>3985</v>
      </c>
      <c r="E15571" s="87" t="s">
        <v>3986</v>
      </c>
      <c r="F15571" s="87"/>
      <c r="G15571" s="87" t="s">
        <v>3987</v>
      </c>
      <c r="H15571" s="87"/>
      <c r="I15571" s="87"/>
      <c r="J15571" s="87"/>
      <c r="K15571" s="87" t="s">
        <v>3988</v>
      </c>
    </row>
    <row r="15572" spans="1:11" ht="12" customHeight="1" x14ac:dyDescent="0.25">
      <c r="A15572" s="107"/>
      <c r="B15572" s="107"/>
      <c r="C15572" s="107"/>
      <c r="D15572" s="108"/>
      <c r="E15572" s="23" t="s">
        <v>3989</v>
      </c>
      <c r="F15572" s="23" t="s">
        <v>3990</v>
      </c>
      <c r="G15572" s="94" t="s">
        <v>3989</v>
      </c>
      <c r="H15572" s="94"/>
      <c r="I15572" s="94" t="s">
        <v>3990</v>
      </c>
      <c r="J15572" s="94"/>
      <c r="K15572" s="87"/>
    </row>
    <row r="15573" spans="1:11" ht="15" customHeight="1" x14ac:dyDescent="0.25">
      <c r="A15573" s="6" t="s">
        <v>3991</v>
      </c>
      <c r="B15573" s="104" t="s">
        <v>3992</v>
      </c>
      <c r="C15573" s="104"/>
      <c r="D15573" s="31">
        <v>1</v>
      </c>
      <c r="E15573" s="32">
        <v>0.34</v>
      </c>
      <c r="F15573" s="32">
        <v>0.66</v>
      </c>
      <c r="G15573" s="105">
        <v>355.46550000000002</v>
      </c>
      <c r="H15573" s="105"/>
      <c r="I15573" s="105">
        <v>95.872399999999999</v>
      </c>
      <c r="J15573" s="105"/>
      <c r="K15573" s="33">
        <f>ROUND(D15573*(ROUND(E15573*G15573,4)+ROUND(F15573*I15573,4)),4)</f>
        <v>184.13409999999999</v>
      </c>
    </row>
    <row r="15574" spans="1:11" ht="15" customHeight="1" x14ac:dyDescent="0.25">
      <c r="A15574" s="6" t="s">
        <v>3993</v>
      </c>
      <c r="B15574" s="104" t="s">
        <v>3994</v>
      </c>
      <c r="C15574" s="104"/>
      <c r="D15574" s="31">
        <v>1</v>
      </c>
      <c r="E15574" s="32">
        <v>1</v>
      </c>
      <c r="F15574" s="32">
        <v>0</v>
      </c>
      <c r="G15574" s="105">
        <v>365.3972</v>
      </c>
      <c r="H15574" s="105"/>
      <c r="I15574" s="105">
        <v>147.8879</v>
      </c>
      <c r="J15574" s="105"/>
      <c r="K15574" s="33">
        <f>ROUND(D15574*(ROUND(E15574*G15574,4)+ROUND(F15574*I15574,4)),4)</f>
        <v>365.3972</v>
      </c>
    </row>
    <row r="15575" spans="1:11" ht="15" customHeight="1" x14ac:dyDescent="0.25">
      <c r="A15575" s="6" t="s">
        <v>3995</v>
      </c>
      <c r="B15575" s="104" t="s">
        <v>3996</v>
      </c>
      <c r="C15575" s="104"/>
      <c r="D15575" s="31">
        <v>1</v>
      </c>
      <c r="E15575" s="32">
        <v>0.97</v>
      </c>
      <c r="F15575" s="32">
        <v>0.03</v>
      </c>
      <c r="G15575" s="105">
        <v>324.64210000000003</v>
      </c>
      <c r="H15575" s="105"/>
      <c r="I15575" s="105">
        <v>159.20740000000001</v>
      </c>
      <c r="J15575" s="105"/>
      <c r="K15575" s="33">
        <f>ROUND(D15575*(ROUND(E15575*G15575,4)+ROUND(F15575*I15575,4)),4)</f>
        <v>319.67899999999997</v>
      </c>
    </row>
    <row r="15576" spans="1:11" ht="15.95" customHeight="1" x14ac:dyDescent="0.25">
      <c r="A15576" s="6" t="s">
        <v>3997</v>
      </c>
      <c r="B15576" s="104" t="s">
        <v>3998</v>
      </c>
      <c r="C15576" s="104"/>
      <c r="D15576" s="31">
        <v>1</v>
      </c>
      <c r="E15576" s="32">
        <v>0.79</v>
      </c>
      <c r="F15576" s="32">
        <v>0.21</v>
      </c>
      <c r="G15576" s="105">
        <v>284.72230000000002</v>
      </c>
      <c r="H15576" s="105"/>
      <c r="I15576" s="105">
        <v>125.70480000000001</v>
      </c>
      <c r="J15576" s="105"/>
      <c r="K15576" s="33">
        <f>ROUND(D15576*(ROUND(E15576*G15576,4)+ROUND(F15576*I15576,4)),4)</f>
        <v>251.32859999999999</v>
      </c>
    </row>
    <row r="15577" spans="1:11" ht="15" customHeight="1" x14ac:dyDescent="0.25">
      <c r="A15577" s="1"/>
      <c r="B15577" s="1"/>
      <c r="C15577" s="1"/>
      <c r="D15577" s="1"/>
      <c r="E15577" s="1"/>
      <c r="F15577" s="1"/>
      <c r="G15577" s="85" t="s">
        <v>3999</v>
      </c>
      <c r="H15577" s="85"/>
      <c r="I15577" s="85"/>
      <c r="J15577" s="85"/>
      <c r="K15577" s="34">
        <f>SUM(K15572:K15576)</f>
        <v>1120.5389</v>
      </c>
    </row>
    <row r="15578" spans="1:11" ht="20.100000000000001" customHeight="1" x14ac:dyDescent="0.25">
      <c r="A15578" s="106" t="s">
        <v>4000</v>
      </c>
      <c r="B15578" s="106"/>
      <c r="C15578" s="106"/>
      <c r="D15578" s="106"/>
      <c r="E15578" s="106"/>
      <c r="F15578" s="2" t="s">
        <v>4</v>
      </c>
      <c r="G15578" s="87" t="s">
        <v>4001</v>
      </c>
      <c r="H15578" s="87"/>
      <c r="I15578" s="87" t="s">
        <v>4002</v>
      </c>
      <c r="J15578" s="87"/>
      <c r="K15578" s="2" t="s">
        <v>3988</v>
      </c>
    </row>
    <row r="15579" spans="1:11" ht="15" customHeight="1" x14ac:dyDescent="0.25">
      <c r="A15579" s="6" t="s">
        <v>4003</v>
      </c>
      <c r="B15579" s="101" t="s">
        <v>4004</v>
      </c>
      <c r="C15579" s="101"/>
      <c r="D15579" s="101"/>
      <c r="E15579" s="101"/>
      <c r="F15579" s="6" t="s">
        <v>3940</v>
      </c>
      <c r="G15579" s="114">
        <v>1</v>
      </c>
      <c r="H15579" s="114"/>
      <c r="I15579" s="115">
        <v>22.527200000000001</v>
      </c>
      <c r="J15579" s="115"/>
      <c r="K15579" s="35">
        <f>ROUND(ROUND(G15579,5)*I15579,4)</f>
        <v>22.527200000000001</v>
      </c>
    </row>
    <row r="15580" spans="1:11" ht="15" customHeight="1" x14ac:dyDescent="0.25">
      <c r="A15580" s="1"/>
      <c r="B15580" s="1"/>
      <c r="C15580" s="1"/>
      <c r="D15580" s="1"/>
      <c r="E15580" s="1"/>
      <c r="F15580" s="1"/>
      <c r="G15580" s="85" t="s">
        <v>4005</v>
      </c>
      <c r="H15580" s="85"/>
      <c r="I15580" s="85"/>
      <c r="J15580" s="85"/>
      <c r="K15580" s="36">
        <f>SUM(K15579:K15579)</f>
        <v>22.527200000000001</v>
      </c>
    </row>
    <row r="15581" spans="1:11" ht="15" customHeight="1" x14ac:dyDescent="0.25">
      <c r="A15581" s="9"/>
      <c r="B15581" s="9"/>
      <c r="C15581" s="9"/>
      <c r="D15581" s="9"/>
      <c r="E15581" s="9"/>
      <c r="F15581" s="9"/>
      <c r="G15581" s="92" t="s">
        <v>4006</v>
      </c>
      <c r="H15581" s="92"/>
      <c r="I15581" s="92"/>
      <c r="J15581" s="92"/>
      <c r="K15581" s="33">
        <f>SUM(K15577,K15580)</f>
        <v>1143.0661</v>
      </c>
    </row>
    <row r="15582" spans="1:11" ht="15" customHeight="1" x14ac:dyDescent="0.25">
      <c r="A15582" s="9"/>
      <c r="B15582" s="9"/>
      <c r="C15582" s="9"/>
      <c r="D15582" s="9"/>
      <c r="E15582" s="9"/>
      <c r="F15582" s="9"/>
      <c r="G15582" s="92" t="s">
        <v>4007</v>
      </c>
      <c r="H15582" s="92"/>
      <c r="I15582" s="92"/>
      <c r="J15582" s="92"/>
      <c r="K15582" s="37">
        <v>113.18</v>
      </c>
    </row>
    <row r="15583" spans="1:11" ht="15" customHeight="1" x14ac:dyDescent="0.25">
      <c r="A15583" s="9"/>
      <c r="B15583" s="9"/>
      <c r="C15583" s="9"/>
      <c r="D15583" s="9"/>
      <c r="E15583" s="9"/>
      <c r="F15583" s="9"/>
      <c r="G15583" s="92" t="s">
        <v>4008</v>
      </c>
      <c r="H15583" s="92"/>
      <c r="I15583" s="92"/>
      <c r="J15583" s="92"/>
      <c r="K15583" s="33">
        <f>ROUND(K15581/K15582,4)</f>
        <v>10.099500000000001</v>
      </c>
    </row>
    <row r="15584" spans="1:11" ht="15" customHeight="1" x14ac:dyDescent="0.25">
      <c r="A15584" s="9"/>
      <c r="B15584" s="9"/>
      <c r="C15584" s="9"/>
      <c r="D15584" s="9"/>
      <c r="E15584" s="9"/>
      <c r="F15584" s="9"/>
      <c r="G15584" s="92" t="s">
        <v>4009</v>
      </c>
      <c r="H15584" s="92"/>
      <c r="I15584" s="92"/>
      <c r="J15584" s="92"/>
      <c r="K15584" s="33">
        <f>ROUND(K15583*0.00746,4)</f>
        <v>7.5300000000000006E-2</v>
      </c>
    </row>
    <row r="15585" spans="1:11" ht="20.100000000000001" customHeight="1" x14ac:dyDescent="0.25">
      <c r="A15585" s="106" t="s">
        <v>4010</v>
      </c>
      <c r="B15585" s="106"/>
      <c r="C15585" s="106"/>
      <c r="D15585" s="106"/>
      <c r="E15585" s="106"/>
      <c r="F15585" s="2" t="s">
        <v>4</v>
      </c>
      <c r="G15585" s="87" t="s">
        <v>4001</v>
      </c>
      <c r="H15585" s="87"/>
      <c r="I15585" s="87" t="s">
        <v>3895</v>
      </c>
      <c r="J15585" s="87"/>
      <c r="K15585" s="2" t="s">
        <v>4011</v>
      </c>
    </row>
    <row r="15586" spans="1:11" ht="15" customHeight="1" x14ac:dyDescent="0.25">
      <c r="A15586" s="6" t="s">
        <v>4012</v>
      </c>
      <c r="B15586" s="104" t="s">
        <v>4013</v>
      </c>
      <c r="C15586" s="104"/>
      <c r="D15586" s="104"/>
      <c r="E15586" s="104"/>
      <c r="F15586" s="6" t="s">
        <v>77</v>
      </c>
      <c r="G15586" s="113">
        <v>1</v>
      </c>
      <c r="H15586" s="113"/>
      <c r="I15586" s="105">
        <v>195.03</v>
      </c>
      <c r="J15586" s="105"/>
      <c r="K15586" s="33">
        <f>ROUND(ROUND(G15586,5)*I15586,4)</f>
        <v>195.03</v>
      </c>
    </row>
    <row r="15587" spans="1:11" ht="15" customHeight="1" x14ac:dyDescent="0.25">
      <c r="A15587" s="1"/>
      <c r="B15587" s="1"/>
      <c r="C15587" s="1"/>
      <c r="D15587" s="1"/>
      <c r="E15587" s="1"/>
      <c r="F15587" s="1"/>
      <c r="G15587" s="85" t="s">
        <v>4014</v>
      </c>
      <c r="H15587" s="85"/>
      <c r="I15587" s="85"/>
      <c r="J15587" s="85"/>
      <c r="K15587" s="34">
        <f>SUM(K15586:K15586)</f>
        <v>195.03</v>
      </c>
    </row>
    <row r="15588" spans="1:11" ht="15" customHeight="1" x14ac:dyDescent="0.25">
      <c r="A15588" s="106" t="s">
        <v>4015</v>
      </c>
      <c r="B15588" s="106"/>
      <c r="C15588" s="106"/>
      <c r="D15588" s="23" t="s">
        <v>4016</v>
      </c>
      <c r="E15588" s="94" t="s">
        <v>4017</v>
      </c>
      <c r="F15588" s="94"/>
      <c r="G15588" s="94" t="s">
        <v>4001</v>
      </c>
      <c r="H15588" s="94"/>
      <c r="I15588" s="94" t="s">
        <v>3895</v>
      </c>
      <c r="J15588" s="94"/>
      <c r="K15588" s="23" t="s">
        <v>4011</v>
      </c>
    </row>
    <row r="15589" spans="1:11" ht="20.100000000000001" customHeight="1" x14ac:dyDescent="0.25">
      <c r="A15589" s="38" t="s">
        <v>4012</v>
      </c>
      <c r="B15589" s="109" t="s">
        <v>4018</v>
      </c>
      <c r="C15589" s="109"/>
      <c r="D15589" s="38" t="s">
        <v>4019</v>
      </c>
      <c r="E15589" s="110" t="s">
        <v>4020</v>
      </c>
      <c r="F15589" s="110"/>
      <c r="G15589" s="111">
        <v>2.2000000000000002</v>
      </c>
      <c r="H15589" s="111"/>
      <c r="I15589" s="112">
        <v>3.47</v>
      </c>
      <c r="J15589" s="112"/>
      <c r="K15589" s="41">
        <f>ROUND(ROUND(G15589,5)*I15589,4)</f>
        <v>7.6340000000000003</v>
      </c>
    </row>
    <row r="15590" spans="1:11" ht="15" customHeight="1" x14ac:dyDescent="0.25">
      <c r="A15590" s="1"/>
      <c r="B15590" s="1"/>
      <c r="C15590" s="1"/>
      <c r="D15590" s="1"/>
      <c r="E15590" s="1"/>
      <c r="F15590" s="1"/>
      <c r="G15590" s="85" t="s">
        <v>4021</v>
      </c>
      <c r="H15590" s="85"/>
      <c r="I15590" s="85"/>
      <c r="J15590" s="85"/>
      <c r="K15590" s="33">
        <f>SUM(K15589:K15589)</f>
        <v>7.6340000000000003</v>
      </c>
    </row>
    <row r="15591" spans="1:11" ht="12.95" customHeight="1" x14ac:dyDescent="0.25">
      <c r="A15591" s="106" t="s">
        <v>4022</v>
      </c>
      <c r="B15591" s="106"/>
      <c r="C15591" s="94" t="s">
        <v>4023</v>
      </c>
      <c r="D15591" s="94" t="s">
        <v>5</v>
      </c>
      <c r="E15591" s="94" t="s">
        <v>4024</v>
      </c>
      <c r="F15591" s="94"/>
      <c r="G15591" s="94" t="s">
        <v>4025</v>
      </c>
      <c r="H15591" s="94"/>
      <c r="I15591" s="94" t="s">
        <v>2086</v>
      </c>
      <c r="J15591" s="94"/>
      <c r="K15591" s="94" t="s">
        <v>4011</v>
      </c>
    </row>
    <row r="15592" spans="1:11" ht="12" customHeight="1" x14ac:dyDescent="0.25">
      <c r="A15592" s="106"/>
      <c r="B15592" s="106"/>
      <c r="C15592" s="94"/>
      <c r="D15592" s="94"/>
      <c r="E15592" s="23" t="s">
        <v>2092</v>
      </c>
      <c r="F15592" s="23" t="s">
        <v>4026</v>
      </c>
      <c r="G15592" s="23" t="s">
        <v>2092</v>
      </c>
      <c r="H15592" s="23" t="s">
        <v>4026</v>
      </c>
      <c r="I15592" s="23" t="s">
        <v>2092</v>
      </c>
      <c r="J15592" s="23" t="s">
        <v>4026</v>
      </c>
      <c r="K15592" s="94"/>
    </row>
    <row r="15593" spans="1:11" ht="27.95" customHeight="1" x14ac:dyDescent="0.25">
      <c r="A15593" s="38" t="s">
        <v>4012</v>
      </c>
      <c r="B15593" s="39" t="s">
        <v>4018</v>
      </c>
      <c r="C15593" s="38" t="s">
        <v>4027</v>
      </c>
      <c r="D15593" s="40">
        <v>2.2000000000000002</v>
      </c>
      <c r="E15593" s="42">
        <v>0</v>
      </c>
      <c r="F15593" s="43">
        <v>1.25</v>
      </c>
      <c r="G15593" s="42">
        <v>0</v>
      </c>
      <c r="H15593" s="43">
        <v>1</v>
      </c>
      <c r="I15593" s="42">
        <v>0</v>
      </c>
      <c r="J15593" s="43">
        <v>0.82</v>
      </c>
      <c r="K15593" s="41">
        <f>ROUND(D15593*(ROUND(E15593*F15593,4)+ROUND(G15593*H15593,4)+ROUND(I15593*J15593,4)),4)</f>
        <v>0</v>
      </c>
    </row>
    <row r="15594" spans="1:11" ht="15" customHeight="1" x14ac:dyDescent="0.25">
      <c r="A15594" s="1"/>
      <c r="B15594" s="1"/>
      <c r="C15594" s="1"/>
      <c r="D15594" s="1"/>
      <c r="E15594" s="1"/>
      <c r="F15594" s="1"/>
      <c r="G15594" s="85" t="s">
        <v>4028</v>
      </c>
      <c r="H15594" s="85"/>
      <c r="I15594" s="85"/>
      <c r="J15594" s="85"/>
      <c r="K15594" s="33">
        <f>SUM(K15592:K15593)</f>
        <v>0</v>
      </c>
    </row>
    <row r="15595" spans="1:11" ht="15" customHeight="1" x14ac:dyDescent="0.25">
      <c r="A15595" s="9"/>
      <c r="B15595" s="9"/>
      <c r="C15595" s="9"/>
      <c r="D15595" s="9"/>
      <c r="E15595" s="9"/>
      <c r="F15595" s="9"/>
      <c r="G15595" s="92" t="s">
        <v>4029</v>
      </c>
      <c r="H15595" s="92"/>
      <c r="I15595" s="92"/>
      <c r="J15595" s="92"/>
      <c r="K15595" s="33">
        <f>SUM(K15583,K15584,K15587,K15590,K15594)</f>
        <v>212.83879999999999</v>
      </c>
    </row>
    <row r="15596" spans="1:11" ht="15" customHeight="1" x14ac:dyDescent="0.25">
      <c r="A15596" s="9"/>
      <c r="B15596" s="9"/>
      <c r="C15596" s="9"/>
      <c r="D15596" s="9"/>
      <c r="E15596" s="9"/>
      <c r="F15596" s="9"/>
      <c r="G15596" s="92" t="s">
        <v>3913</v>
      </c>
      <c r="H15596" s="92"/>
      <c r="I15596" s="92"/>
      <c r="J15596" s="92"/>
      <c r="K15596" s="29">
        <f>ROUND(SUM(K15595),2)</f>
        <v>212.84</v>
      </c>
    </row>
    <row r="15597" spans="1:11" ht="9.9499999999999993" customHeight="1" x14ac:dyDescent="0.25">
      <c r="A15597" s="9"/>
      <c r="B15597" s="9"/>
      <c r="C15597" s="9"/>
      <c r="D15597" s="9"/>
      <c r="E15597" s="9"/>
      <c r="F15597" s="9"/>
      <c r="G15597" s="100"/>
      <c r="H15597" s="100"/>
      <c r="I15597" s="100"/>
      <c r="J15597" s="100"/>
      <c r="K15597" s="100"/>
    </row>
    <row r="15598" spans="1:11" ht="20.100000000000001" customHeight="1" x14ac:dyDescent="0.25">
      <c r="A15598" s="99" t="s">
        <v>3319</v>
      </c>
      <c r="B15598" s="99"/>
      <c r="C15598" s="99"/>
      <c r="D15598" s="99"/>
      <c r="E15598" s="99"/>
      <c r="F15598" s="99"/>
      <c r="G15598" s="99"/>
      <c r="H15598" s="99"/>
      <c r="I15598" s="99"/>
      <c r="J15598" s="99"/>
      <c r="K15598" s="99"/>
    </row>
    <row r="15599" spans="1:11" ht="15" customHeight="1" x14ac:dyDescent="0.25">
      <c r="A15599" s="93" t="s">
        <v>3916</v>
      </c>
      <c r="B15599" s="93"/>
      <c r="C15599" s="93"/>
      <c r="D15599" s="94" t="s">
        <v>3</v>
      </c>
      <c r="E15599" s="94"/>
      <c r="F15599" s="23" t="s">
        <v>4</v>
      </c>
      <c r="G15599" s="94" t="s">
        <v>3894</v>
      </c>
      <c r="H15599" s="94"/>
      <c r="I15599" s="94" t="s">
        <v>3895</v>
      </c>
      <c r="J15599" s="94"/>
      <c r="K15599" s="23" t="s">
        <v>3896</v>
      </c>
    </row>
    <row r="15600" spans="1:11" ht="45.95" customHeight="1" x14ac:dyDescent="0.25">
      <c r="A15600" s="24" t="s">
        <v>3934</v>
      </c>
      <c r="B15600" s="95" t="s">
        <v>3935</v>
      </c>
      <c r="C15600" s="95"/>
      <c r="D15600" s="96" t="s">
        <v>20</v>
      </c>
      <c r="E15600" s="96"/>
      <c r="F15600" s="24" t="s">
        <v>3936</v>
      </c>
      <c r="G15600" s="97">
        <v>2.5891999999999998E-3</v>
      </c>
      <c r="H15600" s="97"/>
      <c r="I15600" s="98">
        <v>76.52</v>
      </c>
      <c r="J15600" s="98"/>
      <c r="K15600" s="27">
        <f t="shared" ref="K15600:K15605" si="120">TRUNC(TRUNC(G15600,8)*I15600,2)</f>
        <v>0.19</v>
      </c>
    </row>
    <row r="15601" spans="1:11" ht="45.95" customHeight="1" x14ac:dyDescent="0.25">
      <c r="A15601" s="24" t="s">
        <v>28</v>
      </c>
      <c r="B15601" s="95" t="s">
        <v>29</v>
      </c>
      <c r="C15601" s="95"/>
      <c r="D15601" s="96" t="s">
        <v>20</v>
      </c>
      <c r="E15601" s="96"/>
      <c r="F15601" s="24" t="s">
        <v>30</v>
      </c>
      <c r="G15601" s="97">
        <v>1.0702000000000001E-3</v>
      </c>
      <c r="H15601" s="97"/>
      <c r="I15601" s="98">
        <v>322.67</v>
      </c>
      <c r="J15601" s="98"/>
      <c r="K15601" s="27">
        <f t="shared" si="120"/>
        <v>0.34</v>
      </c>
    </row>
    <row r="15602" spans="1:11" ht="29.1" customHeight="1" x14ac:dyDescent="0.25">
      <c r="A15602" s="24" t="s">
        <v>4030</v>
      </c>
      <c r="B15602" s="95" t="s">
        <v>4031</v>
      </c>
      <c r="C15602" s="95"/>
      <c r="D15602" s="96" t="s">
        <v>20</v>
      </c>
      <c r="E15602" s="96"/>
      <c r="F15602" s="24" t="s">
        <v>3936</v>
      </c>
      <c r="G15602" s="97">
        <v>3.3568999999999999E-3</v>
      </c>
      <c r="H15602" s="97"/>
      <c r="I15602" s="98">
        <v>105.44</v>
      </c>
      <c r="J15602" s="98"/>
      <c r="K15602" s="27">
        <f t="shared" si="120"/>
        <v>0.35</v>
      </c>
    </row>
    <row r="15603" spans="1:11" ht="29.1" customHeight="1" x14ac:dyDescent="0.25">
      <c r="A15603" s="24" t="s">
        <v>4032</v>
      </c>
      <c r="B15603" s="95" t="s">
        <v>4033</v>
      </c>
      <c r="C15603" s="95"/>
      <c r="D15603" s="96" t="s">
        <v>20</v>
      </c>
      <c r="E15603" s="96"/>
      <c r="F15603" s="24" t="s">
        <v>30</v>
      </c>
      <c r="G15603" s="97">
        <v>3.0249999999999998E-4</v>
      </c>
      <c r="H15603" s="97"/>
      <c r="I15603" s="98">
        <v>265.02</v>
      </c>
      <c r="J15603" s="98"/>
      <c r="K15603" s="27">
        <f t="shared" si="120"/>
        <v>0.08</v>
      </c>
    </row>
    <row r="15604" spans="1:11" ht="38.1" customHeight="1" x14ac:dyDescent="0.25">
      <c r="A15604" s="24" t="s">
        <v>4034</v>
      </c>
      <c r="B15604" s="95" t="s">
        <v>4035</v>
      </c>
      <c r="C15604" s="95"/>
      <c r="D15604" s="96" t="s">
        <v>20</v>
      </c>
      <c r="E15604" s="96"/>
      <c r="F15604" s="24" t="s">
        <v>3936</v>
      </c>
      <c r="G15604" s="97">
        <v>2.9082999999999999E-3</v>
      </c>
      <c r="H15604" s="97"/>
      <c r="I15604" s="98">
        <v>94.54</v>
      </c>
      <c r="J15604" s="98"/>
      <c r="K15604" s="27">
        <f t="shared" si="120"/>
        <v>0.27</v>
      </c>
    </row>
    <row r="15605" spans="1:11" ht="38.1" customHeight="1" x14ac:dyDescent="0.25">
      <c r="A15605" s="24" t="s">
        <v>4036</v>
      </c>
      <c r="B15605" s="95" t="s">
        <v>4037</v>
      </c>
      <c r="C15605" s="95"/>
      <c r="D15605" s="96" t="s">
        <v>20</v>
      </c>
      <c r="E15605" s="96"/>
      <c r="F15605" s="24" t="s">
        <v>30</v>
      </c>
      <c r="G15605" s="97">
        <v>7.5109999999999999E-4</v>
      </c>
      <c r="H15605" s="97"/>
      <c r="I15605" s="98">
        <v>225.43</v>
      </c>
      <c r="J15605" s="98"/>
      <c r="K15605" s="27">
        <f t="shared" si="120"/>
        <v>0.16</v>
      </c>
    </row>
    <row r="15606" spans="1:11" ht="18" customHeight="1" x14ac:dyDescent="0.25">
      <c r="A15606" s="9"/>
      <c r="B15606" s="9"/>
      <c r="C15606" s="9"/>
      <c r="D15606" s="9"/>
      <c r="E15606" s="9"/>
      <c r="F15606" s="9"/>
      <c r="G15606" s="91" t="s">
        <v>3919</v>
      </c>
      <c r="H15606" s="91"/>
      <c r="I15606" s="91"/>
      <c r="J15606" s="91"/>
      <c r="K15606" s="28">
        <f>SUM(K15600:K15605)</f>
        <v>1.39</v>
      </c>
    </row>
    <row r="15607" spans="1:11" ht="15" customHeight="1" x14ac:dyDescent="0.25">
      <c r="A15607" s="93" t="s">
        <v>3907</v>
      </c>
      <c r="B15607" s="93"/>
      <c r="C15607" s="93"/>
      <c r="D15607" s="94" t="s">
        <v>3</v>
      </c>
      <c r="E15607" s="94"/>
      <c r="F15607" s="23" t="s">
        <v>4</v>
      </c>
      <c r="G15607" s="94" t="s">
        <v>3894</v>
      </c>
      <c r="H15607" s="94"/>
      <c r="I15607" s="94" t="s">
        <v>3895</v>
      </c>
      <c r="J15607" s="94"/>
      <c r="K15607" s="23" t="s">
        <v>3896</v>
      </c>
    </row>
    <row r="15608" spans="1:11" ht="15" customHeight="1" x14ac:dyDescent="0.25">
      <c r="A15608" s="24" t="s">
        <v>3910</v>
      </c>
      <c r="B15608" s="95" t="s">
        <v>3911</v>
      </c>
      <c r="C15608" s="95"/>
      <c r="D15608" s="96" t="s">
        <v>20</v>
      </c>
      <c r="E15608" s="96"/>
      <c r="F15608" s="24" t="s">
        <v>2056</v>
      </c>
      <c r="G15608" s="97">
        <v>3.6592999999999999E-3</v>
      </c>
      <c r="H15608" s="97"/>
      <c r="I15608" s="98">
        <v>24.94</v>
      </c>
      <c r="J15608" s="98"/>
      <c r="K15608" s="27">
        <f>TRUNC(TRUNC(G15608,8)*I15608,2)</f>
        <v>0.09</v>
      </c>
    </row>
    <row r="15609" spans="1:11" ht="18" customHeight="1" x14ac:dyDescent="0.25">
      <c r="A15609" s="9"/>
      <c r="B15609" s="9"/>
      <c r="C15609" s="9"/>
      <c r="D15609" s="9"/>
      <c r="E15609" s="9"/>
      <c r="F15609" s="9"/>
      <c r="G15609" s="91" t="s">
        <v>3912</v>
      </c>
      <c r="H15609" s="91"/>
      <c r="I15609" s="91"/>
      <c r="J15609" s="91"/>
      <c r="K15609" s="28">
        <f>SUM(K15608:K15608)</f>
        <v>0.09</v>
      </c>
    </row>
    <row r="15610" spans="1:11" ht="15" customHeight="1" x14ac:dyDescent="0.25">
      <c r="A15610" s="9"/>
      <c r="B15610" s="9"/>
      <c r="C15610" s="9"/>
      <c r="D15610" s="9"/>
      <c r="E15610" s="9"/>
      <c r="F15610" s="9"/>
      <c r="G15610" s="92" t="s">
        <v>3913</v>
      </c>
      <c r="H15610" s="92"/>
      <c r="I15610" s="92"/>
      <c r="J15610" s="92"/>
      <c r="K15610" s="29">
        <f>ROUND(SUM(K15606,K15609),2)</f>
        <v>1.48</v>
      </c>
    </row>
    <row r="15611" spans="1:11" ht="9.9499999999999993" customHeight="1" x14ac:dyDescent="0.25">
      <c r="A15611" s="9"/>
      <c r="B15611" s="9"/>
      <c r="C15611" s="9"/>
      <c r="D15611" s="9"/>
      <c r="E15611" s="9"/>
      <c r="F15611" s="9"/>
      <c r="G15611" s="100"/>
      <c r="H15611" s="100"/>
      <c r="I15611" s="100"/>
      <c r="J15611" s="100"/>
      <c r="K15611" s="100"/>
    </row>
    <row r="15612" spans="1:11" ht="20.100000000000001" customHeight="1" x14ac:dyDescent="0.25">
      <c r="A15612" s="99" t="s">
        <v>3320</v>
      </c>
      <c r="B15612" s="99"/>
      <c r="C15612" s="99"/>
      <c r="D15612" s="99"/>
      <c r="E15612" s="99"/>
      <c r="F15612" s="99"/>
      <c r="G15612" s="99"/>
      <c r="H15612" s="99"/>
      <c r="I15612" s="99"/>
      <c r="J15612" s="99"/>
      <c r="K15612" s="99"/>
    </row>
    <row r="15613" spans="1:11" ht="15" customHeight="1" x14ac:dyDescent="0.25">
      <c r="A15613" s="93" t="s">
        <v>3893</v>
      </c>
      <c r="B15613" s="93"/>
      <c r="C15613" s="93"/>
      <c r="D15613" s="94" t="s">
        <v>3</v>
      </c>
      <c r="E15613" s="94"/>
      <c r="F15613" s="23" t="s">
        <v>4</v>
      </c>
      <c r="G15613" s="94" t="s">
        <v>3894</v>
      </c>
      <c r="H15613" s="94"/>
      <c r="I15613" s="94" t="s">
        <v>3895</v>
      </c>
      <c r="J15613" s="94"/>
      <c r="K15613" s="23" t="s">
        <v>3896</v>
      </c>
    </row>
    <row r="15614" spans="1:11" ht="21" customHeight="1" x14ac:dyDescent="0.25">
      <c r="A15614" s="24" t="s">
        <v>4038</v>
      </c>
      <c r="B15614" s="95" t="s">
        <v>4039</v>
      </c>
      <c r="C15614" s="95"/>
      <c r="D15614" s="96" t="s">
        <v>20</v>
      </c>
      <c r="E15614" s="96"/>
      <c r="F15614" s="24" t="s">
        <v>34</v>
      </c>
      <c r="G15614" s="97">
        <v>6.6E-3</v>
      </c>
      <c r="H15614" s="97"/>
      <c r="I15614" s="98">
        <v>210.23</v>
      </c>
      <c r="J15614" s="98"/>
      <c r="K15614" s="27">
        <f>TRUNC(TRUNC(G15614,8)*I15614,2)</f>
        <v>1.38</v>
      </c>
    </row>
    <row r="15615" spans="1:11" ht="21" customHeight="1" x14ac:dyDescent="0.25">
      <c r="A15615" s="24" t="s">
        <v>4040</v>
      </c>
      <c r="B15615" s="95" t="s">
        <v>4041</v>
      </c>
      <c r="C15615" s="95"/>
      <c r="D15615" s="96" t="s">
        <v>20</v>
      </c>
      <c r="E15615" s="96"/>
      <c r="F15615" s="24" t="s">
        <v>84</v>
      </c>
      <c r="G15615" s="97">
        <v>1.0049999999999999</v>
      </c>
      <c r="H15615" s="97"/>
      <c r="I15615" s="98">
        <v>32.369999999999997</v>
      </c>
      <c r="J15615" s="98"/>
      <c r="K15615" s="27">
        <f>TRUNC(TRUNC(G15615,8)*I15615,2)</f>
        <v>32.53</v>
      </c>
    </row>
    <row r="15616" spans="1:11" ht="15" customHeight="1" x14ac:dyDescent="0.25">
      <c r="A15616" s="9"/>
      <c r="B15616" s="9"/>
      <c r="C15616" s="9"/>
      <c r="D15616" s="9"/>
      <c r="E15616" s="9"/>
      <c r="F15616" s="9"/>
      <c r="G15616" s="91" t="s">
        <v>3906</v>
      </c>
      <c r="H15616" s="91"/>
      <c r="I15616" s="91"/>
      <c r="J15616" s="91"/>
      <c r="K15616" s="28">
        <f>SUM(K15614:K15615)</f>
        <v>33.910000000000004</v>
      </c>
    </row>
    <row r="15617" spans="1:11" ht="15" customHeight="1" x14ac:dyDescent="0.25">
      <c r="A15617" s="93" t="s">
        <v>3907</v>
      </c>
      <c r="B15617" s="93"/>
      <c r="C15617" s="93"/>
      <c r="D15617" s="94" t="s">
        <v>3</v>
      </c>
      <c r="E15617" s="94"/>
      <c r="F15617" s="23" t="s">
        <v>4</v>
      </c>
      <c r="G15617" s="94" t="s">
        <v>3894</v>
      </c>
      <c r="H15617" s="94"/>
      <c r="I15617" s="94" t="s">
        <v>3895</v>
      </c>
      <c r="J15617" s="94"/>
      <c r="K15617" s="23" t="s">
        <v>3896</v>
      </c>
    </row>
    <row r="15618" spans="1:11" ht="15" customHeight="1" x14ac:dyDescent="0.25">
      <c r="A15618" s="24" t="s">
        <v>3971</v>
      </c>
      <c r="B15618" s="95" t="s">
        <v>3972</v>
      </c>
      <c r="C15618" s="95"/>
      <c r="D15618" s="96" t="s">
        <v>20</v>
      </c>
      <c r="E15618" s="96"/>
      <c r="F15618" s="24" t="s">
        <v>2056</v>
      </c>
      <c r="G15618" s="97">
        <v>0.2296</v>
      </c>
      <c r="H15618" s="97"/>
      <c r="I15618" s="98">
        <v>32.69</v>
      </c>
      <c r="J15618" s="98"/>
      <c r="K15618" s="27">
        <f>TRUNC(TRUNC(G15618,8)*I15618,2)</f>
        <v>7.5</v>
      </c>
    </row>
    <row r="15619" spans="1:11" ht="15" customHeight="1" x14ac:dyDescent="0.25">
      <c r="A15619" s="24" t="s">
        <v>3910</v>
      </c>
      <c r="B15619" s="95" t="s">
        <v>3911</v>
      </c>
      <c r="C15619" s="95"/>
      <c r="D15619" s="96" t="s">
        <v>20</v>
      </c>
      <c r="E15619" s="96"/>
      <c r="F15619" s="24" t="s">
        <v>2056</v>
      </c>
      <c r="G15619" s="97">
        <v>0.2296</v>
      </c>
      <c r="H15619" s="97"/>
      <c r="I15619" s="98">
        <v>24.94</v>
      </c>
      <c r="J15619" s="98"/>
      <c r="K15619" s="27">
        <f>TRUNC(TRUNC(G15619,8)*I15619,2)</f>
        <v>5.72</v>
      </c>
    </row>
    <row r="15620" spans="1:11" ht="18" customHeight="1" x14ac:dyDescent="0.25">
      <c r="A15620" s="9"/>
      <c r="B15620" s="9"/>
      <c r="C15620" s="9"/>
      <c r="D15620" s="9"/>
      <c r="E15620" s="9"/>
      <c r="F15620" s="9"/>
      <c r="G15620" s="91" t="s">
        <v>3912</v>
      </c>
      <c r="H15620" s="91"/>
      <c r="I15620" s="91"/>
      <c r="J15620" s="91"/>
      <c r="K15620" s="28">
        <f>SUM(K15618:K15619)</f>
        <v>13.219999999999999</v>
      </c>
    </row>
    <row r="15621" spans="1:11" ht="15" customHeight="1" x14ac:dyDescent="0.25">
      <c r="A15621" s="93" t="s">
        <v>3922</v>
      </c>
      <c r="B15621" s="93"/>
      <c r="C15621" s="93"/>
      <c r="D15621" s="94" t="s">
        <v>3</v>
      </c>
      <c r="E15621" s="94"/>
      <c r="F15621" s="23" t="s">
        <v>4</v>
      </c>
      <c r="G15621" s="94" t="s">
        <v>3894</v>
      </c>
      <c r="H15621" s="94"/>
      <c r="I15621" s="94" t="s">
        <v>3895</v>
      </c>
      <c r="J15621" s="94"/>
      <c r="K15621" s="23" t="s">
        <v>3896</v>
      </c>
    </row>
    <row r="15622" spans="1:11" ht="21" customHeight="1" x14ac:dyDescent="0.25">
      <c r="A15622" s="24" t="s">
        <v>4042</v>
      </c>
      <c r="B15622" s="95" t="s">
        <v>4043</v>
      </c>
      <c r="C15622" s="95"/>
      <c r="D15622" s="96" t="s">
        <v>20</v>
      </c>
      <c r="E15622" s="96"/>
      <c r="F15622" s="24" t="s">
        <v>34</v>
      </c>
      <c r="G15622" s="97">
        <v>1.8E-3</v>
      </c>
      <c r="H15622" s="97"/>
      <c r="I15622" s="98">
        <v>767.08</v>
      </c>
      <c r="J15622" s="98"/>
      <c r="K15622" s="27">
        <f>TRUNC(TRUNC(G15622,8)*I15622,2)</f>
        <v>1.38</v>
      </c>
    </row>
    <row r="15623" spans="1:11" ht="15" customHeight="1" x14ac:dyDescent="0.25">
      <c r="A15623" s="9"/>
      <c r="B15623" s="9"/>
      <c r="C15623" s="9"/>
      <c r="D15623" s="9"/>
      <c r="E15623" s="9"/>
      <c r="F15623" s="9"/>
      <c r="G15623" s="91" t="s">
        <v>3933</v>
      </c>
      <c r="H15623" s="91"/>
      <c r="I15623" s="91"/>
      <c r="J15623" s="91"/>
      <c r="K15623" s="28">
        <f>SUM(K15622:K15622)</f>
        <v>1.38</v>
      </c>
    </row>
    <row r="15624" spans="1:11" ht="15" customHeight="1" x14ac:dyDescent="0.25">
      <c r="A15624" s="9"/>
      <c r="B15624" s="9"/>
      <c r="C15624" s="9"/>
      <c r="D15624" s="9"/>
      <c r="E15624" s="9"/>
      <c r="F15624" s="9"/>
      <c r="G15624" s="92" t="s">
        <v>3913</v>
      </c>
      <c r="H15624" s="92"/>
      <c r="I15624" s="92"/>
      <c r="J15624" s="92"/>
      <c r="K15624" s="29">
        <f>ROUND(SUM(K15616,K15620,K15623),2)</f>
        <v>48.51</v>
      </c>
    </row>
    <row r="15625" spans="1:11" ht="9.9499999999999993" customHeight="1" x14ac:dyDescent="0.25">
      <c r="A15625" s="9"/>
      <c r="B15625" s="9"/>
      <c r="C15625" s="9"/>
      <c r="D15625" s="9"/>
      <c r="E15625" s="9"/>
      <c r="F15625" s="9"/>
      <c r="G15625" s="100"/>
      <c r="H15625" s="100"/>
      <c r="I15625" s="100"/>
      <c r="J15625" s="100"/>
      <c r="K15625" s="100"/>
    </row>
    <row r="15626" spans="1:11" ht="20.100000000000001" customHeight="1" x14ac:dyDescent="0.25">
      <c r="A15626" s="99" t="s">
        <v>3321</v>
      </c>
      <c r="B15626" s="99"/>
      <c r="C15626" s="99"/>
      <c r="D15626" s="99"/>
      <c r="E15626" s="99"/>
      <c r="F15626" s="99"/>
      <c r="G15626" s="99"/>
      <c r="H15626" s="99"/>
      <c r="I15626" s="99"/>
      <c r="J15626" s="99"/>
      <c r="K15626" s="99"/>
    </row>
    <row r="15627" spans="1:11" ht="15" customHeight="1" x14ac:dyDescent="0.25">
      <c r="A15627" s="93" t="s">
        <v>3893</v>
      </c>
      <c r="B15627" s="93"/>
      <c r="C15627" s="93"/>
      <c r="D15627" s="94" t="s">
        <v>3</v>
      </c>
      <c r="E15627" s="94"/>
      <c r="F15627" s="23" t="s">
        <v>4</v>
      </c>
      <c r="G15627" s="94" t="s">
        <v>3894</v>
      </c>
      <c r="H15627" s="94"/>
      <c r="I15627" s="94" t="s">
        <v>3895</v>
      </c>
      <c r="J15627" s="94"/>
      <c r="K15627" s="23" t="s">
        <v>3896</v>
      </c>
    </row>
    <row r="15628" spans="1:11" ht="15" customHeight="1" x14ac:dyDescent="0.25">
      <c r="A15628" s="24" t="s">
        <v>4044</v>
      </c>
      <c r="B15628" s="95" t="s">
        <v>4045</v>
      </c>
      <c r="C15628" s="95"/>
      <c r="D15628" s="96" t="s">
        <v>20</v>
      </c>
      <c r="E15628" s="96"/>
      <c r="F15628" s="24" t="s">
        <v>3903</v>
      </c>
      <c r="G15628" s="97">
        <v>0.106</v>
      </c>
      <c r="H15628" s="97"/>
      <c r="I15628" s="98">
        <v>2.59</v>
      </c>
      <c r="J15628" s="98"/>
      <c r="K15628" s="27">
        <f>TRUNC(TRUNC(G15628,8)*I15628,2)</f>
        <v>0.27</v>
      </c>
    </row>
    <row r="15629" spans="1:11" ht="15" customHeight="1" x14ac:dyDescent="0.25">
      <c r="A15629" s="9"/>
      <c r="B15629" s="9"/>
      <c r="C15629" s="9"/>
      <c r="D15629" s="9"/>
      <c r="E15629" s="9"/>
      <c r="F15629" s="9"/>
      <c r="G15629" s="91" t="s">
        <v>3906</v>
      </c>
      <c r="H15629" s="91"/>
      <c r="I15629" s="91"/>
      <c r="J15629" s="91"/>
      <c r="K15629" s="28">
        <f>SUM(K15628:K15628)</f>
        <v>0.27</v>
      </c>
    </row>
    <row r="15630" spans="1:11" ht="15" customHeight="1" x14ac:dyDescent="0.25">
      <c r="A15630" s="93" t="s">
        <v>3907</v>
      </c>
      <c r="B15630" s="93"/>
      <c r="C15630" s="93"/>
      <c r="D15630" s="94" t="s">
        <v>3</v>
      </c>
      <c r="E15630" s="94"/>
      <c r="F15630" s="23" t="s">
        <v>4</v>
      </c>
      <c r="G15630" s="94" t="s">
        <v>3894</v>
      </c>
      <c r="H15630" s="94"/>
      <c r="I15630" s="94" t="s">
        <v>3895</v>
      </c>
      <c r="J15630" s="94"/>
      <c r="K15630" s="23" t="s">
        <v>3896</v>
      </c>
    </row>
    <row r="15631" spans="1:11" ht="15" customHeight="1" x14ac:dyDescent="0.25">
      <c r="A15631" s="24" t="s">
        <v>4046</v>
      </c>
      <c r="B15631" s="95" t="s">
        <v>4047</v>
      </c>
      <c r="C15631" s="95"/>
      <c r="D15631" s="96" t="s">
        <v>20</v>
      </c>
      <c r="E15631" s="96"/>
      <c r="F15631" s="24" t="s">
        <v>2056</v>
      </c>
      <c r="G15631" s="97">
        <v>3.6999999999999998E-2</v>
      </c>
      <c r="H15631" s="97"/>
      <c r="I15631" s="98">
        <v>34.35</v>
      </c>
      <c r="J15631" s="98"/>
      <c r="K15631" s="27">
        <f>TRUNC(TRUNC(G15631,8)*I15631,2)</f>
        <v>1.27</v>
      </c>
    </row>
    <row r="15632" spans="1:11" ht="15" customHeight="1" x14ac:dyDescent="0.25">
      <c r="A15632" s="24" t="s">
        <v>3910</v>
      </c>
      <c r="B15632" s="95" t="s">
        <v>3911</v>
      </c>
      <c r="C15632" s="95"/>
      <c r="D15632" s="96" t="s">
        <v>20</v>
      </c>
      <c r="E15632" s="96"/>
      <c r="F15632" s="24" t="s">
        <v>2056</v>
      </c>
      <c r="G15632" s="97">
        <v>1.6E-2</v>
      </c>
      <c r="H15632" s="97"/>
      <c r="I15632" s="98">
        <v>24.94</v>
      </c>
      <c r="J15632" s="98"/>
      <c r="K15632" s="27">
        <f>TRUNC(TRUNC(G15632,8)*I15632,2)</f>
        <v>0.39</v>
      </c>
    </row>
    <row r="15633" spans="1:11" ht="18" customHeight="1" x14ac:dyDescent="0.25">
      <c r="A15633" s="9"/>
      <c r="B15633" s="9"/>
      <c r="C15633" s="9"/>
      <c r="D15633" s="9"/>
      <c r="E15633" s="9"/>
      <c r="F15633" s="9"/>
      <c r="G15633" s="91" t="s">
        <v>3912</v>
      </c>
      <c r="H15633" s="91"/>
      <c r="I15633" s="91"/>
      <c r="J15633" s="91"/>
      <c r="K15633" s="28">
        <f>SUM(K15631:K15632)</f>
        <v>1.6600000000000001</v>
      </c>
    </row>
    <row r="15634" spans="1:11" ht="15" customHeight="1" x14ac:dyDescent="0.25">
      <c r="A15634" s="9"/>
      <c r="B15634" s="9"/>
      <c r="C15634" s="9"/>
      <c r="D15634" s="9"/>
      <c r="E15634" s="9"/>
      <c r="F15634" s="9"/>
      <c r="G15634" s="92" t="s">
        <v>3913</v>
      </c>
      <c r="H15634" s="92"/>
      <c r="I15634" s="92"/>
      <c r="J15634" s="92"/>
      <c r="K15634" s="29">
        <f>ROUND(SUM(K15629,K15633),2)</f>
        <v>1.93</v>
      </c>
    </row>
    <row r="15635" spans="1:11" ht="9.9499999999999993" customHeight="1" x14ac:dyDescent="0.25">
      <c r="A15635" s="9"/>
      <c r="B15635" s="9"/>
      <c r="C15635" s="9"/>
      <c r="D15635" s="9"/>
      <c r="E15635" s="9"/>
      <c r="F15635" s="9"/>
      <c r="G15635" s="100"/>
      <c r="H15635" s="100"/>
      <c r="I15635" s="100"/>
      <c r="J15635" s="100"/>
      <c r="K15635" s="100"/>
    </row>
    <row r="15636" spans="1:11" ht="20.100000000000001" customHeight="1" x14ac:dyDescent="0.25">
      <c r="A15636" s="99" t="s">
        <v>3322</v>
      </c>
      <c r="B15636" s="99"/>
      <c r="C15636" s="99"/>
      <c r="D15636" s="99"/>
      <c r="E15636" s="99"/>
      <c r="F15636" s="99"/>
      <c r="G15636" s="99"/>
      <c r="H15636" s="99"/>
      <c r="I15636" s="99"/>
      <c r="J15636" s="99"/>
      <c r="K15636" s="99"/>
    </row>
    <row r="15637" spans="1:11" ht="15" customHeight="1" x14ac:dyDescent="0.25">
      <c r="A15637" s="93" t="s">
        <v>3916</v>
      </c>
      <c r="B15637" s="93"/>
      <c r="C15637" s="93"/>
      <c r="D15637" s="94" t="s">
        <v>3</v>
      </c>
      <c r="E15637" s="94"/>
      <c r="F15637" s="23" t="s">
        <v>4</v>
      </c>
      <c r="G15637" s="94" t="s">
        <v>3894</v>
      </c>
      <c r="H15637" s="94"/>
      <c r="I15637" s="94" t="s">
        <v>3895</v>
      </c>
      <c r="J15637" s="94"/>
      <c r="K15637" s="23" t="s">
        <v>3896</v>
      </c>
    </row>
    <row r="15638" spans="1:11" ht="29.1" customHeight="1" x14ac:dyDescent="0.25">
      <c r="A15638" s="24" t="s">
        <v>3963</v>
      </c>
      <c r="B15638" s="95" t="s">
        <v>3964</v>
      </c>
      <c r="C15638" s="95"/>
      <c r="D15638" s="96" t="s">
        <v>20</v>
      </c>
      <c r="E15638" s="96"/>
      <c r="F15638" s="24" t="s">
        <v>3936</v>
      </c>
      <c r="G15638" s="97">
        <v>5.2258833999999998</v>
      </c>
      <c r="H15638" s="97"/>
      <c r="I15638" s="98">
        <v>8.9</v>
      </c>
      <c r="J15638" s="98"/>
      <c r="K15638" s="27">
        <f>TRUNC(TRUNC(G15638,8)*I15638,2)</f>
        <v>46.51</v>
      </c>
    </row>
    <row r="15639" spans="1:11" ht="29.1" customHeight="1" x14ac:dyDescent="0.25">
      <c r="A15639" s="24" t="s">
        <v>3965</v>
      </c>
      <c r="B15639" s="95" t="s">
        <v>3966</v>
      </c>
      <c r="C15639" s="95"/>
      <c r="D15639" s="96" t="s">
        <v>20</v>
      </c>
      <c r="E15639" s="96"/>
      <c r="F15639" s="24" t="s">
        <v>30</v>
      </c>
      <c r="G15639" s="97">
        <v>0.95392160000000004</v>
      </c>
      <c r="H15639" s="97"/>
      <c r="I15639" s="98">
        <v>32.76</v>
      </c>
      <c r="J15639" s="98"/>
      <c r="K15639" s="27">
        <f>TRUNC(TRUNC(G15639,8)*I15639,2)</f>
        <v>31.25</v>
      </c>
    </row>
    <row r="15640" spans="1:11" ht="21" customHeight="1" x14ac:dyDescent="0.25">
      <c r="A15640" s="24" t="s">
        <v>3967</v>
      </c>
      <c r="B15640" s="95" t="s">
        <v>3968</v>
      </c>
      <c r="C15640" s="95"/>
      <c r="D15640" s="96" t="s">
        <v>20</v>
      </c>
      <c r="E15640" s="96"/>
      <c r="F15640" s="24" t="s">
        <v>3936</v>
      </c>
      <c r="G15640" s="97">
        <v>5.2258833999999998</v>
      </c>
      <c r="H15640" s="97"/>
      <c r="I15640" s="98">
        <v>27.59</v>
      </c>
      <c r="J15640" s="98"/>
      <c r="K15640" s="27">
        <f>TRUNC(TRUNC(G15640,8)*I15640,2)</f>
        <v>144.18</v>
      </c>
    </row>
    <row r="15641" spans="1:11" ht="21" customHeight="1" x14ac:dyDescent="0.25">
      <c r="A15641" s="24" t="s">
        <v>3969</v>
      </c>
      <c r="B15641" s="95" t="s">
        <v>3970</v>
      </c>
      <c r="C15641" s="95"/>
      <c r="D15641" s="96" t="s">
        <v>20</v>
      </c>
      <c r="E15641" s="96"/>
      <c r="F15641" s="24" t="s">
        <v>30</v>
      </c>
      <c r="G15641" s="97">
        <v>0.95392160000000004</v>
      </c>
      <c r="H15641" s="97"/>
      <c r="I15641" s="98">
        <v>28.09</v>
      </c>
      <c r="J15641" s="98"/>
      <c r="K15641" s="27">
        <f>TRUNC(TRUNC(G15641,8)*I15641,2)</f>
        <v>26.79</v>
      </c>
    </row>
    <row r="15642" spans="1:11" ht="18" customHeight="1" x14ac:dyDescent="0.25">
      <c r="A15642" s="9"/>
      <c r="B15642" s="9"/>
      <c r="C15642" s="9"/>
      <c r="D15642" s="9"/>
      <c r="E15642" s="9"/>
      <c r="F15642" s="9"/>
      <c r="G15642" s="91" t="s">
        <v>3919</v>
      </c>
      <c r="H15642" s="91"/>
      <c r="I15642" s="91"/>
      <c r="J15642" s="91"/>
      <c r="K15642" s="28">
        <f>SUM(K15638:K15641)</f>
        <v>248.73</v>
      </c>
    </row>
    <row r="15643" spans="1:11" ht="15" customHeight="1" x14ac:dyDescent="0.25">
      <c r="A15643" s="93" t="s">
        <v>3893</v>
      </c>
      <c r="B15643" s="93"/>
      <c r="C15643" s="93"/>
      <c r="D15643" s="94" t="s">
        <v>3</v>
      </c>
      <c r="E15643" s="94"/>
      <c r="F15643" s="23" t="s">
        <v>4</v>
      </c>
      <c r="G15643" s="94" t="s">
        <v>3894</v>
      </c>
      <c r="H15643" s="94"/>
      <c r="I15643" s="94" t="s">
        <v>3895</v>
      </c>
      <c r="J15643" s="94"/>
      <c r="K15643" s="23" t="s">
        <v>3896</v>
      </c>
    </row>
    <row r="15644" spans="1:11" ht="21" customHeight="1" x14ac:dyDescent="0.25">
      <c r="A15644" s="24" t="s">
        <v>4048</v>
      </c>
      <c r="B15644" s="95" t="s">
        <v>4049</v>
      </c>
      <c r="C15644" s="95"/>
      <c r="D15644" s="96" t="s">
        <v>20</v>
      </c>
      <c r="E15644" s="96"/>
      <c r="F15644" s="24" t="s">
        <v>34</v>
      </c>
      <c r="G15644" s="97">
        <v>0.19980000000000001</v>
      </c>
      <c r="H15644" s="97"/>
      <c r="I15644" s="98">
        <v>206.17</v>
      </c>
      <c r="J15644" s="98"/>
      <c r="K15644" s="27">
        <f>TRUNC(TRUNC(G15644,8)*I15644,2)</f>
        <v>41.19</v>
      </c>
    </row>
    <row r="15645" spans="1:11" ht="15" customHeight="1" x14ac:dyDescent="0.25">
      <c r="A15645" s="24" t="s">
        <v>3955</v>
      </c>
      <c r="B15645" s="95" t="s">
        <v>3956</v>
      </c>
      <c r="C15645" s="95"/>
      <c r="D15645" s="96" t="s">
        <v>20</v>
      </c>
      <c r="E15645" s="96"/>
      <c r="F15645" s="24" t="s">
        <v>3903</v>
      </c>
      <c r="G15645" s="97">
        <v>3.6695999999999999E-2</v>
      </c>
      <c r="H15645" s="97"/>
      <c r="I15645" s="98">
        <v>19.37</v>
      </c>
      <c r="J15645" s="98"/>
      <c r="K15645" s="27">
        <f>TRUNC(TRUNC(G15645,8)*I15645,2)</f>
        <v>0.71</v>
      </c>
    </row>
    <row r="15646" spans="1:11" ht="21" customHeight="1" x14ac:dyDescent="0.25">
      <c r="A15646" s="24" t="s">
        <v>4050</v>
      </c>
      <c r="B15646" s="95" t="s">
        <v>4051</v>
      </c>
      <c r="C15646" s="95"/>
      <c r="D15646" s="96" t="s">
        <v>20</v>
      </c>
      <c r="E15646" s="96"/>
      <c r="F15646" s="24" t="s">
        <v>84</v>
      </c>
      <c r="G15646" s="97">
        <v>7.48</v>
      </c>
      <c r="H15646" s="97"/>
      <c r="I15646" s="98">
        <v>3.9</v>
      </c>
      <c r="J15646" s="98"/>
      <c r="K15646" s="27">
        <f>TRUNC(TRUNC(G15646,8)*I15646,2)</f>
        <v>29.17</v>
      </c>
    </row>
    <row r="15647" spans="1:11" ht="15" customHeight="1" x14ac:dyDescent="0.25">
      <c r="A15647" s="9"/>
      <c r="B15647" s="9"/>
      <c r="C15647" s="9"/>
      <c r="D15647" s="9"/>
      <c r="E15647" s="9"/>
      <c r="F15647" s="9"/>
      <c r="G15647" s="91" t="s">
        <v>3906</v>
      </c>
      <c r="H15647" s="91"/>
      <c r="I15647" s="91"/>
      <c r="J15647" s="91"/>
      <c r="K15647" s="28">
        <f>SUM(K15644:K15646)</f>
        <v>71.069999999999993</v>
      </c>
    </row>
    <row r="15648" spans="1:11" ht="15" customHeight="1" x14ac:dyDescent="0.25">
      <c r="A15648" s="93" t="s">
        <v>3907</v>
      </c>
      <c r="B15648" s="93"/>
      <c r="C15648" s="93"/>
      <c r="D15648" s="94" t="s">
        <v>3</v>
      </c>
      <c r="E15648" s="94"/>
      <c r="F15648" s="23" t="s">
        <v>4</v>
      </c>
      <c r="G15648" s="94" t="s">
        <v>3894</v>
      </c>
      <c r="H15648" s="94"/>
      <c r="I15648" s="94" t="s">
        <v>3895</v>
      </c>
      <c r="J15648" s="94"/>
      <c r="K15648" s="23" t="s">
        <v>3896</v>
      </c>
    </row>
    <row r="15649" spans="1:11" ht="15" customHeight="1" x14ac:dyDescent="0.25">
      <c r="A15649" s="24" t="s">
        <v>3971</v>
      </c>
      <c r="B15649" s="95" t="s">
        <v>3972</v>
      </c>
      <c r="C15649" s="95"/>
      <c r="D15649" s="96" t="s">
        <v>20</v>
      </c>
      <c r="E15649" s="96"/>
      <c r="F15649" s="24" t="s">
        <v>2056</v>
      </c>
      <c r="G15649" s="97">
        <v>2.3251949999999999</v>
      </c>
      <c r="H15649" s="97"/>
      <c r="I15649" s="98">
        <v>32.69</v>
      </c>
      <c r="J15649" s="98"/>
      <c r="K15649" s="27">
        <f>TRUNC(TRUNC(G15649,8)*I15649,2)</f>
        <v>76.010000000000005</v>
      </c>
    </row>
    <row r="15650" spans="1:11" ht="15" customHeight="1" x14ac:dyDescent="0.25">
      <c r="A15650" s="24" t="s">
        <v>3910</v>
      </c>
      <c r="B15650" s="95" t="s">
        <v>3911</v>
      </c>
      <c r="C15650" s="95"/>
      <c r="D15650" s="96" t="s">
        <v>20</v>
      </c>
      <c r="E15650" s="96"/>
      <c r="F15650" s="24" t="s">
        <v>2056</v>
      </c>
      <c r="G15650" s="97">
        <v>17.010999999999999</v>
      </c>
      <c r="H15650" s="97"/>
      <c r="I15650" s="98">
        <v>24.94</v>
      </c>
      <c r="J15650" s="98"/>
      <c r="K15650" s="27">
        <f>TRUNC(TRUNC(G15650,8)*I15650,2)</f>
        <v>424.25</v>
      </c>
    </row>
    <row r="15651" spans="1:11" ht="18" customHeight="1" x14ac:dyDescent="0.25">
      <c r="A15651" s="9"/>
      <c r="B15651" s="9"/>
      <c r="C15651" s="9"/>
      <c r="D15651" s="9"/>
      <c r="E15651" s="9"/>
      <c r="F15651" s="9"/>
      <c r="G15651" s="91" t="s">
        <v>3912</v>
      </c>
      <c r="H15651" s="91"/>
      <c r="I15651" s="91"/>
      <c r="J15651" s="91"/>
      <c r="K15651" s="28">
        <f>SUM(K15649:K15650)</f>
        <v>500.26</v>
      </c>
    </row>
    <row r="15652" spans="1:11" ht="15" customHeight="1" x14ac:dyDescent="0.25">
      <c r="A15652" s="93" t="s">
        <v>3922</v>
      </c>
      <c r="B15652" s="93"/>
      <c r="C15652" s="93"/>
      <c r="D15652" s="94" t="s">
        <v>3</v>
      </c>
      <c r="E15652" s="94"/>
      <c r="F15652" s="23" t="s">
        <v>4</v>
      </c>
      <c r="G15652" s="94" t="s">
        <v>3894</v>
      </c>
      <c r="H15652" s="94"/>
      <c r="I15652" s="94" t="s">
        <v>3895</v>
      </c>
      <c r="J15652" s="94"/>
      <c r="K15652" s="23" t="s">
        <v>3896</v>
      </c>
    </row>
    <row r="15653" spans="1:11" ht="29.1" customHeight="1" x14ac:dyDescent="0.25">
      <c r="A15653" s="24" t="s">
        <v>4052</v>
      </c>
      <c r="B15653" s="95" t="s">
        <v>4053</v>
      </c>
      <c r="C15653" s="95"/>
      <c r="D15653" s="96" t="s">
        <v>20</v>
      </c>
      <c r="E15653" s="96"/>
      <c r="F15653" s="24" t="s">
        <v>34</v>
      </c>
      <c r="G15653" s="97">
        <v>0.66502459999999997</v>
      </c>
      <c r="H15653" s="97"/>
      <c r="I15653" s="98">
        <v>619.19000000000005</v>
      </c>
      <c r="J15653" s="98"/>
      <c r="K15653" s="27">
        <f>TRUNC(TRUNC(G15653,8)*I15653,2)</f>
        <v>411.77</v>
      </c>
    </row>
    <row r="15654" spans="1:11" ht="21" customHeight="1" x14ac:dyDescent="0.25">
      <c r="A15654" s="24" t="s">
        <v>95</v>
      </c>
      <c r="B15654" s="95" t="s">
        <v>96</v>
      </c>
      <c r="C15654" s="95"/>
      <c r="D15654" s="96" t="s">
        <v>20</v>
      </c>
      <c r="E15654" s="96"/>
      <c r="F15654" s="24" t="s">
        <v>16</v>
      </c>
      <c r="G15654" s="97">
        <v>0.48</v>
      </c>
      <c r="H15654" s="97"/>
      <c r="I15654" s="98">
        <v>176.85</v>
      </c>
      <c r="J15654" s="98"/>
      <c r="K15654" s="27">
        <f>TRUNC(TRUNC(G15654,8)*I15654,2)</f>
        <v>84.88</v>
      </c>
    </row>
    <row r="15655" spans="1:11" ht="15" customHeight="1" x14ac:dyDescent="0.25">
      <c r="A15655" s="9"/>
      <c r="B15655" s="9"/>
      <c r="C15655" s="9"/>
      <c r="D15655" s="9"/>
      <c r="E15655" s="9"/>
      <c r="F15655" s="9"/>
      <c r="G15655" s="91" t="s">
        <v>3933</v>
      </c>
      <c r="H15655" s="91"/>
      <c r="I15655" s="91"/>
      <c r="J15655" s="91"/>
      <c r="K15655" s="28">
        <f>SUM(K15653:K15654)</f>
        <v>496.65</v>
      </c>
    </row>
    <row r="15656" spans="1:11" ht="15" customHeight="1" x14ac:dyDescent="0.25">
      <c r="A15656" s="9"/>
      <c r="B15656" s="9"/>
      <c r="C15656" s="9"/>
      <c r="D15656" s="9"/>
      <c r="E15656" s="9"/>
      <c r="F15656" s="9"/>
      <c r="G15656" s="92" t="s">
        <v>3913</v>
      </c>
      <c r="H15656" s="92"/>
      <c r="I15656" s="92"/>
      <c r="J15656" s="92"/>
      <c r="K15656" s="29">
        <f>ROUND(SUM(K15642,K15647,K15651,K15655),2)</f>
        <v>1316.71</v>
      </c>
    </row>
    <row r="15657" spans="1:11" ht="9.9499999999999993" customHeight="1" x14ac:dyDescent="0.25">
      <c r="A15657" s="9"/>
      <c r="B15657" s="9"/>
      <c r="C15657" s="9"/>
      <c r="D15657" s="9"/>
      <c r="E15657" s="9"/>
      <c r="F15657" s="9"/>
      <c r="G15657" s="100"/>
      <c r="H15657" s="100"/>
      <c r="I15657" s="100"/>
      <c r="J15657" s="100"/>
      <c r="K15657" s="100"/>
    </row>
    <row r="15658" spans="1:11" ht="20.100000000000001" customHeight="1" x14ac:dyDescent="0.25">
      <c r="A15658" s="99" t="s">
        <v>3323</v>
      </c>
      <c r="B15658" s="99"/>
      <c r="C15658" s="99"/>
      <c r="D15658" s="99"/>
      <c r="E15658" s="99"/>
      <c r="F15658" s="99"/>
      <c r="G15658" s="99"/>
      <c r="H15658" s="99"/>
      <c r="I15658" s="99"/>
      <c r="J15658" s="99"/>
      <c r="K15658" s="99"/>
    </row>
    <row r="15659" spans="1:11" ht="15" customHeight="1" x14ac:dyDescent="0.25">
      <c r="A15659" s="93" t="s">
        <v>3893</v>
      </c>
      <c r="B15659" s="93"/>
      <c r="C15659" s="93"/>
      <c r="D15659" s="94" t="s">
        <v>3</v>
      </c>
      <c r="E15659" s="94"/>
      <c r="F15659" s="23" t="s">
        <v>4</v>
      </c>
      <c r="G15659" s="94" t="s">
        <v>3894</v>
      </c>
      <c r="H15659" s="94"/>
      <c r="I15659" s="94" t="s">
        <v>3895</v>
      </c>
      <c r="J15659" s="94"/>
      <c r="K15659" s="23" t="s">
        <v>3896</v>
      </c>
    </row>
    <row r="15660" spans="1:11" ht="29.1" customHeight="1" x14ac:dyDescent="0.25">
      <c r="A15660" s="24" t="s">
        <v>4054</v>
      </c>
      <c r="B15660" s="95" t="s">
        <v>4055</v>
      </c>
      <c r="C15660" s="95"/>
      <c r="D15660" s="96" t="s">
        <v>20</v>
      </c>
      <c r="E15660" s="96"/>
      <c r="F15660" s="24" t="s">
        <v>34</v>
      </c>
      <c r="G15660" s="97">
        <v>0.18468999999999999</v>
      </c>
      <c r="H15660" s="97"/>
      <c r="I15660" s="98">
        <v>517.16999999999996</v>
      </c>
      <c r="J15660" s="98"/>
      <c r="K15660" s="27">
        <f t="shared" ref="K15660:K15665" si="121">ROUND(ROUND(G15660,8)*I15660,2)</f>
        <v>95.52</v>
      </c>
    </row>
    <row r="15661" spans="1:11" ht="21" customHeight="1" x14ac:dyDescent="0.25">
      <c r="A15661" s="24" t="s">
        <v>4056</v>
      </c>
      <c r="B15661" s="95" t="s">
        <v>4057</v>
      </c>
      <c r="C15661" s="95"/>
      <c r="D15661" s="96" t="s">
        <v>20</v>
      </c>
      <c r="E15661" s="96"/>
      <c r="F15661" s="24" t="s">
        <v>2057</v>
      </c>
      <c r="G15661" s="97">
        <v>3.1900000000000001E-3</v>
      </c>
      <c r="H15661" s="97"/>
      <c r="I15661" s="98">
        <v>8.98</v>
      </c>
      <c r="J15661" s="98"/>
      <c r="K15661" s="27">
        <f t="shared" si="121"/>
        <v>0.03</v>
      </c>
    </row>
    <row r="15662" spans="1:11" ht="15" customHeight="1" x14ac:dyDescent="0.25">
      <c r="A15662" s="24" t="s">
        <v>3955</v>
      </c>
      <c r="B15662" s="95" t="s">
        <v>3956</v>
      </c>
      <c r="C15662" s="95"/>
      <c r="D15662" s="96" t="s">
        <v>20</v>
      </c>
      <c r="E15662" s="96"/>
      <c r="F15662" s="24" t="s">
        <v>3903</v>
      </c>
      <c r="G15662" s="97">
        <v>4.4999999999999998E-2</v>
      </c>
      <c r="H15662" s="97"/>
      <c r="I15662" s="98">
        <v>19.37</v>
      </c>
      <c r="J15662" s="98"/>
      <c r="K15662" s="27">
        <f t="shared" si="121"/>
        <v>0.87</v>
      </c>
    </row>
    <row r="15663" spans="1:11" ht="21" customHeight="1" x14ac:dyDescent="0.25">
      <c r="A15663" s="24" t="s">
        <v>4050</v>
      </c>
      <c r="B15663" s="95" t="s">
        <v>4051</v>
      </c>
      <c r="C15663" s="95"/>
      <c r="D15663" s="96" t="s">
        <v>20</v>
      </c>
      <c r="E15663" s="96"/>
      <c r="F15663" s="24" t="s">
        <v>84</v>
      </c>
      <c r="G15663" s="97">
        <v>0.46875</v>
      </c>
      <c r="H15663" s="97"/>
      <c r="I15663" s="98">
        <v>3.9</v>
      </c>
      <c r="J15663" s="98"/>
      <c r="K15663" s="27">
        <f t="shared" si="121"/>
        <v>1.83</v>
      </c>
    </row>
    <row r="15664" spans="1:11" ht="21" customHeight="1" x14ac:dyDescent="0.25">
      <c r="A15664" s="24" t="s">
        <v>4058</v>
      </c>
      <c r="B15664" s="95" t="s">
        <v>4059</v>
      </c>
      <c r="C15664" s="95"/>
      <c r="D15664" s="96" t="s">
        <v>20</v>
      </c>
      <c r="E15664" s="96"/>
      <c r="F15664" s="24" t="s">
        <v>84</v>
      </c>
      <c r="G15664" s="97">
        <v>0.375</v>
      </c>
      <c r="H15664" s="97"/>
      <c r="I15664" s="98">
        <v>2.69</v>
      </c>
      <c r="J15664" s="98"/>
      <c r="K15664" s="27">
        <f t="shared" si="121"/>
        <v>1.01</v>
      </c>
    </row>
    <row r="15665" spans="1:11" ht="29.1" customHeight="1" x14ac:dyDescent="0.25">
      <c r="A15665" s="24" t="s">
        <v>4060</v>
      </c>
      <c r="B15665" s="95" t="s">
        <v>4061</v>
      </c>
      <c r="C15665" s="95"/>
      <c r="D15665" s="96" t="s">
        <v>20</v>
      </c>
      <c r="E15665" s="96"/>
      <c r="F15665" s="24" t="s">
        <v>16</v>
      </c>
      <c r="G15665" s="97">
        <v>1.07</v>
      </c>
      <c r="H15665" s="97"/>
      <c r="I15665" s="98">
        <v>23.81</v>
      </c>
      <c r="J15665" s="98"/>
      <c r="K15665" s="27">
        <f t="shared" si="121"/>
        <v>25.48</v>
      </c>
    </row>
    <row r="15666" spans="1:11" ht="15" customHeight="1" x14ac:dyDescent="0.25">
      <c r="A15666" s="9"/>
      <c r="B15666" s="9"/>
      <c r="C15666" s="9"/>
      <c r="D15666" s="9"/>
      <c r="E15666" s="9"/>
      <c r="F15666" s="9"/>
      <c r="G15666" s="91" t="s">
        <v>3906</v>
      </c>
      <c r="H15666" s="91"/>
      <c r="I15666" s="91"/>
      <c r="J15666" s="91"/>
      <c r="K15666" s="28">
        <f>SUM(K15660:K15665)</f>
        <v>124.74000000000001</v>
      </c>
    </row>
    <row r="15667" spans="1:11" ht="15" customHeight="1" x14ac:dyDescent="0.25">
      <c r="A15667" s="93" t="s">
        <v>3907</v>
      </c>
      <c r="B15667" s="93"/>
      <c r="C15667" s="93"/>
      <c r="D15667" s="94" t="s">
        <v>3</v>
      </c>
      <c r="E15667" s="94"/>
      <c r="F15667" s="23" t="s">
        <v>4</v>
      </c>
      <c r="G15667" s="94" t="s">
        <v>3894</v>
      </c>
      <c r="H15667" s="94"/>
      <c r="I15667" s="94" t="s">
        <v>3895</v>
      </c>
      <c r="J15667" s="94"/>
      <c r="K15667" s="23" t="s">
        <v>3896</v>
      </c>
    </row>
    <row r="15668" spans="1:11" ht="21" customHeight="1" x14ac:dyDescent="0.25">
      <c r="A15668" s="24" t="s">
        <v>3908</v>
      </c>
      <c r="B15668" s="95" t="s">
        <v>3909</v>
      </c>
      <c r="C15668" s="95"/>
      <c r="D15668" s="96" t="s">
        <v>20</v>
      </c>
      <c r="E15668" s="96"/>
      <c r="F15668" s="24" t="s">
        <v>2056</v>
      </c>
      <c r="G15668" s="97">
        <v>0.13009999999999999</v>
      </c>
      <c r="H15668" s="97"/>
      <c r="I15668" s="98">
        <v>32.24</v>
      </c>
      <c r="J15668" s="98"/>
      <c r="K15668" s="27">
        <f>ROUND(ROUND(G15668,8)*I15668,2)</f>
        <v>4.1900000000000004</v>
      </c>
    </row>
    <row r="15669" spans="1:11" ht="15" customHeight="1" x14ac:dyDescent="0.25">
      <c r="A15669" s="24" t="s">
        <v>3971</v>
      </c>
      <c r="B15669" s="95" t="s">
        <v>3972</v>
      </c>
      <c r="C15669" s="95"/>
      <c r="D15669" s="96" t="s">
        <v>20</v>
      </c>
      <c r="E15669" s="96"/>
      <c r="F15669" s="24" t="s">
        <v>2056</v>
      </c>
      <c r="G15669" s="97">
        <v>8.7400000000000005E-2</v>
      </c>
      <c r="H15669" s="97"/>
      <c r="I15669" s="98">
        <v>32.69</v>
      </c>
      <c r="J15669" s="98"/>
      <c r="K15669" s="27">
        <f>ROUND(ROUND(G15669,8)*I15669,2)</f>
        <v>2.86</v>
      </c>
    </row>
    <row r="15670" spans="1:11" ht="15" customHeight="1" x14ac:dyDescent="0.25">
      <c r="A15670" s="24" t="s">
        <v>3910</v>
      </c>
      <c r="B15670" s="95" t="s">
        <v>3911</v>
      </c>
      <c r="C15670" s="95"/>
      <c r="D15670" s="96" t="s">
        <v>20</v>
      </c>
      <c r="E15670" s="96"/>
      <c r="F15670" s="24" t="s">
        <v>2056</v>
      </c>
      <c r="G15670" s="97">
        <v>0.21759999999999999</v>
      </c>
      <c r="H15670" s="97"/>
      <c r="I15670" s="98">
        <v>24.94</v>
      </c>
      <c r="J15670" s="98"/>
      <c r="K15670" s="27">
        <f>ROUND(ROUND(G15670,8)*I15670,2)</f>
        <v>5.43</v>
      </c>
    </row>
    <row r="15671" spans="1:11" ht="18" customHeight="1" x14ac:dyDescent="0.25">
      <c r="A15671" s="9"/>
      <c r="B15671" s="9"/>
      <c r="C15671" s="9"/>
      <c r="D15671" s="9"/>
      <c r="E15671" s="9"/>
      <c r="F15671" s="9"/>
      <c r="G15671" s="91" t="s">
        <v>3912</v>
      </c>
      <c r="H15671" s="91"/>
      <c r="I15671" s="91"/>
      <c r="J15671" s="91"/>
      <c r="K15671" s="28">
        <f>SUM(K15668:K15670)</f>
        <v>12.48</v>
      </c>
    </row>
    <row r="15672" spans="1:11" ht="15" customHeight="1" x14ac:dyDescent="0.25">
      <c r="A15672" s="93" t="s">
        <v>3922</v>
      </c>
      <c r="B15672" s="93"/>
      <c r="C15672" s="93"/>
      <c r="D15672" s="94" t="s">
        <v>3</v>
      </c>
      <c r="E15672" s="94"/>
      <c r="F15672" s="23" t="s">
        <v>4</v>
      </c>
      <c r="G15672" s="94" t="s">
        <v>3894</v>
      </c>
      <c r="H15672" s="94"/>
      <c r="I15672" s="94" t="s">
        <v>3895</v>
      </c>
      <c r="J15672" s="94"/>
      <c r="K15672" s="23" t="s">
        <v>3896</v>
      </c>
    </row>
    <row r="15673" spans="1:11" ht="29.1" customHeight="1" x14ac:dyDescent="0.25">
      <c r="A15673" s="24" t="s">
        <v>4062</v>
      </c>
      <c r="B15673" s="95" t="s">
        <v>4063</v>
      </c>
      <c r="C15673" s="95"/>
      <c r="D15673" s="96" t="s">
        <v>20</v>
      </c>
      <c r="E15673" s="96"/>
      <c r="F15673" s="24" t="s">
        <v>3903</v>
      </c>
      <c r="G15673" s="97">
        <v>1.23E-2</v>
      </c>
      <c r="H15673" s="97"/>
      <c r="I15673" s="98">
        <v>23.44</v>
      </c>
      <c r="J15673" s="98"/>
      <c r="K15673" s="27">
        <f>ROUND(ROUND(G15673,8)*I15673,2)</f>
        <v>0.28999999999999998</v>
      </c>
    </row>
    <row r="15674" spans="1:11" ht="21" customHeight="1" x14ac:dyDescent="0.25">
      <c r="A15674" s="24" t="s">
        <v>4064</v>
      </c>
      <c r="B15674" s="95" t="s">
        <v>4065</v>
      </c>
      <c r="C15674" s="95"/>
      <c r="D15674" s="96" t="s">
        <v>4066</v>
      </c>
      <c r="E15674" s="96"/>
      <c r="F15674" s="24" t="s">
        <v>26</v>
      </c>
      <c r="G15674" s="97">
        <v>4</v>
      </c>
      <c r="H15674" s="97"/>
      <c r="I15674" s="98">
        <v>5.76</v>
      </c>
      <c r="J15674" s="98"/>
      <c r="K15674" s="27">
        <f>ROUND(ROUND(G15674,8)*I15674,2)</f>
        <v>23.04</v>
      </c>
    </row>
    <row r="15675" spans="1:11" ht="15" customHeight="1" x14ac:dyDescent="0.25">
      <c r="A15675" s="9"/>
      <c r="B15675" s="9"/>
      <c r="C15675" s="9"/>
      <c r="D15675" s="9"/>
      <c r="E15675" s="9"/>
      <c r="F15675" s="9"/>
      <c r="G15675" s="91" t="s">
        <v>3933</v>
      </c>
      <c r="H15675" s="91"/>
      <c r="I15675" s="91"/>
      <c r="J15675" s="91"/>
      <c r="K15675" s="28">
        <f>SUM(K15673:K15674)</f>
        <v>23.33</v>
      </c>
    </row>
    <row r="15676" spans="1:11" ht="15" customHeight="1" x14ac:dyDescent="0.25">
      <c r="A15676" s="9"/>
      <c r="B15676" s="9"/>
      <c r="C15676" s="9"/>
      <c r="D15676" s="9"/>
      <c r="E15676" s="9"/>
      <c r="F15676" s="9"/>
      <c r="G15676" s="92" t="s">
        <v>3913</v>
      </c>
      <c r="H15676" s="92"/>
      <c r="I15676" s="92"/>
      <c r="J15676" s="92"/>
      <c r="K15676" s="29">
        <f>ROUND(SUM(K15666,K15671,K15675),2)</f>
        <v>160.55000000000001</v>
      </c>
    </row>
    <row r="15677" spans="1:11" ht="9.9499999999999993" customHeight="1" x14ac:dyDescent="0.25">
      <c r="A15677" s="9"/>
      <c r="B15677" s="9"/>
      <c r="C15677" s="9"/>
      <c r="D15677" s="9"/>
      <c r="E15677" s="9"/>
      <c r="F15677" s="9"/>
      <c r="G15677" s="100"/>
      <c r="H15677" s="100"/>
      <c r="I15677" s="100"/>
      <c r="J15677" s="100"/>
      <c r="K15677" s="100"/>
    </row>
    <row r="15678" spans="1:11" ht="20.100000000000001" customHeight="1" x14ac:dyDescent="0.25">
      <c r="A15678" s="99" t="s">
        <v>3324</v>
      </c>
      <c r="B15678" s="99"/>
      <c r="C15678" s="99"/>
      <c r="D15678" s="99"/>
      <c r="E15678" s="99"/>
      <c r="F15678" s="99"/>
      <c r="G15678" s="99"/>
      <c r="H15678" s="99"/>
      <c r="I15678" s="99"/>
      <c r="J15678" s="99"/>
      <c r="K15678" s="99"/>
    </row>
    <row r="15679" spans="1:11" ht="15" customHeight="1" x14ac:dyDescent="0.25">
      <c r="A15679" s="93" t="s">
        <v>3893</v>
      </c>
      <c r="B15679" s="93"/>
      <c r="C15679" s="93"/>
      <c r="D15679" s="94" t="s">
        <v>3</v>
      </c>
      <c r="E15679" s="94"/>
      <c r="F15679" s="23" t="s">
        <v>4</v>
      </c>
      <c r="G15679" s="94" t="s">
        <v>3894</v>
      </c>
      <c r="H15679" s="94"/>
      <c r="I15679" s="94" t="s">
        <v>3895</v>
      </c>
      <c r="J15679" s="94"/>
      <c r="K15679" s="23" t="s">
        <v>3896</v>
      </c>
    </row>
    <row r="15680" spans="1:11" ht="45.95" customHeight="1" x14ac:dyDescent="0.25">
      <c r="A15680" s="24" t="s">
        <v>4073</v>
      </c>
      <c r="B15680" s="95" t="s">
        <v>4074</v>
      </c>
      <c r="C15680" s="95"/>
      <c r="D15680" s="96" t="s">
        <v>20</v>
      </c>
      <c r="E15680" s="96"/>
      <c r="F15680" s="24" t="s">
        <v>26</v>
      </c>
      <c r="G15680" s="97">
        <v>1</v>
      </c>
      <c r="H15680" s="97"/>
      <c r="I15680" s="98">
        <v>1235.9100000000001</v>
      </c>
      <c r="J15680" s="98"/>
      <c r="K15680" s="27">
        <f>TRUNC(TRUNC(G15680,8)*I15680,2)</f>
        <v>1235.9100000000001</v>
      </c>
    </row>
    <row r="15681" spans="1:11" ht="21" customHeight="1" x14ac:dyDescent="0.25">
      <c r="A15681" s="24" t="s">
        <v>4075</v>
      </c>
      <c r="B15681" s="95" t="s">
        <v>4076</v>
      </c>
      <c r="C15681" s="95"/>
      <c r="D15681" s="96" t="s">
        <v>20</v>
      </c>
      <c r="E15681" s="96"/>
      <c r="F15681" s="24" t="s">
        <v>34</v>
      </c>
      <c r="G15681" s="97">
        <v>1.1999999999999999E-3</v>
      </c>
      <c r="H15681" s="97"/>
      <c r="I15681" s="98">
        <v>205.09</v>
      </c>
      <c r="J15681" s="98"/>
      <c r="K15681" s="27">
        <f>TRUNC(TRUNC(G15681,8)*I15681,2)</f>
        <v>0.24</v>
      </c>
    </row>
    <row r="15682" spans="1:11" ht="15" customHeight="1" x14ac:dyDescent="0.25">
      <c r="A15682" s="9"/>
      <c r="B15682" s="9"/>
      <c r="C15682" s="9"/>
      <c r="D15682" s="9"/>
      <c r="E15682" s="9"/>
      <c r="F15682" s="9"/>
      <c r="G15682" s="91" t="s">
        <v>3906</v>
      </c>
      <c r="H15682" s="91"/>
      <c r="I15682" s="91"/>
      <c r="J15682" s="91"/>
      <c r="K15682" s="28">
        <f>SUM(K15680:K15681)</f>
        <v>1236.1500000000001</v>
      </c>
    </row>
    <row r="15683" spans="1:11" ht="15" customHeight="1" x14ac:dyDescent="0.25">
      <c r="A15683" s="93" t="s">
        <v>3907</v>
      </c>
      <c r="B15683" s="93"/>
      <c r="C15683" s="93"/>
      <c r="D15683" s="94" t="s">
        <v>3</v>
      </c>
      <c r="E15683" s="94"/>
      <c r="F15683" s="23" t="s">
        <v>4</v>
      </c>
      <c r="G15683" s="94" t="s">
        <v>3894</v>
      </c>
      <c r="H15683" s="94"/>
      <c r="I15683" s="94" t="s">
        <v>3895</v>
      </c>
      <c r="J15683" s="94"/>
      <c r="K15683" s="23" t="s">
        <v>3896</v>
      </c>
    </row>
    <row r="15684" spans="1:11" ht="15" customHeight="1" x14ac:dyDescent="0.25">
      <c r="A15684" s="24" t="s">
        <v>3971</v>
      </c>
      <c r="B15684" s="95" t="s">
        <v>3972</v>
      </c>
      <c r="C15684" s="95"/>
      <c r="D15684" s="96" t="s">
        <v>20</v>
      </c>
      <c r="E15684" s="96"/>
      <c r="F15684" s="24" t="s">
        <v>2056</v>
      </c>
      <c r="G15684" s="97">
        <v>0.86809999999999998</v>
      </c>
      <c r="H15684" s="97"/>
      <c r="I15684" s="98">
        <v>32.69</v>
      </c>
      <c r="J15684" s="98"/>
      <c r="K15684" s="27">
        <f>TRUNC(TRUNC(G15684,8)*I15684,2)</f>
        <v>28.37</v>
      </c>
    </row>
    <row r="15685" spans="1:11" ht="15" customHeight="1" x14ac:dyDescent="0.25">
      <c r="A15685" s="24" t="s">
        <v>3910</v>
      </c>
      <c r="B15685" s="95" t="s">
        <v>3911</v>
      </c>
      <c r="C15685" s="95"/>
      <c r="D15685" s="96" t="s">
        <v>20</v>
      </c>
      <c r="E15685" s="96"/>
      <c r="F15685" s="24" t="s">
        <v>2056</v>
      </c>
      <c r="G15685" s="97">
        <v>0.57869999999999999</v>
      </c>
      <c r="H15685" s="97"/>
      <c r="I15685" s="98">
        <v>24.94</v>
      </c>
      <c r="J15685" s="98"/>
      <c r="K15685" s="27">
        <f>TRUNC(TRUNC(G15685,8)*I15685,2)</f>
        <v>14.43</v>
      </c>
    </row>
    <row r="15686" spans="1:11" ht="18" customHeight="1" x14ac:dyDescent="0.25">
      <c r="A15686" s="9"/>
      <c r="B15686" s="9"/>
      <c r="C15686" s="9"/>
      <c r="D15686" s="9"/>
      <c r="E15686" s="9"/>
      <c r="F15686" s="9"/>
      <c r="G15686" s="91" t="s">
        <v>3912</v>
      </c>
      <c r="H15686" s="91"/>
      <c r="I15686" s="91"/>
      <c r="J15686" s="91"/>
      <c r="K15686" s="28">
        <f>SUM(K15684:K15685)</f>
        <v>42.8</v>
      </c>
    </row>
    <row r="15687" spans="1:11" ht="15" customHeight="1" x14ac:dyDescent="0.25">
      <c r="A15687" s="93" t="s">
        <v>3922</v>
      </c>
      <c r="B15687" s="93"/>
      <c r="C15687" s="93"/>
      <c r="D15687" s="94" t="s">
        <v>3</v>
      </c>
      <c r="E15687" s="94"/>
      <c r="F15687" s="23" t="s">
        <v>4</v>
      </c>
      <c r="G15687" s="94" t="s">
        <v>3894</v>
      </c>
      <c r="H15687" s="94"/>
      <c r="I15687" s="94" t="s">
        <v>3895</v>
      </c>
      <c r="J15687" s="94"/>
      <c r="K15687" s="23" t="s">
        <v>3896</v>
      </c>
    </row>
    <row r="15688" spans="1:11" ht="29.1" customHeight="1" x14ac:dyDescent="0.25">
      <c r="A15688" s="24" t="s">
        <v>4077</v>
      </c>
      <c r="B15688" s="95" t="s">
        <v>4078</v>
      </c>
      <c r="C15688" s="95"/>
      <c r="D15688" s="96" t="s">
        <v>20</v>
      </c>
      <c r="E15688" s="96"/>
      <c r="F15688" s="24" t="s">
        <v>34</v>
      </c>
      <c r="G15688" s="97">
        <v>2.2200000000000001E-2</v>
      </c>
      <c r="H15688" s="97"/>
      <c r="I15688" s="98">
        <v>924.6</v>
      </c>
      <c r="J15688" s="98"/>
      <c r="K15688" s="27">
        <f>TRUNC(TRUNC(G15688,8)*I15688,2)</f>
        <v>20.52</v>
      </c>
    </row>
    <row r="15689" spans="1:11" ht="15" customHeight="1" x14ac:dyDescent="0.25">
      <c r="A15689" s="9"/>
      <c r="B15689" s="9"/>
      <c r="C15689" s="9"/>
      <c r="D15689" s="9"/>
      <c r="E15689" s="9"/>
      <c r="F15689" s="9"/>
      <c r="G15689" s="91" t="s">
        <v>3933</v>
      </c>
      <c r="H15689" s="91"/>
      <c r="I15689" s="91"/>
      <c r="J15689" s="91"/>
      <c r="K15689" s="28">
        <f>SUM(K15688:K15688)</f>
        <v>20.52</v>
      </c>
    </row>
    <row r="15690" spans="1:11" ht="15" customHeight="1" x14ac:dyDescent="0.25">
      <c r="A15690" s="9"/>
      <c r="B15690" s="9"/>
      <c r="C15690" s="9"/>
      <c r="D15690" s="9"/>
      <c r="E15690" s="9"/>
      <c r="F15690" s="9"/>
      <c r="G15690" s="92" t="s">
        <v>3913</v>
      </c>
      <c r="H15690" s="92"/>
      <c r="I15690" s="92"/>
      <c r="J15690" s="92"/>
      <c r="K15690" s="29">
        <f>ROUND(SUM(K15682,K15686,K15689),2)</f>
        <v>1299.47</v>
      </c>
    </row>
    <row r="15691" spans="1:11" ht="9.9499999999999993" customHeight="1" x14ac:dyDescent="0.25">
      <c r="A15691" s="9"/>
      <c r="B15691" s="9"/>
      <c r="C15691" s="9"/>
      <c r="D15691" s="9"/>
      <c r="E15691" s="9"/>
      <c r="F15691" s="9"/>
      <c r="G15691" s="100"/>
      <c r="H15691" s="100"/>
      <c r="I15691" s="100"/>
      <c r="J15691" s="100"/>
      <c r="K15691" s="100"/>
    </row>
    <row r="15692" spans="1:11" ht="20.100000000000001" customHeight="1" x14ac:dyDescent="0.25">
      <c r="A15692" s="99" t="s">
        <v>3325</v>
      </c>
      <c r="B15692" s="99"/>
      <c r="C15692" s="99"/>
      <c r="D15692" s="99"/>
      <c r="E15692" s="99"/>
      <c r="F15692" s="99"/>
      <c r="G15692" s="99"/>
      <c r="H15692" s="99"/>
      <c r="I15692" s="99"/>
      <c r="J15692" s="99"/>
      <c r="K15692" s="99"/>
    </row>
    <row r="15693" spans="1:11" ht="15" customHeight="1" x14ac:dyDescent="0.25">
      <c r="A15693" s="93" t="s">
        <v>3893</v>
      </c>
      <c r="B15693" s="93"/>
      <c r="C15693" s="93"/>
      <c r="D15693" s="94" t="s">
        <v>3</v>
      </c>
      <c r="E15693" s="94"/>
      <c r="F15693" s="23" t="s">
        <v>4</v>
      </c>
      <c r="G15693" s="94" t="s">
        <v>3894</v>
      </c>
      <c r="H15693" s="94"/>
      <c r="I15693" s="94" t="s">
        <v>3895</v>
      </c>
      <c r="J15693" s="94"/>
      <c r="K15693" s="23" t="s">
        <v>3896</v>
      </c>
    </row>
    <row r="15694" spans="1:11" ht="15" customHeight="1" x14ac:dyDescent="0.25">
      <c r="A15694" s="24" t="s">
        <v>4067</v>
      </c>
      <c r="B15694" s="95" t="s">
        <v>4068</v>
      </c>
      <c r="C15694" s="95"/>
      <c r="D15694" s="96" t="s">
        <v>20</v>
      </c>
      <c r="E15694" s="96"/>
      <c r="F15694" s="24" t="s">
        <v>3903</v>
      </c>
      <c r="G15694" s="97">
        <v>8.6199999999999992</v>
      </c>
      <c r="H15694" s="97"/>
      <c r="I15694" s="98">
        <v>1.1299999999999999</v>
      </c>
      <c r="J15694" s="98"/>
      <c r="K15694" s="27">
        <f>TRUNC(TRUNC(G15694,8)*I15694,2)</f>
        <v>9.74</v>
      </c>
    </row>
    <row r="15695" spans="1:11" ht="29.1" customHeight="1" x14ac:dyDescent="0.25">
      <c r="A15695" s="24" t="s">
        <v>4069</v>
      </c>
      <c r="B15695" s="95" t="s">
        <v>4070</v>
      </c>
      <c r="C15695" s="95"/>
      <c r="D15695" s="96" t="s">
        <v>20</v>
      </c>
      <c r="E15695" s="96"/>
      <c r="F15695" s="24" t="s">
        <v>26</v>
      </c>
      <c r="G15695" s="97">
        <v>6.4375</v>
      </c>
      <c r="H15695" s="97"/>
      <c r="I15695" s="98">
        <v>17.63</v>
      </c>
      <c r="J15695" s="98"/>
      <c r="K15695" s="27">
        <f>TRUNC(TRUNC(G15695,8)*I15695,2)</f>
        <v>113.49</v>
      </c>
    </row>
    <row r="15696" spans="1:11" ht="15" customHeight="1" x14ac:dyDescent="0.25">
      <c r="A15696" s="24" t="s">
        <v>4071</v>
      </c>
      <c r="B15696" s="95" t="s">
        <v>4072</v>
      </c>
      <c r="C15696" s="95"/>
      <c r="D15696" s="96" t="s">
        <v>20</v>
      </c>
      <c r="E15696" s="96"/>
      <c r="F15696" s="24" t="s">
        <v>3903</v>
      </c>
      <c r="G15696" s="97">
        <v>0.24</v>
      </c>
      <c r="H15696" s="97"/>
      <c r="I15696" s="98">
        <v>3.58</v>
      </c>
      <c r="J15696" s="98"/>
      <c r="K15696" s="27">
        <f>TRUNC(TRUNC(G15696,8)*I15696,2)</f>
        <v>0.85</v>
      </c>
    </row>
    <row r="15697" spans="1:11" ht="15" customHeight="1" x14ac:dyDescent="0.25">
      <c r="A15697" s="9"/>
      <c r="B15697" s="9"/>
      <c r="C15697" s="9"/>
      <c r="D15697" s="9"/>
      <c r="E15697" s="9"/>
      <c r="F15697" s="9"/>
      <c r="G15697" s="91" t="s">
        <v>3906</v>
      </c>
      <c r="H15697" s="91"/>
      <c r="I15697" s="91"/>
      <c r="J15697" s="91"/>
      <c r="K15697" s="28">
        <f>SUM(K15694:K15696)</f>
        <v>124.07999999999998</v>
      </c>
    </row>
    <row r="15698" spans="1:11" ht="15" customHeight="1" x14ac:dyDescent="0.25">
      <c r="A15698" s="93" t="s">
        <v>3907</v>
      </c>
      <c r="B15698" s="93"/>
      <c r="C15698" s="93"/>
      <c r="D15698" s="94" t="s">
        <v>3</v>
      </c>
      <c r="E15698" s="94"/>
      <c r="F15698" s="23" t="s">
        <v>4</v>
      </c>
      <c r="G15698" s="94" t="s">
        <v>3894</v>
      </c>
      <c r="H15698" s="94"/>
      <c r="I15698" s="94" t="s">
        <v>3895</v>
      </c>
      <c r="J15698" s="94"/>
      <c r="K15698" s="23" t="s">
        <v>3896</v>
      </c>
    </row>
    <row r="15699" spans="1:11" ht="15" customHeight="1" x14ac:dyDescent="0.25">
      <c r="A15699" s="24" t="s">
        <v>3971</v>
      </c>
      <c r="B15699" s="95" t="s">
        <v>3972</v>
      </c>
      <c r="C15699" s="95"/>
      <c r="D15699" s="96" t="s">
        <v>20</v>
      </c>
      <c r="E15699" s="96"/>
      <c r="F15699" s="24" t="s">
        <v>2056</v>
      </c>
      <c r="G15699" s="97">
        <v>0.63900000000000001</v>
      </c>
      <c r="H15699" s="97"/>
      <c r="I15699" s="98">
        <v>32.69</v>
      </c>
      <c r="J15699" s="98"/>
      <c r="K15699" s="27">
        <f>TRUNC(TRUNC(G15699,8)*I15699,2)</f>
        <v>20.88</v>
      </c>
    </row>
    <row r="15700" spans="1:11" ht="15" customHeight="1" x14ac:dyDescent="0.25">
      <c r="A15700" s="24" t="s">
        <v>3910</v>
      </c>
      <c r="B15700" s="95" t="s">
        <v>3911</v>
      </c>
      <c r="C15700" s="95"/>
      <c r="D15700" s="96" t="s">
        <v>20</v>
      </c>
      <c r="E15700" s="96"/>
      <c r="F15700" s="24" t="s">
        <v>2056</v>
      </c>
      <c r="G15700" s="97">
        <v>1.2789999999999999</v>
      </c>
      <c r="H15700" s="97"/>
      <c r="I15700" s="98">
        <v>24.94</v>
      </c>
      <c r="J15700" s="98"/>
      <c r="K15700" s="27">
        <f>TRUNC(TRUNC(G15700,8)*I15700,2)</f>
        <v>31.89</v>
      </c>
    </row>
    <row r="15701" spans="1:11" ht="18" customHeight="1" x14ac:dyDescent="0.25">
      <c r="A15701" s="9"/>
      <c r="B15701" s="9"/>
      <c r="C15701" s="9"/>
      <c r="D15701" s="9"/>
      <c r="E15701" s="9"/>
      <c r="F15701" s="9"/>
      <c r="G15701" s="91" t="s">
        <v>3912</v>
      </c>
      <c r="H15701" s="91"/>
      <c r="I15701" s="91"/>
      <c r="J15701" s="91"/>
      <c r="K15701" s="28">
        <f>SUM(K15699:K15700)</f>
        <v>52.769999999999996</v>
      </c>
    </row>
    <row r="15702" spans="1:11" ht="15" customHeight="1" x14ac:dyDescent="0.25">
      <c r="A15702" s="9"/>
      <c r="B15702" s="9"/>
      <c r="C15702" s="9"/>
      <c r="D15702" s="9"/>
      <c r="E15702" s="9"/>
      <c r="F15702" s="9"/>
      <c r="G15702" s="92" t="s">
        <v>3913</v>
      </c>
      <c r="H15702" s="92"/>
      <c r="I15702" s="92"/>
      <c r="J15702" s="92"/>
      <c r="K15702" s="29">
        <f>ROUND(SUM(K15697,K15701),2)</f>
        <v>176.85</v>
      </c>
    </row>
    <row r="15703" spans="1:11" ht="9.9499999999999993" customHeight="1" x14ac:dyDescent="0.25">
      <c r="A15703" s="9"/>
      <c r="B15703" s="9"/>
      <c r="C15703" s="9"/>
      <c r="D15703" s="9"/>
      <c r="E15703" s="9"/>
      <c r="F15703" s="9"/>
      <c r="G15703" s="100"/>
      <c r="H15703" s="100"/>
      <c r="I15703" s="100"/>
      <c r="J15703" s="100"/>
      <c r="K15703" s="100"/>
    </row>
    <row r="15704" spans="1:11" ht="20.100000000000001" customHeight="1" x14ac:dyDescent="0.25">
      <c r="A15704" s="99" t="s">
        <v>3326</v>
      </c>
      <c r="B15704" s="99"/>
      <c r="C15704" s="99"/>
      <c r="D15704" s="99"/>
      <c r="E15704" s="99"/>
      <c r="F15704" s="99"/>
      <c r="G15704" s="99"/>
      <c r="H15704" s="99"/>
      <c r="I15704" s="99"/>
      <c r="J15704" s="99"/>
      <c r="K15704" s="99"/>
    </row>
    <row r="15705" spans="1:11" ht="20.100000000000001" customHeight="1" x14ac:dyDescent="0.25">
      <c r="A15705" s="106" t="s">
        <v>4010</v>
      </c>
      <c r="B15705" s="106"/>
      <c r="C15705" s="106"/>
      <c r="D15705" s="106"/>
      <c r="E15705" s="106"/>
      <c r="F15705" s="2" t="s">
        <v>4</v>
      </c>
      <c r="G15705" s="87" t="s">
        <v>4001</v>
      </c>
      <c r="H15705" s="87"/>
      <c r="I15705" s="87" t="s">
        <v>3895</v>
      </c>
      <c r="J15705" s="87"/>
      <c r="K15705" s="2" t="s">
        <v>4011</v>
      </c>
    </row>
    <row r="15706" spans="1:11" ht="15" customHeight="1" x14ac:dyDescent="0.25">
      <c r="A15706" s="6" t="s">
        <v>4079</v>
      </c>
      <c r="B15706" s="104" t="s">
        <v>4080</v>
      </c>
      <c r="C15706" s="104"/>
      <c r="D15706" s="104"/>
      <c r="E15706" s="104"/>
      <c r="F15706" s="6" t="s">
        <v>77</v>
      </c>
      <c r="G15706" s="113">
        <v>1.7700000000000001E-3</v>
      </c>
      <c r="H15706" s="113"/>
      <c r="I15706" s="105">
        <v>33.79</v>
      </c>
      <c r="J15706" s="105"/>
      <c r="K15706" s="33">
        <f>ROUND(ROUND(G15706,5)*I15706,4)</f>
        <v>5.9799999999999999E-2</v>
      </c>
    </row>
    <row r="15707" spans="1:11" ht="15" customHeight="1" x14ac:dyDescent="0.25">
      <c r="A15707" s="6" t="s">
        <v>4081</v>
      </c>
      <c r="B15707" s="104" t="s">
        <v>4082</v>
      </c>
      <c r="C15707" s="104"/>
      <c r="D15707" s="104"/>
      <c r="E15707" s="104"/>
      <c r="F15707" s="6" t="s">
        <v>77</v>
      </c>
      <c r="G15707" s="113">
        <v>3.9300000000000003E-3</v>
      </c>
      <c r="H15707" s="113"/>
      <c r="I15707" s="105">
        <v>448.02</v>
      </c>
      <c r="J15707" s="105"/>
      <c r="K15707" s="33">
        <f>ROUND(ROUND(G15707,5)*I15707,4)</f>
        <v>1.7606999999999999</v>
      </c>
    </row>
    <row r="15708" spans="1:11" ht="15" customHeight="1" x14ac:dyDescent="0.25">
      <c r="A15708" s="6" t="s">
        <v>4083</v>
      </c>
      <c r="B15708" s="104" t="s">
        <v>4084</v>
      </c>
      <c r="C15708" s="104"/>
      <c r="D15708" s="104"/>
      <c r="E15708" s="104"/>
      <c r="F15708" s="6" t="s">
        <v>77</v>
      </c>
      <c r="G15708" s="113">
        <v>7.0800000000000004E-3</v>
      </c>
      <c r="H15708" s="113"/>
      <c r="I15708" s="105">
        <v>46.06</v>
      </c>
      <c r="J15708" s="105"/>
      <c r="K15708" s="33">
        <f>ROUND(ROUND(G15708,5)*I15708,4)</f>
        <v>0.3261</v>
      </c>
    </row>
    <row r="15709" spans="1:11" ht="15" customHeight="1" x14ac:dyDescent="0.25">
      <c r="A15709" s="6" t="s">
        <v>4085</v>
      </c>
      <c r="B15709" s="104" t="s">
        <v>4086</v>
      </c>
      <c r="C15709" s="104"/>
      <c r="D15709" s="104"/>
      <c r="E15709" s="104"/>
      <c r="F15709" s="6" t="s">
        <v>103</v>
      </c>
      <c r="G15709" s="113">
        <v>1</v>
      </c>
      <c r="H15709" s="113"/>
      <c r="I15709" s="105">
        <v>16.98</v>
      </c>
      <c r="J15709" s="105"/>
      <c r="K15709" s="33">
        <f>ROUND(ROUND(G15709,5)*I15709,4)</f>
        <v>16.98</v>
      </c>
    </row>
    <row r="15710" spans="1:11" ht="15" customHeight="1" x14ac:dyDescent="0.25">
      <c r="A15710" s="1"/>
      <c r="B15710" s="1"/>
      <c r="C15710" s="1"/>
      <c r="D15710" s="1"/>
      <c r="E15710" s="1"/>
      <c r="F15710" s="1"/>
      <c r="G15710" s="85" t="s">
        <v>4014</v>
      </c>
      <c r="H15710" s="85"/>
      <c r="I15710" s="85"/>
      <c r="J15710" s="85"/>
      <c r="K15710" s="34">
        <f>SUM(K15706:K15709)</f>
        <v>19.1266</v>
      </c>
    </row>
    <row r="15711" spans="1:11" ht="15" customHeight="1" x14ac:dyDescent="0.25">
      <c r="A15711" s="106" t="s">
        <v>4015</v>
      </c>
      <c r="B15711" s="106"/>
      <c r="C15711" s="106"/>
      <c r="D15711" s="23" t="s">
        <v>4016</v>
      </c>
      <c r="E15711" s="94" t="s">
        <v>4017</v>
      </c>
      <c r="F15711" s="94"/>
      <c r="G15711" s="94" t="s">
        <v>4001</v>
      </c>
      <c r="H15711" s="94"/>
      <c r="I15711" s="94" t="s">
        <v>3895</v>
      </c>
      <c r="J15711" s="94"/>
      <c r="K15711" s="23" t="s">
        <v>4011</v>
      </c>
    </row>
    <row r="15712" spans="1:11" ht="27.95" customHeight="1" x14ac:dyDescent="0.25">
      <c r="A15712" s="38" t="s">
        <v>4085</v>
      </c>
      <c r="B15712" s="109" t="s">
        <v>4087</v>
      </c>
      <c r="C15712" s="109"/>
      <c r="D15712" s="38" t="s">
        <v>4019</v>
      </c>
      <c r="E15712" s="110" t="s">
        <v>4088</v>
      </c>
      <c r="F15712" s="110"/>
      <c r="G15712" s="111">
        <v>1.9630000000000002E-2</v>
      </c>
      <c r="H15712" s="111"/>
      <c r="I15712" s="112">
        <v>33.64</v>
      </c>
      <c r="J15712" s="112"/>
      <c r="K15712" s="41">
        <f>ROUND(ROUND(G15712,5)*I15712,4)</f>
        <v>0.66039999999999999</v>
      </c>
    </row>
    <row r="15713" spans="1:11" ht="15" customHeight="1" x14ac:dyDescent="0.25">
      <c r="A15713" s="1"/>
      <c r="B15713" s="1"/>
      <c r="C15713" s="1"/>
      <c r="D15713" s="1"/>
      <c r="E15713" s="1"/>
      <c r="F15713" s="1"/>
      <c r="G15713" s="85" t="s">
        <v>4021</v>
      </c>
      <c r="H15713" s="85"/>
      <c r="I15713" s="85"/>
      <c r="J15713" s="85"/>
      <c r="K15713" s="33">
        <f>SUM(K15712:K15712)</f>
        <v>0.66039999999999999</v>
      </c>
    </row>
    <row r="15714" spans="1:11" ht="12.95" customHeight="1" x14ac:dyDescent="0.25">
      <c r="A15714" s="106" t="s">
        <v>4022</v>
      </c>
      <c r="B15714" s="106"/>
      <c r="C15714" s="94" t="s">
        <v>4023</v>
      </c>
      <c r="D15714" s="94" t="s">
        <v>5</v>
      </c>
      <c r="E15714" s="94" t="s">
        <v>4024</v>
      </c>
      <c r="F15714" s="94"/>
      <c r="G15714" s="94" t="s">
        <v>4025</v>
      </c>
      <c r="H15714" s="94"/>
      <c r="I15714" s="94" t="s">
        <v>2086</v>
      </c>
      <c r="J15714" s="94"/>
      <c r="K15714" s="94" t="s">
        <v>4011</v>
      </c>
    </row>
    <row r="15715" spans="1:11" ht="12" customHeight="1" x14ac:dyDescent="0.25">
      <c r="A15715" s="106"/>
      <c r="B15715" s="106"/>
      <c r="C15715" s="94"/>
      <c r="D15715" s="94"/>
      <c r="E15715" s="23" t="s">
        <v>2092</v>
      </c>
      <c r="F15715" s="23" t="s">
        <v>4026</v>
      </c>
      <c r="G15715" s="23" t="s">
        <v>2092</v>
      </c>
      <c r="H15715" s="23" t="s">
        <v>4026</v>
      </c>
      <c r="I15715" s="23" t="s">
        <v>2092</v>
      </c>
      <c r="J15715" s="23" t="s">
        <v>4026</v>
      </c>
      <c r="K15715" s="94"/>
    </row>
    <row r="15716" spans="1:11" ht="27.95" customHeight="1" x14ac:dyDescent="0.25">
      <c r="A15716" s="38" t="s">
        <v>4085</v>
      </c>
      <c r="B15716" s="39" t="s">
        <v>4087</v>
      </c>
      <c r="C15716" s="38" t="s">
        <v>4027</v>
      </c>
      <c r="D15716" s="40">
        <v>1.9630000000000002E-2</v>
      </c>
      <c r="E15716" s="42">
        <v>0</v>
      </c>
      <c r="F15716" s="43">
        <v>1.1100000000000001</v>
      </c>
      <c r="G15716" s="42">
        <v>0</v>
      </c>
      <c r="H15716" s="43">
        <v>0.88</v>
      </c>
      <c r="I15716" s="42">
        <v>0</v>
      </c>
      <c r="J15716" s="43">
        <v>0.72</v>
      </c>
      <c r="K15716" s="41">
        <f>ROUND(D15716*(ROUND(E15716*F15716,4)+ROUND(G15716*H15716,4)+ROUND(I15716*J15716,4)),4)</f>
        <v>0</v>
      </c>
    </row>
    <row r="15717" spans="1:11" ht="15" customHeight="1" x14ac:dyDescent="0.25">
      <c r="A15717" s="1"/>
      <c r="B15717" s="1"/>
      <c r="C15717" s="1"/>
      <c r="D15717" s="1"/>
      <c r="E15717" s="1"/>
      <c r="F15717" s="1"/>
      <c r="G15717" s="85" t="s">
        <v>4028</v>
      </c>
      <c r="H15717" s="85"/>
      <c r="I15717" s="85"/>
      <c r="J15717" s="85"/>
      <c r="K15717" s="33">
        <f>SUM(K15715:K15716)</f>
        <v>0</v>
      </c>
    </row>
    <row r="15718" spans="1:11" ht="15" customHeight="1" x14ac:dyDescent="0.25">
      <c r="A15718" s="9"/>
      <c r="B15718" s="9"/>
      <c r="C15718" s="9"/>
      <c r="D15718" s="9"/>
      <c r="E15718" s="9"/>
      <c r="F15718" s="9"/>
      <c r="G15718" s="92" t="s">
        <v>4029</v>
      </c>
      <c r="H15718" s="92"/>
      <c r="I15718" s="92"/>
      <c r="J15718" s="92"/>
      <c r="K15718" s="33">
        <f>SUM(K15710,K15713,K15717)</f>
        <v>19.786999999999999</v>
      </c>
    </row>
    <row r="15719" spans="1:11" ht="15" customHeight="1" x14ac:dyDescent="0.25">
      <c r="A15719" s="9"/>
      <c r="B15719" s="9"/>
      <c r="C15719" s="9"/>
      <c r="D15719" s="9"/>
      <c r="E15719" s="9"/>
      <c r="F15719" s="9"/>
      <c r="G15719" s="92" t="s">
        <v>3913</v>
      </c>
      <c r="H15719" s="92"/>
      <c r="I15719" s="92"/>
      <c r="J15719" s="92"/>
      <c r="K15719" s="29">
        <f>ROUND(SUM(K15718),2)</f>
        <v>19.79</v>
      </c>
    </row>
    <row r="15720" spans="1:11" ht="9.9499999999999993" customHeight="1" x14ac:dyDescent="0.25">
      <c r="A15720" s="9"/>
      <c r="B15720" s="9"/>
      <c r="C15720" s="9"/>
      <c r="D15720" s="9"/>
      <c r="E15720" s="9"/>
      <c r="F15720" s="9"/>
      <c r="G15720" s="100"/>
      <c r="H15720" s="100"/>
      <c r="I15720" s="100"/>
      <c r="J15720" s="100"/>
      <c r="K15720" s="100"/>
    </row>
    <row r="15721" spans="1:11" ht="20.100000000000001" customHeight="1" x14ac:dyDescent="0.25">
      <c r="A15721" s="99" t="s">
        <v>3327</v>
      </c>
      <c r="B15721" s="99"/>
      <c r="C15721" s="99"/>
      <c r="D15721" s="99"/>
      <c r="E15721" s="99"/>
      <c r="F15721" s="99"/>
      <c r="G15721" s="99"/>
      <c r="H15721" s="99"/>
      <c r="I15721" s="99"/>
      <c r="J15721" s="99"/>
      <c r="K15721" s="99"/>
    </row>
    <row r="15722" spans="1:11" ht="15" customHeight="1" x14ac:dyDescent="0.25">
      <c r="A15722" s="93" t="s">
        <v>3893</v>
      </c>
      <c r="B15722" s="93"/>
      <c r="C15722" s="93"/>
      <c r="D15722" s="94" t="s">
        <v>3</v>
      </c>
      <c r="E15722" s="94"/>
      <c r="F15722" s="23" t="s">
        <v>4</v>
      </c>
      <c r="G15722" s="94" t="s">
        <v>3894</v>
      </c>
      <c r="H15722" s="94"/>
      <c r="I15722" s="94" t="s">
        <v>3895</v>
      </c>
      <c r="J15722" s="94"/>
      <c r="K15722" s="23" t="s">
        <v>3896</v>
      </c>
    </row>
    <row r="15723" spans="1:11" ht="15" customHeight="1" x14ac:dyDescent="0.25">
      <c r="A15723" s="24" t="s">
        <v>4089</v>
      </c>
      <c r="B15723" s="95" t="s">
        <v>4090</v>
      </c>
      <c r="C15723" s="95"/>
      <c r="D15723" s="96" t="s">
        <v>20</v>
      </c>
      <c r="E15723" s="96"/>
      <c r="F15723" s="24" t="s">
        <v>16</v>
      </c>
      <c r="G15723" s="97">
        <v>1</v>
      </c>
      <c r="H15723" s="97"/>
      <c r="I15723" s="98">
        <v>12.85</v>
      </c>
      <c r="J15723" s="98"/>
      <c r="K15723" s="27">
        <f>TRUNC(TRUNC(G15723,8)*I15723,2)</f>
        <v>12.85</v>
      </c>
    </row>
    <row r="15724" spans="1:11" ht="15" customHeight="1" x14ac:dyDescent="0.25">
      <c r="A15724" s="9"/>
      <c r="B15724" s="9"/>
      <c r="C15724" s="9"/>
      <c r="D15724" s="9"/>
      <c r="E15724" s="9"/>
      <c r="F15724" s="9"/>
      <c r="G15724" s="91" t="s">
        <v>3906</v>
      </c>
      <c r="H15724" s="91"/>
      <c r="I15724" s="91"/>
      <c r="J15724" s="91"/>
      <c r="K15724" s="28">
        <f>SUM(K15723:K15723)</f>
        <v>12.85</v>
      </c>
    </row>
    <row r="15725" spans="1:11" ht="15" customHeight="1" x14ac:dyDescent="0.25">
      <c r="A15725" s="93" t="s">
        <v>3907</v>
      </c>
      <c r="B15725" s="93"/>
      <c r="C15725" s="93"/>
      <c r="D15725" s="94" t="s">
        <v>3</v>
      </c>
      <c r="E15725" s="94"/>
      <c r="F15725" s="23" t="s">
        <v>4</v>
      </c>
      <c r="G15725" s="94" t="s">
        <v>3894</v>
      </c>
      <c r="H15725" s="94"/>
      <c r="I15725" s="94" t="s">
        <v>3895</v>
      </c>
      <c r="J15725" s="94"/>
      <c r="K15725" s="23" t="s">
        <v>3896</v>
      </c>
    </row>
    <row r="15726" spans="1:11" ht="15" customHeight="1" x14ac:dyDescent="0.25">
      <c r="A15726" s="24" t="s">
        <v>3961</v>
      </c>
      <c r="B15726" s="95" t="s">
        <v>3962</v>
      </c>
      <c r="C15726" s="95"/>
      <c r="D15726" s="96" t="s">
        <v>20</v>
      </c>
      <c r="E15726" s="96"/>
      <c r="F15726" s="24" t="s">
        <v>2056</v>
      </c>
      <c r="G15726" s="97">
        <v>2.7699999999999999E-2</v>
      </c>
      <c r="H15726" s="97"/>
      <c r="I15726" s="98">
        <v>29.5</v>
      </c>
      <c r="J15726" s="98"/>
      <c r="K15726" s="27">
        <f>TRUNC(TRUNC(G15726,8)*I15726,2)</f>
        <v>0.81</v>
      </c>
    </row>
    <row r="15727" spans="1:11" ht="15" customHeight="1" x14ac:dyDescent="0.25">
      <c r="A15727" s="24" t="s">
        <v>3910</v>
      </c>
      <c r="B15727" s="95" t="s">
        <v>3911</v>
      </c>
      <c r="C15727" s="95"/>
      <c r="D15727" s="96" t="s">
        <v>20</v>
      </c>
      <c r="E15727" s="96"/>
      <c r="F15727" s="24" t="s">
        <v>2056</v>
      </c>
      <c r="G15727" s="97">
        <v>0.1386</v>
      </c>
      <c r="H15727" s="97"/>
      <c r="I15727" s="98">
        <v>24.94</v>
      </c>
      <c r="J15727" s="98"/>
      <c r="K15727" s="27">
        <f>TRUNC(TRUNC(G15727,8)*I15727,2)</f>
        <v>3.45</v>
      </c>
    </row>
    <row r="15728" spans="1:11" ht="18" customHeight="1" x14ac:dyDescent="0.25">
      <c r="A15728" s="9"/>
      <c r="B15728" s="9"/>
      <c r="C15728" s="9"/>
      <c r="D15728" s="9"/>
      <c r="E15728" s="9"/>
      <c r="F15728" s="9"/>
      <c r="G15728" s="91" t="s">
        <v>3912</v>
      </c>
      <c r="H15728" s="91"/>
      <c r="I15728" s="91"/>
      <c r="J15728" s="91"/>
      <c r="K15728" s="28">
        <f>SUM(K15726:K15727)</f>
        <v>4.26</v>
      </c>
    </row>
    <row r="15729" spans="1:11" ht="15" customHeight="1" x14ac:dyDescent="0.25">
      <c r="A15729" s="9"/>
      <c r="B15729" s="9"/>
      <c r="C15729" s="9"/>
      <c r="D15729" s="9"/>
      <c r="E15729" s="9"/>
      <c r="F15729" s="9"/>
      <c r="G15729" s="92" t="s">
        <v>3913</v>
      </c>
      <c r="H15729" s="92"/>
      <c r="I15729" s="92"/>
      <c r="J15729" s="92"/>
      <c r="K15729" s="29">
        <f>ROUND(SUM(K15724,K15728),2)</f>
        <v>17.11</v>
      </c>
    </row>
    <row r="15730" spans="1:11" ht="9.9499999999999993" customHeight="1" x14ac:dyDescent="0.25">
      <c r="A15730" s="9"/>
      <c r="B15730" s="9"/>
      <c r="C15730" s="9"/>
      <c r="D15730" s="9"/>
      <c r="E15730" s="9"/>
      <c r="F15730" s="9"/>
      <c r="G15730" s="100"/>
      <c r="H15730" s="100"/>
      <c r="I15730" s="100"/>
      <c r="J15730" s="100"/>
      <c r="K15730" s="100"/>
    </row>
    <row r="15731" spans="1:11" ht="20.100000000000001" customHeight="1" x14ac:dyDescent="0.25">
      <c r="A15731" s="99" t="s">
        <v>3328</v>
      </c>
      <c r="B15731" s="99"/>
      <c r="C15731" s="99"/>
      <c r="D15731" s="99"/>
      <c r="E15731" s="99"/>
      <c r="F15731" s="99"/>
      <c r="G15731" s="99"/>
      <c r="H15731" s="99"/>
      <c r="I15731" s="99"/>
      <c r="J15731" s="99"/>
      <c r="K15731" s="99"/>
    </row>
    <row r="15732" spans="1:11" ht="12.95" customHeight="1" x14ac:dyDescent="0.25">
      <c r="A15732" s="107" t="s">
        <v>3984</v>
      </c>
      <c r="B15732" s="107"/>
      <c r="C15732" s="107"/>
      <c r="D15732" s="108" t="s">
        <v>3985</v>
      </c>
      <c r="E15732" s="87" t="s">
        <v>3986</v>
      </c>
      <c r="F15732" s="87"/>
      <c r="G15732" s="87" t="s">
        <v>3987</v>
      </c>
      <c r="H15732" s="87"/>
      <c r="I15732" s="87"/>
      <c r="J15732" s="87"/>
      <c r="K15732" s="87" t="s">
        <v>3988</v>
      </c>
    </row>
    <row r="15733" spans="1:11" ht="12" customHeight="1" x14ac:dyDescent="0.25">
      <c r="A15733" s="107"/>
      <c r="B15733" s="107"/>
      <c r="C15733" s="107"/>
      <c r="D15733" s="108"/>
      <c r="E15733" s="23" t="s">
        <v>3989</v>
      </c>
      <c r="F15733" s="23" t="s">
        <v>3990</v>
      </c>
      <c r="G15733" s="94" t="s">
        <v>3989</v>
      </c>
      <c r="H15733" s="94"/>
      <c r="I15733" s="94" t="s">
        <v>3990</v>
      </c>
      <c r="J15733" s="94"/>
      <c r="K15733" s="87"/>
    </row>
    <row r="15734" spans="1:11" ht="15.95" customHeight="1" x14ac:dyDescent="0.25">
      <c r="A15734" s="6" t="s">
        <v>4091</v>
      </c>
      <c r="B15734" s="104" t="s">
        <v>4092</v>
      </c>
      <c r="C15734" s="104"/>
      <c r="D15734" s="44">
        <v>1</v>
      </c>
      <c r="E15734" s="32">
        <v>0.8</v>
      </c>
      <c r="F15734" s="32">
        <v>0.19999999999999996</v>
      </c>
      <c r="G15734" s="105">
        <v>5.32</v>
      </c>
      <c r="H15734" s="105"/>
      <c r="I15734" s="105">
        <v>0.5</v>
      </c>
      <c r="J15734" s="105"/>
      <c r="K15734" s="33">
        <f>TRUNC(D15734*(TRUNC(E15734*G15734,4)+TRUNC(F15734*I15734,4)),4)</f>
        <v>4.3559999999999999</v>
      </c>
    </row>
    <row r="15735" spans="1:11" ht="15" customHeight="1" x14ac:dyDescent="0.25">
      <c r="A15735" s="1"/>
      <c r="B15735" s="1"/>
      <c r="C15735" s="1"/>
      <c r="D15735" s="1"/>
      <c r="E15735" s="1"/>
      <c r="F15735" s="1"/>
      <c r="G15735" s="85" t="s">
        <v>3999</v>
      </c>
      <c r="H15735" s="85"/>
      <c r="I15735" s="85"/>
      <c r="J15735" s="85"/>
      <c r="K15735" s="34">
        <f>SUM(K15733:K15734)</f>
        <v>4.3559999999999999</v>
      </c>
    </row>
    <row r="15736" spans="1:11" ht="20.100000000000001" customHeight="1" x14ac:dyDescent="0.25">
      <c r="A15736" s="106" t="s">
        <v>4000</v>
      </c>
      <c r="B15736" s="106"/>
      <c r="C15736" s="106"/>
      <c r="D15736" s="106"/>
      <c r="E15736" s="106"/>
      <c r="F15736" s="2" t="s">
        <v>4</v>
      </c>
      <c r="G15736" s="87" t="s">
        <v>4001</v>
      </c>
      <c r="H15736" s="87"/>
      <c r="I15736" s="87" t="s">
        <v>4002</v>
      </c>
      <c r="J15736" s="87"/>
      <c r="K15736" s="2" t="s">
        <v>3988</v>
      </c>
    </row>
    <row r="15737" spans="1:11" ht="15" customHeight="1" x14ac:dyDescent="0.25">
      <c r="A15737" s="6" t="s">
        <v>4093</v>
      </c>
      <c r="B15737" s="101" t="s">
        <v>4094</v>
      </c>
      <c r="C15737" s="101"/>
      <c r="D15737" s="101"/>
      <c r="E15737" s="101"/>
      <c r="F15737" s="6" t="s">
        <v>3940</v>
      </c>
      <c r="G15737" s="102">
        <v>0.1333</v>
      </c>
      <c r="H15737" s="102"/>
      <c r="I15737" s="103">
        <v>3.96</v>
      </c>
      <c r="J15737" s="103"/>
      <c r="K15737" s="7">
        <f>TRUNC(TRUNC(G15737,8)*I15737,2)</f>
        <v>0.52</v>
      </c>
    </row>
    <row r="15738" spans="1:11" ht="15" customHeight="1" x14ac:dyDescent="0.25">
      <c r="A15738" s="6" t="s">
        <v>4095</v>
      </c>
      <c r="B15738" s="101" t="s">
        <v>4096</v>
      </c>
      <c r="C15738" s="101"/>
      <c r="D15738" s="101"/>
      <c r="E15738" s="101"/>
      <c r="F15738" s="6" t="s">
        <v>3940</v>
      </c>
      <c r="G15738" s="102">
        <v>2</v>
      </c>
      <c r="H15738" s="102"/>
      <c r="I15738" s="103">
        <v>14.41</v>
      </c>
      <c r="J15738" s="103"/>
      <c r="K15738" s="7">
        <f>TRUNC(TRUNC(G15738,8)*I15738,2)</f>
        <v>28.82</v>
      </c>
    </row>
    <row r="15739" spans="1:11" ht="15" customHeight="1" x14ac:dyDescent="0.25">
      <c r="A15739" s="6" t="s">
        <v>4097</v>
      </c>
      <c r="B15739" s="101" t="s">
        <v>4098</v>
      </c>
      <c r="C15739" s="101"/>
      <c r="D15739" s="101"/>
      <c r="E15739" s="101"/>
      <c r="F15739" s="6" t="s">
        <v>3940</v>
      </c>
      <c r="G15739" s="102">
        <v>3</v>
      </c>
      <c r="H15739" s="102"/>
      <c r="I15739" s="103">
        <v>14.58</v>
      </c>
      <c r="J15739" s="103"/>
      <c r="K15739" s="7">
        <f>TRUNC(TRUNC(G15739,8)*I15739,2)</f>
        <v>43.74</v>
      </c>
    </row>
    <row r="15740" spans="1:11" ht="15" customHeight="1" x14ac:dyDescent="0.25">
      <c r="A15740" s="1"/>
      <c r="B15740" s="1"/>
      <c r="C15740" s="1"/>
      <c r="D15740" s="1"/>
      <c r="E15740" s="1"/>
      <c r="F15740" s="1"/>
      <c r="G15740" s="85" t="s">
        <v>4005</v>
      </c>
      <c r="H15740" s="85"/>
      <c r="I15740" s="85"/>
      <c r="J15740" s="85"/>
      <c r="K15740" s="29">
        <f>SUM(K15737:K15739)</f>
        <v>73.08</v>
      </c>
    </row>
    <row r="15741" spans="1:11" ht="15" customHeight="1" x14ac:dyDescent="0.25">
      <c r="A15741" s="9"/>
      <c r="B15741" s="9"/>
      <c r="C15741" s="9"/>
      <c r="D15741" s="9"/>
      <c r="E15741" s="9"/>
      <c r="F15741" s="9"/>
      <c r="G15741" s="92" t="s">
        <v>4006</v>
      </c>
      <c r="H15741" s="92"/>
      <c r="I15741" s="92"/>
      <c r="J15741" s="92"/>
      <c r="K15741" s="33">
        <f>SUM(K15735,K15740)</f>
        <v>77.435999999999993</v>
      </c>
    </row>
    <row r="15742" spans="1:11" ht="15" customHeight="1" x14ac:dyDescent="0.25">
      <c r="A15742" s="9"/>
      <c r="B15742" s="9"/>
      <c r="C15742" s="9"/>
      <c r="D15742" s="9"/>
      <c r="E15742" s="9"/>
      <c r="F15742" s="9"/>
      <c r="G15742" s="92" t="s">
        <v>4007</v>
      </c>
      <c r="H15742" s="92"/>
      <c r="I15742" s="92"/>
      <c r="J15742" s="92"/>
      <c r="K15742" s="35">
        <v>22.5</v>
      </c>
    </row>
    <row r="15743" spans="1:11" ht="15" customHeight="1" x14ac:dyDescent="0.25">
      <c r="A15743" s="9"/>
      <c r="B15743" s="9"/>
      <c r="C15743" s="9"/>
      <c r="D15743" s="9"/>
      <c r="E15743" s="9"/>
      <c r="F15743" s="9"/>
      <c r="G15743" s="92" t="s">
        <v>4008</v>
      </c>
      <c r="H15743" s="92"/>
      <c r="I15743" s="92"/>
      <c r="J15743" s="92"/>
      <c r="K15743" s="33">
        <f>TRUNC(K15741/K15742,4)</f>
        <v>3.4416000000000002</v>
      </c>
    </row>
    <row r="15744" spans="1:11" ht="15" customHeight="1" x14ac:dyDescent="0.25">
      <c r="A15744" s="9"/>
      <c r="B15744" s="9"/>
      <c r="C15744" s="9"/>
      <c r="D15744" s="9"/>
      <c r="E15744" s="9"/>
      <c r="F15744" s="9"/>
      <c r="G15744" s="92" t="s">
        <v>4029</v>
      </c>
      <c r="H15744" s="92"/>
      <c r="I15744" s="92"/>
      <c r="J15744" s="92"/>
      <c r="K15744" s="33">
        <f>SUM(K15743)</f>
        <v>3.4416000000000002</v>
      </c>
    </row>
    <row r="15745" spans="1:11" ht="15" customHeight="1" x14ac:dyDescent="0.25">
      <c r="A15745" s="9"/>
      <c r="B15745" s="9"/>
      <c r="C15745" s="9"/>
      <c r="D15745" s="9"/>
      <c r="E15745" s="9"/>
      <c r="F15745" s="9"/>
      <c r="G15745" s="92" t="s">
        <v>3913</v>
      </c>
      <c r="H15745" s="92"/>
      <c r="I15745" s="92"/>
      <c r="J15745" s="92"/>
      <c r="K15745" s="29">
        <f>ROUND(SUM(K15744),2)</f>
        <v>3.44</v>
      </c>
    </row>
    <row r="15746" spans="1:11" ht="9.9499999999999993" customHeight="1" x14ac:dyDescent="0.25">
      <c r="A15746" s="9"/>
      <c r="B15746" s="9"/>
      <c r="C15746" s="9"/>
      <c r="D15746" s="9"/>
      <c r="E15746" s="9"/>
      <c r="F15746" s="9"/>
      <c r="G15746" s="100"/>
      <c r="H15746" s="100"/>
      <c r="I15746" s="100"/>
      <c r="J15746" s="100"/>
      <c r="K15746" s="100"/>
    </row>
    <row r="15747" spans="1:11" ht="20.100000000000001" customHeight="1" x14ac:dyDescent="0.25">
      <c r="A15747" s="99" t="s">
        <v>3329</v>
      </c>
      <c r="B15747" s="99"/>
      <c r="C15747" s="99"/>
      <c r="D15747" s="99"/>
      <c r="E15747" s="99"/>
      <c r="F15747" s="99"/>
      <c r="G15747" s="99"/>
      <c r="H15747" s="99"/>
      <c r="I15747" s="99"/>
      <c r="J15747" s="99"/>
      <c r="K15747" s="99"/>
    </row>
    <row r="15748" spans="1:11" ht="15" customHeight="1" x14ac:dyDescent="0.25">
      <c r="A15748" s="93" t="s">
        <v>3893</v>
      </c>
      <c r="B15748" s="93"/>
      <c r="C15748" s="93"/>
      <c r="D15748" s="94" t="s">
        <v>3</v>
      </c>
      <c r="E15748" s="94"/>
      <c r="F15748" s="23" t="s">
        <v>4</v>
      </c>
      <c r="G15748" s="94" t="s">
        <v>3894</v>
      </c>
      <c r="H15748" s="94"/>
      <c r="I15748" s="94" t="s">
        <v>3895</v>
      </c>
      <c r="J15748" s="94"/>
      <c r="K15748" s="23" t="s">
        <v>3896</v>
      </c>
    </row>
    <row r="15749" spans="1:11" ht="15" customHeight="1" x14ac:dyDescent="0.25">
      <c r="A15749" s="24" t="s">
        <v>3951</v>
      </c>
      <c r="B15749" s="95" t="s">
        <v>3952</v>
      </c>
      <c r="C15749" s="95"/>
      <c r="D15749" s="96" t="s">
        <v>3953</v>
      </c>
      <c r="E15749" s="96"/>
      <c r="F15749" s="24" t="s">
        <v>3954</v>
      </c>
      <c r="G15749" s="97">
        <v>4.0000000000000001E-3</v>
      </c>
      <c r="H15749" s="97"/>
      <c r="I15749" s="98">
        <v>215</v>
      </c>
      <c r="J15749" s="98"/>
      <c r="K15749" s="27">
        <f>ROUND(ROUND(G15749,8)*I15749,2)</f>
        <v>0.86</v>
      </c>
    </row>
    <row r="15750" spans="1:11" ht="15" customHeight="1" x14ac:dyDescent="0.25">
      <c r="A15750" s="24" t="s">
        <v>3955</v>
      </c>
      <c r="B15750" s="95" t="s">
        <v>3956</v>
      </c>
      <c r="C15750" s="95"/>
      <c r="D15750" s="96" t="s">
        <v>20</v>
      </c>
      <c r="E15750" s="96"/>
      <c r="F15750" s="24" t="s">
        <v>3903</v>
      </c>
      <c r="G15750" s="97">
        <v>5.0000000000000001E-3</v>
      </c>
      <c r="H15750" s="97"/>
      <c r="I15750" s="98">
        <v>19.37</v>
      </c>
      <c r="J15750" s="98"/>
      <c r="K15750" s="27">
        <f>ROUND(ROUND(G15750,8)*I15750,2)</f>
        <v>0.1</v>
      </c>
    </row>
    <row r="15751" spans="1:11" ht="15" customHeight="1" x14ac:dyDescent="0.25">
      <c r="A15751" s="9"/>
      <c r="B15751" s="9"/>
      <c r="C15751" s="9"/>
      <c r="D15751" s="9"/>
      <c r="E15751" s="9"/>
      <c r="F15751" s="9"/>
      <c r="G15751" s="91" t="s">
        <v>3906</v>
      </c>
      <c r="H15751" s="91"/>
      <c r="I15751" s="91"/>
      <c r="J15751" s="91"/>
      <c r="K15751" s="28">
        <f>SUM(K15749:K15750)</f>
        <v>0.96</v>
      </c>
    </row>
    <row r="15752" spans="1:11" ht="15" customHeight="1" x14ac:dyDescent="0.25">
      <c r="A15752" s="93" t="s">
        <v>3907</v>
      </c>
      <c r="B15752" s="93"/>
      <c r="C15752" s="93"/>
      <c r="D15752" s="94" t="s">
        <v>3</v>
      </c>
      <c r="E15752" s="94"/>
      <c r="F15752" s="23" t="s">
        <v>4</v>
      </c>
      <c r="G15752" s="94" t="s">
        <v>3894</v>
      </c>
      <c r="H15752" s="94"/>
      <c r="I15752" s="94" t="s">
        <v>3895</v>
      </c>
      <c r="J15752" s="94"/>
      <c r="K15752" s="23" t="s">
        <v>3896</v>
      </c>
    </row>
    <row r="15753" spans="1:11" ht="21" customHeight="1" x14ac:dyDescent="0.25">
      <c r="A15753" s="24" t="s">
        <v>3908</v>
      </c>
      <c r="B15753" s="95" t="s">
        <v>3909</v>
      </c>
      <c r="C15753" s="95"/>
      <c r="D15753" s="96" t="s">
        <v>20</v>
      </c>
      <c r="E15753" s="96"/>
      <c r="F15753" s="24" t="s">
        <v>2056</v>
      </c>
      <c r="G15753" s="97">
        <v>0.03</v>
      </c>
      <c r="H15753" s="97"/>
      <c r="I15753" s="98">
        <v>32.24</v>
      </c>
      <c r="J15753" s="98"/>
      <c r="K15753" s="27">
        <f>ROUND(ROUND(G15753,8)*I15753,2)</f>
        <v>0.97</v>
      </c>
    </row>
    <row r="15754" spans="1:11" ht="15" customHeight="1" x14ac:dyDescent="0.25">
      <c r="A15754" s="24" t="s">
        <v>3910</v>
      </c>
      <c r="B15754" s="95" t="s">
        <v>3911</v>
      </c>
      <c r="C15754" s="95"/>
      <c r="D15754" s="96" t="s">
        <v>20</v>
      </c>
      <c r="E15754" s="96"/>
      <c r="F15754" s="24" t="s">
        <v>2056</v>
      </c>
      <c r="G15754" s="97">
        <v>0.03</v>
      </c>
      <c r="H15754" s="97"/>
      <c r="I15754" s="98">
        <v>24.94</v>
      </c>
      <c r="J15754" s="98"/>
      <c r="K15754" s="27">
        <f>ROUND(ROUND(G15754,8)*I15754,2)</f>
        <v>0.75</v>
      </c>
    </row>
    <row r="15755" spans="1:11" ht="18" customHeight="1" x14ac:dyDescent="0.25">
      <c r="A15755" s="9"/>
      <c r="B15755" s="9"/>
      <c r="C15755" s="9"/>
      <c r="D15755" s="9"/>
      <c r="E15755" s="9"/>
      <c r="F15755" s="9"/>
      <c r="G15755" s="91" t="s">
        <v>3912</v>
      </c>
      <c r="H15755" s="91"/>
      <c r="I15755" s="91"/>
      <c r="J15755" s="91"/>
      <c r="K15755" s="28">
        <f>SUM(K15753:K15754)</f>
        <v>1.72</v>
      </c>
    </row>
    <row r="15756" spans="1:11" ht="15" customHeight="1" x14ac:dyDescent="0.25">
      <c r="A15756" s="9"/>
      <c r="B15756" s="9"/>
      <c r="C15756" s="9"/>
      <c r="D15756" s="9"/>
      <c r="E15756" s="9"/>
      <c r="F15756" s="9"/>
      <c r="G15756" s="92" t="s">
        <v>3913</v>
      </c>
      <c r="H15756" s="92"/>
      <c r="I15756" s="92"/>
      <c r="J15756" s="92"/>
      <c r="K15756" s="29">
        <f>ROUND(SUM(K15751,K15755),2)</f>
        <v>2.68</v>
      </c>
    </row>
    <row r="15757" spans="1:11" ht="9.9499999999999993" customHeight="1" x14ac:dyDescent="0.25">
      <c r="A15757" s="9"/>
      <c r="B15757" s="9"/>
      <c r="C15757" s="9"/>
      <c r="D15757" s="9"/>
      <c r="E15757" s="9"/>
      <c r="F15757" s="9"/>
      <c r="G15757" s="100"/>
      <c r="H15757" s="100"/>
      <c r="I15757" s="100"/>
      <c r="J15757" s="100"/>
      <c r="K15757" s="100"/>
    </row>
    <row r="15758" spans="1:11" ht="20.100000000000001" customHeight="1" x14ac:dyDescent="0.25">
      <c r="A15758" s="99" t="s">
        <v>3330</v>
      </c>
      <c r="B15758" s="99"/>
      <c r="C15758" s="99"/>
      <c r="D15758" s="99"/>
      <c r="E15758" s="99"/>
      <c r="F15758" s="99"/>
      <c r="G15758" s="99"/>
      <c r="H15758" s="99"/>
      <c r="I15758" s="99"/>
      <c r="J15758" s="99"/>
      <c r="K15758" s="99"/>
    </row>
    <row r="15759" spans="1:11" ht="15" customHeight="1" x14ac:dyDescent="0.25">
      <c r="A15759" s="93" t="s">
        <v>3916</v>
      </c>
      <c r="B15759" s="93"/>
      <c r="C15759" s="93"/>
      <c r="D15759" s="94" t="s">
        <v>3</v>
      </c>
      <c r="E15759" s="94"/>
      <c r="F15759" s="23" t="s">
        <v>4</v>
      </c>
      <c r="G15759" s="94" t="s">
        <v>3894</v>
      </c>
      <c r="H15759" s="94"/>
      <c r="I15759" s="94" t="s">
        <v>3895</v>
      </c>
      <c r="J15759" s="94"/>
      <c r="K15759" s="23" t="s">
        <v>3896</v>
      </c>
    </row>
    <row r="15760" spans="1:11" ht="29.1" customHeight="1" x14ac:dyDescent="0.25">
      <c r="A15760" s="24" t="s">
        <v>3957</v>
      </c>
      <c r="B15760" s="95" t="s">
        <v>3958</v>
      </c>
      <c r="C15760" s="95"/>
      <c r="D15760" s="96" t="s">
        <v>20</v>
      </c>
      <c r="E15760" s="96"/>
      <c r="F15760" s="24" t="s">
        <v>3936</v>
      </c>
      <c r="G15760" s="97">
        <v>2.8999999999999998E-3</v>
      </c>
      <c r="H15760" s="97"/>
      <c r="I15760" s="98">
        <v>75.540000000000006</v>
      </c>
      <c r="J15760" s="98"/>
      <c r="K15760" s="27">
        <f>TRUNC(TRUNC(G15760,8)*I15760,2)</f>
        <v>0.21</v>
      </c>
    </row>
    <row r="15761" spans="1:11" ht="29.1" customHeight="1" x14ac:dyDescent="0.25">
      <c r="A15761" s="24" t="s">
        <v>3959</v>
      </c>
      <c r="B15761" s="95" t="s">
        <v>3960</v>
      </c>
      <c r="C15761" s="95"/>
      <c r="D15761" s="96" t="s">
        <v>20</v>
      </c>
      <c r="E15761" s="96"/>
      <c r="F15761" s="24" t="s">
        <v>30</v>
      </c>
      <c r="G15761" s="97">
        <v>1.6999999999999999E-3</v>
      </c>
      <c r="H15761" s="97"/>
      <c r="I15761" s="98">
        <v>198.53</v>
      </c>
      <c r="J15761" s="98"/>
      <c r="K15761" s="27">
        <f>TRUNC(TRUNC(G15761,8)*I15761,2)</f>
        <v>0.33</v>
      </c>
    </row>
    <row r="15762" spans="1:11" ht="18" customHeight="1" x14ac:dyDescent="0.25">
      <c r="A15762" s="9"/>
      <c r="B15762" s="9"/>
      <c r="C15762" s="9"/>
      <c r="D15762" s="9"/>
      <c r="E15762" s="9"/>
      <c r="F15762" s="9"/>
      <c r="G15762" s="91" t="s">
        <v>3919</v>
      </c>
      <c r="H15762" s="91"/>
      <c r="I15762" s="91"/>
      <c r="J15762" s="91"/>
      <c r="K15762" s="28">
        <f>SUM(K15760:K15761)</f>
        <v>0.54</v>
      </c>
    </row>
    <row r="15763" spans="1:11" ht="15" customHeight="1" x14ac:dyDescent="0.25">
      <c r="A15763" s="93" t="s">
        <v>3907</v>
      </c>
      <c r="B15763" s="93"/>
      <c r="C15763" s="93"/>
      <c r="D15763" s="94" t="s">
        <v>3</v>
      </c>
      <c r="E15763" s="94"/>
      <c r="F15763" s="23" t="s">
        <v>4</v>
      </c>
      <c r="G15763" s="94" t="s">
        <v>3894</v>
      </c>
      <c r="H15763" s="94"/>
      <c r="I15763" s="94" t="s">
        <v>3895</v>
      </c>
      <c r="J15763" s="94"/>
      <c r="K15763" s="23" t="s">
        <v>3896</v>
      </c>
    </row>
    <row r="15764" spans="1:11" ht="15" customHeight="1" x14ac:dyDescent="0.25">
      <c r="A15764" s="24" t="s">
        <v>3961</v>
      </c>
      <c r="B15764" s="95" t="s">
        <v>3962</v>
      </c>
      <c r="C15764" s="95"/>
      <c r="D15764" s="96" t="s">
        <v>20</v>
      </c>
      <c r="E15764" s="96"/>
      <c r="F15764" s="24" t="s">
        <v>2056</v>
      </c>
      <c r="G15764" s="97">
        <v>4.5999999999999999E-3</v>
      </c>
      <c r="H15764" s="97"/>
      <c r="I15764" s="98">
        <v>29.5</v>
      </c>
      <c r="J15764" s="98"/>
      <c r="K15764" s="27">
        <f>TRUNC(TRUNC(G15764,8)*I15764,2)</f>
        <v>0.13</v>
      </c>
    </row>
    <row r="15765" spans="1:11" ht="18" customHeight="1" x14ac:dyDescent="0.25">
      <c r="A15765" s="9"/>
      <c r="B15765" s="9"/>
      <c r="C15765" s="9"/>
      <c r="D15765" s="9"/>
      <c r="E15765" s="9"/>
      <c r="F15765" s="9"/>
      <c r="G15765" s="91" t="s">
        <v>3912</v>
      </c>
      <c r="H15765" s="91"/>
      <c r="I15765" s="91"/>
      <c r="J15765" s="91"/>
      <c r="K15765" s="28">
        <f>SUM(K15764:K15764)</f>
        <v>0.13</v>
      </c>
    </row>
    <row r="15766" spans="1:11" ht="15" customHeight="1" x14ac:dyDescent="0.25">
      <c r="A15766" s="9"/>
      <c r="B15766" s="9"/>
      <c r="C15766" s="9"/>
      <c r="D15766" s="9"/>
      <c r="E15766" s="9"/>
      <c r="F15766" s="9"/>
      <c r="G15766" s="92" t="s">
        <v>3913</v>
      </c>
      <c r="H15766" s="92"/>
      <c r="I15766" s="92"/>
      <c r="J15766" s="92"/>
      <c r="K15766" s="29">
        <f>ROUND(SUM(K15762,K15765),2)</f>
        <v>0.67</v>
      </c>
    </row>
    <row r="15767" spans="1:11" ht="9.9499999999999993" customHeight="1" x14ac:dyDescent="0.25">
      <c r="A15767" s="9"/>
      <c r="B15767" s="9"/>
      <c r="C15767" s="9"/>
      <c r="D15767" s="9"/>
      <c r="E15767" s="9"/>
      <c r="F15767" s="9"/>
      <c r="G15767" s="100"/>
      <c r="H15767" s="100"/>
      <c r="I15767" s="100"/>
      <c r="J15767" s="100"/>
      <c r="K15767" s="100"/>
    </row>
    <row r="15768" spans="1:11" ht="20.100000000000001" customHeight="1" x14ac:dyDescent="0.25">
      <c r="A15768" s="99" t="s">
        <v>3331</v>
      </c>
      <c r="B15768" s="99"/>
      <c r="C15768" s="99"/>
      <c r="D15768" s="99"/>
      <c r="E15768" s="99"/>
      <c r="F15768" s="99"/>
      <c r="G15768" s="99"/>
      <c r="H15768" s="99"/>
      <c r="I15768" s="99"/>
      <c r="J15768" s="99"/>
      <c r="K15768" s="99"/>
    </row>
    <row r="15769" spans="1:11" ht="15" customHeight="1" x14ac:dyDescent="0.25">
      <c r="A15769" s="93" t="s">
        <v>3916</v>
      </c>
      <c r="B15769" s="93"/>
      <c r="C15769" s="93"/>
      <c r="D15769" s="94" t="s">
        <v>3</v>
      </c>
      <c r="E15769" s="94"/>
      <c r="F15769" s="23" t="s">
        <v>4</v>
      </c>
      <c r="G15769" s="94" t="s">
        <v>3894</v>
      </c>
      <c r="H15769" s="94"/>
      <c r="I15769" s="94" t="s">
        <v>3895</v>
      </c>
      <c r="J15769" s="94"/>
      <c r="K15769" s="23" t="s">
        <v>3896</v>
      </c>
    </row>
    <row r="15770" spans="1:11" ht="29.1" customHeight="1" x14ac:dyDescent="0.25">
      <c r="A15770" s="24" t="s">
        <v>3957</v>
      </c>
      <c r="B15770" s="95" t="s">
        <v>3958</v>
      </c>
      <c r="C15770" s="95"/>
      <c r="D15770" s="96" t="s">
        <v>20</v>
      </c>
      <c r="E15770" s="96"/>
      <c r="F15770" s="24" t="s">
        <v>3936</v>
      </c>
      <c r="G15770" s="97">
        <v>1.95E-2</v>
      </c>
      <c r="H15770" s="97"/>
      <c r="I15770" s="98">
        <v>75.540000000000006</v>
      </c>
      <c r="J15770" s="98"/>
      <c r="K15770" s="27">
        <f>TRUNC(TRUNC(G15770,8)*I15770,2)</f>
        <v>1.47</v>
      </c>
    </row>
    <row r="15771" spans="1:11" ht="29.1" customHeight="1" x14ac:dyDescent="0.25">
      <c r="A15771" s="24" t="s">
        <v>3959</v>
      </c>
      <c r="B15771" s="95" t="s">
        <v>3960</v>
      </c>
      <c r="C15771" s="95"/>
      <c r="D15771" s="96" t="s">
        <v>20</v>
      </c>
      <c r="E15771" s="96"/>
      <c r="F15771" s="24" t="s">
        <v>30</v>
      </c>
      <c r="G15771" s="97">
        <v>1.15E-2</v>
      </c>
      <c r="H15771" s="97"/>
      <c r="I15771" s="98">
        <v>198.53</v>
      </c>
      <c r="J15771" s="98"/>
      <c r="K15771" s="27">
        <f>TRUNC(TRUNC(G15771,8)*I15771,2)</f>
        <v>2.2799999999999998</v>
      </c>
    </row>
    <row r="15772" spans="1:11" ht="18" customHeight="1" x14ac:dyDescent="0.25">
      <c r="A15772" s="9"/>
      <c r="B15772" s="9"/>
      <c r="C15772" s="9"/>
      <c r="D15772" s="9"/>
      <c r="E15772" s="9"/>
      <c r="F15772" s="9"/>
      <c r="G15772" s="91" t="s">
        <v>3919</v>
      </c>
      <c r="H15772" s="91"/>
      <c r="I15772" s="91"/>
      <c r="J15772" s="91"/>
      <c r="K15772" s="28">
        <f>SUM(K15770:K15771)</f>
        <v>3.75</v>
      </c>
    </row>
    <row r="15773" spans="1:11" ht="15" customHeight="1" x14ac:dyDescent="0.25">
      <c r="A15773" s="93" t="s">
        <v>3907</v>
      </c>
      <c r="B15773" s="93"/>
      <c r="C15773" s="93"/>
      <c r="D15773" s="94" t="s">
        <v>3</v>
      </c>
      <c r="E15773" s="94"/>
      <c r="F15773" s="23" t="s">
        <v>4</v>
      </c>
      <c r="G15773" s="94" t="s">
        <v>3894</v>
      </c>
      <c r="H15773" s="94"/>
      <c r="I15773" s="94" t="s">
        <v>3895</v>
      </c>
      <c r="J15773" s="94"/>
      <c r="K15773" s="23" t="s">
        <v>3896</v>
      </c>
    </row>
    <row r="15774" spans="1:11" ht="15" customHeight="1" x14ac:dyDescent="0.25">
      <c r="A15774" s="24" t="s">
        <v>3910</v>
      </c>
      <c r="B15774" s="95" t="s">
        <v>3911</v>
      </c>
      <c r="C15774" s="95"/>
      <c r="D15774" s="96" t="s">
        <v>20</v>
      </c>
      <c r="E15774" s="96"/>
      <c r="F15774" s="24" t="s">
        <v>2056</v>
      </c>
      <c r="G15774" s="97">
        <v>3.1E-2</v>
      </c>
      <c r="H15774" s="97"/>
      <c r="I15774" s="98">
        <v>24.94</v>
      </c>
      <c r="J15774" s="98"/>
      <c r="K15774" s="27">
        <f>TRUNC(TRUNC(G15774,8)*I15774,2)</f>
        <v>0.77</v>
      </c>
    </row>
    <row r="15775" spans="1:11" ht="18" customHeight="1" x14ac:dyDescent="0.25">
      <c r="A15775" s="9"/>
      <c r="B15775" s="9"/>
      <c r="C15775" s="9"/>
      <c r="D15775" s="9"/>
      <c r="E15775" s="9"/>
      <c r="F15775" s="9"/>
      <c r="G15775" s="91" t="s">
        <v>3912</v>
      </c>
      <c r="H15775" s="91"/>
      <c r="I15775" s="91"/>
      <c r="J15775" s="91"/>
      <c r="K15775" s="28">
        <f>SUM(K15774:K15774)</f>
        <v>0.77</v>
      </c>
    </row>
    <row r="15776" spans="1:11" ht="15" customHeight="1" x14ac:dyDescent="0.25">
      <c r="A15776" s="9"/>
      <c r="B15776" s="9"/>
      <c r="C15776" s="9"/>
      <c r="D15776" s="9"/>
      <c r="E15776" s="9"/>
      <c r="F15776" s="9"/>
      <c r="G15776" s="92" t="s">
        <v>3913</v>
      </c>
      <c r="H15776" s="92"/>
      <c r="I15776" s="92"/>
      <c r="J15776" s="92"/>
      <c r="K15776" s="29">
        <f>ROUND(SUM(K15772,K15775),2)</f>
        <v>4.5199999999999996</v>
      </c>
    </row>
    <row r="15777" spans="1:11" ht="9.9499999999999993" customHeight="1" x14ac:dyDescent="0.25">
      <c r="A15777" s="9"/>
      <c r="B15777" s="9"/>
      <c r="C15777" s="9"/>
      <c r="D15777" s="9"/>
      <c r="E15777" s="9"/>
      <c r="F15777" s="9"/>
      <c r="G15777" s="100"/>
      <c r="H15777" s="100"/>
      <c r="I15777" s="100"/>
      <c r="J15777" s="100"/>
      <c r="K15777" s="100"/>
    </row>
    <row r="15778" spans="1:11" ht="20.100000000000001" customHeight="1" x14ac:dyDescent="0.25">
      <c r="A15778" s="99" t="s">
        <v>3332</v>
      </c>
      <c r="B15778" s="99"/>
      <c r="C15778" s="99"/>
      <c r="D15778" s="99"/>
      <c r="E15778" s="99"/>
      <c r="F15778" s="99"/>
      <c r="G15778" s="99"/>
      <c r="H15778" s="99"/>
      <c r="I15778" s="99"/>
      <c r="J15778" s="99"/>
      <c r="K15778" s="99"/>
    </row>
    <row r="15779" spans="1:11" ht="15" customHeight="1" x14ac:dyDescent="0.25">
      <c r="A15779" s="93" t="s">
        <v>3916</v>
      </c>
      <c r="B15779" s="93"/>
      <c r="C15779" s="93"/>
      <c r="D15779" s="94" t="s">
        <v>3</v>
      </c>
      <c r="E15779" s="94"/>
      <c r="F15779" s="23" t="s">
        <v>4</v>
      </c>
      <c r="G15779" s="94" t="s">
        <v>3894</v>
      </c>
      <c r="H15779" s="94"/>
      <c r="I15779" s="94" t="s">
        <v>3895</v>
      </c>
      <c r="J15779" s="94"/>
      <c r="K15779" s="23" t="s">
        <v>3896</v>
      </c>
    </row>
    <row r="15780" spans="1:11" ht="29.1" customHeight="1" x14ac:dyDescent="0.25">
      <c r="A15780" s="24" t="s">
        <v>3963</v>
      </c>
      <c r="B15780" s="95" t="s">
        <v>3964</v>
      </c>
      <c r="C15780" s="95"/>
      <c r="D15780" s="96" t="s">
        <v>20</v>
      </c>
      <c r="E15780" s="96"/>
      <c r="F15780" s="24" t="s">
        <v>3936</v>
      </c>
      <c r="G15780" s="97">
        <v>0.86950000000000005</v>
      </c>
      <c r="H15780" s="97"/>
      <c r="I15780" s="98">
        <v>8.9</v>
      </c>
      <c r="J15780" s="98"/>
      <c r="K15780" s="27">
        <f>TRUNC(TRUNC(G15780,8)*I15780,2)</f>
        <v>7.73</v>
      </c>
    </row>
    <row r="15781" spans="1:11" ht="29.1" customHeight="1" x14ac:dyDescent="0.25">
      <c r="A15781" s="24" t="s">
        <v>3965</v>
      </c>
      <c r="B15781" s="95" t="s">
        <v>3966</v>
      </c>
      <c r="C15781" s="95"/>
      <c r="D15781" s="96" t="s">
        <v>20</v>
      </c>
      <c r="E15781" s="96"/>
      <c r="F15781" s="24" t="s">
        <v>30</v>
      </c>
      <c r="G15781" s="97">
        <v>1.137</v>
      </c>
      <c r="H15781" s="97"/>
      <c r="I15781" s="98">
        <v>32.76</v>
      </c>
      <c r="J15781" s="98"/>
      <c r="K15781" s="27">
        <f>TRUNC(TRUNC(G15781,8)*I15781,2)</f>
        <v>37.24</v>
      </c>
    </row>
    <row r="15782" spans="1:11" ht="21" customHeight="1" x14ac:dyDescent="0.25">
      <c r="A15782" s="24" t="s">
        <v>3967</v>
      </c>
      <c r="B15782" s="95" t="s">
        <v>3968</v>
      </c>
      <c r="C15782" s="95"/>
      <c r="D15782" s="96" t="s">
        <v>20</v>
      </c>
      <c r="E15782" s="96"/>
      <c r="F15782" s="24" t="s">
        <v>3936</v>
      </c>
      <c r="G15782" s="97">
        <v>0.86950000000000005</v>
      </c>
      <c r="H15782" s="97"/>
      <c r="I15782" s="98">
        <v>27.59</v>
      </c>
      <c r="J15782" s="98"/>
      <c r="K15782" s="27">
        <f>TRUNC(TRUNC(G15782,8)*I15782,2)</f>
        <v>23.98</v>
      </c>
    </row>
    <row r="15783" spans="1:11" ht="21" customHeight="1" x14ac:dyDescent="0.25">
      <c r="A15783" s="24" t="s">
        <v>3969</v>
      </c>
      <c r="B15783" s="95" t="s">
        <v>3970</v>
      </c>
      <c r="C15783" s="95"/>
      <c r="D15783" s="96" t="s">
        <v>20</v>
      </c>
      <c r="E15783" s="96"/>
      <c r="F15783" s="24" t="s">
        <v>30</v>
      </c>
      <c r="G15783" s="97">
        <v>1.137</v>
      </c>
      <c r="H15783" s="97"/>
      <c r="I15783" s="98">
        <v>28.09</v>
      </c>
      <c r="J15783" s="98"/>
      <c r="K15783" s="27">
        <f>TRUNC(TRUNC(G15783,8)*I15783,2)</f>
        <v>31.93</v>
      </c>
    </row>
    <row r="15784" spans="1:11" ht="18" customHeight="1" x14ac:dyDescent="0.25">
      <c r="A15784" s="9"/>
      <c r="B15784" s="9"/>
      <c r="C15784" s="9"/>
      <c r="D15784" s="9"/>
      <c r="E15784" s="9"/>
      <c r="F15784" s="9"/>
      <c r="G15784" s="91" t="s">
        <v>3919</v>
      </c>
      <c r="H15784" s="91"/>
      <c r="I15784" s="91"/>
      <c r="J15784" s="91"/>
      <c r="K15784" s="28">
        <f>SUM(K15780:K15783)</f>
        <v>100.88</v>
      </c>
    </row>
    <row r="15785" spans="1:11" ht="15" customHeight="1" x14ac:dyDescent="0.25">
      <c r="A15785" s="93" t="s">
        <v>3907</v>
      </c>
      <c r="B15785" s="93"/>
      <c r="C15785" s="93"/>
      <c r="D15785" s="94" t="s">
        <v>3</v>
      </c>
      <c r="E15785" s="94"/>
      <c r="F15785" s="23" t="s">
        <v>4</v>
      </c>
      <c r="G15785" s="94" t="s">
        <v>3894</v>
      </c>
      <c r="H15785" s="94"/>
      <c r="I15785" s="94" t="s">
        <v>3895</v>
      </c>
      <c r="J15785" s="94"/>
      <c r="K15785" s="23" t="s">
        <v>3896</v>
      </c>
    </row>
    <row r="15786" spans="1:11" ht="15" customHeight="1" x14ac:dyDescent="0.25">
      <c r="A15786" s="24" t="s">
        <v>3971</v>
      </c>
      <c r="B15786" s="95" t="s">
        <v>3972</v>
      </c>
      <c r="C15786" s="95"/>
      <c r="D15786" s="96" t="s">
        <v>20</v>
      </c>
      <c r="E15786" s="96"/>
      <c r="F15786" s="24" t="s">
        <v>2056</v>
      </c>
      <c r="G15786" s="97">
        <v>7.22E-2</v>
      </c>
      <c r="H15786" s="97"/>
      <c r="I15786" s="98">
        <v>32.69</v>
      </c>
      <c r="J15786" s="98"/>
      <c r="K15786" s="27">
        <f>TRUNC(TRUNC(G15786,8)*I15786,2)</f>
        <v>2.36</v>
      </c>
    </row>
    <row r="15787" spans="1:11" ht="15" customHeight="1" x14ac:dyDescent="0.25">
      <c r="A15787" s="24" t="s">
        <v>3910</v>
      </c>
      <c r="B15787" s="95" t="s">
        <v>3911</v>
      </c>
      <c r="C15787" s="95"/>
      <c r="D15787" s="96" t="s">
        <v>20</v>
      </c>
      <c r="E15787" s="96"/>
      <c r="F15787" s="24" t="s">
        <v>2056</v>
      </c>
      <c r="G15787" s="97">
        <v>0.44790000000000002</v>
      </c>
      <c r="H15787" s="97"/>
      <c r="I15787" s="98">
        <v>24.94</v>
      </c>
      <c r="J15787" s="98"/>
      <c r="K15787" s="27">
        <f>TRUNC(TRUNC(G15787,8)*I15787,2)</f>
        <v>11.17</v>
      </c>
    </row>
    <row r="15788" spans="1:11" ht="18" customHeight="1" x14ac:dyDescent="0.25">
      <c r="A15788" s="9"/>
      <c r="B15788" s="9"/>
      <c r="C15788" s="9"/>
      <c r="D15788" s="9"/>
      <c r="E15788" s="9"/>
      <c r="F15788" s="9"/>
      <c r="G15788" s="91" t="s">
        <v>3912</v>
      </c>
      <c r="H15788" s="91"/>
      <c r="I15788" s="91"/>
      <c r="J15788" s="91"/>
      <c r="K15788" s="28">
        <f>SUM(K15786:K15787)</f>
        <v>13.53</v>
      </c>
    </row>
    <row r="15789" spans="1:11" ht="15" customHeight="1" x14ac:dyDescent="0.25">
      <c r="A15789" s="9"/>
      <c r="B15789" s="9"/>
      <c r="C15789" s="9"/>
      <c r="D15789" s="9"/>
      <c r="E15789" s="9"/>
      <c r="F15789" s="9"/>
      <c r="G15789" s="92" t="s">
        <v>3913</v>
      </c>
      <c r="H15789" s="92"/>
      <c r="I15789" s="92"/>
      <c r="J15789" s="92"/>
      <c r="K15789" s="29">
        <f>ROUND(SUM(K15784,K15788),2)</f>
        <v>114.41</v>
      </c>
    </row>
    <row r="15790" spans="1:11" ht="9.9499999999999993" customHeight="1" x14ac:dyDescent="0.25">
      <c r="A15790" s="9"/>
      <c r="B15790" s="9"/>
      <c r="C15790" s="9"/>
      <c r="D15790" s="9"/>
      <c r="E15790" s="9"/>
      <c r="F15790" s="9"/>
      <c r="G15790" s="100"/>
      <c r="H15790" s="100"/>
      <c r="I15790" s="100"/>
      <c r="J15790" s="100"/>
      <c r="K15790" s="100"/>
    </row>
    <row r="15791" spans="1:11" ht="20.100000000000001" customHeight="1" x14ac:dyDescent="0.25">
      <c r="A15791" s="99" t="s">
        <v>3333</v>
      </c>
      <c r="B15791" s="99"/>
      <c r="C15791" s="99"/>
      <c r="D15791" s="99"/>
      <c r="E15791" s="99"/>
      <c r="F15791" s="99"/>
      <c r="G15791" s="99"/>
      <c r="H15791" s="99"/>
      <c r="I15791" s="99"/>
      <c r="J15791" s="99"/>
      <c r="K15791" s="99"/>
    </row>
    <row r="15792" spans="1:11" ht="15" customHeight="1" x14ac:dyDescent="0.25">
      <c r="A15792" s="93" t="s">
        <v>3916</v>
      </c>
      <c r="B15792" s="93"/>
      <c r="C15792" s="93"/>
      <c r="D15792" s="94" t="s">
        <v>3</v>
      </c>
      <c r="E15792" s="94"/>
      <c r="F15792" s="23" t="s">
        <v>4</v>
      </c>
      <c r="G15792" s="94" t="s">
        <v>3894</v>
      </c>
      <c r="H15792" s="94"/>
      <c r="I15792" s="94" t="s">
        <v>3895</v>
      </c>
      <c r="J15792" s="94"/>
      <c r="K15792" s="23" t="s">
        <v>3896</v>
      </c>
    </row>
    <row r="15793" spans="1:11" ht="38.1" customHeight="1" x14ac:dyDescent="0.25">
      <c r="A15793" s="24" t="s">
        <v>3973</v>
      </c>
      <c r="B15793" s="95" t="s">
        <v>3974</v>
      </c>
      <c r="C15793" s="95"/>
      <c r="D15793" s="96" t="s">
        <v>20</v>
      </c>
      <c r="E15793" s="96"/>
      <c r="F15793" s="24" t="s">
        <v>3936</v>
      </c>
      <c r="G15793" s="97">
        <v>6.3E-3</v>
      </c>
      <c r="H15793" s="97"/>
      <c r="I15793" s="98">
        <v>94.61</v>
      </c>
      <c r="J15793" s="98"/>
      <c r="K15793" s="27">
        <f>TRUNC(TRUNC(G15793,8)*I15793,2)</f>
        <v>0.59</v>
      </c>
    </row>
    <row r="15794" spans="1:11" ht="38.1" customHeight="1" x14ac:dyDescent="0.25">
      <c r="A15794" s="24" t="s">
        <v>3975</v>
      </c>
      <c r="B15794" s="95" t="s">
        <v>3976</v>
      </c>
      <c r="C15794" s="95"/>
      <c r="D15794" s="96" t="s">
        <v>20</v>
      </c>
      <c r="E15794" s="96"/>
      <c r="F15794" s="24" t="s">
        <v>30</v>
      </c>
      <c r="G15794" s="97">
        <v>1.0200000000000001E-2</v>
      </c>
      <c r="H15794" s="97"/>
      <c r="I15794" s="98">
        <v>370.94</v>
      </c>
      <c r="J15794" s="98"/>
      <c r="K15794" s="27">
        <f>TRUNC(TRUNC(G15794,8)*I15794,2)</f>
        <v>3.78</v>
      </c>
    </row>
    <row r="15795" spans="1:11" ht="29.1" customHeight="1" x14ac:dyDescent="0.25">
      <c r="A15795" s="24" t="s">
        <v>3977</v>
      </c>
      <c r="B15795" s="95" t="s">
        <v>3978</v>
      </c>
      <c r="C15795" s="95"/>
      <c r="D15795" s="96" t="s">
        <v>20</v>
      </c>
      <c r="E15795" s="96"/>
      <c r="F15795" s="24" t="s">
        <v>3936</v>
      </c>
      <c r="G15795" s="97">
        <v>4.8999999999999998E-3</v>
      </c>
      <c r="H15795" s="97"/>
      <c r="I15795" s="98">
        <v>74.180000000000007</v>
      </c>
      <c r="J15795" s="98"/>
      <c r="K15795" s="27">
        <f>TRUNC(TRUNC(G15795,8)*I15795,2)</f>
        <v>0.36</v>
      </c>
    </row>
    <row r="15796" spans="1:11" ht="29.1" customHeight="1" x14ac:dyDescent="0.25">
      <c r="A15796" s="24" t="s">
        <v>3979</v>
      </c>
      <c r="B15796" s="95" t="s">
        <v>3980</v>
      </c>
      <c r="C15796" s="95"/>
      <c r="D15796" s="96" t="s">
        <v>20</v>
      </c>
      <c r="E15796" s="96"/>
      <c r="F15796" s="24" t="s">
        <v>30</v>
      </c>
      <c r="G15796" s="97">
        <v>5.5999999999999999E-3</v>
      </c>
      <c r="H15796" s="97"/>
      <c r="I15796" s="98">
        <v>166.79</v>
      </c>
      <c r="J15796" s="98"/>
      <c r="K15796" s="27">
        <f>TRUNC(TRUNC(G15796,8)*I15796,2)</f>
        <v>0.93</v>
      </c>
    </row>
    <row r="15797" spans="1:11" ht="18" customHeight="1" x14ac:dyDescent="0.25">
      <c r="A15797" s="9"/>
      <c r="B15797" s="9"/>
      <c r="C15797" s="9"/>
      <c r="D15797" s="9"/>
      <c r="E15797" s="9"/>
      <c r="F15797" s="9"/>
      <c r="G15797" s="91" t="s">
        <v>3919</v>
      </c>
      <c r="H15797" s="91"/>
      <c r="I15797" s="91"/>
      <c r="J15797" s="91"/>
      <c r="K15797" s="28">
        <f>SUM(K15793:K15796)</f>
        <v>5.66</v>
      </c>
    </row>
    <row r="15798" spans="1:11" ht="15" customHeight="1" x14ac:dyDescent="0.25">
      <c r="A15798" s="9"/>
      <c r="B15798" s="9"/>
      <c r="C15798" s="9"/>
      <c r="D15798" s="9"/>
      <c r="E15798" s="9"/>
      <c r="F15798" s="9"/>
      <c r="G15798" s="92" t="s">
        <v>3913</v>
      </c>
      <c r="H15798" s="92"/>
      <c r="I15798" s="92"/>
      <c r="J15798" s="92"/>
      <c r="K15798" s="29">
        <f>ROUND(SUM(K15797),2)</f>
        <v>5.66</v>
      </c>
    </row>
    <row r="15799" spans="1:11" ht="9.9499999999999993" customHeight="1" x14ac:dyDescent="0.25">
      <c r="A15799" s="9"/>
      <c r="B15799" s="9"/>
      <c r="C15799" s="9"/>
      <c r="D15799" s="9"/>
      <c r="E15799" s="9"/>
      <c r="F15799" s="9"/>
      <c r="G15799" s="100"/>
      <c r="H15799" s="100"/>
      <c r="I15799" s="100"/>
      <c r="J15799" s="100"/>
      <c r="K15799" s="100"/>
    </row>
    <row r="15800" spans="1:11" ht="20.100000000000001" customHeight="1" x14ac:dyDescent="0.25">
      <c r="A15800" s="99" t="s">
        <v>3334</v>
      </c>
      <c r="B15800" s="99"/>
      <c r="C15800" s="99"/>
      <c r="D15800" s="99"/>
      <c r="E15800" s="99"/>
      <c r="F15800" s="99"/>
      <c r="G15800" s="99"/>
      <c r="H15800" s="99"/>
      <c r="I15800" s="99"/>
      <c r="J15800" s="99"/>
      <c r="K15800" s="99"/>
    </row>
    <row r="15801" spans="1:11" ht="15" customHeight="1" x14ac:dyDescent="0.25">
      <c r="A15801" s="93" t="s">
        <v>3916</v>
      </c>
      <c r="B15801" s="93"/>
      <c r="C15801" s="93"/>
      <c r="D15801" s="94" t="s">
        <v>3</v>
      </c>
      <c r="E15801" s="94"/>
      <c r="F15801" s="23" t="s">
        <v>4</v>
      </c>
      <c r="G15801" s="94" t="s">
        <v>3894</v>
      </c>
      <c r="H15801" s="94"/>
      <c r="I15801" s="94" t="s">
        <v>3895</v>
      </c>
      <c r="J15801" s="94"/>
      <c r="K15801" s="23" t="s">
        <v>3896</v>
      </c>
    </row>
    <row r="15802" spans="1:11" ht="38.1" customHeight="1" x14ac:dyDescent="0.25">
      <c r="A15802" s="24" t="s">
        <v>3973</v>
      </c>
      <c r="B15802" s="95" t="s">
        <v>3974</v>
      </c>
      <c r="C15802" s="95"/>
      <c r="D15802" s="96" t="s">
        <v>20</v>
      </c>
      <c r="E15802" s="96"/>
      <c r="F15802" s="24" t="s">
        <v>3936</v>
      </c>
      <c r="G15802" s="97">
        <v>1.2999999999999999E-3</v>
      </c>
      <c r="H15802" s="97"/>
      <c r="I15802" s="98">
        <v>94.61</v>
      </c>
      <c r="J15802" s="98"/>
      <c r="K15802" s="27">
        <f>TRUNC(TRUNC(G15802,8)*I15802,2)</f>
        <v>0.12</v>
      </c>
    </row>
    <row r="15803" spans="1:11" ht="38.1" customHeight="1" x14ac:dyDescent="0.25">
      <c r="A15803" s="24" t="s">
        <v>3975</v>
      </c>
      <c r="B15803" s="95" t="s">
        <v>3976</v>
      </c>
      <c r="C15803" s="95"/>
      <c r="D15803" s="96" t="s">
        <v>20</v>
      </c>
      <c r="E15803" s="96"/>
      <c r="F15803" s="24" t="s">
        <v>30</v>
      </c>
      <c r="G15803" s="97">
        <v>3.0999999999999999E-3</v>
      </c>
      <c r="H15803" s="97"/>
      <c r="I15803" s="98">
        <v>370.94</v>
      </c>
      <c r="J15803" s="98"/>
      <c r="K15803" s="27">
        <f>TRUNC(TRUNC(G15803,8)*I15803,2)</f>
        <v>1.1399999999999999</v>
      </c>
    </row>
    <row r="15804" spans="1:11" ht="18" customHeight="1" x14ac:dyDescent="0.25">
      <c r="A15804" s="9"/>
      <c r="B15804" s="9"/>
      <c r="C15804" s="9"/>
      <c r="D15804" s="9"/>
      <c r="E15804" s="9"/>
      <c r="F15804" s="9"/>
      <c r="G15804" s="91" t="s">
        <v>3919</v>
      </c>
      <c r="H15804" s="91"/>
      <c r="I15804" s="91"/>
      <c r="J15804" s="91"/>
      <c r="K15804" s="28">
        <f>SUM(K15802:K15803)</f>
        <v>1.2599999999999998</v>
      </c>
    </row>
    <row r="15805" spans="1:11" ht="15" customHeight="1" x14ac:dyDescent="0.25">
      <c r="A15805" s="9"/>
      <c r="B15805" s="9"/>
      <c r="C15805" s="9"/>
      <c r="D15805" s="9"/>
      <c r="E15805" s="9"/>
      <c r="F15805" s="9"/>
      <c r="G15805" s="92" t="s">
        <v>3913</v>
      </c>
      <c r="H15805" s="92"/>
      <c r="I15805" s="92"/>
      <c r="J15805" s="92"/>
      <c r="K15805" s="29">
        <f>ROUND(SUM(K15804),2)</f>
        <v>1.26</v>
      </c>
    </row>
    <row r="15806" spans="1:11" ht="9.9499999999999993" customHeight="1" x14ac:dyDescent="0.25">
      <c r="A15806" s="9"/>
      <c r="B15806" s="9"/>
      <c r="C15806" s="9"/>
      <c r="D15806" s="9"/>
      <c r="E15806" s="9"/>
      <c r="F15806" s="9"/>
      <c r="G15806" s="100"/>
      <c r="H15806" s="100"/>
      <c r="I15806" s="100"/>
      <c r="J15806" s="100"/>
      <c r="K15806" s="100"/>
    </row>
    <row r="15807" spans="1:11" ht="20.100000000000001" customHeight="1" x14ac:dyDescent="0.25">
      <c r="A15807" s="99" t="s">
        <v>3335</v>
      </c>
      <c r="B15807" s="99"/>
      <c r="C15807" s="99"/>
      <c r="D15807" s="99"/>
      <c r="E15807" s="99"/>
      <c r="F15807" s="99"/>
      <c r="G15807" s="99"/>
      <c r="H15807" s="99"/>
      <c r="I15807" s="99"/>
      <c r="J15807" s="99"/>
      <c r="K15807" s="99"/>
    </row>
    <row r="15808" spans="1:11" ht="15" customHeight="1" x14ac:dyDescent="0.25">
      <c r="A15808" s="93" t="s">
        <v>3916</v>
      </c>
      <c r="B15808" s="93"/>
      <c r="C15808" s="93"/>
      <c r="D15808" s="94" t="s">
        <v>3</v>
      </c>
      <c r="E15808" s="94"/>
      <c r="F15808" s="23" t="s">
        <v>4</v>
      </c>
      <c r="G15808" s="94" t="s">
        <v>3894</v>
      </c>
      <c r="H15808" s="94"/>
      <c r="I15808" s="94" t="s">
        <v>3895</v>
      </c>
      <c r="J15808" s="94"/>
      <c r="K15808" s="23" t="s">
        <v>3896</v>
      </c>
    </row>
    <row r="15809" spans="1:11" ht="38.1" customHeight="1" x14ac:dyDescent="0.25">
      <c r="A15809" s="24" t="s">
        <v>3973</v>
      </c>
      <c r="B15809" s="95" t="s">
        <v>3974</v>
      </c>
      <c r="C15809" s="95"/>
      <c r="D15809" s="96" t="s">
        <v>20</v>
      </c>
      <c r="E15809" s="96"/>
      <c r="F15809" s="24" t="s">
        <v>3936</v>
      </c>
      <c r="G15809" s="97">
        <v>5.0000000000000001E-4</v>
      </c>
      <c r="H15809" s="97"/>
      <c r="I15809" s="98">
        <v>94.61</v>
      </c>
      <c r="J15809" s="98"/>
      <c r="K15809" s="27">
        <f>TRUNC(TRUNC(G15809,8)*I15809,2)</f>
        <v>0.04</v>
      </c>
    </row>
    <row r="15810" spans="1:11" ht="38.1" customHeight="1" x14ac:dyDescent="0.25">
      <c r="A15810" s="24" t="s">
        <v>3975</v>
      </c>
      <c r="B15810" s="95" t="s">
        <v>3976</v>
      </c>
      <c r="C15810" s="95"/>
      <c r="D15810" s="96" t="s">
        <v>20</v>
      </c>
      <c r="E15810" s="96"/>
      <c r="F15810" s="24" t="s">
        <v>30</v>
      </c>
      <c r="G15810" s="97">
        <v>1.1999999999999999E-3</v>
      </c>
      <c r="H15810" s="97"/>
      <c r="I15810" s="98">
        <v>370.94</v>
      </c>
      <c r="J15810" s="98"/>
      <c r="K15810" s="27">
        <f>TRUNC(TRUNC(G15810,8)*I15810,2)</f>
        <v>0.44</v>
      </c>
    </row>
    <row r="15811" spans="1:11" ht="18" customHeight="1" x14ac:dyDescent="0.25">
      <c r="A15811" s="9"/>
      <c r="B15811" s="9"/>
      <c r="C15811" s="9"/>
      <c r="D15811" s="9"/>
      <c r="E15811" s="9"/>
      <c r="F15811" s="9"/>
      <c r="G15811" s="91" t="s">
        <v>3919</v>
      </c>
      <c r="H15811" s="91"/>
      <c r="I15811" s="91"/>
      <c r="J15811" s="91"/>
      <c r="K15811" s="28">
        <f>SUM(K15809:K15810)</f>
        <v>0.48</v>
      </c>
    </row>
    <row r="15812" spans="1:11" ht="15" customHeight="1" x14ac:dyDescent="0.25">
      <c r="A15812" s="9"/>
      <c r="B15812" s="9"/>
      <c r="C15812" s="9"/>
      <c r="D15812" s="9"/>
      <c r="E15812" s="9"/>
      <c r="F15812" s="9"/>
      <c r="G15812" s="92" t="s">
        <v>3913</v>
      </c>
      <c r="H15812" s="92"/>
      <c r="I15812" s="92"/>
      <c r="J15812" s="92"/>
      <c r="K15812" s="29">
        <f>ROUND(SUM(K15811),2)</f>
        <v>0.48</v>
      </c>
    </row>
    <row r="15813" spans="1:11" ht="9.9499999999999993" customHeight="1" x14ac:dyDescent="0.25">
      <c r="A15813" s="9"/>
      <c r="B15813" s="9"/>
      <c r="C15813" s="9"/>
      <c r="D15813" s="9"/>
      <c r="E15813" s="9"/>
      <c r="F15813" s="9"/>
      <c r="G15813" s="100"/>
      <c r="H15813" s="100"/>
      <c r="I15813" s="100"/>
      <c r="J15813" s="100"/>
      <c r="K15813" s="100"/>
    </row>
    <row r="15814" spans="1:11" ht="20.100000000000001" customHeight="1" x14ac:dyDescent="0.25">
      <c r="A15814" s="99" t="s">
        <v>3336</v>
      </c>
      <c r="B15814" s="99"/>
      <c r="C15814" s="99"/>
      <c r="D15814" s="99"/>
      <c r="E15814" s="99"/>
      <c r="F15814" s="99"/>
      <c r="G15814" s="99"/>
      <c r="H15814" s="99"/>
      <c r="I15814" s="99"/>
      <c r="J15814" s="99"/>
      <c r="K15814" s="99"/>
    </row>
    <row r="15815" spans="1:11" ht="15" customHeight="1" x14ac:dyDescent="0.25">
      <c r="A15815" s="93" t="s">
        <v>3981</v>
      </c>
      <c r="B15815" s="93"/>
      <c r="C15815" s="93"/>
      <c r="D15815" s="94" t="s">
        <v>3</v>
      </c>
      <c r="E15815" s="94"/>
      <c r="F15815" s="23" t="s">
        <v>4</v>
      </c>
      <c r="G15815" s="94" t="s">
        <v>3894</v>
      </c>
      <c r="H15815" s="94"/>
      <c r="I15815" s="94" t="s">
        <v>3895</v>
      </c>
      <c r="J15815" s="94"/>
      <c r="K15815" s="23" t="s">
        <v>3896</v>
      </c>
    </row>
    <row r="15816" spans="1:11" ht="21" customHeight="1" x14ac:dyDescent="0.25">
      <c r="A15816" s="24" t="s">
        <v>70</v>
      </c>
      <c r="B15816" s="95" t="s">
        <v>3982</v>
      </c>
      <c r="C15816" s="95"/>
      <c r="D15816" s="96" t="s">
        <v>25</v>
      </c>
      <c r="E15816" s="96"/>
      <c r="F15816" s="24" t="s">
        <v>61</v>
      </c>
      <c r="G15816" s="97">
        <v>1</v>
      </c>
      <c r="H15816" s="97"/>
      <c r="I15816" s="98">
        <v>28.42</v>
      </c>
      <c r="J15816" s="98"/>
      <c r="K15816" s="27">
        <f>ROUND(ROUND(G15816,8)*I15816,2)</f>
        <v>28.42</v>
      </c>
    </row>
    <row r="15817" spans="1:11" ht="15" customHeight="1" x14ac:dyDescent="0.25">
      <c r="A15817" s="9"/>
      <c r="B15817" s="9"/>
      <c r="C15817" s="9"/>
      <c r="D15817" s="9"/>
      <c r="E15817" s="9"/>
      <c r="F15817" s="9"/>
      <c r="G15817" s="91" t="s">
        <v>3983</v>
      </c>
      <c r="H15817" s="91"/>
      <c r="I15817" s="91"/>
      <c r="J15817" s="91"/>
      <c r="K15817" s="28">
        <f>SUM(K15816:K15816)</f>
        <v>28.42</v>
      </c>
    </row>
    <row r="15818" spans="1:11" ht="15" customHeight="1" x14ac:dyDescent="0.25">
      <c r="A15818" s="9"/>
      <c r="B15818" s="9"/>
      <c r="C15818" s="9"/>
      <c r="D15818" s="9"/>
      <c r="E15818" s="9"/>
      <c r="F15818" s="9"/>
      <c r="G15818" s="92" t="s">
        <v>3913</v>
      </c>
      <c r="H15818" s="92"/>
      <c r="I15818" s="92"/>
      <c r="J15818" s="92"/>
      <c r="K15818" s="29">
        <f>ROUND(SUM(K15817),2)</f>
        <v>28.42</v>
      </c>
    </row>
    <row r="15819" spans="1:11" ht="9.9499999999999993" customHeight="1" x14ac:dyDescent="0.25">
      <c r="A15819" s="9"/>
      <c r="B15819" s="9"/>
      <c r="C15819" s="9"/>
      <c r="D15819" s="9"/>
      <c r="E15819" s="9"/>
      <c r="F15819" s="9"/>
      <c r="G15819" s="100"/>
      <c r="H15819" s="100"/>
      <c r="I15819" s="100"/>
      <c r="J15819" s="100"/>
      <c r="K15819" s="100"/>
    </row>
    <row r="15820" spans="1:11" ht="20.100000000000001" customHeight="1" x14ac:dyDescent="0.25">
      <c r="A15820" s="99" t="s">
        <v>3337</v>
      </c>
      <c r="B15820" s="99"/>
      <c r="C15820" s="99"/>
      <c r="D15820" s="99"/>
      <c r="E15820" s="99"/>
      <c r="F15820" s="99"/>
      <c r="G15820" s="99"/>
      <c r="H15820" s="99"/>
      <c r="I15820" s="99"/>
      <c r="J15820" s="99"/>
      <c r="K15820" s="99"/>
    </row>
    <row r="15821" spans="1:11" ht="15" customHeight="1" x14ac:dyDescent="0.25">
      <c r="A15821" s="93" t="s">
        <v>3916</v>
      </c>
      <c r="B15821" s="93"/>
      <c r="C15821" s="93"/>
      <c r="D15821" s="94" t="s">
        <v>3</v>
      </c>
      <c r="E15821" s="94"/>
      <c r="F15821" s="23" t="s">
        <v>4</v>
      </c>
      <c r="G15821" s="94" t="s">
        <v>3894</v>
      </c>
      <c r="H15821" s="94"/>
      <c r="I15821" s="94" t="s">
        <v>3895</v>
      </c>
      <c r="J15821" s="94"/>
      <c r="K15821" s="23" t="s">
        <v>3896</v>
      </c>
    </row>
    <row r="15822" spans="1:11" ht="38.1" customHeight="1" x14ac:dyDescent="0.25">
      <c r="A15822" s="24" t="s">
        <v>3973</v>
      </c>
      <c r="B15822" s="95" t="s">
        <v>3974</v>
      </c>
      <c r="C15822" s="95"/>
      <c r="D15822" s="96" t="s">
        <v>20</v>
      </c>
      <c r="E15822" s="96"/>
      <c r="F15822" s="24" t="s">
        <v>3936</v>
      </c>
      <c r="G15822" s="97">
        <v>1.2999999999999999E-3</v>
      </c>
      <c r="H15822" s="97"/>
      <c r="I15822" s="98">
        <v>94.61</v>
      </c>
      <c r="J15822" s="98"/>
      <c r="K15822" s="27">
        <f>TRUNC(TRUNC(G15822,8)*I15822,2)</f>
        <v>0.12</v>
      </c>
    </row>
    <row r="15823" spans="1:11" ht="38.1" customHeight="1" x14ac:dyDescent="0.25">
      <c r="A15823" s="24" t="s">
        <v>3975</v>
      </c>
      <c r="B15823" s="95" t="s">
        <v>3976</v>
      </c>
      <c r="C15823" s="95"/>
      <c r="D15823" s="96" t="s">
        <v>20</v>
      </c>
      <c r="E15823" s="96"/>
      <c r="F15823" s="24" t="s">
        <v>30</v>
      </c>
      <c r="G15823" s="97">
        <v>3.0999999999999999E-3</v>
      </c>
      <c r="H15823" s="97"/>
      <c r="I15823" s="98">
        <v>370.94</v>
      </c>
      <c r="J15823" s="98"/>
      <c r="K15823" s="27">
        <f>TRUNC(TRUNC(G15823,8)*I15823,2)</f>
        <v>1.1399999999999999</v>
      </c>
    </row>
    <row r="15824" spans="1:11" ht="18" customHeight="1" x14ac:dyDescent="0.25">
      <c r="A15824" s="9"/>
      <c r="B15824" s="9"/>
      <c r="C15824" s="9"/>
      <c r="D15824" s="9"/>
      <c r="E15824" s="9"/>
      <c r="F15824" s="9"/>
      <c r="G15824" s="91" t="s">
        <v>3919</v>
      </c>
      <c r="H15824" s="91"/>
      <c r="I15824" s="91"/>
      <c r="J15824" s="91"/>
      <c r="K15824" s="28">
        <f>SUM(K15822:K15823)</f>
        <v>1.2599999999999998</v>
      </c>
    </row>
    <row r="15825" spans="1:11" ht="15" customHeight="1" x14ac:dyDescent="0.25">
      <c r="A15825" s="9"/>
      <c r="B15825" s="9"/>
      <c r="C15825" s="9"/>
      <c r="D15825" s="9"/>
      <c r="E15825" s="9"/>
      <c r="F15825" s="9"/>
      <c r="G15825" s="92" t="s">
        <v>3913</v>
      </c>
      <c r="H15825" s="92"/>
      <c r="I15825" s="92"/>
      <c r="J15825" s="92"/>
      <c r="K15825" s="29">
        <f>ROUND(SUM(K15824),2)</f>
        <v>1.26</v>
      </c>
    </row>
    <row r="15826" spans="1:11" ht="9.9499999999999993" customHeight="1" x14ac:dyDescent="0.25">
      <c r="A15826" s="9"/>
      <c r="B15826" s="9"/>
      <c r="C15826" s="9"/>
      <c r="D15826" s="9"/>
      <c r="E15826" s="9"/>
      <c r="F15826" s="9"/>
      <c r="G15826" s="100"/>
      <c r="H15826" s="100"/>
      <c r="I15826" s="100"/>
      <c r="J15826" s="100"/>
      <c r="K15826" s="100"/>
    </row>
    <row r="15827" spans="1:11" ht="20.100000000000001" customHeight="1" x14ac:dyDescent="0.25">
      <c r="A15827" s="99" t="s">
        <v>3338</v>
      </c>
      <c r="B15827" s="99"/>
      <c r="C15827" s="99"/>
      <c r="D15827" s="99"/>
      <c r="E15827" s="99"/>
      <c r="F15827" s="99"/>
      <c r="G15827" s="99"/>
      <c r="H15827" s="99"/>
      <c r="I15827" s="99"/>
      <c r="J15827" s="99"/>
      <c r="K15827" s="99"/>
    </row>
    <row r="15828" spans="1:11" ht="12.95" customHeight="1" x14ac:dyDescent="0.25">
      <c r="A15828" s="107" t="s">
        <v>3984</v>
      </c>
      <c r="B15828" s="107"/>
      <c r="C15828" s="107"/>
      <c r="D15828" s="108" t="s">
        <v>3985</v>
      </c>
      <c r="E15828" s="87" t="s">
        <v>3986</v>
      </c>
      <c r="F15828" s="87"/>
      <c r="G15828" s="87" t="s">
        <v>3987</v>
      </c>
      <c r="H15828" s="87"/>
      <c r="I15828" s="87"/>
      <c r="J15828" s="87"/>
      <c r="K15828" s="87" t="s">
        <v>3988</v>
      </c>
    </row>
    <row r="15829" spans="1:11" ht="12" customHeight="1" x14ac:dyDescent="0.25">
      <c r="A15829" s="107"/>
      <c r="B15829" s="107"/>
      <c r="C15829" s="107"/>
      <c r="D15829" s="108"/>
      <c r="E15829" s="23" t="s">
        <v>3989</v>
      </c>
      <c r="F15829" s="23" t="s">
        <v>3990</v>
      </c>
      <c r="G15829" s="94" t="s">
        <v>3989</v>
      </c>
      <c r="H15829" s="94"/>
      <c r="I15829" s="94" t="s">
        <v>3990</v>
      </c>
      <c r="J15829" s="94"/>
      <c r="K15829" s="87"/>
    </row>
    <row r="15830" spans="1:11" ht="15" customHeight="1" x14ac:dyDescent="0.25">
      <c r="A15830" s="6" t="s">
        <v>3991</v>
      </c>
      <c r="B15830" s="104" t="s">
        <v>3992</v>
      </c>
      <c r="C15830" s="104"/>
      <c r="D15830" s="31">
        <v>1</v>
      </c>
      <c r="E15830" s="32">
        <v>0.34</v>
      </c>
      <c r="F15830" s="32">
        <v>0.66</v>
      </c>
      <c r="G15830" s="105">
        <v>355.46550000000002</v>
      </c>
      <c r="H15830" s="105"/>
      <c r="I15830" s="105">
        <v>95.872399999999999</v>
      </c>
      <c r="J15830" s="105"/>
      <c r="K15830" s="33">
        <f>ROUND(D15830*(ROUND(E15830*G15830,4)+ROUND(F15830*I15830,4)),4)</f>
        <v>184.13409999999999</v>
      </c>
    </row>
    <row r="15831" spans="1:11" ht="15" customHeight="1" x14ac:dyDescent="0.25">
      <c r="A15831" s="6" t="s">
        <v>3993</v>
      </c>
      <c r="B15831" s="104" t="s">
        <v>3994</v>
      </c>
      <c r="C15831" s="104"/>
      <c r="D15831" s="31">
        <v>1</v>
      </c>
      <c r="E15831" s="32">
        <v>1</v>
      </c>
      <c r="F15831" s="32">
        <v>0</v>
      </c>
      <c r="G15831" s="105">
        <v>365.3972</v>
      </c>
      <c r="H15831" s="105"/>
      <c r="I15831" s="105">
        <v>147.8879</v>
      </c>
      <c r="J15831" s="105"/>
      <c r="K15831" s="33">
        <f>ROUND(D15831*(ROUND(E15831*G15831,4)+ROUND(F15831*I15831,4)),4)</f>
        <v>365.3972</v>
      </c>
    </row>
    <row r="15832" spans="1:11" ht="15" customHeight="1" x14ac:dyDescent="0.25">
      <c r="A15832" s="6" t="s">
        <v>3995</v>
      </c>
      <c r="B15832" s="104" t="s">
        <v>3996</v>
      </c>
      <c r="C15832" s="104"/>
      <c r="D15832" s="31">
        <v>1</v>
      </c>
      <c r="E15832" s="32">
        <v>0.97</v>
      </c>
      <c r="F15832" s="32">
        <v>0.03</v>
      </c>
      <c r="G15832" s="105">
        <v>324.64210000000003</v>
      </c>
      <c r="H15832" s="105"/>
      <c r="I15832" s="105">
        <v>159.20740000000001</v>
      </c>
      <c r="J15832" s="105"/>
      <c r="K15832" s="33">
        <f>ROUND(D15832*(ROUND(E15832*G15832,4)+ROUND(F15832*I15832,4)),4)</f>
        <v>319.67899999999997</v>
      </c>
    </row>
    <row r="15833" spans="1:11" ht="15.95" customHeight="1" x14ac:dyDescent="0.25">
      <c r="A15833" s="6" t="s">
        <v>3997</v>
      </c>
      <c r="B15833" s="104" t="s">
        <v>3998</v>
      </c>
      <c r="C15833" s="104"/>
      <c r="D15833" s="31">
        <v>1</v>
      </c>
      <c r="E15833" s="32">
        <v>0.79</v>
      </c>
      <c r="F15833" s="32">
        <v>0.21</v>
      </c>
      <c r="G15833" s="105">
        <v>284.72230000000002</v>
      </c>
      <c r="H15833" s="105"/>
      <c r="I15833" s="105">
        <v>125.70480000000001</v>
      </c>
      <c r="J15833" s="105"/>
      <c r="K15833" s="33">
        <f>ROUND(D15833*(ROUND(E15833*G15833,4)+ROUND(F15833*I15833,4)),4)</f>
        <v>251.32859999999999</v>
      </c>
    </row>
    <row r="15834" spans="1:11" ht="15" customHeight="1" x14ac:dyDescent="0.25">
      <c r="A15834" s="1"/>
      <c r="B15834" s="1"/>
      <c r="C15834" s="1"/>
      <c r="D15834" s="1"/>
      <c r="E15834" s="1"/>
      <c r="F15834" s="1"/>
      <c r="G15834" s="85" t="s">
        <v>3999</v>
      </c>
      <c r="H15834" s="85"/>
      <c r="I15834" s="85"/>
      <c r="J15834" s="85"/>
      <c r="K15834" s="34">
        <f>SUM(K15829:K15833)</f>
        <v>1120.5389</v>
      </c>
    </row>
    <row r="15835" spans="1:11" ht="20.100000000000001" customHeight="1" x14ac:dyDescent="0.25">
      <c r="A15835" s="106" t="s">
        <v>4000</v>
      </c>
      <c r="B15835" s="106"/>
      <c r="C15835" s="106"/>
      <c r="D15835" s="106"/>
      <c r="E15835" s="106"/>
      <c r="F15835" s="2" t="s">
        <v>4</v>
      </c>
      <c r="G15835" s="87" t="s">
        <v>4001</v>
      </c>
      <c r="H15835" s="87"/>
      <c r="I15835" s="87" t="s">
        <v>4002</v>
      </c>
      <c r="J15835" s="87"/>
      <c r="K15835" s="2" t="s">
        <v>3988</v>
      </c>
    </row>
    <row r="15836" spans="1:11" ht="15" customHeight="1" x14ac:dyDescent="0.25">
      <c r="A15836" s="6" t="s">
        <v>4003</v>
      </c>
      <c r="B15836" s="101" t="s">
        <v>4004</v>
      </c>
      <c r="C15836" s="101"/>
      <c r="D15836" s="101"/>
      <c r="E15836" s="101"/>
      <c r="F15836" s="6" t="s">
        <v>3940</v>
      </c>
      <c r="G15836" s="114">
        <v>1</v>
      </c>
      <c r="H15836" s="114"/>
      <c r="I15836" s="115">
        <v>22.527200000000001</v>
      </c>
      <c r="J15836" s="115"/>
      <c r="K15836" s="35">
        <f>ROUND(ROUND(G15836,5)*I15836,4)</f>
        <v>22.527200000000001</v>
      </c>
    </row>
    <row r="15837" spans="1:11" ht="15" customHeight="1" x14ac:dyDescent="0.25">
      <c r="A15837" s="1"/>
      <c r="B15837" s="1"/>
      <c r="C15837" s="1"/>
      <c r="D15837" s="1"/>
      <c r="E15837" s="1"/>
      <c r="F15837" s="1"/>
      <c r="G15837" s="85" t="s">
        <v>4005</v>
      </c>
      <c r="H15837" s="85"/>
      <c r="I15837" s="85"/>
      <c r="J15837" s="85"/>
      <c r="K15837" s="36">
        <f>SUM(K15836:K15836)</f>
        <v>22.527200000000001</v>
      </c>
    </row>
    <row r="15838" spans="1:11" ht="15" customHeight="1" x14ac:dyDescent="0.25">
      <c r="A15838" s="9"/>
      <c r="B15838" s="9"/>
      <c r="C15838" s="9"/>
      <c r="D15838" s="9"/>
      <c r="E15838" s="9"/>
      <c r="F15838" s="9"/>
      <c r="G15838" s="92" t="s">
        <v>4006</v>
      </c>
      <c r="H15838" s="92"/>
      <c r="I15838" s="92"/>
      <c r="J15838" s="92"/>
      <c r="K15838" s="33">
        <f>SUM(K15834,K15837)</f>
        <v>1143.0661</v>
      </c>
    </row>
    <row r="15839" spans="1:11" ht="15" customHeight="1" x14ac:dyDescent="0.25">
      <c r="A15839" s="9"/>
      <c r="B15839" s="9"/>
      <c r="C15839" s="9"/>
      <c r="D15839" s="9"/>
      <c r="E15839" s="9"/>
      <c r="F15839" s="9"/>
      <c r="G15839" s="92" t="s">
        <v>4007</v>
      </c>
      <c r="H15839" s="92"/>
      <c r="I15839" s="92"/>
      <c r="J15839" s="92"/>
      <c r="K15839" s="37">
        <v>113.18</v>
      </c>
    </row>
    <row r="15840" spans="1:11" ht="15" customHeight="1" x14ac:dyDescent="0.25">
      <c r="A15840" s="9"/>
      <c r="B15840" s="9"/>
      <c r="C15840" s="9"/>
      <c r="D15840" s="9"/>
      <c r="E15840" s="9"/>
      <c r="F15840" s="9"/>
      <c r="G15840" s="92" t="s">
        <v>4008</v>
      </c>
      <c r="H15840" s="92"/>
      <c r="I15840" s="92"/>
      <c r="J15840" s="92"/>
      <c r="K15840" s="33">
        <f>ROUND(K15838/K15839,4)</f>
        <v>10.099500000000001</v>
      </c>
    </row>
    <row r="15841" spans="1:11" ht="15" customHeight="1" x14ac:dyDescent="0.25">
      <c r="A15841" s="9"/>
      <c r="B15841" s="9"/>
      <c r="C15841" s="9"/>
      <c r="D15841" s="9"/>
      <c r="E15841" s="9"/>
      <c r="F15841" s="9"/>
      <c r="G15841" s="92" t="s">
        <v>4009</v>
      </c>
      <c r="H15841" s="92"/>
      <c r="I15841" s="92"/>
      <c r="J15841" s="92"/>
      <c r="K15841" s="33">
        <f>ROUND(K15840*0.00746,4)</f>
        <v>7.5300000000000006E-2</v>
      </c>
    </row>
    <row r="15842" spans="1:11" ht="20.100000000000001" customHeight="1" x14ac:dyDescent="0.25">
      <c r="A15842" s="106" t="s">
        <v>4010</v>
      </c>
      <c r="B15842" s="106"/>
      <c r="C15842" s="106"/>
      <c r="D15842" s="106"/>
      <c r="E15842" s="106"/>
      <c r="F15842" s="2" t="s">
        <v>4</v>
      </c>
      <c r="G15842" s="87" t="s">
        <v>4001</v>
      </c>
      <c r="H15842" s="87"/>
      <c r="I15842" s="87" t="s">
        <v>3895</v>
      </c>
      <c r="J15842" s="87"/>
      <c r="K15842" s="2" t="s">
        <v>4011</v>
      </c>
    </row>
    <row r="15843" spans="1:11" ht="15" customHeight="1" x14ac:dyDescent="0.25">
      <c r="A15843" s="6" t="s">
        <v>4012</v>
      </c>
      <c r="B15843" s="104" t="s">
        <v>4013</v>
      </c>
      <c r="C15843" s="104"/>
      <c r="D15843" s="104"/>
      <c r="E15843" s="104"/>
      <c r="F15843" s="6" t="s">
        <v>77</v>
      </c>
      <c r="G15843" s="113">
        <v>1</v>
      </c>
      <c r="H15843" s="113"/>
      <c r="I15843" s="105">
        <v>195.03</v>
      </c>
      <c r="J15843" s="105"/>
      <c r="K15843" s="33">
        <f>ROUND(ROUND(G15843,5)*I15843,4)</f>
        <v>195.03</v>
      </c>
    </row>
    <row r="15844" spans="1:11" ht="15" customHeight="1" x14ac:dyDescent="0.25">
      <c r="A15844" s="1"/>
      <c r="B15844" s="1"/>
      <c r="C15844" s="1"/>
      <c r="D15844" s="1"/>
      <c r="E15844" s="1"/>
      <c r="F15844" s="1"/>
      <c r="G15844" s="85" t="s">
        <v>4014</v>
      </c>
      <c r="H15844" s="85"/>
      <c r="I15844" s="85"/>
      <c r="J15844" s="85"/>
      <c r="K15844" s="34">
        <f>SUM(K15843:K15843)</f>
        <v>195.03</v>
      </c>
    </row>
    <row r="15845" spans="1:11" ht="15" customHeight="1" x14ac:dyDescent="0.25">
      <c r="A15845" s="106" t="s">
        <v>4015</v>
      </c>
      <c r="B15845" s="106"/>
      <c r="C15845" s="106"/>
      <c r="D15845" s="23" t="s">
        <v>4016</v>
      </c>
      <c r="E15845" s="94" t="s">
        <v>4017</v>
      </c>
      <c r="F15845" s="94"/>
      <c r="G15845" s="94" t="s">
        <v>4001</v>
      </c>
      <c r="H15845" s="94"/>
      <c r="I15845" s="94" t="s">
        <v>3895</v>
      </c>
      <c r="J15845" s="94"/>
      <c r="K15845" s="23" t="s">
        <v>4011</v>
      </c>
    </row>
    <row r="15846" spans="1:11" ht="20.100000000000001" customHeight="1" x14ac:dyDescent="0.25">
      <c r="A15846" s="38" t="s">
        <v>4012</v>
      </c>
      <c r="B15846" s="109" t="s">
        <v>4018</v>
      </c>
      <c r="C15846" s="109"/>
      <c r="D15846" s="38" t="s">
        <v>4019</v>
      </c>
      <c r="E15846" s="110" t="s">
        <v>4020</v>
      </c>
      <c r="F15846" s="110"/>
      <c r="G15846" s="111">
        <v>2.2000000000000002</v>
      </c>
      <c r="H15846" s="111"/>
      <c r="I15846" s="112">
        <v>3.47</v>
      </c>
      <c r="J15846" s="112"/>
      <c r="K15846" s="41">
        <f>ROUND(ROUND(G15846,5)*I15846,4)</f>
        <v>7.6340000000000003</v>
      </c>
    </row>
    <row r="15847" spans="1:11" ht="15" customHeight="1" x14ac:dyDescent="0.25">
      <c r="A15847" s="1"/>
      <c r="B15847" s="1"/>
      <c r="C15847" s="1"/>
      <c r="D15847" s="1"/>
      <c r="E15847" s="1"/>
      <c r="F15847" s="1"/>
      <c r="G15847" s="85" t="s">
        <v>4021</v>
      </c>
      <c r="H15847" s="85"/>
      <c r="I15847" s="85"/>
      <c r="J15847" s="85"/>
      <c r="K15847" s="33">
        <f>SUM(K15846:K15846)</f>
        <v>7.6340000000000003</v>
      </c>
    </row>
    <row r="15848" spans="1:11" ht="12.95" customHeight="1" x14ac:dyDescent="0.25">
      <c r="A15848" s="106" t="s">
        <v>4022</v>
      </c>
      <c r="B15848" s="106"/>
      <c r="C15848" s="94" t="s">
        <v>4023</v>
      </c>
      <c r="D15848" s="94" t="s">
        <v>5</v>
      </c>
      <c r="E15848" s="94" t="s">
        <v>4024</v>
      </c>
      <c r="F15848" s="94"/>
      <c r="G15848" s="94" t="s">
        <v>4025</v>
      </c>
      <c r="H15848" s="94"/>
      <c r="I15848" s="94" t="s">
        <v>2086</v>
      </c>
      <c r="J15848" s="94"/>
      <c r="K15848" s="94" t="s">
        <v>4011</v>
      </c>
    </row>
    <row r="15849" spans="1:11" ht="12" customHeight="1" x14ac:dyDescent="0.25">
      <c r="A15849" s="106"/>
      <c r="B15849" s="106"/>
      <c r="C15849" s="94"/>
      <c r="D15849" s="94"/>
      <c r="E15849" s="23" t="s">
        <v>2092</v>
      </c>
      <c r="F15849" s="23" t="s">
        <v>4026</v>
      </c>
      <c r="G15849" s="23" t="s">
        <v>2092</v>
      </c>
      <c r="H15849" s="23" t="s">
        <v>4026</v>
      </c>
      <c r="I15849" s="23" t="s">
        <v>2092</v>
      </c>
      <c r="J15849" s="23" t="s">
        <v>4026</v>
      </c>
      <c r="K15849" s="94"/>
    </row>
    <row r="15850" spans="1:11" ht="27.95" customHeight="1" x14ac:dyDescent="0.25">
      <c r="A15850" s="38" t="s">
        <v>4012</v>
      </c>
      <c r="B15850" s="39" t="s">
        <v>4018</v>
      </c>
      <c r="C15850" s="38" t="s">
        <v>4027</v>
      </c>
      <c r="D15850" s="40">
        <v>2.2000000000000002</v>
      </c>
      <c r="E15850" s="42">
        <v>0</v>
      </c>
      <c r="F15850" s="43">
        <v>1.25</v>
      </c>
      <c r="G15850" s="42">
        <v>0</v>
      </c>
      <c r="H15850" s="43">
        <v>1</v>
      </c>
      <c r="I15850" s="42">
        <v>0</v>
      </c>
      <c r="J15850" s="43">
        <v>0.82</v>
      </c>
      <c r="K15850" s="41">
        <f>ROUND(D15850*(ROUND(E15850*F15850,4)+ROUND(G15850*H15850,4)+ROUND(I15850*J15850,4)),4)</f>
        <v>0</v>
      </c>
    </row>
    <row r="15851" spans="1:11" ht="15" customHeight="1" x14ac:dyDescent="0.25">
      <c r="A15851" s="1"/>
      <c r="B15851" s="1"/>
      <c r="C15851" s="1"/>
      <c r="D15851" s="1"/>
      <c r="E15851" s="1"/>
      <c r="F15851" s="1"/>
      <c r="G15851" s="85" t="s">
        <v>4028</v>
      </c>
      <c r="H15851" s="85"/>
      <c r="I15851" s="85"/>
      <c r="J15851" s="85"/>
      <c r="K15851" s="33">
        <f>SUM(K15849:K15850)</f>
        <v>0</v>
      </c>
    </row>
    <row r="15852" spans="1:11" ht="15" customHeight="1" x14ac:dyDescent="0.25">
      <c r="A15852" s="9"/>
      <c r="B15852" s="9"/>
      <c r="C15852" s="9"/>
      <c r="D15852" s="9"/>
      <c r="E15852" s="9"/>
      <c r="F15852" s="9"/>
      <c r="G15852" s="92" t="s">
        <v>4029</v>
      </c>
      <c r="H15852" s="92"/>
      <c r="I15852" s="92"/>
      <c r="J15852" s="92"/>
      <c r="K15852" s="33">
        <f>SUM(K15840,K15841,K15844,K15847,K15851)</f>
        <v>212.83879999999999</v>
      </c>
    </row>
    <row r="15853" spans="1:11" ht="15" customHeight="1" x14ac:dyDescent="0.25">
      <c r="A15853" s="9"/>
      <c r="B15853" s="9"/>
      <c r="C15853" s="9"/>
      <c r="D15853" s="9"/>
      <c r="E15853" s="9"/>
      <c r="F15853" s="9"/>
      <c r="G15853" s="92" t="s">
        <v>3913</v>
      </c>
      <c r="H15853" s="92"/>
      <c r="I15853" s="92"/>
      <c r="J15853" s="92"/>
      <c r="K15853" s="29">
        <f>ROUND(SUM(K15852),2)</f>
        <v>212.84</v>
      </c>
    </row>
    <row r="15854" spans="1:11" ht="9.9499999999999993" customHeight="1" x14ac:dyDescent="0.25">
      <c r="A15854" s="9"/>
      <c r="B15854" s="9"/>
      <c r="C15854" s="9"/>
      <c r="D15854" s="9"/>
      <c r="E15854" s="9"/>
      <c r="F15854" s="9"/>
      <c r="G15854" s="100"/>
      <c r="H15854" s="100"/>
      <c r="I15854" s="100"/>
      <c r="J15854" s="100"/>
      <c r="K15854" s="100"/>
    </row>
    <row r="15855" spans="1:11" ht="20.100000000000001" customHeight="1" x14ac:dyDescent="0.25">
      <c r="A15855" s="99" t="s">
        <v>3339</v>
      </c>
      <c r="B15855" s="99"/>
      <c r="C15855" s="99"/>
      <c r="D15855" s="99"/>
      <c r="E15855" s="99"/>
      <c r="F15855" s="99"/>
      <c r="G15855" s="99"/>
      <c r="H15855" s="99"/>
      <c r="I15855" s="99"/>
      <c r="J15855" s="99"/>
      <c r="K15855" s="99"/>
    </row>
    <row r="15856" spans="1:11" ht="15" customHeight="1" x14ac:dyDescent="0.25">
      <c r="A15856" s="93" t="s">
        <v>3916</v>
      </c>
      <c r="B15856" s="93"/>
      <c r="C15856" s="93"/>
      <c r="D15856" s="94" t="s">
        <v>3</v>
      </c>
      <c r="E15856" s="94"/>
      <c r="F15856" s="23" t="s">
        <v>4</v>
      </c>
      <c r="G15856" s="94" t="s">
        <v>3894</v>
      </c>
      <c r="H15856" s="94"/>
      <c r="I15856" s="94" t="s">
        <v>3895</v>
      </c>
      <c r="J15856" s="94"/>
      <c r="K15856" s="23" t="s">
        <v>3896</v>
      </c>
    </row>
    <row r="15857" spans="1:11" ht="45.95" customHeight="1" x14ac:dyDescent="0.25">
      <c r="A15857" s="24" t="s">
        <v>3934</v>
      </c>
      <c r="B15857" s="95" t="s">
        <v>3935</v>
      </c>
      <c r="C15857" s="95"/>
      <c r="D15857" s="96" t="s">
        <v>20</v>
      </c>
      <c r="E15857" s="96"/>
      <c r="F15857" s="24" t="s">
        <v>3936</v>
      </c>
      <c r="G15857" s="97">
        <v>2.5891999999999998E-3</v>
      </c>
      <c r="H15857" s="97"/>
      <c r="I15857" s="98">
        <v>76.52</v>
      </c>
      <c r="J15857" s="98"/>
      <c r="K15857" s="27">
        <f t="shared" ref="K15857:K15862" si="122">TRUNC(TRUNC(G15857,8)*I15857,2)</f>
        <v>0.19</v>
      </c>
    </row>
    <row r="15858" spans="1:11" ht="45.95" customHeight="1" x14ac:dyDescent="0.25">
      <c r="A15858" s="24" t="s">
        <v>28</v>
      </c>
      <c r="B15858" s="95" t="s">
        <v>29</v>
      </c>
      <c r="C15858" s="95"/>
      <c r="D15858" s="96" t="s">
        <v>20</v>
      </c>
      <c r="E15858" s="96"/>
      <c r="F15858" s="24" t="s">
        <v>30</v>
      </c>
      <c r="G15858" s="97">
        <v>1.0702000000000001E-3</v>
      </c>
      <c r="H15858" s="97"/>
      <c r="I15858" s="98">
        <v>322.67</v>
      </c>
      <c r="J15858" s="98"/>
      <c r="K15858" s="27">
        <f t="shared" si="122"/>
        <v>0.34</v>
      </c>
    </row>
    <row r="15859" spans="1:11" ht="29.1" customHeight="1" x14ac:dyDescent="0.25">
      <c r="A15859" s="24" t="s">
        <v>4030</v>
      </c>
      <c r="B15859" s="95" t="s">
        <v>4031</v>
      </c>
      <c r="C15859" s="95"/>
      <c r="D15859" s="96" t="s">
        <v>20</v>
      </c>
      <c r="E15859" s="96"/>
      <c r="F15859" s="24" t="s">
        <v>3936</v>
      </c>
      <c r="G15859" s="97">
        <v>3.3568999999999999E-3</v>
      </c>
      <c r="H15859" s="97"/>
      <c r="I15859" s="98">
        <v>105.44</v>
      </c>
      <c r="J15859" s="98"/>
      <c r="K15859" s="27">
        <f t="shared" si="122"/>
        <v>0.35</v>
      </c>
    </row>
    <row r="15860" spans="1:11" ht="29.1" customHeight="1" x14ac:dyDescent="0.25">
      <c r="A15860" s="24" t="s">
        <v>4032</v>
      </c>
      <c r="B15860" s="95" t="s">
        <v>4033</v>
      </c>
      <c r="C15860" s="95"/>
      <c r="D15860" s="96" t="s">
        <v>20</v>
      </c>
      <c r="E15860" s="96"/>
      <c r="F15860" s="24" t="s">
        <v>30</v>
      </c>
      <c r="G15860" s="97">
        <v>3.0249999999999998E-4</v>
      </c>
      <c r="H15860" s="97"/>
      <c r="I15860" s="98">
        <v>265.02</v>
      </c>
      <c r="J15860" s="98"/>
      <c r="K15860" s="27">
        <f t="shared" si="122"/>
        <v>0.08</v>
      </c>
    </row>
    <row r="15861" spans="1:11" ht="38.1" customHeight="1" x14ac:dyDescent="0.25">
      <c r="A15861" s="24" t="s">
        <v>4034</v>
      </c>
      <c r="B15861" s="95" t="s">
        <v>4035</v>
      </c>
      <c r="C15861" s="95"/>
      <c r="D15861" s="96" t="s">
        <v>20</v>
      </c>
      <c r="E15861" s="96"/>
      <c r="F15861" s="24" t="s">
        <v>3936</v>
      </c>
      <c r="G15861" s="97">
        <v>2.9082999999999999E-3</v>
      </c>
      <c r="H15861" s="97"/>
      <c r="I15861" s="98">
        <v>94.54</v>
      </c>
      <c r="J15861" s="98"/>
      <c r="K15861" s="27">
        <f t="shared" si="122"/>
        <v>0.27</v>
      </c>
    </row>
    <row r="15862" spans="1:11" ht="38.1" customHeight="1" x14ac:dyDescent="0.25">
      <c r="A15862" s="24" t="s">
        <v>4036</v>
      </c>
      <c r="B15862" s="95" t="s">
        <v>4037</v>
      </c>
      <c r="C15862" s="95"/>
      <c r="D15862" s="96" t="s">
        <v>20</v>
      </c>
      <c r="E15862" s="96"/>
      <c r="F15862" s="24" t="s">
        <v>30</v>
      </c>
      <c r="G15862" s="97">
        <v>7.5109999999999999E-4</v>
      </c>
      <c r="H15862" s="97"/>
      <c r="I15862" s="98">
        <v>225.43</v>
      </c>
      <c r="J15862" s="98"/>
      <c r="K15862" s="27">
        <f t="shared" si="122"/>
        <v>0.16</v>
      </c>
    </row>
    <row r="15863" spans="1:11" ht="18" customHeight="1" x14ac:dyDescent="0.25">
      <c r="A15863" s="9"/>
      <c r="B15863" s="9"/>
      <c r="C15863" s="9"/>
      <c r="D15863" s="9"/>
      <c r="E15863" s="9"/>
      <c r="F15863" s="9"/>
      <c r="G15863" s="91" t="s">
        <v>3919</v>
      </c>
      <c r="H15863" s="91"/>
      <c r="I15863" s="91"/>
      <c r="J15863" s="91"/>
      <c r="K15863" s="28">
        <f>SUM(K15857:K15862)</f>
        <v>1.39</v>
      </c>
    </row>
    <row r="15864" spans="1:11" ht="15" customHeight="1" x14ac:dyDescent="0.25">
      <c r="A15864" s="93" t="s">
        <v>3907</v>
      </c>
      <c r="B15864" s="93"/>
      <c r="C15864" s="93"/>
      <c r="D15864" s="94" t="s">
        <v>3</v>
      </c>
      <c r="E15864" s="94"/>
      <c r="F15864" s="23" t="s">
        <v>4</v>
      </c>
      <c r="G15864" s="94" t="s">
        <v>3894</v>
      </c>
      <c r="H15864" s="94"/>
      <c r="I15864" s="94" t="s">
        <v>3895</v>
      </c>
      <c r="J15864" s="94"/>
      <c r="K15864" s="23" t="s">
        <v>3896</v>
      </c>
    </row>
    <row r="15865" spans="1:11" ht="15" customHeight="1" x14ac:dyDescent="0.25">
      <c r="A15865" s="24" t="s">
        <v>3910</v>
      </c>
      <c r="B15865" s="95" t="s">
        <v>3911</v>
      </c>
      <c r="C15865" s="95"/>
      <c r="D15865" s="96" t="s">
        <v>20</v>
      </c>
      <c r="E15865" s="96"/>
      <c r="F15865" s="24" t="s">
        <v>2056</v>
      </c>
      <c r="G15865" s="97">
        <v>3.6592999999999999E-3</v>
      </c>
      <c r="H15865" s="97"/>
      <c r="I15865" s="98">
        <v>24.94</v>
      </c>
      <c r="J15865" s="98"/>
      <c r="K15865" s="27">
        <f>TRUNC(TRUNC(G15865,8)*I15865,2)</f>
        <v>0.09</v>
      </c>
    </row>
    <row r="15866" spans="1:11" ht="18" customHeight="1" x14ac:dyDescent="0.25">
      <c r="A15866" s="9"/>
      <c r="B15866" s="9"/>
      <c r="C15866" s="9"/>
      <c r="D15866" s="9"/>
      <c r="E15866" s="9"/>
      <c r="F15866" s="9"/>
      <c r="G15866" s="91" t="s">
        <v>3912</v>
      </c>
      <c r="H15866" s="91"/>
      <c r="I15866" s="91"/>
      <c r="J15866" s="91"/>
      <c r="K15866" s="28">
        <f>SUM(K15865:K15865)</f>
        <v>0.09</v>
      </c>
    </row>
    <row r="15867" spans="1:11" ht="15" customHeight="1" x14ac:dyDescent="0.25">
      <c r="A15867" s="9"/>
      <c r="B15867" s="9"/>
      <c r="C15867" s="9"/>
      <c r="D15867" s="9"/>
      <c r="E15867" s="9"/>
      <c r="F15867" s="9"/>
      <c r="G15867" s="92" t="s">
        <v>3913</v>
      </c>
      <c r="H15867" s="92"/>
      <c r="I15867" s="92"/>
      <c r="J15867" s="92"/>
      <c r="K15867" s="29">
        <f>ROUND(SUM(K15863,K15866),2)</f>
        <v>1.48</v>
      </c>
    </row>
    <row r="15868" spans="1:11" ht="9.9499999999999993" customHeight="1" x14ac:dyDescent="0.25">
      <c r="A15868" s="9"/>
      <c r="B15868" s="9"/>
      <c r="C15868" s="9"/>
      <c r="D15868" s="9"/>
      <c r="E15868" s="9"/>
      <c r="F15868" s="9"/>
      <c r="G15868" s="100"/>
      <c r="H15868" s="100"/>
      <c r="I15868" s="100"/>
      <c r="J15868" s="100"/>
      <c r="K15868" s="100"/>
    </row>
    <row r="15869" spans="1:11" ht="20.100000000000001" customHeight="1" x14ac:dyDescent="0.25">
      <c r="A15869" s="99" t="s">
        <v>3340</v>
      </c>
      <c r="B15869" s="99"/>
      <c r="C15869" s="99"/>
      <c r="D15869" s="99"/>
      <c r="E15869" s="99"/>
      <c r="F15869" s="99"/>
      <c r="G15869" s="99"/>
      <c r="H15869" s="99"/>
      <c r="I15869" s="99"/>
      <c r="J15869" s="99"/>
      <c r="K15869" s="99"/>
    </row>
    <row r="15870" spans="1:11" ht="15" customHeight="1" x14ac:dyDescent="0.25">
      <c r="A15870" s="93" t="s">
        <v>3893</v>
      </c>
      <c r="B15870" s="93"/>
      <c r="C15870" s="93"/>
      <c r="D15870" s="94" t="s">
        <v>3</v>
      </c>
      <c r="E15870" s="94"/>
      <c r="F15870" s="23" t="s">
        <v>4</v>
      </c>
      <c r="G15870" s="94" t="s">
        <v>3894</v>
      </c>
      <c r="H15870" s="94"/>
      <c r="I15870" s="94" t="s">
        <v>3895</v>
      </c>
      <c r="J15870" s="94"/>
      <c r="K15870" s="23" t="s">
        <v>3896</v>
      </c>
    </row>
    <row r="15871" spans="1:11" ht="21" customHeight="1" x14ac:dyDescent="0.25">
      <c r="A15871" s="24" t="s">
        <v>4038</v>
      </c>
      <c r="B15871" s="95" t="s">
        <v>4039</v>
      </c>
      <c r="C15871" s="95"/>
      <c r="D15871" s="96" t="s">
        <v>20</v>
      </c>
      <c r="E15871" s="96"/>
      <c r="F15871" s="24" t="s">
        <v>34</v>
      </c>
      <c r="G15871" s="97">
        <v>6.6E-3</v>
      </c>
      <c r="H15871" s="97"/>
      <c r="I15871" s="98">
        <v>210.23</v>
      </c>
      <c r="J15871" s="98"/>
      <c r="K15871" s="27">
        <f>TRUNC(TRUNC(G15871,8)*I15871,2)</f>
        <v>1.38</v>
      </c>
    </row>
    <row r="15872" spans="1:11" ht="21" customHeight="1" x14ac:dyDescent="0.25">
      <c r="A15872" s="24" t="s">
        <v>4040</v>
      </c>
      <c r="B15872" s="95" t="s">
        <v>4041</v>
      </c>
      <c r="C15872" s="95"/>
      <c r="D15872" s="96" t="s">
        <v>20</v>
      </c>
      <c r="E15872" s="96"/>
      <c r="F15872" s="24" t="s">
        <v>84</v>
      </c>
      <c r="G15872" s="97">
        <v>1.0049999999999999</v>
      </c>
      <c r="H15872" s="97"/>
      <c r="I15872" s="98">
        <v>32.369999999999997</v>
      </c>
      <c r="J15872" s="98"/>
      <c r="K15872" s="27">
        <f>TRUNC(TRUNC(G15872,8)*I15872,2)</f>
        <v>32.53</v>
      </c>
    </row>
    <row r="15873" spans="1:11" ht="15" customHeight="1" x14ac:dyDescent="0.25">
      <c r="A15873" s="9"/>
      <c r="B15873" s="9"/>
      <c r="C15873" s="9"/>
      <c r="D15873" s="9"/>
      <c r="E15873" s="9"/>
      <c r="F15873" s="9"/>
      <c r="G15873" s="91" t="s">
        <v>3906</v>
      </c>
      <c r="H15873" s="91"/>
      <c r="I15873" s="91"/>
      <c r="J15873" s="91"/>
      <c r="K15873" s="28">
        <f>SUM(K15871:K15872)</f>
        <v>33.910000000000004</v>
      </c>
    </row>
    <row r="15874" spans="1:11" ht="15" customHeight="1" x14ac:dyDescent="0.25">
      <c r="A15874" s="93" t="s">
        <v>3907</v>
      </c>
      <c r="B15874" s="93"/>
      <c r="C15874" s="93"/>
      <c r="D15874" s="94" t="s">
        <v>3</v>
      </c>
      <c r="E15874" s="94"/>
      <c r="F15874" s="23" t="s">
        <v>4</v>
      </c>
      <c r="G15874" s="94" t="s">
        <v>3894</v>
      </c>
      <c r="H15874" s="94"/>
      <c r="I15874" s="94" t="s">
        <v>3895</v>
      </c>
      <c r="J15874" s="94"/>
      <c r="K15874" s="23" t="s">
        <v>3896</v>
      </c>
    </row>
    <row r="15875" spans="1:11" ht="15" customHeight="1" x14ac:dyDescent="0.25">
      <c r="A15875" s="24" t="s">
        <v>3971</v>
      </c>
      <c r="B15875" s="95" t="s">
        <v>3972</v>
      </c>
      <c r="C15875" s="95"/>
      <c r="D15875" s="96" t="s">
        <v>20</v>
      </c>
      <c r="E15875" s="96"/>
      <c r="F15875" s="24" t="s">
        <v>2056</v>
      </c>
      <c r="G15875" s="97">
        <v>0.2296</v>
      </c>
      <c r="H15875" s="97"/>
      <c r="I15875" s="98">
        <v>32.69</v>
      </c>
      <c r="J15875" s="98"/>
      <c r="K15875" s="27">
        <f>TRUNC(TRUNC(G15875,8)*I15875,2)</f>
        <v>7.5</v>
      </c>
    </row>
    <row r="15876" spans="1:11" ht="15" customHeight="1" x14ac:dyDescent="0.25">
      <c r="A15876" s="24" t="s">
        <v>3910</v>
      </c>
      <c r="B15876" s="95" t="s">
        <v>3911</v>
      </c>
      <c r="C15876" s="95"/>
      <c r="D15876" s="96" t="s">
        <v>20</v>
      </c>
      <c r="E15876" s="96"/>
      <c r="F15876" s="24" t="s">
        <v>2056</v>
      </c>
      <c r="G15876" s="97">
        <v>0.2296</v>
      </c>
      <c r="H15876" s="97"/>
      <c r="I15876" s="98">
        <v>24.94</v>
      </c>
      <c r="J15876" s="98"/>
      <c r="K15876" s="27">
        <f>TRUNC(TRUNC(G15876,8)*I15876,2)</f>
        <v>5.72</v>
      </c>
    </row>
    <row r="15877" spans="1:11" ht="18" customHeight="1" x14ac:dyDescent="0.25">
      <c r="A15877" s="9"/>
      <c r="B15877" s="9"/>
      <c r="C15877" s="9"/>
      <c r="D15877" s="9"/>
      <c r="E15877" s="9"/>
      <c r="F15877" s="9"/>
      <c r="G15877" s="91" t="s">
        <v>3912</v>
      </c>
      <c r="H15877" s="91"/>
      <c r="I15877" s="91"/>
      <c r="J15877" s="91"/>
      <c r="K15877" s="28">
        <f>SUM(K15875:K15876)</f>
        <v>13.219999999999999</v>
      </c>
    </row>
    <row r="15878" spans="1:11" ht="15" customHeight="1" x14ac:dyDescent="0.25">
      <c r="A15878" s="93" t="s">
        <v>3922</v>
      </c>
      <c r="B15878" s="93"/>
      <c r="C15878" s="93"/>
      <c r="D15878" s="94" t="s">
        <v>3</v>
      </c>
      <c r="E15878" s="94"/>
      <c r="F15878" s="23" t="s">
        <v>4</v>
      </c>
      <c r="G15878" s="94" t="s">
        <v>3894</v>
      </c>
      <c r="H15878" s="94"/>
      <c r="I15878" s="94" t="s">
        <v>3895</v>
      </c>
      <c r="J15878" s="94"/>
      <c r="K15878" s="23" t="s">
        <v>3896</v>
      </c>
    </row>
    <row r="15879" spans="1:11" ht="21" customHeight="1" x14ac:dyDescent="0.25">
      <c r="A15879" s="24" t="s">
        <v>4042</v>
      </c>
      <c r="B15879" s="95" t="s">
        <v>4043</v>
      </c>
      <c r="C15879" s="95"/>
      <c r="D15879" s="96" t="s">
        <v>20</v>
      </c>
      <c r="E15879" s="96"/>
      <c r="F15879" s="24" t="s">
        <v>34</v>
      </c>
      <c r="G15879" s="97">
        <v>1.8E-3</v>
      </c>
      <c r="H15879" s="97"/>
      <c r="I15879" s="98">
        <v>767.08</v>
      </c>
      <c r="J15879" s="98"/>
      <c r="K15879" s="27">
        <f>TRUNC(TRUNC(G15879,8)*I15879,2)</f>
        <v>1.38</v>
      </c>
    </row>
    <row r="15880" spans="1:11" ht="15" customHeight="1" x14ac:dyDescent="0.25">
      <c r="A15880" s="9"/>
      <c r="B15880" s="9"/>
      <c r="C15880" s="9"/>
      <c r="D15880" s="9"/>
      <c r="E15880" s="9"/>
      <c r="F15880" s="9"/>
      <c r="G15880" s="91" t="s">
        <v>3933</v>
      </c>
      <c r="H15880" s="91"/>
      <c r="I15880" s="91"/>
      <c r="J15880" s="91"/>
      <c r="K15880" s="28">
        <f>SUM(K15879:K15879)</f>
        <v>1.38</v>
      </c>
    </row>
    <row r="15881" spans="1:11" ht="15" customHeight="1" x14ac:dyDescent="0.25">
      <c r="A15881" s="9"/>
      <c r="B15881" s="9"/>
      <c r="C15881" s="9"/>
      <c r="D15881" s="9"/>
      <c r="E15881" s="9"/>
      <c r="F15881" s="9"/>
      <c r="G15881" s="92" t="s">
        <v>3913</v>
      </c>
      <c r="H15881" s="92"/>
      <c r="I15881" s="92"/>
      <c r="J15881" s="92"/>
      <c r="K15881" s="29">
        <f>ROUND(SUM(K15873,K15877,K15880),2)</f>
        <v>48.51</v>
      </c>
    </row>
    <row r="15882" spans="1:11" ht="9.9499999999999993" customHeight="1" x14ac:dyDescent="0.25">
      <c r="A15882" s="9"/>
      <c r="B15882" s="9"/>
      <c r="C15882" s="9"/>
      <c r="D15882" s="9"/>
      <c r="E15882" s="9"/>
      <c r="F15882" s="9"/>
      <c r="G15882" s="100"/>
      <c r="H15882" s="100"/>
      <c r="I15882" s="100"/>
      <c r="J15882" s="100"/>
      <c r="K15882" s="100"/>
    </row>
    <row r="15883" spans="1:11" ht="20.100000000000001" customHeight="1" x14ac:dyDescent="0.25">
      <c r="A15883" s="99" t="s">
        <v>3341</v>
      </c>
      <c r="B15883" s="99"/>
      <c r="C15883" s="99"/>
      <c r="D15883" s="99"/>
      <c r="E15883" s="99"/>
      <c r="F15883" s="99"/>
      <c r="G15883" s="99"/>
      <c r="H15883" s="99"/>
      <c r="I15883" s="99"/>
      <c r="J15883" s="99"/>
      <c r="K15883" s="99"/>
    </row>
    <row r="15884" spans="1:11" ht="15" customHeight="1" x14ac:dyDescent="0.25">
      <c r="A15884" s="93" t="s">
        <v>3893</v>
      </c>
      <c r="B15884" s="93"/>
      <c r="C15884" s="93"/>
      <c r="D15884" s="94" t="s">
        <v>3</v>
      </c>
      <c r="E15884" s="94"/>
      <c r="F15884" s="23" t="s">
        <v>4</v>
      </c>
      <c r="G15884" s="94" t="s">
        <v>3894</v>
      </c>
      <c r="H15884" s="94"/>
      <c r="I15884" s="94" t="s">
        <v>3895</v>
      </c>
      <c r="J15884" s="94"/>
      <c r="K15884" s="23" t="s">
        <v>3896</v>
      </c>
    </row>
    <row r="15885" spans="1:11" ht="15" customHeight="1" x14ac:dyDescent="0.25">
      <c r="A15885" s="24" t="s">
        <v>4044</v>
      </c>
      <c r="B15885" s="95" t="s">
        <v>4045</v>
      </c>
      <c r="C15885" s="95"/>
      <c r="D15885" s="96" t="s">
        <v>20</v>
      </c>
      <c r="E15885" s="96"/>
      <c r="F15885" s="24" t="s">
        <v>3903</v>
      </c>
      <c r="G15885" s="97">
        <v>0.106</v>
      </c>
      <c r="H15885" s="97"/>
      <c r="I15885" s="98">
        <v>2.59</v>
      </c>
      <c r="J15885" s="98"/>
      <c r="K15885" s="27">
        <f>TRUNC(TRUNC(G15885,8)*I15885,2)</f>
        <v>0.27</v>
      </c>
    </row>
    <row r="15886" spans="1:11" ht="15" customHeight="1" x14ac:dyDescent="0.25">
      <c r="A15886" s="9"/>
      <c r="B15886" s="9"/>
      <c r="C15886" s="9"/>
      <c r="D15886" s="9"/>
      <c r="E15886" s="9"/>
      <c r="F15886" s="9"/>
      <c r="G15886" s="91" t="s">
        <v>3906</v>
      </c>
      <c r="H15886" s="91"/>
      <c r="I15886" s="91"/>
      <c r="J15886" s="91"/>
      <c r="K15886" s="28">
        <f>SUM(K15885:K15885)</f>
        <v>0.27</v>
      </c>
    </row>
    <row r="15887" spans="1:11" ht="15" customHeight="1" x14ac:dyDescent="0.25">
      <c r="A15887" s="93" t="s">
        <v>3907</v>
      </c>
      <c r="B15887" s="93"/>
      <c r="C15887" s="93"/>
      <c r="D15887" s="94" t="s">
        <v>3</v>
      </c>
      <c r="E15887" s="94"/>
      <c r="F15887" s="23" t="s">
        <v>4</v>
      </c>
      <c r="G15887" s="94" t="s">
        <v>3894</v>
      </c>
      <c r="H15887" s="94"/>
      <c r="I15887" s="94" t="s">
        <v>3895</v>
      </c>
      <c r="J15887" s="94"/>
      <c r="K15887" s="23" t="s">
        <v>3896</v>
      </c>
    </row>
    <row r="15888" spans="1:11" ht="15" customHeight="1" x14ac:dyDescent="0.25">
      <c r="A15888" s="24" t="s">
        <v>4046</v>
      </c>
      <c r="B15888" s="95" t="s">
        <v>4047</v>
      </c>
      <c r="C15888" s="95"/>
      <c r="D15888" s="96" t="s">
        <v>20</v>
      </c>
      <c r="E15888" s="96"/>
      <c r="F15888" s="24" t="s">
        <v>2056</v>
      </c>
      <c r="G15888" s="97">
        <v>3.6999999999999998E-2</v>
      </c>
      <c r="H15888" s="97"/>
      <c r="I15888" s="98">
        <v>34.35</v>
      </c>
      <c r="J15888" s="98"/>
      <c r="K15888" s="27">
        <f>TRUNC(TRUNC(G15888,8)*I15888,2)</f>
        <v>1.27</v>
      </c>
    </row>
    <row r="15889" spans="1:11" ht="15" customHeight="1" x14ac:dyDescent="0.25">
      <c r="A15889" s="24" t="s">
        <v>3910</v>
      </c>
      <c r="B15889" s="95" t="s">
        <v>3911</v>
      </c>
      <c r="C15889" s="95"/>
      <c r="D15889" s="96" t="s">
        <v>20</v>
      </c>
      <c r="E15889" s="96"/>
      <c r="F15889" s="24" t="s">
        <v>2056</v>
      </c>
      <c r="G15889" s="97">
        <v>1.6E-2</v>
      </c>
      <c r="H15889" s="97"/>
      <c r="I15889" s="98">
        <v>24.94</v>
      </c>
      <c r="J15889" s="98"/>
      <c r="K15889" s="27">
        <f>TRUNC(TRUNC(G15889,8)*I15889,2)</f>
        <v>0.39</v>
      </c>
    </row>
    <row r="15890" spans="1:11" ht="18" customHeight="1" x14ac:dyDescent="0.25">
      <c r="A15890" s="9"/>
      <c r="B15890" s="9"/>
      <c r="C15890" s="9"/>
      <c r="D15890" s="9"/>
      <c r="E15890" s="9"/>
      <c r="F15890" s="9"/>
      <c r="G15890" s="91" t="s">
        <v>3912</v>
      </c>
      <c r="H15890" s="91"/>
      <c r="I15890" s="91"/>
      <c r="J15890" s="91"/>
      <c r="K15890" s="28">
        <f>SUM(K15888:K15889)</f>
        <v>1.6600000000000001</v>
      </c>
    </row>
    <row r="15891" spans="1:11" ht="15" customHeight="1" x14ac:dyDescent="0.25">
      <c r="A15891" s="9"/>
      <c r="B15891" s="9"/>
      <c r="C15891" s="9"/>
      <c r="D15891" s="9"/>
      <c r="E15891" s="9"/>
      <c r="F15891" s="9"/>
      <c r="G15891" s="92" t="s">
        <v>3913</v>
      </c>
      <c r="H15891" s="92"/>
      <c r="I15891" s="92"/>
      <c r="J15891" s="92"/>
      <c r="K15891" s="29">
        <f>ROUND(SUM(K15886,K15890),2)</f>
        <v>1.93</v>
      </c>
    </row>
    <row r="15892" spans="1:11" ht="9.9499999999999993" customHeight="1" x14ac:dyDescent="0.25">
      <c r="A15892" s="9"/>
      <c r="B15892" s="9"/>
      <c r="C15892" s="9"/>
      <c r="D15892" s="9"/>
      <c r="E15892" s="9"/>
      <c r="F15892" s="9"/>
      <c r="G15892" s="100"/>
      <c r="H15892" s="100"/>
      <c r="I15892" s="100"/>
      <c r="J15892" s="100"/>
      <c r="K15892" s="100"/>
    </row>
    <row r="15893" spans="1:11" ht="20.100000000000001" customHeight="1" x14ac:dyDescent="0.25">
      <c r="A15893" s="99" t="s">
        <v>3342</v>
      </c>
      <c r="B15893" s="99"/>
      <c r="C15893" s="99"/>
      <c r="D15893" s="99"/>
      <c r="E15893" s="99"/>
      <c r="F15893" s="99"/>
      <c r="G15893" s="99"/>
      <c r="H15893" s="99"/>
      <c r="I15893" s="99"/>
      <c r="J15893" s="99"/>
      <c r="K15893" s="99"/>
    </row>
    <row r="15894" spans="1:11" ht="15" customHeight="1" x14ac:dyDescent="0.25">
      <c r="A15894" s="93" t="s">
        <v>3916</v>
      </c>
      <c r="B15894" s="93"/>
      <c r="C15894" s="93"/>
      <c r="D15894" s="94" t="s">
        <v>3</v>
      </c>
      <c r="E15894" s="94"/>
      <c r="F15894" s="23" t="s">
        <v>4</v>
      </c>
      <c r="G15894" s="94" t="s">
        <v>3894</v>
      </c>
      <c r="H15894" s="94"/>
      <c r="I15894" s="94" t="s">
        <v>3895</v>
      </c>
      <c r="J15894" s="94"/>
      <c r="K15894" s="23" t="s">
        <v>3896</v>
      </c>
    </row>
    <row r="15895" spans="1:11" ht="29.1" customHeight="1" x14ac:dyDescent="0.25">
      <c r="A15895" s="24" t="s">
        <v>3963</v>
      </c>
      <c r="B15895" s="95" t="s">
        <v>3964</v>
      </c>
      <c r="C15895" s="95"/>
      <c r="D15895" s="96" t="s">
        <v>20</v>
      </c>
      <c r="E15895" s="96"/>
      <c r="F15895" s="24" t="s">
        <v>3936</v>
      </c>
      <c r="G15895" s="97">
        <v>5.2258833999999998</v>
      </c>
      <c r="H15895" s="97"/>
      <c r="I15895" s="98">
        <v>8.9</v>
      </c>
      <c r="J15895" s="98"/>
      <c r="K15895" s="27">
        <f>TRUNC(TRUNC(G15895,8)*I15895,2)</f>
        <v>46.51</v>
      </c>
    </row>
    <row r="15896" spans="1:11" ht="29.1" customHeight="1" x14ac:dyDescent="0.25">
      <c r="A15896" s="24" t="s">
        <v>3965</v>
      </c>
      <c r="B15896" s="95" t="s">
        <v>3966</v>
      </c>
      <c r="C15896" s="95"/>
      <c r="D15896" s="96" t="s">
        <v>20</v>
      </c>
      <c r="E15896" s="96"/>
      <c r="F15896" s="24" t="s">
        <v>30</v>
      </c>
      <c r="G15896" s="97">
        <v>0.95392160000000004</v>
      </c>
      <c r="H15896" s="97"/>
      <c r="I15896" s="98">
        <v>32.76</v>
      </c>
      <c r="J15896" s="98"/>
      <c r="K15896" s="27">
        <f>TRUNC(TRUNC(G15896,8)*I15896,2)</f>
        <v>31.25</v>
      </c>
    </row>
    <row r="15897" spans="1:11" ht="21" customHeight="1" x14ac:dyDescent="0.25">
      <c r="A15897" s="24" t="s">
        <v>3967</v>
      </c>
      <c r="B15897" s="95" t="s">
        <v>3968</v>
      </c>
      <c r="C15897" s="95"/>
      <c r="D15897" s="96" t="s">
        <v>20</v>
      </c>
      <c r="E15897" s="96"/>
      <c r="F15897" s="24" t="s">
        <v>3936</v>
      </c>
      <c r="G15897" s="97">
        <v>5.2258833999999998</v>
      </c>
      <c r="H15897" s="97"/>
      <c r="I15897" s="98">
        <v>27.59</v>
      </c>
      <c r="J15897" s="98"/>
      <c r="K15897" s="27">
        <f>TRUNC(TRUNC(G15897,8)*I15897,2)</f>
        <v>144.18</v>
      </c>
    </row>
    <row r="15898" spans="1:11" ht="21" customHeight="1" x14ac:dyDescent="0.25">
      <c r="A15898" s="24" t="s">
        <v>3969</v>
      </c>
      <c r="B15898" s="95" t="s">
        <v>3970</v>
      </c>
      <c r="C15898" s="95"/>
      <c r="D15898" s="96" t="s">
        <v>20</v>
      </c>
      <c r="E15898" s="96"/>
      <c r="F15898" s="24" t="s">
        <v>30</v>
      </c>
      <c r="G15898" s="97">
        <v>0.95392160000000004</v>
      </c>
      <c r="H15898" s="97"/>
      <c r="I15898" s="98">
        <v>28.09</v>
      </c>
      <c r="J15898" s="98"/>
      <c r="K15898" s="27">
        <f>TRUNC(TRUNC(G15898,8)*I15898,2)</f>
        <v>26.79</v>
      </c>
    </row>
    <row r="15899" spans="1:11" ht="18" customHeight="1" x14ac:dyDescent="0.25">
      <c r="A15899" s="9"/>
      <c r="B15899" s="9"/>
      <c r="C15899" s="9"/>
      <c r="D15899" s="9"/>
      <c r="E15899" s="9"/>
      <c r="F15899" s="9"/>
      <c r="G15899" s="91" t="s">
        <v>3919</v>
      </c>
      <c r="H15899" s="91"/>
      <c r="I15899" s="91"/>
      <c r="J15899" s="91"/>
      <c r="K15899" s="28">
        <f>SUM(K15895:K15898)</f>
        <v>248.73</v>
      </c>
    </row>
    <row r="15900" spans="1:11" ht="15" customHeight="1" x14ac:dyDescent="0.25">
      <c r="A15900" s="93" t="s">
        <v>3893</v>
      </c>
      <c r="B15900" s="93"/>
      <c r="C15900" s="93"/>
      <c r="D15900" s="94" t="s">
        <v>3</v>
      </c>
      <c r="E15900" s="94"/>
      <c r="F15900" s="23" t="s">
        <v>4</v>
      </c>
      <c r="G15900" s="94" t="s">
        <v>3894</v>
      </c>
      <c r="H15900" s="94"/>
      <c r="I15900" s="94" t="s">
        <v>3895</v>
      </c>
      <c r="J15900" s="94"/>
      <c r="K15900" s="23" t="s">
        <v>3896</v>
      </c>
    </row>
    <row r="15901" spans="1:11" ht="21" customHeight="1" x14ac:dyDescent="0.25">
      <c r="A15901" s="24" t="s">
        <v>4048</v>
      </c>
      <c r="B15901" s="95" t="s">
        <v>4049</v>
      </c>
      <c r="C15901" s="95"/>
      <c r="D15901" s="96" t="s">
        <v>20</v>
      </c>
      <c r="E15901" s="96"/>
      <c r="F15901" s="24" t="s">
        <v>34</v>
      </c>
      <c r="G15901" s="97">
        <v>0.19980000000000001</v>
      </c>
      <c r="H15901" s="97"/>
      <c r="I15901" s="98">
        <v>206.17</v>
      </c>
      <c r="J15901" s="98"/>
      <c r="K15901" s="27">
        <f>TRUNC(TRUNC(G15901,8)*I15901,2)</f>
        <v>41.19</v>
      </c>
    </row>
    <row r="15902" spans="1:11" ht="15" customHeight="1" x14ac:dyDescent="0.25">
      <c r="A15902" s="24" t="s">
        <v>3955</v>
      </c>
      <c r="B15902" s="95" t="s">
        <v>3956</v>
      </c>
      <c r="C15902" s="95"/>
      <c r="D15902" s="96" t="s">
        <v>20</v>
      </c>
      <c r="E15902" s="96"/>
      <c r="F15902" s="24" t="s">
        <v>3903</v>
      </c>
      <c r="G15902" s="97">
        <v>3.6695999999999999E-2</v>
      </c>
      <c r="H15902" s="97"/>
      <c r="I15902" s="98">
        <v>19.37</v>
      </c>
      <c r="J15902" s="98"/>
      <c r="K15902" s="27">
        <f>TRUNC(TRUNC(G15902,8)*I15902,2)</f>
        <v>0.71</v>
      </c>
    </row>
    <row r="15903" spans="1:11" ht="21" customHeight="1" x14ac:dyDescent="0.25">
      <c r="A15903" s="24" t="s">
        <v>4050</v>
      </c>
      <c r="B15903" s="95" t="s">
        <v>4051</v>
      </c>
      <c r="C15903" s="95"/>
      <c r="D15903" s="96" t="s">
        <v>20</v>
      </c>
      <c r="E15903" s="96"/>
      <c r="F15903" s="24" t="s">
        <v>84</v>
      </c>
      <c r="G15903" s="97">
        <v>7.48</v>
      </c>
      <c r="H15903" s="97"/>
      <c r="I15903" s="98">
        <v>3.9</v>
      </c>
      <c r="J15903" s="98"/>
      <c r="K15903" s="27">
        <f>TRUNC(TRUNC(G15903,8)*I15903,2)</f>
        <v>29.17</v>
      </c>
    </row>
    <row r="15904" spans="1:11" ht="15" customHeight="1" x14ac:dyDescent="0.25">
      <c r="A15904" s="9"/>
      <c r="B15904" s="9"/>
      <c r="C15904" s="9"/>
      <c r="D15904" s="9"/>
      <c r="E15904" s="9"/>
      <c r="F15904" s="9"/>
      <c r="G15904" s="91" t="s">
        <v>3906</v>
      </c>
      <c r="H15904" s="91"/>
      <c r="I15904" s="91"/>
      <c r="J15904" s="91"/>
      <c r="K15904" s="28">
        <f>SUM(K15901:K15903)</f>
        <v>71.069999999999993</v>
      </c>
    </row>
    <row r="15905" spans="1:11" ht="15" customHeight="1" x14ac:dyDescent="0.25">
      <c r="A15905" s="93" t="s">
        <v>3907</v>
      </c>
      <c r="B15905" s="93"/>
      <c r="C15905" s="93"/>
      <c r="D15905" s="94" t="s">
        <v>3</v>
      </c>
      <c r="E15905" s="94"/>
      <c r="F15905" s="23" t="s">
        <v>4</v>
      </c>
      <c r="G15905" s="94" t="s">
        <v>3894</v>
      </c>
      <c r="H15905" s="94"/>
      <c r="I15905" s="94" t="s">
        <v>3895</v>
      </c>
      <c r="J15905" s="94"/>
      <c r="K15905" s="23" t="s">
        <v>3896</v>
      </c>
    </row>
    <row r="15906" spans="1:11" ht="15" customHeight="1" x14ac:dyDescent="0.25">
      <c r="A15906" s="24" t="s">
        <v>3971</v>
      </c>
      <c r="B15906" s="95" t="s">
        <v>3972</v>
      </c>
      <c r="C15906" s="95"/>
      <c r="D15906" s="96" t="s">
        <v>20</v>
      </c>
      <c r="E15906" s="96"/>
      <c r="F15906" s="24" t="s">
        <v>2056</v>
      </c>
      <c r="G15906" s="97">
        <v>2.3251949999999999</v>
      </c>
      <c r="H15906" s="97"/>
      <c r="I15906" s="98">
        <v>32.69</v>
      </c>
      <c r="J15906" s="98"/>
      <c r="K15906" s="27">
        <f>TRUNC(TRUNC(G15906,8)*I15906,2)</f>
        <v>76.010000000000005</v>
      </c>
    </row>
    <row r="15907" spans="1:11" ht="15" customHeight="1" x14ac:dyDescent="0.25">
      <c r="A15907" s="24" t="s">
        <v>3910</v>
      </c>
      <c r="B15907" s="95" t="s">
        <v>3911</v>
      </c>
      <c r="C15907" s="95"/>
      <c r="D15907" s="96" t="s">
        <v>20</v>
      </c>
      <c r="E15907" s="96"/>
      <c r="F15907" s="24" t="s">
        <v>2056</v>
      </c>
      <c r="G15907" s="97">
        <v>17.010999999999999</v>
      </c>
      <c r="H15907" s="97"/>
      <c r="I15907" s="98">
        <v>24.94</v>
      </c>
      <c r="J15907" s="98"/>
      <c r="K15907" s="27">
        <f>TRUNC(TRUNC(G15907,8)*I15907,2)</f>
        <v>424.25</v>
      </c>
    </row>
    <row r="15908" spans="1:11" ht="18" customHeight="1" x14ac:dyDescent="0.25">
      <c r="A15908" s="9"/>
      <c r="B15908" s="9"/>
      <c r="C15908" s="9"/>
      <c r="D15908" s="9"/>
      <c r="E15908" s="9"/>
      <c r="F15908" s="9"/>
      <c r="G15908" s="91" t="s">
        <v>3912</v>
      </c>
      <c r="H15908" s="91"/>
      <c r="I15908" s="91"/>
      <c r="J15908" s="91"/>
      <c r="K15908" s="28">
        <f>SUM(K15906:K15907)</f>
        <v>500.26</v>
      </c>
    </row>
    <row r="15909" spans="1:11" ht="15" customHeight="1" x14ac:dyDescent="0.25">
      <c r="A15909" s="93" t="s">
        <v>3922</v>
      </c>
      <c r="B15909" s="93"/>
      <c r="C15909" s="93"/>
      <c r="D15909" s="94" t="s">
        <v>3</v>
      </c>
      <c r="E15909" s="94"/>
      <c r="F15909" s="23" t="s">
        <v>4</v>
      </c>
      <c r="G15909" s="94" t="s">
        <v>3894</v>
      </c>
      <c r="H15909" s="94"/>
      <c r="I15909" s="94" t="s">
        <v>3895</v>
      </c>
      <c r="J15909" s="94"/>
      <c r="K15909" s="23" t="s">
        <v>3896</v>
      </c>
    </row>
    <row r="15910" spans="1:11" ht="29.1" customHeight="1" x14ac:dyDescent="0.25">
      <c r="A15910" s="24" t="s">
        <v>4052</v>
      </c>
      <c r="B15910" s="95" t="s">
        <v>4053</v>
      </c>
      <c r="C15910" s="95"/>
      <c r="D15910" s="96" t="s">
        <v>20</v>
      </c>
      <c r="E15910" s="96"/>
      <c r="F15910" s="24" t="s">
        <v>34</v>
      </c>
      <c r="G15910" s="97">
        <v>0.66502459999999997</v>
      </c>
      <c r="H15910" s="97"/>
      <c r="I15910" s="98">
        <v>619.19000000000005</v>
      </c>
      <c r="J15910" s="98"/>
      <c r="K15910" s="27">
        <f>TRUNC(TRUNC(G15910,8)*I15910,2)</f>
        <v>411.77</v>
      </c>
    </row>
    <row r="15911" spans="1:11" ht="21" customHeight="1" x14ac:dyDescent="0.25">
      <c r="A15911" s="24" t="s">
        <v>95</v>
      </c>
      <c r="B15911" s="95" t="s">
        <v>96</v>
      </c>
      <c r="C15911" s="95"/>
      <c r="D15911" s="96" t="s">
        <v>20</v>
      </c>
      <c r="E15911" s="96"/>
      <c r="F15911" s="24" t="s">
        <v>16</v>
      </c>
      <c r="G15911" s="97">
        <v>0.48</v>
      </c>
      <c r="H15911" s="97"/>
      <c r="I15911" s="98">
        <v>176.85</v>
      </c>
      <c r="J15911" s="98"/>
      <c r="K15911" s="27">
        <f>TRUNC(TRUNC(G15911,8)*I15911,2)</f>
        <v>84.88</v>
      </c>
    </row>
    <row r="15912" spans="1:11" ht="15" customHeight="1" x14ac:dyDescent="0.25">
      <c r="A15912" s="9"/>
      <c r="B15912" s="9"/>
      <c r="C15912" s="9"/>
      <c r="D15912" s="9"/>
      <c r="E15912" s="9"/>
      <c r="F15912" s="9"/>
      <c r="G15912" s="91" t="s">
        <v>3933</v>
      </c>
      <c r="H15912" s="91"/>
      <c r="I15912" s="91"/>
      <c r="J15912" s="91"/>
      <c r="K15912" s="28">
        <f>SUM(K15910:K15911)</f>
        <v>496.65</v>
      </c>
    </row>
    <row r="15913" spans="1:11" ht="15" customHeight="1" x14ac:dyDescent="0.25">
      <c r="A15913" s="9"/>
      <c r="B15913" s="9"/>
      <c r="C15913" s="9"/>
      <c r="D15913" s="9"/>
      <c r="E15913" s="9"/>
      <c r="F15913" s="9"/>
      <c r="G15913" s="92" t="s">
        <v>3913</v>
      </c>
      <c r="H15913" s="92"/>
      <c r="I15913" s="92"/>
      <c r="J15913" s="92"/>
      <c r="K15913" s="29">
        <f>ROUND(SUM(K15899,K15904,K15908,K15912),2)</f>
        <v>1316.71</v>
      </c>
    </row>
    <row r="15914" spans="1:11" ht="9.9499999999999993" customHeight="1" x14ac:dyDescent="0.25">
      <c r="A15914" s="9"/>
      <c r="B15914" s="9"/>
      <c r="C15914" s="9"/>
      <c r="D15914" s="9"/>
      <c r="E15914" s="9"/>
      <c r="F15914" s="9"/>
      <c r="G15914" s="100"/>
      <c r="H15914" s="100"/>
      <c r="I15914" s="100"/>
      <c r="J15914" s="100"/>
      <c r="K15914" s="100"/>
    </row>
    <row r="15915" spans="1:11" ht="20.100000000000001" customHeight="1" x14ac:dyDescent="0.25">
      <c r="A15915" s="99" t="s">
        <v>3343</v>
      </c>
      <c r="B15915" s="99"/>
      <c r="C15915" s="99"/>
      <c r="D15915" s="99"/>
      <c r="E15915" s="99"/>
      <c r="F15915" s="99"/>
      <c r="G15915" s="99"/>
      <c r="H15915" s="99"/>
      <c r="I15915" s="99"/>
      <c r="J15915" s="99"/>
      <c r="K15915" s="99"/>
    </row>
    <row r="15916" spans="1:11" ht="15" customHeight="1" x14ac:dyDescent="0.25">
      <c r="A15916" s="93" t="s">
        <v>3893</v>
      </c>
      <c r="B15916" s="93"/>
      <c r="C15916" s="93"/>
      <c r="D15916" s="94" t="s">
        <v>3</v>
      </c>
      <c r="E15916" s="94"/>
      <c r="F15916" s="23" t="s">
        <v>4</v>
      </c>
      <c r="G15916" s="94" t="s">
        <v>3894</v>
      </c>
      <c r="H15916" s="94"/>
      <c r="I15916" s="94" t="s">
        <v>3895</v>
      </c>
      <c r="J15916" s="94"/>
      <c r="K15916" s="23" t="s">
        <v>3896</v>
      </c>
    </row>
    <row r="15917" spans="1:11" ht="29.1" customHeight="1" x14ac:dyDescent="0.25">
      <c r="A15917" s="24" t="s">
        <v>4054</v>
      </c>
      <c r="B15917" s="95" t="s">
        <v>4055</v>
      </c>
      <c r="C15917" s="95"/>
      <c r="D15917" s="96" t="s">
        <v>20</v>
      </c>
      <c r="E15917" s="96"/>
      <c r="F15917" s="24" t="s">
        <v>34</v>
      </c>
      <c r="G15917" s="97">
        <v>0.18468999999999999</v>
      </c>
      <c r="H15917" s="97"/>
      <c r="I15917" s="98">
        <v>517.16999999999996</v>
      </c>
      <c r="J15917" s="98"/>
      <c r="K15917" s="27">
        <f t="shared" ref="K15917:K15922" si="123">ROUND(ROUND(G15917,8)*I15917,2)</f>
        <v>95.52</v>
      </c>
    </row>
    <row r="15918" spans="1:11" ht="21" customHeight="1" x14ac:dyDescent="0.25">
      <c r="A15918" s="24" t="s">
        <v>4056</v>
      </c>
      <c r="B15918" s="95" t="s">
        <v>4057</v>
      </c>
      <c r="C15918" s="95"/>
      <c r="D15918" s="96" t="s">
        <v>20</v>
      </c>
      <c r="E15918" s="96"/>
      <c r="F15918" s="24" t="s">
        <v>2057</v>
      </c>
      <c r="G15918" s="97">
        <v>3.1900000000000001E-3</v>
      </c>
      <c r="H15918" s="97"/>
      <c r="I15918" s="98">
        <v>8.98</v>
      </c>
      <c r="J15918" s="98"/>
      <c r="K15918" s="27">
        <f t="shared" si="123"/>
        <v>0.03</v>
      </c>
    </row>
    <row r="15919" spans="1:11" ht="15" customHeight="1" x14ac:dyDescent="0.25">
      <c r="A15919" s="24" t="s">
        <v>3955</v>
      </c>
      <c r="B15919" s="95" t="s">
        <v>3956</v>
      </c>
      <c r="C15919" s="95"/>
      <c r="D15919" s="96" t="s">
        <v>20</v>
      </c>
      <c r="E15919" s="96"/>
      <c r="F15919" s="24" t="s">
        <v>3903</v>
      </c>
      <c r="G15919" s="97">
        <v>4.4999999999999998E-2</v>
      </c>
      <c r="H15919" s="97"/>
      <c r="I15919" s="98">
        <v>19.37</v>
      </c>
      <c r="J15919" s="98"/>
      <c r="K15919" s="27">
        <f t="shared" si="123"/>
        <v>0.87</v>
      </c>
    </row>
    <row r="15920" spans="1:11" ht="21" customHeight="1" x14ac:dyDescent="0.25">
      <c r="A15920" s="24" t="s">
        <v>4050</v>
      </c>
      <c r="B15920" s="95" t="s">
        <v>4051</v>
      </c>
      <c r="C15920" s="95"/>
      <c r="D15920" s="96" t="s">
        <v>20</v>
      </c>
      <c r="E15920" s="96"/>
      <c r="F15920" s="24" t="s">
        <v>84</v>
      </c>
      <c r="G15920" s="97">
        <v>0.46875</v>
      </c>
      <c r="H15920" s="97"/>
      <c r="I15920" s="98">
        <v>3.9</v>
      </c>
      <c r="J15920" s="98"/>
      <c r="K15920" s="27">
        <f t="shared" si="123"/>
        <v>1.83</v>
      </c>
    </row>
    <row r="15921" spans="1:11" ht="21" customHeight="1" x14ac:dyDescent="0.25">
      <c r="A15921" s="24" t="s">
        <v>4058</v>
      </c>
      <c r="B15921" s="95" t="s">
        <v>4059</v>
      </c>
      <c r="C15921" s="95"/>
      <c r="D15921" s="96" t="s">
        <v>20</v>
      </c>
      <c r="E15921" s="96"/>
      <c r="F15921" s="24" t="s">
        <v>84</v>
      </c>
      <c r="G15921" s="97">
        <v>0.375</v>
      </c>
      <c r="H15921" s="97"/>
      <c r="I15921" s="98">
        <v>2.69</v>
      </c>
      <c r="J15921" s="98"/>
      <c r="K15921" s="27">
        <f t="shared" si="123"/>
        <v>1.01</v>
      </c>
    </row>
    <row r="15922" spans="1:11" ht="29.1" customHeight="1" x14ac:dyDescent="0.25">
      <c r="A15922" s="24" t="s">
        <v>4060</v>
      </c>
      <c r="B15922" s="95" t="s">
        <v>4061</v>
      </c>
      <c r="C15922" s="95"/>
      <c r="D15922" s="96" t="s">
        <v>20</v>
      </c>
      <c r="E15922" s="96"/>
      <c r="F15922" s="24" t="s">
        <v>16</v>
      </c>
      <c r="G15922" s="97">
        <v>1.07</v>
      </c>
      <c r="H15922" s="97"/>
      <c r="I15922" s="98">
        <v>23.81</v>
      </c>
      <c r="J15922" s="98"/>
      <c r="K15922" s="27">
        <f t="shared" si="123"/>
        <v>25.48</v>
      </c>
    </row>
    <row r="15923" spans="1:11" ht="15" customHeight="1" x14ac:dyDescent="0.25">
      <c r="A15923" s="9"/>
      <c r="B15923" s="9"/>
      <c r="C15923" s="9"/>
      <c r="D15923" s="9"/>
      <c r="E15923" s="9"/>
      <c r="F15923" s="9"/>
      <c r="G15923" s="91" t="s">
        <v>3906</v>
      </c>
      <c r="H15923" s="91"/>
      <c r="I15923" s="91"/>
      <c r="J15923" s="91"/>
      <c r="K15923" s="28">
        <f>SUM(K15917:K15922)</f>
        <v>124.74000000000001</v>
      </c>
    </row>
    <row r="15924" spans="1:11" ht="15" customHeight="1" x14ac:dyDescent="0.25">
      <c r="A15924" s="93" t="s">
        <v>3907</v>
      </c>
      <c r="B15924" s="93"/>
      <c r="C15924" s="93"/>
      <c r="D15924" s="94" t="s">
        <v>3</v>
      </c>
      <c r="E15924" s="94"/>
      <c r="F15924" s="23" t="s">
        <v>4</v>
      </c>
      <c r="G15924" s="94" t="s">
        <v>3894</v>
      </c>
      <c r="H15924" s="94"/>
      <c r="I15924" s="94" t="s">
        <v>3895</v>
      </c>
      <c r="J15924" s="94"/>
      <c r="K15924" s="23" t="s">
        <v>3896</v>
      </c>
    </row>
    <row r="15925" spans="1:11" ht="21" customHeight="1" x14ac:dyDescent="0.25">
      <c r="A15925" s="24" t="s">
        <v>3908</v>
      </c>
      <c r="B15925" s="95" t="s">
        <v>3909</v>
      </c>
      <c r="C15925" s="95"/>
      <c r="D15925" s="96" t="s">
        <v>20</v>
      </c>
      <c r="E15925" s="96"/>
      <c r="F15925" s="24" t="s">
        <v>2056</v>
      </c>
      <c r="G15925" s="97">
        <v>0.13009999999999999</v>
      </c>
      <c r="H15925" s="97"/>
      <c r="I15925" s="98">
        <v>32.24</v>
      </c>
      <c r="J15925" s="98"/>
      <c r="K15925" s="27">
        <f>ROUND(ROUND(G15925,8)*I15925,2)</f>
        <v>4.1900000000000004</v>
      </c>
    </row>
    <row r="15926" spans="1:11" ht="15" customHeight="1" x14ac:dyDescent="0.25">
      <c r="A15926" s="24" t="s">
        <v>3971</v>
      </c>
      <c r="B15926" s="95" t="s">
        <v>3972</v>
      </c>
      <c r="C15926" s="95"/>
      <c r="D15926" s="96" t="s">
        <v>20</v>
      </c>
      <c r="E15926" s="96"/>
      <c r="F15926" s="24" t="s">
        <v>2056</v>
      </c>
      <c r="G15926" s="97">
        <v>8.7400000000000005E-2</v>
      </c>
      <c r="H15926" s="97"/>
      <c r="I15926" s="98">
        <v>32.69</v>
      </c>
      <c r="J15926" s="98"/>
      <c r="K15926" s="27">
        <f>ROUND(ROUND(G15926,8)*I15926,2)</f>
        <v>2.86</v>
      </c>
    </row>
    <row r="15927" spans="1:11" ht="15" customHeight="1" x14ac:dyDescent="0.25">
      <c r="A15927" s="24" t="s">
        <v>3910</v>
      </c>
      <c r="B15927" s="95" t="s">
        <v>3911</v>
      </c>
      <c r="C15927" s="95"/>
      <c r="D15927" s="96" t="s">
        <v>20</v>
      </c>
      <c r="E15927" s="96"/>
      <c r="F15927" s="24" t="s">
        <v>2056</v>
      </c>
      <c r="G15927" s="97">
        <v>0.21759999999999999</v>
      </c>
      <c r="H15927" s="97"/>
      <c r="I15927" s="98">
        <v>24.94</v>
      </c>
      <c r="J15927" s="98"/>
      <c r="K15927" s="27">
        <f>ROUND(ROUND(G15927,8)*I15927,2)</f>
        <v>5.43</v>
      </c>
    </row>
    <row r="15928" spans="1:11" ht="18" customHeight="1" x14ac:dyDescent="0.25">
      <c r="A15928" s="9"/>
      <c r="B15928" s="9"/>
      <c r="C15928" s="9"/>
      <c r="D15928" s="9"/>
      <c r="E15928" s="9"/>
      <c r="F15928" s="9"/>
      <c r="G15928" s="91" t="s">
        <v>3912</v>
      </c>
      <c r="H15928" s="91"/>
      <c r="I15928" s="91"/>
      <c r="J15928" s="91"/>
      <c r="K15928" s="28">
        <f>SUM(K15925:K15927)</f>
        <v>12.48</v>
      </c>
    </row>
    <row r="15929" spans="1:11" ht="15" customHeight="1" x14ac:dyDescent="0.25">
      <c r="A15929" s="93" t="s">
        <v>3922</v>
      </c>
      <c r="B15929" s="93"/>
      <c r="C15929" s="93"/>
      <c r="D15929" s="94" t="s">
        <v>3</v>
      </c>
      <c r="E15929" s="94"/>
      <c r="F15929" s="23" t="s">
        <v>4</v>
      </c>
      <c r="G15929" s="94" t="s">
        <v>3894</v>
      </c>
      <c r="H15929" s="94"/>
      <c r="I15929" s="94" t="s">
        <v>3895</v>
      </c>
      <c r="J15929" s="94"/>
      <c r="K15929" s="23" t="s">
        <v>3896</v>
      </c>
    </row>
    <row r="15930" spans="1:11" ht="29.1" customHeight="1" x14ac:dyDescent="0.25">
      <c r="A15930" s="24" t="s">
        <v>4062</v>
      </c>
      <c r="B15930" s="95" t="s">
        <v>4063</v>
      </c>
      <c r="C15930" s="95"/>
      <c r="D15930" s="96" t="s">
        <v>20</v>
      </c>
      <c r="E15930" s="96"/>
      <c r="F15930" s="24" t="s">
        <v>3903</v>
      </c>
      <c r="G15930" s="97">
        <v>1.23E-2</v>
      </c>
      <c r="H15930" s="97"/>
      <c r="I15930" s="98">
        <v>23.44</v>
      </c>
      <c r="J15930" s="98"/>
      <c r="K15930" s="27">
        <f>ROUND(ROUND(G15930,8)*I15930,2)</f>
        <v>0.28999999999999998</v>
      </c>
    </row>
    <row r="15931" spans="1:11" ht="21" customHeight="1" x14ac:dyDescent="0.25">
      <c r="A15931" s="24" t="s">
        <v>4064</v>
      </c>
      <c r="B15931" s="95" t="s">
        <v>4065</v>
      </c>
      <c r="C15931" s="95"/>
      <c r="D15931" s="96" t="s">
        <v>4066</v>
      </c>
      <c r="E15931" s="96"/>
      <c r="F15931" s="24" t="s">
        <v>26</v>
      </c>
      <c r="G15931" s="97">
        <v>4</v>
      </c>
      <c r="H15931" s="97"/>
      <c r="I15931" s="98">
        <v>5.76</v>
      </c>
      <c r="J15931" s="98"/>
      <c r="K15931" s="27">
        <f>ROUND(ROUND(G15931,8)*I15931,2)</f>
        <v>23.04</v>
      </c>
    </row>
    <row r="15932" spans="1:11" ht="15" customHeight="1" x14ac:dyDescent="0.25">
      <c r="A15932" s="9"/>
      <c r="B15932" s="9"/>
      <c r="C15932" s="9"/>
      <c r="D15932" s="9"/>
      <c r="E15932" s="9"/>
      <c r="F15932" s="9"/>
      <c r="G15932" s="91" t="s">
        <v>3933</v>
      </c>
      <c r="H15932" s="91"/>
      <c r="I15932" s="91"/>
      <c r="J15932" s="91"/>
      <c r="K15932" s="28">
        <f>SUM(K15930:K15931)</f>
        <v>23.33</v>
      </c>
    </row>
    <row r="15933" spans="1:11" ht="15" customHeight="1" x14ac:dyDescent="0.25">
      <c r="A15933" s="9"/>
      <c r="B15933" s="9"/>
      <c r="C15933" s="9"/>
      <c r="D15933" s="9"/>
      <c r="E15933" s="9"/>
      <c r="F15933" s="9"/>
      <c r="G15933" s="92" t="s">
        <v>3913</v>
      </c>
      <c r="H15933" s="92"/>
      <c r="I15933" s="92"/>
      <c r="J15933" s="92"/>
      <c r="K15933" s="29">
        <f>ROUND(SUM(K15923,K15928,K15932),2)</f>
        <v>160.55000000000001</v>
      </c>
    </row>
    <row r="15934" spans="1:11" ht="9.9499999999999993" customHeight="1" x14ac:dyDescent="0.25">
      <c r="A15934" s="9"/>
      <c r="B15934" s="9"/>
      <c r="C15934" s="9"/>
      <c r="D15934" s="9"/>
      <c r="E15934" s="9"/>
      <c r="F15934" s="9"/>
      <c r="G15934" s="100"/>
      <c r="H15934" s="100"/>
      <c r="I15934" s="100"/>
      <c r="J15934" s="100"/>
      <c r="K15934" s="100"/>
    </row>
    <row r="15935" spans="1:11" ht="20.100000000000001" customHeight="1" x14ac:dyDescent="0.25">
      <c r="A15935" s="99" t="s">
        <v>3344</v>
      </c>
      <c r="B15935" s="99"/>
      <c r="C15935" s="99"/>
      <c r="D15935" s="99"/>
      <c r="E15935" s="99"/>
      <c r="F15935" s="99"/>
      <c r="G15935" s="99"/>
      <c r="H15935" s="99"/>
      <c r="I15935" s="99"/>
      <c r="J15935" s="99"/>
      <c r="K15935" s="99"/>
    </row>
    <row r="15936" spans="1:11" ht="15" customHeight="1" x14ac:dyDescent="0.25">
      <c r="A15936" s="93" t="s">
        <v>3893</v>
      </c>
      <c r="B15936" s="93"/>
      <c r="C15936" s="93"/>
      <c r="D15936" s="94" t="s">
        <v>3</v>
      </c>
      <c r="E15936" s="94"/>
      <c r="F15936" s="23" t="s">
        <v>4</v>
      </c>
      <c r="G15936" s="94" t="s">
        <v>3894</v>
      </c>
      <c r="H15936" s="94"/>
      <c r="I15936" s="94" t="s">
        <v>3895</v>
      </c>
      <c r="J15936" s="94"/>
      <c r="K15936" s="23" t="s">
        <v>3896</v>
      </c>
    </row>
    <row r="15937" spans="1:11" ht="45.95" customHeight="1" x14ac:dyDescent="0.25">
      <c r="A15937" s="24" t="s">
        <v>4073</v>
      </c>
      <c r="B15937" s="95" t="s">
        <v>4074</v>
      </c>
      <c r="C15937" s="95"/>
      <c r="D15937" s="96" t="s">
        <v>20</v>
      </c>
      <c r="E15937" s="96"/>
      <c r="F15937" s="24" t="s">
        <v>26</v>
      </c>
      <c r="G15937" s="97">
        <v>1</v>
      </c>
      <c r="H15937" s="97"/>
      <c r="I15937" s="98">
        <v>1235.9100000000001</v>
      </c>
      <c r="J15937" s="98"/>
      <c r="K15937" s="27">
        <f>TRUNC(TRUNC(G15937,8)*I15937,2)</f>
        <v>1235.9100000000001</v>
      </c>
    </row>
    <row r="15938" spans="1:11" ht="21" customHeight="1" x14ac:dyDescent="0.25">
      <c r="A15938" s="24" t="s">
        <v>4075</v>
      </c>
      <c r="B15938" s="95" t="s">
        <v>4076</v>
      </c>
      <c r="C15938" s="95"/>
      <c r="D15938" s="96" t="s">
        <v>20</v>
      </c>
      <c r="E15938" s="96"/>
      <c r="F15938" s="24" t="s">
        <v>34</v>
      </c>
      <c r="G15938" s="97">
        <v>1.1999999999999999E-3</v>
      </c>
      <c r="H15938" s="97"/>
      <c r="I15938" s="98">
        <v>205.09</v>
      </c>
      <c r="J15938" s="98"/>
      <c r="K15938" s="27">
        <f>TRUNC(TRUNC(G15938,8)*I15938,2)</f>
        <v>0.24</v>
      </c>
    </row>
    <row r="15939" spans="1:11" ht="15" customHeight="1" x14ac:dyDescent="0.25">
      <c r="A15939" s="9"/>
      <c r="B15939" s="9"/>
      <c r="C15939" s="9"/>
      <c r="D15939" s="9"/>
      <c r="E15939" s="9"/>
      <c r="F15939" s="9"/>
      <c r="G15939" s="91" t="s">
        <v>3906</v>
      </c>
      <c r="H15939" s="91"/>
      <c r="I15939" s="91"/>
      <c r="J15939" s="91"/>
      <c r="K15939" s="28">
        <f>SUM(K15937:K15938)</f>
        <v>1236.1500000000001</v>
      </c>
    </row>
    <row r="15940" spans="1:11" ht="15" customHeight="1" x14ac:dyDescent="0.25">
      <c r="A15940" s="93" t="s">
        <v>3907</v>
      </c>
      <c r="B15940" s="93"/>
      <c r="C15940" s="93"/>
      <c r="D15940" s="94" t="s">
        <v>3</v>
      </c>
      <c r="E15940" s="94"/>
      <c r="F15940" s="23" t="s">
        <v>4</v>
      </c>
      <c r="G15940" s="94" t="s">
        <v>3894</v>
      </c>
      <c r="H15940" s="94"/>
      <c r="I15940" s="94" t="s">
        <v>3895</v>
      </c>
      <c r="J15940" s="94"/>
      <c r="K15940" s="23" t="s">
        <v>3896</v>
      </c>
    </row>
    <row r="15941" spans="1:11" ht="15" customHeight="1" x14ac:dyDescent="0.25">
      <c r="A15941" s="24" t="s">
        <v>3971</v>
      </c>
      <c r="B15941" s="95" t="s">
        <v>3972</v>
      </c>
      <c r="C15941" s="95"/>
      <c r="D15941" s="96" t="s">
        <v>20</v>
      </c>
      <c r="E15941" s="96"/>
      <c r="F15941" s="24" t="s">
        <v>2056</v>
      </c>
      <c r="G15941" s="97">
        <v>0.86809999999999998</v>
      </c>
      <c r="H15941" s="97"/>
      <c r="I15941" s="98">
        <v>32.69</v>
      </c>
      <c r="J15941" s="98"/>
      <c r="K15941" s="27">
        <f>TRUNC(TRUNC(G15941,8)*I15941,2)</f>
        <v>28.37</v>
      </c>
    </row>
    <row r="15942" spans="1:11" ht="15" customHeight="1" x14ac:dyDescent="0.25">
      <c r="A15942" s="24" t="s">
        <v>3910</v>
      </c>
      <c r="B15942" s="95" t="s">
        <v>3911</v>
      </c>
      <c r="C15942" s="95"/>
      <c r="D15942" s="96" t="s">
        <v>20</v>
      </c>
      <c r="E15942" s="96"/>
      <c r="F15942" s="24" t="s">
        <v>2056</v>
      </c>
      <c r="G15942" s="97">
        <v>0.57869999999999999</v>
      </c>
      <c r="H15942" s="97"/>
      <c r="I15942" s="98">
        <v>24.94</v>
      </c>
      <c r="J15942" s="98"/>
      <c r="K15942" s="27">
        <f>TRUNC(TRUNC(G15942,8)*I15942,2)</f>
        <v>14.43</v>
      </c>
    </row>
    <row r="15943" spans="1:11" ht="18" customHeight="1" x14ac:dyDescent="0.25">
      <c r="A15943" s="9"/>
      <c r="B15943" s="9"/>
      <c r="C15943" s="9"/>
      <c r="D15943" s="9"/>
      <c r="E15943" s="9"/>
      <c r="F15943" s="9"/>
      <c r="G15943" s="91" t="s">
        <v>3912</v>
      </c>
      <c r="H15943" s="91"/>
      <c r="I15943" s="91"/>
      <c r="J15943" s="91"/>
      <c r="K15943" s="28">
        <f>SUM(K15941:K15942)</f>
        <v>42.8</v>
      </c>
    </row>
    <row r="15944" spans="1:11" ht="15" customHeight="1" x14ac:dyDescent="0.25">
      <c r="A15944" s="93" t="s">
        <v>3922</v>
      </c>
      <c r="B15944" s="93"/>
      <c r="C15944" s="93"/>
      <c r="D15944" s="94" t="s">
        <v>3</v>
      </c>
      <c r="E15944" s="94"/>
      <c r="F15944" s="23" t="s">
        <v>4</v>
      </c>
      <c r="G15944" s="94" t="s">
        <v>3894</v>
      </c>
      <c r="H15944" s="94"/>
      <c r="I15944" s="94" t="s">
        <v>3895</v>
      </c>
      <c r="J15944" s="94"/>
      <c r="K15944" s="23" t="s">
        <v>3896</v>
      </c>
    </row>
    <row r="15945" spans="1:11" ht="29.1" customHeight="1" x14ac:dyDescent="0.25">
      <c r="A15945" s="24" t="s">
        <v>4077</v>
      </c>
      <c r="B15945" s="95" t="s">
        <v>4078</v>
      </c>
      <c r="C15945" s="95"/>
      <c r="D15945" s="96" t="s">
        <v>20</v>
      </c>
      <c r="E15945" s="96"/>
      <c r="F15945" s="24" t="s">
        <v>34</v>
      </c>
      <c r="G15945" s="97">
        <v>2.2200000000000001E-2</v>
      </c>
      <c r="H15945" s="97"/>
      <c r="I15945" s="98">
        <v>924.6</v>
      </c>
      <c r="J15945" s="98"/>
      <c r="K15945" s="27">
        <f>TRUNC(TRUNC(G15945,8)*I15945,2)</f>
        <v>20.52</v>
      </c>
    </row>
    <row r="15946" spans="1:11" ht="15" customHeight="1" x14ac:dyDescent="0.25">
      <c r="A15946" s="9"/>
      <c r="B15946" s="9"/>
      <c r="C15946" s="9"/>
      <c r="D15946" s="9"/>
      <c r="E15946" s="9"/>
      <c r="F15946" s="9"/>
      <c r="G15946" s="91" t="s">
        <v>3933</v>
      </c>
      <c r="H15946" s="91"/>
      <c r="I15946" s="91"/>
      <c r="J15946" s="91"/>
      <c r="K15946" s="28">
        <f>SUM(K15945:K15945)</f>
        <v>20.52</v>
      </c>
    </row>
    <row r="15947" spans="1:11" ht="15" customHeight="1" x14ac:dyDescent="0.25">
      <c r="A15947" s="9"/>
      <c r="B15947" s="9"/>
      <c r="C15947" s="9"/>
      <c r="D15947" s="9"/>
      <c r="E15947" s="9"/>
      <c r="F15947" s="9"/>
      <c r="G15947" s="92" t="s">
        <v>3913</v>
      </c>
      <c r="H15947" s="92"/>
      <c r="I15947" s="92"/>
      <c r="J15947" s="92"/>
      <c r="K15947" s="29">
        <f>ROUND(SUM(K15939,K15943,K15946),2)</f>
        <v>1299.47</v>
      </c>
    </row>
    <row r="15948" spans="1:11" ht="9.9499999999999993" customHeight="1" x14ac:dyDescent="0.25">
      <c r="A15948" s="9"/>
      <c r="B15948" s="9"/>
      <c r="C15948" s="9"/>
      <c r="D15948" s="9"/>
      <c r="E15948" s="9"/>
      <c r="F15948" s="9"/>
      <c r="G15948" s="100"/>
      <c r="H15948" s="100"/>
      <c r="I15948" s="100"/>
      <c r="J15948" s="100"/>
      <c r="K15948" s="100"/>
    </row>
    <row r="15949" spans="1:11" ht="20.100000000000001" customHeight="1" x14ac:dyDescent="0.25">
      <c r="A15949" s="99" t="s">
        <v>3345</v>
      </c>
      <c r="B15949" s="99"/>
      <c r="C15949" s="99"/>
      <c r="D15949" s="99"/>
      <c r="E15949" s="99"/>
      <c r="F15949" s="99"/>
      <c r="G15949" s="99"/>
      <c r="H15949" s="99"/>
      <c r="I15949" s="99"/>
      <c r="J15949" s="99"/>
      <c r="K15949" s="99"/>
    </row>
    <row r="15950" spans="1:11" ht="15" customHeight="1" x14ac:dyDescent="0.25">
      <c r="A15950" s="93" t="s">
        <v>3893</v>
      </c>
      <c r="B15950" s="93"/>
      <c r="C15950" s="93"/>
      <c r="D15950" s="94" t="s">
        <v>3</v>
      </c>
      <c r="E15950" s="94"/>
      <c r="F15950" s="23" t="s">
        <v>4</v>
      </c>
      <c r="G15950" s="94" t="s">
        <v>3894</v>
      </c>
      <c r="H15950" s="94"/>
      <c r="I15950" s="94" t="s">
        <v>3895</v>
      </c>
      <c r="J15950" s="94"/>
      <c r="K15950" s="23" t="s">
        <v>3896</v>
      </c>
    </row>
    <row r="15951" spans="1:11" ht="15" customHeight="1" x14ac:dyDescent="0.25">
      <c r="A15951" s="24" t="s">
        <v>4067</v>
      </c>
      <c r="B15951" s="95" t="s">
        <v>4068</v>
      </c>
      <c r="C15951" s="95"/>
      <c r="D15951" s="96" t="s">
        <v>20</v>
      </c>
      <c r="E15951" s="96"/>
      <c r="F15951" s="24" t="s">
        <v>3903</v>
      </c>
      <c r="G15951" s="97">
        <v>8.6199999999999992</v>
      </c>
      <c r="H15951" s="97"/>
      <c r="I15951" s="98">
        <v>1.1299999999999999</v>
      </c>
      <c r="J15951" s="98"/>
      <c r="K15951" s="27">
        <f>TRUNC(TRUNC(G15951,8)*I15951,2)</f>
        <v>9.74</v>
      </c>
    </row>
    <row r="15952" spans="1:11" ht="29.1" customHeight="1" x14ac:dyDescent="0.25">
      <c r="A15952" s="24" t="s">
        <v>4069</v>
      </c>
      <c r="B15952" s="95" t="s">
        <v>4070</v>
      </c>
      <c r="C15952" s="95"/>
      <c r="D15952" s="96" t="s">
        <v>20</v>
      </c>
      <c r="E15952" s="96"/>
      <c r="F15952" s="24" t="s">
        <v>26</v>
      </c>
      <c r="G15952" s="97">
        <v>6.4375</v>
      </c>
      <c r="H15952" s="97"/>
      <c r="I15952" s="98">
        <v>17.63</v>
      </c>
      <c r="J15952" s="98"/>
      <c r="K15952" s="27">
        <f>TRUNC(TRUNC(G15952,8)*I15952,2)</f>
        <v>113.49</v>
      </c>
    </row>
    <row r="15953" spans="1:11" ht="15" customHeight="1" x14ac:dyDescent="0.25">
      <c r="A15953" s="24" t="s">
        <v>4071</v>
      </c>
      <c r="B15953" s="95" t="s">
        <v>4072</v>
      </c>
      <c r="C15953" s="95"/>
      <c r="D15953" s="96" t="s">
        <v>20</v>
      </c>
      <c r="E15953" s="96"/>
      <c r="F15953" s="24" t="s">
        <v>3903</v>
      </c>
      <c r="G15953" s="97">
        <v>0.24</v>
      </c>
      <c r="H15953" s="97"/>
      <c r="I15953" s="98">
        <v>3.58</v>
      </c>
      <c r="J15953" s="98"/>
      <c r="K15953" s="27">
        <f>TRUNC(TRUNC(G15953,8)*I15953,2)</f>
        <v>0.85</v>
      </c>
    </row>
    <row r="15954" spans="1:11" ht="15" customHeight="1" x14ac:dyDescent="0.25">
      <c r="A15954" s="9"/>
      <c r="B15954" s="9"/>
      <c r="C15954" s="9"/>
      <c r="D15954" s="9"/>
      <c r="E15954" s="9"/>
      <c r="F15954" s="9"/>
      <c r="G15954" s="91" t="s">
        <v>3906</v>
      </c>
      <c r="H15954" s="91"/>
      <c r="I15954" s="91"/>
      <c r="J15954" s="91"/>
      <c r="K15954" s="28">
        <f>SUM(K15951:K15953)</f>
        <v>124.07999999999998</v>
      </c>
    </row>
    <row r="15955" spans="1:11" ht="15" customHeight="1" x14ac:dyDescent="0.25">
      <c r="A15955" s="93" t="s">
        <v>3907</v>
      </c>
      <c r="B15955" s="93"/>
      <c r="C15955" s="93"/>
      <c r="D15955" s="94" t="s">
        <v>3</v>
      </c>
      <c r="E15955" s="94"/>
      <c r="F15955" s="23" t="s">
        <v>4</v>
      </c>
      <c r="G15955" s="94" t="s">
        <v>3894</v>
      </c>
      <c r="H15955" s="94"/>
      <c r="I15955" s="94" t="s">
        <v>3895</v>
      </c>
      <c r="J15955" s="94"/>
      <c r="K15955" s="23" t="s">
        <v>3896</v>
      </c>
    </row>
    <row r="15956" spans="1:11" ht="15" customHeight="1" x14ac:dyDescent="0.25">
      <c r="A15956" s="24" t="s">
        <v>3971</v>
      </c>
      <c r="B15956" s="95" t="s">
        <v>3972</v>
      </c>
      <c r="C15956" s="95"/>
      <c r="D15956" s="96" t="s">
        <v>20</v>
      </c>
      <c r="E15956" s="96"/>
      <c r="F15956" s="24" t="s">
        <v>2056</v>
      </c>
      <c r="G15956" s="97">
        <v>0.63900000000000001</v>
      </c>
      <c r="H15956" s="97"/>
      <c r="I15956" s="98">
        <v>32.69</v>
      </c>
      <c r="J15956" s="98"/>
      <c r="K15956" s="27">
        <f>TRUNC(TRUNC(G15956,8)*I15956,2)</f>
        <v>20.88</v>
      </c>
    </row>
    <row r="15957" spans="1:11" ht="15" customHeight="1" x14ac:dyDescent="0.25">
      <c r="A15957" s="24" t="s">
        <v>3910</v>
      </c>
      <c r="B15957" s="95" t="s">
        <v>3911</v>
      </c>
      <c r="C15957" s="95"/>
      <c r="D15957" s="96" t="s">
        <v>20</v>
      </c>
      <c r="E15957" s="96"/>
      <c r="F15957" s="24" t="s">
        <v>2056</v>
      </c>
      <c r="G15957" s="97">
        <v>1.2789999999999999</v>
      </c>
      <c r="H15957" s="97"/>
      <c r="I15957" s="98">
        <v>24.94</v>
      </c>
      <c r="J15957" s="98"/>
      <c r="K15957" s="27">
        <f>TRUNC(TRUNC(G15957,8)*I15957,2)</f>
        <v>31.89</v>
      </c>
    </row>
    <row r="15958" spans="1:11" ht="18" customHeight="1" x14ac:dyDescent="0.25">
      <c r="A15958" s="9"/>
      <c r="B15958" s="9"/>
      <c r="C15958" s="9"/>
      <c r="D15958" s="9"/>
      <c r="E15958" s="9"/>
      <c r="F15958" s="9"/>
      <c r="G15958" s="91" t="s">
        <v>3912</v>
      </c>
      <c r="H15958" s="91"/>
      <c r="I15958" s="91"/>
      <c r="J15958" s="91"/>
      <c r="K15958" s="28">
        <f>SUM(K15956:K15957)</f>
        <v>52.769999999999996</v>
      </c>
    </row>
    <row r="15959" spans="1:11" ht="15" customHeight="1" x14ac:dyDescent="0.25">
      <c r="A15959" s="9"/>
      <c r="B15959" s="9"/>
      <c r="C15959" s="9"/>
      <c r="D15959" s="9"/>
      <c r="E15959" s="9"/>
      <c r="F15959" s="9"/>
      <c r="G15959" s="92" t="s">
        <v>3913</v>
      </c>
      <c r="H15959" s="92"/>
      <c r="I15959" s="92"/>
      <c r="J15959" s="92"/>
      <c r="K15959" s="29">
        <f>ROUND(SUM(K15954,K15958),2)</f>
        <v>176.85</v>
      </c>
    </row>
    <row r="15960" spans="1:11" ht="9.9499999999999993" customHeight="1" x14ac:dyDescent="0.25">
      <c r="A15960" s="9"/>
      <c r="B15960" s="9"/>
      <c r="C15960" s="9"/>
      <c r="D15960" s="9"/>
      <c r="E15960" s="9"/>
      <c r="F15960" s="9"/>
      <c r="G15960" s="100"/>
      <c r="H15960" s="100"/>
      <c r="I15960" s="100"/>
      <c r="J15960" s="100"/>
      <c r="K15960" s="100"/>
    </row>
    <row r="15961" spans="1:11" ht="20.100000000000001" customHeight="1" x14ac:dyDescent="0.25">
      <c r="A15961" s="99" t="s">
        <v>3346</v>
      </c>
      <c r="B15961" s="99"/>
      <c r="C15961" s="99"/>
      <c r="D15961" s="99"/>
      <c r="E15961" s="99"/>
      <c r="F15961" s="99"/>
      <c r="G15961" s="99"/>
      <c r="H15961" s="99"/>
      <c r="I15961" s="99"/>
      <c r="J15961" s="99"/>
      <c r="K15961" s="99"/>
    </row>
    <row r="15962" spans="1:11" ht="20.100000000000001" customHeight="1" x14ac:dyDescent="0.25">
      <c r="A15962" s="106" t="s">
        <v>4010</v>
      </c>
      <c r="B15962" s="106"/>
      <c r="C15962" s="106"/>
      <c r="D15962" s="106"/>
      <c r="E15962" s="106"/>
      <c r="F15962" s="2" t="s">
        <v>4</v>
      </c>
      <c r="G15962" s="87" t="s">
        <v>4001</v>
      </c>
      <c r="H15962" s="87"/>
      <c r="I15962" s="87" t="s">
        <v>3895</v>
      </c>
      <c r="J15962" s="87"/>
      <c r="K15962" s="2" t="s">
        <v>4011</v>
      </c>
    </row>
    <row r="15963" spans="1:11" ht="15" customHeight="1" x14ac:dyDescent="0.25">
      <c r="A15963" s="6" t="s">
        <v>4079</v>
      </c>
      <c r="B15963" s="104" t="s">
        <v>4080</v>
      </c>
      <c r="C15963" s="104"/>
      <c r="D15963" s="104"/>
      <c r="E15963" s="104"/>
      <c r="F15963" s="6" t="s">
        <v>77</v>
      </c>
      <c r="G15963" s="113">
        <v>1.7700000000000001E-3</v>
      </c>
      <c r="H15963" s="113"/>
      <c r="I15963" s="105">
        <v>33.79</v>
      </c>
      <c r="J15963" s="105"/>
      <c r="K15963" s="33">
        <f>ROUND(ROUND(G15963,5)*I15963,4)</f>
        <v>5.9799999999999999E-2</v>
      </c>
    </row>
    <row r="15964" spans="1:11" ht="15" customHeight="1" x14ac:dyDescent="0.25">
      <c r="A15964" s="6" t="s">
        <v>4081</v>
      </c>
      <c r="B15964" s="104" t="s">
        <v>4082</v>
      </c>
      <c r="C15964" s="104"/>
      <c r="D15964" s="104"/>
      <c r="E15964" s="104"/>
      <c r="F15964" s="6" t="s">
        <v>77</v>
      </c>
      <c r="G15964" s="113">
        <v>3.9300000000000003E-3</v>
      </c>
      <c r="H15964" s="113"/>
      <c r="I15964" s="105">
        <v>448.02</v>
      </c>
      <c r="J15964" s="105"/>
      <c r="K15964" s="33">
        <f>ROUND(ROUND(G15964,5)*I15964,4)</f>
        <v>1.7606999999999999</v>
      </c>
    </row>
    <row r="15965" spans="1:11" ht="15" customHeight="1" x14ac:dyDescent="0.25">
      <c r="A15965" s="6" t="s">
        <v>4083</v>
      </c>
      <c r="B15965" s="104" t="s">
        <v>4084</v>
      </c>
      <c r="C15965" s="104"/>
      <c r="D15965" s="104"/>
      <c r="E15965" s="104"/>
      <c r="F15965" s="6" t="s">
        <v>77</v>
      </c>
      <c r="G15965" s="113">
        <v>7.0800000000000004E-3</v>
      </c>
      <c r="H15965" s="113"/>
      <c r="I15965" s="105">
        <v>46.06</v>
      </c>
      <c r="J15965" s="105"/>
      <c r="K15965" s="33">
        <f>ROUND(ROUND(G15965,5)*I15965,4)</f>
        <v>0.3261</v>
      </c>
    </row>
    <row r="15966" spans="1:11" ht="15" customHeight="1" x14ac:dyDescent="0.25">
      <c r="A15966" s="6" t="s">
        <v>4085</v>
      </c>
      <c r="B15966" s="104" t="s">
        <v>4086</v>
      </c>
      <c r="C15966" s="104"/>
      <c r="D15966" s="104"/>
      <c r="E15966" s="104"/>
      <c r="F15966" s="6" t="s">
        <v>103</v>
      </c>
      <c r="G15966" s="113">
        <v>1</v>
      </c>
      <c r="H15966" s="113"/>
      <c r="I15966" s="105">
        <v>16.98</v>
      </c>
      <c r="J15966" s="105"/>
      <c r="K15966" s="33">
        <f>ROUND(ROUND(G15966,5)*I15966,4)</f>
        <v>16.98</v>
      </c>
    </row>
    <row r="15967" spans="1:11" ht="15" customHeight="1" x14ac:dyDescent="0.25">
      <c r="A15967" s="1"/>
      <c r="B15967" s="1"/>
      <c r="C15967" s="1"/>
      <c r="D15967" s="1"/>
      <c r="E15967" s="1"/>
      <c r="F15967" s="1"/>
      <c r="G15967" s="85" t="s">
        <v>4014</v>
      </c>
      <c r="H15967" s="85"/>
      <c r="I15967" s="85"/>
      <c r="J15967" s="85"/>
      <c r="K15967" s="34">
        <f>SUM(K15963:K15966)</f>
        <v>19.1266</v>
      </c>
    </row>
    <row r="15968" spans="1:11" ht="15" customHeight="1" x14ac:dyDescent="0.25">
      <c r="A15968" s="106" t="s">
        <v>4015</v>
      </c>
      <c r="B15968" s="106"/>
      <c r="C15968" s="106"/>
      <c r="D15968" s="23" t="s">
        <v>4016</v>
      </c>
      <c r="E15968" s="94" t="s">
        <v>4017</v>
      </c>
      <c r="F15968" s="94"/>
      <c r="G15968" s="94" t="s">
        <v>4001</v>
      </c>
      <c r="H15968" s="94"/>
      <c r="I15968" s="94" t="s">
        <v>3895</v>
      </c>
      <c r="J15968" s="94"/>
      <c r="K15968" s="23" t="s">
        <v>4011</v>
      </c>
    </row>
    <row r="15969" spans="1:11" ht="27.95" customHeight="1" x14ac:dyDescent="0.25">
      <c r="A15969" s="38" t="s">
        <v>4085</v>
      </c>
      <c r="B15969" s="109" t="s">
        <v>4087</v>
      </c>
      <c r="C15969" s="109"/>
      <c r="D15969" s="38" t="s">
        <v>4019</v>
      </c>
      <c r="E15969" s="110" t="s">
        <v>4088</v>
      </c>
      <c r="F15969" s="110"/>
      <c r="G15969" s="111">
        <v>1.9630000000000002E-2</v>
      </c>
      <c r="H15969" s="111"/>
      <c r="I15969" s="112">
        <v>33.64</v>
      </c>
      <c r="J15969" s="112"/>
      <c r="K15969" s="41">
        <f>ROUND(ROUND(G15969,5)*I15969,4)</f>
        <v>0.66039999999999999</v>
      </c>
    </row>
    <row r="15970" spans="1:11" ht="15" customHeight="1" x14ac:dyDescent="0.25">
      <c r="A15970" s="1"/>
      <c r="B15970" s="1"/>
      <c r="C15970" s="1"/>
      <c r="D15970" s="1"/>
      <c r="E15970" s="1"/>
      <c r="F15970" s="1"/>
      <c r="G15970" s="85" t="s">
        <v>4021</v>
      </c>
      <c r="H15970" s="85"/>
      <c r="I15970" s="85"/>
      <c r="J15970" s="85"/>
      <c r="K15970" s="33">
        <f>SUM(K15969:K15969)</f>
        <v>0.66039999999999999</v>
      </c>
    </row>
    <row r="15971" spans="1:11" ht="12.95" customHeight="1" x14ac:dyDescent="0.25">
      <c r="A15971" s="106" t="s">
        <v>4022</v>
      </c>
      <c r="B15971" s="106"/>
      <c r="C15971" s="94" t="s">
        <v>4023</v>
      </c>
      <c r="D15971" s="94" t="s">
        <v>5</v>
      </c>
      <c r="E15971" s="94" t="s">
        <v>4024</v>
      </c>
      <c r="F15971" s="94"/>
      <c r="G15971" s="94" t="s">
        <v>4025</v>
      </c>
      <c r="H15971" s="94"/>
      <c r="I15971" s="94" t="s">
        <v>2086</v>
      </c>
      <c r="J15971" s="94"/>
      <c r="K15971" s="94" t="s">
        <v>4011</v>
      </c>
    </row>
    <row r="15972" spans="1:11" ht="12" customHeight="1" x14ac:dyDescent="0.25">
      <c r="A15972" s="106"/>
      <c r="B15972" s="106"/>
      <c r="C15972" s="94"/>
      <c r="D15972" s="94"/>
      <c r="E15972" s="23" t="s">
        <v>2092</v>
      </c>
      <c r="F15972" s="23" t="s">
        <v>4026</v>
      </c>
      <c r="G15972" s="23" t="s">
        <v>2092</v>
      </c>
      <c r="H15972" s="23" t="s">
        <v>4026</v>
      </c>
      <c r="I15972" s="23" t="s">
        <v>2092</v>
      </c>
      <c r="J15972" s="23" t="s">
        <v>4026</v>
      </c>
      <c r="K15972" s="94"/>
    </row>
    <row r="15973" spans="1:11" ht="27.95" customHeight="1" x14ac:dyDescent="0.25">
      <c r="A15973" s="38" t="s">
        <v>4085</v>
      </c>
      <c r="B15973" s="39" t="s">
        <v>4087</v>
      </c>
      <c r="C15973" s="38" t="s">
        <v>4027</v>
      </c>
      <c r="D15973" s="40">
        <v>1.9630000000000002E-2</v>
      </c>
      <c r="E15973" s="42">
        <v>0</v>
      </c>
      <c r="F15973" s="43">
        <v>1.1100000000000001</v>
      </c>
      <c r="G15973" s="42">
        <v>0</v>
      </c>
      <c r="H15973" s="43">
        <v>0.88</v>
      </c>
      <c r="I15973" s="42">
        <v>0</v>
      </c>
      <c r="J15973" s="43">
        <v>0.72</v>
      </c>
      <c r="K15973" s="41">
        <f>ROUND(D15973*(ROUND(E15973*F15973,4)+ROUND(G15973*H15973,4)+ROUND(I15973*J15973,4)),4)</f>
        <v>0</v>
      </c>
    </row>
    <row r="15974" spans="1:11" ht="15" customHeight="1" x14ac:dyDescent="0.25">
      <c r="A15974" s="1"/>
      <c r="B15974" s="1"/>
      <c r="C15974" s="1"/>
      <c r="D15974" s="1"/>
      <c r="E15974" s="1"/>
      <c r="F15974" s="1"/>
      <c r="G15974" s="85" t="s">
        <v>4028</v>
      </c>
      <c r="H15974" s="85"/>
      <c r="I15974" s="85"/>
      <c r="J15974" s="85"/>
      <c r="K15974" s="33">
        <f>SUM(K15972:K15973)</f>
        <v>0</v>
      </c>
    </row>
    <row r="15975" spans="1:11" ht="15" customHeight="1" x14ac:dyDescent="0.25">
      <c r="A15975" s="9"/>
      <c r="B15975" s="9"/>
      <c r="C15975" s="9"/>
      <c r="D15975" s="9"/>
      <c r="E15975" s="9"/>
      <c r="F15975" s="9"/>
      <c r="G15975" s="92" t="s">
        <v>4029</v>
      </c>
      <c r="H15975" s="92"/>
      <c r="I15975" s="92"/>
      <c r="J15975" s="92"/>
      <c r="K15975" s="33">
        <f>SUM(K15967,K15970,K15974)</f>
        <v>19.786999999999999</v>
      </c>
    </row>
    <row r="15976" spans="1:11" ht="15" customHeight="1" x14ac:dyDescent="0.25">
      <c r="A15976" s="9"/>
      <c r="B15976" s="9"/>
      <c r="C15976" s="9"/>
      <c r="D15976" s="9"/>
      <c r="E15976" s="9"/>
      <c r="F15976" s="9"/>
      <c r="G15976" s="92" t="s">
        <v>3913</v>
      </c>
      <c r="H15976" s="92"/>
      <c r="I15976" s="92"/>
      <c r="J15976" s="92"/>
      <c r="K15976" s="29">
        <f>ROUND(SUM(K15975),2)</f>
        <v>19.79</v>
      </c>
    </row>
    <row r="15977" spans="1:11" ht="9.9499999999999993" customHeight="1" x14ac:dyDescent="0.25">
      <c r="A15977" s="9"/>
      <c r="B15977" s="9"/>
      <c r="C15977" s="9"/>
      <c r="D15977" s="9"/>
      <c r="E15977" s="9"/>
      <c r="F15977" s="9"/>
      <c r="G15977" s="100"/>
      <c r="H15977" s="100"/>
      <c r="I15977" s="100"/>
      <c r="J15977" s="100"/>
      <c r="K15977" s="100"/>
    </row>
    <row r="15978" spans="1:11" ht="20.100000000000001" customHeight="1" x14ac:dyDescent="0.25">
      <c r="A15978" s="99" t="s">
        <v>3347</v>
      </c>
      <c r="B15978" s="99"/>
      <c r="C15978" s="99"/>
      <c r="D15978" s="99"/>
      <c r="E15978" s="99"/>
      <c r="F15978" s="99"/>
      <c r="G15978" s="99"/>
      <c r="H15978" s="99"/>
      <c r="I15978" s="99"/>
      <c r="J15978" s="99"/>
      <c r="K15978" s="99"/>
    </row>
    <row r="15979" spans="1:11" ht="15" customHeight="1" x14ac:dyDescent="0.25">
      <c r="A15979" s="93" t="s">
        <v>3893</v>
      </c>
      <c r="B15979" s="93"/>
      <c r="C15979" s="93"/>
      <c r="D15979" s="94" t="s">
        <v>3</v>
      </c>
      <c r="E15979" s="94"/>
      <c r="F15979" s="23" t="s">
        <v>4</v>
      </c>
      <c r="G15979" s="94" t="s">
        <v>3894</v>
      </c>
      <c r="H15979" s="94"/>
      <c r="I15979" s="94" t="s">
        <v>3895</v>
      </c>
      <c r="J15979" s="94"/>
      <c r="K15979" s="23" t="s">
        <v>3896</v>
      </c>
    </row>
    <row r="15980" spans="1:11" ht="15" customHeight="1" x14ac:dyDescent="0.25">
      <c r="A15980" s="24" t="s">
        <v>4089</v>
      </c>
      <c r="B15980" s="95" t="s">
        <v>4090</v>
      </c>
      <c r="C15980" s="95"/>
      <c r="D15980" s="96" t="s">
        <v>20</v>
      </c>
      <c r="E15980" s="96"/>
      <c r="F15980" s="24" t="s">
        <v>16</v>
      </c>
      <c r="G15980" s="97">
        <v>1</v>
      </c>
      <c r="H15980" s="97"/>
      <c r="I15980" s="98">
        <v>12.85</v>
      </c>
      <c r="J15980" s="98"/>
      <c r="K15980" s="27">
        <f>TRUNC(TRUNC(G15980,8)*I15980,2)</f>
        <v>12.85</v>
      </c>
    </row>
    <row r="15981" spans="1:11" ht="15" customHeight="1" x14ac:dyDescent="0.25">
      <c r="A15981" s="9"/>
      <c r="B15981" s="9"/>
      <c r="C15981" s="9"/>
      <c r="D15981" s="9"/>
      <c r="E15981" s="9"/>
      <c r="F15981" s="9"/>
      <c r="G15981" s="91" t="s">
        <v>3906</v>
      </c>
      <c r="H15981" s="91"/>
      <c r="I15981" s="91"/>
      <c r="J15981" s="91"/>
      <c r="K15981" s="28">
        <f>SUM(K15980:K15980)</f>
        <v>12.85</v>
      </c>
    </row>
    <row r="15982" spans="1:11" ht="15" customHeight="1" x14ac:dyDescent="0.25">
      <c r="A15982" s="93" t="s">
        <v>3907</v>
      </c>
      <c r="B15982" s="93"/>
      <c r="C15982" s="93"/>
      <c r="D15982" s="94" t="s">
        <v>3</v>
      </c>
      <c r="E15982" s="94"/>
      <c r="F15982" s="23" t="s">
        <v>4</v>
      </c>
      <c r="G15982" s="94" t="s">
        <v>3894</v>
      </c>
      <c r="H15982" s="94"/>
      <c r="I15982" s="94" t="s">
        <v>3895</v>
      </c>
      <c r="J15982" s="94"/>
      <c r="K15982" s="23" t="s">
        <v>3896</v>
      </c>
    </row>
    <row r="15983" spans="1:11" ht="15" customHeight="1" x14ac:dyDescent="0.25">
      <c r="A15983" s="24" t="s">
        <v>3961</v>
      </c>
      <c r="B15983" s="95" t="s">
        <v>3962</v>
      </c>
      <c r="C15983" s="95"/>
      <c r="D15983" s="96" t="s">
        <v>20</v>
      </c>
      <c r="E15983" s="96"/>
      <c r="F15983" s="24" t="s">
        <v>2056</v>
      </c>
      <c r="G15983" s="97">
        <v>2.7699999999999999E-2</v>
      </c>
      <c r="H15983" s="97"/>
      <c r="I15983" s="98">
        <v>29.5</v>
      </c>
      <c r="J15983" s="98"/>
      <c r="K15983" s="27">
        <f>TRUNC(TRUNC(G15983,8)*I15983,2)</f>
        <v>0.81</v>
      </c>
    </row>
    <row r="15984" spans="1:11" ht="15" customHeight="1" x14ac:dyDescent="0.25">
      <c r="A15984" s="24" t="s">
        <v>3910</v>
      </c>
      <c r="B15984" s="95" t="s">
        <v>3911</v>
      </c>
      <c r="C15984" s="95"/>
      <c r="D15984" s="96" t="s">
        <v>20</v>
      </c>
      <c r="E15984" s="96"/>
      <c r="F15984" s="24" t="s">
        <v>2056</v>
      </c>
      <c r="G15984" s="97">
        <v>0.1386</v>
      </c>
      <c r="H15984" s="97"/>
      <c r="I15984" s="98">
        <v>24.94</v>
      </c>
      <c r="J15984" s="98"/>
      <c r="K15984" s="27">
        <f>TRUNC(TRUNC(G15984,8)*I15984,2)</f>
        <v>3.45</v>
      </c>
    </row>
    <row r="15985" spans="1:11" ht="18" customHeight="1" x14ac:dyDescent="0.25">
      <c r="A15985" s="9"/>
      <c r="B15985" s="9"/>
      <c r="C15985" s="9"/>
      <c r="D15985" s="9"/>
      <c r="E15985" s="9"/>
      <c r="F15985" s="9"/>
      <c r="G15985" s="91" t="s">
        <v>3912</v>
      </c>
      <c r="H15985" s="91"/>
      <c r="I15985" s="91"/>
      <c r="J15985" s="91"/>
      <c r="K15985" s="28">
        <f>SUM(K15983:K15984)</f>
        <v>4.26</v>
      </c>
    </row>
    <row r="15986" spans="1:11" ht="15" customHeight="1" x14ac:dyDescent="0.25">
      <c r="A15986" s="9"/>
      <c r="B15986" s="9"/>
      <c r="C15986" s="9"/>
      <c r="D15986" s="9"/>
      <c r="E15986" s="9"/>
      <c r="F15986" s="9"/>
      <c r="G15986" s="92" t="s">
        <v>3913</v>
      </c>
      <c r="H15986" s="92"/>
      <c r="I15986" s="92"/>
      <c r="J15986" s="92"/>
      <c r="K15986" s="29">
        <f>ROUND(SUM(K15981,K15985),2)</f>
        <v>17.11</v>
      </c>
    </row>
    <row r="15987" spans="1:11" ht="9.9499999999999993" customHeight="1" x14ac:dyDescent="0.25">
      <c r="A15987" s="9"/>
      <c r="B15987" s="9"/>
      <c r="C15987" s="9"/>
      <c r="D15987" s="9"/>
      <c r="E15987" s="9"/>
      <c r="F15987" s="9"/>
      <c r="G15987" s="100"/>
      <c r="H15987" s="100"/>
      <c r="I15987" s="100"/>
      <c r="J15987" s="100"/>
      <c r="K15987" s="100"/>
    </row>
    <row r="15988" spans="1:11" ht="20.100000000000001" customHeight="1" x14ac:dyDescent="0.25">
      <c r="A15988" s="99" t="s">
        <v>3348</v>
      </c>
      <c r="B15988" s="99"/>
      <c r="C15988" s="99"/>
      <c r="D15988" s="99"/>
      <c r="E15988" s="99"/>
      <c r="F15988" s="99"/>
      <c r="G15988" s="99"/>
      <c r="H15988" s="99"/>
      <c r="I15988" s="99"/>
      <c r="J15988" s="99"/>
      <c r="K15988" s="99"/>
    </row>
    <row r="15989" spans="1:11" ht="12.95" customHeight="1" x14ac:dyDescent="0.25">
      <c r="A15989" s="107" t="s">
        <v>3984</v>
      </c>
      <c r="B15989" s="107"/>
      <c r="C15989" s="107"/>
      <c r="D15989" s="108" t="s">
        <v>3985</v>
      </c>
      <c r="E15989" s="87" t="s">
        <v>3986</v>
      </c>
      <c r="F15989" s="87"/>
      <c r="G15989" s="87" t="s">
        <v>3987</v>
      </c>
      <c r="H15989" s="87"/>
      <c r="I15989" s="87"/>
      <c r="J15989" s="87"/>
      <c r="K15989" s="87" t="s">
        <v>3988</v>
      </c>
    </row>
    <row r="15990" spans="1:11" ht="12" customHeight="1" x14ac:dyDescent="0.25">
      <c r="A15990" s="107"/>
      <c r="B15990" s="107"/>
      <c r="C15990" s="107"/>
      <c r="D15990" s="108"/>
      <c r="E15990" s="23" t="s">
        <v>3989</v>
      </c>
      <c r="F15990" s="23" t="s">
        <v>3990</v>
      </c>
      <c r="G15990" s="94" t="s">
        <v>3989</v>
      </c>
      <c r="H15990" s="94"/>
      <c r="I15990" s="94" t="s">
        <v>3990</v>
      </c>
      <c r="J15990" s="94"/>
      <c r="K15990" s="87"/>
    </row>
    <row r="15991" spans="1:11" ht="15.95" customHeight="1" x14ac:dyDescent="0.25">
      <c r="A15991" s="6" t="s">
        <v>4091</v>
      </c>
      <c r="B15991" s="104" t="s">
        <v>4092</v>
      </c>
      <c r="C15991" s="104"/>
      <c r="D15991" s="44">
        <v>1</v>
      </c>
      <c r="E15991" s="32">
        <v>0.8</v>
      </c>
      <c r="F15991" s="32">
        <v>0.19999999999999996</v>
      </c>
      <c r="G15991" s="105">
        <v>5.32</v>
      </c>
      <c r="H15991" s="105"/>
      <c r="I15991" s="105">
        <v>0.5</v>
      </c>
      <c r="J15991" s="105"/>
      <c r="K15991" s="33">
        <f>TRUNC(D15991*(TRUNC(E15991*G15991,4)+TRUNC(F15991*I15991,4)),4)</f>
        <v>4.3559999999999999</v>
      </c>
    </row>
    <row r="15992" spans="1:11" ht="15" customHeight="1" x14ac:dyDescent="0.25">
      <c r="A15992" s="1"/>
      <c r="B15992" s="1"/>
      <c r="C15992" s="1"/>
      <c r="D15992" s="1"/>
      <c r="E15992" s="1"/>
      <c r="F15992" s="1"/>
      <c r="G15992" s="85" t="s">
        <v>3999</v>
      </c>
      <c r="H15992" s="85"/>
      <c r="I15992" s="85"/>
      <c r="J15992" s="85"/>
      <c r="K15992" s="34">
        <f>SUM(K15990:K15991)</f>
        <v>4.3559999999999999</v>
      </c>
    </row>
    <row r="15993" spans="1:11" ht="20.100000000000001" customHeight="1" x14ac:dyDescent="0.25">
      <c r="A15993" s="106" t="s">
        <v>4000</v>
      </c>
      <c r="B15993" s="106"/>
      <c r="C15993" s="106"/>
      <c r="D15993" s="106"/>
      <c r="E15993" s="106"/>
      <c r="F15993" s="2" t="s">
        <v>4</v>
      </c>
      <c r="G15993" s="87" t="s">
        <v>4001</v>
      </c>
      <c r="H15993" s="87"/>
      <c r="I15993" s="87" t="s">
        <v>4002</v>
      </c>
      <c r="J15993" s="87"/>
      <c r="K15993" s="2" t="s">
        <v>3988</v>
      </c>
    </row>
    <row r="15994" spans="1:11" ht="15" customHeight="1" x14ac:dyDescent="0.25">
      <c r="A15994" s="6" t="s">
        <v>4093</v>
      </c>
      <c r="B15994" s="101" t="s">
        <v>4094</v>
      </c>
      <c r="C15994" s="101"/>
      <c r="D15994" s="101"/>
      <c r="E15994" s="101"/>
      <c r="F15994" s="6" t="s">
        <v>3940</v>
      </c>
      <c r="G15994" s="102">
        <v>0.1333</v>
      </c>
      <c r="H15994" s="102"/>
      <c r="I15994" s="103">
        <v>3.96</v>
      </c>
      <c r="J15994" s="103"/>
      <c r="K15994" s="7">
        <f>TRUNC(TRUNC(G15994,8)*I15994,2)</f>
        <v>0.52</v>
      </c>
    </row>
    <row r="15995" spans="1:11" ht="15" customHeight="1" x14ac:dyDescent="0.25">
      <c r="A15995" s="6" t="s">
        <v>4095</v>
      </c>
      <c r="B15995" s="101" t="s">
        <v>4096</v>
      </c>
      <c r="C15995" s="101"/>
      <c r="D15995" s="101"/>
      <c r="E15995" s="101"/>
      <c r="F15995" s="6" t="s">
        <v>3940</v>
      </c>
      <c r="G15995" s="102">
        <v>2</v>
      </c>
      <c r="H15995" s="102"/>
      <c r="I15995" s="103">
        <v>14.41</v>
      </c>
      <c r="J15995" s="103"/>
      <c r="K15995" s="7">
        <f>TRUNC(TRUNC(G15995,8)*I15995,2)</f>
        <v>28.82</v>
      </c>
    </row>
    <row r="15996" spans="1:11" ht="15" customHeight="1" x14ac:dyDescent="0.25">
      <c r="A15996" s="6" t="s">
        <v>4097</v>
      </c>
      <c r="B15996" s="101" t="s">
        <v>4098</v>
      </c>
      <c r="C15996" s="101"/>
      <c r="D15996" s="101"/>
      <c r="E15996" s="101"/>
      <c r="F15996" s="6" t="s">
        <v>3940</v>
      </c>
      <c r="G15996" s="102">
        <v>3</v>
      </c>
      <c r="H15996" s="102"/>
      <c r="I15996" s="103">
        <v>14.58</v>
      </c>
      <c r="J15996" s="103"/>
      <c r="K15996" s="7">
        <f>TRUNC(TRUNC(G15996,8)*I15996,2)</f>
        <v>43.74</v>
      </c>
    </row>
    <row r="15997" spans="1:11" ht="15" customHeight="1" x14ac:dyDescent="0.25">
      <c r="A15997" s="1"/>
      <c r="B15997" s="1"/>
      <c r="C15997" s="1"/>
      <c r="D15997" s="1"/>
      <c r="E15997" s="1"/>
      <c r="F15997" s="1"/>
      <c r="G15997" s="85" t="s">
        <v>4005</v>
      </c>
      <c r="H15997" s="85"/>
      <c r="I15997" s="85"/>
      <c r="J15997" s="85"/>
      <c r="K15997" s="29">
        <f>SUM(K15994:K15996)</f>
        <v>73.08</v>
      </c>
    </row>
    <row r="15998" spans="1:11" ht="15" customHeight="1" x14ac:dyDescent="0.25">
      <c r="A15998" s="9"/>
      <c r="B15998" s="9"/>
      <c r="C15998" s="9"/>
      <c r="D15998" s="9"/>
      <c r="E15998" s="9"/>
      <c r="F15998" s="9"/>
      <c r="G15998" s="92" t="s">
        <v>4006</v>
      </c>
      <c r="H15998" s="92"/>
      <c r="I15998" s="92"/>
      <c r="J15998" s="92"/>
      <c r="K15998" s="33">
        <f>SUM(K15992,K15997)</f>
        <v>77.435999999999993</v>
      </c>
    </row>
    <row r="15999" spans="1:11" ht="15" customHeight="1" x14ac:dyDescent="0.25">
      <c r="A15999" s="9"/>
      <c r="B15999" s="9"/>
      <c r="C15999" s="9"/>
      <c r="D15999" s="9"/>
      <c r="E15999" s="9"/>
      <c r="F15999" s="9"/>
      <c r="G15999" s="92" t="s">
        <v>4007</v>
      </c>
      <c r="H15999" s="92"/>
      <c r="I15999" s="92"/>
      <c r="J15999" s="92"/>
      <c r="K15999" s="35">
        <v>22.5</v>
      </c>
    </row>
    <row r="16000" spans="1:11" ht="15" customHeight="1" x14ac:dyDescent="0.25">
      <c r="A16000" s="9"/>
      <c r="B16000" s="9"/>
      <c r="C16000" s="9"/>
      <c r="D16000" s="9"/>
      <c r="E16000" s="9"/>
      <c r="F16000" s="9"/>
      <c r="G16000" s="92" t="s">
        <v>4008</v>
      </c>
      <c r="H16000" s="92"/>
      <c r="I16000" s="92"/>
      <c r="J16000" s="92"/>
      <c r="K16000" s="33">
        <f>TRUNC(K15998/K15999,4)</f>
        <v>3.4416000000000002</v>
      </c>
    </row>
    <row r="16001" spans="1:11" ht="15" customHeight="1" x14ac:dyDescent="0.25">
      <c r="A16001" s="9"/>
      <c r="B16001" s="9"/>
      <c r="C16001" s="9"/>
      <c r="D16001" s="9"/>
      <c r="E16001" s="9"/>
      <c r="F16001" s="9"/>
      <c r="G16001" s="92" t="s">
        <v>4029</v>
      </c>
      <c r="H16001" s="92"/>
      <c r="I16001" s="92"/>
      <c r="J16001" s="92"/>
      <c r="K16001" s="33">
        <f>SUM(K16000)</f>
        <v>3.4416000000000002</v>
      </c>
    </row>
    <row r="16002" spans="1:11" ht="15" customHeight="1" x14ac:dyDescent="0.25">
      <c r="A16002" s="9"/>
      <c r="B16002" s="9"/>
      <c r="C16002" s="9"/>
      <c r="D16002" s="9"/>
      <c r="E16002" s="9"/>
      <c r="F16002" s="9"/>
      <c r="G16002" s="92" t="s">
        <v>3913</v>
      </c>
      <c r="H16002" s="92"/>
      <c r="I16002" s="92"/>
      <c r="J16002" s="92"/>
      <c r="K16002" s="29">
        <f>ROUND(SUM(K16001),2)</f>
        <v>3.44</v>
      </c>
    </row>
    <row r="16003" spans="1:11" ht="9.9499999999999993" customHeight="1" x14ac:dyDescent="0.25">
      <c r="A16003" s="9"/>
      <c r="B16003" s="9"/>
      <c r="C16003" s="9"/>
      <c r="D16003" s="9"/>
      <c r="E16003" s="9"/>
      <c r="F16003" s="9"/>
      <c r="G16003" s="100"/>
      <c r="H16003" s="100"/>
      <c r="I16003" s="100"/>
      <c r="J16003" s="100"/>
      <c r="K16003" s="100"/>
    </row>
    <row r="16004" spans="1:11" ht="20.100000000000001" customHeight="1" x14ac:dyDescent="0.25">
      <c r="A16004" s="99" t="s">
        <v>3349</v>
      </c>
      <c r="B16004" s="99"/>
      <c r="C16004" s="99"/>
      <c r="D16004" s="99"/>
      <c r="E16004" s="99"/>
      <c r="F16004" s="99"/>
      <c r="G16004" s="99"/>
      <c r="H16004" s="99"/>
      <c r="I16004" s="99"/>
      <c r="J16004" s="99"/>
      <c r="K16004" s="99"/>
    </row>
    <row r="16005" spans="1:11" ht="15" customHeight="1" x14ac:dyDescent="0.25">
      <c r="A16005" s="93" t="s">
        <v>3893</v>
      </c>
      <c r="B16005" s="93"/>
      <c r="C16005" s="93"/>
      <c r="D16005" s="94" t="s">
        <v>3</v>
      </c>
      <c r="E16005" s="94"/>
      <c r="F16005" s="23" t="s">
        <v>4</v>
      </c>
      <c r="G16005" s="94" t="s">
        <v>3894</v>
      </c>
      <c r="H16005" s="94"/>
      <c r="I16005" s="94" t="s">
        <v>3895</v>
      </c>
      <c r="J16005" s="94"/>
      <c r="K16005" s="23" t="s">
        <v>3896</v>
      </c>
    </row>
    <row r="16006" spans="1:11" ht="15" customHeight="1" x14ac:dyDescent="0.25">
      <c r="A16006" s="24" t="s">
        <v>3951</v>
      </c>
      <c r="B16006" s="95" t="s">
        <v>3952</v>
      </c>
      <c r="C16006" s="95"/>
      <c r="D16006" s="96" t="s">
        <v>3953</v>
      </c>
      <c r="E16006" s="96"/>
      <c r="F16006" s="24" t="s">
        <v>3954</v>
      </c>
      <c r="G16006" s="97">
        <v>4.0000000000000001E-3</v>
      </c>
      <c r="H16006" s="97"/>
      <c r="I16006" s="98">
        <v>215</v>
      </c>
      <c r="J16006" s="98"/>
      <c r="K16006" s="27">
        <f>ROUND(ROUND(G16006,8)*I16006,2)</f>
        <v>0.86</v>
      </c>
    </row>
    <row r="16007" spans="1:11" ht="15" customHeight="1" x14ac:dyDescent="0.25">
      <c r="A16007" s="24" t="s">
        <v>3955</v>
      </c>
      <c r="B16007" s="95" t="s">
        <v>3956</v>
      </c>
      <c r="C16007" s="95"/>
      <c r="D16007" s="96" t="s">
        <v>20</v>
      </c>
      <c r="E16007" s="96"/>
      <c r="F16007" s="24" t="s">
        <v>3903</v>
      </c>
      <c r="G16007" s="97">
        <v>5.0000000000000001E-3</v>
      </c>
      <c r="H16007" s="97"/>
      <c r="I16007" s="98">
        <v>19.37</v>
      </c>
      <c r="J16007" s="98"/>
      <c r="K16007" s="27">
        <f>ROUND(ROUND(G16007,8)*I16007,2)</f>
        <v>0.1</v>
      </c>
    </row>
    <row r="16008" spans="1:11" ht="15" customHeight="1" x14ac:dyDescent="0.25">
      <c r="A16008" s="9"/>
      <c r="B16008" s="9"/>
      <c r="C16008" s="9"/>
      <c r="D16008" s="9"/>
      <c r="E16008" s="9"/>
      <c r="F16008" s="9"/>
      <c r="G16008" s="91" t="s">
        <v>3906</v>
      </c>
      <c r="H16008" s="91"/>
      <c r="I16008" s="91"/>
      <c r="J16008" s="91"/>
      <c r="K16008" s="28">
        <f>SUM(K16006:K16007)</f>
        <v>0.96</v>
      </c>
    </row>
    <row r="16009" spans="1:11" ht="15" customHeight="1" x14ac:dyDescent="0.25">
      <c r="A16009" s="93" t="s">
        <v>3907</v>
      </c>
      <c r="B16009" s="93"/>
      <c r="C16009" s="93"/>
      <c r="D16009" s="94" t="s">
        <v>3</v>
      </c>
      <c r="E16009" s="94"/>
      <c r="F16009" s="23" t="s">
        <v>4</v>
      </c>
      <c r="G16009" s="94" t="s">
        <v>3894</v>
      </c>
      <c r="H16009" s="94"/>
      <c r="I16009" s="94" t="s">
        <v>3895</v>
      </c>
      <c r="J16009" s="94"/>
      <c r="K16009" s="23" t="s">
        <v>3896</v>
      </c>
    </row>
    <row r="16010" spans="1:11" ht="21" customHeight="1" x14ac:dyDescent="0.25">
      <c r="A16010" s="24" t="s">
        <v>3908</v>
      </c>
      <c r="B16010" s="95" t="s">
        <v>3909</v>
      </c>
      <c r="C16010" s="95"/>
      <c r="D16010" s="96" t="s">
        <v>20</v>
      </c>
      <c r="E16010" s="96"/>
      <c r="F16010" s="24" t="s">
        <v>2056</v>
      </c>
      <c r="G16010" s="97">
        <v>0.03</v>
      </c>
      <c r="H16010" s="97"/>
      <c r="I16010" s="98">
        <v>32.24</v>
      </c>
      <c r="J16010" s="98"/>
      <c r="K16010" s="27">
        <f>ROUND(ROUND(G16010,8)*I16010,2)</f>
        <v>0.97</v>
      </c>
    </row>
    <row r="16011" spans="1:11" ht="15" customHeight="1" x14ac:dyDescent="0.25">
      <c r="A16011" s="24" t="s">
        <v>3910</v>
      </c>
      <c r="B16011" s="95" t="s">
        <v>3911</v>
      </c>
      <c r="C16011" s="95"/>
      <c r="D16011" s="96" t="s">
        <v>20</v>
      </c>
      <c r="E16011" s="96"/>
      <c r="F16011" s="24" t="s">
        <v>2056</v>
      </c>
      <c r="G16011" s="97">
        <v>0.03</v>
      </c>
      <c r="H16011" s="97"/>
      <c r="I16011" s="98">
        <v>24.94</v>
      </c>
      <c r="J16011" s="98"/>
      <c r="K16011" s="27">
        <f>ROUND(ROUND(G16011,8)*I16011,2)</f>
        <v>0.75</v>
      </c>
    </row>
    <row r="16012" spans="1:11" ht="18" customHeight="1" x14ac:dyDescent="0.25">
      <c r="A16012" s="9"/>
      <c r="B16012" s="9"/>
      <c r="C16012" s="9"/>
      <c r="D16012" s="9"/>
      <c r="E16012" s="9"/>
      <c r="F16012" s="9"/>
      <c r="G16012" s="91" t="s">
        <v>3912</v>
      </c>
      <c r="H16012" s="91"/>
      <c r="I16012" s="91"/>
      <c r="J16012" s="91"/>
      <c r="K16012" s="28">
        <f>SUM(K16010:K16011)</f>
        <v>1.72</v>
      </c>
    </row>
    <row r="16013" spans="1:11" ht="15" customHeight="1" x14ac:dyDescent="0.25">
      <c r="A16013" s="9"/>
      <c r="B16013" s="9"/>
      <c r="C16013" s="9"/>
      <c r="D16013" s="9"/>
      <c r="E16013" s="9"/>
      <c r="F16013" s="9"/>
      <c r="G16013" s="92" t="s">
        <v>3913</v>
      </c>
      <c r="H16013" s="92"/>
      <c r="I16013" s="92"/>
      <c r="J16013" s="92"/>
      <c r="K16013" s="29">
        <f>ROUND(SUM(K16008,K16012),2)</f>
        <v>2.68</v>
      </c>
    </row>
    <row r="16014" spans="1:11" ht="9.9499999999999993" customHeight="1" x14ac:dyDescent="0.25">
      <c r="A16014" s="9"/>
      <c r="B16014" s="9"/>
      <c r="C16014" s="9"/>
      <c r="D16014" s="9"/>
      <c r="E16014" s="9"/>
      <c r="F16014" s="9"/>
      <c r="G16014" s="100"/>
      <c r="H16014" s="100"/>
      <c r="I16014" s="100"/>
      <c r="J16014" s="100"/>
      <c r="K16014" s="100"/>
    </row>
    <row r="16015" spans="1:11" ht="20.100000000000001" customHeight="1" x14ac:dyDescent="0.25">
      <c r="A16015" s="99" t="s">
        <v>3350</v>
      </c>
      <c r="B16015" s="99"/>
      <c r="C16015" s="99"/>
      <c r="D16015" s="99"/>
      <c r="E16015" s="99"/>
      <c r="F16015" s="99"/>
      <c r="G16015" s="99"/>
      <c r="H16015" s="99"/>
      <c r="I16015" s="99"/>
      <c r="J16015" s="99"/>
      <c r="K16015" s="99"/>
    </row>
    <row r="16016" spans="1:11" ht="15" customHeight="1" x14ac:dyDescent="0.25">
      <c r="A16016" s="93" t="s">
        <v>3916</v>
      </c>
      <c r="B16016" s="93"/>
      <c r="C16016" s="93"/>
      <c r="D16016" s="94" t="s">
        <v>3</v>
      </c>
      <c r="E16016" s="94"/>
      <c r="F16016" s="23" t="s">
        <v>4</v>
      </c>
      <c r="G16016" s="94" t="s">
        <v>3894</v>
      </c>
      <c r="H16016" s="94"/>
      <c r="I16016" s="94" t="s">
        <v>3895</v>
      </c>
      <c r="J16016" s="94"/>
      <c r="K16016" s="23" t="s">
        <v>3896</v>
      </c>
    </row>
    <row r="16017" spans="1:11" ht="29.1" customHeight="1" x14ac:dyDescent="0.25">
      <c r="A16017" s="24" t="s">
        <v>3957</v>
      </c>
      <c r="B16017" s="95" t="s">
        <v>3958</v>
      </c>
      <c r="C16017" s="95"/>
      <c r="D16017" s="96" t="s">
        <v>20</v>
      </c>
      <c r="E16017" s="96"/>
      <c r="F16017" s="24" t="s">
        <v>3936</v>
      </c>
      <c r="G16017" s="97">
        <v>2.8999999999999998E-3</v>
      </c>
      <c r="H16017" s="97"/>
      <c r="I16017" s="98">
        <v>75.540000000000006</v>
      </c>
      <c r="J16017" s="98"/>
      <c r="K16017" s="27">
        <f>TRUNC(TRUNC(G16017,8)*I16017,2)</f>
        <v>0.21</v>
      </c>
    </row>
    <row r="16018" spans="1:11" ht="29.1" customHeight="1" x14ac:dyDescent="0.25">
      <c r="A16018" s="24" t="s">
        <v>3959</v>
      </c>
      <c r="B16018" s="95" t="s">
        <v>3960</v>
      </c>
      <c r="C16018" s="95"/>
      <c r="D16018" s="96" t="s">
        <v>20</v>
      </c>
      <c r="E16018" s="96"/>
      <c r="F16018" s="24" t="s">
        <v>30</v>
      </c>
      <c r="G16018" s="97">
        <v>1.6999999999999999E-3</v>
      </c>
      <c r="H16018" s="97"/>
      <c r="I16018" s="98">
        <v>198.53</v>
      </c>
      <c r="J16018" s="98"/>
      <c r="K16018" s="27">
        <f>TRUNC(TRUNC(G16018,8)*I16018,2)</f>
        <v>0.33</v>
      </c>
    </row>
    <row r="16019" spans="1:11" ht="18" customHeight="1" x14ac:dyDescent="0.25">
      <c r="A16019" s="9"/>
      <c r="B16019" s="9"/>
      <c r="C16019" s="9"/>
      <c r="D16019" s="9"/>
      <c r="E16019" s="9"/>
      <c r="F16019" s="9"/>
      <c r="G16019" s="91" t="s">
        <v>3919</v>
      </c>
      <c r="H16019" s="91"/>
      <c r="I16019" s="91"/>
      <c r="J16019" s="91"/>
      <c r="K16019" s="28">
        <f>SUM(K16017:K16018)</f>
        <v>0.54</v>
      </c>
    </row>
    <row r="16020" spans="1:11" ht="15" customHeight="1" x14ac:dyDescent="0.25">
      <c r="A16020" s="93" t="s">
        <v>3907</v>
      </c>
      <c r="B16020" s="93"/>
      <c r="C16020" s="93"/>
      <c r="D16020" s="94" t="s">
        <v>3</v>
      </c>
      <c r="E16020" s="94"/>
      <c r="F16020" s="23" t="s">
        <v>4</v>
      </c>
      <c r="G16020" s="94" t="s">
        <v>3894</v>
      </c>
      <c r="H16020" s="94"/>
      <c r="I16020" s="94" t="s">
        <v>3895</v>
      </c>
      <c r="J16020" s="94"/>
      <c r="K16020" s="23" t="s">
        <v>3896</v>
      </c>
    </row>
    <row r="16021" spans="1:11" ht="15" customHeight="1" x14ac:dyDescent="0.25">
      <c r="A16021" s="24" t="s">
        <v>3961</v>
      </c>
      <c r="B16021" s="95" t="s">
        <v>3962</v>
      </c>
      <c r="C16021" s="95"/>
      <c r="D16021" s="96" t="s">
        <v>20</v>
      </c>
      <c r="E16021" s="96"/>
      <c r="F16021" s="24" t="s">
        <v>2056</v>
      </c>
      <c r="G16021" s="97">
        <v>4.5999999999999999E-3</v>
      </c>
      <c r="H16021" s="97"/>
      <c r="I16021" s="98">
        <v>29.5</v>
      </c>
      <c r="J16021" s="98"/>
      <c r="K16021" s="27">
        <f>TRUNC(TRUNC(G16021,8)*I16021,2)</f>
        <v>0.13</v>
      </c>
    </row>
    <row r="16022" spans="1:11" ht="18" customHeight="1" x14ac:dyDescent="0.25">
      <c r="A16022" s="9"/>
      <c r="B16022" s="9"/>
      <c r="C16022" s="9"/>
      <c r="D16022" s="9"/>
      <c r="E16022" s="9"/>
      <c r="F16022" s="9"/>
      <c r="G16022" s="91" t="s">
        <v>3912</v>
      </c>
      <c r="H16022" s="91"/>
      <c r="I16022" s="91"/>
      <c r="J16022" s="91"/>
      <c r="K16022" s="28">
        <f>SUM(K16021:K16021)</f>
        <v>0.13</v>
      </c>
    </row>
    <row r="16023" spans="1:11" ht="15" customHeight="1" x14ac:dyDescent="0.25">
      <c r="A16023" s="9"/>
      <c r="B16023" s="9"/>
      <c r="C16023" s="9"/>
      <c r="D16023" s="9"/>
      <c r="E16023" s="9"/>
      <c r="F16023" s="9"/>
      <c r="G16023" s="92" t="s">
        <v>3913</v>
      </c>
      <c r="H16023" s="92"/>
      <c r="I16023" s="92"/>
      <c r="J16023" s="92"/>
      <c r="K16023" s="29">
        <f>ROUND(SUM(K16019,K16022),2)</f>
        <v>0.67</v>
      </c>
    </row>
    <row r="16024" spans="1:11" ht="9.9499999999999993" customHeight="1" x14ac:dyDescent="0.25">
      <c r="A16024" s="9"/>
      <c r="B16024" s="9"/>
      <c r="C16024" s="9"/>
      <c r="D16024" s="9"/>
      <c r="E16024" s="9"/>
      <c r="F16024" s="9"/>
      <c r="G16024" s="100"/>
      <c r="H16024" s="100"/>
      <c r="I16024" s="100"/>
      <c r="J16024" s="100"/>
      <c r="K16024" s="100"/>
    </row>
    <row r="16025" spans="1:11" ht="20.100000000000001" customHeight="1" x14ac:dyDescent="0.25">
      <c r="A16025" s="99" t="s">
        <v>3351</v>
      </c>
      <c r="B16025" s="99"/>
      <c r="C16025" s="99"/>
      <c r="D16025" s="99"/>
      <c r="E16025" s="99"/>
      <c r="F16025" s="99"/>
      <c r="G16025" s="99"/>
      <c r="H16025" s="99"/>
      <c r="I16025" s="99"/>
      <c r="J16025" s="99"/>
      <c r="K16025" s="99"/>
    </row>
    <row r="16026" spans="1:11" ht="15" customHeight="1" x14ac:dyDescent="0.25">
      <c r="A16026" s="93" t="s">
        <v>3916</v>
      </c>
      <c r="B16026" s="93"/>
      <c r="C16026" s="93"/>
      <c r="D16026" s="94" t="s">
        <v>3</v>
      </c>
      <c r="E16026" s="94"/>
      <c r="F16026" s="23" t="s">
        <v>4</v>
      </c>
      <c r="G16026" s="94" t="s">
        <v>3894</v>
      </c>
      <c r="H16026" s="94"/>
      <c r="I16026" s="94" t="s">
        <v>3895</v>
      </c>
      <c r="J16026" s="94"/>
      <c r="K16026" s="23" t="s">
        <v>3896</v>
      </c>
    </row>
    <row r="16027" spans="1:11" ht="29.1" customHeight="1" x14ac:dyDescent="0.25">
      <c r="A16027" s="24" t="s">
        <v>3957</v>
      </c>
      <c r="B16027" s="95" t="s">
        <v>3958</v>
      </c>
      <c r="C16027" s="95"/>
      <c r="D16027" s="96" t="s">
        <v>20</v>
      </c>
      <c r="E16027" s="96"/>
      <c r="F16027" s="24" t="s">
        <v>3936</v>
      </c>
      <c r="G16027" s="97">
        <v>1.95E-2</v>
      </c>
      <c r="H16027" s="97"/>
      <c r="I16027" s="98">
        <v>75.540000000000006</v>
      </c>
      <c r="J16027" s="98"/>
      <c r="K16027" s="27">
        <f>TRUNC(TRUNC(G16027,8)*I16027,2)</f>
        <v>1.47</v>
      </c>
    </row>
    <row r="16028" spans="1:11" ht="29.1" customHeight="1" x14ac:dyDescent="0.25">
      <c r="A16028" s="24" t="s">
        <v>3959</v>
      </c>
      <c r="B16028" s="95" t="s">
        <v>3960</v>
      </c>
      <c r="C16028" s="95"/>
      <c r="D16028" s="96" t="s">
        <v>20</v>
      </c>
      <c r="E16028" s="96"/>
      <c r="F16028" s="24" t="s">
        <v>30</v>
      </c>
      <c r="G16028" s="97">
        <v>1.15E-2</v>
      </c>
      <c r="H16028" s="97"/>
      <c r="I16028" s="98">
        <v>198.53</v>
      </c>
      <c r="J16028" s="98"/>
      <c r="K16028" s="27">
        <f>TRUNC(TRUNC(G16028,8)*I16028,2)</f>
        <v>2.2799999999999998</v>
      </c>
    </row>
    <row r="16029" spans="1:11" ht="18" customHeight="1" x14ac:dyDescent="0.25">
      <c r="A16029" s="9"/>
      <c r="B16029" s="9"/>
      <c r="C16029" s="9"/>
      <c r="D16029" s="9"/>
      <c r="E16029" s="9"/>
      <c r="F16029" s="9"/>
      <c r="G16029" s="91" t="s">
        <v>3919</v>
      </c>
      <c r="H16029" s="91"/>
      <c r="I16029" s="91"/>
      <c r="J16029" s="91"/>
      <c r="K16029" s="28">
        <f>SUM(K16027:K16028)</f>
        <v>3.75</v>
      </c>
    </row>
    <row r="16030" spans="1:11" ht="15" customHeight="1" x14ac:dyDescent="0.25">
      <c r="A16030" s="93" t="s">
        <v>3907</v>
      </c>
      <c r="B16030" s="93"/>
      <c r="C16030" s="93"/>
      <c r="D16030" s="94" t="s">
        <v>3</v>
      </c>
      <c r="E16030" s="94"/>
      <c r="F16030" s="23" t="s">
        <v>4</v>
      </c>
      <c r="G16030" s="94" t="s">
        <v>3894</v>
      </c>
      <c r="H16030" s="94"/>
      <c r="I16030" s="94" t="s">
        <v>3895</v>
      </c>
      <c r="J16030" s="94"/>
      <c r="K16030" s="23" t="s">
        <v>3896</v>
      </c>
    </row>
    <row r="16031" spans="1:11" ht="15" customHeight="1" x14ac:dyDescent="0.25">
      <c r="A16031" s="24" t="s">
        <v>3910</v>
      </c>
      <c r="B16031" s="95" t="s">
        <v>3911</v>
      </c>
      <c r="C16031" s="95"/>
      <c r="D16031" s="96" t="s">
        <v>20</v>
      </c>
      <c r="E16031" s="96"/>
      <c r="F16031" s="24" t="s">
        <v>2056</v>
      </c>
      <c r="G16031" s="97">
        <v>3.1E-2</v>
      </c>
      <c r="H16031" s="97"/>
      <c r="I16031" s="98">
        <v>24.94</v>
      </c>
      <c r="J16031" s="98"/>
      <c r="K16031" s="27">
        <f>TRUNC(TRUNC(G16031,8)*I16031,2)</f>
        <v>0.77</v>
      </c>
    </row>
    <row r="16032" spans="1:11" ht="18" customHeight="1" x14ac:dyDescent="0.25">
      <c r="A16032" s="9"/>
      <c r="B16032" s="9"/>
      <c r="C16032" s="9"/>
      <c r="D16032" s="9"/>
      <c r="E16032" s="9"/>
      <c r="F16032" s="9"/>
      <c r="G16032" s="91" t="s">
        <v>3912</v>
      </c>
      <c r="H16032" s="91"/>
      <c r="I16032" s="91"/>
      <c r="J16032" s="91"/>
      <c r="K16032" s="28">
        <f>SUM(K16031:K16031)</f>
        <v>0.77</v>
      </c>
    </row>
    <row r="16033" spans="1:11" ht="15" customHeight="1" x14ac:dyDescent="0.25">
      <c r="A16033" s="9"/>
      <c r="B16033" s="9"/>
      <c r="C16033" s="9"/>
      <c r="D16033" s="9"/>
      <c r="E16033" s="9"/>
      <c r="F16033" s="9"/>
      <c r="G16033" s="92" t="s">
        <v>3913</v>
      </c>
      <c r="H16033" s="92"/>
      <c r="I16033" s="92"/>
      <c r="J16033" s="92"/>
      <c r="K16033" s="29">
        <f>ROUND(SUM(K16029,K16032),2)</f>
        <v>4.5199999999999996</v>
      </c>
    </row>
    <row r="16034" spans="1:11" ht="9.9499999999999993" customHeight="1" x14ac:dyDescent="0.25">
      <c r="A16034" s="9"/>
      <c r="B16034" s="9"/>
      <c r="C16034" s="9"/>
      <c r="D16034" s="9"/>
      <c r="E16034" s="9"/>
      <c r="F16034" s="9"/>
      <c r="G16034" s="100"/>
      <c r="H16034" s="100"/>
      <c r="I16034" s="100"/>
      <c r="J16034" s="100"/>
      <c r="K16034" s="100"/>
    </row>
    <row r="16035" spans="1:11" ht="20.100000000000001" customHeight="1" x14ac:dyDescent="0.25">
      <c r="A16035" s="99" t="s">
        <v>3352</v>
      </c>
      <c r="B16035" s="99"/>
      <c r="C16035" s="99"/>
      <c r="D16035" s="99"/>
      <c r="E16035" s="99"/>
      <c r="F16035" s="99"/>
      <c r="G16035" s="99"/>
      <c r="H16035" s="99"/>
      <c r="I16035" s="99"/>
      <c r="J16035" s="99"/>
      <c r="K16035" s="99"/>
    </row>
    <row r="16036" spans="1:11" ht="15" customHeight="1" x14ac:dyDescent="0.25">
      <c r="A16036" s="93" t="s">
        <v>3916</v>
      </c>
      <c r="B16036" s="93"/>
      <c r="C16036" s="93"/>
      <c r="D16036" s="94" t="s">
        <v>3</v>
      </c>
      <c r="E16036" s="94"/>
      <c r="F16036" s="23" t="s">
        <v>4</v>
      </c>
      <c r="G16036" s="94" t="s">
        <v>3894</v>
      </c>
      <c r="H16036" s="94"/>
      <c r="I16036" s="94" t="s">
        <v>3895</v>
      </c>
      <c r="J16036" s="94"/>
      <c r="K16036" s="23" t="s">
        <v>3896</v>
      </c>
    </row>
    <row r="16037" spans="1:11" ht="29.1" customHeight="1" x14ac:dyDescent="0.25">
      <c r="A16037" s="24" t="s">
        <v>3963</v>
      </c>
      <c r="B16037" s="95" t="s">
        <v>3964</v>
      </c>
      <c r="C16037" s="95"/>
      <c r="D16037" s="96" t="s">
        <v>20</v>
      </c>
      <c r="E16037" s="96"/>
      <c r="F16037" s="24" t="s">
        <v>3936</v>
      </c>
      <c r="G16037" s="97">
        <v>0.86950000000000005</v>
      </c>
      <c r="H16037" s="97"/>
      <c r="I16037" s="98">
        <v>8.9</v>
      </c>
      <c r="J16037" s="98"/>
      <c r="K16037" s="27">
        <f>TRUNC(TRUNC(G16037,8)*I16037,2)</f>
        <v>7.73</v>
      </c>
    </row>
    <row r="16038" spans="1:11" ht="29.1" customHeight="1" x14ac:dyDescent="0.25">
      <c r="A16038" s="24" t="s">
        <v>3965</v>
      </c>
      <c r="B16038" s="95" t="s">
        <v>3966</v>
      </c>
      <c r="C16038" s="95"/>
      <c r="D16038" s="96" t="s">
        <v>20</v>
      </c>
      <c r="E16038" s="96"/>
      <c r="F16038" s="24" t="s">
        <v>30</v>
      </c>
      <c r="G16038" s="97">
        <v>1.137</v>
      </c>
      <c r="H16038" s="97"/>
      <c r="I16038" s="98">
        <v>32.76</v>
      </c>
      <c r="J16038" s="98"/>
      <c r="K16038" s="27">
        <f>TRUNC(TRUNC(G16038,8)*I16038,2)</f>
        <v>37.24</v>
      </c>
    </row>
    <row r="16039" spans="1:11" ht="21" customHeight="1" x14ac:dyDescent="0.25">
      <c r="A16039" s="24" t="s">
        <v>3967</v>
      </c>
      <c r="B16039" s="95" t="s">
        <v>3968</v>
      </c>
      <c r="C16039" s="95"/>
      <c r="D16039" s="96" t="s">
        <v>20</v>
      </c>
      <c r="E16039" s="96"/>
      <c r="F16039" s="24" t="s">
        <v>3936</v>
      </c>
      <c r="G16039" s="97">
        <v>0.86950000000000005</v>
      </c>
      <c r="H16039" s="97"/>
      <c r="I16039" s="98">
        <v>27.59</v>
      </c>
      <c r="J16039" s="98"/>
      <c r="K16039" s="27">
        <f>TRUNC(TRUNC(G16039,8)*I16039,2)</f>
        <v>23.98</v>
      </c>
    </row>
    <row r="16040" spans="1:11" ht="21" customHeight="1" x14ac:dyDescent="0.25">
      <c r="A16040" s="24" t="s">
        <v>3969</v>
      </c>
      <c r="B16040" s="95" t="s">
        <v>3970</v>
      </c>
      <c r="C16040" s="95"/>
      <c r="D16040" s="96" t="s">
        <v>20</v>
      </c>
      <c r="E16040" s="96"/>
      <c r="F16040" s="24" t="s">
        <v>30</v>
      </c>
      <c r="G16040" s="97">
        <v>1.137</v>
      </c>
      <c r="H16040" s="97"/>
      <c r="I16040" s="98">
        <v>28.09</v>
      </c>
      <c r="J16040" s="98"/>
      <c r="K16040" s="27">
        <f>TRUNC(TRUNC(G16040,8)*I16040,2)</f>
        <v>31.93</v>
      </c>
    </row>
    <row r="16041" spans="1:11" ht="18" customHeight="1" x14ac:dyDescent="0.25">
      <c r="A16041" s="9"/>
      <c r="B16041" s="9"/>
      <c r="C16041" s="9"/>
      <c r="D16041" s="9"/>
      <c r="E16041" s="9"/>
      <c r="F16041" s="9"/>
      <c r="G16041" s="91" t="s">
        <v>3919</v>
      </c>
      <c r="H16041" s="91"/>
      <c r="I16041" s="91"/>
      <c r="J16041" s="91"/>
      <c r="K16041" s="28">
        <f>SUM(K16037:K16040)</f>
        <v>100.88</v>
      </c>
    </row>
    <row r="16042" spans="1:11" ht="15" customHeight="1" x14ac:dyDescent="0.25">
      <c r="A16042" s="93" t="s">
        <v>3907</v>
      </c>
      <c r="B16042" s="93"/>
      <c r="C16042" s="93"/>
      <c r="D16042" s="94" t="s">
        <v>3</v>
      </c>
      <c r="E16042" s="94"/>
      <c r="F16042" s="23" t="s">
        <v>4</v>
      </c>
      <c r="G16042" s="94" t="s">
        <v>3894</v>
      </c>
      <c r="H16042" s="94"/>
      <c r="I16042" s="94" t="s">
        <v>3895</v>
      </c>
      <c r="J16042" s="94"/>
      <c r="K16042" s="23" t="s">
        <v>3896</v>
      </c>
    </row>
    <row r="16043" spans="1:11" ht="15" customHeight="1" x14ac:dyDescent="0.25">
      <c r="A16043" s="24" t="s">
        <v>3971</v>
      </c>
      <c r="B16043" s="95" t="s">
        <v>3972</v>
      </c>
      <c r="C16043" s="95"/>
      <c r="D16043" s="96" t="s">
        <v>20</v>
      </c>
      <c r="E16043" s="96"/>
      <c r="F16043" s="24" t="s">
        <v>2056</v>
      </c>
      <c r="G16043" s="97">
        <v>7.22E-2</v>
      </c>
      <c r="H16043" s="97"/>
      <c r="I16043" s="98">
        <v>32.69</v>
      </c>
      <c r="J16043" s="98"/>
      <c r="K16043" s="27">
        <f>TRUNC(TRUNC(G16043,8)*I16043,2)</f>
        <v>2.36</v>
      </c>
    </row>
    <row r="16044" spans="1:11" ht="15" customHeight="1" x14ac:dyDescent="0.25">
      <c r="A16044" s="24" t="s">
        <v>3910</v>
      </c>
      <c r="B16044" s="95" t="s">
        <v>3911</v>
      </c>
      <c r="C16044" s="95"/>
      <c r="D16044" s="96" t="s">
        <v>20</v>
      </c>
      <c r="E16044" s="96"/>
      <c r="F16044" s="24" t="s">
        <v>2056</v>
      </c>
      <c r="G16044" s="97">
        <v>0.44790000000000002</v>
      </c>
      <c r="H16044" s="97"/>
      <c r="I16044" s="98">
        <v>24.94</v>
      </c>
      <c r="J16044" s="98"/>
      <c r="K16044" s="27">
        <f>TRUNC(TRUNC(G16044,8)*I16044,2)</f>
        <v>11.17</v>
      </c>
    </row>
    <row r="16045" spans="1:11" ht="18" customHeight="1" x14ac:dyDescent="0.25">
      <c r="A16045" s="9"/>
      <c r="B16045" s="9"/>
      <c r="C16045" s="9"/>
      <c r="D16045" s="9"/>
      <c r="E16045" s="9"/>
      <c r="F16045" s="9"/>
      <c r="G16045" s="91" t="s">
        <v>3912</v>
      </c>
      <c r="H16045" s="91"/>
      <c r="I16045" s="91"/>
      <c r="J16045" s="91"/>
      <c r="K16045" s="28">
        <f>SUM(K16043:K16044)</f>
        <v>13.53</v>
      </c>
    </row>
    <row r="16046" spans="1:11" ht="15" customHeight="1" x14ac:dyDescent="0.25">
      <c r="A16046" s="9"/>
      <c r="B16046" s="9"/>
      <c r="C16046" s="9"/>
      <c r="D16046" s="9"/>
      <c r="E16046" s="9"/>
      <c r="F16046" s="9"/>
      <c r="G16046" s="92" t="s">
        <v>3913</v>
      </c>
      <c r="H16046" s="92"/>
      <c r="I16046" s="92"/>
      <c r="J16046" s="92"/>
      <c r="K16046" s="29">
        <f>ROUND(SUM(K16041,K16045),2)</f>
        <v>114.41</v>
      </c>
    </row>
    <row r="16047" spans="1:11" ht="9.9499999999999993" customHeight="1" x14ac:dyDescent="0.25">
      <c r="A16047" s="9"/>
      <c r="B16047" s="9"/>
      <c r="C16047" s="9"/>
      <c r="D16047" s="9"/>
      <c r="E16047" s="9"/>
      <c r="F16047" s="9"/>
      <c r="G16047" s="100"/>
      <c r="H16047" s="100"/>
      <c r="I16047" s="100"/>
      <c r="J16047" s="100"/>
      <c r="K16047" s="100"/>
    </row>
    <row r="16048" spans="1:11" ht="20.100000000000001" customHeight="1" x14ac:dyDescent="0.25">
      <c r="A16048" s="99" t="s">
        <v>3353</v>
      </c>
      <c r="B16048" s="99"/>
      <c r="C16048" s="99"/>
      <c r="D16048" s="99"/>
      <c r="E16048" s="99"/>
      <c r="F16048" s="99"/>
      <c r="G16048" s="99"/>
      <c r="H16048" s="99"/>
      <c r="I16048" s="99"/>
      <c r="J16048" s="99"/>
      <c r="K16048" s="99"/>
    </row>
    <row r="16049" spans="1:11" ht="15" customHeight="1" x14ac:dyDescent="0.25">
      <c r="A16049" s="93" t="s">
        <v>3916</v>
      </c>
      <c r="B16049" s="93"/>
      <c r="C16049" s="93"/>
      <c r="D16049" s="94" t="s">
        <v>3</v>
      </c>
      <c r="E16049" s="94"/>
      <c r="F16049" s="23" t="s">
        <v>4</v>
      </c>
      <c r="G16049" s="94" t="s">
        <v>3894</v>
      </c>
      <c r="H16049" s="94"/>
      <c r="I16049" s="94" t="s">
        <v>3895</v>
      </c>
      <c r="J16049" s="94"/>
      <c r="K16049" s="23" t="s">
        <v>3896</v>
      </c>
    </row>
    <row r="16050" spans="1:11" ht="38.1" customHeight="1" x14ac:dyDescent="0.25">
      <c r="A16050" s="24" t="s">
        <v>3973</v>
      </c>
      <c r="B16050" s="95" t="s">
        <v>3974</v>
      </c>
      <c r="C16050" s="95"/>
      <c r="D16050" s="96" t="s">
        <v>20</v>
      </c>
      <c r="E16050" s="96"/>
      <c r="F16050" s="24" t="s">
        <v>3936</v>
      </c>
      <c r="G16050" s="97">
        <v>6.3E-3</v>
      </c>
      <c r="H16050" s="97"/>
      <c r="I16050" s="98">
        <v>94.61</v>
      </c>
      <c r="J16050" s="98"/>
      <c r="K16050" s="27">
        <f>TRUNC(TRUNC(G16050,8)*I16050,2)</f>
        <v>0.59</v>
      </c>
    </row>
    <row r="16051" spans="1:11" ht="38.1" customHeight="1" x14ac:dyDescent="0.25">
      <c r="A16051" s="24" t="s">
        <v>3975</v>
      </c>
      <c r="B16051" s="95" t="s">
        <v>3976</v>
      </c>
      <c r="C16051" s="95"/>
      <c r="D16051" s="96" t="s">
        <v>20</v>
      </c>
      <c r="E16051" s="96"/>
      <c r="F16051" s="24" t="s">
        <v>30</v>
      </c>
      <c r="G16051" s="97">
        <v>1.0200000000000001E-2</v>
      </c>
      <c r="H16051" s="97"/>
      <c r="I16051" s="98">
        <v>370.94</v>
      </c>
      <c r="J16051" s="98"/>
      <c r="K16051" s="27">
        <f>TRUNC(TRUNC(G16051,8)*I16051,2)</f>
        <v>3.78</v>
      </c>
    </row>
    <row r="16052" spans="1:11" ht="29.1" customHeight="1" x14ac:dyDescent="0.25">
      <c r="A16052" s="24" t="s">
        <v>3977</v>
      </c>
      <c r="B16052" s="95" t="s">
        <v>3978</v>
      </c>
      <c r="C16052" s="95"/>
      <c r="D16052" s="96" t="s">
        <v>20</v>
      </c>
      <c r="E16052" s="96"/>
      <c r="F16052" s="24" t="s">
        <v>3936</v>
      </c>
      <c r="G16052" s="97">
        <v>4.8999999999999998E-3</v>
      </c>
      <c r="H16052" s="97"/>
      <c r="I16052" s="98">
        <v>74.180000000000007</v>
      </c>
      <c r="J16052" s="98"/>
      <c r="K16052" s="27">
        <f>TRUNC(TRUNC(G16052,8)*I16052,2)</f>
        <v>0.36</v>
      </c>
    </row>
    <row r="16053" spans="1:11" ht="29.1" customHeight="1" x14ac:dyDescent="0.25">
      <c r="A16053" s="24" t="s">
        <v>3979</v>
      </c>
      <c r="B16053" s="95" t="s">
        <v>3980</v>
      </c>
      <c r="C16053" s="95"/>
      <c r="D16053" s="96" t="s">
        <v>20</v>
      </c>
      <c r="E16053" s="96"/>
      <c r="F16053" s="24" t="s">
        <v>30</v>
      </c>
      <c r="G16053" s="97">
        <v>5.5999999999999999E-3</v>
      </c>
      <c r="H16053" s="97"/>
      <c r="I16053" s="98">
        <v>166.79</v>
      </c>
      <c r="J16053" s="98"/>
      <c r="K16053" s="27">
        <f>TRUNC(TRUNC(G16053,8)*I16053,2)</f>
        <v>0.93</v>
      </c>
    </row>
    <row r="16054" spans="1:11" ht="18" customHeight="1" x14ac:dyDescent="0.25">
      <c r="A16054" s="9"/>
      <c r="B16054" s="9"/>
      <c r="C16054" s="9"/>
      <c r="D16054" s="9"/>
      <c r="E16054" s="9"/>
      <c r="F16054" s="9"/>
      <c r="G16054" s="91" t="s">
        <v>3919</v>
      </c>
      <c r="H16054" s="91"/>
      <c r="I16054" s="91"/>
      <c r="J16054" s="91"/>
      <c r="K16054" s="28">
        <f>SUM(K16050:K16053)</f>
        <v>5.66</v>
      </c>
    </row>
    <row r="16055" spans="1:11" ht="15" customHeight="1" x14ac:dyDescent="0.25">
      <c r="A16055" s="9"/>
      <c r="B16055" s="9"/>
      <c r="C16055" s="9"/>
      <c r="D16055" s="9"/>
      <c r="E16055" s="9"/>
      <c r="F16055" s="9"/>
      <c r="G16055" s="92" t="s">
        <v>3913</v>
      </c>
      <c r="H16055" s="92"/>
      <c r="I16055" s="92"/>
      <c r="J16055" s="92"/>
      <c r="K16055" s="29">
        <f>ROUND(SUM(K16054),2)</f>
        <v>5.66</v>
      </c>
    </row>
    <row r="16056" spans="1:11" ht="9.9499999999999993" customHeight="1" x14ac:dyDescent="0.25">
      <c r="A16056" s="9"/>
      <c r="B16056" s="9"/>
      <c r="C16056" s="9"/>
      <c r="D16056" s="9"/>
      <c r="E16056" s="9"/>
      <c r="F16056" s="9"/>
      <c r="G16056" s="100"/>
      <c r="H16056" s="100"/>
      <c r="I16056" s="100"/>
      <c r="J16056" s="100"/>
      <c r="K16056" s="100"/>
    </row>
    <row r="16057" spans="1:11" ht="20.100000000000001" customHeight="1" x14ac:dyDescent="0.25">
      <c r="A16057" s="99" t="s">
        <v>3354</v>
      </c>
      <c r="B16057" s="99"/>
      <c r="C16057" s="99"/>
      <c r="D16057" s="99"/>
      <c r="E16057" s="99"/>
      <c r="F16057" s="99"/>
      <c r="G16057" s="99"/>
      <c r="H16057" s="99"/>
      <c r="I16057" s="99"/>
      <c r="J16057" s="99"/>
      <c r="K16057" s="99"/>
    </row>
    <row r="16058" spans="1:11" ht="15" customHeight="1" x14ac:dyDescent="0.25">
      <c r="A16058" s="93" t="s">
        <v>3916</v>
      </c>
      <c r="B16058" s="93"/>
      <c r="C16058" s="93"/>
      <c r="D16058" s="94" t="s">
        <v>3</v>
      </c>
      <c r="E16058" s="94"/>
      <c r="F16058" s="23" t="s">
        <v>4</v>
      </c>
      <c r="G16058" s="94" t="s">
        <v>3894</v>
      </c>
      <c r="H16058" s="94"/>
      <c r="I16058" s="94" t="s">
        <v>3895</v>
      </c>
      <c r="J16058" s="94"/>
      <c r="K16058" s="23" t="s">
        <v>3896</v>
      </c>
    </row>
    <row r="16059" spans="1:11" ht="38.1" customHeight="1" x14ac:dyDescent="0.25">
      <c r="A16059" s="24" t="s">
        <v>3973</v>
      </c>
      <c r="B16059" s="95" t="s">
        <v>3974</v>
      </c>
      <c r="C16059" s="95"/>
      <c r="D16059" s="96" t="s">
        <v>20</v>
      </c>
      <c r="E16059" s="96"/>
      <c r="F16059" s="24" t="s">
        <v>3936</v>
      </c>
      <c r="G16059" s="97">
        <v>1.2999999999999999E-3</v>
      </c>
      <c r="H16059" s="97"/>
      <c r="I16059" s="98">
        <v>94.61</v>
      </c>
      <c r="J16059" s="98"/>
      <c r="K16059" s="27">
        <f>TRUNC(TRUNC(G16059,8)*I16059,2)</f>
        <v>0.12</v>
      </c>
    </row>
    <row r="16060" spans="1:11" ht="38.1" customHeight="1" x14ac:dyDescent="0.25">
      <c r="A16060" s="24" t="s">
        <v>3975</v>
      </c>
      <c r="B16060" s="95" t="s">
        <v>3976</v>
      </c>
      <c r="C16060" s="95"/>
      <c r="D16060" s="96" t="s">
        <v>20</v>
      </c>
      <c r="E16060" s="96"/>
      <c r="F16060" s="24" t="s">
        <v>30</v>
      </c>
      <c r="G16060" s="97">
        <v>3.0999999999999999E-3</v>
      </c>
      <c r="H16060" s="97"/>
      <c r="I16060" s="98">
        <v>370.94</v>
      </c>
      <c r="J16060" s="98"/>
      <c r="K16060" s="27">
        <f>TRUNC(TRUNC(G16060,8)*I16060,2)</f>
        <v>1.1399999999999999</v>
      </c>
    </row>
    <row r="16061" spans="1:11" ht="18" customHeight="1" x14ac:dyDescent="0.25">
      <c r="A16061" s="9"/>
      <c r="B16061" s="9"/>
      <c r="C16061" s="9"/>
      <c r="D16061" s="9"/>
      <c r="E16061" s="9"/>
      <c r="F16061" s="9"/>
      <c r="G16061" s="91" t="s">
        <v>3919</v>
      </c>
      <c r="H16061" s="91"/>
      <c r="I16061" s="91"/>
      <c r="J16061" s="91"/>
      <c r="K16061" s="28">
        <f>SUM(K16059:K16060)</f>
        <v>1.2599999999999998</v>
      </c>
    </row>
    <row r="16062" spans="1:11" ht="15" customHeight="1" x14ac:dyDescent="0.25">
      <c r="A16062" s="9"/>
      <c r="B16062" s="9"/>
      <c r="C16062" s="9"/>
      <c r="D16062" s="9"/>
      <c r="E16062" s="9"/>
      <c r="F16062" s="9"/>
      <c r="G16062" s="92" t="s">
        <v>3913</v>
      </c>
      <c r="H16062" s="92"/>
      <c r="I16062" s="92"/>
      <c r="J16062" s="92"/>
      <c r="K16062" s="29">
        <f>ROUND(SUM(K16061),2)</f>
        <v>1.26</v>
      </c>
    </row>
    <row r="16063" spans="1:11" ht="9.9499999999999993" customHeight="1" x14ac:dyDescent="0.25">
      <c r="A16063" s="9"/>
      <c r="B16063" s="9"/>
      <c r="C16063" s="9"/>
      <c r="D16063" s="9"/>
      <c r="E16063" s="9"/>
      <c r="F16063" s="9"/>
      <c r="G16063" s="100"/>
      <c r="H16063" s="100"/>
      <c r="I16063" s="100"/>
      <c r="J16063" s="100"/>
      <c r="K16063" s="100"/>
    </row>
    <row r="16064" spans="1:11" ht="20.100000000000001" customHeight="1" x14ac:dyDescent="0.25">
      <c r="A16064" s="99" t="s">
        <v>3355</v>
      </c>
      <c r="B16064" s="99"/>
      <c r="C16064" s="99"/>
      <c r="D16064" s="99"/>
      <c r="E16064" s="99"/>
      <c r="F16064" s="99"/>
      <c r="G16064" s="99"/>
      <c r="H16064" s="99"/>
      <c r="I16064" s="99"/>
      <c r="J16064" s="99"/>
      <c r="K16064" s="99"/>
    </row>
    <row r="16065" spans="1:11" ht="15" customHeight="1" x14ac:dyDescent="0.25">
      <c r="A16065" s="93" t="s">
        <v>3916</v>
      </c>
      <c r="B16065" s="93"/>
      <c r="C16065" s="93"/>
      <c r="D16065" s="94" t="s">
        <v>3</v>
      </c>
      <c r="E16065" s="94"/>
      <c r="F16065" s="23" t="s">
        <v>4</v>
      </c>
      <c r="G16065" s="94" t="s">
        <v>3894</v>
      </c>
      <c r="H16065" s="94"/>
      <c r="I16065" s="94" t="s">
        <v>3895</v>
      </c>
      <c r="J16065" s="94"/>
      <c r="K16065" s="23" t="s">
        <v>3896</v>
      </c>
    </row>
    <row r="16066" spans="1:11" ht="38.1" customHeight="1" x14ac:dyDescent="0.25">
      <c r="A16066" s="24" t="s">
        <v>3973</v>
      </c>
      <c r="B16066" s="95" t="s">
        <v>3974</v>
      </c>
      <c r="C16066" s="95"/>
      <c r="D16066" s="96" t="s">
        <v>20</v>
      </c>
      <c r="E16066" s="96"/>
      <c r="F16066" s="24" t="s">
        <v>3936</v>
      </c>
      <c r="G16066" s="97">
        <v>5.0000000000000001E-4</v>
      </c>
      <c r="H16066" s="97"/>
      <c r="I16066" s="98">
        <v>94.61</v>
      </c>
      <c r="J16066" s="98"/>
      <c r="K16066" s="27">
        <f>TRUNC(TRUNC(G16066,8)*I16066,2)</f>
        <v>0.04</v>
      </c>
    </row>
    <row r="16067" spans="1:11" ht="38.1" customHeight="1" x14ac:dyDescent="0.25">
      <c r="A16067" s="24" t="s">
        <v>3975</v>
      </c>
      <c r="B16067" s="95" t="s">
        <v>3976</v>
      </c>
      <c r="C16067" s="95"/>
      <c r="D16067" s="96" t="s">
        <v>20</v>
      </c>
      <c r="E16067" s="96"/>
      <c r="F16067" s="24" t="s">
        <v>30</v>
      </c>
      <c r="G16067" s="97">
        <v>1.1999999999999999E-3</v>
      </c>
      <c r="H16067" s="97"/>
      <c r="I16067" s="98">
        <v>370.94</v>
      </c>
      <c r="J16067" s="98"/>
      <c r="K16067" s="27">
        <f>TRUNC(TRUNC(G16067,8)*I16067,2)</f>
        <v>0.44</v>
      </c>
    </row>
    <row r="16068" spans="1:11" ht="18" customHeight="1" x14ac:dyDescent="0.25">
      <c r="A16068" s="9"/>
      <c r="B16068" s="9"/>
      <c r="C16068" s="9"/>
      <c r="D16068" s="9"/>
      <c r="E16068" s="9"/>
      <c r="F16068" s="9"/>
      <c r="G16068" s="91" t="s">
        <v>3919</v>
      </c>
      <c r="H16068" s="91"/>
      <c r="I16068" s="91"/>
      <c r="J16068" s="91"/>
      <c r="K16068" s="28">
        <f>SUM(K16066:K16067)</f>
        <v>0.48</v>
      </c>
    </row>
    <row r="16069" spans="1:11" ht="15" customHeight="1" x14ac:dyDescent="0.25">
      <c r="A16069" s="9"/>
      <c r="B16069" s="9"/>
      <c r="C16069" s="9"/>
      <c r="D16069" s="9"/>
      <c r="E16069" s="9"/>
      <c r="F16069" s="9"/>
      <c r="G16069" s="92" t="s">
        <v>3913</v>
      </c>
      <c r="H16069" s="92"/>
      <c r="I16069" s="92"/>
      <c r="J16069" s="92"/>
      <c r="K16069" s="29">
        <f>ROUND(SUM(K16068),2)</f>
        <v>0.48</v>
      </c>
    </row>
    <row r="16070" spans="1:11" ht="9.9499999999999993" customHeight="1" x14ac:dyDescent="0.25">
      <c r="A16070" s="9"/>
      <c r="B16070" s="9"/>
      <c r="C16070" s="9"/>
      <c r="D16070" s="9"/>
      <c r="E16070" s="9"/>
      <c r="F16070" s="9"/>
      <c r="G16070" s="100"/>
      <c r="H16070" s="100"/>
      <c r="I16070" s="100"/>
      <c r="J16070" s="100"/>
      <c r="K16070" s="100"/>
    </row>
    <row r="16071" spans="1:11" ht="20.100000000000001" customHeight="1" x14ac:dyDescent="0.25">
      <c r="A16071" s="99" t="s">
        <v>3356</v>
      </c>
      <c r="B16071" s="99"/>
      <c r="C16071" s="99"/>
      <c r="D16071" s="99"/>
      <c r="E16071" s="99"/>
      <c r="F16071" s="99"/>
      <c r="G16071" s="99"/>
      <c r="H16071" s="99"/>
      <c r="I16071" s="99"/>
      <c r="J16071" s="99"/>
      <c r="K16071" s="99"/>
    </row>
    <row r="16072" spans="1:11" ht="15" customHeight="1" x14ac:dyDescent="0.25">
      <c r="A16072" s="93" t="s">
        <v>3981</v>
      </c>
      <c r="B16072" s="93"/>
      <c r="C16072" s="93"/>
      <c r="D16072" s="94" t="s">
        <v>3</v>
      </c>
      <c r="E16072" s="94"/>
      <c r="F16072" s="23" t="s">
        <v>4</v>
      </c>
      <c r="G16072" s="94" t="s">
        <v>3894</v>
      </c>
      <c r="H16072" s="94"/>
      <c r="I16072" s="94" t="s">
        <v>3895</v>
      </c>
      <c r="J16072" s="94"/>
      <c r="K16072" s="23" t="s">
        <v>3896</v>
      </c>
    </row>
    <row r="16073" spans="1:11" ht="21" customHeight="1" x14ac:dyDescent="0.25">
      <c r="A16073" s="24" t="s">
        <v>70</v>
      </c>
      <c r="B16073" s="95" t="s">
        <v>3982</v>
      </c>
      <c r="C16073" s="95"/>
      <c r="D16073" s="96" t="s">
        <v>25</v>
      </c>
      <c r="E16073" s="96"/>
      <c r="F16073" s="24" t="s">
        <v>61</v>
      </c>
      <c r="G16073" s="97">
        <v>1</v>
      </c>
      <c r="H16073" s="97"/>
      <c r="I16073" s="98">
        <v>28.42</v>
      </c>
      <c r="J16073" s="98"/>
      <c r="K16073" s="27">
        <f>ROUND(ROUND(G16073,8)*I16073,2)</f>
        <v>28.42</v>
      </c>
    </row>
    <row r="16074" spans="1:11" ht="15" customHeight="1" x14ac:dyDescent="0.25">
      <c r="A16074" s="9"/>
      <c r="B16074" s="9"/>
      <c r="C16074" s="9"/>
      <c r="D16074" s="9"/>
      <c r="E16074" s="9"/>
      <c r="F16074" s="9"/>
      <c r="G16074" s="91" t="s">
        <v>3983</v>
      </c>
      <c r="H16074" s="91"/>
      <c r="I16074" s="91"/>
      <c r="J16074" s="91"/>
      <c r="K16074" s="28">
        <f>SUM(K16073:K16073)</f>
        <v>28.42</v>
      </c>
    </row>
    <row r="16075" spans="1:11" ht="15" customHeight="1" x14ac:dyDescent="0.25">
      <c r="A16075" s="9"/>
      <c r="B16075" s="9"/>
      <c r="C16075" s="9"/>
      <c r="D16075" s="9"/>
      <c r="E16075" s="9"/>
      <c r="F16075" s="9"/>
      <c r="G16075" s="92" t="s">
        <v>3913</v>
      </c>
      <c r="H16075" s="92"/>
      <c r="I16075" s="92"/>
      <c r="J16075" s="92"/>
      <c r="K16075" s="29">
        <f>ROUND(SUM(K16074),2)</f>
        <v>28.42</v>
      </c>
    </row>
    <row r="16076" spans="1:11" ht="9.9499999999999993" customHeight="1" x14ac:dyDescent="0.25">
      <c r="A16076" s="9"/>
      <c r="B16076" s="9"/>
      <c r="C16076" s="9"/>
      <c r="D16076" s="9"/>
      <c r="E16076" s="9"/>
      <c r="F16076" s="9"/>
      <c r="G16076" s="100"/>
      <c r="H16076" s="100"/>
      <c r="I16076" s="100"/>
      <c r="J16076" s="100"/>
      <c r="K16076" s="100"/>
    </row>
    <row r="16077" spans="1:11" ht="20.100000000000001" customHeight="1" x14ac:dyDescent="0.25">
      <c r="A16077" s="99" t="s">
        <v>3357</v>
      </c>
      <c r="B16077" s="99"/>
      <c r="C16077" s="99"/>
      <c r="D16077" s="99"/>
      <c r="E16077" s="99"/>
      <c r="F16077" s="99"/>
      <c r="G16077" s="99"/>
      <c r="H16077" s="99"/>
      <c r="I16077" s="99"/>
      <c r="J16077" s="99"/>
      <c r="K16077" s="99"/>
    </row>
    <row r="16078" spans="1:11" ht="15" customHeight="1" x14ac:dyDescent="0.25">
      <c r="A16078" s="93" t="s">
        <v>3916</v>
      </c>
      <c r="B16078" s="93"/>
      <c r="C16078" s="93"/>
      <c r="D16078" s="94" t="s">
        <v>3</v>
      </c>
      <c r="E16078" s="94"/>
      <c r="F16078" s="23" t="s">
        <v>4</v>
      </c>
      <c r="G16078" s="94" t="s">
        <v>3894</v>
      </c>
      <c r="H16078" s="94"/>
      <c r="I16078" s="94" t="s">
        <v>3895</v>
      </c>
      <c r="J16078" s="94"/>
      <c r="K16078" s="23" t="s">
        <v>3896</v>
      </c>
    </row>
    <row r="16079" spans="1:11" ht="38.1" customHeight="1" x14ac:dyDescent="0.25">
      <c r="A16079" s="24" t="s">
        <v>3973</v>
      </c>
      <c r="B16079" s="95" t="s">
        <v>3974</v>
      </c>
      <c r="C16079" s="95"/>
      <c r="D16079" s="96" t="s">
        <v>20</v>
      </c>
      <c r="E16079" s="96"/>
      <c r="F16079" s="24" t="s">
        <v>3936</v>
      </c>
      <c r="G16079" s="97">
        <v>1.2999999999999999E-3</v>
      </c>
      <c r="H16079" s="97"/>
      <c r="I16079" s="98">
        <v>94.61</v>
      </c>
      <c r="J16079" s="98"/>
      <c r="K16079" s="27">
        <f>TRUNC(TRUNC(G16079,8)*I16079,2)</f>
        <v>0.12</v>
      </c>
    </row>
    <row r="16080" spans="1:11" ht="38.1" customHeight="1" x14ac:dyDescent="0.25">
      <c r="A16080" s="24" t="s">
        <v>3975</v>
      </c>
      <c r="B16080" s="95" t="s">
        <v>3976</v>
      </c>
      <c r="C16080" s="95"/>
      <c r="D16080" s="96" t="s">
        <v>20</v>
      </c>
      <c r="E16080" s="96"/>
      <c r="F16080" s="24" t="s">
        <v>30</v>
      </c>
      <c r="G16080" s="97">
        <v>3.0999999999999999E-3</v>
      </c>
      <c r="H16080" s="97"/>
      <c r="I16080" s="98">
        <v>370.94</v>
      </c>
      <c r="J16080" s="98"/>
      <c r="K16080" s="27">
        <f>TRUNC(TRUNC(G16080,8)*I16080,2)</f>
        <v>1.1399999999999999</v>
      </c>
    </row>
    <row r="16081" spans="1:11" ht="18" customHeight="1" x14ac:dyDescent="0.25">
      <c r="A16081" s="9"/>
      <c r="B16081" s="9"/>
      <c r="C16081" s="9"/>
      <c r="D16081" s="9"/>
      <c r="E16081" s="9"/>
      <c r="F16081" s="9"/>
      <c r="G16081" s="91" t="s">
        <v>3919</v>
      </c>
      <c r="H16081" s="91"/>
      <c r="I16081" s="91"/>
      <c r="J16081" s="91"/>
      <c r="K16081" s="28">
        <f>SUM(K16079:K16080)</f>
        <v>1.2599999999999998</v>
      </c>
    </row>
    <row r="16082" spans="1:11" ht="15" customHeight="1" x14ac:dyDescent="0.25">
      <c r="A16082" s="9"/>
      <c r="B16082" s="9"/>
      <c r="C16082" s="9"/>
      <c r="D16082" s="9"/>
      <c r="E16082" s="9"/>
      <c r="F16082" s="9"/>
      <c r="G16082" s="92" t="s">
        <v>3913</v>
      </c>
      <c r="H16082" s="92"/>
      <c r="I16082" s="92"/>
      <c r="J16082" s="92"/>
      <c r="K16082" s="29">
        <f>ROUND(SUM(K16081),2)</f>
        <v>1.26</v>
      </c>
    </row>
    <row r="16083" spans="1:11" ht="9.9499999999999993" customHeight="1" x14ac:dyDescent="0.25">
      <c r="A16083" s="9"/>
      <c r="B16083" s="9"/>
      <c r="C16083" s="9"/>
      <c r="D16083" s="9"/>
      <c r="E16083" s="9"/>
      <c r="F16083" s="9"/>
      <c r="G16083" s="100"/>
      <c r="H16083" s="100"/>
      <c r="I16083" s="100"/>
      <c r="J16083" s="100"/>
      <c r="K16083" s="100"/>
    </row>
    <row r="16084" spans="1:11" ht="20.100000000000001" customHeight="1" x14ac:dyDescent="0.25">
      <c r="A16084" s="99" t="s">
        <v>3358</v>
      </c>
      <c r="B16084" s="99"/>
      <c r="C16084" s="99"/>
      <c r="D16084" s="99"/>
      <c r="E16084" s="99"/>
      <c r="F16084" s="99"/>
      <c r="G16084" s="99"/>
      <c r="H16084" s="99"/>
      <c r="I16084" s="99"/>
      <c r="J16084" s="99"/>
      <c r="K16084" s="99"/>
    </row>
    <row r="16085" spans="1:11" ht="12.95" customHeight="1" x14ac:dyDescent="0.25">
      <c r="A16085" s="107" t="s">
        <v>3984</v>
      </c>
      <c r="B16085" s="107"/>
      <c r="C16085" s="107"/>
      <c r="D16085" s="108" t="s">
        <v>3985</v>
      </c>
      <c r="E16085" s="87" t="s">
        <v>3986</v>
      </c>
      <c r="F16085" s="87"/>
      <c r="G16085" s="87" t="s">
        <v>3987</v>
      </c>
      <c r="H16085" s="87"/>
      <c r="I16085" s="87"/>
      <c r="J16085" s="87"/>
      <c r="K16085" s="87" t="s">
        <v>3988</v>
      </c>
    </row>
    <row r="16086" spans="1:11" ht="12" customHeight="1" x14ac:dyDescent="0.25">
      <c r="A16086" s="107"/>
      <c r="B16086" s="107"/>
      <c r="C16086" s="107"/>
      <c r="D16086" s="108"/>
      <c r="E16086" s="23" t="s">
        <v>3989</v>
      </c>
      <c r="F16086" s="23" t="s">
        <v>3990</v>
      </c>
      <c r="G16086" s="94" t="s">
        <v>3989</v>
      </c>
      <c r="H16086" s="94"/>
      <c r="I16086" s="94" t="s">
        <v>3990</v>
      </c>
      <c r="J16086" s="94"/>
      <c r="K16086" s="87"/>
    </row>
    <row r="16087" spans="1:11" ht="15" customHeight="1" x14ac:dyDescent="0.25">
      <c r="A16087" s="6" t="s">
        <v>3991</v>
      </c>
      <c r="B16087" s="104" t="s">
        <v>3992</v>
      </c>
      <c r="C16087" s="104"/>
      <c r="D16087" s="31">
        <v>1</v>
      </c>
      <c r="E16087" s="32">
        <v>0.34</v>
      </c>
      <c r="F16087" s="32">
        <v>0.66</v>
      </c>
      <c r="G16087" s="105">
        <v>355.46550000000002</v>
      </c>
      <c r="H16087" s="105"/>
      <c r="I16087" s="105">
        <v>95.872399999999999</v>
      </c>
      <c r="J16087" s="105"/>
      <c r="K16087" s="33">
        <f>ROUND(D16087*(ROUND(E16087*G16087,4)+ROUND(F16087*I16087,4)),4)</f>
        <v>184.13409999999999</v>
      </c>
    </row>
    <row r="16088" spans="1:11" ht="15" customHeight="1" x14ac:dyDescent="0.25">
      <c r="A16088" s="6" t="s">
        <v>3993</v>
      </c>
      <c r="B16088" s="104" t="s">
        <v>3994</v>
      </c>
      <c r="C16088" s="104"/>
      <c r="D16088" s="31">
        <v>1</v>
      </c>
      <c r="E16088" s="32">
        <v>1</v>
      </c>
      <c r="F16088" s="32">
        <v>0</v>
      </c>
      <c r="G16088" s="105">
        <v>365.3972</v>
      </c>
      <c r="H16088" s="105"/>
      <c r="I16088" s="105">
        <v>147.8879</v>
      </c>
      <c r="J16088" s="105"/>
      <c r="K16088" s="33">
        <f>ROUND(D16088*(ROUND(E16088*G16088,4)+ROUND(F16088*I16088,4)),4)</f>
        <v>365.3972</v>
      </c>
    </row>
    <row r="16089" spans="1:11" ht="15" customHeight="1" x14ac:dyDescent="0.25">
      <c r="A16089" s="6" t="s">
        <v>3995</v>
      </c>
      <c r="B16089" s="104" t="s">
        <v>3996</v>
      </c>
      <c r="C16089" s="104"/>
      <c r="D16089" s="31">
        <v>1</v>
      </c>
      <c r="E16089" s="32">
        <v>0.97</v>
      </c>
      <c r="F16089" s="32">
        <v>0.03</v>
      </c>
      <c r="G16089" s="105">
        <v>324.64210000000003</v>
      </c>
      <c r="H16089" s="105"/>
      <c r="I16089" s="105">
        <v>159.20740000000001</v>
      </c>
      <c r="J16089" s="105"/>
      <c r="K16089" s="33">
        <f>ROUND(D16089*(ROUND(E16089*G16089,4)+ROUND(F16089*I16089,4)),4)</f>
        <v>319.67899999999997</v>
      </c>
    </row>
    <row r="16090" spans="1:11" ht="15.95" customHeight="1" x14ac:dyDescent="0.25">
      <c r="A16090" s="6" t="s">
        <v>3997</v>
      </c>
      <c r="B16090" s="104" t="s">
        <v>3998</v>
      </c>
      <c r="C16090" s="104"/>
      <c r="D16090" s="31">
        <v>1</v>
      </c>
      <c r="E16090" s="32">
        <v>0.79</v>
      </c>
      <c r="F16090" s="32">
        <v>0.21</v>
      </c>
      <c r="G16090" s="105">
        <v>284.72230000000002</v>
      </c>
      <c r="H16090" s="105"/>
      <c r="I16090" s="105">
        <v>125.70480000000001</v>
      </c>
      <c r="J16090" s="105"/>
      <c r="K16090" s="33">
        <f>ROUND(D16090*(ROUND(E16090*G16090,4)+ROUND(F16090*I16090,4)),4)</f>
        <v>251.32859999999999</v>
      </c>
    </row>
    <row r="16091" spans="1:11" ht="15" customHeight="1" x14ac:dyDescent="0.25">
      <c r="A16091" s="1"/>
      <c r="B16091" s="1"/>
      <c r="C16091" s="1"/>
      <c r="D16091" s="1"/>
      <c r="E16091" s="1"/>
      <c r="F16091" s="1"/>
      <c r="G16091" s="85" t="s">
        <v>3999</v>
      </c>
      <c r="H16091" s="85"/>
      <c r="I16091" s="85"/>
      <c r="J16091" s="85"/>
      <c r="K16091" s="34">
        <f>SUM(K16086:K16090)</f>
        <v>1120.5389</v>
      </c>
    </row>
    <row r="16092" spans="1:11" ht="20.100000000000001" customHeight="1" x14ac:dyDescent="0.25">
      <c r="A16092" s="106" t="s">
        <v>4000</v>
      </c>
      <c r="B16092" s="106"/>
      <c r="C16092" s="106"/>
      <c r="D16092" s="106"/>
      <c r="E16092" s="106"/>
      <c r="F16092" s="2" t="s">
        <v>4</v>
      </c>
      <c r="G16092" s="87" t="s">
        <v>4001</v>
      </c>
      <c r="H16092" s="87"/>
      <c r="I16092" s="87" t="s">
        <v>4002</v>
      </c>
      <c r="J16092" s="87"/>
      <c r="K16092" s="2" t="s">
        <v>3988</v>
      </c>
    </row>
    <row r="16093" spans="1:11" ht="15" customHeight="1" x14ac:dyDescent="0.25">
      <c r="A16093" s="6" t="s">
        <v>4003</v>
      </c>
      <c r="B16093" s="101" t="s">
        <v>4004</v>
      </c>
      <c r="C16093" s="101"/>
      <c r="D16093" s="101"/>
      <c r="E16093" s="101"/>
      <c r="F16093" s="6" t="s">
        <v>3940</v>
      </c>
      <c r="G16093" s="114">
        <v>1</v>
      </c>
      <c r="H16093" s="114"/>
      <c r="I16093" s="115">
        <v>22.527200000000001</v>
      </c>
      <c r="J16093" s="115"/>
      <c r="K16093" s="35">
        <f>ROUND(ROUND(G16093,5)*I16093,4)</f>
        <v>22.527200000000001</v>
      </c>
    </row>
    <row r="16094" spans="1:11" ht="15" customHeight="1" x14ac:dyDescent="0.25">
      <c r="A16094" s="1"/>
      <c r="B16094" s="1"/>
      <c r="C16094" s="1"/>
      <c r="D16094" s="1"/>
      <c r="E16094" s="1"/>
      <c r="F16094" s="1"/>
      <c r="G16094" s="85" t="s">
        <v>4005</v>
      </c>
      <c r="H16094" s="85"/>
      <c r="I16094" s="85"/>
      <c r="J16094" s="85"/>
      <c r="K16094" s="36">
        <f>SUM(K16093:K16093)</f>
        <v>22.527200000000001</v>
      </c>
    </row>
    <row r="16095" spans="1:11" ht="15" customHeight="1" x14ac:dyDescent="0.25">
      <c r="A16095" s="9"/>
      <c r="B16095" s="9"/>
      <c r="C16095" s="9"/>
      <c r="D16095" s="9"/>
      <c r="E16095" s="9"/>
      <c r="F16095" s="9"/>
      <c r="G16095" s="92" t="s">
        <v>4006</v>
      </c>
      <c r="H16095" s="92"/>
      <c r="I16095" s="92"/>
      <c r="J16095" s="92"/>
      <c r="K16095" s="33">
        <f>SUM(K16091,K16094)</f>
        <v>1143.0661</v>
      </c>
    </row>
    <row r="16096" spans="1:11" ht="15" customHeight="1" x14ac:dyDescent="0.25">
      <c r="A16096" s="9"/>
      <c r="B16096" s="9"/>
      <c r="C16096" s="9"/>
      <c r="D16096" s="9"/>
      <c r="E16096" s="9"/>
      <c r="F16096" s="9"/>
      <c r="G16096" s="92" t="s">
        <v>4007</v>
      </c>
      <c r="H16096" s="92"/>
      <c r="I16096" s="92"/>
      <c r="J16096" s="92"/>
      <c r="K16096" s="37">
        <v>113.18</v>
      </c>
    </row>
    <row r="16097" spans="1:11" ht="15" customHeight="1" x14ac:dyDescent="0.25">
      <c r="A16097" s="9"/>
      <c r="B16097" s="9"/>
      <c r="C16097" s="9"/>
      <c r="D16097" s="9"/>
      <c r="E16097" s="9"/>
      <c r="F16097" s="9"/>
      <c r="G16097" s="92" t="s">
        <v>4008</v>
      </c>
      <c r="H16097" s="92"/>
      <c r="I16097" s="92"/>
      <c r="J16097" s="92"/>
      <c r="K16097" s="33">
        <f>ROUND(K16095/K16096,4)</f>
        <v>10.099500000000001</v>
      </c>
    </row>
    <row r="16098" spans="1:11" ht="15" customHeight="1" x14ac:dyDescent="0.25">
      <c r="A16098" s="9"/>
      <c r="B16098" s="9"/>
      <c r="C16098" s="9"/>
      <c r="D16098" s="9"/>
      <c r="E16098" s="9"/>
      <c r="F16098" s="9"/>
      <c r="G16098" s="92" t="s">
        <v>4009</v>
      </c>
      <c r="H16098" s="92"/>
      <c r="I16098" s="92"/>
      <c r="J16098" s="92"/>
      <c r="K16098" s="33">
        <f>ROUND(K16097*0.00746,4)</f>
        <v>7.5300000000000006E-2</v>
      </c>
    </row>
    <row r="16099" spans="1:11" ht="20.100000000000001" customHeight="1" x14ac:dyDescent="0.25">
      <c r="A16099" s="106" t="s">
        <v>4010</v>
      </c>
      <c r="B16099" s="106"/>
      <c r="C16099" s="106"/>
      <c r="D16099" s="106"/>
      <c r="E16099" s="106"/>
      <c r="F16099" s="2" t="s">
        <v>4</v>
      </c>
      <c r="G16099" s="87" t="s">
        <v>4001</v>
      </c>
      <c r="H16099" s="87"/>
      <c r="I16099" s="87" t="s">
        <v>3895</v>
      </c>
      <c r="J16099" s="87"/>
      <c r="K16099" s="2" t="s">
        <v>4011</v>
      </c>
    </row>
    <row r="16100" spans="1:11" ht="15" customHeight="1" x14ac:dyDescent="0.25">
      <c r="A16100" s="6" t="s">
        <v>4012</v>
      </c>
      <c r="B16100" s="104" t="s">
        <v>4013</v>
      </c>
      <c r="C16100" s="104"/>
      <c r="D16100" s="104"/>
      <c r="E16100" s="104"/>
      <c r="F16100" s="6" t="s">
        <v>77</v>
      </c>
      <c r="G16100" s="113">
        <v>1</v>
      </c>
      <c r="H16100" s="113"/>
      <c r="I16100" s="105">
        <v>195.03</v>
      </c>
      <c r="J16100" s="105"/>
      <c r="K16100" s="33">
        <f>ROUND(ROUND(G16100,5)*I16100,4)</f>
        <v>195.03</v>
      </c>
    </row>
    <row r="16101" spans="1:11" ht="15" customHeight="1" x14ac:dyDescent="0.25">
      <c r="A16101" s="1"/>
      <c r="B16101" s="1"/>
      <c r="C16101" s="1"/>
      <c r="D16101" s="1"/>
      <c r="E16101" s="1"/>
      <c r="F16101" s="1"/>
      <c r="G16101" s="85" t="s">
        <v>4014</v>
      </c>
      <c r="H16101" s="85"/>
      <c r="I16101" s="85"/>
      <c r="J16101" s="85"/>
      <c r="K16101" s="34">
        <f>SUM(K16100:K16100)</f>
        <v>195.03</v>
      </c>
    </row>
    <row r="16102" spans="1:11" ht="15" customHeight="1" x14ac:dyDescent="0.25">
      <c r="A16102" s="106" t="s">
        <v>4015</v>
      </c>
      <c r="B16102" s="106"/>
      <c r="C16102" s="106"/>
      <c r="D16102" s="23" t="s">
        <v>4016</v>
      </c>
      <c r="E16102" s="94" t="s">
        <v>4017</v>
      </c>
      <c r="F16102" s="94"/>
      <c r="G16102" s="94" t="s">
        <v>4001</v>
      </c>
      <c r="H16102" s="94"/>
      <c r="I16102" s="94" t="s">
        <v>3895</v>
      </c>
      <c r="J16102" s="94"/>
      <c r="K16102" s="23" t="s">
        <v>4011</v>
      </c>
    </row>
    <row r="16103" spans="1:11" ht="20.100000000000001" customHeight="1" x14ac:dyDescent="0.25">
      <c r="A16103" s="38" t="s">
        <v>4012</v>
      </c>
      <c r="B16103" s="109" t="s">
        <v>4018</v>
      </c>
      <c r="C16103" s="109"/>
      <c r="D16103" s="38" t="s">
        <v>4019</v>
      </c>
      <c r="E16103" s="110" t="s">
        <v>4020</v>
      </c>
      <c r="F16103" s="110"/>
      <c r="G16103" s="111">
        <v>2.2000000000000002</v>
      </c>
      <c r="H16103" s="111"/>
      <c r="I16103" s="112">
        <v>3.47</v>
      </c>
      <c r="J16103" s="112"/>
      <c r="K16103" s="41">
        <f>ROUND(ROUND(G16103,5)*I16103,4)</f>
        <v>7.6340000000000003</v>
      </c>
    </row>
    <row r="16104" spans="1:11" ht="15" customHeight="1" x14ac:dyDescent="0.25">
      <c r="A16104" s="1"/>
      <c r="B16104" s="1"/>
      <c r="C16104" s="1"/>
      <c r="D16104" s="1"/>
      <c r="E16104" s="1"/>
      <c r="F16104" s="1"/>
      <c r="G16104" s="85" t="s">
        <v>4021</v>
      </c>
      <c r="H16104" s="85"/>
      <c r="I16104" s="85"/>
      <c r="J16104" s="85"/>
      <c r="K16104" s="33">
        <f>SUM(K16103:K16103)</f>
        <v>7.6340000000000003</v>
      </c>
    </row>
    <row r="16105" spans="1:11" ht="12.95" customHeight="1" x14ac:dyDescent="0.25">
      <c r="A16105" s="106" t="s">
        <v>4022</v>
      </c>
      <c r="B16105" s="106"/>
      <c r="C16105" s="94" t="s">
        <v>4023</v>
      </c>
      <c r="D16105" s="94" t="s">
        <v>5</v>
      </c>
      <c r="E16105" s="94" t="s">
        <v>4024</v>
      </c>
      <c r="F16105" s="94"/>
      <c r="G16105" s="94" t="s">
        <v>4025</v>
      </c>
      <c r="H16105" s="94"/>
      <c r="I16105" s="94" t="s">
        <v>2086</v>
      </c>
      <c r="J16105" s="94"/>
      <c r="K16105" s="94" t="s">
        <v>4011</v>
      </c>
    </row>
    <row r="16106" spans="1:11" ht="12" customHeight="1" x14ac:dyDescent="0.25">
      <c r="A16106" s="106"/>
      <c r="B16106" s="106"/>
      <c r="C16106" s="94"/>
      <c r="D16106" s="94"/>
      <c r="E16106" s="23" t="s">
        <v>2092</v>
      </c>
      <c r="F16106" s="23" t="s">
        <v>4026</v>
      </c>
      <c r="G16106" s="23" t="s">
        <v>2092</v>
      </c>
      <c r="H16106" s="23" t="s">
        <v>4026</v>
      </c>
      <c r="I16106" s="23" t="s">
        <v>2092</v>
      </c>
      <c r="J16106" s="23" t="s">
        <v>4026</v>
      </c>
      <c r="K16106" s="94"/>
    </row>
    <row r="16107" spans="1:11" ht="27.95" customHeight="1" x14ac:dyDescent="0.25">
      <c r="A16107" s="38" t="s">
        <v>4012</v>
      </c>
      <c r="B16107" s="39" t="s">
        <v>4018</v>
      </c>
      <c r="C16107" s="38" t="s">
        <v>4027</v>
      </c>
      <c r="D16107" s="40">
        <v>2.2000000000000002</v>
      </c>
      <c r="E16107" s="42">
        <v>0</v>
      </c>
      <c r="F16107" s="43">
        <v>1.25</v>
      </c>
      <c r="G16107" s="42">
        <v>0</v>
      </c>
      <c r="H16107" s="43">
        <v>1</v>
      </c>
      <c r="I16107" s="42">
        <v>0</v>
      </c>
      <c r="J16107" s="43">
        <v>0.82</v>
      </c>
      <c r="K16107" s="41">
        <f>ROUND(D16107*(ROUND(E16107*F16107,4)+ROUND(G16107*H16107,4)+ROUND(I16107*J16107,4)),4)</f>
        <v>0</v>
      </c>
    </row>
    <row r="16108" spans="1:11" ht="15" customHeight="1" x14ac:dyDescent="0.25">
      <c r="A16108" s="1"/>
      <c r="B16108" s="1"/>
      <c r="C16108" s="1"/>
      <c r="D16108" s="1"/>
      <c r="E16108" s="1"/>
      <c r="F16108" s="1"/>
      <c r="G16108" s="85" t="s">
        <v>4028</v>
      </c>
      <c r="H16108" s="85"/>
      <c r="I16108" s="85"/>
      <c r="J16108" s="85"/>
      <c r="K16108" s="33">
        <f>SUM(K16106:K16107)</f>
        <v>0</v>
      </c>
    </row>
    <row r="16109" spans="1:11" ht="15" customHeight="1" x14ac:dyDescent="0.25">
      <c r="A16109" s="9"/>
      <c r="B16109" s="9"/>
      <c r="C16109" s="9"/>
      <c r="D16109" s="9"/>
      <c r="E16109" s="9"/>
      <c r="F16109" s="9"/>
      <c r="G16109" s="92" t="s">
        <v>4029</v>
      </c>
      <c r="H16109" s="92"/>
      <c r="I16109" s="92"/>
      <c r="J16109" s="92"/>
      <c r="K16109" s="33">
        <f>SUM(K16097,K16098,K16101,K16104,K16108)</f>
        <v>212.83879999999999</v>
      </c>
    </row>
    <row r="16110" spans="1:11" ht="15" customHeight="1" x14ac:dyDescent="0.25">
      <c r="A16110" s="9"/>
      <c r="B16110" s="9"/>
      <c r="C16110" s="9"/>
      <c r="D16110" s="9"/>
      <c r="E16110" s="9"/>
      <c r="F16110" s="9"/>
      <c r="G16110" s="92" t="s">
        <v>3913</v>
      </c>
      <c r="H16110" s="92"/>
      <c r="I16110" s="92"/>
      <c r="J16110" s="92"/>
      <c r="K16110" s="29">
        <f>ROUND(SUM(K16109),2)</f>
        <v>212.84</v>
      </c>
    </row>
    <row r="16111" spans="1:11" ht="9.9499999999999993" customHeight="1" x14ac:dyDescent="0.25">
      <c r="A16111" s="9"/>
      <c r="B16111" s="9"/>
      <c r="C16111" s="9"/>
      <c r="D16111" s="9"/>
      <c r="E16111" s="9"/>
      <c r="F16111" s="9"/>
      <c r="G16111" s="100"/>
      <c r="H16111" s="100"/>
      <c r="I16111" s="100"/>
      <c r="J16111" s="100"/>
      <c r="K16111" s="100"/>
    </row>
    <row r="16112" spans="1:11" ht="20.100000000000001" customHeight="1" x14ac:dyDescent="0.25">
      <c r="A16112" s="99" t="s">
        <v>3359</v>
      </c>
      <c r="B16112" s="99"/>
      <c r="C16112" s="99"/>
      <c r="D16112" s="99"/>
      <c r="E16112" s="99"/>
      <c r="F16112" s="99"/>
      <c r="G16112" s="99"/>
      <c r="H16112" s="99"/>
      <c r="I16112" s="99"/>
      <c r="J16112" s="99"/>
      <c r="K16112" s="99"/>
    </row>
    <row r="16113" spans="1:11" ht="15" customHeight="1" x14ac:dyDescent="0.25">
      <c r="A16113" s="93" t="s">
        <v>3916</v>
      </c>
      <c r="B16113" s="93"/>
      <c r="C16113" s="93"/>
      <c r="D16113" s="94" t="s">
        <v>3</v>
      </c>
      <c r="E16113" s="94"/>
      <c r="F16113" s="23" t="s">
        <v>4</v>
      </c>
      <c r="G16113" s="94" t="s">
        <v>3894</v>
      </c>
      <c r="H16113" s="94"/>
      <c r="I16113" s="94" t="s">
        <v>3895</v>
      </c>
      <c r="J16113" s="94"/>
      <c r="K16113" s="23" t="s">
        <v>3896</v>
      </c>
    </row>
    <row r="16114" spans="1:11" ht="45.95" customHeight="1" x14ac:dyDescent="0.25">
      <c r="A16114" s="24" t="s">
        <v>3934</v>
      </c>
      <c r="B16114" s="95" t="s">
        <v>3935</v>
      </c>
      <c r="C16114" s="95"/>
      <c r="D16114" s="96" t="s">
        <v>20</v>
      </c>
      <c r="E16114" s="96"/>
      <c r="F16114" s="24" t="s">
        <v>3936</v>
      </c>
      <c r="G16114" s="97">
        <v>2.5891999999999998E-3</v>
      </c>
      <c r="H16114" s="97"/>
      <c r="I16114" s="98">
        <v>76.52</v>
      </c>
      <c r="J16114" s="98"/>
      <c r="K16114" s="27">
        <f t="shared" ref="K16114:K16119" si="124">TRUNC(TRUNC(G16114,8)*I16114,2)</f>
        <v>0.19</v>
      </c>
    </row>
    <row r="16115" spans="1:11" ht="45.95" customHeight="1" x14ac:dyDescent="0.25">
      <c r="A16115" s="24" t="s">
        <v>28</v>
      </c>
      <c r="B16115" s="95" t="s">
        <v>29</v>
      </c>
      <c r="C16115" s="95"/>
      <c r="D16115" s="96" t="s">
        <v>20</v>
      </c>
      <c r="E16115" s="96"/>
      <c r="F16115" s="24" t="s">
        <v>30</v>
      </c>
      <c r="G16115" s="97">
        <v>1.0702000000000001E-3</v>
      </c>
      <c r="H16115" s="97"/>
      <c r="I16115" s="98">
        <v>322.67</v>
      </c>
      <c r="J16115" s="98"/>
      <c r="K16115" s="27">
        <f t="shared" si="124"/>
        <v>0.34</v>
      </c>
    </row>
    <row r="16116" spans="1:11" ht="29.1" customHeight="1" x14ac:dyDescent="0.25">
      <c r="A16116" s="24" t="s">
        <v>4030</v>
      </c>
      <c r="B16116" s="95" t="s">
        <v>4031</v>
      </c>
      <c r="C16116" s="95"/>
      <c r="D16116" s="96" t="s">
        <v>20</v>
      </c>
      <c r="E16116" s="96"/>
      <c r="F16116" s="24" t="s">
        <v>3936</v>
      </c>
      <c r="G16116" s="97">
        <v>3.3568999999999999E-3</v>
      </c>
      <c r="H16116" s="97"/>
      <c r="I16116" s="98">
        <v>105.44</v>
      </c>
      <c r="J16116" s="98"/>
      <c r="K16116" s="27">
        <f t="shared" si="124"/>
        <v>0.35</v>
      </c>
    </row>
    <row r="16117" spans="1:11" ht="29.1" customHeight="1" x14ac:dyDescent="0.25">
      <c r="A16117" s="24" t="s">
        <v>4032</v>
      </c>
      <c r="B16117" s="95" t="s">
        <v>4033</v>
      </c>
      <c r="C16117" s="95"/>
      <c r="D16117" s="96" t="s">
        <v>20</v>
      </c>
      <c r="E16117" s="96"/>
      <c r="F16117" s="24" t="s">
        <v>30</v>
      </c>
      <c r="G16117" s="97">
        <v>3.0249999999999998E-4</v>
      </c>
      <c r="H16117" s="97"/>
      <c r="I16117" s="98">
        <v>265.02</v>
      </c>
      <c r="J16117" s="98"/>
      <c r="K16117" s="27">
        <f t="shared" si="124"/>
        <v>0.08</v>
      </c>
    </row>
    <row r="16118" spans="1:11" ht="38.1" customHeight="1" x14ac:dyDescent="0.25">
      <c r="A16118" s="24" t="s">
        <v>4034</v>
      </c>
      <c r="B16118" s="95" t="s">
        <v>4035</v>
      </c>
      <c r="C16118" s="95"/>
      <c r="D16118" s="96" t="s">
        <v>20</v>
      </c>
      <c r="E16118" s="96"/>
      <c r="F16118" s="24" t="s">
        <v>3936</v>
      </c>
      <c r="G16118" s="97">
        <v>2.9082999999999999E-3</v>
      </c>
      <c r="H16118" s="97"/>
      <c r="I16118" s="98">
        <v>94.54</v>
      </c>
      <c r="J16118" s="98"/>
      <c r="K16118" s="27">
        <f t="shared" si="124"/>
        <v>0.27</v>
      </c>
    </row>
    <row r="16119" spans="1:11" ht="38.1" customHeight="1" x14ac:dyDescent="0.25">
      <c r="A16119" s="24" t="s">
        <v>4036</v>
      </c>
      <c r="B16119" s="95" t="s">
        <v>4037</v>
      </c>
      <c r="C16119" s="95"/>
      <c r="D16119" s="96" t="s">
        <v>20</v>
      </c>
      <c r="E16119" s="96"/>
      <c r="F16119" s="24" t="s">
        <v>30</v>
      </c>
      <c r="G16119" s="97">
        <v>7.5109999999999999E-4</v>
      </c>
      <c r="H16119" s="97"/>
      <c r="I16119" s="98">
        <v>225.43</v>
      </c>
      <c r="J16119" s="98"/>
      <c r="K16119" s="27">
        <f t="shared" si="124"/>
        <v>0.16</v>
      </c>
    </row>
    <row r="16120" spans="1:11" ht="18" customHeight="1" x14ac:dyDescent="0.25">
      <c r="A16120" s="9"/>
      <c r="B16120" s="9"/>
      <c r="C16120" s="9"/>
      <c r="D16120" s="9"/>
      <c r="E16120" s="9"/>
      <c r="F16120" s="9"/>
      <c r="G16120" s="91" t="s">
        <v>3919</v>
      </c>
      <c r="H16120" s="91"/>
      <c r="I16120" s="91"/>
      <c r="J16120" s="91"/>
      <c r="K16120" s="28">
        <f>SUM(K16114:K16119)</f>
        <v>1.39</v>
      </c>
    </row>
    <row r="16121" spans="1:11" ht="15" customHeight="1" x14ac:dyDescent="0.25">
      <c r="A16121" s="93" t="s">
        <v>3907</v>
      </c>
      <c r="B16121" s="93"/>
      <c r="C16121" s="93"/>
      <c r="D16121" s="94" t="s">
        <v>3</v>
      </c>
      <c r="E16121" s="94"/>
      <c r="F16121" s="23" t="s">
        <v>4</v>
      </c>
      <c r="G16121" s="94" t="s">
        <v>3894</v>
      </c>
      <c r="H16121" s="94"/>
      <c r="I16121" s="94" t="s">
        <v>3895</v>
      </c>
      <c r="J16121" s="94"/>
      <c r="K16121" s="23" t="s">
        <v>3896</v>
      </c>
    </row>
    <row r="16122" spans="1:11" ht="15" customHeight="1" x14ac:dyDescent="0.25">
      <c r="A16122" s="24" t="s">
        <v>3910</v>
      </c>
      <c r="B16122" s="95" t="s">
        <v>3911</v>
      </c>
      <c r="C16122" s="95"/>
      <c r="D16122" s="96" t="s">
        <v>20</v>
      </c>
      <c r="E16122" s="96"/>
      <c r="F16122" s="24" t="s">
        <v>2056</v>
      </c>
      <c r="G16122" s="97">
        <v>3.6592999999999999E-3</v>
      </c>
      <c r="H16122" s="97"/>
      <c r="I16122" s="98">
        <v>24.94</v>
      </c>
      <c r="J16122" s="98"/>
      <c r="K16122" s="27">
        <f>TRUNC(TRUNC(G16122,8)*I16122,2)</f>
        <v>0.09</v>
      </c>
    </row>
    <row r="16123" spans="1:11" ht="18" customHeight="1" x14ac:dyDescent="0.25">
      <c r="A16123" s="9"/>
      <c r="B16123" s="9"/>
      <c r="C16123" s="9"/>
      <c r="D16123" s="9"/>
      <c r="E16123" s="9"/>
      <c r="F16123" s="9"/>
      <c r="G16123" s="91" t="s">
        <v>3912</v>
      </c>
      <c r="H16123" s="91"/>
      <c r="I16123" s="91"/>
      <c r="J16123" s="91"/>
      <c r="K16123" s="28">
        <f>SUM(K16122:K16122)</f>
        <v>0.09</v>
      </c>
    </row>
    <row r="16124" spans="1:11" ht="15" customHeight="1" x14ac:dyDescent="0.25">
      <c r="A16124" s="9"/>
      <c r="B16124" s="9"/>
      <c r="C16124" s="9"/>
      <c r="D16124" s="9"/>
      <c r="E16124" s="9"/>
      <c r="F16124" s="9"/>
      <c r="G16124" s="92" t="s">
        <v>3913</v>
      </c>
      <c r="H16124" s="92"/>
      <c r="I16124" s="92"/>
      <c r="J16124" s="92"/>
      <c r="K16124" s="29">
        <f>ROUND(SUM(K16120,K16123),2)</f>
        <v>1.48</v>
      </c>
    </row>
    <row r="16125" spans="1:11" ht="9.9499999999999993" customHeight="1" x14ac:dyDescent="0.25">
      <c r="A16125" s="9"/>
      <c r="B16125" s="9"/>
      <c r="C16125" s="9"/>
      <c r="D16125" s="9"/>
      <c r="E16125" s="9"/>
      <c r="F16125" s="9"/>
      <c r="G16125" s="100"/>
      <c r="H16125" s="100"/>
      <c r="I16125" s="100"/>
      <c r="J16125" s="100"/>
      <c r="K16125" s="100"/>
    </row>
    <row r="16126" spans="1:11" ht="20.100000000000001" customHeight="1" x14ac:dyDescent="0.25">
      <c r="A16126" s="99" t="s">
        <v>3360</v>
      </c>
      <c r="B16126" s="99"/>
      <c r="C16126" s="99"/>
      <c r="D16126" s="99"/>
      <c r="E16126" s="99"/>
      <c r="F16126" s="99"/>
      <c r="G16126" s="99"/>
      <c r="H16126" s="99"/>
      <c r="I16126" s="99"/>
      <c r="J16126" s="99"/>
      <c r="K16126" s="99"/>
    </row>
    <row r="16127" spans="1:11" ht="15" customHeight="1" x14ac:dyDescent="0.25">
      <c r="A16127" s="93" t="s">
        <v>3893</v>
      </c>
      <c r="B16127" s="93"/>
      <c r="C16127" s="93"/>
      <c r="D16127" s="94" t="s">
        <v>3</v>
      </c>
      <c r="E16127" s="94"/>
      <c r="F16127" s="23" t="s">
        <v>4</v>
      </c>
      <c r="G16127" s="94" t="s">
        <v>3894</v>
      </c>
      <c r="H16127" s="94"/>
      <c r="I16127" s="94" t="s">
        <v>3895</v>
      </c>
      <c r="J16127" s="94"/>
      <c r="K16127" s="23" t="s">
        <v>3896</v>
      </c>
    </row>
    <row r="16128" spans="1:11" ht="21" customHeight="1" x14ac:dyDescent="0.25">
      <c r="A16128" s="24" t="s">
        <v>4038</v>
      </c>
      <c r="B16128" s="95" t="s">
        <v>4039</v>
      </c>
      <c r="C16128" s="95"/>
      <c r="D16128" s="96" t="s">
        <v>20</v>
      </c>
      <c r="E16128" s="96"/>
      <c r="F16128" s="24" t="s">
        <v>34</v>
      </c>
      <c r="G16128" s="97">
        <v>6.6E-3</v>
      </c>
      <c r="H16128" s="97"/>
      <c r="I16128" s="98">
        <v>210.23</v>
      </c>
      <c r="J16128" s="98"/>
      <c r="K16128" s="27">
        <f>TRUNC(TRUNC(G16128,8)*I16128,2)</f>
        <v>1.38</v>
      </c>
    </row>
    <row r="16129" spans="1:11" ht="21" customHeight="1" x14ac:dyDescent="0.25">
      <c r="A16129" s="24" t="s">
        <v>4040</v>
      </c>
      <c r="B16129" s="95" t="s">
        <v>4041</v>
      </c>
      <c r="C16129" s="95"/>
      <c r="D16129" s="96" t="s">
        <v>20</v>
      </c>
      <c r="E16129" s="96"/>
      <c r="F16129" s="24" t="s">
        <v>84</v>
      </c>
      <c r="G16129" s="97">
        <v>1.0049999999999999</v>
      </c>
      <c r="H16129" s="97"/>
      <c r="I16129" s="98">
        <v>32.369999999999997</v>
      </c>
      <c r="J16129" s="98"/>
      <c r="K16129" s="27">
        <f>TRUNC(TRUNC(G16129,8)*I16129,2)</f>
        <v>32.53</v>
      </c>
    </row>
    <row r="16130" spans="1:11" ht="15" customHeight="1" x14ac:dyDescent="0.25">
      <c r="A16130" s="9"/>
      <c r="B16130" s="9"/>
      <c r="C16130" s="9"/>
      <c r="D16130" s="9"/>
      <c r="E16130" s="9"/>
      <c r="F16130" s="9"/>
      <c r="G16130" s="91" t="s">
        <v>3906</v>
      </c>
      <c r="H16130" s="91"/>
      <c r="I16130" s="91"/>
      <c r="J16130" s="91"/>
      <c r="K16130" s="28">
        <f>SUM(K16128:K16129)</f>
        <v>33.910000000000004</v>
      </c>
    </row>
    <row r="16131" spans="1:11" ht="15" customHeight="1" x14ac:dyDescent="0.25">
      <c r="A16131" s="93" t="s">
        <v>3907</v>
      </c>
      <c r="B16131" s="93"/>
      <c r="C16131" s="93"/>
      <c r="D16131" s="94" t="s">
        <v>3</v>
      </c>
      <c r="E16131" s="94"/>
      <c r="F16131" s="23" t="s">
        <v>4</v>
      </c>
      <c r="G16131" s="94" t="s">
        <v>3894</v>
      </c>
      <c r="H16131" s="94"/>
      <c r="I16131" s="94" t="s">
        <v>3895</v>
      </c>
      <c r="J16131" s="94"/>
      <c r="K16131" s="23" t="s">
        <v>3896</v>
      </c>
    </row>
    <row r="16132" spans="1:11" ht="15" customHeight="1" x14ac:dyDescent="0.25">
      <c r="A16132" s="24" t="s">
        <v>3971</v>
      </c>
      <c r="B16132" s="95" t="s">
        <v>3972</v>
      </c>
      <c r="C16132" s="95"/>
      <c r="D16132" s="96" t="s">
        <v>20</v>
      </c>
      <c r="E16132" s="96"/>
      <c r="F16132" s="24" t="s">
        <v>2056</v>
      </c>
      <c r="G16132" s="97">
        <v>0.2296</v>
      </c>
      <c r="H16132" s="97"/>
      <c r="I16132" s="98">
        <v>32.69</v>
      </c>
      <c r="J16132" s="98"/>
      <c r="K16132" s="27">
        <f>TRUNC(TRUNC(G16132,8)*I16132,2)</f>
        <v>7.5</v>
      </c>
    </row>
    <row r="16133" spans="1:11" ht="15" customHeight="1" x14ac:dyDescent="0.25">
      <c r="A16133" s="24" t="s">
        <v>3910</v>
      </c>
      <c r="B16133" s="95" t="s">
        <v>3911</v>
      </c>
      <c r="C16133" s="95"/>
      <c r="D16133" s="96" t="s">
        <v>20</v>
      </c>
      <c r="E16133" s="96"/>
      <c r="F16133" s="24" t="s">
        <v>2056</v>
      </c>
      <c r="G16133" s="97">
        <v>0.2296</v>
      </c>
      <c r="H16133" s="97"/>
      <c r="I16133" s="98">
        <v>24.94</v>
      </c>
      <c r="J16133" s="98"/>
      <c r="K16133" s="27">
        <f>TRUNC(TRUNC(G16133,8)*I16133,2)</f>
        <v>5.72</v>
      </c>
    </row>
    <row r="16134" spans="1:11" ht="18" customHeight="1" x14ac:dyDescent="0.25">
      <c r="A16134" s="9"/>
      <c r="B16134" s="9"/>
      <c r="C16134" s="9"/>
      <c r="D16134" s="9"/>
      <c r="E16134" s="9"/>
      <c r="F16134" s="9"/>
      <c r="G16134" s="91" t="s">
        <v>3912</v>
      </c>
      <c r="H16134" s="91"/>
      <c r="I16134" s="91"/>
      <c r="J16134" s="91"/>
      <c r="K16134" s="28">
        <f>SUM(K16132:K16133)</f>
        <v>13.219999999999999</v>
      </c>
    </row>
    <row r="16135" spans="1:11" ht="15" customHeight="1" x14ac:dyDescent="0.25">
      <c r="A16135" s="93" t="s">
        <v>3922</v>
      </c>
      <c r="B16135" s="93"/>
      <c r="C16135" s="93"/>
      <c r="D16135" s="94" t="s">
        <v>3</v>
      </c>
      <c r="E16135" s="94"/>
      <c r="F16135" s="23" t="s">
        <v>4</v>
      </c>
      <c r="G16135" s="94" t="s">
        <v>3894</v>
      </c>
      <c r="H16135" s="94"/>
      <c r="I16135" s="94" t="s">
        <v>3895</v>
      </c>
      <c r="J16135" s="94"/>
      <c r="K16135" s="23" t="s">
        <v>3896</v>
      </c>
    </row>
    <row r="16136" spans="1:11" ht="21" customHeight="1" x14ac:dyDescent="0.25">
      <c r="A16136" s="24" t="s">
        <v>4042</v>
      </c>
      <c r="B16136" s="95" t="s">
        <v>4043</v>
      </c>
      <c r="C16136" s="95"/>
      <c r="D16136" s="96" t="s">
        <v>20</v>
      </c>
      <c r="E16136" s="96"/>
      <c r="F16136" s="24" t="s">
        <v>34</v>
      </c>
      <c r="G16136" s="97">
        <v>1.8E-3</v>
      </c>
      <c r="H16136" s="97"/>
      <c r="I16136" s="98">
        <v>767.08</v>
      </c>
      <c r="J16136" s="98"/>
      <c r="K16136" s="27">
        <f>TRUNC(TRUNC(G16136,8)*I16136,2)</f>
        <v>1.38</v>
      </c>
    </row>
    <row r="16137" spans="1:11" ht="15" customHeight="1" x14ac:dyDescent="0.25">
      <c r="A16137" s="9"/>
      <c r="B16137" s="9"/>
      <c r="C16137" s="9"/>
      <c r="D16137" s="9"/>
      <c r="E16137" s="9"/>
      <c r="F16137" s="9"/>
      <c r="G16137" s="91" t="s">
        <v>3933</v>
      </c>
      <c r="H16137" s="91"/>
      <c r="I16137" s="91"/>
      <c r="J16137" s="91"/>
      <c r="K16137" s="28">
        <f>SUM(K16136:K16136)</f>
        <v>1.38</v>
      </c>
    </row>
    <row r="16138" spans="1:11" ht="15" customHeight="1" x14ac:dyDescent="0.25">
      <c r="A16138" s="9"/>
      <c r="B16138" s="9"/>
      <c r="C16138" s="9"/>
      <c r="D16138" s="9"/>
      <c r="E16138" s="9"/>
      <c r="F16138" s="9"/>
      <c r="G16138" s="92" t="s">
        <v>3913</v>
      </c>
      <c r="H16138" s="92"/>
      <c r="I16138" s="92"/>
      <c r="J16138" s="92"/>
      <c r="K16138" s="29">
        <f>ROUND(SUM(K16130,K16134,K16137),2)</f>
        <v>48.51</v>
      </c>
    </row>
    <row r="16139" spans="1:11" ht="9.9499999999999993" customHeight="1" x14ac:dyDescent="0.25">
      <c r="A16139" s="9"/>
      <c r="B16139" s="9"/>
      <c r="C16139" s="9"/>
      <c r="D16139" s="9"/>
      <c r="E16139" s="9"/>
      <c r="F16139" s="9"/>
      <c r="G16139" s="100"/>
      <c r="H16139" s="100"/>
      <c r="I16139" s="100"/>
      <c r="J16139" s="100"/>
      <c r="K16139" s="100"/>
    </row>
    <row r="16140" spans="1:11" ht="20.100000000000001" customHeight="1" x14ac:dyDescent="0.25">
      <c r="A16140" s="99" t="s">
        <v>3361</v>
      </c>
      <c r="B16140" s="99"/>
      <c r="C16140" s="99"/>
      <c r="D16140" s="99"/>
      <c r="E16140" s="99"/>
      <c r="F16140" s="99"/>
      <c r="G16140" s="99"/>
      <c r="H16140" s="99"/>
      <c r="I16140" s="99"/>
      <c r="J16140" s="99"/>
      <c r="K16140" s="99"/>
    </row>
    <row r="16141" spans="1:11" ht="15" customHeight="1" x14ac:dyDescent="0.25">
      <c r="A16141" s="93" t="s">
        <v>3893</v>
      </c>
      <c r="B16141" s="93"/>
      <c r="C16141" s="93"/>
      <c r="D16141" s="94" t="s">
        <v>3</v>
      </c>
      <c r="E16141" s="94"/>
      <c r="F16141" s="23" t="s">
        <v>4</v>
      </c>
      <c r="G16141" s="94" t="s">
        <v>3894</v>
      </c>
      <c r="H16141" s="94"/>
      <c r="I16141" s="94" t="s">
        <v>3895</v>
      </c>
      <c r="J16141" s="94"/>
      <c r="K16141" s="23" t="s">
        <v>3896</v>
      </c>
    </row>
    <row r="16142" spans="1:11" ht="15" customHeight="1" x14ac:dyDescent="0.25">
      <c r="A16142" s="24" t="s">
        <v>4044</v>
      </c>
      <c r="B16142" s="95" t="s">
        <v>4045</v>
      </c>
      <c r="C16142" s="95"/>
      <c r="D16142" s="96" t="s">
        <v>20</v>
      </c>
      <c r="E16142" s="96"/>
      <c r="F16142" s="24" t="s">
        <v>3903</v>
      </c>
      <c r="G16142" s="97">
        <v>0.106</v>
      </c>
      <c r="H16142" s="97"/>
      <c r="I16142" s="98">
        <v>2.59</v>
      </c>
      <c r="J16142" s="98"/>
      <c r="K16142" s="27">
        <f>TRUNC(TRUNC(G16142,8)*I16142,2)</f>
        <v>0.27</v>
      </c>
    </row>
    <row r="16143" spans="1:11" ht="15" customHeight="1" x14ac:dyDescent="0.25">
      <c r="A16143" s="9"/>
      <c r="B16143" s="9"/>
      <c r="C16143" s="9"/>
      <c r="D16143" s="9"/>
      <c r="E16143" s="9"/>
      <c r="F16143" s="9"/>
      <c r="G16143" s="91" t="s">
        <v>3906</v>
      </c>
      <c r="H16143" s="91"/>
      <c r="I16143" s="91"/>
      <c r="J16143" s="91"/>
      <c r="K16143" s="28">
        <f>SUM(K16142:K16142)</f>
        <v>0.27</v>
      </c>
    </row>
    <row r="16144" spans="1:11" ht="15" customHeight="1" x14ac:dyDescent="0.25">
      <c r="A16144" s="93" t="s">
        <v>3907</v>
      </c>
      <c r="B16144" s="93"/>
      <c r="C16144" s="93"/>
      <c r="D16144" s="94" t="s">
        <v>3</v>
      </c>
      <c r="E16144" s="94"/>
      <c r="F16144" s="23" t="s">
        <v>4</v>
      </c>
      <c r="G16144" s="94" t="s">
        <v>3894</v>
      </c>
      <c r="H16144" s="94"/>
      <c r="I16144" s="94" t="s">
        <v>3895</v>
      </c>
      <c r="J16144" s="94"/>
      <c r="K16144" s="23" t="s">
        <v>3896</v>
      </c>
    </row>
    <row r="16145" spans="1:11" ht="15" customHeight="1" x14ac:dyDescent="0.25">
      <c r="A16145" s="24" t="s">
        <v>4046</v>
      </c>
      <c r="B16145" s="95" t="s">
        <v>4047</v>
      </c>
      <c r="C16145" s="95"/>
      <c r="D16145" s="96" t="s">
        <v>20</v>
      </c>
      <c r="E16145" s="96"/>
      <c r="F16145" s="24" t="s">
        <v>2056</v>
      </c>
      <c r="G16145" s="97">
        <v>3.6999999999999998E-2</v>
      </c>
      <c r="H16145" s="97"/>
      <c r="I16145" s="98">
        <v>34.35</v>
      </c>
      <c r="J16145" s="98"/>
      <c r="K16145" s="27">
        <f>TRUNC(TRUNC(G16145,8)*I16145,2)</f>
        <v>1.27</v>
      </c>
    </row>
    <row r="16146" spans="1:11" ht="15" customHeight="1" x14ac:dyDescent="0.25">
      <c r="A16146" s="24" t="s">
        <v>3910</v>
      </c>
      <c r="B16146" s="95" t="s">
        <v>3911</v>
      </c>
      <c r="C16146" s="95"/>
      <c r="D16146" s="96" t="s">
        <v>20</v>
      </c>
      <c r="E16146" s="96"/>
      <c r="F16146" s="24" t="s">
        <v>2056</v>
      </c>
      <c r="G16146" s="97">
        <v>1.6E-2</v>
      </c>
      <c r="H16146" s="97"/>
      <c r="I16146" s="98">
        <v>24.94</v>
      </c>
      <c r="J16146" s="98"/>
      <c r="K16146" s="27">
        <f>TRUNC(TRUNC(G16146,8)*I16146,2)</f>
        <v>0.39</v>
      </c>
    </row>
    <row r="16147" spans="1:11" ht="18" customHeight="1" x14ac:dyDescent="0.25">
      <c r="A16147" s="9"/>
      <c r="B16147" s="9"/>
      <c r="C16147" s="9"/>
      <c r="D16147" s="9"/>
      <c r="E16147" s="9"/>
      <c r="F16147" s="9"/>
      <c r="G16147" s="91" t="s">
        <v>3912</v>
      </c>
      <c r="H16147" s="91"/>
      <c r="I16147" s="91"/>
      <c r="J16147" s="91"/>
      <c r="K16147" s="28">
        <f>SUM(K16145:K16146)</f>
        <v>1.6600000000000001</v>
      </c>
    </row>
    <row r="16148" spans="1:11" ht="15" customHeight="1" x14ac:dyDescent="0.25">
      <c r="A16148" s="9"/>
      <c r="B16148" s="9"/>
      <c r="C16148" s="9"/>
      <c r="D16148" s="9"/>
      <c r="E16148" s="9"/>
      <c r="F16148" s="9"/>
      <c r="G16148" s="92" t="s">
        <v>3913</v>
      </c>
      <c r="H16148" s="92"/>
      <c r="I16148" s="92"/>
      <c r="J16148" s="92"/>
      <c r="K16148" s="29">
        <f>ROUND(SUM(K16143,K16147),2)</f>
        <v>1.93</v>
      </c>
    </row>
    <row r="16149" spans="1:11" ht="9.9499999999999993" customHeight="1" x14ac:dyDescent="0.25">
      <c r="A16149" s="9"/>
      <c r="B16149" s="9"/>
      <c r="C16149" s="9"/>
      <c r="D16149" s="9"/>
      <c r="E16149" s="9"/>
      <c r="F16149" s="9"/>
      <c r="G16149" s="100"/>
      <c r="H16149" s="100"/>
      <c r="I16149" s="100"/>
      <c r="J16149" s="100"/>
      <c r="K16149" s="100"/>
    </row>
    <row r="16150" spans="1:11" ht="20.100000000000001" customHeight="1" x14ac:dyDescent="0.25">
      <c r="A16150" s="99" t="s">
        <v>3362</v>
      </c>
      <c r="B16150" s="99"/>
      <c r="C16150" s="99"/>
      <c r="D16150" s="99"/>
      <c r="E16150" s="99"/>
      <c r="F16150" s="99"/>
      <c r="G16150" s="99"/>
      <c r="H16150" s="99"/>
      <c r="I16150" s="99"/>
      <c r="J16150" s="99"/>
      <c r="K16150" s="99"/>
    </row>
    <row r="16151" spans="1:11" ht="15" customHeight="1" x14ac:dyDescent="0.25">
      <c r="A16151" s="93" t="s">
        <v>3916</v>
      </c>
      <c r="B16151" s="93"/>
      <c r="C16151" s="93"/>
      <c r="D16151" s="94" t="s">
        <v>3</v>
      </c>
      <c r="E16151" s="94"/>
      <c r="F16151" s="23" t="s">
        <v>4</v>
      </c>
      <c r="G16151" s="94" t="s">
        <v>3894</v>
      </c>
      <c r="H16151" s="94"/>
      <c r="I16151" s="94" t="s">
        <v>3895</v>
      </c>
      <c r="J16151" s="94"/>
      <c r="K16151" s="23" t="s">
        <v>3896</v>
      </c>
    </row>
    <row r="16152" spans="1:11" ht="29.1" customHeight="1" x14ac:dyDescent="0.25">
      <c r="A16152" s="24" t="s">
        <v>3963</v>
      </c>
      <c r="B16152" s="95" t="s">
        <v>3964</v>
      </c>
      <c r="C16152" s="95"/>
      <c r="D16152" s="96" t="s">
        <v>20</v>
      </c>
      <c r="E16152" s="96"/>
      <c r="F16152" s="24" t="s">
        <v>3936</v>
      </c>
      <c r="G16152" s="97">
        <v>5.2258833999999998</v>
      </c>
      <c r="H16152" s="97"/>
      <c r="I16152" s="98">
        <v>8.9</v>
      </c>
      <c r="J16152" s="98"/>
      <c r="K16152" s="27">
        <f>TRUNC(TRUNC(G16152,8)*I16152,2)</f>
        <v>46.51</v>
      </c>
    </row>
    <row r="16153" spans="1:11" ht="29.1" customHeight="1" x14ac:dyDescent="0.25">
      <c r="A16153" s="24" t="s">
        <v>3965</v>
      </c>
      <c r="B16153" s="95" t="s">
        <v>3966</v>
      </c>
      <c r="C16153" s="95"/>
      <c r="D16153" s="96" t="s">
        <v>20</v>
      </c>
      <c r="E16153" s="96"/>
      <c r="F16153" s="24" t="s">
        <v>30</v>
      </c>
      <c r="G16153" s="97">
        <v>0.95392160000000004</v>
      </c>
      <c r="H16153" s="97"/>
      <c r="I16153" s="98">
        <v>32.76</v>
      </c>
      <c r="J16153" s="98"/>
      <c r="K16153" s="27">
        <f>TRUNC(TRUNC(G16153,8)*I16153,2)</f>
        <v>31.25</v>
      </c>
    </row>
    <row r="16154" spans="1:11" ht="21" customHeight="1" x14ac:dyDescent="0.25">
      <c r="A16154" s="24" t="s">
        <v>3967</v>
      </c>
      <c r="B16154" s="95" t="s">
        <v>3968</v>
      </c>
      <c r="C16154" s="95"/>
      <c r="D16154" s="96" t="s">
        <v>20</v>
      </c>
      <c r="E16154" s="96"/>
      <c r="F16154" s="24" t="s">
        <v>3936</v>
      </c>
      <c r="G16154" s="97">
        <v>5.2258833999999998</v>
      </c>
      <c r="H16154" s="97"/>
      <c r="I16154" s="98">
        <v>27.59</v>
      </c>
      <c r="J16154" s="98"/>
      <c r="K16154" s="27">
        <f>TRUNC(TRUNC(G16154,8)*I16154,2)</f>
        <v>144.18</v>
      </c>
    </row>
    <row r="16155" spans="1:11" ht="21" customHeight="1" x14ac:dyDescent="0.25">
      <c r="A16155" s="24" t="s">
        <v>3969</v>
      </c>
      <c r="B16155" s="95" t="s">
        <v>3970</v>
      </c>
      <c r="C16155" s="95"/>
      <c r="D16155" s="96" t="s">
        <v>20</v>
      </c>
      <c r="E16155" s="96"/>
      <c r="F16155" s="24" t="s">
        <v>30</v>
      </c>
      <c r="G16155" s="97">
        <v>0.95392160000000004</v>
      </c>
      <c r="H16155" s="97"/>
      <c r="I16155" s="98">
        <v>28.09</v>
      </c>
      <c r="J16155" s="98"/>
      <c r="K16155" s="27">
        <f>TRUNC(TRUNC(G16155,8)*I16155,2)</f>
        <v>26.79</v>
      </c>
    </row>
    <row r="16156" spans="1:11" ht="18" customHeight="1" x14ac:dyDescent="0.25">
      <c r="A16156" s="9"/>
      <c r="B16156" s="9"/>
      <c r="C16156" s="9"/>
      <c r="D16156" s="9"/>
      <c r="E16156" s="9"/>
      <c r="F16156" s="9"/>
      <c r="G16156" s="91" t="s">
        <v>3919</v>
      </c>
      <c r="H16156" s="91"/>
      <c r="I16156" s="91"/>
      <c r="J16156" s="91"/>
      <c r="K16156" s="28">
        <f>SUM(K16152:K16155)</f>
        <v>248.73</v>
      </c>
    </row>
    <row r="16157" spans="1:11" ht="15" customHeight="1" x14ac:dyDescent="0.25">
      <c r="A16157" s="93" t="s">
        <v>3893</v>
      </c>
      <c r="B16157" s="93"/>
      <c r="C16157" s="93"/>
      <c r="D16157" s="94" t="s">
        <v>3</v>
      </c>
      <c r="E16157" s="94"/>
      <c r="F16157" s="23" t="s">
        <v>4</v>
      </c>
      <c r="G16157" s="94" t="s">
        <v>3894</v>
      </c>
      <c r="H16157" s="94"/>
      <c r="I16157" s="94" t="s">
        <v>3895</v>
      </c>
      <c r="J16157" s="94"/>
      <c r="K16157" s="23" t="s">
        <v>3896</v>
      </c>
    </row>
    <row r="16158" spans="1:11" ht="21" customHeight="1" x14ac:dyDescent="0.25">
      <c r="A16158" s="24" t="s">
        <v>4048</v>
      </c>
      <c r="B16158" s="95" t="s">
        <v>4049</v>
      </c>
      <c r="C16158" s="95"/>
      <c r="D16158" s="96" t="s">
        <v>20</v>
      </c>
      <c r="E16158" s="96"/>
      <c r="F16158" s="24" t="s">
        <v>34</v>
      </c>
      <c r="G16158" s="97">
        <v>0.19980000000000001</v>
      </c>
      <c r="H16158" s="97"/>
      <c r="I16158" s="98">
        <v>206.17</v>
      </c>
      <c r="J16158" s="98"/>
      <c r="K16158" s="27">
        <f>TRUNC(TRUNC(G16158,8)*I16158,2)</f>
        <v>41.19</v>
      </c>
    </row>
    <row r="16159" spans="1:11" ht="15" customHeight="1" x14ac:dyDescent="0.25">
      <c r="A16159" s="24" t="s">
        <v>3955</v>
      </c>
      <c r="B16159" s="95" t="s">
        <v>3956</v>
      </c>
      <c r="C16159" s="95"/>
      <c r="D16159" s="96" t="s">
        <v>20</v>
      </c>
      <c r="E16159" s="96"/>
      <c r="F16159" s="24" t="s">
        <v>3903</v>
      </c>
      <c r="G16159" s="97">
        <v>3.6695999999999999E-2</v>
      </c>
      <c r="H16159" s="97"/>
      <c r="I16159" s="98">
        <v>19.37</v>
      </c>
      <c r="J16159" s="98"/>
      <c r="K16159" s="27">
        <f>TRUNC(TRUNC(G16159,8)*I16159,2)</f>
        <v>0.71</v>
      </c>
    </row>
    <row r="16160" spans="1:11" ht="21" customHeight="1" x14ac:dyDescent="0.25">
      <c r="A16160" s="24" t="s">
        <v>4050</v>
      </c>
      <c r="B16160" s="95" t="s">
        <v>4051</v>
      </c>
      <c r="C16160" s="95"/>
      <c r="D16160" s="96" t="s">
        <v>20</v>
      </c>
      <c r="E16160" s="96"/>
      <c r="F16160" s="24" t="s">
        <v>84</v>
      </c>
      <c r="G16160" s="97">
        <v>7.48</v>
      </c>
      <c r="H16160" s="97"/>
      <c r="I16160" s="98">
        <v>3.9</v>
      </c>
      <c r="J16160" s="98"/>
      <c r="K16160" s="27">
        <f>TRUNC(TRUNC(G16160,8)*I16160,2)</f>
        <v>29.17</v>
      </c>
    </row>
    <row r="16161" spans="1:11" ht="15" customHeight="1" x14ac:dyDescent="0.25">
      <c r="A16161" s="9"/>
      <c r="B16161" s="9"/>
      <c r="C16161" s="9"/>
      <c r="D16161" s="9"/>
      <c r="E16161" s="9"/>
      <c r="F16161" s="9"/>
      <c r="G16161" s="91" t="s">
        <v>3906</v>
      </c>
      <c r="H16161" s="91"/>
      <c r="I16161" s="91"/>
      <c r="J16161" s="91"/>
      <c r="K16161" s="28">
        <f>SUM(K16158:K16160)</f>
        <v>71.069999999999993</v>
      </c>
    </row>
    <row r="16162" spans="1:11" ht="15" customHeight="1" x14ac:dyDescent="0.25">
      <c r="A16162" s="93" t="s">
        <v>3907</v>
      </c>
      <c r="B16162" s="93"/>
      <c r="C16162" s="93"/>
      <c r="D16162" s="94" t="s">
        <v>3</v>
      </c>
      <c r="E16162" s="94"/>
      <c r="F16162" s="23" t="s">
        <v>4</v>
      </c>
      <c r="G16162" s="94" t="s">
        <v>3894</v>
      </c>
      <c r="H16162" s="94"/>
      <c r="I16162" s="94" t="s">
        <v>3895</v>
      </c>
      <c r="J16162" s="94"/>
      <c r="K16162" s="23" t="s">
        <v>3896</v>
      </c>
    </row>
    <row r="16163" spans="1:11" ht="15" customHeight="1" x14ac:dyDescent="0.25">
      <c r="A16163" s="24" t="s">
        <v>3971</v>
      </c>
      <c r="B16163" s="95" t="s">
        <v>3972</v>
      </c>
      <c r="C16163" s="95"/>
      <c r="D16163" s="96" t="s">
        <v>20</v>
      </c>
      <c r="E16163" s="96"/>
      <c r="F16163" s="24" t="s">
        <v>2056</v>
      </c>
      <c r="G16163" s="97">
        <v>2.3251949999999999</v>
      </c>
      <c r="H16163" s="97"/>
      <c r="I16163" s="98">
        <v>32.69</v>
      </c>
      <c r="J16163" s="98"/>
      <c r="K16163" s="27">
        <f>TRUNC(TRUNC(G16163,8)*I16163,2)</f>
        <v>76.010000000000005</v>
      </c>
    </row>
    <row r="16164" spans="1:11" ht="15" customHeight="1" x14ac:dyDescent="0.25">
      <c r="A16164" s="24" t="s">
        <v>3910</v>
      </c>
      <c r="B16164" s="95" t="s">
        <v>3911</v>
      </c>
      <c r="C16164" s="95"/>
      <c r="D16164" s="96" t="s">
        <v>20</v>
      </c>
      <c r="E16164" s="96"/>
      <c r="F16164" s="24" t="s">
        <v>2056</v>
      </c>
      <c r="G16164" s="97">
        <v>17.010999999999999</v>
      </c>
      <c r="H16164" s="97"/>
      <c r="I16164" s="98">
        <v>24.94</v>
      </c>
      <c r="J16164" s="98"/>
      <c r="K16164" s="27">
        <f>TRUNC(TRUNC(G16164,8)*I16164,2)</f>
        <v>424.25</v>
      </c>
    </row>
    <row r="16165" spans="1:11" ht="18" customHeight="1" x14ac:dyDescent="0.25">
      <c r="A16165" s="9"/>
      <c r="B16165" s="9"/>
      <c r="C16165" s="9"/>
      <c r="D16165" s="9"/>
      <c r="E16165" s="9"/>
      <c r="F16165" s="9"/>
      <c r="G16165" s="91" t="s">
        <v>3912</v>
      </c>
      <c r="H16165" s="91"/>
      <c r="I16165" s="91"/>
      <c r="J16165" s="91"/>
      <c r="K16165" s="28">
        <f>SUM(K16163:K16164)</f>
        <v>500.26</v>
      </c>
    </row>
    <row r="16166" spans="1:11" ht="15" customHeight="1" x14ac:dyDescent="0.25">
      <c r="A16166" s="93" t="s">
        <v>3922</v>
      </c>
      <c r="B16166" s="93"/>
      <c r="C16166" s="93"/>
      <c r="D16166" s="94" t="s">
        <v>3</v>
      </c>
      <c r="E16166" s="94"/>
      <c r="F16166" s="23" t="s">
        <v>4</v>
      </c>
      <c r="G16166" s="94" t="s">
        <v>3894</v>
      </c>
      <c r="H16166" s="94"/>
      <c r="I16166" s="94" t="s">
        <v>3895</v>
      </c>
      <c r="J16166" s="94"/>
      <c r="K16166" s="23" t="s">
        <v>3896</v>
      </c>
    </row>
    <row r="16167" spans="1:11" ht="29.1" customHeight="1" x14ac:dyDescent="0.25">
      <c r="A16167" s="24" t="s">
        <v>4052</v>
      </c>
      <c r="B16167" s="95" t="s">
        <v>4053</v>
      </c>
      <c r="C16167" s="95"/>
      <c r="D16167" s="96" t="s">
        <v>20</v>
      </c>
      <c r="E16167" s="96"/>
      <c r="F16167" s="24" t="s">
        <v>34</v>
      </c>
      <c r="G16167" s="97">
        <v>0.66502459999999997</v>
      </c>
      <c r="H16167" s="97"/>
      <c r="I16167" s="98">
        <v>619.19000000000005</v>
      </c>
      <c r="J16167" s="98"/>
      <c r="K16167" s="27">
        <f>TRUNC(TRUNC(G16167,8)*I16167,2)</f>
        <v>411.77</v>
      </c>
    </row>
    <row r="16168" spans="1:11" ht="21" customHeight="1" x14ac:dyDescent="0.25">
      <c r="A16168" s="24" t="s">
        <v>95</v>
      </c>
      <c r="B16168" s="95" t="s">
        <v>96</v>
      </c>
      <c r="C16168" s="95"/>
      <c r="D16168" s="96" t="s">
        <v>20</v>
      </c>
      <c r="E16168" s="96"/>
      <c r="F16168" s="24" t="s">
        <v>16</v>
      </c>
      <c r="G16168" s="97">
        <v>0.48</v>
      </c>
      <c r="H16168" s="97"/>
      <c r="I16168" s="98">
        <v>176.85</v>
      </c>
      <c r="J16168" s="98"/>
      <c r="K16168" s="27">
        <f>TRUNC(TRUNC(G16168,8)*I16168,2)</f>
        <v>84.88</v>
      </c>
    </row>
    <row r="16169" spans="1:11" ht="15" customHeight="1" x14ac:dyDescent="0.25">
      <c r="A16169" s="9"/>
      <c r="B16169" s="9"/>
      <c r="C16169" s="9"/>
      <c r="D16169" s="9"/>
      <c r="E16169" s="9"/>
      <c r="F16169" s="9"/>
      <c r="G16169" s="91" t="s">
        <v>3933</v>
      </c>
      <c r="H16169" s="91"/>
      <c r="I16169" s="91"/>
      <c r="J16169" s="91"/>
      <c r="K16169" s="28">
        <f>SUM(K16167:K16168)</f>
        <v>496.65</v>
      </c>
    </row>
    <row r="16170" spans="1:11" ht="15" customHeight="1" x14ac:dyDescent="0.25">
      <c r="A16170" s="9"/>
      <c r="B16170" s="9"/>
      <c r="C16170" s="9"/>
      <c r="D16170" s="9"/>
      <c r="E16170" s="9"/>
      <c r="F16170" s="9"/>
      <c r="G16170" s="92" t="s">
        <v>3913</v>
      </c>
      <c r="H16170" s="92"/>
      <c r="I16170" s="92"/>
      <c r="J16170" s="92"/>
      <c r="K16170" s="29">
        <f>ROUND(SUM(K16156,K16161,K16165,K16169),2)</f>
        <v>1316.71</v>
      </c>
    </row>
    <row r="16171" spans="1:11" ht="9.9499999999999993" customHeight="1" x14ac:dyDescent="0.25">
      <c r="A16171" s="9"/>
      <c r="B16171" s="9"/>
      <c r="C16171" s="9"/>
      <c r="D16171" s="9"/>
      <c r="E16171" s="9"/>
      <c r="F16171" s="9"/>
      <c r="G16171" s="100"/>
      <c r="H16171" s="100"/>
      <c r="I16171" s="100"/>
      <c r="J16171" s="100"/>
      <c r="K16171" s="100"/>
    </row>
    <row r="16172" spans="1:11" ht="20.100000000000001" customHeight="1" x14ac:dyDescent="0.25">
      <c r="A16172" s="99" t="s">
        <v>3363</v>
      </c>
      <c r="B16172" s="99"/>
      <c r="C16172" s="99"/>
      <c r="D16172" s="99"/>
      <c r="E16172" s="99"/>
      <c r="F16172" s="99"/>
      <c r="G16172" s="99"/>
      <c r="H16172" s="99"/>
      <c r="I16172" s="99"/>
      <c r="J16172" s="99"/>
      <c r="K16172" s="99"/>
    </row>
    <row r="16173" spans="1:11" ht="15" customHeight="1" x14ac:dyDescent="0.25">
      <c r="A16173" s="93" t="s">
        <v>3893</v>
      </c>
      <c r="B16173" s="93"/>
      <c r="C16173" s="93"/>
      <c r="D16173" s="94" t="s">
        <v>3</v>
      </c>
      <c r="E16173" s="94"/>
      <c r="F16173" s="23" t="s">
        <v>4</v>
      </c>
      <c r="G16173" s="94" t="s">
        <v>3894</v>
      </c>
      <c r="H16173" s="94"/>
      <c r="I16173" s="94" t="s">
        <v>3895</v>
      </c>
      <c r="J16173" s="94"/>
      <c r="K16173" s="23" t="s">
        <v>3896</v>
      </c>
    </row>
    <row r="16174" spans="1:11" ht="29.1" customHeight="1" x14ac:dyDescent="0.25">
      <c r="A16174" s="24" t="s">
        <v>4054</v>
      </c>
      <c r="B16174" s="95" t="s">
        <v>4055</v>
      </c>
      <c r="C16174" s="95"/>
      <c r="D16174" s="96" t="s">
        <v>20</v>
      </c>
      <c r="E16174" s="96"/>
      <c r="F16174" s="24" t="s">
        <v>34</v>
      </c>
      <c r="G16174" s="97">
        <v>0.18468999999999999</v>
      </c>
      <c r="H16174" s="97"/>
      <c r="I16174" s="98">
        <v>517.16999999999996</v>
      </c>
      <c r="J16174" s="98"/>
      <c r="K16174" s="27">
        <f t="shared" ref="K16174:K16179" si="125">ROUND(ROUND(G16174,8)*I16174,2)</f>
        <v>95.52</v>
      </c>
    </row>
    <row r="16175" spans="1:11" ht="21" customHeight="1" x14ac:dyDescent="0.25">
      <c r="A16175" s="24" t="s">
        <v>4056</v>
      </c>
      <c r="B16175" s="95" t="s">
        <v>4057</v>
      </c>
      <c r="C16175" s="95"/>
      <c r="D16175" s="96" t="s">
        <v>20</v>
      </c>
      <c r="E16175" s="96"/>
      <c r="F16175" s="24" t="s">
        <v>2057</v>
      </c>
      <c r="G16175" s="97">
        <v>3.1900000000000001E-3</v>
      </c>
      <c r="H16175" s="97"/>
      <c r="I16175" s="98">
        <v>8.98</v>
      </c>
      <c r="J16175" s="98"/>
      <c r="K16175" s="27">
        <f t="shared" si="125"/>
        <v>0.03</v>
      </c>
    </row>
    <row r="16176" spans="1:11" ht="15" customHeight="1" x14ac:dyDescent="0.25">
      <c r="A16176" s="24" t="s">
        <v>3955</v>
      </c>
      <c r="B16176" s="95" t="s">
        <v>3956</v>
      </c>
      <c r="C16176" s="95"/>
      <c r="D16176" s="96" t="s">
        <v>20</v>
      </c>
      <c r="E16176" s="96"/>
      <c r="F16176" s="24" t="s">
        <v>3903</v>
      </c>
      <c r="G16176" s="97">
        <v>4.4999999999999998E-2</v>
      </c>
      <c r="H16176" s="97"/>
      <c r="I16176" s="98">
        <v>19.37</v>
      </c>
      <c r="J16176" s="98"/>
      <c r="K16176" s="27">
        <f t="shared" si="125"/>
        <v>0.87</v>
      </c>
    </row>
    <row r="16177" spans="1:11" ht="21" customHeight="1" x14ac:dyDescent="0.25">
      <c r="A16177" s="24" t="s">
        <v>4050</v>
      </c>
      <c r="B16177" s="95" t="s">
        <v>4051</v>
      </c>
      <c r="C16177" s="95"/>
      <c r="D16177" s="96" t="s">
        <v>20</v>
      </c>
      <c r="E16177" s="96"/>
      <c r="F16177" s="24" t="s">
        <v>84</v>
      </c>
      <c r="G16177" s="97">
        <v>0.46875</v>
      </c>
      <c r="H16177" s="97"/>
      <c r="I16177" s="98">
        <v>3.9</v>
      </c>
      <c r="J16177" s="98"/>
      <c r="K16177" s="27">
        <f t="shared" si="125"/>
        <v>1.83</v>
      </c>
    </row>
    <row r="16178" spans="1:11" ht="21" customHeight="1" x14ac:dyDescent="0.25">
      <c r="A16178" s="24" t="s">
        <v>4058</v>
      </c>
      <c r="B16178" s="95" t="s">
        <v>4059</v>
      </c>
      <c r="C16178" s="95"/>
      <c r="D16178" s="96" t="s">
        <v>20</v>
      </c>
      <c r="E16178" s="96"/>
      <c r="F16178" s="24" t="s">
        <v>84</v>
      </c>
      <c r="G16178" s="97">
        <v>0.375</v>
      </c>
      <c r="H16178" s="97"/>
      <c r="I16178" s="98">
        <v>2.69</v>
      </c>
      <c r="J16178" s="98"/>
      <c r="K16178" s="27">
        <f t="shared" si="125"/>
        <v>1.01</v>
      </c>
    </row>
    <row r="16179" spans="1:11" ht="29.1" customHeight="1" x14ac:dyDescent="0.25">
      <c r="A16179" s="24" t="s">
        <v>4060</v>
      </c>
      <c r="B16179" s="95" t="s">
        <v>4061</v>
      </c>
      <c r="C16179" s="95"/>
      <c r="D16179" s="96" t="s">
        <v>20</v>
      </c>
      <c r="E16179" s="96"/>
      <c r="F16179" s="24" t="s">
        <v>16</v>
      </c>
      <c r="G16179" s="97">
        <v>1.07</v>
      </c>
      <c r="H16179" s="97"/>
      <c r="I16179" s="98">
        <v>23.81</v>
      </c>
      <c r="J16179" s="98"/>
      <c r="K16179" s="27">
        <f t="shared" si="125"/>
        <v>25.48</v>
      </c>
    </row>
    <row r="16180" spans="1:11" ht="15" customHeight="1" x14ac:dyDescent="0.25">
      <c r="A16180" s="9"/>
      <c r="B16180" s="9"/>
      <c r="C16180" s="9"/>
      <c r="D16180" s="9"/>
      <c r="E16180" s="9"/>
      <c r="F16180" s="9"/>
      <c r="G16180" s="91" t="s">
        <v>3906</v>
      </c>
      <c r="H16180" s="91"/>
      <c r="I16180" s="91"/>
      <c r="J16180" s="91"/>
      <c r="K16180" s="28">
        <f>SUM(K16174:K16179)</f>
        <v>124.74000000000001</v>
      </c>
    </row>
    <row r="16181" spans="1:11" ht="15" customHeight="1" x14ac:dyDescent="0.25">
      <c r="A16181" s="93" t="s">
        <v>3907</v>
      </c>
      <c r="B16181" s="93"/>
      <c r="C16181" s="93"/>
      <c r="D16181" s="94" t="s">
        <v>3</v>
      </c>
      <c r="E16181" s="94"/>
      <c r="F16181" s="23" t="s">
        <v>4</v>
      </c>
      <c r="G16181" s="94" t="s">
        <v>3894</v>
      </c>
      <c r="H16181" s="94"/>
      <c r="I16181" s="94" t="s">
        <v>3895</v>
      </c>
      <c r="J16181" s="94"/>
      <c r="K16181" s="23" t="s">
        <v>3896</v>
      </c>
    </row>
    <row r="16182" spans="1:11" ht="21" customHeight="1" x14ac:dyDescent="0.25">
      <c r="A16182" s="24" t="s">
        <v>3908</v>
      </c>
      <c r="B16182" s="95" t="s">
        <v>3909</v>
      </c>
      <c r="C16182" s="95"/>
      <c r="D16182" s="96" t="s">
        <v>20</v>
      </c>
      <c r="E16182" s="96"/>
      <c r="F16182" s="24" t="s">
        <v>2056</v>
      </c>
      <c r="G16182" s="97">
        <v>0.13009999999999999</v>
      </c>
      <c r="H16182" s="97"/>
      <c r="I16182" s="98">
        <v>32.24</v>
      </c>
      <c r="J16182" s="98"/>
      <c r="K16182" s="27">
        <f>ROUND(ROUND(G16182,8)*I16182,2)</f>
        <v>4.1900000000000004</v>
      </c>
    </row>
    <row r="16183" spans="1:11" ht="15" customHeight="1" x14ac:dyDescent="0.25">
      <c r="A16183" s="24" t="s">
        <v>3971</v>
      </c>
      <c r="B16183" s="95" t="s">
        <v>3972</v>
      </c>
      <c r="C16183" s="95"/>
      <c r="D16183" s="96" t="s">
        <v>20</v>
      </c>
      <c r="E16183" s="96"/>
      <c r="F16183" s="24" t="s">
        <v>2056</v>
      </c>
      <c r="G16183" s="97">
        <v>8.7400000000000005E-2</v>
      </c>
      <c r="H16183" s="97"/>
      <c r="I16183" s="98">
        <v>32.69</v>
      </c>
      <c r="J16183" s="98"/>
      <c r="K16183" s="27">
        <f>ROUND(ROUND(G16183,8)*I16183,2)</f>
        <v>2.86</v>
      </c>
    </row>
    <row r="16184" spans="1:11" ht="15" customHeight="1" x14ac:dyDescent="0.25">
      <c r="A16184" s="24" t="s">
        <v>3910</v>
      </c>
      <c r="B16184" s="95" t="s">
        <v>3911</v>
      </c>
      <c r="C16184" s="95"/>
      <c r="D16184" s="96" t="s">
        <v>20</v>
      </c>
      <c r="E16184" s="96"/>
      <c r="F16184" s="24" t="s">
        <v>2056</v>
      </c>
      <c r="G16184" s="97">
        <v>0.21759999999999999</v>
      </c>
      <c r="H16184" s="97"/>
      <c r="I16184" s="98">
        <v>24.94</v>
      </c>
      <c r="J16184" s="98"/>
      <c r="K16184" s="27">
        <f>ROUND(ROUND(G16184,8)*I16184,2)</f>
        <v>5.43</v>
      </c>
    </row>
    <row r="16185" spans="1:11" ht="18" customHeight="1" x14ac:dyDescent="0.25">
      <c r="A16185" s="9"/>
      <c r="B16185" s="9"/>
      <c r="C16185" s="9"/>
      <c r="D16185" s="9"/>
      <c r="E16185" s="9"/>
      <c r="F16185" s="9"/>
      <c r="G16185" s="91" t="s">
        <v>3912</v>
      </c>
      <c r="H16185" s="91"/>
      <c r="I16185" s="91"/>
      <c r="J16185" s="91"/>
      <c r="K16185" s="28">
        <f>SUM(K16182:K16184)</f>
        <v>12.48</v>
      </c>
    </row>
    <row r="16186" spans="1:11" ht="15" customHeight="1" x14ac:dyDescent="0.25">
      <c r="A16186" s="93" t="s">
        <v>3922</v>
      </c>
      <c r="B16186" s="93"/>
      <c r="C16186" s="93"/>
      <c r="D16186" s="94" t="s">
        <v>3</v>
      </c>
      <c r="E16186" s="94"/>
      <c r="F16186" s="23" t="s">
        <v>4</v>
      </c>
      <c r="G16186" s="94" t="s">
        <v>3894</v>
      </c>
      <c r="H16186" s="94"/>
      <c r="I16186" s="94" t="s">
        <v>3895</v>
      </c>
      <c r="J16186" s="94"/>
      <c r="K16186" s="23" t="s">
        <v>3896</v>
      </c>
    </row>
    <row r="16187" spans="1:11" ht="29.1" customHeight="1" x14ac:dyDescent="0.25">
      <c r="A16187" s="24" t="s">
        <v>4062</v>
      </c>
      <c r="B16187" s="95" t="s">
        <v>4063</v>
      </c>
      <c r="C16187" s="95"/>
      <c r="D16187" s="96" t="s">
        <v>20</v>
      </c>
      <c r="E16187" s="96"/>
      <c r="F16187" s="24" t="s">
        <v>3903</v>
      </c>
      <c r="G16187" s="97">
        <v>1.23E-2</v>
      </c>
      <c r="H16187" s="97"/>
      <c r="I16187" s="98">
        <v>23.44</v>
      </c>
      <c r="J16187" s="98"/>
      <c r="K16187" s="27">
        <f>ROUND(ROUND(G16187,8)*I16187,2)</f>
        <v>0.28999999999999998</v>
      </c>
    </row>
    <row r="16188" spans="1:11" ht="21" customHeight="1" x14ac:dyDescent="0.25">
      <c r="A16188" s="24" t="s">
        <v>4064</v>
      </c>
      <c r="B16188" s="95" t="s">
        <v>4065</v>
      </c>
      <c r="C16188" s="95"/>
      <c r="D16188" s="96" t="s">
        <v>4066</v>
      </c>
      <c r="E16188" s="96"/>
      <c r="F16188" s="24" t="s">
        <v>26</v>
      </c>
      <c r="G16188" s="97">
        <v>4</v>
      </c>
      <c r="H16188" s="97"/>
      <c r="I16188" s="98">
        <v>5.76</v>
      </c>
      <c r="J16188" s="98"/>
      <c r="K16188" s="27">
        <f>ROUND(ROUND(G16188,8)*I16188,2)</f>
        <v>23.04</v>
      </c>
    </row>
    <row r="16189" spans="1:11" ht="15" customHeight="1" x14ac:dyDescent="0.25">
      <c r="A16189" s="9"/>
      <c r="B16189" s="9"/>
      <c r="C16189" s="9"/>
      <c r="D16189" s="9"/>
      <c r="E16189" s="9"/>
      <c r="F16189" s="9"/>
      <c r="G16189" s="91" t="s">
        <v>3933</v>
      </c>
      <c r="H16189" s="91"/>
      <c r="I16189" s="91"/>
      <c r="J16189" s="91"/>
      <c r="K16189" s="28">
        <f>SUM(K16187:K16188)</f>
        <v>23.33</v>
      </c>
    </row>
    <row r="16190" spans="1:11" ht="15" customHeight="1" x14ac:dyDescent="0.25">
      <c r="A16190" s="9"/>
      <c r="B16190" s="9"/>
      <c r="C16190" s="9"/>
      <c r="D16190" s="9"/>
      <c r="E16190" s="9"/>
      <c r="F16190" s="9"/>
      <c r="G16190" s="92" t="s">
        <v>3913</v>
      </c>
      <c r="H16190" s="92"/>
      <c r="I16190" s="92"/>
      <c r="J16190" s="92"/>
      <c r="K16190" s="29">
        <f>ROUND(SUM(K16180,K16185,K16189),2)</f>
        <v>160.55000000000001</v>
      </c>
    </row>
    <row r="16191" spans="1:11" ht="9.9499999999999993" customHeight="1" x14ac:dyDescent="0.25">
      <c r="A16191" s="9"/>
      <c r="B16191" s="9"/>
      <c r="C16191" s="9"/>
      <c r="D16191" s="9"/>
      <c r="E16191" s="9"/>
      <c r="F16191" s="9"/>
      <c r="G16191" s="100"/>
      <c r="H16191" s="100"/>
      <c r="I16191" s="100"/>
      <c r="J16191" s="100"/>
      <c r="K16191" s="100"/>
    </row>
    <row r="16192" spans="1:11" ht="20.100000000000001" customHeight="1" x14ac:dyDescent="0.25">
      <c r="A16192" s="99" t="s">
        <v>3364</v>
      </c>
      <c r="B16192" s="99"/>
      <c r="C16192" s="99"/>
      <c r="D16192" s="99"/>
      <c r="E16192" s="99"/>
      <c r="F16192" s="99"/>
      <c r="G16192" s="99"/>
      <c r="H16192" s="99"/>
      <c r="I16192" s="99"/>
      <c r="J16192" s="99"/>
      <c r="K16192" s="99"/>
    </row>
    <row r="16193" spans="1:11" ht="15" customHeight="1" x14ac:dyDescent="0.25">
      <c r="A16193" s="93" t="s">
        <v>3893</v>
      </c>
      <c r="B16193" s="93"/>
      <c r="C16193" s="93"/>
      <c r="D16193" s="94" t="s">
        <v>3</v>
      </c>
      <c r="E16193" s="94"/>
      <c r="F16193" s="23" t="s">
        <v>4</v>
      </c>
      <c r="G16193" s="94" t="s">
        <v>3894</v>
      </c>
      <c r="H16193" s="94"/>
      <c r="I16193" s="94" t="s">
        <v>3895</v>
      </c>
      <c r="J16193" s="94"/>
      <c r="K16193" s="23" t="s">
        <v>3896</v>
      </c>
    </row>
    <row r="16194" spans="1:11" ht="45.95" customHeight="1" x14ac:dyDescent="0.25">
      <c r="A16194" s="24" t="s">
        <v>4073</v>
      </c>
      <c r="B16194" s="95" t="s">
        <v>4074</v>
      </c>
      <c r="C16194" s="95"/>
      <c r="D16194" s="96" t="s">
        <v>20</v>
      </c>
      <c r="E16194" s="96"/>
      <c r="F16194" s="24" t="s">
        <v>26</v>
      </c>
      <c r="G16194" s="97">
        <v>1</v>
      </c>
      <c r="H16194" s="97"/>
      <c r="I16194" s="98">
        <v>1235.9100000000001</v>
      </c>
      <c r="J16194" s="98"/>
      <c r="K16194" s="27">
        <f>TRUNC(TRUNC(G16194,8)*I16194,2)</f>
        <v>1235.9100000000001</v>
      </c>
    </row>
    <row r="16195" spans="1:11" ht="21" customHeight="1" x14ac:dyDescent="0.25">
      <c r="A16195" s="24" t="s">
        <v>4075</v>
      </c>
      <c r="B16195" s="95" t="s">
        <v>4076</v>
      </c>
      <c r="C16195" s="95"/>
      <c r="D16195" s="96" t="s">
        <v>20</v>
      </c>
      <c r="E16195" s="96"/>
      <c r="F16195" s="24" t="s">
        <v>34</v>
      </c>
      <c r="G16195" s="97">
        <v>1.1999999999999999E-3</v>
      </c>
      <c r="H16195" s="97"/>
      <c r="I16195" s="98">
        <v>205.09</v>
      </c>
      <c r="J16195" s="98"/>
      <c r="K16195" s="27">
        <f>TRUNC(TRUNC(G16195,8)*I16195,2)</f>
        <v>0.24</v>
      </c>
    </row>
    <row r="16196" spans="1:11" ht="15" customHeight="1" x14ac:dyDescent="0.25">
      <c r="A16196" s="9"/>
      <c r="B16196" s="9"/>
      <c r="C16196" s="9"/>
      <c r="D16196" s="9"/>
      <c r="E16196" s="9"/>
      <c r="F16196" s="9"/>
      <c r="G16196" s="91" t="s">
        <v>3906</v>
      </c>
      <c r="H16196" s="91"/>
      <c r="I16196" s="91"/>
      <c r="J16196" s="91"/>
      <c r="K16196" s="28">
        <f>SUM(K16194:K16195)</f>
        <v>1236.1500000000001</v>
      </c>
    </row>
    <row r="16197" spans="1:11" ht="15" customHeight="1" x14ac:dyDescent="0.25">
      <c r="A16197" s="93" t="s">
        <v>3907</v>
      </c>
      <c r="B16197" s="93"/>
      <c r="C16197" s="93"/>
      <c r="D16197" s="94" t="s">
        <v>3</v>
      </c>
      <c r="E16197" s="94"/>
      <c r="F16197" s="23" t="s">
        <v>4</v>
      </c>
      <c r="G16197" s="94" t="s">
        <v>3894</v>
      </c>
      <c r="H16197" s="94"/>
      <c r="I16197" s="94" t="s">
        <v>3895</v>
      </c>
      <c r="J16197" s="94"/>
      <c r="K16197" s="23" t="s">
        <v>3896</v>
      </c>
    </row>
    <row r="16198" spans="1:11" ht="15" customHeight="1" x14ac:dyDescent="0.25">
      <c r="A16198" s="24" t="s">
        <v>3971</v>
      </c>
      <c r="B16198" s="95" t="s">
        <v>3972</v>
      </c>
      <c r="C16198" s="95"/>
      <c r="D16198" s="96" t="s">
        <v>20</v>
      </c>
      <c r="E16198" s="96"/>
      <c r="F16198" s="24" t="s">
        <v>2056</v>
      </c>
      <c r="G16198" s="97">
        <v>0.86809999999999998</v>
      </c>
      <c r="H16198" s="97"/>
      <c r="I16198" s="98">
        <v>32.69</v>
      </c>
      <c r="J16198" s="98"/>
      <c r="K16198" s="27">
        <f>TRUNC(TRUNC(G16198,8)*I16198,2)</f>
        <v>28.37</v>
      </c>
    </row>
    <row r="16199" spans="1:11" ht="15" customHeight="1" x14ac:dyDescent="0.25">
      <c r="A16199" s="24" t="s">
        <v>3910</v>
      </c>
      <c r="B16199" s="95" t="s">
        <v>3911</v>
      </c>
      <c r="C16199" s="95"/>
      <c r="D16199" s="96" t="s">
        <v>20</v>
      </c>
      <c r="E16199" s="96"/>
      <c r="F16199" s="24" t="s">
        <v>2056</v>
      </c>
      <c r="G16199" s="97">
        <v>0.57869999999999999</v>
      </c>
      <c r="H16199" s="97"/>
      <c r="I16199" s="98">
        <v>24.94</v>
      </c>
      <c r="J16199" s="98"/>
      <c r="K16199" s="27">
        <f>TRUNC(TRUNC(G16199,8)*I16199,2)</f>
        <v>14.43</v>
      </c>
    </row>
    <row r="16200" spans="1:11" ht="18" customHeight="1" x14ac:dyDescent="0.25">
      <c r="A16200" s="9"/>
      <c r="B16200" s="9"/>
      <c r="C16200" s="9"/>
      <c r="D16200" s="9"/>
      <c r="E16200" s="9"/>
      <c r="F16200" s="9"/>
      <c r="G16200" s="91" t="s">
        <v>3912</v>
      </c>
      <c r="H16200" s="91"/>
      <c r="I16200" s="91"/>
      <c r="J16200" s="91"/>
      <c r="K16200" s="28">
        <f>SUM(K16198:K16199)</f>
        <v>42.8</v>
      </c>
    </row>
    <row r="16201" spans="1:11" ht="15" customHeight="1" x14ac:dyDescent="0.25">
      <c r="A16201" s="93" t="s">
        <v>3922</v>
      </c>
      <c r="B16201" s="93"/>
      <c r="C16201" s="93"/>
      <c r="D16201" s="94" t="s">
        <v>3</v>
      </c>
      <c r="E16201" s="94"/>
      <c r="F16201" s="23" t="s">
        <v>4</v>
      </c>
      <c r="G16201" s="94" t="s">
        <v>3894</v>
      </c>
      <c r="H16201" s="94"/>
      <c r="I16201" s="94" t="s">
        <v>3895</v>
      </c>
      <c r="J16201" s="94"/>
      <c r="K16201" s="23" t="s">
        <v>3896</v>
      </c>
    </row>
    <row r="16202" spans="1:11" ht="29.1" customHeight="1" x14ac:dyDescent="0.25">
      <c r="A16202" s="24" t="s">
        <v>4077</v>
      </c>
      <c r="B16202" s="95" t="s">
        <v>4078</v>
      </c>
      <c r="C16202" s="95"/>
      <c r="D16202" s="96" t="s">
        <v>20</v>
      </c>
      <c r="E16202" s="96"/>
      <c r="F16202" s="24" t="s">
        <v>34</v>
      </c>
      <c r="G16202" s="97">
        <v>2.2200000000000001E-2</v>
      </c>
      <c r="H16202" s="97"/>
      <c r="I16202" s="98">
        <v>924.6</v>
      </c>
      <c r="J16202" s="98"/>
      <c r="K16202" s="27">
        <f>TRUNC(TRUNC(G16202,8)*I16202,2)</f>
        <v>20.52</v>
      </c>
    </row>
    <row r="16203" spans="1:11" ht="15" customHeight="1" x14ac:dyDescent="0.25">
      <c r="A16203" s="9"/>
      <c r="B16203" s="9"/>
      <c r="C16203" s="9"/>
      <c r="D16203" s="9"/>
      <c r="E16203" s="9"/>
      <c r="F16203" s="9"/>
      <c r="G16203" s="91" t="s">
        <v>3933</v>
      </c>
      <c r="H16203" s="91"/>
      <c r="I16203" s="91"/>
      <c r="J16203" s="91"/>
      <c r="K16203" s="28">
        <f>SUM(K16202:K16202)</f>
        <v>20.52</v>
      </c>
    </row>
    <row r="16204" spans="1:11" ht="15" customHeight="1" x14ac:dyDescent="0.25">
      <c r="A16204" s="9"/>
      <c r="B16204" s="9"/>
      <c r="C16204" s="9"/>
      <c r="D16204" s="9"/>
      <c r="E16204" s="9"/>
      <c r="F16204" s="9"/>
      <c r="G16204" s="92" t="s">
        <v>3913</v>
      </c>
      <c r="H16204" s="92"/>
      <c r="I16204" s="92"/>
      <c r="J16204" s="92"/>
      <c r="K16204" s="29">
        <f>ROUND(SUM(K16196,K16200,K16203),2)</f>
        <v>1299.47</v>
      </c>
    </row>
    <row r="16205" spans="1:11" ht="9.9499999999999993" customHeight="1" x14ac:dyDescent="0.25">
      <c r="A16205" s="9"/>
      <c r="B16205" s="9"/>
      <c r="C16205" s="9"/>
      <c r="D16205" s="9"/>
      <c r="E16205" s="9"/>
      <c r="F16205" s="9"/>
      <c r="G16205" s="100"/>
      <c r="H16205" s="100"/>
      <c r="I16205" s="100"/>
      <c r="J16205" s="100"/>
      <c r="K16205" s="100"/>
    </row>
    <row r="16206" spans="1:11" ht="20.100000000000001" customHeight="1" x14ac:dyDescent="0.25">
      <c r="A16206" s="99" t="s">
        <v>3365</v>
      </c>
      <c r="B16206" s="99"/>
      <c r="C16206" s="99"/>
      <c r="D16206" s="99"/>
      <c r="E16206" s="99"/>
      <c r="F16206" s="99"/>
      <c r="G16206" s="99"/>
      <c r="H16206" s="99"/>
      <c r="I16206" s="99"/>
      <c r="J16206" s="99"/>
      <c r="K16206" s="99"/>
    </row>
    <row r="16207" spans="1:11" ht="15" customHeight="1" x14ac:dyDescent="0.25">
      <c r="A16207" s="93" t="s">
        <v>3893</v>
      </c>
      <c r="B16207" s="93"/>
      <c r="C16207" s="93"/>
      <c r="D16207" s="94" t="s">
        <v>3</v>
      </c>
      <c r="E16207" s="94"/>
      <c r="F16207" s="23" t="s">
        <v>4</v>
      </c>
      <c r="G16207" s="94" t="s">
        <v>3894</v>
      </c>
      <c r="H16207" s="94"/>
      <c r="I16207" s="94" t="s">
        <v>3895</v>
      </c>
      <c r="J16207" s="94"/>
      <c r="K16207" s="23" t="s">
        <v>3896</v>
      </c>
    </row>
    <row r="16208" spans="1:11" ht="15" customHeight="1" x14ac:dyDescent="0.25">
      <c r="A16208" s="24" t="s">
        <v>4067</v>
      </c>
      <c r="B16208" s="95" t="s">
        <v>4068</v>
      </c>
      <c r="C16208" s="95"/>
      <c r="D16208" s="96" t="s">
        <v>20</v>
      </c>
      <c r="E16208" s="96"/>
      <c r="F16208" s="24" t="s">
        <v>3903</v>
      </c>
      <c r="G16208" s="97">
        <v>8.6199999999999992</v>
      </c>
      <c r="H16208" s="97"/>
      <c r="I16208" s="98">
        <v>1.1299999999999999</v>
      </c>
      <c r="J16208" s="98"/>
      <c r="K16208" s="27">
        <f>TRUNC(TRUNC(G16208,8)*I16208,2)</f>
        <v>9.74</v>
      </c>
    </row>
    <row r="16209" spans="1:11" ht="29.1" customHeight="1" x14ac:dyDescent="0.25">
      <c r="A16209" s="24" t="s">
        <v>4069</v>
      </c>
      <c r="B16209" s="95" t="s">
        <v>4070</v>
      </c>
      <c r="C16209" s="95"/>
      <c r="D16209" s="96" t="s">
        <v>20</v>
      </c>
      <c r="E16209" s="96"/>
      <c r="F16209" s="24" t="s">
        <v>26</v>
      </c>
      <c r="G16209" s="97">
        <v>6.4375</v>
      </c>
      <c r="H16209" s="97"/>
      <c r="I16209" s="98">
        <v>17.63</v>
      </c>
      <c r="J16209" s="98"/>
      <c r="K16209" s="27">
        <f>TRUNC(TRUNC(G16209,8)*I16209,2)</f>
        <v>113.49</v>
      </c>
    </row>
    <row r="16210" spans="1:11" ht="15" customHeight="1" x14ac:dyDescent="0.25">
      <c r="A16210" s="24" t="s">
        <v>4071</v>
      </c>
      <c r="B16210" s="95" t="s">
        <v>4072</v>
      </c>
      <c r="C16210" s="95"/>
      <c r="D16210" s="96" t="s">
        <v>20</v>
      </c>
      <c r="E16210" s="96"/>
      <c r="F16210" s="24" t="s">
        <v>3903</v>
      </c>
      <c r="G16210" s="97">
        <v>0.24</v>
      </c>
      <c r="H16210" s="97"/>
      <c r="I16210" s="98">
        <v>3.58</v>
      </c>
      <c r="J16210" s="98"/>
      <c r="K16210" s="27">
        <f>TRUNC(TRUNC(G16210,8)*I16210,2)</f>
        <v>0.85</v>
      </c>
    </row>
    <row r="16211" spans="1:11" ht="15" customHeight="1" x14ac:dyDescent="0.25">
      <c r="A16211" s="9"/>
      <c r="B16211" s="9"/>
      <c r="C16211" s="9"/>
      <c r="D16211" s="9"/>
      <c r="E16211" s="9"/>
      <c r="F16211" s="9"/>
      <c r="G16211" s="91" t="s">
        <v>3906</v>
      </c>
      <c r="H16211" s="91"/>
      <c r="I16211" s="91"/>
      <c r="J16211" s="91"/>
      <c r="K16211" s="28">
        <f>SUM(K16208:K16210)</f>
        <v>124.07999999999998</v>
      </c>
    </row>
    <row r="16212" spans="1:11" ht="15" customHeight="1" x14ac:dyDescent="0.25">
      <c r="A16212" s="93" t="s">
        <v>3907</v>
      </c>
      <c r="B16212" s="93"/>
      <c r="C16212" s="93"/>
      <c r="D16212" s="94" t="s">
        <v>3</v>
      </c>
      <c r="E16212" s="94"/>
      <c r="F16212" s="23" t="s">
        <v>4</v>
      </c>
      <c r="G16212" s="94" t="s">
        <v>3894</v>
      </c>
      <c r="H16212" s="94"/>
      <c r="I16212" s="94" t="s">
        <v>3895</v>
      </c>
      <c r="J16212" s="94"/>
      <c r="K16212" s="23" t="s">
        <v>3896</v>
      </c>
    </row>
    <row r="16213" spans="1:11" ht="15" customHeight="1" x14ac:dyDescent="0.25">
      <c r="A16213" s="24" t="s">
        <v>3971</v>
      </c>
      <c r="B16213" s="95" t="s">
        <v>3972</v>
      </c>
      <c r="C16213" s="95"/>
      <c r="D16213" s="96" t="s">
        <v>20</v>
      </c>
      <c r="E16213" s="96"/>
      <c r="F16213" s="24" t="s">
        <v>2056</v>
      </c>
      <c r="G16213" s="97">
        <v>0.63900000000000001</v>
      </c>
      <c r="H16213" s="97"/>
      <c r="I16213" s="98">
        <v>32.69</v>
      </c>
      <c r="J16213" s="98"/>
      <c r="K16213" s="27">
        <f>TRUNC(TRUNC(G16213,8)*I16213,2)</f>
        <v>20.88</v>
      </c>
    </row>
    <row r="16214" spans="1:11" ht="15" customHeight="1" x14ac:dyDescent="0.25">
      <c r="A16214" s="24" t="s">
        <v>3910</v>
      </c>
      <c r="B16214" s="95" t="s">
        <v>3911</v>
      </c>
      <c r="C16214" s="95"/>
      <c r="D16214" s="96" t="s">
        <v>20</v>
      </c>
      <c r="E16214" s="96"/>
      <c r="F16214" s="24" t="s">
        <v>2056</v>
      </c>
      <c r="G16214" s="97">
        <v>1.2789999999999999</v>
      </c>
      <c r="H16214" s="97"/>
      <c r="I16214" s="98">
        <v>24.94</v>
      </c>
      <c r="J16214" s="98"/>
      <c r="K16214" s="27">
        <f>TRUNC(TRUNC(G16214,8)*I16214,2)</f>
        <v>31.89</v>
      </c>
    </row>
    <row r="16215" spans="1:11" ht="18" customHeight="1" x14ac:dyDescent="0.25">
      <c r="A16215" s="9"/>
      <c r="B16215" s="9"/>
      <c r="C16215" s="9"/>
      <c r="D16215" s="9"/>
      <c r="E16215" s="9"/>
      <c r="F16215" s="9"/>
      <c r="G16215" s="91" t="s">
        <v>3912</v>
      </c>
      <c r="H16215" s="91"/>
      <c r="I16215" s="91"/>
      <c r="J16215" s="91"/>
      <c r="K16215" s="28">
        <f>SUM(K16213:K16214)</f>
        <v>52.769999999999996</v>
      </c>
    </row>
    <row r="16216" spans="1:11" ht="15" customHeight="1" x14ac:dyDescent="0.25">
      <c r="A16216" s="9"/>
      <c r="B16216" s="9"/>
      <c r="C16216" s="9"/>
      <c r="D16216" s="9"/>
      <c r="E16216" s="9"/>
      <c r="F16216" s="9"/>
      <c r="G16216" s="92" t="s">
        <v>3913</v>
      </c>
      <c r="H16216" s="92"/>
      <c r="I16216" s="92"/>
      <c r="J16216" s="92"/>
      <c r="K16216" s="29">
        <f>ROUND(SUM(K16211,K16215),2)</f>
        <v>176.85</v>
      </c>
    </row>
    <row r="16217" spans="1:11" ht="9.9499999999999993" customHeight="1" x14ac:dyDescent="0.25">
      <c r="A16217" s="9"/>
      <c r="B16217" s="9"/>
      <c r="C16217" s="9"/>
      <c r="D16217" s="9"/>
      <c r="E16217" s="9"/>
      <c r="F16217" s="9"/>
      <c r="G16217" s="100"/>
      <c r="H16217" s="100"/>
      <c r="I16217" s="100"/>
      <c r="J16217" s="100"/>
      <c r="K16217" s="100"/>
    </row>
    <row r="16218" spans="1:11" ht="20.100000000000001" customHeight="1" x14ac:dyDescent="0.25">
      <c r="A16218" s="99" t="s">
        <v>3366</v>
      </c>
      <c r="B16218" s="99"/>
      <c r="C16218" s="99"/>
      <c r="D16218" s="99"/>
      <c r="E16218" s="99"/>
      <c r="F16218" s="99"/>
      <c r="G16218" s="99"/>
      <c r="H16218" s="99"/>
      <c r="I16218" s="99"/>
      <c r="J16218" s="99"/>
      <c r="K16218" s="99"/>
    </row>
    <row r="16219" spans="1:11" ht="20.100000000000001" customHeight="1" x14ac:dyDescent="0.25">
      <c r="A16219" s="106" t="s">
        <v>4010</v>
      </c>
      <c r="B16219" s="106"/>
      <c r="C16219" s="106"/>
      <c r="D16219" s="106"/>
      <c r="E16219" s="106"/>
      <c r="F16219" s="2" t="s">
        <v>4</v>
      </c>
      <c r="G16219" s="87" t="s">
        <v>4001</v>
      </c>
      <c r="H16219" s="87"/>
      <c r="I16219" s="87" t="s">
        <v>3895</v>
      </c>
      <c r="J16219" s="87"/>
      <c r="K16219" s="2" t="s">
        <v>4011</v>
      </c>
    </row>
    <row r="16220" spans="1:11" ht="15" customHeight="1" x14ac:dyDescent="0.25">
      <c r="A16220" s="6" t="s">
        <v>4079</v>
      </c>
      <c r="B16220" s="104" t="s">
        <v>4080</v>
      </c>
      <c r="C16220" s="104"/>
      <c r="D16220" s="104"/>
      <c r="E16220" s="104"/>
      <c r="F16220" s="6" t="s">
        <v>77</v>
      </c>
      <c r="G16220" s="113">
        <v>1.7700000000000001E-3</v>
      </c>
      <c r="H16220" s="113"/>
      <c r="I16220" s="105">
        <v>33.79</v>
      </c>
      <c r="J16220" s="105"/>
      <c r="K16220" s="33">
        <f>ROUND(ROUND(G16220,5)*I16220,4)</f>
        <v>5.9799999999999999E-2</v>
      </c>
    </row>
    <row r="16221" spans="1:11" ht="15" customHeight="1" x14ac:dyDescent="0.25">
      <c r="A16221" s="6" t="s">
        <v>4081</v>
      </c>
      <c r="B16221" s="104" t="s">
        <v>4082</v>
      </c>
      <c r="C16221" s="104"/>
      <c r="D16221" s="104"/>
      <c r="E16221" s="104"/>
      <c r="F16221" s="6" t="s">
        <v>77</v>
      </c>
      <c r="G16221" s="113">
        <v>3.9300000000000003E-3</v>
      </c>
      <c r="H16221" s="113"/>
      <c r="I16221" s="105">
        <v>448.02</v>
      </c>
      <c r="J16221" s="105"/>
      <c r="K16221" s="33">
        <f>ROUND(ROUND(G16221,5)*I16221,4)</f>
        <v>1.7606999999999999</v>
      </c>
    </row>
    <row r="16222" spans="1:11" ht="15" customHeight="1" x14ac:dyDescent="0.25">
      <c r="A16222" s="6" t="s">
        <v>4083</v>
      </c>
      <c r="B16222" s="104" t="s">
        <v>4084</v>
      </c>
      <c r="C16222" s="104"/>
      <c r="D16222" s="104"/>
      <c r="E16222" s="104"/>
      <c r="F16222" s="6" t="s">
        <v>77</v>
      </c>
      <c r="G16222" s="113">
        <v>7.0800000000000004E-3</v>
      </c>
      <c r="H16222" s="113"/>
      <c r="I16222" s="105">
        <v>46.06</v>
      </c>
      <c r="J16222" s="105"/>
      <c r="K16222" s="33">
        <f>ROUND(ROUND(G16222,5)*I16222,4)</f>
        <v>0.3261</v>
      </c>
    </row>
    <row r="16223" spans="1:11" ht="15" customHeight="1" x14ac:dyDescent="0.25">
      <c r="A16223" s="6" t="s">
        <v>4085</v>
      </c>
      <c r="B16223" s="104" t="s">
        <v>4086</v>
      </c>
      <c r="C16223" s="104"/>
      <c r="D16223" s="104"/>
      <c r="E16223" s="104"/>
      <c r="F16223" s="6" t="s">
        <v>103</v>
      </c>
      <c r="G16223" s="113">
        <v>1</v>
      </c>
      <c r="H16223" s="113"/>
      <c r="I16223" s="105">
        <v>16.98</v>
      </c>
      <c r="J16223" s="105"/>
      <c r="K16223" s="33">
        <f>ROUND(ROUND(G16223,5)*I16223,4)</f>
        <v>16.98</v>
      </c>
    </row>
    <row r="16224" spans="1:11" ht="15" customHeight="1" x14ac:dyDescent="0.25">
      <c r="A16224" s="1"/>
      <c r="B16224" s="1"/>
      <c r="C16224" s="1"/>
      <c r="D16224" s="1"/>
      <c r="E16224" s="1"/>
      <c r="F16224" s="1"/>
      <c r="G16224" s="85" t="s">
        <v>4014</v>
      </c>
      <c r="H16224" s="85"/>
      <c r="I16224" s="85"/>
      <c r="J16224" s="85"/>
      <c r="K16224" s="34">
        <f>SUM(K16220:K16223)</f>
        <v>19.1266</v>
      </c>
    </row>
    <row r="16225" spans="1:11" ht="15" customHeight="1" x14ac:dyDescent="0.25">
      <c r="A16225" s="106" t="s">
        <v>4015</v>
      </c>
      <c r="B16225" s="106"/>
      <c r="C16225" s="106"/>
      <c r="D16225" s="23" t="s">
        <v>4016</v>
      </c>
      <c r="E16225" s="94" t="s">
        <v>4017</v>
      </c>
      <c r="F16225" s="94"/>
      <c r="G16225" s="94" t="s">
        <v>4001</v>
      </c>
      <c r="H16225" s="94"/>
      <c r="I16225" s="94" t="s">
        <v>3895</v>
      </c>
      <c r="J16225" s="94"/>
      <c r="K16225" s="23" t="s">
        <v>4011</v>
      </c>
    </row>
    <row r="16226" spans="1:11" ht="27.95" customHeight="1" x14ac:dyDescent="0.25">
      <c r="A16226" s="38" t="s">
        <v>4085</v>
      </c>
      <c r="B16226" s="109" t="s">
        <v>4087</v>
      </c>
      <c r="C16226" s="109"/>
      <c r="D16226" s="38" t="s">
        <v>4019</v>
      </c>
      <c r="E16226" s="110" t="s">
        <v>4088</v>
      </c>
      <c r="F16226" s="110"/>
      <c r="G16226" s="111">
        <v>1.9630000000000002E-2</v>
      </c>
      <c r="H16226" s="111"/>
      <c r="I16226" s="112">
        <v>33.64</v>
      </c>
      <c r="J16226" s="112"/>
      <c r="K16226" s="41">
        <f>ROUND(ROUND(G16226,5)*I16226,4)</f>
        <v>0.66039999999999999</v>
      </c>
    </row>
    <row r="16227" spans="1:11" ht="15" customHeight="1" x14ac:dyDescent="0.25">
      <c r="A16227" s="1"/>
      <c r="B16227" s="1"/>
      <c r="C16227" s="1"/>
      <c r="D16227" s="1"/>
      <c r="E16227" s="1"/>
      <c r="F16227" s="1"/>
      <c r="G16227" s="85" t="s">
        <v>4021</v>
      </c>
      <c r="H16227" s="85"/>
      <c r="I16227" s="85"/>
      <c r="J16227" s="85"/>
      <c r="K16227" s="33">
        <f>SUM(K16226:K16226)</f>
        <v>0.66039999999999999</v>
      </c>
    </row>
    <row r="16228" spans="1:11" ht="12.95" customHeight="1" x14ac:dyDescent="0.25">
      <c r="A16228" s="106" t="s">
        <v>4022</v>
      </c>
      <c r="B16228" s="106"/>
      <c r="C16228" s="94" t="s">
        <v>4023</v>
      </c>
      <c r="D16228" s="94" t="s">
        <v>5</v>
      </c>
      <c r="E16228" s="94" t="s">
        <v>4024</v>
      </c>
      <c r="F16228" s="94"/>
      <c r="G16228" s="94" t="s">
        <v>4025</v>
      </c>
      <c r="H16228" s="94"/>
      <c r="I16228" s="94" t="s">
        <v>2086</v>
      </c>
      <c r="J16228" s="94"/>
      <c r="K16228" s="94" t="s">
        <v>4011</v>
      </c>
    </row>
    <row r="16229" spans="1:11" ht="12" customHeight="1" x14ac:dyDescent="0.25">
      <c r="A16229" s="106"/>
      <c r="B16229" s="106"/>
      <c r="C16229" s="94"/>
      <c r="D16229" s="94"/>
      <c r="E16229" s="23" t="s">
        <v>2092</v>
      </c>
      <c r="F16229" s="23" t="s">
        <v>4026</v>
      </c>
      <c r="G16229" s="23" t="s">
        <v>2092</v>
      </c>
      <c r="H16229" s="23" t="s">
        <v>4026</v>
      </c>
      <c r="I16229" s="23" t="s">
        <v>2092</v>
      </c>
      <c r="J16229" s="23" t="s">
        <v>4026</v>
      </c>
      <c r="K16229" s="94"/>
    </row>
    <row r="16230" spans="1:11" ht="27.95" customHeight="1" x14ac:dyDescent="0.25">
      <c r="A16230" s="38" t="s">
        <v>4085</v>
      </c>
      <c r="B16230" s="39" t="s">
        <v>4087</v>
      </c>
      <c r="C16230" s="38" t="s">
        <v>4027</v>
      </c>
      <c r="D16230" s="40">
        <v>1.9630000000000002E-2</v>
      </c>
      <c r="E16230" s="42">
        <v>0</v>
      </c>
      <c r="F16230" s="43">
        <v>1.1100000000000001</v>
      </c>
      <c r="G16230" s="42">
        <v>0</v>
      </c>
      <c r="H16230" s="43">
        <v>0.88</v>
      </c>
      <c r="I16230" s="42">
        <v>0</v>
      </c>
      <c r="J16230" s="43">
        <v>0.72</v>
      </c>
      <c r="K16230" s="41">
        <f>ROUND(D16230*(ROUND(E16230*F16230,4)+ROUND(G16230*H16230,4)+ROUND(I16230*J16230,4)),4)</f>
        <v>0</v>
      </c>
    </row>
    <row r="16231" spans="1:11" ht="15" customHeight="1" x14ac:dyDescent="0.25">
      <c r="A16231" s="1"/>
      <c r="B16231" s="1"/>
      <c r="C16231" s="1"/>
      <c r="D16231" s="1"/>
      <c r="E16231" s="1"/>
      <c r="F16231" s="1"/>
      <c r="G16231" s="85" t="s">
        <v>4028</v>
      </c>
      <c r="H16231" s="85"/>
      <c r="I16231" s="85"/>
      <c r="J16231" s="85"/>
      <c r="K16231" s="33">
        <f>SUM(K16229:K16230)</f>
        <v>0</v>
      </c>
    </row>
    <row r="16232" spans="1:11" ht="15" customHeight="1" x14ac:dyDescent="0.25">
      <c r="A16232" s="9"/>
      <c r="B16232" s="9"/>
      <c r="C16232" s="9"/>
      <c r="D16232" s="9"/>
      <c r="E16232" s="9"/>
      <c r="F16232" s="9"/>
      <c r="G16232" s="92" t="s">
        <v>4029</v>
      </c>
      <c r="H16232" s="92"/>
      <c r="I16232" s="92"/>
      <c r="J16232" s="92"/>
      <c r="K16232" s="33">
        <f>SUM(K16224,K16227,K16231)</f>
        <v>19.786999999999999</v>
      </c>
    </row>
    <row r="16233" spans="1:11" ht="15" customHeight="1" x14ac:dyDescent="0.25">
      <c r="A16233" s="9"/>
      <c r="B16233" s="9"/>
      <c r="C16233" s="9"/>
      <c r="D16233" s="9"/>
      <c r="E16233" s="9"/>
      <c r="F16233" s="9"/>
      <c r="G16233" s="92" t="s">
        <v>3913</v>
      </c>
      <c r="H16233" s="92"/>
      <c r="I16233" s="92"/>
      <c r="J16233" s="92"/>
      <c r="K16233" s="29">
        <f>ROUND(SUM(K16232),2)</f>
        <v>19.79</v>
      </c>
    </row>
    <row r="16234" spans="1:11" ht="9.9499999999999993" customHeight="1" x14ac:dyDescent="0.25">
      <c r="A16234" s="9"/>
      <c r="B16234" s="9"/>
      <c r="C16234" s="9"/>
      <c r="D16234" s="9"/>
      <c r="E16234" s="9"/>
      <c r="F16234" s="9"/>
      <c r="G16234" s="100"/>
      <c r="H16234" s="100"/>
      <c r="I16234" s="100"/>
      <c r="J16234" s="100"/>
      <c r="K16234" s="100"/>
    </row>
    <row r="16235" spans="1:11" ht="20.100000000000001" customHeight="1" x14ac:dyDescent="0.25">
      <c r="A16235" s="99" t="s">
        <v>3367</v>
      </c>
      <c r="B16235" s="99"/>
      <c r="C16235" s="99"/>
      <c r="D16235" s="99"/>
      <c r="E16235" s="99"/>
      <c r="F16235" s="99"/>
      <c r="G16235" s="99"/>
      <c r="H16235" s="99"/>
      <c r="I16235" s="99"/>
      <c r="J16235" s="99"/>
      <c r="K16235" s="99"/>
    </row>
    <row r="16236" spans="1:11" ht="15" customHeight="1" x14ac:dyDescent="0.25">
      <c r="A16236" s="93" t="s">
        <v>3893</v>
      </c>
      <c r="B16236" s="93"/>
      <c r="C16236" s="93"/>
      <c r="D16236" s="94" t="s">
        <v>3</v>
      </c>
      <c r="E16236" s="94"/>
      <c r="F16236" s="23" t="s">
        <v>4</v>
      </c>
      <c r="G16236" s="94" t="s">
        <v>3894</v>
      </c>
      <c r="H16236" s="94"/>
      <c r="I16236" s="94" t="s">
        <v>3895</v>
      </c>
      <c r="J16236" s="94"/>
      <c r="K16236" s="23" t="s">
        <v>3896</v>
      </c>
    </row>
    <row r="16237" spans="1:11" ht="15" customHeight="1" x14ac:dyDescent="0.25">
      <c r="A16237" s="24" t="s">
        <v>4089</v>
      </c>
      <c r="B16237" s="95" t="s">
        <v>4090</v>
      </c>
      <c r="C16237" s="95"/>
      <c r="D16237" s="96" t="s">
        <v>20</v>
      </c>
      <c r="E16237" s="96"/>
      <c r="F16237" s="24" t="s">
        <v>16</v>
      </c>
      <c r="G16237" s="97">
        <v>1</v>
      </c>
      <c r="H16237" s="97"/>
      <c r="I16237" s="98">
        <v>12.85</v>
      </c>
      <c r="J16237" s="98"/>
      <c r="K16237" s="27">
        <f>TRUNC(TRUNC(G16237,8)*I16237,2)</f>
        <v>12.85</v>
      </c>
    </row>
    <row r="16238" spans="1:11" ht="15" customHeight="1" x14ac:dyDescent="0.25">
      <c r="A16238" s="9"/>
      <c r="B16238" s="9"/>
      <c r="C16238" s="9"/>
      <c r="D16238" s="9"/>
      <c r="E16238" s="9"/>
      <c r="F16238" s="9"/>
      <c r="G16238" s="91" t="s">
        <v>3906</v>
      </c>
      <c r="H16238" s="91"/>
      <c r="I16238" s="91"/>
      <c r="J16238" s="91"/>
      <c r="K16238" s="28">
        <f>SUM(K16237:K16237)</f>
        <v>12.85</v>
      </c>
    </row>
    <row r="16239" spans="1:11" ht="15" customHeight="1" x14ac:dyDescent="0.25">
      <c r="A16239" s="93" t="s">
        <v>3907</v>
      </c>
      <c r="B16239" s="93"/>
      <c r="C16239" s="93"/>
      <c r="D16239" s="94" t="s">
        <v>3</v>
      </c>
      <c r="E16239" s="94"/>
      <c r="F16239" s="23" t="s">
        <v>4</v>
      </c>
      <c r="G16239" s="94" t="s">
        <v>3894</v>
      </c>
      <c r="H16239" s="94"/>
      <c r="I16239" s="94" t="s">
        <v>3895</v>
      </c>
      <c r="J16239" s="94"/>
      <c r="K16239" s="23" t="s">
        <v>3896</v>
      </c>
    </row>
    <row r="16240" spans="1:11" ht="15" customHeight="1" x14ac:dyDescent="0.25">
      <c r="A16240" s="24" t="s">
        <v>3961</v>
      </c>
      <c r="B16240" s="95" t="s">
        <v>3962</v>
      </c>
      <c r="C16240" s="95"/>
      <c r="D16240" s="96" t="s">
        <v>20</v>
      </c>
      <c r="E16240" s="96"/>
      <c r="F16240" s="24" t="s">
        <v>2056</v>
      </c>
      <c r="G16240" s="97">
        <v>2.7699999999999999E-2</v>
      </c>
      <c r="H16240" s="97"/>
      <c r="I16240" s="98">
        <v>29.5</v>
      </c>
      <c r="J16240" s="98"/>
      <c r="K16240" s="27">
        <f>TRUNC(TRUNC(G16240,8)*I16240,2)</f>
        <v>0.81</v>
      </c>
    </row>
    <row r="16241" spans="1:11" ht="15" customHeight="1" x14ac:dyDescent="0.25">
      <c r="A16241" s="24" t="s">
        <v>3910</v>
      </c>
      <c r="B16241" s="95" t="s">
        <v>3911</v>
      </c>
      <c r="C16241" s="95"/>
      <c r="D16241" s="96" t="s">
        <v>20</v>
      </c>
      <c r="E16241" s="96"/>
      <c r="F16241" s="24" t="s">
        <v>2056</v>
      </c>
      <c r="G16241" s="97">
        <v>0.1386</v>
      </c>
      <c r="H16241" s="97"/>
      <c r="I16241" s="98">
        <v>24.94</v>
      </c>
      <c r="J16241" s="98"/>
      <c r="K16241" s="27">
        <f>TRUNC(TRUNC(G16241,8)*I16241,2)</f>
        <v>3.45</v>
      </c>
    </row>
    <row r="16242" spans="1:11" ht="18" customHeight="1" x14ac:dyDescent="0.25">
      <c r="A16242" s="9"/>
      <c r="B16242" s="9"/>
      <c r="C16242" s="9"/>
      <c r="D16242" s="9"/>
      <c r="E16242" s="9"/>
      <c r="F16242" s="9"/>
      <c r="G16242" s="91" t="s">
        <v>3912</v>
      </c>
      <c r="H16242" s="91"/>
      <c r="I16242" s="91"/>
      <c r="J16242" s="91"/>
      <c r="K16242" s="28">
        <f>SUM(K16240:K16241)</f>
        <v>4.26</v>
      </c>
    </row>
    <row r="16243" spans="1:11" ht="15" customHeight="1" x14ac:dyDescent="0.25">
      <c r="A16243" s="9"/>
      <c r="B16243" s="9"/>
      <c r="C16243" s="9"/>
      <c r="D16243" s="9"/>
      <c r="E16243" s="9"/>
      <c r="F16243" s="9"/>
      <c r="G16243" s="92" t="s">
        <v>3913</v>
      </c>
      <c r="H16243" s="92"/>
      <c r="I16243" s="92"/>
      <c r="J16243" s="92"/>
      <c r="K16243" s="29">
        <f>ROUND(SUM(K16238,K16242),2)</f>
        <v>17.11</v>
      </c>
    </row>
    <row r="16244" spans="1:11" ht="9.9499999999999993" customHeight="1" x14ac:dyDescent="0.25">
      <c r="A16244" s="9"/>
      <c r="B16244" s="9"/>
      <c r="C16244" s="9"/>
      <c r="D16244" s="9"/>
      <c r="E16244" s="9"/>
      <c r="F16244" s="9"/>
      <c r="G16244" s="100"/>
      <c r="H16244" s="100"/>
      <c r="I16244" s="100"/>
      <c r="J16244" s="100"/>
      <c r="K16244" s="100"/>
    </row>
    <row r="16245" spans="1:11" ht="20.100000000000001" customHeight="1" x14ac:dyDescent="0.25">
      <c r="A16245" s="99" t="s">
        <v>3368</v>
      </c>
      <c r="B16245" s="99"/>
      <c r="C16245" s="99"/>
      <c r="D16245" s="99"/>
      <c r="E16245" s="99"/>
      <c r="F16245" s="99"/>
      <c r="G16245" s="99"/>
      <c r="H16245" s="99"/>
      <c r="I16245" s="99"/>
      <c r="J16245" s="99"/>
      <c r="K16245" s="99"/>
    </row>
    <row r="16246" spans="1:11" ht="12.95" customHeight="1" x14ac:dyDescent="0.25">
      <c r="A16246" s="107" t="s">
        <v>3984</v>
      </c>
      <c r="B16246" s="107"/>
      <c r="C16246" s="107"/>
      <c r="D16246" s="108" t="s">
        <v>3985</v>
      </c>
      <c r="E16246" s="87" t="s">
        <v>3986</v>
      </c>
      <c r="F16246" s="87"/>
      <c r="G16246" s="87" t="s">
        <v>3987</v>
      </c>
      <c r="H16246" s="87"/>
      <c r="I16246" s="87"/>
      <c r="J16246" s="87"/>
      <c r="K16246" s="87" t="s">
        <v>3988</v>
      </c>
    </row>
    <row r="16247" spans="1:11" ht="12" customHeight="1" x14ac:dyDescent="0.25">
      <c r="A16247" s="107"/>
      <c r="B16247" s="107"/>
      <c r="C16247" s="107"/>
      <c r="D16247" s="108"/>
      <c r="E16247" s="23" t="s">
        <v>3989</v>
      </c>
      <c r="F16247" s="23" t="s">
        <v>3990</v>
      </c>
      <c r="G16247" s="94" t="s">
        <v>3989</v>
      </c>
      <c r="H16247" s="94"/>
      <c r="I16247" s="94" t="s">
        <v>3990</v>
      </c>
      <c r="J16247" s="94"/>
      <c r="K16247" s="87"/>
    </row>
    <row r="16248" spans="1:11" ht="15.95" customHeight="1" x14ac:dyDescent="0.25">
      <c r="A16248" s="6" t="s">
        <v>4091</v>
      </c>
      <c r="B16248" s="104" t="s">
        <v>4092</v>
      </c>
      <c r="C16248" s="104"/>
      <c r="D16248" s="44">
        <v>1</v>
      </c>
      <c r="E16248" s="32">
        <v>0.8</v>
      </c>
      <c r="F16248" s="32">
        <v>0.19999999999999996</v>
      </c>
      <c r="G16248" s="105">
        <v>5.32</v>
      </c>
      <c r="H16248" s="105"/>
      <c r="I16248" s="105">
        <v>0.5</v>
      </c>
      <c r="J16248" s="105"/>
      <c r="K16248" s="33">
        <f>TRUNC(D16248*(TRUNC(E16248*G16248,4)+TRUNC(F16248*I16248,4)),4)</f>
        <v>4.3559999999999999</v>
      </c>
    </row>
    <row r="16249" spans="1:11" ht="15" customHeight="1" x14ac:dyDescent="0.25">
      <c r="A16249" s="1"/>
      <c r="B16249" s="1"/>
      <c r="C16249" s="1"/>
      <c r="D16249" s="1"/>
      <c r="E16249" s="1"/>
      <c r="F16249" s="1"/>
      <c r="G16249" s="85" t="s">
        <v>3999</v>
      </c>
      <c r="H16249" s="85"/>
      <c r="I16249" s="85"/>
      <c r="J16249" s="85"/>
      <c r="K16249" s="34">
        <f>SUM(K16247:K16248)</f>
        <v>4.3559999999999999</v>
      </c>
    </row>
    <row r="16250" spans="1:11" ht="20.100000000000001" customHeight="1" x14ac:dyDescent="0.25">
      <c r="A16250" s="106" t="s">
        <v>4000</v>
      </c>
      <c r="B16250" s="106"/>
      <c r="C16250" s="106"/>
      <c r="D16250" s="106"/>
      <c r="E16250" s="106"/>
      <c r="F16250" s="2" t="s">
        <v>4</v>
      </c>
      <c r="G16250" s="87" t="s">
        <v>4001</v>
      </c>
      <c r="H16250" s="87"/>
      <c r="I16250" s="87" t="s">
        <v>4002</v>
      </c>
      <c r="J16250" s="87"/>
      <c r="K16250" s="2" t="s">
        <v>3988</v>
      </c>
    </row>
    <row r="16251" spans="1:11" ht="15" customHeight="1" x14ac:dyDescent="0.25">
      <c r="A16251" s="6" t="s">
        <v>4093</v>
      </c>
      <c r="B16251" s="101" t="s">
        <v>4094</v>
      </c>
      <c r="C16251" s="101"/>
      <c r="D16251" s="101"/>
      <c r="E16251" s="101"/>
      <c r="F16251" s="6" t="s">
        <v>3940</v>
      </c>
      <c r="G16251" s="102">
        <v>0.1333</v>
      </c>
      <c r="H16251" s="102"/>
      <c r="I16251" s="103">
        <v>3.96</v>
      </c>
      <c r="J16251" s="103"/>
      <c r="K16251" s="7">
        <f>TRUNC(TRUNC(G16251,8)*I16251,2)</f>
        <v>0.52</v>
      </c>
    </row>
    <row r="16252" spans="1:11" ht="15" customHeight="1" x14ac:dyDescent="0.25">
      <c r="A16252" s="6" t="s">
        <v>4095</v>
      </c>
      <c r="B16252" s="101" t="s">
        <v>4096</v>
      </c>
      <c r="C16252" s="101"/>
      <c r="D16252" s="101"/>
      <c r="E16252" s="101"/>
      <c r="F16252" s="6" t="s">
        <v>3940</v>
      </c>
      <c r="G16252" s="102">
        <v>2</v>
      </c>
      <c r="H16252" s="102"/>
      <c r="I16252" s="103">
        <v>14.41</v>
      </c>
      <c r="J16252" s="103"/>
      <c r="K16252" s="7">
        <f>TRUNC(TRUNC(G16252,8)*I16252,2)</f>
        <v>28.82</v>
      </c>
    </row>
    <row r="16253" spans="1:11" ht="15" customHeight="1" x14ac:dyDescent="0.25">
      <c r="A16253" s="6" t="s">
        <v>4097</v>
      </c>
      <c r="B16253" s="101" t="s">
        <v>4098</v>
      </c>
      <c r="C16253" s="101"/>
      <c r="D16253" s="101"/>
      <c r="E16253" s="101"/>
      <c r="F16253" s="6" t="s">
        <v>3940</v>
      </c>
      <c r="G16253" s="102">
        <v>3</v>
      </c>
      <c r="H16253" s="102"/>
      <c r="I16253" s="103">
        <v>14.58</v>
      </c>
      <c r="J16253" s="103"/>
      <c r="K16253" s="7">
        <f>TRUNC(TRUNC(G16253,8)*I16253,2)</f>
        <v>43.74</v>
      </c>
    </row>
    <row r="16254" spans="1:11" ht="15" customHeight="1" x14ac:dyDescent="0.25">
      <c r="A16254" s="1"/>
      <c r="B16254" s="1"/>
      <c r="C16254" s="1"/>
      <c r="D16254" s="1"/>
      <c r="E16254" s="1"/>
      <c r="F16254" s="1"/>
      <c r="G16254" s="85" t="s">
        <v>4005</v>
      </c>
      <c r="H16254" s="85"/>
      <c r="I16254" s="85"/>
      <c r="J16254" s="85"/>
      <c r="K16254" s="29">
        <f>SUM(K16251:K16253)</f>
        <v>73.08</v>
      </c>
    </row>
    <row r="16255" spans="1:11" ht="15" customHeight="1" x14ac:dyDescent="0.25">
      <c r="A16255" s="9"/>
      <c r="B16255" s="9"/>
      <c r="C16255" s="9"/>
      <c r="D16255" s="9"/>
      <c r="E16255" s="9"/>
      <c r="F16255" s="9"/>
      <c r="G16255" s="92" t="s">
        <v>4006</v>
      </c>
      <c r="H16255" s="92"/>
      <c r="I16255" s="92"/>
      <c r="J16255" s="92"/>
      <c r="K16255" s="33">
        <f>SUM(K16249,K16254)</f>
        <v>77.435999999999993</v>
      </c>
    </row>
    <row r="16256" spans="1:11" ht="15" customHeight="1" x14ac:dyDescent="0.25">
      <c r="A16256" s="9"/>
      <c r="B16256" s="9"/>
      <c r="C16256" s="9"/>
      <c r="D16256" s="9"/>
      <c r="E16256" s="9"/>
      <c r="F16256" s="9"/>
      <c r="G16256" s="92" t="s">
        <v>4007</v>
      </c>
      <c r="H16256" s="92"/>
      <c r="I16256" s="92"/>
      <c r="J16256" s="92"/>
      <c r="K16256" s="35">
        <v>22.5</v>
      </c>
    </row>
    <row r="16257" spans="1:11" ht="15" customHeight="1" x14ac:dyDescent="0.25">
      <c r="A16257" s="9"/>
      <c r="B16257" s="9"/>
      <c r="C16257" s="9"/>
      <c r="D16257" s="9"/>
      <c r="E16257" s="9"/>
      <c r="F16257" s="9"/>
      <c r="G16257" s="92" t="s">
        <v>4008</v>
      </c>
      <c r="H16257" s="92"/>
      <c r="I16257" s="92"/>
      <c r="J16257" s="92"/>
      <c r="K16257" s="33">
        <f>TRUNC(K16255/K16256,4)</f>
        <v>3.4416000000000002</v>
      </c>
    </row>
    <row r="16258" spans="1:11" ht="15" customHeight="1" x14ac:dyDescent="0.25">
      <c r="A16258" s="9"/>
      <c r="B16258" s="9"/>
      <c r="C16258" s="9"/>
      <c r="D16258" s="9"/>
      <c r="E16258" s="9"/>
      <c r="F16258" s="9"/>
      <c r="G16258" s="92" t="s">
        <v>4029</v>
      </c>
      <c r="H16258" s="92"/>
      <c r="I16258" s="92"/>
      <c r="J16258" s="92"/>
      <c r="K16258" s="33">
        <f>SUM(K16257)</f>
        <v>3.4416000000000002</v>
      </c>
    </row>
    <row r="16259" spans="1:11" ht="15" customHeight="1" x14ac:dyDescent="0.25">
      <c r="A16259" s="9"/>
      <c r="B16259" s="9"/>
      <c r="C16259" s="9"/>
      <c r="D16259" s="9"/>
      <c r="E16259" s="9"/>
      <c r="F16259" s="9"/>
      <c r="G16259" s="92" t="s">
        <v>3913</v>
      </c>
      <c r="H16259" s="92"/>
      <c r="I16259" s="92"/>
      <c r="J16259" s="92"/>
      <c r="K16259" s="29">
        <f>ROUND(SUM(K16258),2)</f>
        <v>3.44</v>
      </c>
    </row>
    <row r="16260" spans="1:11" ht="9.9499999999999993" customHeight="1" x14ac:dyDescent="0.25">
      <c r="A16260" s="9"/>
      <c r="B16260" s="9"/>
      <c r="C16260" s="9"/>
      <c r="D16260" s="9"/>
      <c r="E16260" s="9"/>
      <c r="F16260" s="9"/>
      <c r="G16260" s="100"/>
      <c r="H16260" s="100"/>
      <c r="I16260" s="100"/>
      <c r="J16260" s="100"/>
      <c r="K16260" s="100"/>
    </row>
    <row r="16261" spans="1:11" ht="20.100000000000001" customHeight="1" x14ac:dyDescent="0.25">
      <c r="A16261" s="99" t="s">
        <v>3369</v>
      </c>
      <c r="B16261" s="99"/>
      <c r="C16261" s="99"/>
      <c r="D16261" s="99"/>
      <c r="E16261" s="99"/>
      <c r="F16261" s="99"/>
      <c r="G16261" s="99"/>
      <c r="H16261" s="99"/>
      <c r="I16261" s="99"/>
      <c r="J16261" s="99"/>
      <c r="K16261" s="99"/>
    </row>
    <row r="16262" spans="1:11" ht="15" customHeight="1" x14ac:dyDescent="0.25">
      <c r="A16262" s="93" t="s">
        <v>3893</v>
      </c>
      <c r="B16262" s="93"/>
      <c r="C16262" s="93"/>
      <c r="D16262" s="94" t="s">
        <v>3</v>
      </c>
      <c r="E16262" s="94"/>
      <c r="F16262" s="23" t="s">
        <v>4</v>
      </c>
      <c r="G16262" s="94" t="s">
        <v>3894</v>
      </c>
      <c r="H16262" s="94"/>
      <c r="I16262" s="94" t="s">
        <v>3895</v>
      </c>
      <c r="J16262" s="94"/>
      <c r="K16262" s="23" t="s">
        <v>3896</v>
      </c>
    </row>
    <row r="16263" spans="1:11" ht="15" customHeight="1" x14ac:dyDescent="0.25">
      <c r="A16263" s="24" t="s">
        <v>3951</v>
      </c>
      <c r="B16263" s="95" t="s">
        <v>3952</v>
      </c>
      <c r="C16263" s="95"/>
      <c r="D16263" s="96" t="s">
        <v>3953</v>
      </c>
      <c r="E16263" s="96"/>
      <c r="F16263" s="24" t="s">
        <v>3954</v>
      </c>
      <c r="G16263" s="97">
        <v>4.0000000000000001E-3</v>
      </c>
      <c r="H16263" s="97"/>
      <c r="I16263" s="98">
        <v>215</v>
      </c>
      <c r="J16263" s="98"/>
      <c r="K16263" s="27">
        <f>ROUND(ROUND(G16263,8)*I16263,2)</f>
        <v>0.86</v>
      </c>
    </row>
    <row r="16264" spans="1:11" ht="15" customHeight="1" x14ac:dyDescent="0.25">
      <c r="A16264" s="24" t="s">
        <v>3955</v>
      </c>
      <c r="B16264" s="95" t="s">
        <v>3956</v>
      </c>
      <c r="C16264" s="95"/>
      <c r="D16264" s="96" t="s">
        <v>20</v>
      </c>
      <c r="E16264" s="96"/>
      <c r="F16264" s="24" t="s">
        <v>3903</v>
      </c>
      <c r="G16264" s="97">
        <v>5.0000000000000001E-3</v>
      </c>
      <c r="H16264" s="97"/>
      <c r="I16264" s="98">
        <v>19.37</v>
      </c>
      <c r="J16264" s="98"/>
      <c r="K16264" s="27">
        <f>ROUND(ROUND(G16264,8)*I16264,2)</f>
        <v>0.1</v>
      </c>
    </row>
    <row r="16265" spans="1:11" ht="15" customHeight="1" x14ac:dyDescent="0.25">
      <c r="A16265" s="9"/>
      <c r="B16265" s="9"/>
      <c r="C16265" s="9"/>
      <c r="D16265" s="9"/>
      <c r="E16265" s="9"/>
      <c r="F16265" s="9"/>
      <c r="G16265" s="91" t="s">
        <v>3906</v>
      </c>
      <c r="H16265" s="91"/>
      <c r="I16265" s="91"/>
      <c r="J16265" s="91"/>
      <c r="K16265" s="28">
        <f>SUM(K16263:K16264)</f>
        <v>0.96</v>
      </c>
    </row>
    <row r="16266" spans="1:11" ht="15" customHeight="1" x14ac:dyDescent="0.25">
      <c r="A16266" s="93" t="s">
        <v>3907</v>
      </c>
      <c r="B16266" s="93"/>
      <c r="C16266" s="93"/>
      <c r="D16266" s="94" t="s">
        <v>3</v>
      </c>
      <c r="E16266" s="94"/>
      <c r="F16266" s="23" t="s">
        <v>4</v>
      </c>
      <c r="G16266" s="94" t="s">
        <v>3894</v>
      </c>
      <c r="H16266" s="94"/>
      <c r="I16266" s="94" t="s">
        <v>3895</v>
      </c>
      <c r="J16266" s="94"/>
      <c r="K16266" s="23" t="s">
        <v>3896</v>
      </c>
    </row>
    <row r="16267" spans="1:11" ht="21" customHeight="1" x14ac:dyDescent="0.25">
      <c r="A16267" s="24" t="s">
        <v>3908</v>
      </c>
      <c r="B16267" s="95" t="s">
        <v>3909</v>
      </c>
      <c r="C16267" s="95"/>
      <c r="D16267" s="96" t="s">
        <v>20</v>
      </c>
      <c r="E16267" s="96"/>
      <c r="F16267" s="24" t="s">
        <v>2056</v>
      </c>
      <c r="G16267" s="97">
        <v>0.03</v>
      </c>
      <c r="H16267" s="97"/>
      <c r="I16267" s="98">
        <v>32.24</v>
      </c>
      <c r="J16267" s="98"/>
      <c r="K16267" s="27">
        <f>ROUND(ROUND(G16267,8)*I16267,2)</f>
        <v>0.97</v>
      </c>
    </row>
    <row r="16268" spans="1:11" ht="15" customHeight="1" x14ac:dyDescent="0.25">
      <c r="A16268" s="24" t="s">
        <v>3910</v>
      </c>
      <c r="B16268" s="95" t="s">
        <v>3911</v>
      </c>
      <c r="C16268" s="95"/>
      <c r="D16268" s="96" t="s">
        <v>20</v>
      </c>
      <c r="E16268" s="96"/>
      <c r="F16268" s="24" t="s">
        <v>2056</v>
      </c>
      <c r="G16268" s="97">
        <v>0.03</v>
      </c>
      <c r="H16268" s="97"/>
      <c r="I16268" s="98">
        <v>24.94</v>
      </c>
      <c r="J16268" s="98"/>
      <c r="K16268" s="27">
        <f>ROUND(ROUND(G16268,8)*I16268,2)</f>
        <v>0.75</v>
      </c>
    </row>
    <row r="16269" spans="1:11" ht="18" customHeight="1" x14ac:dyDescent="0.25">
      <c r="A16269" s="9"/>
      <c r="B16269" s="9"/>
      <c r="C16269" s="9"/>
      <c r="D16269" s="9"/>
      <c r="E16269" s="9"/>
      <c r="F16269" s="9"/>
      <c r="G16269" s="91" t="s">
        <v>3912</v>
      </c>
      <c r="H16269" s="91"/>
      <c r="I16269" s="91"/>
      <c r="J16269" s="91"/>
      <c r="K16269" s="28">
        <f>SUM(K16267:K16268)</f>
        <v>1.72</v>
      </c>
    </row>
    <row r="16270" spans="1:11" ht="15" customHeight="1" x14ac:dyDescent="0.25">
      <c r="A16270" s="9"/>
      <c r="B16270" s="9"/>
      <c r="C16270" s="9"/>
      <c r="D16270" s="9"/>
      <c r="E16270" s="9"/>
      <c r="F16270" s="9"/>
      <c r="G16270" s="92" t="s">
        <v>3913</v>
      </c>
      <c r="H16270" s="92"/>
      <c r="I16270" s="92"/>
      <c r="J16270" s="92"/>
      <c r="K16270" s="29">
        <f>ROUND(SUM(K16265,K16269),2)</f>
        <v>2.68</v>
      </c>
    </row>
    <row r="16271" spans="1:11" ht="9.9499999999999993" customHeight="1" x14ac:dyDescent="0.25">
      <c r="A16271" s="9"/>
      <c r="B16271" s="9"/>
      <c r="C16271" s="9"/>
      <c r="D16271" s="9"/>
      <c r="E16271" s="9"/>
      <c r="F16271" s="9"/>
      <c r="G16271" s="100"/>
      <c r="H16271" s="100"/>
      <c r="I16271" s="100"/>
      <c r="J16271" s="100"/>
      <c r="K16271" s="100"/>
    </row>
    <row r="16272" spans="1:11" ht="20.100000000000001" customHeight="1" x14ac:dyDescent="0.25">
      <c r="A16272" s="99" t="s">
        <v>3370</v>
      </c>
      <c r="B16272" s="99"/>
      <c r="C16272" s="99"/>
      <c r="D16272" s="99"/>
      <c r="E16272" s="99"/>
      <c r="F16272" s="99"/>
      <c r="G16272" s="99"/>
      <c r="H16272" s="99"/>
      <c r="I16272" s="99"/>
      <c r="J16272" s="99"/>
      <c r="K16272" s="99"/>
    </row>
    <row r="16273" spans="1:11" ht="15" customHeight="1" x14ac:dyDescent="0.25">
      <c r="A16273" s="93" t="s">
        <v>3916</v>
      </c>
      <c r="B16273" s="93"/>
      <c r="C16273" s="93"/>
      <c r="D16273" s="94" t="s">
        <v>3</v>
      </c>
      <c r="E16273" s="94"/>
      <c r="F16273" s="23" t="s">
        <v>4</v>
      </c>
      <c r="G16273" s="94" t="s">
        <v>3894</v>
      </c>
      <c r="H16273" s="94"/>
      <c r="I16273" s="94" t="s">
        <v>3895</v>
      </c>
      <c r="J16273" s="94"/>
      <c r="K16273" s="23" t="s">
        <v>3896</v>
      </c>
    </row>
    <row r="16274" spans="1:11" ht="29.1" customHeight="1" x14ac:dyDescent="0.25">
      <c r="A16274" s="24" t="s">
        <v>3957</v>
      </c>
      <c r="B16274" s="95" t="s">
        <v>3958</v>
      </c>
      <c r="C16274" s="95"/>
      <c r="D16274" s="96" t="s">
        <v>20</v>
      </c>
      <c r="E16274" s="96"/>
      <c r="F16274" s="24" t="s">
        <v>3936</v>
      </c>
      <c r="G16274" s="97">
        <v>2.8999999999999998E-3</v>
      </c>
      <c r="H16274" s="97"/>
      <c r="I16274" s="98">
        <v>75.540000000000006</v>
      </c>
      <c r="J16274" s="98"/>
      <c r="K16274" s="27">
        <f>TRUNC(TRUNC(G16274,8)*I16274,2)</f>
        <v>0.21</v>
      </c>
    </row>
    <row r="16275" spans="1:11" ht="29.1" customHeight="1" x14ac:dyDescent="0.25">
      <c r="A16275" s="24" t="s">
        <v>3959</v>
      </c>
      <c r="B16275" s="95" t="s">
        <v>3960</v>
      </c>
      <c r="C16275" s="95"/>
      <c r="D16275" s="96" t="s">
        <v>20</v>
      </c>
      <c r="E16275" s="96"/>
      <c r="F16275" s="24" t="s">
        <v>30</v>
      </c>
      <c r="G16275" s="97">
        <v>1.6999999999999999E-3</v>
      </c>
      <c r="H16275" s="97"/>
      <c r="I16275" s="98">
        <v>198.53</v>
      </c>
      <c r="J16275" s="98"/>
      <c r="K16275" s="27">
        <f>TRUNC(TRUNC(G16275,8)*I16275,2)</f>
        <v>0.33</v>
      </c>
    </row>
    <row r="16276" spans="1:11" ht="18" customHeight="1" x14ac:dyDescent="0.25">
      <c r="A16276" s="9"/>
      <c r="B16276" s="9"/>
      <c r="C16276" s="9"/>
      <c r="D16276" s="9"/>
      <c r="E16276" s="9"/>
      <c r="F16276" s="9"/>
      <c r="G16276" s="91" t="s">
        <v>3919</v>
      </c>
      <c r="H16276" s="91"/>
      <c r="I16276" s="91"/>
      <c r="J16276" s="91"/>
      <c r="K16276" s="28">
        <f>SUM(K16274:K16275)</f>
        <v>0.54</v>
      </c>
    </row>
    <row r="16277" spans="1:11" ht="15" customHeight="1" x14ac:dyDescent="0.25">
      <c r="A16277" s="93" t="s">
        <v>3907</v>
      </c>
      <c r="B16277" s="93"/>
      <c r="C16277" s="93"/>
      <c r="D16277" s="94" t="s">
        <v>3</v>
      </c>
      <c r="E16277" s="94"/>
      <c r="F16277" s="23" t="s">
        <v>4</v>
      </c>
      <c r="G16277" s="94" t="s">
        <v>3894</v>
      </c>
      <c r="H16277" s="94"/>
      <c r="I16277" s="94" t="s">
        <v>3895</v>
      </c>
      <c r="J16277" s="94"/>
      <c r="K16277" s="23" t="s">
        <v>3896</v>
      </c>
    </row>
    <row r="16278" spans="1:11" ht="15" customHeight="1" x14ac:dyDescent="0.25">
      <c r="A16278" s="24" t="s">
        <v>3961</v>
      </c>
      <c r="B16278" s="95" t="s">
        <v>3962</v>
      </c>
      <c r="C16278" s="95"/>
      <c r="D16278" s="96" t="s">
        <v>20</v>
      </c>
      <c r="E16278" s="96"/>
      <c r="F16278" s="24" t="s">
        <v>2056</v>
      </c>
      <c r="G16278" s="97">
        <v>4.5999999999999999E-3</v>
      </c>
      <c r="H16278" s="97"/>
      <c r="I16278" s="98">
        <v>29.5</v>
      </c>
      <c r="J16278" s="98"/>
      <c r="K16278" s="27">
        <f>TRUNC(TRUNC(G16278,8)*I16278,2)</f>
        <v>0.13</v>
      </c>
    </row>
    <row r="16279" spans="1:11" ht="18" customHeight="1" x14ac:dyDescent="0.25">
      <c r="A16279" s="9"/>
      <c r="B16279" s="9"/>
      <c r="C16279" s="9"/>
      <c r="D16279" s="9"/>
      <c r="E16279" s="9"/>
      <c r="F16279" s="9"/>
      <c r="G16279" s="91" t="s">
        <v>3912</v>
      </c>
      <c r="H16279" s="91"/>
      <c r="I16279" s="91"/>
      <c r="J16279" s="91"/>
      <c r="K16279" s="28">
        <f>SUM(K16278:K16278)</f>
        <v>0.13</v>
      </c>
    </row>
    <row r="16280" spans="1:11" ht="15" customHeight="1" x14ac:dyDescent="0.25">
      <c r="A16280" s="9"/>
      <c r="B16280" s="9"/>
      <c r="C16280" s="9"/>
      <c r="D16280" s="9"/>
      <c r="E16280" s="9"/>
      <c r="F16280" s="9"/>
      <c r="G16280" s="92" t="s">
        <v>3913</v>
      </c>
      <c r="H16280" s="92"/>
      <c r="I16280" s="92"/>
      <c r="J16280" s="92"/>
      <c r="K16280" s="29">
        <f>ROUND(SUM(K16276,K16279),2)</f>
        <v>0.67</v>
      </c>
    </row>
    <row r="16281" spans="1:11" ht="9.9499999999999993" customHeight="1" x14ac:dyDescent="0.25">
      <c r="A16281" s="9"/>
      <c r="B16281" s="9"/>
      <c r="C16281" s="9"/>
      <c r="D16281" s="9"/>
      <c r="E16281" s="9"/>
      <c r="F16281" s="9"/>
      <c r="G16281" s="100"/>
      <c r="H16281" s="100"/>
      <c r="I16281" s="100"/>
      <c r="J16281" s="100"/>
      <c r="K16281" s="100"/>
    </row>
    <row r="16282" spans="1:11" ht="20.100000000000001" customHeight="1" x14ac:dyDescent="0.25">
      <c r="A16282" s="99" t="s">
        <v>3371</v>
      </c>
      <c r="B16282" s="99"/>
      <c r="C16282" s="99"/>
      <c r="D16282" s="99"/>
      <c r="E16282" s="99"/>
      <c r="F16282" s="99"/>
      <c r="G16282" s="99"/>
      <c r="H16282" s="99"/>
      <c r="I16282" s="99"/>
      <c r="J16282" s="99"/>
      <c r="K16282" s="99"/>
    </row>
    <row r="16283" spans="1:11" ht="15" customHeight="1" x14ac:dyDescent="0.25">
      <c r="A16283" s="93" t="s">
        <v>3916</v>
      </c>
      <c r="B16283" s="93"/>
      <c r="C16283" s="93"/>
      <c r="D16283" s="94" t="s">
        <v>3</v>
      </c>
      <c r="E16283" s="94"/>
      <c r="F16283" s="23" t="s">
        <v>4</v>
      </c>
      <c r="G16283" s="94" t="s">
        <v>3894</v>
      </c>
      <c r="H16283" s="94"/>
      <c r="I16283" s="94" t="s">
        <v>3895</v>
      </c>
      <c r="J16283" s="94"/>
      <c r="K16283" s="23" t="s">
        <v>3896</v>
      </c>
    </row>
    <row r="16284" spans="1:11" ht="29.1" customHeight="1" x14ac:dyDescent="0.25">
      <c r="A16284" s="24" t="s">
        <v>3957</v>
      </c>
      <c r="B16284" s="95" t="s">
        <v>3958</v>
      </c>
      <c r="C16284" s="95"/>
      <c r="D16284" s="96" t="s">
        <v>20</v>
      </c>
      <c r="E16284" s="96"/>
      <c r="F16284" s="24" t="s">
        <v>3936</v>
      </c>
      <c r="G16284" s="97">
        <v>1.95E-2</v>
      </c>
      <c r="H16284" s="97"/>
      <c r="I16284" s="98">
        <v>75.540000000000006</v>
      </c>
      <c r="J16284" s="98"/>
      <c r="K16284" s="27">
        <f>TRUNC(TRUNC(G16284,8)*I16284,2)</f>
        <v>1.47</v>
      </c>
    </row>
    <row r="16285" spans="1:11" ht="29.1" customHeight="1" x14ac:dyDescent="0.25">
      <c r="A16285" s="24" t="s">
        <v>3959</v>
      </c>
      <c r="B16285" s="95" t="s">
        <v>3960</v>
      </c>
      <c r="C16285" s="95"/>
      <c r="D16285" s="96" t="s">
        <v>20</v>
      </c>
      <c r="E16285" s="96"/>
      <c r="F16285" s="24" t="s">
        <v>30</v>
      </c>
      <c r="G16285" s="97">
        <v>1.15E-2</v>
      </c>
      <c r="H16285" s="97"/>
      <c r="I16285" s="98">
        <v>198.53</v>
      </c>
      <c r="J16285" s="98"/>
      <c r="K16285" s="27">
        <f>TRUNC(TRUNC(G16285,8)*I16285,2)</f>
        <v>2.2799999999999998</v>
      </c>
    </row>
    <row r="16286" spans="1:11" ht="18" customHeight="1" x14ac:dyDescent="0.25">
      <c r="A16286" s="9"/>
      <c r="B16286" s="9"/>
      <c r="C16286" s="9"/>
      <c r="D16286" s="9"/>
      <c r="E16286" s="9"/>
      <c r="F16286" s="9"/>
      <c r="G16286" s="91" t="s">
        <v>3919</v>
      </c>
      <c r="H16286" s="91"/>
      <c r="I16286" s="91"/>
      <c r="J16286" s="91"/>
      <c r="K16286" s="28">
        <f>SUM(K16284:K16285)</f>
        <v>3.75</v>
      </c>
    </row>
    <row r="16287" spans="1:11" ht="15" customHeight="1" x14ac:dyDescent="0.25">
      <c r="A16287" s="93" t="s">
        <v>3907</v>
      </c>
      <c r="B16287" s="93"/>
      <c r="C16287" s="93"/>
      <c r="D16287" s="94" t="s">
        <v>3</v>
      </c>
      <c r="E16287" s="94"/>
      <c r="F16287" s="23" t="s">
        <v>4</v>
      </c>
      <c r="G16287" s="94" t="s">
        <v>3894</v>
      </c>
      <c r="H16287" s="94"/>
      <c r="I16287" s="94" t="s">
        <v>3895</v>
      </c>
      <c r="J16287" s="94"/>
      <c r="K16287" s="23" t="s">
        <v>3896</v>
      </c>
    </row>
    <row r="16288" spans="1:11" ht="15" customHeight="1" x14ac:dyDescent="0.25">
      <c r="A16288" s="24" t="s">
        <v>3910</v>
      </c>
      <c r="B16288" s="95" t="s">
        <v>3911</v>
      </c>
      <c r="C16288" s="95"/>
      <c r="D16288" s="96" t="s">
        <v>20</v>
      </c>
      <c r="E16288" s="96"/>
      <c r="F16288" s="24" t="s">
        <v>2056</v>
      </c>
      <c r="G16288" s="97">
        <v>3.1E-2</v>
      </c>
      <c r="H16288" s="97"/>
      <c r="I16288" s="98">
        <v>24.94</v>
      </c>
      <c r="J16288" s="98"/>
      <c r="K16288" s="27">
        <f>TRUNC(TRUNC(G16288,8)*I16288,2)</f>
        <v>0.77</v>
      </c>
    </row>
    <row r="16289" spans="1:11" ht="18" customHeight="1" x14ac:dyDescent="0.25">
      <c r="A16289" s="9"/>
      <c r="B16289" s="9"/>
      <c r="C16289" s="9"/>
      <c r="D16289" s="9"/>
      <c r="E16289" s="9"/>
      <c r="F16289" s="9"/>
      <c r="G16289" s="91" t="s">
        <v>3912</v>
      </c>
      <c r="H16289" s="91"/>
      <c r="I16289" s="91"/>
      <c r="J16289" s="91"/>
      <c r="K16289" s="28">
        <f>SUM(K16288:K16288)</f>
        <v>0.77</v>
      </c>
    </row>
    <row r="16290" spans="1:11" ht="15" customHeight="1" x14ac:dyDescent="0.25">
      <c r="A16290" s="9"/>
      <c r="B16290" s="9"/>
      <c r="C16290" s="9"/>
      <c r="D16290" s="9"/>
      <c r="E16290" s="9"/>
      <c r="F16290" s="9"/>
      <c r="G16290" s="92" t="s">
        <v>3913</v>
      </c>
      <c r="H16290" s="92"/>
      <c r="I16290" s="92"/>
      <c r="J16290" s="92"/>
      <c r="K16290" s="29">
        <f>ROUND(SUM(K16286,K16289),2)</f>
        <v>4.5199999999999996</v>
      </c>
    </row>
    <row r="16291" spans="1:11" ht="9.9499999999999993" customHeight="1" x14ac:dyDescent="0.25">
      <c r="A16291" s="9"/>
      <c r="B16291" s="9"/>
      <c r="C16291" s="9"/>
      <c r="D16291" s="9"/>
      <c r="E16291" s="9"/>
      <c r="F16291" s="9"/>
      <c r="G16291" s="100"/>
      <c r="H16291" s="100"/>
      <c r="I16291" s="100"/>
      <c r="J16291" s="100"/>
      <c r="K16291" s="100"/>
    </row>
    <row r="16292" spans="1:11" ht="20.100000000000001" customHeight="1" x14ac:dyDescent="0.25">
      <c r="A16292" s="99" t="s">
        <v>3372</v>
      </c>
      <c r="B16292" s="99"/>
      <c r="C16292" s="99"/>
      <c r="D16292" s="99"/>
      <c r="E16292" s="99"/>
      <c r="F16292" s="99"/>
      <c r="G16292" s="99"/>
      <c r="H16292" s="99"/>
      <c r="I16292" s="99"/>
      <c r="J16292" s="99"/>
      <c r="K16292" s="99"/>
    </row>
    <row r="16293" spans="1:11" ht="15" customHeight="1" x14ac:dyDescent="0.25">
      <c r="A16293" s="93" t="s">
        <v>3916</v>
      </c>
      <c r="B16293" s="93"/>
      <c r="C16293" s="93"/>
      <c r="D16293" s="94" t="s">
        <v>3</v>
      </c>
      <c r="E16293" s="94"/>
      <c r="F16293" s="23" t="s">
        <v>4</v>
      </c>
      <c r="G16293" s="94" t="s">
        <v>3894</v>
      </c>
      <c r="H16293" s="94"/>
      <c r="I16293" s="94" t="s">
        <v>3895</v>
      </c>
      <c r="J16293" s="94"/>
      <c r="K16293" s="23" t="s">
        <v>3896</v>
      </c>
    </row>
    <row r="16294" spans="1:11" ht="29.1" customHeight="1" x14ac:dyDescent="0.25">
      <c r="A16294" s="24" t="s">
        <v>3963</v>
      </c>
      <c r="B16294" s="95" t="s">
        <v>3964</v>
      </c>
      <c r="C16294" s="95"/>
      <c r="D16294" s="96" t="s">
        <v>20</v>
      </c>
      <c r="E16294" s="96"/>
      <c r="F16294" s="24" t="s">
        <v>3936</v>
      </c>
      <c r="G16294" s="97">
        <v>0.86950000000000005</v>
      </c>
      <c r="H16294" s="97"/>
      <c r="I16294" s="98">
        <v>8.9</v>
      </c>
      <c r="J16294" s="98"/>
      <c r="K16294" s="27">
        <f>TRUNC(TRUNC(G16294,8)*I16294,2)</f>
        <v>7.73</v>
      </c>
    </row>
    <row r="16295" spans="1:11" ht="29.1" customHeight="1" x14ac:dyDescent="0.25">
      <c r="A16295" s="24" t="s">
        <v>3965</v>
      </c>
      <c r="B16295" s="95" t="s">
        <v>3966</v>
      </c>
      <c r="C16295" s="95"/>
      <c r="D16295" s="96" t="s">
        <v>20</v>
      </c>
      <c r="E16295" s="96"/>
      <c r="F16295" s="24" t="s">
        <v>30</v>
      </c>
      <c r="G16295" s="97">
        <v>1.137</v>
      </c>
      <c r="H16295" s="97"/>
      <c r="I16295" s="98">
        <v>32.76</v>
      </c>
      <c r="J16295" s="98"/>
      <c r="K16295" s="27">
        <f>TRUNC(TRUNC(G16295,8)*I16295,2)</f>
        <v>37.24</v>
      </c>
    </row>
    <row r="16296" spans="1:11" ht="21" customHeight="1" x14ac:dyDescent="0.25">
      <c r="A16296" s="24" t="s">
        <v>3967</v>
      </c>
      <c r="B16296" s="95" t="s">
        <v>3968</v>
      </c>
      <c r="C16296" s="95"/>
      <c r="D16296" s="96" t="s">
        <v>20</v>
      </c>
      <c r="E16296" s="96"/>
      <c r="F16296" s="24" t="s">
        <v>3936</v>
      </c>
      <c r="G16296" s="97">
        <v>0.86950000000000005</v>
      </c>
      <c r="H16296" s="97"/>
      <c r="I16296" s="98">
        <v>27.59</v>
      </c>
      <c r="J16296" s="98"/>
      <c r="K16296" s="27">
        <f>TRUNC(TRUNC(G16296,8)*I16296,2)</f>
        <v>23.98</v>
      </c>
    </row>
    <row r="16297" spans="1:11" ht="21" customHeight="1" x14ac:dyDescent="0.25">
      <c r="A16297" s="24" t="s">
        <v>3969</v>
      </c>
      <c r="B16297" s="95" t="s">
        <v>3970</v>
      </c>
      <c r="C16297" s="95"/>
      <c r="D16297" s="96" t="s">
        <v>20</v>
      </c>
      <c r="E16297" s="96"/>
      <c r="F16297" s="24" t="s">
        <v>30</v>
      </c>
      <c r="G16297" s="97">
        <v>1.137</v>
      </c>
      <c r="H16297" s="97"/>
      <c r="I16297" s="98">
        <v>28.09</v>
      </c>
      <c r="J16297" s="98"/>
      <c r="K16297" s="27">
        <f>TRUNC(TRUNC(G16297,8)*I16297,2)</f>
        <v>31.93</v>
      </c>
    </row>
    <row r="16298" spans="1:11" ht="18" customHeight="1" x14ac:dyDescent="0.25">
      <c r="A16298" s="9"/>
      <c r="B16298" s="9"/>
      <c r="C16298" s="9"/>
      <c r="D16298" s="9"/>
      <c r="E16298" s="9"/>
      <c r="F16298" s="9"/>
      <c r="G16298" s="91" t="s">
        <v>3919</v>
      </c>
      <c r="H16298" s="91"/>
      <c r="I16298" s="91"/>
      <c r="J16298" s="91"/>
      <c r="K16298" s="28">
        <f>SUM(K16294:K16297)</f>
        <v>100.88</v>
      </c>
    </row>
    <row r="16299" spans="1:11" ht="15" customHeight="1" x14ac:dyDescent="0.25">
      <c r="A16299" s="93" t="s">
        <v>3907</v>
      </c>
      <c r="B16299" s="93"/>
      <c r="C16299" s="93"/>
      <c r="D16299" s="94" t="s">
        <v>3</v>
      </c>
      <c r="E16299" s="94"/>
      <c r="F16299" s="23" t="s">
        <v>4</v>
      </c>
      <c r="G16299" s="94" t="s">
        <v>3894</v>
      </c>
      <c r="H16299" s="94"/>
      <c r="I16299" s="94" t="s">
        <v>3895</v>
      </c>
      <c r="J16299" s="94"/>
      <c r="K16299" s="23" t="s">
        <v>3896</v>
      </c>
    </row>
    <row r="16300" spans="1:11" ht="15" customHeight="1" x14ac:dyDescent="0.25">
      <c r="A16300" s="24" t="s">
        <v>3971</v>
      </c>
      <c r="B16300" s="95" t="s">
        <v>3972</v>
      </c>
      <c r="C16300" s="95"/>
      <c r="D16300" s="96" t="s">
        <v>20</v>
      </c>
      <c r="E16300" s="96"/>
      <c r="F16300" s="24" t="s">
        <v>2056</v>
      </c>
      <c r="G16300" s="97">
        <v>7.22E-2</v>
      </c>
      <c r="H16300" s="97"/>
      <c r="I16300" s="98">
        <v>32.69</v>
      </c>
      <c r="J16300" s="98"/>
      <c r="K16300" s="27">
        <f>TRUNC(TRUNC(G16300,8)*I16300,2)</f>
        <v>2.36</v>
      </c>
    </row>
    <row r="16301" spans="1:11" ht="15" customHeight="1" x14ac:dyDescent="0.25">
      <c r="A16301" s="24" t="s">
        <v>3910</v>
      </c>
      <c r="B16301" s="95" t="s">
        <v>3911</v>
      </c>
      <c r="C16301" s="95"/>
      <c r="D16301" s="96" t="s">
        <v>20</v>
      </c>
      <c r="E16301" s="96"/>
      <c r="F16301" s="24" t="s">
        <v>2056</v>
      </c>
      <c r="G16301" s="97">
        <v>0.44790000000000002</v>
      </c>
      <c r="H16301" s="97"/>
      <c r="I16301" s="98">
        <v>24.94</v>
      </c>
      <c r="J16301" s="98"/>
      <c r="K16301" s="27">
        <f>TRUNC(TRUNC(G16301,8)*I16301,2)</f>
        <v>11.17</v>
      </c>
    </row>
    <row r="16302" spans="1:11" ht="18" customHeight="1" x14ac:dyDescent="0.25">
      <c r="A16302" s="9"/>
      <c r="B16302" s="9"/>
      <c r="C16302" s="9"/>
      <c r="D16302" s="9"/>
      <c r="E16302" s="9"/>
      <c r="F16302" s="9"/>
      <c r="G16302" s="91" t="s">
        <v>3912</v>
      </c>
      <c r="H16302" s="91"/>
      <c r="I16302" s="91"/>
      <c r="J16302" s="91"/>
      <c r="K16302" s="28">
        <f>SUM(K16300:K16301)</f>
        <v>13.53</v>
      </c>
    </row>
    <row r="16303" spans="1:11" ht="15" customHeight="1" x14ac:dyDescent="0.25">
      <c r="A16303" s="9"/>
      <c r="B16303" s="9"/>
      <c r="C16303" s="9"/>
      <c r="D16303" s="9"/>
      <c r="E16303" s="9"/>
      <c r="F16303" s="9"/>
      <c r="G16303" s="92" t="s">
        <v>3913</v>
      </c>
      <c r="H16303" s="92"/>
      <c r="I16303" s="92"/>
      <c r="J16303" s="92"/>
      <c r="K16303" s="29">
        <f>ROUND(SUM(K16298,K16302),2)</f>
        <v>114.41</v>
      </c>
    </row>
    <row r="16304" spans="1:11" ht="9.9499999999999993" customHeight="1" x14ac:dyDescent="0.25">
      <c r="A16304" s="9"/>
      <c r="B16304" s="9"/>
      <c r="C16304" s="9"/>
      <c r="D16304" s="9"/>
      <c r="E16304" s="9"/>
      <c r="F16304" s="9"/>
      <c r="G16304" s="100"/>
      <c r="H16304" s="100"/>
      <c r="I16304" s="100"/>
      <c r="J16304" s="100"/>
      <c r="K16304" s="100"/>
    </row>
    <row r="16305" spans="1:11" ht="20.100000000000001" customHeight="1" x14ac:dyDescent="0.25">
      <c r="A16305" s="99" t="s">
        <v>3373</v>
      </c>
      <c r="B16305" s="99"/>
      <c r="C16305" s="99"/>
      <c r="D16305" s="99"/>
      <c r="E16305" s="99"/>
      <c r="F16305" s="99"/>
      <c r="G16305" s="99"/>
      <c r="H16305" s="99"/>
      <c r="I16305" s="99"/>
      <c r="J16305" s="99"/>
      <c r="K16305" s="99"/>
    </row>
    <row r="16306" spans="1:11" ht="15" customHeight="1" x14ac:dyDescent="0.25">
      <c r="A16306" s="93" t="s">
        <v>3916</v>
      </c>
      <c r="B16306" s="93"/>
      <c r="C16306" s="93"/>
      <c r="D16306" s="94" t="s">
        <v>3</v>
      </c>
      <c r="E16306" s="94"/>
      <c r="F16306" s="23" t="s">
        <v>4</v>
      </c>
      <c r="G16306" s="94" t="s">
        <v>3894</v>
      </c>
      <c r="H16306" s="94"/>
      <c r="I16306" s="94" t="s">
        <v>3895</v>
      </c>
      <c r="J16306" s="94"/>
      <c r="K16306" s="23" t="s">
        <v>3896</v>
      </c>
    </row>
    <row r="16307" spans="1:11" ht="38.1" customHeight="1" x14ac:dyDescent="0.25">
      <c r="A16307" s="24" t="s">
        <v>3973</v>
      </c>
      <c r="B16307" s="95" t="s">
        <v>3974</v>
      </c>
      <c r="C16307" s="95"/>
      <c r="D16307" s="96" t="s">
        <v>20</v>
      </c>
      <c r="E16307" s="96"/>
      <c r="F16307" s="24" t="s">
        <v>3936</v>
      </c>
      <c r="G16307" s="97">
        <v>6.3E-3</v>
      </c>
      <c r="H16307" s="97"/>
      <c r="I16307" s="98">
        <v>94.61</v>
      </c>
      <c r="J16307" s="98"/>
      <c r="K16307" s="27">
        <f>TRUNC(TRUNC(G16307,8)*I16307,2)</f>
        <v>0.59</v>
      </c>
    </row>
    <row r="16308" spans="1:11" ht="38.1" customHeight="1" x14ac:dyDescent="0.25">
      <c r="A16308" s="24" t="s">
        <v>3975</v>
      </c>
      <c r="B16308" s="95" t="s">
        <v>3976</v>
      </c>
      <c r="C16308" s="95"/>
      <c r="D16308" s="96" t="s">
        <v>20</v>
      </c>
      <c r="E16308" s="96"/>
      <c r="F16308" s="24" t="s">
        <v>30</v>
      </c>
      <c r="G16308" s="97">
        <v>1.0200000000000001E-2</v>
      </c>
      <c r="H16308" s="97"/>
      <c r="I16308" s="98">
        <v>370.94</v>
      </c>
      <c r="J16308" s="98"/>
      <c r="K16308" s="27">
        <f>TRUNC(TRUNC(G16308,8)*I16308,2)</f>
        <v>3.78</v>
      </c>
    </row>
    <row r="16309" spans="1:11" ht="29.1" customHeight="1" x14ac:dyDescent="0.25">
      <c r="A16309" s="24" t="s">
        <v>3977</v>
      </c>
      <c r="B16309" s="95" t="s">
        <v>3978</v>
      </c>
      <c r="C16309" s="95"/>
      <c r="D16309" s="96" t="s">
        <v>20</v>
      </c>
      <c r="E16309" s="96"/>
      <c r="F16309" s="24" t="s">
        <v>3936</v>
      </c>
      <c r="G16309" s="97">
        <v>4.8999999999999998E-3</v>
      </c>
      <c r="H16309" s="97"/>
      <c r="I16309" s="98">
        <v>74.180000000000007</v>
      </c>
      <c r="J16309" s="98"/>
      <c r="K16309" s="27">
        <f>TRUNC(TRUNC(G16309,8)*I16309,2)</f>
        <v>0.36</v>
      </c>
    </row>
    <row r="16310" spans="1:11" ht="29.1" customHeight="1" x14ac:dyDescent="0.25">
      <c r="A16310" s="24" t="s">
        <v>3979</v>
      </c>
      <c r="B16310" s="95" t="s">
        <v>3980</v>
      </c>
      <c r="C16310" s="95"/>
      <c r="D16310" s="96" t="s">
        <v>20</v>
      </c>
      <c r="E16310" s="96"/>
      <c r="F16310" s="24" t="s">
        <v>30</v>
      </c>
      <c r="G16310" s="97">
        <v>5.5999999999999999E-3</v>
      </c>
      <c r="H16310" s="97"/>
      <c r="I16310" s="98">
        <v>166.79</v>
      </c>
      <c r="J16310" s="98"/>
      <c r="K16310" s="27">
        <f>TRUNC(TRUNC(G16310,8)*I16310,2)</f>
        <v>0.93</v>
      </c>
    </row>
    <row r="16311" spans="1:11" ht="18" customHeight="1" x14ac:dyDescent="0.25">
      <c r="A16311" s="9"/>
      <c r="B16311" s="9"/>
      <c r="C16311" s="9"/>
      <c r="D16311" s="9"/>
      <c r="E16311" s="9"/>
      <c r="F16311" s="9"/>
      <c r="G16311" s="91" t="s">
        <v>3919</v>
      </c>
      <c r="H16311" s="91"/>
      <c r="I16311" s="91"/>
      <c r="J16311" s="91"/>
      <c r="K16311" s="28">
        <f>SUM(K16307:K16310)</f>
        <v>5.66</v>
      </c>
    </row>
    <row r="16312" spans="1:11" ht="15" customHeight="1" x14ac:dyDescent="0.25">
      <c r="A16312" s="9"/>
      <c r="B16312" s="9"/>
      <c r="C16312" s="9"/>
      <c r="D16312" s="9"/>
      <c r="E16312" s="9"/>
      <c r="F16312" s="9"/>
      <c r="G16312" s="92" t="s">
        <v>3913</v>
      </c>
      <c r="H16312" s="92"/>
      <c r="I16312" s="92"/>
      <c r="J16312" s="92"/>
      <c r="K16312" s="29">
        <f>ROUND(SUM(K16311),2)</f>
        <v>5.66</v>
      </c>
    </row>
    <row r="16313" spans="1:11" ht="9.9499999999999993" customHeight="1" x14ac:dyDescent="0.25">
      <c r="A16313" s="9"/>
      <c r="B16313" s="9"/>
      <c r="C16313" s="9"/>
      <c r="D16313" s="9"/>
      <c r="E16313" s="9"/>
      <c r="F16313" s="9"/>
      <c r="G16313" s="100"/>
      <c r="H16313" s="100"/>
      <c r="I16313" s="100"/>
      <c r="J16313" s="100"/>
      <c r="K16313" s="100"/>
    </row>
    <row r="16314" spans="1:11" ht="20.100000000000001" customHeight="1" x14ac:dyDescent="0.25">
      <c r="A16314" s="99" t="s">
        <v>3374</v>
      </c>
      <c r="B16314" s="99"/>
      <c r="C16314" s="99"/>
      <c r="D16314" s="99"/>
      <c r="E16314" s="99"/>
      <c r="F16314" s="99"/>
      <c r="G16314" s="99"/>
      <c r="H16314" s="99"/>
      <c r="I16314" s="99"/>
      <c r="J16314" s="99"/>
      <c r="K16314" s="99"/>
    </row>
    <row r="16315" spans="1:11" ht="15" customHeight="1" x14ac:dyDescent="0.25">
      <c r="A16315" s="93" t="s">
        <v>3916</v>
      </c>
      <c r="B16315" s="93"/>
      <c r="C16315" s="93"/>
      <c r="D16315" s="94" t="s">
        <v>3</v>
      </c>
      <c r="E16315" s="94"/>
      <c r="F16315" s="23" t="s">
        <v>4</v>
      </c>
      <c r="G16315" s="94" t="s">
        <v>3894</v>
      </c>
      <c r="H16315" s="94"/>
      <c r="I16315" s="94" t="s">
        <v>3895</v>
      </c>
      <c r="J16315" s="94"/>
      <c r="K16315" s="23" t="s">
        <v>3896</v>
      </c>
    </row>
    <row r="16316" spans="1:11" ht="38.1" customHeight="1" x14ac:dyDescent="0.25">
      <c r="A16316" s="24" t="s">
        <v>3973</v>
      </c>
      <c r="B16316" s="95" t="s">
        <v>3974</v>
      </c>
      <c r="C16316" s="95"/>
      <c r="D16316" s="96" t="s">
        <v>20</v>
      </c>
      <c r="E16316" s="96"/>
      <c r="F16316" s="24" t="s">
        <v>3936</v>
      </c>
      <c r="G16316" s="97">
        <v>1.2999999999999999E-3</v>
      </c>
      <c r="H16316" s="97"/>
      <c r="I16316" s="98">
        <v>94.61</v>
      </c>
      <c r="J16316" s="98"/>
      <c r="K16316" s="27">
        <f>TRUNC(TRUNC(G16316,8)*I16316,2)</f>
        <v>0.12</v>
      </c>
    </row>
    <row r="16317" spans="1:11" ht="38.1" customHeight="1" x14ac:dyDescent="0.25">
      <c r="A16317" s="24" t="s">
        <v>3975</v>
      </c>
      <c r="B16317" s="95" t="s">
        <v>3976</v>
      </c>
      <c r="C16317" s="95"/>
      <c r="D16317" s="96" t="s">
        <v>20</v>
      </c>
      <c r="E16317" s="96"/>
      <c r="F16317" s="24" t="s">
        <v>30</v>
      </c>
      <c r="G16317" s="97">
        <v>3.0999999999999999E-3</v>
      </c>
      <c r="H16317" s="97"/>
      <c r="I16317" s="98">
        <v>370.94</v>
      </c>
      <c r="J16317" s="98"/>
      <c r="K16317" s="27">
        <f>TRUNC(TRUNC(G16317,8)*I16317,2)</f>
        <v>1.1399999999999999</v>
      </c>
    </row>
    <row r="16318" spans="1:11" ht="18" customHeight="1" x14ac:dyDescent="0.25">
      <c r="A16318" s="9"/>
      <c r="B16318" s="9"/>
      <c r="C16318" s="9"/>
      <c r="D16318" s="9"/>
      <c r="E16318" s="9"/>
      <c r="F16318" s="9"/>
      <c r="G16318" s="91" t="s">
        <v>3919</v>
      </c>
      <c r="H16318" s="91"/>
      <c r="I16318" s="91"/>
      <c r="J16318" s="91"/>
      <c r="K16318" s="28">
        <f>SUM(K16316:K16317)</f>
        <v>1.2599999999999998</v>
      </c>
    </row>
    <row r="16319" spans="1:11" ht="15" customHeight="1" x14ac:dyDescent="0.25">
      <c r="A16319" s="9"/>
      <c r="B16319" s="9"/>
      <c r="C16319" s="9"/>
      <c r="D16319" s="9"/>
      <c r="E16319" s="9"/>
      <c r="F16319" s="9"/>
      <c r="G16319" s="92" t="s">
        <v>3913</v>
      </c>
      <c r="H16319" s="92"/>
      <c r="I16319" s="92"/>
      <c r="J16319" s="92"/>
      <c r="K16319" s="29">
        <f>ROUND(SUM(K16318),2)</f>
        <v>1.26</v>
      </c>
    </row>
    <row r="16320" spans="1:11" ht="9.9499999999999993" customHeight="1" x14ac:dyDescent="0.25">
      <c r="A16320" s="9"/>
      <c r="B16320" s="9"/>
      <c r="C16320" s="9"/>
      <c r="D16320" s="9"/>
      <c r="E16320" s="9"/>
      <c r="F16320" s="9"/>
      <c r="G16320" s="100"/>
      <c r="H16320" s="100"/>
      <c r="I16320" s="100"/>
      <c r="J16320" s="100"/>
      <c r="K16320" s="100"/>
    </row>
    <row r="16321" spans="1:11" ht="20.100000000000001" customHeight="1" x14ac:dyDescent="0.25">
      <c r="A16321" s="99" t="s">
        <v>3375</v>
      </c>
      <c r="B16321" s="99"/>
      <c r="C16321" s="99"/>
      <c r="D16321" s="99"/>
      <c r="E16321" s="99"/>
      <c r="F16321" s="99"/>
      <c r="G16321" s="99"/>
      <c r="H16321" s="99"/>
      <c r="I16321" s="99"/>
      <c r="J16321" s="99"/>
      <c r="K16321" s="99"/>
    </row>
    <row r="16322" spans="1:11" ht="15" customHeight="1" x14ac:dyDescent="0.25">
      <c r="A16322" s="93" t="s">
        <v>3916</v>
      </c>
      <c r="B16322" s="93"/>
      <c r="C16322" s="93"/>
      <c r="D16322" s="94" t="s">
        <v>3</v>
      </c>
      <c r="E16322" s="94"/>
      <c r="F16322" s="23" t="s">
        <v>4</v>
      </c>
      <c r="G16322" s="94" t="s">
        <v>3894</v>
      </c>
      <c r="H16322" s="94"/>
      <c r="I16322" s="94" t="s">
        <v>3895</v>
      </c>
      <c r="J16322" s="94"/>
      <c r="K16322" s="23" t="s">
        <v>3896</v>
      </c>
    </row>
    <row r="16323" spans="1:11" ht="38.1" customHeight="1" x14ac:dyDescent="0.25">
      <c r="A16323" s="24" t="s">
        <v>3973</v>
      </c>
      <c r="B16323" s="95" t="s">
        <v>3974</v>
      </c>
      <c r="C16323" s="95"/>
      <c r="D16323" s="96" t="s">
        <v>20</v>
      </c>
      <c r="E16323" s="96"/>
      <c r="F16323" s="24" t="s">
        <v>3936</v>
      </c>
      <c r="G16323" s="97">
        <v>5.0000000000000001E-4</v>
      </c>
      <c r="H16323" s="97"/>
      <c r="I16323" s="98">
        <v>94.61</v>
      </c>
      <c r="J16323" s="98"/>
      <c r="K16323" s="27">
        <f>TRUNC(TRUNC(G16323,8)*I16323,2)</f>
        <v>0.04</v>
      </c>
    </row>
    <row r="16324" spans="1:11" ht="38.1" customHeight="1" x14ac:dyDescent="0.25">
      <c r="A16324" s="24" t="s">
        <v>3975</v>
      </c>
      <c r="B16324" s="95" t="s">
        <v>3976</v>
      </c>
      <c r="C16324" s="95"/>
      <c r="D16324" s="96" t="s">
        <v>20</v>
      </c>
      <c r="E16324" s="96"/>
      <c r="F16324" s="24" t="s">
        <v>30</v>
      </c>
      <c r="G16324" s="97">
        <v>1.1999999999999999E-3</v>
      </c>
      <c r="H16324" s="97"/>
      <c r="I16324" s="98">
        <v>370.94</v>
      </c>
      <c r="J16324" s="98"/>
      <c r="K16324" s="27">
        <f>TRUNC(TRUNC(G16324,8)*I16324,2)</f>
        <v>0.44</v>
      </c>
    </row>
    <row r="16325" spans="1:11" ht="18" customHeight="1" x14ac:dyDescent="0.25">
      <c r="A16325" s="9"/>
      <c r="B16325" s="9"/>
      <c r="C16325" s="9"/>
      <c r="D16325" s="9"/>
      <c r="E16325" s="9"/>
      <c r="F16325" s="9"/>
      <c r="G16325" s="91" t="s">
        <v>3919</v>
      </c>
      <c r="H16325" s="91"/>
      <c r="I16325" s="91"/>
      <c r="J16325" s="91"/>
      <c r="K16325" s="28">
        <f>SUM(K16323:K16324)</f>
        <v>0.48</v>
      </c>
    </row>
    <row r="16326" spans="1:11" ht="15" customHeight="1" x14ac:dyDescent="0.25">
      <c r="A16326" s="9"/>
      <c r="B16326" s="9"/>
      <c r="C16326" s="9"/>
      <c r="D16326" s="9"/>
      <c r="E16326" s="9"/>
      <c r="F16326" s="9"/>
      <c r="G16326" s="92" t="s">
        <v>3913</v>
      </c>
      <c r="H16326" s="92"/>
      <c r="I16326" s="92"/>
      <c r="J16326" s="92"/>
      <c r="K16326" s="29">
        <f>ROUND(SUM(K16325),2)</f>
        <v>0.48</v>
      </c>
    </row>
    <row r="16327" spans="1:11" ht="9.9499999999999993" customHeight="1" x14ac:dyDescent="0.25">
      <c r="A16327" s="9"/>
      <c r="B16327" s="9"/>
      <c r="C16327" s="9"/>
      <c r="D16327" s="9"/>
      <c r="E16327" s="9"/>
      <c r="F16327" s="9"/>
      <c r="G16327" s="100"/>
      <c r="H16327" s="100"/>
      <c r="I16327" s="100"/>
      <c r="J16327" s="100"/>
      <c r="K16327" s="100"/>
    </row>
    <row r="16328" spans="1:11" ht="20.100000000000001" customHeight="1" x14ac:dyDescent="0.25">
      <c r="A16328" s="99" t="s">
        <v>3376</v>
      </c>
      <c r="B16328" s="99"/>
      <c r="C16328" s="99"/>
      <c r="D16328" s="99"/>
      <c r="E16328" s="99"/>
      <c r="F16328" s="99"/>
      <c r="G16328" s="99"/>
      <c r="H16328" s="99"/>
      <c r="I16328" s="99"/>
      <c r="J16328" s="99"/>
      <c r="K16328" s="99"/>
    </row>
    <row r="16329" spans="1:11" ht="15" customHeight="1" x14ac:dyDescent="0.25">
      <c r="A16329" s="93" t="s">
        <v>3981</v>
      </c>
      <c r="B16329" s="93"/>
      <c r="C16329" s="93"/>
      <c r="D16329" s="94" t="s">
        <v>3</v>
      </c>
      <c r="E16329" s="94"/>
      <c r="F16329" s="23" t="s">
        <v>4</v>
      </c>
      <c r="G16329" s="94" t="s">
        <v>3894</v>
      </c>
      <c r="H16329" s="94"/>
      <c r="I16329" s="94" t="s">
        <v>3895</v>
      </c>
      <c r="J16329" s="94"/>
      <c r="K16329" s="23" t="s">
        <v>3896</v>
      </c>
    </row>
    <row r="16330" spans="1:11" ht="21" customHeight="1" x14ac:dyDescent="0.25">
      <c r="A16330" s="24" t="s">
        <v>70</v>
      </c>
      <c r="B16330" s="95" t="s">
        <v>3982</v>
      </c>
      <c r="C16330" s="95"/>
      <c r="D16330" s="96" t="s">
        <v>25</v>
      </c>
      <c r="E16330" s="96"/>
      <c r="F16330" s="24" t="s">
        <v>61</v>
      </c>
      <c r="G16330" s="97">
        <v>1</v>
      </c>
      <c r="H16330" s="97"/>
      <c r="I16330" s="98">
        <v>28.42</v>
      </c>
      <c r="J16330" s="98"/>
      <c r="K16330" s="27">
        <f>ROUND(ROUND(G16330,8)*I16330,2)</f>
        <v>28.42</v>
      </c>
    </row>
    <row r="16331" spans="1:11" ht="15" customHeight="1" x14ac:dyDescent="0.25">
      <c r="A16331" s="9"/>
      <c r="B16331" s="9"/>
      <c r="C16331" s="9"/>
      <c r="D16331" s="9"/>
      <c r="E16331" s="9"/>
      <c r="F16331" s="9"/>
      <c r="G16331" s="91" t="s">
        <v>3983</v>
      </c>
      <c r="H16331" s="91"/>
      <c r="I16331" s="91"/>
      <c r="J16331" s="91"/>
      <c r="K16331" s="28">
        <f>SUM(K16330:K16330)</f>
        <v>28.42</v>
      </c>
    </row>
    <row r="16332" spans="1:11" ht="15" customHeight="1" x14ac:dyDescent="0.25">
      <c r="A16332" s="9"/>
      <c r="B16332" s="9"/>
      <c r="C16332" s="9"/>
      <c r="D16332" s="9"/>
      <c r="E16332" s="9"/>
      <c r="F16332" s="9"/>
      <c r="G16332" s="92" t="s">
        <v>3913</v>
      </c>
      <c r="H16332" s="92"/>
      <c r="I16332" s="92"/>
      <c r="J16332" s="92"/>
      <c r="K16332" s="29">
        <f>ROUND(SUM(K16331),2)</f>
        <v>28.42</v>
      </c>
    </row>
    <row r="16333" spans="1:11" ht="9.9499999999999993" customHeight="1" x14ac:dyDescent="0.25">
      <c r="A16333" s="9"/>
      <c r="B16333" s="9"/>
      <c r="C16333" s="9"/>
      <c r="D16333" s="9"/>
      <c r="E16333" s="9"/>
      <c r="F16333" s="9"/>
      <c r="G16333" s="100"/>
      <c r="H16333" s="100"/>
      <c r="I16333" s="100"/>
      <c r="J16333" s="100"/>
      <c r="K16333" s="100"/>
    </row>
    <row r="16334" spans="1:11" ht="20.100000000000001" customHeight="1" x14ac:dyDescent="0.25">
      <c r="A16334" s="99" t="s">
        <v>3377</v>
      </c>
      <c r="B16334" s="99"/>
      <c r="C16334" s="99"/>
      <c r="D16334" s="99"/>
      <c r="E16334" s="99"/>
      <c r="F16334" s="99"/>
      <c r="G16334" s="99"/>
      <c r="H16334" s="99"/>
      <c r="I16334" s="99"/>
      <c r="J16334" s="99"/>
      <c r="K16334" s="99"/>
    </row>
    <row r="16335" spans="1:11" ht="15" customHeight="1" x14ac:dyDescent="0.25">
      <c r="A16335" s="93" t="s">
        <v>3916</v>
      </c>
      <c r="B16335" s="93"/>
      <c r="C16335" s="93"/>
      <c r="D16335" s="94" t="s">
        <v>3</v>
      </c>
      <c r="E16335" s="94"/>
      <c r="F16335" s="23" t="s">
        <v>4</v>
      </c>
      <c r="G16335" s="94" t="s">
        <v>3894</v>
      </c>
      <c r="H16335" s="94"/>
      <c r="I16335" s="94" t="s">
        <v>3895</v>
      </c>
      <c r="J16335" s="94"/>
      <c r="K16335" s="23" t="s">
        <v>3896</v>
      </c>
    </row>
    <row r="16336" spans="1:11" ht="38.1" customHeight="1" x14ac:dyDescent="0.25">
      <c r="A16336" s="24" t="s">
        <v>3973</v>
      </c>
      <c r="B16336" s="95" t="s">
        <v>3974</v>
      </c>
      <c r="C16336" s="95"/>
      <c r="D16336" s="96" t="s">
        <v>20</v>
      </c>
      <c r="E16336" s="96"/>
      <c r="F16336" s="24" t="s">
        <v>3936</v>
      </c>
      <c r="G16336" s="97">
        <v>1.2999999999999999E-3</v>
      </c>
      <c r="H16336" s="97"/>
      <c r="I16336" s="98">
        <v>94.61</v>
      </c>
      <c r="J16336" s="98"/>
      <c r="K16336" s="27">
        <f>TRUNC(TRUNC(G16336,8)*I16336,2)</f>
        <v>0.12</v>
      </c>
    </row>
    <row r="16337" spans="1:11" ht="38.1" customHeight="1" x14ac:dyDescent="0.25">
      <c r="A16337" s="24" t="s">
        <v>3975</v>
      </c>
      <c r="B16337" s="95" t="s">
        <v>3976</v>
      </c>
      <c r="C16337" s="95"/>
      <c r="D16337" s="96" t="s">
        <v>20</v>
      </c>
      <c r="E16337" s="96"/>
      <c r="F16337" s="24" t="s">
        <v>30</v>
      </c>
      <c r="G16337" s="97">
        <v>3.0999999999999999E-3</v>
      </c>
      <c r="H16337" s="97"/>
      <c r="I16337" s="98">
        <v>370.94</v>
      </c>
      <c r="J16337" s="98"/>
      <c r="K16337" s="27">
        <f>TRUNC(TRUNC(G16337,8)*I16337,2)</f>
        <v>1.1399999999999999</v>
      </c>
    </row>
    <row r="16338" spans="1:11" ht="18" customHeight="1" x14ac:dyDescent="0.25">
      <c r="A16338" s="9"/>
      <c r="B16338" s="9"/>
      <c r="C16338" s="9"/>
      <c r="D16338" s="9"/>
      <c r="E16338" s="9"/>
      <c r="F16338" s="9"/>
      <c r="G16338" s="91" t="s">
        <v>3919</v>
      </c>
      <c r="H16338" s="91"/>
      <c r="I16338" s="91"/>
      <c r="J16338" s="91"/>
      <c r="K16338" s="28">
        <f>SUM(K16336:K16337)</f>
        <v>1.2599999999999998</v>
      </c>
    </row>
    <row r="16339" spans="1:11" ht="15" customHeight="1" x14ac:dyDescent="0.25">
      <c r="A16339" s="9"/>
      <c r="B16339" s="9"/>
      <c r="C16339" s="9"/>
      <c r="D16339" s="9"/>
      <c r="E16339" s="9"/>
      <c r="F16339" s="9"/>
      <c r="G16339" s="92" t="s">
        <v>3913</v>
      </c>
      <c r="H16339" s="92"/>
      <c r="I16339" s="92"/>
      <c r="J16339" s="92"/>
      <c r="K16339" s="29">
        <f>ROUND(SUM(K16338),2)</f>
        <v>1.26</v>
      </c>
    </row>
    <row r="16340" spans="1:11" ht="9.9499999999999993" customHeight="1" x14ac:dyDescent="0.25">
      <c r="A16340" s="9"/>
      <c r="B16340" s="9"/>
      <c r="C16340" s="9"/>
      <c r="D16340" s="9"/>
      <c r="E16340" s="9"/>
      <c r="F16340" s="9"/>
      <c r="G16340" s="100"/>
      <c r="H16340" s="100"/>
      <c r="I16340" s="100"/>
      <c r="J16340" s="100"/>
      <c r="K16340" s="100"/>
    </row>
    <row r="16341" spans="1:11" ht="20.100000000000001" customHeight="1" x14ac:dyDescent="0.25">
      <c r="A16341" s="99" t="s">
        <v>3378</v>
      </c>
      <c r="B16341" s="99"/>
      <c r="C16341" s="99"/>
      <c r="D16341" s="99"/>
      <c r="E16341" s="99"/>
      <c r="F16341" s="99"/>
      <c r="G16341" s="99"/>
      <c r="H16341" s="99"/>
      <c r="I16341" s="99"/>
      <c r="J16341" s="99"/>
      <c r="K16341" s="99"/>
    </row>
    <row r="16342" spans="1:11" ht="12.95" customHeight="1" x14ac:dyDescent="0.25">
      <c r="A16342" s="107" t="s">
        <v>3984</v>
      </c>
      <c r="B16342" s="107"/>
      <c r="C16342" s="107"/>
      <c r="D16342" s="108" t="s">
        <v>3985</v>
      </c>
      <c r="E16342" s="87" t="s">
        <v>3986</v>
      </c>
      <c r="F16342" s="87"/>
      <c r="G16342" s="87" t="s">
        <v>3987</v>
      </c>
      <c r="H16342" s="87"/>
      <c r="I16342" s="87"/>
      <c r="J16342" s="87"/>
      <c r="K16342" s="87" t="s">
        <v>3988</v>
      </c>
    </row>
    <row r="16343" spans="1:11" ht="12" customHeight="1" x14ac:dyDescent="0.25">
      <c r="A16343" s="107"/>
      <c r="B16343" s="107"/>
      <c r="C16343" s="107"/>
      <c r="D16343" s="108"/>
      <c r="E16343" s="23" t="s">
        <v>3989</v>
      </c>
      <c r="F16343" s="23" t="s">
        <v>3990</v>
      </c>
      <c r="G16343" s="94" t="s">
        <v>3989</v>
      </c>
      <c r="H16343" s="94"/>
      <c r="I16343" s="94" t="s">
        <v>3990</v>
      </c>
      <c r="J16343" s="94"/>
      <c r="K16343" s="87"/>
    </row>
    <row r="16344" spans="1:11" ht="15" customHeight="1" x14ac:dyDescent="0.25">
      <c r="A16344" s="6" t="s">
        <v>3991</v>
      </c>
      <c r="B16344" s="104" t="s">
        <v>3992</v>
      </c>
      <c r="C16344" s="104"/>
      <c r="D16344" s="31">
        <v>1</v>
      </c>
      <c r="E16344" s="32">
        <v>0.34</v>
      </c>
      <c r="F16344" s="32">
        <v>0.66</v>
      </c>
      <c r="G16344" s="105">
        <v>355.46550000000002</v>
      </c>
      <c r="H16344" s="105"/>
      <c r="I16344" s="105">
        <v>95.872399999999999</v>
      </c>
      <c r="J16344" s="105"/>
      <c r="K16344" s="33">
        <f>ROUND(D16344*(ROUND(E16344*G16344,4)+ROUND(F16344*I16344,4)),4)</f>
        <v>184.13409999999999</v>
      </c>
    </row>
    <row r="16345" spans="1:11" ht="15" customHeight="1" x14ac:dyDescent="0.25">
      <c r="A16345" s="6" t="s">
        <v>3993</v>
      </c>
      <c r="B16345" s="104" t="s">
        <v>3994</v>
      </c>
      <c r="C16345" s="104"/>
      <c r="D16345" s="31">
        <v>1</v>
      </c>
      <c r="E16345" s="32">
        <v>1</v>
      </c>
      <c r="F16345" s="32">
        <v>0</v>
      </c>
      <c r="G16345" s="105">
        <v>365.3972</v>
      </c>
      <c r="H16345" s="105"/>
      <c r="I16345" s="105">
        <v>147.8879</v>
      </c>
      <c r="J16345" s="105"/>
      <c r="K16345" s="33">
        <f>ROUND(D16345*(ROUND(E16345*G16345,4)+ROUND(F16345*I16345,4)),4)</f>
        <v>365.3972</v>
      </c>
    </row>
    <row r="16346" spans="1:11" ht="15" customHeight="1" x14ac:dyDescent="0.25">
      <c r="A16346" s="6" t="s">
        <v>3995</v>
      </c>
      <c r="B16346" s="104" t="s">
        <v>3996</v>
      </c>
      <c r="C16346" s="104"/>
      <c r="D16346" s="31">
        <v>1</v>
      </c>
      <c r="E16346" s="32">
        <v>0.97</v>
      </c>
      <c r="F16346" s="32">
        <v>0.03</v>
      </c>
      <c r="G16346" s="105">
        <v>324.64210000000003</v>
      </c>
      <c r="H16346" s="105"/>
      <c r="I16346" s="105">
        <v>159.20740000000001</v>
      </c>
      <c r="J16346" s="105"/>
      <c r="K16346" s="33">
        <f>ROUND(D16346*(ROUND(E16346*G16346,4)+ROUND(F16346*I16346,4)),4)</f>
        <v>319.67899999999997</v>
      </c>
    </row>
    <row r="16347" spans="1:11" ht="15.95" customHeight="1" x14ac:dyDescent="0.25">
      <c r="A16347" s="6" t="s">
        <v>3997</v>
      </c>
      <c r="B16347" s="104" t="s">
        <v>3998</v>
      </c>
      <c r="C16347" s="104"/>
      <c r="D16347" s="31">
        <v>1</v>
      </c>
      <c r="E16347" s="32">
        <v>0.79</v>
      </c>
      <c r="F16347" s="32">
        <v>0.21</v>
      </c>
      <c r="G16347" s="105">
        <v>284.72230000000002</v>
      </c>
      <c r="H16347" s="105"/>
      <c r="I16347" s="105">
        <v>125.70480000000001</v>
      </c>
      <c r="J16347" s="105"/>
      <c r="K16347" s="33">
        <f>ROUND(D16347*(ROUND(E16347*G16347,4)+ROUND(F16347*I16347,4)),4)</f>
        <v>251.32859999999999</v>
      </c>
    </row>
    <row r="16348" spans="1:11" ht="15" customHeight="1" x14ac:dyDescent="0.25">
      <c r="A16348" s="1"/>
      <c r="B16348" s="1"/>
      <c r="C16348" s="1"/>
      <c r="D16348" s="1"/>
      <c r="E16348" s="1"/>
      <c r="F16348" s="1"/>
      <c r="G16348" s="85" t="s">
        <v>3999</v>
      </c>
      <c r="H16348" s="85"/>
      <c r="I16348" s="85"/>
      <c r="J16348" s="85"/>
      <c r="K16348" s="34">
        <f>SUM(K16343:K16347)</f>
        <v>1120.5389</v>
      </c>
    </row>
    <row r="16349" spans="1:11" ht="20.100000000000001" customHeight="1" x14ac:dyDescent="0.25">
      <c r="A16349" s="106" t="s">
        <v>4000</v>
      </c>
      <c r="B16349" s="106"/>
      <c r="C16349" s="106"/>
      <c r="D16349" s="106"/>
      <c r="E16349" s="106"/>
      <c r="F16349" s="2" t="s">
        <v>4</v>
      </c>
      <c r="G16349" s="87" t="s">
        <v>4001</v>
      </c>
      <c r="H16349" s="87"/>
      <c r="I16349" s="87" t="s">
        <v>4002</v>
      </c>
      <c r="J16349" s="87"/>
      <c r="K16349" s="2" t="s">
        <v>3988</v>
      </c>
    </row>
    <row r="16350" spans="1:11" ht="15" customHeight="1" x14ac:dyDescent="0.25">
      <c r="A16350" s="6" t="s">
        <v>4003</v>
      </c>
      <c r="B16350" s="101" t="s">
        <v>4004</v>
      </c>
      <c r="C16350" s="101"/>
      <c r="D16350" s="101"/>
      <c r="E16350" s="101"/>
      <c r="F16350" s="6" t="s">
        <v>3940</v>
      </c>
      <c r="G16350" s="114">
        <v>1</v>
      </c>
      <c r="H16350" s="114"/>
      <c r="I16350" s="115">
        <v>22.527200000000001</v>
      </c>
      <c r="J16350" s="115"/>
      <c r="K16350" s="35">
        <f>ROUND(ROUND(G16350,5)*I16350,4)</f>
        <v>22.527200000000001</v>
      </c>
    </row>
    <row r="16351" spans="1:11" ht="15" customHeight="1" x14ac:dyDescent="0.25">
      <c r="A16351" s="1"/>
      <c r="B16351" s="1"/>
      <c r="C16351" s="1"/>
      <c r="D16351" s="1"/>
      <c r="E16351" s="1"/>
      <c r="F16351" s="1"/>
      <c r="G16351" s="85" t="s">
        <v>4005</v>
      </c>
      <c r="H16351" s="85"/>
      <c r="I16351" s="85"/>
      <c r="J16351" s="85"/>
      <c r="K16351" s="36">
        <f>SUM(K16350:K16350)</f>
        <v>22.527200000000001</v>
      </c>
    </row>
    <row r="16352" spans="1:11" ht="15" customHeight="1" x14ac:dyDescent="0.25">
      <c r="A16352" s="9"/>
      <c r="B16352" s="9"/>
      <c r="C16352" s="9"/>
      <c r="D16352" s="9"/>
      <c r="E16352" s="9"/>
      <c r="F16352" s="9"/>
      <c r="G16352" s="92" t="s">
        <v>4006</v>
      </c>
      <c r="H16352" s="92"/>
      <c r="I16352" s="92"/>
      <c r="J16352" s="92"/>
      <c r="K16352" s="33">
        <f>SUM(K16348,K16351)</f>
        <v>1143.0661</v>
      </c>
    </row>
    <row r="16353" spans="1:11" ht="15" customHeight="1" x14ac:dyDescent="0.25">
      <c r="A16353" s="9"/>
      <c r="B16353" s="9"/>
      <c r="C16353" s="9"/>
      <c r="D16353" s="9"/>
      <c r="E16353" s="9"/>
      <c r="F16353" s="9"/>
      <c r="G16353" s="92" t="s">
        <v>4007</v>
      </c>
      <c r="H16353" s="92"/>
      <c r="I16353" s="92"/>
      <c r="J16353" s="92"/>
      <c r="K16353" s="37">
        <v>113.18</v>
      </c>
    </row>
    <row r="16354" spans="1:11" ht="15" customHeight="1" x14ac:dyDescent="0.25">
      <c r="A16354" s="9"/>
      <c r="B16354" s="9"/>
      <c r="C16354" s="9"/>
      <c r="D16354" s="9"/>
      <c r="E16354" s="9"/>
      <c r="F16354" s="9"/>
      <c r="G16354" s="92" t="s">
        <v>4008</v>
      </c>
      <c r="H16354" s="92"/>
      <c r="I16354" s="92"/>
      <c r="J16354" s="92"/>
      <c r="K16354" s="33">
        <f>ROUND(K16352/K16353,4)</f>
        <v>10.099500000000001</v>
      </c>
    </row>
    <row r="16355" spans="1:11" ht="15" customHeight="1" x14ac:dyDescent="0.25">
      <c r="A16355" s="9"/>
      <c r="B16355" s="9"/>
      <c r="C16355" s="9"/>
      <c r="D16355" s="9"/>
      <c r="E16355" s="9"/>
      <c r="F16355" s="9"/>
      <c r="G16355" s="92" t="s">
        <v>4009</v>
      </c>
      <c r="H16355" s="92"/>
      <c r="I16355" s="92"/>
      <c r="J16355" s="92"/>
      <c r="K16355" s="33">
        <f>ROUND(K16354*0.00746,4)</f>
        <v>7.5300000000000006E-2</v>
      </c>
    </row>
    <row r="16356" spans="1:11" ht="20.100000000000001" customHeight="1" x14ac:dyDescent="0.25">
      <c r="A16356" s="106" t="s">
        <v>4010</v>
      </c>
      <c r="B16356" s="106"/>
      <c r="C16356" s="106"/>
      <c r="D16356" s="106"/>
      <c r="E16356" s="106"/>
      <c r="F16356" s="2" t="s">
        <v>4</v>
      </c>
      <c r="G16356" s="87" t="s">
        <v>4001</v>
      </c>
      <c r="H16356" s="87"/>
      <c r="I16356" s="87" t="s">
        <v>3895</v>
      </c>
      <c r="J16356" s="87"/>
      <c r="K16356" s="2" t="s">
        <v>4011</v>
      </c>
    </row>
    <row r="16357" spans="1:11" ht="15" customHeight="1" x14ac:dyDescent="0.25">
      <c r="A16357" s="6" t="s">
        <v>4012</v>
      </c>
      <c r="B16357" s="104" t="s">
        <v>4013</v>
      </c>
      <c r="C16357" s="104"/>
      <c r="D16357" s="104"/>
      <c r="E16357" s="104"/>
      <c r="F16357" s="6" t="s">
        <v>77</v>
      </c>
      <c r="G16357" s="113">
        <v>1</v>
      </c>
      <c r="H16357" s="113"/>
      <c r="I16357" s="105">
        <v>195.03</v>
      </c>
      <c r="J16357" s="105"/>
      <c r="K16357" s="33">
        <f>ROUND(ROUND(G16357,5)*I16357,4)</f>
        <v>195.03</v>
      </c>
    </row>
    <row r="16358" spans="1:11" ht="15" customHeight="1" x14ac:dyDescent="0.25">
      <c r="A16358" s="1"/>
      <c r="B16358" s="1"/>
      <c r="C16358" s="1"/>
      <c r="D16358" s="1"/>
      <c r="E16358" s="1"/>
      <c r="F16358" s="1"/>
      <c r="G16358" s="85" t="s">
        <v>4014</v>
      </c>
      <c r="H16358" s="85"/>
      <c r="I16358" s="85"/>
      <c r="J16358" s="85"/>
      <c r="K16358" s="34">
        <f>SUM(K16357:K16357)</f>
        <v>195.03</v>
      </c>
    </row>
    <row r="16359" spans="1:11" ht="15" customHeight="1" x14ac:dyDescent="0.25">
      <c r="A16359" s="106" t="s">
        <v>4015</v>
      </c>
      <c r="B16359" s="106"/>
      <c r="C16359" s="106"/>
      <c r="D16359" s="23" t="s">
        <v>4016</v>
      </c>
      <c r="E16359" s="94" t="s">
        <v>4017</v>
      </c>
      <c r="F16359" s="94"/>
      <c r="G16359" s="94" t="s">
        <v>4001</v>
      </c>
      <c r="H16359" s="94"/>
      <c r="I16359" s="94" t="s">
        <v>3895</v>
      </c>
      <c r="J16359" s="94"/>
      <c r="K16359" s="23" t="s">
        <v>4011</v>
      </c>
    </row>
    <row r="16360" spans="1:11" ht="20.100000000000001" customHeight="1" x14ac:dyDescent="0.25">
      <c r="A16360" s="38" t="s">
        <v>4012</v>
      </c>
      <c r="B16360" s="109" t="s">
        <v>4018</v>
      </c>
      <c r="C16360" s="109"/>
      <c r="D16360" s="38" t="s">
        <v>4019</v>
      </c>
      <c r="E16360" s="110" t="s">
        <v>4020</v>
      </c>
      <c r="F16360" s="110"/>
      <c r="G16360" s="111">
        <v>2.2000000000000002</v>
      </c>
      <c r="H16360" s="111"/>
      <c r="I16360" s="112">
        <v>3.47</v>
      </c>
      <c r="J16360" s="112"/>
      <c r="K16360" s="41">
        <f>ROUND(ROUND(G16360,5)*I16360,4)</f>
        <v>7.6340000000000003</v>
      </c>
    </row>
    <row r="16361" spans="1:11" ht="15" customHeight="1" x14ac:dyDescent="0.25">
      <c r="A16361" s="1"/>
      <c r="B16361" s="1"/>
      <c r="C16361" s="1"/>
      <c r="D16361" s="1"/>
      <c r="E16361" s="1"/>
      <c r="F16361" s="1"/>
      <c r="G16361" s="85" t="s">
        <v>4021</v>
      </c>
      <c r="H16361" s="85"/>
      <c r="I16361" s="85"/>
      <c r="J16361" s="85"/>
      <c r="K16361" s="33">
        <f>SUM(K16360:K16360)</f>
        <v>7.6340000000000003</v>
      </c>
    </row>
    <row r="16362" spans="1:11" ht="12.95" customHeight="1" x14ac:dyDescent="0.25">
      <c r="A16362" s="106" t="s">
        <v>4022</v>
      </c>
      <c r="B16362" s="106"/>
      <c r="C16362" s="94" t="s">
        <v>4023</v>
      </c>
      <c r="D16362" s="94" t="s">
        <v>5</v>
      </c>
      <c r="E16362" s="94" t="s">
        <v>4024</v>
      </c>
      <c r="F16362" s="94"/>
      <c r="G16362" s="94" t="s">
        <v>4025</v>
      </c>
      <c r="H16362" s="94"/>
      <c r="I16362" s="94" t="s">
        <v>2086</v>
      </c>
      <c r="J16362" s="94"/>
      <c r="K16362" s="94" t="s">
        <v>4011</v>
      </c>
    </row>
    <row r="16363" spans="1:11" ht="12" customHeight="1" x14ac:dyDescent="0.25">
      <c r="A16363" s="106"/>
      <c r="B16363" s="106"/>
      <c r="C16363" s="94"/>
      <c r="D16363" s="94"/>
      <c r="E16363" s="23" t="s">
        <v>2092</v>
      </c>
      <c r="F16363" s="23" t="s">
        <v>4026</v>
      </c>
      <c r="G16363" s="23" t="s">
        <v>2092</v>
      </c>
      <c r="H16363" s="23" t="s">
        <v>4026</v>
      </c>
      <c r="I16363" s="23" t="s">
        <v>2092</v>
      </c>
      <c r="J16363" s="23" t="s">
        <v>4026</v>
      </c>
      <c r="K16363" s="94"/>
    </row>
    <row r="16364" spans="1:11" ht="27.95" customHeight="1" x14ac:dyDescent="0.25">
      <c r="A16364" s="38" t="s">
        <v>4012</v>
      </c>
      <c r="B16364" s="39" t="s">
        <v>4018</v>
      </c>
      <c r="C16364" s="38" t="s">
        <v>4027</v>
      </c>
      <c r="D16364" s="40">
        <v>2.2000000000000002</v>
      </c>
      <c r="E16364" s="42">
        <v>0</v>
      </c>
      <c r="F16364" s="43">
        <v>1.25</v>
      </c>
      <c r="G16364" s="42">
        <v>0</v>
      </c>
      <c r="H16364" s="43">
        <v>1</v>
      </c>
      <c r="I16364" s="42">
        <v>0</v>
      </c>
      <c r="J16364" s="43">
        <v>0.82</v>
      </c>
      <c r="K16364" s="41">
        <f>ROUND(D16364*(ROUND(E16364*F16364,4)+ROUND(G16364*H16364,4)+ROUND(I16364*J16364,4)),4)</f>
        <v>0</v>
      </c>
    </row>
    <row r="16365" spans="1:11" ht="15" customHeight="1" x14ac:dyDescent="0.25">
      <c r="A16365" s="1"/>
      <c r="B16365" s="1"/>
      <c r="C16365" s="1"/>
      <c r="D16365" s="1"/>
      <c r="E16365" s="1"/>
      <c r="F16365" s="1"/>
      <c r="G16365" s="85" t="s">
        <v>4028</v>
      </c>
      <c r="H16365" s="85"/>
      <c r="I16365" s="85"/>
      <c r="J16365" s="85"/>
      <c r="K16365" s="33">
        <f>SUM(K16363:K16364)</f>
        <v>0</v>
      </c>
    </row>
    <row r="16366" spans="1:11" ht="15" customHeight="1" x14ac:dyDescent="0.25">
      <c r="A16366" s="9"/>
      <c r="B16366" s="9"/>
      <c r="C16366" s="9"/>
      <c r="D16366" s="9"/>
      <c r="E16366" s="9"/>
      <c r="F16366" s="9"/>
      <c r="G16366" s="92" t="s">
        <v>4029</v>
      </c>
      <c r="H16366" s="92"/>
      <c r="I16366" s="92"/>
      <c r="J16366" s="92"/>
      <c r="K16366" s="33">
        <f>SUM(K16354,K16355,K16358,K16361,K16365)</f>
        <v>212.83879999999999</v>
      </c>
    </row>
    <row r="16367" spans="1:11" ht="15" customHeight="1" x14ac:dyDescent="0.25">
      <c r="A16367" s="9"/>
      <c r="B16367" s="9"/>
      <c r="C16367" s="9"/>
      <c r="D16367" s="9"/>
      <c r="E16367" s="9"/>
      <c r="F16367" s="9"/>
      <c r="G16367" s="92" t="s">
        <v>3913</v>
      </c>
      <c r="H16367" s="92"/>
      <c r="I16367" s="92"/>
      <c r="J16367" s="92"/>
      <c r="K16367" s="29">
        <f>ROUND(SUM(K16366),2)</f>
        <v>212.84</v>
      </c>
    </row>
    <row r="16368" spans="1:11" ht="9.9499999999999993" customHeight="1" x14ac:dyDescent="0.25">
      <c r="A16368" s="9"/>
      <c r="B16368" s="9"/>
      <c r="C16368" s="9"/>
      <c r="D16368" s="9"/>
      <c r="E16368" s="9"/>
      <c r="F16368" s="9"/>
      <c r="G16368" s="100"/>
      <c r="H16368" s="100"/>
      <c r="I16368" s="100"/>
      <c r="J16368" s="100"/>
      <c r="K16368" s="100"/>
    </row>
    <row r="16369" spans="1:11" ht="20.100000000000001" customHeight="1" x14ac:dyDescent="0.25">
      <c r="A16369" s="99" t="s">
        <v>3379</v>
      </c>
      <c r="B16369" s="99"/>
      <c r="C16369" s="99"/>
      <c r="D16369" s="99"/>
      <c r="E16369" s="99"/>
      <c r="F16369" s="99"/>
      <c r="G16369" s="99"/>
      <c r="H16369" s="99"/>
      <c r="I16369" s="99"/>
      <c r="J16369" s="99"/>
      <c r="K16369" s="99"/>
    </row>
    <row r="16370" spans="1:11" ht="15" customHeight="1" x14ac:dyDescent="0.25">
      <c r="A16370" s="93" t="s">
        <v>3916</v>
      </c>
      <c r="B16370" s="93"/>
      <c r="C16370" s="93"/>
      <c r="D16370" s="94" t="s">
        <v>3</v>
      </c>
      <c r="E16370" s="94"/>
      <c r="F16370" s="23" t="s">
        <v>4</v>
      </c>
      <c r="G16370" s="94" t="s">
        <v>3894</v>
      </c>
      <c r="H16370" s="94"/>
      <c r="I16370" s="94" t="s">
        <v>3895</v>
      </c>
      <c r="J16370" s="94"/>
      <c r="K16370" s="23" t="s">
        <v>3896</v>
      </c>
    </row>
    <row r="16371" spans="1:11" ht="45.95" customHeight="1" x14ac:dyDescent="0.25">
      <c r="A16371" s="24" t="s">
        <v>3934</v>
      </c>
      <c r="B16371" s="95" t="s">
        <v>3935</v>
      </c>
      <c r="C16371" s="95"/>
      <c r="D16371" s="96" t="s">
        <v>20</v>
      </c>
      <c r="E16371" s="96"/>
      <c r="F16371" s="24" t="s">
        <v>3936</v>
      </c>
      <c r="G16371" s="97">
        <v>2.5891999999999998E-3</v>
      </c>
      <c r="H16371" s="97"/>
      <c r="I16371" s="98">
        <v>76.52</v>
      </c>
      <c r="J16371" s="98"/>
      <c r="K16371" s="27">
        <f t="shared" ref="K16371:K16376" si="126">TRUNC(TRUNC(G16371,8)*I16371,2)</f>
        <v>0.19</v>
      </c>
    </row>
    <row r="16372" spans="1:11" ht="45.95" customHeight="1" x14ac:dyDescent="0.25">
      <c r="A16372" s="24" t="s">
        <v>28</v>
      </c>
      <c r="B16372" s="95" t="s">
        <v>29</v>
      </c>
      <c r="C16372" s="95"/>
      <c r="D16372" s="96" t="s">
        <v>20</v>
      </c>
      <c r="E16372" s="96"/>
      <c r="F16372" s="24" t="s">
        <v>30</v>
      </c>
      <c r="G16372" s="97">
        <v>1.0702000000000001E-3</v>
      </c>
      <c r="H16372" s="97"/>
      <c r="I16372" s="98">
        <v>322.67</v>
      </c>
      <c r="J16372" s="98"/>
      <c r="K16372" s="27">
        <f t="shared" si="126"/>
        <v>0.34</v>
      </c>
    </row>
    <row r="16373" spans="1:11" ht="29.1" customHeight="1" x14ac:dyDescent="0.25">
      <c r="A16373" s="24" t="s">
        <v>4030</v>
      </c>
      <c r="B16373" s="95" t="s">
        <v>4031</v>
      </c>
      <c r="C16373" s="95"/>
      <c r="D16373" s="96" t="s">
        <v>20</v>
      </c>
      <c r="E16373" s="96"/>
      <c r="F16373" s="24" t="s">
        <v>3936</v>
      </c>
      <c r="G16373" s="97">
        <v>3.3568999999999999E-3</v>
      </c>
      <c r="H16373" s="97"/>
      <c r="I16373" s="98">
        <v>105.44</v>
      </c>
      <c r="J16373" s="98"/>
      <c r="K16373" s="27">
        <f t="shared" si="126"/>
        <v>0.35</v>
      </c>
    </row>
    <row r="16374" spans="1:11" ht="29.1" customHeight="1" x14ac:dyDescent="0.25">
      <c r="A16374" s="24" t="s">
        <v>4032</v>
      </c>
      <c r="B16374" s="95" t="s">
        <v>4033</v>
      </c>
      <c r="C16374" s="95"/>
      <c r="D16374" s="96" t="s">
        <v>20</v>
      </c>
      <c r="E16374" s="96"/>
      <c r="F16374" s="24" t="s">
        <v>30</v>
      </c>
      <c r="G16374" s="97">
        <v>3.0249999999999998E-4</v>
      </c>
      <c r="H16374" s="97"/>
      <c r="I16374" s="98">
        <v>265.02</v>
      </c>
      <c r="J16374" s="98"/>
      <c r="K16374" s="27">
        <f t="shared" si="126"/>
        <v>0.08</v>
      </c>
    </row>
    <row r="16375" spans="1:11" ht="38.1" customHeight="1" x14ac:dyDescent="0.25">
      <c r="A16375" s="24" t="s">
        <v>4034</v>
      </c>
      <c r="B16375" s="95" t="s">
        <v>4035</v>
      </c>
      <c r="C16375" s="95"/>
      <c r="D16375" s="96" t="s">
        <v>20</v>
      </c>
      <c r="E16375" s="96"/>
      <c r="F16375" s="24" t="s">
        <v>3936</v>
      </c>
      <c r="G16375" s="97">
        <v>2.9082999999999999E-3</v>
      </c>
      <c r="H16375" s="97"/>
      <c r="I16375" s="98">
        <v>94.54</v>
      </c>
      <c r="J16375" s="98"/>
      <c r="K16375" s="27">
        <f t="shared" si="126"/>
        <v>0.27</v>
      </c>
    </row>
    <row r="16376" spans="1:11" ht="38.1" customHeight="1" x14ac:dyDescent="0.25">
      <c r="A16376" s="24" t="s">
        <v>4036</v>
      </c>
      <c r="B16376" s="95" t="s">
        <v>4037</v>
      </c>
      <c r="C16376" s="95"/>
      <c r="D16376" s="96" t="s">
        <v>20</v>
      </c>
      <c r="E16376" s="96"/>
      <c r="F16376" s="24" t="s">
        <v>30</v>
      </c>
      <c r="G16376" s="97">
        <v>7.5109999999999999E-4</v>
      </c>
      <c r="H16376" s="97"/>
      <c r="I16376" s="98">
        <v>225.43</v>
      </c>
      <c r="J16376" s="98"/>
      <c r="K16376" s="27">
        <f t="shared" si="126"/>
        <v>0.16</v>
      </c>
    </row>
    <row r="16377" spans="1:11" ht="18" customHeight="1" x14ac:dyDescent="0.25">
      <c r="A16377" s="9"/>
      <c r="B16377" s="9"/>
      <c r="C16377" s="9"/>
      <c r="D16377" s="9"/>
      <c r="E16377" s="9"/>
      <c r="F16377" s="9"/>
      <c r="G16377" s="91" t="s">
        <v>3919</v>
      </c>
      <c r="H16377" s="91"/>
      <c r="I16377" s="91"/>
      <c r="J16377" s="91"/>
      <c r="K16377" s="28">
        <f>SUM(K16371:K16376)</f>
        <v>1.39</v>
      </c>
    </row>
    <row r="16378" spans="1:11" ht="15" customHeight="1" x14ac:dyDescent="0.25">
      <c r="A16378" s="93" t="s">
        <v>3907</v>
      </c>
      <c r="B16378" s="93"/>
      <c r="C16378" s="93"/>
      <c r="D16378" s="94" t="s">
        <v>3</v>
      </c>
      <c r="E16378" s="94"/>
      <c r="F16378" s="23" t="s">
        <v>4</v>
      </c>
      <c r="G16378" s="94" t="s">
        <v>3894</v>
      </c>
      <c r="H16378" s="94"/>
      <c r="I16378" s="94" t="s">
        <v>3895</v>
      </c>
      <c r="J16378" s="94"/>
      <c r="K16378" s="23" t="s">
        <v>3896</v>
      </c>
    </row>
    <row r="16379" spans="1:11" ht="15" customHeight="1" x14ac:dyDescent="0.25">
      <c r="A16379" s="24" t="s">
        <v>3910</v>
      </c>
      <c r="B16379" s="95" t="s">
        <v>3911</v>
      </c>
      <c r="C16379" s="95"/>
      <c r="D16379" s="96" t="s">
        <v>20</v>
      </c>
      <c r="E16379" s="96"/>
      <c r="F16379" s="24" t="s">
        <v>2056</v>
      </c>
      <c r="G16379" s="97">
        <v>3.6592999999999999E-3</v>
      </c>
      <c r="H16379" s="97"/>
      <c r="I16379" s="98">
        <v>24.94</v>
      </c>
      <c r="J16379" s="98"/>
      <c r="K16379" s="27">
        <f>TRUNC(TRUNC(G16379,8)*I16379,2)</f>
        <v>0.09</v>
      </c>
    </row>
    <row r="16380" spans="1:11" ht="18" customHeight="1" x14ac:dyDescent="0.25">
      <c r="A16380" s="9"/>
      <c r="B16380" s="9"/>
      <c r="C16380" s="9"/>
      <c r="D16380" s="9"/>
      <c r="E16380" s="9"/>
      <c r="F16380" s="9"/>
      <c r="G16380" s="91" t="s">
        <v>3912</v>
      </c>
      <c r="H16380" s="91"/>
      <c r="I16380" s="91"/>
      <c r="J16380" s="91"/>
      <c r="K16380" s="28">
        <f>SUM(K16379:K16379)</f>
        <v>0.09</v>
      </c>
    </row>
    <row r="16381" spans="1:11" ht="15" customHeight="1" x14ac:dyDescent="0.25">
      <c r="A16381" s="9"/>
      <c r="B16381" s="9"/>
      <c r="C16381" s="9"/>
      <c r="D16381" s="9"/>
      <c r="E16381" s="9"/>
      <c r="F16381" s="9"/>
      <c r="G16381" s="92" t="s">
        <v>3913</v>
      </c>
      <c r="H16381" s="92"/>
      <c r="I16381" s="92"/>
      <c r="J16381" s="92"/>
      <c r="K16381" s="29">
        <f>ROUND(SUM(K16377,K16380),2)</f>
        <v>1.48</v>
      </c>
    </row>
    <row r="16382" spans="1:11" ht="9.9499999999999993" customHeight="1" x14ac:dyDescent="0.25">
      <c r="A16382" s="9"/>
      <c r="B16382" s="9"/>
      <c r="C16382" s="9"/>
      <c r="D16382" s="9"/>
      <c r="E16382" s="9"/>
      <c r="F16382" s="9"/>
      <c r="G16382" s="100"/>
      <c r="H16382" s="100"/>
      <c r="I16382" s="100"/>
      <c r="J16382" s="100"/>
      <c r="K16382" s="100"/>
    </row>
    <row r="16383" spans="1:11" ht="20.100000000000001" customHeight="1" x14ac:dyDescent="0.25">
      <c r="A16383" s="99" t="s">
        <v>3380</v>
      </c>
      <c r="B16383" s="99"/>
      <c r="C16383" s="99"/>
      <c r="D16383" s="99"/>
      <c r="E16383" s="99"/>
      <c r="F16383" s="99"/>
      <c r="G16383" s="99"/>
      <c r="H16383" s="99"/>
      <c r="I16383" s="99"/>
      <c r="J16383" s="99"/>
      <c r="K16383" s="99"/>
    </row>
    <row r="16384" spans="1:11" ht="15" customHeight="1" x14ac:dyDescent="0.25">
      <c r="A16384" s="93" t="s">
        <v>3893</v>
      </c>
      <c r="B16384" s="93"/>
      <c r="C16384" s="93"/>
      <c r="D16384" s="94" t="s">
        <v>3</v>
      </c>
      <c r="E16384" s="94"/>
      <c r="F16384" s="23" t="s">
        <v>4</v>
      </c>
      <c r="G16384" s="94" t="s">
        <v>3894</v>
      </c>
      <c r="H16384" s="94"/>
      <c r="I16384" s="94" t="s">
        <v>3895</v>
      </c>
      <c r="J16384" s="94"/>
      <c r="K16384" s="23" t="s">
        <v>3896</v>
      </c>
    </row>
    <row r="16385" spans="1:11" ht="21" customHeight="1" x14ac:dyDescent="0.25">
      <c r="A16385" s="24" t="s">
        <v>4038</v>
      </c>
      <c r="B16385" s="95" t="s">
        <v>4039</v>
      </c>
      <c r="C16385" s="95"/>
      <c r="D16385" s="96" t="s">
        <v>20</v>
      </c>
      <c r="E16385" s="96"/>
      <c r="F16385" s="24" t="s">
        <v>34</v>
      </c>
      <c r="G16385" s="97">
        <v>6.6E-3</v>
      </c>
      <c r="H16385" s="97"/>
      <c r="I16385" s="98">
        <v>210.23</v>
      </c>
      <c r="J16385" s="98"/>
      <c r="K16385" s="27">
        <f>TRUNC(TRUNC(G16385,8)*I16385,2)</f>
        <v>1.38</v>
      </c>
    </row>
    <row r="16386" spans="1:11" ht="21" customHeight="1" x14ac:dyDescent="0.25">
      <c r="A16386" s="24" t="s">
        <v>4040</v>
      </c>
      <c r="B16386" s="95" t="s">
        <v>4041</v>
      </c>
      <c r="C16386" s="95"/>
      <c r="D16386" s="96" t="s">
        <v>20</v>
      </c>
      <c r="E16386" s="96"/>
      <c r="F16386" s="24" t="s">
        <v>84</v>
      </c>
      <c r="G16386" s="97">
        <v>1.0049999999999999</v>
      </c>
      <c r="H16386" s="97"/>
      <c r="I16386" s="98">
        <v>32.369999999999997</v>
      </c>
      <c r="J16386" s="98"/>
      <c r="K16386" s="27">
        <f>TRUNC(TRUNC(G16386,8)*I16386,2)</f>
        <v>32.53</v>
      </c>
    </row>
    <row r="16387" spans="1:11" ht="15" customHeight="1" x14ac:dyDescent="0.25">
      <c r="A16387" s="9"/>
      <c r="B16387" s="9"/>
      <c r="C16387" s="9"/>
      <c r="D16387" s="9"/>
      <c r="E16387" s="9"/>
      <c r="F16387" s="9"/>
      <c r="G16387" s="91" t="s">
        <v>3906</v>
      </c>
      <c r="H16387" s="91"/>
      <c r="I16387" s="91"/>
      <c r="J16387" s="91"/>
      <c r="K16387" s="28">
        <f>SUM(K16385:K16386)</f>
        <v>33.910000000000004</v>
      </c>
    </row>
    <row r="16388" spans="1:11" ht="15" customHeight="1" x14ac:dyDescent="0.25">
      <c r="A16388" s="93" t="s">
        <v>3907</v>
      </c>
      <c r="B16388" s="93"/>
      <c r="C16388" s="93"/>
      <c r="D16388" s="94" t="s">
        <v>3</v>
      </c>
      <c r="E16388" s="94"/>
      <c r="F16388" s="23" t="s">
        <v>4</v>
      </c>
      <c r="G16388" s="94" t="s">
        <v>3894</v>
      </c>
      <c r="H16388" s="94"/>
      <c r="I16388" s="94" t="s">
        <v>3895</v>
      </c>
      <c r="J16388" s="94"/>
      <c r="K16388" s="23" t="s">
        <v>3896</v>
      </c>
    </row>
    <row r="16389" spans="1:11" ht="15" customHeight="1" x14ac:dyDescent="0.25">
      <c r="A16389" s="24" t="s">
        <v>3971</v>
      </c>
      <c r="B16389" s="95" t="s">
        <v>3972</v>
      </c>
      <c r="C16389" s="95"/>
      <c r="D16389" s="96" t="s">
        <v>20</v>
      </c>
      <c r="E16389" s="96"/>
      <c r="F16389" s="24" t="s">
        <v>2056</v>
      </c>
      <c r="G16389" s="97">
        <v>0.2296</v>
      </c>
      <c r="H16389" s="97"/>
      <c r="I16389" s="98">
        <v>32.69</v>
      </c>
      <c r="J16389" s="98"/>
      <c r="K16389" s="27">
        <f>TRUNC(TRUNC(G16389,8)*I16389,2)</f>
        <v>7.5</v>
      </c>
    </row>
    <row r="16390" spans="1:11" ht="15" customHeight="1" x14ac:dyDescent="0.25">
      <c r="A16390" s="24" t="s">
        <v>3910</v>
      </c>
      <c r="B16390" s="95" t="s">
        <v>3911</v>
      </c>
      <c r="C16390" s="95"/>
      <c r="D16390" s="96" t="s">
        <v>20</v>
      </c>
      <c r="E16390" s="96"/>
      <c r="F16390" s="24" t="s">
        <v>2056</v>
      </c>
      <c r="G16390" s="97">
        <v>0.2296</v>
      </c>
      <c r="H16390" s="97"/>
      <c r="I16390" s="98">
        <v>24.94</v>
      </c>
      <c r="J16390" s="98"/>
      <c r="K16390" s="27">
        <f>TRUNC(TRUNC(G16390,8)*I16390,2)</f>
        <v>5.72</v>
      </c>
    </row>
    <row r="16391" spans="1:11" ht="18" customHeight="1" x14ac:dyDescent="0.25">
      <c r="A16391" s="9"/>
      <c r="B16391" s="9"/>
      <c r="C16391" s="9"/>
      <c r="D16391" s="9"/>
      <c r="E16391" s="9"/>
      <c r="F16391" s="9"/>
      <c r="G16391" s="91" t="s">
        <v>3912</v>
      </c>
      <c r="H16391" s="91"/>
      <c r="I16391" s="91"/>
      <c r="J16391" s="91"/>
      <c r="K16391" s="28">
        <f>SUM(K16389:K16390)</f>
        <v>13.219999999999999</v>
      </c>
    </row>
    <row r="16392" spans="1:11" ht="15" customHeight="1" x14ac:dyDescent="0.25">
      <c r="A16392" s="93" t="s">
        <v>3922</v>
      </c>
      <c r="B16392" s="93"/>
      <c r="C16392" s="93"/>
      <c r="D16392" s="94" t="s">
        <v>3</v>
      </c>
      <c r="E16392" s="94"/>
      <c r="F16392" s="23" t="s">
        <v>4</v>
      </c>
      <c r="G16392" s="94" t="s">
        <v>3894</v>
      </c>
      <c r="H16392" s="94"/>
      <c r="I16392" s="94" t="s">
        <v>3895</v>
      </c>
      <c r="J16392" s="94"/>
      <c r="K16392" s="23" t="s">
        <v>3896</v>
      </c>
    </row>
    <row r="16393" spans="1:11" ht="21" customHeight="1" x14ac:dyDescent="0.25">
      <c r="A16393" s="24" t="s">
        <v>4042</v>
      </c>
      <c r="B16393" s="95" t="s">
        <v>4043</v>
      </c>
      <c r="C16393" s="95"/>
      <c r="D16393" s="96" t="s">
        <v>20</v>
      </c>
      <c r="E16393" s="96"/>
      <c r="F16393" s="24" t="s">
        <v>34</v>
      </c>
      <c r="G16393" s="97">
        <v>1.8E-3</v>
      </c>
      <c r="H16393" s="97"/>
      <c r="I16393" s="98">
        <v>767.08</v>
      </c>
      <c r="J16393" s="98"/>
      <c r="K16393" s="27">
        <f>TRUNC(TRUNC(G16393,8)*I16393,2)</f>
        <v>1.38</v>
      </c>
    </row>
    <row r="16394" spans="1:11" ht="15" customHeight="1" x14ac:dyDescent="0.25">
      <c r="A16394" s="9"/>
      <c r="B16394" s="9"/>
      <c r="C16394" s="9"/>
      <c r="D16394" s="9"/>
      <c r="E16394" s="9"/>
      <c r="F16394" s="9"/>
      <c r="G16394" s="91" t="s">
        <v>3933</v>
      </c>
      <c r="H16394" s="91"/>
      <c r="I16394" s="91"/>
      <c r="J16394" s="91"/>
      <c r="K16394" s="28">
        <f>SUM(K16393:K16393)</f>
        <v>1.38</v>
      </c>
    </row>
    <row r="16395" spans="1:11" ht="15" customHeight="1" x14ac:dyDescent="0.25">
      <c r="A16395" s="9"/>
      <c r="B16395" s="9"/>
      <c r="C16395" s="9"/>
      <c r="D16395" s="9"/>
      <c r="E16395" s="9"/>
      <c r="F16395" s="9"/>
      <c r="G16395" s="92" t="s">
        <v>3913</v>
      </c>
      <c r="H16395" s="92"/>
      <c r="I16395" s="92"/>
      <c r="J16395" s="92"/>
      <c r="K16395" s="29">
        <f>ROUND(SUM(K16387,K16391,K16394),2)</f>
        <v>48.51</v>
      </c>
    </row>
    <row r="16396" spans="1:11" ht="9.9499999999999993" customHeight="1" x14ac:dyDescent="0.25">
      <c r="A16396" s="9"/>
      <c r="B16396" s="9"/>
      <c r="C16396" s="9"/>
      <c r="D16396" s="9"/>
      <c r="E16396" s="9"/>
      <c r="F16396" s="9"/>
      <c r="G16396" s="100"/>
      <c r="H16396" s="100"/>
      <c r="I16396" s="100"/>
      <c r="J16396" s="100"/>
      <c r="K16396" s="100"/>
    </row>
    <row r="16397" spans="1:11" ht="20.100000000000001" customHeight="1" x14ac:dyDescent="0.25">
      <c r="A16397" s="99" t="s">
        <v>3381</v>
      </c>
      <c r="B16397" s="99"/>
      <c r="C16397" s="99"/>
      <c r="D16397" s="99"/>
      <c r="E16397" s="99"/>
      <c r="F16397" s="99"/>
      <c r="G16397" s="99"/>
      <c r="H16397" s="99"/>
      <c r="I16397" s="99"/>
      <c r="J16397" s="99"/>
      <c r="K16397" s="99"/>
    </row>
    <row r="16398" spans="1:11" ht="15" customHeight="1" x14ac:dyDescent="0.25">
      <c r="A16398" s="93" t="s">
        <v>3893</v>
      </c>
      <c r="B16398" s="93"/>
      <c r="C16398" s="93"/>
      <c r="D16398" s="94" t="s">
        <v>3</v>
      </c>
      <c r="E16398" s="94"/>
      <c r="F16398" s="23" t="s">
        <v>4</v>
      </c>
      <c r="G16398" s="94" t="s">
        <v>3894</v>
      </c>
      <c r="H16398" s="94"/>
      <c r="I16398" s="94" t="s">
        <v>3895</v>
      </c>
      <c r="J16398" s="94"/>
      <c r="K16398" s="23" t="s">
        <v>3896</v>
      </c>
    </row>
    <row r="16399" spans="1:11" ht="15" customHeight="1" x14ac:dyDescent="0.25">
      <c r="A16399" s="24" t="s">
        <v>4044</v>
      </c>
      <c r="B16399" s="95" t="s">
        <v>4045</v>
      </c>
      <c r="C16399" s="95"/>
      <c r="D16399" s="96" t="s">
        <v>20</v>
      </c>
      <c r="E16399" s="96"/>
      <c r="F16399" s="24" t="s">
        <v>3903</v>
      </c>
      <c r="G16399" s="97">
        <v>0.106</v>
      </c>
      <c r="H16399" s="97"/>
      <c r="I16399" s="98">
        <v>2.59</v>
      </c>
      <c r="J16399" s="98"/>
      <c r="K16399" s="27">
        <f>TRUNC(TRUNC(G16399,8)*I16399,2)</f>
        <v>0.27</v>
      </c>
    </row>
    <row r="16400" spans="1:11" ht="15" customHeight="1" x14ac:dyDescent="0.25">
      <c r="A16400" s="9"/>
      <c r="B16400" s="9"/>
      <c r="C16400" s="9"/>
      <c r="D16400" s="9"/>
      <c r="E16400" s="9"/>
      <c r="F16400" s="9"/>
      <c r="G16400" s="91" t="s">
        <v>3906</v>
      </c>
      <c r="H16400" s="91"/>
      <c r="I16400" s="91"/>
      <c r="J16400" s="91"/>
      <c r="K16400" s="28">
        <f>SUM(K16399:K16399)</f>
        <v>0.27</v>
      </c>
    </row>
    <row r="16401" spans="1:11" ht="15" customHeight="1" x14ac:dyDescent="0.25">
      <c r="A16401" s="93" t="s">
        <v>3907</v>
      </c>
      <c r="B16401" s="93"/>
      <c r="C16401" s="93"/>
      <c r="D16401" s="94" t="s">
        <v>3</v>
      </c>
      <c r="E16401" s="94"/>
      <c r="F16401" s="23" t="s">
        <v>4</v>
      </c>
      <c r="G16401" s="94" t="s">
        <v>3894</v>
      </c>
      <c r="H16401" s="94"/>
      <c r="I16401" s="94" t="s">
        <v>3895</v>
      </c>
      <c r="J16401" s="94"/>
      <c r="K16401" s="23" t="s">
        <v>3896</v>
      </c>
    </row>
    <row r="16402" spans="1:11" ht="15" customHeight="1" x14ac:dyDescent="0.25">
      <c r="A16402" s="24" t="s">
        <v>4046</v>
      </c>
      <c r="B16402" s="95" t="s">
        <v>4047</v>
      </c>
      <c r="C16402" s="95"/>
      <c r="D16402" s="96" t="s">
        <v>20</v>
      </c>
      <c r="E16402" s="96"/>
      <c r="F16402" s="24" t="s">
        <v>2056</v>
      </c>
      <c r="G16402" s="97">
        <v>3.6999999999999998E-2</v>
      </c>
      <c r="H16402" s="97"/>
      <c r="I16402" s="98">
        <v>34.35</v>
      </c>
      <c r="J16402" s="98"/>
      <c r="K16402" s="27">
        <f>TRUNC(TRUNC(G16402,8)*I16402,2)</f>
        <v>1.27</v>
      </c>
    </row>
    <row r="16403" spans="1:11" ht="15" customHeight="1" x14ac:dyDescent="0.25">
      <c r="A16403" s="24" t="s">
        <v>3910</v>
      </c>
      <c r="B16403" s="95" t="s">
        <v>3911</v>
      </c>
      <c r="C16403" s="95"/>
      <c r="D16403" s="96" t="s">
        <v>20</v>
      </c>
      <c r="E16403" s="96"/>
      <c r="F16403" s="24" t="s">
        <v>2056</v>
      </c>
      <c r="G16403" s="97">
        <v>1.6E-2</v>
      </c>
      <c r="H16403" s="97"/>
      <c r="I16403" s="98">
        <v>24.94</v>
      </c>
      <c r="J16403" s="98"/>
      <c r="K16403" s="27">
        <f>TRUNC(TRUNC(G16403,8)*I16403,2)</f>
        <v>0.39</v>
      </c>
    </row>
    <row r="16404" spans="1:11" ht="18" customHeight="1" x14ac:dyDescent="0.25">
      <c r="A16404" s="9"/>
      <c r="B16404" s="9"/>
      <c r="C16404" s="9"/>
      <c r="D16404" s="9"/>
      <c r="E16404" s="9"/>
      <c r="F16404" s="9"/>
      <c r="G16404" s="91" t="s">
        <v>3912</v>
      </c>
      <c r="H16404" s="91"/>
      <c r="I16404" s="91"/>
      <c r="J16404" s="91"/>
      <c r="K16404" s="28">
        <f>SUM(K16402:K16403)</f>
        <v>1.6600000000000001</v>
      </c>
    </row>
    <row r="16405" spans="1:11" ht="15" customHeight="1" x14ac:dyDescent="0.25">
      <c r="A16405" s="9"/>
      <c r="B16405" s="9"/>
      <c r="C16405" s="9"/>
      <c r="D16405" s="9"/>
      <c r="E16405" s="9"/>
      <c r="F16405" s="9"/>
      <c r="G16405" s="92" t="s">
        <v>3913</v>
      </c>
      <c r="H16405" s="92"/>
      <c r="I16405" s="92"/>
      <c r="J16405" s="92"/>
      <c r="K16405" s="29">
        <f>ROUND(SUM(K16400,K16404),2)</f>
        <v>1.93</v>
      </c>
    </row>
    <row r="16406" spans="1:11" ht="9.9499999999999993" customHeight="1" x14ac:dyDescent="0.25">
      <c r="A16406" s="9"/>
      <c r="B16406" s="9"/>
      <c r="C16406" s="9"/>
      <c r="D16406" s="9"/>
      <c r="E16406" s="9"/>
      <c r="F16406" s="9"/>
      <c r="G16406" s="100"/>
      <c r="H16406" s="100"/>
      <c r="I16406" s="100"/>
      <c r="J16406" s="100"/>
      <c r="K16406" s="100"/>
    </row>
    <row r="16407" spans="1:11" ht="20.100000000000001" customHeight="1" x14ac:dyDescent="0.25">
      <c r="A16407" s="99" t="s">
        <v>3382</v>
      </c>
      <c r="B16407" s="99"/>
      <c r="C16407" s="99"/>
      <c r="D16407" s="99"/>
      <c r="E16407" s="99"/>
      <c r="F16407" s="99"/>
      <c r="G16407" s="99"/>
      <c r="H16407" s="99"/>
      <c r="I16407" s="99"/>
      <c r="J16407" s="99"/>
      <c r="K16407" s="99"/>
    </row>
    <row r="16408" spans="1:11" ht="15" customHeight="1" x14ac:dyDescent="0.25">
      <c r="A16408" s="93" t="s">
        <v>3916</v>
      </c>
      <c r="B16408" s="93"/>
      <c r="C16408" s="93"/>
      <c r="D16408" s="94" t="s">
        <v>3</v>
      </c>
      <c r="E16408" s="94"/>
      <c r="F16408" s="23" t="s">
        <v>4</v>
      </c>
      <c r="G16408" s="94" t="s">
        <v>3894</v>
      </c>
      <c r="H16408" s="94"/>
      <c r="I16408" s="94" t="s">
        <v>3895</v>
      </c>
      <c r="J16408" s="94"/>
      <c r="K16408" s="23" t="s">
        <v>3896</v>
      </c>
    </row>
    <row r="16409" spans="1:11" ht="29.1" customHeight="1" x14ac:dyDescent="0.25">
      <c r="A16409" s="24" t="s">
        <v>3963</v>
      </c>
      <c r="B16409" s="95" t="s">
        <v>3964</v>
      </c>
      <c r="C16409" s="95"/>
      <c r="D16409" s="96" t="s">
        <v>20</v>
      </c>
      <c r="E16409" s="96"/>
      <c r="F16409" s="24" t="s">
        <v>3936</v>
      </c>
      <c r="G16409" s="97">
        <v>5.2258833999999998</v>
      </c>
      <c r="H16409" s="97"/>
      <c r="I16409" s="98">
        <v>8.9</v>
      </c>
      <c r="J16409" s="98"/>
      <c r="K16409" s="27">
        <f>TRUNC(TRUNC(G16409,8)*I16409,2)</f>
        <v>46.51</v>
      </c>
    </row>
    <row r="16410" spans="1:11" ht="29.1" customHeight="1" x14ac:dyDescent="0.25">
      <c r="A16410" s="24" t="s">
        <v>3965</v>
      </c>
      <c r="B16410" s="95" t="s">
        <v>3966</v>
      </c>
      <c r="C16410" s="95"/>
      <c r="D16410" s="96" t="s">
        <v>20</v>
      </c>
      <c r="E16410" s="96"/>
      <c r="F16410" s="24" t="s">
        <v>30</v>
      </c>
      <c r="G16410" s="97">
        <v>0.95392160000000004</v>
      </c>
      <c r="H16410" s="97"/>
      <c r="I16410" s="98">
        <v>32.76</v>
      </c>
      <c r="J16410" s="98"/>
      <c r="K16410" s="27">
        <f>TRUNC(TRUNC(G16410,8)*I16410,2)</f>
        <v>31.25</v>
      </c>
    </row>
    <row r="16411" spans="1:11" ht="21" customHeight="1" x14ac:dyDescent="0.25">
      <c r="A16411" s="24" t="s">
        <v>3967</v>
      </c>
      <c r="B16411" s="95" t="s">
        <v>3968</v>
      </c>
      <c r="C16411" s="95"/>
      <c r="D16411" s="96" t="s">
        <v>20</v>
      </c>
      <c r="E16411" s="96"/>
      <c r="F16411" s="24" t="s">
        <v>3936</v>
      </c>
      <c r="G16411" s="97">
        <v>5.2258833999999998</v>
      </c>
      <c r="H16411" s="97"/>
      <c r="I16411" s="98">
        <v>27.59</v>
      </c>
      <c r="J16411" s="98"/>
      <c r="K16411" s="27">
        <f>TRUNC(TRUNC(G16411,8)*I16411,2)</f>
        <v>144.18</v>
      </c>
    </row>
    <row r="16412" spans="1:11" ht="21" customHeight="1" x14ac:dyDescent="0.25">
      <c r="A16412" s="24" t="s">
        <v>3969</v>
      </c>
      <c r="B16412" s="95" t="s">
        <v>3970</v>
      </c>
      <c r="C16412" s="95"/>
      <c r="D16412" s="96" t="s">
        <v>20</v>
      </c>
      <c r="E16412" s="96"/>
      <c r="F16412" s="24" t="s">
        <v>30</v>
      </c>
      <c r="G16412" s="97">
        <v>0.95392160000000004</v>
      </c>
      <c r="H16412" s="97"/>
      <c r="I16412" s="98">
        <v>28.09</v>
      </c>
      <c r="J16412" s="98"/>
      <c r="K16412" s="27">
        <f>TRUNC(TRUNC(G16412,8)*I16412,2)</f>
        <v>26.79</v>
      </c>
    </row>
    <row r="16413" spans="1:11" ht="18" customHeight="1" x14ac:dyDescent="0.25">
      <c r="A16413" s="9"/>
      <c r="B16413" s="9"/>
      <c r="C16413" s="9"/>
      <c r="D16413" s="9"/>
      <c r="E16413" s="9"/>
      <c r="F16413" s="9"/>
      <c r="G16413" s="91" t="s">
        <v>3919</v>
      </c>
      <c r="H16413" s="91"/>
      <c r="I16413" s="91"/>
      <c r="J16413" s="91"/>
      <c r="K16413" s="28">
        <f>SUM(K16409:K16412)</f>
        <v>248.73</v>
      </c>
    </row>
    <row r="16414" spans="1:11" ht="15" customHeight="1" x14ac:dyDescent="0.25">
      <c r="A16414" s="93" t="s">
        <v>3893</v>
      </c>
      <c r="B16414" s="93"/>
      <c r="C16414" s="93"/>
      <c r="D16414" s="94" t="s">
        <v>3</v>
      </c>
      <c r="E16414" s="94"/>
      <c r="F16414" s="23" t="s">
        <v>4</v>
      </c>
      <c r="G16414" s="94" t="s">
        <v>3894</v>
      </c>
      <c r="H16414" s="94"/>
      <c r="I16414" s="94" t="s">
        <v>3895</v>
      </c>
      <c r="J16414" s="94"/>
      <c r="K16414" s="23" t="s">
        <v>3896</v>
      </c>
    </row>
    <row r="16415" spans="1:11" ht="21" customHeight="1" x14ac:dyDescent="0.25">
      <c r="A16415" s="24" t="s">
        <v>4048</v>
      </c>
      <c r="B16415" s="95" t="s">
        <v>4049</v>
      </c>
      <c r="C16415" s="95"/>
      <c r="D16415" s="96" t="s">
        <v>20</v>
      </c>
      <c r="E16415" s="96"/>
      <c r="F16415" s="24" t="s">
        <v>34</v>
      </c>
      <c r="G16415" s="97">
        <v>0.19980000000000001</v>
      </c>
      <c r="H16415" s="97"/>
      <c r="I16415" s="98">
        <v>206.17</v>
      </c>
      <c r="J16415" s="98"/>
      <c r="K16415" s="27">
        <f>TRUNC(TRUNC(G16415,8)*I16415,2)</f>
        <v>41.19</v>
      </c>
    </row>
    <row r="16416" spans="1:11" ht="15" customHeight="1" x14ac:dyDescent="0.25">
      <c r="A16416" s="24" t="s">
        <v>3955</v>
      </c>
      <c r="B16416" s="95" t="s">
        <v>3956</v>
      </c>
      <c r="C16416" s="95"/>
      <c r="D16416" s="96" t="s">
        <v>20</v>
      </c>
      <c r="E16416" s="96"/>
      <c r="F16416" s="24" t="s">
        <v>3903</v>
      </c>
      <c r="G16416" s="97">
        <v>3.6695999999999999E-2</v>
      </c>
      <c r="H16416" s="97"/>
      <c r="I16416" s="98">
        <v>19.37</v>
      </c>
      <c r="J16416" s="98"/>
      <c r="K16416" s="27">
        <f>TRUNC(TRUNC(G16416,8)*I16416,2)</f>
        <v>0.71</v>
      </c>
    </row>
    <row r="16417" spans="1:11" ht="21" customHeight="1" x14ac:dyDescent="0.25">
      <c r="A16417" s="24" t="s">
        <v>4050</v>
      </c>
      <c r="B16417" s="95" t="s">
        <v>4051</v>
      </c>
      <c r="C16417" s="95"/>
      <c r="D16417" s="96" t="s">
        <v>20</v>
      </c>
      <c r="E16417" s="96"/>
      <c r="F16417" s="24" t="s">
        <v>84</v>
      </c>
      <c r="G16417" s="97">
        <v>7.48</v>
      </c>
      <c r="H16417" s="97"/>
      <c r="I16417" s="98">
        <v>3.9</v>
      </c>
      <c r="J16417" s="98"/>
      <c r="K16417" s="27">
        <f>TRUNC(TRUNC(G16417,8)*I16417,2)</f>
        <v>29.17</v>
      </c>
    </row>
    <row r="16418" spans="1:11" ht="15" customHeight="1" x14ac:dyDescent="0.25">
      <c r="A16418" s="9"/>
      <c r="B16418" s="9"/>
      <c r="C16418" s="9"/>
      <c r="D16418" s="9"/>
      <c r="E16418" s="9"/>
      <c r="F16418" s="9"/>
      <c r="G16418" s="91" t="s">
        <v>3906</v>
      </c>
      <c r="H16418" s="91"/>
      <c r="I16418" s="91"/>
      <c r="J16418" s="91"/>
      <c r="K16418" s="28">
        <f>SUM(K16415:K16417)</f>
        <v>71.069999999999993</v>
      </c>
    </row>
    <row r="16419" spans="1:11" ht="15" customHeight="1" x14ac:dyDescent="0.25">
      <c r="A16419" s="93" t="s">
        <v>3907</v>
      </c>
      <c r="B16419" s="93"/>
      <c r="C16419" s="93"/>
      <c r="D16419" s="94" t="s">
        <v>3</v>
      </c>
      <c r="E16419" s="94"/>
      <c r="F16419" s="23" t="s">
        <v>4</v>
      </c>
      <c r="G16419" s="94" t="s">
        <v>3894</v>
      </c>
      <c r="H16419" s="94"/>
      <c r="I16419" s="94" t="s">
        <v>3895</v>
      </c>
      <c r="J16419" s="94"/>
      <c r="K16419" s="23" t="s">
        <v>3896</v>
      </c>
    </row>
    <row r="16420" spans="1:11" ht="15" customHeight="1" x14ac:dyDescent="0.25">
      <c r="A16420" s="24" t="s">
        <v>3971</v>
      </c>
      <c r="B16420" s="95" t="s">
        <v>3972</v>
      </c>
      <c r="C16420" s="95"/>
      <c r="D16420" s="96" t="s">
        <v>20</v>
      </c>
      <c r="E16420" s="96"/>
      <c r="F16420" s="24" t="s">
        <v>2056</v>
      </c>
      <c r="G16420" s="97">
        <v>2.3251949999999999</v>
      </c>
      <c r="H16420" s="97"/>
      <c r="I16420" s="98">
        <v>32.69</v>
      </c>
      <c r="J16420" s="98"/>
      <c r="K16420" s="27">
        <f>TRUNC(TRUNC(G16420,8)*I16420,2)</f>
        <v>76.010000000000005</v>
      </c>
    </row>
    <row r="16421" spans="1:11" ht="15" customHeight="1" x14ac:dyDescent="0.25">
      <c r="A16421" s="24" t="s">
        <v>3910</v>
      </c>
      <c r="B16421" s="95" t="s">
        <v>3911</v>
      </c>
      <c r="C16421" s="95"/>
      <c r="D16421" s="96" t="s">
        <v>20</v>
      </c>
      <c r="E16421" s="96"/>
      <c r="F16421" s="24" t="s">
        <v>2056</v>
      </c>
      <c r="G16421" s="97">
        <v>17.010999999999999</v>
      </c>
      <c r="H16421" s="97"/>
      <c r="I16421" s="98">
        <v>24.94</v>
      </c>
      <c r="J16421" s="98"/>
      <c r="K16421" s="27">
        <f>TRUNC(TRUNC(G16421,8)*I16421,2)</f>
        <v>424.25</v>
      </c>
    </row>
    <row r="16422" spans="1:11" ht="18" customHeight="1" x14ac:dyDescent="0.25">
      <c r="A16422" s="9"/>
      <c r="B16422" s="9"/>
      <c r="C16422" s="9"/>
      <c r="D16422" s="9"/>
      <c r="E16422" s="9"/>
      <c r="F16422" s="9"/>
      <c r="G16422" s="91" t="s">
        <v>3912</v>
      </c>
      <c r="H16422" s="91"/>
      <c r="I16422" s="91"/>
      <c r="J16422" s="91"/>
      <c r="K16422" s="28">
        <f>SUM(K16420:K16421)</f>
        <v>500.26</v>
      </c>
    </row>
    <row r="16423" spans="1:11" ht="15" customHeight="1" x14ac:dyDescent="0.25">
      <c r="A16423" s="93" t="s">
        <v>3922</v>
      </c>
      <c r="B16423" s="93"/>
      <c r="C16423" s="93"/>
      <c r="D16423" s="94" t="s">
        <v>3</v>
      </c>
      <c r="E16423" s="94"/>
      <c r="F16423" s="23" t="s">
        <v>4</v>
      </c>
      <c r="G16423" s="94" t="s">
        <v>3894</v>
      </c>
      <c r="H16423" s="94"/>
      <c r="I16423" s="94" t="s">
        <v>3895</v>
      </c>
      <c r="J16423" s="94"/>
      <c r="K16423" s="23" t="s">
        <v>3896</v>
      </c>
    </row>
    <row r="16424" spans="1:11" ht="29.1" customHeight="1" x14ac:dyDescent="0.25">
      <c r="A16424" s="24" t="s">
        <v>4052</v>
      </c>
      <c r="B16424" s="95" t="s">
        <v>4053</v>
      </c>
      <c r="C16424" s="95"/>
      <c r="D16424" s="96" t="s">
        <v>20</v>
      </c>
      <c r="E16424" s="96"/>
      <c r="F16424" s="24" t="s">
        <v>34</v>
      </c>
      <c r="G16424" s="97">
        <v>0.66502459999999997</v>
      </c>
      <c r="H16424" s="97"/>
      <c r="I16424" s="98">
        <v>619.19000000000005</v>
      </c>
      <c r="J16424" s="98"/>
      <c r="K16424" s="27">
        <f>TRUNC(TRUNC(G16424,8)*I16424,2)</f>
        <v>411.77</v>
      </c>
    </row>
    <row r="16425" spans="1:11" ht="21" customHeight="1" x14ac:dyDescent="0.25">
      <c r="A16425" s="24" t="s">
        <v>95</v>
      </c>
      <c r="B16425" s="95" t="s">
        <v>96</v>
      </c>
      <c r="C16425" s="95"/>
      <c r="D16425" s="96" t="s">
        <v>20</v>
      </c>
      <c r="E16425" s="96"/>
      <c r="F16425" s="24" t="s">
        <v>16</v>
      </c>
      <c r="G16425" s="97">
        <v>0.48</v>
      </c>
      <c r="H16425" s="97"/>
      <c r="I16425" s="98">
        <v>176.85</v>
      </c>
      <c r="J16425" s="98"/>
      <c r="K16425" s="27">
        <f>TRUNC(TRUNC(G16425,8)*I16425,2)</f>
        <v>84.88</v>
      </c>
    </row>
    <row r="16426" spans="1:11" ht="15" customHeight="1" x14ac:dyDescent="0.25">
      <c r="A16426" s="9"/>
      <c r="B16426" s="9"/>
      <c r="C16426" s="9"/>
      <c r="D16426" s="9"/>
      <c r="E16426" s="9"/>
      <c r="F16426" s="9"/>
      <c r="G16426" s="91" t="s">
        <v>3933</v>
      </c>
      <c r="H16426" s="91"/>
      <c r="I16426" s="91"/>
      <c r="J16426" s="91"/>
      <c r="K16426" s="28">
        <f>SUM(K16424:K16425)</f>
        <v>496.65</v>
      </c>
    </row>
    <row r="16427" spans="1:11" ht="15" customHeight="1" x14ac:dyDescent="0.25">
      <c r="A16427" s="9"/>
      <c r="B16427" s="9"/>
      <c r="C16427" s="9"/>
      <c r="D16427" s="9"/>
      <c r="E16427" s="9"/>
      <c r="F16427" s="9"/>
      <c r="G16427" s="92" t="s">
        <v>3913</v>
      </c>
      <c r="H16427" s="92"/>
      <c r="I16427" s="92"/>
      <c r="J16427" s="92"/>
      <c r="K16427" s="29">
        <f>ROUND(SUM(K16413,K16418,K16422,K16426),2)</f>
        <v>1316.71</v>
      </c>
    </row>
    <row r="16428" spans="1:11" ht="9.9499999999999993" customHeight="1" x14ac:dyDescent="0.25">
      <c r="A16428" s="9"/>
      <c r="B16428" s="9"/>
      <c r="C16428" s="9"/>
      <c r="D16428" s="9"/>
      <c r="E16428" s="9"/>
      <c r="F16428" s="9"/>
      <c r="G16428" s="100"/>
      <c r="H16428" s="100"/>
      <c r="I16428" s="100"/>
      <c r="J16428" s="100"/>
      <c r="K16428" s="100"/>
    </row>
    <row r="16429" spans="1:11" ht="20.100000000000001" customHeight="1" x14ac:dyDescent="0.25">
      <c r="A16429" s="99" t="s">
        <v>3383</v>
      </c>
      <c r="B16429" s="99"/>
      <c r="C16429" s="99"/>
      <c r="D16429" s="99"/>
      <c r="E16429" s="99"/>
      <c r="F16429" s="99"/>
      <c r="G16429" s="99"/>
      <c r="H16429" s="99"/>
      <c r="I16429" s="99"/>
      <c r="J16429" s="99"/>
      <c r="K16429" s="99"/>
    </row>
    <row r="16430" spans="1:11" ht="15" customHeight="1" x14ac:dyDescent="0.25">
      <c r="A16430" s="93" t="s">
        <v>3893</v>
      </c>
      <c r="B16430" s="93"/>
      <c r="C16430" s="93"/>
      <c r="D16430" s="94" t="s">
        <v>3</v>
      </c>
      <c r="E16430" s="94"/>
      <c r="F16430" s="23" t="s">
        <v>4</v>
      </c>
      <c r="G16430" s="94" t="s">
        <v>3894</v>
      </c>
      <c r="H16430" s="94"/>
      <c r="I16430" s="94" t="s">
        <v>3895</v>
      </c>
      <c r="J16430" s="94"/>
      <c r="K16430" s="23" t="s">
        <v>3896</v>
      </c>
    </row>
    <row r="16431" spans="1:11" ht="29.1" customHeight="1" x14ac:dyDescent="0.25">
      <c r="A16431" s="24" t="s">
        <v>4054</v>
      </c>
      <c r="B16431" s="95" t="s">
        <v>4055</v>
      </c>
      <c r="C16431" s="95"/>
      <c r="D16431" s="96" t="s">
        <v>20</v>
      </c>
      <c r="E16431" s="96"/>
      <c r="F16431" s="24" t="s">
        <v>34</v>
      </c>
      <c r="G16431" s="97">
        <v>0.18468999999999999</v>
      </c>
      <c r="H16431" s="97"/>
      <c r="I16431" s="98">
        <v>517.16999999999996</v>
      </c>
      <c r="J16431" s="98"/>
      <c r="K16431" s="27">
        <f t="shared" ref="K16431:K16436" si="127">ROUND(ROUND(G16431,8)*I16431,2)</f>
        <v>95.52</v>
      </c>
    </row>
    <row r="16432" spans="1:11" ht="21" customHeight="1" x14ac:dyDescent="0.25">
      <c r="A16432" s="24" t="s">
        <v>4056</v>
      </c>
      <c r="B16432" s="95" t="s">
        <v>4057</v>
      </c>
      <c r="C16432" s="95"/>
      <c r="D16432" s="96" t="s">
        <v>20</v>
      </c>
      <c r="E16432" s="96"/>
      <c r="F16432" s="24" t="s">
        <v>2057</v>
      </c>
      <c r="G16432" s="97">
        <v>3.1900000000000001E-3</v>
      </c>
      <c r="H16432" s="97"/>
      <c r="I16432" s="98">
        <v>8.98</v>
      </c>
      <c r="J16432" s="98"/>
      <c r="K16432" s="27">
        <f t="shared" si="127"/>
        <v>0.03</v>
      </c>
    </row>
    <row r="16433" spans="1:11" ht="15" customHeight="1" x14ac:dyDescent="0.25">
      <c r="A16433" s="24" t="s">
        <v>3955</v>
      </c>
      <c r="B16433" s="95" t="s">
        <v>3956</v>
      </c>
      <c r="C16433" s="95"/>
      <c r="D16433" s="96" t="s">
        <v>20</v>
      </c>
      <c r="E16433" s="96"/>
      <c r="F16433" s="24" t="s">
        <v>3903</v>
      </c>
      <c r="G16433" s="97">
        <v>4.4999999999999998E-2</v>
      </c>
      <c r="H16433" s="97"/>
      <c r="I16433" s="98">
        <v>19.37</v>
      </c>
      <c r="J16433" s="98"/>
      <c r="K16433" s="27">
        <f t="shared" si="127"/>
        <v>0.87</v>
      </c>
    </row>
    <row r="16434" spans="1:11" ht="21" customHeight="1" x14ac:dyDescent="0.25">
      <c r="A16434" s="24" t="s">
        <v>4050</v>
      </c>
      <c r="B16434" s="95" t="s">
        <v>4051</v>
      </c>
      <c r="C16434" s="95"/>
      <c r="D16434" s="96" t="s">
        <v>20</v>
      </c>
      <c r="E16434" s="96"/>
      <c r="F16434" s="24" t="s">
        <v>84</v>
      </c>
      <c r="G16434" s="97">
        <v>0.46875</v>
      </c>
      <c r="H16434" s="97"/>
      <c r="I16434" s="98">
        <v>3.9</v>
      </c>
      <c r="J16434" s="98"/>
      <c r="K16434" s="27">
        <f t="shared" si="127"/>
        <v>1.83</v>
      </c>
    </row>
    <row r="16435" spans="1:11" ht="21" customHeight="1" x14ac:dyDescent="0.25">
      <c r="A16435" s="24" t="s">
        <v>4058</v>
      </c>
      <c r="B16435" s="95" t="s">
        <v>4059</v>
      </c>
      <c r="C16435" s="95"/>
      <c r="D16435" s="96" t="s">
        <v>20</v>
      </c>
      <c r="E16435" s="96"/>
      <c r="F16435" s="24" t="s">
        <v>84</v>
      </c>
      <c r="G16435" s="97">
        <v>0.375</v>
      </c>
      <c r="H16435" s="97"/>
      <c r="I16435" s="98">
        <v>2.69</v>
      </c>
      <c r="J16435" s="98"/>
      <c r="K16435" s="27">
        <f t="shared" si="127"/>
        <v>1.01</v>
      </c>
    </row>
    <row r="16436" spans="1:11" ht="29.1" customHeight="1" x14ac:dyDescent="0.25">
      <c r="A16436" s="24" t="s">
        <v>4060</v>
      </c>
      <c r="B16436" s="95" t="s">
        <v>4061</v>
      </c>
      <c r="C16436" s="95"/>
      <c r="D16436" s="96" t="s">
        <v>20</v>
      </c>
      <c r="E16436" s="96"/>
      <c r="F16436" s="24" t="s">
        <v>16</v>
      </c>
      <c r="G16436" s="97">
        <v>1.07</v>
      </c>
      <c r="H16436" s="97"/>
      <c r="I16436" s="98">
        <v>23.81</v>
      </c>
      <c r="J16436" s="98"/>
      <c r="K16436" s="27">
        <f t="shared" si="127"/>
        <v>25.48</v>
      </c>
    </row>
    <row r="16437" spans="1:11" ht="15" customHeight="1" x14ac:dyDescent="0.25">
      <c r="A16437" s="9"/>
      <c r="B16437" s="9"/>
      <c r="C16437" s="9"/>
      <c r="D16437" s="9"/>
      <c r="E16437" s="9"/>
      <c r="F16437" s="9"/>
      <c r="G16437" s="91" t="s">
        <v>3906</v>
      </c>
      <c r="H16437" s="91"/>
      <c r="I16437" s="91"/>
      <c r="J16437" s="91"/>
      <c r="K16437" s="28">
        <f>SUM(K16431:K16436)</f>
        <v>124.74000000000001</v>
      </c>
    </row>
    <row r="16438" spans="1:11" ht="15" customHeight="1" x14ac:dyDescent="0.25">
      <c r="A16438" s="93" t="s">
        <v>3907</v>
      </c>
      <c r="B16438" s="93"/>
      <c r="C16438" s="93"/>
      <c r="D16438" s="94" t="s">
        <v>3</v>
      </c>
      <c r="E16438" s="94"/>
      <c r="F16438" s="23" t="s">
        <v>4</v>
      </c>
      <c r="G16438" s="94" t="s">
        <v>3894</v>
      </c>
      <c r="H16438" s="94"/>
      <c r="I16438" s="94" t="s">
        <v>3895</v>
      </c>
      <c r="J16438" s="94"/>
      <c r="K16438" s="23" t="s">
        <v>3896</v>
      </c>
    </row>
    <row r="16439" spans="1:11" ht="21" customHeight="1" x14ac:dyDescent="0.25">
      <c r="A16439" s="24" t="s">
        <v>3908</v>
      </c>
      <c r="B16439" s="95" t="s">
        <v>3909</v>
      </c>
      <c r="C16439" s="95"/>
      <c r="D16439" s="96" t="s">
        <v>20</v>
      </c>
      <c r="E16439" s="96"/>
      <c r="F16439" s="24" t="s">
        <v>2056</v>
      </c>
      <c r="G16439" s="97">
        <v>0.13009999999999999</v>
      </c>
      <c r="H16439" s="97"/>
      <c r="I16439" s="98">
        <v>32.24</v>
      </c>
      <c r="J16439" s="98"/>
      <c r="K16439" s="27">
        <f>ROUND(ROUND(G16439,8)*I16439,2)</f>
        <v>4.1900000000000004</v>
      </c>
    </row>
    <row r="16440" spans="1:11" ht="15" customHeight="1" x14ac:dyDescent="0.25">
      <c r="A16440" s="24" t="s">
        <v>3971</v>
      </c>
      <c r="B16440" s="95" t="s">
        <v>3972</v>
      </c>
      <c r="C16440" s="95"/>
      <c r="D16440" s="96" t="s">
        <v>20</v>
      </c>
      <c r="E16440" s="96"/>
      <c r="F16440" s="24" t="s">
        <v>2056</v>
      </c>
      <c r="G16440" s="97">
        <v>8.7400000000000005E-2</v>
      </c>
      <c r="H16440" s="97"/>
      <c r="I16440" s="98">
        <v>32.69</v>
      </c>
      <c r="J16440" s="98"/>
      <c r="K16440" s="27">
        <f>ROUND(ROUND(G16440,8)*I16440,2)</f>
        <v>2.86</v>
      </c>
    </row>
    <row r="16441" spans="1:11" ht="15" customHeight="1" x14ac:dyDescent="0.25">
      <c r="A16441" s="24" t="s">
        <v>3910</v>
      </c>
      <c r="B16441" s="95" t="s">
        <v>3911</v>
      </c>
      <c r="C16441" s="95"/>
      <c r="D16441" s="96" t="s">
        <v>20</v>
      </c>
      <c r="E16441" s="96"/>
      <c r="F16441" s="24" t="s">
        <v>2056</v>
      </c>
      <c r="G16441" s="97">
        <v>0.21759999999999999</v>
      </c>
      <c r="H16441" s="97"/>
      <c r="I16441" s="98">
        <v>24.94</v>
      </c>
      <c r="J16441" s="98"/>
      <c r="K16441" s="27">
        <f>ROUND(ROUND(G16441,8)*I16441,2)</f>
        <v>5.43</v>
      </c>
    </row>
    <row r="16442" spans="1:11" ht="18" customHeight="1" x14ac:dyDescent="0.25">
      <c r="A16442" s="9"/>
      <c r="B16442" s="9"/>
      <c r="C16442" s="9"/>
      <c r="D16442" s="9"/>
      <c r="E16442" s="9"/>
      <c r="F16442" s="9"/>
      <c r="G16442" s="91" t="s">
        <v>3912</v>
      </c>
      <c r="H16442" s="91"/>
      <c r="I16442" s="91"/>
      <c r="J16442" s="91"/>
      <c r="K16442" s="28">
        <f>SUM(K16439:K16441)</f>
        <v>12.48</v>
      </c>
    </row>
    <row r="16443" spans="1:11" ht="15" customHeight="1" x14ac:dyDescent="0.25">
      <c r="A16443" s="93" t="s">
        <v>3922</v>
      </c>
      <c r="B16443" s="93"/>
      <c r="C16443" s="93"/>
      <c r="D16443" s="94" t="s">
        <v>3</v>
      </c>
      <c r="E16443" s="94"/>
      <c r="F16443" s="23" t="s">
        <v>4</v>
      </c>
      <c r="G16443" s="94" t="s">
        <v>3894</v>
      </c>
      <c r="H16443" s="94"/>
      <c r="I16443" s="94" t="s">
        <v>3895</v>
      </c>
      <c r="J16443" s="94"/>
      <c r="K16443" s="23" t="s">
        <v>3896</v>
      </c>
    </row>
    <row r="16444" spans="1:11" ht="29.1" customHeight="1" x14ac:dyDescent="0.25">
      <c r="A16444" s="24" t="s">
        <v>4062</v>
      </c>
      <c r="B16444" s="95" t="s">
        <v>4063</v>
      </c>
      <c r="C16444" s="95"/>
      <c r="D16444" s="96" t="s">
        <v>20</v>
      </c>
      <c r="E16444" s="96"/>
      <c r="F16444" s="24" t="s">
        <v>3903</v>
      </c>
      <c r="G16444" s="97">
        <v>1.23E-2</v>
      </c>
      <c r="H16444" s="97"/>
      <c r="I16444" s="98">
        <v>23.44</v>
      </c>
      <c r="J16444" s="98"/>
      <c r="K16444" s="27">
        <f>ROUND(ROUND(G16444,8)*I16444,2)</f>
        <v>0.28999999999999998</v>
      </c>
    </row>
    <row r="16445" spans="1:11" ht="21" customHeight="1" x14ac:dyDescent="0.25">
      <c r="A16445" s="24" t="s">
        <v>4064</v>
      </c>
      <c r="B16445" s="95" t="s">
        <v>4065</v>
      </c>
      <c r="C16445" s="95"/>
      <c r="D16445" s="96" t="s">
        <v>4066</v>
      </c>
      <c r="E16445" s="96"/>
      <c r="F16445" s="24" t="s">
        <v>26</v>
      </c>
      <c r="G16445" s="97">
        <v>4</v>
      </c>
      <c r="H16445" s="97"/>
      <c r="I16445" s="98">
        <v>5.76</v>
      </c>
      <c r="J16445" s="98"/>
      <c r="K16445" s="27">
        <f>ROUND(ROUND(G16445,8)*I16445,2)</f>
        <v>23.04</v>
      </c>
    </row>
    <row r="16446" spans="1:11" ht="15" customHeight="1" x14ac:dyDescent="0.25">
      <c r="A16446" s="9"/>
      <c r="B16446" s="9"/>
      <c r="C16446" s="9"/>
      <c r="D16446" s="9"/>
      <c r="E16446" s="9"/>
      <c r="F16446" s="9"/>
      <c r="G16446" s="91" t="s">
        <v>3933</v>
      </c>
      <c r="H16446" s="91"/>
      <c r="I16446" s="91"/>
      <c r="J16446" s="91"/>
      <c r="K16446" s="28">
        <f>SUM(K16444:K16445)</f>
        <v>23.33</v>
      </c>
    </row>
    <row r="16447" spans="1:11" ht="15" customHeight="1" x14ac:dyDescent="0.25">
      <c r="A16447" s="9"/>
      <c r="B16447" s="9"/>
      <c r="C16447" s="9"/>
      <c r="D16447" s="9"/>
      <c r="E16447" s="9"/>
      <c r="F16447" s="9"/>
      <c r="G16447" s="92" t="s">
        <v>3913</v>
      </c>
      <c r="H16447" s="92"/>
      <c r="I16447" s="92"/>
      <c r="J16447" s="92"/>
      <c r="K16447" s="29">
        <f>ROUND(SUM(K16437,K16442,K16446),2)</f>
        <v>160.55000000000001</v>
      </c>
    </row>
    <row r="16448" spans="1:11" ht="9.9499999999999993" customHeight="1" x14ac:dyDescent="0.25">
      <c r="A16448" s="9"/>
      <c r="B16448" s="9"/>
      <c r="C16448" s="9"/>
      <c r="D16448" s="9"/>
      <c r="E16448" s="9"/>
      <c r="F16448" s="9"/>
      <c r="G16448" s="100"/>
      <c r="H16448" s="100"/>
      <c r="I16448" s="100"/>
      <c r="J16448" s="100"/>
      <c r="K16448" s="100"/>
    </row>
    <row r="16449" spans="1:11" ht="20.100000000000001" customHeight="1" x14ac:dyDescent="0.25">
      <c r="A16449" s="99" t="s">
        <v>3384</v>
      </c>
      <c r="B16449" s="99"/>
      <c r="C16449" s="99"/>
      <c r="D16449" s="99"/>
      <c r="E16449" s="99"/>
      <c r="F16449" s="99"/>
      <c r="G16449" s="99"/>
      <c r="H16449" s="99"/>
      <c r="I16449" s="99"/>
      <c r="J16449" s="99"/>
      <c r="K16449" s="99"/>
    </row>
    <row r="16450" spans="1:11" ht="15" customHeight="1" x14ac:dyDescent="0.25">
      <c r="A16450" s="93" t="s">
        <v>3893</v>
      </c>
      <c r="B16450" s="93"/>
      <c r="C16450" s="93"/>
      <c r="D16450" s="94" t="s">
        <v>3</v>
      </c>
      <c r="E16450" s="94"/>
      <c r="F16450" s="23" t="s">
        <v>4</v>
      </c>
      <c r="G16450" s="94" t="s">
        <v>3894</v>
      </c>
      <c r="H16450" s="94"/>
      <c r="I16450" s="94" t="s">
        <v>3895</v>
      </c>
      <c r="J16450" s="94"/>
      <c r="K16450" s="23" t="s">
        <v>3896</v>
      </c>
    </row>
    <row r="16451" spans="1:11" ht="45.95" customHeight="1" x14ac:dyDescent="0.25">
      <c r="A16451" s="24" t="s">
        <v>4073</v>
      </c>
      <c r="B16451" s="95" t="s">
        <v>4074</v>
      </c>
      <c r="C16451" s="95"/>
      <c r="D16451" s="96" t="s">
        <v>20</v>
      </c>
      <c r="E16451" s="96"/>
      <c r="F16451" s="24" t="s">
        <v>26</v>
      </c>
      <c r="G16451" s="97">
        <v>1</v>
      </c>
      <c r="H16451" s="97"/>
      <c r="I16451" s="98">
        <v>1235.9100000000001</v>
      </c>
      <c r="J16451" s="98"/>
      <c r="K16451" s="27">
        <f>TRUNC(TRUNC(G16451,8)*I16451,2)</f>
        <v>1235.9100000000001</v>
      </c>
    </row>
    <row r="16452" spans="1:11" ht="21" customHeight="1" x14ac:dyDescent="0.25">
      <c r="A16452" s="24" t="s">
        <v>4075</v>
      </c>
      <c r="B16452" s="95" t="s">
        <v>4076</v>
      </c>
      <c r="C16452" s="95"/>
      <c r="D16452" s="96" t="s">
        <v>20</v>
      </c>
      <c r="E16452" s="96"/>
      <c r="F16452" s="24" t="s">
        <v>34</v>
      </c>
      <c r="G16452" s="97">
        <v>1.1999999999999999E-3</v>
      </c>
      <c r="H16452" s="97"/>
      <c r="I16452" s="98">
        <v>205.09</v>
      </c>
      <c r="J16452" s="98"/>
      <c r="K16452" s="27">
        <f>TRUNC(TRUNC(G16452,8)*I16452,2)</f>
        <v>0.24</v>
      </c>
    </row>
    <row r="16453" spans="1:11" ht="15" customHeight="1" x14ac:dyDescent="0.25">
      <c r="A16453" s="9"/>
      <c r="B16453" s="9"/>
      <c r="C16453" s="9"/>
      <c r="D16453" s="9"/>
      <c r="E16453" s="9"/>
      <c r="F16453" s="9"/>
      <c r="G16453" s="91" t="s">
        <v>3906</v>
      </c>
      <c r="H16453" s="91"/>
      <c r="I16453" s="91"/>
      <c r="J16453" s="91"/>
      <c r="K16453" s="28">
        <f>SUM(K16451:K16452)</f>
        <v>1236.1500000000001</v>
      </c>
    </row>
    <row r="16454" spans="1:11" ht="15" customHeight="1" x14ac:dyDescent="0.25">
      <c r="A16454" s="93" t="s">
        <v>3907</v>
      </c>
      <c r="B16454" s="93"/>
      <c r="C16454" s="93"/>
      <c r="D16454" s="94" t="s">
        <v>3</v>
      </c>
      <c r="E16454" s="94"/>
      <c r="F16454" s="23" t="s">
        <v>4</v>
      </c>
      <c r="G16454" s="94" t="s">
        <v>3894</v>
      </c>
      <c r="H16454" s="94"/>
      <c r="I16454" s="94" t="s">
        <v>3895</v>
      </c>
      <c r="J16454" s="94"/>
      <c r="K16454" s="23" t="s">
        <v>3896</v>
      </c>
    </row>
    <row r="16455" spans="1:11" ht="15" customHeight="1" x14ac:dyDescent="0.25">
      <c r="A16455" s="24" t="s">
        <v>3971</v>
      </c>
      <c r="B16455" s="95" t="s">
        <v>3972</v>
      </c>
      <c r="C16455" s="95"/>
      <c r="D16455" s="96" t="s">
        <v>20</v>
      </c>
      <c r="E16455" s="96"/>
      <c r="F16455" s="24" t="s">
        <v>2056</v>
      </c>
      <c r="G16455" s="97">
        <v>0.86809999999999998</v>
      </c>
      <c r="H16455" s="97"/>
      <c r="I16455" s="98">
        <v>32.69</v>
      </c>
      <c r="J16455" s="98"/>
      <c r="K16455" s="27">
        <f>TRUNC(TRUNC(G16455,8)*I16455,2)</f>
        <v>28.37</v>
      </c>
    </row>
    <row r="16456" spans="1:11" ht="15" customHeight="1" x14ac:dyDescent="0.25">
      <c r="A16456" s="24" t="s">
        <v>3910</v>
      </c>
      <c r="B16456" s="95" t="s">
        <v>3911</v>
      </c>
      <c r="C16456" s="95"/>
      <c r="D16456" s="96" t="s">
        <v>20</v>
      </c>
      <c r="E16456" s="96"/>
      <c r="F16456" s="24" t="s">
        <v>2056</v>
      </c>
      <c r="G16456" s="97">
        <v>0.57869999999999999</v>
      </c>
      <c r="H16456" s="97"/>
      <c r="I16456" s="98">
        <v>24.94</v>
      </c>
      <c r="J16456" s="98"/>
      <c r="K16456" s="27">
        <f>TRUNC(TRUNC(G16456,8)*I16456,2)</f>
        <v>14.43</v>
      </c>
    </row>
    <row r="16457" spans="1:11" ht="18" customHeight="1" x14ac:dyDescent="0.25">
      <c r="A16457" s="9"/>
      <c r="B16457" s="9"/>
      <c r="C16457" s="9"/>
      <c r="D16457" s="9"/>
      <c r="E16457" s="9"/>
      <c r="F16457" s="9"/>
      <c r="G16457" s="91" t="s">
        <v>3912</v>
      </c>
      <c r="H16457" s="91"/>
      <c r="I16457" s="91"/>
      <c r="J16457" s="91"/>
      <c r="K16457" s="28">
        <f>SUM(K16455:K16456)</f>
        <v>42.8</v>
      </c>
    </row>
    <row r="16458" spans="1:11" ht="15" customHeight="1" x14ac:dyDescent="0.25">
      <c r="A16458" s="93" t="s">
        <v>3922</v>
      </c>
      <c r="B16458" s="93"/>
      <c r="C16458" s="93"/>
      <c r="D16458" s="94" t="s">
        <v>3</v>
      </c>
      <c r="E16458" s="94"/>
      <c r="F16458" s="23" t="s">
        <v>4</v>
      </c>
      <c r="G16458" s="94" t="s">
        <v>3894</v>
      </c>
      <c r="H16458" s="94"/>
      <c r="I16458" s="94" t="s">
        <v>3895</v>
      </c>
      <c r="J16458" s="94"/>
      <c r="K16458" s="23" t="s">
        <v>3896</v>
      </c>
    </row>
    <row r="16459" spans="1:11" ht="29.1" customHeight="1" x14ac:dyDescent="0.25">
      <c r="A16459" s="24" t="s">
        <v>4077</v>
      </c>
      <c r="B16459" s="95" t="s">
        <v>4078</v>
      </c>
      <c r="C16459" s="95"/>
      <c r="D16459" s="96" t="s">
        <v>20</v>
      </c>
      <c r="E16459" s="96"/>
      <c r="F16459" s="24" t="s">
        <v>34</v>
      </c>
      <c r="G16459" s="97">
        <v>2.2200000000000001E-2</v>
      </c>
      <c r="H16459" s="97"/>
      <c r="I16459" s="98">
        <v>924.6</v>
      </c>
      <c r="J16459" s="98"/>
      <c r="K16459" s="27">
        <f>TRUNC(TRUNC(G16459,8)*I16459,2)</f>
        <v>20.52</v>
      </c>
    </row>
    <row r="16460" spans="1:11" ht="15" customHeight="1" x14ac:dyDescent="0.25">
      <c r="A16460" s="9"/>
      <c r="B16460" s="9"/>
      <c r="C16460" s="9"/>
      <c r="D16460" s="9"/>
      <c r="E16460" s="9"/>
      <c r="F16460" s="9"/>
      <c r="G16460" s="91" t="s">
        <v>3933</v>
      </c>
      <c r="H16460" s="91"/>
      <c r="I16460" s="91"/>
      <c r="J16460" s="91"/>
      <c r="K16460" s="28">
        <f>SUM(K16459:K16459)</f>
        <v>20.52</v>
      </c>
    </row>
    <row r="16461" spans="1:11" ht="15" customHeight="1" x14ac:dyDescent="0.25">
      <c r="A16461" s="9"/>
      <c r="B16461" s="9"/>
      <c r="C16461" s="9"/>
      <c r="D16461" s="9"/>
      <c r="E16461" s="9"/>
      <c r="F16461" s="9"/>
      <c r="G16461" s="92" t="s">
        <v>3913</v>
      </c>
      <c r="H16461" s="92"/>
      <c r="I16461" s="92"/>
      <c r="J16461" s="92"/>
      <c r="K16461" s="29">
        <f>ROUND(SUM(K16453,K16457,K16460),2)</f>
        <v>1299.47</v>
      </c>
    </row>
    <row r="16462" spans="1:11" ht="9.9499999999999993" customHeight="1" x14ac:dyDescent="0.25">
      <c r="A16462" s="9"/>
      <c r="B16462" s="9"/>
      <c r="C16462" s="9"/>
      <c r="D16462" s="9"/>
      <c r="E16462" s="9"/>
      <c r="F16462" s="9"/>
      <c r="G16462" s="100"/>
      <c r="H16462" s="100"/>
      <c r="I16462" s="100"/>
      <c r="J16462" s="100"/>
      <c r="K16462" s="100"/>
    </row>
    <row r="16463" spans="1:11" ht="20.100000000000001" customHeight="1" x14ac:dyDescent="0.25">
      <c r="A16463" s="99" t="s">
        <v>3385</v>
      </c>
      <c r="B16463" s="99"/>
      <c r="C16463" s="99"/>
      <c r="D16463" s="99"/>
      <c r="E16463" s="99"/>
      <c r="F16463" s="99"/>
      <c r="G16463" s="99"/>
      <c r="H16463" s="99"/>
      <c r="I16463" s="99"/>
      <c r="J16463" s="99"/>
      <c r="K16463" s="99"/>
    </row>
    <row r="16464" spans="1:11" ht="15" customHeight="1" x14ac:dyDescent="0.25">
      <c r="A16464" s="93" t="s">
        <v>3893</v>
      </c>
      <c r="B16464" s="93"/>
      <c r="C16464" s="93"/>
      <c r="D16464" s="94" t="s">
        <v>3</v>
      </c>
      <c r="E16464" s="94"/>
      <c r="F16464" s="23" t="s">
        <v>4</v>
      </c>
      <c r="G16464" s="94" t="s">
        <v>3894</v>
      </c>
      <c r="H16464" s="94"/>
      <c r="I16464" s="94" t="s">
        <v>3895</v>
      </c>
      <c r="J16464" s="94"/>
      <c r="K16464" s="23" t="s">
        <v>3896</v>
      </c>
    </row>
    <row r="16465" spans="1:11" ht="15" customHeight="1" x14ac:dyDescent="0.25">
      <c r="A16465" s="24" t="s">
        <v>4067</v>
      </c>
      <c r="B16465" s="95" t="s">
        <v>4068</v>
      </c>
      <c r="C16465" s="95"/>
      <c r="D16465" s="96" t="s">
        <v>20</v>
      </c>
      <c r="E16465" s="96"/>
      <c r="F16465" s="24" t="s">
        <v>3903</v>
      </c>
      <c r="G16465" s="97">
        <v>8.6199999999999992</v>
      </c>
      <c r="H16465" s="97"/>
      <c r="I16465" s="98">
        <v>1.1299999999999999</v>
      </c>
      <c r="J16465" s="98"/>
      <c r="K16465" s="27">
        <f>TRUNC(TRUNC(G16465,8)*I16465,2)</f>
        <v>9.74</v>
      </c>
    </row>
    <row r="16466" spans="1:11" ht="29.1" customHeight="1" x14ac:dyDescent="0.25">
      <c r="A16466" s="24" t="s">
        <v>4069</v>
      </c>
      <c r="B16466" s="95" t="s">
        <v>4070</v>
      </c>
      <c r="C16466" s="95"/>
      <c r="D16466" s="96" t="s">
        <v>20</v>
      </c>
      <c r="E16466" s="96"/>
      <c r="F16466" s="24" t="s">
        <v>26</v>
      </c>
      <c r="G16466" s="97">
        <v>6.4375</v>
      </c>
      <c r="H16466" s="97"/>
      <c r="I16466" s="98">
        <v>17.63</v>
      </c>
      <c r="J16466" s="98"/>
      <c r="K16466" s="27">
        <f>TRUNC(TRUNC(G16466,8)*I16466,2)</f>
        <v>113.49</v>
      </c>
    </row>
    <row r="16467" spans="1:11" ht="15" customHeight="1" x14ac:dyDescent="0.25">
      <c r="A16467" s="24" t="s">
        <v>4071</v>
      </c>
      <c r="B16467" s="95" t="s">
        <v>4072</v>
      </c>
      <c r="C16467" s="95"/>
      <c r="D16467" s="96" t="s">
        <v>20</v>
      </c>
      <c r="E16467" s="96"/>
      <c r="F16467" s="24" t="s">
        <v>3903</v>
      </c>
      <c r="G16467" s="97">
        <v>0.24</v>
      </c>
      <c r="H16467" s="97"/>
      <c r="I16467" s="98">
        <v>3.58</v>
      </c>
      <c r="J16467" s="98"/>
      <c r="K16467" s="27">
        <f>TRUNC(TRUNC(G16467,8)*I16467,2)</f>
        <v>0.85</v>
      </c>
    </row>
    <row r="16468" spans="1:11" ht="15" customHeight="1" x14ac:dyDescent="0.25">
      <c r="A16468" s="9"/>
      <c r="B16468" s="9"/>
      <c r="C16468" s="9"/>
      <c r="D16468" s="9"/>
      <c r="E16468" s="9"/>
      <c r="F16468" s="9"/>
      <c r="G16468" s="91" t="s">
        <v>3906</v>
      </c>
      <c r="H16468" s="91"/>
      <c r="I16468" s="91"/>
      <c r="J16468" s="91"/>
      <c r="K16468" s="28">
        <f>SUM(K16465:K16467)</f>
        <v>124.07999999999998</v>
      </c>
    </row>
    <row r="16469" spans="1:11" ht="15" customHeight="1" x14ac:dyDescent="0.25">
      <c r="A16469" s="93" t="s">
        <v>3907</v>
      </c>
      <c r="B16469" s="93"/>
      <c r="C16469" s="93"/>
      <c r="D16469" s="94" t="s">
        <v>3</v>
      </c>
      <c r="E16469" s="94"/>
      <c r="F16469" s="23" t="s">
        <v>4</v>
      </c>
      <c r="G16469" s="94" t="s">
        <v>3894</v>
      </c>
      <c r="H16469" s="94"/>
      <c r="I16469" s="94" t="s">
        <v>3895</v>
      </c>
      <c r="J16469" s="94"/>
      <c r="K16469" s="23" t="s">
        <v>3896</v>
      </c>
    </row>
    <row r="16470" spans="1:11" ht="15" customHeight="1" x14ac:dyDescent="0.25">
      <c r="A16470" s="24" t="s">
        <v>3971</v>
      </c>
      <c r="B16470" s="95" t="s">
        <v>3972</v>
      </c>
      <c r="C16470" s="95"/>
      <c r="D16470" s="96" t="s">
        <v>20</v>
      </c>
      <c r="E16470" s="96"/>
      <c r="F16470" s="24" t="s">
        <v>2056</v>
      </c>
      <c r="G16470" s="97">
        <v>0.63900000000000001</v>
      </c>
      <c r="H16470" s="97"/>
      <c r="I16470" s="98">
        <v>32.69</v>
      </c>
      <c r="J16470" s="98"/>
      <c r="K16470" s="27">
        <f>TRUNC(TRUNC(G16470,8)*I16470,2)</f>
        <v>20.88</v>
      </c>
    </row>
    <row r="16471" spans="1:11" ht="15" customHeight="1" x14ac:dyDescent="0.25">
      <c r="A16471" s="24" t="s">
        <v>3910</v>
      </c>
      <c r="B16471" s="95" t="s">
        <v>3911</v>
      </c>
      <c r="C16471" s="95"/>
      <c r="D16471" s="96" t="s">
        <v>20</v>
      </c>
      <c r="E16471" s="96"/>
      <c r="F16471" s="24" t="s">
        <v>2056</v>
      </c>
      <c r="G16471" s="97">
        <v>1.2789999999999999</v>
      </c>
      <c r="H16471" s="97"/>
      <c r="I16471" s="98">
        <v>24.94</v>
      </c>
      <c r="J16471" s="98"/>
      <c r="K16471" s="27">
        <f>TRUNC(TRUNC(G16471,8)*I16471,2)</f>
        <v>31.89</v>
      </c>
    </row>
    <row r="16472" spans="1:11" ht="18" customHeight="1" x14ac:dyDescent="0.25">
      <c r="A16472" s="9"/>
      <c r="B16472" s="9"/>
      <c r="C16472" s="9"/>
      <c r="D16472" s="9"/>
      <c r="E16472" s="9"/>
      <c r="F16472" s="9"/>
      <c r="G16472" s="91" t="s">
        <v>3912</v>
      </c>
      <c r="H16472" s="91"/>
      <c r="I16472" s="91"/>
      <c r="J16472" s="91"/>
      <c r="K16472" s="28">
        <f>SUM(K16470:K16471)</f>
        <v>52.769999999999996</v>
      </c>
    </row>
    <row r="16473" spans="1:11" ht="15" customHeight="1" x14ac:dyDescent="0.25">
      <c r="A16473" s="9"/>
      <c r="B16473" s="9"/>
      <c r="C16473" s="9"/>
      <c r="D16473" s="9"/>
      <c r="E16473" s="9"/>
      <c r="F16473" s="9"/>
      <c r="G16473" s="92" t="s">
        <v>3913</v>
      </c>
      <c r="H16473" s="92"/>
      <c r="I16473" s="92"/>
      <c r="J16473" s="92"/>
      <c r="K16473" s="29">
        <f>ROUND(SUM(K16468,K16472),2)</f>
        <v>176.85</v>
      </c>
    </row>
    <row r="16474" spans="1:11" ht="9.9499999999999993" customHeight="1" x14ac:dyDescent="0.25">
      <c r="A16474" s="9"/>
      <c r="B16474" s="9"/>
      <c r="C16474" s="9"/>
      <c r="D16474" s="9"/>
      <c r="E16474" s="9"/>
      <c r="F16474" s="9"/>
      <c r="G16474" s="100"/>
      <c r="H16474" s="100"/>
      <c r="I16474" s="100"/>
      <c r="J16474" s="100"/>
      <c r="K16474" s="100"/>
    </row>
    <row r="16475" spans="1:11" ht="20.100000000000001" customHeight="1" x14ac:dyDescent="0.25">
      <c r="A16475" s="99" t="s">
        <v>3386</v>
      </c>
      <c r="B16475" s="99"/>
      <c r="C16475" s="99"/>
      <c r="D16475" s="99"/>
      <c r="E16475" s="99"/>
      <c r="F16475" s="99"/>
      <c r="G16475" s="99"/>
      <c r="H16475" s="99"/>
      <c r="I16475" s="99"/>
      <c r="J16475" s="99"/>
      <c r="K16475" s="99"/>
    </row>
    <row r="16476" spans="1:11" ht="20.100000000000001" customHeight="1" x14ac:dyDescent="0.25">
      <c r="A16476" s="106" t="s">
        <v>4010</v>
      </c>
      <c r="B16476" s="106"/>
      <c r="C16476" s="106"/>
      <c r="D16476" s="106"/>
      <c r="E16476" s="106"/>
      <c r="F16476" s="2" t="s">
        <v>4</v>
      </c>
      <c r="G16476" s="87" t="s">
        <v>4001</v>
      </c>
      <c r="H16476" s="87"/>
      <c r="I16476" s="87" t="s">
        <v>3895</v>
      </c>
      <c r="J16476" s="87"/>
      <c r="K16476" s="2" t="s">
        <v>4011</v>
      </c>
    </row>
    <row r="16477" spans="1:11" ht="15" customHeight="1" x14ac:dyDescent="0.25">
      <c r="A16477" s="6" t="s">
        <v>4079</v>
      </c>
      <c r="B16477" s="104" t="s">
        <v>4080</v>
      </c>
      <c r="C16477" s="104"/>
      <c r="D16477" s="104"/>
      <c r="E16477" s="104"/>
      <c r="F16477" s="6" t="s">
        <v>77</v>
      </c>
      <c r="G16477" s="113">
        <v>1.7700000000000001E-3</v>
      </c>
      <c r="H16477" s="113"/>
      <c r="I16477" s="105">
        <v>33.79</v>
      </c>
      <c r="J16477" s="105"/>
      <c r="K16477" s="33">
        <f>ROUND(ROUND(G16477,5)*I16477,4)</f>
        <v>5.9799999999999999E-2</v>
      </c>
    </row>
    <row r="16478" spans="1:11" ht="15" customHeight="1" x14ac:dyDescent="0.25">
      <c r="A16478" s="6" t="s">
        <v>4081</v>
      </c>
      <c r="B16478" s="104" t="s">
        <v>4082</v>
      </c>
      <c r="C16478" s="104"/>
      <c r="D16478" s="104"/>
      <c r="E16478" s="104"/>
      <c r="F16478" s="6" t="s">
        <v>77</v>
      </c>
      <c r="G16478" s="113">
        <v>3.9300000000000003E-3</v>
      </c>
      <c r="H16478" s="113"/>
      <c r="I16478" s="105">
        <v>448.02</v>
      </c>
      <c r="J16478" s="105"/>
      <c r="K16478" s="33">
        <f>ROUND(ROUND(G16478,5)*I16478,4)</f>
        <v>1.7606999999999999</v>
      </c>
    </row>
    <row r="16479" spans="1:11" ht="15" customHeight="1" x14ac:dyDescent="0.25">
      <c r="A16479" s="6" t="s">
        <v>4083</v>
      </c>
      <c r="B16479" s="104" t="s">
        <v>4084</v>
      </c>
      <c r="C16479" s="104"/>
      <c r="D16479" s="104"/>
      <c r="E16479" s="104"/>
      <c r="F16479" s="6" t="s">
        <v>77</v>
      </c>
      <c r="G16479" s="113">
        <v>7.0800000000000004E-3</v>
      </c>
      <c r="H16479" s="113"/>
      <c r="I16479" s="105">
        <v>46.06</v>
      </c>
      <c r="J16479" s="105"/>
      <c r="K16479" s="33">
        <f>ROUND(ROUND(G16479,5)*I16479,4)</f>
        <v>0.3261</v>
      </c>
    </row>
    <row r="16480" spans="1:11" ht="15" customHeight="1" x14ac:dyDescent="0.25">
      <c r="A16480" s="6" t="s">
        <v>4085</v>
      </c>
      <c r="B16480" s="104" t="s">
        <v>4086</v>
      </c>
      <c r="C16480" s="104"/>
      <c r="D16480" s="104"/>
      <c r="E16480" s="104"/>
      <c r="F16480" s="6" t="s">
        <v>103</v>
      </c>
      <c r="G16480" s="113">
        <v>1</v>
      </c>
      <c r="H16480" s="113"/>
      <c r="I16480" s="105">
        <v>16.98</v>
      </c>
      <c r="J16480" s="105"/>
      <c r="K16480" s="33">
        <f>ROUND(ROUND(G16480,5)*I16480,4)</f>
        <v>16.98</v>
      </c>
    </row>
    <row r="16481" spans="1:11" ht="15" customHeight="1" x14ac:dyDescent="0.25">
      <c r="A16481" s="1"/>
      <c r="B16481" s="1"/>
      <c r="C16481" s="1"/>
      <c r="D16481" s="1"/>
      <c r="E16481" s="1"/>
      <c r="F16481" s="1"/>
      <c r="G16481" s="85" t="s">
        <v>4014</v>
      </c>
      <c r="H16481" s="85"/>
      <c r="I16481" s="85"/>
      <c r="J16481" s="85"/>
      <c r="K16481" s="34">
        <f>SUM(K16477:K16480)</f>
        <v>19.1266</v>
      </c>
    </row>
    <row r="16482" spans="1:11" ht="15" customHeight="1" x14ac:dyDescent="0.25">
      <c r="A16482" s="106" t="s">
        <v>4015</v>
      </c>
      <c r="B16482" s="106"/>
      <c r="C16482" s="106"/>
      <c r="D16482" s="23" t="s">
        <v>4016</v>
      </c>
      <c r="E16482" s="94" t="s">
        <v>4017</v>
      </c>
      <c r="F16482" s="94"/>
      <c r="G16482" s="94" t="s">
        <v>4001</v>
      </c>
      <c r="H16482" s="94"/>
      <c r="I16482" s="94" t="s">
        <v>3895</v>
      </c>
      <c r="J16482" s="94"/>
      <c r="K16482" s="23" t="s">
        <v>4011</v>
      </c>
    </row>
    <row r="16483" spans="1:11" ht="27.95" customHeight="1" x14ac:dyDescent="0.25">
      <c r="A16483" s="38" t="s">
        <v>4085</v>
      </c>
      <c r="B16483" s="109" t="s">
        <v>4087</v>
      </c>
      <c r="C16483" s="109"/>
      <c r="D16483" s="38" t="s">
        <v>4019</v>
      </c>
      <c r="E16483" s="110" t="s">
        <v>4088</v>
      </c>
      <c r="F16483" s="110"/>
      <c r="G16483" s="111">
        <v>1.9630000000000002E-2</v>
      </c>
      <c r="H16483" s="111"/>
      <c r="I16483" s="112">
        <v>33.64</v>
      </c>
      <c r="J16483" s="112"/>
      <c r="K16483" s="41">
        <f>ROUND(ROUND(G16483,5)*I16483,4)</f>
        <v>0.66039999999999999</v>
      </c>
    </row>
    <row r="16484" spans="1:11" ht="15" customHeight="1" x14ac:dyDescent="0.25">
      <c r="A16484" s="1"/>
      <c r="B16484" s="1"/>
      <c r="C16484" s="1"/>
      <c r="D16484" s="1"/>
      <c r="E16484" s="1"/>
      <c r="F16484" s="1"/>
      <c r="G16484" s="85" t="s">
        <v>4021</v>
      </c>
      <c r="H16484" s="85"/>
      <c r="I16484" s="85"/>
      <c r="J16484" s="85"/>
      <c r="K16484" s="33">
        <f>SUM(K16483:K16483)</f>
        <v>0.66039999999999999</v>
      </c>
    </row>
    <row r="16485" spans="1:11" ht="12.95" customHeight="1" x14ac:dyDescent="0.25">
      <c r="A16485" s="106" t="s">
        <v>4022</v>
      </c>
      <c r="B16485" s="106"/>
      <c r="C16485" s="94" t="s">
        <v>4023</v>
      </c>
      <c r="D16485" s="94" t="s">
        <v>5</v>
      </c>
      <c r="E16485" s="94" t="s">
        <v>4024</v>
      </c>
      <c r="F16485" s="94"/>
      <c r="G16485" s="94" t="s">
        <v>4025</v>
      </c>
      <c r="H16485" s="94"/>
      <c r="I16485" s="94" t="s">
        <v>2086</v>
      </c>
      <c r="J16485" s="94"/>
      <c r="K16485" s="94" t="s">
        <v>4011</v>
      </c>
    </row>
    <row r="16486" spans="1:11" ht="12" customHeight="1" x14ac:dyDescent="0.25">
      <c r="A16486" s="106"/>
      <c r="B16486" s="106"/>
      <c r="C16486" s="94"/>
      <c r="D16486" s="94"/>
      <c r="E16486" s="23" t="s">
        <v>2092</v>
      </c>
      <c r="F16486" s="23" t="s">
        <v>4026</v>
      </c>
      <c r="G16486" s="23" t="s">
        <v>2092</v>
      </c>
      <c r="H16486" s="23" t="s">
        <v>4026</v>
      </c>
      <c r="I16486" s="23" t="s">
        <v>2092</v>
      </c>
      <c r="J16486" s="23" t="s">
        <v>4026</v>
      </c>
      <c r="K16486" s="94"/>
    </row>
    <row r="16487" spans="1:11" ht="27.95" customHeight="1" x14ac:dyDescent="0.25">
      <c r="A16487" s="38" t="s">
        <v>4085</v>
      </c>
      <c r="B16487" s="39" t="s">
        <v>4087</v>
      </c>
      <c r="C16487" s="38" t="s">
        <v>4027</v>
      </c>
      <c r="D16487" s="40">
        <v>1.9630000000000002E-2</v>
      </c>
      <c r="E16487" s="42">
        <v>0</v>
      </c>
      <c r="F16487" s="43">
        <v>1.1100000000000001</v>
      </c>
      <c r="G16487" s="42">
        <v>0</v>
      </c>
      <c r="H16487" s="43">
        <v>0.88</v>
      </c>
      <c r="I16487" s="42">
        <v>0</v>
      </c>
      <c r="J16487" s="43">
        <v>0.72</v>
      </c>
      <c r="K16487" s="41">
        <f>ROUND(D16487*(ROUND(E16487*F16487,4)+ROUND(G16487*H16487,4)+ROUND(I16487*J16487,4)),4)</f>
        <v>0</v>
      </c>
    </row>
    <row r="16488" spans="1:11" ht="15" customHeight="1" x14ac:dyDescent="0.25">
      <c r="A16488" s="1"/>
      <c r="B16488" s="1"/>
      <c r="C16488" s="1"/>
      <c r="D16488" s="1"/>
      <c r="E16488" s="1"/>
      <c r="F16488" s="1"/>
      <c r="G16488" s="85" t="s">
        <v>4028</v>
      </c>
      <c r="H16488" s="85"/>
      <c r="I16488" s="85"/>
      <c r="J16488" s="85"/>
      <c r="K16488" s="33">
        <f>SUM(K16486:K16487)</f>
        <v>0</v>
      </c>
    </row>
    <row r="16489" spans="1:11" ht="15" customHeight="1" x14ac:dyDescent="0.25">
      <c r="A16489" s="9"/>
      <c r="B16489" s="9"/>
      <c r="C16489" s="9"/>
      <c r="D16489" s="9"/>
      <c r="E16489" s="9"/>
      <c r="F16489" s="9"/>
      <c r="G16489" s="92" t="s">
        <v>4029</v>
      </c>
      <c r="H16489" s="92"/>
      <c r="I16489" s="92"/>
      <c r="J16489" s="92"/>
      <c r="K16489" s="33">
        <f>SUM(K16481,K16484,K16488)</f>
        <v>19.786999999999999</v>
      </c>
    </row>
    <row r="16490" spans="1:11" ht="15" customHeight="1" x14ac:dyDescent="0.25">
      <c r="A16490" s="9"/>
      <c r="B16490" s="9"/>
      <c r="C16490" s="9"/>
      <c r="D16490" s="9"/>
      <c r="E16490" s="9"/>
      <c r="F16490" s="9"/>
      <c r="G16490" s="92" t="s">
        <v>3913</v>
      </c>
      <c r="H16490" s="92"/>
      <c r="I16490" s="92"/>
      <c r="J16490" s="92"/>
      <c r="K16490" s="29">
        <f>ROUND(SUM(K16489),2)</f>
        <v>19.79</v>
      </c>
    </row>
    <row r="16491" spans="1:11" ht="9.9499999999999993" customHeight="1" x14ac:dyDescent="0.25">
      <c r="A16491" s="9"/>
      <c r="B16491" s="9"/>
      <c r="C16491" s="9"/>
      <c r="D16491" s="9"/>
      <c r="E16491" s="9"/>
      <c r="F16491" s="9"/>
      <c r="G16491" s="100"/>
      <c r="H16491" s="100"/>
      <c r="I16491" s="100"/>
      <c r="J16491" s="100"/>
      <c r="K16491" s="100"/>
    </row>
    <row r="16492" spans="1:11" ht="20.100000000000001" customHeight="1" x14ac:dyDescent="0.25">
      <c r="A16492" s="99" t="s">
        <v>3387</v>
      </c>
      <c r="B16492" s="99"/>
      <c r="C16492" s="99"/>
      <c r="D16492" s="99"/>
      <c r="E16492" s="99"/>
      <c r="F16492" s="99"/>
      <c r="G16492" s="99"/>
      <c r="H16492" s="99"/>
      <c r="I16492" s="99"/>
      <c r="J16492" s="99"/>
      <c r="K16492" s="99"/>
    </row>
    <row r="16493" spans="1:11" ht="15" customHeight="1" x14ac:dyDescent="0.25">
      <c r="A16493" s="93" t="s">
        <v>3893</v>
      </c>
      <c r="B16493" s="93"/>
      <c r="C16493" s="93"/>
      <c r="D16493" s="94" t="s">
        <v>3</v>
      </c>
      <c r="E16493" s="94"/>
      <c r="F16493" s="23" t="s">
        <v>4</v>
      </c>
      <c r="G16493" s="94" t="s">
        <v>3894</v>
      </c>
      <c r="H16493" s="94"/>
      <c r="I16493" s="94" t="s">
        <v>3895</v>
      </c>
      <c r="J16493" s="94"/>
      <c r="K16493" s="23" t="s">
        <v>3896</v>
      </c>
    </row>
    <row r="16494" spans="1:11" ht="15" customHeight="1" x14ac:dyDescent="0.25">
      <c r="A16494" s="24" t="s">
        <v>4089</v>
      </c>
      <c r="B16494" s="95" t="s">
        <v>4090</v>
      </c>
      <c r="C16494" s="95"/>
      <c r="D16494" s="96" t="s">
        <v>20</v>
      </c>
      <c r="E16494" s="96"/>
      <c r="F16494" s="24" t="s">
        <v>16</v>
      </c>
      <c r="G16494" s="97">
        <v>1</v>
      </c>
      <c r="H16494" s="97"/>
      <c r="I16494" s="98">
        <v>12.85</v>
      </c>
      <c r="J16494" s="98"/>
      <c r="K16494" s="27">
        <f>TRUNC(TRUNC(G16494,8)*I16494,2)</f>
        <v>12.85</v>
      </c>
    </row>
    <row r="16495" spans="1:11" ht="15" customHeight="1" x14ac:dyDescent="0.25">
      <c r="A16495" s="9"/>
      <c r="B16495" s="9"/>
      <c r="C16495" s="9"/>
      <c r="D16495" s="9"/>
      <c r="E16495" s="9"/>
      <c r="F16495" s="9"/>
      <c r="G16495" s="91" t="s">
        <v>3906</v>
      </c>
      <c r="H16495" s="91"/>
      <c r="I16495" s="91"/>
      <c r="J16495" s="91"/>
      <c r="K16495" s="28">
        <f>SUM(K16494:K16494)</f>
        <v>12.85</v>
      </c>
    </row>
    <row r="16496" spans="1:11" ht="15" customHeight="1" x14ac:dyDescent="0.25">
      <c r="A16496" s="93" t="s">
        <v>3907</v>
      </c>
      <c r="B16496" s="93"/>
      <c r="C16496" s="93"/>
      <c r="D16496" s="94" t="s">
        <v>3</v>
      </c>
      <c r="E16496" s="94"/>
      <c r="F16496" s="23" t="s">
        <v>4</v>
      </c>
      <c r="G16496" s="94" t="s">
        <v>3894</v>
      </c>
      <c r="H16496" s="94"/>
      <c r="I16496" s="94" t="s">
        <v>3895</v>
      </c>
      <c r="J16496" s="94"/>
      <c r="K16496" s="23" t="s">
        <v>3896</v>
      </c>
    </row>
    <row r="16497" spans="1:11" ht="15" customHeight="1" x14ac:dyDescent="0.25">
      <c r="A16497" s="24" t="s">
        <v>3961</v>
      </c>
      <c r="B16497" s="95" t="s">
        <v>3962</v>
      </c>
      <c r="C16497" s="95"/>
      <c r="D16497" s="96" t="s">
        <v>20</v>
      </c>
      <c r="E16497" s="96"/>
      <c r="F16497" s="24" t="s">
        <v>2056</v>
      </c>
      <c r="G16497" s="97">
        <v>2.7699999999999999E-2</v>
      </c>
      <c r="H16497" s="97"/>
      <c r="I16497" s="98">
        <v>29.5</v>
      </c>
      <c r="J16497" s="98"/>
      <c r="K16497" s="27">
        <f>TRUNC(TRUNC(G16497,8)*I16497,2)</f>
        <v>0.81</v>
      </c>
    </row>
    <row r="16498" spans="1:11" ht="15" customHeight="1" x14ac:dyDescent="0.25">
      <c r="A16498" s="24" t="s">
        <v>3910</v>
      </c>
      <c r="B16498" s="95" t="s">
        <v>3911</v>
      </c>
      <c r="C16498" s="95"/>
      <c r="D16498" s="96" t="s">
        <v>20</v>
      </c>
      <c r="E16498" s="96"/>
      <c r="F16498" s="24" t="s">
        <v>2056</v>
      </c>
      <c r="G16498" s="97">
        <v>0.1386</v>
      </c>
      <c r="H16498" s="97"/>
      <c r="I16498" s="98">
        <v>24.94</v>
      </c>
      <c r="J16498" s="98"/>
      <c r="K16498" s="27">
        <f>TRUNC(TRUNC(G16498,8)*I16498,2)</f>
        <v>3.45</v>
      </c>
    </row>
    <row r="16499" spans="1:11" ht="18" customHeight="1" x14ac:dyDescent="0.25">
      <c r="A16499" s="9"/>
      <c r="B16499" s="9"/>
      <c r="C16499" s="9"/>
      <c r="D16499" s="9"/>
      <c r="E16499" s="9"/>
      <c r="F16499" s="9"/>
      <c r="G16499" s="91" t="s">
        <v>3912</v>
      </c>
      <c r="H16499" s="91"/>
      <c r="I16499" s="91"/>
      <c r="J16499" s="91"/>
      <c r="K16499" s="28">
        <f>SUM(K16497:K16498)</f>
        <v>4.26</v>
      </c>
    </row>
    <row r="16500" spans="1:11" ht="15" customHeight="1" x14ac:dyDescent="0.25">
      <c r="A16500" s="9"/>
      <c r="B16500" s="9"/>
      <c r="C16500" s="9"/>
      <c r="D16500" s="9"/>
      <c r="E16500" s="9"/>
      <c r="F16500" s="9"/>
      <c r="G16500" s="92" t="s">
        <v>3913</v>
      </c>
      <c r="H16500" s="92"/>
      <c r="I16500" s="92"/>
      <c r="J16500" s="92"/>
      <c r="K16500" s="29">
        <f>ROUND(SUM(K16495,K16499),2)</f>
        <v>17.11</v>
      </c>
    </row>
    <row r="16501" spans="1:11" ht="9.9499999999999993" customHeight="1" x14ac:dyDescent="0.25">
      <c r="A16501" s="9"/>
      <c r="B16501" s="9"/>
      <c r="C16501" s="9"/>
      <c r="D16501" s="9"/>
      <c r="E16501" s="9"/>
      <c r="F16501" s="9"/>
      <c r="G16501" s="100"/>
      <c r="H16501" s="100"/>
      <c r="I16501" s="100"/>
      <c r="J16501" s="100"/>
      <c r="K16501" s="100"/>
    </row>
    <row r="16502" spans="1:11" ht="20.100000000000001" customHeight="1" x14ac:dyDescent="0.25">
      <c r="A16502" s="99" t="s">
        <v>3388</v>
      </c>
      <c r="B16502" s="99"/>
      <c r="C16502" s="99"/>
      <c r="D16502" s="99"/>
      <c r="E16502" s="99"/>
      <c r="F16502" s="99"/>
      <c r="G16502" s="99"/>
      <c r="H16502" s="99"/>
      <c r="I16502" s="99"/>
      <c r="J16502" s="99"/>
      <c r="K16502" s="99"/>
    </row>
    <row r="16503" spans="1:11" ht="12.95" customHeight="1" x14ac:dyDescent="0.25">
      <c r="A16503" s="107" t="s">
        <v>3984</v>
      </c>
      <c r="B16503" s="107"/>
      <c r="C16503" s="107"/>
      <c r="D16503" s="108" t="s">
        <v>3985</v>
      </c>
      <c r="E16503" s="87" t="s">
        <v>3986</v>
      </c>
      <c r="F16503" s="87"/>
      <c r="G16503" s="87" t="s">
        <v>3987</v>
      </c>
      <c r="H16503" s="87"/>
      <c r="I16503" s="87"/>
      <c r="J16503" s="87"/>
      <c r="K16503" s="87" t="s">
        <v>3988</v>
      </c>
    </row>
    <row r="16504" spans="1:11" ht="12" customHeight="1" x14ac:dyDescent="0.25">
      <c r="A16504" s="107"/>
      <c r="B16504" s="107"/>
      <c r="C16504" s="107"/>
      <c r="D16504" s="108"/>
      <c r="E16504" s="23" t="s">
        <v>3989</v>
      </c>
      <c r="F16504" s="23" t="s">
        <v>3990</v>
      </c>
      <c r="G16504" s="94" t="s">
        <v>3989</v>
      </c>
      <c r="H16504" s="94"/>
      <c r="I16504" s="94" t="s">
        <v>3990</v>
      </c>
      <c r="J16504" s="94"/>
      <c r="K16504" s="87"/>
    </row>
    <row r="16505" spans="1:11" ht="15.95" customHeight="1" x14ac:dyDescent="0.25">
      <c r="A16505" s="6" t="s">
        <v>4091</v>
      </c>
      <c r="B16505" s="104" t="s">
        <v>4092</v>
      </c>
      <c r="C16505" s="104"/>
      <c r="D16505" s="44">
        <v>1</v>
      </c>
      <c r="E16505" s="32">
        <v>0.8</v>
      </c>
      <c r="F16505" s="32">
        <v>0.19999999999999996</v>
      </c>
      <c r="G16505" s="105">
        <v>5.32</v>
      </c>
      <c r="H16505" s="105"/>
      <c r="I16505" s="105">
        <v>0.5</v>
      </c>
      <c r="J16505" s="105"/>
      <c r="K16505" s="33">
        <f>TRUNC(D16505*(TRUNC(E16505*G16505,4)+TRUNC(F16505*I16505,4)),4)</f>
        <v>4.3559999999999999</v>
      </c>
    </row>
    <row r="16506" spans="1:11" ht="15" customHeight="1" x14ac:dyDescent="0.25">
      <c r="A16506" s="1"/>
      <c r="B16506" s="1"/>
      <c r="C16506" s="1"/>
      <c r="D16506" s="1"/>
      <c r="E16506" s="1"/>
      <c r="F16506" s="1"/>
      <c r="G16506" s="85" t="s">
        <v>3999</v>
      </c>
      <c r="H16506" s="85"/>
      <c r="I16506" s="85"/>
      <c r="J16506" s="85"/>
      <c r="K16506" s="34">
        <f>SUM(K16504:K16505)</f>
        <v>4.3559999999999999</v>
      </c>
    </row>
    <row r="16507" spans="1:11" ht="20.100000000000001" customHeight="1" x14ac:dyDescent="0.25">
      <c r="A16507" s="106" t="s">
        <v>4000</v>
      </c>
      <c r="B16507" s="106"/>
      <c r="C16507" s="106"/>
      <c r="D16507" s="106"/>
      <c r="E16507" s="106"/>
      <c r="F16507" s="2" t="s">
        <v>4</v>
      </c>
      <c r="G16507" s="87" t="s">
        <v>4001</v>
      </c>
      <c r="H16507" s="87"/>
      <c r="I16507" s="87" t="s">
        <v>4002</v>
      </c>
      <c r="J16507" s="87"/>
      <c r="K16507" s="2" t="s">
        <v>3988</v>
      </c>
    </row>
    <row r="16508" spans="1:11" ht="15" customHeight="1" x14ac:dyDescent="0.25">
      <c r="A16508" s="6" t="s">
        <v>4093</v>
      </c>
      <c r="B16508" s="101" t="s">
        <v>4094</v>
      </c>
      <c r="C16508" s="101"/>
      <c r="D16508" s="101"/>
      <c r="E16508" s="101"/>
      <c r="F16508" s="6" t="s">
        <v>3940</v>
      </c>
      <c r="G16508" s="102">
        <v>0.1333</v>
      </c>
      <c r="H16508" s="102"/>
      <c r="I16508" s="103">
        <v>3.96</v>
      </c>
      <c r="J16508" s="103"/>
      <c r="K16508" s="7">
        <f>TRUNC(TRUNC(G16508,8)*I16508,2)</f>
        <v>0.52</v>
      </c>
    </row>
    <row r="16509" spans="1:11" ht="15" customHeight="1" x14ac:dyDescent="0.25">
      <c r="A16509" s="6" t="s">
        <v>4095</v>
      </c>
      <c r="B16509" s="101" t="s">
        <v>4096</v>
      </c>
      <c r="C16509" s="101"/>
      <c r="D16509" s="101"/>
      <c r="E16509" s="101"/>
      <c r="F16509" s="6" t="s">
        <v>3940</v>
      </c>
      <c r="G16509" s="102">
        <v>2</v>
      </c>
      <c r="H16509" s="102"/>
      <c r="I16509" s="103">
        <v>14.41</v>
      </c>
      <c r="J16509" s="103"/>
      <c r="K16509" s="7">
        <f>TRUNC(TRUNC(G16509,8)*I16509,2)</f>
        <v>28.82</v>
      </c>
    </row>
    <row r="16510" spans="1:11" ht="15" customHeight="1" x14ac:dyDescent="0.25">
      <c r="A16510" s="6" t="s">
        <v>4097</v>
      </c>
      <c r="B16510" s="101" t="s">
        <v>4098</v>
      </c>
      <c r="C16510" s="101"/>
      <c r="D16510" s="101"/>
      <c r="E16510" s="101"/>
      <c r="F16510" s="6" t="s">
        <v>3940</v>
      </c>
      <c r="G16510" s="102">
        <v>3</v>
      </c>
      <c r="H16510" s="102"/>
      <c r="I16510" s="103">
        <v>14.58</v>
      </c>
      <c r="J16510" s="103"/>
      <c r="K16510" s="7">
        <f>TRUNC(TRUNC(G16510,8)*I16510,2)</f>
        <v>43.74</v>
      </c>
    </row>
    <row r="16511" spans="1:11" ht="15" customHeight="1" x14ac:dyDescent="0.25">
      <c r="A16511" s="1"/>
      <c r="B16511" s="1"/>
      <c r="C16511" s="1"/>
      <c r="D16511" s="1"/>
      <c r="E16511" s="1"/>
      <c r="F16511" s="1"/>
      <c r="G16511" s="85" t="s">
        <v>4005</v>
      </c>
      <c r="H16511" s="85"/>
      <c r="I16511" s="85"/>
      <c r="J16511" s="85"/>
      <c r="K16511" s="29">
        <f>SUM(K16508:K16510)</f>
        <v>73.08</v>
      </c>
    </row>
    <row r="16512" spans="1:11" ht="15" customHeight="1" x14ac:dyDescent="0.25">
      <c r="A16512" s="9"/>
      <c r="B16512" s="9"/>
      <c r="C16512" s="9"/>
      <c r="D16512" s="9"/>
      <c r="E16512" s="9"/>
      <c r="F16512" s="9"/>
      <c r="G16512" s="92" t="s">
        <v>4006</v>
      </c>
      <c r="H16512" s="92"/>
      <c r="I16512" s="92"/>
      <c r="J16512" s="92"/>
      <c r="K16512" s="33">
        <f>SUM(K16506,K16511)</f>
        <v>77.435999999999993</v>
      </c>
    </row>
    <row r="16513" spans="1:11" ht="15" customHeight="1" x14ac:dyDescent="0.25">
      <c r="A16513" s="9"/>
      <c r="B16513" s="9"/>
      <c r="C16513" s="9"/>
      <c r="D16513" s="9"/>
      <c r="E16513" s="9"/>
      <c r="F16513" s="9"/>
      <c r="G16513" s="92" t="s">
        <v>4007</v>
      </c>
      <c r="H16513" s="92"/>
      <c r="I16513" s="92"/>
      <c r="J16513" s="92"/>
      <c r="K16513" s="35">
        <v>22.5</v>
      </c>
    </row>
    <row r="16514" spans="1:11" ht="15" customHeight="1" x14ac:dyDescent="0.25">
      <c r="A16514" s="9"/>
      <c r="B16514" s="9"/>
      <c r="C16514" s="9"/>
      <c r="D16514" s="9"/>
      <c r="E16514" s="9"/>
      <c r="F16514" s="9"/>
      <c r="G16514" s="92" t="s">
        <v>4008</v>
      </c>
      <c r="H16514" s="92"/>
      <c r="I16514" s="92"/>
      <c r="J16514" s="92"/>
      <c r="K16514" s="33">
        <f>TRUNC(K16512/K16513,4)</f>
        <v>3.4416000000000002</v>
      </c>
    </row>
    <row r="16515" spans="1:11" ht="15" customHeight="1" x14ac:dyDescent="0.25">
      <c r="A16515" s="9"/>
      <c r="B16515" s="9"/>
      <c r="C16515" s="9"/>
      <c r="D16515" s="9"/>
      <c r="E16515" s="9"/>
      <c r="F16515" s="9"/>
      <c r="G16515" s="92" t="s">
        <v>4029</v>
      </c>
      <c r="H16515" s="92"/>
      <c r="I16515" s="92"/>
      <c r="J16515" s="92"/>
      <c r="K16515" s="33">
        <f>SUM(K16514)</f>
        <v>3.4416000000000002</v>
      </c>
    </row>
    <row r="16516" spans="1:11" ht="15" customHeight="1" x14ac:dyDescent="0.25">
      <c r="A16516" s="9"/>
      <c r="B16516" s="9"/>
      <c r="C16516" s="9"/>
      <c r="D16516" s="9"/>
      <c r="E16516" s="9"/>
      <c r="F16516" s="9"/>
      <c r="G16516" s="92" t="s">
        <v>3913</v>
      </c>
      <c r="H16516" s="92"/>
      <c r="I16516" s="92"/>
      <c r="J16516" s="92"/>
      <c r="K16516" s="29">
        <f>ROUND(SUM(K16515),2)</f>
        <v>3.44</v>
      </c>
    </row>
    <row r="16517" spans="1:11" ht="9.9499999999999993" customHeight="1" x14ac:dyDescent="0.25">
      <c r="A16517" s="9"/>
      <c r="B16517" s="9"/>
      <c r="C16517" s="9"/>
      <c r="D16517" s="9"/>
      <c r="E16517" s="9"/>
      <c r="F16517" s="9"/>
      <c r="G16517" s="100"/>
      <c r="H16517" s="100"/>
      <c r="I16517" s="100"/>
      <c r="J16517" s="100"/>
      <c r="K16517" s="100"/>
    </row>
    <row r="16518" spans="1:11" ht="20.100000000000001" customHeight="1" x14ac:dyDescent="0.25">
      <c r="A16518" s="99" t="s">
        <v>3389</v>
      </c>
      <c r="B16518" s="99"/>
      <c r="C16518" s="99"/>
      <c r="D16518" s="99"/>
      <c r="E16518" s="99"/>
      <c r="F16518" s="99"/>
      <c r="G16518" s="99"/>
      <c r="H16518" s="99"/>
      <c r="I16518" s="99"/>
      <c r="J16518" s="99"/>
      <c r="K16518" s="99"/>
    </row>
    <row r="16519" spans="1:11" ht="15" customHeight="1" x14ac:dyDescent="0.25">
      <c r="A16519" s="93" t="s">
        <v>3893</v>
      </c>
      <c r="B16519" s="93"/>
      <c r="C16519" s="93"/>
      <c r="D16519" s="94" t="s">
        <v>3</v>
      </c>
      <c r="E16519" s="94"/>
      <c r="F16519" s="23" t="s">
        <v>4</v>
      </c>
      <c r="G16519" s="94" t="s">
        <v>3894</v>
      </c>
      <c r="H16519" s="94"/>
      <c r="I16519" s="94" t="s">
        <v>3895</v>
      </c>
      <c r="J16519" s="94"/>
      <c r="K16519" s="23" t="s">
        <v>3896</v>
      </c>
    </row>
    <row r="16520" spans="1:11" ht="15" customHeight="1" x14ac:dyDescent="0.25">
      <c r="A16520" s="24" t="s">
        <v>3951</v>
      </c>
      <c r="B16520" s="95" t="s">
        <v>3952</v>
      </c>
      <c r="C16520" s="95"/>
      <c r="D16520" s="96" t="s">
        <v>3953</v>
      </c>
      <c r="E16520" s="96"/>
      <c r="F16520" s="24" t="s">
        <v>3954</v>
      </c>
      <c r="G16520" s="97">
        <v>4.0000000000000001E-3</v>
      </c>
      <c r="H16520" s="97"/>
      <c r="I16520" s="98">
        <v>215</v>
      </c>
      <c r="J16520" s="98"/>
      <c r="K16520" s="27">
        <f>ROUND(ROUND(G16520,8)*I16520,2)</f>
        <v>0.86</v>
      </c>
    </row>
    <row r="16521" spans="1:11" ht="15" customHeight="1" x14ac:dyDescent="0.25">
      <c r="A16521" s="24" t="s">
        <v>3955</v>
      </c>
      <c r="B16521" s="95" t="s">
        <v>3956</v>
      </c>
      <c r="C16521" s="95"/>
      <c r="D16521" s="96" t="s">
        <v>20</v>
      </c>
      <c r="E16521" s="96"/>
      <c r="F16521" s="24" t="s">
        <v>3903</v>
      </c>
      <c r="G16521" s="97">
        <v>5.0000000000000001E-3</v>
      </c>
      <c r="H16521" s="97"/>
      <c r="I16521" s="98">
        <v>19.37</v>
      </c>
      <c r="J16521" s="98"/>
      <c r="K16521" s="27">
        <f>ROUND(ROUND(G16521,8)*I16521,2)</f>
        <v>0.1</v>
      </c>
    </row>
    <row r="16522" spans="1:11" ht="15" customHeight="1" x14ac:dyDescent="0.25">
      <c r="A16522" s="9"/>
      <c r="B16522" s="9"/>
      <c r="C16522" s="9"/>
      <c r="D16522" s="9"/>
      <c r="E16522" s="9"/>
      <c r="F16522" s="9"/>
      <c r="G16522" s="91" t="s">
        <v>3906</v>
      </c>
      <c r="H16522" s="91"/>
      <c r="I16522" s="91"/>
      <c r="J16522" s="91"/>
      <c r="K16522" s="28">
        <f>SUM(K16520:K16521)</f>
        <v>0.96</v>
      </c>
    </row>
    <row r="16523" spans="1:11" ht="15" customHeight="1" x14ac:dyDescent="0.25">
      <c r="A16523" s="93" t="s">
        <v>3907</v>
      </c>
      <c r="B16523" s="93"/>
      <c r="C16523" s="93"/>
      <c r="D16523" s="94" t="s">
        <v>3</v>
      </c>
      <c r="E16523" s="94"/>
      <c r="F16523" s="23" t="s">
        <v>4</v>
      </c>
      <c r="G16523" s="94" t="s">
        <v>3894</v>
      </c>
      <c r="H16523" s="94"/>
      <c r="I16523" s="94" t="s">
        <v>3895</v>
      </c>
      <c r="J16523" s="94"/>
      <c r="K16523" s="23" t="s">
        <v>3896</v>
      </c>
    </row>
    <row r="16524" spans="1:11" ht="21" customHeight="1" x14ac:dyDescent="0.25">
      <c r="A16524" s="24" t="s">
        <v>3908</v>
      </c>
      <c r="B16524" s="95" t="s">
        <v>3909</v>
      </c>
      <c r="C16524" s="95"/>
      <c r="D16524" s="96" t="s">
        <v>20</v>
      </c>
      <c r="E16524" s="96"/>
      <c r="F16524" s="24" t="s">
        <v>2056</v>
      </c>
      <c r="G16524" s="97">
        <v>0.03</v>
      </c>
      <c r="H16524" s="97"/>
      <c r="I16524" s="98">
        <v>32.24</v>
      </c>
      <c r="J16524" s="98"/>
      <c r="K16524" s="27">
        <f>ROUND(ROUND(G16524,8)*I16524,2)</f>
        <v>0.97</v>
      </c>
    </row>
    <row r="16525" spans="1:11" ht="15" customHeight="1" x14ac:dyDescent="0.25">
      <c r="A16525" s="24" t="s">
        <v>3910</v>
      </c>
      <c r="B16525" s="95" t="s">
        <v>3911</v>
      </c>
      <c r="C16525" s="95"/>
      <c r="D16525" s="96" t="s">
        <v>20</v>
      </c>
      <c r="E16525" s="96"/>
      <c r="F16525" s="24" t="s">
        <v>2056</v>
      </c>
      <c r="G16525" s="97">
        <v>0.03</v>
      </c>
      <c r="H16525" s="97"/>
      <c r="I16525" s="98">
        <v>24.94</v>
      </c>
      <c r="J16525" s="98"/>
      <c r="K16525" s="27">
        <f>ROUND(ROUND(G16525,8)*I16525,2)</f>
        <v>0.75</v>
      </c>
    </row>
    <row r="16526" spans="1:11" ht="18" customHeight="1" x14ac:dyDescent="0.25">
      <c r="A16526" s="9"/>
      <c r="B16526" s="9"/>
      <c r="C16526" s="9"/>
      <c r="D16526" s="9"/>
      <c r="E16526" s="9"/>
      <c r="F16526" s="9"/>
      <c r="G16526" s="91" t="s">
        <v>3912</v>
      </c>
      <c r="H16526" s="91"/>
      <c r="I16526" s="91"/>
      <c r="J16526" s="91"/>
      <c r="K16526" s="28">
        <f>SUM(K16524:K16525)</f>
        <v>1.72</v>
      </c>
    </row>
    <row r="16527" spans="1:11" ht="15" customHeight="1" x14ac:dyDescent="0.25">
      <c r="A16527" s="9"/>
      <c r="B16527" s="9"/>
      <c r="C16527" s="9"/>
      <c r="D16527" s="9"/>
      <c r="E16527" s="9"/>
      <c r="F16527" s="9"/>
      <c r="G16527" s="92" t="s">
        <v>3913</v>
      </c>
      <c r="H16527" s="92"/>
      <c r="I16527" s="92"/>
      <c r="J16527" s="92"/>
      <c r="K16527" s="29">
        <f>ROUND(SUM(K16522,K16526),2)</f>
        <v>2.68</v>
      </c>
    </row>
    <row r="16528" spans="1:11" ht="9.9499999999999993" customHeight="1" x14ac:dyDescent="0.25">
      <c r="A16528" s="9"/>
      <c r="B16528" s="9"/>
      <c r="C16528" s="9"/>
      <c r="D16528" s="9"/>
      <c r="E16528" s="9"/>
      <c r="F16528" s="9"/>
      <c r="G16528" s="100"/>
      <c r="H16528" s="100"/>
      <c r="I16528" s="100"/>
      <c r="J16528" s="100"/>
      <c r="K16528" s="100"/>
    </row>
    <row r="16529" spans="1:11" ht="20.100000000000001" customHeight="1" x14ac:dyDescent="0.25">
      <c r="A16529" s="99" t="s">
        <v>3390</v>
      </c>
      <c r="B16529" s="99"/>
      <c r="C16529" s="99"/>
      <c r="D16529" s="99"/>
      <c r="E16529" s="99"/>
      <c r="F16529" s="99"/>
      <c r="G16529" s="99"/>
      <c r="H16529" s="99"/>
      <c r="I16529" s="99"/>
      <c r="J16529" s="99"/>
      <c r="K16529" s="99"/>
    </row>
    <row r="16530" spans="1:11" ht="15" customHeight="1" x14ac:dyDescent="0.25">
      <c r="A16530" s="93" t="s">
        <v>3916</v>
      </c>
      <c r="B16530" s="93"/>
      <c r="C16530" s="93"/>
      <c r="D16530" s="94" t="s">
        <v>3</v>
      </c>
      <c r="E16530" s="94"/>
      <c r="F16530" s="23" t="s">
        <v>4</v>
      </c>
      <c r="G16530" s="94" t="s">
        <v>3894</v>
      </c>
      <c r="H16530" s="94"/>
      <c r="I16530" s="94" t="s">
        <v>3895</v>
      </c>
      <c r="J16530" s="94"/>
      <c r="K16530" s="23" t="s">
        <v>3896</v>
      </c>
    </row>
    <row r="16531" spans="1:11" ht="29.1" customHeight="1" x14ac:dyDescent="0.25">
      <c r="A16531" s="24" t="s">
        <v>3957</v>
      </c>
      <c r="B16531" s="95" t="s">
        <v>3958</v>
      </c>
      <c r="C16531" s="95"/>
      <c r="D16531" s="96" t="s">
        <v>20</v>
      </c>
      <c r="E16531" s="96"/>
      <c r="F16531" s="24" t="s">
        <v>3936</v>
      </c>
      <c r="G16531" s="97">
        <v>2.8999999999999998E-3</v>
      </c>
      <c r="H16531" s="97"/>
      <c r="I16531" s="98">
        <v>75.540000000000006</v>
      </c>
      <c r="J16531" s="98"/>
      <c r="K16531" s="27">
        <f>TRUNC(TRUNC(G16531,8)*I16531,2)</f>
        <v>0.21</v>
      </c>
    </row>
    <row r="16532" spans="1:11" ht="29.1" customHeight="1" x14ac:dyDescent="0.25">
      <c r="A16532" s="24" t="s">
        <v>3959</v>
      </c>
      <c r="B16532" s="95" t="s">
        <v>3960</v>
      </c>
      <c r="C16532" s="95"/>
      <c r="D16532" s="96" t="s">
        <v>20</v>
      </c>
      <c r="E16532" s="96"/>
      <c r="F16532" s="24" t="s">
        <v>30</v>
      </c>
      <c r="G16532" s="97">
        <v>1.6999999999999999E-3</v>
      </c>
      <c r="H16532" s="97"/>
      <c r="I16532" s="98">
        <v>198.53</v>
      </c>
      <c r="J16532" s="98"/>
      <c r="K16532" s="27">
        <f>TRUNC(TRUNC(G16532,8)*I16532,2)</f>
        <v>0.33</v>
      </c>
    </row>
    <row r="16533" spans="1:11" ht="18" customHeight="1" x14ac:dyDescent="0.25">
      <c r="A16533" s="9"/>
      <c r="B16533" s="9"/>
      <c r="C16533" s="9"/>
      <c r="D16533" s="9"/>
      <c r="E16533" s="9"/>
      <c r="F16533" s="9"/>
      <c r="G16533" s="91" t="s">
        <v>3919</v>
      </c>
      <c r="H16533" s="91"/>
      <c r="I16533" s="91"/>
      <c r="J16533" s="91"/>
      <c r="K16533" s="28">
        <f>SUM(K16531:K16532)</f>
        <v>0.54</v>
      </c>
    </row>
    <row r="16534" spans="1:11" ht="15" customHeight="1" x14ac:dyDescent="0.25">
      <c r="A16534" s="93" t="s">
        <v>3907</v>
      </c>
      <c r="B16534" s="93"/>
      <c r="C16534" s="93"/>
      <c r="D16534" s="94" t="s">
        <v>3</v>
      </c>
      <c r="E16534" s="94"/>
      <c r="F16534" s="23" t="s">
        <v>4</v>
      </c>
      <c r="G16534" s="94" t="s">
        <v>3894</v>
      </c>
      <c r="H16534" s="94"/>
      <c r="I16534" s="94" t="s">
        <v>3895</v>
      </c>
      <c r="J16534" s="94"/>
      <c r="K16534" s="23" t="s">
        <v>3896</v>
      </c>
    </row>
    <row r="16535" spans="1:11" ht="15" customHeight="1" x14ac:dyDescent="0.25">
      <c r="A16535" s="24" t="s">
        <v>3961</v>
      </c>
      <c r="B16535" s="95" t="s">
        <v>3962</v>
      </c>
      <c r="C16535" s="95"/>
      <c r="D16535" s="96" t="s">
        <v>20</v>
      </c>
      <c r="E16535" s="96"/>
      <c r="F16535" s="24" t="s">
        <v>2056</v>
      </c>
      <c r="G16535" s="97">
        <v>4.5999999999999999E-3</v>
      </c>
      <c r="H16535" s="97"/>
      <c r="I16535" s="98">
        <v>29.5</v>
      </c>
      <c r="J16535" s="98"/>
      <c r="K16535" s="27">
        <f>TRUNC(TRUNC(G16535,8)*I16535,2)</f>
        <v>0.13</v>
      </c>
    </row>
    <row r="16536" spans="1:11" ht="18" customHeight="1" x14ac:dyDescent="0.25">
      <c r="A16536" s="9"/>
      <c r="B16536" s="9"/>
      <c r="C16536" s="9"/>
      <c r="D16536" s="9"/>
      <c r="E16536" s="9"/>
      <c r="F16536" s="9"/>
      <c r="G16536" s="91" t="s">
        <v>3912</v>
      </c>
      <c r="H16536" s="91"/>
      <c r="I16536" s="91"/>
      <c r="J16536" s="91"/>
      <c r="K16536" s="28">
        <f>SUM(K16535:K16535)</f>
        <v>0.13</v>
      </c>
    </row>
    <row r="16537" spans="1:11" ht="15" customHeight="1" x14ac:dyDescent="0.25">
      <c r="A16537" s="9"/>
      <c r="B16537" s="9"/>
      <c r="C16537" s="9"/>
      <c r="D16537" s="9"/>
      <c r="E16537" s="9"/>
      <c r="F16537" s="9"/>
      <c r="G16537" s="92" t="s">
        <v>3913</v>
      </c>
      <c r="H16537" s="92"/>
      <c r="I16537" s="92"/>
      <c r="J16537" s="92"/>
      <c r="K16537" s="29">
        <f>ROUND(SUM(K16533,K16536),2)</f>
        <v>0.67</v>
      </c>
    </row>
    <row r="16538" spans="1:11" ht="9.9499999999999993" customHeight="1" x14ac:dyDescent="0.25">
      <c r="A16538" s="9"/>
      <c r="B16538" s="9"/>
      <c r="C16538" s="9"/>
      <c r="D16538" s="9"/>
      <c r="E16538" s="9"/>
      <c r="F16538" s="9"/>
      <c r="G16538" s="100"/>
      <c r="H16538" s="100"/>
      <c r="I16538" s="100"/>
      <c r="J16538" s="100"/>
      <c r="K16538" s="100"/>
    </row>
    <row r="16539" spans="1:11" ht="20.100000000000001" customHeight="1" x14ac:dyDescent="0.25">
      <c r="A16539" s="99" t="s">
        <v>3391</v>
      </c>
      <c r="B16539" s="99"/>
      <c r="C16539" s="99"/>
      <c r="D16539" s="99"/>
      <c r="E16539" s="99"/>
      <c r="F16539" s="99"/>
      <c r="G16539" s="99"/>
      <c r="H16539" s="99"/>
      <c r="I16539" s="99"/>
      <c r="J16539" s="99"/>
      <c r="K16539" s="99"/>
    </row>
    <row r="16540" spans="1:11" ht="15" customHeight="1" x14ac:dyDescent="0.25">
      <c r="A16540" s="93" t="s">
        <v>3916</v>
      </c>
      <c r="B16540" s="93"/>
      <c r="C16540" s="93"/>
      <c r="D16540" s="94" t="s">
        <v>3</v>
      </c>
      <c r="E16540" s="94"/>
      <c r="F16540" s="23" t="s">
        <v>4</v>
      </c>
      <c r="G16540" s="94" t="s">
        <v>3894</v>
      </c>
      <c r="H16540" s="94"/>
      <c r="I16540" s="94" t="s">
        <v>3895</v>
      </c>
      <c r="J16540" s="94"/>
      <c r="K16540" s="23" t="s">
        <v>3896</v>
      </c>
    </row>
    <row r="16541" spans="1:11" ht="29.1" customHeight="1" x14ac:dyDescent="0.25">
      <c r="A16541" s="24" t="s">
        <v>3957</v>
      </c>
      <c r="B16541" s="95" t="s">
        <v>3958</v>
      </c>
      <c r="C16541" s="95"/>
      <c r="D16541" s="96" t="s">
        <v>20</v>
      </c>
      <c r="E16541" s="96"/>
      <c r="F16541" s="24" t="s">
        <v>3936</v>
      </c>
      <c r="G16541" s="97">
        <v>1.95E-2</v>
      </c>
      <c r="H16541" s="97"/>
      <c r="I16541" s="98">
        <v>75.540000000000006</v>
      </c>
      <c r="J16541" s="98"/>
      <c r="K16541" s="27">
        <f>TRUNC(TRUNC(G16541,8)*I16541,2)</f>
        <v>1.47</v>
      </c>
    </row>
    <row r="16542" spans="1:11" ht="29.1" customHeight="1" x14ac:dyDescent="0.25">
      <c r="A16542" s="24" t="s">
        <v>3959</v>
      </c>
      <c r="B16542" s="95" t="s">
        <v>3960</v>
      </c>
      <c r="C16542" s="95"/>
      <c r="D16542" s="96" t="s">
        <v>20</v>
      </c>
      <c r="E16542" s="96"/>
      <c r="F16542" s="24" t="s">
        <v>30</v>
      </c>
      <c r="G16542" s="97">
        <v>1.15E-2</v>
      </c>
      <c r="H16542" s="97"/>
      <c r="I16542" s="98">
        <v>198.53</v>
      </c>
      <c r="J16542" s="98"/>
      <c r="K16542" s="27">
        <f>TRUNC(TRUNC(G16542,8)*I16542,2)</f>
        <v>2.2799999999999998</v>
      </c>
    </row>
    <row r="16543" spans="1:11" ht="18" customHeight="1" x14ac:dyDescent="0.25">
      <c r="A16543" s="9"/>
      <c r="B16543" s="9"/>
      <c r="C16543" s="9"/>
      <c r="D16543" s="9"/>
      <c r="E16543" s="9"/>
      <c r="F16543" s="9"/>
      <c r="G16543" s="91" t="s">
        <v>3919</v>
      </c>
      <c r="H16543" s="91"/>
      <c r="I16543" s="91"/>
      <c r="J16543" s="91"/>
      <c r="K16543" s="28">
        <f>SUM(K16541:K16542)</f>
        <v>3.75</v>
      </c>
    </row>
    <row r="16544" spans="1:11" ht="15" customHeight="1" x14ac:dyDescent="0.25">
      <c r="A16544" s="93" t="s">
        <v>3907</v>
      </c>
      <c r="B16544" s="93"/>
      <c r="C16544" s="93"/>
      <c r="D16544" s="94" t="s">
        <v>3</v>
      </c>
      <c r="E16544" s="94"/>
      <c r="F16544" s="23" t="s">
        <v>4</v>
      </c>
      <c r="G16544" s="94" t="s">
        <v>3894</v>
      </c>
      <c r="H16544" s="94"/>
      <c r="I16544" s="94" t="s">
        <v>3895</v>
      </c>
      <c r="J16544" s="94"/>
      <c r="K16544" s="23" t="s">
        <v>3896</v>
      </c>
    </row>
    <row r="16545" spans="1:11" ht="15" customHeight="1" x14ac:dyDescent="0.25">
      <c r="A16545" s="24" t="s">
        <v>3910</v>
      </c>
      <c r="B16545" s="95" t="s">
        <v>3911</v>
      </c>
      <c r="C16545" s="95"/>
      <c r="D16545" s="96" t="s">
        <v>20</v>
      </c>
      <c r="E16545" s="96"/>
      <c r="F16545" s="24" t="s">
        <v>2056</v>
      </c>
      <c r="G16545" s="97">
        <v>3.1E-2</v>
      </c>
      <c r="H16545" s="97"/>
      <c r="I16545" s="98">
        <v>24.94</v>
      </c>
      <c r="J16545" s="98"/>
      <c r="K16545" s="27">
        <f>TRUNC(TRUNC(G16545,8)*I16545,2)</f>
        <v>0.77</v>
      </c>
    </row>
    <row r="16546" spans="1:11" ht="18" customHeight="1" x14ac:dyDescent="0.25">
      <c r="A16546" s="9"/>
      <c r="B16546" s="9"/>
      <c r="C16546" s="9"/>
      <c r="D16546" s="9"/>
      <c r="E16546" s="9"/>
      <c r="F16546" s="9"/>
      <c r="G16546" s="91" t="s">
        <v>3912</v>
      </c>
      <c r="H16546" s="91"/>
      <c r="I16546" s="91"/>
      <c r="J16546" s="91"/>
      <c r="K16546" s="28">
        <f>SUM(K16545:K16545)</f>
        <v>0.77</v>
      </c>
    </row>
    <row r="16547" spans="1:11" ht="15" customHeight="1" x14ac:dyDescent="0.25">
      <c r="A16547" s="9"/>
      <c r="B16547" s="9"/>
      <c r="C16547" s="9"/>
      <c r="D16547" s="9"/>
      <c r="E16547" s="9"/>
      <c r="F16547" s="9"/>
      <c r="G16547" s="92" t="s">
        <v>3913</v>
      </c>
      <c r="H16547" s="92"/>
      <c r="I16547" s="92"/>
      <c r="J16547" s="92"/>
      <c r="K16547" s="29">
        <f>ROUND(SUM(K16543,K16546),2)</f>
        <v>4.5199999999999996</v>
      </c>
    </row>
    <row r="16548" spans="1:11" ht="9.9499999999999993" customHeight="1" x14ac:dyDescent="0.25">
      <c r="A16548" s="9"/>
      <c r="B16548" s="9"/>
      <c r="C16548" s="9"/>
      <c r="D16548" s="9"/>
      <c r="E16548" s="9"/>
      <c r="F16548" s="9"/>
      <c r="G16548" s="100"/>
      <c r="H16548" s="100"/>
      <c r="I16548" s="100"/>
      <c r="J16548" s="100"/>
      <c r="K16548" s="100"/>
    </row>
    <row r="16549" spans="1:11" ht="20.100000000000001" customHeight="1" x14ac:dyDescent="0.25">
      <c r="A16549" s="99" t="s">
        <v>3392</v>
      </c>
      <c r="B16549" s="99"/>
      <c r="C16549" s="99"/>
      <c r="D16549" s="99"/>
      <c r="E16549" s="99"/>
      <c r="F16549" s="99"/>
      <c r="G16549" s="99"/>
      <c r="H16549" s="99"/>
      <c r="I16549" s="99"/>
      <c r="J16549" s="99"/>
      <c r="K16549" s="99"/>
    </row>
    <row r="16550" spans="1:11" ht="15" customHeight="1" x14ac:dyDescent="0.25">
      <c r="A16550" s="93" t="s">
        <v>3916</v>
      </c>
      <c r="B16550" s="93"/>
      <c r="C16550" s="93"/>
      <c r="D16550" s="94" t="s">
        <v>3</v>
      </c>
      <c r="E16550" s="94"/>
      <c r="F16550" s="23" t="s">
        <v>4</v>
      </c>
      <c r="G16550" s="94" t="s">
        <v>3894</v>
      </c>
      <c r="H16550" s="94"/>
      <c r="I16550" s="94" t="s">
        <v>3895</v>
      </c>
      <c r="J16550" s="94"/>
      <c r="K16550" s="23" t="s">
        <v>3896</v>
      </c>
    </row>
    <row r="16551" spans="1:11" ht="29.1" customHeight="1" x14ac:dyDescent="0.25">
      <c r="A16551" s="24" t="s">
        <v>3963</v>
      </c>
      <c r="B16551" s="95" t="s">
        <v>3964</v>
      </c>
      <c r="C16551" s="95"/>
      <c r="D16551" s="96" t="s">
        <v>20</v>
      </c>
      <c r="E16551" s="96"/>
      <c r="F16551" s="24" t="s">
        <v>3936</v>
      </c>
      <c r="G16551" s="97">
        <v>0.86950000000000005</v>
      </c>
      <c r="H16551" s="97"/>
      <c r="I16551" s="98">
        <v>8.9</v>
      </c>
      <c r="J16551" s="98"/>
      <c r="K16551" s="27">
        <f>TRUNC(TRUNC(G16551,8)*I16551,2)</f>
        <v>7.73</v>
      </c>
    </row>
    <row r="16552" spans="1:11" ht="29.1" customHeight="1" x14ac:dyDescent="0.25">
      <c r="A16552" s="24" t="s">
        <v>3965</v>
      </c>
      <c r="B16552" s="95" t="s">
        <v>3966</v>
      </c>
      <c r="C16552" s="95"/>
      <c r="D16552" s="96" t="s">
        <v>20</v>
      </c>
      <c r="E16552" s="96"/>
      <c r="F16552" s="24" t="s">
        <v>30</v>
      </c>
      <c r="G16552" s="97">
        <v>1.137</v>
      </c>
      <c r="H16552" s="97"/>
      <c r="I16552" s="98">
        <v>32.76</v>
      </c>
      <c r="J16552" s="98"/>
      <c r="K16552" s="27">
        <f>TRUNC(TRUNC(G16552,8)*I16552,2)</f>
        <v>37.24</v>
      </c>
    </row>
    <row r="16553" spans="1:11" ht="21" customHeight="1" x14ac:dyDescent="0.25">
      <c r="A16553" s="24" t="s">
        <v>3967</v>
      </c>
      <c r="B16553" s="95" t="s">
        <v>3968</v>
      </c>
      <c r="C16553" s="95"/>
      <c r="D16553" s="96" t="s">
        <v>20</v>
      </c>
      <c r="E16553" s="96"/>
      <c r="F16553" s="24" t="s">
        <v>3936</v>
      </c>
      <c r="G16553" s="97">
        <v>0.86950000000000005</v>
      </c>
      <c r="H16553" s="97"/>
      <c r="I16553" s="98">
        <v>27.59</v>
      </c>
      <c r="J16553" s="98"/>
      <c r="K16553" s="27">
        <f>TRUNC(TRUNC(G16553,8)*I16553,2)</f>
        <v>23.98</v>
      </c>
    </row>
    <row r="16554" spans="1:11" ht="21" customHeight="1" x14ac:dyDescent="0.25">
      <c r="A16554" s="24" t="s">
        <v>3969</v>
      </c>
      <c r="B16554" s="95" t="s">
        <v>3970</v>
      </c>
      <c r="C16554" s="95"/>
      <c r="D16554" s="96" t="s">
        <v>20</v>
      </c>
      <c r="E16554" s="96"/>
      <c r="F16554" s="24" t="s">
        <v>30</v>
      </c>
      <c r="G16554" s="97">
        <v>1.137</v>
      </c>
      <c r="H16554" s="97"/>
      <c r="I16554" s="98">
        <v>28.09</v>
      </c>
      <c r="J16554" s="98"/>
      <c r="K16554" s="27">
        <f>TRUNC(TRUNC(G16554,8)*I16554,2)</f>
        <v>31.93</v>
      </c>
    </row>
    <row r="16555" spans="1:11" ht="18" customHeight="1" x14ac:dyDescent="0.25">
      <c r="A16555" s="9"/>
      <c r="B16555" s="9"/>
      <c r="C16555" s="9"/>
      <c r="D16555" s="9"/>
      <c r="E16555" s="9"/>
      <c r="F16555" s="9"/>
      <c r="G16555" s="91" t="s">
        <v>3919</v>
      </c>
      <c r="H16555" s="91"/>
      <c r="I16555" s="91"/>
      <c r="J16555" s="91"/>
      <c r="K16555" s="28">
        <f>SUM(K16551:K16554)</f>
        <v>100.88</v>
      </c>
    </row>
    <row r="16556" spans="1:11" ht="15" customHeight="1" x14ac:dyDescent="0.25">
      <c r="A16556" s="93" t="s">
        <v>3907</v>
      </c>
      <c r="B16556" s="93"/>
      <c r="C16556" s="93"/>
      <c r="D16556" s="94" t="s">
        <v>3</v>
      </c>
      <c r="E16556" s="94"/>
      <c r="F16556" s="23" t="s">
        <v>4</v>
      </c>
      <c r="G16556" s="94" t="s">
        <v>3894</v>
      </c>
      <c r="H16556" s="94"/>
      <c r="I16556" s="94" t="s">
        <v>3895</v>
      </c>
      <c r="J16556" s="94"/>
      <c r="K16556" s="23" t="s">
        <v>3896</v>
      </c>
    </row>
    <row r="16557" spans="1:11" ht="15" customHeight="1" x14ac:dyDescent="0.25">
      <c r="A16557" s="24" t="s">
        <v>3971</v>
      </c>
      <c r="B16557" s="95" t="s">
        <v>3972</v>
      </c>
      <c r="C16557" s="95"/>
      <c r="D16557" s="96" t="s">
        <v>20</v>
      </c>
      <c r="E16557" s="96"/>
      <c r="F16557" s="24" t="s">
        <v>2056</v>
      </c>
      <c r="G16557" s="97">
        <v>7.22E-2</v>
      </c>
      <c r="H16557" s="97"/>
      <c r="I16557" s="98">
        <v>32.69</v>
      </c>
      <c r="J16557" s="98"/>
      <c r="K16557" s="27">
        <f>TRUNC(TRUNC(G16557,8)*I16557,2)</f>
        <v>2.36</v>
      </c>
    </row>
    <row r="16558" spans="1:11" ht="15" customHeight="1" x14ac:dyDescent="0.25">
      <c r="A16558" s="24" t="s">
        <v>3910</v>
      </c>
      <c r="B16558" s="95" t="s">
        <v>3911</v>
      </c>
      <c r="C16558" s="95"/>
      <c r="D16558" s="96" t="s">
        <v>20</v>
      </c>
      <c r="E16558" s="96"/>
      <c r="F16558" s="24" t="s">
        <v>2056</v>
      </c>
      <c r="G16558" s="97">
        <v>0.44790000000000002</v>
      </c>
      <c r="H16558" s="97"/>
      <c r="I16558" s="98">
        <v>24.94</v>
      </c>
      <c r="J16558" s="98"/>
      <c r="K16558" s="27">
        <f>TRUNC(TRUNC(G16558,8)*I16558,2)</f>
        <v>11.17</v>
      </c>
    </row>
    <row r="16559" spans="1:11" ht="18" customHeight="1" x14ac:dyDescent="0.25">
      <c r="A16559" s="9"/>
      <c r="B16559" s="9"/>
      <c r="C16559" s="9"/>
      <c r="D16559" s="9"/>
      <c r="E16559" s="9"/>
      <c r="F16559" s="9"/>
      <c r="G16559" s="91" t="s">
        <v>3912</v>
      </c>
      <c r="H16559" s="91"/>
      <c r="I16559" s="91"/>
      <c r="J16559" s="91"/>
      <c r="K16559" s="28">
        <f>SUM(K16557:K16558)</f>
        <v>13.53</v>
      </c>
    </row>
    <row r="16560" spans="1:11" ht="15" customHeight="1" x14ac:dyDescent="0.25">
      <c r="A16560" s="9"/>
      <c r="B16560" s="9"/>
      <c r="C16560" s="9"/>
      <c r="D16560" s="9"/>
      <c r="E16560" s="9"/>
      <c r="F16560" s="9"/>
      <c r="G16560" s="92" t="s">
        <v>3913</v>
      </c>
      <c r="H16560" s="92"/>
      <c r="I16560" s="92"/>
      <c r="J16560" s="92"/>
      <c r="K16560" s="29">
        <f>ROUND(SUM(K16555,K16559),2)</f>
        <v>114.41</v>
      </c>
    </row>
    <row r="16561" spans="1:11" ht="9.9499999999999993" customHeight="1" x14ac:dyDescent="0.25">
      <c r="A16561" s="9"/>
      <c r="B16561" s="9"/>
      <c r="C16561" s="9"/>
      <c r="D16561" s="9"/>
      <c r="E16561" s="9"/>
      <c r="F16561" s="9"/>
      <c r="G16561" s="100"/>
      <c r="H16561" s="100"/>
      <c r="I16561" s="100"/>
      <c r="J16561" s="100"/>
      <c r="K16561" s="100"/>
    </row>
    <row r="16562" spans="1:11" ht="20.100000000000001" customHeight="1" x14ac:dyDescent="0.25">
      <c r="A16562" s="99" t="s">
        <v>3393</v>
      </c>
      <c r="B16562" s="99"/>
      <c r="C16562" s="99"/>
      <c r="D16562" s="99"/>
      <c r="E16562" s="99"/>
      <c r="F16562" s="99"/>
      <c r="G16562" s="99"/>
      <c r="H16562" s="99"/>
      <c r="I16562" s="99"/>
      <c r="J16562" s="99"/>
      <c r="K16562" s="99"/>
    </row>
    <row r="16563" spans="1:11" ht="15" customHeight="1" x14ac:dyDescent="0.25">
      <c r="A16563" s="93" t="s">
        <v>3916</v>
      </c>
      <c r="B16563" s="93"/>
      <c r="C16563" s="93"/>
      <c r="D16563" s="94" t="s">
        <v>3</v>
      </c>
      <c r="E16563" s="94"/>
      <c r="F16563" s="23" t="s">
        <v>4</v>
      </c>
      <c r="G16563" s="94" t="s">
        <v>3894</v>
      </c>
      <c r="H16563" s="94"/>
      <c r="I16563" s="94" t="s">
        <v>3895</v>
      </c>
      <c r="J16563" s="94"/>
      <c r="K16563" s="23" t="s">
        <v>3896</v>
      </c>
    </row>
    <row r="16564" spans="1:11" ht="38.1" customHeight="1" x14ac:dyDescent="0.25">
      <c r="A16564" s="24" t="s">
        <v>3973</v>
      </c>
      <c r="B16564" s="95" t="s">
        <v>3974</v>
      </c>
      <c r="C16564" s="95"/>
      <c r="D16564" s="96" t="s">
        <v>20</v>
      </c>
      <c r="E16564" s="96"/>
      <c r="F16564" s="24" t="s">
        <v>3936</v>
      </c>
      <c r="G16564" s="97">
        <v>6.3E-3</v>
      </c>
      <c r="H16564" s="97"/>
      <c r="I16564" s="98">
        <v>94.61</v>
      </c>
      <c r="J16564" s="98"/>
      <c r="K16564" s="27">
        <f>TRUNC(TRUNC(G16564,8)*I16564,2)</f>
        <v>0.59</v>
      </c>
    </row>
    <row r="16565" spans="1:11" ht="38.1" customHeight="1" x14ac:dyDescent="0.25">
      <c r="A16565" s="24" t="s">
        <v>3975</v>
      </c>
      <c r="B16565" s="95" t="s">
        <v>3976</v>
      </c>
      <c r="C16565" s="95"/>
      <c r="D16565" s="96" t="s">
        <v>20</v>
      </c>
      <c r="E16565" s="96"/>
      <c r="F16565" s="24" t="s">
        <v>30</v>
      </c>
      <c r="G16565" s="97">
        <v>1.0200000000000001E-2</v>
      </c>
      <c r="H16565" s="97"/>
      <c r="I16565" s="98">
        <v>370.94</v>
      </c>
      <c r="J16565" s="98"/>
      <c r="K16565" s="27">
        <f>TRUNC(TRUNC(G16565,8)*I16565,2)</f>
        <v>3.78</v>
      </c>
    </row>
    <row r="16566" spans="1:11" ht="29.1" customHeight="1" x14ac:dyDescent="0.25">
      <c r="A16566" s="24" t="s">
        <v>3977</v>
      </c>
      <c r="B16566" s="95" t="s">
        <v>3978</v>
      </c>
      <c r="C16566" s="95"/>
      <c r="D16566" s="96" t="s">
        <v>20</v>
      </c>
      <c r="E16566" s="96"/>
      <c r="F16566" s="24" t="s">
        <v>3936</v>
      </c>
      <c r="G16566" s="97">
        <v>4.8999999999999998E-3</v>
      </c>
      <c r="H16566" s="97"/>
      <c r="I16566" s="98">
        <v>74.180000000000007</v>
      </c>
      <c r="J16566" s="98"/>
      <c r="K16566" s="27">
        <f>TRUNC(TRUNC(G16566,8)*I16566,2)</f>
        <v>0.36</v>
      </c>
    </row>
    <row r="16567" spans="1:11" ht="29.1" customHeight="1" x14ac:dyDescent="0.25">
      <c r="A16567" s="24" t="s">
        <v>3979</v>
      </c>
      <c r="B16567" s="95" t="s">
        <v>3980</v>
      </c>
      <c r="C16567" s="95"/>
      <c r="D16567" s="96" t="s">
        <v>20</v>
      </c>
      <c r="E16567" s="96"/>
      <c r="F16567" s="24" t="s">
        <v>30</v>
      </c>
      <c r="G16567" s="97">
        <v>5.5999999999999999E-3</v>
      </c>
      <c r="H16567" s="97"/>
      <c r="I16567" s="98">
        <v>166.79</v>
      </c>
      <c r="J16567" s="98"/>
      <c r="K16567" s="27">
        <f>TRUNC(TRUNC(G16567,8)*I16567,2)</f>
        <v>0.93</v>
      </c>
    </row>
    <row r="16568" spans="1:11" ht="18" customHeight="1" x14ac:dyDescent="0.25">
      <c r="A16568" s="9"/>
      <c r="B16568" s="9"/>
      <c r="C16568" s="9"/>
      <c r="D16568" s="9"/>
      <c r="E16568" s="9"/>
      <c r="F16568" s="9"/>
      <c r="G16568" s="91" t="s">
        <v>3919</v>
      </c>
      <c r="H16568" s="91"/>
      <c r="I16568" s="91"/>
      <c r="J16568" s="91"/>
      <c r="K16568" s="28">
        <f>SUM(K16564:K16567)</f>
        <v>5.66</v>
      </c>
    </row>
    <row r="16569" spans="1:11" ht="15" customHeight="1" x14ac:dyDescent="0.25">
      <c r="A16569" s="9"/>
      <c r="B16569" s="9"/>
      <c r="C16569" s="9"/>
      <c r="D16569" s="9"/>
      <c r="E16569" s="9"/>
      <c r="F16569" s="9"/>
      <c r="G16569" s="92" t="s">
        <v>3913</v>
      </c>
      <c r="H16569" s="92"/>
      <c r="I16569" s="92"/>
      <c r="J16569" s="92"/>
      <c r="K16569" s="29">
        <f>ROUND(SUM(K16568),2)</f>
        <v>5.66</v>
      </c>
    </row>
    <row r="16570" spans="1:11" ht="9.9499999999999993" customHeight="1" x14ac:dyDescent="0.25">
      <c r="A16570" s="9"/>
      <c r="B16570" s="9"/>
      <c r="C16570" s="9"/>
      <c r="D16570" s="9"/>
      <c r="E16570" s="9"/>
      <c r="F16570" s="9"/>
      <c r="G16570" s="100"/>
      <c r="H16570" s="100"/>
      <c r="I16570" s="100"/>
      <c r="J16570" s="100"/>
      <c r="K16570" s="100"/>
    </row>
    <row r="16571" spans="1:11" ht="20.100000000000001" customHeight="1" x14ac:dyDescent="0.25">
      <c r="A16571" s="99" t="s">
        <v>3394</v>
      </c>
      <c r="B16571" s="99"/>
      <c r="C16571" s="99"/>
      <c r="D16571" s="99"/>
      <c r="E16571" s="99"/>
      <c r="F16571" s="99"/>
      <c r="G16571" s="99"/>
      <c r="H16571" s="99"/>
      <c r="I16571" s="99"/>
      <c r="J16571" s="99"/>
      <c r="K16571" s="99"/>
    </row>
    <row r="16572" spans="1:11" ht="15" customHeight="1" x14ac:dyDescent="0.25">
      <c r="A16572" s="93" t="s">
        <v>3916</v>
      </c>
      <c r="B16572" s="93"/>
      <c r="C16572" s="93"/>
      <c r="D16572" s="94" t="s">
        <v>3</v>
      </c>
      <c r="E16572" s="94"/>
      <c r="F16572" s="23" t="s">
        <v>4</v>
      </c>
      <c r="G16572" s="94" t="s">
        <v>3894</v>
      </c>
      <c r="H16572" s="94"/>
      <c r="I16572" s="94" t="s">
        <v>3895</v>
      </c>
      <c r="J16572" s="94"/>
      <c r="K16572" s="23" t="s">
        <v>3896</v>
      </c>
    </row>
    <row r="16573" spans="1:11" ht="38.1" customHeight="1" x14ac:dyDescent="0.25">
      <c r="A16573" s="24" t="s">
        <v>3973</v>
      </c>
      <c r="B16573" s="95" t="s">
        <v>3974</v>
      </c>
      <c r="C16573" s="95"/>
      <c r="D16573" s="96" t="s">
        <v>20</v>
      </c>
      <c r="E16573" s="96"/>
      <c r="F16573" s="24" t="s">
        <v>3936</v>
      </c>
      <c r="G16573" s="97">
        <v>1.2999999999999999E-3</v>
      </c>
      <c r="H16573" s="97"/>
      <c r="I16573" s="98">
        <v>94.61</v>
      </c>
      <c r="J16573" s="98"/>
      <c r="K16573" s="27">
        <f>TRUNC(TRUNC(G16573,8)*I16573,2)</f>
        <v>0.12</v>
      </c>
    </row>
    <row r="16574" spans="1:11" ht="38.1" customHeight="1" x14ac:dyDescent="0.25">
      <c r="A16574" s="24" t="s">
        <v>3975</v>
      </c>
      <c r="B16574" s="95" t="s">
        <v>3976</v>
      </c>
      <c r="C16574" s="95"/>
      <c r="D16574" s="96" t="s">
        <v>20</v>
      </c>
      <c r="E16574" s="96"/>
      <c r="F16574" s="24" t="s">
        <v>30</v>
      </c>
      <c r="G16574" s="97">
        <v>3.0999999999999999E-3</v>
      </c>
      <c r="H16574" s="97"/>
      <c r="I16574" s="98">
        <v>370.94</v>
      </c>
      <c r="J16574" s="98"/>
      <c r="K16574" s="27">
        <f>TRUNC(TRUNC(G16574,8)*I16574,2)</f>
        <v>1.1399999999999999</v>
      </c>
    </row>
    <row r="16575" spans="1:11" ht="18" customHeight="1" x14ac:dyDescent="0.25">
      <c r="A16575" s="9"/>
      <c r="B16575" s="9"/>
      <c r="C16575" s="9"/>
      <c r="D16575" s="9"/>
      <c r="E16575" s="9"/>
      <c r="F16575" s="9"/>
      <c r="G16575" s="91" t="s">
        <v>3919</v>
      </c>
      <c r="H16575" s="91"/>
      <c r="I16575" s="91"/>
      <c r="J16575" s="91"/>
      <c r="K16575" s="28">
        <f>SUM(K16573:K16574)</f>
        <v>1.2599999999999998</v>
      </c>
    </row>
    <row r="16576" spans="1:11" ht="15" customHeight="1" x14ac:dyDescent="0.25">
      <c r="A16576" s="9"/>
      <c r="B16576" s="9"/>
      <c r="C16576" s="9"/>
      <c r="D16576" s="9"/>
      <c r="E16576" s="9"/>
      <c r="F16576" s="9"/>
      <c r="G16576" s="92" t="s">
        <v>3913</v>
      </c>
      <c r="H16576" s="92"/>
      <c r="I16576" s="92"/>
      <c r="J16576" s="92"/>
      <c r="K16576" s="29">
        <f>ROUND(SUM(K16575),2)</f>
        <v>1.26</v>
      </c>
    </row>
    <row r="16577" spans="1:11" ht="9.9499999999999993" customHeight="1" x14ac:dyDescent="0.25">
      <c r="A16577" s="9"/>
      <c r="B16577" s="9"/>
      <c r="C16577" s="9"/>
      <c r="D16577" s="9"/>
      <c r="E16577" s="9"/>
      <c r="F16577" s="9"/>
      <c r="G16577" s="100"/>
      <c r="H16577" s="100"/>
      <c r="I16577" s="100"/>
      <c r="J16577" s="100"/>
      <c r="K16577" s="100"/>
    </row>
    <row r="16578" spans="1:11" ht="20.100000000000001" customHeight="1" x14ac:dyDescent="0.25">
      <c r="A16578" s="99" t="s">
        <v>3395</v>
      </c>
      <c r="B16578" s="99"/>
      <c r="C16578" s="99"/>
      <c r="D16578" s="99"/>
      <c r="E16578" s="99"/>
      <c r="F16578" s="99"/>
      <c r="G16578" s="99"/>
      <c r="H16578" s="99"/>
      <c r="I16578" s="99"/>
      <c r="J16578" s="99"/>
      <c r="K16578" s="99"/>
    </row>
    <row r="16579" spans="1:11" ht="15" customHeight="1" x14ac:dyDescent="0.25">
      <c r="A16579" s="93" t="s">
        <v>3916</v>
      </c>
      <c r="B16579" s="93"/>
      <c r="C16579" s="93"/>
      <c r="D16579" s="94" t="s">
        <v>3</v>
      </c>
      <c r="E16579" s="94"/>
      <c r="F16579" s="23" t="s">
        <v>4</v>
      </c>
      <c r="G16579" s="94" t="s">
        <v>3894</v>
      </c>
      <c r="H16579" s="94"/>
      <c r="I16579" s="94" t="s">
        <v>3895</v>
      </c>
      <c r="J16579" s="94"/>
      <c r="K16579" s="23" t="s">
        <v>3896</v>
      </c>
    </row>
    <row r="16580" spans="1:11" ht="38.1" customHeight="1" x14ac:dyDescent="0.25">
      <c r="A16580" s="24" t="s">
        <v>3973</v>
      </c>
      <c r="B16580" s="95" t="s">
        <v>3974</v>
      </c>
      <c r="C16580" s="95"/>
      <c r="D16580" s="96" t="s">
        <v>20</v>
      </c>
      <c r="E16580" s="96"/>
      <c r="F16580" s="24" t="s">
        <v>3936</v>
      </c>
      <c r="G16580" s="97">
        <v>5.0000000000000001E-4</v>
      </c>
      <c r="H16580" s="97"/>
      <c r="I16580" s="98">
        <v>94.61</v>
      </c>
      <c r="J16580" s="98"/>
      <c r="K16580" s="27">
        <f>TRUNC(TRUNC(G16580,8)*I16580,2)</f>
        <v>0.04</v>
      </c>
    </row>
    <row r="16581" spans="1:11" ht="38.1" customHeight="1" x14ac:dyDescent="0.25">
      <c r="A16581" s="24" t="s">
        <v>3975</v>
      </c>
      <c r="B16581" s="95" t="s">
        <v>3976</v>
      </c>
      <c r="C16581" s="95"/>
      <c r="D16581" s="96" t="s">
        <v>20</v>
      </c>
      <c r="E16581" s="96"/>
      <c r="F16581" s="24" t="s">
        <v>30</v>
      </c>
      <c r="G16581" s="97">
        <v>1.1999999999999999E-3</v>
      </c>
      <c r="H16581" s="97"/>
      <c r="I16581" s="98">
        <v>370.94</v>
      </c>
      <c r="J16581" s="98"/>
      <c r="K16581" s="27">
        <f>TRUNC(TRUNC(G16581,8)*I16581,2)</f>
        <v>0.44</v>
      </c>
    </row>
    <row r="16582" spans="1:11" ht="18" customHeight="1" x14ac:dyDescent="0.25">
      <c r="A16582" s="9"/>
      <c r="B16582" s="9"/>
      <c r="C16582" s="9"/>
      <c r="D16582" s="9"/>
      <c r="E16582" s="9"/>
      <c r="F16582" s="9"/>
      <c r="G16582" s="91" t="s">
        <v>3919</v>
      </c>
      <c r="H16582" s="91"/>
      <c r="I16582" s="91"/>
      <c r="J16582" s="91"/>
      <c r="K16582" s="28">
        <f>SUM(K16580:K16581)</f>
        <v>0.48</v>
      </c>
    </row>
    <row r="16583" spans="1:11" ht="15" customHeight="1" x14ac:dyDescent="0.25">
      <c r="A16583" s="9"/>
      <c r="B16583" s="9"/>
      <c r="C16583" s="9"/>
      <c r="D16583" s="9"/>
      <c r="E16583" s="9"/>
      <c r="F16583" s="9"/>
      <c r="G16583" s="92" t="s">
        <v>3913</v>
      </c>
      <c r="H16583" s="92"/>
      <c r="I16583" s="92"/>
      <c r="J16583" s="92"/>
      <c r="K16583" s="29">
        <f>ROUND(SUM(K16582),2)</f>
        <v>0.48</v>
      </c>
    </row>
    <row r="16584" spans="1:11" ht="9.9499999999999993" customHeight="1" x14ac:dyDescent="0.25">
      <c r="A16584" s="9"/>
      <c r="B16584" s="9"/>
      <c r="C16584" s="9"/>
      <c r="D16584" s="9"/>
      <c r="E16584" s="9"/>
      <c r="F16584" s="9"/>
      <c r="G16584" s="100"/>
      <c r="H16584" s="100"/>
      <c r="I16584" s="100"/>
      <c r="J16584" s="100"/>
      <c r="K16584" s="100"/>
    </row>
    <row r="16585" spans="1:11" ht="20.100000000000001" customHeight="1" x14ac:dyDescent="0.25">
      <c r="A16585" s="99" t="s">
        <v>3396</v>
      </c>
      <c r="B16585" s="99"/>
      <c r="C16585" s="99"/>
      <c r="D16585" s="99"/>
      <c r="E16585" s="99"/>
      <c r="F16585" s="99"/>
      <c r="G16585" s="99"/>
      <c r="H16585" s="99"/>
      <c r="I16585" s="99"/>
      <c r="J16585" s="99"/>
      <c r="K16585" s="99"/>
    </row>
    <row r="16586" spans="1:11" ht="15" customHeight="1" x14ac:dyDescent="0.25">
      <c r="A16586" s="93" t="s">
        <v>3981</v>
      </c>
      <c r="B16586" s="93"/>
      <c r="C16586" s="93"/>
      <c r="D16586" s="94" t="s">
        <v>3</v>
      </c>
      <c r="E16586" s="94"/>
      <c r="F16586" s="23" t="s">
        <v>4</v>
      </c>
      <c r="G16586" s="94" t="s">
        <v>3894</v>
      </c>
      <c r="H16586" s="94"/>
      <c r="I16586" s="94" t="s">
        <v>3895</v>
      </c>
      <c r="J16586" s="94"/>
      <c r="K16586" s="23" t="s">
        <v>3896</v>
      </c>
    </row>
    <row r="16587" spans="1:11" ht="21" customHeight="1" x14ac:dyDescent="0.25">
      <c r="A16587" s="24" t="s">
        <v>70</v>
      </c>
      <c r="B16587" s="95" t="s">
        <v>3982</v>
      </c>
      <c r="C16587" s="95"/>
      <c r="D16587" s="96" t="s">
        <v>25</v>
      </c>
      <c r="E16587" s="96"/>
      <c r="F16587" s="24" t="s">
        <v>61</v>
      </c>
      <c r="G16587" s="97">
        <v>1</v>
      </c>
      <c r="H16587" s="97"/>
      <c r="I16587" s="98">
        <v>28.42</v>
      </c>
      <c r="J16587" s="98"/>
      <c r="K16587" s="27">
        <f>ROUND(ROUND(G16587,8)*I16587,2)</f>
        <v>28.42</v>
      </c>
    </row>
    <row r="16588" spans="1:11" ht="15" customHeight="1" x14ac:dyDescent="0.25">
      <c r="A16588" s="9"/>
      <c r="B16588" s="9"/>
      <c r="C16588" s="9"/>
      <c r="D16588" s="9"/>
      <c r="E16588" s="9"/>
      <c r="F16588" s="9"/>
      <c r="G16588" s="91" t="s">
        <v>3983</v>
      </c>
      <c r="H16588" s="91"/>
      <c r="I16588" s="91"/>
      <c r="J16588" s="91"/>
      <c r="K16588" s="28">
        <f>SUM(K16587:K16587)</f>
        <v>28.42</v>
      </c>
    </row>
    <row r="16589" spans="1:11" ht="15" customHeight="1" x14ac:dyDescent="0.25">
      <c r="A16589" s="9"/>
      <c r="B16589" s="9"/>
      <c r="C16589" s="9"/>
      <c r="D16589" s="9"/>
      <c r="E16589" s="9"/>
      <c r="F16589" s="9"/>
      <c r="G16589" s="92" t="s">
        <v>3913</v>
      </c>
      <c r="H16589" s="92"/>
      <c r="I16589" s="92"/>
      <c r="J16589" s="92"/>
      <c r="K16589" s="29">
        <f>ROUND(SUM(K16588),2)</f>
        <v>28.42</v>
      </c>
    </row>
    <row r="16590" spans="1:11" ht="9.9499999999999993" customHeight="1" x14ac:dyDescent="0.25">
      <c r="A16590" s="9"/>
      <c r="B16590" s="9"/>
      <c r="C16590" s="9"/>
      <c r="D16590" s="9"/>
      <c r="E16590" s="9"/>
      <c r="F16590" s="9"/>
      <c r="G16590" s="100"/>
      <c r="H16590" s="100"/>
      <c r="I16590" s="100"/>
      <c r="J16590" s="100"/>
      <c r="K16590" s="100"/>
    </row>
    <row r="16591" spans="1:11" ht="20.100000000000001" customHeight="1" x14ac:dyDescent="0.25">
      <c r="A16591" s="99" t="s">
        <v>3397</v>
      </c>
      <c r="B16591" s="99"/>
      <c r="C16591" s="99"/>
      <c r="D16591" s="99"/>
      <c r="E16591" s="99"/>
      <c r="F16591" s="99"/>
      <c r="G16591" s="99"/>
      <c r="H16591" s="99"/>
      <c r="I16591" s="99"/>
      <c r="J16591" s="99"/>
      <c r="K16591" s="99"/>
    </row>
    <row r="16592" spans="1:11" ht="15" customHeight="1" x14ac:dyDescent="0.25">
      <c r="A16592" s="93" t="s">
        <v>3916</v>
      </c>
      <c r="B16592" s="93"/>
      <c r="C16592" s="93"/>
      <c r="D16592" s="94" t="s">
        <v>3</v>
      </c>
      <c r="E16592" s="94"/>
      <c r="F16592" s="23" t="s">
        <v>4</v>
      </c>
      <c r="G16592" s="94" t="s">
        <v>3894</v>
      </c>
      <c r="H16592" s="94"/>
      <c r="I16592" s="94" t="s">
        <v>3895</v>
      </c>
      <c r="J16592" s="94"/>
      <c r="K16592" s="23" t="s">
        <v>3896</v>
      </c>
    </row>
    <row r="16593" spans="1:11" ht="38.1" customHeight="1" x14ac:dyDescent="0.25">
      <c r="A16593" s="24" t="s">
        <v>3973</v>
      </c>
      <c r="B16593" s="95" t="s">
        <v>3974</v>
      </c>
      <c r="C16593" s="95"/>
      <c r="D16593" s="96" t="s">
        <v>20</v>
      </c>
      <c r="E16593" s="96"/>
      <c r="F16593" s="24" t="s">
        <v>3936</v>
      </c>
      <c r="G16593" s="97">
        <v>1.2999999999999999E-3</v>
      </c>
      <c r="H16593" s="97"/>
      <c r="I16593" s="98">
        <v>94.61</v>
      </c>
      <c r="J16593" s="98"/>
      <c r="K16593" s="27">
        <f>TRUNC(TRUNC(G16593,8)*I16593,2)</f>
        <v>0.12</v>
      </c>
    </row>
    <row r="16594" spans="1:11" ht="38.1" customHeight="1" x14ac:dyDescent="0.25">
      <c r="A16594" s="24" t="s">
        <v>3975</v>
      </c>
      <c r="B16594" s="95" t="s">
        <v>3976</v>
      </c>
      <c r="C16594" s="95"/>
      <c r="D16594" s="96" t="s">
        <v>20</v>
      </c>
      <c r="E16594" s="96"/>
      <c r="F16594" s="24" t="s">
        <v>30</v>
      </c>
      <c r="G16594" s="97">
        <v>3.0999999999999999E-3</v>
      </c>
      <c r="H16594" s="97"/>
      <c r="I16594" s="98">
        <v>370.94</v>
      </c>
      <c r="J16594" s="98"/>
      <c r="K16594" s="27">
        <f>TRUNC(TRUNC(G16594,8)*I16594,2)</f>
        <v>1.1399999999999999</v>
      </c>
    </row>
    <row r="16595" spans="1:11" ht="18" customHeight="1" x14ac:dyDescent="0.25">
      <c r="A16595" s="9"/>
      <c r="B16595" s="9"/>
      <c r="C16595" s="9"/>
      <c r="D16595" s="9"/>
      <c r="E16595" s="9"/>
      <c r="F16595" s="9"/>
      <c r="G16595" s="91" t="s">
        <v>3919</v>
      </c>
      <c r="H16595" s="91"/>
      <c r="I16595" s="91"/>
      <c r="J16595" s="91"/>
      <c r="K16595" s="28">
        <f>SUM(K16593:K16594)</f>
        <v>1.2599999999999998</v>
      </c>
    </row>
    <row r="16596" spans="1:11" ht="15" customHeight="1" x14ac:dyDescent="0.25">
      <c r="A16596" s="9"/>
      <c r="B16596" s="9"/>
      <c r="C16596" s="9"/>
      <c r="D16596" s="9"/>
      <c r="E16596" s="9"/>
      <c r="F16596" s="9"/>
      <c r="G16596" s="92" t="s">
        <v>3913</v>
      </c>
      <c r="H16596" s="92"/>
      <c r="I16596" s="92"/>
      <c r="J16596" s="92"/>
      <c r="K16596" s="29">
        <f>ROUND(SUM(K16595),2)</f>
        <v>1.26</v>
      </c>
    </row>
    <row r="16597" spans="1:11" ht="9.9499999999999993" customHeight="1" x14ac:dyDescent="0.25">
      <c r="A16597" s="9"/>
      <c r="B16597" s="9"/>
      <c r="C16597" s="9"/>
      <c r="D16597" s="9"/>
      <c r="E16597" s="9"/>
      <c r="F16597" s="9"/>
      <c r="G16597" s="100"/>
      <c r="H16597" s="100"/>
      <c r="I16597" s="100"/>
      <c r="J16597" s="100"/>
      <c r="K16597" s="100"/>
    </row>
    <row r="16598" spans="1:11" ht="20.100000000000001" customHeight="1" x14ac:dyDescent="0.25">
      <c r="A16598" s="99" t="s">
        <v>3398</v>
      </c>
      <c r="B16598" s="99"/>
      <c r="C16598" s="99"/>
      <c r="D16598" s="99"/>
      <c r="E16598" s="99"/>
      <c r="F16598" s="99"/>
      <c r="G16598" s="99"/>
      <c r="H16598" s="99"/>
      <c r="I16598" s="99"/>
      <c r="J16598" s="99"/>
      <c r="K16598" s="99"/>
    </row>
    <row r="16599" spans="1:11" ht="12.95" customHeight="1" x14ac:dyDescent="0.25">
      <c r="A16599" s="107" t="s">
        <v>3984</v>
      </c>
      <c r="B16599" s="107"/>
      <c r="C16599" s="107"/>
      <c r="D16599" s="108" t="s">
        <v>3985</v>
      </c>
      <c r="E16599" s="87" t="s">
        <v>3986</v>
      </c>
      <c r="F16599" s="87"/>
      <c r="G16599" s="87" t="s">
        <v>3987</v>
      </c>
      <c r="H16599" s="87"/>
      <c r="I16599" s="87"/>
      <c r="J16599" s="87"/>
      <c r="K16599" s="87" t="s">
        <v>3988</v>
      </c>
    </row>
    <row r="16600" spans="1:11" ht="12" customHeight="1" x14ac:dyDescent="0.25">
      <c r="A16600" s="107"/>
      <c r="B16600" s="107"/>
      <c r="C16600" s="107"/>
      <c r="D16600" s="108"/>
      <c r="E16600" s="23" t="s">
        <v>3989</v>
      </c>
      <c r="F16600" s="23" t="s">
        <v>3990</v>
      </c>
      <c r="G16600" s="94" t="s">
        <v>3989</v>
      </c>
      <c r="H16600" s="94"/>
      <c r="I16600" s="94" t="s">
        <v>3990</v>
      </c>
      <c r="J16600" s="94"/>
      <c r="K16600" s="87"/>
    </row>
    <row r="16601" spans="1:11" ht="15" customHeight="1" x14ac:dyDescent="0.25">
      <c r="A16601" s="6" t="s">
        <v>3991</v>
      </c>
      <c r="B16601" s="104" t="s">
        <v>3992</v>
      </c>
      <c r="C16601" s="104"/>
      <c r="D16601" s="31">
        <v>1</v>
      </c>
      <c r="E16601" s="32">
        <v>0.34</v>
      </c>
      <c r="F16601" s="32">
        <v>0.66</v>
      </c>
      <c r="G16601" s="105">
        <v>355.46550000000002</v>
      </c>
      <c r="H16601" s="105"/>
      <c r="I16601" s="105">
        <v>95.872399999999999</v>
      </c>
      <c r="J16601" s="105"/>
      <c r="K16601" s="33">
        <f>ROUND(D16601*(ROUND(E16601*G16601,4)+ROUND(F16601*I16601,4)),4)</f>
        <v>184.13409999999999</v>
      </c>
    </row>
    <row r="16602" spans="1:11" ht="15" customHeight="1" x14ac:dyDescent="0.25">
      <c r="A16602" s="6" t="s">
        <v>3993</v>
      </c>
      <c r="B16602" s="104" t="s">
        <v>3994</v>
      </c>
      <c r="C16602" s="104"/>
      <c r="D16602" s="31">
        <v>1</v>
      </c>
      <c r="E16602" s="32">
        <v>1</v>
      </c>
      <c r="F16602" s="32">
        <v>0</v>
      </c>
      <c r="G16602" s="105">
        <v>365.3972</v>
      </c>
      <c r="H16602" s="105"/>
      <c r="I16602" s="105">
        <v>147.8879</v>
      </c>
      <c r="J16602" s="105"/>
      <c r="K16602" s="33">
        <f>ROUND(D16602*(ROUND(E16602*G16602,4)+ROUND(F16602*I16602,4)),4)</f>
        <v>365.3972</v>
      </c>
    </row>
    <row r="16603" spans="1:11" ht="15" customHeight="1" x14ac:dyDescent="0.25">
      <c r="A16603" s="6" t="s">
        <v>3995</v>
      </c>
      <c r="B16603" s="104" t="s">
        <v>3996</v>
      </c>
      <c r="C16603" s="104"/>
      <c r="D16603" s="31">
        <v>1</v>
      </c>
      <c r="E16603" s="32">
        <v>0.97</v>
      </c>
      <c r="F16603" s="32">
        <v>0.03</v>
      </c>
      <c r="G16603" s="105">
        <v>324.64210000000003</v>
      </c>
      <c r="H16603" s="105"/>
      <c r="I16603" s="105">
        <v>159.20740000000001</v>
      </c>
      <c r="J16603" s="105"/>
      <c r="K16603" s="33">
        <f>ROUND(D16603*(ROUND(E16603*G16603,4)+ROUND(F16603*I16603,4)),4)</f>
        <v>319.67899999999997</v>
      </c>
    </row>
    <row r="16604" spans="1:11" ht="15.95" customHeight="1" x14ac:dyDescent="0.25">
      <c r="A16604" s="6" t="s">
        <v>3997</v>
      </c>
      <c r="B16604" s="104" t="s">
        <v>3998</v>
      </c>
      <c r="C16604" s="104"/>
      <c r="D16604" s="31">
        <v>1</v>
      </c>
      <c r="E16604" s="32">
        <v>0.79</v>
      </c>
      <c r="F16604" s="32">
        <v>0.21</v>
      </c>
      <c r="G16604" s="105">
        <v>284.72230000000002</v>
      </c>
      <c r="H16604" s="105"/>
      <c r="I16604" s="105">
        <v>125.70480000000001</v>
      </c>
      <c r="J16604" s="105"/>
      <c r="K16604" s="33">
        <f>ROUND(D16604*(ROUND(E16604*G16604,4)+ROUND(F16604*I16604,4)),4)</f>
        <v>251.32859999999999</v>
      </c>
    </row>
    <row r="16605" spans="1:11" ht="15" customHeight="1" x14ac:dyDescent="0.25">
      <c r="A16605" s="1"/>
      <c r="B16605" s="1"/>
      <c r="C16605" s="1"/>
      <c r="D16605" s="1"/>
      <c r="E16605" s="1"/>
      <c r="F16605" s="1"/>
      <c r="G16605" s="85" t="s">
        <v>3999</v>
      </c>
      <c r="H16605" s="85"/>
      <c r="I16605" s="85"/>
      <c r="J16605" s="85"/>
      <c r="K16605" s="34">
        <f>SUM(K16600:K16604)</f>
        <v>1120.5389</v>
      </c>
    </row>
    <row r="16606" spans="1:11" ht="20.100000000000001" customHeight="1" x14ac:dyDescent="0.25">
      <c r="A16606" s="106" t="s">
        <v>4000</v>
      </c>
      <c r="B16606" s="106"/>
      <c r="C16606" s="106"/>
      <c r="D16606" s="106"/>
      <c r="E16606" s="106"/>
      <c r="F16606" s="2" t="s">
        <v>4</v>
      </c>
      <c r="G16606" s="87" t="s">
        <v>4001</v>
      </c>
      <c r="H16606" s="87"/>
      <c r="I16606" s="87" t="s">
        <v>4002</v>
      </c>
      <c r="J16606" s="87"/>
      <c r="K16606" s="2" t="s">
        <v>3988</v>
      </c>
    </row>
    <row r="16607" spans="1:11" ht="15" customHeight="1" x14ac:dyDescent="0.25">
      <c r="A16607" s="6" t="s">
        <v>4003</v>
      </c>
      <c r="B16607" s="101" t="s">
        <v>4004</v>
      </c>
      <c r="C16607" s="101"/>
      <c r="D16607" s="101"/>
      <c r="E16607" s="101"/>
      <c r="F16607" s="6" t="s">
        <v>3940</v>
      </c>
      <c r="G16607" s="114">
        <v>1</v>
      </c>
      <c r="H16607" s="114"/>
      <c r="I16607" s="115">
        <v>22.527200000000001</v>
      </c>
      <c r="J16607" s="115"/>
      <c r="K16607" s="35">
        <f>ROUND(ROUND(G16607,5)*I16607,4)</f>
        <v>22.527200000000001</v>
      </c>
    </row>
    <row r="16608" spans="1:11" ht="15" customHeight="1" x14ac:dyDescent="0.25">
      <c r="A16608" s="1"/>
      <c r="B16608" s="1"/>
      <c r="C16608" s="1"/>
      <c r="D16608" s="1"/>
      <c r="E16608" s="1"/>
      <c r="F16608" s="1"/>
      <c r="G16608" s="85" t="s">
        <v>4005</v>
      </c>
      <c r="H16608" s="85"/>
      <c r="I16608" s="85"/>
      <c r="J16608" s="85"/>
      <c r="K16608" s="36">
        <f>SUM(K16607:K16607)</f>
        <v>22.527200000000001</v>
      </c>
    </row>
    <row r="16609" spans="1:11" ht="15" customHeight="1" x14ac:dyDescent="0.25">
      <c r="A16609" s="9"/>
      <c r="B16609" s="9"/>
      <c r="C16609" s="9"/>
      <c r="D16609" s="9"/>
      <c r="E16609" s="9"/>
      <c r="F16609" s="9"/>
      <c r="G16609" s="92" t="s">
        <v>4006</v>
      </c>
      <c r="H16609" s="92"/>
      <c r="I16609" s="92"/>
      <c r="J16609" s="92"/>
      <c r="K16609" s="33">
        <f>SUM(K16605,K16608)</f>
        <v>1143.0661</v>
      </c>
    </row>
    <row r="16610" spans="1:11" ht="15" customHeight="1" x14ac:dyDescent="0.25">
      <c r="A16610" s="9"/>
      <c r="B16610" s="9"/>
      <c r="C16610" s="9"/>
      <c r="D16610" s="9"/>
      <c r="E16610" s="9"/>
      <c r="F16610" s="9"/>
      <c r="G16610" s="92" t="s">
        <v>4007</v>
      </c>
      <c r="H16610" s="92"/>
      <c r="I16610" s="92"/>
      <c r="J16610" s="92"/>
      <c r="K16610" s="37">
        <v>113.18</v>
      </c>
    </row>
    <row r="16611" spans="1:11" ht="15" customHeight="1" x14ac:dyDescent="0.25">
      <c r="A16611" s="9"/>
      <c r="B16611" s="9"/>
      <c r="C16611" s="9"/>
      <c r="D16611" s="9"/>
      <c r="E16611" s="9"/>
      <c r="F16611" s="9"/>
      <c r="G16611" s="92" t="s">
        <v>4008</v>
      </c>
      <c r="H16611" s="92"/>
      <c r="I16611" s="92"/>
      <c r="J16611" s="92"/>
      <c r="K16611" s="33">
        <f>ROUND(K16609/K16610,4)</f>
        <v>10.099500000000001</v>
      </c>
    </row>
    <row r="16612" spans="1:11" ht="15" customHeight="1" x14ac:dyDescent="0.25">
      <c r="A16612" s="9"/>
      <c r="B16612" s="9"/>
      <c r="C16612" s="9"/>
      <c r="D16612" s="9"/>
      <c r="E16612" s="9"/>
      <c r="F16612" s="9"/>
      <c r="G16612" s="92" t="s">
        <v>4009</v>
      </c>
      <c r="H16612" s="92"/>
      <c r="I16612" s="92"/>
      <c r="J16612" s="92"/>
      <c r="K16612" s="33">
        <f>ROUND(K16611*0.00746,4)</f>
        <v>7.5300000000000006E-2</v>
      </c>
    </row>
    <row r="16613" spans="1:11" ht="20.100000000000001" customHeight="1" x14ac:dyDescent="0.25">
      <c r="A16613" s="106" t="s">
        <v>4010</v>
      </c>
      <c r="B16613" s="106"/>
      <c r="C16613" s="106"/>
      <c r="D16613" s="106"/>
      <c r="E16613" s="106"/>
      <c r="F16613" s="2" t="s">
        <v>4</v>
      </c>
      <c r="G16613" s="87" t="s">
        <v>4001</v>
      </c>
      <c r="H16613" s="87"/>
      <c r="I16613" s="87" t="s">
        <v>3895</v>
      </c>
      <c r="J16613" s="87"/>
      <c r="K16613" s="2" t="s">
        <v>4011</v>
      </c>
    </row>
    <row r="16614" spans="1:11" ht="15" customHeight="1" x14ac:dyDescent="0.25">
      <c r="A16614" s="6" t="s">
        <v>4012</v>
      </c>
      <c r="B16614" s="104" t="s">
        <v>4013</v>
      </c>
      <c r="C16614" s="104"/>
      <c r="D16614" s="104"/>
      <c r="E16614" s="104"/>
      <c r="F16614" s="6" t="s">
        <v>77</v>
      </c>
      <c r="G16614" s="113">
        <v>1</v>
      </c>
      <c r="H16614" s="113"/>
      <c r="I16614" s="105">
        <v>195.03</v>
      </c>
      <c r="J16614" s="105"/>
      <c r="K16614" s="33">
        <f>ROUND(ROUND(G16614,5)*I16614,4)</f>
        <v>195.03</v>
      </c>
    </row>
    <row r="16615" spans="1:11" ht="15" customHeight="1" x14ac:dyDescent="0.25">
      <c r="A16615" s="1"/>
      <c r="B16615" s="1"/>
      <c r="C16615" s="1"/>
      <c r="D16615" s="1"/>
      <c r="E16615" s="1"/>
      <c r="F16615" s="1"/>
      <c r="G16615" s="85" t="s">
        <v>4014</v>
      </c>
      <c r="H16615" s="85"/>
      <c r="I16615" s="85"/>
      <c r="J16615" s="85"/>
      <c r="K16615" s="34">
        <f>SUM(K16614:K16614)</f>
        <v>195.03</v>
      </c>
    </row>
    <row r="16616" spans="1:11" ht="15" customHeight="1" x14ac:dyDescent="0.25">
      <c r="A16616" s="106" t="s">
        <v>4015</v>
      </c>
      <c r="B16616" s="106"/>
      <c r="C16616" s="106"/>
      <c r="D16616" s="23" t="s">
        <v>4016</v>
      </c>
      <c r="E16616" s="94" t="s">
        <v>4017</v>
      </c>
      <c r="F16616" s="94"/>
      <c r="G16616" s="94" t="s">
        <v>4001</v>
      </c>
      <c r="H16616" s="94"/>
      <c r="I16616" s="94" t="s">
        <v>3895</v>
      </c>
      <c r="J16616" s="94"/>
      <c r="K16616" s="23" t="s">
        <v>4011</v>
      </c>
    </row>
    <row r="16617" spans="1:11" ht="20.100000000000001" customHeight="1" x14ac:dyDescent="0.25">
      <c r="A16617" s="38" t="s">
        <v>4012</v>
      </c>
      <c r="B16617" s="109" t="s">
        <v>4018</v>
      </c>
      <c r="C16617" s="109"/>
      <c r="D16617" s="38" t="s">
        <v>4019</v>
      </c>
      <c r="E16617" s="110" t="s">
        <v>4020</v>
      </c>
      <c r="F16617" s="110"/>
      <c r="G16617" s="111">
        <v>2.2000000000000002</v>
      </c>
      <c r="H16617" s="111"/>
      <c r="I16617" s="112">
        <v>3.47</v>
      </c>
      <c r="J16617" s="112"/>
      <c r="K16617" s="41">
        <f>ROUND(ROUND(G16617,5)*I16617,4)</f>
        <v>7.6340000000000003</v>
      </c>
    </row>
    <row r="16618" spans="1:11" ht="15" customHeight="1" x14ac:dyDescent="0.25">
      <c r="A16618" s="1"/>
      <c r="B16618" s="1"/>
      <c r="C16618" s="1"/>
      <c r="D16618" s="1"/>
      <c r="E16618" s="1"/>
      <c r="F16618" s="1"/>
      <c r="G16618" s="85" t="s">
        <v>4021</v>
      </c>
      <c r="H16618" s="85"/>
      <c r="I16618" s="85"/>
      <c r="J16618" s="85"/>
      <c r="K16618" s="33">
        <f>SUM(K16617:K16617)</f>
        <v>7.6340000000000003</v>
      </c>
    </row>
    <row r="16619" spans="1:11" ht="12.95" customHeight="1" x14ac:dyDescent="0.25">
      <c r="A16619" s="106" t="s">
        <v>4022</v>
      </c>
      <c r="B16619" s="106"/>
      <c r="C16619" s="94" t="s">
        <v>4023</v>
      </c>
      <c r="D16619" s="94" t="s">
        <v>5</v>
      </c>
      <c r="E16619" s="94" t="s">
        <v>4024</v>
      </c>
      <c r="F16619" s="94"/>
      <c r="G16619" s="94" t="s">
        <v>4025</v>
      </c>
      <c r="H16619" s="94"/>
      <c r="I16619" s="94" t="s">
        <v>2086</v>
      </c>
      <c r="J16619" s="94"/>
      <c r="K16619" s="94" t="s">
        <v>4011</v>
      </c>
    </row>
    <row r="16620" spans="1:11" ht="12" customHeight="1" x14ac:dyDescent="0.25">
      <c r="A16620" s="106"/>
      <c r="B16620" s="106"/>
      <c r="C16620" s="94"/>
      <c r="D16620" s="94"/>
      <c r="E16620" s="23" t="s">
        <v>2092</v>
      </c>
      <c r="F16620" s="23" t="s">
        <v>4026</v>
      </c>
      <c r="G16620" s="23" t="s">
        <v>2092</v>
      </c>
      <c r="H16620" s="23" t="s">
        <v>4026</v>
      </c>
      <c r="I16620" s="23" t="s">
        <v>2092</v>
      </c>
      <c r="J16620" s="23" t="s">
        <v>4026</v>
      </c>
      <c r="K16620" s="94"/>
    </row>
    <row r="16621" spans="1:11" ht="27.95" customHeight="1" x14ac:dyDescent="0.25">
      <c r="A16621" s="38" t="s">
        <v>4012</v>
      </c>
      <c r="B16621" s="39" t="s">
        <v>4018</v>
      </c>
      <c r="C16621" s="38" t="s">
        <v>4027</v>
      </c>
      <c r="D16621" s="40">
        <v>2.2000000000000002</v>
      </c>
      <c r="E16621" s="42">
        <v>0</v>
      </c>
      <c r="F16621" s="43">
        <v>1.25</v>
      </c>
      <c r="G16621" s="42">
        <v>0</v>
      </c>
      <c r="H16621" s="43">
        <v>1</v>
      </c>
      <c r="I16621" s="42">
        <v>0</v>
      </c>
      <c r="J16621" s="43">
        <v>0.82</v>
      </c>
      <c r="K16621" s="41">
        <f>ROUND(D16621*(ROUND(E16621*F16621,4)+ROUND(G16621*H16621,4)+ROUND(I16621*J16621,4)),4)</f>
        <v>0</v>
      </c>
    </row>
    <row r="16622" spans="1:11" ht="15" customHeight="1" x14ac:dyDescent="0.25">
      <c r="A16622" s="1"/>
      <c r="B16622" s="1"/>
      <c r="C16622" s="1"/>
      <c r="D16622" s="1"/>
      <c r="E16622" s="1"/>
      <c r="F16622" s="1"/>
      <c r="G16622" s="85" t="s">
        <v>4028</v>
      </c>
      <c r="H16622" s="85"/>
      <c r="I16622" s="85"/>
      <c r="J16622" s="85"/>
      <c r="K16622" s="33">
        <f>SUM(K16620:K16621)</f>
        <v>0</v>
      </c>
    </row>
    <row r="16623" spans="1:11" ht="15" customHeight="1" x14ac:dyDescent="0.25">
      <c r="A16623" s="9"/>
      <c r="B16623" s="9"/>
      <c r="C16623" s="9"/>
      <c r="D16623" s="9"/>
      <c r="E16623" s="9"/>
      <c r="F16623" s="9"/>
      <c r="G16623" s="92" t="s">
        <v>4029</v>
      </c>
      <c r="H16623" s="92"/>
      <c r="I16623" s="92"/>
      <c r="J16623" s="92"/>
      <c r="K16623" s="33">
        <f>SUM(K16611,K16612,K16615,K16618,K16622)</f>
        <v>212.83879999999999</v>
      </c>
    </row>
    <row r="16624" spans="1:11" ht="15" customHeight="1" x14ac:dyDescent="0.25">
      <c r="A16624" s="9"/>
      <c r="B16624" s="9"/>
      <c r="C16624" s="9"/>
      <c r="D16624" s="9"/>
      <c r="E16624" s="9"/>
      <c r="F16624" s="9"/>
      <c r="G16624" s="92" t="s">
        <v>3913</v>
      </c>
      <c r="H16624" s="92"/>
      <c r="I16624" s="92"/>
      <c r="J16624" s="92"/>
      <c r="K16624" s="29">
        <f>ROUND(SUM(K16623),2)</f>
        <v>212.84</v>
      </c>
    </row>
    <row r="16625" spans="1:11" ht="9.9499999999999993" customHeight="1" x14ac:dyDescent="0.25">
      <c r="A16625" s="9"/>
      <c r="B16625" s="9"/>
      <c r="C16625" s="9"/>
      <c r="D16625" s="9"/>
      <c r="E16625" s="9"/>
      <c r="F16625" s="9"/>
      <c r="G16625" s="100"/>
      <c r="H16625" s="100"/>
      <c r="I16625" s="100"/>
      <c r="J16625" s="100"/>
      <c r="K16625" s="100"/>
    </row>
    <row r="16626" spans="1:11" ht="20.100000000000001" customHeight="1" x14ac:dyDescent="0.25">
      <c r="A16626" s="99" t="s">
        <v>3399</v>
      </c>
      <c r="B16626" s="99"/>
      <c r="C16626" s="99"/>
      <c r="D16626" s="99"/>
      <c r="E16626" s="99"/>
      <c r="F16626" s="99"/>
      <c r="G16626" s="99"/>
      <c r="H16626" s="99"/>
      <c r="I16626" s="99"/>
      <c r="J16626" s="99"/>
      <c r="K16626" s="99"/>
    </row>
    <row r="16627" spans="1:11" ht="15" customHeight="1" x14ac:dyDescent="0.25">
      <c r="A16627" s="93" t="s">
        <v>3916</v>
      </c>
      <c r="B16627" s="93"/>
      <c r="C16627" s="93"/>
      <c r="D16627" s="94" t="s">
        <v>3</v>
      </c>
      <c r="E16627" s="94"/>
      <c r="F16627" s="23" t="s">
        <v>4</v>
      </c>
      <c r="G16627" s="94" t="s">
        <v>3894</v>
      </c>
      <c r="H16627" s="94"/>
      <c r="I16627" s="94" t="s">
        <v>3895</v>
      </c>
      <c r="J16627" s="94"/>
      <c r="K16627" s="23" t="s">
        <v>3896</v>
      </c>
    </row>
    <row r="16628" spans="1:11" ht="45.95" customHeight="1" x14ac:dyDescent="0.25">
      <c r="A16628" s="24" t="s">
        <v>3934</v>
      </c>
      <c r="B16628" s="95" t="s">
        <v>3935</v>
      </c>
      <c r="C16628" s="95"/>
      <c r="D16628" s="96" t="s">
        <v>20</v>
      </c>
      <c r="E16628" s="96"/>
      <c r="F16628" s="24" t="s">
        <v>3936</v>
      </c>
      <c r="G16628" s="97">
        <v>2.5891999999999998E-3</v>
      </c>
      <c r="H16628" s="97"/>
      <c r="I16628" s="98">
        <v>76.52</v>
      </c>
      <c r="J16628" s="98"/>
      <c r="K16628" s="27">
        <f t="shared" ref="K16628:K16633" si="128">TRUNC(TRUNC(G16628,8)*I16628,2)</f>
        <v>0.19</v>
      </c>
    </row>
    <row r="16629" spans="1:11" ht="45.95" customHeight="1" x14ac:dyDescent="0.25">
      <c r="A16629" s="24" t="s">
        <v>28</v>
      </c>
      <c r="B16629" s="95" t="s">
        <v>29</v>
      </c>
      <c r="C16629" s="95"/>
      <c r="D16629" s="96" t="s">
        <v>20</v>
      </c>
      <c r="E16629" s="96"/>
      <c r="F16629" s="24" t="s">
        <v>30</v>
      </c>
      <c r="G16629" s="97">
        <v>1.0702000000000001E-3</v>
      </c>
      <c r="H16629" s="97"/>
      <c r="I16629" s="98">
        <v>322.67</v>
      </c>
      <c r="J16629" s="98"/>
      <c r="K16629" s="27">
        <f t="shared" si="128"/>
        <v>0.34</v>
      </c>
    </row>
    <row r="16630" spans="1:11" ht="29.1" customHeight="1" x14ac:dyDescent="0.25">
      <c r="A16630" s="24" t="s">
        <v>4030</v>
      </c>
      <c r="B16630" s="95" t="s">
        <v>4031</v>
      </c>
      <c r="C16630" s="95"/>
      <c r="D16630" s="96" t="s">
        <v>20</v>
      </c>
      <c r="E16630" s="96"/>
      <c r="F16630" s="24" t="s">
        <v>3936</v>
      </c>
      <c r="G16630" s="97">
        <v>3.3568999999999999E-3</v>
      </c>
      <c r="H16630" s="97"/>
      <c r="I16630" s="98">
        <v>105.44</v>
      </c>
      <c r="J16630" s="98"/>
      <c r="K16630" s="27">
        <f t="shared" si="128"/>
        <v>0.35</v>
      </c>
    </row>
    <row r="16631" spans="1:11" ht="29.1" customHeight="1" x14ac:dyDescent="0.25">
      <c r="A16631" s="24" t="s">
        <v>4032</v>
      </c>
      <c r="B16631" s="95" t="s">
        <v>4033</v>
      </c>
      <c r="C16631" s="95"/>
      <c r="D16631" s="96" t="s">
        <v>20</v>
      </c>
      <c r="E16631" s="96"/>
      <c r="F16631" s="24" t="s">
        <v>30</v>
      </c>
      <c r="G16631" s="97">
        <v>3.0249999999999998E-4</v>
      </c>
      <c r="H16631" s="97"/>
      <c r="I16631" s="98">
        <v>265.02</v>
      </c>
      <c r="J16631" s="98"/>
      <c r="K16631" s="27">
        <f t="shared" si="128"/>
        <v>0.08</v>
      </c>
    </row>
    <row r="16632" spans="1:11" ht="38.1" customHeight="1" x14ac:dyDescent="0.25">
      <c r="A16632" s="24" t="s">
        <v>4034</v>
      </c>
      <c r="B16632" s="95" t="s">
        <v>4035</v>
      </c>
      <c r="C16632" s="95"/>
      <c r="D16632" s="96" t="s">
        <v>20</v>
      </c>
      <c r="E16632" s="96"/>
      <c r="F16632" s="24" t="s">
        <v>3936</v>
      </c>
      <c r="G16632" s="97">
        <v>2.9082999999999999E-3</v>
      </c>
      <c r="H16632" s="97"/>
      <c r="I16632" s="98">
        <v>94.54</v>
      </c>
      <c r="J16632" s="98"/>
      <c r="K16632" s="27">
        <f t="shared" si="128"/>
        <v>0.27</v>
      </c>
    </row>
    <row r="16633" spans="1:11" ht="38.1" customHeight="1" x14ac:dyDescent="0.25">
      <c r="A16633" s="24" t="s">
        <v>4036</v>
      </c>
      <c r="B16633" s="95" t="s">
        <v>4037</v>
      </c>
      <c r="C16633" s="95"/>
      <c r="D16633" s="96" t="s">
        <v>20</v>
      </c>
      <c r="E16633" s="96"/>
      <c r="F16633" s="24" t="s">
        <v>30</v>
      </c>
      <c r="G16633" s="97">
        <v>7.5109999999999999E-4</v>
      </c>
      <c r="H16633" s="97"/>
      <c r="I16633" s="98">
        <v>225.43</v>
      </c>
      <c r="J16633" s="98"/>
      <c r="K16633" s="27">
        <f t="shared" si="128"/>
        <v>0.16</v>
      </c>
    </row>
    <row r="16634" spans="1:11" ht="18" customHeight="1" x14ac:dyDescent="0.25">
      <c r="A16634" s="9"/>
      <c r="B16634" s="9"/>
      <c r="C16634" s="9"/>
      <c r="D16634" s="9"/>
      <c r="E16634" s="9"/>
      <c r="F16634" s="9"/>
      <c r="G16634" s="91" t="s">
        <v>3919</v>
      </c>
      <c r="H16634" s="91"/>
      <c r="I16634" s="91"/>
      <c r="J16634" s="91"/>
      <c r="K16634" s="28">
        <f>SUM(K16628:K16633)</f>
        <v>1.39</v>
      </c>
    </row>
    <row r="16635" spans="1:11" ht="15" customHeight="1" x14ac:dyDescent="0.25">
      <c r="A16635" s="93" t="s">
        <v>3907</v>
      </c>
      <c r="B16635" s="93"/>
      <c r="C16635" s="93"/>
      <c r="D16635" s="94" t="s">
        <v>3</v>
      </c>
      <c r="E16635" s="94"/>
      <c r="F16635" s="23" t="s">
        <v>4</v>
      </c>
      <c r="G16635" s="94" t="s">
        <v>3894</v>
      </c>
      <c r="H16635" s="94"/>
      <c r="I16635" s="94" t="s">
        <v>3895</v>
      </c>
      <c r="J16635" s="94"/>
      <c r="K16635" s="23" t="s">
        <v>3896</v>
      </c>
    </row>
    <row r="16636" spans="1:11" ht="15" customHeight="1" x14ac:dyDescent="0.25">
      <c r="A16636" s="24" t="s">
        <v>3910</v>
      </c>
      <c r="B16636" s="95" t="s">
        <v>3911</v>
      </c>
      <c r="C16636" s="95"/>
      <c r="D16636" s="96" t="s">
        <v>20</v>
      </c>
      <c r="E16636" s="96"/>
      <c r="F16636" s="24" t="s">
        <v>2056</v>
      </c>
      <c r="G16636" s="97">
        <v>3.6592999999999999E-3</v>
      </c>
      <c r="H16636" s="97"/>
      <c r="I16636" s="98">
        <v>24.94</v>
      </c>
      <c r="J16636" s="98"/>
      <c r="K16636" s="27">
        <f>TRUNC(TRUNC(G16636,8)*I16636,2)</f>
        <v>0.09</v>
      </c>
    </row>
    <row r="16637" spans="1:11" ht="18" customHeight="1" x14ac:dyDescent="0.25">
      <c r="A16637" s="9"/>
      <c r="B16637" s="9"/>
      <c r="C16637" s="9"/>
      <c r="D16637" s="9"/>
      <c r="E16637" s="9"/>
      <c r="F16637" s="9"/>
      <c r="G16637" s="91" t="s">
        <v>3912</v>
      </c>
      <c r="H16637" s="91"/>
      <c r="I16637" s="91"/>
      <c r="J16637" s="91"/>
      <c r="K16637" s="28">
        <f>SUM(K16636:K16636)</f>
        <v>0.09</v>
      </c>
    </row>
    <row r="16638" spans="1:11" ht="15" customHeight="1" x14ac:dyDescent="0.25">
      <c r="A16638" s="9"/>
      <c r="B16638" s="9"/>
      <c r="C16638" s="9"/>
      <c r="D16638" s="9"/>
      <c r="E16638" s="9"/>
      <c r="F16638" s="9"/>
      <c r="G16638" s="92" t="s">
        <v>3913</v>
      </c>
      <c r="H16638" s="92"/>
      <c r="I16638" s="92"/>
      <c r="J16638" s="92"/>
      <c r="K16638" s="29">
        <f>ROUND(SUM(K16634,K16637),2)</f>
        <v>1.48</v>
      </c>
    </row>
    <row r="16639" spans="1:11" ht="9.9499999999999993" customHeight="1" x14ac:dyDescent="0.25">
      <c r="A16639" s="9"/>
      <c r="B16639" s="9"/>
      <c r="C16639" s="9"/>
      <c r="D16639" s="9"/>
      <c r="E16639" s="9"/>
      <c r="F16639" s="9"/>
      <c r="G16639" s="100"/>
      <c r="H16639" s="100"/>
      <c r="I16639" s="100"/>
      <c r="J16639" s="100"/>
      <c r="K16639" s="100"/>
    </row>
    <row r="16640" spans="1:11" ht="20.100000000000001" customHeight="1" x14ac:dyDescent="0.25">
      <c r="A16640" s="99" t="s">
        <v>3400</v>
      </c>
      <c r="B16640" s="99"/>
      <c r="C16640" s="99"/>
      <c r="D16640" s="99"/>
      <c r="E16640" s="99"/>
      <c r="F16640" s="99"/>
      <c r="G16640" s="99"/>
      <c r="H16640" s="99"/>
      <c r="I16640" s="99"/>
      <c r="J16640" s="99"/>
      <c r="K16640" s="99"/>
    </row>
    <row r="16641" spans="1:11" ht="15" customHeight="1" x14ac:dyDescent="0.25">
      <c r="A16641" s="93" t="s">
        <v>3893</v>
      </c>
      <c r="B16641" s="93"/>
      <c r="C16641" s="93"/>
      <c r="D16641" s="94" t="s">
        <v>3</v>
      </c>
      <c r="E16641" s="94"/>
      <c r="F16641" s="23" t="s">
        <v>4</v>
      </c>
      <c r="G16641" s="94" t="s">
        <v>3894</v>
      </c>
      <c r="H16641" s="94"/>
      <c r="I16641" s="94" t="s">
        <v>3895</v>
      </c>
      <c r="J16641" s="94"/>
      <c r="K16641" s="23" t="s">
        <v>3896</v>
      </c>
    </row>
    <row r="16642" spans="1:11" ht="21" customHeight="1" x14ac:dyDescent="0.25">
      <c r="A16642" s="24" t="s">
        <v>4038</v>
      </c>
      <c r="B16642" s="95" t="s">
        <v>4039</v>
      </c>
      <c r="C16642" s="95"/>
      <c r="D16642" s="96" t="s">
        <v>20</v>
      </c>
      <c r="E16642" s="96"/>
      <c r="F16642" s="24" t="s">
        <v>34</v>
      </c>
      <c r="G16642" s="97">
        <v>6.6E-3</v>
      </c>
      <c r="H16642" s="97"/>
      <c r="I16642" s="98">
        <v>210.23</v>
      </c>
      <c r="J16642" s="98"/>
      <c r="K16642" s="27">
        <f>TRUNC(TRUNC(G16642,8)*I16642,2)</f>
        <v>1.38</v>
      </c>
    </row>
    <row r="16643" spans="1:11" ht="21" customHeight="1" x14ac:dyDescent="0.25">
      <c r="A16643" s="24" t="s">
        <v>4040</v>
      </c>
      <c r="B16643" s="95" t="s">
        <v>4041</v>
      </c>
      <c r="C16643" s="95"/>
      <c r="D16643" s="96" t="s">
        <v>20</v>
      </c>
      <c r="E16643" s="96"/>
      <c r="F16643" s="24" t="s">
        <v>84</v>
      </c>
      <c r="G16643" s="97">
        <v>1.0049999999999999</v>
      </c>
      <c r="H16643" s="97"/>
      <c r="I16643" s="98">
        <v>32.369999999999997</v>
      </c>
      <c r="J16643" s="98"/>
      <c r="K16643" s="27">
        <f>TRUNC(TRUNC(G16643,8)*I16643,2)</f>
        <v>32.53</v>
      </c>
    </row>
    <row r="16644" spans="1:11" ht="15" customHeight="1" x14ac:dyDescent="0.25">
      <c r="A16644" s="9"/>
      <c r="B16644" s="9"/>
      <c r="C16644" s="9"/>
      <c r="D16644" s="9"/>
      <c r="E16644" s="9"/>
      <c r="F16644" s="9"/>
      <c r="G16644" s="91" t="s">
        <v>3906</v>
      </c>
      <c r="H16644" s="91"/>
      <c r="I16644" s="91"/>
      <c r="J16644" s="91"/>
      <c r="K16644" s="28">
        <f>SUM(K16642:K16643)</f>
        <v>33.910000000000004</v>
      </c>
    </row>
    <row r="16645" spans="1:11" ht="15" customHeight="1" x14ac:dyDescent="0.25">
      <c r="A16645" s="93" t="s">
        <v>3907</v>
      </c>
      <c r="B16645" s="93"/>
      <c r="C16645" s="93"/>
      <c r="D16645" s="94" t="s">
        <v>3</v>
      </c>
      <c r="E16645" s="94"/>
      <c r="F16645" s="23" t="s">
        <v>4</v>
      </c>
      <c r="G16645" s="94" t="s">
        <v>3894</v>
      </c>
      <c r="H16645" s="94"/>
      <c r="I16645" s="94" t="s">
        <v>3895</v>
      </c>
      <c r="J16645" s="94"/>
      <c r="K16645" s="23" t="s">
        <v>3896</v>
      </c>
    </row>
    <row r="16646" spans="1:11" ht="15" customHeight="1" x14ac:dyDescent="0.25">
      <c r="A16646" s="24" t="s">
        <v>3971</v>
      </c>
      <c r="B16646" s="95" t="s">
        <v>3972</v>
      </c>
      <c r="C16646" s="95"/>
      <c r="D16646" s="96" t="s">
        <v>20</v>
      </c>
      <c r="E16646" s="96"/>
      <c r="F16646" s="24" t="s">
        <v>2056</v>
      </c>
      <c r="G16646" s="97">
        <v>0.2296</v>
      </c>
      <c r="H16646" s="97"/>
      <c r="I16646" s="98">
        <v>32.69</v>
      </c>
      <c r="J16646" s="98"/>
      <c r="K16646" s="27">
        <f>TRUNC(TRUNC(G16646,8)*I16646,2)</f>
        <v>7.5</v>
      </c>
    </row>
    <row r="16647" spans="1:11" ht="15" customHeight="1" x14ac:dyDescent="0.25">
      <c r="A16647" s="24" t="s">
        <v>3910</v>
      </c>
      <c r="B16647" s="95" t="s">
        <v>3911</v>
      </c>
      <c r="C16647" s="95"/>
      <c r="D16647" s="96" t="s">
        <v>20</v>
      </c>
      <c r="E16647" s="96"/>
      <c r="F16647" s="24" t="s">
        <v>2056</v>
      </c>
      <c r="G16647" s="97">
        <v>0.2296</v>
      </c>
      <c r="H16647" s="97"/>
      <c r="I16647" s="98">
        <v>24.94</v>
      </c>
      <c r="J16647" s="98"/>
      <c r="K16647" s="27">
        <f>TRUNC(TRUNC(G16647,8)*I16647,2)</f>
        <v>5.72</v>
      </c>
    </row>
    <row r="16648" spans="1:11" ht="18" customHeight="1" x14ac:dyDescent="0.25">
      <c r="A16648" s="9"/>
      <c r="B16648" s="9"/>
      <c r="C16648" s="9"/>
      <c r="D16648" s="9"/>
      <c r="E16648" s="9"/>
      <c r="F16648" s="9"/>
      <c r="G16648" s="91" t="s">
        <v>3912</v>
      </c>
      <c r="H16648" s="91"/>
      <c r="I16648" s="91"/>
      <c r="J16648" s="91"/>
      <c r="K16648" s="28">
        <f>SUM(K16646:K16647)</f>
        <v>13.219999999999999</v>
      </c>
    </row>
    <row r="16649" spans="1:11" ht="15" customHeight="1" x14ac:dyDescent="0.25">
      <c r="A16649" s="93" t="s">
        <v>3922</v>
      </c>
      <c r="B16649" s="93"/>
      <c r="C16649" s="93"/>
      <c r="D16649" s="94" t="s">
        <v>3</v>
      </c>
      <c r="E16649" s="94"/>
      <c r="F16649" s="23" t="s">
        <v>4</v>
      </c>
      <c r="G16649" s="94" t="s">
        <v>3894</v>
      </c>
      <c r="H16649" s="94"/>
      <c r="I16649" s="94" t="s">
        <v>3895</v>
      </c>
      <c r="J16649" s="94"/>
      <c r="K16649" s="23" t="s">
        <v>3896</v>
      </c>
    </row>
    <row r="16650" spans="1:11" ht="21" customHeight="1" x14ac:dyDescent="0.25">
      <c r="A16650" s="24" t="s">
        <v>4042</v>
      </c>
      <c r="B16650" s="95" t="s">
        <v>4043</v>
      </c>
      <c r="C16650" s="95"/>
      <c r="D16650" s="96" t="s">
        <v>20</v>
      </c>
      <c r="E16650" s="96"/>
      <c r="F16650" s="24" t="s">
        <v>34</v>
      </c>
      <c r="G16650" s="97">
        <v>1.8E-3</v>
      </c>
      <c r="H16650" s="97"/>
      <c r="I16650" s="98">
        <v>767.08</v>
      </c>
      <c r="J16650" s="98"/>
      <c r="K16650" s="27">
        <f>TRUNC(TRUNC(G16650,8)*I16650,2)</f>
        <v>1.38</v>
      </c>
    </row>
    <row r="16651" spans="1:11" ht="15" customHeight="1" x14ac:dyDescent="0.25">
      <c r="A16651" s="9"/>
      <c r="B16651" s="9"/>
      <c r="C16651" s="9"/>
      <c r="D16651" s="9"/>
      <c r="E16651" s="9"/>
      <c r="F16651" s="9"/>
      <c r="G16651" s="91" t="s">
        <v>3933</v>
      </c>
      <c r="H16651" s="91"/>
      <c r="I16651" s="91"/>
      <c r="J16651" s="91"/>
      <c r="K16651" s="28">
        <f>SUM(K16650:K16650)</f>
        <v>1.38</v>
      </c>
    </row>
    <row r="16652" spans="1:11" ht="15" customHeight="1" x14ac:dyDescent="0.25">
      <c r="A16652" s="9"/>
      <c r="B16652" s="9"/>
      <c r="C16652" s="9"/>
      <c r="D16652" s="9"/>
      <c r="E16652" s="9"/>
      <c r="F16652" s="9"/>
      <c r="G16652" s="92" t="s">
        <v>3913</v>
      </c>
      <c r="H16652" s="92"/>
      <c r="I16652" s="92"/>
      <c r="J16652" s="92"/>
      <c r="K16652" s="29">
        <f>ROUND(SUM(K16644,K16648,K16651),2)</f>
        <v>48.51</v>
      </c>
    </row>
    <row r="16653" spans="1:11" ht="9.9499999999999993" customHeight="1" x14ac:dyDescent="0.25">
      <c r="A16653" s="9"/>
      <c r="B16653" s="9"/>
      <c r="C16653" s="9"/>
      <c r="D16653" s="9"/>
      <c r="E16653" s="9"/>
      <c r="F16653" s="9"/>
      <c r="G16653" s="100"/>
      <c r="H16653" s="100"/>
      <c r="I16653" s="100"/>
      <c r="J16653" s="100"/>
      <c r="K16653" s="100"/>
    </row>
    <row r="16654" spans="1:11" ht="20.100000000000001" customHeight="1" x14ac:dyDescent="0.25">
      <c r="A16654" s="99" t="s">
        <v>3401</v>
      </c>
      <c r="B16654" s="99"/>
      <c r="C16654" s="99"/>
      <c r="D16654" s="99"/>
      <c r="E16654" s="99"/>
      <c r="F16654" s="99"/>
      <c r="G16654" s="99"/>
      <c r="H16654" s="99"/>
      <c r="I16654" s="99"/>
      <c r="J16654" s="99"/>
      <c r="K16654" s="99"/>
    </row>
    <row r="16655" spans="1:11" ht="15" customHeight="1" x14ac:dyDescent="0.25">
      <c r="A16655" s="93" t="s">
        <v>3893</v>
      </c>
      <c r="B16655" s="93"/>
      <c r="C16655" s="93"/>
      <c r="D16655" s="94" t="s">
        <v>3</v>
      </c>
      <c r="E16655" s="94"/>
      <c r="F16655" s="23" t="s">
        <v>4</v>
      </c>
      <c r="G16655" s="94" t="s">
        <v>3894</v>
      </c>
      <c r="H16655" s="94"/>
      <c r="I16655" s="94" t="s">
        <v>3895</v>
      </c>
      <c r="J16655" s="94"/>
      <c r="K16655" s="23" t="s">
        <v>3896</v>
      </c>
    </row>
    <row r="16656" spans="1:11" ht="15" customHeight="1" x14ac:dyDescent="0.25">
      <c r="A16656" s="24" t="s">
        <v>4044</v>
      </c>
      <c r="B16656" s="95" t="s">
        <v>4045</v>
      </c>
      <c r="C16656" s="95"/>
      <c r="D16656" s="96" t="s">
        <v>20</v>
      </c>
      <c r="E16656" s="96"/>
      <c r="F16656" s="24" t="s">
        <v>3903</v>
      </c>
      <c r="G16656" s="97">
        <v>0.106</v>
      </c>
      <c r="H16656" s="97"/>
      <c r="I16656" s="98">
        <v>2.59</v>
      </c>
      <c r="J16656" s="98"/>
      <c r="K16656" s="27">
        <f>TRUNC(TRUNC(G16656,8)*I16656,2)</f>
        <v>0.27</v>
      </c>
    </row>
    <row r="16657" spans="1:11" ht="15" customHeight="1" x14ac:dyDescent="0.25">
      <c r="A16657" s="9"/>
      <c r="B16657" s="9"/>
      <c r="C16657" s="9"/>
      <c r="D16657" s="9"/>
      <c r="E16657" s="9"/>
      <c r="F16657" s="9"/>
      <c r="G16657" s="91" t="s">
        <v>3906</v>
      </c>
      <c r="H16657" s="91"/>
      <c r="I16657" s="91"/>
      <c r="J16657" s="91"/>
      <c r="K16657" s="28">
        <f>SUM(K16656:K16656)</f>
        <v>0.27</v>
      </c>
    </row>
    <row r="16658" spans="1:11" ht="15" customHeight="1" x14ac:dyDescent="0.25">
      <c r="A16658" s="93" t="s">
        <v>3907</v>
      </c>
      <c r="B16658" s="93"/>
      <c r="C16658" s="93"/>
      <c r="D16658" s="94" t="s">
        <v>3</v>
      </c>
      <c r="E16658" s="94"/>
      <c r="F16658" s="23" t="s">
        <v>4</v>
      </c>
      <c r="G16658" s="94" t="s">
        <v>3894</v>
      </c>
      <c r="H16658" s="94"/>
      <c r="I16658" s="94" t="s">
        <v>3895</v>
      </c>
      <c r="J16658" s="94"/>
      <c r="K16658" s="23" t="s">
        <v>3896</v>
      </c>
    </row>
    <row r="16659" spans="1:11" ht="15" customHeight="1" x14ac:dyDescent="0.25">
      <c r="A16659" s="24" t="s">
        <v>4046</v>
      </c>
      <c r="B16659" s="95" t="s">
        <v>4047</v>
      </c>
      <c r="C16659" s="95"/>
      <c r="D16659" s="96" t="s">
        <v>20</v>
      </c>
      <c r="E16659" s="96"/>
      <c r="F16659" s="24" t="s">
        <v>2056</v>
      </c>
      <c r="G16659" s="97">
        <v>3.6999999999999998E-2</v>
      </c>
      <c r="H16659" s="97"/>
      <c r="I16659" s="98">
        <v>34.35</v>
      </c>
      <c r="J16659" s="98"/>
      <c r="K16659" s="27">
        <f>TRUNC(TRUNC(G16659,8)*I16659,2)</f>
        <v>1.27</v>
      </c>
    </row>
    <row r="16660" spans="1:11" ht="15" customHeight="1" x14ac:dyDescent="0.25">
      <c r="A16660" s="24" t="s">
        <v>3910</v>
      </c>
      <c r="B16660" s="95" t="s">
        <v>3911</v>
      </c>
      <c r="C16660" s="95"/>
      <c r="D16660" s="96" t="s">
        <v>20</v>
      </c>
      <c r="E16660" s="96"/>
      <c r="F16660" s="24" t="s">
        <v>2056</v>
      </c>
      <c r="G16660" s="97">
        <v>1.6E-2</v>
      </c>
      <c r="H16660" s="97"/>
      <c r="I16660" s="98">
        <v>24.94</v>
      </c>
      <c r="J16660" s="98"/>
      <c r="K16660" s="27">
        <f>TRUNC(TRUNC(G16660,8)*I16660,2)</f>
        <v>0.39</v>
      </c>
    </row>
    <row r="16661" spans="1:11" ht="18" customHeight="1" x14ac:dyDescent="0.25">
      <c r="A16661" s="9"/>
      <c r="B16661" s="9"/>
      <c r="C16661" s="9"/>
      <c r="D16661" s="9"/>
      <c r="E16661" s="9"/>
      <c r="F16661" s="9"/>
      <c r="G16661" s="91" t="s">
        <v>3912</v>
      </c>
      <c r="H16661" s="91"/>
      <c r="I16661" s="91"/>
      <c r="J16661" s="91"/>
      <c r="K16661" s="28">
        <f>SUM(K16659:K16660)</f>
        <v>1.6600000000000001</v>
      </c>
    </row>
    <row r="16662" spans="1:11" ht="15" customHeight="1" x14ac:dyDescent="0.25">
      <c r="A16662" s="9"/>
      <c r="B16662" s="9"/>
      <c r="C16662" s="9"/>
      <c r="D16662" s="9"/>
      <c r="E16662" s="9"/>
      <c r="F16662" s="9"/>
      <c r="G16662" s="92" t="s">
        <v>3913</v>
      </c>
      <c r="H16662" s="92"/>
      <c r="I16662" s="92"/>
      <c r="J16662" s="92"/>
      <c r="K16662" s="29">
        <f>ROUND(SUM(K16657,K16661),2)</f>
        <v>1.93</v>
      </c>
    </row>
    <row r="16663" spans="1:11" ht="9.9499999999999993" customHeight="1" x14ac:dyDescent="0.25">
      <c r="A16663" s="9"/>
      <c r="B16663" s="9"/>
      <c r="C16663" s="9"/>
      <c r="D16663" s="9"/>
      <c r="E16663" s="9"/>
      <c r="F16663" s="9"/>
      <c r="G16663" s="100"/>
      <c r="H16663" s="100"/>
      <c r="I16663" s="100"/>
      <c r="J16663" s="100"/>
      <c r="K16663" s="100"/>
    </row>
    <row r="16664" spans="1:11" ht="20.100000000000001" customHeight="1" x14ac:dyDescent="0.25">
      <c r="A16664" s="99" t="s">
        <v>3402</v>
      </c>
      <c r="B16664" s="99"/>
      <c r="C16664" s="99"/>
      <c r="D16664" s="99"/>
      <c r="E16664" s="99"/>
      <c r="F16664" s="99"/>
      <c r="G16664" s="99"/>
      <c r="H16664" s="99"/>
      <c r="I16664" s="99"/>
      <c r="J16664" s="99"/>
      <c r="K16664" s="99"/>
    </row>
    <row r="16665" spans="1:11" ht="15" customHeight="1" x14ac:dyDescent="0.25">
      <c r="A16665" s="93" t="s">
        <v>3916</v>
      </c>
      <c r="B16665" s="93"/>
      <c r="C16665" s="93"/>
      <c r="D16665" s="94" t="s">
        <v>3</v>
      </c>
      <c r="E16665" s="94"/>
      <c r="F16665" s="23" t="s">
        <v>4</v>
      </c>
      <c r="G16665" s="94" t="s">
        <v>3894</v>
      </c>
      <c r="H16665" s="94"/>
      <c r="I16665" s="94" t="s">
        <v>3895</v>
      </c>
      <c r="J16665" s="94"/>
      <c r="K16665" s="23" t="s">
        <v>3896</v>
      </c>
    </row>
    <row r="16666" spans="1:11" ht="29.1" customHeight="1" x14ac:dyDescent="0.25">
      <c r="A16666" s="24" t="s">
        <v>3963</v>
      </c>
      <c r="B16666" s="95" t="s">
        <v>3964</v>
      </c>
      <c r="C16666" s="95"/>
      <c r="D16666" s="96" t="s">
        <v>20</v>
      </c>
      <c r="E16666" s="96"/>
      <c r="F16666" s="24" t="s">
        <v>3936</v>
      </c>
      <c r="G16666" s="97">
        <v>5.2258833999999998</v>
      </c>
      <c r="H16666" s="97"/>
      <c r="I16666" s="98">
        <v>8.9</v>
      </c>
      <c r="J16666" s="98"/>
      <c r="K16666" s="27">
        <f>TRUNC(TRUNC(G16666,8)*I16666,2)</f>
        <v>46.51</v>
      </c>
    </row>
    <row r="16667" spans="1:11" ht="29.1" customHeight="1" x14ac:dyDescent="0.25">
      <c r="A16667" s="24" t="s">
        <v>3965</v>
      </c>
      <c r="B16667" s="95" t="s">
        <v>3966</v>
      </c>
      <c r="C16667" s="95"/>
      <c r="D16667" s="96" t="s">
        <v>20</v>
      </c>
      <c r="E16667" s="96"/>
      <c r="F16667" s="24" t="s">
        <v>30</v>
      </c>
      <c r="G16667" s="97">
        <v>0.95392160000000004</v>
      </c>
      <c r="H16667" s="97"/>
      <c r="I16667" s="98">
        <v>32.76</v>
      </c>
      <c r="J16667" s="98"/>
      <c r="K16667" s="27">
        <f>TRUNC(TRUNC(G16667,8)*I16667,2)</f>
        <v>31.25</v>
      </c>
    </row>
    <row r="16668" spans="1:11" ht="21" customHeight="1" x14ac:dyDescent="0.25">
      <c r="A16668" s="24" t="s">
        <v>3967</v>
      </c>
      <c r="B16668" s="95" t="s">
        <v>3968</v>
      </c>
      <c r="C16668" s="95"/>
      <c r="D16668" s="96" t="s">
        <v>20</v>
      </c>
      <c r="E16668" s="96"/>
      <c r="F16668" s="24" t="s">
        <v>3936</v>
      </c>
      <c r="G16668" s="97">
        <v>5.2258833999999998</v>
      </c>
      <c r="H16668" s="97"/>
      <c r="I16668" s="98">
        <v>27.59</v>
      </c>
      <c r="J16668" s="98"/>
      <c r="K16668" s="27">
        <f>TRUNC(TRUNC(G16668,8)*I16668,2)</f>
        <v>144.18</v>
      </c>
    </row>
    <row r="16669" spans="1:11" ht="21" customHeight="1" x14ac:dyDescent="0.25">
      <c r="A16669" s="24" t="s">
        <v>3969</v>
      </c>
      <c r="B16669" s="95" t="s">
        <v>3970</v>
      </c>
      <c r="C16669" s="95"/>
      <c r="D16669" s="96" t="s">
        <v>20</v>
      </c>
      <c r="E16669" s="96"/>
      <c r="F16669" s="24" t="s">
        <v>30</v>
      </c>
      <c r="G16669" s="97">
        <v>0.95392160000000004</v>
      </c>
      <c r="H16669" s="97"/>
      <c r="I16669" s="98">
        <v>28.09</v>
      </c>
      <c r="J16669" s="98"/>
      <c r="K16669" s="27">
        <f>TRUNC(TRUNC(G16669,8)*I16669,2)</f>
        <v>26.79</v>
      </c>
    </row>
    <row r="16670" spans="1:11" ht="18" customHeight="1" x14ac:dyDescent="0.25">
      <c r="A16670" s="9"/>
      <c r="B16670" s="9"/>
      <c r="C16670" s="9"/>
      <c r="D16670" s="9"/>
      <c r="E16670" s="9"/>
      <c r="F16670" s="9"/>
      <c r="G16670" s="91" t="s">
        <v>3919</v>
      </c>
      <c r="H16670" s="91"/>
      <c r="I16670" s="91"/>
      <c r="J16670" s="91"/>
      <c r="K16670" s="28">
        <f>SUM(K16666:K16669)</f>
        <v>248.73</v>
      </c>
    </row>
    <row r="16671" spans="1:11" ht="15" customHeight="1" x14ac:dyDescent="0.25">
      <c r="A16671" s="93" t="s">
        <v>3893</v>
      </c>
      <c r="B16671" s="93"/>
      <c r="C16671" s="93"/>
      <c r="D16671" s="94" t="s">
        <v>3</v>
      </c>
      <c r="E16671" s="94"/>
      <c r="F16671" s="23" t="s">
        <v>4</v>
      </c>
      <c r="G16671" s="94" t="s">
        <v>3894</v>
      </c>
      <c r="H16671" s="94"/>
      <c r="I16671" s="94" t="s">
        <v>3895</v>
      </c>
      <c r="J16671" s="94"/>
      <c r="K16671" s="23" t="s">
        <v>3896</v>
      </c>
    </row>
    <row r="16672" spans="1:11" ht="21" customHeight="1" x14ac:dyDescent="0.25">
      <c r="A16672" s="24" t="s">
        <v>4048</v>
      </c>
      <c r="B16672" s="95" t="s">
        <v>4049</v>
      </c>
      <c r="C16672" s="95"/>
      <c r="D16672" s="96" t="s">
        <v>20</v>
      </c>
      <c r="E16672" s="96"/>
      <c r="F16672" s="24" t="s">
        <v>34</v>
      </c>
      <c r="G16672" s="97">
        <v>0.19980000000000001</v>
      </c>
      <c r="H16672" s="97"/>
      <c r="I16672" s="98">
        <v>206.17</v>
      </c>
      <c r="J16672" s="98"/>
      <c r="K16672" s="27">
        <f>TRUNC(TRUNC(G16672,8)*I16672,2)</f>
        <v>41.19</v>
      </c>
    </row>
    <row r="16673" spans="1:11" ht="15" customHeight="1" x14ac:dyDescent="0.25">
      <c r="A16673" s="24" t="s">
        <v>3955</v>
      </c>
      <c r="B16673" s="95" t="s">
        <v>3956</v>
      </c>
      <c r="C16673" s="95"/>
      <c r="D16673" s="96" t="s">
        <v>20</v>
      </c>
      <c r="E16673" s="96"/>
      <c r="F16673" s="24" t="s">
        <v>3903</v>
      </c>
      <c r="G16673" s="97">
        <v>3.6695999999999999E-2</v>
      </c>
      <c r="H16673" s="97"/>
      <c r="I16673" s="98">
        <v>19.37</v>
      </c>
      <c r="J16673" s="98"/>
      <c r="K16673" s="27">
        <f>TRUNC(TRUNC(G16673,8)*I16673,2)</f>
        <v>0.71</v>
      </c>
    </row>
    <row r="16674" spans="1:11" ht="21" customHeight="1" x14ac:dyDescent="0.25">
      <c r="A16674" s="24" t="s">
        <v>4050</v>
      </c>
      <c r="B16674" s="95" t="s">
        <v>4051</v>
      </c>
      <c r="C16674" s="95"/>
      <c r="D16674" s="96" t="s">
        <v>20</v>
      </c>
      <c r="E16674" s="96"/>
      <c r="F16674" s="24" t="s">
        <v>84</v>
      </c>
      <c r="G16674" s="97">
        <v>7.48</v>
      </c>
      <c r="H16674" s="97"/>
      <c r="I16674" s="98">
        <v>3.9</v>
      </c>
      <c r="J16674" s="98"/>
      <c r="K16674" s="27">
        <f>TRUNC(TRUNC(G16674,8)*I16674,2)</f>
        <v>29.17</v>
      </c>
    </row>
    <row r="16675" spans="1:11" ht="15" customHeight="1" x14ac:dyDescent="0.25">
      <c r="A16675" s="9"/>
      <c r="B16675" s="9"/>
      <c r="C16675" s="9"/>
      <c r="D16675" s="9"/>
      <c r="E16675" s="9"/>
      <c r="F16675" s="9"/>
      <c r="G16675" s="91" t="s">
        <v>3906</v>
      </c>
      <c r="H16675" s="91"/>
      <c r="I16675" s="91"/>
      <c r="J16675" s="91"/>
      <c r="K16675" s="28">
        <f>SUM(K16672:K16674)</f>
        <v>71.069999999999993</v>
      </c>
    </row>
    <row r="16676" spans="1:11" ht="15" customHeight="1" x14ac:dyDescent="0.25">
      <c r="A16676" s="93" t="s">
        <v>3907</v>
      </c>
      <c r="B16676" s="93"/>
      <c r="C16676" s="93"/>
      <c r="D16676" s="94" t="s">
        <v>3</v>
      </c>
      <c r="E16676" s="94"/>
      <c r="F16676" s="23" t="s">
        <v>4</v>
      </c>
      <c r="G16676" s="94" t="s">
        <v>3894</v>
      </c>
      <c r="H16676" s="94"/>
      <c r="I16676" s="94" t="s">
        <v>3895</v>
      </c>
      <c r="J16676" s="94"/>
      <c r="K16676" s="23" t="s">
        <v>3896</v>
      </c>
    </row>
    <row r="16677" spans="1:11" ht="15" customHeight="1" x14ac:dyDescent="0.25">
      <c r="A16677" s="24" t="s">
        <v>3971</v>
      </c>
      <c r="B16677" s="95" t="s">
        <v>3972</v>
      </c>
      <c r="C16677" s="95"/>
      <c r="D16677" s="96" t="s">
        <v>20</v>
      </c>
      <c r="E16677" s="96"/>
      <c r="F16677" s="24" t="s">
        <v>2056</v>
      </c>
      <c r="G16677" s="97">
        <v>2.3251949999999999</v>
      </c>
      <c r="H16677" s="97"/>
      <c r="I16677" s="98">
        <v>32.69</v>
      </c>
      <c r="J16677" s="98"/>
      <c r="K16677" s="27">
        <f>TRUNC(TRUNC(G16677,8)*I16677,2)</f>
        <v>76.010000000000005</v>
      </c>
    </row>
    <row r="16678" spans="1:11" ht="15" customHeight="1" x14ac:dyDescent="0.25">
      <c r="A16678" s="24" t="s">
        <v>3910</v>
      </c>
      <c r="B16678" s="95" t="s">
        <v>3911</v>
      </c>
      <c r="C16678" s="95"/>
      <c r="D16678" s="96" t="s">
        <v>20</v>
      </c>
      <c r="E16678" s="96"/>
      <c r="F16678" s="24" t="s">
        <v>2056</v>
      </c>
      <c r="G16678" s="97">
        <v>17.010999999999999</v>
      </c>
      <c r="H16678" s="97"/>
      <c r="I16678" s="98">
        <v>24.94</v>
      </c>
      <c r="J16678" s="98"/>
      <c r="K16678" s="27">
        <f>TRUNC(TRUNC(G16678,8)*I16678,2)</f>
        <v>424.25</v>
      </c>
    </row>
    <row r="16679" spans="1:11" ht="18" customHeight="1" x14ac:dyDescent="0.25">
      <c r="A16679" s="9"/>
      <c r="B16679" s="9"/>
      <c r="C16679" s="9"/>
      <c r="D16679" s="9"/>
      <c r="E16679" s="9"/>
      <c r="F16679" s="9"/>
      <c r="G16679" s="91" t="s">
        <v>3912</v>
      </c>
      <c r="H16679" s="91"/>
      <c r="I16679" s="91"/>
      <c r="J16679" s="91"/>
      <c r="K16679" s="28">
        <f>SUM(K16677:K16678)</f>
        <v>500.26</v>
      </c>
    </row>
    <row r="16680" spans="1:11" ht="15" customHeight="1" x14ac:dyDescent="0.25">
      <c r="A16680" s="93" t="s">
        <v>3922</v>
      </c>
      <c r="B16680" s="93"/>
      <c r="C16680" s="93"/>
      <c r="D16680" s="94" t="s">
        <v>3</v>
      </c>
      <c r="E16680" s="94"/>
      <c r="F16680" s="23" t="s">
        <v>4</v>
      </c>
      <c r="G16680" s="94" t="s">
        <v>3894</v>
      </c>
      <c r="H16680" s="94"/>
      <c r="I16680" s="94" t="s">
        <v>3895</v>
      </c>
      <c r="J16680" s="94"/>
      <c r="K16680" s="23" t="s">
        <v>3896</v>
      </c>
    </row>
    <row r="16681" spans="1:11" ht="29.1" customHeight="1" x14ac:dyDescent="0.25">
      <c r="A16681" s="24" t="s">
        <v>4052</v>
      </c>
      <c r="B16681" s="95" t="s">
        <v>4053</v>
      </c>
      <c r="C16681" s="95"/>
      <c r="D16681" s="96" t="s">
        <v>20</v>
      </c>
      <c r="E16681" s="96"/>
      <c r="F16681" s="24" t="s">
        <v>34</v>
      </c>
      <c r="G16681" s="97">
        <v>0.66502459999999997</v>
      </c>
      <c r="H16681" s="97"/>
      <c r="I16681" s="98">
        <v>619.19000000000005</v>
      </c>
      <c r="J16681" s="98"/>
      <c r="K16681" s="27">
        <f>TRUNC(TRUNC(G16681,8)*I16681,2)</f>
        <v>411.77</v>
      </c>
    </row>
    <row r="16682" spans="1:11" ht="21" customHeight="1" x14ac:dyDescent="0.25">
      <c r="A16682" s="24" t="s">
        <v>95</v>
      </c>
      <c r="B16682" s="95" t="s">
        <v>96</v>
      </c>
      <c r="C16682" s="95"/>
      <c r="D16682" s="96" t="s">
        <v>20</v>
      </c>
      <c r="E16682" s="96"/>
      <c r="F16682" s="24" t="s">
        <v>16</v>
      </c>
      <c r="G16682" s="97">
        <v>0.48</v>
      </c>
      <c r="H16682" s="97"/>
      <c r="I16682" s="98">
        <v>176.85</v>
      </c>
      <c r="J16682" s="98"/>
      <c r="K16682" s="27">
        <f>TRUNC(TRUNC(G16682,8)*I16682,2)</f>
        <v>84.88</v>
      </c>
    </row>
    <row r="16683" spans="1:11" ht="15" customHeight="1" x14ac:dyDescent="0.25">
      <c r="A16683" s="9"/>
      <c r="B16683" s="9"/>
      <c r="C16683" s="9"/>
      <c r="D16683" s="9"/>
      <c r="E16683" s="9"/>
      <c r="F16683" s="9"/>
      <c r="G16683" s="91" t="s">
        <v>3933</v>
      </c>
      <c r="H16683" s="91"/>
      <c r="I16683" s="91"/>
      <c r="J16683" s="91"/>
      <c r="K16683" s="28">
        <f>SUM(K16681:K16682)</f>
        <v>496.65</v>
      </c>
    </row>
    <row r="16684" spans="1:11" ht="15" customHeight="1" x14ac:dyDescent="0.25">
      <c r="A16684" s="9"/>
      <c r="B16684" s="9"/>
      <c r="C16684" s="9"/>
      <c r="D16684" s="9"/>
      <c r="E16684" s="9"/>
      <c r="F16684" s="9"/>
      <c r="G16684" s="92" t="s">
        <v>3913</v>
      </c>
      <c r="H16684" s="92"/>
      <c r="I16684" s="92"/>
      <c r="J16684" s="92"/>
      <c r="K16684" s="29">
        <f>ROUND(SUM(K16670,K16675,K16679,K16683),2)</f>
        <v>1316.71</v>
      </c>
    </row>
    <row r="16685" spans="1:11" ht="9.9499999999999993" customHeight="1" x14ac:dyDescent="0.25">
      <c r="A16685" s="9"/>
      <c r="B16685" s="9"/>
      <c r="C16685" s="9"/>
      <c r="D16685" s="9"/>
      <c r="E16685" s="9"/>
      <c r="F16685" s="9"/>
      <c r="G16685" s="100"/>
      <c r="H16685" s="100"/>
      <c r="I16685" s="100"/>
      <c r="J16685" s="100"/>
      <c r="K16685" s="100"/>
    </row>
    <row r="16686" spans="1:11" ht="20.100000000000001" customHeight="1" x14ac:dyDescent="0.25">
      <c r="A16686" s="99" t="s">
        <v>3403</v>
      </c>
      <c r="B16686" s="99"/>
      <c r="C16686" s="99"/>
      <c r="D16686" s="99"/>
      <c r="E16686" s="99"/>
      <c r="F16686" s="99"/>
      <c r="G16686" s="99"/>
      <c r="H16686" s="99"/>
      <c r="I16686" s="99"/>
      <c r="J16686" s="99"/>
      <c r="K16686" s="99"/>
    </row>
    <row r="16687" spans="1:11" ht="15" customHeight="1" x14ac:dyDescent="0.25">
      <c r="A16687" s="93" t="s">
        <v>3893</v>
      </c>
      <c r="B16687" s="93"/>
      <c r="C16687" s="93"/>
      <c r="D16687" s="94" t="s">
        <v>3</v>
      </c>
      <c r="E16687" s="94"/>
      <c r="F16687" s="23" t="s">
        <v>4</v>
      </c>
      <c r="G16687" s="94" t="s">
        <v>3894</v>
      </c>
      <c r="H16687" s="94"/>
      <c r="I16687" s="94" t="s">
        <v>3895</v>
      </c>
      <c r="J16687" s="94"/>
      <c r="K16687" s="23" t="s">
        <v>3896</v>
      </c>
    </row>
    <row r="16688" spans="1:11" ht="29.1" customHeight="1" x14ac:dyDescent="0.25">
      <c r="A16688" s="24" t="s">
        <v>4054</v>
      </c>
      <c r="B16688" s="95" t="s">
        <v>4055</v>
      </c>
      <c r="C16688" s="95"/>
      <c r="D16688" s="96" t="s">
        <v>20</v>
      </c>
      <c r="E16688" s="96"/>
      <c r="F16688" s="24" t="s">
        <v>34</v>
      </c>
      <c r="G16688" s="97">
        <v>0.18468999999999999</v>
      </c>
      <c r="H16688" s="97"/>
      <c r="I16688" s="98">
        <v>517.16999999999996</v>
      </c>
      <c r="J16688" s="98"/>
      <c r="K16688" s="27">
        <f t="shared" ref="K16688:K16693" si="129">ROUND(ROUND(G16688,8)*I16688,2)</f>
        <v>95.52</v>
      </c>
    </row>
    <row r="16689" spans="1:11" ht="21" customHeight="1" x14ac:dyDescent="0.25">
      <c r="A16689" s="24" t="s">
        <v>4056</v>
      </c>
      <c r="B16689" s="95" t="s">
        <v>4057</v>
      </c>
      <c r="C16689" s="95"/>
      <c r="D16689" s="96" t="s">
        <v>20</v>
      </c>
      <c r="E16689" s="96"/>
      <c r="F16689" s="24" t="s">
        <v>2057</v>
      </c>
      <c r="G16689" s="97">
        <v>3.1900000000000001E-3</v>
      </c>
      <c r="H16689" s="97"/>
      <c r="I16689" s="98">
        <v>8.98</v>
      </c>
      <c r="J16689" s="98"/>
      <c r="K16689" s="27">
        <f t="shared" si="129"/>
        <v>0.03</v>
      </c>
    </row>
    <row r="16690" spans="1:11" ht="15" customHeight="1" x14ac:dyDescent="0.25">
      <c r="A16690" s="24" t="s">
        <v>3955</v>
      </c>
      <c r="B16690" s="95" t="s">
        <v>3956</v>
      </c>
      <c r="C16690" s="95"/>
      <c r="D16690" s="96" t="s">
        <v>20</v>
      </c>
      <c r="E16690" s="96"/>
      <c r="F16690" s="24" t="s">
        <v>3903</v>
      </c>
      <c r="G16690" s="97">
        <v>4.4999999999999998E-2</v>
      </c>
      <c r="H16690" s="97"/>
      <c r="I16690" s="98">
        <v>19.37</v>
      </c>
      <c r="J16690" s="98"/>
      <c r="K16690" s="27">
        <f t="shared" si="129"/>
        <v>0.87</v>
      </c>
    </row>
    <row r="16691" spans="1:11" ht="21" customHeight="1" x14ac:dyDescent="0.25">
      <c r="A16691" s="24" t="s">
        <v>4050</v>
      </c>
      <c r="B16691" s="95" t="s">
        <v>4051</v>
      </c>
      <c r="C16691" s="95"/>
      <c r="D16691" s="96" t="s">
        <v>20</v>
      </c>
      <c r="E16691" s="96"/>
      <c r="F16691" s="24" t="s">
        <v>84</v>
      </c>
      <c r="G16691" s="97">
        <v>0.46875</v>
      </c>
      <c r="H16691" s="97"/>
      <c r="I16691" s="98">
        <v>3.9</v>
      </c>
      <c r="J16691" s="98"/>
      <c r="K16691" s="27">
        <f t="shared" si="129"/>
        <v>1.83</v>
      </c>
    </row>
    <row r="16692" spans="1:11" ht="21" customHeight="1" x14ac:dyDescent="0.25">
      <c r="A16692" s="24" t="s">
        <v>4058</v>
      </c>
      <c r="B16692" s="95" t="s">
        <v>4059</v>
      </c>
      <c r="C16692" s="95"/>
      <c r="D16692" s="96" t="s">
        <v>20</v>
      </c>
      <c r="E16692" s="96"/>
      <c r="F16692" s="24" t="s">
        <v>84</v>
      </c>
      <c r="G16692" s="97">
        <v>0.375</v>
      </c>
      <c r="H16692" s="97"/>
      <c r="I16692" s="98">
        <v>2.69</v>
      </c>
      <c r="J16692" s="98"/>
      <c r="K16692" s="27">
        <f t="shared" si="129"/>
        <v>1.01</v>
      </c>
    </row>
    <row r="16693" spans="1:11" ht="29.1" customHeight="1" x14ac:dyDescent="0.25">
      <c r="A16693" s="24" t="s">
        <v>4060</v>
      </c>
      <c r="B16693" s="95" t="s">
        <v>4061</v>
      </c>
      <c r="C16693" s="95"/>
      <c r="D16693" s="96" t="s">
        <v>20</v>
      </c>
      <c r="E16693" s="96"/>
      <c r="F16693" s="24" t="s">
        <v>16</v>
      </c>
      <c r="G16693" s="97">
        <v>1.07</v>
      </c>
      <c r="H16693" s="97"/>
      <c r="I16693" s="98">
        <v>23.81</v>
      </c>
      <c r="J16693" s="98"/>
      <c r="K16693" s="27">
        <f t="shared" si="129"/>
        <v>25.48</v>
      </c>
    </row>
    <row r="16694" spans="1:11" ht="15" customHeight="1" x14ac:dyDescent="0.25">
      <c r="A16694" s="9"/>
      <c r="B16694" s="9"/>
      <c r="C16694" s="9"/>
      <c r="D16694" s="9"/>
      <c r="E16694" s="9"/>
      <c r="F16694" s="9"/>
      <c r="G16694" s="91" t="s">
        <v>3906</v>
      </c>
      <c r="H16694" s="91"/>
      <c r="I16694" s="91"/>
      <c r="J16694" s="91"/>
      <c r="K16694" s="28">
        <f>SUM(K16688:K16693)</f>
        <v>124.74000000000001</v>
      </c>
    </row>
    <row r="16695" spans="1:11" ht="15" customHeight="1" x14ac:dyDescent="0.25">
      <c r="A16695" s="93" t="s">
        <v>3907</v>
      </c>
      <c r="B16695" s="93"/>
      <c r="C16695" s="93"/>
      <c r="D16695" s="94" t="s">
        <v>3</v>
      </c>
      <c r="E16695" s="94"/>
      <c r="F16695" s="23" t="s">
        <v>4</v>
      </c>
      <c r="G16695" s="94" t="s">
        <v>3894</v>
      </c>
      <c r="H16695" s="94"/>
      <c r="I16695" s="94" t="s">
        <v>3895</v>
      </c>
      <c r="J16695" s="94"/>
      <c r="K16695" s="23" t="s">
        <v>3896</v>
      </c>
    </row>
    <row r="16696" spans="1:11" ht="21" customHeight="1" x14ac:dyDescent="0.25">
      <c r="A16696" s="24" t="s">
        <v>3908</v>
      </c>
      <c r="B16696" s="95" t="s">
        <v>3909</v>
      </c>
      <c r="C16696" s="95"/>
      <c r="D16696" s="96" t="s">
        <v>20</v>
      </c>
      <c r="E16696" s="96"/>
      <c r="F16696" s="24" t="s">
        <v>2056</v>
      </c>
      <c r="G16696" s="97">
        <v>0.13009999999999999</v>
      </c>
      <c r="H16696" s="97"/>
      <c r="I16696" s="98">
        <v>32.24</v>
      </c>
      <c r="J16696" s="98"/>
      <c r="K16696" s="27">
        <f>ROUND(ROUND(G16696,8)*I16696,2)</f>
        <v>4.1900000000000004</v>
      </c>
    </row>
    <row r="16697" spans="1:11" ht="15" customHeight="1" x14ac:dyDescent="0.25">
      <c r="A16697" s="24" t="s">
        <v>3971</v>
      </c>
      <c r="B16697" s="95" t="s">
        <v>3972</v>
      </c>
      <c r="C16697" s="95"/>
      <c r="D16697" s="96" t="s">
        <v>20</v>
      </c>
      <c r="E16697" s="96"/>
      <c r="F16697" s="24" t="s">
        <v>2056</v>
      </c>
      <c r="G16697" s="97">
        <v>8.7400000000000005E-2</v>
      </c>
      <c r="H16697" s="97"/>
      <c r="I16697" s="98">
        <v>32.69</v>
      </c>
      <c r="J16697" s="98"/>
      <c r="K16697" s="27">
        <f>ROUND(ROUND(G16697,8)*I16697,2)</f>
        <v>2.86</v>
      </c>
    </row>
    <row r="16698" spans="1:11" ht="15" customHeight="1" x14ac:dyDescent="0.25">
      <c r="A16698" s="24" t="s">
        <v>3910</v>
      </c>
      <c r="B16698" s="95" t="s">
        <v>3911</v>
      </c>
      <c r="C16698" s="95"/>
      <c r="D16698" s="96" t="s">
        <v>20</v>
      </c>
      <c r="E16698" s="96"/>
      <c r="F16698" s="24" t="s">
        <v>2056</v>
      </c>
      <c r="G16698" s="97">
        <v>0.21759999999999999</v>
      </c>
      <c r="H16698" s="97"/>
      <c r="I16698" s="98">
        <v>24.94</v>
      </c>
      <c r="J16698" s="98"/>
      <c r="K16698" s="27">
        <f>ROUND(ROUND(G16698,8)*I16698,2)</f>
        <v>5.43</v>
      </c>
    </row>
    <row r="16699" spans="1:11" ht="18" customHeight="1" x14ac:dyDescent="0.25">
      <c r="A16699" s="9"/>
      <c r="B16699" s="9"/>
      <c r="C16699" s="9"/>
      <c r="D16699" s="9"/>
      <c r="E16699" s="9"/>
      <c r="F16699" s="9"/>
      <c r="G16699" s="91" t="s">
        <v>3912</v>
      </c>
      <c r="H16699" s="91"/>
      <c r="I16699" s="91"/>
      <c r="J16699" s="91"/>
      <c r="K16699" s="28">
        <f>SUM(K16696:K16698)</f>
        <v>12.48</v>
      </c>
    </row>
    <row r="16700" spans="1:11" ht="15" customHeight="1" x14ac:dyDescent="0.25">
      <c r="A16700" s="93" t="s">
        <v>3922</v>
      </c>
      <c r="B16700" s="93"/>
      <c r="C16700" s="93"/>
      <c r="D16700" s="94" t="s">
        <v>3</v>
      </c>
      <c r="E16700" s="94"/>
      <c r="F16700" s="23" t="s">
        <v>4</v>
      </c>
      <c r="G16700" s="94" t="s">
        <v>3894</v>
      </c>
      <c r="H16700" s="94"/>
      <c r="I16700" s="94" t="s">
        <v>3895</v>
      </c>
      <c r="J16700" s="94"/>
      <c r="K16700" s="23" t="s">
        <v>3896</v>
      </c>
    </row>
    <row r="16701" spans="1:11" ht="29.1" customHeight="1" x14ac:dyDescent="0.25">
      <c r="A16701" s="24" t="s">
        <v>4062</v>
      </c>
      <c r="B16701" s="95" t="s">
        <v>4063</v>
      </c>
      <c r="C16701" s="95"/>
      <c r="D16701" s="96" t="s">
        <v>20</v>
      </c>
      <c r="E16701" s="96"/>
      <c r="F16701" s="24" t="s">
        <v>3903</v>
      </c>
      <c r="G16701" s="97">
        <v>1.23E-2</v>
      </c>
      <c r="H16701" s="97"/>
      <c r="I16701" s="98">
        <v>23.44</v>
      </c>
      <c r="J16701" s="98"/>
      <c r="K16701" s="27">
        <f>ROUND(ROUND(G16701,8)*I16701,2)</f>
        <v>0.28999999999999998</v>
      </c>
    </row>
    <row r="16702" spans="1:11" ht="21" customHeight="1" x14ac:dyDescent="0.25">
      <c r="A16702" s="24" t="s">
        <v>4064</v>
      </c>
      <c r="B16702" s="95" t="s">
        <v>4065</v>
      </c>
      <c r="C16702" s="95"/>
      <c r="D16702" s="96" t="s">
        <v>4066</v>
      </c>
      <c r="E16702" s="96"/>
      <c r="F16702" s="24" t="s">
        <v>26</v>
      </c>
      <c r="G16702" s="97">
        <v>4</v>
      </c>
      <c r="H16702" s="97"/>
      <c r="I16702" s="98">
        <v>5.76</v>
      </c>
      <c r="J16702" s="98"/>
      <c r="K16702" s="27">
        <f>ROUND(ROUND(G16702,8)*I16702,2)</f>
        <v>23.04</v>
      </c>
    </row>
    <row r="16703" spans="1:11" ht="15" customHeight="1" x14ac:dyDescent="0.25">
      <c r="A16703" s="9"/>
      <c r="B16703" s="9"/>
      <c r="C16703" s="9"/>
      <c r="D16703" s="9"/>
      <c r="E16703" s="9"/>
      <c r="F16703" s="9"/>
      <c r="G16703" s="91" t="s">
        <v>3933</v>
      </c>
      <c r="H16703" s="91"/>
      <c r="I16703" s="91"/>
      <c r="J16703" s="91"/>
      <c r="K16703" s="28">
        <f>SUM(K16701:K16702)</f>
        <v>23.33</v>
      </c>
    </row>
    <row r="16704" spans="1:11" ht="15" customHeight="1" x14ac:dyDescent="0.25">
      <c r="A16704" s="9"/>
      <c r="B16704" s="9"/>
      <c r="C16704" s="9"/>
      <c r="D16704" s="9"/>
      <c r="E16704" s="9"/>
      <c r="F16704" s="9"/>
      <c r="G16704" s="92" t="s">
        <v>3913</v>
      </c>
      <c r="H16704" s="92"/>
      <c r="I16704" s="92"/>
      <c r="J16704" s="92"/>
      <c r="K16704" s="29">
        <f>ROUND(SUM(K16694,K16699,K16703),2)</f>
        <v>160.55000000000001</v>
      </c>
    </row>
    <row r="16705" spans="1:11" ht="9.9499999999999993" customHeight="1" x14ac:dyDescent="0.25">
      <c r="A16705" s="9"/>
      <c r="B16705" s="9"/>
      <c r="C16705" s="9"/>
      <c r="D16705" s="9"/>
      <c r="E16705" s="9"/>
      <c r="F16705" s="9"/>
      <c r="G16705" s="100"/>
      <c r="H16705" s="100"/>
      <c r="I16705" s="100"/>
      <c r="J16705" s="100"/>
      <c r="K16705" s="100"/>
    </row>
    <row r="16706" spans="1:11" ht="20.100000000000001" customHeight="1" x14ac:dyDescent="0.25">
      <c r="A16706" s="99" t="s">
        <v>3404</v>
      </c>
      <c r="B16706" s="99"/>
      <c r="C16706" s="99"/>
      <c r="D16706" s="99"/>
      <c r="E16706" s="99"/>
      <c r="F16706" s="99"/>
      <c r="G16706" s="99"/>
      <c r="H16706" s="99"/>
      <c r="I16706" s="99"/>
      <c r="J16706" s="99"/>
      <c r="K16706" s="99"/>
    </row>
    <row r="16707" spans="1:11" ht="15" customHeight="1" x14ac:dyDescent="0.25">
      <c r="A16707" s="93" t="s">
        <v>3893</v>
      </c>
      <c r="B16707" s="93"/>
      <c r="C16707" s="93"/>
      <c r="D16707" s="94" t="s">
        <v>3</v>
      </c>
      <c r="E16707" s="94"/>
      <c r="F16707" s="23" t="s">
        <v>4</v>
      </c>
      <c r="G16707" s="94" t="s">
        <v>3894</v>
      </c>
      <c r="H16707" s="94"/>
      <c r="I16707" s="94" t="s">
        <v>3895</v>
      </c>
      <c r="J16707" s="94"/>
      <c r="K16707" s="23" t="s">
        <v>3896</v>
      </c>
    </row>
    <row r="16708" spans="1:11" ht="45.95" customHeight="1" x14ac:dyDescent="0.25">
      <c r="A16708" s="24" t="s">
        <v>4073</v>
      </c>
      <c r="B16708" s="95" t="s">
        <v>4074</v>
      </c>
      <c r="C16708" s="95"/>
      <c r="D16708" s="96" t="s">
        <v>20</v>
      </c>
      <c r="E16708" s="96"/>
      <c r="F16708" s="24" t="s">
        <v>26</v>
      </c>
      <c r="G16708" s="97">
        <v>1</v>
      </c>
      <c r="H16708" s="97"/>
      <c r="I16708" s="98">
        <v>1235.9100000000001</v>
      </c>
      <c r="J16708" s="98"/>
      <c r="K16708" s="27">
        <f>TRUNC(TRUNC(G16708,8)*I16708,2)</f>
        <v>1235.9100000000001</v>
      </c>
    </row>
    <row r="16709" spans="1:11" ht="21" customHeight="1" x14ac:dyDescent="0.25">
      <c r="A16709" s="24" t="s">
        <v>4075</v>
      </c>
      <c r="B16709" s="95" t="s">
        <v>4076</v>
      </c>
      <c r="C16709" s="95"/>
      <c r="D16709" s="96" t="s">
        <v>20</v>
      </c>
      <c r="E16709" s="96"/>
      <c r="F16709" s="24" t="s">
        <v>34</v>
      </c>
      <c r="G16709" s="97">
        <v>1.1999999999999999E-3</v>
      </c>
      <c r="H16709" s="97"/>
      <c r="I16709" s="98">
        <v>205.09</v>
      </c>
      <c r="J16709" s="98"/>
      <c r="K16709" s="27">
        <f>TRUNC(TRUNC(G16709,8)*I16709,2)</f>
        <v>0.24</v>
      </c>
    </row>
    <row r="16710" spans="1:11" ht="15" customHeight="1" x14ac:dyDescent="0.25">
      <c r="A16710" s="9"/>
      <c r="B16710" s="9"/>
      <c r="C16710" s="9"/>
      <c r="D16710" s="9"/>
      <c r="E16710" s="9"/>
      <c r="F16710" s="9"/>
      <c r="G16710" s="91" t="s">
        <v>3906</v>
      </c>
      <c r="H16710" s="91"/>
      <c r="I16710" s="91"/>
      <c r="J16710" s="91"/>
      <c r="K16710" s="28">
        <f>SUM(K16708:K16709)</f>
        <v>1236.1500000000001</v>
      </c>
    </row>
    <row r="16711" spans="1:11" ht="15" customHeight="1" x14ac:dyDescent="0.25">
      <c r="A16711" s="93" t="s">
        <v>3907</v>
      </c>
      <c r="B16711" s="93"/>
      <c r="C16711" s="93"/>
      <c r="D16711" s="94" t="s">
        <v>3</v>
      </c>
      <c r="E16711" s="94"/>
      <c r="F16711" s="23" t="s">
        <v>4</v>
      </c>
      <c r="G16711" s="94" t="s">
        <v>3894</v>
      </c>
      <c r="H16711" s="94"/>
      <c r="I16711" s="94" t="s">
        <v>3895</v>
      </c>
      <c r="J16711" s="94"/>
      <c r="K16711" s="23" t="s">
        <v>3896</v>
      </c>
    </row>
    <row r="16712" spans="1:11" ht="15" customHeight="1" x14ac:dyDescent="0.25">
      <c r="A16712" s="24" t="s">
        <v>3971</v>
      </c>
      <c r="B16712" s="95" t="s">
        <v>3972</v>
      </c>
      <c r="C16712" s="95"/>
      <c r="D16712" s="96" t="s">
        <v>20</v>
      </c>
      <c r="E16712" s="96"/>
      <c r="F16712" s="24" t="s">
        <v>2056</v>
      </c>
      <c r="G16712" s="97">
        <v>0.86809999999999998</v>
      </c>
      <c r="H16712" s="97"/>
      <c r="I16712" s="98">
        <v>32.69</v>
      </c>
      <c r="J16712" s="98"/>
      <c r="K16712" s="27">
        <f>TRUNC(TRUNC(G16712,8)*I16712,2)</f>
        <v>28.37</v>
      </c>
    </row>
    <row r="16713" spans="1:11" ht="15" customHeight="1" x14ac:dyDescent="0.25">
      <c r="A16713" s="24" t="s">
        <v>3910</v>
      </c>
      <c r="B16713" s="95" t="s">
        <v>3911</v>
      </c>
      <c r="C16713" s="95"/>
      <c r="D16713" s="96" t="s">
        <v>20</v>
      </c>
      <c r="E16713" s="96"/>
      <c r="F16713" s="24" t="s">
        <v>2056</v>
      </c>
      <c r="G16713" s="97">
        <v>0.57869999999999999</v>
      </c>
      <c r="H16713" s="97"/>
      <c r="I16713" s="98">
        <v>24.94</v>
      </c>
      <c r="J16713" s="98"/>
      <c r="K16713" s="27">
        <f>TRUNC(TRUNC(G16713,8)*I16713,2)</f>
        <v>14.43</v>
      </c>
    </row>
    <row r="16714" spans="1:11" ht="18" customHeight="1" x14ac:dyDescent="0.25">
      <c r="A16714" s="9"/>
      <c r="B16714" s="9"/>
      <c r="C16714" s="9"/>
      <c r="D16714" s="9"/>
      <c r="E16714" s="9"/>
      <c r="F16714" s="9"/>
      <c r="G16714" s="91" t="s">
        <v>3912</v>
      </c>
      <c r="H16714" s="91"/>
      <c r="I16714" s="91"/>
      <c r="J16714" s="91"/>
      <c r="K16714" s="28">
        <f>SUM(K16712:K16713)</f>
        <v>42.8</v>
      </c>
    </row>
    <row r="16715" spans="1:11" ht="15" customHeight="1" x14ac:dyDescent="0.25">
      <c r="A16715" s="93" t="s">
        <v>3922</v>
      </c>
      <c r="B16715" s="93"/>
      <c r="C16715" s="93"/>
      <c r="D16715" s="94" t="s">
        <v>3</v>
      </c>
      <c r="E16715" s="94"/>
      <c r="F16715" s="23" t="s">
        <v>4</v>
      </c>
      <c r="G16715" s="94" t="s">
        <v>3894</v>
      </c>
      <c r="H16715" s="94"/>
      <c r="I16715" s="94" t="s">
        <v>3895</v>
      </c>
      <c r="J16715" s="94"/>
      <c r="K16715" s="23" t="s">
        <v>3896</v>
      </c>
    </row>
    <row r="16716" spans="1:11" ht="29.1" customHeight="1" x14ac:dyDescent="0.25">
      <c r="A16716" s="24" t="s">
        <v>4077</v>
      </c>
      <c r="B16716" s="95" t="s">
        <v>4078</v>
      </c>
      <c r="C16716" s="95"/>
      <c r="D16716" s="96" t="s">
        <v>20</v>
      </c>
      <c r="E16716" s="96"/>
      <c r="F16716" s="24" t="s">
        <v>34</v>
      </c>
      <c r="G16716" s="97">
        <v>2.2200000000000001E-2</v>
      </c>
      <c r="H16716" s="97"/>
      <c r="I16716" s="98">
        <v>924.6</v>
      </c>
      <c r="J16716" s="98"/>
      <c r="K16716" s="27">
        <f>TRUNC(TRUNC(G16716,8)*I16716,2)</f>
        <v>20.52</v>
      </c>
    </row>
    <row r="16717" spans="1:11" ht="15" customHeight="1" x14ac:dyDescent="0.25">
      <c r="A16717" s="9"/>
      <c r="B16717" s="9"/>
      <c r="C16717" s="9"/>
      <c r="D16717" s="9"/>
      <c r="E16717" s="9"/>
      <c r="F16717" s="9"/>
      <c r="G16717" s="91" t="s">
        <v>3933</v>
      </c>
      <c r="H16717" s="91"/>
      <c r="I16717" s="91"/>
      <c r="J16717" s="91"/>
      <c r="K16717" s="28">
        <f>SUM(K16716:K16716)</f>
        <v>20.52</v>
      </c>
    </row>
    <row r="16718" spans="1:11" ht="15" customHeight="1" x14ac:dyDescent="0.25">
      <c r="A16718" s="9"/>
      <c r="B16718" s="9"/>
      <c r="C16718" s="9"/>
      <c r="D16718" s="9"/>
      <c r="E16718" s="9"/>
      <c r="F16718" s="9"/>
      <c r="G16718" s="92" t="s">
        <v>3913</v>
      </c>
      <c r="H16718" s="92"/>
      <c r="I16718" s="92"/>
      <c r="J16718" s="92"/>
      <c r="K16718" s="29">
        <f>ROUND(SUM(K16710,K16714,K16717),2)</f>
        <v>1299.47</v>
      </c>
    </row>
    <row r="16719" spans="1:11" ht="9.9499999999999993" customHeight="1" x14ac:dyDescent="0.25">
      <c r="A16719" s="9"/>
      <c r="B16719" s="9"/>
      <c r="C16719" s="9"/>
      <c r="D16719" s="9"/>
      <c r="E16719" s="9"/>
      <c r="F16719" s="9"/>
      <c r="G16719" s="100"/>
      <c r="H16719" s="100"/>
      <c r="I16719" s="100"/>
      <c r="J16719" s="100"/>
      <c r="K16719" s="100"/>
    </row>
    <row r="16720" spans="1:11" ht="20.100000000000001" customHeight="1" x14ac:dyDescent="0.25">
      <c r="A16720" s="99" t="s">
        <v>3405</v>
      </c>
      <c r="B16720" s="99"/>
      <c r="C16720" s="99"/>
      <c r="D16720" s="99"/>
      <c r="E16720" s="99"/>
      <c r="F16720" s="99"/>
      <c r="G16720" s="99"/>
      <c r="H16720" s="99"/>
      <c r="I16720" s="99"/>
      <c r="J16720" s="99"/>
      <c r="K16720" s="99"/>
    </row>
    <row r="16721" spans="1:11" ht="15" customHeight="1" x14ac:dyDescent="0.25">
      <c r="A16721" s="93" t="s">
        <v>3893</v>
      </c>
      <c r="B16721" s="93"/>
      <c r="C16721" s="93"/>
      <c r="D16721" s="94" t="s">
        <v>3</v>
      </c>
      <c r="E16721" s="94"/>
      <c r="F16721" s="23" t="s">
        <v>4</v>
      </c>
      <c r="G16721" s="94" t="s">
        <v>3894</v>
      </c>
      <c r="H16721" s="94"/>
      <c r="I16721" s="94" t="s">
        <v>3895</v>
      </c>
      <c r="J16721" s="94"/>
      <c r="K16721" s="23" t="s">
        <v>3896</v>
      </c>
    </row>
    <row r="16722" spans="1:11" ht="15" customHeight="1" x14ac:dyDescent="0.25">
      <c r="A16722" s="24" t="s">
        <v>4067</v>
      </c>
      <c r="B16722" s="95" t="s">
        <v>4068</v>
      </c>
      <c r="C16722" s="95"/>
      <c r="D16722" s="96" t="s">
        <v>20</v>
      </c>
      <c r="E16722" s="96"/>
      <c r="F16722" s="24" t="s">
        <v>3903</v>
      </c>
      <c r="G16722" s="97">
        <v>8.6199999999999992</v>
      </c>
      <c r="H16722" s="97"/>
      <c r="I16722" s="98">
        <v>1.1299999999999999</v>
      </c>
      <c r="J16722" s="98"/>
      <c r="K16722" s="27">
        <f>TRUNC(TRUNC(G16722,8)*I16722,2)</f>
        <v>9.74</v>
      </c>
    </row>
    <row r="16723" spans="1:11" ht="29.1" customHeight="1" x14ac:dyDescent="0.25">
      <c r="A16723" s="24" t="s">
        <v>4069</v>
      </c>
      <c r="B16723" s="95" t="s">
        <v>4070</v>
      </c>
      <c r="C16723" s="95"/>
      <c r="D16723" s="96" t="s">
        <v>20</v>
      </c>
      <c r="E16723" s="96"/>
      <c r="F16723" s="24" t="s">
        <v>26</v>
      </c>
      <c r="G16723" s="97">
        <v>6.4375</v>
      </c>
      <c r="H16723" s="97"/>
      <c r="I16723" s="98">
        <v>17.63</v>
      </c>
      <c r="J16723" s="98"/>
      <c r="K16723" s="27">
        <f>TRUNC(TRUNC(G16723,8)*I16723,2)</f>
        <v>113.49</v>
      </c>
    </row>
    <row r="16724" spans="1:11" ht="15" customHeight="1" x14ac:dyDescent="0.25">
      <c r="A16724" s="24" t="s">
        <v>4071</v>
      </c>
      <c r="B16724" s="95" t="s">
        <v>4072</v>
      </c>
      <c r="C16724" s="95"/>
      <c r="D16724" s="96" t="s">
        <v>20</v>
      </c>
      <c r="E16724" s="96"/>
      <c r="F16724" s="24" t="s">
        <v>3903</v>
      </c>
      <c r="G16724" s="97">
        <v>0.24</v>
      </c>
      <c r="H16724" s="97"/>
      <c r="I16724" s="98">
        <v>3.58</v>
      </c>
      <c r="J16724" s="98"/>
      <c r="K16724" s="27">
        <f>TRUNC(TRUNC(G16724,8)*I16724,2)</f>
        <v>0.85</v>
      </c>
    </row>
    <row r="16725" spans="1:11" ht="15" customHeight="1" x14ac:dyDescent="0.25">
      <c r="A16725" s="9"/>
      <c r="B16725" s="9"/>
      <c r="C16725" s="9"/>
      <c r="D16725" s="9"/>
      <c r="E16725" s="9"/>
      <c r="F16725" s="9"/>
      <c r="G16725" s="91" t="s">
        <v>3906</v>
      </c>
      <c r="H16725" s="91"/>
      <c r="I16725" s="91"/>
      <c r="J16725" s="91"/>
      <c r="K16725" s="28">
        <f>SUM(K16722:K16724)</f>
        <v>124.07999999999998</v>
      </c>
    </row>
    <row r="16726" spans="1:11" ht="15" customHeight="1" x14ac:dyDescent="0.25">
      <c r="A16726" s="93" t="s">
        <v>3907</v>
      </c>
      <c r="B16726" s="93"/>
      <c r="C16726" s="93"/>
      <c r="D16726" s="94" t="s">
        <v>3</v>
      </c>
      <c r="E16726" s="94"/>
      <c r="F16726" s="23" t="s">
        <v>4</v>
      </c>
      <c r="G16726" s="94" t="s">
        <v>3894</v>
      </c>
      <c r="H16726" s="94"/>
      <c r="I16726" s="94" t="s">
        <v>3895</v>
      </c>
      <c r="J16726" s="94"/>
      <c r="K16726" s="23" t="s">
        <v>3896</v>
      </c>
    </row>
    <row r="16727" spans="1:11" ht="15" customHeight="1" x14ac:dyDescent="0.25">
      <c r="A16727" s="24" t="s">
        <v>3971</v>
      </c>
      <c r="B16727" s="95" t="s">
        <v>3972</v>
      </c>
      <c r="C16727" s="95"/>
      <c r="D16727" s="96" t="s">
        <v>20</v>
      </c>
      <c r="E16727" s="96"/>
      <c r="F16727" s="24" t="s">
        <v>2056</v>
      </c>
      <c r="G16727" s="97">
        <v>0.63900000000000001</v>
      </c>
      <c r="H16727" s="97"/>
      <c r="I16727" s="98">
        <v>32.69</v>
      </c>
      <c r="J16727" s="98"/>
      <c r="K16727" s="27">
        <f>TRUNC(TRUNC(G16727,8)*I16727,2)</f>
        <v>20.88</v>
      </c>
    </row>
    <row r="16728" spans="1:11" ht="15" customHeight="1" x14ac:dyDescent="0.25">
      <c r="A16728" s="24" t="s">
        <v>3910</v>
      </c>
      <c r="B16728" s="95" t="s">
        <v>3911</v>
      </c>
      <c r="C16728" s="95"/>
      <c r="D16728" s="96" t="s">
        <v>20</v>
      </c>
      <c r="E16728" s="96"/>
      <c r="F16728" s="24" t="s">
        <v>2056</v>
      </c>
      <c r="G16728" s="97">
        <v>1.2789999999999999</v>
      </c>
      <c r="H16728" s="97"/>
      <c r="I16728" s="98">
        <v>24.94</v>
      </c>
      <c r="J16728" s="98"/>
      <c r="K16728" s="27">
        <f>TRUNC(TRUNC(G16728,8)*I16728,2)</f>
        <v>31.89</v>
      </c>
    </row>
    <row r="16729" spans="1:11" ht="18" customHeight="1" x14ac:dyDescent="0.25">
      <c r="A16729" s="9"/>
      <c r="B16729" s="9"/>
      <c r="C16729" s="9"/>
      <c r="D16729" s="9"/>
      <c r="E16729" s="9"/>
      <c r="F16729" s="9"/>
      <c r="G16729" s="91" t="s">
        <v>3912</v>
      </c>
      <c r="H16729" s="91"/>
      <c r="I16729" s="91"/>
      <c r="J16729" s="91"/>
      <c r="K16729" s="28">
        <f>SUM(K16727:K16728)</f>
        <v>52.769999999999996</v>
      </c>
    </row>
    <row r="16730" spans="1:11" ht="15" customHeight="1" x14ac:dyDescent="0.25">
      <c r="A16730" s="9"/>
      <c r="B16730" s="9"/>
      <c r="C16730" s="9"/>
      <c r="D16730" s="9"/>
      <c r="E16730" s="9"/>
      <c r="F16730" s="9"/>
      <c r="G16730" s="92" t="s">
        <v>3913</v>
      </c>
      <c r="H16730" s="92"/>
      <c r="I16730" s="92"/>
      <c r="J16730" s="92"/>
      <c r="K16730" s="29">
        <f>ROUND(SUM(K16725,K16729),2)</f>
        <v>176.85</v>
      </c>
    </row>
    <row r="16731" spans="1:11" ht="9.9499999999999993" customHeight="1" x14ac:dyDescent="0.25">
      <c r="A16731" s="9"/>
      <c r="B16731" s="9"/>
      <c r="C16731" s="9"/>
      <c r="D16731" s="9"/>
      <c r="E16731" s="9"/>
      <c r="F16731" s="9"/>
      <c r="G16731" s="100"/>
      <c r="H16731" s="100"/>
      <c r="I16731" s="100"/>
      <c r="J16731" s="100"/>
      <c r="K16731" s="100"/>
    </row>
    <row r="16732" spans="1:11" ht="20.100000000000001" customHeight="1" x14ac:dyDescent="0.25">
      <c r="A16732" s="99" t="s">
        <v>3406</v>
      </c>
      <c r="B16732" s="99"/>
      <c r="C16732" s="99"/>
      <c r="D16732" s="99"/>
      <c r="E16732" s="99"/>
      <c r="F16732" s="99"/>
      <c r="G16732" s="99"/>
      <c r="H16732" s="99"/>
      <c r="I16732" s="99"/>
      <c r="J16732" s="99"/>
      <c r="K16732" s="99"/>
    </row>
    <row r="16733" spans="1:11" ht="20.100000000000001" customHeight="1" x14ac:dyDescent="0.25">
      <c r="A16733" s="106" t="s">
        <v>4010</v>
      </c>
      <c r="B16733" s="106"/>
      <c r="C16733" s="106"/>
      <c r="D16733" s="106"/>
      <c r="E16733" s="106"/>
      <c r="F16733" s="2" t="s">
        <v>4</v>
      </c>
      <c r="G16733" s="87" t="s">
        <v>4001</v>
      </c>
      <c r="H16733" s="87"/>
      <c r="I16733" s="87" t="s">
        <v>3895</v>
      </c>
      <c r="J16733" s="87"/>
      <c r="K16733" s="2" t="s">
        <v>4011</v>
      </c>
    </row>
    <row r="16734" spans="1:11" ht="15" customHeight="1" x14ac:dyDescent="0.25">
      <c r="A16734" s="6" t="s">
        <v>4079</v>
      </c>
      <c r="B16734" s="104" t="s">
        <v>4080</v>
      </c>
      <c r="C16734" s="104"/>
      <c r="D16734" s="104"/>
      <c r="E16734" s="104"/>
      <c r="F16734" s="6" t="s">
        <v>77</v>
      </c>
      <c r="G16734" s="113">
        <v>1.7700000000000001E-3</v>
      </c>
      <c r="H16734" s="113"/>
      <c r="I16734" s="105">
        <v>33.79</v>
      </c>
      <c r="J16734" s="105"/>
      <c r="K16734" s="33">
        <f>ROUND(ROUND(G16734,5)*I16734,4)</f>
        <v>5.9799999999999999E-2</v>
      </c>
    </row>
    <row r="16735" spans="1:11" ht="15" customHeight="1" x14ac:dyDescent="0.25">
      <c r="A16735" s="6" t="s">
        <v>4081</v>
      </c>
      <c r="B16735" s="104" t="s">
        <v>4082</v>
      </c>
      <c r="C16735" s="104"/>
      <c r="D16735" s="104"/>
      <c r="E16735" s="104"/>
      <c r="F16735" s="6" t="s">
        <v>77</v>
      </c>
      <c r="G16735" s="113">
        <v>3.9300000000000003E-3</v>
      </c>
      <c r="H16735" s="113"/>
      <c r="I16735" s="105">
        <v>448.02</v>
      </c>
      <c r="J16735" s="105"/>
      <c r="K16735" s="33">
        <f>ROUND(ROUND(G16735,5)*I16735,4)</f>
        <v>1.7606999999999999</v>
      </c>
    </row>
    <row r="16736" spans="1:11" ht="15" customHeight="1" x14ac:dyDescent="0.25">
      <c r="A16736" s="6" t="s">
        <v>4083</v>
      </c>
      <c r="B16736" s="104" t="s">
        <v>4084</v>
      </c>
      <c r="C16736" s="104"/>
      <c r="D16736" s="104"/>
      <c r="E16736" s="104"/>
      <c r="F16736" s="6" t="s">
        <v>77</v>
      </c>
      <c r="G16736" s="113">
        <v>7.0800000000000004E-3</v>
      </c>
      <c r="H16736" s="113"/>
      <c r="I16736" s="105">
        <v>46.06</v>
      </c>
      <c r="J16736" s="105"/>
      <c r="K16736" s="33">
        <f>ROUND(ROUND(G16736,5)*I16736,4)</f>
        <v>0.3261</v>
      </c>
    </row>
    <row r="16737" spans="1:11" ht="15" customHeight="1" x14ac:dyDescent="0.25">
      <c r="A16737" s="6" t="s">
        <v>4085</v>
      </c>
      <c r="B16737" s="104" t="s">
        <v>4086</v>
      </c>
      <c r="C16737" s="104"/>
      <c r="D16737" s="104"/>
      <c r="E16737" s="104"/>
      <c r="F16737" s="6" t="s">
        <v>103</v>
      </c>
      <c r="G16737" s="113">
        <v>1</v>
      </c>
      <c r="H16737" s="113"/>
      <c r="I16737" s="105">
        <v>16.98</v>
      </c>
      <c r="J16737" s="105"/>
      <c r="K16737" s="33">
        <f>ROUND(ROUND(G16737,5)*I16737,4)</f>
        <v>16.98</v>
      </c>
    </row>
    <row r="16738" spans="1:11" ht="15" customHeight="1" x14ac:dyDescent="0.25">
      <c r="A16738" s="1"/>
      <c r="B16738" s="1"/>
      <c r="C16738" s="1"/>
      <c r="D16738" s="1"/>
      <c r="E16738" s="1"/>
      <c r="F16738" s="1"/>
      <c r="G16738" s="85" t="s">
        <v>4014</v>
      </c>
      <c r="H16738" s="85"/>
      <c r="I16738" s="85"/>
      <c r="J16738" s="85"/>
      <c r="K16738" s="34">
        <f>SUM(K16734:K16737)</f>
        <v>19.1266</v>
      </c>
    </row>
    <row r="16739" spans="1:11" ht="15" customHeight="1" x14ac:dyDescent="0.25">
      <c r="A16739" s="106" t="s">
        <v>4015</v>
      </c>
      <c r="B16739" s="106"/>
      <c r="C16739" s="106"/>
      <c r="D16739" s="23" t="s">
        <v>4016</v>
      </c>
      <c r="E16739" s="94" t="s">
        <v>4017</v>
      </c>
      <c r="F16739" s="94"/>
      <c r="G16739" s="94" t="s">
        <v>4001</v>
      </c>
      <c r="H16739" s="94"/>
      <c r="I16739" s="94" t="s">
        <v>3895</v>
      </c>
      <c r="J16739" s="94"/>
      <c r="K16739" s="23" t="s">
        <v>4011</v>
      </c>
    </row>
    <row r="16740" spans="1:11" ht="27.95" customHeight="1" x14ac:dyDescent="0.25">
      <c r="A16740" s="38" t="s">
        <v>4085</v>
      </c>
      <c r="B16740" s="109" t="s">
        <v>4087</v>
      </c>
      <c r="C16740" s="109"/>
      <c r="D16740" s="38" t="s">
        <v>4019</v>
      </c>
      <c r="E16740" s="110" t="s">
        <v>4088</v>
      </c>
      <c r="F16740" s="110"/>
      <c r="G16740" s="111">
        <v>1.9630000000000002E-2</v>
      </c>
      <c r="H16740" s="111"/>
      <c r="I16740" s="112">
        <v>33.64</v>
      </c>
      <c r="J16740" s="112"/>
      <c r="K16740" s="41">
        <f>ROUND(ROUND(G16740,5)*I16740,4)</f>
        <v>0.66039999999999999</v>
      </c>
    </row>
    <row r="16741" spans="1:11" ht="15" customHeight="1" x14ac:dyDescent="0.25">
      <c r="A16741" s="1"/>
      <c r="B16741" s="1"/>
      <c r="C16741" s="1"/>
      <c r="D16741" s="1"/>
      <c r="E16741" s="1"/>
      <c r="F16741" s="1"/>
      <c r="G16741" s="85" t="s">
        <v>4021</v>
      </c>
      <c r="H16741" s="85"/>
      <c r="I16741" s="85"/>
      <c r="J16741" s="85"/>
      <c r="K16741" s="33">
        <f>SUM(K16740:K16740)</f>
        <v>0.66039999999999999</v>
      </c>
    </row>
    <row r="16742" spans="1:11" ht="12.95" customHeight="1" x14ac:dyDescent="0.25">
      <c r="A16742" s="106" t="s">
        <v>4022</v>
      </c>
      <c r="B16742" s="106"/>
      <c r="C16742" s="94" t="s">
        <v>4023</v>
      </c>
      <c r="D16742" s="94" t="s">
        <v>5</v>
      </c>
      <c r="E16742" s="94" t="s">
        <v>4024</v>
      </c>
      <c r="F16742" s="94"/>
      <c r="G16742" s="94" t="s">
        <v>4025</v>
      </c>
      <c r="H16742" s="94"/>
      <c r="I16742" s="94" t="s">
        <v>2086</v>
      </c>
      <c r="J16742" s="94"/>
      <c r="K16742" s="94" t="s">
        <v>4011</v>
      </c>
    </row>
    <row r="16743" spans="1:11" ht="12" customHeight="1" x14ac:dyDescent="0.25">
      <c r="A16743" s="106"/>
      <c r="B16743" s="106"/>
      <c r="C16743" s="94"/>
      <c r="D16743" s="94"/>
      <c r="E16743" s="23" t="s">
        <v>2092</v>
      </c>
      <c r="F16743" s="23" t="s">
        <v>4026</v>
      </c>
      <c r="G16743" s="23" t="s">
        <v>2092</v>
      </c>
      <c r="H16743" s="23" t="s">
        <v>4026</v>
      </c>
      <c r="I16743" s="23" t="s">
        <v>2092</v>
      </c>
      <c r="J16743" s="23" t="s">
        <v>4026</v>
      </c>
      <c r="K16743" s="94"/>
    </row>
    <row r="16744" spans="1:11" ht="27.95" customHeight="1" x14ac:dyDescent="0.25">
      <c r="A16744" s="38" t="s">
        <v>4085</v>
      </c>
      <c r="B16744" s="39" t="s">
        <v>4087</v>
      </c>
      <c r="C16744" s="38" t="s">
        <v>4027</v>
      </c>
      <c r="D16744" s="40">
        <v>1.9630000000000002E-2</v>
      </c>
      <c r="E16744" s="42">
        <v>0</v>
      </c>
      <c r="F16744" s="43">
        <v>1.1100000000000001</v>
      </c>
      <c r="G16744" s="42">
        <v>0</v>
      </c>
      <c r="H16744" s="43">
        <v>0.88</v>
      </c>
      <c r="I16744" s="42">
        <v>0</v>
      </c>
      <c r="J16744" s="43">
        <v>0.72</v>
      </c>
      <c r="K16744" s="41">
        <f>ROUND(D16744*(ROUND(E16744*F16744,4)+ROUND(G16744*H16744,4)+ROUND(I16744*J16744,4)),4)</f>
        <v>0</v>
      </c>
    </row>
    <row r="16745" spans="1:11" ht="15" customHeight="1" x14ac:dyDescent="0.25">
      <c r="A16745" s="1"/>
      <c r="B16745" s="1"/>
      <c r="C16745" s="1"/>
      <c r="D16745" s="1"/>
      <c r="E16745" s="1"/>
      <c r="F16745" s="1"/>
      <c r="G16745" s="85" t="s">
        <v>4028</v>
      </c>
      <c r="H16745" s="85"/>
      <c r="I16745" s="85"/>
      <c r="J16745" s="85"/>
      <c r="K16745" s="33">
        <f>SUM(K16743:K16744)</f>
        <v>0</v>
      </c>
    </row>
    <row r="16746" spans="1:11" ht="15" customHeight="1" x14ac:dyDescent="0.25">
      <c r="A16746" s="9"/>
      <c r="B16746" s="9"/>
      <c r="C16746" s="9"/>
      <c r="D16746" s="9"/>
      <c r="E16746" s="9"/>
      <c r="F16746" s="9"/>
      <c r="G16746" s="92" t="s">
        <v>4029</v>
      </c>
      <c r="H16746" s="92"/>
      <c r="I16746" s="92"/>
      <c r="J16746" s="92"/>
      <c r="K16746" s="33">
        <f>SUM(K16738,K16741,K16745)</f>
        <v>19.786999999999999</v>
      </c>
    </row>
    <row r="16747" spans="1:11" ht="15" customHeight="1" x14ac:dyDescent="0.25">
      <c r="A16747" s="9"/>
      <c r="B16747" s="9"/>
      <c r="C16747" s="9"/>
      <c r="D16747" s="9"/>
      <c r="E16747" s="9"/>
      <c r="F16747" s="9"/>
      <c r="G16747" s="92" t="s">
        <v>3913</v>
      </c>
      <c r="H16747" s="92"/>
      <c r="I16747" s="92"/>
      <c r="J16747" s="92"/>
      <c r="K16747" s="29">
        <f>ROUND(SUM(K16746),2)</f>
        <v>19.79</v>
      </c>
    </row>
    <row r="16748" spans="1:11" ht="9.9499999999999993" customHeight="1" x14ac:dyDescent="0.25">
      <c r="A16748" s="9"/>
      <c r="B16748" s="9"/>
      <c r="C16748" s="9"/>
      <c r="D16748" s="9"/>
      <c r="E16748" s="9"/>
      <c r="F16748" s="9"/>
      <c r="G16748" s="100"/>
      <c r="H16748" s="100"/>
      <c r="I16748" s="100"/>
      <c r="J16748" s="100"/>
      <c r="K16748" s="100"/>
    </row>
    <row r="16749" spans="1:11" ht="20.100000000000001" customHeight="1" x14ac:dyDescent="0.25">
      <c r="A16749" s="99" t="s">
        <v>3407</v>
      </c>
      <c r="B16749" s="99"/>
      <c r="C16749" s="99"/>
      <c r="D16749" s="99"/>
      <c r="E16749" s="99"/>
      <c r="F16749" s="99"/>
      <c r="G16749" s="99"/>
      <c r="H16749" s="99"/>
      <c r="I16749" s="99"/>
      <c r="J16749" s="99"/>
      <c r="K16749" s="99"/>
    </row>
    <row r="16750" spans="1:11" ht="15" customHeight="1" x14ac:dyDescent="0.25">
      <c r="A16750" s="93" t="s">
        <v>3893</v>
      </c>
      <c r="B16750" s="93"/>
      <c r="C16750" s="93"/>
      <c r="D16750" s="94" t="s">
        <v>3</v>
      </c>
      <c r="E16750" s="94"/>
      <c r="F16750" s="23" t="s">
        <v>4</v>
      </c>
      <c r="G16750" s="94" t="s">
        <v>3894</v>
      </c>
      <c r="H16750" s="94"/>
      <c r="I16750" s="94" t="s">
        <v>3895</v>
      </c>
      <c r="J16750" s="94"/>
      <c r="K16750" s="23" t="s">
        <v>3896</v>
      </c>
    </row>
    <row r="16751" spans="1:11" ht="15" customHeight="1" x14ac:dyDescent="0.25">
      <c r="A16751" s="24" t="s">
        <v>4089</v>
      </c>
      <c r="B16751" s="95" t="s">
        <v>4090</v>
      </c>
      <c r="C16751" s="95"/>
      <c r="D16751" s="96" t="s">
        <v>20</v>
      </c>
      <c r="E16751" s="96"/>
      <c r="F16751" s="24" t="s">
        <v>16</v>
      </c>
      <c r="G16751" s="97">
        <v>1</v>
      </c>
      <c r="H16751" s="97"/>
      <c r="I16751" s="98">
        <v>12.85</v>
      </c>
      <c r="J16751" s="98"/>
      <c r="K16751" s="27">
        <f>TRUNC(TRUNC(G16751,8)*I16751,2)</f>
        <v>12.85</v>
      </c>
    </row>
    <row r="16752" spans="1:11" ht="15" customHeight="1" x14ac:dyDescent="0.25">
      <c r="A16752" s="9"/>
      <c r="B16752" s="9"/>
      <c r="C16752" s="9"/>
      <c r="D16752" s="9"/>
      <c r="E16752" s="9"/>
      <c r="F16752" s="9"/>
      <c r="G16752" s="91" t="s">
        <v>3906</v>
      </c>
      <c r="H16752" s="91"/>
      <c r="I16752" s="91"/>
      <c r="J16752" s="91"/>
      <c r="K16752" s="28">
        <f>SUM(K16751:K16751)</f>
        <v>12.85</v>
      </c>
    </row>
    <row r="16753" spans="1:11" ht="15" customHeight="1" x14ac:dyDescent="0.25">
      <c r="A16753" s="93" t="s">
        <v>3907</v>
      </c>
      <c r="B16753" s="93"/>
      <c r="C16753" s="93"/>
      <c r="D16753" s="94" t="s">
        <v>3</v>
      </c>
      <c r="E16753" s="94"/>
      <c r="F16753" s="23" t="s">
        <v>4</v>
      </c>
      <c r="G16753" s="94" t="s">
        <v>3894</v>
      </c>
      <c r="H16753" s="94"/>
      <c r="I16753" s="94" t="s">
        <v>3895</v>
      </c>
      <c r="J16753" s="94"/>
      <c r="K16753" s="23" t="s">
        <v>3896</v>
      </c>
    </row>
    <row r="16754" spans="1:11" ht="15" customHeight="1" x14ac:dyDescent="0.25">
      <c r="A16754" s="24" t="s">
        <v>3961</v>
      </c>
      <c r="B16754" s="95" t="s">
        <v>3962</v>
      </c>
      <c r="C16754" s="95"/>
      <c r="D16754" s="96" t="s">
        <v>20</v>
      </c>
      <c r="E16754" s="96"/>
      <c r="F16754" s="24" t="s">
        <v>2056</v>
      </c>
      <c r="G16754" s="97">
        <v>2.7699999999999999E-2</v>
      </c>
      <c r="H16754" s="97"/>
      <c r="I16754" s="98">
        <v>29.5</v>
      </c>
      <c r="J16754" s="98"/>
      <c r="K16754" s="27">
        <f>TRUNC(TRUNC(G16754,8)*I16754,2)</f>
        <v>0.81</v>
      </c>
    </row>
    <row r="16755" spans="1:11" ht="15" customHeight="1" x14ac:dyDescent="0.25">
      <c r="A16755" s="24" t="s">
        <v>3910</v>
      </c>
      <c r="B16755" s="95" t="s">
        <v>3911</v>
      </c>
      <c r="C16755" s="95"/>
      <c r="D16755" s="96" t="s">
        <v>20</v>
      </c>
      <c r="E16755" s="96"/>
      <c r="F16755" s="24" t="s">
        <v>2056</v>
      </c>
      <c r="G16755" s="97">
        <v>0.1386</v>
      </c>
      <c r="H16755" s="97"/>
      <c r="I16755" s="98">
        <v>24.94</v>
      </c>
      <c r="J16755" s="98"/>
      <c r="K16755" s="27">
        <f>TRUNC(TRUNC(G16755,8)*I16755,2)</f>
        <v>3.45</v>
      </c>
    </row>
    <row r="16756" spans="1:11" ht="18" customHeight="1" x14ac:dyDescent="0.25">
      <c r="A16756" s="9"/>
      <c r="B16756" s="9"/>
      <c r="C16756" s="9"/>
      <c r="D16756" s="9"/>
      <c r="E16756" s="9"/>
      <c r="F16756" s="9"/>
      <c r="G16756" s="91" t="s">
        <v>3912</v>
      </c>
      <c r="H16756" s="91"/>
      <c r="I16756" s="91"/>
      <c r="J16756" s="91"/>
      <c r="K16756" s="28">
        <f>SUM(K16754:K16755)</f>
        <v>4.26</v>
      </c>
    </row>
    <row r="16757" spans="1:11" ht="15" customHeight="1" x14ac:dyDescent="0.25">
      <c r="A16757" s="9"/>
      <c r="B16757" s="9"/>
      <c r="C16757" s="9"/>
      <c r="D16757" s="9"/>
      <c r="E16757" s="9"/>
      <c r="F16757" s="9"/>
      <c r="G16757" s="92" t="s">
        <v>3913</v>
      </c>
      <c r="H16757" s="92"/>
      <c r="I16757" s="92"/>
      <c r="J16757" s="92"/>
      <c r="K16757" s="29">
        <f>ROUND(SUM(K16752,K16756),2)</f>
        <v>17.11</v>
      </c>
    </row>
    <row r="16758" spans="1:11" ht="9.9499999999999993" customHeight="1" x14ac:dyDescent="0.25">
      <c r="A16758" s="9"/>
      <c r="B16758" s="9"/>
      <c r="C16758" s="9"/>
      <c r="D16758" s="9"/>
      <c r="E16758" s="9"/>
      <c r="F16758" s="9"/>
      <c r="G16758" s="100"/>
      <c r="H16758" s="100"/>
      <c r="I16758" s="100"/>
      <c r="J16758" s="100"/>
      <c r="K16758" s="100"/>
    </row>
    <row r="16759" spans="1:11" ht="20.100000000000001" customHeight="1" x14ac:dyDescent="0.25">
      <c r="A16759" s="99" t="s">
        <v>3408</v>
      </c>
      <c r="B16759" s="99"/>
      <c r="C16759" s="99"/>
      <c r="D16759" s="99"/>
      <c r="E16759" s="99"/>
      <c r="F16759" s="99"/>
      <c r="G16759" s="99"/>
      <c r="H16759" s="99"/>
      <c r="I16759" s="99"/>
      <c r="J16759" s="99"/>
      <c r="K16759" s="99"/>
    </row>
    <row r="16760" spans="1:11" ht="12.95" customHeight="1" x14ac:dyDescent="0.25">
      <c r="A16760" s="107" t="s">
        <v>3984</v>
      </c>
      <c r="B16760" s="107"/>
      <c r="C16760" s="107"/>
      <c r="D16760" s="108" t="s">
        <v>3985</v>
      </c>
      <c r="E16760" s="87" t="s">
        <v>3986</v>
      </c>
      <c r="F16760" s="87"/>
      <c r="G16760" s="87" t="s">
        <v>3987</v>
      </c>
      <c r="H16760" s="87"/>
      <c r="I16760" s="87"/>
      <c r="J16760" s="87"/>
      <c r="K16760" s="87" t="s">
        <v>3988</v>
      </c>
    </row>
    <row r="16761" spans="1:11" ht="12" customHeight="1" x14ac:dyDescent="0.25">
      <c r="A16761" s="107"/>
      <c r="B16761" s="107"/>
      <c r="C16761" s="107"/>
      <c r="D16761" s="108"/>
      <c r="E16761" s="23" t="s">
        <v>3989</v>
      </c>
      <c r="F16761" s="23" t="s">
        <v>3990</v>
      </c>
      <c r="G16761" s="94" t="s">
        <v>3989</v>
      </c>
      <c r="H16761" s="94"/>
      <c r="I16761" s="94" t="s">
        <v>3990</v>
      </c>
      <c r="J16761" s="94"/>
      <c r="K16761" s="87"/>
    </row>
    <row r="16762" spans="1:11" ht="15.95" customHeight="1" x14ac:dyDescent="0.25">
      <c r="A16762" s="6" t="s">
        <v>4091</v>
      </c>
      <c r="B16762" s="104" t="s">
        <v>4092</v>
      </c>
      <c r="C16762" s="104"/>
      <c r="D16762" s="44">
        <v>1</v>
      </c>
      <c r="E16762" s="32">
        <v>0.8</v>
      </c>
      <c r="F16762" s="32">
        <v>0.19999999999999996</v>
      </c>
      <c r="G16762" s="105">
        <v>5.32</v>
      </c>
      <c r="H16762" s="105"/>
      <c r="I16762" s="105">
        <v>0.5</v>
      </c>
      <c r="J16762" s="105"/>
      <c r="K16762" s="33">
        <f>TRUNC(D16762*(TRUNC(E16762*G16762,4)+TRUNC(F16762*I16762,4)),4)</f>
        <v>4.3559999999999999</v>
      </c>
    </row>
    <row r="16763" spans="1:11" ht="15" customHeight="1" x14ac:dyDescent="0.25">
      <c r="A16763" s="1"/>
      <c r="B16763" s="1"/>
      <c r="C16763" s="1"/>
      <c r="D16763" s="1"/>
      <c r="E16763" s="1"/>
      <c r="F16763" s="1"/>
      <c r="G16763" s="85" t="s">
        <v>3999</v>
      </c>
      <c r="H16763" s="85"/>
      <c r="I16763" s="85"/>
      <c r="J16763" s="85"/>
      <c r="K16763" s="34">
        <f>SUM(K16761:K16762)</f>
        <v>4.3559999999999999</v>
      </c>
    </row>
    <row r="16764" spans="1:11" ht="20.100000000000001" customHeight="1" x14ac:dyDescent="0.25">
      <c r="A16764" s="106" t="s">
        <v>4000</v>
      </c>
      <c r="B16764" s="106"/>
      <c r="C16764" s="106"/>
      <c r="D16764" s="106"/>
      <c r="E16764" s="106"/>
      <c r="F16764" s="2" t="s">
        <v>4</v>
      </c>
      <c r="G16764" s="87" t="s">
        <v>4001</v>
      </c>
      <c r="H16764" s="87"/>
      <c r="I16764" s="87" t="s">
        <v>4002</v>
      </c>
      <c r="J16764" s="87"/>
      <c r="K16764" s="2" t="s">
        <v>3988</v>
      </c>
    </row>
    <row r="16765" spans="1:11" ht="15" customHeight="1" x14ac:dyDescent="0.25">
      <c r="A16765" s="6" t="s">
        <v>4093</v>
      </c>
      <c r="B16765" s="101" t="s">
        <v>4094</v>
      </c>
      <c r="C16765" s="101"/>
      <c r="D16765" s="101"/>
      <c r="E16765" s="101"/>
      <c r="F16765" s="6" t="s">
        <v>3940</v>
      </c>
      <c r="G16765" s="102">
        <v>0.1333</v>
      </c>
      <c r="H16765" s="102"/>
      <c r="I16765" s="103">
        <v>3.96</v>
      </c>
      <c r="J16765" s="103"/>
      <c r="K16765" s="7">
        <f>TRUNC(TRUNC(G16765,8)*I16765,2)</f>
        <v>0.52</v>
      </c>
    </row>
    <row r="16766" spans="1:11" ht="15" customHeight="1" x14ac:dyDescent="0.25">
      <c r="A16766" s="6" t="s">
        <v>4095</v>
      </c>
      <c r="B16766" s="101" t="s">
        <v>4096</v>
      </c>
      <c r="C16766" s="101"/>
      <c r="D16766" s="101"/>
      <c r="E16766" s="101"/>
      <c r="F16766" s="6" t="s">
        <v>3940</v>
      </c>
      <c r="G16766" s="102">
        <v>2</v>
      </c>
      <c r="H16766" s="102"/>
      <c r="I16766" s="103">
        <v>14.41</v>
      </c>
      <c r="J16766" s="103"/>
      <c r="K16766" s="7">
        <f>TRUNC(TRUNC(G16766,8)*I16766,2)</f>
        <v>28.82</v>
      </c>
    </row>
    <row r="16767" spans="1:11" ht="15" customHeight="1" x14ac:dyDescent="0.25">
      <c r="A16767" s="6" t="s">
        <v>4097</v>
      </c>
      <c r="B16767" s="101" t="s">
        <v>4098</v>
      </c>
      <c r="C16767" s="101"/>
      <c r="D16767" s="101"/>
      <c r="E16767" s="101"/>
      <c r="F16767" s="6" t="s">
        <v>3940</v>
      </c>
      <c r="G16767" s="102">
        <v>3</v>
      </c>
      <c r="H16767" s="102"/>
      <c r="I16767" s="103">
        <v>14.58</v>
      </c>
      <c r="J16767" s="103"/>
      <c r="K16767" s="7">
        <f>TRUNC(TRUNC(G16767,8)*I16767,2)</f>
        <v>43.74</v>
      </c>
    </row>
    <row r="16768" spans="1:11" ht="15" customHeight="1" x14ac:dyDescent="0.25">
      <c r="A16768" s="1"/>
      <c r="B16768" s="1"/>
      <c r="C16768" s="1"/>
      <c r="D16768" s="1"/>
      <c r="E16768" s="1"/>
      <c r="F16768" s="1"/>
      <c r="G16768" s="85" t="s">
        <v>4005</v>
      </c>
      <c r="H16768" s="85"/>
      <c r="I16768" s="85"/>
      <c r="J16768" s="85"/>
      <c r="K16768" s="29">
        <f>SUM(K16765:K16767)</f>
        <v>73.08</v>
      </c>
    </row>
    <row r="16769" spans="1:11" ht="15" customHeight="1" x14ac:dyDescent="0.25">
      <c r="A16769" s="9"/>
      <c r="B16769" s="9"/>
      <c r="C16769" s="9"/>
      <c r="D16769" s="9"/>
      <c r="E16769" s="9"/>
      <c r="F16769" s="9"/>
      <c r="G16769" s="92" t="s">
        <v>4006</v>
      </c>
      <c r="H16769" s="92"/>
      <c r="I16769" s="92"/>
      <c r="J16769" s="92"/>
      <c r="K16769" s="33">
        <f>SUM(K16763,K16768)</f>
        <v>77.435999999999993</v>
      </c>
    </row>
    <row r="16770" spans="1:11" ht="15" customHeight="1" x14ac:dyDescent="0.25">
      <c r="A16770" s="9"/>
      <c r="B16770" s="9"/>
      <c r="C16770" s="9"/>
      <c r="D16770" s="9"/>
      <c r="E16770" s="9"/>
      <c r="F16770" s="9"/>
      <c r="G16770" s="92" t="s">
        <v>4007</v>
      </c>
      <c r="H16770" s="92"/>
      <c r="I16770" s="92"/>
      <c r="J16770" s="92"/>
      <c r="K16770" s="35">
        <v>22.5</v>
      </c>
    </row>
    <row r="16771" spans="1:11" ht="15" customHeight="1" x14ac:dyDescent="0.25">
      <c r="A16771" s="9"/>
      <c r="B16771" s="9"/>
      <c r="C16771" s="9"/>
      <c r="D16771" s="9"/>
      <c r="E16771" s="9"/>
      <c r="F16771" s="9"/>
      <c r="G16771" s="92" t="s">
        <v>4008</v>
      </c>
      <c r="H16771" s="92"/>
      <c r="I16771" s="92"/>
      <c r="J16771" s="92"/>
      <c r="K16771" s="33">
        <f>TRUNC(K16769/K16770,4)</f>
        <v>3.4416000000000002</v>
      </c>
    </row>
    <row r="16772" spans="1:11" ht="15" customHeight="1" x14ac:dyDescent="0.25">
      <c r="A16772" s="9"/>
      <c r="B16772" s="9"/>
      <c r="C16772" s="9"/>
      <c r="D16772" s="9"/>
      <c r="E16772" s="9"/>
      <c r="F16772" s="9"/>
      <c r="G16772" s="92" t="s">
        <v>4029</v>
      </c>
      <c r="H16772" s="92"/>
      <c r="I16772" s="92"/>
      <c r="J16772" s="92"/>
      <c r="K16772" s="33">
        <f>SUM(K16771)</f>
        <v>3.4416000000000002</v>
      </c>
    </row>
    <row r="16773" spans="1:11" ht="15" customHeight="1" x14ac:dyDescent="0.25">
      <c r="A16773" s="9"/>
      <c r="B16773" s="9"/>
      <c r="C16773" s="9"/>
      <c r="D16773" s="9"/>
      <c r="E16773" s="9"/>
      <c r="F16773" s="9"/>
      <c r="G16773" s="92" t="s">
        <v>3913</v>
      </c>
      <c r="H16773" s="92"/>
      <c r="I16773" s="92"/>
      <c r="J16773" s="92"/>
      <c r="K16773" s="29">
        <f>ROUND(SUM(K16772),2)</f>
        <v>3.44</v>
      </c>
    </row>
    <row r="16774" spans="1:11" ht="9.9499999999999993" customHeight="1" x14ac:dyDescent="0.25">
      <c r="A16774" s="9"/>
      <c r="B16774" s="9"/>
      <c r="C16774" s="9"/>
      <c r="D16774" s="9"/>
      <c r="E16774" s="9"/>
      <c r="F16774" s="9"/>
      <c r="G16774" s="100"/>
      <c r="H16774" s="100"/>
      <c r="I16774" s="100"/>
      <c r="J16774" s="100"/>
      <c r="K16774" s="100"/>
    </row>
    <row r="16775" spans="1:11" ht="20.100000000000001" customHeight="1" x14ac:dyDescent="0.25">
      <c r="A16775" s="99" t="s">
        <v>3409</v>
      </c>
      <c r="B16775" s="99"/>
      <c r="C16775" s="99"/>
      <c r="D16775" s="99"/>
      <c r="E16775" s="99"/>
      <c r="F16775" s="99"/>
      <c r="G16775" s="99"/>
      <c r="H16775" s="99"/>
      <c r="I16775" s="99"/>
      <c r="J16775" s="99"/>
      <c r="K16775" s="99"/>
    </row>
    <row r="16776" spans="1:11" ht="15" customHeight="1" x14ac:dyDescent="0.25">
      <c r="A16776" s="93" t="s">
        <v>3893</v>
      </c>
      <c r="B16776" s="93"/>
      <c r="C16776" s="93"/>
      <c r="D16776" s="94" t="s">
        <v>3</v>
      </c>
      <c r="E16776" s="94"/>
      <c r="F16776" s="23" t="s">
        <v>4</v>
      </c>
      <c r="G16776" s="94" t="s">
        <v>3894</v>
      </c>
      <c r="H16776" s="94"/>
      <c r="I16776" s="94" t="s">
        <v>3895</v>
      </c>
      <c r="J16776" s="94"/>
      <c r="K16776" s="23" t="s">
        <v>3896</v>
      </c>
    </row>
    <row r="16777" spans="1:11" ht="15" customHeight="1" x14ac:dyDescent="0.25">
      <c r="A16777" s="24" t="s">
        <v>3951</v>
      </c>
      <c r="B16777" s="95" t="s">
        <v>3952</v>
      </c>
      <c r="C16777" s="95"/>
      <c r="D16777" s="96" t="s">
        <v>3953</v>
      </c>
      <c r="E16777" s="96"/>
      <c r="F16777" s="24" t="s">
        <v>3954</v>
      </c>
      <c r="G16777" s="97">
        <v>4.0000000000000001E-3</v>
      </c>
      <c r="H16777" s="97"/>
      <c r="I16777" s="98">
        <v>215</v>
      </c>
      <c r="J16777" s="98"/>
      <c r="K16777" s="27">
        <f>ROUND(ROUND(G16777,8)*I16777,2)</f>
        <v>0.86</v>
      </c>
    </row>
    <row r="16778" spans="1:11" ht="15" customHeight="1" x14ac:dyDescent="0.25">
      <c r="A16778" s="24" t="s">
        <v>3955</v>
      </c>
      <c r="B16778" s="95" t="s">
        <v>3956</v>
      </c>
      <c r="C16778" s="95"/>
      <c r="D16778" s="96" t="s">
        <v>20</v>
      </c>
      <c r="E16778" s="96"/>
      <c r="F16778" s="24" t="s">
        <v>3903</v>
      </c>
      <c r="G16778" s="97">
        <v>5.0000000000000001E-3</v>
      </c>
      <c r="H16778" s="97"/>
      <c r="I16778" s="98">
        <v>19.37</v>
      </c>
      <c r="J16778" s="98"/>
      <c r="K16778" s="27">
        <f>ROUND(ROUND(G16778,8)*I16778,2)</f>
        <v>0.1</v>
      </c>
    </row>
    <row r="16779" spans="1:11" ht="15" customHeight="1" x14ac:dyDescent="0.25">
      <c r="A16779" s="9"/>
      <c r="B16779" s="9"/>
      <c r="C16779" s="9"/>
      <c r="D16779" s="9"/>
      <c r="E16779" s="9"/>
      <c r="F16779" s="9"/>
      <c r="G16779" s="91" t="s">
        <v>3906</v>
      </c>
      <c r="H16779" s="91"/>
      <c r="I16779" s="91"/>
      <c r="J16779" s="91"/>
      <c r="K16779" s="28">
        <f>SUM(K16777:K16778)</f>
        <v>0.96</v>
      </c>
    </row>
    <row r="16780" spans="1:11" ht="15" customHeight="1" x14ac:dyDescent="0.25">
      <c r="A16780" s="93" t="s">
        <v>3907</v>
      </c>
      <c r="B16780" s="93"/>
      <c r="C16780" s="93"/>
      <c r="D16780" s="94" t="s">
        <v>3</v>
      </c>
      <c r="E16780" s="94"/>
      <c r="F16780" s="23" t="s">
        <v>4</v>
      </c>
      <c r="G16780" s="94" t="s">
        <v>3894</v>
      </c>
      <c r="H16780" s="94"/>
      <c r="I16780" s="94" t="s">
        <v>3895</v>
      </c>
      <c r="J16780" s="94"/>
      <c r="K16780" s="23" t="s">
        <v>3896</v>
      </c>
    </row>
    <row r="16781" spans="1:11" ht="21" customHeight="1" x14ac:dyDescent="0.25">
      <c r="A16781" s="24" t="s">
        <v>3908</v>
      </c>
      <c r="B16781" s="95" t="s">
        <v>3909</v>
      </c>
      <c r="C16781" s="95"/>
      <c r="D16781" s="96" t="s">
        <v>20</v>
      </c>
      <c r="E16781" s="96"/>
      <c r="F16781" s="24" t="s">
        <v>2056</v>
      </c>
      <c r="G16781" s="97">
        <v>0.03</v>
      </c>
      <c r="H16781" s="97"/>
      <c r="I16781" s="98">
        <v>32.24</v>
      </c>
      <c r="J16781" s="98"/>
      <c r="K16781" s="27">
        <f>ROUND(ROUND(G16781,8)*I16781,2)</f>
        <v>0.97</v>
      </c>
    </row>
    <row r="16782" spans="1:11" ht="15" customHeight="1" x14ac:dyDescent="0.25">
      <c r="A16782" s="24" t="s">
        <v>3910</v>
      </c>
      <c r="B16782" s="95" t="s">
        <v>3911</v>
      </c>
      <c r="C16782" s="95"/>
      <c r="D16782" s="96" t="s">
        <v>20</v>
      </c>
      <c r="E16782" s="96"/>
      <c r="F16782" s="24" t="s">
        <v>2056</v>
      </c>
      <c r="G16782" s="97">
        <v>0.03</v>
      </c>
      <c r="H16782" s="97"/>
      <c r="I16782" s="98">
        <v>24.94</v>
      </c>
      <c r="J16782" s="98"/>
      <c r="K16782" s="27">
        <f>ROUND(ROUND(G16782,8)*I16782,2)</f>
        <v>0.75</v>
      </c>
    </row>
    <row r="16783" spans="1:11" ht="18" customHeight="1" x14ac:dyDescent="0.25">
      <c r="A16783" s="9"/>
      <c r="B16783" s="9"/>
      <c r="C16783" s="9"/>
      <c r="D16783" s="9"/>
      <c r="E16783" s="9"/>
      <c r="F16783" s="9"/>
      <c r="G16783" s="91" t="s">
        <v>3912</v>
      </c>
      <c r="H16783" s="91"/>
      <c r="I16783" s="91"/>
      <c r="J16783" s="91"/>
      <c r="K16783" s="28">
        <f>SUM(K16781:K16782)</f>
        <v>1.72</v>
      </c>
    </row>
    <row r="16784" spans="1:11" ht="15" customHeight="1" x14ac:dyDescent="0.25">
      <c r="A16784" s="9"/>
      <c r="B16784" s="9"/>
      <c r="C16784" s="9"/>
      <c r="D16784" s="9"/>
      <c r="E16784" s="9"/>
      <c r="F16784" s="9"/>
      <c r="G16784" s="92" t="s">
        <v>3913</v>
      </c>
      <c r="H16784" s="92"/>
      <c r="I16784" s="92"/>
      <c r="J16784" s="92"/>
      <c r="K16784" s="29">
        <f>ROUND(SUM(K16779,K16783),2)</f>
        <v>2.68</v>
      </c>
    </row>
    <row r="16785" spans="1:11" ht="9.9499999999999993" customHeight="1" x14ac:dyDescent="0.25">
      <c r="A16785" s="9"/>
      <c r="B16785" s="9"/>
      <c r="C16785" s="9"/>
      <c r="D16785" s="9"/>
      <c r="E16785" s="9"/>
      <c r="F16785" s="9"/>
      <c r="G16785" s="100"/>
      <c r="H16785" s="100"/>
      <c r="I16785" s="100"/>
      <c r="J16785" s="100"/>
      <c r="K16785" s="100"/>
    </row>
    <row r="16786" spans="1:11" ht="20.100000000000001" customHeight="1" x14ac:dyDescent="0.25">
      <c r="A16786" s="99" t="s">
        <v>3410</v>
      </c>
      <c r="B16786" s="99"/>
      <c r="C16786" s="99"/>
      <c r="D16786" s="99"/>
      <c r="E16786" s="99"/>
      <c r="F16786" s="99"/>
      <c r="G16786" s="99"/>
      <c r="H16786" s="99"/>
      <c r="I16786" s="99"/>
      <c r="J16786" s="99"/>
      <c r="K16786" s="99"/>
    </row>
    <row r="16787" spans="1:11" ht="15" customHeight="1" x14ac:dyDescent="0.25">
      <c r="A16787" s="93" t="s">
        <v>3916</v>
      </c>
      <c r="B16787" s="93"/>
      <c r="C16787" s="93"/>
      <c r="D16787" s="94" t="s">
        <v>3</v>
      </c>
      <c r="E16787" s="94"/>
      <c r="F16787" s="23" t="s">
        <v>4</v>
      </c>
      <c r="G16787" s="94" t="s">
        <v>3894</v>
      </c>
      <c r="H16787" s="94"/>
      <c r="I16787" s="94" t="s">
        <v>3895</v>
      </c>
      <c r="J16787" s="94"/>
      <c r="K16787" s="23" t="s">
        <v>3896</v>
      </c>
    </row>
    <row r="16788" spans="1:11" ht="29.1" customHeight="1" x14ac:dyDescent="0.25">
      <c r="A16788" s="24" t="s">
        <v>3957</v>
      </c>
      <c r="B16788" s="95" t="s">
        <v>3958</v>
      </c>
      <c r="C16788" s="95"/>
      <c r="D16788" s="96" t="s">
        <v>20</v>
      </c>
      <c r="E16788" s="96"/>
      <c r="F16788" s="24" t="s">
        <v>3936</v>
      </c>
      <c r="G16788" s="97">
        <v>2.8999999999999998E-3</v>
      </c>
      <c r="H16788" s="97"/>
      <c r="I16788" s="98">
        <v>75.540000000000006</v>
      </c>
      <c r="J16788" s="98"/>
      <c r="K16788" s="27">
        <f>TRUNC(TRUNC(G16788,8)*I16788,2)</f>
        <v>0.21</v>
      </c>
    </row>
    <row r="16789" spans="1:11" ht="29.1" customHeight="1" x14ac:dyDescent="0.25">
      <c r="A16789" s="24" t="s">
        <v>3959</v>
      </c>
      <c r="B16789" s="95" t="s">
        <v>3960</v>
      </c>
      <c r="C16789" s="95"/>
      <c r="D16789" s="96" t="s">
        <v>20</v>
      </c>
      <c r="E16789" s="96"/>
      <c r="F16789" s="24" t="s">
        <v>30</v>
      </c>
      <c r="G16789" s="97">
        <v>1.6999999999999999E-3</v>
      </c>
      <c r="H16789" s="97"/>
      <c r="I16789" s="98">
        <v>198.53</v>
      </c>
      <c r="J16789" s="98"/>
      <c r="K16789" s="27">
        <f>TRUNC(TRUNC(G16789,8)*I16789,2)</f>
        <v>0.33</v>
      </c>
    </row>
    <row r="16790" spans="1:11" ht="18" customHeight="1" x14ac:dyDescent="0.25">
      <c r="A16790" s="9"/>
      <c r="B16790" s="9"/>
      <c r="C16790" s="9"/>
      <c r="D16790" s="9"/>
      <c r="E16790" s="9"/>
      <c r="F16790" s="9"/>
      <c r="G16790" s="91" t="s">
        <v>3919</v>
      </c>
      <c r="H16790" s="91"/>
      <c r="I16790" s="91"/>
      <c r="J16790" s="91"/>
      <c r="K16790" s="28">
        <f>SUM(K16788:K16789)</f>
        <v>0.54</v>
      </c>
    </row>
    <row r="16791" spans="1:11" ht="15" customHeight="1" x14ac:dyDescent="0.25">
      <c r="A16791" s="93" t="s">
        <v>3907</v>
      </c>
      <c r="B16791" s="93"/>
      <c r="C16791" s="93"/>
      <c r="D16791" s="94" t="s">
        <v>3</v>
      </c>
      <c r="E16791" s="94"/>
      <c r="F16791" s="23" t="s">
        <v>4</v>
      </c>
      <c r="G16791" s="94" t="s">
        <v>3894</v>
      </c>
      <c r="H16791" s="94"/>
      <c r="I16791" s="94" t="s">
        <v>3895</v>
      </c>
      <c r="J16791" s="94"/>
      <c r="K16791" s="23" t="s">
        <v>3896</v>
      </c>
    </row>
    <row r="16792" spans="1:11" ht="15" customHeight="1" x14ac:dyDescent="0.25">
      <c r="A16792" s="24" t="s">
        <v>3961</v>
      </c>
      <c r="B16792" s="95" t="s">
        <v>3962</v>
      </c>
      <c r="C16792" s="95"/>
      <c r="D16792" s="96" t="s">
        <v>20</v>
      </c>
      <c r="E16792" s="96"/>
      <c r="F16792" s="24" t="s">
        <v>2056</v>
      </c>
      <c r="G16792" s="97">
        <v>4.5999999999999999E-3</v>
      </c>
      <c r="H16792" s="97"/>
      <c r="I16792" s="98">
        <v>29.5</v>
      </c>
      <c r="J16792" s="98"/>
      <c r="K16792" s="27">
        <f>TRUNC(TRUNC(G16792,8)*I16792,2)</f>
        <v>0.13</v>
      </c>
    </row>
    <row r="16793" spans="1:11" ht="18" customHeight="1" x14ac:dyDescent="0.25">
      <c r="A16793" s="9"/>
      <c r="B16793" s="9"/>
      <c r="C16793" s="9"/>
      <c r="D16793" s="9"/>
      <c r="E16793" s="9"/>
      <c r="F16793" s="9"/>
      <c r="G16793" s="91" t="s">
        <v>3912</v>
      </c>
      <c r="H16793" s="91"/>
      <c r="I16793" s="91"/>
      <c r="J16793" s="91"/>
      <c r="K16793" s="28">
        <f>SUM(K16792:K16792)</f>
        <v>0.13</v>
      </c>
    </row>
    <row r="16794" spans="1:11" ht="15" customHeight="1" x14ac:dyDescent="0.25">
      <c r="A16794" s="9"/>
      <c r="B16794" s="9"/>
      <c r="C16794" s="9"/>
      <c r="D16794" s="9"/>
      <c r="E16794" s="9"/>
      <c r="F16794" s="9"/>
      <c r="G16794" s="92" t="s">
        <v>3913</v>
      </c>
      <c r="H16794" s="92"/>
      <c r="I16794" s="92"/>
      <c r="J16794" s="92"/>
      <c r="K16794" s="29">
        <f>ROUND(SUM(K16790,K16793),2)</f>
        <v>0.67</v>
      </c>
    </row>
    <row r="16795" spans="1:11" ht="9.9499999999999993" customHeight="1" x14ac:dyDescent="0.25">
      <c r="A16795" s="9"/>
      <c r="B16795" s="9"/>
      <c r="C16795" s="9"/>
      <c r="D16795" s="9"/>
      <c r="E16795" s="9"/>
      <c r="F16795" s="9"/>
      <c r="G16795" s="100"/>
      <c r="H16795" s="100"/>
      <c r="I16795" s="100"/>
      <c r="J16795" s="100"/>
      <c r="K16795" s="100"/>
    </row>
    <row r="16796" spans="1:11" ht="20.100000000000001" customHeight="1" x14ac:dyDescent="0.25">
      <c r="A16796" s="99" t="s">
        <v>3411</v>
      </c>
      <c r="B16796" s="99"/>
      <c r="C16796" s="99"/>
      <c r="D16796" s="99"/>
      <c r="E16796" s="99"/>
      <c r="F16796" s="99"/>
      <c r="G16796" s="99"/>
      <c r="H16796" s="99"/>
      <c r="I16796" s="99"/>
      <c r="J16796" s="99"/>
      <c r="K16796" s="99"/>
    </row>
    <row r="16797" spans="1:11" ht="15" customHeight="1" x14ac:dyDescent="0.25">
      <c r="A16797" s="93" t="s">
        <v>3916</v>
      </c>
      <c r="B16797" s="93"/>
      <c r="C16797" s="93"/>
      <c r="D16797" s="94" t="s">
        <v>3</v>
      </c>
      <c r="E16797" s="94"/>
      <c r="F16797" s="23" t="s">
        <v>4</v>
      </c>
      <c r="G16797" s="94" t="s">
        <v>3894</v>
      </c>
      <c r="H16797" s="94"/>
      <c r="I16797" s="94" t="s">
        <v>3895</v>
      </c>
      <c r="J16797" s="94"/>
      <c r="K16797" s="23" t="s">
        <v>3896</v>
      </c>
    </row>
    <row r="16798" spans="1:11" ht="29.1" customHeight="1" x14ac:dyDescent="0.25">
      <c r="A16798" s="24" t="s">
        <v>3957</v>
      </c>
      <c r="B16798" s="95" t="s">
        <v>3958</v>
      </c>
      <c r="C16798" s="95"/>
      <c r="D16798" s="96" t="s">
        <v>20</v>
      </c>
      <c r="E16798" s="96"/>
      <c r="F16798" s="24" t="s">
        <v>3936</v>
      </c>
      <c r="G16798" s="97">
        <v>1.95E-2</v>
      </c>
      <c r="H16798" s="97"/>
      <c r="I16798" s="98">
        <v>75.540000000000006</v>
      </c>
      <c r="J16798" s="98"/>
      <c r="K16798" s="27">
        <f>TRUNC(TRUNC(G16798,8)*I16798,2)</f>
        <v>1.47</v>
      </c>
    </row>
    <row r="16799" spans="1:11" ht="29.1" customHeight="1" x14ac:dyDescent="0.25">
      <c r="A16799" s="24" t="s">
        <v>3959</v>
      </c>
      <c r="B16799" s="95" t="s">
        <v>3960</v>
      </c>
      <c r="C16799" s="95"/>
      <c r="D16799" s="96" t="s">
        <v>20</v>
      </c>
      <c r="E16799" s="96"/>
      <c r="F16799" s="24" t="s">
        <v>30</v>
      </c>
      <c r="G16799" s="97">
        <v>1.15E-2</v>
      </c>
      <c r="H16799" s="97"/>
      <c r="I16799" s="98">
        <v>198.53</v>
      </c>
      <c r="J16799" s="98"/>
      <c r="K16799" s="27">
        <f>TRUNC(TRUNC(G16799,8)*I16799,2)</f>
        <v>2.2799999999999998</v>
      </c>
    </row>
    <row r="16800" spans="1:11" ht="18" customHeight="1" x14ac:dyDescent="0.25">
      <c r="A16800" s="9"/>
      <c r="B16800" s="9"/>
      <c r="C16800" s="9"/>
      <c r="D16800" s="9"/>
      <c r="E16800" s="9"/>
      <c r="F16800" s="9"/>
      <c r="G16800" s="91" t="s">
        <v>3919</v>
      </c>
      <c r="H16800" s="91"/>
      <c r="I16800" s="91"/>
      <c r="J16800" s="91"/>
      <c r="K16800" s="28">
        <f>SUM(K16798:K16799)</f>
        <v>3.75</v>
      </c>
    </row>
    <row r="16801" spans="1:11" ht="15" customHeight="1" x14ac:dyDescent="0.25">
      <c r="A16801" s="93" t="s">
        <v>3907</v>
      </c>
      <c r="B16801" s="93"/>
      <c r="C16801" s="93"/>
      <c r="D16801" s="94" t="s">
        <v>3</v>
      </c>
      <c r="E16801" s="94"/>
      <c r="F16801" s="23" t="s">
        <v>4</v>
      </c>
      <c r="G16801" s="94" t="s">
        <v>3894</v>
      </c>
      <c r="H16801" s="94"/>
      <c r="I16801" s="94" t="s">
        <v>3895</v>
      </c>
      <c r="J16801" s="94"/>
      <c r="K16801" s="23" t="s">
        <v>3896</v>
      </c>
    </row>
    <row r="16802" spans="1:11" ht="15" customHeight="1" x14ac:dyDescent="0.25">
      <c r="A16802" s="24" t="s">
        <v>3910</v>
      </c>
      <c r="B16802" s="95" t="s">
        <v>3911</v>
      </c>
      <c r="C16802" s="95"/>
      <c r="D16802" s="96" t="s">
        <v>20</v>
      </c>
      <c r="E16802" s="96"/>
      <c r="F16802" s="24" t="s">
        <v>2056</v>
      </c>
      <c r="G16802" s="97">
        <v>3.1E-2</v>
      </c>
      <c r="H16802" s="97"/>
      <c r="I16802" s="98">
        <v>24.94</v>
      </c>
      <c r="J16802" s="98"/>
      <c r="K16802" s="27">
        <f>TRUNC(TRUNC(G16802,8)*I16802,2)</f>
        <v>0.77</v>
      </c>
    </row>
    <row r="16803" spans="1:11" ht="18" customHeight="1" x14ac:dyDescent="0.25">
      <c r="A16803" s="9"/>
      <c r="B16803" s="9"/>
      <c r="C16803" s="9"/>
      <c r="D16803" s="9"/>
      <c r="E16803" s="9"/>
      <c r="F16803" s="9"/>
      <c r="G16803" s="91" t="s">
        <v>3912</v>
      </c>
      <c r="H16803" s="91"/>
      <c r="I16803" s="91"/>
      <c r="J16803" s="91"/>
      <c r="K16803" s="28">
        <f>SUM(K16802:K16802)</f>
        <v>0.77</v>
      </c>
    </row>
    <row r="16804" spans="1:11" ht="15" customHeight="1" x14ac:dyDescent="0.25">
      <c r="A16804" s="9"/>
      <c r="B16804" s="9"/>
      <c r="C16804" s="9"/>
      <c r="D16804" s="9"/>
      <c r="E16804" s="9"/>
      <c r="F16804" s="9"/>
      <c r="G16804" s="92" t="s">
        <v>3913</v>
      </c>
      <c r="H16804" s="92"/>
      <c r="I16804" s="92"/>
      <c r="J16804" s="92"/>
      <c r="K16804" s="29">
        <f>ROUND(SUM(K16800,K16803),2)</f>
        <v>4.5199999999999996</v>
      </c>
    </row>
    <row r="16805" spans="1:11" ht="9.9499999999999993" customHeight="1" x14ac:dyDescent="0.25">
      <c r="A16805" s="9"/>
      <c r="B16805" s="9"/>
      <c r="C16805" s="9"/>
      <c r="D16805" s="9"/>
      <c r="E16805" s="9"/>
      <c r="F16805" s="9"/>
      <c r="G16805" s="100"/>
      <c r="H16805" s="100"/>
      <c r="I16805" s="100"/>
      <c r="J16805" s="100"/>
      <c r="K16805" s="100"/>
    </row>
    <row r="16806" spans="1:11" ht="20.100000000000001" customHeight="1" x14ac:dyDescent="0.25">
      <c r="A16806" s="99" t="s">
        <v>3412</v>
      </c>
      <c r="B16806" s="99"/>
      <c r="C16806" s="99"/>
      <c r="D16806" s="99"/>
      <c r="E16806" s="99"/>
      <c r="F16806" s="99"/>
      <c r="G16806" s="99"/>
      <c r="H16806" s="99"/>
      <c r="I16806" s="99"/>
      <c r="J16806" s="99"/>
      <c r="K16806" s="99"/>
    </row>
    <row r="16807" spans="1:11" ht="15" customHeight="1" x14ac:dyDescent="0.25">
      <c r="A16807" s="93" t="s">
        <v>3916</v>
      </c>
      <c r="B16807" s="93"/>
      <c r="C16807" s="93"/>
      <c r="D16807" s="94" t="s">
        <v>3</v>
      </c>
      <c r="E16807" s="94"/>
      <c r="F16807" s="23" t="s">
        <v>4</v>
      </c>
      <c r="G16807" s="94" t="s">
        <v>3894</v>
      </c>
      <c r="H16807" s="94"/>
      <c r="I16807" s="94" t="s">
        <v>3895</v>
      </c>
      <c r="J16807" s="94"/>
      <c r="K16807" s="23" t="s">
        <v>3896</v>
      </c>
    </row>
    <row r="16808" spans="1:11" ht="29.1" customHeight="1" x14ac:dyDescent="0.25">
      <c r="A16808" s="24" t="s">
        <v>3963</v>
      </c>
      <c r="B16808" s="95" t="s">
        <v>3964</v>
      </c>
      <c r="C16808" s="95"/>
      <c r="D16808" s="96" t="s">
        <v>20</v>
      </c>
      <c r="E16808" s="96"/>
      <c r="F16808" s="24" t="s">
        <v>3936</v>
      </c>
      <c r="G16808" s="97">
        <v>0.86950000000000005</v>
      </c>
      <c r="H16808" s="97"/>
      <c r="I16808" s="98">
        <v>8.9</v>
      </c>
      <c r="J16808" s="98"/>
      <c r="K16808" s="27">
        <f>TRUNC(TRUNC(G16808,8)*I16808,2)</f>
        <v>7.73</v>
      </c>
    </row>
    <row r="16809" spans="1:11" ht="29.1" customHeight="1" x14ac:dyDescent="0.25">
      <c r="A16809" s="24" t="s">
        <v>3965</v>
      </c>
      <c r="B16809" s="95" t="s">
        <v>3966</v>
      </c>
      <c r="C16809" s="95"/>
      <c r="D16809" s="96" t="s">
        <v>20</v>
      </c>
      <c r="E16809" s="96"/>
      <c r="F16809" s="24" t="s">
        <v>30</v>
      </c>
      <c r="G16809" s="97">
        <v>1.137</v>
      </c>
      <c r="H16809" s="97"/>
      <c r="I16809" s="98">
        <v>32.76</v>
      </c>
      <c r="J16809" s="98"/>
      <c r="K16809" s="27">
        <f>TRUNC(TRUNC(G16809,8)*I16809,2)</f>
        <v>37.24</v>
      </c>
    </row>
    <row r="16810" spans="1:11" ht="21" customHeight="1" x14ac:dyDescent="0.25">
      <c r="A16810" s="24" t="s">
        <v>3967</v>
      </c>
      <c r="B16810" s="95" t="s">
        <v>3968</v>
      </c>
      <c r="C16810" s="95"/>
      <c r="D16810" s="96" t="s">
        <v>20</v>
      </c>
      <c r="E16810" s="96"/>
      <c r="F16810" s="24" t="s">
        <v>3936</v>
      </c>
      <c r="G16810" s="97">
        <v>0.86950000000000005</v>
      </c>
      <c r="H16810" s="97"/>
      <c r="I16810" s="98">
        <v>27.59</v>
      </c>
      <c r="J16810" s="98"/>
      <c r="K16810" s="27">
        <f>TRUNC(TRUNC(G16810,8)*I16810,2)</f>
        <v>23.98</v>
      </c>
    </row>
    <row r="16811" spans="1:11" ht="21" customHeight="1" x14ac:dyDescent="0.25">
      <c r="A16811" s="24" t="s">
        <v>3969</v>
      </c>
      <c r="B16811" s="95" t="s">
        <v>3970</v>
      </c>
      <c r="C16811" s="95"/>
      <c r="D16811" s="96" t="s">
        <v>20</v>
      </c>
      <c r="E16811" s="96"/>
      <c r="F16811" s="24" t="s">
        <v>30</v>
      </c>
      <c r="G16811" s="97">
        <v>1.137</v>
      </c>
      <c r="H16811" s="97"/>
      <c r="I16811" s="98">
        <v>28.09</v>
      </c>
      <c r="J16811" s="98"/>
      <c r="K16811" s="27">
        <f>TRUNC(TRUNC(G16811,8)*I16811,2)</f>
        <v>31.93</v>
      </c>
    </row>
    <row r="16812" spans="1:11" ht="18" customHeight="1" x14ac:dyDescent="0.25">
      <c r="A16812" s="9"/>
      <c r="B16812" s="9"/>
      <c r="C16812" s="9"/>
      <c r="D16812" s="9"/>
      <c r="E16812" s="9"/>
      <c r="F16812" s="9"/>
      <c r="G16812" s="91" t="s">
        <v>3919</v>
      </c>
      <c r="H16812" s="91"/>
      <c r="I16812" s="91"/>
      <c r="J16812" s="91"/>
      <c r="K16812" s="28">
        <f>SUM(K16808:K16811)</f>
        <v>100.88</v>
      </c>
    </row>
    <row r="16813" spans="1:11" ht="15" customHeight="1" x14ac:dyDescent="0.25">
      <c r="A16813" s="93" t="s">
        <v>3907</v>
      </c>
      <c r="B16813" s="93"/>
      <c r="C16813" s="93"/>
      <c r="D16813" s="94" t="s">
        <v>3</v>
      </c>
      <c r="E16813" s="94"/>
      <c r="F16813" s="23" t="s">
        <v>4</v>
      </c>
      <c r="G16813" s="94" t="s">
        <v>3894</v>
      </c>
      <c r="H16813" s="94"/>
      <c r="I16813" s="94" t="s">
        <v>3895</v>
      </c>
      <c r="J16813" s="94"/>
      <c r="K16813" s="23" t="s">
        <v>3896</v>
      </c>
    </row>
    <row r="16814" spans="1:11" ht="15" customHeight="1" x14ac:dyDescent="0.25">
      <c r="A16814" s="24" t="s">
        <v>3971</v>
      </c>
      <c r="B16814" s="95" t="s">
        <v>3972</v>
      </c>
      <c r="C16814" s="95"/>
      <c r="D16814" s="96" t="s">
        <v>20</v>
      </c>
      <c r="E16814" s="96"/>
      <c r="F16814" s="24" t="s">
        <v>2056</v>
      </c>
      <c r="G16814" s="97">
        <v>7.22E-2</v>
      </c>
      <c r="H16814" s="97"/>
      <c r="I16814" s="98">
        <v>32.69</v>
      </c>
      <c r="J16814" s="98"/>
      <c r="K16814" s="27">
        <f>TRUNC(TRUNC(G16814,8)*I16814,2)</f>
        <v>2.36</v>
      </c>
    </row>
    <row r="16815" spans="1:11" ht="15" customHeight="1" x14ac:dyDescent="0.25">
      <c r="A16815" s="24" t="s">
        <v>3910</v>
      </c>
      <c r="B16815" s="95" t="s">
        <v>3911</v>
      </c>
      <c r="C16815" s="95"/>
      <c r="D16815" s="96" t="s">
        <v>20</v>
      </c>
      <c r="E16815" s="96"/>
      <c r="F16815" s="24" t="s">
        <v>2056</v>
      </c>
      <c r="G16815" s="97">
        <v>0.44790000000000002</v>
      </c>
      <c r="H16815" s="97"/>
      <c r="I16815" s="98">
        <v>24.94</v>
      </c>
      <c r="J16815" s="98"/>
      <c r="K16815" s="27">
        <f>TRUNC(TRUNC(G16815,8)*I16815,2)</f>
        <v>11.17</v>
      </c>
    </row>
    <row r="16816" spans="1:11" ht="18" customHeight="1" x14ac:dyDescent="0.25">
      <c r="A16816" s="9"/>
      <c r="B16816" s="9"/>
      <c r="C16816" s="9"/>
      <c r="D16816" s="9"/>
      <c r="E16816" s="9"/>
      <c r="F16816" s="9"/>
      <c r="G16816" s="91" t="s">
        <v>3912</v>
      </c>
      <c r="H16816" s="91"/>
      <c r="I16816" s="91"/>
      <c r="J16816" s="91"/>
      <c r="K16816" s="28">
        <f>SUM(K16814:K16815)</f>
        <v>13.53</v>
      </c>
    </row>
    <row r="16817" spans="1:11" ht="15" customHeight="1" x14ac:dyDescent="0.25">
      <c r="A16817" s="9"/>
      <c r="B16817" s="9"/>
      <c r="C16817" s="9"/>
      <c r="D16817" s="9"/>
      <c r="E16817" s="9"/>
      <c r="F16817" s="9"/>
      <c r="G16817" s="92" t="s">
        <v>3913</v>
      </c>
      <c r="H16817" s="92"/>
      <c r="I16817" s="92"/>
      <c r="J16817" s="92"/>
      <c r="K16817" s="29">
        <f>ROUND(SUM(K16812,K16816),2)</f>
        <v>114.41</v>
      </c>
    </row>
    <row r="16818" spans="1:11" ht="9.9499999999999993" customHeight="1" x14ac:dyDescent="0.25">
      <c r="A16818" s="9"/>
      <c r="B16818" s="9"/>
      <c r="C16818" s="9"/>
      <c r="D16818" s="9"/>
      <c r="E16818" s="9"/>
      <c r="F16818" s="9"/>
      <c r="G16818" s="100"/>
      <c r="H16818" s="100"/>
      <c r="I16818" s="100"/>
      <c r="J16818" s="100"/>
      <c r="K16818" s="100"/>
    </row>
    <row r="16819" spans="1:11" ht="20.100000000000001" customHeight="1" x14ac:dyDescent="0.25">
      <c r="A16819" s="99" t="s">
        <v>3413</v>
      </c>
      <c r="B16819" s="99"/>
      <c r="C16819" s="99"/>
      <c r="D16819" s="99"/>
      <c r="E16819" s="99"/>
      <c r="F16819" s="99"/>
      <c r="G16819" s="99"/>
      <c r="H16819" s="99"/>
      <c r="I16819" s="99"/>
      <c r="J16819" s="99"/>
      <c r="K16819" s="99"/>
    </row>
    <row r="16820" spans="1:11" ht="15" customHeight="1" x14ac:dyDescent="0.25">
      <c r="A16820" s="93" t="s">
        <v>3916</v>
      </c>
      <c r="B16820" s="93"/>
      <c r="C16820" s="93"/>
      <c r="D16820" s="94" t="s">
        <v>3</v>
      </c>
      <c r="E16820" s="94"/>
      <c r="F16820" s="23" t="s">
        <v>4</v>
      </c>
      <c r="G16820" s="94" t="s">
        <v>3894</v>
      </c>
      <c r="H16820" s="94"/>
      <c r="I16820" s="94" t="s">
        <v>3895</v>
      </c>
      <c r="J16820" s="94"/>
      <c r="K16820" s="23" t="s">
        <v>3896</v>
      </c>
    </row>
    <row r="16821" spans="1:11" ht="38.1" customHeight="1" x14ac:dyDescent="0.25">
      <c r="A16821" s="24" t="s">
        <v>3973</v>
      </c>
      <c r="B16821" s="95" t="s">
        <v>3974</v>
      </c>
      <c r="C16821" s="95"/>
      <c r="D16821" s="96" t="s">
        <v>20</v>
      </c>
      <c r="E16821" s="96"/>
      <c r="F16821" s="24" t="s">
        <v>3936</v>
      </c>
      <c r="G16821" s="97">
        <v>6.3E-3</v>
      </c>
      <c r="H16821" s="97"/>
      <c r="I16821" s="98">
        <v>94.61</v>
      </c>
      <c r="J16821" s="98"/>
      <c r="K16821" s="27">
        <f>TRUNC(TRUNC(G16821,8)*I16821,2)</f>
        <v>0.59</v>
      </c>
    </row>
    <row r="16822" spans="1:11" ht="38.1" customHeight="1" x14ac:dyDescent="0.25">
      <c r="A16822" s="24" t="s">
        <v>3975</v>
      </c>
      <c r="B16822" s="95" t="s">
        <v>3976</v>
      </c>
      <c r="C16822" s="95"/>
      <c r="D16822" s="96" t="s">
        <v>20</v>
      </c>
      <c r="E16822" s="96"/>
      <c r="F16822" s="24" t="s">
        <v>30</v>
      </c>
      <c r="G16822" s="97">
        <v>1.0200000000000001E-2</v>
      </c>
      <c r="H16822" s="97"/>
      <c r="I16822" s="98">
        <v>370.94</v>
      </c>
      <c r="J16822" s="98"/>
      <c r="K16822" s="27">
        <f>TRUNC(TRUNC(G16822,8)*I16822,2)</f>
        <v>3.78</v>
      </c>
    </row>
    <row r="16823" spans="1:11" ht="29.1" customHeight="1" x14ac:dyDescent="0.25">
      <c r="A16823" s="24" t="s">
        <v>3977</v>
      </c>
      <c r="B16823" s="95" t="s">
        <v>3978</v>
      </c>
      <c r="C16823" s="95"/>
      <c r="D16823" s="96" t="s">
        <v>20</v>
      </c>
      <c r="E16823" s="96"/>
      <c r="F16823" s="24" t="s">
        <v>3936</v>
      </c>
      <c r="G16823" s="97">
        <v>4.8999999999999998E-3</v>
      </c>
      <c r="H16823" s="97"/>
      <c r="I16823" s="98">
        <v>74.180000000000007</v>
      </c>
      <c r="J16823" s="98"/>
      <c r="K16823" s="27">
        <f>TRUNC(TRUNC(G16823,8)*I16823,2)</f>
        <v>0.36</v>
      </c>
    </row>
    <row r="16824" spans="1:11" ht="29.1" customHeight="1" x14ac:dyDescent="0.25">
      <c r="A16824" s="24" t="s">
        <v>3979</v>
      </c>
      <c r="B16824" s="95" t="s">
        <v>3980</v>
      </c>
      <c r="C16824" s="95"/>
      <c r="D16824" s="96" t="s">
        <v>20</v>
      </c>
      <c r="E16824" s="96"/>
      <c r="F16824" s="24" t="s">
        <v>30</v>
      </c>
      <c r="G16824" s="97">
        <v>5.5999999999999999E-3</v>
      </c>
      <c r="H16824" s="97"/>
      <c r="I16824" s="98">
        <v>166.79</v>
      </c>
      <c r="J16824" s="98"/>
      <c r="K16824" s="27">
        <f>TRUNC(TRUNC(G16824,8)*I16824,2)</f>
        <v>0.93</v>
      </c>
    </row>
    <row r="16825" spans="1:11" ht="18" customHeight="1" x14ac:dyDescent="0.25">
      <c r="A16825" s="9"/>
      <c r="B16825" s="9"/>
      <c r="C16825" s="9"/>
      <c r="D16825" s="9"/>
      <c r="E16825" s="9"/>
      <c r="F16825" s="9"/>
      <c r="G16825" s="91" t="s">
        <v>3919</v>
      </c>
      <c r="H16825" s="91"/>
      <c r="I16825" s="91"/>
      <c r="J16825" s="91"/>
      <c r="K16825" s="28">
        <f>SUM(K16821:K16824)</f>
        <v>5.66</v>
      </c>
    </row>
    <row r="16826" spans="1:11" ht="15" customHeight="1" x14ac:dyDescent="0.25">
      <c r="A16826" s="9"/>
      <c r="B16826" s="9"/>
      <c r="C16826" s="9"/>
      <c r="D16826" s="9"/>
      <c r="E16826" s="9"/>
      <c r="F16826" s="9"/>
      <c r="G16826" s="92" t="s">
        <v>3913</v>
      </c>
      <c r="H16826" s="92"/>
      <c r="I16826" s="92"/>
      <c r="J16826" s="92"/>
      <c r="K16826" s="29">
        <f>ROUND(SUM(K16825),2)</f>
        <v>5.66</v>
      </c>
    </row>
    <row r="16827" spans="1:11" ht="9.9499999999999993" customHeight="1" x14ac:dyDescent="0.25">
      <c r="A16827" s="9"/>
      <c r="B16827" s="9"/>
      <c r="C16827" s="9"/>
      <c r="D16827" s="9"/>
      <c r="E16827" s="9"/>
      <c r="F16827" s="9"/>
      <c r="G16827" s="100"/>
      <c r="H16827" s="100"/>
      <c r="I16827" s="100"/>
      <c r="J16827" s="100"/>
      <c r="K16827" s="100"/>
    </row>
    <row r="16828" spans="1:11" ht="20.100000000000001" customHeight="1" x14ac:dyDescent="0.25">
      <c r="A16828" s="99" t="s">
        <v>3414</v>
      </c>
      <c r="B16828" s="99"/>
      <c r="C16828" s="99"/>
      <c r="D16828" s="99"/>
      <c r="E16828" s="99"/>
      <c r="F16828" s="99"/>
      <c r="G16828" s="99"/>
      <c r="H16828" s="99"/>
      <c r="I16828" s="99"/>
      <c r="J16828" s="99"/>
      <c r="K16828" s="99"/>
    </row>
    <row r="16829" spans="1:11" ht="15" customHeight="1" x14ac:dyDescent="0.25">
      <c r="A16829" s="93" t="s">
        <v>3916</v>
      </c>
      <c r="B16829" s="93"/>
      <c r="C16829" s="93"/>
      <c r="D16829" s="94" t="s">
        <v>3</v>
      </c>
      <c r="E16829" s="94"/>
      <c r="F16829" s="23" t="s">
        <v>4</v>
      </c>
      <c r="G16829" s="94" t="s">
        <v>3894</v>
      </c>
      <c r="H16829" s="94"/>
      <c r="I16829" s="94" t="s">
        <v>3895</v>
      </c>
      <c r="J16829" s="94"/>
      <c r="K16829" s="23" t="s">
        <v>3896</v>
      </c>
    </row>
    <row r="16830" spans="1:11" ht="38.1" customHeight="1" x14ac:dyDescent="0.25">
      <c r="A16830" s="24" t="s">
        <v>3973</v>
      </c>
      <c r="B16830" s="95" t="s">
        <v>3974</v>
      </c>
      <c r="C16830" s="95"/>
      <c r="D16830" s="96" t="s">
        <v>20</v>
      </c>
      <c r="E16830" s="96"/>
      <c r="F16830" s="24" t="s">
        <v>3936</v>
      </c>
      <c r="G16830" s="97">
        <v>1.2999999999999999E-3</v>
      </c>
      <c r="H16830" s="97"/>
      <c r="I16830" s="98">
        <v>94.61</v>
      </c>
      <c r="J16830" s="98"/>
      <c r="K16830" s="27">
        <f>TRUNC(TRUNC(G16830,8)*I16830,2)</f>
        <v>0.12</v>
      </c>
    </row>
    <row r="16831" spans="1:11" ht="38.1" customHeight="1" x14ac:dyDescent="0.25">
      <c r="A16831" s="24" t="s">
        <v>3975</v>
      </c>
      <c r="B16831" s="95" t="s">
        <v>3976</v>
      </c>
      <c r="C16831" s="95"/>
      <c r="D16831" s="96" t="s">
        <v>20</v>
      </c>
      <c r="E16831" s="96"/>
      <c r="F16831" s="24" t="s">
        <v>30</v>
      </c>
      <c r="G16831" s="97">
        <v>3.0999999999999999E-3</v>
      </c>
      <c r="H16831" s="97"/>
      <c r="I16831" s="98">
        <v>370.94</v>
      </c>
      <c r="J16831" s="98"/>
      <c r="K16831" s="27">
        <f>TRUNC(TRUNC(G16831,8)*I16831,2)</f>
        <v>1.1399999999999999</v>
      </c>
    </row>
    <row r="16832" spans="1:11" ht="18" customHeight="1" x14ac:dyDescent="0.25">
      <c r="A16832" s="9"/>
      <c r="B16832" s="9"/>
      <c r="C16832" s="9"/>
      <c r="D16832" s="9"/>
      <c r="E16832" s="9"/>
      <c r="F16832" s="9"/>
      <c r="G16832" s="91" t="s">
        <v>3919</v>
      </c>
      <c r="H16832" s="91"/>
      <c r="I16832" s="91"/>
      <c r="J16832" s="91"/>
      <c r="K16832" s="28">
        <f>SUM(K16830:K16831)</f>
        <v>1.2599999999999998</v>
      </c>
    </row>
    <row r="16833" spans="1:11" ht="15" customHeight="1" x14ac:dyDescent="0.25">
      <c r="A16833" s="9"/>
      <c r="B16833" s="9"/>
      <c r="C16833" s="9"/>
      <c r="D16833" s="9"/>
      <c r="E16833" s="9"/>
      <c r="F16833" s="9"/>
      <c r="G16833" s="92" t="s">
        <v>3913</v>
      </c>
      <c r="H16833" s="92"/>
      <c r="I16833" s="92"/>
      <c r="J16833" s="92"/>
      <c r="K16833" s="29">
        <f>ROUND(SUM(K16832),2)</f>
        <v>1.26</v>
      </c>
    </row>
    <row r="16834" spans="1:11" ht="9.9499999999999993" customHeight="1" x14ac:dyDescent="0.25">
      <c r="A16834" s="9"/>
      <c r="B16834" s="9"/>
      <c r="C16834" s="9"/>
      <c r="D16834" s="9"/>
      <c r="E16834" s="9"/>
      <c r="F16834" s="9"/>
      <c r="G16834" s="100"/>
      <c r="H16834" s="100"/>
      <c r="I16834" s="100"/>
      <c r="J16834" s="100"/>
      <c r="K16834" s="100"/>
    </row>
    <row r="16835" spans="1:11" ht="20.100000000000001" customHeight="1" x14ac:dyDescent="0.25">
      <c r="A16835" s="99" t="s">
        <v>3415</v>
      </c>
      <c r="B16835" s="99"/>
      <c r="C16835" s="99"/>
      <c r="D16835" s="99"/>
      <c r="E16835" s="99"/>
      <c r="F16835" s="99"/>
      <c r="G16835" s="99"/>
      <c r="H16835" s="99"/>
      <c r="I16835" s="99"/>
      <c r="J16835" s="99"/>
      <c r="K16835" s="99"/>
    </row>
    <row r="16836" spans="1:11" ht="15" customHeight="1" x14ac:dyDescent="0.25">
      <c r="A16836" s="93" t="s">
        <v>3916</v>
      </c>
      <c r="B16836" s="93"/>
      <c r="C16836" s="93"/>
      <c r="D16836" s="94" t="s">
        <v>3</v>
      </c>
      <c r="E16836" s="94"/>
      <c r="F16836" s="23" t="s">
        <v>4</v>
      </c>
      <c r="G16836" s="94" t="s">
        <v>3894</v>
      </c>
      <c r="H16836" s="94"/>
      <c r="I16836" s="94" t="s">
        <v>3895</v>
      </c>
      <c r="J16836" s="94"/>
      <c r="K16836" s="23" t="s">
        <v>3896</v>
      </c>
    </row>
    <row r="16837" spans="1:11" ht="38.1" customHeight="1" x14ac:dyDescent="0.25">
      <c r="A16837" s="24" t="s">
        <v>3973</v>
      </c>
      <c r="B16837" s="95" t="s">
        <v>3974</v>
      </c>
      <c r="C16837" s="95"/>
      <c r="D16837" s="96" t="s">
        <v>20</v>
      </c>
      <c r="E16837" s="96"/>
      <c r="F16837" s="24" t="s">
        <v>3936</v>
      </c>
      <c r="G16837" s="97">
        <v>5.0000000000000001E-4</v>
      </c>
      <c r="H16837" s="97"/>
      <c r="I16837" s="98">
        <v>94.61</v>
      </c>
      <c r="J16837" s="98"/>
      <c r="K16837" s="27">
        <f>TRUNC(TRUNC(G16837,8)*I16837,2)</f>
        <v>0.04</v>
      </c>
    </row>
    <row r="16838" spans="1:11" ht="38.1" customHeight="1" x14ac:dyDescent="0.25">
      <c r="A16838" s="24" t="s">
        <v>3975</v>
      </c>
      <c r="B16838" s="95" t="s">
        <v>3976</v>
      </c>
      <c r="C16838" s="95"/>
      <c r="D16838" s="96" t="s">
        <v>20</v>
      </c>
      <c r="E16838" s="96"/>
      <c r="F16838" s="24" t="s">
        <v>30</v>
      </c>
      <c r="G16838" s="97">
        <v>1.1999999999999999E-3</v>
      </c>
      <c r="H16838" s="97"/>
      <c r="I16838" s="98">
        <v>370.94</v>
      </c>
      <c r="J16838" s="98"/>
      <c r="K16838" s="27">
        <f>TRUNC(TRUNC(G16838,8)*I16838,2)</f>
        <v>0.44</v>
      </c>
    </row>
    <row r="16839" spans="1:11" ht="18" customHeight="1" x14ac:dyDescent="0.25">
      <c r="A16839" s="9"/>
      <c r="B16839" s="9"/>
      <c r="C16839" s="9"/>
      <c r="D16839" s="9"/>
      <c r="E16839" s="9"/>
      <c r="F16839" s="9"/>
      <c r="G16839" s="91" t="s">
        <v>3919</v>
      </c>
      <c r="H16839" s="91"/>
      <c r="I16839" s="91"/>
      <c r="J16839" s="91"/>
      <c r="K16839" s="28">
        <f>SUM(K16837:K16838)</f>
        <v>0.48</v>
      </c>
    </row>
    <row r="16840" spans="1:11" ht="15" customHeight="1" x14ac:dyDescent="0.25">
      <c r="A16840" s="9"/>
      <c r="B16840" s="9"/>
      <c r="C16840" s="9"/>
      <c r="D16840" s="9"/>
      <c r="E16840" s="9"/>
      <c r="F16840" s="9"/>
      <c r="G16840" s="92" t="s">
        <v>3913</v>
      </c>
      <c r="H16840" s="92"/>
      <c r="I16840" s="92"/>
      <c r="J16840" s="92"/>
      <c r="K16840" s="29">
        <f>ROUND(SUM(K16839),2)</f>
        <v>0.48</v>
      </c>
    </row>
    <row r="16841" spans="1:11" ht="9.9499999999999993" customHeight="1" x14ac:dyDescent="0.25">
      <c r="A16841" s="9"/>
      <c r="B16841" s="9"/>
      <c r="C16841" s="9"/>
      <c r="D16841" s="9"/>
      <c r="E16841" s="9"/>
      <c r="F16841" s="9"/>
      <c r="G16841" s="100"/>
      <c r="H16841" s="100"/>
      <c r="I16841" s="100"/>
      <c r="J16841" s="100"/>
      <c r="K16841" s="100"/>
    </row>
    <row r="16842" spans="1:11" ht="20.100000000000001" customHeight="1" x14ac:dyDescent="0.25">
      <c r="A16842" s="99" t="s">
        <v>3416</v>
      </c>
      <c r="B16842" s="99"/>
      <c r="C16842" s="99"/>
      <c r="D16842" s="99"/>
      <c r="E16842" s="99"/>
      <c r="F16842" s="99"/>
      <c r="G16842" s="99"/>
      <c r="H16842" s="99"/>
      <c r="I16842" s="99"/>
      <c r="J16842" s="99"/>
      <c r="K16842" s="99"/>
    </row>
    <row r="16843" spans="1:11" ht="15" customHeight="1" x14ac:dyDescent="0.25">
      <c r="A16843" s="93" t="s">
        <v>3981</v>
      </c>
      <c r="B16843" s="93"/>
      <c r="C16843" s="93"/>
      <c r="D16843" s="94" t="s">
        <v>3</v>
      </c>
      <c r="E16843" s="94"/>
      <c r="F16843" s="23" t="s">
        <v>4</v>
      </c>
      <c r="G16843" s="94" t="s">
        <v>3894</v>
      </c>
      <c r="H16843" s="94"/>
      <c r="I16843" s="94" t="s">
        <v>3895</v>
      </c>
      <c r="J16843" s="94"/>
      <c r="K16843" s="23" t="s">
        <v>3896</v>
      </c>
    </row>
    <row r="16844" spans="1:11" ht="21" customHeight="1" x14ac:dyDescent="0.25">
      <c r="A16844" s="24" t="s">
        <v>70</v>
      </c>
      <c r="B16844" s="95" t="s">
        <v>3982</v>
      </c>
      <c r="C16844" s="95"/>
      <c r="D16844" s="96" t="s">
        <v>25</v>
      </c>
      <c r="E16844" s="96"/>
      <c r="F16844" s="24" t="s">
        <v>61</v>
      </c>
      <c r="G16844" s="97">
        <v>1</v>
      </c>
      <c r="H16844" s="97"/>
      <c r="I16844" s="98">
        <v>28.42</v>
      </c>
      <c r="J16844" s="98"/>
      <c r="K16844" s="27">
        <f>ROUND(ROUND(G16844,8)*I16844,2)</f>
        <v>28.42</v>
      </c>
    </row>
    <row r="16845" spans="1:11" ht="15" customHeight="1" x14ac:dyDescent="0.25">
      <c r="A16845" s="9"/>
      <c r="B16845" s="9"/>
      <c r="C16845" s="9"/>
      <c r="D16845" s="9"/>
      <c r="E16845" s="9"/>
      <c r="F16845" s="9"/>
      <c r="G16845" s="91" t="s">
        <v>3983</v>
      </c>
      <c r="H16845" s="91"/>
      <c r="I16845" s="91"/>
      <c r="J16845" s="91"/>
      <c r="K16845" s="28">
        <f>SUM(K16844:K16844)</f>
        <v>28.42</v>
      </c>
    </row>
    <row r="16846" spans="1:11" ht="15" customHeight="1" x14ac:dyDescent="0.25">
      <c r="A16846" s="9"/>
      <c r="B16846" s="9"/>
      <c r="C16846" s="9"/>
      <c r="D16846" s="9"/>
      <c r="E16846" s="9"/>
      <c r="F16846" s="9"/>
      <c r="G16846" s="92" t="s">
        <v>3913</v>
      </c>
      <c r="H16846" s="92"/>
      <c r="I16846" s="92"/>
      <c r="J16846" s="92"/>
      <c r="K16846" s="29">
        <f>ROUND(SUM(K16845),2)</f>
        <v>28.42</v>
      </c>
    </row>
    <row r="16847" spans="1:11" ht="9.9499999999999993" customHeight="1" x14ac:dyDescent="0.25">
      <c r="A16847" s="9"/>
      <c r="B16847" s="9"/>
      <c r="C16847" s="9"/>
      <c r="D16847" s="9"/>
      <c r="E16847" s="9"/>
      <c r="F16847" s="9"/>
      <c r="G16847" s="100"/>
      <c r="H16847" s="100"/>
      <c r="I16847" s="100"/>
      <c r="J16847" s="100"/>
      <c r="K16847" s="100"/>
    </row>
    <row r="16848" spans="1:11" ht="20.100000000000001" customHeight="1" x14ac:dyDescent="0.25">
      <c r="A16848" s="99" t="s">
        <v>3417</v>
      </c>
      <c r="B16848" s="99"/>
      <c r="C16848" s="99"/>
      <c r="D16848" s="99"/>
      <c r="E16848" s="99"/>
      <c r="F16848" s="99"/>
      <c r="G16848" s="99"/>
      <c r="H16848" s="99"/>
      <c r="I16848" s="99"/>
      <c r="J16848" s="99"/>
      <c r="K16848" s="99"/>
    </row>
    <row r="16849" spans="1:11" ht="15" customHeight="1" x14ac:dyDescent="0.25">
      <c r="A16849" s="93" t="s">
        <v>3916</v>
      </c>
      <c r="B16849" s="93"/>
      <c r="C16849" s="93"/>
      <c r="D16849" s="94" t="s">
        <v>3</v>
      </c>
      <c r="E16849" s="94"/>
      <c r="F16849" s="23" t="s">
        <v>4</v>
      </c>
      <c r="G16849" s="94" t="s">
        <v>3894</v>
      </c>
      <c r="H16849" s="94"/>
      <c r="I16849" s="94" t="s">
        <v>3895</v>
      </c>
      <c r="J16849" s="94"/>
      <c r="K16849" s="23" t="s">
        <v>3896</v>
      </c>
    </row>
    <row r="16850" spans="1:11" ht="38.1" customHeight="1" x14ac:dyDescent="0.25">
      <c r="A16850" s="24" t="s">
        <v>3973</v>
      </c>
      <c r="B16850" s="95" t="s">
        <v>3974</v>
      </c>
      <c r="C16850" s="95"/>
      <c r="D16850" s="96" t="s">
        <v>20</v>
      </c>
      <c r="E16850" s="96"/>
      <c r="F16850" s="24" t="s">
        <v>3936</v>
      </c>
      <c r="G16850" s="97">
        <v>1.2999999999999999E-3</v>
      </c>
      <c r="H16850" s="97"/>
      <c r="I16850" s="98">
        <v>94.61</v>
      </c>
      <c r="J16850" s="98"/>
      <c r="K16850" s="27">
        <f>TRUNC(TRUNC(G16850,8)*I16850,2)</f>
        <v>0.12</v>
      </c>
    </row>
    <row r="16851" spans="1:11" ht="38.1" customHeight="1" x14ac:dyDescent="0.25">
      <c r="A16851" s="24" t="s">
        <v>3975</v>
      </c>
      <c r="B16851" s="95" t="s">
        <v>3976</v>
      </c>
      <c r="C16851" s="95"/>
      <c r="D16851" s="96" t="s">
        <v>20</v>
      </c>
      <c r="E16851" s="96"/>
      <c r="F16851" s="24" t="s">
        <v>30</v>
      </c>
      <c r="G16851" s="97">
        <v>3.0999999999999999E-3</v>
      </c>
      <c r="H16851" s="97"/>
      <c r="I16851" s="98">
        <v>370.94</v>
      </c>
      <c r="J16851" s="98"/>
      <c r="K16851" s="27">
        <f>TRUNC(TRUNC(G16851,8)*I16851,2)</f>
        <v>1.1399999999999999</v>
      </c>
    </row>
    <row r="16852" spans="1:11" ht="18" customHeight="1" x14ac:dyDescent="0.25">
      <c r="A16852" s="9"/>
      <c r="B16852" s="9"/>
      <c r="C16852" s="9"/>
      <c r="D16852" s="9"/>
      <c r="E16852" s="9"/>
      <c r="F16852" s="9"/>
      <c r="G16852" s="91" t="s">
        <v>3919</v>
      </c>
      <c r="H16852" s="91"/>
      <c r="I16852" s="91"/>
      <c r="J16852" s="91"/>
      <c r="K16852" s="28">
        <f>SUM(K16850:K16851)</f>
        <v>1.2599999999999998</v>
      </c>
    </row>
    <row r="16853" spans="1:11" ht="15" customHeight="1" x14ac:dyDescent="0.25">
      <c r="A16853" s="9"/>
      <c r="B16853" s="9"/>
      <c r="C16853" s="9"/>
      <c r="D16853" s="9"/>
      <c r="E16853" s="9"/>
      <c r="F16853" s="9"/>
      <c r="G16853" s="92" t="s">
        <v>3913</v>
      </c>
      <c r="H16853" s="92"/>
      <c r="I16853" s="92"/>
      <c r="J16853" s="92"/>
      <c r="K16853" s="29">
        <f>ROUND(SUM(K16852),2)</f>
        <v>1.26</v>
      </c>
    </row>
    <row r="16854" spans="1:11" ht="9.9499999999999993" customHeight="1" x14ac:dyDescent="0.25">
      <c r="A16854" s="9"/>
      <c r="B16854" s="9"/>
      <c r="C16854" s="9"/>
      <c r="D16854" s="9"/>
      <c r="E16854" s="9"/>
      <c r="F16854" s="9"/>
      <c r="G16854" s="100"/>
      <c r="H16854" s="100"/>
      <c r="I16854" s="100"/>
      <c r="J16854" s="100"/>
      <c r="K16854" s="100"/>
    </row>
    <row r="16855" spans="1:11" ht="20.100000000000001" customHeight="1" x14ac:dyDescent="0.25">
      <c r="A16855" s="99" t="s">
        <v>3418</v>
      </c>
      <c r="B16855" s="99"/>
      <c r="C16855" s="99"/>
      <c r="D16855" s="99"/>
      <c r="E16855" s="99"/>
      <c r="F16855" s="99"/>
      <c r="G16855" s="99"/>
      <c r="H16855" s="99"/>
      <c r="I16855" s="99"/>
      <c r="J16855" s="99"/>
      <c r="K16855" s="99"/>
    </row>
    <row r="16856" spans="1:11" ht="12.95" customHeight="1" x14ac:dyDescent="0.25">
      <c r="A16856" s="107" t="s">
        <v>3984</v>
      </c>
      <c r="B16856" s="107"/>
      <c r="C16856" s="107"/>
      <c r="D16856" s="108" t="s">
        <v>3985</v>
      </c>
      <c r="E16856" s="87" t="s">
        <v>3986</v>
      </c>
      <c r="F16856" s="87"/>
      <c r="G16856" s="87" t="s">
        <v>3987</v>
      </c>
      <c r="H16856" s="87"/>
      <c r="I16856" s="87"/>
      <c r="J16856" s="87"/>
      <c r="K16856" s="87" t="s">
        <v>3988</v>
      </c>
    </row>
    <row r="16857" spans="1:11" ht="12" customHeight="1" x14ac:dyDescent="0.25">
      <c r="A16857" s="107"/>
      <c r="B16857" s="107"/>
      <c r="C16857" s="107"/>
      <c r="D16857" s="108"/>
      <c r="E16857" s="23" t="s">
        <v>3989</v>
      </c>
      <c r="F16857" s="23" t="s">
        <v>3990</v>
      </c>
      <c r="G16857" s="94" t="s">
        <v>3989</v>
      </c>
      <c r="H16857" s="94"/>
      <c r="I16857" s="94" t="s">
        <v>3990</v>
      </c>
      <c r="J16857" s="94"/>
      <c r="K16857" s="87"/>
    </row>
    <row r="16858" spans="1:11" ht="15" customHeight="1" x14ac:dyDescent="0.25">
      <c r="A16858" s="6" t="s">
        <v>3991</v>
      </c>
      <c r="B16858" s="104" t="s">
        <v>3992</v>
      </c>
      <c r="C16858" s="104"/>
      <c r="D16858" s="31">
        <v>1</v>
      </c>
      <c r="E16858" s="32">
        <v>0.34</v>
      </c>
      <c r="F16858" s="32">
        <v>0.66</v>
      </c>
      <c r="G16858" s="105">
        <v>355.46550000000002</v>
      </c>
      <c r="H16858" s="105"/>
      <c r="I16858" s="105">
        <v>95.872399999999999</v>
      </c>
      <c r="J16858" s="105"/>
      <c r="K16858" s="33">
        <f>ROUND(D16858*(ROUND(E16858*G16858,4)+ROUND(F16858*I16858,4)),4)</f>
        <v>184.13409999999999</v>
      </c>
    </row>
    <row r="16859" spans="1:11" ht="15" customHeight="1" x14ac:dyDescent="0.25">
      <c r="A16859" s="6" t="s">
        <v>3993</v>
      </c>
      <c r="B16859" s="104" t="s">
        <v>3994</v>
      </c>
      <c r="C16859" s="104"/>
      <c r="D16859" s="31">
        <v>1</v>
      </c>
      <c r="E16859" s="32">
        <v>1</v>
      </c>
      <c r="F16859" s="32">
        <v>0</v>
      </c>
      <c r="G16859" s="105">
        <v>365.3972</v>
      </c>
      <c r="H16859" s="105"/>
      <c r="I16859" s="105">
        <v>147.8879</v>
      </c>
      <c r="J16859" s="105"/>
      <c r="K16859" s="33">
        <f>ROUND(D16859*(ROUND(E16859*G16859,4)+ROUND(F16859*I16859,4)),4)</f>
        <v>365.3972</v>
      </c>
    </row>
    <row r="16860" spans="1:11" ht="15" customHeight="1" x14ac:dyDescent="0.25">
      <c r="A16860" s="6" t="s">
        <v>3995</v>
      </c>
      <c r="B16860" s="104" t="s">
        <v>3996</v>
      </c>
      <c r="C16860" s="104"/>
      <c r="D16860" s="31">
        <v>1</v>
      </c>
      <c r="E16860" s="32">
        <v>0.97</v>
      </c>
      <c r="F16860" s="32">
        <v>0.03</v>
      </c>
      <c r="G16860" s="105">
        <v>324.64210000000003</v>
      </c>
      <c r="H16860" s="105"/>
      <c r="I16860" s="105">
        <v>159.20740000000001</v>
      </c>
      <c r="J16860" s="105"/>
      <c r="K16860" s="33">
        <f>ROUND(D16860*(ROUND(E16860*G16860,4)+ROUND(F16860*I16860,4)),4)</f>
        <v>319.67899999999997</v>
      </c>
    </row>
    <row r="16861" spans="1:11" ht="15.95" customHeight="1" x14ac:dyDescent="0.25">
      <c r="A16861" s="6" t="s">
        <v>3997</v>
      </c>
      <c r="B16861" s="104" t="s">
        <v>3998</v>
      </c>
      <c r="C16861" s="104"/>
      <c r="D16861" s="31">
        <v>1</v>
      </c>
      <c r="E16861" s="32">
        <v>0.79</v>
      </c>
      <c r="F16861" s="32">
        <v>0.21</v>
      </c>
      <c r="G16861" s="105">
        <v>284.72230000000002</v>
      </c>
      <c r="H16861" s="105"/>
      <c r="I16861" s="105">
        <v>125.70480000000001</v>
      </c>
      <c r="J16861" s="105"/>
      <c r="K16861" s="33">
        <f>ROUND(D16861*(ROUND(E16861*G16861,4)+ROUND(F16861*I16861,4)),4)</f>
        <v>251.32859999999999</v>
      </c>
    </row>
    <row r="16862" spans="1:11" ht="15" customHeight="1" x14ac:dyDescent="0.25">
      <c r="A16862" s="1"/>
      <c r="B16862" s="1"/>
      <c r="C16862" s="1"/>
      <c r="D16862" s="1"/>
      <c r="E16862" s="1"/>
      <c r="F16862" s="1"/>
      <c r="G16862" s="85" t="s">
        <v>3999</v>
      </c>
      <c r="H16862" s="85"/>
      <c r="I16862" s="85"/>
      <c r="J16862" s="85"/>
      <c r="K16862" s="34">
        <f>SUM(K16857:K16861)</f>
        <v>1120.5389</v>
      </c>
    </row>
    <row r="16863" spans="1:11" ht="20.100000000000001" customHeight="1" x14ac:dyDescent="0.25">
      <c r="A16863" s="106" t="s">
        <v>4000</v>
      </c>
      <c r="B16863" s="106"/>
      <c r="C16863" s="106"/>
      <c r="D16863" s="106"/>
      <c r="E16863" s="106"/>
      <c r="F16863" s="2" t="s">
        <v>4</v>
      </c>
      <c r="G16863" s="87" t="s">
        <v>4001</v>
      </c>
      <c r="H16863" s="87"/>
      <c r="I16863" s="87" t="s">
        <v>4002</v>
      </c>
      <c r="J16863" s="87"/>
      <c r="K16863" s="2" t="s">
        <v>3988</v>
      </c>
    </row>
    <row r="16864" spans="1:11" ht="15" customHeight="1" x14ac:dyDescent="0.25">
      <c r="A16864" s="6" t="s">
        <v>4003</v>
      </c>
      <c r="B16864" s="101" t="s">
        <v>4004</v>
      </c>
      <c r="C16864" s="101"/>
      <c r="D16864" s="101"/>
      <c r="E16864" s="101"/>
      <c r="F16864" s="6" t="s">
        <v>3940</v>
      </c>
      <c r="G16864" s="114">
        <v>1</v>
      </c>
      <c r="H16864" s="114"/>
      <c r="I16864" s="115">
        <v>22.527200000000001</v>
      </c>
      <c r="J16864" s="115"/>
      <c r="K16864" s="35">
        <f>ROUND(ROUND(G16864,5)*I16864,4)</f>
        <v>22.527200000000001</v>
      </c>
    </row>
    <row r="16865" spans="1:11" ht="15" customHeight="1" x14ac:dyDescent="0.25">
      <c r="A16865" s="1"/>
      <c r="B16865" s="1"/>
      <c r="C16865" s="1"/>
      <c r="D16865" s="1"/>
      <c r="E16865" s="1"/>
      <c r="F16865" s="1"/>
      <c r="G16865" s="85" t="s">
        <v>4005</v>
      </c>
      <c r="H16865" s="85"/>
      <c r="I16865" s="85"/>
      <c r="J16865" s="85"/>
      <c r="K16865" s="36">
        <f>SUM(K16864:K16864)</f>
        <v>22.527200000000001</v>
      </c>
    </row>
    <row r="16866" spans="1:11" ht="15" customHeight="1" x14ac:dyDescent="0.25">
      <c r="A16866" s="9"/>
      <c r="B16866" s="9"/>
      <c r="C16866" s="9"/>
      <c r="D16866" s="9"/>
      <c r="E16866" s="9"/>
      <c r="F16866" s="9"/>
      <c r="G16866" s="92" t="s">
        <v>4006</v>
      </c>
      <c r="H16866" s="92"/>
      <c r="I16866" s="92"/>
      <c r="J16866" s="92"/>
      <c r="K16866" s="33">
        <f>SUM(K16862,K16865)</f>
        <v>1143.0661</v>
      </c>
    </row>
    <row r="16867" spans="1:11" ht="15" customHeight="1" x14ac:dyDescent="0.25">
      <c r="A16867" s="9"/>
      <c r="B16867" s="9"/>
      <c r="C16867" s="9"/>
      <c r="D16867" s="9"/>
      <c r="E16867" s="9"/>
      <c r="F16867" s="9"/>
      <c r="G16867" s="92" t="s">
        <v>4007</v>
      </c>
      <c r="H16867" s="92"/>
      <c r="I16867" s="92"/>
      <c r="J16867" s="92"/>
      <c r="K16867" s="37">
        <v>113.18</v>
      </c>
    </row>
    <row r="16868" spans="1:11" ht="15" customHeight="1" x14ac:dyDescent="0.25">
      <c r="A16868" s="9"/>
      <c r="B16868" s="9"/>
      <c r="C16868" s="9"/>
      <c r="D16868" s="9"/>
      <c r="E16868" s="9"/>
      <c r="F16868" s="9"/>
      <c r="G16868" s="92" t="s">
        <v>4008</v>
      </c>
      <c r="H16868" s="92"/>
      <c r="I16868" s="92"/>
      <c r="J16868" s="92"/>
      <c r="K16868" s="33">
        <f>ROUND(K16866/K16867,4)</f>
        <v>10.099500000000001</v>
      </c>
    </row>
    <row r="16869" spans="1:11" ht="15" customHeight="1" x14ac:dyDescent="0.25">
      <c r="A16869" s="9"/>
      <c r="B16869" s="9"/>
      <c r="C16869" s="9"/>
      <c r="D16869" s="9"/>
      <c r="E16869" s="9"/>
      <c r="F16869" s="9"/>
      <c r="G16869" s="92" t="s">
        <v>4009</v>
      </c>
      <c r="H16869" s="92"/>
      <c r="I16869" s="92"/>
      <c r="J16869" s="92"/>
      <c r="K16869" s="33">
        <f>ROUND(K16868*0.00746,4)</f>
        <v>7.5300000000000006E-2</v>
      </c>
    </row>
    <row r="16870" spans="1:11" ht="20.100000000000001" customHeight="1" x14ac:dyDescent="0.25">
      <c r="A16870" s="106" t="s">
        <v>4010</v>
      </c>
      <c r="B16870" s="106"/>
      <c r="C16870" s="106"/>
      <c r="D16870" s="106"/>
      <c r="E16870" s="106"/>
      <c r="F16870" s="2" t="s">
        <v>4</v>
      </c>
      <c r="G16870" s="87" t="s">
        <v>4001</v>
      </c>
      <c r="H16870" s="87"/>
      <c r="I16870" s="87" t="s">
        <v>3895</v>
      </c>
      <c r="J16870" s="87"/>
      <c r="K16870" s="2" t="s">
        <v>4011</v>
      </c>
    </row>
    <row r="16871" spans="1:11" ht="15" customHeight="1" x14ac:dyDescent="0.25">
      <c r="A16871" s="6" t="s">
        <v>4012</v>
      </c>
      <c r="B16871" s="104" t="s">
        <v>4013</v>
      </c>
      <c r="C16871" s="104"/>
      <c r="D16871" s="104"/>
      <c r="E16871" s="104"/>
      <c r="F16871" s="6" t="s">
        <v>77</v>
      </c>
      <c r="G16871" s="113">
        <v>1</v>
      </c>
      <c r="H16871" s="113"/>
      <c r="I16871" s="105">
        <v>195.03</v>
      </c>
      <c r="J16871" s="105"/>
      <c r="K16871" s="33">
        <f>ROUND(ROUND(G16871,5)*I16871,4)</f>
        <v>195.03</v>
      </c>
    </row>
    <row r="16872" spans="1:11" ht="15" customHeight="1" x14ac:dyDescent="0.25">
      <c r="A16872" s="1"/>
      <c r="B16872" s="1"/>
      <c r="C16872" s="1"/>
      <c r="D16872" s="1"/>
      <c r="E16872" s="1"/>
      <c r="F16872" s="1"/>
      <c r="G16872" s="85" t="s">
        <v>4014</v>
      </c>
      <c r="H16872" s="85"/>
      <c r="I16872" s="85"/>
      <c r="J16872" s="85"/>
      <c r="K16872" s="34">
        <f>SUM(K16871:K16871)</f>
        <v>195.03</v>
      </c>
    </row>
    <row r="16873" spans="1:11" ht="15" customHeight="1" x14ac:dyDescent="0.25">
      <c r="A16873" s="106" t="s">
        <v>4015</v>
      </c>
      <c r="B16873" s="106"/>
      <c r="C16873" s="106"/>
      <c r="D16873" s="23" t="s">
        <v>4016</v>
      </c>
      <c r="E16873" s="94" t="s">
        <v>4017</v>
      </c>
      <c r="F16873" s="94"/>
      <c r="G16873" s="94" t="s">
        <v>4001</v>
      </c>
      <c r="H16873" s="94"/>
      <c r="I16873" s="94" t="s">
        <v>3895</v>
      </c>
      <c r="J16873" s="94"/>
      <c r="K16873" s="23" t="s">
        <v>4011</v>
      </c>
    </row>
    <row r="16874" spans="1:11" ht="20.100000000000001" customHeight="1" x14ac:dyDescent="0.25">
      <c r="A16874" s="38" t="s">
        <v>4012</v>
      </c>
      <c r="B16874" s="109" t="s">
        <v>4018</v>
      </c>
      <c r="C16874" s="109"/>
      <c r="D16874" s="38" t="s">
        <v>4019</v>
      </c>
      <c r="E16874" s="110" t="s">
        <v>4020</v>
      </c>
      <c r="F16874" s="110"/>
      <c r="G16874" s="111">
        <v>2.2000000000000002</v>
      </c>
      <c r="H16874" s="111"/>
      <c r="I16874" s="112">
        <v>3.47</v>
      </c>
      <c r="J16874" s="112"/>
      <c r="K16874" s="41">
        <f>ROUND(ROUND(G16874,5)*I16874,4)</f>
        <v>7.6340000000000003</v>
      </c>
    </row>
    <row r="16875" spans="1:11" ht="15" customHeight="1" x14ac:dyDescent="0.25">
      <c r="A16875" s="1"/>
      <c r="B16875" s="1"/>
      <c r="C16875" s="1"/>
      <c r="D16875" s="1"/>
      <c r="E16875" s="1"/>
      <c r="F16875" s="1"/>
      <c r="G16875" s="85" t="s">
        <v>4021</v>
      </c>
      <c r="H16875" s="85"/>
      <c r="I16875" s="85"/>
      <c r="J16875" s="85"/>
      <c r="K16875" s="33">
        <f>SUM(K16874:K16874)</f>
        <v>7.6340000000000003</v>
      </c>
    </row>
    <row r="16876" spans="1:11" ht="12.95" customHeight="1" x14ac:dyDescent="0.25">
      <c r="A16876" s="106" t="s">
        <v>4022</v>
      </c>
      <c r="B16876" s="106"/>
      <c r="C16876" s="94" t="s">
        <v>4023</v>
      </c>
      <c r="D16876" s="94" t="s">
        <v>5</v>
      </c>
      <c r="E16876" s="94" t="s">
        <v>4024</v>
      </c>
      <c r="F16876" s="94"/>
      <c r="G16876" s="94" t="s">
        <v>4025</v>
      </c>
      <c r="H16876" s="94"/>
      <c r="I16876" s="94" t="s">
        <v>2086</v>
      </c>
      <c r="J16876" s="94"/>
      <c r="K16876" s="94" t="s">
        <v>4011</v>
      </c>
    </row>
    <row r="16877" spans="1:11" ht="12" customHeight="1" x14ac:dyDescent="0.25">
      <c r="A16877" s="106"/>
      <c r="B16877" s="106"/>
      <c r="C16877" s="94"/>
      <c r="D16877" s="94"/>
      <c r="E16877" s="23" t="s">
        <v>2092</v>
      </c>
      <c r="F16877" s="23" t="s">
        <v>4026</v>
      </c>
      <c r="G16877" s="23" t="s">
        <v>2092</v>
      </c>
      <c r="H16877" s="23" t="s">
        <v>4026</v>
      </c>
      <c r="I16877" s="23" t="s">
        <v>2092</v>
      </c>
      <c r="J16877" s="23" t="s">
        <v>4026</v>
      </c>
      <c r="K16877" s="94"/>
    </row>
    <row r="16878" spans="1:11" ht="27.95" customHeight="1" x14ac:dyDescent="0.25">
      <c r="A16878" s="38" t="s">
        <v>4012</v>
      </c>
      <c r="B16878" s="39" t="s">
        <v>4018</v>
      </c>
      <c r="C16878" s="38" t="s">
        <v>4027</v>
      </c>
      <c r="D16878" s="40">
        <v>2.2000000000000002</v>
      </c>
      <c r="E16878" s="42">
        <v>0</v>
      </c>
      <c r="F16878" s="43">
        <v>1.25</v>
      </c>
      <c r="G16878" s="42">
        <v>0</v>
      </c>
      <c r="H16878" s="43">
        <v>1</v>
      </c>
      <c r="I16878" s="42">
        <v>0</v>
      </c>
      <c r="J16878" s="43">
        <v>0.82</v>
      </c>
      <c r="K16878" s="41">
        <f>ROUND(D16878*(ROUND(E16878*F16878,4)+ROUND(G16878*H16878,4)+ROUND(I16878*J16878,4)),4)</f>
        <v>0</v>
      </c>
    </row>
    <row r="16879" spans="1:11" ht="15" customHeight="1" x14ac:dyDescent="0.25">
      <c r="A16879" s="1"/>
      <c r="B16879" s="1"/>
      <c r="C16879" s="1"/>
      <c r="D16879" s="1"/>
      <c r="E16879" s="1"/>
      <c r="F16879" s="1"/>
      <c r="G16879" s="85" t="s">
        <v>4028</v>
      </c>
      <c r="H16879" s="85"/>
      <c r="I16879" s="85"/>
      <c r="J16879" s="85"/>
      <c r="K16879" s="33">
        <f>SUM(K16877:K16878)</f>
        <v>0</v>
      </c>
    </row>
    <row r="16880" spans="1:11" ht="15" customHeight="1" x14ac:dyDescent="0.25">
      <c r="A16880" s="9"/>
      <c r="B16880" s="9"/>
      <c r="C16880" s="9"/>
      <c r="D16880" s="9"/>
      <c r="E16880" s="9"/>
      <c r="F16880" s="9"/>
      <c r="G16880" s="92" t="s">
        <v>4029</v>
      </c>
      <c r="H16880" s="92"/>
      <c r="I16880" s="92"/>
      <c r="J16880" s="92"/>
      <c r="K16880" s="33">
        <f>SUM(K16868,K16869,K16872,K16875,K16879)</f>
        <v>212.83879999999999</v>
      </c>
    </row>
    <row r="16881" spans="1:11" ht="15" customHeight="1" x14ac:dyDescent="0.25">
      <c r="A16881" s="9"/>
      <c r="B16881" s="9"/>
      <c r="C16881" s="9"/>
      <c r="D16881" s="9"/>
      <c r="E16881" s="9"/>
      <c r="F16881" s="9"/>
      <c r="G16881" s="92" t="s">
        <v>3913</v>
      </c>
      <c r="H16881" s="92"/>
      <c r="I16881" s="92"/>
      <c r="J16881" s="92"/>
      <c r="K16881" s="29">
        <f>ROUND(SUM(K16880),2)</f>
        <v>212.84</v>
      </c>
    </row>
    <row r="16882" spans="1:11" ht="9.9499999999999993" customHeight="1" x14ac:dyDescent="0.25">
      <c r="A16882" s="9"/>
      <c r="B16882" s="9"/>
      <c r="C16882" s="9"/>
      <c r="D16882" s="9"/>
      <c r="E16882" s="9"/>
      <c r="F16882" s="9"/>
      <c r="G16882" s="100"/>
      <c r="H16882" s="100"/>
      <c r="I16882" s="100"/>
      <c r="J16882" s="100"/>
      <c r="K16882" s="100"/>
    </row>
    <row r="16883" spans="1:11" ht="20.100000000000001" customHeight="1" x14ac:dyDescent="0.25">
      <c r="A16883" s="99" t="s">
        <v>3419</v>
      </c>
      <c r="B16883" s="99"/>
      <c r="C16883" s="99"/>
      <c r="D16883" s="99"/>
      <c r="E16883" s="99"/>
      <c r="F16883" s="99"/>
      <c r="G16883" s="99"/>
      <c r="H16883" s="99"/>
      <c r="I16883" s="99"/>
      <c r="J16883" s="99"/>
      <c r="K16883" s="99"/>
    </row>
    <row r="16884" spans="1:11" ht="15" customHeight="1" x14ac:dyDescent="0.25">
      <c r="A16884" s="93" t="s">
        <v>3916</v>
      </c>
      <c r="B16884" s="93"/>
      <c r="C16884" s="93"/>
      <c r="D16884" s="94" t="s">
        <v>3</v>
      </c>
      <c r="E16884" s="94"/>
      <c r="F16884" s="23" t="s">
        <v>4</v>
      </c>
      <c r="G16884" s="94" t="s">
        <v>3894</v>
      </c>
      <c r="H16884" s="94"/>
      <c r="I16884" s="94" t="s">
        <v>3895</v>
      </c>
      <c r="J16884" s="94"/>
      <c r="K16884" s="23" t="s">
        <v>3896</v>
      </c>
    </row>
    <row r="16885" spans="1:11" ht="45.95" customHeight="1" x14ac:dyDescent="0.25">
      <c r="A16885" s="24" t="s">
        <v>3934</v>
      </c>
      <c r="B16885" s="95" t="s">
        <v>3935</v>
      </c>
      <c r="C16885" s="95"/>
      <c r="D16885" s="96" t="s">
        <v>20</v>
      </c>
      <c r="E16885" s="96"/>
      <c r="F16885" s="24" t="s">
        <v>3936</v>
      </c>
      <c r="G16885" s="97">
        <v>2.5891999999999998E-3</v>
      </c>
      <c r="H16885" s="97"/>
      <c r="I16885" s="98">
        <v>76.52</v>
      </c>
      <c r="J16885" s="98"/>
      <c r="K16885" s="27">
        <f t="shared" ref="K16885:K16890" si="130">TRUNC(TRUNC(G16885,8)*I16885,2)</f>
        <v>0.19</v>
      </c>
    </row>
    <row r="16886" spans="1:11" ht="45.95" customHeight="1" x14ac:dyDescent="0.25">
      <c r="A16886" s="24" t="s">
        <v>28</v>
      </c>
      <c r="B16886" s="95" t="s">
        <v>29</v>
      </c>
      <c r="C16886" s="95"/>
      <c r="D16886" s="96" t="s">
        <v>20</v>
      </c>
      <c r="E16886" s="96"/>
      <c r="F16886" s="24" t="s">
        <v>30</v>
      </c>
      <c r="G16886" s="97">
        <v>1.0702000000000001E-3</v>
      </c>
      <c r="H16886" s="97"/>
      <c r="I16886" s="98">
        <v>322.67</v>
      </c>
      <c r="J16886" s="98"/>
      <c r="K16886" s="27">
        <f t="shared" si="130"/>
        <v>0.34</v>
      </c>
    </row>
    <row r="16887" spans="1:11" ht="29.1" customHeight="1" x14ac:dyDescent="0.25">
      <c r="A16887" s="24" t="s">
        <v>4030</v>
      </c>
      <c r="B16887" s="95" t="s">
        <v>4031</v>
      </c>
      <c r="C16887" s="95"/>
      <c r="D16887" s="96" t="s">
        <v>20</v>
      </c>
      <c r="E16887" s="96"/>
      <c r="F16887" s="24" t="s">
        <v>3936</v>
      </c>
      <c r="G16887" s="97">
        <v>3.3568999999999999E-3</v>
      </c>
      <c r="H16887" s="97"/>
      <c r="I16887" s="98">
        <v>105.44</v>
      </c>
      <c r="J16887" s="98"/>
      <c r="K16887" s="27">
        <f t="shared" si="130"/>
        <v>0.35</v>
      </c>
    </row>
    <row r="16888" spans="1:11" ht="29.1" customHeight="1" x14ac:dyDescent="0.25">
      <c r="A16888" s="24" t="s">
        <v>4032</v>
      </c>
      <c r="B16888" s="95" t="s">
        <v>4033</v>
      </c>
      <c r="C16888" s="95"/>
      <c r="D16888" s="96" t="s">
        <v>20</v>
      </c>
      <c r="E16888" s="96"/>
      <c r="F16888" s="24" t="s">
        <v>30</v>
      </c>
      <c r="G16888" s="97">
        <v>3.0249999999999998E-4</v>
      </c>
      <c r="H16888" s="97"/>
      <c r="I16888" s="98">
        <v>265.02</v>
      </c>
      <c r="J16888" s="98"/>
      <c r="K16888" s="27">
        <f t="shared" si="130"/>
        <v>0.08</v>
      </c>
    </row>
    <row r="16889" spans="1:11" ht="38.1" customHeight="1" x14ac:dyDescent="0.25">
      <c r="A16889" s="24" t="s">
        <v>4034</v>
      </c>
      <c r="B16889" s="95" t="s">
        <v>4035</v>
      </c>
      <c r="C16889" s="95"/>
      <c r="D16889" s="96" t="s">
        <v>20</v>
      </c>
      <c r="E16889" s="96"/>
      <c r="F16889" s="24" t="s">
        <v>3936</v>
      </c>
      <c r="G16889" s="97">
        <v>2.9082999999999999E-3</v>
      </c>
      <c r="H16889" s="97"/>
      <c r="I16889" s="98">
        <v>94.54</v>
      </c>
      <c r="J16889" s="98"/>
      <c r="K16889" s="27">
        <f t="shared" si="130"/>
        <v>0.27</v>
      </c>
    </row>
    <row r="16890" spans="1:11" ht="38.1" customHeight="1" x14ac:dyDescent="0.25">
      <c r="A16890" s="24" t="s">
        <v>4036</v>
      </c>
      <c r="B16890" s="95" t="s">
        <v>4037</v>
      </c>
      <c r="C16890" s="95"/>
      <c r="D16890" s="96" t="s">
        <v>20</v>
      </c>
      <c r="E16890" s="96"/>
      <c r="F16890" s="24" t="s">
        <v>30</v>
      </c>
      <c r="G16890" s="97">
        <v>7.5109999999999999E-4</v>
      </c>
      <c r="H16890" s="97"/>
      <c r="I16890" s="98">
        <v>225.43</v>
      </c>
      <c r="J16890" s="98"/>
      <c r="K16890" s="27">
        <f t="shared" si="130"/>
        <v>0.16</v>
      </c>
    </row>
    <row r="16891" spans="1:11" ht="18" customHeight="1" x14ac:dyDescent="0.25">
      <c r="A16891" s="9"/>
      <c r="B16891" s="9"/>
      <c r="C16891" s="9"/>
      <c r="D16891" s="9"/>
      <c r="E16891" s="9"/>
      <c r="F16891" s="9"/>
      <c r="G16891" s="91" t="s">
        <v>3919</v>
      </c>
      <c r="H16891" s="91"/>
      <c r="I16891" s="91"/>
      <c r="J16891" s="91"/>
      <c r="K16891" s="28">
        <f>SUM(K16885:K16890)</f>
        <v>1.39</v>
      </c>
    </row>
    <row r="16892" spans="1:11" ht="15" customHeight="1" x14ac:dyDescent="0.25">
      <c r="A16892" s="93" t="s">
        <v>3907</v>
      </c>
      <c r="B16892" s="93"/>
      <c r="C16892" s="93"/>
      <c r="D16892" s="94" t="s">
        <v>3</v>
      </c>
      <c r="E16892" s="94"/>
      <c r="F16892" s="23" t="s">
        <v>4</v>
      </c>
      <c r="G16892" s="94" t="s">
        <v>3894</v>
      </c>
      <c r="H16892" s="94"/>
      <c r="I16892" s="94" t="s">
        <v>3895</v>
      </c>
      <c r="J16892" s="94"/>
      <c r="K16892" s="23" t="s">
        <v>3896</v>
      </c>
    </row>
    <row r="16893" spans="1:11" ht="15" customHeight="1" x14ac:dyDescent="0.25">
      <c r="A16893" s="24" t="s">
        <v>3910</v>
      </c>
      <c r="B16893" s="95" t="s">
        <v>3911</v>
      </c>
      <c r="C16893" s="95"/>
      <c r="D16893" s="96" t="s">
        <v>20</v>
      </c>
      <c r="E16893" s="96"/>
      <c r="F16893" s="24" t="s">
        <v>2056</v>
      </c>
      <c r="G16893" s="97">
        <v>3.6592999999999999E-3</v>
      </c>
      <c r="H16893" s="97"/>
      <c r="I16893" s="98">
        <v>24.94</v>
      </c>
      <c r="J16893" s="98"/>
      <c r="K16893" s="27">
        <f>TRUNC(TRUNC(G16893,8)*I16893,2)</f>
        <v>0.09</v>
      </c>
    </row>
    <row r="16894" spans="1:11" ht="18" customHeight="1" x14ac:dyDescent="0.25">
      <c r="A16894" s="9"/>
      <c r="B16894" s="9"/>
      <c r="C16894" s="9"/>
      <c r="D16894" s="9"/>
      <c r="E16894" s="9"/>
      <c r="F16894" s="9"/>
      <c r="G16894" s="91" t="s">
        <v>3912</v>
      </c>
      <c r="H16894" s="91"/>
      <c r="I16894" s="91"/>
      <c r="J16894" s="91"/>
      <c r="K16894" s="28">
        <f>SUM(K16893:K16893)</f>
        <v>0.09</v>
      </c>
    </row>
    <row r="16895" spans="1:11" ht="15" customHeight="1" x14ac:dyDescent="0.25">
      <c r="A16895" s="9"/>
      <c r="B16895" s="9"/>
      <c r="C16895" s="9"/>
      <c r="D16895" s="9"/>
      <c r="E16895" s="9"/>
      <c r="F16895" s="9"/>
      <c r="G16895" s="92" t="s">
        <v>3913</v>
      </c>
      <c r="H16895" s="92"/>
      <c r="I16895" s="92"/>
      <c r="J16895" s="92"/>
      <c r="K16895" s="29">
        <f>ROUND(SUM(K16891,K16894),2)</f>
        <v>1.48</v>
      </c>
    </row>
    <row r="16896" spans="1:11" ht="9.9499999999999993" customHeight="1" x14ac:dyDescent="0.25">
      <c r="A16896" s="9"/>
      <c r="B16896" s="9"/>
      <c r="C16896" s="9"/>
      <c r="D16896" s="9"/>
      <c r="E16896" s="9"/>
      <c r="F16896" s="9"/>
      <c r="G16896" s="100"/>
      <c r="H16896" s="100"/>
      <c r="I16896" s="100"/>
      <c r="J16896" s="100"/>
      <c r="K16896" s="100"/>
    </row>
    <row r="16897" spans="1:11" ht="20.100000000000001" customHeight="1" x14ac:dyDescent="0.25">
      <c r="A16897" s="99" t="s">
        <v>3420</v>
      </c>
      <c r="B16897" s="99"/>
      <c r="C16897" s="99"/>
      <c r="D16897" s="99"/>
      <c r="E16897" s="99"/>
      <c r="F16897" s="99"/>
      <c r="G16897" s="99"/>
      <c r="H16897" s="99"/>
      <c r="I16897" s="99"/>
      <c r="J16897" s="99"/>
      <c r="K16897" s="99"/>
    </row>
    <row r="16898" spans="1:11" ht="15" customHeight="1" x14ac:dyDescent="0.25">
      <c r="A16898" s="93" t="s">
        <v>3893</v>
      </c>
      <c r="B16898" s="93"/>
      <c r="C16898" s="93"/>
      <c r="D16898" s="94" t="s">
        <v>3</v>
      </c>
      <c r="E16898" s="94"/>
      <c r="F16898" s="23" t="s">
        <v>4</v>
      </c>
      <c r="G16898" s="94" t="s">
        <v>3894</v>
      </c>
      <c r="H16898" s="94"/>
      <c r="I16898" s="94" t="s">
        <v>3895</v>
      </c>
      <c r="J16898" s="94"/>
      <c r="K16898" s="23" t="s">
        <v>3896</v>
      </c>
    </row>
    <row r="16899" spans="1:11" ht="21" customHeight="1" x14ac:dyDescent="0.25">
      <c r="A16899" s="24" t="s">
        <v>4038</v>
      </c>
      <c r="B16899" s="95" t="s">
        <v>4039</v>
      </c>
      <c r="C16899" s="95"/>
      <c r="D16899" s="96" t="s">
        <v>20</v>
      </c>
      <c r="E16899" s="96"/>
      <c r="F16899" s="24" t="s">
        <v>34</v>
      </c>
      <c r="G16899" s="97">
        <v>6.6E-3</v>
      </c>
      <c r="H16899" s="97"/>
      <c r="I16899" s="98">
        <v>210.23</v>
      </c>
      <c r="J16899" s="98"/>
      <c r="K16899" s="27">
        <f>TRUNC(TRUNC(G16899,8)*I16899,2)</f>
        <v>1.38</v>
      </c>
    </row>
    <row r="16900" spans="1:11" ht="21" customHeight="1" x14ac:dyDescent="0.25">
      <c r="A16900" s="24" t="s">
        <v>4040</v>
      </c>
      <c r="B16900" s="95" t="s">
        <v>4041</v>
      </c>
      <c r="C16900" s="95"/>
      <c r="D16900" s="96" t="s">
        <v>20</v>
      </c>
      <c r="E16900" s="96"/>
      <c r="F16900" s="24" t="s">
        <v>84</v>
      </c>
      <c r="G16900" s="97">
        <v>1.0049999999999999</v>
      </c>
      <c r="H16900" s="97"/>
      <c r="I16900" s="98">
        <v>32.369999999999997</v>
      </c>
      <c r="J16900" s="98"/>
      <c r="K16900" s="27">
        <f>TRUNC(TRUNC(G16900,8)*I16900,2)</f>
        <v>32.53</v>
      </c>
    </row>
    <row r="16901" spans="1:11" ht="15" customHeight="1" x14ac:dyDescent="0.25">
      <c r="A16901" s="9"/>
      <c r="B16901" s="9"/>
      <c r="C16901" s="9"/>
      <c r="D16901" s="9"/>
      <c r="E16901" s="9"/>
      <c r="F16901" s="9"/>
      <c r="G16901" s="91" t="s">
        <v>3906</v>
      </c>
      <c r="H16901" s="91"/>
      <c r="I16901" s="91"/>
      <c r="J16901" s="91"/>
      <c r="K16901" s="28">
        <f>SUM(K16899:K16900)</f>
        <v>33.910000000000004</v>
      </c>
    </row>
    <row r="16902" spans="1:11" ht="15" customHeight="1" x14ac:dyDescent="0.25">
      <c r="A16902" s="93" t="s">
        <v>3907</v>
      </c>
      <c r="B16902" s="93"/>
      <c r="C16902" s="93"/>
      <c r="D16902" s="94" t="s">
        <v>3</v>
      </c>
      <c r="E16902" s="94"/>
      <c r="F16902" s="23" t="s">
        <v>4</v>
      </c>
      <c r="G16902" s="94" t="s">
        <v>3894</v>
      </c>
      <c r="H16902" s="94"/>
      <c r="I16902" s="94" t="s">
        <v>3895</v>
      </c>
      <c r="J16902" s="94"/>
      <c r="K16902" s="23" t="s">
        <v>3896</v>
      </c>
    </row>
    <row r="16903" spans="1:11" ht="15" customHeight="1" x14ac:dyDescent="0.25">
      <c r="A16903" s="24" t="s">
        <v>3971</v>
      </c>
      <c r="B16903" s="95" t="s">
        <v>3972</v>
      </c>
      <c r="C16903" s="95"/>
      <c r="D16903" s="96" t="s">
        <v>20</v>
      </c>
      <c r="E16903" s="96"/>
      <c r="F16903" s="24" t="s">
        <v>2056</v>
      </c>
      <c r="G16903" s="97">
        <v>0.2296</v>
      </c>
      <c r="H16903" s="97"/>
      <c r="I16903" s="98">
        <v>32.69</v>
      </c>
      <c r="J16903" s="98"/>
      <c r="K16903" s="27">
        <f>TRUNC(TRUNC(G16903,8)*I16903,2)</f>
        <v>7.5</v>
      </c>
    </row>
    <row r="16904" spans="1:11" ht="15" customHeight="1" x14ac:dyDescent="0.25">
      <c r="A16904" s="24" t="s">
        <v>3910</v>
      </c>
      <c r="B16904" s="95" t="s">
        <v>3911</v>
      </c>
      <c r="C16904" s="95"/>
      <c r="D16904" s="96" t="s">
        <v>20</v>
      </c>
      <c r="E16904" s="96"/>
      <c r="F16904" s="24" t="s">
        <v>2056</v>
      </c>
      <c r="G16904" s="97">
        <v>0.2296</v>
      </c>
      <c r="H16904" s="97"/>
      <c r="I16904" s="98">
        <v>24.94</v>
      </c>
      <c r="J16904" s="98"/>
      <c r="K16904" s="27">
        <f>TRUNC(TRUNC(G16904,8)*I16904,2)</f>
        <v>5.72</v>
      </c>
    </row>
    <row r="16905" spans="1:11" ht="18" customHeight="1" x14ac:dyDescent="0.25">
      <c r="A16905" s="9"/>
      <c r="B16905" s="9"/>
      <c r="C16905" s="9"/>
      <c r="D16905" s="9"/>
      <c r="E16905" s="9"/>
      <c r="F16905" s="9"/>
      <c r="G16905" s="91" t="s">
        <v>3912</v>
      </c>
      <c r="H16905" s="91"/>
      <c r="I16905" s="91"/>
      <c r="J16905" s="91"/>
      <c r="K16905" s="28">
        <f>SUM(K16903:K16904)</f>
        <v>13.219999999999999</v>
      </c>
    </row>
    <row r="16906" spans="1:11" ht="15" customHeight="1" x14ac:dyDescent="0.25">
      <c r="A16906" s="93" t="s">
        <v>3922</v>
      </c>
      <c r="B16906" s="93"/>
      <c r="C16906" s="93"/>
      <c r="D16906" s="94" t="s">
        <v>3</v>
      </c>
      <c r="E16906" s="94"/>
      <c r="F16906" s="23" t="s">
        <v>4</v>
      </c>
      <c r="G16906" s="94" t="s">
        <v>3894</v>
      </c>
      <c r="H16906" s="94"/>
      <c r="I16906" s="94" t="s">
        <v>3895</v>
      </c>
      <c r="J16906" s="94"/>
      <c r="K16906" s="23" t="s">
        <v>3896</v>
      </c>
    </row>
    <row r="16907" spans="1:11" ht="21" customHeight="1" x14ac:dyDescent="0.25">
      <c r="A16907" s="24" t="s">
        <v>4042</v>
      </c>
      <c r="B16907" s="95" t="s">
        <v>4043</v>
      </c>
      <c r="C16907" s="95"/>
      <c r="D16907" s="96" t="s">
        <v>20</v>
      </c>
      <c r="E16907" s="96"/>
      <c r="F16907" s="24" t="s">
        <v>34</v>
      </c>
      <c r="G16907" s="97">
        <v>1.8E-3</v>
      </c>
      <c r="H16907" s="97"/>
      <c r="I16907" s="98">
        <v>767.08</v>
      </c>
      <c r="J16907" s="98"/>
      <c r="K16907" s="27">
        <f>TRUNC(TRUNC(G16907,8)*I16907,2)</f>
        <v>1.38</v>
      </c>
    </row>
    <row r="16908" spans="1:11" ht="15" customHeight="1" x14ac:dyDescent="0.25">
      <c r="A16908" s="9"/>
      <c r="B16908" s="9"/>
      <c r="C16908" s="9"/>
      <c r="D16908" s="9"/>
      <c r="E16908" s="9"/>
      <c r="F16908" s="9"/>
      <c r="G16908" s="91" t="s">
        <v>3933</v>
      </c>
      <c r="H16908" s="91"/>
      <c r="I16908" s="91"/>
      <c r="J16908" s="91"/>
      <c r="K16908" s="28">
        <f>SUM(K16907:K16907)</f>
        <v>1.38</v>
      </c>
    </row>
    <row r="16909" spans="1:11" ht="15" customHeight="1" x14ac:dyDescent="0.25">
      <c r="A16909" s="9"/>
      <c r="B16909" s="9"/>
      <c r="C16909" s="9"/>
      <c r="D16909" s="9"/>
      <c r="E16909" s="9"/>
      <c r="F16909" s="9"/>
      <c r="G16909" s="92" t="s">
        <v>3913</v>
      </c>
      <c r="H16909" s="92"/>
      <c r="I16909" s="92"/>
      <c r="J16909" s="92"/>
      <c r="K16909" s="29">
        <f>ROUND(SUM(K16901,K16905,K16908),2)</f>
        <v>48.51</v>
      </c>
    </row>
    <row r="16910" spans="1:11" ht="9.9499999999999993" customHeight="1" x14ac:dyDescent="0.25">
      <c r="A16910" s="9"/>
      <c r="B16910" s="9"/>
      <c r="C16910" s="9"/>
      <c r="D16910" s="9"/>
      <c r="E16910" s="9"/>
      <c r="F16910" s="9"/>
      <c r="G16910" s="100"/>
      <c r="H16910" s="100"/>
      <c r="I16910" s="100"/>
      <c r="J16910" s="100"/>
      <c r="K16910" s="100"/>
    </row>
    <row r="16911" spans="1:11" ht="20.100000000000001" customHeight="1" x14ac:dyDescent="0.25">
      <c r="A16911" s="99" t="s">
        <v>3421</v>
      </c>
      <c r="B16911" s="99"/>
      <c r="C16911" s="99"/>
      <c r="D16911" s="99"/>
      <c r="E16911" s="99"/>
      <c r="F16911" s="99"/>
      <c r="G16911" s="99"/>
      <c r="H16911" s="99"/>
      <c r="I16911" s="99"/>
      <c r="J16911" s="99"/>
      <c r="K16911" s="99"/>
    </row>
    <row r="16912" spans="1:11" ht="15" customHeight="1" x14ac:dyDescent="0.25">
      <c r="A16912" s="93" t="s">
        <v>3893</v>
      </c>
      <c r="B16912" s="93"/>
      <c r="C16912" s="93"/>
      <c r="D16912" s="94" t="s">
        <v>3</v>
      </c>
      <c r="E16912" s="94"/>
      <c r="F16912" s="23" t="s">
        <v>4</v>
      </c>
      <c r="G16912" s="94" t="s">
        <v>3894</v>
      </c>
      <c r="H16912" s="94"/>
      <c r="I16912" s="94" t="s">
        <v>3895</v>
      </c>
      <c r="J16912" s="94"/>
      <c r="K16912" s="23" t="s">
        <v>3896</v>
      </c>
    </row>
    <row r="16913" spans="1:11" ht="15" customHeight="1" x14ac:dyDescent="0.25">
      <c r="A16913" s="24" t="s">
        <v>4044</v>
      </c>
      <c r="B16913" s="95" t="s">
        <v>4045</v>
      </c>
      <c r="C16913" s="95"/>
      <c r="D16913" s="96" t="s">
        <v>20</v>
      </c>
      <c r="E16913" s="96"/>
      <c r="F16913" s="24" t="s">
        <v>3903</v>
      </c>
      <c r="G16913" s="97">
        <v>0.106</v>
      </c>
      <c r="H16913" s="97"/>
      <c r="I16913" s="98">
        <v>2.59</v>
      </c>
      <c r="J16913" s="98"/>
      <c r="K16913" s="27">
        <f>TRUNC(TRUNC(G16913,8)*I16913,2)</f>
        <v>0.27</v>
      </c>
    </row>
    <row r="16914" spans="1:11" ht="15" customHeight="1" x14ac:dyDescent="0.25">
      <c r="A16914" s="9"/>
      <c r="B16914" s="9"/>
      <c r="C16914" s="9"/>
      <c r="D16914" s="9"/>
      <c r="E16914" s="9"/>
      <c r="F16914" s="9"/>
      <c r="G16914" s="91" t="s">
        <v>3906</v>
      </c>
      <c r="H16914" s="91"/>
      <c r="I16914" s="91"/>
      <c r="J16914" s="91"/>
      <c r="K16914" s="28">
        <f>SUM(K16913:K16913)</f>
        <v>0.27</v>
      </c>
    </row>
    <row r="16915" spans="1:11" ht="15" customHeight="1" x14ac:dyDescent="0.25">
      <c r="A16915" s="93" t="s">
        <v>3907</v>
      </c>
      <c r="B16915" s="93"/>
      <c r="C16915" s="93"/>
      <c r="D16915" s="94" t="s">
        <v>3</v>
      </c>
      <c r="E16915" s="94"/>
      <c r="F16915" s="23" t="s">
        <v>4</v>
      </c>
      <c r="G16915" s="94" t="s">
        <v>3894</v>
      </c>
      <c r="H16915" s="94"/>
      <c r="I16915" s="94" t="s">
        <v>3895</v>
      </c>
      <c r="J16915" s="94"/>
      <c r="K16915" s="23" t="s">
        <v>3896</v>
      </c>
    </row>
    <row r="16916" spans="1:11" ht="15" customHeight="1" x14ac:dyDescent="0.25">
      <c r="A16916" s="24" t="s">
        <v>4046</v>
      </c>
      <c r="B16916" s="95" t="s">
        <v>4047</v>
      </c>
      <c r="C16916" s="95"/>
      <c r="D16916" s="96" t="s">
        <v>20</v>
      </c>
      <c r="E16916" s="96"/>
      <c r="F16916" s="24" t="s">
        <v>2056</v>
      </c>
      <c r="G16916" s="97">
        <v>3.6999999999999998E-2</v>
      </c>
      <c r="H16916" s="97"/>
      <c r="I16916" s="98">
        <v>34.35</v>
      </c>
      <c r="J16916" s="98"/>
      <c r="K16916" s="27">
        <f>TRUNC(TRUNC(G16916,8)*I16916,2)</f>
        <v>1.27</v>
      </c>
    </row>
    <row r="16917" spans="1:11" ht="15" customHeight="1" x14ac:dyDescent="0.25">
      <c r="A16917" s="24" t="s">
        <v>3910</v>
      </c>
      <c r="B16917" s="95" t="s">
        <v>3911</v>
      </c>
      <c r="C16917" s="95"/>
      <c r="D16917" s="96" t="s">
        <v>20</v>
      </c>
      <c r="E16917" s="96"/>
      <c r="F16917" s="24" t="s">
        <v>2056</v>
      </c>
      <c r="G16917" s="97">
        <v>1.6E-2</v>
      </c>
      <c r="H16917" s="97"/>
      <c r="I16917" s="98">
        <v>24.94</v>
      </c>
      <c r="J16917" s="98"/>
      <c r="K16917" s="27">
        <f>TRUNC(TRUNC(G16917,8)*I16917,2)</f>
        <v>0.39</v>
      </c>
    </row>
    <row r="16918" spans="1:11" ht="18" customHeight="1" x14ac:dyDescent="0.25">
      <c r="A16918" s="9"/>
      <c r="B16918" s="9"/>
      <c r="C16918" s="9"/>
      <c r="D16918" s="9"/>
      <c r="E16918" s="9"/>
      <c r="F16918" s="9"/>
      <c r="G16918" s="91" t="s">
        <v>3912</v>
      </c>
      <c r="H16918" s="91"/>
      <c r="I16918" s="91"/>
      <c r="J16918" s="91"/>
      <c r="K16918" s="28">
        <f>SUM(K16916:K16917)</f>
        <v>1.6600000000000001</v>
      </c>
    </row>
    <row r="16919" spans="1:11" ht="15" customHeight="1" x14ac:dyDescent="0.25">
      <c r="A16919" s="9"/>
      <c r="B16919" s="9"/>
      <c r="C16919" s="9"/>
      <c r="D16919" s="9"/>
      <c r="E16919" s="9"/>
      <c r="F16919" s="9"/>
      <c r="G16919" s="92" t="s">
        <v>3913</v>
      </c>
      <c r="H16919" s="92"/>
      <c r="I16919" s="92"/>
      <c r="J16919" s="92"/>
      <c r="K16919" s="29">
        <f>ROUND(SUM(K16914,K16918),2)</f>
        <v>1.93</v>
      </c>
    </row>
    <row r="16920" spans="1:11" ht="9.9499999999999993" customHeight="1" x14ac:dyDescent="0.25">
      <c r="A16920" s="9"/>
      <c r="B16920" s="9"/>
      <c r="C16920" s="9"/>
      <c r="D16920" s="9"/>
      <c r="E16920" s="9"/>
      <c r="F16920" s="9"/>
      <c r="G16920" s="100"/>
      <c r="H16920" s="100"/>
      <c r="I16920" s="100"/>
      <c r="J16920" s="100"/>
      <c r="K16920" s="100"/>
    </row>
    <row r="16921" spans="1:11" ht="20.100000000000001" customHeight="1" x14ac:dyDescent="0.25">
      <c r="A16921" s="99" t="s">
        <v>3422</v>
      </c>
      <c r="B16921" s="99"/>
      <c r="C16921" s="99"/>
      <c r="D16921" s="99"/>
      <c r="E16921" s="99"/>
      <c r="F16921" s="99"/>
      <c r="G16921" s="99"/>
      <c r="H16921" s="99"/>
      <c r="I16921" s="99"/>
      <c r="J16921" s="99"/>
      <c r="K16921" s="99"/>
    </row>
    <row r="16922" spans="1:11" ht="15" customHeight="1" x14ac:dyDescent="0.25">
      <c r="A16922" s="93" t="s">
        <v>3916</v>
      </c>
      <c r="B16922" s="93"/>
      <c r="C16922" s="93"/>
      <c r="D16922" s="94" t="s">
        <v>3</v>
      </c>
      <c r="E16922" s="94"/>
      <c r="F16922" s="23" t="s">
        <v>4</v>
      </c>
      <c r="G16922" s="94" t="s">
        <v>3894</v>
      </c>
      <c r="H16922" s="94"/>
      <c r="I16922" s="94" t="s">
        <v>3895</v>
      </c>
      <c r="J16922" s="94"/>
      <c r="K16922" s="23" t="s">
        <v>3896</v>
      </c>
    </row>
    <row r="16923" spans="1:11" ht="29.1" customHeight="1" x14ac:dyDescent="0.25">
      <c r="A16923" s="24" t="s">
        <v>3963</v>
      </c>
      <c r="B16923" s="95" t="s">
        <v>3964</v>
      </c>
      <c r="C16923" s="95"/>
      <c r="D16923" s="96" t="s">
        <v>20</v>
      </c>
      <c r="E16923" s="96"/>
      <c r="F16923" s="24" t="s">
        <v>3936</v>
      </c>
      <c r="G16923" s="97">
        <v>5.2258833999999998</v>
      </c>
      <c r="H16923" s="97"/>
      <c r="I16923" s="98">
        <v>8.9</v>
      </c>
      <c r="J16923" s="98"/>
      <c r="K16923" s="27">
        <f>TRUNC(TRUNC(G16923,8)*I16923,2)</f>
        <v>46.51</v>
      </c>
    </row>
    <row r="16924" spans="1:11" ht="29.1" customHeight="1" x14ac:dyDescent="0.25">
      <c r="A16924" s="24" t="s">
        <v>3965</v>
      </c>
      <c r="B16924" s="95" t="s">
        <v>3966</v>
      </c>
      <c r="C16924" s="95"/>
      <c r="D16924" s="96" t="s">
        <v>20</v>
      </c>
      <c r="E16924" s="96"/>
      <c r="F16924" s="24" t="s">
        <v>30</v>
      </c>
      <c r="G16924" s="97">
        <v>0.95392160000000004</v>
      </c>
      <c r="H16924" s="97"/>
      <c r="I16924" s="98">
        <v>32.76</v>
      </c>
      <c r="J16924" s="98"/>
      <c r="K16924" s="27">
        <f>TRUNC(TRUNC(G16924,8)*I16924,2)</f>
        <v>31.25</v>
      </c>
    </row>
    <row r="16925" spans="1:11" ht="21" customHeight="1" x14ac:dyDescent="0.25">
      <c r="A16925" s="24" t="s">
        <v>3967</v>
      </c>
      <c r="B16925" s="95" t="s">
        <v>3968</v>
      </c>
      <c r="C16925" s="95"/>
      <c r="D16925" s="96" t="s">
        <v>20</v>
      </c>
      <c r="E16925" s="96"/>
      <c r="F16925" s="24" t="s">
        <v>3936</v>
      </c>
      <c r="G16925" s="97">
        <v>5.2258833999999998</v>
      </c>
      <c r="H16925" s="97"/>
      <c r="I16925" s="98">
        <v>27.59</v>
      </c>
      <c r="J16925" s="98"/>
      <c r="K16925" s="27">
        <f>TRUNC(TRUNC(G16925,8)*I16925,2)</f>
        <v>144.18</v>
      </c>
    </row>
    <row r="16926" spans="1:11" ht="21" customHeight="1" x14ac:dyDescent="0.25">
      <c r="A16926" s="24" t="s">
        <v>3969</v>
      </c>
      <c r="B16926" s="95" t="s">
        <v>3970</v>
      </c>
      <c r="C16926" s="95"/>
      <c r="D16926" s="96" t="s">
        <v>20</v>
      </c>
      <c r="E16926" s="96"/>
      <c r="F16926" s="24" t="s">
        <v>30</v>
      </c>
      <c r="G16926" s="97">
        <v>0.95392160000000004</v>
      </c>
      <c r="H16926" s="97"/>
      <c r="I16926" s="98">
        <v>28.09</v>
      </c>
      <c r="J16926" s="98"/>
      <c r="K16926" s="27">
        <f>TRUNC(TRUNC(G16926,8)*I16926,2)</f>
        <v>26.79</v>
      </c>
    </row>
    <row r="16927" spans="1:11" ht="18" customHeight="1" x14ac:dyDescent="0.25">
      <c r="A16927" s="9"/>
      <c r="B16927" s="9"/>
      <c r="C16927" s="9"/>
      <c r="D16927" s="9"/>
      <c r="E16927" s="9"/>
      <c r="F16927" s="9"/>
      <c r="G16927" s="91" t="s">
        <v>3919</v>
      </c>
      <c r="H16927" s="91"/>
      <c r="I16927" s="91"/>
      <c r="J16927" s="91"/>
      <c r="K16927" s="28">
        <f>SUM(K16923:K16926)</f>
        <v>248.73</v>
      </c>
    </row>
    <row r="16928" spans="1:11" ht="15" customHeight="1" x14ac:dyDescent="0.25">
      <c r="A16928" s="93" t="s">
        <v>3893</v>
      </c>
      <c r="B16928" s="93"/>
      <c r="C16928" s="93"/>
      <c r="D16928" s="94" t="s">
        <v>3</v>
      </c>
      <c r="E16928" s="94"/>
      <c r="F16928" s="23" t="s">
        <v>4</v>
      </c>
      <c r="G16928" s="94" t="s">
        <v>3894</v>
      </c>
      <c r="H16928" s="94"/>
      <c r="I16928" s="94" t="s">
        <v>3895</v>
      </c>
      <c r="J16928" s="94"/>
      <c r="K16928" s="23" t="s">
        <v>3896</v>
      </c>
    </row>
    <row r="16929" spans="1:11" ht="21" customHeight="1" x14ac:dyDescent="0.25">
      <c r="A16929" s="24" t="s">
        <v>4048</v>
      </c>
      <c r="B16929" s="95" t="s">
        <v>4049</v>
      </c>
      <c r="C16929" s="95"/>
      <c r="D16929" s="96" t="s">
        <v>20</v>
      </c>
      <c r="E16929" s="96"/>
      <c r="F16929" s="24" t="s">
        <v>34</v>
      </c>
      <c r="G16929" s="97">
        <v>0.19980000000000001</v>
      </c>
      <c r="H16929" s="97"/>
      <c r="I16929" s="98">
        <v>206.17</v>
      </c>
      <c r="J16929" s="98"/>
      <c r="K16929" s="27">
        <f>TRUNC(TRUNC(G16929,8)*I16929,2)</f>
        <v>41.19</v>
      </c>
    </row>
    <row r="16930" spans="1:11" ht="15" customHeight="1" x14ac:dyDescent="0.25">
      <c r="A16930" s="24" t="s">
        <v>3955</v>
      </c>
      <c r="B16930" s="95" t="s">
        <v>3956</v>
      </c>
      <c r="C16930" s="95"/>
      <c r="D16930" s="96" t="s">
        <v>20</v>
      </c>
      <c r="E16930" s="96"/>
      <c r="F16930" s="24" t="s">
        <v>3903</v>
      </c>
      <c r="G16930" s="97">
        <v>3.6695999999999999E-2</v>
      </c>
      <c r="H16930" s="97"/>
      <c r="I16930" s="98">
        <v>19.37</v>
      </c>
      <c r="J16930" s="98"/>
      <c r="K16930" s="27">
        <f>TRUNC(TRUNC(G16930,8)*I16930,2)</f>
        <v>0.71</v>
      </c>
    </row>
    <row r="16931" spans="1:11" ht="21" customHeight="1" x14ac:dyDescent="0.25">
      <c r="A16931" s="24" t="s">
        <v>4050</v>
      </c>
      <c r="B16931" s="95" t="s">
        <v>4051</v>
      </c>
      <c r="C16931" s="95"/>
      <c r="D16931" s="96" t="s">
        <v>20</v>
      </c>
      <c r="E16931" s="96"/>
      <c r="F16931" s="24" t="s">
        <v>84</v>
      </c>
      <c r="G16931" s="97">
        <v>7.48</v>
      </c>
      <c r="H16931" s="97"/>
      <c r="I16931" s="98">
        <v>3.9</v>
      </c>
      <c r="J16931" s="98"/>
      <c r="K16931" s="27">
        <f>TRUNC(TRUNC(G16931,8)*I16931,2)</f>
        <v>29.17</v>
      </c>
    </row>
    <row r="16932" spans="1:11" ht="15" customHeight="1" x14ac:dyDescent="0.25">
      <c r="A16932" s="9"/>
      <c r="B16932" s="9"/>
      <c r="C16932" s="9"/>
      <c r="D16932" s="9"/>
      <c r="E16932" s="9"/>
      <c r="F16932" s="9"/>
      <c r="G16932" s="91" t="s">
        <v>3906</v>
      </c>
      <c r="H16932" s="91"/>
      <c r="I16932" s="91"/>
      <c r="J16932" s="91"/>
      <c r="K16932" s="28">
        <f>SUM(K16929:K16931)</f>
        <v>71.069999999999993</v>
      </c>
    </row>
    <row r="16933" spans="1:11" ht="15" customHeight="1" x14ac:dyDescent="0.25">
      <c r="A16933" s="93" t="s">
        <v>3907</v>
      </c>
      <c r="B16933" s="93"/>
      <c r="C16933" s="93"/>
      <c r="D16933" s="94" t="s">
        <v>3</v>
      </c>
      <c r="E16933" s="94"/>
      <c r="F16933" s="23" t="s">
        <v>4</v>
      </c>
      <c r="G16933" s="94" t="s">
        <v>3894</v>
      </c>
      <c r="H16933" s="94"/>
      <c r="I16933" s="94" t="s">
        <v>3895</v>
      </c>
      <c r="J16933" s="94"/>
      <c r="K16933" s="23" t="s">
        <v>3896</v>
      </c>
    </row>
    <row r="16934" spans="1:11" ht="15" customHeight="1" x14ac:dyDescent="0.25">
      <c r="A16934" s="24" t="s">
        <v>3971</v>
      </c>
      <c r="B16934" s="95" t="s">
        <v>3972</v>
      </c>
      <c r="C16934" s="95"/>
      <c r="D16934" s="96" t="s">
        <v>20</v>
      </c>
      <c r="E16934" s="96"/>
      <c r="F16934" s="24" t="s">
        <v>2056</v>
      </c>
      <c r="G16934" s="97">
        <v>2.3251949999999999</v>
      </c>
      <c r="H16934" s="97"/>
      <c r="I16934" s="98">
        <v>32.69</v>
      </c>
      <c r="J16934" s="98"/>
      <c r="K16934" s="27">
        <f>TRUNC(TRUNC(G16934,8)*I16934,2)</f>
        <v>76.010000000000005</v>
      </c>
    </row>
    <row r="16935" spans="1:11" ht="15" customHeight="1" x14ac:dyDescent="0.25">
      <c r="A16935" s="24" t="s">
        <v>3910</v>
      </c>
      <c r="B16935" s="95" t="s">
        <v>3911</v>
      </c>
      <c r="C16935" s="95"/>
      <c r="D16935" s="96" t="s">
        <v>20</v>
      </c>
      <c r="E16935" s="96"/>
      <c r="F16935" s="24" t="s">
        <v>2056</v>
      </c>
      <c r="G16935" s="97">
        <v>17.010999999999999</v>
      </c>
      <c r="H16935" s="97"/>
      <c r="I16935" s="98">
        <v>24.94</v>
      </c>
      <c r="J16935" s="98"/>
      <c r="K16935" s="27">
        <f>TRUNC(TRUNC(G16935,8)*I16935,2)</f>
        <v>424.25</v>
      </c>
    </row>
    <row r="16936" spans="1:11" ht="18" customHeight="1" x14ac:dyDescent="0.25">
      <c r="A16936" s="9"/>
      <c r="B16936" s="9"/>
      <c r="C16936" s="9"/>
      <c r="D16936" s="9"/>
      <c r="E16936" s="9"/>
      <c r="F16936" s="9"/>
      <c r="G16936" s="91" t="s">
        <v>3912</v>
      </c>
      <c r="H16936" s="91"/>
      <c r="I16936" s="91"/>
      <c r="J16936" s="91"/>
      <c r="K16936" s="28">
        <f>SUM(K16934:K16935)</f>
        <v>500.26</v>
      </c>
    </row>
    <row r="16937" spans="1:11" ht="15" customHeight="1" x14ac:dyDescent="0.25">
      <c r="A16937" s="93" t="s">
        <v>3922</v>
      </c>
      <c r="B16937" s="93"/>
      <c r="C16937" s="93"/>
      <c r="D16937" s="94" t="s">
        <v>3</v>
      </c>
      <c r="E16937" s="94"/>
      <c r="F16937" s="23" t="s">
        <v>4</v>
      </c>
      <c r="G16937" s="94" t="s">
        <v>3894</v>
      </c>
      <c r="H16937" s="94"/>
      <c r="I16937" s="94" t="s">
        <v>3895</v>
      </c>
      <c r="J16937" s="94"/>
      <c r="K16937" s="23" t="s">
        <v>3896</v>
      </c>
    </row>
    <row r="16938" spans="1:11" ht="29.1" customHeight="1" x14ac:dyDescent="0.25">
      <c r="A16938" s="24" t="s">
        <v>4052</v>
      </c>
      <c r="B16938" s="95" t="s">
        <v>4053</v>
      </c>
      <c r="C16938" s="95"/>
      <c r="D16938" s="96" t="s">
        <v>20</v>
      </c>
      <c r="E16938" s="96"/>
      <c r="F16938" s="24" t="s">
        <v>34</v>
      </c>
      <c r="G16938" s="97">
        <v>0.66502459999999997</v>
      </c>
      <c r="H16938" s="97"/>
      <c r="I16938" s="98">
        <v>619.19000000000005</v>
      </c>
      <c r="J16938" s="98"/>
      <c r="K16938" s="27">
        <f>TRUNC(TRUNC(G16938,8)*I16938,2)</f>
        <v>411.77</v>
      </c>
    </row>
    <row r="16939" spans="1:11" ht="21" customHeight="1" x14ac:dyDescent="0.25">
      <c r="A16939" s="24" t="s">
        <v>95</v>
      </c>
      <c r="B16939" s="95" t="s">
        <v>96</v>
      </c>
      <c r="C16939" s="95"/>
      <c r="D16939" s="96" t="s">
        <v>20</v>
      </c>
      <c r="E16939" s="96"/>
      <c r="F16939" s="24" t="s">
        <v>16</v>
      </c>
      <c r="G16939" s="97">
        <v>0.48</v>
      </c>
      <c r="H16939" s="97"/>
      <c r="I16939" s="98">
        <v>176.85</v>
      </c>
      <c r="J16939" s="98"/>
      <c r="K16939" s="27">
        <f>TRUNC(TRUNC(G16939,8)*I16939,2)</f>
        <v>84.88</v>
      </c>
    </row>
    <row r="16940" spans="1:11" ht="15" customHeight="1" x14ac:dyDescent="0.25">
      <c r="A16940" s="9"/>
      <c r="B16940" s="9"/>
      <c r="C16940" s="9"/>
      <c r="D16940" s="9"/>
      <c r="E16940" s="9"/>
      <c r="F16940" s="9"/>
      <c r="G16940" s="91" t="s">
        <v>3933</v>
      </c>
      <c r="H16940" s="91"/>
      <c r="I16940" s="91"/>
      <c r="J16940" s="91"/>
      <c r="K16940" s="28">
        <f>SUM(K16938:K16939)</f>
        <v>496.65</v>
      </c>
    </row>
    <row r="16941" spans="1:11" ht="15" customHeight="1" x14ac:dyDescent="0.25">
      <c r="A16941" s="9"/>
      <c r="B16941" s="9"/>
      <c r="C16941" s="9"/>
      <c r="D16941" s="9"/>
      <c r="E16941" s="9"/>
      <c r="F16941" s="9"/>
      <c r="G16941" s="92" t="s">
        <v>3913</v>
      </c>
      <c r="H16941" s="92"/>
      <c r="I16941" s="92"/>
      <c r="J16941" s="92"/>
      <c r="K16941" s="29">
        <f>ROUND(SUM(K16927,K16932,K16936,K16940),2)</f>
        <v>1316.71</v>
      </c>
    </row>
    <row r="16942" spans="1:11" ht="9.9499999999999993" customHeight="1" x14ac:dyDescent="0.25">
      <c r="A16942" s="9"/>
      <c r="B16942" s="9"/>
      <c r="C16942" s="9"/>
      <c r="D16942" s="9"/>
      <c r="E16942" s="9"/>
      <c r="F16942" s="9"/>
      <c r="G16942" s="100"/>
      <c r="H16942" s="100"/>
      <c r="I16942" s="100"/>
      <c r="J16942" s="100"/>
      <c r="K16942" s="100"/>
    </row>
    <row r="16943" spans="1:11" ht="20.100000000000001" customHeight="1" x14ac:dyDescent="0.25">
      <c r="A16943" s="99" t="s">
        <v>3423</v>
      </c>
      <c r="B16943" s="99"/>
      <c r="C16943" s="99"/>
      <c r="D16943" s="99"/>
      <c r="E16943" s="99"/>
      <c r="F16943" s="99"/>
      <c r="G16943" s="99"/>
      <c r="H16943" s="99"/>
      <c r="I16943" s="99"/>
      <c r="J16943" s="99"/>
      <c r="K16943" s="99"/>
    </row>
    <row r="16944" spans="1:11" ht="15" customHeight="1" x14ac:dyDescent="0.25">
      <c r="A16944" s="93" t="s">
        <v>3893</v>
      </c>
      <c r="B16944" s="93"/>
      <c r="C16944" s="93"/>
      <c r="D16944" s="94" t="s">
        <v>3</v>
      </c>
      <c r="E16944" s="94"/>
      <c r="F16944" s="23" t="s">
        <v>4</v>
      </c>
      <c r="G16944" s="94" t="s">
        <v>3894</v>
      </c>
      <c r="H16944" s="94"/>
      <c r="I16944" s="94" t="s">
        <v>3895</v>
      </c>
      <c r="J16944" s="94"/>
      <c r="K16944" s="23" t="s">
        <v>3896</v>
      </c>
    </row>
    <row r="16945" spans="1:11" ht="29.1" customHeight="1" x14ac:dyDescent="0.25">
      <c r="A16945" s="24" t="s">
        <v>4054</v>
      </c>
      <c r="B16945" s="95" t="s">
        <v>4055</v>
      </c>
      <c r="C16945" s="95"/>
      <c r="D16945" s="96" t="s">
        <v>20</v>
      </c>
      <c r="E16945" s="96"/>
      <c r="F16945" s="24" t="s">
        <v>34</v>
      </c>
      <c r="G16945" s="97">
        <v>0.18468999999999999</v>
      </c>
      <c r="H16945" s="97"/>
      <c r="I16945" s="98">
        <v>517.16999999999996</v>
      </c>
      <c r="J16945" s="98"/>
      <c r="K16945" s="27">
        <f t="shared" ref="K16945:K16950" si="131">ROUND(ROUND(G16945,8)*I16945,2)</f>
        <v>95.52</v>
      </c>
    </row>
    <row r="16946" spans="1:11" ht="21" customHeight="1" x14ac:dyDescent="0.25">
      <c r="A16946" s="24" t="s">
        <v>4056</v>
      </c>
      <c r="B16946" s="95" t="s">
        <v>4057</v>
      </c>
      <c r="C16946" s="95"/>
      <c r="D16946" s="96" t="s">
        <v>20</v>
      </c>
      <c r="E16946" s="96"/>
      <c r="F16946" s="24" t="s">
        <v>2057</v>
      </c>
      <c r="G16946" s="97">
        <v>3.1900000000000001E-3</v>
      </c>
      <c r="H16946" s="97"/>
      <c r="I16946" s="98">
        <v>8.98</v>
      </c>
      <c r="J16946" s="98"/>
      <c r="K16946" s="27">
        <f t="shared" si="131"/>
        <v>0.03</v>
      </c>
    </row>
    <row r="16947" spans="1:11" ht="15" customHeight="1" x14ac:dyDescent="0.25">
      <c r="A16947" s="24" t="s">
        <v>3955</v>
      </c>
      <c r="B16947" s="95" t="s">
        <v>3956</v>
      </c>
      <c r="C16947" s="95"/>
      <c r="D16947" s="96" t="s">
        <v>20</v>
      </c>
      <c r="E16947" s="96"/>
      <c r="F16947" s="24" t="s">
        <v>3903</v>
      </c>
      <c r="G16947" s="97">
        <v>4.4999999999999998E-2</v>
      </c>
      <c r="H16947" s="97"/>
      <c r="I16947" s="98">
        <v>19.37</v>
      </c>
      <c r="J16947" s="98"/>
      <c r="K16947" s="27">
        <f t="shared" si="131"/>
        <v>0.87</v>
      </c>
    </row>
    <row r="16948" spans="1:11" ht="21" customHeight="1" x14ac:dyDescent="0.25">
      <c r="A16948" s="24" t="s">
        <v>4050</v>
      </c>
      <c r="B16948" s="95" t="s">
        <v>4051</v>
      </c>
      <c r="C16948" s="95"/>
      <c r="D16948" s="96" t="s">
        <v>20</v>
      </c>
      <c r="E16948" s="96"/>
      <c r="F16948" s="24" t="s">
        <v>84</v>
      </c>
      <c r="G16948" s="97">
        <v>0.46875</v>
      </c>
      <c r="H16948" s="97"/>
      <c r="I16948" s="98">
        <v>3.9</v>
      </c>
      <c r="J16948" s="98"/>
      <c r="K16948" s="27">
        <f t="shared" si="131"/>
        <v>1.83</v>
      </c>
    </row>
    <row r="16949" spans="1:11" ht="21" customHeight="1" x14ac:dyDescent="0.25">
      <c r="A16949" s="24" t="s">
        <v>4058</v>
      </c>
      <c r="B16949" s="95" t="s">
        <v>4059</v>
      </c>
      <c r="C16949" s="95"/>
      <c r="D16949" s="96" t="s">
        <v>20</v>
      </c>
      <c r="E16949" s="96"/>
      <c r="F16949" s="24" t="s">
        <v>84</v>
      </c>
      <c r="G16949" s="97">
        <v>0.375</v>
      </c>
      <c r="H16949" s="97"/>
      <c r="I16949" s="98">
        <v>2.69</v>
      </c>
      <c r="J16949" s="98"/>
      <c r="K16949" s="27">
        <f t="shared" si="131"/>
        <v>1.01</v>
      </c>
    </row>
    <row r="16950" spans="1:11" ht="29.1" customHeight="1" x14ac:dyDescent="0.25">
      <c r="A16950" s="24" t="s">
        <v>4060</v>
      </c>
      <c r="B16950" s="95" t="s">
        <v>4061</v>
      </c>
      <c r="C16950" s="95"/>
      <c r="D16950" s="96" t="s">
        <v>20</v>
      </c>
      <c r="E16950" s="96"/>
      <c r="F16950" s="24" t="s">
        <v>16</v>
      </c>
      <c r="G16950" s="97">
        <v>1.07</v>
      </c>
      <c r="H16950" s="97"/>
      <c r="I16950" s="98">
        <v>23.81</v>
      </c>
      <c r="J16950" s="98"/>
      <c r="K16950" s="27">
        <f t="shared" si="131"/>
        <v>25.48</v>
      </c>
    </row>
    <row r="16951" spans="1:11" ht="15" customHeight="1" x14ac:dyDescent="0.25">
      <c r="A16951" s="9"/>
      <c r="B16951" s="9"/>
      <c r="C16951" s="9"/>
      <c r="D16951" s="9"/>
      <c r="E16951" s="9"/>
      <c r="F16951" s="9"/>
      <c r="G16951" s="91" t="s">
        <v>3906</v>
      </c>
      <c r="H16951" s="91"/>
      <c r="I16951" s="91"/>
      <c r="J16951" s="91"/>
      <c r="K16951" s="28">
        <f>SUM(K16945:K16950)</f>
        <v>124.74000000000001</v>
      </c>
    </row>
    <row r="16952" spans="1:11" ht="15" customHeight="1" x14ac:dyDescent="0.25">
      <c r="A16952" s="93" t="s">
        <v>3907</v>
      </c>
      <c r="B16952" s="93"/>
      <c r="C16952" s="93"/>
      <c r="D16952" s="94" t="s">
        <v>3</v>
      </c>
      <c r="E16952" s="94"/>
      <c r="F16952" s="23" t="s">
        <v>4</v>
      </c>
      <c r="G16952" s="94" t="s">
        <v>3894</v>
      </c>
      <c r="H16952" s="94"/>
      <c r="I16952" s="94" t="s">
        <v>3895</v>
      </c>
      <c r="J16952" s="94"/>
      <c r="K16952" s="23" t="s">
        <v>3896</v>
      </c>
    </row>
    <row r="16953" spans="1:11" ht="21" customHeight="1" x14ac:dyDescent="0.25">
      <c r="A16953" s="24" t="s">
        <v>3908</v>
      </c>
      <c r="B16953" s="95" t="s">
        <v>3909</v>
      </c>
      <c r="C16953" s="95"/>
      <c r="D16953" s="96" t="s">
        <v>20</v>
      </c>
      <c r="E16953" s="96"/>
      <c r="F16953" s="24" t="s">
        <v>2056</v>
      </c>
      <c r="G16953" s="97">
        <v>0.13009999999999999</v>
      </c>
      <c r="H16953" s="97"/>
      <c r="I16953" s="98">
        <v>32.24</v>
      </c>
      <c r="J16953" s="98"/>
      <c r="K16953" s="27">
        <f>ROUND(ROUND(G16953,8)*I16953,2)</f>
        <v>4.1900000000000004</v>
      </c>
    </row>
    <row r="16954" spans="1:11" ht="15" customHeight="1" x14ac:dyDescent="0.25">
      <c r="A16954" s="24" t="s">
        <v>3971</v>
      </c>
      <c r="B16954" s="95" t="s">
        <v>3972</v>
      </c>
      <c r="C16954" s="95"/>
      <c r="D16954" s="96" t="s">
        <v>20</v>
      </c>
      <c r="E16954" s="96"/>
      <c r="F16954" s="24" t="s">
        <v>2056</v>
      </c>
      <c r="G16954" s="97">
        <v>8.7400000000000005E-2</v>
      </c>
      <c r="H16954" s="97"/>
      <c r="I16954" s="98">
        <v>32.69</v>
      </c>
      <c r="J16954" s="98"/>
      <c r="K16954" s="27">
        <f>ROUND(ROUND(G16954,8)*I16954,2)</f>
        <v>2.86</v>
      </c>
    </row>
    <row r="16955" spans="1:11" ht="15" customHeight="1" x14ac:dyDescent="0.25">
      <c r="A16955" s="24" t="s">
        <v>3910</v>
      </c>
      <c r="B16955" s="95" t="s">
        <v>3911</v>
      </c>
      <c r="C16955" s="95"/>
      <c r="D16955" s="96" t="s">
        <v>20</v>
      </c>
      <c r="E16955" s="96"/>
      <c r="F16955" s="24" t="s">
        <v>2056</v>
      </c>
      <c r="G16955" s="97">
        <v>0.21759999999999999</v>
      </c>
      <c r="H16955" s="97"/>
      <c r="I16955" s="98">
        <v>24.94</v>
      </c>
      <c r="J16955" s="98"/>
      <c r="K16955" s="27">
        <f>ROUND(ROUND(G16955,8)*I16955,2)</f>
        <v>5.43</v>
      </c>
    </row>
    <row r="16956" spans="1:11" ht="18" customHeight="1" x14ac:dyDescent="0.25">
      <c r="A16956" s="9"/>
      <c r="B16956" s="9"/>
      <c r="C16956" s="9"/>
      <c r="D16956" s="9"/>
      <c r="E16956" s="9"/>
      <c r="F16956" s="9"/>
      <c r="G16956" s="91" t="s">
        <v>3912</v>
      </c>
      <c r="H16956" s="91"/>
      <c r="I16956" s="91"/>
      <c r="J16956" s="91"/>
      <c r="K16956" s="28">
        <f>SUM(K16953:K16955)</f>
        <v>12.48</v>
      </c>
    </row>
    <row r="16957" spans="1:11" ht="15" customHeight="1" x14ac:dyDescent="0.25">
      <c r="A16957" s="93" t="s">
        <v>3922</v>
      </c>
      <c r="B16957" s="93"/>
      <c r="C16957" s="93"/>
      <c r="D16957" s="94" t="s">
        <v>3</v>
      </c>
      <c r="E16957" s="94"/>
      <c r="F16957" s="23" t="s">
        <v>4</v>
      </c>
      <c r="G16957" s="94" t="s">
        <v>3894</v>
      </c>
      <c r="H16957" s="94"/>
      <c r="I16957" s="94" t="s">
        <v>3895</v>
      </c>
      <c r="J16957" s="94"/>
      <c r="K16957" s="23" t="s">
        <v>3896</v>
      </c>
    </row>
    <row r="16958" spans="1:11" ht="29.1" customHeight="1" x14ac:dyDescent="0.25">
      <c r="A16958" s="24" t="s">
        <v>4062</v>
      </c>
      <c r="B16958" s="95" t="s">
        <v>4063</v>
      </c>
      <c r="C16958" s="95"/>
      <c r="D16958" s="96" t="s">
        <v>20</v>
      </c>
      <c r="E16958" s="96"/>
      <c r="F16958" s="24" t="s">
        <v>3903</v>
      </c>
      <c r="G16958" s="97">
        <v>1.23E-2</v>
      </c>
      <c r="H16958" s="97"/>
      <c r="I16958" s="98">
        <v>23.44</v>
      </c>
      <c r="J16958" s="98"/>
      <c r="K16958" s="27">
        <f>ROUND(ROUND(G16958,8)*I16958,2)</f>
        <v>0.28999999999999998</v>
      </c>
    </row>
    <row r="16959" spans="1:11" ht="21" customHeight="1" x14ac:dyDescent="0.25">
      <c r="A16959" s="24" t="s">
        <v>4064</v>
      </c>
      <c r="B16959" s="95" t="s">
        <v>4065</v>
      </c>
      <c r="C16959" s="95"/>
      <c r="D16959" s="96" t="s">
        <v>4066</v>
      </c>
      <c r="E16959" s="96"/>
      <c r="F16959" s="24" t="s">
        <v>26</v>
      </c>
      <c r="G16959" s="97">
        <v>4</v>
      </c>
      <c r="H16959" s="97"/>
      <c r="I16959" s="98">
        <v>5.76</v>
      </c>
      <c r="J16959" s="98"/>
      <c r="K16959" s="27">
        <f>ROUND(ROUND(G16959,8)*I16959,2)</f>
        <v>23.04</v>
      </c>
    </row>
    <row r="16960" spans="1:11" ht="15" customHeight="1" x14ac:dyDescent="0.25">
      <c r="A16960" s="9"/>
      <c r="B16960" s="9"/>
      <c r="C16960" s="9"/>
      <c r="D16960" s="9"/>
      <c r="E16960" s="9"/>
      <c r="F16960" s="9"/>
      <c r="G16960" s="91" t="s">
        <v>3933</v>
      </c>
      <c r="H16960" s="91"/>
      <c r="I16960" s="91"/>
      <c r="J16960" s="91"/>
      <c r="K16960" s="28">
        <f>SUM(K16958:K16959)</f>
        <v>23.33</v>
      </c>
    </row>
    <row r="16961" spans="1:11" ht="15" customHeight="1" x14ac:dyDescent="0.25">
      <c r="A16961" s="9"/>
      <c r="B16961" s="9"/>
      <c r="C16961" s="9"/>
      <c r="D16961" s="9"/>
      <c r="E16961" s="9"/>
      <c r="F16961" s="9"/>
      <c r="G16961" s="92" t="s">
        <v>3913</v>
      </c>
      <c r="H16961" s="92"/>
      <c r="I16961" s="92"/>
      <c r="J16961" s="92"/>
      <c r="K16961" s="29">
        <f>ROUND(SUM(K16951,K16956,K16960),2)</f>
        <v>160.55000000000001</v>
      </c>
    </row>
    <row r="16962" spans="1:11" ht="9.9499999999999993" customHeight="1" x14ac:dyDescent="0.25">
      <c r="A16962" s="9"/>
      <c r="B16962" s="9"/>
      <c r="C16962" s="9"/>
      <c r="D16962" s="9"/>
      <c r="E16962" s="9"/>
      <c r="F16962" s="9"/>
      <c r="G16962" s="100"/>
      <c r="H16962" s="100"/>
      <c r="I16962" s="100"/>
      <c r="J16962" s="100"/>
      <c r="K16962" s="100"/>
    </row>
    <row r="16963" spans="1:11" ht="20.100000000000001" customHeight="1" x14ac:dyDescent="0.25">
      <c r="A16963" s="99" t="s">
        <v>3424</v>
      </c>
      <c r="B16963" s="99"/>
      <c r="C16963" s="99"/>
      <c r="D16963" s="99"/>
      <c r="E16963" s="99"/>
      <c r="F16963" s="99"/>
      <c r="G16963" s="99"/>
      <c r="H16963" s="99"/>
      <c r="I16963" s="99"/>
      <c r="J16963" s="99"/>
      <c r="K16963" s="99"/>
    </row>
    <row r="16964" spans="1:11" ht="15" customHeight="1" x14ac:dyDescent="0.25">
      <c r="A16964" s="93" t="s">
        <v>3893</v>
      </c>
      <c r="B16964" s="93"/>
      <c r="C16964" s="93"/>
      <c r="D16964" s="94" t="s">
        <v>3</v>
      </c>
      <c r="E16964" s="94"/>
      <c r="F16964" s="23" t="s">
        <v>4</v>
      </c>
      <c r="G16964" s="94" t="s">
        <v>3894</v>
      </c>
      <c r="H16964" s="94"/>
      <c r="I16964" s="94" t="s">
        <v>3895</v>
      </c>
      <c r="J16964" s="94"/>
      <c r="K16964" s="23" t="s">
        <v>3896</v>
      </c>
    </row>
    <row r="16965" spans="1:11" ht="45.95" customHeight="1" x14ac:dyDescent="0.25">
      <c r="A16965" s="24" t="s">
        <v>4073</v>
      </c>
      <c r="B16965" s="95" t="s">
        <v>4074</v>
      </c>
      <c r="C16965" s="95"/>
      <c r="D16965" s="96" t="s">
        <v>20</v>
      </c>
      <c r="E16965" s="96"/>
      <c r="F16965" s="24" t="s">
        <v>26</v>
      </c>
      <c r="G16965" s="97">
        <v>1</v>
      </c>
      <c r="H16965" s="97"/>
      <c r="I16965" s="98">
        <v>1235.9100000000001</v>
      </c>
      <c r="J16965" s="98"/>
      <c r="K16965" s="27">
        <f>TRUNC(TRUNC(G16965,8)*I16965,2)</f>
        <v>1235.9100000000001</v>
      </c>
    </row>
    <row r="16966" spans="1:11" ht="21" customHeight="1" x14ac:dyDescent="0.25">
      <c r="A16966" s="24" t="s">
        <v>4075</v>
      </c>
      <c r="B16966" s="95" t="s">
        <v>4076</v>
      </c>
      <c r="C16966" s="95"/>
      <c r="D16966" s="96" t="s">
        <v>20</v>
      </c>
      <c r="E16966" s="96"/>
      <c r="F16966" s="24" t="s">
        <v>34</v>
      </c>
      <c r="G16966" s="97">
        <v>1.1999999999999999E-3</v>
      </c>
      <c r="H16966" s="97"/>
      <c r="I16966" s="98">
        <v>205.09</v>
      </c>
      <c r="J16966" s="98"/>
      <c r="K16966" s="27">
        <f>TRUNC(TRUNC(G16966,8)*I16966,2)</f>
        <v>0.24</v>
      </c>
    </row>
    <row r="16967" spans="1:11" ht="15" customHeight="1" x14ac:dyDescent="0.25">
      <c r="A16967" s="9"/>
      <c r="B16967" s="9"/>
      <c r="C16967" s="9"/>
      <c r="D16967" s="9"/>
      <c r="E16967" s="9"/>
      <c r="F16967" s="9"/>
      <c r="G16967" s="91" t="s">
        <v>3906</v>
      </c>
      <c r="H16967" s="91"/>
      <c r="I16967" s="91"/>
      <c r="J16967" s="91"/>
      <c r="K16967" s="28">
        <f>SUM(K16965:K16966)</f>
        <v>1236.1500000000001</v>
      </c>
    </row>
    <row r="16968" spans="1:11" ht="15" customHeight="1" x14ac:dyDescent="0.25">
      <c r="A16968" s="93" t="s">
        <v>3907</v>
      </c>
      <c r="B16968" s="93"/>
      <c r="C16968" s="93"/>
      <c r="D16968" s="94" t="s">
        <v>3</v>
      </c>
      <c r="E16968" s="94"/>
      <c r="F16968" s="23" t="s">
        <v>4</v>
      </c>
      <c r="G16968" s="94" t="s">
        <v>3894</v>
      </c>
      <c r="H16968" s="94"/>
      <c r="I16968" s="94" t="s">
        <v>3895</v>
      </c>
      <c r="J16968" s="94"/>
      <c r="K16968" s="23" t="s">
        <v>3896</v>
      </c>
    </row>
    <row r="16969" spans="1:11" ht="15" customHeight="1" x14ac:dyDescent="0.25">
      <c r="A16969" s="24" t="s">
        <v>3971</v>
      </c>
      <c r="B16969" s="95" t="s">
        <v>3972</v>
      </c>
      <c r="C16969" s="95"/>
      <c r="D16969" s="96" t="s">
        <v>20</v>
      </c>
      <c r="E16969" s="96"/>
      <c r="F16969" s="24" t="s">
        <v>2056</v>
      </c>
      <c r="G16969" s="97">
        <v>0.86809999999999998</v>
      </c>
      <c r="H16969" s="97"/>
      <c r="I16969" s="98">
        <v>32.69</v>
      </c>
      <c r="J16969" s="98"/>
      <c r="K16969" s="27">
        <f>TRUNC(TRUNC(G16969,8)*I16969,2)</f>
        <v>28.37</v>
      </c>
    </row>
    <row r="16970" spans="1:11" ht="15" customHeight="1" x14ac:dyDescent="0.25">
      <c r="A16970" s="24" t="s">
        <v>3910</v>
      </c>
      <c r="B16970" s="95" t="s">
        <v>3911</v>
      </c>
      <c r="C16970" s="95"/>
      <c r="D16970" s="96" t="s">
        <v>20</v>
      </c>
      <c r="E16970" s="96"/>
      <c r="F16970" s="24" t="s">
        <v>2056</v>
      </c>
      <c r="G16970" s="97">
        <v>0.57869999999999999</v>
      </c>
      <c r="H16970" s="97"/>
      <c r="I16970" s="98">
        <v>24.94</v>
      </c>
      <c r="J16970" s="98"/>
      <c r="K16970" s="27">
        <f>TRUNC(TRUNC(G16970,8)*I16970,2)</f>
        <v>14.43</v>
      </c>
    </row>
    <row r="16971" spans="1:11" ht="18" customHeight="1" x14ac:dyDescent="0.25">
      <c r="A16971" s="9"/>
      <c r="B16971" s="9"/>
      <c r="C16971" s="9"/>
      <c r="D16971" s="9"/>
      <c r="E16971" s="9"/>
      <c r="F16971" s="9"/>
      <c r="G16971" s="91" t="s">
        <v>3912</v>
      </c>
      <c r="H16971" s="91"/>
      <c r="I16971" s="91"/>
      <c r="J16971" s="91"/>
      <c r="K16971" s="28">
        <f>SUM(K16969:K16970)</f>
        <v>42.8</v>
      </c>
    </row>
    <row r="16972" spans="1:11" ht="15" customHeight="1" x14ac:dyDescent="0.25">
      <c r="A16972" s="93" t="s">
        <v>3922</v>
      </c>
      <c r="B16972" s="93"/>
      <c r="C16972" s="93"/>
      <c r="D16972" s="94" t="s">
        <v>3</v>
      </c>
      <c r="E16972" s="94"/>
      <c r="F16972" s="23" t="s">
        <v>4</v>
      </c>
      <c r="G16972" s="94" t="s">
        <v>3894</v>
      </c>
      <c r="H16972" s="94"/>
      <c r="I16972" s="94" t="s">
        <v>3895</v>
      </c>
      <c r="J16972" s="94"/>
      <c r="K16972" s="23" t="s">
        <v>3896</v>
      </c>
    </row>
    <row r="16973" spans="1:11" ht="29.1" customHeight="1" x14ac:dyDescent="0.25">
      <c r="A16973" s="24" t="s">
        <v>4077</v>
      </c>
      <c r="B16973" s="95" t="s">
        <v>4078</v>
      </c>
      <c r="C16973" s="95"/>
      <c r="D16973" s="96" t="s">
        <v>20</v>
      </c>
      <c r="E16973" s="96"/>
      <c r="F16973" s="24" t="s">
        <v>34</v>
      </c>
      <c r="G16973" s="97">
        <v>2.2200000000000001E-2</v>
      </c>
      <c r="H16973" s="97"/>
      <c r="I16973" s="98">
        <v>924.6</v>
      </c>
      <c r="J16973" s="98"/>
      <c r="K16973" s="27">
        <f>TRUNC(TRUNC(G16973,8)*I16973,2)</f>
        <v>20.52</v>
      </c>
    </row>
    <row r="16974" spans="1:11" ht="15" customHeight="1" x14ac:dyDescent="0.25">
      <c r="A16974" s="9"/>
      <c r="B16974" s="9"/>
      <c r="C16974" s="9"/>
      <c r="D16974" s="9"/>
      <c r="E16974" s="9"/>
      <c r="F16974" s="9"/>
      <c r="G16974" s="91" t="s">
        <v>3933</v>
      </c>
      <c r="H16974" s="91"/>
      <c r="I16974" s="91"/>
      <c r="J16974" s="91"/>
      <c r="K16974" s="28">
        <f>SUM(K16973:K16973)</f>
        <v>20.52</v>
      </c>
    </row>
    <row r="16975" spans="1:11" ht="15" customHeight="1" x14ac:dyDescent="0.25">
      <c r="A16975" s="9"/>
      <c r="B16975" s="9"/>
      <c r="C16975" s="9"/>
      <c r="D16975" s="9"/>
      <c r="E16975" s="9"/>
      <c r="F16975" s="9"/>
      <c r="G16975" s="92" t="s">
        <v>3913</v>
      </c>
      <c r="H16975" s="92"/>
      <c r="I16975" s="92"/>
      <c r="J16975" s="92"/>
      <c r="K16975" s="29">
        <f>ROUND(SUM(K16967,K16971,K16974),2)</f>
        <v>1299.47</v>
      </c>
    </row>
    <row r="16976" spans="1:11" ht="9.9499999999999993" customHeight="1" x14ac:dyDescent="0.25">
      <c r="A16976" s="9"/>
      <c r="B16976" s="9"/>
      <c r="C16976" s="9"/>
      <c r="D16976" s="9"/>
      <c r="E16976" s="9"/>
      <c r="F16976" s="9"/>
      <c r="G16976" s="100"/>
      <c r="H16976" s="100"/>
      <c r="I16976" s="100"/>
      <c r="J16976" s="100"/>
      <c r="K16976" s="100"/>
    </row>
    <row r="16977" spans="1:11" ht="20.100000000000001" customHeight="1" x14ac:dyDescent="0.25">
      <c r="A16977" s="99" t="s">
        <v>3425</v>
      </c>
      <c r="B16977" s="99"/>
      <c r="C16977" s="99"/>
      <c r="D16977" s="99"/>
      <c r="E16977" s="99"/>
      <c r="F16977" s="99"/>
      <c r="G16977" s="99"/>
      <c r="H16977" s="99"/>
      <c r="I16977" s="99"/>
      <c r="J16977" s="99"/>
      <c r="K16977" s="99"/>
    </row>
    <row r="16978" spans="1:11" ht="15" customHeight="1" x14ac:dyDescent="0.25">
      <c r="A16978" s="93" t="s">
        <v>3893</v>
      </c>
      <c r="B16978" s="93"/>
      <c r="C16978" s="93"/>
      <c r="D16978" s="94" t="s">
        <v>3</v>
      </c>
      <c r="E16978" s="94"/>
      <c r="F16978" s="23" t="s">
        <v>4</v>
      </c>
      <c r="G16978" s="94" t="s">
        <v>3894</v>
      </c>
      <c r="H16978" s="94"/>
      <c r="I16978" s="94" t="s">
        <v>3895</v>
      </c>
      <c r="J16978" s="94"/>
      <c r="K16978" s="23" t="s">
        <v>3896</v>
      </c>
    </row>
    <row r="16979" spans="1:11" ht="15" customHeight="1" x14ac:dyDescent="0.25">
      <c r="A16979" s="24" t="s">
        <v>4067</v>
      </c>
      <c r="B16979" s="95" t="s">
        <v>4068</v>
      </c>
      <c r="C16979" s="95"/>
      <c r="D16979" s="96" t="s">
        <v>20</v>
      </c>
      <c r="E16979" s="96"/>
      <c r="F16979" s="24" t="s">
        <v>3903</v>
      </c>
      <c r="G16979" s="97">
        <v>8.6199999999999992</v>
      </c>
      <c r="H16979" s="97"/>
      <c r="I16979" s="98">
        <v>1.1299999999999999</v>
      </c>
      <c r="J16979" s="98"/>
      <c r="K16979" s="27">
        <f>TRUNC(TRUNC(G16979,8)*I16979,2)</f>
        <v>9.74</v>
      </c>
    </row>
    <row r="16980" spans="1:11" ht="29.1" customHeight="1" x14ac:dyDescent="0.25">
      <c r="A16980" s="24" t="s">
        <v>4069</v>
      </c>
      <c r="B16980" s="95" t="s">
        <v>4070</v>
      </c>
      <c r="C16980" s="95"/>
      <c r="D16980" s="96" t="s">
        <v>20</v>
      </c>
      <c r="E16980" s="96"/>
      <c r="F16980" s="24" t="s">
        <v>26</v>
      </c>
      <c r="G16980" s="97">
        <v>6.4375</v>
      </c>
      <c r="H16980" s="97"/>
      <c r="I16980" s="98">
        <v>17.63</v>
      </c>
      <c r="J16980" s="98"/>
      <c r="K16980" s="27">
        <f>TRUNC(TRUNC(G16980,8)*I16980,2)</f>
        <v>113.49</v>
      </c>
    </row>
    <row r="16981" spans="1:11" ht="15" customHeight="1" x14ac:dyDescent="0.25">
      <c r="A16981" s="24" t="s">
        <v>4071</v>
      </c>
      <c r="B16981" s="95" t="s">
        <v>4072</v>
      </c>
      <c r="C16981" s="95"/>
      <c r="D16981" s="96" t="s">
        <v>20</v>
      </c>
      <c r="E16981" s="96"/>
      <c r="F16981" s="24" t="s">
        <v>3903</v>
      </c>
      <c r="G16981" s="97">
        <v>0.24</v>
      </c>
      <c r="H16981" s="97"/>
      <c r="I16981" s="98">
        <v>3.58</v>
      </c>
      <c r="J16981" s="98"/>
      <c r="K16981" s="27">
        <f>TRUNC(TRUNC(G16981,8)*I16981,2)</f>
        <v>0.85</v>
      </c>
    </row>
    <row r="16982" spans="1:11" ht="15" customHeight="1" x14ac:dyDescent="0.25">
      <c r="A16982" s="9"/>
      <c r="B16982" s="9"/>
      <c r="C16982" s="9"/>
      <c r="D16982" s="9"/>
      <c r="E16982" s="9"/>
      <c r="F16982" s="9"/>
      <c r="G16982" s="91" t="s">
        <v>3906</v>
      </c>
      <c r="H16982" s="91"/>
      <c r="I16982" s="91"/>
      <c r="J16982" s="91"/>
      <c r="K16982" s="28">
        <f>SUM(K16979:K16981)</f>
        <v>124.07999999999998</v>
      </c>
    </row>
    <row r="16983" spans="1:11" ht="15" customHeight="1" x14ac:dyDescent="0.25">
      <c r="A16983" s="93" t="s">
        <v>3907</v>
      </c>
      <c r="B16983" s="93"/>
      <c r="C16983" s="93"/>
      <c r="D16983" s="94" t="s">
        <v>3</v>
      </c>
      <c r="E16983" s="94"/>
      <c r="F16983" s="23" t="s">
        <v>4</v>
      </c>
      <c r="G16983" s="94" t="s">
        <v>3894</v>
      </c>
      <c r="H16983" s="94"/>
      <c r="I16983" s="94" t="s">
        <v>3895</v>
      </c>
      <c r="J16983" s="94"/>
      <c r="K16983" s="23" t="s">
        <v>3896</v>
      </c>
    </row>
    <row r="16984" spans="1:11" ht="15" customHeight="1" x14ac:dyDescent="0.25">
      <c r="A16984" s="24" t="s">
        <v>3971</v>
      </c>
      <c r="B16984" s="95" t="s">
        <v>3972</v>
      </c>
      <c r="C16984" s="95"/>
      <c r="D16984" s="96" t="s">
        <v>20</v>
      </c>
      <c r="E16984" s="96"/>
      <c r="F16984" s="24" t="s">
        <v>2056</v>
      </c>
      <c r="G16984" s="97">
        <v>0.63900000000000001</v>
      </c>
      <c r="H16984" s="97"/>
      <c r="I16984" s="98">
        <v>32.69</v>
      </c>
      <c r="J16984" s="98"/>
      <c r="K16984" s="27">
        <f>TRUNC(TRUNC(G16984,8)*I16984,2)</f>
        <v>20.88</v>
      </c>
    </row>
    <row r="16985" spans="1:11" ht="15" customHeight="1" x14ac:dyDescent="0.25">
      <c r="A16985" s="24" t="s">
        <v>3910</v>
      </c>
      <c r="B16985" s="95" t="s">
        <v>3911</v>
      </c>
      <c r="C16985" s="95"/>
      <c r="D16985" s="96" t="s">
        <v>20</v>
      </c>
      <c r="E16985" s="96"/>
      <c r="F16985" s="24" t="s">
        <v>2056</v>
      </c>
      <c r="G16985" s="97">
        <v>1.2789999999999999</v>
      </c>
      <c r="H16985" s="97"/>
      <c r="I16985" s="98">
        <v>24.94</v>
      </c>
      <c r="J16985" s="98"/>
      <c r="K16985" s="27">
        <f>TRUNC(TRUNC(G16985,8)*I16985,2)</f>
        <v>31.89</v>
      </c>
    </row>
    <row r="16986" spans="1:11" ht="18" customHeight="1" x14ac:dyDescent="0.25">
      <c r="A16986" s="9"/>
      <c r="B16986" s="9"/>
      <c r="C16986" s="9"/>
      <c r="D16986" s="9"/>
      <c r="E16986" s="9"/>
      <c r="F16986" s="9"/>
      <c r="G16986" s="91" t="s">
        <v>3912</v>
      </c>
      <c r="H16986" s="91"/>
      <c r="I16986" s="91"/>
      <c r="J16986" s="91"/>
      <c r="K16986" s="28">
        <f>SUM(K16984:K16985)</f>
        <v>52.769999999999996</v>
      </c>
    </row>
    <row r="16987" spans="1:11" ht="15" customHeight="1" x14ac:dyDescent="0.25">
      <c r="A16987" s="9"/>
      <c r="B16987" s="9"/>
      <c r="C16987" s="9"/>
      <c r="D16987" s="9"/>
      <c r="E16987" s="9"/>
      <c r="F16987" s="9"/>
      <c r="G16987" s="92" t="s">
        <v>3913</v>
      </c>
      <c r="H16987" s="92"/>
      <c r="I16987" s="92"/>
      <c r="J16987" s="92"/>
      <c r="K16987" s="29">
        <f>ROUND(SUM(K16982,K16986),2)</f>
        <v>176.85</v>
      </c>
    </row>
    <row r="16988" spans="1:11" ht="9.9499999999999993" customHeight="1" x14ac:dyDescent="0.25">
      <c r="A16988" s="9"/>
      <c r="B16988" s="9"/>
      <c r="C16988" s="9"/>
      <c r="D16988" s="9"/>
      <c r="E16988" s="9"/>
      <c r="F16988" s="9"/>
      <c r="G16988" s="100"/>
      <c r="H16988" s="100"/>
      <c r="I16988" s="100"/>
      <c r="J16988" s="100"/>
      <c r="K16988" s="100"/>
    </row>
    <row r="16989" spans="1:11" ht="20.100000000000001" customHeight="1" x14ac:dyDescent="0.25">
      <c r="A16989" s="99" t="s">
        <v>3426</v>
      </c>
      <c r="B16989" s="99"/>
      <c r="C16989" s="99"/>
      <c r="D16989" s="99"/>
      <c r="E16989" s="99"/>
      <c r="F16989" s="99"/>
      <c r="G16989" s="99"/>
      <c r="H16989" s="99"/>
      <c r="I16989" s="99"/>
      <c r="J16989" s="99"/>
      <c r="K16989" s="99"/>
    </row>
    <row r="16990" spans="1:11" ht="20.100000000000001" customHeight="1" x14ac:dyDescent="0.25">
      <c r="A16990" s="106" t="s">
        <v>4010</v>
      </c>
      <c r="B16990" s="106"/>
      <c r="C16990" s="106"/>
      <c r="D16990" s="106"/>
      <c r="E16990" s="106"/>
      <c r="F16990" s="2" t="s">
        <v>4</v>
      </c>
      <c r="G16990" s="87" t="s">
        <v>4001</v>
      </c>
      <c r="H16990" s="87"/>
      <c r="I16990" s="87" t="s">
        <v>3895</v>
      </c>
      <c r="J16990" s="87"/>
      <c r="K16990" s="2" t="s">
        <v>4011</v>
      </c>
    </row>
    <row r="16991" spans="1:11" ht="15" customHeight="1" x14ac:dyDescent="0.25">
      <c r="A16991" s="6" t="s">
        <v>4079</v>
      </c>
      <c r="B16991" s="104" t="s">
        <v>4080</v>
      </c>
      <c r="C16991" s="104"/>
      <c r="D16991" s="104"/>
      <c r="E16991" s="104"/>
      <c r="F16991" s="6" t="s">
        <v>77</v>
      </c>
      <c r="G16991" s="113">
        <v>1.7700000000000001E-3</v>
      </c>
      <c r="H16991" s="113"/>
      <c r="I16991" s="105">
        <v>33.79</v>
      </c>
      <c r="J16991" s="105"/>
      <c r="K16991" s="33">
        <f>ROUND(ROUND(G16991,5)*I16991,4)</f>
        <v>5.9799999999999999E-2</v>
      </c>
    </row>
    <row r="16992" spans="1:11" ht="15" customHeight="1" x14ac:dyDescent="0.25">
      <c r="A16992" s="6" t="s">
        <v>4081</v>
      </c>
      <c r="B16992" s="104" t="s">
        <v>4082</v>
      </c>
      <c r="C16992" s="104"/>
      <c r="D16992" s="104"/>
      <c r="E16992" s="104"/>
      <c r="F16992" s="6" t="s">
        <v>77</v>
      </c>
      <c r="G16992" s="113">
        <v>3.9300000000000003E-3</v>
      </c>
      <c r="H16992" s="113"/>
      <c r="I16992" s="105">
        <v>448.02</v>
      </c>
      <c r="J16992" s="105"/>
      <c r="K16992" s="33">
        <f>ROUND(ROUND(G16992,5)*I16992,4)</f>
        <v>1.7606999999999999</v>
      </c>
    </row>
    <row r="16993" spans="1:11" ht="15" customHeight="1" x14ac:dyDescent="0.25">
      <c r="A16993" s="6" t="s">
        <v>4083</v>
      </c>
      <c r="B16993" s="104" t="s">
        <v>4084</v>
      </c>
      <c r="C16993" s="104"/>
      <c r="D16993" s="104"/>
      <c r="E16993" s="104"/>
      <c r="F16993" s="6" t="s">
        <v>77</v>
      </c>
      <c r="G16993" s="113">
        <v>7.0800000000000004E-3</v>
      </c>
      <c r="H16993" s="113"/>
      <c r="I16993" s="105">
        <v>46.06</v>
      </c>
      <c r="J16993" s="105"/>
      <c r="K16993" s="33">
        <f>ROUND(ROUND(G16993,5)*I16993,4)</f>
        <v>0.3261</v>
      </c>
    </row>
    <row r="16994" spans="1:11" ht="15" customHeight="1" x14ac:dyDescent="0.25">
      <c r="A16994" s="6" t="s">
        <v>4085</v>
      </c>
      <c r="B16994" s="104" t="s">
        <v>4086</v>
      </c>
      <c r="C16994" s="104"/>
      <c r="D16994" s="104"/>
      <c r="E16994" s="104"/>
      <c r="F16994" s="6" t="s">
        <v>103</v>
      </c>
      <c r="G16994" s="113">
        <v>1</v>
      </c>
      <c r="H16994" s="113"/>
      <c r="I16994" s="105">
        <v>16.98</v>
      </c>
      <c r="J16994" s="105"/>
      <c r="K16994" s="33">
        <f>ROUND(ROUND(G16994,5)*I16994,4)</f>
        <v>16.98</v>
      </c>
    </row>
    <row r="16995" spans="1:11" ht="15" customHeight="1" x14ac:dyDescent="0.25">
      <c r="A16995" s="1"/>
      <c r="B16995" s="1"/>
      <c r="C16995" s="1"/>
      <c r="D16995" s="1"/>
      <c r="E16995" s="1"/>
      <c r="F16995" s="1"/>
      <c r="G16995" s="85" t="s">
        <v>4014</v>
      </c>
      <c r="H16995" s="85"/>
      <c r="I16995" s="85"/>
      <c r="J16995" s="85"/>
      <c r="K16995" s="34">
        <f>SUM(K16991:K16994)</f>
        <v>19.1266</v>
      </c>
    </row>
    <row r="16996" spans="1:11" ht="15" customHeight="1" x14ac:dyDescent="0.25">
      <c r="A16996" s="106" t="s">
        <v>4015</v>
      </c>
      <c r="B16996" s="106"/>
      <c r="C16996" s="106"/>
      <c r="D16996" s="23" t="s">
        <v>4016</v>
      </c>
      <c r="E16996" s="94" t="s">
        <v>4017</v>
      </c>
      <c r="F16996" s="94"/>
      <c r="G16996" s="94" t="s">
        <v>4001</v>
      </c>
      <c r="H16996" s="94"/>
      <c r="I16996" s="94" t="s">
        <v>3895</v>
      </c>
      <c r="J16996" s="94"/>
      <c r="K16996" s="23" t="s">
        <v>4011</v>
      </c>
    </row>
    <row r="16997" spans="1:11" ht="27.95" customHeight="1" x14ac:dyDescent="0.25">
      <c r="A16997" s="38" t="s">
        <v>4085</v>
      </c>
      <c r="B16997" s="109" t="s">
        <v>4087</v>
      </c>
      <c r="C16997" s="109"/>
      <c r="D16997" s="38" t="s">
        <v>4019</v>
      </c>
      <c r="E16997" s="110" t="s">
        <v>4088</v>
      </c>
      <c r="F16997" s="110"/>
      <c r="G16997" s="111">
        <v>1.9630000000000002E-2</v>
      </c>
      <c r="H16997" s="111"/>
      <c r="I16997" s="112">
        <v>33.64</v>
      </c>
      <c r="J16997" s="112"/>
      <c r="K16997" s="41">
        <f>ROUND(ROUND(G16997,5)*I16997,4)</f>
        <v>0.66039999999999999</v>
      </c>
    </row>
    <row r="16998" spans="1:11" ht="15" customHeight="1" x14ac:dyDescent="0.25">
      <c r="A16998" s="1"/>
      <c r="B16998" s="1"/>
      <c r="C16998" s="1"/>
      <c r="D16998" s="1"/>
      <c r="E16998" s="1"/>
      <c r="F16998" s="1"/>
      <c r="G16998" s="85" t="s">
        <v>4021</v>
      </c>
      <c r="H16998" s="85"/>
      <c r="I16998" s="85"/>
      <c r="J16998" s="85"/>
      <c r="K16998" s="33">
        <f>SUM(K16997:K16997)</f>
        <v>0.66039999999999999</v>
      </c>
    </row>
    <row r="16999" spans="1:11" ht="12.95" customHeight="1" x14ac:dyDescent="0.25">
      <c r="A16999" s="106" t="s">
        <v>4022</v>
      </c>
      <c r="B16999" s="106"/>
      <c r="C16999" s="94" t="s">
        <v>4023</v>
      </c>
      <c r="D16999" s="94" t="s">
        <v>5</v>
      </c>
      <c r="E16999" s="94" t="s">
        <v>4024</v>
      </c>
      <c r="F16999" s="94"/>
      <c r="G16999" s="94" t="s">
        <v>4025</v>
      </c>
      <c r="H16999" s="94"/>
      <c r="I16999" s="94" t="s">
        <v>2086</v>
      </c>
      <c r="J16999" s="94"/>
      <c r="K16999" s="94" t="s">
        <v>4011</v>
      </c>
    </row>
    <row r="17000" spans="1:11" ht="12" customHeight="1" x14ac:dyDescent="0.25">
      <c r="A17000" s="106"/>
      <c r="B17000" s="106"/>
      <c r="C17000" s="94"/>
      <c r="D17000" s="94"/>
      <c r="E17000" s="23" t="s">
        <v>2092</v>
      </c>
      <c r="F17000" s="23" t="s">
        <v>4026</v>
      </c>
      <c r="G17000" s="23" t="s">
        <v>2092</v>
      </c>
      <c r="H17000" s="23" t="s">
        <v>4026</v>
      </c>
      <c r="I17000" s="23" t="s">
        <v>2092</v>
      </c>
      <c r="J17000" s="23" t="s">
        <v>4026</v>
      </c>
      <c r="K17000" s="94"/>
    </row>
    <row r="17001" spans="1:11" ht="27.95" customHeight="1" x14ac:dyDescent="0.25">
      <c r="A17001" s="38" t="s">
        <v>4085</v>
      </c>
      <c r="B17001" s="39" t="s">
        <v>4087</v>
      </c>
      <c r="C17001" s="38" t="s">
        <v>4027</v>
      </c>
      <c r="D17001" s="40">
        <v>1.9630000000000002E-2</v>
      </c>
      <c r="E17001" s="42">
        <v>0</v>
      </c>
      <c r="F17001" s="43">
        <v>1.1100000000000001</v>
      </c>
      <c r="G17001" s="42">
        <v>0</v>
      </c>
      <c r="H17001" s="43">
        <v>0.88</v>
      </c>
      <c r="I17001" s="42">
        <v>0</v>
      </c>
      <c r="J17001" s="43">
        <v>0.72</v>
      </c>
      <c r="K17001" s="41">
        <f>ROUND(D17001*(ROUND(E17001*F17001,4)+ROUND(G17001*H17001,4)+ROUND(I17001*J17001,4)),4)</f>
        <v>0</v>
      </c>
    </row>
    <row r="17002" spans="1:11" ht="15" customHeight="1" x14ac:dyDescent="0.25">
      <c r="A17002" s="1"/>
      <c r="B17002" s="1"/>
      <c r="C17002" s="1"/>
      <c r="D17002" s="1"/>
      <c r="E17002" s="1"/>
      <c r="F17002" s="1"/>
      <c r="G17002" s="85" t="s">
        <v>4028</v>
      </c>
      <c r="H17002" s="85"/>
      <c r="I17002" s="85"/>
      <c r="J17002" s="85"/>
      <c r="K17002" s="33">
        <f>SUM(K17000:K17001)</f>
        <v>0</v>
      </c>
    </row>
    <row r="17003" spans="1:11" ht="15" customHeight="1" x14ac:dyDescent="0.25">
      <c r="A17003" s="9"/>
      <c r="B17003" s="9"/>
      <c r="C17003" s="9"/>
      <c r="D17003" s="9"/>
      <c r="E17003" s="9"/>
      <c r="F17003" s="9"/>
      <c r="G17003" s="92" t="s">
        <v>4029</v>
      </c>
      <c r="H17003" s="92"/>
      <c r="I17003" s="92"/>
      <c r="J17003" s="92"/>
      <c r="K17003" s="33">
        <f>SUM(K16995,K16998,K17002)</f>
        <v>19.786999999999999</v>
      </c>
    </row>
    <row r="17004" spans="1:11" ht="15" customHeight="1" x14ac:dyDescent="0.25">
      <c r="A17004" s="9"/>
      <c r="B17004" s="9"/>
      <c r="C17004" s="9"/>
      <c r="D17004" s="9"/>
      <c r="E17004" s="9"/>
      <c r="F17004" s="9"/>
      <c r="G17004" s="92" t="s">
        <v>3913</v>
      </c>
      <c r="H17004" s="92"/>
      <c r="I17004" s="92"/>
      <c r="J17004" s="92"/>
      <c r="K17004" s="29">
        <f>ROUND(SUM(K17003),2)</f>
        <v>19.79</v>
      </c>
    </row>
    <row r="17005" spans="1:11" ht="9.9499999999999993" customHeight="1" x14ac:dyDescent="0.25">
      <c r="A17005" s="9"/>
      <c r="B17005" s="9"/>
      <c r="C17005" s="9"/>
      <c r="D17005" s="9"/>
      <c r="E17005" s="9"/>
      <c r="F17005" s="9"/>
      <c r="G17005" s="100"/>
      <c r="H17005" s="100"/>
      <c r="I17005" s="100"/>
      <c r="J17005" s="100"/>
      <c r="K17005" s="100"/>
    </row>
    <row r="17006" spans="1:11" ht="20.100000000000001" customHeight="1" x14ac:dyDescent="0.25">
      <c r="A17006" s="99" t="s">
        <v>3427</v>
      </c>
      <c r="B17006" s="99"/>
      <c r="C17006" s="99"/>
      <c r="D17006" s="99"/>
      <c r="E17006" s="99"/>
      <c r="F17006" s="99"/>
      <c r="G17006" s="99"/>
      <c r="H17006" s="99"/>
      <c r="I17006" s="99"/>
      <c r="J17006" s="99"/>
      <c r="K17006" s="99"/>
    </row>
    <row r="17007" spans="1:11" ht="15" customHeight="1" x14ac:dyDescent="0.25">
      <c r="A17007" s="93" t="s">
        <v>3893</v>
      </c>
      <c r="B17007" s="93"/>
      <c r="C17007" s="93"/>
      <c r="D17007" s="94" t="s">
        <v>3</v>
      </c>
      <c r="E17007" s="94"/>
      <c r="F17007" s="23" t="s">
        <v>4</v>
      </c>
      <c r="G17007" s="94" t="s">
        <v>3894</v>
      </c>
      <c r="H17007" s="94"/>
      <c r="I17007" s="94" t="s">
        <v>3895</v>
      </c>
      <c r="J17007" s="94"/>
      <c r="K17007" s="23" t="s">
        <v>3896</v>
      </c>
    </row>
    <row r="17008" spans="1:11" ht="15" customHeight="1" x14ac:dyDescent="0.25">
      <c r="A17008" s="24" t="s">
        <v>4089</v>
      </c>
      <c r="B17008" s="95" t="s">
        <v>4090</v>
      </c>
      <c r="C17008" s="95"/>
      <c r="D17008" s="96" t="s">
        <v>20</v>
      </c>
      <c r="E17008" s="96"/>
      <c r="F17008" s="24" t="s">
        <v>16</v>
      </c>
      <c r="G17008" s="97">
        <v>1</v>
      </c>
      <c r="H17008" s="97"/>
      <c r="I17008" s="98">
        <v>12.85</v>
      </c>
      <c r="J17008" s="98"/>
      <c r="K17008" s="27">
        <f>TRUNC(TRUNC(G17008,8)*I17008,2)</f>
        <v>12.85</v>
      </c>
    </row>
    <row r="17009" spans="1:11" ht="15" customHeight="1" x14ac:dyDescent="0.25">
      <c r="A17009" s="9"/>
      <c r="B17009" s="9"/>
      <c r="C17009" s="9"/>
      <c r="D17009" s="9"/>
      <c r="E17009" s="9"/>
      <c r="F17009" s="9"/>
      <c r="G17009" s="91" t="s">
        <v>3906</v>
      </c>
      <c r="H17009" s="91"/>
      <c r="I17009" s="91"/>
      <c r="J17009" s="91"/>
      <c r="K17009" s="28">
        <f>SUM(K17008:K17008)</f>
        <v>12.85</v>
      </c>
    </row>
    <row r="17010" spans="1:11" ht="15" customHeight="1" x14ac:dyDescent="0.25">
      <c r="A17010" s="93" t="s">
        <v>3907</v>
      </c>
      <c r="B17010" s="93"/>
      <c r="C17010" s="93"/>
      <c r="D17010" s="94" t="s">
        <v>3</v>
      </c>
      <c r="E17010" s="94"/>
      <c r="F17010" s="23" t="s">
        <v>4</v>
      </c>
      <c r="G17010" s="94" t="s">
        <v>3894</v>
      </c>
      <c r="H17010" s="94"/>
      <c r="I17010" s="94" t="s">
        <v>3895</v>
      </c>
      <c r="J17010" s="94"/>
      <c r="K17010" s="23" t="s">
        <v>3896</v>
      </c>
    </row>
    <row r="17011" spans="1:11" ht="15" customHeight="1" x14ac:dyDescent="0.25">
      <c r="A17011" s="24" t="s">
        <v>3961</v>
      </c>
      <c r="B17011" s="95" t="s">
        <v>3962</v>
      </c>
      <c r="C17011" s="95"/>
      <c r="D17011" s="96" t="s">
        <v>20</v>
      </c>
      <c r="E17011" s="96"/>
      <c r="F17011" s="24" t="s">
        <v>2056</v>
      </c>
      <c r="G17011" s="97">
        <v>2.7699999999999999E-2</v>
      </c>
      <c r="H17011" s="97"/>
      <c r="I17011" s="98">
        <v>29.5</v>
      </c>
      <c r="J17011" s="98"/>
      <c r="K17011" s="27">
        <f>TRUNC(TRUNC(G17011,8)*I17011,2)</f>
        <v>0.81</v>
      </c>
    </row>
    <row r="17012" spans="1:11" ht="15" customHeight="1" x14ac:dyDescent="0.25">
      <c r="A17012" s="24" t="s">
        <v>3910</v>
      </c>
      <c r="B17012" s="95" t="s">
        <v>3911</v>
      </c>
      <c r="C17012" s="95"/>
      <c r="D17012" s="96" t="s">
        <v>20</v>
      </c>
      <c r="E17012" s="96"/>
      <c r="F17012" s="24" t="s">
        <v>2056</v>
      </c>
      <c r="G17012" s="97">
        <v>0.1386</v>
      </c>
      <c r="H17012" s="97"/>
      <c r="I17012" s="98">
        <v>24.94</v>
      </c>
      <c r="J17012" s="98"/>
      <c r="K17012" s="27">
        <f>TRUNC(TRUNC(G17012,8)*I17012,2)</f>
        <v>3.45</v>
      </c>
    </row>
    <row r="17013" spans="1:11" ht="18" customHeight="1" x14ac:dyDescent="0.25">
      <c r="A17013" s="9"/>
      <c r="B17013" s="9"/>
      <c r="C17013" s="9"/>
      <c r="D17013" s="9"/>
      <c r="E17013" s="9"/>
      <c r="F17013" s="9"/>
      <c r="G17013" s="91" t="s">
        <v>3912</v>
      </c>
      <c r="H17013" s="91"/>
      <c r="I17013" s="91"/>
      <c r="J17013" s="91"/>
      <c r="K17013" s="28">
        <f>SUM(K17011:K17012)</f>
        <v>4.26</v>
      </c>
    </row>
    <row r="17014" spans="1:11" ht="15" customHeight="1" x14ac:dyDescent="0.25">
      <c r="A17014" s="9"/>
      <c r="B17014" s="9"/>
      <c r="C17014" s="9"/>
      <c r="D17014" s="9"/>
      <c r="E17014" s="9"/>
      <c r="F17014" s="9"/>
      <c r="G17014" s="92" t="s">
        <v>3913</v>
      </c>
      <c r="H17014" s="92"/>
      <c r="I17014" s="92"/>
      <c r="J17014" s="92"/>
      <c r="K17014" s="29">
        <f>ROUND(SUM(K17009,K17013),2)</f>
        <v>17.11</v>
      </c>
    </row>
    <row r="17015" spans="1:11" ht="9.9499999999999993" customHeight="1" x14ac:dyDescent="0.25">
      <c r="A17015" s="9"/>
      <c r="B17015" s="9"/>
      <c r="C17015" s="9"/>
      <c r="D17015" s="9"/>
      <c r="E17015" s="9"/>
      <c r="F17015" s="9"/>
      <c r="G17015" s="100"/>
      <c r="H17015" s="100"/>
      <c r="I17015" s="100"/>
      <c r="J17015" s="100"/>
      <c r="K17015" s="100"/>
    </row>
    <row r="17016" spans="1:11" ht="20.100000000000001" customHeight="1" x14ac:dyDescent="0.25">
      <c r="A17016" s="99" t="s">
        <v>3428</v>
      </c>
      <c r="B17016" s="99"/>
      <c r="C17016" s="99"/>
      <c r="D17016" s="99"/>
      <c r="E17016" s="99"/>
      <c r="F17016" s="99"/>
      <c r="G17016" s="99"/>
      <c r="H17016" s="99"/>
      <c r="I17016" s="99"/>
      <c r="J17016" s="99"/>
      <c r="K17016" s="99"/>
    </row>
    <row r="17017" spans="1:11" ht="12.95" customHeight="1" x14ac:dyDescent="0.25">
      <c r="A17017" s="107" t="s">
        <v>3984</v>
      </c>
      <c r="B17017" s="107"/>
      <c r="C17017" s="107"/>
      <c r="D17017" s="108" t="s">
        <v>3985</v>
      </c>
      <c r="E17017" s="87" t="s">
        <v>3986</v>
      </c>
      <c r="F17017" s="87"/>
      <c r="G17017" s="87" t="s">
        <v>3987</v>
      </c>
      <c r="H17017" s="87"/>
      <c r="I17017" s="87"/>
      <c r="J17017" s="87"/>
      <c r="K17017" s="87" t="s">
        <v>3988</v>
      </c>
    </row>
    <row r="17018" spans="1:11" ht="12" customHeight="1" x14ac:dyDescent="0.25">
      <c r="A17018" s="107"/>
      <c r="B17018" s="107"/>
      <c r="C17018" s="107"/>
      <c r="D17018" s="108"/>
      <c r="E17018" s="23" t="s">
        <v>3989</v>
      </c>
      <c r="F17018" s="23" t="s">
        <v>3990</v>
      </c>
      <c r="G17018" s="94" t="s">
        <v>3989</v>
      </c>
      <c r="H17018" s="94"/>
      <c r="I17018" s="94" t="s">
        <v>3990</v>
      </c>
      <c r="J17018" s="94"/>
      <c r="K17018" s="87"/>
    </row>
    <row r="17019" spans="1:11" ht="15.95" customHeight="1" x14ac:dyDescent="0.25">
      <c r="A17019" s="6" t="s">
        <v>4091</v>
      </c>
      <c r="B17019" s="104" t="s">
        <v>4092</v>
      </c>
      <c r="C17019" s="104"/>
      <c r="D17019" s="44">
        <v>1</v>
      </c>
      <c r="E17019" s="32">
        <v>0.8</v>
      </c>
      <c r="F17019" s="32">
        <v>0.19999999999999996</v>
      </c>
      <c r="G17019" s="105">
        <v>5.32</v>
      </c>
      <c r="H17019" s="105"/>
      <c r="I17019" s="105">
        <v>0.5</v>
      </c>
      <c r="J17019" s="105"/>
      <c r="K17019" s="33">
        <f>TRUNC(D17019*(TRUNC(E17019*G17019,4)+TRUNC(F17019*I17019,4)),4)</f>
        <v>4.3559999999999999</v>
      </c>
    </row>
    <row r="17020" spans="1:11" ht="15" customHeight="1" x14ac:dyDescent="0.25">
      <c r="A17020" s="1"/>
      <c r="B17020" s="1"/>
      <c r="C17020" s="1"/>
      <c r="D17020" s="1"/>
      <c r="E17020" s="1"/>
      <c r="F17020" s="1"/>
      <c r="G17020" s="85" t="s">
        <v>3999</v>
      </c>
      <c r="H17020" s="85"/>
      <c r="I17020" s="85"/>
      <c r="J17020" s="85"/>
      <c r="K17020" s="34">
        <f>SUM(K17018:K17019)</f>
        <v>4.3559999999999999</v>
      </c>
    </row>
    <row r="17021" spans="1:11" ht="20.100000000000001" customHeight="1" x14ac:dyDescent="0.25">
      <c r="A17021" s="106" t="s">
        <v>4000</v>
      </c>
      <c r="B17021" s="106"/>
      <c r="C17021" s="106"/>
      <c r="D17021" s="106"/>
      <c r="E17021" s="106"/>
      <c r="F17021" s="2" t="s">
        <v>4</v>
      </c>
      <c r="G17021" s="87" t="s">
        <v>4001</v>
      </c>
      <c r="H17021" s="87"/>
      <c r="I17021" s="87" t="s">
        <v>4002</v>
      </c>
      <c r="J17021" s="87"/>
      <c r="K17021" s="2" t="s">
        <v>3988</v>
      </c>
    </row>
    <row r="17022" spans="1:11" ht="15" customHeight="1" x14ac:dyDescent="0.25">
      <c r="A17022" s="6" t="s">
        <v>4093</v>
      </c>
      <c r="B17022" s="101" t="s">
        <v>4094</v>
      </c>
      <c r="C17022" s="101"/>
      <c r="D17022" s="101"/>
      <c r="E17022" s="101"/>
      <c r="F17022" s="6" t="s">
        <v>3940</v>
      </c>
      <c r="G17022" s="102">
        <v>0.1333</v>
      </c>
      <c r="H17022" s="102"/>
      <c r="I17022" s="103">
        <v>3.96</v>
      </c>
      <c r="J17022" s="103"/>
      <c r="K17022" s="7">
        <f>TRUNC(TRUNC(G17022,8)*I17022,2)</f>
        <v>0.52</v>
      </c>
    </row>
    <row r="17023" spans="1:11" ht="15" customHeight="1" x14ac:dyDescent="0.25">
      <c r="A17023" s="6" t="s">
        <v>4095</v>
      </c>
      <c r="B17023" s="101" t="s">
        <v>4096</v>
      </c>
      <c r="C17023" s="101"/>
      <c r="D17023" s="101"/>
      <c r="E17023" s="101"/>
      <c r="F17023" s="6" t="s">
        <v>3940</v>
      </c>
      <c r="G17023" s="102">
        <v>2</v>
      </c>
      <c r="H17023" s="102"/>
      <c r="I17023" s="103">
        <v>14.41</v>
      </c>
      <c r="J17023" s="103"/>
      <c r="K17023" s="7">
        <f>TRUNC(TRUNC(G17023,8)*I17023,2)</f>
        <v>28.82</v>
      </c>
    </row>
    <row r="17024" spans="1:11" ht="15" customHeight="1" x14ac:dyDescent="0.25">
      <c r="A17024" s="6" t="s">
        <v>4097</v>
      </c>
      <c r="B17024" s="101" t="s">
        <v>4098</v>
      </c>
      <c r="C17024" s="101"/>
      <c r="D17024" s="101"/>
      <c r="E17024" s="101"/>
      <c r="F17024" s="6" t="s">
        <v>3940</v>
      </c>
      <c r="G17024" s="102">
        <v>3</v>
      </c>
      <c r="H17024" s="102"/>
      <c r="I17024" s="103">
        <v>14.58</v>
      </c>
      <c r="J17024" s="103"/>
      <c r="K17024" s="7">
        <f>TRUNC(TRUNC(G17024,8)*I17024,2)</f>
        <v>43.74</v>
      </c>
    </row>
    <row r="17025" spans="1:11" ht="15" customHeight="1" x14ac:dyDescent="0.25">
      <c r="A17025" s="1"/>
      <c r="B17025" s="1"/>
      <c r="C17025" s="1"/>
      <c r="D17025" s="1"/>
      <c r="E17025" s="1"/>
      <c r="F17025" s="1"/>
      <c r="G17025" s="85" t="s">
        <v>4005</v>
      </c>
      <c r="H17025" s="85"/>
      <c r="I17025" s="85"/>
      <c r="J17025" s="85"/>
      <c r="K17025" s="29">
        <f>SUM(K17022:K17024)</f>
        <v>73.08</v>
      </c>
    </row>
    <row r="17026" spans="1:11" ht="15" customHeight="1" x14ac:dyDescent="0.25">
      <c r="A17026" s="9"/>
      <c r="B17026" s="9"/>
      <c r="C17026" s="9"/>
      <c r="D17026" s="9"/>
      <c r="E17026" s="9"/>
      <c r="F17026" s="9"/>
      <c r="G17026" s="92" t="s">
        <v>4006</v>
      </c>
      <c r="H17026" s="92"/>
      <c r="I17026" s="92"/>
      <c r="J17026" s="92"/>
      <c r="K17026" s="33">
        <f>SUM(K17020,K17025)</f>
        <v>77.435999999999993</v>
      </c>
    </row>
    <row r="17027" spans="1:11" ht="15" customHeight="1" x14ac:dyDescent="0.25">
      <c r="A17027" s="9"/>
      <c r="B17027" s="9"/>
      <c r="C17027" s="9"/>
      <c r="D17027" s="9"/>
      <c r="E17027" s="9"/>
      <c r="F17027" s="9"/>
      <c r="G17027" s="92" t="s">
        <v>4007</v>
      </c>
      <c r="H17027" s="92"/>
      <c r="I17027" s="92"/>
      <c r="J17027" s="92"/>
      <c r="K17027" s="35">
        <v>22.5</v>
      </c>
    </row>
    <row r="17028" spans="1:11" ht="15" customHeight="1" x14ac:dyDescent="0.25">
      <c r="A17028" s="9"/>
      <c r="B17028" s="9"/>
      <c r="C17028" s="9"/>
      <c r="D17028" s="9"/>
      <c r="E17028" s="9"/>
      <c r="F17028" s="9"/>
      <c r="G17028" s="92" t="s">
        <v>4008</v>
      </c>
      <c r="H17028" s="92"/>
      <c r="I17028" s="92"/>
      <c r="J17028" s="92"/>
      <c r="K17028" s="33">
        <f>TRUNC(K17026/K17027,4)</f>
        <v>3.4416000000000002</v>
      </c>
    </row>
    <row r="17029" spans="1:11" ht="15" customHeight="1" x14ac:dyDescent="0.25">
      <c r="A17029" s="9"/>
      <c r="B17029" s="9"/>
      <c r="C17029" s="9"/>
      <c r="D17029" s="9"/>
      <c r="E17029" s="9"/>
      <c r="F17029" s="9"/>
      <c r="G17029" s="92" t="s">
        <v>4029</v>
      </c>
      <c r="H17029" s="92"/>
      <c r="I17029" s="92"/>
      <c r="J17029" s="92"/>
      <c r="K17029" s="33">
        <f>SUM(K17028)</f>
        <v>3.4416000000000002</v>
      </c>
    </row>
    <row r="17030" spans="1:11" ht="15" customHeight="1" x14ac:dyDescent="0.25">
      <c r="A17030" s="9"/>
      <c r="B17030" s="9"/>
      <c r="C17030" s="9"/>
      <c r="D17030" s="9"/>
      <c r="E17030" s="9"/>
      <c r="F17030" s="9"/>
      <c r="G17030" s="92" t="s">
        <v>3913</v>
      </c>
      <c r="H17030" s="92"/>
      <c r="I17030" s="92"/>
      <c r="J17030" s="92"/>
      <c r="K17030" s="29">
        <f>ROUND(SUM(K17029),2)</f>
        <v>3.44</v>
      </c>
    </row>
    <row r="17031" spans="1:11" ht="9.9499999999999993" customHeight="1" x14ac:dyDescent="0.25">
      <c r="A17031" s="9"/>
      <c r="B17031" s="9"/>
      <c r="C17031" s="9"/>
      <c r="D17031" s="9"/>
      <c r="E17031" s="9"/>
      <c r="F17031" s="9"/>
      <c r="G17031" s="100"/>
      <c r="H17031" s="100"/>
      <c r="I17031" s="100"/>
      <c r="J17031" s="100"/>
      <c r="K17031" s="100"/>
    </row>
    <row r="17032" spans="1:11" ht="20.100000000000001" customHeight="1" x14ac:dyDescent="0.25">
      <c r="A17032" s="99" t="s">
        <v>3429</v>
      </c>
      <c r="B17032" s="99"/>
      <c r="C17032" s="99"/>
      <c r="D17032" s="99"/>
      <c r="E17032" s="99"/>
      <c r="F17032" s="99"/>
      <c r="G17032" s="99"/>
      <c r="H17032" s="99"/>
      <c r="I17032" s="99"/>
      <c r="J17032" s="99"/>
      <c r="K17032" s="99"/>
    </row>
    <row r="17033" spans="1:11" ht="15" customHeight="1" x14ac:dyDescent="0.25">
      <c r="A17033" s="93" t="s">
        <v>3893</v>
      </c>
      <c r="B17033" s="93"/>
      <c r="C17033" s="93"/>
      <c r="D17033" s="94" t="s">
        <v>3</v>
      </c>
      <c r="E17033" s="94"/>
      <c r="F17033" s="23" t="s">
        <v>4</v>
      </c>
      <c r="G17033" s="94" t="s">
        <v>3894</v>
      </c>
      <c r="H17033" s="94"/>
      <c r="I17033" s="94" t="s">
        <v>3895</v>
      </c>
      <c r="J17033" s="94"/>
      <c r="K17033" s="23" t="s">
        <v>3896</v>
      </c>
    </row>
    <row r="17034" spans="1:11" ht="15" customHeight="1" x14ac:dyDescent="0.25">
      <c r="A17034" s="24" t="s">
        <v>3951</v>
      </c>
      <c r="B17034" s="95" t="s">
        <v>3952</v>
      </c>
      <c r="C17034" s="95"/>
      <c r="D17034" s="96" t="s">
        <v>3953</v>
      </c>
      <c r="E17034" s="96"/>
      <c r="F17034" s="24" t="s">
        <v>3954</v>
      </c>
      <c r="G17034" s="97">
        <v>4.0000000000000001E-3</v>
      </c>
      <c r="H17034" s="97"/>
      <c r="I17034" s="98">
        <v>215</v>
      </c>
      <c r="J17034" s="98"/>
      <c r="K17034" s="27">
        <f>ROUND(ROUND(G17034,8)*I17034,2)</f>
        <v>0.86</v>
      </c>
    </row>
    <row r="17035" spans="1:11" ht="15" customHeight="1" x14ac:dyDescent="0.25">
      <c r="A17035" s="24" t="s">
        <v>3955</v>
      </c>
      <c r="B17035" s="95" t="s">
        <v>3956</v>
      </c>
      <c r="C17035" s="95"/>
      <c r="D17035" s="96" t="s">
        <v>20</v>
      </c>
      <c r="E17035" s="96"/>
      <c r="F17035" s="24" t="s">
        <v>3903</v>
      </c>
      <c r="G17035" s="97">
        <v>5.0000000000000001E-3</v>
      </c>
      <c r="H17035" s="97"/>
      <c r="I17035" s="98">
        <v>19.37</v>
      </c>
      <c r="J17035" s="98"/>
      <c r="K17035" s="27">
        <f>ROUND(ROUND(G17035,8)*I17035,2)</f>
        <v>0.1</v>
      </c>
    </row>
    <row r="17036" spans="1:11" ht="15" customHeight="1" x14ac:dyDescent="0.25">
      <c r="A17036" s="9"/>
      <c r="B17036" s="9"/>
      <c r="C17036" s="9"/>
      <c r="D17036" s="9"/>
      <c r="E17036" s="9"/>
      <c r="F17036" s="9"/>
      <c r="G17036" s="91" t="s">
        <v>3906</v>
      </c>
      <c r="H17036" s="91"/>
      <c r="I17036" s="91"/>
      <c r="J17036" s="91"/>
      <c r="K17036" s="28">
        <f>SUM(K17034:K17035)</f>
        <v>0.96</v>
      </c>
    </row>
    <row r="17037" spans="1:11" ht="15" customHeight="1" x14ac:dyDescent="0.25">
      <c r="A17037" s="93" t="s">
        <v>3907</v>
      </c>
      <c r="B17037" s="93"/>
      <c r="C17037" s="93"/>
      <c r="D17037" s="94" t="s">
        <v>3</v>
      </c>
      <c r="E17037" s="94"/>
      <c r="F17037" s="23" t="s">
        <v>4</v>
      </c>
      <c r="G17037" s="94" t="s">
        <v>3894</v>
      </c>
      <c r="H17037" s="94"/>
      <c r="I17037" s="94" t="s">
        <v>3895</v>
      </c>
      <c r="J17037" s="94"/>
      <c r="K17037" s="23" t="s">
        <v>3896</v>
      </c>
    </row>
    <row r="17038" spans="1:11" ht="21" customHeight="1" x14ac:dyDescent="0.25">
      <c r="A17038" s="24" t="s">
        <v>3908</v>
      </c>
      <c r="B17038" s="95" t="s">
        <v>3909</v>
      </c>
      <c r="C17038" s="95"/>
      <c r="D17038" s="96" t="s">
        <v>20</v>
      </c>
      <c r="E17038" s="96"/>
      <c r="F17038" s="24" t="s">
        <v>2056</v>
      </c>
      <c r="G17038" s="97">
        <v>0.03</v>
      </c>
      <c r="H17038" s="97"/>
      <c r="I17038" s="98">
        <v>32.24</v>
      </c>
      <c r="J17038" s="98"/>
      <c r="K17038" s="27">
        <f>ROUND(ROUND(G17038,8)*I17038,2)</f>
        <v>0.97</v>
      </c>
    </row>
    <row r="17039" spans="1:11" ht="15" customHeight="1" x14ac:dyDescent="0.25">
      <c r="A17039" s="24" t="s">
        <v>3910</v>
      </c>
      <c r="B17039" s="95" t="s">
        <v>3911</v>
      </c>
      <c r="C17039" s="95"/>
      <c r="D17039" s="96" t="s">
        <v>20</v>
      </c>
      <c r="E17039" s="96"/>
      <c r="F17039" s="24" t="s">
        <v>2056</v>
      </c>
      <c r="G17039" s="97">
        <v>0.03</v>
      </c>
      <c r="H17039" s="97"/>
      <c r="I17039" s="98">
        <v>24.94</v>
      </c>
      <c r="J17039" s="98"/>
      <c r="K17039" s="27">
        <f>ROUND(ROUND(G17039,8)*I17039,2)</f>
        <v>0.75</v>
      </c>
    </row>
    <row r="17040" spans="1:11" ht="18" customHeight="1" x14ac:dyDescent="0.25">
      <c r="A17040" s="9"/>
      <c r="B17040" s="9"/>
      <c r="C17040" s="9"/>
      <c r="D17040" s="9"/>
      <c r="E17040" s="9"/>
      <c r="F17040" s="9"/>
      <c r="G17040" s="91" t="s">
        <v>3912</v>
      </c>
      <c r="H17040" s="91"/>
      <c r="I17040" s="91"/>
      <c r="J17040" s="91"/>
      <c r="K17040" s="28">
        <f>SUM(K17038:K17039)</f>
        <v>1.72</v>
      </c>
    </row>
    <row r="17041" spans="1:11" ht="15" customHeight="1" x14ac:dyDescent="0.25">
      <c r="A17041" s="9"/>
      <c r="B17041" s="9"/>
      <c r="C17041" s="9"/>
      <c r="D17041" s="9"/>
      <c r="E17041" s="9"/>
      <c r="F17041" s="9"/>
      <c r="G17041" s="92" t="s">
        <v>3913</v>
      </c>
      <c r="H17041" s="92"/>
      <c r="I17041" s="92"/>
      <c r="J17041" s="92"/>
      <c r="K17041" s="29">
        <f>ROUND(SUM(K17036,K17040),2)</f>
        <v>2.68</v>
      </c>
    </row>
    <row r="17042" spans="1:11" ht="9.9499999999999993" customHeight="1" x14ac:dyDescent="0.25">
      <c r="A17042" s="9"/>
      <c r="B17042" s="9"/>
      <c r="C17042" s="9"/>
      <c r="D17042" s="9"/>
      <c r="E17042" s="9"/>
      <c r="F17042" s="9"/>
      <c r="G17042" s="100"/>
      <c r="H17042" s="100"/>
      <c r="I17042" s="100"/>
      <c r="J17042" s="100"/>
      <c r="K17042" s="100"/>
    </row>
    <row r="17043" spans="1:11" ht="20.100000000000001" customHeight="1" x14ac:dyDescent="0.25">
      <c r="A17043" s="99" t="s">
        <v>3430</v>
      </c>
      <c r="B17043" s="99"/>
      <c r="C17043" s="99"/>
      <c r="D17043" s="99"/>
      <c r="E17043" s="99"/>
      <c r="F17043" s="99"/>
      <c r="G17043" s="99"/>
      <c r="H17043" s="99"/>
      <c r="I17043" s="99"/>
      <c r="J17043" s="99"/>
      <c r="K17043" s="99"/>
    </row>
    <row r="17044" spans="1:11" ht="15" customHeight="1" x14ac:dyDescent="0.25">
      <c r="A17044" s="93" t="s">
        <v>3916</v>
      </c>
      <c r="B17044" s="93"/>
      <c r="C17044" s="93"/>
      <c r="D17044" s="94" t="s">
        <v>3</v>
      </c>
      <c r="E17044" s="94"/>
      <c r="F17044" s="23" t="s">
        <v>4</v>
      </c>
      <c r="G17044" s="94" t="s">
        <v>3894</v>
      </c>
      <c r="H17044" s="94"/>
      <c r="I17044" s="94" t="s">
        <v>3895</v>
      </c>
      <c r="J17044" s="94"/>
      <c r="K17044" s="23" t="s">
        <v>3896</v>
      </c>
    </row>
    <row r="17045" spans="1:11" ht="29.1" customHeight="1" x14ac:dyDescent="0.25">
      <c r="A17045" s="24" t="s">
        <v>3957</v>
      </c>
      <c r="B17045" s="95" t="s">
        <v>3958</v>
      </c>
      <c r="C17045" s="95"/>
      <c r="D17045" s="96" t="s">
        <v>20</v>
      </c>
      <c r="E17045" s="96"/>
      <c r="F17045" s="24" t="s">
        <v>3936</v>
      </c>
      <c r="G17045" s="97">
        <v>2.8999999999999998E-3</v>
      </c>
      <c r="H17045" s="97"/>
      <c r="I17045" s="98">
        <v>75.540000000000006</v>
      </c>
      <c r="J17045" s="98"/>
      <c r="K17045" s="27">
        <f>TRUNC(TRUNC(G17045,8)*I17045,2)</f>
        <v>0.21</v>
      </c>
    </row>
    <row r="17046" spans="1:11" ht="29.1" customHeight="1" x14ac:dyDescent="0.25">
      <c r="A17046" s="24" t="s">
        <v>3959</v>
      </c>
      <c r="B17046" s="95" t="s">
        <v>3960</v>
      </c>
      <c r="C17046" s="95"/>
      <c r="D17046" s="96" t="s">
        <v>20</v>
      </c>
      <c r="E17046" s="96"/>
      <c r="F17046" s="24" t="s">
        <v>30</v>
      </c>
      <c r="G17046" s="97">
        <v>1.6999999999999999E-3</v>
      </c>
      <c r="H17046" s="97"/>
      <c r="I17046" s="98">
        <v>198.53</v>
      </c>
      <c r="J17046" s="98"/>
      <c r="K17046" s="27">
        <f>TRUNC(TRUNC(G17046,8)*I17046,2)</f>
        <v>0.33</v>
      </c>
    </row>
    <row r="17047" spans="1:11" ht="18" customHeight="1" x14ac:dyDescent="0.25">
      <c r="A17047" s="9"/>
      <c r="B17047" s="9"/>
      <c r="C17047" s="9"/>
      <c r="D17047" s="9"/>
      <c r="E17047" s="9"/>
      <c r="F17047" s="9"/>
      <c r="G17047" s="91" t="s">
        <v>3919</v>
      </c>
      <c r="H17047" s="91"/>
      <c r="I17047" s="91"/>
      <c r="J17047" s="91"/>
      <c r="K17047" s="28">
        <f>SUM(K17045:K17046)</f>
        <v>0.54</v>
      </c>
    </row>
    <row r="17048" spans="1:11" ht="15" customHeight="1" x14ac:dyDescent="0.25">
      <c r="A17048" s="93" t="s">
        <v>3907</v>
      </c>
      <c r="B17048" s="93"/>
      <c r="C17048" s="93"/>
      <c r="D17048" s="94" t="s">
        <v>3</v>
      </c>
      <c r="E17048" s="94"/>
      <c r="F17048" s="23" t="s">
        <v>4</v>
      </c>
      <c r="G17048" s="94" t="s">
        <v>3894</v>
      </c>
      <c r="H17048" s="94"/>
      <c r="I17048" s="94" t="s">
        <v>3895</v>
      </c>
      <c r="J17048" s="94"/>
      <c r="K17048" s="23" t="s">
        <v>3896</v>
      </c>
    </row>
    <row r="17049" spans="1:11" ht="15" customHeight="1" x14ac:dyDescent="0.25">
      <c r="A17049" s="24" t="s">
        <v>3961</v>
      </c>
      <c r="B17049" s="95" t="s">
        <v>3962</v>
      </c>
      <c r="C17049" s="95"/>
      <c r="D17049" s="96" t="s">
        <v>20</v>
      </c>
      <c r="E17049" s="96"/>
      <c r="F17049" s="24" t="s">
        <v>2056</v>
      </c>
      <c r="G17049" s="97">
        <v>4.5999999999999999E-3</v>
      </c>
      <c r="H17049" s="97"/>
      <c r="I17049" s="98">
        <v>29.5</v>
      </c>
      <c r="J17049" s="98"/>
      <c r="K17049" s="27">
        <f>TRUNC(TRUNC(G17049,8)*I17049,2)</f>
        <v>0.13</v>
      </c>
    </row>
    <row r="17050" spans="1:11" ht="18" customHeight="1" x14ac:dyDescent="0.25">
      <c r="A17050" s="9"/>
      <c r="B17050" s="9"/>
      <c r="C17050" s="9"/>
      <c r="D17050" s="9"/>
      <c r="E17050" s="9"/>
      <c r="F17050" s="9"/>
      <c r="G17050" s="91" t="s">
        <v>3912</v>
      </c>
      <c r="H17050" s="91"/>
      <c r="I17050" s="91"/>
      <c r="J17050" s="91"/>
      <c r="K17050" s="28">
        <f>SUM(K17049:K17049)</f>
        <v>0.13</v>
      </c>
    </row>
    <row r="17051" spans="1:11" ht="15" customHeight="1" x14ac:dyDescent="0.25">
      <c r="A17051" s="9"/>
      <c r="B17051" s="9"/>
      <c r="C17051" s="9"/>
      <c r="D17051" s="9"/>
      <c r="E17051" s="9"/>
      <c r="F17051" s="9"/>
      <c r="G17051" s="92" t="s">
        <v>3913</v>
      </c>
      <c r="H17051" s="92"/>
      <c r="I17051" s="92"/>
      <c r="J17051" s="92"/>
      <c r="K17051" s="29">
        <f>ROUND(SUM(K17047,K17050),2)</f>
        <v>0.67</v>
      </c>
    </row>
    <row r="17052" spans="1:11" ht="9.9499999999999993" customHeight="1" x14ac:dyDescent="0.25">
      <c r="A17052" s="9"/>
      <c r="B17052" s="9"/>
      <c r="C17052" s="9"/>
      <c r="D17052" s="9"/>
      <c r="E17052" s="9"/>
      <c r="F17052" s="9"/>
      <c r="G17052" s="100"/>
      <c r="H17052" s="100"/>
      <c r="I17052" s="100"/>
      <c r="J17052" s="100"/>
      <c r="K17052" s="100"/>
    </row>
    <row r="17053" spans="1:11" ht="20.100000000000001" customHeight="1" x14ac:dyDescent="0.25">
      <c r="A17053" s="99" t="s">
        <v>3431</v>
      </c>
      <c r="B17053" s="99"/>
      <c r="C17053" s="99"/>
      <c r="D17053" s="99"/>
      <c r="E17053" s="99"/>
      <c r="F17053" s="99"/>
      <c r="G17053" s="99"/>
      <c r="H17053" s="99"/>
      <c r="I17053" s="99"/>
      <c r="J17053" s="99"/>
      <c r="K17053" s="99"/>
    </row>
    <row r="17054" spans="1:11" ht="15" customHeight="1" x14ac:dyDescent="0.25">
      <c r="A17054" s="93" t="s">
        <v>3916</v>
      </c>
      <c r="B17054" s="93"/>
      <c r="C17054" s="93"/>
      <c r="D17054" s="94" t="s">
        <v>3</v>
      </c>
      <c r="E17054" s="94"/>
      <c r="F17054" s="23" t="s">
        <v>4</v>
      </c>
      <c r="G17054" s="94" t="s">
        <v>3894</v>
      </c>
      <c r="H17054" s="94"/>
      <c r="I17054" s="94" t="s">
        <v>3895</v>
      </c>
      <c r="J17054" s="94"/>
      <c r="K17054" s="23" t="s">
        <v>3896</v>
      </c>
    </row>
    <row r="17055" spans="1:11" ht="29.1" customHeight="1" x14ac:dyDescent="0.25">
      <c r="A17055" s="24" t="s">
        <v>3957</v>
      </c>
      <c r="B17055" s="95" t="s">
        <v>3958</v>
      </c>
      <c r="C17055" s="95"/>
      <c r="D17055" s="96" t="s">
        <v>20</v>
      </c>
      <c r="E17055" s="96"/>
      <c r="F17055" s="24" t="s">
        <v>3936</v>
      </c>
      <c r="G17055" s="97">
        <v>1.95E-2</v>
      </c>
      <c r="H17055" s="97"/>
      <c r="I17055" s="98">
        <v>75.540000000000006</v>
      </c>
      <c r="J17055" s="98"/>
      <c r="K17055" s="27">
        <f>TRUNC(TRUNC(G17055,8)*I17055,2)</f>
        <v>1.47</v>
      </c>
    </row>
    <row r="17056" spans="1:11" ht="29.1" customHeight="1" x14ac:dyDescent="0.25">
      <c r="A17056" s="24" t="s">
        <v>3959</v>
      </c>
      <c r="B17056" s="95" t="s">
        <v>3960</v>
      </c>
      <c r="C17056" s="95"/>
      <c r="D17056" s="96" t="s">
        <v>20</v>
      </c>
      <c r="E17056" s="96"/>
      <c r="F17056" s="24" t="s">
        <v>30</v>
      </c>
      <c r="G17056" s="97">
        <v>1.15E-2</v>
      </c>
      <c r="H17056" s="97"/>
      <c r="I17056" s="98">
        <v>198.53</v>
      </c>
      <c r="J17056" s="98"/>
      <c r="K17056" s="27">
        <f>TRUNC(TRUNC(G17056,8)*I17056,2)</f>
        <v>2.2799999999999998</v>
      </c>
    </row>
    <row r="17057" spans="1:11" ht="18" customHeight="1" x14ac:dyDescent="0.25">
      <c r="A17057" s="9"/>
      <c r="B17057" s="9"/>
      <c r="C17057" s="9"/>
      <c r="D17057" s="9"/>
      <c r="E17057" s="9"/>
      <c r="F17057" s="9"/>
      <c r="G17057" s="91" t="s">
        <v>3919</v>
      </c>
      <c r="H17057" s="91"/>
      <c r="I17057" s="91"/>
      <c r="J17057" s="91"/>
      <c r="K17057" s="28">
        <f>SUM(K17055:K17056)</f>
        <v>3.75</v>
      </c>
    </row>
    <row r="17058" spans="1:11" ht="15" customHeight="1" x14ac:dyDescent="0.25">
      <c r="A17058" s="93" t="s">
        <v>3907</v>
      </c>
      <c r="B17058" s="93"/>
      <c r="C17058" s="93"/>
      <c r="D17058" s="94" t="s">
        <v>3</v>
      </c>
      <c r="E17058" s="94"/>
      <c r="F17058" s="23" t="s">
        <v>4</v>
      </c>
      <c r="G17058" s="94" t="s">
        <v>3894</v>
      </c>
      <c r="H17058" s="94"/>
      <c r="I17058" s="94" t="s">
        <v>3895</v>
      </c>
      <c r="J17058" s="94"/>
      <c r="K17058" s="23" t="s">
        <v>3896</v>
      </c>
    </row>
    <row r="17059" spans="1:11" ht="15" customHeight="1" x14ac:dyDescent="0.25">
      <c r="A17059" s="24" t="s">
        <v>3910</v>
      </c>
      <c r="B17059" s="95" t="s">
        <v>3911</v>
      </c>
      <c r="C17059" s="95"/>
      <c r="D17059" s="96" t="s">
        <v>20</v>
      </c>
      <c r="E17059" s="96"/>
      <c r="F17059" s="24" t="s">
        <v>2056</v>
      </c>
      <c r="G17059" s="97">
        <v>3.1E-2</v>
      </c>
      <c r="H17059" s="97"/>
      <c r="I17059" s="98">
        <v>24.94</v>
      </c>
      <c r="J17059" s="98"/>
      <c r="K17059" s="27">
        <f>TRUNC(TRUNC(G17059,8)*I17059,2)</f>
        <v>0.77</v>
      </c>
    </row>
    <row r="17060" spans="1:11" ht="18" customHeight="1" x14ac:dyDescent="0.25">
      <c r="A17060" s="9"/>
      <c r="B17060" s="9"/>
      <c r="C17060" s="9"/>
      <c r="D17060" s="9"/>
      <c r="E17060" s="9"/>
      <c r="F17060" s="9"/>
      <c r="G17060" s="91" t="s">
        <v>3912</v>
      </c>
      <c r="H17060" s="91"/>
      <c r="I17060" s="91"/>
      <c r="J17060" s="91"/>
      <c r="K17060" s="28">
        <f>SUM(K17059:K17059)</f>
        <v>0.77</v>
      </c>
    </row>
    <row r="17061" spans="1:11" ht="15" customHeight="1" x14ac:dyDescent="0.25">
      <c r="A17061" s="9"/>
      <c r="B17061" s="9"/>
      <c r="C17061" s="9"/>
      <c r="D17061" s="9"/>
      <c r="E17061" s="9"/>
      <c r="F17061" s="9"/>
      <c r="G17061" s="92" t="s">
        <v>3913</v>
      </c>
      <c r="H17061" s="92"/>
      <c r="I17061" s="92"/>
      <c r="J17061" s="92"/>
      <c r="K17061" s="29">
        <f>ROUND(SUM(K17057,K17060),2)</f>
        <v>4.5199999999999996</v>
      </c>
    </row>
    <row r="17062" spans="1:11" ht="9.9499999999999993" customHeight="1" x14ac:dyDescent="0.25">
      <c r="A17062" s="9"/>
      <c r="B17062" s="9"/>
      <c r="C17062" s="9"/>
      <c r="D17062" s="9"/>
      <c r="E17062" s="9"/>
      <c r="F17062" s="9"/>
      <c r="G17062" s="100"/>
      <c r="H17062" s="100"/>
      <c r="I17062" s="100"/>
      <c r="J17062" s="100"/>
      <c r="K17062" s="100"/>
    </row>
    <row r="17063" spans="1:11" ht="20.100000000000001" customHeight="1" x14ac:dyDescent="0.25">
      <c r="A17063" s="99" t="s">
        <v>3432</v>
      </c>
      <c r="B17063" s="99"/>
      <c r="C17063" s="99"/>
      <c r="D17063" s="99"/>
      <c r="E17063" s="99"/>
      <c r="F17063" s="99"/>
      <c r="G17063" s="99"/>
      <c r="H17063" s="99"/>
      <c r="I17063" s="99"/>
      <c r="J17063" s="99"/>
      <c r="K17063" s="99"/>
    </row>
    <row r="17064" spans="1:11" ht="15" customHeight="1" x14ac:dyDescent="0.25">
      <c r="A17064" s="93" t="s">
        <v>3916</v>
      </c>
      <c r="B17064" s="93"/>
      <c r="C17064" s="93"/>
      <c r="D17064" s="94" t="s">
        <v>3</v>
      </c>
      <c r="E17064" s="94"/>
      <c r="F17064" s="23" t="s">
        <v>4</v>
      </c>
      <c r="G17064" s="94" t="s">
        <v>3894</v>
      </c>
      <c r="H17064" s="94"/>
      <c r="I17064" s="94" t="s">
        <v>3895</v>
      </c>
      <c r="J17064" s="94"/>
      <c r="K17064" s="23" t="s">
        <v>3896</v>
      </c>
    </row>
    <row r="17065" spans="1:11" ht="29.1" customHeight="1" x14ac:dyDescent="0.25">
      <c r="A17065" s="24" t="s">
        <v>3963</v>
      </c>
      <c r="B17065" s="95" t="s">
        <v>3964</v>
      </c>
      <c r="C17065" s="95"/>
      <c r="D17065" s="96" t="s">
        <v>20</v>
      </c>
      <c r="E17065" s="96"/>
      <c r="F17065" s="24" t="s">
        <v>3936</v>
      </c>
      <c r="G17065" s="97">
        <v>0.86950000000000005</v>
      </c>
      <c r="H17065" s="97"/>
      <c r="I17065" s="98">
        <v>8.9</v>
      </c>
      <c r="J17065" s="98"/>
      <c r="K17065" s="27">
        <f>TRUNC(TRUNC(G17065,8)*I17065,2)</f>
        <v>7.73</v>
      </c>
    </row>
    <row r="17066" spans="1:11" ht="29.1" customHeight="1" x14ac:dyDescent="0.25">
      <c r="A17066" s="24" t="s">
        <v>3965</v>
      </c>
      <c r="B17066" s="95" t="s">
        <v>3966</v>
      </c>
      <c r="C17066" s="95"/>
      <c r="D17066" s="96" t="s">
        <v>20</v>
      </c>
      <c r="E17066" s="96"/>
      <c r="F17066" s="24" t="s">
        <v>30</v>
      </c>
      <c r="G17066" s="97">
        <v>1.137</v>
      </c>
      <c r="H17066" s="97"/>
      <c r="I17066" s="98">
        <v>32.76</v>
      </c>
      <c r="J17066" s="98"/>
      <c r="K17066" s="27">
        <f>TRUNC(TRUNC(G17066,8)*I17066,2)</f>
        <v>37.24</v>
      </c>
    </row>
    <row r="17067" spans="1:11" ht="21" customHeight="1" x14ac:dyDescent="0.25">
      <c r="A17067" s="24" t="s">
        <v>3967</v>
      </c>
      <c r="B17067" s="95" t="s">
        <v>3968</v>
      </c>
      <c r="C17067" s="95"/>
      <c r="D17067" s="96" t="s">
        <v>20</v>
      </c>
      <c r="E17067" s="96"/>
      <c r="F17067" s="24" t="s">
        <v>3936</v>
      </c>
      <c r="G17067" s="97">
        <v>0.86950000000000005</v>
      </c>
      <c r="H17067" s="97"/>
      <c r="I17067" s="98">
        <v>27.59</v>
      </c>
      <c r="J17067" s="98"/>
      <c r="K17067" s="27">
        <f>TRUNC(TRUNC(G17067,8)*I17067,2)</f>
        <v>23.98</v>
      </c>
    </row>
    <row r="17068" spans="1:11" ht="21" customHeight="1" x14ac:dyDescent="0.25">
      <c r="A17068" s="24" t="s">
        <v>3969</v>
      </c>
      <c r="B17068" s="95" t="s">
        <v>3970</v>
      </c>
      <c r="C17068" s="95"/>
      <c r="D17068" s="96" t="s">
        <v>20</v>
      </c>
      <c r="E17068" s="96"/>
      <c r="F17068" s="24" t="s">
        <v>30</v>
      </c>
      <c r="G17068" s="97">
        <v>1.137</v>
      </c>
      <c r="H17068" s="97"/>
      <c r="I17068" s="98">
        <v>28.09</v>
      </c>
      <c r="J17068" s="98"/>
      <c r="K17068" s="27">
        <f>TRUNC(TRUNC(G17068,8)*I17068,2)</f>
        <v>31.93</v>
      </c>
    </row>
    <row r="17069" spans="1:11" ht="18" customHeight="1" x14ac:dyDescent="0.25">
      <c r="A17069" s="9"/>
      <c r="B17069" s="9"/>
      <c r="C17069" s="9"/>
      <c r="D17069" s="9"/>
      <c r="E17069" s="9"/>
      <c r="F17069" s="9"/>
      <c r="G17069" s="91" t="s">
        <v>3919</v>
      </c>
      <c r="H17069" s="91"/>
      <c r="I17069" s="91"/>
      <c r="J17069" s="91"/>
      <c r="K17069" s="28">
        <f>SUM(K17065:K17068)</f>
        <v>100.88</v>
      </c>
    </row>
    <row r="17070" spans="1:11" ht="15" customHeight="1" x14ac:dyDescent="0.25">
      <c r="A17070" s="93" t="s">
        <v>3907</v>
      </c>
      <c r="B17070" s="93"/>
      <c r="C17070" s="93"/>
      <c r="D17070" s="94" t="s">
        <v>3</v>
      </c>
      <c r="E17070" s="94"/>
      <c r="F17070" s="23" t="s">
        <v>4</v>
      </c>
      <c r="G17070" s="94" t="s">
        <v>3894</v>
      </c>
      <c r="H17070" s="94"/>
      <c r="I17070" s="94" t="s">
        <v>3895</v>
      </c>
      <c r="J17070" s="94"/>
      <c r="K17070" s="23" t="s">
        <v>3896</v>
      </c>
    </row>
    <row r="17071" spans="1:11" ht="15" customHeight="1" x14ac:dyDescent="0.25">
      <c r="A17071" s="24" t="s">
        <v>3971</v>
      </c>
      <c r="B17071" s="95" t="s">
        <v>3972</v>
      </c>
      <c r="C17071" s="95"/>
      <c r="D17071" s="96" t="s">
        <v>20</v>
      </c>
      <c r="E17071" s="96"/>
      <c r="F17071" s="24" t="s">
        <v>2056</v>
      </c>
      <c r="G17071" s="97">
        <v>7.22E-2</v>
      </c>
      <c r="H17071" s="97"/>
      <c r="I17071" s="98">
        <v>32.69</v>
      </c>
      <c r="J17071" s="98"/>
      <c r="K17071" s="27">
        <f>TRUNC(TRUNC(G17071,8)*I17071,2)</f>
        <v>2.36</v>
      </c>
    </row>
    <row r="17072" spans="1:11" ht="15" customHeight="1" x14ac:dyDescent="0.25">
      <c r="A17072" s="24" t="s">
        <v>3910</v>
      </c>
      <c r="B17072" s="95" t="s">
        <v>3911</v>
      </c>
      <c r="C17072" s="95"/>
      <c r="D17072" s="96" t="s">
        <v>20</v>
      </c>
      <c r="E17072" s="96"/>
      <c r="F17072" s="24" t="s">
        <v>2056</v>
      </c>
      <c r="G17072" s="97">
        <v>0.44790000000000002</v>
      </c>
      <c r="H17072" s="97"/>
      <c r="I17072" s="98">
        <v>24.94</v>
      </c>
      <c r="J17072" s="98"/>
      <c r="K17072" s="27">
        <f>TRUNC(TRUNC(G17072,8)*I17072,2)</f>
        <v>11.17</v>
      </c>
    </row>
    <row r="17073" spans="1:11" ht="18" customHeight="1" x14ac:dyDescent="0.25">
      <c r="A17073" s="9"/>
      <c r="B17073" s="9"/>
      <c r="C17073" s="9"/>
      <c r="D17073" s="9"/>
      <c r="E17073" s="9"/>
      <c r="F17073" s="9"/>
      <c r="G17073" s="91" t="s">
        <v>3912</v>
      </c>
      <c r="H17073" s="91"/>
      <c r="I17073" s="91"/>
      <c r="J17073" s="91"/>
      <c r="K17073" s="28">
        <f>SUM(K17071:K17072)</f>
        <v>13.53</v>
      </c>
    </row>
    <row r="17074" spans="1:11" ht="15" customHeight="1" x14ac:dyDescent="0.25">
      <c r="A17074" s="9"/>
      <c r="B17074" s="9"/>
      <c r="C17074" s="9"/>
      <c r="D17074" s="9"/>
      <c r="E17074" s="9"/>
      <c r="F17074" s="9"/>
      <c r="G17074" s="92" t="s">
        <v>3913</v>
      </c>
      <c r="H17074" s="92"/>
      <c r="I17074" s="92"/>
      <c r="J17074" s="92"/>
      <c r="K17074" s="29">
        <f>ROUND(SUM(K17069,K17073),2)</f>
        <v>114.41</v>
      </c>
    </row>
    <row r="17075" spans="1:11" ht="9.9499999999999993" customHeight="1" x14ac:dyDescent="0.25">
      <c r="A17075" s="9"/>
      <c r="B17075" s="9"/>
      <c r="C17075" s="9"/>
      <c r="D17075" s="9"/>
      <c r="E17075" s="9"/>
      <c r="F17075" s="9"/>
      <c r="G17075" s="100"/>
      <c r="H17075" s="100"/>
      <c r="I17075" s="100"/>
      <c r="J17075" s="100"/>
      <c r="K17075" s="100"/>
    </row>
    <row r="17076" spans="1:11" ht="20.100000000000001" customHeight="1" x14ac:dyDescent="0.25">
      <c r="A17076" s="99" t="s">
        <v>3433</v>
      </c>
      <c r="B17076" s="99"/>
      <c r="C17076" s="99"/>
      <c r="D17076" s="99"/>
      <c r="E17076" s="99"/>
      <c r="F17076" s="99"/>
      <c r="G17076" s="99"/>
      <c r="H17076" s="99"/>
      <c r="I17076" s="99"/>
      <c r="J17076" s="99"/>
      <c r="K17076" s="99"/>
    </row>
    <row r="17077" spans="1:11" ht="15" customHeight="1" x14ac:dyDescent="0.25">
      <c r="A17077" s="93" t="s">
        <v>3916</v>
      </c>
      <c r="B17077" s="93"/>
      <c r="C17077" s="93"/>
      <c r="D17077" s="94" t="s">
        <v>3</v>
      </c>
      <c r="E17077" s="94"/>
      <c r="F17077" s="23" t="s">
        <v>4</v>
      </c>
      <c r="G17077" s="94" t="s">
        <v>3894</v>
      </c>
      <c r="H17077" s="94"/>
      <c r="I17077" s="94" t="s">
        <v>3895</v>
      </c>
      <c r="J17077" s="94"/>
      <c r="K17077" s="23" t="s">
        <v>3896</v>
      </c>
    </row>
    <row r="17078" spans="1:11" ht="38.1" customHeight="1" x14ac:dyDescent="0.25">
      <c r="A17078" s="24" t="s">
        <v>3973</v>
      </c>
      <c r="B17078" s="95" t="s">
        <v>3974</v>
      </c>
      <c r="C17078" s="95"/>
      <c r="D17078" s="96" t="s">
        <v>20</v>
      </c>
      <c r="E17078" s="96"/>
      <c r="F17078" s="24" t="s">
        <v>3936</v>
      </c>
      <c r="G17078" s="97">
        <v>6.3E-3</v>
      </c>
      <c r="H17078" s="97"/>
      <c r="I17078" s="98">
        <v>94.61</v>
      </c>
      <c r="J17078" s="98"/>
      <c r="K17078" s="27">
        <f>TRUNC(TRUNC(G17078,8)*I17078,2)</f>
        <v>0.59</v>
      </c>
    </row>
    <row r="17079" spans="1:11" ht="38.1" customHeight="1" x14ac:dyDescent="0.25">
      <c r="A17079" s="24" t="s">
        <v>3975</v>
      </c>
      <c r="B17079" s="95" t="s">
        <v>3976</v>
      </c>
      <c r="C17079" s="95"/>
      <c r="D17079" s="96" t="s">
        <v>20</v>
      </c>
      <c r="E17079" s="96"/>
      <c r="F17079" s="24" t="s">
        <v>30</v>
      </c>
      <c r="G17079" s="97">
        <v>1.0200000000000001E-2</v>
      </c>
      <c r="H17079" s="97"/>
      <c r="I17079" s="98">
        <v>370.94</v>
      </c>
      <c r="J17079" s="98"/>
      <c r="K17079" s="27">
        <f>TRUNC(TRUNC(G17079,8)*I17079,2)</f>
        <v>3.78</v>
      </c>
    </row>
    <row r="17080" spans="1:11" ht="29.1" customHeight="1" x14ac:dyDescent="0.25">
      <c r="A17080" s="24" t="s">
        <v>3977</v>
      </c>
      <c r="B17080" s="95" t="s">
        <v>3978</v>
      </c>
      <c r="C17080" s="95"/>
      <c r="D17080" s="96" t="s">
        <v>20</v>
      </c>
      <c r="E17080" s="96"/>
      <c r="F17080" s="24" t="s">
        <v>3936</v>
      </c>
      <c r="G17080" s="97">
        <v>4.8999999999999998E-3</v>
      </c>
      <c r="H17080" s="97"/>
      <c r="I17080" s="98">
        <v>74.180000000000007</v>
      </c>
      <c r="J17080" s="98"/>
      <c r="K17080" s="27">
        <f>TRUNC(TRUNC(G17080,8)*I17080,2)</f>
        <v>0.36</v>
      </c>
    </row>
    <row r="17081" spans="1:11" ht="29.1" customHeight="1" x14ac:dyDescent="0.25">
      <c r="A17081" s="24" t="s">
        <v>3979</v>
      </c>
      <c r="B17081" s="95" t="s">
        <v>3980</v>
      </c>
      <c r="C17081" s="95"/>
      <c r="D17081" s="96" t="s">
        <v>20</v>
      </c>
      <c r="E17081" s="96"/>
      <c r="F17081" s="24" t="s">
        <v>30</v>
      </c>
      <c r="G17081" s="97">
        <v>5.5999999999999999E-3</v>
      </c>
      <c r="H17081" s="97"/>
      <c r="I17081" s="98">
        <v>166.79</v>
      </c>
      <c r="J17081" s="98"/>
      <c r="K17081" s="27">
        <f>TRUNC(TRUNC(G17081,8)*I17081,2)</f>
        <v>0.93</v>
      </c>
    </row>
    <row r="17082" spans="1:11" ht="18" customHeight="1" x14ac:dyDescent="0.25">
      <c r="A17082" s="9"/>
      <c r="B17082" s="9"/>
      <c r="C17082" s="9"/>
      <c r="D17082" s="9"/>
      <c r="E17082" s="9"/>
      <c r="F17082" s="9"/>
      <c r="G17082" s="91" t="s">
        <v>3919</v>
      </c>
      <c r="H17082" s="91"/>
      <c r="I17082" s="91"/>
      <c r="J17082" s="91"/>
      <c r="K17082" s="28">
        <f>SUM(K17078:K17081)</f>
        <v>5.66</v>
      </c>
    </row>
    <row r="17083" spans="1:11" ht="15" customHeight="1" x14ac:dyDescent="0.25">
      <c r="A17083" s="9"/>
      <c r="B17083" s="9"/>
      <c r="C17083" s="9"/>
      <c r="D17083" s="9"/>
      <c r="E17083" s="9"/>
      <c r="F17083" s="9"/>
      <c r="G17083" s="92" t="s">
        <v>3913</v>
      </c>
      <c r="H17083" s="92"/>
      <c r="I17083" s="92"/>
      <c r="J17083" s="92"/>
      <c r="K17083" s="29">
        <f>ROUND(SUM(K17082),2)</f>
        <v>5.66</v>
      </c>
    </row>
    <row r="17084" spans="1:11" ht="9.9499999999999993" customHeight="1" x14ac:dyDescent="0.25">
      <c r="A17084" s="9"/>
      <c r="B17084" s="9"/>
      <c r="C17084" s="9"/>
      <c r="D17084" s="9"/>
      <c r="E17084" s="9"/>
      <c r="F17084" s="9"/>
      <c r="G17084" s="100"/>
      <c r="H17084" s="100"/>
      <c r="I17084" s="100"/>
      <c r="J17084" s="100"/>
      <c r="K17084" s="100"/>
    </row>
    <row r="17085" spans="1:11" ht="20.100000000000001" customHeight="1" x14ac:dyDescent="0.25">
      <c r="A17085" s="99" t="s">
        <v>3434</v>
      </c>
      <c r="B17085" s="99"/>
      <c r="C17085" s="99"/>
      <c r="D17085" s="99"/>
      <c r="E17085" s="99"/>
      <c r="F17085" s="99"/>
      <c r="G17085" s="99"/>
      <c r="H17085" s="99"/>
      <c r="I17085" s="99"/>
      <c r="J17085" s="99"/>
      <c r="K17085" s="99"/>
    </row>
    <row r="17086" spans="1:11" ht="15" customHeight="1" x14ac:dyDescent="0.25">
      <c r="A17086" s="93" t="s">
        <v>3916</v>
      </c>
      <c r="B17086" s="93"/>
      <c r="C17086" s="93"/>
      <c r="D17086" s="94" t="s">
        <v>3</v>
      </c>
      <c r="E17086" s="94"/>
      <c r="F17086" s="23" t="s">
        <v>4</v>
      </c>
      <c r="G17086" s="94" t="s">
        <v>3894</v>
      </c>
      <c r="H17086" s="94"/>
      <c r="I17086" s="94" t="s">
        <v>3895</v>
      </c>
      <c r="J17086" s="94"/>
      <c r="K17086" s="23" t="s">
        <v>3896</v>
      </c>
    </row>
    <row r="17087" spans="1:11" ht="38.1" customHeight="1" x14ac:dyDescent="0.25">
      <c r="A17087" s="24" t="s">
        <v>3973</v>
      </c>
      <c r="B17087" s="95" t="s">
        <v>3974</v>
      </c>
      <c r="C17087" s="95"/>
      <c r="D17087" s="96" t="s">
        <v>20</v>
      </c>
      <c r="E17087" s="96"/>
      <c r="F17087" s="24" t="s">
        <v>3936</v>
      </c>
      <c r="G17087" s="97">
        <v>1.2999999999999999E-3</v>
      </c>
      <c r="H17087" s="97"/>
      <c r="I17087" s="98">
        <v>94.61</v>
      </c>
      <c r="J17087" s="98"/>
      <c r="K17087" s="27">
        <f>TRUNC(TRUNC(G17087,8)*I17087,2)</f>
        <v>0.12</v>
      </c>
    </row>
    <row r="17088" spans="1:11" ht="38.1" customHeight="1" x14ac:dyDescent="0.25">
      <c r="A17088" s="24" t="s">
        <v>3975</v>
      </c>
      <c r="B17088" s="95" t="s">
        <v>3976</v>
      </c>
      <c r="C17088" s="95"/>
      <c r="D17088" s="96" t="s">
        <v>20</v>
      </c>
      <c r="E17088" s="96"/>
      <c r="F17088" s="24" t="s">
        <v>30</v>
      </c>
      <c r="G17088" s="97">
        <v>3.0999999999999999E-3</v>
      </c>
      <c r="H17088" s="97"/>
      <c r="I17088" s="98">
        <v>370.94</v>
      </c>
      <c r="J17088" s="98"/>
      <c r="K17088" s="27">
        <f>TRUNC(TRUNC(G17088,8)*I17088,2)</f>
        <v>1.1399999999999999</v>
      </c>
    </row>
    <row r="17089" spans="1:11" ht="18" customHeight="1" x14ac:dyDescent="0.25">
      <c r="A17089" s="9"/>
      <c r="B17089" s="9"/>
      <c r="C17089" s="9"/>
      <c r="D17089" s="9"/>
      <c r="E17089" s="9"/>
      <c r="F17089" s="9"/>
      <c r="G17089" s="91" t="s">
        <v>3919</v>
      </c>
      <c r="H17089" s="91"/>
      <c r="I17089" s="91"/>
      <c r="J17089" s="91"/>
      <c r="K17089" s="28">
        <f>SUM(K17087:K17088)</f>
        <v>1.2599999999999998</v>
      </c>
    </row>
    <row r="17090" spans="1:11" ht="15" customHeight="1" x14ac:dyDescent="0.25">
      <c r="A17090" s="9"/>
      <c r="B17090" s="9"/>
      <c r="C17090" s="9"/>
      <c r="D17090" s="9"/>
      <c r="E17090" s="9"/>
      <c r="F17090" s="9"/>
      <c r="G17090" s="92" t="s">
        <v>3913</v>
      </c>
      <c r="H17090" s="92"/>
      <c r="I17090" s="92"/>
      <c r="J17090" s="92"/>
      <c r="K17090" s="29">
        <f>ROUND(SUM(K17089),2)</f>
        <v>1.26</v>
      </c>
    </row>
    <row r="17091" spans="1:11" ht="9.9499999999999993" customHeight="1" x14ac:dyDescent="0.25">
      <c r="A17091" s="9"/>
      <c r="B17091" s="9"/>
      <c r="C17091" s="9"/>
      <c r="D17091" s="9"/>
      <c r="E17091" s="9"/>
      <c r="F17091" s="9"/>
      <c r="G17091" s="100"/>
      <c r="H17091" s="100"/>
      <c r="I17091" s="100"/>
      <c r="J17091" s="100"/>
      <c r="K17091" s="100"/>
    </row>
    <row r="17092" spans="1:11" ht="20.100000000000001" customHeight="1" x14ac:dyDescent="0.25">
      <c r="A17092" s="99" t="s">
        <v>3435</v>
      </c>
      <c r="B17092" s="99"/>
      <c r="C17092" s="99"/>
      <c r="D17092" s="99"/>
      <c r="E17092" s="99"/>
      <c r="F17092" s="99"/>
      <c r="G17092" s="99"/>
      <c r="H17092" s="99"/>
      <c r="I17092" s="99"/>
      <c r="J17092" s="99"/>
      <c r="K17092" s="99"/>
    </row>
    <row r="17093" spans="1:11" ht="15" customHeight="1" x14ac:dyDescent="0.25">
      <c r="A17093" s="93" t="s">
        <v>3916</v>
      </c>
      <c r="B17093" s="93"/>
      <c r="C17093" s="93"/>
      <c r="D17093" s="94" t="s">
        <v>3</v>
      </c>
      <c r="E17093" s="94"/>
      <c r="F17093" s="23" t="s">
        <v>4</v>
      </c>
      <c r="G17093" s="94" t="s">
        <v>3894</v>
      </c>
      <c r="H17093" s="94"/>
      <c r="I17093" s="94" t="s">
        <v>3895</v>
      </c>
      <c r="J17093" s="94"/>
      <c r="K17093" s="23" t="s">
        <v>3896</v>
      </c>
    </row>
    <row r="17094" spans="1:11" ht="38.1" customHeight="1" x14ac:dyDescent="0.25">
      <c r="A17094" s="24" t="s">
        <v>3973</v>
      </c>
      <c r="B17094" s="95" t="s">
        <v>3974</v>
      </c>
      <c r="C17094" s="95"/>
      <c r="D17094" s="96" t="s">
        <v>20</v>
      </c>
      <c r="E17094" s="96"/>
      <c r="F17094" s="24" t="s">
        <v>3936</v>
      </c>
      <c r="G17094" s="97">
        <v>5.0000000000000001E-4</v>
      </c>
      <c r="H17094" s="97"/>
      <c r="I17094" s="98">
        <v>94.61</v>
      </c>
      <c r="J17094" s="98"/>
      <c r="K17094" s="27">
        <f>TRUNC(TRUNC(G17094,8)*I17094,2)</f>
        <v>0.04</v>
      </c>
    </row>
    <row r="17095" spans="1:11" ht="38.1" customHeight="1" x14ac:dyDescent="0.25">
      <c r="A17095" s="24" t="s">
        <v>3975</v>
      </c>
      <c r="B17095" s="95" t="s">
        <v>3976</v>
      </c>
      <c r="C17095" s="95"/>
      <c r="D17095" s="96" t="s">
        <v>20</v>
      </c>
      <c r="E17095" s="96"/>
      <c r="F17095" s="24" t="s">
        <v>30</v>
      </c>
      <c r="G17095" s="97">
        <v>1.1999999999999999E-3</v>
      </c>
      <c r="H17095" s="97"/>
      <c r="I17095" s="98">
        <v>370.94</v>
      </c>
      <c r="J17095" s="98"/>
      <c r="K17095" s="27">
        <f>TRUNC(TRUNC(G17095,8)*I17095,2)</f>
        <v>0.44</v>
      </c>
    </row>
    <row r="17096" spans="1:11" ht="18" customHeight="1" x14ac:dyDescent="0.25">
      <c r="A17096" s="9"/>
      <c r="B17096" s="9"/>
      <c r="C17096" s="9"/>
      <c r="D17096" s="9"/>
      <c r="E17096" s="9"/>
      <c r="F17096" s="9"/>
      <c r="G17096" s="91" t="s">
        <v>3919</v>
      </c>
      <c r="H17096" s="91"/>
      <c r="I17096" s="91"/>
      <c r="J17096" s="91"/>
      <c r="K17096" s="28">
        <f>SUM(K17094:K17095)</f>
        <v>0.48</v>
      </c>
    </row>
    <row r="17097" spans="1:11" ht="15" customHeight="1" x14ac:dyDescent="0.25">
      <c r="A17097" s="9"/>
      <c r="B17097" s="9"/>
      <c r="C17097" s="9"/>
      <c r="D17097" s="9"/>
      <c r="E17097" s="9"/>
      <c r="F17097" s="9"/>
      <c r="G17097" s="92" t="s">
        <v>3913</v>
      </c>
      <c r="H17097" s="92"/>
      <c r="I17097" s="92"/>
      <c r="J17097" s="92"/>
      <c r="K17097" s="29">
        <f>ROUND(SUM(K17096),2)</f>
        <v>0.48</v>
      </c>
    </row>
    <row r="17098" spans="1:11" ht="9.9499999999999993" customHeight="1" x14ac:dyDescent="0.25">
      <c r="A17098" s="9"/>
      <c r="B17098" s="9"/>
      <c r="C17098" s="9"/>
      <c r="D17098" s="9"/>
      <c r="E17098" s="9"/>
      <c r="F17098" s="9"/>
      <c r="G17098" s="100"/>
      <c r="H17098" s="100"/>
      <c r="I17098" s="100"/>
      <c r="J17098" s="100"/>
      <c r="K17098" s="100"/>
    </row>
    <row r="17099" spans="1:11" ht="20.100000000000001" customHeight="1" x14ac:dyDescent="0.25">
      <c r="A17099" s="99" t="s">
        <v>3436</v>
      </c>
      <c r="B17099" s="99"/>
      <c r="C17099" s="99"/>
      <c r="D17099" s="99"/>
      <c r="E17099" s="99"/>
      <c r="F17099" s="99"/>
      <c r="G17099" s="99"/>
      <c r="H17099" s="99"/>
      <c r="I17099" s="99"/>
      <c r="J17099" s="99"/>
      <c r="K17099" s="99"/>
    </row>
    <row r="17100" spans="1:11" ht="15" customHeight="1" x14ac:dyDescent="0.25">
      <c r="A17100" s="93" t="s">
        <v>3981</v>
      </c>
      <c r="B17100" s="93"/>
      <c r="C17100" s="93"/>
      <c r="D17100" s="94" t="s">
        <v>3</v>
      </c>
      <c r="E17100" s="94"/>
      <c r="F17100" s="23" t="s">
        <v>4</v>
      </c>
      <c r="G17100" s="94" t="s">
        <v>3894</v>
      </c>
      <c r="H17100" s="94"/>
      <c r="I17100" s="94" t="s">
        <v>3895</v>
      </c>
      <c r="J17100" s="94"/>
      <c r="K17100" s="23" t="s">
        <v>3896</v>
      </c>
    </row>
    <row r="17101" spans="1:11" ht="21" customHeight="1" x14ac:dyDescent="0.25">
      <c r="A17101" s="24" t="s">
        <v>70</v>
      </c>
      <c r="B17101" s="95" t="s">
        <v>3982</v>
      </c>
      <c r="C17101" s="95"/>
      <c r="D17101" s="96" t="s">
        <v>25</v>
      </c>
      <c r="E17101" s="96"/>
      <c r="F17101" s="24" t="s">
        <v>61</v>
      </c>
      <c r="G17101" s="97">
        <v>1</v>
      </c>
      <c r="H17101" s="97"/>
      <c r="I17101" s="98">
        <v>28.42</v>
      </c>
      <c r="J17101" s="98"/>
      <c r="K17101" s="27">
        <f>ROUND(ROUND(G17101,8)*I17101,2)</f>
        <v>28.42</v>
      </c>
    </row>
    <row r="17102" spans="1:11" ht="15" customHeight="1" x14ac:dyDescent="0.25">
      <c r="A17102" s="9"/>
      <c r="B17102" s="9"/>
      <c r="C17102" s="9"/>
      <c r="D17102" s="9"/>
      <c r="E17102" s="9"/>
      <c r="F17102" s="9"/>
      <c r="G17102" s="91" t="s">
        <v>3983</v>
      </c>
      <c r="H17102" s="91"/>
      <c r="I17102" s="91"/>
      <c r="J17102" s="91"/>
      <c r="K17102" s="28">
        <f>SUM(K17101:K17101)</f>
        <v>28.42</v>
      </c>
    </row>
    <row r="17103" spans="1:11" ht="15" customHeight="1" x14ac:dyDescent="0.25">
      <c r="A17103" s="9"/>
      <c r="B17103" s="9"/>
      <c r="C17103" s="9"/>
      <c r="D17103" s="9"/>
      <c r="E17103" s="9"/>
      <c r="F17103" s="9"/>
      <c r="G17103" s="92" t="s">
        <v>3913</v>
      </c>
      <c r="H17103" s="92"/>
      <c r="I17103" s="92"/>
      <c r="J17103" s="92"/>
      <c r="K17103" s="29">
        <f>ROUND(SUM(K17102),2)</f>
        <v>28.42</v>
      </c>
    </row>
    <row r="17104" spans="1:11" ht="9.9499999999999993" customHeight="1" x14ac:dyDescent="0.25">
      <c r="A17104" s="9"/>
      <c r="B17104" s="9"/>
      <c r="C17104" s="9"/>
      <c r="D17104" s="9"/>
      <c r="E17104" s="9"/>
      <c r="F17104" s="9"/>
      <c r="G17104" s="100"/>
      <c r="H17104" s="100"/>
      <c r="I17104" s="100"/>
      <c r="J17104" s="100"/>
      <c r="K17104" s="100"/>
    </row>
    <row r="17105" spans="1:11" ht="20.100000000000001" customHeight="1" x14ac:dyDescent="0.25">
      <c r="A17105" s="99" t="s">
        <v>3437</v>
      </c>
      <c r="B17105" s="99"/>
      <c r="C17105" s="99"/>
      <c r="D17105" s="99"/>
      <c r="E17105" s="99"/>
      <c r="F17105" s="99"/>
      <c r="G17105" s="99"/>
      <c r="H17105" s="99"/>
      <c r="I17105" s="99"/>
      <c r="J17105" s="99"/>
      <c r="K17105" s="99"/>
    </row>
    <row r="17106" spans="1:11" ht="15" customHeight="1" x14ac:dyDescent="0.25">
      <c r="A17106" s="93" t="s">
        <v>3916</v>
      </c>
      <c r="B17106" s="93"/>
      <c r="C17106" s="93"/>
      <c r="D17106" s="94" t="s">
        <v>3</v>
      </c>
      <c r="E17106" s="94"/>
      <c r="F17106" s="23" t="s">
        <v>4</v>
      </c>
      <c r="G17106" s="94" t="s">
        <v>3894</v>
      </c>
      <c r="H17106" s="94"/>
      <c r="I17106" s="94" t="s">
        <v>3895</v>
      </c>
      <c r="J17106" s="94"/>
      <c r="K17106" s="23" t="s">
        <v>3896</v>
      </c>
    </row>
    <row r="17107" spans="1:11" ht="38.1" customHeight="1" x14ac:dyDescent="0.25">
      <c r="A17107" s="24" t="s">
        <v>3973</v>
      </c>
      <c r="B17107" s="95" t="s">
        <v>3974</v>
      </c>
      <c r="C17107" s="95"/>
      <c r="D17107" s="96" t="s">
        <v>20</v>
      </c>
      <c r="E17107" s="96"/>
      <c r="F17107" s="24" t="s">
        <v>3936</v>
      </c>
      <c r="G17107" s="97">
        <v>1.2999999999999999E-3</v>
      </c>
      <c r="H17107" s="97"/>
      <c r="I17107" s="98">
        <v>94.61</v>
      </c>
      <c r="J17107" s="98"/>
      <c r="K17107" s="27">
        <f>TRUNC(TRUNC(G17107,8)*I17107,2)</f>
        <v>0.12</v>
      </c>
    </row>
    <row r="17108" spans="1:11" ht="38.1" customHeight="1" x14ac:dyDescent="0.25">
      <c r="A17108" s="24" t="s">
        <v>3975</v>
      </c>
      <c r="B17108" s="95" t="s">
        <v>3976</v>
      </c>
      <c r="C17108" s="95"/>
      <c r="D17108" s="96" t="s">
        <v>20</v>
      </c>
      <c r="E17108" s="96"/>
      <c r="F17108" s="24" t="s">
        <v>30</v>
      </c>
      <c r="G17108" s="97">
        <v>3.0999999999999999E-3</v>
      </c>
      <c r="H17108" s="97"/>
      <c r="I17108" s="98">
        <v>370.94</v>
      </c>
      <c r="J17108" s="98"/>
      <c r="K17108" s="27">
        <f>TRUNC(TRUNC(G17108,8)*I17108,2)</f>
        <v>1.1399999999999999</v>
      </c>
    </row>
    <row r="17109" spans="1:11" ht="18" customHeight="1" x14ac:dyDescent="0.25">
      <c r="A17109" s="9"/>
      <c r="B17109" s="9"/>
      <c r="C17109" s="9"/>
      <c r="D17109" s="9"/>
      <c r="E17109" s="9"/>
      <c r="F17109" s="9"/>
      <c r="G17109" s="91" t="s">
        <v>3919</v>
      </c>
      <c r="H17109" s="91"/>
      <c r="I17109" s="91"/>
      <c r="J17109" s="91"/>
      <c r="K17109" s="28">
        <f>SUM(K17107:K17108)</f>
        <v>1.2599999999999998</v>
      </c>
    </row>
    <row r="17110" spans="1:11" ht="15" customHeight="1" x14ac:dyDescent="0.25">
      <c r="A17110" s="9"/>
      <c r="B17110" s="9"/>
      <c r="C17110" s="9"/>
      <c r="D17110" s="9"/>
      <c r="E17110" s="9"/>
      <c r="F17110" s="9"/>
      <c r="G17110" s="92" t="s">
        <v>3913</v>
      </c>
      <c r="H17110" s="92"/>
      <c r="I17110" s="92"/>
      <c r="J17110" s="92"/>
      <c r="K17110" s="29">
        <f>ROUND(SUM(K17109),2)</f>
        <v>1.26</v>
      </c>
    </row>
    <row r="17111" spans="1:11" ht="9.9499999999999993" customHeight="1" x14ac:dyDescent="0.25">
      <c r="A17111" s="9"/>
      <c r="B17111" s="9"/>
      <c r="C17111" s="9"/>
      <c r="D17111" s="9"/>
      <c r="E17111" s="9"/>
      <c r="F17111" s="9"/>
      <c r="G17111" s="100"/>
      <c r="H17111" s="100"/>
      <c r="I17111" s="100"/>
      <c r="J17111" s="100"/>
      <c r="K17111" s="100"/>
    </row>
    <row r="17112" spans="1:11" ht="20.100000000000001" customHeight="1" x14ac:dyDescent="0.25">
      <c r="A17112" s="99" t="s">
        <v>3438</v>
      </c>
      <c r="B17112" s="99"/>
      <c r="C17112" s="99"/>
      <c r="D17112" s="99"/>
      <c r="E17112" s="99"/>
      <c r="F17112" s="99"/>
      <c r="G17112" s="99"/>
      <c r="H17112" s="99"/>
      <c r="I17112" s="99"/>
      <c r="J17112" s="99"/>
      <c r="K17112" s="99"/>
    </row>
    <row r="17113" spans="1:11" ht="12.95" customHeight="1" x14ac:dyDescent="0.25">
      <c r="A17113" s="107" t="s">
        <v>3984</v>
      </c>
      <c r="B17113" s="107"/>
      <c r="C17113" s="107"/>
      <c r="D17113" s="108" t="s">
        <v>3985</v>
      </c>
      <c r="E17113" s="87" t="s">
        <v>3986</v>
      </c>
      <c r="F17113" s="87"/>
      <c r="G17113" s="87" t="s">
        <v>3987</v>
      </c>
      <c r="H17113" s="87"/>
      <c r="I17113" s="87"/>
      <c r="J17113" s="87"/>
      <c r="K17113" s="87" t="s">
        <v>3988</v>
      </c>
    </row>
    <row r="17114" spans="1:11" ht="12" customHeight="1" x14ac:dyDescent="0.25">
      <c r="A17114" s="107"/>
      <c r="B17114" s="107"/>
      <c r="C17114" s="107"/>
      <c r="D17114" s="108"/>
      <c r="E17114" s="23" t="s">
        <v>3989</v>
      </c>
      <c r="F17114" s="23" t="s">
        <v>3990</v>
      </c>
      <c r="G17114" s="94" t="s">
        <v>3989</v>
      </c>
      <c r="H17114" s="94"/>
      <c r="I17114" s="94" t="s">
        <v>3990</v>
      </c>
      <c r="J17114" s="94"/>
      <c r="K17114" s="87"/>
    </row>
    <row r="17115" spans="1:11" ht="15" customHeight="1" x14ac:dyDescent="0.25">
      <c r="A17115" s="6" t="s">
        <v>3991</v>
      </c>
      <c r="B17115" s="104" t="s">
        <v>3992</v>
      </c>
      <c r="C17115" s="104"/>
      <c r="D17115" s="31">
        <v>1</v>
      </c>
      <c r="E17115" s="32">
        <v>0.34</v>
      </c>
      <c r="F17115" s="32">
        <v>0.66</v>
      </c>
      <c r="G17115" s="105">
        <v>355.46550000000002</v>
      </c>
      <c r="H17115" s="105"/>
      <c r="I17115" s="105">
        <v>95.872399999999999</v>
      </c>
      <c r="J17115" s="105"/>
      <c r="K17115" s="33">
        <f>ROUND(D17115*(ROUND(E17115*G17115,4)+ROUND(F17115*I17115,4)),4)</f>
        <v>184.13409999999999</v>
      </c>
    </row>
    <row r="17116" spans="1:11" ht="15" customHeight="1" x14ac:dyDescent="0.25">
      <c r="A17116" s="6" t="s">
        <v>3993</v>
      </c>
      <c r="B17116" s="104" t="s">
        <v>3994</v>
      </c>
      <c r="C17116" s="104"/>
      <c r="D17116" s="31">
        <v>1</v>
      </c>
      <c r="E17116" s="32">
        <v>1</v>
      </c>
      <c r="F17116" s="32">
        <v>0</v>
      </c>
      <c r="G17116" s="105">
        <v>365.3972</v>
      </c>
      <c r="H17116" s="105"/>
      <c r="I17116" s="105">
        <v>147.8879</v>
      </c>
      <c r="J17116" s="105"/>
      <c r="K17116" s="33">
        <f>ROUND(D17116*(ROUND(E17116*G17116,4)+ROUND(F17116*I17116,4)),4)</f>
        <v>365.3972</v>
      </c>
    </row>
    <row r="17117" spans="1:11" ht="15" customHeight="1" x14ac:dyDescent="0.25">
      <c r="A17117" s="6" t="s">
        <v>3995</v>
      </c>
      <c r="B17117" s="104" t="s">
        <v>3996</v>
      </c>
      <c r="C17117" s="104"/>
      <c r="D17117" s="31">
        <v>1</v>
      </c>
      <c r="E17117" s="32">
        <v>0.97</v>
      </c>
      <c r="F17117" s="32">
        <v>0.03</v>
      </c>
      <c r="G17117" s="105">
        <v>324.64210000000003</v>
      </c>
      <c r="H17117" s="105"/>
      <c r="I17117" s="105">
        <v>159.20740000000001</v>
      </c>
      <c r="J17117" s="105"/>
      <c r="K17117" s="33">
        <f>ROUND(D17117*(ROUND(E17117*G17117,4)+ROUND(F17117*I17117,4)),4)</f>
        <v>319.67899999999997</v>
      </c>
    </row>
    <row r="17118" spans="1:11" ht="15.95" customHeight="1" x14ac:dyDescent="0.25">
      <c r="A17118" s="6" t="s">
        <v>3997</v>
      </c>
      <c r="B17118" s="104" t="s">
        <v>3998</v>
      </c>
      <c r="C17118" s="104"/>
      <c r="D17118" s="31">
        <v>1</v>
      </c>
      <c r="E17118" s="32">
        <v>0.79</v>
      </c>
      <c r="F17118" s="32">
        <v>0.21</v>
      </c>
      <c r="G17118" s="105">
        <v>284.72230000000002</v>
      </c>
      <c r="H17118" s="105"/>
      <c r="I17118" s="105">
        <v>125.70480000000001</v>
      </c>
      <c r="J17118" s="105"/>
      <c r="K17118" s="33">
        <f>ROUND(D17118*(ROUND(E17118*G17118,4)+ROUND(F17118*I17118,4)),4)</f>
        <v>251.32859999999999</v>
      </c>
    </row>
    <row r="17119" spans="1:11" ht="15" customHeight="1" x14ac:dyDescent="0.25">
      <c r="A17119" s="1"/>
      <c r="B17119" s="1"/>
      <c r="C17119" s="1"/>
      <c r="D17119" s="1"/>
      <c r="E17119" s="1"/>
      <c r="F17119" s="1"/>
      <c r="G17119" s="85" t="s">
        <v>3999</v>
      </c>
      <c r="H17119" s="85"/>
      <c r="I17119" s="85"/>
      <c r="J17119" s="85"/>
      <c r="K17119" s="34">
        <f>SUM(K17114:K17118)</f>
        <v>1120.5389</v>
      </c>
    </row>
    <row r="17120" spans="1:11" ht="20.100000000000001" customHeight="1" x14ac:dyDescent="0.25">
      <c r="A17120" s="106" t="s">
        <v>4000</v>
      </c>
      <c r="B17120" s="106"/>
      <c r="C17120" s="106"/>
      <c r="D17120" s="106"/>
      <c r="E17120" s="106"/>
      <c r="F17120" s="2" t="s">
        <v>4</v>
      </c>
      <c r="G17120" s="87" t="s">
        <v>4001</v>
      </c>
      <c r="H17120" s="87"/>
      <c r="I17120" s="87" t="s">
        <v>4002</v>
      </c>
      <c r="J17120" s="87"/>
      <c r="K17120" s="2" t="s">
        <v>3988</v>
      </c>
    </row>
    <row r="17121" spans="1:11" ht="15" customHeight="1" x14ac:dyDescent="0.25">
      <c r="A17121" s="6" t="s">
        <v>4003</v>
      </c>
      <c r="B17121" s="101" t="s">
        <v>4004</v>
      </c>
      <c r="C17121" s="101"/>
      <c r="D17121" s="101"/>
      <c r="E17121" s="101"/>
      <c r="F17121" s="6" t="s">
        <v>3940</v>
      </c>
      <c r="G17121" s="114">
        <v>1</v>
      </c>
      <c r="H17121" s="114"/>
      <c r="I17121" s="115">
        <v>22.527200000000001</v>
      </c>
      <c r="J17121" s="115"/>
      <c r="K17121" s="35">
        <f>ROUND(ROUND(G17121,5)*I17121,4)</f>
        <v>22.527200000000001</v>
      </c>
    </row>
    <row r="17122" spans="1:11" ht="15" customHeight="1" x14ac:dyDescent="0.25">
      <c r="A17122" s="1"/>
      <c r="B17122" s="1"/>
      <c r="C17122" s="1"/>
      <c r="D17122" s="1"/>
      <c r="E17122" s="1"/>
      <c r="F17122" s="1"/>
      <c r="G17122" s="85" t="s">
        <v>4005</v>
      </c>
      <c r="H17122" s="85"/>
      <c r="I17122" s="85"/>
      <c r="J17122" s="85"/>
      <c r="K17122" s="36">
        <f>SUM(K17121:K17121)</f>
        <v>22.527200000000001</v>
      </c>
    </row>
    <row r="17123" spans="1:11" ht="15" customHeight="1" x14ac:dyDescent="0.25">
      <c r="A17123" s="9"/>
      <c r="B17123" s="9"/>
      <c r="C17123" s="9"/>
      <c r="D17123" s="9"/>
      <c r="E17123" s="9"/>
      <c r="F17123" s="9"/>
      <c r="G17123" s="92" t="s">
        <v>4006</v>
      </c>
      <c r="H17123" s="92"/>
      <c r="I17123" s="92"/>
      <c r="J17123" s="92"/>
      <c r="K17123" s="33">
        <f>SUM(K17119,K17122)</f>
        <v>1143.0661</v>
      </c>
    </row>
    <row r="17124" spans="1:11" ht="15" customHeight="1" x14ac:dyDescent="0.25">
      <c r="A17124" s="9"/>
      <c r="B17124" s="9"/>
      <c r="C17124" s="9"/>
      <c r="D17124" s="9"/>
      <c r="E17124" s="9"/>
      <c r="F17124" s="9"/>
      <c r="G17124" s="92" t="s">
        <v>4007</v>
      </c>
      <c r="H17124" s="92"/>
      <c r="I17124" s="92"/>
      <c r="J17124" s="92"/>
      <c r="K17124" s="37">
        <v>113.18</v>
      </c>
    </row>
    <row r="17125" spans="1:11" ht="15" customHeight="1" x14ac:dyDescent="0.25">
      <c r="A17125" s="9"/>
      <c r="B17125" s="9"/>
      <c r="C17125" s="9"/>
      <c r="D17125" s="9"/>
      <c r="E17125" s="9"/>
      <c r="F17125" s="9"/>
      <c r="G17125" s="92" t="s">
        <v>4008</v>
      </c>
      <c r="H17125" s="92"/>
      <c r="I17125" s="92"/>
      <c r="J17125" s="92"/>
      <c r="K17125" s="33">
        <f>ROUND(K17123/K17124,4)</f>
        <v>10.099500000000001</v>
      </c>
    </row>
    <row r="17126" spans="1:11" ht="15" customHeight="1" x14ac:dyDescent="0.25">
      <c r="A17126" s="9"/>
      <c r="B17126" s="9"/>
      <c r="C17126" s="9"/>
      <c r="D17126" s="9"/>
      <c r="E17126" s="9"/>
      <c r="F17126" s="9"/>
      <c r="G17126" s="92" t="s">
        <v>4009</v>
      </c>
      <c r="H17126" s="92"/>
      <c r="I17126" s="92"/>
      <c r="J17126" s="92"/>
      <c r="K17126" s="33">
        <f>ROUND(K17125*0.00746,4)</f>
        <v>7.5300000000000006E-2</v>
      </c>
    </row>
    <row r="17127" spans="1:11" ht="20.100000000000001" customHeight="1" x14ac:dyDescent="0.25">
      <c r="A17127" s="106" t="s">
        <v>4010</v>
      </c>
      <c r="B17127" s="106"/>
      <c r="C17127" s="106"/>
      <c r="D17127" s="106"/>
      <c r="E17127" s="106"/>
      <c r="F17127" s="2" t="s">
        <v>4</v>
      </c>
      <c r="G17127" s="87" t="s">
        <v>4001</v>
      </c>
      <c r="H17127" s="87"/>
      <c r="I17127" s="87" t="s">
        <v>3895</v>
      </c>
      <c r="J17127" s="87"/>
      <c r="K17127" s="2" t="s">
        <v>4011</v>
      </c>
    </row>
    <row r="17128" spans="1:11" ht="15" customHeight="1" x14ac:dyDescent="0.25">
      <c r="A17128" s="6" t="s">
        <v>4012</v>
      </c>
      <c r="B17128" s="104" t="s">
        <v>4013</v>
      </c>
      <c r="C17128" s="104"/>
      <c r="D17128" s="104"/>
      <c r="E17128" s="104"/>
      <c r="F17128" s="6" t="s">
        <v>77</v>
      </c>
      <c r="G17128" s="113">
        <v>1</v>
      </c>
      <c r="H17128" s="113"/>
      <c r="I17128" s="105">
        <v>195.03</v>
      </c>
      <c r="J17128" s="105"/>
      <c r="K17128" s="33">
        <f>ROUND(ROUND(G17128,5)*I17128,4)</f>
        <v>195.03</v>
      </c>
    </row>
    <row r="17129" spans="1:11" ht="15" customHeight="1" x14ac:dyDescent="0.25">
      <c r="A17129" s="1"/>
      <c r="B17129" s="1"/>
      <c r="C17129" s="1"/>
      <c r="D17129" s="1"/>
      <c r="E17129" s="1"/>
      <c r="F17129" s="1"/>
      <c r="G17129" s="85" t="s">
        <v>4014</v>
      </c>
      <c r="H17129" s="85"/>
      <c r="I17129" s="85"/>
      <c r="J17129" s="85"/>
      <c r="K17129" s="34">
        <f>SUM(K17128:K17128)</f>
        <v>195.03</v>
      </c>
    </row>
    <row r="17130" spans="1:11" ht="15" customHeight="1" x14ac:dyDescent="0.25">
      <c r="A17130" s="106" t="s">
        <v>4015</v>
      </c>
      <c r="B17130" s="106"/>
      <c r="C17130" s="106"/>
      <c r="D17130" s="23" t="s">
        <v>4016</v>
      </c>
      <c r="E17130" s="94" t="s">
        <v>4017</v>
      </c>
      <c r="F17130" s="94"/>
      <c r="G17130" s="94" t="s">
        <v>4001</v>
      </c>
      <c r="H17130" s="94"/>
      <c r="I17130" s="94" t="s">
        <v>3895</v>
      </c>
      <c r="J17130" s="94"/>
      <c r="K17130" s="23" t="s">
        <v>4011</v>
      </c>
    </row>
    <row r="17131" spans="1:11" ht="20.100000000000001" customHeight="1" x14ac:dyDescent="0.25">
      <c r="A17131" s="38" t="s">
        <v>4012</v>
      </c>
      <c r="B17131" s="109" t="s">
        <v>4018</v>
      </c>
      <c r="C17131" s="109"/>
      <c r="D17131" s="38" t="s">
        <v>4019</v>
      </c>
      <c r="E17131" s="110" t="s">
        <v>4020</v>
      </c>
      <c r="F17131" s="110"/>
      <c r="G17131" s="111">
        <v>2.2000000000000002</v>
      </c>
      <c r="H17131" s="111"/>
      <c r="I17131" s="112">
        <v>3.47</v>
      </c>
      <c r="J17131" s="112"/>
      <c r="K17131" s="41">
        <f>ROUND(ROUND(G17131,5)*I17131,4)</f>
        <v>7.6340000000000003</v>
      </c>
    </row>
    <row r="17132" spans="1:11" ht="15" customHeight="1" x14ac:dyDescent="0.25">
      <c r="A17132" s="1"/>
      <c r="B17132" s="1"/>
      <c r="C17132" s="1"/>
      <c r="D17132" s="1"/>
      <c r="E17132" s="1"/>
      <c r="F17132" s="1"/>
      <c r="G17132" s="85" t="s">
        <v>4021</v>
      </c>
      <c r="H17132" s="85"/>
      <c r="I17132" s="85"/>
      <c r="J17132" s="85"/>
      <c r="K17132" s="33">
        <f>SUM(K17131:K17131)</f>
        <v>7.6340000000000003</v>
      </c>
    </row>
    <row r="17133" spans="1:11" ht="12.95" customHeight="1" x14ac:dyDescent="0.25">
      <c r="A17133" s="106" t="s">
        <v>4022</v>
      </c>
      <c r="B17133" s="106"/>
      <c r="C17133" s="94" t="s">
        <v>4023</v>
      </c>
      <c r="D17133" s="94" t="s">
        <v>5</v>
      </c>
      <c r="E17133" s="94" t="s">
        <v>4024</v>
      </c>
      <c r="F17133" s="94"/>
      <c r="G17133" s="94" t="s">
        <v>4025</v>
      </c>
      <c r="H17133" s="94"/>
      <c r="I17133" s="94" t="s">
        <v>2086</v>
      </c>
      <c r="J17133" s="94"/>
      <c r="K17133" s="94" t="s">
        <v>4011</v>
      </c>
    </row>
    <row r="17134" spans="1:11" ht="12" customHeight="1" x14ac:dyDescent="0.25">
      <c r="A17134" s="106"/>
      <c r="B17134" s="106"/>
      <c r="C17134" s="94"/>
      <c r="D17134" s="94"/>
      <c r="E17134" s="23" t="s">
        <v>2092</v>
      </c>
      <c r="F17134" s="23" t="s">
        <v>4026</v>
      </c>
      <c r="G17134" s="23" t="s">
        <v>2092</v>
      </c>
      <c r="H17134" s="23" t="s">
        <v>4026</v>
      </c>
      <c r="I17134" s="23" t="s">
        <v>2092</v>
      </c>
      <c r="J17134" s="23" t="s">
        <v>4026</v>
      </c>
      <c r="K17134" s="94"/>
    </row>
    <row r="17135" spans="1:11" ht="27.95" customHeight="1" x14ac:dyDescent="0.25">
      <c r="A17135" s="38" t="s">
        <v>4012</v>
      </c>
      <c r="B17135" s="39" t="s">
        <v>4018</v>
      </c>
      <c r="C17135" s="38" t="s">
        <v>4027</v>
      </c>
      <c r="D17135" s="40">
        <v>2.2000000000000002</v>
      </c>
      <c r="E17135" s="42">
        <v>0</v>
      </c>
      <c r="F17135" s="43">
        <v>1.25</v>
      </c>
      <c r="G17135" s="42">
        <v>0</v>
      </c>
      <c r="H17135" s="43">
        <v>1</v>
      </c>
      <c r="I17135" s="42">
        <v>0</v>
      </c>
      <c r="J17135" s="43">
        <v>0.82</v>
      </c>
      <c r="K17135" s="41">
        <f>ROUND(D17135*(ROUND(E17135*F17135,4)+ROUND(G17135*H17135,4)+ROUND(I17135*J17135,4)),4)</f>
        <v>0</v>
      </c>
    </row>
    <row r="17136" spans="1:11" ht="15" customHeight="1" x14ac:dyDescent="0.25">
      <c r="A17136" s="1"/>
      <c r="B17136" s="1"/>
      <c r="C17136" s="1"/>
      <c r="D17136" s="1"/>
      <c r="E17136" s="1"/>
      <c r="F17136" s="1"/>
      <c r="G17136" s="85" t="s">
        <v>4028</v>
      </c>
      <c r="H17136" s="85"/>
      <c r="I17136" s="85"/>
      <c r="J17136" s="85"/>
      <c r="K17136" s="33">
        <f>SUM(K17134:K17135)</f>
        <v>0</v>
      </c>
    </row>
    <row r="17137" spans="1:11" ht="15" customHeight="1" x14ac:dyDescent="0.25">
      <c r="A17137" s="9"/>
      <c r="B17137" s="9"/>
      <c r="C17137" s="9"/>
      <c r="D17137" s="9"/>
      <c r="E17137" s="9"/>
      <c r="F17137" s="9"/>
      <c r="G17137" s="92" t="s">
        <v>4029</v>
      </c>
      <c r="H17137" s="92"/>
      <c r="I17137" s="92"/>
      <c r="J17137" s="92"/>
      <c r="K17137" s="33">
        <f>SUM(K17125,K17126,K17129,K17132,K17136)</f>
        <v>212.83879999999999</v>
      </c>
    </row>
    <row r="17138" spans="1:11" ht="15" customHeight="1" x14ac:dyDescent="0.25">
      <c r="A17138" s="9"/>
      <c r="B17138" s="9"/>
      <c r="C17138" s="9"/>
      <c r="D17138" s="9"/>
      <c r="E17138" s="9"/>
      <c r="F17138" s="9"/>
      <c r="G17138" s="92" t="s">
        <v>3913</v>
      </c>
      <c r="H17138" s="92"/>
      <c r="I17138" s="92"/>
      <c r="J17138" s="92"/>
      <c r="K17138" s="29">
        <f>ROUND(SUM(K17137),2)</f>
        <v>212.84</v>
      </c>
    </row>
    <row r="17139" spans="1:11" ht="9.9499999999999993" customHeight="1" x14ac:dyDescent="0.25">
      <c r="A17139" s="9"/>
      <c r="B17139" s="9"/>
      <c r="C17139" s="9"/>
      <c r="D17139" s="9"/>
      <c r="E17139" s="9"/>
      <c r="F17139" s="9"/>
      <c r="G17139" s="100"/>
      <c r="H17139" s="100"/>
      <c r="I17139" s="100"/>
      <c r="J17139" s="100"/>
      <c r="K17139" s="100"/>
    </row>
    <row r="17140" spans="1:11" ht="20.100000000000001" customHeight="1" x14ac:dyDescent="0.25">
      <c r="A17140" s="99" t="s">
        <v>3439</v>
      </c>
      <c r="B17140" s="99"/>
      <c r="C17140" s="99"/>
      <c r="D17140" s="99"/>
      <c r="E17140" s="99"/>
      <c r="F17140" s="99"/>
      <c r="G17140" s="99"/>
      <c r="H17140" s="99"/>
      <c r="I17140" s="99"/>
      <c r="J17140" s="99"/>
      <c r="K17140" s="99"/>
    </row>
    <row r="17141" spans="1:11" ht="15" customHeight="1" x14ac:dyDescent="0.25">
      <c r="A17141" s="93" t="s">
        <v>3916</v>
      </c>
      <c r="B17141" s="93"/>
      <c r="C17141" s="93"/>
      <c r="D17141" s="94" t="s">
        <v>3</v>
      </c>
      <c r="E17141" s="94"/>
      <c r="F17141" s="23" t="s">
        <v>4</v>
      </c>
      <c r="G17141" s="94" t="s">
        <v>3894</v>
      </c>
      <c r="H17141" s="94"/>
      <c r="I17141" s="94" t="s">
        <v>3895</v>
      </c>
      <c r="J17141" s="94"/>
      <c r="K17141" s="23" t="s">
        <v>3896</v>
      </c>
    </row>
    <row r="17142" spans="1:11" ht="45.95" customHeight="1" x14ac:dyDescent="0.25">
      <c r="A17142" s="24" t="s">
        <v>3934</v>
      </c>
      <c r="B17142" s="95" t="s">
        <v>3935</v>
      </c>
      <c r="C17142" s="95"/>
      <c r="D17142" s="96" t="s">
        <v>20</v>
      </c>
      <c r="E17142" s="96"/>
      <c r="F17142" s="24" t="s">
        <v>3936</v>
      </c>
      <c r="G17142" s="97">
        <v>2.5891999999999998E-3</v>
      </c>
      <c r="H17142" s="97"/>
      <c r="I17142" s="98">
        <v>76.52</v>
      </c>
      <c r="J17142" s="98"/>
      <c r="K17142" s="27">
        <f t="shared" ref="K17142:K17147" si="132">TRUNC(TRUNC(G17142,8)*I17142,2)</f>
        <v>0.19</v>
      </c>
    </row>
    <row r="17143" spans="1:11" ht="45.95" customHeight="1" x14ac:dyDescent="0.25">
      <c r="A17143" s="24" t="s">
        <v>28</v>
      </c>
      <c r="B17143" s="95" t="s">
        <v>29</v>
      </c>
      <c r="C17143" s="95"/>
      <c r="D17143" s="96" t="s">
        <v>20</v>
      </c>
      <c r="E17143" s="96"/>
      <c r="F17143" s="24" t="s">
        <v>30</v>
      </c>
      <c r="G17143" s="97">
        <v>1.0702000000000001E-3</v>
      </c>
      <c r="H17143" s="97"/>
      <c r="I17143" s="98">
        <v>322.67</v>
      </c>
      <c r="J17143" s="98"/>
      <c r="K17143" s="27">
        <f t="shared" si="132"/>
        <v>0.34</v>
      </c>
    </row>
    <row r="17144" spans="1:11" ht="29.1" customHeight="1" x14ac:dyDescent="0.25">
      <c r="A17144" s="24" t="s">
        <v>4030</v>
      </c>
      <c r="B17144" s="95" t="s">
        <v>4031</v>
      </c>
      <c r="C17144" s="95"/>
      <c r="D17144" s="96" t="s">
        <v>20</v>
      </c>
      <c r="E17144" s="96"/>
      <c r="F17144" s="24" t="s">
        <v>3936</v>
      </c>
      <c r="G17144" s="97">
        <v>3.3568999999999999E-3</v>
      </c>
      <c r="H17144" s="97"/>
      <c r="I17144" s="98">
        <v>105.44</v>
      </c>
      <c r="J17144" s="98"/>
      <c r="K17144" s="27">
        <f t="shared" si="132"/>
        <v>0.35</v>
      </c>
    </row>
    <row r="17145" spans="1:11" ht="29.1" customHeight="1" x14ac:dyDescent="0.25">
      <c r="A17145" s="24" t="s">
        <v>4032</v>
      </c>
      <c r="B17145" s="95" t="s">
        <v>4033</v>
      </c>
      <c r="C17145" s="95"/>
      <c r="D17145" s="96" t="s">
        <v>20</v>
      </c>
      <c r="E17145" s="96"/>
      <c r="F17145" s="24" t="s">
        <v>30</v>
      </c>
      <c r="G17145" s="97">
        <v>3.0249999999999998E-4</v>
      </c>
      <c r="H17145" s="97"/>
      <c r="I17145" s="98">
        <v>265.02</v>
      </c>
      <c r="J17145" s="98"/>
      <c r="K17145" s="27">
        <f t="shared" si="132"/>
        <v>0.08</v>
      </c>
    </row>
    <row r="17146" spans="1:11" ht="38.1" customHeight="1" x14ac:dyDescent="0.25">
      <c r="A17146" s="24" t="s">
        <v>4034</v>
      </c>
      <c r="B17146" s="95" t="s">
        <v>4035</v>
      </c>
      <c r="C17146" s="95"/>
      <c r="D17146" s="96" t="s">
        <v>20</v>
      </c>
      <c r="E17146" s="96"/>
      <c r="F17146" s="24" t="s">
        <v>3936</v>
      </c>
      <c r="G17146" s="97">
        <v>2.9082999999999999E-3</v>
      </c>
      <c r="H17146" s="97"/>
      <c r="I17146" s="98">
        <v>94.54</v>
      </c>
      <c r="J17146" s="98"/>
      <c r="K17146" s="27">
        <f t="shared" si="132"/>
        <v>0.27</v>
      </c>
    </row>
    <row r="17147" spans="1:11" ht="38.1" customHeight="1" x14ac:dyDescent="0.25">
      <c r="A17147" s="24" t="s">
        <v>4036</v>
      </c>
      <c r="B17147" s="95" t="s">
        <v>4037</v>
      </c>
      <c r="C17147" s="95"/>
      <c r="D17147" s="96" t="s">
        <v>20</v>
      </c>
      <c r="E17147" s="96"/>
      <c r="F17147" s="24" t="s">
        <v>30</v>
      </c>
      <c r="G17147" s="97">
        <v>7.5109999999999999E-4</v>
      </c>
      <c r="H17147" s="97"/>
      <c r="I17147" s="98">
        <v>225.43</v>
      </c>
      <c r="J17147" s="98"/>
      <c r="K17147" s="27">
        <f t="shared" si="132"/>
        <v>0.16</v>
      </c>
    </row>
    <row r="17148" spans="1:11" ht="18" customHeight="1" x14ac:dyDescent="0.25">
      <c r="A17148" s="9"/>
      <c r="B17148" s="9"/>
      <c r="C17148" s="9"/>
      <c r="D17148" s="9"/>
      <c r="E17148" s="9"/>
      <c r="F17148" s="9"/>
      <c r="G17148" s="91" t="s">
        <v>3919</v>
      </c>
      <c r="H17148" s="91"/>
      <c r="I17148" s="91"/>
      <c r="J17148" s="91"/>
      <c r="K17148" s="28">
        <f>SUM(K17142:K17147)</f>
        <v>1.39</v>
      </c>
    </row>
    <row r="17149" spans="1:11" ht="15" customHeight="1" x14ac:dyDescent="0.25">
      <c r="A17149" s="93" t="s">
        <v>3907</v>
      </c>
      <c r="B17149" s="93"/>
      <c r="C17149" s="93"/>
      <c r="D17149" s="94" t="s">
        <v>3</v>
      </c>
      <c r="E17149" s="94"/>
      <c r="F17149" s="23" t="s">
        <v>4</v>
      </c>
      <c r="G17149" s="94" t="s">
        <v>3894</v>
      </c>
      <c r="H17149" s="94"/>
      <c r="I17149" s="94" t="s">
        <v>3895</v>
      </c>
      <c r="J17149" s="94"/>
      <c r="K17149" s="23" t="s">
        <v>3896</v>
      </c>
    </row>
    <row r="17150" spans="1:11" ht="15" customHeight="1" x14ac:dyDescent="0.25">
      <c r="A17150" s="24" t="s">
        <v>3910</v>
      </c>
      <c r="B17150" s="95" t="s">
        <v>3911</v>
      </c>
      <c r="C17150" s="95"/>
      <c r="D17150" s="96" t="s">
        <v>20</v>
      </c>
      <c r="E17150" s="96"/>
      <c r="F17150" s="24" t="s">
        <v>2056</v>
      </c>
      <c r="G17150" s="97">
        <v>3.6592999999999999E-3</v>
      </c>
      <c r="H17150" s="97"/>
      <c r="I17150" s="98">
        <v>24.94</v>
      </c>
      <c r="J17150" s="98"/>
      <c r="K17150" s="27">
        <f>TRUNC(TRUNC(G17150,8)*I17150,2)</f>
        <v>0.09</v>
      </c>
    </row>
    <row r="17151" spans="1:11" ht="18" customHeight="1" x14ac:dyDescent="0.25">
      <c r="A17151" s="9"/>
      <c r="B17151" s="9"/>
      <c r="C17151" s="9"/>
      <c r="D17151" s="9"/>
      <c r="E17151" s="9"/>
      <c r="F17151" s="9"/>
      <c r="G17151" s="91" t="s">
        <v>3912</v>
      </c>
      <c r="H17151" s="91"/>
      <c r="I17151" s="91"/>
      <c r="J17151" s="91"/>
      <c r="K17151" s="28">
        <f>SUM(K17150:K17150)</f>
        <v>0.09</v>
      </c>
    </row>
    <row r="17152" spans="1:11" ht="15" customHeight="1" x14ac:dyDescent="0.25">
      <c r="A17152" s="9"/>
      <c r="B17152" s="9"/>
      <c r="C17152" s="9"/>
      <c r="D17152" s="9"/>
      <c r="E17152" s="9"/>
      <c r="F17152" s="9"/>
      <c r="G17152" s="92" t="s">
        <v>3913</v>
      </c>
      <c r="H17152" s="92"/>
      <c r="I17152" s="92"/>
      <c r="J17152" s="92"/>
      <c r="K17152" s="29">
        <f>ROUND(SUM(K17148,K17151),2)</f>
        <v>1.48</v>
      </c>
    </row>
    <row r="17153" spans="1:11" ht="9.9499999999999993" customHeight="1" x14ac:dyDescent="0.25">
      <c r="A17153" s="9"/>
      <c r="B17153" s="9"/>
      <c r="C17153" s="9"/>
      <c r="D17153" s="9"/>
      <c r="E17153" s="9"/>
      <c r="F17153" s="9"/>
      <c r="G17153" s="100"/>
      <c r="H17153" s="100"/>
      <c r="I17153" s="100"/>
      <c r="J17153" s="100"/>
      <c r="K17153" s="100"/>
    </row>
    <row r="17154" spans="1:11" ht="20.100000000000001" customHeight="1" x14ac:dyDescent="0.25">
      <c r="A17154" s="99" t="s">
        <v>3440</v>
      </c>
      <c r="B17154" s="99"/>
      <c r="C17154" s="99"/>
      <c r="D17154" s="99"/>
      <c r="E17154" s="99"/>
      <c r="F17154" s="99"/>
      <c r="G17154" s="99"/>
      <c r="H17154" s="99"/>
      <c r="I17154" s="99"/>
      <c r="J17154" s="99"/>
      <c r="K17154" s="99"/>
    </row>
    <row r="17155" spans="1:11" ht="15" customHeight="1" x14ac:dyDescent="0.25">
      <c r="A17155" s="93" t="s">
        <v>3893</v>
      </c>
      <c r="B17155" s="93"/>
      <c r="C17155" s="93"/>
      <c r="D17155" s="94" t="s">
        <v>3</v>
      </c>
      <c r="E17155" s="94"/>
      <c r="F17155" s="23" t="s">
        <v>4</v>
      </c>
      <c r="G17155" s="94" t="s">
        <v>3894</v>
      </c>
      <c r="H17155" s="94"/>
      <c r="I17155" s="94" t="s">
        <v>3895</v>
      </c>
      <c r="J17155" s="94"/>
      <c r="K17155" s="23" t="s">
        <v>3896</v>
      </c>
    </row>
    <row r="17156" spans="1:11" ht="21" customHeight="1" x14ac:dyDescent="0.25">
      <c r="A17156" s="24" t="s">
        <v>4038</v>
      </c>
      <c r="B17156" s="95" t="s">
        <v>4039</v>
      </c>
      <c r="C17156" s="95"/>
      <c r="D17156" s="96" t="s">
        <v>20</v>
      </c>
      <c r="E17156" s="96"/>
      <c r="F17156" s="24" t="s">
        <v>34</v>
      </c>
      <c r="G17156" s="97">
        <v>6.6E-3</v>
      </c>
      <c r="H17156" s="97"/>
      <c r="I17156" s="98">
        <v>210.23</v>
      </c>
      <c r="J17156" s="98"/>
      <c r="K17156" s="27">
        <f>TRUNC(TRUNC(G17156,8)*I17156,2)</f>
        <v>1.38</v>
      </c>
    </row>
    <row r="17157" spans="1:11" ht="21" customHeight="1" x14ac:dyDescent="0.25">
      <c r="A17157" s="24" t="s">
        <v>4040</v>
      </c>
      <c r="B17157" s="95" t="s">
        <v>4041</v>
      </c>
      <c r="C17157" s="95"/>
      <c r="D17157" s="96" t="s">
        <v>20</v>
      </c>
      <c r="E17157" s="96"/>
      <c r="F17157" s="24" t="s">
        <v>84</v>
      </c>
      <c r="G17157" s="97">
        <v>1.0049999999999999</v>
      </c>
      <c r="H17157" s="97"/>
      <c r="I17157" s="98">
        <v>32.369999999999997</v>
      </c>
      <c r="J17157" s="98"/>
      <c r="K17157" s="27">
        <f>TRUNC(TRUNC(G17157,8)*I17157,2)</f>
        <v>32.53</v>
      </c>
    </row>
    <row r="17158" spans="1:11" ht="15" customHeight="1" x14ac:dyDescent="0.25">
      <c r="A17158" s="9"/>
      <c r="B17158" s="9"/>
      <c r="C17158" s="9"/>
      <c r="D17158" s="9"/>
      <c r="E17158" s="9"/>
      <c r="F17158" s="9"/>
      <c r="G17158" s="91" t="s">
        <v>3906</v>
      </c>
      <c r="H17158" s="91"/>
      <c r="I17158" s="91"/>
      <c r="J17158" s="91"/>
      <c r="K17158" s="28">
        <f>SUM(K17156:K17157)</f>
        <v>33.910000000000004</v>
      </c>
    </row>
    <row r="17159" spans="1:11" ht="15" customHeight="1" x14ac:dyDescent="0.25">
      <c r="A17159" s="93" t="s">
        <v>3907</v>
      </c>
      <c r="B17159" s="93"/>
      <c r="C17159" s="93"/>
      <c r="D17159" s="94" t="s">
        <v>3</v>
      </c>
      <c r="E17159" s="94"/>
      <c r="F17159" s="23" t="s">
        <v>4</v>
      </c>
      <c r="G17159" s="94" t="s">
        <v>3894</v>
      </c>
      <c r="H17159" s="94"/>
      <c r="I17159" s="94" t="s">
        <v>3895</v>
      </c>
      <c r="J17159" s="94"/>
      <c r="K17159" s="23" t="s">
        <v>3896</v>
      </c>
    </row>
    <row r="17160" spans="1:11" ht="15" customHeight="1" x14ac:dyDescent="0.25">
      <c r="A17160" s="24" t="s">
        <v>3971</v>
      </c>
      <c r="B17160" s="95" t="s">
        <v>3972</v>
      </c>
      <c r="C17160" s="95"/>
      <c r="D17160" s="96" t="s">
        <v>20</v>
      </c>
      <c r="E17160" s="96"/>
      <c r="F17160" s="24" t="s">
        <v>2056</v>
      </c>
      <c r="G17160" s="97">
        <v>0.2296</v>
      </c>
      <c r="H17160" s="97"/>
      <c r="I17160" s="98">
        <v>32.69</v>
      </c>
      <c r="J17160" s="98"/>
      <c r="K17160" s="27">
        <f>TRUNC(TRUNC(G17160,8)*I17160,2)</f>
        <v>7.5</v>
      </c>
    </row>
    <row r="17161" spans="1:11" ht="15" customHeight="1" x14ac:dyDescent="0.25">
      <c r="A17161" s="24" t="s">
        <v>3910</v>
      </c>
      <c r="B17161" s="95" t="s">
        <v>3911</v>
      </c>
      <c r="C17161" s="95"/>
      <c r="D17161" s="96" t="s">
        <v>20</v>
      </c>
      <c r="E17161" s="96"/>
      <c r="F17161" s="24" t="s">
        <v>2056</v>
      </c>
      <c r="G17161" s="97">
        <v>0.2296</v>
      </c>
      <c r="H17161" s="97"/>
      <c r="I17161" s="98">
        <v>24.94</v>
      </c>
      <c r="J17161" s="98"/>
      <c r="K17161" s="27">
        <f>TRUNC(TRUNC(G17161,8)*I17161,2)</f>
        <v>5.72</v>
      </c>
    </row>
    <row r="17162" spans="1:11" ht="18" customHeight="1" x14ac:dyDescent="0.25">
      <c r="A17162" s="9"/>
      <c r="B17162" s="9"/>
      <c r="C17162" s="9"/>
      <c r="D17162" s="9"/>
      <c r="E17162" s="9"/>
      <c r="F17162" s="9"/>
      <c r="G17162" s="91" t="s">
        <v>3912</v>
      </c>
      <c r="H17162" s="91"/>
      <c r="I17162" s="91"/>
      <c r="J17162" s="91"/>
      <c r="K17162" s="28">
        <f>SUM(K17160:K17161)</f>
        <v>13.219999999999999</v>
      </c>
    </row>
    <row r="17163" spans="1:11" ht="15" customHeight="1" x14ac:dyDescent="0.25">
      <c r="A17163" s="93" t="s">
        <v>3922</v>
      </c>
      <c r="B17163" s="93"/>
      <c r="C17163" s="93"/>
      <c r="D17163" s="94" t="s">
        <v>3</v>
      </c>
      <c r="E17163" s="94"/>
      <c r="F17163" s="23" t="s">
        <v>4</v>
      </c>
      <c r="G17163" s="94" t="s">
        <v>3894</v>
      </c>
      <c r="H17163" s="94"/>
      <c r="I17163" s="94" t="s">
        <v>3895</v>
      </c>
      <c r="J17163" s="94"/>
      <c r="K17163" s="23" t="s">
        <v>3896</v>
      </c>
    </row>
    <row r="17164" spans="1:11" ht="21" customHeight="1" x14ac:dyDescent="0.25">
      <c r="A17164" s="24" t="s">
        <v>4042</v>
      </c>
      <c r="B17164" s="95" t="s">
        <v>4043</v>
      </c>
      <c r="C17164" s="95"/>
      <c r="D17164" s="96" t="s">
        <v>20</v>
      </c>
      <c r="E17164" s="96"/>
      <c r="F17164" s="24" t="s">
        <v>34</v>
      </c>
      <c r="G17164" s="97">
        <v>1.8E-3</v>
      </c>
      <c r="H17164" s="97"/>
      <c r="I17164" s="98">
        <v>767.08</v>
      </c>
      <c r="J17164" s="98"/>
      <c r="K17164" s="27">
        <f>TRUNC(TRUNC(G17164,8)*I17164,2)</f>
        <v>1.38</v>
      </c>
    </row>
    <row r="17165" spans="1:11" ht="15" customHeight="1" x14ac:dyDescent="0.25">
      <c r="A17165" s="9"/>
      <c r="B17165" s="9"/>
      <c r="C17165" s="9"/>
      <c r="D17165" s="9"/>
      <c r="E17165" s="9"/>
      <c r="F17165" s="9"/>
      <c r="G17165" s="91" t="s">
        <v>3933</v>
      </c>
      <c r="H17165" s="91"/>
      <c r="I17165" s="91"/>
      <c r="J17165" s="91"/>
      <c r="K17165" s="28">
        <f>SUM(K17164:K17164)</f>
        <v>1.38</v>
      </c>
    </row>
    <row r="17166" spans="1:11" ht="15" customHeight="1" x14ac:dyDescent="0.25">
      <c r="A17166" s="9"/>
      <c r="B17166" s="9"/>
      <c r="C17166" s="9"/>
      <c r="D17166" s="9"/>
      <c r="E17166" s="9"/>
      <c r="F17166" s="9"/>
      <c r="G17166" s="92" t="s">
        <v>3913</v>
      </c>
      <c r="H17166" s="92"/>
      <c r="I17166" s="92"/>
      <c r="J17166" s="92"/>
      <c r="K17166" s="29">
        <f>ROUND(SUM(K17158,K17162,K17165),2)</f>
        <v>48.51</v>
      </c>
    </row>
    <row r="17167" spans="1:11" ht="9.9499999999999993" customHeight="1" x14ac:dyDescent="0.25">
      <c r="A17167" s="9"/>
      <c r="B17167" s="9"/>
      <c r="C17167" s="9"/>
      <c r="D17167" s="9"/>
      <c r="E17167" s="9"/>
      <c r="F17167" s="9"/>
      <c r="G17167" s="100"/>
      <c r="H17167" s="100"/>
      <c r="I17167" s="100"/>
      <c r="J17167" s="100"/>
      <c r="K17167" s="100"/>
    </row>
    <row r="17168" spans="1:11" ht="20.100000000000001" customHeight="1" x14ac:dyDescent="0.25">
      <c r="A17168" s="99" t="s">
        <v>3441</v>
      </c>
      <c r="B17168" s="99"/>
      <c r="C17168" s="99"/>
      <c r="D17168" s="99"/>
      <c r="E17168" s="99"/>
      <c r="F17168" s="99"/>
      <c r="G17168" s="99"/>
      <c r="H17168" s="99"/>
      <c r="I17168" s="99"/>
      <c r="J17168" s="99"/>
      <c r="K17168" s="99"/>
    </row>
    <row r="17169" spans="1:11" ht="15" customHeight="1" x14ac:dyDescent="0.25">
      <c r="A17169" s="93" t="s">
        <v>3893</v>
      </c>
      <c r="B17169" s="93"/>
      <c r="C17169" s="93"/>
      <c r="D17169" s="94" t="s">
        <v>3</v>
      </c>
      <c r="E17169" s="94"/>
      <c r="F17169" s="23" t="s">
        <v>4</v>
      </c>
      <c r="G17169" s="94" t="s">
        <v>3894</v>
      </c>
      <c r="H17169" s="94"/>
      <c r="I17169" s="94" t="s">
        <v>3895</v>
      </c>
      <c r="J17169" s="94"/>
      <c r="K17169" s="23" t="s">
        <v>3896</v>
      </c>
    </row>
    <row r="17170" spans="1:11" ht="15" customHeight="1" x14ac:dyDescent="0.25">
      <c r="A17170" s="24" t="s">
        <v>4044</v>
      </c>
      <c r="B17170" s="95" t="s">
        <v>4045</v>
      </c>
      <c r="C17170" s="95"/>
      <c r="D17170" s="96" t="s">
        <v>20</v>
      </c>
      <c r="E17170" s="96"/>
      <c r="F17170" s="24" t="s">
        <v>3903</v>
      </c>
      <c r="G17170" s="97">
        <v>0.106</v>
      </c>
      <c r="H17170" s="97"/>
      <c r="I17170" s="98">
        <v>2.59</v>
      </c>
      <c r="J17170" s="98"/>
      <c r="K17170" s="27">
        <f>TRUNC(TRUNC(G17170,8)*I17170,2)</f>
        <v>0.27</v>
      </c>
    </row>
    <row r="17171" spans="1:11" ht="15" customHeight="1" x14ac:dyDescent="0.25">
      <c r="A17171" s="9"/>
      <c r="B17171" s="9"/>
      <c r="C17171" s="9"/>
      <c r="D17171" s="9"/>
      <c r="E17171" s="9"/>
      <c r="F17171" s="9"/>
      <c r="G17171" s="91" t="s">
        <v>3906</v>
      </c>
      <c r="H17171" s="91"/>
      <c r="I17171" s="91"/>
      <c r="J17171" s="91"/>
      <c r="K17171" s="28">
        <f>SUM(K17170:K17170)</f>
        <v>0.27</v>
      </c>
    </row>
    <row r="17172" spans="1:11" ht="15" customHeight="1" x14ac:dyDescent="0.25">
      <c r="A17172" s="93" t="s">
        <v>3907</v>
      </c>
      <c r="B17172" s="93"/>
      <c r="C17172" s="93"/>
      <c r="D17172" s="94" t="s">
        <v>3</v>
      </c>
      <c r="E17172" s="94"/>
      <c r="F17172" s="23" t="s">
        <v>4</v>
      </c>
      <c r="G17172" s="94" t="s">
        <v>3894</v>
      </c>
      <c r="H17172" s="94"/>
      <c r="I17172" s="94" t="s">
        <v>3895</v>
      </c>
      <c r="J17172" s="94"/>
      <c r="K17172" s="23" t="s">
        <v>3896</v>
      </c>
    </row>
    <row r="17173" spans="1:11" ht="15" customHeight="1" x14ac:dyDescent="0.25">
      <c r="A17173" s="24" t="s">
        <v>4046</v>
      </c>
      <c r="B17173" s="95" t="s">
        <v>4047</v>
      </c>
      <c r="C17173" s="95"/>
      <c r="D17173" s="96" t="s">
        <v>20</v>
      </c>
      <c r="E17173" s="96"/>
      <c r="F17173" s="24" t="s">
        <v>2056</v>
      </c>
      <c r="G17173" s="97">
        <v>3.6999999999999998E-2</v>
      </c>
      <c r="H17173" s="97"/>
      <c r="I17173" s="98">
        <v>34.35</v>
      </c>
      <c r="J17173" s="98"/>
      <c r="K17173" s="27">
        <f>TRUNC(TRUNC(G17173,8)*I17173,2)</f>
        <v>1.27</v>
      </c>
    </row>
    <row r="17174" spans="1:11" ht="15" customHeight="1" x14ac:dyDescent="0.25">
      <c r="A17174" s="24" t="s">
        <v>3910</v>
      </c>
      <c r="B17174" s="95" t="s">
        <v>3911</v>
      </c>
      <c r="C17174" s="95"/>
      <c r="D17174" s="96" t="s">
        <v>20</v>
      </c>
      <c r="E17174" s="96"/>
      <c r="F17174" s="24" t="s">
        <v>2056</v>
      </c>
      <c r="G17174" s="97">
        <v>1.6E-2</v>
      </c>
      <c r="H17174" s="97"/>
      <c r="I17174" s="98">
        <v>24.94</v>
      </c>
      <c r="J17174" s="98"/>
      <c r="K17174" s="27">
        <f>TRUNC(TRUNC(G17174,8)*I17174,2)</f>
        <v>0.39</v>
      </c>
    </row>
    <row r="17175" spans="1:11" ht="18" customHeight="1" x14ac:dyDescent="0.25">
      <c r="A17175" s="9"/>
      <c r="B17175" s="9"/>
      <c r="C17175" s="9"/>
      <c r="D17175" s="9"/>
      <c r="E17175" s="9"/>
      <c r="F17175" s="9"/>
      <c r="G17175" s="91" t="s">
        <v>3912</v>
      </c>
      <c r="H17175" s="91"/>
      <c r="I17175" s="91"/>
      <c r="J17175" s="91"/>
      <c r="K17175" s="28">
        <f>SUM(K17173:K17174)</f>
        <v>1.6600000000000001</v>
      </c>
    </row>
    <row r="17176" spans="1:11" ht="15" customHeight="1" x14ac:dyDescent="0.25">
      <c r="A17176" s="9"/>
      <c r="B17176" s="9"/>
      <c r="C17176" s="9"/>
      <c r="D17176" s="9"/>
      <c r="E17176" s="9"/>
      <c r="F17176" s="9"/>
      <c r="G17176" s="92" t="s">
        <v>3913</v>
      </c>
      <c r="H17176" s="92"/>
      <c r="I17176" s="92"/>
      <c r="J17176" s="92"/>
      <c r="K17176" s="29">
        <f>ROUND(SUM(K17171,K17175),2)</f>
        <v>1.93</v>
      </c>
    </row>
    <row r="17177" spans="1:11" ht="9.9499999999999993" customHeight="1" x14ac:dyDescent="0.25">
      <c r="A17177" s="9"/>
      <c r="B17177" s="9"/>
      <c r="C17177" s="9"/>
      <c r="D17177" s="9"/>
      <c r="E17177" s="9"/>
      <c r="F17177" s="9"/>
      <c r="G17177" s="100"/>
      <c r="H17177" s="100"/>
      <c r="I17177" s="100"/>
      <c r="J17177" s="100"/>
      <c r="K17177" s="100"/>
    </row>
    <row r="17178" spans="1:11" ht="20.100000000000001" customHeight="1" x14ac:dyDescent="0.25">
      <c r="A17178" s="99" t="s">
        <v>3442</v>
      </c>
      <c r="B17178" s="99"/>
      <c r="C17178" s="99"/>
      <c r="D17178" s="99"/>
      <c r="E17178" s="99"/>
      <c r="F17178" s="99"/>
      <c r="G17178" s="99"/>
      <c r="H17178" s="99"/>
      <c r="I17178" s="99"/>
      <c r="J17178" s="99"/>
      <c r="K17178" s="99"/>
    </row>
    <row r="17179" spans="1:11" ht="15" customHeight="1" x14ac:dyDescent="0.25">
      <c r="A17179" s="93" t="s">
        <v>3916</v>
      </c>
      <c r="B17179" s="93"/>
      <c r="C17179" s="93"/>
      <c r="D17179" s="94" t="s">
        <v>3</v>
      </c>
      <c r="E17179" s="94"/>
      <c r="F17179" s="23" t="s">
        <v>4</v>
      </c>
      <c r="G17179" s="94" t="s">
        <v>3894</v>
      </c>
      <c r="H17179" s="94"/>
      <c r="I17179" s="94" t="s">
        <v>3895</v>
      </c>
      <c r="J17179" s="94"/>
      <c r="K17179" s="23" t="s">
        <v>3896</v>
      </c>
    </row>
    <row r="17180" spans="1:11" ht="29.1" customHeight="1" x14ac:dyDescent="0.25">
      <c r="A17180" s="24" t="s">
        <v>3963</v>
      </c>
      <c r="B17180" s="95" t="s">
        <v>3964</v>
      </c>
      <c r="C17180" s="95"/>
      <c r="D17180" s="96" t="s">
        <v>20</v>
      </c>
      <c r="E17180" s="96"/>
      <c r="F17180" s="24" t="s">
        <v>3936</v>
      </c>
      <c r="G17180" s="97">
        <v>5.2258833999999998</v>
      </c>
      <c r="H17180" s="97"/>
      <c r="I17180" s="98">
        <v>8.9</v>
      </c>
      <c r="J17180" s="98"/>
      <c r="K17180" s="27">
        <f>TRUNC(TRUNC(G17180,8)*I17180,2)</f>
        <v>46.51</v>
      </c>
    </row>
    <row r="17181" spans="1:11" ht="29.1" customHeight="1" x14ac:dyDescent="0.25">
      <c r="A17181" s="24" t="s">
        <v>3965</v>
      </c>
      <c r="B17181" s="95" t="s">
        <v>3966</v>
      </c>
      <c r="C17181" s="95"/>
      <c r="D17181" s="96" t="s">
        <v>20</v>
      </c>
      <c r="E17181" s="96"/>
      <c r="F17181" s="24" t="s">
        <v>30</v>
      </c>
      <c r="G17181" s="97">
        <v>0.95392160000000004</v>
      </c>
      <c r="H17181" s="97"/>
      <c r="I17181" s="98">
        <v>32.76</v>
      </c>
      <c r="J17181" s="98"/>
      <c r="K17181" s="27">
        <f>TRUNC(TRUNC(G17181,8)*I17181,2)</f>
        <v>31.25</v>
      </c>
    </row>
    <row r="17182" spans="1:11" ht="21" customHeight="1" x14ac:dyDescent="0.25">
      <c r="A17182" s="24" t="s">
        <v>3967</v>
      </c>
      <c r="B17182" s="95" t="s">
        <v>3968</v>
      </c>
      <c r="C17182" s="95"/>
      <c r="D17182" s="96" t="s">
        <v>20</v>
      </c>
      <c r="E17182" s="96"/>
      <c r="F17182" s="24" t="s">
        <v>3936</v>
      </c>
      <c r="G17182" s="97">
        <v>5.2258833999999998</v>
      </c>
      <c r="H17182" s="97"/>
      <c r="I17182" s="98">
        <v>27.59</v>
      </c>
      <c r="J17182" s="98"/>
      <c r="K17182" s="27">
        <f>TRUNC(TRUNC(G17182,8)*I17182,2)</f>
        <v>144.18</v>
      </c>
    </row>
    <row r="17183" spans="1:11" ht="21" customHeight="1" x14ac:dyDescent="0.25">
      <c r="A17183" s="24" t="s">
        <v>3969</v>
      </c>
      <c r="B17183" s="95" t="s">
        <v>3970</v>
      </c>
      <c r="C17183" s="95"/>
      <c r="D17183" s="96" t="s">
        <v>20</v>
      </c>
      <c r="E17183" s="96"/>
      <c r="F17183" s="24" t="s">
        <v>30</v>
      </c>
      <c r="G17183" s="97">
        <v>0.95392160000000004</v>
      </c>
      <c r="H17183" s="97"/>
      <c r="I17183" s="98">
        <v>28.09</v>
      </c>
      <c r="J17183" s="98"/>
      <c r="K17183" s="27">
        <f>TRUNC(TRUNC(G17183,8)*I17183,2)</f>
        <v>26.79</v>
      </c>
    </row>
    <row r="17184" spans="1:11" ht="18" customHeight="1" x14ac:dyDescent="0.25">
      <c r="A17184" s="9"/>
      <c r="B17184" s="9"/>
      <c r="C17184" s="9"/>
      <c r="D17184" s="9"/>
      <c r="E17184" s="9"/>
      <c r="F17184" s="9"/>
      <c r="G17184" s="91" t="s">
        <v>3919</v>
      </c>
      <c r="H17184" s="91"/>
      <c r="I17184" s="91"/>
      <c r="J17184" s="91"/>
      <c r="K17184" s="28">
        <f>SUM(K17180:K17183)</f>
        <v>248.73</v>
      </c>
    </row>
    <row r="17185" spans="1:11" ht="15" customHeight="1" x14ac:dyDescent="0.25">
      <c r="A17185" s="93" t="s">
        <v>3893</v>
      </c>
      <c r="B17185" s="93"/>
      <c r="C17185" s="93"/>
      <c r="D17185" s="94" t="s">
        <v>3</v>
      </c>
      <c r="E17185" s="94"/>
      <c r="F17185" s="23" t="s">
        <v>4</v>
      </c>
      <c r="G17185" s="94" t="s">
        <v>3894</v>
      </c>
      <c r="H17185" s="94"/>
      <c r="I17185" s="94" t="s">
        <v>3895</v>
      </c>
      <c r="J17185" s="94"/>
      <c r="K17185" s="23" t="s">
        <v>3896</v>
      </c>
    </row>
    <row r="17186" spans="1:11" ht="21" customHeight="1" x14ac:dyDescent="0.25">
      <c r="A17186" s="24" t="s">
        <v>4048</v>
      </c>
      <c r="B17186" s="95" t="s">
        <v>4049</v>
      </c>
      <c r="C17186" s="95"/>
      <c r="D17186" s="96" t="s">
        <v>20</v>
      </c>
      <c r="E17186" s="96"/>
      <c r="F17186" s="24" t="s">
        <v>34</v>
      </c>
      <c r="G17186" s="97">
        <v>0.19980000000000001</v>
      </c>
      <c r="H17186" s="97"/>
      <c r="I17186" s="98">
        <v>206.17</v>
      </c>
      <c r="J17186" s="98"/>
      <c r="K17186" s="27">
        <f>TRUNC(TRUNC(G17186,8)*I17186,2)</f>
        <v>41.19</v>
      </c>
    </row>
    <row r="17187" spans="1:11" ht="15" customHeight="1" x14ac:dyDescent="0.25">
      <c r="A17187" s="24" t="s">
        <v>3955</v>
      </c>
      <c r="B17187" s="95" t="s">
        <v>3956</v>
      </c>
      <c r="C17187" s="95"/>
      <c r="D17187" s="96" t="s">
        <v>20</v>
      </c>
      <c r="E17187" s="96"/>
      <c r="F17187" s="24" t="s">
        <v>3903</v>
      </c>
      <c r="G17187" s="97">
        <v>3.6695999999999999E-2</v>
      </c>
      <c r="H17187" s="97"/>
      <c r="I17187" s="98">
        <v>19.37</v>
      </c>
      <c r="J17187" s="98"/>
      <c r="K17187" s="27">
        <f>TRUNC(TRUNC(G17187,8)*I17187,2)</f>
        <v>0.71</v>
      </c>
    </row>
    <row r="17188" spans="1:11" ht="21" customHeight="1" x14ac:dyDescent="0.25">
      <c r="A17188" s="24" t="s">
        <v>4050</v>
      </c>
      <c r="B17188" s="95" t="s">
        <v>4051</v>
      </c>
      <c r="C17188" s="95"/>
      <c r="D17188" s="96" t="s">
        <v>20</v>
      </c>
      <c r="E17188" s="96"/>
      <c r="F17188" s="24" t="s">
        <v>84</v>
      </c>
      <c r="G17188" s="97">
        <v>7.48</v>
      </c>
      <c r="H17188" s="97"/>
      <c r="I17188" s="98">
        <v>3.9</v>
      </c>
      <c r="J17188" s="98"/>
      <c r="K17188" s="27">
        <f>TRUNC(TRUNC(G17188,8)*I17188,2)</f>
        <v>29.17</v>
      </c>
    </row>
    <row r="17189" spans="1:11" ht="15" customHeight="1" x14ac:dyDescent="0.25">
      <c r="A17189" s="9"/>
      <c r="B17189" s="9"/>
      <c r="C17189" s="9"/>
      <c r="D17189" s="9"/>
      <c r="E17189" s="9"/>
      <c r="F17189" s="9"/>
      <c r="G17189" s="91" t="s">
        <v>3906</v>
      </c>
      <c r="H17189" s="91"/>
      <c r="I17189" s="91"/>
      <c r="J17189" s="91"/>
      <c r="K17189" s="28">
        <f>SUM(K17186:K17188)</f>
        <v>71.069999999999993</v>
      </c>
    </row>
    <row r="17190" spans="1:11" ht="15" customHeight="1" x14ac:dyDescent="0.25">
      <c r="A17190" s="93" t="s">
        <v>3907</v>
      </c>
      <c r="B17190" s="93"/>
      <c r="C17190" s="93"/>
      <c r="D17190" s="94" t="s">
        <v>3</v>
      </c>
      <c r="E17190" s="94"/>
      <c r="F17190" s="23" t="s">
        <v>4</v>
      </c>
      <c r="G17190" s="94" t="s">
        <v>3894</v>
      </c>
      <c r="H17190" s="94"/>
      <c r="I17190" s="94" t="s">
        <v>3895</v>
      </c>
      <c r="J17190" s="94"/>
      <c r="K17190" s="23" t="s">
        <v>3896</v>
      </c>
    </row>
    <row r="17191" spans="1:11" ht="15" customHeight="1" x14ac:dyDescent="0.25">
      <c r="A17191" s="24" t="s">
        <v>3971</v>
      </c>
      <c r="B17191" s="95" t="s">
        <v>3972</v>
      </c>
      <c r="C17191" s="95"/>
      <c r="D17191" s="96" t="s">
        <v>20</v>
      </c>
      <c r="E17191" s="96"/>
      <c r="F17191" s="24" t="s">
        <v>2056</v>
      </c>
      <c r="G17191" s="97">
        <v>2.3251949999999999</v>
      </c>
      <c r="H17191" s="97"/>
      <c r="I17191" s="98">
        <v>32.69</v>
      </c>
      <c r="J17191" s="98"/>
      <c r="K17191" s="27">
        <f>TRUNC(TRUNC(G17191,8)*I17191,2)</f>
        <v>76.010000000000005</v>
      </c>
    </row>
    <row r="17192" spans="1:11" ht="15" customHeight="1" x14ac:dyDescent="0.25">
      <c r="A17192" s="24" t="s">
        <v>3910</v>
      </c>
      <c r="B17192" s="95" t="s">
        <v>3911</v>
      </c>
      <c r="C17192" s="95"/>
      <c r="D17192" s="96" t="s">
        <v>20</v>
      </c>
      <c r="E17192" s="96"/>
      <c r="F17192" s="24" t="s">
        <v>2056</v>
      </c>
      <c r="G17192" s="97">
        <v>17.010999999999999</v>
      </c>
      <c r="H17192" s="97"/>
      <c r="I17192" s="98">
        <v>24.94</v>
      </c>
      <c r="J17192" s="98"/>
      <c r="K17192" s="27">
        <f>TRUNC(TRUNC(G17192,8)*I17192,2)</f>
        <v>424.25</v>
      </c>
    </row>
    <row r="17193" spans="1:11" ht="18" customHeight="1" x14ac:dyDescent="0.25">
      <c r="A17193" s="9"/>
      <c r="B17193" s="9"/>
      <c r="C17193" s="9"/>
      <c r="D17193" s="9"/>
      <c r="E17193" s="9"/>
      <c r="F17193" s="9"/>
      <c r="G17193" s="91" t="s">
        <v>3912</v>
      </c>
      <c r="H17193" s="91"/>
      <c r="I17193" s="91"/>
      <c r="J17193" s="91"/>
      <c r="K17193" s="28">
        <f>SUM(K17191:K17192)</f>
        <v>500.26</v>
      </c>
    </row>
    <row r="17194" spans="1:11" ht="15" customHeight="1" x14ac:dyDescent="0.25">
      <c r="A17194" s="93" t="s">
        <v>3922</v>
      </c>
      <c r="B17194" s="93"/>
      <c r="C17194" s="93"/>
      <c r="D17194" s="94" t="s">
        <v>3</v>
      </c>
      <c r="E17194" s="94"/>
      <c r="F17194" s="23" t="s">
        <v>4</v>
      </c>
      <c r="G17194" s="94" t="s">
        <v>3894</v>
      </c>
      <c r="H17194" s="94"/>
      <c r="I17194" s="94" t="s">
        <v>3895</v>
      </c>
      <c r="J17194" s="94"/>
      <c r="K17194" s="23" t="s">
        <v>3896</v>
      </c>
    </row>
    <row r="17195" spans="1:11" ht="29.1" customHeight="1" x14ac:dyDescent="0.25">
      <c r="A17195" s="24" t="s">
        <v>4052</v>
      </c>
      <c r="B17195" s="95" t="s">
        <v>4053</v>
      </c>
      <c r="C17195" s="95"/>
      <c r="D17195" s="96" t="s">
        <v>20</v>
      </c>
      <c r="E17195" s="96"/>
      <c r="F17195" s="24" t="s">
        <v>34</v>
      </c>
      <c r="G17195" s="97">
        <v>0.66502459999999997</v>
      </c>
      <c r="H17195" s="97"/>
      <c r="I17195" s="98">
        <v>619.19000000000005</v>
      </c>
      <c r="J17195" s="98"/>
      <c r="K17195" s="27">
        <f>TRUNC(TRUNC(G17195,8)*I17195,2)</f>
        <v>411.77</v>
      </c>
    </row>
    <row r="17196" spans="1:11" ht="21" customHeight="1" x14ac:dyDescent="0.25">
      <c r="A17196" s="24" t="s">
        <v>95</v>
      </c>
      <c r="B17196" s="95" t="s">
        <v>96</v>
      </c>
      <c r="C17196" s="95"/>
      <c r="D17196" s="96" t="s">
        <v>20</v>
      </c>
      <c r="E17196" s="96"/>
      <c r="F17196" s="24" t="s">
        <v>16</v>
      </c>
      <c r="G17196" s="97">
        <v>0.48</v>
      </c>
      <c r="H17196" s="97"/>
      <c r="I17196" s="98">
        <v>176.85</v>
      </c>
      <c r="J17196" s="98"/>
      <c r="K17196" s="27">
        <f>TRUNC(TRUNC(G17196,8)*I17196,2)</f>
        <v>84.88</v>
      </c>
    </row>
    <row r="17197" spans="1:11" ht="15" customHeight="1" x14ac:dyDescent="0.25">
      <c r="A17197" s="9"/>
      <c r="B17197" s="9"/>
      <c r="C17197" s="9"/>
      <c r="D17197" s="9"/>
      <c r="E17197" s="9"/>
      <c r="F17197" s="9"/>
      <c r="G17197" s="91" t="s">
        <v>3933</v>
      </c>
      <c r="H17197" s="91"/>
      <c r="I17197" s="91"/>
      <c r="J17197" s="91"/>
      <c r="K17197" s="28">
        <f>SUM(K17195:K17196)</f>
        <v>496.65</v>
      </c>
    </row>
    <row r="17198" spans="1:11" ht="15" customHeight="1" x14ac:dyDescent="0.25">
      <c r="A17198" s="9"/>
      <c r="B17198" s="9"/>
      <c r="C17198" s="9"/>
      <c r="D17198" s="9"/>
      <c r="E17198" s="9"/>
      <c r="F17198" s="9"/>
      <c r="G17198" s="92" t="s">
        <v>3913</v>
      </c>
      <c r="H17198" s="92"/>
      <c r="I17198" s="92"/>
      <c r="J17198" s="92"/>
      <c r="K17198" s="29">
        <f>ROUND(SUM(K17184,K17189,K17193,K17197),2)</f>
        <v>1316.71</v>
      </c>
    </row>
    <row r="17199" spans="1:11" ht="9.9499999999999993" customHeight="1" x14ac:dyDescent="0.25">
      <c r="A17199" s="9"/>
      <c r="B17199" s="9"/>
      <c r="C17199" s="9"/>
      <c r="D17199" s="9"/>
      <c r="E17199" s="9"/>
      <c r="F17199" s="9"/>
      <c r="G17199" s="100"/>
      <c r="H17199" s="100"/>
      <c r="I17199" s="100"/>
      <c r="J17199" s="100"/>
      <c r="K17199" s="100"/>
    </row>
    <row r="17200" spans="1:11" ht="20.100000000000001" customHeight="1" x14ac:dyDescent="0.25">
      <c r="A17200" s="99" t="s">
        <v>3443</v>
      </c>
      <c r="B17200" s="99"/>
      <c r="C17200" s="99"/>
      <c r="D17200" s="99"/>
      <c r="E17200" s="99"/>
      <c r="F17200" s="99"/>
      <c r="G17200" s="99"/>
      <c r="H17200" s="99"/>
      <c r="I17200" s="99"/>
      <c r="J17200" s="99"/>
      <c r="K17200" s="99"/>
    </row>
    <row r="17201" spans="1:11" ht="15" customHeight="1" x14ac:dyDescent="0.25">
      <c r="A17201" s="93" t="s">
        <v>3893</v>
      </c>
      <c r="B17201" s="93"/>
      <c r="C17201" s="93"/>
      <c r="D17201" s="94" t="s">
        <v>3</v>
      </c>
      <c r="E17201" s="94"/>
      <c r="F17201" s="23" t="s">
        <v>4</v>
      </c>
      <c r="G17201" s="94" t="s">
        <v>3894</v>
      </c>
      <c r="H17201" s="94"/>
      <c r="I17201" s="94" t="s">
        <v>3895</v>
      </c>
      <c r="J17201" s="94"/>
      <c r="K17201" s="23" t="s">
        <v>3896</v>
      </c>
    </row>
    <row r="17202" spans="1:11" ht="29.1" customHeight="1" x14ac:dyDescent="0.25">
      <c r="A17202" s="24" t="s">
        <v>4054</v>
      </c>
      <c r="B17202" s="95" t="s">
        <v>4055</v>
      </c>
      <c r="C17202" s="95"/>
      <c r="D17202" s="96" t="s">
        <v>20</v>
      </c>
      <c r="E17202" s="96"/>
      <c r="F17202" s="24" t="s">
        <v>34</v>
      </c>
      <c r="G17202" s="97">
        <v>0.18468999999999999</v>
      </c>
      <c r="H17202" s="97"/>
      <c r="I17202" s="98">
        <v>517.16999999999996</v>
      </c>
      <c r="J17202" s="98"/>
      <c r="K17202" s="27">
        <f t="shared" ref="K17202:K17207" si="133">ROUND(ROUND(G17202,8)*I17202,2)</f>
        <v>95.52</v>
      </c>
    </row>
    <row r="17203" spans="1:11" ht="21" customHeight="1" x14ac:dyDescent="0.25">
      <c r="A17203" s="24" t="s">
        <v>4056</v>
      </c>
      <c r="B17203" s="95" t="s">
        <v>4057</v>
      </c>
      <c r="C17203" s="95"/>
      <c r="D17203" s="96" t="s">
        <v>20</v>
      </c>
      <c r="E17203" s="96"/>
      <c r="F17203" s="24" t="s">
        <v>2057</v>
      </c>
      <c r="G17203" s="97">
        <v>3.1900000000000001E-3</v>
      </c>
      <c r="H17203" s="97"/>
      <c r="I17203" s="98">
        <v>8.98</v>
      </c>
      <c r="J17203" s="98"/>
      <c r="K17203" s="27">
        <f t="shared" si="133"/>
        <v>0.03</v>
      </c>
    </row>
    <row r="17204" spans="1:11" ht="15" customHeight="1" x14ac:dyDescent="0.25">
      <c r="A17204" s="24" t="s">
        <v>3955</v>
      </c>
      <c r="B17204" s="95" t="s">
        <v>3956</v>
      </c>
      <c r="C17204" s="95"/>
      <c r="D17204" s="96" t="s">
        <v>20</v>
      </c>
      <c r="E17204" s="96"/>
      <c r="F17204" s="24" t="s">
        <v>3903</v>
      </c>
      <c r="G17204" s="97">
        <v>4.4999999999999998E-2</v>
      </c>
      <c r="H17204" s="97"/>
      <c r="I17204" s="98">
        <v>19.37</v>
      </c>
      <c r="J17204" s="98"/>
      <c r="K17204" s="27">
        <f t="shared" si="133"/>
        <v>0.87</v>
      </c>
    </row>
    <row r="17205" spans="1:11" ht="21" customHeight="1" x14ac:dyDescent="0.25">
      <c r="A17205" s="24" t="s">
        <v>4050</v>
      </c>
      <c r="B17205" s="95" t="s">
        <v>4051</v>
      </c>
      <c r="C17205" s="95"/>
      <c r="D17205" s="96" t="s">
        <v>20</v>
      </c>
      <c r="E17205" s="96"/>
      <c r="F17205" s="24" t="s">
        <v>84</v>
      </c>
      <c r="G17205" s="97">
        <v>0.46875</v>
      </c>
      <c r="H17205" s="97"/>
      <c r="I17205" s="98">
        <v>3.9</v>
      </c>
      <c r="J17205" s="98"/>
      <c r="K17205" s="27">
        <f t="shared" si="133"/>
        <v>1.83</v>
      </c>
    </row>
    <row r="17206" spans="1:11" ht="21" customHeight="1" x14ac:dyDescent="0.25">
      <c r="A17206" s="24" t="s">
        <v>4058</v>
      </c>
      <c r="B17206" s="95" t="s">
        <v>4059</v>
      </c>
      <c r="C17206" s="95"/>
      <c r="D17206" s="96" t="s">
        <v>20</v>
      </c>
      <c r="E17206" s="96"/>
      <c r="F17206" s="24" t="s">
        <v>84</v>
      </c>
      <c r="G17206" s="97">
        <v>0.375</v>
      </c>
      <c r="H17206" s="97"/>
      <c r="I17206" s="98">
        <v>2.69</v>
      </c>
      <c r="J17206" s="98"/>
      <c r="K17206" s="27">
        <f t="shared" si="133"/>
        <v>1.01</v>
      </c>
    </row>
    <row r="17207" spans="1:11" ht="29.1" customHeight="1" x14ac:dyDescent="0.25">
      <c r="A17207" s="24" t="s">
        <v>4060</v>
      </c>
      <c r="B17207" s="95" t="s">
        <v>4061</v>
      </c>
      <c r="C17207" s="95"/>
      <c r="D17207" s="96" t="s">
        <v>20</v>
      </c>
      <c r="E17207" s="96"/>
      <c r="F17207" s="24" t="s">
        <v>16</v>
      </c>
      <c r="G17207" s="97">
        <v>1.07</v>
      </c>
      <c r="H17207" s="97"/>
      <c r="I17207" s="98">
        <v>23.81</v>
      </c>
      <c r="J17207" s="98"/>
      <c r="K17207" s="27">
        <f t="shared" si="133"/>
        <v>25.48</v>
      </c>
    </row>
    <row r="17208" spans="1:11" ht="15" customHeight="1" x14ac:dyDescent="0.25">
      <c r="A17208" s="9"/>
      <c r="B17208" s="9"/>
      <c r="C17208" s="9"/>
      <c r="D17208" s="9"/>
      <c r="E17208" s="9"/>
      <c r="F17208" s="9"/>
      <c r="G17208" s="91" t="s">
        <v>3906</v>
      </c>
      <c r="H17208" s="91"/>
      <c r="I17208" s="91"/>
      <c r="J17208" s="91"/>
      <c r="K17208" s="28">
        <f>SUM(K17202:K17207)</f>
        <v>124.74000000000001</v>
      </c>
    </row>
    <row r="17209" spans="1:11" ht="15" customHeight="1" x14ac:dyDescent="0.25">
      <c r="A17209" s="93" t="s">
        <v>3907</v>
      </c>
      <c r="B17209" s="93"/>
      <c r="C17209" s="93"/>
      <c r="D17209" s="94" t="s">
        <v>3</v>
      </c>
      <c r="E17209" s="94"/>
      <c r="F17209" s="23" t="s">
        <v>4</v>
      </c>
      <c r="G17209" s="94" t="s">
        <v>3894</v>
      </c>
      <c r="H17209" s="94"/>
      <c r="I17209" s="94" t="s">
        <v>3895</v>
      </c>
      <c r="J17209" s="94"/>
      <c r="K17209" s="23" t="s">
        <v>3896</v>
      </c>
    </row>
    <row r="17210" spans="1:11" ht="21" customHeight="1" x14ac:dyDescent="0.25">
      <c r="A17210" s="24" t="s">
        <v>3908</v>
      </c>
      <c r="B17210" s="95" t="s">
        <v>3909</v>
      </c>
      <c r="C17210" s="95"/>
      <c r="D17210" s="96" t="s">
        <v>20</v>
      </c>
      <c r="E17210" s="96"/>
      <c r="F17210" s="24" t="s">
        <v>2056</v>
      </c>
      <c r="G17210" s="97">
        <v>0.13009999999999999</v>
      </c>
      <c r="H17210" s="97"/>
      <c r="I17210" s="98">
        <v>32.24</v>
      </c>
      <c r="J17210" s="98"/>
      <c r="K17210" s="27">
        <f>ROUND(ROUND(G17210,8)*I17210,2)</f>
        <v>4.1900000000000004</v>
      </c>
    </row>
    <row r="17211" spans="1:11" ht="15" customHeight="1" x14ac:dyDescent="0.25">
      <c r="A17211" s="24" t="s">
        <v>3971</v>
      </c>
      <c r="B17211" s="95" t="s">
        <v>3972</v>
      </c>
      <c r="C17211" s="95"/>
      <c r="D17211" s="96" t="s">
        <v>20</v>
      </c>
      <c r="E17211" s="96"/>
      <c r="F17211" s="24" t="s">
        <v>2056</v>
      </c>
      <c r="G17211" s="97">
        <v>8.7400000000000005E-2</v>
      </c>
      <c r="H17211" s="97"/>
      <c r="I17211" s="98">
        <v>32.69</v>
      </c>
      <c r="J17211" s="98"/>
      <c r="K17211" s="27">
        <f>ROUND(ROUND(G17211,8)*I17211,2)</f>
        <v>2.86</v>
      </c>
    </row>
    <row r="17212" spans="1:11" ht="15" customHeight="1" x14ac:dyDescent="0.25">
      <c r="A17212" s="24" t="s">
        <v>3910</v>
      </c>
      <c r="B17212" s="95" t="s">
        <v>3911</v>
      </c>
      <c r="C17212" s="95"/>
      <c r="D17212" s="96" t="s">
        <v>20</v>
      </c>
      <c r="E17212" s="96"/>
      <c r="F17212" s="24" t="s">
        <v>2056</v>
      </c>
      <c r="G17212" s="97">
        <v>0.21759999999999999</v>
      </c>
      <c r="H17212" s="97"/>
      <c r="I17212" s="98">
        <v>24.94</v>
      </c>
      <c r="J17212" s="98"/>
      <c r="K17212" s="27">
        <f>ROUND(ROUND(G17212,8)*I17212,2)</f>
        <v>5.43</v>
      </c>
    </row>
    <row r="17213" spans="1:11" ht="18" customHeight="1" x14ac:dyDescent="0.25">
      <c r="A17213" s="9"/>
      <c r="B17213" s="9"/>
      <c r="C17213" s="9"/>
      <c r="D17213" s="9"/>
      <c r="E17213" s="9"/>
      <c r="F17213" s="9"/>
      <c r="G17213" s="91" t="s">
        <v>3912</v>
      </c>
      <c r="H17213" s="91"/>
      <c r="I17213" s="91"/>
      <c r="J17213" s="91"/>
      <c r="K17213" s="28">
        <f>SUM(K17210:K17212)</f>
        <v>12.48</v>
      </c>
    </row>
    <row r="17214" spans="1:11" ht="15" customHeight="1" x14ac:dyDescent="0.25">
      <c r="A17214" s="93" t="s">
        <v>3922</v>
      </c>
      <c r="B17214" s="93"/>
      <c r="C17214" s="93"/>
      <c r="D17214" s="94" t="s">
        <v>3</v>
      </c>
      <c r="E17214" s="94"/>
      <c r="F17214" s="23" t="s">
        <v>4</v>
      </c>
      <c r="G17214" s="94" t="s">
        <v>3894</v>
      </c>
      <c r="H17214" s="94"/>
      <c r="I17214" s="94" t="s">
        <v>3895</v>
      </c>
      <c r="J17214" s="94"/>
      <c r="K17214" s="23" t="s">
        <v>3896</v>
      </c>
    </row>
    <row r="17215" spans="1:11" ht="29.1" customHeight="1" x14ac:dyDescent="0.25">
      <c r="A17215" s="24" t="s">
        <v>4062</v>
      </c>
      <c r="B17215" s="95" t="s">
        <v>4063</v>
      </c>
      <c r="C17215" s="95"/>
      <c r="D17215" s="96" t="s">
        <v>20</v>
      </c>
      <c r="E17215" s="96"/>
      <c r="F17215" s="24" t="s">
        <v>3903</v>
      </c>
      <c r="G17215" s="97">
        <v>1.23E-2</v>
      </c>
      <c r="H17215" s="97"/>
      <c r="I17215" s="98">
        <v>23.44</v>
      </c>
      <c r="J17215" s="98"/>
      <c r="K17215" s="27">
        <f>ROUND(ROUND(G17215,8)*I17215,2)</f>
        <v>0.28999999999999998</v>
      </c>
    </row>
    <row r="17216" spans="1:11" ht="21" customHeight="1" x14ac:dyDescent="0.25">
      <c r="A17216" s="24" t="s">
        <v>4064</v>
      </c>
      <c r="B17216" s="95" t="s">
        <v>4065</v>
      </c>
      <c r="C17216" s="95"/>
      <c r="D17216" s="96" t="s">
        <v>4066</v>
      </c>
      <c r="E17216" s="96"/>
      <c r="F17216" s="24" t="s">
        <v>26</v>
      </c>
      <c r="G17216" s="97">
        <v>4</v>
      </c>
      <c r="H17216" s="97"/>
      <c r="I17216" s="98">
        <v>5.76</v>
      </c>
      <c r="J17216" s="98"/>
      <c r="K17216" s="27">
        <f>ROUND(ROUND(G17216,8)*I17216,2)</f>
        <v>23.04</v>
      </c>
    </row>
    <row r="17217" spans="1:11" ht="15" customHeight="1" x14ac:dyDescent="0.25">
      <c r="A17217" s="9"/>
      <c r="B17217" s="9"/>
      <c r="C17217" s="9"/>
      <c r="D17217" s="9"/>
      <c r="E17217" s="9"/>
      <c r="F17217" s="9"/>
      <c r="G17217" s="91" t="s">
        <v>3933</v>
      </c>
      <c r="H17217" s="91"/>
      <c r="I17217" s="91"/>
      <c r="J17217" s="91"/>
      <c r="K17217" s="28">
        <f>SUM(K17215:K17216)</f>
        <v>23.33</v>
      </c>
    </row>
    <row r="17218" spans="1:11" ht="15" customHeight="1" x14ac:dyDescent="0.25">
      <c r="A17218" s="9"/>
      <c r="B17218" s="9"/>
      <c r="C17218" s="9"/>
      <c r="D17218" s="9"/>
      <c r="E17218" s="9"/>
      <c r="F17218" s="9"/>
      <c r="G17218" s="92" t="s">
        <v>3913</v>
      </c>
      <c r="H17218" s="92"/>
      <c r="I17218" s="92"/>
      <c r="J17218" s="92"/>
      <c r="K17218" s="29">
        <f>ROUND(SUM(K17208,K17213,K17217),2)</f>
        <v>160.55000000000001</v>
      </c>
    </row>
    <row r="17219" spans="1:11" ht="9.9499999999999993" customHeight="1" x14ac:dyDescent="0.25">
      <c r="A17219" s="9"/>
      <c r="B17219" s="9"/>
      <c r="C17219" s="9"/>
      <c r="D17219" s="9"/>
      <c r="E17219" s="9"/>
      <c r="F17219" s="9"/>
      <c r="G17219" s="100"/>
      <c r="H17219" s="100"/>
      <c r="I17219" s="100"/>
      <c r="J17219" s="100"/>
      <c r="K17219" s="100"/>
    </row>
    <row r="17220" spans="1:11" ht="20.100000000000001" customHeight="1" x14ac:dyDescent="0.25">
      <c r="A17220" s="99" t="s">
        <v>3444</v>
      </c>
      <c r="B17220" s="99"/>
      <c r="C17220" s="99"/>
      <c r="D17220" s="99"/>
      <c r="E17220" s="99"/>
      <c r="F17220" s="99"/>
      <c r="G17220" s="99"/>
      <c r="H17220" s="99"/>
      <c r="I17220" s="99"/>
      <c r="J17220" s="99"/>
      <c r="K17220" s="99"/>
    </row>
    <row r="17221" spans="1:11" ht="15" customHeight="1" x14ac:dyDescent="0.25">
      <c r="A17221" s="93" t="s">
        <v>3893</v>
      </c>
      <c r="B17221" s="93"/>
      <c r="C17221" s="93"/>
      <c r="D17221" s="94" t="s">
        <v>3</v>
      </c>
      <c r="E17221" s="94"/>
      <c r="F17221" s="23" t="s">
        <v>4</v>
      </c>
      <c r="G17221" s="94" t="s">
        <v>3894</v>
      </c>
      <c r="H17221" s="94"/>
      <c r="I17221" s="94" t="s">
        <v>3895</v>
      </c>
      <c r="J17221" s="94"/>
      <c r="K17221" s="23" t="s">
        <v>3896</v>
      </c>
    </row>
    <row r="17222" spans="1:11" ht="45.95" customHeight="1" x14ac:dyDescent="0.25">
      <c r="A17222" s="24" t="s">
        <v>4073</v>
      </c>
      <c r="B17222" s="95" t="s">
        <v>4074</v>
      </c>
      <c r="C17222" s="95"/>
      <c r="D17222" s="96" t="s">
        <v>20</v>
      </c>
      <c r="E17222" s="96"/>
      <c r="F17222" s="24" t="s">
        <v>26</v>
      </c>
      <c r="G17222" s="97">
        <v>1</v>
      </c>
      <c r="H17222" s="97"/>
      <c r="I17222" s="98">
        <v>1235.9100000000001</v>
      </c>
      <c r="J17222" s="98"/>
      <c r="K17222" s="27">
        <f>TRUNC(TRUNC(G17222,8)*I17222,2)</f>
        <v>1235.9100000000001</v>
      </c>
    </row>
    <row r="17223" spans="1:11" ht="21" customHeight="1" x14ac:dyDescent="0.25">
      <c r="A17223" s="24" t="s">
        <v>4075</v>
      </c>
      <c r="B17223" s="95" t="s">
        <v>4076</v>
      </c>
      <c r="C17223" s="95"/>
      <c r="D17223" s="96" t="s">
        <v>20</v>
      </c>
      <c r="E17223" s="96"/>
      <c r="F17223" s="24" t="s">
        <v>34</v>
      </c>
      <c r="G17223" s="97">
        <v>1.1999999999999999E-3</v>
      </c>
      <c r="H17223" s="97"/>
      <c r="I17223" s="98">
        <v>205.09</v>
      </c>
      <c r="J17223" s="98"/>
      <c r="K17223" s="27">
        <f>TRUNC(TRUNC(G17223,8)*I17223,2)</f>
        <v>0.24</v>
      </c>
    </row>
    <row r="17224" spans="1:11" ht="15" customHeight="1" x14ac:dyDescent="0.25">
      <c r="A17224" s="9"/>
      <c r="B17224" s="9"/>
      <c r="C17224" s="9"/>
      <c r="D17224" s="9"/>
      <c r="E17224" s="9"/>
      <c r="F17224" s="9"/>
      <c r="G17224" s="91" t="s">
        <v>3906</v>
      </c>
      <c r="H17224" s="91"/>
      <c r="I17224" s="91"/>
      <c r="J17224" s="91"/>
      <c r="K17224" s="28">
        <f>SUM(K17222:K17223)</f>
        <v>1236.1500000000001</v>
      </c>
    </row>
    <row r="17225" spans="1:11" ht="15" customHeight="1" x14ac:dyDescent="0.25">
      <c r="A17225" s="93" t="s">
        <v>3907</v>
      </c>
      <c r="B17225" s="93"/>
      <c r="C17225" s="93"/>
      <c r="D17225" s="94" t="s">
        <v>3</v>
      </c>
      <c r="E17225" s="94"/>
      <c r="F17225" s="23" t="s">
        <v>4</v>
      </c>
      <c r="G17225" s="94" t="s">
        <v>3894</v>
      </c>
      <c r="H17225" s="94"/>
      <c r="I17225" s="94" t="s">
        <v>3895</v>
      </c>
      <c r="J17225" s="94"/>
      <c r="K17225" s="23" t="s">
        <v>3896</v>
      </c>
    </row>
    <row r="17226" spans="1:11" ht="15" customHeight="1" x14ac:dyDescent="0.25">
      <c r="A17226" s="24" t="s">
        <v>3971</v>
      </c>
      <c r="B17226" s="95" t="s">
        <v>3972</v>
      </c>
      <c r="C17226" s="95"/>
      <c r="D17226" s="96" t="s">
        <v>20</v>
      </c>
      <c r="E17226" s="96"/>
      <c r="F17226" s="24" t="s">
        <v>2056</v>
      </c>
      <c r="G17226" s="97">
        <v>0.86809999999999998</v>
      </c>
      <c r="H17226" s="97"/>
      <c r="I17226" s="98">
        <v>32.69</v>
      </c>
      <c r="J17226" s="98"/>
      <c r="K17226" s="27">
        <f>TRUNC(TRUNC(G17226,8)*I17226,2)</f>
        <v>28.37</v>
      </c>
    </row>
    <row r="17227" spans="1:11" ht="15" customHeight="1" x14ac:dyDescent="0.25">
      <c r="A17227" s="24" t="s">
        <v>3910</v>
      </c>
      <c r="B17227" s="95" t="s">
        <v>3911</v>
      </c>
      <c r="C17227" s="95"/>
      <c r="D17227" s="96" t="s">
        <v>20</v>
      </c>
      <c r="E17227" s="96"/>
      <c r="F17227" s="24" t="s">
        <v>2056</v>
      </c>
      <c r="G17227" s="97">
        <v>0.57869999999999999</v>
      </c>
      <c r="H17227" s="97"/>
      <c r="I17227" s="98">
        <v>24.94</v>
      </c>
      <c r="J17227" s="98"/>
      <c r="K17227" s="27">
        <f>TRUNC(TRUNC(G17227,8)*I17227,2)</f>
        <v>14.43</v>
      </c>
    </row>
    <row r="17228" spans="1:11" ht="18" customHeight="1" x14ac:dyDescent="0.25">
      <c r="A17228" s="9"/>
      <c r="B17228" s="9"/>
      <c r="C17228" s="9"/>
      <c r="D17228" s="9"/>
      <c r="E17228" s="9"/>
      <c r="F17228" s="9"/>
      <c r="G17228" s="91" t="s">
        <v>3912</v>
      </c>
      <c r="H17228" s="91"/>
      <c r="I17228" s="91"/>
      <c r="J17228" s="91"/>
      <c r="K17228" s="28">
        <f>SUM(K17226:K17227)</f>
        <v>42.8</v>
      </c>
    </row>
    <row r="17229" spans="1:11" ht="15" customHeight="1" x14ac:dyDescent="0.25">
      <c r="A17229" s="93" t="s">
        <v>3922</v>
      </c>
      <c r="B17229" s="93"/>
      <c r="C17229" s="93"/>
      <c r="D17229" s="94" t="s">
        <v>3</v>
      </c>
      <c r="E17229" s="94"/>
      <c r="F17229" s="23" t="s">
        <v>4</v>
      </c>
      <c r="G17229" s="94" t="s">
        <v>3894</v>
      </c>
      <c r="H17229" s="94"/>
      <c r="I17229" s="94" t="s">
        <v>3895</v>
      </c>
      <c r="J17229" s="94"/>
      <c r="K17229" s="23" t="s">
        <v>3896</v>
      </c>
    </row>
    <row r="17230" spans="1:11" ht="29.1" customHeight="1" x14ac:dyDescent="0.25">
      <c r="A17230" s="24" t="s">
        <v>4077</v>
      </c>
      <c r="B17230" s="95" t="s">
        <v>4078</v>
      </c>
      <c r="C17230" s="95"/>
      <c r="D17230" s="96" t="s">
        <v>20</v>
      </c>
      <c r="E17230" s="96"/>
      <c r="F17230" s="24" t="s">
        <v>34</v>
      </c>
      <c r="G17230" s="97">
        <v>2.2200000000000001E-2</v>
      </c>
      <c r="H17230" s="97"/>
      <c r="I17230" s="98">
        <v>924.6</v>
      </c>
      <c r="J17230" s="98"/>
      <c r="K17230" s="27">
        <f>TRUNC(TRUNC(G17230,8)*I17230,2)</f>
        <v>20.52</v>
      </c>
    </row>
    <row r="17231" spans="1:11" ht="15" customHeight="1" x14ac:dyDescent="0.25">
      <c r="A17231" s="9"/>
      <c r="B17231" s="9"/>
      <c r="C17231" s="9"/>
      <c r="D17231" s="9"/>
      <c r="E17231" s="9"/>
      <c r="F17231" s="9"/>
      <c r="G17231" s="91" t="s">
        <v>3933</v>
      </c>
      <c r="H17231" s="91"/>
      <c r="I17231" s="91"/>
      <c r="J17231" s="91"/>
      <c r="K17231" s="28">
        <f>SUM(K17230:K17230)</f>
        <v>20.52</v>
      </c>
    </row>
    <row r="17232" spans="1:11" ht="15" customHeight="1" x14ac:dyDescent="0.25">
      <c r="A17232" s="9"/>
      <c r="B17232" s="9"/>
      <c r="C17232" s="9"/>
      <c r="D17232" s="9"/>
      <c r="E17232" s="9"/>
      <c r="F17232" s="9"/>
      <c r="G17232" s="92" t="s">
        <v>3913</v>
      </c>
      <c r="H17232" s="92"/>
      <c r="I17232" s="92"/>
      <c r="J17232" s="92"/>
      <c r="K17232" s="29">
        <f>ROUND(SUM(K17224,K17228,K17231),2)</f>
        <v>1299.47</v>
      </c>
    </row>
    <row r="17233" spans="1:11" ht="9.9499999999999993" customHeight="1" x14ac:dyDescent="0.25">
      <c r="A17233" s="9"/>
      <c r="B17233" s="9"/>
      <c r="C17233" s="9"/>
      <c r="D17233" s="9"/>
      <c r="E17233" s="9"/>
      <c r="F17233" s="9"/>
      <c r="G17233" s="100"/>
      <c r="H17233" s="100"/>
      <c r="I17233" s="100"/>
      <c r="J17233" s="100"/>
      <c r="K17233" s="100"/>
    </row>
    <row r="17234" spans="1:11" ht="20.100000000000001" customHeight="1" x14ac:dyDescent="0.25">
      <c r="A17234" s="99" t="s">
        <v>3445</v>
      </c>
      <c r="B17234" s="99"/>
      <c r="C17234" s="99"/>
      <c r="D17234" s="99"/>
      <c r="E17234" s="99"/>
      <c r="F17234" s="99"/>
      <c r="G17234" s="99"/>
      <c r="H17234" s="99"/>
      <c r="I17234" s="99"/>
      <c r="J17234" s="99"/>
      <c r="K17234" s="99"/>
    </row>
    <row r="17235" spans="1:11" ht="15" customHeight="1" x14ac:dyDescent="0.25">
      <c r="A17235" s="93" t="s">
        <v>3893</v>
      </c>
      <c r="B17235" s="93"/>
      <c r="C17235" s="93"/>
      <c r="D17235" s="94" t="s">
        <v>3</v>
      </c>
      <c r="E17235" s="94"/>
      <c r="F17235" s="23" t="s">
        <v>4</v>
      </c>
      <c r="G17235" s="94" t="s">
        <v>3894</v>
      </c>
      <c r="H17235" s="94"/>
      <c r="I17235" s="94" t="s">
        <v>3895</v>
      </c>
      <c r="J17235" s="94"/>
      <c r="K17235" s="23" t="s">
        <v>3896</v>
      </c>
    </row>
    <row r="17236" spans="1:11" ht="15" customHeight="1" x14ac:dyDescent="0.25">
      <c r="A17236" s="24" t="s">
        <v>4067</v>
      </c>
      <c r="B17236" s="95" t="s">
        <v>4068</v>
      </c>
      <c r="C17236" s="95"/>
      <c r="D17236" s="96" t="s">
        <v>20</v>
      </c>
      <c r="E17236" s="96"/>
      <c r="F17236" s="24" t="s">
        <v>3903</v>
      </c>
      <c r="G17236" s="97">
        <v>8.6199999999999992</v>
      </c>
      <c r="H17236" s="97"/>
      <c r="I17236" s="98">
        <v>1.1299999999999999</v>
      </c>
      <c r="J17236" s="98"/>
      <c r="K17236" s="27">
        <f>TRUNC(TRUNC(G17236,8)*I17236,2)</f>
        <v>9.74</v>
      </c>
    </row>
    <row r="17237" spans="1:11" ht="29.1" customHeight="1" x14ac:dyDescent="0.25">
      <c r="A17237" s="24" t="s">
        <v>4069</v>
      </c>
      <c r="B17237" s="95" t="s">
        <v>4070</v>
      </c>
      <c r="C17237" s="95"/>
      <c r="D17237" s="96" t="s">
        <v>20</v>
      </c>
      <c r="E17237" s="96"/>
      <c r="F17237" s="24" t="s">
        <v>26</v>
      </c>
      <c r="G17237" s="97">
        <v>6.4375</v>
      </c>
      <c r="H17237" s="97"/>
      <c r="I17237" s="98">
        <v>17.63</v>
      </c>
      <c r="J17237" s="98"/>
      <c r="K17237" s="27">
        <f>TRUNC(TRUNC(G17237,8)*I17237,2)</f>
        <v>113.49</v>
      </c>
    </row>
    <row r="17238" spans="1:11" ht="15" customHeight="1" x14ac:dyDescent="0.25">
      <c r="A17238" s="24" t="s">
        <v>4071</v>
      </c>
      <c r="B17238" s="95" t="s">
        <v>4072</v>
      </c>
      <c r="C17238" s="95"/>
      <c r="D17238" s="96" t="s">
        <v>20</v>
      </c>
      <c r="E17238" s="96"/>
      <c r="F17238" s="24" t="s">
        <v>3903</v>
      </c>
      <c r="G17238" s="97">
        <v>0.24</v>
      </c>
      <c r="H17238" s="97"/>
      <c r="I17238" s="98">
        <v>3.58</v>
      </c>
      <c r="J17238" s="98"/>
      <c r="K17238" s="27">
        <f>TRUNC(TRUNC(G17238,8)*I17238,2)</f>
        <v>0.85</v>
      </c>
    </row>
    <row r="17239" spans="1:11" ht="15" customHeight="1" x14ac:dyDescent="0.25">
      <c r="A17239" s="9"/>
      <c r="B17239" s="9"/>
      <c r="C17239" s="9"/>
      <c r="D17239" s="9"/>
      <c r="E17239" s="9"/>
      <c r="F17239" s="9"/>
      <c r="G17239" s="91" t="s">
        <v>3906</v>
      </c>
      <c r="H17239" s="91"/>
      <c r="I17239" s="91"/>
      <c r="J17239" s="91"/>
      <c r="K17239" s="28">
        <f>SUM(K17236:K17238)</f>
        <v>124.07999999999998</v>
      </c>
    </row>
    <row r="17240" spans="1:11" ht="15" customHeight="1" x14ac:dyDescent="0.25">
      <c r="A17240" s="93" t="s">
        <v>3907</v>
      </c>
      <c r="B17240" s="93"/>
      <c r="C17240" s="93"/>
      <c r="D17240" s="94" t="s">
        <v>3</v>
      </c>
      <c r="E17240" s="94"/>
      <c r="F17240" s="23" t="s">
        <v>4</v>
      </c>
      <c r="G17240" s="94" t="s">
        <v>3894</v>
      </c>
      <c r="H17240" s="94"/>
      <c r="I17240" s="94" t="s">
        <v>3895</v>
      </c>
      <c r="J17240" s="94"/>
      <c r="K17240" s="23" t="s">
        <v>3896</v>
      </c>
    </row>
    <row r="17241" spans="1:11" ht="15" customHeight="1" x14ac:dyDescent="0.25">
      <c r="A17241" s="24" t="s">
        <v>3971</v>
      </c>
      <c r="B17241" s="95" t="s">
        <v>3972</v>
      </c>
      <c r="C17241" s="95"/>
      <c r="D17241" s="96" t="s">
        <v>20</v>
      </c>
      <c r="E17241" s="96"/>
      <c r="F17241" s="24" t="s">
        <v>2056</v>
      </c>
      <c r="G17241" s="97">
        <v>0.63900000000000001</v>
      </c>
      <c r="H17241" s="97"/>
      <c r="I17241" s="98">
        <v>32.69</v>
      </c>
      <c r="J17241" s="98"/>
      <c r="K17241" s="27">
        <f>TRUNC(TRUNC(G17241,8)*I17241,2)</f>
        <v>20.88</v>
      </c>
    </row>
    <row r="17242" spans="1:11" ht="15" customHeight="1" x14ac:dyDescent="0.25">
      <c r="A17242" s="24" t="s">
        <v>3910</v>
      </c>
      <c r="B17242" s="95" t="s">
        <v>3911</v>
      </c>
      <c r="C17242" s="95"/>
      <c r="D17242" s="96" t="s">
        <v>20</v>
      </c>
      <c r="E17242" s="96"/>
      <c r="F17242" s="24" t="s">
        <v>2056</v>
      </c>
      <c r="G17242" s="97">
        <v>1.2789999999999999</v>
      </c>
      <c r="H17242" s="97"/>
      <c r="I17242" s="98">
        <v>24.94</v>
      </c>
      <c r="J17242" s="98"/>
      <c r="K17242" s="27">
        <f>TRUNC(TRUNC(G17242,8)*I17242,2)</f>
        <v>31.89</v>
      </c>
    </row>
    <row r="17243" spans="1:11" ht="18" customHeight="1" x14ac:dyDescent="0.25">
      <c r="A17243" s="9"/>
      <c r="B17243" s="9"/>
      <c r="C17243" s="9"/>
      <c r="D17243" s="9"/>
      <c r="E17243" s="9"/>
      <c r="F17243" s="9"/>
      <c r="G17243" s="91" t="s">
        <v>3912</v>
      </c>
      <c r="H17243" s="91"/>
      <c r="I17243" s="91"/>
      <c r="J17243" s="91"/>
      <c r="K17243" s="28">
        <f>SUM(K17241:K17242)</f>
        <v>52.769999999999996</v>
      </c>
    </row>
    <row r="17244" spans="1:11" ht="15" customHeight="1" x14ac:dyDescent="0.25">
      <c r="A17244" s="9"/>
      <c r="B17244" s="9"/>
      <c r="C17244" s="9"/>
      <c r="D17244" s="9"/>
      <c r="E17244" s="9"/>
      <c r="F17244" s="9"/>
      <c r="G17244" s="92" t="s">
        <v>3913</v>
      </c>
      <c r="H17244" s="92"/>
      <c r="I17244" s="92"/>
      <c r="J17244" s="92"/>
      <c r="K17244" s="29">
        <f>ROUND(SUM(K17239,K17243),2)</f>
        <v>176.85</v>
      </c>
    </row>
    <row r="17245" spans="1:11" ht="9.9499999999999993" customHeight="1" x14ac:dyDescent="0.25">
      <c r="A17245" s="9"/>
      <c r="B17245" s="9"/>
      <c r="C17245" s="9"/>
      <c r="D17245" s="9"/>
      <c r="E17245" s="9"/>
      <c r="F17245" s="9"/>
      <c r="G17245" s="100"/>
      <c r="H17245" s="100"/>
      <c r="I17245" s="100"/>
      <c r="J17245" s="100"/>
      <c r="K17245" s="100"/>
    </row>
    <row r="17246" spans="1:11" ht="20.100000000000001" customHeight="1" x14ac:dyDescent="0.25">
      <c r="A17246" s="99" t="s">
        <v>3446</v>
      </c>
      <c r="B17246" s="99"/>
      <c r="C17246" s="99"/>
      <c r="D17246" s="99"/>
      <c r="E17246" s="99"/>
      <c r="F17246" s="99"/>
      <c r="G17246" s="99"/>
      <c r="H17246" s="99"/>
      <c r="I17246" s="99"/>
      <c r="J17246" s="99"/>
      <c r="K17246" s="99"/>
    </row>
    <row r="17247" spans="1:11" ht="20.100000000000001" customHeight="1" x14ac:dyDescent="0.25">
      <c r="A17247" s="106" t="s">
        <v>4010</v>
      </c>
      <c r="B17247" s="106"/>
      <c r="C17247" s="106"/>
      <c r="D17247" s="106"/>
      <c r="E17247" s="106"/>
      <c r="F17247" s="2" t="s">
        <v>4</v>
      </c>
      <c r="G17247" s="87" t="s">
        <v>4001</v>
      </c>
      <c r="H17247" s="87"/>
      <c r="I17247" s="87" t="s">
        <v>3895</v>
      </c>
      <c r="J17247" s="87"/>
      <c r="K17247" s="2" t="s">
        <v>4011</v>
      </c>
    </row>
    <row r="17248" spans="1:11" ht="15" customHeight="1" x14ac:dyDescent="0.25">
      <c r="A17248" s="6" t="s">
        <v>4079</v>
      </c>
      <c r="B17248" s="104" t="s">
        <v>4080</v>
      </c>
      <c r="C17248" s="104"/>
      <c r="D17248" s="104"/>
      <c r="E17248" s="104"/>
      <c r="F17248" s="6" t="s">
        <v>77</v>
      </c>
      <c r="G17248" s="113">
        <v>1.7700000000000001E-3</v>
      </c>
      <c r="H17248" s="113"/>
      <c r="I17248" s="105">
        <v>33.79</v>
      </c>
      <c r="J17248" s="105"/>
      <c r="K17248" s="33">
        <f>ROUND(ROUND(G17248,5)*I17248,4)</f>
        <v>5.9799999999999999E-2</v>
      </c>
    </row>
    <row r="17249" spans="1:11" ht="15" customHeight="1" x14ac:dyDescent="0.25">
      <c r="A17249" s="6" t="s">
        <v>4081</v>
      </c>
      <c r="B17249" s="104" t="s">
        <v>4082</v>
      </c>
      <c r="C17249" s="104"/>
      <c r="D17249" s="104"/>
      <c r="E17249" s="104"/>
      <c r="F17249" s="6" t="s">
        <v>77</v>
      </c>
      <c r="G17249" s="113">
        <v>3.9300000000000003E-3</v>
      </c>
      <c r="H17249" s="113"/>
      <c r="I17249" s="105">
        <v>448.02</v>
      </c>
      <c r="J17249" s="105"/>
      <c r="K17249" s="33">
        <f>ROUND(ROUND(G17249,5)*I17249,4)</f>
        <v>1.7606999999999999</v>
      </c>
    </row>
    <row r="17250" spans="1:11" ht="15" customHeight="1" x14ac:dyDescent="0.25">
      <c r="A17250" s="6" t="s">
        <v>4083</v>
      </c>
      <c r="B17250" s="104" t="s">
        <v>4084</v>
      </c>
      <c r="C17250" s="104"/>
      <c r="D17250" s="104"/>
      <c r="E17250" s="104"/>
      <c r="F17250" s="6" t="s">
        <v>77</v>
      </c>
      <c r="G17250" s="113">
        <v>7.0800000000000004E-3</v>
      </c>
      <c r="H17250" s="113"/>
      <c r="I17250" s="105">
        <v>46.06</v>
      </c>
      <c r="J17250" s="105"/>
      <c r="K17250" s="33">
        <f>ROUND(ROUND(G17250,5)*I17250,4)</f>
        <v>0.3261</v>
      </c>
    </row>
    <row r="17251" spans="1:11" ht="15" customHeight="1" x14ac:dyDescent="0.25">
      <c r="A17251" s="6" t="s">
        <v>4085</v>
      </c>
      <c r="B17251" s="104" t="s">
        <v>4086</v>
      </c>
      <c r="C17251" s="104"/>
      <c r="D17251" s="104"/>
      <c r="E17251" s="104"/>
      <c r="F17251" s="6" t="s">
        <v>103</v>
      </c>
      <c r="G17251" s="113">
        <v>1</v>
      </c>
      <c r="H17251" s="113"/>
      <c r="I17251" s="105">
        <v>16.98</v>
      </c>
      <c r="J17251" s="105"/>
      <c r="K17251" s="33">
        <f>ROUND(ROUND(G17251,5)*I17251,4)</f>
        <v>16.98</v>
      </c>
    </row>
    <row r="17252" spans="1:11" ht="15" customHeight="1" x14ac:dyDescent="0.25">
      <c r="A17252" s="1"/>
      <c r="B17252" s="1"/>
      <c r="C17252" s="1"/>
      <c r="D17252" s="1"/>
      <c r="E17252" s="1"/>
      <c r="F17252" s="1"/>
      <c r="G17252" s="85" t="s">
        <v>4014</v>
      </c>
      <c r="H17252" s="85"/>
      <c r="I17252" s="85"/>
      <c r="J17252" s="85"/>
      <c r="K17252" s="34">
        <f>SUM(K17248:K17251)</f>
        <v>19.1266</v>
      </c>
    </row>
    <row r="17253" spans="1:11" ht="15" customHeight="1" x14ac:dyDescent="0.25">
      <c r="A17253" s="106" t="s">
        <v>4015</v>
      </c>
      <c r="B17253" s="106"/>
      <c r="C17253" s="106"/>
      <c r="D17253" s="23" t="s">
        <v>4016</v>
      </c>
      <c r="E17253" s="94" t="s">
        <v>4017</v>
      </c>
      <c r="F17253" s="94"/>
      <c r="G17253" s="94" t="s">
        <v>4001</v>
      </c>
      <c r="H17253" s="94"/>
      <c r="I17253" s="94" t="s">
        <v>3895</v>
      </c>
      <c r="J17253" s="94"/>
      <c r="K17253" s="23" t="s">
        <v>4011</v>
      </c>
    </row>
    <row r="17254" spans="1:11" ht="27.95" customHeight="1" x14ac:dyDescent="0.25">
      <c r="A17254" s="38" t="s">
        <v>4085</v>
      </c>
      <c r="B17254" s="109" t="s">
        <v>4087</v>
      </c>
      <c r="C17254" s="109"/>
      <c r="D17254" s="38" t="s">
        <v>4019</v>
      </c>
      <c r="E17254" s="110" t="s">
        <v>4088</v>
      </c>
      <c r="F17254" s="110"/>
      <c r="G17254" s="111">
        <v>1.9630000000000002E-2</v>
      </c>
      <c r="H17254" s="111"/>
      <c r="I17254" s="112">
        <v>33.64</v>
      </c>
      <c r="J17254" s="112"/>
      <c r="K17254" s="41">
        <f>ROUND(ROUND(G17254,5)*I17254,4)</f>
        <v>0.66039999999999999</v>
      </c>
    </row>
    <row r="17255" spans="1:11" ht="15" customHeight="1" x14ac:dyDescent="0.25">
      <c r="A17255" s="1"/>
      <c r="B17255" s="1"/>
      <c r="C17255" s="1"/>
      <c r="D17255" s="1"/>
      <c r="E17255" s="1"/>
      <c r="F17255" s="1"/>
      <c r="G17255" s="85" t="s">
        <v>4021</v>
      </c>
      <c r="H17255" s="85"/>
      <c r="I17255" s="85"/>
      <c r="J17255" s="85"/>
      <c r="K17255" s="33">
        <f>SUM(K17254:K17254)</f>
        <v>0.66039999999999999</v>
      </c>
    </row>
    <row r="17256" spans="1:11" ht="12.95" customHeight="1" x14ac:dyDescent="0.25">
      <c r="A17256" s="106" t="s">
        <v>4022</v>
      </c>
      <c r="B17256" s="106"/>
      <c r="C17256" s="94" t="s">
        <v>4023</v>
      </c>
      <c r="D17256" s="94" t="s">
        <v>5</v>
      </c>
      <c r="E17256" s="94" t="s">
        <v>4024</v>
      </c>
      <c r="F17256" s="94"/>
      <c r="G17256" s="94" t="s">
        <v>4025</v>
      </c>
      <c r="H17256" s="94"/>
      <c r="I17256" s="94" t="s">
        <v>2086</v>
      </c>
      <c r="J17256" s="94"/>
      <c r="K17256" s="94" t="s">
        <v>4011</v>
      </c>
    </row>
    <row r="17257" spans="1:11" ht="12" customHeight="1" x14ac:dyDescent="0.25">
      <c r="A17257" s="106"/>
      <c r="B17257" s="106"/>
      <c r="C17257" s="94"/>
      <c r="D17257" s="94"/>
      <c r="E17257" s="23" t="s">
        <v>2092</v>
      </c>
      <c r="F17257" s="23" t="s">
        <v>4026</v>
      </c>
      <c r="G17257" s="23" t="s">
        <v>2092</v>
      </c>
      <c r="H17257" s="23" t="s">
        <v>4026</v>
      </c>
      <c r="I17257" s="23" t="s">
        <v>2092</v>
      </c>
      <c r="J17257" s="23" t="s">
        <v>4026</v>
      </c>
      <c r="K17257" s="94"/>
    </row>
    <row r="17258" spans="1:11" ht="27.95" customHeight="1" x14ac:dyDescent="0.25">
      <c r="A17258" s="38" t="s">
        <v>4085</v>
      </c>
      <c r="B17258" s="39" t="s">
        <v>4087</v>
      </c>
      <c r="C17258" s="38" t="s">
        <v>4027</v>
      </c>
      <c r="D17258" s="40">
        <v>1.9630000000000002E-2</v>
      </c>
      <c r="E17258" s="42">
        <v>0</v>
      </c>
      <c r="F17258" s="43">
        <v>1.1100000000000001</v>
      </c>
      <c r="G17258" s="42">
        <v>0</v>
      </c>
      <c r="H17258" s="43">
        <v>0.88</v>
      </c>
      <c r="I17258" s="42">
        <v>0</v>
      </c>
      <c r="J17258" s="43">
        <v>0.72</v>
      </c>
      <c r="K17258" s="41">
        <f>ROUND(D17258*(ROUND(E17258*F17258,4)+ROUND(G17258*H17258,4)+ROUND(I17258*J17258,4)),4)</f>
        <v>0</v>
      </c>
    </row>
    <row r="17259" spans="1:11" ht="15" customHeight="1" x14ac:dyDescent="0.25">
      <c r="A17259" s="1"/>
      <c r="B17259" s="1"/>
      <c r="C17259" s="1"/>
      <c r="D17259" s="1"/>
      <c r="E17259" s="1"/>
      <c r="F17259" s="1"/>
      <c r="G17259" s="85" t="s">
        <v>4028</v>
      </c>
      <c r="H17259" s="85"/>
      <c r="I17259" s="85"/>
      <c r="J17259" s="85"/>
      <c r="K17259" s="33">
        <f>SUM(K17257:K17258)</f>
        <v>0</v>
      </c>
    </row>
    <row r="17260" spans="1:11" ht="15" customHeight="1" x14ac:dyDescent="0.25">
      <c r="A17260" s="9"/>
      <c r="B17260" s="9"/>
      <c r="C17260" s="9"/>
      <c r="D17260" s="9"/>
      <c r="E17260" s="9"/>
      <c r="F17260" s="9"/>
      <c r="G17260" s="92" t="s">
        <v>4029</v>
      </c>
      <c r="H17260" s="92"/>
      <c r="I17260" s="92"/>
      <c r="J17260" s="92"/>
      <c r="K17260" s="33">
        <f>SUM(K17252,K17255,K17259)</f>
        <v>19.786999999999999</v>
      </c>
    </row>
    <row r="17261" spans="1:11" ht="15" customHeight="1" x14ac:dyDescent="0.25">
      <c r="A17261" s="9"/>
      <c r="B17261" s="9"/>
      <c r="C17261" s="9"/>
      <c r="D17261" s="9"/>
      <c r="E17261" s="9"/>
      <c r="F17261" s="9"/>
      <c r="G17261" s="92" t="s">
        <v>3913</v>
      </c>
      <c r="H17261" s="92"/>
      <c r="I17261" s="92"/>
      <c r="J17261" s="92"/>
      <c r="K17261" s="29">
        <f>ROUND(SUM(K17260),2)</f>
        <v>19.79</v>
      </c>
    </row>
    <row r="17262" spans="1:11" ht="9.9499999999999993" customHeight="1" x14ac:dyDescent="0.25">
      <c r="A17262" s="9"/>
      <c r="B17262" s="9"/>
      <c r="C17262" s="9"/>
      <c r="D17262" s="9"/>
      <c r="E17262" s="9"/>
      <c r="F17262" s="9"/>
      <c r="G17262" s="100"/>
      <c r="H17262" s="100"/>
      <c r="I17262" s="100"/>
      <c r="J17262" s="100"/>
      <c r="K17262" s="100"/>
    </row>
    <row r="17263" spans="1:11" ht="20.100000000000001" customHeight="1" x14ac:dyDescent="0.25">
      <c r="A17263" s="99" t="s">
        <v>3447</v>
      </c>
      <c r="B17263" s="99"/>
      <c r="C17263" s="99"/>
      <c r="D17263" s="99"/>
      <c r="E17263" s="99"/>
      <c r="F17263" s="99"/>
      <c r="G17263" s="99"/>
      <c r="H17263" s="99"/>
      <c r="I17263" s="99"/>
      <c r="J17263" s="99"/>
      <c r="K17263" s="99"/>
    </row>
    <row r="17264" spans="1:11" ht="15" customHeight="1" x14ac:dyDescent="0.25">
      <c r="A17264" s="93" t="s">
        <v>3893</v>
      </c>
      <c r="B17264" s="93"/>
      <c r="C17264" s="93"/>
      <c r="D17264" s="94" t="s">
        <v>3</v>
      </c>
      <c r="E17264" s="94"/>
      <c r="F17264" s="23" t="s">
        <v>4</v>
      </c>
      <c r="G17264" s="94" t="s">
        <v>3894</v>
      </c>
      <c r="H17264" s="94"/>
      <c r="I17264" s="94" t="s">
        <v>3895</v>
      </c>
      <c r="J17264" s="94"/>
      <c r="K17264" s="23" t="s">
        <v>3896</v>
      </c>
    </row>
    <row r="17265" spans="1:11" ht="15" customHeight="1" x14ac:dyDescent="0.25">
      <c r="A17265" s="24" t="s">
        <v>4089</v>
      </c>
      <c r="B17265" s="95" t="s">
        <v>4090</v>
      </c>
      <c r="C17265" s="95"/>
      <c r="D17265" s="96" t="s">
        <v>20</v>
      </c>
      <c r="E17265" s="96"/>
      <c r="F17265" s="24" t="s">
        <v>16</v>
      </c>
      <c r="G17265" s="97">
        <v>1</v>
      </c>
      <c r="H17265" s="97"/>
      <c r="I17265" s="98">
        <v>12.85</v>
      </c>
      <c r="J17265" s="98"/>
      <c r="K17265" s="27">
        <f>TRUNC(TRUNC(G17265,8)*I17265,2)</f>
        <v>12.85</v>
      </c>
    </row>
    <row r="17266" spans="1:11" ht="15" customHeight="1" x14ac:dyDescent="0.25">
      <c r="A17266" s="9"/>
      <c r="B17266" s="9"/>
      <c r="C17266" s="9"/>
      <c r="D17266" s="9"/>
      <c r="E17266" s="9"/>
      <c r="F17266" s="9"/>
      <c r="G17266" s="91" t="s">
        <v>3906</v>
      </c>
      <c r="H17266" s="91"/>
      <c r="I17266" s="91"/>
      <c r="J17266" s="91"/>
      <c r="K17266" s="28">
        <f>SUM(K17265:K17265)</f>
        <v>12.85</v>
      </c>
    </row>
    <row r="17267" spans="1:11" ht="15" customHeight="1" x14ac:dyDescent="0.25">
      <c r="A17267" s="93" t="s">
        <v>3907</v>
      </c>
      <c r="B17267" s="93"/>
      <c r="C17267" s="93"/>
      <c r="D17267" s="94" t="s">
        <v>3</v>
      </c>
      <c r="E17267" s="94"/>
      <c r="F17267" s="23" t="s">
        <v>4</v>
      </c>
      <c r="G17267" s="94" t="s">
        <v>3894</v>
      </c>
      <c r="H17267" s="94"/>
      <c r="I17267" s="94" t="s">
        <v>3895</v>
      </c>
      <c r="J17267" s="94"/>
      <c r="K17267" s="23" t="s">
        <v>3896</v>
      </c>
    </row>
    <row r="17268" spans="1:11" ht="15" customHeight="1" x14ac:dyDescent="0.25">
      <c r="A17268" s="24" t="s">
        <v>3961</v>
      </c>
      <c r="B17268" s="95" t="s">
        <v>3962</v>
      </c>
      <c r="C17268" s="95"/>
      <c r="D17268" s="96" t="s">
        <v>20</v>
      </c>
      <c r="E17268" s="96"/>
      <c r="F17268" s="24" t="s">
        <v>2056</v>
      </c>
      <c r="G17268" s="97">
        <v>2.7699999999999999E-2</v>
      </c>
      <c r="H17268" s="97"/>
      <c r="I17268" s="98">
        <v>29.5</v>
      </c>
      <c r="J17268" s="98"/>
      <c r="K17268" s="27">
        <f>TRUNC(TRUNC(G17268,8)*I17268,2)</f>
        <v>0.81</v>
      </c>
    </row>
    <row r="17269" spans="1:11" ht="15" customHeight="1" x14ac:dyDescent="0.25">
      <c r="A17269" s="24" t="s">
        <v>3910</v>
      </c>
      <c r="B17269" s="95" t="s">
        <v>3911</v>
      </c>
      <c r="C17269" s="95"/>
      <c r="D17269" s="96" t="s">
        <v>20</v>
      </c>
      <c r="E17269" s="96"/>
      <c r="F17269" s="24" t="s">
        <v>2056</v>
      </c>
      <c r="G17269" s="97">
        <v>0.1386</v>
      </c>
      <c r="H17269" s="97"/>
      <c r="I17269" s="98">
        <v>24.94</v>
      </c>
      <c r="J17269" s="98"/>
      <c r="K17269" s="27">
        <f>TRUNC(TRUNC(G17269,8)*I17269,2)</f>
        <v>3.45</v>
      </c>
    </row>
    <row r="17270" spans="1:11" ht="18" customHeight="1" x14ac:dyDescent="0.25">
      <c r="A17270" s="9"/>
      <c r="B17270" s="9"/>
      <c r="C17270" s="9"/>
      <c r="D17270" s="9"/>
      <c r="E17270" s="9"/>
      <c r="F17270" s="9"/>
      <c r="G17270" s="91" t="s">
        <v>3912</v>
      </c>
      <c r="H17270" s="91"/>
      <c r="I17270" s="91"/>
      <c r="J17270" s="91"/>
      <c r="K17270" s="28">
        <f>SUM(K17268:K17269)</f>
        <v>4.26</v>
      </c>
    </row>
    <row r="17271" spans="1:11" ht="15" customHeight="1" x14ac:dyDescent="0.25">
      <c r="A17271" s="9"/>
      <c r="B17271" s="9"/>
      <c r="C17271" s="9"/>
      <c r="D17271" s="9"/>
      <c r="E17271" s="9"/>
      <c r="F17271" s="9"/>
      <c r="G17271" s="92" t="s">
        <v>3913</v>
      </c>
      <c r="H17271" s="92"/>
      <c r="I17271" s="92"/>
      <c r="J17271" s="92"/>
      <c r="K17271" s="29">
        <f>ROUND(SUM(K17266,K17270),2)</f>
        <v>17.11</v>
      </c>
    </row>
    <row r="17272" spans="1:11" ht="9.9499999999999993" customHeight="1" x14ac:dyDescent="0.25">
      <c r="A17272" s="9"/>
      <c r="B17272" s="9"/>
      <c r="C17272" s="9"/>
      <c r="D17272" s="9"/>
      <c r="E17272" s="9"/>
      <c r="F17272" s="9"/>
      <c r="G17272" s="100"/>
      <c r="H17272" s="100"/>
      <c r="I17272" s="100"/>
      <c r="J17272" s="100"/>
      <c r="K17272" s="100"/>
    </row>
    <row r="17273" spans="1:11" ht="20.100000000000001" customHeight="1" x14ac:dyDescent="0.25">
      <c r="A17273" s="99" t="s">
        <v>3448</v>
      </c>
      <c r="B17273" s="99"/>
      <c r="C17273" s="99"/>
      <c r="D17273" s="99"/>
      <c r="E17273" s="99"/>
      <c r="F17273" s="99"/>
      <c r="G17273" s="99"/>
      <c r="H17273" s="99"/>
      <c r="I17273" s="99"/>
      <c r="J17273" s="99"/>
      <c r="K17273" s="99"/>
    </row>
    <row r="17274" spans="1:11" ht="12.95" customHeight="1" x14ac:dyDescent="0.25">
      <c r="A17274" s="107" t="s">
        <v>3984</v>
      </c>
      <c r="B17274" s="107"/>
      <c r="C17274" s="107"/>
      <c r="D17274" s="108" t="s">
        <v>3985</v>
      </c>
      <c r="E17274" s="87" t="s">
        <v>3986</v>
      </c>
      <c r="F17274" s="87"/>
      <c r="G17274" s="87" t="s">
        <v>3987</v>
      </c>
      <c r="H17274" s="87"/>
      <c r="I17274" s="87"/>
      <c r="J17274" s="87"/>
      <c r="K17274" s="87" t="s">
        <v>3988</v>
      </c>
    </row>
    <row r="17275" spans="1:11" ht="12" customHeight="1" x14ac:dyDescent="0.25">
      <c r="A17275" s="107"/>
      <c r="B17275" s="107"/>
      <c r="C17275" s="107"/>
      <c r="D17275" s="108"/>
      <c r="E17275" s="23" t="s">
        <v>3989</v>
      </c>
      <c r="F17275" s="23" t="s">
        <v>3990</v>
      </c>
      <c r="G17275" s="94" t="s">
        <v>3989</v>
      </c>
      <c r="H17275" s="94"/>
      <c r="I17275" s="94" t="s">
        <v>3990</v>
      </c>
      <c r="J17275" s="94"/>
      <c r="K17275" s="87"/>
    </row>
    <row r="17276" spans="1:11" ht="15.95" customHeight="1" x14ac:dyDescent="0.25">
      <c r="A17276" s="6" t="s">
        <v>4091</v>
      </c>
      <c r="B17276" s="104" t="s">
        <v>4092</v>
      </c>
      <c r="C17276" s="104"/>
      <c r="D17276" s="44">
        <v>1</v>
      </c>
      <c r="E17276" s="32">
        <v>0.8</v>
      </c>
      <c r="F17276" s="32">
        <v>0.19999999999999996</v>
      </c>
      <c r="G17276" s="105">
        <v>5.32</v>
      </c>
      <c r="H17276" s="105"/>
      <c r="I17276" s="105">
        <v>0.5</v>
      </c>
      <c r="J17276" s="105"/>
      <c r="K17276" s="33">
        <f>TRUNC(D17276*(TRUNC(E17276*G17276,4)+TRUNC(F17276*I17276,4)),4)</f>
        <v>4.3559999999999999</v>
      </c>
    </row>
    <row r="17277" spans="1:11" ht="15" customHeight="1" x14ac:dyDescent="0.25">
      <c r="A17277" s="1"/>
      <c r="B17277" s="1"/>
      <c r="C17277" s="1"/>
      <c r="D17277" s="1"/>
      <c r="E17277" s="1"/>
      <c r="F17277" s="1"/>
      <c r="G17277" s="85" t="s">
        <v>3999</v>
      </c>
      <c r="H17277" s="85"/>
      <c r="I17277" s="85"/>
      <c r="J17277" s="85"/>
      <c r="K17277" s="34">
        <f>SUM(K17275:K17276)</f>
        <v>4.3559999999999999</v>
      </c>
    </row>
    <row r="17278" spans="1:11" ht="20.100000000000001" customHeight="1" x14ac:dyDescent="0.25">
      <c r="A17278" s="106" t="s">
        <v>4000</v>
      </c>
      <c r="B17278" s="106"/>
      <c r="C17278" s="106"/>
      <c r="D17278" s="106"/>
      <c r="E17278" s="106"/>
      <c r="F17278" s="2" t="s">
        <v>4</v>
      </c>
      <c r="G17278" s="87" t="s">
        <v>4001</v>
      </c>
      <c r="H17278" s="87"/>
      <c r="I17278" s="87" t="s">
        <v>4002</v>
      </c>
      <c r="J17278" s="87"/>
      <c r="K17278" s="2" t="s">
        <v>3988</v>
      </c>
    </row>
    <row r="17279" spans="1:11" ht="15" customHeight="1" x14ac:dyDescent="0.25">
      <c r="A17279" s="6" t="s">
        <v>4093</v>
      </c>
      <c r="B17279" s="101" t="s">
        <v>4094</v>
      </c>
      <c r="C17279" s="101"/>
      <c r="D17279" s="101"/>
      <c r="E17279" s="101"/>
      <c r="F17279" s="6" t="s">
        <v>3940</v>
      </c>
      <c r="G17279" s="102">
        <v>0.1333</v>
      </c>
      <c r="H17279" s="102"/>
      <c r="I17279" s="103">
        <v>3.96</v>
      </c>
      <c r="J17279" s="103"/>
      <c r="K17279" s="7">
        <f>TRUNC(TRUNC(G17279,8)*I17279,2)</f>
        <v>0.52</v>
      </c>
    </row>
    <row r="17280" spans="1:11" ht="15" customHeight="1" x14ac:dyDescent="0.25">
      <c r="A17280" s="6" t="s">
        <v>4095</v>
      </c>
      <c r="B17280" s="101" t="s">
        <v>4096</v>
      </c>
      <c r="C17280" s="101"/>
      <c r="D17280" s="101"/>
      <c r="E17280" s="101"/>
      <c r="F17280" s="6" t="s">
        <v>3940</v>
      </c>
      <c r="G17280" s="102">
        <v>2</v>
      </c>
      <c r="H17280" s="102"/>
      <c r="I17280" s="103">
        <v>14.41</v>
      </c>
      <c r="J17280" s="103"/>
      <c r="K17280" s="7">
        <f>TRUNC(TRUNC(G17280,8)*I17280,2)</f>
        <v>28.82</v>
      </c>
    </row>
    <row r="17281" spans="1:11" ht="15" customHeight="1" x14ac:dyDescent="0.25">
      <c r="A17281" s="6" t="s">
        <v>4097</v>
      </c>
      <c r="B17281" s="101" t="s">
        <v>4098</v>
      </c>
      <c r="C17281" s="101"/>
      <c r="D17281" s="101"/>
      <c r="E17281" s="101"/>
      <c r="F17281" s="6" t="s">
        <v>3940</v>
      </c>
      <c r="G17281" s="102">
        <v>3</v>
      </c>
      <c r="H17281" s="102"/>
      <c r="I17281" s="103">
        <v>14.58</v>
      </c>
      <c r="J17281" s="103"/>
      <c r="K17281" s="7">
        <f>TRUNC(TRUNC(G17281,8)*I17281,2)</f>
        <v>43.74</v>
      </c>
    </row>
    <row r="17282" spans="1:11" ht="15" customHeight="1" x14ac:dyDescent="0.25">
      <c r="A17282" s="1"/>
      <c r="B17282" s="1"/>
      <c r="C17282" s="1"/>
      <c r="D17282" s="1"/>
      <c r="E17282" s="1"/>
      <c r="F17282" s="1"/>
      <c r="G17282" s="85" t="s">
        <v>4005</v>
      </c>
      <c r="H17282" s="85"/>
      <c r="I17282" s="85"/>
      <c r="J17282" s="85"/>
      <c r="K17282" s="29">
        <f>SUM(K17279:K17281)</f>
        <v>73.08</v>
      </c>
    </row>
    <row r="17283" spans="1:11" ht="15" customHeight="1" x14ac:dyDescent="0.25">
      <c r="A17283" s="9"/>
      <c r="B17283" s="9"/>
      <c r="C17283" s="9"/>
      <c r="D17283" s="9"/>
      <c r="E17283" s="9"/>
      <c r="F17283" s="9"/>
      <c r="G17283" s="92" t="s">
        <v>4006</v>
      </c>
      <c r="H17283" s="92"/>
      <c r="I17283" s="92"/>
      <c r="J17283" s="92"/>
      <c r="K17283" s="33">
        <f>SUM(K17277,K17282)</f>
        <v>77.435999999999993</v>
      </c>
    </row>
    <row r="17284" spans="1:11" ht="15" customHeight="1" x14ac:dyDescent="0.25">
      <c r="A17284" s="9"/>
      <c r="B17284" s="9"/>
      <c r="C17284" s="9"/>
      <c r="D17284" s="9"/>
      <c r="E17284" s="9"/>
      <c r="F17284" s="9"/>
      <c r="G17284" s="92" t="s">
        <v>4007</v>
      </c>
      <c r="H17284" s="92"/>
      <c r="I17284" s="92"/>
      <c r="J17284" s="92"/>
      <c r="K17284" s="35">
        <v>22.5</v>
      </c>
    </row>
    <row r="17285" spans="1:11" ht="15" customHeight="1" x14ac:dyDescent="0.25">
      <c r="A17285" s="9"/>
      <c r="B17285" s="9"/>
      <c r="C17285" s="9"/>
      <c r="D17285" s="9"/>
      <c r="E17285" s="9"/>
      <c r="F17285" s="9"/>
      <c r="G17285" s="92" t="s">
        <v>4008</v>
      </c>
      <c r="H17285" s="92"/>
      <c r="I17285" s="92"/>
      <c r="J17285" s="92"/>
      <c r="K17285" s="33">
        <f>TRUNC(K17283/K17284,4)</f>
        <v>3.4416000000000002</v>
      </c>
    </row>
    <row r="17286" spans="1:11" ht="15" customHeight="1" x14ac:dyDescent="0.25">
      <c r="A17286" s="9"/>
      <c r="B17286" s="9"/>
      <c r="C17286" s="9"/>
      <c r="D17286" s="9"/>
      <c r="E17286" s="9"/>
      <c r="F17286" s="9"/>
      <c r="G17286" s="92" t="s">
        <v>4029</v>
      </c>
      <c r="H17286" s="92"/>
      <c r="I17286" s="92"/>
      <c r="J17286" s="92"/>
      <c r="K17286" s="33">
        <f>SUM(K17285)</f>
        <v>3.4416000000000002</v>
      </c>
    </row>
    <row r="17287" spans="1:11" ht="15" customHeight="1" x14ac:dyDescent="0.25">
      <c r="A17287" s="9"/>
      <c r="B17287" s="9"/>
      <c r="C17287" s="9"/>
      <c r="D17287" s="9"/>
      <c r="E17287" s="9"/>
      <c r="F17287" s="9"/>
      <c r="G17287" s="92" t="s">
        <v>3913</v>
      </c>
      <c r="H17287" s="92"/>
      <c r="I17287" s="92"/>
      <c r="J17287" s="92"/>
      <c r="K17287" s="29">
        <f>ROUND(SUM(K17286),2)</f>
        <v>3.44</v>
      </c>
    </row>
    <row r="17288" spans="1:11" ht="9.9499999999999993" customHeight="1" x14ac:dyDescent="0.25">
      <c r="A17288" s="9"/>
      <c r="B17288" s="9"/>
      <c r="C17288" s="9"/>
      <c r="D17288" s="9"/>
      <c r="E17288" s="9"/>
      <c r="F17288" s="9"/>
      <c r="G17288" s="100"/>
      <c r="H17288" s="100"/>
      <c r="I17288" s="100"/>
      <c r="J17288" s="100"/>
      <c r="K17288" s="100"/>
    </row>
    <row r="17289" spans="1:11" ht="20.100000000000001" customHeight="1" x14ac:dyDescent="0.25">
      <c r="A17289" s="99" t="s">
        <v>3449</v>
      </c>
      <c r="B17289" s="99"/>
      <c r="C17289" s="99"/>
      <c r="D17289" s="99"/>
      <c r="E17289" s="99"/>
      <c r="F17289" s="99"/>
      <c r="G17289" s="99"/>
      <c r="H17289" s="99"/>
      <c r="I17289" s="99"/>
      <c r="J17289" s="99"/>
      <c r="K17289" s="99"/>
    </row>
    <row r="17290" spans="1:11" ht="15" customHeight="1" x14ac:dyDescent="0.25">
      <c r="A17290" s="93" t="s">
        <v>3893</v>
      </c>
      <c r="B17290" s="93"/>
      <c r="C17290" s="93"/>
      <c r="D17290" s="94" t="s">
        <v>3</v>
      </c>
      <c r="E17290" s="94"/>
      <c r="F17290" s="23" t="s">
        <v>4</v>
      </c>
      <c r="G17290" s="94" t="s">
        <v>3894</v>
      </c>
      <c r="H17290" s="94"/>
      <c r="I17290" s="94" t="s">
        <v>3895</v>
      </c>
      <c r="J17290" s="94"/>
      <c r="K17290" s="23" t="s">
        <v>3896</v>
      </c>
    </row>
    <row r="17291" spans="1:11" ht="15" customHeight="1" x14ac:dyDescent="0.25">
      <c r="A17291" s="24" t="s">
        <v>3951</v>
      </c>
      <c r="B17291" s="95" t="s">
        <v>3952</v>
      </c>
      <c r="C17291" s="95"/>
      <c r="D17291" s="96" t="s">
        <v>3953</v>
      </c>
      <c r="E17291" s="96"/>
      <c r="F17291" s="24" t="s">
        <v>3954</v>
      </c>
      <c r="G17291" s="97">
        <v>4.0000000000000001E-3</v>
      </c>
      <c r="H17291" s="97"/>
      <c r="I17291" s="98">
        <v>215</v>
      </c>
      <c r="J17291" s="98"/>
      <c r="K17291" s="27">
        <f>ROUND(ROUND(G17291,8)*I17291,2)</f>
        <v>0.86</v>
      </c>
    </row>
    <row r="17292" spans="1:11" ht="15" customHeight="1" x14ac:dyDescent="0.25">
      <c r="A17292" s="24" t="s">
        <v>3955</v>
      </c>
      <c r="B17292" s="95" t="s">
        <v>3956</v>
      </c>
      <c r="C17292" s="95"/>
      <c r="D17292" s="96" t="s">
        <v>20</v>
      </c>
      <c r="E17292" s="96"/>
      <c r="F17292" s="24" t="s">
        <v>3903</v>
      </c>
      <c r="G17292" s="97">
        <v>5.0000000000000001E-3</v>
      </c>
      <c r="H17292" s="97"/>
      <c r="I17292" s="98">
        <v>19.37</v>
      </c>
      <c r="J17292" s="98"/>
      <c r="K17292" s="27">
        <f>ROUND(ROUND(G17292,8)*I17292,2)</f>
        <v>0.1</v>
      </c>
    </row>
    <row r="17293" spans="1:11" ht="15" customHeight="1" x14ac:dyDescent="0.25">
      <c r="A17293" s="9"/>
      <c r="B17293" s="9"/>
      <c r="C17293" s="9"/>
      <c r="D17293" s="9"/>
      <c r="E17293" s="9"/>
      <c r="F17293" s="9"/>
      <c r="G17293" s="91" t="s">
        <v>3906</v>
      </c>
      <c r="H17293" s="91"/>
      <c r="I17293" s="91"/>
      <c r="J17293" s="91"/>
      <c r="K17293" s="28">
        <f>SUM(K17291:K17292)</f>
        <v>0.96</v>
      </c>
    </row>
    <row r="17294" spans="1:11" ht="15" customHeight="1" x14ac:dyDescent="0.25">
      <c r="A17294" s="93" t="s">
        <v>3907</v>
      </c>
      <c r="B17294" s="93"/>
      <c r="C17294" s="93"/>
      <c r="D17294" s="94" t="s">
        <v>3</v>
      </c>
      <c r="E17294" s="94"/>
      <c r="F17294" s="23" t="s">
        <v>4</v>
      </c>
      <c r="G17294" s="94" t="s">
        <v>3894</v>
      </c>
      <c r="H17294" s="94"/>
      <c r="I17294" s="94" t="s">
        <v>3895</v>
      </c>
      <c r="J17294" s="94"/>
      <c r="K17294" s="23" t="s">
        <v>3896</v>
      </c>
    </row>
    <row r="17295" spans="1:11" ht="21" customHeight="1" x14ac:dyDescent="0.25">
      <c r="A17295" s="24" t="s">
        <v>3908</v>
      </c>
      <c r="B17295" s="95" t="s">
        <v>3909</v>
      </c>
      <c r="C17295" s="95"/>
      <c r="D17295" s="96" t="s">
        <v>20</v>
      </c>
      <c r="E17295" s="96"/>
      <c r="F17295" s="24" t="s">
        <v>2056</v>
      </c>
      <c r="G17295" s="97">
        <v>0.03</v>
      </c>
      <c r="H17295" s="97"/>
      <c r="I17295" s="98">
        <v>32.24</v>
      </c>
      <c r="J17295" s="98"/>
      <c r="K17295" s="27">
        <f>ROUND(ROUND(G17295,8)*I17295,2)</f>
        <v>0.97</v>
      </c>
    </row>
    <row r="17296" spans="1:11" ht="15" customHeight="1" x14ac:dyDescent="0.25">
      <c r="A17296" s="24" t="s">
        <v>3910</v>
      </c>
      <c r="B17296" s="95" t="s">
        <v>3911</v>
      </c>
      <c r="C17296" s="95"/>
      <c r="D17296" s="96" t="s">
        <v>20</v>
      </c>
      <c r="E17296" s="96"/>
      <c r="F17296" s="24" t="s">
        <v>2056</v>
      </c>
      <c r="G17296" s="97">
        <v>0.03</v>
      </c>
      <c r="H17296" s="97"/>
      <c r="I17296" s="98">
        <v>24.94</v>
      </c>
      <c r="J17296" s="98"/>
      <c r="K17296" s="27">
        <f>ROUND(ROUND(G17296,8)*I17296,2)</f>
        <v>0.75</v>
      </c>
    </row>
    <row r="17297" spans="1:11" ht="18" customHeight="1" x14ac:dyDescent="0.25">
      <c r="A17297" s="9"/>
      <c r="B17297" s="9"/>
      <c r="C17297" s="9"/>
      <c r="D17297" s="9"/>
      <c r="E17297" s="9"/>
      <c r="F17297" s="9"/>
      <c r="G17297" s="91" t="s">
        <v>3912</v>
      </c>
      <c r="H17297" s="91"/>
      <c r="I17297" s="91"/>
      <c r="J17297" s="91"/>
      <c r="K17297" s="28">
        <f>SUM(K17295:K17296)</f>
        <v>1.72</v>
      </c>
    </row>
    <row r="17298" spans="1:11" ht="15" customHeight="1" x14ac:dyDescent="0.25">
      <c r="A17298" s="9"/>
      <c r="B17298" s="9"/>
      <c r="C17298" s="9"/>
      <c r="D17298" s="9"/>
      <c r="E17298" s="9"/>
      <c r="F17298" s="9"/>
      <c r="G17298" s="92" t="s">
        <v>3913</v>
      </c>
      <c r="H17298" s="92"/>
      <c r="I17298" s="92"/>
      <c r="J17298" s="92"/>
      <c r="K17298" s="29">
        <f>ROUND(SUM(K17293,K17297),2)</f>
        <v>2.68</v>
      </c>
    </row>
    <row r="17299" spans="1:11" ht="9.9499999999999993" customHeight="1" x14ac:dyDescent="0.25">
      <c r="A17299" s="9"/>
      <c r="B17299" s="9"/>
      <c r="C17299" s="9"/>
      <c r="D17299" s="9"/>
      <c r="E17299" s="9"/>
      <c r="F17299" s="9"/>
      <c r="G17299" s="100"/>
      <c r="H17299" s="100"/>
      <c r="I17299" s="100"/>
      <c r="J17299" s="100"/>
      <c r="K17299" s="100"/>
    </row>
    <row r="17300" spans="1:11" ht="20.100000000000001" customHeight="1" x14ac:dyDescent="0.25">
      <c r="A17300" s="99" t="s">
        <v>3450</v>
      </c>
      <c r="B17300" s="99"/>
      <c r="C17300" s="99"/>
      <c r="D17300" s="99"/>
      <c r="E17300" s="99"/>
      <c r="F17300" s="99"/>
      <c r="G17300" s="99"/>
      <c r="H17300" s="99"/>
      <c r="I17300" s="99"/>
      <c r="J17300" s="99"/>
      <c r="K17300" s="99"/>
    </row>
    <row r="17301" spans="1:11" ht="15" customHeight="1" x14ac:dyDescent="0.25">
      <c r="A17301" s="93" t="s">
        <v>3916</v>
      </c>
      <c r="B17301" s="93"/>
      <c r="C17301" s="93"/>
      <c r="D17301" s="94" t="s">
        <v>3</v>
      </c>
      <c r="E17301" s="94"/>
      <c r="F17301" s="23" t="s">
        <v>4</v>
      </c>
      <c r="G17301" s="94" t="s">
        <v>3894</v>
      </c>
      <c r="H17301" s="94"/>
      <c r="I17301" s="94" t="s">
        <v>3895</v>
      </c>
      <c r="J17301" s="94"/>
      <c r="K17301" s="23" t="s">
        <v>3896</v>
      </c>
    </row>
    <row r="17302" spans="1:11" ht="29.1" customHeight="1" x14ac:dyDescent="0.25">
      <c r="A17302" s="24" t="s">
        <v>3957</v>
      </c>
      <c r="B17302" s="95" t="s">
        <v>3958</v>
      </c>
      <c r="C17302" s="95"/>
      <c r="D17302" s="96" t="s">
        <v>20</v>
      </c>
      <c r="E17302" s="96"/>
      <c r="F17302" s="24" t="s">
        <v>3936</v>
      </c>
      <c r="G17302" s="97">
        <v>2.8999999999999998E-3</v>
      </c>
      <c r="H17302" s="97"/>
      <c r="I17302" s="98">
        <v>75.540000000000006</v>
      </c>
      <c r="J17302" s="98"/>
      <c r="K17302" s="27">
        <f>TRUNC(TRUNC(G17302,8)*I17302,2)</f>
        <v>0.21</v>
      </c>
    </row>
    <row r="17303" spans="1:11" ht="29.1" customHeight="1" x14ac:dyDescent="0.25">
      <c r="A17303" s="24" t="s">
        <v>3959</v>
      </c>
      <c r="B17303" s="95" t="s">
        <v>3960</v>
      </c>
      <c r="C17303" s="95"/>
      <c r="D17303" s="96" t="s">
        <v>20</v>
      </c>
      <c r="E17303" s="96"/>
      <c r="F17303" s="24" t="s">
        <v>30</v>
      </c>
      <c r="G17303" s="97">
        <v>1.6999999999999999E-3</v>
      </c>
      <c r="H17303" s="97"/>
      <c r="I17303" s="98">
        <v>198.53</v>
      </c>
      <c r="J17303" s="98"/>
      <c r="K17303" s="27">
        <f>TRUNC(TRUNC(G17303,8)*I17303,2)</f>
        <v>0.33</v>
      </c>
    </row>
    <row r="17304" spans="1:11" ht="18" customHeight="1" x14ac:dyDescent="0.25">
      <c r="A17304" s="9"/>
      <c r="B17304" s="9"/>
      <c r="C17304" s="9"/>
      <c r="D17304" s="9"/>
      <c r="E17304" s="9"/>
      <c r="F17304" s="9"/>
      <c r="G17304" s="91" t="s">
        <v>3919</v>
      </c>
      <c r="H17304" s="91"/>
      <c r="I17304" s="91"/>
      <c r="J17304" s="91"/>
      <c r="K17304" s="28">
        <f>SUM(K17302:K17303)</f>
        <v>0.54</v>
      </c>
    </row>
    <row r="17305" spans="1:11" ht="15" customHeight="1" x14ac:dyDescent="0.25">
      <c r="A17305" s="93" t="s">
        <v>3907</v>
      </c>
      <c r="B17305" s="93"/>
      <c r="C17305" s="93"/>
      <c r="D17305" s="94" t="s">
        <v>3</v>
      </c>
      <c r="E17305" s="94"/>
      <c r="F17305" s="23" t="s">
        <v>4</v>
      </c>
      <c r="G17305" s="94" t="s">
        <v>3894</v>
      </c>
      <c r="H17305" s="94"/>
      <c r="I17305" s="94" t="s">
        <v>3895</v>
      </c>
      <c r="J17305" s="94"/>
      <c r="K17305" s="23" t="s">
        <v>3896</v>
      </c>
    </row>
    <row r="17306" spans="1:11" ht="15" customHeight="1" x14ac:dyDescent="0.25">
      <c r="A17306" s="24" t="s">
        <v>3961</v>
      </c>
      <c r="B17306" s="95" t="s">
        <v>3962</v>
      </c>
      <c r="C17306" s="95"/>
      <c r="D17306" s="96" t="s">
        <v>20</v>
      </c>
      <c r="E17306" s="96"/>
      <c r="F17306" s="24" t="s">
        <v>2056</v>
      </c>
      <c r="G17306" s="97">
        <v>4.5999999999999999E-3</v>
      </c>
      <c r="H17306" s="97"/>
      <c r="I17306" s="98">
        <v>29.5</v>
      </c>
      <c r="J17306" s="98"/>
      <c r="K17306" s="27">
        <f>TRUNC(TRUNC(G17306,8)*I17306,2)</f>
        <v>0.13</v>
      </c>
    </row>
    <row r="17307" spans="1:11" ht="18" customHeight="1" x14ac:dyDescent="0.25">
      <c r="A17307" s="9"/>
      <c r="B17307" s="9"/>
      <c r="C17307" s="9"/>
      <c r="D17307" s="9"/>
      <c r="E17307" s="9"/>
      <c r="F17307" s="9"/>
      <c r="G17307" s="91" t="s">
        <v>3912</v>
      </c>
      <c r="H17307" s="91"/>
      <c r="I17307" s="91"/>
      <c r="J17307" s="91"/>
      <c r="K17307" s="28">
        <f>SUM(K17306:K17306)</f>
        <v>0.13</v>
      </c>
    </row>
    <row r="17308" spans="1:11" ht="15" customHeight="1" x14ac:dyDescent="0.25">
      <c r="A17308" s="9"/>
      <c r="B17308" s="9"/>
      <c r="C17308" s="9"/>
      <c r="D17308" s="9"/>
      <c r="E17308" s="9"/>
      <c r="F17308" s="9"/>
      <c r="G17308" s="92" t="s">
        <v>3913</v>
      </c>
      <c r="H17308" s="92"/>
      <c r="I17308" s="92"/>
      <c r="J17308" s="92"/>
      <c r="K17308" s="29">
        <f>ROUND(SUM(K17304,K17307),2)</f>
        <v>0.67</v>
      </c>
    </row>
    <row r="17309" spans="1:11" ht="9.9499999999999993" customHeight="1" x14ac:dyDescent="0.25">
      <c r="A17309" s="9"/>
      <c r="B17309" s="9"/>
      <c r="C17309" s="9"/>
      <c r="D17309" s="9"/>
      <c r="E17309" s="9"/>
      <c r="F17309" s="9"/>
      <c r="G17309" s="100"/>
      <c r="H17309" s="100"/>
      <c r="I17309" s="100"/>
      <c r="J17309" s="100"/>
      <c r="K17309" s="100"/>
    </row>
    <row r="17310" spans="1:11" ht="20.100000000000001" customHeight="1" x14ac:dyDescent="0.25">
      <c r="A17310" s="99" t="s">
        <v>3451</v>
      </c>
      <c r="B17310" s="99"/>
      <c r="C17310" s="99"/>
      <c r="D17310" s="99"/>
      <c r="E17310" s="99"/>
      <c r="F17310" s="99"/>
      <c r="G17310" s="99"/>
      <c r="H17310" s="99"/>
      <c r="I17310" s="99"/>
      <c r="J17310" s="99"/>
      <c r="K17310" s="99"/>
    </row>
    <row r="17311" spans="1:11" ht="15" customHeight="1" x14ac:dyDescent="0.25">
      <c r="A17311" s="93" t="s">
        <v>3916</v>
      </c>
      <c r="B17311" s="93"/>
      <c r="C17311" s="93"/>
      <c r="D17311" s="94" t="s">
        <v>3</v>
      </c>
      <c r="E17311" s="94"/>
      <c r="F17311" s="23" t="s">
        <v>4</v>
      </c>
      <c r="G17311" s="94" t="s">
        <v>3894</v>
      </c>
      <c r="H17311" s="94"/>
      <c r="I17311" s="94" t="s">
        <v>3895</v>
      </c>
      <c r="J17311" s="94"/>
      <c r="K17311" s="23" t="s">
        <v>3896</v>
      </c>
    </row>
    <row r="17312" spans="1:11" ht="29.1" customHeight="1" x14ac:dyDescent="0.25">
      <c r="A17312" s="24" t="s">
        <v>3957</v>
      </c>
      <c r="B17312" s="95" t="s">
        <v>3958</v>
      </c>
      <c r="C17312" s="95"/>
      <c r="D17312" s="96" t="s">
        <v>20</v>
      </c>
      <c r="E17312" s="96"/>
      <c r="F17312" s="24" t="s">
        <v>3936</v>
      </c>
      <c r="G17312" s="97">
        <v>1.95E-2</v>
      </c>
      <c r="H17312" s="97"/>
      <c r="I17312" s="98">
        <v>75.540000000000006</v>
      </c>
      <c r="J17312" s="98"/>
      <c r="K17312" s="27">
        <f>TRUNC(TRUNC(G17312,8)*I17312,2)</f>
        <v>1.47</v>
      </c>
    </row>
    <row r="17313" spans="1:11" ht="29.1" customHeight="1" x14ac:dyDescent="0.25">
      <c r="A17313" s="24" t="s">
        <v>3959</v>
      </c>
      <c r="B17313" s="95" t="s">
        <v>3960</v>
      </c>
      <c r="C17313" s="95"/>
      <c r="D17313" s="96" t="s">
        <v>20</v>
      </c>
      <c r="E17313" s="96"/>
      <c r="F17313" s="24" t="s">
        <v>30</v>
      </c>
      <c r="G17313" s="97">
        <v>1.15E-2</v>
      </c>
      <c r="H17313" s="97"/>
      <c r="I17313" s="98">
        <v>198.53</v>
      </c>
      <c r="J17313" s="98"/>
      <c r="K17313" s="27">
        <f>TRUNC(TRUNC(G17313,8)*I17313,2)</f>
        <v>2.2799999999999998</v>
      </c>
    </row>
    <row r="17314" spans="1:11" ht="18" customHeight="1" x14ac:dyDescent="0.25">
      <c r="A17314" s="9"/>
      <c r="B17314" s="9"/>
      <c r="C17314" s="9"/>
      <c r="D17314" s="9"/>
      <c r="E17314" s="9"/>
      <c r="F17314" s="9"/>
      <c r="G17314" s="91" t="s">
        <v>3919</v>
      </c>
      <c r="H17314" s="91"/>
      <c r="I17314" s="91"/>
      <c r="J17314" s="91"/>
      <c r="K17314" s="28">
        <f>SUM(K17312:K17313)</f>
        <v>3.75</v>
      </c>
    </row>
    <row r="17315" spans="1:11" ht="15" customHeight="1" x14ac:dyDescent="0.25">
      <c r="A17315" s="93" t="s">
        <v>3907</v>
      </c>
      <c r="B17315" s="93"/>
      <c r="C17315" s="93"/>
      <c r="D17315" s="94" t="s">
        <v>3</v>
      </c>
      <c r="E17315" s="94"/>
      <c r="F17315" s="23" t="s">
        <v>4</v>
      </c>
      <c r="G17315" s="94" t="s">
        <v>3894</v>
      </c>
      <c r="H17315" s="94"/>
      <c r="I17315" s="94" t="s">
        <v>3895</v>
      </c>
      <c r="J17315" s="94"/>
      <c r="K17315" s="23" t="s">
        <v>3896</v>
      </c>
    </row>
    <row r="17316" spans="1:11" ht="15" customHeight="1" x14ac:dyDescent="0.25">
      <c r="A17316" s="24" t="s">
        <v>3910</v>
      </c>
      <c r="B17316" s="95" t="s">
        <v>3911</v>
      </c>
      <c r="C17316" s="95"/>
      <c r="D17316" s="96" t="s">
        <v>20</v>
      </c>
      <c r="E17316" s="96"/>
      <c r="F17316" s="24" t="s">
        <v>2056</v>
      </c>
      <c r="G17316" s="97">
        <v>3.1E-2</v>
      </c>
      <c r="H17316" s="97"/>
      <c r="I17316" s="98">
        <v>24.94</v>
      </c>
      <c r="J17316" s="98"/>
      <c r="K17316" s="27">
        <f>TRUNC(TRUNC(G17316,8)*I17316,2)</f>
        <v>0.77</v>
      </c>
    </row>
    <row r="17317" spans="1:11" ht="18" customHeight="1" x14ac:dyDescent="0.25">
      <c r="A17317" s="9"/>
      <c r="B17317" s="9"/>
      <c r="C17317" s="9"/>
      <c r="D17317" s="9"/>
      <c r="E17317" s="9"/>
      <c r="F17317" s="9"/>
      <c r="G17317" s="91" t="s">
        <v>3912</v>
      </c>
      <c r="H17317" s="91"/>
      <c r="I17317" s="91"/>
      <c r="J17317" s="91"/>
      <c r="K17317" s="28">
        <f>SUM(K17316:K17316)</f>
        <v>0.77</v>
      </c>
    </row>
    <row r="17318" spans="1:11" ht="15" customHeight="1" x14ac:dyDescent="0.25">
      <c r="A17318" s="9"/>
      <c r="B17318" s="9"/>
      <c r="C17318" s="9"/>
      <c r="D17318" s="9"/>
      <c r="E17318" s="9"/>
      <c r="F17318" s="9"/>
      <c r="G17318" s="92" t="s">
        <v>3913</v>
      </c>
      <c r="H17318" s="92"/>
      <c r="I17318" s="92"/>
      <c r="J17318" s="92"/>
      <c r="K17318" s="29">
        <f>ROUND(SUM(K17314,K17317),2)</f>
        <v>4.5199999999999996</v>
      </c>
    </row>
    <row r="17319" spans="1:11" ht="9.9499999999999993" customHeight="1" x14ac:dyDescent="0.25">
      <c r="A17319" s="9"/>
      <c r="B17319" s="9"/>
      <c r="C17319" s="9"/>
      <c r="D17319" s="9"/>
      <c r="E17319" s="9"/>
      <c r="F17319" s="9"/>
      <c r="G17319" s="100"/>
      <c r="H17319" s="100"/>
      <c r="I17319" s="100"/>
      <c r="J17319" s="100"/>
      <c r="K17319" s="100"/>
    </row>
    <row r="17320" spans="1:11" ht="20.100000000000001" customHeight="1" x14ac:dyDescent="0.25">
      <c r="A17320" s="99" t="s">
        <v>3452</v>
      </c>
      <c r="B17320" s="99"/>
      <c r="C17320" s="99"/>
      <c r="D17320" s="99"/>
      <c r="E17320" s="99"/>
      <c r="F17320" s="99"/>
      <c r="G17320" s="99"/>
      <c r="H17320" s="99"/>
      <c r="I17320" s="99"/>
      <c r="J17320" s="99"/>
      <c r="K17320" s="99"/>
    </row>
    <row r="17321" spans="1:11" ht="15" customHeight="1" x14ac:dyDescent="0.25">
      <c r="A17321" s="93" t="s">
        <v>3916</v>
      </c>
      <c r="B17321" s="93"/>
      <c r="C17321" s="93"/>
      <c r="D17321" s="94" t="s">
        <v>3</v>
      </c>
      <c r="E17321" s="94"/>
      <c r="F17321" s="23" t="s">
        <v>4</v>
      </c>
      <c r="G17321" s="94" t="s">
        <v>3894</v>
      </c>
      <c r="H17321" s="94"/>
      <c r="I17321" s="94" t="s">
        <v>3895</v>
      </c>
      <c r="J17321" s="94"/>
      <c r="K17321" s="23" t="s">
        <v>3896</v>
      </c>
    </row>
    <row r="17322" spans="1:11" ht="29.1" customHeight="1" x14ac:dyDescent="0.25">
      <c r="A17322" s="24" t="s">
        <v>3963</v>
      </c>
      <c r="B17322" s="95" t="s">
        <v>3964</v>
      </c>
      <c r="C17322" s="95"/>
      <c r="D17322" s="96" t="s">
        <v>20</v>
      </c>
      <c r="E17322" s="96"/>
      <c r="F17322" s="24" t="s">
        <v>3936</v>
      </c>
      <c r="G17322" s="97">
        <v>0.86950000000000005</v>
      </c>
      <c r="H17322" s="97"/>
      <c r="I17322" s="98">
        <v>8.9</v>
      </c>
      <c r="J17322" s="98"/>
      <c r="K17322" s="27">
        <f>TRUNC(TRUNC(G17322,8)*I17322,2)</f>
        <v>7.73</v>
      </c>
    </row>
    <row r="17323" spans="1:11" ht="29.1" customHeight="1" x14ac:dyDescent="0.25">
      <c r="A17323" s="24" t="s">
        <v>3965</v>
      </c>
      <c r="B17323" s="95" t="s">
        <v>3966</v>
      </c>
      <c r="C17323" s="95"/>
      <c r="D17323" s="96" t="s">
        <v>20</v>
      </c>
      <c r="E17323" s="96"/>
      <c r="F17323" s="24" t="s">
        <v>30</v>
      </c>
      <c r="G17323" s="97">
        <v>1.137</v>
      </c>
      <c r="H17323" s="97"/>
      <c r="I17323" s="98">
        <v>32.76</v>
      </c>
      <c r="J17323" s="98"/>
      <c r="K17323" s="27">
        <f>TRUNC(TRUNC(G17323,8)*I17323,2)</f>
        <v>37.24</v>
      </c>
    </row>
    <row r="17324" spans="1:11" ht="21" customHeight="1" x14ac:dyDescent="0.25">
      <c r="A17324" s="24" t="s">
        <v>3967</v>
      </c>
      <c r="B17324" s="95" t="s">
        <v>3968</v>
      </c>
      <c r="C17324" s="95"/>
      <c r="D17324" s="96" t="s">
        <v>20</v>
      </c>
      <c r="E17324" s="96"/>
      <c r="F17324" s="24" t="s">
        <v>3936</v>
      </c>
      <c r="G17324" s="97">
        <v>0.86950000000000005</v>
      </c>
      <c r="H17324" s="97"/>
      <c r="I17324" s="98">
        <v>27.59</v>
      </c>
      <c r="J17324" s="98"/>
      <c r="K17324" s="27">
        <f>TRUNC(TRUNC(G17324,8)*I17324,2)</f>
        <v>23.98</v>
      </c>
    </row>
    <row r="17325" spans="1:11" ht="21" customHeight="1" x14ac:dyDescent="0.25">
      <c r="A17325" s="24" t="s">
        <v>3969</v>
      </c>
      <c r="B17325" s="95" t="s">
        <v>3970</v>
      </c>
      <c r="C17325" s="95"/>
      <c r="D17325" s="96" t="s">
        <v>20</v>
      </c>
      <c r="E17325" s="96"/>
      <c r="F17325" s="24" t="s">
        <v>30</v>
      </c>
      <c r="G17325" s="97">
        <v>1.137</v>
      </c>
      <c r="H17325" s="97"/>
      <c r="I17325" s="98">
        <v>28.09</v>
      </c>
      <c r="J17325" s="98"/>
      <c r="K17325" s="27">
        <f>TRUNC(TRUNC(G17325,8)*I17325,2)</f>
        <v>31.93</v>
      </c>
    </row>
    <row r="17326" spans="1:11" ht="18" customHeight="1" x14ac:dyDescent="0.25">
      <c r="A17326" s="9"/>
      <c r="B17326" s="9"/>
      <c r="C17326" s="9"/>
      <c r="D17326" s="9"/>
      <c r="E17326" s="9"/>
      <c r="F17326" s="9"/>
      <c r="G17326" s="91" t="s">
        <v>3919</v>
      </c>
      <c r="H17326" s="91"/>
      <c r="I17326" s="91"/>
      <c r="J17326" s="91"/>
      <c r="K17326" s="28">
        <f>SUM(K17322:K17325)</f>
        <v>100.88</v>
      </c>
    </row>
    <row r="17327" spans="1:11" ht="15" customHeight="1" x14ac:dyDescent="0.25">
      <c r="A17327" s="93" t="s">
        <v>3907</v>
      </c>
      <c r="B17327" s="93"/>
      <c r="C17327" s="93"/>
      <c r="D17327" s="94" t="s">
        <v>3</v>
      </c>
      <c r="E17327" s="94"/>
      <c r="F17327" s="23" t="s">
        <v>4</v>
      </c>
      <c r="G17327" s="94" t="s">
        <v>3894</v>
      </c>
      <c r="H17327" s="94"/>
      <c r="I17327" s="94" t="s">
        <v>3895</v>
      </c>
      <c r="J17327" s="94"/>
      <c r="K17327" s="23" t="s">
        <v>3896</v>
      </c>
    </row>
    <row r="17328" spans="1:11" ht="15" customHeight="1" x14ac:dyDescent="0.25">
      <c r="A17328" s="24" t="s">
        <v>3971</v>
      </c>
      <c r="B17328" s="95" t="s">
        <v>3972</v>
      </c>
      <c r="C17328" s="95"/>
      <c r="D17328" s="96" t="s">
        <v>20</v>
      </c>
      <c r="E17328" s="96"/>
      <c r="F17328" s="24" t="s">
        <v>2056</v>
      </c>
      <c r="G17328" s="97">
        <v>7.22E-2</v>
      </c>
      <c r="H17328" s="97"/>
      <c r="I17328" s="98">
        <v>32.69</v>
      </c>
      <c r="J17328" s="98"/>
      <c r="K17328" s="27">
        <f>TRUNC(TRUNC(G17328,8)*I17328,2)</f>
        <v>2.36</v>
      </c>
    </row>
    <row r="17329" spans="1:11" ht="15" customHeight="1" x14ac:dyDescent="0.25">
      <c r="A17329" s="24" t="s">
        <v>3910</v>
      </c>
      <c r="B17329" s="95" t="s">
        <v>3911</v>
      </c>
      <c r="C17329" s="95"/>
      <c r="D17329" s="96" t="s">
        <v>20</v>
      </c>
      <c r="E17329" s="96"/>
      <c r="F17329" s="24" t="s">
        <v>2056</v>
      </c>
      <c r="G17329" s="97">
        <v>0.44790000000000002</v>
      </c>
      <c r="H17329" s="97"/>
      <c r="I17329" s="98">
        <v>24.94</v>
      </c>
      <c r="J17329" s="98"/>
      <c r="K17329" s="27">
        <f>TRUNC(TRUNC(G17329,8)*I17329,2)</f>
        <v>11.17</v>
      </c>
    </row>
    <row r="17330" spans="1:11" ht="18" customHeight="1" x14ac:dyDescent="0.25">
      <c r="A17330" s="9"/>
      <c r="B17330" s="9"/>
      <c r="C17330" s="9"/>
      <c r="D17330" s="9"/>
      <c r="E17330" s="9"/>
      <c r="F17330" s="9"/>
      <c r="G17330" s="91" t="s">
        <v>3912</v>
      </c>
      <c r="H17330" s="91"/>
      <c r="I17330" s="91"/>
      <c r="J17330" s="91"/>
      <c r="K17330" s="28">
        <f>SUM(K17328:K17329)</f>
        <v>13.53</v>
      </c>
    </row>
    <row r="17331" spans="1:11" ht="15" customHeight="1" x14ac:dyDescent="0.25">
      <c r="A17331" s="9"/>
      <c r="B17331" s="9"/>
      <c r="C17331" s="9"/>
      <c r="D17331" s="9"/>
      <c r="E17331" s="9"/>
      <c r="F17331" s="9"/>
      <c r="G17331" s="92" t="s">
        <v>3913</v>
      </c>
      <c r="H17331" s="92"/>
      <c r="I17331" s="92"/>
      <c r="J17331" s="92"/>
      <c r="K17331" s="29">
        <f>ROUND(SUM(K17326,K17330),2)</f>
        <v>114.41</v>
      </c>
    </row>
    <row r="17332" spans="1:11" ht="9.9499999999999993" customHeight="1" x14ac:dyDescent="0.25">
      <c r="A17332" s="9"/>
      <c r="B17332" s="9"/>
      <c r="C17332" s="9"/>
      <c r="D17332" s="9"/>
      <c r="E17332" s="9"/>
      <c r="F17332" s="9"/>
      <c r="G17332" s="100"/>
      <c r="H17332" s="100"/>
      <c r="I17332" s="100"/>
      <c r="J17332" s="100"/>
      <c r="K17332" s="100"/>
    </row>
    <row r="17333" spans="1:11" ht="20.100000000000001" customHeight="1" x14ac:dyDescent="0.25">
      <c r="A17333" s="99" t="s">
        <v>3453</v>
      </c>
      <c r="B17333" s="99"/>
      <c r="C17333" s="99"/>
      <c r="D17333" s="99"/>
      <c r="E17333" s="99"/>
      <c r="F17333" s="99"/>
      <c r="G17333" s="99"/>
      <c r="H17333" s="99"/>
      <c r="I17333" s="99"/>
      <c r="J17333" s="99"/>
      <c r="K17333" s="99"/>
    </row>
    <row r="17334" spans="1:11" ht="15" customHeight="1" x14ac:dyDescent="0.25">
      <c r="A17334" s="93" t="s">
        <v>3916</v>
      </c>
      <c r="B17334" s="93"/>
      <c r="C17334" s="93"/>
      <c r="D17334" s="94" t="s">
        <v>3</v>
      </c>
      <c r="E17334" s="94"/>
      <c r="F17334" s="23" t="s">
        <v>4</v>
      </c>
      <c r="G17334" s="94" t="s">
        <v>3894</v>
      </c>
      <c r="H17334" s="94"/>
      <c r="I17334" s="94" t="s">
        <v>3895</v>
      </c>
      <c r="J17334" s="94"/>
      <c r="K17334" s="23" t="s">
        <v>3896</v>
      </c>
    </row>
    <row r="17335" spans="1:11" ht="38.1" customHeight="1" x14ac:dyDescent="0.25">
      <c r="A17335" s="24" t="s">
        <v>3973</v>
      </c>
      <c r="B17335" s="95" t="s">
        <v>3974</v>
      </c>
      <c r="C17335" s="95"/>
      <c r="D17335" s="96" t="s">
        <v>20</v>
      </c>
      <c r="E17335" s="96"/>
      <c r="F17335" s="24" t="s">
        <v>3936</v>
      </c>
      <c r="G17335" s="97">
        <v>6.3E-3</v>
      </c>
      <c r="H17335" s="97"/>
      <c r="I17335" s="98">
        <v>94.61</v>
      </c>
      <c r="J17335" s="98"/>
      <c r="K17335" s="27">
        <f>TRUNC(TRUNC(G17335,8)*I17335,2)</f>
        <v>0.59</v>
      </c>
    </row>
    <row r="17336" spans="1:11" ht="38.1" customHeight="1" x14ac:dyDescent="0.25">
      <c r="A17336" s="24" t="s">
        <v>3975</v>
      </c>
      <c r="B17336" s="95" t="s">
        <v>3976</v>
      </c>
      <c r="C17336" s="95"/>
      <c r="D17336" s="96" t="s">
        <v>20</v>
      </c>
      <c r="E17336" s="96"/>
      <c r="F17336" s="24" t="s">
        <v>30</v>
      </c>
      <c r="G17336" s="97">
        <v>1.0200000000000001E-2</v>
      </c>
      <c r="H17336" s="97"/>
      <c r="I17336" s="98">
        <v>370.94</v>
      </c>
      <c r="J17336" s="98"/>
      <c r="K17336" s="27">
        <f>TRUNC(TRUNC(G17336,8)*I17336,2)</f>
        <v>3.78</v>
      </c>
    </row>
    <row r="17337" spans="1:11" ht="29.1" customHeight="1" x14ac:dyDescent="0.25">
      <c r="A17337" s="24" t="s">
        <v>3977</v>
      </c>
      <c r="B17337" s="95" t="s">
        <v>3978</v>
      </c>
      <c r="C17337" s="95"/>
      <c r="D17337" s="96" t="s">
        <v>20</v>
      </c>
      <c r="E17337" s="96"/>
      <c r="F17337" s="24" t="s">
        <v>3936</v>
      </c>
      <c r="G17337" s="97">
        <v>4.8999999999999998E-3</v>
      </c>
      <c r="H17337" s="97"/>
      <c r="I17337" s="98">
        <v>74.180000000000007</v>
      </c>
      <c r="J17337" s="98"/>
      <c r="K17337" s="27">
        <f>TRUNC(TRUNC(G17337,8)*I17337,2)</f>
        <v>0.36</v>
      </c>
    </row>
    <row r="17338" spans="1:11" ht="29.1" customHeight="1" x14ac:dyDescent="0.25">
      <c r="A17338" s="24" t="s">
        <v>3979</v>
      </c>
      <c r="B17338" s="95" t="s">
        <v>3980</v>
      </c>
      <c r="C17338" s="95"/>
      <c r="D17338" s="96" t="s">
        <v>20</v>
      </c>
      <c r="E17338" s="96"/>
      <c r="F17338" s="24" t="s">
        <v>30</v>
      </c>
      <c r="G17338" s="97">
        <v>5.5999999999999999E-3</v>
      </c>
      <c r="H17338" s="97"/>
      <c r="I17338" s="98">
        <v>166.79</v>
      </c>
      <c r="J17338" s="98"/>
      <c r="K17338" s="27">
        <f>TRUNC(TRUNC(G17338,8)*I17338,2)</f>
        <v>0.93</v>
      </c>
    </row>
    <row r="17339" spans="1:11" ht="18" customHeight="1" x14ac:dyDescent="0.25">
      <c r="A17339" s="9"/>
      <c r="B17339" s="9"/>
      <c r="C17339" s="9"/>
      <c r="D17339" s="9"/>
      <c r="E17339" s="9"/>
      <c r="F17339" s="9"/>
      <c r="G17339" s="91" t="s">
        <v>3919</v>
      </c>
      <c r="H17339" s="91"/>
      <c r="I17339" s="91"/>
      <c r="J17339" s="91"/>
      <c r="K17339" s="28">
        <f>SUM(K17335:K17338)</f>
        <v>5.66</v>
      </c>
    </row>
    <row r="17340" spans="1:11" ht="15" customHeight="1" x14ac:dyDescent="0.25">
      <c r="A17340" s="9"/>
      <c r="B17340" s="9"/>
      <c r="C17340" s="9"/>
      <c r="D17340" s="9"/>
      <c r="E17340" s="9"/>
      <c r="F17340" s="9"/>
      <c r="G17340" s="92" t="s">
        <v>3913</v>
      </c>
      <c r="H17340" s="92"/>
      <c r="I17340" s="92"/>
      <c r="J17340" s="92"/>
      <c r="K17340" s="29">
        <f>ROUND(SUM(K17339),2)</f>
        <v>5.66</v>
      </c>
    </row>
    <row r="17341" spans="1:11" ht="9.9499999999999993" customHeight="1" x14ac:dyDescent="0.25">
      <c r="A17341" s="9"/>
      <c r="B17341" s="9"/>
      <c r="C17341" s="9"/>
      <c r="D17341" s="9"/>
      <c r="E17341" s="9"/>
      <c r="F17341" s="9"/>
      <c r="G17341" s="100"/>
      <c r="H17341" s="100"/>
      <c r="I17341" s="100"/>
      <c r="J17341" s="100"/>
      <c r="K17341" s="100"/>
    </row>
    <row r="17342" spans="1:11" ht="20.100000000000001" customHeight="1" x14ac:dyDescent="0.25">
      <c r="A17342" s="99" t="s">
        <v>3454</v>
      </c>
      <c r="B17342" s="99"/>
      <c r="C17342" s="99"/>
      <c r="D17342" s="99"/>
      <c r="E17342" s="99"/>
      <c r="F17342" s="99"/>
      <c r="G17342" s="99"/>
      <c r="H17342" s="99"/>
      <c r="I17342" s="99"/>
      <c r="J17342" s="99"/>
      <c r="K17342" s="99"/>
    </row>
    <row r="17343" spans="1:11" ht="15" customHeight="1" x14ac:dyDescent="0.25">
      <c r="A17343" s="93" t="s">
        <v>3916</v>
      </c>
      <c r="B17343" s="93"/>
      <c r="C17343" s="93"/>
      <c r="D17343" s="94" t="s">
        <v>3</v>
      </c>
      <c r="E17343" s="94"/>
      <c r="F17343" s="23" t="s">
        <v>4</v>
      </c>
      <c r="G17343" s="94" t="s">
        <v>3894</v>
      </c>
      <c r="H17343" s="94"/>
      <c r="I17343" s="94" t="s">
        <v>3895</v>
      </c>
      <c r="J17343" s="94"/>
      <c r="K17343" s="23" t="s">
        <v>3896</v>
      </c>
    </row>
    <row r="17344" spans="1:11" ht="38.1" customHeight="1" x14ac:dyDescent="0.25">
      <c r="A17344" s="24" t="s">
        <v>3973</v>
      </c>
      <c r="B17344" s="95" t="s">
        <v>3974</v>
      </c>
      <c r="C17344" s="95"/>
      <c r="D17344" s="96" t="s">
        <v>20</v>
      </c>
      <c r="E17344" s="96"/>
      <c r="F17344" s="24" t="s">
        <v>3936</v>
      </c>
      <c r="G17344" s="97">
        <v>1.2999999999999999E-3</v>
      </c>
      <c r="H17344" s="97"/>
      <c r="I17344" s="98">
        <v>94.61</v>
      </c>
      <c r="J17344" s="98"/>
      <c r="K17344" s="27">
        <f>TRUNC(TRUNC(G17344,8)*I17344,2)</f>
        <v>0.12</v>
      </c>
    </row>
    <row r="17345" spans="1:11" ht="38.1" customHeight="1" x14ac:dyDescent="0.25">
      <c r="A17345" s="24" t="s">
        <v>3975</v>
      </c>
      <c r="B17345" s="95" t="s">
        <v>3976</v>
      </c>
      <c r="C17345" s="95"/>
      <c r="D17345" s="96" t="s">
        <v>20</v>
      </c>
      <c r="E17345" s="96"/>
      <c r="F17345" s="24" t="s">
        <v>30</v>
      </c>
      <c r="G17345" s="97">
        <v>3.0999999999999999E-3</v>
      </c>
      <c r="H17345" s="97"/>
      <c r="I17345" s="98">
        <v>370.94</v>
      </c>
      <c r="J17345" s="98"/>
      <c r="K17345" s="27">
        <f>TRUNC(TRUNC(G17345,8)*I17345,2)</f>
        <v>1.1399999999999999</v>
      </c>
    </row>
    <row r="17346" spans="1:11" ht="18" customHeight="1" x14ac:dyDescent="0.25">
      <c r="A17346" s="9"/>
      <c r="B17346" s="9"/>
      <c r="C17346" s="9"/>
      <c r="D17346" s="9"/>
      <c r="E17346" s="9"/>
      <c r="F17346" s="9"/>
      <c r="G17346" s="91" t="s">
        <v>3919</v>
      </c>
      <c r="H17346" s="91"/>
      <c r="I17346" s="91"/>
      <c r="J17346" s="91"/>
      <c r="K17346" s="28">
        <f>SUM(K17344:K17345)</f>
        <v>1.2599999999999998</v>
      </c>
    </row>
    <row r="17347" spans="1:11" ht="15" customHeight="1" x14ac:dyDescent="0.25">
      <c r="A17347" s="9"/>
      <c r="B17347" s="9"/>
      <c r="C17347" s="9"/>
      <c r="D17347" s="9"/>
      <c r="E17347" s="9"/>
      <c r="F17347" s="9"/>
      <c r="G17347" s="92" t="s">
        <v>3913</v>
      </c>
      <c r="H17347" s="92"/>
      <c r="I17347" s="92"/>
      <c r="J17347" s="92"/>
      <c r="K17347" s="29">
        <f>ROUND(SUM(K17346),2)</f>
        <v>1.26</v>
      </c>
    </row>
    <row r="17348" spans="1:11" ht="9.9499999999999993" customHeight="1" x14ac:dyDescent="0.25">
      <c r="A17348" s="9"/>
      <c r="B17348" s="9"/>
      <c r="C17348" s="9"/>
      <c r="D17348" s="9"/>
      <c r="E17348" s="9"/>
      <c r="F17348" s="9"/>
      <c r="G17348" s="100"/>
      <c r="H17348" s="100"/>
      <c r="I17348" s="100"/>
      <c r="J17348" s="100"/>
      <c r="K17348" s="100"/>
    </row>
    <row r="17349" spans="1:11" ht="20.100000000000001" customHeight="1" x14ac:dyDescent="0.25">
      <c r="A17349" s="99" t="s">
        <v>3455</v>
      </c>
      <c r="B17349" s="99"/>
      <c r="C17349" s="99"/>
      <c r="D17349" s="99"/>
      <c r="E17349" s="99"/>
      <c r="F17349" s="99"/>
      <c r="G17349" s="99"/>
      <c r="H17349" s="99"/>
      <c r="I17349" s="99"/>
      <c r="J17349" s="99"/>
      <c r="K17349" s="99"/>
    </row>
    <row r="17350" spans="1:11" ht="15" customHeight="1" x14ac:dyDescent="0.25">
      <c r="A17350" s="93" t="s">
        <v>3916</v>
      </c>
      <c r="B17350" s="93"/>
      <c r="C17350" s="93"/>
      <c r="D17350" s="94" t="s">
        <v>3</v>
      </c>
      <c r="E17350" s="94"/>
      <c r="F17350" s="23" t="s">
        <v>4</v>
      </c>
      <c r="G17350" s="94" t="s">
        <v>3894</v>
      </c>
      <c r="H17350" s="94"/>
      <c r="I17350" s="94" t="s">
        <v>3895</v>
      </c>
      <c r="J17350" s="94"/>
      <c r="K17350" s="23" t="s">
        <v>3896</v>
      </c>
    </row>
    <row r="17351" spans="1:11" ht="38.1" customHeight="1" x14ac:dyDescent="0.25">
      <c r="A17351" s="24" t="s">
        <v>3973</v>
      </c>
      <c r="B17351" s="95" t="s">
        <v>3974</v>
      </c>
      <c r="C17351" s="95"/>
      <c r="D17351" s="96" t="s">
        <v>20</v>
      </c>
      <c r="E17351" s="96"/>
      <c r="F17351" s="24" t="s">
        <v>3936</v>
      </c>
      <c r="G17351" s="97">
        <v>5.0000000000000001E-4</v>
      </c>
      <c r="H17351" s="97"/>
      <c r="I17351" s="98">
        <v>94.61</v>
      </c>
      <c r="J17351" s="98"/>
      <c r="K17351" s="27">
        <f>TRUNC(TRUNC(G17351,8)*I17351,2)</f>
        <v>0.04</v>
      </c>
    </row>
    <row r="17352" spans="1:11" ht="38.1" customHeight="1" x14ac:dyDescent="0.25">
      <c r="A17352" s="24" t="s">
        <v>3975</v>
      </c>
      <c r="B17352" s="95" t="s">
        <v>3976</v>
      </c>
      <c r="C17352" s="95"/>
      <c r="D17352" s="96" t="s">
        <v>20</v>
      </c>
      <c r="E17352" s="96"/>
      <c r="F17352" s="24" t="s">
        <v>30</v>
      </c>
      <c r="G17352" s="97">
        <v>1.1999999999999999E-3</v>
      </c>
      <c r="H17352" s="97"/>
      <c r="I17352" s="98">
        <v>370.94</v>
      </c>
      <c r="J17352" s="98"/>
      <c r="K17352" s="27">
        <f>TRUNC(TRUNC(G17352,8)*I17352,2)</f>
        <v>0.44</v>
      </c>
    </row>
    <row r="17353" spans="1:11" ht="18" customHeight="1" x14ac:dyDescent="0.25">
      <c r="A17353" s="9"/>
      <c r="B17353" s="9"/>
      <c r="C17353" s="9"/>
      <c r="D17353" s="9"/>
      <c r="E17353" s="9"/>
      <c r="F17353" s="9"/>
      <c r="G17353" s="91" t="s">
        <v>3919</v>
      </c>
      <c r="H17353" s="91"/>
      <c r="I17353" s="91"/>
      <c r="J17353" s="91"/>
      <c r="K17353" s="28">
        <f>SUM(K17351:K17352)</f>
        <v>0.48</v>
      </c>
    </row>
    <row r="17354" spans="1:11" ht="15" customHeight="1" x14ac:dyDescent="0.25">
      <c r="A17354" s="9"/>
      <c r="B17354" s="9"/>
      <c r="C17354" s="9"/>
      <c r="D17354" s="9"/>
      <c r="E17354" s="9"/>
      <c r="F17354" s="9"/>
      <c r="G17354" s="92" t="s">
        <v>3913</v>
      </c>
      <c r="H17354" s="92"/>
      <c r="I17354" s="92"/>
      <c r="J17354" s="92"/>
      <c r="K17354" s="29">
        <f>ROUND(SUM(K17353),2)</f>
        <v>0.48</v>
      </c>
    </row>
    <row r="17355" spans="1:11" ht="9.9499999999999993" customHeight="1" x14ac:dyDescent="0.25">
      <c r="A17355" s="9"/>
      <c r="B17355" s="9"/>
      <c r="C17355" s="9"/>
      <c r="D17355" s="9"/>
      <c r="E17355" s="9"/>
      <c r="F17355" s="9"/>
      <c r="G17355" s="100"/>
      <c r="H17355" s="100"/>
      <c r="I17355" s="100"/>
      <c r="J17355" s="100"/>
      <c r="K17355" s="100"/>
    </row>
    <row r="17356" spans="1:11" ht="20.100000000000001" customHeight="1" x14ac:dyDescent="0.25">
      <c r="A17356" s="99" t="s">
        <v>3456</v>
      </c>
      <c r="B17356" s="99"/>
      <c r="C17356" s="99"/>
      <c r="D17356" s="99"/>
      <c r="E17356" s="99"/>
      <c r="F17356" s="99"/>
      <c r="G17356" s="99"/>
      <c r="H17356" s="99"/>
      <c r="I17356" s="99"/>
      <c r="J17356" s="99"/>
      <c r="K17356" s="99"/>
    </row>
    <row r="17357" spans="1:11" ht="15" customHeight="1" x14ac:dyDescent="0.25">
      <c r="A17357" s="93" t="s">
        <v>3981</v>
      </c>
      <c r="B17357" s="93"/>
      <c r="C17357" s="93"/>
      <c r="D17357" s="94" t="s">
        <v>3</v>
      </c>
      <c r="E17357" s="94"/>
      <c r="F17357" s="23" t="s">
        <v>4</v>
      </c>
      <c r="G17357" s="94" t="s">
        <v>3894</v>
      </c>
      <c r="H17357" s="94"/>
      <c r="I17357" s="94" t="s">
        <v>3895</v>
      </c>
      <c r="J17357" s="94"/>
      <c r="K17357" s="23" t="s">
        <v>3896</v>
      </c>
    </row>
    <row r="17358" spans="1:11" ht="21" customHeight="1" x14ac:dyDescent="0.25">
      <c r="A17358" s="24" t="s">
        <v>70</v>
      </c>
      <c r="B17358" s="95" t="s">
        <v>3982</v>
      </c>
      <c r="C17358" s="95"/>
      <c r="D17358" s="96" t="s">
        <v>25</v>
      </c>
      <c r="E17358" s="96"/>
      <c r="F17358" s="24" t="s">
        <v>61</v>
      </c>
      <c r="G17358" s="97">
        <v>1</v>
      </c>
      <c r="H17358" s="97"/>
      <c r="I17358" s="98">
        <v>28.42</v>
      </c>
      <c r="J17358" s="98"/>
      <c r="K17358" s="27">
        <f>ROUND(ROUND(G17358,8)*I17358,2)</f>
        <v>28.42</v>
      </c>
    </row>
    <row r="17359" spans="1:11" ht="15" customHeight="1" x14ac:dyDescent="0.25">
      <c r="A17359" s="9"/>
      <c r="B17359" s="9"/>
      <c r="C17359" s="9"/>
      <c r="D17359" s="9"/>
      <c r="E17359" s="9"/>
      <c r="F17359" s="9"/>
      <c r="G17359" s="91" t="s">
        <v>3983</v>
      </c>
      <c r="H17359" s="91"/>
      <c r="I17359" s="91"/>
      <c r="J17359" s="91"/>
      <c r="K17359" s="28">
        <f>SUM(K17358:K17358)</f>
        <v>28.42</v>
      </c>
    </row>
    <row r="17360" spans="1:11" ht="15" customHeight="1" x14ac:dyDescent="0.25">
      <c r="A17360" s="9"/>
      <c r="B17360" s="9"/>
      <c r="C17360" s="9"/>
      <c r="D17360" s="9"/>
      <c r="E17360" s="9"/>
      <c r="F17360" s="9"/>
      <c r="G17360" s="92" t="s">
        <v>3913</v>
      </c>
      <c r="H17360" s="92"/>
      <c r="I17360" s="92"/>
      <c r="J17360" s="92"/>
      <c r="K17360" s="29">
        <f>ROUND(SUM(K17359),2)</f>
        <v>28.42</v>
      </c>
    </row>
    <row r="17361" spans="1:11" ht="9.9499999999999993" customHeight="1" x14ac:dyDescent="0.25">
      <c r="A17361" s="9"/>
      <c r="B17361" s="9"/>
      <c r="C17361" s="9"/>
      <c r="D17361" s="9"/>
      <c r="E17361" s="9"/>
      <c r="F17361" s="9"/>
      <c r="G17361" s="100"/>
      <c r="H17361" s="100"/>
      <c r="I17361" s="100"/>
      <c r="J17361" s="100"/>
      <c r="K17361" s="100"/>
    </row>
    <row r="17362" spans="1:11" ht="20.100000000000001" customHeight="1" x14ac:dyDescent="0.25">
      <c r="A17362" s="99" t="s">
        <v>3457</v>
      </c>
      <c r="B17362" s="99"/>
      <c r="C17362" s="99"/>
      <c r="D17362" s="99"/>
      <c r="E17362" s="99"/>
      <c r="F17362" s="99"/>
      <c r="G17362" s="99"/>
      <c r="H17362" s="99"/>
      <c r="I17362" s="99"/>
      <c r="J17362" s="99"/>
      <c r="K17362" s="99"/>
    </row>
    <row r="17363" spans="1:11" ht="15" customHeight="1" x14ac:dyDescent="0.25">
      <c r="A17363" s="93" t="s">
        <v>3916</v>
      </c>
      <c r="B17363" s="93"/>
      <c r="C17363" s="93"/>
      <c r="D17363" s="94" t="s">
        <v>3</v>
      </c>
      <c r="E17363" s="94"/>
      <c r="F17363" s="23" t="s">
        <v>4</v>
      </c>
      <c r="G17363" s="94" t="s">
        <v>3894</v>
      </c>
      <c r="H17363" s="94"/>
      <c r="I17363" s="94" t="s">
        <v>3895</v>
      </c>
      <c r="J17363" s="94"/>
      <c r="K17363" s="23" t="s">
        <v>3896</v>
      </c>
    </row>
    <row r="17364" spans="1:11" ht="38.1" customHeight="1" x14ac:dyDescent="0.25">
      <c r="A17364" s="24" t="s">
        <v>3973</v>
      </c>
      <c r="B17364" s="95" t="s">
        <v>3974</v>
      </c>
      <c r="C17364" s="95"/>
      <c r="D17364" s="96" t="s">
        <v>20</v>
      </c>
      <c r="E17364" s="96"/>
      <c r="F17364" s="24" t="s">
        <v>3936</v>
      </c>
      <c r="G17364" s="97">
        <v>1.2999999999999999E-3</v>
      </c>
      <c r="H17364" s="97"/>
      <c r="I17364" s="98">
        <v>94.61</v>
      </c>
      <c r="J17364" s="98"/>
      <c r="K17364" s="27">
        <f>TRUNC(TRUNC(G17364,8)*I17364,2)</f>
        <v>0.12</v>
      </c>
    </row>
    <row r="17365" spans="1:11" ht="38.1" customHeight="1" x14ac:dyDescent="0.25">
      <c r="A17365" s="24" t="s">
        <v>3975</v>
      </c>
      <c r="B17365" s="95" t="s">
        <v>3976</v>
      </c>
      <c r="C17365" s="95"/>
      <c r="D17365" s="96" t="s">
        <v>20</v>
      </c>
      <c r="E17365" s="96"/>
      <c r="F17365" s="24" t="s">
        <v>30</v>
      </c>
      <c r="G17365" s="97">
        <v>3.0999999999999999E-3</v>
      </c>
      <c r="H17365" s="97"/>
      <c r="I17365" s="98">
        <v>370.94</v>
      </c>
      <c r="J17365" s="98"/>
      <c r="K17365" s="27">
        <f>TRUNC(TRUNC(G17365,8)*I17365,2)</f>
        <v>1.1399999999999999</v>
      </c>
    </row>
    <row r="17366" spans="1:11" ht="18" customHeight="1" x14ac:dyDescent="0.25">
      <c r="A17366" s="9"/>
      <c r="B17366" s="9"/>
      <c r="C17366" s="9"/>
      <c r="D17366" s="9"/>
      <c r="E17366" s="9"/>
      <c r="F17366" s="9"/>
      <c r="G17366" s="91" t="s">
        <v>3919</v>
      </c>
      <c r="H17366" s="91"/>
      <c r="I17366" s="91"/>
      <c r="J17366" s="91"/>
      <c r="K17366" s="28">
        <f>SUM(K17364:K17365)</f>
        <v>1.2599999999999998</v>
      </c>
    </row>
    <row r="17367" spans="1:11" ht="15" customHeight="1" x14ac:dyDescent="0.25">
      <c r="A17367" s="9"/>
      <c r="B17367" s="9"/>
      <c r="C17367" s="9"/>
      <c r="D17367" s="9"/>
      <c r="E17367" s="9"/>
      <c r="F17367" s="9"/>
      <c r="G17367" s="92" t="s">
        <v>3913</v>
      </c>
      <c r="H17367" s="92"/>
      <c r="I17367" s="92"/>
      <c r="J17367" s="92"/>
      <c r="K17367" s="29">
        <f>ROUND(SUM(K17366),2)</f>
        <v>1.26</v>
      </c>
    </row>
    <row r="17368" spans="1:11" ht="9.9499999999999993" customHeight="1" x14ac:dyDescent="0.25">
      <c r="A17368" s="9"/>
      <c r="B17368" s="9"/>
      <c r="C17368" s="9"/>
      <c r="D17368" s="9"/>
      <c r="E17368" s="9"/>
      <c r="F17368" s="9"/>
      <c r="G17368" s="100"/>
      <c r="H17368" s="100"/>
      <c r="I17368" s="100"/>
      <c r="J17368" s="100"/>
      <c r="K17368" s="100"/>
    </row>
    <row r="17369" spans="1:11" ht="20.100000000000001" customHeight="1" x14ac:dyDescent="0.25">
      <c r="A17369" s="99" t="s">
        <v>3458</v>
      </c>
      <c r="B17369" s="99"/>
      <c r="C17369" s="99"/>
      <c r="D17369" s="99"/>
      <c r="E17369" s="99"/>
      <c r="F17369" s="99"/>
      <c r="G17369" s="99"/>
      <c r="H17369" s="99"/>
      <c r="I17369" s="99"/>
      <c r="J17369" s="99"/>
      <c r="K17369" s="99"/>
    </row>
    <row r="17370" spans="1:11" ht="12.95" customHeight="1" x14ac:dyDescent="0.25">
      <c r="A17370" s="107" t="s">
        <v>3984</v>
      </c>
      <c r="B17370" s="107"/>
      <c r="C17370" s="107"/>
      <c r="D17370" s="108" t="s">
        <v>3985</v>
      </c>
      <c r="E17370" s="87" t="s">
        <v>3986</v>
      </c>
      <c r="F17370" s="87"/>
      <c r="G17370" s="87" t="s">
        <v>3987</v>
      </c>
      <c r="H17370" s="87"/>
      <c r="I17370" s="87"/>
      <c r="J17370" s="87"/>
      <c r="K17370" s="87" t="s">
        <v>3988</v>
      </c>
    </row>
    <row r="17371" spans="1:11" ht="12" customHeight="1" x14ac:dyDescent="0.25">
      <c r="A17371" s="107"/>
      <c r="B17371" s="107"/>
      <c r="C17371" s="107"/>
      <c r="D17371" s="108"/>
      <c r="E17371" s="23" t="s">
        <v>3989</v>
      </c>
      <c r="F17371" s="23" t="s">
        <v>3990</v>
      </c>
      <c r="G17371" s="94" t="s">
        <v>3989</v>
      </c>
      <c r="H17371" s="94"/>
      <c r="I17371" s="94" t="s">
        <v>3990</v>
      </c>
      <c r="J17371" s="94"/>
      <c r="K17371" s="87"/>
    </row>
    <row r="17372" spans="1:11" ht="15" customHeight="1" x14ac:dyDescent="0.25">
      <c r="A17372" s="6" t="s">
        <v>3991</v>
      </c>
      <c r="B17372" s="104" t="s">
        <v>3992</v>
      </c>
      <c r="C17372" s="104"/>
      <c r="D17372" s="31">
        <v>1</v>
      </c>
      <c r="E17372" s="32">
        <v>0.34</v>
      </c>
      <c r="F17372" s="32">
        <v>0.66</v>
      </c>
      <c r="G17372" s="105">
        <v>355.46550000000002</v>
      </c>
      <c r="H17372" s="105"/>
      <c r="I17372" s="105">
        <v>95.872399999999999</v>
      </c>
      <c r="J17372" s="105"/>
      <c r="K17372" s="33">
        <f>ROUND(D17372*(ROUND(E17372*G17372,4)+ROUND(F17372*I17372,4)),4)</f>
        <v>184.13409999999999</v>
      </c>
    </row>
    <row r="17373" spans="1:11" ht="15" customHeight="1" x14ac:dyDescent="0.25">
      <c r="A17373" s="6" t="s">
        <v>3993</v>
      </c>
      <c r="B17373" s="104" t="s">
        <v>3994</v>
      </c>
      <c r="C17373" s="104"/>
      <c r="D17373" s="31">
        <v>1</v>
      </c>
      <c r="E17373" s="32">
        <v>1</v>
      </c>
      <c r="F17373" s="32">
        <v>0</v>
      </c>
      <c r="G17373" s="105">
        <v>365.3972</v>
      </c>
      <c r="H17373" s="105"/>
      <c r="I17373" s="105">
        <v>147.8879</v>
      </c>
      <c r="J17373" s="105"/>
      <c r="K17373" s="33">
        <f>ROUND(D17373*(ROUND(E17373*G17373,4)+ROUND(F17373*I17373,4)),4)</f>
        <v>365.3972</v>
      </c>
    </row>
    <row r="17374" spans="1:11" ht="15" customHeight="1" x14ac:dyDescent="0.25">
      <c r="A17374" s="6" t="s">
        <v>3995</v>
      </c>
      <c r="B17374" s="104" t="s">
        <v>3996</v>
      </c>
      <c r="C17374" s="104"/>
      <c r="D17374" s="31">
        <v>1</v>
      </c>
      <c r="E17374" s="32">
        <v>0.97</v>
      </c>
      <c r="F17374" s="32">
        <v>0.03</v>
      </c>
      <c r="G17374" s="105">
        <v>324.64210000000003</v>
      </c>
      <c r="H17374" s="105"/>
      <c r="I17374" s="105">
        <v>159.20740000000001</v>
      </c>
      <c r="J17374" s="105"/>
      <c r="K17374" s="33">
        <f>ROUND(D17374*(ROUND(E17374*G17374,4)+ROUND(F17374*I17374,4)),4)</f>
        <v>319.67899999999997</v>
      </c>
    </row>
    <row r="17375" spans="1:11" ht="15.95" customHeight="1" x14ac:dyDescent="0.25">
      <c r="A17375" s="6" t="s">
        <v>3997</v>
      </c>
      <c r="B17375" s="104" t="s">
        <v>3998</v>
      </c>
      <c r="C17375" s="104"/>
      <c r="D17375" s="31">
        <v>1</v>
      </c>
      <c r="E17375" s="32">
        <v>0.79</v>
      </c>
      <c r="F17375" s="32">
        <v>0.21</v>
      </c>
      <c r="G17375" s="105">
        <v>284.72230000000002</v>
      </c>
      <c r="H17375" s="105"/>
      <c r="I17375" s="105">
        <v>125.70480000000001</v>
      </c>
      <c r="J17375" s="105"/>
      <c r="K17375" s="33">
        <f>ROUND(D17375*(ROUND(E17375*G17375,4)+ROUND(F17375*I17375,4)),4)</f>
        <v>251.32859999999999</v>
      </c>
    </row>
    <row r="17376" spans="1:11" ht="15" customHeight="1" x14ac:dyDescent="0.25">
      <c r="A17376" s="1"/>
      <c r="B17376" s="1"/>
      <c r="C17376" s="1"/>
      <c r="D17376" s="1"/>
      <c r="E17376" s="1"/>
      <c r="F17376" s="1"/>
      <c r="G17376" s="85" t="s">
        <v>3999</v>
      </c>
      <c r="H17376" s="85"/>
      <c r="I17376" s="85"/>
      <c r="J17376" s="85"/>
      <c r="K17376" s="34">
        <f>SUM(K17371:K17375)</f>
        <v>1120.5389</v>
      </c>
    </row>
    <row r="17377" spans="1:11" ht="20.100000000000001" customHeight="1" x14ac:dyDescent="0.25">
      <c r="A17377" s="106" t="s">
        <v>4000</v>
      </c>
      <c r="B17377" s="106"/>
      <c r="C17377" s="106"/>
      <c r="D17377" s="106"/>
      <c r="E17377" s="106"/>
      <c r="F17377" s="2" t="s">
        <v>4</v>
      </c>
      <c r="G17377" s="87" t="s">
        <v>4001</v>
      </c>
      <c r="H17377" s="87"/>
      <c r="I17377" s="87" t="s">
        <v>4002</v>
      </c>
      <c r="J17377" s="87"/>
      <c r="K17377" s="2" t="s">
        <v>3988</v>
      </c>
    </row>
    <row r="17378" spans="1:11" ht="15" customHeight="1" x14ac:dyDescent="0.25">
      <c r="A17378" s="6" t="s">
        <v>4003</v>
      </c>
      <c r="B17378" s="101" t="s">
        <v>4004</v>
      </c>
      <c r="C17378" s="101"/>
      <c r="D17378" s="101"/>
      <c r="E17378" s="101"/>
      <c r="F17378" s="6" t="s">
        <v>3940</v>
      </c>
      <c r="G17378" s="114">
        <v>1</v>
      </c>
      <c r="H17378" s="114"/>
      <c r="I17378" s="115">
        <v>22.527200000000001</v>
      </c>
      <c r="J17378" s="115"/>
      <c r="K17378" s="35">
        <f>ROUND(ROUND(G17378,5)*I17378,4)</f>
        <v>22.527200000000001</v>
      </c>
    </row>
    <row r="17379" spans="1:11" ht="15" customHeight="1" x14ac:dyDescent="0.25">
      <c r="A17379" s="1"/>
      <c r="B17379" s="1"/>
      <c r="C17379" s="1"/>
      <c r="D17379" s="1"/>
      <c r="E17379" s="1"/>
      <c r="F17379" s="1"/>
      <c r="G17379" s="85" t="s">
        <v>4005</v>
      </c>
      <c r="H17379" s="85"/>
      <c r="I17379" s="85"/>
      <c r="J17379" s="85"/>
      <c r="K17379" s="36">
        <f>SUM(K17378:K17378)</f>
        <v>22.527200000000001</v>
      </c>
    </row>
    <row r="17380" spans="1:11" ht="15" customHeight="1" x14ac:dyDescent="0.25">
      <c r="A17380" s="9"/>
      <c r="B17380" s="9"/>
      <c r="C17380" s="9"/>
      <c r="D17380" s="9"/>
      <c r="E17380" s="9"/>
      <c r="F17380" s="9"/>
      <c r="G17380" s="92" t="s">
        <v>4006</v>
      </c>
      <c r="H17380" s="92"/>
      <c r="I17380" s="92"/>
      <c r="J17380" s="92"/>
      <c r="K17380" s="33">
        <f>SUM(K17376,K17379)</f>
        <v>1143.0661</v>
      </c>
    </row>
    <row r="17381" spans="1:11" ht="15" customHeight="1" x14ac:dyDescent="0.25">
      <c r="A17381" s="9"/>
      <c r="B17381" s="9"/>
      <c r="C17381" s="9"/>
      <c r="D17381" s="9"/>
      <c r="E17381" s="9"/>
      <c r="F17381" s="9"/>
      <c r="G17381" s="92" t="s">
        <v>4007</v>
      </c>
      <c r="H17381" s="92"/>
      <c r="I17381" s="92"/>
      <c r="J17381" s="92"/>
      <c r="K17381" s="37">
        <v>113.18</v>
      </c>
    </row>
    <row r="17382" spans="1:11" ht="15" customHeight="1" x14ac:dyDescent="0.25">
      <c r="A17382" s="9"/>
      <c r="B17382" s="9"/>
      <c r="C17382" s="9"/>
      <c r="D17382" s="9"/>
      <c r="E17382" s="9"/>
      <c r="F17382" s="9"/>
      <c r="G17382" s="92" t="s">
        <v>4008</v>
      </c>
      <c r="H17382" s="92"/>
      <c r="I17382" s="92"/>
      <c r="J17382" s="92"/>
      <c r="K17382" s="33">
        <f>ROUND(K17380/K17381,4)</f>
        <v>10.099500000000001</v>
      </c>
    </row>
    <row r="17383" spans="1:11" ht="15" customHeight="1" x14ac:dyDescent="0.25">
      <c r="A17383" s="9"/>
      <c r="B17383" s="9"/>
      <c r="C17383" s="9"/>
      <c r="D17383" s="9"/>
      <c r="E17383" s="9"/>
      <c r="F17383" s="9"/>
      <c r="G17383" s="92" t="s">
        <v>4009</v>
      </c>
      <c r="H17383" s="92"/>
      <c r="I17383" s="92"/>
      <c r="J17383" s="92"/>
      <c r="K17383" s="33">
        <f>ROUND(K17382*0.00746,4)</f>
        <v>7.5300000000000006E-2</v>
      </c>
    </row>
    <row r="17384" spans="1:11" ht="20.100000000000001" customHeight="1" x14ac:dyDescent="0.25">
      <c r="A17384" s="106" t="s">
        <v>4010</v>
      </c>
      <c r="B17384" s="106"/>
      <c r="C17384" s="106"/>
      <c r="D17384" s="106"/>
      <c r="E17384" s="106"/>
      <c r="F17384" s="2" t="s">
        <v>4</v>
      </c>
      <c r="G17384" s="87" t="s">
        <v>4001</v>
      </c>
      <c r="H17384" s="87"/>
      <c r="I17384" s="87" t="s">
        <v>3895</v>
      </c>
      <c r="J17384" s="87"/>
      <c r="K17384" s="2" t="s">
        <v>4011</v>
      </c>
    </row>
    <row r="17385" spans="1:11" ht="15" customHeight="1" x14ac:dyDescent="0.25">
      <c r="A17385" s="6" t="s">
        <v>4012</v>
      </c>
      <c r="B17385" s="104" t="s">
        <v>4013</v>
      </c>
      <c r="C17385" s="104"/>
      <c r="D17385" s="104"/>
      <c r="E17385" s="104"/>
      <c r="F17385" s="6" t="s">
        <v>77</v>
      </c>
      <c r="G17385" s="113">
        <v>1</v>
      </c>
      <c r="H17385" s="113"/>
      <c r="I17385" s="105">
        <v>195.03</v>
      </c>
      <c r="J17385" s="105"/>
      <c r="K17385" s="33">
        <f>ROUND(ROUND(G17385,5)*I17385,4)</f>
        <v>195.03</v>
      </c>
    </row>
    <row r="17386" spans="1:11" ht="15" customHeight="1" x14ac:dyDescent="0.25">
      <c r="A17386" s="1"/>
      <c r="B17386" s="1"/>
      <c r="C17386" s="1"/>
      <c r="D17386" s="1"/>
      <c r="E17386" s="1"/>
      <c r="F17386" s="1"/>
      <c r="G17386" s="85" t="s">
        <v>4014</v>
      </c>
      <c r="H17386" s="85"/>
      <c r="I17386" s="85"/>
      <c r="J17386" s="85"/>
      <c r="K17386" s="34">
        <f>SUM(K17385:K17385)</f>
        <v>195.03</v>
      </c>
    </row>
    <row r="17387" spans="1:11" ht="15" customHeight="1" x14ac:dyDescent="0.25">
      <c r="A17387" s="106" t="s">
        <v>4015</v>
      </c>
      <c r="B17387" s="106"/>
      <c r="C17387" s="106"/>
      <c r="D17387" s="23" t="s">
        <v>4016</v>
      </c>
      <c r="E17387" s="94" t="s">
        <v>4017</v>
      </c>
      <c r="F17387" s="94"/>
      <c r="G17387" s="94" t="s">
        <v>4001</v>
      </c>
      <c r="H17387" s="94"/>
      <c r="I17387" s="94" t="s">
        <v>3895</v>
      </c>
      <c r="J17387" s="94"/>
      <c r="K17387" s="23" t="s">
        <v>4011</v>
      </c>
    </row>
    <row r="17388" spans="1:11" ht="20.100000000000001" customHeight="1" x14ac:dyDescent="0.25">
      <c r="A17388" s="38" t="s">
        <v>4012</v>
      </c>
      <c r="B17388" s="109" t="s">
        <v>4018</v>
      </c>
      <c r="C17388" s="109"/>
      <c r="D17388" s="38" t="s">
        <v>4019</v>
      </c>
      <c r="E17388" s="110" t="s">
        <v>4020</v>
      </c>
      <c r="F17388" s="110"/>
      <c r="G17388" s="111">
        <v>2.2000000000000002</v>
      </c>
      <c r="H17388" s="111"/>
      <c r="I17388" s="112">
        <v>3.47</v>
      </c>
      <c r="J17388" s="112"/>
      <c r="K17388" s="41">
        <f>ROUND(ROUND(G17388,5)*I17388,4)</f>
        <v>7.6340000000000003</v>
      </c>
    </row>
    <row r="17389" spans="1:11" ht="15" customHeight="1" x14ac:dyDescent="0.25">
      <c r="A17389" s="1"/>
      <c r="B17389" s="1"/>
      <c r="C17389" s="1"/>
      <c r="D17389" s="1"/>
      <c r="E17389" s="1"/>
      <c r="F17389" s="1"/>
      <c r="G17389" s="85" t="s">
        <v>4021</v>
      </c>
      <c r="H17389" s="85"/>
      <c r="I17389" s="85"/>
      <c r="J17389" s="85"/>
      <c r="K17389" s="33">
        <f>SUM(K17388:K17388)</f>
        <v>7.6340000000000003</v>
      </c>
    </row>
    <row r="17390" spans="1:11" ht="12.95" customHeight="1" x14ac:dyDescent="0.25">
      <c r="A17390" s="106" t="s">
        <v>4022</v>
      </c>
      <c r="B17390" s="106"/>
      <c r="C17390" s="94" t="s">
        <v>4023</v>
      </c>
      <c r="D17390" s="94" t="s">
        <v>5</v>
      </c>
      <c r="E17390" s="94" t="s">
        <v>4024</v>
      </c>
      <c r="F17390" s="94"/>
      <c r="G17390" s="94" t="s">
        <v>4025</v>
      </c>
      <c r="H17390" s="94"/>
      <c r="I17390" s="94" t="s">
        <v>2086</v>
      </c>
      <c r="J17390" s="94"/>
      <c r="K17390" s="94" t="s">
        <v>4011</v>
      </c>
    </row>
    <row r="17391" spans="1:11" ht="12" customHeight="1" x14ac:dyDescent="0.25">
      <c r="A17391" s="106"/>
      <c r="B17391" s="106"/>
      <c r="C17391" s="94"/>
      <c r="D17391" s="94"/>
      <c r="E17391" s="23" t="s">
        <v>2092</v>
      </c>
      <c r="F17391" s="23" t="s">
        <v>4026</v>
      </c>
      <c r="G17391" s="23" t="s">
        <v>2092</v>
      </c>
      <c r="H17391" s="23" t="s">
        <v>4026</v>
      </c>
      <c r="I17391" s="23" t="s">
        <v>2092</v>
      </c>
      <c r="J17391" s="23" t="s">
        <v>4026</v>
      </c>
      <c r="K17391" s="94"/>
    </row>
    <row r="17392" spans="1:11" ht="27.95" customHeight="1" x14ac:dyDescent="0.25">
      <c r="A17392" s="38" t="s">
        <v>4012</v>
      </c>
      <c r="B17392" s="39" t="s">
        <v>4018</v>
      </c>
      <c r="C17392" s="38" t="s">
        <v>4027</v>
      </c>
      <c r="D17392" s="40">
        <v>2.2000000000000002</v>
      </c>
      <c r="E17392" s="42">
        <v>0</v>
      </c>
      <c r="F17392" s="43">
        <v>1.25</v>
      </c>
      <c r="G17392" s="42">
        <v>0</v>
      </c>
      <c r="H17392" s="43">
        <v>1</v>
      </c>
      <c r="I17392" s="42">
        <v>0</v>
      </c>
      <c r="J17392" s="43">
        <v>0.82</v>
      </c>
      <c r="K17392" s="41">
        <f>ROUND(D17392*(ROUND(E17392*F17392,4)+ROUND(G17392*H17392,4)+ROUND(I17392*J17392,4)),4)</f>
        <v>0</v>
      </c>
    </row>
    <row r="17393" spans="1:11" ht="15" customHeight="1" x14ac:dyDescent="0.25">
      <c r="A17393" s="1"/>
      <c r="B17393" s="1"/>
      <c r="C17393" s="1"/>
      <c r="D17393" s="1"/>
      <c r="E17393" s="1"/>
      <c r="F17393" s="1"/>
      <c r="G17393" s="85" t="s">
        <v>4028</v>
      </c>
      <c r="H17393" s="85"/>
      <c r="I17393" s="85"/>
      <c r="J17393" s="85"/>
      <c r="K17393" s="33">
        <f>SUM(K17391:K17392)</f>
        <v>0</v>
      </c>
    </row>
    <row r="17394" spans="1:11" ht="15" customHeight="1" x14ac:dyDescent="0.25">
      <c r="A17394" s="9"/>
      <c r="B17394" s="9"/>
      <c r="C17394" s="9"/>
      <c r="D17394" s="9"/>
      <c r="E17394" s="9"/>
      <c r="F17394" s="9"/>
      <c r="G17394" s="92" t="s">
        <v>4029</v>
      </c>
      <c r="H17394" s="92"/>
      <c r="I17394" s="92"/>
      <c r="J17394" s="92"/>
      <c r="K17394" s="33">
        <f>SUM(K17382,K17383,K17386,K17389,K17393)</f>
        <v>212.83879999999999</v>
      </c>
    </row>
    <row r="17395" spans="1:11" ht="15" customHeight="1" x14ac:dyDescent="0.25">
      <c r="A17395" s="9"/>
      <c r="B17395" s="9"/>
      <c r="C17395" s="9"/>
      <c r="D17395" s="9"/>
      <c r="E17395" s="9"/>
      <c r="F17395" s="9"/>
      <c r="G17395" s="92" t="s">
        <v>3913</v>
      </c>
      <c r="H17395" s="92"/>
      <c r="I17395" s="92"/>
      <c r="J17395" s="92"/>
      <c r="K17395" s="29">
        <f>ROUND(SUM(K17394),2)</f>
        <v>212.84</v>
      </c>
    </row>
    <row r="17396" spans="1:11" ht="9.9499999999999993" customHeight="1" x14ac:dyDescent="0.25">
      <c r="A17396" s="9"/>
      <c r="B17396" s="9"/>
      <c r="C17396" s="9"/>
      <c r="D17396" s="9"/>
      <c r="E17396" s="9"/>
      <c r="F17396" s="9"/>
      <c r="G17396" s="100"/>
      <c r="H17396" s="100"/>
      <c r="I17396" s="100"/>
      <c r="J17396" s="100"/>
      <c r="K17396" s="100"/>
    </row>
    <row r="17397" spans="1:11" ht="20.100000000000001" customHeight="1" x14ac:dyDescent="0.25">
      <c r="A17397" s="99" t="s">
        <v>3459</v>
      </c>
      <c r="B17397" s="99"/>
      <c r="C17397" s="99"/>
      <c r="D17397" s="99"/>
      <c r="E17397" s="99"/>
      <c r="F17397" s="99"/>
      <c r="G17397" s="99"/>
      <c r="H17397" s="99"/>
      <c r="I17397" s="99"/>
      <c r="J17397" s="99"/>
      <c r="K17397" s="99"/>
    </row>
    <row r="17398" spans="1:11" ht="15" customHeight="1" x14ac:dyDescent="0.25">
      <c r="A17398" s="93" t="s">
        <v>3916</v>
      </c>
      <c r="B17398" s="93"/>
      <c r="C17398" s="93"/>
      <c r="D17398" s="94" t="s">
        <v>3</v>
      </c>
      <c r="E17398" s="94"/>
      <c r="F17398" s="23" t="s">
        <v>4</v>
      </c>
      <c r="G17398" s="94" t="s">
        <v>3894</v>
      </c>
      <c r="H17398" s="94"/>
      <c r="I17398" s="94" t="s">
        <v>3895</v>
      </c>
      <c r="J17398" s="94"/>
      <c r="K17398" s="23" t="s">
        <v>3896</v>
      </c>
    </row>
    <row r="17399" spans="1:11" ht="45.95" customHeight="1" x14ac:dyDescent="0.25">
      <c r="A17399" s="24" t="s">
        <v>3934</v>
      </c>
      <c r="B17399" s="95" t="s">
        <v>3935</v>
      </c>
      <c r="C17399" s="95"/>
      <c r="D17399" s="96" t="s">
        <v>20</v>
      </c>
      <c r="E17399" s="96"/>
      <c r="F17399" s="24" t="s">
        <v>3936</v>
      </c>
      <c r="G17399" s="97">
        <v>2.5891999999999998E-3</v>
      </c>
      <c r="H17399" s="97"/>
      <c r="I17399" s="98">
        <v>76.52</v>
      </c>
      <c r="J17399" s="98"/>
      <c r="K17399" s="27">
        <f t="shared" ref="K17399:K17404" si="134">TRUNC(TRUNC(G17399,8)*I17399,2)</f>
        <v>0.19</v>
      </c>
    </row>
    <row r="17400" spans="1:11" ht="45.95" customHeight="1" x14ac:dyDescent="0.25">
      <c r="A17400" s="24" t="s">
        <v>28</v>
      </c>
      <c r="B17400" s="95" t="s">
        <v>29</v>
      </c>
      <c r="C17400" s="95"/>
      <c r="D17400" s="96" t="s">
        <v>20</v>
      </c>
      <c r="E17400" s="96"/>
      <c r="F17400" s="24" t="s">
        <v>30</v>
      </c>
      <c r="G17400" s="97">
        <v>1.0702000000000001E-3</v>
      </c>
      <c r="H17400" s="97"/>
      <c r="I17400" s="98">
        <v>322.67</v>
      </c>
      <c r="J17400" s="98"/>
      <c r="K17400" s="27">
        <f t="shared" si="134"/>
        <v>0.34</v>
      </c>
    </row>
    <row r="17401" spans="1:11" ht="29.1" customHeight="1" x14ac:dyDescent="0.25">
      <c r="A17401" s="24" t="s">
        <v>4030</v>
      </c>
      <c r="B17401" s="95" t="s">
        <v>4031</v>
      </c>
      <c r="C17401" s="95"/>
      <c r="D17401" s="96" t="s">
        <v>20</v>
      </c>
      <c r="E17401" s="96"/>
      <c r="F17401" s="24" t="s">
        <v>3936</v>
      </c>
      <c r="G17401" s="97">
        <v>3.3568999999999999E-3</v>
      </c>
      <c r="H17401" s="97"/>
      <c r="I17401" s="98">
        <v>105.44</v>
      </c>
      <c r="J17401" s="98"/>
      <c r="K17401" s="27">
        <f t="shared" si="134"/>
        <v>0.35</v>
      </c>
    </row>
    <row r="17402" spans="1:11" ht="29.1" customHeight="1" x14ac:dyDescent="0.25">
      <c r="A17402" s="24" t="s">
        <v>4032</v>
      </c>
      <c r="B17402" s="95" t="s">
        <v>4033</v>
      </c>
      <c r="C17402" s="95"/>
      <c r="D17402" s="96" t="s">
        <v>20</v>
      </c>
      <c r="E17402" s="96"/>
      <c r="F17402" s="24" t="s">
        <v>30</v>
      </c>
      <c r="G17402" s="97">
        <v>3.0249999999999998E-4</v>
      </c>
      <c r="H17402" s="97"/>
      <c r="I17402" s="98">
        <v>265.02</v>
      </c>
      <c r="J17402" s="98"/>
      <c r="K17402" s="27">
        <f t="shared" si="134"/>
        <v>0.08</v>
      </c>
    </row>
    <row r="17403" spans="1:11" ht="38.1" customHeight="1" x14ac:dyDescent="0.25">
      <c r="A17403" s="24" t="s">
        <v>4034</v>
      </c>
      <c r="B17403" s="95" t="s">
        <v>4035</v>
      </c>
      <c r="C17403" s="95"/>
      <c r="D17403" s="96" t="s">
        <v>20</v>
      </c>
      <c r="E17403" s="96"/>
      <c r="F17403" s="24" t="s">
        <v>3936</v>
      </c>
      <c r="G17403" s="97">
        <v>2.9082999999999999E-3</v>
      </c>
      <c r="H17403" s="97"/>
      <c r="I17403" s="98">
        <v>94.54</v>
      </c>
      <c r="J17403" s="98"/>
      <c r="K17403" s="27">
        <f t="shared" si="134"/>
        <v>0.27</v>
      </c>
    </row>
    <row r="17404" spans="1:11" ht="38.1" customHeight="1" x14ac:dyDescent="0.25">
      <c r="A17404" s="24" t="s">
        <v>4036</v>
      </c>
      <c r="B17404" s="95" t="s">
        <v>4037</v>
      </c>
      <c r="C17404" s="95"/>
      <c r="D17404" s="96" t="s">
        <v>20</v>
      </c>
      <c r="E17404" s="96"/>
      <c r="F17404" s="24" t="s">
        <v>30</v>
      </c>
      <c r="G17404" s="97">
        <v>7.5109999999999999E-4</v>
      </c>
      <c r="H17404" s="97"/>
      <c r="I17404" s="98">
        <v>225.43</v>
      </c>
      <c r="J17404" s="98"/>
      <c r="K17404" s="27">
        <f t="shared" si="134"/>
        <v>0.16</v>
      </c>
    </row>
    <row r="17405" spans="1:11" ht="18" customHeight="1" x14ac:dyDescent="0.25">
      <c r="A17405" s="9"/>
      <c r="B17405" s="9"/>
      <c r="C17405" s="9"/>
      <c r="D17405" s="9"/>
      <c r="E17405" s="9"/>
      <c r="F17405" s="9"/>
      <c r="G17405" s="91" t="s">
        <v>3919</v>
      </c>
      <c r="H17405" s="91"/>
      <c r="I17405" s="91"/>
      <c r="J17405" s="91"/>
      <c r="K17405" s="28">
        <f>SUM(K17399:K17404)</f>
        <v>1.39</v>
      </c>
    </row>
    <row r="17406" spans="1:11" ht="15" customHeight="1" x14ac:dyDescent="0.25">
      <c r="A17406" s="93" t="s">
        <v>3907</v>
      </c>
      <c r="B17406" s="93"/>
      <c r="C17406" s="93"/>
      <c r="D17406" s="94" t="s">
        <v>3</v>
      </c>
      <c r="E17406" s="94"/>
      <c r="F17406" s="23" t="s">
        <v>4</v>
      </c>
      <c r="G17406" s="94" t="s">
        <v>3894</v>
      </c>
      <c r="H17406" s="94"/>
      <c r="I17406" s="94" t="s">
        <v>3895</v>
      </c>
      <c r="J17406" s="94"/>
      <c r="K17406" s="23" t="s">
        <v>3896</v>
      </c>
    </row>
    <row r="17407" spans="1:11" ht="15" customHeight="1" x14ac:dyDescent="0.25">
      <c r="A17407" s="24" t="s">
        <v>3910</v>
      </c>
      <c r="B17407" s="95" t="s">
        <v>3911</v>
      </c>
      <c r="C17407" s="95"/>
      <c r="D17407" s="96" t="s">
        <v>20</v>
      </c>
      <c r="E17407" s="96"/>
      <c r="F17407" s="24" t="s">
        <v>2056</v>
      </c>
      <c r="G17407" s="97">
        <v>3.6592999999999999E-3</v>
      </c>
      <c r="H17407" s="97"/>
      <c r="I17407" s="98">
        <v>24.94</v>
      </c>
      <c r="J17407" s="98"/>
      <c r="K17407" s="27">
        <f>TRUNC(TRUNC(G17407,8)*I17407,2)</f>
        <v>0.09</v>
      </c>
    </row>
    <row r="17408" spans="1:11" ht="18" customHeight="1" x14ac:dyDescent="0.25">
      <c r="A17408" s="9"/>
      <c r="B17408" s="9"/>
      <c r="C17408" s="9"/>
      <c r="D17408" s="9"/>
      <c r="E17408" s="9"/>
      <c r="F17408" s="9"/>
      <c r="G17408" s="91" t="s">
        <v>3912</v>
      </c>
      <c r="H17408" s="91"/>
      <c r="I17408" s="91"/>
      <c r="J17408" s="91"/>
      <c r="K17408" s="28">
        <f>SUM(K17407:K17407)</f>
        <v>0.09</v>
      </c>
    </row>
    <row r="17409" spans="1:11" ht="15" customHeight="1" x14ac:dyDescent="0.25">
      <c r="A17409" s="9"/>
      <c r="B17409" s="9"/>
      <c r="C17409" s="9"/>
      <c r="D17409" s="9"/>
      <c r="E17409" s="9"/>
      <c r="F17409" s="9"/>
      <c r="G17409" s="92" t="s">
        <v>3913</v>
      </c>
      <c r="H17409" s="92"/>
      <c r="I17409" s="92"/>
      <c r="J17409" s="92"/>
      <c r="K17409" s="29">
        <f>ROUND(SUM(K17405,K17408),2)</f>
        <v>1.48</v>
      </c>
    </row>
    <row r="17410" spans="1:11" ht="9.9499999999999993" customHeight="1" x14ac:dyDescent="0.25">
      <c r="A17410" s="9"/>
      <c r="B17410" s="9"/>
      <c r="C17410" s="9"/>
      <c r="D17410" s="9"/>
      <c r="E17410" s="9"/>
      <c r="F17410" s="9"/>
      <c r="G17410" s="100"/>
      <c r="H17410" s="100"/>
      <c r="I17410" s="100"/>
      <c r="J17410" s="100"/>
      <c r="K17410" s="100"/>
    </row>
    <row r="17411" spans="1:11" ht="20.100000000000001" customHeight="1" x14ac:dyDescent="0.25">
      <c r="A17411" s="99" t="s">
        <v>3460</v>
      </c>
      <c r="B17411" s="99"/>
      <c r="C17411" s="99"/>
      <c r="D17411" s="99"/>
      <c r="E17411" s="99"/>
      <c r="F17411" s="99"/>
      <c r="G17411" s="99"/>
      <c r="H17411" s="99"/>
      <c r="I17411" s="99"/>
      <c r="J17411" s="99"/>
      <c r="K17411" s="99"/>
    </row>
    <row r="17412" spans="1:11" ht="15" customHeight="1" x14ac:dyDescent="0.25">
      <c r="A17412" s="93" t="s">
        <v>3893</v>
      </c>
      <c r="B17412" s="93"/>
      <c r="C17412" s="93"/>
      <c r="D17412" s="94" t="s">
        <v>3</v>
      </c>
      <c r="E17412" s="94"/>
      <c r="F17412" s="23" t="s">
        <v>4</v>
      </c>
      <c r="G17412" s="94" t="s">
        <v>3894</v>
      </c>
      <c r="H17412" s="94"/>
      <c r="I17412" s="94" t="s">
        <v>3895</v>
      </c>
      <c r="J17412" s="94"/>
      <c r="K17412" s="23" t="s">
        <v>3896</v>
      </c>
    </row>
    <row r="17413" spans="1:11" ht="21" customHeight="1" x14ac:dyDescent="0.25">
      <c r="A17413" s="24" t="s">
        <v>4038</v>
      </c>
      <c r="B17413" s="95" t="s">
        <v>4039</v>
      </c>
      <c r="C17413" s="95"/>
      <c r="D17413" s="96" t="s">
        <v>20</v>
      </c>
      <c r="E17413" s="96"/>
      <c r="F17413" s="24" t="s">
        <v>34</v>
      </c>
      <c r="G17413" s="97">
        <v>6.6E-3</v>
      </c>
      <c r="H17413" s="97"/>
      <c r="I17413" s="98">
        <v>210.23</v>
      </c>
      <c r="J17413" s="98"/>
      <c r="K17413" s="27">
        <f>TRUNC(TRUNC(G17413,8)*I17413,2)</f>
        <v>1.38</v>
      </c>
    </row>
    <row r="17414" spans="1:11" ht="21" customHeight="1" x14ac:dyDescent="0.25">
      <c r="A17414" s="24" t="s">
        <v>4040</v>
      </c>
      <c r="B17414" s="95" t="s">
        <v>4041</v>
      </c>
      <c r="C17414" s="95"/>
      <c r="D17414" s="96" t="s">
        <v>20</v>
      </c>
      <c r="E17414" s="96"/>
      <c r="F17414" s="24" t="s">
        <v>84</v>
      </c>
      <c r="G17414" s="97">
        <v>1.0049999999999999</v>
      </c>
      <c r="H17414" s="97"/>
      <c r="I17414" s="98">
        <v>32.369999999999997</v>
      </c>
      <c r="J17414" s="98"/>
      <c r="K17414" s="27">
        <f>TRUNC(TRUNC(G17414,8)*I17414,2)</f>
        <v>32.53</v>
      </c>
    </row>
    <row r="17415" spans="1:11" ht="15" customHeight="1" x14ac:dyDescent="0.25">
      <c r="A17415" s="9"/>
      <c r="B17415" s="9"/>
      <c r="C17415" s="9"/>
      <c r="D17415" s="9"/>
      <c r="E17415" s="9"/>
      <c r="F17415" s="9"/>
      <c r="G17415" s="91" t="s">
        <v>3906</v>
      </c>
      <c r="H17415" s="91"/>
      <c r="I17415" s="91"/>
      <c r="J17415" s="91"/>
      <c r="K17415" s="28">
        <f>SUM(K17413:K17414)</f>
        <v>33.910000000000004</v>
      </c>
    </row>
    <row r="17416" spans="1:11" ht="15" customHeight="1" x14ac:dyDescent="0.25">
      <c r="A17416" s="93" t="s">
        <v>3907</v>
      </c>
      <c r="B17416" s="93"/>
      <c r="C17416" s="93"/>
      <c r="D17416" s="94" t="s">
        <v>3</v>
      </c>
      <c r="E17416" s="94"/>
      <c r="F17416" s="23" t="s">
        <v>4</v>
      </c>
      <c r="G17416" s="94" t="s">
        <v>3894</v>
      </c>
      <c r="H17416" s="94"/>
      <c r="I17416" s="94" t="s">
        <v>3895</v>
      </c>
      <c r="J17416" s="94"/>
      <c r="K17416" s="23" t="s">
        <v>3896</v>
      </c>
    </row>
    <row r="17417" spans="1:11" ht="15" customHeight="1" x14ac:dyDescent="0.25">
      <c r="A17417" s="24" t="s">
        <v>3971</v>
      </c>
      <c r="B17417" s="95" t="s">
        <v>3972</v>
      </c>
      <c r="C17417" s="95"/>
      <c r="D17417" s="96" t="s">
        <v>20</v>
      </c>
      <c r="E17417" s="96"/>
      <c r="F17417" s="24" t="s">
        <v>2056</v>
      </c>
      <c r="G17417" s="97">
        <v>0.2296</v>
      </c>
      <c r="H17417" s="97"/>
      <c r="I17417" s="98">
        <v>32.69</v>
      </c>
      <c r="J17417" s="98"/>
      <c r="K17417" s="27">
        <f>TRUNC(TRUNC(G17417,8)*I17417,2)</f>
        <v>7.5</v>
      </c>
    </row>
    <row r="17418" spans="1:11" ht="15" customHeight="1" x14ac:dyDescent="0.25">
      <c r="A17418" s="24" t="s">
        <v>3910</v>
      </c>
      <c r="B17418" s="95" t="s">
        <v>3911</v>
      </c>
      <c r="C17418" s="95"/>
      <c r="D17418" s="96" t="s">
        <v>20</v>
      </c>
      <c r="E17418" s="96"/>
      <c r="F17418" s="24" t="s">
        <v>2056</v>
      </c>
      <c r="G17418" s="97">
        <v>0.2296</v>
      </c>
      <c r="H17418" s="97"/>
      <c r="I17418" s="98">
        <v>24.94</v>
      </c>
      <c r="J17418" s="98"/>
      <c r="K17418" s="27">
        <f>TRUNC(TRUNC(G17418,8)*I17418,2)</f>
        <v>5.72</v>
      </c>
    </row>
    <row r="17419" spans="1:11" ht="18" customHeight="1" x14ac:dyDescent="0.25">
      <c r="A17419" s="9"/>
      <c r="B17419" s="9"/>
      <c r="C17419" s="9"/>
      <c r="D17419" s="9"/>
      <c r="E17419" s="9"/>
      <c r="F17419" s="9"/>
      <c r="G17419" s="91" t="s">
        <v>3912</v>
      </c>
      <c r="H17419" s="91"/>
      <c r="I17419" s="91"/>
      <c r="J17419" s="91"/>
      <c r="K17419" s="28">
        <f>SUM(K17417:K17418)</f>
        <v>13.219999999999999</v>
      </c>
    </row>
    <row r="17420" spans="1:11" ht="15" customHeight="1" x14ac:dyDescent="0.25">
      <c r="A17420" s="93" t="s">
        <v>3922</v>
      </c>
      <c r="B17420" s="93"/>
      <c r="C17420" s="93"/>
      <c r="D17420" s="94" t="s">
        <v>3</v>
      </c>
      <c r="E17420" s="94"/>
      <c r="F17420" s="23" t="s">
        <v>4</v>
      </c>
      <c r="G17420" s="94" t="s">
        <v>3894</v>
      </c>
      <c r="H17420" s="94"/>
      <c r="I17420" s="94" t="s">
        <v>3895</v>
      </c>
      <c r="J17420" s="94"/>
      <c r="K17420" s="23" t="s">
        <v>3896</v>
      </c>
    </row>
    <row r="17421" spans="1:11" ht="21" customHeight="1" x14ac:dyDescent="0.25">
      <c r="A17421" s="24" t="s">
        <v>4042</v>
      </c>
      <c r="B17421" s="95" t="s">
        <v>4043</v>
      </c>
      <c r="C17421" s="95"/>
      <c r="D17421" s="96" t="s">
        <v>20</v>
      </c>
      <c r="E17421" s="96"/>
      <c r="F17421" s="24" t="s">
        <v>34</v>
      </c>
      <c r="G17421" s="97">
        <v>1.8E-3</v>
      </c>
      <c r="H17421" s="97"/>
      <c r="I17421" s="98">
        <v>767.08</v>
      </c>
      <c r="J17421" s="98"/>
      <c r="K17421" s="27">
        <f>TRUNC(TRUNC(G17421,8)*I17421,2)</f>
        <v>1.38</v>
      </c>
    </row>
    <row r="17422" spans="1:11" ht="15" customHeight="1" x14ac:dyDescent="0.25">
      <c r="A17422" s="9"/>
      <c r="B17422" s="9"/>
      <c r="C17422" s="9"/>
      <c r="D17422" s="9"/>
      <c r="E17422" s="9"/>
      <c r="F17422" s="9"/>
      <c r="G17422" s="91" t="s">
        <v>3933</v>
      </c>
      <c r="H17422" s="91"/>
      <c r="I17422" s="91"/>
      <c r="J17422" s="91"/>
      <c r="K17422" s="28">
        <f>SUM(K17421:K17421)</f>
        <v>1.38</v>
      </c>
    </row>
    <row r="17423" spans="1:11" ht="15" customHeight="1" x14ac:dyDescent="0.25">
      <c r="A17423" s="9"/>
      <c r="B17423" s="9"/>
      <c r="C17423" s="9"/>
      <c r="D17423" s="9"/>
      <c r="E17423" s="9"/>
      <c r="F17423" s="9"/>
      <c r="G17423" s="92" t="s">
        <v>3913</v>
      </c>
      <c r="H17423" s="92"/>
      <c r="I17423" s="92"/>
      <c r="J17423" s="92"/>
      <c r="K17423" s="29">
        <f>ROUND(SUM(K17415,K17419,K17422),2)</f>
        <v>48.51</v>
      </c>
    </row>
    <row r="17424" spans="1:11" ht="9.9499999999999993" customHeight="1" x14ac:dyDescent="0.25">
      <c r="A17424" s="9"/>
      <c r="B17424" s="9"/>
      <c r="C17424" s="9"/>
      <c r="D17424" s="9"/>
      <c r="E17424" s="9"/>
      <c r="F17424" s="9"/>
      <c r="G17424" s="100"/>
      <c r="H17424" s="100"/>
      <c r="I17424" s="100"/>
      <c r="J17424" s="100"/>
      <c r="K17424" s="100"/>
    </row>
    <row r="17425" spans="1:11" ht="20.100000000000001" customHeight="1" x14ac:dyDescent="0.25">
      <c r="A17425" s="99" t="s">
        <v>3461</v>
      </c>
      <c r="B17425" s="99"/>
      <c r="C17425" s="99"/>
      <c r="D17425" s="99"/>
      <c r="E17425" s="99"/>
      <c r="F17425" s="99"/>
      <c r="G17425" s="99"/>
      <c r="H17425" s="99"/>
      <c r="I17425" s="99"/>
      <c r="J17425" s="99"/>
      <c r="K17425" s="99"/>
    </row>
    <row r="17426" spans="1:11" ht="15" customHeight="1" x14ac:dyDescent="0.25">
      <c r="A17426" s="93" t="s">
        <v>3893</v>
      </c>
      <c r="B17426" s="93"/>
      <c r="C17426" s="93"/>
      <c r="D17426" s="94" t="s">
        <v>3</v>
      </c>
      <c r="E17426" s="94"/>
      <c r="F17426" s="23" t="s">
        <v>4</v>
      </c>
      <c r="G17426" s="94" t="s">
        <v>3894</v>
      </c>
      <c r="H17426" s="94"/>
      <c r="I17426" s="94" t="s">
        <v>3895</v>
      </c>
      <c r="J17426" s="94"/>
      <c r="K17426" s="23" t="s">
        <v>3896</v>
      </c>
    </row>
    <row r="17427" spans="1:11" ht="15" customHeight="1" x14ac:dyDescent="0.25">
      <c r="A17427" s="24" t="s">
        <v>4044</v>
      </c>
      <c r="B17427" s="95" t="s">
        <v>4045</v>
      </c>
      <c r="C17427" s="95"/>
      <c r="D17427" s="96" t="s">
        <v>20</v>
      </c>
      <c r="E17427" s="96"/>
      <c r="F17427" s="24" t="s">
        <v>3903</v>
      </c>
      <c r="G17427" s="97">
        <v>0.106</v>
      </c>
      <c r="H17427" s="97"/>
      <c r="I17427" s="98">
        <v>2.59</v>
      </c>
      <c r="J17427" s="98"/>
      <c r="K17427" s="27">
        <f>TRUNC(TRUNC(G17427,8)*I17427,2)</f>
        <v>0.27</v>
      </c>
    </row>
    <row r="17428" spans="1:11" ht="15" customHeight="1" x14ac:dyDescent="0.25">
      <c r="A17428" s="9"/>
      <c r="B17428" s="9"/>
      <c r="C17428" s="9"/>
      <c r="D17428" s="9"/>
      <c r="E17428" s="9"/>
      <c r="F17428" s="9"/>
      <c r="G17428" s="91" t="s">
        <v>3906</v>
      </c>
      <c r="H17428" s="91"/>
      <c r="I17428" s="91"/>
      <c r="J17428" s="91"/>
      <c r="K17428" s="28">
        <f>SUM(K17427:K17427)</f>
        <v>0.27</v>
      </c>
    </row>
    <row r="17429" spans="1:11" ht="15" customHeight="1" x14ac:dyDescent="0.25">
      <c r="A17429" s="93" t="s">
        <v>3907</v>
      </c>
      <c r="B17429" s="93"/>
      <c r="C17429" s="93"/>
      <c r="D17429" s="94" t="s">
        <v>3</v>
      </c>
      <c r="E17429" s="94"/>
      <c r="F17429" s="23" t="s">
        <v>4</v>
      </c>
      <c r="G17429" s="94" t="s">
        <v>3894</v>
      </c>
      <c r="H17429" s="94"/>
      <c r="I17429" s="94" t="s">
        <v>3895</v>
      </c>
      <c r="J17429" s="94"/>
      <c r="K17429" s="23" t="s">
        <v>3896</v>
      </c>
    </row>
    <row r="17430" spans="1:11" ht="15" customHeight="1" x14ac:dyDescent="0.25">
      <c r="A17430" s="24" t="s">
        <v>4046</v>
      </c>
      <c r="B17430" s="95" t="s">
        <v>4047</v>
      </c>
      <c r="C17430" s="95"/>
      <c r="D17430" s="96" t="s">
        <v>20</v>
      </c>
      <c r="E17430" s="96"/>
      <c r="F17430" s="24" t="s">
        <v>2056</v>
      </c>
      <c r="G17430" s="97">
        <v>3.6999999999999998E-2</v>
      </c>
      <c r="H17430" s="97"/>
      <c r="I17430" s="98">
        <v>34.35</v>
      </c>
      <c r="J17430" s="98"/>
      <c r="K17430" s="27">
        <f>TRUNC(TRUNC(G17430,8)*I17430,2)</f>
        <v>1.27</v>
      </c>
    </row>
    <row r="17431" spans="1:11" ht="15" customHeight="1" x14ac:dyDescent="0.25">
      <c r="A17431" s="24" t="s">
        <v>3910</v>
      </c>
      <c r="B17431" s="95" t="s">
        <v>3911</v>
      </c>
      <c r="C17431" s="95"/>
      <c r="D17431" s="96" t="s">
        <v>20</v>
      </c>
      <c r="E17431" s="96"/>
      <c r="F17431" s="24" t="s">
        <v>2056</v>
      </c>
      <c r="G17431" s="97">
        <v>1.6E-2</v>
      </c>
      <c r="H17431" s="97"/>
      <c r="I17431" s="98">
        <v>24.94</v>
      </c>
      <c r="J17431" s="98"/>
      <c r="K17431" s="27">
        <f>TRUNC(TRUNC(G17431,8)*I17431,2)</f>
        <v>0.39</v>
      </c>
    </row>
    <row r="17432" spans="1:11" ht="18" customHeight="1" x14ac:dyDescent="0.25">
      <c r="A17432" s="9"/>
      <c r="B17432" s="9"/>
      <c r="C17432" s="9"/>
      <c r="D17432" s="9"/>
      <c r="E17432" s="9"/>
      <c r="F17432" s="9"/>
      <c r="G17432" s="91" t="s">
        <v>3912</v>
      </c>
      <c r="H17432" s="91"/>
      <c r="I17432" s="91"/>
      <c r="J17432" s="91"/>
      <c r="K17432" s="28">
        <f>SUM(K17430:K17431)</f>
        <v>1.6600000000000001</v>
      </c>
    </row>
    <row r="17433" spans="1:11" ht="15" customHeight="1" x14ac:dyDescent="0.25">
      <c r="A17433" s="9"/>
      <c r="B17433" s="9"/>
      <c r="C17433" s="9"/>
      <c r="D17433" s="9"/>
      <c r="E17433" s="9"/>
      <c r="F17433" s="9"/>
      <c r="G17433" s="92" t="s">
        <v>3913</v>
      </c>
      <c r="H17433" s="92"/>
      <c r="I17433" s="92"/>
      <c r="J17433" s="92"/>
      <c r="K17433" s="29">
        <f>ROUND(SUM(K17428,K17432),2)</f>
        <v>1.93</v>
      </c>
    </row>
    <row r="17434" spans="1:11" ht="9.9499999999999993" customHeight="1" x14ac:dyDescent="0.25">
      <c r="A17434" s="9"/>
      <c r="B17434" s="9"/>
      <c r="C17434" s="9"/>
      <c r="D17434" s="9"/>
      <c r="E17434" s="9"/>
      <c r="F17434" s="9"/>
      <c r="G17434" s="100"/>
      <c r="H17434" s="100"/>
      <c r="I17434" s="100"/>
      <c r="J17434" s="100"/>
      <c r="K17434" s="100"/>
    </row>
    <row r="17435" spans="1:11" ht="20.100000000000001" customHeight="1" x14ac:dyDescent="0.25">
      <c r="A17435" s="99" t="s">
        <v>3462</v>
      </c>
      <c r="B17435" s="99"/>
      <c r="C17435" s="99"/>
      <c r="D17435" s="99"/>
      <c r="E17435" s="99"/>
      <c r="F17435" s="99"/>
      <c r="G17435" s="99"/>
      <c r="H17435" s="99"/>
      <c r="I17435" s="99"/>
      <c r="J17435" s="99"/>
      <c r="K17435" s="99"/>
    </row>
    <row r="17436" spans="1:11" ht="15" customHeight="1" x14ac:dyDescent="0.25">
      <c r="A17436" s="93" t="s">
        <v>3916</v>
      </c>
      <c r="B17436" s="93"/>
      <c r="C17436" s="93"/>
      <c r="D17436" s="94" t="s">
        <v>3</v>
      </c>
      <c r="E17436" s="94"/>
      <c r="F17436" s="23" t="s">
        <v>4</v>
      </c>
      <c r="G17436" s="94" t="s">
        <v>3894</v>
      </c>
      <c r="H17436" s="94"/>
      <c r="I17436" s="94" t="s">
        <v>3895</v>
      </c>
      <c r="J17436" s="94"/>
      <c r="K17436" s="23" t="s">
        <v>3896</v>
      </c>
    </row>
    <row r="17437" spans="1:11" ht="29.1" customHeight="1" x14ac:dyDescent="0.25">
      <c r="A17437" s="24" t="s">
        <v>3963</v>
      </c>
      <c r="B17437" s="95" t="s">
        <v>3964</v>
      </c>
      <c r="C17437" s="95"/>
      <c r="D17437" s="96" t="s">
        <v>20</v>
      </c>
      <c r="E17437" s="96"/>
      <c r="F17437" s="24" t="s">
        <v>3936</v>
      </c>
      <c r="G17437" s="97">
        <v>5.2258833999999998</v>
      </c>
      <c r="H17437" s="97"/>
      <c r="I17437" s="98">
        <v>8.9</v>
      </c>
      <c r="J17437" s="98"/>
      <c r="K17437" s="27">
        <f>TRUNC(TRUNC(G17437,8)*I17437,2)</f>
        <v>46.51</v>
      </c>
    </row>
    <row r="17438" spans="1:11" ht="29.1" customHeight="1" x14ac:dyDescent="0.25">
      <c r="A17438" s="24" t="s">
        <v>3965</v>
      </c>
      <c r="B17438" s="95" t="s">
        <v>3966</v>
      </c>
      <c r="C17438" s="95"/>
      <c r="D17438" s="96" t="s">
        <v>20</v>
      </c>
      <c r="E17438" s="96"/>
      <c r="F17438" s="24" t="s">
        <v>30</v>
      </c>
      <c r="G17438" s="97">
        <v>0.95392160000000004</v>
      </c>
      <c r="H17438" s="97"/>
      <c r="I17438" s="98">
        <v>32.76</v>
      </c>
      <c r="J17438" s="98"/>
      <c r="K17438" s="27">
        <f>TRUNC(TRUNC(G17438,8)*I17438,2)</f>
        <v>31.25</v>
      </c>
    </row>
    <row r="17439" spans="1:11" ht="21" customHeight="1" x14ac:dyDescent="0.25">
      <c r="A17439" s="24" t="s">
        <v>3967</v>
      </c>
      <c r="B17439" s="95" t="s">
        <v>3968</v>
      </c>
      <c r="C17439" s="95"/>
      <c r="D17439" s="96" t="s">
        <v>20</v>
      </c>
      <c r="E17439" s="96"/>
      <c r="F17439" s="24" t="s">
        <v>3936</v>
      </c>
      <c r="G17439" s="97">
        <v>5.2258833999999998</v>
      </c>
      <c r="H17439" s="97"/>
      <c r="I17439" s="98">
        <v>27.59</v>
      </c>
      <c r="J17439" s="98"/>
      <c r="K17439" s="27">
        <f>TRUNC(TRUNC(G17439,8)*I17439,2)</f>
        <v>144.18</v>
      </c>
    </row>
    <row r="17440" spans="1:11" ht="21" customHeight="1" x14ac:dyDescent="0.25">
      <c r="A17440" s="24" t="s">
        <v>3969</v>
      </c>
      <c r="B17440" s="95" t="s">
        <v>3970</v>
      </c>
      <c r="C17440" s="95"/>
      <c r="D17440" s="96" t="s">
        <v>20</v>
      </c>
      <c r="E17440" s="96"/>
      <c r="F17440" s="24" t="s">
        <v>30</v>
      </c>
      <c r="G17440" s="97">
        <v>0.95392160000000004</v>
      </c>
      <c r="H17440" s="97"/>
      <c r="I17440" s="98">
        <v>28.09</v>
      </c>
      <c r="J17440" s="98"/>
      <c r="K17440" s="27">
        <f>TRUNC(TRUNC(G17440,8)*I17440,2)</f>
        <v>26.79</v>
      </c>
    </row>
    <row r="17441" spans="1:11" ht="18" customHeight="1" x14ac:dyDescent="0.25">
      <c r="A17441" s="9"/>
      <c r="B17441" s="9"/>
      <c r="C17441" s="9"/>
      <c r="D17441" s="9"/>
      <c r="E17441" s="9"/>
      <c r="F17441" s="9"/>
      <c r="G17441" s="91" t="s">
        <v>3919</v>
      </c>
      <c r="H17441" s="91"/>
      <c r="I17441" s="91"/>
      <c r="J17441" s="91"/>
      <c r="K17441" s="28">
        <f>SUM(K17437:K17440)</f>
        <v>248.73</v>
      </c>
    </row>
    <row r="17442" spans="1:11" ht="15" customHeight="1" x14ac:dyDescent="0.25">
      <c r="A17442" s="93" t="s">
        <v>3893</v>
      </c>
      <c r="B17442" s="93"/>
      <c r="C17442" s="93"/>
      <c r="D17442" s="94" t="s">
        <v>3</v>
      </c>
      <c r="E17442" s="94"/>
      <c r="F17442" s="23" t="s">
        <v>4</v>
      </c>
      <c r="G17442" s="94" t="s">
        <v>3894</v>
      </c>
      <c r="H17442" s="94"/>
      <c r="I17442" s="94" t="s">
        <v>3895</v>
      </c>
      <c r="J17442" s="94"/>
      <c r="K17442" s="23" t="s">
        <v>3896</v>
      </c>
    </row>
    <row r="17443" spans="1:11" ht="21" customHeight="1" x14ac:dyDescent="0.25">
      <c r="A17443" s="24" t="s">
        <v>4048</v>
      </c>
      <c r="B17443" s="95" t="s">
        <v>4049</v>
      </c>
      <c r="C17443" s="95"/>
      <c r="D17443" s="96" t="s">
        <v>20</v>
      </c>
      <c r="E17443" s="96"/>
      <c r="F17443" s="24" t="s">
        <v>34</v>
      </c>
      <c r="G17443" s="97">
        <v>0.19980000000000001</v>
      </c>
      <c r="H17443" s="97"/>
      <c r="I17443" s="98">
        <v>206.17</v>
      </c>
      <c r="J17443" s="98"/>
      <c r="K17443" s="27">
        <f>TRUNC(TRUNC(G17443,8)*I17443,2)</f>
        <v>41.19</v>
      </c>
    </row>
    <row r="17444" spans="1:11" ht="15" customHeight="1" x14ac:dyDescent="0.25">
      <c r="A17444" s="24" t="s">
        <v>3955</v>
      </c>
      <c r="B17444" s="95" t="s">
        <v>3956</v>
      </c>
      <c r="C17444" s="95"/>
      <c r="D17444" s="96" t="s">
        <v>20</v>
      </c>
      <c r="E17444" s="96"/>
      <c r="F17444" s="24" t="s">
        <v>3903</v>
      </c>
      <c r="G17444" s="97">
        <v>3.6695999999999999E-2</v>
      </c>
      <c r="H17444" s="97"/>
      <c r="I17444" s="98">
        <v>19.37</v>
      </c>
      <c r="J17444" s="98"/>
      <c r="K17444" s="27">
        <f>TRUNC(TRUNC(G17444,8)*I17444,2)</f>
        <v>0.71</v>
      </c>
    </row>
    <row r="17445" spans="1:11" ht="21" customHeight="1" x14ac:dyDescent="0.25">
      <c r="A17445" s="24" t="s">
        <v>4050</v>
      </c>
      <c r="B17445" s="95" t="s">
        <v>4051</v>
      </c>
      <c r="C17445" s="95"/>
      <c r="D17445" s="96" t="s">
        <v>20</v>
      </c>
      <c r="E17445" s="96"/>
      <c r="F17445" s="24" t="s">
        <v>84</v>
      </c>
      <c r="G17445" s="97">
        <v>7.48</v>
      </c>
      <c r="H17445" s="97"/>
      <c r="I17445" s="98">
        <v>3.9</v>
      </c>
      <c r="J17445" s="98"/>
      <c r="K17445" s="27">
        <f>TRUNC(TRUNC(G17445,8)*I17445,2)</f>
        <v>29.17</v>
      </c>
    </row>
    <row r="17446" spans="1:11" ht="15" customHeight="1" x14ac:dyDescent="0.25">
      <c r="A17446" s="9"/>
      <c r="B17446" s="9"/>
      <c r="C17446" s="9"/>
      <c r="D17446" s="9"/>
      <c r="E17446" s="9"/>
      <c r="F17446" s="9"/>
      <c r="G17446" s="91" t="s">
        <v>3906</v>
      </c>
      <c r="H17446" s="91"/>
      <c r="I17446" s="91"/>
      <c r="J17446" s="91"/>
      <c r="K17446" s="28">
        <f>SUM(K17443:K17445)</f>
        <v>71.069999999999993</v>
      </c>
    </row>
    <row r="17447" spans="1:11" ht="15" customHeight="1" x14ac:dyDescent="0.25">
      <c r="A17447" s="93" t="s">
        <v>3907</v>
      </c>
      <c r="B17447" s="93"/>
      <c r="C17447" s="93"/>
      <c r="D17447" s="94" t="s">
        <v>3</v>
      </c>
      <c r="E17447" s="94"/>
      <c r="F17447" s="23" t="s">
        <v>4</v>
      </c>
      <c r="G17447" s="94" t="s">
        <v>3894</v>
      </c>
      <c r="H17447" s="94"/>
      <c r="I17447" s="94" t="s">
        <v>3895</v>
      </c>
      <c r="J17447" s="94"/>
      <c r="K17447" s="23" t="s">
        <v>3896</v>
      </c>
    </row>
    <row r="17448" spans="1:11" ht="15" customHeight="1" x14ac:dyDescent="0.25">
      <c r="A17448" s="24" t="s">
        <v>3971</v>
      </c>
      <c r="B17448" s="95" t="s">
        <v>3972</v>
      </c>
      <c r="C17448" s="95"/>
      <c r="D17448" s="96" t="s">
        <v>20</v>
      </c>
      <c r="E17448" s="96"/>
      <c r="F17448" s="24" t="s">
        <v>2056</v>
      </c>
      <c r="G17448" s="97">
        <v>2.3251949999999999</v>
      </c>
      <c r="H17448" s="97"/>
      <c r="I17448" s="98">
        <v>32.69</v>
      </c>
      <c r="J17448" s="98"/>
      <c r="K17448" s="27">
        <f>TRUNC(TRUNC(G17448,8)*I17448,2)</f>
        <v>76.010000000000005</v>
      </c>
    </row>
    <row r="17449" spans="1:11" ht="15" customHeight="1" x14ac:dyDescent="0.25">
      <c r="A17449" s="24" t="s">
        <v>3910</v>
      </c>
      <c r="B17449" s="95" t="s">
        <v>3911</v>
      </c>
      <c r="C17449" s="95"/>
      <c r="D17449" s="96" t="s">
        <v>20</v>
      </c>
      <c r="E17449" s="96"/>
      <c r="F17449" s="24" t="s">
        <v>2056</v>
      </c>
      <c r="G17449" s="97">
        <v>17.010999999999999</v>
      </c>
      <c r="H17449" s="97"/>
      <c r="I17449" s="98">
        <v>24.94</v>
      </c>
      <c r="J17449" s="98"/>
      <c r="K17449" s="27">
        <f>TRUNC(TRUNC(G17449,8)*I17449,2)</f>
        <v>424.25</v>
      </c>
    </row>
    <row r="17450" spans="1:11" ht="18" customHeight="1" x14ac:dyDescent="0.25">
      <c r="A17450" s="9"/>
      <c r="B17450" s="9"/>
      <c r="C17450" s="9"/>
      <c r="D17450" s="9"/>
      <c r="E17450" s="9"/>
      <c r="F17450" s="9"/>
      <c r="G17450" s="91" t="s">
        <v>3912</v>
      </c>
      <c r="H17450" s="91"/>
      <c r="I17450" s="91"/>
      <c r="J17450" s="91"/>
      <c r="K17450" s="28">
        <f>SUM(K17448:K17449)</f>
        <v>500.26</v>
      </c>
    </row>
    <row r="17451" spans="1:11" ht="15" customHeight="1" x14ac:dyDescent="0.25">
      <c r="A17451" s="93" t="s">
        <v>3922</v>
      </c>
      <c r="B17451" s="93"/>
      <c r="C17451" s="93"/>
      <c r="D17451" s="94" t="s">
        <v>3</v>
      </c>
      <c r="E17451" s="94"/>
      <c r="F17451" s="23" t="s">
        <v>4</v>
      </c>
      <c r="G17451" s="94" t="s">
        <v>3894</v>
      </c>
      <c r="H17451" s="94"/>
      <c r="I17451" s="94" t="s">
        <v>3895</v>
      </c>
      <c r="J17451" s="94"/>
      <c r="K17451" s="23" t="s">
        <v>3896</v>
      </c>
    </row>
    <row r="17452" spans="1:11" ht="29.1" customHeight="1" x14ac:dyDescent="0.25">
      <c r="A17452" s="24" t="s">
        <v>4052</v>
      </c>
      <c r="B17452" s="95" t="s">
        <v>4053</v>
      </c>
      <c r="C17452" s="95"/>
      <c r="D17452" s="96" t="s">
        <v>20</v>
      </c>
      <c r="E17452" s="96"/>
      <c r="F17452" s="24" t="s">
        <v>34</v>
      </c>
      <c r="G17452" s="97">
        <v>0.66502459999999997</v>
      </c>
      <c r="H17452" s="97"/>
      <c r="I17452" s="98">
        <v>619.19000000000005</v>
      </c>
      <c r="J17452" s="98"/>
      <c r="K17452" s="27">
        <f>TRUNC(TRUNC(G17452,8)*I17452,2)</f>
        <v>411.77</v>
      </c>
    </row>
    <row r="17453" spans="1:11" ht="21" customHeight="1" x14ac:dyDescent="0.25">
      <c r="A17453" s="24" t="s">
        <v>95</v>
      </c>
      <c r="B17453" s="95" t="s">
        <v>96</v>
      </c>
      <c r="C17453" s="95"/>
      <c r="D17453" s="96" t="s">
        <v>20</v>
      </c>
      <c r="E17453" s="96"/>
      <c r="F17453" s="24" t="s">
        <v>16</v>
      </c>
      <c r="G17453" s="97">
        <v>0.48</v>
      </c>
      <c r="H17453" s="97"/>
      <c r="I17453" s="98">
        <v>176.85</v>
      </c>
      <c r="J17453" s="98"/>
      <c r="K17453" s="27">
        <f>TRUNC(TRUNC(G17453,8)*I17453,2)</f>
        <v>84.88</v>
      </c>
    </row>
    <row r="17454" spans="1:11" ht="15" customHeight="1" x14ac:dyDescent="0.25">
      <c r="A17454" s="9"/>
      <c r="B17454" s="9"/>
      <c r="C17454" s="9"/>
      <c r="D17454" s="9"/>
      <c r="E17454" s="9"/>
      <c r="F17454" s="9"/>
      <c r="G17454" s="91" t="s">
        <v>3933</v>
      </c>
      <c r="H17454" s="91"/>
      <c r="I17454" s="91"/>
      <c r="J17454" s="91"/>
      <c r="K17454" s="28">
        <f>SUM(K17452:K17453)</f>
        <v>496.65</v>
      </c>
    </row>
    <row r="17455" spans="1:11" ht="15" customHeight="1" x14ac:dyDescent="0.25">
      <c r="A17455" s="9"/>
      <c r="B17455" s="9"/>
      <c r="C17455" s="9"/>
      <c r="D17455" s="9"/>
      <c r="E17455" s="9"/>
      <c r="F17455" s="9"/>
      <c r="G17455" s="92" t="s">
        <v>3913</v>
      </c>
      <c r="H17455" s="92"/>
      <c r="I17455" s="92"/>
      <c r="J17455" s="92"/>
      <c r="K17455" s="29">
        <f>ROUND(SUM(K17441,K17446,K17450,K17454),2)</f>
        <v>1316.71</v>
      </c>
    </row>
    <row r="17456" spans="1:11" ht="9.9499999999999993" customHeight="1" x14ac:dyDescent="0.25">
      <c r="A17456" s="9"/>
      <c r="B17456" s="9"/>
      <c r="C17456" s="9"/>
      <c r="D17456" s="9"/>
      <c r="E17456" s="9"/>
      <c r="F17456" s="9"/>
      <c r="G17456" s="100"/>
      <c r="H17456" s="100"/>
      <c r="I17456" s="100"/>
      <c r="J17456" s="100"/>
      <c r="K17456" s="100"/>
    </row>
    <row r="17457" spans="1:11" ht="20.100000000000001" customHeight="1" x14ac:dyDescent="0.25">
      <c r="A17457" s="99" t="s">
        <v>3463</v>
      </c>
      <c r="B17457" s="99"/>
      <c r="C17457" s="99"/>
      <c r="D17457" s="99"/>
      <c r="E17457" s="99"/>
      <c r="F17457" s="99"/>
      <c r="G17457" s="99"/>
      <c r="H17457" s="99"/>
      <c r="I17457" s="99"/>
      <c r="J17457" s="99"/>
      <c r="K17457" s="99"/>
    </row>
    <row r="17458" spans="1:11" ht="15" customHeight="1" x14ac:dyDescent="0.25">
      <c r="A17458" s="93" t="s">
        <v>3893</v>
      </c>
      <c r="B17458" s="93"/>
      <c r="C17458" s="93"/>
      <c r="D17458" s="94" t="s">
        <v>3</v>
      </c>
      <c r="E17458" s="94"/>
      <c r="F17458" s="23" t="s">
        <v>4</v>
      </c>
      <c r="G17458" s="94" t="s">
        <v>3894</v>
      </c>
      <c r="H17458" s="94"/>
      <c r="I17458" s="94" t="s">
        <v>3895</v>
      </c>
      <c r="J17458" s="94"/>
      <c r="K17458" s="23" t="s">
        <v>3896</v>
      </c>
    </row>
    <row r="17459" spans="1:11" ht="29.1" customHeight="1" x14ac:dyDescent="0.25">
      <c r="A17459" s="24" t="s">
        <v>4054</v>
      </c>
      <c r="B17459" s="95" t="s">
        <v>4055</v>
      </c>
      <c r="C17459" s="95"/>
      <c r="D17459" s="96" t="s">
        <v>20</v>
      </c>
      <c r="E17459" s="96"/>
      <c r="F17459" s="24" t="s">
        <v>34</v>
      </c>
      <c r="G17459" s="97">
        <v>0.18468999999999999</v>
      </c>
      <c r="H17459" s="97"/>
      <c r="I17459" s="98">
        <v>517.16999999999996</v>
      </c>
      <c r="J17459" s="98"/>
      <c r="K17459" s="27">
        <f t="shared" ref="K17459:K17464" si="135">ROUND(ROUND(G17459,8)*I17459,2)</f>
        <v>95.52</v>
      </c>
    </row>
    <row r="17460" spans="1:11" ht="21" customHeight="1" x14ac:dyDescent="0.25">
      <c r="A17460" s="24" t="s">
        <v>4056</v>
      </c>
      <c r="B17460" s="95" t="s">
        <v>4057</v>
      </c>
      <c r="C17460" s="95"/>
      <c r="D17460" s="96" t="s">
        <v>20</v>
      </c>
      <c r="E17460" s="96"/>
      <c r="F17460" s="24" t="s">
        <v>2057</v>
      </c>
      <c r="G17460" s="97">
        <v>3.1900000000000001E-3</v>
      </c>
      <c r="H17460" s="97"/>
      <c r="I17460" s="98">
        <v>8.98</v>
      </c>
      <c r="J17460" s="98"/>
      <c r="K17460" s="27">
        <f t="shared" si="135"/>
        <v>0.03</v>
      </c>
    </row>
    <row r="17461" spans="1:11" ht="15" customHeight="1" x14ac:dyDescent="0.25">
      <c r="A17461" s="24" t="s">
        <v>3955</v>
      </c>
      <c r="B17461" s="95" t="s">
        <v>3956</v>
      </c>
      <c r="C17461" s="95"/>
      <c r="D17461" s="96" t="s">
        <v>20</v>
      </c>
      <c r="E17461" s="96"/>
      <c r="F17461" s="24" t="s">
        <v>3903</v>
      </c>
      <c r="G17461" s="97">
        <v>4.4999999999999998E-2</v>
      </c>
      <c r="H17461" s="97"/>
      <c r="I17461" s="98">
        <v>19.37</v>
      </c>
      <c r="J17461" s="98"/>
      <c r="K17461" s="27">
        <f t="shared" si="135"/>
        <v>0.87</v>
      </c>
    </row>
    <row r="17462" spans="1:11" ht="21" customHeight="1" x14ac:dyDescent="0.25">
      <c r="A17462" s="24" t="s">
        <v>4050</v>
      </c>
      <c r="B17462" s="95" t="s">
        <v>4051</v>
      </c>
      <c r="C17462" s="95"/>
      <c r="D17462" s="96" t="s">
        <v>20</v>
      </c>
      <c r="E17462" s="96"/>
      <c r="F17462" s="24" t="s">
        <v>84</v>
      </c>
      <c r="G17462" s="97">
        <v>0.46875</v>
      </c>
      <c r="H17462" s="97"/>
      <c r="I17462" s="98">
        <v>3.9</v>
      </c>
      <c r="J17462" s="98"/>
      <c r="K17462" s="27">
        <f t="shared" si="135"/>
        <v>1.83</v>
      </c>
    </row>
    <row r="17463" spans="1:11" ht="21" customHeight="1" x14ac:dyDescent="0.25">
      <c r="A17463" s="24" t="s">
        <v>4058</v>
      </c>
      <c r="B17463" s="95" t="s">
        <v>4059</v>
      </c>
      <c r="C17463" s="95"/>
      <c r="D17463" s="96" t="s">
        <v>20</v>
      </c>
      <c r="E17463" s="96"/>
      <c r="F17463" s="24" t="s">
        <v>84</v>
      </c>
      <c r="G17463" s="97">
        <v>0.375</v>
      </c>
      <c r="H17463" s="97"/>
      <c r="I17463" s="98">
        <v>2.69</v>
      </c>
      <c r="J17463" s="98"/>
      <c r="K17463" s="27">
        <f t="shared" si="135"/>
        <v>1.01</v>
      </c>
    </row>
    <row r="17464" spans="1:11" ht="29.1" customHeight="1" x14ac:dyDescent="0.25">
      <c r="A17464" s="24" t="s">
        <v>4060</v>
      </c>
      <c r="B17464" s="95" t="s">
        <v>4061</v>
      </c>
      <c r="C17464" s="95"/>
      <c r="D17464" s="96" t="s">
        <v>20</v>
      </c>
      <c r="E17464" s="96"/>
      <c r="F17464" s="24" t="s">
        <v>16</v>
      </c>
      <c r="G17464" s="97">
        <v>1.07</v>
      </c>
      <c r="H17464" s="97"/>
      <c r="I17464" s="98">
        <v>23.81</v>
      </c>
      <c r="J17464" s="98"/>
      <c r="K17464" s="27">
        <f t="shared" si="135"/>
        <v>25.48</v>
      </c>
    </row>
    <row r="17465" spans="1:11" ht="15" customHeight="1" x14ac:dyDescent="0.25">
      <c r="A17465" s="9"/>
      <c r="B17465" s="9"/>
      <c r="C17465" s="9"/>
      <c r="D17465" s="9"/>
      <c r="E17465" s="9"/>
      <c r="F17465" s="9"/>
      <c r="G17465" s="91" t="s">
        <v>3906</v>
      </c>
      <c r="H17465" s="91"/>
      <c r="I17465" s="91"/>
      <c r="J17465" s="91"/>
      <c r="K17465" s="28">
        <f>SUM(K17459:K17464)</f>
        <v>124.74000000000001</v>
      </c>
    </row>
    <row r="17466" spans="1:11" ht="15" customHeight="1" x14ac:dyDescent="0.25">
      <c r="A17466" s="93" t="s">
        <v>3907</v>
      </c>
      <c r="B17466" s="93"/>
      <c r="C17466" s="93"/>
      <c r="D17466" s="94" t="s">
        <v>3</v>
      </c>
      <c r="E17466" s="94"/>
      <c r="F17466" s="23" t="s">
        <v>4</v>
      </c>
      <c r="G17466" s="94" t="s">
        <v>3894</v>
      </c>
      <c r="H17466" s="94"/>
      <c r="I17466" s="94" t="s">
        <v>3895</v>
      </c>
      <c r="J17466" s="94"/>
      <c r="K17466" s="23" t="s">
        <v>3896</v>
      </c>
    </row>
    <row r="17467" spans="1:11" ht="21" customHeight="1" x14ac:dyDescent="0.25">
      <c r="A17467" s="24" t="s">
        <v>3908</v>
      </c>
      <c r="B17467" s="95" t="s">
        <v>3909</v>
      </c>
      <c r="C17467" s="95"/>
      <c r="D17467" s="96" t="s">
        <v>20</v>
      </c>
      <c r="E17467" s="96"/>
      <c r="F17467" s="24" t="s">
        <v>2056</v>
      </c>
      <c r="G17467" s="97">
        <v>0.13009999999999999</v>
      </c>
      <c r="H17467" s="97"/>
      <c r="I17467" s="98">
        <v>32.24</v>
      </c>
      <c r="J17467" s="98"/>
      <c r="K17467" s="27">
        <f>ROUND(ROUND(G17467,8)*I17467,2)</f>
        <v>4.1900000000000004</v>
      </c>
    </row>
    <row r="17468" spans="1:11" ht="15" customHeight="1" x14ac:dyDescent="0.25">
      <c r="A17468" s="24" t="s">
        <v>3971</v>
      </c>
      <c r="B17468" s="95" t="s">
        <v>3972</v>
      </c>
      <c r="C17468" s="95"/>
      <c r="D17468" s="96" t="s">
        <v>20</v>
      </c>
      <c r="E17468" s="96"/>
      <c r="F17468" s="24" t="s">
        <v>2056</v>
      </c>
      <c r="G17468" s="97">
        <v>8.7400000000000005E-2</v>
      </c>
      <c r="H17468" s="97"/>
      <c r="I17468" s="98">
        <v>32.69</v>
      </c>
      <c r="J17468" s="98"/>
      <c r="K17468" s="27">
        <f>ROUND(ROUND(G17468,8)*I17468,2)</f>
        <v>2.86</v>
      </c>
    </row>
    <row r="17469" spans="1:11" ht="15" customHeight="1" x14ac:dyDescent="0.25">
      <c r="A17469" s="24" t="s">
        <v>3910</v>
      </c>
      <c r="B17469" s="95" t="s">
        <v>3911</v>
      </c>
      <c r="C17469" s="95"/>
      <c r="D17469" s="96" t="s">
        <v>20</v>
      </c>
      <c r="E17469" s="96"/>
      <c r="F17469" s="24" t="s">
        <v>2056</v>
      </c>
      <c r="G17469" s="97">
        <v>0.21759999999999999</v>
      </c>
      <c r="H17469" s="97"/>
      <c r="I17469" s="98">
        <v>24.94</v>
      </c>
      <c r="J17469" s="98"/>
      <c r="K17469" s="27">
        <f>ROUND(ROUND(G17469,8)*I17469,2)</f>
        <v>5.43</v>
      </c>
    </row>
    <row r="17470" spans="1:11" ht="18" customHeight="1" x14ac:dyDescent="0.25">
      <c r="A17470" s="9"/>
      <c r="B17470" s="9"/>
      <c r="C17470" s="9"/>
      <c r="D17470" s="9"/>
      <c r="E17470" s="9"/>
      <c r="F17470" s="9"/>
      <c r="G17470" s="91" t="s">
        <v>3912</v>
      </c>
      <c r="H17470" s="91"/>
      <c r="I17470" s="91"/>
      <c r="J17470" s="91"/>
      <c r="K17470" s="28">
        <f>SUM(K17467:K17469)</f>
        <v>12.48</v>
      </c>
    </row>
    <row r="17471" spans="1:11" ht="15" customHeight="1" x14ac:dyDescent="0.25">
      <c r="A17471" s="93" t="s">
        <v>3922</v>
      </c>
      <c r="B17471" s="93"/>
      <c r="C17471" s="93"/>
      <c r="D17471" s="94" t="s">
        <v>3</v>
      </c>
      <c r="E17471" s="94"/>
      <c r="F17471" s="23" t="s">
        <v>4</v>
      </c>
      <c r="G17471" s="94" t="s">
        <v>3894</v>
      </c>
      <c r="H17471" s="94"/>
      <c r="I17471" s="94" t="s">
        <v>3895</v>
      </c>
      <c r="J17471" s="94"/>
      <c r="K17471" s="23" t="s">
        <v>3896</v>
      </c>
    </row>
    <row r="17472" spans="1:11" ht="29.1" customHeight="1" x14ac:dyDescent="0.25">
      <c r="A17472" s="24" t="s">
        <v>4062</v>
      </c>
      <c r="B17472" s="95" t="s">
        <v>4063</v>
      </c>
      <c r="C17472" s="95"/>
      <c r="D17472" s="96" t="s">
        <v>20</v>
      </c>
      <c r="E17472" s="96"/>
      <c r="F17472" s="24" t="s">
        <v>3903</v>
      </c>
      <c r="G17472" s="97">
        <v>1.23E-2</v>
      </c>
      <c r="H17472" s="97"/>
      <c r="I17472" s="98">
        <v>23.44</v>
      </c>
      <c r="J17472" s="98"/>
      <c r="K17472" s="27">
        <f>ROUND(ROUND(G17472,8)*I17472,2)</f>
        <v>0.28999999999999998</v>
      </c>
    </row>
    <row r="17473" spans="1:11" ht="21" customHeight="1" x14ac:dyDescent="0.25">
      <c r="A17473" s="24" t="s">
        <v>4064</v>
      </c>
      <c r="B17473" s="95" t="s">
        <v>4065</v>
      </c>
      <c r="C17473" s="95"/>
      <c r="D17473" s="96" t="s">
        <v>4066</v>
      </c>
      <c r="E17473" s="96"/>
      <c r="F17473" s="24" t="s">
        <v>26</v>
      </c>
      <c r="G17473" s="97">
        <v>4</v>
      </c>
      <c r="H17473" s="97"/>
      <c r="I17473" s="98">
        <v>5.76</v>
      </c>
      <c r="J17473" s="98"/>
      <c r="K17473" s="27">
        <f>ROUND(ROUND(G17473,8)*I17473,2)</f>
        <v>23.04</v>
      </c>
    </row>
    <row r="17474" spans="1:11" ht="15" customHeight="1" x14ac:dyDescent="0.25">
      <c r="A17474" s="9"/>
      <c r="B17474" s="9"/>
      <c r="C17474" s="9"/>
      <c r="D17474" s="9"/>
      <c r="E17474" s="9"/>
      <c r="F17474" s="9"/>
      <c r="G17474" s="91" t="s">
        <v>3933</v>
      </c>
      <c r="H17474" s="91"/>
      <c r="I17474" s="91"/>
      <c r="J17474" s="91"/>
      <c r="K17474" s="28">
        <f>SUM(K17472:K17473)</f>
        <v>23.33</v>
      </c>
    </row>
    <row r="17475" spans="1:11" ht="15" customHeight="1" x14ac:dyDescent="0.25">
      <c r="A17475" s="9"/>
      <c r="B17475" s="9"/>
      <c r="C17475" s="9"/>
      <c r="D17475" s="9"/>
      <c r="E17475" s="9"/>
      <c r="F17475" s="9"/>
      <c r="G17475" s="92" t="s">
        <v>3913</v>
      </c>
      <c r="H17475" s="92"/>
      <c r="I17475" s="92"/>
      <c r="J17475" s="92"/>
      <c r="K17475" s="29">
        <f>ROUND(SUM(K17465,K17470,K17474),2)</f>
        <v>160.55000000000001</v>
      </c>
    </row>
    <row r="17476" spans="1:11" ht="9.9499999999999993" customHeight="1" x14ac:dyDescent="0.25">
      <c r="A17476" s="9"/>
      <c r="B17476" s="9"/>
      <c r="C17476" s="9"/>
      <c r="D17476" s="9"/>
      <c r="E17476" s="9"/>
      <c r="F17476" s="9"/>
      <c r="G17476" s="100"/>
      <c r="H17476" s="100"/>
      <c r="I17476" s="100"/>
      <c r="J17476" s="100"/>
      <c r="K17476" s="100"/>
    </row>
    <row r="17477" spans="1:11" ht="20.100000000000001" customHeight="1" x14ac:dyDescent="0.25">
      <c r="A17477" s="99" t="s">
        <v>3464</v>
      </c>
      <c r="B17477" s="99"/>
      <c r="C17477" s="99"/>
      <c r="D17477" s="99"/>
      <c r="E17477" s="99"/>
      <c r="F17477" s="99"/>
      <c r="G17477" s="99"/>
      <c r="H17477" s="99"/>
      <c r="I17477" s="99"/>
      <c r="J17477" s="99"/>
      <c r="K17477" s="99"/>
    </row>
    <row r="17478" spans="1:11" ht="15" customHeight="1" x14ac:dyDescent="0.25">
      <c r="A17478" s="93" t="s">
        <v>3893</v>
      </c>
      <c r="B17478" s="93"/>
      <c r="C17478" s="93"/>
      <c r="D17478" s="94" t="s">
        <v>3</v>
      </c>
      <c r="E17478" s="94"/>
      <c r="F17478" s="23" t="s">
        <v>4</v>
      </c>
      <c r="G17478" s="94" t="s">
        <v>3894</v>
      </c>
      <c r="H17478" s="94"/>
      <c r="I17478" s="94" t="s">
        <v>3895</v>
      </c>
      <c r="J17478" s="94"/>
      <c r="K17478" s="23" t="s">
        <v>3896</v>
      </c>
    </row>
    <row r="17479" spans="1:11" ht="45.95" customHeight="1" x14ac:dyDescent="0.25">
      <c r="A17479" s="24" t="s">
        <v>4073</v>
      </c>
      <c r="B17479" s="95" t="s">
        <v>4074</v>
      </c>
      <c r="C17479" s="95"/>
      <c r="D17479" s="96" t="s">
        <v>20</v>
      </c>
      <c r="E17479" s="96"/>
      <c r="F17479" s="24" t="s">
        <v>26</v>
      </c>
      <c r="G17479" s="97">
        <v>1</v>
      </c>
      <c r="H17479" s="97"/>
      <c r="I17479" s="98">
        <v>1235.9100000000001</v>
      </c>
      <c r="J17479" s="98"/>
      <c r="K17479" s="27">
        <f>TRUNC(TRUNC(G17479,8)*I17479,2)</f>
        <v>1235.9100000000001</v>
      </c>
    </row>
    <row r="17480" spans="1:11" ht="21" customHeight="1" x14ac:dyDescent="0.25">
      <c r="A17480" s="24" t="s">
        <v>4075</v>
      </c>
      <c r="B17480" s="95" t="s">
        <v>4076</v>
      </c>
      <c r="C17480" s="95"/>
      <c r="D17480" s="96" t="s">
        <v>20</v>
      </c>
      <c r="E17480" s="96"/>
      <c r="F17480" s="24" t="s">
        <v>34</v>
      </c>
      <c r="G17480" s="97">
        <v>1.1999999999999999E-3</v>
      </c>
      <c r="H17480" s="97"/>
      <c r="I17480" s="98">
        <v>205.09</v>
      </c>
      <c r="J17480" s="98"/>
      <c r="K17480" s="27">
        <f>TRUNC(TRUNC(G17480,8)*I17480,2)</f>
        <v>0.24</v>
      </c>
    </row>
    <row r="17481" spans="1:11" ht="15" customHeight="1" x14ac:dyDescent="0.25">
      <c r="A17481" s="9"/>
      <c r="B17481" s="9"/>
      <c r="C17481" s="9"/>
      <c r="D17481" s="9"/>
      <c r="E17481" s="9"/>
      <c r="F17481" s="9"/>
      <c r="G17481" s="91" t="s">
        <v>3906</v>
      </c>
      <c r="H17481" s="91"/>
      <c r="I17481" s="91"/>
      <c r="J17481" s="91"/>
      <c r="K17481" s="28">
        <f>SUM(K17479:K17480)</f>
        <v>1236.1500000000001</v>
      </c>
    </row>
    <row r="17482" spans="1:11" ht="15" customHeight="1" x14ac:dyDescent="0.25">
      <c r="A17482" s="93" t="s">
        <v>3907</v>
      </c>
      <c r="B17482" s="93"/>
      <c r="C17482" s="93"/>
      <c r="D17482" s="94" t="s">
        <v>3</v>
      </c>
      <c r="E17482" s="94"/>
      <c r="F17482" s="23" t="s">
        <v>4</v>
      </c>
      <c r="G17482" s="94" t="s">
        <v>3894</v>
      </c>
      <c r="H17482" s="94"/>
      <c r="I17482" s="94" t="s">
        <v>3895</v>
      </c>
      <c r="J17482" s="94"/>
      <c r="K17482" s="23" t="s">
        <v>3896</v>
      </c>
    </row>
    <row r="17483" spans="1:11" ht="15" customHeight="1" x14ac:dyDescent="0.25">
      <c r="A17483" s="24" t="s">
        <v>3971</v>
      </c>
      <c r="B17483" s="95" t="s">
        <v>3972</v>
      </c>
      <c r="C17483" s="95"/>
      <c r="D17483" s="96" t="s">
        <v>20</v>
      </c>
      <c r="E17483" s="96"/>
      <c r="F17483" s="24" t="s">
        <v>2056</v>
      </c>
      <c r="G17483" s="97">
        <v>0.86809999999999998</v>
      </c>
      <c r="H17483" s="97"/>
      <c r="I17483" s="98">
        <v>32.69</v>
      </c>
      <c r="J17483" s="98"/>
      <c r="K17483" s="27">
        <f>TRUNC(TRUNC(G17483,8)*I17483,2)</f>
        <v>28.37</v>
      </c>
    </row>
    <row r="17484" spans="1:11" ht="15" customHeight="1" x14ac:dyDescent="0.25">
      <c r="A17484" s="24" t="s">
        <v>3910</v>
      </c>
      <c r="B17484" s="95" t="s">
        <v>3911</v>
      </c>
      <c r="C17484" s="95"/>
      <c r="D17484" s="96" t="s">
        <v>20</v>
      </c>
      <c r="E17484" s="96"/>
      <c r="F17484" s="24" t="s">
        <v>2056</v>
      </c>
      <c r="G17484" s="97">
        <v>0.57869999999999999</v>
      </c>
      <c r="H17484" s="97"/>
      <c r="I17484" s="98">
        <v>24.94</v>
      </c>
      <c r="J17484" s="98"/>
      <c r="K17484" s="27">
        <f>TRUNC(TRUNC(G17484,8)*I17484,2)</f>
        <v>14.43</v>
      </c>
    </row>
    <row r="17485" spans="1:11" ht="18" customHeight="1" x14ac:dyDescent="0.25">
      <c r="A17485" s="9"/>
      <c r="B17485" s="9"/>
      <c r="C17485" s="9"/>
      <c r="D17485" s="9"/>
      <c r="E17485" s="9"/>
      <c r="F17485" s="9"/>
      <c r="G17485" s="91" t="s">
        <v>3912</v>
      </c>
      <c r="H17485" s="91"/>
      <c r="I17485" s="91"/>
      <c r="J17485" s="91"/>
      <c r="K17485" s="28">
        <f>SUM(K17483:K17484)</f>
        <v>42.8</v>
      </c>
    </row>
    <row r="17486" spans="1:11" ht="15" customHeight="1" x14ac:dyDescent="0.25">
      <c r="A17486" s="93" t="s">
        <v>3922</v>
      </c>
      <c r="B17486" s="93"/>
      <c r="C17486" s="93"/>
      <c r="D17486" s="94" t="s">
        <v>3</v>
      </c>
      <c r="E17486" s="94"/>
      <c r="F17486" s="23" t="s">
        <v>4</v>
      </c>
      <c r="G17486" s="94" t="s">
        <v>3894</v>
      </c>
      <c r="H17486" s="94"/>
      <c r="I17486" s="94" t="s">
        <v>3895</v>
      </c>
      <c r="J17486" s="94"/>
      <c r="K17486" s="23" t="s">
        <v>3896</v>
      </c>
    </row>
    <row r="17487" spans="1:11" ht="29.1" customHeight="1" x14ac:dyDescent="0.25">
      <c r="A17487" s="24" t="s">
        <v>4077</v>
      </c>
      <c r="B17487" s="95" t="s">
        <v>4078</v>
      </c>
      <c r="C17487" s="95"/>
      <c r="D17487" s="96" t="s">
        <v>20</v>
      </c>
      <c r="E17487" s="96"/>
      <c r="F17487" s="24" t="s">
        <v>34</v>
      </c>
      <c r="G17487" s="97">
        <v>2.2200000000000001E-2</v>
      </c>
      <c r="H17487" s="97"/>
      <c r="I17487" s="98">
        <v>924.6</v>
      </c>
      <c r="J17487" s="98"/>
      <c r="K17487" s="27">
        <f>TRUNC(TRUNC(G17487,8)*I17487,2)</f>
        <v>20.52</v>
      </c>
    </row>
    <row r="17488" spans="1:11" ht="15" customHeight="1" x14ac:dyDescent="0.25">
      <c r="A17488" s="9"/>
      <c r="B17488" s="9"/>
      <c r="C17488" s="9"/>
      <c r="D17488" s="9"/>
      <c r="E17488" s="9"/>
      <c r="F17488" s="9"/>
      <c r="G17488" s="91" t="s">
        <v>3933</v>
      </c>
      <c r="H17488" s="91"/>
      <c r="I17488" s="91"/>
      <c r="J17488" s="91"/>
      <c r="K17488" s="28">
        <f>SUM(K17487:K17487)</f>
        <v>20.52</v>
      </c>
    </row>
    <row r="17489" spans="1:11" ht="15" customHeight="1" x14ac:dyDescent="0.25">
      <c r="A17489" s="9"/>
      <c r="B17489" s="9"/>
      <c r="C17489" s="9"/>
      <c r="D17489" s="9"/>
      <c r="E17489" s="9"/>
      <c r="F17489" s="9"/>
      <c r="G17489" s="92" t="s">
        <v>3913</v>
      </c>
      <c r="H17489" s="92"/>
      <c r="I17489" s="92"/>
      <c r="J17489" s="92"/>
      <c r="K17489" s="29">
        <f>ROUND(SUM(K17481,K17485,K17488),2)</f>
        <v>1299.47</v>
      </c>
    </row>
    <row r="17490" spans="1:11" ht="9.9499999999999993" customHeight="1" x14ac:dyDescent="0.25">
      <c r="A17490" s="9"/>
      <c r="B17490" s="9"/>
      <c r="C17490" s="9"/>
      <c r="D17490" s="9"/>
      <c r="E17490" s="9"/>
      <c r="F17490" s="9"/>
      <c r="G17490" s="100"/>
      <c r="H17490" s="100"/>
      <c r="I17490" s="100"/>
      <c r="J17490" s="100"/>
      <c r="K17490" s="100"/>
    </row>
    <row r="17491" spans="1:11" ht="20.100000000000001" customHeight="1" x14ac:dyDescent="0.25">
      <c r="A17491" s="99" t="s">
        <v>3465</v>
      </c>
      <c r="B17491" s="99"/>
      <c r="C17491" s="99"/>
      <c r="D17491" s="99"/>
      <c r="E17491" s="99"/>
      <c r="F17491" s="99"/>
      <c r="G17491" s="99"/>
      <c r="H17491" s="99"/>
      <c r="I17491" s="99"/>
      <c r="J17491" s="99"/>
      <c r="K17491" s="99"/>
    </row>
    <row r="17492" spans="1:11" ht="15" customHeight="1" x14ac:dyDescent="0.25">
      <c r="A17492" s="93" t="s">
        <v>3893</v>
      </c>
      <c r="B17492" s="93"/>
      <c r="C17492" s="93"/>
      <c r="D17492" s="94" t="s">
        <v>3</v>
      </c>
      <c r="E17492" s="94"/>
      <c r="F17492" s="23" t="s">
        <v>4</v>
      </c>
      <c r="G17492" s="94" t="s">
        <v>3894</v>
      </c>
      <c r="H17492" s="94"/>
      <c r="I17492" s="94" t="s">
        <v>3895</v>
      </c>
      <c r="J17492" s="94"/>
      <c r="K17492" s="23" t="s">
        <v>3896</v>
      </c>
    </row>
    <row r="17493" spans="1:11" ht="15" customHeight="1" x14ac:dyDescent="0.25">
      <c r="A17493" s="24" t="s">
        <v>4067</v>
      </c>
      <c r="B17493" s="95" t="s">
        <v>4068</v>
      </c>
      <c r="C17493" s="95"/>
      <c r="D17493" s="96" t="s">
        <v>20</v>
      </c>
      <c r="E17493" s="96"/>
      <c r="F17493" s="24" t="s">
        <v>3903</v>
      </c>
      <c r="G17493" s="97">
        <v>8.6199999999999992</v>
      </c>
      <c r="H17493" s="97"/>
      <c r="I17493" s="98">
        <v>1.1299999999999999</v>
      </c>
      <c r="J17493" s="98"/>
      <c r="K17493" s="27">
        <f>TRUNC(TRUNC(G17493,8)*I17493,2)</f>
        <v>9.74</v>
      </c>
    </row>
    <row r="17494" spans="1:11" ht="29.1" customHeight="1" x14ac:dyDescent="0.25">
      <c r="A17494" s="24" t="s">
        <v>4069</v>
      </c>
      <c r="B17494" s="95" t="s">
        <v>4070</v>
      </c>
      <c r="C17494" s="95"/>
      <c r="D17494" s="96" t="s">
        <v>20</v>
      </c>
      <c r="E17494" s="96"/>
      <c r="F17494" s="24" t="s">
        <v>26</v>
      </c>
      <c r="G17494" s="97">
        <v>6.4375</v>
      </c>
      <c r="H17494" s="97"/>
      <c r="I17494" s="98">
        <v>17.63</v>
      </c>
      <c r="J17494" s="98"/>
      <c r="K17494" s="27">
        <f>TRUNC(TRUNC(G17494,8)*I17494,2)</f>
        <v>113.49</v>
      </c>
    </row>
    <row r="17495" spans="1:11" ht="15" customHeight="1" x14ac:dyDescent="0.25">
      <c r="A17495" s="24" t="s">
        <v>4071</v>
      </c>
      <c r="B17495" s="95" t="s">
        <v>4072</v>
      </c>
      <c r="C17495" s="95"/>
      <c r="D17495" s="96" t="s">
        <v>20</v>
      </c>
      <c r="E17495" s="96"/>
      <c r="F17495" s="24" t="s">
        <v>3903</v>
      </c>
      <c r="G17495" s="97">
        <v>0.24</v>
      </c>
      <c r="H17495" s="97"/>
      <c r="I17495" s="98">
        <v>3.58</v>
      </c>
      <c r="J17495" s="98"/>
      <c r="K17495" s="27">
        <f>TRUNC(TRUNC(G17495,8)*I17495,2)</f>
        <v>0.85</v>
      </c>
    </row>
    <row r="17496" spans="1:11" ht="15" customHeight="1" x14ac:dyDescent="0.25">
      <c r="A17496" s="9"/>
      <c r="B17496" s="9"/>
      <c r="C17496" s="9"/>
      <c r="D17496" s="9"/>
      <c r="E17496" s="9"/>
      <c r="F17496" s="9"/>
      <c r="G17496" s="91" t="s">
        <v>3906</v>
      </c>
      <c r="H17496" s="91"/>
      <c r="I17496" s="91"/>
      <c r="J17496" s="91"/>
      <c r="K17496" s="28">
        <f>SUM(K17493:K17495)</f>
        <v>124.07999999999998</v>
      </c>
    </row>
    <row r="17497" spans="1:11" ht="15" customHeight="1" x14ac:dyDescent="0.25">
      <c r="A17497" s="93" t="s">
        <v>3907</v>
      </c>
      <c r="B17497" s="93"/>
      <c r="C17497" s="93"/>
      <c r="D17497" s="94" t="s">
        <v>3</v>
      </c>
      <c r="E17497" s="94"/>
      <c r="F17497" s="23" t="s">
        <v>4</v>
      </c>
      <c r="G17497" s="94" t="s">
        <v>3894</v>
      </c>
      <c r="H17497" s="94"/>
      <c r="I17497" s="94" t="s">
        <v>3895</v>
      </c>
      <c r="J17497" s="94"/>
      <c r="K17497" s="23" t="s">
        <v>3896</v>
      </c>
    </row>
    <row r="17498" spans="1:11" ht="15" customHeight="1" x14ac:dyDescent="0.25">
      <c r="A17498" s="24" t="s">
        <v>3971</v>
      </c>
      <c r="B17498" s="95" t="s">
        <v>3972</v>
      </c>
      <c r="C17498" s="95"/>
      <c r="D17498" s="96" t="s">
        <v>20</v>
      </c>
      <c r="E17498" s="96"/>
      <c r="F17498" s="24" t="s">
        <v>2056</v>
      </c>
      <c r="G17498" s="97">
        <v>0.63900000000000001</v>
      </c>
      <c r="H17498" s="97"/>
      <c r="I17498" s="98">
        <v>32.69</v>
      </c>
      <c r="J17498" s="98"/>
      <c r="K17498" s="27">
        <f>TRUNC(TRUNC(G17498,8)*I17498,2)</f>
        <v>20.88</v>
      </c>
    </row>
    <row r="17499" spans="1:11" ht="15" customHeight="1" x14ac:dyDescent="0.25">
      <c r="A17499" s="24" t="s">
        <v>3910</v>
      </c>
      <c r="B17499" s="95" t="s">
        <v>3911</v>
      </c>
      <c r="C17499" s="95"/>
      <c r="D17499" s="96" t="s">
        <v>20</v>
      </c>
      <c r="E17499" s="96"/>
      <c r="F17499" s="24" t="s">
        <v>2056</v>
      </c>
      <c r="G17499" s="97">
        <v>1.2789999999999999</v>
      </c>
      <c r="H17499" s="97"/>
      <c r="I17499" s="98">
        <v>24.94</v>
      </c>
      <c r="J17499" s="98"/>
      <c r="K17499" s="27">
        <f>TRUNC(TRUNC(G17499,8)*I17499,2)</f>
        <v>31.89</v>
      </c>
    </row>
    <row r="17500" spans="1:11" ht="18" customHeight="1" x14ac:dyDescent="0.25">
      <c r="A17500" s="9"/>
      <c r="B17500" s="9"/>
      <c r="C17500" s="9"/>
      <c r="D17500" s="9"/>
      <c r="E17500" s="9"/>
      <c r="F17500" s="9"/>
      <c r="G17500" s="91" t="s">
        <v>3912</v>
      </c>
      <c r="H17500" s="91"/>
      <c r="I17500" s="91"/>
      <c r="J17500" s="91"/>
      <c r="K17500" s="28">
        <f>SUM(K17498:K17499)</f>
        <v>52.769999999999996</v>
      </c>
    </row>
    <row r="17501" spans="1:11" ht="15" customHeight="1" x14ac:dyDescent="0.25">
      <c r="A17501" s="9"/>
      <c r="B17501" s="9"/>
      <c r="C17501" s="9"/>
      <c r="D17501" s="9"/>
      <c r="E17501" s="9"/>
      <c r="F17501" s="9"/>
      <c r="G17501" s="92" t="s">
        <v>3913</v>
      </c>
      <c r="H17501" s="92"/>
      <c r="I17501" s="92"/>
      <c r="J17501" s="92"/>
      <c r="K17501" s="29">
        <f>ROUND(SUM(K17496,K17500),2)</f>
        <v>176.85</v>
      </c>
    </row>
    <row r="17502" spans="1:11" ht="9.9499999999999993" customHeight="1" x14ac:dyDescent="0.25">
      <c r="A17502" s="9"/>
      <c r="B17502" s="9"/>
      <c r="C17502" s="9"/>
      <c r="D17502" s="9"/>
      <c r="E17502" s="9"/>
      <c r="F17502" s="9"/>
      <c r="G17502" s="100"/>
      <c r="H17502" s="100"/>
      <c r="I17502" s="100"/>
      <c r="J17502" s="100"/>
      <c r="K17502" s="100"/>
    </row>
    <row r="17503" spans="1:11" ht="20.100000000000001" customHeight="1" x14ac:dyDescent="0.25">
      <c r="A17503" s="99" t="s">
        <v>3466</v>
      </c>
      <c r="B17503" s="99"/>
      <c r="C17503" s="99"/>
      <c r="D17503" s="99"/>
      <c r="E17503" s="99"/>
      <c r="F17503" s="99"/>
      <c r="G17503" s="99"/>
      <c r="H17503" s="99"/>
      <c r="I17503" s="99"/>
      <c r="J17503" s="99"/>
      <c r="K17503" s="99"/>
    </row>
    <row r="17504" spans="1:11" ht="20.100000000000001" customHeight="1" x14ac:dyDescent="0.25">
      <c r="A17504" s="106" t="s">
        <v>4010</v>
      </c>
      <c r="B17504" s="106"/>
      <c r="C17504" s="106"/>
      <c r="D17504" s="106"/>
      <c r="E17504" s="106"/>
      <c r="F17504" s="2" t="s">
        <v>4</v>
      </c>
      <c r="G17504" s="87" t="s">
        <v>4001</v>
      </c>
      <c r="H17504" s="87"/>
      <c r="I17504" s="87" t="s">
        <v>3895</v>
      </c>
      <c r="J17504" s="87"/>
      <c r="K17504" s="2" t="s">
        <v>4011</v>
      </c>
    </row>
    <row r="17505" spans="1:11" ht="15" customHeight="1" x14ac:dyDescent="0.25">
      <c r="A17505" s="6" t="s">
        <v>4079</v>
      </c>
      <c r="B17505" s="104" t="s">
        <v>4080</v>
      </c>
      <c r="C17505" s="104"/>
      <c r="D17505" s="104"/>
      <c r="E17505" s="104"/>
      <c r="F17505" s="6" t="s">
        <v>77</v>
      </c>
      <c r="G17505" s="113">
        <v>1.7700000000000001E-3</v>
      </c>
      <c r="H17505" s="113"/>
      <c r="I17505" s="105">
        <v>33.79</v>
      </c>
      <c r="J17505" s="105"/>
      <c r="K17505" s="33">
        <f>ROUND(ROUND(G17505,5)*I17505,4)</f>
        <v>5.9799999999999999E-2</v>
      </c>
    </row>
    <row r="17506" spans="1:11" ht="15" customHeight="1" x14ac:dyDescent="0.25">
      <c r="A17506" s="6" t="s">
        <v>4081</v>
      </c>
      <c r="B17506" s="104" t="s">
        <v>4082</v>
      </c>
      <c r="C17506" s="104"/>
      <c r="D17506" s="104"/>
      <c r="E17506" s="104"/>
      <c r="F17506" s="6" t="s">
        <v>77</v>
      </c>
      <c r="G17506" s="113">
        <v>3.9300000000000003E-3</v>
      </c>
      <c r="H17506" s="113"/>
      <c r="I17506" s="105">
        <v>448.02</v>
      </c>
      <c r="J17506" s="105"/>
      <c r="K17506" s="33">
        <f>ROUND(ROUND(G17506,5)*I17506,4)</f>
        <v>1.7606999999999999</v>
      </c>
    </row>
    <row r="17507" spans="1:11" ht="15" customHeight="1" x14ac:dyDescent="0.25">
      <c r="A17507" s="6" t="s">
        <v>4083</v>
      </c>
      <c r="B17507" s="104" t="s">
        <v>4084</v>
      </c>
      <c r="C17507" s="104"/>
      <c r="D17507" s="104"/>
      <c r="E17507" s="104"/>
      <c r="F17507" s="6" t="s">
        <v>77</v>
      </c>
      <c r="G17507" s="113">
        <v>7.0800000000000004E-3</v>
      </c>
      <c r="H17507" s="113"/>
      <c r="I17507" s="105">
        <v>46.06</v>
      </c>
      <c r="J17507" s="105"/>
      <c r="K17507" s="33">
        <f>ROUND(ROUND(G17507,5)*I17507,4)</f>
        <v>0.3261</v>
      </c>
    </row>
    <row r="17508" spans="1:11" ht="15" customHeight="1" x14ac:dyDescent="0.25">
      <c r="A17508" s="6" t="s">
        <v>4085</v>
      </c>
      <c r="B17508" s="104" t="s">
        <v>4086</v>
      </c>
      <c r="C17508" s="104"/>
      <c r="D17508" s="104"/>
      <c r="E17508" s="104"/>
      <c r="F17508" s="6" t="s">
        <v>103</v>
      </c>
      <c r="G17508" s="113">
        <v>1</v>
      </c>
      <c r="H17508" s="113"/>
      <c r="I17508" s="105">
        <v>16.98</v>
      </c>
      <c r="J17508" s="105"/>
      <c r="K17508" s="33">
        <f>ROUND(ROUND(G17508,5)*I17508,4)</f>
        <v>16.98</v>
      </c>
    </row>
    <row r="17509" spans="1:11" ht="15" customHeight="1" x14ac:dyDescent="0.25">
      <c r="A17509" s="1"/>
      <c r="B17509" s="1"/>
      <c r="C17509" s="1"/>
      <c r="D17509" s="1"/>
      <c r="E17509" s="1"/>
      <c r="F17509" s="1"/>
      <c r="G17509" s="85" t="s">
        <v>4014</v>
      </c>
      <c r="H17509" s="85"/>
      <c r="I17509" s="85"/>
      <c r="J17509" s="85"/>
      <c r="K17509" s="34">
        <f>SUM(K17505:K17508)</f>
        <v>19.1266</v>
      </c>
    </row>
    <row r="17510" spans="1:11" ht="15" customHeight="1" x14ac:dyDescent="0.25">
      <c r="A17510" s="106" t="s">
        <v>4015</v>
      </c>
      <c r="B17510" s="106"/>
      <c r="C17510" s="106"/>
      <c r="D17510" s="23" t="s">
        <v>4016</v>
      </c>
      <c r="E17510" s="94" t="s">
        <v>4017</v>
      </c>
      <c r="F17510" s="94"/>
      <c r="G17510" s="94" t="s">
        <v>4001</v>
      </c>
      <c r="H17510" s="94"/>
      <c r="I17510" s="94" t="s">
        <v>3895</v>
      </c>
      <c r="J17510" s="94"/>
      <c r="K17510" s="23" t="s">
        <v>4011</v>
      </c>
    </row>
    <row r="17511" spans="1:11" ht="27.95" customHeight="1" x14ac:dyDescent="0.25">
      <c r="A17511" s="38" t="s">
        <v>4085</v>
      </c>
      <c r="B17511" s="109" t="s">
        <v>4087</v>
      </c>
      <c r="C17511" s="109"/>
      <c r="D17511" s="38" t="s">
        <v>4019</v>
      </c>
      <c r="E17511" s="110" t="s">
        <v>4088</v>
      </c>
      <c r="F17511" s="110"/>
      <c r="G17511" s="111">
        <v>1.9630000000000002E-2</v>
      </c>
      <c r="H17511" s="111"/>
      <c r="I17511" s="112">
        <v>33.64</v>
      </c>
      <c r="J17511" s="112"/>
      <c r="K17511" s="41">
        <f>ROUND(ROUND(G17511,5)*I17511,4)</f>
        <v>0.66039999999999999</v>
      </c>
    </row>
    <row r="17512" spans="1:11" ht="15" customHeight="1" x14ac:dyDescent="0.25">
      <c r="A17512" s="1"/>
      <c r="B17512" s="1"/>
      <c r="C17512" s="1"/>
      <c r="D17512" s="1"/>
      <c r="E17512" s="1"/>
      <c r="F17512" s="1"/>
      <c r="G17512" s="85" t="s">
        <v>4021</v>
      </c>
      <c r="H17512" s="85"/>
      <c r="I17512" s="85"/>
      <c r="J17512" s="85"/>
      <c r="K17512" s="33">
        <f>SUM(K17511:K17511)</f>
        <v>0.66039999999999999</v>
      </c>
    </row>
    <row r="17513" spans="1:11" ht="12.95" customHeight="1" x14ac:dyDescent="0.25">
      <c r="A17513" s="106" t="s">
        <v>4022</v>
      </c>
      <c r="B17513" s="106"/>
      <c r="C17513" s="94" t="s">
        <v>4023</v>
      </c>
      <c r="D17513" s="94" t="s">
        <v>5</v>
      </c>
      <c r="E17513" s="94" t="s">
        <v>4024</v>
      </c>
      <c r="F17513" s="94"/>
      <c r="G17513" s="94" t="s">
        <v>4025</v>
      </c>
      <c r="H17513" s="94"/>
      <c r="I17513" s="94" t="s">
        <v>2086</v>
      </c>
      <c r="J17513" s="94"/>
      <c r="K17513" s="94" t="s">
        <v>4011</v>
      </c>
    </row>
    <row r="17514" spans="1:11" ht="12" customHeight="1" x14ac:dyDescent="0.25">
      <c r="A17514" s="106"/>
      <c r="B17514" s="106"/>
      <c r="C17514" s="94"/>
      <c r="D17514" s="94"/>
      <c r="E17514" s="23" t="s">
        <v>2092</v>
      </c>
      <c r="F17514" s="23" t="s">
        <v>4026</v>
      </c>
      <c r="G17514" s="23" t="s">
        <v>2092</v>
      </c>
      <c r="H17514" s="23" t="s">
        <v>4026</v>
      </c>
      <c r="I17514" s="23" t="s">
        <v>2092</v>
      </c>
      <c r="J17514" s="23" t="s">
        <v>4026</v>
      </c>
      <c r="K17514" s="94"/>
    </row>
    <row r="17515" spans="1:11" ht="27.95" customHeight="1" x14ac:dyDescent="0.25">
      <c r="A17515" s="38" t="s">
        <v>4085</v>
      </c>
      <c r="B17515" s="39" t="s">
        <v>4087</v>
      </c>
      <c r="C17515" s="38" t="s">
        <v>4027</v>
      </c>
      <c r="D17515" s="40">
        <v>1.9630000000000002E-2</v>
      </c>
      <c r="E17515" s="42">
        <v>0</v>
      </c>
      <c r="F17515" s="43">
        <v>1.1100000000000001</v>
      </c>
      <c r="G17515" s="42">
        <v>0</v>
      </c>
      <c r="H17515" s="43">
        <v>0.88</v>
      </c>
      <c r="I17515" s="42">
        <v>0</v>
      </c>
      <c r="J17515" s="43">
        <v>0.72</v>
      </c>
      <c r="K17515" s="41">
        <f>ROUND(D17515*(ROUND(E17515*F17515,4)+ROUND(G17515*H17515,4)+ROUND(I17515*J17515,4)),4)</f>
        <v>0</v>
      </c>
    </row>
    <row r="17516" spans="1:11" ht="15" customHeight="1" x14ac:dyDescent="0.25">
      <c r="A17516" s="1"/>
      <c r="B17516" s="1"/>
      <c r="C17516" s="1"/>
      <c r="D17516" s="1"/>
      <c r="E17516" s="1"/>
      <c r="F17516" s="1"/>
      <c r="G17516" s="85" t="s">
        <v>4028</v>
      </c>
      <c r="H17516" s="85"/>
      <c r="I17516" s="85"/>
      <c r="J17516" s="85"/>
      <c r="K17516" s="33">
        <f>SUM(K17514:K17515)</f>
        <v>0</v>
      </c>
    </row>
    <row r="17517" spans="1:11" ht="15" customHeight="1" x14ac:dyDescent="0.25">
      <c r="A17517" s="9"/>
      <c r="B17517" s="9"/>
      <c r="C17517" s="9"/>
      <c r="D17517" s="9"/>
      <c r="E17517" s="9"/>
      <c r="F17517" s="9"/>
      <c r="G17517" s="92" t="s">
        <v>4029</v>
      </c>
      <c r="H17517" s="92"/>
      <c r="I17517" s="92"/>
      <c r="J17517" s="92"/>
      <c r="K17517" s="33">
        <f>SUM(K17509,K17512,K17516)</f>
        <v>19.786999999999999</v>
      </c>
    </row>
    <row r="17518" spans="1:11" ht="15" customHeight="1" x14ac:dyDescent="0.25">
      <c r="A17518" s="9"/>
      <c r="B17518" s="9"/>
      <c r="C17518" s="9"/>
      <c r="D17518" s="9"/>
      <c r="E17518" s="9"/>
      <c r="F17518" s="9"/>
      <c r="G17518" s="92" t="s">
        <v>3913</v>
      </c>
      <c r="H17518" s="92"/>
      <c r="I17518" s="92"/>
      <c r="J17518" s="92"/>
      <c r="K17518" s="29">
        <f>ROUND(SUM(K17517),2)</f>
        <v>19.79</v>
      </c>
    </row>
    <row r="17519" spans="1:11" ht="9.9499999999999993" customHeight="1" x14ac:dyDescent="0.25">
      <c r="A17519" s="9"/>
      <c r="B17519" s="9"/>
      <c r="C17519" s="9"/>
      <c r="D17519" s="9"/>
      <c r="E17519" s="9"/>
      <c r="F17519" s="9"/>
      <c r="G17519" s="100"/>
      <c r="H17519" s="100"/>
      <c r="I17519" s="100"/>
      <c r="J17519" s="100"/>
      <c r="K17519" s="100"/>
    </row>
    <row r="17520" spans="1:11" ht="20.100000000000001" customHeight="1" x14ac:dyDescent="0.25">
      <c r="A17520" s="99" t="s">
        <v>3467</v>
      </c>
      <c r="B17520" s="99"/>
      <c r="C17520" s="99"/>
      <c r="D17520" s="99"/>
      <c r="E17520" s="99"/>
      <c r="F17520" s="99"/>
      <c r="G17520" s="99"/>
      <c r="H17520" s="99"/>
      <c r="I17520" s="99"/>
      <c r="J17520" s="99"/>
      <c r="K17520" s="99"/>
    </row>
    <row r="17521" spans="1:11" ht="15" customHeight="1" x14ac:dyDescent="0.25">
      <c r="A17521" s="93" t="s">
        <v>3893</v>
      </c>
      <c r="B17521" s="93"/>
      <c r="C17521" s="93"/>
      <c r="D17521" s="94" t="s">
        <v>3</v>
      </c>
      <c r="E17521" s="94"/>
      <c r="F17521" s="23" t="s">
        <v>4</v>
      </c>
      <c r="G17521" s="94" t="s">
        <v>3894</v>
      </c>
      <c r="H17521" s="94"/>
      <c r="I17521" s="94" t="s">
        <v>3895</v>
      </c>
      <c r="J17521" s="94"/>
      <c r="K17521" s="23" t="s">
        <v>3896</v>
      </c>
    </row>
    <row r="17522" spans="1:11" ht="15" customHeight="1" x14ac:dyDescent="0.25">
      <c r="A17522" s="24" t="s">
        <v>4089</v>
      </c>
      <c r="B17522" s="95" t="s">
        <v>4090</v>
      </c>
      <c r="C17522" s="95"/>
      <c r="D17522" s="96" t="s">
        <v>20</v>
      </c>
      <c r="E17522" s="96"/>
      <c r="F17522" s="24" t="s">
        <v>16</v>
      </c>
      <c r="G17522" s="97">
        <v>1</v>
      </c>
      <c r="H17522" s="97"/>
      <c r="I17522" s="98">
        <v>12.85</v>
      </c>
      <c r="J17522" s="98"/>
      <c r="K17522" s="27">
        <f>TRUNC(TRUNC(G17522,8)*I17522,2)</f>
        <v>12.85</v>
      </c>
    </row>
    <row r="17523" spans="1:11" ht="15" customHeight="1" x14ac:dyDescent="0.25">
      <c r="A17523" s="9"/>
      <c r="B17523" s="9"/>
      <c r="C17523" s="9"/>
      <c r="D17523" s="9"/>
      <c r="E17523" s="9"/>
      <c r="F17523" s="9"/>
      <c r="G17523" s="91" t="s">
        <v>3906</v>
      </c>
      <c r="H17523" s="91"/>
      <c r="I17523" s="91"/>
      <c r="J17523" s="91"/>
      <c r="K17523" s="28">
        <f>SUM(K17522:K17522)</f>
        <v>12.85</v>
      </c>
    </row>
    <row r="17524" spans="1:11" ht="15" customHeight="1" x14ac:dyDescent="0.25">
      <c r="A17524" s="93" t="s">
        <v>3907</v>
      </c>
      <c r="B17524" s="93"/>
      <c r="C17524" s="93"/>
      <c r="D17524" s="94" t="s">
        <v>3</v>
      </c>
      <c r="E17524" s="94"/>
      <c r="F17524" s="23" t="s">
        <v>4</v>
      </c>
      <c r="G17524" s="94" t="s">
        <v>3894</v>
      </c>
      <c r="H17524" s="94"/>
      <c r="I17524" s="94" t="s">
        <v>3895</v>
      </c>
      <c r="J17524" s="94"/>
      <c r="K17524" s="23" t="s">
        <v>3896</v>
      </c>
    </row>
    <row r="17525" spans="1:11" ht="15" customHeight="1" x14ac:dyDescent="0.25">
      <c r="A17525" s="24" t="s">
        <v>3961</v>
      </c>
      <c r="B17525" s="95" t="s">
        <v>3962</v>
      </c>
      <c r="C17525" s="95"/>
      <c r="D17525" s="96" t="s">
        <v>20</v>
      </c>
      <c r="E17525" s="96"/>
      <c r="F17525" s="24" t="s">
        <v>2056</v>
      </c>
      <c r="G17525" s="97">
        <v>2.7699999999999999E-2</v>
      </c>
      <c r="H17525" s="97"/>
      <c r="I17525" s="98">
        <v>29.5</v>
      </c>
      <c r="J17525" s="98"/>
      <c r="K17525" s="27">
        <f>TRUNC(TRUNC(G17525,8)*I17525,2)</f>
        <v>0.81</v>
      </c>
    </row>
    <row r="17526" spans="1:11" ht="15" customHeight="1" x14ac:dyDescent="0.25">
      <c r="A17526" s="24" t="s">
        <v>3910</v>
      </c>
      <c r="B17526" s="95" t="s">
        <v>3911</v>
      </c>
      <c r="C17526" s="95"/>
      <c r="D17526" s="96" t="s">
        <v>20</v>
      </c>
      <c r="E17526" s="96"/>
      <c r="F17526" s="24" t="s">
        <v>2056</v>
      </c>
      <c r="G17526" s="97">
        <v>0.1386</v>
      </c>
      <c r="H17526" s="97"/>
      <c r="I17526" s="98">
        <v>24.94</v>
      </c>
      <c r="J17526" s="98"/>
      <c r="K17526" s="27">
        <f>TRUNC(TRUNC(G17526,8)*I17526,2)</f>
        <v>3.45</v>
      </c>
    </row>
    <row r="17527" spans="1:11" ht="18" customHeight="1" x14ac:dyDescent="0.25">
      <c r="A17527" s="9"/>
      <c r="B17527" s="9"/>
      <c r="C17527" s="9"/>
      <c r="D17527" s="9"/>
      <c r="E17527" s="9"/>
      <c r="F17527" s="9"/>
      <c r="G17527" s="91" t="s">
        <v>3912</v>
      </c>
      <c r="H17527" s="91"/>
      <c r="I17527" s="91"/>
      <c r="J17527" s="91"/>
      <c r="K17527" s="28">
        <f>SUM(K17525:K17526)</f>
        <v>4.26</v>
      </c>
    </row>
    <row r="17528" spans="1:11" ht="15" customHeight="1" x14ac:dyDescent="0.25">
      <c r="A17528" s="9"/>
      <c r="B17528" s="9"/>
      <c r="C17528" s="9"/>
      <c r="D17528" s="9"/>
      <c r="E17528" s="9"/>
      <c r="F17528" s="9"/>
      <c r="G17528" s="92" t="s">
        <v>3913</v>
      </c>
      <c r="H17528" s="92"/>
      <c r="I17528" s="92"/>
      <c r="J17528" s="92"/>
      <c r="K17528" s="29">
        <f>ROUND(SUM(K17523,K17527),2)</f>
        <v>17.11</v>
      </c>
    </row>
    <row r="17529" spans="1:11" ht="9.9499999999999993" customHeight="1" x14ac:dyDescent="0.25">
      <c r="A17529" s="9"/>
      <c r="B17529" s="9"/>
      <c r="C17529" s="9"/>
      <c r="D17529" s="9"/>
      <c r="E17529" s="9"/>
      <c r="F17529" s="9"/>
      <c r="G17529" s="100"/>
      <c r="H17529" s="100"/>
      <c r="I17529" s="100"/>
      <c r="J17529" s="100"/>
      <c r="K17529" s="100"/>
    </row>
    <row r="17530" spans="1:11" ht="20.100000000000001" customHeight="1" x14ac:dyDescent="0.25">
      <c r="A17530" s="99" t="s">
        <v>3468</v>
      </c>
      <c r="B17530" s="99"/>
      <c r="C17530" s="99"/>
      <c r="D17530" s="99"/>
      <c r="E17530" s="99"/>
      <c r="F17530" s="99"/>
      <c r="G17530" s="99"/>
      <c r="H17530" s="99"/>
      <c r="I17530" s="99"/>
      <c r="J17530" s="99"/>
      <c r="K17530" s="99"/>
    </row>
    <row r="17531" spans="1:11" ht="12.95" customHeight="1" x14ac:dyDescent="0.25">
      <c r="A17531" s="107" t="s">
        <v>3984</v>
      </c>
      <c r="B17531" s="107"/>
      <c r="C17531" s="107"/>
      <c r="D17531" s="108" t="s">
        <v>3985</v>
      </c>
      <c r="E17531" s="87" t="s">
        <v>3986</v>
      </c>
      <c r="F17531" s="87"/>
      <c r="G17531" s="87" t="s">
        <v>3987</v>
      </c>
      <c r="H17531" s="87"/>
      <c r="I17531" s="87"/>
      <c r="J17531" s="87"/>
      <c r="K17531" s="87" t="s">
        <v>3988</v>
      </c>
    </row>
    <row r="17532" spans="1:11" ht="12" customHeight="1" x14ac:dyDescent="0.25">
      <c r="A17532" s="107"/>
      <c r="B17532" s="107"/>
      <c r="C17532" s="107"/>
      <c r="D17532" s="108"/>
      <c r="E17532" s="23" t="s">
        <v>3989</v>
      </c>
      <c r="F17532" s="23" t="s">
        <v>3990</v>
      </c>
      <c r="G17532" s="94" t="s">
        <v>3989</v>
      </c>
      <c r="H17532" s="94"/>
      <c r="I17532" s="94" t="s">
        <v>3990</v>
      </c>
      <c r="J17532" s="94"/>
      <c r="K17532" s="87"/>
    </row>
    <row r="17533" spans="1:11" ht="15.95" customHeight="1" x14ac:dyDescent="0.25">
      <c r="A17533" s="6" t="s">
        <v>4091</v>
      </c>
      <c r="B17533" s="104" t="s">
        <v>4092</v>
      </c>
      <c r="C17533" s="104"/>
      <c r="D17533" s="44">
        <v>1</v>
      </c>
      <c r="E17533" s="32">
        <v>0.8</v>
      </c>
      <c r="F17533" s="32">
        <v>0.19999999999999996</v>
      </c>
      <c r="G17533" s="105">
        <v>5.32</v>
      </c>
      <c r="H17533" s="105"/>
      <c r="I17533" s="105">
        <v>0.5</v>
      </c>
      <c r="J17533" s="105"/>
      <c r="K17533" s="33">
        <f>TRUNC(D17533*(TRUNC(E17533*G17533,4)+TRUNC(F17533*I17533,4)),4)</f>
        <v>4.3559999999999999</v>
      </c>
    </row>
    <row r="17534" spans="1:11" ht="15" customHeight="1" x14ac:dyDescent="0.25">
      <c r="A17534" s="1"/>
      <c r="B17534" s="1"/>
      <c r="C17534" s="1"/>
      <c r="D17534" s="1"/>
      <c r="E17534" s="1"/>
      <c r="F17534" s="1"/>
      <c r="G17534" s="85" t="s">
        <v>3999</v>
      </c>
      <c r="H17534" s="85"/>
      <c r="I17534" s="85"/>
      <c r="J17534" s="85"/>
      <c r="K17534" s="34">
        <f>SUM(K17532:K17533)</f>
        <v>4.3559999999999999</v>
      </c>
    </row>
    <row r="17535" spans="1:11" ht="20.100000000000001" customHeight="1" x14ac:dyDescent="0.25">
      <c r="A17535" s="106" t="s">
        <v>4000</v>
      </c>
      <c r="B17535" s="106"/>
      <c r="C17535" s="106"/>
      <c r="D17535" s="106"/>
      <c r="E17535" s="106"/>
      <c r="F17535" s="2" t="s">
        <v>4</v>
      </c>
      <c r="G17535" s="87" t="s">
        <v>4001</v>
      </c>
      <c r="H17535" s="87"/>
      <c r="I17535" s="87" t="s">
        <v>4002</v>
      </c>
      <c r="J17535" s="87"/>
      <c r="K17535" s="2" t="s">
        <v>3988</v>
      </c>
    </row>
    <row r="17536" spans="1:11" ht="15" customHeight="1" x14ac:dyDescent="0.25">
      <c r="A17536" s="6" t="s">
        <v>4093</v>
      </c>
      <c r="B17536" s="101" t="s">
        <v>4094</v>
      </c>
      <c r="C17536" s="101"/>
      <c r="D17536" s="101"/>
      <c r="E17536" s="101"/>
      <c r="F17536" s="6" t="s">
        <v>3940</v>
      </c>
      <c r="G17536" s="102">
        <v>0.1333</v>
      </c>
      <c r="H17536" s="102"/>
      <c r="I17536" s="103">
        <v>3.96</v>
      </c>
      <c r="J17536" s="103"/>
      <c r="K17536" s="7">
        <f>TRUNC(TRUNC(G17536,8)*I17536,2)</f>
        <v>0.52</v>
      </c>
    </row>
    <row r="17537" spans="1:11" ht="15" customHeight="1" x14ac:dyDescent="0.25">
      <c r="A17537" s="6" t="s">
        <v>4095</v>
      </c>
      <c r="B17537" s="101" t="s">
        <v>4096</v>
      </c>
      <c r="C17537" s="101"/>
      <c r="D17537" s="101"/>
      <c r="E17537" s="101"/>
      <c r="F17537" s="6" t="s">
        <v>3940</v>
      </c>
      <c r="G17537" s="102">
        <v>2</v>
      </c>
      <c r="H17537" s="102"/>
      <c r="I17537" s="103">
        <v>14.41</v>
      </c>
      <c r="J17537" s="103"/>
      <c r="K17537" s="7">
        <f>TRUNC(TRUNC(G17537,8)*I17537,2)</f>
        <v>28.82</v>
      </c>
    </row>
    <row r="17538" spans="1:11" ht="15" customHeight="1" x14ac:dyDescent="0.25">
      <c r="A17538" s="6" t="s">
        <v>4097</v>
      </c>
      <c r="B17538" s="101" t="s">
        <v>4098</v>
      </c>
      <c r="C17538" s="101"/>
      <c r="D17538" s="101"/>
      <c r="E17538" s="101"/>
      <c r="F17538" s="6" t="s">
        <v>3940</v>
      </c>
      <c r="G17538" s="102">
        <v>3</v>
      </c>
      <c r="H17538" s="102"/>
      <c r="I17538" s="103">
        <v>14.58</v>
      </c>
      <c r="J17538" s="103"/>
      <c r="K17538" s="7">
        <f>TRUNC(TRUNC(G17538,8)*I17538,2)</f>
        <v>43.74</v>
      </c>
    </row>
    <row r="17539" spans="1:11" ht="15" customHeight="1" x14ac:dyDescent="0.25">
      <c r="A17539" s="1"/>
      <c r="B17539" s="1"/>
      <c r="C17539" s="1"/>
      <c r="D17539" s="1"/>
      <c r="E17539" s="1"/>
      <c r="F17539" s="1"/>
      <c r="G17539" s="85" t="s">
        <v>4005</v>
      </c>
      <c r="H17539" s="85"/>
      <c r="I17539" s="85"/>
      <c r="J17539" s="85"/>
      <c r="K17539" s="29">
        <f>SUM(K17536:K17538)</f>
        <v>73.08</v>
      </c>
    </row>
    <row r="17540" spans="1:11" ht="15" customHeight="1" x14ac:dyDescent="0.25">
      <c r="A17540" s="9"/>
      <c r="B17540" s="9"/>
      <c r="C17540" s="9"/>
      <c r="D17540" s="9"/>
      <c r="E17540" s="9"/>
      <c r="F17540" s="9"/>
      <c r="G17540" s="92" t="s">
        <v>4006</v>
      </c>
      <c r="H17540" s="92"/>
      <c r="I17540" s="92"/>
      <c r="J17540" s="92"/>
      <c r="K17540" s="33">
        <f>SUM(K17534,K17539)</f>
        <v>77.435999999999993</v>
      </c>
    </row>
    <row r="17541" spans="1:11" ht="15" customHeight="1" x14ac:dyDescent="0.25">
      <c r="A17541" s="9"/>
      <c r="B17541" s="9"/>
      <c r="C17541" s="9"/>
      <c r="D17541" s="9"/>
      <c r="E17541" s="9"/>
      <c r="F17541" s="9"/>
      <c r="G17541" s="92" t="s">
        <v>4007</v>
      </c>
      <c r="H17541" s="92"/>
      <c r="I17541" s="92"/>
      <c r="J17541" s="92"/>
      <c r="K17541" s="35">
        <v>22.5</v>
      </c>
    </row>
    <row r="17542" spans="1:11" ht="15" customHeight="1" x14ac:dyDescent="0.25">
      <c r="A17542" s="9"/>
      <c r="B17542" s="9"/>
      <c r="C17542" s="9"/>
      <c r="D17542" s="9"/>
      <c r="E17542" s="9"/>
      <c r="F17542" s="9"/>
      <c r="G17542" s="92" t="s">
        <v>4008</v>
      </c>
      <c r="H17542" s="92"/>
      <c r="I17542" s="92"/>
      <c r="J17542" s="92"/>
      <c r="K17542" s="33">
        <f>TRUNC(K17540/K17541,4)</f>
        <v>3.4416000000000002</v>
      </c>
    </row>
    <row r="17543" spans="1:11" ht="15" customHeight="1" x14ac:dyDescent="0.25">
      <c r="A17543" s="9"/>
      <c r="B17543" s="9"/>
      <c r="C17543" s="9"/>
      <c r="D17543" s="9"/>
      <c r="E17543" s="9"/>
      <c r="F17543" s="9"/>
      <c r="G17543" s="92" t="s">
        <v>4029</v>
      </c>
      <c r="H17543" s="92"/>
      <c r="I17543" s="92"/>
      <c r="J17543" s="92"/>
      <c r="K17543" s="33">
        <f>SUM(K17542)</f>
        <v>3.4416000000000002</v>
      </c>
    </row>
    <row r="17544" spans="1:11" ht="15" customHeight="1" x14ac:dyDescent="0.25">
      <c r="A17544" s="9"/>
      <c r="B17544" s="9"/>
      <c r="C17544" s="9"/>
      <c r="D17544" s="9"/>
      <c r="E17544" s="9"/>
      <c r="F17544" s="9"/>
      <c r="G17544" s="92" t="s">
        <v>3913</v>
      </c>
      <c r="H17544" s="92"/>
      <c r="I17544" s="92"/>
      <c r="J17544" s="92"/>
      <c r="K17544" s="29">
        <f>ROUND(SUM(K17543),2)</f>
        <v>3.44</v>
      </c>
    </row>
    <row r="17545" spans="1:11" ht="9.9499999999999993" customHeight="1" x14ac:dyDescent="0.25">
      <c r="A17545" s="9"/>
      <c r="B17545" s="9"/>
      <c r="C17545" s="9"/>
      <c r="D17545" s="9"/>
      <c r="E17545" s="9"/>
      <c r="F17545" s="9"/>
      <c r="G17545" s="100"/>
      <c r="H17545" s="100"/>
      <c r="I17545" s="100"/>
      <c r="J17545" s="100"/>
      <c r="K17545" s="100"/>
    </row>
    <row r="17546" spans="1:11" ht="20.100000000000001" customHeight="1" x14ac:dyDescent="0.25">
      <c r="A17546" s="99" t="s">
        <v>3469</v>
      </c>
      <c r="B17546" s="99"/>
      <c r="C17546" s="99"/>
      <c r="D17546" s="99"/>
      <c r="E17546" s="99"/>
      <c r="F17546" s="99"/>
      <c r="G17546" s="99"/>
      <c r="H17546" s="99"/>
      <c r="I17546" s="99"/>
      <c r="J17546" s="99"/>
      <c r="K17546" s="99"/>
    </row>
    <row r="17547" spans="1:11" ht="15" customHeight="1" x14ac:dyDescent="0.25">
      <c r="A17547" s="93" t="s">
        <v>3893</v>
      </c>
      <c r="B17547" s="93"/>
      <c r="C17547" s="93"/>
      <c r="D17547" s="94" t="s">
        <v>3</v>
      </c>
      <c r="E17547" s="94"/>
      <c r="F17547" s="23" t="s">
        <v>4</v>
      </c>
      <c r="G17547" s="94" t="s">
        <v>3894</v>
      </c>
      <c r="H17547" s="94"/>
      <c r="I17547" s="94" t="s">
        <v>3895</v>
      </c>
      <c r="J17547" s="94"/>
      <c r="K17547" s="23" t="s">
        <v>3896</v>
      </c>
    </row>
    <row r="17548" spans="1:11" ht="15" customHeight="1" x14ac:dyDescent="0.25">
      <c r="A17548" s="24" t="s">
        <v>3951</v>
      </c>
      <c r="B17548" s="95" t="s">
        <v>3952</v>
      </c>
      <c r="C17548" s="95"/>
      <c r="D17548" s="96" t="s">
        <v>3953</v>
      </c>
      <c r="E17548" s="96"/>
      <c r="F17548" s="24" t="s">
        <v>3954</v>
      </c>
      <c r="G17548" s="97">
        <v>4.0000000000000001E-3</v>
      </c>
      <c r="H17548" s="97"/>
      <c r="I17548" s="98">
        <v>215</v>
      </c>
      <c r="J17548" s="98"/>
      <c r="K17548" s="27">
        <f>ROUND(ROUND(G17548,8)*I17548,2)</f>
        <v>0.86</v>
      </c>
    </row>
    <row r="17549" spans="1:11" ht="15" customHeight="1" x14ac:dyDescent="0.25">
      <c r="A17549" s="24" t="s">
        <v>3955</v>
      </c>
      <c r="B17549" s="95" t="s">
        <v>3956</v>
      </c>
      <c r="C17549" s="95"/>
      <c r="D17549" s="96" t="s">
        <v>20</v>
      </c>
      <c r="E17549" s="96"/>
      <c r="F17549" s="24" t="s">
        <v>3903</v>
      </c>
      <c r="G17549" s="97">
        <v>5.0000000000000001E-3</v>
      </c>
      <c r="H17549" s="97"/>
      <c r="I17549" s="98">
        <v>19.37</v>
      </c>
      <c r="J17549" s="98"/>
      <c r="K17549" s="27">
        <f>ROUND(ROUND(G17549,8)*I17549,2)</f>
        <v>0.1</v>
      </c>
    </row>
    <row r="17550" spans="1:11" ht="15" customHeight="1" x14ac:dyDescent="0.25">
      <c r="A17550" s="9"/>
      <c r="B17550" s="9"/>
      <c r="C17550" s="9"/>
      <c r="D17550" s="9"/>
      <c r="E17550" s="9"/>
      <c r="F17550" s="9"/>
      <c r="G17550" s="91" t="s">
        <v>3906</v>
      </c>
      <c r="H17550" s="91"/>
      <c r="I17550" s="91"/>
      <c r="J17550" s="91"/>
      <c r="K17550" s="28">
        <f>SUM(K17548:K17549)</f>
        <v>0.96</v>
      </c>
    </row>
    <row r="17551" spans="1:11" ht="15" customHeight="1" x14ac:dyDescent="0.25">
      <c r="A17551" s="93" t="s">
        <v>3907</v>
      </c>
      <c r="B17551" s="93"/>
      <c r="C17551" s="93"/>
      <c r="D17551" s="94" t="s">
        <v>3</v>
      </c>
      <c r="E17551" s="94"/>
      <c r="F17551" s="23" t="s">
        <v>4</v>
      </c>
      <c r="G17551" s="94" t="s">
        <v>3894</v>
      </c>
      <c r="H17551" s="94"/>
      <c r="I17551" s="94" t="s">
        <v>3895</v>
      </c>
      <c r="J17551" s="94"/>
      <c r="K17551" s="23" t="s">
        <v>3896</v>
      </c>
    </row>
    <row r="17552" spans="1:11" ht="21" customHeight="1" x14ac:dyDescent="0.25">
      <c r="A17552" s="24" t="s">
        <v>3908</v>
      </c>
      <c r="B17552" s="95" t="s">
        <v>3909</v>
      </c>
      <c r="C17552" s="95"/>
      <c r="D17552" s="96" t="s">
        <v>20</v>
      </c>
      <c r="E17552" s="96"/>
      <c r="F17552" s="24" t="s">
        <v>2056</v>
      </c>
      <c r="G17552" s="97">
        <v>0.03</v>
      </c>
      <c r="H17552" s="97"/>
      <c r="I17552" s="98">
        <v>32.24</v>
      </c>
      <c r="J17552" s="98"/>
      <c r="K17552" s="27">
        <f>ROUND(ROUND(G17552,8)*I17552,2)</f>
        <v>0.97</v>
      </c>
    </row>
    <row r="17553" spans="1:11" ht="15" customHeight="1" x14ac:dyDescent="0.25">
      <c r="A17553" s="24" t="s">
        <v>3910</v>
      </c>
      <c r="B17553" s="95" t="s">
        <v>3911</v>
      </c>
      <c r="C17553" s="95"/>
      <c r="D17553" s="96" t="s">
        <v>20</v>
      </c>
      <c r="E17553" s="96"/>
      <c r="F17553" s="24" t="s">
        <v>2056</v>
      </c>
      <c r="G17553" s="97">
        <v>0.03</v>
      </c>
      <c r="H17553" s="97"/>
      <c r="I17553" s="98">
        <v>24.94</v>
      </c>
      <c r="J17553" s="98"/>
      <c r="K17553" s="27">
        <f>ROUND(ROUND(G17553,8)*I17553,2)</f>
        <v>0.75</v>
      </c>
    </row>
    <row r="17554" spans="1:11" ht="18" customHeight="1" x14ac:dyDescent="0.25">
      <c r="A17554" s="9"/>
      <c r="B17554" s="9"/>
      <c r="C17554" s="9"/>
      <c r="D17554" s="9"/>
      <c r="E17554" s="9"/>
      <c r="F17554" s="9"/>
      <c r="G17554" s="91" t="s">
        <v>3912</v>
      </c>
      <c r="H17554" s="91"/>
      <c r="I17554" s="91"/>
      <c r="J17554" s="91"/>
      <c r="K17554" s="28">
        <f>SUM(K17552:K17553)</f>
        <v>1.72</v>
      </c>
    </row>
    <row r="17555" spans="1:11" ht="15" customHeight="1" x14ac:dyDescent="0.25">
      <c r="A17555" s="9"/>
      <c r="B17555" s="9"/>
      <c r="C17555" s="9"/>
      <c r="D17555" s="9"/>
      <c r="E17555" s="9"/>
      <c r="F17555" s="9"/>
      <c r="G17555" s="92" t="s">
        <v>3913</v>
      </c>
      <c r="H17555" s="92"/>
      <c r="I17555" s="92"/>
      <c r="J17555" s="92"/>
      <c r="K17555" s="29">
        <f>ROUND(SUM(K17550,K17554),2)</f>
        <v>2.68</v>
      </c>
    </row>
    <row r="17556" spans="1:11" ht="9.9499999999999993" customHeight="1" x14ac:dyDescent="0.25">
      <c r="A17556" s="9"/>
      <c r="B17556" s="9"/>
      <c r="C17556" s="9"/>
      <c r="D17556" s="9"/>
      <c r="E17556" s="9"/>
      <c r="F17556" s="9"/>
      <c r="G17556" s="100"/>
      <c r="H17556" s="100"/>
      <c r="I17556" s="100"/>
      <c r="J17556" s="100"/>
      <c r="K17556" s="100"/>
    </row>
    <row r="17557" spans="1:11" ht="20.100000000000001" customHeight="1" x14ac:dyDescent="0.25">
      <c r="A17557" s="99" t="s">
        <v>3470</v>
      </c>
      <c r="B17557" s="99"/>
      <c r="C17557" s="99"/>
      <c r="D17557" s="99"/>
      <c r="E17557" s="99"/>
      <c r="F17557" s="99"/>
      <c r="G17557" s="99"/>
      <c r="H17557" s="99"/>
      <c r="I17557" s="99"/>
      <c r="J17557" s="99"/>
      <c r="K17557" s="99"/>
    </row>
    <row r="17558" spans="1:11" ht="15" customHeight="1" x14ac:dyDescent="0.25">
      <c r="A17558" s="93" t="s">
        <v>3916</v>
      </c>
      <c r="B17558" s="93"/>
      <c r="C17558" s="93"/>
      <c r="D17558" s="94" t="s">
        <v>3</v>
      </c>
      <c r="E17558" s="94"/>
      <c r="F17558" s="23" t="s">
        <v>4</v>
      </c>
      <c r="G17558" s="94" t="s">
        <v>3894</v>
      </c>
      <c r="H17558" s="94"/>
      <c r="I17558" s="94" t="s">
        <v>3895</v>
      </c>
      <c r="J17558" s="94"/>
      <c r="K17558" s="23" t="s">
        <v>3896</v>
      </c>
    </row>
    <row r="17559" spans="1:11" ht="29.1" customHeight="1" x14ac:dyDescent="0.25">
      <c r="A17559" s="24" t="s">
        <v>3957</v>
      </c>
      <c r="B17559" s="95" t="s">
        <v>3958</v>
      </c>
      <c r="C17559" s="95"/>
      <c r="D17559" s="96" t="s">
        <v>20</v>
      </c>
      <c r="E17559" s="96"/>
      <c r="F17559" s="24" t="s">
        <v>3936</v>
      </c>
      <c r="G17559" s="97">
        <v>2.8999999999999998E-3</v>
      </c>
      <c r="H17559" s="97"/>
      <c r="I17559" s="98">
        <v>75.540000000000006</v>
      </c>
      <c r="J17559" s="98"/>
      <c r="K17559" s="27">
        <f>TRUNC(TRUNC(G17559,8)*I17559,2)</f>
        <v>0.21</v>
      </c>
    </row>
    <row r="17560" spans="1:11" ht="29.1" customHeight="1" x14ac:dyDescent="0.25">
      <c r="A17560" s="24" t="s">
        <v>3959</v>
      </c>
      <c r="B17560" s="95" t="s">
        <v>3960</v>
      </c>
      <c r="C17560" s="95"/>
      <c r="D17560" s="96" t="s">
        <v>20</v>
      </c>
      <c r="E17560" s="96"/>
      <c r="F17560" s="24" t="s">
        <v>30</v>
      </c>
      <c r="G17560" s="97">
        <v>1.6999999999999999E-3</v>
      </c>
      <c r="H17560" s="97"/>
      <c r="I17560" s="98">
        <v>198.53</v>
      </c>
      <c r="J17560" s="98"/>
      <c r="K17560" s="27">
        <f>TRUNC(TRUNC(G17560,8)*I17560,2)</f>
        <v>0.33</v>
      </c>
    </row>
    <row r="17561" spans="1:11" ht="18" customHeight="1" x14ac:dyDescent="0.25">
      <c r="A17561" s="9"/>
      <c r="B17561" s="9"/>
      <c r="C17561" s="9"/>
      <c r="D17561" s="9"/>
      <c r="E17561" s="9"/>
      <c r="F17561" s="9"/>
      <c r="G17561" s="91" t="s">
        <v>3919</v>
      </c>
      <c r="H17561" s="91"/>
      <c r="I17561" s="91"/>
      <c r="J17561" s="91"/>
      <c r="K17561" s="28">
        <f>SUM(K17559:K17560)</f>
        <v>0.54</v>
      </c>
    </row>
    <row r="17562" spans="1:11" ht="15" customHeight="1" x14ac:dyDescent="0.25">
      <c r="A17562" s="93" t="s">
        <v>3907</v>
      </c>
      <c r="B17562" s="93"/>
      <c r="C17562" s="93"/>
      <c r="D17562" s="94" t="s">
        <v>3</v>
      </c>
      <c r="E17562" s="94"/>
      <c r="F17562" s="23" t="s">
        <v>4</v>
      </c>
      <c r="G17562" s="94" t="s">
        <v>3894</v>
      </c>
      <c r="H17562" s="94"/>
      <c r="I17562" s="94" t="s">
        <v>3895</v>
      </c>
      <c r="J17562" s="94"/>
      <c r="K17562" s="23" t="s">
        <v>3896</v>
      </c>
    </row>
    <row r="17563" spans="1:11" ht="15" customHeight="1" x14ac:dyDescent="0.25">
      <c r="A17563" s="24" t="s">
        <v>3961</v>
      </c>
      <c r="B17563" s="95" t="s">
        <v>3962</v>
      </c>
      <c r="C17563" s="95"/>
      <c r="D17563" s="96" t="s">
        <v>20</v>
      </c>
      <c r="E17563" s="96"/>
      <c r="F17563" s="24" t="s">
        <v>2056</v>
      </c>
      <c r="G17563" s="97">
        <v>4.5999999999999999E-3</v>
      </c>
      <c r="H17563" s="97"/>
      <c r="I17563" s="98">
        <v>29.5</v>
      </c>
      <c r="J17563" s="98"/>
      <c r="K17563" s="27">
        <f>TRUNC(TRUNC(G17563,8)*I17563,2)</f>
        <v>0.13</v>
      </c>
    </row>
    <row r="17564" spans="1:11" ht="18" customHeight="1" x14ac:dyDescent="0.25">
      <c r="A17564" s="9"/>
      <c r="B17564" s="9"/>
      <c r="C17564" s="9"/>
      <c r="D17564" s="9"/>
      <c r="E17564" s="9"/>
      <c r="F17564" s="9"/>
      <c r="G17564" s="91" t="s">
        <v>3912</v>
      </c>
      <c r="H17564" s="91"/>
      <c r="I17564" s="91"/>
      <c r="J17564" s="91"/>
      <c r="K17564" s="28">
        <f>SUM(K17563:K17563)</f>
        <v>0.13</v>
      </c>
    </row>
    <row r="17565" spans="1:11" ht="15" customHeight="1" x14ac:dyDescent="0.25">
      <c r="A17565" s="9"/>
      <c r="B17565" s="9"/>
      <c r="C17565" s="9"/>
      <c r="D17565" s="9"/>
      <c r="E17565" s="9"/>
      <c r="F17565" s="9"/>
      <c r="G17565" s="92" t="s">
        <v>3913</v>
      </c>
      <c r="H17565" s="92"/>
      <c r="I17565" s="92"/>
      <c r="J17565" s="92"/>
      <c r="K17565" s="29">
        <f>ROUND(SUM(K17561,K17564),2)</f>
        <v>0.67</v>
      </c>
    </row>
    <row r="17566" spans="1:11" ht="9.9499999999999993" customHeight="1" x14ac:dyDescent="0.25">
      <c r="A17566" s="9"/>
      <c r="B17566" s="9"/>
      <c r="C17566" s="9"/>
      <c r="D17566" s="9"/>
      <c r="E17566" s="9"/>
      <c r="F17566" s="9"/>
      <c r="G17566" s="100"/>
      <c r="H17566" s="100"/>
      <c r="I17566" s="100"/>
      <c r="J17566" s="100"/>
      <c r="K17566" s="100"/>
    </row>
    <row r="17567" spans="1:11" ht="20.100000000000001" customHeight="1" x14ac:dyDescent="0.25">
      <c r="A17567" s="99" t="s">
        <v>3471</v>
      </c>
      <c r="B17567" s="99"/>
      <c r="C17567" s="99"/>
      <c r="D17567" s="99"/>
      <c r="E17567" s="99"/>
      <c r="F17567" s="99"/>
      <c r="G17567" s="99"/>
      <c r="H17567" s="99"/>
      <c r="I17567" s="99"/>
      <c r="J17567" s="99"/>
      <c r="K17567" s="99"/>
    </row>
    <row r="17568" spans="1:11" ht="15" customHeight="1" x14ac:dyDescent="0.25">
      <c r="A17568" s="93" t="s">
        <v>3916</v>
      </c>
      <c r="B17568" s="93"/>
      <c r="C17568" s="93"/>
      <c r="D17568" s="94" t="s">
        <v>3</v>
      </c>
      <c r="E17568" s="94"/>
      <c r="F17568" s="23" t="s">
        <v>4</v>
      </c>
      <c r="G17568" s="94" t="s">
        <v>3894</v>
      </c>
      <c r="H17568" s="94"/>
      <c r="I17568" s="94" t="s">
        <v>3895</v>
      </c>
      <c r="J17568" s="94"/>
      <c r="K17568" s="23" t="s">
        <v>3896</v>
      </c>
    </row>
    <row r="17569" spans="1:11" ht="29.1" customHeight="1" x14ac:dyDescent="0.25">
      <c r="A17569" s="24" t="s">
        <v>3957</v>
      </c>
      <c r="B17569" s="95" t="s">
        <v>3958</v>
      </c>
      <c r="C17569" s="95"/>
      <c r="D17569" s="96" t="s">
        <v>20</v>
      </c>
      <c r="E17569" s="96"/>
      <c r="F17569" s="24" t="s">
        <v>3936</v>
      </c>
      <c r="G17569" s="97">
        <v>1.95E-2</v>
      </c>
      <c r="H17569" s="97"/>
      <c r="I17569" s="98">
        <v>75.540000000000006</v>
      </c>
      <c r="J17569" s="98"/>
      <c r="K17569" s="27">
        <f>TRUNC(TRUNC(G17569,8)*I17569,2)</f>
        <v>1.47</v>
      </c>
    </row>
    <row r="17570" spans="1:11" ht="29.1" customHeight="1" x14ac:dyDescent="0.25">
      <c r="A17570" s="24" t="s">
        <v>3959</v>
      </c>
      <c r="B17570" s="95" t="s">
        <v>3960</v>
      </c>
      <c r="C17570" s="95"/>
      <c r="D17570" s="96" t="s">
        <v>20</v>
      </c>
      <c r="E17570" s="96"/>
      <c r="F17570" s="24" t="s">
        <v>30</v>
      </c>
      <c r="G17570" s="97">
        <v>1.15E-2</v>
      </c>
      <c r="H17570" s="97"/>
      <c r="I17570" s="98">
        <v>198.53</v>
      </c>
      <c r="J17570" s="98"/>
      <c r="K17570" s="27">
        <f>TRUNC(TRUNC(G17570,8)*I17570,2)</f>
        <v>2.2799999999999998</v>
      </c>
    </row>
    <row r="17571" spans="1:11" ht="18" customHeight="1" x14ac:dyDescent="0.25">
      <c r="A17571" s="9"/>
      <c r="B17571" s="9"/>
      <c r="C17571" s="9"/>
      <c r="D17571" s="9"/>
      <c r="E17571" s="9"/>
      <c r="F17571" s="9"/>
      <c r="G17571" s="91" t="s">
        <v>3919</v>
      </c>
      <c r="H17571" s="91"/>
      <c r="I17571" s="91"/>
      <c r="J17571" s="91"/>
      <c r="K17571" s="28">
        <f>SUM(K17569:K17570)</f>
        <v>3.75</v>
      </c>
    </row>
    <row r="17572" spans="1:11" ht="15" customHeight="1" x14ac:dyDescent="0.25">
      <c r="A17572" s="93" t="s">
        <v>3907</v>
      </c>
      <c r="B17572" s="93"/>
      <c r="C17572" s="93"/>
      <c r="D17572" s="94" t="s">
        <v>3</v>
      </c>
      <c r="E17572" s="94"/>
      <c r="F17572" s="23" t="s">
        <v>4</v>
      </c>
      <c r="G17572" s="94" t="s">
        <v>3894</v>
      </c>
      <c r="H17572" s="94"/>
      <c r="I17572" s="94" t="s">
        <v>3895</v>
      </c>
      <c r="J17572" s="94"/>
      <c r="K17572" s="23" t="s">
        <v>3896</v>
      </c>
    </row>
    <row r="17573" spans="1:11" ht="15" customHeight="1" x14ac:dyDescent="0.25">
      <c r="A17573" s="24" t="s">
        <v>3910</v>
      </c>
      <c r="B17573" s="95" t="s">
        <v>3911</v>
      </c>
      <c r="C17573" s="95"/>
      <c r="D17573" s="96" t="s">
        <v>20</v>
      </c>
      <c r="E17573" s="96"/>
      <c r="F17573" s="24" t="s">
        <v>2056</v>
      </c>
      <c r="G17573" s="97">
        <v>3.1E-2</v>
      </c>
      <c r="H17573" s="97"/>
      <c r="I17573" s="98">
        <v>24.94</v>
      </c>
      <c r="J17573" s="98"/>
      <c r="K17573" s="27">
        <f>TRUNC(TRUNC(G17573,8)*I17573,2)</f>
        <v>0.77</v>
      </c>
    </row>
    <row r="17574" spans="1:11" ht="18" customHeight="1" x14ac:dyDescent="0.25">
      <c r="A17574" s="9"/>
      <c r="B17574" s="9"/>
      <c r="C17574" s="9"/>
      <c r="D17574" s="9"/>
      <c r="E17574" s="9"/>
      <c r="F17574" s="9"/>
      <c r="G17574" s="91" t="s">
        <v>3912</v>
      </c>
      <c r="H17574" s="91"/>
      <c r="I17574" s="91"/>
      <c r="J17574" s="91"/>
      <c r="K17574" s="28">
        <f>SUM(K17573:K17573)</f>
        <v>0.77</v>
      </c>
    </row>
    <row r="17575" spans="1:11" ht="15" customHeight="1" x14ac:dyDescent="0.25">
      <c r="A17575" s="9"/>
      <c r="B17575" s="9"/>
      <c r="C17575" s="9"/>
      <c r="D17575" s="9"/>
      <c r="E17575" s="9"/>
      <c r="F17575" s="9"/>
      <c r="G17575" s="92" t="s">
        <v>3913</v>
      </c>
      <c r="H17575" s="92"/>
      <c r="I17575" s="92"/>
      <c r="J17575" s="92"/>
      <c r="K17575" s="29">
        <f>ROUND(SUM(K17571,K17574),2)</f>
        <v>4.5199999999999996</v>
      </c>
    </row>
    <row r="17576" spans="1:11" ht="9.9499999999999993" customHeight="1" x14ac:dyDescent="0.25">
      <c r="A17576" s="9"/>
      <c r="B17576" s="9"/>
      <c r="C17576" s="9"/>
      <c r="D17576" s="9"/>
      <c r="E17576" s="9"/>
      <c r="F17576" s="9"/>
      <c r="G17576" s="100"/>
      <c r="H17576" s="100"/>
      <c r="I17576" s="100"/>
      <c r="J17576" s="100"/>
      <c r="K17576" s="100"/>
    </row>
    <row r="17577" spans="1:11" ht="20.100000000000001" customHeight="1" x14ac:dyDescent="0.25">
      <c r="A17577" s="99" t="s">
        <v>3472</v>
      </c>
      <c r="B17577" s="99"/>
      <c r="C17577" s="99"/>
      <c r="D17577" s="99"/>
      <c r="E17577" s="99"/>
      <c r="F17577" s="99"/>
      <c r="G17577" s="99"/>
      <c r="H17577" s="99"/>
      <c r="I17577" s="99"/>
      <c r="J17577" s="99"/>
      <c r="K17577" s="99"/>
    </row>
    <row r="17578" spans="1:11" ht="15" customHeight="1" x14ac:dyDescent="0.25">
      <c r="A17578" s="93" t="s">
        <v>3916</v>
      </c>
      <c r="B17578" s="93"/>
      <c r="C17578" s="93"/>
      <c r="D17578" s="94" t="s">
        <v>3</v>
      </c>
      <c r="E17578" s="94"/>
      <c r="F17578" s="23" t="s">
        <v>4</v>
      </c>
      <c r="G17578" s="94" t="s">
        <v>3894</v>
      </c>
      <c r="H17578" s="94"/>
      <c r="I17578" s="94" t="s">
        <v>3895</v>
      </c>
      <c r="J17578" s="94"/>
      <c r="K17578" s="23" t="s">
        <v>3896</v>
      </c>
    </row>
    <row r="17579" spans="1:11" ht="29.1" customHeight="1" x14ac:dyDescent="0.25">
      <c r="A17579" s="24" t="s">
        <v>3963</v>
      </c>
      <c r="B17579" s="95" t="s">
        <v>3964</v>
      </c>
      <c r="C17579" s="95"/>
      <c r="D17579" s="96" t="s">
        <v>20</v>
      </c>
      <c r="E17579" s="96"/>
      <c r="F17579" s="24" t="s">
        <v>3936</v>
      </c>
      <c r="G17579" s="97">
        <v>0.86950000000000005</v>
      </c>
      <c r="H17579" s="97"/>
      <c r="I17579" s="98">
        <v>8.9</v>
      </c>
      <c r="J17579" s="98"/>
      <c r="K17579" s="27">
        <f>TRUNC(TRUNC(G17579,8)*I17579,2)</f>
        <v>7.73</v>
      </c>
    </row>
    <row r="17580" spans="1:11" ht="29.1" customHeight="1" x14ac:dyDescent="0.25">
      <c r="A17580" s="24" t="s">
        <v>3965</v>
      </c>
      <c r="B17580" s="95" t="s">
        <v>3966</v>
      </c>
      <c r="C17580" s="95"/>
      <c r="D17580" s="96" t="s">
        <v>20</v>
      </c>
      <c r="E17580" s="96"/>
      <c r="F17580" s="24" t="s">
        <v>30</v>
      </c>
      <c r="G17580" s="97">
        <v>1.137</v>
      </c>
      <c r="H17580" s="97"/>
      <c r="I17580" s="98">
        <v>32.76</v>
      </c>
      <c r="J17580" s="98"/>
      <c r="K17580" s="27">
        <f>TRUNC(TRUNC(G17580,8)*I17580,2)</f>
        <v>37.24</v>
      </c>
    </row>
    <row r="17581" spans="1:11" ht="21" customHeight="1" x14ac:dyDescent="0.25">
      <c r="A17581" s="24" t="s">
        <v>3967</v>
      </c>
      <c r="B17581" s="95" t="s">
        <v>3968</v>
      </c>
      <c r="C17581" s="95"/>
      <c r="D17581" s="96" t="s">
        <v>20</v>
      </c>
      <c r="E17581" s="96"/>
      <c r="F17581" s="24" t="s">
        <v>3936</v>
      </c>
      <c r="G17581" s="97">
        <v>0.86950000000000005</v>
      </c>
      <c r="H17581" s="97"/>
      <c r="I17581" s="98">
        <v>27.59</v>
      </c>
      <c r="J17581" s="98"/>
      <c r="K17581" s="27">
        <f>TRUNC(TRUNC(G17581,8)*I17581,2)</f>
        <v>23.98</v>
      </c>
    </row>
    <row r="17582" spans="1:11" ht="21" customHeight="1" x14ac:dyDescent="0.25">
      <c r="A17582" s="24" t="s">
        <v>3969</v>
      </c>
      <c r="B17582" s="95" t="s">
        <v>3970</v>
      </c>
      <c r="C17582" s="95"/>
      <c r="D17582" s="96" t="s">
        <v>20</v>
      </c>
      <c r="E17582" s="96"/>
      <c r="F17582" s="24" t="s">
        <v>30</v>
      </c>
      <c r="G17582" s="97">
        <v>1.137</v>
      </c>
      <c r="H17582" s="97"/>
      <c r="I17582" s="98">
        <v>28.09</v>
      </c>
      <c r="J17582" s="98"/>
      <c r="K17582" s="27">
        <f>TRUNC(TRUNC(G17582,8)*I17582,2)</f>
        <v>31.93</v>
      </c>
    </row>
    <row r="17583" spans="1:11" ht="18" customHeight="1" x14ac:dyDescent="0.25">
      <c r="A17583" s="9"/>
      <c r="B17583" s="9"/>
      <c r="C17583" s="9"/>
      <c r="D17583" s="9"/>
      <c r="E17583" s="9"/>
      <c r="F17583" s="9"/>
      <c r="G17583" s="91" t="s">
        <v>3919</v>
      </c>
      <c r="H17583" s="91"/>
      <c r="I17583" s="91"/>
      <c r="J17583" s="91"/>
      <c r="K17583" s="28">
        <f>SUM(K17579:K17582)</f>
        <v>100.88</v>
      </c>
    </row>
    <row r="17584" spans="1:11" ht="15" customHeight="1" x14ac:dyDescent="0.25">
      <c r="A17584" s="93" t="s">
        <v>3907</v>
      </c>
      <c r="B17584" s="93"/>
      <c r="C17584" s="93"/>
      <c r="D17584" s="94" t="s">
        <v>3</v>
      </c>
      <c r="E17584" s="94"/>
      <c r="F17584" s="23" t="s">
        <v>4</v>
      </c>
      <c r="G17584" s="94" t="s">
        <v>3894</v>
      </c>
      <c r="H17584" s="94"/>
      <c r="I17584" s="94" t="s">
        <v>3895</v>
      </c>
      <c r="J17584" s="94"/>
      <c r="K17584" s="23" t="s">
        <v>3896</v>
      </c>
    </row>
    <row r="17585" spans="1:11" ht="15" customHeight="1" x14ac:dyDescent="0.25">
      <c r="A17585" s="24" t="s">
        <v>3971</v>
      </c>
      <c r="B17585" s="95" t="s">
        <v>3972</v>
      </c>
      <c r="C17585" s="95"/>
      <c r="D17585" s="96" t="s">
        <v>20</v>
      </c>
      <c r="E17585" s="96"/>
      <c r="F17585" s="24" t="s">
        <v>2056</v>
      </c>
      <c r="G17585" s="97">
        <v>7.22E-2</v>
      </c>
      <c r="H17585" s="97"/>
      <c r="I17585" s="98">
        <v>32.69</v>
      </c>
      <c r="J17585" s="98"/>
      <c r="K17585" s="27">
        <f>TRUNC(TRUNC(G17585,8)*I17585,2)</f>
        <v>2.36</v>
      </c>
    </row>
    <row r="17586" spans="1:11" ht="15" customHeight="1" x14ac:dyDescent="0.25">
      <c r="A17586" s="24" t="s">
        <v>3910</v>
      </c>
      <c r="B17586" s="95" t="s">
        <v>3911</v>
      </c>
      <c r="C17586" s="95"/>
      <c r="D17586" s="96" t="s">
        <v>20</v>
      </c>
      <c r="E17586" s="96"/>
      <c r="F17586" s="24" t="s">
        <v>2056</v>
      </c>
      <c r="G17586" s="97">
        <v>0.44790000000000002</v>
      </c>
      <c r="H17586" s="97"/>
      <c r="I17586" s="98">
        <v>24.94</v>
      </c>
      <c r="J17586" s="98"/>
      <c r="K17586" s="27">
        <f>TRUNC(TRUNC(G17586,8)*I17586,2)</f>
        <v>11.17</v>
      </c>
    </row>
    <row r="17587" spans="1:11" ht="18" customHeight="1" x14ac:dyDescent="0.25">
      <c r="A17587" s="9"/>
      <c r="B17587" s="9"/>
      <c r="C17587" s="9"/>
      <c r="D17587" s="9"/>
      <c r="E17587" s="9"/>
      <c r="F17587" s="9"/>
      <c r="G17587" s="91" t="s">
        <v>3912</v>
      </c>
      <c r="H17587" s="91"/>
      <c r="I17587" s="91"/>
      <c r="J17587" s="91"/>
      <c r="K17587" s="28">
        <f>SUM(K17585:K17586)</f>
        <v>13.53</v>
      </c>
    </row>
    <row r="17588" spans="1:11" ht="15" customHeight="1" x14ac:dyDescent="0.25">
      <c r="A17588" s="9"/>
      <c r="B17588" s="9"/>
      <c r="C17588" s="9"/>
      <c r="D17588" s="9"/>
      <c r="E17588" s="9"/>
      <c r="F17588" s="9"/>
      <c r="G17588" s="92" t="s">
        <v>3913</v>
      </c>
      <c r="H17588" s="92"/>
      <c r="I17588" s="92"/>
      <c r="J17588" s="92"/>
      <c r="K17588" s="29">
        <f>ROUND(SUM(K17583,K17587),2)</f>
        <v>114.41</v>
      </c>
    </row>
    <row r="17589" spans="1:11" ht="9.9499999999999993" customHeight="1" x14ac:dyDescent="0.25">
      <c r="A17589" s="9"/>
      <c r="B17589" s="9"/>
      <c r="C17589" s="9"/>
      <c r="D17589" s="9"/>
      <c r="E17589" s="9"/>
      <c r="F17589" s="9"/>
      <c r="G17589" s="100"/>
      <c r="H17589" s="100"/>
      <c r="I17589" s="100"/>
      <c r="J17589" s="100"/>
      <c r="K17589" s="100"/>
    </row>
    <row r="17590" spans="1:11" ht="20.100000000000001" customHeight="1" x14ac:dyDescent="0.25">
      <c r="A17590" s="99" t="s">
        <v>3473</v>
      </c>
      <c r="B17590" s="99"/>
      <c r="C17590" s="99"/>
      <c r="D17590" s="99"/>
      <c r="E17590" s="99"/>
      <c r="F17590" s="99"/>
      <c r="G17590" s="99"/>
      <c r="H17590" s="99"/>
      <c r="I17590" s="99"/>
      <c r="J17590" s="99"/>
      <c r="K17590" s="99"/>
    </row>
    <row r="17591" spans="1:11" ht="15" customHeight="1" x14ac:dyDescent="0.25">
      <c r="A17591" s="93" t="s">
        <v>3916</v>
      </c>
      <c r="B17591" s="93"/>
      <c r="C17591" s="93"/>
      <c r="D17591" s="94" t="s">
        <v>3</v>
      </c>
      <c r="E17591" s="94"/>
      <c r="F17591" s="23" t="s">
        <v>4</v>
      </c>
      <c r="G17591" s="94" t="s">
        <v>3894</v>
      </c>
      <c r="H17591" s="94"/>
      <c r="I17591" s="94" t="s">
        <v>3895</v>
      </c>
      <c r="J17591" s="94"/>
      <c r="K17591" s="23" t="s">
        <v>3896</v>
      </c>
    </row>
    <row r="17592" spans="1:11" ht="38.1" customHeight="1" x14ac:dyDescent="0.25">
      <c r="A17592" s="24" t="s">
        <v>3973</v>
      </c>
      <c r="B17592" s="95" t="s">
        <v>3974</v>
      </c>
      <c r="C17592" s="95"/>
      <c r="D17592" s="96" t="s">
        <v>20</v>
      </c>
      <c r="E17592" s="96"/>
      <c r="F17592" s="24" t="s">
        <v>3936</v>
      </c>
      <c r="G17592" s="97">
        <v>6.3E-3</v>
      </c>
      <c r="H17592" s="97"/>
      <c r="I17592" s="98">
        <v>94.61</v>
      </c>
      <c r="J17592" s="98"/>
      <c r="K17592" s="27">
        <f>TRUNC(TRUNC(G17592,8)*I17592,2)</f>
        <v>0.59</v>
      </c>
    </row>
    <row r="17593" spans="1:11" ht="38.1" customHeight="1" x14ac:dyDescent="0.25">
      <c r="A17593" s="24" t="s">
        <v>3975</v>
      </c>
      <c r="B17593" s="95" t="s">
        <v>3976</v>
      </c>
      <c r="C17593" s="95"/>
      <c r="D17593" s="96" t="s">
        <v>20</v>
      </c>
      <c r="E17593" s="96"/>
      <c r="F17593" s="24" t="s">
        <v>30</v>
      </c>
      <c r="G17593" s="97">
        <v>1.0200000000000001E-2</v>
      </c>
      <c r="H17593" s="97"/>
      <c r="I17593" s="98">
        <v>370.94</v>
      </c>
      <c r="J17593" s="98"/>
      <c r="K17593" s="27">
        <f>TRUNC(TRUNC(G17593,8)*I17593,2)</f>
        <v>3.78</v>
      </c>
    </row>
    <row r="17594" spans="1:11" ht="29.1" customHeight="1" x14ac:dyDescent="0.25">
      <c r="A17594" s="24" t="s">
        <v>3977</v>
      </c>
      <c r="B17594" s="95" t="s">
        <v>3978</v>
      </c>
      <c r="C17594" s="95"/>
      <c r="D17594" s="96" t="s">
        <v>20</v>
      </c>
      <c r="E17594" s="96"/>
      <c r="F17594" s="24" t="s">
        <v>3936</v>
      </c>
      <c r="G17594" s="97">
        <v>4.8999999999999998E-3</v>
      </c>
      <c r="H17594" s="97"/>
      <c r="I17594" s="98">
        <v>74.180000000000007</v>
      </c>
      <c r="J17594" s="98"/>
      <c r="K17594" s="27">
        <f>TRUNC(TRUNC(G17594,8)*I17594,2)</f>
        <v>0.36</v>
      </c>
    </row>
    <row r="17595" spans="1:11" ht="29.1" customHeight="1" x14ac:dyDescent="0.25">
      <c r="A17595" s="24" t="s">
        <v>3979</v>
      </c>
      <c r="B17595" s="95" t="s">
        <v>3980</v>
      </c>
      <c r="C17595" s="95"/>
      <c r="D17595" s="96" t="s">
        <v>20</v>
      </c>
      <c r="E17595" s="96"/>
      <c r="F17595" s="24" t="s">
        <v>30</v>
      </c>
      <c r="G17595" s="97">
        <v>5.5999999999999999E-3</v>
      </c>
      <c r="H17595" s="97"/>
      <c r="I17595" s="98">
        <v>166.79</v>
      </c>
      <c r="J17595" s="98"/>
      <c r="K17595" s="27">
        <f>TRUNC(TRUNC(G17595,8)*I17595,2)</f>
        <v>0.93</v>
      </c>
    </row>
    <row r="17596" spans="1:11" ht="18" customHeight="1" x14ac:dyDescent="0.25">
      <c r="A17596" s="9"/>
      <c r="B17596" s="9"/>
      <c r="C17596" s="9"/>
      <c r="D17596" s="9"/>
      <c r="E17596" s="9"/>
      <c r="F17596" s="9"/>
      <c r="G17596" s="91" t="s">
        <v>3919</v>
      </c>
      <c r="H17596" s="91"/>
      <c r="I17596" s="91"/>
      <c r="J17596" s="91"/>
      <c r="K17596" s="28">
        <f>SUM(K17592:K17595)</f>
        <v>5.66</v>
      </c>
    </row>
    <row r="17597" spans="1:11" ht="15" customHeight="1" x14ac:dyDescent="0.25">
      <c r="A17597" s="9"/>
      <c r="B17597" s="9"/>
      <c r="C17597" s="9"/>
      <c r="D17597" s="9"/>
      <c r="E17597" s="9"/>
      <c r="F17597" s="9"/>
      <c r="G17597" s="92" t="s">
        <v>3913</v>
      </c>
      <c r="H17597" s="92"/>
      <c r="I17597" s="92"/>
      <c r="J17597" s="92"/>
      <c r="K17597" s="29">
        <f>ROUND(SUM(K17596),2)</f>
        <v>5.66</v>
      </c>
    </row>
    <row r="17598" spans="1:11" ht="9.9499999999999993" customHeight="1" x14ac:dyDescent="0.25">
      <c r="A17598" s="9"/>
      <c r="B17598" s="9"/>
      <c r="C17598" s="9"/>
      <c r="D17598" s="9"/>
      <c r="E17598" s="9"/>
      <c r="F17598" s="9"/>
      <c r="G17598" s="100"/>
      <c r="H17598" s="100"/>
      <c r="I17598" s="100"/>
      <c r="J17598" s="100"/>
      <c r="K17598" s="100"/>
    </row>
    <row r="17599" spans="1:11" ht="20.100000000000001" customHeight="1" x14ac:dyDescent="0.25">
      <c r="A17599" s="99" t="s">
        <v>3474</v>
      </c>
      <c r="B17599" s="99"/>
      <c r="C17599" s="99"/>
      <c r="D17599" s="99"/>
      <c r="E17599" s="99"/>
      <c r="F17599" s="99"/>
      <c r="G17599" s="99"/>
      <c r="H17599" s="99"/>
      <c r="I17599" s="99"/>
      <c r="J17599" s="99"/>
      <c r="K17599" s="99"/>
    </row>
    <row r="17600" spans="1:11" ht="15" customHeight="1" x14ac:dyDescent="0.25">
      <c r="A17600" s="93" t="s">
        <v>3916</v>
      </c>
      <c r="B17600" s="93"/>
      <c r="C17600" s="93"/>
      <c r="D17600" s="94" t="s">
        <v>3</v>
      </c>
      <c r="E17600" s="94"/>
      <c r="F17600" s="23" t="s">
        <v>4</v>
      </c>
      <c r="G17600" s="94" t="s">
        <v>3894</v>
      </c>
      <c r="H17600" s="94"/>
      <c r="I17600" s="94" t="s">
        <v>3895</v>
      </c>
      <c r="J17600" s="94"/>
      <c r="K17600" s="23" t="s">
        <v>3896</v>
      </c>
    </row>
    <row r="17601" spans="1:11" ht="38.1" customHeight="1" x14ac:dyDescent="0.25">
      <c r="A17601" s="24" t="s">
        <v>3973</v>
      </c>
      <c r="B17601" s="95" t="s">
        <v>3974</v>
      </c>
      <c r="C17601" s="95"/>
      <c r="D17601" s="96" t="s">
        <v>20</v>
      </c>
      <c r="E17601" s="96"/>
      <c r="F17601" s="24" t="s">
        <v>3936</v>
      </c>
      <c r="G17601" s="97">
        <v>1.2999999999999999E-3</v>
      </c>
      <c r="H17601" s="97"/>
      <c r="I17601" s="98">
        <v>94.61</v>
      </c>
      <c r="J17601" s="98"/>
      <c r="K17601" s="27">
        <f>TRUNC(TRUNC(G17601,8)*I17601,2)</f>
        <v>0.12</v>
      </c>
    </row>
    <row r="17602" spans="1:11" ht="38.1" customHeight="1" x14ac:dyDescent="0.25">
      <c r="A17602" s="24" t="s">
        <v>3975</v>
      </c>
      <c r="B17602" s="95" t="s">
        <v>3976</v>
      </c>
      <c r="C17602" s="95"/>
      <c r="D17602" s="96" t="s">
        <v>20</v>
      </c>
      <c r="E17602" s="96"/>
      <c r="F17602" s="24" t="s">
        <v>30</v>
      </c>
      <c r="G17602" s="97">
        <v>3.0999999999999999E-3</v>
      </c>
      <c r="H17602" s="97"/>
      <c r="I17602" s="98">
        <v>370.94</v>
      </c>
      <c r="J17602" s="98"/>
      <c r="K17602" s="27">
        <f>TRUNC(TRUNC(G17602,8)*I17602,2)</f>
        <v>1.1399999999999999</v>
      </c>
    </row>
    <row r="17603" spans="1:11" ht="18" customHeight="1" x14ac:dyDescent="0.25">
      <c r="A17603" s="9"/>
      <c r="B17603" s="9"/>
      <c r="C17603" s="9"/>
      <c r="D17603" s="9"/>
      <c r="E17603" s="9"/>
      <c r="F17603" s="9"/>
      <c r="G17603" s="91" t="s">
        <v>3919</v>
      </c>
      <c r="H17603" s="91"/>
      <c r="I17603" s="91"/>
      <c r="J17603" s="91"/>
      <c r="K17603" s="28">
        <f>SUM(K17601:K17602)</f>
        <v>1.2599999999999998</v>
      </c>
    </row>
    <row r="17604" spans="1:11" ht="15" customHeight="1" x14ac:dyDescent="0.25">
      <c r="A17604" s="9"/>
      <c r="B17604" s="9"/>
      <c r="C17604" s="9"/>
      <c r="D17604" s="9"/>
      <c r="E17604" s="9"/>
      <c r="F17604" s="9"/>
      <c r="G17604" s="92" t="s">
        <v>3913</v>
      </c>
      <c r="H17604" s="92"/>
      <c r="I17604" s="92"/>
      <c r="J17604" s="92"/>
      <c r="K17604" s="29">
        <f>ROUND(SUM(K17603),2)</f>
        <v>1.26</v>
      </c>
    </row>
    <row r="17605" spans="1:11" ht="9.9499999999999993" customHeight="1" x14ac:dyDescent="0.25">
      <c r="A17605" s="9"/>
      <c r="B17605" s="9"/>
      <c r="C17605" s="9"/>
      <c r="D17605" s="9"/>
      <c r="E17605" s="9"/>
      <c r="F17605" s="9"/>
      <c r="G17605" s="100"/>
      <c r="H17605" s="100"/>
      <c r="I17605" s="100"/>
      <c r="J17605" s="100"/>
      <c r="K17605" s="100"/>
    </row>
    <row r="17606" spans="1:11" ht="20.100000000000001" customHeight="1" x14ac:dyDescent="0.25">
      <c r="A17606" s="99" t="s">
        <v>3475</v>
      </c>
      <c r="B17606" s="99"/>
      <c r="C17606" s="99"/>
      <c r="D17606" s="99"/>
      <c r="E17606" s="99"/>
      <c r="F17606" s="99"/>
      <c r="G17606" s="99"/>
      <c r="H17606" s="99"/>
      <c r="I17606" s="99"/>
      <c r="J17606" s="99"/>
      <c r="K17606" s="99"/>
    </row>
    <row r="17607" spans="1:11" ht="15" customHeight="1" x14ac:dyDescent="0.25">
      <c r="A17607" s="93" t="s">
        <v>3916</v>
      </c>
      <c r="B17607" s="93"/>
      <c r="C17607" s="93"/>
      <c r="D17607" s="94" t="s">
        <v>3</v>
      </c>
      <c r="E17607" s="94"/>
      <c r="F17607" s="23" t="s">
        <v>4</v>
      </c>
      <c r="G17607" s="94" t="s">
        <v>3894</v>
      </c>
      <c r="H17607" s="94"/>
      <c r="I17607" s="94" t="s">
        <v>3895</v>
      </c>
      <c r="J17607" s="94"/>
      <c r="K17607" s="23" t="s">
        <v>3896</v>
      </c>
    </row>
    <row r="17608" spans="1:11" ht="38.1" customHeight="1" x14ac:dyDescent="0.25">
      <c r="A17608" s="24" t="s">
        <v>3973</v>
      </c>
      <c r="B17608" s="95" t="s">
        <v>3974</v>
      </c>
      <c r="C17608" s="95"/>
      <c r="D17608" s="96" t="s">
        <v>20</v>
      </c>
      <c r="E17608" s="96"/>
      <c r="F17608" s="24" t="s">
        <v>3936</v>
      </c>
      <c r="G17608" s="97">
        <v>5.0000000000000001E-4</v>
      </c>
      <c r="H17608" s="97"/>
      <c r="I17608" s="98">
        <v>94.61</v>
      </c>
      <c r="J17608" s="98"/>
      <c r="K17608" s="27">
        <f>TRUNC(TRUNC(G17608,8)*I17608,2)</f>
        <v>0.04</v>
      </c>
    </row>
    <row r="17609" spans="1:11" ht="38.1" customHeight="1" x14ac:dyDescent="0.25">
      <c r="A17609" s="24" t="s">
        <v>3975</v>
      </c>
      <c r="B17609" s="95" t="s">
        <v>3976</v>
      </c>
      <c r="C17609" s="95"/>
      <c r="D17609" s="96" t="s">
        <v>20</v>
      </c>
      <c r="E17609" s="96"/>
      <c r="F17609" s="24" t="s">
        <v>30</v>
      </c>
      <c r="G17609" s="97">
        <v>1.1999999999999999E-3</v>
      </c>
      <c r="H17609" s="97"/>
      <c r="I17609" s="98">
        <v>370.94</v>
      </c>
      <c r="J17609" s="98"/>
      <c r="K17609" s="27">
        <f>TRUNC(TRUNC(G17609,8)*I17609,2)</f>
        <v>0.44</v>
      </c>
    </row>
    <row r="17610" spans="1:11" ht="18" customHeight="1" x14ac:dyDescent="0.25">
      <c r="A17610" s="9"/>
      <c r="B17610" s="9"/>
      <c r="C17610" s="9"/>
      <c r="D17610" s="9"/>
      <c r="E17610" s="9"/>
      <c r="F17610" s="9"/>
      <c r="G17610" s="91" t="s">
        <v>3919</v>
      </c>
      <c r="H17610" s="91"/>
      <c r="I17610" s="91"/>
      <c r="J17610" s="91"/>
      <c r="K17610" s="28">
        <f>SUM(K17608:K17609)</f>
        <v>0.48</v>
      </c>
    </row>
    <row r="17611" spans="1:11" ht="15" customHeight="1" x14ac:dyDescent="0.25">
      <c r="A17611" s="9"/>
      <c r="B17611" s="9"/>
      <c r="C17611" s="9"/>
      <c r="D17611" s="9"/>
      <c r="E17611" s="9"/>
      <c r="F17611" s="9"/>
      <c r="G17611" s="92" t="s">
        <v>3913</v>
      </c>
      <c r="H17611" s="92"/>
      <c r="I17611" s="92"/>
      <c r="J17611" s="92"/>
      <c r="K17611" s="29">
        <f>ROUND(SUM(K17610),2)</f>
        <v>0.48</v>
      </c>
    </row>
    <row r="17612" spans="1:11" ht="9.9499999999999993" customHeight="1" x14ac:dyDescent="0.25">
      <c r="A17612" s="9"/>
      <c r="B17612" s="9"/>
      <c r="C17612" s="9"/>
      <c r="D17612" s="9"/>
      <c r="E17612" s="9"/>
      <c r="F17612" s="9"/>
      <c r="G17612" s="100"/>
      <c r="H17612" s="100"/>
      <c r="I17612" s="100"/>
      <c r="J17612" s="100"/>
      <c r="K17612" s="100"/>
    </row>
    <row r="17613" spans="1:11" ht="20.100000000000001" customHeight="1" x14ac:dyDescent="0.25">
      <c r="A17613" s="99" t="s">
        <v>3476</v>
      </c>
      <c r="B17613" s="99"/>
      <c r="C17613" s="99"/>
      <c r="D17613" s="99"/>
      <c r="E17613" s="99"/>
      <c r="F17613" s="99"/>
      <c r="G17613" s="99"/>
      <c r="H17613" s="99"/>
      <c r="I17613" s="99"/>
      <c r="J17613" s="99"/>
      <c r="K17613" s="99"/>
    </row>
    <row r="17614" spans="1:11" ht="15" customHeight="1" x14ac:dyDescent="0.25">
      <c r="A17614" s="93" t="s">
        <v>3981</v>
      </c>
      <c r="B17614" s="93"/>
      <c r="C17614" s="93"/>
      <c r="D17614" s="94" t="s">
        <v>3</v>
      </c>
      <c r="E17614" s="94"/>
      <c r="F17614" s="23" t="s">
        <v>4</v>
      </c>
      <c r="G17614" s="94" t="s">
        <v>3894</v>
      </c>
      <c r="H17614" s="94"/>
      <c r="I17614" s="94" t="s">
        <v>3895</v>
      </c>
      <c r="J17614" s="94"/>
      <c r="K17614" s="23" t="s">
        <v>3896</v>
      </c>
    </row>
    <row r="17615" spans="1:11" ht="21" customHeight="1" x14ac:dyDescent="0.25">
      <c r="A17615" s="24" t="s">
        <v>70</v>
      </c>
      <c r="B17615" s="95" t="s">
        <v>3982</v>
      </c>
      <c r="C17615" s="95"/>
      <c r="D17615" s="96" t="s">
        <v>25</v>
      </c>
      <c r="E17615" s="96"/>
      <c r="F17615" s="24" t="s">
        <v>61</v>
      </c>
      <c r="G17615" s="97">
        <v>1</v>
      </c>
      <c r="H17615" s="97"/>
      <c r="I17615" s="98">
        <v>28.42</v>
      </c>
      <c r="J17615" s="98"/>
      <c r="K17615" s="27">
        <f>ROUND(ROUND(G17615,8)*I17615,2)</f>
        <v>28.42</v>
      </c>
    </row>
    <row r="17616" spans="1:11" ht="15" customHeight="1" x14ac:dyDescent="0.25">
      <c r="A17616" s="9"/>
      <c r="B17616" s="9"/>
      <c r="C17616" s="9"/>
      <c r="D17616" s="9"/>
      <c r="E17616" s="9"/>
      <c r="F17616" s="9"/>
      <c r="G17616" s="91" t="s">
        <v>3983</v>
      </c>
      <c r="H17616" s="91"/>
      <c r="I17616" s="91"/>
      <c r="J17616" s="91"/>
      <c r="K17616" s="28">
        <f>SUM(K17615:K17615)</f>
        <v>28.42</v>
      </c>
    </row>
    <row r="17617" spans="1:11" ht="15" customHeight="1" x14ac:dyDescent="0.25">
      <c r="A17617" s="9"/>
      <c r="B17617" s="9"/>
      <c r="C17617" s="9"/>
      <c r="D17617" s="9"/>
      <c r="E17617" s="9"/>
      <c r="F17617" s="9"/>
      <c r="G17617" s="92" t="s">
        <v>3913</v>
      </c>
      <c r="H17617" s="92"/>
      <c r="I17617" s="92"/>
      <c r="J17617" s="92"/>
      <c r="K17617" s="29">
        <f>ROUND(SUM(K17616),2)</f>
        <v>28.42</v>
      </c>
    </row>
    <row r="17618" spans="1:11" ht="9.9499999999999993" customHeight="1" x14ac:dyDescent="0.25">
      <c r="A17618" s="9"/>
      <c r="B17618" s="9"/>
      <c r="C17618" s="9"/>
      <c r="D17618" s="9"/>
      <c r="E17618" s="9"/>
      <c r="F17618" s="9"/>
      <c r="G17618" s="100"/>
      <c r="H17618" s="100"/>
      <c r="I17618" s="100"/>
      <c r="J17618" s="100"/>
      <c r="K17618" s="100"/>
    </row>
    <row r="17619" spans="1:11" ht="20.100000000000001" customHeight="1" x14ac:dyDescent="0.25">
      <c r="A17619" s="99" t="s">
        <v>3477</v>
      </c>
      <c r="B17619" s="99"/>
      <c r="C17619" s="99"/>
      <c r="D17619" s="99"/>
      <c r="E17619" s="99"/>
      <c r="F17619" s="99"/>
      <c r="G17619" s="99"/>
      <c r="H17619" s="99"/>
      <c r="I17619" s="99"/>
      <c r="J17619" s="99"/>
      <c r="K17619" s="99"/>
    </row>
    <row r="17620" spans="1:11" ht="15" customHeight="1" x14ac:dyDescent="0.25">
      <c r="A17620" s="93" t="s">
        <v>3916</v>
      </c>
      <c r="B17620" s="93"/>
      <c r="C17620" s="93"/>
      <c r="D17620" s="94" t="s">
        <v>3</v>
      </c>
      <c r="E17620" s="94"/>
      <c r="F17620" s="23" t="s">
        <v>4</v>
      </c>
      <c r="G17620" s="94" t="s">
        <v>3894</v>
      </c>
      <c r="H17620" s="94"/>
      <c r="I17620" s="94" t="s">
        <v>3895</v>
      </c>
      <c r="J17620" s="94"/>
      <c r="K17620" s="23" t="s">
        <v>3896</v>
      </c>
    </row>
    <row r="17621" spans="1:11" ht="38.1" customHeight="1" x14ac:dyDescent="0.25">
      <c r="A17621" s="24" t="s">
        <v>3973</v>
      </c>
      <c r="B17621" s="95" t="s">
        <v>3974</v>
      </c>
      <c r="C17621" s="95"/>
      <c r="D17621" s="96" t="s">
        <v>20</v>
      </c>
      <c r="E17621" s="96"/>
      <c r="F17621" s="24" t="s">
        <v>3936</v>
      </c>
      <c r="G17621" s="97">
        <v>1.2999999999999999E-3</v>
      </c>
      <c r="H17621" s="97"/>
      <c r="I17621" s="98">
        <v>94.61</v>
      </c>
      <c r="J17621" s="98"/>
      <c r="K17621" s="27">
        <f>TRUNC(TRUNC(G17621,8)*I17621,2)</f>
        <v>0.12</v>
      </c>
    </row>
    <row r="17622" spans="1:11" ht="38.1" customHeight="1" x14ac:dyDescent="0.25">
      <c r="A17622" s="24" t="s">
        <v>3975</v>
      </c>
      <c r="B17622" s="95" t="s">
        <v>3976</v>
      </c>
      <c r="C17622" s="95"/>
      <c r="D17622" s="96" t="s">
        <v>20</v>
      </c>
      <c r="E17622" s="96"/>
      <c r="F17622" s="24" t="s">
        <v>30</v>
      </c>
      <c r="G17622" s="97">
        <v>3.0999999999999999E-3</v>
      </c>
      <c r="H17622" s="97"/>
      <c r="I17622" s="98">
        <v>370.94</v>
      </c>
      <c r="J17622" s="98"/>
      <c r="K17622" s="27">
        <f>TRUNC(TRUNC(G17622,8)*I17622,2)</f>
        <v>1.1399999999999999</v>
      </c>
    </row>
    <row r="17623" spans="1:11" ht="18" customHeight="1" x14ac:dyDescent="0.25">
      <c r="A17623" s="9"/>
      <c r="B17623" s="9"/>
      <c r="C17623" s="9"/>
      <c r="D17623" s="9"/>
      <c r="E17623" s="9"/>
      <c r="F17623" s="9"/>
      <c r="G17623" s="91" t="s">
        <v>3919</v>
      </c>
      <c r="H17623" s="91"/>
      <c r="I17623" s="91"/>
      <c r="J17623" s="91"/>
      <c r="K17623" s="28">
        <f>SUM(K17621:K17622)</f>
        <v>1.2599999999999998</v>
      </c>
    </row>
    <row r="17624" spans="1:11" ht="15" customHeight="1" x14ac:dyDescent="0.25">
      <c r="A17624" s="9"/>
      <c r="B17624" s="9"/>
      <c r="C17624" s="9"/>
      <c r="D17624" s="9"/>
      <c r="E17624" s="9"/>
      <c r="F17624" s="9"/>
      <c r="G17624" s="92" t="s">
        <v>3913</v>
      </c>
      <c r="H17624" s="92"/>
      <c r="I17624" s="92"/>
      <c r="J17624" s="92"/>
      <c r="K17624" s="29">
        <f>ROUND(SUM(K17623),2)</f>
        <v>1.26</v>
      </c>
    </row>
    <row r="17625" spans="1:11" ht="9.9499999999999993" customHeight="1" x14ac:dyDescent="0.25">
      <c r="A17625" s="9"/>
      <c r="B17625" s="9"/>
      <c r="C17625" s="9"/>
      <c r="D17625" s="9"/>
      <c r="E17625" s="9"/>
      <c r="F17625" s="9"/>
      <c r="G17625" s="100"/>
      <c r="H17625" s="100"/>
      <c r="I17625" s="100"/>
      <c r="J17625" s="100"/>
      <c r="K17625" s="100"/>
    </row>
    <row r="17626" spans="1:11" ht="20.100000000000001" customHeight="1" x14ac:dyDescent="0.25">
      <c r="A17626" s="99" t="s">
        <v>3478</v>
      </c>
      <c r="B17626" s="99"/>
      <c r="C17626" s="99"/>
      <c r="D17626" s="99"/>
      <c r="E17626" s="99"/>
      <c r="F17626" s="99"/>
      <c r="G17626" s="99"/>
      <c r="H17626" s="99"/>
      <c r="I17626" s="99"/>
      <c r="J17626" s="99"/>
      <c r="K17626" s="99"/>
    </row>
    <row r="17627" spans="1:11" ht="12.95" customHeight="1" x14ac:dyDescent="0.25">
      <c r="A17627" s="107" t="s">
        <v>3984</v>
      </c>
      <c r="B17627" s="107"/>
      <c r="C17627" s="107"/>
      <c r="D17627" s="108" t="s">
        <v>3985</v>
      </c>
      <c r="E17627" s="87" t="s">
        <v>3986</v>
      </c>
      <c r="F17627" s="87"/>
      <c r="G17627" s="87" t="s">
        <v>3987</v>
      </c>
      <c r="H17627" s="87"/>
      <c r="I17627" s="87"/>
      <c r="J17627" s="87"/>
      <c r="K17627" s="87" t="s">
        <v>3988</v>
      </c>
    </row>
    <row r="17628" spans="1:11" ht="12" customHeight="1" x14ac:dyDescent="0.25">
      <c r="A17628" s="107"/>
      <c r="B17628" s="107"/>
      <c r="C17628" s="107"/>
      <c r="D17628" s="108"/>
      <c r="E17628" s="23" t="s">
        <v>3989</v>
      </c>
      <c r="F17628" s="23" t="s">
        <v>3990</v>
      </c>
      <c r="G17628" s="94" t="s">
        <v>3989</v>
      </c>
      <c r="H17628" s="94"/>
      <c r="I17628" s="94" t="s">
        <v>3990</v>
      </c>
      <c r="J17628" s="94"/>
      <c r="K17628" s="87"/>
    </row>
    <row r="17629" spans="1:11" ht="15" customHeight="1" x14ac:dyDescent="0.25">
      <c r="A17629" s="6" t="s">
        <v>3991</v>
      </c>
      <c r="B17629" s="104" t="s">
        <v>3992</v>
      </c>
      <c r="C17629" s="104"/>
      <c r="D17629" s="31">
        <v>1</v>
      </c>
      <c r="E17629" s="32">
        <v>0.34</v>
      </c>
      <c r="F17629" s="32">
        <v>0.66</v>
      </c>
      <c r="G17629" s="105">
        <v>355.46550000000002</v>
      </c>
      <c r="H17629" s="105"/>
      <c r="I17629" s="105">
        <v>95.872399999999999</v>
      </c>
      <c r="J17629" s="105"/>
      <c r="K17629" s="33">
        <f>ROUND(D17629*(ROUND(E17629*G17629,4)+ROUND(F17629*I17629,4)),4)</f>
        <v>184.13409999999999</v>
      </c>
    </row>
    <row r="17630" spans="1:11" ht="15" customHeight="1" x14ac:dyDescent="0.25">
      <c r="A17630" s="6" t="s">
        <v>3993</v>
      </c>
      <c r="B17630" s="104" t="s">
        <v>3994</v>
      </c>
      <c r="C17630" s="104"/>
      <c r="D17630" s="31">
        <v>1</v>
      </c>
      <c r="E17630" s="32">
        <v>1</v>
      </c>
      <c r="F17630" s="32">
        <v>0</v>
      </c>
      <c r="G17630" s="105">
        <v>365.3972</v>
      </c>
      <c r="H17630" s="105"/>
      <c r="I17630" s="105">
        <v>147.8879</v>
      </c>
      <c r="J17630" s="105"/>
      <c r="K17630" s="33">
        <f>ROUND(D17630*(ROUND(E17630*G17630,4)+ROUND(F17630*I17630,4)),4)</f>
        <v>365.3972</v>
      </c>
    </row>
    <row r="17631" spans="1:11" ht="15" customHeight="1" x14ac:dyDescent="0.25">
      <c r="A17631" s="6" t="s">
        <v>3995</v>
      </c>
      <c r="B17631" s="104" t="s">
        <v>3996</v>
      </c>
      <c r="C17631" s="104"/>
      <c r="D17631" s="31">
        <v>1</v>
      </c>
      <c r="E17631" s="32">
        <v>0.97</v>
      </c>
      <c r="F17631" s="32">
        <v>0.03</v>
      </c>
      <c r="G17631" s="105">
        <v>324.64210000000003</v>
      </c>
      <c r="H17631" s="105"/>
      <c r="I17631" s="105">
        <v>159.20740000000001</v>
      </c>
      <c r="J17631" s="105"/>
      <c r="K17631" s="33">
        <f>ROUND(D17631*(ROUND(E17631*G17631,4)+ROUND(F17631*I17631,4)),4)</f>
        <v>319.67899999999997</v>
      </c>
    </row>
    <row r="17632" spans="1:11" ht="15.95" customHeight="1" x14ac:dyDescent="0.25">
      <c r="A17632" s="6" t="s">
        <v>3997</v>
      </c>
      <c r="B17632" s="104" t="s">
        <v>3998</v>
      </c>
      <c r="C17632" s="104"/>
      <c r="D17632" s="31">
        <v>1</v>
      </c>
      <c r="E17632" s="32">
        <v>0.79</v>
      </c>
      <c r="F17632" s="32">
        <v>0.21</v>
      </c>
      <c r="G17632" s="105">
        <v>284.72230000000002</v>
      </c>
      <c r="H17632" s="105"/>
      <c r="I17632" s="105">
        <v>125.70480000000001</v>
      </c>
      <c r="J17632" s="105"/>
      <c r="K17632" s="33">
        <f>ROUND(D17632*(ROUND(E17632*G17632,4)+ROUND(F17632*I17632,4)),4)</f>
        <v>251.32859999999999</v>
      </c>
    </row>
    <row r="17633" spans="1:11" ht="15" customHeight="1" x14ac:dyDescent="0.25">
      <c r="A17633" s="1"/>
      <c r="B17633" s="1"/>
      <c r="C17633" s="1"/>
      <c r="D17633" s="1"/>
      <c r="E17633" s="1"/>
      <c r="F17633" s="1"/>
      <c r="G17633" s="85" t="s">
        <v>3999</v>
      </c>
      <c r="H17633" s="85"/>
      <c r="I17633" s="85"/>
      <c r="J17633" s="85"/>
      <c r="K17633" s="34">
        <f>SUM(K17628:K17632)</f>
        <v>1120.5389</v>
      </c>
    </row>
    <row r="17634" spans="1:11" ht="20.100000000000001" customHeight="1" x14ac:dyDescent="0.25">
      <c r="A17634" s="106" t="s">
        <v>4000</v>
      </c>
      <c r="B17634" s="106"/>
      <c r="C17634" s="106"/>
      <c r="D17634" s="106"/>
      <c r="E17634" s="106"/>
      <c r="F17634" s="2" t="s">
        <v>4</v>
      </c>
      <c r="G17634" s="87" t="s">
        <v>4001</v>
      </c>
      <c r="H17634" s="87"/>
      <c r="I17634" s="87" t="s">
        <v>4002</v>
      </c>
      <c r="J17634" s="87"/>
      <c r="K17634" s="2" t="s">
        <v>3988</v>
      </c>
    </row>
    <row r="17635" spans="1:11" ht="15" customHeight="1" x14ac:dyDescent="0.25">
      <c r="A17635" s="6" t="s">
        <v>4003</v>
      </c>
      <c r="B17635" s="101" t="s">
        <v>4004</v>
      </c>
      <c r="C17635" s="101"/>
      <c r="D17635" s="101"/>
      <c r="E17635" s="101"/>
      <c r="F17635" s="6" t="s">
        <v>3940</v>
      </c>
      <c r="G17635" s="114">
        <v>1</v>
      </c>
      <c r="H17635" s="114"/>
      <c r="I17635" s="115">
        <v>22.527200000000001</v>
      </c>
      <c r="J17635" s="115"/>
      <c r="K17635" s="35">
        <f>ROUND(ROUND(G17635,5)*I17635,4)</f>
        <v>22.527200000000001</v>
      </c>
    </row>
    <row r="17636" spans="1:11" ht="15" customHeight="1" x14ac:dyDescent="0.25">
      <c r="A17636" s="1"/>
      <c r="B17636" s="1"/>
      <c r="C17636" s="1"/>
      <c r="D17636" s="1"/>
      <c r="E17636" s="1"/>
      <c r="F17636" s="1"/>
      <c r="G17636" s="85" t="s">
        <v>4005</v>
      </c>
      <c r="H17636" s="85"/>
      <c r="I17636" s="85"/>
      <c r="J17636" s="85"/>
      <c r="K17636" s="36">
        <f>SUM(K17635:K17635)</f>
        <v>22.527200000000001</v>
      </c>
    </row>
    <row r="17637" spans="1:11" ht="15" customHeight="1" x14ac:dyDescent="0.25">
      <c r="A17637" s="9"/>
      <c r="B17637" s="9"/>
      <c r="C17637" s="9"/>
      <c r="D17637" s="9"/>
      <c r="E17637" s="9"/>
      <c r="F17637" s="9"/>
      <c r="G17637" s="92" t="s">
        <v>4006</v>
      </c>
      <c r="H17637" s="92"/>
      <c r="I17637" s="92"/>
      <c r="J17637" s="92"/>
      <c r="K17637" s="33">
        <f>SUM(K17633,K17636)</f>
        <v>1143.0661</v>
      </c>
    </row>
    <row r="17638" spans="1:11" ht="15" customHeight="1" x14ac:dyDescent="0.25">
      <c r="A17638" s="9"/>
      <c r="B17638" s="9"/>
      <c r="C17638" s="9"/>
      <c r="D17638" s="9"/>
      <c r="E17638" s="9"/>
      <c r="F17638" s="9"/>
      <c r="G17638" s="92" t="s">
        <v>4007</v>
      </c>
      <c r="H17638" s="92"/>
      <c r="I17638" s="92"/>
      <c r="J17638" s="92"/>
      <c r="K17638" s="37">
        <v>113.18</v>
      </c>
    </row>
    <row r="17639" spans="1:11" ht="15" customHeight="1" x14ac:dyDescent="0.25">
      <c r="A17639" s="9"/>
      <c r="B17639" s="9"/>
      <c r="C17639" s="9"/>
      <c r="D17639" s="9"/>
      <c r="E17639" s="9"/>
      <c r="F17639" s="9"/>
      <c r="G17639" s="92" t="s">
        <v>4008</v>
      </c>
      <c r="H17639" s="92"/>
      <c r="I17639" s="92"/>
      <c r="J17639" s="92"/>
      <c r="K17639" s="33">
        <f>ROUND(K17637/K17638,4)</f>
        <v>10.099500000000001</v>
      </c>
    </row>
    <row r="17640" spans="1:11" ht="15" customHeight="1" x14ac:dyDescent="0.25">
      <c r="A17640" s="9"/>
      <c r="B17640" s="9"/>
      <c r="C17640" s="9"/>
      <c r="D17640" s="9"/>
      <c r="E17640" s="9"/>
      <c r="F17640" s="9"/>
      <c r="G17640" s="92" t="s">
        <v>4009</v>
      </c>
      <c r="H17640" s="92"/>
      <c r="I17640" s="92"/>
      <c r="J17640" s="92"/>
      <c r="K17640" s="33">
        <f>ROUND(K17639*0.00746,4)</f>
        <v>7.5300000000000006E-2</v>
      </c>
    </row>
    <row r="17641" spans="1:11" ht="20.100000000000001" customHeight="1" x14ac:dyDescent="0.25">
      <c r="A17641" s="106" t="s">
        <v>4010</v>
      </c>
      <c r="B17641" s="106"/>
      <c r="C17641" s="106"/>
      <c r="D17641" s="106"/>
      <c r="E17641" s="106"/>
      <c r="F17641" s="2" t="s">
        <v>4</v>
      </c>
      <c r="G17641" s="87" t="s">
        <v>4001</v>
      </c>
      <c r="H17641" s="87"/>
      <c r="I17641" s="87" t="s">
        <v>3895</v>
      </c>
      <c r="J17641" s="87"/>
      <c r="K17641" s="2" t="s">
        <v>4011</v>
      </c>
    </row>
    <row r="17642" spans="1:11" ht="15" customHeight="1" x14ac:dyDescent="0.25">
      <c r="A17642" s="6" t="s">
        <v>4012</v>
      </c>
      <c r="B17642" s="104" t="s">
        <v>4013</v>
      </c>
      <c r="C17642" s="104"/>
      <c r="D17642" s="104"/>
      <c r="E17642" s="104"/>
      <c r="F17642" s="6" t="s">
        <v>77</v>
      </c>
      <c r="G17642" s="113">
        <v>1</v>
      </c>
      <c r="H17642" s="113"/>
      <c r="I17642" s="105">
        <v>195.03</v>
      </c>
      <c r="J17642" s="105"/>
      <c r="K17642" s="33">
        <f>ROUND(ROUND(G17642,5)*I17642,4)</f>
        <v>195.03</v>
      </c>
    </row>
    <row r="17643" spans="1:11" ht="15" customHeight="1" x14ac:dyDescent="0.25">
      <c r="A17643" s="1"/>
      <c r="B17643" s="1"/>
      <c r="C17643" s="1"/>
      <c r="D17643" s="1"/>
      <c r="E17643" s="1"/>
      <c r="F17643" s="1"/>
      <c r="G17643" s="85" t="s">
        <v>4014</v>
      </c>
      <c r="H17643" s="85"/>
      <c r="I17643" s="85"/>
      <c r="J17643" s="85"/>
      <c r="K17643" s="34">
        <f>SUM(K17642:K17642)</f>
        <v>195.03</v>
      </c>
    </row>
    <row r="17644" spans="1:11" ht="15" customHeight="1" x14ac:dyDescent="0.25">
      <c r="A17644" s="106" t="s">
        <v>4015</v>
      </c>
      <c r="B17644" s="106"/>
      <c r="C17644" s="106"/>
      <c r="D17644" s="23" t="s">
        <v>4016</v>
      </c>
      <c r="E17644" s="94" t="s">
        <v>4017</v>
      </c>
      <c r="F17644" s="94"/>
      <c r="G17644" s="94" t="s">
        <v>4001</v>
      </c>
      <c r="H17644" s="94"/>
      <c r="I17644" s="94" t="s">
        <v>3895</v>
      </c>
      <c r="J17644" s="94"/>
      <c r="K17644" s="23" t="s">
        <v>4011</v>
      </c>
    </row>
    <row r="17645" spans="1:11" ht="20.100000000000001" customHeight="1" x14ac:dyDescent="0.25">
      <c r="A17645" s="38" t="s">
        <v>4012</v>
      </c>
      <c r="B17645" s="109" t="s">
        <v>4018</v>
      </c>
      <c r="C17645" s="109"/>
      <c r="D17645" s="38" t="s">
        <v>4019</v>
      </c>
      <c r="E17645" s="110" t="s">
        <v>4020</v>
      </c>
      <c r="F17645" s="110"/>
      <c r="G17645" s="111">
        <v>2.2000000000000002</v>
      </c>
      <c r="H17645" s="111"/>
      <c r="I17645" s="112">
        <v>3.47</v>
      </c>
      <c r="J17645" s="112"/>
      <c r="K17645" s="41">
        <f>ROUND(ROUND(G17645,5)*I17645,4)</f>
        <v>7.6340000000000003</v>
      </c>
    </row>
    <row r="17646" spans="1:11" ht="15" customHeight="1" x14ac:dyDescent="0.25">
      <c r="A17646" s="1"/>
      <c r="B17646" s="1"/>
      <c r="C17646" s="1"/>
      <c r="D17646" s="1"/>
      <c r="E17646" s="1"/>
      <c r="F17646" s="1"/>
      <c r="G17646" s="85" t="s">
        <v>4021</v>
      </c>
      <c r="H17646" s="85"/>
      <c r="I17646" s="85"/>
      <c r="J17646" s="85"/>
      <c r="K17646" s="33">
        <f>SUM(K17645:K17645)</f>
        <v>7.6340000000000003</v>
      </c>
    </row>
    <row r="17647" spans="1:11" ht="12.95" customHeight="1" x14ac:dyDescent="0.25">
      <c r="A17647" s="106" t="s">
        <v>4022</v>
      </c>
      <c r="B17647" s="106"/>
      <c r="C17647" s="94" t="s">
        <v>4023</v>
      </c>
      <c r="D17647" s="94" t="s">
        <v>5</v>
      </c>
      <c r="E17647" s="94" t="s">
        <v>4024</v>
      </c>
      <c r="F17647" s="94"/>
      <c r="G17647" s="94" t="s">
        <v>4025</v>
      </c>
      <c r="H17647" s="94"/>
      <c r="I17647" s="94" t="s">
        <v>2086</v>
      </c>
      <c r="J17647" s="94"/>
      <c r="K17647" s="94" t="s">
        <v>4011</v>
      </c>
    </row>
    <row r="17648" spans="1:11" ht="12" customHeight="1" x14ac:dyDescent="0.25">
      <c r="A17648" s="106"/>
      <c r="B17648" s="106"/>
      <c r="C17648" s="94"/>
      <c r="D17648" s="94"/>
      <c r="E17648" s="23" t="s">
        <v>2092</v>
      </c>
      <c r="F17648" s="23" t="s">
        <v>4026</v>
      </c>
      <c r="G17648" s="23" t="s">
        <v>2092</v>
      </c>
      <c r="H17648" s="23" t="s">
        <v>4026</v>
      </c>
      <c r="I17648" s="23" t="s">
        <v>2092</v>
      </c>
      <c r="J17648" s="23" t="s">
        <v>4026</v>
      </c>
      <c r="K17648" s="94"/>
    </row>
    <row r="17649" spans="1:11" ht="27.95" customHeight="1" x14ac:dyDescent="0.25">
      <c r="A17649" s="38" t="s">
        <v>4012</v>
      </c>
      <c r="B17649" s="39" t="s">
        <v>4018</v>
      </c>
      <c r="C17649" s="38" t="s">
        <v>4027</v>
      </c>
      <c r="D17649" s="40">
        <v>2.2000000000000002</v>
      </c>
      <c r="E17649" s="42">
        <v>0</v>
      </c>
      <c r="F17649" s="43">
        <v>1.25</v>
      </c>
      <c r="G17649" s="42">
        <v>0</v>
      </c>
      <c r="H17649" s="43">
        <v>1</v>
      </c>
      <c r="I17649" s="42">
        <v>0</v>
      </c>
      <c r="J17649" s="43">
        <v>0.82</v>
      </c>
      <c r="K17649" s="41">
        <f>ROUND(D17649*(ROUND(E17649*F17649,4)+ROUND(G17649*H17649,4)+ROUND(I17649*J17649,4)),4)</f>
        <v>0</v>
      </c>
    </row>
    <row r="17650" spans="1:11" ht="15" customHeight="1" x14ac:dyDescent="0.25">
      <c r="A17650" s="1"/>
      <c r="B17650" s="1"/>
      <c r="C17650" s="1"/>
      <c r="D17650" s="1"/>
      <c r="E17650" s="1"/>
      <c r="F17650" s="1"/>
      <c r="G17650" s="85" t="s">
        <v>4028</v>
      </c>
      <c r="H17650" s="85"/>
      <c r="I17650" s="85"/>
      <c r="J17650" s="85"/>
      <c r="K17650" s="33">
        <f>SUM(K17648:K17649)</f>
        <v>0</v>
      </c>
    </row>
    <row r="17651" spans="1:11" ht="15" customHeight="1" x14ac:dyDescent="0.25">
      <c r="A17651" s="9"/>
      <c r="B17651" s="9"/>
      <c r="C17651" s="9"/>
      <c r="D17651" s="9"/>
      <c r="E17651" s="9"/>
      <c r="F17651" s="9"/>
      <c r="G17651" s="92" t="s">
        <v>4029</v>
      </c>
      <c r="H17651" s="92"/>
      <c r="I17651" s="92"/>
      <c r="J17651" s="92"/>
      <c r="K17651" s="33">
        <f>SUM(K17639,K17640,K17643,K17646,K17650)</f>
        <v>212.83879999999999</v>
      </c>
    </row>
    <row r="17652" spans="1:11" ht="15" customHeight="1" x14ac:dyDescent="0.25">
      <c r="A17652" s="9"/>
      <c r="B17652" s="9"/>
      <c r="C17652" s="9"/>
      <c r="D17652" s="9"/>
      <c r="E17652" s="9"/>
      <c r="F17652" s="9"/>
      <c r="G17652" s="92" t="s">
        <v>3913</v>
      </c>
      <c r="H17652" s="92"/>
      <c r="I17652" s="92"/>
      <c r="J17652" s="92"/>
      <c r="K17652" s="29">
        <f>ROUND(SUM(K17651),2)</f>
        <v>212.84</v>
      </c>
    </row>
    <row r="17653" spans="1:11" ht="9.9499999999999993" customHeight="1" x14ac:dyDescent="0.25">
      <c r="A17653" s="9"/>
      <c r="B17653" s="9"/>
      <c r="C17653" s="9"/>
      <c r="D17653" s="9"/>
      <c r="E17653" s="9"/>
      <c r="F17653" s="9"/>
      <c r="G17653" s="100"/>
      <c r="H17653" s="100"/>
      <c r="I17653" s="100"/>
      <c r="J17653" s="100"/>
      <c r="K17653" s="100"/>
    </row>
    <row r="17654" spans="1:11" ht="20.100000000000001" customHeight="1" x14ac:dyDescent="0.25">
      <c r="A17654" s="99" t="s">
        <v>3479</v>
      </c>
      <c r="B17654" s="99"/>
      <c r="C17654" s="99"/>
      <c r="D17654" s="99"/>
      <c r="E17654" s="99"/>
      <c r="F17654" s="99"/>
      <c r="G17654" s="99"/>
      <c r="H17654" s="99"/>
      <c r="I17654" s="99"/>
      <c r="J17654" s="99"/>
      <c r="K17654" s="99"/>
    </row>
    <row r="17655" spans="1:11" ht="15" customHeight="1" x14ac:dyDescent="0.25">
      <c r="A17655" s="93" t="s">
        <v>3916</v>
      </c>
      <c r="B17655" s="93"/>
      <c r="C17655" s="93"/>
      <c r="D17655" s="94" t="s">
        <v>3</v>
      </c>
      <c r="E17655" s="94"/>
      <c r="F17655" s="23" t="s">
        <v>4</v>
      </c>
      <c r="G17655" s="94" t="s">
        <v>3894</v>
      </c>
      <c r="H17655" s="94"/>
      <c r="I17655" s="94" t="s">
        <v>3895</v>
      </c>
      <c r="J17655" s="94"/>
      <c r="K17655" s="23" t="s">
        <v>3896</v>
      </c>
    </row>
    <row r="17656" spans="1:11" ht="45.95" customHeight="1" x14ac:dyDescent="0.25">
      <c r="A17656" s="24" t="s">
        <v>3934</v>
      </c>
      <c r="B17656" s="95" t="s">
        <v>3935</v>
      </c>
      <c r="C17656" s="95"/>
      <c r="D17656" s="96" t="s">
        <v>20</v>
      </c>
      <c r="E17656" s="96"/>
      <c r="F17656" s="24" t="s">
        <v>3936</v>
      </c>
      <c r="G17656" s="97">
        <v>2.5891999999999998E-3</v>
      </c>
      <c r="H17656" s="97"/>
      <c r="I17656" s="98">
        <v>76.52</v>
      </c>
      <c r="J17656" s="98"/>
      <c r="K17656" s="27">
        <f t="shared" ref="K17656:K17661" si="136">TRUNC(TRUNC(G17656,8)*I17656,2)</f>
        <v>0.19</v>
      </c>
    </row>
    <row r="17657" spans="1:11" ht="45.95" customHeight="1" x14ac:dyDescent="0.25">
      <c r="A17657" s="24" t="s">
        <v>28</v>
      </c>
      <c r="B17657" s="95" t="s">
        <v>29</v>
      </c>
      <c r="C17657" s="95"/>
      <c r="D17657" s="96" t="s">
        <v>20</v>
      </c>
      <c r="E17657" s="96"/>
      <c r="F17657" s="24" t="s">
        <v>30</v>
      </c>
      <c r="G17657" s="97">
        <v>1.0702000000000001E-3</v>
      </c>
      <c r="H17657" s="97"/>
      <c r="I17657" s="98">
        <v>322.67</v>
      </c>
      <c r="J17657" s="98"/>
      <c r="K17657" s="27">
        <f t="shared" si="136"/>
        <v>0.34</v>
      </c>
    </row>
    <row r="17658" spans="1:11" ht="29.1" customHeight="1" x14ac:dyDescent="0.25">
      <c r="A17658" s="24" t="s">
        <v>4030</v>
      </c>
      <c r="B17658" s="95" t="s">
        <v>4031</v>
      </c>
      <c r="C17658" s="95"/>
      <c r="D17658" s="96" t="s">
        <v>20</v>
      </c>
      <c r="E17658" s="96"/>
      <c r="F17658" s="24" t="s">
        <v>3936</v>
      </c>
      <c r="G17658" s="97">
        <v>3.3568999999999999E-3</v>
      </c>
      <c r="H17658" s="97"/>
      <c r="I17658" s="98">
        <v>105.44</v>
      </c>
      <c r="J17658" s="98"/>
      <c r="K17658" s="27">
        <f t="shared" si="136"/>
        <v>0.35</v>
      </c>
    </row>
    <row r="17659" spans="1:11" ht="29.1" customHeight="1" x14ac:dyDescent="0.25">
      <c r="A17659" s="24" t="s">
        <v>4032</v>
      </c>
      <c r="B17659" s="95" t="s">
        <v>4033</v>
      </c>
      <c r="C17659" s="95"/>
      <c r="D17659" s="96" t="s">
        <v>20</v>
      </c>
      <c r="E17659" s="96"/>
      <c r="F17659" s="24" t="s">
        <v>30</v>
      </c>
      <c r="G17659" s="97">
        <v>3.0249999999999998E-4</v>
      </c>
      <c r="H17659" s="97"/>
      <c r="I17659" s="98">
        <v>265.02</v>
      </c>
      <c r="J17659" s="98"/>
      <c r="K17659" s="27">
        <f t="shared" si="136"/>
        <v>0.08</v>
      </c>
    </row>
    <row r="17660" spans="1:11" ht="38.1" customHeight="1" x14ac:dyDescent="0.25">
      <c r="A17660" s="24" t="s">
        <v>4034</v>
      </c>
      <c r="B17660" s="95" t="s">
        <v>4035</v>
      </c>
      <c r="C17660" s="95"/>
      <c r="D17660" s="96" t="s">
        <v>20</v>
      </c>
      <c r="E17660" s="96"/>
      <c r="F17660" s="24" t="s">
        <v>3936</v>
      </c>
      <c r="G17660" s="97">
        <v>2.9082999999999999E-3</v>
      </c>
      <c r="H17660" s="97"/>
      <c r="I17660" s="98">
        <v>94.54</v>
      </c>
      <c r="J17660" s="98"/>
      <c r="K17660" s="27">
        <f t="shared" si="136"/>
        <v>0.27</v>
      </c>
    </row>
    <row r="17661" spans="1:11" ht="38.1" customHeight="1" x14ac:dyDescent="0.25">
      <c r="A17661" s="24" t="s">
        <v>4036</v>
      </c>
      <c r="B17661" s="95" t="s">
        <v>4037</v>
      </c>
      <c r="C17661" s="95"/>
      <c r="D17661" s="96" t="s">
        <v>20</v>
      </c>
      <c r="E17661" s="96"/>
      <c r="F17661" s="24" t="s">
        <v>30</v>
      </c>
      <c r="G17661" s="97">
        <v>7.5109999999999999E-4</v>
      </c>
      <c r="H17661" s="97"/>
      <c r="I17661" s="98">
        <v>225.43</v>
      </c>
      <c r="J17661" s="98"/>
      <c r="K17661" s="27">
        <f t="shared" si="136"/>
        <v>0.16</v>
      </c>
    </row>
    <row r="17662" spans="1:11" ht="18" customHeight="1" x14ac:dyDescent="0.25">
      <c r="A17662" s="9"/>
      <c r="B17662" s="9"/>
      <c r="C17662" s="9"/>
      <c r="D17662" s="9"/>
      <c r="E17662" s="9"/>
      <c r="F17662" s="9"/>
      <c r="G17662" s="91" t="s">
        <v>3919</v>
      </c>
      <c r="H17662" s="91"/>
      <c r="I17662" s="91"/>
      <c r="J17662" s="91"/>
      <c r="K17662" s="28">
        <f>SUM(K17656:K17661)</f>
        <v>1.39</v>
      </c>
    </row>
    <row r="17663" spans="1:11" ht="15" customHeight="1" x14ac:dyDescent="0.25">
      <c r="A17663" s="93" t="s">
        <v>3907</v>
      </c>
      <c r="B17663" s="93"/>
      <c r="C17663" s="93"/>
      <c r="D17663" s="94" t="s">
        <v>3</v>
      </c>
      <c r="E17663" s="94"/>
      <c r="F17663" s="23" t="s">
        <v>4</v>
      </c>
      <c r="G17663" s="94" t="s">
        <v>3894</v>
      </c>
      <c r="H17663" s="94"/>
      <c r="I17663" s="94" t="s">
        <v>3895</v>
      </c>
      <c r="J17663" s="94"/>
      <c r="K17663" s="23" t="s">
        <v>3896</v>
      </c>
    </row>
    <row r="17664" spans="1:11" ht="15" customHeight="1" x14ac:dyDescent="0.25">
      <c r="A17664" s="24" t="s">
        <v>3910</v>
      </c>
      <c r="B17664" s="95" t="s">
        <v>3911</v>
      </c>
      <c r="C17664" s="95"/>
      <c r="D17664" s="96" t="s">
        <v>20</v>
      </c>
      <c r="E17664" s="96"/>
      <c r="F17664" s="24" t="s">
        <v>2056</v>
      </c>
      <c r="G17664" s="97">
        <v>3.6592999999999999E-3</v>
      </c>
      <c r="H17664" s="97"/>
      <c r="I17664" s="98">
        <v>24.94</v>
      </c>
      <c r="J17664" s="98"/>
      <c r="K17664" s="27">
        <f>TRUNC(TRUNC(G17664,8)*I17664,2)</f>
        <v>0.09</v>
      </c>
    </row>
    <row r="17665" spans="1:11" ht="18" customHeight="1" x14ac:dyDescent="0.25">
      <c r="A17665" s="9"/>
      <c r="B17665" s="9"/>
      <c r="C17665" s="9"/>
      <c r="D17665" s="9"/>
      <c r="E17665" s="9"/>
      <c r="F17665" s="9"/>
      <c r="G17665" s="91" t="s">
        <v>3912</v>
      </c>
      <c r="H17665" s="91"/>
      <c r="I17665" s="91"/>
      <c r="J17665" s="91"/>
      <c r="K17665" s="28">
        <f>SUM(K17664:K17664)</f>
        <v>0.09</v>
      </c>
    </row>
    <row r="17666" spans="1:11" ht="15" customHeight="1" x14ac:dyDescent="0.25">
      <c r="A17666" s="9"/>
      <c r="B17666" s="9"/>
      <c r="C17666" s="9"/>
      <c r="D17666" s="9"/>
      <c r="E17666" s="9"/>
      <c r="F17666" s="9"/>
      <c r="G17666" s="92" t="s">
        <v>3913</v>
      </c>
      <c r="H17666" s="92"/>
      <c r="I17666" s="92"/>
      <c r="J17666" s="92"/>
      <c r="K17666" s="29">
        <f>ROUND(SUM(K17662,K17665),2)</f>
        <v>1.48</v>
      </c>
    </row>
    <row r="17667" spans="1:11" ht="9.9499999999999993" customHeight="1" x14ac:dyDescent="0.25">
      <c r="A17667" s="9"/>
      <c r="B17667" s="9"/>
      <c r="C17667" s="9"/>
      <c r="D17667" s="9"/>
      <c r="E17667" s="9"/>
      <c r="F17667" s="9"/>
      <c r="G17667" s="100"/>
      <c r="H17667" s="100"/>
      <c r="I17667" s="100"/>
      <c r="J17667" s="100"/>
      <c r="K17667" s="100"/>
    </row>
    <row r="17668" spans="1:11" ht="20.100000000000001" customHeight="1" x14ac:dyDescent="0.25">
      <c r="A17668" s="99" t="s">
        <v>3480</v>
      </c>
      <c r="B17668" s="99"/>
      <c r="C17668" s="99"/>
      <c r="D17668" s="99"/>
      <c r="E17668" s="99"/>
      <c r="F17668" s="99"/>
      <c r="G17668" s="99"/>
      <c r="H17668" s="99"/>
      <c r="I17668" s="99"/>
      <c r="J17668" s="99"/>
      <c r="K17668" s="99"/>
    </row>
    <row r="17669" spans="1:11" ht="15" customHeight="1" x14ac:dyDescent="0.25">
      <c r="A17669" s="93" t="s">
        <v>3893</v>
      </c>
      <c r="B17669" s="93"/>
      <c r="C17669" s="93"/>
      <c r="D17669" s="94" t="s">
        <v>3</v>
      </c>
      <c r="E17669" s="94"/>
      <c r="F17669" s="23" t="s">
        <v>4</v>
      </c>
      <c r="G17669" s="94" t="s">
        <v>3894</v>
      </c>
      <c r="H17669" s="94"/>
      <c r="I17669" s="94" t="s">
        <v>3895</v>
      </c>
      <c r="J17669" s="94"/>
      <c r="K17669" s="23" t="s">
        <v>3896</v>
      </c>
    </row>
    <row r="17670" spans="1:11" ht="21" customHeight="1" x14ac:dyDescent="0.25">
      <c r="A17670" s="24" t="s">
        <v>4038</v>
      </c>
      <c r="B17670" s="95" t="s">
        <v>4039</v>
      </c>
      <c r="C17670" s="95"/>
      <c r="D17670" s="96" t="s">
        <v>20</v>
      </c>
      <c r="E17670" s="96"/>
      <c r="F17670" s="24" t="s">
        <v>34</v>
      </c>
      <c r="G17670" s="97">
        <v>6.6E-3</v>
      </c>
      <c r="H17670" s="97"/>
      <c r="I17670" s="98">
        <v>210.23</v>
      </c>
      <c r="J17670" s="98"/>
      <c r="K17670" s="27">
        <f>TRUNC(TRUNC(G17670,8)*I17670,2)</f>
        <v>1.38</v>
      </c>
    </row>
    <row r="17671" spans="1:11" ht="21" customHeight="1" x14ac:dyDescent="0.25">
      <c r="A17671" s="24" t="s">
        <v>4040</v>
      </c>
      <c r="B17671" s="95" t="s">
        <v>4041</v>
      </c>
      <c r="C17671" s="95"/>
      <c r="D17671" s="96" t="s">
        <v>20</v>
      </c>
      <c r="E17671" s="96"/>
      <c r="F17671" s="24" t="s">
        <v>84</v>
      </c>
      <c r="G17671" s="97">
        <v>1.0049999999999999</v>
      </c>
      <c r="H17671" s="97"/>
      <c r="I17671" s="98">
        <v>32.369999999999997</v>
      </c>
      <c r="J17671" s="98"/>
      <c r="K17671" s="27">
        <f>TRUNC(TRUNC(G17671,8)*I17671,2)</f>
        <v>32.53</v>
      </c>
    </row>
    <row r="17672" spans="1:11" ht="15" customHeight="1" x14ac:dyDescent="0.25">
      <c r="A17672" s="9"/>
      <c r="B17672" s="9"/>
      <c r="C17672" s="9"/>
      <c r="D17672" s="9"/>
      <c r="E17672" s="9"/>
      <c r="F17672" s="9"/>
      <c r="G17672" s="91" t="s">
        <v>3906</v>
      </c>
      <c r="H17672" s="91"/>
      <c r="I17672" s="91"/>
      <c r="J17672" s="91"/>
      <c r="K17672" s="28">
        <f>SUM(K17670:K17671)</f>
        <v>33.910000000000004</v>
      </c>
    </row>
    <row r="17673" spans="1:11" ht="15" customHeight="1" x14ac:dyDescent="0.25">
      <c r="A17673" s="93" t="s">
        <v>3907</v>
      </c>
      <c r="B17673" s="93"/>
      <c r="C17673" s="93"/>
      <c r="D17673" s="94" t="s">
        <v>3</v>
      </c>
      <c r="E17673" s="94"/>
      <c r="F17673" s="23" t="s">
        <v>4</v>
      </c>
      <c r="G17673" s="94" t="s">
        <v>3894</v>
      </c>
      <c r="H17673" s="94"/>
      <c r="I17673" s="94" t="s">
        <v>3895</v>
      </c>
      <c r="J17673" s="94"/>
      <c r="K17673" s="23" t="s">
        <v>3896</v>
      </c>
    </row>
    <row r="17674" spans="1:11" ht="15" customHeight="1" x14ac:dyDescent="0.25">
      <c r="A17674" s="24" t="s">
        <v>3971</v>
      </c>
      <c r="B17674" s="95" t="s">
        <v>3972</v>
      </c>
      <c r="C17674" s="95"/>
      <c r="D17674" s="96" t="s">
        <v>20</v>
      </c>
      <c r="E17674" s="96"/>
      <c r="F17674" s="24" t="s">
        <v>2056</v>
      </c>
      <c r="G17674" s="97">
        <v>0.2296</v>
      </c>
      <c r="H17674" s="97"/>
      <c r="I17674" s="98">
        <v>32.69</v>
      </c>
      <c r="J17674" s="98"/>
      <c r="K17674" s="27">
        <f>TRUNC(TRUNC(G17674,8)*I17674,2)</f>
        <v>7.5</v>
      </c>
    </row>
    <row r="17675" spans="1:11" ht="15" customHeight="1" x14ac:dyDescent="0.25">
      <c r="A17675" s="24" t="s">
        <v>3910</v>
      </c>
      <c r="B17675" s="95" t="s">
        <v>3911</v>
      </c>
      <c r="C17675" s="95"/>
      <c r="D17675" s="96" t="s">
        <v>20</v>
      </c>
      <c r="E17675" s="96"/>
      <c r="F17675" s="24" t="s">
        <v>2056</v>
      </c>
      <c r="G17675" s="97">
        <v>0.2296</v>
      </c>
      <c r="H17675" s="97"/>
      <c r="I17675" s="98">
        <v>24.94</v>
      </c>
      <c r="J17675" s="98"/>
      <c r="K17675" s="27">
        <f>TRUNC(TRUNC(G17675,8)*I17675,2)</f>
        <v>5.72</v>
      </c>
    </row>
    <row r="17676" spans="1:11" ht="18" customHeight="1" x14ac:dyDescent="0.25">
      <c r="A17676" s="9"/>
      <c r="B17676" s="9"/>
      <c r="C17676" s="9"/>
      <c r="D17676" s="9"/>
      <c r="E17676" s="9"/>
      <c r="F17676" s="9"/>
      <c r="G17676" s="91" t="s">
        <v>3912</v>
      </c>
      <c r="H17676" s="91"/>
      <c r="I17676" s="91"/>
      <c r="J17676" s="91"/>
      <c r="K17676" s="28">
        <f>SUM(K17674:K17675)</f>
        <v>13.219999999999999</v>
      </c>
    </row>
    <row r="17677" spans="1:11" ht="15" customHeight="1" x14ac:dyDescent="0.25">
      <c r="A17677" s="93" t="s">
        <v>3922</v>
      </c>
      <c r="B17677" s="93"/>
      <c r="C17677" s="93"/>
      <c r="D17677" s="94" t="s">
        <v>3</v>
      </c>
      <c r="E17677" s="94"/>
      <c r="F17677" s="23" t="s">
        <v>4</v>
      </c>
      <c r="G17677" s="94" t="s">
        <v>3894</v>
      </c>
      <c r="H17677" s="94"/>
      <c r="I17677" s="94" t="s">
        <v>3895</v>
      </c>
      <c r="J17677" s="94"/>
      <c r="K17677" s="23" t="s">
        <v>3896</v>
      </c>
    </row>
    <row r="17678" spans="1:11" ht="21" customHeight="1" x14ac:dyDescent="0.25">
      <c r="A17678" s="24" t="s">
        <v>4042</v>
      </c>
      <c r="B17678" s="95" t="s">
        <v>4043</v>
      </c>
      <c r="C17678" s="95"/>
      <c r="D17678" s="96" t="s">
        <v>20</v>
      </c>
      <c r="E17678" s="96"/>
      <c r="F17678" s="24" t="s">
        <v>34</v>
      </c>
      <c r="G17678" s="97">
        <v>1.8E-3</v>
      </c>
      <c r="H17678" s="97"/>
      <c r="I17678" s="98">
        <v>767.08</v>
      </c>
      <c r="J17678" s="98"/>
      <c r="K17678" s="27">
        <f>TRUNC(TRUNC(G17678,8)*I17678,2)</f>
        <v>1.38</v>
      </c>
    </row>
    <row r="17679" spans="1:11" ht="15" customHeight="1" x14ac:dyDescent="0.25">
      <c r="A17679" s="9"/>
      <c r="B17679" s="9"/>
      <c r="C17679" s="9"/>
      <c r="D17679" s="9"/>
      <c r="E17679" s="9"/>
      <c r="F17679" s="9"/>
      <c r="G17679" s="91" t="s">
        <v>3933</v>
      </c>
      <c r="H17679" s="91"/>
      <c r="I17679" s="91"/>
      <c r="J17679" s="91"/>
      <c r="K17679" s="28">
        <f>SUM(K17678:K17678)</f>
        <v>1.38</v>
      </c>
    </row>
    <row r="17680" spans="1:11" ht="15" customHeight="1" x14ac:dyDescent="0.25">
      <c r="A17680" s="9"/>
      <c r="B17680" s="9"/>
      <c r="C17680" s="9"/>
      <c r="D17680" s="9"/>
      <c r="E17680" s="9"/>
      <c r="F17680" s="9"/>
      <c r="G17680" s="92" t="s">
        <v>3913</v>
      </c>
      <c r="H17680" s="92"/>
      <c r="I17680" s="92"/>
      <c r="J17680" s="92"/>
      <c r="K17680" s="29">
        <f>ROUND(SUM(K17672,K17676,K17679),2)</f>
        <v>48.51</v>
      </c>
    </row>
    <row r="17681" spans="1:11" ht="9.9499999999999993" customHeight="1" x14ac:dyDescent="0.25">
      <c r="A17681" s="9"/>
      <c r="B17681" s="9"/>
      <c r="C17681" s="9"/>
      <c r="D17681" s="9"/>
      <c r="E17681" s="9"/>
      <c r="F17681" s="9"/>
      <c r="G17681" s="100"/>
      <c r="H17681" s="100"/>
      <c r="I17681" s="100"/>
      <c r="J17681" s="100"/>
      <c r="K17681" s="100"/>
    </row>
    <row r="17682" spans="1:11" ht="20.100000000000001" customHeight="1" x14ac:dyDescent="0.25">
      <c r="A17682" s="99" t="s">
        <v>3481</v>
      </c>
      <c r="B17682" s="99"/>
      <c r="C17682" s="99"/>
      <c r="D17682" s="99"/>
      <c r="E17682" s="99"/>
      <c r="F17682" s="99"/>
      <c r="G17682" s="99"/>
      <c r="H17682" s="99"/>
      <c r="I17682" s="99"/>
      <c r="J17682" s="99"/>
      <c r="K17682" s="99"/>
    </row>
    <row r="17683" spans="1:11" ht="15" customHeight="1" x14ac:dyDescent="0.25">
      <c r="A17683" s="93" t="s">
        <v>3893</v>
      </c>
      <c r="B17683" s="93"/>
      <c r="C17683" s="93"/>
      <c r="D17683" s="94" t="s">
        <v>3</v>
      </c>
      <c r="E17683" s="94"/>
      <c r="F17683" s="23" t="s">
        <v>4</v>
      </c>
      <c r="G17683" s="94" t="s">
        <v>3894</v>
      </c>
      <c r="H17683" s="94"/>
      <c r="I17683" s="94" t="s">
        <v>3895</v>
      </c>
      <c r="J17683" s="94"/>
      <c r="K17683" s="23" t="s">
        <v>3896</v>
      </c>
    </row>
    <row r="17684" spans="1:11" ht="15" customHeight="1" x14ac:dyDescent="0.25">
      <c r="A17684" s="24" t="s">
        <v>4044</v>
      </c>
      <c r="B17684" s="95" t="s">
        <v>4045</v>
      </c>
      <c r="C17684" s="95"/>
      <c r="D17684" s="96" t="s">
        <v>20</v>
      </c>
      <c r="E17684" s="96"/>
      <c r="F17684" s="24" t="s">
        <v>3903</v>
      </c>
      <c r="G17684" s="97">
        <v>0.106</v>
      </c>
      <c r="H17684" s="97"/>
      <c r="I17684" s="98">
        <v>2.59</v>
      </c>
      <c r="J17684" s="98"/>
      <c r="K17684" s="27">
        <f>TRUNC(TRUNC(G17684,8)*I17684,2)</f>
        <v>0.27</v>
      </c>
    </row>
    <row r="17685" spans="1:11" ht="15" customHeight="1" x14ac:dyDescent="0.25">
      <c r="A17685" s="9"/>
      <c r="B17685" s="9"/>
      <c r="C17685" s="9"/>
      <c r="D17685" s="9"/>
      <c r="E17685" s="9"/>
      <c r="F17685" s="9"/>
      <c r="G17685" s="91" t="s">
        <v>3906</v>
      </c>
      <c r="H17685" s="91"/>
      <c r="I17685" s="91"/>
      <c r="J17685" s="91"/>
      <c r="K17685" s="28">
        <f>SUM(K17684:K17684)</f>
        <v>0.27</v>
      </c>
    </row>
    <row r="17686" spans="1:11" ht="15" customHeight="1" x14ac:dyDescent="0.25">
      <c r="A17686" s="93" t="s">
        <v>3907</v>
      </c>
      <c r="B17686" s="93"/>
      <c r="C17686" s="93"/>
      <c r="D17686" s="94" t="s">
        <v>3</v>
      </c>
      <c r="E17686" s="94"/>
      <c r="F17686" s="23" t="s">
        <v>4</v>
      </c>
      <c r="G17686" s="94" t="s">
        <v>3894</v>
      </c>
      <c r="H17686" s="94"/>
      <c r="I17686" s="94" t="s">
        <v>3895</v>
      </c>
      <c r="J17686" s="94"/>
      <c r="K17686" s="23" t="s">
        <v>3896</v>
      </c>
    </row>
    <row r="17687" spans="1:11" ht="15" customHeight="1" x14ac:dyDescent="0.25">
      <c r="A17687" s="24" t="s">
        <v>4046</v>
      </c>
      <c r="B17687" s="95" t="s">
        <v>4047</v>
      </c>
      <c r="C17687" s="95"/>
      <c r="D17687" s="96" t="s">
        <v>20</v>
      </c>
      <c r="E17687" s="96"/>
      <c r="F17687" s="24" t="s">
        <v>2056</v>
      </c>
      <c r="G17687" s="97">
        <v>3.6999999999999998E-2</v>
      </c>
      <c r="H17687" s="97"/>
      <c r="I17687" s="98">
        <v>34.35</v>
      </c>
      <c r="J17687" s="98"/>
      <c r="K17687" s="27">
        <f>TRUNC(TRUNC(G17687,8)*I17687,2)</f>
        <v>1.27</v>
      </c>
    </row>
    <row r="17688" spans="1:11" ht="15" customHeight="1" x14ac:dyDescent="0.25">
      <c r="A17688" s="24" t="s">
        <v>3910</v>
      </c>
      <c r="B17688" s="95" t="s">
        <v>3911</v>
      </c>
      <c r="C17688" s="95"/>
      <c r="D17688" s="96" t="s">
        <v>20</v>
      </c>
      <c r="E17688" s="96"/>
      <c r="F17688" s="24" t="s">
        <v>2056</v>
      </c>
      <c r="G17688" s="97">
        <v>1.6E-2</v>
      </c>
      <c r="H17688" s="97"/>
      <c r="I17688" s="98">
        <v>24.94</v>
      </c>
      <c r="J17688" s="98"/>
      <c r="K17688" s="27">
        <f>TRUNC(TRUNC(G17688,8)*I17688,2)</f>
        <v>0.39</v>
      </c>
    </row>
    <row r="17689" spans="1:11" ht="18" customHeight="1" x14ac:dyDescent="0.25">
      <c r="A17689" s="9"/>
      <c r="B17689" s="9"/>
      <c r="C17689" s="9"/>
      <c r="D17689" s="9"/>
      <c r="E17689" s="9"/>
      <c r="F17689" s="9"/>
      <c r="G17689" s="91" t="s">
        <v>3912</v>
      </c>
      <c r="H17689" s="91"/>
      <c r="I17689" s="91"/>
      <c r="J17689" s="91"/>
      <c r="K17689" s="28">
        <f>SUM(K17687:K17688)</f>
        <v>1.6600000000000001</v>
      </c>
    </row>
    <row r="17690" spans="1:11" ht="15" customHeight="1" x14ac:dyDescent="0.25">
      <c r="A17690" s="9"/>
      <c r="B17690" s="9"/>
      <c r="C17690" s="9"/>
      <c r="D17690" s="9"/>
      <c r="E17690" s="9"/>
      <c r="F17690" s="9"/>
      <c r="G17690" s="92" t="s">
        <v>3913</v>
      </c>
      <c r="H17690" s="92"/>
      <c r="I17690" s="92"/>
      <c r="J17690" s="92"/>
      <c r="K17690" s="29">
        <f>ROUND(SUM(K17685,K17689),2)</f>
        <v>1.93</v>
      </c>
    </row>
    <row r="17691" spans="1:11" ht="9.9499999999999993" customHeight="1" x14ac:dyDescent="0.25">
      <c r="A17691" s="9"/>
      <c r="B17691" s="9"/>
      <c r="C17691" s="9"/>
      <c r="D17691" s="9"/>
      <c r="E17691" s="9"/>
      <c r="F17691" s="9"/>
      <c r="G17691" s="100"/>
      <c r="H17691" s="100"/>
      <c r="I17691" s="100"/>
      <c r="J17691" s="100"/>
      <c r="K17691" s="100"/>
    </row>
    <row r="17692" spans="1:11" ht="20.100000000000001" customHeight="1" x14ac:dyDescent="0.25">
      <c r="A17692" s="99" t="s">
        <v>3482</v>
      </c>
      <c r="B17692" s="99"/>
      <c r="C17692" s="99"/>
      <c r="D17692" s="99"/>
      <c r="E17692" s="99"/>
      <c r="F17692" s="99"/>
      <c r="G17692" s="99"/>
      <c r="H17692" s="99"/>
      <c r="I17692" s="99"/>
      <c r="J17692" s="99"/>
      <c r="K17692" s="99"/>
    </row>
    <row r="17693" spans="1:11" ht="15" customHeight="1" x14ac:dyDescent="0.25">
      <c r="A17693" s="93" t="s">
        <v>3916</v>
      </c>
      <c r="B17693" s="93"/>
      <c r="C17693" s="93"/>
      <c r="D17693" s="94" t="s">
        <v>3</v>
      </c>
      <c r="E17693" s="94"/>
      <c r="F17693" s="23" t="s">
        <v>4</v>
      </c>
      <c r="G17693" s="94" t="s">
        <v>3894</v>
      </c>
      <c r="H17693" s="94"/>
      <c r="I17693" s="94" t="s">
        <v>3895</v>
      </c>
      <c r="J17693" s="94"/>
      <c r="K17693" s="23" t="s">
        <v>3896</v>
      </c>
    </row>
    <row r="17694" spans="1:11" ht="29.1" customHeight="1" x14ac:dyDescent="0.25">
      <c r="A17694" s="24" t="s">
        <v>3963</v>
      </c>
      <c r="B17694" s="95" t="s">
        <v>3964</v>
      </c>
      <c r="C17694" s="95"/>
      <c r="D17694" s="96" t="s">
        <v>20</v>
      </c>
      <c r="E17694" s="96"/>
      <c r="F17694" s="24" t="s">
        <v>3936</v>
      </c>
      <c r="G17694" s="97">
        <v>5.2258833999999998</v>
      </c>
      <c r="H17694" s="97"/>
      <c r="I17694" s="98">
        <v>8.9</v>
      </c>
      <c r="J17694" s="98"/>
      <c r="K17694" s="27">
        <f>TRUNC(TRUNC(G17694,8)*I17694,2)</f>
        <v>46.51</v>
      </c>
    </row>
    <row r="17695" spans="1:11" ht="29.1" customHeight="1" x14ac:dyDescent="0.25">
      <c r="A17695" s="24" t="s">
        <v>3965</v>
      </c>
      <c r="B17695" s="95" t="s">
        <v>3966</v>
      </c>
      <c r="C17695" s="95"/>
      <c r="D17695" s="96" t="s">
        <v>20</v>
      </c>
      <c r="E17695" s="96"/>
      <c r="F17695" s="24" t="s">
        <v>30</v>
      </c>
      <c r="G17695" s="97">
        <v>0.95392160000000004</v>
      </c>
      <c r="H17695" s="97"/>
      <c r="I17695" s="98">
        <v>32.76</v>
      </c>
      <c r="J17695" s="98"/>
      <c r="K17695" s="27">
        <f>TRUNC(TRUNC(G17695,8)*I17695,2)</f>
        <v>31.25</v>
      </c>
    </row>
    <row r="17696" spans="1:11" ht="21" customHeight="1" x14ac:dyDescent="0.25">
      <c r="A17696" s="24" t="s">
        <v>3967</v>
      </c>
      <c r="B17696" s="95" t="s">
        <v>3968</v>
      </c>
      <c r="C17696" s="95"/>
      <c r="D17696" s="96" t="s">
        <v>20</v>
      </c>
      <c r="E17696" s="96"/>
      <c r="F17696" s="24" t="s">
        <v>3936</v>
      </c>
      <c r="G17696" s="97">
        <v>5.2258833999999998</v>
      </c>
      <c r="H17696" s="97"/>
      <c r="I17696" s="98">
        <v>27.59</v>
      </c>
      <c r="J17696" s="98"/>
      <c r="K17696" s="27">
        <f>TRUNC(TRUNC(G17696,8)*I17696,2)</f>
        <v>144.18</v>
      </c>
    </row>
    <row r="17697" spans="1:11" ht="21" customHeight="1" x14ac:dyDescent="0.25">
      <c r="A17697" s="24" t="s">
        <v>3969</v>
      </c>
      <c r="B17697" s="95" t="s">
        <v>3970</v>
      </c>
      <c r="C17697" s="95"/>
      <c r="D17697" s="96" t="s">
        <v>20</v>
      </c>
      <c r="E17697" s="96"/>
      <c r="F17697" s="24" t="s">
        <v>30</v>
      </c>
      <c r="G17697" s="97">
        <v>0.95392160000000004</v>
      </c>
      <c r="H17697" s="97"/>
      <c r="I17697" s="98">
        <v>28.09</v>
      </c>
      <c r="J17697" s="98"/>
      <c r="K17697" s="27">
        <f>TRUNC(TRUNC(G17697,8)*I17697,2)</f>
        <v>26.79</v>
      </c>
    </row>
    <row r="17698" spans="1:11" ht="18" customHeight="1" x14ac:dyDescent="0.25">
      <c r="A17698" s="9"/>
      <c r="B17698" s="9"/>
      <c r="C17698" s="9"/>
      <c r="D17698" s="9"/>
      <c r="E17698" s="9"/>
      <c r="F17698" s="9"/>
      <c r="G17698" s="91" t="s">
        <v>3919</v>
      </c>
      <c r="H17698" s="91"/>
      <c r="I17698" s="91"/>
      <c r="J17698" s="91"/>
      <c r="K17698" s="28">
        <f>SUM(K17694:K17697)</f>
        <v>248.73</v>
      </c>
    </row>
    <row r="17699" spans="1:11" ht="15" customHeight="1" x14ac:dyDescent="0.25">
      <c r="A17699" s="93" t="s">
        <v>3893</v>
      </c>
      <c r="B17699" s="93"/>
      <c r="C17699" s="93"/>
      <c r="D17699" s="94" t="s">
        <v>3</v>
      </c>
      <c r="E17699" s="94"/>
      <c r="F17699" s="23" t="s">
        <v>4</v>
      </c>
      <c r="G17699" s="94" t="s">
        <v>3894</v>
      </c>
      <c r="H17699" s="94"/>
      <c r="I17699" s="94" t="s">
        <v>3895</v>
      </c>
      <c r="J17699" s="94"/>
      <c r="K17699" s="23" t="s">
        <v>3896</v>
      </c>
    </row>
    <row r="17700" spans="1:11" ht="21" customHeight="1" x14ac:dyDescent="0.25">
      <c r="A17700" s="24" t="s">
        <v>4048</v>
      </c>
      <c r="B17700" s="95" t="s">
        <v>4049</v>
      </c>
      <c r="C17700" s="95"/>
      <c r="D17700" s="96" t="s">
        <v>20</v>
      </c>
      <c r="E17700" s="96"/>
      <c r="F17700" s="24" t="s">
        <v>34</v>
      </c>
      <c r="G17700" s="97">
        <v>0.19980000000000001</v>
      </c>
      <c r="H17700" s="97"/>
      <c r="I17700" s="98">
        <v>206.17</v>
      </c>
      <c r="J17700" s="98"/>
      <c r="K17700" s="27">
        <f>TRUNC(TRUNC(G17700,8)*I17700,2)</f>
        <v>41.19</v>
      </c>
    </row>
    <row r="17701" spans="1:11" ht="15" customHeight="1" x14ac:dyDescent="0.25">
      <c r="A17701" s="24" t="s">
        <v>3955</v>
      </c>
      <c r="B17701" s="95" t="s">
        <v>3956</v>
      </c>
      <c r="C17701" s="95"/>
      <c r="D17701" s="96" t="s">
        <v>20</v>
      </c>
      <c r="E17701" s="96"/>
      <c r="F17701" s="24" t="s">
        <v>3903</v>
      </c>
      <c r="G17701" s="97">
        <v>3.6695999999999999E-2</v>
      </c>
      <c r="H17701" s="97"/>
      <c r="I17701" s="98">
        <v>19.37</v>
      </c>
      <c r="J17701" s="98"/>
      <c r="K17701" s="27">
        <f>TRUNC(TRUNC(G17701,8)*I17701,2)</f>
        <v>0.71</v>
      </c>
    </row>
    <row r="17702" spans="1:11" ht="21" customHeight="1" x14ac:dyDescent="0.25">
      <c r="A17702" s="24" t="s">
        <v>4050</v>
      </c>
      <c r="B17702" s="95" t="s">
        <v>4051</v>
      </c>
      <c r="C17702" s="95"/>
      <c r="D17702" s="96" t="s">
        <v>20</v>
      </c>
      <c r="E17702" s="96"/>
      <c r="F17702" s="24" t="s">
        <v>84</v>
      </c>
      <c r="G17702" s="97">
        <v>7.48</v>
      </c>
      <c r="H17702" s="97"/>
      <c r="I17702" s="98">
        <v>3.9</v>
      </c>
      <c r="J17702" s="98"/>
      <c r="K17702" s="27">
        <f>TRUNC(TRUNC(G17702,8)*I17702,2)</f>
        <v>29.17</v>
      </c>
    </row>
    <row r="17703" spans="1:11" ht="15" customHeight="1" x14ac:dyDescent="0.25">
      <c r="A17703" s="9"/>
      <c r="B17703" s="9"/>
      <c r="C17703" s="9"/>
      <c r="D17703" s="9"/>
      <c r="E17703" s="9"/>
      <c r="F17703" s="9"/>
      <c r="G17703" s="91" t="s">
        <v>3906</v>
      </c>
      <c r="H17703" s="91"/>
      <c r="I17703" s="91"/>
      <c r="J17703" s="91"/>
      <c r="K17703" s="28">
        <f>SUM(K17700:K17702)</f>
        <v>71.069999999999993</v>
      </c>
    </row>
    <row r="17704" spans="1:11" ht="15" customHeight="1" x14ac:dyDescent="0.25">
      <c r="A17704" s="93" t="s">
        <v>3907</v>
      </c>
      <c r="B17704" s="93"/>
      <c r="C17704" s="93"/>
      <c r="D17704" s="94" t="s">
        <v>3</v>
      </c>
      <c r="E17704" s="94"/>
      <c r="F17704" s="23" t="s">
        <v>4</v>
      </c>
      <c r="G17704" s="94" t="s">
        <v>3894</v>
      </c>
      <c r="H17704" s="94"/>
      <c r="I17704" s="94" t="s">
        <v>3895</v>
      </c>
      <c r="J17704" s="94"/>
      <c r="K17704" s="23" t="s">
        <v>3896</v>
      </c>
    </row>
    <row r="17705" spans="1:11" ht="15" customHeight="1" x14ac:dyDescent="0.25">
      <c r="A17705" s="24" t="s">
        <v>3971</v>
      </c>
      <c r="B17705" s="95" t="s">
        <v>3972</v>
      </c>
      <c r="C17705" s="95"/>
      <c r="D17705" s="96" t="s">
        <v>20</v>
      </c>
      <c r="E17705" s="96"/>
      <c r="F17705" s="24" t="s">
        <v>2056</v>
      </c>
      <c r="G17705" s="97">
        <v>2.3251949999999999</v>
      </c>
      <c r="H17705" s="97"/>
      <c r="I17705" s="98">
        <v>32.69</v>
      </c>
      <c r="J17705" s="98"/>
      <c r="K17705" s="27">
        <f>TRUNC(TRUNC(G17705,8)*I17705,2)</f>
        <v>76.010000000000005</v>
      </c>
    </row>
    <row r="17706" spans="1:11" ht="15" customHeight="1" x14ac:dyDescent="0.25">
      <c r="A17706" s="24" t="s">
        <v>3910</v>
      </c>
      <c r="B17706" s="95" t="s">
        <v>3911</v>
      </c>
      <c r="C17706" s="95"/>
      <c r="D17706" s="96" t="s">
        <v>20</v>
      </c>
      <c r="E17706" s="96"/>
      <c r="F17706" s="24" t="s">
        <v>2056</v>
      </c>
      <c r="G17706" s="97">
        <v>17.010999999999999</v>
      </c>
      <c r="H17706" s="97"/>
      <c r="I17706" s="98">
        <v>24.94</v>
      </c>
      <c r="J17706" s="98"/>
      <c r="K17706" s="27">
        <f>TRUNC(TRUNC(G17706,8)*I17706,2)</f>
        <v>424.25</v>
      </c>
    </row>
    <row r="17707" spans="1:11" ht="18" customHeight="1" x14ac:dyDescent="0.25">
      <c r="A17707" s="9"/>
      <c r="B17707" s="9"/>
      <c r="C17707" s="9"/>
      <c r="D17707" s="9"/>
      <c r="E17707" s="9"/>
      <c r="F17707" s="9"/>
      <c r="G17707" s="91" t="s">
        <v>3912</v>
      </c>
      <c r="H17707" s="91"/>
      <c r="I17707" s="91"/>
      <c r="J17707" s="91"/>
      <c r="K17707" s="28">
        <f>SUM(K17705:K17706)</f>
        <v>500.26</v>
      </c>
    </row>
    <row r="17708" spans="1:11" ht="15" customHeight="1" x14ac:dyDescent="0.25">
      <c r="A17708" s="93" t="s">
        <v>3922</v>
      </c>
      <c r="B17708" s="93"/>
      <c r="C17708" s="93"/>
      <c r="D17708" s="94" t="s">
        <v>3</v>
      </c>
      <c r="E17708" s="94"/>
      <c r="F17708" s="23" t="s">
        <v>4</v>
      </c>
      <c r="G17708" s="94" t="s">
        <v>3894</v>
      </c>
      <c r="H17708" s="94"/>
      <c r="I17708" s="94" t="s">
        <v>3895</v>
      </c>
      <c r="J17708" s="94"/>
      <c r="K17708" s="23" t="s">
        <v>3896</v>
      </c>
    </row>
    <row r="17709" spans="1:11" ht="29.1" customHeight="1" x14ac:dyDescent="0.25">
      <c r="A17709" s="24" t="s">
        <v>4052</v>
      </c>
      <c r="B17709" s="95" t="s">
        <v>4053</v>
      </c>
      <c r="C17709" s="95"/>
      <c r="D17709" s="96" t="s">
        <v>20</v>
      </c>
      <c r="E17709" s="96"/>
      <c r="F17709" s="24" t="s">
        <v>34</v>
      </c>
      <c r="G17709" s="97">
        <v>0.66502459999999997</v>
      </c>
      <c r="H17709" s="97"/>
      <c r="I17709" s="98">
        <v>619.19000000000005</v>
      </c>
      <c r="J17709" s="98"/>
      <c r="K17709" s="27">
        <f>TRUNC(TRUNC(G17709,8)*I17709,2)</f>
        <v>411.77</v>
      </c>
    </row>
    <row r="17710" spans="1:11" ht="21" customHeight="1" x14ac:dyDescent="0.25">
      <c r="A17710" s="24" t="s">
        <v>95</v>
      </c>
      <c r="B17710" s="95" t="s">
        <v>96</v>
      </c>
      <c r="C17710" s="95"/>
      <c r="D17710" s="96" t="s">
        <v>20</v>
      </c>
      <c r="E17710" s="96"/>
      <c r="F17710" s="24" t="s">
        <v>16</v>
      </c>
      <c r="G17710" s="97">
        <v>0.48</v>
      </c>
      <c r="H17710" s="97"/>
      <c r="I17710" s="98">
        <v>176.85</v>
      </c>
      <c r="J17710" s="98"/>
      <c r="K17710" s="27">
        <f>TRUNC(TRUNC(G17710,8)*I17710,2)</f>
        <v>84.88</v>
      </c>
    </row>
    <row r="17711" spans="1:11" ht="15" customHeight="1" x14ac:dyDescent="0.25">
      <c r="A17711" s="9"/>
      <c r="B17711" s="9"/>
      <c r="C17711" s="9"/>
      <c r="D17711" s="9"/>
      <c r="E17711" s="9"/>
      <c r="F17711" s="9"/>
      <c r="G17711" s="91" t="s">
        <v>3933</v>
      </c>
      <c r="H17711" s="91"/>
      <c r="I17711" s="91"/>
      <c r="J17711" s="91"/>
      <c r="K17711" s="28">
        <f>SUM(K17709:K17710)</f>
        <v>496.65</v>
      </c>
    </row>
    <row r="17712" spans="1:11" ht="15" customHeight="1" x14ac:dyDescent="0.25">
      <c r="A17712" s="9"/>
      <c r="B17712" s="9"/>
      <c r="C17712" s="9"/>
      <c r="D17712" s="9"/>
      <c r="E17712" s="9"/>
      <c r="F17712" s="9"/>
      <c r="G17712" s="92" t="s">
        <v>3913</v>
      </c>
      <c r="H17712" s="92"/>
      <c r="I17712" s="92"/>
      <c r="J17712" s="92"/>
      <c r="K17712" s="29">
        <f>ROUND(SUM(K17698,K17703,K17707,K17711),2)</f>
        <v>1316.71</v>
      </c>
    </row>
    <row r="17713" spans="1:11" ht="9.9499999999999993" customHeight="1" x14ac:dyDescent="0.25">
      <c r="A17713" s="9"/>
      <c r="B17713" s="9"/>
      <c r="C17713" s="9"/>
      <c r="D17713" s="9"/>
      <c r="E17713" s="9"/>
      <c r="F17713" s="9"/>
      <c r="G17713" s="100"/>
      <c r="H17713" s="100"/>
      <c r="I17713" s="100"/>
      <c r="J17713" s="100"/>
      <c r="K17713" s="100"/>
    </row>
    <row r="17714" spans="1:11" ht="20.100000000000001" customHeight="1" x14ac:dyDescent="0.25">
      <c r="A17714" s="99" t="s">
        <v>3483</v>
      </c>
      <c r="B17714" s="99"/>
      <c r="C17714" s="99"/>
      <c r="D17714" s="99"/>
      <c r="E17714" s="99"/>
      <c r="F17714" s="99"/>
      <c r="G17714" s="99"/>
      <c r="H17714" s="99"/>
      <c r="I17714" s="99"/>
      <c r="J17714" s="99"/>
      <c r="K17714" s="99"/>
    </row>
    <row r="17715" spans="1:11" ht="15" customHeight="1" x14ac:dyDescent="0.25">
      <c r="A17715" s="93" t="s">
        <v>3893</v>
      </c>
      <c r="B17715" s="93"/>
      <c r="C17715" s="93"/>
      <c r="D17715" s="94" t="s">
        <v>3</v>
      </c>
      <c r="E17715" s="94"/>
      <c r="F17715" s="23" t="s">
        <v>4</v>
      </c>
      <c r="G17715" s="94" t="s">
        <v>3894</v>
      </c>
      <c r="H17715" s="94"/>
      <c r="I17715" s="94" t="s">
        <v>3895</v>
      </c>
      <c r="J17715" s="94"/>
      <c r="K17715" s="23" t="s">
        <v>3896</v>
      </c>
    </row>
    <row r="17716" spans="1:11" ht="29.1" customHeight="1" x14ac:dyDescent="0.25">
      <c r="A17716" s="24" t="s">
        <v>4054</v>
      </c>
      <c r="B17716" s="95" t="s">
        <v>4055</v>
      </c>
      <c r="C17716" s="95"/>
      <c r="D17716" s="96" t="s">
        <v>20</v>
      </c>
      <c r="E17716" s="96"/>
      <c r="F17716" s="24" t="s">
        <v>34</v>
      </c>
      <c r="G17716" s="97">
        <v>0.18468999999999999</v>
      </c>
      <c r="H17716" s="97"/>
      <c r="I17716" s="98">
        <v>517.16999999999996</v>
      </c>
      <c r="J17716" s="98"/>
      <c r="K17716" s="27">
        <f t="shared" ref="K17716:K17721" si="137">ROUND(ROUND(G17716,8)*I17716,2)</f>
        <v>95.52</v>
      </c>
    </row>
    <row r="17717" spans="1:11" ht="21" customHeight="1" x14ac:dyDescent="0.25">
      <c r="A17717" s="24" t="s">
        <v>4056</v>
      </c>
      <c r="B17717" s="95" t="s">
        <v>4057</v>
      </c>
      <c r="C17717" s="95"/>
      <c r="D17717" s="96" t="s">
        <v>20</v>
      </c>
      <c r="E17717" s="96"/>
      <c r="F17717" s="24" t="s">
        <v>2057</v>
      </c>
      <c r="G17717" s="97">
        <v>3.1900000000000001E-3</v>
      </c>
      <c r="H17717" s="97"/>
      <c r="I17717" s="98">
        <v>8.98</v>
      </c>
      <c r="J17717" s="98"/>
      <c r="K17717" s="27">
        <f t="shared" si="137"/>
        <v>0.03</v>
      </c>
    </row>
    <row r="17718" spans="1:11" ht="15" customHeight="1" x14ac:dyDescent="0.25">
      <c r="A17718" s="24" t="s">
        <v>3955</v>
      </c>
      <c r="B17718" s="95" t="s">
        <v>3956</v>
      </c>
      <c r="C17718" s="95"/>
      <c r="D17718" s="96" t="s">
        <v>20</v>
      </c>
      <c r="E17718" s="96"/>
      <c r="F17718" s="24" t="s">
        <v>3903</v>
      </c>
      <c r="G17718" s="97">
        <v>4.4999999999999998E-2</v>
      </c>
      <c r="H17718" s="97"/>
      <c r="I17718" s="98">
        <v>19.37</v>
      </c>
      <c r="J17718" s="98"/>
      <c r="K17718" s="27">
        <f t="shared" si="137"/>
        <v>0.87</v>
      </c>
    </row>
    <row r="17719" spans="1:11" ht="21" customHeight="1" x14ac:dyDescent="0.25">
      <c r="A17719" s="24" t="s">
        <v>4050</v>
      </c>
      <c r="B17719" s="95" t="s">
        <v>4051</v>
      </c>
      <c r="C17719" s="95"/>
      <c r="D17719" s="96" t="s">
        <v>20</v>
      </c>
      <c r="E17719" s="96"/>
      <c r="F17719" s="24" t="s">
        <v>84</v>
      </c>
      <c r="G17719" s="97">
        <v>0.46875</v>
      </c>
      <c r="H17719" s="97"/>
      <c r="I17719" s="98">
        <v>3.9</v>
      </c>
      <c r="J17719" s="98"/>
      <c r="K17719" s="27">
        <f t="shared" si="137"/>
        <v>1.83</v>
      </c>
    </row>
    <row r="17720" spans="1:11" ht="21" customHeight="1" x14ac:dyDescent="0.25">
      <c r="A17720" s="24" t="s">
        <v>4058</v>
      </c>
      <c r="B17720" s="95" t="s">
        <v>4059</v>
      </c>
      <c r="C17720" s="95"/>
      <c r="D17720" s="96" t="s">
        <v>20</v>
      </c>
      <c r="E17720" s="96"/>
      <c r="F17720" s="24" t="s">
        <v>84</v>
      </c>
      <c r="G17720" s="97">
        <v>0.375</v>
      </c>
      <c r="H17720" s="97"/>
      <c r="I17720" s="98">
        <v>2.69</v>
      </c>
      <c r="J17720" s="98"/>
      <c r="K17720" s="27">
        <f t="shared" si="137"/>
        <v>1.01</v>
      </c>
    </row>
    <row r="17721" spans="1:11" ht="29.1" customHeight="1" x14ac:dyDescent="0.25">
      <c r="A17721" s="24" t="s">
        <v>4060</v>
      </c>
      <c r="B17721" s="95" t="s">
        <v>4061</v>
      </c>
      <c r="C17721" s="95"/>
      <c r="D17721" s="96" t="s">
        <v>20</v>
      </c>
      <c r="E17721" s="96"/>
      <c r="F17721" s="24" t="s">
        <v>16</v>
      </c>
      <c r="G17721" s="97">
        <v>1.07</v>
      </c>
      <c r="H17721" s="97"/>
      <c r="I17721" s="98">
        <v>23.81</v>
      </c>
      <c r="J17721" s="98"/>
      <c r="K17721" s="27">
        <f t="shared" si="137"/>
        <v>25.48</v>
      </c>
    </row>
    <row r="17722" spans="1:11" ht="15" customHeight="1" x14ac:dyDescent="0.25">
      <c r="A17722" s="9"/>
      <c r="B17722" s="9"/>
      <c r="C17722" s="9"/>
      <c r="D17722" s="9"/>
      <c r="E17722" s="9"/>
      <c r="F17722" s="9"/>
      <c r="G17722" s="91" t="s">
        <v>3906</v>
      </c>
      <c r="H17722" s="91"/>
      <c r="I17722" s="91"/>
      <c r="J17722" s="91"/>
      <c r="K17722" s="28">
        <f>SUM(K17716:K17721)</f>
        <v>124.74000000000001</v>
      </c>
    </row>
    <row r="17723" spans="1:11" ht="15" customHeight="1" x14ac:dyDescent="0.25">
      <c r="A17723" s="93" t="s">
        <v>3907</v>
      </c>
      <c r="B17723" s="93"/>
      <c r="C17723" s="93"/>
      <c r="D17723" s="94" t="s">
        <v>3</v>
      </c>
      <c r="E17723" s="94"/>
      <c r="F17723" s="23" t="s">
        <v>4</v>
      </c>
      <c r="G17723" s="94" t="s">
        <v>3894</v>
      </c>
      <c r="H17723" s="94"/>
      <c r="I17723" s="94" t="s">
        <v>3895</v>
      </c>
      <c r="J17723" s="94"/>
      <c r="K17723" s="23" t="s">
        <v>3896</v>
      </c>
    </row>
    <row r="17724" spans="1:11" ht="21" customHeight="1" x14ac:dyDescent="0.25">
      <c r="A17724" s="24" t="s">
        <v>3908</v>
      </c>
      <c r="B17724" s="95" t="s">
        <v>3909</v>
      </c>
      <c r="C17724" s="95"/>
      <c r="D17724" s="96" t="s">
        <v>20</v>
      </c>
      <c r="E17724" s="96"/>
      <c r="F17724" s="24" t="s">
        <v>2056</v>
      </c>
      <c r="G17724" s="97">
        <v>0.13009999999999999</v>
      </c>
      <c r="H17724" s="97"/>
      <c r="I17724" s="98">
        <v>32.24</v>
      </c>
      <c r="J17724" s="98"/>
      <c r="K17724" s="27">
        <f>ROUND(ROUND(G17724,8)*I17724,2)</f>
        <v>4.1900000000000004</v>
      </c>
    </row>
    <row r="17725" spans="1:11" ht="15" customHeight="1" x14ac:dyDescent="0.25">
      <c r="A17725" s="24" t="s">
        <v>3971</v>
      </c>
      <c r="B17725" s="95" t="s">
        <v>3972</v>
      </c>
      <c r="C17725" s="95"/>
      <c r="D17725" s="96" t="s">
        <v>20</v>
      </c>
      <c r="E17725" s="96"/>
      <c r="F17725" s="24" t="s">
        <v>2056</v>
      </c>
      <c r="G17725" s="97">
        <v>8.7400000000000005E-2</v>
      </c>
      <c r="H17725" s="97"/>
      <c r="I17725" s="98">
        <v>32.69</v>
      </c>
      <c r="J17725" s="98"/>
      <c r="K17725" s="27">
        <f>ROUND(ROUND(G17725,8)*I17725,2)</f>
        <v>2.86</v>
      </c>
    </row>
    <row r="17726" spans="1:11" ht="15" customHeight="1" x14ac:dyDescent="0.25">
      <c r="A17726" s="24" t="s">
        <v>3910</v>
      </c>
      <c r="B17726" s="95" t="s">
        <v>3911</v>
      </c>
      <c r="C17726" s="95"/>
      <c r="D17726" s="96" t="s">
        <v>20</v>
      </c>
      <c r="E17726" s="96"/>
      <c r="F17726" s="24" t="s">
        <v>2056</v>
      </c>
      <c r="G17726" s="97">
        <v>0.21759999999999999</v>
      </c>
      <c r="H17726" s="97"/>
      <c r="I17726" s="98">
        <v>24.94</v>
      </c>
      <c r="J17726" s="98"/>
      <c r="K17726" s="27">
        <f>ROUND(ROUND(G17726,8)*I17726,2)</f>
        <v>5.43</v>
      </c>
    </row>
    <row r="17727" spans="1:11" ht="18" customHeight="1" x14ac:dyDescent="0.25">
      <c r="A17727" s="9"/>
      <c r="B17727" s="9"/>
      <c r="C17727" s="9"/>
      <c r="D17727" s="9"/>
      <c r="E17727" s="9"/>
      <c r="F17727" s="9"/>
      <c r="G17727" s="91" t="s">
        <v>3912</v>
      </c>
      <c r="H17727" s="91"/>
      <c r="I17727" s="91"/>
      <c r="J17727" s="91"/>
      <c r="K17727" s="28">
        <f>SUM(K17724:K17726)</f>
        <v>12.48</v>
      </c>
    </row>
    <row r="17728" spans="1:11" ht="15" customHeight="1" x14ac:dyDescent="0.25">
      <c r="A17728" s="93" t="s">
        <v>3922</v>
      </c>
      <c r="B17728" s="93"/>
      <c r="C17728" s="93"/>
      <c r="D17728" s="94" t="s">
        <v>3</v>
      </c>
      <c r="E17728" s="94"/>
      <c r="F17728" s="23" t="s">
        <v>4</v>
      </c>
      <c r="G17728" s="94" t="s">
        <v>3894</v>
      </c>
      <c r="H17728" s="94"/>
      <c r="I17728" s="94" t="s">
        <v>3895</v>
      </c>
      <c r="J17728" s="94"/>
      <c r="K17728" s="23" t="s">
        <v>3896</v>
      </c>
    </row>
    <row r="17729" spans="1:11" ht="29.1" customHeight="1" x14ac:dyDescent="0.25">
      <c r="A17729" s="24" t="s">
        <v>4062</v>
      </c>
      <c r="B17729" s="95" t="s">
        <v>4063</v>
      </c>
      <c r="C17729" s="95"/>
      <c r="D17729" s="96" t="s">
        <v>20</v>
      </c>
      <c r="E17729" s="96"/>
      <c r="F17729" s="24" t="s">
        <v>3903</v>
      </c>
      <c r="G17729" s="97">
        <v>1.23E-2</v>
      </c>
      <c r="H17729" s="97"/>
      <c r="I17729" s="98">
        <v>23.44</v>
      </c>
      <c r="J17729" s="98"/>
      <c r="K17729" s="27">
        <f>ROUND(ROUND(G17729,8)*I17729,2)</f>
        <v>0.28999999999999998</v>
      </c>
    </row>
    <row r="17730" spans="1:11" ht="21" customHeight="1" x14ac:dyDescent="0.25">
      <c r="A17730" s="24" t="s">
        <v>4064</v>
      </c>
      <c r="B17730" s="95" t="s">
        <v>4065</v>
      </c>
      <c r="C17730" s="95"/>
      <c r="D17730" s="96" t="s">
        <v>4066</v>
      </c>
      <c r="E17730" s="96"/>
      <c r="F17730" s="24" t="s">
        <v>26</v>
      </c>
      <c r="G17730" s="97">
        <v>4</v>
      </c>
      <c r="H17730" s="97"/>
      <c r="I17730" s="98">
        <v>5.76</v>
      </c>
      <c r="J17730" s="98"/>
      <c r="K17730" s="27">
        <f>ROUND(ROUND(G17730,8)*I17730,2)</f>
        <v>23.04</v>
      </c>
    </row>
    <row r="17731" spans="1:11" ht="15" customHeight="1" x14ac:dyDescent="0.25">
      <c r="A17731" s="9"/>
      <c r="B17731" s="9"/>
      <c r="C17731" s="9"/>
      <c r="D17731" s="9"/>
      <c r="E17731" s="9"/>
      <c r="F17731" s="9"/>
      <c r="G17731" s="91" t="s">
        <v>3933</v>
      </c>
      <c r="H17731" s="91"/>
      <c r="I17731" s="91"/>
      <c r="J17731" s="91"/>
      <c r="K17731" s="28">
        <f>SUM(K17729:K17730)</f>
        <v>23.33</v>
      </c>
    </row>
    <row r="17732" spans="1:11" ht="15" customHeight="1" x14ac:dyDescent="0.25">
      <c r="A17732" s="9"/>
      <c r="B17732" s="9"/>
      <c r="C17732" s="9"/>
      <c r="D17732" s="9"/>
      <c r="E17732" s="9"/>
      <c r="F17732" s="9"/>
      <c r="G17732" s="92" t="s">
        <v>3913</v>
      </c>
      <c r="H17732" s="92"/>
      <c r="I17732" s="92"/>
      <c r="J17732" s="92"/>
      <c r="K17732" s="29">
        <f>ROUND(SUM(K17722,K17727,K17731),2)</f>
        <v>160.55000000000001</v>
      </c>
    </row>
    <row r="17733" spans="1:11" ht="9.9499999999999993" customHeight="1" x14ac:dyDescent="0.25">
      <c r="A17733" s="9"/>
      <c r="B17733" s="9"/>
      <c r="C17733" s="9"/>
      <c r="D17733" s="9"/>
      <c r="E17733" s="9"/>
      <c r="F17733" s="9"/>
      <c r="G17733" s="100"/>
      <c r="H17733" s="100"/>
      <c r="I17733" s="100"/>
      <c r="J17733" s="100"/>
      <c r="K17733" s="100"/>
    </row>
    <row r="17734" spans="1:11" ht="20.100000000000001" customHeight="1" x14ac:dyDescent="0.25">
      <c r="A17734" s="99" t="s">
        <v>3484</v>
      </c>
      <c r="B17734" s="99"/>
      <c r="C17734" s="99"/>
      <c r="D17734" s="99"/>
      <c r="E17734" s="99"/>
      <c r="F17734" s="99"/>
      <c r="G17734" s="99"/>
      <c r="H17734" s="99"/>
      <c r="I17734" s="99"/>
      <c r="J17734" s="99"/>
      <c r="K17734" s="99"/>
    </row>
    <row r="17735" spans="1:11" ht="15" customHeight="1" x14ac:dyDescent="0.25">
      <c r="A17735" s="93" t="s">
        <v>3893</v>
      </c>
      <c r="B17735" s="93"/>
      <c r="C17735" s="93"/>
      <c r="D17735" s="94" t="s">
        <v>3</v>
      </c>
      <c r="E17735" s="94"/>
      <c r="F17735" s="23" t="s">
        <v>4</v>
      </c>
      <c r="G17735" s="94" t="s">
        <v>3894</v>
      </c>
      <c r="H17735" s="94"/>
      <c r="I17735" s="94" t="s">
        <v>3895</v>
      </c>
      <c r="J17735" s="94"/>
      <c r="K17735" s="23" t="s">
        <v>3896</v>
      </c>
    </row>
    <row r="17736" spans="1:11" ht="45.95" customHeight="1" x14ac:dyDescent="0.25">
      <c r="A17736" s="24" t="s">
        <v>4073</v>
      </c>
      <c r="B17736" s="95" t="s">
        <v>4074</v>
      </c>
      <c r="C17736" s="95"/>
      <c r="D17736" s="96" t="s">
        <v>20</v>
      </c>
      <c r="E17736" s="96"/>
      <c r="F17736" s="24" t="s">
        <v>26</v>
      </c>
      <c r="G17736" s="97">
        <v>1</v>
      </c>
      <c r="H17736" s="97"/>
      <c r="I17736" s="98">
        <v>1235.9100000000001</v>
      </c>
      <c r="J17736" s="98"/>
      <c r="K17736" s="27">
        <f>TRUNC(TRUNC(G17736,8)*I17736,2)</f>
        <v>1235.9100000000001</v>
      </c>
    </row>
    <row r="17737" spans="1:11" ht="21" customHeight="1" x14ac:dyDescent="0.25">
      <c r="A17737" s="24" t="s">
        <v>4075</v>
      </c>
      <c r="B17737" s="95" t="s">
        <v>4076</v>
      </c>
      <c r="C17737" s="95"/>
      <c r="D17737" s="96" t="s">
        <v>20</v>
      </c>
      <c r="E17737" s="96"/>
      <c r="F17737" s="24" t="s">
        <v>34</v>
      </c>
      <c r="G17737" s="97">
        <v>1.1999999999999999E-3</v>
      </c>
      <c r="H17737" s="97"/>
      <c r="I17737" s="98">
        <v>205.09</v>
      </c>
      <c r="J17737" s="98"/>
      <c r="K17737" s="27">
        <f>TRUNC(TRUNC(G17737,8)*I17737,2)</f>
        <v>0.24</v>
      </c>
    </row>
    <row r="17738" spans="1:11" ht="15" customHeight="1" x14ac:dyDescent="0.25">
      <c r="A17738" s="9"/>
      <c r="B17738" s="9"/>
      <c r="C17738" s="9"/>
      <c r="D17738" s="9"/>
      <c r="E17738" s="9"/>
      <c r="F17738" s="9"/>
      <c r="G17738" s="91" t="s">
        <v>3906</v>
      </c>
      <c r="H17738" s="91"/>
      <c r="I17738" s="91"/>
      <c r="J17738" s="91"/>
      <c r="K17738" s="28">
        <f>SUM(K17736:K17737)</f>
        <v>1236.1500000000001</v>
      </c>
    </row>
    <row r="17739" spans="1:11" ht="15" customHeight="1" x14ac:dyDescent="0.25">
      <c r="A17739" s="93" t="s">
        <v>3907</v>
      </c>
      <c r="B17739" s="93"/>
      <c r="C17739" s="93"/>
      <c r="D17739" s="94" t="s">
        <v>3</v>
      </c>
      <c r="E17739" s="94"/>
      <c r="F17739" s="23" t="s">
        <v>4</v>
      </c>
      <c r="G17739" s="94" t="s">
        <v>3894</v>
      </c>
      <c r="H17739" s="94"/>
      <c r="I17739" s="94" t="s">
        <v>3895</v>
      </c>
      <c r="J17739" s="94"/>
      <c r="K17739" s="23" t="s">
        <v>3896</v>
      </c>
    </row>
    <row r="17740" spans="1:11" ht="15" customHeight="1" x14ac:dyDescent="0.25">
      <c r="A17740" s="24" t="s">
        <v>3971</v>
      </c>
      <c r="B17740" s="95" t="s">
        <v>3972</v>
      </c>
      <c r="C17740" s="95"/>
      <c r="D17740" s="96" t="s">
        <v>20</v>
      </c>
      <c r="E17740" s="96"/>
      <c r="F17740" s="24" t="s">
        <v>2056</v>
      </c>
      <c r="G17740" s="97">
        <v>0.86809999999999998</v>
      </c>
      <c r="H17740" s="97"/>
      <c r="I17740" s="98">
        <v>32.69</v>
      </c>
      <c r="J17740" s="98"/>
      <c r="K17740" s="27">
        <f>TRUNC(TRUNC(G17740,8)*I17740,2)</f>
        <v>28.37</v>
      </c>
    </row>
    <row r="17741" spans="1:11" ht="15" customHeight="1" x14ac:dyDescent="0.25">
      <c r="A17741" s="24" t="s">
        <v>3910</v>
      </c>
      <c r="B17741" s="95" t="s">
        <v>3911</v>
      </c>
      <c r="C17741" s="95"/>
      <c r="D17741" s="96" t="s">
        <v>20</v>
      </c>
      <c r="E17741" s="96"/>
      <c r="F17741" s="24" t="s">
        <v>2056</v>
      </c>
      <c r="G17741" s="97">
        <v>0.57869999999999999</v>
      </c>
      <c r="H17741" s="97"/>
      <c r="I17741" s="98">
        <v>24.94</v>
      </c>
      <c r="J17741" s="98"/>
      <c r="K17741" s="27">
        <f>TRUNC(TRUNC(G17741,8)*I17741,2)</f>
        <v>14.43</v>
      </c>
    </row>
    <row r="17742" spans="1:11" ht="18" customHeight="1" x14ac:dyDescent="0.25">
      <c r="A17742" s="9"/>
      <c r="B17742" s="9"/>
      <c r="C17742" s="9"/>
      <c r="D17742" s="9"/>
      <c r="E17742" s="9"/>
      <c r="F17742" s="9"/>
      <c r="G17742" s="91" t="s">
        <v>3912</v>
      </c>
      <c r="H17742" s="91"/>
      <c r="I17742" s="91"/>
      <c r="J17742" s="91"/>
      <c r="K17742" s="28">
        <f>SUM(K17740:K17741)</f>
        <v>42.8</v>
      </c>
    </row>
    <row r="17743" spans="1:11" ht="15" customHeight="1" x14ac:dyDescent="0.25">
      <c r="A17743" s="93" t="s">
        <v>3922</v>
      </c>
      <c r="B17743" s="93"/>
      <c r="C17743" s="93"/>
      <c r="D17743" s="94" t="s">
        <v>3</v>
      </c>
      <c r="E17743" s="94"/>
      <c r="F17743" s="23" t="s">
        <v>4</v>
      </c>
      <c r="G17743" s="94" t="s">
        <v>3894</v>
      </c>
      <c r="H17743" s="94"/>
      <c r="I17743" s="94" t="s">
        <v>3895</v>
      </c>
      <c r="J17743" s="94"/>
      <c r="K17743" s="23" t="s">
        <v>3896</v>
      </c>
    </row>
    <row r="17744" spans="1:11" ht="29.1" customHeight="1" x14ac:dyDescent="0.25">
      <c r="A17744" s="24" t="s">
        <v>4077</v>
      </c>
      <c r="B17744" s="95" t="s">
        <v>4078</v>
      </c>
      <c r="C17744" s="95"/>
      <c r="D17744" s="96" t="s">
        <v>20</v>
      </c>
      <c r="E17744" s="96"/>
      <c r="F17744" s="24" t="s">
        <v>34</v>
      </c>
      <c r="G17744" s="97">
        <v>2.2200000000000001E-2</v>
      </c>
      <c r="H17744" s="97"/>
      <c r="I17744" s="98">
        <v>924.6</v>
      </c>
      <c r="J17744" s="98"/>
      <c r="K17744" s="27">
        <f>TRUNC(TRUNC(G17744,8)*I17744,2)</f>
        <v>20.52</v>
      </c>
    </row>
    <row r="17745" spans="1:11" ht="15" customHeight="1" x14ac:dyDescent="0.25">
      <c r="A17745" s="9"/>
      <c r="B17745" s="9"/>
      <c r="C17745" s="9"/>
      <c r="D17745" s="9"/>
      <c r="E17745" s="9"/>
      <c r="F17745" s="9"/>
      <c r="G17745" s="91" t="s">
        <v>3933</v>
      </c>
      <c r="H17745" s="91"/>
      <c r="I17745" s="91"/>
      <c r="J17745" s="91"/>
      <c r="K17745" s="28">
        <f>SUM(K17744:K17744)</f>
        <v>20.52</v>
      </c>
    </row>
    <row r="17746" spans="1:11" ht="15" customHeight="1" x14ac:dyDescent="0.25">
      <c r="A17746" s="9"/>
      <c r="B17746" s="9"/>
      <c r="C17746" s="9"/>
      <c r="D17746" s="9"/>
      <c r="E17746" s="9"/>
      <c r="F17746" s="9"/>
      <c r="G17746" s="92" t="s">
        <v>3913</v>
      </c>
      <c r="H17746" s="92"/>
      <c r="I17746" s="92"/>
      <c r="J17746" s="92"/>
      <c r="K17746" s="29">
        <f>ROUND(SUM(K17738,K17742,K17745),2)</f>
        <v>1299.47</v>
      </c>
    </row>
    <row r="17747" spans="1:11" ht="9.9499999999999993" customHeight="1" x14ac:dyDescent="0.25">
      <c r="A17747" s="9"/>
      <c r="B17747" s="9"/>
      <c r="C17747" s="9"/>
      <c r="D17747" s="9"/>
      <c r="E17747" s="9"/>
      <c r="F17747" s="9"/>
      <c r="G17747" s="100"/>
      <c r="H17747" s="100"/>
      <c r="I17747" s="100"/>
      <c r="J17747" s="100"/>
      <c r="K17747" s="100"/>
    </row>
    <row r="17748" spans="1:11" ht="20.100000000000001" customHeight="1" x14ac:dyDescent="0.25">
      <c r="A17748" s="99" t="s">
        <v>3485</v>
      </c>
      <c r="B17748" s="99"/>
      <c r="C17748" s="99"/>
      <c r="D17748" s="99"/>
      <c r="E17748" s="99"/>
      <c r="F17748" s="99"/>
      <c r="G17748" s="99"/>
      <c r="H17748" s="99"/>
      <c r="I17748" s="99"/>
      <c r="J17748" s="99"/>
      <c r="K17748" s="99"/>
    </row>
    <row r="17749" spans="1:11" ht="15" customHeight="1" x14ac:dyDescent="0.25">
      <c r="A17749" s="93" t="s">
        <v>3893</v>
      </c>
      <c r="B17749" s="93"/>
      <c r="C17749" s="93"/>
      <c r="D17749" s="94" t="s">
        <v>3</v>
      </c>
      <c r="E17749" s="94"/>
      <c r="F17749" s="23" t="s">
        <v>4</v>
      </c>
      <c r="G17749" s="94" t="s">
        <v>3894</v>
      </c>
      <c r="H17749" s="94"/>
      <c r="I17749" s="94" t="s">
        <v>3895</v>
      </c>
      <c r="J17749" s="94"/>
      <c r="K17749" s="23" t="s">
        <v>3896</v>
      </c>
    </row>
    <row r="17750" spans="1:11" ht="15" customHeight="1" x14ac:dyDescent="0.25">
      <c r="A17750" s="24" t="s">
        <v>4067</v>
      </c>
      <c r="B17750" s="95" t="s">
        <v>4068</v>
      </c>
      <c r="C17750" s="95"/>
      <c r="D17750" s="96" t="s">
        <v>20</v>
      </c>
      <c r="E17750" s="96"/>
      <c r="F17750" s="24" t="s">
        <v>3903</v>
      </c>
      <c r="G17750" s="97">
        <v>8.6199999999999992</v>
      </c>
      <c r="H17750" s="97"/>
      <c r="I17750" s="98">
        <v>1.1299999999999999</v>
      </c>
      <c r="J17750" s="98"/>
      <c r="K17750" s="27">
        <f>TRUNC(TRUNC(G17750,8)*I17750,2)</f>
        <v>9.74</v>
      </c>
    </row>
    <row r="17751" spans="1:11" ht="29.1" customHeight="1" x14ac:dyDescent="0.25">
      <c r="A17751" s="24" t="s">
        <v>4069</v>
      </c>
      <c r="B17751" s="95" t="s">
        <v>4070</v>
      </c>
      <c r="C17751" s="95"/>
      <c r="D17751" s="96" t="s">
        <v>20</v>
      </c>
      <c r="E17751" s="96"/>
      <c r="F17751" s="24" t="s">
        <v>26</v>
      </c>
      <c r="G17751" s="97">
        <v>6.4375</v>
      </c>
      <c r="H17751" s="97"/>
      <c r="I17751" s="98">
        <v>17.63</v>
      </c>
      <c r="J17751" s="98"/>
      <c r="K17751" s="27">
        <f>TRUNC(TRUNC(G17751,8)*I17751,2)</f>
        <v>113.49</v>
      </c>
    </row>
    <row r="17752" spans="1:11" ht="15" customHeight="1" x14ac:dyDescent="0.25">
      <c r="A17752" s="24" t="s">
        <v>4071</v>
      </c>
      <c r="B17752" s="95" t="s">
        <v>4072</v>
      </c>
      <c r="C17752" s="95"/>
      <c r="D17752" s="96" t="s">
        <v>20</v>
      </c>
      <c r="E17752" s="96"/>
      <c r="F17752" s="24" t="s">
        <v>3903</v>
      </c>
      <c r="G17752" s="97">
        <v>0.24</v>
      </c>
      <c r="H17752" s="97"/>
      <c r="I17752" s="98">
        <v>3.58</v>
      </c>
      <c r="J17752" s="98"/>
      <c r="K17752" s="27">
        <f>TRUNC(TRUNC(G17752,8)*I17752,2)</f>
        <v>0.85</v>
      </c>
    </row>
    <row r="17753" spans="1:11" ht="15" customHeight="1" x14ac:dyDescent="0.25">
      <c r="A17753" s="9"/>
      <c r="B17753" s="9"/>
      <c r="C17753" s="9"/>
      <c r="D17753" s="9"/>
      <c r="E17753" s="9"/>
      <c r="F17753" s="9"/>
      <c r="G17753" s="91" t="s">
        <v>3906</v>
      </c>
      <c r="H17753" s="91"/>
      <c r="I17753" s="91"/>
      <c r="J17753" s="91"/>
      <c r="K17753" s="28">
        <f>SUM(K17750:K17752)</f>
        <v>124.07999999999998</v>
      </c>
    </row>
    <row r="17754" spans="1:11" ht="15" customHeight="1" x14ac:dyDescent="0.25">
      <c r="A17754" s="93" t="s">
        <v>3907</v>
      </c>
      <c r="B17754" s="93"/>
      <c r="C17754" s="93"/>
      <c r="D17754" s="94" t="s">
        <v>3</v>
      </c>
      <c r="E17754" s="94"/>
      <c r="F17754" s="23" t="s">
        <v>4</v>
      </c>
      <c r="G17754" s="94" t="s">
        <v>3894</v>
      </c>
      <c r="H17754" s="94"/>
      <c r="I17754" s="94" t="s">
        <v>3895</v>
      </c>
      <c r="J17754" s="94"/>
      <c r="K17754" s="23" t="s">
        <v>3896</v>
      </c>
    </row>
    <row r="17755" spans="1:11" ht="15" customHeight="1" x14ac:dyDescent="0.25">
      <c r="A17755" s="24" t="s">
        <v>3971</v>
      </c>
      <c r="B17755" s="95" t="s">
        <v>3972</v>
      </c>
      <c r="C17755" s="95"/>
      <c r="D17755" s="96" t="s">
        <v>20</v>
      </c>
      <c r="E17755" s="96"/>
      <c r="F17755" s="24" t="s">
        <v>2056</v>
      </c>
      <c r="G17755" s="97">
        <v>0.63900000000000001</v>
      </c>
      <c r="H17755" s="97"/>
      <c r="I17755" s="98">
        <v>32.69</v>
      </c>
      <c r="J17755" s="98"/>
      <c r="K17755" s="27">
        <f>TRUNC(TRUNC(G17755,8)*I17755,2)</f>
        <v>20.88</v>
      </c>
    </row>
    <row r="17756" spans="1:11" ht="15" customHeight="1" x14ac:dyDescent="0.25">
      <c r="A17756" s="24" t="s">
        <v>3910</v>
      </c>
      <c r="B17756" s="95" t="s">
        <v>3911</v>
      </c>
      <c r="C17756" s="95"/>
      <c r="D17756" s="96" t="s">
        <v>20</v>
      </c>
      <c r="E17756" s="96"/>
      <c r="F17756" s="24" t="s">
        <v>2056</v>
      </c>
      <c r="G17756" s="97">
        <v>1.2789999999999999</v>
      </c>
      <c r="H17756" s="97"/>
      <c r="I17756" s="98">
        <v>24.94</v>
      </c>
      <c r="J17756" s="98"/>
      <c r="K17756" s="27">
        <f>TRUNC(TRUNC(G17756,8)*I17756,2)</f>
        <v>31.89</v>
      </c>
    </row>
    <row r="17757" spans="1:11" ht="18" customHeight="1" x14ac:dyDescent="0.25">
      <c r="A17757" s="9"/>
      <c r="B17757" s="9"/>
      <c r="C17757" s="9"/>
      <c r="D17757" s="9"/>
      <c r="E17757" s="9"/>
      <c r="F17757" s="9"/>
      <c r="G17757" s="91" t="s">
        <v>3912</v>
      </c>
      <c r="H17757" s="91"/>
      <c r="I17757" s="91"/>
      <c r="J17757" s="91"/>
      <c r="K17757" s="28">
        <f>SUM(K17755:K17756)</f>
        <v>52.769999999999996</v>
      </c>
    </row>
    <row r="17758" spans="1:11" ht="15" customHeight="1" x14ac:dyDescent="0.25">
      <c r="A17758" s="9"/>
      <c r="B17758" s="9"/>
      <c r="C17758" s="9"/>
      <c r="D17758" s="9"/>
      <c r="E17758" s="9"/>
      <c r="F17758" s="9"/>
      <c r="G17758" s="92" t="s">
        <v>3913</v>
      </c>
      <c r="H17758" s="92"/>
      <c r="I17758" s="92"/>
      <c r="J17758" s="92"/>
      <c r="K17758" s="29">
        <f>ROUND(SUM(K17753,K17757),2)</f>
        <v>176.85</v>
      </c>
    </row>
    <row r="17759" spans="1:11" ht="9.9499999999999993" customHeight="1" x14ac:dyDescent="0.25">
      <c r="A17759" s="9"/>
      <c r="B17759" s="9"/>
      <c r="C17759" s="9"/>
      <c r="D17759" s="9"/>
      <c r="E17759" s="9"/>
      <c r="F17759" s="9"/>
      <c r="G17759" s="100"/>
      <c r="H17759" s="100"/>
      <c r="I17759" s="100"/>
      <c r="J17759" s="100"/>
      <c r="K17759" s="100"/>
    </row>
    <row r="17760" spans="1:11" ht="20.100000000000001" customHeight="1" x14ac:dyDescent="0.25">
      <c r="A17760" s="99" t="s">
        <v>3486</v>
      </c>
      <c r="B17760" s="99"/>
      <c r="C17760" s="99"/>
      <c r="D17760" s="99"/>
      <c r="E17760" s="99"/>
      <c r="F17760" s="99"/>
      <c r="G17760" s="99"/>
      <c r="H17760" s="99"/>
      <c r="I17760" s="99"/>
      <c r="J17760" s="99"/>
      <c r="K17760" s="99"/>
    </row>
    <row r="17761" spans="1:11" ht="20.100000000000001" customHeight="1" x14ac:dyDescent="0.25">
      <c r="A17761" s="106" t="s">
        <v>4010</v>
      </c>
      <c r="B17761" s="106"/>
      <c r="C17761" s="106"/>
      <c r="D17761" s="106"/>
      <c r="E17761" s="106"/>
      <c r="F17761" s="2" t="s">
        <v>4</v>
      </c>
      <c r="G17761" s="87" t="s">
        <v>4001</v>
      </c>
      <c r="H17761" s="87"/>
      <c r="I17761" s="87" t="s">
        <v>3895</v>
      </c>
      <c r="J17761" s="87"/>
      <c r="K17761" s="2" t="s">
        <v>4011</v>
      </c>
    </row>
    <row r="17762" spans="1:11" ht="15" customHeight="1" x14ac:dyDescent="0.25">
      <c r="A17762" s="6" t="s">
        <v>4079</v>
      </c>
      <c r="B17762" s="104" t="s">
        <v>4080</v>
      </c>
      <c r="C17762" s="104"/>
      <c r="D17762" s="104"/>
      <c r="E17762" s="104"/>
      <c r="F17762" s="6" t="s">
        <v>77</v>
      </c>
      <c r="G17762" s="113">
        <v>1.7700000000000001E-3</v>
      </c>
      <c r="H17762" s="113"/>
      <c r="I17762" s="105">
        <v>33.79</v>
      </c>
      <c r="J17762" s="105"/>
      <c r="K17762" s="33">
        <f>ROUND(ROUND(G17762,5)*I17762,4)</f>
        <v>5.9799999999999999E-2</v>
      </c>
    </row>
    <row r="17763" spans="1:11" ht="15" customHeight="1" x14ac:dyDescent="0.25">
      <c r="A17763" s="6" t="s">
        <v>4081</v>
      </c>
      <c r="B17763" s="104" t="s">
        <v>4082</v>
      </c>
      <c r="C17763" s="104"/>
      <c r="D17763" s="104"/>
      <c r="E17763" s="104"/>
      <c r="F17763" s="6" t="s">
        <v>77</v>
      </c>
      <c r="G17763" s="113">
        <v>3.9300000000000003E-3</v>
      </c>
      <c r="H17763" s="113"/>
      <c r="I17763" s="105">
        <v>448.02</v>
      </c>
      <c r="J17763" s="105"/>
      <c r="K17763" s="33">
        <f>ROUND(ROUND(G17763,5)*I17763,4)</f>
        <v>1.7606999999999999</v>
      </c>
    </row>
    <row r="17764" spans="1:11" ht="15" customHeight="1" x14ac:dyDescent="0.25">
      <c r="A17764" s="6" t="s">
        <v>4083</v>
      </c>
      <c r="B17764" s="104" t="s">
        <v>4084</v>
      </c>
      <c r="C17764" s="104"/>
      <c r="D17764" s="104"/>
      <c r="E17764" s="104"/>
      <c r="F17764" s="6" t="s">
        <v>77</v>
      </c>
      <c r="G17764" s="113">
        <v>7.0800000000000004E-3</v>
      </c>
      <c r="H17764" s="113"/>
      <c r="I17764" s="105">
        <v>46.06</v>
      </c>
      <c r="J17764" s="105"/>
      <c r="K17764" s="33">
        <f>ROUND(ROUND(G17764,5)*I17764,4)</f>
        <v>0.3261</v>
      </c>
    </row>
    <row r="17765" spans="1:11" ht="15" customHeight="1" x14ac:dyDescent="0.25">
      <c r="A17765" s="6" t="s">
        <v>4085</v>
      </c>
      <c r="B17765" s="104" t="s">
        <v>4086</v>
      </c>
      <c r="C17765" s="104"/>
      <c r="D17765" s="104"/>
      <c r="E17765" s="104"/>
      <c r="F17765" s="6" t="s">
        <v>103</v>
      </c>
      <c r="G17765" s="113">
        <v>1</v>
      </c>
      <c r="H17765" s="113"/>
      <c r="I17765" s="105">
        <v>16.98</v>
      </c>
      <c r="J17765" s="105"/>
      <c r="K17765" s="33">
        <f>ROUND(ROUND(G17765,5)*I17765,4)</f>
        <v>16.98</v>
      </c>
    </row>
    <row r="17766" spans="1:11" ht="15" customHeight="1" x14ac:dyDescent="0.25">
      <c r="A17766" s="1"/>
      <c r="B17766" s="1"/>
      <c r="C17766" s="1"/>
      <c r="D17766" s="1"/>
      <c r="E17766" s="1"/>
      <c r="F17766" s="1"/>
      <c r="G17766" s="85" t="s">
        <v>4014</v>
      </c>
      <c r="H17766" s="85"/>
      <c r="I17766" s="85"/>
      <c r="J17766" s="85"/>
      <c r="K17766" s="34">
        <f>SUM(K17762:K17765)</f>
        <v>19.1266</v>
      </c>
    </row>
    <row r="17767" spans="1:11" ht="15" customHeight="1" x14ac:dyDescent="0.25">
      <c r="A17767" s="106" t="s">
        <v>4015</v>
      </c>
      <c r="B17767" s="106"/>
      <c r="C17767" s="106"/>
      <c r="D17767" s="23" t="s">
        <v>4016</v>
      </c>
      <c r="E17767" s="94" t="s">
        <v>4017</v>
      </c>
      <c r="F17767" s="94"/>
      <c r="G17767" s="94" t="s">
        <v>4001</v>
      </c>
      <c r="H17767" s="94"/>
      <c r="I17767" s="94" t="s">
        <v>3895</v>
      </c>
      <c r="J17767" s="94"/>
      <c r="K17767" s="23" t="s">
        <v>4011</v>
      </c>
    </row>
    <row r="17768" spans="1:11" ht="27.95" customHeight="1" x14ac:dyDescent="0.25">
      <c r="A17768" s="38" t="s">
        <v>4085</v>
      </c>
      <c r="B17768" s="109" t="s">
        <v>4087</v>
      </c>
      <c r="C17768" s="109"/>
      <c r="D17768" s="38" t="s">
        <v>4019</v>
      </c>
      <c r="E17768" s="110" t="s">
        <v>4088</v>
      </c>
      <c r="F17768" s="110"/>
      <c r="G17768" s="111">
        <v>1.9630000000000002E-2</v>
      </c>
      <c r="H17768" s="111"/>
      <c r="I17768" s="112">
        <v>33.64</v>
      </c>
      <c r="J17768" s="112"/>
      <c r="K17768" s="41">
        <f>ROUND(ROUND(G17768,5)*I17768,4)</f>
        <v>0.66039999999999999</v>
      </c>
    </row>
    <row r="17769" spans="1:11" ht="15" customHeight="1" x14ac:dyDescent="0.25">
      <c r="A17769" s="1"/>
      <c r="B17769" s="1"/>
      <c r="C17769" s="1"/>
      <c r="D17769" s="1"/>
      <c r="E17769" s="1"/>
      <c r="F17769" s="1"/>
      <c r="G17769" s="85" t="s">
        <v>4021</v>
      </c>
      <c r="H17769" s="85"/>
      <c r="I17769" s="85"/>
      <c r="J17769" s="85"/>
      <c r="K17769" s="33">
        <f>SUM(K17768:K17768)</f>
        <v>0.66039999999999999</v>
      </c>
    </row>
    <row r="17770" spans="1:11" ht="12.95" customHeight="1" x14ac:dyDescent="0.25">
      <c r="A17770" s="106" t="s">
        <v>4022</v>
      </c>
      <c r="B17770" s="106"/>
      <c r="C17770" s="94" t="s">
        <v>4023</v>
      </c>
      <c r="D17770" s="94" t="s">
        <v>5</v>
      </c>
      <c r="E17770" s="94" t="s">
        <v>4024</v>
      </c>
      <c r="F17770" s="94"/>
      <c r="G17770" s="94" t="s">
        <v>4025</v>
      </c>
      <c r="H17770" s="94"/>
      <c r="I17770" s="94" t="s">
        <v>2086</v>
      </c>
      <c r="J17770" s="94"/>
      <c r="K17770" s="94" t="s">
        <v>4011</v>
      </c>
    </row>
    <row r="17771" spans="1:11" ht="12" customHeight="1" x14ac:dyDescent="0.25">
      <c r="A17771" s="106"/>
      <c r="B17771" s="106"/>
      <c r="C17771" s="94"/>
      <c r="D17771" s="94"/>
      <c r="E17771" s="23" t="s">
        <v>2092</v>
      </c>
      <c r="F17771" s="23" t="s">
        <v>4026</v>
      </c>
      <c r="G17771" s="23" t="s">
        <v>2092</v>
      </c>
      <c r="H17771" s="23" t="s">
        <v>4026</v>
      </c>
      <c r="I17771" s="23" t="s">
        <v>2092</v>
      </c>
      <c r="J17771" s="23" t="s">
        <v>4026</v>
      </c>
      <c r="K17771" s="94"/>
    </row>
    <row r="17772" spans="1:11" ht="27.95" customHeight="1" x14ac:dyDescent="0.25">
      <c r="A17772" s="38" t="s">
        <v>4085</v>
      </c>
      <c r="B17772" s="39" t="s">
        <v>4087</v>
      </c>
      <c r="C17772" s="38" t="s">
        <v>4027</v>
      </c>
      <c r="D17772" s="40">
        <v>1.9630000000000002E-2</v>
      </c>
      <c r="E17772" s="42">
        <v>0</v>
      </c>
      <c r="F17772" s="43">
        <v>1.1100000000000001</v>
      </c>
      <c r="G17772" s="42">
        <v>0</v>
      </c>
      <c r="H17772" s="43">
        <v>0.88</v>
      </c>
      <c r="I17772" s="42">
        <v>0</v>
      </c>
      <c r="J17772" s="43">
        <v>0.72</v>
      </c>
      <c r="K17772" s="41">
        <f>ROUND(D17772*(ROUND(E17772*F17772,4)+ROUND(G17772*H17772,4)+ROUND(I17772*J17772,4)),4)</f>
        <v>0</v>
      </c>
    </row>
    <row r="17773" spans="1:11" ht="15" customHeight="1" x14ac:dyDescent="0.25">
      <c r="A17773" s="1"/>
      <c r="B17773" s="1"/>
      <c r="C17773" s="1"/>
      <c r="D17773" s="1"/>
      <c r="E17773" s="1"/>
      <c r="F17773" s="1"/>
      <c r="G17773" s="85" t="s">
        <v>4028</v>
      </c>
      <c r="H17773" s="85"/>
      <c r="I17773" s="85"/>
      <c r="J17773" s="85"/>
      <c r="K17773" s="33">
        <f>SUM(K17771:K17772)</f>
        <v>0</v>
      </c>
    </row>
    <row r="17774" spans="1:11" ht="15" customHeight="1" x14ac:dyDescent="0.25">
      <c r="A17774" s="9"/>
      <c r="B17774" s="9"/>
      <c r="C17774" s="9"/>
      <c r="D17774" s="9"/>
      <c r="E17774" s="9"/>
      <c r="F17774" s="9"/>
      <c r="G17774" s="92" t="s">
        <v>4029</v>
      </c>
      <c r="H17774" s="92"/>
      <c r="I17774" s="92"/>
      <c r="J17774" s="92"/>
      <c r="K17774" s="33">
        <f>SUM(K17766,K17769,K17773)</f>
        <v>19.786999999999999</v>
      </c>
    </row>
    <row r="17775" spans="1:11" ht="15" customHeight="1" x14ac:dyDescent="0.25">
      <c r="A17775" s="9"/>
      <c r="B17775" s="9"/>
      <c r="C17775" s="9"/>
      <c r="D17775" s="9"/>
      <c r="E17775" s="9"/>
      <c r="F17775" s="9"/>
      <c r="G17775" s="92" t="s">
        <v>3913</v>
      </c>
      <c r="H17775" s="92"/>
      <c r="I17775" s="92"/>
      <c r="J17775" s="92"/>
      <c r="K17775" s="29">
        <f>ROUND(SUM(K17774),2)</f>
        <v>19.79</v>
      </c>
    </row>
    <row r="17776" spans="1:11" ht="9.9499999999999993" customHeight="1" x14ac:dyDescent="0.25">
      <c r="A17776" s="9"/>
      <c r="B17776" s="9"/>
      <c r="C17776" s="9"/>
      <c r="D17776" s="9"/>
      <c r="E17776" s="9"/>
      <c r="F17776" s="9"/>
      <c r="G17776" s="100"/>
      <c r="H17776" s="100"/>
      <c r="I17776" s="100"/>
      <c r="J17776" s="100"/>
      <c r="K17776" s="100"/>
    </row>
    <row r="17777" spans="1:11" ht="20.100000000000001" customHeight="1" x14ac:dyDescent="0.25">
      <c r="A17777" s="99" t="s">
        <v>3487</v>
      </c>
      <c r="B17777" s="99"/>
      <c r="C17777" s="99"/>
      <c r="D17777" s="99"/>
      <c r="E17777" s="99"/>
      <c r="F17777" s="99"/>
      <c r="G17777" s="99"/>
      <c r="H17777" s="99"/>
      <c r="I17777" s="99"/>
      <c r="J17777" s="99"/>
      <c r="K17777" s="99"/>
    </row>
    <row r="17778" spans="1:11" ht="15" customHeight="1" x14ac:dyDescent="0.25">
      <c r="A17778" s="93" t="s">
        <v>3893</v>
      </c>
      <c r="B17778" s="93"/>
      <c r="C17778" s="93"/>
      <c r="D17778" s="94" t="s">
        <v>3</v>
      </c>
      <c r="E17778" s="94"/>
      <c r="F17778" s="23" t="s">
        <v>4</v>
      </c>
      <c r="G17778" s="94" t="s">
        <v>3894</v>
      </c>
      <c r="H17778" s="94"/>
      <c r="I17778" s="94" t="s">
        <v>3895</v>
      </c>
      <c r="J17778" s="94"/>
      <c r="K17778" s="23" t="s">
        <v>3896</v>
      </c>
    </row>
    <row r="17779" spans="1:11" ht="15" customHeight="1" x14ac:dyDescent="0.25">
      <c r="A17779" s="24" t="s">
        <v>4089</v>
      </c>
      <c r="B17779" s="95" t="s">
        <v>4090</v>
      </c>
      <c r="C17779" s="95"/>
      <c r="D17779" s="96" t="s">
        <v>20</v>
      </c>
      <c r="E17779" s="96"/>
      <c r="F17779" s="24" t="s">
        <v>16</v>
      </c>
      <c r="G17779" s="97">
        <v>1</v>
      </c>
      <c r="H17779" s="97"/>
      <c r="I17779" s="98">
        <v>12.85</v>
      </c>
      <c r="J17779" s="98"/>
      <c r="K17779" s="27">
        <f>TRUNC(TRUNC(G17779,8)*I17779,2)</f>
        <v>12.85</v>
      </c>
    </row>
    <row r="17780" spans="1:11" ht="15" customHeight="1" x14ac:dyDescent="0.25">
      <c r="A17780" s="9"/>
      <c r="B17780" s="9"/>
      <c r="C17780" s="9"/>
      <c r="D17780" s="9"/>
      <c r="E17780" s="9"/>
      <c r="F17780" s="9"/>
      <c r="G17780" s="91" t="s">
        <v>3906</v>
      </c>
      <c r="H17780" s="91"/>
      <c r="I17780" s="91"/>
      <c r="J17780" s="91"/>
      <c r="K17780" s="28">
        <f>SUM(K17779:K17779)</f>
        <v>12.85</v>
      </c>
    </row>
    <row r="17781" spans="1:11" ht="15" customHeight="1" x14ac:dyDescent="0.25">
      <c r="A17781" s="93" t="s">
        <v>3907</v>
      </c>
      <c r="B17781" s="93"/>
      <c r="C17781" s="93"/>
      <c r="D17781" s="94" t="s">
        <v>3</v>
      </c>
      <c r="E17781" s="94"/>
      <c r="F17781" s="23" t="s">
        <v>4</v>
      </c>
      <c r="G17781" s="94" t="s">
        <v>3894</v>
      </c>
      <c r="H17781" s="94"/>
      <c r="I17781" s="94" t="s">
        <v>3895</v>
      </c>
      <c r="J17781" s="94"/>
      <c r="K17781" s="23" t="s">
        <v>3896</v>
      </c>
    </row>
    <row r="17782" spans="1:11" ht="15" customHeight="1" x14ac:dyDescent="0.25">
      <c r="A17782" s="24" t="s">
        <v>3961</v>
      </c>
      <c r="B17782" s="95" t="s">
        <v>3962</v>
      </c>
      <c r="C17782" s="95"/>
      <c r="D17782" s="96" t="s">
        <v>20</v>
      </c>
      <c r="E17782" s="96"/>
      <c r="F17782" s="24" t="s">
        <v>2056</v>
      </c>
      <c r="G17782" s="97">
        <v>2.7699999999999999E-2</v>
      </c>
      <c r="H17782" s="97"/>
      <c r="I17782" s="98">
        <v>29.5</v>
      </c>
      <c r="J17782" s="98"/>
      <c r="K17782" s="27">
        <f>TRUNC(TRUNC(G17782,8)*I17782,2)</f>
        <v>0.81</v>
      </c>
    </row>
    <row r="17783" spans="1:11" ht="15" customHeight="1" x14ac:dyDescent="0.25">
      <c r="A17783" s="24" t="s">
        <v>3910</v>
      </c>
      <c r="B17783" s="95" t="s">
        <v>3911</v>
      </c>
      <c r="C17783" s="95"/>
      <c r="D17783" s="96" t="s">
        <v>20</v>
      </c>
      <c r="E17783" s="96"/>
      <c r="F17783" s="24" t="s">
        <v>2056</v>
      </c>
      <c r="G17783" s="97">
        <v>0.1386</v>
      </c>
      <c r="H17783" s="97"/>
      <c r="I17783" s="98">
        <v>24.94</v>
      </c>
      <c r="J17783" s="98"/>
      <c r="K17783" s="27">
        <f>TRUNC(TRUNC(G17783,8)*I17783,2)</f>
        <v>3.45</v>
      </c>
    </row>
    <row r="17784" spans="1:11" ht="18" customHeight="1" x14ac:dyDescent="0.25">
      <c r="A17784" s="9"/>
      <c r="B17784" s="9"/>
      <c r="C17784" s="9"/>
      <c r="D17784" s="9"/>
      <c r="E17784" s="9"/>
      <c r="F17784" s="9"/>
      <c r="G17784" s="91" t="s">
        <v>3912</v>
      </c>
      <c r="H17784" s="91"/>
      <c r="I17784" s="91"/>
      <c r="J17784" s="91"/>
      <c r="K17784" s="28">
        <f>SUM(K17782:K17783)</f>
        <v>4.26</v>
      </c>
    </row>
    <row r="17785" spans="1:11" ht="15" customHeight="1" x14ac:dyDescent="0.25">
      <c r="A17785" s="9"/>
      <c r="B17785" s="9"/>
      <c r="C17785" s="9"/>
      <c r="D17785" s="9"/>
      <c r="E17785" s="9"/>
      <c r="F17785" s="9"/>
      <c r="G17785" s="92" t="s">
        <v>3913</v>
      </c>
      <c r="H17785" s="92"/>
      <c r="I17785" s="92"/>
      <c r="J17785" s="92"/>
      <c r="K17785" s="29">
        <f>ROUND(SUM(K17780,K17784),2)</f>
        <v>17.11</v>
      </c>
    </row>
    <row r="17786" spans="1:11" ht="9.9499999999999993" customHeight="1" x14ac:dyDescent="0.25">
      <c r="A17786" s="9"/>
      <c r="B17786" s="9"/>
      <c r="C17786" s="9"/>
      <c r="D17786" s="9"/>
      <c r="E17786" s="9"/>
      <c r="F17786" s="9"/>
      <c r="G17786" s="100"/>
      <c r="H17786" s="100"/>
      <c r="I17786" s="100"/>
      <c r="J17786" s="100"/>
      <c r="K17786" s="100"/>
    </row>
    <row r="17787" spans="1:11" ht="20.100000000000001" customHeight="1" x14ac:dyDescent="0.25">
      <c r="A17787" s="99" t="s">
        <v>3489</v>
      </c>
      <c r="B17787" s="99"/>
      <c r="C17787" s="99"/>
      <c r="D17787" s="99"/>
      <c r="E17787" s="99"/>
      <c r="F17787" s="99"/>
      <c r="G17787" s="99"/>
      <c r="H17787" s="99"/>
      <c r="I17787" s="99"/>
      <c r="J17787" s="99"/>
      <c r="K17787" s="99"/>
    </row>
    <row r="17788" spans="1:11" ht="12.95" customHeight="1" x14ac:dyDescent="0.25">
      <c r="A17788" s="107" t="s">
        <v>3984</v>
      </c>
      <c r="B17788" s="107"/>
      <c r="C17788" s="107"/>
      <c r="D17788" s="108" t="s">
        <v>3985</v>
      </c>
      <c r="E17788" s="87" t="s">
        <v>3986</v>
      </c>
      <c r="F17788" s="87"/>
      <c r="G17788" s="87" t="s">
        <v>3987</v>
      </c>
      <c r="H17788" s="87"/>
      <c r="I17788" s="87"/>
      <c r="J17788" s="87"/>
      <c r="K17788" s="87" t="s">
        <v>3988</v>
      </c>
    </row>
    <row r="17789" spans="1:11" ht="12" customHeight="1" x14ac:dyDescent="0.25">
      <c r="A17789" s="107"/>
      <c r="B17789" s="107"/>
      <c r="C17789" s="107"/>
      <c r="D17789" s="108"/>
      <c r="E17789" s="23" t="s">
        <v>3989</v>
      </c>
      <c r="F17789" s="23" t="s">
        <v>3990</v>
      </c>
      <c r="G17789" s="94" t="s">
        <v>3989</v>
      </c>
      <c r="H17789" s="94"/>
      <c r="I17789" s="94" t="s">
        <v>3990</v>
      </c>
      <c r="J17789" s="94"/>
      <c r="K17789" s="87"/>
    </row>
    <row r="17790" spans="1:11" ht="15.95" customHeight="1" x14ac:dyDescent="0.25">
      <c r="A17790" s="6" t="s">
        <v>4091</v>
      </c>
      <c r="B17790" s="104" t="s">
        <v>4092</v>
      </c>
      <c r="C17790" s="104"/>
      <c r="D17790" s="44">
        <v>1</v>
      </c>
      <c r="E17790" s="32">
        <v>0.8</v>
      </c>
      <c r="F17790" s="32">
        <v>0.19999999999999996</v>
      </c>
      <c r="G17790" s="105">
        <v>5.32</v>
      </c>
      <c r="H17790" s="105"/>
      <c r="I17790" s="105">
        <v>0.5</v>
      </c>
      <c r="J17790" s="105"/>
      <c r="K17790" s="33">
        <f>TRUNC(D17790*(TRUNC(E17790*G17790,4)+TRUNC(F17790*I17790,4)),4)</f>
        <v>4.3559999999999999</v>
      </c>
    </row>
    <row r="17791" spans="1:11" ht="15" customHeight="1" x14ac:dyDescent="0.25">
      <c r="A17791" s="1"/>
      <c r="B17791" s="1"/>
      <c r="C17791" s="1"/>
      <c r="D17791" s="1"/>
      <c r="E17791" s="1"/>
      <c r="F17791" s="1"/>
      <c r="G17791" s="85" t="s">
        <v>3999</v>
      </c>
      <c r="H17791" s="85"/>
      <c r="I17791" s="85"/>
      <c r="J17791" s="85"/>
      <c r="K17791" s="34">
        <f>SUM(K17789:K17790)</f>
        <v>4.3559999999999999</v>
      </c>
    </row>
    <row r="17792" spans="1:11" ht="20.100000000000001" customHeight="1" x14ac:dyDescent="0.25">
      <c r="A17792" s="106" t="s">
        <v>4000</v>
      </c>
      <c r="B17792" s="106"/>
      <c r="C17792" s="106"/>
      <c r="D17792" s="106"/>
      <c r="E17792" s="106"/>
      <c r="F17792" s="2" t="s">
        <v>4</v>
      </c>
      <c r="G17792" s="87" t="s">
        <v>4001</v>
      </c>
      <c r="H17792" s="87"/>
      <c r="I17792" s="87" t="s">
        <v>4002</v>
      </c>
      <c r="J17792" s="87"/>
      <c r="K17792" s="2" t="s">
        <v>3988</v>
      </c>
    </row>
    <row r="17793" spans="1:11" ht="15" customHeight="1" x14ac:dyDescent="0.25">
      <c r="A17793" s="6" t="s">
        <v>4093</v>
      </c>
      <c r="B17793" s="101" t="s">
        <v>4094</v>
      </c>
      <c r="C17793" s="101"/>
      <c r="D17793" s="101"/>
      <c r="E17793" s="101"/>
      <c r="F17793" s="6" t="s">
        <v>3940</v>
      </c>
      <c r="G17793" s="102">
        <v>0.1333</v>
      </c>
      <c r="H17793" s="102"/>
      <c r="I17793" s="103">
        <v>3.96</v>
      </c>
      <c r="J17793" s="103"/>
      <c r="K17793" s="7">
        <f>TRUNC(TRUNC(G17793,8)*I17793,2)</f>
        <v>0.52</v>
      </c>
    </row>
    <row r="17794" spans="1:11" ht="15" customHeight="1" x14ac:dyDescent="0.25">
      <c r="A17794" s="6" t="s">
        <v>4095</v>
      </c>
      <c r="B17794" s="101" t="s">
        <v>4096</v>
      </c>
      <c r="C17794" s="101"/>
      <c r="D17794" s="101"/>
      <c r="E17794" s="101"/>
      <c r="F17794" s="6" t="s">
        <v>3940</v>
      </c>
      <c r="G17794" s="102">
        <v>2</v>
      </c>
      <c r="H17794" s="102"/>
      <c r="I17794" s="103">
        <v>14.41</v>
      </c>
      <c r="J17794" s="103"/>
      <c r="K17794" s="7">
        <f>TRUNC(TRUNC(G17794,8)*I17794,2)</f>
        <v>28.82</v>
      </c>
    </row>
    <row r="17795" spans="1:11" ht="15" customHeight="1" x14ac:dyDescent="0.25">
      <c r="A17795" s="6" t="s">
        <v>4097</v>
      </c>
      <c r="B17795" s="101" t="s">
        <v>4098</v>
      </c>
      <c r="C17795" s="101"/>
      <c r="D17795" s="101"/>
      <c r="E17795" s="101"/>
      <c r="F17795" s="6" t="s">
        <v>3940</v>
      </c>
      <c r="G17795" s="102">
        <v>3</v>
      </c>
      <c r="H17795" s="102"/>
      <c r="I17795" s="103">
        <v>14.58</v>
      </c>
      <c r="J17795" s="103"/>
      <c r="K17795" s="7">
        <f>TRUNC(TRUNC(G17795,8)*I17795,2)</f>
        <v>43.74</v>
      </c>
    </row>
    <row r="17796" spans="1:11" ht="15" customHeight="1" x14ac:dyDescent="0.25">
      <c r="A17796" s="1"/>
      <c r="B17796" s="1"/>
      <c r="C17796" s="1"/>
      <c r="D17796" s="1"/>
      <c r="E17796" s="1"/>
      <c r="F17796" s="1"/>
      <c r="G17796" s="85" t="s">
        <v>4005</v>
      </c>
      <c r="H17796" s="85"/>
      <c r="I17796" s="85"/>
      <c r="J17796" s="85"/>
      <c r="K17796" s="29">
        <f>SUM(K17793:K17795)</f>
        <v>73.08</v>
      </c>
    </row>
    <row r="17797" spans="1:11" ht="15" customHeight="1" x14ac:dyDescent="0.25">
      <c r="A17797" s="9"/>
      <c r="B17797" s="9"/>
      <c r="C17797" s="9"/>
      <c r="D17797" s="9"/>
      <c r="E17797" s="9"/>
      <c r="F17797" s="9"/>
      <c r="G17797" s="92" t="s">
        <v>4006</v>
      </c>
      <c r="H17797" s="92"/>
      <c r="I17797" s="92"/>
      <c r="J17797" s="92"/>
      <c r="K17797" s="33">
        <f>SUM(K17791,K17796)</f>
        <v>77.435999999999993</v>
      </c>
    </row>
    <row r="17798" spans="1:11" ht="15" customHeight="1" x14ac:dyDescent="0.25">
      <c r="A17798" s="9"/>
      <c r="B17798" s="9"/>
      <c r="C17798" s="9"/>
      <c r="D17798" s="9"/>
      <c r="E17798" s="9"/>
      <c r="F17798" s="9"/>
      <c r="G17798" s="92" t="s">
        <v>4007</v>
      </c>
      <c r="H17798" s="92"/>
      <c r="I17798" s="92"/>
      <c r="J17798" s="92"/>
      <c r="K17798" s="35">
        <v>22.5</v>
      </c>
    </row>
    <row r="17799" spans="1:11" ht="15" customHeight="1" x14ac:dyDescent="0.25">
      <c r="A17799" s="9"/>
      <c r="B17799" s="9"/>
      <c r="C17799" s="9"/>
      <c r="D17799" s="9"/>
      <c r="E17799" s="9"/>
      <c r="F17799" s="9"/>
      <c r="G17799" s="92" t="s">
        <v>4008</v>
      </c>
      <c r="H17799" s="92"/>
      <c r="I17799" s="92"/>
      <c r="J17799" s="92"/>
      <c r="K17799" s="33">
        <f>TRUNC(K17797/K17798,4)</f>
        <v>3.4416000000000002</v>
      </c>
    </row>
    <row r="17800" spans="1:11" ht="15" customHeight="1" x14ac:dyDescent="0.25">
      <c r="A17800" s="9"/>
      <c r="B17800" s="9"/>
      <c r="C17800" s="9"/>
      <c r="D17800" s="9"/>
      <c r="E17800" s="9"/>
      <c r="F17800" s="9"/>
      <c r="G17800" s="92" t="s">
        <v>4029</v>
      </c>
      <c r="H17800" s="92"/>
      <c r="I17800" s="92"/>
      <c r="J17800" s="92"/>
      <c r="K17800" s="33">
        <f>SUM(K17799)</f>
        <v>3.4416000000000002</v>
      </c>
    </row>
    <row r="17801" spans="1:11" ht="15" customHeight="1" x14ac:dyDescent="0.25">
      <c r="A17801" s="9"/>
      <c r="B17801" s="9"/>
      <c r="C17801" s="9"/>
      <c r="D17801" s="9"/>
      <c r="E17801" s="9"/>
      <c r="F17801" s="9"/>
      <c r="G17801" s="92" t="s">
        <v>3913</v>
      </c>
      <c r="H17801" s="92"/>
      <c r="I17801" s="92"/>
      <c r="J17801" s="92"/>
      <c r="K17801" s="29">
        <f>ROUND(SUM(K17800),2)</f>
        <v>3.44</v>
      </c>
    </row>
    <row r="17802" spans="1:11" ht="9.9499999999999993" customHeight="1" x14ac:dyDescent="0.25">
      <c r="A17802" s="9"/>
      <c r="B17802" s="9"/>
      <c r="C17802" s="9"/>
      <c r="D17802" s="9"/>
      <c r="E17802" s="9"/>
      <c r="F17802" s="9"/>
      <c r="G17802" s="100"/>
      <c r="H17802" s="100"/>
      <c r="I17802" s="100"/>
      <c r="J17802" s="100"/>
      <c r="K17802" s="100"/>
    </row>
    <row r="17803" spans="1:11" ht="20.100000000000001" customHeight="1" x14ac:dyDescent="0.25">
      <c r="A17803" s="99" t="s">
        <v>3490</v>
      </c>
      <c r="B17803" s="99"/>
      <c r="C17803" s="99"/>
      <c r="D17803" s="99"/>
      <c r="E17803" s="99"/>
      <c r="F17803" s="99"/>
      <c r="G17803" s="99"/>
      <c r="H17803" s="99"/>
      <c r="I17803" s="99"/>
      <c r="J17803" s="99"/>
      <c r="K17803" s="99"/>
    </row>
    <row r="17804" spans="1:11" ht="15" customHeight="1" x14ac:dyDescent="0.25">
      <c r="A17804" s="93" t="s">
        <v>3893</v>
      </c>
      <c r="B17804" s="93"/>
      <c r="C17804" s="93"/>
      <c r="D17804" s="94" t="s">
        <v>3</v>
      </c>
      <c r="E17804" s="94"/>
      <c r="F17804" s="23" t="s">
        <v>4</v>
      </c>
      <c r="G17804" s="94" t="s">
        <v>3894</v>
      </c>
      <c r="H17804" s="94"/>
      <c r="I17804" s="94" t="s">
        <v>3895</v>
      </c>
      <c r="J17804" s="94"/>
      <c r="K17804" s="23" t="s">
        <v>3896</v>
      </c>
    </row>
    <row r="17805" spans="1:11" ht="15" customHeight="1" x14ac:dyDescent="0.25">
      <c r="A17805" s="24" t="s">
        <v>3951</v>
      </c>
      <c r="B17805" s="95" t="s">
        <v>3952</v>
      </c>
      <c r="C17805" s="95"/>
      <c r="D17805" s="96" t="s">
        <v>3953</v>
      </c>
      <c r="E17805" s="96"/>
      <c r="F17805" s="24" t="s">
        <v>3954</v>
      </c>
      <c r="G17805" s="97">
        <v>4.0000000000000001E-3</v>
      </c>
      <c r="H17805" s="97"/>
      <c r="I17805" s="98">
        <v>215</v>
      </c>
      <c r="J17805" s="98"/>
      <c r="K17805" s="27">
        <f>ROUND(ROUND(G17805,8)*I17805,2)</f>
        <v>0.86</v>
      </c>
    </row>
    <row r="17806" spans="1:11" ht="15" customHeight="1" x14ac:dyDescent="0.25">
      <c r="A17806" s="24" t="s">
        <v>3955</v>
      </c>
      <c r="B17806" s="95" t="s">
        <v>3956</v>
      </c>
      <c r="C17806" s="95"/>
      <c r="D17806" s="96" t="s">
        <v>20</v>
      </c>
      <c r="E17806" s="96"/>
      <c r="F17806" s="24" t="s">
        <v>3903</v>
      </c>
      <c r="G17806" s="97">
        <v>5.0000000000000001E-3</v>
      </c>
      <c r="H17806" s="97"/>
      <c r="I17806" s="98">
        <v>19.37</v>
      </c>
      <c r="J17806" s="98"/>
      <c r="K17806" s="27">
        <f>ROUND(ROUND(G17806,8)*I17806,2)</f>
        <v>0.1</v>
      </c>
    </row>
    <row r="17807" spans="1:11" ht="15" customHeight="1" x14ac:dyDescent="0.25">
      <c r="A17807" s="9"/>
      <c r="B17807" s="9"/>
      <c r="C17807" s="9"/>
      <c r="D17807" s="9"/>
      <c r="E17807" s="9"/>
      <c r="F17807" s="9"/>
      <c r="G17807" s="91" t="s">
        <v>3906</v>
      </c>
      <c r="H17807" s="91"/>
      <c r="I17807" s="91"/>
      <c r="J17807" s="91"/>
      <c r="K17807" s="28">
        <f>SUM(K17805:K17806)</f>
        <v>0.96</v>
      </c>
    </row>
    <row r="17808" spans="1:11" ht="15" customHeight="1" x14ac:dyDescent="0.25">
      <c r="A17808" s="93" t="s">
        <v>3907</v>
      </c>
      <c r="B17808" s="93"/>
      <c r="C17808" s="93"/>
      <c r="D17808" s="94" t="s">
        <v>3</v>
      </c>
      <c r="E17808" s="94"/>
      <c r="F17808" s="23" t="s">
        <v>4</v>
      </c>
      <c r="G17808" s="94" t="s">
        <v>3894</v>
      </c>
      <c r="H17808" s="94"/>
      <c r="I17808" s="94" t="s">
        <v>3895</v>
      </c>
      <c r="J17808" s="94"/>
      <c r="K17808" s="23" t="s">
        <v>3896</v>
      </c>
    </row>
    <row r="17809" spans="1:11" ht="21" customHeight="1" x14ac:dyDescent="0.25">
      <c r="A17809" s="24" t="s">
        <v>3908</v>
      </c>
      <c r="B17809" s="95" t="s">
        <v>3909</v>
      </c>
      <c r="C17809" s="95"/>
      <c r="D17809" s="96" t="s">
        <v>20</v>
      </c>
      <c r="E17809" s="96"/>
      <c r="F17809" s="24" t="s">
        <v>2056</v>
      </c>
      <c r="G17809" s="97">
        <v>0.03</v>
      </c>
      <c r="H17809" s="97"/>
      <c r="I17809" s="98">
        <v>32.24</v>
      </c>
      <c r="J17809" s="98"/>
      <c r="K17809" s="27">
        <f>ROUND(ROUND(G17809,8)*I17809,2)</f>
        <v>0.97</v>
      </c>
    </row>
    <row r="17810" spans="1:11" ht="15" customHeight="1" x14ac:dyDescent="0.25">
      <c r="A17810" s="24" t="s">
        <v>3910</v>
      </c>
      <c r="B17810" s="95" t="s">
        <v>3911</v>
      </c>
      <c r="C17810" s="95"/>
      <c r="D17810" s="96" t="s">
        <v>20</v>
      </c>
      <c r="E17810" s="96"/>
      <c r="F17810" s="24" t="s">
        <v>2056</v>
      </c>
      <c r="G17810" s="97">
        <v>0.03</v>
      </c>
      <c r="H17810" s="97"/>
      <c r="I17810" s="98">
        <v>24.94</v>
      </c>
      <c r="J17810" s="98"/>
      <c r="K17810" s="27">
        <f>ROUND(ROUND(G17810,8)*I17810,2)</f>
        <v>0.75</v>
      </c>
    </row>
    <row r="17811" spans="1:11" ht="18" customHeight="1" x14ac:dyDescent="0.25">
      <c r="A17811" s="9"/>
      <c r="B17811" s="9"/>
      <c r="C17811" s="9"/>
      <c r="D17811" s="9"/>
      <c r="E17811" s="9"/>
      <c r="F17811" s="9"/>
      <c r="G17811" s="91" t="s">
        <v>3912</v>
      </c>
      <c r="H17811" s="91"/>
      <c r="I17811" s="91"/>
      <c r="J17811" s="91"/>
      <c r="K17811" s="28">
        <f>SUM(K17809:K17810)</f>
        <v>1.72</v>
      </c>
    </row>
    <row r="17812" spans="1:11" ht="15" customHeight="1" x14ac:dyDescent="0.25">
      <c r="A17812" s="9"/>
      <c r="B17812" s="9"/>
      <c r="C17812" s="9"/>
      <c r="D17812" s="9"/>
      <c r="E17812" s="9"/>
      <c r="F17812" s="9"/>
      <c r="G17812" s="92" t="s">
        <v>3913</v>
      </c>
      <c r="H17812" s="92"/>
      <c r="I17812" s="92"/>
      <c r="J17812" s="92"/>
      <c r="K17812" s="29">
        <f>ROUND(SUM(K17807,K17811),2)</f>
        <v>2.68</v>
      </c>
    </row>
    <row r="17813" spans="1:11" ht="9.9499999999999993" customHeight="1" x14ac:dyDescent="0.25">
      <c r="A17813" s="9"/>
      <c r="B17813" s="9"/>
      <c r="C17813" s="9"/>
      <c r="D17813" s="9"/>
      <c r="E17813" s="9"/>
      <c r="F17813" s="9"/>
      <c r="G17813" s="100"/>
      <c r="H17813" s="100"/>
      <c r="I17813" s="100"/>
      <c r="J17813" s="100"/>
      <c r="K17813" s="100"/>
    </row>
    <row r="17814" spans="1:11" ht="20.100000000000001" customHeight="1" x14ac:dyDescent="0.25">
      <c r="A17814" s="99" t="s">
        <v>3491</v>
      </c>
      <c r="B17814" s="99"/>
      <c r="C17814" s="99"/>
      <c r="D17814" s="99"/>
      <c r="E17814" s="99"/>
      <c r="F17814" s="99"/>
      <c r="G17814" s="99"/>
      <c r="H17814" s="99"/>
      <c r="I17814" s="99"/>
      <c r="J17814" s="99"/>
      <c r="K17814" s="99"/>
    </row>
    <row r="17815" spans="1:11" ht="15" customHeight="1" x14ac:dyDescent="0.25">
      <c r="A17815" s="93" t="s">
        <v>3916</v>
      </c>
      <c r="B17815" s="93"/>
      <c r="C17815" s="93"/>
      <c r="D17815" s="94" t="s">
        <v>3</v>
      </c>
      <c r="E17815" s="94"/>
      <c r="F17815" s="23" t="s">
        <v>4</v>
      </c>
      <c r="G17815" s="94" t="s">
        <v>3894</v>
      </c>
      <c r="H17815" s="94"/>
      <c r="I17815" s="94" t="s">
        <v>3895</v>
      </c>
      <c r="J17815" s="94"/>
      <c r="K17815" s="23" t="s">
        <v>3896</v>
      </c>
    </row>
    <row r="17816" spans="1:11" ht="29.1" customHeight="1" x14ac:dyDescent="0.25">
      <c r="A17816" s="24" t="s">
        <v>3957</v>
      </c>
      <c r="B17816" s="95" t="s">
        <v>3958</v>
      </c>
      <c r="C17816" s="95"/>
      <c r="D17816" s="96" t="s">
        <v>20</v>
      </c>
      <c r="E17816" s="96"/>
      <c r="F17816" s="24" t="s">
        <v>3936</v>
      </c>
      <c r="G17816" s="97">
        <v>2.8999999999999998E-3</v>
      </c>
      <c r="H17816" s="97"/>
      <c r="I17816" s="98">
        <v>75.540000000000006</v>
      </c>
      <c r="J17816" s="98"/>
      <c r="K17816" s="27">
        <f>TRUNC(TRUNC(G17816,8)*I17816,2)</f>
        <v>0.21</v>
      </c>
    </row>
    <row r="17817" spans="1:11" ht="29.1" customHeight="1" x14ac:dyDescent="0.25">
      <c r="A17817" s="24" t="s">
        <v>3959</v>
      </c>
      <c r="B17817" s="95" t="s">
        <v>3960</v>
      </c>
      <c r="C17817" s="95"/>
      <c r="D17817" s="96" t="s">
        <v>20</v>
      </c>
      <c r="E17817" s="96"/>
      <c r="F17817" s="24" t="s">
        <v>30</v>
      </c>
      <c r="G17817" s="97">
        <v>1.6999999999999999E-3</v>
      </c>
      <c r="H17817" s="97"/>
      <c r="I17817" s="98">
        <v>198.53</v>
      </c>
      <c r="J17817" s="98"/>
      <c r="K17817" s="27">
        <f>TRUNC(TRUNC(G17817,8)*I17817,2)</f>
        <v>0.33</v>
      </c>
    </row>
    <row r="17818" spans="1:11" ht="18" customHeight="1" x14ac:dyDescent="0.25">
      <c r="A17818" s="9"/>
      <c r="B17818" s="9"/>
      <c r="C17818" s="9"/>
      <c r="D17818" s="9"/>
      <c r="E17818" s="9"/>
      <c r="F17818" s="9"/>
      <c r="G17818" s="91" t="s">
        <v>3919</v>
      </c>
      <c r="H17818" s="91"/>
      <c r="I17818" s="91"/>
      <c r="J17818" s="91"/>
      <c r="K17818" s="28">
        <f>SUM(K17816:K17817)</f>
        <v>0.54</v>
      </c>
    </row>
    <row r="17819" spans="1:11" ht="15" customHeight="1" x14ac:dyDescent="0.25">
      <c r="A17819" s="93" t="s">
        <v>3907</v>
      </c>
      <c r="B17819" s="93"/>
      <c r="C17819" s="93"/>
      <c r="D17819" s="94" t="s">
        <v>3</v>
      </c>
      <c r="E17819" s="94"/>
      <c r="F17819" s="23" t="s">
        <v>4</v>
      </c>
      <c r="G17819" s="94" t="s">
        <v>3894</v>
      </c>
      <c r="H17819" s="94"/>
      <c r="I17819" s="94" t="s">
        <v>3895</v>
      </c>
      <c r="J17819" s="94"/>
      <c r="K17819" s="23" t="s">
        <v>3896</v>
      </c>
    </row>
    <row r="17820" spans="1:11" ht="15" customHeight="1" x14ac:dyDescent="0.25">
      <c r="A17820" s="24" t="s">
        <v>3961</v>
      </c>
      <c r="B17820" s="95" t="s">
        <v>3962</v>
      </c>
      <c r="C17820" s="95"/>
      <c r="D17820" s="96" t="s">
        <v>20</v>
      </c>
      <c r="E17820" s="96"/>
      <c r="F17820" s="24" t="s">
        <v>2056</v>
      </c>
      <c r="G17820" s="97">
        <v>4.5999999999999999E-3</v>
      </c>
      <c r="H17820" s="97"/>
      <c r="I17820" s="98">
        <v>29.5</v>
      </c>
      <c r="J17820" s="98"/>
      <c r="K17820" s="27">
        <f>TRUNC(TRUNC(G17820,8)*I17820,2)</f>
        <v>0.13</v>
      </c>
    </row>
    <row r="17821" spans="1:11" ht="18" customHeight="1" x14ac:dyDescent="0.25">
      <c r="A17821" s="9"/>
      <c r="B17821" s="9"/>
      <c r="C17821" s="9"/>
      <c r="D17821" s="9"/>
      <c r="E17821" s="9"/>
      <c r="F17821" s="9"/>
      <c r="G17821" s="91" t="s">
        <v>3912</v>
      </c>
      <c r="H17821" s="91"/>
      <c r="I17821" s="91"/>
      <c r="J17821" s="91"/>
      <c r="K17821" s="28">
        <f>SUM(K17820:K17820)</f>
        <v>0.13</v>
      </c>
    </row>
    <row r="17822" spans="1:11" ht="15" customHeight="1" x14ac:dyDescent="0.25">
      <c r="A17822" s="9"/>
      <c r="B17822" s="9"/>
      <c r="C17822" s="9"/>
      <c r="D17822" s="9"/>
      <c r="E17822" s="9"/>
      <c r="F17822" s="9"/>
      <c r="G17822" s="92" t="s">
        <v>3913</v>
      </c>
      <c r="H17822" s="92"/>
      <c r="I17822" s="92"/>
      <c r="J17822" s="92"/>
      <c r="K17822" s="29">
        <f>ROUND(SUM(K17818,K17821),2)</f>
        <v>0.67</v>
      </c>
    </row>
    <row r="17823" spans="1:11" ht="9.9499999999999993" customHeight="1" x14ac:dyDescent="0.25">
      <c r="A17823" s="9"/>
      <c r="B17823" s="9"/>
      <c r="C17823" s="9"/>
      <c r="D17823" s="9"/>
      <c r="E17823" s="9"/>
      <c r="F17823" s="9"/>
      <c r="G17823" s="100"/>
      <c r="H17823" s="100"/>
      <c r="I17823" s="100"/>
      <c r="J17823" s="100"/>
      <c r="K17823" s="100"/>
    </row>
    <row r="17824" spans="1:11" ht="20.100000000000001" customHeight="1" x14ac:dyDescent="0.25">
      <c r="A17824" s="99" t="s">
        <v>3492</v>
      </c>
      <c r="B17824" s="99"/>
      <c r="C17824" s="99"/>
      <c r="D17824" s="99"/>
      <c r="E17824" s="99"/>
      <c r="F17824" s="99"/>
      <c r="G17824" s="99"/>
      <c r="H17824" s="99"/>
      <c r="I17824" s="99"/>
      <c r="J17824" s="99"/>
      <c r="K17824" s="99"/>
    </row>
    <row r="17825" spans="1:11" ht="15" customHeight="1" x14ac:dyDescent="0.25">
      <c r="A17825" s="93" t="s">
        <v>3916</v>
      </c>
      <c r="B17825" s="93"/>
      <c r="C17825" s="93"/>
      <c r="D17825" s="94" t="s">
        <v>3</v>
      </c>
      <c r="E17825" s="94"/>
      <c r="F17825" s="23" t="s">
        <v>4</v>
      </c>
      <c r="G17825" s="94" t="s">
        <v>3894</v>
      </c>
      <c r="H17825" s="94"/>
      <c r="I17825" s="94" t="s">
        <v>3895</v>
      </c>
      <c r="J17825" s="94"/>
      <c r="K17825" s="23" t="s">
        <v>3896</v>
      </c>
    </row>
    <row r="17826" spans="1:11" ht="29.1" customHeight="1" x14ac:dyDescent="0.25">
      <c r="A17826" s="24" t="s">
        <v>3957</v>
      </c>
      <c r="B17826" s="95" t="s">
        <v>3958</v>
      </c>
      <c r="C17826" s="95"/>
      <c r="D17826" s="96" t="s">
        <v>20</v>
      </c>
      <c r="E17826" s="96"/>
      <c r="F17826" s="24" t="s">
        <v>3936</v>
      </c>
      <c r="G17826" s="97">
        <v>1.95E-2</v>
      </c>
      <c r="H17826" s="97"/>
      <c r="I17826" s="98">
        <v>75.540000000000006</v>
      </c>
      <c r="J17826" s="98"/>
      <c r="K17826" s="27">
        <f>TRUNC(TRUNC(G17826,8)*I17826,2)</f>
        <v>1.47</v>
      </c>
    </row>
    <row r="17827" spans="1:11" ht="29.1" customHeight="1" x14ac:dyDescent="0.25">
      <c r="A17827" s="24" t="s">
        <v>3959</v>
      </c>
      <c r="B17827" s="95" t="s">
        <v>3960</v>
      </c>
      <c r="C17827" s="95"/>
      <c r="D17827" s="96" t="s">
        <v>20</v>
      </c>
      <c r="E17827" s="96"/>
      <c r="F17827" s="24" t="s">
        <v>30</v>
      </c>
      <c r="G17827" s="97">
        <v>1.15E-2</v>
      </c>
      <c r="H17827" s="97"/>
      <c r="I17827" s="98">
        <v>198.53</v>
      </c>
      <c r="J17827" s="98"/>
      <c r="K17827" s="27">
        <f>TRUNC(TRUNC(G17827,8)*I17827,2)</f>
        <v>2.2799999999999998</v>
      </c>
    </row>
    <row r="17828" spans="1:11" ht="18" customHeight="1" x14ac:dyDescent="0.25">
      <c r="A17828" s="9"/>
      <c r="B17828" s="9"/>
      <c r="C17828" s="9"/>
      <c r="D17828" s="9"/>
      <c r="E17828" s="9"/>
      <c r="F17828" s="9"/>
      <c r="G17828" s="91" t="s">
        <v>3919</v>
      </c>
      <c r="H17828" s="91"/>
      <c r="I17828" s="91"/>
      <c r="J17828" s="91"/>
      <c r="K17828" s="28">
        <f>SUM(K17826:K17827)</f>
        <v>3.75</v>
      </c>
    </row>
    <row r="17829" spans="1:11" ht="15" customHeight="1" x14ac:dyDescent="0.25">
      <c r="A17829" s="93" t="s">
        <v>3907</v>
      </c>
      <c r="B17829" s="93"/>
      <c r="C17829" s="93"/>
      <c r="D17829" s="94" t="s">
        <v>3</v>
      </c>
      <c r="E17829" s="94"/>
      <c r="F17829" s="23" t="s">
        <v>4</v>
      </c>
      <c r="G17829" s="94" t="s">
        <v>3894</v>
      </c>
      <c r="H17829" s="94"/>
      <c r="I17829" s="94" t="s">
        <v>3895</v>
      </c>
      <c r="J17829" s="94"/>
      <c r="K17829" s="23" t="s">
        <v>3896</v>
      </c>
    </row>
    <row r="17830" spans="1:11" ht="15" customHeight="1" x14ac:dyDescent="0.25">
      <c r="A17830" s="24" t="s">
        <v>3910</v>
      </c>
      <c r="B17830" s="95" t="s">
        <v>3911</v>
      </c>
      <c r="C17830" s="95"/>
      <c r="D17830" s="96" t="s">
        <v>20</v>
      </c>
      <c r="E17830" s="96"/>
      <c r="F17830" s="24" t="s">
        <v>2056</v>
      </c>
      <c r="G17830" s="97">
        <v>3.1E-2</v>
      </c>
      <c r="H17830" s="97"/>
      <c r="I17830" s="98">
        <v>24.94</v>
      </c>
      <c r="J17830" s="98"/>
      <c r="K17830" s="27">
        <f>TRUNC(TRUNC(G17830,8)*I17830,2)</f>
        <v>0.77</v>
      </c>
    </row>
    <row r="17831" spans="1:11" ht="18" customHeight="1" x14ac:dyDescent="0.25">
      <c r="A17831" s="9"/>
      <c r="B17831" s="9"/>
      <c r="C17831" s="9"/>
      <c r="D17831" s="9"/>
      <c r="E17831" s="9"/>
      <c r="F17831" s="9"/>
      <c r="G17831" s="91" t="s">
        <v>3912</v>
      </c>
      <c r="H17831" s="91"/>
      <c r="I17831" s="91"/>
      <c r="J17831" s="91"/>
      <c r="K17831" s="28">
        <f>SUM(K17830:K17830)</f>
        <v>0.77</v>
      </c>
    </row>
    <row r="17832" spans="1:11" ht="15" customHeight="1" x14ac:dyDescent="0.25">
      <c r="A17832" s="9"/>
      <c r="B17832" s="9"/>
      <c r="C17832" s="9"/>
      <c r="D17832" s="9"/>
      <c r="E17832" s="9"/>
      <c r="F17832" s="9"/>
      <c r="G17832" s="92" t="s">
        <v>3913</v>
      </c>
      <c r="H17832" s="92"/>
      <c r="I17832" s="92"/>
      <c r="J17832" s="92"/>
      <c r="K17832" s="29">
        <f>ROUND(SUM(K17828,K17831),2)</f>
        <v>4.5199999999999996</v>
      </c>
    </row>
    <row r="17833" spans="1:11" ht="9.9499999999999993" customHeight="1" x14ac:dyDescent="0.25">
      <c r="A17833" s="9"/>
      <c r="B17833" s="9"/>
      <c r="C17833" s="9"/>
      <c r="D17833" s="9"/>
      <c r="E17833" s="9"/>
      <c r="F17833" s="9"/>
      <c r="G17833" s="100"/>
      <c r="H17833" s="100"/>
      <c r="I17833" s="100"/>
      <c r="J17833" s="100"/>
      <c r="K17833" s="100"/>
    </row>
    <row r="17834" spans="1:11" ht="20.100000000000001" customHeight="1" x14ac:dyDescent="0.25">
      <c r="A17834" s="99" t="s">
        <v>3493</v>
      </c>
      <c r="B17834" s="99"/>
      <c r="C17834" s="99"/>
      <c r="D17834" s="99"/>
      <c r="E17834" s="99"/>
      <c r="F17834" s="99"/>
      <c r="G17834" s="99"/>
      <c r="H17834" s="99"/>
      <c r="I17834" s="99"/>
      <c r="J17834" s="99"/>
      <c r="K17834" s="99"/>
    </row>
    <row r="17835" spans="1:11" ht="15" customHeight="1" x14ac:dyDescent="0.25">
      <c r="A17835" s="93" t="s">
        <v>3916</v>
      </c>
      <c r="B17835" s="93"/>
      <c r="C17835" s="93"/>
      <c r="D17835" s="94" t="s">
        <v>3</v>
      </c>
      <c r="E17835" s="94"/>
      <c r="F17835" s="23" t="s">
        <v>4</v>
      </c>
      <c r="G17835" s="94" t="s">
        <v>3894</v>
      </c>
      <c r="H17835" s="94"/>
      <c r="I17835" s="94" t="s">
        <v>3895</v>
      </c>
      <c r="J17835" s="94"/>
      <c r="K17835" s="23" t="s">
        <v>3896</v>
      </c>
    </row>
    <row r="17836" spans="1:11" ht="29.1" customHeight="1" x14ac:dyDescent="0.25">
      <c r="A17836" s="24" t="s">
        <v>3963</v>
      </c>
      <c r="B17836" s="95" t="s">
        <v>3964</v>
      </c>
      <c r="C17836" s="95"/>
      <c r="D17836" s="96" t="s">
        <v>20</v>
      </c>
      <c r="E17836" s="96"/>
      <c r="F17836" s="24" t="s">
        <v>3936</v>
      </c>
      <c r="G17836" s="97">
        <v>0.86950000000000005</v>
      </c>
      <c r="H17836" s="97"/>
      <c r="I17836" s="98">
        <v>8.9</v>
      </c>
      <c r="J17836" s="98"/>
      <c r="K17836" s="27">
        <f>TRUNC(TRUNC(G17836,8)*I17836,2)</f>
        <v>7.73</v>
      </c>
    </row>
    <row r="17837" spans="1:11" ht="29.1" customHeight="1" x14ac:dyDescent="0.25">
      <c r="A17837" s="24" t="s">
        <v>3965</v>
      </c>
      <c r="B17837" s="95" t="s">
        <v>3966</v>
      </c>
      <c r="C17837" s="95"/>
      <c r="D17837" s="96" t="s">
        <v>20</v>
      </c>
      <c r="E17837" s="96"/>
      <c r="F17837" s="24" t="s">
        <v>30</v>
      </c>
      <c r="G17837" s="97">
        <v>1.137</v>
      </c>
      <c r="H17837" s="97"/>
      <c r="I17837" s="98">
        <v>32.76</v>
      </c>
      <c r="J17837" s="98"/>
      <c r="K17837" s="27">
        <f>TRUNC(TRUNC(G17837,8)*I17837,2)</f>
        <v>37.24</v>
      </c>
    </row>
    <row r="17838" spans="1:11" ht="21" customHeight="1" x14ac:dyDescent="0.25">
      <c r="A17838" s="24" t="s">
        <v>3967</v>
      </c>
      <c r="B17838" s="95" t="s">
        <v>3968</v>
      </c>
      <c r="C17838" s="95"/>
      <c r="D17838" s="96" t="s">
        <v>20</v>
      </c>
      <c r="E17838" s="96"/>
      <c r="F17838" s="24" t="s">
        <v>3936</v>
      </c>
      <c r="G17838" s="97">
        <v>0.86950000000000005</v>
      </c>
      <c r="H17838" s="97"/>
      <c r="I17838" s="98">
        <v>27.59</v>
      </c>
      <c r="J17838" s="98"/>
      <c r="K17838" s="27">
        <f>TRUNC(TRUNC(G17838,8)*I17838,2)</f>
        <v>23.98</v>
      </c>
    </row>
    <row r="17839" spans="1:11" ht="21" customHeight="1" x14ac:dyDescent="0.25">
      <c r="A17839" s="24" t="s">
        <v>3969</v>
      </c>
      <c r="B17839" s="95" t="s">
        <v>3970</v>
      </c>
      <c r="C17839" s="95"/>
      <c r="D17839" s="96" t="s">
        <v>20</v>
      </c>
      <c r="E17839" s="96"/>
      <c r="F17839" s="24" t="s">
        <v>30</v>
      </c>
      <c r="G17839" s="97">
        <v>1.137</v>
      </c>
      <c r="H17839" s="97"/>
      <c r="I17839" s="98">
        <v>28.09</v>
      </c>
      <c r="J17839" s="98"/>
      <c r="K17839" s="27">
        <f>TRUNC(TRUNC(G17839,8)*I17839,2)</f>
        <v>31.93</v>
      </c>
    </row>
    <row r="17840" spans="1:11" ht="18" customHeight="1" x14ac:dyDescent="0.25">
      <c r="A17840" s="9"/>
      <c r="B17840" s="9"/>
      <c r="C17840" s="9"/>
      <c r="D17840" s="9"/>
      <c r="E17840" s="9"/>
      <c r="F17840" s="9"/>
      <c r="G17840" s="91" t="s">
        <v>3919</v>
      </c>
      <c r="H17840" s="91"/>
      <c r="I17840" s="91"/>
      <c r="J17840" s="91"/>
      <c r="K17840" s="28">
        <f>SUM(K17836:K17839)</f>
        <v>100.88</v>
      </c>
    </row>
    <row r="17841" spans="1:11" ht="15" customHeight="1" x14ac:dyDescent="0.25">
      <c r="A17841" s="93" t="s">
        <v>3907</v>
      </c>
      <c r="B17841" s="93"/>
      <c r="C17841" s="93"/>
      <c r="D17841" s="94" t="s">
        <v>3</v>
      </c>
      <c r="E17841" s="94"/>
      <c r="F17841" s="23" t="s">
        <v>4</v>
      </c>
      <c r="G17841" s="94" t="s">
        <v>3894</v>
      </c>
      <c r="H17841" s="94"/>
      <c r="I17841" s="94" t="s">
        <v>3895</v>
      </c>
      <c r="J17841" s="94"/>
      <c r="K17841" s="23" t="s">
        <v>3896</v>
      </c>
    </row>
    <row r="17842" spans="1:11" ht="15" customHeight="1" x14ac:dyDescent="0.25">
      <c r="A17842" s="24" t="s">
        <v>3971</v>
      </c>
      <c r="B17842" s="95" t="s">
        <v>3972</v>
      </c>
      <c r="C17842" s="95"/>
      <c r="D17842" s="96" t="s">
        <v>20</v>
      </c>
      <c r="E17842" s="96"/>
      <c r="F17842" s="24" t="s">
        <v>2056</v>
      </c>
      <c r="G17842" s="97">
        <v>7.22E-2</v>
      </c>
      <c r="H17842" s="97"/>
      <c r="I17842" s="98">
        <v>32.69</v>
      </c>
      <c r="J17842" s="98"/>
      <c r="K17842" s="27">
        <f>TRUNC(TRUNC(G17842,8)*I17842,2)</f>
        <v>2.36</v>
      </c>
    </row>
    <row r="17843" spans="1:11" ht="15" customHeight="1" x14ac:dyDescent="0.25">
      <c r="A17843" s="24" t="s">
        <v>3910</v>
      </c>
      <c r="B17843" s="95" t="s">
        <v>3911</v>
      </c>
      <c r="C17843" s="95"/>
      <c r="D17843" s="96" t="s">
        <v>20</v>
      </c>
      <c r="E17843" s="96"/>
      <c r="F17843" s="24" t="s">
        <v>2056</v>
      </c>
      <c r="G17843" s="97">
        <v>0.44790000000000002</v>
      </c>
      <c r="H17843" s="97"/>
      <c r="I17843" s="98">
        <v>24.94</v>
      </c>
      <c r="J17843" s="98"/>
      <c r="K17843" s="27">
        <f>TRUNC(TRUNC(G17843,8)*I17843,2)</f>
        <v>11.17</v>
      </c>
    </row>
    <row r="17844" spans="1:11" ht="18" customHeight="1" x14ac:dyDescent="0.25">
      <c r="A17844" s="9"/>
      <c r="B17844" s="9"/>
      <c r="C17844" s="9"/>
      <c r="D17844" s="9"/>
      <c r="E17844" s="9"/>
      <c r="F17844" s="9"/>
      <c r="G17844" s="91" t="s">
        <v>3912</v>
      </c>
      <c r="H17844" s="91"/>
      <c r="I17844" s="91"/>
      <c r="J17844" s="91"/>
      <c r="K17844" s="28">
        <f>SUM(K17842:K17843)</f>
        <v>13.53</v>
      </c>
    </row>
    <row r="17845" spans="1:11" ht="15" customHeight="1" x14ac:dyDescent="0.25">
      <c r="A17845" s="9"/>
      <c r="B17845" s="9"/>
      <c r="C17845" s="9"/>
      <c r="D17845" s="9"/>
      <c r="E17845" s="9"/>
      <c r="F17845" s="9"/>
      <c r="G17845" s="92" t="s">
        <v>3913</v>
      </c>
      <c r="H17845" s="92"/>
      <c r="I17845" s="92"/>
      <c r="J17845" s="92"/>
      <c r="K17845" s="29">
        <f>ROUND(SUM(K17840,K17844),2)</f>
        <v>114.41</v>
      </c>
    </row>
    <row r="17846" spans="1:11" ht="9.9499999999999993" customHeight="1" x14ac:dyDescent="0.25">
      <c r="A17846" s="9"/>
      <c r="B17846" s="9"/>
      <c r="C17846" s="9"/>
      <c r="D17846" s="9"/>
      <c r="E17846" s="9"/>
      <c r="F17846" s="9"/>
      <c r="G17846" s="100"/>
      <c r="H17846" s="100"/>
      <c r="I17846" s="100"/>
      <c r="J17846" s="100"/>
      <c r="K17846" s="100"/>
    </row>
    <row r="17847" spans="1:11" ht="20.100000000000001" customHeight="1" x14ac:dyDescent="0.25">
      <c r="A17847" s="99" t="s">
        <v>3494</v>
      </c>
      <c r="B17847" s="99"/>
      <c r="C17847" s="99"/>
      <c r="D17847" s="99"/>
      <c r="E17847" s="99"/>
      <c r="F17847" s="99"/>
      <c r="G17847" s="99"/>
      <c r="H17847" s="99"/>
      <c r="I17847" s="99"/>
      <c r="J17847" s="99"/>
      <c r="K17847" s="99"/>
    </row>
    <row r="17848" spans="1:11" ht="15" customHeight="1" x14ac:dyDescent="0.25">
      <c r="A17848" s="93" t="s">
        <v>3916</v>
      </c>
      <c r="B17848" s="93"/>
      <c r="C17848" s="93"/>
      <c r="D17848" s="94" t="s">
        <v>3</v>
      </c>
      <c r="E17848" s="94"/>
      <c r="F17848" s="23" t="s">
        <v>4</v>
      </c>
      <c r="G17848" s="94" t="s">
        <v>3894</v>
      </c>
      <c r="H17848" s="94"/>
      <c r="I17848" s="94" t="s">
        <v>3895</v>
      </c>
      <c r="J17848" s="94"/>
      <c r="K17848" s="23" t="s">
        <v>3896</v>
      </c>
    </row>
    <row r="17849" spans="1:11" ht="38.1" customHeight="1" x14ac:dyDescent="0.25">
      <c r="A17849" s="24" t="s">
        <v>3973</v>
      </c>
      <c r="B17849" s="95" t="s">
        <v>3974</v>
      </c>
      <c r="C17849" s="95"/>
      <c r="D17849" s="96" t="s">
        <v>20</v>
      </c>
      <c r="E17849" s="96"/>
      <c r="F17849" s="24" t="s">
        <v>3936</v>
      </c>
      <c r="G17849" s="97">
        <v>6.3E-3</v>
      </c>
      <c r="H17849" s="97"/>
      <c r="I17849" s="98">
        <v>94.61</v>
      </c>
      <c r="J17849" s="98"/>
      <c r="K17849" s="27">
        <f>TRUNC(TRUNC(G17849,8)*I17849,2)</f>
        <v>0.59</v>
      </c>
    </row>
    <row r="17850" spans="1:11" ht="38.1" customHeight="1" x14ac:dyDescent="0.25">
      <c r="A17850" s="24" t="s">
        <v>3975</v>
      </c>
      <c r="B17850" s="95" t="s">
        <v>3976</v>
      </c>
      <c r="C17850" s="95"/>
      <c r="D17850" s="96" t="s">
        <v>20</v>
      </c>
      <c r="E17850" s="96"/>
      <c r="F17850" s="24" t="s">
        <v>30</v>
      </c>
      <c r="G17850" s="97">
        <v>1.0200000000000001E-2</v>
      </c>
      <c r="H17850" s="97"/>
      <c r="I17850" s="98">
        <v>370.94</v>
      </c>
      <c r="J17850" s="98"/>
      <c r="K17850" s="27">
        <f>TRUNC(TRUNC(G17850,8)*I17850,2)</f>
        <v>3.78</v>
      </c>
    </row>
    <row r="17851" spans="1:11" ht="29.1" customHeight="1" x14ac:dyDescent="0.25">
      <c r="A17851" s="24" t="s">
        <v>3977</v>
      </c>
      <c r="B17851" s="95" t="s">
        <v>3978</v>
      </c>
      <c r="C17851" s="95"/>
      <c r="D17851" s="96" t="s">
        <v>20</v>
      </c>
      <c r="E17851" s="96"/>
      <c r="F17851" s="24" t="s">
        <v>3936</v>
      </c>
      <c r="G17851" s="97">
        <v>4.8999999999999998E-3</v>
      </c>
      <c r="H17851" s="97"/>
      <c r="I17851" s="98">
        <v>74.180000000000007</v>
      </c>
      <c r="J17851" s="98"/>
      <c r="K17851" s="27">
        <f>TRUNC(TRUNC(G17851,8)*I17851,2)</f>
        <v>0.36</v>
      </c>
    </row>
    <row r="17852" spans="1:11" ht="29.1" customHeight="1" x14ac:dyDescent="0.25">
      <c r="A17852" s="24" t="s">
        <v>3979</v>
      </c>
      <c r="B17852" s="95" t="s">
        <v>3980</v>
      </c>
      <c r="C17852" s="95"/>
      <c r="D17852" s="96" t="s">
        <v>20</v>
      </c>
      <c r="E17852" s="96"/>
      <c r="F17852" s="24" t="s">
        <v>30</v>
      </c>
      <c r="G17852" s="97">
        <v>5.5999999999999999E-3</v>
      </c>
      <c r="H17852" s="97"/>
      <c r="I17852" s="98">
        <v>166.79</v>
      </c>
      <c r="J17852" s="98"/>
      <c r="K17852" s="27">
        <f>TRUNC(TRUNC(G17852,8)*I17852,2)</f>
        <v>0.93</v>
      </c>
    </row>
    <row r="17853" spans="1:11" ht="18" customHeight="1" x14ac:dyDescent="0.25">
      <c r="A17853" s="9"/>
      <c r="B17853" s="9"/>
      <c r="C17853" s="9"/>
      <c r="D17853" s="9"/>
      <c r="E17853" s="9"/>
      <c r="F17853" s="9"/>
      <c r="G17853" s="91" t="s">
        <v>3919</v>
      </c>
      <c r="H17853" s="91"/>
      <c r="I17853" s="91"/>
      <c r="J17853" s="91"/>
      <c r="K17853" s="28">
        <f>SUM(K17849:K17852)</f>
        <v>5.66</v>
      </c>
    </row>
    <row r="17854" spans="1:11" ht="15" customHeight="1" x14ac:dyDescent="0.25">
      <c r="A17854" s="9"/>
      <c r="B17854" s="9"/>
      <c r="C17854" s="9"/>
      <c r="D17854" s="9"/>
      <c r="E17854" s="9"/>
      <c r="F17854" s="9"/>
      <c r="G17854" s="92" t="s">
        <v>3913</v>
      </c>
      <c r="H17854" s="92"/>
      <c r="I17854" s="92"/>
      <c r="J17854" s="92"/>
      <c r="K17854" s="29">
        <f>ROUND(SUM(K17853),2)</f>
        <v>5.66</v>
      </c>
    </row>
    <row r="17855" spans="1:11" ht="9.9499999999999993" customHeight="1" x14ac:dyDescent="0.25">
      <c r="A17855" s="9"/>
      <c r="B17855" s="9"/>
      <c r="C17855" s="9"/>
      <c r="D17855" s="9"/>
      <c r="E17855" s="9"/>
      <c r="F17855" s="9"/>
      <c r="G17855" s="100"/>
      <c r="H17855" s="100"/>
      <c r="I17855" s="100"/>
      <c r="J17855" s="100"/>
      <c r="K17855" s="100"/>
    </row>
    <row r="17856" spans="1:11" ht="20.100000000000001" customHeight="1" x14ac:dyDescent="0.25">
      <c r="A17856" s="99" t="s">
        <v>3495</v>
      </c>
      <c r="B17856" s="99"/>
      <c r="C17856" s="99"/>
      <c r="D17856" s="99"/>
      <c r="E17856" s="99"/>
      <c r="F17856" s="99"/>
      <c r="G17856" s="99"/>
      <c r="H17856" s="99"/>
      <c r="I17856" s="99"/>
      <c r="J17856" s="99"/>
      <c r="K17856" s="99"/>
    </row>
    <row r="17857" spans="1:11" ht="15" customHeight="1" x14ac:dyDescent="0.25">
      <c r="A17857" s="93" t="s">
        <v>3916</v>
      </c>
      <c r="B17857" s="93"/>
      <c r="C17857" s="93"/>
      <c r="D17857" s="94" t="s">
        <v>3</v>
      </c>
      <c r="E17857" s="94"/>
      <c r="F17857" s="23" t="s">
        <v>4</v>
      </c>
      <c r="G17857" s="94" t="s">
        <v>3894</v>
      </c>
      <c r="H17857" s="94"/>
      <c r="I17857" s="94" t="s">
        <v>3895</v>
      </c>
      <c r="J17857" s="94"/>
      <c r="K17857" s="23" t="s">
        <v>3896</v>
      </c>
    </row>
    <row r="17858" spans="1:11" ht="38.1" customHeight="1" x14ac:dyDescent="0.25">
      <c r="A17858" s="24" t="s">
        <v>3973</v>
      </c>
      <c r="B17858" s="95" t="s">
        <v>3974</v>
      </c>
      <c r="C17858" s="95"/>
      <c r="D17858" s="96" t="s">
        <v>20</v>
      </c>
      <c r="E17858" s="96"/>
      <c r="F17858" s="24" t="s">
        <v>3936</v>
      </c>
      <c r="G17858" s="97">
        <v>1.2999999999999999E-3</v>
      </c>
      <c r="H17858" s="97"/>
      <c r="I17858" s="98">
        <v>94.61</v>
      </c>
      <c r="J17858" s="98"/>
      <c r="K17858" s="27">
        <f>TRUNC(TRUNC(G17858,8)*I17858,2)</f>
        <v>0.12</v>
      </c>
    </row>
    <row r="17859" spans="1:11" ht="38.1" customHeight="1" x14ac:dyDescent="0.25">
      <c r="A17859" s="24" t="s">
        <v>3975</v>
      </c>
      <c r="B17859" s="95" t="s">
        <v>3976</v>
      </c>
      <c r="C17859" s="95"/>
      <c r="D17859" s="96" t="s">
        <v>20</v>
      </c>
      <c r="E17859" s="96"/>
      <c r="F17859" s="24" t="s">
        <v>30</v>
      </c>
      <c r="G17859" s="97">
        <v>3.0999999999999999E-3</v>
      </c>
      <c r="H17859" s="97"/>
      <c r="I17859" s="98">
        <v>370.94</v>
      </c>
      <c r="J17859" s="98"/>
      <c r="K17859" s="27">
        <f>TRUNC(TRUNC(G17859,8)*I17859,2)</f>
        <v>1.1399999999999999</v>
      </c>
    </row>
    <row r="17860" spans="1:11" ht="18" customHeight="1" x14ac:dyDescent="0.25">
      <c r="A17860" s="9"/>
      <c r="B17860" s="9"/>
      <c r="C17860" s="9"/>
      <c r="D17860" s="9"/>
      <c r="E17860" s="9"/>
      <c r="F17860" s="9"/>
      <c r="G17860" s="91" t="s">
        <v>3919</v>
      </c>
      <c r="H17860" s="91"/>
      <c r="I17860" s="91"/>
      <c r="J17860" s="91"/>
      <c r="K17860" s="28">
        <f>SUM(K17858:K17859)</f>
        <v>1.2599999999999998</v>
      </c>
    </row>
    <row r="17861" spans="1:11" ht="15" customHeight="1" x14ac:dyDescent="0.25">
      <c r="A17861" s="9"/>
      <c r="B17861" s="9"/>
      <c r="C17861" s="9"/>
      <c r="D17861" s="9"/>
      <c r="E17861" s="9"/>
      <c r="F17861" s="9"/>
      <c r="G17861" s="92" t="s">
        <v>3913</v>
      </c>
      <c r="H17861" s="92"/>
      <c r="I17861" s="92"/>
      <c r="J17861" s="92"/>
      <c r="K17861" s="29">
        <f>ROUND(SUM(K17860),2)</f>
        <v>1.26</v>
      </c>
    </row>
    <row r="17862" spans="1:11" ht="9.9499999999999993" customHeight="1" x14ac:dyDescent="0.25">
      <c r="A17862" s="9"/>
      <c r="B17862" s="9"/>
      <c r="C17862" s="9"/>
      <c r="D17862" s="9"/>
      <c r="E17862" s="9"/>
      <c r="F17862" s="9"/>
      <c r="G17862" s="100"/>
      <c r="H17862" s="100"/>
      <c r="I17862" s="100"/>
      <c r="J17862" s="100"/>
      <c r="K17862" s="100"/>
    </row>
    <row r="17863" spans="1:11" ht="20.100000000000001" customHeight="1" x14ac:dyDescent="0.25">
      <c r="A17863" s="99" t="s">
        <v>3496</v>
      </c>
      <c r="B17863" s="99"/>
      <c r="C17863" s="99"/>
      <c r="D17863" s="99"/>
      <c r="E17863" s="99"/>
      <c r="F17863" s="99"/>
      <c r="G17863" s="99"/>
      <c r="H17863" s="99"/>
      <c r="I17863" s="99"/>
      <c r="J17863" s="99"/>
      <c r="K17863" s="99"/>
    </row>
    <row r="17864" spans="1:11" ht="15" customHeight="1" x14ac:dyDescent="0.25">
      <c r="A17864" s="93" t="s">
        <v>3916</v>
      </c>
      <c r="B17864" s="93"/>
      <c r="C17864" s="93"/>
      <c r="D17864" s="94" t="s">
        <v>3</v>
      </c>
      <c r="E17864" s="94"/>
      <c r="F17864" s="23" t="s">
        <v>4</v>
      </c>
      <c r="G17864" s="94" t="s">
        <v>3894</v>
      </c>
      <c r="H17864" s="94"/>
      <c r="I17864" s="94" t="s">
        <v>3895</v>
      </c>
      <c r="J17864" s="94"/>
      <c r="K17864" s="23" t="s">
        <v>3896</v>
      </c>
    </row>
    <row r="17865" spans="1:11" ht="38.1" customHeight="1" x14ac:dyDescent="0.25">
      <c r="A17865" s="24" t="s">
        <v>3973</v>
      </c>
      <c r="B17865" s="95" t="s">
        <v>3974</v>
      </c>
      <c r="C17865" s="95"/>
      <c r="D17865" s="96" t="s">
        <v>20</v>
      </c>
      <c r="E17865" s="96"/>
      <c r="F17865" s="24" t="s">
        <v>3936</v>
      </c>
      <c r="G17865" s="97">
        <v>5.0000000000000001E-4</v>
      </c>
      <c r="H17865" s="97"/>
      <c r="I17865" s="98">
        <v>94.61</v>
      </c>
      <c r="J17865" s="98"/>
      <c r="K17865" s="27">
        <f>TRUNC(TRUNC(G17865,8)*I17865,2)</f>
        <v>0.04</v>
      </c>
    </row>
    <row r="17866" spans="1:11" ht="38.1" customHeight="1" x14ac:dyDescent="0.25">
      <c r="A17866" s="24" t="s">
        <v>3975</v>
      </c>
      <c r="B17866" s="95" t="s">
        <v>3976</v>
      </c>
      <c r="C17866" s="95"/>
      <c r="D17866" s="96" t="s">
        <v>20</v>
      </c>
      <c r="E17866" s="96"/>
      <c r="F17866" s="24" t="s">
        <v>30</v>
      </c>
      <c r="G17866" s="97">
        <v>1.1999999999999999E-3</v>
      </c>
      <c r="H17866" s="97"/>
      <c r="I17866" s="98">
        <v>370.94</v>
      </c>
      <c r="J17866" s="98"/>
      <c r="K17866" s="27">
        <f>TRUNC(TRUNC(G17866,8)*I17866,2)</f>
        <v>0.44</v>
      </c>
    </row>
    <row r="17867" spans="1:11" ht="18" customHeight="1" x14ac:dyDescent="0.25">
      <c r="A17867" s="9"/>
      <c r="B17867" s="9"/>
      <c r="C17867" s="9"/>
      <c r="D17867" s="9"/>
      <c r="E17867" s="9"/>
      <c r="F17867" s="9"/>
      <c r="G17867" s="91" t="s">
        <v>3919</v>
      </c>
      <c r="H17867" s="91"/>
      <c r="I17867" s="91"/>
      <c r="J17867" s="91"/>
      <c r="K17867" s="28">
        <f>SUM(K17865:K17866)</f>
        <v>0.48</v>
      </c>
    </row>
    <row r="17868" spans="1:11" ht="15" customHeight="1" x14ac:dyDescent="0.25">
      <c r="A17868" s="9"/>
      <c r="B17868" s="9"/>
      <c r="C17868" s="9"/>
      <c r="D17868" s="9"/>
      <c r="E17868" s="9"/>
      <c r="F17868" s="9"/>
      <c r="G17868" s="92" t="s">
        <v>3913</v>
      </c>
      <c r="H17868" s="92"/>
      <c r="I17868" s="92"/>
      <c r="J17868" s="92"/>
      <c r="K17868" s="29">
        <f>ROUND(SUM(K17867),2)</f>
        <v>0.48</v>
      </c>
    </row>
    <row r="17869" spans="1:11" ht="9.9499999999999993" customHeight="1" x14ac:dyDescent="0.25">
      <c r="A17869" s="9"/>
      <c r="B17869" s="9"/>
      <c r="C17869" s="9"/>
      <c r="D17869" s="9"/>
      <c r="E17869" s="9"/>
      <c r="F17869" s="9"/>
      <c r="G17869" s="100"/>
      <c r="H17869" s="100"/>
      <c r="I17869" s="100"/>
      <c r="J17869" s="100"/>
      <c r="K17869" s="100"/>
    </row>
    <row r="17870" spans="1:11" ht="20.100000000000001" customHeight="1" x14ac:dyDescent="0.25">
      <c r="A17870" s="99" t="s">
        <v>3497</v>
      </c>
      <c r="B17870" s="99"/>
      <c r="C17870" s="99"/>
      <c r="D17870" s="99"/>
      <c r="E17870" s="99"/>
      <c r="F17870" s="99"/>
      <c r="G17870" s="99"/>
      <c r="H17870" s="99"/>
      <c r="I17870" s="99"/>
      <c r="J17870" s="99"/>
      <c r="K17870" s="99"/>
    </row>
    <row r="17871" spans="1:11" ht="15" customHeight="1" x14ac:dyDescent="0.25">
      <c r="A17871" s="93" t="s">
        <v>3981</v>
      </c>
      <c r="B17871" s="93"/>
      <c r="C17871" s="93"/>
      <c r="D17871" s="94" t="s">
        <v>3</v>
      </c>
      <c r="E17871" s="94"/>
      <c r="F17871" s="23" t="s">
        <v>4</v>
      </c>
      <c r="G17871" s="94" t="s">
        <v>3894</v>
      </c>
      <c r="H17871" s="94"/>
      <c r="I17871" s="94" t="s">
        <v>3895</v>
      </c>
      <c r="J17871" s="94"/>
      <c r="K17871" s="23" t="s">
        <v>3896</v>
      </c>
    </row>
    <row r="17872" spans="1:11" ht="21" customHeight="1" x14ac:dyDescent="0.25">
      <c r="A17872" s="24" t="s">
        <v>70</v>
      </c>
      <c r="B17872" s="95" t="s">
        <v>3982</v>
      </c>
      <c r="C17872" s="95"/>
      <c r="D17872" s="96" t="s">
        <v>25</v>
      </c>
      <c r="E17872" s="96"/>
      <c r="F17872" s="24" t="s">
        <v>61</v>
      </c>
      <c r="G17872" s="97">
        <v>1</v>
      </c>
      <c r="H17872" s="97"/>
      <c r="I17872" s="98">
        <v>28.42</v>
      </c>
      <c r="J17872" s="98"/>
      <c r="K17872" s="27">
        <f>ROUND(ROUND(G17872,8)*I17872,2)</f>
        <v>28.42</v>
      </c>
    </row>
    <row r="17873" spans="1:11" ht="15" customHeight="1" x14ac:dyDescent="0.25">
      <c r="A17873" s="9"/>
      <c r="B17873" s="9"/>
      <c r="C17873" s="9"/>
      <c r="D17873" s="9"/>
      <c r="E17873" s="9"/>
      <c r="F17873" s="9"/>
      <c r="G17873" s="91" t="s">
        <v>3983</v>
      </c>
      <c r="H17873" s="91"/>
      <c r="I17873" s="91"/>
      <c r="J17873" s="91"/>
      <c r="K17873" s="28">
        <f>SUM(K17872:K17872)</f>
        <v>28.42</v>
      </c>
    </row>
    <row r="17874" spans="1:11" ht="15" customHeight="1" x14ac:dyDescent="0.25">
      <c r="A17874" s="9"/>
      <c r="B17874" s="9"/>
      <c r="C17874" s="9"/>
      <c r="D17874" s="9"/>
      <c r="E17874" s="9"/>
      <c r="F17874" s="9"/>
      <c r="G17874" s="92" t="s">
        <v>3913</v>
      </c>
      <c r="H17874" s="92"/>
      <c r="I17874" s="92"/>
      <c r="J17874" s="92"/>
      <c r="K17874" s="29">
        <f>ROUND(SUM(K17873),2)</f>
        <v>28.42</v>
      </c>
    </row>
    <row r="17875" spans="1:11" ht="9.9499999999999993" customHeight="1" x14ac:dyDescent="0.25">
      <c r="A17875" s="9"/>
      <c r="B17875" s="9"/>
      <c r="C17875" s="9"/>
      <c r="D17875" s="9"/>
      <c r="E17875" s="9"/>
      <c r="F17875" s="9"/>
      <c r="G17875" s="100"/>
      <c r="H17875" s="100"/>
      <c r="I17875" s="100"/>
      <c r="J17875" s="100"/>
      <c r="K17875" s="100"/>
    </row>
    <row r="17876" spans="1:11" ht="20.100000000000001" customHeight="1" x14ac:dyDescent="0.25">
      <c r="A17876" s="99" t="s">
        <v>3498</v>
      </c>
      <c r="B17876" s="99"/>
      <c r="C17876" s="99"/>
      <c r="D17876" s="99"/>
      <c r="E17876" s="99"/>
      <c r="F17876" s="99"/>
      <c r="G17876" s="99"/>
      <c r="H17876" s="99"/>
      <c r="I17876" s="99"/>
      <c r="J17876" s="99"/>
      <c r="K17876" s="99"/>
    </row>
    <row r="17877" spans="1:11" ht="15" customHeight="1" x14ac:dyDescent="0.25">
      <c r="A17877" s="93" t="s">
        <v>3916</v>
      </c>
      <c r="B17877" s="93"/>
      <c r="C17877" s="93"/>
      <c r="D17877" s="94" t="s">
        <v>3</v>
      </c>
      <c r="E17877" s="94"/>
      <c r="F17877" s="23" t="s">
        <v>4</v>
      </c>
      <c r="G17877" s="94" t="s">
        <v>3894</v>
      </c>
      <c r="H17877" s="94"/>
      <c r="I17877" s="94" t="s">
        <v>3895</v>
      </c>
      <c r="J17877" s="94"/>
      <c r="K17877" s="23" t="s">
        <v>3896</v>
      </c>
    </row>
    <row r="17878" spans="1:11" ht="38.1" customHeight="1" x14ac:dyDescent="0.25">
      <c r="A17878" s="24" t="s">
        <v>3973</v>
      </c>
      <c r="B17878" s="95" t="s">
        <v>3974</v>
      </c>
      <c r="C17878" s="95"/>
      <c r="D17878" s="96" t="s">
        <v>20</v>
      </c>
      <c r="E17878" s="96"/>
      <c r="F17878" s="24" t="s">
        <v>3936</v>
      </c>
      <c r="G17878" s="97">
        <v>1.2999999999999999E-3</v>
      </c>
      <c r="H17878" s="97"/>
      <c r="I17878" s="98">
        <v>94.61</v>
      </c>
      <c r="J17878" s="98"/>
      <c r="K17878" s="27">
        <f>TRUNC(TRUNC(G17878,8)*I17878,2)</f>
        <v>0.12</v>
      </c>
    </row>
    <row r="17879" spans="1:11" ht="38.1" customHeight="1" x14ac:dyDescent="0.25">
      <c r="A17879" s="24" t="s">
        <v>3975</v>
      </c>
      <c r="B17879" s="95" t="s">
        <v>3976</v>
      </c>
      <c r="C17879" s="95"/>
      <c r="D17879" s="96" t="s">
        <v>20</v>
      </c>
      <c r="E17879" s="96"/>
      <c r="F17879" s="24" t="s">
        <v>30</v>
      </c>
      <c r="G17879" s="97">
        <v>3.0999999999999999E-3</v>
      </c>
      <c r="H17879" s="97"/>
      <c r="I17879" s="98">
        <v>370.94</v>
      </c>
      <c r="J17879" s="98"/>
      <c r="K17879" s="27">
        <f>TRUNC(TRUNC(G17879,8)*I17879,2)</f>
        <v>1.1399999999999999</v>
      </c>
    </row>
    <row r="17880" spans="1:11" ht="18" customHeight="1" x14ac:dyDescent="0.25">
      <c r="A17880" s="9"/>
      <c r="B17880" s="9"/>
      <c r="C17880" s="9"/>
      <c r="D17880" s="9"/>
      <c r="E17880" s="9"/>
      <c r="F17880" s="9"/>
      <c r="G17880" s="91" t="s">
        <v>3919</v>
      </c>
      <c r="H17880" s="91"/>
      <c r="I17880" s="91"/>
      <c r="J17880" s="91"/>
      <c r="K17880" s="28">
        <f>SUM(K17878:K17879)</f>
        <v>1.2599999999999998</v>
      </c>
    </row>
    <row r="17881" spans="1:11" ht="15" customHeight="1" x14ac:dyDescent="0.25">
      <c r="A17881" s="9"/>
      <c r="B17881" s="9"/>
      <c r="C17881" s="9"/>
      <c r="D17881" s="9"/>
      <c r="E17881" s="9"/>
      <c r="F17881" s="9"/>
      <c r="G17881" s="92" t="s">
        <v>3913</v>
      </c>
      <c r="H17881" s="92"/>
      <c r="I17881" s="92"/>
      <c r="J17881" s="92"/>
      <c r="K17881" s="29">
        <f>ROUND(SUM(K17880),2)</f>
        <v>1.26</v>
      </c>
    </row>
    <row r="17882" spans="1:11" ht="9.9499999999999993" customHeight="1" x14ac:dyDescent="0.25">
      <c r="A17882" s="9"/>
      <c r="B17882" s="9"/>
      <c r="C17882" s="9"/>
      <c r="D17882" s="9"/>
      <c r="E17882" s="9"/>
      <c r="F17882" s="9"/>
      <c r="G17882" s="100"/>
      <c r="H17882" s="100"/>
      <c r="I17882" s="100"/>
      <c r="J17882" s="100"/>
      <c r="K17882" s="100"/>
    </row>
    <row r="17883" spans="1:11" ht="20.100000000000001" customHeight="1" x14ac:dyDescent="0.25">
      <c r="A17883" s="99" t="s">
        <v>3499</v>
      </c>
      <c r="B17883" s="99"/>
      <c r="C17883" s="99"/>
      <c r="D17883" s="99"/>
      <c r="E17883" s="99"/>
      <c r="F17883" s="99"/>
      <c r="G17883" s="99"/>
      <c r="H17883" s="99"/>
      <c r="I17883" s="99"/>
      <c r="J17883" s="99"/>
      <c r="K17883" s="99"/>
    </row>
    <row r="17884" spans="1:11" ht="12.95" customHeight="1" x14ac:dyDescent="0.25">
      <c r="A17884" s="107" t="s">
        <v>3984</v>
      </c>
      <c r="B17884" s="107"/>
      <c r="C17884" s="107"/>
      <c r="D17884" s="108" t="s">
        <v>3985</v>
      </c>
      <c r="E17884" s="87" t="s">
        <v>3986</v>
      </c>
      <c r="F17884" s="87"/>
      <c r="G17884" s="87" t="s">
        <v>3987</v>
      </c>
      <c r="H17884" s="87"/>
      <c r="I17884" s="87"/>
      <c r="J17884" s="87"/>
      <c r="K17884" s="87" t="s">
        <v>3988</v>
      </c>
    </row>
    <row r="17885" spans="1:11" ht="12" customHeight="1" x14ac:dyDescent="0.25">
      <c r="A17885" s="107"/>
      <c r="B17885" s="107"/>
      <c r="C17885" s="107"/>
      <c r="D17885" s="108"/>
      <c r="E17885" s="23" t="s">
        <v>3989</v>
      </c>
      <c r="F17885" s="23" t="s">
        <v>3990</v>
      </c>
      <c r="G17885" s="94" t="s">
        <v>3989</v>
      </c>
      <c r="H17885" s="94"/>
      <c r="I17885" s="94" t="s">
        <v>3990</v>
      </c>
      <c r="J17885" s="94"/>
      <c r="K17885" s="87"/>
    </row>
    <row r="17886" spans="1:11" ht="15" customHeight="1" x14ac:dyDescent="0.25">
      <c r="A17886" s="6" t="s">
        <v>3991</v>
      </c>
      <c r="B17886" s="104" t="s">
        <v>3992</v>
      </c>
      <c r="C17886" s="104"/>
      <c r="D17886" s="31">
        <v>1</v>
      </c>
      <c r="E17886" s="32">
        <v>0.34</v>
      </c>
      <c r="F17886" s="32">
        <v>0.66</v>
      </c>
      <c r="G17886" s="105">
        <v>355.46550000000002</v>
      </c>
      <c r="H17886" s="105"/>
      <c r="I17886" s="105">
        <v>95.872399999999999</v>
      </c>
      <c r="J17886" s="105"/>
      <c r="K17886" s="33">
        <f>ROUND(D17886*(ROUND(E17886*G17886,4)+ROUND(F17886*I17886,4)),4)</f>
        <v>184.13409999999999</v>
      </c>
    </row>
    <row r="17887" spans="1:11" ht="15" customHeight="1" x14ac:dyDescent="0.25">
      <c r="A17887" s="6" t="s">
        <v>3993</v>
      </c>
      <c r="B17887" s="104" t="s">
        <v>3994</v>
      </c>
      <c r="C17887" s="104"/>
      <c r="D17887" s="31">
        <v>1</v>
      </c>
      <c r="E17887" s="32">
        <v>1</v>
      </c>
      <c r="F17887" s="32">
        <v>0</v>
      </c>
      <c r="G17887" s="105">
        <v>365.3972</v>
      </c>
      <c r="H17887" s="105"/>
      <c r="I17887" s="105">
        <v>147.8879</v>
      </c>
      <c r="J17887" s="105"/>
      <c r="K17887" s="33">
        <f>ROUND(D17887*(ROUND(E17887*G17887,4)+ROUND(F17887*I17887,4)),4)</f>
        <v>365.3972</v>
      </c>
    </row>
    <row r="17888" spans="1:11" ht="15" customHeight="1" x14ac:dyDescent="0.25">
      <c r="A17888" s="6" t="s">
        <v>3995</v>
      </c>
      <c r="B17888" s="104" t="s">
        <v>3996</v>
      </c>
      <c r="C17888" s="104"/>
      <c r="D17888" s="31">
        <v>1</v>
      </c>
      <c r="E17888" s="32">
        <v>0.97</v>
      </c>
      <c r="F17888" s="32">
        <v>0.03</v>
      </c>
      <c r="G17888" s="105">
        <v>324.64210000000003</v>
      </c>
      <c r="H17888" s="105"/>
      <c r="I17888" s="105">
        <v>159.20740000000001</v>
      </c>
      <c r="J17888" s="105"/>
      <c r="K17888" s="33">
        <f>ROUND(D17888*(ROUND(E17888*G17888,4)+ROUND(F17888*I17888,4)),4)</f>
        <v>319.67899999999997</v>
      </c>
    </row>
    <row r="17889" spans="1:11" ht="15.95" customHeight="1" x14ac:dyDescent="0.25">
      <c r="A17889" s="6" t="s">
        <v>3997</v>
      </c>
      <c r="B17889" s="104" t="s">
        <v>3998</v>
      </c>
      <c r="C17889" s="104"/>
      <c r="D17889" s="31">
        <v>1</v>
      </c>
      <c r="E17889" s="32">
        <v>0.79</v>
      </c>
      <c r="F17889" s="32">
        <v>0.21</v>
      </c>
      <c r="G17889" s="105">
        <v>284.72230000000002</v>
      </c>
      <c r="H17889" s="105"/>
      <c r="I17889" s="105">
        <v>125.70480000000001</v>
      </c>
      <c r="J17889" s="105"/>
      <c r="K17889" s="33">
        <f>ROUND(D17889*(ROUND(E17889*G17889,4)+ROUND(F17889*I17889,4)),4)</f>
        <v>251.32859999999999</v>
      </c>
    </row>
    <row r="17890" spans="1:11" ht="15" customHeight="1" x14ac:dyDescent="0.25">
      <c r="A17890" s="1"/>
      <c r="B17890" s="1"/>
      <c r="C17890" s="1"/>
      <c r="D17890" s="1"/>
      <c r="E17890" s="1"/>
      <c r="F17890" s="1"/>
      <c r="G17890" s="85" t="s">
        <v>3999</v>
      </c>
      <c r="H17890" s="85"/>
      <c r="I17890" s="85"/>
      <c r="J17890" s="85"/>
      <c r="K17890" s="34">
        <f>SUM(K17885:K17889)</f>
        <v>1120.5389</v>
      </c>
    </row>
    <row r="17891" spans="1:11" ht="20.100000000000001" customHeight="1" x14ac:dyDescent="0.25">
      <c r="A17891" s="106" t="s">
        <v>4000</v>
      </c>
      <c r="B17891" s="106"/>
      <c r="C17891" s="106"/>
      <c r="D17891" s="106"/>
      <c r="E17891" s="106"/>
      <c r="F17891" s="2" t="s">
        <v>4</v>
      </c>
      <c r="G17891" s="87" t="s">
        <v>4001</v>
      </c>
      <c r="H17891" s="87"/>
      <c r="I17891" s="87" t="s">
        <v>4002</v>
      </c>
      <c r="J17891" s="87"/>
      <c r="K17891" s="2" t="s">
        <v>3988</v>
      </c>
    </row>
    <row r="17892" spans="1:11" ht="15" customHeight="1" x14ac:dyDescent="0.25">
      <c r="A17892" s="6" t="s">
        <v>4003</v>
      </c>
      <c r="B17892" s="101" t="s">
        <v>4004</v>
      </c>
      <c r="C17892" s="101"/>
      <c r="D17892" s="101"/>
      <c r="E17892" s="101"/>
      <c r="F17892" s="6" t="s">
        <v>3940</v>
      </c>
      <c r="G17892" s="114">
        <v>1</v>
      </c>
      <c r="H17892" s="114"/>
      <c r="I17892" s="115">
        <v>22.527200000000001</v>
      </c>
      <c r="J17892" s="115"/>
      <c r="K17892" s="35">
        <f>ROUND(ROUND(G17892,5)*I17892,4)</f>
        <v>22.527200000000001</v>
      </c>
    </row>
    <row r="17893" spans="1:11" ht="15" customHeight="1" x14ac:dyDescent="0.25">
      <c r="A17893" s="1"/>
      <c r="B17893" s="1"/>
      <c r="C17893" s="1"/>
      <c r="D17893" s="1"/>
      <c r="E17893" s="1"/>
      <c r="F17893" s="1"/>
      <c r="G17893" s="85" t="s">
        <v>4005</v>
      </c>
      <c r="H17893" s="85"/>
      <c r="I17893" s="85"/>
      <c r="J17893" s="85"/>
      <c r="K17893" s="36">
        <f>SUM(K17892:K17892)</f>
        <v>22.527200000000001</v>
      </c>
    </row>
    <row r="17894" spans="1:11" ht="15" customHeight="1" x14ac:dyDescent="0.25">
      <c r="A17894" s="9"/>
      <c r="B17894" s="9"/>
      <c r="C17894" s="9"/>
      <c r="D17894" s="9"/>
      <c r="E17894" s="9"/>
      <c r="F17894" s="9"/>
      <c r="G17894" s="92" t="s">
        <v>4006</v>
      </c>
      <c r="H17894" s="92"/>
      <c r="I17894" s="92"/>
      <c r="J17894" s="92"/>
      <c r="K17894" s="33">
        <f>SUM(K17890,K17893)</f>
        <v>1143.0661</v>
      </c>
    </row>
    <row r="17895" spans="1:11" ht="15" customHeight="1" x14ac:dyDescent="0.25">
      <c r="A17895" s="9"/>
      <c r="B17895" s="9"/>
      <c r="C17895" s="9"/>
      <c r="D17895" s="9"/>
      <c r="E17895" s="9"/>
      <c r="F17895" s="9"/>
      <c r="G17895" s="92" t="s">
        <v>4007</v>
      </c>
      <c r="H17895" s="92"/>
      <c r="I17895" s="92"/>
      <c r="J17895" s="92"/>
      <c r="K17895" s="37">
        <v>113.18</v>
      </c>
    </row>
    <row r="17896" spans="1:11" ht="15" customHeight="1" x14ac:dyDescent="0.25">
      <c r="A17896" s="9"/>
      <c r="B17896" s="9"/>
      <c r="C17896" s="9"/>
      <c r="D17896" s="9"/>
      <c r="E17896" s="9"/>
      <c r="F17896" s="9"/>
      <c r="G17896" s="92" t="s">
        <v>4008</v>
      </c>
      <c r="H17896" s="92"/>
      <c r="I17896" s="92"/>
      <c r="J17896" s="92"/>
      <c r="K17896" s="33">
        <f>ROUND(K17894/K17895,4)</f>
        <v>10.099500000000001</v>
      </c>
    </row>
    <row r="17897" spans="1:11" ht="15" customHeight="1" x14ac:dyDescent="0.25">
      <c r="A17897" s="9"/>
      <c r="B17897" s="9"/>
      <c r="C17897" s="9"/>
      <c r="D17897" s="9"/>
      <c r="E17897" s="9"/>
      <c r="F17897" s="9"/>
      <c r="G17897" s="92" t="s">
        <v>4009</v>
      </c>
      <c r="H17897" s="92"/>
      <c r="I17897" s="92"/>
      <c r="J17897" s="92"/>
      <c r="K17897" s="33">
        <f>ROUND(K17896*0.00746,4)</f>
        <v>7.5300000000000006E-2</v>
      </c>
    </row>
    <row r="17898" spans="1:11" ht="20.100000000000001" customHeight="1" x14ac:dyDescent="0.25">
      <c r="A17898" s="106" t="s">
        <v>4010</v>
      </c>
      <c r="B17898" s="106"/>
      <c r="C17898" s="106"/>
      <c r="D17898" s="106"/>
      <c r="E17898" s="106"/>
      <c r="F17898" s="2" t="s">
        <v>4</v>
      </c>
      <c r="G17898" s="87" t="s">
        <v>4001</v>
      </c>
      <c r="H17898" s="87"/>
      <c r="I17898" s="87" t="s">
        <v>3895</v>
      </c>
      <c r="J17898" s="87"/>
      <c r="K17898" s="2" t="s">
        <v>4011</v>
      </c>
    </row>
    <row r="17899" spans="1:11" ht="15" customHeight="1" x14ac:dyDescent="0.25">
      <c r="A17899" s="6" t="s">
        <v>4012</v>
      </c>
      <c r="B17899" s="104" t="s">
        <v>4013</v>
      </c>
      <c r="C17899" s="104"/>
      <c r="D17899" s="104"/>
      <c r="E17899" s="104"/>
      <c r="F17899" s="6" t="s">
        <v>77</v>
      </c>
      <c r="G17899" s="113">
        <v>1</v>
      </c>
      <c r="H17899" s="113"/>
      <c r="I17899" s="105">
        <v>195.03</v>
      </c>
      <c r="J17899" s="105"/>
      <c r="K17899" s="33">
        <f>ROUND(ROUND(G17899,5)*I17899,4)</f>
        <v>195.03</v>
      </c>
    </row>
    <row r="17900" spans="1:11" ht="15" customHeight="1" x14ac:dyDescent="0.25">
      <c r="A17900" s="1"/>
      <c r="B17900" s="1"/>
      <c r="C17900" s="1"/>
      <c r="D17900" s="1"/>
      <c r="E17900" s="1"/>
      <c r="F17900" s="1"/>
      <c r="G17900" s="85" t="s">
        <v>4014</v>
      </c>
      <c r="H17900" s="85"/>
      <c r="I17900" s="85"/>
      <c r="J17900" s="85"/>
      <c r="K17900" s="34">
        <f>SUM(K17899:K17899)</f>
        <v>195.03</v>
      </c>
    </row>
    <row r="17901" spans="1:11" ht="15" customHeight="1" x14ac:dyDescent="0.25">
      <c r="A17901" s="106" t="s">
        <v>4015</v>
      </c>
      <c r="B17901" s="106"/>
      <c r="C17901" s="106"/>
      <c r="D17901" s="23" t="s">
        <v>4016</v>
      </c>
      <c r="E17901" s="94" t="s">
        <v>4017</v>
      </c>
      <c r="F17901" s="94"/>
      <c r="G17901" s="94" t="s">
        <v>4001</v>
      </c>
      <c r="H17901" s="94"/>
      <c r="I17901" s="94" t="s">
        <v>3895</v>
      </c>
      <c r="J17901" s="94"/>
      <c r="K17901" s="23" t="s">
        <v>4011</v>
      </c>
    </row>
    <row r="17902" spans="1:11" ht="20.100000000000001" customHeight="1" x14ac:dyDescent="0.25">
      <c r="A17902" s="38" t="s">
        <v>4012</v>
      </c>
      <c r="B17902" s="109" t="s">
        <v>4018</v>
      </c>
      <c r="C17902" s="109"/>
      <c r="D17902" s="38" t="s">
        <v>4019</v>
      </c>
      <c r="E17902" s="110" t="s">
        <v>4020</v>
      </c>
      <c r="F17902" s="110"/>
      <c r="G17902" s="111">
        <v>2.2000000000000002</v>
      </c>
      <c r="H17902" s="111"/>
      <c r="I17902" s="112">
        <v>3.47</v>
      </c>
      <c r="J17902" s="112"/>
      <c r="K17902" s="41">
        <f>ROUND(ROUND(G17902,5)*I17902,4)</f>
        <v>7.6340000000000003</v>
      </c>
    </row>
    <row r="17903" spans="1:11" ht="15" customHeight="1" x14ac:dyDescent="0.25">
      <c r="A17903" s="1"/>
      <c r="B17903" s="1"/>
      <c r="C17903" s="1"/>
      <c r="D17903" s="1"/>
      <c r="E17903" s="1"/>
      <c r="F17903" s="1"/>
      <c r="G17903" s="85" t="s">
        <v>4021</v>
      </c>
      <c r="H17903" s="85"/>
      <c r="I17903" s="85"/>
      <c r="J17903" s="85"/>
      <c r="K17903" s="33">
        <f>SUM(K17902:K17902)</f>
        <v>7.6340000000000003</v>
      </c>
    </row>
    <row r="17904" spans="1:11" ht="12.95" customHeight="1" x14ac:dyDescent="0.25">
      <c r="A17904" s="106" t="s">
        <v>4022</v>
      </c>
      <c r="B17904" s="106"/>
      <c r="C17904" s="94" t="s">
        <v>4023</v>
      </c>
      <c r="D17904" s="94" t="s">
        <v>5</v>
      </c>
      <c r="E17904" s="94" t="s">
        <v>4024</v>
      </c>
      <c r="F17904" s="94"/>
      <c r="G17904" s="94" t="s">
        <v>4025</v>
      </c>
      <c r="H17904" s="94"/>
      <c r="I17904" s="94" t="s">
        <v>2086</v>
      </c>
      <c r="J17904" s="94"/>
      <c r="K17904" s="94" t="s">
        <v>4011</v>
      </c>
    </row>
    <row r="17905" spans="1:11" ht="12" customHeight="1" x14ac:dyDescent="0.25">
      <c r="A17905" s="106"/>
      <c r="B17905" s="106"/>
      <c r="C17905" s="94"/>
      <c r="D17905" s="94"/>
      <c r="E17905" s="23" t="s">
        <v>2092</v>
      </c>
      <c r="F17905" s="23" t="s">
        <v>4026</v>
      </c>
      <c r="G17905" s="23" t="s">
        <v>2092</v>
      </c>
      <c r="H17905" s="23" t="s">
        <v>4026</v>
      </c>
      <c r="I17905" s="23" t="s">
        <v>2092</v>
      </c>
      <c r="J17905" s="23" t="s">
        <v>4026</v>
      </c>
      <c r="K17905" s="94"/>
    </row>
    <row r="17906" spans="1:11" ht="27.95" customHeight="1" x14ac:dyDescent="0.25">
      <c r="A17906" s="38" t="s">
        <v>4012</v>
      </c>
      <c r="B17906" s="39" t="s">
        <v>4018</v>
      </c>
      <c r="C17906" s="38" t="s">
        <v>4027</v>
      </c>
      <c r="D17906" s="40">
        <v>2.2000000000000002</v>
      </c>
      <c r="E17906" s="42">
        <v>0</v>
      </c>
      <c r="F17906" s="43">
        <v>1.25</v>
      </c>
      <c r="G17906" s="42">
        <v>0</v>
      </c>
      <c r="H17906" s="43">
        <v>1</v>
      </c>
      <c r="I17906" s="42">
        <v>0</v>
      </c>
      <c r="J17906" s="43">
        <v>0.82</v>
      </c>
      <c r="K17906" s="41">
        <f>ROUND(D17906*(ROUND(E17906*F17906,4)+ROUND(G17906*H17906,4)+ROUND(I17906*J17906,4)),4)</f>
        <v>0</v>
      </c>
    </row>
    <row r="17907" spans="1:11" ht="15" customHeight="1" x14ac:dyDescent="0.25">
      <c r="A17907" s="1"/>
      <c r="B17907" s="1"/>
      <c r="C17907" s="1"/>
      <c r="D17907" s="1"/>
      <c r="E17907" s="1"/>
      <c r="F17907" s="1"/>
      <c r="G17907" s="85" t="s">
        <v>4028</v>
      </c>
      <c r="H17907" s="85"/>
      <c r="I17907" s="85"/>
      <c r="J17907" s="85"/>
      <c r="K17907" s="33">
        <f>SUM(K17905:K17906)</f>
        <v>0</v>
      </c>
    </row>
    <row r="17908" spans="1:11" ht="15" customHeight="1" x14ac:dyDescent="0.25">
      <c r="A17908" s="9"/>
      <c r="B17908" s="9"/>
      <c r="C17908" s="9"/>
      <c r="D17908" s="9"/>
      <c r="E17908" s="9"/>
      <c r="F17908" s="9"/>
      <c r="G17908" s="92" t="s">
        <v>4029</v>
      </c>
      <c r="H17908" s="92"/>
      <c r="I17908" s="92"/>
      <c r="J17908" s="92"/>
      <c r="K17908" s="33">
        <f>SUM(K17896,K17897,K17900,K17903,K17907)</f>
        <v>212.83879999999999</v>
      </c>
    </row>
    <row r="17909" spans="1:11" ht="15" customHeight="1" x14ac:dyDescent="0.25">
      <c r="A17909" s="9"/>
      <c r="B17909" s="9"/>
      <c r="C17909" s="9"/>
      <c r="D17909" s="9"/>
      <c r="E17909" s="9"/>
      <c r="F17909" s="9"/>
      <c r="G17909" s="92" t="s">
        <v>3913</v>
      </c>
      <c r="H17909" s="92"/>
      <c r="I17909" s="92"/>
      <c r="J17909" s="92"/>
      <c r="K17909" s="29">
        <f>ROUND(SUM(K17908),2)</f>
        <v>212.84</v>
      </c>
    </row>
    <row r="17910" spans="1:11" ht="9.9499999999999993" customHeight="1" x14ac:dyDescent="0.25">
      <c r="A17910" s="9"/>
      <c r="B17910" s="9"/>
      <c r="C17910" s="9"/>
      <c r="D17910" s="9"/>
      <c r="E17910" s="9"/>
      <c r="F17910" s="9"/>
      <c r="G17910" s="100"/>
      <c r="H17910" s="100"/>
      <c r="I17910" s="100"/>
      <c r="J17910" s="100"/>
      <c r="K17910" s="100"/>
    </row>
    <row r="17911" spans="1:11" ht="20.100000000000001" customHeight="1" x14ac:dyDescent="0.25">
      <c r="A17911" s="99" t="s">
        <v>3500</v>
      </c>
      <c r="B17911" s="99"/>
      <c r="C17911" s="99"/>
      <c r="D17911" s="99"/>
      <c r="E17911" s="99"/>
      <c r="F17911" s="99"/>
      <c r="G17911" s="99"/>
      <c r="H17911" s="99"/>
      <c r="I17911" s="99"/>
      <c r="J17911" s="99"/>
      <c r="K17911" s="99"/>
    </row>
    <row r="17912" spans="1:11" ht="15" customHeight="1" x14ac:dyDescent="0.25">
      <c r="A17912" s="93" t="s">
        <v>3916</v>
      </c>
      <c r="B17912" s="93"/>
      <c r="C17912" s="93"/>
      <c r="D17912" s="94" t="s">
        <v>3</v>
      </c>
      <c r="E17912" s="94"/>
      <c r="F17912" s="23" t="s">
        <v>4</v>
      </c>
      <c r="G17912" s="94" t="s">
        <v>3894</v>
      </c>
      <c r="H17912" s="94"/>
      <c r="I17912" s="94" t="s">
        <v>3895</v>
      </c>
      <c r="J17912" s="94"/>
      <c r="K17912" s="23" t="s">
        <v>3896</v>
      </c>
    </row>
    <row r="17913" spans="1:11" ht="45.95" customHeight="1" x14ac:dyDescent="0.25">
      <c r="A17913" s="24" t="s">
        <v>3934</v>
      </c>
      <c r="B17913" s="95" t="s">
        <v>3935</v>
      </c>
      <c r="C17913" s="95"/>
      <c r="D17913" s="96" t="s">
        <v>20</v>
      </c>
      <c r="E17913" s="96"/>
      <c r="F17913" s="24" t="s">
        <v>3936</v>
      </c>
      <c r="G17913" s="97">
        <v>2.5891999999999998E-3</v>
      </c>
      <c r="H17913" s="97"/>
      <c r="I17913" s="98">
        <v>76.52</v>
      </c>
      <c r="J17913" s="98"/>
      <c r="K17913" s="27">
        <f t="shared" ref="K17913:K17918" si="138">TRUNC(TRUNC(G17913,8)*I17913,2)</f>
        <v>0.19</v>
      </c>
    </row>
    <row r="17914" spans="1:11" ht="45.95" customHeight="1" x14ac:dyDescent="0.25">
      <c r="A17914" s="24" t="s">
        <v>28</v>
      </c>
      <c r="B17914" s="95" t="s">
        <v>29</v>
      </c>
      <c r="C17914" s="95"/>
      <c r="D17914" s="96" t="s">
        <v>20</v>
      </c>
      <c r="E17914" s="96"/>
      <c r="F17914" s="24" t="s">
        <v>30</v>
      </c>
      <c r="G17914" s="97">
        <v>1.0702000000000001E-3</v>
      </c>
      <c r="H17914" s="97"/>
      <c r="I17914" s="98">
        <v>322.67</v>
      </c>
      <c r="J17914" s="98"/>
      <c r="K17914" s="27">
        <f t="shared" si="138"/>
        <v>0.34</v>
      </c>
    </row>
    <row r="17915" spans="1:11" ht="29.1" customHeight="1" x14ac:dyDescent="0.25">
      <c r="A17915" s="24" t="s">
        <v>4030</v>
      </c>
      <c r="B17915" s="95" t="s">
        <v>4031</v>
      </c>
      <c r="C17915" s="95"/>
      <c r="D17915" s="96" t="s">
        <v>20</v>
      </c>
      <c r="E17915" s="96"/>
      <c r="F17915" s="24" t="s">
        <v>3936</v>
      </c>
      <c r="G17915" s="97">
        <v>3.3568999999999999E-3</v>
      </c>
      <c r="H17915" s="97"/>
      <c r="I17915" s="98">
        <v>105.44</v>
      </c>
      <c r="J17915" s="98"/>
      <c r="K17915" s="27">
        <f t="shared" si="138"/>
        <v>0.35</v>
      </c>
    </row>
    <row r="17916" spans="1:11" ht="29.1" customHeight="1" x14ac:dyDescent="0.25">
      <c r="A17916" s="24" t="s">
        <v>4032</v>
      </c>
      <c r="B17916" s="95" t="s">
        <v>4033</v>
      </c>
      <c r="C17916" s="95"/>
      <c r="D17916" s="96" t="s">
        <v>20</v>
      </c>
      <c r="E17916" s="96"/>
      <c r="F17916" s="24" t="s">
        <v>30</v>
      </c>
      <c r="G17916" s="97">
        <v>3.0249999999999998E-4</v>
      </c>
      <c r="H17916" s="97"/>
      <c r="I17916" s="98">
        <v>265.02</v>
      </c>
      <c r="J17916" s="98"/>
      <c r="K17916" s="27">
        <f t="shared" si="138"/>
        <v>0.08</v>
      </c>
    </row>
    <row r="17917" spans="1:11" ht="38.1" customHeight="1" x14ac:dyDescent="0.25">
      <c r="A17917" s="24" t="s">
        <v>4034</v>
      </c>
      <c r="B17917" s="95" t="s">
        <v>4035</v>
      </c>
      <c r="C17917" s="95"/>
      <c r="D17917" s="96" t="s">
        <v>20</v>
      </c>
      <c r="E17917" s="96"/>
      <c r="F17917" s="24" t="s">
        <v>3936</v>
      </c>
      <c r="G17917" s="97">
        <v>2.9082999999999999E-3</v>
      </c>
      <c r="H17917" s="97"/>
      <c r="I17917" s="98">
        <v>94.54</v>
      </c>
      <c r="J17917" s="98"/>
      <c r="K17917" s="27">
        <f t="shared" si="138"/>
        <v>0.27</v>
      </c>
    </row>
    <row r="17918" spans="1:11" ht="38.1" customHeight="1" x14ac:dyDescent="0.25">
      <c r="A17918" s="24" t="s">
        <v>4036</v>
      </c>
      <c r="B17918" s="95" t="s">
        <v>4037</v>
      </c>
      <c r="C17918" s="95"/>
      <c r="D17918" s="96" t="s">
        <v>20</v>
      </c>
      <c r="E17918" s="96"/>
      <c r="F17918" s="24" t="s">
        <v>30</v>
      </c>
      <c r="G17918" s="97">
        <v>7.5109999999999999E-4</v>
      </c>
      <c r="H17918" s="97"/>
      <c r="I17918" s="98">
        <v>225.43</v>
      </c>
      <c r="J17918" s="98"/>
      <c r="K17918" s="27">
        <f t="shared" si="138"/>
        <v>0.16</v>
      </c>
    </row>
    <row r="17919" spans="1:11" ht="18" customHeight="1" x14ac:dyDescent="0.25">
      <c r="A17919" s="9"/>
      <c r="B17919" s="9"/>
      <c r="C17919" s="9"/>
      <c r="D17919" s="9"/>
      <c r="E17919" s="9"/>
      <c r="F17919" s="9"/>
      <c r="G17919" s="91" t="s">
        <v>3919</v>
      </c>
      <c r="H17919" s="91"/>
      <c r="I17919" s="91"/>
      <c r="J17919" s="91"/>
      <c r="K17919" s="28">
        <f>SUM(K17913:K17918)</f>
        <v>1.39</v>
      </c>
    </row>
    <row r="17920" spans="1:11" ht="15" customHeight="1" x14ac:dyDescent="0.25">
      <c r="A17920" s="93" t="s">
        <v>3907</v>
      </c>
      <c r="B17920" s="93"/>
      <c r="C17920" s="93"/>
      <c r="D17920" s="94" t="s">
        <v>3</v>
      </c>
      <c r="E17920" s="94"/>
      <c r="F17920" s="23" t="s">
        <v>4</v>
      </c>
      <c r="G17920" s="94" t="s">
        <v>3894</v>
      </c>
      <c r="H17920" s="94"/>
      <c r="I17920" s="94" t="s">
        <v>3895</v>
      </c>
      <c r="J17920" s="94"/>
      <c r="K17920" s="23" t="s">
        <v>3896</v>
      </c>
    </row>
    <row r="17921" spans="1:11" ht="15" customHeight="1" x14ac:dyDescent="0.25">
      <c r="A17921" s="24" t="s">
        <v>3910</v>
      </c>
      <c r="B17921" s="95" t="s">
        <v>3911</v>
      </c>
      <c r="C17921" s="95"/>
      <c r="D17921" s="96" t="s">
        <v>20</v>
      </c>
      <c r="E17921" s="96"/>
      <c r="F17921" s="24" t="s">
        <v>2056</v>
      </c>
      <c r="G17921" s="97">
        <v>3.6592999999999999E-3</v>
      </c>
      <c r="H17921" s="97"/>
      <c r="I17921" s="98">
        <v>24.94</v>
      </c>
      <c r="J17921" s="98"/>
      <c r="K17921" s="27">
        <f>TRUNC(TRUNC(G17921,8)*I17921,2)</f>
        <v>0.09</v>
      </c>
    </row>
    <row r="17922" spans="1:11" ht="18" customHeight="1" x14ac:dyDescent="0.25">
      <c r="A17922" s="9"/>
      <c r="B17922" s="9"/>
      <c r="C17922" s="9"/>
      <c r="D17922" s="9"/>
      <c r="E17922" s="9"/>
      <c r="F17922" s="9"/>
      <c r="G17922" s="91" t="s">
        <v>3912</v>
      </c>
      <c r="H17922" s="91"/>
      <c r="I17922" s="91"/>
      <c r="J17922" s="91"/>
      <c r="K17922" s="28">
        <f>SUM(K17921:K17921)</f>
        <v>0.09</v>
      </c>
    </row>
    <row r="17923" spans="1:11" ht="15" customHeight="1" x14ac:dyDescent="0.25">
      <c r="A17923" s="9"/>
      <c r="B17923" s="9"/>
      <c r="C17923" s="9"/>
      <c r="D17923" s="9"/>
      <c r="E17923" s="9"/>
      <c r="F17923" s="9"/>
      <c r="G17923" s="92" t="s">
        <v>3913</v>
      </c>
      <c r="H17923" s="92"/>
      <c r="I17923" s="92"/>
      <c r="J17923" s="92"/>
      <c r="K17923" s="29">
        <f>ROUND(SUM(K17919,K17922),2)</f>
        <v>1.48</v>
      </c>
    </row>
    <row r="17924" spans="1:11" ht="9.9499999999999993" customHeight="1" x14ac:dyDescent="0.25">
      <c r="A17924" s="9"/>
      <c r="B17924" s="9"/>
      <c r="C17924" s="9"/>
      <c r="D17924" s="9"/>
      <c r="E17924" s="9"/>
      <c r="F17924" s="9"/>
      <c r="G17924" s="100"/>
      <c r="H17924" s="100"/>
      <c r="I17924" s="100"/>
      <c r="J17924" s="100"/>
      <c r="K17924" s="100"/>
    </row>
    <row r="17925" spans="1:11" ht="20.100000000000001" customHeight="1" x14ac:dyDescent="0.25">
      <c r="A17925" s="99" t="s">
        <v>3501</v>
      </c>
      <c r="B17925" s="99"/>
      <c r="C17925" s="99"/>
      <c r="D17925" s="99"/>
      <c r="E17925" s="99"/>
      <c r="F17925" s="99"/>
      <c r="G17925" s="99"/>
      <c r="H17925" s="99"/>
      <c r="I17925" s="99"/>
      <c r="J17925" s="99"/>
      <c r="K17925" s="99"/>
    </row>
    <row r="17926" spans="1:11" ht="15" customHeight="1" x14ac:dyDescent="0.25">
      <c r="A17926" s="93" t="s">
        <v>3893</v>
      </c>
      <c r="B17926" s="93"/>
      <c r="C17926" s="93"/>
      <c r="D17926" s="94" t="s">
        <v>3</v>
      </c>
      <c r="E17926" s="94"/>
      <c r="F17926" s="23" t="s">
        <v>4</v>
      </c>
      <c r="G17926" s="94" t="s">
        <v>3894</v>
      </c>
      <c r="H17926" s="94"/>
      <c r="I17926" s="94" t="s">
        <v>3895</v>
      </c>
      <c r="J17926" s="94"/>
      <c r="K17926" s="23" t="s">
        <v>3896</v>
      </c>
    </row>
    <row r="17927" spans="1:11" ht="21" customHeight="1" x14ac:dyDescent="0.25">
      <c r="A17927" s="24" t="s">
        <v>4038</v>
      </c>
      <c r="B17927" s="95" t="s">
        <v>4039</v>
      </c>
      <c r="C17927" s="95"/>
      <c r="D17927" s="96" t="s">
        <v>20</v>
      </c>
      <c r="E17927" s="96"/>
      <c r="F17927" s="24" t="s">
        <v>34</v>
      </c>
      <c r="G17927" s="97">
        <v>6.6E-3</v>
      </c>
      <c r="H17927" s="97"/>
      <c r="I17927" s="98">
        <v>210.23</v>
      </c>
      <c r="J17927" s="98"/>
      <c r="K17927" s="27">
        <f>TRUNC(TRUNC(G17927,8)*I17927,2)</f>
        <v>1.38</v>
      </c>
    </row>
    <row r="17928" spans="1:11" ht="21" customHeight="1" x14ac:dyDescent="0.25">
      <c r="A17928" s="24" t="s">
        <v>4040</v>
      </c>
      <c r="B17928" s="95" t="s">
        <v>4041</v>
      </c>
      <c r="C17928" s="95"/>
      <c r="D17928" s="96" t="s">
        <v>20</v>
      </c>
      <c r="E17928" s="96"/>
      <c r="F17928" s="24" t="s">
        <v>84</v>
      </c>
      <c r="G17928" s="97">
        <v>1.0049999999999999</v>
      </c>
      <c r="H17928" s="97"/>
      <c r="I17928" s="98">
        <v>32.369999999999997</v>
      </c>
      <c r="J17928" s="98"/>
      <c r="K17928" s="27">
        <f>TRUNC(TRUNC(G17928,8)*I17928,2)</f>
        <v>32.53</v>
      </c>
    </row>
    <row r="17929" spans="1:11" ht="15" customHeight="1" x14ac:dyDescent="0.25">
      <c r="A17929" s="9"/>
      <c r="B17929" s="9"/>
      <c r="C17929" s="9"/>
      <c r="D17929" s="9"/>
      <c r="E17929" s="9"/>
      <c r="F17929" s="9"/>
      <c r="G17929" s="91" t="s">
        <v>3906</v>
      </c>
      <c r="H17929" s="91"/>
      <c r="I17929" s="91"/>
      <c r="J17929" s="91"/>
      <c r="K17929" s="28">
        <f>SUM(K17927:K17928)</f>
        <v>33.910000000000004</v>
      </c>
    </row>
    <row r="17930" spans="1:11" ht="15" customHeight="1" x14ac:dyDescent="0.25">
      <c r="A17930" s="93" t="s">
        <v>3907</v>
      </c>
      <c r="B17930" s="93"/>
      <c r="C17930" s="93"/>
      <c r="D17930" s="94" t="s">
        <v>3</v>
      </c>
      <c r="E17930" s="94"/>
      <c r="F17930" s="23" t="s">
        <v>4</v>
      </c>
      <c r="G17930" s="94" t="s">
        <v>3894</v>
      </c>
      <c r="H17930" s="94"/>
      <c r="I17930" s="94" t="s">
        <v>3895</v>
      </c>
      <c r="J17930" s="94"/>
      <c r="K17930" s="23" t="s">
        <v>3896</v>
      </c>
    </row>
    <row r="17931" spans="1:11" ht="15" customHeight="1" x14ac:dyDescent="0.25">
      <c r="A17931" s="24" t="s">
        <v>3971</v>
      </c>
      <c r="B17931" s="95" t="s">
        <v>3972</v>
      </c>
      <c r="C17931" s="95"/>
      <c r="D17931" s="96" t="s">
        <v>20</v>
      </c>
      <c r="E17931" s="96"/>
      <c r="F17931" s="24" t="s">
        <v>2056</v>
      </c>
      <c r="G17931" s="97">
        <v>0.2296</v>
      </c>
      <c r="H17931" s="97"/>
      <c r="I17931" s="98">
        <v>32.69</v>
      </c>
      <c r="J17931" s="98"/>
      <c r="K17931" s="27">
        <f>TRUNC(TRUNC(G17931,8)*I17931,2)</f>
        <v>7.5</v>
      </c>
    </row>
    <row r="17932" spans="1:11" ht="15" customHeight="1" x14ac:dyDescent="0.25">
      <c r="A17932" s="24" t="s">
        <v>3910</v>
      </c>
      <c r="B17932" s="95" t="s">
        <v>3911</v>
      </c>
      <c r="C17932" s="95"/>
      <c r="D17932" s="96" t="s">
        <v>20</v>
      </c>
      <c r="E17932" s="96"/>
      <c r="F17932" s="24" t="s">
        <v>2056</v>
      </c>
      <c r="G17932" s="97">
        <v>0.2296</v>
      </c>
      <c r="H17932" s="97"/>
      <c r="I17932" s="98">
        <v>24.94</v>
      </c>
      <c r="J17932" s="98"/>
      <c r="K17932" s="27">
        <f>TRUNC(TRUNC(G17932,8)*I17932,2)</f>
        <v>5.72</v>
      </c>
    </row>
    <row r="17933" spans="1:11" ht="18" customHeight="1" x14ac:dyDescent="0.25">
      <c r="A17933" s="9"/>
      <c r="B17933" s="9"/>
      <c r="C17933" s="9"/>
      <c r="D17933" s="9"/>
      <c r="E17933" s="9"/>
      <c r="F17933" s="9"/>
      <c r="G17933" s="91" t="s">
        <v>3912</v>
      </c>
      <c r="H17933" s="91"/>
      <c r="I17933" s="91"/>
      <c r="J17933" s="91"/>
      <c r="K17933" s="28">
        <f>SUM(K17931:K17932)</f>
        <v>13.219999999999999</v>
      </c>
    </row>
    <row r="17934" spans="1:11" ht="15" customHeight="1" x14ac:dyDescent="0.25">
      <c r="A17934" s="93" t="s">
        <v>3922</v>
      </c>
      <c r="B17934" s="93"/>
      <c r="C17934" s="93"/>
      <c r="D17934" s="94" t="s">
        <v>3</v>
      </c>
      <c r="E17934" s="94"/>
      <c r="F17934" s="23" t="s">
        <v>4</v>
      </c>
      <c r="G17934" s="94" t="s">
        <v>3894</v>
      </c>
      <c r="H17934" s="94"/>
      <c r="I17934" s="94" t="s">
        <v>3895</v>
      </c>
      <c r="J17934" s="94"/>
      <c r="K17934" s="23" t="s">
        <v>3896</v>
      </c>
    </row>
    <row r="17935" spans="1:11" ht="21" customHeight="1" x14ac:dyDescent="0.25">
      <c r="A17935" s="24" t="s">
        <v>4042</v>
      </c>
      <c r="B17935" s="95" t="s">
        <v>4043</v>
      </c>
      <c r="C17935" s="95"/>
      <c r="D17935" s="96" t="s">
        <v>20</v>
      </c>
      <c r="E17935" s="96"/>
      <c r="F17935" s="24" t="s">
        <v>34</v>
      </c>
      <c r="G17935" s="97">
        <v>1.8E-3</v>
      </c>
      <c r="H17935" s="97"/>
      <c r="I17935" s="98">
        <v>767.08</v>
      </c>
      <c r="J17935" s="98"/>
      <c r="K17935" s="27">
        <f>TRUNC(TRUNC(G17935,8)*I17935,2)</f>
        <v>1.38</v>
      </c>
    </row>
    <row r="17936" spans="1:11" ht="15" customHeight="1" x14ac:dyDescent="0.25">
      <c r="A17936" s="9"/>
      <c r="B17936" s="9"/>
      <c r="C17936" s="9"/>
      <c r="D17936" s="9"/>
      <c r="E17936" s="9"/>
      <c r="F17936" s="9"/>
      <c r="G17936" s="91" t="s">
        <v>3933</v>
      </c>
      <c r="H17936" s="91"/>
      <c r="I17936" s="91"/>
      <c r="J17936" s="91"/>
      <c r="K17936" s="28">
        <f>SUM(K17935:K17935)</f>
        <v>1.38</v>
      </c>
    </row>
    <row r="17937" spans="1:11" ht="15" customHeight="1" x14ac:dyDescent="0.25">
      <c r="A17937" s="9"/>
      <c r="B17937" s="9"/>
      <c r="C17937" s="9"/>
      <c r="D17937" s="9"/>
      <c r="E17937" s="9"/>
      <c r="F17937" s="9"/>
      <c r="G17937" s="92" t="s">
        <v>3913</v>
      </c>
      <c r="H17937" s="92"/>
      <c r="I17937" s="92"/>
      <c r="J17937" s="92"/>
      <c r="K17937" s="29">
        <f>ROUND(SUM(K17929,K17933,K17936),2)</f>
        <v>48.51</v>
      </c>
    </row>
    <row r="17938" spans="1:11" ht="9.9499999999999993" customHeight="1" x14ac:dyDescent="0.25">
      <c r="A17938" s="9"/>
      <c r="B17938" s="9"/>
      <c r="C17938" s="9"/>
      <c r="D17938" s="9"/>
      <c r="E17938" s="9"/>
      <c r="F17938" s="9"/>
      <c r="G17938" s="100"/>
      <c r="H17938" s="100"/>
      <c r="I17938" s="100"/>
      <c r="J17938" s="100"/>
      <c r="K17938" s="100"/>
    </row>
    <row r="17939" spans="1:11" ht="20.100000000000001" customHeight="1" x14ac:dyDescent="0.25">
      <c r="A17939" s="99" t="s">
        <v>3502</v>
      </c>
      <c r="B17939" s="99"/>
      <c r="C17939" s="99"/>
      <c r="D17939" s="99"/>
      <c r="E17939" s="99"/>
      <c r="F17939" s="99"/>
      <c r="G17939" s="99"/>
      <c r="H17939" s="99"/>
      <c r="I17939" s="99"/>
      <c r="J17939" s="99"/>
      <c r="K17939" s="99"/>
    </row>
    <row r="17940" spans="1:11" ht="15" customHeight="1" x14ac:dyDescent="0.25">
      <c r="A17940" s="93" t="s">
        <v>3893</v>
      </c>
      <c r="B17940" s="93"/>
      <c r="C17940" s="93"/>
      <c r="D17940" s="94" t="s">
        <v>3</v>
      </c>
      <c r="E17940" s="94"/>
      <c r="F17940" s="23" t="s">
        <v>4</v>
      </c>
      <c r="G17940" s="94" t="s">
        <v>3894</v>
      </c>
      <c r="H17940" s="94"/>
      <c r="I17940" s="94" t="s">
        <v>3895</v>
      </c>
      <c r="J17940" s="94"/>
      <c r="K17940" s="23" t="s">
        <v>3896</v>
      </c>
    </row>
    <row r="17941" spans="1:11" ht="15" customHeight="1" x14ac:dyDescent="0.25">
      <c r="A17941" s="24" t="s">
        <v>4044</v>
      </c>
      <c r="B17941" s="95" t="s">
        <v>4045</v>
      </c>
      <c r="C17941" s="95"/>
      <c r="D17941" s="96" t="s">
        <v>20</v>
      </c>
      <c r="E17941" s="96"/>
      <c r="F17941" s="24" t="s">
        <v>3903</v>
      </c>
      <c r="G17941" s="97">
        <v>0.106</v>
      </c>
      <c r="H17941" s="97"/>
      <c r="I17941" s="98">
        <v>2.59</v>
      </c>
      <c r="J17941" s="98"/>
      <c r="K17941" s="27">
        <f>TRUNC(TRUNC(G17941,8)*I17941,2)</f>
        <v>0.27</v>
      </c>
    </row>
    <row r="17942" spans="1:11" ht="15" customHeight="1" x14ac:dyDescent="0.25">
      <c r="A17942" s="9"/>
      <c r="B17942" s="9"/>
      <c r="C17942" s="9"/>
      <c r="D17942" s="9"/>
      <c r="E17942" s="9"/>
      <c r="F17942" s="9"/>
      <c r="G17942" s="91" t="s">
        <v>3906</v>
      </c>
      <c r="H17942" s="91"/>
      <c r="I17942" s="91"/>
      <c r="J17942" s="91"/>
      <c r="K17942" s="28">
        <f>SUM(K17941:K17941)</f>
        <v>0.27</v>
      </c>
    </row>
    <row r="17943" spans="1:11" ht="15" customHeight="1" x14ac:dyDescent="0.25">
      <c r="A17943" s="93" t="s">
        <v>3907</v>
      </c>
      <c r="B17943" s="93"/>
      <c r="C17943" s="93"/>
      <c r="D17943" s="94" t="s">
        <v>3</v>
      </c>
      <c r="E17943" s="94"/>
      <c r="F17943" s="23" t="s">
        <v>4</v>
      </c>
      <c r="G17943" s="94" t="s">
        <v>3894</v>
      </c>
      <c r="H17943" s="94"/>
      <c r="I17943" s="94" t="s">
        <v>3895</v>
      </c>
      <c r="J17943" s="94"/>
      <c r="K17943" s="23" t="s">
        <v>3896</v>
      </c>
    </row>
    <row r="17944" spans="1:11" ht="15" customHeight="1" x14ac:dyDescent="0.25">
      <c r="A17944" s="24" t="s">
        <v>4046</v>
      </c>
      <c r="B17944" s="95" t="s">
        <v>4047</v>
      </c>
      <c r="C17944" s="95"/>
      <c r="D17944" s="96" t="s">
        <v>20</v>
      </c>
      <c r="E17944" s="96"/>
      <c r="F17944" s="24" t="s">
        <v>2056</v>
      </c>
      <c r="G17944" s="97">
        <v>3.6999999999999998E-2</v>
      </c>
      <c r="H17944" s="97"/>
      <c r="I17944" s="98">
        <v>34.35</v>
      </c>
      <c r="J17944" s="98"/>
      <c r="K17944" s="27">
        <f>TRUNC(TRUNC(G17944,8)*I17944,2)</f>
        <v>1.27</v>
      </c>
    </row>
    <row r="17945" spans="1:11" ht="15" customHeight="1" x14ac:dyDescent="0.25">
      <c r="A17945" s="24" t="s">
        <v>3910</v>
      </c>
      <c r="B17945" s="95" t="s">
        <v>3911</v>
      </c>
      <c r="C17945" s="95"/>
      <c r="D17945" s="96" t="s">
        <v>20</v>
      </c>
      <c r="E17945" s="96"/>
      <c r="F17945" s="24" t="s">
        <v>2056</v>
      </c>
      <c r="G17945" s="97">
        <v>1.6E-2</v>
      </c>
      <c r="H17945" s="97"/>
      <c r="I17945" s="98">
        <v>24.94</v>
      </c>
      <c r="J17945" s="98"/>
      <c r="K17945" s="27">
        <f>TRUNC(TRUNC(G17945,8)*I17945,2)</f>
        <v>0.39</v>
      </c>
    </row>
    <row r="17946" spans="1:11" ht="18" customHeight="1" x14ac:dyDescent="0.25">
      <c r="A17946" s="9"/>
      <c r="B17946" s="9"/>
      <c r="C17946" s="9"/>
      <c r="D17946" s="9"/>
      <c r="E17946" s="9"/>
      <c r="F17946" s="9"/>
      <c r="G17946" s="91" t="s">
        <v>3912</v>
      </c>
      <c r="H17946" s="91"/>
      <c r="I17946" s="91"/>
      <c r="J17946" s="91"/>
      <c r="K17946" s="28">
        <f>SUM(K17944:K17945)</f>
        <v>1.6600000000000001</v>
      </c>
    </row>
    <row r="17947" spans="1:11" ht="15" customHeight="1" x14ac:dyDescent="0.25">
      <c r="A17947" s="9"/>
      <c r="B17947" s="9"/>
      <c r="C17947" s="9"/>
      <c r="D17947" s="9"/>
      <c r="E17947" s="9"/>
      <c r="F17947" s="9"/>
      <c r="G17947" s="92" t="s">
        <v>3913</v>
      </c>
      <c r="H17947" s="92"/>
      <c r="I17947" s="92"/>
      <c r="J17947" s="92"/>
      <c r="K17947" s="29">
        <f>ROUND(SUM(K17942,K17946),2)</f>
        <v>1.93</v>
      </c>
    </row>
    <row r="17948" spans="1:11" ht="9.9499999999999993" customHeight="1" x14ac:dyDescent="0.25">
      <c r="A17948" s="9"/>
      <c r="B17948" s="9"/>
      <c r="C17948" s="9"/>
      <c r="D17948" s="9"/>
      <c r="E17948" s="9"/>
      <c r="F17948" s="9"/>
      <c r="G17948" s="100"/>
      <c r="H17948" s="100"/>
      <c r="I17948" s="100"/>
      <c r="J17948" s="100"/>
      <c r="K17948" s="100"/>
    </row>
    <row r="17949" spans="1:11" ht="20.100000000000001" customHeight="1" x14ac:dyDescent="0.25">
      <c r="A17949" s="99" t="s">
        <v>3503</v>
      </c>
      <c r="B17949" s="99"/>
      <c r="C17949" s="99"/>
      <c r="D17949" s="99"/>
      <c r="E17949" s="99"/>
      <c r="F17949" s="99"/>
      <c r="G17949" s="99"/>
      <c r="H17949" s="99"/>
      <c r="I17949" s="99"/>
      <c r="J17949" s="99"/>
      <c r="K17949" s="99"/>
    </row>
    <row r="17950" spans="1:11" ht="15" customHeight="1" x14ac:dyDescent="0.25">
      <c r="A17950" s="93" t="s">
        <v>3916</v>
      </c>
      <c r="B17950" s="93"/>
      <c r="C17950" s="93"/>
      <c r="D17950" s="94" t="s">
        <v>3</v>
      </c>
      <c r="E17950" s="94"/>
      <c r="F17950" s="23" t="s">
        <v>4</v>
      </c>
      <c r="G17950" s="94" t="s">
        <v>3894</v>
      </c>
      <c r="H17950" s="94"/>
      <c r="I17950" s="94" t="s">
        <v>3895</v>
      </c>
      <c r="J17950" s="94"/>
      <c r="K17950" s="23" t="s">
        <v>3896</v>
      </c>
    </row>
    <row r="17951" spans="1:11" ht="29.1" customHeight="1" x14ac:dyDescent="0.25">
      <c r="A17951" s="24" t="s">
        <v>3963</v>
      </c>
      <c r="B17951" s="95" t="s">
        <v>3964</v>
      </c>
      <c r="C17951" s="95"/>
      <c r="D17951" s="96" t="s">
        <v>20</v>
      </c>
      <c r="E17951" s="96"/>
      <c r="F17951" s="24" t="s">
        <v>3936</v>
      </c>
      <c r="G17951" s="97">
        <v>5.2258833999999998</v>
      </c>
      <c r="H17951" s="97"/>
      <c r="I17951" s="98">
        <v>8.9</v>
      </c>
      <c r="J17951" s="98"/>
      <c r="K17951" s="27">
        <f>TRUNC(TRUNC(G17951,8)*I17951,2)</f>
        <v>46.51</v>
      </c>
    </row>
    <row r="17952" spans="1:11" ht="29.1" customHeight="1" x14ac:dyDescent="0.25">
      <c r="A17952" s="24" t="s">
        <v>3965</v>
      </c>
      <c r="B17952" s="95" t="s">
        <v>3966</v>
      </c>
      <c r="C17952" s="95"/>
      <c r="D17952" s="96" t="s">
        <v>20</v>
      </c>
      <c r="E17952" s="96"/>
      <c r="F17952" s="24" t="s">
        <v>30</v>
      </c>
      <c r="G17952" s="97">
        <v>0.95392160000000004</v>
      </c>
      <c r="H17952" s="97"/>
      <c r="I17952" s="98">
        <v>32.76</v>
      </c>
      <c r="J17952" s="98"/>
      <c r="K17952" s="27">
        <f>TRUNC(TRUNC(G17952,8)*I17952,2)</f>
        <v>31.25</v>
      </c>
    </row>
    <row r="17953" spans="1:11" ht="21" customHeight="1" x14ac:dyDescent="0.25">
      <c r="A17953" s="24" t="s">
        <v>3967</v>
      </c>
      <c r="B17953" s="95" t="s">
        <v>3968</v>
      </c>
      <c r="C17953" s="95"/>
      <c r="D17953" s="96" t="s">
        <v>20</v>
      </c>
      <c r="E17953" s="96"/>
      <c r="F17953" s="24" t="s">
        <v>3936</v>
      </c>
      <c r="G17953" s="97">
        <v>5.2258833999999998</v>
      </c>
      <c r="H17953" s="97"/>
      <c r="I17953" s="98">
        <v>27.59</v>
      </c>
      <c r="J17953" s="98"/>
      <c r="K17953" s="27">
        <f>TRUNC(TRUNC(G17953,8)*I17953,2)</f>
        <v>144.18</v>
      </c>
    </row>
    <row r="17954" spans="1:11" ht="21" customHeight="1" x14ac:dyDescent="0.25">
      <c r="A17954" s="24" t="s">
        <v>3969</v>
      </c>
      <c r="B17954" s="95" t="s">
        <v>3970</v>
      </c>
      <c r="C17954" s="95"/>
      <c r="D17954" s="96" t="s">
        <v>20</v>
      </c>
      <c r="E17954" s="96"/>
      <c r="F17954" s="24" t="s">
        <v>30</v>
      </c>
      <c r="G17954" s="97">
        <v>0.95392160000000004</v>
      </c>
      <c r="H17954" s="97"/>
      <c r="I17954" s="98">
        <v>28.09</v>
      </c>
      <c r="J17954" s="98"/>
      <c r="K17954" s="27">
        <f>TRUNC(TRUNC(G17954,8)*I17954,2)</f>
        <v>26.79</v>
      </c>
    </row>
    <row r="17955" spans="1:11" ht="18" customHeight="1" x14ac:dyDescent="0.25">
      <c r="A17955" s="9"/>
      <c r="B17955" s="9"/>
      <c r="C17955" s="9"/>
      <c r="D17955" s="9"/>
      <c r="E17955" s="9"/>
      <c r="F17955" s="9"/>
      <c r="G17955" s="91" t="s">
        <v>3919</v>
      </c>
      <c r="H17955" s="91"/>
      <c r="I17955" s="91"/>
      <c r="J17955" s="91"/>
      <c r="K17955" s="28">
        <f>SUM(K17951:K17954)</f>
        <v>248.73</v>
      </c>
    </row>
    <row r="17956" spans="1:11" ht="15" customHeight="1" x14ac:dyDescent="0.25">
      <c r="A17956" s="93" t="s">
        <v>3893</v>
      </c>
      <c r="B17956" s="93"/>
      <c r="C17956" s="93"/>
      <c r="D17956" s="94" t="s">
        <v>3</v>
      </c>
      <c r="E17956" s="94"/>
      <c r="F17956" s="23" t="s">
        <v>4</v>
      </c>
      <c r="G17956" s="94" t="s">
        <v>3894</v>
      </c>
      <c r="H17956" s="94"/>
      <c r="I17956" s="94" t="s">
        <v>3895</v>
      </c>
      <c r="J17956" s="94"/>
      <c r="K17956" s="23" t="s">
        <v>3896</v>
      </c>
    </row>
    <row r="17957" spans="1:11" ht="21" customHeight="1" x14ac:dyDescent="0.25">
      <c r="A17957" s="24" t="s">
        <v>4048</v>
      </c>
      <c r="B17957" s="95" t="s">
        <v>4049</v>
      </c>
      <c r="C17957" s="95"/>
      <c r="D17957" s="96" t="s">
        <v>20</v>
      </c>
      <c r="E17957" s="96"/>
      <c r="F17957" s="24" t="s">
        <v>34</v>
      </c>
      <c r="G17957" s="97">
        <v>0.19980000000000001</v>
      </c>
      <c r="H17957" s="97"/>
      <c r="I17957" s="98">
        <v>206.17</v>
      </c>
      <c r="J17957" s="98"/>
      <c r="K17957" s="27">
        <f>TRUNC(TRUNC(G17957,8)*I17957,2)</f>
        <v>41.19</v>
      </c>
    </row>
    <row r="17958" spans="1:11" ht="15" customHeight="1" x14ac:dyDescent="0.25">
      <c r="A17958" s="24" t="s">
        <v>3955</v>
      </c>
      <c r="B17958" s="95" t="s">
        <v>3956</v>
      </c>
      <c r="C17958" s="95"/>
      <c r="D17958" s="96" t="s">
        <v>20</v>
      </c>
      <c r="E17958" s="96"/>
      <c r="F17958" s="24" t="s">
        <v>3903</v>
      </c>
      <c r="G17958" s="97">
        <v>3.6695999999999999E-2</v>
      </c>
      <c r="H17958" s="97"/>
      <c r="I17958" s="98">
        <v>19.37</v>
      </c>
      <c r="J17958" s="98"/>
      <c r="K17958" s="27">
        <f>TRUNC(TRUNC(G17958,8)*I17958,2)</f>
        <v>0.71</v>
      </c>
    </row>
    <row r="17959" spans="1:11" ht="21" customHeight="1" x14ac:dyDescent="0.25">
      <c r="A17959" s="24" t="s">
        <v>4050</v>
      </c>
      <c r="B17959" s="95" t="s">
        <v>4051</v>
      </c>
      <c r="C17959" s="95"/>
      <c r="D17959" s="96" t="s">
        <v>20</v>
      </c>
      <c r="E17959" s="96"/>
      <c r="F17959" s="24" t="s">
        <v>84</v>
      </c>
      <c r="G17959" s="97">
        <v>7.48</v>
      </c>
      <c r="H17959" s="97"/>
      <c r="I17959" s="98">
        <v>3.9</v>
      </c>
      <c r="J17959" s="98"/>
      <c r="K17959" s="27">
        <f>TRUNC(TRUNC(G17959,8)*I17959,2)</f>
        <v>29.17</v>
      </c>
    </row>
    <row r="17960" spans="1:11" ht="15" customHeight="1" x14ac:dyDescent="0.25">
      <c r="A17960" s="9"/>
      <c r="B17960" s="9"/>
      <c r="C17960" s="9"/>
      <c r="D17960" s="9"/>
      <c r="E17960" s="9"/>
      <c r="F17960" s="9"/>
      <c r="G17960" s="91" t="s">
        <v>3906</v>
      </c>
      <c r="H17960" s="91"/>
      <c r="I17960" s="91"/>
      <c r="J17960" s="91"/>
      <c r="K17960" s="28">
        <f>SUM(K17957:K17959)</f>
        <v>71.069999999999993</v>
      </c>
    </row>
    <row r="17961" spans="1:11" ht="15" customHeight="1" x14ac:dyDescent="0.25">
      <c r="A17961" s="93" t="s">
        <v>3907</v>
      </c>
      <c r="B17961" s="93"/>
      <c r="C17961" s="93"/>
      <c r="D17961" s="94" t="s">
        <v>3</v>
      </c>
      <c r="E17961" s="94"/>
      <c r="F17961" s="23" t="s">
        <v>4</v>
      </c>
      <c r="G17961" s="94" t="s">
        <v>3894</v>
      </c>
      <c r="H17961" s="94"/>
      <c r="I17961" s="94" t="s">
        <v>3895</v>
      </c>
      <c r="J17961" s="94"/>
      <c r="K17961" s="23" t="s">
        <v>3896</v>
      </c>
    </row>
    <row r="17962" spans="1:11" ht="15" customHeight="1" x14ac:dyDescent="0.25">
      <c r="A17962" s="24" t="s">
        <v>3971</v>
      </c>
      <c r="B17962" s="95" t="s">
        <v>3972</v>
      </c>
      <c r="C17962" s="95"/>
      <c r="D17962" s="96" t="s">
        <v>20</v>
      </c>
      <c r="E17962" s="96"/>
      <c r="F17962" s="24" t="s">
        <v>2056</v>
      </c>
      <c r="G17962" s="97">
        <v>2.3251949999999999</v>
      </c>
      <c r="H17962" s="97"/>
      <c r="I17962" s="98">
        <v>32.69</v>
      </c>
      <c r="J17962" s="98"/>
      <c r="K17962" s="27">
        <f>TRUNC(TRUNC(G17962,8)*I17962,2)</f>
        <v>76.010000000000005</v>
      </c>
    </row>
    <row r="17963" spans="1:11" ht="15" customHeight="1" x14ac:dyDescent="0.25">
      <c r="A17963" s="24" t="s">
        <v>3910</v>
      </c>
      <c r="B17963" s="95" t="s">
        <v>3911</v>
      </c>
      <c r="C17963" s="95"/>
      <c r="D17963" s="96" t="s">
        <v>20</v>
      </c>
      <c r="E17963" s="96"/>
      <c r="F17963" s="24" t="s">
        <v>2056</v>
      </c>
      <c r="G17963" s="97">
        <v>17.010999999999999</v>
      </c>
      <c r="H17963" s="97"/>
      <c r="I17963" s="98">
        <v>24.94</v>
      </c>
      <c r="J17963" s="98"/>
      <c r="K17963" s="27">
        <f>TRUNC(TRUNC(G17963,8)*I17963,2)</f>
        <v>424.25</v>
      </c>
    </row>
    <row r="17964" spans="1:11" ht="18" customHeight="1" x14ac:dyDescent="0.25">
      <c r="A17964" s="9"/>
      <c r="B17964" s="9"/>
      <c r="C17964" s="9"/>
      <c r="D17964" s="9"/>
      <c r="E17964" s="9"/>
      <c r="F17964" s="9"/>
      <c r="G17964" s="91" t="s">
        <v>3912</v>
      </c>
      <c r="H17964" s="91"/>
      <c r="I17964" s="91"/>
      <c r="J17964" s="91"/>
      <c r="K17964" s="28">
        <f>SUM(K17962:K17963)</f>
        <v>500.26</v>
      </c>
    </row>
    <row r="17965" spans="1:11" ht="15" customHeight="1" x14ac:dyDescent="0.25">
      <c r="A17965" s="93" t="s">
        <v>3922</v>
      </c>
      <c r="B17965" s="93"/>
      <c r="C17965" s="93"/>
      <c r="D17965" s="94" t="s">
        <v>3</v>
      </c>
      <c r="E17965" s="94"/>
      <c r="F17965" s="23" t="s">
        <v>4</v>
      </c>
      <c r="G17965" s="94" t="s">
        <v>3894</v>
      </c>
      <c r="H17965" s="94"/>
      <c r="I17965" s="94" t="s">
        <v>3895</v>
      </c>
      <c r="J17965" s="94"/>
      <c r="K17965" s="23" t="s">
        <v>3896</v>
      </c>
    </row>
    <row r="17966" spans="1:11" ht="29.1" customHeight="1" x14ac:dyDescent="0.25">
      <c r="A17966" s="24" t="s">
        <v>4052</v>
      </c>
      <c r="B17966" s="95" t="s">
        <v>4053</v>
      </c>
      <c r="C17966" s="95"/>
      <c r="D17966" s="96" t="s">
        <v>20</v>
      </c>
      <c r="E17966" s="96"/>
      <c r="F17966" s="24" t="s">
        <v>34</v>
      </c>
      <c r="G17966" s="97">
        <v>0.66502459999999997</v>
      </c>
      <c r="H17966" s="97"/>
      <c r="I17966" s="98">
        <v>619.19000000000005</v>
      </c>
      <c r="J17966" s="98"/>
      <c r="K17966" s="27">
        <f>TRUNC(TRUNC(G17966,8)*I17966,2)</f>
        <v>411.77</v>
      </c>
    </row>
    <row r="17967" spans="1:11" ht="21" customHeight="1" x14ac:dyDescent="0.25">
      <c r="A17967" s="24" t="s">
        <v>95</v>
      </c>
      <c r="B17967" s="95" t="s">
        <v>96</v>
      </c>
      <c r="C17967" s="95"/>
      <c r="D17967" s="96" t="s">
        <v>20</v>
      </c>
      <c r="E17967" s="96"/>
      <c r="F17967" s="24" t="s">
        <v>16</v>
      </c>
      <c r="G17967" s="97">
        <v>0.48</v>
      </c>
      <c r="H17967" s="97"/>
      <c r="I17967" s="98">
        <v>176.85</v>
      </c>
      <c r="J17967" s="98"/>
      <c r="K17967" s="27">
        <f>TRUNC(TRUNC(G17967,8)*I17967,2)</f>
        <v>84.88</v>
      </c>
    </row>
    <row r="17968" spans="1:11" ht="15" customHeight="1" x14ac:dyDescent="0.25">
      <c r="A17968" s="9"/>
      <c r="B17968" s="9"/>
      <c r="C17968" s="9"/>
      <c r="D17968" s="9"/>
      <c r="E17968" s="9"/>
      <c r="F17968" s="9"/>
      <c r="G17968" s="91" t="s">
        <v>3933</v>
      </c>
      <c r="H17968" s="91"/>
      <c r="I17968" s="91"/>
      <c r="J17968" s="91"/>
      <c r="K17968" s="28">
        <f>SUM(K17966:K17967)</f>
        <v>496.65</v>
      </c>
    </row>
    <row r="17969" spans="1:11" ht="15" customHeight="1" x14ac:dyDescent="0.25">
      <c r="A17969" s="9"/>
      <c r="B17969" s="9"/>
      <c r="C17969" s="9"/>
      <c r="D17969" s="9"/>
      <c r="E17969" s="9"/>
      <c r="F17969" s="9"/>
      <c r="G17969" s="92" t="s">
        <v>3913</v>
      </c>
      <c r="H17969" s="92"/>
      <c r="I17969" s="92"/>
      <c r="J17969" s="92"/>
      <c r="K17969" s="29">
        <f>ROUND(SUM(K17955,K17960,K17964,K17968),2)</f>
        <v>1316.71</v>
      </c>
    </row>
    <row r="17970" spans="1:11" ht="9.9499999999999993" customHeight="1" x14ac:dyDescent="0.25">
      <c r="A17970" s="9"/>
      <c r="B17970" s="9"/>
      <c r="C17970" s="9"/>
      <c r="D17970" s="9"/>
      <c r="E17970" s="9"/>
      <c r="F17970" s="9"/>
      <c r="G17970" s="100"/>
      <c r="H17970" s="100"/>
      <c r="I17970" s="100"/>
      <c r="J17970" s="100"/>
      <c r="K17970" s="100"/>
    </row>
    <row r="17971" spans="1:11" ht="20.100000000000001" customHeight="1" x14ac:dyDescent="0.25">
      <c r="A17971" s="99" t="s">
        <v>3504</v>
      </c>
      <c r="B17971" s="99"/>
      <c r="C17971" s="99"/>
      <c r="D17971" s="99"/>
      <c r="E17971" s="99"/>
      <c r="F17971" s="99"/>
      <c r="G17971" s="99"/>
      <c r="H17971" s="99"/>
      <c r="I17971" s="99"/>
      <c r="J17971" s="99"/>
      <c r="K17971" s="99"/>
    </row>
    <row r="17972" spans="1:11" ht="15" customHeight="1" x14ac:dyDescent="0.25">
      <c r="A17972" s="93" t="s">
        <v>3893</v>
      </c>
      <c r="B17972" s="93"/>
      <c r="C17972" s="93"/>
      <c r="D17972" s="94" t="s">
        <v>3</v>
      </c>
      <c r="E17972" s="94"/>
      <c r="F17972" s="23" t="s">
        <v>4</v>
      </c>
      <c r="G17972" s="94" t="s">
        <v>3894</v>
      </c>
      <c r="H17972" s="94"/>
      <c r="I17972" s="94" t="s">
        <v>3895</v>
      </c>
      <c r="J17972" s="94"/>
      <c r="K17972" s="23" t="s">
        <v>3896</v>
      </c>
    </row>
    <row r="17973" spans="1:11" ht="29.1" customHeight="1" x14ac:dyDescent="0.25">
      <c r="A17973" s="24" t="s">
        <v>4054</v>
      </c>
      <c r="B17973" s="95" t="s">
        <v>4055</v>
      </c>
      <c r="C17973" s="95"/>
      <c r="D17973" s="96" t="s">
        <v>20</v>
      </c>
      <c r="E17973" s="96"/>
      <c r="F17973" s="24" t="s">
        <v>34</v>
      </c>
      <c r="G17973" s="97">
        <v>0.18468999999999999</v>
      </c>
      <c r="H17973" s="97"/>
      <c r="I17973" s="98">
        <v>517.16999999999996</v>
      </c>
      <c r="J17973" s="98"/>
      <c r="K17973" s="27">
        <f t="shared" ref="K17973:K17978" si="139">ROUND(ROUND(G17973,8)*I17973,2)</f>
        <v>95.52</v>
      </c>
    </row>
    <row r="17974" spans="1:11" ht="21" customHeight="1" x14ac:dyDescent="0.25">
      <c r="A17974" s="24" t="s">
        <v>4056</v>
      </c>
      <c r="B17974" s="95" t="s">
        <v>4057</v>
      </c>
      <c r="C17974" s="95"/>
      <c r="D17974" s="96" t="s">
        <v>20</v>
      </c>
      <c r="E17974" s="96"/>
      <c r="F17974" s="24" t="s">
        <v>2057</v>
      </c>
      <c r="G17974" s="97">
        <v>3.1900000000000001E-3</v>
      </c>
      <c r="H17974" s="97"/>
      <c r="I17974" s="98">
        <v>8.98</v>
      </c>
      <c r="J17974" s="98"/>
      <c r="K17974" s="27">
        <f t="shared" si="139"/>
        <v>0.03</v>
      </c>
    </row>
    <row r="17975" spans="1:11" ht="15" customHeight="1" x14ac:dyDescent="0.25">
      <c r="A17975" s="24" t="s">
        <v>3955</v>
      </c>
      <c r="B17975" s="95" t="s">
        <v>3956</v>
      </c>
      <c r="C17975" s="95"/>
      <c r="D17975" s="96" t="s">
        <v>20</v>
      </c>
      <c r="E17975" s="96"/>
      <c r="F17975" s="24" t="s">
        <v>3903</v>
      </c>
      <c r="G17975" s="97">
        <v>4.4999999999999998E-2</v>
      </c>
      <c r="H17975" s="97"/>
      <c r="I17975" s="98">
        <v>19.37</v>
      </c>
      <c r="J17975" s="98"/>
      <c r="K17975" s="27">
        <f t="shared" si="139"/>
        <v>0.87</v>
      </c>
    </row>
    <row r="17976" spans="1:11" ht="21" customHeight="1" x14ac:dyDescent="0.25">
      <c r="A17976" s="24" t="s">
        <v>4050</v>
      </c>
      <c r="B17976" s="95" t="s">
        <v>4051</v>
      </c>
      <c r="C17976" s="95"/>
      <c r="D17976" s="96" t="s">
        <v>20</v>
      </c>
      <c r="E17976" s="96"/>
      <c r="F17976" s="24" t="s">
        <v>84</v>
      </c>
      <c r="G17976" s="97">
        <v>0.46875</v>
      </c>
      <c r="H17976" s="97"/>
      <c r="I17976" s="98">
        <v>3.9</v>
      </c>
      <c r="J17976" s="98"/>
      <c r="K17976" s="27">
        <f t="shared" si="139"/>
        <v>1.83</v>
      </c>
    </row>
    <row r="17977" spans="1:11" ht="21" customHeight="1" x14ac:dyDescent="0.25">
      <c r="A17977" s="24" t="s">
        <v>4058</v>
      </c>
      <c r="B17977" s="95" t="s">
        <v>4059</v>
      </c>
      <c r="C17977" s="95"/>
      <c r="D17977" s="96" t="s">
        <v>20</v>
      </c>
      <c r="E17977" s="96"/>
      <c r="F17977" s="24" t="s">
        <v>84</v>
      </c>
      <c r="G17977" s="97">
        <v>0.375</v>
      </c>
      <c r="H17977" s="97"/>
      <c r="I17977" s="98">
        <v>2.69</v>
      </c>
      <c r="J17977" s="98"/>
      <c r="K17977" s="27">
        <f t="shared" si="139"/>
        <v>1.01</v>
      </c>
    </row>
    <row r="17978" spans="1:11" ht="29.1" customHeight="1" x14ac:dyDescent="0.25">
      <c r="A17978" s="24" t="s">
        <v>4060</v>
      </c>
      <c r="B17978" s="95" t="s">
        <v>4061</v>
      </c>
      <c r="C17978" s="95"/>
      <c r="D17978" s="96" t="s">
        <v>20</v>
      </c>
      <c r="E17978" s="96"/>
      <c r="F17978" s="24" t="s">
        <v>16</v>
      </c>
      <c r="G17978" s="97">
        <v>1.07</v>
      </c>
      <c r="H17978" s="97"/>
      <c r="I17978" s="98">
        <v>23.81</v>
      </c>
      <c r="J17978" s="98"/>
      <c r="K17978" s="27">
        <f t="shared" si="139"/>
        <v>25.48</v>
      </c>
    </row>
    <row r="17979" spans="1:11" ht="15" customHeight="1" x14ac:dyDescent="0.25">
      <c r="A17979" s="9"/>
      <c r="B17979" s="9"/>
      <c r="C17979" s="9"/>
      <c r="D17979" s="9"/>
      <c r="E17979" s="9"/>
      <c r="F17979" s="9"/>
      <c r="G17979" s="91" t="s">
        <v>3906</v>
      </c>
      <c r="H17979" s="91"/>
      <c r="I17979" s="91"/>
      <c r="J17979" s="91"/>
      <c r="K17979" s="28">
        <f>SUM(K17973:K17978)</f>
        <v>124.74000000000001</v>
      </c>
    </row>
    <row r="17980" spans="1:11" ht="15" customHeight="1" x14ac:dyDescent="0.25">
      <c r="A17980" s="93" t="s">
        <v>3907</v>
      </c>
      <c r="B17980" s="93"/>
      <c r="C17980" s="93"/>
      <c r="D17980" s="94" t="s">
        <v>3</v>
      </c>
      <c r="E17980" s="94"/>
      <c r="F17980" s="23" t="s">
        <v>4</v>
      </c>
      <c r="G17980" s="94" t="s">
        <v>3894</v>
      </c>
      <c r="H17980" s="94"/>
      <c r="I17980" s="94" t="s">
        <v>3895</v>
      </c>
      <c r="J17980" s="94"/>
      <c r="K17980" s="23" t="s">
        <v>3896</v>
      </c>
    </row>
    <row r="17981" spans="1:11" ht="21" customHeight="1" x14ac:dyDescent="0.25">
      <c r="A17981" s="24" t="s">
        <v>3908</v>
      </c>
      <c r="B17981" s="95" t="s">
        <v>3909</v>
      </c>
      <c r="C17981" s="95"/>
      <c r="D17981" s="96" t="s">
        <v>20</v>
      </c>
      <c r="E17981" s="96"/>
      <c r="F17981" s="24" t="s">
        <v>2056</v>
      </c>
      <c r="G17981" s="97">
        <v>0.13009999999999999</v>
      </c>
      <c r="H17981" s="97"/>
      <c r="I17981" s="98">
        <v>32.24</v>
      </c>
      <c r="J17981" s="98"/>
      <c r="K17981" s="27">
        <f>ROUND(ROUND(G17981,8)*I17981,2)</f>
        <v>4.1900000000000004</v>
      </c>
    </row>
    <row r="17982" spans="1:11" ht="15" customHeight="1" x14ac:dyDescent="0.25">
      <c r="A17982" s="24" t="s">
        <v>3971</v>
      </c>
      <c r="B17982" s="95" t="s">
        <v>3972</v>
      </c>
      <c r="C17982" s="95"/>
      <c r="D17982" s="96" t="s">
        <v>20</v>
      </c>
      <c r="E17982" s="96"/>
      <c r="F17982" s="24" t="s">
        <v>2056</v>
      </c>
      <c r="G17982" s="97">
        <v>8.7400000000000005E-2</v>
      </c>
      <c r="H17982" s="97"/>
      <c r="I17982" s="98">
        <v>32.69</v>
      </c>
      <c r="J17982" s="98"/>
      <c r="K17982" s="27">
        <f>ROUND(ROUND(G17982,8)*I17982,2)</f>
        <v>2.86</v>
      </c>
    </row>
    <row r="17983" spans="1:11" ht="15" customHeight="1" x14ac:dyDescent="0.25">
      <c r="A17983" s="24" t="s">
        <v>3910</v>
      </c>
      <c r="B17983" s="95" t="s">
        <v>3911</v>
      </c>
      <c r="C17983" s="95"/>
      <c r="D17983" s="96" t="s">
        <v>20</v>
      </c>
      <c r="E17983" s="96"/>
      <c r="F17983" s="24" t="s">
        <v>2056</v>
      </c>
      <c r="G17983" s="97">
        <v>0.21759999999999999</v>
      </c>
      <c r="H17983" s="97"/>
      <c r="I17983" s="98">
        <v>24.94</v>
      </c>
      <c r="J17983" s="98"/>
      <c r="K17983" s="27">
        <f>ROUND(ROUND(G17983,8)*I17983,2)</f>
        <v>5.43</v>
      </c>
    </row>
    <row r="17984" spans="1:11" ht="18" customHeight="1" x14ac:dyDescent="0.25">
      <c r="A17984" s="9"/>
      <c r="B17984" s="9"/>
      <c r="C17984" s="9"/>
      <c r="D17984" s="9"/>
      <c r="E17984" s="9"/>
      <c r="F17984" s="9"/>
      <c r="G17984" s="91" t="s">
        <v>3912</v>
      </c>
      <c r="H17984" s="91"/>
      <c r="I17984" s="91"/>
      <c r="J17984" s="91"/>
      <c r="K17984" s="28">
        <f>SUM(K17981:K17983)</f>
        <v>12.48</v>
      </c>
    </row>
    <row r="17985" spans="1:11" ht="15" customHeight="1" x14ac:dyDescent="0.25">
      <c r="A17985" s="93" t="s">
        <v>3922</v>
      </c>
      <c r="B17985" s="93"/>
      <c r="C17985" s="93"/>
      <c r="D17985" s="94" t="s">
        <v>3</v>
      </c>
      <c r="E17985" s="94"/>
      <c r="F17985" s="23" t="s">
        <v>4</v>
      </c>
      <c r="G17985" s="94" t="s">
        <v>3894</v>
      </c>
      <c r="H17985" s="94"/>
      <c r="I17985" s="94" t="s">
        <v>3895</v>
      </c>
      <c r="J17985" s="94"/>
      <c r="K17985" s="23" t="s">
        <v>3896</v>
      </c>
    </row>
    <row r="17986" spans="1:11" ht="29.1" customHeight="1" x14ac:dyDescent="0.25">
      <c r="A17986" s="24" t="s">
        <v>4062</v>
      </c>
      <c r="B17986" s="95" t="s">
        <v>4063</v>
      </c>
      <c r="C17986" s="95"/>
      <c r="D17986" s="96" t="s">
        <v>20</v>
      </c>
      <c r="E17986" s="96"/>
      <c r="F17986" s="24" t="s">
        <v>3903</v>
      </c>
      <c r="G17986" s="97">
        <v>1.23E-2</v>
      </c>
      <c r="H17986" s="97"/>
      <c r="I17986" s="98">
        <v>23.44</v>
      </c>
      <c r="J17986" s="98"/>
      <c r="K17986" s="27">
        <f>ROUND(ROUND(G17986,8)*I17986,2)</f>
        <v>0.28999999999999998</v>
      </c>
    </row>
    <row r="17987" spans="1:11" ht="21" customHeight="1" x14ac:dyDescent="0.25">
      <c r="A17987" s="24" t="s">
        <v>4064</v>
      </c>
      <c r="B17987" s="95" t="s">
        <v>4065</v>
      </c>
      <c r="C17987" s="95"/>
      <c r="D17987" s="96" t="s">
        <v>4066</v>
      </c>
      <c r="E17987" s="96"/>
      <c r="F17987" s="24" t="s">
        <v>26</v>
      </c>
      <c r="G17987" s="97">
        <v>4</v>
      </c>
      <c r="H17987" s="97"/>
      <c r="I17987" s="98">
        <v>5.76</v>
      </c>
      <c r="J17987" s="98"/>
      <c r="K17987" s="27">
        <f>ROUND(ROUND(G17987,8)*I17987,2)</f>
        <v>23.04</v>
      </c>
    </row>
    <row r="17988" spans="1:11" ht="15" customHeight="1" x14ac:dyDescent="0.25">
      <c r="A17988" s="9"/>
      <c r="B17988" s="9"/>
      <c r="C17988" s="9"/>
      <c r="D17988" s="9"/>
      <c r="E17988" s="9"/>
      <c r="F17988" s="9"/>
      <c r="G17988" s="91" t="s">
        <v>3933</v>
      </c>
      <c r="H17988" s="91"/>
      <c r="I17988" s="91"/>
      <c r="J17988" s="91"/>
      <c r="K17988" s="28">
        <f>SUM(K17986:K17987)</f>
        <v>23.33</v>
      </c>
    </row>
    <row r="17989" spans="1:11" ht="15" customHeight="1" x14ac:dyDescent="0.25">
      <c r="A17989" s="9"/>
      <c r="B17989" s="9"/>
      <c r="C17989" s="9"/>
      <c r="D17989" s="9"/>
      <c r="E17989" s="9"/>
      <c r="F17989" s="9"/>
      <c r="G17989" s="92" t="s">
        <v>3913</v>
      </c>
      <c r="H17989" s="92"/>
      <c r="I17989" s="92"/>
      <c r="J17989" s="92"/>
      <c r="K17989" s="29">
        <f>ROUND(SUM(K17979,K17984,K17988),2)</f>
        <v>160.55000000000001</v>
      </c>
    </row>
    <row r="17990" spans="1:11" ht="9.9499999999999993" customHeight="1" x14ac:dyDescent="0.25">
      <c r="A17990" s="9"/>
      <c r="B17990" s="9"/>
      <c r="C17990" s="9"/>
      <c r="D17990" s="9"/>
      <c r="E17990" s="9"/>
      <c r="F17990" s="9"/>
      <c r="G17990" s="100"/>
      <c r="H17990" s="100"/>
      <c r="I17990" s="100"/>
      <c r="J17990" s="100"/>
      <c r="K17990" s="100"/>
    </row>
    <row r="17991" spans="1:11" ht="20.100000000000001" customHeight="1" x14ac:dyDescent="0.25">
      <c r="A17991" s="99" t="s">
        <v>3505</v>
      </c>
      <c r="B17991" s="99"/>
      <c r="C17991" s="99"/>
      <c r="D17991" s="99"/>
      <c r="E17991" s="99"/>
      <c r="F17991" s="99"/>
      <c r="G17991" s="99"/>
      <c r="H17991" s="99"/>
      <c r="I17991" s="99"/>
      <c r="J17991" s="99"/>
      <c r="K17991" s="99"/>
    </row>
    <row r="17992" spans="1:11" ht="15" customHeight="1" x14ac:dyDescent="0.25">
      <c r="A17992" s="93" t="s">
        <v>3893</v>
      </c>
      <c r="B17992" s="93"/>
      <c r="C17992" s="93"/>
      <c r="D17992" s="94" t="s">
        <v>3</v>
      </c>
      <c r="E17992" s="94"/>
      <c r="F17992" s="23" t="s">
        <v>4</v>
      </c>
      <c r="G17992" s="94" t="s">
        <v>3894</v>
      </c>
      <c r="H17992" s="94"/>
      <c r="I17992" s="94" t="s">
        <v>3895</v>
      </c>
      <c r="J17992" s="94"/>
      <c r="K17992" s="23" t="s">
        <v>3896</v>
      </c>
    </row>
    <row r="17993" spans="1:11" ht="45.95" customHeight="1" x14ac:dyDescent="0.25">
      <c r="A17993" s="24" t="s">
        <v>4073</v>
      </c>
      <c r="B17993" s="95" t="s">
        <v>4074</v>
      </c>
      <c r="C17993" s="95"/>
      <c r="D17993" s="96" t="s">
        <v>20</v>
      </c>
      <c r="E17993" s="96"/>
      <c r="F17993" s="24" t="s">
        <v>26</v>
      </c>
      <c r="G17993" s="97">
        <v>1</v>
      </c>
      <c r="H17993" s="97"/>
      <c r="I17993" s="98">
        <v>1235.9100000000001</v>
      </c>
      <c r="J17993" s="98"/>
      <c r="K17993" s="27">
        <f>TRUNC(TRUNC(G17993,8)*I17993,2)</f>
        <v>1235.9100000000001</v>
      </c>
    </row>
    <row r="17994" spans="1:11" ht="21" customHeight="1" x14ac:dyDescent="0.25">
      <c r="A17994" s="24" t="s">
        <v>4075</v>
      </c>
      <c r="B17994" s="95" t="s">
        <v>4076</v>
      </c>
      <c r="C17994" s="95"/>
      <c r="D17994" s="96" t="s">
        <v>20</v>
      </c>
      <c r="E17994" s="96"/>
      <c r="F17994" s="24" t="s">
        <v>34</v>
      </c>
      <c r="G17994" s="97">
        <v>1.1999999999999999E-3</v>
      </c>
      <c r="H17994" s="97"/>
      <c r="I17994" s="98">
        <v>205.09</v>
      </c>
      <c r="J17994" s="98"/>
      <c r="K17994" s="27">
        <f>TRUNC(TRUNC(G17994,8)*I17994,2)</f>
        <v>0.24</v>
      </c>
    </row>
    <row r="17995" spans="1:11" ht="15" customHeight="1" x14ac:dyDescent="0.25">
      <c r="A17995" s="9"/>
      <c r="B17995" s="9"/>
      <c r="C17995" s="9"/>
      <c r="D17995" s="9"/>
      <c r="E17995" s="9"/>
      <c r="F17995" s="9"/>
      <c r="G17995" s="91" t="s">
        <v>3906</v>
      </c>
      <c r="H17995" s="91"/>
      <c r="I17995" s="91"/>
      <c r="J17995" s="91"/>
      <c r="K17995" s="28">
        <f>SUM(K17993:K17994)</f>
        <v>1236.1500000000001</v>
      </c>
    </row>
    <row r="17996" spans="1:11" ht="15" customHeight="1" x14ac:dyDescent="0.25">
      <c r="A17996" s="93" t="s">
        <v>3907</v>
      </c>
      <c r="B17996" s="93"/>
      <c r="C17996" s="93"/>
      <c r="D17996" s="94" t="s">
        <v>3</v>
      </c>
      <c r="E17996" s="94"/>
      <c r="F17996" s="23" t="s">
        <v>4</v>
      </c>
      <c r="G17996" s="94" t="s">
        <v>3894</v>
      </c>
      <c r="H17996" s="94"/>
      <c r="I17996" s="94" t="s">
        <v>3895</v>
      </c>
      <c r="J17996" s="94"/>
      <c r="K17996" s="23" t="s">
        <v>3896</v>
      </c>
    </row>
    <row r="17997" spans="1:11" ht="15" customHeight="1" x14ac:dyDescent="0.25">
      <c r="A17997" s="24" t="s">
        <v>3971</v>
      </c>
      <c r="B17997" s="95" t="s">
        <v>3972</v>
      </c>
      <c r="C17997" s="95"/>
      <c r="D17997" s="96" t="s">
        <v>20</v>
      </c>
      <c r="E17997" s="96"/>
      <c r="F17997" s="24" t="s">
        <v>2056</v>
      </c>
      <c r="G17997" s="97">
        <v>0.86809999999999998</v>
      </c>
      <c r="H17997" s="97"/>
      <c r="I17997" s="98">
        <v>32.69</v>
      </c>
      <c r="J17997" s="98"/>
      <c r="K17997" s="27">
        <f>TRUNC(TRUNC(G17997,8)*I17997,2)</f>
        <v>28.37</v>
      </c>
    </row>
    <row r="17998" spans="1:11" ht="15" customHeight="1" x14ac:dyDescent="0.25">
      <c r="A17998" s="24" t="s">
        <v>3910</v>
      </c>
      <c r="B17998" s="95" t="s">
        <v>3911</v>
      </c>
      <c r="C17998" s="95"/>
      <c r="D17998" s="96" t="s">
        <v>20</v>
      </c>
      <c r="E17998" s="96"/>
      <c r="F17998" s="24" t="s">
        <v>2056</v>
      </c>
      <c r="G17998" s="97">
        <v>0.57869999999999999</v>
      </c>
      <c r="H17998" s="97"/>
      <c r="I17998" s="98">
        <v>24.94</v>
      </c>
      <c r="J17998" s="98"/>
      <c r="K17998" s="27">
        <f>TRUNC(TRUNC(G17998,8)*I17998,2)</f>
        <v>14.43</v>
      </c>
    </row>
    <row r="17999" spans="1:11" ht="18" customHeight="1" x14ac:dyDescent="0.25">
      <c r="A17999" s="9"/>
      <c r="B17999" s="9"/>
      <c r="C17999" s="9"/>
      <c r="D17999" s="9"/>
      <c r="E17999" s="9"/>
      <c r="F17999" s="9"/>
      <c r="G17999" s="91" t="s">
        <v>3912</v>
      </c>
      <c r="H17999" s="91"/>
      <c r="I17999" s="91"/>
      <c r="J17999" s="91"/>
      <c r="K17999" s="28">
        <f>SUM(K17997:K17998)</f>
        <v>42.8</v>
      </c>
    </row>
    <row r="18000" spans="1:11" ht="15" customHeight="1" x14ac:dyDescent="0.25">
      <c r="A18000" s="93" t="s">
        <v>3922</v>
      </c>
      <c r="B18000" s="93"/>
      <c r="C18000" s="93"/>
      <c r="D18000" s="94" t="s">
        <v>3</v>
      </c>
      <c r="E18000" s="94"/>
      <c r="F18000" s="23" t="s">
        <v>4</v>
      </c>
      <c r="G18000" s="94" t="s">
        <v>3894</v>
      </c>
      <c r="H18000" s="94"/>
      <c r="I18000" s="94" t="s">
        <v>3895</v>
      </c>
      <c r="J18000" s="94"/>
      <c r="K18000" s="23" t="s">
        <v>3896</v>
      </c>
    </row>
    <row r="18001" spans="1:11" ht="29.1" customHeight="1" x14ac:dyDescent="0.25">
      <c r="A18001" s="24" t="s">
        <v>4077</v>
      </c>
      <c r="B18001" s="95" t="s">
        <v>4078</v>
      </c>
      <c r="C18001" s="95"/>
      <c r="D18001" s="96" t="s">
        <v>20</v>
      </c>
      <c r="E18001" s="96"/>
      <c r="F18001" s="24" t="s">
        <v>34</v>
      </c>
      <c r="G18001" s="97">
        <v>2.2200000000000001E-2</v>
      </c>
      <c r="H18001" s="97"/>
      <c r="I18001" s="98">
        <v>924.6</v>
      </c>
      <c r="J18001" s="98"/>
      <c r="K18001" s="27">
        <f>TRUNC(TRUNC(G18001,8)*I18001,2)</f>
        <v>20.52</v>
      </c>
    </row>
    <row r="18002" spans="1:11" ht="15" customHeight="1" x14ac:dyDescent="0.25">
      <c r="A18002" s="9"/>
      <c r="B18002" s="9"/>
      <c r="C18002" s="9"/>
      <c r="D18002" s="9"/>
      <c r="E18002" s="9"/>
      <c r="F18002" s="9"/>
      <c r="G18002" s="91" t="s">
        <v>3933</v>
      </c>
      <c r="H18002" s="91"/>
      <c r="I18002" s="91"/>
      <c r="J18002" s="91"/>
      <c r="K18002" s="28">
        <f>SUM(K18001:K18001)</f>
        <v>20.52</v>
      </c>
    </row>
    <row r="18003" spans="1:11" ht="15" customHeight="1" x14ac:dyDescent="0.25">
      <c r="A18003" s="9"/>
      <c r="B18003" s="9"/>
      <c r="C18003" s="9"/>
      <c r="D18003" s="9"/>
      <c r="E18003" s="9"/>
      <c r="F18003" s="9"/>
      <c r="G18003" s="92" t="s">
        <v>3913</v>
      </c>
      <c r="H18003" s="92"/>
      <c r="I18003" s="92"/>
      <c r="J18003" s="92"/>
      <c r="K18003" s="29">
        <f>ROUND(SUM(K17995,K17999,K18002),2)</f>
        <v>1299.47</v>
      </c>
    </row>
    <row r="18004" spans="1:11" ht="9.9499999999999993" customHeight="1" x14ac:dyDescent="0.25">
      <c r="A18004" s="9"/>
      <c r="B18004" s="9"/>
      <c r="C18004" s="9"/>
      <c r="D18004" s="9"/>
      <c r="E18004" s="9"/>
      <c r="F18004" s="9"/>
      <c r="G18004" s="100"/>
      <c r="H18004" s="100"/>
      <c r="I18004" s="100"/>
      <c r="J18004" s="100"/>
      <c r="K18004" s="100"/>
    </row>
    <row r="18005" spans="1:11" ht="20.100000000000001" customHeight="1" x14ac:dyDescent="0.25">
      <c r="A18005" s="99" t="s">
        <v>3506</v>
      </c>
      <c r="B18005" s="99"/>
      <c r="C18005" s="99"/>
      <c r="D18005" s="99"/>
      <c r="E18005" s="99"/>
      <c r="F18005" s="99"/>
      <c r="G18005" s="99"/>
      <c r="H18005" s="99"/>
      <c r="I18005" s="99"/>
      <c r="J18005" s="99"/>
      <c r="K18005" s="99"/>
    </row>
    <row r="18006" spans="1:11" ht="15" customHeight="1" x14ac:dyDescent="0.25">
      <c r="A18006" s="93" t="s">
        <v>3893</v>
      </c>
      <c r="B18006" s="93"/>
      <c r="C18006" s="93"/>
      <c r="D18006" s="94" t="s">
        <v>3</v>
      </c>
      <c r="E18006" s="94"/>
      <c r="F18006" s="23" t="s">
        <v>4</v>
      </c>
      <c r="G18006" s="94" t="s">
        <v>3894</v>
      </c>
      <c r="H18006" s="94"/>
      <c r="I18006" s="94" t="s">
        <v>3895</v>
      </c>
      <c r="J18006" s="94"/>
      <c r="K18006" s="23" t="s">
        <v>3896</v>
      </c>
    </row>
    <row r="18007" spans="1:11" ht="15" customHeight="1" x14ac:dyDescent="0.25">
      <c r="A18007" s="24" t="s">
        <v>4067</v>
      </c>
      <c r="B18007" s="95" t="s">
        <v>4068</v>
      </c>
      <c r="C18007" s="95"/>
      <c r="D18007" s="96" t="s">
        <v>20</v>
      </c>
      <c r="E18007" s="96"/>
      <c r="F18007" s="24" t="s">
        <v>3903</v>
      </c>
      <c r="G18007" s="97">
        <v>8.6199999999999992</v>
      </c>
      <c r="H18007" s="97"/>
      <c r="I18007" s="98">
        <v>1.1299999999999999</v>
      </c>
      <c r="J18007" s="98"/>
      <c r="K18007" s="27">
        <f>TRUNC(TRUNC(G18007,8)*I18007,2)</f>
        <v>9.74</v>
      </c>
    </row>
    <row r="18008" spans="1:11" ht="29.1" customHeight="1" x14ac:dyDescent="0.25">
      <c r="A18008" s="24" t="s">
        <v>4069</v>
      </c>
      <c r="B18008" s="95" t="s">
        <v>4070</v>
      </c>
      <c r="C18008" s="95"/>
      <c r="D18008" s="96" t="s">
        <v>20</v>
      </c>
      <c r="E18008" s="96"/>
      <c r="F18008" s="24" t="s">
        <v>26</v>
      </c>
      <c r="G18008" s="97">
        <v>6.4375</v>
      </c>
      <c r="H18008" s="97"/>
      <c r="I18008" s="98">
        <v>17.63</v>
      </c>
      <c r="J18008" s="98"/>
      <c r="K18008" s="27">
        <f>TRUNC(TRUNC(G18008,8)*I18008,2)</f>
        <v>113.49</v>
      </c>
    </row>
    <row r="18009" spans="1:11" ht="15" customHeight="1" x14ac:dyDescent="0.25">
      <c r="A18009" s="24" t="s">
        <v>4071</v>
      </c>
      <c r="B18009" s="95" t="s">
        <v>4072</v>
      </c>
      <c r="C18009" s="95"/>
      <c r="D18009" s="96" t="s">
        <v>20</v>
      </c>
      <c r="E18009" s="96"/>
      <c r="F18009" s="24" t="s">
        <v>3903</v>
      </c>
      <c r="G18009" s="97">
        <v>0.24</v>
      </c>
      <c r="H18009" s="97"/>
      <c r="I18009" s="98">
        <v>3.58</v>
      </c>
      <c r="J18009" s="98"/>
      <c r="K18009" s="27">
        <f>TRUNC(TRUNC(G18009,8)*I18009,2)</f>
        <v>0.85</v>
      </c>
    </row>
    <row r="18010" spans="1:11" ht="15" customHeight="1" x14ac:dyDescent="0.25">
      <c r="A18010" s="9"/>
      <c r="B18010" s="9"/>
      <c r="C18010" s="9"/>
      <c r="D18010" s="9"/>
      <c r="E18010" s="9"/>
      <c r="F18010" s="9"/>
      <c r="G18010" s="91" t="s">
        <v>3906</v>
      </c>
      <c r="H18010" s="91"/>
      <c r="I18010" s="91"/>
      <c r="J18010" s="91"/>
      <c r="K18010" s="28">
        <f>SUM(K18007:K18009)</f>
        <v>124.07999999999998</v>
      </c>
    </row>
    <row r="18011" spans="1:11" ht="15" customHeight="1" x14ac:dyDescent="0.25">
      <c r="A18011" s="93" t="s">
        <v>3907</v>
      </c>
      <c r="B18011" s="93"/>
      <c r="C18011" s="93"/>
      <c r="D18011" s="94" t="s">
        <v>3</v>
      </c>
      <c r="E18011" s="94"/>
      <c r="F18011" s="23" t="s">
        <v>4</v>
      </c>
      <c r="G18011" s="94" t="s">
        <v>3894</v>
      </c>
      <c r="H18011" s="94"/>
      <c r="I18011" s="94" t="s">
        <v>3895</v>
      </c>
      <c r="J18011" s="94"/>
      <c r="K18011" s="23" t="s">
        <v>3896</v>
      </c>
    </row>
    <row r="18012" spans="1:11" ht="15" customHeight="1" x14ac:dyDescent="0.25">
      <c r="A18012" s="24" t="s">
        <v>3971</v>
      </c>
      <c r="B18012" s="95" t="s">
        <v>3972</v>
      </c>
      <c r="C18012" s="95"/>
      <c r="D18012" s="96" t="s">
        <v>20</v>
      </c>
      <c r="E18012" s="96"/>
      <c r="F18012" s="24" t="s">
        <v>2056</v>
      </c>
      <c r="G18012" s="97">
        <v>0.63900000000000001</v>
      </c>
      <c r="H18012" s="97"/>
      <c r="I18012" s="98">
        <v>32.69</v>
      </c>
      <c r="J18012" s="98"/>
      <c r="K18012" s="27">
        <f>TRUNC(TRUNC(G18012,8)*I18012,2)</f>
        <v>20.88</v>
      </c>
    </row>
    <row r="18013" spans="1:11" ht="15" customHeight="1" x14ac:dyDescent="0.25">
      <c r="A18013" s="24" t="s">
        <v>3910</v>
      </c>
      <c r="B18013" s="95" t="s">
        <v>3911</v>
      </c>
      <c r="C18013" s="95"/>
      <c r="D18013" s="96" t="s">
        <v>20</v>
      </c>
      <c r="E18013" s="96"/>
      <c r="F18013" s="24" t="s">
        <v>2056</v>
      </c>
      <c r="G18013" s="97">
        <v>1.2789999999999999</v>
      </c>
      <c r="H18013" s="97"/>
      <c r="I18013" s="98">
        <v>24.94</v>
      </c>
      <c r="J18013" s="98"/>
      <c r="K18013" s="27">
        <f>TRUNC(TRUNC(G18013,8)*I18013,2)</f>
        <v>31.89</v>
      </c>
    </row>
    <row r="18014" spans="1:11" ht="18" customHeight="1" x14ac:dyDescent="0.25">
      <c r="A18014" s="9"/>
      <c r="B18014" s="9"/>
      <c r="C18014" s="9"/>
      <c r="D18014" s="9"/>
      <c r="E18014" s="9"/>
      <c r="F18014" s="9"/>
      <c r="G18014" s="91" t="s">
        <v>3912</v>
      </c>
      <c r="H18014" s="91"/>
      <c r="I18014" s="91"/>
      <c r="J18014" s="91"/>
      <c r="K18014" s="28">
        <f>SUM(K18012:K18013)</f>
        <v>52.769999999999996</v>
      </c>
    </row>
    <row r="18015" spans="1:11" ht="15" customHeight="1" x14ac:dyDescent="0.25">
      <c r="A18015" s="9"/>
      <c r="B18015" s="9"/>
      <c r="C18015" s="9"/>
      <c r="D18015" s="9"/>
      <c r="E18015" s="9"/>
      <c r="F18015" s="9"/>
      <c r="G18015" s="92" t="s">
        <v>3913</v>
      </c>
      <c r="H18015" s="92"/>
      <c r="I18015" s="92"/>
      <c r="J18015" s="92"/>
      <c r="K18015" s="29">
        <f>ROUND(SUM(K18010,K18014),2)</f>
        <v>176.85</v>
      </c>
    </row>
    <row r="18016" spans="1:11" ht="9.9499999999999993" customHeight="1" x14ac:dyDescent="0.25">
      <c r="A18016" s="9"/>
      <c r="B18016" s="9"/>
      <c r="C18016" s="9"/>
      <c r="D18016" s="9"/>
      <c r="E18016" s="9"/>
      <c r="F18016" s="9"/>
      <c r="G18016" s="100"/>
      <c r="H18016" s="100"/>
      <c r="I18016" s="100"/>
      <c r="J18016" s="100"/>
      <c r="K18016" s="100"/>
    </row>
    <row r="18017" spans="1:11" ht="20.100000000000001" customHeight="1" x14ac:dyDescent="0.25">
      <c r="A18017" s="99" t="s">
        <v>3507</v>
      </c>
      <c r="B18017" s="99"/>
      <c r="C18017" s="99"/>
      <c r="D18017" s="99"/>
      <c r="E18017" s="99"/>
      <c r="F18017" s="99"/>
      <c r="G18017" s="99"/>
      <c r="H18017" s="99"/>
      <c r="I18017" s="99"/>
      <c r="J18017" s="99"/>
      <c r="K18017" s="99"/>
    </row>
    <row r="18018" spans="1:11" ht="20.100000000000001" customHeight="1" x14ac:dyDescent="0.25">
      <c r="A18018" s="106" t="s">
        <v>4010</v>
      </c>
      <c r="B18018" s="106"/>
      <c r="C18018" s="106"/>
      <c r="D18018" s="106"/>
      <c r="E18018" s="106"/>
      <c r="F18018" s="2" t="s">
        <v>4</v>
      </c>
      <c r="G18018" s="87" t="s">
        <v>4001</v>
      </c>
      <c r="H18018" s="87"/>
      <c r="I18018" s="87" t="s">
        <v>3895</v>
      </c>
      <c r="J18018" s="87"/>
      <c r="K18018" s="2" t="s">
        <v>4011</v>
      </c>
    </row>
    <row r="18019" spans="1:11" ht="15" customHeight="1" x14ac:dyDescent="0.25">
      <c r="A18019" s="6" t="s">
        <v>4079</v>
      </c>
      <c r="B18019" s="104" t="s">
        <v>4080</v>
      </c>
      <c r="C18019" s="104"/>
      <c r="D18019" s="104"/>
      <c r="E18019" s="104"/>
      <c r="F18019" s="6" t="s">
        <v>77</v>
      </c>
      <c r="G18019" s="113">
        <v>1.7700000000000001E-3</v>
      </c>
      <c r="H18019" s="113"/>
      <c r="I18019" s="105">
        <v>33.79</v>
      </c>
      <c r="J18019" s="105"/>
      <c r="K18019" s="33">
        <f>ROUND(ROUND(G18019,5)*I18019,4)</f>
        <v>5.9799999999999999E-2</v>
      </c>
    </row>
    <row r="18020" spans="1:11" ht="15" customHeight="1" x14ac:dyDescent="0.25">
      <c r="A18020" s="6" t="s">
        <v>4081</v>
      </c>
      <c r="B18020" s="104" t="s">
        <v>4082</v>
      </c>
      <c r="C18020" s="104"/>
      <c r="D18020" s="104"/>
      <c r="E18020" s="104"/>
      <c r="F18020" s="6" t="s">
        <v>77</v>
      </c>
      <c r="G18020" s="113">
        <v>3.9300000000000003E-3</v>
      </c>
      <c r="H18020" s="113"/>
      <c r="I18020" s="105">
        <v>448.02</v>
      </c>
      <c r="J18020" s="105"/>
      <c r="K18020" s="33">
        <f>ROUND(ROUND(G18020,5)*I18020,4)</f>
        <v>1.7606999999999999</v>
      </c>
    </row>
    <row r="18021" spans="1:11" ht="15" customHeight="1" x14ac:dyDescent="0.25">
      <c r="A18021" s="6" t="s">
        <v>4083</v>
      </c>
      <c r="B18021" s="104" t="s">
        <v>4084</v>
      </c>
      <c r="C18021" s="104"/>
      <c r="D18021" s="104"/>
      <c r="E18021" s="104"/>
      <c r="F18021" s="6" t="s">
        <v>77</v>
      </c>
      <c r="G18021" s="113">
        <v>7.0800000000000004E-3</v>
      </c>
      <c r="H18021" s="113"/>
      <c r="I18021" s="105">
        <v>46.06</v>
      </c>
      <c r="J18021" s="105"/>
      <c r="K18021" s="33">
        <f>ROUND(ROUND(G18021,5)*I18021,4)</f>
        <v>0.3261</v>
      </c>
    </row>
    <row r="18022" spans="1:11" ht="15" customHeight="1" x14ac:dyDescent="0.25">
      <c r="A18022" s="6" t="s">
        <v>4085</v>
      </c>
      <c r="B18022" s="104" t="s">
        <v>4086</v>
      </c>
      <c r="C18022" s="104"/>
      <c r="D18022" s="104"/>
      <c r="E18022" s="104"/>
      <c r="F18022" s="6" t="s">
        <v>103</v>
      </c>
      <c r="G18022" s="113">
        <v>1</v>
      </c>
      <c r="H18022" s="113"/>
      <c r="I18022" s="105">
        <v>16.98</v>
      </c>
      <c r="J18022" s="105"/>
      <c r="K18022" s="33">
        <f>ROUND(ROUND(G18022,5)*I18022,4)</f>
        <v>16.98</v>
      </c>
    </row>
    <row r="18023" spans="1:11" ht="15" customHeight="1" x14ac:dyDescent="0.25">
      <c r="A18023" s="1"/>
      <c r="B18023" s="1"/>
      <c r="C18023" s="1"/>
      <c r="D18023" s="1"/>
      <c r="E18023" s="1"/>
      <c r="F18023" s="1"/>
      <c r="G18023" s="85" t="s">
        <v>4014</v>
      </c>
      <c r="H18023" s="85"/>
      <c r="I18023" s="85"/>
      <c r="J18023" s="85"/>
      <c r="K18023" s="34">
        <f>SUM(K18019:K18022)</f>
        <v>19.1266</v>
      </c>
    </row>
    <row r="18024" spans="1:11" ht="15" customHeight="1" x14ac:dyDescent="0.25">
      <c r="A18024" s="106" t="s">
        <v>4015</v>
      </c>
      <c r="B18024" s="106"/>
      <c r="C18024" s="106"/>
      <c r="D18024" s="23" t="s">
        <v>4016</v>
      </c>
      <c r="E18024" s="94" t="s">
        <v>4017</v>
      </c>
      <c r="F18024" s="94"/>
      <c r="G18024" s="94" t="s">
        <v>4001</v>
      </c>
      <c r="H18024" s="94"/>
      <c r="I18024" s="94" t="s">
        <v>3895</v>
      </c>
      <c r="J18024" s="94"/>
      <c r="K18024" s="23" t="s">
        <v>4011</v>
      </c>
    </row>
    <row r="18025" spans="1:11" ht="27.95" customHeight="1" x14ac:dyDescent="0.25">
      <c r="A18025" s="38" t="s">
        <v>4085</v>
      </c>
      <c r="B18025" s="109" t="s">
        <v>4087</v>
      </c>
      <c r="C18025" s="109"/>
      <c r="D18025" s="38" t="s">
        <v>4019</v>
      </c>
      <c r="E18025" s="110" t="s">
        <v>4088</v>
      </c>
      <c r="F18025" s="110"/>
      <c r="G18025" s="111">
        <v>1.9630000000000002E-2</v>
      </c>
      <c r="H18025" s="111"/>
      <c r="I18025" s="112">
        <v>33.64</v>
      </c>
      <c r="J18025" s="112"/>
      <c r="K18025" s="41">
        <f>ROUND(ROUND(G18025,5)*I18025,4)</f>
        <v>0.66039999999999999</v>
      </c>
    </row>
    <row r="18026" spans="1:11" ht="15" customHeight="1" x14ac:dyDescent="0.25">
      <c r="A18026" s="1"/>
      <c r="B18026" s="1"/>
      <c r="C18026" s="1"/>
      <c r="D18026" s="1"/>
      <c r="E18026" s="1"/>
      <c r="F18026" s="1"/>
      <c r="G18026" s="85" t="s">
        <v>4021</v>
      </c>
      <c r="H18026" s="85"/>
      <c r="I18026" s="85"/>
      <c r="J18026" s="85"/>
      <c r="K18026" s="33">
        <f>SUM(K18025:K18025)</f>
        <v>0.66039999999999999</v>
      </c>
    </row>
    <row r="18027" spans="1:11" ht="12.95" customHeight="1" x14ac:dyDescent="0.25">
      <c r="A18027" s="106" t="s">
        <v>4022</v>
      </c>
      <c r="B18027" s="106"/>
      <c r="C18027" s="94" t="s">
        <v>4023</v>
      </c>
      <c r="D18027" s="94" t="s">
        <v>5</v>
      </c>
      <c r="E18027" s="94" t="s">
        <v>4024</v>
      </c>
      <c r="F18027" s="94"/>
      <c r="G18027" s="94" t="s">
        <v>4025</v>
      </c>
      <c r="H18027" s="94"/>
      <c r="I18027" s="94" t="s">
        <v>2086</v>
      </c>
      <c r="J18027" s="94"/>
      <c r="K18027" s="94" t="s">
        <v>4011</v>
      </c>
    </row>
    <row r="18028" spans="1:11" ht="12" customHeight="1" x14ac:dyDescent="0.25">
      <c r="A18028" s="106"/>
      <c r="B18028" s="106"/>
      <c r="C18028" s="94"/>
      <c r="D18028" s="94"/>
      <c r="E18028" s="23" t="s">
        <v>2092</v>
      </c>
      <c r="F18028" s="23" t="s">
        <v>4026</v>
      </c>
      <c r="G18028" s="23" t="s">
        <v>2092</v>
      </c>
      <c r="H18028" s="23" t="s">
        <v>4026</v>
      </c>
      <c r="I18028" s="23" t="s">
        <v>2092</v>
      </c>
      <c r="J18028" s="23" t="s">
        <v>4026</v>
      </c>
      <c r="K18028" s="94"/>
    </row>
    <row r="18029" spans="1:11" ht="27.95" customHeight="1" x14ac:dyDescent="0.25">
      <c r="A18029" s="38" t="s">
        <v>4085</v>
      </c>
      <c r="B18029" s="39" t="s">
        <v>4087</v>
      </c>
      <c r="C18029" s="38" t="s">
        <v>4027</v>
      </c>
      <c r="D18029" s="40">
        <v>1.9630000000000002E-2</v>
      </c>
      <c r="E18029" s="42">
        <v>0</v>
      </c>
      <c r="F18029" s="43">
        <v>1.1100000000000001</v>
      </c>
      <c r="G18029" s="42">
        <v>0</v>
      </c>
      <c r="H18029" s="43">
        <v>0.88</v>
      </c>
      <c r="I18029" s="42">
        <v>0</v>
      </c>
      <c r="J18029" s="43">
        <v>0.72</v>
      </c>
      <c r="K18029" s="41">
        <f>ROUND(D18029*(ROUND(E18029*F18029,4)+ROUND(G18029*H18029,4)+ROUND(I18029*J18029,4)),4)</f>
        <v>0</v>
      </c>
    </row>
    <row r="18030" spans="1:11" ht="15" customHeight="1" x14ac:dyDescent="0.25">
      <c r="A18030" s="1"/>
      <c r="B18030" s="1"/>
      <c r="C18030" s="1"/>
      <c r="D18030" s="1"/>
      <c r="E18030" s="1"/>
      <c r="F18030" s="1"/>
      <c r="G18030" s="85" t="s">
        <v>4028</v>
      </c>
      <c r="H18030" s="85"/>
      <c r="I18030" s="85"/>
      <c r="J18030" s="85"/>
      <c r="K18030" s="33">
        <f>SUM(K18028:K18029)</f>
        <v>0</v>
      </c>
    </row>
    <row r="18031" spans="1:11" ht="15" customHeight="1" x14ac:dyDescent="0.25">
      <c r="A18031" s="9"/>
      <c r="B18031" s="9"/>
      <c r="C18031" s="9"/>
      <c r="D18031" s="9"/>
      <c r="E18031" s="9"/>
      <c r="F18031" s="9"/>
      <c r="G18031" s="92" t="s">
        <v>4029</v>
      </c>
      <c r="H18031" s="92"/>
      <c r="I18031" s="92"/>
      <c r="J18031" s="92"/>
      <c r="K18031" s="33">
        <f>SUM(K18023,K18026,K18030)</f>
        <v>19.786999999999999</v>
      </c>
    </row>
    <row r="18032" spans="1:11" ht="15" customHeight="1" x14ac:dyDescent="0.25">
      <c r="A18032" s="9"/>
      <c r="B18032" s="9"/>
      <c r="C18032" s="9"/>
      <c r="D18032" s="9"/>
      <c r="E18032" s="9"/>
      <c r="F18032" s="9"/>
      <c r="G18032" s="92" t="s">
        <v>3913</v>
      </c>
      <c r="H18032" s="92"/>
      <c r="I18032" s="92"/>
      <c r="J18032" s="92"/>
      <c r="K18032" s="29">
        <f>ROUND(SUM(K18031),2)</f>
        <v>19.79</v>
      </c>
    </row>
    <row r="18033" spans="1:11" ht="9.9499999999999993" customHeight="1" x14ac:dyDescent="0.25">
      <c r="A18033" s="9"/>
      <c r="B18033" s="9"/>
      <c r="C18033" s="9"/>
      <c r="D18033" s="9"/>
      <c r="E18033" s="9"/>
      <c r="F18033" s="9"/>
      <c r="G18033" s="100"/>
      <c r="H18033" s="100"/>
      <c r="I18033" s="100"/>
      <c r="J18033" s="100"/>
      <c r="K18033" s="100"/>
    </row>
    <row r="18034" spans="1:11" ht="20.100000000000001" customHeight="1" x14ac:dyDescent="0.25">
      <c r="A18034" s="99" t="s">
        <v>3508</v>
      </c>
      <c r="B18034" s="99"/>
      <c r="C18034" s="99"/>
      <c r="D18034" s="99"/>
      <c r="E18034" s="99"/>
      <c r="F18034" s="99"/>
      <c r="G18034" s="99"/>
      <c r="H18034" s="99"/>
      <c r="I18034" s="99"/>
      <c r="J18034" s="99"/>
      <c r="K18034" s="99"/>
    </row>
    <row r="18035" spans="1:11" ht="15" customHeight="1" x14ac:dyDescent="0.25">
      <c r="A18035" s="93" t="s">
        <v>3893</v>
      </c>
      <c r="B18035" s="93"/>
      <c r="C18035" s="93"/>
      <c r="D18035" s="94" t="s">
        <v>3</v>
      </c>
      <c r="E18035" s="94"/>
      <c r="F18035" s="23" t="s">
        <v>4</v>
      </c>
      <c r="G18035" s="94" t="s">
        <v>3894</v>
      </c>
      <c r="H18035" s="94"/>
      <c r="I18035" s="94" t="s">
        <v>3895</v>
      </c>
      <c r="J18035" s="94"/>
      <c r="K18035" s="23" t="s">
        <v>3896</v>
      </c>
    </row>
    <row r="18036" spans="1:11" ht="15" customHeight="1" x14ac:dyDescent="0.25">
      <c r="A18036" s="24" t="s">
        <v>4089</v>
      </c>
      <c r="B18036" s="95" t="s">
        <v>4090</v>
      </c>
      <c r="C18036" s="95"/>
      <c r="D18036" s="96" t="s">
        <v>20</v>
      </c>
      <c r="E18036" s="96"/>
      <c r="F18036" s="24" t="s">
        <v>16</v>
      </c>
      <c r="G18036" s="97">
        <v>1</v>
      </c>
      <c r="H18036" s="97"/>
      <c r="I18036" s="98">
        <v>12.85</v>
      </c>
      <c r="J18036" s="98"/>
      <c r="K18036" s="27">
        <f>TRUNC(TRUNC(G18036,8)*I18036,2)</f>
        <v>12.85</v>
      </c>
    </row>
    <row r="18037" spans="1:11" ht="15" customHeight="1" x14ac:dyDescent="0.25">
      <c r="A18037" s="9"/>
      <c r="B18037" s="9"/>
      <c r="C18037" s="9"/>
      <c r="D18037" s="9"/>
      <c r="E18037" s="9"/>
      <c r="F18037" s="9"/>
      <c r="G18037" s="91" t="s">
        <v>3906</v>
      </c>
      <c r="H18037" s="91"/>
      <c r="I18037" s="91"/>
      <c r="J18037" s="91"/>
      <c r="K18037" s="28">
        <f>SUM(K18036:K18036)</f>
        <v>12.85</v>
      </c>
    </row>
    <row r="18038" spans="1:11" ht="15" customHeight="1" x14ac:dyDescent="0.25">
      <c r="A18038" s="93" t="s">
        <v>3907</v>
      </c>
      <c r="B18038" s="93"/>
      <c r="C18038" s="93"/>
      <c r="D18038" s="94" t="s">
        <v>3</v>
      </c>
      <c r="E18038" s="94"/>
      <c r="F18038" s="23" t="s">
        <v>4</v>
      </c>
      <c r="G18038" s="94" t="s">
        <v>3894</v>
      </c>
      <c r="H18038" s="94"/>
      <c r="I18038" s="94" t="s">
        <v>3895</v>
      </c>
      <c r="J18038" s="94"/>
      <c r="K18038" s="23" t="s">
        <v>3896</v>
      </c>
    </row>
    <row r="18039" spans="1:11" ht="15" customHeight="1" x14ac:dyDescent="0.25">
      <c r="A18039" s="24" t="s">
        <v>3961</v>
      </c>
      <c r="B18039" s="95" t="s">
        <v>3962</v>
      </c>
      <c r="C18039" s="95"/>
      <c r="D18039" s="96" t="s">
        <v>20</v>
      </c>
      <c r="E18039" s="96"/>
      <c r="F18039" s="24" t="s">
        <v>2056</v>
      </c>
      <c r="G18039" s="97">
        <v>2.7699999999999999E-2</v>
      </c>
      <c r="H18039" s="97"/>
      <c r="I18039" s="98">
        <v>29.5</v>
      </c>
      <c r="J18039" s="98"/>
      <c r="K18039" s="27">
        <f>TRUNC(TRUNC(G18039,8)*I18039,2)</f>
        <v>0.81</v>
      </c>
    </row>
    <row r="18040" spans="1:11" ht="15" customHeight="1" x14ac:dyDescent="0.25">
      <c r="A18040" s="24" t="s">
        <v>3910</v>
      </c>
      <c r="B18040" s="95" t="s">
        <v>3911</v>
      </c>
      <c r="C18040" s="95"/>
      <c r="D18040" s="96" t="s">
        <v>20</v>
      </c>
      <c r="E18040" s="96"/>
      <c r="F18040" s="24" t="s">
        <v>2056</v>
      </c>
      <c r="G18040" s="97">
        <v>0.1386</v>
      </c>
      <c r="H18040" s="97"/>
      <c r="I18040" s="98">
        <v>24.94</v>
      </c>
      <c r="J18040" s="98"/>
      <c r="K18040" s="27">
        <f>TRUNC(TRUNC(G18040,8)*I18040,2)</f>
        <v>3.45</v>
      </c>
    </row>
    <row r="18041" spans="1:11" ht="18" customHeight="1" x14ac:dyDescent="0.25">
      <c r="A18041" s="9"/>
      <c r="B18041" s="9"/>
      <c r="C18041" s="9"/>
      <c r="D18041" s="9"/>
      <c r="E18041" s="9"/>
      <c r="F18041" s="9"/>
      <c r="G18041" s="91" t="s">
        <v>3912</v>
      </c>
      <c r="H18041" s="91"/>
      <c r="I18041" s="91"/>
      <c r="J18041" s="91"/>
      <c r="K18041" s="28">
        <f>SUM(K18039:K18040)</f>
        <v>4.26</v>
      </c>
    </row>
    <row r="18042" spans="1:11" ht="15" customHeight="1" x14ac:dyDescent="0.25">
      <c r="A18042" s="9"/>
      <c r="B18042" s="9"/>
      <c r="C18042" s="9"/>
      <c r="D18042" s="9"/>
      <c r="E18042" s="9"/>
      <c r="F18042" s="9"/>
      <c r="G18042" s="92" t="s">
        <v>3913</v>
      </c>
      <c r="H18042" s="92"/>
      <c r="I18042" s="92"/>
      <c r="J18042" s="92"/>
      <c r="K18042" s="29">
        <f>ROUND(SUM(K18037,K18041),2)</f>
        <v>17.11</v>
      </c>
    </row>
    <row r="18043" spans="1:11" ht="9.9499999999999993" customHeight="1" x14ac:dyDescent="0.25">
      <c r="A18043" s="9"/>
      <c r="B18043" s="9"/>
      <c r="C18043" s="9"/>
      <c r="D18043" s="9"/>
      <c r="E18043" s="9"/>
      <c r="F18043" s="9"/>
      <c r="G18043" s="100"/>
      <c r="H18043" s="100"/>
      <c r="I18043" s="100"/>
      <c r="J18043" s="100"/>
      <c r="K18043" s="100"/>
    </row>
    <row r="18044" spans="1:11" ht="20.100000000000001" customHeight="1" x14ac:dyDescent="0.25">
      <c r="A18044" s="99" t="s">
        <v>3509</v>
      </c>
      <c r="B18044" s="99"/>
      <c r="C18044" s="99"/>
      <c r="D18044" s="99"/>
      <c r="E18044" s="99"/>
      <c r="F18044" s="99"/>
      <c r="G18044" s="99"/>
      <c r="H18044" s="99"/>
      <c r="I18044" s="99"/>
      <c r="J18044" s="99"/>
      <c r="K18044" s="99"/>
    </row>
    <row r="18045" spans="1:11" ht="12.95" customHeight="1" x14ac:dyDescent="0.25">
      <c r="A18045" s="107" t="s">
        <v>3984</v>
      </c>
      <c r="B18045" s="107"/>
      <c r="C18045" s="107"/>
      <c r="D18045" s="108" t="s">
        <v>3985</v>
      </c>
      <c r="E18045" s="87" t="s">
        <v>3986</v>
      </c>
      <c r="F18045" s="87"/>
      <c r="G18045" s="87" t="s">
        <v>3987</v>
      </c>
      <c r="H18045" s="87"/>
      <c r="I18045" s="87"/>
      <c r="J18045" s="87"/>
      <c r="K18045" s="87" t="s">
        <v>3988</v>
      </c>
    </row>
    <row r="18046" spans="1:11" ht="12" customHeight="1" x14ac:dyDescent="0.25">
      <c r="A18046" s="107"/>
      <c r="B18046" s="107"/>
      <c r="C18046" s="107"/>
      <c r="D18046" s="108"/>
      <c r="E18046" s="23" t="s">
        <v>3989</v>
      </c>
      <c r="F18046" s="23" t="s">
        <v>3990</v>
      </c>
      <c r="G18046" s="94" t="s">
        <v>3989</v>
      </c>
      <c r="H18046" s="94"/>
      <c r="I18046" s="94" t="s">
        <v>3990</v>
      </c>
      <c r="J18046" s="94"/>
      <c r="K18046" s="87"/>
    </row>
    <row r="18047" spans="1:11" ht="15.95" customHeight="1" x14ac:dyDescent="0.25">
      <c r="A18047" s="6" t="s">
        <v>4091</v>
      </c>
      <c r="B18047" s="104" t="s">
        <v>4092</v>
      </c>
      <c r="C18047" s="104"/>
      <c r="D18047" s="44">
        <v>1</v>
      </c>
      <c r="E18047" s="32">
        <v>0.8</v>
      </c>
      <c r="F18047" s="32">
        <v>0.19999999999999996</v>
      </c>
      <c r="G18047" s="105">
        <v>5.32</v>
      </c>
      <c r="H18047" s="105"/>
      <c r="I18047" s="105">
        <v>0.5</v>
      </c>
      <c r="J18047" s="105"/>
      <c r="K18047" s="33">
        <f>TRUNC(D18047*(TRUNC(E18047*G18047,4)+TRUNC(F18047*I18047,4)),4)</f>
        <v>4.3559999999999999</v>
      </c>
    </row>
    <row r="18048" spans="1:11" ht="15" customHeight="1" x14ac:dyDescent="0.25">
      <c r="A18048" s="1"/>
      <c r="B18048" s="1"/>
      <c r="C18048" s="1"/>
      <c r="D18048" s="1"/>
      <c r="E18048" s="1"/>
      <c r="F18048" s="1"/>
      <c r="G18048" s="85" t="s">
        <v>3999</v>
      </c>
      <c r="H18048" s="85"/>
      <c r="I18048" s="85"/>
      <c r="J18048" s="85"/>
      <c r="K18048" s="34">
        <f>SUM(K18046:K18047)</f>
        <v>4.3559999999999999</v>
      </c>
    </row>
    <row r="18049" spans="1:11" ht="20.100000000000001" customHeight="1" x14ac:dyDescent="0.25">
      <c r="A18049" s="106" t="s">
        <v>4000</v>
      </c>
      <c r="B18049" s="106"/>
      <c r="C18049" s="106"/>
      <c r="D18049" s="106"/>
      <c r="E18049" s="106"/>
      <c r="F18049" s="2" t="s">
        <v>4</v>
      </c>
      <c r="G18049" s="87" t="s">
        <v>4001</v>
      </c>
      <c r="H18049" s="87"/>
      <c r="I18049" s="87" t="s">
        <v>4002</v>
      </c>
      <c r="J18049" s="87"/>
      <c r="K18049" s="2" t="s">
        <v>3988</v>
      </c>
    </row>
    <row r="18050" spans="1:11" ht="15" customHeight="1" x14ac:dyDescent="0.25">
      <c r="A18050" s="6" t="s">
        <v>4093</v>
      </c>
      <c r="B18050" s="101" t="s">
        <v>4094</v>
      </c>
      <c r="C18050" s="101"/>
      <c r="D18050" s="101"/>
      <c r="E18050" s="101"/>
      <c r="F18050" s="6" t="s">
        <v>3940</v>
      </c>
      <c r="G18050" s="102">
        <v>0.1333</v>
      </c>
      <c r="H18050" s="102"/>
      <c r="I18050" s="103">
        <v>3.96</v>
      </c>
      <c r="J18050" s="103"/>
      <c r="K18050" s="7">
        <f>TRUNC(TRUNC(G18050,8)*I18050,2)</f>
        <v>0.52</v>
      </c>
    </row>
    <row r="18051" spans="1:11" ht="15" customHeight="1" x14ac:dyDescent="0.25">
      <c r="A18051" s="6" t="s">
        <v>4095</v>
      </c>
      <c r="B18051" s="101" t="s">
        <v>4096</v>
      </c>
      <c r="C18051" s="101"/>
      <c r="D18051" s="101"/>
      <c r="E18051" s="101"/>
      <c r="F18051" s="6" t="s">
        <v>3940</v>
      </c>
      <c r="G18051" s="102">
        <v>2</v>
      </c>
      <c r="H18051" s="102"/>
      <c r="I18051" s="103">
        <v>14.41</v>
      </c>
      <c r="J18051" s="103"/>
      <c r="K18051" s="7">
        <f>TRUNC(TRUNC(G18051,8)*I18051,2)</f>
        <v>28.82</v>
      </c>
    </row>
    <row r="18052" spans="1:11" ht="15" customHeight="1" x14ac:dyDescent="0.25">
      <c r="A18052" s="6" t="s">
        <v>4097</v>
      </c>
      <c r="B18052" s="101" t="s">
        <v>4098</v>
      </c>
      <c r="C18052" s="101"/>
      <c r="D18052" s="101"/>
      <c r="E18052" s="101"/>
      <c r="F18052" s="6" t="s">
        <v>3940</v>
      </c>
      <c r="G18052" s="102">
        <v>3</v>
      </c>
      <c r="H18052" s="102"/>
      <c r="I18052" s="103">
        <v>14.58</v>
      </c>
      <c r="J18052" s="103"/>
      <c r="K18052" s="7">
        <f>TRUNC(TRUNC(G18052,8)*I18052,2)</f>
        <v>43.74</v>
      </c>
    </row>
    <row r="18053" spans="1:11" ht="15" customHeight="1" x14ac:dyDescent="0.25">
      <c r="A18053" s="1"/>
      <c r="B18053" s="1"/>
      <c r="C18053" s="1"/>
      <c r="D18053" s="1"/>
      <c r="E18053" s="1"/>
      <c r="F18053" s="1"/>
      <c r="G18053" s="85" t="s">
        <v>4005</v>
      </c>
      <c r="H18053" s="85"/>
      <c r="I18053" s="85"/>
      <c r="J18053" s="85"/>
      <c r="K18053" s="29">
        <f>SUM(K18050:K18052)</f>
        <v>73.08</v>
      </c>
    </row>
    <row r="18054" spans="1:11" ht="15" customHeight="1" x14ac:dyDescent="0.25">
      <c r="A18054" s="9"/>
      <c r="B18054" s="9"/>
      <c r="C18054" s="9"/>
      <c r="D18054" s="9"/>
      <c r="E18054" s="9"/>
      <c r="F18054" s="9"/>
      <c r="G18054" s="92" t="s">
        <v>4006</v>
      </c>
      <c r="H18054" s="92"/>
      <c r="I18054" s="92"/>
      <c r="J18054" s="92"/>
      <c r="K18054" s="33">
        <f>SUM(K18048,K18053)</f>
        <v>77.435999999999993</v>
      </c>
    </row>
    <row r="18055" spans="1:11" ht="15" customHeight="1" x14ac:dyDescent="0.25">
      <c r="A18055" s="9"/>
      <c r="B18055" s="9"/>
      <c r="C18055" s="9"/>
      <c r="D18055" s="9"/>
      <c r="E18055" s="9"/>
      <c r="F18055" s="9"/>
      <c r="G18055" s="92" t="s">
        <v>4007</v>
      </c>
      <c r="H18055" s="92"/>
      <c r="I18055" s="92"/>
      <c r="J18055" s="92"/>
      <c r="K18055" s="35">
        <v>22.5</v>
      </c>
    </row>
    <row r="18056" spans="1:11" ht="15" customHeight="1" x14ac:dyDescent="0.25">
      <c r="A18056" s="9"/>
      <c r="B18056" s="9"/>
      <c r="C18056" s="9"/>
      <c r="D18056" s="9"/>
      <c r="E18056" s="9"/>
      <c r="F18056" s="9"/>
      <c r="G18056" s="92" t="s">
        <v>4008</v>
      </c>
      <c r="H18056" s="92"/>
      <c r="I18056" s="92"/>
      <c r="J18056" s="92"/>
      <c r="K18056" s="33">
        <f>TRUNC(K18054/K18055,4)</f>
        <v>3.4416000000000002</v>
      </c>
    </row>
    <row r="18057" spans="1:11" ht="15" customHeight="1" x14ac:dyDescent="0.25">
      <c r="A18057" s="9"/>
      <c r="B18057" s="9"/>
      <c r="C18057" s="9"/>
      <c r="D18057" s="9"/>
      <c r="E18057" s="9"/>
      <c r="F18057" s="9"/>
      <c r="G18057" s="92" t="s">
        <v>4029</v>
      </c>
      <c r="H18057" s="92"/>
      <c r="I18057" s="92"/>
      <c r="J18057" s="92"/>
      <c r="K18057" s="33">
        <f>SUM(K18056)</f>
        <v>3.4416000000000002</v>
      </c>
    </row>
    <row r="18058" spans="1:11" ht="15" customHeight="1" x14ac:dyDescent="0.25">
      <c r="A18058" s="9"/>
      <c r="B18058" s="9"/>
      <c r="C18058" s="9"/>
      <c r="D18058" s="9"/>
      <c r="E18058" s="9"/>
      <c r="F18058" s="9"/>
      <c r="G18058" s="92" t="s">
        <v>3913</v>
      </c>
      <c r="H18058" s="92"/>
      <c r="I18058" s="92"/>
      <c r="J18058" s="92"/>
      <c r="K18058" s="29">
        <f>ROUND(SUM(K18057),2)</f>
        <v>3.44</v>
      </c>
    </row>
    <row r="18059" spans="1:11" ht="9.9499999999999993" customHeight="1" x14ac:dyDescent="0.25">
      <c r="A18059" s="9"/>
      <c r="B18059" s="9"/>
      <c r="C18059" s="9"/>
      <c r="D18059" s="9"/>
      <c r="E18059" s="9"/>
      <c r="F18059" s="9"/>
      <c r="G18059" s="100"/>
      <c r="H18059" s="100"/>
      <c r="I18059" s="100"/>
      <c r="J18059" s="100"/>
      <c r="K18059" s="100"/>
    </row>
    <row r="18060" spans="1:11" ht="20.100000000000001" customHeight="1" x14ac:dyDescent="0.25">
      <c r="A18060" s="99" t="s">
        <v>3510</v>
      </c>
      <c r="B18060" s="99"/>
      <c r="C18060" s="99"/>
      <c r="D18060" s="99"/>
      <c r="E18060" s="99"/>
      <c r="F18060" s="99"/>
      <c r="G18060" s="99"/>
      <c r="H18060" s="99"/>
      <c r="I18060" s="99"/>
      <c r="J18060" s="99"/>
      <c r="K18060" s="99"/>
    </row>
    <row r="18061" spans="1:11" ht="15" customHeight="1" x14ac:dyDescent="0.25">
      <c r="A18061" s="93" t="s">
        <v>3893</v>
      </c>
      <c r="B18061" s="93"/>
      <c r="C18061" s="93"/>
      <c r="D18061" s="94" t="s">
        <v>3</v>
      </c>
      <c r="E18061" s="94"/>
      <c r="F18061" s="23" t="s">
        <v>4</v>
      </c>
      <c r="G18061" s="94" t="s">
        <v>3894</v>
      </c>
      <c r="H18061" s="94"/>
      <c r="I18061" s="94" t="s">
        <v>3895</v>
      </c>
      <c r="J18061" s="94"/>
      <c r="K18061" s="23" t="s">
        <v>3896</v>
      </c>
    </row>
    <row r="18062" spans="1:11" ht="15" customHeight="1" x14ac:dyDescent="0.25">
      <c r="A18062" s="24" t="s">
        <v>3951</v>
      </c>
      <c r="B18062" s="95" t="s">
        <v>3952</v>
      </c>
      <c r="C18062" s="95"/>
      <c r="D18062" s="96" t="s">
        <v>3953</v>
      </c>
      <c r="E18062" s="96"/>
      <c r="F18062" s="24" t="s">
        <v>3954</v>
      </c>
      <c r="G18062" s="97">
        <v>4.0000000000000001E-3</v>
      </c>
      <c r="H18062" s="97"/>
      <c r="I18062" s="98">
        <v>215</v>
      </c>
      <c r="J18062" s="98"/>
      <c r="K18062" s="27">
        <f>ROUND(ROUND(G18062,8)*I18062,2)</f>
        <v>0.86</v>
      </c>
    </row>
    <row r="18063" spans="1:11" ht="15" customHeight="1" x14ac:dyDescent="0.25">
      <c r="A18063" s="24" t="s">
        <v>3955</v>
      </c>
      <c r="B18063" s="95" t="s">
        <v>3956</v>
      </c>
      <c r="C18063" s="95"/>
      <c r="D18063" s="96" t="s">
        <v>20</v>
      </c>
      <c r="E18063" s="96"/>
      <c r="F18063" s="24" t="s">
        <v>3903</v>
      </c>
      <c r="G18063" s="97">
        <v>5.0000000000000001E-3</v>
      </c>
      <c r="H18063" s="97"/>
      <c r="I18063" s="98">
        <v>19.37</v>
      </c>
      <c r="J18063" s="98"/>
      <c r="K18063" s="27">
        <f>ROUND(ROUND(G18063,8)*I18063,2)</f>
        <v>0.1</v>
      </c>
    </row>
    <row r="18064" spans="1:11" ht="15" customHeight="1" x14ac:dyDescent="0.25">
      <c r="A18064" s="9"/>
      <c r="B18064" s="9"/>
      <c r="C18064" s="9"/>
      <c r="D18064" s="9"/>
      <c r="E18064" s="9"/>
      <c r="F18064" s="9"/>
      <c r="G18064" s="91" t="s">
        <v>3906</v>
      </c>
      <c r="H18064" s="91"/>
      <c r="I18064" s="91"/>
      <c r="J18064" s="91"/>
      <c r="K18064" s="28">
        <f>SUM(K18062:K18063)</f>
        <v>0.96</v>
      </c>
    </row>
    <row r="18065" spans="1:11" ht="15" customHeight="1" x14ac:dyDescent="0.25">
      <c r="A18065" s="93" t="s">
        <v>3907</v>
      </c>
      <c r="B18065" s="93"/>
      <c r="C18065" s="93"/>
      <c r="D18065" s="94" t="s">
        <v>3</v>
      </c>
      <c r="E18065" s="94"/>
      <c r="F18065" s="23" t="s">
        <v>4</v>
      </c>
      <c r="G18065" s="94" t="s">
        <v>3894</v>
      </c>
      <c r="H18065" s="94"/>
      <c r="I18065" s="94" t="s">
        <v>3895</v>
      </c>
      <c r="J18065" s="94"/>
      <c r="K18065" s="23" t="s">
        <v>3896</v>
      </c>
    </row>
    <row r="18066" spans="1:11" ht="21" customHeight="1" x14ac:dyDescent="0.25">
      <c r="A18066" s="24" t="s">
        <v>3908</v>
      </c>
      <c r="B18066" s="95" t="s">
        <v>3909</v>
      </c>
      <c r="C18066" s="95"/>
      <c r="D18066" s="96" t="s">
        <v>20</v>
      </c>
      <c r="E18066" s="96"/>
      <c r="F18066" s="24" t="s">
        <v>2056</v>
      </c>
      <c r="G18066" s="97">
        <v>0.03</v>
      </c>
      <c r="H18066" s="97"/>
      <c r="I18066" s="98">
        <v>32.24</v>
      </c>
      <c r="J18066" s="98"/>
      <c r="K18066" s="27">
        <f>ROUND(ROUND(G18066,8)*I18066,2)</f>
        <v>0.97</v>
      </c>
    </row>
    <row r="18067" spans="1:11" ht="15" customHeight="1" x14ac:dyDescent="0.25">
      <c r="A18067" s="24" t="s">
        <v>3910</v>
      </c>
      <c r="B18067" s="95" t="s">
        <v>3911</v>
      </c>
      <c r="C18067" s="95"/>
      <c r="D18067" s="96" t="s">
        <v>20</v>
      </c>
      <c r="E18067" s="96"/>
      <c r="F18067" s="24" t="s">
        <v>2056</v>
      </c>
      <c r="G18067" s="97">
        <v>0.03</v>
      </c>
      <c r="H18067" s="97"/>
      <c r="I18067" s="98">
        <v>24.94</v>
      </c>
      <c r="J18067" s="98"/>
      <c r="K18067" s="27">
        <f>ROUND(ROUND(G18067,8)*I18067,2)</f>
        <v>0.75</v>
      </c>
    </row>
    <row r="18068" spans="1:11" ht="18" customHeight="1" x14ac:dyDescent="0.25">
      <c r="A18068" s="9"/>
      <c r="B18068" s="9"/>
      <c r="C18068" s="9"/>
      <c r="D18068" s="9"/>
      <c r="E18068" s="9"/>
      <c r="F18068" s="9"/>
      <c r="G18068" s="91" t="s">
        <v>3912</v>
      </c>
      <c r="H18068" s="91"/>
      <c r="I18068" s="91"/>
      <c r="J18068" s="91"/>
      <c r="K18068" s="28">
        <f>SUM(K18066:K18067)</f>
        <v>1.72</v>
      </c>
    </row>
    <row r="18069" spans="1:11" ht="15" customHeight="1" x14ac:dyDescent="0.25">
      <c r="A18069" s="9"/>
      <c r="B18069" s="9"/>
      <c r="C18069" s="9"/>
      <c r="D18069" s="9"/>
      <c r="E18069" s="9"/>
      <c r="F18069" s="9"/>
      <c r="G18069" s="92" t="s">
        <v>3913</v>
      </c>
      <c r="H18069" s="92"/>
      <c r="I18069" s="92"/>
      <c r="J18069" s="92"/>
      <c r="K18069" s="29">
        <f>ROUND(SUM(K18064,K18068),2)</f>
        <v>2.68</v>
      </c>
    </row>
    <row r="18070" spans="1:11" ht="9.9499999999999993" customHeight="1" x14ac:dyDescent="0.25">
      <c r="A18070" s="9"/>
      <c r="B18070" s="9"/>
      <c r="C18070" s="9"/>
      <c r="D18070" s="9"/>
      <c r="E18070" s="9"/>
      <c r="F18070" s="9"/>
      <c r="G18070" s="100"/>
      <c r="H18070" s="100"/>
      <c r="I18070" s="100"/>
      <c r="J18070" s="100"/>
      <c r="K18070" s="100"/>
    </row>
    <row r="18071" spans="1:11" ht="20.100000000000001" customHeight="1" x14ac:dyDescent="0.25">
      <c r="A18071" s="99" t="s">
        <v>3511</v>
      </c>
      <c r="B18071" s="99"/>
      <c r="C18071" s="99"/>
      <c r="D18071" s="99"/>
      <c r="E18071" s="99"/>
      <c r="F18071" s="99"/>
      <c r="G18071" s="99"/>
      <c r="H18071" s="99"/>
      <c r="I18071" s="99"/>
      <c r="J18071" s="99"/>
      <c r="K18071" s="99"/>
    </row>
    <row r="18072" spans="1:11" ht="15" customHeight="1" x14ac:dyDescent="0.25">
      <c r="A18072" s="93" t="s">
        <v>3916</v>
      </c>
      <c r="B18072" s="93"/>
      <c r="C18072" s="93"/>
      <c r="D18072" s="94" t="s">
        <v>3</v>
      </c>
      <c r="E18072" s="94"/>
      <c r="F18072" s="23" t="s">
        <v>4</v>
      </c>
      <c r="G18072" s="94" t="s">
        <v>3894</v>
      </c>
      <c r="H18072" s="94"/>
      <c r="I18072" s="94" t="s">
        <v>3895</v>
      </c>
      <c r="J18072" s="94"/>
      <c r="K18072" s="23" t="s">
        <v>3896</v>
      </c>
    </row>
    <row r="18073" spans="1:11" ht="29.1" customHeight="1" x14ac:dyDescent="0.25">
      <c r="A18073" s="24" t="s">
        <v>3957</v>
      </c>
      <c r="B18073" s="95" t="s">
        <v>3958</v>
      </c>
      <c r="C18073" s="95"/>
      <c r="D18073" s="96" t="s">
        <v>20</v>
      </c>
      <c r="E18073" s="96"/>
      <c r="F18073" s="24" t="s">
        <v>3936</v>
      </c>
      <c r="G18073" s="97">
        <v>2.8999999999999998E-3</v>
      </c>
      <c r="H18073" s="97"/>
      <c r="I18073" s="98">
        <v>75.540000000000006</v>
      </c>
      <c r="J18073" s="98"/>
      <c r="K18073" s="27">
        <f>TRUNC(TRUNC(G18073,8)*I18073,2)</f>
        <v>0.21</v>
      </c>
    </row>
    <row r="18074" spans="1:11" ht="29.1" customHeight="1" x14ac:dyDescent="0.25">
      <c r="A18074" s="24" t="s">
        <v>3959</v>
      </c>
      <c r="B18074" s="95" t="s">
        <v>3960</v>
      </c>
      <c r="C18074" s="95"/>
      <c r="D18074" s="96" t="s">
        <v>20</v>
      </c>
      <c r="E18074" s="96"/>
      <c r="F18074" s="24" t="s">
        <v>30</v>
      </c>
      <c r="G18074" s="97">
        <v>1.6999999999999999E-3</v>
      </c>
      <c r="H18074" s="97"/>
      <c r="I18074" s="98">
        <v>198.53</v>
      </c>
      <c r="J18074" s="98"/>
      <c r="K18074" s="27">
        <f>TRUNC(TRUNC(G18074,8)*I18074,2)</f>
        <v>0.33</v>
      </c>
    </row>
    <row r="18075" spans="1:11" ht="18" customHeight="1" x14ac:dyDescent="0.25">
      <c r="A18075" s="9"/>
      <c r="B18075" s="9"/>
      <c r="C18075" s="9"/>
      <c r="D18075" s="9"/>
      <c r="E18075" s="9"/>
      <c r="F18075" s="9"/>
      <c r="G18075" s="91" t="s">
        <v>3919</v>
      </c>
      <c r="H18075" s="91"/>
      <c r="I18075" s="91"/>
      <c r="J18075" s="91"/>
      <c r="K18075" s="28">
        <f>SUM(K18073:K18074)</f>
        <v>0.54</v>
      </c>
    </row>
    <row r="18076" spans="1:11" ht="15" customHeight="1" x14ac:dyDescent="0.25">
      <c r="A18076" s="93" t="s">
        <v>3907</v>
      </c>
      <c r="B18076" s="93"/>
      <c r="C18076" s="93"/>
      <c r="D18076" s="94" t="s">
        <v>3</v>
      </c>
      <c r="E18076" s="94"/>
      <c r="F18076" s="23" t="s">
        <v>4</v>
      </c>
      <c r="G18076" s="94" t="s">
        <v>3894</v>
      </c>
      <c r="H18076" s="94"/>
      <c r="I18076" s="94" t="s">
        <v>3895</v>
      </c>
      <c r="J18076" s="94"/>
      <c r="K18076" s="23" t="s">
        <v>3896</v>
      </c>
    </row>
    <row r="18077" spans="1:11" ht="15" customHeight="1" x14ac:dyDescent="0.25">
      <c r="A18077" s="24" t="s">
        <v>3961</v>
      </c>
      <c r="B18077" s="95" t="s">
        <v>3962</v>
      </c>
      <c r="C18077" s="95"/>
      <c r="D18077" s="96" t="s">
        <v>20</v>
      </c>
      <c r="E18077" s="96"/>
      <c r="F18077" s="24" t="s">
        <v>2056</v>
      </c>
      <c r="G18077" s="97">
        <v>4.5999999999999999E-3</v>
      </c>
      <c r="H18077" s="97"/>
      <c r="I18077" s="98">
        <v>29.5</v>
      </c>
      <c r="J18077" s="98"/>
      <c r="K18077" s="27">
        <f>TRUNC(TRUNC(G18077,8)*I18077,2)</f>
        <v>0.13</v>
      </c>
    </row>
    <row r="18078" spans="1:11" ht="18" customHeight="1" x14ac:dyDescent="0.25">
      <c r="A18078" s="9"/>
      <c r="B18078" s="9"/>
      <c r="C18078" s="9"/>
      <c r="D18078" s="9"/>
      <c r="E18078" s="9"/>
      <c r="F18078" s="9"/>
      <c r="G18078" s="91" t="s">
        <v>3912</v>
      </c>
      <c r="H18078" s="91"/>
      <c r="I18078" s="91"/>
      <c r="J18078" s="91"/>
      <c r="K18078" s="28">
        <f>SUM(K18077:K18077)</f>
        <v>0.13</v>
      </c>
    </row>
    <row r="18079" spans="1:11" ht="15" customHeight="1" x14ac:dyDescent="0.25">
      <c r="A18079" s="9"/>
      <c r="B18079" s="9"/>
      <c r="C18079" s="9"/>
      <c r="D18079" s="9"/>
      <c r="E18079" s="9"/>
      <c r="F18079" s="9"/>
      <c r="G18079" s="92" t="s">
        <v>3913</v>
      </c>
      <c r="H18079" s="92"/>
      <c r="I18079" s="92"/>
      <c r="J18079" s="92"/>
      <c r="K18079" s="29">
        <f>ROUND(SUM(K18075,K18078),2)</f>
        <v>0.67</v>
      </c>
    </row>
    <row r="18080" spans="1:11" ht="9.9499999999999993" customHeight="1" x14ac:dyDescent="0.25">
      <c r="A18080" s="9"/>
      <c r="B18080" s="9"/>
      <c r="C18080" s="9"/>
      <c r="D18080" s="9"/>
      <c r="E18080" s="9"/>
      <c r="F18080" s="9"/>
      <c r="G18080" s="100"/>
      <c r="H18080" s="100"/>
      <c r="I18080" s="100"/>
      <c r="J18080" s="100"/>
      <c r="K18080" s="100"/>
    </row>
    <row r="18081" spans="1:11" ht="20.100000000000001" customHeight="1" x14ac:dyDescent="0.25">
      <c r="A18081" s="99" t="s">
        <v>3512</v>
      </c>
      <c r="B18081" s="99"/>
      <c r="C18081" s="99"/>
      <c r="D18081" s="99"/>
      <c r="E18081" s="99"/>
      <c r="F18081" s="99"/>
      <c r="G18081" s="99"/>
      <c r="H18081" s="99"/>
      <c r="I18081" s="99"/>
      <c r="J18081" s="99"/>
      <c r="K18081" s="99"/>
    </row>
    <row r="18082" spans="1:11" ht="15" customHeight="1" x14ac:dyDescent="0.25">
      <c r="A18082" s="93" t="s">
        <v>3916</v>
      </c>
      <c r="B18082" s="93"/>
      <c r="C18082" s="93"/>
      <c r="D18082" s="94" t="s">
        <v>3</v>
      </c>
      <c r="E18082" s="94"/>
      <c r="F18082" s="23" t="s">
        <v>4</v>
      </c>
      <c r="G18082" s="94" t="s">
        <v>3894</v>
      </c>
      <c r="H18082" s="94"/>
      <c r="I18082" s="94" t="s">
        <v>3895</v>
      </c>
      <c r="J18082" s="94"/>
      <c r="K18082" s="23" t="s">
        <v>3896</v>
      </c>
    </row>
    <row r="18083" spans="1:11" ht="29.1" customHeight="1" x14ac:dyDescent="0.25">
      <c r="A18083" s="24" t="s">
        <v>3957</v>
      </c>
      <c r="B18083" s="95" t="s">
        <v>3958</v>
      </c>
      <c r="C18083" s="95"/>
      <c r="D18083" s="96" t="s">
        <v>20</v>
      </c>
      <c r="E18083" s="96"/>
      <c r="F18083" s="24" t="s">
        <v>3936</v>
      </c>
      <c r="G18083" s="97">
        <v>1.95E-2</v>
      </c>
      <c r="H18083" s="97"/>
      <c r="I18083" s="98">
        <v>75.540000000000006</v>
      </c>
      <c r="J18083" s="98"/>
      <c r="K18083" s="27">
        <f>TRUNC(TRUNC(G18083,8)*I18083,2)</f>
        <v>1.47</v>
      </c>
    </row>
    <row r="18084" spans="1:11" ht="29.1" customHeight="1" x14ac:dyDescent="0.25">
      <c r="A18084" s="24" t="s">
        <v>3959</v>
      </c>
      <c r="B18084" s="95" t="s">
        <v>3960</v>
      </c>
      <c r="C18084" s="95"/>
      <c r="D18084" s="96" t="s">
        <v>20</v>
      </c>
      <c r="E18084" s="96"/>
      <c r="F18084" s="24" t="s">
        <v>30</v>
      </c>
      <c r="G18084" s="97">
        <v>1.15E-2</v>
      </c>
      <c r="H18084" s="97"/>
      <c r="I18084" s="98">
        <v>198.53</v>
      </c>
      <c r="J18084" s="98"/>
      <c r="K18084" s="27">
        <f>TRUNC(TRUNC(G18084,8)*I18084,2)</f>
        <v>2.2799999999999998</v>
      </c>
    </row>
    <row r="18085" spans="1:11" ht="18" customHeight="1" x14ac:dyDescent="0.25">
      <c r="A18085" s="9"/>
      <c r="B18085" s="9"/>
      <c r="C18085" s="9"/>
      <c r="D18085" s="9"/>
      <c r="E18085" s="9"/>
      <c r="F18085" s="9"/>
      <c r="G18085" s="91" t="s">
        <v>3919</v>
      </c>
      <c r="H18085" s="91"/>
      <c r="I18085" s="91"/>
      <c r="J18085" s="91"/>
      <c r="K18085" s="28">
        <f>SUM(K18083:K18084)</f>
        <v>3.75</v>
      </c>
    </row>
    <row r="18086" spans="1:11" ht="15" customHeight="1" x14ac:dyDescent="0.25">
      <c r="A18086" s="93" t="s">
        <v>3907</v>
      </c>
      <c r="B18086" s="93"/>
      <c r="C18086" s="93"/>
      <c r="D18086" s="94" t="s">
        <v>3</v>
      </c>
      <c r="E18086" s="94"/>
      <c r="F18086" s="23" t="s">
        <v>4</v>
      </c>
      <c r="G18086" s="94" t="s">
        <v>3894</v>
      </c>
      <c r="H18086" s="94"/>
      <c r="I18086" s="94" t="s">
        <v>3895</v>
      </c>
      <c r="J18086" s="94"/>
      <c r="K18086" s="23" t="s">
        <v>3896</v>
      </c>
    </row>
    <row r="18087" spans="1:11" ht="15" customHeight="1" x14ac:dyDescent="0.25">
      <c r="A18087" s="24" t="s">
        <v>3910</v>
      </c>
      <c r="B18087" s="95" t="s">
        <v>3911</v>
      </c>
      <c r="C18087" s="95"/>
      <c r="D18087" s="96" t="s">
        <v>20</v>
      </c>
      <c r="E18087" s="96"/>
      <c r="F18087" s="24" t="s">
        <v>2056</v>
      </c>
      <c r="G18087" s="97">
        <v>3.1E-2</v>
      </c>
      <c r="H18087" s="97"/>
      <c r="I18087" s="98">
        <v>24.94</v>
      </c>
      <c r="J18087" s="98"/>
      <c r="K18087" s="27">
        <f>TRUNC(TRUNC(G18087,8)*I18087,2)</f>
        <v>0.77</v>
      </c>
    </row>
    <row r="18088" spans="1:11" ht="18" customHeight="1" x14ac:dyDescent="0.25">
      <c r="A18088" s="9"/>
      <c r="B18088" s="9"/>
      <c r="C18088" s="9"/>
      <c r="D18088" s="9"/>
      <c r="E18088" s="9"/>
      <c r="F18088" s="9"/>
      <c r="G18088" s="91" t="s">
        <v>3912</v>
      </c>
      <c r="H18088" s="91"/>
      <c r="I18088" s="91"/>
      <c r="J18088" s="91"/>
      <c r="K18088" s="28">
        <f>SUM(K18087:K18087)</f>
        <v>0.77</v>
      </c>
    </row>
    <row r="18089" spans="1:11" ht="15" customHeight="1" x14ac:dyDescent="0.25">
      <c r="A18089" s="9"/>
      <c r="B18089" s="9"/>
      <c r="C18089" s="9"/>
      <c r="D18089" s="9"/>
      <c r="E18089" s="9"/>
      <c r="F18089" s="9"/>
      <c r="G18089" s="92" t="s">
        <v>3913</v>
      </c>
      <c r="H18089" s="92"/>
      <c r="I18089" s="92"/>
      <c r="J18089" s="92"/>
      <c r="K18089" s="29">
        <f>ROUND(SUM(K18085,K18088),2)</f>
        <v>4.5199999999999996</v>
      </c>
    </row>
    <row r="18090" spans="1:11" ht="9.9499999999999993" customHeight="1" x14ac:dyDescent="0.25">
      <c r="A18090" s="9"/>
      <c r="B18090" s="9"/>
      <c r="C18090" s="9"/>
      <c r="D18090" s="9"/>
      <c r="E18090" s="9"/>
      <c r="F18090" s="9"/>
      <c r="G18090" s="100"/>
      <c r="H18090" s="100"/>
      <c r="I18090" s="100"/>
      <c r="J18090" s="100"/>
      <c r="K18090" s="100"/>
    </row>
    <row r="18091" spans="1:11" ht="20.100000000000001" customHeight="1" x14ac:dyDescent="0.25">
      <c r="A18091" s="99" t="s">
        <v>3513</v>
      </c>
      <c r="B18091" s="99"/>
      <c r="C18091" s="99"/>
      <c r="D18091" s="99"/>
      <c r="E18091" s="99"/>
      <c r="F18091" s="99"/>
      <c r="G18091" s="99"/>
      <c r="H18091" s="99"/>
      <c r="I18091" s="99"/>
      <c r="J18091" s="99"/>
      <c r="K18091" s="99"/>
    </row>
    <row r="18092" spans="1:11" ht="15" customHeight="1" x14ac:dyDescent="0.25">
      <c r="A18092" s="93" t="s">
        <v>3916</v>
      </c>
      <c r="B18092" s="93"/>
      <c r="C18092" s="93"/>
      <c r="D18092" s="94" t="s">
        <v>3</v>
      </c>
      <c r="E18092" s="94"/>
      <c r="F18092" s="23" t="s">
        <v>4</v>
      </c>
      <c r="G18092" s="94" t="s">
        <v>3894</v>
      </c>
      <c r="H18092" s="94"/>
      <c r="I18092" s="94" t="s">
        <v>3895</v>
      </c>
      <c r="J18092" s="94"/>
      <c r="K18092" s="23" t="s">
        <v>3896</v>
      </c>
    </row>
    <row r="18093" spans="1:11" ht="29.1" customHeight="1" x14ac:dyDescent="0.25">
      <c r="A18093" s="24" t="s">
        <v>3963</v>
      </c>
      <c r="B18093" s="95" t="s">
        <v>3964</v>
      </c>
      <c r="C18093" s="95"/>
      <c r="D18093" s="96" t="s">
        <v>20</v>
      </c>
      <c r="E18093" s="96"/>
      <c r="F18093" s="24" t="s">
        <v>3936</v>
      </c>
      <c r="G18093" s="97">
        <v>0.86950000000000005</v>
      </c>
      <c r="H18093" s="97"/>
      <c r="I18093" s="98">
        <v>8.9</v>
      </c>
      <c r="J18093" s="98"/>
      <c r="K18093" s="27">
        <f>TRUNC(TRUNC(G18093,8)*I18093,2)</f>
        <v>7.73</v>
      </c>
    </row>
    <row r="18094" spans="1:11" ht="29.1" customHeight="1" x14ac:dyDescent="0.25">
      <c r="A18094" s="24" t="s">
        <v>3965</v>
      </c>
      <c r="B18094" s="95" t="s">
        <v>3966</v>
      </c>
      <c r="C18094" s="95"/>
      <c r="D18094" s="96" t="s">
        <v>20</v>
      </c>
      <c r="E18094" s="96"/>
      <c r="F18094" s="24" t="s">
        <v>30</v>
      </c>
      <c r="G18094" s="97">
        <v>1.137</v>
      </c>
      <c r="H18094" s="97"/>
      <c r="I18094" s="98">
        <v>32.76</v>
      </c>
      <c r="J18094" s="98"/>
      <c r="K18094" s="27">
        <f>TRUNC(TRUNC(G18094,8)*I18094,2)</f>
        <v>37.24</v>
      </c>
    </row>
    <row r="18095" spans="1:11" ht="21" customHeight="1" x14ac:dyDescent="0.25">
      <c r="A18095" s="24" t="s">
        <v>3967</v>
      </c>
      <c r="B18095" s="95" t="s">
        <v>3968</v>
      </c>
      <c r="C18095" s="95"/>
      <c r="D18095" s="96" t="s">
        <v>20</v>
      </c>
      <c r="E18095" s="96"/>
      <c r="F18095" s="24" t="s">
        <v>3936</v>
      </c>
      <c r="G18095" s="97">
        <v>0.86950000000000005</v>
      </c>
      <c r="H18095" s="97"/>
      <c r="I18095" s="98">
        <v>27.59</v>
      </c>
      <c r="J18095" s="98"/>
      <c r="K18095" s="27">
        <f>TRUNC(TRUNC(G18095,8)*I18095,2)</f>
        <v>23.98</v>
      </c>
    </row>
    <row r="18096" spans="1:11" ht="21" customHeight="1" x14ac:dyDescent="0.25">
      <c r="A18096" s="24" t="s">
        <v>3969</v>
      </c>
      <c r="B18096" s="95" t="s">
        <v>3970</v>
      </c>
      <c r="C18096" s="95"/>
      <c r="D18096" s="96" t="s">
        <v>20</v>
      </c>
      <c r="E18096" s="96"/>
      <c r="F18096" s="24" t="s">
        <v>30</v>
      </c>
      <c r="G18096" s="97">
        <v>1.137</v>
      </c>
      <c r="H18096" s="97"/>
      <c r="I18096" s="98">
        <v>28.09</v>
      </c>
      <c r="J18096" s="98"/>
      <c r="K18096" s="27">
        <f>TRUNC(TRUNC(G18096,8)*I18096,2)</f>
        <v>31.93</v>
      </c>
    </row>
    <row r="18097" spans="1:11" ht="18" customHeight="1" x14ac:dyDescent="0.25">
      <c r="A18097" s="9"/>
      <c r="B18097" s="9"/>
      <c r="C18097" s="9"/>
      <c r="D18097" s="9"/>
      <c r="E18097" s="9"/>
      <c r="F18097" s="9"/>
      <c r="G18097" s="91" t="s">
        <v>3919</v>
      </c>
      <c r="H18097" s="91"/>
      <c r="I18097" s="91"/>
      <c r="J18097" s="91"/>
      <c r="K18097" s="28">
        <f>SUM(K18093:K18096)</f>
        <v>100.88</v>
      </c>
    </row>
    <row r="18098" spans="1:11" ht="15" customHeight="1" x14ac:dyDescent="0.25">
      <c r="A18098" s="93" t="s">
        <v>3907</v>
      </c>
      <c r="B18098" s="93"/>
      <c r="C18098" s="93"/>
      <c r="D18098" s="94" t="s">
        <v>3</v>
      </c>
      <c r="E18098" s="94"/>
      <c r="F18098" s="23" t="s">
        <v>4</v>
      </c>
      <c r="G18098" s="94" t="s">
        <v>3894</v>
      </c>
      <c r="H18098" s="94"/>
      <c r="I18098" s="94" t="s">
        <v>3895</v>
      </c>
      <c r="J18098" s="94"/>
      <c r="K18098" s="23" t="s">
        <v>3896</v>
      </c>
    </row>
    <row r="18099" spans="1:11" ht="15" customHeight="1" x14ac:dyDescent="0.25">
      <c r="A18099" s="24" t="s">
        <v>3971</v>
      </c>
      <c r="B18099" s="95" t="s">
        <v>3972</v>
      </c>
      <c r="C18099" s="95"/>
      <c r="D18099" s="96" t="s">
        <v>20</v>
      </c>
      <c r="E18099" s="96"/>
      <c r="F18099" s="24" t="s">
        <v>2056</v>
      </c>
      <c r="G18099" s="97">
        <v>7.22E-2</v>
      </c>
      <c r="H18099" s="97"/>
      <c r="I18099" s="98">
        <v>32.69</v>
      </c>
      <c r="J18099" s="98"/>
      <c r="K18099" s="27">
        <f>TRUNC(TRUNC(G18099,8)*I18099,2)</f>
        <v>2.36</v>
      </c>
    </row>
    <row r="18100" spans="1:11" ht="15" customHeight="1" x14ac:dyDescent="0.25">
      <c r="A18100" s="24" t="s">
        <v>3910</v>
      </c>
      <c r="B18100" s="95" t="s">
        <v>3911</v>
      </c>
      <c r="C18100" s="95"/>
      <c r="D18100" s="96" t="s">
        <v>20</v>
      </c>
      <c r="E18100" s="96"/>
      <c r="F18100" s="24" t="s">
        <v>2056</v>
      </c>
      <c r="G18100" s="97">
        <v>0.44790000000000002</v>
      </c>
      <c r="H18100" s="97"/>
      <c r="I18100" s="98">
        <v>24.94</v>
      </c>
      <c r="J18100" s="98"/>
      <c r="K18100" s="27">
        <f>TRUNC(TRUNC(G18100,8)*I18100,2)</f>
        <v>11.17</v>
      </c>
    </row>
    <row r="18101" spans="1:11" ht="18" customHeight="1" x14ac:dyDescent="0.25">
      <c r="A18101" s="9"/>
      <c r="B18101" s="9"/>
      <c r="C18101" s="9"/>
      <c r="D18101" s="9"/>
      <c r="E18101" s="9"/>
      <c r="F18101" s="9"/>
      <c r="G18101" s="91" t="s">
        <v>3912</v>
      </c>
      <c r="H18101" s="91"/>
      <c r="I18101" s="91"/>
      <c r="J18101" s="91"/>
      <c r="K18101" s="28">
        <f>SUM(K18099:K18100)</f>
        <v>13.53</v>
      </c>
    </row>
    <row r="18102" spans="1:11" ht="15" customHeight="1" x14ac:dyDescent="0.25">
      <c r="A18102" s="9"/>
      <c r="B18102" s="9"/>
      <c r="C18102" s="9"/>
      <c r="D18102" s="9"/>
      <c r="E18102" s="9"/>
      <c r="F18102" s="9"/>
      <c r="G18102" s="92" t="s">
        <v>3913</v>
      </c>
      <c r="H18102" s="92"/>
      <c r="I18102" s="92"/>
      <c r="J18102" s="92"/>
      <c r="K18102" s="29">
        <f>ROUND(SUM(K18097,K18101),2)</f>
        <v>114.41</v>
      </c>
    </row>
    <row r="18103" spans="1:11" ht="9.9499999999999993" customHeight="1" x14ac:dyDescent="0.25">
      <c r="A18103" s="9"/>
      <c r="B18103" s="9"/>
      <c r="C18103" s="9"/>
      <c r="D18103" s="9"/>
      <c r="E18103" s="9"/>
      <c r="F18103" s="9"/>
      <c r="G18103" s="100"/>
      <c r="H18103" s="100"/>
      <c r="I18103" s="100"/>
      <c r="J18103" s="100"/>
      <c r="K18103" s="100"/>
    </row>
    <row r="18104" spans="1:11" ht="20.100000000000001" customHeight="1" x14ac:dyDescent="0.25">
      <c r="A18104" s="99" t="s">
        <v>3514</v>
      </c>
      <c r="B18104" s="99"/>
      <c r="C18104" s="99"/>
      <c r="D18104" s="99"/>
      <c r="E18104" s="99"/>
      <c r="F18104" s="99"/>
      <c r="G18104" s="99"/>
      <c r="H18104" s="99"/>
      <c r="I18104" s="99"/>
      <c r="J18104" s="99"/>
      <c r="K18104" s="99"/>
    </row>
    <row r="18105" spans="1:11" ht="15" customHeight="1" x14ac:dyDescent="0.25">
      <c r="A18105" s="93" t="s">
        <v>3916</v>
      </c>
      <c r="B18105" s="93"/>
      <c r="C18105" s="93"/>
      <c r="D18105" s="94" t="s">
        <v>3</v>
      </c>
      <c r="E18105" s="94"/>
      <c r="F18105" s="23" t="s">
        <v>4</v>
      </c>
      <c r="G18105" s="94" t="s">
        <v>3894</v>
      </c>
      <c r="H18105" s="94"/>
      <c r="I18105" s="94" t="s">
        <v>3895</v>
      </c>
      <c r="J18105" s="94"/>
      <c r="K18105" s="23" t="s">
        <v>3896</v>
      </c>
    </row>
    <row r="18106" spans="1:11" ht="38.1" customHeight="1" x14ac:dyDescent="0.25">
      <c r="A18106" s="24" t="s">
        <v>3973</v>
      </c>
      <c r="B18106" s="95" t="s">
        <v>3974</v>
      </c>
      <c r="C18106" s="95"/>
      <c r="D18106" s="96" t="s">
        <v>20</v>
      </c>
      <c r="E18106" s="96"/>
      <c r="F18106" s="24" t="s">
        <v>3936</v>
      </c>
      <c r="G18106" s="97">
        <v>6.3E-3</v>
      </c>
      <c r="H18106" s="97"/>
      <c r="I18106" s="98">
        <v>94.61</v>
      </c>
      <c r="J18106" s="98"/>
      <c r="K18106" s="27">
        <f>TRUNC(TRUNC(G18106,8)*I18106,2)</f>
        <v>0.59</v>
      </c>
    </row>
    <row r="18107" spans="1:11" ht="38.1" customHeight="1" x14ac:dyDescent="0.25">
      <c r="A18107" s="24" t="s">
        <v>3975</v>
      </c>
      <c r="B18107" s="95" t="s">
        <v>3976</v>
      </c>
      <c r="C18107" s="95"/>
      <c r="D18107" s="96" t="s">
        <v>20</v>
      </c>
      <c r="E18107" s="96"/>
      <c r="F18107" s="24" t="s">
        <v>30</v>
      </c>
      <c r="G18107" s="97">
        <v>1.0200000000000001E-2</v>
      </c>
      <c r="H18107" s="97"/>
      <c r="I18107" s="98">
        <v>370.94</v>
      </c>
      <c r="J18107" s="98"/>
      <c r="K18107" s="27">
        <f>TRUNC(TRUNC(G18107,8)*I18107,2)</f>
        <v>3.78</v>
      </c>
    </row>
    <row r="18108" spans="1:11" ht="29.1" customHeight="1" x14ac:dyDescent="0.25">
      <c r="A18108" s="24" t="s">
        <v>3977</v>
      </c>
      <c r="B18108" s="95" t="s">
        <v>3978</v>
      </c>
      <c r="C18108" s="95"/>
      <c r="D18108" s="96" t="s">
        <v>20</v>
      </c>
      <c r="E18108" s="96"/>
      <c r="F18108" s="24" t="s">
        <v>3936</v>
      </c>
      <c r="G18108" s="97">
        <v>4.8999999999999998E-3</v>
      </c>
      <c r="H18108" s="97"/>
      <c r="I18108" s="98">
        <v>74.180000000000007</v>
      </c>
      <c r="J18108" s="98"/>
      <c r="K18108" s="27">
        <f>TRUNC(TRUNC(G18108,8)*I18108,2)</f>
        <v>0.36</v>
      </c>
    </row>
    <row r="18109" spans="1:11" ht="29.1" customHeight="1" x14ac:dyDescent="0.25">
      <c r="A18109" s="24" t="s">
        <v>3979</v>
      </c>
      <c r="B18109" s="95" t="s">
        <v>3980</v>
      </c>
      <c r="C18109" s="95"/>
      <c r="D18109" s="96" t="s">
        <v>20</v>
      </c>
      <c r="E18109" s="96"/>
      <c r="F18109" s="24" t="s">
        <v>30</v>
      </c>
      <c r="G18109" s="97">
        <v>5.5999999999999999E-3</v>
      </c>
      <c r="H18109" s="97"/>
      <c r="I18109" s="98">
        <v>166.79</v>
      </c>
      <c r="J18109" s="98"/>
      <c r="K18109" s="27">
        <f>TRUNC(TRUNC(G18109,8)*I18109,2)</f>
        <v>0.93</v>
      </c>
    </row>
    <row r="18110" spans="1:11" ht="18" customHeight="1" x14ac:dyDescent="0.25">
      <c r="A18110" s="9"/>
      <c r="B18110" s="9"/>
      <c r="C18110" s="9"/>
      <c r="D18110" s="9"/>
      <c r="E18110" s="9"/>
      <c r="F18110" s="9"/>
      <c r="G18110" s="91" t="s">
        <v>3919</v>
      </c>
      <c r="H18110" s="91"/>
      <c r="I18110" s="91"/>
      <c r="J18110" s="91"/>
      <c r="K18110" s="28">
        <f>SUM(K18106:K18109)</f>
        <v>5.66</v>
      </c>
    </row>
    <row r="18111" spans="1:11" ht="15" customHeight="1" x14ac:dyDescent="0.25">
      <c r="A18111" s="9"/>
      <c r="B18111" s="9"/>
      <c r="C18111" s="9"/>
      <c r="D18111" s="9"/>
      <c r="E18111" s="9"/>
      <c r="F18111" s="9"/>
      <c r="G18111" s="92" t="s">
        <v>3913</v>
      </c>
      <c r="H18111" s="92"/>
      <c r="I18111" s="92"/>
      <c r="J18111" s="92"/>
      <c r="K18111" s="29">
        <f>ROUND(SUM(K18110),2)</f>
        <v>5.66</v>
      </c>
    </row>
    <row r="18112" spans="1:11" ht="9.9499999999999993" customHeight="1" x14ac:dyDescent="0.25">
      <c r="A18112" s="9"/>
      <c r="B18112" s="9"/>
      <c r="C18112" s="9"/>
      <c r="D18112" s="9"/>
      <c r="E18112" s="9"/>
      <c r="F18112" s="9"/>
      <c r="G18112" s="100"/>
      <c r="H18112" s="100"/>
      <c r="I18112" s="100"/>
      <c r="J18112" s="100"/>
      <c r="K18112" s="100"/>
    </row>
    <row r="18113" spans="1:11" ht="20.100000000000001" customHeight="1" x14ac:dyDescent="0.25">
      <c r="A18113" s="99" t="s">
        <v>3515</v>
      </c>
      <c r="B18113" s="99"/>
      <c r="C18113" s="99"/>
      <c r="D18113" s="99"/>
      <c r="E18113" s="99"/>
      <c r="F18113" s="99"/>
      <c r="G18113" s="99"/>
      <c r="H18113" s="99"/>
      <c r="I18113" s="99"/>
      <c r="J18113" s="99"/>
      <c r="K18113" s="99"/>
    </row>
    <row r="18114" spans="1:11" ht="15" customHeight="1" x14ac:dyDescent="0.25">
      <c r="A18114" s="93" t="s">
        <v>3916</v>
      </c>
      <c r="B18114" s="93"/>
      <c r="C18114" s="93"/>
      <c r="D18114" s="94" t="s">
        <v>3</v>
      </c>
      <c r="E18114" s="94"/>
      <c r="F18114" s="23" t="s">
        <v>4</v>
      </c>
      <c r="G18114" s="94" t="s">
        <v>3894</v>
      </c>
      <c r="H18114" s="94"/>
      <c r="I18114" s="94" t="s">
        <v>3895</v>
      </c>
      <c r="J18114" s="94"/>
      <c r="K18114" s="23" t="s">
        <v>3896</v>
      </c>
    </row>
    <row r="18115" spans="1:11" ht="38.1" customHeight="1" x14ac:dyDescent="0.25">
      <c r="A18115" s="24" t="s">
        <v>3973</v>
      </c>
      <c r="B18115" s="95" t="s">
        <v>3974</v>
      </c>
      <c r="C18115" s="95"/>
      <c r="D18115" s="96" t="s">
        <v>20</v>
      </c>
      <c r="E18115" s="96"/>
      <c r="F18115" s="24" t="s">
        <v>3936</v>
      </c>
      <c r="G18115" s="97">
        <v>1.2999999999999999E-3</v>
      </c>
      <c r="H18115" s="97"/>
      <c r="I18115" s="98">
        <v>94.61</v>
      </c>
      <c r="J18115" s="98"/>
      <c r="K18115" s="27">
        <f>TRUNC(TRUNC(G18115,8)*I18115,2)</f>
        <v>0.12</v>
      </c>
    </row>
    <row r="18116" spans="1:11" ht="38.1" customHeight="1" x14ac:dyDescent="0.25">
      <c r="A18116" s="24" t="s">
        <v>3975</v>
      </c>
      <c r="B18116" s="95" t="s">
        <v>3976</v>
      </c>
      <c r="C18116" s="95"/>
      <c r="D18116" s="96" t="s">
        <v>20</v>
      </c>
      <c r="E18116" s="96"/>
      <c r="F18116" s="24" t="s">
        <v>30</v>
      </c>
      <c r="G18116" s="97">
        <v>3.0999999999999999E-3</v>
      </c>
      <c r="H18116" s="97"/>
      <c r="I18116" s="98">
        <v>370.94</v>
      </c>
      <c r="J18116" s="98"/>
      <c r="K18116" s="27">
        <f>TRUNC(TRUNC(G18116,8)*I18116,2)</f>
        <v>1.1399999999999999</v>
      </c>
    </row>
    <row r="18117" spans="1:11" ht="18" customHeight="1" x14ac:dyDescent="0.25">
      <c r="A18117" s="9"/>
      <c r="B18117" s="9"/>
      <c r="C18117" s="9"/>
      <c r="D18117" s="9"/>
      <c r="E18117" s="9"/>
      <c r="F18117" s="9"/>
      <c r="G18117" s="91" t="s">
        <v>3919</v>
      </c>
      <c r="H18117" s="91"/>
      <c r="I18117" s="91"/>
      <c r="J18117" s="91"/>
      <c r="K18117" s="28">
        <f>SUM(K18115:K18116)</f>
        <v>1.2599999999999998</v>
      </c>
    </row>
    <row r="18118" spans="1:11" ht="15" customHeight="1" x14ac:dyDescent="0.25">
      <c r="A18118" s="9"/>
      <c r="B18118" s="9"/>
      <c r="C18118" s="9"/>
      <c r="D18118" s="9"/>
      <c r="E18118" s="9"/>
      <c r="F18118" s="9"/>
      <c r="G18118" s="92" t="s">
        <v>3913</v>
      </c>
      <c r="H18118" s="92"/>
      <c r="I18118" s="92"/>
      <c r="J18118" s="92"/>
      <c r="K18118" s="29">
        <f>ROUND(SUM(K18117),2)</f>
        <v>1.26</v>
      </c>
    </row>
    <row r="18119" spans="1:11" ht="9.9499999999999993" customHeight="1" x14ac:dyDescent="0.25">
      <c r="A18119" s="9"/>
      <c r="B18119" s="9"/>
      <c r="C18119" s="9"/>
      <c r="D18119" s="9"/>
      <c r="E18119" s="9"/>
      <c r="F18119" s="9"/>
      <c r="G18119" s="100"/>
      <c r="H18119" s="100"/>
      <c r="I18119" s="100"/>
      <c r="J18119" s="100"/>
      <c r="K18119" s="100"/>
    </row>
    <row r="18120" spans="1:11" ht="20.100000000000001" customHeight="1" x14ac:dyDescent="0.25">
      <c r="A18120" s="99" t="s">
        <v>3516</v>
      </c>
      <c r="B18120" s="99"/>
      <c r="C18120" s="99"/>
      <c r="D18120" s="99"/>
      <c r="E18120" s="99"/>
      <c r="F18120" s="99"/>
      <c r="G18120" s="99"/>
      <c r="H18120" s="99"/>
      <c r="I18120" s="99"/>
      <c r="J18120" s="99"/>
      <c r="K18120" s="99"/>
    </row>
    <row r="18121" spans="1:11" ht="15" customHeight="1" x14ac:dyDescent="0.25">
      <c r="A18121" s="93" t="s">
        <v>3916</v>
      </c>
      <c r="B18121" s="93"/>
      <c r="C18121" s="93"/>
      <c r="D18121" s="94" t="s">
        <v>3</v>
      </c>
      <c r="E18121" s="94"/>
      <c r="F18121" s="23" t="s">
        <v>4</v>
      </c>
      <c r="G18121" s="94" t="s">
        <v>3894</v>
      </c>
      <c r="H18121" s="94"/>
      <c r="I18121" s="94" t="s">
        <v>3895</v>
      </c>
      <c r="J18121" s="94"/>
      <c r="K18121" s="23" t="s">
        <v>3896</v>
      </c>
    </row>
    <row r="18122" spans="1:11" ht="38.1" customHeight="1" x14ac:dyDescent="0.25">
      <c r="A18122" s="24" t="s">
        <v>3973</v>
      </c>
      <c r="B18122" s="95" t="s">
        <v>3974</v>
      </c>
      <c r="C18122" s="95"/>
      <c r="D18122" s="96" t="s">
        <v>20</v>
      </c>
      <c r="E18122" s="96"/>
      <c r="F18122" s="24" t="s">
        <v>3936</v>
      </c>
      <c r="G18122" s="97">
        <v>5.0000000000000001E-4</v>
      </c>
      <c r="H18122" s="97"/>
      <c r="I18122" s="98">
        <v>94.61</v>
      </c>
      <c r="J18122" s="98"/>
      <c r="K18122" s="27">
        <f>TRUNC(TRUNC(G18122,8)*I18122,2)</f>
        <v>0.04</v>
      </c>
    </row>
    <row r="18123" spans="1:11" ht="38.1" customHeight="1" x14ac:dyDescent="0.25">
      <c r="A18123" s="24" t="s">
        <v>3975</v>
      </c>
      <c r="B18123" s="95" t="s">
        <v>3976</v>
      </c>
      <c r="C18123" s="95"/>
      <c r="D18123" s="96" t="s">
        <v>20</v>
      </c>
      <c r="E18123" s="96"/>
      <c r="F18123" s="24" t="s">
        <v>30</v>
      </c>
      <c r="G18123" s="97">
        <v>1.1999999999999999E-3</v>
      </c>
      <c r="H18123" s="97"/>
      <c r="I18123" s="98">
        <v>370.94</v>
      </c>
      <c r="J18123" s="98"/>
      <c r="K18123" s="27">
        <f>TRUNC(TRUNC(G18123,8)*I18123,2)</f>
        <v>0.44</v>
      </c>
    </row>
    <row r="18124" spans="1:11" ht="18" customHeight="1" x14ac:dyDescent="0.25">
      <c r="A18124" s="9"/>
      <c r="B18124" s="9"/>
      <c r="C18124" s="9"/>
      <c r="D18124" s="9"/>
      <c r="E18124" s="9"/>
      <c r="F18124" s="9"/>
      <c r="G18124" s="91" t="s">
        <v>3919</v>
      </c>
      <c r="H18124" s="91"/>
      <c r="I18124" s="91"/>
      <c r="J18124" s="91"/>
      <c r="K18124" s="28">
        <f>SUM(K18122:K18123)</f>
        <v>0.48</v>
      </c>
    </row>
    <row r="18125" spans="1:11" ht="15" customHeight="1" x14ac:dyDescent="0.25">
      <c r="A18125" s="9"/>
      <c r="B18125" s="9"/>
      <c r="C18125" s="9"/>
      <c r="D18125" s="9"/>
      <c r="E18125" s="9"/>
      <c r="F18125" s="9"/>
      <c r="G18125" s="92" t="s">
        <v>3913</v>
      </c>
      <c r="H18125" s="92"/>
      <c r="I18125" s="92"/>
      <c r="J18125" s="92"/>
      <c r="K18125" s="29">
        <f>ROUND(SUM(K18124),2)</f>
        <v>0.48</v>
      </c>
    </row>
    <row r="18126" spans="1:11" ht="9.9499999999999993" customHeight="1" x14ac:dyDescent="0.25">
      <c r="A18126" s="9"/>
      <c r="B18126" s="9"/>
      <c r="C18126" s="9"/>
      <c r="D18126" s="9"/>
      <c r="E18126" s="9"/>
      <c r="F18126" s="9"/>
      <c r="G18126" s="100"/>
      <c r="H18126" s="100"/>
      <c r="I18126" s="100"/>
      <c r="J18126" s="100"/>
      <c r="K18126" s="100"/>
    </row>
    <row r="18127" spans="1:11" ht="20.100000000000001" customHeight="1" x14ac:dyDescent="0.25">
      <c r="A18127" s="99" t="s">
        <v>3517</v>
      </c>
      <c r="B18127" s="99"/>
      <c r="C18127" s="99"/>
      <c r="D18127" s="99"/>
      <c r="E18127" s="99"/>
      <c r="F18127" s="99"/>
      <c r="G18127" s="99"/>
      <c r="H18127" s="99"/>
      <c r="I18127" s="99"/>
      <c r="J18127" s="99"/>
      <c r="K18127" s="99"/>
    </row>
    <row r="18128" spans="1:11" ht="15" customHeight="1" x14ac:dyDescent="0.25">
      <c r="A18128" s="93" t="s">
        <v>3981</v>
      </c>
      <c r="B18128" s="93"/>
      <c r="C18128" s="93"/>
      <c r="D18128" s="94" t="s">
        <v>3</v>
      </c>
      <c r="E18128" s="94"/>
      <c r="F18128" s="23" t="s">
        <v>4</v>
      </c>
      <c r="G18128" s="94" t="s">
        <v>3894</v>
      </c>
      <c r="H18128" s="94"/>
      <c r="I18128" s="94" t="s">
        <v>3895</v>
      </c>
      <c r="J18128" s="94"/>
      <c r="K18128" s="23" t="s">
        <v>3896</v>
      </c>
    </row>
    <row r="18129" spans="1:11" ht="21" customHeight="1" x14ac:dyDescent="0.25">
      <c r="A18129" s="24" t="s">
        <v>70</v>
      </c>
      <c r="B18129" s="95" t="s">
        <v>3982</v>
      </c>
      <c r="C18129" s="95"/>
      <c r="D18129" s="96" t="s">
        <v>25</v>
      </c>
      <c r="E18129" s="96"/>
      <c r="F18129" s="24" t="s">
        <v>61</v>
      </c>
      <c r="G18129" s="97">
        <v>1</v>
      </c>
      <c r="H18129" s="97"/>
      <c r="I18129" s="98">
        <v>28.42</v>
      </c>
      <c r="J18129" s="98"/>
      <c r="K18129" s="27">
        <f>ROUND(ROUND(G18129,8)*I18129,2)</f>
        <v>28.42</v>
      </c>
    </row>
    <row r="18130" spans="1:11" ht="15" customHeight="1" x14ac:dyDescent="0.25">
      <c r="A18130" s="9"/>
      <c r="B18130" s="9"/>
      <c r="C18130" s="9"/>
      <c r="D18130" s="9"/>
      <c r="E18130" s="9"/>
      <c r="F18130" s="9"/>
      <c r="G18130" s="91" t="s">
        <v>3983</v>
      </c>
      <c r="H18130" s="91"/>
      <c r="I18130" s="91"/>
      <c r="J18130" s="91"/>
      <c r="K18130" s="28">
        <f>SUM(K18129:K18129)</f>
        <v>28.42</v>
      </c>
    </row>
    <row r="18131" spans="1:11" ht="15" customHeight="1" x14ac:dyDescent="0.25">
      <c r="A18131" s="9"/>
      <c r="B18131" s="9"/>
      <c r="C18131" s="9"/>
      <c r="D18131" s="9"/>
      <c r="E18131" s="9"/>
      <c r="F18131" s="9"/>
      <c r="G18131" s="92" t="s">
        <v>3913</v>
      </c>
      <c r="H18131" s="92"/>
      <c r="I18131" s="92"/>
      <c r="J18131" s="92"/>
      <c r="K18131" s="29">
        <f>ROUND(SUM(K18130),2)</f>
        <v>28.42</v>
      </c>
    </row>
    <row r="18132" spans="1:11" ht="9.9499999999999993" customHeight="1" x14ac:dyDescent="0.25">
      <c r="A18132" s="9"/>
      <c r="B18132" s="9"/>
      <c r="C18132" s="9"/>
      <c r="D18132" s="9"/>
      <c r="E18132" s="9"/>
      <c r="F18132" s="9"/>
      <c r="G18132" s="100"/>
      <c r="H18132" s="100"/>
      <c r="I18132" s="100"/>
      <c r="J18132" s="100"/>
      <c r="K18132" s="100"/>
    </row>
    <row r="18133" spans="1:11" ht="20.100000000000001" customHeight="1" x14ac:dyDescent="0.25">
      <c r="A18133" s="99" t="s">
        <v>3518</v>
      </c>
      <c r="B18133" s="99"/>
      <c r="C18133" s="99"/>
      <c r="D18133" s="99"/>
      <c r="E18133" s="99"/>
      <c r="F18133" s="99"/>
      <c r="G18133" s="99"/>
      <c r="H18133" s="99"/>
      <c r="I18133" s="99"/>
      <c r="J18133" s="99"/>
      <c r="K18133" s="99"/>
    </row>
    <row r="18134" spans="1:11" ht="15" customHeight="1" x14ac:dyDescent="0.25">
      <c r="A18134" s="93" t="s">
        <v>3916</v>
      </c>
      <c r="B18134" s="93"/>
      <c r="C18134" s="93"/>
      <c r="D18134" s="94" t="s">
        <v>3</v>
      </c>
      <c r="E18134" s="94"/>
      <c r="F18134" s="23" t="s">
        <v>4</v>
      </c>
      <c r="G18134" s="94" t="s">
        <v>3894</v>
      </c>
      <c r="H18134" s="94"/>
      <c r="I18134" s="94" t="s">
        <v>3895</v>
      </c>
      <c r="J18134" s="94"/>
      <c r="K18134" s="23" t="s">
        <v>3896</v>
      </c>
    </row>
    <row r="18135" spans="1:11" ht="38.1" customHeight="1" x14ac:dyDescent="0.25">
      <c r="A18135" s="24" t="s">
        <v>3973</v>
      </c>
      <c r="B18135" s="95" t="s">
        <v>3974</v>
      </c>
      <c r="C18135" s="95"/>
      <c r="D18135" s="96" t="s">
        <v>20</v>
      </c>
      <c r="E18135" s="96"/>
      <c r="F18135" s="24" t="s">
        <v>3936</v>
      </c>
      <c r="G18135" s="97">
        <v>1.2999999999999999E-3</v>
      </c>
      <c r="H18135" s="97"/>
      <c r="I18135" s="98">
        <v>94.61</v>
      </c>
      <c r="J18135" s="98"/>
      <c r="K18135" s="27">
        <f>TRUNC(TRUNC(G18135,8)*I18135,2)</f>
        <v>0.12</v>
      </c>
    </row>
    <row r="18136" spans="1:11" ht="38.1" customHeight="1" x14ac:dyDescent="0.25">
      <c r="A18136" s="24" t="s">
        <v>3975</v>
      </c>
      <c r="B18136" s="95" t="s">
        <v>3976</v>
      </c>
      <c r="C18136" s="95"/>
      <c r="D18136" s="96" t="s">
        <v>20</v>
      </c>
      <c r="E18136" s="96"/>
      <c r="F18136" s="24" t="s">
        <v>30</v>
      </c>
      <c r="G18136" s="97">
        <v>3.0999999999999999E-3</v>
      </c>
      <c r="H18136" s="97"/>
      <c r="I18136" s="98">
        <v>370.94</v>
      </c>
      <c r="J18136" s="98"/>
      <c r="K18136" s="27">
        <f>TRUNC(TRUNC(G18136,8)*I18136,2)</f>
        <v>1.1399999999999999</v>
      </c>
    </row>
    <row r="18137" spans="1:11" ht="18" customHeight="1" x14ac:dyDescent="0.25">
      <c r="A18137" s="9"/>
      <c r="B18137" s="9"/>
      <c r="C18137" s="9"/>
      <c r="D18137" s="9"/>
      <c r="E18137" s="9"/>
      <c r="F18137" s="9"/>
      <c r="G18137" s="91" t="s">
        <v>3919</v>
      </c>
      <c r="H18137" s="91"/>
      <c r="I18137" s="91"/>
      <c r="J18137" s="91"/>
      <c r="K18137" s="28">
        <f>SUM(K18135:K18136)</f>
        <v>1.2599999999999998</v>
      </c>
    </row>
    <row r="18138" spans="1:11" ht="15" customHeight="1" x14ac:dyDescent="0.25">
      <c r="A18138" s="9"/>
      <c r="B18138" s="9"/>
      <c r="C18138" s="9"/>
      <c r="D18138" s="9"/>
      <c r="E18138" s="9"/>
      <c r="F18138" s="9"/>
      <c r="G18138" s="92" t="s">
        <v>3913</v>
      </c>
      <c r="H18138" s="92"/>
      <c r="I18138" s="92"/>
      <c r="J18138" s="92"/>
      <c r="K18138" s="29">
        <f>ROUND(SUM(K18137),2)</f>
        <v>1.26</v>
      </c>
    </row>
    <row r="18139" spans="1:11" ht="9.9499999999999993" customHeight="1" x14ac:dyDescent="0.25">
      <c r="A18139" s="9"/>
      <c r="B18139" s="9"/>
      <c r="C18139" s="9"/>
      <c r="D18139" s="9"/>
      <c r="E18139" s="9"/>
      <c r="F18139" s="9"/>
      <c r="G18139" s="100"/>
      <c r="H18139" s="100"/>
      <c r="I18139" s="100"/>
      <c r="J18139" s="100"/>
      <c r="K18139" s="100"/>
    </row>
    <row r="18140" spans="1:11" ht="20.100000000000001" customHeight="1" x14ac:dyDescent="0.25">
      <c r="A18140" s="99" t="s">
        <v>3519</v>
      </c>
      <c r="B18140" s="99"/>
      <c r="C18140" s="99"/>
      <c r="D18140" s="99"/>
      <c r="E18140" s="99"/>
      <c r="F18140" s="99"/>
      <c r="G18140" s="99"/>
      <c r="H18140" s="99"/>
      <c r="I18140" s="99"/>
      <c r="J18140" s="99"/>
      <c r="K18140" s="99"/>
    </row>
    <row r="18141" spans="1:11" ht="12.95" customHeight="1" x14ac:dyDescent="0.25">
      <c r="A18141" s="107" t="s">
        <v>3984</v>
      </c>
      <c r="B18141" s="107"/>
      <c r="C18141" s="107"/>
      <c r="D18141" s="108" t="s">
        <v>3985</v>
      </c>
      <c r="E18141" s="87" t="s">
        <v>3986</v>
      </c>
      <c r="F18141" s="87"/>
      <c r="G18141" s="87" t="s">
        <v>3987</v>
      </c>
      <c r="H18141" s="87"/>
      <c r="I18141" s="87"/>
      <c r="J18141" s="87"/>
      <c r="K18141" s="87" t="s">
        <v>3988</v>
      </c>
    </row>
    <row r="18142" spans="1:11" ht="12" customHeight="1" x14ac:dyDescent="0.25">
      <c r="A18142" s="107"/>
      <c r="B18142" s="107"/>
      <c r="C18142" s="107"/>
      <c r="D18142" s="108"/>
      <c r="E18142" s="23" t="s">
        <v>3989</v>
      </c>
      <c r="F18142" s="23" t="s">
        <v>3990</v>
      </c>
      <c r="G18142" s="94" t="s">
        <v>3989</v>
      </c>
      <c r="H18142" s="94"/>
      <c r="I18142" s="94" t="s">
        <v>3990</v>
      </c>
      <c r="J18142" s="94"/>
      <c r="K18142" s="87"/>
    </row>
    <row r="18143" spans="1:11" ht="15" customHeight="1" x14ac:dyDescent="0.25">
      <c r="A18143" s="6" t="s">
        <v>3991</v>
      </c>
      <c r="B18143" s="104" t="s">
        <v>3992</v>
      </c>
      <c r="C18143" s="104"/>
      <c r="D18143" s="31">
        <v>1</v>
      </c>
      <c r="E18143" s="32">
        <v>0.34</v>
      </c>
      <c r="F18143" s="32">
        <v>0.66</v>
      </c>
      <c r="G18143" s="105">
        <v>355.46550000000002</v>
      </c>
      <c r="H18143" s="105"/>
      <c r="I18143" s="105">
        <v>95.872399999999999</v>
      </c>
      <c r="J18143" s="105"/>
      <c r="K18143" s="33">
        <f>ROUND(D18143*(ROUND(E18143*G18143,4)+ROUND(F18143*I18143,4)),4)</f>
        <v>184.13409999999999</v>
      </c>
    </row>
    <row r="18144" spans="1:11" ht="15" customHeight="1" x14ac:dyDescent="0.25">
      <c r="A18144" s="6" t="s">
        <v>3993</v>
      </c>
      <c r="B18144" s="104" t="s">
        <v>3994</v>
      </c>
      <c r="C18144" s="104"/>
      <c r="D18144" s="31">
        <v>1</v>
      </c>
      <c r="E18144" s="32">
        <v>1</v>
      </c>
      <c r="F18144" s="32">
        <v>0</v>
      </c>
      <c r="G18144" s="105">
        <v>365.3972</v>
      </c>
      <c r="H18144" s="105"/>
      <c r="I18144" s="105">
        <v>147.8879</v>
      </c>
      <c r="J18144" s="105"/>
      <c r="K18144" s="33">
        <f>ROUND(D18144*(ROUND(E18144*G18144,4)+ROUND(F18144*I18144,4)),4)</f>
        <v>365.3972</v>
      </c>
    </row>
    <row r="18145" spans="1:11" ht="15" customHeight="1" x14ac:dyDescent="0.25">
      <c r="A18145" s="6" t="s">
        <v>3995</v>
      </c>
      <c r="B18145" s="104" t="s">
        <v>3996</v>
      </c>
      <c r="C18145" s="104"/>
      <c r="D18145" s="31">
        <v>1</v>
      </c>
      <c r="E18145" s="32">
        <v>0.97</v>
      </c>
      <c r="F18145" s="32">
        <v>0.03</v>
      </c>
      <c r="G18145" s="105">
        <v>324.64210000000003</v>
      </c>
      <c r="H18145" s="105"/>
      <c r="I18145" s="105">
        <v>159.20740000000001</v>
      </c>
      <c r="J18145" s="105"/>
      <c r="K18145" s="33">
        <f>ROUND(D18145*(ROUND(E18145*G18145,4)+ROUND(F18145*I18145,4)),4)</f>
        <v>319.67899999999997</v>
      </c>
    </row>
    <row r="18146" spans="1:11" ht="15.95" customHeight="1" x14ac:dyDescent="0.25">
      <c r="A18146" s="6" t="s">
        <v>3997</v>
      </c>
      <c r="B18146" s="104" t="s">
        <v>3998</v>
      </c>
      <c r="C18146" s="104"/>
      <c r="D18146" s="31">
        <v>1</v>
      </c>
      <c r="E18146" s="32">
        <v>0.79</v>
      </c>
      <c r="F18146" s="32">
        <v>0.21</v>
      </c>
      <c r="G18146" s="105">
        <v>284.72230000000002</v>
      </c>
      <c r="H18146" s="105"/>
      <c r="I18146" s="105">
        <v>125.70480000000001</v>
      </c>
      <c r="J18146" s="105"/>
      <c r="K18146" s="33">
        <f>ROUND(D18146*(ROUND(E18146*G18146,4)+ROUND(F18146*I18146,4)),4)</f>
        <v>251.32859999999999</v>
      </c>
    </row>
    <row r="18147" spans="1:11" ht="15" customHeight="1" x14ac:dyDescent="0.25">
      <c r="A18147" s="1"/>
      <c r="B18147" s="1"/>
      <c r="C18147" s="1"/>
      <c r="D18147" s="1"/>
      <c r="E18147" s="1"/>
      <c r="F18147" s="1"/>
      <c r="G18147" s="85" t="s">
        <v>3999</v>
      </c>
      <c r="H18147" s="85"/>
      <c r="I18147" s="85"/>
      <c r="J18147" s="85"/>
      <c r="K18147" s="34">
        <f>SUM(K18142:K18146)</f>
        <v>1120.5389</v>
      </c>
    </row>
    <row r="18148" spans="1:11" ht="20.100000000000001" customHeight="1" x14ac:dyDescent="0.25">
      <c r="A18148" s="106" t="s">
        <v>4000</v>
      </c>
      <c r="B18148" s="106"/>
      <c r="C18148" s="106"/>
      <c r="D18148" s="106"/>
      <c r="E18148" s="106"/>
      <c r="F18148" s="2" t="s">
        <v>4</v>
      </c>
      <c r="G18148" s="87" t="s">
        <v>4001</v>
      </c>
      <c r="H18148" s="87"/>
      <c r="I18148" s="87" t="s">
        <v>4002</v>
      </c>
      <c r="J18148" s="87"/>
      <c r="K18148" s="2" t="s">
        <v>3988</v>
      </c>
    </row>
    <row r="18149" spans="1:11" ht="15" customHeight="1" x14ac:dyDescent="0.25">
      <c r="A18149" s="6" t="s">
        <v>4003</v>
      </c>
      <c r="B18149" s="101" t="s">
        <v>4004</v>
      </c>
      <c r="C18149" s="101"/>
      <c r="D18149" s="101"/>
      <c r="E18149" s="101"/>
      <c r="F18149" s="6" t="s">
        <v>3940</v>
      </c>
      <c r="G18149" s="114">
        <v>1</v>
      </c>
      <c r="H18149" s="114"/>
      <c r="I18149" s="115">
        <v>22.527200000000001</v>
      </c>
      <c r="J18149" s="115"/>
      <c r="K18149" s="35">
        <f>ROUND(ROUND(G18149,5)*I18149,4)</f>
        <v>22.527200000000001</v>
      </c>
    </row>
    <row r="18150" spans="1:11" ht="15" customHeight="1" x14ac:dyDescent="0.25">
      <c r="A18150" s="1"/>
      <c r="B18150" s="1"/>
      <c r="C18150" s="1"/>
      <c r="D18150" s="1"/>
      <c r="E18150" s="1"/>
      <c r="F18150" s="1"/>
      <c r="G18150" s="85" t="s">
        <v>4005</v>
      </c>
      <c r="H18150" s="85"/>
      <c r="I18150" s="85"/>
      <c r="J18150" s="85"/>
      <c r="K18150" s="36">
        <f>SUM(K18149:K18149)</f>
        <v>22.527200000000001</v>
      </c>
    </row>
    <row r="18151" spans="1:11" ht="15" customHeight="1" x14ac:dyDescent="0.25">
      <c r="A18151" s="9"/>
      <c r="B18151" s="9"/>
      <c r="C18151" s="9"/>
      <c r="D18151" s="9"/>
      <c r="E18151" s="9"/>
      <c r="F18151" s="9"/>
      <c r="G18151" s="92" t="s">
        <v>4006</v>
      </c>
      <c r="H18151" s="92"/>
      <c r="I18151" s="92"/>
      <c r="J18151" s="92"/>
      <c r="K18151" s="33">
        <f>SUM(K18147,K18150)</f>
        <v>1143.0661</v>
      </c>
    </row>
    <row r="18152" spans="1:11" ht="15" customHeight="1" x14ac:dyDescent="0.25">
      <c r="A18152" s="9"/>
      <c r="B18152" s="9"/>
      <c r="C18152" s="9"/>
      <c r="D18152" s="9"/>
      <c r="E18152" s="9"/>
      <c r="F18152" s="9"/>
      <c r="G18152" s="92" t="s">
        <v>4007</v>
      </c>
      <c r="H18152" s="92"/>
      <c r="I18152" s="92"/>
      <c r="J18152" s="92"/>
      <c r="K18152" s="37">
        <v>113.18</v>
      </c>
    </row>
    <row r="18153" spans="1:11" ht="15" customHeight="1" x14ac:dyDescent="0.25">
      <c r="A18153" s="9"/>
      <c r="B18153" s="9"/>
      <c r="C18153" s="9"/>
      <c r="D18153" s="9"/>
      <c r="E18153" s="9"/>
      <c r="F18153" s="9"/>
      <c r="G18153" s="92" t="s">
        <v>4008</v>
      </c>
      <c r="H18153" s="92"/>
      <c r="I18153" s="92"/>
      <c r="J18153" s="92"/>
      <c r="K18153" s="33">
        <f>ROUND(K18151/K18152,4)</f>
        <v>10.099500000000001</v>
      </c>
    </row>
    <row r="18154" spans="1:11" ht="15" customHeight="1" x14ac:dyDescent="0.25">
      <c r="A18154" s="9"/>
      <c r="B18154" s="9"/>
      <c r="C18154" s="9"/>
      <c r="D18154" s="9"/>
      <c r="E18154" s="9"/>
      <c r="F18154" s="9"/>
      <c r="G18154" s="92" t="s">
        <v>4009</v>
      </c>
      <c r="H18154" s="92"/>
      <c r="I18154" s="92"/>
      <c r="J18154" s="92"/>
      <c r="K18154" s="33">
        <f>ROUND(K18153*0.00746,4)</f>
        <v>7.5300000000000006E-2</v>
      </c>
    </row>
    <row r="18155" spans="1:11" ht="20.100000000000001" customHeight="1" x14ac:dyDescent="0.25">
      <c r="A18155" s="106" t="s">
        <v>4010</v>
      </c>
      <c r="B18155" s="106"/>
      <c r="C18155" s="106"/>
      <c r="D18155" s="106"/>
      <c r="E18155" s="106"/>
      <c r="F18155" s="2" t="s">
        <v>4</v>
      </c>
      <c r="G18155" s="87" t="s">
        <v>4001</v>
      </c>
      <c r="H18155" s="87"/>
      <c r="I18155" s="87" t="s">
        <v>3895</v>
      </c>
      <c r="J18155" s="87"/>
      <c r="K18155" s="2" t="s">
        <v>4011</v>
      </c>
    </row>
    <row r="18156" spans="1:11" ht="15" customHeight="1" x14ac:dyDescent="0.25">
      <c r="A18156" s="6" t="s">
        <v>4012</v>
      </c>
      <c r="B18156" s="104" t="s">
        <v>4013</v>
      </c>
      <c r="C18156" s="104"/>
      <c r="D18156" s="104"/>
      <c r="E18156" s="104"/>
      <c r="F18156" s="6" t="s">
        <v>77</v>
      </c>
      <c r="G18156" s="113">
        <v>1</v>
      </c>
      <c r="H18156" s="113"/>
      <c r="I18156" s="105">
        <v>195.03</v>
      </c>
      <c r="J18156" s="105"/>
      <c r="K18156" s="33">
        <f>ROUND(ROUND(G18156,5)*I18156,4)</f>
        <v>195.03</v>
      </c>
    </row>
    <row r="18157" spans="1:11" ht="15" customHeight="1" x14ac:dyDescent="0.25">
      <c r="A18157" s="1"/>
      <c r="B18157" s="1"/>
      <c r="C18157" s="1"/>
      <c r="D18157" s="1"/>
      <c r="E18157" s="1"/>
      <c r="F18157" s="1"/>
      <c r="G18157" s="85" t="s">
        <v>4014</v>
      </c>
      <c r="H18157" s="85"/>
      <c r="I18157" s="85"/>
      <c r="J18157" s="85"/>
      <c r="K18157" s="34">
        <f>SUM(K18156:K18156)</f>
        <v>195.03</v>
      </c>
    </row>
    <row r="18158" spans="1:11" ht="15" customHeight="1" x14ac:dyDescent="0.25">
      <c r="A18158" s="106" t="s">
        <v>4015</v>
      </c>
      <c r="B18158" s="106"/>
      <c r="C18158" s="106"/>
      <c r="D18158" s="23" t="s">
        <v>4016</v>
      </c>
      <c r="E18158" s="94" t="s">
        <v>4017</v>
      </c>
      <c r="F18158" s="94"/>
      <c r="G18158" s="94" t="s">
        <v>4001</v>
      </c>
      <c r="H18158" s="94"/>
      <c r="I18158" s="94" t="s">
        <v>3895</v>
      </c>
      <c r="J18158" s="94"/>
      <c r="K18158" s="23" t="s">
        <v>4011</v>
      </c>
    </row>
    <row r="18159" spans="1:11" ht="20.100000000000001" customHeight="1" x14ac:dyDescent="0.25">
      <c r="A18159" s="38" t="s">
        <v>4012</v>
      </c>
      <c r="B18159" s="109" t="s">
        <v>4018</v>
      </c>
      <c r="C18159" s="109"/>
      <c r="D18159" s="38" t="s">
        <v>4019</v>
      </c>
      <c r="E18159" s="110" t="s">
        <v>4020</v>
      </c>
      <c r="F18159" s="110"/>
      <c r="G18159" s="111">
        <v>2.2000000000000002</v>
      </c>
      <c r="H18159" s="111"/>
      <c r="I18159" s="112">
        <v>3.47</v>
      </c>
      <c r="J18159" s="112"/>
      <c r="K18159" s="41">
        <f>ROUND(ROUND(G18159,5)*I18159,4)</f>
        <v>7.6340000000000003</v>
      </c>
    </row>
    <row r="18160" spans="1:11" ht="15" customHeight="1" x14ac:dyDescent="0.25">
      <c r="A18160" s="1"/>
      <c r="B18160" s="1"/>
      <c r="C18160" s="1"/>
      <c r="D18160" s="1"/>
      <c r="E18160" s="1"/>
      <c r="F18160" s="1"/>
      <c r="G18160" s="85" t="s">
        <v>4021</v>
      </c>
      <c r="H18160" s="85"/>
      <c r="I18160" s="85"/>
      <c r="J18160" s="85"/>
      <c r="K18160" s="33">
        <f>SUM(K18159:K18159)</f>
        <v>7.6340000000000003</v>
      </c>
    </row>
    <row r="18161" spans="1:11" ht="12.95" customHeight="1" x14ac:dyDescent="0.25">
      <c r="A18161" s="106" t="s">
        <v>4022</v>
      </c>
      <c r="B18161" s="106"/>
      <c r="C18161" s="94" t="s">
        <v>4023</v>
      </c>
      <c r="D18161" s="94" t="s">
        <v>5</v>
      </c>
      <c r="E18161" s="94" t="s">
        <v>4024</v>
      </c>
      <c r="F18161" s="94"/>
      <c r="G18161" s="94" t="s">
        <v>4025</v>
      </c>
      <c r="H18161" s="94"/>
      <c r="I18161" s="94" t="s">
        <v>2086</v>
      </c>
      <c r="J18161" s="94"/>
      <c r="K18161" s="94" t="s">
        <v>4011</v>
      </c>
    </row>
    <row r="18162" spans="1:11" ht="12" customHeight="1" x14ac:dyDescent="0.25">
      <c r="A18162" s="106"/>
      <c r="B18162" s="106"/>
      <c r="C18162" s="94"/>
      <c r="D18162" s="94"/>
      <c r="E18162" s="23" t="s">
        <v>2092</v>
      </c>
      <c r="F18162" s="23" t="s">
        <v>4026</v>
      </c>
      <c r="G18162" s="23" t="s">
        <v>2092</v>
      </c>
      <c r="H18162" s="23" t="s">
        <v>4026</v>
      </c>
      <c r="I18162" s="23" t="s">
        <v>2092</v>
      </c>
      <c r="J18162" s="23" t="s">
        <v>4026</v>
      </c>
      <c r="K18162" s="94"/>
    </row>
    <row r="18163" spans="1:11" ht="27.95" customHeight="1" x14ac:dyDescent="0.25">
      <c r="A18163" s="38" t="s">
        <v>4012</v>
      </c>
      <c r="B18163" s="39" t="s">
        <v>4018</v>
      </c>
      <c r="C18163" s="38" t="s">
        <v>4027</v>
      </c>
      <c r="D18163" s="40">
        <v>2.2000000000000002</v>
      </c>
      <c r="E18163" s="42">
        <v>0</v>
      </c>
      <c r="F18163" s="43">
        <v>1.25</v>
      </c>
      <c r="G18163" s="42">
        <v>0</v>
      </c>
      <c r="H18163" s="43">
        <v>1</v>
      </c>
      <c r="I18163" s="42">
        <v>0</v>
      </c>
      <c r="J18163" s="43">
        <v>0.82</v>
      </c>
      <c r="K18163" s="41">
        <f>ROUND(D18163*(ROUND(E18163*F18163,4)+ROUND(G18163*H18163,4)+ROUND(I18163*J18163,4)),4)</f>
        <v>0</v>
      </c>
    </row>
    <row r="18164" spans="1:11" ht="15" customHeight="1" x14ac:dyDescent="0.25">
      <c r="A18164" s="1"/>
      <c r="B18164" s="1"/>
      <c r="C18164" s="1"/>
      <c r="D18164" s="1"/>
      <c r="E18164" s="1"/>
      <c r="F18164" s="1"/>
      <c r="G18164" s="85" t="s">
        <v>4028</v>
      </c>
      <c r="H18164" s="85"/>
      <c r="I18164" s="85"/>
      <c r="J18164" s="85"/>
      <c r="K18164" s="33">
        <f>SUM(K18162:K18163)</f>
        <v>0</v>
      </c>
    </row>
    <row r="18165" spans="1:11" ht="15" customHeight="1" x14ac:dyDescent="0.25">
      <c r="A18165" s="9"/>
      <c r="B18165" s="9"/>
      <c r="C18165" s="9"/>
      <c r="D18165" s="9"/>
      <c r="E18165" s="9"/>
      <c r="F18165" s="9"/>
      <c r="G18165" s="92" t="s">
        <v>4029</v>
      </c>
      <c r="H18165" s="92"/>
      <c r="I18165" s="92"/>
      <c r="J18165" s="92"/>
      <c r="K18165" s="33">
        <f>SUM(K18153,K18154,K18157,K18160,K18164)</f>
        <v>212.83879999999999</v>
      </c>
    </row>
    <row r="18166" spans="1:11" ht="15" customHeight="1" x14ac:dyDescent="0.25">
      <c r="A18166" s="9"/>
      <c r="B18166" s="9"/>
      <c r="C18166" s="9"/>
      <c r="D18166" s="9"/>
      <c r="E18166" s="9"/>
      <c r="F18166" s="9"/>
      <c r="G18166" s="92" t="s">
        <v>3913</v>
      </c>
      <c r="H18166" s="92"/>
      <c r="I18166" s="92"/>
      <c r="J18166" s="92"/>
      <c r="K18166" s="29">
        <f>ROUND(SUM(K18165),2)</f>
        <v>212.84</v>
      </c>
    </row>
    <row r="18167" spans="1:11" ht="9.9499999999999993" customHeight="1" x14ac:dyDescent="0.25">
      <c r="A18167" s="9"/>
      <c r="B18167" s="9"/>
      <c r="C18167" s="9"/>
      <c r="D18167" s="9"/>
      <c r="E18167" s="9"/>
      <c r="F18167" s="9"/>
      <c r="G18167" s="100"/>
      <c r="H18167" s="100"/>
      <c r="I18167" s="100"/>
      <c r="J18167" s="100"/>
      <c r="K18167" s="100"/>
    </row>
    <row r="18168" spans="1:11" ht="20.100000000000001" customHeight="1" x14ac:dyDescent="0.25">
      <c r="A18168" s="99" t="s">
        <v>3520</v>
      </c>
      <c r="B18168" s="99"/>
      <c r="C18168" s="99"/>
      <c r="D18168" s="99"/>
      <c r="E18168" s="99"/>
      <c r="F18168" s="99"/>
      <c r="G18168" s="99"/>
      <c r="H18168" s="99"/>
      <c r="I18168" s="99"/>
      <c r="J18168" s="99"/>
      <c r="K18168" s="99"/>
    </row>
    <row r="18169" spans="1:11" ht="15" customHeight="1" x14ac:dyDescent="0.25">
      <c r="A18169" s="93" t="s">
        <v>3916</v>
      </c>
      <c r="B18169" s="93"/>
      <c r="C18169" s="93"/>
      <c r="D18169" s="94" t="s">
        <v>3</v>
      </c>
      <c r="E18169" s="94"/>
      <c r="F18169" s="23" t="s">
        <v>4</v>
      </c>
      <c r="G18169" s="94" t="s">
        <v>3894</v>
      </c>
      <c r="H18169" s="94"/>
      <c r="I18169" s="94" t="s">
        <v>3895</v>
      </c>
      <c r="J18169" s="94"/>
      <c r="K18169" s="23" t="s">
        <v>3896</v>
      </c>
    </row>
    <row r="18170" spans="1:11" ht="45.95" customHeight="1" x14ac:dyDescent="0.25">
      <c r="A18170" s="24" t="s">
        <v>3934</v>
      </c>
      <c r="B18170" s="95" t="s">
        <v>3935</v>
      </c>
      <c r="C18170" s="95"/>
      <c r="D18170" s="96" t="s">
        <v>20</v>
      </c>
      <c r="E18170" s="96"/>
      <c r="F18170" s="24" t="s">
        <v>3936</v>
      </c>
      <c r="G18170" s="97">
        <v>2.5891999999999998E-3</v>
      </c>
      <c r="H18170" s="97"/>
      <c r="I18170" s="98">
        <v>76.52</v>
      </c>
      <c r="J18170" s="98"/>
      <c r="K18170" s="27">
        <f t="shared" ref="K18170:K18175" si="140">TRUNC(TRUNC(G18170,8)*I18170,2)</f>
        <v>0.19</v>
      </c>
    </row>
    <row r="18171" spans="1:11" ht="45.95" customHeight="1" x14ac:dyDescent="0.25">
      <c r="A18171" s="24" t="s">
        <v>28</v>
      </c>
      <c r="B18171" s="95" t="s">
        <v>29</v>
      </c>
      <c r="C18171" s="95"/>
      <c r="D18171" s="96" t="s">
        <v>20</v>
      </c>
      <c r="E18171" s="96"/>
      <c r="F18171" s="24" t="s">
        <v>30</v>
      </c>
      <c r="G18171" s="97">
        <v>1.0702000000000001E-3</v>
      </c>
      <c r="H18171" s="97"/>
      <c r="I18171" s="98">
        <v>322.67</v>
      </c>
      <c r="J18171" s="98"/>
      <c r="K18171" s="27">
        <f t="shared" si="140"/>
        <v>0.34</v>
      </c>
    </row>
    <row r="18172" spans="1:11" ht="29.1" customHeight="1" x14ac:dyDescent="0.25">
      <c r="A18172" s="24" t="s">
        <v>4030</v>
      </c>
      <c r="B18172" s="95" t="s">
        <v>4031</v>
      </c>
      <c r="C18172" s="95"/>
      <c r="D18172" s="96" t="s">
        <v>20</v>
      </c>
      <c r="E18172" s="96"/>
      <c r="F18172" s="24" t="s">
        <v>3936</v>
      </c>
      <c r="G18172" s="97">
        <v>3.3568999999999999E-3</v>
      </c>
      <c r="H18172" s="97"/>
      <c r="I18172" s="98">
        <v>105.44</v>
      </c>
      <c r="J18172" s="98"/>
      <c r="K18172" s="27">
        <f t="shared" si="140"/>
        <v>0.35</v>
      </c>
    </row>
    <row r="18173" spans="1:11" ht="29.1" customHeight="1" x14ac:dyDescent="0.25">
      <c r="A18173" s="24" t="s">
        <v>4032</v>
      </c>
      <c r="B18173" s="95" t="s">
        <v>4033</v>
      </c>
      <c r="C18173" s="95"/>
      <c r="D18173" s="96" t="s">
        <v>20</v>
      </c>
      <c r="E18173" s="96"/>
      <c r="F18173" s="24" t="s">
        <v>30</v>
      </c>
      <c r="G18173" s="97">
        <v>3.0249999999999998E-4</v>
      </c>
      <c r="H18173" s="97"/>
      <c r="I18173" s="98">
        <v>265.02</v>
      </c>
      <c r="J18173" s="98"/>
      <c r="K18173" s="27">
        <f t="shared" si="140"/>
        <v>0.08</v>
      </c>
    </row>
    <row r="18174" spans="1:11" ht="38.1" customHeight="1" x14ac:dyDescent="0.25">
      <c r="A18174" s="24" t="s">
        <v>4034</v>
      </c>
      <c r="B18174" s="95" t="s">
        <v>4035</v>
      </c>
      <c r="C18174" s="95"/>
      <c r="D18174" s="96" t="s">
        <v>20</v>
      </c>
      <c r="E18174" s="96"/>
      <c r="F18174" s="24" t="s">
        <v>3936</v>
      </c>
      <c r="G18174" s="97">
        <v>2.9082999999999999E-3</v>
      </c>
      <c r="H18174" s="97"/>
      <c r="I18174" s="98">
        <v>94.54</v>
      </c>
      <c r="J18174" s="98"/>
      <c r="K18174" s="27">
        <f t="shared" si="140"/>
        <v>0.27</v>
      </c>
    </row>
    <row r="18175" spans="1:11" ht="38.1" customHeight="1" x14ac:dyDescent="0.25">
      <c r="A18175" s="24" t="s">
        <v>4036</v>
      </c>
      <c r="B18175" s="95" t="s">
        <v>4037</v>
      </c>
      <c r="C18175" s="95"/>
      <c r="D18175" s="96" t="s">
        <v>20</v>
      </c>
      <c r="E18175" s="96"/>
      <c r="F18175" s="24" t="s">
        <v>30</v>
      </c>
      <c r="G18175" s="97">
        <v>7.5109999999999999E-4</v>
      </c>
      <c r="H18175" s="97"/>
      <c r="I18175" s="98">
        <v>225.43</v>
      </c>
      <c r="J18175" s="98"/>
      <c r="K18175" s="27">
        <f t="shared" si="140"/>
        <v>0.16</v>
      </c>
    </row>
    <row r="18176" spans="1:11" ht="18" customHeight="1" x14ac:dyDescent="0.25">
      <c r="A18176" s="9"/>
      <c r="B18176" s="9"/>
      <c r="C18176" s="9"/>
      <c r="D18176" s="9"/>
      <c r="E18176" s="9"/>
      <c r="F18176" s="9"/>
      <c r="G18176" s="91" t="s">
        <v>3919</v>
      </c>
      <c r="H18176" s="91"/>
      <c r="I18176" s="91"/>
      <c r="J18176" s="91"/>
      <c r="K18176" s="28">
        <f>SUM(K18170:K18175)</f>
        <v>1.39</v>
      </c>
    </row>
    <row r="18177" spans="1:11" ht="15" customHeight="1" x14ac:dyDescent="0.25">
      <c r="A18177" s="93" t="s">
        <v>3907</v>
      </c>
      <c r="B18177" s="93"/>
      <c r="C18177" s="93"/>
      <c r="D18177" s="94" t="s">
        <v>3</v>
      </c>
      <c r="E18177" s="94"/>
      <c r="F18177" s="23" t="s">
        <v>4</v>
      </c>
      <c r="G18177" s="94" t="s">
        <v>3894</v>
      </c>
      <c r="H18177" s="94"/>
      <c r="I18177" s="94" t="s">
        <v>3895</v>
      </c>
      <c r="J18177" s="94"/>
      <c r="K18177" s="23" t="s">
        <v>3896</v>
      </c>
    </row>
    <row r="18178" spans="1:11" ht="15" customHeight="1" x14ac:dyDescent="0.25">
      <c r="A18178" s="24" t="s">
        <v>3910</v>
      </c>
      <c r="B18178" s="95" t="s">
        <v>3911</v>
      </c>
      <c r="C18178" s="95"/>
      <c r="D18178" s="96" t="s">
        <v>20</v>
      </c>
      <c r="E18178" s="96"/>
      <c r="F18178" s="24" t="s">
        <v>2056</v>
      </c>
      <c r="G18178" s="97">
        <v>3.6592999999999999E-3</v>
      </c>
      <c r="H18178" s="97"/>
      <c r="I18178" s="98">
        <v>24.94</v>
      </c>
      <c r="J18178" s="98"/>
      <c r="K18178" s="27">
        <f>TRUNC(TRUNC(G18178,8)*I18178,2)</f>
        <v>0.09</v>
      </c>
    </row>
    <row r="18179" spans="1:11" ht="18" customHeight="1" x14ac:dyDescent="0.25">
      <c r="A18179" s="9"/>
      <c r="B18179" s="9"/>
      <c r="C18179" s="9"/>
      <c r="D18179" s="9"/>
      <c r="E18179" s="9"/>
      <c r="F18179" s="9"/>
      <c r="G18179" s="91" t="s">
        <v>3912</v>
      </c>
      <c r="H18179" s="91"/>
      <c r="I18179" s="91"/>
      <c r="J18179" s="91"/>
      <c r="K18179" s="28">
        <f>SUM(K18178:K18178)</f>
        <v>0.09</v>
      </c>
    </row>
    <row r="18180" spans="1:11" ht="15" customHeight="1" x14ac:dyDescent="0.25">
      <c r="A18180" s="9"/>
      <c r="B18180" s="9"/>
      <c r="C18180" s="9"/>
      <c r="D18180" s="9"/>
      <c r="E18180" s="9"/>
      <c r="F18180" s="9"/>
      <c r="G18180" s="92" t="s">
        <v>3913</v>
      </c>
      <c r="H18180" s="92"/>
      <c r="I18180" s="92"/>
      <c r="J18180" s="92"/>
      <c r="K18180" s="29">
        <f>ROUND(SUM(K18176,K18179),2)</f>
        <v>1.48</v>
      </c>
    </row>
    <row r="18181" spans="1:11" ht="9.9499999999999993" customHeight="1" x14ac:dyDescent="0.25">
      <c r="A18181" s="9"/>
      <c r="B18181" s="9"/>
      <c r="C18181" s="9"/>
      <c r="D18181" s="9"/>
      <c r="E18181" s="9"/>
      <c r="F18181" s="9"/>
      <c r="G18181" s="100"/>
      <c r="H18181" s="100"/>
      <c r="I18181" s="100"/>
      <c r="J18181" s="100"/>
      <c r="K18181" s="100"/>
    </row>
    <row r="18182" spans="1:11" ht="20.100000000000001" customHeight="1" x14ac:dyDescent="0.25">
      <c r="A18182" s="99" t="s">
        <v>3521</v>
      </c>
      <c r="B18182" s="99"/>
      <c r="C18182" s="99"/>
      <c r="D18182" s="99"/>
      <c r="E18182" s="99"/>
      <c r="F18182" s="99"/>
      <c r="G18182" s="99"/>
      <c r="H18182" s="99"/>
      <c r="I18182" s="99"/>
      <c r="J18182" s="99"/>
      <c r="K18182" s="99"/>
    </row>
    <row r="18183" spans="1:11" ht="15" customHeight="1" x14ac:dyDescent="0.25">
      <c r="A18183" s="93" t="s">
        <v>3893</v>
      </c>
      <c r="B18183" s="93"/>
      <c r="C18183" s="93"/>
      <c r="D18183" s="94" t="s">
        <v>3</v>
      </c>
      <c r="E18183" s="94"/>
      <c r="F18183" s="23" t="s">
        <v>4</v>
      </c>
      <c r="G18183" s="94" t="s">
        <v>3894</v>
      </c>
      <c r="H18183" s="94"/>
      <c r="I18183" s="94" t="s">
        <v>3895</v>
      </c>
      <c r="J18183" s="94"/>
      <c r="K18183" s="23" t="s">
        <v>3896</v>
      </c>
    </row>
    <row r="18184" spans="1:11" ht="21" customHeight="1" x14ac:dyDescent="0.25">
      <c r="A18184" s="24" t="s">
        <v>4038</v>
      </c>
      <c r="B18184" s="95" t="s">
        <v>4039</v>
      </c>
      <c r="C18184" s="95"/>
      <c r="D18184" s="96" t="s">
        <v>20</v>
      </c>
      <c r="E18184" s="96"/>
      <c r="F18184" s="24" t="s">
        <v>34</v>
      </c>
      <c r="G18184" s="97">
        <v>6.6E-3</v>
      </c>
      <c r="H18184" s="97"/>
      <c r="I18184" s="98">
        <v>210.23</v>
      </c>
      <c r="J18184" s="98"/>
      <c r="K18184" s="27">
        <f>TRUNC(TRUNC(G18184,8)*I18184,2)</f>
        <v>1.38</v>
      </c>
    </row>
    <row r="18185" spans="1:11" ht="21" customHeight="1" x14ac:dyDescent="0.25">
      <c r="A18185" s="24" t="s">
        <v>4040</v>
      </c>
      <c r="B18185" s="95" t="s">
        <v>4041</v>
      </c>
      <c r="C18185" s="95"/>
      <c r="D18185" s="96" t="s">
        <v>20</v>
      </c>
      <c r="E18185" s="96"/>
      <c r="F18185" s="24" t="s">
        <v>84</v>
      </c>
      <c r="G18185" s="97">
        <v>1.0049999999999999</v>
      </c>
      <c r="H18185" s="97"/>
      <c r="I18185" s="98">
        <v>32.369999999999997</v>
      </c>
      <c r="J18185" s="98"/>
      <c r="K18185" s="27">
        <f>TRUNC(TRUNC(G18185,8)*I18185,2)</f>
        <v>32.53</v>
      </c>
    </row>
    <row r="18186" spans="1:11" ht="15" customHeight="1" x14ac:dyDescent="0.25">
      <c r="A18186" s="9"/>
      <c r="B18186" s="9"/>
      <c r="C18186" s="9"/>
      <c r="D18186" s="9"/>
      <c r="E18186" s="9"/>
      <c r="F18186" s="9"/>
      <c r="G18186" s="91" t="s">
        <v>3906</v>
      </c>
      <c r="H18186" s="91"/>
      <c r="I18186" s="91"/>
      <c r="J18186" s="91"/>
      <c r="K18186" s="28">
        <f>SUM(K18184:K18185)</f>
        <v>33.910000000000004</v>
      </c>
    </row>
    <row r="18187" spans="1:11" ht="15" customHeight="1" x14ac:dyDescent="0.25">
      <c r="A18187" s="93" t="s">
        <v>3907</v>
      </c>
      <c r="B18187" s="93"/>
      <c r="C18187" s="93"/>
      <c r="D18187" s="94" t="s">
        <v>3</v>
      </c>
      <c r="E18187" s="94"/>
      <c r="F18187" s="23" t="s">
        <v>4</v>
      </c>
      <c r="G18187" s="94" t="s">
        <v>3894</v>
      </c>
      <c r="H18187" s="94"/>
      <c r="I18187" s="94" t="s">
        <v>3895</v>
      </c>
      <c r="J18187" s="94"/>
      <c r="K18187" s="23" t="s">
        <v>3896</v>
      </c>
    </row>
    <row r="18188" spans="1:11" ht="15" customHeight="1" x14ac:dyDescent="0.25">
      <c r="A18188" s="24" t="s">
        <v>3971</v>
      </c>
      <c r="B18188" s="95" t="s">
        <v>3972</v>
      </c>
      <c r="C18188" s="95"/>
      <c r="D18188" s="96" t="s">
        <v>20</v>
      </c>
      <c r="E18188" s="96"/>
      <c r="F18188" s="24" t="s">
        <v>2056</v>
      </c>
      <c r="G18188" s="97">
        <v>0.2296</v>
      </c>
      <c r="H18188" s="97"/>
      <c r="I18188" s="98">
        <v>32.69</v>
      </c>
      <c r="J18188" s="98"/>
      <c r="K18188" s="27">
        <f>TRUNC(TRUNC(G18188,8)*I18188,2)</f>
        <v>7.5</v>
      </c>
    </row>
    <row r="18189" spans="1:11" ht="15" customHeight="1" x14ac:dyDescent="0.25">
      <c r="A18189" s="24" t="s">
        <v>3910</v>
      </c>
      <c r="B18189" s="95" t="s">
        <v>3911</v>
      </c>
      <c r="C18189" s="95"/>
      <c r="D18189" s="96" t="s">
        <v>20</v>
      </c>
      <c r="E18189" s="96"/>
      <c r="F18189" s="24" t="s">
        <v>2056</v>
      </c>
      <c r="G18189" s="97">
        <v>0.2296</v>
      </c>
      <c r="H18189" s="97"/>
      <c r="I18189" s="98">
        <v>24.94</v>
      </c>
      <c r="J18189" s="98"/>
      <c r="K18189" s="27">
        <f>TRUNC(TRUNC(G18189,8)*I18189,2)</f>
        <v>5.72</v>
      </c>
    </row>
    <row r="18190" spans="1:11" ht="18" customHeight="1" x14ac:dyDescent="0.25">
      <c r="A18190" s="9"/>
      <c r="B18190" s="9"/>
      <c r="C18190" s="9"/>
      <c r="D18190" s="9"/>
      <c r="E18190" s="9"/>
      <c r="F18190" s="9"/>
      <c r="G18190" s="91" t="s">
        <v>3912</v>
      </c>
      <c r="H18190" s="91"/>
      <c r="I18190" s="91"/>
      <c r="J18190" s="91"/>
      <c r="K18190" s="28">
        <f>SUM(K18188:K18189)</f>
        <v>13.219999999999999</v>
      </c>
    </row>
    <row r="18191" spans="1:11" ht="15" customHeight="1" x14ac:dyDescent="0.25">
      <c r="A18191" s="93" t="s">
        <v>3922</v>
      </c>
      <c r="B18191" s="93"/>
      <c r="C18191" s="93"/>
      <c r="D18191" s="94" t="s">
        <v>3</v>
      </c>
      <c r="E18191" s="94"/>
      <c r="F18191" s="23" t="s">
        <v>4</v>
      </c>
      <c r="G18191" s="94" t="s">
        <v>3894</v>
      </c>
      <c r="H18191" s="94"/>
      <c r="I18191" s="94" t="s">
        <v>3895</v>
      </c>
      <c r="J18191" s="94"/>
      <c r="K18191" s="23" t="s">
        <v>3896</v>
      </c>
    </row>
    <row r="18192" spans="1:11" ht="21" customHeight="1" x14ac:dyDescent="0.25">
      <c r="A18192" s="24" t="s">
        <v>4042</v>
      </c>
      <c r="B18192" s="95" t="s">
        <v>4043</v>
      </c>
      <c r="C18192" s="95"/>
      <c r="D18192" s="96" t="s">
        <v>20</v>
      </c>
      <c r="E18192" s="96"/>
      <c r="F18192" s="24" t="s">
        <v>34</v>
      </c>
      <c r="G18192" s="97">
        <v>1.8E-3</v>
      </c>
      <c r="H18192" s="97"/>
      <c r="I18192" s="98">
        <v>767.08</v>
      </c>
      <c r="J18192" s="98"/>
      <c r="K18192" s="27">
        <f>TRUNC(TRUNC(G18192,8)*I18192,2)</f>
        <v>1.38</v>
      </c>
    </row>
    <row r="18193" spans="1:11" ht="15" customHeight="1" x14ac:dyDescent="0.25">
      <c r="A18193" s="9"/>
      <c r="B18193" s="9"/>
      <c r="C18193" s="9"/>
      <c r="D18193" s="9"/>
      <c r="E18193" s="9"/>
      <c r="F18193" s="9"/>
      <c r="G18193" s="91" t="s">
        <v>3933</v>
      </c>
      <c r="H18193" s="91"/>
      <c r="I18193" s="91"/>
      <c r="J18193" s="91"/>
      <c r="K18193" s="28">
        <f>SUM(K18192:K18192)</f>
        <v>1.38</v>
      </c>
    </row>
    <row r="18194" spans="1:11" ht="15" customHeight="1" x14ac:dyDescent="0.25">
      <c r="A18194" s="9"/>
      <c r="B18194" s="9"/>
      <c r="C18194" s="9"/>
      <c r="D18194" s="9"/>
      <c r="E18194" s="9"/>
      <c r="F18194" s="9"/>
      <c r="G18194" s="92" t="s">
        <v>3913</v>
      </c>
      <c r="H18194" s="92"/>
      <c r="I18194" s="92"/>
      <c r="J18194" s="92"/>
      <c r="K18194" s="29">
        <f>ROUND(SUM(K18186,K18190,K18193),2)</f>
        <v>48.51</v>
      </c>
    </row>
    <row r="18195" spans="1:11" ht="9.9499999999999993" customHeight="1" x14ac:dyDescent="0.25">
      <c r="A18195" s="9"/>
      <c r="B18195" s="9"/>
      <c r="C18195" s="9"/>
      <c r="D18195" s="9"/>
      <c r="E18195" s="9"/>
      <c r="F18195" s="9"/>
      <c r="G18195" s="100"/>
      <c r="H18195" s="100"/>
      <c r="I18195" s="100"/>
      <c r="J18195" s="100"/>
      <c r="K18195" s="100"/>
    </row>
    <row r="18196" spans="1:11" ht="20.100000000000001" customHeight="1" x14ac:dyDescent="0.25">
      <c r="A18196" s="99" t="s">
        <v>3522</v>
      </c>
      <c r="B18196" s="99"/>
      <c r="C18196" s="99"/>
      <c r="D18196" s="99"/>
      <c r="E18196" s="99"/>
      <c r="F18196" s="99"/>
      <c r="G18196" s="99"/>
      <c r="H18196" s="99"/>
      <c r="I18196" s="99"/>
      <c r="J18196" s="99"/>
      <c r="K18196" s="99"/>
    </row>
    <row r="18197" spans="1:11" ht="15" customHeight="1" x14ac:dyDescent="0.25">
      <c r="A18197" s="93" t="s">
        <v>3893</v>
      </c>
      <c r="B18197" s="93"/>
      <c r="C18197" s="93"/>
      <c r="D18197" s="94" t="s">
        <v>3</v>
      </c>
      <c r="E18197" s="94"/>
      <c r="F18197" s="23" t="s">
        <v>4</v>
      </c>
      <c r="G18197" s="94" t="s">
        <v>3894</v>
      </c>
      <c r="H18197" s="94"/>
      <c r="I18197" s="94" t="s">
        <v>3895</v>
      </c>
      <c r="J18197" s="94"/>
      <c r="K18197" s="23" t="s">
        <v>3896</v>
      </c>
    </row>
    <row r="18198" spans="1:11" ht="15" customHeight="1" x14ac:dyDescent="0.25">
      <c r="A18198" s="24" t="s">
        <v>4044</v>
      </c>
      <c r="B18198" s="95" t="s">
        <v>4045</v>
      </c>
      <c r="C18198" s="95"/>
      <c r="D18198" s="96" t="s">
        <v>20</v>
      </c>
      <c r="E18198" s="96"/>
      <c r="F18198" s="24" t="s">
        <v>3903</v>
      </c>
      <c r="G18198" s="97">
        <v>0.106</v>
      </c>
      <c r="H18198" s="97"/>
      <c r="I18198" s="98">
        <v>2.59</v>
      </c>
      <c r="J18198" s="98"/>
      <c r="K18198" s="27">
        <f>TRUNC(TRUNC(G18198,8)*I18198,2)</f>
        <v>0.27</v>
      </c>
    </row>
    <row r="18199" spans="1:11" ht="15" customHeight="1" x14ac:dyDescent="0.25">
      <c r="A18199" s="9"/>
      <c r="B18199" s="9"/>
      <c r="C18199" s="9"/>
      <c r="D18199" s="9"/>
      <c r="E18199" s="9"/>
      <c r="F18199" s="9"/>
      <c r="G18199" s="91" t="s">
        <v>3906</v>
      </c>
      <c r="H18199" s="91"/>
      <c r="I18199" s="91"/>
      <c r="J18199" s="91"/>
      <c r="K18199" s="28">
        <f>SUM(K18198:K18198)</f>
        <v>0.27</v>
      </c>
    </row>
    <row r="18200" spans="1:11" ht="15" customHeight="1" x14ac:dyDescent="0.25">
      <c r="A18200" s="93" t="s">
        <v>3907</v>
      </c>
      <c r="B18200" s="93"/>
      <c r="C18200" s="93"/>
      <c r="D18200" s="94" t="s">
        <v>3</v>
      </c>
      <c r="E18200" s="94"/>
      <c r="F18200" s="23" t="s">
        <v>4</v>
      </c>
      <c r="G18200" s="94" t="s">
        <v>3894</v>
      </c>
      <c r="H18200" s="94"/>
      <c r="I18200" s="94" t="s">
        <v>3895</v>
      </c>
      <c r="J18200" s="94"/>
      <c r="K18200" s="23" t="s">
        <v>3896</v>
      </c>
    </row>
    <row r="18201" spans="1:11" ht="15" customHeight="1" x14ac:dyDescent="0.25">
      <c r="A18201" s="24" t="s">
        <v>4046</v>
      </c>
      <c r="B18201" s="95" t="s">
        <v>4047</v>
      </c>
      <c r="C18201" s="95"/>
      <c r="D18201" s="96" t="s">
        <v>20</v>
      </c>
      <c r="E18201" s="96"/>
      <c r="F18201" s="24" t="s">
        <v>2056</v>
      </c>
      <c r="G18201" s="97">
        <v>3.6999999999999998E-2</v>
      </c>
      <c r="H18201" s="97"/>
      <c r="I18201" s="98">
        <v>34.35</v>
      </c>
      <c r="J18201" s="98"/>
      <c r="K18201" s="27">
        <f>TRUNC(TRUNC(G18201,8)*I18201,2)</f>
        <v>1.27</v>
      </c>
    </row>
    <row r="18202" spans="1:11" ht="15" customHeight="1" x14ac:dyDescent="0.25">
      <c r="A18202" s="24" t="s">
        <v>3910</v>
      </c>
      <c r="B18202" s="95" t="s">
        <v>3911</v>
      </c>
      <c r="C18202" s="95"/>
      <c r="D18202" s="96" t="s">
        <v>20</v>
      </c>
      <c r="E18202" s="96"/>
      <c r="F18202" s="24" t="s">
        <v>2056</v>
      </c>
      <c r="G18202" s="97">
        <v>1.6E-2</v>
      </c>
      <c r="H18202" s="97"/>
      <c r="I18202" s="98">
        <v>24.94</v>
      </c>
      <c r="J18202" s="98"/>
      <c r="K18202" s="27">
        <f>TRUNC(TRUNC(G18202,8)*I18202,2)</f>
        <v>0.39</v>
      </c>
    </row>
    <row r="18203" spans="1:11" ht="18" customHeight="1" x14ac:dyDescent="0.25">
      <c r="A18203" s="9"/>
      <c r="B18203" s="9"/>
      <c r="C18203" s="9"/>
      <c r="D18203" s="9"/>
      <c r="E18203" s="9"/>
      <c r="F18203" s="9"/>
      <c r="G18203" s="91" t="s">
        <v>3912</v>
      </c>
      <c r="H18203" s="91"/>
      <c r="I18203" s="91"/>
      <c r="J18203" s="91"/>
      <c r="K18203" s="28">
        <f>SUM(K18201:K18202)</f>
        <v>1.6600000000000001</v>
      </c>
    </row>
    <row r="18204" spans="1:11" ht="15" customHeight="1" x14ac:dyDescent="0.25">
      <c r="A18204" s="9"/>
      <c r="B18204" s="9"/>
      <c r="C18204" s="9"/>
      <c r="D18204" s="9"/>
      <c r="E18204" s="9"/>
      <c r="F18204" s="9"/>
      <c r="G18204" s="92" t="s">
        <v>3913</v>
      </c>
      <c r="H18204" s="92"/>
      <c r="I18204" s="92"/>
      <c r="J18204" s="92"/>
      <c r="K18204" s="29">
        <f>ROUND(SUM(K18199,K18203),2)</f>
        <v>1.93</v>
      </c>
    </row>
    <row r="18205" spans="1:11" ht="9.9499999999999993" customHeight="1" x14ac:dyDescent="0.25">
      <c r="A18205" s="9"/>
      <c r="B18205" s="9"/>
      <c r="C18205" s="9"/>
      <c r="D18205" s="9"/>
      <c r="E18205" s="9"/>
      <c r="F18205" s="9"/>
      <c r="G18205" s="100"/>
      <c r="H18205" s="100"/>
      <c r="I18205" s="100"/>
      <c r="J18205" s="100"/>
      <c r="K18205" s="100"/>
    </row>
    <row r="18206" spans="1:11" ht="20.100000000000001" customHeight="1" x14ac:dyDescent="0.25">
      <c r="A18206" s="99" t="s">
        <v>3523</v>
      </c>
      <c r="B18206" s="99"/>
      <c r="C18206" s="99"/>
      <c r="D18206" s="99"/>
      <c r="E18206" s="99"/>
      <c r="F18206" s="99"/>
      <c r="G18206" s="99"/>
      <c r="H18206" s="99"/>
      <c r="I18206" s="99"/>
      <c r="J18206" s="99"/>
      <c r="K18206" s="99"/>
    </row>
    <row r="18207" spans="1:11" ht="15" customHeight="1" x14ac:dyDescent="0.25">
      <c r="A18207" s="93" t="s">
        <v>3916</v>
      </c>
      <c r="B18207" s="93"/>
      <c r="C18207" s="93"/>
      <c r="D18207" s="94" t="s">
        <v>3</v>
      </c>
      <c r="E18207" s="94"/>
      <c r="F18207" s="23" t="s">
        <v>4</v>
      </c>
      <c r="G18207" s="94" t="s">
        <v>3894</v>
      </c>
      <c r="H18207" s="94"/>
      <c r="I18207" s="94" t="s">
        <v>3895</v>
      </c>
      <c r="J18207" s="94"/>
      <c r="K18207" s="23" t="s">
        <v>3896</v>
      </c>
    </row>
    <row r="18208" spans="1:11" ht="29.1" customHeight="1" x14ac:dyDescent="0.25">
      <c r="A18208" s="24" t="s">
        <v>3963</v>
      </c>
      <c r="B18208" s="95" t="s">
        <v>3964</v>
      </c>
      <c r="C18208" s="95"/>
      <c r="D18208" s="96" t="s">
        <v>20</v>
      </c>
      <c r="E18208" s="96"/>
      <c r="F18208" s="24" t="s">
        <v>3936</v>
      </c>
      <c r="G18208" s="97">
        <v>5.2258833999999998</v>
      </c>
      <c r="H18208" s="97"/>
      <c r="I18208" s="98">
        <v>8.9</v>
      </c>
      <c r="J18208" s="98"/>
      <c r="K18208" s="27">
        <f>TRUNC(TRUNC(G18208,8)*I18208,2)</f>
        <v>46.51</v>
      </c>
    </row>
    <row r="18209" spans="1:11" ht="29.1" customHeight="1" x14ac:dyDescent="0.25">
      <c r="A18209" s="24" t="s">
        <v>3965</v>
      </c>
      <c r="B18209" s="95" t="s">
        <v>3966</v>
      </c>
      <c r="C18209" s="95"/>
      <c r="D18209" s="96" t="s">
        <v>20</v>
      </c>
      <c r="E18209" s="96"/>
      <c r="F18209" s="24" t="s">
        <v>30</v>
      </c>
      <c r="G18209" s="97">
        <v>0.95392160000000004</v>
      </c>
      <c r="H18209" s="97"/>
      <c r="I18209" s="98">
        <v>32.76</v>
      </c>
      <c r="J18209" s="98"/>
      <c r="K18209" s="27">
        <f>TRUNC(TRUNC(G18209,8)*I18209,2)</f>
        <v>31.25</v>
      </c>
    </row>
    <row r="18210" spans="1:11" ht="21" customHeight="1" x14ac:dyDescent="0.25">
      <c r="A18210" s="24" t="s">
        <v>3967</v>
      </c>
      <c r="B18210" s="95" t="s">
        <v>3968</v>
      </c>
      <c r="C18210" s="95"/>
      <c r="D18210" s="96" t="s">
        <v>20</v>
      </c>
      <c r="E18210" s="96"/>
      <c r="F18210" s="24" t="s">
        <v>3936</v>
      </c>
      <c r="G18210" s="97">
        <v>5.2258833999999998</v>
      </c>
      <c r="H18210" s="97"/>
      <c r="I18210" s="98">
        <v>27.59</v>
      </c>
      <c r="J18210" s="98"/>
      <c r="K18210" s="27">
        <f>TRUNC(TRUNC(G18210,8)*I18210,2)</f>
        <v>144.18</v>
      </c>
    </row>
    <row r="18211" spans="1:11" ht="21" customHeight="1" x14ac:dyDescent="0.25">
      <c r="A18211" s="24" t="s">
        <v>3969</v>
      </c>
      <c r="B18211" s="95" t="s">
        <v>3970</v>
      </c>
      <c r="C18211" s="95"/>
      <c r="D18211" s="96" t="s">
        <v>20</v>
      </c>
      <c r="E18211" s="96"/>
      <c r="F18211" s="24" t="s">
        <v>30</v>
      </c>
      <c r="G18211" s="97">
        <v>0.95392160000000004</v>
      </c>
      <c r="H18211" s="97"/>
      <c r="I18211" s="98">
        <v>28.09</v>
      </c>
      <c r="J18211" s="98"/>
      <c r="K18211" s="27">
        <f>TRUNC(TRUNC(G18211,8)*I18211,2)</f>
        <v>26.79</v>
      </c>
    </row>
    <row r="18212" spans="1:11" ht="18" customHeight="1" x14ac:dyDescent="0.25">
      <c r="A18212" s="9"/>
      <c r="B18212" s="9"/>
      <c r="C18212" s="9"/>
      <c r="D18212" s="9"/>
      <c r="E18212" s="9"/>
      <c r="F18212" s="9"/>
      <c r="G18212" s="91" t="s">
        <v>3919</v>
      </c>
      <c r="H18212" s="91"/>
      <c r="I18212" s="91"/>
      <c r="J18212" s="91"/>
      <c r="K18212" s="28">
        <f>SUM(K18208:K18211)</f>
        <v>248.73</v>
      </c>
    </row>
    <row r="18213" spans="1:11" ht="15" customHeight="1" x14ac:dyDescent="0.25">
      <c r="A18213" s="93" t="s">
        <v>3893</v>
      </c>
      <c r="B18213" s="93"/>
      <c r="C18213" s="93"/>
      <c r="D18213" s="94" t="s">
        <v>3</v>
      </c>
      <c r="E18213" s="94"/>
      <c r="F18213" s="23" t="s">
        <v>4</v>
      </c>
      <c r="G18213" s="94" t="s">
        <v>3894</v>
      </c>
      <c r="H18213" s="94"/>
      <c r="I18213" s="94" t="s">
        <v>3895</v>
      </c>
      <c r="J18213" s="94"/>
      <c r="K18213" s="23" t="s">
        <v>3896</v>
      </c>
    </row>
    <row r="18214" spans="1:11" ht="21" customHeight="1" x14ac:dyDescent="0.25">
      <c r="A18214" s="24" t="s">
        <v>4048</v>
      </c>
      <c r="B18214" s="95" t="s">
        <v>4049</v>
      </c>
      <c r="C18214" s="95"/>
      <c r="D18214" s="96" t="s">
        <v>20</v>
      </c>
      <c r="E18214" s="96"/>
      <c r="F18214" s="24" t="s">
        <v>34</v>
      </c>
      <c r="G18214" s="97">
        <v>0.19980000000000001</v>
      </c>
      <c r="H18214" s="97"/>
      <c r="I18214" s="98">
        <v>206.17</v>
      </c>
      <c r="J18214" s="98"/>
      <c r="K18214" s="27">
        <f>TRUNC(TRUNC(G18214,8)*I18214,2)</f>
        <v>41.19</v>
      </c>
    </row>
    <row r="18215" spans="1:11" ht="15" customHeight="1" x14ac:dyDescent="0.25">
      <c r="A18215" s="24" t="s">
        <v>3955</v>
      </c>
      <c r="B18215" s="95" t="s">
        <v>3956</v>
      </c>
      <c r="C18215" s="95"/>
      <c r="D18215" s="96" t="s">
        <v>20</v>
      </c>
      <c r="E18215" s="96"/>
      <c r="F18215" s="24" t="s">
        <v>3903</v>
      </c>
      <c r="G18215" s="97">
        <v>3.6695999999999999E-2</v>
      </c>
      <c r="H18215" s="97"/>
      <c r="I18215" s="98">
        <v>19.37</v>
      </c>
      <c r="J18215" s="98"/>
      <c r="K18215" s="27">
        <f>TRUNC(TRUNC(G18215,8)*I18215,2)</f>
        <v>0.71</v>
      </c>
    </row>
    <row r="18216" spans="1:11" ht="21" customHeight="1" x14ac:dyDescent="0.25">
      <c r="A18216" s="24" t="s">
        <v>4050</v>
      </c>
      <c r="B18216" s="95" t="s">
        <v>4051</v>
      </c>
      <c r="C18216" s="95"/>
      <c r="D18216" s="96" t="s">
        <v>20</v>
      </c>
      <c r="E18216" s="96"/>
      <c r="F18216" s="24" t="s">
        <v>84</v>
      </c>
      <c r="G18216" s="97">
        <v>7.48</v>
      </c>
      <c r="H18216" s="97"/>
      <c r="I18216" s="98">
        <v>3.9</v>
      </c>
      <c r="J18216" s="98"/>
      <c r="K18216" s="27">
        <f>TRUNC(TRUNC(G18216,8)*I18216,2)</f>
        <v>29.17</v>
      </c>
    </row>
    <row r="18217" spans="1:11" ht="15" customHeight="1" x14ac:dyDescent="0.25">
      <c r="A18217" s="9"/>
      <c r="B18217" s="9"/>
      <c r="C18217" s="9"/>
      <c r="D18217" s="9"/>
      <c r="E18217" s="9"/>
      <c r="F18217" s="9"/>
      <c r="G18217" s="91" t="s">
        <v>3906</v>
      </c>
      <c r="H18217" s="91"/>
      <c r="I18217" s="91"/>
      <c r="J18217" s="91"/>
      <c r="K18217" s="28">
        <f>SUM(K18214:K18216)</f>
        <v>71.069999999999993</v>
      </c>
    </row>
    <row r="18218" spans="1:11" ht="15" customHeight="1" x14ac:dyDescent="0.25">
      <c r="A18218" s="93" t="s">
        <v>3907</v>
      </c>
      <c r="B18218" s="93"/>
      <c r="C18218" s="93"/>
      <c r="D18218" s="94" t="s">
        <v>3</v>
      </c>
      <c r="E18218" s="94"/>
      <c r="F18218" s="23" t="s">
        <v>4</v>
      </c>
      <c r="G18218" s="94" t="s">
        <v>3894</v>
      </c>
      <c r="H18218" s="94"/>
      <c r="I18218" s="94" t="s">
        <v>3895</v>
      </c>
      <c r="J18218" s="94"/>
      <c r="K18218" s="23" t="s">
        <v>3896</v>
      </c>
    </row>
    <row r="18219" spans="1:11" ht="15" customHeight="1" x14ac:dyDescent="0.25">
      <c r="A18219" s="24" t="s">
        <v>3971</v>
      </c>
      <c r="B18219" s="95" t="s">
        <v>3972</v>
      </c>
      <c r="C18219" s="95"/>
      <c r="D18219" s="96" t="s">
        <v>20</v>
      </c>
      <c r="E18219" s="96"/>
      <c r="F18219" s="24" t="s">
        <v>2056</v>
      </c>
      <c r="G18219" s="97">
        <v>2.3251949999999999</v>
      </c>
      <c r="H18219" s="97"/>
      <c r="I18219" s="98">
        <v>32.69</v>
      </c>
      <c r="J18219" s="98"/>
      <c r="K18219" s="27">
        <f>TRUNC(TRUNC(G18219,8)*I18219,2)</f>
        <v>76.010000000000005</v>
      </c>
    </row>
    <row r="18220" spans="1:11" ht="15" customHeight="1" x14ac:dyDescent="0.25">
      <c r="A18220" s="24" t="s">
        <v>3910</v>
      </c>
      <c r="B18220" s="95" t="s">
        <v>3911</v>
      </c>
      <c r="C18220" s="95"/>
      <c r="D18220" s="96" t="s">
        <v>20</v>
      </c>
      <c r="E18220" s="96"/>
      <c r="F18220" s="24" t="s">
        <v>2056</v>
      </c>
      <c r="G18220" s="97">
        <v>17.010999999999999</v>
      </c>
      <c r="H18220" s="97"/>
      <c r="I18220" s="98">
        <v>24.94</v>
      </c>
      <c r="J18220" s="98"/>
      <c r="K18220" s="27">
        <f>TRUNC(TRUNC(G18220,8)*I18220,2)</f>
        <v>424.25</v>
      </c>
    </row>
    <row r="18221" spans="1:11" ht="18" customHeight="1" x14ac:dyDescent="0.25">
      <c r="A18221" s="9"/>
      <c r="B18221" s="9"/>
      <c r="C18221" s="9"/>
      <c r="D18221" s="9"/>
      <c r="E18221" s="9"/>
      <c r="F18221" s="9"/>
      <c r="G18221" s="91" t="s">
        <v>3912</v>
      </c>
      <c r="H18221" s="91"/>
      <c r="I18221" s="91"/>
      <c r="J18221" s="91"/>
      <c r="K18221" s="28">
        <f>SUM(K18219:K18220)</f>
        <v>500.26</v>
      </c>
    </row>
    <row r="18222" spans="1:11" ht="15" customHeight="1" x14ac:dyDescent="0.25">
      <c r="A18222" s="93" t="s">
        <v>3922</v>
      </c>
      <c r="B18222" s="93"/>
      <c r="C18222" s="93"/>
      <c r="D18222" s="94" t="s">
        <v>3</v>
      </c>
      <c r="E18222" s="94"/>
      <c r="F18222" s="23" t="s">
        <v>4</v>
      </c>
      <c r="G18222" s="94" t="s">
        <v>3894</v>
      </c>
      <c r="H18222" s="94"/>
      <c r="I18222" s="94" t="s">
        <v>3895</v>
      </c>
      <c r="J18222" s="94"/>
      <c r="K18222" s="23" t="s">
        <v>3896</v>
      </c>
    </row>
    <row r="18223" spans="1:11" ht="29.1" customHeight="1" x14ac:dyDescent="0.25">
      <c r="A18223" s="24" t="s">
        <v>4052</v>
      </c>
      <c r="B18223" s="95" t="s">
        <v>4053</v>
      </c>
      <c r="C18223" s="95"/>
      <c r="D18223" s="96" t="s">
        <v>20</v>
      </c>
      <c r="E18223" s="96"/>
      <c r="F18223" s="24" t="s">
        <v>34</v>
      </c>
      <c r="G18223" s="97">
        <v>0.66502459999999997</v>
      </c>
      <c r="H18223" s="97"/>
      <c r="I18223" s="98">
        <v>619.19000000000005</v>
      </c>
      <c r="J18223" s="98"/>
      <c r="K18223" s="27">
        <f>TRUNC(TRUNC(G18223,8)*I18223,2)</f>
        <v>411.77</v>
      </c>
    </row>
    <row r="18224" spans="1:11" ht="21" customHeight="1" x14ac:dyDescent="0.25">
      <c r="A18224" s="24" t="s">
        <v>95</v>
      </c>
      <c r="B18224" s="95" t="s">
        <v>96</v>
      </c>
      <c r="C18224" s="95"/>
      <c r="D18224" s="96" t="s">
        <v>20</v>
      </c>
      <c r="E18224" s="96"/>
      <c r="F18224" s="24" t="s">
        <v>16</v>
      </c>
      <c r="G18224" s="97">
        <v>0.48</v>
      </c>
      <c r="H18224" s="97"/>
      <c r="I18224" s="98">
        <v>176.85</v>
      </c>
      <c r="J18224" s="98"/>
      <c r="K18224" s="27">
        <f>TRUNC(TRUNC(G18224,8)*I18224,2)</f>
        <v>84.88</v>
      </c>
    </row>
    <row r="18225" spans="1:11" ht="15" customHeight="1" x14ac:dyDescent="0.25">
      <c r="A18225" s="9"/>
      <c r="B18225" s="9"/>
      <c r="C18225" s="9"/>
      <c r="D18225" s="9"/>
      <c r="E18225" s="9"/>
      <c r="F18225" s="9"/>
      <c r="G18225" s="91" t="s">
        <v>3933</v>
      </c>
      <c r="H18225" s="91"/>
      <c r="I18225" s="91"/>
      <c r="J18225" s="91"/>
      <c r="K18225" s="28">
        <f>SUM(K18223:K18224)</f>
        <v>496.65</v>
      </c>
    </row>
    <row r="18226" spans="1:11" ht="15" customHeight="1" x14ac:dyDescent="0.25">
      <c r="A18226" s="9"/>
      <c r="B18226" s="9"/>
      <c r="C18226" s="9"/>
      <c r="D18226" s="9"/>
      <c r="E18226" s="9"/>
      <c r="F18226" s="9"/>
      <c r="G18226" s="92" t="s">
        <v>3913</v>
      </c>
      <c r="H18226" s="92"/>
      <c r="I18226" s="92"/>
      <c r="J18226" s="92"/>
      <c r="K18226" s="29">
        <f>ROUND(SUM(K18212,K18217,K18221,K18225),2)</f>
        <v>1316.71</v>
      </c>
    </row>
    <row r="18227" spans="1:11" ht="9.9499999999999993" customHeight="1" x14ac:dyDescent="0.25">
      <c r="A18227" s="9"/>
      <c r="B18227" s="9"/>
      <c r="C18227" s="9"/>
      <c r="D18227" s="9"/>
      <c r="E18227" s="9"/>
      <c r="F18227" s="9"/>
      <c r="G18227" s="100"/>
      <c r="H18227" s="100"/>
      <c r="I18227" s="100"/>
      <c r="J18227" s="100"/>
      <c r="K18227" s="100"/>
    </row>
    <row r="18228" spans="1:11" ht="20.100000000000001" customHeight="1" x14ac:dyDescent="0.25">
      <c r="A18228" s="99" t="s">
        <v>3524</v>
      </c>
      <c r="B18228" s="99"/>
      <c r="C18228" s="99"/>
      <c r="D18228" s="99"/>
      <c r="E18228" s="99"/>
      <c r="F18228" s="99"/>
      <c r="G18228" s="99"/>
      <c r="H18228" s="99"/>
      <c r="I18228" s="99"/>
      <c r="J18228" s="99"/>
      <c r="K18228" s="99"/>
    </row>
    <row r="18229" spans="1:11" ht="15" customHeight="1" x14ac:dyDescent="0.25">
      <c r="A18229" s="93" t="s">
        <v>3893</v>
      </c>
      <c r="B18229" s="93"/>
      <c r="C18229" s="93"/>
      <c r="D18229" s="94" t="s">
        <v>3</v>
      </c>
      <c r="E18229" s="94"/>
      <c r="F18229" s="23" t="s">
        <v>4</v>
      </c>
      <c r="G18229" s="94" t="s">
        <v>3894</v>
      </c>
      <c r="H18229" s="94"/>
      <c r="I18229" s="94" t="s">
        <v>3895</v>
      </c>
      <c r="J18229" s="94"/>
      <c r="K18229" s="23" t="s">
        <v>3896</v>
      </c>
    </row>
    <row r="18230" spans="1:11" ht="29.1" customHeight="1" x14ac:dyDescent="0.25">
      <c r="A18230" s="24" t="s">
        <v>4054</v>
      </c>
      <c r="B18230" s="95" t="s">
        <v>4055</v>
      </c>
      <c r="C18230" s="95"/>
      <c r="D18230" s="96" t="s">
        <v>20</v>
      </c>
      <c r="E18230" s="96"/>
      <c r="F18230" s="24" t="s">
        <v>34</v>
      </c>
      <c r="G18230" s="97">
        <v>0.18468999999999999</v>
      </c>
      <c r="H18230" s="97"/>
      <c r="I18230" s="98">
        <v>517.16999999999996</v>
      </c>
      <c r="J18230" s="98"/>
      <c r="K18230" s="27">
        <f t="shared" ref="K18230:K18235" si="141">ROUND(ROUND(G18230,8)*I18230,2)</f>
        <v>95.52</v>
      </c>
    </row>
    <row r="18231" spans="1:11" ht="21" customHeight="1" x14ac:dyDescent="0.25">
      <c r="A18231" s="24" t="s">
        <v>4056</v>
      </c>
      <c r="B18231" s="95" t="s">
        <v>4057</v>
      </c>
      <c r="C18231" s="95"/>
      <c r="D18231" s="96" t="s">
        <v>20</v>
      </c>
      <c r="E18231" s="96"/>
      <c r="F18231" s="24" t="s">
        <v>2057</v>
      </c>
      <c r="G18231" s="97">
        <v>3.1900000000000001E-3</v>
      </c>
      <c r="H18231" s="97"/>
      <c r="I18231" s="98">
        <v>8.98</v>
      </c>
      <c r="J18231" s="98"/>
      <c r="K18231" s="27">
        <f t="shared" si="141"/>
        <v>0.03</v>
      </c>
    </row>
    <row r="18232" spans="1:11" ht="15" customHeight="1" x14ac:dyDescent="0.25">
      <c r="A18232" s="24" t="s">
        <v>3955</v>
      </c>
      <c r="B18232" s="95" t="s">
        <v>3956</v>
      </c>
      <c r="C18232" s="95"/>
      <c r="D18232" s="96" t="s">
        <v>20</v>
      </c>
      <c r="E18232" s="96"/>
      <c r="F18232" s="24" t="s">
        <v>3903</v>
      </c>
      <c r="G18232" s="97">
        <v>4.4999999999999998E-2</v>
      </c>
      <c r="H18232" s="97"/>
      <c r="I18232" s="98">
        <v>19.37</v>
      </c>
      <c r="J18232" s="98"/>
      <c r="K18232" s="27">
        <f t="shared" si="141"/>
        <v>0.87</v>
      </c>
    </row>
    <row r="18233" spans="1:11" ht="21" customHeight="1" x14ac:dyDescent="0.25">
      <c r="A18233" s="24" t="s">
        <v>4050</v>
      </c>
      <c r="B18233" s="95" t="s">
        <v>4051</v>
      </c>
      <c r="C18233" s="95"/>
      <c r="D18233" s="96" t="s">
        <v>20</v>
      </c>
      <c r="E18233" s="96"/>
      <c r="F18233" s="24" t="s">
        <v>84</v>
      </c>
      <c r="G18233" s="97">
        <v>0.46875</v>
      </c>
      <c r="H18233" s="97"/>
      <c r="I18233" s="98">
        <v>3.9</v>
      </c>
      <c r="J18233" s="98"/>
      <c r="K18233" s="27">
        <f t="shared" si="141"/>
        <v>1.83</v>
      </c>
    </row>
    <row r="18234" spans="1:11" ht="21" customHeight="1" x14ac:dyDescent="0.25">
      <c r="A18234" s="24" t="s">
        <v>4058</v>
      </c>
      <c r="B18234" s="95" t="s">
        <v>4059</v>
      </c>
      <c r="C18234" s="95"/>
      <c r="D18234" s="96" t="s">
        <v>20</v>
      </c>
      <c r="E18234" s="96"/>
      <c r="F18234" s="24" t="s">
        <v>84</v>
      </c>
      <c r="G18234" s="97">
        <v>0.375</v>
      </c>
      <c r="H18234" s="97"/>
      <c r="I18234" s="98">
        <v>2.69</v>
      </c>
      <c r="J18234" s="98"/>
      <c r="K18234" s="27">
        <f t="shared" si="141"/>
        <v>1.01</v>
      </c>
    </row>
    <row r="18235" spans="1:11" ht="29.1" customHeight="1" x14ac:dyDescent="0.25">
      <c r="A18235" s="24" t="s">
        <v>4060</v>
      </c>
      <c r="B18235" s="95" t="s">
        <v>4061</v>
      </c>
      <c r="C18235" s="95"/>
      <c r="D18235" s="96" t="s">
        <v>20</v>
      </c>
      <c r="E18235" s="96"/>
      <c r="F18235" s="24" t="s">
        <v>16</v>
      </c>
      <c r="G18235" s="97">
        <v>1.07</v>
      </c>
      <c r="H18235" s="97"/>
      <c r="I18235" s="98">
        <v>23.81</v>
      </c>
      <c r="J18235" s="98"/>
      <c r="K18235" s="27">
        <f t="shared" si="141"/>
        <v>25.48</v>
      </c>
    </row>
    <row r="18236" spans="1:11" ht="15" customHeight="1" x14ac:dyDescent="0.25">
      <c r="A18236" s="9"/>
      <c r="B18236" s="9"/>
      <c r="C18236" s="9"/>
      <c r="D18236" s="9"/>
      <c r="E18236" s="9"/>
      <c r="F18236" s="9"/>
      <c r="G18236" s="91" t="s">
        <v>3906</v>
      </c>
      <c r="H18236" s="91"/>
      <c r="I18236" s="91"/>
      <c r="J18236" s="91"/>
      <c r="K18236" s="28">
        <f>SUM(K18230:K18235)</f>
        <v>124.74000000000001</v>
      </c>
    </row>
    <row r="18237" spans="1:11" ht="15" customHeight="1" x14ac:dyDescent="0.25">
      <c r="A18237" s="93" t="s">
        <v>3907</v>
      </c>
      <c r="B18237" s="93"/>
      <c r="C18237" s="93"/>
      <c r="D18237" s="94" t="s">
        <v>3</v>
      </c>
      <c r="E18237" s="94"/>
      <c r="F18237" s="23" t="s">
        <v>4</v>
      </c>
      <c r="G18237" s="94" t="s">
        <v>3894</v>
      </c>
      <c r="H18237" s="94"/>
      <c r="I18237" s="94" t="s">
        <v>3895</v>
      </c>
      <c r="J18237" s="94"/>
      <c r="K18237" s="23" t="s">
        <v>3896</v>
      </c>
    </row>
    <row r="18238" spans="1:11" ht="21" customHeight="1" x14ac:dyDescent="0.25">
      <c r="A18238" s="24" t="s">
        <v>3908</v>
      </c>
      <c r="B18238" s="95" t="s">
        <v>3909</v>
      </c>
      <c r="C18238" s="95"/>
      <c r="D18238" s="96" t="s">
        <v>20</v>
      </c>
      <c r="E18238" s="96"/>
      <c r="F18238" s="24" t="s">
        <v>2056</v>
      </c>
      <c r="G18238" s="97">
        <v>0.13009999999999999</v>
      </c>
      <c r="H18238" s="97"/>
      <c r="I18238" s="98">
        <v>32.24</v>
      </c>
      <c r="J18238" s="98"/>
      <c r="K18238" s="27">
        <f>ROUND(ROUND(G18238,8)*I18238,2)</f>
        <v>4.1900000000000004</v>
      </c>
    </row>
    <row r="18239" spans="1:11" ht="15" customHeight="1" x14ac:dyDescent="0.25">
      <c r="A18239" s="24" t="s">
        <v>3971</v>
      </c>
      <c r="B18239" s="95" t="s">
        <v>3972</v>
      </c>
      <c r="C18239" s="95"/>
      <c r="D18239" s="96" t="s">
        <v>20</v>
      </c>
      <c r="E18239" s="96"/>
      <c r="F18239" s="24" t="s">
        <v>2056</v>
      </c>
      <c r="G18239" s="97">
        <v>8.7400000000000005E-2</v>
      </c>
      <c r="H18239" s="97"/>
      <c r="I18239" s="98">
        <v>32.69</v>
      </c>
      <c r="J18239" s="98"/>
      <c r="K18239" s="27">
        <f>ROUND(ROUND(G18239,8)*I18239,2)</f>
        <v>2.86</v>
      </c>
    </row>
    <row r="18240" spans="1:11" ht="15" customHeight="1" x14ac:dyDescent="0.25">
      <c r="A18240" s="24" t="s">
        <v>3910</v>
      </c>
      <c r="B18240" s="95" t="s">
        <v>3911</v>
      </c>
      <c r="C18240" s="95"/>
      <c r="D18240" s="96" t="s">
        <v>20</v>
      </c>
      <c r="E18240" s="96"/>
      <c r="F18240" s="24" t="s">
        <v>2056</v>
      </c>
      <c r="G18240" s="97">
        <v>0.21759999999999999</v>
      </c>
      <c r="H18240" s="97"/>
      <c r="I18240" s="98">
        <v>24.94</v>
      </c>
      <c r="J18240" s="98"/>
      <c r="K18240" s="27">
        <f>ROUND(ROUND(G18240,8)*I18240,2)</f>
        <v>5.43</v>
      </c>
    </row>
    <row r="18241" spans="1:11" ht="18" customHeight="1" x14ac:dyDescent="0.25">
      <c r="A18241" s="9"/>
      <c r="B18241" s="9"/>
      <c r="C18241" s="9"/>
      <c r="D18241" s="9"/>
      <c r="E18241" s="9"/>
      <c r="F18241" s="9"/>
      <c r="G18241" s="91" t="s">
        <v>3912</v>
      </c>
      <c r="H18241" s="91"/>
      <c r="I18241" s="91"/>
      <c r="J18241" s="91"/>
      <c r="K18241" s="28">
        <f>SUM(K18238:K18240)</f>
        <v>12.48</v>
      </c>
    </row>
    <row r="18242" spans="1:11" ht="15" customHeight="1" x14ac:dyDescent="0.25">
      <c r="A18242" s="93" t="s">
        <v>3922</v>
      </c>
      <c r="B18242" s="93"/>
      <c r="C18242" s="93"/>
      <c r="D18242" s="94" t="s">
        <v>3</v>
      </c>
      <c r="E18242" s="94"/>
      <c r="F18242" s="23" t="s">
        <v>4</v>
      </c>
      <c r="G18242" s="94" t="s">
        <v>3894</v>
      </c>
      <c r="H18242" s="94"/>
      <c r="I18242" s="94" t="s">
        <v>3895</v>
      </c>
      <c r="J18242" s="94"/>
      <c r="K18242" s="23" t="s">
        <v>3896</v>
      </c>
    </row>
    <row r="18243" spans="1:11" ht="29.1" customHeight="1" x14ac:dyDescent="0.25">
      <c r="A18243" s="24" t="s">
        <v>4062</v>
      </c>
      <c r="B18243" s="95" t="s">
        <v>4063</v>
      </c>
      <c r="C18243" s="95"/>
      <c r="D18243" s="96" t="s">
        <v>20</v>
      </c>
      <c r="E18243" s="96"/>
      <c r="F18243" s="24" t="s">
        <v>3903</v>
      </c>
      <c r="G18243" s="97">
        <v>1.23E-2</v>
      </c>
      <c r="H18243" s="97"/>
      <c r="I18243" s="98">
        <v>23.44</v>
      </c>
      <c r="J18243" s="98"/>
      <c r="K18243" s="27">
        <f>ROUND(ROUND(G18243,8)*I18243,2)</f>
        <v>0.28999999999999998</v>
      </c>
    </row>
    <row r="18244" spans="1:11" ht="21" customHeight="1" x14ac:dyDescent="0.25">
      <c r="A18244" s="24" t="s">
        <v>4064</v>
      </c>
      <c r="B18244" s="95" t="s">
        <v>4065</v>
      </c>
      <c r="C18244" s="95"/>
      <c r="D18244" s="96" t="s">
        <v>4066</v>
      </c>
      <c r="E18244" s="96"/>
      <c r="F18244" s="24" t="s">
        <v>26</v>
      </c>
      <c r="G18244" s="97">
        <v>4</v>
      </c>
      <c r="H18244" s="97"/>
      <c r="I18244" s="98">
        <v>5.76</v>
      </c>
      <c r="J18244" s="98"/>
      <c r="K18244" s="27">
        <f>ROUND(ROUND(G18244,8)*I18244,2)</f>
        <v>23.04</v>
      </c>
    </row>
    <row r="18245" spans="1:11" ht="15" customHeight="1" x14ac:dyDescent="0.25">
      <c r="A18245" s="9"/>
      <c r="B18245" s="9"/>
      <c r="C18245" s="9"/>
      <c r="D18245" s="9"/>
      <c r="E18245" s="9"/>
      <c r="F18245" s="9"/>
      <c r="G18245" s="91" t="s">
        <v>3933</v>
      </c>
      <c r="H18245" s="91"/>
      <c r="I18245" s="91"/>
      <c r="J18245" s="91"/>
      <c r="K18245" s="28">
        <f>SUM(K18243:K18244)</f>
        <v>23.33</v>
      </c>
    </row>
    <row r="18246" spans="1:11" ht="15" customHeight="1" x14ac:dyDescent="0.25">
      <c r="A18246" s="9"/>
      <c r="B18246" s="9"/>
      <c r="C18246" s="9"/>
      <c r="D18246" s="9"/>
      <c r="E18246" s="9"/>
      <c r="F18246" s="9"/>
      <c r="G18246" s="92" t="s">
        <v>3913</v>
      </c>
      <c r="H18246" s="92"/>
      <c r="I18246" s="92"/>
      <c r="J18246" s="92"/>
      <c r="K18246" s="29">
        <f>ROUND(SUM(K18236,K18241,K18245),2)</f>
        <v>160.55000000000001</v>
      </c>
    </row>
    <row r="18247" spans="1:11" ht="9.9499999999999993" customHeight="1" x14ac:dyDescent="0.25">
      <c r="A18247" s="9"/>
      <c r="B18247" s="9"/>
      <c r="C18247" s="9"/>
      <c r="D18247" s="9"/>
      <c r="E18247" s="9"/>
      <c r="F18247" s="9"/>
      <c r="G18247" s="100"/>
      <c r="H18247" s="100"/>
      <c r="I18247" s="100"/>
      <c r="J18247" s="100"/>
      <c r="K18247" s="100"/>
    </row>
    <row r="18248" spans="1:11" ht="20.100000000000001" customHeight="1" x14ac:dyDescent="0.25">
      <c r="A18248" s="99" t="s">
        <v>3525</v>
      </c>
      <c r="B18248" s="99"/>
      <c r="C18248" s="99"/>
      <c r="D18248" s="99"/>
      <c r="E18248" s="99"/>
      <c r="F18248" s="99"/>
      <c r="G18248" s="99"/>
      <c r="H18248" s="99"/>
      <c r="I18248" s="99"/>
      <c r="J18248" s="99"/>
      <c r="K18248" s="99"/>
    </row>
    <row r="18249" spans="1:11" ht="15" customHeight="1" x14ac:dyDescent="0.25">
      <c r="A18249" s="93" t="s">
        <v>3893</v>
      </c>
      <c r="B18249" s="93"/>
      <c r="C18249" s="93"/>
      <c r="D18249" s="94" t="s">
        <v>3</v>
      </c>
      <c r="E18249" s="94"/>
      <c r="F18249" s="23" t="s">
        <v>4</v>
      </c>
      <c r="G18249" s="94" t="s">
        <v>3894</v>
      </c>
      <c r="H18249" s="94"/>
      <c r="I18249" s="94" t="s">
        <v>3895</v>
      </c>
      <c r="J18249" s="94"/>
      <c r="K18249" s="23" t="s">
        <v>3896</v>
      </c>
    </row>
    <row r="18250" spans="1:11" ht="45.95" customHeight="1" x14ac:dyDescent="0.25">
      <c r="A18250" s="24" t="s">
        <v>4073</v>
      </c>
      <c r="B18250" s="95" t="s">
        <v>4074</v>
      </c>
      <c r="C18250" s="95"/>
      <c r="D18250" s="96" t="s">
        <v>20</v>
      </c>
      <c r="E18250" s="96"/>
      <c r="F18250" s="24" t="s">
        <v>26</v>
      </c>
      <c r="G18250" s="97">
        <v>1</v>
      </c>
      <c r="H18250" s="97"/>
      <c r="I18250" s="98">
        <v>1235.9100000000001</v>
      </c>
      <c r="J18250" s="98"/>
      <c r="K18250" s="27">
        <f>TRUNC(TRUNC(G18250,8)*I18250,2)</f>
        <v>1235.9100000000001</v>
      </c>
    </row>
    <row r="18251" spans="1:11" ht="21" customHeight="1" x14ac:dyDescent="0.25">
      <c r="A18251" s="24" t="s">
        <v>4075</v>
      </c>
      <c r="B18251" s="95" t="s">
        <v>4076</v>
      </c>
      <c r="C18251" s="95"/>
      <c r="D18251" s="96" t="s">
        <v>20</v>
      </c>
      <c r="E18251" s="96"/>
      <c r="F18251" s="24" t="s">
        <v>34</v>
      </c>
      <c r="G18251" s="97">
        <v>1.1999999999999999E-3</v>
      </c>
      <c r="H18251" s="97"/>
      <c r="I18251" s="98">
        <v>205.09</v>
      </c>
      <c r="J18251" s="98"/>
      <c r="K18251" s="27">
        <f>TRUNC(TRUNC(G18251,8)*I18251,2)</f>
        <v>0.24</v>
      </c>
    </row>
    <row r="18252" spans="1:11" ht="15" customHeight="1" x14ac:dyDescent="0.25">
      <c r="A18252" s="9"/>
      <c r="B18252" s="9"/>
      <c r="C18252" s="9"/>
      <c r="D18252" s="9"/>
      <c r="E18252" s="9"/>
      <c r="F18252" s="9"/>
      <c r="G18252" s="91" t="s">
        <v>3906</v>
      </c>
      <c r="H18252" s="91"/>
      <c r="I18252" s="91"/>
      <c r="J18252" s="91"/>
      <c r="K18252" s="28">
        <f>SUM(K18250:K18251)</f>
        <v>1236.1500000000001</v>
      </c>
    </row>
    <row r="18253" spans="1:11" ht="15" customHeight="1" x14ac:dyDescent="0.25">
      <c r="A18253" s="93" t="s">
        <v>3907</v>
      </c>
      <c r="B18253" s="93"/>
      <c r="C18253" s="93"/>
      <c r="D18253" s="94" t="s">
        <v>3</v>
      </c>
      <c r="E18253" s="94"/>
      <c r="F18253" s="23" t="s">
        <v>4</v>
      </c>
      <c r="G18253" s="94" t="s">
        <v>3894</v>
      </c>
      <c r="H18253" s="94"/>
      <c r="I18253" s="94" t="s">
        <v>3895</v>
      </c>
      <c r="J18253" s="94"/>
      <c r="K18253" s="23" t="s">
        <v>3896</v>
      </c>
    </row>
    <row r="18254" spans="1:11" ht="15" customHeight="1" x14ac:dyDescent="0.25">
      <c r="A18254" s="24" t="s">
        <v>3971</v>
      </c>
      <c r="B18254" s="95" t="s">
        <v>3972</v>
      </c>
      <c r="C18254" s="95"/>
      <c r="D18254" s="96" t="s">
        <v>20</v>
      </c>
      <c r="E18254" s="96"/>
      <c r="F18254" s="24" t="s">
        <v>2056</v>
      </c>
      <c r="G18254" s="97">
        <v>0.86809999999999998</v>
      </c>
      <c r="H18254" s="97"/>
      <c r="I18254" s="98">
        <v>32.69</v>
      </c>
      <c r="J18254" s="98"/>
      <c r="K18254" s="27">
        <f>TRUNC(TRUNC(G18254,8)*I18254,2)</f>
        <v>28.37</v>
      </c>
    </row>
    <row r="18255" spans="1:11" ht="15" customHeight="1" x14ac:dyDescent="0.25">
      <c r="A18255" s="24" t="s">
        <v>3910</v>
      </c>
      <c r="B18255" s="95" t="s">
        <v>3911</v>
      </c>
      <c r="C18255" s="95"/>
      <c r="D18255" s="96" t="s">
        <v>20</v>
      </c>
      <c r="E18255" s="96"/>
      <c r="F18255" s="24" t="s">
        <v>2056</v>
      </c>
      <c r="G18255" s="97">
        <v>0.57869999999999999</v>
      </c>
      <c r="H18255" s="97"/>
      <c r="I18255" s="98">
        <v>24.94</v>
      </c>
      <c r="J18255" s="98"/>
      <c r="K18255" s="27">
        <f>TRUNC(TRUNC(G18255,8)*I18255,2)</f>
        <v>14.43</v>
      </c>
    </row>
    <row r="18256" spans="1:11" ht="18" customHeight="1" x14ac:dyDescent="0.25">
      <c r="A18256" s="9"/>
      <c r="B18256" s="9"/>
      <c r="C18256" s="9"/>
      <c r="D18256" s="9"/>
      <c r="E18256" s="9"/>
      <c r="F18256" s="9"/>
      <c r="G18256" s="91" t="s">
        <v>3912</v>
      </c>
      <c r="H18256" s="91"/>
      <c r="I18256" s="91"/>
      <c r="J18256" s="91"/>
      <c r="K18256" s="28">
        <f>SUM(K18254:K18255)</f>
        <v>42.8</v>
      </c>
    </row>
    <row r="18257" spans="1:11" ht="15" customHeight="1" x14ac:dyDescent="0.25">
      <c r="A18257" s="93" t="s">
        <v>3922</v>
      </c>
      <c r="B18257" s="93"/>
      <c r="C18257" s="93"/>
      <c r="D18257" s="94" t="s">
        <v>3</v>
      </c>
      <c r="E18257" s="94"/>
      <c r="F18257" s="23" t="s">
        <v>4</v>
      </c>
      <c r="G18257" s="94" t="s">
        <v>3894</v>
      </c>
      <c r="H18257" s="94"/>
      <c r="I18257" s="94" t="s">
        <v>3895</v>
      </c>
      <c r="J18257" s="94"/>
      <c r="K18257" s="23" t="s">
        <v>3896</v>
      </c>
    </row>
    <row r="18258" spans="1:11" ht="29.1" customHeight="1" x14ac:dyDescent="0.25">
      <c r="A18258" s="24" t="s">
        <v>4077</v>
      </c>
      <c r="B18258" s="95" t="s">
        <v>4078</v>
      </c>
      <c r="C18258" s="95"/>
      <c r="D18258" s="96" t="s">
        <v>20</v>
      </c>
      <c r="E18258" s="96"/>
      <c r="F18258" s="24" t="s">
        <v>34</v>
      </c>
      <c r="G18258" s="97">
        <v>2.2200000000000001E-2</v>
      </c>
      <c r="H18258" s="97"/>
      <c r="I18258" s="98">
        <v>924.6</v>
      </c>
      <c r="J18258" s="98"/>
      <c r="K18258" s="27">
        <f>TRUNC(TRUNC(G18258,8)*I18258,2)</f>
        <v>20.52</v>
      </c>
    </row>
    <row r="18259" spans="1:11" ht="15" customHeight="1" x14ac:dyDescent="0.25">
      <c r="A18259" s="9"/>
      <c r="B18259" s="9"/>
      <c r="C18259" s="9"/>
      <c r="D18259" s="9"/>
      <c r="E18259" s="9"/>
      <c r="F18259" s="9"/>
      <c r="G18259" s="91" t="s">
        <v>3933</v>
      </c>
      <c r="H18259" s="91"/>
      <c r="I18259" s="91"/>
      <c r="J18259" s="91"/>
      <c r="K18259" s="28">
        <f>SUM(K18258:K18258)</f>
        <v>20.52</v>
      </c>
    </row>
    <row r="18260" spans="1:11" ht="15" customHeight="1" x14ac:dyDescent="0.25">
      <c r="A18260" s="9"/>
      <c r="B18260" s="9"/>
      <c r="C18260" s="9"/>
      <c r="D18260" s="9"/>
      <c r="E18260" s="9"/>
      <c r="F18260" s="9"/>
      <c r="G18260" s="92" t="s">
        <v>3913</v>
      </c>
      <c r="H18260" s="92"/>
      <c r="I18260" s="92"/>
      <c r="J18260" s="92"/>
      <c r="K18260" s="29">
        <f>ROUND(SUM(K18252,K18256,K18259),2)</f>
        <v>1299.47</v>
      </c>
    </row>
    <row r="18261" spans="1:11" ht="9.9499999999999993" customHeight="1" x14ac:dyDescent="0.25">
      <c r="A18261" s="9"/>
      <c r="B18261" s="9"/>
      <c r="C18261" s="9"/>
      <c r="D18261" s="9"/>
      <c r="E18261" s="9"/>
      <c r="F18261" s="9"/>
      <c r="G18261" s="100"/>
      <c r="H18261" s="100"/>
      <c r="I18261" s="100"/>
      <c r="J18261" s="100"/>
      <c r="K18261" s="100"/>
    </row>
    <row r="18262" spans="1:11" ht="20.100000000000001" customHeight="1" x14ac:dyDescent="0.25">
      <c r="A18262" s="99" t="s">
        <v>3526</v>
      </c>
      <c r="B18262" s="99"/>
      <c r="C18262" s="99"/>
      <c r="D18262" s="99"/>
      <c r="E18262" s="99"/>
      <c r="F18262" s="99"/>
      <c r="G18262" s="99"/>
      <c r="H18262" s="99"/>
      <c r="I18262" s="99"/>
      <c r="J18262" s="99"/>
      <c r="K18262" s="99"/>
    </row>
    <row r="18263" spans="1:11" ht="15" customHeight="1" x14ac:dyDescent="0.25">
      <c r="A18263" s="93" t="s">
        <v>3893</v>
      </c>
      <c r="B18263" s="93"/>
      <c r="C18263" s="93"/>
      <c r="D18263" s="94" t="s">
        <v>3</v>
      </c>
      <c r="E18263" s="94"/>
      <c r="F18263" s="23" t="s">
        <v>4</v>
      </c>
      <c r="G18263" s="94" t="s">
        <v>3894</v>
      </c>
      <c r="H18263" s="94"/>
      <c r="I18263" s="94" t="s">
        <v>3895</v>
      </c>
      <c r="J18263" s="94"/>
      <c r="K18263" s="23" t="s">
        <v>3896</v>
      </c>
    </row>
    <row r="18264" spans="1:11" ht="15" customHeight="1" x14ac:dyDescent="0.25">
      <c r="A18264" s="24" t="s">
        <v>4067</v>
      </c>
      <c r="B18264" s="95" t="s">
        <v>4068</v>
      </c>
      <c r="C18264" s="95"/>
      <c r="D18264" s="96" t="s">
        <v>20</v>
      </c>
      <c r="E18264" s="96"/>
      <c r="F18264" s="24" t="s">
        <v>3903</v>
      </c>
      <c r="G18264" s="97">
        <v>8.6199999999999992</v>
      </c>
      <c r="H18264" s="97"/>
      <c r="I18264" s="98">
        <v>1.1299999999999999</v>
      </c>
      <c r="J18264" s="98"/>
      <c r="K18264" s="27">
        <f>TRUNC(TRUNC(G18264,8)*I18264,2)</f>
        <v>9.74</v>
      </c>
    </row>
    <row r="18265" spans="1:11" ht="29.1" customHeight="1" x14ac:dyDescent="0.25">
      <c r="A18265" s="24" t="s">
        <v>4069</v>
      </c>
      <c r="B18265" s="95" t="s">
        <v>4070</v>
      </c>
      <c r="C18265" s="95"/>
      <c r="D18265" s="96" t="s">
        <v>20</v>
      </c>
      <c r="E18265" s="96"/>
      <c r="F18265" s="24" t="s">
        <v>26</v>
      </c>
      <c r="G18265" s="97">
        <v>6.4375</v>
      </c>
      <c r="H18265" s="97"/>
      <c r="I18265" s="98">
        <v>17.63</v>
      </c>
      <c r="J18265" s="98"/>
      <c r="K18265" s="27">
        <f>TRUNC(TRUNC(G18265,8)*I18265,2)</f>
        <v>113.49</v>
      </c>
    </row>
    <row r="18266" spans="1:11" ht="15" customHeight="1" x14ac:dyDescent="0.25">
      <c r="A18266" s="24" t="s">
        <v>4071</v>
      </c>
      <c r="B18266" s="95" t="s">
        <v>4072</v>
      </c>
      <c r="C18266" s="95"/>
      <c r="D18266" s="96" t="s">
        <v>20</v>
      </c>
      <c r="E18266" s="96"/>
      <c r="F18266" s="24" t="s">
        <v>3903</v>
      </c>
      <c r="G18266" s="97">
        <v>0.24</v>
      </c>
      <c r="H18266" s="97"/>
      <c r="I18266" s="98">
        <v>3.58</v>
      </c>
      <c r="J18266" s="98"/>
      <c r="K18266" s="27">
        <f>TRUNC(TRUNC(G18266,8)*I18266,2)</f>
        <v>0.85</v>
      </c>
    </row>
    <row r="18267" spans="1:11" ht="15" customHeight="1" x14ac:dyDescent="0.25">
      <c r="A18267" s="9"/>
      <c r="B18267" s="9"/>
      <c r="C18267" s="9"/>
      <c r="D18267" s="9"/>
      <c r="E18267" s="9"/>
      <c r="F18267" s="9"/>
      <c r="G18267" s="91" t="s">
        <v>3906</v>
      </c>
      <c r="H18267" s="91"/>
      <c r="I18267" s="91"/>
      <c r="J18267" s="91"/>
      <c r="K18267" s="28">
        <f>SUM(K18264:K18266)</f>
        <v>124.07999999999998</v>
      </c>
    </row>
    <row r="18268" spans="1:11" ht="15" customHeight="1" x14ac:dyDescent="0.25">
      <c r="A18268" s="93" t="s">
        <v>3907</v>
      </c>
      <c r="B18268" s="93"/>
      <c r="C18268" s="93"/>
      <c r="D18268" s="94" t="s">
        <v>3</v>
      </c>
      <c r="E18268" s="94"/>
      <c r="F18268" s="23" t="s">
        <v>4</v>
      </c>
      <c r="G18268" s="94" t="s">
        <v>3894</v>
      </c>
      <c r="H18268" s="94"/>
      <c r="I18268" s="94" t="s">
        <v>3895</v>
      </c>
      <c r="J18268" s="94"/>
      <c r="K18268" s="23" t="s">
        <v>3896</v>
      </c>
    </row>
    <row r="18269" spans="1:11" ht="15" customHeight="1" x14ac:dyDescent="0.25">
      <c r="A18269" s="24" t="s">
        <v>3971</v>
      </c>
      <c r="B18269" s="95" t="s">
        <v>3972</v>
      </c>
      <c r="C18269" s="95"/>
      <c r="D18269" s="96" t="s">
        <v>20</v>
      </c>
      <c r="E18269" s="96"/>
      <c r="F18269" s="24" t="s">
        <v>2056</v>
      </c>
      <c r="G18269" s="97">
        <v>0.63900000000000001</v>
      </c>
      <c r="H18269" s="97"/>
      <c r="I18269" s="98">
        <v>32.69</v>
      </c>
      <c r="J18269" s="98"/>
      <c r="K18269" s="27">
        <f>TRUNC(TRUNC(G18269,8)*I18269,2)</f>
        <v>20.88</v>
      </c>
    </row>
    <row r="18270" spans="1:11" ht="15" customHeight="1" x14ac:dyDescent="0.25">
      <c r="A18270" s="24" t="s">
        <v>3910</v>
      </c>
      <c r="B18270" s="95" t="s">
        <v>3911</v>
      </c>
      <c r="C18270" s="95"/>
      <c r="D18270" s="96" t="s">
        <v>20</v>
      </c>
      <c r="E18270" s="96"/>
      <c r="F18270" s="24" t="s">
        <v>2056</v>
      </c>
      <c r="G18270" s="97">
        <v>1.2789999999999999</v>
      </c>
      <c r="H18270" s="97"/>
      <c r="I18270" s="98">
        <v>24.94</v>
      </c>
      <c r="J18270" s="98"/>
      <c r="K18270" s="27">
        <f>TRUNC(TRUNC(G18270,8)*I18270,2)</f>
        <v>31.89</v>
      </c>
    </row>
    <row r="18271" spans="1:11" ht="18" customHeight="1" x14ac:dyDescent="0.25">
      <c r="A18271" s="9"/>
      <c r="B18271" s="9"/>
      <c r="C18271" s="9"/>
      <c r="D18271" s="9"/>
      <c r="E18271" s="9"/>
      <c r="F18271" s="9"/>
      <c r="G18271" s="91" t="s">
        <v>3912</v>
      </c>
      <c r="H18271" s="91"/>
      <c r="I18271" s="91"/>
      <c r="J18271" s="91"/>
      <c r="K18271" s="28">
        <f>SUM(K18269:K18270)</f>
        <v>52.769999999999996</v>
      </c>
    </row>
    <row r="18272" spans="1:11" ht="15" customHeight="1" x14ac:dyDescent="0.25">
      <c r="A18272" s="9"/>
      <c r="B18272" s="9"/>
      <c r="C18272" s="9"/>
      <c r="D18272" s="9"/>
      <c r="E18272" s="9"/>
      <c r="F18272" s="9"/>
      <c r="G18272" s="92" t="s">
        <v>3913</v>
      </c>
      <c r="H18272" s="92"/>
      <c r="I18272" s="92"/>
      <c r="J18272" s="92"/>
      <c r="K18272" s="29">
        <f>ROUND(SUM(K18267,K18271),2)</f>
        <v>176.85</v>
      </c>
    </row>
    <row r="18273" spans="1:11" ht="9.9499999999999993" customHeight="1" x14ac:dyDescent="0.25">
      <c r="A18273" s="9"/>
      <c r="B18273" s="9"/>
      <c r="C18273" s="9"/>
      <c r="D18273" s="9"/>
      <c r="E18273" s="9"/>
      <c r="F18273" s="9"/>
      <c r="G18273" s="100"/>
      <c r="H18273" s="100"/>
      <c r="I18273" s="100"/>
      <c r="J18273" s="100"/>
      <c r="K18273" s="100"/>
    </row>
    <row r="18274" spans="1:11" ht="20.100000000000001" customHeight="1" x14ac:dyDescent="0.25">
      <c r="A18274" s="99" t="s">
        <v>3527</v>
      </c>
      <c r="B18274" s="99"/>
      <c r="C18274" s="99"/>
      <c r="D18274" s="99"/>
      <c r="E18274" s="99"/>
      <c r="F18274" s="99"/>
      <c r="G18274" s="99"/>
      <c r="H18274" s="99"/>
      <c r="I18274" s="99"/>
      <c r="J18274" s="99"/>
      <c r="K18274" s="99"/>
    </row>
    <row r="18275" spans="1:11" ht="20.100000000000001" customHeight="1" x14ac:dyDescent="0.25">
      <c r="A18275" s="106" t="s">
        <v>4010</v>
      </c>
      <c r="B18275" s="106"/>
      <c r="C18275" s="106"/>
      <c r="D18275" s="106"/>
      <c r="E18275" s="106"/>
      <c r="F18275" s="2" t="s">
        <v>4</v>
      </c>
      <c r="G18275" s="87" t="s">
        <v>4001</v>
      </c>
      <c r="H18275" s="87"/>
      <c r="I18275" s="87" t="s">
        <v>3895</v>
      </c>
      <c r="J18275" s="87"/>
      <c r="K18275" s="2" t="s">
        <v>4011</v>
      </c>
    </row>
    <row r="18276" spans="1:11" ht="15" customHeight="1" x14ac:dyDescent="0.25">
      <c r="A18276" s="6" t="s">
        <v>4079</v>
      </c>
      <c r="B18276" s="104" t="s">
        <v>4080</v>
      </c>
      <c r="C18276" s="104"/>
      <c r="D18276" s="104"/>
      <c r="E18276" s="104"/>
      <c r="F18276" s="6" t="s">
        <v>77</v>
      </c>
      <c r="G18276" s="113">
        <v>1.7700000000000001E-3</v>
      </c>
      <c r="H18276" s="113"/>
      <c r="I18276" s="105">
        <v>33.79</v>
      </c>
      <c r="J18276" s="105"/>
      <c r="K18276" s="33">
        <f>ROUND(ROUND(G18276,5)*I18276,4)</f>
        <v>5.9799999999999999E-2</v>
      </c>
    </row>
    <row r="18277" spans="1:11" ht="15" customHeight="1" x14ac:dyDescent="0.25">
      <c r="A18277" s="6" t="s">
        <v>4081</v>
      </c>
      <c r="B18277" s="104" t="s">
        <v>4082</v>
      </c>
      <c r="C18277" s="104"/>
      <c r="D18277" s="104"/>
      <c r="E18277" s="104"/>
      <c r="F18277" s="6" t="s">
        <v>77</v>
      </c>
      <c r="G18277" s="113">
        <v>3.9300000000000003E-3</v>
      </c>
      <c r="H18277" s="113"/>
      <c r="I18277" s="105">
        <v>448.02</v>
      </c>
      <c r="J18277" s="105"/>
      <c r="K18277" s="33">
        <f>ROUND(ROUND(G18277,5)*I18277,4)</f>
        <v>1.7606999999999999</v>
      </c>
    </row>
    <row r="18278" spans="1:11" ht="15" customHeight="1" x14ac:dyDescent="0.25">
      <c r="A18278" s="6" t="s">
        <v>4083</v>
      </c>
      <c r="B18278" s="104" t="s">
        <v>4084</v>
      </c>
      <c r="C18278" s="104"/>
      <c r="D18278" s="104"/>
      <c r="E18278" s="104"/>
      <c r="F18278" s="6" t="s">
        <v>77</v>
      </c>
      <c r="G18278" s="113">
        <v>7.0800000000000004E-3</v>
      </c>
      <c r="H18278" s="113"/>
      <c r="I18278" s="105">
        <v>46.06</v>
      </c>
      <c r="J18278" s="105"/>
      <c r="K18278" s="33">
        <f>ROUND(ROUND(G18278,5)*I18278,4)</f>
        <v>0.3261</v>
      </c>
    </row>
    <row r="18279" spans="1:11" ht="15" customHeight="1" x14ac:dyDescent="0.25">
      <c r="A18279" s="6" t="s">
        <v>4085</v>
      </c>
      <c r="B18279" s="104" t="s">
        <v>4086</v>
      </c>
      <c r="C18279" s="104"/>
      <c r="D18279" s="104"/>
      <c r="E18279" s="104"/>
      <c r="F18279" s="6" t="s">
        <v>103</v>
      </c>
      <c r="G18279" s="113">
        <v>1</v>
      </c>
      <c r="H18279" s="113"/>
      <c r="I18279" s="105">
        <v>16.98</v>
      </c>
      <c r="J18279" s="105"/>
      <c r="K18279" s="33">
        <f>ROUND(ROUND(G18279,5)*I18279,4)</f>
        <v>16.98</v>
      </c>
    </row>
    <row r="18280" spans="1:11" ht="15" customHeight="1" x14ac:dyDescent="0.25">
      <c r="A18280" s="1"/>
      <c r="B18280" s="1"/>
      <c r="C18280" s="1"/>
      <c r="D18280" s="1"/>
      <c r="E18280" s="1"/>
      <c r="F18280" s="1"/>
      <c r="G18280" s="85" t="s">
        <v>4014</v>
      </c>
      <c r="H18280" s="85"/>
      <c r="I18280" s="85"/>
      <c r="J18280" s="85"/>
      <c r="K18280" s="34">
        <f>SUM(K18276:K18279)</f>
        <v>19.1266</v>
      </c>
    </row>
    <row r="18281" spans="1:11" ht="15" customHeight="1" x14ac:dyDescent="0.25">
      <c r="A18281" s="106" t="s">
        <v>4015</v>
      </c>
      <c r="B18281" s="106"/>
      <c r="C18281" s="106"/>
      <c r="D18281" s="23" t="s">
        <v>4016</v>
      </c>
      <c r="E18281" s="94" t="s">
        <v>4017</v>
      </c>
      <c r="F18281" s="94"/>
      <c r="G18281" s="94" t="s">
        <v>4001</v>
      </c>
      <c r="H18281" s="94"/>
      <c r="I18281" s="94" t="s">
        <v>3895</v>
      </c>
      <c r="J18281" s="94"/>
      <c r="K18281" s="23" t="s">
        <v>4011</v>
      </c>
    </row>
    <row r="18282" spans="1:11" ht="27.95" customHeight="1" x14ac:dyDescent="0.25">
      <c r="A18282" s="38" t="s">
        <v>4085</v>
      </c>
      <c r="B18282" s="109" t="s">
        <v>4087</v>
      </c>
      <c r="C18282" s="109"/>
      <c r="D18282" s="38" t="s">
        <v>4019</v>
      </c>
      <c r="E18282" s="110" t="s">
        <v>4088</v>
      </c>
      <c r="F18282" s="110"/>
      <c r="G18282" s="111">
        <v>1.9630000000000002E-2</v>
      </c>
      <c r="H18282" s="111"/>
      <c r="I18282" s="112">
        <v>33.64</v>
      </c>
      <c r="J18282" s="112"/>
      <c r="K18282" s="41">
        <f>ROUND(ROUND(G18282,5)*I18282,4)</f>
        <v>0.66039999999999999</v>
      </c>
    </row>
    <row r="18283" spans="1:11" ht="15" customHeight="1" x14ac:dyDescent="0.25">
      <c r="A18283" s="1"/>
      <c r="B18283" s="1"/>
      <c r="C18283" s="1"/>
      <c r="D18283" s="1"/>
      <c r="E18283" s="1"/>
      <c r="F18283" s="1"/>
      <c r="G18283" s="85" t="s">
        <v>4021</v>
      </c>
      <c r="H18283" s="85"/>
      <c r="I18283" s="85"/>
      <c r="J18283" s="85"/>
      <c r="K18283" s="33">
        <f>SUM(K18282:K18282)</f>
        <v>0.66039999999999999</v>
      </c>
    </row>
    <row r="18284" spans="1:11" ht="12.95" customHeight="1" x14ac:dyDescent="0.25">
      <c r="A18284" s="106" t="s">
        <v>4022</v>
      </c>
      <c r="B18284" s="106"/>
      <c r="C18284" s="94" t="s">
        <v>4023</v>
      </c>
      <c r="D18284" s="94" t="s">
        <v>5</v>
      </c>
      <c r="E18284" s="94" t="s">
        <v>4024</v>
      </c>
      <c r="F18284" s="94"/>
      <c r="G18284" s="94" t="s">
        <v>4025</v>
      </c>
      <c r="H18284" s="94"/>
      <c r="I18284" s="94" t="s">
        <v>2086</v>
      </c>
      <c r="J18284" s="94"/>
      <c r="K18284" s="94" t="s">
        <v>4011</v>
      </c>
    </row>
    <row r="18285" spans="1:11" ht="12" customHeight="1" x14ac:dyDescent="0.25">
      <c r="A18285" s="106"/>
      <c r="B18285" s="106"/>
      <c r="C18285" s="94"/>
      <c r="D18285" s="94"/>
      <c r="E18285" s="23" t="s">
        <v>2092</v>
      </c>
      <c r="F18285" s="23" t="s">
        <v>4026</v>
      </c>
      <c r="G18285" s="23" t="s">
        <v>2092</v>
      </c>
      <c r="H18285" s="23" t="s">
        <v>4026</v>
      </c>
      <c r="I18285" s="23" t="s">
        <v>2092</v>
      </c>
      <c r="J18285" s="23" t="s">
        <v>4026</v>
      </c>
      <c r="K18285" s="94"/>
    </row>
    <row r="18286" spans="1:11" ht="27.95" customHeight="1" x14ac:dyDescent="0.25">
      <c r="A18286" s="38" t="s">
        <v>4085</v>
      </c>
      <c r="B18286" s="39" t="s">
        <v>4087</v>
      </c>
      <c r="C18286" s="38" t="s">
        <v>4027</v>
      </c>
      <c r="D18286" s="40">
        <v>1.9630000000000002E-2</v>
      </c>
      <c r="E18286" s="42">
        <v>0</v>
      </c>
      <c r="F18286" s="43">
        <v>1.1100000000000001</v>
      </c>
      <c r="G18286" s="42">
        <v>0</v>
      </c>
      <c r="H18286" s="43">
        <v>0.88</v>
      </c>
      <c r="I18286" s="42">
        <v>0</v>
      </c>
      <c r="J18286" s="43">
        <v>0.72</v>
      </c>
      <c r="K18286" s="41">
        <f>ROUND(D18286*(ROUND(E18286*F18286,4)+ROUND(G18286*H18286,4)+ROUND(I18286*J18286,4)),4)</f>
        <v>0</v>
      </c>
    </row>
    <row r="18287" spans="1:11" ht="15" customHeight="1" x14ac:dyDescent="0.25">
      <c r="A18287" s="1"/>
      <c r="B18287" s="1"/>
      <c r="C18287" s="1"/>
      <c r="D18287" s="1"/>
      <c r="E18287" s="1"/>
      <c r="F18287" s="1"/>
      <c r="G18287" s="85" t="s">
        <v>4028</v>
      </c>
      <c r="H18287" s="85"/>
      <c r="I18287" s="85"/>
      <c r="J18287" s="85"/>
      <c r="K18287" s="33">
        <f>SUM(K18285:K18286)</f>
        <v>0</v>
      </c>
    </row>
    <row r="18288" spans="1:11" ht="15" customHeight="1" x14ac:dyDescent="0.25">
      <c r="A18288" s="9"/>
      <c r="B18288" s="9"/>
      <c r="C18288" s="9"/>
      <c r="D18288" s="9"/>
      <c r="E18288" s="9"/>
      <c r="F18288" s="9"/>
      <c r="G18288" s="92" t="s">
        <v>4029</v>
      </c>
      <c r="H18288" s="92"/>
      <c r="I18288" s="92"/>
      <c r="J18288" s="92"/>
      <c r="K18288" s="33">
        <f>SUM(K18280,K18283,K18287)</f>
        <v>19.786999999999999</v>
      </c>
    </row>
    <row r="18289" spans="1:11" ht="15" customHeight="1" x14ac:dyDescent="0.25">
      <c r="A18289" s="9"/>
      <c r="B18289" s="9"/>
      <c r="C18289" s="9"/>
      <c r="D18289" s="9"/>
      <c r="E18289" s="9"/>
      <c r="F18289" s="9"/>
      <c r="G18289" s="92" t="s">
        <v>3913</v>
      </c>
      <c r="H18289" s="92"/>
      <c r="I18289" s="92"/>
      <c r="J18289" s="92"/>
      <c r="K18289" s="29">
        <f>ROUND(SUM(K18288),2)</f>
        <v>19.79</v>
      </c>
    </row>
    <row r="18290" spans="1:11" ht="9.9499999999999993" customHeight="1" x14ac:dyDescent="0.25">
      <c r="A18290" s="9"/>
      <c r="B18290" s="9"/>
      <c r="C18290" s="9"/>
      <c r="D18290" s="9"/>
      <c r="E18290" s="9"/>
      <c r="F18290" s="9"/>
      <c r="G18290" s="100"/>
      <c r="H18290" s="100"/>
      <c r="I18290" s="100"/>
      <c r="J18290" s="100"/>
      <c r="K18290" s="100"/>
    </row>
    <row r="18291" spans="1:11" ht="20.100000000000001" customHeight="1" x14ac:dyDescent="0.25">
      <c r="A18291" s="99" t="s">
        <v>3528</v>
      </c>
      <c r="B18291" s="99"/>
      <c r="C18291" s="99"/>
      <c r="D18291" s="99"/>
      <c r="E18291" s="99"/>
      <c r="F18291" s="99"/>
      <c r="G18291" s="99"/>
      <c r="H18291" s="99"/>
      <c r="I18291" s="99"/>
      <c r="J18291" s="99"/>
      <c r="K18291" s="99"/>
    </row>
    <row r="18292" spans="1:11" ht="15" customHeight="1" x14ac:dyDescent="0.25">
      <c r="A18292" s="93" t="s">
        <v>3893</v>
      </c>
      <c r="B18292" s="93"/>
      <c r="C18292" s="93"/>
      <c r="D18292" s="94" t="s">
        <v>3</v>
      </c>
      <c r="E18292" s="94"/>
      <c r="F18292" s="23" t="s">
        <v>4</v>
      </c>
      <c r="G18292" s="94" t="s">
        <v>3894</v>
      </c>
      <c r="H18292" s="94"/>
      <c r="I18292" s="94" t="s">
        <v>3895</v>
      </c>
      <c r="J18292" s="94"/>
      <c r="K18292" s="23" t="s">
        <v>3896</v>
      </c>
    </row>
    <row r="18293" spans="1:11" ht="15" customHeight="1" x14ac:dyDescent="0.25">
      <c r="A18293" s="24" t="s">
        <v>4089</v>
      </c>
      <c r="B18293" s="95" t="s">
        <v>4090</v>
      </c>
      <c r="C18293" s="95"/>
      <c r="D18293" s="96" t="s">
        <v>20</v>
      </c>
      <c r="E18293" s="96"/>
      <c r="F18293" s="24" t="s">
        <v>16</v>
      </c>
      <c r="G18293" s="97">
        <v>1</v>
      </c>
      <c r="H18293" s="97"/>
      <c r="I18293" s="98">
        <v>12.85</v>
      </c>
      <c r="J18293" s="98"/>
      <c r="K18293" s="27">
        <f>TRUNC(TRUNC(G18293,8)*I18293,2)</f>
        <v>12.85</v>
      </c>
    </row>
    <row r="18294" spans="1:11" ht="15" customHeight="1" x14ac:dyDescent="0.25">
      <c r="A18294" s="9"/>
      <c r="B18294" s="9"/>
      <c r="C18294" s="9"/>
      <c r="D18294" s="9"/>
      <c r="E18294" s="9"/>
      <c r="F18294" s="9"/>
      <c r="G18294" s="91" t="s">
        <v>3906</v>
      </c>
      <c r="H18294" s="91"/>
      <c r="I18294" s="91"/>
      <c r="J18294" s="91"/>
      <c r="K18294" s="28">
        <f>SUM(K18293:K18293)</f>
        <v>12.85</v>
      </c>
    </row>
    <row r="18295" spans="1:11" ht="15" customHeight="1" x14ac:dyDescent="0.25">
      <c r="A18295" s="93" t="s">
        <v>3907</v>
      </c>
      <c r="B18295" s="93"/>
      <c r="C18295" s="93"/>
      <c r="D18295" s="94" t="s">
        <v>3</v>
      </c>
      <c r="E18295" s="94"/>
      <c r="F18295" s="23" t="s">
        <v>4</v>
      </c>
      <c r="G18295" s="94" t="s">
        <v>3894</v>
      </c>
      <c r="H18295" s="94"/>
      <c r="I18295" s="94" t="s">
        <v>3895</v>
      </c>
      <c r="J18295" s="94"/>
      <c r="K18295" s="23" t="s">
        <v>3896</v>
      </c>
    </row>
    <row r="18296" spans="1:11" ht="15" customHeight="1" x14ac:dyDescent="0.25">
      <c r="A18296" s="24" t="s">
        <v>3961</v>
      </c>
      <c r="B18296" s="95" t="s">
        <v>3962</v>
      </c>
      <c r="C18296" s="95"/>
      <c r="D18296" s="96" t="s">
        <v>20</v>
      </c>
      <c r="E18296" s="96"/>
      <c r="F18296" s="24" t="s">
        <v>2056</v>
      </c>
      <c r="G18296" s="97">
        <v>2.7699999999999999E-2</v>
      </c>
      <c r="H18296" s="97"/>
      <c r="I18296" s="98">
        <v>29.5</v>
      </c>
      <c r="J18296" s="98"/>
      <c r="K18296" s="27">
        <f>TRUNC(TRUNC(G18296,8)*I18296,2)</f>
        <v>0.81</v>
      </c>
    </row>
    <row r="18297" spans="1:11" ht="15" customHeight="1" x14ac:dyDescent="0.25">
      <c r="A18297" s="24" t="s">
        <v>3910</v>
      </c>
      <c r="B18297" s="95" t="s">
        <v>3911</v>
      </c>
      <c r="C18297" s="95"/>
      <c r="D18297" s="96" t="s">
        <v>20</v>
      </c>
      <c r="E18297" s="96"/>
      <c r="F18297" s="24" t="s">
        <v>2056</v>
      </c>
      <c r="G18297" s="97">
        <v>0.1386</v>
      </c>
      <c r="H18297" s="97"/>
      <c r="I18297" s="98">
        <v>24.94</v>
      </c>
      <c r="J18297" s="98"/>
      <c r="K18297" s="27">
        <f>TRUNC(TRUNC(G18297,8)*I18297,2)</f>
        <v>3.45</v>
      </c>
    </row>
    <row r="18298" spans="1:11" ht="18" customHeight="1" x14ac:dyDescent="0.25">
      <c r="A18298" s="9"/>
      <c r="B18298" s="9"/>
      <c r="C18298" s="9"/>
      <c r="D18298" s="9"/>
      <c r="E18298" s="9"/>
      <c r="F18298" s="9"/>
      <c r="G18298" s="91" t="s">
        <v>3912</v>
      </c>
      <c r="H18298" s="91"/>
      <c r="I18298" s="91"/>
      <c r="J18298" s="91"/>
      <c r="K18298" s="28">
        <f>SUM(K18296:K18297)</f>
        <v>4.26</v>
      </c>
    </row>
    <row r="18299" spans="1:11" ht="15" customHeight="1" x14ac:dyDescent="0.25">
      <c r="A18299" s="9"/>
      <c r="B18299" s="9"/>
      <c r="C18299" s="9"/>
      <c r="D18299" s="9"/>
      <c r="E18299" s="9"/>
      <c r="F18299" s="9"/>
      <c r="G18299" s="92" t="s">
        <v>3913</v>
      </c>
      <c r="H18299" s="92"/>
      <c r="I18299" s="92"/>
      <c r="J18299" s="92"/>
      <c r="K18299" s="29">
        <f>ROUND(SUM(K18294,K18298),2)</f>
        <v>17.11</v>
      </c>
    </row>
    <row r="18300" spans="1:11" ht="9.9499999999999993" customHeight="1" x14ac:dyDescent="0.25">
      <c r="A18300" s="9"/>
      <c r="B18300" s="9"/>
      <c r="C18300" s="9"/>
      <c r="D18300" s="9"/>
      <c r="E18300" s="9"/>
      <c r="F18300" s="9"/>
      <c r="G18300" s="100"/>
      <c r="H18300" s="100"/>
      <c r="I18300" s="100"/>
      <c r="J18300" s="100"/>
      <c r="K18300" s="100"/>
    </row>
    <row r="18301" spans="1:11" ht="20.100000000000001" customHeight="1" x14ac:dyDescent="0.25">
      <c r="A18301" s="99" t="s">
        <v>3529</v>
      </c>
      <c r="B18301" s="99"/>
      <c r="C18301" s="99"/>
      <c r="D18301" s="99"/>
      <c r="E18301" s="99"/>
      <c r="F18301" s="99"/>
      <c r="G18301" s="99"/>
      <c r="H18301" s="99"/>
      <c r="I18301" s="99"/>
      <c r="J18301" s="99"/>
      <c r="K18301" s="99"/>
    </row>
    <row r="18302" spans="1:11" ht="12.95" customHeight="1" x14ac:dyDescent="0.25">
      <c r="A18302" s="107" t="s">
        <v>3984</v>
      </c>
      <c r="B18302" s="107"/>
      <c r="C18302" s="107"/>
      <c r="D18302" s="108" t="s">
        <v>3985</v>
      </c>
      <c r="E18302" s="87" t="s">
        <v>3986</v>
      </c>
      <c r="F18302" s="87"/>
      <c r="G18302" s="87" t="s">
        <v>3987</v>
      </c>
      <c r="H18302" s="87"/>
      <c r="I18302" s="87"/>
      <c r="J18302" s="87"/>
      <c r="K18302" s="87" t="s">
        <v>3988</v>
      </c>
    </row>
    <row r="18303" spans="1:11" ht="12" customHeight="1" x14ac:dyDescent="0.25">
      <c r="A18303" s="107"/>
      <c r="B18303" s="107"/>
      <c r="C18303" s="107"/>
      <c r="D18303" s="108"/>
      <c r="E18303" s="23" t="s">
        <v>3989</v>
      </c>
      <c r="F18303" s="23" t="s">
        <v>3990</v>
      </c>
      <c r="G18303" s="94" t="s">
        <v>3989</v>
      </c>
      <c r="H18303" s="94"/>
      <c r="I18303" s="94" t="s">
        <v>3990</v>
      </c>
      <c r="J18303" s="94"/>
      <c r="K18303" s="87"/>
    </row>
    <row r="18304" spans="1:11" ht="15.95" customHeight="1" x14ac:dyDescent="0.25">
      <c r="A18304" s="6" t="s">
        <v>4091</v>
      </c>
      <c r="B18304" s="104" t="s">
        <v>4092</v>
      </c>
      <c r="C18304" s="104"/>
      <c r="D18304" s="44">
        <v>1</v>
      </c>
      <c r="E18304" s="32">
        <v>0.8</v>
      </c>
      <c r="F18304" s="32">
        <v>0.19999999999999996</v>
      </c>
      <c r="G18304" s="105">
        <v>5.32</v>
      </c>
      <c r="H18304" s="105"/>
      <c r="I18304" s="105">
        <v>0.5</v>
      </c>
      <c r="J18304" s="105"/>
      <c r="K18304" s="33">
        <f>TRUNC(D18304*(TRUNC(E18304*G18304,4)+TRUNC(F18304*I18304,4)),4)</f>
        <v>4.3559999999999999</v>
      </c>
    </row>
    <row r="18305" spans="1:11" ht="15" customHeight="1" x14ac:dyDescent="0.25">
      <c r="A18305" s="1"/>
      <c r="B18305" s="1"/>
      <c r="C18305" s="1"/>
      <c r="D18305" s="1"/>
      <c r="E18305" s="1"/>
      <c r="F18305" s="1"/>
      <c r="G18305" s="85" t="s">
        <v>3999</v>
      </c>
      <c r="H18305" s="85"/>
      <c r="I18305" s="85"/>
      <c r="J18305" s="85"/>
      <c r="K18305" s="34">
        <f>SUM(K18303:K18304)</f>
        <v>4.3559999999999999</v>
      </c>
    </row>
    <row r="18306" spans="1:11" ht="20.100000000000001" customHeight="1" x14ac:dyDescent="0.25">
      <c r="A18306" s="106" t="s">
        <v>4000</v>
      </c>
      <c r="B18306" s="106"/>
      <c r="C18306" s="106"/>
      <c r="D18306" s="106"/>
      <c r="E18306" s="106"/>
      <c r="F18306" s="2" t="s">
        <v>4</v>
      </c>
      <c r="G18306" s="87" t="s">
        <v>4001</v>
      </c>
      <c r="H18306" s="87"/>
      <c r="I18306" s="87" t="s">
        <v>4002</v>
      </c>
      <c r="J18306" s="87"/>
      <c r="K18306" s="2" t="s">
        <v>3988</v>
      </c>
    </row>
    <row r="18307" spans="1:11" ht="15" customHeight="1" x14ac:dyDescent="0.25">
      <c r="A18307" s="6" t="s">
        <v>4093</v>
      </c>
      <c r="B18307" s="101" t="s">
        <v>4094</v>
      </c>
      <c r="C18307" s="101"/>
      <c r="D18307" s="101"/>
      <c r="E18307" s="101"/>
      <c r="F18307" s="6" t="s">
        <v>3940</v>
      </c>
      <c r="G18307" s="102">
        <v>0.1333</v>
      </c>
      <c r="H18307" s="102"/>
      <c r="I18307" s="103">
        <v>3.96</v>
      </c>
      <c r="J18307" s="103"/>
      <c r="K18307" s="7">
        <f>TRUNC(TRUNC(G18307,8)*I18307,2)</f>
        <v>0.52</v>
      </c>
    </row>
    <row r="18308" spans="1:11" ht="15" customHeight="1" x14ac:dyDescent="0.25">
      <c r="A18308" s="6" t="s">
        <v>4095</v>
      </c>
      <c r="B18308" s="101" t="s">
        <v>4096</v>
      </c>
      <c r="C18308" s="101"/>
      <c r="D18308" s="101"/>
      <c r="E18308" s="101"/>
      <c r="F18308" s="6" t="s">
        <v>3940</v>
      </c>
      <c r="G18308" s="102">
        <v>2</v>
      </c>
      <c r="H18308" s="102"/>
      <c r="I18308" s="103">
        <v>14.41</v>
      </c>
      <c r="J18308" s="103"/>
      <c r="K18308" s="7">
        <f>TRUNC(TRUNC(G18308,8)*I18308,2)</f>
        <v>28.82</v>
      </c>
    </row>
    <row r="18309" spans="1:11" ht="15" customHeight="1" x14ac:dyDescent="0.25">
      <c r="A18309" s="6" t="s">
        <v>4097</v>
      </c>
      <c r="B18309" s="101" t="s">
        <v>4098</v>
      </c>
      <c r="C18309" s="101"/>
      <c r="D18309" s="101"/>
      <c r="E18309" s="101"/>
      <c r="F18309" s="6" t="s">
        <v>3940</v>
      </c>
      <c r="G18309" s="102">
        <v>3</v>
      </c>
      <c r="H18309" s="102"/>
      <c r="I18309" s="103">
        <v>14.58</v>
      </c>
      <c r="J18309" s="103"/>
      <c r="K18309" s="7">
        <f>TRUNC(TRUNC(G18309,8)*I18309,2)</f>
        <v>43.74</v>
      </c>
    </row>
    <row r="18310" spans="1:11" ht="15" customHeight="1" x14ac:dyDescent="0.25">
      <c r="A18310" s="1"/>
      <c r="B18310" s="1"/>
      <c r="C18310" s="1"/>
      <c r="D18310" s="1"/>
      <c r="E18310" s="1"/>
      <c r="F18310" s="1"/>
      <c r="G18310" s="85" t="s">
        <v>4005</v>
      </c>
      <c r="H18310" s="85"/>
      <c r="I18310" s="85"/>
      <c r="J18310" s="85"/>
      <c r="K18310" s="29">
        <f>SUM(K18307:K18309)</f>
        <v>73.08</v>
      </c>
    </row>
    <row r="18311" spans="1:11" ht="15" customHeight="1" x14ac:dyDescent="0.25">
      <c r="A18311" s="9"/>
      <c r="B18311" s="9"/>
      <c r="C18311" s="9"/>
      <c r="D18311" s="9"/>
      <c r="E18311" s="9"/>
      <c r="F18311" s="9"/>
      <c r="G18311" s="92" t="s">
        <v>4006</v>
      </c>
      <c r="H18311" s="92"/>
      <c r="I18311" s="92"/>
      <c r="J18311" s="92"/>
      <c r="K18311" s="33">
        <f>SUM(K18305,K18310)</f>
        <v>77.435999999999993</v>
      </c>
    </row>
    <row r="18312" spans="1:11" ht="15" customHeight="1" x14ac:dyDescent="0.25">
      <c r="A18312" s="9"/>
      <c r="B18312" s="9"/>
      <c r="C18312" s="9"/>
      <c r="D18312" s="9"/>
      <c r="E18312" s="9"/>
      <c r="F18312" s="9"/>
      <c r="G18312" s="92" t="s">
        <v>4007</v>
      </c>
      <c r="H18312" s="92"/>
      <c r="I18312" s="92"/>
      <c r="J18312" s="92"/>
      <c r="K18312" s="35">
        <v>22.5</v>
      </c>
    </row>
    <row r="18313" spans="1:11" ht="15" customHeight="1" x14ac:dyDescent="0.25">
      <c r="A18313" s="9"/>
      <c r="B18313" s="9"/>
      <c r="C18313" s="9"/>
      <c r="D18313" s="9"/>
      <c r="E18313" s="9"/>
      <c r="F18313" s="9"/>
      <c r="G18313" s="92" t="s">
        <v>4008</v>
      </c>
      <c r="H18313" s="92"/>
      <c r="I18313" s="92"/>
      <c r="J18313" s="92"/>
      <c r="K18313" s="33">
        <f>TRUNC(K18311/K18312,4)</f>
        <v>3.4416000000000002</v>
      </c>
    </row>
    <row r="18314" spans="1:11" ht="15" customHeight="1" x14ac:dyDescent="0.25">
      <c r="A18314" s="9"/>
      <c r="B18314" s="9"/>
      <c r="C18314" s="9"/>
      <c r="D18314" s="9"/>
      <c r="E18314" s="9"/>
      <c r="F18314" s="9"/>
      <c r="G18314" s="92" t="s">
        <v>4029</v>
      </c>
      <c r="H18314" s="92"/>
      <c r="I18314" s="92"/>
      <c r="J18314" s="92"/>
      <c r="K18314" s="33">
        <f>SUM(K18313)</f>
        <v>3.4416000000000002</v>
      </c>
    </row>
    <row r="18315" spans="1:11" ht="15" customHeight="1" x14ac:dyDescent="0.25">
      <c r="A18315" s="9"/>
      <c r="B18315" s="9"/>
      <c r="C18315" s="9"/>
      <c r="D18315" s="9"/>
      <c r="E18315" s="9"/>
      <c r="F18315" s="9"/>
      <c r="G18315" s="92" t="s">
        <v>3913</v>
      </c>
      <c r="H18315" s="92"/>
      <c r="I18315" s="92"/>
      <c r="J18315" s="92"/>
      <c r="K18315" s="29">
        <f>ROUND(SUM(K18314),2)</f>
        <v>3.44</v>
      </c>
    </row>
    <row r="18316" spans="1:11" ht="9.9499999999999993" customHeight="1" x14ac:dyDescent="0.25">
      <c r="A18316" s="9"/>
      <c r="B18316" s="9"/>
      <c r="C18316" s="9"/>
      <c r="D18316" s="9"/>
      <c r="E18316" s="9"/>
      <c r="F18316" s="9"/>
      <c r="G18316" s="100"/>
      <c r="H18316" s="100"/>
      <c r="I18316" s="100"/>
      <c r="J18316" s="100"/>
      <c r="K18316" s="100"/>
    </row>
    <row r="18317" spans="1:11" ht="20.100000000000001" customHeight="1" x14ac:dyDescent="0.25">
      <c r="A18317" s="99" t="s">
        <v>3530</v>
      </c>
      <c r="B18317" s="99"/>
      <c r="C18317" s="99"/>
      <c r="D18317" s="99"/>
      <c r="E18317" s="99"/>
      <c r="F18317" s="99"/>
      <c r="G18317" s="99"/>
      <c r="H18317" s="99"/>
      <c r="I18317" s="99"/>
      <c r="J18317" s="99"/>
      <c r="K18317" s="99"/>
    </row>
    <row r="18318" spans="1:11" ht="15" customHeight="1" x14ac:dyDescent="0.25">
      <c r="A18318" s="93" t="s">
        <v>3893</v>
      </c>
      <c r="B18318" s="93"/>
      <c r="C18318" s="93"/>
      <c r="D18318" s="94" t="s">
        <v>3</v>
      </c>
      <c r="E18318" s="94"/>
      <c r="F18318" s="23" t="s">
        <v>4</v>
      </c>
      <c r="G18318" s="94" t="s">
        <v>3894</v>
      </c>
      <c r="H18318" s="94"/>
      <c r="I18318" s="94" t="s">
        <v>3895</v>
      </c>
      <c r="J18318" s="94"/>
      <c r="K18318" s="23" t="s">
        <v>3896</v>
      </c>
    </row>
    <row r="18319" spans="1:11" ht="15" customHeight="1" x14ac:dyDescent="0.25">
      <c r="A18319" s="24" t="s">
        <v>3951</v>
      </c>
      <c r="B18319" s="95" t="s">
        <v>3952</v>
      </c>
      <c r="C18319" s="95"/>
      <c r="D18319" s="96" t="s">
        <v>3953</v>
      </c>
      <c r="E18319" s="96"/>
      <c r="F18319" s="24" t="s">
        <v>3954</v>
      </c>
      <c r="G18319" s="97">
        <v>4.0000000000000001E-3</v>
      </c>
      <c r="H18319" s="97"/>
      <c r="I18319" s="98">
        <v>215</v>
      </c>
      <c r="J18319" s="98"/>
      <c r="K18319" s="27">
        <f>ROUND(ROUND(G18319,8)*I18319,2)</f>
        <v>0.86</v>
      </c>
    </row>
    <row r="18320" spans="1:11" ht="15" customHeight="1" x14ac:dyDescent="0.25">
      <c r="A18320" s="24" t="s">
        <v>3955</v>
      </c>
      <c r="B18320" s="95" t="s">
        <v>3956</v>
      </c>
      <c r="C18320" s="95"/>
      <c r="D18320" s="96" t="s">
        <v>20</v>
      </c>
      <c r="E18320" s="96"/>
      <c r="F18320" s="24" t="s">
        <v>3903</v>
      </c>
      <c r="G18320" s="97">
        <v>5.0000000000000001E-3</v>
      </c>
      <c r="H18320" s="97"/>
      <c r="I18320" s="98">
        <v>19.37</v>
      </c>
      <c r="J18320" s="98"/>
      <c r="K18320" s="27">
        <f>ROUND(ROUND(G18320,8)*I18320,2)</f>
        <v>0.1</v>
      </c>
    </row>
    <row r="18321" spans="1:11" ht="15" customHeight="1" x14ac:dyDescent="0.25">
      <c r="A18321" s="9"/>
      <c r="B18321" s="9"/>
      <c r="C18321" s="9"/>
      <c r="D18321" s="9"/>
      <c r="E18321" s="9"/>
      <c r="F18321" s="9"/>
      <c r="G18321" s="91" t="s">
        <v>3906</v>
      </c>
      <c r="H18321" s="91"/>
      <c r="I18321" s="91"/>
      <c r="J18321" s="91"/>
      <c r="K18321" s="28">
        <f>SUM(K18319:K18320)</f>
        <v>0.96</v>
      </c>
    </row>
    <row r="18322" spans="1:11" ht="15" customHeight="1" x14ac:dyDescent="0.25">
      <c r="A18322" s="93" t="s">
        <v>3907</v>
      </c>
      <c r="B18322" s="93"/>
      <c r="C18322" s="93"/>
      <c r="D18322" s="94" t="s">
        <v>3</v>
      </c>
      <c r="E18322" s="94"/>
      <c r="F18322" s="23" t="s">
        <v>4</v>
      </c>
      <c r="G18322" s="94" t="s">
        <v>3894</v>
      </c>
      <c r="H18322" s="94"/>
      <c r="I18322" s="94" t="s">
        <v>3895</v>
      </c>
      <c r="J18322" s="94"/>
      <c r="K18322" s="23" t="s">
        <v>3896</v>
      </c>
    </row>
    <row r="18323" spans="1:11" ht="21" customHeight="1" x14ac:dyDescent="0.25">
      <c r="A18323" s="24" t="s">
        <v>3908</v>
      </c>
      <c r="B18323" s="95" t="s">
        <v>3909</v>
      </c>
      <c r="C18323" s="95"/>
      <c r="D18323" s="96" t="s">
        <v>20</v>
      </c>
      <c r="E18323" s="96"/>
      <c r="F18323" s="24" t="s">
        <v>2056</v>
      </c>
      <c r="G18323" s="97">
        <v>0.03</v>
      </c>
      <c r="H18323" s="97"/>
      <c r="I18323" s="98">
        <v>32.24</v>
      </c>
      <c r="J18323" s="98"/>
      <c r="K18323" s="27">
        <f>ROUND(ROUND(G18323,8)*I18323,2)</f>
        <v>0.97</v>
      </c>
    </row>
    <row r="18324" spans="1:11" ht="15" customHeight="1" x14ac:dyDescent="0.25">
      <c r="A18324" s="24" t="s">
        <v>3910</v>
      </c>
      <c r="B18324" s="95" t="s">
        <v>3911</v>
      </c>
      <c r="C18324" s="95"/>
      <c r="D18324" s="96" t="s">
        <v>20</v>
      </c>
      <c r="E18324" s="96"/>
      <c r="F18324" s="24" t="s">
        <v>2056</v>
      </c>
      <c r="G18324" s="97">
        <v>0.03</v>
      </c>
      <c r="H18324" s="97"/>
      <c r="I18324" s="98">
        <v>24.94</v>
      </c>
      <c r="J18324" s="98"/>
      <c r="K18324" s="27">
        <f>ROUND(ROUND(G18324,8)*I18324,2)</f>
        <v>0.75</v>
      </c>
    </row>
    <row r="18325" spans="1:11" ht="18" customHeight="1" x14ac:dyDescent="0.25">
      <c r="A18325" s="9"/>
      <c r="B18325" s="9"/>
      <c r="C18325" s="9"/>
      <c r="D18325" s="9"/>
      <c r="E18325" s="9"/>
      <c r="F18325" s="9"/>
      <c r="G18325" s="91" t="s">
        <v>3912</v>
      </c>
      <c r="H18325" s="91"/>
      <c r="I18325" s="91"/>
      <c r="J18325" s="91"/>
      <c r="K18325" s="28">
        <f>SUM(K18323:K18324)</f>
        <v>1.72</v>
      </c>
    </row>
    <row r="18326" spans="1:11" ht="15" customHeight="1" x14ac:dyDescent="0.25">
      <c r="A18326" s="9"/>
      <c r="B18326" s="9"/>
      <c r="C18326" s="9"/>
      <c r="D18326" s="9"/>
      <c r="E18326" s="9"/>
      <c r="F18326" s="9"/>
      <c r="G18326" s="92" t="s">
        <v>3913</v>
      </c>
      <c r="H18326" s="92"/>
      <c r="I18326" s="92"/>
      <c r="J18326" s="92"/>
      <c r="K18326" s="29">
        <f>ROUND(SUM(K18321,K18325),2)</f>
        <v>2.68</v>
      </c>
    </row>
    <row r="18327" spans="1:11" ht="9.9499999999999993" customHeight="1" x14ac:dyDescent="0.25">
      <c r="A18327" s="9"/>
      <c r="B18327" s="9"/>
      <c r="C18327" s="9"/>
      <c r="D18327" s="9"/>
      <c r="E18327" s="9"/>
      <c r="F18327" s="9"/>
      <c r="G18327" s="100"/>
      <c r="H18327" s="100"/>
      <c r="I18327" s="100"/>
      <c r="J18327" s="100"/>
      <c r="K18327" s="100"/>
    </row>
    <row r="18328" spans="1:11" ht="20.100000000000001" customHeight="1" x14ac:dyDescent="0.25">
      <c r="A18328" s="99" t="s">
        <v>3531</v>
      </c>
      <c r="B18328" s="99"/>
      <c r="C18328" s="99"/>
      <c r="D18328" s="99"/>
      <c r="E18328" s="99"/>
      <c r="F18328" s="99"/>
      <c r="G18328" s="99"/>
      <c r="H18328" s="99"/>
      <c r="I18328" s="99"/>
      <c r="J18328" s="99"/>
      <c r="K18328" s="99"/>
    </row>
    <row r="18329" spans="1:11" ht="15" customHeight="1" x14ac:dyDescent="0.25">
      <c r="A18329" s="93" t="s">
        <v>3916</v>
      </c>
      <c r="B18329" s="93"/>
      <c r="C18329" s="93"/>
      <c r="D18329" s="94" t="s">
        <v>3</v>
      </c>
      <c r="E18329" s="94"/>
      <c r="F18329" s="23" t="s">
        <v>4</v>
      </c>
      <c r="G18329" s="94" t="s">
        <v>3894</v>
      </c>
      <c r="H18329" s="94"/>
      <c r="I18329" s="94" t="s">
        <v>3895</v>
      </c>
      <c r="J18329" s="94"/>
      <c r="K18329" s="23" t="s">
        <v>3896</v>
      </c>
    </row>
    <row r="18330" spans="1:11" ht="29.1" customHeight="1" x14ac:dyDescent="0.25">
      <c r="A18330" s="24" t="s">
        <v>3957</v>
      </c>
      <c r="B18330" s="95" t="s">
        <v>3958</v>
      </c>
      <c r="C18330" s="95"/>
      <c r="D18330" s="96" t="s">
        <v>20</v>
      </c>
      <c r="E18330" s="96"/>
      <c r="F18330" s="24" t="s">
        <v>3936</v>
      </c>
      <c r="G18330" s="97">
        <v>2.8999999999999998E-3</v>
      </c>
      <c r="H18330" s="97"/>
      <c r="I18330" s="98">
        <v>75.540000000000006</v>
      </c>
      <c r="J18330" s="98"/>
      <c r="K18330" s="27">
        <f>TRUNC(TRUNC(G18330,8)*I18330,2)</f>
        <v>0.21</v>
      </c>
    </row>
    <row r="18331" spans="1:11" ht="29.1" customHeight="1" x14ac:dyDescent="0.25">
      <c r="A18331" s="24" t="s">
        <v>3959</v>
      </c>
      <c r="B18331" s="95" t="s">
        <v>3960</v>
      </c>
      <c r="C18331" s="95"/>
      <c r="D18331" s="96" t="s">
        <v>20</v>
      </c>
      <c r="E18331" s="96"/>
      <c r="F18331" s="24" t="s">
        <v>30</v>
      </c>
      <c r="G18331" s="97">
        <v>1.6999999999999999E-3</v>
      </c>
      <c r="H18331" s="97"/>
      <c r="I18331" s="98">
        <v>198.53</v>
      </c>
      <c r="J18331" s="98"/>
      <c r="K18331" s="27">
        <f>TRUNC(TRUNC(G18331,8)*I18331,2)</f>
        <v>0.33</v>
      </c>
    </row>
    <row r="18332" spans="1:11" ht="18" customHeight="1" x14ac:dyDescent="0.25">
      <c r="A18332" s="9"/>
      <c r="B18332" s="9"/>
      <c r="C18332" s="9"/>
      <c r="D18332" s="9"/>
      <c r="E18332" s="9"/>
      <c r="F18332" s="9"/>
      <c r="G18332" s="91" t="s">
        <v>3919</v>
      </c>
      <c r="H18332" s="91"/>
      <c r="I18332" s="91"/>
      <c r="J18332" s="91"/>
      <c r="K18332" s="28">
        <f>SUM(K18330:K18331)</f>
        <v>0.54</v>
      </c>
    </row>
    <row r="18333" spans="1:11" ht="15" customHeight="1" x14ac:dyDescent="0.25">
      <c r="A18333" s="93" t="s">
        <v>3907</v>
      </c>
      <c r="B18333" s="93"/>
      <c r="C18333" s="93"/>
      <c r="D18333" s="94" t="s">
        <v>3</v>
      </c>
      <c r="E18333" s="94"/>
      <c r="F18333" s="23" t="s">
        <v>4</v>
      </c>
      <c r="G18333" s="94" t="s">
        <v>3894</v>
      </c>
      <c r="H18333" s="94"/>
      <c r="I18333" s="94" t="s">
        <v>3895</v>
      </c>
      <c r="J18333" s="94"/>
      <c r="K18333" s="23" t="s">
        <v>3896</v>
      </c>
    </row>
    <row r="18334" spans="1:11" ht="15" customHeight="1" x14ac:dyDescent="0.25">
      <c r="A18334" s="24" t="s">
        <v>3961</v>
      </c>
      <c r="B18334" s="95" t="s">
        <v>3962</v>
      </c>
      <c r="C18334" s="95"/>
      <c r="D18334" s="96" t="s">
        <v>20</v>
      </c>
      <c r="E18334" s="96"/>
      <c r="F18334" s="24" t="s">
        <v>2056</v>
      </c>
      <c r="G18334" s="97">
        <v>4.5999999999999999E-3</v>
      </c>
      <c r="H18334" s="97"/>
      <c r="I18334" s="98">
        <v>29.5</v>
      </c>
      <c r="J18334" s="98"/>
      <c r="K18334" s="27">
        <f>TRUNC(TRUNC(G18334,8)*I18334,2)</f>
        <v>0.13</v>
      </c>
    </row>
    <row r="18335" spans="1:11" ht="18" customHeight="1" x14ac:dyDescent="0.25">
      <c r="A18335" s="9"/>
      <c r="B18335" s="9"/>
      <c r="C18335" s="9"/>
      <c r="D18335" s="9"/>
      <c r="E18335" s="9"/>
      <c r="F18335" s="9"/>
      <c r="G18335" s="91" t="s">
        <v>3912</v>
      </c>
      <c r="H18335" s="91"/>
      <c r="I18335" s="91"/>
      <c r="J18335" s="91"/>
      <c r="K18335" s="28">
        <f>SUM(K18334:K18334)</f>
        <v>0.13</v>
      </c>
    </row>
    <row r="18336" spans="1:11" ht="15" customHeight="1" x14ac:dyDescent="0.25">
      <c r="A18336" s="9"/>
      <c r="B18336" s="9"/>
      <c r="C18336" s="9"/>
      <c r="D18336" s="9"/>
      <c r="E18336" s="9"/>
      <c r="F18336" s="9"/>
      <c r="G18336" s="92" t="s">
        <v>3913</v>
      </c>
      <c r="H18336" s="92"/>
      <c r="I18336" s="92"/>
      <c r="J18336" s="92"/>
      <c r="K18336" s="29">
        <f>ROUND(SUM(K18332,K18335),2)</f>
        <v>0.67</v>
      </c>
    </row>
    <row r="18337" spans="1:11" ht="9.9499999999999993" customHeight="1" x14ac:dyDescent="0.25">
      <c r="A18337" s="9"/>
      <c r="B18337" s="9"/>
      <c r="C18337" s="9"/>
      <c r="D18337" s="9"/>
      <c r="E18337" s="9"/>
      <c r="F18337" s="9"/>
      <c r="G18337" s="100"/>
      <c r="H18337" s="100"/>
      <c r="I18337" s="100"/>
      <c r="J18337" s="100"/>
      <c r="K18337" s="100"/>
    </row>
    <row r="18338" spans="1:11" ht="20.100000000000001" customHeight="1" x14ac:dyDescent="0.25">
      <c r="A18338" s="99" t="s">
        <v>3532</v>
      </c>
      <c r="B18338" s="99"/>
      <c r="C18338" s="99"/>
      <c r="D18338" s="99"/>
      <c r="E18338" s="99"/>
      <c r="F18338" s="99"/>
      <c r="G18338" s="99"/>
      <c r="H18338" s="99"/>
      <c r="I18338" s="99"/>
      <c r="J18338" s="99"/>
      <c r="K18338" s="99"/>
    </row>
    <row r="18339" spans="1:11" ht="15" customHeight="1" x14ac:dyDescent="0.25">
      <c r="A18339" s="93" t="s">
        <v>3916</v>
      </c>
      <c r="B18339" s="93"/>
      <c r="C18339" s="93"/>
      <c r="D18339" s="94" t="s">
        <v>3</v>
      </c>
      <c r="E18339" s="94"/>
      <c r="F18339" s="23" t="s">
        <v>4</v>
      </c>
      <c r="G18339" s="94" t="s">
        <v>3894</v>
      </c>
      <c r="H18339" s="94"/>
      <c r="I18339" s="94" t="s">
        <v>3895</v>
      </c>
      <c r="J18339" s="94"/>
      <c r="K18339" s="23" t="s">
        <v>3896</v>
      </c>
    </row>
    <row r="18340" spans="1:11" ht="29.1" customHeight="1" x14ac:dyDescent="0.25">
      <c r="A18340" s="24" t="s">
        <v>3957</v>
      </c>
      <c r="B18340" s="95" t="s">
        <v>3958</v>
      </c>
      <c r="C18340" s="95"/>
      <c r="D18340" s="96" t="s">
        <v>20</v>
      </c>
      <c r="E18340" s="96"/>
      <c r="F18340" s="24" t="s">
        <v>3936</v>
      </c>
      <c r="G18340" s="97">
        <v>1.95E-2</v>
      </c>
      <c r="H18340" s="97"/>
      <c r="I18340" s="98">
        <v>75.540000000000006</v>
      </c>
      <c r="J18340" s="98"/>
      <c r="K18340" s="27">
        <f>TRUNC(TRUNC(G18340,8)*I18340,2)</f>
        <v>1.47</v>
      </c>
    </row>
    <row r="18341" spans="1:11" ht="29.1" customHeight="1" x14ac:dyDescent="0.25">
      <c r="A18341" s="24" t="s">
        <v>3959</v>
      </c>
      <c r="B18341" s="95" t="s">
        <v>3960</v>
      </c>
      <c r="C18341" s="95"/>
      <c r="D18341" s="96" t="s">
        <v>20</v>
      </c>
      <c r="E18341" s="96"/>
      <c r="F18341" s="24" t="s">
        <v>30</v>
      </c>
      <c r="G18341" s="97">
        <v>1.15E-2</v>
      </c>
      <c r="H18341" s="97"/>
      <c r="I18341" s="98">
        <v>198.53</v>
      </c>
      <c r="J18341" s="98"/>
      <c r="K18341" s="27">
        <f>TRUNC(TRUNC(G18341,8)*I18341,2)</f>
        <v>2.2799999999999998</v>
      </c>
    </row>
    <row r="18342" spans="1:11" ht="18" customHeight="1" x14ac:dyDescent="0.25">
      <c r="A18342" s="9"/>
      <c r="B18342" s="9"/>
      <c r="C18342" s="9"/>
      <c r="D18342" s="9"/>
      <c r="E18342" s="9"/>
      <c r="F18342" s="9"/>
      <c r="G18342" s="91" t="s">
        <v>3919</v>
      </c>
      <c r="H18342" s="91"/>
      <c r="I18342" s="91"/>
      <c r="J18342" s="91"/>
      <c r="K18342" s="28">
        <f>SUM(K18340:K18341)</f>
        <v>3.75</v>
      </c>
    </row>
    <row r="18343" spans="1:11" ht="15" customHeight="1" x14ac:dyDescent="0.25">
      <c r="A18343" s="93" t="s">
        <v>3907</v>
      </c>
      <c r="B18343" s="93"/>
      <c r="C18343" s="93"/>
      <c r="D18343" s="94" t="s">
        <v>3</v>
      </c>
      <c r="E18343" s="94"/>
      <c r="F18343" s="23" t="s">
        <v>4</v>
      </c>
      <c r="G18343" s="94" t="s">
        <v>3894</v>
      </c>
      <c r="H18343" s="94"/>
      <c r="I18343" s="94" t="s">
        <v>3895</v>
      </c>
      <c r="J18343" s="94"/>
      <c r="K18343" s="23" t="s">
        <v>3896</v>
      </c>
    </row>
    <row r="18344" spans="1:11" ht="15" customHeight="1" x14ac:dyDescent="0.25">
      <c r="A18344" s="24" t="s">
        <v>3910</v>
      </c>
      <c r="B18344" s="95" t="s">
        <v>3911</v>
      </c>
      <c r="C18344" s="95"/>
      <c r="D18344" s="96" t="s">
        <v>20</v>
      </c>
      <c r="E18344" s="96"/>
      <c r="F18344" s="24" t="s">
        <v>2056</v>
      </c>
      <c r="G18344" s="97">
        <v>3.1E-2</v>
      </c>
      <c r="H18344" s="97"/>
      <c r="I18344" s="98">
        <v>24.94</v>
      </c>
      <c r="J18344" s="98"/>
      <c r="K18344" s="27">
        <f>TRUNC(TRUNC(G18344,8)*I18344,2)</f>
        <v>0.77</v>
      </c>
    </row>
    <row r="18345" spans="1:11" ht="18" customHeight="1" x14ac:dyDescent="0.25">
      <c r="A18345" s="9"/>
      <c r="B18345" s="9"/>
      <c r="C18345" s="9"/>
      <c r="D18345" s="9"/>
      <c r="E18345" s="9"/>
      <c r="F18345" s="9"/>
      <c r="G18345" s="91" t="s">
        <v>3912</v>
      </c>
      <c r="H18345" s="91"/>
      <c r="I18345" s="91"/>
      <c r="J18345" s="91"/>
      <c r="K18345" s="28">
        <f>SUM(K18344:K18344)</f>
        <v>0.77</v>
      </c>
    </row>
    <row r="18346" spans="1:11" ht="15" customHeight="1" x14ac:dyDescent="0.25">
      <c r="A18346" s="9"/>
      <c r="B18346" s="9"/>
      <c r="C18346" s="9"/>
      <c r="D18346" s="9"/>
      <c r="E18346" s="9"/>
      <c r="F18346" s="9"/>
      <c r="G18346" s="92" t="s">
        <v>3913</v>
      </c>
      <c r="H18346" s="92"/>
      <c r="I18346" s="92"/>
      <c r="J18346" s="92"/>
      <c r="K18346" s="29">
        <f>ROUND(SUM(K18342,K18345),2)</f>
        <v>4.5199999999999996</v>
      </c>
    </row>
    <row r="18347" spans="1:11" ht="9.9499999999999993" customHeight="1" x14ac:dyDescent="0.25">
      <c r="A18347" s="9"/>
      <c r="B18347" s="9"/>
      <c r="C18347" s="9"/>
      <c r="D18347" s="9"/>
      <c r="E18347" s="9"/>
      <c r="F18347" s="9"/>
      <c r="G18347" s="100"/>
      <c r="H18347" s="100"/>
      <c r="I18347" s="100"/>
      <c r="J18347" s="100"/>
      <c r="K18347" s="100"/>
    </row>
    <row r="18348" spans="1:11" ht="20.100000000000001" customHeight="1" x14ac:dyDescent="0.25">
      <c r="A18348" s="99" t="s">
        <v>3533</v>
      </c>
      <c r="B18348" s="99"/>
      <c r="C18348" s="99"/>
      <c r="D18348" s="99"/>
      <c r="E18348" s="99"/>
      <c r="F18348" s="99"/>
      <c r="G18348" s="99"/>
      <c r="H18348" s="99"/>
      <c r="I18348" s="99"/>
      <c r="J18348" s="99"/>
      <c r="K18348" s="99"/>
    </row>
    <row r="18349" spans="1:11" ht="15" customHeight="1" x14ac:dyDescent="0.25">
      <c r="A18349" s="93" t="s">
        <v>3916</v>
      </c>
      <c r="B18349" s="93"/>
      <c r="C18349" s="93"/>
      <c r="D18349" s="94" t="s">
        <v>3</v>
      </c>
      <c r="E18349" s="94"/>
      <c r="F18349" s="23" t="s">
        <v>4</v>
      </c>
      <c r="G18349" s="94" t="s">
        <v>3894</v>
      </c>
      <c r="H18349" s="94"/>
      <c r="I18349" s="94" t="s">
        <v>3895</v>
      </c>
      <c r="J18349" s="94"/>
      <c r="K18349" s="23" t="s">
        <v>3896</v>
      </c>
    </row>
    <row r="18350" spans="1:11" ht="29.1" customHeight="1" x14ac:dyDescent="0.25">
      <c r="A18350" s="24" t="s">
        <v>3963</v>
      </c>
      <c r="B18350" s="95" t="s">
        <v>3964</v>
      </c>
      <c r="C18350" s="95"/>
      <c r="D18350" s="96" t="s">
        <v>20</v>
      </c>
      <c r="E18350" s="96"/>
      <c r="F18350" s="24" t="s">
        <v>3936</v>
      </c>
      <c r="G18350" s="97">
        <v>0.86950000000000005</v>
      </c>
      <c r="H18350" s="97"/>
      <c r="I18350" s="98">
        <v>8.9</v>
      </c>
      <c r="J18350" s="98"/>
      <c r="K18350" s="27">
        <f>TRUNC(TRUNC(G18350,8)*I18350,2)</f>
        <v>7.73</v>
      </c>
    </row>
    <row r="18351" spans="1:11" ht="29.1" customHeight="1" x14ac:dyDescent="0.25">
      <c r="A18351" s="24" t="s">
        <v>3965</v>
      </c>
      <c r="B18351" s="95" t="s">
        <v>3966</v>
      </c>
      <c r="C18351" s="95"/>
      <c r="D18351" s="96" t="s">
        <v>20</v>
      </c>
      <c r="E18351" s="96"/>
      <c r="F18351" s="24" t="s">
        <v>30</v>
      </c>
      <c r="G18351" s="97">
        <v>1.137</v>
      </c>
      <c r="H18351" s="97"/>
      <c r="I18351" s="98">
        <v>32.76</v>
      </c>
      <c r="J18351" s="98"/>
      <c r="K18351" s="27">
        <f>TRUNC(TRUNC(G18351,8)*I18351,2)</f>
        <v>37.24</v>
      </c>
    </row>
    <row r="18352" spans="1:11" ht="21" customHeight="1" x14ac:dyDescent="0.25">
      <c r="A18352" s="24" t="s">
        <v>3967</v>
      </c>
      <c r="B18352" s="95" t="s">
        <v>3968</v>
      </c>
      <c r="C18352" s="95"/>
      <c r="D18352" s="96" t="s">
        <v>20</v>
      </c>
      <c r="E18352" s="96"/>
      <c r="F18352" s="24" t="s">
        <v>3936</v>
      </c>
      <c r="G18352" s="97">
        <v>0.86950000000000005</v>
      </c>
      <c r="H18352" s="97"/>
      <c r="I18352" s="98">
        <v>27.59</v>
      </c>
      <c r="J18352" s="98"/>
      <c r="K18352" s="27">
        <f>TRUNC(TRUNC(G18352,8)*I18352,2)</f>
        <v>23.98</v>
      </c>
    </row>
    <row r="18353" spans="1:11" ht="21" customHeight="1" x14ac:dyDescent="0.25">
      <c r="A18353" s="24" t="s">
        <v>3969</v>
      </c>
      <c r="B18353" s="95" t="s">
        <v>3970</v>
      </c>
      <c r="C18353" s="95"/>
      <c r="D18353" s="96" t="s">
        <v>20</v>
      </c>
      <c r="E18353" s="96"/>
      <c r="F18353" s="24" t="s">
        <v>30</v>
      </c>
      <c r="G18353" s="97">
        <v>1.137</v>
      </c>
      <c r="H18353" s="97"/>
      <c r="I18353" s="98">
        <v>28.09</v>
      </c>
      <c r="J18353" s="98"/>
      <c r="K18353" s="27">
        <f>TRUNC(TRUNC(G18353,8)*I18353,2)</f>
        <v>31.93</v>
      </c>
    </row>
    <row r="18354" spans="1:11" ht="18" customHeight="1" x14ac:dyDescent="0.25">
      <c r="A18354" s="9"/>
      <c r="B18354" s="9"/>
      <c r="C18354" s="9"/>
      <c r="D18354" s="9"/>
      <c r="E18354" s="9"/>
      <c r="F18354" s="9"/>
      <c r="G18354" s="91" t="s">
        <v>3919</v>
      </c>
      <c r="H18354" s="91"/>
      <c r="I18354" s="91"/>
      <c r="J18354" s="91"/>
      <c r="K18354" s="28">
        <f>SUM(K18350:K18353)</f>
        <v>100.88</v>
      </c>
    </row>
    <row r="18355" spans="1:11" ht="15" customHeight="1" x14ac:dyDescent="0.25">
      <c r="A18355" s="93" t="s">
        <v>3907</v>
      </c>
      <c r="B18355" s="93"/>
      <c r="C18355" s="93"/>
      <c r="D18355" s="94" t="s">
        <v>3</v>
      </c>
      <c r="E18355" s="94"/>
      <c r="F18355" s="23" t="s">
        <v>4</v>
      </c>
      <c r="G18355" s="94" t="s">
        <v>3894</v>
      </c>
      <c r="H18355" s="94"/>
      <c r="I18355" s="94" t="s">
        <v>3895</v>
      </c>
      <c r="J18355" s="94"/>
      <c r="K18355" s="23" t="s">
        <v>3896</v>
      </c>
    </row>
    <row r="18356" spans="1:11" ht="15" customHeight="1" x14ac:dyDescent="0.25">
      <c r="A18356" s="24" t="s">
        <v>3971</v>
      </c>
      <c r="B18356" s="95" t="s">
        <v>3972</v>
      </c>
      <c r="C18356" s="95"/>
      <c r="D18356" s="96" t="s">
        <v>20</v>
      </c>
      <c r="E18356" s="96"/>
      <c r="F18356" s="24" t="s">
        <v>2056</v>
      </c>
      <c r="G18356" s="97">
        <v>7.22E-2</v>
      </c>
      <c r="H18356" s="97"/>
      <c r="I18356" s="98">
        <v>32.69</v>
      </c>
      <c r="J18356" s="98"/>
      <c r="K18356" s="27">
        <f>TRUNC(TRUNC(G18356,8)*I18356,2)</f>
        <v>2.36</v>
      </c>
    </row>
    <row r="18357" spans="1:11" ht="15" customHeight="1" x14ac:dyDescent="0.25">
      <c r="A18357" s="24" t="s">
        <v>3910</v>
      </c>
      <c r="B18357" s="95" t="s">
        <v>3911</v>
      </c>
      <c r="C18357" s="95"/>
      <c r="D18357" s="96" t="s">
        <v>20</v>
      </c>
      <c r="E18357" s="96"/>
      <c r="F18357" s="24" t="s">
        <v>2056</v>
      </c>
      <c r="G18357" s="97">
        <v>0.44790000000000002</v>
      </c>
      <c r="H18357" s="97"/>
      <c r="I18357" s="98">
        <v>24.94</v>
      </c>
      <c r="J18357" s="98"/>
      <c r="K18357" s="27">
        <f>TRUNC(TRUNC(G18357,8)*I18357,2)</f>
        <v>11.17</v>
      </c>
    </row>
    <row r="18358" spans="1:11" ht="18" customHeight="1" x14ac:dyDescent="0.25">
      <c r="A18358" s="9"/>
      <c r="B18358" s="9"/>
      <c r="C18358" s="9"/>
      <c r="D18358" s="9"/>
      <c r="E18358" s="9"/>
      <c r="F18358" s="9"/>
      <c r="G18358" s="91" t="s">
        <v>3912</v>
      </c>
      <c r="H18358" s="91"/>
      <c r="I18358" s="91"/>
      <c r="J18358" s="91"/>
      <c r="K18358" s="28">
        <f>SUM(K18356:K18357)</f>
        <v>13.53</v>
      </c>
    </row>
    <row r="18359" spans="1:11" ht="15" customHeight="1" x14ac:dyDescent="0.25">
      <c r="A18359" s="9"/>
      <c r="B18359" s="9"/>
      <c r="C18359" s="9"/>
      <c r="D18359" s="9"/>
      <c r="E18359" s="9"/>
      <c r="F18359" s="9"/>
      <c r="G18359" s="92" t="s">
        <v>3913</v>
      </c>
      <c r="H18359" s="92"/>
      <c r="I18359" s="92"/>
      <c r="J18359" s="92"/>
      <c r="K18359" s="29">
        <f>ROUND(SUM(K18354,K18358),2)</f>
        <v>114.41</v>
      </c>
    </row>
    <row r="18360" spans="1:11" ht="9.9499999999999993" customHeight="1" x14ac:dyDescent="0.25">
      <c r="A18360" s="9"/>
      <c r="B18360" s="9"/>
      <c r="C18360" s="9"/>
      <c r="D18360" s="9"/>
      <c r="E18360" s="9"/>
      <c r="F18360" s="9"/>
      <c r="G18360" s="100"/>
      <c r="H18360" s="100"/>
      <c r="I18360" s="100"/>
      <c r="J18360" s="100"/>
      <c r="K18360" s="100"/>
    </row>
    <row r="18361" spans="1:11" ht="20.100000000000001" customHeight="1" x14ac:dyDescent="0.25">
      <c r="A18361" s="99" t="s">
        <v>3534</v>
      </c>
      <c r="B18361" s="99"/>
      <c r="C18361" s="99"/>
      <c r="D18361" s="99"/>
      <c r="E18361" s="99"/>
      <c r="F18361" s="99"/>
      <c r="G18361" s="99"/>
      <c r="H18361" s="99"/>
      <c r="I18361" s="99"/>
      <c r="J18361" s="99"/>
      <c r="K18361" s="99"/>
    </row>
    <row r="18362" spans="1:11" ht="15" customHeight="1" x14ac:dyDescent="0.25">
      <c r="A18362" s="93" t="s">
        <v>3916</v>
      </c>
      <c r="B18362" s="93"/>
      <c r="C18362" s="93"/>
      <c r="D18362" s="94" t="s">
        <v>3</v>
      </c>
      <c r="E18362" s="94"/>
      <c r="F18362" s="23" t="s">
        <v>4</v>
      </c>
      <c r="G18362" s="94" t="s">
        <v>3894</v>
      </c>
      <c r="H18362" s="94"/>
      <c r="I18362" s="94" t="s">
        <v>3895</v>
      </c>
      <c r="J18362" s="94"/>
      <c r="K18362" s="23" t="s">
        <v>3896</v>
      </c>
    </row>
    <row r="18363" spans="1:11" ht="38.1" customHeight="1" x14ac:dyDescent="0.25">
      <c r="A18363" s="24" t="s">
        <v>3973</v>
      </c>
      <c r="B18363" s="95" t="s">
        <v>3974</v>
      </c>
      <c r="C18363" s="95"/>
      <c r="D18363" s="96" t="s">
        <v>20</v>
      </c>
      <c r="E18363" s="96"/>
      <c r="F18363" s="24" t="s">
        <v>3936</v>
      </c>
      <c r="G18363" s="97">
        <v>6.3E-3</v>
      </c>
      <c r="H18363" s="97"/>
      <c r="I18363" s="98">
        <v>94.61</v>
      </c>
      <c r="J18363" s="98"/>
      <c r="K18363" s="27">
        <f>TRUNC(TRUNC(G18363,8)*I18363,2)</f>
        <v>0.59</v>
      </c>
    </row>
    <row r="18364" spans="1:11" ht="38.1" customHeight="1" x14ac:dyDescent="0.25">
      <c r="A18364" s="24" t="s">
        <v>3975</v>
      </c>
      <c r="B18364" s="95" t="s">
        <v>3976</v>
      </c>
      <c r="C18364" s="95"/>
      <c r="D18364" s="96" t="s">
        <v>20</v>
      </c>
      <c r="E18364" s="96"/>
      <c r="F18364" s="24" t="s">
        <v>30</v>
      </c>
      <c r="G18364" s="97">
        <v>1.0200000000000001E-2</v>
      </c>
      <c r="H18364" s="97"/>
      <c r="I18364" s="98">
        <v>370.94</v>
      </c>
      <c r="J18364" s="98"/>
      <c r="K18364" s="27">
        <f>TRUNC(TRUNC(G18364,8)*I18364,2)</f>
        <v>3.78</v>
      </c>
    </row>
    <row r="18365" spans="1:11" ht="29.1" customHeight="1" x14ac:dyDescent="0.25">
      <c r="A18365" s="24" t="s">
        <v>3977</v>
      </c>
      <c r="B18365" s="95" t="s">
        <v>3978</v>
      </c>
      <c r="C18365" s="95"/>
      <c r="D18365" s="96" t="s">
        <v>20</v>
      </c>
      <c r="E18365" s="96"/>
      <c r="F18365" s="24" t="s">
        <v>3936</v>
      </c>
      <c r="G18365" s="97">
        <v>4.8999999999999998E-3</v>
      </c>
      <c r="H18365" s="97"/>
      <c r="I18365" s="98">
        <v>74.180000000000007</v>
      </c>
      <c r="J18365" s="98"/>
      <c r="K18365" s="27">
        <f>TRUNC(TRUNC(G18365,8)*I18365,2)</f>
        <v>0.36</v>
      </c>
    </row>
    <row r="18366" spans="1:11" ht="29.1" customHeight="1" x14ac:dyDescent="0.25">
      <c r="A18366" s="24" t="s">
        <v>3979</v>
      </c>
      <c r="B18366" s="95" t="s">
        <v>3980</v>
      </c>
      <c r="C18366" s="95"/>
      <c r="D18366" s="96" t="s">
        <v>20</v>
      </c>
      <c r="E18366" s="96"/>
      <c r="F18366" s="24" t="s">
        <v>30</v>
      </c>
      <c r="G18366" s="97">
        <v>5.5999999999999999E-3</v>
      </c>
      <c r="H18366" s="97"/>
      <c r="I18366" s="98">
        <v>166.79</v>
      </c>
      <c r="J18366" s="98"/>
      <c r="K18366" s="27">
        <f>TRUNC(TRUNC(G18366,8)*I18366,2)</f>
        <v>0.93</v>
      </c>
    </row>
    <row r="18367" spans="1:11" ht="18" customHeight="1" x14ac:dyDescent="0.25">
      <c r="A18367" s="9"/>
      <c r="B18367" s="9"/>
      <c r="C18367" s="9"/>
      <c r="D18367" s="9"/>
      <c r="E18367" s="9"/>
      <c r="F18367" s="9"/>
      <c r="G18367" s="91" t="s">
        <v>3919</v>
      </c>
      <c r="H18367" s="91"/>
      <c r="I18367" s="91"/>
      <c r="J18367" s="91"/>
      <c r="K18367" s="28">
        <f>SUM(K18363:K18366)</f>
        <v>5.66</v>
      </c>
    </row>
    <row r="18368" spans="1:11" ht="15" customHeight="1" x14ac:dyDescent="0.25">
      <c r="A18368" s="9"/>
      <c r="B18368" s="9"/>
      <c r="C18368" s="9"/>
      <c r="D18368" s="9"/>
      <c r="E18368" s="9"/>
      <c r="F18368" s="9"/>
      <c r="G18368" s="92" t="s">
        <v>3913</v>
      </c>
      <c r="H18368" s="92"/>
      <c r="I18368" s="92"/>
      <c r="J18368" s="92"/>
      <c r="K18368" s="29">
        <f>ROUND(SUM(K18367),2)</f>
        <v>5.66</v>
      </c>
    </row>
    <row r="18369" spans="1:11" ht="9.9499999999999993" customHeight="1" x14ac:dyDescent="0.25">
      <c r="A18369" s="9"/>
      <c r="B18369" s="9"/>
      <c r="C18369" s="9"/>
      <c r="D18369" s="9"/>
      <c r="E18369" s="9"/>
      <c r="F18369" s="9"/>
      <c r="G18369" s="100"/>
      <c r="H18369" s="100"/>
      <c r="I18369" s="100"/>
      <c r="J18369" s="100"/>
      <c r="K18369" s="100"/>
    </row>
    <row r="18370" spans="1:11" ht="20.100000000000001" customHeight="1" x14ac:dyDescent="0.25">
      <c r="A18370" s="99" t="s">
        <v>3535</v>
      </c>
      <c r="B18370" s="99"/>
      <c r="C18370" s="99"/>
      <c r="D18370" s="99"/>
      <c r="E18370" s="99"/>
      <c r="F18370" s="99"/>
      <c r="G18370" s="99"/>
      <c r="H18370" s="99"/>
      <c r="I18370" s="99"/>
      <c r="J18370" s="99"/>
      <c r="K18370" s="99"/>
    </row>
    <row r="18371" spans="1:11" ht="15" customHeight="1" x14ac:dyDescent="0.25">
      <c r="A18371" s="93" t="s">
        <v>3916</v>
      </c>
      <c r="B18371" s="93"/>
      <c r="C18371" s="93"/>
      <c r="D18371" s="94" t="s">
        <v>3</v>
      </c>
      <c r="E18371" s="94"/>
      <c r="F18371" s="23" t="s">
        <v>4</v>
      </c>
      <c r="G18371" s="94" t="s">
        <v>3894</v>
      </c>
      <c r="H18371" s="94"/>
      <c r="I18371" s="94" t="s">
        <v>3895</v>
      </c>
      <c r="J18371" s="94"/>
      <c r="K18371" s="23" t="s">
        <v>3896</v>
      </c>
    </row>
    <row r="18372" spans="1:11" ht="38.1" customHeight="1" x14ac:dyDescent="0.25">
      <c r="A18372" s="24" t="s">
        <v>3973</v>
      </c>
      <c r="B18372" s="95" t="s">
        <v>3974</v>
      </c>
      <c r="C18372" s="95"/>
      <c r="D18372" s="96" t="s">
        <v>20</v>
      </c>
      <c r="E18372" s="96"/>
      <c r="F18372" s="24" t="s">
        <v>3936</v>
      </c>
      <c r="G18372" s="97">
        <v>1.2999999999999999E-3</v>
      </c>
      <c r="H18372" s="97"/>
      <c r="I18372" s="98">
        <v>94.61</v>
      </c>
      <c r="J18372" s="98"/>
      <c r="K18372" s="27">
        <f>TRUNC(TRUNC(G18372,8)*I18372,2)</f>
        <v>0.12</v>
      </c>
    </row>
    <row r="18373" spans="1:11" ht="38.1" customHeight="1" x14ac:dyDescent="0.25">
      <c r="A18373" s="24" t="s">
        <v>3975</v>
      </c>
      <c r="B18373" s="95" t="s">
        <v>3976</v>
      </c>
      <c r="C18373" s="95"/>
      <c r="D18373" s="96" t="s">
        <v>20</v>
      </c>
      <c r="E18373" s="96"/>
      <c r="F18373" s="24" t="s">
        <v>30</v>
      </c>
      <c r="G18373" s="97">
        <v>3.0999999999999999E-3</v>
      </c>
      <c r="H18373" s="97"/>
      <c r="I18373" s="98">
        <v>370.94</v>
      </c>
      <c r="J18373" s="98"/>
      <c r="K18373" s="27">
        <f>TRUNC(TRUNC(G18373,8)*I18373,2)</f>
        <v>1.1399999999999999</v>
      </c>
    </row>
    <row r="18374" spans="1:11" ht="18" customHeight="1" x14ac:dyDescent="0.25">
      <c r="A18374" s="9"/>
      <c r="B18374" s="9"/>
      <c r="C18374" s="9"/>
      <c r="D18374" s="9"/>
      <c r="E18374" s="9"/>
      <c r="F18374" s="9"/>
      <c r="G18374" s="91" t="s">
        <v>3919</v>
      </c>
      <c r="H18374" s="91"/>
      <c r="I18374" s="91"/>
      <c r="J18374" s="91"/>
      <c r="K18374" s="28">
        <f>SUM(K18372:K18373)</f>
        <v>1.2599999999999998</v>
      </c>
    </row>
    <row r="18375" spans="1:11" ht="15" customHeight="1" x14ac:dyDescent="0.25">
      <c r="A18375" s="9"/>
      <c r="B18375" s="9"/>
      <c r="C18375" s="9"/>
      <c r="D18375" s="9"/>
      <c r="E18375" s="9"/>
      <c r="F18375" s="9"/>
      <c r="G18375" s="92" t="s">
        <v>3913</v>
      </c>
      <c r="H18375" s="92"/>
      <c r="I18375" s="92"/>
      <c r="J18375" s="92"/>
      <c r="K18375" s="29">
        <f>ROUND(SUM(K18374),2)</f>
        <v>1.26</v>
      </c>
    </row>
    <row r="18376" spans="1:11" ht="9.9499999999999993" customHeight="1" x14ac:dyDescent="0.25">
      <c r="A18376" s="9"/>
      <c r="B18376" s="9"/>
      <c r="C18376" s="9"/>
      <c r="D18376" s="9"/>
      <c r="E18376" s="9"/>
      <c r="F18376" s="9"/>
      <c r="G18376" s="100"/>
      <c r="H18376" s="100"/>
      <c r="I18376" s="100"/>
      <c r="J18376" s="100"/>
      <c r="K18376" s="100"/>
    </row>
    <row r="18377" spans="1:11" ht="20.100000000000001" customHeight="1" x14ac:dyDescent="0.25">
      <c r="A18377" s="99" t="s">
        <v>3536</v>
      </c>
      <c r="B18377" s="99"/>
      <c r="C18377" s="99"/>
      <c r="D18377" s="99"/>
      <c r="E18377" s="99"/>
      <c r="F18377" s="99"/>
      <c r="G18377" s="99"/>
      <c r="H18377" s="99"/>
      <c r="I18377" s="99"/>
      <c r="J18377" s="99"/>
      <c r="K18377" s="99"/>
    </row>
    <row r="18378" spans="1:11" ht="15" customHeight="1" x14ac:dyDescent="0.25">
      <c r="A18378" s="93" t="s">
        <v>3916</v>
      </c>
      <c r="B18378" s="93"/>
      <c r="C18378" s="93"/>
      <c r="D18378" s="94" t="s">
        <v>3</v>
      </c>
      <c r="E18378" s="94"/>
      <c r="F18378" s="23" t="s">
        <v>4</v>
      </c>
      <c r="G18378" s="94" t="s">
        <v>3894</v>
      </c>
      <c r="H18378" s="94"/>
      <c r="I18378" s="94" t="s">
        <v>3895</v>
      </c>
      <c r="J18378" s="94"/>
      <c r="K18378" s="23" t="s">
        <v>3896</v>
      </c>
    </row>
    <row r="18379" spans="1:11" ht="38.1" customHeight="1" x14ac:dyDescent="0.25">
      <c r="A18379" s="24" t="s">
        <v>3973</v>
      </c>
      <c r="B18379" s="95" t="s">
        <v>3974</v>
      </c>
      <c r="C18379" s="95"/>
      <c r="D18379" s="96" t="s">
        <v>20</v>
      </c>
      <c r="E18379" s="96"/>
      <c r="F18379" s="24" t="s">
        <v>3936</v>
      </c>
      <c r="G18379" s="97">
        <v>5.0000000000000001E-4</v>
      </c>
      <c r="H18379" s="97"/>
      <c r="I18379" s="98">
        <v>94.61</v>
      </c>
      <c r="J18379" s="98"/>
      <c r="K18379" s="27">
        <f>TRUNC(TRUNC(G18379,8)*I18379,2)</f>
        <v>0.04</v>
      </c>
    </row>
    <row r="18380" spans="1:11" ht="38.1" customHeight="1" x14ac:dyDescent="0.25">
      <c r="A18380" s="24" t="s">
        <v>3975</v>
      </c>
      <c r="B18380" s="95" t="s">
        <v>3976</v>
      </c>
      <c r="C18380" s="95"/>
      <c r="D18380" s="96" t="s">
        <v>20</v>
      </c>
      <c r="E18380" s="96"/>
      <c r="F18380" s="24" t="s">
        <v>30</v>
      </c>
      <c r="G18380" s="97">
        <v>1.1999999999999999E-3</v>
      </c>
      <c r="H18380" s="97"/>
      <c r="I18380" s="98">
        <v>370.94</v>
      </c>
      <c r="J18380" s="98"/>
      <c r="K18380" s="27">
        <f>TRUNC(TRUNC(G18380,8)*I18380,2)</f>
        <v>0.44</v>
      </c>
    </row>
    <row r="18381" spans="1:11" ht="18" customHeight="1" x14ac:dyDescent="0.25">
      <c r="A18381" s="9"/>
      <c r="B18381" s="9"/>
      <c r="C18381" s="9"/>
      <c r="D18381" s="9"/>
      <c r="E18381" s="9"/>
      <c r="F18381" s="9"/>
      <c r="G18381" s="91" t="s">
        <v>3919</v>
      </c>
      <c r="H18381" s="91"/>
      <c r="I18381" s="91"/>
      <c r="J18381" s="91"/>
      <c r="K18381" s="28">
        <f>SUM(K18379:K18380)</f>
        <v>0.48</v>
      </c>
    </row>
    <row r="18382" spans="1:11" ht="15" customHeight="1" x14ac:dyDescent="0.25">
      <c r="A18382" s="9"/>
      <c r="B18382" s="9"/>
      <c r="C18382" s="9"/>
      <c r="D18382" s="9"/>
      <c r="E18382" s="9"/>
      <c r="F18382" s="9"/>
      <c r="G18382" s="92" t="s">
        <v>3913</v>
      </c>
      <c r="H18382" s="92"/>
      <c r="I18382" s="92"/>
      <c r="J18382" s="92"/>
      <c r="K18382" s="29">
        <f>ROUND(SUM(K18381),2)</f>
        <v>0.48</v>
      </c>
    </row>
    <row r="18383" spans="1:11" ht="9.9499999999999993" customHeight="1" x14ac:dyDescent="0.25">
      <c r="A18383" s="9"/>
      <c r="B18383" s="9"/>
      <c r="C18383" s="9"/>
      <c r="D18383" s="9"/>
      <c r="E18383" s="9"/>
      <c r="F18383" s="9"/>
      <c r="G18383" s="100"/>
      <c r="H18383" s="100"/>
      <c r="I18383" s="100"/>
      <c r="J18383" s="100"/>
      <c r="K18383" s="100"/>
    </row>
    <row r="18384" spans="1:11" ht="20.100000000000001" customHeight="1" x14ac:dyDescent="0.25">
      <c r="A18384" s="99" t="s">
        <v>3537</v>
      </c>
      <c r="B18384" s="99"/>
      <c r="C18384" s="99"/>
      <c r="D18384" s="99"/>
      <c r="E18384" s="99"/>
      <c r="F18384" s="99"/>
      <c r="G18384" s="99"/>
      <c r="H18384" s="99"/>
      <c r="I18384" s="99"/>
      <c r="J18384" s="99"/>
      <c r="K18384" s="99"/>
    </row>
    <row r="18385" spans="1:11" ht="15" customHeight="1" x14ac:dyDescent="0.25">
      <c r="A18385" s="93" t="s">
        <v>3981</v>
      </c>
      <c r="B18385" s="93"/>
      <c r="C18385" s="93"/>
      <c r="D18385" s="94" t="s">
        <v>3</v>
      </c>
      <c r="E18385" s="94"/>
      <c r="F18385" s="23" t="s">
        <v>4</v>
      </c>
      <c r="G18385" s="94" t="s">
        <v>3894</v>
      </c>
      <c r="H18385" s="94"/>
      <c r="I18385" s="94" t="s">
        <v>3895</v>
      </c>
      <c r="J18385" s="94"/>
      <c r="K18385" s="23" t="s">
        <v>3896</v>
      </c>
    </row>
    <row r="18386" spans="1:11" ht="21" customHeight="1" x14ac:dyDescent="0.25">
      <c r="A18386" s="24" t="s">
        <v>70</v>
      </c>
      <c r="B18386" s="95" t="s">
        <v>3982</v>
      </c>
      <c r="C18386" s="95"/>
      <c r="D18386" s="96" t="s">
        <v>25</v>
      </c>
      <c r="E18386" s="96"/>
      <c r="F18386" s="24" t="s">
        <v>61</v>
      </c>
      <c r="G18386" s="97">
        <v>1</v>
      </c>
      <c r="H18386" s="97"/>
      <c r="I18386" s="98">
        <v>28.42</v>
      </c>
      <c r="J18386" s="98"/>
      <c r="K18386" s="27">
        <f>ROUND(ROUND(G18386,8)*I18386,2)</f>
        <v>28.42</v>
      </c>
    </row>
    <row r="18387" spans="1:11" ht="15" customHeight="1" x14ac:dyDescent="0.25">
      <c r="A18387" s="9"/>
      <c r="B18387" s="9"/>
      <c r="C18387" s="9"/>
      <c r="D18387" s="9"/>
      <c r="E18387" s="9"/>
      <c r="F18387" s="9"/>
      <c r="G18387" s="91" t="s">
        <v>3983</v>
      </c>
      <c r="H18387" s="91"/>
      <c r="I18387" s="91"/>
      <c r="J18387" s="91"/>
      <c r="K18387" s="28">
        <f>SUM(K18386:K18386)</f>
        <v>28.42</v>
      </c>
    </row>
    <row r="18388" spans="1:11" ht="15" customHeight="1" x14ac:dyDescent="0.25">
      <c r="A18388" s="9"/>
      <c r="B18388" s="9"/>
      <c r="C18388" s="9"/>
      <c r="D18388" s="9"/>
      <c r="E18388" s="9"/>
      <c r="F18388" s="9"/>
      <c r="G18388" s="92" t="s">
        <v>3913</v>
      </c>
      <c r="H18388" s="92"/>
      <c r="I18388" s="92"/>
      <c r="J18388" s="92"/>
      <c r="K18388" s="29">
        <f>ROUND(SUM(K18387),2)</f>
        <v>28.42</v>
      </c>
    </row>
    <row r="18389" spans="1:11" ht="9.9499999999999993" customHeight="1" x14ac:dyDescent="0.25">
      <c r="A18389" s="9"/>
      <c r="B18389" s="9"/>
      <c r="C18389" s="9"/>
      <c r="D18389" s="9"/>
      <c r="E18389" s="9"/>
      <c r="F18389" s="9"/>
      <c r="G18389" s="100"/>
      <c r="H18389" s="100"/>
      <c r="I18389" s="100"/>
      <c r="J18389" s="100"/>
      <c r="K18389" s="100"/>
    </row>
    <row r="18390" spans="1:11" ht="20.100000000000001" customHeight="1" x14ac:dyDescent="0.25">
      <c r="A18390" s="99" t="s">
        <v>3538</v>
      </c>
      <c r="B18390" s="99"/>
      <c r="C18390" s="99"/>
      <c r="D18390" s="99"/>
      <c r="E18390" s="99"/>
      <c r="F18390" s="99"/>
      <c r="G18390" s="99"/>
      <c r="H18390" s="99"/>
      <c r="I18390" s="99"/>
      <c r="J18390" s="99"/>
      <c r="K18390" s="99"/>
    </row>
    <row r="18391" spans="1:11" ht="15" customHeight="1" x14ac:dyDescent="0.25">
      <c r="A18391" s="93" t="s">
        <v>3916</v>
      </c>
      <c r="B18391" s="93"/>
      <c r="C18391" s="93"/>
      <c r="D18391" s="94" t="s">
        <v>3</v>
      </c>
      <c r="E18391" s="94"/>
      <c r="F18391" s="23" t="s">
        <v>4</v>
      </c>
      <c r="G18391" s="94" t="s">
        <v>3894</v>
      </c>
      <c r="H18391" s="94"/>
      <c r="I18391" s="94" t="s">
        <v>3895</v>
      </c>
      <c r="J18391" s="94"/>
      <c r="K18391" s="23" t="s">
        <v>3896</v>
      </c>
    </row>
    <row r="18392" spans="1:11" ht="38.1" customHeight="1" x14ac:dyDescent="0.25">
      <c r="A18392" s="24" t="s">
        <v>3973</v>
      </c>
      <c r="B18392" s="95" t="s">
        <v>3974</v>
      </c>
      <c r="C18392" s="95"/>
      <c r="D18392" s="96" t="s">
        <v>20</v>
      </c>
      <c r="E18392" s="96"/>
      <c r="F18392" s="24" t="s">
        <v>3936</v>
      </c>
      <c r="G18392" s="97">
        <v>1.2999999999999999E-3</v>
      </c>
      <c r="H18392" s="97"/>
      <c r="I18392" s="98">
        <v>94.61</v>
      </c>
      <c r="J18392" s="98"/>
      <c r="K18392" s="27">
        <f>TRUNC(TRUNC(G18392,8)*I18392,2)</f>
        <v>0.12</v>
      </c>
    </row>
    <row r="18393" spans="1:11" ht="38.1" customHeight="1" x14ac:dyDescent="0.25">
      <c r="A18393" s="24" t="s">
        <v>3975</v>
      </c>
      <c r="B18393" s="95" t="s">
        <v>3976</v>
      </c>
      <c r="C18393" s="95"/>
      <c r="D18393" s="96" t="s">
        <v>20</v>
      </c>
      <c r="E18393" s="96"/>
      <c r="F18393" s="24" t="s">
        <v>30</v>
      </c>
      <c r="G18393" s="97">
        <v>3.0999999999999999E-3</v>
      </c>
      <c r="H18393" s="97"/>
      <c r="I18393" s="98">
        <v>370.94</v>
      </c>
      <c r="J18393" s="98"/>
      <c r="K18393" s="27">
        <f>TRUNC(TRUNC(G18393,8)*I18393,2)</f>
        <v>1.1399999999999999</v>
      </c>
    </row>
    <row r="18394" spans="1:11" ht="18" customHeight="1" x14ac:dyDescent="0.25">
      <c r="A18394" s="9"/>
      <c r="B18394" s="9"/>
      <c r="C18394" s="9"/>
      <c r="D18394" s="9"/>
      <c r="E18394" s="9"/>
      <c r="F18394" s="9"/>
      <c r="G18394" s="91" t="s">
        <v>3919</v>
      </c>
      <c r="H18394" s="91"/>
      <c r="I18394" s="91"/>
      <c r="J18394" s="91"/>
      <c r="K18394" s="28">
        <f>SUM(K18392:K18393)</f>
        <v>1.2599999999999998</v>
      </c>
    </row>
    <row r="18395" spans="1:11" ht="15" customHeight="1" x14ac:dyDescent="0.25">
      <c r="A18395" s="9"/>
      <c r="B18395" s="9"/>
      <c r="C18395" s="9"/>
      <c r="D18395" s="9"/>
      <c r="E18395" s="9"/>
      <c r="F18395" s="9"/>
      <c r="G18395" s="92" t="s">
        <v>3913</v>
      </c>
      <c r="H18395" s="92"/>
      <c r="I18395" s="92"/>
      <c r="J18395" s="92"/>
      <c r="K18395" s="29">
        <f>ROUND(SUM(K18394),2)</f>
        <v>1.26</v>
      </c>
    </row>
    <row r="18396" spans="1:11" ht="9.9499999999999993" customHeight="1" x14ac:dyDescent="0.25">
      <c r="A18396" s="9"/>
      <c r="B18396" s="9"/>
      <c r="C18396" s="9"/>
      <c r="D18396" s="9"/>
      <c r="E18396" s="9"/>
      <c r="F18396" s="9"/>
      <c r="G18396" s="100"/>
      <c r="H18396" s="100"/>
      <c r="I18396" s="100"/>
      <c r="J18396" s="100"/>
      <c r="K18396" s="100"/>
    </row>
    <row r="18397" spans="1:11" ht="20.100000000000001" customHeight="1" x14ac:dyDescent="0.25">
      <c r="A18397" s="99" t="s">
        <v>3539</v>
      </c>
      <c r="B18397" s="99"/>
      <c r="C18397" s="99"/>
      <c r="D18397" s="99"/>
      <c r="E18397" s="99"/>
      <c r="F18397" s="99"/>
      <c r="G18397" s="99"/>
      <c r="H18397" s="99"/>
      <c r="I18397" s="99"/>
      <c r="J18397" s="99"/>
      <c r="K18397" s="99"/>
    </row>
    <row r="18398" spans="1:11" ht="12.95" customHeight="1" x14ac:dyDescent="0.25">
      <c r="A18398" s="107" t="s">
        <v>3984</v>
      </c>
      <c r="B18398" s="107"/>
      <c r="C18398" s="107"/>
      <c r="D18398" s="108" t="s">
        <v>3985</v>
      </c>
      <c r="E18398" s="87" t="s">
        <v>3986</v>
      </c>
      <c r="F18398" s="87"/>
      <c r="G18398" s="87" t="s">
        <v>3987</v>
      </c>
      <c r="H18398" s="87"/>
      <c r="I18398" s="87"/>
      <c r="J18398" s="87"/>
      <c r="K18398" s="87" t="s">
        <v>3988</v>
      </c>
    </row>
    <row r="18399" spans="1:11" ht="12" customHeight="1" x14ac:dyDescent="0.25">
      <c r="A18399" s="107"/>
      <c r="B18399" s="107"/>
      <c r="C18399" s="107"/>
      <c r="D18399" s="108"/>
      <c r="E18399" s="23" t="s">
        <v>3989</v>
      </c>
      <c r="F18399" s="23" t="s">
        <v>3990</v>
      </c>
      <c r="G18399" s="94" t="s">
        <v>3989</v>
      </c>
      <c r="H18399" s="94"/>
      <c r="I18399" s="94" t="s">
        <v>3990</v>
      </c>
      <c r="J18399" s="94"/>
      <c r="K18399" s="87"/>
    </row>
    <row r="18400" spans="1:11" ht="15" customHeight="1" x14ac:dyDescent="0.25">
      <c r="A18400" s="6" t="s">
        <v>3991</v>
      </c>
      <c r="B18400" s="104" t="s">
        <v>3992</v>
      </c>
      <c r="C18400" s="104"/>
      <c r="D18400" s="31">
        <v>1</v>
      </c>
      <c r="E18400" s="32">
        <v>0.34</v>
      </c>
      <c r="F18400" s="32">
        <v>0.66</v>
      </c>
      <c r="G18400" s="105">
        <v>355.46550000000002</v>
      </c>
      <c r="H18400" s="105"/>
      <c r="I18400" s="105">
        <v>95.872399999999999</v>
      </c>
      <c r="J18400" s="105"/>
      <c r="K18400" s="33">
        <f>ROUND(D18400*(ROUND(E18400*G18400,4)+ROUND(F18400*I18400,4)),4)</f>
        <v>184.13409999999999</v>
      </c>
    </row>
    <row r="18401" spans="1:11" ht="15" customHeight="1" x14ac:dyDescent="0.25">
      <c r="A18401" s="6" t="s">
        <v>3993</v>
      </c>
      <c r="B18401" s="104" t="s">
        <v>3994</v>
      </c>
      <c r="C18401" s="104"/>
      <c r="D18401" s="31">
        <v>1</v>
      </c>
      <c r="E18401" s="32">
        <v>1</v>
      </c>
      <c r="F18401" s="32">
        <v>0</v>
      </c>
      <c r="G18401" s="105">
        <v>365.3972</v>
      </c>
      <c r="H18401" s="105"/>
      <c r="I18401" s="105">
        <v>147.8879</v>
      </c>
      <c r="J18401" s="105"/>
      <c r="K18401" s="33">
        <f>ROUND(D18401*(ROUND(E18401*G18401,4)+ROUND(F18401*I18401,4)),4)</f>
        <v>365.3972</v>
      </c>
    </row>
    <row r="18402" spans="1:11" ht="15" customHeight="1" x14ac:dyDescent="0.25">
      <c r="A18402" s="6" t="s">
        <v>3995</v>
      </c>
      <c r="B18402" s="104" t="s">
        <v>3996</v>
      </c>
      <c r="C18402" s="104"/>
      <c r="D18402" s="31">
        <v>1</v>
      </c>
      <c r="E18402" s="32">
        <v>0.97</v>
      </c>
      <c r="F18402" s="32">
        <v>0.03</v>
      </c>
      <c r="G18402" s="105">
        <v>324.64210000000003</v>
      </c>
      <c r="H18402" s="105"/>
      <c r="I18402" s="105">
        <v>159.20740000000001</v>
      </c>
      <c r="J18402" s="105"/>
      <c r="K18402" s="33">
        <f>ROUND(D18402*(ROUND(E18402*G18402,4)+ROUND(F18402*I18402,4)),4)</f>
        <v>319.67899999999997</v>
      </c>
    </row>
    <row r="18403" spans="1:11" ht="15.95" customHeight="1" x14ac:dyDescent="0.25">
      <c r="A18403" s="6" t="s">
        <v>3997</v>
      </c>
      <c r="B18403" s="104" t="s">
        <v>3998</v>
      </c>
      <c r="C18403" s="104"/>
      <c r="D18403" s="31">
        <v>1</v>
      </c>
      <c r="E18403" s="32">
        <v>0.79</v>
      </c>
      <c r="F18403" s="32">
        <v>0.21</v>
      </c>
      <c r="G18403" s="105">
        <v>284.72230000000002</v>
      </c>
      <c r="H18403" s="105"/>
      <c r="I18403" s="105">
        <v>125.70480000000001</v>
      </c>
      <c r="J18403" s="105"/>
      <c r="K18403" s="33">
        <f>ROUND(D18403*(ROUND(E18403*G18403,4)+ROUND(F18403*I18403,4)),4)</f>
        <v>251.32859999999999</v>
      </c>
    </row>
    <row r="18404" spans="1:11" ht="15" customHeight="1" x14ac:dyDescent="0.25">
      <c r="A18404" s="1"/>
      <c r="B18404" s="1"/>
      <c r="C18404" s="1"/>
      <c r="D18404" s="1"/>
      <c r="E18404" s="1"/>
      <c r="F18404" s="1"/>
      <c r="G18404" s="85" t="s">
        <v>3999</v>
      </c>
      <c r="H18404" s="85"/>
      <c r="I18404" s="85"/>
      <c r="J18404" s="85"/>
      <c r="K18404" s="34">
        <f>SUM(K18399:K18403)</f>
        <v>1120.5389</v>
      </c>
    </row>
    <row r="18405" spans="1:11" ht="20.100000000000001" customHeight="1" x14ac:dyDescent="0.25">
      <c r="A18405" s="106" t="s">
        <v>4000</v>
      </c>
      <c r="B18405" s="106"/>
      <c r="C18405" s="106"/>
      <c r="D18405" s="106"/>
      <c r="E18405" s="106"/>
      <c r="F18405" s="2" t="s">
        <v>4</v>
      </c>
      <c r="G18405" s="87" t="s">
        <v>4001</v>
      </c>
      <c r="H18405" s="87"/>
      <c r="I18405" s="87" t="s">
        <v>4002</v>
      </c>
      <c r="J18405" s="87"/>
      <c r="K18405" s="2" t="s">
        <v>3988</v>
      </c>
    </row>
    <row r="18406" spans="1:11" ht="15" customHeight="1" x14ac:dyDescent="0.25">
      <c r="A18406" s="6" t="s">
        <v>4003</v>
      </c>
      <c r="B18406" s="101" t="s">
        <v>4004</v>
      </c>
      <c r="C18406" s="101"/>
      <c r="D18406" s="101"/>
      <c r="E18406" s="101"/>
      <c r="F18406" s="6" t="s">
        <v>3940</v>
      </c>
      <c r="G18406" s="114">
        <v>1</v>
      </c>
      <c r="H18406" s="114"/>
      <c r="I18406" s="115">
        <v>22.527200000000001</v>
      </c>
      <c r="J18406" s="115"/>
      <c r="K18406" s="35">
        <f>ROUND(ROUND(G18406,5)*I18406,4)</f>
        <v>22.527200000000001</v>
      </c>
    </row>
    <row r="18407" spans="1:11" ht="15" customHeight="1" x14ac:dyDescent="0.25">
      <c r="A18407" s="1"/>
      <c r="B18407" s="1"/>
      <c r="C18407" s="1"/>
      <c r="D18407" s="1"/>
      <c r="E18407" s="1"/>
      <c r="F18407" s="1"/>
      <c r="G18407" s="85" t="s">
        <v>4005</v>
      </c>
      <c r="H18407" s="85"/>
      <c r="I18407" s="85"/>
      <c r="J18407" s="85"/>
      <c r="K18407" s="36">
        <f>SUM(K18406:K18406)</f>
        <v>22.527200000000001</v>
      </c>
    </row>
    <row r="18408" spans="1:11" ht="15" customHeight="1" x14ac:dyDescent="0.25">
      <c r="A18408" s="9"/>
      <c r="B18408" s="9"/>
      <c r="C18408" s="9"/>
      <c r="D18408" s="9"/>
      <c r="E18408" s="9"/>
      <c r="F18408" s="9"/>
      <c r="G18408" s="92" t="s">
        <v>4006</v>
      </c>
      <c r="H18408" s="92"/>
      <c r="I18408" s="92"/>
      <c r="J18408" s="92"/>
      <c r="K18408" s="33">
        <f>SUM(K18404,K18407)</f>
        <v>1143.0661</v>
      </c>
    </row>
    <row r="18409" spans="1:11" ht="15" customHeight="1" x14ac:dyDescent="0.25">
      <c r="A18409" s="9"/>
      <c r="B18409" s="9"/>
      <c r="C18409" s="9"/>
      <c r="D18409" s="9"/>
      <c r="E18409" s="9"/>
      <c r="F18409" s="9"/>
      <c r="G18409" s="92" t="s">
        <v>4007</v>
      </c>
      <c r="H18409" s="92"/>
      <c r="I18409" s="92"/>
      <c r="J18409" s="92"/>
      <c r="K18409" s="37">
        <v>113.18</v>
      </c>
    </row>
    <row r="18410" spans="1:11" ht="15" customHeight="1" x14ac:dyDescent="0.25">
      <c r="A18410" s="9"/>
      <c r="B18410" s="9"/>
      <c r="C18410" s="9"/>
      <c r="D18410" s="9"/>
      <c r="E18410" s="9"/>
      <c r="F18410" s="9"/>
      <c r="G18410" s="92" t="s">
        <v>4008</v>
      </c>
      <c r="H18410" s="92"/>
      <c r="I18410" s="92"/>
      <c r="J18410" s="92"/>
      <c r="K18410" s="33">
        <f>ROUND(K18408/K18409,4)</f>
        <v>10.099500000000001</v>
      </c>
    </row>
    <row r="18411" spans="1:11" ht="15" customHeight="1" x14ac:dyDescent="0.25">
      <c r="A18411" s="9"/>
      <c r="B18411" s="9"/>
      <c r="C18411" s="9"/>
      <c r="D18411" s="9"/>
      <c r="E18411" s="9"/>
      <c r="F18411" s="9"/>
      <c r="G18411" s="92" t="s">
        <v>4009</v>
      </c>
      <c r="H18411" s="92"/>
      <c r="I18411" s="92"/>
      <c r="J18411" s="92"/>
      <c r="K18411" s="33">
        <f>ROUND(K18410*0.00746,4)</f>
        <v>7.5300000000000006E-2</v>
      </c>
    </row>
    <row r="18412" spans="1:11" ht="20.100000000000001" customHeight="1" x14ac:dyDescent="0.25">
      <c r="A18412" s="106" t="s">
        <v>4010</v>
      </c>
      <c r="B18412" s="106"/>
      <c r="C18412" s="106"/>
      <c r="D18412" s="106"/>
      <c r="E18412" s="106"/>
      <c r="F18412" s="2" t="s">
        <v>4</v>
      </c>
      <c r="G18412" s="87" t="s">
        <v>4001</v>
      </c>
      <c r="H18412" s="87"/>
      <c r="I18412" s="87" t="s">
        <v>3895</v>
      </c>
      <c r="J18412" s="87"/>
      <c r="K18412" s="2" t="s">
        <v>4011</v>
      </c>
    </row>
    <row r="18413" spans="1:11" ht="15" customHeight="1" x14ac:dyDescent="0.25">
      <c r="A18413" s="6" t="s">
        <v>4012</v>
      </c>
      <c r="B18413" s="104" t="s">
        <v>4013</v>
      </c>
      <c r="C18413" s="104"/>
      <c r="D18413" s="104"/>
      <c r="E18413" s="104"/>
      <c r="F18413" s="6" t="s">
        <v>77</v>
      </c>
      <c r="G18413" s="113">
        <v>1</v>
      </c>
      <c r="H18413" s="113"/>
      <c r="I18413" s="105">
        <v>195.03</v>
      </c>
      <c r="J18413" s="105"/>
      <c r="K18413" s="33">
        <f>ROUND(ROUND(G18413,5)*I18413,4)</f>
        <v>195.03</v>
      </c>
    </row>
    <row r="18414" spans="1:11" ht="15" customHeight="1" x14ac:dyDescent="0.25">
      <c r="A18414" s="1"/>
      <c r="B18414" s="1"/>
      <c r="C18414" s="1"/>
      <c r="D18414" s="1"/>
      <c r="E18414" s="1"/>
      <c r="F18414" s="1"/>
      <c r="G18414" s="85" t="s">
        <v>4014</v>
      </c>
      <c r="H18414" s="85"/>
      <c r="I18414" s="85"/>
      <c r="J18414" s="85"/>
      <c r="K18414" s="34">
        <f>SUM(K18413:K18413)</f>
        <v>195.03</v>
      </c>
    </row>
    <row r="18415" spans="1:11" ht="15" customHeight="1" x14ac:dyDescent="0.25">
      <c r="A18415" s="106" t="s">
        <v>4015</v>
      </c>
      <c r="B18415" s="106"/>
      <c r="C18415" s="106"/>
      <c r="D18415" s="23" t="s">
        <v>4016</v>
      </c>
      <c r="E18415" s="94" t="s">
        <v>4017</v>
      </c>
      <c r="F18415" s="94"/>
      <c r="G18415" s="94" t="s">
        <v>4001</v>
      </c>
      <c r="H18415" s="94"/>
      <c r="I18415" s="94" t="s">
        <v>3895</v>
      </c>
      <c r="J18415" s="94"/>
      <c r="K18415" s="23" t="s">
        <v>4011</v>
      </c>
    </row>
    <row r="18416" spans="1:11" ht="20.100000000000001" customHeight="1" x14ac:dyDescent="0.25">
      <c r="A18416" s="38" t="s">
        <v>4012</v>
      </c>
      <c r="B18416" s="109" t="s">
        <v>4018</v>
      </c>
      <c r="C18416" s="109"/>
      <c r="D18416" s="38" t="s">
        <v>4019</v>
      </c>
      <c r="E18416" s="110" t="s">
        <v>4020</v>
      </c>
      <c r="F18416" s="110"/>
      <c r="G18416" s="111">
        <v>2.2000000000000002</v>
      </c>
      <c r="H18416" s="111"/>
      <c r="I18416" s="112">
        <v>3.47</v>
      </c>
      <c r="J18416" s="112"/>
      <c r="K18416" s="41">
        <f>ROUND(ROUND(G18416,5)*I18416,4)</f>
        <v>7.6340000000000003</v>
      </c>
    </row>
    <row r="18417" spans="1:11" ht="15" customHeight="1" x14ac:dyDescent="0.25">
      <c r="A18417" s="1"/>
      <c r="B18417" s="1"/>
      <c r="C18417" s="1"/>
      <c r="D18417" s="1"/>
      <c r="E18417" s="1"/>
      <c r="F18417" s="1"/>
      <c r="G18417" s="85" t="s">
        <v>4021</v>
      </c>
      <c r="H18417" s="85"/>
      <c r="I18417" s="85"/>
      <c r="J18417" s="85"/>
      <c r="K18417" s="33">
        <f>SUM(K18416:K18416)</f>
        <v>7.6340000000000003</v>
      </c>
    </row>
    <row r="18418" spans="1:11" ht="12.95" customHeight="1" x14ac:dyDescent="0.25">
      <c r="A18418" s="106" t="s">
        <v>4022</v>
      </c>
      <c r="B18418" s="106"/>
      <c r="C18418" s="94" t="s">
        <v>4023</v>
      </c>
      <c r="D18418" s="94" t="s">
        <v>5</v>
      </c>
      <c r="E18418" s="94" t="s">
        <v>4024</v>
      </c>
      <c r="F18418" s="94"/>
      <c r="G18418" s="94" t="s">
        <v>4025</v>
      </c>
      <c r="H18418" s="94"/>
      <c r="I18418" s="94" t="s">
        <v>2086</v>
      </c>
      <c r="J18418" s="94"/>
      <c r="K18418" s="94" t="s">
        <v>4011</v>
      </c>
    </row>
    <row r="18419" spans="1:11" ht="12" customHeight="1" x14ac:dyDescent="0.25">
      <c r="A18419" s="106"/>
      <c r="B18419" s="106"/>
      <c r="C18419" s="94"/>
      <c r="D18419" s="94"/>
      <c r="E18419" s="23" t="s">
        <v>2092</v>
      </c>
      <c r="F18419" s="23" t="s">
        <v>4026</v>
      </c>
      <c r="G18419" s="23" t="s">
        <v>2092</v>
      </c>
      <c r="H18419" s="23" t="s">
        <v>4026</v>
      </c>
      <c r="I18419" s="23" t="s">
        <v>2092</v>
      </c>
      <c r="J18419" s="23" t="s">
        <v>4026</v>
      </c>
      <c r="K18419" s="94"/>
    </row>
    <row r="18420" spans="1:11" ht="27.95" customHeight="1" x14ac:dyDescent="0.25">
      <c r="A18420" s="38" t="s">
        <v>4012</v>
      </c>
      <c r="B18420" s="39" t="s">
        <v>4018</v>
      </c>
      <c r="C18420" s="38" t="s">
        <v>4027</v>
      </c>
      <c r="D18420" s="40">
        <v>2.2000000000000002</v>
      </c>
      <c r="E18420" s="42">
        <v>0</v>
      </c>
      <c r="F18420" s="43">
        <v>1.25</v>
      </c>
      <c r="G18420" s="42">
        <v>0</v>
      </c>
      <c r="H18420" s="43">
        <v>1</v>
      </c>
      <c r="I18420" s="42">
        <v>0</v>
      </c>
      <c r="J18420" s="43">
        <v>0.82</v>
      </c>
      <c r="K18420" s="41">
        <f>ROUND(D18420*(ROUND(E18420*F18420,4)+ROUND(G18420*H18420,4)+ROUND(I18420*J18420,4)),4)</f>
        <v>0</v>
      </c>
    </row>
    <row r="18421" spans="1:11" ht="15" customHeight="1" x14ac:dyDescent="0.25">
      <c r="A18421" s="1"/>
      <c r="B18421" s="1"/>
      <c r="C18421" s="1"/>
      <c r="D18421" s="1"/>
      <c r="E18421" s="1"/>
      <c r="F18421" s="1"/>
      <c r="G18421" s="85" t="s">
        <v>4028</v>
      </c>
      <c r="H18421" s="85"/>
      <c r="I18421" s="85"/>
      <c r="J18421" s="85"/>
      <c r="K18421" s="33">
        <f>SUM(K18419:K18420)</f>
        <v>0</v>
      </c>
    </row>
    <row r="18422" spans="1:11" ht="15" customHeight="1" x14ac:dyDescent="0.25">
      <c r="A18422" s="9"/>
      <c r="B18422" s="9"/>
      <c r="C18422" s="9"/>
      <c r="D18422" s="9"/>
      <c r="E18422" s="9"/>
      <c r="F18422" s="9"/>
      <c r="G18422" s="92" t="s">
        <v>4029</v>
      </c>
      <c r="H18422" s="92"/>
      <c r="I18422" s="92"/>
      <c r="J18422" s="92"/>
      <c r="K18422" s="33">
        <f>SUM(K18410,K18411,K18414,K18417,K18421)</f>
        <v>212.83879999999999</v>
      </c>
    </row>
    <row r="18423" spans="1:11" ht="15" customHeight="1" x14ac:dyDescent="0.25">
      <c r="A18423" s="9"/>
      <c r="B18423" s="9"/>
      <c r="C18423" s="9"/>
      <c r="D18423" s="9"/>
      <c r="E18423" s="9"/>
      <c r="F18423" s="9"/>
      <c r="G18423" s="92" t="s">
        <v>3913</v>
      </c>
      <c r="H18423" s="92"/>
      <c r="I18423" s="92"/>
      <c r="J18423" s="92"/>
      <c r="K18423" s="29">
        <f>ROUND(SUM(K18422),2)</f>
        <v>212.84</v>
      </c>
    </row>
    <row r="18424" spans="1:11" ht="9.9499999999999993" customHeight="1" x14ac:dyDescent="0.25">
      <c r="A18424" s="9"/>
      <c r="B18424" s="9"/>
      <c r="C18424" s="9"/>
      <c r="D18424" s="9"/>
      <c r="E18424" s="9"/>
      <c r="F18424" s="9"/>
      <c r="G18424" s="100"/>
      <c r="H18424" s="100"/>
      <c r="I18424" s="100"/>
      <c r="J18424" s="100"/>
      <c r="K18424" s="100"/>
    </row>
    <row r="18425" spans="1:11" ht="20.100000000000001" customHeight="1" x14ac:dyDescent="0.25">
      <c r="A18425" s="99" t="s">
        <v>3540</v>
      </c>
      <c r="B18425" s="99"/>
      <c r="C18425" s="99"/>
      <c r="D18425" s="99"/>
      <c r="E18425" s="99"/>
      <c r="F18425" s="99"/>
      <c r="G18425" s="99"/>
      <c r="H18425" s="99"/>
      <c r="I18425" s="99"/>
      <c r="J18425" s="99"/>
      <c r="K18425" s="99"/>
    </row>
    <row r="18426" spans="1:11" ht="15" customHeight="1" x14ac:dyDescent="0.25">
      <c r="A18426" s="93" t="s">
        <v>3916</v>
      </c>
      <c r="B18426" s="93"/>
      <c r="C18426" s="93"/>
      <c r="D18426" s="94" t="s">
        <v>3</v>
      </c>
      <c r="E18426" s="94"/>
      <c r="F18426" s="23" t="s">
        <v>4</v>
      </c>
      <c r="G18426" s="94" t="s">
        <v>3894</v>
      </c>
      <c r="H18426" s="94"/>
      <c r="I18426" s="94" t="s">
        <v>3895</v>
      </c>
      <c r="J18426" s="94"/>
      <c r="K18426" s="23" t="s">
        <v>3896</v>
      </c>
    </row>
    <row r="18427" spans="1:11" ht="45.95" customHeight="1" x14ac:dyDescent="0.25">
      <c r="A18427" s="24" t="s">
        <v>3934</v>
      </c>
      <c r="B18427" s="95" t="s">
        <v>3935</v>
      </c>
      <c r="C18427" s="95"/>
      <c r="D18427" s="96" t="s">
        <v>20</v>
      </c>
      <c r="E18427" s="96"/>
      <c r="F18427" s="24" t="s">
        <v>3936</v>
      </c>
      <c r="G18427" s="97">
        <v>2.5891999999999998E-3</v>
      </c>
      <c r="H18427" s="97"/>
      <c r="I18427" s="98">
        <v>76.52</v>
      </c>
      <c r="J18427" s="98"/>
      <c r="K18427" s="27">
        <f t="shared" ref="K18427:K18432" si="142">TRUNC(TRUNC(G18427,8)*I18427,2)</f>
        <v>0.19</v>
      </c>
    </row>
    <row r="18428" spans="1:11" ht="45.95" customHeight="1" x14ac:dyDescent="0.25">
      <c r="A18428" s="24" t="s">
        <v>28</v>
      </c>
      <c r="B18428" s="95" t="s">
        <v>29</v>
      </c>
      <c r="C18428" s="95"/>
      <c r="D18428" s="96" t="s">
        <v>20</v>
      </c>
      <c r="E18428" s="96"/>
      <c r="F18428" s="24" t="s">
        <v>30</v>
      </c>
      <c r="G18428" s="97">
        <v>1.0702000000000001E-3</v>
      </c>
      <c r="H18428" s="97"/>
      <c r="I18428" s="98">
        <v>322.67</v>
      </c>
      <c r="J18428" s="98"/>
      <c r="K18428" s="27">
        <f t="shared" si="142"/>
        <v>0.34</v>
      </c>
    </row>
    <row r="18429" spans="1:11" ht="29.1" customHeight="1" x14ac:dyDescent="0.25">
      <c r="A18429" s="24" t="s">
        <v>4030</v>
      </c>
      <c r="B18429" s="95" t="s">
        <v>4031</v>
      </c>
      <c r="C18429" s="95"/>
      <c r="D18429" s="96" t="s">
        <v>20</v>
      </c>
      <c r="E18429" s="96"/>
      <c r="F18429" s="24" t="s">
        <v>3936</v>
      </c>
      <c r="G18429" s="97">
        <v>3.3568999999999999E-3</v>
      </c>
      <c r="H18429" s="97"/>
      <c r="I18429" s="98">
        <v>105.44</v>
      </c>
      <c r="J18429" s="98"/>
      <c r="K18429" s="27">
        <f t="shared" si="142"/>
        <v>0.35</v>
      </c>
    </row>
    <row r="18430" spans="1:11" ht="29.1" customHeight="1" x14ac:dyDescent="0.25">
      <c r="A18430" s="24" t="s">
        <v>4032</v>
      </c>
      <c r="B18430" s="95" t="s">
        <v>4033</v>
      </c>
      <c r="C18430" s="95"/>
      <c r="D18430" s="96" t="s">
        <v>20</v>
      </c>
      <c r="E18430" s="96"/>
      <c r="F18430" s="24" t="s">
        <v>30</v>
      </c>
      <c r="G18430" s="97">
        <v>3.0249999999999998E-4</v>
      </c>
      <c r="H18430" s="97"/>
      <c r="I18430" s="98">
        <v>265.02</v>
      </c>
      <c r="J18430" s="98"/>
      <c r="K18430" s="27">
        <f t="shared" si="142"/>
        <v>0.08</v>
      </c>
    </row>
    <row r="18431" spans="1:11" ht="38.1" customHeight="1" x14ac:dyDescent="0.25">
      <c r="A18431" s="24" t="s">
        <v>4034</v>
      </c>
      <c r="B18431" s="95" t="s">
        <v>4035</v>
      </c>
      <c r="C18431" s="95"/>
      <c r="D18431" s="96" t="s">
        <v>20</v>
      </c>
      <c r="E18431" s="96"/>
      <c r="F18431" s="24" t="s">
        <v>3936</v>
      </c>
      <c r="G18431" s="97">
        <v>2.9082999999999999E-3</v>
      </c>
      <c r="H18431" s="97"/>
      <c r="I18431" s="98">
        <v>94.54</v>
      </c>
      <c r="J18431" s="98"/>
      <c r="K18431" s="27">
        <f t="shared" si="142"/>
        <v>0.27</v>
      </c>
    </row>
    <row r="18432" spans="1:11" ht="38.1" customHeight="1" x14ac:dyDescent="0.25">
      <c r="A18432" s="24" t="s">
        <v>4036</v>
      </c>
      <c r="B18432" s="95" t="s">
        <v>4037</v>
      </c>
      <c r="C18432" s="95"/>
      <c r="D18432" s="96" t="s">
        <v>20</v>
      </c>
      <c r="E18432" s="96"/>
      <c r="F18432" s="24" t="s">
        <v>30</v>
      </c>
      <c r="G18432" s="97">
        <v>7.5109999999999999E-4</v>
      </c>
      <c r="H18432" s="97"/>
      <c r="I18432" s="98">
        <v>225.43</v>
      </c>
      <c r="J18432" s="98"/>
      <c r="K18432" s="27">
        <f t="shared" si="142"/>
        <v>0.16</v>
      </c>
    </row>
    <row r="18433" spans="1:11" ht="18" customHeight="1" x14ac:dyDescent="0.25">
      <c r="A18433" s="9"/>
      <c r="B18433" s="9"/>
      <c r="C18433" s="9"/>
      <c r="D18433" s="9"/>
      <c r="E18433" s="9"/>
      <c r="F18433" s="9"/>
      <c r="G18433" s="91" t="s">
        <v>3919</v>
      </c>
      <c r="H18433" s="91"/>
      <c r="I18433" s="91"/>
      <c r="J18433" s="91"/>
      <c r="K18433" s="28">
        <f>SUM(K18427:K18432)</f>
        <v>1.39</v>
      </c>
    </row>
    <row r="18434" spans="1:11" ht="15" customHeight="1" x14ac:dyDescent="0.25">
      <c r="A18434" s="93" t="s">
        <v>3907</v>
      </c>
      <c r="B18434" s="93"/>
      <c r="C18434" s="93"/>
      <c r="D18434" s="94" t="s">
        <v>3</v>
      </c>
      <c r="E18434" s="94"/>
      <c r="F18434" s="23" t="s">
        <v>4</v>
      </c>
      <c r="G18434" s="94" t="s">
        <v>3894</v>
      </c>
      <c r="H18434" s="94"/>
      <c r="I18434" s="94" t="s">
        <v>3895</v>
      </c>
      <c r="J18434" s="94"/>
      <c r="K18434" s="23" t="s">
        <v>3896</v>
      </c>
    </row>
    <row r="18435" spans="1:11" ht="15" customHeight="1" x14ac:dyDescent="0.25">
      <c r="A18435" s="24" t="s">
        <v>3910</v>
      </c>
      <c r="B18435" s="95" t="s">
        <v>3911</v>
      </c>
      <c r="C18435" s="95"/>
      <c r="D18435" s="96" t="s">
        <v>20</v>
      </c>
      <c r="E18435" s="96"/>
      <c r="F18435" s="24" t="s">
        <v>2056</v>
      </c>
      <c r="G18435" s="97">
        <v>3.6592999999999999E-3</v>
      </c>
      <c r="H18435" s="97"/>
      <c r="I18435" s="98">
        <v>24.94</v>
      </c>
      <c r="J18435" s="98"/>
      <c r="K18435" s="27">
        <f>TRUNC(TRUNC(G18435,8)*I18435,2)</f>
        <v>0.09</v>
      </c>
    </row>
    <row r="18436" spans="1:11" ht="18" customHeight="1" x14ac:dyDescent="0.25">
      <c r="A18436" s="9"/>
      <c r="B18436" s="9"/>
      <c r="C18436" s="9"/>
      <c r="D18436" s="9"/>
      <c r="E18436" s="9"/>
      <c r="F18436" s="9"/>
      <c r="G18436" s="91" t="s">
        <v>3912</v>
      </c>
      <c r="H18436" s="91"/>
      <c r="I18436" s="91"/>
      <c r="J18436" s="91"/>
      <c r="K18436" s="28">
        <f>SUM(K18435:K18435)</f>
        <v>0.09</v>
      </c>
    </row>
    <row r="18437" spans="1:11" ht="15" customHeight="1" x14ac:dyDescent="0.25">
      <c r="A18437" s="9"/>
      <c r="B18437" s="9"/>
      <c r="C18437" s="9"/>
      <c r="D18437" s="9"/>
      <c r="E18437" s="9"/>
      <c r="F18437" s="9"/>
      <c r="G18437" s="92" t="s">
        <v>3913</v>
      </c>
      <c r="H18437" s="92"/>
      <c r="I18437" s="92"/>
      <c r="J18437" s="92"/>
      <c r="K18437" s="29">
        <f>ROUND(SUM(K18433,K18436),2)</f>
        <v>1.48</v>
      </c>
    </row>
    <row r="18438" spans="1:11" ht="9.9499999999999993" customHeight="1" x14ac:dyDescent="0.25">
      <c r="A18438" s="9"/>
      <c r="B18438" s="9"/>
      <c r="C18438" s="9"/>
      <c r="D18438" s="9"/>
      <c r="E18438" s="9"/>
      <c r="F18438" s="9"/>
      <c r="G18438" s="100"/>
      <c r="H18438" s="100"/>
      <c r="I18438" s="100"/>
      <c r="J18438" s="100"/>
      <c r="K18438" s="100"/>
    </row>
    <row r="18439" spans="1:11" ht="20.100000000000001" customHeight="1" x14ac:dyDescent="0.25">
      <c r="A18439" s="99" t="s">
        <v>3541</v>
      </c>
      <c r="B18439" s="99"/>
      <c r="C18439" s="99"/>
      <c r="D18439" s="99"/>
      <c r="E18439" s="99"/>
      <c r="F18439" s="99"/>
      <c r="G18439" s="99"/>
      <c r="H18439" s="99"/>
      <c r="I18439" s="99"/>
      <c r="J18439" s="99"/>
      <c r="K18439" s="99"/>
    </row>
    <row r="18440" spans="1:11" ht="15" customHeight="1" x14ac:dyDescent="0.25">
      <c r="A18440" s="93" t="s">
        <v>3893</v>
      </c>
      <c r="B18440" s="93"/>
      <c r="C18440" s="93"/>
      <c r="D18440" s="94" t="s">
        <v>3</v>
      </c>
      <c r="E18440" s="94"/>
      <c r="F18440" s="23" t="s">
        <v>4</v>
      </c>
      <c r="G18440" s="94" t="s">
        <v>3894</v>
      </c>
      <c r="H18440" s="94"/>
      <c r="I18440" s="94" t="s">
        <v>3895</v>
      </c>
      <c r="J18440" s="94"/>
      <c r="K18440" s="23" t="s">
        <v>3896</v>
      </c>
    </row>
    <row r="18441" spans="1:11" ht="21" customHeight="1" x14ac:dyDescent="0.25">
      <c r="A18441" s="24" t="s">
        <v>4038</v>
      </c>
      <c r="B18441" s="95" t="s">
        <v>4039</v>
      </c>
      <c r="C18441" s="95"/>
      <c r="D18441" s="96" t="s">
        <v>20</v>
      </c>
      <c r="E18441" s="96"/>
      <c r="F18441" s="24" t="s">
        <v>34</v>
      </c>
      <c r="G18441" s="97">
        <v>6.6E-3</v>
      </c>
      <c r="H18441" s="97"/>
      <c r="I18441" s="98">
        <v>210.23</v>
      </c>
      <c r="J18441" s="98"/>
      <c r="K18441" s="27">
        <f>TRUNC(TRUNC(G18441,8)*I18441,2)</f>
        <v>1.38</v>
      </c>
    </row>
    <row r="18442" spans="1:11" ht="21" customHeight="1" x14ac:dyDescent="0.25">
      <c r="A18442" s="24" t="s">
        <v>4040</v>
      </c>
      <c r="B18442" s="95" t="s">
        <v>4041</v>
      </c>
      <c r="C18442" s="95"/>
      <c r="D18442" s="96" t="s">
        <v>20</v>
      </c>
      <c r="E18442" s="96"/>
      <c r="F18442" s="24" t="s">
        <v>84</v>
      </c>
      <c r="G18442" s="97">
        <v>1.0049999999999999</v>
      </c>
      <c r="H18442" s="97"/>
      <c r="I18442" s="98">
        <v>32.369999999999997</v>
      </c>
      <c r="J18442" s="98"/>
      <c r="K18442" s="27">
        <f>TRUNC(TRUNC(G18442,8)*I18442,2)</f>
        <v>32.53</v>
      </c>
    </row>
    <row r="18443" spans="1:11" ht="15" customHeight="1" x14ac:dyDescent="0.25">
      <c r="A18443" s="9"/>
      <c r="B18443" s="9"/>
      <c r="C18443" s="9"/>
      <c r="D18443" s="9"/>
      <c r="E18443" s="9"/>
      <c r="F18443" s="9"/>
      <c r="G18443" s="91" t="s">
        <v>3906</v>
      </c>
      <c r="H18443" s="91"/>
      <c r="I18443" s="91"/>
      <c r="J18443" s="91"/>
      <c r="K18443" s="28">
        <f>SUM(K18441:K18442)</f>
        <v>33.910000000000004</v>
      </c>
    </row>
    <row r="18444" spans="1:11" ht="15" customHeight="1" x14ac:dyDescent="0.25">
      <c r="A18444" s="93" t="s">
        <v>3907</v>
      </c>
      <c r="B18444" s="93"/>
      <c r="C18444" s="93"/>
      <c r="D18444" s="94" t="s">
        <v>3</v>
      </c>
      <c r="E18444" s="94"/>
      <c r="F18444" s="23" t="s">
        <v>4</v>
      </c>
      <c r="G18444" s="94" t="s">
        <v>3894</v>
      </c>
      <c r="H18444" s="94"/>
      <c r="I18444" s="94" t="s">
        <v>3895</v>
      </c>
      <c r="J18444" s="94"/>
      <c r="K18444" s="23" t="s">
        <v>3896</v>
      </c>
    </row>
    <row r="18445" spans="1:11" ht="15" customHeight="1" x14ac:dyDescent="0.25">
      <c r="A18445" s="24" t="s">
        <v>3971</v>
      </c>
      <c r="B18445" s="95" t="s">
        <v>3972</v>
      </c>
      <c r="C18445" s="95"/>
      <c r="D18445" s="96" t="s">
        <v>20</v>
      </c>
      <c r="E18445" s="96"/>
      <c r="F18445" s="24" t="s">
        <v>2056</v>
      </c>
      <c r="G18445" s="97">
        <v>0.2296</v>
      </c>
      <c r="H18445" s="97"/>
      <c r="I18445" s="98">
        <v>32.69</v>
      </c>
      <c r="J18445" s="98"/>
      <c r="K18445" s="27">
        <f>TRUNC(TRUNC(G18445,8)*I18445,2)</f>
        <v>7.5</v>
      </c>
    </row>
    <row r="18446" spans="1:11" ht="15" customHeight="1" x14ac:dyDescent="0.25">
      <c r="A18446" s="24" t="s">
        <v>3910</v>
      </c>
      <c r="B18446" s="95" t="s">
        <v>3911</v>
      </c>
      <c r="C18446" s="95"/>
      <c r="D18446" s="96" t="s">
        <v>20</v>
      </c>
      <c r="E18446" s="96"/>
      <c r="F18446" s="24" t="s">
        <v>2056</v>
      </c>
      <c r="G18446" s="97">
        <v>0.2296</v>
      </c>
      <c r="H18446" s="97"/>
      <c r="I18446" s="98">
        <v>24.94</v>
      </c>
      <c r="J18446" s="98"/>
      <c r="K18446" s="27">
        <f>TRUNC(TRUNC(G18446,8)*I18446,2)</f>
        <v>5.72</v>
      </c>
    </row>
    <row r="18447" spans="1:11" ht="18" customHeight="1" x14ac:dyDescent="0.25">
      <c r="A18447" s="9"/>
      <c r="B18447" s="9"/>
      <c r="C18447" s="9"/>
      <c r="D18447" s="9"/>
      <c r="E18447" s="9"/>
      <c r="F18447" s="9"/>
      <c r="G18447" s="91" t="s">
        <v>3912</v>
      </c>
      <c r="H18447" s="91"/>
      <c r="I18447" s="91"/>
      <c r="J18447" s="91"/>
      <c r="K18447" s="28">
        <f>SUM(K18445:K18446)</f>
        <v>13.219999999999999</v>
      </c>
    </row>
    <row r="18448" spans="1:11" ht="15" customHeight="1" x14ac:dyDescent="0.25">
      <c r="A18448" s="93" t="s">
        <v>3922</v>
      </c>
      <c r="B18448" s="93"/>
      <c r="C18448" s="93"/>
      <c r="D18448" s="94" t="s">
        <v>3</v>
      </c>
      <c r="E18448" s="94"/>
      <c r="F18448" s="23" t="s">
        <v>4</v>
      </c>
      <c r="G18448" s="94" t="s">
        <v>3894</v>
      </c>
      <c r="H18448" s="94"/>
      <c r="I18448" s="94" t="s">
        <v>3895</v>
      </c>
      <c r="J18448" s="94"/>
      <c r="K18448" s="23" t="s">
        <v>3896</v>
      </c>
    </row>
    <row r="18449" spans="1:11" ht="21" customHeight="1" x14ac:dyDescent="0.25">
      <c r="A18449" s="24" t="s">
        <v>4042</v>
      </c>
      <c r="B18449" s="95" t="s">
        <v>4043</v>
      </c>
      <c r="C18449" s="95"/>
      <c r="D18449" s="96" t="s">
        <v>20</v>
      </c>
      <c r="E18449" s="96"/>
      <c r="F18449" s="24" t="s">
        <v>34</v>
      </c>
      <c r="G18449" s="97">
        <v>1.8E-3</v>
      </c>
      <c r="H18449" s="97"/>
      <c r="I18449" s="98">
        <v>767.08</v>
      </c>
      <c r="J18449" s="98"/>
      <c r="K18449" s="27">
        <f>TRUNC(TRUNC(G18449,8)*I18449,2)</f>
        <v>1.38</v>
      </c>
    </row>
    <row r="18450" spans="1:11" ht="15" customHeight="1" x14ac:dyDescent="0.25">
      <c r="A18450" s="9"/>
      <c r="B18450" s="9"/>
      <c r="C18450" s="9"/>
      <c r="D18450" s="9"/>
      <c r="E18450" s="9"/>
      <c r="F18450" s="9"/>
      <c r="G18450" s="91" t="s">
        <v>3933</v>
      </c>
      <c r="H18450" s="91"/>
      <c r="I18450" s="91"/>
      <c r="J18450" s="91"/>
      <c r="K18450" s="28">
        <f>SUM(K18449:K18449)</f>
        <v>1.38</v>
      </c>
    </row>
    <row r="18451" spans="1:11" ht="15" customHeight="1" x14ac:dyDescent="0.25">
      <c r="A18451" s="9"/>
      <c r="B18451" s="9"/>
      <c r="C18451" s="9"/>
      <c r="D18451" s="9"/>
      <c r="E18451" s="9"/>
      <c r="F18451" s="9"/>
      <c r="G18451" s="92" t="s">
        <v>3913</v>
      </c>
      <c r="H18451" s="92"/>
      <c r="I18451" s="92"/>
      <c r="J18451" s="92"/>
      <c r="K18451" s="29">
        <f>ROUND(SUM(K18443,K18447,K18450),2)</f>
        <v>48.51</v>
      </c>
    </row>
    <row r="18452" spans="1:11" ht="9.9499999999999993" customHeight="1" x14ac:dyDescent="0.25">
      <c r="A18452" s="9"/>
      <c r="B18452" s="9"/>
      <c r="C18452" s="9"/>
      <c r="D18452" s="9"/>
      <c r="E18452" s="9"/>
      <c r="F18452" s="9"/>
      <c r="G18452" s="100"/>
      <c r="H18452" s="100"/>
      <c r="I18452" s="100"/>
      <c r="J18452" s="100"/>
      <c r="K18452" s="100"/>
    </row>
    <row r="18453" spans="1:11" ht="20.100000000000001" customHeight="1" x14ac:dyDescent="0.25">
      <c r="A18453" s="99" t="s">
        <v>3542</v>
      </c>
      <c r="B18453" s="99"/>
      <c r="C18453" s="99"/>
      <c r="D18453" s="99"/>
      <c r="E18453" s="99"/>
      <c r="F18453" s="99"/>
      <c r="G18453" s="99"/>
      <c r="H18453" s="99"/>
      <c r="I18453" s="99"/>
      <c r="J18453" s="99"/>
      <c r="K18453" s="99"/>
    </row>
    <row r="18454" spans="1:11" ht="15" customHeight="1" x14ac:dyDescent="0.25">
      <c r="A18454" s="93" t="s">
        <v>3893</v>
      </c>
      <c r="B18454" s="93"/>
      <c r="C18454" s="93"/>
      <c r="D18454" s="94" t="s">
        <v>3</v>
      </c>
      <c r="E18454" s="94"/>
      <c r="F18454" s="23" t="s">
        <v>4</v>
      </c>
      <c r="G18454" s="94" t="s">
        <v>3894</v>
      </c>
      <c r="H18454" s="94"/>
      <c r="I18454" s="94" t="s">
        <v>3895</v>
      </c>
      <c r="J18454" s="94"/>
      <c r="K18454" s="23" t="s">
        <v>3896</v>
      </c>
    </row>
    <row r="18455" spans="1:11" ht="15" customHeight="1" x14ac:dyDescent="0.25">
      <c r="A18455" s="24" t="s">
        <v>4044</v>
      </c>
      <c r="B18455" s="95" t="s">
        <v>4045</v>
      </c>
      <c r="C18455" s="95"/>
      <c r="D18455" s="96" t="s">
        <v>20</v>
      </c>
      <c r="E18455" s="96"/>
      <c r="F18455" s="24" t="s">
        <v>3903</v>
      </c>
      <c r="G18455" s="97">
        <v>0.106</v>
      </c>
      <c r="H18455" s="97"/>
      <c r="I18455" s="98">
        <v>2.59</v>
      </c>
      <c r="J18455" s="98"/>
      <c r="K18455" s="27">
        <f>TRUNC(TRUNC(G18455,8)*I18455,2)</f>
        <v>0.27</v>
      </c>
    </row>
    <row r="18456" spans="1:11" ht="15" customHeight="1" x14ac:dyDescent="0.25">
      <c r="A18456" s="9"/>
      <c r="B18456" s="9"/>
      <c r="C18456" s="9"/>
      <c r="D18456" s="9"/>
      <c r="E18456" s="9"/>
      <c r="F18456" s="9"/>
      <c r="G18456" s="91" t="s">
        <v>3906</v>
      </c>
      <c r="H18456" s="91"/>
      <c r="I18456" s="91"/>
      <c r="J18456" s="91"/>
      <c r="K18456" s="28">
        <f>SUM(K18455:K18455)</f>
        <v>0.27</v>
      </c>
    </row>
    <row r="18457" spans="1:11" ht="15" customHeight="1" x14ac:dyDescent="0.25">
      <c r="A18457" s="93" t="s">
        <v>3907</v>
      </c>
      <c r="B18457" s="93"/>
      <c r="C18457" s="93"/>
      <c r="D18457" s="94" t="s">
        <v>3</v>
      </c>
      <c r="E18457" s="94"/>
      <c r="F18457" s="23" t="s">
        <v>4</v>
      </c>
      <c r="G18457" s="94" t="s">
        <v>3894</v>
      </c>
      <c r="H18457" s="94"/>
      <c r="I18457" s="94" t="s">
        <v>3895</v>
      </c>
      <c r="J18457" s="94"/>
      <c r="K18457" s="23" t="s">
        <v>3896</v>
      </c>
    </row>
    <row r="18458" spans="1:11" ht="15" customHeight="1" x14ac:dyDescent="0.25">
      <c r="A18458" s="24" t="s">
        <v>4046</v>
      </c>
      <c r="B18458" s="95" t="s">
        <v>4047</v>
      </c>
      <c r="C18458" s="95"/>
      <c r="D18458" s="96" t="s">
        <v>20</v>
      </c>
      <c r="E18458" s="96"/>
      <c r="F18458" s="24" t="s">
        <v>2056</v>
      </c>
      <c r="G18458" s="97">
        <v>3.6999999999999998E-2</v>
      </c>
      <c r="H18458" s="97"/>
      <c r="I18458" s="98">
        <v>34.35</v>
      </c>
      <c r="J18458" s="98"/>
      <c r="K18458" s="27">
        <f>TRUNC(TRUNC(G18458,8)*I18458,2)</f>
        <v>1.27</v>
      </c>
    </row>
    <row r="18459" spans="1:11" ht="15" customHeight="1" x14ac:dyDescent="0.25">
      <c r="A18459" s="24" t="s">
        <v>3910</v>
      </c>
      <c r="B18459" s="95" t="s">
        <v>3911</v>
      </c>
      <c r="C18459" s="95"/>
      <c r="D18459" s="96" t="s">
        <v>20</v>
      </c>
      <c r="E18459" s="96"/>
      <c r="F18459" s="24" t="s">
        <v>2056</v>
      </c>
      <c r="G18459" s="97">
        <v>1.6E-2</v>
      </c>
      <c r="H18459" s="97"/>
      <c r="I18459" s="98">
        <v>24.94</v>
      </c>
      <c r="J18459" s="98"/>
      <c r="K18459" s="27">
        <f>TRUNC(TRUNC(G18459,8)*I18459,2)</f>
        <v>0.39</v>
      </c>
    </row>
    <row r="18460" spans="1:11" ht="18" customHeight="1" x14ac:dyDescent="0.25">
      <c r="A18460" s="9"/>
      <c r="B18460" s="9"/>
      <c r="C18460" s="9"/>
      <c r="D18460" s="9"/>
      <c r="E18460" s="9"/>
      <c r="F18460" s="9"/>
      <c r="G18460" s="91" t="s">
        <v>3912</v>
      </c>
      <c r="H18460" s="91"/>
      <c r="I18460" s="91"/>
      <c r="J18460" s="91"/>
      <c r="K18460" s="28">
        <f>SUM(K18458:K18459)</f>
        <v>1.6600000000000001</v>
      </c>
    </row>
    <row r="18461" spans="1:11" ht="15" customHeight="1" x14ac:dyDescent="0.25">
      <c r="A18461" s="9"/>
      <c r="B18461" s="9"/>
      <c r="C18461" s="9"/>
      <c r="D18461" s="9"/>
      <c r="E18461" s="9"/>
      <c r="F18461" s="9"/>
      <c r="G18461" s="92" t="s">
        <v>3913</v>
      </c>
      <c r="H18461" s="92"/>
      <c r="I18461" s="92"/>
      <c r="J18461" s="92"/>
      <c r="K18461" s="29">
        <f>ROUND(SUM(K18456,K18460),2)</f>
        <v>1.93</v>
      </c>
    </row>
    <row r="18462" spans="1:11" ht="9.9499999999999993" customHeight="1" x14ac:dyDescent="0.25">
      <c r="A18462" s="9"/>
      <c r="B18462" s="9"/>
      <c r="C18462" s="9"/>
      <c r="D18462" s="9"/>
      <c r="E18462" s="9"/>
      <c r="F18462" s="9"/>
      <c r="G18462" s="100"/>
      <c r="H18462" s="100"/>
      <c r="I18462" s="100"/>
      <c r="J18462" s="100"/>
      <c r="K18462" s="100"/>
    </row>
    <row r="18463" spans="1:11" ht="20.100000000000001" customHeight="1" x14ac:dyDescent="0.25">
      <c r="A18463" s="99" t="s">
        <v>3543</v>
      </c>
      <c r="B18463" s="99"/>
      <c r="C18463" s="99"/>
      <c r="D18463" s="99"/>
      <c r="E18463" s="99"/>
      <c r="F18463" s="99"/>
      <c r="G18463" s="99"/>
      <c r="H18463" s="99"/>
      <c r="I18463" s="99"/>
      <c r="J18463" s="99"/>
      <c r="K18463" s="99"/>
    </row>
    <row r="18464" spans="1:11" ht="15" customHeight="1" x14ac:dyDescent="0.25">
      <c r="A18464" s="93" t="s">
        <v>3916</v>
      </c>
      <c r="B18464" s="93"/>
      <c r="C18464" s="93"/>
      <c r="D18464" s="94" t="s">
        <v>3</v>
      </c>
      <c r="E18464" s="94"/>
      <c r="F18464" s="23" t="s">
        <v>4</v>
      </c>
      <c r="G18464" s="94" t="s">
        <v>3894</v>
      </c>
      <c r="H18464" s="94"/>
      <c r="I18464" s="94" t="s">
        <v>3895</v>
      </c>
      <c r="J18464" s="94"/>
      <c r="K18464" s="23" t="s">
        <v>3896</v>
      </c>
    </row>
    <row r="18465" spans="1:11" ht="29.1" customHeight="1" x14ac:dyDescent="0.25">
      <c r="A18465" s="24" t="s">
        <v>3963</v>
      </c>
      <c r="B18465" s="95" t="s">
        <v>3964</v>
      </c>
      <c r="C18465" s="95"/>
      <c r="D18465" s="96" t="s">
        <v>20</v>
      </c>
      <c r="E18465" s="96"/>
      <c r="F18465" s="24" t="s">
        <v>3936</v>
      </c>
      <c r="G18465" s="97">
        <v>5.2258833999999998</v>
      </c>
      <c r="H18465" s="97"/>
      <c r="I18465" s="98">
        <v>8.9</v>
      </c>
      <c r="J18465" s="98"/>
      <c r="K18465" s="27">
        <f>TRUNC(TRUNC(G18465,8)*I18465,2)</f>
        <v>46.51</v>
      </c>
    </row>
    <row r="18466" spans="1:11" ht="29.1" customHeight="1" x14ac:dyDescent="0.25">
      <c r="A18466" s="24" t="s">
        <v>3965</v>
      </c>
      <c r="B18466" s="95" t="s">
        <v>3966</v>
      </c>
      <c r="C18466" s="95"/>
      <c r="D18466" s="96" t="s">
        <v>20</v>
      </c>
      <c r="E18466" s="96"/>
      <c r="F18466" s="24" t="s">
        <v>30</v>
      </c>
      <c r="G18466" s="97">
        <v>0.95392160000000004</v>
      </c>
      <c r="H18466" s="97"/>
      <c r="I18466" s="98">
        <v>32.76</v>
      </c>
      <c r="J18466" s="98"/>
      <c r="K18466" s="27">
        <f>TRUNC(TRUNC(G18466,8)*I18466,2)</f>
        <v>31.25</v>
      </c>
    </row>
    <row r="18467" spans="1:11" ht="21" customHeight="1" x14ac:dyDescent="0.25">
      <c r="A18467" s="24" t="s">
        <v>3967</v>
      </c>
      <c r="B18467" s="95" t="s">
        <v>3968</v>
      </c>
      <c r="C18467" s="95"/>
      <c r="D18467" s="96" t="s">
        <v>20</v>
      </c>
      <c r="E18467" s="96"/>
      <c r="F18467" s="24" t="s">
        <v>3936</v>
      </c>
      <c r="G18467" s="97">
        <v>5.2258833999999998</v>
      </c>
      <c r="H18467" s="97"/>
      <c r="I18467" s="98">
        <v>27.59</v>
      </c>
      <c r="J18467" s="98"/>
      <c r="K18467" s="27">
        <f>TRUNC(TRUNC(G18467,8)*I18467,2)</f>
        <v>144.18</v>
      </c>
    </row>
    <row r="18468" spans="1:11" ht="21" customHeight="1" x14ac:dyDescent="0.25">
      <c r="A18468" s="24" t="s">
        <v>3969</v>
      </c>
      <c r="B18468" s="95" t="s">
        <v>3970</v>
      </c>
      <c r="C18468" s="95"/>
      <c r="D18468" s="96" t="s">
        <v>20</v>
      </c>
      <c r="E18468" s="96"/>
      <c r="F18468" s="24" t="s">
        <v>30</v>
      </c>
      <c r="G18468" s="97">
        <v>0.95392160000000004</v>
      </c>
      <c r="H18468" s="97"/>
      <c r="I18468" s="98">
        <v>28.09</v>
      </c>
      <c r="J18468" s="98"/>
      <c r="K18468" s="27">
        <f>TRUNC(TRUNC(G18468,8)*I18468,2)</f>
        <v>26.79</v>
      </c>
    </row>
    <row r="18469" spans="1:11" ht="18" customHeight="1" x14ac:dyDescent="0.25">
      <c r="A18469" s="9"/>
      <c r="B18469" s="9"/>
      <c r="C18469" s="9"/>
      <c r="D18469" s="9"/>
      <c r="E18469" s="9"/>
      <c r="F18469" s="9"/>
      <c r="G18469" s="91" t="s">
        <v>3919</v>
      </c>
      <c r="H18469" s="91"/>
      <c r="I18469" s="91"/>
      <c r="J18469" s="91"/>
      <c r="K18469" s="28">
        <f>SUM(K18465:K18468)</f>
        <v>248.73</v>
      </c>
    </row>
    <row r="18470" spans="1:11" ht="15" customHeight="1" x14ac:dyDescent="0.25">
      <c r="A18470" s="93" t="s">
        <v>3893</v>
      </c>
      <c r="B18470" s="93"/>
      <c r="C18470" s="93"/>
      <c r="D18470" s="94" t="s">
        <v>3</v>
      </c>
      <c r="E18470" s="94"/>
      <c r="F18470" s="23" t="s">
        <v>4</v>
      </c>
      <c r="G18470" s="94" t="s">
        <v>3894</v>
      </c>
      <c r="H18470" s="94"/>
      <c r="I18470" s="94" t="s">
        <v>3895</v>
      </c>
      <c r="J18470" s="94"/>
      <c r="K18470" s="23" t="s">
        <v>3896</v>
      </c>
    </row>
    <row r="18471" spans="1:11" ht="21" customHeight="1" x14ac:dyDescent="0.25">
      <c r="A18471" s="24" t="s">
        <v>4048</v>
      </c>
      <c r="B18471" s="95" t="s">
        <v>4049</v>
      </c>
      <c r="C18471" s="95"/>
      <c r="D18471" s="96" t="s">
        <v>20</v>
      </c>
      <c r="E18471" s="96"/>
      <c r="F18471" s="24" t="s">
        <v>34</v>
      </c>
      <c r="G18471" s="97">
        <v>0.19980000000000001</v>
      </c>
      <c r="H18471" s="97"/>
      <c r="I18471" s="98">
        <v>206.17</v>
      </c>
      <c r="J18471" s="98"/>
      <c r="K18471" s="27">
        <f>TRUNC(TRUNC(G18471,8)*I18471,2)</f>
        <v>41.19</v>
      </c>
    </row>
    <row r="18472" spans="1:11" ht="15" customHeight="1" x14ac:dyDescent="0.25">
      <c r="A18472" s="24" t="s">
        <v>3955</v>
      </c>
      <c r="B18472" s="95" t="s">
        <v>3956</v>
      </c>
      <c r="C18472" s="95"/>
      <c r="D18472" s="96" t="s">
        <v>20</v>
      </c>
      <c r="E18472" s="96"/>
      <c r="F18472" s="24" t="s">
        <v>3903</v>
      </c>
      <c r="G18472" s="97">
        <v>3.6695999999999999E-2</v>
      </c>
      <c r="H18472" s="97"/>
      <c r="I18472" s="98">
        <v>19.37</v>
      </c>
      <c r="J18472" s="98"/>
      <c r="K18472" s="27">
        <f>TRUNC(TRUNC(G18472,8)*I18472,2)</f>
        <v>0.71</v>
      </c>
    </row>
    <row r="18473" spans="1:11" ht="21" customHeight="1" x14ac:dyDescent="0.25">
      <c r="A18473" s="24" t="s">
        <v>4050</v>
      </c>
      <c r="B18473" s="95" t="s">
        <v>4051</v>
      </c>
      <c r="C18473" s="95"/>
      <c r="D18473" s="96" t="s">
        <v>20</v>
      </c>
      <c r="E18473" s="96"/>
      <c r="F18473" s="24" t="s">
        <v>84</v>
      </c>
      <c r="G18473" s="97">
        <v>7.48</v>
      </c>
      <c r="H18473" s="97"/>
      <c r="I18473" s="98">
        <v>3.9</v>
      </c>
      <c r="J18473" s="98"/>
      <c r="K18473" s="27">
        <f>TRUNC(TRUNC(G18473,8)*I18473,2)</f>
        <v>29.17</v>
      </c>
    </row>
    <row r="18474" spans="1:11" ht="15" customHeight="1" x14ac:dyDescent="0.25">
      <c r="A18474" s="9"/>
      <c r="B18474" s="9"/>
      <c r="C18474" s="9"/>
      <c r="D18474" s="9"/>
      <c r="E18474" s="9"/>
      <c r="F18474" s="9"/>
      <c r="G18474" s="91" t="s">
        <v>3906</v>
      </c>
      <c r="H18474" s="91"/>
      <c r="I18474" s="91"/>
      <c r="J18474" s="91"/>
      <c r="K18474" s="28">
        <f>SUM(K18471:K18473)</f>
        <v>71.069999999999993</v>
      </c>
    </row>
    <row r="18475" spans="1:11" ht="15" customHeight="1" x14ac:dyDescent="0.25">
      <c r="A18475" s="93" t="s">
        <v>3907</v>
      </c>
      <c r="B18475" s="93"/>
      <c r="C18475" s="93"/>
      <c r="D18475" s="94" t="s">
        <v>3</v>
      </c>
      <c r="E18475" s="94"/>
      <c r="F18475" s="23" t="s">
        <v>4</v>
      </c>
      <c r="G18475" s="94" t="s">
        <v>3894</v>
      </c>
      <c r="H18475" s="94"/>
      <c r="I18475" s="94" t="s">
        <v>3895</v>
      </c>
      <c r="J18475" s="94"/>
      <c r="K18475" s="23" t="s">
        <v>3896</v>
      </c>
    </row>
    <row r="18476" spans="1:11" ht="15" customHeight="1" x14ac:dyDescent="0.25">
      <c r="A18476" s="24" t="s">
        <v>3971</v>
      </c>
      <c r="B18476" s="95" t="s">
        <v>3972</v>
      </c>
      <c r="C18476" s="95"/>
      <c r="D18476" s="96" t="s">
        <v>20</v>
      </c>
      <c r="E18476" s="96"/>
      <c r="F18476" s="24" t="s">
        <v>2056</v>
      </c>
      <c r="G18476" s="97">
        <v>2.3251949999999999</v>
      </c>
      <c r="H18476" s="97"/>
      <c r="I18476" s="98">
        <v>32.69</v>
      </c>
      <c r="J18476" s="98"/>
      <c r="K18476" s="27">
        <f>TRUNC(TRUNC(G18476,8)*I18476,2)</f>
        <v>76.010000000000005</v>
      </c>
    </row>
    <row r="18477" spans="1:11" ht="15" customHeight="1" x14ac:dyDescent="0.25">
      <c r="A18477" s="24" t="s">
        <v>3910</v>
      </c>
      <c r="B18477" s="95" t="s">
        <v>3911</v>
      </c>
      <c r="C18477" s="95"/>
      <c r="D18477" s="96" t="s">
        <v>20</v>
      </c>
      <c r="E18477" s="96"/>
      <c r="F18477" s="24" t="s">
        <v>2056</v>
      </c>
      <c r="G18477" s="97">
        <v>17.010999999999999</v>
      </c>
      <c r="H18477" s="97"/>
      <c r="I18477" s="98">
        <v>24.94</v>
      </c>
      <c r="J18477" s="98"/>
      <c r="K18477" s="27">
        <f>TRUNC(TRUNC(G18477,8)*I18477,2)</f>
        <v>424.25</v>
      </c>
    </row>
    <row r="18478" spans="1:11" ht="18" customHeight="1" x14ac:dyDescent="0.25">
      <c r="A18478" s="9"/>
      <c r="B18478" s="9"/>
      <c r="C18478" s="9"/>
      <c r="D18478" s="9"/>
      <c r="E18478" s="9"/>
      <c r="F18478" s="9"/>
      <c r="G18478" s="91" t="s">
        <v>3912</v>
      </c>
      <c r="H18478" s="91"/>
      <c r="I18478" s="91"/>
      <c r="J18478" s="91"/>
      <c r="K18478" s="28">
        <f>SUM(K18476:K18477)</f>
        <v>500.26</v>
      </c>
    </row>
    <row r="18479" spans="1:11" ht="15" customHeight="1" x14ac:dyDescent="0.25">
      <c r="A18479" s="93" t="s">
        <v>3922</v>
      </c>
      <c r="B18479" s="93"/>
      <c r="C18479" s="93"/>
      <c r="D18479" s="94" t="s">
        <v>3</v>
      </c>
      <c r="E18479" s="94"/>
      <c r="F18479" s="23" t="s">
        <v>4</v>
      </c>
      <c r="G18479" s="94" t="s">
        <v>3894</v>
      </c>
      <c r="H18479" s="94"/>
      <c r="I18479" s="94" t="s">
        <v>3895</v>
      </c>
      <c r="J18479" s="94"/>
      <c r="K18479" s="23" t="s">
        <v>3896</v>
      </c>
    </row>
    <row r="18480" spans="1:11" ht="29.1" customHeight="1" x14ac:dyDescent="0.25">
      <c r="A18480" s="24" t="s">
        <v>4052</v>
      </c>
      <c r="B18480" s="95" t="s">
        <v>4053</v>
      </c>
      <c r="C18480" s="95"/>
      <c r="D18480" s="96" t="s">
        <v>20</v>
      </c>
      <c r="E18480" s="96"/>
      <c r="F18480" s="24" t="s">
        <v>34</v>
      </c>
      <c r="G18480" s="97">
        <v>0.66502459999999997</v>
      </c>
      <c r="H18480" s="97"/>
      <c r="I18480" s="98">
        <v>619.19000000000005</v>
      </c>
      <c r="J18480" s="98"/>
      <c r="K18480" s="27">
        <f>TRUNC(TRUNC(G18480,8)*I18480,2)</f>
        <v>411.77</v>
      </c>
    </row>
    <row r="18481" spans="1:11" ht="21" customHeight="1" x14ac:dyDescent="0.25">
      <c r="A18481" s="24" t="s">
        <v>95</v>
      </c>
      <c r="B18481" s="95" t="s">
        <v>96</v>
      </c>
      <c r="C18481" s="95"/>
      <c r="D18481" s="96" t="s">
        <v>20</v>
      </c>
      <c r="E18481" s="96"/>
      <c r="F18481" s="24" t="s">
        <v>16</v>
      </c>
      <c r="G18481" s="97">
        <v>0.48</v>
      </c>
      <c r="H18481" s="97"/>
      <c r="I18481" s="98">
        <v>176.85</v>
      </c>
      <c r="J18481" s="98"/>
      <c r="K18481" s="27">
        <f>TRUNC(TRUNC(G18481,8)*I18481,2)</f>
        <v>84.88</v>
      </c>
    </row>
    <row r="18482" spans="1:11" ht="15" customHeight="1" x14ac:dyDescent="0.25">
      <c r="A18482" s="9"/>
      <c r="B18482" s="9"/>
      <c r="C18482" s="9"/>
      <c r="D18482" s="9"/>
      <c r="E18482" s="9"/>
      <c r="F18482" s="9"/>
      <c r="G18482" s="91" t="s">
        <v>3933</v>
      </c>
      <c r="H18482" s="91"/>
      <c r="I18482" s="91"/>
      <c r="J18482" s="91"/>
      <c r="K18482" s="28">
        <f>SUM(K18480:K18481)</f>
        <v>496.65</v>
      </c>
    </row>
    <row r="18483" spans="1:11" ht="15" customHeight="1" x14ac:dyDescent="0.25">
      <c r="A18483" s="9"/>
      <c r="B18483" s="9"/>
      <c r="C18483" s="9"/>
      <c r="D18483" s="9"/>
      <c r="E18483" s="9"/>
      <c r="F18483" s="9"/>
      <c r="G18483" s="92" t="s">
        <v>3913</v>
      </c>
      <c r="H18483" s="92"/>
      <c r="I18483" s="92"/>
      <c r="J18483" s="92"/>
      <c r="K18483" s="29">
        <f>ROUND(SUM(K18469,K18474,K18478,K18482),2)</f>
        <v>1316.71</v>
      </c>
    </row>
    <row r="18484" spans="1:11" ht="9.9499999999999993" customHeight="1" x14ac:dyDescent="0.25">
      <c r="A18484" s="9"/>
      <c r="B18484" s="9"/>
      <c r="C18484" s="9"/>
      <c r="D18484" s="9"/>
      <c r="E18484" s="9"/>
      <c r="F18484" s="9"/>
      <c r="G18484" s="100"/>
      <c r="H18484" s="100"/>
      <c r="I18484" s="100"/>
      <c r="J18484" s="100"/>
      <c r="K18484" s="100"/>
    </row>
    <row r="18485" spans="1:11" ht="20.100000000000001" customHeight="1" x14ac:dyDescent="0.25">
      <c r="A18485" s="99" t="s">
        <v>3544</v>
      </c>
      <c r="B18485" s="99"/>
      <c r="C18485" s="99"/>
      <c r="D18485" s="99"/>
      <c r="E18485" s="99"/>
      <c r="F18485" s="99"/>
      <c r="G18485" s="99"/>
      <c r="H18485" s="99"/>
      <c r="I18485" s="99"/>
      <c r="J18485" s="99"/>
      <c r="K18485" s="99"/>
    </row>
    <row r="18486" spans="1:11" ht="15" customHeight="1" x14ac:dyDescent="0.25">
      <c r="A18486" s="93" t="s">
        <v>3893</v>
      </c>
      <c r="B18486" s="93"/>
      <c r="C18486" s="93"/>
      <c r="D18486" s="94" t="s">
        <v>3</v>
      </c>
      <c r="E18486" s="94"/>
      <c r="F18486" s="23" t="s">
        <v>4</v>
      </c>
      <c r="G18486" s="94" t="s">
        <v>3894</v>
      </c>
      <c r="H18486" s="94"/>
      <c r="I18486" s="94" t="s">
        <v>3895</v>
      </c>
      <c r="J18486" s="94"/>
      <c r="K18486" s="23" t="s">
        <v>3896</v>
      </c>
    </row>
    <row r="18487" spans="1:11" ht="29.1" customHeight="1" x14ac:dyDescent="0.25">
      <c r="A18487" s="24" t="s">
        <v>4054</v>
      </c>
      <c r="B18487" s="95" t="s">
        <v>4055</v>
      </c>
      <c r="C18487" s="95"/>
      <c r="D18487" s="96" t="s">
        <v>20</v>
      </c>
      <c r="E18487" s="96"/>
      <c r="F18487" s="24" t="s">
        <v>34</v>
      </c>
      <c r="G18487" s="97">
        <v>0.18468999999999999</v>
      </c>
      <c r="H18487" s="97"/>
      <c r="I18487" s="98">
        <v>517.16999999999996</v>
      </c>
      <c r="J18487" s="98"/>
      <c r="K18487" s="27">
        <f t="shared" ref="K18487:K18492" si="143">ROUND(ROUND(G18487,8)*I18487,2)</f>
        <v>95.52</v>
      </c>
    </row>
    <row r="18488" spans="1:11" ht="21" customHeight="1" x14ac:dyDescent="0.25">
      <c r="A18488" s="24" t="s">
        <v>4056</v>
      </c>
      <c r="B18488" s="95" t="s">
        <v>4057</v>
      </c>
      <c r="C18488" s="95"/>
      <c r="D18488" s="96" t="s">
        <v>20</v>
      </c>
      <c r="E18488" s="96"/>
      <c r="F18488" s="24" t="s">
        <v>2057</v>
      </c>
      <c r="G18488" s="97">
        <v>3.1900000000000001E-3</v>
      </c>
      <c r="H18488" s="97"/>
      <c r="I18488" s="98">
        <v>8.98</v>
      </c>
      <c r="J18488" s="98"/>
      <c r="K18488" s="27">
        <f t="shared" si="143"/>
        <v>0.03</v>
      </c>
    </row>
    <row r="18489" spans="1:11" ht="15" customHeight="1" x14ac:dyDescent="0.25">
      <c r="A18489" s="24" t="s">
        <v>3955</v>
      </c>
      <c r="B18489" s="95" t="s">
        <v>3956</v>
      </c>
      <c r="C18489" s="95"/>
      <c r="D18489" s="96" t="s">
        <v>20</v>
      </c>
      <c r="E18489" s="96"/>
      <c r="F18489" s="24" t="s">
        <v>3903</v>
      </c>
      <c r="G18489" s="97">
        <v>4.4999999999999998E-2</v>
      </c>
      <c r="H18489" s="97"/>
      <c r="I18489" s="98">
        <v>19.37</v>
      </c>
      <c r="J18489" s="98"/>
      <c r="K18489" s="27">
        <f t="shared" si="143"/>
        <v>0.87</v>
      </c>
    </row>
    <row r="18490" spans="1:11" ht="21" customHeight="1" x14ac:dyDescent="0.25">
      <c r="A18490" s="24" t="s">
        <v>4050</v>
      </c>
      <c r="B18490" s="95" t="s">
        <v>4051</v>
      </c>
      <c r="C18490" s="95"/>
      <c r="D18490" s="96" t="s">
        <v>20</v>
      </c>
      <c r="E18490" s="96"/>
      <c r="F18490" s="24" t="s">
        <v>84</v>
      </c>
      <c r="G18490" s="97">
        <v>0.46875</v>
      </c>
      <c r="H18490" s="97"/>
      <c r="I18490" s="98">
        <v>3.9</v>
      </c>
      <c r="J18490" s="98"/>
      <c r="K18490" s="27">
        <f t="shared" si="143"/>
        <v>1.83</v>
      </c>
    </row>
    <row r="18491" spans="1:11" ht="21" customHeight="1" x14ac:dyDescent="0.25">
      <c r="A18491" s="24" t="s">
        <v>4058</v>
      </c>
      <c r="B18491" s="95" t="s">
        <v>4059</v>
      </c>
      <c r="C18491" s="95"/>
      <c r="D18491" s="96" t="s">
        <v>20</v>
      </c>
      <c r="E18491" s="96"/>
      <c r="F18491" s="24" t="s">
        <v>84</v>
      </c>
      <c r="G18491" s="97">
        <v>0.375</v>
      </c>
      <c r="H18491" s="97"/>
      <c r="I18491" s="98">
        <v>2.69</v>
      </c>
      <c r="J18491" s="98"/>
      <c r="K18491" s="27">
        <f t="shared" si="143"/>
        <v>1.01</v>
      </c>
    </row>
    <row r="18492" spans="1:11" ht="29.1" customHeight="1" x14ac:dyDescent="0.25">
      <c r="A18492" s="24" t="s">
        <v>4060</v>
      </c>
      <c r="B18492" s="95" t="s">
        <v>4061</v>
      </c>
      <c r="C18492" s="95"/>
      <c r="D18492" s="96" t="s">
        <v>20</v>
      </c>
      <c r="E18492" s="96"/>
      <c r="F18492" s="24" t="s">
        <v>16</v>
      </c>
      <c r="G18492" s="97">
        <v>1.07</v>
      </c>
      <c r="H18492" s="97"/>
      <c r="I18492" s="98">
        <v>23.81</v>
      </c>
      <c r="J18492" s="98"/>
      <c r="K18492" s="27">
        <f t="shared" si="143"/>
        <v>25.48</v>
      </c>
    </row>
    <row r="18493" spans="1:11" ht="15" customHeight="1" x14ac:dyDescent="0.25">
      <c r="A18493" s="9"/>
      <c r="B18493" s="9"/>
      <c r="C18493" s="9"/>
      <c r="D18493" s="9"/>
      <c r="E18493" s="9"/>
      <c r="F18493" s="9"/>
      <c r="G18493" s="91" t="s">
        <v>3906</v>
      </c>
      <c r="H18493" s="91"/>
      <c r="I18493" s="91"/>
      <c r="J18493" s="91"/>
      <c r="K18493" s="28">
        <f>SUM(K18487:K18492)</f>
        <v>124.74000000000001</v>
      </c>
    </row>
    <row r="18494" spans="1:11" ht="15" customHeight="1" x14ac:dyDescent="0.25">
      <c r="A18494" s="93" t="s">
        <v>3907</v>
      </c>
      <c r="B18494" s="93"/>
      <c r="C18494" s="93"/>
      <c r="D18494" s="94" t="s">
        <v>3</v>
      </c>
      <c r="E18494" s="94"/>
      <c r="F18494" s="23" t="s">
        <v>4</v>
      </c>
      <c r="G18494" s="94" t="s">
        <v>3894</v>
      </c>
      <c r="H18494" s="94"/>
      <c r="I18494" s="94" t="s">
        <v>3895</v>
      </c>
      <c r="J18494" s="94"/>
      <c r="K18494" s="23" t="s">
        <v>3896</v>
      </c>
    </row>
    <row r="18495" spans="1:11" ht="21" customHeight="1" x14ac:dyDescent="0.25">
      <c r="A18495" s="24" t="s">
        <v>3908</v>
      </c>
      <c r="B18495" s="95" t="s">
        <v>3909</v>
      </c>
      <c r="C18495" s="95"/>
      <c r="D18495" s="96" t="s">
        <v>20</v>
      </c>
      <c r="E18495" s="96"/>
      <c r="F18495" s="24" t="s">
        <v>2056</v>
      </c>
      <c r="G18495" s="97">
        <v>0.13009999999999999</v>
      </c>
      <c r="H18495" s="97"/>
      <c r="I18495" s="98">
        <v>32.24</v>
      </c>
      <c r="J18495" s="98"/>
      <c r="K18495" s="27">
        <f>ROUND(ROUND(G18495,8)*I18495,2)</f>
        <v>4.1900000000000004</v>
      </c>
    </row>
    <row r="18496" spans="1:11" ht="15" customHeight="1" x14ac:dyDescent="0.25">
      <c r="A18496" s="24" t="s">
        <v>3971</v>
      </c>
      <c r="B18496" s="95" t="s">
        <v>3972</v>
      </c>
      <c r="C18496" s="95"/>
      <c r="D18496" s="96" t="s">
        <v>20</v>
      </c>
      <c r="E18496" s="96"/>
      <c r="F18496" s="24" t="s">
        <v>2056</v>
      </c>
      <c r="G18496" s="97">
        <v>8.7400000000000005E-2</v>
      </c>
      <c r="H18496" s="97"/>
      <c r="I18496" s="98">
        <v>32.69</v>
      </c>
      <c r="J18496" s="98"/>
      <c r="K18496" s="27">
        <f>ROUND(ROUND(G18496,8)*I18496,2)</f>
        <v>2.86</v>
      </c>
    </row>
    <row r="18497" spans="1:11" ht="15" customHeight="1" x14ac:dyDescent="0.25">
      <c r="A18497" s="24" t="s">
        <v>3910</v>
      </c>
      <c r="B18497" s="95" t="s">
        <v>3911</v>
      </c>
      <c r="C18497" s="95"/>
      <c r="D18497" s="96" t="s">
        <v>20</v>
      </c>
      <c r="E18497" s="96"/>
      <c r="F18497" s="24" t="s">
        <v>2056</v>
      </c>
      <c r="G18497" s="97">
        <v>0.21759999999999999</v>
      </c>
      <c r="H18497" s="97"/>
      <c r="I18497" s="98">
        <v>24.94</v>
      </c>
      <c r="J18497" s="98"/>
      <c r="K18497" s="27">
        <f>ROUND(ROUND(G18497,8)*I18497,2)</f>
        <v>5.43</v>
      </c>
    </row>
    <row r="18498" spans="1:11" ht="18" customHeight="1" x14ac:dyDescent="0.25">
      <c r="A18498" s="9"/>
      <c r="B18498" s="9"/>
      <c r="C18498" s="9"/>
      <c r="D18498" s="9"/>
      <c r="E18498" s="9"/>
      <c r="F18498" s="9"/>
      <c r="G18498" s="91" t="s">
        <v>3912</v>
      </c>
      <c r="H18498" s="91"/>
      <c r="I18498" s="91"/>
      <c r="J18498" s="91"/>
      <c r="K18498" s="28">
        <f>SUM(K18495:K18497)</f>
        <v>12.48</v>
      </c>
    </row>
    <row r="18499" spans="1:11" ht="15" customHeight="1" x14ac:dyDescent="0.25">
      <c r="A18499" s="93" t="s">
        <v>3922</v>
      </c>
      <c r="B18499" s="93"/>
      <c r="C18499" s="93"/>
      <c r="D18499" s="94" t="s">
        <v>3</v>
      </c>
      <c r="E18499" s="94"/>
      <c r="F18499" s="23" t="s">
        <v>4</v>
      </c>
      <c r="G18499" s="94" t="s">
        <v>3894</v>
      </c>
      <c r="H18499" s="94"/>
      <c r="I18499" s="94" t="s">
        <v>3895</v>
      </c>
      <c r="J18499" s="94"/>
      <c r="K18499" s="23" t="s">
        <v>3896</v>
      </c>
    </row>
    <row r="18500" spans="1:11" ht="29.1" customHeight="1" x14ac:dyDescent="0.25">
      <c r="A18500" s="24" t="s">
        <v>4062</v>
      </c>
      <c r="B18500" s="95" t="s">
        <v>4063</v>
      </c>
      <c r="C18500" s="95"/>
      <c r="D18500" s="96" t="s">
        <v>20</v>
      </c>
      <c r="E18500" s="96"/>
      <c r="F18500" s="24" t="s">
        <v>3903</v>
      </c>
      <c r="G18500" s="97">
        <v>1.23E-2</v>
      </c>
      <c r="H18500" s="97"/>
      <c r="I18500" s="98">
        <v>23.44</v>
      </c>
      <c r="J18500" s="98"/>
      <c r="K18500" s="27">
        <f>ROUND(ROUND(G18500,8)*I18500,2)</f>
        <v>0.28999999999999998</v>
      </c>
    </row>
    <row r="18501" spans="1:11" ht="21" customHeight="1" x14ac:dyDescent="0.25">
      <c r="A18501" s="24" t="s">
        <v>4064</v>
      </c>
      <c r="B18501" s="95" t="s">
        <v>4065</v>
      </c>
      <c r="C18501" s="95"/>
      <c r="D18501" s="96" t="s">
        <v>4066</v>
      </c>
      <c r="E18501" s="96"/>
      <c r="F18501" s="24" t="s">
        <v>26</v>
      </c>
      <c r="G18501" s="97">
        <v>4</v>
      </c>
      <c r="H18501" s="97"/>
      <c r="I18501" s="98">
        <v>5.76</v>
      </c>
      <c r="J18501" s="98"/>
      <c r="K18501" s="27">
        <f>ROUND(ROUND(G18501,8)*I18501,2)</f>
        <v>23.04</v>
      </c>
    </row>
    <row r="18502" spans="1:11" ht="15" customHeight="1" x14ac:dyDescent="0.25">
      <c r="A18502" s="9"/>
      <c r="B18502" s="9"/>
      <c r="C18502" s="9"/>
      <c r="D18502" s="9"/>
      <c r="E18502" s="9"/>
      <c r="F18502" s="9"/>
      <c r="G18502" s="91" t="s">
        <v>3933</v>
      </c>
      <c r="H18502" s="91"/>
      <c r="I18502" s="91"/>
      <c r="J18502" s="91"/>
      <c r="K18502" s="28">
        <f>SUM(K18500:K18501)</f>
        <v>23.33</v>
      </c>
    </row>
    <row r="18503" spans="1:11" ht="15" customHeight="1" x14ac:dyDescent="0.25">
      <c r="A18503" s="9"/>
      <c r="B18503" s="9"/>
      <c r="C18503" s="9"/>
      <c r="D18503" s="9"/>
      <c r="E18503" s="9"/>
      <c r="F18503" s="9"/>
      <c r="G18503" s="92" t="s">
        <v>3913</v>
      </c>
      <c r="H18503" s="92"/>
      <c r="I18503" s="92"/>
      <c r="J18503" s="92"/>
      <c r="K18503" s="29">
        <f>ROUND(SUM(K18493,K18498,K18502),2)</f>
        <v>160.55000000000001</v>
      </c>
    </row>
    <row r="18504" spans="1:11" ht="9.9499999999999993" customHeight="1" x14ac:dyDescent="0.25">
      <c r="A18504" s="9"/>
      <c r="B18504" s="9"/>
      <c r="C18504" s="9"/>
      <c r="D18504" s="9"/>
      <c r="E18504" s="9"/>
      <c r="F18504" s="9"/>
      <c r="G18504" s="100"/>
      <c r="H18504" s="100"/>
      <c r="I18504" s="100"/>
      <c r="J18504" s="100"/>
      <c r="K18504" s="100"/>
    </row>
    <row r="18505" spans="1:11" ht="20.100000000000001" customHeight="1" x14ac:dyDescent="0.25">
      <c r="A18505" s="99" t="s">
        <v>3545</v>
      </c>
      <c r="B18505" s="99"/>
      <c r="C18505" s="99"/>
      <c r="D18505" s="99"/>
      <c r="E18505" s="99"/>
      <c r="F18505" s="99"/>
      <c r="G18505" s="99"/>
      <c r="H18505" s="99"/>
      <c r="I18505" s="99"/>
      <c r="J18505" s="99"/>
      <c r="K18505" s="99"/>
    </row>
    <row r="18506" spans="1:11" ht="15" customHeight="1" x14ac:dyDescent="0.25">
      <c r="A18506" s="93" t="s">
        <v>3893</v>
      </c>
      <c r="B18506" s="93"/>
      <c r="C18506" s="93"/>
      <c r="D18506" s="94" t="s">
        <v>3</v>
      </c>
      <c r="E18506" s="94"/>
      <c r="F18506" s="23" t="s">
        <v>4</v>
      </c>
      <c r="G18506" s="94" t="s">
        <v>3894</v>
      </c>
      <c r="H18506" s="94"/>
      <c r="I18506" s="94" t="s">
        <v>3895</v>
      </c>
      <c r="J18506" s="94"/>
      <c r="K18506" s="23" t="s">
        <v>3896</v>
      </c>
    </row>
    <row r="18507" spans="1:11" ht="45.95" customHeight="1" x14ac:dyDescent="0.25">
      <c r="A18507" s="24" t="s">
        <v>4073</v>
      </c>
      <c r="B18507" s="95" t="s">
        <v>4074</v>
      </c>
      <c r="C18507" s="95"/>
      <c r="D18507" s="96" t="s">
        <v>20</v>
      </c>
      <c r="E18507" s="96"/>
      <c r="F18507" s="24" t="s">
        <v>26</v>
      </c>
      <c r="G18507" s="97">
        <v>1</v>
      </c>
      <c r="H18507" s="97"/>
      <c r="I18507" s="98">
        <v>1235.9100000000001</v>
      </c>
      <c r="J18507" s="98"/>
      <c r="K18507" s="27">
        <f>TRUNC(TRUNC(G18507,8)*I18507,2)</f>
        <v>1235.9100000000001</v>
      </c>
    </row>
    <row r="18508" spans="1:11" ht="21" customHeight="1" x14ac:dyDescent="0.25">
      <c r="A18508" s="24" t="s">
        <v>4075</v>
      </c>
      <c r="B18508" s="95" t="s">
        <v>4076</v>
      </c>
      <c r="C18508" s="95"/>
      <c r="D18508" s="96" t="s">
        <v>20</v>
      </c>
      <c r="E18508" s="96"/>
      <c r="F18508" s="24" t="s">
        <v>34</v>
      </c>
      <c r="G18508" s="97">
        <v>1.1999999999999999E-3</v>
      </c>
      <c r="H18508" s="97"/>
      <c r="I18508" s="98">
        <v>205.09</v>
      </c>
      <c r="J18508" s="98"/>
      <c r="K18508" s="27">
        <f>TRUNC(TRUNC(G18508,8)*I18508,2)</f>
        <v>0.24</v>
      </c>
    </row>
    <row r="18509" spans="1:11" ht="15" customHeight="1" x14ac:dyDescent="0.25">
      <c r="A18509" s="9"/>
      <c r="B18509" s="9"/>
      <c r="C18509" s="9"/>
      <c r="D18509" s="9"/>
      <c r="E18509" s="9"/>
      <c r="F18509" s="9"/>
      <c r="G18509" s="91" t="s">
        <v>3906</v>
      </c>
      <c r="H18509" s="91"/>
      <c r="I18509" s="91"/>
      <c r="J18509" s="91"/>
      <c r="K18509" s="28">
        <f>SUM(K18507:K18508)</f>
        <v>1236.1500000000001</v>
      </c>
    </row>
    <row r="18510" spans="1:11" ht="15" customHeight="1" x14ac:dyDescent="0.25">
      <c r="A18510" s="93" t="s">
        <v>3907</v>
      </c>
      <c r="B18510" s="93"/>
      <c r="C18510" s="93"/>
      <c r="D18510" s="94" t="s">
        <v>3</v>
      </c>
      <c r="E18510" s="94"/>
      <c r="F18510" s="23" t="s">
        <v>4</v>
      </c>
      <c r="G18510" s="94" t="s">
        <v>3894</v>
      </c>
      <c r="H18510" s="94"/>
      <c r="I18510" s="94" t="s">
        <v>3895</v>
      </c>
      <c r="J18510" s="94"/>
      <c r="K18510" s="23" t="s">
        <v>3896</v>
      </c>
    </row>
    <row r="18511" spans="1:11" ht="15" customHeight="1" x14ac:dyDescent="0.25">
      <c r="A18511" s="24" t="s">
        <v>3971</v>
      </c>
      <c r="B18511" s="95" t="s">
        <v>3972</v>
      </c>
      <c r="C18511" s="95"/>
      <c r="D18511" s="96" t="s">
        <v>20</v>
      </c>
      <c r="E18511" s="96"/>
      <c r="F18511" s="24" t="s">
        <v>2056</v>
      </c>
      <c r="G18511" s="97">
        <v>0.86809999999999998</v>
      </c>
      <c r="H18511" s="97"/>
      <c r="I18511" s="98">
        <v>32.69</v>
      </c>
      <c r="J18511" s="98"/>
      <c r="K18511" s="27">
        <f>TRUNC(TRUNC(G18511,8)*I18511,2)</f>
        <v>28.37</v>
      </c>
    </row>
    <row r="18512" spans="1:11" ht="15" customHeight="1" x14ac:dyDescent="0.25">
      <c r="A18512" s="24" t="s">
        <v>3910</v>
      </c>
      <c r="B18512" s="95" t="s">
        <v>3911</v>
      </c>
      <c r="C18512" s="95"/>
      <c r="D18512" s="96" t="s">
        <v>20</v>
      </c>
      <c r="E18512" s="96"/>
      <c r="F18512" s="24" t="s">
        <v>2056</v>
      </c>
      <c r="G18512" s="97">
        <v>0.57869999999999999</v>
      </c>
      <c r="H18512" s="97"/>
      <c r="I18512" s="98">
        <v>24.94</v>
      </c>
      <c r="J18512" s="98"/>
      <c r="K18512" s="27">
        <f>TRUNC(TRUNC(G18512,8)*I18512,2)</f>
        <v>14.43</v>
      </c>
    </row>
    <row r="18513" spans="1:11" ht="18" customHeight="1" x14ac:dyDescent="0.25">
      <c r="A18513" s="9"/>
      <c r="B18513" s="9"/>
      <c r="C18513" s="9"/>
      <c r="D18513" s="9"/>
      <c r="E18513" s="9"/>
      <c r="F18513" s="9"/>
      <c r="G18513" s="91" t="s">
        <v>3912</v>
      </c>
      <c r="H18513" s="91"/>
      <c r="I18513" s="91"/>
      <c r="J18513" s="91"/>
      <c r="K18513" s="28">
        <f>SUM(K18511:K18512)</f>
        <v>42.8</v>
      </c>
    </row>
    <row r="18514" spans="1:11" ht="15" customHeight="1" x14ac:dyDescent="0.25">
      <c r="A18514" s="93" t="s">
        <v>3922</v>
      </c>
      <c r="B18514" s="93"/>
      <c r="C18514" s="93"/>
      <c r="D18514" s="94" t="s">
        <v>3</v>
      </c>
      <c r="E18514" s="94"/>
      <c r="F18514" s="23" t="s">
        <v>4</v>
      </c>
      <c r="G18514" s="94" t="s">
        <v>3894</v>
      </c>
      <c r="H18514" s="94"/>
      <c r="I18514" s="94" t="s">
        <v>3895</v>
      </c>
      <c r="J18514" s="94"/>
      <c r="K18514" s="23" t="s">
        <v>3896</v>
      </c>
    </row>
    <row r="18515" spans="1:11" ht="29.1" customHeight="1" x14ac:dyDescent="0.25">
      <c r="A18515" s="24" t="s">
        <v>4077</v>
      </c>
      <c r="B18515" s="95" t="s">
        <v>4078</v>
      </c>
      <c r="C18515" s="95"/>
      <c r="D18515" s="96" t="s">
        <v>20</v>
      </c>
      <c r="E18515" s="96"/>
      <c r="F18515" s="24" t="s">
        <v>34</v>
      </c>
      <c r="G18515" s="97">
        <v>2.2200000000000001E-2</v>
      </c>
      <c r="H18515" s="97"/>
      <c r="I18515" s="98">
        <v>924.6</v>
      </c>
      <c r="J18515" s="98"/>
      <c r="K18515" s="27">
        <f>TRUNC(TRUNC(G18515,8)*I18515,2)</f>
        <v>20.52</v>
      </c>
    </row>
    <row r="18516" spans="1:11" ht="15" customHeight="1" x14ac:dyDescent="0.25">
      <c r="A18516" s="9"/>
      <c r="B18516" s="9"/>
      <c r="C18516" s="9"/>
      <c r="D18516" s="9"/>
      <c r="E18516" s="9"/>
      <c r="F18516" s="9"/>
      <c r="G18516" s="91" t="s">
        <v>3933</v>
      </c>
      <c r="H18516" s="91"/>
      <c r="I18516" s="91"/>
      <c r="J18516" s="91"/>
      <c r="K18516" s="28">
        <f>SUM(K18515:K18515)</f>
        <v>20.52</v>
      </c>
    </row>
    <row r="18517" spans="1:11" ht="15" customHeight="1" x14ac:dyDescent="0.25">
      <c r="A18517" s="9"/>
      <c r="B18517" s="9"/>
      <c r="C18517" s="9"/>
      <c r="D18517" s="9"/>
      <c r="E18517" s="9"/>
      <c r="F18517" s="9"/>
      <c r="G18517" s="92" t="s">
        <v>3913</v>
      </c>
      <c r="H18517" s="92"/>
      <c r="I18517" s="92"/>
      <c r="J18517" s="92"/>
      <c r="K18517" s="29">
        <f>ROUND(SUM(K18509,K18513,K18516),2)</f>
        <v>1299.47</v>
      </c>
    </row>
    <row r="18518" spans="1:11" ht="9.9499999999999993" customHeight="1" x14ac:dyDescent="0.25">
      <c r="A18518" s="9"/>
      <c r="B18518" s="9"/>
      <c r="C18518" s="9"/>
      <c r="D18518" s="9"/>
      <c r="E18518" s="9"/>
      <c r="F18518" s="9"/>
      <c r="G18518" s="100"/>
      <c r="H18518" s="100"/>
      <c r="I18518" s="100"/>
      <c r="J18518" s="100"/>
      <c r="K18518" s="100"/>
    </row>
    <row r="18519" spans="1:11" ht="20.100000000000001" customHeight="1" x14ac:dyDescent="0.25">
      <c r="A18519" s="99" t="s">
        <v>3546</v>
      </c>
      <c r="B18519" s="99"/>
      <c r="C18519" s="99"/>
      <c r="D18519" s="99"/>
      <c r="E18519" s="99"/>
      <c r="F18519" s="99"/>
      <c r="G18519" s="99"/>
      <c r="H18519" s="99"/>
      <c r="I18519" s="99"/>
      <c r="J18519" s="99"/>
      <c r="K18519" s="99"/>
    </row>
    <row r="18520" spans="1:11" ht="15" customHeight="1" x14ac:dyDescent="0.25">
      <c r="A18520" s="93" t="s">
        <v>3893</v>
      </c>
      <c r="B18520" s="93"/>
      <c r="C18520" s="93"/>
      <c r="D18520" s="94" t="s">
        <v>3</v>
      </c>
      <c r="E18520" s="94"/>
      <c r="F18520" s="23" t="s">
        <v>4</v>
      </c>
      <c r="G18520" s="94" t="s">
        <v>3894</v>
      </c>
      <c r="H18520" s="94"/>
      <c r="I18520" s="94" t="s">
        <v>3895</v>
      </c>
      <c r="J18520" s="94"/>
      <c r="K18520" s="23" t="s">
        <v>3896</v>
      </c>
    </row>
    <row r="18521" spans="1:11" ht="15" customHeight="1" x14ac:dyDescent="0.25">
      <c r="A18521" s="24" t="s">
        <v>4067</v>
      </c>
      <c r="B18521" s="95" t="s">
        <v>4068</v>
      </c>
      <c r="C18521" s="95"/>
      <c r="D18521" s="96" t="s">
        <v>20</v>
      </c>
      <c r="E18521" s="96"/>
      <c r="F18521" s="24" t="s">
        <v>3903</v>
      </c>
      <c r="G18521" s="97">
        <v>8.6199999999999992</v>
      </c>
      <c r="H18521" s="97"/>
      <c r="I18521" s="98">
        <v>1.1299999999999999</v>
      </c>
      <c r="J18521" s="98"/>
      <c r="K18521" s="27">
        <f>TRUNC(TRUNC(G18521,8)*I18521,2)</f>
        <v>9.74</v>
      </c>
    </row>
    <row r="18522" spans="1:11" ht="29.1" customHeight="1" x14ac:dyDescent="0.25">
      <c r="A18522" s="24" t="s">
        <v>4069</v>
      </c>
      <c r="B18522" s="95" t="s">
        <v>4070</v>
      </c>
      <c r="C18522" s="95"/>
      <c r="D18522" s="96" t="s">
        <v>20</v>
      </c>
      <c r="E18522" s="96"/>
      <c r="F18522" s="24" t="s">
        <v>26</v>
      </c>
      <c r="G18522" s="97">
        <v>6.4375</v>
      </c>
      <c r="H18522" s="97"/>
      <c r="I18522" s="98">
        <v>17.63</v>
      </c>
      <c r="J18522" s="98"/>
      <c r="K18522" s="27">
        <f>TRUNC(TRUNC(G18522,8)*I18522,2)</f>
        <v>113.49</v>
      </c>
    </row>
    <row r="18523" spans="1:11" ht="15" customHeight="1" x14ac:dyDescent="0.25">
      <c r="A18523" s="24" t="s">
        <v>4071</v>
      </c>
      <c r="B18523" s="95" t="s">
        <v>4072</v>
      </c>
      <c r="C18523" s="95"/>
      <c r="D18523" s="96" t="s">
        <v>20</v>
      </c>
      <c r="E18523" s="96"/>
      <c r="F18523" s="24" t="s">
        <v>3903</v>
      </c>
      <c r="G18523" s="97">
        <v>0.24</v>
      </c>
      <c r="H18523" s="97"/>
      <c r="I18523" s="98">
        <v>3.58</v>
      </c>
      <c r="J18523" s="98"/>
      <c r="K18523" s="27">
        <f>TRUNC(TRUNC(G18523,8)*I18523,2)</f>
        <v>0.85</v>
      </c>
    </row>
    <row r="18524" spans="1:11" ht="15" customHeight="1" x14ac:dyDescent="0.25">
      <c r="A18524" s="9"/>
      <c r="B18524" s="9"/>
      <c r="C18524" s="9"/>
      <c r="D18524" s="9"/>
      <c r="E18524" s="9"/>
      <c r="F18524" s="9"/>
      <c r="G18524" s="91" t="s">
        <v>3906</v>
      </c>
      <c r="H18524" s="91"/>
      <c r="I18524" s="91"/>
      <c r="J18524" s="91"/>
      <c r="K18524" s="28">
        <f>SUM(K18521:K18523)</f>
        <v>124.07999999999998</v>
      </c>
    </row>
    <row r="18525" spans="1:11" ht="15" customHeight="1" x14ac:dyDescent="0.25">
      <c r="A18525" s="93" t="s">
        <v>3907</v>
      </c>
      <c r="B18525" s="93"/>
      <c r="C18525" s="93"/>
      <c r="D18525" s="94" t="s">
        <v>3</v>
      </c>
      <c r="E18525" s="94"/>
      <c r="F18525" s="23" t="s">
        <v>4</v>
      </c>
      <c r="G18525" s="94" t="s">
        <v>3894</v>
      </c>
      <c r="H18525" s="94"/>
      <c r="I18525" s="94" t="s">
        <v>3895</v>
      </c>
      <c r="J18525" s="94"/>
      <c r="K18525" s="23" t="s">
        <v>3896</v>
      </c>
    </row>
    <row r="18526" spans="1:11" ht="15" customHeight="1" x14ac:dyDescent="0.25">
      <c r="A18526" s="24" t="s">
        <v>3971</v>
      </c>
      <c r="B18526" s="95" t="s">
        <v>3972</v>
      </c>
      <c r="C18526" s="95"/>
      <c r="D18526" s="96" t="s">
        <v>20</v>
      </c>
      <c r="E18526" s="96"/>
      <c r="F18526" s="24" t="s">
        <v>2056</v>
      </c>
      <c r="G18526" s="97">
        <v>0.63900000000000001</v>
      </c>
      <c r="H18526" s="97"/>
      <c r="I18526" s="98">
        <v>32.69</v>
      </c>
      <c r="J18526" s="98"/>
      <c r="K18526" s="27">
        <f>TRUNC(TRUNC(G18526,8)*I18526,2)</f>
        <v>20.88</v>
      </c>
    </row>
    <row r="18527" spans="1:11" ht="15" customHeight="1" x14ac:dyDescent="0.25">
      <c r="A18527" s="24" t="s">
        <v>3910</v>
      </c>
      <c r="B18527" s="95" t="s">
        <v>3911</v>
      </c>
      <c r="C18527" s="95"/>
      <c r="D18527" s="96" t="s">
        <v>20</v>
      </c>
      <c r="E18527" s="96"/>
      <c r="F18527" s="24" t="s">
        <v>2056</v>
      </c>
      <c r="G18527" s="97">
        <v>1.2789999999999999</v>
      </c>
      <c r="H18527" s="97"/>
      <c r="I18527" s="98">
        <v>24.94</v>
      </c>
      <c r="J18527" s="98"/>
      <c r="K18527" s="27">
        <f>TRUNC(TRUNC(G18527,8)*I18527,2)</f>
        <v>31.89</v>
      </c>
    </row>
    <row r="18528" spans="1:11" ht="18" customHeight="1" x14ac:dyDescent="0.25">
      <c r="A18528" s="9"/>
      <c r="B18528" s="9"/>
      <c r="C18528" s="9"/>
      <c r="D18528" s="9"/>
      <c r="E18528" s="9"/>
      <c r="F18528" s="9"/>
      <c r="G18528" s="91" t="s">
        <v>3912</v>
      </c>
      <c r="H18528" s="91"/>
      <c r="I18528" s="91"/>
      <c r="J18528" s="91"/>
      <c r="K18528" s="28">
        <f>SUM(K18526:K18527)</f>
        <v>52.769999999999996</v>
      </c>
    </row>
    <row r="18529" spans="1:11" ht="15" customHeight="1" x14ac:dyDescent="0.25">
      <c r="A18529" s="9"/>
      <c r="B18529" s="9"/>
      <c r="C18529" s="9"/>
      <c r="D18529" s="9"/>
      <c r="E18529" s="9"/>
      <c r="F18529" s="9"/>
      <c r="G18529" s="92" t="s">
        <v>3913</v>
      </c>
      <c r="H18529" s="92"/>
      <c r="I18529" s="92"/>
      <c r="J18529" s="92"/>
      <c r="K18529" s="29">
        <f>ROUND(SUM(K18524,K18528),2)</f>
        <v>176.85</v>
      </c>
    </row>
    <row r="18530" spans="1:11" ht="9.9499999999999993" customHeight="1" x14ac:dyDescent="0.25">
      <c r="A18530" s="9"/>
      <c r="B18530" s="9"/>
      <c r="C18530" s="9"/>
      <c r="D18530" s="9"/>
      <c r="E18530" s="9"/>
      <c r="F18530" s="9"/>
      <c r="G18530" s="100"/>
      <c r="H18530" s="100"/>
      <c r="I18530" s="100"/>
      <c r="J18530" s="100"/>
      <c r="K18530" s="100"/>
    </row>
    <row r="18531" spans="1:11" ht="20.100000000000001" customHeight="1" x14ac:dyDescent="0.25">
      <c r="A18531" s="99" t="s">
        <v>3547</v>
      </c>
      <c r="B18531" s="99"/>
      <c r="C18531" s="99"/>
      <c r="D18531" s="99"/>
      <c r="E18531" s="99"/>
      <c r="F18531" s="99"/>
      <c r="G18531" s="99"/>
      <c r="H18531" s="99"/>
      <c r="I18531" s="99"/>
      <c r="J18531" s="99"/>
      <c r="K18531" s="99"/>
    </row>
    <row r="18532" spans="1:11" ht="20.100000000000001" customHeight="1" x14ac:dyDescent="0.25">
      <c r="A18532" s="106" t="s">
        <v>4010</v>
      </c>
      <c r="B18532" s="106"/>
      <c r="C18532" s="106"/>
      <c r="D18532" s="106"/>
      <c r="E18532" s="106"/>
      <c r="F18532" s="2" t="s">
        <v>4</v>
      </c>
      <c r="G18532" s="87" t="s">
        <v>4001</v>
      </c>
      <c r="H18532" s="87"/>
      <c r="I18532" s="87" t="s">
        <v>3895</v>
      </c>
      <c r="J18532" s="87"/>
      <c r="K18532" s="2" t="s">
        <v>4011</v>
      </c>
    </row>
    <row r="18533" spans="1:11" ht="15" customHeight="1" x14ac:dyDescent="0.25">
      <c r="A18533" s="6" t="s">
        <v>4079</v>
      </c>
      <c r="B18533" s="104" t="s">
        <v>4080</v>
      </c>
      <c r="C18533" s="104"/>
      <c r="D18533" s="104"/>
      <c r="E18533" s="104"/>
      <c r="F18533" s="6" t="s">
        <v>77</v>
      </c>
      <c r="G18533" s="113">
        <v>1.7700000000000001E-3</v>
      </c>
      <c r="H18533" s="113"/>
      <c r="I18533" s="105">
        <v>33.79</v>
      </c>
      <c r="J18533" s="105"/>
      <c r="K18533" s="33">
        <f>ROUND(ROUND(G18533,5)*I18533,4)</f>
        <v>5.9799999999999999E-2</v>
      </c>
    </row>
    <row r="18534" spans="1:11" ht="15" customHeight="1" x14ac:dyDescent="0.25">
      <c r="A18534" s="6" t="s">
        <v>4081</v>
      </c>
      <c r="B18534" s="104" t="s">
        <v>4082</v>
      </c>
      <c r="C18534" s="104"/>
      <c r="D18534" s="104"/>
      <c r="E18534" s="104"/>
      <c r="F18534" s="6" t="s">
        <v>77</v>
      </c>
      <c r="G18534" s="113">
        <v>3.9300000000000003E-3</v>
      </c>
      <c r="H18534" s="113"/>
      <c r="I18534" s="105">
        <v>448.02</v>
      </c>
      <c r="J18534" s="105"/>
      <c r="K18534" s="33">
        <f>ROUND(ROUND(G18534,5)*I18534,4)</f>
        <v>1.7606999999999999</v>
      </c>
    </row>
    <row r="18535" spans="1:11" ht="15" customHeight="1" x14ac:dyDescent="0.25">
      <c r="A18535" s="6" t="s">
        <v>4083</v>
      </c>
      <c r="B18535" s="104" t="s">
        <v>4084</v>
      </c>
      <c r="C18535" s="104"/>
      <c r="D18535" s="104"/>
      <c r="E18535" s="104"/>
      <c r="F18535" s="6" t="s">
        <v>77</v>
      </c>
      <c r="G18535" s="113">
        <v>7.0800000000000004E-3</v>
      </c>
      <c r="H18535" s="113"/>
      <c r="I18535" s="105">
        <v>46.06</v>
      </c>
      <c r="J18535" s="105"/>
      <c r="K18535" s="33">
        <f>ROUND(ROUND(G18535,5)*I18535,4)</f>
        <v>0.3261</v>
      </c>
    </row>
    <row r="18536" spans="1:11" ht="15" customHeight="1" x14ac:dyDescent="0.25">
      <c r="A18536" s="6" t="s">
        <v>4085</v>
      </c>
      <c r="B18536" s="104" t="s">
        <v>4086</v>
      </c>
      <c r="C18536" s="104"/>
      <c r="D18536" s="104"/>
      <c r="E18536" s="104"/>
      <c r="F18536" s="6" t="s">
        <v>103</v>
      </c>
      <c r="G18536" s="113">
        <v>1</v>
      </c>
      <c r="H18536" s="113"/>
      <c r="I18536" s="105">
        <v>16.98</v>
      </c>
      <c r="J18536" s="105"/>
      <c r="K18536" s="33">
        <f>ROUND(ROUND(G18536,5)*I18536,4)</f>
        <v>16.98</v>
      </c>
    </row>
    <row r="18537" spans="1:11" ht="15" customHeight="1" x14ac:dyDescent="0.25">
      <c r="A18537" s="1"/>
      <c r="B18537" s="1"/>
      <c r="C18537" s="1"/>
      <c r="D18537" s="1"/>
      <c r="E18537" s="1"/>
      <c r="F18537" s="1"/>
      <c r="G18537" s="85" t="s">
        <v>4014</v>
      </c>
      <c r="H18537" s="85"/>
      <c r="I18537" s="85"/>
      <c r="J18537" s="85"/>
      <c r="K18537" s="34">
        <f>SUM(K18533:K18536)</f>
        <v>19.1266</v>
      </c>
    </row>
    <row r="18538" spans="1:11" ht="15" customHeight="1" x14ac:dyDescent="0.25">
      <c r="A18538" s="106" t="s">
        <v>4015</v>
      </c>
      <c r="B18538" s="106"/>
      <c r="C18538" s="106"/>
      <c r="D18538" s="23" t="s">
        <v>4016</v>
      </c>
      <c r="E18538" s="94" t="s">
        <v>4017</v>
      </c>
      <c r="F18538" s="94"/>
      <c r="G18538" s="94" t="s">
        <v>4001</v>
      </c>
      <c r="H18538" s="94"/>
      <c r="I18538" s="94" t="s">
        <v>3895</v>
      </c>
      <c r="J18538" s="94"/>
      <c r="K18538" s="23" t="s">
        <v>4011</v>
      </c>
    </row>
    <row r="18539" spans="1:11" ht="27.95" customHeight="1" x14ac:dyDescent="0.25">
      <c r="A18539" s="38" t="s">
        <v>4085</v>
      </c>
      <c r="B18539" s="109" t="s">
        <v>4087</v>
      </c>
      <c r="C18539" s="109"/>
      <c r="D18539" s="38" t="s">
        <v>4019</v>
      </c>
      <c r="E18539" s="110" t="s">
        <v>4088</v>
      </c>
      <c r="F18539" s="110"/>
      <c r="G18539" s="111">
        <v>1.9630000000000002E-2</v>
      </c>
      <c r="H18539" s="111"/>
      <c r="I18539" s="112">
        <v>33.64</v>
      </c>
      <c r="J18539" s="112"/>
      <c r="K18539" s="41">
        <f>ROUND(ROUND(G18539,5)*I18539,4)</f>
        <v>0.66039999999999999</v>
      </c>
    </row>
    <row r="18540" spans="1:11" ht="15" customHeight="1" x14ac:dyDescent="0.25">
      <c r="A18540" s="1"/>
      <c r="B18540" s="1"/>
      <c r="C18540" s="1"/>
      <c r="D18540" s="1"/>
      <c r="E18540" s="1"/>
      <c r="F18540" s="1"/>
      <c r="G18540" s="85" t="s">
        <v>4021</v>
      </c>
      <c r="H18540" s="85"/>
      <c r="I18540" s="85"/>
      <c r="J18540" s="85"/>
      <c r="K18540" s="33">
        <f>SUM(K18539:K18539)</f>
        <v>0.66039999999999999</v>
      </c>
    </row>
    <row r="18541" spans="1:11" ht="12.95" customHeight="1" x14ac:dyDescent="0.25">
      <c r="A18541" s="106" t="s">
        <v>4022</v>
      </c>
      <c r="B18541" s="106"/>
      <c r="C18541" s="94" t="s">
        <v>4023</v>
      </c>
      <c r="D18541" s="94" t="s">
        <v>5</v>
      </c>
      <c r="E18541" s="94" t="s">
        <v>4024</v>
      </c>
      <c r="F18541" s="94"/>
      <c r="G18541" s="94" t="s">
        <v>4025</v>
      </c>
      <c r="H18541" s="94"/>
      <c r="I18541" s="94" t="s">
        <v>2086</v>
      </c>
      <c r="J18541" s="94"/>
      <c r="K18541" s="94" t="s">
        <v>4011</v>
      </c>
    </row>
    <row r="18542" spans="1:11" ht="12" customHeight="1" x14ac:dyDescent="0.25">
      <c r="A18542" s="106"/>
      <c r="B18542" s="106"/>
      <c r="C18542" s="94"/>
      <c r="D18542" s="94"/>
      <c r="E18542" s="23" t="s">
        <v>2092</v>
      </c>
      <c r="F18542" s="23" t="s">
        <v>4026</v>
      </c>
      <c r="G18542" s="23" t="s">
        <v>2092</v>
      </c>
      <c r="H18542" s="23" t="s">
        <v>4026</v>
      </c>
      <c r="I18542" s="23" t="s">
        <v>2092</v>
      </c>
      <c r="J18542" s="23" t="s">
        <v>4026</v>
      </c>
      <c r="K18542" s="94"/>
    </row>
    <row r="18543" spans="1:11" ht="27.95" customHeight="1" x14ac:dyDescent="0.25">
      <c r="A18543" s="38" t="s">
        <v>4085</v>
      </c>
      <c r="B18543" s="39" t="s">
        <v>4087</v>
      </c>
      <c r="C18543" s="38" t="s">
        <v>4027</v>
      </c>
      <c r="D18543" s="40">
        <v>1.9630000000000002E-2</v>
      </c>
      <c r="E18543" s="42">
        <v>0</v>
      </c>
      <c r="F18543" s="43">
        <v>1.1100000000000001</v>
      </c>
      <c r="G18543" s="42">
        <v>0</v>
      </c>
      <c r="H18543" s="43">
        <v>0.88</v>
      </c>
      <c r="I18543" s="42">
        <v>0</v>
      </c>
      <c r="J18543" s="43">
        <v>0.72</v>
      </c>
      <c r="K18543" s="41">
        <f>ROUND(D18543*(ROUND(E18543*F18543,4)+ROUND(G18543*H18543,4)+ROUND(I18543*J18543,4)),4)</f>
        <v>0</v>
      </c>
    </row>
    <row r="18544" spans="1:11" ht="15" customHeight="1" x14ac:dyDescent="0.25">
      <c r="A18544" s="1"/>
      <c r="B18544" s="1"/>
      <c r="C18544" s="1"/>
      <c r="D18544" s="1"/>
      <c r="E18544" s="1"/>
      <c r="F18544" s="1"/>
      <c r="G18544" s="85" t="s">
        <v>4028</v>
      </c>
      <c r="H18544" s="85"/>
      <c r="I18544" s="85"/>
      <c r="J18544" s="85"/>
      <c r="K18544" s="33">
        <f>SUM(K18542:K18543)</f>
        <v>0</v>
      </c>
    </row>
    <row r="18545" spans="1:11" ht="15" customHeight="1" x14ac:dyDescent="0.25">
      <c r="A18545" s="9"/>
      <c r="B18545" s="9"/>
      <c r="C18545" s="9"/>
      <c r="D18545" s="9"/>
      <c r="E18545" s="9"/>
      <c r="F18545" s="9"/>
      <c r="G18545" s="92" t="s">
        <v>4029</v>
      </c>
      <c r="H18545" s="92"/>
      <c r="I18545" s="92"/>
      <c r="J18545" s="92"/>
      <c r="K18545" s="33">
        <f>SUM(K18537,K18540,K18544)</f>
        <v>19.786999999999999</v>
      </c>
    </row>
    <row r="18546" spans="1:11" ht="15" customHeight="1" x14ac:dyDescent="0.25">
      <c r="A18546" s="9"/>
      <c r="B18546" s="9"/>
      <c r="C18546" s="9"/>
      <c r="D18546" s="9"/>
      <c r="E18546" s="9"/>
      <c r="F18546" s="9"/>
      <c r="G18546" s="92" t="s">
        <v>3913</v>
      </c>
      <c r="H18546" s="92"/>
      <c r="I18546" s="92"/>
      <c r="J18546" s="92"/>
      <c r="K18546" s="29">
        <f>ROUND(SUM(K18545),2)</f>
        <v>19.79</v>
      </c>
    </row>
    <row r="18547" spans="1:11" ht="9.9499999999999993" customHeight="1" x14ac:dyDescent="0.25">
      <c r="A18547" s="9"/>
      <c r="B18547" s="9"/>
      <c r="C18547" s="9"/>
      <c r="D18547" s="9"/>
      <c r="E18547" s="9"/>
      <c r="F18547" s="9"/>
      <c r="G18547" s="100"/>
      <c r="H18547" s="100"/>
      <c r="I18547" s="100"/>
      <c r="J18547" s="100"/>
      <c r="K18547" s="100"/>
    </row>
    <row r="18548" spans="1:11" ht="20.100000000000001" customHeight="1" x14ac:dyDescent="0.25">
      <c r="A18548" s="99" t="s">
        <v>3548</v>
      </c>
      <c r="B18548" s="99"/>
      <c r="C18548" s="99"/>
      <c r="D18548" s="99"/>
      <c r="E18548" s="99"/>
      <c r="F18548" s="99"/>
      <c r="G18548" s="99"/>
      <c r="H18548" s="99"/>
      <c r="I18548" s="99"/>
      <c r="J18548" s="99"/>
      <c r="K18548" s="99"/>
    </row>
    <row r="18549" spans="1:11" ht="15" customHeight="1" x14ac:dyDescent="0.25">
      <c r="A18549" s="93" t="s">
        <v>3893</v>
      </c>
      <c r="B18549" s="93"/>
      <c r="C18549" s="93"/>
      <c r="D18549" s="94" t="s">
        <v>3</v>
      </c>
      <c r="E18549" s="94"/>
      <c r="F18549" s="23" t="s">
        <v>4</v>
      </c>
      <c r="G18549" s="94" t="s">
        <v>3894</v>
      </c>
      <c r="H18549" s="94"/>
      <c r="I18549" s="94" t="s">
        <v>3895</v>
      </c>
      <c r="J18549" s="94"/>
      <c r="K18549" s="23" t="s">
        <v>3896</v>
      </c>
    </row>
    <row r="18550" spans="1:11" ht="15" customHeight="1" x14ac:dyDescent="0.25">
      <c r="A18550" s="24" t="s">
        <v>4089</v>
      </c>
      <c r="B18550" s="95" t="s">
        <v>4090</v>
      </c>
      <c r="C18550" s="95"/>
      <c r="D18550" s="96" t="s">
        <v>20</v>
      </c>
      <c r="E18550" s="96"/>
      <c r="F18550" s="24" t="s">
        <v>16</v>
      </c>
      <c r="G18550" s="97">
        <v>1</v>
      </c>
      <c r="H18550" s="97"/>
      <c r="I18550" s="98">
        <v>12.85</v>
      </c>
      <c r="J18550" s="98"/>
      <c r="K18550" s="27">
        <f>TRUNC(TRUNC(G18550,8)*I18550,2)</f>
        <v>12.85</v>
      </c>
    </row>
    <row r="18551" spans="1:11" ht="15" customHeight="1" x14ac:dyDescent="0.25">
      <c r="A18551" s="9"/>
      <c r="B18551" s="9"/>
      <c r="C18551" s="9"/>
      <c r="D18551" s="9"/>
      <c r="E18551" s="9"/>
      <c r="F18551" s="9"/>
      <c r="G18551" s="91" t="s">
        <v>3906</v>
      </c>
      <c r="H18551" s="91"/>
      <c r="I18551" s="91"/>
      <c r="J18551" s="91"/>
      <c r="K18551" s="28">
        <f>SUM(K18550:K18550)</f>
        <v>12.85</v>
      </c>
    </row>
    <row r="18552" spans="1:11" ht="15" customHeight="1" x14ac:dyDescent="0.25">
      <c r="A18552" s="93" t="s">
        <v>3907</v>
      </c>
      <c r="B18552" s="93"/>
      <c r="C18552" s="93"/>
      <c r="D18552" s="94" t="s">
        <v>3</v>
      </c>
      <c r="E18552" s="94"/>
      <c r="F18552" s="23" t="s">
        <v>4</v>
      </c>
      <c r="G18552" s="94" t="s">
        <v>3894</v>
      </c>
      <c r="H18552" s="94"/>
      <c r="I18552" s="94" t="s">
        <v>3895</v>
      </c>
      <c r="J18552" s="94"/>
      <c r="K18552" s="23" t="s">
        <v>3896</v>
      </c>
    </row>
    <row r="18553" spans="1:11" ht="15" customHeight="1" x14ac:dyDescent="0.25">
      <c r="A18553" s="24" t="s">
        <v>3961</v>
      </c>
      <c r="B18553" s="95" t="s">
        <v>3962</v>
      </c>
      <c r="C18553" s="95"/>
      <c r="D18553" s="96" t="s">
        <v>20</v>
      </c>
      <c r="E18553" s="96"/>
      <c r="F18553" s="24" t="s">
        <v>2056</v>
      </c>
      <c r="G18553" s="97">
        <v>2.7699999999999999E-2</v>
      </c>
      <c r="H18553" s="97"/>
      <c r="I18553" s="98">
        <v>29.5</v>
      </c>
      <c r="J18553" s="98"/>
      <c r="K18553" s="27">
        <f>TRUNC(TRUNC(G18553,8)*I18553,2)</f>
        <v>0.81</v>
      </c>
    </row>
    <row r="18554" spans="1:11" ht="15" customHeight="1" x14ac:dyDescent="0.25">
      <c r="A18554" s="24" t="s">
        <v>3910</v>
      </c>
      <c r="B18554" s="95" t="s">
        <v>3911</v>
      </c>
      <c r="C18554" s="95"/>
      <c r="D18554" s="96" t="s">
        <v>20</v>
      </c>
      <c r="E18554" s="96"/>
      <c r="F18554" s="24" t="s">
        <v>2056</v>
      </c>
      <c r="G18554" s="97">
        <v>0.1386</v>
      </c>
      <c r="H18554" s="97"/>
      <c r="I18554" s="98">
        <v>24.94</v>
      </c>
      <c r="J18554" s="98"/>
      <c r="K18554" s="27">
        <f>TRUNC(TRUNC(G18554,8)*I18554,2)</f>
        <v>3.45</v>
      </c>
    </row>
    <row r="18555" spans="1:11" ht="18" customHeight="1" x14ac:dyDescent="0.25">
      <c r="A18555" s="9"/>
      <c r="B18555" s="9"/>
      <c r="C18555" s="9"/>
      <c r="D18555" s="9"/>
      <c r="E18555" s="9"/>
      <c r="F18555" s="9"/>
      <c r="G18555" s="91" t="s">
        <v>3912</v>
      </c>
      <c r="H18555" s="91"/>
      <c r="I18555" s="91"/>
      <c r="J18555" s="91"/>
      <c r="K18555" s="28">
        <f>SUM(K18553:K18554)</f>
        <v>4.26</v>
      </c>
    </row>
    <row r="18556" spans="1:11" ht="15" customHeight="1" x14ac:dyDescent="0.25">
      <c r="A18556" s="9"/>
      <c r="B18556" s="9"/>
      <c r="C18556" s="9"/>
      <c r="D18556" s="9"/>
      <c r="E18556" s="9"/>
      <c r="F18556" s="9"/>
      <c r="G18556" s="92" t="s">
        <v>3913</v>
      </c>
      <c r="H18556" s="92"/>
      <c r="I18556" s="92"/>
      <c r="J18556" s="92"/>
      <c r="K18556" s="29">
        <f>ROUND(SUM(K18551,K18555),2)</f>
        <v>17.11</v>
      </c>
    </row>
    <row r="18557" spans="1:11" ht="9.9499999999999993" customHeight="1" x14ac:dyDescent="0.25">
      <c r="A18557" s="9"/>
      <c r="B18557" s="9"/>
      <c r="C18557" s="9"/>
      <c r="D18557" s="9"/>
      <c r="E18557" s="9"/>
      <c r="F18557" s="9"/>
      <c r="G18557" s="100"/>
      <c r="H18557" s="100"/>
      <c r="I18557" s="100"/>
      <c r="J18557" s="100"/>
      <c r="K18557" s="100"/>
    </row>
    <row r="18558" spans="1:11" ht="20.100000000000001" customHeight="1" x14ac:dyDescent="0.25">
      <c r="A18558" s="99" t="s">
        <v>3549</v>
      </c>
      <c r="B18558" s="99"/>
      <c r="C18558" s="99"/>
      <c r="D18558" s="99"/>
      <c r="E18558" s="99"/>
      <c r="F18558" s="99"/>
      <c r="G18558" s="99"/>
      <c r="H18558" s="99"/>
      <c r="I18558" s="99"/>
      <c r="J18558" s="99"/>
      <c r="K18558" s="99"/>
    </row>
    <row r="18559" spans="1:11" ht="12.95" customHeight="1" x14ac:dyDescent="0.25">
      <c r="A18559" s="107" t="s">
        <v>3984</v>
      </c>
      <c r="B18559" s="107"/>
      <c r="C18559" s="107"/>
      <c r="D18559" s="108" t="s">
        <v>3985</v>
      </c>
      <c r="E18559" s="87" t="s">
        <v>3986</v>
      </c>
      <c r="F18559" s="87"/>
      <c r="G18559" s="87" t="s">
        <v>3987</v>
      </c>
      <c r="H18559" s="87"/>
      <c r="I18559" s="87"/>
      <c r="J18559" s="87"/>
      <c r="K18559" s="87" t="s">
        <v>3988</v>
      </c>
    </row>
    <row r="18560" spans="1:11" ht="12" customHeight="1" x14ac:dyDescent="0.25">
      <c r="A18560" s="107"/>
      <c r="B18560" s="107"/>
      <c r="C18560" s="107"/>
      <c r="D18560" s="108"/>
      <c r="E18560" s="23" t="s">
        <v>3989</v>
      </c>
      <c r="F18560" s="23" t="s">
        <v>3990</v>
      </c>
      <c r="G18560" s="94" t="s">
        <v>3989</v>
      </c>
      <c r="H18560" s="94"/>
      <c r="I18560" s="94" t="s">
        <v>3990</v>
      </c>
      <c r="J18560" s="94"/>
      <c r="K18560" s="87"/>
    </row>
    <row r="18561" spans="1:11" ht="15.95" customHeight="1" x14ac:dyDescent="0.25">
      <c r="A18561" s="6" t="s">
        <v>4091</v>
      </c>
      <c r="B18561" s="104" t="s">
        <v>4092</v>
      </c>
      <c r="C18561" s="104"/>
      <c r="D18561" s="44">
        <v>1</v>
      </c>
      <c r="E18561" s="32">
        <v>0.8</v>
      </c>
      <c r="F18561" s="32">
        <v>0.19999999999999996</v>
      </c>
      <c r="G18561" s="105">
        <v>5.32</v>
      </c>
      <c r="H18561" s="105"/>
      <c r="I18561" s="105">
        <v>0.5</v>
      </c>
      <c r="J18561" s="105"/>
      <c r="K18561" s="33">
        <f>TRUNC(D18561*(TRUNC(E18561*G18561,4)+TRUNC(F18561*I18561,4)),4)</f>
        <v>4.3559999999999999</v>
      </c>
    </row>
    <row r="18562" spans="1:11" ht="15" customHeight="1" x14ac:dyDescent="0.25">
      <c r="A18562" s="1"/>
      <c r="B18562" s="1"/>
      <c r="C18562" s="1"/>
      <c r="D18562" s="1"/>
      <c r="E18562" s="1"/>
      <c r="F18562" s="1"/>
      <c r="G18562" s="85" t="s">
        <v>3999</v>
      </c>
      <c r="H18562" s="85"/>
      <c r="I18562" s="85"/>
      <c r="J18562" s="85"/>
      <c r="K18562" s="34">
        <f>SUM(K18560:K18561)</f>
        <v>4.3559999999999999</v>
      </c>
    </row>
    <row r="18563" spans="1:11" ht="20.100000000000001" customHeight="1" x14ac:dyDescent="0.25">
      <c r="A18563" s="106" t="s">
        <v>4000</v>
      </c>
      <c r="B18563" s="106"/>
      <c r="C18563" s="106"/>
      <c r="D18563" s="106"/>
      <c r="E18563" s="106"/>
      <c r="F18563" s="2" t="s">
        <v>4</v>
      </c>
      <c r="G18563" s="87" t="s">
        <v>4001</v>
      </c>
      <c r="H18563" s="87"/>
      <c r="I18563" s="87" t="s">
        <v>4002</v>
      </c>
      <c r="J18563" s="87"/>
      <c r="K18563" s="2" t="s">
        <v>3988</v>
      </c>
    </row>
    <row r="18564" spans="1:11" ht="15" customHeight="1" x14ac:dyDescent="0.25">
      <c r="A18564" s="6" t="s">
        <v>4093</v>
      </c>
      <c r="B18564" s="101" t="s">
        <v>4094</v>
      </c>
      <c r="C18564" s="101"/>
      <c r="D18564" s="101"/>
      <c r="E18564" s="101"/>
      <c r="F18564" s="6" t="s">
        <v>3940</v>
      </c>
      <c r="G18564" s="102">
        <v>0.1333</v>
      </c>
      <c r="H18564" s="102"/>
      <c r="I18564" s="103">
        <v>3.96</v>
      </c>
      <c r="J18564" s="103"/>
      <c r="K18564" s="7">
        <f>TRUNC(TRUNC(G18564,8)*I18564,2)</f>
        <v>0.52</v>
      </c>
    </row>
    <row r="18565" spans="1:11" ht="15" customHeight="1" x14ac:dyDescent="0.25">
      <c r="A18565" s="6" t="s">
        <v>4095</v>
      </c>
      <c r="B18565" s="101" t="s">
        <v>4096</v>
      </c>
      <c r="C18565" s="101"/>
      <c r="D18565" s="101"/>
      <c r="E18565" s="101"/>
      <c r="F18565" s="6" t="s">
        <v>3940</v>
      </c>
      <c r="G18565" s="102">
        <v>2</v>
      </c>
      <c r="H18565" s="102"/>
      <c r="I18565" s="103">
        <v>14.41</v>
      </c>
      <c r="J18565" s="103"/>
      <c r="K18565" s="7">
        <f>TRUNC(TRUNC(G18565,8)*I18565,2)</f>
        <v>28.82</v>
      </c>
    </row>
    <row r="18566" spans="1:11" ht="15" customHeight="1" x14ac:dyDescent="0.25">
      <c r="A18566" s="6" t="s">
        <v>4097</v>
      </c>
      <c r="B18566" s="101" t="s">
        <v>4098</v>
      </c>
      <c r="C18566" s="101"/>
      <c r="D18566" s="101"/>
      <c r="E18566" s="101"/>
      <c r="F18566" s="6" t="s">
        <v>3940</v>
      </c>
      <c r="G18566" s="102">
        <v>3</v>
      </c>
      <c r="H18566" s="102"/>
      <c r="I18566" s="103">
        <v>14.58</v>
      </c>
      <c r="J18566" s="103"/>
      <c r="K18566" s="7">
        <f>TRUNC(TRUNC(G18566,8)*I18566,2)</f>
        <v>43.74</v>
      </c>
    </row>
    <row r="18567" spans="1:11" ht="15" customHeight="1" x14ac:dyDescent="0.25">
      <c r="A18567" s="1"/>
      <c r="B18567" s="1"/>
      <c r="C18567" s="1"/>
      <c r="D18567" s="1"/>
      <c r="E18567" s="1"/>
      <c r="F18567" s="1"/>
      <c r="G18567" s="85" t="s">
        <v>4005</v>
      </c>
      <c r="H18567" s="85"/>
      <c r="I18567" s="85"/>
      <c r="J18567" s="85"/>
      <c r="K18567" s="29">
        <f>SUM(K18564:K18566)</f>
        <v>73.08</v>
      </c>
    </row>
    <row r="18568" spans="1:11" ht="15" customHeight="1" x14ac:dyDescent="0.25">
      <c r="A18568" s="9"/>
      <c r="B18568" s="9"/>
      <c r="C18568" s="9"/>
      <c r="D18568" s="9"/>
      <c r="E18568" s="9"/>
      <c r="F18568" s="9"/>
      <c r="G18568" s="92" t="s">
        <v>4006</v>
      </c>
      <c r="H18568" s="92"/>
      <c r="I18568" s="92"/>
      <c r="J18568" s="92"/>
      <c r="K18568" s="33">
        <f>SUM(K18562,K18567)</f>
        <v>77.435999999999993</v>
      </c>
    </row>
    <row r="18569" spans="1:11" ht="15" customHeight="1" x14ac:dyDescent="0.25">
      <c r="A18569" s="9"/>
      <c r="B18569" s="9"/>
      <c r="C18569" s="9"/>
      <c r="D18569" s="9"/>
      <c r="E18569" s="9"/>
      <c r="F18569" s="9"/>
      <c r="G18569" s="92" t="s">
        <v>4007</v>
      </c>
      <c r="H18569" s="92"/>
      <c r="I18569" s="92"/>
      <c r="J18569" s="92"/>
      <c r="K18569" s="35">
        <v>22.5</v>
      </c>
    </row>
    <row r="18570" spans="1:11" ht="15" customHeight="1" x14ac:dyDescent="0.25">
      <c r="A18570" s="9"/>
      <c r="B18570" s="9"/>
      <c r="C18570" s="9"/>
      <c r="D18570" s="9"/>
      <c r="E18570" s="9"/>
      <c r="F18570" s="9"/>
      <c r="G18570" s="92" t="s">
        <v>4008</v>
      </c>
      <c r="H18570" s="92"/>
      <c r="I18570" s="92"/>
      <c r="J18570" s="92"/>
      <c r="K18570" s="33">
        <f>TRUNC(K18568/K18569,4)</f>
        <v>3.4416000000000002</v>
      </c>
    </row>
    <row r="18571" spans="1:11" ht="15" customHeight="1" x14ac:dyDescent="0.25">
      <c r="A18571" s="9"/>
      <c r="B18571" s="9"/>
      <c r="C18571" s="9"/>
      <c r="D18571" s="9"/>
      <c r="E18571" s="9"/>
      <c r="F18571" s="9"/>
      <c r="G18571" s="92" t="s">
        <v>4029</v>
      </c>
      <c r="H18571" s="92"/>
      <c r="I18571" s="92"/>
      <c r="J18571" s="92"/>
      <c r="K18571" s="33">
        <f>SUM(K18570)</f>
        <v>3.4416000000000002</v>
      </c>
    </row>
    <row r="18572" spans="1:11" ht="15" customHeight="1" x14ac:dyDescent="0.25">
      <c r="A18572" s="9"/>
      <c r="B18572" s="9"/>
      <c r="C18572" s="9"/>
      <c r="D18572" s="9"/>
      <c r="E18572" s="9"/>
      <c r="F18572" s="9"/>
      <c r="G18572" s="92" t="s">
        <v>3913</v>
      </c>
      <c r="H18572" s="92"/>
      <c r="I18572" s="92"/>
      <c r="J18572" s="92"/>
      <c r="K18572" s="29">
        <f>ROUND(SUM(K18571),2)</f>
        <v>3.44</v>
      </c>
    </row>
    <row r="18573" spans="1:11" ht="9.9499999999999993" customHeight="1" x14ac:dyDescent="0.25">
      <c r="A18573" s="9"/>
      <c r="B18573" s="9"/>
      <c r="C18573" s="9"/>
      <c r="D18573" s="9"/>
      <c r="E18573" s="9"/>
      <c r="F18573" s="9"/>
      <c r="G18573" s="100"/>
      <c r="H18573" s="100"/>
      <c r="I18573" s="100"/>
      <c r="J18573" s="100"/>
      <c r="K18573" s="100"/>
    </row>
    <row r="18574" spans="1:11" ht="20.100000000000001" customHeight="1" x14ac:dyDescent="0.25">
      <c r="A18574" s="99" t="s">
        <v>3550</v>
      </c>
      <c r="B18574" s="99"/>
      <c r="C18574" s="99"/>
      <c r="D18574" s="99"/>
      <c r="E18574" s="99"/>
      <c r="F18574" s="99"/>
      <c r="G18574" s="99"/>
      <c r="H18574" s="99"/>
      <c r="I18574" s="99"/>
      <c r="J18574" s="99"/>
      <c r="K18574" s="99"/>
    </row>
    <row r="18575" spans="1:11" ht="15" customHeight="1" x14ac:dyDescent="0.25">
      <c r="A18575" s="93" t="s">
        <v>3893</v>
      </c>
      <c r="B18575" s="93"/>
      <c r="C18575" s="93"/>
      <c r="D18575" s="94" t="s">
        <v>3</v>
      </c>
      <c r="E18575" s="94"/>
      <c r="F18575" s="23" t="s">
        <v>4</v>
      </c>
      <c r="G18575" s="94" t="s">
        <v>3894</v>
      </c>
      <c r="H18575" s="94"/>
      <c r="I18575" s="94" t="s">
        <v>3895</v>
      </c>
      <c r="J18575" s="94"/>
      <c r="K18575" s="23" t="s">
        <v>3896</v>
      </c>
    </row>
    <row r="18576" spans="1:11" ht="15" customHeight="1" x14ac:dyDescent="0.25">
      <c r="A18576" s="24" t="s">
        <v>3951</v>
      </c>
      <c r="B18576" s="95" t="s">
        <v>3952</v>
      </c>
      <c r="C18576" s="95"/>
      <c r="D18576" s="96" t="s">
        <v>3953</v>
      </c>
      <c r="E18576" s="96"/>
      <c r="F18576" s="24" t="s">
        <v>3954</v>
      </c>
      <c r="G18576" s="97">
        <v>4.0000000000000001E-3</v>
      </c>
      <c r="H18576" s="97"/>
      <c r="I18576" s="98">
        <v>215</v>
      </c>
      <c r="J18576" s="98"/>
      <c r="K18576" s="27">
        <f>ROUND(ROUND(G18576,8)*I18576,2)</f>
        <v>0.86</v>
      </c>
    </row>
    <row r="18577" spans="1:11" ht="15" customHeight="1" x14ac:dyDescent="0.25">
      <c r="A18577" s="24" t="s">
        <v>3955</v>
      </c>
      <c r="B18577" s="95" t="s">
        <v>3956</v>
      </c>
      <c r="C18577" s="95"/>
      <c r="D18577" s="96" t="s">
        <v>20</v>
      </c>
      <c r="E18577" s="96"/>
      <c r="F18577" s="24" t="s">
        <v>3903</v>
      </c>
      <c r="G18577" s="97">
        <v>5.0000000000000001E-3</v>
      </c>
      <c r="H18577" s="97"/>
      <c r="I18577" s="98">
        <v>19.37</v>
      </c>
      <c r="J18577" s="98"/>
      <c r="K18577" s="27">
        <f>ROUND(ROUND(G18577,8)*I18577,2)</f>
        <v>0.1</v>
      </c>
    </row>
    <row r="18578" spans="1:11" ht="15" customHeight="1" x14ac:dyDescent="0.25">
      <c r="A18578" s="9"/>
      <c r="B18578" s="9"/>
      <c r="C18578" s="9"/>
      <c r="D18578" s="9"/>
      <c r="E18578" s="9"/>
      <c r="F18578" s="9"/>
      <c r="G18578" s="91" t="s">
        <v>3906</v>
      </c>
      <c r="H18578" s="91"/>
      <c r="I18578" s="91"/>
      <c r="J18578" s="91"/>
      <c r="K18578" s="28">
        <f>SUM(K18576:K18577)</f>
        <v>0.96</v>
      </c>
    </row>
    <row r="18579" spans="1:11" ht="15" customHeight="1" x14ac:dyDescent="0.25">
      <c r="A18579" s="93" t="s">
        <v>3907</v>
      </c>
      <c r="B18579" s="93"/>
      <c r="C18579" s="93"/>
      <c r="D18579" s="94" t="s">
        <v>3</v>
      </c>
      <c r="E18579" s="94"/>
      <c r="F18579" s="23" t="s">
        <v>4</v>
      </c>
      <c r="G18579" s="94" t="s">
        <v>3894</v>
      </c>
      <c r="H18579" s="94"/>
      <c r="I18579" s="94" t="s">
        <v>3895</v>
      </c>
      <c r="J18579" s="94"/>
      <c r="K18579" s="23" t="s">
        <v>3896</v>
      </c>
    </row>
    <row r="18580" spans="1:11" ht="21" customHeight="1" x14ac:dyDescent="0.25">
      <c r="A18580" s="24" t="s">
        <v>3908</v>
      </c>
      <c r="B18580" s="95" t="s">
        <v>3909</v>
      </c>
      <c r="C18580" s="95"/>
      <c r="D18580" s="96" t="s">
        <v>20</v>
      </c>
      <c r="E18580" s="96"/>
      <c r="F18580" s="24" t="s">
        <v>2056</v>
      </c>
      <c r="G18580" s="97">
        <v>0.03</v>
      </c>
      <c r="H18580" s="97"/>
      <c r="I18580" s="98">
        <v>32.24</v>
      </c>
      <c r="J18580" s="98"/>
      <c r="K18580" s="27">
        <f>ROUND(ROUND(G18580,8)*I18580,2)</f>
        <v>0.97</v>
      </c>
    </row>
    <row r="18581" spans="1:11" ht="15" customHeight="1" x14ac:dyDescent="0.25">
      <c r="A18581" s="24" t="s">
        <v>3910</v>
      </c>
      <c r="B18581" s="95" t="s">
        <v>3911</v>
      </c>
      <c r="C18581" s="95"/>
      <c r="D18581" s="96" t="s">
        <v>20</v>
      </c>
      <c r="E18581" s="96"/>
      <c r="F18581" s="24" t="s">
        <v>2056</v>
      </c>
      <c r="G18581" s="97">
        <v>0.03</v>
      </c>
      <c r="H18581" s="97"/>
      <c r="I18581" s="98">
        <v>24.94</v>
      </c>
      <c r="J18581" s="98"/>
      <c r="K18581" s="27">
        <f>ROUND(ROUND(G18581,8)*I18581,2)</f>
        <v>0.75</v>
      </c>
    </row>
    <row r="18582" spans="1:11" ht="18" customHeight="1" x14ac:dyDescent="0.25">
      <c r="A18582" s="9"/>
      <c r="B18582" s="9"/>
      <c r="C18582" s="9"/>
      <c r="D18582" s="9"/>
      <c r="E18582" s="9"/>
      <c r="F18582" s="9"/>
      <c r="G18582" s="91" t="s">
        <v>3912</v>
      </c>
      <c r="H18582" s="91"/>
      <c r="I18582" s="91"/>
      <c r="J18582" s="91"/>
      <c r="K18582" s="28">
        <f>SUM(K18580:K18581)</f>
        <v>1.72</v>
      </c>
    </row>
    <row r="18583" spans="1:11" ht="15" customHeight="1" x14ac:dyDescent="0.25">
      <c r="A18583" s="9"/>
      <c r="B18583" s="9"/>
      <c r="C18583" s="9"/>
      <c r="D18583" s="9"/>
      <c r="E18583" s="9"/>
      <c r="F18583" s="9"/>
      <c r="G18583" s="92" t="s">
        <v>3913</v>
      </c>
      <c r="H18583" s="92"/>
      <c r="I18583" s="92"/>
      <c r="J18583" s="92"/>
      <c r="K18583" s="29">
        <f>ROUND(SUM(K18578,K18582),2)</f>
        <v>2.68</v>
      </c>
    </row>
    <row r="18584" spans="1:11" ht="9.9499999999999993" customHeight="1" x14ac:dyDescent="0.25">
      <c r="A18584" s="9"/>
      <c r="B18584" s="9"/>
      <c r="C18584" s="9"/>
      <c r="D18584" s="9"/>
      <c r="E18584" s="9"/>
      <c r="F18584" s="9"/>
      <c r="G18584" s="100"/>
      <c r="H18584" s="100"/>
      <c r="I18584" s="100"/>
      <c r="J18584" s="100"/>
      <c r="K18584" s="100"/>
    </row>
    <row r="18585" spans="1:11" ht="20.100000000000001" customHeight="1" x14ac:dyDescent="0.25">
      <c r="A18585" s="99" t="s">
        <v>3551</v>
      </c>
      <c r="B18585" s="99"/>
      <c r="C18585" s="99"/>
      <c r="D18585" s="99"/>
      <c r="E18585" s="99"/>
      <c r="F18585" s="99"/>
      <c r="G18585" s="99"/>
      <c r="H18585" s="99"/>
      <c r="I18585" s="99"/>
      <c r="J18585" s="99"/>
      <c r="K18585" s="99"/>
    </row>
    <row r="18586" spans="1:11" ht="15" customHeight="1" x14ac:dyDescent="0.25">
      <c r="A18586" s="93" t="s">
        <v>3916</v>
      </c>
      <c r="B18586" s="93"/>
      <c r="C18586" s="93"/>
      <c r="D18586" s="94" t="s">
        <v>3</v>
      </c>
      <c r="E18586" s="94"/>
      <c r="F18586" s="23" t="s">
        <v>4</v>
      </c>
      <c r="G18586" s="94" t="s">
        <v>3894</v>
      </c>
      <c r="H18586" s="94"/>
      <c r="I18586" s="94" t="s">
        <v>3895</v>
      </c>
      <c r="J18586" s="94"/>
      <c r="K18586" s="23" t="s">
        <v>3896</v>
      </c>
    </row>
    <row r="18587" spans="1:11" ht="29.1" customHeight="1" x14ac:dyDescent="0.25">
      <c r="A18587" s="24" t="s">
        <v>3957</v>
      </c>
      <c r="B18587" s="95" t="s">
        <v>3958</v>
      </c>
      <c r="C18587" s="95"/>
      <c r="D18587" s="96" t="s">
        <v>20</v>
      </c>
      <c r="E18587" s="96"/>
      <c r="F18587" s="24" t="s">
        <v>3936</v>
      </c>
      <c r="G18587" s="97">
        <v>2.8999999999999998E-3</v>
      </c>
      <c r="H18587" s="97"/>
      <c r="I18587" s="98">
        <v>75.540000000000006</v>
      </c>
      <c r="J18587" s="98"/>
      <c r="K18587" s="27">
        <f>TRUNC(TRUNC(G18587,8)*I18587,2)</f>
        <v>0.21</v>
      </c>
    </row>
    <row r="18588" spans="1:11" ht="29.1" customHeight="1" x14ac:dyDescent="0.25">
      <c r="A18588" s="24" t="s">
        <v>3959</v>
      </c>
      <c r="B18588" s="95" t="s">
        <v>3960</v>
      </c>
      <c r="C18588" s="95"/>
      <c r="D18588" s="96" t="s">
        <v>20</v>
      </c>
      <c r="E18588" s="96"/>
      <c r="F18588" s="24" t="s">
        <v>30</v>
      </c>
      <c r="G18588" s="97">
        <v>1.6999999999999999E-3</v>
      </c>
      <c r="H18588" s="97"/>
      <c r="I18588" s="98">
        <v>198.53</v>
      </c>
      <c r="J18588" s="98"/>
      <c r="K18588" s="27">
        <f>TRUNC(TRUNC(G18588,8)*I18588,2)</f>
        <v>0.33</v>
      </c>
    </row>
    <row r="18589" spans="1:11" ht="18" customHeight="1" x14ac:dyDescent="0.25">
      <c r="A18589" s="9"/>
      <c r="B18589" s="9"/>
      <c r="C18589" s="9"/>
      <c r="D18589" s="9"/>
      <c r="E18589" s="9"/>
      <c r="F18589" s="9"/>
      <c r="G18589" s="91" t="s">
        <v>3919</v>
      </c>
      <c r="H18589" s="91"/>
      <c r="I18589" s="91"/>
      <c r="J18589" s="91"/>
      <c r="K18589" s="28">
        <f>SUM(K18587:K18588)</f>
        <v>0.54</v>
      </c>
    </row>
    <row r="18590" spans="1:11" ht="15" customHeight="1" x14ac:dyDescent="0.25">
      <c r="A18590" s="93" t="s">
        <v>3907</v>
      </c>
      <c r="B18590" s="93"/>
      <c r="C18590" s="93"/>
      <c r="D18590" s="94" t="s">
        <v>3</v>
      </c>
      <c r="E18590" s="94"/>
      <c r="F18590" s="23" t="s">
        <v>4</v>
      </c>
      <c r="G18590" s="94" t="s">
        <v>3894</v>
      </c>
      <c r="H18590" s="94"/>
      <c r="I18590" s="94" t="s">
        <v>3895</v>
      </c>
      <c r="J18590" s="94"/>
      <c r="K18590" s="23" t="s">
        <v>3896</v>
      </c>
    </row>
    <row r="18591" spans="1:11" ht="15" customHeight="1" x14ac:dyDescent="0.25">
      <c r="A18591" s="24" t="s">
        <v>3961</v>
      </c>
      <c r="B18591" s="95" t="s">
        <v>3962</v>
      </c>
      <c r="C18591" s="95"/>
      <c r="D18591" s="96" t="s">
        <v>20</v>
      </c>
      <c r="E18591" s="96"/>
      <c r="F18591" s="24" t="s">
        <v>2056</v>
      </c>
      <c r="G18591" s="97">
        <v>4.5999999999999999E-3</v>
      </c>
      <c r="H18591" s="97"/>
      <c r="I18591" s="98">
        <v>29.5</v>
      </c>
      <c r="J18591" s="98"/>
      <c r="K18591" s="27">
        <f>TRUNC(TRUNC(G18591,8)*I18591,2)</f>
        <v>0.13</v>
      </c>
    </row>
    <row r="18592" spans="1:11" ht="18" customHeight="1" x14ac:dyDescent="0.25">
      <c r="A18592" s="9"/>
      <c r="B18592" s="9"/>
      <c r="C18592" s="9"/>
      <c r="D18592" s="9"/>
      <c r="E18592" s="9"/>
      <c r="F18592" s="9"/>
      <c r="G18592" s="91" t="s">
        <v>3912</v>
      </c>
      <c r="H18592" s="91"/>
      <c r="I18592" s="91"/>
      <c r="J18592" s="91"/>
      <c r="K18592" s="28">
        <f>SUM(K18591:K18591)</f>
        <v>0.13</v>
      </c>
    </row>
    <row r="18593" spans="1:11" ht="15" customHeight="1" x14ac:dyDescent="0.25">
      <c r="A18593" s="9"/>
      <c r="B18593" s="9"/>
      <c r="C18593" s="9"/>
      <c r="D18593" s="9"/>
      <c r="E18593" s="9"/>
      <c r="F18593" s="9"/>
      <c r="G18593" s="92" t="s">
        <v>3913</v>
      </c>
      <c r="H18593" s="92"/>
      <c r="I18593" s="92"/>
      <c r="J18593" s="92"/>
      <c r="K18593" s="29">
        <f>ROUND(SUM(K18589,K18592),2)</f>
        <v>0.67</v>
      </c>
    </row>
    <row r="18594" spans="1:11" ht="9.9499999999999993" customHeight="1" x14ac:dyDescent="0.25">
      <c r="A18594" s="9"/>
      <c r="B18594" s="9"/>
      <c r="C18594" s="9"/>
      <c r="D18594" s="9"/>
      <c r="E18594" s="9"/>
      <c r="F18594" s="9"/>
      <c r="G18594" s="100"/>
      <c r="H18594" s="100"/>
      <c r="I18594" s="100"/>
      <c r="J18594" s="100"/>
      <c r="K18594" s="100"/>
    </row>
    <row r="18595" spans="1:11" ht="20.100000000000001" customHeight="1" x14ac:dyDescent="0.25">
      <c r="A18595" s="99" t="s">
        <v>3552</v>
      </c>
      <c r="B18595" s="99"/>
      <c r="C18595" s="99"/>
      <c r="D18595" s="99"/>
      <c r="E18595" s="99"/>
      <c r="F18595" s="99"/>
      <c r="G18595" s="99"/>
      <c r="H18595" s="99"/>
      <c r="I18595" s="99"/>
      <c r="J18595" s="99"/>
      <c r="K18595" s="99"/>
    </row>
    <row r="18596" spans="1:11" ht="15" customHeight="1" x14ac:dyDescent="0.25">
      <c r="A18596" s="93" t="s">
        <v>3916</v>
      </c>
      <c r="B18596" s="93"/>
      <c r="C18596" s="93"/>
      <c r="D18596" s="94" t="s">
        <v>3</v>
      </c>
      <c r="E18596" s="94"/>
      <c r="F18596" s="23" t="s">
        <v>4</v>
      </c>
      <c r="G18596" s="94" t="s">
        <v>3894</v>
      </c>
      <c r="H18596" s="94"/>
      <c r="I18596" s="94" t="s">
        <v>3895</v>
      </c>
      <c r="J18596" s="94"/>
      <c r="K18596" s="23" t="s">
        <v>3896</v>
      </c>
    </row>
    <row r="18597" spans="1:11" ht="29.1" customHeight="1" x14ac:dyDescent="0.25">
      <c r="A18597" s="24" t="s">
        <v>3957</v>
      </c>
      <c r="B18597" s="95" t="s">
        <v>3958</v>
      </c>
      <c r="C18597" s="95"/>
      <c r="D18597" s="96" t="s">
        <v>20</v>
      </c>
      <c r="E18597" s="96"/>
      <c r="F18597" s="24" t="s">
        <v>3936</v>
      </c>
      <c r="G18597" s="97">
        <v>1.95E-2</v>
      </c>
      <c r="H18597" s="97"/>
      <c r="I18597" s="98">
        <v>75.540000000000006</v>
      </c>
      <c r="J18597" s="98"/>
      <c r="K18597" s="27">
        <f>TRUNC(TRUNC(G18597,8)*I18597,2)</f>
        <v>1.47</v>
      </c>
    </row>
    <row r="18598" spans="1:11" ht="29.1" customHeight="1" x14ac:dyDescent="0.25">
      <c r="A18598" s="24" t="s">
        <v>3959</v>
      </c>
      <c r="B18598" s="95" t="s">
        <v>3960</v>
      </c>
      <c r="C18598" s="95"/>
      <c r="D18598" s="96" t="s">
        <v>20</v>
      </c>
      <c r="E18598" s="96"/>
      <c r="F18598" s="24" t="s">
        <v>30</v>
      </c>
      <c r="G18598" s="97">
        <v>1.15E-2</v>
      </c>
      <c r="H18598" s="97"/>
      <c r="I18598" s="98">
        <v>198.53</v>
      </c>
      <c r="J18598" s="98"/>
      <c r="K18598" s="27">
        <f>TRUNC(TRUNC(G18598,8)*I18598,2)</f>
        <v>2.2799999999999998</v>
      </c>
    </row>
    <row r="18599" spans="1:11" ht="18" customHeight="1" x14ac:dyDescent="0.25">
      <c r="A18599" s="9"/>
      <c r="B18599" s="9"/>
      <c r="C18599" s="9"/>
      <c r="D18599" s="9"/>
      <c r="E18599" s="9"/>
      <c r="F18599" s="9"/>
      <c r="G18599" s="91" t="s">
        <v>3919</v>
      </c>
      <c r="H18599" s="91"/>
      <c r="I18599" s="91"/>
      <c r="J18599" s="91"/>
      <c r="K18599" s="28">
        <f>SUM(K18597:K18598)</f>
        <v>3.75</v>
      </c>
    </row>
    <row r="18600" spans="1:11" ht="15" customHeight="1" x14ac:dyDescent="0.25">
      <c r="A18600" s="93" t="s">
        <v>3907</v>
      </c>
      <c r="B18600" s="93"/>
      <c r="C18600" s="93"/>
      <c r="D18600" s="94" t="s">
        <v>3</v>
      </c>
      <c r="E18600" s="94"/>
      <c r="F18600" s="23" t="s">
        <v>4</v>
      </c>
      <c r="G18600" s="94" t="s">
        <v>3894</v>
      </c>
      <c r="H18600" s="94"/>
      <c r="I18600" s="94" t="s">
        <v>3895</v>
      </c>
      <c r="J18600" s="94"/>
      <c r="K18600" s="23" t="s">
        <v>3896</v>
      </c>
    </row>
    <row r="18601" spans="1:11" ht="15" customHeight="1" x14ac:dyDescent="0.25">
      <c r="A18601" s="24" t="s">
        <v>3910</v>
      </c>
      <c r="B18601" s="95" t="s">
        <v>3911</v>
      </c>
      <c r="C18601" s="95"/>
      <c r="D18601" s="96" t="s">
        <v>20</v>
      </c>
      <c r="E18601" s="96"/>
      <c r="F18601" s="24" t="s">
        <v>2056</v>
      </c>
      <c r="G18601" s="97">
        <v>3.1E-2</v>
      </c>
      <c r="H18601" s="97"/>
      <c r="I18601" s="98">
        <v>24.94</v>
      </c>
      <c r="J18601" s="98"/>
      <c r="K18601" s="27">
        <f>TRUNC(TRUNC(G18601,8)*I18601,2)</f>
        <v>0.77</v>
      </c>
    </row>
    <row r="18602" spans="1:11" ht="18" customHeight="1" x14ac:dyDescent="0.25">
      <c r="A18602" s="9"/>
      <c r="B18602" s="9"/>
      <c r="C18602" s="9"/>
      <c r="D18602" s="9"/>
      <c r="E18602" s="9"/>
      <c r="F18602" s="9"/>
      <c r="G18602" s="91" t="s">
        <v>3912</v>
      </c>
      <c r="H18602" s="91"/>
      <c r="I18602" s="91"/>
      <c r="J18602" s="91"/>
      <c r="K18602" s="28">
        <f>SUM(K18601:K18601)</f>
        <v>0.77</v>
      </c>
    </row>
    <row r="18603" spans="1:11" ht="15" customHeight="1" x14ac:dyDescent="0.25">
      <c r="A18603" s="9"/>
      <c r="B18603" s="9"/>
      <c r="C18603" s="9"/>
      <c r="D18603" s="9"/>
      <c r="E18603" s="9"/>
      <c r="F18603" s="9"/>
      <c r="G18603" s="92" t="s">
        <v>3913</v>
      </c>
      <c r="H18603" s="92"/>
      <c r="I18603" s="92"/>
      <c r="J18603" s="92"/>
      <c r="K18603" s="29">
        <f>ROUND(SUM(K18599,K18602),2)</f>
        <v>4.5199999999999996</v>
      </c>
    </row>
    <row r="18604" spans="1:11" ht="9.9499999999999993" customHeight="1" x14ac:dyDescent="0.25">
      <c r="A18604" s="9"/>
      <c r="B18604" s="9"/>
      <c r="C18604" s="9"/>
      <c r="D18604" s="9"/>
      <c r="E18604" s="9"/>
      <c r="F18604" s="9"/>
      <c r="G18604" s="100"/>
      <c r="H18604" s="100"/>
      <c r="I18604" s="100"/>
      <c r="J18604" s="100"/>
      <c r="K18604" s="100"/>
    </row>
    <row r="18605" spans="1:11" ht="20.100000000000001" customHeight="1" x14ac:dyDescent="0.25">
      <c r="A18605" s="99" t="s">
        <v>3553</v>
      </c>
      <c r="B18605" s="99"/>
      <c r="C18605" s="99"/>
      <c r="D18605" s="99"/>
      <c r="E18605" s="99"/>
      <c r="F18605" s="99"/>
      <c r="G18605" s="99"/>
      <c r="H18605" s="99"/>
      <c r="I18605" s="99"/>
      <c r="J18605" s="99"/>
      <c r="K18605" s="99"/>
    </row>
    <row r="18606" spans="1:11" ht="15" customHeight="1" x14ac:dyDescent="0.25">
      <c r="A18606" s="93" t="s">
        <v>3916</v>
      </c>
      <c r="B18606" s="93"/>
      <c r="C18606" s="93"/>
      <c r="D18606" s="94" t="s">
        <v>3</v>
      </c>
      <c r="E18606" s="94"/>
      <c r="F18606" s="23" t="s">
        <v>4</v>
      </c>
      <c r="G18606" s="94" t="s">
        <v>3894</v>
      </c>
      <c r="H18606" s="94"/>
      <c r="I18606" s="94" t="s">
        <v>3895</v>
      </c>
      <c r="J18606" s="94"/>
      <c r="K18606" s="23" t="s">
        <v>3896</v>
      </c>
    </row>
    <row r="18607" spans="1:11" ht="29.1" customHeight="1" x14ac:dyDescent="0.25">
      <c r="A18607" s="24" t="s">
        <v>3963</v>
      </c>
      <c r="B18607" s="95" t="s">
        <v>3964</v>
      </c>
      <c r="C18607" s="95"/>
      <c r="D18607" s="96" t="s">
        <v>20</v>
      </c>
      <c r="E18607" s="96"/>
      <c r="F18607" s="24" t="s">
        <v>3936</v>
      </c>
      <c r="G18607" s="97">
        <v>0.86950000000000005</v>
      </c>
      <c r="H18607" s="97"/>
      <c r="I18607" s="98">
        <v>8.9</v>
      </c>
      <c r="J18607" s="98"/>
      <c r="K18607" s="27">
        <f>TRUNC(TRUNC(G18607,8)*I18607,2)</f>
        <v>7.73</v>
      </c>
    </row>
    <row r="18608" spans="1:11" ht="29.1" customHeight="1" x14ac:dyDescent="0.25">
      <c r="A18608" s="24" t="s">
        <v>3965</v>
      </c>
      <c r="B18608" s="95" t="s">
        <v>3966</v>
      </c>
      <c r="C18608" s="95"/>
      <c r="D18608" s="96" t="s">
        <v>20</v>
      </c>
      <c r="E18608" s="96"/>
      <c r="F18608" s="24" t="s">
        <v>30</v>
      </c>
      <c r="G18608" s="97">
        <v>1.137</v>
      </c>
      <c r="H18608" s="97"/>
      <c r="I18608" s="98">
        <v>32.76</v>
      </c>
      <c r="J18608" s="98"/>
      <c r="K18608" s="27">
        <f>TRUNC(TRUNC(G18608,8)*I18608,2)</f>
        <v>37.24</v>
      </c>
    </row>
    <row r="18609" spans="1:11" ht="21" customHeight="1" x14ac:dyDescent="0.25">
      <c r="A18609" s="24" t="s">
        <v>3967</v>
      </c>
      <c r="B18609" s="95" t="s">
        <v>3968</v>
      </c>
      <c r="C18609" s="95"/>
      <c r="D18609" s="96" t="s">
        <v>20</v>
      </c>
      <c r="E18609" s="96"/>
      <c r="F18609" s="24" t="s">
        <v>3936</v>
      </c>
      <c r="G18609" s="97">
        <v>0.86950000000000005</v>
      </c>
      <c r="H18609" s="97"/>
      <c r="I18609" s="98">
        <v>27.59</v>
      </c>
      <c r="J18609" s="98"/>
      <c r="K18609" s="27">
        <f>TRUNC(TRUNC(G18609,8)*I18609,2)</f>
        <v>23.98</v>
      </c>
    </row>
    <row r="18610" spans="1:11" ht="21" customHeight="1" x14ac:dyDescent="0.25">
      <c r="A18610" s="24" t="s">
        <v>3969</v>
      </c>
      <c r="B18610" s="95" t="s">
        <v>3970</v>
      </c>
      <c r="C18610" s="95"/>
      <c r="D18610" s="96" t="s">
        <v>20</v>
      </c>
      <c r="E18610" s="96"/>
      <c r="F18610" s="24" t="s">
        <v>30</v>
      </c>
      <c r="G18610" s="97">
        <v>1.137</v>
      </c>
      <c r="H18610" s="97"/>
      <c r="I18610" s="98">
        <v>28.09</v>
      </c>
      <c r="J18610" s="98"/>
      <c r="K18610" s="27">
        <f>TRUNC(TRUNC(G18610,8)*I18610,2)</f>
        <v>31.93</v>
      </c>
    </row>
    <row r="18611" spans="1:11" ht="18" customHeight="1" x14ac:dyDescent="0.25">
      <c r="A18611" s="9"/>
      <c r="B18611" s="9"/>
      <c r="C18611" s="9"/>
      <c r="D18611" s="9"/>
      <c r="E18611" s="9"/>
      <c r="F18611" s="9"/>
      <c r="G18611" s="91" t="s">
        <v>3919</v>
      </c>
      <c r="H18611" s="91"/>
      <c r="I18611" s="91"/>
      <c r="J18611" s="91"/>
      <c r="K18611" s="28">
        <f>SUM(K18607:K18610)</f>
        <v>100.88</v>
      </c>
    </row>
    <row r="18612" spans="1:11" ht="15" customHeight="1" x14ac:dyDescent="0.25">
      <c r="A18612" s="93" t="s">
        <v>3907</v>
      </c>
      <c r="B18612" s="93"/>
      <c r="C18612" s="93"/>
      <c r="D18612" s="94" t="s">
        <v>3</v>
      </c>
      <c r="E18612" s="94"/>
      <c r="F18612" s="23" t="s">
        <v>4</v>
      </c>
      <c r="G18612" s="94" t="s">
        <v>3894</v>
      </c>
      <c r="H18612" s="94"/>
      <c r="I18612" s="94" t="s">
        <v>3895</v>
      </c>
      <c r="J18612" s="94"/>
      <c r="K18612" s="23" t="s">
        <v>3896</v>
      </c>
    </row>
    <row r="18613" spans="1:11" ht="15" customHeight="1" x14ac:dyDescent="0.25">
      <c r="A18613" s="24" t="s">
        <v>3971</v>
      </c>
      <c r="B18613" s="95" t="s">
        <v>3972</v>
      </c>
      <c r="C18613" s="95"/>
      <c r="D18613" s="96" t="s">
        <v>20</v>
      </c>
      <c r="E18613" s="96"/>
      <c r="F18613" s="24" t="s">
        <v>2056</v>
      </c>
      <c r="G18613" s="97">
        <v>7.22E-2</v>
      </c>
      <c r="H18613" s="97"/>
      <c r="I18613" s="98">
        <v>32.69</v>
      </c>
      <c r="J18613" s="98"/>
      <c r="K18613" s="27">
        <f>TRUNC(TRUNC(G18613,8)*I18613,2)</f>
        <v>2.36</v>
      </c>
    </row>
    <row r="18614" spans="1:11" ht="15" customHeight="1" x14ac:dyDescent="0.25">
      <c r="A18614" s="24" t="s">
        <v>3910</v>
      </c>
      <c r="B18614" s="95" t="s">
        <v>3911</v>
      </c>
      <c r="C18614" s="95"/>
      <c r="D18614" s="96" t="s">
        <v>20</v>
      </c>
      <c r="E18614" s="96"/>
      <c r="F18614" s="24" t="s">
        <v>2056</v>
      </c>
      <c r="G18614" s="97">
        <v>0.44790000000000002</v>
      </c>
      <c r="H18614" s="97"/>
      <c r="I18614" s="98">
        <v>24.94</v>
      </c>
      <c r="J18614" s="98"/>
      <c r="K18614" s="27">
        <f>TRUNC(TRUNC(G18614,8)*I18614,2)</f>
        <v>11.17</v>
      </c>
    </row>
    <row r="18615" spans="1:11" ht="18" customHeight="1" x14ac:dyDescent="0.25">
      <c r="A18615" s="9"/>
      <c r="B18615" s="9"/>
      <c r="C18615" s="9"/>
      <c r="D18615" s="9"/>
      <c r="E18615" s="9"/>
      <c r="F18615" s="9"/>
      <c r="G18615" s="91" t="s">
        <v>3912</v>
      </c>
      <c r="H18615" s="91"/>
      <c r="I18615" s="91"/>
      <c r="J18615" s="91"/>
      <c r="K18615" s="28">
        <f>SUM(K18613:K18614)</f>
        <v>13.53</v>
      </c>
    </row>
    <row r="18616" spans="1:11" ht="15" customHeight="1" x14ac:dyDescent="0.25">
      <c r="A18616" s="9"/>
      <c r="B18616" s="9"/>
      <c r="C18616" s="9"/>
      <c r="D18616" s="9"/>
      <c r="E18616" s="9"/>
      <c r="F18616" s="9"/>
      <c r="G18616" s="92" t="s">
        <v>3913</v>
      </c>
      <c r="H18616" s="92"/>
      <c r="I18616" s="92"/>
      <c r="J18616" s="92"/>
      <c r="K18616" s="29">
        <f>ROUND(SUM(K18611,K18615),2)</f>
        <v>114.41</v>
      </c>
    </row>
    <row r="18617" spans="1:11" ht="9.9499999999999993" customHeight="1" x14ac:dyDescent="0.25">
      <c r="A18617" s="9"/>
      <c r="B18617" s="9"/>
      <c r="C18617" s="9"/>
      <c r="D18617" s="9"/>
      <c r="E18617" s="9"/>
      <c r="F18617" s="9"/>
      <c r="G18617" s="100"/>
      <c r="H18617" s="100"/>
      <c r="I18617" s="100"/>
      <c r="J18617" s="100"/>
      <c r="K18617" s="100"/>
    </row>
    <row r="18618" spans="1:11" ht="20.100000000000001" customHeight="1" x14ac:dyDescent="0.25">
      <c r="A18618" s="99" t="s">
        <v>3554</v>
      </c>
      <c r="B18618" s="99"/>
      <c r="C18618" s="99"/>
      <c r="D18618" s="99"/>
      <c r="E18618" s="99"/>
      <c r="F18618" s="99"/>
      <c r="G18618" s="99"/>
      <c r="H18618" s="99"/>
      <c r="I18618" s="99"/>
      <c r="J18618" s="99"/>
      <c r="K18618" s="99"/>
    </row>
    <row r="18619" spans="1:11" ht="15" customHeight="1" x14ac:dyDescent="0.25">
      <c r="A18619" s="93" t="s">
        <v>3916</v>
      </c>
      <c r="B18619" s="93"/>
      <c r="C18619" s="93"/>
      <c r="D18619" s="94" t="s">
        <v>3</v>
      </c>
      <c r="E18619" s="94"/>
      <c r="F18619" s="23" t="s">
        <v>4</v>
      </c>
      <c r="G18619" s="94" t="s">
        <v>3894</v>
      </c>
      <c r="H18619" s="94"/>
      <c r="I18619" s="94" t="s">
        <v>3895</v>
      </c>
      <c r="J18619" s="94"/>
      <c r="K18619" s="23" t="s">
        <v>3896</v>
      </c>
    </row>
    <row r="18620" spans="1:11" ht="38.1" customHeight="1" x14ac:dyDescent="0.25">
      <c r="A18620" s="24" t="s">
        <v>3973</v>
      </c>
      <c r="B18620" s="95" t="s">
        <v>3974</v>
      </c>
      <c r="C18620" s="95"/>
      <c r="D18620" s="96" t="s">
        <v>20</v>
      </c>
      <c r="E18620" s="96"/>
      <c r="F18620" s="24" t="s">
        <v>3936</v>
      </c>
      <c r="G18620" s="97">
        <v>6.3E-3</v>
      </c>
      <c r="H18620" s="97"/>
      <c r="I18620" s="98">
        <v>94.61</v>
      </c>
      <c r="J18620" s="98"/>
      <c r="K18620" s="27">
        <f>TRUNC(TRUNC(G18620,8)*I18620,2)</f>
        <v>0.59</v>
      </c>
    </row>
    <row r="18621" spans="1:11" ht="38.1" customHeight="1" x14ac:dyDescent="0.25">
      <c r="A18621" s="24" t="s">
        <v>3975</v>
      </c>
      <c r="B18621" s="95" t="s">
        <v>3976</v>
      </c>
      <c r="C18621" s="95"/>
      <c r="D18621" s="96" t="s">
        <v>20</v>
      </c>
      <c r="E18621" s="96"/>
      <c r="F18621" s="24" t="s">
        <v>30</v>
      </c>
      <c r="G18621" s="97">
        <v>1.0200000000000001E-2</v>
      </c>
      <c r="H18621" s="97"/>
      <c r="I18621" s="98">
        <v>370.94</v>
      </c>
      <c r="J18621" s="98"/>
      <c r="K18621" s="27">
        <f>TRUNC(TRUNC(G18621,8)*I18621,2)</f>
        <v>3.78</v>
      </c>
    </row>
    <row r="18622" spans="1:11" ht="29.1" customHeight="1" x14ac:dyDescent="0.25">
      <c r="A18622" s="24" t="s">
        <v>3977</v>
      </c>
      <c r="B18622" s="95" t="s">
        <v>3978</v>
      </c>
      <c r="C18622" s="95"/>
      <c r="D18622" s="96" t="s">
        <v>20</v>
      </c>
      <c r="E18622" s="96"/>
      <c r="F18622" s="24" t="s">
        <v>3936</v>
      </c>
      <c r="G18622" s="97">
        <v>4.8999999999999998E-3</v>
      </c>
      <c r="H18622" s="97"/>
      <c r="I18622" s="98">
        <v>74.180000000000007</v>
      </c>
      <c r="J18622" s="98"/>
      <c r="K18622" s="27">
        <f>TRUNC(TRUNC(G18622,8)*I18622,2)</f>
        <v>0.36</v>
      </c>
    </row>
    <row r="18623" spans="1:11" ht="29.1" customHeight="1" x14ac:dyDescent="0.25">
      <c r="A18623" s="24" t="s">
        <v>3979</v>
      </c>
      <c r="B18623" s="95" t="s">
        <v>3980</v>
      </c>
      <c r="C18623" s="95"/>
      <c r="D18623" s="96" t="s">
        <v>20</v>
      </c>
      <c r="E18623" s="96"/>
      <c r="F18623" s="24" t="s">
        <v>30</v>
      </c>
      <c r="G18623" s="97">
        <v>5.5999999999999999E-3</v>
      </c>
      <c r="H18623" s="97"/>
      <c r="I18623" s="98">
        <v>166.79</v>
      </c>
      <c r="J18623" s="98"/>
      <c r="K18623" s="27">
        <f>TRUNC(TRUNC(G18623,8)*I18623,2)</f>
        <v>0.93</v>
      </c>
    </row>
    <row r="18624" spans="1:11" ht="18" customHeight="1" x14ac:dyDescent="0.25">
      <c r="A18624" s="9"/>
      <c r="B18624" s="9"/>
      <c r="C18624" s="9"/>
      <c r="D18624" s="9"/>
      <c r="E18624" s="9"/>
      <c r="F18624" s="9"/>
      <c r="G18624" s="91" t="s">
        <v>3919</v>
      </c>
      <c r="H18624" s="91"/>
      <c r="I18624" s="91"/>
      <c r="J18624" s="91"/>
      <c r="K18624" s="28">
        <f>SUM(K18620:K18623)</f>
        <v>5.66</v>
      </c>
    </row>
    <row r="18625" spans="1:11" ht="15" customHeight="1" x14ac:dyDescent="0.25">
      <c r="A18625" s="9"/>
      <c r="B18625" s="9"/>
      <c r="C18625" s="9"/>
      <c r="D18625" s="9"/>
      <c r="E18625" s="9"/>
      <c r="F18625" s="9"/>
      <c r="G18625" s="92" t="s">
        <v>3913</v>
      </c>
      <c r="H18625" s="92"/>
      <c r="I18625" s="92"/>
      <c r="J18625" s="92"/>
      <c r="K18625" s="29">
        <f>ROUND(SUM(K18624),2)</f>
        <v>5.66</v>
      </c>
    </row>
    <row r="18626" spans="1:11" ht="9.9499999999999993" customHeight="1" x14ac:dyDescent="0.25">
      <c r="A18626" s="9"/>
      <c r="B18626" s="9"/>
      <c r="C18626" s="9"/>
      <c r="D18626" s="9"/>
      <c r="E18626" s="9"/>
      <c r="F18626" s="9"/>
      <c r="G18626" s="100"/>
      <c r="H18626" s="100"/>
      <c r="I18626" s="100"/>
      <c r="J18626" s="100"/>
      <c r="K18626" s="100"/>
    </row>
    <row r="18627" spans="1:11" ht="20.100000000000001" customHeight="1" x14ac:dyDescent="0.25">
      <c r="A18627" s="99" t="s">
        <v>3555</v>
      </c>
      <c r="B18627" s="99"/>
      <c r="C18627" s="99"/>
      <c r="D18627" s="99"/>
      <c r="E18627" s="99"/>
      <c r="F18627" s="99"/>
      <c r="G18627" s="99"/>
      <c r="H18627" s="99"/>
      <c r="I18627" s="99"/>
      <c r="J18627" s="99"/>
      <c r="K18627" s="99"/>
    </row>
    <row r="18628" spans="1:11" ht="15" customHeight="1" x14ac:dyDescent="0.25">
      <c r="A18628" s="93" t="s">
        <v>3916</v>
      </c>
      <c r="B18628" s="93"/>
      <c r="C18628" s="93"/>
      <c r="D18628" s="94" t="s">
        <v>3</v>
      </c>
      <c r="E18628" s="94"/>
      <c r="F18628" s="23" t="s">
        <v>4</v>
      </c>
      <c r="G18628" s="94" t="s">
        <v>3894</v>
      </c>
      <c r="H18628" s="94"/>
      <c r="I18628" s="94" t="s">
        <v>3895</v>
      </c>
      <c r="J18628" s="94"/>
      <c r="K18628" s="23" t="s">
        <v>3896</v>
      </c>
    </row>
    <row r="18629" spans="1:11" ht="38.1" customHeight="1" x14ac:dyDescent="0.25">
      <c r="A18629" s="24" t="s">
        <v>3973</v>
      </c>
      <c r="B18629" s="95" t="s">
        <v>3974</v>
      </c>
      <c r="C18629" s="95"/>
      <c r="D18629" s="96" t="s">
        <v>20</v>
      </c>
      <c r="E18629" s="96"/>
      <c r="F18629" s="24" t="s">
        <v>3936</v>
      </c>
      <c r="G18629" s="97">
        <v>1.2999999999999999E-3</v>
      </c>
      <c r="H18629" s="97"/>
      <c r="I18629" s="98">
        <v>94.61</v>
      </c>
      <c r="J18629" s="98"/>
      <c r="K18629" s="27">
        <f>TRUNC(TRUNC(G18629,8)*I18629,2)</f>
        <v>0.12</v>
      </c>
    </row>
    <row r="18630" spans="1:11" ht="38.1" customHeight="1" x14ac:dyDescent="0.25">
      <c r="A18630" s="24" t="s">
        <v>3975</v>
      </c>
      <c r="B18630" s="95" t="s">
        <v>3976</v>
      </c>
      <c r="C18630" s="95"/>
      <c r="D18630" s="96" t="s">
        <v>20</v>
      </c>
      <c r="E18630" s="96"/>
      <c r="F18630" s="24" t="s">
        <v>30</v>
      </c>
      <c r="G18630" s="97">
        <v>3.0999999999999999E-3</v>
      </c>
      <c r="H18630" s="97"/>
      <c r="I18630" s="98">
        <v>370.94</v>
      </c>
      <c r="J18630" s="98"/>
      <c r="K18630" s="27">
        <f>TRUNC(TRUNC(G18630,8)*I18630,2)</f>
        <v>1.1399999999999999</v>
      </c>
    </row>
    <row r="18631" spans="1:11" ht="18" customHeight="1" x14ac:dyDescent="0.25">
      <c r="A18631" s="9"/>
      <c r="B18631" s="9"/>
      <c r="C18631" s="9"/>
      <c r="D18631" s="9"/>
      <c r="E18631" s="9"/>
      <c r="F18631" s="9"/>
      <c r="G18631" s="91" t="s">
        <v>3919</v>
      </c>
      <c r="H18631" s="91"/>
      <c r="I18631" s="91"/>
      <c r="J18631" s="91"/>
      <c r="K18631" s="28">
        <f>SUM(K18629:K18630)</f>
        <v>1.2599999999999998</v>
      </c>
    </row>
    <row r="18632" spans="1:11" ht="15" customHeight="1" x14ac:dyDescent="0.25">
      <c r="A18632" s="9"/>
      <c r="B18632" s="9"/>
      <c r="C18632" s="9"/>
      <c r="D18632" s="9"/>
      <c r="E18632" s="9"/>
      <c r="F18632" s="9"/>
      <c r="G18632" s="92" t="s">
        <v>3913</v>
      </c>
      <c r="H18632" s="92"/>
      <c r="I18632" s="92"/>
      <c r="J18632" s="92"/>
      <c r="K18632" s="29">
        <f>ROUND(SUM(K18631),2)</f>
        <v>1.26</v>
      </c>
    </row>
    <row r="18633" spans="1:11" ht="9.9499999999999993" customHeight="1" x14ac:dyDescent="0.25">
      <c r="A18633" s="9"/>
      <c r="B18633" s="9"/>
      <c r="C18633" s="9"/>
      <c r="D18633" s="9"/>
      <c r="E18633" s="9"/>
      <c r="F18633" s="9"/>
      <c r="G18633" s="100"/>
      <c r="H18633" s="100"/>
      <c r="I18633" s="100"/>
      <c r="J18633" s="100"/>
      <c r="K18633" s="100"/>
    </row>
    <row r="18634" spans="1:11" ht="20.100000000000001" customHeight="1" x14ac:dyDescent="0.25">
      <c r="A18634" s="99" t="s">
        <v>3556</v>
      </c>
      <c r="B18634" s="99"/>
      <c r="C18634" s="99"/>
      <c r="D18634" s="99"/>
      <c r="E18634" s="99"/>
      <c r="F18634" s="99"/>
      <c r="G18634" s="99"/>
      <c r="H18634" s="99"/>
      <c r="I18634" s="99"/>
      <c r="J18634" s="99"/>
      <c r="K18634" s="99"/>
    </row>
    <row r="18635" spans="1:11" ht="15" customHeight="1" x14ac:dyDescent="0.25">
      <c r="A18635" s="93" t="s">
        <v>3916</v>
      </c>
      <c r="B18635" s="93"/>
      <c r="C18635" s="93"/>
      <c r="D18635" s="94" t="s">
        <v>3</v>
      </c>
      <c r="E18635" s="94"/>
      <c r="F18635" s="23" t="s">
        <v>4</v>
      </c>
      <c r="G18635" s="94" t="s">
        <v>3894</v>
      </c>
      <c r="H18635" s="94"/>
      <c r="I18635" s="94" t="s">
        <v>3895</v>
      </c>
      <c r="J18635" s="94"/>
      <c r="K18635" s="23" t="s">
        <v>3896</v>
      </c>
    </row>
    <row r="18636" spans="1:11" ht="38.1" customHeight="1" x14ac:dyDescent="0.25">
      <c r="A18636" s="24" t="s">
        <v>3973</v>
      </c>
      <c r="B18636" s="95" t="s">
        <v>3974</v>
      </c>
      <c r="C18636" s="95"/>
      <c r="D18636" s="96" t="s">
        <v>20</v>
      </c>
      <c r="E18636" s="96"/>
      <c r="F18636" s="24" t="s">
        <v>3936</v>
      </c>
      <c r="G18636" s="97">
        <v>5.0000000000000001E-4</v>
      </c>
      <c r="H18636" s="97"/>
      <c r="I18636" s="98">
        <v>94.61</v>
      </c>
      <c r="J18636" s="98"/>
      <c r="K18636" s="27">
        <f>TRUNC(TRUNC(G18636,8)*I18636,2)</f>
        <v>0.04</v>
      </c>
    </row>
    <row r="18637" spans="1:11" ht="38.1" customHeight="1" x14ac:dyDescent="0.25">
      <c r="A18637" s="24" t="s">
        <v>3975</v>
      </c>
      <c r="B18637" s="95" t="s">
        <v>3976</v>
      </c>
      <c r="C18637" s="95"/>
      <c r="D18637" s="96" t="s">
        <v>20</v>
      </c>
      <c r="E18637" s="96"/>
      <c r="F18637" s="24" t="s">
        <v>30</v>
      </c>
      <c r="G18637" s="97">
        <v>1.1999999999999999E-3</v>
      </c>
      <c r="H18637" s="97"/>
      <c r="I18637" s="98">
        <v>370.94</v>
      </c>
      <c r="J18637" s="98"/>
      <c r="K18637" s="27">
        <f>TRUNC(TRUNC(G18637,8)*I18637,2)</f>
        <v>0.44</v>
      </c>
    </row>
    <row r="18638" spans="1:11" ht="18" customHeight="1" x14ac:dyDescent="0.25">
      <c r="A18638" s="9"/>
      <c r="B18638" s="9"/>
      <c r="C18638" s="9"/>
      <c r="D18638" s="9"/>
      <c r="E18638" s="9"/>
      <c r="F18638" s="9"/>
      <c r="G18638" s="91" t="s">
        <v>3919</v>
      </c>
      <c r="H18638" s="91"/>
      <c r="I18638" s="91"/>
      <c r="J18638" s="91"/>
      <c r="K18638" s="28">
        <f>SUM(K18636:K18637)</f>
        <v>0.48</v>
      </c>
    </row>
    <row r="18639" spans="1:11" ht="15" customHeight="1" x14ac:dyDescent="0.25">
      <c r="A18639" s="9"/>
      <c r="B18639" s="9"/>
      <c r="C18639" s="9"/>
      <c r="D18639" s="9"/>
      <c r="E18639" s="9"/>
      <c r="F18639" s="9"/>
      <c r="G18639" s="92" t="s">
        <v>3913</v>
      </c>
      <c r="H18639" s="92"/>
      <c r="I18639" s="92"/>
      <c r="J18639" s="92"/>
      <c r="K18639" s="29">
        <f>ROUND(SUM(K18638),2)</f>
        <v>0.48</v>
      </c>
    </row>
    <row r="18640" spans="1:11" ht="9.9499999999999993" customHeight="1" x14ac:dyDescent="0.25">
      <c r="A18640" s="9"/>
      <c r="B18640" s="9"/>
      <c r="C18640" s="9"/>
      <c r="D18640" s="9"/>
      <c r="E18640" s="9"/>
      <c r="F18640" s="9"/>
      <c r="G18640" s="100"/>
      <c r="H18640" s="100"/>
      <c r="I18640" s="100"/>
      <c r="J18640" s="100"/>
      <c r="K18640" s="100"/>
    </row>
    <row r="18641" spans="1:11" ht="20.100000000000001" customHeight="1" x14ac:dyDescent="0.25">
      <c r="A18641" s="99" t="s">
        <v>3557</v>
      </c>
      <c r="B18641" s="99"/>
      <c r="C18641" s="99"/>
      <c r="D18641" s="99"/>
      <c r="E18641" s="99"/>
      <c r="F18641" s="99"/>
      <c r="G18641" s="99"/>
      <c r="H18641" s="99"/>
      <c r="I18641" s="99"/>
      <c r="J18641" s="99"/>
      <c r="K18641" s="99"/>
    </row>
    <row r="18642" spans="1:11" ht="15" customHeight="1" x14ac:dyDescent="0.25">
      <c r="A18642" s="93" t="s">
        <v>3981</v>
      </c>
      <c r="B18642" s="93"/>
      <c r="C18642" s="93"/>
      <c r="D18642" s="94" t="s">
        <v>3</v>
      </c>
      <c r="E18642" s="94"/>
      <c r="F18642" s="23" t="s">
        <v>4</v>
      </c>
      <c r="G18642" s="94" t="s">
        <v>3894</v>
      </c>
      <c r="H18642" s="94"/>
      <c r="I18642" s="94" t="s">
        <v>3895</v>
      </c>
      <c r="J18642" s="94"/>
      <c r="K18642" s="23" t="s">
        <v>3896</v>
      </c>
    </row>
    <row r="18643" spans="1:11" ht="21" customHeight="1" x14ac:dyDescent="0.25">
      <c r="A18643" s="24" t="s">
        <v>70</v>
      </c>
      <c r="B18643" s="95" t="s">
        <v>3982</v>
      </c>
      <c r="C18643" s="95"/>
      <c r="D18643" s="96" t="s">
        <v>25</v>
      </c>
      <c r="E18643" s="96"/>
      <c r="F18643" s="24" t="s">
        <v>61</v>
      </c>
      <c r="G18643" s="97">
        <v>1</v>
      </c>
      <c r="H18643" s="97"/>
      <c r="I18643" s="98">
        <v>28.42</v>
      </c>
      <c r="J18643" s="98"/>
      <c r="K18643" s="27">
        <f>ROUND(ROUND(G18643,8)*I18643,2)</f>
        <v>28.42</v>
      </c>
    </row>
    <row r="18644" spans="1:11" ht="15" customHeight="1" x14ac:dyDescent="0.25">
      <c r="A18644" s="9"/>
      <c r="B18644" s="9"/>
      <c r="C18644" s="9"/>
      <c r="D18644" s="9"/>
      <c r="E18644" s="9"/>
      <c r="F18644" s="9"/>
      <c r="G18644" s="91" t="s">
        <v>3983</v>
      </c>
      <c r="H18644" s="91"/>
      <c r="I18644" s="91"/>
      <c r="J18644" s="91"/>
      <c r="K18644" s="28">
        <f>SUM(K18643:K18643)</f>
        <v>28.42</v>
      </c>
    </row>
    <row r="18645" spans="1:11" ht="15" customHeight="1" x14ac:dyDescent="0.25">
      <c r="A18645" s="9"/>
      <c r="B18645" s="9"/>
      <c r="C18645" s="9"/>
      <c r="D18645" s="9"/>
      <c r="E18645" s="9"/>
      <c r="F18645" s="9"/>
      <c r="G18645" s="92" t="s">
        <v>3913</v>
      </c>
      <c r="H18645" s="92"/>
      <c r="I18645" s="92"/>
      <c r="J18645" s="92"/>
      <c r="K18645" s="29">
        <f>ROUND(SUM(K18644),2)</f>
        <v>28.42</v>
      </c>
    </row>
    <row r="18646" spans="1:11" ht="9.9499999999999993" customHeight="1" x14ac:dyDescent="0.25">
      <c r="A18646" s="9"/>
      <c r="B18646" s="9"/>
      <c r="C18646" s="9"/>
      <c r="D18646" s="9"/>
      <c r="E18646" s="9"/>
      <c r="F18646" s="9"/>
      <c r="G18646" s="100"/>
      <c r="H18646" s="100"/>
      <c r="I18646" s="100"/>
      <c r="J18646" s="100"/>
      <c r="K18646" s="100"/>
    </row>
    <row r="18647" spans="1:11" ht="20.100000000000001" customHeight="1" x14ac:dyDescent="0.25">
      <c r="A18647" s="99" t="s">
        <v>3558</v>
      </c>
      <c r="B18647" s="99"/>
      <c r="C18647" s="99"/>
      <c r="D18647" s="99"/>
      <c r="E18647" s="99"/>
      <c r="F18647" s="99"/>
      <c r="G18647" s="99"/>
      <c r="H18647" s="99"/>
      <c r="I18647" s="99"/>
      <c r="J18647" s="99"/>
      <c r="K18647" s="99"/>
    </row>
    <row r="18648" spans="1:11" ht="15" customHeight="1" x14ac:dyDescent="0.25">
      <c r="A18648" s="93" t="s">
        <v>3916</v>
      </c>
      <c r="B18648" s="93"/>
      <c r="C18648" s="93"/>
      <c r="D18648" s="94" t="s">
        <v>3</v>
      </c>
      <c r="E18648" s="94"/>
      <c r="F18648" s="23" t="s">
        <v>4</v>
      </c>
      <c r="G18648" s="94" t="s">
        <v>3894</v>
      </c>
      <c r="H18648" s="94"/>
      <c r="I18648" s="94" t="s">
        <v>3895</v>
      </c>
      <c r="J18648" s="94"/>
      <c r="K18648" s="23" t="s">
        <v>3896</v>
      </c>
    </row>
    <row r="18649" spans="1:11" ht="38.1" customHeight="1" x14ac:dyDescent="0.25">
      <c r="A18649" s="24" t="s">
        <v>3973</v>
      </c>
      <c r="B18649" s="95" t="s">
        <v>3974</v>
      </c>
      <c r="C18649" s="95"/>
      <c r="D18649" s="96" t="s">
        <v>20</v>
      </c>
      <c r="E18649" s="96"/>
      <c r="F18649" s="24" t="s">
        <v>3936</v>
      </c>
      <c r="G18649" s="97">
        <v>1.2999999999999999E-3</v>
      </c>
      <c r="H18649" s="97"/>
      <c r="I18649" s="98">
        <v>94.61</v>
      </c>
      <c r="J18649" s="98"/>
      <c r="K18649" s="27">
        <f>TRUNC(TRUNC(G18649,8)*I18649,2)</f>
        <v>0.12</v>
      </c>
    </row>
    <row r="18650" spans="1:11" ht="38.1" customHeight="1" x14ac:dyDescent="0.25">
      <c r="A18650" s="24" t="s">
        <v>3975</v>
      </c>
      <c r="B18650" s="95" t="s">
        <v>3976</v>
      </c>
      <c r="C18650" s="95"/>
      <c r="D18650" s="96" t="s">
        <v>20</v>
      </c>
      <c r="E18650" s="96"/>
      <c r="F18650" s="24" t="s">
        <v>30</v>
      </c>
      <c r="G18650" s="97">
        <v>3.0999999999999999E-3</v>
      </c>
      <c r="H18650" s="97"/>
      <c r="I18650" s="98">
        <v>370.94</v>
      </c>
      <c r="J18650" s="98"/>
      <c r="K18650" s="27">
        <f>TRUNC(TRUNC(G18650,8)*I18650,2)</f>
        <v>1.1399999999999999</v>
      </c>
    </row>
    <row r="18651" spans="1:11" ht="18" customHeight="1" x14ac:dyDescent="0.25">
      <c r="A18651" s="9"/>
      <c r="B18651" s="9"/>
      <c r="C18651" s="9"/>
      <c r="D18651" s="9"/>
      <c r="E18651" s="9"/>
      <c r="F18651" s="9"/>
      <c r="G18651" s="91" t="s">
        <v>3919</v>
      </c>
      <c r="H18651" s="91"/>
      <c r="I18651" s="91"/>
      <c r="J18651" s="91"/>
      <c r="K18651" s="28">
        <f>SUM(K18649:K18650)</f>
        <v>1.2599999999999998</v>
      </c>
    </row>
    <row r="18652" spans="1:11" ht="15" customHeight="1" x14ac:dyDescent="0.25">
      <c r="A18652" s="9"/>
      <c r="B18652" s="9"/>
      <c r="C18652" s="9"/>
      <c r="D18652" s="9"/>
      <c r="E18652" s="9"/>
      <c r="F18652" s="9"/>
      <c r="G18652" s="92" t="s">
        <v>3913</v>
      </c>
      <c r="H18652" s="92"/>
      <c r="I18652" s="92"/>
      <c r="J18652" s="92"/>
      <c r="K18652" s="29">
        <f>ROUND(SUM(K18651),2)</f>
        <v>1.26</v>
      </c>
    </row>
    <row r="18653" spans="1:11" ht="9.9499999999999993" customHeight="1" x14ac:dyDescent="0.25">
      <c r="A18653" s="9"/>
      <c r="B18653" s="9"/>
      <c r="C18653" s="9"/>
      <c r="D18653" s="9"/>
      <c r="E18653" s="9"/>
      <c r="F18653" s="9"/>
      <c r="G18653" s="100"/>
      <c r="H18653" s="100"/>
      <c r="I18653" s="100"/>
      <c r="J18653" s="100"/>
      <c r="K18653" s="100"/>
    </row>
    <row r="18654" spans="1:11" ht="20.100000000000001" customHeight="1" x14ac:dyDescent="0.25">
      <c r="A18654" s="99" t="s">
        <v>3559</v>
      </c>
      <c r="B18654" s="99"/>
      <c r="C18654" s="99"/>
      <c r="D18654" s="99"/>
      <c r="E18654" s="99"/>
      <c r="F18654" s="99"/>
      <c r="G18654" s="99"/>
      <c r="H18654" s="99"/>
      <c r="I18654" s="99"/>
      <c r="J18654" s="99"/>
      <c r="K18654" s="99"/>
    </row>
    <row r="18655" spans="1:11" ht="12.95" customHeight="1" x14ac:dyDescent="0.25">
      <c r="A18655" s="107" t="s">
        <v>3984</v>
      </c>
      <c r="B18655" s="107"/>
      <c r="C18655" s="107"/>
      <c r="D18655" s="108" t="s">
        <v>3985</v>
      </c>
      <c r="E18655" s="87" t="s">
        <v>3986</v>
      </c>
      <c r="F18655" s="87"/>
      <c r="G18655" s="87" t="s">
        <v>3987</v>
      </c>
      <c r="H18655" s="87"/>
      <c r="I18655" s="87"/>
      <c r="J18655" s="87"/>
      <c r="K18655" s="87" t="s">
        <v>3988</v>
      </c>
    </row>
    <row r="18656" spans="1:11" ht="12" customHeight="1" x14ac:dyDescent="0.25">
      <c r="A18656" s="107"/>
      <c r="B18656" s="107"/>
      <c r="C18656" s="107"/>
      <c r="D18656" s="108"/>
      <c r="E18656" s="23" t="s">
        <v>3989</v>
      </c>
      <c r="F18656" s="23" t="s">
        <v>3990</v>
      </c>
      <c r="G18656" s="94" t="s">
        <v>3989</v>
      </c>
      <c r="H18656" s="94"/>
      <c r="I18656" s="94" t="s">
        <v>3990</v>
      </c>
      <c r="J18656" s="94"/>
      <c r="K18656" s="87"/>
    </row>
    <row r="18657" spans="1:11" ht="15" customHeight="1" x14ac:dyDescent="0.25">
      <c r="A18657" s="6" t="s">
        <v>3991</v>
      </c>
      <c r="B18657" s="104" t="s">
        <v>3992</v>
      </c>
      <c r="C18657" s="104"/>
      <c r="D18657" s="31">
        <v>1</v>
      </c>
      <c r="E18657" s="32">
        <v>0.34</v>
      </c>
      <c r="F18657" s="32">
        <v>0.66</v>
      </c>
      <c r="G18657" s="105">
        <v>355.46550000000002</v>
      </c>
      <c r="H18657" s="105"/>
      <c r="I18657" s="105">
        <v>95.872399999999999</v>
      </c>
      <c r="J18657" s="105"/>
      <c r="K18657" s="33">
        <f>ROUND(D18657*(ROUND(E18657*G18657,4)+ROUND(F18657*I18657,4)),4)</f>
        <v>184.13409999999999</v>
      </c>
    </row>
    <row r="18658" spans="1:11" ht="15" customHeight="1" x14ac:dyDescent="0.25">
      <c r="A18658" s="6" t="s">
        <v>3993</v>
      </c>
      <c r="B18658" s="104" t="s">
        <v>3994</v>
      </c>
      <c r="C18658" s="104"/>
      <c r="D18658" s="31">
        <v>1</v>
      </c>
      <c r="E18658" s="32">
        <v>1</v>
      </c>
      <c r="F18658" s="32">
        <v>0</v>
      </c>
      <c r="G18658" s="105">
        <v>365.3972</v>
      </c>
      <c r="H18658" s="105"/>
      <c r="I18658" s="105">
        <v>147.8879</v>
      </c>
      <c r="J18658" s="105"/>
      <c r="K18658" s="33">
        <f>ROUND(D18658*(ROUND(E18658*G18658,4)+ROUND(F18658*I18658,4)),4)</f>
        <v>365.3972</v>
      </c>
    </row>
    <row r="18659" spans="1:11" ht="15" customHeight="1" x14ac:dyDescent="0.25">
      <c r="A18659" s="6" t="s">
        <v>3995</v>
      </c>
      <c r="B18659" s="104" t="s">
        <v>3996</v>
      </c>
      <c r="C18659" s="104"/>
      <c r="D18659" s="31">
        <v>1</v>
      </c>
      <c r="E18659" s="32">
        <v>0.97</v>
      </c>
      <c r="F18659" s="32">
        <v>0.03</v>
      </c>
      <c r="G18659" s="105">
        <v>324.64210000000003</v>
      </c>
      <c r="H18659" s="105"/>
      <c r="I18659" s="105">
        <v>159.20740000000001</v>
      </c>
      <c r="J18659" s="105"/>
      <c r="K18659" s="33">
        <f>ROUND(D18659*(ROUND(E18659*G18659,4)+ROUND(F18659*I18659,4)),4)</f>
        <v>319.67899999999997</v>
      </c>
    </row>
    <row r="18660" spans="1:11" ht="15.95" customHeight="1" x14ac:dyDescent="0.25">
      <c r="A18660" s="6" t="s">
        <v>3997</v>
      </c>
      <c r="B18660" s="104" t="s">
        <v>3998</v>
      </c>
      <c r="C18660" s="104"/>
      <c r="D18660" s="31">
        <v>1</v>
      </c>
      <c r="E18660" s="32">
        <v>0.79</v>
      </c>
      <c r="F18660" s="32">
        <v>0.21</v>
      </c>
      <c r="G18660" s="105">
        <v>284.72230000000002</v>
      </c>
      <c r="H18660" s="105"/>
      <c r="I18660" s="105">
        <v>125.70480000000001</v>
      </c>
      <c r="J18660" s="105"/>
      <c r="K18660" s="33">
        <f>ROUND(D18660*(ROUND(E18660*G18660,4)+ROUND(F18660*I18660,4)),4)</f>
        <v>251.32859999999999</v>
      </c>
    </row>
    <row r="18661" spans="1:11" ht="15" customHeight="1" x14ac:dyDescent="0.25">
      <c r="A18661" s="1"/>
      <c r="B18661" s="1"/>
      <c r="C18661" s="1"/>
      <c r="D18661" s="1"/>
      <c r="E18661" s="1"/>
      <c r="F18661" s="1"/>
      <c r="G18661" s="85" t="s">
        <v>3999</v>
      </c>
      <c r="H18661" s="85"/>
      <c r="I18661" s="85"/>
      <c r="J18661" s="85"/>
      <c r="K18661" s="34">
        <f>SUM(K18656:K18660)</f>
        <v>1120.5389</v>
      </c>
    </row>
    <row r="18662" spans="1:11" ht="20.100000000000001" customHeight="1" x14ac:dyDescent="0.25">
      <c r="A18662" s="106" t="s">
        <v>4000</v>
      </c>
      <c r="B18662" s="106"/>
      <c r="C18662" s="106"/>
      <c r="D18662" s="106"/>
      <c r="E18662" s="106"/>
      <c r="F18662" s="2" t="s">
        <v>4</v>
      </c>
      <c r="G18662" s="87" t="s">
        <v>4001</v>
      </c>
      <c r="H18662" s="87"/>
      <c r="I18662" s="87" t="s">
        <v>4002</v>
      </c>
      <c r="J18662" s="87"/>
      <c r="K18662" s="2" t="s">
        <v>3988</v>
      </c>
    </row>
    <row r="18663" spans="1:11" ht="15" customHeight="1" x14ac:dyDescent="0.25">
      <c r="A18663" s="6" t="s">
        <v>4003</v>
      </c>
      <c r="B18663" s="101" t="s">
        <v>4004</v>
      </c>
      <c r="C18663" s="101"/>
      <c r="D18663" s="101"/>
      <c r="E18663" s="101"/>
      <c r="F18663" s="6" t="s">
        <v>3940</v>
      </c>
      <c r="G18663" s="114">
        <v>1</v>
      </c>
      <c r="H18663" s="114"/>
      <c r="I18663" s="115">
        <v>22.527200000000001</v>
      </c>
      <c r="J18663" s="115"/>
      <c r="K18663" s="35">
        <f>ROUND(ROUND(G18663,5)*I18663,4)</f>
        <v>22.527200000000001</v>
      </c>
    </row>
    <row r="18664" spans="1:11" ht="15" customHeight="1" x14ac:dyDescent="0.25">
      <c r="A18664" s="1"/>
      <c r="B18664" s="1"/>
      <c r="C18664" s="1"/>
      <c r="D18664" s="1"/>
      <c r="E18664" s="1"/>
      <c r="F18664" s="1"/>
      <c r="G18664" s="85" t="s">
        <v>4005</v>
      </c>
      <c r="H18664" s="85"/>
      <c r="I18664" s="85"/>
      <c r="J18664" s="85"/>
      <c r="K18664" s="36">
        <f>SUM(K18663:K18663)</f>
        <v>22.527200000000001</v>
      </c>
    </row>
    <row r="18665" spans="1:11" ht="15" customHeight="1" x14ac:dyDescent="0.25">
      <c r="A18665" s="9"/>
      <c r="B18665" s="9"/>
      <c r="C18665" s="9"/>
      <c r="D18665" s="9"/>
      <c r="E18665" s="9"/>
      <c r="F18665" s="9"/>
      <c r="G18665" s="92" t="s">
        <v>4006</v>
      </c>
      <c r="H18665" s="92"/>
      <c r="I18665" s="92"/>
      <c r="J18665" s="92"/>
      <c r="K18665" s="33">
        <f>SUM(K18661,K18664)</f>
        <v>1143.0661</v>
      </c>
    </row>
    <row r="18666" spans="1:11" ht="15" customHeight="1" x14ac:dyDescent="0.25">
      <c r="A18666" s="9"/>
      <c r="B18666" s="9"/>
      <c r="C18666" s="9"/>
      <c r="D18666" s="9"/>
      <c r="E18666" s="9"/>
      <c r="F18666" s="9"/>
      <c r="G18666" s="92" t="s">
        <v>4007</v>
      </c>
      <c r="H18666" s="92"/>
      <c r="I18666" s="92"/>
      <c r="J18666" s="92"/>
      <c r="K18666" s="37">
        <v>113.18</v>
      </c>
    </row>
    <row r="18667" spans="1:11" ht="15" customHeight="1" x14ac:dyDescent="0.25">
      <c r="A18667" s="9"/>
      <c r="B18667" s="9"/>
      <c r="C18667" s="9"/>
      <c r="D18667" s="9"/>
      <c r="E18667" s="9"/>
      <c r="F18667" s="9"/>
      <c r="G18667" s="92" t="s">
        <v>4008</v>
      </c>
      <c r="H18667" s="92"/>
      <c r="I18667" s="92"/>
      <c r="J18667" s="92"/>
      <c r="K18667" s="33">
        <f>ROUND(K18665/K18666,4)</f>
        <v>10.099500000000001</v>
      </c>
    </row>
    <row r="18668" spans="1:11" ht="15" customHeight="1" x14ac:dyDescent="0.25">
      <c r="A18668" s="9"/>
      <c r="B18668" s="9"/>
      <c r="C18668" s="9"/>
      <c r="D18668" s="9"/>
      <c r="E18668" s="9"/>
      <c r="F18668" s="9"/>
      <c r="G18668" s="92" t="s">
        <v>4009</v>
      </c>
      <c r="H18668" s="92"/>
      <c r="I18668" s="92"/>
      <c r="J18668" s="92"/>
      <c r="K18668" s="33">
        <f>ROUND(K18667*0.00746,4)</f>
        <v>7.5300000000000006E-2</v>
      </c>
    </row>
    <row r="18669" spans="1:11" ht="20.100000000000001" customHeight="1" x14ac:dyDescent="0.25">
      <c r="A18669" s="106" t="s">
        <v>4010</v>
      </c>
      <c r="B18669" s="106"/>
      <c r="C18669" s="106"/>
      <c r="D18669" s="106"/>
      <c r="E18669" s="106"/>
      <c r="F18669" s="2" t="s">
        <v>4</v>
      </c>
      <c r="G18669" s="87" t="s">
        <v>4001</v>
      </c>
      <c r="H18669" s="87"/>
      <c r="I18669" s="87" t="s">
        <v>3895</v>
      </c>
      <c r="J18669" s="87"/>
      <c r="K18669" s="2" t="s">
        <v>4011</v>
      </c>
    </row>
    <row r="18670" spans="1:11" ht="15" customHeight="1" x14ac:dyDescent="0.25">
      <c r="A18670" s="6" t="s">
        <v>4012</v>
      </c>
      <c r="B18670" s="104" t="s">
        <v>4013</v>
      </c>
      <c r="C18670" s="104"/>
      <c r="D18670" s="104"/>
      <c r="E18670" s="104"/>
      <c r="F18670" s="6" t="s">
        <v>77</v>
      </c>
      <c r="G18670" s="113">
        <v>1</v>
      </c>
      <c r="H18670" s="113"/>
      <c r="I18670" s="105">
        <v>195.03</v>
      </c>
      <c r="J18670" s="105"/>
      <c r="K18670" s="33">
        <f>ROUND(ROUND(G18670,5)*I18670,4)</f>
        <v>195.03</v>
      </c>
    </row>
    <row r="18671" spans="1:11" ht="15" customHeight="1" x14ac:dyDescent="0.25">
      <c r="A18671" s="1"/>
      <c r="B18671" s="1"/>
      <c r="C18671" s="1"/>
      <c r="D18671" s="1"/>
      <c r="E18671" s="1"/>
      <c r="F18671" s="1"/>
      <c r="G18671" s="85" t="s">
        <v>4014</v>
      </c>
      <c r="H18671" s="85"/>
      <c r="I18671" s="85"/>
      <c r="J18671" s="85"/>
      <c r="K18671" s="34">
        <f>SUM(K18670:K18670)</f>
        <v>195.03</v>
      </c>
    </row>
    <row r="18672" spans="1:11" ht="15" customHeight="1" x14ac:dyDescent="0.25">
      <c r="A18672" s="106" t="s">
        <v>4015</v>
      </c>
      <c r="B18672" s="106"/>
      <c r="C18672" s="106"/>
      <c r="D18672" s="23" t="s">
        <v>4016</v>
      </c>
      <c r="E18672" s="94" t="s">
        <v>4017</v>
      </c>
      <c r="F18672" s="94"/>
      <c r="G18672" s="94" t="s">
        <v>4001</v>
      </c>
      <c r="H18672" s="94"/>
      <c r="I18672" s="94" t="s">
        <v>3895</v>
      </c>
      <c r="J18672" s="94"/>
      <c r="K18672" s="23" t="s">
        <v>4011</v>
      </c>
    </row>
    <row r="18673" spans="1:11" ht="20.100000000000001" customHeight="1" x14ac:dyDescent="0.25">
      <c r="A18673" s="38" t="s">
        <v>4012</v>
      </c>
      <c r="B18673" s="109" t="s">
        <v>4018</v>
      </c>
      <c r="C18673" s="109"/>
      <c r="D18673" s="38" t="s">
        <v>4019</v>
      </c>
      <c r="E18673" s="110" t="s">
        <v>4020</v>
      </c>
      <c r="F18673" s="110"/>
      <c r="G18673" s="111">
        <v>2.2000000000000002</v>
      </c>
      <c r="H18673" s="111"/>
      <c r="I18673" s="112">
        <v>3.47</v>
      </c>
      <c r="J18673" s="112"/>
      <c r="K18673" s="41">
        <f>ROUND(ROUND(G18673,5)*I18673,4)</f>
        <v>7.6340000000000003</v>
      </c>
    </row>
    <row r="18674" spans="1:11" ht="15" customHeight="1" x14ac:dyDescent="0.25">
      <c r="A18674" s="1"/>
      <c r="B18674" s="1"/>
      <c r="C18674" s="1"/>
      <c r="D18674" s="1"/>
      <c r="E18674" s="1"/>
      <c r="F18674" s="1"/>
      <c r="G18674" s="85" t="s">
        <v>4021</v>
      </c>
      <c r="H18674" s="85"/>
      <c r="I18674" s="85"/>
      <c r="J18674" s="85"/>
      <c r="K18674" s="33">
        <f>SUM(K18673:K18673)</f>
        <v>7.6340000000000003</v>
      </c>
    </row>
    <row r="18675" spans="1:11" ht="12.95" customHeight="1" x14ac:dyDescent="0.25">
      <c r="A18675" s="106" t="s">
        <v>4022</v>
      </c>
      <c r="B18675" s="106"/>
      <c r="C18675" s="94" t="s">
        <v>4023</v>
      </c>
      <c r="D18675" s="94" t="s">
        <v>5</v>
      </c>
      <c r="E18675" s="94" t="s">
        <v>4024</v>
      </c>
      <c r="F18675" s="94"/>
      <c r="G18675" s="94" t="s">
        <v>4025</v>
      </c>
      <c r="H18675" s="94"/>
      <c r="I18675" s="94" t="s">
        <v>2086</v>
      </c>
      <c r="J18675" s="94"/>
      <c r="K18675" s="94" t="s">
        <v>4011</v>
      </c>
    </row>
    <row r="18676" spans="1:11" ht="12" customHeight="1" x14ac:dyDescent="0.25">
      <c r="A18676" s="106"/>
      <c r="B18676" s="106"/>
      <c r="C18676" s="94"/>
      <c r="D18676" s="94"/>
      <c r="E18676" s="23" t="s">
        <v>2092</v>
      </c>
      <c r="F18676" s="23" t="s">
        <v>4026</v>
      </c>
      <c r="G18676" s="23" t="s">
        <v>2092</v>
      </c>
      <c r="H18676" s="23" t="s">
        <v>4026</v>
      </c>
      <c r="I18676" s="23" t="s">
        <v>2092</v>
      </c>
      <c r="J18676" s="23" t="s">
        <v>4026</v>
      </c>
      <c r="K18676" s="94"/>
    </row>
    <row r="18677" spans="1:11" ht="27.95" customHeight="1" x14ac:dyDescent="0.25">
      <c r="A18677" s="38" t="s">
        <v>4012</v>
      </c>
      <c r="B18677" s="39" t="s">
        <v>4018</v>
      </c>
      <c r="C18677" s="38" t="s">
        <v>4027</v>
      </c>
      <c r="D18677" s="40">
        <v>2.2000000000000002</v>
      </c>
      <c r="E18677" s="42">
        <v>0</v>
      </c>
      <c r="F18677" s="43">
        <v>1.25</v>
      </c>
      <c r="G18677" s="42">
        <v>0</v>
      </c>
      <c r="H18677" s="43">
        <v>1</v>
      </c>
      <c r="I18677" s="42">
        <v>0</v>
      </c>
      <c r="J18677" s="43">
        <v>0.82</v>
      </c>
      <c r="K18677" s="41">
        <f>ROUND(D18677*(ROUND(E18677*F18677,4)+ROUND(G18677*H18677,4)+ROUND(I18677*J18677,4)),4)</f>
        <v>0</v>
      </c>
    </row>
    <row r="18678" spans="1:11" ht="15" customHeight="1" x14ac:dyDescent="0.25">
      <c r="A18678" s="1"/>
      <c r="B18678" s="1"/>
      <c r="C18678" s="1"/>
      <c r="D18678" s="1"/>
      <c r="E18678" s="1"/>
      <c r="F18678" s="1"/>
      <c r="G18678" s="85" t="s">
        <v>4028</v>
      </c>
      <c r="H18678" s="85"/>
      <c r="I18678" s="85"/>
      <c r="J18678" s="85"/>
      <c r="K18678" s="33">
        <f>SUM(K18676:K18677)</f>
        <v>0</v>
      </c>
    </row>
    <row r="18679" spans="1:11" ht="15" customHeight="1" x14ac:dyDescent="0.25">
      <c r="A18679" s="9"/>
      <c r="B18679" s="9"/>
      <c r="C18679" s="9"/>
      <c r="D18679" s="9"/>
      <c r="E18679" s="9"/>
      <c r="F18679" s="9"/>
      <c r="G18679" s="92" t="s">
        <v>4029</v>
      </c>
      <c r="H18679" s="92"/>
      <c r="I18679" s="92"/>
      <c r="J18679" s="92"/>
      <c r="K18679" s="33">
        <f>SUM(K18667,K18668,K18671,K18674,K18678)</f>
        <v>212.83879999999999</v>
      </c>
    </row>
    <row r="18680" spans="1:11" ht="15" customHeight="1" x14ac:dyDescent="0.25">
      <c r="A18680" s="9"/>
      <c r="B18680" s="9"/>
      <c r="C18680" s="9"/>
      <c r="D18680" s="9"/>
      <c r="E18680" s="9"/>
      <c r="F18680" s="9"/>
      <c r="G18680" s="92" t="s">
        <v>3913</v>
      </c>
      <c r="H18680" s="92"/>
      <c r="I18680" s="92"/>
      <c r="J18680" s="92"/>
      <c r="K18680" s="29">
        <f>ROUND(SUM(K18679),2)</f>
        <v>212.84</v>
      </c>
    </row>
    <row r="18681" spans="1:11" ht="9.9499999999999993" customHeight="1" x14ac:dyDescent="0.25">
      <c r="A18681" s="9"/>
      <c r="B18681" s="9"/>
      <c r="C18681" s="9"/>
      <c r="D18681" s="9"/>
      <c r="E18681" s="9"/>
      <c r="F18681" s="9"/>
      <c r="G18681" s="100"/>
      <c r="H18681" s="100"/>
      <c r="I18681" s="100"/>
      <c r="J18681" s="100"/>
      <c r="K18681" s="100"/>
    </row>
    <row r="18682" spans="1:11" ht="20.100000000000001" customHeight="1" x14ac:dyDescent="0.25">
      <c r="A18682" s="99" t="s">
        <v>3560</v>
      </c>
      <c r="B18682" s="99"/>
      <c r="C18682" s="99"/>
      <c r="D18682" s="99"/>
      <c r="E18682" s="99"/>
      <c r="F18682" s="99"/>
      <c r="G18682" s="99"/>
      <c r="H18682" s="99"/>
      <c r="I18682" s="99"/>
      <c r="J18682" s="99"/>
      <c r="K18682" s="99"/>
    </row>
    <row r="18683" spans="1:11" ht="15" customHeight="1" x14ac:dyDescent="0.25">
      <c r="A18683" s="93" t="s">
        <v>3916</v>
      </c>
      <c r="B18683" s="93"/>
      <c r="C18683" s="93"/>
      <c r="D18683" s="94" t="s">
        <v>3</v>
      </c>
      <c r="E18683" s="94"/>
      <c r="F18683" s="23" t="s">
        <v>4</v>
      </c>
      <c r="G18683" s="94" t="s">
        <v>3894</v>
      </c>
      <c r="H18683" s="94"/>
      <c r="I18683" s="94" t="s">
        <v>3895</v>
      </c>
      <c r="J18683" s="94"/>
      <c r="K18683" s="23" t="s">
        <v>3896</v>
      </c>
    </row>
    <row r="18684" spans="1:11" ht="45.95" customHeight="1" x14ac:dyDescent="0.25">
      <c r="A18684" s="24" t="s">
        <v>3934</v>
      </c>
      <c r="B18684" s="95" t="s">
        <v>3935</v>
      </c>
      <c r="C18684" s="95"/>
      <c r="D18684" s="96" t="s">
        <v>20</v>
      </c>
      <c r="E18684" s="96"/>
      <c r="F18684" s="24" t="s">
        <v>3936</v>
      </c>
      <c r="G18684" s="97">
        <v>2.5891999999999998E-3</v>
      </c>
      <c r="H18684" s="97"/>
      <c r="I18684" s="98">
        <v>76.52</v>
      </c>
      <c r="J18684" s="98"/>
      <c r="K18684" s="27">
        <f t="shared" ref="K18684:K18689" si="144">TRUNC(TRUNC(G18684,8)*I18684,2)</f>
        <v>0.19</v>
      </c>
    </row>
    <row r="18685" spans="1:11" ht="45.95" customHeight="1" x14ac:dyDescent="0.25">
      <c r="A18685" s="24" t="s">
        <v>28</v>
      </c>
      <c r="B18685" s="95" t="s">
        <v>29</v>
      </c>
      <c r="C18685" s="95"/>
      <c r="D18685" s="96" t="s">
        <v>20</v>
      </c>
      <c r="E18685" s="96"/>
      <c r="F18685" s="24" t="s">
        <v>30</v>
      </c>
      <c r="G18685" s="97">
        <v>1.0702000000000001E-3</v>
      </c>
      <c r="H18685" s="97"/>
      <c r="I18685" s="98">
        <v>322.67</v>
      </c>
      <c r="J18685" s="98"/>
      <c r="K18685" s="27">
        <f t="shared" si="144"/>
        <v>0.34</v>
      </c>
    </row>
    <row r="18686" spans="1:11" ht="29.1" customHeight="1" x14ac:dyDescent="0.25">
      <c r="A18686" s="24" t="s">
        <v>4030</v>
      </c>
      <c r="B18686" s="95" t="s">
        <v>4031</v>
      </c>
      <c r="C18686" s="95"/>
      <c r="D18686" s="96" t="s">
        <v>20</v>
      </c>
      <c r="E18686" s="96"/>
      <c r="F18686" s="24" t="s">
        <v>3936</v>
      </c>
      <c r="G18686" s="97">
        <v>3.3568999999999999E-3</v>
      </c>
      <c r="H18686" s="97"/>
      <c r="I18686" s="98">
        <v>105.44</v>
      </c>
      <c r="J18686" s="98"/>
      <c r="K18686" s="27">
        <f t="shared" si="144"/>
        <v>0.35</v>
      </c>
    </row>
    <row r="18687" spans="1:11" ht="29.1" customHeight="1" x14ac:dyDescent="0.25">
      <c r="A18687" s="24" t="s">
        <v>4032</v>
      </c>
      <c r="B18687" s="95" t="s">
        <v>4033</v>
      </c>
      <c r="C18687" s="95"/>
      <c r="D18687" s="96" t="s">
        <v>20</v>
      </c>
      <c r="E18687" s="96"/>
      <c r="F18687" s="24" t="s">
        <v>30</v>
      </c>
      <c r="G18687" s="97">
        <v>3.0249999999999998E-4</v>
      </c>
      <c r="H18687" s="97"/>
      <c r="I18687" s="98">
        <v>265.02</v>
      </c>
      <c r="J18687" s="98"/>
      <c r="K18687" s="27">
        <f t="shared" si="144"/>
        <v>0.08</v>
      </c>
    </row>
    <row r="18688" spans="1:11" ht="38.1" customHeight="1" x14ac:dyDescent="0.25">
      <c r="A18688" s="24" t="s">
        <v>4034</v>
      </c>
      <c r="B18688" s="95" t="s">
        <v>4035</v>
      </c>
      <c r="C18688" s="95"/>
      <c r="D18688" s="96" t="s">
        <v>20</v>
      </c>
      <c r="E18688" s="96"/>
      <c r="F18688" s="24" t="s">
        <v>3936</v>
      </c>
      <c r="G18688" s="97">
        <v>2.9082999999999999E-3</v>
      </c>
      <c r="H18688" s="97"/>
      <c r="I18688" s="98">
        <v>94.54</v>
      </c>
      <c r="J18688" s="98"/>
      <c r="K18688" s="27">
        <f t="shared" si="144"/>
        <v>0.27</v>
      </c>
    </row>
    <row r="18689" spans="1:11" ht="38.1" customHeight="1" x14ac:dyDescent="0.25">
      <c r="A18689" s="24" t="s">
        <v>4036</v>
      </c>
      <c r="B18689" s="95" t="s">
        <v>4037</v>
      </c>
      <c r="C18689" s="95"/>
      <c r="D18689" s="96" t="s">
        <v>20</v>
      </c>
      <c r="E18689" s="96"/>
      <c r="F18689" s="24" t="s">
        <v>30</v>
      </c>
      <c r="G18689" s="97">
        <v>7.5109999999999999E-4</v>
      </c>
      <c r="H18689" s="97"/>
      <c r="I18689" s="98">
        <v>225.43</v>
      </c>
      <c r="J18689" s="98"/>
      <c r="K18689" s="27">
        <f t="shared" si="144"/>
        <v>0.16</v>
      </c>
    </row>
    <row r="18690" spans="1:11" ht="18" customHeight="1" x14ac:dyDescent="0.25">
      <c r="A18690" s="9"/>
      <c r="B18690" s="9"/>
      <c r="C18690" s="9"/>
      <c r="D18690" s="9"/>
      <c r="E18690" s="9"/>
      <c r="F18690" s="9"/>
      <c r="G18690" s="91" t="s">
        <v>3919</v>
      </c>
      <c r="H18690" s="91"/>
      <c r="I18690" s="91"/>
      <c r="J18690" s="91"/>
      <c r="K18690" s="28">
        <f>SUM(K18684:K18689)</f>
        <v>1.39</v>
      </c>
    </row>
    <row r="18691" spans="1:11" ht="15" customHeight="1" x14ac:dyDescent="0.25">
      <c r="A18691" s="93" t="s">
        <v>3907</v>
      </c>
      <c r="B18691" s="93"/>
      <c r="C18691" s="93"/>
      <c r="D18691" s="94" t="s">
        <v>3</v>
      </c>
      <c r="E18691" s="94"/>
      <c r="F18691" s="23" t="s">
        <v>4</v>
      </c>
      <c r="G18691" s="94" t="s">
        <v>3894</v>
      </c>
      <c r="H18691" s="94"/>
      <c r="I18691" s="94" t="s">
        <v>3895</v>
      </c>
      <c r="J18691" s="94"/>
      <c r="K18691" s="23" t="s">
        <v>3896</v>
      </c>
    </row>
    <row r="18692" spans="1:11" ht="15" customHeight="1" x14ac:dyDescent="0.25">
      <c r="A18692" s="24" t="s">
        <v>3910</v>
      </c>
      <c r="B18692" s="95" t="s">
        <v>3911</v>
      </c>
      <c r="C18692" s="95"/>
      <c r="D18692" s="96" t="s">
        <v>20</v>
      </c>
      <c r="E18692" s="96"/>
      <c r="F18692" s="24" t="s">
        <v>2056</v>
      </c>
      <c r="G18692" s="97">
        <v>3.6592999999999999E-3</v>
      </c>
      <c r="H18692" s="97"/>
      <c r="I18692" s="98">
        <v>24.94</v>
      </c>
      <c r="J18692" s="98"/>
      <c r="K18692" s="27">
        <f>TRUNC(TRUNC(G18692,8)*I18692,2)</f>
        <v>0.09</v>
      </c>
    </row>
    <row r="18693" spans="1:11" ht="18" customHeight="1" x14ac:dyDescent="0.25">
      <c r="A18693" s="9"/>
      <c r="B18693" s="9"/>
      <c r="C18693" s="9"/>
      <c r="D18693" s="9"/>
      <c r="E18693" s="9"/>
      <c r="F18693" s="9"/>
      <c r="G18693" s="91" t="s">
        <v>3912</v>
      </c>
      <c r="H18693" s="91"/>
      <c r="I18693" s="91"/>
      <c r="J18693" s="91"/>
      <c r="K18693" s="28">
        <f>SUM(K18692:K18692)</f>
        <v>0.09</v>
      </c>
    </row>
    <row r="18694" spans="1:11" ht="15" customHeight="1" x14ac:dyDescent="0.25">
      <c r="A18694" s="9"/>
      <c r="B18694" s="9"/>
      <c r="C18694" s="9"/>
      <c r="D18694" s="9"/>
      <c r="E18694" s="9"/>
      <c r="F18694" s="9"/>
      <c r="G18694" s="92" t="s">
        <v>3913</v>
      </c>
      <c r="H18694" s="92"/>
      <c r="I18694" s="92"/>
      <c r="J18694" s="92"/>
      <c r="K18694" s="29">
        <f>ROUND(SUM(K18690,K18693),2)</f>
        <v>1.48</v>
      </c>
    </row>
    <row r="18695" spans="1:11" ht="9.9499999999999993" customHeight="1" x14ac:dyDescent="0.25">
      <c r="A18695" s="9"/>
      <c r="B18695" s="9"/>
      <c r="C18695" s="9"/>
      <c r="D18695" s="9"/>
      <c r="E18695" s="9"/>
      <c r="F18695" s="9"/>
      <c r="G18695" s="100"/>
      <c r="H18695" s="100"/>
      <c r="I18695" s="100"/>
      <c r="J18695" s="100"/>
      <c r="K18695" s="100"/>
    </row>
    <row r="18696" spans="1:11" ht="20.100000000000001" customHeight="1" x14ac:dyDescent="0.25">
      <c r="A18696" s="99" t="s">
        <v>3561</v>
      </c>
      <c r="B18696" s="99"/>
      <c r="C18696" s="99"/>
      <c r="D18696" s="99"/>
      <c r="E18696" s="99"/>
      <c r="F18696" s="99"/>
      <c r="G18696" s="99"/>
      <c r="H18696" s="99"/>
      <c r="I18696" s="99"/>
      <c r="J18696" s="99"/>
      <c r="K18696" s="99"/>
    </row>
    <row r="18697" spans="1:11" ht="15" customHeight="1" x14ac:dyDescent="0.25">
      <c r="A18697" s="93" t="s">
        <v>3893</v>
      </c>
      <c r="B18697" s="93"/>
      <c r="C18697" s="93"/>
      <c r="D18697" s="94" t="s">
        <v>3</v>
      </c>
      <c r="E18697" s="94"/>
      <c r="F18697" s="23" t="s">
        <v>4</v>
      </c>
      <c r="G18697" s="94" t="s">
        <v>3894</v>
      </c>
      <c r="H18697" s="94"/>
      <c r="I18697" s="94" t="s">
        <v>3895</v>
      </c>
      <c r="J18697" s="94"/>
      <c r="K18697" s="23" t="s">
        <v>3896</v>
      </c>
    </row>
    <row r="18698" spans="1:11" ht="21" customHeight="1" x14ac:dyDescent="0.25">
      <c r="A18698" s="24" t="s">
        <v>4038</v>
      </c>
      <c r="B18698" s="95" t="s">
        <v>4039</v>
      </c>
      <c r="C18698" s="95"/>
      <c r="D18698" s="96" t="s">
        <v>20</v>
      </c>
      <c r="E18698" s="96"/>
      <c r="F18698" s="24" t="s">
        <v>34</v>
      </c>
      <c r="G18698" s="97">
        <v>6.6E-3</v>
      </c>
      <c r="H18698" s="97"/>
      <c r="I18698" s="98">
        <v>210.23</v>
      </c>
      <c r="J18698" s="98"/>
      <c r="K18698" s="27">
        <f>TRUNC(TRUNC(G18698,8)*I18698,2)</f>
        <v>1.38</v>
      </c>
    </row>
    <row r="18699" spans="1:11" ht="21" customHeight="1" x14ac:dyDescent="0.25">
      <c r="A18699" s="24" t="s">
        <v>4040</v>
      </c>
      <c r="B18699" s="95" t="s">
        <v>4041</v>
      </c>
      <c r="C18699" s="95"/>
      <c r="D18699" s="96" t="s">
        <v>20</v>
      </c>
      <c r="E18699" s="96"/>
      <c r="F18699" s="24" t="s">
        <v>84</v>
      </c>
      <c r="G18699" s="97">
        <v>1.0049999999999999</v>
      </c>
      <c r="H18699" s="97"/>
      <c r="I18699" s="98">
        <v>32.369999999999997</v>
      </c>
      <c r="J18699" s="98"/>
      <c r="K18699" s="27">
        <f>TRUNC(TRUNC(G18699,8)*I18699,2)</f>
        <v>32.53</v>
      </c>
    </row>
    <row r="18700" spans="1:11" ht="15" customHeight="1" x14ac:dyDescent="0.25">
      <c r="A18700" s="9"/>
      <c r="B18700" s="9"/>
      <c r="C18700" s="9"/>
      <c r="D18700" s="9"/>
      <c r="E18700" s="9"/>
      <c r="F18700" s="9"/>
      <c r="G18700" s="91" t="s">
        <v>3906</v>
      </c>
      <c r="H18700" s="91"/>
      <c r="I18700" s="91"/>
      <c r="J18700" s="91"/>
      <c r="K18700" s="28">
        <f>SUM(K18698:K18699)</f>
        <v>33.910000000000004</v>
      </c>
    </row>
    <row r="18701" spans="1:11" ht="15" customHeight="1" x14ac:dyDescent="0.25">
      <c r="A18701" s="93" t="s">
        <v>3907</v>
      </c>
      <c r="B18701" s="93"/>
      <c r="C18701" s="93"/>
      <c r="D18701" s="94" t="s">
        <v>3</v>
      </c>
      <c r="E18701" s="94"/>
      <c r="F18701" s="23" t="s">
        <v>4</v>
      </c>
      <c r="G18701" s="94" t="s">
        <v>3894</v>
      </c>
      <c r="H18701" s="94"/>
      <c r="I18701" s="94" t="s">
        <v>3895</v>
      </c>
      <c r="J18701" s="94"/>
      <c r="K18701" s="23" t="s">
        <v>3896</v>
      </c>
    </row>
    <row r="18702" spans="1:11" ht="15" customHeight="1" x14ac:dyDescent="0.25">
      <c r="A18702" s="24" t="s">
        <v>3971</v>
      </c>
      <c r="B18702" s="95" t="s">
        <v>3972</v>
      </c>
      <c r="C18702" s="95"/>
      <c r="D18702" s="96" t="s">
        <v>20</v>
      </c>
      <c r="E18702" s="96"/>
      <c r="F18702" s="24" t="s">
        <v>2056</v>
      </c>
      <c r="G18702" s="97">
        <v>0.2296</v>
      </c>
      <c r="H18702" s="97"/>
      <c r="I18702" s="98">
        <v>32.69</v>
      </c>
      <c r="J18702" s="98"/>
      <c r="K18702" s="27">
        <f>TRUNC(TRUNC(G18702,8)*I18702,2)</f>
        <v>7.5</v>
      </c>
    </row>
    <row r="18703" spans="1:11" ht="15" customHeight="1" x14ac:dyDescent="0.25">
      <c r="A18703" s="24" t="s">
        <v>3910</v>
      </c>
      <c r="B18703" s="95" t="s">
        <v>3911</v>
      </c>
      <c r="C18703" s="95"/>
      <c r="D18703" s="96" t="s">
        <v>20</v>
      </c>
      <c r="E18703" s="96"/>
      <c r="F18703" s="24" t="s">
        <v>2056</v>
      </c>
      <c r="G18703" s="97">
        <v>0.2296</v>
      </c>
      <c r="H18703" s="97"/>
      <c r="I18703" s="98">
        <v>24.94</v>
      </c>
      <c r="J18703" s="98"/>
      <c r="K18703" s="27">
        <f>TRUNC(TRUNC(G18703,8)*I18703,2)</f>
        <v>5.72</v>
      </c>
    </row>
    <row r="18704" spans="1:11" ht="18" customHeight="1" x14ac:dyDescent="0.25">
      <c r="A18704" s="9"/>
      <c r="B18704" s="9"/>
      <c r="C18704" s="9"/>
      <c r="D18704" s="9"/>
      <c r="E18704" s="9"/>
      <c r="F18704" s="9"/>
      <c r="G18704" s="91" t="s">
        <v>3912</v>
      </c>
      <c r="H18704" s="91"/>
      <c r="I18704" s="91"/>
      <c r="J18704" s="91"/>
      <c r="K18704" s="28">
        <f>SUM(K18702:K18703)</f>
        <v>13.219999999999999</v>
      </c>
    </row>
    <row r="18705" spans="1:11" ht="15" customHeight="1" x14ac:dyDescent="0.25">
      <c r="A18705" s="93" t="s">
        <v>3922</v>
      </c>
      <c r="B18705" s="93"/>
      <c r="C18705" s="93"/>
      <c r="D18705" s="94" t="s">
        <v>3</v>
      </c>
      <c r="E18705" s="94"/>
      <c r="F18705" s="23" t="s">
        <v>4</v>
      </c>
      <c r="G18705" s="94" t="s">
        <v>3894</v>
      </c>
      <c r="H18705" s="94"/>
      <c r="I18705" s="94" t="s">
        <v>3895</v>
      </c>
      <c r="J18705" s="94"/>
      <c r="K18705" s="23" t="s">
        <v>3896</v>
      </c>
    </row>
    <row r="18706" spans="1:11" ht="21" customHeight="1" x14ac:dyDescent="0.25">
      <c r="A18706" s="24" t="s">
        <v>4042</v>
      </c>
      <c r="B18706" s="95" t="s">
        <v>4043</v>
      </c>
      <c r="C18706" s="95"/>
      <c r="D18706" s="96" t="s">
        <v>20</v>
      </c>
      <c r="E18706" s="96"/>
      <c r="F18706" s="24" t="s">
        <v>34</v>
      </c>
      <c r="G18706" s="97">
        <v>1.8E-3</v>
      </c>
      <c r="H18706" s="97"/>
      <c r="I18706" s="98">
        <v>767.08</v>
      </c>
      <c r="J18706" s="98"/>
      <c r="K18706" s="27">
        <f>TRUNC(TRUNC(G18706,8)*I18706,2)</f>
        <v>1.38</v>
      </c>
    </row>
    <row r="18707" spans="1:11" ht="15" customHeight="1" x14ac:dyDescent="0.25">
      <c r="A18707" s="9"/>
      <c r="B18707" s="9"/>
      <c r="C18707" s="9"/>
      <c r="D18707" s="9"/>
      <c r="E18707" s="9"/>
      <c r="F18707" s="9"/>
      <c r="G18707" s="91" t="s">
        <v>3933</v>
      </c>
      <c r="H18707" s="91"/>
      <c r="I18707" s="91"/>
      <c r="J18707" s="91"/>
      <c r="K18707" s="28">
        <f>SUM(K18706:K18706)</f>
        <v>1.38</v>
      </c>
    </row>
    <row r="18708" spans="1:11" ht="15" customHeight="1" x14ac:dyDescent="0.25">
      <c r="A18708" s="9"/>
      <c r="B18708" s="9"/>
      <c r="C18708" s="9"/>
      <c r="D18708" s="9"/>
      <c r="E18708" s="9"/>
      <c r="F18708" s="9"/>
      <c r="G18708" s="92" t="s">
        <v>3913</v>
      </c>
      <c r="H18708" s="92"/>
      <c r="I18708" s="92"/>
      <c r="J18708" s="92"/>
      <c r="K18708" s="29">
        <f>ROUND(SUM(K18700,K18704,K18707),2)</f>
        <v>48.51</v>
      </c>
    </row>
    <row r="18709" spans="1:11" ht="9.9499999999999993" customHeight="1" x14ac:dyDescent="0.25">
      <c r="A18709" s="9"/>
      <c r="B18709" s="9"/>
      <c r="C18709" s="9"/>
      <c r="D18709" s="9"/>
      <c r="E18709" s="9"/>
      <c r="F18709" s="9"/>
      <c r="G18709" s="100"/>
      <c r="H18709" s="100"/>
      <c r="I18709" s="100"/>
      <c r="J18709" s="100"/>
      <c r="K18709" s="100"/>
    </row>
    <row r="18710" spans="1:11" ht="20.100000000000001" customHeight="1" x14ac:dyDescent="0.25">
      <c r="A18710" s="99" t="s">
        <v>3562</v>
      </c>
      <c r="B18710" s="99"/>
      <c r="C18710" s="99"/>
      <c r="D18710" s="99"/>
      <c r="E18710" s="99"/>
      <c r="F18710" s="99"/>
      <c r="G18710" s="99"/>
      <c r="H18710" s="99"/>
      <c r="I18710" s="99"/>
      <c r="J18710" s="99"/>
      <c r="K18710" s="99"/>
    </row>
    <row r="18711" spans="1:11" ht="15" customHeight="1" x14ac:dyDescent="0.25">
      <c r="A18711" s="93" t="s">
        <v>3893</v>
      </c>
      <c r="B18711" s="93"/>
      <c r="C18711" s="93"/>
      <c r="D18711" s="94" t="s">
        <v>3</v>
      </c>
      <c r="E18711" s="94"/>
      <c r="F18711" s="23" t="s">
        <v>4</v>
      </c>
      <c r="G18711" s="94" t="s">
        <v>3894</v>
      </c>
      <c r="H18711" s="94"/>
      <c r="I18711" s="94" t="s">
        <v>3895</v>
      </c>
      <c r="J18711" s="94"/>
      <c r="K18711" s="23" t="s">
        <v>3896</v>
      </c>
    </row>
    <row r="18712" spans="1:11" ht="15" customHeight="1" x14ac:dyDescent="0.25">
      <c r="A18712" s="24" t="s">
        <v>4044</v>
      </c>
      <c r="B18712" s="95" t="s">
        <v>4045</v>
      </c>
      <c r="C18712" s="95"/>
      <c r="D18712" s="96" t="s">
        <v>20</v>
      </c>
      <c r="E18712" s="96"/>
      <c r="F18712" s="24" t="s">
        <v>3903</v>
      </c>
      <c r="G18712" s="97">
        <v>0.106</v>
      </c>
      <c r="H18712" s="97"/>
      <c r="I18712" s="98">
        <v>2.59</v>
      </c>
      <c r="J18712" s="98"/>
      <c r="K18712" s="27">
        <f>TRUNC(TRUNC(G18712,8)*I18712,2)</f>
        <v>0.27</v>
      </c>
    </row>
    <row r="18713" spans="1:11" ht="15" customHeight="1" x14ac:dyDescent="0.25">
      <c r="A18713" s="9"/>
      <c r="B18713" s="9"/>
      <c r="C18713" s="9"/>
      <c r="D18713" s="9"/>
      <c r="E18713" s="9"/>
      <c r="F18713" s="9"/>
      <c r="G18713" s="91" t="s">
        <v>3906</v>
      </c>
      <c r="H18713" s="91"/>
      <c r="I18713" s="91"/>
      <c r="J18713" s="91"/>
      <c r="K18713" s="28">
        <f>SUM(K18712:K18712)</f>
        <v>0.27</v>
      </c>
    </row>
    <row r="18714" spans="1:11" ht="15" customHeight="1" x14ac:dyDescent="0.25">
      <c r="A18714" s="93" t="s">
        <v>3907</v>
      </c>
      <c r="B18714" s="93"/>
      <c r="C18714" s="93"/>
      <c r="D18714" s="94" t="s">
        <v>3</v>
      </c>
      <c r="E18714" s="94"/>
      <c r="F18714" s="23" t="s">
        <v>4</v>
      </c>
      <c r="G18714" s="94" t="s">
        <v>3894</v>
      </c>
      <c r="H18714" s="94"/>
      <c r="I18714" s="94" t="s">
        <v>3895</v>
      </c>
      <c r="J18714" s="94"/>
      <c r="K18714" s="23" t="s">
        <v>3896</v>
      </c>
    </row>
    <row r="18715" spans="1:11" ht="15" customHeight="1" x14ac:dyDescent="0.25">
      <c r="A18715" s="24" t="s">
        <v>4046</v>
      </c>
      <c r="B18715" s="95" t="s">
        <v>4047</v>
      </c>
      <c r="C18715" s="95"/>
      <c r="D18715" s="96" t="s">
        <v>20</v>
      </c>
      <c r="E18715" s="96"/>
      <c r="F18715" s="24" t="s">
        <v>2056</v>
      </c>
      <c r="G18715" s="97">
        <v>3.6999999999999998E-2</v>
      </c>
      <c r="H18715" s="97"/>
      <c r="I18715" s="98">
        <v>34.35</v>
      </c>
      <c r="J18715" s="98"/>
      <c r="K18715" s="27">
        <f>TRUNC(TRUNC(G18715,8)*I18715,2)</f>
        <v>1.27</v>
      </c>
    </row>
    <row r="18716" spans="1:11" ht="15" customHeight="1" x14ac:dyDescent="0.25">
      <c r="A18716" s="24" t="s">
        <v>3910</v>
      </c>
      <c r="B18716" s="95" t="s">
        <v>3911</v>
      </c>
      <c r="C18716" s="95"/>
      <c r="D18716" s="96" t="s">
        <v>20</v>
      </c>
      <c r="E18716" s="96"/>
      <c r="F18716" s="24" t="s">
        <v>2056</v>
      </c>
      <c r="G18716" s="97">
        <v>1.6E-2</v>
      </c>
      <c r="H18716" s="97"/>
      <c r="I18716" s="98">
        <v>24.94</v>
      </c>
      <c r="J18716" s="98"/>
      <c r="K18716" s="27">
        <f>TRUNC(TRUNC(G18716,8)*I18716,2)</f>
        <v>0.39</v>
      </c>
    </row>
    <row r="18717" spans="1:11" ht="18" customHeight="1" x14ac:dyDescent="0.25">
      <c r="A18717" s="9"/>
      <c r="B18717" s="9"/>
      <c r="C18717" s="9"/>
      <c r="D18717" s="9"/>
      <c r="E18717" s="9"/>
      <c r="F18717" s="9"/>
      <c r="G18717" s="91" t="s">
        <v>3912</v>
      </c>
      <c r="H18717" s="91"/>
      <c r="I18717" s="91"/>
      <c r="J18717" s="91"/>
      <c r="K18717" s="28">
        <f>SUM(K18715:K18716)</f>
        <v>1.6600000000000001</v>
      </c>
    </row>
    <row r="18718" spans="1:11" ht="15" customHeight="1" x14ac:dyDescent="0.25">
      <c r="A18718" s="9"/>
      <c r="B18718" s="9"/>
      <c r="C18718" s="9"/>
      <c r="D18718" s="9"/>
      <c r="E18718" s="9"/>
      <c r="F18718" s="9"/>
      <c r="G18718" s="92" t="s">
        <v>3913</v>
      </c>
      <c r="H18718" s="92"/>
      <c r="I18718" s="92"/>
      <c r="J18718" s="92"/>
      <c r="K18718" s="29">
        <f>ROUND(SUM(K18713,K18717),2)</f>
        <v>1.93</v>
      </c>
    </row>
    <row r="18719" spans="1:11" ht="9.9499999999999993" customHeight="1" x14ac:dyDescent="0.25">
      <c r="A18719" s="9"/>
      <c r="B18719" s="9"/>
      <c r="C18719" s="9"/>
      <c r="D18719" s="9"/>
      <c r="E18719" s="9"/>
      <c r="F18719" s="9"/>
      <c r="G18719" s="100"/>
      <c r="H18719" s="100"/>
      <c r="I18719" s="100"/>
      <c r="J18719" s="100"/>
      <c r="K18719" s="100"/>
    </row>
    <row r="18720" spans="1:11" ht="20.100000000000001" customHeight="1" x14ac:dyDescent="0.25">
      <c r="A18720" s="99" t="s">
        <v>3563</v>
      </c>
      <c r="B18720" s="99"/>
      <c r="C18720" s="99"/>
      <c r="D18720" s="99"/>
      <c r="E18720" s="99"/>
      <c r="F18720" s="99"/>
      <c r="G18720" s="99"/>
      <c r="H18720" s="99"/>
      <c r="I18720" s="99"/>
      <c r="J18720" s="99"/>
      <c r="K18720" s="99"/>
    </row>
    <row r="18721" spans="1:11" ht="15" customHeight="1" x14ac:dyDescent="0.25">
      <c r="A18721" s="93" t="s">
        <v>3916</v>
      </c>
      <c r="B18721" s="93"/>
      <c r="C18721" s="93"/>
      <c r="D18721" s="94" t="s">
        <v>3</v>
      </c>
      <c r="E18721" s="94"/>
      <c r="F18721" s="23" t="s">
        <v>4</v>
      </c>
      <c r="G18721" s="94" t="s">
        <v>3894</v>
      </c>
      <c r="H18721" s="94"/>
      <c r="I18721" s="94" t="s">
        <v>3895</v>
      </c>
      <c r="J18721" s="94"/>
      <c r="K18721" s="23" t="s">
        <v>3896</v>
      </c>
    </row>
    <row r="18722" spans="1:11" ht="29.1" customHeight="1" x14ac:dyDescent="0.25">
      <c r="A18722" s="24" t="s">
        <v>3963</v>
      </c>
      <c r="B18722" s="95" t="s">
        <v>3964</v>
      </c>
      <c r="C18722" s="95"/>
      <c r="D18722" s="96" t="s">
        <v>20</v>
      </c>
      <c r="E18722" s="96"/>
      <c r="F18722" s="24" t="s">
        <v>3936</v>
      </c>
      <c r="G18722" s="97">
        <v>5.2258833999999998</v>
      </c>
      <c r="H18722" s="97"/>
      <c r="I18722" s="98">
        <v>8.9</v>
      </c>
      <c r="J18722" s="98"/>
      <c r="K18722" s="27">
        <f>TRUNC(TRUNC(G18722,8)*I18722,2)</f>
        <v>46.51</v>
      </c>
    </row>
    <row r="18723" spans="1:11" ht="29.1" customHeight="1" x14ac:dyDescent="0.25">
      <c r="A18723" s="24" t="s">
        <v>3965</v>
      </c>
      <c r="B18723" s="95" t="s">
        <v>3966</v>
      </c>
      <c r="C18723" s="95"/>
      <c r="D18723" s="96" t="s">
        <v>20</v>
      </c>
      <c r="E18723" s="96"/>
      <c r="F18723" s="24" t="s">
        <v>30</v>
      </c>
      <c r="G18723" s="97">
        <v>0.95392160000000004</v>
      </c>
      <c r="H18723" s="97"/>
      <c r="I18723" s="98">
        <v>32.76</v>
      </c>
      <c r="J18723" s="98"/>
      <c r="K18723" s="27">
        <f>TRUNC(TRUNC(G18723,8)*I18723,2)</f>
        <v>31.25</v>
      </c>
    </row>
    <row r="18724" spans="1:11" ht="21" customHeight="1" x14ac:dyDescent="0.25">
      <c r="A18724" s="24" t="s">
        <v>3967</v>
      </c>
      <c r="B18724" s="95" t="s">
        <v>3968</v>
      </c>
      <c r="C18724" s="95"/>
      <c r="D18724" s="96" t="s">
        <v>20</v>
      </c>
      <c r="E18724" s="96"/>
      <c r="F18724" s="24" t="s">
        <v>3936</v>
      </c>
      <c r="G18724" s="97">
        <v>5.2258833999999998</v>
      </c>
      <c r="H18724" s="97"/>
      <c r="I18724" s="98">
        <v>27.59</v>
      </c>
      <c r="J18724" s="98"/>
      <c r="K18724" s="27">
        <f>TRUNC(TRUNC(G18724,8)*I18724,2)</f>
        <v>144.18</v>
      </c>
    </row>
    <row r="18725" spans="1:11" ht="21" customHeight="1" x14ac:dyDescent="0.25">
      <c r="A18725" s="24" t="s">
        <v>3969</v>
      </c>
      <c r="B18725" s="95" t="s">
        <v>3970</v>
      </c>
      <c r="C18725" s="95"/>
      <c r="D18725" s="96" t="s">
        <v>20</v>
      </c>
      <c r="E18725" s="96"/>
      <c r="F18725" s="24" t="s">
        <v>30</v>
      </c>
      <c r="G18725" s="97">
        <v>0.95392160000000004</v>
      </c>
      <c r="H18725" s="97"/>
      <c r="I18725" s="98">
        <v>28.09</v>
      </c>
      <c r="J18725" s="98"/>
      <c r="K18725" s="27">
        <f>TRUNC(TRUNC(G18725,8)*I18725,2)</f>
        <v>26.79</v>
      </c>
    </row>
    <row r="18726" spans="1:11" ht="18" customHeight="1" x14ac:dyDescent="0.25">
      <c r="A18726" s="9"/>
      <c r="B18726" s="9"/>
      <c r="C18726" s="9"/>
      <c r="D18726" s="9"/>
      <c r="E18726" s="9"/>
      <c r="F18726" s="9"/>
      <c r="G18726" s="91" t="s">
        <v>3919</v>
      </c>
      <c r="H18726" s="91"/>
      <c r="I18726" s="91"/>
      <c r="J18726" s="91"/>
      <c r="K18726" s="28">
        <f>SUM(K18722:K18725)</f>
        <v>248.73</v>
      </c>
    </row>
    <row r="18727" spans="1:11" ht="15" customHeight="1" x14ac:dyDescent="0.25">
      <c r="A18727" s="93" t="s">
        <v>3893</v>
      </c>
      <c r="B18727" s="93"/>
      <c r="C18727" s="93"/>
      <c r="D18727" s="94" t="s">
        <v>3</v>
      </c>
      <c r="E18727" s="94"/>
      <c r="F18727" s="23" t="s">
        <v>4</v>
      </c>
      <c r="G18727" s="94" t="s">
        <v>3894</v>
      </c>
      <c r="H18727" s="94"/>
      <c r="I18727" s="94" t="s">
        <v>3895</v>
      </c>
      <c r="J18727" s="94"/>
      <c r="K18727" s="23" t="s">
        <v>3896</v>
      </c>
    </row>
    <row r="18728" spans="1:11" ht="21" customHeight="1" x14ac:dyDescent="0.25">
      <c r="A18728" s="24" t="s">
        <v>4048</v>
      </c>
      <c r="B18728" s="95" t="s">
        <v>4049</v>
      </c>
      <c r="C18728" s="95"/>
      <c r="D18728" s="96" t="s">
        <v>20</v>
      </c>
      <c r="E18728" s="96"/>
      <c r="F18728" s="24" t="s">
        <v>34</v>
      </c>
      <c r="G18728" s="97">
        <v>0.19980000000000001</v>
      </c>
      <c r="H18728" s="97"/>
      <c r="I18728" s="98">
        <v>206.17</v>
      </c>
      <c r="J18728" s="98"/>
      <c r="K18728" s="27">
        <f>TRUNC(TRUNC(G18728,8)*I18728,2)</f>
        <v>41.19</v>
      </c>
    </row>
    <row r="18729" spans="1:11" ht="15" customHeight="1" x14ac:dyDescent="0.25">
      <c r="A18729" s="24" t="s">
        <v>3955</v>
      </c>
      <c r="B18729" s="95" t="s">
        <v>3956</v>
      </c>
      <c r="C18729" s="95"/>
      <c r="D18729" s="96" t="s">
        <v>20</v>
      </c>
      <c r="E18729" s="96"/>
      <c r="F18729" s="24" t="s">
        <v>3903</v>
      </c>
      <c r="G18729" s="97">
        <v>3.6695999999999999E-2</v>
      </c>
      <c r="H18729" s="97"/>
      <c r="I18729" s="98">
        <v>19.37</v>
      </c>
      <c r="J18729" s="98"/>
      <c r="K18729" s="27">
        <f>TRUNC(TRUNC(G18729,8)*I18729,2)</f>
        <v>0.71</v>
      </c>
    </row>
    <row r="18730" spans="1:11" ht="21" customHeight="1" x14ac:dyDescent="0.25">
      <c r="A18730" s="24" t="s">
        <v>4050</v>
      </c>
      <c r="B18730" s="95" t="s">
        <v>4051</v>
      </c>
      <c r="C18730" s="95"/>
      <c r="D18730" s="96" t="s">
        <v>20</v>
      </c>
      <c r="E18730" s="96"/>
      <c r="F18730" s="24" t="s">
        <v>84</v>
      </c>
      <c r="G18730" s="97">
        <v>7.48</v>
      </c>
      <c r="H18730" s="97"/>
      <c r="I18730" s="98">
        <v>3.9</v>
      </c>
      <c r="J18730" s="98"/>
      <c r="K18730" s="27">
        <f>TRUNC(TRUNC(G18730,8)*I18730,2)</f>
        <v>29.17</v>
      </c>
    </row>
    <row r="18731" spans="1:11" ht="15" customHeight="1" x14ac:dyDescent="0.25">
      <c r="A18731" s="9"/>
      <c r="B18731" s="9"/>
      <c r="C18731" s="9"/>
      <c r="D18731" s="9"/>
      <c r="E18731" s="9"/>
      <c r="F18731" s="9"/>
      <c r="G18731" s="91" t="s">
        <v>3906</v>
      </c>
      <c r="H18731" s="91"/>
      <c r="I18731" s="91"/>
      <c r="J18731" s="91"/>
      <c r="K18731" s="28">
        <f>SUM(K18728:K18730)</f>
        <v>71.069999999999993</v>
      </c>
    </row>
    <row r="18732" spans="1:11" ht="15" customHeight="1" x14ac:dyDescent="0.25">
      <c r="A18732" s="93" t="s">
        <v>3907</v>
      </c>
      <c r="B18732" s="93"/>
      <c r="C18732" s="93"/>
      <c r="D18732" s="94" t="s">
        <v>3</v>
      </c>
      <c r="E18732" s="94"/>
      <c r="F18732" s="23" t="s">
        <v>4</v>
      </c>
      <c r="G18732" s="94" t="s">
        <v>3894</v>
      </c>
      <c r="H18732" s="94"/>
      <c r="I18732" s="94" t="s">
        <v>3895</v>
      </c>
      <c r="J18732" s="94"/>
      <c r="K18732" s="23" t="s">
        <v>3896</v>
      </c>
    </row>
    <row r="18733" spans="1:11" ht="15" customHeight="1" x14ac:dyDescent="0.25">
      <c r="A18733" s="24" t="s">
        <v>3971</v>
      </c>
      <c r="B18733" s="95" t="s">
        <v>3972</v>
      </c>
      <c r="C18733" s="95"/>
      <c r="D18733" s="96" t="s">
        <v>20</v>
      </c>
      <c r="E18733" s="96"/>
      <c r="F18733" s="24" t="s">
        <v>2056</v>
      </c>
      <c r="G18733" s="97">
        <v>2.3251949999999999</v>
      </c>
      <c r="H18733" s="97"/>
      <c r="I18733" s="98">
        <v>32.69</v>
      </c>
      <c r="J18733" s="98"/>
      <c r="K18733" s="27">
        <f>TRUNC(TRUNC(G18733,8)*I18733,2)</f>
        <v>76.010000000000005</v>
      </c>
    </row>
    <row r="18734" spans="1:11" ht="15" customHeight="1" x14ac:dyDescent="0.25">
      <c r="A18734" s="24" t="s">
        <v>3910</v>
      </c>
      <c r="B18734" s="95" t="s">
        <v>3911</v>
      </c>
      <c r="C18734" s="95"/>
      <c r="D18734" s="96" t="s">
        <v>20</v>
      </c>
      <c r="E18734" s="96"/>
      <c r="F18734" s="24" t="s">
        <v>2056</v>
      </c>
      <c r="G18734" s="97">
        <v>17.010999999999999</v>
      </c>
      <c r="H18734" s="97"/>
      <c r="I18734" s="98">
        <v>24.94</v>
      </c>
      <c r="J18734" s="98"/>
      <c r="K18734" s="27">
        <f>TRUNC(TRUNC(G18734,8)*I18734,2)</f>
        <v>424.25</v>
      </c>
    </row>
    <row r="18735" spans="1:11" ht="18" customHeight="1" x14ac:dyDescent="0.25">
      <c r="A18735" s="9"/>
      <c r="B18735" s="9"/>
      <c r="C18735" s="9"/>
      <c r="D18735" s="9"/>
      <c r="E18735" s="9"/>
      <c r="F18735" s="9"/>
      <c r="G18735" s="91" t="s">
        <v>3912</v>
      </c>
      <c r="H18735" s="91"/>
      <c r="I18735" s="91"/>
      <c r="J18735" s="91"/>
      <c r="K18735" s="28">
        <f>SUM(K18733:K18734)</f>
        <v>500.26</v>
      </c>
    </row>
    <row r="18736" spans="1:11" ht="15" customHeight="1" x14ac:dyDescent="0.25">
      <c r="A18736" s="93" t="s">
        <v>3922</v>
      </c>
      <c r="B18736" s="93"/>
      <c r="C18736" s="93"/>
      <c r="D18736" s="94" t="s">
        <v>3</v>
      </c>
      <c r="E18736" s="94"/>
      <c r="F18736" s="23" t="s">
        <v>4</v>
      </c>
      <c r="G18736" s="94" t="s">
        <v>3894</v>
      </c>
      <c r="H18736" s="94"/>
      <c r="I18736" s="94" t="s">
        <v>3895</v>
      </c>
      <c r="J18736" s="94"/>
      <c r="K18736" s="23" t="s">
        <v>3896</v>
      </c>
    </row>
    <row r="18737" spans="1:11" ht="29.1" customHeight="1" x14ac:dyDescent="0.25">
      <c r="A18737" s="24" t="s">
        <v>4052</v>
      </c>
      <c r="B18737" s="95" t="s">
        <v>4053</v>
      </c>
      <c r="C18737" s="95"/>
      <c r="D18737" s="96" t="s">
        <v>20</v>
      </c>
      <c r="E18737" s="96"/>
      <c r="F18737" s="24" t="s">
        <v>34</v>
      </c>
      <c r="G18737" s="97">
        <v>0.66502459999999997</v>
      </c>
      <c r="H18737" s="97"/>
      <c r="I18737" s="98">
        <v>619.19000000000005</v>
      </c>
      <c r="J18737" s="98"/>
      <c r="K18737" s="27">
        <f>TRUNC(TRUNC(G18737,8)*I18737,2)</f>
        <v>411.77</v>
      </c>
    </row>
    <row r="18738" spans="1:11" ht="21" customHeight="1" x14ac:dyDescent="0.25">
      <c r="A18738" s="24" t="s">
        <v>95</v>
      </c>
      <c r="B18738" s="95" t="s">
        <v>96</v>
      </c>
      <c r="C18738" s="95"/>
      <c r="D18738" s="96" t="s">
        <v>20</v>
      </c>
      <c r="E18738" s="96"/>
      <c r="F18738" s="24" t="s">
        <v>16</v>
      </c>
      <c r="G18738" s="97">
        <v>0.48</v>
      </c>
      <c r="H18738" s="97"/>
      <c r="I18738" s="98">
        <v>176.85</v>
      </c>
      <c r="J18738" s="98"/>
      <c r="K18738" s="27">
        <f>TRUNC(TRUNC(G18738,8)*I18738,2)</f>
        <v>84.88</v>
      </c>
    </row>
    <row r="18739" spans="1:11" ht="15" customHeight="1" x14ac:dyDescent="0.25">
      <c r="A18739" s="9"/>
      <c r="B18739" s="9"/>
      <c r="C18739" s="9"/>
      <c r="D18739" s="9"/>
      <c r="E18739" s="9"/>
      <c r="F18739" s="9"/>
      <c r="G18739" s="91" t="s">
        <v>3933</v>
      </c>
      <c r="H18739" s="91"/>
      <c r="I18739" s="91"/>
      <c r="J18739" s="91"/>
      <c r="K18739" s="28">
        <f>SUM(K18737:K18738)</f>
        <v>496.65</v>
      </c>
    </row>
    <row r="18740" spans="1:11" ht="15" customHeight="1" x14ac:dyDescent="0.25">
      <c r="A18740" s="9"/>
      <c r="B18740" s="9"/>
      <c r="C18740" s="9"/>
      <c r="D18740" s="9"/>
      <c r="E18740" s="9"/>
      <c r="F18740" s="9"/>
      <c r="G18740" s="92" t="s">
        <v>3913</v>
      </c>
      <c r="H18740" s="92"/>
      <c r="I18740" s="92"/>
      <c r="J18740" s="92"/>
      <c r="K18740" s="29">
        <f>ROUND(SUM(K18726,K18731,K18735,K18739),2)</f>
        <v>1316.71</v>
      </c>
    </row>
    <row r="18741" spans="1:11" ht="9.9499999999999993" customHeight="1" x14ac:dyDescent="0.25">
      <c r="A18741" s="9"/>
      <c r="B18741" s="9"/>
      <c r="C18741" s="9"/>
      <c r="D18741" s="9"/>
      <c r="E18741" s="9"/>
      <c r="F18741" s="9"/>
      <c r="G18741" s="100"/>
      <c r="H18741" s="100"/>
      <c r="I18741" s="100"/>
      <c r="J18741" s="100"/>
      <c r="K18741" s="100"/>
    </row>
    <row r="18742" spans="1:11" ht="20.100000000000001" customHeight="1" x14ac:dyDescent="0.25">
      <c r="A18742" s="99" t="s">
        <v>3564</v>
      </c>
      <c r="B18742" s="99"/>
      <c r="C18742" s="99"/>
      <c r="D18742" s="99"/>
      <c r="E18742" s="99"/>
      <c r="F18742" s="99"/>
      <c r="G18742" s="99"/>
      <c r="H18742" s="99"/>
      <c r="I18742" s="99"/>
      <c r="J18742" s="99"/>
      <c r="K18742" s="99"/>
    </row>
    <row r="18743" spans="1:11" ht="15" customHeight="1" x14ac:dyDescent="0.25">
      <c r="A18743" s="93" t="s">
        <v>3893</v>
      </c>
      <c r="B18743" s="93"/>
      <c r="C18743" s="93"/>
      <c r="D18743" s="94" t="s">
        <v>3</v>
      </c>
      <c r="E18743" s="94"/>
      <c r="F18743" s="23" t="s">
        <v>4</v>
      </c>
      <c r="G18743" s="94" t="s">
        <v>3894</v>
      </c>
      <c r="H18743" s="94"/>
      <c r="I18743" s="94" t="s">
        <v>3895</v>
      </c>
      <c r="J18743" s="94"/>
      <c r="K18743" s="23" t="s">
        <v>3896</v>
      </c>
    </row>
    <row r="18744" spans="1:11" ht="29.1" customHeight="1" x14ac:dyDescent="0.25">
      <c r="A18744" s="24" t="s">
        <v>4054</v>
      </c>
      <c r="B18744" s="95" t="s">
        <v>4055</v>
      </c>
      <c r="C18744" s="95"/>
      <c r="D18744" s="96" t="s">
        <v>20</v>
      </c>
      <c r="E18744" s="96"/>
      <c r="F18744" s="24" t="s">
        <v>34</v>
      </c>
      <c r="G18744" s="97">
        <v>0.18468999999999999</v>
      </c>
      <c r="H18744" s="97"/>
      <c r="I18744" s="98">
        <v>517.16999999999996</v>
      </c>
      <c r="J18744" s="98"/>
      <c r="K18744" s="27">
        <f t="shared" ref="K18744:K18749" si="145">ROUND(ROUND(G18744,8)*I18744,2)</f>
        <v>95.52</v>
      </c>
    </row>
    <row r="18745" spans="1:11" ht="21" customHeight="1" x14ac:dyDescent="0.25">
      <c r="A18745" s="24" t="s">
        <v>4056</v>
      </c>
      <c r="B18745" s="95" t="s">
        <v>4057</v>
      </c>
      <c r="C18745" s="95"/>
      <c r="D18745" s="96" t="s">
        <v>20</v>
      </c>
      <c r="E18745" s="96"/>
      <c r="F18745" s="24" t="s">
        <v>2057</v>
      </c>
      <c r="G18745" s="97">
        <v>3.1900000000000001E-3</v>
      </c>
      <c r="H18745" s="97"/>
      <c r="I18745" s="98">
        <v>8.98</v>
      </c>
      <c r="J18745" s="98"/>
      <c r="K18745" s="27">
        <f t="shared" si="145"/>
        <v>0.03</v>
      </c>
    </row>
    <row r="18746" spans="1:11" ht="15" customHeight="1" x14ac:dyDescent="0.25">
      <c r="A18746" s="24" t="s">
        <v>3955</v>
      </c>
      <c r="B18746" s="95" t="s">
        <v>3956</v>
      </c>
      <c r="C18746" s="95"/>
      <c r="D18746" s="96" t="s">
        <v>20</v>
      </c>
      <c r="E18746" s="96"/>
      <c r="F18746" s="24" t="s">
        <v>3903</v>
      </c>
      <c r="G18746" s="97">
        <v>4.4999999999999998E-2</v>
      </c>
      <c r="H18746" s="97"/>
      <c r="I18746" s="98">
        <v>19.37</v>
      </c>
      <c r="J18746" s="98"/>
      <c r="K18746" s="27">
        <f t="shared" si="145"/>
        <v>0.87</v>
      </c>
    </row>
    <row r="18747" spans="1:11" ht="21" customHeight="1" x14ac:dyDescent="0.25">
      <c r="A18747" s="24" t="s">
        <v>4050</v>
      </c>
      <c r="B18747" s="95" t="s">
        <v>4051</v>
      </c>
      <c r="C18747" s="95"/>
      <c r="D18747" s="96" t="s">
        <v>20</v>
      </c>
      <c r="E18747" s="96"/>
      <c r="F18747" s="24" t="s">
        <v>84</v>
      </c>
      <c r="G18747" s="97">
        <v>0.46875</v>
      </c>
      <c r="H18747" s="97"/>
      <c r="I18747" s="98">
        <v>3.9</v>
      </c>
      <c r="J18747" s="98"/>
      <c r="K18747" s="27">
        <f t="shared" si="145"/>
        <v>1.83</v>
      </c>
    </row>
    <row r="18748" spans="1:11" ht="21" customHeight="1" x14ac:dyDescent="0.25">
      <c r="A18748" s="24" t="s">
        <v>4058</v>
      </c>
      <c r="B18748" s="95" t="s">
        <v>4059</v>
      </c>
      <c r="C18748" s="95"/>
      <c r="D18748" s="96" t="s">
        <v>20</v>
      </c>
      <c r="E18748" s="96"/>
      <c r="F18748" s="24" t="s">
        <v>84</v>
      </c>
      <c r="G18748" s="97">
        <v>0.375</v>
      </c>
      <c r="H18748" s="97"/>
      <c r="I18748" s="98">
        <v>2.69</v>
      </c>
      <c r="J18748" s="98"/>
      <c r="K18748" s="27">
        <f t="shared" si="145"/>
        <v>1.01</v>
      </c>
    </row>
    <row r="18749" spans="1:11" ht="29.1" customHeight="1" x14ac:dyDescent="0.25">
      <c r="A18749" s="24" t="s">
        <v>4060</v>
      </c>
      <c r="B18749" s="95" t="s">
        <v>4061</v>
      </c>
      <c r="C18749" s="95"/>
      <c r="D18749" s="96" t="s">
        <v>20</v>
      </c>
      <c r="E18749" s="96"/>
      <c r="F18749" s="24" t="s">
        <v>16</v>
      </c>
      <c r="G18749" s="97">
        <v>1.07</v>
      </c>
      <c r="H18749" s="97"/>
      <c r="I18749" s="98">
        <v>23.81</v>
      </c>
      <c r="J18749" s="98"/>
      <c r="K18749" s="27">
        <f t="shared" si="145"/>
        <v>25.48</v>
      </c>
    </row>
    <row r="18750" spans="1:11" ht="15" customHeight="1" x14ac:dyDescent="0.25">
      <c r="A18750" s="9"/>
      <c r="B18750" s="9"/>
      <c r="C18750" s="9"/>
      <c r="D18750" s="9"/>
      <c r="E18750" s="9"/>
      <c r="F18750" s="9"/>
      <c r="G18750" s="91" t="s">
        <v>3906</v>
      </c>
      <c r="H18750" s="91"/>
      <c r="I18750" s="91"/>
      <c r="J18750" s="91"/>
      <c r="K18750" s="28">
        <f>SUM(K18744:K18749)</f>
        <v>124.74000000000001</v>
      </c>
    </row>
    <row r="18751" spans="1:11" ht="15" customHeight="1" x14ac:dyDescent="0.25">
      <c r="A18751" s="93" t="s">
        <v>3907</v>
      </c>
      <c r="B18751" s="93"/>
      <c r="C18751" s="93"/>
      <c r="D18751" s="94" t="s">
        <v>3</v>
      </c>
      <c r="E18751" s="94"/>
      <c r="F18751" s="23" t="s">
        <v>4</v>
      </c>
      <c r="G18751" s="94" t="s">
        <v>3894</v>
      </c>
      <c r="H18751" s="94"/>
      <c r="I18751" s="94" t="s">
        <v>3895</v>
      </c>
      <c r="J18751" s="94"/>
      <c r="K18751" s="23" t="s">
        <v>3896</v>
      </c>
    </row>
    <row r="18752" spans="1:11" ht="21" customHeight="1" x14ac:dyDescent="0.25">
      <c r="A18752" s="24" t="s">
        <v>3908</v>
      </c>
      <c r="B18752" s="95" t="s">
        <v>3909</v>
      </c>
      <c r="C18752" s="95"/>
      <c r="D18752" s="96" t="s">
        <v>20</v>
      </c>
      <c r="E18752" s="96"/>
      <c r="F18752" s="24" t="s">
        <v>2056</v>
      </c>
      <c r="G18752" s="97">
        <v>0.13009999999999999</v>
      </c>
      <c r="H18752" s="97"/>
      <c r="I18752" s="98">
        <v>32.24</v>
      </c>
      <c r="J18752" s="98"/>
      <c r="K18752" s="27">
        <f>ROUND(ROUND(G18752,8)*I18752,2)</f>
        <v>4.1900000000000004</v>
      </c>
    </row>
    <row r="18753" spans="1:11" ht="15" customHeight="1" x14ac:dyDescent="0.25">
      <c r="A18753" s="24" t="s">
        <v>3971</v>
      </c>
      <c r="B18753" s="95" t="s">
        <v>3972</v>
      </c>
      <c r="C18753" s="95"/>
      <c r="D18753" s="96" t="s">
        <v>20</v>
      </c>
      <c r="E18753" s="96"/>
      <c r="F18753" s="24" t="s">
        <v>2056</v>
      </c>
      <c r="G18753" s="97">
        <v>8.7400000000000005E-2</v>
      </c>
      <c r="H18753" s="97"/>
      <c r="I18753" s="98">
        <v>32.69</v>
      </c>
      <c r="J18753" s="98"/>
      <c r="K18753" s="27">
        <f>ROUND(ROUND(G18753,8)*I18753,2)</f>
        <v>2.86</v>
      </c>
    </row>
    <row r="18754" spans="1:11" ht="15" customHeight="1" x14ac:dyDescent="0.25">
      <c r="A18754" s="24" t="s">
        <v>3910</v>
      </c>
      <c r="B18754" s="95" t="s">
        <v>3911</v>
      </c>
      <c r="C18754" s="95"/>
      <c r="D18754" s="96" t="s">
        <v>20</v>
      </c>
      <c r="E18754" s="96"/>
      <c r="F18754" s="24" t="s">
        <v>2056</v>
      </c>
      <c r="G18754" s="97">
        <v>0.21759999999999999</v>
      </c>
      <c r="H18754" s="97"/>
      <c r="I18754" s="98">
        <v>24.94</v>
      </c>
      <c r="J18754" s="98"/>
      <c r="K18754" s="27">
        <f>ROUND(ROUND(G18754,8)*I18754,2)</f>
        <v>5.43</v>
      </c>
    </row>
    <row r="18755" spans="1:11" ht="18" customHeight="1" x14ac:dyDescent="0.25">
      <c r="A18755" s="9"/>
      <c r="B18755" s="9"/>
      <c r="C18755" s="9"/>
      <c r="D18755" s="9"/>
      <c r="E18755" s="9"/>
      <c r="F18755" s="9"/>
      <c r="G18755" s="91" t="s">
        <v>3912</v>
      </c>
      <c r="H18755" s="91"/>
      <c r="I18755" s="91"/>
      <c r="J18755" s="91"/>
      <c r="K18755" s="28">
        <f>SUM(K18752:K18754)</f>
        <v>12.48</v>
      </c>
    </row>
    <row r="18756" spans="1:11" ht="15" customHeight="1" x14ac:dyDescent="0.25">
      <c r="A18756" s="93" t="s">
        <v>3922</v>
      </c>
      <c r="B18756" s="93"/>
      <c r="C18756" s="93"/>
      <c r="D18756" s="94" t="s">
        <v>3</v>
      </c>
      <c r="E18756" s="94"/>
      <c r="F18756" s="23" t="s">
        <v>4</v>
      </c>
      <c r="G18756" s="94" t="s">
        <v>3894</v>
      </c>
      <c r="H18756" s="94"/>
      <c r="I18756" s="94" t="s">
        <v>3895</v>
      </c>
      <c r="J18756" s="94"/>
      <c r="K18756" s="23" t="s">
        <v>3896</v>
      </c>
    </row>
    <row r="18757" spans="1:11" ht="29.1" customHeight="1" x14ac:dyDescent="0.25">
      <c r="A18757" s="24" t="s">
        <v>4062</v>
      </c>
      <c r="B18757" s="95" t="s">
        <v>4063</v>
      </c>
      <c r="C18757" s="95"/>
      <c r="D18757" s="96" t="s">
        <v>20</v>
      </c>
      <c r="E18757" s="96"/>
      <c r="F18757" s="24" t="s">
        <v>3903</v>
      </c>
      <c r="G18757" s="97">
        <v>1.23E-2</v>
      </c>
      <c r="H18757" s="97"/>
      <c r="I18757" s="98">
        <v>23.44</v>
      </c>
      <c r="J18757" s="98"/>
      <c r="K18757" s="27">
        <f>ROUND(ROUND(G18757,8)*I18757,2)</f>
        <v>0.28999999999999998</v>
      </c>
    </row>
    <row r="18758" spans="1:11" ht="21" customHeight="1" x14ac:dyDescent="0.25">
      <c r="A18758" s="24" t="s">
        <v>4064</v>
      </c>
      <c r="B18758" s="95" t="s">
        <v>4065</v>
      </c>
      <c r="C18758" s="95"/>
      <c r="D18758" s="96" t="s">
        <v>4066</v>
      </c>
      <c r="E18758" s="96"/>
      <c r="F18758" s="24" t="s">
        <v>26</v>
      </c>
      <c r="G18758" s="97">
        <v>4</v>
      </c>
      <c r="H18758" s="97"/>
      <c r="I18758" s="98">
        <v>5.76</v>
      </c>
      <c r="J18758" s="98"/>
      <c r="K18758" s="27">
        <f>ROUND(ROUND(G18758,8)*I18758,2)</f>
        <v>23.04</v>
      </c>
    </row>
    <row r="18759" spans="1:11" ht="15" customHeight="1" x14ac:dyDescent="0.25">
      <c r="A18759" s="9"/>
      <c r="B18759" s="9"/>
      <c r="C18759" s="9"/>
      <c r="D18759" s="9"/>
      <c r="E18759" s="9"/>
      <c r="F18759" s="9"/>
      <c r="G18759" s="91" t="s">
        <v>3933</v>
      </c>
      <c r="H18759" s="91"/>
      <c r="I18759" s="91"/>
      <c r="J18759" s="91"/>
      <c r="K18759" s="28">
        <f>SUM(K18757:K18758)</f>
        <v>23.33</v>
      </c>
    </row>
    <row r="18760" spans="1:11" ht="15" customHeight="1" x14ac:dyDescent="0.25">
      <c r="A18760" s="9"/>
      <c r="B18760" s="9"/>
      <c r="C18760" s="9"/>
      <c r="D18760" s="9"/>
      <c r="E18760" s="9"/>
      <c r="F18760" s="9"/>
      <c r="G18760" s="92" t="s">
        <v>3913</v>
      </c>
      <c r="H18760" s="92"/>
      <c r="I18760" s="92"/>
      <c r="J18760" s="92"/>
      <c r="K18760" s="29">
        <f>ROUND(SUM(K18750,K18755,K18759),2)</f>
        <v>160.55000000000001</v>
      </c>
    </row>
    <row r="18761" spans="1:11" ht="9.9499999999999993" customHeight="1" x14ac:dyDescent="0.25">
      <c r="A18761" s="9"/>
      <c r="B18761" s="9"/>
      <c r="C18761" s="9"/>
      <c r="D18761" s="9"/>
      <c r="E18761" s="9"/>
      <c r="F18761" s="9"/>
      <c r="G18761" s="100"/>
      <c r="H18761" s="100"/>
      <c r="I18761" s="100"/>
      <c r="J18761" s="100"/>
      <c r="K18761" s="100"/>
    </row>
    <row r="18762" spans="1:11" ht="20.100000000000001" customHeight="1" x14ac:dyDescent="0.25">
      <c r="A18762" s="99" t="s">
        <v>3565</v>
      </c>
      <c r="B18762" s="99"/>
      <c r="C18762" s="99"/>
      <c r="D18762" s="99"/>
      <c r="E18762" s="99"/>
      <c r="F18762" s="99"/>
      <c r="G18762" s="99"/>
      <c r="H18762" s="99"/>
      <c r="I18762" s="99"/>
      <c r="J18762" s="99"/>
      <c r="K18762" s="99"/>
    </row>
    <row r="18763" spans="1:11" ht="15" customHeight="1" x14ac:dyDescent="0.25">
      <c r="A18763" s="93" t="s">
        <v>3893</v>
      </c>
      <c r="B18763" s="93"/>
      <c r="C18763" s="93"/>
      <c r="D18763" s="94" t="s">
        <v>3</v>
      </c>
      <c r="E18763" s="94"/>
      <c r="F18763" s="23" t="s">
        <v>4</v>
      </c>
      <c r="G18763" s="94" t="s">
        <v>3894</v>
      </c>
      <c r="H18763" s="94"/>
      <c r="I18763" s="94" t="s">
        <v>3895</v>
      </c>
      <c r="J18763" s="94"/>
      <c r="K18763" s="23" t="s">
        <v>3896</v>
      </c>
    </row>
    <row r="18764" spans="1:11" ht="45.95" customHeight="1" x14ac:dyDescent="0.25">
      <c r="A18764" s="24" t="s">
        <v>4073</v>
      </c>
      <c r="B18764" s="95" t="s">
        <v>4074</v>
      </c>
      <c r="C18764" s="95"/>
      <c r="D18764" s="96" t="s">
        <v>20</v>
      </c>
      <c r="E18764" s="96"/>
      <c r="F18764" s="24" t="s">
        <v>26</v>
      </c>
      <c r="G18764" s="97">
        <v>1</v>
      </c>
      <c r="H18764" s="97"/>
      <c r="I18764" s="98">
        <v>1235.9100000000001</v>
      </c>
      <c r="J18764" s="98"/>
      <c r="K18764" s="27">
        <f>TRUNC(TRUNC(G18764,8)*I18764,2)</f>
        <v>1235.9100000000001</v>
      </c>
    </row>
    <row r="18765" spans="1:11" ht="21" customHeight="1" x14ac:dyDescent="0.25">
      <c r="A18765" s="24" t="s">
        <v>4075</v>
      </c>
      <c r="B18765" s="95" t="s">
        <v>4076</v>
      </c>
      <c r="C18765" s="95"/>
      <c r="D18765" s="96" t="s">
        <v>20</v>
      </c>
      <c r="E18765" s="96"/>
      <c r="F18765" s="24" t="s">
        <v>34</v>
      </c>
      <c r="G18765" s="97">
        <v>1.1999999999999999E-3</v>
      </c>
      <c r="H18765" s="97"/>
      <c r="I18765" s="98">
        <v>205.09</v>
      </c>
      <c r="J18765" s="98"/>
      <c r="K18765" s="27">
        <f>TRUNC(TRUNC(G18765,8)*I18765,2)</f>
        <v>0.24</v>
      </c>
    </row>
    <row r="18766" spans="1:11" ht="15" customHeight="1" x14ac:dyDescent="0.25">
      <c r="A18766" s="9"/>
      <c r="B18766" s="9"/>
      <c r="C18766" s="9"/>
      <c r="D18766" s="9"/>
      <c r="E18766" s="9"/>
      <c r="F18766" s="9"/>
      <c r="G18766" s="91" t="s">
        <v>3906</v>
      </c>
      <c r="H18766" s="91"/>
      <c r="I18766" s="91"/>
      <c r="J18766" s="91"/>
      <c r="K18766" s="28">
        <f>SUM(K18764:K18765)</f>
        <v>1236.1500000000001</v>
      </c>
    </row>
    <row r="18767" spans="1:11" ht="15" customHeight="1" x14ac:dyDescent="0.25">
      <c r="A18767" s="93" t="s">
        <v>3907</v>
      </c>
      <c r="B18767" s="93"/>
      <c r="C18767" s="93"/>
      <c r="D18767" s="94" t="s">
        <v>3</v>
      </c>
      <c r="E18767" s="94"/>
      <c r="F18767" s="23" t="s">
        <v>4</v>
      </c>
      <c r="G18767" s="94" t="s">
        <v>3894</v>
      </c>
      <c r="H18767" s="94"/>
      <c r="I18767" s="94" t="s">
        <v>3895</v>
      </c>
      <c r="J18767" s="94"/>
      <c r="K18767" s="23" t="s">
        <v>3896</v>
      </c>
    </row>
    <row r="18768" spans="1:11" ht="15" customHeight="1" x14ac:dyDescent="0.25">
      <c r="A18768" s="24" t="s">
        <v>3971</v>
      </c>
      <c r="B18768" s="95" t="s">
        <v>3972</v>
      </c>
      <c r="C18768" s="95"/>
      <c r="D18768" s="96" t="s">
        <v>20</v>
      </c>
      <c r="E18768" s="96"/>
      <c r="F18768" s="24" t="s">
        <v>2056</v>
      </c>
      <c r="G18768" s="97">
        <v>0.86809999999999998</v>
      </c>
      <c r="H18768" s="97"/>
      <c r="I18768" s="98">
        <v>32.69</v>
      </c>
      <c r="J18768" s="98"/>
      <c r="K18768" s="27">
        <f>TRUNC(TRUNC(G18768,8)*I18768,2)</f>
        <v>28.37</v>
      </c>
    </row>
    <row r="18769" spans="1:11" ht="15" customHeight="1" x14ac:dyDescent="0.25">
      <c r="A18769" s="24" t="s">
        <v>3910</v>
      </c>
      <c r="B18769" s="95" t="s">
        <v>3911</v>
      </c>
      <c r="C18769" s="95"/>
      <c r="D18769" s="96" t="s">
        <v>20</v>
      </c>
      <c r="E18769" s="96"/>
      <c r="F18769" s="24" t="s">
        <v>2056</v>
      </c>
      <c r="G18769" s="97">
        <v>0.57869999999999999</v>
      </c>
      <c r="H18769" s="97"/>
      <c r="I18769" s="98">
        <v>24.94</v>
      </c>
      <c r="J18769" s="98"/>
      <c r="K18769" s="27">
        <f>TRUNC(TRUNC(G18769,8)*I18769,2)</f>
        <v>14.43</v>
      </c>
    </row>
    <row r="18770" spans="1:11" ht="18" customHeight="1" x14ac:dyDescent="0.25">
      <c r="A18770" s="9"/>
      <c r="B18770" s="9"/>
      <c r="C18770" s="9"/>
      <c r="D18770" s="9"/>
      <c r="E18770" s="9"/>
      <c r="F18770" s="9"/>
      <c r="G18770" s="91" t="s">
        <v>3912</v>
      </c>
      <c r="H18770" s="91"/>
      <c r="I18770" s="91"/>
      <c r="J18770" s="91"/>
      <c r="K18770" s="28">
        <f>SUM(K18768:K18769)</f>
        <v>42.8</v>
      </c>
    </row>
    <row r="18771" spans="1:11" ht="15" customHeight="1" x14ac:dyDescent="0.25">
      <c r="A18771" s="93" t="s">
        <v>3922</v>
      </c>
      <c r="B18771" s="93"/>
      <c r="C18771" s="93"/>
      <c r="D18771" s="94" t="s">
        <v>3</v>
      </c>
      <c r="E18771" s="94"/>
      <c r="F18771" s="23" t="s">
        <v>4</v>
      </c>
      <c r="G18771" s="94" t="s">
        <v>3894</v>
      </c>
      <c r="H18771" s="94"/>
      <c r="I18771" s="94" t="s">
        <v>3895</v>
      </c>
      <c r="J18771" s="94"/>
      <c r="K18771" s="23" t="s">
        <v>3896</v>
      </c>
    </row>
    <row r="18772" spans="1:11" ht="29.1" customHeight="1" x14ac:dyDescent="0.25">
      <c r="A18772" s="24" t="s">
        <v>4077</v>
      </c>
      <c r="B18772" s="95" t="s">
        <v>4078</v>
      </c>
      <c r="C18772" s="95"/>
      <c r="D18772" s="96" t="s">
        <v>20</v>
      </c>
      <c r="E18772" s="96"/>
      <c r="F18772" s="24" t="s">
        <v>34</v>
      </c>
      <c r="G18772" s="97">
        <v>2.2200000000000001E-2</v>
      </c>
      <c r="H18772" s="97"/>
      <c r="I18772" s="98">
        <v>924.6</v>
      </c>
      <c r="J18772" s="98"/>
      <c r="K18772" s="27">
        <f>TRUNC(TRUNC(G18772,8)*I18772,2)</f>
        <v>20.52</v>
      </c>
    </row>
    <row r="18773" spans="1:11" ht="15" customHeight="1" x14ac:dyDescent="0.25">
      <c r="A18773" s="9"/>
      <c r="B18773" s="9"/>
      <c r="C18773" s="9"/>
      <c r="D18773" s="9"/>
      <c r="E18773" s="9"/>
      <c r="F18773" s="9"/>
      <c r="G18773" s="91" t="s">
        <v>3933</v>
      </c>
      <c r="H18773" s="91"/>
      <c r="I18773" s="91"/>
      <c r="J18773" s="91"/>
      <c r="K18773" s="28">
        <f>SUM(K18772:K18772)</f>
        <v>20.52</v>
      </c>
    </row>
    <row r="18774" spans="1:11" ht="15" customHeight="1" x14ac:dyDescent="0.25">
      <c r="A18774" s="9"/>
      <c r="B18774" s="9"/>
      <c r="C18774" s="9"/>
      <c r="D18774" s="9"/>
      <c r="E18774" s="9"/>
      <c r="F18774" s="9"/>
      <c r="G18774" s="92" t="s">
        <v>3913</v>
      </c>
      <c r="H18774" s="92"/>
      <c r="I18774" s="92"/>
      <c r="J18774" s="92"/>
      <c r="K18774" s="29">
        <f>ROUND(SUM(K18766,K18770,K18773),2)</f>
        <v>1299.47</v>
      </c>
    </row>
    <row r="18775" spans="1:11" ht="9.9499999999999993" customHeight="1" x14ac:dyDescent="0.25">
      <c r="A18775" s="9"/>
      <c r="B18775" s="9"/>
      <c r="C18775" s="9"/>
      <c r="D18775" s="9"/>
      <c r="E18775" s="9"/>
      <c r="F18775" s="9"/>
      <c r="G18775" s="100"/>
      <c r="H18775" s="100"/>
      <c r="I18775" s="100"/>
      <c r="J18775" s="100"/>
      <c r="K18775" s="100"/>
    </row>
    <row r="18776" spans="1:11" ht="20.100000000000001" customHeight="1" x14ac:dyDescent="0.25">
      <c r="A18776" s="99" t="s">
        <v>3566</v>
      </c>
      <c r="B18776" s="99"/>
      <c r="C18776" s="99"/>
      <c r="D18776" s="99"/>
      <c r="E18776" s="99"/>
      <c r="F18776" s="99"/>
      <c r="G18776" s="99"/>
      <c r="H18776" s="99"/>
      <c r="I18776" s="99"/>
      <c r="J18776" s="99"/>
      <c r="K18776" s="99"/>
    </row>
    <row r="18777" spans="1:11" ht="15" customHeight="1" x14ac:dyDescent="0.25">
      <c r="A18777" s="93" t="s">
        <v>3893</v>
      </c>
      <c r="B18777" s="93"/>
      <c r="C18777" s="93"/>
      <c r="D18777" s="94" t="s">
        <v>3</v>
      </c>
      <c r="E18777" s="94"/>
      <c r="F18777" s="23" t="s">
        <v>4</v>
      </c>
      <c r="G18777" s="94" t="s">
        <v>3894</v>
      </c>
      <c r="H18777" s="94"/>
      <c r="I18777" s="94" t="s">
        <v>3895</v>
      </c>
      <c r="J18777" s="94"/>
      <c r="K18777" s="23" t="s">
        <v>3896</v>
      </c>
    </row>
    <row r="18778" spans="1:11" ht="15" customHeight="1" x14ac:dyDescent="0.25">
      <c r="A18778" s="24" t="s">
        <v>4067</v>
      </c>
      <c r="B18778" s="95" t="s">
        <v>4068</v>
      </c>
      <c r="C18778" s="95"/>
      <c r="D18778" s="96" t="s">
        <v>20</v>
      </c>
      <c r="E18778" s="96"/>
      <c r="F18778" s="24" t="s">
        <v>3903</v>
      </c>
      <c r="G18778" s="97">
        <v>8.6199999999999992</v>
      </c>
      <c r="H18778" s="97"/>
      <c r="I18778" s="98">
        <v>1.1299999999999999</v>
      </c>
      <c r="J18778" s="98"/>
      <c r="K18778" s="27">
        <f>TRUNC(TRUNC(G18778,8)*I18778,2)</f>
        <v>9.74</v>
      </c>
    </row>
    <row r="18779" spans="1:11" ht="29.1" customHeight="1" x14ac:dyDescent="0.25">
      <c r="A18779" s="24" t="s">
        <v>4069</v>
      </c>
      <c r="B18779" s="95" t="s">
        <v>4070</v>
      </c>
      <c r="C18779" s="95"/>
      <c r="D18779" s="96" t="s">
        <v>20</v>
      </c>
      <c r="E18779" s="96"/>
      <c r="F18779" s="24" t="s">
        <v>26</v>
      </c>
      <c r="G18779" s="97">
        <v>6.4375</v>
      </c>
      <c r="H18779" s="97"/>
      <c r="I18779" s="98">
        <v>17.63</v>
      </c>
      <c r="J18779" s="98"/>
      <c r="K18779" s="27">
        <f>TRUNC(TRUNC(G18779,8)*I18779,2)</f>
        <v>113.49</v>
      </c>
    </row>
    <row r="18780" spans="1:11" ht="15" customHeight="1" x14ac:dyDescent="0.25">
      <c r="A18780" s="24" t="s">
        <v>4071</v>
      </c>
      <c r="B18780" s="95" t="s">
        <v>4072</v>
      </c>
      <c r="C18780" s="95"/>
      <c r="D18780" s="96" t="s">
        <v>20</v>
      </c>
      <c r="E18780" s="96"/>
      <c r="F18780" s="24" t="s">
        <v>3903</v>
      </c>
      <c r="G18780" s="97">
        <v>0.24</v>
      </c>
      <c r="H18780" s="97"/>
      <c r="I18780" s="98">
        <v>3.58</v>
      </c>
      <c r="J18780" s="98"/>
      <c r="K18780" s="27">
        <f>TRUNC(TRUNC(G18780,8)*I18780,2)</f>
        <v>0.85</v>
      </c>
    </row>
    <row r="18781" spans="1:11" ht="15" customHeight="1" x14ac:dyDescent="0.25">
      <c r="A18781" s="9"/>
      <c r="B18781" s="9"/>
      <c r="C18781" s="9"/>
      <c r="D18781" s="9"/>
      <c r="E18781" s="9"/>
      <c r="F18781" s="9"/>
      <c r="G18781" s="91" t="s">
        <v>3906</v>
      </c>
      <c r="H18781" s="91"/>
      <c r="I18781" s="91"/>
      <c r="J18781" s="91"/>
      <c r="K18781" s="28">
        <f>SUM(K18778:K18780)</f>
        <v>124.07999999999998</v>
      </c>
    </row>
    <row r="18782" spans="1:11" ht="15" customHeight="1" x14ac:dyDescent="0.25">
      <c r="A18782" s="93" t="s">
        <v>3907</v>
      </c>
      <c r="B18782" s="93"/>
      <c r="C18782" s="93"/>
      <c r="D18782" s="94" t="s">
        <v>3</v>
      </c>
      <c r="E18782" s="94"/>
      <c r="F18782" s="23" t="s">
        <v>4</v>
      </c>
      <c r="G18782" s="94" t="s">
        <v>3894</v>
      </c>
      <c r="H18782" s="94"/>
      <c r="I18782" s="94" t="s">
        <v>3895</v>
      </c>
      <c r="J18782" s="94"/>
      <c r="K18782" s="23" t="s">
        <v>3896</v>
      </c>
    </row>
    <row r="18783" spans="1:11" ht="15" customHeight="1" x14ac:dyDescent="0.25">
      <c r="A18783" s="24" t="s">
        <v>3971</v>
      </c>
      <c r="B18783" s="95" t="s">
        <v>3972</v>
      </c>
      <c r="C18783" s="95"/>
      <c r="D18783" s="96" t="s">
        <v>20</v>
      </c>
      <c r="E18783" s="96"/>
      <c r="F18783" s="24" t="s">
        <v>2056</v>
      </c>
      <c r="G18783" s="97">
        <v>0.63900000000000001</v>
      </c>
      <c r="H18783" s="97"/>
      <c r="I18783" s="98">
        <v>32.69</v>
      </c>
      <c r="J18783" s="98"/>
      <c r="K18783" s="27">
        <f>TRUNC(TRUNC(G18783,8)*I18783,2)</f>
        <v>20.88</v>
      </c>
    </row>
    <row r="18784" spans="1:11" ht="15" customHeight="1" x14ac:dyDescent="0.25">
      <c r="A18784" s="24" t="s">
        <v>3910</v>
      </c>
      <c r="B18784" s="95" t="s">
        <v>3911</v>
      </c>
      <c r="C18784" s="95"/>
      <c r="D18784" s="96" t="s">
        <v>20</v>
      </c>
      <c r="E18784" s="96"/>
      <c r="F18784" s="24" t="s">
        <v>2056</v>
      </c>
      <c r="G18784" s="97">
        <v>1.2789999999999999</v>
      </c>
      <c r="H18784" s="97"/>
      <c r="I18784" s="98">
        <v>24.94</v>
      </c>
      <c r="J18784" s="98"/>
      <c r="K18784" s="27">
        <f>TRUNC(TRUNC(G18784,8)*I18784,2)</f>
        <v>31.89</v>
      </c>
    </row>
    <row r="18785" spans="1:11" ht="18" customHeight="1" x14ac:dyDescent="0.25">
      <c r="A18785" s="9"/>
      <c r="B18785" s="9"/>
      <c r="C18785" s="9"/>
      <c r="D18785" s="9"/>
      <c r="E18785" s="9"/>
      <c r="F18785" s="9"/>
      <c r="G18785" s="91" t="s">
        <v>3912</v>
      </c>
      <c r="H18785" s="91"/>
      <c r="I18785" s="91"/>
      <c r="J18785" s="91"/>
      <c r="K18785" s="28">
        <f>SUM(K18783:K18784)</f>
        <v>52.769999999999996</v>
      </c>
    </row>
    <row r="18786" spans="1:11" ht="15" customHeight="1" x14ac:dyDescent="0.25">
      <c r="A18786" s="9"/>
      <c r="B18786" s="9"/>
      <c r="C18786" s="9"/>
      <c r="D18786" s="9"/>
      <c r="E18786" s="9"/>
      <c r="F18786" s="9"/>
      <c r="G18786" s="92" t="s">
        <v>3913</v>
      </c>
      <c r="H18786" s="92"/>
      <c r="I18786" s="92"/>
      <c r="J18786" s="92"/>
      <c r="K18786" s="29">
        <f>ROUND(SUM(K18781,K18785),2)</f>
        <v>176.85</v>
      </c>
    </row>
    <row r="18787" spans="1:11" ht="9.9499999999999993" customHeight="1" x14ac:dyDescent="0.25">
      <c r="A18787" s="9"/>
      <c r="B18787" s="9"/>
      <c r="C18787" s="9"/>
      <c r="D18787" s="9"/>
      <c r="E18787" s="9"/>
      <c r="F18787" s="9"/>
      <c r="G18787" s="100"/>
      <c r="H18787" s="100"/>
      <c r="I18787" s="100"/>
      <c r="J18787" s="100"/>
      <c r="K18787" s="100"/>
    </row>
    <row r="18788" spans="1:11" ht="20.100000000000001" customHeight="1" x14ac:dyDescent="0.25">
      <c r="A18788" s="99" t="s">
        <v>3567</v>
      </c>
      <c r="B18788" s="99"/>
      <c r="C18788" s="99"/>
      <c r="D18788" s="99"/>
      <c r="E18788" s="99"/>
      <c r="F18788" s="99"/>
      <c r="G18788" s="99"/>
      <c r="H18788" s="99"/>
      <c r="I18788" s="99"/>
      <c r="J18788" s="99"/>
      <c r="K18788" s="99"/>
    </row>
    <row r="18789" spans="1:11" ht="20.100000000000001" customHeight="1" x14ac:dyDescent="0.25">
      <c r="A18789" s="106" t="s">
        <v>4010</v>
      </c>
      <c r="B18789" s="106"/>
      <c r="C18789" s="106"/>
      <c r="D18789" s="106"/>
      <c r="E18789" s="106"/>
      <c r="F18789" s="2" t="s">
        <v>4</v>
      </c>
      <c r="G18789" s="87" t="s">
        <v>4001</v>
      </c>
      <c r="H18789" s="87"/>
      <c r="I18789" s="87" t="s">
        <v>3895</v>
      </c>
      <c r="J18789" s="87"/>
      <c r="K18789" s="2" t="s">
        <v>4011</v>
      </c>
    </row>
    <row r="18790" spans="1:11" ht="15" customHeight="1" x14ac:dyDescent="0.25">
      <c r="A18790" s="6" t="s">
        <v>4079</v>
      </c>
      <c r="B18790" s="104" t="s">
        <v>4080</v>
      </c>
      <c r="C18790" s="104"/>
      <c r="D18790" s="104"/>
      <c r="E18790" s="104"/>
      <c r="F18790" s="6" t="s">
        <v>77</v>
      </c>
      <c r="G18790" s="113">
        <v>1.7700000000000001E-3</v>
      </c>
      <c r="H18790" s="113"/>
      <c r="I18790" s="105">
        <v>33.79</v>
      </c>
      <c r="J18790" s="105"/>
      <c r="K18790" s="33">
        <f>ROUND(ROUND(G18790,5)*I18790,4)</f>
        <v>5.9799999999999999E-2</v>
      </c>
    </row>
    <row r="18791" spans="1:11" ht="15" customHeight="1" x14ac:dyDescent="0.25">
      <c r="A18791" s="6" t="s">
        <v>4081</v>
      </c>
      <c r="B18791" s="104" t="s">
        <v>4082</v>
      </c>
      <c r="C18791" s="104"/>
      <c r="D18791" s="104"/>
      <c r="E18791" s="104"/>
      <c r="F18791" s="6" t="s">
        <v>77</v>
      </c>
      <c r="G18791" s="113">
        <v>3.9300000000000003E-3</v>
      </c>
      <c r="H18791" s="113"/>
      <c r="I18791" s="105">
        <v>448.02</v>
      </c>
      <c r="J18791" s="105"/>
      <c r="K18791" s="33">
        <f>ROUND(ROUND(G18791,5)*I18791,4)</f>
        <v>1.7606999999999999</v>
      </c>
    </row>
    <row r="18792" spans="1:11" ht="15" customHeight="1" x14ac:dyDescent="0.25">
      <c r="A18792" s="6" t="s">
        <v>4083</v>
      </c>
      <c r="B18792" s="104" t="s">
        <v>4084</v>
      </c>
      <c r="C18792" s="104"/>
      <c r="D18792" s="104"/>
      <c r="E18792" s="104"/>
      <c r="F18792" s="6" t="s">
        <v>77</v>
      </c>
      <c r="G18792" s="113">
        <v>7.0800000000000004E-3</v>
      </c>
      <c r="H18792" s="113"/>
      <c r="I18792" s="105">
        <v>46.06</v>
      </c>
      <c r="J18792" s="105"/>
      <c r="K18792" s="33">
        <f>ROUND(ROUND(G18792,5)*I18792,4)</f>
        <v>0.3261</v>
      </c>
    </row>
    <row r="18793" spans="1:11" ht="15" customHeight="1" x14ac:dyDescent="0.25">
      <c r="A18793" s="6" t="s">
        <v>4085</v>
      </c>
      <c r="B18793" s="104" t="s">
        <v>4086</v>
      </c>
      <c r="C18793" s="104"/>
      <c r="D18793" s="104"/>
      <c r="E18793" s="104"/>
      <c r="F18793" s="6" t="s">
        <v>103</v>
      </c>
      <c r="G18793" s="113">
        <v>1</v>
      </c>
      <c r="H18793" s="113"/>
      <c r="I18793" s="105">
        <v>16.98</v>
      </c>
      <c r="J18793" s="105"/>
      <c r="K18793" s="33">
        <f>ROUND(ROUND(G18793,5)*I18793,4)</f>
        <v>16.98</v>
      </c>
    </row>
    <row r="18794" spans="1:11" ht="15" customHeight="1" x14ac:dyDescent="0.25">
      <c r="A18794" s="1"/>
      <c r="B18794" s="1"/>
      <c r="C18794" s="1"/>
      <c r="D18794" s="1"/>
      <c r="E18794" s="1"/>
      <c r="F18794" s="1"/>
      <c r="G18794" s="85" t="s">
        <v>4014</v>
      </c>
      <c r="H18794" s="85"/>
      <c r="I18794" s="85"/>
      <c r="J18794" s="85"/>
      <c r="K18794" s="34">
        <f>SUM(K18790:K18793)</f>
        <v>19.1266</v>
      </c>
    </row>
    <row r="18795" spans="1:11" ht="15" customHeight="1" x14ac:dyDescent="0.25">
      <c r="A18795" s="106" t="s">
        <v>4015</v>
      </c>
      <c r="B18795" s="106"/>
      <c r="C18795" s="106"/>
      <c r="D18795" s="23" t="s">
        <v>4016</v>
      </c>
      <c r="E18795" s="94" t="s">
        <v>4017</v>
      </c>
      <c r="F18795" s="94"/>
      <c r="G18795" s="94" t="s">
        <v>4001</v>
      </c>
      <c r="H18795" s="94"/>
      <c r="I18795" s="94" t="s">
        <v>3895</v>
      </c>
      <c r="J18795" s="94"/>
      <c r="K18795" s="23" t="s">
        <v>4011</v>
      </c>
    </row>
    <row r="18796" spans="1:11" ht="27.95" customHeight="1" x14ac:dyDescent="0.25">
      <c r="A18796" s="38" t="s">
        <v>4085</v>
      </c>
      <c r="B18796" s="109" t="s">
        <v>4087</v>
      </c>
      <c r="C18796" s="109"/>
      <c r="D18796" s="38" t="s">
        <v>4019</v>
      </c>
      <c r="E18796" s="110" t="s">
        <v>4088</v>
      </c>
      <c r="F18796" s="110"/>
      <c r="G18796" s="111">
        <v>1.9630000000000002E-2</v>
      </c>
      <c r="H18796" s="111"/>
      <c r="I18796" s="112">
        <v>33.64</v>
      </c>
      <c r="J18796" s="112"/>
      <c r="K18796" s="41">
        <f>ROUND(ROUND(G18796,5)*I18796,4)</f>
        <v>0.66039999999999999</v>
      </c>
    </row>
    <row r="18797" spans="1:11" ht="15" customHeight="1" x14ac:dyDescent="0.25">
      <c r="A18797" s="1"/>
      <c r="B18797" s="1"/>
      <c r="C18797" s="1"/>
      <c r="D18797" s="1"/>
      <c r="E18797" s="1"/>
      <c r="F18797" s="1"/>
      <c r="G18797" s="85" t="s">
        <v>4021</v>
      </c>
      <c r="H18797" s="85"/>
      <c r="I18797" s="85"/>
      <c r="J18797" s="85"/>
      <c r="K18797" s="33">
        <f>SUM(K18796:K18796)</f>
        <v>0.66039999999999999</v>
      </c>
    </row>
    <row r="18798" spans="1:11" ht="12.95" customHeight="1" x14ac:dyDescent="0.25">
      <c r="A18798" s="106" t="s">
        <v>4022</v>
      </c>
      <c r="B18798" s="106"/>
      <c r="C18798" s="94" t="s">
        <v>4023</v>
      </c>
      <c r="D18798" s="94" t="s">
        <v>5</v>
      </c>
      <c r="E18798" s="94" t="s">
        <v>4024</v>
      </c>
      <c r="F18798" s="94"/>
      <c r="G18798" s="94" t="s">
        <v>4025</v>
      </c>
      <c r="H18798" s="94"/>
      <c r="I18798" s="94" t="s">
        <v>2086</v>
      </c>
      <c r="J18798" s="94"/>
      <c r="K18798" s="94" t="s">
        <v>4011</v>
      </c>
    </row>
    <row r="18799" spans="1:11" ht="12" customHeight="1" x14ac:dyDescent="0.25">
      <c r="A18799" s="106"/>
      <c r="B18799" s="106"/>
      <c r="C18799" s="94"/>
      <c r="D18799" s="94"/>
      <c r="E18799" s="23" t="s">
        <v>2092</v>
      </c>
      <c r="F18799" s="23" t="s">
        <v>4026</v>
      </c>
      <c r="G18799" s="23" t="s">
        <v>2092</v>
      </c>
      <c r="H18799" s="23" t="s">
        <v>4026</v>
      </c>
      <c r="I18799" s="23" t="s">
        <v>2092</v>
      </c>
      <c r="J18799" s="23" t="s">
        <v>4026</v>
      </c>
      <c r="K18799" s="94"/>
    </row>
    <row r="18800" spans="1:11" ht="27.95" customHeight="1" x14ac:dyDescent="0.25">
      <c r="A18800" s="38" t="s">
        <v>4085</v>
      </c>
      <c r="B18800" s="39" t="s">
        <v>4087</v>
      </c>
      <c r="C18800" s="38" t="s">
        <v>4027</v>
      </c>
      <c r="D18800" s="40">
        <v>1.9630000000000002E-2</v>
      </c>
      <c r="E18800" s="42">
        <v>0</v>
      </c>
      <c r="F18800" s="43">
        <v>1.1100000000000001</v>
      </c>
      <c r="G18800" s="42">
        <v>0</v>
      </c>
      <c r="H18800" s="43">
        <v>0.88</v>
      </c>
      <c r="I18800" s="42">
        <v>0</v>
      </c>
      <c r="J18800" s="43">
        <v>0.72</v>
      </c>
      <c r="K18800" s="41">
        <f>ROUND(D18800*(ROUND(E18800*F18800,4)+ROUND(G18800*H18800,4)+ROUND(I18800*J18800,4)),4)</f>
        <v>0</v>
      </c>
    </row>
    <row r="18801" spans="1:11" ht="15" customHeight="1" x14ac:dyDescent="0.25">
      <c r="A18801" s="1"/>
      <c r="B18801" s="1"/>
      <c r="C18801" s="1"/>
      <c r="D18801" s="1"/>
      <c r="E18801" s="1"/>
      <c r="F18801" s="1"/>
      <c r="G18801" s="85" t="s">
        <v>4028</v>
      </c>
      <c r="H18801" s="85"/>
      <c r="I18801" s="85"/>
      <c r="J18801" s="85"/>
      <c r="K18801" s="33">
        <f>SUM(K18799:K18800)</f>
        <v>0</v>
      </c>
    </row>
    <row r="18802" spans="1:11" ht="15" customHeight="1" x14ac:dyDescent="0.25">
      <c r="A18802" s="9"/>
      <c r="B18802" s="9"/>
      <c r="C18802" s="9"/>
      <c r="D18802" s="9"/>
      <c r="E18802" s="9"/>
      <c r="F18802" s="9"/>
      <c r="G18802" s="92" t="s">
        <v>4029</v>
      </c>
      <c r="H18802" s="92"/>
      <c r="I18802" s="92"/>
      <c r="J18802" s="92"/>
      <c r="K18802" s="33">
        <f>SUM(K18794,K18797,K18801)</f>
        <v>19.786999999999999</v>
      </c>
    </row>
    <row r="18803" spans="1:11" ht="15" customHeight="1" x14ac:dyDescent="0.25">
      <c r="A18803" s="9"/>
      <c r="B18803" s="9"/>
      <c r="C18803" s="9"/>
      <c r="D18803" s="9"/>
      <c r="E18803" s="9"/>
      <c r="F18803" s="9"/>
      <c r="G18803" s="92" t="s">
        <v>3913</v>
      </c>
      <c r="H18803" s="92"/>
      <c r="I18803" s="92"/>
      <c r="J18803" s="92"/>
      <c r="K18803" s="29">
        <f>ROUND(SUM(K18802),2)</f>
        <v>19.79</v>
      </c>
    </row>
    <row r="18804" spans="1:11" ht="9.9499999999999993" customHeight="1" x14ac:dyDescent="0.25">
      <c r="A18804" s="9"/>
      <c r="B18804" s="9"/>
      <c r="C18804" s="9"/>
      <c r="D18804" s="9"/>
      <c r="E18804" s="9"/>
      <c r="F18804" s="9"/>
      <c r="G18804" s="100"/>
      <c r="H18804" s="100"/>
      <c r="I18804" s="100"/>
      <c r="J18804" s="100"/>
      <c r="K18804" s="100"/>
    </row>
    <row r="18805" spans="1:11" ht="20.100000000000001" customHeight="1" x14ac:dyDescent="0.25">
      <c r="A18805" s="99" t="s">
        <v>3568</v>
      </c>
      <c r="B18805" s="99"/>
      <c r="C18805" s="99"/>
      <c r="D18805" s="99"/>
      <c r="E18805" s="99"/>
      <c r="F18805" s="99"/>
      <c r="G18805" s="99"/>
      <c r="H18805" s="99"/>
      <c r="I18805" s="99"/>
      <c r="J18805" s="99"/>
      <c r="K18805" s="99"/>
    </row>
    <row r="18806" spans="1:11" ht="15" customHeight="1" x14ac:dyDescent="0.25">
      <c r="A18806" s="93" t="s">
        <v>3893</v>
      </c>
      <c r="B18806" s="93"/>
      <c r="C18806" s="93"/>
      <c r="D18806" s="94" t="s">
        <v>3</v>
      </c>
      <c r="E18806" s="94"/>
      <c r="F18806" s="23" t="s">
        <v>4</v>
      </c>
      <c r="G18806" s="94" t="s">
        <v>3894</v>
      </c>
      <c r="H18806" s="94"/>
      <c r="I18806" s="94" t="s">
        <v>3895</v>
      </c>
      <c r="J18806" s="94"/>
      <c r="K18806" s="23" t="s">
        <v>3896</v>
      </c>
    </row>
    <row r="18807" spans="1:11" ht="15" customHeight="1" x14ac:dyDescent="0.25">
      <c r="A18807" s="24" t="s">
        <v>4089</v>
      </c>
      <c r="B18807" s="95" t="s">
        <v>4090</v>
      </c>
      <c r="C18807" s="95"/>
      <c r="D18807" s="96" t="s">
        <v>20</v>
      </c>
      <c r="E18807" s="96"/>
      <c r="F18807" s="24" t="s">
        <v>16</v>
      </c>
      <c r="G18807" s="97">
        <v>1</v>
      </c>
      <c r="H18807" s="97"/>
      <c r="I18807" s="98">
        <v>12.85</v>
      </c>
      <c r="J18807" s="98"/>
      <c r="K18807" s="27">
        <f>TRUNC(TRUNC(G18807,8)*I18807,2)</f>
        <v>12.85</v>
      </c>
    </row>
    <row r="18808" spans="1:11" ht="15" customHeight="1" x14ac:dyDescent="0.25">
      <c r="A18808" s="9"/>
      <c r="B18808" s="9"/>
      <c r="C18808" s="9"/>
      <c r="D18808" s="9"/>
      <c r="E18808" s="9"/>
      <c r="F18808" s="9"/>
      <c r="G18808" s="91" t="s">
        <v>3906</v>
      </c>
      <c r="H18808" s="91"/>
      <c r="I18808" s="91"/>
      <c r="J18808" s="91"/>
      <c r="K18808" s="28">
        <f>SUM(K18807:K18807)</f>
        <v>12.85</v>
      </c>
    </row>
    <row r="18809" spans="1:11" ht="15" customHeight="1" x14ac:dyDescent="0.25">
      <c r="A18809" s="93" t="s">
        <v>3907</v>
      </c>
      <c r="B18809" s="93"/>
      <c r="C18809" s="93"/>
      <c r="D18809" s="94" t="s">
        <v>3</v>
      </c>
      <c r="E18809" s="94"/>
      <c r="F18809" s="23" t="s">
        <v>4</v>
      </c>
      <c r="G18809" s="94" t="s">
        <v>3894</v>
      </c>
      <c r="H18809" s="94"/>
      <c r="I18809" s="94" t="s">
        <v>3895</v>
      </c>
      <c r="J18809" s="94"/>
      <c r="K18809" s="23" t="s">
        <v>3896</v>
      </c>
    </row>
    <row r="18810" spans="1:11" ht="15" customHeight="1" x14ac:dyDescent="0.25">
      <c r="A18810" s="24" t="s">
        <v>3961</v>
      </c>
      <c r="B18810" s="95" t="s">
        <v>3962</v>
      </c>
      <c r="C18810" s="95"/>
      <c r="D18810" s="96" t="s">
        <v>20</v>
      </c>
      <c r="E18810" s="96"/>
      <c r="F18810" s="24" t="s">
        <v>2056</v>
      </c>
      <c r="G18810" s="97">
        <v>2.7699999999999999E-2</v>
      </c>
      <c r="H18810" s="97"/>
      <c r="I18810" s="98">
        <v>29.5</v>
      </c>
      <c r="J18810" s="98"/>
      <c r="K18810" s="27">
        <f>TRUNC(TRUNC(G18810,8)*I18810,2)</f>
        <v>0.81</v>
      </c>
    </row>
    <row r="18811" spans="1:11" ht="15" customHeight="1" x14ac:dyDescent="0.25">
      <c r="A18811" s="24" t="s">
        <v>3910</v>
      </c>
      <c r="B18811" s="95" t="s">
        <v>3911</v>
      </c>
      <c r="C18811" s="95"/>
      <c r="D18811" s="96" t="s">
        <v>20</v>
      </c>
      <c r="E18811" s="96"/>
      <c r="F18811" s="24" t="s">
        <v>2056</v>
      </c>
      <c r="G18811" s="97">
        <v>0.1386</v>
      </c>
      <c r="H18811" s="97"/>
      <c r="I18811" s="98">
        <v>24.94</v>
      </c>
      <c r="J18811" s="98"/>
      <c r="K18811" s="27">
        <f>TRUNC(TRUNC(G18811,8)*I18811,2)</f>
        <v>3.45</v>
      </c>
    </row>
    <row r="18812" spans="1:11" ht="18" customHeight="1" x14ac:dyDescent="0.25">
      <c r="A18812" s="9"/>
      <c r="B18812" s="9"/>
      <c r="C18812" s="9"/>
      <c r="D18812" s="9"/>
      <c r="E18812" s="9"/>
      <c r="F18812" s="9"/>
      <c r="G18812" s="91" t="s">
        <v>3912</v>
      </c>
      <c r="H18812" s="91"/>
      <c r="I18812" s="91"/>
      <c r="J18812" s="91"/>
      <c r="K18812" s="28">
        <f>SUM(K18810:K18811)</f>
        <v>4.26</v>
      </c>
    </row>
    <row r="18813" spans="1:11" ht="15" customHeight="1" x14ac:dyDescent="0.25">
      <c r="A18813" s="9"/>
      <c r="B18813" s="9"/>
      <c r="C18813" s="9"/>
      <c r="D18813" s="9"/>
      <c r="E18813" s="9"/>
      <c r="F18813" s="9"/>
      <c r="G18813" s="92" t="s">
        <v>3913</v>
      </c>
      <c r="H18813" s="92"/>
      <c r="I18813" s="92"/>
      <c r="J18813" s="92"/>
      <c r="K18813" s="29">
        <f>ROUND(SUM(K18808,K18812),2)</f>
        <v>17.11</v>
      </c>
    </row>
    <row r="18814" spans="1:11" ht="9.9499999999999993" customHeight="1" x14ac:dyDescent="0.25">
      <c r="A18814" s="9"/>
      <c r="B18814" s="9"/>
      <c r="C18814" s="9"/>
      <c r="D18814" s="9"/>
      <c r="E18814" s="9"/>
      <c r="F18814" s="9"/>
      <c r="G18814" s="100"/>
      <c r="H18814" s="100"/>
      <c r="I18814" s="100"/>
      <c r="J18814" s="100"/>
      <c r="K18814" s="100"/>
    </row>
    <row r="18815" spans="1:11" ht="20.100000000000001" customHeight="1" x14ac:dyDescent="0.25">
      <c r="A18815" s="99" t="s">
        <v>3569</v>
      </c>
      <c r="B18815" s="99"/>
      <c r="C18815" s="99"/>
      <c r="D18815" s="99"/>
      <c r="E18815" s="99"/>
      <c r="F18815" s="99"/>
      <c r="G18815" s="99"/>
      <c r="H18815" s="99"/>
      <c r="I18815" s="99"/>
      <c r="J18815" s="99"/>
      <c r="K18815" s="99"/>
    </row>
    <row r="18816" spans="1:11" ht="12.95" customHeight="1" x14ac:dyDescent="0.25">
      <c r="A18816" s="107" t="s">
        <v>3984</v>
      </c>
      <c r="B18816" s="107"/>
      <c r="C18816" s="107"/>
      <c r="D18816" s="108" t="s">
        <v>3985</v>
      </c>
      <c r="E18816" s="87" t="s">
        <v>3986</v>
      </c>
      <c r="F18816" s="87"/>
      <c r="G18816" s="87" t="s">
        <v>3987</v>
      </c>
      <c r="H18816" s="87"/>
      <c r="I18816" s="87"/>
      <c r="J18816" s="87"/>
      <c r="K18816" s="87" t="s">
        <v>3988</v>
      </c>
    </row>
    <row r="18817" spans="1:11" ht="12" customHeight="1" x14ac:dyDescent="0.25">
      <c r="A18817" s="107"/>
      <c r="B18817" s="107"/>
      <c r="C18817" s="107"/>
      <c r="D18817" s="108"/>
      <c r="E18817" s="23" t="s">
        <v>3989</v>
      </c>
      <c r="F18817" s="23" t="s">
        <v>3990</v>
      </c>
      <c r="G18817" s="94" t="s">
        <v>3989</v>
      </c>
      <c r="H18817" s="94"/>
      <c r="I18817" s="94" t="s">
        <v>3990</v>
      </c>
      <c r="J18817" s="94"/>
      <c r="K18817" s="87"/>
    </row>
    <row r="18818" spans="1:11" ht="15.95" customHeight="1" x14ac:dyDescent="0.25">
      <c r="A18818" s="6" t="s">
        <v>4091</v>
      </c>
      <c r="B18818" s="104" t="s">
        <v>4092</v>
      </c>
      <c r="C18818" s="104"/>
      <c r="D18818" s="44">
        <v>1</v>
      </c>
      <c r="E18818" s="32">
        <v>0.8</v>
      </c>
      <c r="F18818" s="32">
        <v>0.19999999999999996</v>
      </c>
      <c r="G18818" s="105">
        <v>5.32</v>
      </c>
      <c r="H18818" s="105"/>
      <c r="I18818" s="105">
        <v>0.5</v>
      </c>
      <c r="J18818" s="105"/>
      <c r="K18818" s="33">
        <f>TRUNC(D18818*(TRUNC(E18818*G18818,4)+TRUNC(F18818*I18818,4)),4)</f>
        <v>4.3559999999999999</v>
      </c>
    </row>
    <row r="18819" spans="1:11" ht="15" customHeight="1" x14ac:dyDescent="0.25">
      <c r="A18819" s="1"/>
      <c r="B18819" s="1"/>
      <c r="C18819" s="1"/>
      <c r="D18819" s="1"/>
      <c r="E18819" s="1"/>
      <c r="F18819" s="1"/>
      <c r="G18819" s="85" t="s">
        <v>3999</v>
      </c>
      <c r="H18819" s="85"/>
      <c r="I18819" s="85"/>
      <c r="J18819" s="85"/>
      <c r="K18819" s="34">
        <f>SUM(K18817:K18818)</f>
        <v>4.3559999999999999</v>
      </c>
    </row>
    <row r="18820" spans="1:11" ht="20.100000000000001" customHeight="1" x14ac:dyDescent="0.25">
      <c r="A18820" s="106" t="s">
        <v>4000</v>
      </c>
      <c r="B18820" s="106"/>
      <c r="C18820" s="106"/>
      <c r="D18820" s="106"/>
      <c r="E18820" s="106"/>
      <c r="F18820" s="2" t="s">
        <v>4</v>
      </c>
      <c r="G18820" s="87" t="s">
        <v>4001</v>
      </c>
      <c r="H18820" s="87"/>
      <c r="I18820" s="87" t="s">
        <v>4002</v>
      </c>
      <c r="J18820" s="87"/>
      <c r="K18820" s="2" t="s">
        <v>3988</v>
      </c>
    </row>
    <row r="18821" spans="1:11" ht="15" customHeight="1" x14ac:dyDescent="0.25">
      <c r="A18821" s="6" t="s">
        <v>4093</v>
      </c>
      <c r="B18821" s="101" t="s">
        <v>4094</v>
      </c>
      <c r="C18821" s="101"/>
      <c r="D18821" s="101"/>
      <c r="E18821" s="101"/>
      <c r="F18821" s="6" t="s">
        <v>3940</v>
      </c>
      <c r="G18821" s="102">
        <v>0.1333</v>
      </c>
      <c r="H18821" s="102"/>
      <c r="I18821" s="103">
        <v>3.96</v>
      </c>
      <c r="J18821" s="103"/>
      <c r="K18821" s="7">
        <f>TRUNC(TRUNC(G18821,8)*I18821,2)</f>
        <v>0.52</v>
      </c>
    </row>
    <row r="18822" spans="1:11" ht="15" customHeight="1" x14ac:dyDescent="0.25">
      <c r="A18822" s="6" t="s">
        <v>4095</v>
      </c>
      <c r="B18822" s="101" t="s">
        <v>4096</v>
      </c>
      <c r="C18822" s="101"/>
      <c r="D18822" s="101"/>
      <c r="E18822" s="101"/>
      <c r="F18822" s="6" t="s">
        <v>3940</v>
      </c>
      <c r="G18822" s="102">
        <v>2</v>
      </c>
      <c r="H18822" s="102"/>
      <c r="I18822" s="103">
        <v>14.41</v>
      </c>
      <c r="J18822" s="103"/>
      <c r="K18822" s="7">
        <f>TRUNC(TRUNC(G18822,8)*I18822,2)</f>
        <v>28.82</v>
      </c>
    </row>
    <row r="18823" spans="1:11" ht="15" customHeight="1" x14ac:dyDescent="0.25">
      <c r="A18823" s="6" t="s">
        <v>4097</v>
      </c>
      <c r="B18823" s="101" t="s">
        <v>4098</v>
      </c>
      <c r="C18823" s="101"/>
      <c r="D18823" s="101"/>
      <c r="E18823" s="101"/>
      <c r="F18823" s="6" t="s">
        <v>3940</v>
      </c>
      <c r="G18823" s="102">
        <v>3</v>
      </c>
      <c r="H18823" s="102"/>
      <c r="I18823" s="103">
        <v>14.58</v>
      </c>
      <c r="J18823" s="103"/>
      <c r="K18823" s="7">
        <f>TRUNC(TRUNC(G18823,8)*I18823,2)</f>
        <v>43.74</v>
      </c>
    </row>
    <row r="18824" spans="1:11" ht="15" customHeight="1" x14ac:dyDescent="0.25">
      <c r="A18824" s="1"/>
      <c r="B18824" s="1"/>
      <c r="C18824" s="1"/>
      <c r="D18824" s="1"/>
      <c r="E18824" s="1"/>
      <c r="F18824" s="1"/>
      <c r="G18824" s="85" t="s">
        <v>4005</v>
      </c>
      <c r="H18824" s="85"/>
      <c r="I18824" s="85"/>
      <c r="J18824" s="85"/>
      <c r="K18824" s="29">
        <f>SUM(K18821:K18823)</f>
        <v>73.08</v>
      </c>
    </row>
    <row r="18825" spans="1:11" ht="15" customHeight="1" x14ac:dyDescent="0.25">
      <c r="A18825" s="9"/>
      <c r="B18825" s="9"/>
      <c r="C18825" s="9"/>
      <c r="D18825" s="9"/>
      <c r="E18825" s="9"/>
      <c r="F18825" s="9"/>
      <c r="G18825" s="92" t="s">
        <v>4006</v>
      </c>
      <c r="H18825" s="92"/>
      <c r="I18825" s="92"/>
      <c r="J18825" s="92"/>
      <c r="K18825" s="33">
        <f>SUM(K18819,K18824)</f>
        <v>77.435999999999993</v>
      </c>
    </row>
    <row r="18826" spans="1:11" ht="15" customHeight="1" x14ac:dyDescent="0.25">
      <c r="A18826" s="9"/>
      <c r="B18826" s="9"/>
      <c r="C18826" s="9"/>
      <c r="D18826" s="9"/>
      <c r="E18826" s="9"/>
      <c r="F18826" s="9"/>
      <c r="G18826" s="92" t="s">
        <v>4007</v>
      </c>
      <c r="H18826" s="92"/>
      <c r="I18826" s="92"/>
      <c r="J18826" s="92"/>
      <c r="K18826" s="35">
        <v>22.5</v>
      </c>
    </row>
    <row r="18827" spans="1:11" ht="15" customHeight="1" x14ac:dyDescent="0.25">
      <c r="A18827" s="9"/>
      <c r="B18827" s="9"/>
      <c r="C18827" s="9"/>
      <c r="D18827" s="9"/>
      <c r="E18827" s="9"/>
      <c r="F18827" s="9"/>
      <c r="G18827" s="92" t="s">
        <v>4008</v>
      </c>
      <c r="H18827" s="92"/>
      <c r="I18827" s="92"/>
      <c r="J18827" s="92"/>
      <c r="K18827" s="33">
        <f>TRUNC(K18825/K18826,4)</f>
        <v>3.4416000000000002</v>
      </c>
    </row>
    <row r="18828" spans="1:11" ht="15" customHeight="1" x14ac:dyDescent="0.25">
      <c r="A18828" s="9"/>
      <c r="B18828" s="9"/>
      <c r="C18828" s="9"/>
      <c r="D18828" s="9"/>
      <c r="E18828" s="9"/>
      <c r="F18828" s="9"/>
      <c r="G18828" s="92" t="s">
        <v>4029</v>
      </c>
      <c r="H18828" s="92"/>
      <c r="I18828" s="92"/>
      <c r="J18828" s="92"/>
      <c r="K18828" s="33">
        <f>SUM(K18827)</f>
        <v>3.4416000000000002</v>
      </c>
    </row>
    <row r="18829" spans="1:11" ht="15" customHeight="1" x14ac:dyDescent="0.25">
      <c r="A18829" s="9"/>
      <c r="B18829" s="9"/>
      <c r="C18829" s="9"/>
      <c r="D18829" s="9"/>
      <c r="E18829" s="9"/>
      <c r="F18829" s="9"/>
      <c r="G18829" s="92" t="s">
        <v>3913</v>
      </c>
      <c r="H18829" s="92"/>
      <c r="I18829" s="92"/>
      <c r="J18829" s="92"/>
      <c r="K18829" s="29">
        <f>ROUND(SUM(K18828),2)</f>
        <v>3.44</v>
      </c>
    </row>
    <row r="18830" spans="1:11" ht="9.9499999999999993" customHeight="1" x14ac:dyDescent="0.25">
      <c r="A18830" s="9"/>
      <c r="B18830" s="9"/>
      <c r="C18830" s="9"/>
      <c r="D18830" s="9"/>
      <c r="E18830" s="9"/>
      <c r="F18830" s="9"/>
      <c r="G18830" s="100"/>
      <c r="H18830" s="100"/>
      <c r="I18830" s="100"/>
      <c r="J18830" s="100"/>
      <c r="K18830" s="100"/>
    </row>
    <row r="18831" spans="1:11" ht="20.100000000000001" customHeight="1" x14ac:dyDescent="0.25">
      <c r="A18831" s="99" t="s">
        <v>3570</v>
      </c>
      <c r="B18831" s="99"/>
      <c r="C18831" s="99"/>
      <c r="D18831" s="99"/>
      <c r="E18831" s="99"/>
      <c r="F18831" s="99"/>
      <c r="G18831" s="99"/>
      <c r="H18831" s="99"/>
      <c r="I18831" s="99"/>
      <c r="J18831" s="99"/>
      <c r="K18831" s="99"/>
    </row>
    <row r="18832" spans="1:11" ht="15" customHeight="1" x14ac:dyDescent="0.25">
      <c r="A18832" s="93" t="s">
        <v>3893</v>
      </c>
      <c r="B18832" s="93"/>
      <c r="C18832" s="93"/>
      <c r="D18832" s="94" t="s">
        <v>3</v>
      </c>
      <c r="E18832" s="94"/>
      <c r="F18832" s="23" t="s">
        <v>4</v>
      </c>
      <c r="G18832" s="94" t="s">
        <v>3894</v>
      </c>
      <c r="H18832" s="94"/>
      <c r="I18832" s="94" t="s">
        <v>3895</v>
      </c>
      <c r="J18832" s="94"/>
      <c r="K18832" s="23" t="s">
        <v>3896</v>
      </c>
    </row>
    <row r="18833" spans="1:11" ht="15" customHeight="1" x14ac:dyDescent="0.25">
      <c r="A18833" s="24" t="s">
        <v>3951</v>
      </c>
      <c r="B18833" s="95" t="s">
        <v>3952</v>
      </c>
      <c r="C18833" s="95"/>
      <c r="D18833" s="96" t="s">
        <v>3953</v>
      </c>
      <c r="E18833" s="96"/>
      <c r="F18833" s="24" t="s">
        <v>3954</v>
      </c>
      <c r="G18833" s="97">
        <v>4.0000000000000001E-3</v>
      </c>
      <c r="H18833" s="97"/>
      <c r="I18833" s="98">
        <v>215</v>
      </c>
      <c r="J18833" s="98"/>
      <c r="K18833" s="27">
        <f>ROUND(ROUND(G18833,8)*I18833,2)</f>
        <v>0.86</v>
      </c>
    </row>
    <row r="18834" spans="1:11" ht="15" customHeight="1" x14ac:dyDescent="0.25">
      <c r="A18834" s="24" t="s">
        <v>3955</v>
      </c>
      <c r="B18834" s="95" t="s">
        <v>3956</v>
      </c>
      <c r="C18834" s="95"/>
      <c r="D18834" s="96" t="s">
        <v>20</v>
      </c>
      <c r="E18834" s="96"/>
      <c r="F18834" s="24" t="s">
        <v>3903</v>
      </c>
      <c r="G18834" s="97">
        <v>5.0000000000000001E-3</v>
      </c>
      <c r="H18834" s="97"/>
      <c r="I18834" s="98">
        <v>19.37</v>
      </c>
      <c r="J18834" s="98"/>
      <c r="K18834" s="27">
        <f>ROUND(ROUND(G18834,8)*I18834,2)</f>
        <v>0.1</v>
      </c>
    </row>
    <row r="18835" spans="1:11" ht="15" customHeight="1" x14ac:dyDescent="0.25">
      <c r="A18835" s="9"/>
      <c r="B18835" s="9"/>
      <c r="C18835" s="9"/>
      <c r="D18835" s="9"/>
      <c r="E18835" s="9"/>
      <c r="F18835" s="9"/>
      <c r="G18835" s="91" t="s">
        <v>3906</v>
      </c>
      <c r="H18835" s="91"/>
      <c r="I18835" s="91"/>
      <c r="J18835" s="91"/>
      <c r="K18835" s="28">
        <f>SUM(K18833:K18834)</f>
        <v>0.96</v>
      </c>
    </row>
    <row r="18836" spans="1:11" ht="15" customHeight="1" x14ac:dyDescent="0.25">
      <c r="A18836" s="93" t="s">
        <v>3907</v>
      </c>
      <c r="B18836" s="93"/>
      <c r="C18836" s="93"/>
      <c r="D18836" s="94" t="s">
        <v>3</v>
      </c>
      <c r="E18836" s="94"/>
      <c r="F18836" s="23" t="s">
        <v>4</v>
      </c>
      <c r="G18836" s="94" t="s">
        <v>3894</v>
      </c>
      <c r="H18836" s="94"/>
      <c r="I18836" s="94" t="s">
        <v>3895</v>
      </c>
      <c r="J18836" s="94"/>
      <c r="K18836" s="23" t="s">
        <v>3896</v>
      </c>
    </row>
    <row r="18837" spans="1:11" ht="21" customHeight="1" x14ac:dyDescent="0.25">
      <c r="A18837" s="24" t="s">
        <v>3908</v>
      </c>
      <c r="B18837" s="95" t="s">
        <v>3909</v>
      </c>
      <c r="C18837" s="95"/>
      <c r="D18837" s="96" t="s">
        <v>20</v>
      </c>
      <c r="E18837" s="96"/>
      <c r="F18837" s="24" t="s">
        <v>2056</v>
      </c>
      <c r="G18837" s="97">
        <v>0.03</v>
      </c>
      <c r="H18837" s="97"/>
      <c r="I18837" s="98">
        <v>32.24</v>
      </c>
      <c r="J18837" s="98"/>
      <c r="K18837" s="27">
        <f>ROUND(ROUND(G18837,8)*I18837,2)</f>
        <v>0.97</v>
      </c>
    </row>
    <row r="18838" spans="1:11" ht="15" customHeight="1" x14ac:dyDescent="0.25">
      <c r="A18838" s="24" t="s">
        <v>3910</v>
      </c>
      <c r="B18838" s="95" t="s">
        <v>3911</v>
      </c>
      <c r="C18838" s="95"/>
      <c r="D18838" s="96" t="s">
        <v>20</v>
      </c>
      <c r="E18838" s="96"/>
      <c r="F18838" s="24" t="s">
        <v>2056</v>
      </c>
      <c r="G18838" s="97">
        <v>0.03</v>
      </c>
      <c r="H18838" s="97"/>
      <c r="I18838" s="98">
        <v>24.94</v>
      </c>
      <c r="J18838" s="98"/>
      <c r="K18838" s="27">
        <f>ROUND(ROUND(G18838,8)*I18838,2)</f>
        <v>0.75</v>
      </c>
    </row>
    <row r="18839" spans="1:11" ht="18" customHeight="1" x14ac:dyDescent="0.25">
      <c r="A18839" s="9"/>
      <c r="B18839" s="9"/>
      <c r="C18839" s="9"/>
      <c r="D18839" s="9"/>
      <c r="E18839" s="9"/>
      <c r="F18839" s="9"/>
      <c r="G18839" s="91" t="s">
        <v>3912</v>
      </c>
      <c r="H18839" s="91"/>
      <c r="I18839" s="91"/>
      <c r="J18839" s="91"/>
      <c r="K18839" s="28">
        <f>SUM(K18837:K18838)</f>
        <v>1.72</v>
      </c>
    </row>
    <row r="18840" spans="1:11" ht="15" customHeight="1" x14ac:dyDescent="0.25">
      <c r="A18840" s="9"/>
      <c r="B18840" s="9"/>
      <c r="C18840" s="9"/>
      <c r="D18840" s="9"/>
      <c r="E18840" s="9"/>
      <c r="F18840" s="9"/>
      <c r="G18840" s="92" t="s">
        <v>3913</v>
      </c>
      <c r="H18840" s="92"/>
      <c r="I18840" s="92"/>
      <c r="J18840" s="92"/>
      <c r="K18840" s="29">
        <f>ROUND(SUM(K18835,K18839),2)</f>
        <v>2.68</v>
      </c>
    </row>
    <row r="18841" spans="1:11" ht="9.9499999999999993" customHeight="1" x14ac:dyDescent="0.25">
      <c r="A18841" s="9"/>
      <c r="B18841" s="9"/>
      <c r="C18841" s="9"/>
      <c r="D18841" s="9"/>
      <c r="E18841" s="9"/>
      <c r="F18841" s="9"/>
      <c r="G18841" s="100"/>
      <c r="H18841" s="100"/>
      <c r="I18841" s="100"/>
      <c r="J18841" s="100"/>
      <c r="K18841" s="100"/>
    </row>
    <row r="18842" spans="1:11" ht="20.100000000000001" customHeight="1" x14ac:dyDescent="0.25">
      <c r="A18842" s="99" t="s">
        <v>3571</v>
      </c>
      <c r="B18842" s="99"/>
      <c r="C18842" s="99"/>
      <c r="D18842" s="99"/>
      <c r="E18842" s="99"/>
      <c r="F18842" s="99"/>
      <c r="G18842" s="99"/>
      <c r="H18842" s="99"/>
      <c r="I18842" s="99"/>
      <c r="J18842" s="99"/>
      <c r="K18842" s="99"/>
    </row>
    <row r="18843" spans="1:11" ht="15" customHeight="1" x14ac:dyDescent="0.25">
      <c r="A18843" s="93" t="s">
        <v>3916</v>
      </c>
      <c r="B18843" s="93"/>
      <c r="C18843" s="93"/>
      <c r="D18843" s="94" t="s">
        <v>3</v>
      </c>
      <c r="E18843" s="94"/>
      <c r="F18843" s="23" t="s">
        <v>4</v>
      </c>
      <c r="G18843" s="94" t="s">
        <v>3894</v>
      </c>
      <c r="H18843" s="94"/>
      <c r="I18843" s="94" t="s">
        <v>3895</v>
      </c>
      <c r="J18843" s="94"/>
      <c r="K18843" s="23" t="s">
        <v>3896</v>
      </c>
    </row>
    <row r="18844" spans="1:11" ht="29.1" customHeight="1" x14ac:dyDescent="0.25">
      <c r="A18844" s="24" t="s">
        <v>3957</v>
      </c>
      <c r="B18844" s="95" t="s">
        <v>3958</v>
      </c>
      <c r="C18844" s="95"/>
      <c r="D18844" s="96" t="s">
        <v>20</v>
      </c>
      <c r="E18844" s="96"/>
      <c r="F18844" s="24" t="s">
        <v>3936</v>
      </c>
      <c r="G18844" s="97">
        <v>2.8999999999999998E-3</v>
      </c>
      <c r="H18844" s="97"/>
      <c r="I18844" s="98">
        <v>75.540000000000006</v>
      </c>
      <c r="J18844" s="98"/>
      <c r="K18844" s="27">
        <f>TRUNC(TRUNC(G18844,8)*I18844,2)</f>
        <v>0.21</v>
      </c>
    </row>
    <row r="18845" spans="1:11" ht="29.1" customHeight="1" x14ac:dyDescent="0.25">
      <c r="A18845" s="24" t="s">
        <v>3959</v>
      </c>
      <c r="B18845" s="95" t="s">
        <v>3960</v>
      </c>
      <c r="C18845" s="95"/>
      <c r="D18845" s="96" t="s">
        <v>20</v>
      </c>
      <c r="E18845" s="96"/>
      <c r="F18845" s="24" t="s">
        <v>30</v>
      </c>
      <c r="G18845" s="97">
        <v>1.6999999999999999E-3</v>
      </c>
      <c r="H18845" s="97"/>
      <c r="I18845" s="98">
        <v>198.53</v>
      </c>
      <c r="J18845" s="98"/>
      <c r="K18845" s="27">
        <f>TRUNC(TRUNC(G18845,8)*I18845,2)</f>
        <v>0.33</v>
      </c>
    </row>
    <row r="18846" spans="1:11" ht="18" customHeight="1" x14ac:dyDescent="0.25">
      <c r="A18846" s="9"/>
      <c r="B18846" s="9"/>
      <c r="C18846" s="9"/>
      <c r="D18846" s="9"/>
      <c r="E18846" s="9"/>
      <c r="F18846" s="9"/>
      <c r="G18846" s="91" t="s">
        <v>3919</v>
      </c>
      <c r="H18846" s="91"/>
      <c r="I18846" s="91"/>
      <c r="J18846" s="91"/>
      <c r="K18846" s="28">
        <f>SUM(K18844:K18845)</f>
        <v>0.54</v>
      </c>
    </row>
    <row r="18847" spans="1:11" ht="15" customHeight="1" x14ac:dyDescent="0.25">
      <c r="A18847" s="93" t="s">
        <v>3907</v>
      </c>
      <c r="B18847" s="93"/>
      <c r="C18847" s="93"/>
      <c r="D18847" s="94" t="s">
        <v>3</v>
      </c>
      <c r="E18847" s="94"/>
      <c r="F18847" s="23" t="s">
        <v>4</v>
      </c>
      <c r="G18847" s="94" t="s">
        <v>3894</v>
      </c>
      <c r="H18847" s="94"/>
      <c r="I18847" s="94" t="s">
        <v>3895</v>
      </c>
      <c r="J18847" s="94"/>
      <c r="K18847" s="23" t="s">
        <v>3896</v>
      </c>
    </row>
    <row r="18848" spans="1:11" ht="15" customHeight="1" x14ac:dyDescent="0.25">
      <c r="A18848" s="24" t="s">
        <v>3961</v>
      </c>
      <c r="B18848" s="95" t="s">
        <v>3962</v>
      </c>
      <c r="C18848" s="95"/>
      <c r="D18848" s="96" t="s">
        <v>20</v>
      </c>
      <c r="E18848" s="96"/>
      <c r="F18848" s="24" t="s">
        <v>2056</v>
      </c>
      <c r="G18848" s="97">
        <v>4.5999999999999999E-3</v>
      </c>
      <c r="H18848" s="97"/>
      <c r="I18848" s="98">
        <v>29.5</v>
      </c>
      <c r="J18848" s="98"/>
      <c r="K18848" s="27">
        <f>TRUNC(TRUNC(G18848,8)*I18848,2)</f>
        <v>0.13</v>
      </c>
    </row>
    <row r="18849" spans="1:11" ht="18" customHeight="1" x14ac:dyDescent="0.25">
      <c r="A18849" s="9"/>
      <c r="B18849" s="9"/>
      <c r="C18849" s="9"/>
      <c r="D18849" s="9"/>
      <c r="E18849" s="9"/>
      <c r="F18849" s="9"/>
      <c r="G18849" s="91" t="s">
        <v>3912</v>
      </c>
      <c r="H18849" s="91"/>
      <c r="I18849" s="91"/>
      <c r="J18849" s="91"/>
      <c r="K18849" s="28">
        <f>SUM(K18848:K18848)</f>
        <v>0.13</v>
      </c>
    </row>
    <row r="18850" spans="1:11" ht="15" customHeight="1" x14ac:dyDescent="0.25">
      <c r="A18850" s="9"/>
      <c r="B18850" s="9"/>
      <c r="C18850" s="9"/>
      <c r="D18850" s="9"/>
      <c r="E18850" s="9"/>
      <c r="F18850" s="9"/>
      <c r="G18850" s="92" t="s">
        <v>3913</v>
      </c>
      <c r="H18850" s="92"/>
      <c r="I18850" s="92"/>
      <c r="J18850" s="92"/>
      <c r="K18850" s="29">
        <f>ROUND(SUM(K18846,K18849),2)</f>
        <v>0.67</v>
      </c>
    </row>
    <row r="18851" spans="1:11" ht="9.9499999999999993" customHeight="1" x14ac:dyDescent="0.25">
      <c r="A18851" s="9"/>
      <c r="B18851" s="9"/>
      <c r="C18851" s="9"/>
      <c r="D18851" s="9"/>
      <c r="E18851" s="9"/>
      <c r="F18851" s="9"/>
      <c r="G18851" s="100"/>
      <c r="H18851" s="100"/>
      <c r="I18851" s="100"/>
      <c r="J18851" s="100"/>
      <c r="K18851" s="100"/>
    </row>
    <row r="18852" spans="1:11" ht="20.100000000000001" customHeight="1" x14ac:dyDescent="0.25">
      <c r="A18852" s="99" t="s">
        <v>3572</v>
      </c>
      <c r="B18852" s="99"/>
      <c r="C18852" s="99"/>
      <c r="D18852" s="99"/>
      <c r="E18852" s="99"/>
      <c r="F18852" s="99"/>
      <c r="G18852" s="99"/>
      <c r="H18852" s="99"/>
      <c r="I18852" s="99"/>
      <c r="J18852" s="99"/>
      <c r="K18852" s="99"/>
    </row>
    <row r="18853" spans="1:11" ht="15" customHeight="1" x14ac:dyDescent="0.25">
      <c r="A18853" s="93" t="s">
        <v>3916</v>
      </c>
      <c r="B18853" s="93"/>
      <c r="C18853" s="93"/>
      <c r="D18853" s="94" t="s">
        <v>3</v>
      </c>
      <c r="E18853" s="94"/>
      <c r="F18853" s="23" t="s">
        <v>4</v>
      </c>
      <c r="G18853" s="94" t="s">
        <v>3894</v>
      </c>
      <c r="H18853" s="94"/>
      <c r="I18853" s="94" t="s">
        <v>3895</v>
      </c>
      <c r="J18853" s="94"/>
      <c r="K18853" s="23" t="s">
        <v>3896</v>
      </c>
    </row>
    <row r="18854" spans="1:11" ht="29.1" customHeight="1" x14ac:dyDescent="0.25">
      <c r="A18854" s="24" t="s">
        <v>3957</v>
      </c>
      <c r="B18854" s="95" t="s">
        <v>3958</v>
      </c>
      <c r="C18854" s="95"/>
      <c r="D18854" s="96" t="s">
        <v>20</v>
      </c>
      <c r="E18854" s="96"/>
      <c r="F18854" s="24" t="s">
        <v>3936</v>
      </c>
      <c r="G18854" s="97">
        <v>1.95E-2</v>
      </c>
      <c r="H18854" s="97"/>
      <c r="I18854" s="98">
        <v>75.540000000000006</v>
      </c>
      <c r="J18854" s="98"/>
      <c r="K18854" s="27">
        <f>TRUNC(TRUNC(G18854,8)*I18854,2)</f>
        <v>1.47</v>
      </c>
    </row>
    <row r="18855" spans="1:11" ht="29.1" customHeight="1" x14ac:dyDescent="0.25">
      <c r="A18855" s="24" t="s">
        <v>3959</v>
      </c>
      <c r="B18855" s="95" t="s">
        <v>3960</v>
      </c>
      <c r="C18855" s="95"/>
      <c r="D18855" s="96" t="s">
        <v>20</v>
      </c>
      <c r="E18855" s="96"/>
      <c r="F18855" s="24" t="s">
        <v>30</v>
      </c>
      <c r="G18855" s="97">
        <v>1.15E-2</v>
      </c>
      <c r="H18855" s="97"/>
      <c r="I18855" s="98">
        <v>198.53</v>
      </c>
      <c r="J18855" s="98"/>
      <c r="K18855" s="27">
        <f>TRUNC(TRUNC(G18855,8)*I18855,2)</f>
        <v>2.2799999999999998</v>
      </c>
    </row>
    <row r="18856" spans="1:11" ht="18" customHeight="1" x14ac:dyDescent="0.25">
      <c r="A18856" s="9"/>
      <c r="B18856" s="9"/>
      <c r="C18856" s="9"/>
      <c r="D18856" s="9"/>
      <c r="E18856" s="9"/>
      <c r="F18856" s="9"/>
      <c r="G18856" s="91" t="s">
        <v>3919</v>
      </c>
      <c r="H18856" s="91"/>
      <c r="I18856" s="91"/>
      <c r="J18856" s="91"/>
      <c r="K18856" s="28">
        <f>SUM(K18854:K18855)</f>
        <v>3.75</v>
      </c>
    </row>
    <row r="18857" spans="1:11" ht="15" customHeight="1" x14ac:dyDescent="0.25">
      <c r="A18857" s="93" t="s">
        <v>3907</v>
      </c>
      <c r="B18857" s="93"/>
      <c r="C18857" s="93"/>
      <c r="D18857" s="94" t="s">
        <v>3</v>
      </c>
      <c r="E18857" s="94"/>
      <c r="F18857" s="23" t="s">
        <v>4</v>
      </c>
      <c r="G18857" s="94" t="s">
        <v>3894</v>
      </c>
      <c r="H18857" s="94"/>
      <c r="I18857" s="94" t="s">
        <v>3895</v>
      </c>
      <c r="J18857" s="94"/>
      <c r="K18857" s="23" t="s">
        <v>3896</v>
      </c>
    </row>
    <row r="18858" spans="1:11" ht="15" customHeight="1" x14ac:dyDescent="0.25">
      <c r="A18858" s="24" t="s">
        <v>3910</v>
      </c>
      <c r="B18858" s="95" t="s">
        <v>3911</v>
      </c>
      <c r="C18858" s="95"/>
      <c r="D18858" s="96" t="s">
        <v>20</v>
      </c>
      <c r="E18858" s="96"/>
      <c r="F18858" s="24" t="s">
        <v>2056</v>
      </c>
      <c r="G18858" s="97">
        <v>3.1E-2</v>
      </c>
      <c r="H18858" s="97"/>
      <c r="I18858" s="98">
        <v>24.94</v>
      </c>
      <c r="J18858" s="98"/>
      <c r="K18858" s="27">
        <f>TRUNC(TRUNC(G18858,8)*I18858,2)</f>
        <v>0.77</v>
      </c>
    </row>
    <row r="18859" spans="1:11" ht="18" customHeight="1" x14ac:dyDescent="0.25">
      <c r="A18859" s="9"/>
      <c r="B18859" s="9"/>
      <c r="C18859" s="9"/>
      <c r="D18859" s="9"/>
      <c r="E18859" s="9"/>
      <c r="F18859" s="9"/>
      <c r="G18859" s="91" t="s">
        <v>3912</v>
      </c>
      <c r="H18859" s="91"/>
      <c r="I18859" s="91"/>
      <c r="J18859" s="91"/>
      <c r="K18859" s="28">
        <f>SUM(K18858:K18858)</f>
        <v>0.77</v>
      </c>
    </row>
    <row r="18860" spans="1:11" ht="15" customHeight="1" x14ac:dyDescent="0.25">
      <c r="A18860" s="9"/>
      <c r="B18860" s="9"/>
      <c r="C18860" s="9"/>
      <c r="D18860" s="9"/>
      <c r="E18860" s="9"/>
      <c r="F18860" s="9"/>
      <c r="G18860" s="92" t="s">
        <v>3913</v>
      </c>
      <c r="H18860" s="92"/>
      <c r="I18860" s="92"/>
      <c r="J18860" s="92"/>
      <c r="K18860" s="29">
        <f>ROUND(SUM(K18856,K18859),2)</f>
        <v>4.5199999999999996</v>
      </c>
    </row>
    <row r="18861" spans="1:11" ht="9.9499999999999993" customHeight="1" x14ac:dyDescent="0.25">
      <c r="A18861" s="9"/>
      <c r="B18861" s="9"/>
      <c r="C18861" s="9"/>
      <c r="D18861" s="9"/>
      <c r="E18861" s="9"/>
      <c r="F18861" s="9"/>
      <c r="G18861" s="100"/>
      <c r="H18861" s="100"/>
      <c r="I18861" s="100"/>
      <c r="J18861" s="100"/>
      <c r="K18861" s="100"/>
    </row>
    <row r="18862" spans="1:11" ht="20.100000000000001" customHeight="1" x14ac:dyDescent="0.25">
      <c r="A18862" s="99" t="s">
        <v>3573</v>
      </c>
      <c r="B18862" s="99"/>
      <c r="C18862" s="99"/>
      <c r="D18862" s="99"/>
      <c r="E18862" s="99"/>
      <c r="F18862" s="99"/>
      <c r="G18862" s="99"/>
      <c r="H18862" s="99"/>
      <c r="I18862" s="99"/>
      <c r="J18862" s="99"/>
      <c r="K18862" s="99"/>
    </row>
    <row r="18863" spans="1:11" ht="15" customHeight="1" x14ac:dyDescent="0.25">
      <c r="A18863" s="93" t="s">
        <v>3916</v>
      </c>
      <c r="B18863" s="93"/>
      <c r="C18863" s="93"/>
      <c r="D18863" s="94" t="s">
        <v>3</v>
      </c>
      <c r="E18863" s="94"/>
      <c r="F18863" s="23" t="s">
        <v>4</v>
      </c>
      <c r="G18863" s="94" t="s">
        <v>3894</v>
      </c>
      <c r="H18863" s="94"/>
      <c r="I18863" s="94" t="s">
        <v>3895</v>
      </c>
      <c r="J18863" s="94"/>
      <c r="K18863" s="23" t="s">
        <v>3896</v>
      </c>
    </row>
    <row r="18864" spans="1:11" ht="29.1" customHeight="1" x14ac:dyDescent="0.25">
      <c r="A18864" s="24" t="s">
        <v>3963</v>
      </c>
      <c r="B18864" s="95" t="s">
        <v>3964</v>
      </c>
      <c r="C18864" s="95"/>
      <c r="D18864" s="96" t="s">
        <v>20</v>
      </c>
      <c r="E18864" s="96"/>
      <c r="F18864" s="24" t="s">
        <v>3936</v>
      </c>
      <c r="G18864" s="97">
        <v>0.86950000000000005</v>
      </c>
      <c r="H18864" s="97"/>
      <c r="I18864" s="98">
        <v>8.9</v>
      </c>
      <c r="J18864" s="98"/>
      <c r="K18864" s="27">
        <f>TRUNC(TRUNC(G18864,8)*I18864,2)</f>
        <v>7.73</v>
      </c>
    </row>
    <row r="18865" spans="1:11" ht="29.1" customHeight="1" x14ac:dyDescent="0.25">
      <c r="A18865" s="24" t="s">
        <v>3965</v>
      </c>
      <c r="B18865" s="95" t="s">
        <v>3966</v>
      </c>
      <c r="C18865" s="95"/>
      <c r="D18865" s="96" t="s">
        <v>20</v>
      </c>
      <c r="E18865" s="96"/>
      <c r="F18865" s="24" t="s">
        <v>30</v>
      </c>
      <c r="G18865" s="97">
        <v>1.137</v>
      </c>
      <c r="H18865" s="97"/>
      <c r="I18865" s="98">
        <v>32.76</v>
      </c>
      <c r="J18865" s="98"/>
      <c r="K18865" s="27">
        <f>TRUNC(TRUNC(G18865,8)*I18865,2)</f>
        <v>37.24</v>
      </c>
    </row>
    <row r="18866" spans="1:11" ht="21" customHeight="1" x14ac:dyDescent="0.25">
      <c r="A18866" s="24" t="s">
        <v>3967</v>
      </c>
      <c r="B18866" s="95" t="s">
        <v>3968</v>
      </c>
      <c r="C18866" s="95"/>
      <c r="D18866" s="96" t="s">
        <v>20</v>
      </c>
      <c r="E18866" s="96"/>
      <c r="F18866" s="24" t="s">
        <v>3936</v>
      </c>
      <c r="G18866" s="97">
        <v>0.86950000000000005</v>
      </c>
      <c r="H18866" s="97"/>
      <c r="I18866" s="98">
        <v>27.59</v>
      </c>
      <c r="J18866" s="98"/>
      <c r="K18866" s="27">
        <f>TRUNC(TRUNC(G18866,8)*I18866,2)</f>
        <v>23.98</v>
      </c>
    </row>
    <row r="18867" spans="1:11" ht="21" customHeight="1" x14ac:dyDescent="0.25">
      <c r="A18867" s="24" t="s">
        <v>3969</v>
      </c>
      <c r="B18867" s="95" t="s">
        <v>3970</v>
      </c>
      <c r="C18867" s="95"/>
      <c r="D18867" s="96" t="s">
        <v>20</v>
      </c>
      <c r="E18867" s="96"/>
      <c r="F18867" s="24" t="s">
        <v>30</v>
      </c>
      <c r="G18867" s="97">
        <v>1.137</v>
      </c>
      <c r="H18867" s="97"/>
      <c r="I18867" s="98">
        <v>28.09</v>
      </c>
      <c r="J18867" s="98"/>
      <c r="K18867" s="27">
        <f>TRUNC(TRUNC(G18867,8)*I18867,2)</f>
        <v>31.93</v>
      </c>
    </row>
    <row r="18868" spans="1:11" ht="18" customHeight="1" x14ac:dyDescent="0.25">
      <c r="A18868" s="9"/>
      <c r="B18868" s="9"/>
      <c r="C18868" s="9"/>
      <c r="D18868" s="9"/>
      <c r="E18868" s="9"/>
      <c r="F18868" s="9"/>
      <c r="G18868" s="91" t="s">
        <v>3919</v>
      </c>
      <c r="H18868" s="91"/>
      <c r="I18868" s="91"/>
      <c r="J18868" s="91"/>
      <c r="K18868" s="28">
        <f>SUM(K18864:K18867)</f>
        <v>100.88</v>
      </c>
    </row>
    <row r="18869" spans="1:11" ht="15" customHeight="1" x14ac:dyDescent="0.25">
      <c r="A18869" s="93" t="s">
        <v>3907</v>
      </c>
      <c r="B18869" s="93"/>
      <c r="C18869" s="93"/>
      <c r="D18869" s="94" t="s">
        <v>3</v>
      </c>
      <c r="E18869" s="94"/>
      <c r="F18869" s="23" t="s">
        <v>4</v>
      </c>
      <c r="G18869" s="94" t="s">
        <v>3894</v>
      </c>
      <c r="H18869" s="94"/>
      <c r="I18869" s="94" t="s">
        <v>3895</v>
      </c>
      <c r="J18869" s="94"/>
      <c r="K18869" s="23" t="s">
        <v>3896</v>
      </c>
    </row>
    <row r="18870" spans="1:11" ht="15" customHeight="1" x14ac:dyDescent="0.25">
      <c r="A18870" s="24" t="s">
        <v>3971</v>
      </c>
      <c r="B18870" s="95" t="s">
        <v>3972</v>
      </c>
      <c r="C18870" s="95"/>
      <c r="D18870" s="96" t="s">
        <v>20</v>
      </c>
      <c r="E18870" s="96"/>
      <c r="F18870" s="24" t="s">
        <v>2056</v>
      </c>
      <c r="G18870" s="97">
        <v>7.22E-2</v>
      </c>
      <c r="H18870" s="97"/>
      <c r="I18870" s="98">
        <v>32.69</v>
      </c>
      <c r="J18870" s="98"/>
      <c r="K18870" s="27">
        <f>TRUNC(TRUNC(G18870,8)*I18870,2)</f>
        <v>2.36</v>
      </c>
    </row>
    <row r="18871" spans="1:11" ht="15" customHeight="1" x14ac:dyDescent="0.25">
      <c r="A18871" s="24" t="s">
        <v>3910</v>
      </c>
      <c r="B18871" s="95" t="s">
        <v>3911</v>
      </c>
      <c r="C18871" s="95"/>
      <c r="D18871" s="96" t="s">
        <v>20</v>
      </c>
      <c r="E18871" s="96"/>
      <c r="F18871" s="24" t="s">
        <v>2056</v>
      </c>
      <c r="G18871" s="97">
        <v>0.44790000000000002</v>
      </c>
      <c r="H18871" s="97"/>
      <c r="I18871" s="98">
        <v>24.94</v>
      </c>
      <c r="J18871" s="98"/>
      <c r="K18871" s="27">
        <f>TRUNC(TRUNC(G18871,8)*I18871,2)</f>
        <v>11.17</v>
      </c>
    </row>
    <row r="18872" spans="1:11" ht="18" customHeight="1" x14ac:dyDescent="0.25">
      <c r="A18872" s="9"/>
      <c r="B18872" s="9"/>
      <c r="C18872" s="9"/>
      <c r="D18872" s="9"/>
      <c r="E18872" s="9"/>
      <c r="F18872" s="9"/>
      <c r="G18872" s="91" t="s">
        <v>3912</v>
      </c>
      <c r="H18872" s="91"/>
      <c r="I18872" s="91"/>
      <c r="J18872" s="91"/>
      <c r="K18872" s="28">
        <f>SUM(K18870:K18871)</f>
        <v>13.53</v>
      </c>
    </row>
    <row r="18873" spans="1:11" ht="15" customHeight="1" x14ac:dyDescent="0.25">
      <c r="A18873" s="9"/>
      <c r="B18873" s="9"/>
      <c r="C18873" s="9"/>
      <c r="D18873" s="9"/>
      <c r="E18873" s="9"/>
      <c r="F18873" s="9"/>
      <c r="G18873" s="92" t="s">
        <v>3913</v>
      </c>
      <c r="H18873" s="92"/>
      <c r="I18873" s="92"/>
      <c r="J18873" s="92"/>
      <c r="K18873" s="29">
        <f>ROUND(SUM(K18868,K18872),2)</f>
        <v>114.41</v>
      </c>
    </row>
    <row r="18874" spans="1:11" ht="9.9499999999999993" customHeight="1" x14ac:dyDescent="0.25">
      <c r="A18874" s="9"/>
      <c r="B18874" s="9"/>
      <c r="C18874" s="9"/>
      <c r="D18874" s="9"/>
      <c r="E18874" s="9"/>
      <c r="F18874" s="9"/>
      <c r="G18874" s="100"/>
      <c r="H18874" s="100"/>
      <c r="I18874" s="100"/>
      <c r="J18874" s="100"/>
      <c r="K18874" s="100"/>
    </row>
    <row r="18875" spans="1:11" ht="20.100000000000001" customHeight="1" x14ac:dyDescent="0.25">
      <c r="A18875" s="99" t="s">
        <v>3574</v>
      </c>
      <c r="B18875" s="99"/>
      <c r="C18875" s="99"/>
      <c r="D18875" s="99"/>
      <c r="E18875" s="99"/>
      <c r="F18875" s="99"/>
      <c r="G18875" s="99"/>
      <c r="H18875" s="99"/>
      <c r="I18875" s="99"/>
      <c r="J18875" s="99"/>
      <c r="K18875" s="99"/>
    </row>
    <row r="18876" spans="1:11" ht="15" customHeight="1" x14ac:dyDescent="0.25">
      <c r="A18876" s="93" t="s">
        <v>3916</v>
      </c>
      <c r="B18876" s="93"/>
      <c r="C18876" s="93"/>
      <c r="D18876" s="94" t="s">
        <v>3</v>
      </c>
      <c r="E18876" s="94"/>
      <c r="F18876" s="23" t="s">
        <v>4</v>
      </c>
      <c r="G18876" s="94" t="s">
        <v>3894</v>
      </c>
      <c r="H18876" s="94"/>
      <c r="I18876" s="94" t="s">
        <v>3895</v>
      </c>
      <c r="J18876" s="94"/>
      <c r="K18876" s="23" t="s">
        <v>3896</v>
      </c>
    </row>
    <row r="18877" spans="1:11" ht="38.1" customHeight="1" x14ac:dyDescent="0.25">
      <c r="A18877" s="24" t="s">
        <v>3973</v>
      </c>
      <c r="B18877" s="95" t="s">
        <v>3974</v>
      </c>
      <c r="C18877" s="95"/>
      <c r="D18877" s="96" t="s">
        <v>20</v>
      </c>
      <c r="E18877" s="96"/>
      <c r="F18877" s="24" t="s">
        <v>3936</v>
      </c>
      <c r="G18877" s="97">
        <v>6.3E-3</v>
      </c>
      <c r="H18877" s="97"/>
      <c r="I18877" s="98">
        <v>94.61</v>
      </c>
      <c r="J18877" s="98"/>
      <c r="K18877" s="27">
        <f>TRUNC(TRUNC(G18877,8)*I18877,2)</f>
        <v>0.59</v>
      </c>
    </row>
    <row r="18878" spans="1:11" ht="38.1" customHeight="1" x14ac:dyDescent="0.25">
      <c r="A18878" s="24" t="s">
        <v>3975</v>
      </c>
      <c r="B18878" s="95" t="s">
        <v>3976</v>
      </c>
      <c r="C18878" s="95"/>
      <c r="D18878" s="96" t="s">
        <v>20</v>
      </c>
      <c r="E18878" s="96"/>
      <c r="F18878" s="24" t="s">
        <v>30</v>
      </c>
      <c r="G18878" s="97">
        <v>1.0200000000000001E-2</v>
      </c>
      <c r="H18878" s="97"/>
      <c r="I18878" s="98">
        <v>370.94</v>
      </c>
      <c r="J18878" s="98"/>
      <c r="K18878" s="27">
        <f>TRUNC(TRUNC(G18878,8)*I18878,2)</f>
        <v>3.78</v>
      </c>
    </row>
    <row r="18879" spans="1:11" ht="29.1" customHeight="1" x14ac:dyDescent="0.25">
      <c r="A18879" s="24" t="s">
        <v>3977</v>
      </c>
      <c r="B18879" s="95" t="s">
        <v>3978</v>
      </c>
      <c r="C18879" s="95"/>
      <c r="D18879" s="96" t="s">
        <v>20</v>
      </c>
      <c r="E18879" s="96"/>
      <c r="F18879" s="24" t="s">
        <v>3936</v>
      </c>
      <c r="G18879" s="97">
        <v>4.8999999999999998E-3</v>
      </c>
      <c r="H18879" s="97"/>
      <c r="I18879" s="98">
        <v>74.180000000000007</v>
      </c>
      <c r="J18879" s="98"/>
      <c r="K18879" s="27">
        <f>TRUNC(TRUNC(G18879,8)*I18879,2)</f>
        <v>0.36</v>
      </c>
    </row>
    <row r="18880" spans="1:11" ht="29.1" customHeight="1" x14ac:dyDescent="0.25">
      <c r="A18880" s="24" t="s">
        <v>3979</v>
      </c>
      <c r="B18880" s="95" t="s">
        <v>3980</v>
      </c>
      <c r="C18880" s="95"/>
      <c r="D18880" s="96" t="s">
        <v>20</v>
      </c>
      <c r="E18880" s="96"/>
      <c r="F18880" s="24" t="s">
        <v>30</v>
      </c>
      <c r="G18880" s="97">
        <v>5.5999999999999999E-3</v>
      </c>
      <c r="H18880" s="97"/>
      <c r="I18880" s="98">
        <v>166.79</v>
      </c>
      <c r="J18880" s="98"/>
      <c r="K18880" s="27">
        <f>TRUNC(TRUNC(G18880,8)*I18880,2)</f>
        <v>0.93</v>
      </c>
    </row>
    <row r="18881" spans="1:11" ht="18" customHeight="1" x14ac:dyDescent="0.25">
      <c r="A18881" s="9"/>
      <c r="B18881" s="9"/>
      <c r="C18881" s="9"/>
      <c r="D18881" s="9"/>
      <c r="E18881" s="9"/>
      <c r="F18881" s="9"/>
      <c r="G18881" s="91" t="s">
        <v>3919</v>
      </c>
      <c r="H18881" s="91"/>
      <c r="I18881" s="91"/>
      <c r="J18881" s="91"/>
      <c r="K18881" s="28">
        <f>SUM(K18877:K18880)</f>
        <v>5.66</v>
      </c>
    </row>
    <row r="18882" spans="1:11" ht="15" customHeight="1" x14ac:dyDescent="0.25">
      <c r="A18882" s="9"/>
      <c r="B18882" s="9"/>
      <c r="C18882" s="9"/>
      <c r="D18882" s="9"/>
      <c r="E18882" s="9"/>
      <c r="F18882" s="9"/>
      <c r="G18882" s="92" t="s">
        <v>3913</v>
      </c>
      <c r="H18882" s="92"/>
      <c r="I18882" s="92"/>
      <c r="J18882" s="92"/>
      <c r="K18882" s="29">
        <f>ROUND(SUM(K18881),2)</f>
        <v>5.66</v>
      </c>
    </row>
    <row r="18883" spans="1:11" ht="9.9499999999999993" customHeight="1" x14ac:dyDescent="0.25">
      <c r="A18883" s="9"/>
      <c r="B18883" s="9"/>
      <c r="C18883" s="9"/>
      <c r="D18883" s="9"/>
      <c r="E18883" s="9"/>
      <c r="F18883" s="9"/>
      <c r="G18883" s="100"/>
      <c r="H18883" s="100"/>
      <c r="I18883" s="100"/>
      <c r="J18883" s="100"/>
      <c r="K18883" s="100"/>
    </row>
    <row r="18884" spans="1:11" ht="20.100000000000001" customHeight="1" x14ac:dyDescent="0.25">
      <c r="A18884" s="99" t="s">
        <v>3575</v>
      </c>
      <c r="B18884" s="99"/>
      <c r="C18884" s="99"/>
      <c r="D18884" s="99"/>
      <c r="E18884" s="99"/>
      <c r="F18884" s="99"/>
      <c r="G18884" s="99"/>
      <c r="H18884" s="99"/>
      <c r="I18884" s="99"/>
      <c r="J18884" s="99"/>
      <c r="K18884" s="99"/>
    </row>
    <row r="18885" spans="1:11" ht="15" customHeight="1" x14ac:dyDescent="0.25">
      <c r="A18885" s="93" t="s">
        <v>3916</v>
      </c>
      <c r="B18885" s="93"/>
      <c r="C18885" s="93"/>
      <c r="D18885" s="94" t="s">
        <v>3</v>
      </c>
      <c r="E18885" s="94"/>
      <c r="F18885" s="23" t="s">
        <v>4</v>
      </c>
      <c r="G18885" s="94" t="s">
        <v>3894</v>
      </c>
      <c r="H18885" s="94"/>
      <c r="I18885" s="94" t="s">
        <v>3895</v>
      </c>
      <c r="J18885" s="94"/>
      <c r="K18885" s="23" t="s">
        <v>3896</v>
      </c>
    </row>
    <row r="18886" spans="1:11" ht="38.1" customHeight="1" x14ac:dyDescent="0.25">
      <c r="A18886" s="24" t="s">
        <v>3973</v>
      </c>
      <c r="B18886" s="95" t="s">
        <v>3974</v>
      </c>
      <c r="C18886" s="95"/>
      <c r="D18886" s="96" t="s">
        <v>20</v>
      </c>
      <c r="E18886" s="96"/>
      <c r="F18886" s="24" t="s">
        <v>3936</v>
      </c>
      <c r="G18886" s="97">
        <v>1.2999999999999999E-3</v>
      </c>
      <c r="H18886" s="97"/>
      <c r="I18886" s="98">
        <v>94.61</v>
      </c>
      <c r="J18886" s="98"/>
      <c r="K18886" s="27">
        <f>TRUNC(TRUNC(G18886,8)*I18886,2)</f>
        <v>0.12</v>
      </c>
    </row>
    <row r="18887" spans="1:11" ht="38.1" customHeight="1" x14ac:dyDescent="0.25">
      <c r="A18887" s="24" t="s">
        <v>3975</v>
      </c>
      <c r="B18887" s="95" t="s">
        <v>3976</v>
      </c>
      <c r="C18887" s="95"/>
      <c r="D18887" s="96" t="s">
        <v>20</v>
      </c>
      <c r="E18887" s="96"/>
      <c r="F18887" s="24" t="s">
        <v>30</v>
      </c>
      <c r="G18887" s="97">
        <v>3.0999999999999999E-3</v>
      </c>
      <c r="H18887" s="97"/>
      <c r="I18887" s="98">
        <v>370.94</v>
      </c>
      <c r="J18887" s="98"/>
      <c r="K18887" s="27">
        <f>TRUNC(TRUNC(G18887,8)*I18887,2)</f>
        <v>1.1399999999999999</v>
      </c>
    </row>
    <row r="18888" spans="1:11" ht="18" customHeight="1" x14ac:dyDescent="0.25">
      <c r="A18888" s="9"/>
      <c r="B18888" s="9"/>
      <c r="C18888" s="9"/>
      <c r="D18888" s="9"/>
      <c r="E18888" s="9"/>
      <c r="F18888" s="9"/>
      <c r="G18888" s="91" t="s">
        <v>3919</v>
      </c>
      <c r="H18888" s="91"/>
      <c r="I18888" s="91"/>
      <c r="J18888" s="91"/>
      <c r="K18888" s="28">
        <f>SUM(K18886:K18887)</f>
        <v>1.2599999999999998</v>
      </c>
    </row>
    <row r="18889" spans="1:11" ht="15" customHeight="1" x14ac:dyDescent="0.25">
      <c r="A18889" s="9"/>
      <c r="B18889" s="9"/>
      <c r="C18889" s="9"/>
      <c r="D18889" s="9"/>
      <c r="E18889" s="9"/>
      <c r="F18889" s="9"/>
      <c r="G18889" s="92" t="s">
        <v>3913</v>
      </c>
      <c r="H18889" s="92"/>
      <c r="I18889" s="92"/>
      <c r="J18889" s="92"/>
      <c r="K18889" s="29">
        <f>ROUND(SUM(K18888),2)</f>
        <v>1.26</v>
      </c>
    </row>
    <row r="18890" spans="1:11" ht="9.9499999999999993" customHeight="1" x14ac:dyDescent="0.25">
      <c r="A18890" s="9"/>
      <c r="B18890" s="9"/>
      <c r="C18890" s="9"/>
      <c r="D18890" s="9"/>
      <c r="E18890" s="9"/>
      <c r="F18890" s="9"/>
      <c r="G18890" s="100"/>
      <c r="H18890" s="100"/>
      <c r="I18890" s="100"/>
      <c r="J18890" s="100"/>
      <c r="K18890" s="100"/>
    </row>
    <row r="18891" spans="1:11" ht="20.100000000000001" customHeight="1" x14ac:dyDescent="0.25">
      <c r="A18891" s="99" t="s">
        <v>3576</v>
      </c>
      <c r="B18891" s="99"/>
      <c r="C18891" s="99"/>
      <c r="D18891" s="99"/>
      <c r="E18891" s="99"/>
      <c r="F18891" s="99"/>
      <c r="G18891" s="99"/>
      <c r="H18891" s="99"/>
      <c r="I18891" s="99"/>
      <c r="J18891" s="99"/>
      <c r="K18891" s="99"/>
    </row>
    <row r="18892" spans="1:11" ht="15" customHeight="1" x14ac:dyDescent="0.25">
      <c r="A18892" s="93" t="s">
        <v>3916</v>
      </c>
      <c r="B18892" s="93"/>
      <c r="C18892" s="93"/>
      <c r="D18892" s="94" t="s">
        <v>3</v>
      </c>
      <c r="E18892" s="94"/>
      <c r="F18892" s="23" t="s">
        <v>4</v>
      </c>
      <c r="G18892" s="94" t="s">
        <v>3894</v>
      </c>
      <c r="H18892" s="94"/>
      <c r="I18892" s="94" t="s">
        <v>3895</v>
      </c>
      <c r="J18892" s="94"/>
      <c r="K18892" s="23" t="s">
        <v>3896</v>
      </c>
    </row>
    <row r="18893" spans="1:11" ht="38.1" customHeight="1" x14ac:dyDescent="0.25">
      <c r="A18893" s="24" t="s">
        <v>3973</v>
      </c>
      <c r="B18893" s="95" t="s">
        <v>3974</v>
      </c>
      <c r="C18893" s="95"/>
      <c r="D18893" s="96" t="s">
        <v>20</v>
      </c>
      <c r="E18893" s="96"/>
      <c r="F18893" s="24" t="s">
        <v>3936</v>
      </c>
      <c r="G18893" s="97">
        <v>5.0000000000000001E-4</v>
      </c>
      <c r="H18893" s="97"/>
      <c r="I18893" s="98">
        <v>94.61</v>
      </c>
      <c r="J18893" s="98"/>
      <c r="K18893" s="27">
        <f>TRUNC(TRUNC(G18893,8)*I18893,2)</f>
        <v>0.04</v>
      </c>
    </row>
    <row r="18894" spans="1:11" ht="38.1" customHeight="1" x14ac:dyDescent="0.25">
      <c r="A18894" s="24" t="s">
        <v>3975</v>
      </c>
      <c r="B18894" s="95" t="s">
        <v>3976</v>
      </c>
      <c r="C18894" s="95"/>
      <c r="D18894" s="96" t="s">
        <v>20</v>
      </c>
      <c r="E18894" s="96"/>
      <c r="F18894" s="24" t="s">
        <v>30</v>
      </c>
      <c r="G18894" s="97">
        <v>1.1999999999999999E-3</v>
      </c>
      <c r="H18894" s="97"/>
      <c r="I18894" s="98">
        <v>370.94</v>
      </c>
      <c r="J18894" s="98"/>
      <c r="K18894" s="27">
        <f>TRUNC(TRUNC(G18894,8)*I18894,2)</f>
        <v>0.44</v>
      </c>
    </row>
    <row r="18895" spans="1:11" ht="18" customHeight="1" x14ac:dyDescent="0.25">
      <c r="A18895" s="9"/>
      <c r="B18895" s="9"/>
      <c r="C18895" s="9"/>
      <c r="D18895" s="9"/>
      <c r="E18895" s="9"/>
      <c r="F18895" s="9"/>
      <c r="G18895" s="91" t="s">
        <v>3919</v>
      </c>
      <c r="H18895" s="91"/>
      <c r="I18895" s="91"/>
      <c r="J18895" s="91"/>
      <c r="K18895" s="28">
        <f>SUM(K18893:K18894)</f>
        <v>0.48</v>
      </c>
    </row>
    <row r="18896" spans="1:11" ht="15" customHeight="1" x14ac:dyDescent="0.25">
      <c r="A18896" s="9"/>
      <c r="B18896" s="9"/>
      <c r="C18896" s="9"/>
      <c r="D18896" s="9"/>
      <c r="E18896" s="9"/>
      <c r="F18896" s="9"/>
      <c r="G18896" s="92" t="s">
        <v>3913</v>
      </c>
      <c r="H18896" s="92"/>
      <c r="I18896" s="92"/>
      <c r="J18896" s="92"/>
      <c r="K18896" s="29">
        <f>ROUND(SUM(K18895),2)</f>
        <v>0.48</v>
      </c>
    </row>
    <row r="18897" spans="1:11" ht="9.9499999999999993" customHeight="1" x14ac:dyDescent="0.25">
      <c r="A18897" s="9"/>
      <c r="B18897" s="9"/>
      <c r="C18897" s="9"/>
      <c r="D18897" s="9"/>
      <c r="E18897" s="9"/>
      <c r="F18897" s="9"/>
      <c r="G18897" s="100"/>
      <c r="H18897" s="100"/>
      <c r="I18897" s="100"/>
      <c r="J18897" s="100"/>
      <c r="K18897" s="100"/>
    </row>
    <row r="18898" spans="1:11" ht="20.100000000000001" customHeight="1" x14ac:dyDescent="0.25">
      <c r="A18898" s="99" t="s">
        <v>3577</v>
      </c>
      <c r="B18898" s="99"/>
      <c r="C18898" s="99"/>
      <c r="D18898" s="99"/>
      <c r="E18898" s="99"/>
      <c r="F18898" s="99"/>
      <c r="G18898" s="99"/>
      <c r="H18898" s="99"/>
      <c r="I18898" s="99"/>
      <c r="J18898" s="99"/>
      <c r="K18898" s="99"/>
    </row>
    <row r="18899" spans="1:11" ht="15" customHeight="1" x14ac:dyDescent="0.25">
      <c r="A18899" s="93" t="s">
        <v>3981</v>
      </c>
      <c r="B18899" s="93"/>
      <c r="C18899" s="93"/>
      <c r="D18899" s="94" t="s">
        <v>3</v>
      </c>
      <c r="E18899" s="94"/>
      <c r="F18899" s="23" t="s">
        <v>4</v>
      </c>
      <c r="G18899" s="94" t="s">
        <v>3894</v>
      </c>
      <c r="H18899" s="94"/>
      <c r="I18899" s="94" t="s">
        <v>3895</v>
      </c>
      <c r="J18899" s="94"/>
      <c r="K18899" s="23" t="s">
        <v>3896</v>
      </c>
    </row>
    <row r="18900" spans="1:11" ht="21" customHeight="1" x14ac:dyDescent="0.25">
      <c r="A18900" s="24" t="s">
        <v>70</v>
      </c>
      <c r="B18900" s="95" t="s">
        <v>3982</v>
      </c>
      <c r="C18900" s="95"/>
      <c r="D18900" s="96" t="s">
        <v>25</v>
      </c>
      <c r="E18900" s="96"/>
      <c r="F18900" s="24" t="s">
        <v>61</v>
      </c>
      <c r="G18900" s="97">
        <v>1</v>
      </c>
      <c r="H18900" s="97"/>
      <c r="I18900" s="98">
        <v>28.42</v>
      </c>
      <c r="J18900" s="98"/>
      <c r="K18900" s="27">
        <f>ROUND(ROUND(G18900,8)*I18900,2)</f>
        <v>28.42</v>
      </c>
    </row>
    <row r="18901" spans="1:11" ht="15" customHeight="1" x14ac:dyDescent="0.25">
      <c r="A18901" s="9"/>
      <c r="B18901" s="9"/>
      <c r="C18901" s="9"/>
      <c r="D18901" s="9"/>
      <c r="E18901" s="9"/>
      <c r="F18901" s="9"/>
      <c r="G18901" s="91" t="s">
        <v>3983</v>
      </c>
      <c r="H18901" s="91"/>
      <c r="I18901" s="91"/>
      <c r="J18901" s="91"/>
      <c r="K18901" s="28">
        <f>SUM(K18900:K18900)</f>
        <v>28.42</v>
      </c>
    </row>
    <row r="18902" spans="1:11" ht="15" customHeight="1" x14ac:dyDescent="0.25">
      <c r="A18902" s="9"/>
      <c r="B18902" s="9"/>
      <c r="C18902" s="9"/>
      <c r="D18902" s="9"/>
      <c r="E18902" s="9"/>
      <c r="F18902" s="9"/>
      <c r="G18902" s="92" t="s">
        <v>3913</v>
      </c>
      <c r="H18902" s="92"/>
      <c r="I18902" s="92"/>
      <c r="J18902" s="92"/>
      <c r="K18902" s="29">
        <f>ROUND(SUM(K18901),2)</f>
        <v>28.42</v>
      </c>
    </row>
    <row r="18903" spans="1:11" ht="9.9499999999999993" customHeight="1" x14ac:dyDescent="0.25">
      <c r="A18903" s="9"/>
      <c r="B18903" s="9"/>
      <c r="C18903" s="9"/>
      <c r="D18903" s="9"/>
      <c r="E18903" s="9"/>
      <c r="F18903" s="9"/>
      <c r="G18903" s="100"/>
      <c r="H18903" s="100"/>
      <c r="I18903" s="100"/>
      <c r="J18903" s="100"/>
      <c r="K18903" s="100"/>
    </row>
    <row r="18904" spans="1:11" ht="20.100000000000001" customHeight="1" x14ac:dyDescent="0.25">
      <c r="A18904" s="99" t="s">
        <v>3578</v>
      </c>
      <c r="B18904" s="99"/>
      <c r="C18904" s="99"/>
      <c r="D18904" s="99"/>
      <c r="E18904" s="99"/>
      <c r="F18904" s="99"/>
      <c r="G18904" s="99"/>
      <c r="H18904" s="99"/>
      <c r="I18904" s="99"/>
      <c r="J18904" s="99"/>
      <c r="K18904" s="99"/>
    </row>
    <row r="18905" spans="1:11" ht="15" customHeight="1" x14ac:dyDescent="0.25">
      <c r="A18905" s="93" t="s">
        <v>3916</v>
      </c>
      <c r="B18905" s="93"/>
      <c r="C18905" s="93"/>
      <c r="D18905" s="94" t="s">
        <v>3</v>
      </c>
      <c r="E18905" s="94"/>
      <c r="F18905" s="23" t="s">
        <v>4</v>
      </c>
      <c r="G18905" s="94" t="s">
        <v>3894</v>
      </c>
      <c r="H18905" s="94"/>
      <c r="I18905" s="94" t="s">
        <v>3895</v>
      </c>
      <c r="J18905" s="94"/>
      <c r="K18905" s="23" t="s">
        <v>3896</v>
      </c>
    </row>
    <row r="18906" spans="1:11" ht="38.1" customHeight="1" x14ac:dyDescent="0.25">
      <c r="A18906" s="24" t="s">
        <v>3973</v>
      </c>
      <c r="B18906" s="95" t="s">
        <v>3974</v>
      </c>
      <c r="C18906" s="95"/>
      <c r="D18906" s="96" t="s">
        <v>20</v>
      </c>
      <c r="E18906" s="96"/>
      <c r="F18906" s="24" t="s">
        <v>3936</v>
      </c>
      <c r="G18906" s="97">
        <v>1.2999999999999999E-3</v>
      </c>
      <c r="H18906" s="97"/>
      <c r="I18906" s="98">
        <v>94.61</v>
      </c>
      <c r="J18906" s="98"/>
      <c r="K18906" s="27">
        <f>TRUNC(TRUNC(G18906,8)*I18906,2)</f>
        <v>0.12</v>
      </c>
    </row>
    <row r="18907" spans="1:11" ht="38.1" customHeight="1" x14ac:dyDescent="0.25">
      <c r="A18907" s="24" t="s">
        <v>3975</v>
      </c>
      <c r="B18907" s="95" t="s">
        <v>3976</v>
      </c>
      <c r="C18907" s="95"/>
      <c r="D18907" s="96" t="s">
        <v>20</v>
      </c>
      <c r="E18907" s="96"/>
      <c r="F18907" s="24" t="s">
        <v>30</v>
      </c>
      <c r="G18907" s="97">
        <v>3.0999999999999999E-3</v>
      </c>
      <c r="H18907" s="97"/>
      <c r="I18907" s="98">
        <v>370.94</v>
      </c>
      <c r="J18907" s="98"/>
      <c r="K18907" s="27">
        <f>TRUNC(TRUNC(G18907,8)*I18907,2)</f>
        <v>1.1399999999999999</v>
      </c>
    </row>
    <row r="18908" spans="1:11" ht="18" customHeight="1" x14ac:dyDescent="0.25">
      <c r="A18908" s="9"/>
      <c r="B18908" s="9"/>
      <c r="C18908" s="9"/>
      <c r="D18908" s="9"/>
      <c r="E18908" s="9"/>
      <c r="F18908" s="9"/>
      <c r="G18908" s="91" t="s">
        <v>3919</v>
      </c>
      <c r="H18908" s="91"/>
      <c r="I18908" s="91"/>
      <c r="J18908" s="91"/>
      <c r="K18908" s="28">
        <f>SUM(K18906:K18907)</f>
        <v>1.2599999999999998</v>
      </c>
    </row>
    <row r="18909" spans="1:11" ht="15" customHeight="1" x14ac:dyDescent="0.25">
      <c r="A18909" s="9"/>
      <c r="B18909" s="9"/>
      <c r="C18909" s="9"/>
      <c r="D18909" s="9"/>
      <c r="E18909" s="9"/>
      <c r="F18909" s="9"/>
      <c r="G18909" s="92" t="s">
        <v>3913</v>
      </c>
      <c r="H18909" s="92"/>
      <c r="I18909" s="92"/>
      <c r="J18909" s="92"/>
      <c r="K18909" s="29">
        <f>ROUND(SUM(K18908),2)</f>
        <v>1.26</v>
      </c>
    </row>
    <row r="18910" spans="1:11" ht="9.9499999999999993" customHeight="1" x14ac:dyDescent="0.25">
      <c r="A18910" s="9"/>
      <c r="B18910" s="9"/>
      <c r="C18910" s="9"/>
      <c r="D18910" s="9"/>
      <c r="E18910" s="9"/>
      <c r="F18910" s="9"/>
      <c r="G18910" s="100"/>
      <c r="H18910" s="100"/>
      <c r="I18910" s="100"/>
      <c r="J18910" s="100"/>
      <c r="K18910" s="100"/>
    </row>
    <row r="18911" spans="1:11" ht="20.100000000000001" customHeight="1" x14ac:dyDescent="0.25">
      <c r="A18911" s="99" t="s">
        <v>3579</v>
      </c>
      <c r="B18911" s="99"/>
      <c r="C18911" s="99"/>
      <c r="D18911" s="99"/>
      <c r="E18911" s="99"/>
      <c r="F18911" s="99"/>
      <c r="G18911" s="99"/>
      <c r="H18911" s="99"/>
      <c r="I18911" s="99"/>
      <c r="J18911" s="99"/>
      <c r="K18911" s="99"/>
    </row>
    <row r="18912" spans="1:11" ht="12.95" customHeight="1" x14ac:dyDescent="0.25">
      <c r="A18912" s="107" t="s">
        <v>3984</v>
      </c>
      <c r="B18912" s="107"/>
      <c r="C18912" s="107"/>
      <c r="D18912" s="108" t="s">
        <v>3985</v>
      </c>
      <c r="E18912" s="87" t="s">
        <v>3986</v>
      </c>
      <c r="F18912" s="87"/>
      <c r="G18912" s="87" t="s">
        <v>3987</v>
      </c>
      <c r="H18912" s="87"/>
      <c r="I18912" s="87"/>
      <c r="J18912" s="87"/>
      <c r="K18912" s="87" t="s">
        <v>3988</v>
      </c>
    </row>
    <row r="18913" spans="1:11" ht="12" customHeight="1" x14ac:dyDescent="0.25">
      <c r="A18913" s="107"/>
      <c r="B18913" s="107"/>
      <c r="C18913" s="107"/>
      <c r="D18913" s="108"/>
      <c r="E18913" s="23" t="s">
        <v>3989</v>
      </c>
      <c r="F18913" s="23" t="s">
        <v>3990</v>
      </c>
      <c r="G18913" s="94" t="s">
        <v>3989</v>
      </c>
      <c r="H18913" s="94"/>
      <c r="I18913" s="94" t="s">
        <v>3990</v>
      </c>
      <c r="J18913" s="94"/>
      <c r="K18913" s="87"/>
    </row>
    <row r="18914" spans="1:11" ht="15" customHeight="1" x14ac:dyDescent="0.25">
      <c r="A18914" s="6" t="s">
        <v>3991</v>
      </c>
      <c r="B18914" s="104" t="s">
        <v>3992</v>
      </c>
      <c r="C18914" s="104"/>
      <c r="D18914" s="31">
        <v>1</v>
      </c>
      <c r="E18914" s="32">
        <v>0.34</v>
      </c>
      <c r="F18914" s="32">
        <v>0.66</v>
      </c>
      <c r="G18914" s="105">
        <v>355.46550000000002</v>
      </c>
      <c r="H18914" s="105"/>
      <c r="I18914" s="105">
        <v>95.872399999999999</v>
      </c>
      <c r="J18914" s="105"/>
      <c r="K18914" s="33">
        <f>ROUND(D18914*(ROUND(E18914*G18914,4)+ROUND(F18914*I18914,4)),4)</f>
        <v>184.13409999999999</v>
      </c>
    </row>
    <row r="18915" spans="1:11" ht="15" customHeight="1" x14ac:dyDescent="0.25">
      <c r="A18915" s="6" t="s">
        <v>3993</v>
      </c>
      <c r="B18915" s="104" t="s">
        <v>3994</v>
      </c>
      <c r="C18915" s="104"/>
      <c r="D18915" s="31">
        <v>1</v>
      </c>
      <c r="E18915" s="32">
        <v>1</v>
      </c>
      <c r="F18915" s="32">
        <v>0</v>
      </c>
      <c r="G18915" s="105">
        <v>365.3972</v>
      </c>
      <c r="H18915" s="105"/>
      <c r="I18915" s="105">
        <v>147.8879</v>
      </c>
      <c r="J18915" s="105"/>
      <c r="K18915" s="33">
        <f>ROUND(D18915*(ROUND(E18915*G18915,4)+ROUND(F18915*I18915,4)),4)</f>
        <v>365.3972</v>
      </c>
    </row>
    <row r="18916" spans="1:11" ht="15" customHeight="1" x14ac:dyDescent="0.25">
      <c r="A18916" s="6" t="s">
        <v>3995</v>
      </c>
      <c r="B18916" s="104" t="s">
        <v>3996</v>
      </c>
      <c r="C18916" s="104"/>
      <c r="D18916" s="31">
        <v>1</v>
      </c>
      <c r="E18916" s="32">
        <v>0.97</v>
      </c>
      <c r="F18916" s="32">
        <v>0.03</v>
      </c>
      <c r="G18916" s="105">
        <v>324.64210000000003</v>
      </c>
      <c r="H18916" s="105"/>
      <c r="I18916" s="105">
        <v>159.20740000000001</v>
      </c>
      <c r="J18916" s="105"/>
      <c r="K18916" s="33">
        <f>ROUND(D18916*(ROUND(E18916*G18916,4)+ROUND(F18916*I18916,4)),4)</f>
        <v>319.67899999999997</v>
      </c>
    </row>
    <row r="18917" spans="1:11" ht="15.95" customHeight="1" x14ac:dyDescent="0.25">
      <c r="A18917" s="6" t="s">
        <v>3997</v>
      </c>
      <c r="B18917" s="104" t="s">
        <v>3998</v>
      </c>
      <c r="C18917" s="104"/>
      <c r="D18917" s="31">
        <v>1</v>
      </c>
      <c r="E18917" s="32">
        <v>0.79</v>
      </c>
      <c r="F18917" s="32">
        <v>0.21</v>
      </c>
      <c r="G18917" s="105">
        <v>284.72230000000002</v>
      </c>
      <c r="H18917" s="105"/>
      <c r="I18917" s="105">
        <v>125.70480000000001</v>
      </c>
      <c r="J18917" s="105"/>
      <c r="K18917" s="33">
        <f>ROUND(D18917*(ROUND(E18917*G18917,4)+ROUND(F18917*I18917,4)),4)</f>
        <v>251.32859999999999</v>
      </c>
    </row>
    <row r="18918" spans="1:11" ht="15" customHeight="1" x14ac:dyDescent="0.25">
      <c r="A18918" s="1"/>
      <c r="B18918" s="1"/>
      <c r="C18918" s="1"/>
      <c r="D18918" s="1"/>
      <c r="E18918" s="1"/>
      <c r="F18918" s="1"/>
      <c r="G18918" s="85" t="s">
        <v>3999</v>
      </c>
      <c r="H18918" s="85"/>
      <c r="I18918" s="85"/>
      <c r="J18918" s="85"/>
      <c r="K18918" s="34">
        <f>SUM(K18913:K18917)</f>
        <v>1120.5389</v>
      </c>
    </row>
    <row r="18919" spans="1:11" ht="20.100000000000001" customHeight="1" x14ac:dyDescent="0.25">
      <c r="A18919" s="106" t="s">
        <v>4000</v>
      </c>
      <c r="B18919" s="106"/>
      <c r="C18919" s="106"/>
      <c r="D18919" s="106"/>
      <c r="E18919" s="106"/>
      <c r="F18919" s="2" t="s">
        <v>4</v>
      </c>
      <c r="G18919" s="87" t="s">
        <v>4001</v>
      </c>
      <c r="H18919" s="87"/>
      <c r="I18919" s="87" t="s">
        <v>4002</v>
      </c>
      <c r="J18919" s="87"/>
      <c r="K18919" s="2" t="s">
        <v>3988</v>
      </c>
    </row>
    <row r="18920" spans="1:11" ht="15" customHeight="1" x14ac:dyDescent="0.25">
      <c r="A18920" s="6" t="s">
        <v>4003</v>
      </c>
      <c r="B18920" s="101" t="s">
        <v>4004</v>
      </c>
      <c r="C18920" s="101"/>
      <c r="D18920" s="101"/>
      <c r="E18920" s="101"/>
      <c r="F18920" s="6" t="s">
        <v>3940</v>
      </c>
      <c r="G18920" s="114">
        <v>1</v>
      </c>
      <c r="H18920" s="114"/>
      <c r="I18920" s="115">
        <v>22.527200000000001</v>
      </c>
      <c r="J18920" s="115"/>
      <c r="K18920" s="35">
        <f>ROUND(ROUND(G18920,5)*I18920,4)</f>
        <v>22.527200000000001</v>
      </c>
    </row>
    <row r="18921" spans="1:11" ht="15" customHeight="1" x14ac:dyDescent="0.25">
      <c r="A18921" s="1"/>
      <c r="B18921" s="1"/>
      <c r="C18921" s="1"/>
      <c r="D18921" s="1"/>
      <c r="E18921" s="1"/>
      <c r="F18921" s="1"/>
      <c r="G18921" s="85" t="s">
        <v>4005</v>
      </c>
      <c r="H18921" s="85"/>
      <c r="I18921" s="85"/>
      <c r="J18921" s="85"/>
      <c r="K18921" s="36">
        <f>SUM(K18920:K18920)</f>
        <v>22.527200000000001</v>
      </c>
    </row>
    <row r="18922" spans="1:11" ht="15" customHeight="1" x14ac:dyDescent="0.25">
      <c r="A18922" s="9"/>
      <c r="B18922" s="9"/>
      <c r="C18922" s="9"/>
      <c r="D18922" s="9"/>
      <c r="E18922" s="9"/>
      <c r="F18922" s="9"/>
      <c r="G18922" s="92" t="s">
        <v>4006</v>
      </c>
      <c r="H18922" s="92"/>
      <c r="I18922" s="92"/>
      <c r="J18922" s="92"/>
      <c r="K18922" s="33">
        <f>SUM(K18918,K18921)</f>
        <v>1143.0661</v>
      </c>
    </row>
    <row r="18923" spans="1:11" ht="15" customHeight="1" x14ac:dyDescent="0.25">
      <c r="A18923" s="9"/>
      <c r="B18923" s="9"/>
      <c r="C18923" s="9"/>
      <c r="D18923" s="9"/>
      <c r="E18923" s="9"/>
      <c r="F18923" s="9"/>
      <c r="G18923" s="92" t="s">
        <v>4007</v>
      </c>
      <c r="H18923" s="92"/>
      <c r="I18923" s="92"/>
      <c r="J18923" s="92"/>
      <c r="K18923" s="37">
        <v>113.18</v>
      </c>
    </row>
    <row r="18924" spans="1:11" ht="15" customHeight="1" x14ac:dyDescent="0.25">
      <c r="A18924" s="9"/>
      <c r="B18924" s="9"/>
      <c r="C18924" s="9"/>
      <c r="D18924" s="9"/>
      <c r="E18924" s="9"/>
      <c r="F18924" s="9"/>
      <c r="G18924" s="92" t="s">
        <v>4008</v>
      </c>
      <c r="H18924" s="92"/>
      <c r="I18924" s="92"/>
      <c r="J18924" s="92"/>
      <c r="K18924" s="33">
        <f>ROUND(K18922/K18923,4)</f>
        <v>10.099500000000001</v>
      </c>
    </row>
    <row r="18925" spans="1:11" ht="15" customHeight="1" x14ac:dyDescent="0.25">
      <c r="A18925" s="9"/>
      <c r="B18925" s="9"/>
      <c r="C18925" s="9"/>
      <c r="D18925" s="9"/>
      <c r="E18925" s="9"/>
      <c r="F18925" s="9"/>
      <c r="G18925" s="92" t="s">
        <v>4009</v>
      </c>
      <c r="H18925" s="92"/>
      <c r="I18925" s="92"/>
      <c r="J18925" s="92"/>
      <c r="K18925" s="33">
        <f>ROUND(K18924*0.00746,4)</f>
        <v>7.5300000000000006E-2</v>
      </c>
    </row>
    <row r="18926" spans="1:11" ht="20.100000000000001" customHeight="1" x14ac:dyDescent="0.25">
      <c r="A18926" s="106" t="s">
        <v>4010</v>
      </c>
      <c r="B18926" s="106"/>
      <c r="C18926" s="106"/>
      <c r="D18926" s="106"/>
      <c r="E18926" s="106"/>
      <c r="F18926" s="2" t="s">
        <v>4</v>
      </c>
      <c r="G18926" s="87" t="s">
        <v>4001</v>
      </c>
      <c r="H18926" s="87"/>
      <c r="I18926" s="87" t="s">
        <v>3895</v>
      </c>
      <c r="J18926" s="87"/>
      <c r="K18926" s="2" t="s">
        <v>4011</v>
      </c>
    </row>
    <row r="18927" spans="1:11" ht="15" customHeight="1" x14ac:dyDescent="0.25">
      <c r="A18927" s="6" t="s">
        <v>4012</v>
      </c>
      <c r="B18927" s="104" t="s">
        <v>4013</v>
      </c>
      <c r="C18927" s="104"/>
      <c r="D18927" s="104"/>
      <c r="E18927" s="104"/>
      <c r="F18927" s="6" t="s">
        <v>77</v>
      </c>
      <c r="G18927" s="113">
        <v>1</v>
      </c>
      <c r="H18927" s="113"/>
      <c r="I18927" s="105">
        <v>195.03</v>
      </c>
      <c r="J18927" s="105"/>
      <c r="K18927" s="33">
        <f>ROUND(ROUND(G18927,5)*I18927,4)</f>
        <v>195.03</v>
      </c>
    </row>
    <row r="18928" spans="1:11" ht="15" customHeight="1" x14ac:dyDescent="0.25">
      <c r="A18928" s="1"/>
      <c r="B18928" s="1"/>
      <c r="C18928" s="1"/>
      <c r="D18928" s="1"/>
      <c r="E18928" s="1"/>
      <c r="F18928" s="1"/>
      <c r="G18928" s="85" t="s">
        <v>4014</v>
      </c>
      <c r="H18928" s="85"/>
      <c r="I18928" s="85"/>
      <c r="J18928" s="85"/>
      <c r="K18928" s="34">
        <f>SUM(K18927:K18927)</f>
        <v>195.03</v>
      </c>
    </row>
    <row r="18929" spans="1:11" ht="15" customHeight="1" x14ac:dyDescent="0.25">
      <c r="A18929" s="106" t="s">
        <v>4015</v>
      </c>
      <c r="B18929" s="106"/>
      <c r="C18929" s="106"/>
      <c r="D18929" s="23" t="s">
        <v>4016</v>
      </c>
      <c r="E18929" s="94" t="s">
        <v>4017</v>
      </c>
      <c r="F18929" s="94"/>
      <c r="G18929" s="94" t="s">
        <v>4001</v>
      </c>
      <c r="H18929" s="94"/>
      <c r="I18929" s="94" t="s">
        <v>3895</v>
      </c>
      <c r="J18929" s="94"/>
      <c r="K18929" s="23" t="s">
        <v>4011</v>
      </c>
    </row>
    <row r="18930" spans="1:11" ht="20.100000000000001" customHeight="1" x14ac:dyDescent="0.25">
      <c r="A18930" s="38" t="s">
        <v>4012</v>
      </c>
      <c r="B18930" s="109" t="s">
        <v>4018</v>
      </c>
      <c r="C18930" s="109"/>
      <c r="D18930" s="38" t="s">
        <v>4019</v>
      </c>
      <c r="E18930" s="110" t="s">
        <v>4020</v>
      </c>
      <c r="F18930" s="110"/>
      <c r="G18930" s="111">
        <v>2.2000000000000002</v>
      </c>
      <c r="H18930" s="111"/>
      <c r="I18930" s="112">
        <v>3.47</v>
      </c>
      <c r="J18930" s="112"/>
      <c r="K18930" s="41">
        <f>ROUND(ROUND(G18930,5)*I18930,4)</f>
        <v>7.6340000000000003</v>
      </c>
    </row>
    <row r="18931" spans="1:11" ht="15" customHeight="1" x14ac:dyDescent="0.25">
      <c r="A18931" s="1"/>
      <c r="B18931" s="1"/>
      <c r="C18931" s="1"/>
      <c r="D18931" s="1"/>
      <c r="E18931" s="1"/>
      <c r="F18931" s="1"/>
      <c r="G18931" s="85" t="s">
        <v>4021</v>
      </c>
      <c r="H18931" s="85"/>
      <c r="I18931" s="85"/>
      <c r="J18931" s="85"/>
      <c r="K18931" s="33">
        <f>SUM(K18930:K18930)</f>
        <v>7.6340000000000003</v>
      </c>
    </row>
    <row r="18932" spans="1:11" ht="12.95" customHeight="1" x14ac:dyDescent="0.25">
      <c r="A18932" s="106" t="s">
        <v>4022</v>
      </c>
      <c r="B18932" s="106"/>
      <c r="C18932" s="94" t="s">
        <v>4023</v>
      </c>
      <c r="D18932" s="94" t="s">
        <v>5</v>
      </c>
      <c r="E18932" s="94" t="s">
        <v>4024</v>
      </c>
      <c r="F18932" s="94"/>
      <c r="G18932" s="94" t="s">
        <v>4025</v>
      </c>
      <c r="H18932" s="94"/>
      <c r="I18932" s="94" t="s">
        <v>2086</v>
      </c>
      <c r="J18932" s="94"/>
      <c r="K18932" s="94" t="s">
        <v>4011</v>
      </c>
    </row>
    <row r="18933" spans="1:11" ht="12" customHeight="1" x14ac:dyDescent="0.25">
      <c r="A18933" s="106"/>
      <c r="B18933" s="106"/>
      <c r="C18933" s="94"/>
      <c r="D18933" s="94"/>
      <c r="E18933" s="23" t="s">
        <v>2092</v>
      </c>
      <c r="F18933" s="23" t="s">
        <v>4026</v>
      </c>
      <c r="G18933" s="23" t="s">
        <v>2092</v>
      </c>
      <c r="H18933" s="23" t="s">
        <v>4026</v>
      </c>
      <c r="I18933" s="23" t="s">
        <v>2092</v>
      </c>
      <c r="J18933" s="23" t="s">
        <v>4026</v>
      </c>
      <c r="K18933" s="94"/>
    </row>
    <row r="18934" spans="1:11" ht="27.95" customHeight="1" x14ac:dyDescent="0.25">
      <c r="A18934" s="38" t="s">
        <v>4012</v>
      </c>
      <c r="B18934" s="39" t="s">
        <v>4018</v>
      </c>
      <c r="C18934" s="38" t="s">
        <v>4027</v>
      </c>
      <c r="D18934" s="40">
        <v>2.2000000000000002</v>
      </c>
      <c r="E18934" s="42">
        <v>0</v>
      </c>
      <c r="F18934" s="43">
        <v>1.25</v>
      </c>
      <c r="G18934" s="42">
        <v>0</v>
      </c>
      <c r="H18934" s="43">
        <v>1</v>
      </c>
      <c r="I18934" s="42">
        <v>0</v>
      </c>
      <c r="J18934" s="43">
        <v>0.82</v>
      </c>
      <c r="K18934" s="41">
        <f>ROUND(D18934*(ROUND(E18934*F18934,4)+ROUND(G18934*H18934,4)+ROUND(I18934*J18934,4)),4)</f>
        <v>0</v>
      </c>
    </row>
    <row r="18935" spans="1:11" ht="15" customHeight="1" x14ac:dyDescent="0.25">
      <c r="A18935" s="1"/>
      <c r="B18935" s="1"/>
      <c r="C18935" s="1"/>
      <c r="D18935" s="1"/>
      <c r="E18935" s="1"/>
      <c r="F18935" s="1"/>
      <c r="G18935" s="85" t="s">
        <v>4028</v>
      </c>
      <c r="H18935" s="85"/>
      <c r="I18935" s="85"/>
      <c r="J18935" s="85"/>
      <c r="K18935" s="33">
        <f>SUM(K18933:K18934)</f>
        <v>0</v>
      </c>
    </row>
    <row r="18936" spans="1:11" ht="15" customHeight="1" x14ac:dyDescent="0.25">
      <c r="A18936" s="9"/>
      <c r="B18936" s="9"/>
      <c r="C18936" s="9"/>
      <c r="D18936" s="9"/>
      <c r="E18936" s="9"/>
      <c r="F18936" s="9"/>
      <c r="G18936" s="92" t="s">
        <v>4029</v>
      </c>
      <c r="H18936" s="92"/>
      <c r="I18936" s="92"/>
      <c r="J18936" s="92"/>
      <c r="K18936" s="33">
        <f>SUM(K18924,K18925,K18928,K18931,K18935)</f>
        <v>212.83879999999999</v>
      </c>
    </row>
    <row r="18937" spans="1:11" ht="15" customHeight="1" x14ac:dyDescent="0.25">
      <c r="A18937" s="9"/>
      <c r="B18937" s="9"/>
      <c r="C18937" s="9"/>
      <c r="D18937" s="9"/>
      <c r="E18937" s="9"/>
      <c r="F18937" s="9"/>
      <c r="G18937" s="92" t="s">
        <v>3913</v>
      </c>
      <c r="H18937" s="92"/>
      <c r="I18937" s="92"/>
      <c r="J18937" s="92"/>
      <c r="K18937" s="29">
        <f>ROUND(SUM(K18936),2)</f>
        <v>212.84</v>
      </c>
    </row>
    <row r="18938" spans="1:11" ht="9.9499999999999993" customHeight="1" x14ac:dyDescent="0.25">
      <c r="A18938" s="9"/>
      <c r="B18938" s="9"/>
      <c r="C18938" s="9"/>
      <c r="D18938" s="9"/>
      <c r="E18938" s="9"/>
      <c r="F18938" s="9"/>
      <c r="G18938" s="100"/>
      <c r="H18938" s="100"/>
      <c r="I18938" s="100"/>
      <c r="J18938" s="100"/>
      <c r="K18938" s="100"/>
    </row>
    <row r="18939" spans="1:11" ht="20.100000000000001" customHeight="1" x14ac:dyDescent="0.25">
      <c r="A18939" s="99" t="s">
        <v>3580</v>
      </c>
      <c r="B18939" s="99"/>
      <c r="C18939" s="99"/>
      <c r="D18939" s="99"/>
      <c r="E18939" s="99"/>
      <c r="F18939" s="99"/>
      <c r="G18939" s="99"/>
      <c r="H18939" s="99"/>
      <c r="I18939" s="99"/>
      <c r="J18939" s="99"/>
      <c r="K18939" s="99"/>
    </row>
    <row r="18940" spans="1:11" ht="15" customHeight="1" x14ac:dyDescent="0.25">
      <c r="A18940" s="93" t="s">
        <v>3916</v>
      </c>
      <c r="B18940" s="93"/>
      <c r="C18940" s="93"/>
      <c r="D18940" s="94" t="s">
        <v>3</v>
      </c>
      <c r="E18940" s="94"/>
      <c r="F18940" s="23" t="s">
        <v>4</v>
      </c>
      <c r="G18940" s="94" t="s">
        <v>3894</v>
      </c>
      <c r="H18940" s="94"/>
      <c r="I18940" s="94" t="s">
        <v>3895</v>
      </c>
      <c r="J18940" s="94"/>
      <c r="K18940" s="23" t="s">
        <v>3896</v>
      </c>
    </row>
    <row r="18941" spans="1:11" ht="45.95" customHeight="1" x14ac:dyDescent="0.25">
      <c r="A18941" s="24" t="s">
        <v>3934</v>
      </c>
      <c r="B18941" s="95" t="s">
        <v>3935</v>
      </c>
      <c r="C18941" s="95"/>
      <c r="D18941" s="96" t="s">
        <v>20</v>
      </c>
      <c r="E18941" s="96"/>
      <c r="F18941" s="24" t="s">
        <v>3936</v>
      </c>
      <c r="G18941" s="97">
        <v>2.5891999999999998E-3</v>
      </c>
      <c r="H18941" s="97"/>
      <c r="I18941" s="98">
        <v>76.52</v>
      </c>
      <c r="J18941" s="98"/>
      <c r="K18941" s="27">
        <f t="shared" ref="K18941:K18946" si="146">TRUNC(TRUNC(G18941,8)*I18941,2)</f>
        <v>0.19</v>
      </c>
    </row>
    <row r="18942" spans="1:11" ht="45.95" customHeight="1" x14ac:dyDescent="0.25">
      <c r="A18942" s="24" t="s">
        <v>28</v>
      </c>
      <c r="B18942" s="95" t="s">
        <v>29</v>
      </c>
      <c r="C18942" s="95"/>
      <c r="D18942" s="96" t="s">
        <v>20</v>
      </c>
      <c r="E18942" s="96"/>
      <c r="F18942" s="24" t="s">
        <v>30</v>
      </c>
      <c r="G18942" s="97">
        <v>1.0702000000000001E-3</v>
      </c>
      <c r="H18942" s="97"/>
      <c r="I18942" s="98">
        <v>322.67</v>
      </c>
      <c r="J18942" s="98"/>
      <c r="K18942" s="27">
        <f t="shared" si="146"/>
        <v>0.34</v>
      </c>
    </row>
    <row r="18943" spans="1:11" ht="29.1" customHeight="1" x14ac:dyDescent="0.25">
      <c r="A18943" s="24" t="s">
        <v>4030</v>
      </c>
      <c r="B18943" s="95" t="s">
        <v>4031</v>
      </c>
      <c r="C18943" s="95"/>
      <c r="D18943" s="96" t="s">
        <v>20</v>
      </c>
      <c r="E18943" s="96"/>
      <c r="F18943" s="24" t="s">
        <v>3936</v>
      </c>
      <c r="G18943" s="97">
        <v>3.3568999999999999E-3</v>
      </c>
      <c r="H18943" s="97"/>
      <c r="I18943" s="98">
        <v>105.44</v>
      </c>
      <c r="J18943" s="98"/>
      <c r="K18943" s="27">
        <f t="shared" si="146"/>
        <v>0.35</v>
      </c>
    </row>
    <row r="18944" spans="1:11" ht="29.1" customHeight="1" x14ac:dyDescent="0.25">
      <c r="A18944" s="24" t="s">
        <v>4032</v>
      </c>
      <c r="B18944" s="95" t="s">
        <v>4033</v>
      </c>
      <c r="C18944" s="95"/>
      <c r="D18944" s="96" t="s">
        <v>20</v>
      </c>
      <c r="E18944" s="96"/>
      <c r="F18944" s="24" t="s">
        <v>30</v>
      </c>
      <c r="G18944" s="97">
        <v>3.0249999999999998E-4</v>
      </c>
      <c r="H18944" s="97"/>
      <c r="I18944" s="98">
        <v>265.02</v>
      </c>
      <c r="J18944" s="98"/>
      <c r="K18944" s="27">
        <f t="shared" si="146"/>
        <v>0.08</v>
      </c>
    </row>
    <row r="18945" spans="1:11" ht="38.1" customHeight="1" x14ac:dyDescent="0.25">
      <c r="A18945" s="24" t="s">
        <v>4034</v>
      </c>
      <c r="B18945" s="95" t="s">
        <v>4035</v>
      </c>
      <c r="C18945" s="95"/>
      <c r="D18945" s="96" t="s">
        <v>20</v>
      </c>
      <c r="E18945" s="96"/>
      <c r="F18945" s="24" t="s">
        <v>3936</v>
      </c>
      <c r="G18945" s="97">
        <v>2.9082999999999999E-3</v>
      </c>
      <c r="H18945" s="97"/>
      <c r="I18945" s="98">
        <v>94.54</v>
      </c>
      <c r="J18945" s="98"/>
      <c r="K18945" s="27">
        <f t="shared" si="146"/>
        <v>0.27</v>
      </c>
    </row>
    <row r="18946" spans="1:11" ht="38.1" customHeight="1" x14ac:dyDescent="0.25">
      <c r="A18946" s="24" t="s">
        <v>4036</v>
      </c>
      <c r="B18946" s="95" t="s">
        <v>4037</v>
      </c>
      <c r="C18946" s="95"/>
      <c r="D18946" s="96" t="s">
        <v>20</v>
      </c>
      <c r="E18946" s="96"/>
      <c r="F18946" s="24" t="s">
        <v>30</v>
      </c>
      <c r="G18946" s="97">
        <v>7.5109999999999999E-4</v>
      </c>
      <c r="H18946" s="97"/>
      <c r="I18946" s="98">
        <v>225.43</v>
      </c>
      <c r="J18946" s="98"/>
      <c r="K18946" s="27">
        <f t="shared" si="146"/>
        <v>0.16</v>
      </c>
    </row>
    <row r="18947" spans="1:11" ht="18" customHeight="1" x14ac:dyDescent="0.25">
      <c r="A18947" s="9"/>
      <c r="B18947" s="9"/>
      <c r="C18947" s="9"/>
      <c r="D18947" s="9"/>
      <c r="E18947" s="9"/>
      <c r="F18947" s="9"/>
      <c r="G18947" s="91" t="s">
        <v>3919</v>
      </c>
      <c r="H18947" s="91"/>
      <c r="I18947" s="91"/>
      <c r="J18947" s="91"/>
      <c r="K18947" s="28">
        <f>SUM(K18941:K18946)</f>
        <v>1.39</v>
      </c>
    </row>
    <row r="18948" spans="1:11" ht="15" customHeight="1" x14ac:dyDescent="0.25">
      <c r="A18948" s="93" t="s">
        <v>3907</v>
      </c>
      <c r="B18948" s="93"/>
      <c r="C18948" s="93"/>
      <c r="D18948" s="94" t="s">
        <v>3</v>
      </c>
      <c r="E18948" s="94"/>
      <c r="F18948" s="23" t="s">
        <v>4</v>
      </c>
      <c r="G18948" s="94" t="s">
        <v>3894</v>
      </c>
      <c r="H18948" s="94"/>
      <c r="I18948" s="94" t="s">
        <v>3895</v>
      </c>
      <c r="J18948" s="94"/>
      <c r="K18948" s="23" t="s">
        <v>3896</v>
      </c>
    </row>
    <row r="18949" spans="1:11" ht="15" customHeight="1" x14ac:dyDescent="0.25">
      <c r="A18949" s="24" t="s">
        <v>3910</v>
      </c>
      <c r="B18949" s="95" t="s">
        <v>3911</v>
      </c>
      <c r="C18949" s="95"/>
      <c r="D18949" s="96" t="s">
        <v>20</v>
      </c>
      <c r="E18949" s="96"/>
      <c r="F18949" s="24" t="s">
        <v>2056</v>
      </c>
      <c r="G18949" s="97">
        <v>3.6592999999999999E-3</v>
      </c>
      <c r="H18949" s="97"/>
      <c r="I18949" s="98">
        <v>24.94</v>
      </c>
      <c r="J18949" s="98"/>
      <c r="K18949" s="27">
        <f>TRUNC(TRUNC(G18949,8)*I18949,2)</f>
        <v>0.09</v>
      </c>
    </row>
    <row r="18950" spans="1:11" ht="18" customHeight="1" x14ac:dyDescent="0.25">
      <c r="A18950" s="9"/>
      <c r="B18950" s="9"/>
      <c r="C18950" s="9"/>
      <c r="D18950" s="9"/>
      <c r="E18950" s="9"/>
      <c r="F18950" s="9"/>
      <c r="G18950" s="91" t="s">
        <v>3912</v>
      </c>
      <c r="H18950" s="91"/>
      <c r="I18950" s="91"/>
      <c r="J18950" s="91"/>
      <c r="K18950" s="28">
        <f>SUM(K18949:K18949)</f>
        <v>0.09</v>
      </c>
    </row>
    <row r="18951" spans="1:11" ht="15" customHeight="1" x14ac:dyDescent="0.25">
      <c r="A18951" s="9"/>
      <c r="B18951" s="9"/>
      <c r="C18951" s="9"/>
      <c r="D18951" s="9"/>
      <c r="E18951" s="9"/>
      <c r="F18951" s="9"/>
      <c r="G18951" s="92" t="s">
        <v>3913</v>
      </c>
      <c r="H18951" s="92"/>
      <c r="I18951" s="92"/>
      <c r="J18951" s="92"/>
      <c r="K18951" s="29">
        <f>ROUND(SUM(K18947,K18950),2)</f>
        <v>1.48</v>
      </c>
    </row>
    <row r="18952" spans="1:11" ht="9.9499999999999993" customHeight="1" x14ac:dyDescent="0.25">
      <c r="A18952" s="9"/>
      <c r="B18952" s="9"/>
      <c r="C18952" s="9"/>
      <c r="D18952" s="9"/>
      <c r="E18952" s="9"/>
      <c r="F18952" s="9"/>
      <c r="G18952" s="100"/>
      <c r="H18952" s="100"/>
      <c r="I18952" s="100"/>
      <c r="J18952" s="100"/>
      <c r="K18952" s="100"/>
    </row>
    <row r="18953" spans="1:11" ht="20.100000000000001" customHeight="1" x14ac:dyDescent="0.25">
      <c r="A18953" s="99" t="s">
        <v>3581</v>
      </c>
      <c r="B18953" s="99"/>
      <c r="C18953" s="99"/>
      <c r="D18953" s="99"/>
      <c r="E18953" s="99"/>
      <c r="F18953" s="99"/>
      <c r="G18953" s="99"/>
      <c r="H18953" s="99"/>
      <c r="I18953" s="99"/>
      <c r="J18953" s="99"/>
      <c r="K18953" s="99"/>
    </row>
    <row r="18954" spans="1:11" ht="15" customHeight="1" x14ac:dyDescent="0.25">
      <c r="A18954" s="93" t="s">
        <v>3893</v>
      </c>
      <c r="B18954" s="93"/>
      <c r="C18954" s="93"/>
      <c r="D18954" s="94" t="s">
        <v>3</v>
      </c>
      <c r="E18954" s="94"/>
      <c r="F18954" s="23" t="s">
        <v>4</v>
      </c>
      <c r="G18954" s="94" t="s">
        <v>3894</v>
      </c>
      <c r="H18954" s="94"/>
      <c r="I18954" s="94" t="s">
        <v>3895</v>
      </c>
      <c r="J18954" s="94"/>
      <c r="K18954" s="23" t="s">
        <v>3896</v>
      </c>
    </row>
    <row r="18955" spans="1:11" ht="21" customHeight="1" x14ac:dyDescent="0.25">
      <c r="A18955" s="24" t="s">
        <v>4038</v>
      </c>
      <c r="B18955" s="95" t="s">
        <v>4039</v>
      </c>
      <c r="C18955" s="95"/>
      <c r="D18955" s="96" t="s">
        <v>20</v>
      </c>
      <c r="E18955" s="96"/>
      <c r="F18955" s="24" t="s">
        <v>34</v>
      </c>
      <c r="G18955" s="97">
        <v>6.6E-3</v>
      </c>
      <c r="H18955" s="97"/>
      <c r="I18955" s="98">
        <v>210.23</v>
      </c>
      <c r="J18955" s="98"/>
      <c r="K18955" s="27">
        <f>TRUNC(TRUNC(G18955,8)*I18955,2)</f>
        <v>1.38</v>
      </c>
    </row>
    <row r="18956" spans="1:11" ht="21" customHeight="1" x14ac:dyDescent="0.25">
      <c r="A18956" s="24" t="s">
        <v>4040</v>
      </c>
      <c r="B18956" s="95" t="s">
        <v>4041</v>
      </c>
      <c r="C18956" s="95"/>
      <c r="D18956" s="96" t="s">
        <v>20</v>
      </c>
      <c r="E18956" s="96"/>
      <c r="F18956" s="24" t="s">
        <v>84</v>
      </c>
      <c r="G18956" s="97">
        <v>1.0049999999999999</v>
      </c>
      <c r="H18956" s="97"/>
      <c r="I18956" s="98">
        <v>32.369999999999997</v>
      </c>
      <c r="J18956" s="98"/>
      <c r="K18956" s="27">
        <f>TRUNC(TRUNC(G18956,8)*I18956,2)</f>
        <v>32.53</v>
      </c>
    </row>
    <row r="18957" spans="1:11" ht="15" customHeight="1" x14ac:dyDescent="0.25">
      <c r="A18957" s="9"/>
      <c r="B18957" s="9"/>
      <c r="C18957" s="9"/>
      <c r="D18957" s="9"/>
      <c r="E18957" s="9"/>
      <c r="F18957" s="9"/>
      <c r="G18957" s="91" t="s">
        <v>3906</v>
      </c>
      <c r="H18957" s="91"/>
      <c r="I18957" s="91"/>
      <c r="J18957" s="91"/>
      <c r="K18957" s="28">
        <f>SUM(K18955:K18956)</f>
        <v>33.910000000000004</v>
      </c>
    </row>
    <row r="18958" spans="1:11" ht="15" customHeight="1" x14ac:dyDescent="0.25">
      <c r="A18958" s="93" t="s">
        <v>3907</v>
      </c>
      <c r="B18958" s="93"/>
      <c r="C18958" s="93"/>
      <c r="D18958" s="94" t="s">
        <v>3</v>
      </c>
      <c r="E18958" s="94"/>
      <c r="F18958" s="23" t="s">
        <v>4</v>
      </c>
      <c r="G18958" s="94" t="s">
        <v>3894</v>
      </c>
      <c r="H18958" s="94"/>
      <c r="I18958" s="94" t="s">
        <v>3895</v>
      </c>
      <c r="J18958" s="94"/>
      <c r="K18958" s="23" t="s">
        <v>3896</v>
      </c>
    </row>
    <row r="18959" spans="1:11" ht="15" customHeight="1" x14ac:dyDescent="0.25">
      <c r="A18959" s="24" t="s">
        <v>3971</v>
      </c>
      <c r="B18959" s="95" t="s">
        <v>3972</v>
      </c>
      <c r="C18959" s="95"/>
      <c r="D18959" s="96" t="s">
        <v>20</v>
      </c>
      <c r="E18959" s="96"/>
      <c r="F18959" s="24" t="s">
        <v>2056</v>
      </c>
      <c r="G18959" s="97">
        <v>0.2296</v>
      </c>
      <c r="H18959" s="97"/>
      <c r="I18959" s="98">
        <v>32.69</v>
      </c>
      <c r="J18959" s="98"/>
      <c r="K18959" s="27">
        <f>TRUNC(TRUNC(G18959,8)*I18959,2)</f>
        <v>7.5</v>
      </c>
    </row>
    <row r="18960" spans="1:11" ht="15" customHeight="1" x14ac:dyDescent="0.25">
      <c r="A18960" s="24" t="s">
        <v>3910</v>
      </c>
      <c r="B18960" s="95" t="s">
        <v>3911</v>
      </c>
      <c r="C18960" s="95"/>
      <c r="D18960" s="96" t="s">
        <v>20</v>
      </c>
      <c r="E18960" s="96"/>
      <c r="F18960" s="24" t="s">
        <v>2056</v>
      </c>
      <c r="G18960" s="97">
        <v>0.2296</v>
      </c>
      <c r="H18960" s="97"/>
      <c r="I18960" s="98">
        <v>24.94</v>
      </c>
      <c r="J18960" s="98"/>
      <c r="K18960" s="27">
        <f>TRUNC(TRUNC(G18960,8)*I18960,2)</f>
        <v>5.72</v>
      </c>
    </row>
    <row r="18961" spans="1:11" ht="18" customHeight="1" x14ac:dyDescent="0.25">
      <c r="A18961" s="9"/>
      <c r="B18961" s="9"/>
      <c r="C18961" s="9"/>
      <c r="D18961" s="9"/>
      <c r="E18961" s="9"/>
      <c r="F18961" s="9"/>
      <c r="G18961" s="91" t="s">
        <v>3912</v>
      </c>
      <c r="H18961" s="91"/>
      <c r="I18961" s="91"/>
      <c r="J18961" s="91"/>
      <c r="K18961" s="28">
        <f>SUM(K18959:K18960)</f>
        <v>13.219999999999999</v>
      </c>
    </row>
    <row r="18962" spans="1:11" ht="15" customHeight="1" x14ac:dyDescent="0.25">
      <c r="A18962" s="93" t="s">
        <v>3922</v>
      </c>
      <c r="B18962" s="93"/>
      <c r="C18962" s="93"/>
      <c r="D18962" s="94" t="s">
        <v>3</v>
      </c>
      <c r="E18962" s="94"/>
      <c r="F18962" s="23" t="s">
        <v>4</v>
      </c>
      <c r="G18962" s="94" t="s">
        <v>3894</v>
      </c>
      <c r="H18962" s="94"/>
      <c r="I18962" s="94" t="s">
        <v>3895</v>
      </c>
      <c r="J18962" s="94"/>
      <c r="K18962" s="23" t="s">
        <v>3896</v>
      </c>
    </row>
    <row r="18963" spans="1:11" ht="21" customHeight="1" x14ac:dyDescent="0.25">
      <c r="A18963" s="24" t="s">
        <v>4042</v>
      </c>
      <c r="B18963" s="95" t="s">
        <v>4043</v>
      </c>
      <c r="C18963" s="95"/>
      <c r="D18963" s="96" t="s">
        <v>20</v>
      </c>
      <c r="E18963" s="96"/>
      <c r="F18963" s="24" t="s">
        <v>34</v>
      </c>
      <c r="G18963" s="97">
        <v>1.8E-3</v>
      </c>
      <c r="H18963" s="97"/>
      <c r="I18963" s="98">
        <v>767.08</v>
      </c>
      <c r="J18963" s="98"/>
      <c r="K18963" s="27">
        <f>TRUNC(TRUNC(G18963,8)*I18963,2)</f>
        <v>1.38</v>
      </c>
    </row>
    <row r="18964" spans="1:11" ht="15" customHeight="1" x14ac:dyDescent="0.25">
      <c r="A18964" s="9"/>
      <c r="B18964" s="9"/>
      <c r="C18964" s="9"/>
      <c r="D18964" s="9"/>
      <c r="E18964" s="9"/>
      <c r="F18964" s="9"/>
      <c r="G18964" s="91" t="s">
        <v>3933</v>
      </c>
      <c r="H18964" s="91"/>
      <c r="I18964" s="91"/>
      <c r="J18964" s="91"/>
      <c r="K18964" s="28">
        <f>SUM(K18963:K18963)</f>
        <v>1.38</v>
      </c>
    </row>
    <row r="18965" spans="1:11" ht="15" customHeight="1" x14ac:dyDescent="0.25">
      <c r="A18965" s="9"/>
      <c r="B18965" s="9"/>
      <c r="C18965" s="9"/>
      <c r="D18965" s="9"/>
      <c r="E18965" s="9"/>
      <c r="F18965" s="9"/>
      <c r="G18965" s="92" t="s">
        <v>3913</v>
      </c>
      <c r="H18965" s="92"/>
      <c r="I18965" s="92"/>
      <c r="J18965" s="92"/>
      <c r="K18965" s="29">
        <f>ROUND(SUM(K18957,K18961,K18964),2)</f>
        <v>48.51</v>
      </c>
    </row>
    <row r="18966" spans="1:11" ht="9.9499999999999993" customHeight="1" x14ac:dyDescent="0.25">
      <c r="A18966" s="9"/>
      <c r="B18966" s="9"/>
      <c r="C18966" s="9"/>
      <c r="D18966" s="9"/>
      <c r="E18966" s="9"/>
      <c r="F18966" s="9"/>
      <c r="G18966" s="100"/>
      <c r="H18966" s="100"/>
      <c r="I18966" s="100"/>
      <c r="J18966" s="100"/>
      <c r="K18966" s="100"/>
    </row>
    <row r="18967" spans="1:11" ht="20.100000000000001" customHeight="1" x14ac:dyDescent="0.25">
      <c r="A18967" s="99" t="s">
        <v>3582</v>
      </c>
      <c r="B18967" s="99"/>
      <c r="C18967" s="99"/>
      <c r="D18967" s="99"/>
      <c r="E18967" s="99"/>
      <c r="F18967" s="99"/>
      <c r="G18967" s="99"/>
      <c r="H18967" s="99"/>
      <c r="I18967" s="99"/>
      <c r="J18967" s="99"/>
      <c r="K18967" s="99"/>
    </row>
    <row r="18968" spans="1:11" ht="15" customHeight="1" x14ac:dyDescent="0.25">
      <c r="A18968" s="93" t="s">
        <v>3893</v>
      </c>
      <c r="B18968" s="93"/>
      <c r="C18968" s="93"/>
      <c r="D18968" s="94" t="s">
        <v>3</v>
      </c>
      <c r="E18968" s="94"/>
      <c r="F18968" s="23" t="s">
        <v>4</v>
      </c>
      <c r="G18968" s="94" t="s">
        <v>3894</v>
      </c>
      <c r="H18968" s="94"/>
      <c r="I18968" s="94" t="s">
        <v>3895</v>
      </c>
      <c r="J18968" s="94"/>
      <c r="K18968" s="23" t="s">
        <v>3896</v>
      </c>
    </row>
    <row r="18969" spans="1:11" ht="15" customHeight="1" x14ac:dyDescent="0.25">
      <c r="A18969" s="24" t="s">
        <v>4044</v>
      </c>
      <c r="B18969" s="95" t="s">
        <v>4045</v>
      </c>
      <c r="C18969" s="95"/>
      <c r="D18969" s="96" t="s">
        <v>20</v>
      </c>
      <c r="E18969" s="96"/>
      <c r="F18969" s="24" t="s">
        <v>3903</v>
      </c>
      <c r="G18969" s="97">
        <v>0.106</v>
      </c>
      <c r="H18969" s="97"/>
      <c r="I18969" s="98">
        <v>2.59</v>
      </c>
      <c r="J18969" s="98"/>
      <c r="K18969" s="27">
        <f>TRUNC(TRUNC(G18969,8)*I18969,2)</f>
        <v>0.27</v>
      </c>
    </row>
    <row r="18970" spans="1:11" ht="15" customHeight="1" x14ac:dyDescent="0.25">
      <c r="A18970" s="9"/>
      <c r="B18970" s="9"/>
      <c r="C18970" s="9"/>
      <c r="D18970" s="9"/>
      <c r="E18970" s="9"/>
      <c r="F18970" s="9"/>
      <c r="G18970" s="91" t="s">
        <v>3906</v>
      </c>
      <c r="H18970" s="91"/>
      <c r="I18970" s="91"/>
      <c r="J18970" s="91"/>
      <c r="K18970" s="28">
        <f>SUM(K18969:K18969)</f>
        <v>0.27</v>
      </c>
    </row>
    <row r="18971" spans="1:11" ht="15" customHeight="1" x14ac:dyDescent="0.25">
      <c r="A18971" s="93" t="s">
        <v>3907</v>
      </c>
      <c r="B18971" s="93"/>
      <c r="C18971" s="93"/>
      <c r="D18971" s="94" t="s">
        <v>3</v>
      </c>
      <c r="E18971" s="94"/>
      <c r="F18971" s="23" t="s">
        <v>4</v>
      </c>
      <c r="G18971" s="94" t="s">
        <v>3894</v>
      </c>
      <c r="H18971" s="94"/>
      <c r="I18971" s="94" t="s">
        <v>3895</v>
      </c>
      <c r="J18971" s="94"/>
      <c r="K18971" s="23" t="s">
        <v>3896</v>
      </c>
    </row>
    <row r="18972" spans="1:11" ht="15" customHeight="1" x14ac:dyDescent="0.25">
      <c r="A18972" s="24" t="s">
        <v>4046</v>
      </c>
      <c r="B18972" s="95" t="s">
        <v>4047</v>
      </c>
      <c r="C18972" s="95"/>
      <c r="D18972" s="96" t="s">
        <v>20</v>
      </c>
      <c r="E18972" s="96"/>
      <c r="F18972" s="24" t="s">
        <v>2056</v>
      </c>
      <c r="G18972" s="97">
        <v>3.6999999999999998E-2</v>
      </c>
      <c r="H18972" s="97"/>
      <c r="I18972" s="98">
        <v>34.35</v>
      </c>
      <c r="J18972" s="98"/>
      <c r="K18972" s="27">
        <f>TRUNC(TRUNC(G18972,8)*I18972,2)</f>
        <v>1.27</v>
      </c>
    </row>
    <row r="18973" spans="1:11" ht="15" customHeight="1" x14ac:dyDescent="0.25">
      <c r="A18973" s="24" t="s">
        <v>3910</v>
      </c>
      <c r="B18973" s="95" t="s">
        <v>3911</v>
      </c>
      <c r="C18973" s="95"/>
      <c r="D18973" s="96" t="s">
        <v>20</v>
      </c>
      <c r="E18973" s="96"/>
      <c r="F18973" s="24" t="s">
        <v>2056</v>
      </c>
      <c r="G18973" s="97">
        <v>1.6E-2</v>
      </c>
      <c r="H18973" s="97"/>
      <c r="I18973" s="98">
        <v>24.94</v>
      </c>
      <c r="J18973" s="98"/>
      <c r="K18973" s="27">
        <f>TRUNC(TRUNC(G18973,8)*I18973,2)</f>
        <v>0.39</v>
      </c>
    </row>
    <row r="18974" spans="1:11" ht="18" customHeight="1" x14ac:dyDescent="0.25">
      <c r="A18974" s="9"/>
      <c r="B18974" s="9"/>
      <c r="C18974" s="9"/>
      <c r="D18974" s="9"/>
      <c r="E18974" s="9"/>
      <c r="F18974" s="9"/>
      <c r="G18974" s="91" t="s">
        <v>3912</v>
      </c>
      <c r="H18974" s="91"/>
      <c r="I18974" s="91"/>
      <c r="J18974" s="91"/>
      <c r="K18974" s="28">
        <f>SUM(K18972:K18973)</f>
        <v>1.6600000000000001</v>
      </c>
    </row>
    <row r="18975" spans="1:11" ht="15" customHeight="1" x14ac:dyDescent="0.25">
      <c r="A18975" s="9"/>
      <c r="B18975" s="9"/>
      <c r="C18975" s="9"/>
      <c r="D18975" s="9"/>
      <c r="E18975" s="9"/>
      <c r="F18975" s="9"/>
      <c r="G18975" s="92" t="s">
        <v>3913</v>
      </c>
      <c r="H18975" s="92"/>
      <c r="I18975" s="92"/>
      <c r="J18975" s="92"/>
      <c r="K18975" s="29">
        <f>ROUND(SUM(K18970,K18974),2)</f>
        <v>1.93</v>
      </c>
    </row>
    <row r="18976" spans="1:11" ht="9.9499999999999993" customHeight="1" x14ac:dyDescent="0.25">
      <c r="A18976" s="9"/>
      <c r="B18976" s="9"/>
      <c r="C18976" s="9"/>
      <c r="D18976" s="9"/>
      <c r="E18976" s="9"/>
      <c r="F18976" s="9"/>
      <c r="G18976" s="100"/>
      <c r="H18976" s="100"/>
      <c r="I18976" s="100"/>
      <c r="J18976" s="100"/>
      <c r="K18976" s="100"/>
    </row>
    <row r="18977" spans="1:11" ht="20.100000000000001" customHeight="1" x14ac:dyDescent="0.25">
      <c r="A18977" s="99" t="s">
        <v>3583</v>
      </c>
      <c r="B18977" s="99"/>
      <c r="C18977" s="99"/>
      <c r="D18977" s="99"/>
      <c r="E18977" s="99"/>
      <c r="F18977" s="99"/>
      <c r="G18977" s="99"/>
      <c r="H18977" s="99"/>
      <c r="I18977" s="99"/>
      <c r="J18977" s="99"/>
      <c r="K18977" s="99"/>
    </row>
    <row r="18978" spans="1:11" ht="15" customHeight="1" x14ac:dyDescent="0.25">
      <c r="A18978" s="93" t="s">
        <v>3916</v>
      </c>
      <c r="B18978" s="93"/>
      <c r="C18978" s="93"/>
      <c r="D18978" s="94" t="s">
        <v>3</v>
      </c>
      <c r="E18978" s="94"/>
      <c r="F18978" s="23" t="s">
        <v>4</v>
      </c>
      <c r="G18978" s="94" t="s">
        <v>3894</v>
      </c>
      <c r="H18978" s="94"/>
      <c r="I18978" s="94" t="s">
        <v>3895</v>
      </c>
      <c r="J18978" s="94"/>
      <c r="K18978" s="23" t="s">
        <v>3896</v>
      </c>
    </row>
    <row r="18979" spans="1:11" ht="29.1" customHeight="1" x14ac:dyDescent="0.25">
      <c r="A18979" s="24" t="s">
        <v>3963</v>
      </c>
      <c r="B18979" s="95" t="s">
        <v>3964</v>
      </c>
      <c r="C18979" s="95"/>
      <c r="D18979" s="96" t="s">
        <v>20</v>
      </c>
      <c r="E18979" s="96"/>
      <c r="F18979" s="24" t="s">
        <v>3936</v>
      </c>
      <c r="G18979" s="97">
        <v>5.2258833999999998</v>
      </c>
      <c r="H18979" s="97"/>
      <c r="I18979" s="98">
        <v>8.9</v>
      </c>
      <c r="J18979" s="98"/>
      <c r="K18979" s="27">
        <f>TRUNC(TRUNC(G18979,8)*I18979,2)</f>
        <v>46.51</v>
      </c>
    </row>
    <row r="18980" spans="1:11" ht="29.1" customHeight="1" x14ac:dyDescent="0.25">
      <c r="A18980" s="24" t="s">
        <v>3965</v>
      </c>
      <c r="B18980" s="95" t="s">
        <v>3966</v>
      </c>
      <c r="C18980" s="95"/>
      <c r="D18980" s="96" t="s">
        <v>20</v>
      </c>
      <c r="E18980" s="96"/>
      <c r="F18980" s="24" t="s">
        <v>30</v>
      </c>
      <c r="G18980" s="97">
        <v>0.95392160000000004</v>
      </c>
      <c r="H18980" s="97"/>
      <c r="I18980" s="98">
        <v>32.76</v>
      </c>
      <c r="J18980" s="98"/>
      <c r="K18980" s="27">
        <f>TRUNC(TRUNC(G18980,8)*I18980,2)</f>
        <v>31.25</v>
      </c>
    </row>
    <row r="18981" spans="1:11" ht="21" customHeight="1" x14ac:dyDescent="0.25">
      <c r="A18981" s="24" t="s">
        <v>3967</v>
      </c>
      <c r="B18981" s="95" t="s">
        <v>3968</v>
      </c>
      <c r="C18981" s="95"/>
      <c r="D18981" s="96" t="s">
        <v>20</v>
      </c>
      <c r="E18981" s="96"/>
      <c r="F18981" s="24" t="s">
        <v>3936</v>
      </c>
      <c r="G18981" s="97">
        <v>5.2258833999999998</v>
      </c>
      <c r="H18981" s="97"/>
      <c r="I18981" s="98">
        <v>27.59</v>
      </c>
      <c r="J18981" s="98"/>
      <c r="K18981" s="27">
        <f>TRUNC(TRUNC(G18981,8)*I18981,2)</f>
        <v>144.18</v>
      </c>
    </row>
    <row r="18982" spans="1:11" ht="21" customHeight="1" x14ac:dyDescent="0.25">
      <c r="A18982" s="24" t="s">
        <v>3969</v>
      </c>
      <c r="B18982" s="95" t="s">
        <v>3970</v>
      </c>
      <c r="C18982" s="95"/>
      <c r="D18982" s="96" t="s">
        <v>20</v>
      </c>
      <c r="E18982" s="96"/>
      <c r="F18982" s="24" t="s">
        <v>30</v>
      </c>
      <c r="G18982" s="97">
        <v>0.95392160000000004</v>
      </c>
      <c r="H18982" s="97"/>
      <c r="I18982" s="98">
        <v>28.09</v>
      </c>
      <c r="J18982" s="98"/>
      <c r="K18982" s="27">
        <f>TRUNC(TRUNC(G18982,8)*I18982,2)</f>
        <v>26.79</v>
      </c>
    </row>
    <row r="18983" spans="1:11" ht="18" customHeight="1" x14ac:dyDescent="0.25">
      <c r="A18983" s="9"/>
      <c r="B18983" s="9"/>
      <c r="C18983" s="9"/>
      <c r="D18983" s="9"/>
      <c r="E18983" s="9"/>
      <c r="F18983" s="9"/>
      <c r="G18983" s="91" t="s">
        <v>3919</v>
      </c>
      <c r="H18983" s="91"/>
      <c r="I18983" s="91"/>
      <c r="J18983" s="91"/>
      <c r="K18983" s="28">
        <f>SUM(K18979:K18982)</f>
        <v>248.73</v>
      </c>
    </row>
    <row r="18984" spans="1:11" ht="15" customHeight="1" x14ac:dyDescent="0.25">
      <c r="A18984" s="93" t="s">
        <v>3893</v>
      </c>
      <c r="B18984" s="93"/>
      <c r="C18984" s="93"/>
      <c r="D18984" s="94" t="s">
        <v>3</v>
      </c>
      <c r="E18984" s="94"/>
      <c r="F18984" s="23" t="s">
        <v>4</v>
      </c>
      <c r="G18984" s="94" t="s">
        <v>3894</v>
      </c>
      <c r="H18984" s="94"/>
      <c r="I18984" s="94" t="s">
        <v>3895</v>
      </c>
      <c r="J18984" s="94"/>
      <c r="K18984" s="23" t="s">
        <v>3896</v>
      </c>
    </row>
    <row r="18985" spans="1:11" ht="21" customHeight="1" x14ac:dyDescent="0.25">
      <c r="A18985" s="24" t="s">
        <v>4048</v>
      </c>
      <c r="B18985" s="95" t="s">
        <v>4049</v>
      </c>
      <c r="C18985" s="95"/>
      <c r="D18985" s="96" t="s">
        <v>20</v>
      </c>
      <c r="E18985" s="96"/>
      <c r="F18985" s="24" t="s">
        <v>34</v>
      </c>
      <c r="G18985" s="97">
        <v>0.19980000000000001</v>
      </c>
      <c r="H18985" s="97"/>
      <c r="I18985" s="98">
        <v>206.17</v>
      </c>
      <c r="J18985" s="98"/>
      <c r="K18985" s="27">
        <f>TRUNC(TRUNC(G18985,8)*I18985,2)</f>
        <v>41.19</v>
      </c>
    </row>
    <row r="18986" spans="1:11" ht="15" customHeight="1" x14ac:dyDescent="0.25">
      <c r="A18986" s="24" t="s">
        <v>3955</v>
      </c>
      <c r="B18986" s="95" t="s">
        <v>3956</v>
      </c>
      <c r="C18986" s="95"/>
      <c r="D18986" s="96" t="s">
        <v>20</v>
      </c>
      <c r="E18986" s="96"/>
      <c r="F18986" s="24" t="s">
        <v>3903</v>
      </c>
      <c r="G18986" s="97">
        <v>3.6695999999999999E-2</v>
      </c>
      <c r="H18986" s="97"/>
      <c r="I18986" s="98">
        <v>19.37</v>
      </c>
      <c r="J18986" s="98"/>
      <c r="K18986" s="27">
        <f>TRUNC(TRUNC(G18986,8)*I18986,2)</f>
        <v>0.71</v>
      </c>
    </row>
    <row r="18987" spans="1:11" ht="21" customHeight="1" x14ac:dyDescent="0.25">
      <c r="A18987" s="24" t="s">
        <v>4050</v>
      </c>
      <c r="B18987" s="95" t="s">
        <v>4051</v>
      </c>
      <c r="C18987" s="95"/>
      <c r="D18987" s="96" t="s">
        <v>20</v>
      </c>
      <c r="E18987" s="96"/>
      <c r="F18987" s="24" t="s">
        <v>84</v>
      </c>
      <c r="G18987" s="97">
        <v>7.48</v>
      </c>
      <c r="H18987" s="97"/>
      <c r="I18987" s="98">
        <v>3.9</v>
      </c>
      <c r="J18987" s="98"/>
      <c r="K18987" s="27">
        <f>TRUNC(TRUNC(G18987,8)*I18987,2)</f>
        <v>29.17</v>
      </c>
    </row>
    <row r="18988" spans="1:11" ht="15" customHeight="1" x14ac:dyDescent="0.25">
      <c r="A18988" s="9"/>
      <c r="B18988" s="9"/>
      <c r="C18988" s="9"/>
      <c r="D18988" s="9"/>
      <c r="E18988" s="9"/>
      <c r="F18988" s="9"/>
      <c r="G18988" s="91" t="s">
        <v>3906</v>
      </c>
      <c r="H18988" s="91"/>
      <c r="I18988" s="91"/>
      <c r="J18988" s="91"/>
      <c r="K18988" s="28">
        <f>SUM(K18985:K18987)</f>
        <v>71.069999999999993</v>
      </c>
    </row>
    <row r="18989" spans="1:11" ht="15" customHeight="1" x14ac:dyDescent="0.25">
      <c r="A18989" s="93" t="s">
        <v>3907</v>
      </c>
      <c r="B18989" s="93"/>
      <c r="C18989" s="93"/>
      <c r="D18989" s="94" t="s">
        <v>3</v>
      </c>
      <c r="E18989" s="94"/>
      <c r="F18989" s="23" t="s">
        <v>4</v>
      </c>
      <c r="G18989" s="94" t="s">
        <v>3894</v>
      </c>
      <c r="H18989" s="94"/>
      <c r="I18989" s="94" t="s">
        <v>3895</v>
      </c>
      <c r="J18989" s="94"/>
      <c r="K18989" s="23" t="s">
        <v>3896</v>
      </c>
    </row>
    <row r="18990" spans="1:11" ht="15" customHeight="1" x14ac:dyDescent="0.25">
      <c r="A18990" s="24" t="s">
        <v>3971</v>
      </c>
      <c r="B18990" s="95" t="s">
        <v>3972</v>
      </c>
      <c r="C18990" s="95"/>
      <c r="D18990" s="96" t="s">
        <v>20</v>
      </c>
      <c r="E18990" s="96"/>
      <c r="F18990" s="24" t="s">
        <v>2056</v>
      </c>
      <c r="G18990" s="97">
        <v>2.3251949999999999</v>
      </c>
      <c r="H18990" s="97"/>
      <c r="I18990" s="98">
        <v>32.69</v>
      </c>
      <c r="J18990" s="98"/>
      <c r="K18990" s="27">
        <f>TRUNC(TRUNC(G18990,8)*I18990,2)</f>
        <v>76.010000000000005</v>
      </c>
    </row>
    <row r="18991" spans="1:11" ht="15" customHeight="1" x14ac:dyDescent="0.25">
      <c r="A18991" s="24" t="s">
        <v>3910</v>
      </c>
      <c r="B18991" s="95" t="s">
        <v>3911</v>
      </c>
      <c r="C18991" s="95"/>
      <c r="D18991" s="96" t="s">
        <v>20</v>
      </c>
      <c r="E18991" s="96"/>
      <c r="F18991" s="24" t="s">
        <v>2056</v>
      </c>
      <c r="G18991" s="97">
        <v>17.010999999999999</v>
      </c>
      <c r="H18991" s="97"/>
      <c r="I18991" s="98">
        <v>24.94</v>
      </c>
      <c r="J18991" s="98"/>
      <c r="K18991" s="27">
        <f>TRUNC(TRUNC(G18991,8)*I18991,2)</f>
        <v>424.25</v>
      </c>
    </row>
    <row r="18992" spans="1:11" ht="18" customHeight="1" x14ac:dyDescent="0.25">
      <c r="A18992" s="9"/>
      <c r="B18992" s="9"/>
      <c r="C18992" s="9"/>
      <c r="D18992" s="9"/>
      <c r="E18992" s="9"/>
      <c r="F18992" s="9"/>
      <c r="G18992" s="91" t="s">
        <v>3912</v>
      </c>
      <c r="H18992" s="91"/>
      <c r="I18992" s="91"/>
      <c r="J18992" s="91"/>
      <c r="K18992" s="28">
        <f>SUM(K18990:K18991)</f>
        <v>500.26</v>
      </c>
    </row>
    <row r="18993" spans="1:11" ht="15" customHeight="1" x14ac:dyDescent="0.25">
      <c r="A18993" s="93" t="s">
        <v>3922</v>
      </c>
      <c r="B18993" s="93"/>
      <c r="C18993" s="93"/>
      <c r="D18993" s="94" t="s">
        <v>3</v>
      </c>
      <c r="E18993" s="94"/>
      <c r="F18993" s="23" t="s">
        <v>4</v>
      </c>
      <c r="G18993" s="94" t="s">
        <v>3894</v>
      </c>
      <c r="H18993" s="94"/>
      <c r="I18993" s="94" t="s">
        <v>3895</v>
      </c>
      <c r="J18993" s="94"/>
      <c r="K18993" s="23" t="s">
        <v>3896</v>
      </c>
    </row>
    <row r="18994" spans="1:11" ht="29.1" customHeight="1" x14ac:dyDescent="0.25">
      <c r="A18994" s="24" t="s">
        <v>4052</v>
      </c>
      <c r="B18994" s="95" t="s">
        <v>4053</v>
      </c>
      <c r="C18994" s="95"/>
      <c r="D18994" s="96" t="s">
        <v>20</v>
      </c>
      <c r="E18994" s="96"/>
      <c r="F18994" s="24" t="s">
        <v>34</v>
      </c>
      <c r="G18994" s="97">
        <v>0.66502459999999997</v>
      </c>
      <c r="H18994" s="97"/>
      <c r="I18994" s="98">
        <v>619.19000000000005</v>
      </c>
      <c r="J18994" s="98"/>
      <c r="K18994" s="27">
        <f>TRUNC(TRUNC(G18994,8)*I18994,2)</f>
        <v>411.77</v>
      </c>
    </row>
    <row r="18995" spans="1:11" ht="21" customHeight="1" x14ac:dyDescent="0.25">
      <c r="A18995" s="24" t="s">
        <v>95</v>
      </c>
      <c r="B18995" s="95" t="s">
        <v>96</v>
      </c>
      <c r="C18995" s="95"/>
      <c r="D18995" s="96" t="s">
        <v>20</v>
      </c>
      <c r="E18995" s="96"/>
      <c r="F18995" s="24" t="s">
        <v>16</v>
      </c>
      <c r="G18995" s="97">
        <v>0.48</v>
      </c>
      <c r="H18995" s="97"/>
      <c r="I18995" s="98">
        <v>176.85</v>
      </c>
      <c r="J18995" s="98"/>
      <c r="K18995" s="27">
        <f>TRUNC(TRUNC(G18995,8)*I18995,2)</f>
        <v>84.88</v>
      </c>
    </row>
    <row r="18996" spans="1:11" ht="15" customHeight="1" x14ac:dyDescent="0.25">
      <c r="A18996" s="9"/>
      <c r="B18996" s="9"/>
      <c r="C18996" s="9"/>
      <c r="D18996" s="9"/>
      <c r="E18996" s="9"/>
      <c r="F18996" s="9"/>
      <c r="G18996" s="91" t="s">
        <v>3933</v>
      </c>
      <c r="H18996" s="91"/>
      <c r="I18996" s="91"/>
      <c r="J18996" s="91"/>
      <c r="K18996" s="28">
        <f>SUM(K18994:K18995)</f>
        <v>496.65</v>
      </c>
    </row>
    <row r="18997" spans="1:11" ht="15" customHeight="1" x14ac:dyDescent="0.25">
      <c r="A18997" s="9"/>
      <c r="B18997" s="9"/>
      <c r="C18997" s="9"/>
      <c r="D18997" s="9"/>
      <c r="E18997" s="9"/>
      <c r="F18997" s="9"/>
      <c r="G18997" s="92" t="s">
        <v>3913</v>
      </c>
      <c r="H18997" s="92"/>
      <c r="I18997" s="92"/>
      <c r="J18997" s="92"/>
      <c r="K18997" s="29">
        <f>ROUND(SUM(K18983,K18988,K18992,K18996),2)</f>
        <v>1316.71</v>
      </c>
    </row>
    <row r="18998" spans="1:11" ht="9.9499999999999993" customHeight="1" x14ac:dyDescent="0.25">
      <c r="A18998" s="9"/>
      <c r="B18998" s="9"/>
      <c r="C18998" s="9"/>
      <c r="D18998" s="9"/>
      <c r="E18998" s="9"/>
      <c r="F18998" s="9"/>
      <c r="G18998" s="100"/>
      <c r="H18998" s="100"/>
      <c r="I18998" s="100"/>
      <c r="J18998" s="100"/>
      <c r="K18998" s="100"/>
    </row>
    <row r="18999" spans="1:11" ht="20.100000000000001" customHeight="1" x14ac:dyDescent="0.25">
      <c r="A18999" s="99" t="s">
        <v>3584</v>
      </c>
      <c r="B18999" s="99"/>
      <c r="C18999" s="99"/>
      <c r="D18999" s="99"/>
      <c r="E18999" s="99"/>
      <c r="F18999" s="99"/>
      <c r="G18999" s="99"/>
      <c r="H18999" s="99"/>
      <c r="I18999" s="99"/>
      <c r="J18999" s="99"/>
      <c r="K18999" s="99"/>
    </row>
    <row r="19000" spans="1:11" ht="15" customHeight="1" x14ac:dyDescent="0.25">
      <c r="A19000" s="93" t="s">
        <v>3893</v>
      </c>
      <c r="B19000" s="93"/>
      <c r="C19000" s="93"/>
      <c r="D19000" s="94" t="s">
        <v>3</v>
      </c>
      <c r="E19000" s="94"/>
      <c r="F19000" s="23" t="s">
        <v>4</v>
      </c>
      <c r="G19000" s="94" t="s">
        <v>3894</v>
      </c>
      <c r="H19000" s="94"/>
      <c r="I19000" s="94" t="s">
        <v>3895</v>
      </c>
      <c r="J19000" s="94"/>
      <c r="K19000" s="23" t="s">
        <v>3896</v>
      </c>
    </row>
    <row r="19001" spans="1:11" ht="29.1" customHeight="1" x14ac:dyDescent="0.25">
      <c r="A19001" s="24" t="s">
        <v>4054</v>
      </c>
      <c r="B19001" s="95" t="s">
        <v>4055</v>
      </c>
      <c r="C19001" s="95"/>
      <c r="D19001" s="96" t="s">
        <v>20</v>
      </c>
      <c r="E19001" s="96"/>
      <c r="F19001" s="24" t="s">
        <v>34</v>
      </c>
      <c r="G19001" s="97">
        <v>0.18468999999999999</v>
      </c>
      <c r="H19001" s="97"/>
      <c r="I19001" s="98">
        <v>517.16999999999996</v>
      </c>
      <c r="J19001" s="98"/>
      <c r="K19001" s="27">
        <f t="shared" ref="K19001:K19006" si="147">ROUND(ROUND(G19001,8)*I19001,2)</f>
        <v>95.52</v>
      </c>
    </row>
    <row r="19002" spans="1:11" ht="21" customHeight="1" x14ac:dyDescent="0.25">
      <c r="A19002" s="24" t="s">
        <v>4056</v>
      </c>
      <c r="B19002" s="95" t="s">
        <v>4057</v>
      </c>
      <c r="C19002" s="95"/>
      <c r="D19002" s="96" t="s">
        <v>20</v>
      </c>
      <c r="E19002" s="96"/>
      <c r="F19002" s="24" t="s">
        <v>2057</v>
      </c>
      <c r="G19002" s="97">
        <v>3.1900000000000001E-3</v>
      </c>
      <c r="H19002" s="97"/>
      <c r="I19002" s="98">
        <v>8.98</v>
      </c>
      <c r="J19002" s="98"/>
      <c r="K19002" s="27">
        <f t="shared" si="147"/>
        <v>0.03</v>
      </c>
    </row>
    <row r="19003" spans="1:11" ht="15" customHeight="1" x14ac:dyDescent="0.25">
      <c r="A19003" s="24" t="s">
        <v>3955</v>
      </c>
      <c r="B19003" s="95" t="s">
        <v>3956</v>
      </c>
      <c r="C19003" s="95"/>
      <c r="D19003" s="96" t="s">
        <v>20</v>
      </c>
      <c r="E19003" s="96"/>
      <c r="F19003" s="24" t="s">
        <v>3903</v>
      </c>
      <c r="G19003" s="97">
        <v>4.4999999999999998E-2</v>
      </c>
      <c r="H19003" s="97"/>
      <c r="I19003" s="98">
        <v>19.37</v>
      </c>
      <c r="J19003" s="98"/>
      <c r="K19003" s="27">
        <f t="shared" si="147"/>
        <v>0.87</v>
      </c>
    </row>
    <row r="19004" spans="1:11" ht="21" customHeight="1" x14ac:dyDescent="0.25">
      <c r="A19004" s="24" t="s">
        <v>4050</v>
      </c>
      <c r="B19004" s="95" t="s">
        <v>4051</v>
      </c>
      <c r="C19004" s="95"/>
      <c r="D19004" s="96" t="s">
        <v>20</v>
      </c>
      <c r="E19004" s="96"/>
      <c r="F19004" s="24" t="s">
        <v>84</v>
      </c>
      <c r="G19004" s="97">
        <v>0.46875</v>
      </c>
      <c r="H19004" s="97"/>
      <c r="I19004" s="98">
        <v>3.9</v>
      </c>
      <c r="J19004" s="98"/>
      <c r="K19004" s="27">
        <f t="shared" si="147"/>
        <v>1.83</v>
      </c>
    </row>
    <row r="19005" spans="1:11" ht="21" customHeight="1" x14ac:dyDescent="0.25">
      <c r="A19005" s="24" t="s">
        <v>4058</v>
      </c>
      <c r="B19005" s="95" t="s">
        <v>4059</v>
      </c>
      <c r="C19005" s="95"/>
      <c r="D19005" s="96" t="s">
        <v>20</v>
      </c>
      <c r="E19005" s="96"/>
      <c r="F19005" s="24" t="s">
        <v>84</v>
      </c>
      <c r="G19005" s="97">
        <v>0.375</v>
      </c>
      <c r="H19005" s="97"/>
      <c r="I19005" s="98">
        <v>2.69</v>
      </c>
      <c r="J19005" s="98"/>
      <c r="K19005" s="27">
        <f t="shared" si="147"/>
        <v>1.01</v>
      </c>
    </row>
    <row r="19006" spans="1:11" ht="29.1" customHeight="1" x14ac:dyDescent="0.25">
      <c r="A19006" s="24" t="s">
        <v>4060</v>
      </c>
      <c r="B19006" s="95" t="s">
        <v>4061</v>
      </c>
      <c r="C19006" s="95"/>
      <c r="D19006" s="96" t="s">
        <v>20</v>
      </c>
      <c r="E19006" s="96"/>
      <c r="F19006" s="24" t="s">
        <v>16</v>
      </c>
      <c r="G19006" s="97">
        <v>1.07</v>
      </c>
      <c r="H19006" s="97"/>
      <c r="I19006" s="98">
        <v>23.81</v>
      </c>
      <c r="J19006" s="98"/>
      <c r="K19006" s="27">
        <f t="shared" si="147"/>
        <v>25.48</v>
      </c>
    </row>
    <row r="19007" spans="1:11" ht="15" customHeight="1" x14ac:dyDescent="0.25">
      <c r="A19007" s="9"/>
      <c r="B19007" s="9"/>
      <c r="C19007" s="9"/>
      <c r="D19007" s="9"/>
      <c r="E19007" s="9"/>
      <c r="F19007" s="9"/>
      <c r="G19007" s="91" t="s">
        <v>3906</v>
      </c>
      <c r="H19007" s="91"/>
      <c r="I19007" s="91"/>
      <c r="J19007" s="91"/>
      <c r="K19007" s="28">
        <f>SUM(K19001:K19006)</f>
        <v>124.74000000000001</v>
      </c>
    </row>
    <row r="19008" spans="1:11" ht="15" customHeight="1" x14ac:dyDescent="0.25">
      <c r="A19008" s="93" t="s">
        <v>3907</v>
      </c>
      <c r="B19008" s="93"/>
      <c r="C19008" s="93"/>
      <c r="D19008" s="94" t="s">
        <v>3</v>
      </c>
      <c r="E19008" s="94"/>
      <c r="F19008" s="23" t="s">
        <v>4</v>
      </c>
      <c r="G19008" s="94" t="s">
        <v>3894</v>
      </c>
      <c r="H19008" s="94"/>
      <c r="I19008" s="94" t="s">
        <v>3895</v>
      </c>
      <c r="J19008" s="94"/>
      <c r="K19008" s="23" t="s">
        <v>3896</v>
      </c>
    </row>
    <row r="19009" spans="1:11" ht="21" customHeight="1" x14ac:dyDescent="0.25">
      <c r="A19009" s="24" t="s">
        <v>3908</v>
      </c>
      <c r="B19009" s="95" t="s">
        <v>3909</v>
      </c>
      <c r="C19009" s="95"/>
      <c r="D19009" s="96" t="s">
        <v>20</v>
      </c>
      <c r="E19009" s="96"/>
      <c r="F19009" s="24" t="s">
        <v>2056</v>
      </c>
      <c r="G19009" s="97">
        <v>0.13009999999999999</v>
      </c>
      <c r="H19009" s="97"/>
      <c r="I19009" s="98">
        <v>32.24</v>
      </c>
      <c r="J19009" s="98"/>
      <c r="K19009" s="27">
        <f>ROUND(ROUND(G19009,8)*I19009,2)</f>
        <v>4.1900000000000004</v>
      </c>
    </row>
    <row r="19010" spans="1:11" ht="15" customHeight="1" x14ac:dyDescent="0.25">
      <c r="A19010" s="24" t="s">
        <v>3971</v>
      </c>
      <c r="B19010" s="95" t="s">
        <v>3972</v>
      </c>
      <c r="C19010" s="95"/>
      <c r="D19010" s="96" t="s">
        <v>20</v>
      </c>
      <c r="E19010" s="96"/>
      <c r="F19010" s="24" t="s">
        <v>2056</v>
      </c>
      <c r="G19010" s="97">
        <v>8.7400000000000005E-2</v>
      </c>
      <c r="H19010" s="97"/>
      <c r="I19010" s="98">
        <v>32.69</v>
      </c>
      <c r="J19010" s="98"/>
      <c r="K19010" s="27">
        <f>ROUND(ROUND(G19010,8)*I19010,2)</f>
        <v>2.86</v>
      </c>
    </row>
    <row r="19011" spans="1:11" ht="15" customHeight="1" x14ac:dyDescent="0.25">
      <c r="A19011" s="24" t="s">
        <v>3910</v>
      </c>
      <c r="B19011" s="95" t="s">
        <v>3911</v>
      </c>
      <c r="C19011" s="95"/>
      <c r="D19011" s="96" t="s">
        <v>20</v>
      </c>
      <c r="E19011" s="96"/>
      <c r="F19011" s="24" t="s">
        <v>2056</v>
      </c>
      <c r="G19011" s="97">
        <v>0.21759999999999999</v>
      </c>
      <c r="H19011" s="97"/>
      <c r="I19011" s="98">
        <v>24.94</v>
      </c>
      <c r="J19011" s="98"/>
      <c r="K19011" s="27">
        <f>ROUND(ROUND(G19011,8)*I19011,2)</f>
        <v>5.43</v>
      </c>
    </row>
    <row r="19012" spans="1:11" ht="18" customHeight="1" x14ac:dyDescent="0.25">
      <c r="A19012" s="9"/>
      <c r="B19012" s="9"/>
      <c r="C19012" s="9"/>
      <c r="D19012" s="9"/>
      <c r="E19012" s="9"/>
      <c r="F19012" s="9"/>
      <c r="G19012" s="91" t="s">
        <v>3912</v>
      </c>
      <c r="H19012" s="91"/>
      <c r="I19012" s="91"/>
      <c r="J19012" s="91"/>
      <c r="K19012" s="28">
        <f>SUM(K19009:K19011)</f>
        <v>12.48</v>
      </c>
    </row>
    <row r="19013" spans="1:11" ht="15" customHeight="1" x14ac:dyDescent="0.25">
      <c r="A19013" s="93" t="s">
        <v>3922</v>
      </c>
      <c r="B19013" s="93"/>
      <c r="C19013" s="93"/>
      <c r="D19013" s="94" t="s">
        <v>3</v>
      </c>
      <c r="E19013" s="94"/>
      <c r="F19013" s="23" t="s">
        <v>4</v>
      </c>
      <c r="G19013" s="94" t="s">
        <v>3894</v>
      </c>
      <c r="H19013" s="94"/>
      <c r="I19013" s="94" t="s">
        <v>3895</v>
      </c>
      <c r="J19013" s="94"/>
      <c r="K19013" s="23" t="s">
        <v>3896</v>
      </c>
    </row>
    <row r="19014" spans="1:11" ht="29.1" customHeight="1" x14ac:dyDescent="0.25">
      <c r="A19014" s="24" t="s">
        <v>4062</v>
      </c>
      <c r="B19014" s="95" t="s">
        <v>4063</v>
      </c>
      <c r="C19014" s="95"/>
      <c r="D19014" s="96" t="s">
        <v>20</v>
      </c>
      <c r="E19014" s="96"/>
      <c r="F19014" s="24" t="s">
        <v>3903</v>
      </c>
      <c r="G19014" s="97">
        <v>1.23E-2</v>
      </c>
      <c r="H19014" s="97"/>
      <c r="I19014" s="98">
        <v>23.44</v>
      </c>
      <c r="J19014" s="98"/>
      <c r="K19014" s="27">
        <f>ROUND(ROUND(G19014,8)*I19014,2)</f>
        <v>0.28999999999999998</v>
      </c>
    </row>
    <row r="19015" spans="1:11" ht="21" customHeight="1" x14ac:dyDescent="0.25">
      <c r="A19015" s="24" t="s">
        <v>4064</v>
      </c>
      <c r="B19015" s="95" t="s">
        <v>4065</v>
      </c>
      <c r="C19015" s="95"/>
      <c r="D19015" s="96" t="s">
        <v>4066</v>
      </c>
      <c r="E19015" s="96"/>
      <c r="F19015" s="24" t="s">
        <v>26</v>
      </c>
      <c r="G19015" s="97">
        <v>4</v>
      </c>
      <c r="H19015" s="97"/>
      <c r="I19015" s="98">
        <v>5.76</v>
      </c>
      <c r="J19015" s="98"/>
      <c r="K19015" s="27">
        <f>ROUND(ROUND(G19015,8)*I19015,2)</f>
        <v>23.04</v>
      </c>
    </row>
    <row r="19016" spans="1:11" ht="15" customHeight="1" x14ac:dyDescent="0.25">
      <c r="A19016" s="9"/>
      <c r="B19016" s="9"/>
      <c r="C19016" s="9"/>
      <c r="D19016" s="9"/>
      <c r="E19016" s="9"/>
      <c r="F19016" s="9"/>
      <c r="G19016" s="91" t="s">
        <v>3933</v>
      </c>
      <c r="H19016" s="91"/>
      <c r="I19016" s="91"/>
      <c r="J19016" s="91"/>
      <c r="K19016" s="28">
        <f>SUM(K19014:K19015)</f>
        <v>23.33</v>
      </c>
    </row>
    <row r="19017" spans="1:11" ht="15" customHeight="1" x14ac:dyDescent="0.25">
      <c r="A19017" s="9"/>
      <c r="B19017" s="9"/>
      <c r="C19017" s="9"/>
      <c r="D19017" s="9"/>
      <c r="E19017" s="9"/>
      <c r="F19017" s="9"/>
      <c r="G19017" s="92" t="s">
        <v>3913</v>
      </c>
      <c r="H19017" s="92"/>
      <c r="I19017" s="92"/>
      <c r="J19017" s="92"/>
      <c r="K19017" s="29">
        <f>ROUND(SUM(K19007,K19012,K19016),2)</f>
        <v>160.55000000000001</v>
      </c>
    </row>
    <row r="19018" spans="1:11" ht="9.9499999999999993" customHeight="1" x14ac:dyDescent="0.25">
      <c r="A19018" s="9"/>
      <c r="B19018" s="9"/>
      <c r="C19018" s="9"/>
      <c r="D19018" s="9"/>
      <c r="E19018" s="9"/>
      <c r="F19018" s="9"/>
      <c r="G19018" s="100"/>
      <c r="H19018" s="100"/>
      <c r="I19018" s="100"/>
      <c r="J19018" s="100"/>
      <c r="K19018" s="100"/>
    </row>
    <row r="19019" spans="1:11" ht="20.100000000000001" customHeight="1" x14ac:dyDescent="0.25">
      <c r="A19019" s="99" t="s">
        <v>3585</v>
      </c>
      <c r="B19019" s="99"/>
      <c r="C19019" s="99"/>
      <c r="D19019" s="99"/>
      <c r="E19019" s="99"/>
      <c r="F19019" s="99"/>
      <c r="G19019" s="99"/>
      <c r="H19019" s="99"/>
      <c r="I19019" s="99"/>
      <c r="J19019" s="99"/>
      <c r="K19019" s="99"/>
    </row>
    <row r="19020" spans="1:11" ht="15" customHeight="1" x14ac:dyDescent="0.25">
      <c r="A19020" s="93" t="s">
        <v>3893</v>
      </c>
      <c r="B19020" s="93"/>
      <c r="C19020" s="93"/>
      <c r="D19020" s="94" t="s">
        <v>3</v>
      </c>
      <c r="E19020" s="94"/>
      <c r="F19020" s="23" t="s">
        <v>4</v>
      </c>
      <c r="G19020" s="94" t="s">
        <v>3894</v>
      </c>
      <c r="H19020" s="94"/>
      <c r="I19020" s="94" t="s">
        <v>3895</v>
      </c>
      <c r="J19020" s="94"/>
      <c r="K19020" s="23" t="s">
        <v>3896</v>
      </c>
    </row>
    <row r="19021" spans="1:11" ht="45.95" customHeight="1" x14ac:dyDescent="0.25">
      <c r="A19021" s="24" t="s">
        <v>4073</v>
      </c>
      <c r="B19021" s="95" t="s">
        <v>4074</v>
      </c>
      <c r="C19021" s="95"/>
      <c r="D19021" s="96" t="s">
        <v>20</v>
      </c>
      <c r="E19021" s="96"/>
      <c r="F19021" s="24" t="s">
        <v>26</v>
      </c>
      <c r="G19021" s="97">
        <v>1</v>
      </c>
      <c r="H19021" s="97"/>
      <c r="I19021" s="98">
        <v>1235.9100000000001</v>
      </c>
      <c r="J19021" s="98"/>
      <c r="K19021" s="27">
        <f>TRUNC(TRUNC(G19021,8)*I19021,2)</f>
        <v>1235.9100000000001</v>
      </c>
    </row>
    <row r="19022" spans="1:11" ht="21" customHeight="1" x14ac:dyDescent="0.25">
      <c r="A19022" s="24" t="s">
        <v>4075</v>
      </c>
      <c r="B19022" s="95" t="s">
        <v>4076</v>
      </c>
      <c r="C19022" s="95"/>
      <c r="D19022" s="96" t="s">
        <v>20</v>
      </c>
      <c r="E19022" s="96"/>
      <c r="F19022" s="24" t="s">
        <v>34</v>
      </c>
      <c r="G19022" s="97">
        <v>1.1999999999999999E-3</v>
      </c>
      <c r="H19022" s="97"/>
      <c r="I19022" s="98">
        <v>205.09</v>
      </c>
      <c r="J19022" s="98"/>
      <c r="K19022" s="27">
        <f>TRUNC(TRUNC(G19022,8)*I19022,2)</f>
        <v>0.24</v>
      </c>
    </row>
    <row r="19023" spans="1:11" ht="15" customHeight="1" x14ac:dyDescent="0.25">
      <c r="A19023" s="9"/>
      <c r="B19023" s="9"/>
      <c r="C19023" s="9"/>
      <c r="D19023" s="9"/>
      <c r="E19023" s="9"/>
      <c r="F19023" s="9"/>
      <c r="G19023" s="91" t="s">
        <v>3906</v>
      </c>
      <c r="H19023" s="91"/>
      <c r="I19023" s="91"/>
      <c r="J19023" s="91"/>
      <c r="K19023" s="28">
        <f>SUM(K19021:K19022)</f>
        <v>1236.1500000000001</v>
      </c>
    </row>
    <row r="19024" spans="1:11" ht="15" customHeight="1" x14ac:dyDescent="0.25">
      <c r="A19024" s="93" t="s">
        <v>3907</v>
      </c>
      <c r="B19024" s="93"/>
      <c r="C19024" s="93"/>
      <c r="D19024" s="94" t="s">
        <v>3</v>
      </c>
      <c r="E19024" s="94"/>
      <c r="F19024" s="23" t="s">
        <v>4</v>
      </c>
      <c r="G19024" s="94" t="s">
        <v>3894</v>
      </c>
      <c r="H19024" s="94"/>
      <c r="I19024" s="94" t="s">
        <v>3895</v>
      </c>
      <c r="J19024" s="94"/>
      <c r="K19024" s="23" t="s">
        <v>3896</v>
      </c>
    </row>
    <row r="19025" spans="1:11" ht="15" customHeight="1" x14ac:dyDescent="0.25">
      <c r="A19025" s="24" t="s">
        <v>3971</v>
      </c>
      <c r="B19025" s="95" t="s">
        <v>3972</v>
      </c>
      <c r="C19025" s="95"/>
      <c r="D19025" s="96" t="s">
        <v>20</v>
      </c>
      <c r="E19025" s="96"/>
      <c r="F19025" s="24" t="s">
        <v>2056</v>
      </c>
      <c r="G19025" s="97">
        <v>0.86809999999999998</v>
      </c>
      <c r="H19025" s="97"/>
      <c r="I19025" s="98">
        <v>32.69</v>
      </c>
      <c r="J19025" s="98"/>
      <c r="K19025" s="27">
        <f>TRUNC(TRUNC(G19025,8)*I19025,2)</f>
        <v>28.37</v>
      </c>
    </row>
    <row r="19026" spans="1:11" ht="15" customHeight="1" x14ac:dyDescent="0.25">
      <c r="A19026" s="24" t="s">
        <v>3910</v>
      </c>
      <c r="B19026" s="95" t="s">
        <v>3911</v>
      </c>
      <c r="C19026" s="95"/>
      <c r="D19026" s="96" t="s">
        <v>20</v>
      </c>
      <c r="E19026" s="96"/>
      <c r="F19026" s="24" t="s">
        <v>2056</v>
      </c>
      <c r="G19026" s="97">
        <v>0.57869999999999999</v>
      </c>
      <c r="H19026" s="97"/>
      <c r="I19026" s="98">
        <v>24.94</v>
      </c>
      <c r="J19026" s="98"/>
      <c r="K19026" s="27">
        <f>TRUNC(TRUNC(G19026,8)*I19026,2)</f>
        <v>14.43</v>
      </c>
    </row>
    <row r="19027" spans="1:11" ht="18" customHeight="1" x14ac:dyDescent="0.25">
      <c r="A19027" s="9"/>
      <c r="B19027" s="9"/>
      <c r="C19027" s="9"/>
      <c r="D19027" s="9"/>
      <c r="E19027" s="9"/>
      <c r="F19027" s="9"/>
      <c r="G19027" s="91" t="s">
        <v>3912</v>
      </c>
      <c r="H19027" s="91"/>
      <c r="I19027" s="91"/>
      <c r="J19027" s="91"/>
      <c r="K19027" s="28">
        <f>SUM(K19025:K19026)</f>
        <v>42.8</v>
      </c>
    </row>
    <row r="19028" spans="1:11" ht="15" customHeight="1" x14ac:dyDescent="0.25">
      <c r="A19028" s="93" t="s">
        <v>3922</v>
      </c>
      <c r="B19028" s="93"/>
      <c r="C19028" s="93"/>
      <c r="D19028" s="94" t="s">
        <v>3</v>
      </c>
      <c r="E19028" s="94"/>
      <c r="F19028" s="23" t="s">
        <v>4</v>
      </c>
      <c r="G19028" s="94" t="s">
        <v>3894</v>
      </c>
      <c r="H19028" s="94"/>
      <c r="I19028" s="94" t="s">
        <v>3895</v>
      </c>
      <c r="J19028" s="94"/>
      <c r="K19028" s="23" t="s">
        <v>3896</v>
      </c>
    </row>
    <row r="19029" spans="1:11" ht="29.1" customHeight="1" x14ac:dyDescent="0.25">
      <c r="A19029" s="24" t="s">
        <v>4077</v>
      </c>
      <c r="B19029" s="95" t="s">
        <v>4078</v>
      </c>
      <c r="C19029" s="95"/>
      <c r="D19029" s="96" t="s">
        <v>20</v>
      </c>
      <c r="E19029" s="96"/>
      <c r="F19029" s="24" t="s">
        <v>34</v>
      </c>
      <c r="G19029" s="97">
        <v>2.2200000000000001E-2</v>
      </c>
      <c r="H19029" s="97"/>
      <c r="I19029" s="98">
        <v>924.6</v>
      </c>
      <c r="J19029" s="98"/>
      <c r="K19029" s="27">
        <f>TRUNC(TRUNC(G19029,8)*I19029,2)</f>
        <v>20.52</v>
      </c>
    </row>
    <row r="19030" spans="1:11" ht="15" customHeight="1" x14ac:dyDescent="0.25">
      <c r="A19030" s="9"/>
      <c r="B19030" s="9"/>
      <c r="C19030" s="9"/>
      <c r="D19030" s="9"/>
      <c r="E19030" s="9"/>
      <c r="F19030" s="9"/>
      <c r="G19030" s="91" t="s">
        <v>3933</v>
      </c>
      <c r="H19030" s="91"/>
      <c r="I19030" s="91"/>
      <c r="J19030" s="91"/>
      <c r="K19030" s="28">
        <f>SUM(K19029:K19029)</f>
        <v>20.52</v>
      </c>
    </row>
    <row r="19031" spans="1:11" ht="15" customHeight="1" x14ac:dyDescent="0.25">
      <c r="A19031" s="9"/>
      <c r="B19031" s="9"/>
      <c r="C19031" s="9"/>
      <c r="D19031" s="9"/>
      <c r="E19031" s="9"/>
      <c r="F19031" s="9"/>
      <c r="G19031" s="92" t="s">
        <v>3913</v>
      </c>
      <c r="H19031" s="92"/>
      <c r="I19031" s="92"/>
      <c r="J19031" s="92"/>
      <c r="K19031" s="29">
        <f>ROUND(SUM(K19023,K19027,K19030),2)</f>
        <v>1299.47</v>
      </c>
    </row>
    <row r="19032" spans="1:11" ht="9.9499999999999993" customHeight="1" x14ac:dyDescent="0.25">
      <c r="A19032" s="9"/>
      <c r="B19032" s="9"/>
      <c r="C19032" s="9"/>
      <c r="D19032" s="9"/>
      <c r="E19032" s="9"/>
      <c r="F19032" s="9"/>
      <c r="G19032" s="100"/>
      <c r="H19032" s="100"/>
      <c r="I19032" s="100"/>
      <c r="J19032" s="100"/>
      <c r="K19032" s="100"/>
    </row>
    <row r="19033" spans="1:11" ht="20.100000000000001" customHeight="1" x14ac:dyDescent="0.25">
      <c r="A19033" s="99" t="s">
        <v>3586</v>
      </c>
      <c r="B19033" s="99"/>
      <c r="C19033" s="99"/>
      <c r="D19033" s="99"/>
      <c r="E19033" s="99"/>
      <c r="F19033" s="99"/>
      <c r="G19033" s="99"/>
      <c r="H19033" s="99"/>
      <c r="I19033" s="99"/>
      <c r="J19033" s="99"/>
      <c r="K19033" s="99"/>
    </row>
    <row r="19034" spans="1:11" ht="15" customHeight="1" x14ac:dyDescent="0.25">
      <c r="A19034" s="93" t="s">
        <v>3893</v>
      </c>
      <c r="B19034" s="93"/>
      <c r="C19034" s="93"/>
      <c r="D19034" s="94" t="s">
        <v>3</v>
      </c>
      <c r="E19034" s="94"/>
      <c r="F19034" s="23" t="s">
        <v>4</v>
      </c>
      <c r="G19034" s="94" t="s">
        <v>3894</v>
      </c>
      <c r="H19034" s="94"/>
      <c r="I19034" s="94" t="s">
        <v>3895</v>
      </c>
      <c r="J19034" s="94"/>
      <c r="K19034" s="23" t="s">
        <v>3896</v>
      </c>
    </row>
    <row r="19035" spans="1:11" ht="15" customHeight="1" x14ac:dyDescent="0.25">
      <c r="A19035" s="24" t="s">
        <v>4067</v>
      </c>
      <c r="B19035" s="95" t="s">
        <v>4068</v>
      </c>
      <c r="C19035" s="95"/>
      <c r="D19035" s="96" t="s">
        <v>20</v>
      </c>
      <c r="E19035" s="96"/>
      <c r="F19035" s="24" t="s">
        <v>3903</v>
      </c>
      <c r="G19035" s="97">
        <v>8.6199999999999992</v>
      </c>
      <c r="H19035" s="97"/>
      <c r="I19035" s="98">
        <v>1.1299999999999999</v>
      </c>
      <c r="J19035" s="98"/>
      <c r="K19035" s="27">
        <f>TRUNC(TRUNC(G19035,8)*I19035,2)</f>
        <v>9.74</v>
      </c>
    </row>
    <row r="19036" spans="1:11" ht="29.1" customHeight="1" x14ac:dyDescent="0.25">
      <c r="A19036" s="24" t="s">
        <v>4069</v>
      </c>
      <c r="B19036" s="95" t="s">
        <v>4070</v>
      </c>
      <c r="C19036" s="95"/>
      <c r="D19036" s="96" t="s">
        <v>20</v>
      </c>
      <c r="E19036" s="96"/>
      <c r="F19036" s="24" t="s">
        <v>26</v>
      </c>
      <c r="G19036" s="97">
        <v>6.4375</v>
      </c>
      <c r="H19036" s="97"/>
      <c r="I19036" s="98">
        <v>17.63</v>
      </c>
      <c r="J19036" s="98"/>
      <c r="K19036" s="27">
        <f>TRUNC(TRUNC(G19036,8)*I19036,2)</f>
        <v>113.49</v>
      </c>
    </row>
    <row r="19037" spans="1:11" ht="15" customHeight="1" x14ac:dyDescent="0.25">
      <c r="A19037" s="24" t="s">
        <v>4071</v>
      </c>
      <c r="B19037" s="95" t="s">
        <v>4072</v>
      </c>
      <c r="C19037" s="95"/>
      <c r="D19037" s="96" t="s">
        <v>20</v>
      </c>
      <c r="E19037" s="96"/>
      <c r="F19037" s="24" t="s">
        <v>3903</v>
      </c>
      <c r="G19037" s="97">
        <v>0.24</v>
      </c>
      <c r="H19037" s="97"/>
      <c r="I19037" s="98">
        <v>3.58</v>
      </c>
      <c r="J19037" s="98"/>
      <c r="K19037" s="27">
        <f>TRUNC(TRUNC(G19037,8)*I19037,2)</f>
        <v>0.85</v>
      </c>
    </row>
    <row r="19038" spans="1:11" ht="15" customHeight="1" x14ac:dyDescent="0.25">
      <c r="A19038" s="9"/>
      <c r="B19038" s="9"/>
      <c r="C19038" s="9"/>
      <c r="D19038" s="9"/>
      <c r="E19038" s="9"/>
      <c r="F19038" s="9"/>
      <c r="G19038" s="91" t="s">
        <v>3906</v>
      </c>
      <c r="H19038" s="91"/>
      <c r="I19038" s="91"/>
      <c r="J19038" s="91"/>
      <c r="K19038" s="28">
        <f>SUM(K19035:K19037)</f>
        <v>124.07999999999998</v>
      </c>
    </row>
    <row r="19039" spans="1:11" ht="15" customHeight="1" x14ac:dyDescent="0.25">
      <c r="A19039" s="93" t="s">
        <v>3907</v>
      </c>
      <c r="B19039" s="93"/>
      <c r="C19039" s="93"/>
      <c r="D19039" s="94" t="s">
        <v>3</v>
      </c>
      <c r="E19039" s="94"/>
      <c r="F19039" s="23" t="s">
        <v>4</v>
      </c>
      <c r="G19039" s="94" t="s">
        <v>3894</v>
      </c>
      <c r="H19039" s="94"/>
      <c r="I19039" s="94" t="s">
        <v>3895</v>
      </c>
      <c r="J19039" s="94"/>
      <c r="K19039" s="23" t="s">
        <v>3896</v>
      </c>
    </row>
    <row r="19040" spans="1:11" ht="15" customHeight="1" x14ac:dyDescent="0.25">
      <c r="A19040" s="24" t="s">
        <v>3971</v>
      </c>
      <c r="B19040" s="95" t="s">
        <v>3972</v>
      </c>
      <c r="C19040" s="95"/>
      <c r="D19040" s="96" t="s">
        <v>20</v>
      </c>
      <c r="E19040" s="96"/>
      <c r="F19040" s="24" t="s">
        <v>2056</v>
      </c>
      <c r="G19040" s="97">
        <v>0.63900000000000001</v>
      </c>
      <c r="H19040" s="97"/>
      <c r="I19040" s="98">
        <v>32.69</v>
      </c>
      <c r="J19040" s="98"/>
      <c r="K19040" s="27">
        <f>TRUNC(TRUNC(G19040,8)*I19040,2)</f>
        <v>20.88</v>
      </c>
    </row>
    <row r="19041" spans="1:11" ht="15" customHeight="1" x14ac:dyDescent="0.25">
      <c r="A19041" s="24" t="s">
        <v>3910</v>
      </c>
      <c r="B19041" s="95" t="s">
        <v>3911</v>
      </c>
      <c r="C19041" s="95"/>
      <c r="D19041" s="96" t="s">
        <v>20</v>
      </c>
      <c r="E19041" s="96"/>
      <c r="F19041" s="24" t="s">
        <v>2056</v>
      </c>
      <c r="G19041" s="97">
        <v>1.2789999999999999</v>
      </c>
      <c r="H19041" s="97"/>
      <c r="I19041" s="98">
        <v>24.94</v>
      </c>
      <c r="J19041" s="98"/>
      <c r="K19041" s="27">
        <f>TRUNC(TRUNC(G19041,8)*I19041,2)</f>
        <v>31.89</v>
      </c>
    </row>
    <row r="19042" spans="1:11" ht="18" customHeight="1" x14ac:dyDescent="0.25">
      <c r="A19042" s="9"/>
      <c r="B19042" s="9"/>
      <c r="C19042" s="9"/>
      <c r="D19042" s="9"/>
      <c r="E19042" s="9"/>
      <c r="F19042" s="9"/>
      <c r="G19042" s="91" t="s">
        <v>3912</v>
      </c>
      <c r="H19042" s="91"/>
      <c r="I19042" s="91"/>
      <c r="J19042" s="91"/>
      <c r="K19042" s="28">
        <f>SUM(K19040:K19041)</f>
        <v>52.769999999999996</v>
      </c>
    </row>
    <row r="19043" spans="1:11" ht="15" customHeight="1" x14ac:dyDescent="0.25">
      <c r="A19043" s="9"/>
      <c r="B19043" s="9"/>
      <c r="C19043" s="9"/>
      <c r="D19043" s="9"/>
      <c r="E19043" s="9"/>
      <c r="F19043" s="9"/>
      <c r="G19043" s="92" t="s">
        <v>3913</v>
      </c>
      <c r="H19043" s="92"/>
      <c r="I19043" s="92"/>
      <c r="J19043" s="92"/>
      <c r="K19043" s="29">
        <f>ROUND(SUM(K19038,K19042),2)</f>
        <v>176.85</v>
      </c>
    </row>
    <row r="19044" spans="1:11" ht="9.9499999999999993" customHeight="1" x14ac:dyDescent="0.25">
      <c r="A19044" s="9"/>
      <c r="B19044" s="9"/>
      <c r="C19044" s="9"/>
      <c r="D19044" s="9"/>
      <c r="E19044" s="9"/>
      <c r="F19044" s="9"/>
      <c r="G19044" s="100"/>
      <c r="H19044" s="100"/>
      <c r="I19044" s="100"/>
      <c r="J19044" s="100"/>
      <c r="K19044" s="100"/>
    </row>
    <row r="19045" spans="1:11" ht="20.100000000000001" customHeight="1" x14ac:dyDescent="0.25">
      <c r="A19045" s="99" t="s">
        <v>3587</v>
      </c>
      <c r="B19045" s="99"/>
      <c r="C19045" s="99"/>
      <c r="D19045" s="99"/>
      <c r="E19045" s="99"/>
      <c r="F19045" s="99"/>
      <c r="G19045" s="99"/>
      <c r="H19045" s="99"/>
      <c r="I19045" s="99"/>
      <c r="J19045" s="99"/>
      <c r="K19045" s="99"/>
    </row>
    <row r="19046" spans="1:11" ht="20.100000000000001" customHeight="1" x14ac:dyDescent="0.25">
      <c r="A19046" s="106" t="s">
        <v>4010</v>
      </c>
      <c r="B19046" s="106"/>
      <c r="C19046" s="106"/>
      <c r="D19046" s="106"/>
      <c r="E19046" s="106"/>
      <c r="F19046" s="2" t="s">
        <v>4</v>
      </c>
      <c r="G19046" s="87" t="s">
        <v>4001</v>
      </c>
      <c r="H19046" s="87"/>
      <c r="I19046" s="87" t="s">
        <v>3895</v>
      </c>
      <c r="J19046" s="87"/>
      <c r="K19046" s="2" t="s">
        <v>4011</v>
      </c>
    </row>
    <row r="19047" spans="1:11" ht="15" customHeight="1" x14ac:dyDescent="0.25">
      <c r="A19047" s="6" t="s">
        <v>4079</v>
      </c>
      <c r="B19047" s="104" t="s">
        <v>4080</v>
      </c>
      <c r="C19047" s="104"/>
      <c r="D19047" s="104"/>
      <c r="E19047" s="104"/>
      <c r="F19047" s="6" t="s">
        <v>77</v>
      </c>
      <c r="G19047" s="113">
        <v>1.7700000000000001E-3</v>
      </c>
      <c r="H19047" s="113"/>
      <c r="I19047" s="105">
        <v>33.79</v>
      </c>
      <c r="J19047" s="105"/>
      <c r="K19047" s="33">
        <f>ROUND(ROUND(G19047,5)*I19047,4)</f>
        <v>5.9799999999999999E-2</v>
      </c>
    </row>
    <row r="19048" spans="1:11" ht="15" customHeight="1" x14ac:dyDescent="0.25">
      <c r="A19048" s="6" t="s">
        <v>4081</v>
      </c>
      <c r="B19048" s="104" t="s">
        <v>4082</v>
      </c>
      <c r="C19048" s="104"/>
      <c r="D19048" s="104"/>
      <c r="E19048" s="104"/>
      <c r="F19048" s="6" t="s">
        <v>77</v>
      </c>
      <c r="G19048" s="113">
        <v>3.9300000000000003E-3</v>
      </c>
      <c r="H19048" s="113"/>
      <c r="I19048" s="105">
        <v>448.02</v>
      </c>
      <c r="J19048" s="105"/>
      <c r="K19048" s="33">
        <f>ROUND(ROUND(G19048,5)*I19048,4)</f>
        <v>1.7606999999999999</v>
      </c>
    </row>
    <row r="19049" spans="1:11" ht="15" customHeight="1" x14ac:dyDescent="0.25">
      <c r="A19049" s="6" t="s">
        <v>4083</v>
      </c>
      <c r="B19049" s="104" t="s">
        <v>4084</v>
      </c>
      <c r="C19049" s="104"/>
      <c r="D19049" s="104"/>
      <c r="E19049" s="104"/>
      <c r="F19049" s="6" t="s">
        <v>77</v>
      </c>
      <c r="G19049" s="113">
        <v>7.0800000000000004E-3</v>
      </c>
      <c r="H19049" s="113"/>
      <c r="I19049" s="105">
        <v>46.06</v>
      </c>
      <c r="J19049" s="105"/>
      <c r="K19049" s="33">
        <f>ROUND(ROUND(G19049,5)*I19049,4)</f>
        <v>0.3261</v>
      </c>
    </row>
    <row r="19050" spans="1:11" ht="15" customHeight="1" x14ac:dyDescent="0.25">
      <c r="A19050" s="6" t="s">
        <v>4085</v>
      </c>
      <c r="B19050" s="104" t="s">
        <v>4086</v>
      </c>
      <c r="C19050" s="104"/>
      <c r="D19050" s="104"/>
      <c r="E19050" s="104"/>
      <c r="F19050" s="6" t="s">
        <v>103</v>
      </c>
      <c r="G19050" s="113">
        <v>1</v>
      </c>
      <c r="H19050" s="113"/>
      <c r="I19050" s="105">
        <v>16.98</v>
      </c>
      <c r="J19050" s="105"/>
      <c r="K19050" s="33">
        <f>ROUND(ROUND(G19050,5)*I19050,4)</f>
        <v>16.98</v>
      </c>
    </row>
    <row r="19051" spans="1:11" ht="15" customHeight="1" x14ac:dyDescent="0.25">
      <c r="A19051" s="1"/>
      <c r="B19051" s="1"/>
      <c r="C19051" s="1"/>
      <c r="D19051" s="1"/>
      <c r="E19051" s="1"/>
      <c r="F19051" s="1"/>
      <c r="G19051" s="85" t="s">
        <v>4014</v>
      </c>
      <c r="H19051" s="85"/>
      <c r="I19051" s="85"/>
      <c r="J19051" s="85"/>
      <c r="K19051" s="34">
        <f>SUM(K19047:K19050)</f>
        <v>19.1266</v>
      </c>
    </row>
    <row r="19052" spans="1:11" ht="15" customHeight="1" x14ac:dyDescent="0.25">
      <c r="A19052" s="106" t="s">
        <v>4015</v>
      </c>
      <c r="B19052" s="106"/>
      <c r="C19052" s="106"/>
      <c r="D19052" s="23" t="s">
        <v>4016</v>
      </c>
      <c r="E19052" s="94" t="s">
        <v>4017</v>
      </c>
      <c r="F19052" s="94"/>
      <c r="G19052" s="94" t="s">
        <v>4001</v>
      </c>
      <c r="H19052" s="94"/>
      <c r="I19052" s="94" t="s">
        <v>3895</v>
      </c>
      <c r="J19052" s="94"/>
      <c r="K19052" s="23" t="s">
        <v>4011</v>
      </c>
    </row>
    <row r="19053" spans="1:11" ht="27.95" customHeight="1" x14ac:dyDescent="0.25">
      <c r="A19053" s="38" t="s">
        <v>4085</v>
      </c>
      <c r="B19053" s="109" t="s">
        <v>4087</v>
      </c>
      <c r="C19053" s="109"/>
      <c r="D19053" s="38" t="s">
        <v>4019</v>
      </c>
      <c r="E19053" s="110" t="s">
        <v>4088</v>
      </c>
      <c r="F19053" s="110"/>
      <c r="G19053" s="111">
        <v>1.9630000000000002E-2</v>
      </c>
      <c r="H19053" s="111"/>
      <c r="I19053" s="112">
        <v>33.64</v>
      </c>
      <c r="J19053" s="112"/>
      <c r="K19053" s="41">
        <f>ROUND(ROUND(G19053,5)*I19053,4)</f>
        <v>0.66039999999999999</v>
      </c>
    </row>
    <row r="19054" spans="1:11" ht="15" customHeight="1" x14ac:dyDescent="0.25">
      <c r="A19054" s="1"/>
      <c r="B19054" s="1"/>
      <c r="C19054" s="1"/>
      <c r="D19054" s="1"/>
      <c r="E19054" s="1"/>
      <c r="F19054" s="1"/>
      <c r="G19054" s="85" t="s">
        <v>4021</v>
      </c>
      <c r="H19054" s="85"/>
      <c r="I19054" s="85"/>
      <c r="J19054" s="85"/>
      <c r="K19054" s="33">
        <f>SUM(K19053:K19053)</f>
        <v>0.66039999999999999</v>
      </c>
    </row>
    <row r="19055" spans="1:11" ht="12.95" customHeight="1" x14ac:dyDescent="0.25">
      <c r="A19055" s="106" t="s">
        <v>4022</v>
      </c>
      <c r="B19055" s="106"/>
      <c r="C19055" s="94" t="s">
        <v>4023</v>
      </c>
      <c r="D19055" s="94" t="s">
        <v>5</v>
      </c>
      <c r="E19055" s="94" t="s">
        <v>4024</v>
      </c>
      <c r="F19055" s="94"/>
      <c r="G19055" s="94" t="s">
        <v>4025</v>
      </c>
      <c r="H19055" s="94"/>
      <c r="I19055" s="94" t="s">
        <v>2086</v>
      </c>
      <c r="J19055" s="94"/>
      <c r="K19055" s="94" t="s">
        <v>4011</v>
      </c>
    </row>
    <row r="19056" spans="1:11" ht="12" customHeight="1" x14ac:dyDescent="0.25">
      <c r="A19056" s="106"/>
      <c r="B19056" s="106"/>
      <c r="C19056" s="94"/>
      <c r="D19056" s="94"/>
      <c r="E19056" s="23" t="s">
        <v>2092</v>
      </c>
      <c r="F19056" s="23" t="s">
        <v>4026</v>
      </c>
      <c r="G19056" s="23" t="s">
        <v>2092</v>
      </c>
      <c r="H19056" s="23" t="s">
        <v>4026</v>
      </c>
      <c r="I19056" s="23" t="s">
        <v>2092</v>
      </c>
      <c r="J19056" s="23" t="s">
        <v>4026</v>
      </c>
      <c r="K19056" s="94"/>
    </row>
    <row r="19057" spans="1:11" ht="27.95" customHeight="1" x14ac:dyDescent="0.25">
      <c r="A19057" s="38" t="s">
        <v>4085</v>
      </c>
      <c r="B19057" s="39" t="s">
        <v>4087</v>
      </c>
      <c r="C19057" s="38" t="s">
        <v>4027</v>
      </c>
      <c r="D19057" s="40">
        <v>1.9630000000000002E-2</v>
      </c>
      <c r="E19057" s="42">
        <v>0</v>
      </c>
      <c r="F19057" s="43">
        <v>1.1100000000000001</v>
      </c>
      <c r="G19057" s="42">
        <v>0</v>
      </c>
      <c r="H19057" s="43">
        <v>0.88</v>
      </c>
      <c r="I19057" s="42">
        <v>0</v>
      </c>
      <c r="J19057" s="43">
        <v>0.72</v>
      </c>
      <c r="K19057" s="41">
        <f>ROUND(D19057*(ROUND(E19057*F19057,4)+ROUND(G19057*H19057,4)+ROUND(I19057*J19057,4)),4)</f>
        <v>0</v>
      </c>
    </row>
    <row r="19058" spans="1:11" ht="15" customHeight="1" x14ac:dyDescent="0.25">
      <c r="A19058" s="1"/>
      <c r="B19058" s="1"/>
      <c r="C19058" s="1"/>
      <c r="D19058" s="1"/>
      <c r="E19058" s="1"/>
      <c r="F19058" s="1"/>
      <c r="G19058" s="85" t="s">
        <v>4028</v>
      </c>
      <c r="H19058" s="85"/>
      <c r="I19058" s="85"/>
      <c r="J19058" s="85"/>
      <c r="K19058" s="33">
        <f>SUM(K19056:K19057)</f>
        <v>0</v>
      </c>
    </row>
    <row r="19059" spans="1:11" ht="15" customHeight="1" x14ac:dyDescent="0.25">
      <c r="A19059" s="9"/>
      <c r="B19059" s="9"/>
      <c r="C19059" s="9"/>
      <c r="D19059" s="9"/>
      <c r="E19059" s="9"/>
      <c r="F19059" s="9"/>
      <c r="G19059" s="92" t="s">
        <v>4029</v>
      </c>
      <c r="H19059" s="92"/>
      <c r="I19059" s="92"/>
      <c r="J19059" s="92"/>
      <c r="K19059" s="33">
        <f>SUM(K19051,K19054,K19058)</f>
        <v>19.786999999999999</v>
      </c>
    </row>
    <row r="19060" spans="1:11" ht="15" customHeight="1" x14ac:dyDescent="0.25">
      <c r="A19060" s="9"/>
      <c r="B19060" s="9"/>
      <c r="C19060" s="9"/>
      <c r="D19060" s="9"/>
      <c r="E19060" s="9"/>
      <c r="F19060" s="9"/>
      <c r="G19060" s="92" t="s">
        <v>3913</v>
      </c>
      <c r="H19060" s="92"/>
      <c r="I19060" s="92"/>
      <c r="J19060" s="92"/>
      <c r="K19060" s="29">
        <f>ROUND(SUM(K19059),2)</f>
        <v>19.79</v>
      </c>
    </row>
    <row r="19061" spans="1:11" ht="9.9499999999999993" customHeight="1" x14ac:dyDescent="0.25">
      <c r="A19061" s="9"/>
      <c r="B19061" s="9"/>
      <c r="C19061" s="9"/>
      <c r="D19061" s="9"/>
      <c r="E19061" s="9"/>
      <c r="F19061" s="9"/>
      <c r="G19061" s="100"/>
      <c r="H19061" s="100"/>
      <c r="I19061" s="100"/>
      <c r="J19061" s="100"/>
      <c r="K19061" s="100"/>
    </row>
    <row r="19062" spans="1:11" ht="20.100000000000001" customHeight="1" x14ac:dyDescent="0.25">
      <c r="A19062" s="99" t="s">
        <v>3588</v>
      </c>
      <c r="B19062" s="99"/>
      <c r="C19062" s="99"/>
      <c r="D19062" s="99"/>
      <c r="E19062" s="99"/>
      <c r="F19062" s="99"/>
      <c r="G19062" s="99"/>
      <c r="H19062" s="99"/>
      <c r="I19062" s="99"/>
      <c r="J19062" s="99"/>
      <c r="K19062" s="99"/>
    </row>
    <row r="19063" spans="1:11" ht="15" customHeight="1" x14ac:dyDescent="0.25">
      <c r="A19063" s="93" t="s">
        <v>3893</v>
      </c>
      <c r="B19063" s="93"/>
      <c r="C19063" s="93"/>
      <c r="D19063" s="94" t="s">
        <v>3</v>
      </c>
      <c r="E19063" s="94"/>
      <c r="F19063" s="23" t="s">
        <v>4</v>
      </c>
      <c r="G19063" s="94" t="s">
        <v>3894</v>
      </c>
      <c r="H19063" s="94"/>
      <c r="I19063" s="94" t="s">
        <v>3895</v>
      </c>
      <c r="J19063" s="94"/>
      <c r="K19063" s="23" t="s">
        <v>3896</v>
      </c>
    </row>
    <row r="19064" spans="1:11" ht="15" customHeight="1" x14ac:dyDescent="0.25">
      <c r="A19064" s="24" t="s">
        <v>4089</v>
      </c>
      <c r="B19064" s="95" t="s">
        <v>4090</v>
      </c>
      <c r="C19064" s="95"/>
      <c r="D19064" s="96" t="s">
        <v>20</v>
      </c>
      <c r="E19064" s="96"/>
      <c r="F19064" s="24" t="s">
        <v>16</v>
      </c>
      <c r="G19064" s="97">
        <v>1</v>
      </c>
      <c r="H19064" s="97"/>
      <c r="I19064" s="98">
        <v>12.85</v>
      </c>
      <c r="J19064" s="98"/>
      <c r="K19064" s="27">
        <f>TRUNC(TRUNC(G19064,8)*I19064,2)</f>
        <v>12.85</v>
      </c>
    </row>
    <row r="19065" spans="1:11" ht="15" customHeight="1" x14ac:dyDescent="0.25">
      <c r="A19065" s="9"/>
      <c r="B19065" s="9"/>
      <c r="C19065" s="9"/>
      <c r="D19065" s="9"/>
      <c r="E19065" s="9"/>
      <c r="F19065" s="9"/>
      <c r="G19065" s="91" t="s">
        <v>3906</v>
      </c>
      <c r="H19065" s="91"/>
      <c r="I19065" s="91"/>
      <c r="J19065" s="91"/>
      <c r="K19065" s="28">
        <f>SUM(K19064:K19064)</f>
        <v>12.85</v>
      </c>
    </row>
    <row r="19066" spans="1:11" ht="15" customHeight="1" x14ac:dyDescent="0.25">
      <c r="A19066" s="93" t="s">
        <v>3907</v>
      </c>
      <c r="B19066" s="93"/>
      <c r="C19066" s="93"/>
      <c r="D19066" s="94" t="s">
        <v>3</v>
      </c>
      <c r="E19066" s="94"/>
      <c r="F19066" s="23" t="s">
        <v>4</v>
      </c>
      <c r="G19066" s="94" t="s">
        <v>3894</v>
      </c>
      <c r="H19066" s="94"/>
      <c r="I19066" s="94" t="s">
        <v>3895</v>
      </c>
      <c r="J19066" s="94"/>
      <c r="K19066" s="23" t="s">
        <v>3896</v>
      </c>
    </row>
    <row r="19067" spans="1:11" ht="15" customHeight="1" x14ac:dyDescent="0.25">
      <c r="A19067" s="24" t="s">
        <v>3961</v>
      </c>
      <c r="B19067" s="95" t="s">
        <v>3962</v>
      </c>
      <c r="C19067" s="95"/>
      <c r="D19067" s="96" t="s">
        <v>20</v>
      </c>
      <c r="E19067" s="96"/>
      <c r="F19067" s="24" t="s">
        <v>2056</v>
      </c>
      <c r="G19067" s="97">
        <v>2.7699999999999999E-2</v>
      </c>
      <c r="H19067" s="97"/>
      <c r="I19067" s="98">
        <v>29.5</v>
      </c>
      <c r="J19067" s="98"/>
      <c r="K19067" s="27">
        <f>TRUNC(TRUNC(G19067,8)*I19067,2)</f>
        <v>0.81</v>
      </c>
    </row>
    <row r="19068" spans="1:11" ht="15" customHeight="1" x14ac:dyDescent="0.25">
      <c r="A19068" s="24" t="s">
        <v>3910</v>
      </c>
      <c r="B19068" s="95" t="s">
        <v>3911</v>
      </c>
      <c r="C19068" s="95"/>
      <c r="D19068" s="96" t="s">
        <v>20</v>
      </c>
      <c r="E19068" s="96"/>
      <c r="F19068" s="24" t="s">
        <v>2056</v>
      </c>
      <c r="G19068" s="97">
        <v>0.1386</v>
      </c>
      <c r="H19068" s="97"/>
      <c r="I19068" s="98">
        <v>24.94</v>
      </c>
      <c r="J19068" s="98"/>
      <c r="K19068" s="27">
        <f>TRUNC(TRUNC(G19068,8)*I19068,2)</f>
        <v>3.45</v>
      </c>
    </row>
    <row r="19069" spans="1:11" ht="18" customHeight="1" x14ac:dyDescent="0.25">
      <c r="A19069" s="9"/>
      <c r="B19069" s="9"/>
      <c r="C19069" s="9"/>
      <c r="D19069" s="9"/>
      <c r="E19069" s="9"/>
      <c r="F19069" s="9"/>
      <c r="G19069" s="91" t="s">
        <v>3912</v>
      </c>
      <c r="H19069" s="91"/>
      <c r="I19069" s="91"/>
      <c r="J19069" s="91"/>
      <c r="K19069" s="28">
        <f>SUM(K19067:K19068)</f>
        <v>4.26</v>
      </c>
    </row>
    <row r="19070" spans="1:11" ht="15" customHeight="1" x14ac:dyDescent="0.25">
      <c r="A19070" s="9"/>
      <c r="B19070" s="9"/>
      <c r="C19070" s="9"/>
      <c r="D19070" s="9"/>
      <c r="E19070" s="9"/>
      <c r="F19070" s="9"/>
      <c r="G19070" s="92" t="s">
        <v>3913</v>
      </c>
      <c r="H19070" s="92"/>
      <c r="I19070" s="92"/>
      <c r="J19070" s="92"/>
      <c r="K19070" s="29">
        <f>ROUND(SUM(K19065,K19069),2)</f>
        <v>17.11</v>
      </c>
    </row>
    <row r="19071" spans="1:11" ht="9.9499999999999993" customHeight="1" x14ac:dyDescent="0.25">
      <c r="A19071" s="9"/>
      <c r="B19071" s="9"/>
      <c r="C19071" s="9"/>
      <c r="D19071" s="9"/>
      <c r="E19071" s="9"/>
      <c r="F19071" s="9"/>
      <c r="G19071" s="100"/>
      <c r="H19071" s="100"/>
      <c r="I19071" s="100"/>
      <c r="J19071" s="100"/>
      <c r="K19071" s="100"/>
    </row>
    <row r="19072" spans="1:11" ht="20.100000000000001" customHeight="1" x14ac:dyDescent="0.25">
      <c r="A19072" s="99" t="s">
        <v>3589</v>
      </c>
      <c r="B19072" s="99"/>
      <c r="C19072" s="99"/>
      <c r="D19072" s="99"/>
      <c r="E19072" s="99"/>
      <c r="F19072" s="99"/>
      <c r="G19072" s="99"/>
      <c r="H19072" s="99"/>
      <c r="I19072" s="99"/>
      <c r="J19072" s="99"/>
      <c r="K19072" s="99"/>
    </row>
    <row r="19073" spans="1:11" ht="12.95" customHeight="1" x14ac:dyDescent="0.25">
      <c r="A19073" s="107" t="s">
        <v>3984</v>
      </c>
      <c r="B19073" s="107"/>
      <c r="C19073" s="107"/>
      <c r="D19073" s="108" t="s">
        <v>3985</v>
      </c>
      <c r="E19073" s="87" t="s">
        <v>3986</v>
      </c>
      <c r="F19073" s="87"/>
      <c r="G19073" s="87" t="s">
        <v>3987</v>
      </c>
      <c r="H19073" s="87"/>
      <c r="I19073" s="87"/>
      <c r="J19073" s="87"/>
      <c r="K19073" s="87" t="s">
        <v>3988</v>
      </c>
    </row>
    <row r="19074" spans="1:11" ht="12" customHeight="1" x14ac:dyDescent="0.25">
      <c r="A19074" s="107"/>
      <c r="B19074" s="107"/>
      <c r="C19074" s="107"/>
      <c r="D19074" s="108"/>
      <c r="E19074" s="23" t="s">
        <v>3989</v>
      </c>
      <c r="F19074" s="23" t="s">
        <v>3990</v>
      </c>
      <c r="G19074" s="94" t="s">
        <v>3989</v>
      </c>
      <c r="H19074" s="94"/>
      <c r="I19074" s="94" t="s">
        <v>3990</v>
      </c>
      <c r="J19074" s="94"/>
      <c r="K19074" s="87"/>
    </row>
    <row r="19075" spans="1:11" ht="15.95" customHeight="1" x14ac:dyDescent="0.25">
      <c r="A19075" s="6" t="s">
        <v>4091</v>
      </c>
      <c r="B19075" s="104" t="s">
        <v>4092</v>
      </c>
      <c r="C19075" s="104"/>
      <c r="D19075" s="44">
        <v>1</v>
      </c>
      <c r="E19075" s="32">
        <v>0.8</v>
      </c>
      <c r="F19075" s="32">
        <v>0.19999999999999996</v>
      </c>
      <c r="G19075" s="105">
        <v>5.32</v>
      </c>
      <c r="H19075" s="105"/>
      <c r="I19075" s="105">
        <v>0.5</v>
      </c>
      <c r="J19075" s="105"/>
      <c r="K19075" s="33">
        <f>TRUNC(D19075*(TRUNC(E19075*G19075,4)+TRUNC(F19075*I19075,4)),4)</f>
        <v>4.3559999999999999</v>
      </c>
    </row>
    <row r="19076" spans="1:11" ht="15" customHeight="1" x14ac:dyDescent="0.25">
      <c r="A19076" s="1"/>
      <c r="B19076" s="1"/>
      <c r="C19076" s="1"/>
      <c r="D19076" s="1"/>
      <c r="E19076" s="1"/>
      <c r="F19076" s="1"/>
      <c r="G19076" s="85" t="s">
        <v>3999</v>
      </c>
      <c r="H19076" s="85"/>
      <c r="I19076" s="85"/>
      <c r="J19076" s="85"/>
      <c r="K19076" s="34">
        <f>SUM(K19074:K19075)</f>
        <v>4.3559999999999999</v>
      </c>
    </row>
    <row r="19077" spans="1:11" ht="20.100000000000001" customHeight="1" x14ac:dyDescent="0.25">
      <c r="A19077" s="106" t="s">
        <v>4000</v>
      </c>
      <c r="B19077" s="106"/>
      <c r="C19077" s="106"/>
      <c r="D19077" s="106"/>
      <c r="E19077" s="106"/>
      <c r="F19077" s="2" t="s">
        <v>4</v>
      </c>
      <c r="G19077" s="87" t="s">
        <v>4001</v>
      </c>
      <c r="H19077" s="87"/>
      <c r="I19077" s="87" t="s">
        <v>4002</v>
      </c>
      <c r="J19077" s="87"/>
      <c r="K19077" s="2" t="s">
        <v>3988</v>
      </c>
    </row>
    <row r="19078" spans="1:11" ht="15" customHeight="1" x14ac:dyDescent="0.25">
      <c r="A19078" s="6" t="s">
        <v>4093</v>
      </c>
      <c r="B19078" s="101" t="s">
        <v>4094</v>
      </c>
      <c r="C19078" s="101"/>
      <c r="D19078" s="101"/>
      <c r="E19078" s="101"/>
      <c r="F19078" s="6" t="s">
        <v>3940</v>
      </c>
      <c r="G19078" s="102">
        <v>0.1333</v>
      </c>
      <c r="H19078" s="102"/>
      <c r="I19078" s="103">
        <v>3.96</v>
      </c>
      <c r="J19078" s="103"/>
      <c r="K19078" s="7">
        <f>TRUNC(TRUNC(G19078,8)*I19078,2)</f>
        <v>0.52</v>
      </c>
    </row>
    <row r="19079" spans="1:11" ht="15" customHeight="1" x14ac:dyDescent="0.25">
      <c r="A19079" s="6" t="s">
        <v>4095</v>
      </c>
      <c r="B19079" s="101" t="s">
        <v>4096</v>
      </c>
      <c r="C19079" s="101"/>
      <c r="D19079" s="101"/>
      <c r="E19079" s="101"/>
      <c r="F19079" s="6" t="s">
        <v>3940</v>
      </c>
      <c r="G19079" s="102">
        <v>2</v>
      </c>
      <c r="H19079" s="102"/>
      <c r="I19079" s="103">
        <v>14.41</v>
      </c>
      <c r="J19079" s="103"/>
      <c r="K19079" s="7">
        <f>TRUNC(TRUNC(G19079,8)*I19079,2)</f>
        <v>28.82</v>
      </c>
    </row>
    <row r="19080" spans="1:11" ht="15" customHeight="1" x14ac:dyDescent="0.25">
      <c r="A19080" s="6" t="s">
        <v>4097</v>
      </c>
      <c r="B19080" s="101" t="s">
        <v>4098</v>
      </c>
      <c r="C19080" s="101"/>
      <c r="D19080" s="101"/>
      <c r="E19080" s="101"/>
      <c r="F19080" s="6" t="s">
        <v>3940</v>
      </c>
      <c r="G19080" s="102">
        <v>3</v>
      </c>
      <c r="H19080" s="102"/>
      <c r="I19080" s="103">
        <v>14.58</v>
      </c>
      <c r="J19080" s="103"/>
      <c r="K19080" s="7">
        <f>TRUNC(TRUNC(G19080,8)*I19080,2)</f>
        <v>43.74</v>
      </c>
    </row>
    <row r="19081" spans="1:11" ht="15" customHeight="1" x14ac:dyDescent="0.25">
      <c r="A19081" s="1"/>
      <c r="B19081" s="1"/>
      <c r="C19081" s="1"/>
      <c r="D19081" s="1"/>
      <c r="E19081" s="1"/>
      <c r="F19081" s="1"/>
      <c r="G19081" s="85" t="s">
        <v>4005</v>
      </c>
      <c r="H19081" s="85"/>
      <c r="I19081" s="85"/>
      <c r="J19081" s="85"/>
      <c r="K19081" s="29">
        <f>SUM(K19078:K19080)</f>
        <v>73.08</v>
      </c>
    </row>
    <row r="19082" spans="1:11" ht="15" customHeight="1" x14ac:dyDescent="0.25">
      <c r="A19082" s="9"/>
      <c r="B19082" s="9"/>
      <c r="C19082" s="9"/>
      <c r="D19082" s="9"/>
      <c r="E19082" s="9"/>
      <c r="F19082" s="9"/>
      <c r="G19082" s="92" t="s">
        <v>4006</v>
      </c>
      <c r="H19082" s="92"/>
      <c r="I19082" s="92"/>
      <c r="J19082" s="92"/>
      <c r="K19082" s="33">
        <f>SUM(K19076,K19081)</f>
        <v>77.435999999999993</v>
      </c>
    </row>
    <row r="19083" spans="1:11" ht="15" customHeight="1" x14ac:dyDescent="0.25">
      <c r="A19083" s="9"/>
      <c r="B19083" s="9"/>
      <c r="C19083" s="9"/>
      <c r="D19083" s="9"/>
      <c r="E19083" s="9"/>
      <c r="F19083" s="9"/>
      <c r="G19083" s="92" t="s">
        <v>4007</v>
      </c>
      <c r="H19083" s="92"/>
      <c r="I19083" s="92"/>
      <c r="J19083" s="92"/>
      <c r="K19083" s="35">
        <v>22.5</v>
      </c>
    </row>
    <row r="19084" spans="1:11" ht="15" customHeight="1" x14ac:dyDescent="0.25">
      <c r="A19084" s="9"/>
      <c r="B19084" s="9"/>
      <c r="C19084" s="9"/>
      <c r="D19084" s="9"/>
      <c r="E19084" s="9"/>
      <c r="F19084" s="9"/>
      <c r="G19084" s="92" t="s">
        <v>4008</v>
      </c>
      <c r="H19084" s="92"/>
      <c r="I19084" s="92"/>
      <c r="J19084" s="92"/>
      <c r="K19084" s="33">
        <f>TRUNC(K19082/K19083,4)</f>
        <v>3.4416000000000002</v>
      </c>
    </row>
    <row r="19085" spans="1:11" ht="15" customHeight="1" x14ac:dyDescent="0.25">
      <c r="A19085" s="9"/>
      <c r="B19085" s="9"/>
      <c r="C19085" s="9"/>
      <c r="D19085" s="9"/>
      <c r="E19085" s="9"/>
      <c r="F19085" s="9"/>
      <c r="G19085" s="92" t="s">
        <v>4029</v>
      </c>
      <c r="H19085" s="92"/>
      <c r="I19085" s="92"/>
      <c r="J19085" s="92"/>
      <c r="K19085" s="33">
        <f>SUM(K19084)</f>
        <v>3.4416000000000002</v>
      </c>
    </row>
    <row r="19086" spans="1:11" ht="15" customHeight="1" x14ac:dyDescent="0.25">
      <c r="A19086" s="9"/>
      <c r="B19086" s="9"/>
      <c r="C19086" s="9"/>
      <c r="D19086" s="9"/>
      <c r="E19086" s="9"/>
      <c r="F19086" s="9"/>
      <c r="G19086" s="92" t="s">
        <v>3913</v>
      </c>
      <c r="H19086" s="92"/>
      <c r="I19086" s="92"/>
      <c r="J19086" s="92"/>
      <c r="K19086" s="29">
        <f>ROUND(SUM(K19085),2)</f>
        <v>3.44</v>
      </c>
    </row>
    <row r="19087" spans="1:11" ht="9.9499999999999993" customHeight="1" x14ac:dyDescent="0.25">
      <c r="A19087" s="9"/>
      <c r="B19087" s="9"/>
      <c r="C19087" s="9"/>
      <c r="D19087" s="9"/>
      <c r="E19087" s="9"/>
      <c r="F19087" s="9"/>
      <c r="G19087" s="100"/>
      <c r="H19087" s="100"/>
      <c r="I19087" s="100"/>
      <c r="J19087" s="100"/>
      <c r="K19087" s="100"/>
    </row>
    <row r="19088" spans="1:11" ht="20.100000000000001" customHeight="1" x14ac:dyDescent="0.25">
      <c r="A19088" s="99" t="s">
        <v>3590</v>
      </c>
      <c r="B19088" s="99"/>
      <c r="C19088" s="99"/>
      <c r="D19088" s="99"/>
      <c r="E19088" s="99"/>
      <c r="F19088" s="99"/>
      <c r="G19088" s="99"/>
      <c r="H19088" s="99"/>
      <c r="I19088" s="99"/>
      <c r="J19088" s="99"/>
      <c r="K19088" s="99"/>
    </row>
    <row r="19089" spans="1:11" ht="15" customHeight="1" x14ac:dyDescent="0.25">
      <c r="A19089" s="93" t="s">
        <v>3893</v>
      </c>
      <c r="B19089" s="93"/>
      <c r="C19089" s="93"/>
      <c r="D19089" s="94" t="s">
        <v>3</v>
      </c>
      <c r="E19089" s="94"/>
      <c r="F19089" s="23" t="s">
        <v>4</v>
      </c>
      <c r="G19089" s="94" t="s">
        <v>3894</v>
      </c>
      <c r="H19089" s="94"/>
      <c r="I19089" s="94" t="s">
        <v>3895</v>
      </c>
      <c r="J19089" s="94"/>
      <c r="K19089" s="23" t="s">
        <v>3896</v>
      </c>
    </row>
    <row r="19090" spans="1:11" ht="15" customHeight="1" x14ac:dyDescent="0.25">
      <c r="A19090" s="24" t="s">
        <v>3951</v>
      </c>
      <c r="B19090" s="95" t="s">
        <v>3952</v>
      </c>
      <c r="C19090" s="95"/>
      <c r="D19090" s="96" t="s">
        <v>3953</v>
      </c>
      <c r="E19090" s="96"/>
      <c r="F19090" s="24" t="s">
        <v>3954</v>
      </c>
      <c r="G19090" s="97">
        <v>4.0000000000000001E-3</v>
      </c>
      <c r="H19090" s="97"/>
      <c r="I19090" s="98">
        <v>215</v>
      </c>
      <c r="J19090" s="98"/>
      <c r="K19090" s="27">
        <f>ROUND(ROUND(G19090,8)*I19090,2)</f>
        <v>0.86</v>
      </c>
    </row>
    <row r="19091" spans="1:11" ht="15" customHeight="1" x14ac:dyDescent="0.25">
      <c r="A19091" s="24" t="s">
        <v>3955</v>
      </c>
      <c r="B19091" s="95" t="s">
        <v>3956</v>
      </c>
      <c r="C19091" s="95"/>
      <c r="D19091" s="96" t="s">
        <v>20</v>
      </c>
      <c r="E19091" s="96"/>
      <c r="F19091" s="24" t="s">
        <v>3903</v>
      </c>
      <c r="G19091" s="97">
        <v>5.0000000000000001E-3</v>
      </c>
      <c r="H19091" s="97"/>
      <c r="I19091" s="98">
        <v>19.37</v>
      </c>
      <c r="J19091" s="98"/>
      <c r="K19091" s="27">
        <f>ROUND(ROUND(G19091,8)*I19091,2)</f>
        <v>0.1</v>
      </c>
    </row>
    <row r="19092" spans="1:11" ht="15" customHeight="1" x14ac:dyDescent="0.25">
      <c r="A19092" s="9"/>
      <c r="B19092" s="9"/>
      <c r="C19092" s="9"/>
      <c r="D19092" s="9"/>
      <c r="E19092" s="9"/>
      <c r="F19092" s="9"/>
      <c r="G19092" s="91" t="s">
        <v>3906</v>
      </c>
      <c r="H19092" s="91"/>
      <c r="I19092" s="91"/>
      <c r="J19092" s="91"/>
      <c r="K19092" s="28">
        <f>SUM(K19090:K19091)</f>
        <v>0.96</v>
      </c>
    </row>
    <row r="19093" spans="1:11" ht="15" customHeight="1" x14ac:dyDescent="0.25">
      <c r="A19093" s="93" t="s">
        <v>3907</v>
      </c>
      <c r="B19093" s="93"/>
      <c r="C19093" s="93"/>
      <c r="D19093" s="94" t="s">
        <v>3</v>
      </c>
      <c r="E19093" s="94"/>
      <c r="F19093" s="23" t="s">
        <v>4</v>
      </c>
      <c r="G19093" s="94" t="s">
        <v>3894</v>
      </c>
      <c r="H19093" s="94"/>
      <c r="I19093" s="94" t="s">
        <v>3895</v>
      </c>
      <c r="J19093" s="94"/>
      <c r="K19093" s="23" t="s">
        <v>3896</v>
      </c>
    </row>
    <row r="19094" spans="1:11" ht="21" customHeight="1" x14ac:dyDescent="0.25">
      <c r="A19094" s="24" t="s">
        <v>3908</v>
      </c>
      <c r="B19094" s="95" t="s">
        <v>3909</v>
      </c>
      <c r="C19094" s="95"/>
      <c r="D19094" s="96" t="s">
        <v>20</v>
      </c>
      <c r="E19094" s="96"/>
      <c r="F19094" s="24" t="s">
        <v>2056</v>
      </c>
      <c r="G19094" s="97">
        <v>0.03</v>
      </c>
      <c r="H19094" s="97"/>
      <c r="I19094" s="98">
        <v>32.24</v>
      </c>
      <c r="J19094" s="98"/>
      <c r="K19094" s="27">
        <f>ROUND(ROUND(G19094,8)*I19094,2)</f>
        <v>0.97</v>
      </c>
    </row>
    <row r="19095" spans="1:11" ht="15" customHeight="1" x14ac:dyDescent="0.25">
      <c r="A19095" s="24" t="s">
        <v>3910</v>
      </c>
      <c r="B19095" s="95" t="s">
        <v>3911</v>
      </c>
      <c r="C19095" s="95"/>
      <c r="D19095" s="96" t="s">
        <v>20</v>
      </c>
      <c r="E19095" s="96"/>
      <c r="F19095" s="24" t="s">
        <v>2056</v>
      </c>
      <c r="G19095" s="97">
        <v>0.03</v>
      </c>
      <c r="H19095" s="97"/>
      <c r="I19095" s="98">
        <v>24.94</v>
      </c>
      <c r="J19095" s="98"/>
      <c r="K19095" s="27">
        <f>ROUND(ROUND(G19095,8)*I19095,2)</f>
        <v>0.75</v>
      </c>
    </row>
    <row r="19096" spans="1:11" ht="18" customHeight="1" x14ac:dyDescent="0.25">
      <c r="A19096" s="9"/>
      <c r="B19096" s="9"/>
      <c r="C19096" s="9"/>
      <c r="D19096" s="9"/>
      <c r="E19096" s="9"/>
      <c r="F19096" s="9"/>
      <c r="G19096" s="91" t="s">
        <v>3912</v>
      </c>
      <c r="H19096" s="91"/>
      <c r="I19096" s="91"/>
      <c r="J19096" s="91"/>
      <c r="K19096" s="28">
        <f>SUM(K19094:K19095)</f>
        <v>1.72</v>
      </c>
    </row>
    <row r="19097" spans="1:11" ht="15" customHeight="1" x14ac:dyDescent="0.25">
      <c r="A19097" s="9"/>
      <c r="B19097" s="9"/>
      <c r="C19097" s="9"/>
      <c r="D19097" s="9"/>
      <c r="E19097" s="9"/>
      <c r="F19097" s="9"/>
      <c r="G19097" s="92" t="s">
        <v>3913</v>
      </c>
      <c r="H19097" s="92"/>
      <c r="I19097" s="92"/>
      <c r="J19097" s="92"/>
      <c r="K19097" s="29">
        <f>ROUND(SUM(K19092,K19096),2)</f>
        <v>2.68</v>
      </c>
    </row>
    <row r="19098" spans="1:11" ht="9.9499999999999993" customHeight="1" x14ac:dyDescent="0.25">
      <c r="A19098" s="9"/>
      <c r="B19098" s="9"/>
      <c r="C19098" s="9"/>
      <c r="D19098" s="9"/>
      <c r="E19098" s="9"/>
      <c r="F19098" s="9"/>
      <c r="G19098" s="100"/>
      <c r="H19098" s="100"/>
      <c r="I19098" s="100"/>
      <c r="J19098" s="100"/>
      <c r="K19098" s="100"/>
    </row>
    <row r="19099" spans="1:11" ht="20.100000000000001" customHeight="1" x14ac:dyDescent="0.25">
      <c r="A19099" s="99" t="s">
        <v>3591</v>
      </c>
      <c r="B19099" s="99"/>
      <c r="C19099" s="99"/>
      <c r="D19099" s="99"/>
      <c r="E19099" s="99"/>
      <c r="F19099" s="99"/>
      <c r="G19099" s="99"/>
      <c r="H19099" s="99"/>
      <c r="I19099" s="99"/>
      <c r="J19099" s="99"/>
      <c r="K19099" s="99"/>
    </row>
    <row r="19100" spans="1:11" ht="15" customHeight="1" x14ac:dyDescent="0.25">
      <c r="A19100" s="93" t="s">
        <v>3916</v>
      </c>
      <c r="B19100" s="93"/>
      <c r="C19100" s="93"/>
      <c r="D19100" s="94" t="s">
        <v>3</v>
      </c>
      <c r="E19100" s="94"/>
      <c r="F19100" s="23" t="s">
        <v>4</v>
      </c>
      <c r="G19100" s="94" t="s">
        <v>3894</v>
      </c>
      <c r="H19100" s="94"/>
      <c r="I19100" s="94" t="s">
        <v>3895</v>
      </c>
      <c r="J19100" s="94"/>
      <c r="K19100" s="23" t="s">
        <v>3896</v>
      </c>
    </row>
    <row r="19101" spans="1:11" ht="29.1" customHeight="1" x14ac:dyDescent="0.25">
      <c r="A19101" s="24" t="s">
        <v>3957</v>
      </c>
      <c r="B19101" s="95" t="s">
        <v>3958</v>
      </c>
      <c r="C19101" s="95"/>
      <c r="D19101" s="96" t="s">
        <v>20</v>
      </c>
      <c r="E19101" s="96"/>
      <c r="F19101" s="24" t="s">
        <v>3936</v>
      </c>
      <c r="G19101" s="97">
        <v>2.8999999999999998E-3</v>
      </c>
      <c r="H19101" s="97"/>
      <c r="I19101" s="98">
        <v>75.540000000000006</v>
      </c>
      <c r="J19101" s="98"/>
      <c r="K19101" s="27">
        <f>TRUNC(TRUNC(G19101,8)*I19101,2)</f>
        <v>0.21</v>
      </c>
    </row>
    <row r="19102" spans="1:11" ht="29.1" customHeight="1" x14ac:dyDescent="0.25">
      <c r="A19102" s="24" t="s">
        <v>3959</v>
      </c>
      <c r="B19102" s="95" t="s">
        <v>3960</v>
      </c>
      <c r="C19102" s="95"/>
      <c r="D19102" s="96" t="s">
        <v>20</v>
      </c>
      <c r="E19102" s="96"/>
      <c r="F19102" s="24" t="s">
        <v>30</v>
      </c>
      <c r="G19102" s="97">
        <v>1.6999999999999999E-3</v>
      </c>
      <c r="H19102" s="97"/>
      <c r="I19102" s="98">
        <v>198.53</v>
      </c>
      <c r="J19102" s="98"/>
      <c r="K19102" s="27">
        <f>TRUNC(TRUNC(G19102,8)*I19102,2)</f>
        <v>0.33</v>
      </c>
    </row>
    <row r="19103" spans="1:11" ht="18" customHeight="1" x14ac:dyDescent="0.25">
      <c r="A19103" s="9"/>
      <c r="B19103" s="9"/>
      <c r="C19103" s="9"/>
      <c r="D19103" s="9"/>
      <c r="E19103" s="9"/>
      <c r="F19103" s="9"/>
      <c r="G19103" s="91" t="s">
        <v>3919</v>
      </c>
      <c r="H19103" s="91"/>
      <c r="I19103" s="91"/>
      <c r="J19103" s="91"/>
      <c r="K19103" s="28">
        <f>SUM(K19101:K19102)</f>
        <v>0.54</v>
      </c>
    </row>
    <row r="19104" spans="1:11" ht="15" customHeight="1" x14ac:dyDescent="0.25">
      <c r="A19104" s="93" t="s">
        <v>3907</v>
      </c>
      <c r="B19104" s="93"/>
      <c r="C19104" s="93"/>
      <c r="D19104" s="94" t="s">
        <v>3</v>
      </c>
      <c r="E19104" s="94"/>
      <c r="F19104" s="23" t="s">
        <v>4</v>
      </c>
      <c r="G19104" s="94" t="s">
        <v>3894</v>
      </c>
      <c r="H19104" s="94"/>
      <c r="I19104" s="94" t="s">
        <v>3895</v>
      </c>
      <c r="J19104" s="94"/>
      <c r="K19104" s="23" t="s">
        <v>3896</v>
      </c>
    </row>
    <row r="19105" spans="1:11" ht="15" customHeight="1" x14ac:dyDescent="0.25">
      <c r="A19105" s="24" t="s">
        <v>3961</v>
      </c>
      <c r="B19105" s="95" t="s">
        <v>3962</v>
      </c>
      <c r="C19105" s="95"/>
      <c r="D19105" s="96" t="s">
        <v>20</v>
      </c>
      <c r="E19105" s="96"/>
      <c r="F19105" s="24" t="s">
        <v>2056</v>
      </c>
      <c r="G19105" s="97">
        <v>4.5999999999999999E-3</v>
      </c>
      <c r="H19105" s="97"/>
      <c r="I19105" s="98">
        <v>29.5</v>
      </c>
      <c r="J19105" s="98"/>
      <c r="K19105" s="27">
        <f>TRUNC(TRUNC(G19105,8)*I19105,2)</f>
        <v>0.13</v>
      </c>
    </row>
    <row r="19106" spans="1:11" ht="18" customHeight="1" x14ac:dyDescent="0.25">
      <c r="A19106" s="9"/>
      <c r="B19106" s="9"/>
      <c r="C19106" s="9"/>
      <c r="D19106" s="9"/>
      <c r="E19106" s="9"/>
      <c r="F19106" s="9"/>
      <c r="G19106" s="91" t="s">
        <v>3912</v>
      </c>
      <c r="H19106" s="91"/>
      <c r="I19106" s="91"/>
      <c r="J19106" s="91"/>
      <c r="K19106" s="28">
        <f>SUM(K19105:K19105)</f>
        <v>0.13</v>
      </c>
    </row>
    <row r="19107" spans="1:11" ht="15" customHeight="1" x14ac:dyDescent="0.25">
      <c r="A19107" s="9"/>
      <c r="B19107" s="9"/>
      <c r="C19107" s="9"/>
      <c r="D19107" s="9"/>
      <c r="E19107" s="9"/>
      <c r="F19107" s="9"/>
      <c r="G19107" s="92" t="s">
        <v>3913</v>
      </c>
      <c r="H19107" s="92"/>
      <c r="I19107" s="92"/>
      <c r="J19107" s="92"/>
      <c r="K19107" s="29">
        <f>ROUND(SUM(K19103,K19106),2)</f>
        <v>0.67</v>
      </c>
    </row>
    <row r="19108" spans="1:11" ht="9.9499999999999993" customHeight="1" x14ac:dyDescent="0.25">
      <c r="A19108" s="9"/>
      <c r="B19108" s="9"/>
      <c r="C19108" s="9"/>
      <c r="D19108" s="9"/>
      <c r="E19108" s="9"/>
      <c r="F19108" s="9"/>
      <c r="G19108" s="100"/>
      <c r="H19108" s="100"/>
      <c r="I19108" s="100"/>
      <c r="J19108" s="100"/>
      <c r="K19108" s="100"/>
    </row>
    <row r="19109" spans="1:11" ht="20.100000000000001" customHeight="1" x14ac:dyDescent="0.25">
      <c r="A19109" s="99" t="s">
        <v>3592</v>
      </c>
      <c r="B19109" s="99"/>
      <c r="C19109" s="99"/>
      <c r="D19109" s="99"/>
      <c r="E19109" s="99"/>
      <c r="F19109" s="99"/>
      <c r="G19109" s="99"/>
      <c r="H19109" s="99"/>
      <c r="I19109" s="99"/>
      <c r="J19109" s="99"/>
      <c r="K19109" s="99"/>
    </row>
    <row r="19110" spans="1:11" ht="15" customHeight="1" x14ac:dyDescent="0.25">
      <c r="A19110" s="93" t="s">
        <v>3916</v>
      </c>
      <c r="B19110" s="93"/>
      <c r="C19110" s="93"/>
      <c r="D19110" s="94" t="s">
        <v>3</v>
      </c>
      <c r="E19110" s="94"/>
      <c r="F19110" s="23" t="s">
        <v>4</v>
      </c>
      <c r="G19110" s="94" t="s">
        <v>3894</v>
      </c>
      <c r="H19110" s="94"/>
      <c r="I19110" s="94" t="s">
        <v>3895</v>
      </c>
      <c r="J19110" s="94"/>
      <c r="K19110" s="23" t="s">
        <v>3896</v>
      </c>
    </row>
    <row r="19111" spans="1:11" ht="29.1" customHeight="1" x14ac:dyDescent="0.25">
      <c r="A19111" s="24" t="s">
        <v>3957</v>
      </c>
      <c r="B19111" s="95" t="s">
        <v>3958</v>
      </c>
      <c r="C19111" s="95"/>
      <c r="D19111" s="96" t="s">
        <v>20</v>
      </c>
      <c r="E19111" s="96"/>
      <c r="F19111" s="24" t="s">
        <v>3936</v>
      </c>
      <c r="G19111" s="97">
        <v>1.95E-2</v>
      </c>
      <c r="H19111" s="97"/>
      <c r="I19111" s="98">
        <v>75.540000000000006</v>
      </c>
      <c r="J19111" s="98"/>
      <c r="K19111" s="27">
        <f>TRUNC(TRUNC(G19111,8)*I19111,2)</f>
        <v>1.47</v>
      </c>
    </row>
    <row r="19112" spans="1:11" ht="29.1" customHeight="1" x14ac:dyDescent="0.25">
      <c r="A19112" s="24" t="s">
        <v>3959</v>
      </c>
      <c r="B19112" s="95" t="s">
        <v>3960</v>
      </c>
      <c r="C19112" s="95"/>
      <c r="D19112" s="96" t="s">
        <v>20</v>
      </c>
      <c r="E19112" s="96"/>
      <c r="F19112" s="24" t="s">
        <v>30</v>
      </c>
      <c r="G19112" s="97">
        <v>1.15E-2</v>
      </c>
      <c r="H19112" s="97"/>
      <c r="I19112" s="98">
        <v>198.53</v>
      </c>
      <c r="J19112" s="98"/>
      <c r="K19112" s="27">
        <f>TRUNC(TRUNC(G19112,8)*I19112,2)</f>
        <v>2.2799999999999998</v>
      </c>
    </row>
    <row r="19113" spans="1:11" ht="18" customHeight="1" x14ac:dyDescent="0.25">
      <c r="A19113" s="9"/>
      <c r="B19113" s="9"/>
      <c r="C19113" s="9"/>
      <c r="D19113" s="9"/>
      <c r="E19113" s="9"/>
      <c r="F19113" s="9"/>
      <c r="G19113" s="91" t="s">
        <v>3919</v>
      </c>
      <c r="H19113" s="91"/>
      <c r="I19113" s="91"/>
      <c r="J19113" s="91"/>
      <c r="K19113" s="28">
        <f>SUM(K19111:K19112)</f>
        <v>3.75</v>
      </c>
    </row>
    <row r="19114" spans="1:11" ht="15" customHeight="1" x14ac:dyDescent="0.25">
      <c r="A19114" s="93" t="s">
        <v>3907</v>
      </c>
      <c r="B19114" s="93"/>
      <c r="C19114" s="93"/>
      <c r="D19114" s="94" t="s">
        <v>3</v>
      </c>
      <c r="E19114" s="94"/>
      <c r="F19114" s="23" t="s">
        <v>4</v>
      </c>
      <c r="G19114" s="94" t="s">
        <v>3894</v>
      </c>
      <c r="H19114" s="94"/>
      <c r="I19114" s="94" t="s">
        <v>3895</v>
      </c>
      <c r="J19114" s="94"/>
      <c r="K19114" s="23" t="s">
        <v>3896</v>
      </c>
    </row>
    <row r="19115" spans="1:11" ht="15" customHeight="1" x14ac:dyDescent="0.25">
      <c r="A19115" s="24" t="s">
        <v>3910</v>
      </c>
      <c r="B19115" s="95" t="s">
        <v>3911</v>
      </c>
      <c r="C19115" s="95"/>
      <c r="D19115" s="96" t="s">
        <v>20</v>
      </c>
      <c r="E19115" s="96"/>
      <c r="F19115" s="24" t="s">
        <v>2056</v>
      </c>
      <c r="G19115" s="97">
        <v>3.1E-2</v>
      </c>
      <c r="H19115" s="97"/>
      <c r="I19115" s="98">
        <v>24.94</v>
      </c>
      <c r="J19115" s="98"/>
      <c r="K19115" s="27">
        <f>TRUNC(TRUNC(G19115,8)*I19115,2)</f>
        <v>0.77</v>
      </c>
    </row>
    <row r="19116" spans="1:11" ht="18" customHeight="1" x14ac:dyDescent="0.25">
      <c r="A19116" s="9"/>
      <c r="B19116" s="9"/>
      <c r="C19116" s="9"/>
      <c r="D19116" s="9"/>
      <c r="E19116" s="9"/>
      <c r="F19116" s="9"/>
      <c r="G19116" s="91" t="s">
        <v>3912</v>
      </c>
      <c r="H19116" s="91"/>
      <c r="I19116" s="91"/>
      <c r="J19116" s="91"/>
      <c r="K19116" s="28">
        <f>SUM(K19115:K19115)</f>
        <v>0.77</v>
      </c>
    </row>
    <row r="19117" spans="1:11" ht="15" customHeight="1" x14ac:dyDescent="0.25">
      <c r="A19117" s="9"/>
      <c r="B19117" s="9"/>
      <c r="C19117" s="9"/>
      <c r="D19117" s="9"/>
      <c r="E19117" s="9"/>
      <c r="F19117" s="9"/>
      <c r="G19117" s="92" t="s">
        <v>3913</v>
      </c>
      <c r="H19117" s="92"/>
      <c r="I19117" s="92"/>
      <c r="J19117" s="92"/>
      <c r="K19117" s="29">
        <f>ROUND(SUM(K19113,K19116),2)</f>
        <v>4.5199999999999996</v>
      </c>
    </row>
    <row r="19118" spans="1:11" ht="9.9499999999999993" customHeight="1" x14ac:dyDescent="0.25">
      <c r="A19118" s="9"/>
      <c r="B19118" s="9"/>
      <c r="C19118" s="9"/>
      <c r="D19118" s="9"/>
      <c r="E19118" s="9"/>
      <c r="F19118" s="9"/>
      <c r="G19118" s="100"/>
      <c r="H19118" s="100"/>
      <c r="I19118" s="100"/>
      <c r="J19118" s="100"/>
      <c r="K19118" s="100"/>
    </row>
    <row r="19119" spans="1:11" ht="20.100000000000001" customHeight="1" x14ac:dyDescent="0.25">
      <c r="A19119" s="99" t="s">
        <v>3593</v>
      </c>
      <c r="B19119" s="99"/>
      <c r="C19119" s="99"/>
      <c r="D19119" s="99"/>
      <c r="E19119" s="99"/>
      <c r="F19119" s="99"/>
      <c r="G19119" s="99"/>
      <c r="H19119" s="99"/>
      <c r="I19119" s="99"/>
      <c r="J19119" s="99"/>
      <c r="K19119" s="99"/>
    </row>
    <row r="19120" spans="1:11" ht="15" customHeight="1" x14ac:dyDescent="0.25">
      <c r="A19120" s="93" t="s">
        <v>3916</v>
      </c>
      <c r="B19120" s="93"/>
      <c r="C19120" s="93"/>
      <c r="D19120" s="94" t="s">
        <v>3</v>
      </c>
      <c r="E19120" s="94"/>
      <c r="F19120" s="23" t="s">
        <v>4</v>
      </c>
      <c r="G19120" s="94" t="s">
        <v>3894</v>
      </c>
      <c r="H19120" s="94"/>
      <c r="I19120" s="94" t="s">
        <v>3895</v>
      </c>
      <c r="J19120" s="94"/>
      <c r="K19120" s="23" t="s">
        <v>3896</v>
      </c>
    </row>
    <row r="19121" spans="1:11" ht="29.1" customHeight="1" x14ac:dyDescent="0.25">
      <c r="A19121" s="24" t="s">
        <v>3963</v>
      </c>
      <c r="B19121" s="95" t="s">
        <v>3964</v>
      </c>
      <c r="C19121" s="95"/>
      <c r="D19121" s="96" t="s">
        <v>20</v>
      </c>
      <c r="E19121" s="96"/>
      <c r="F19121" s="24" t="s">
        <v>3936</v>
      </c>
      <c r="G19121" s="97">
        <v>0.86950000000000005</v>
      </c>
      <c r="H19121" s="97"/>
      <c r="I19121" s="98">
        <v>8.9</v>
      </c>
      <c r="J19121" s="98"/>
      <c r="K19121" s="27">
        <f>TRUNC(TRUNC(G19121,8)*I19121,2)</f>
        <v>7.73</v>
      </c>
    </row>
    <row r="19122" spans="1:11" ht="29.1" customHeight="1" x14ac:dyDescent="0.25">
      <c r="A19122" s="24" t="s">
        <v>3965</v>
      </c>
      <c r="B19122" s="95" t="s">
        <v>3966</v>
      </c>
      <c r="C19122" s="95"/>
      <c r="D19122" s="96" t="s">
        <v>20</v>
      </c>
      <c r="E19122" s="96"/>
      <c r="F19122" s="24" t="s">
        <v>30</v>
      </c>
      <c r="G19122" s="97">
        <v>1.137</v>
      </c>
      <c r="H19122" s="97"/>
      <c r="I19122" s="98">
        <v>32.76</v>
      </c>
      <c r="J19122" s="98"/>
      <c r="K19122" s="27">
        <f>TRUNC(TRUNC(G19122,8)*I19122,2)</f>
        <v>37.24</v>
      </c>
    </row>
    <row r="19123" spans="1:11" ht="21" customHeight="1" x14ac:dyDescent="0.25">
      <c r="A19123" s="24" t="s">
        <v>3967</v>
      </c>
      <c r="B19123" s="95" t="s">
        <v>3968</v>
      </c>
      <c r="C19123" s="95"/>
      <c r="D19123" s="96" t="s">
        <v>20</v>
      </c>
      <c r="E19123" s="96"/>
      <c r="F19123" s="24" t="s">
        <v>3936</v>
      </c>
      <c r="G19123" s="97">
        <v>0.86950000000000005</v>
      </c>
      <c r="H19123" s="97"/>
      <c r="I19123" s="98">
        <v>27.59</v>
      </c>
      <c r="J19123" s="98"/>
      <c r="K19123" s="27">
        <f>TRUNC(TRUNC(G19123,8)*I19123,2)</f>
        <v>23.98</v>
      </c>
    </row>
    <row r="19124" spans="1:11" ht="21" customHeight="1" x14ac:dyDescent="0.25">
      <c r="A19124" s="24" t="s">
        <v>3969</v>
      </c>
      <c r="B19124" s="95" t="s">
        <v>3970</v>
      </c>
      <c r="C19124" s="95"/>
      <c r="D19124" s="96" t="s">
        <v>20</v>
      </c>
      <c r="E19124" s="96"/>
      <c r="F19124" s="24" t="s">
        <v>30</v>
      </c>
      <c r="G19124" s="97">
        <v>1.137</v>
      </c>
      <c r="H19124" s="97"/>
      <c r="I19124" s="98">
        <v>28.09</v>
      </c>
      <c r="J19124" s="98"/>
      <c r="K19124" s="27">
        <f>TRUNC(TRUNC(G19124,8)*I19124,2)</f>
        <v>31.93</v>
      </c>
    </row>
    <row r="19125" spans="1:11" ht="18" customHeight="1" x14ac:dyDescent="0.25">
      <c r="A19125" s="9"/>
      <c r="B19125" s="9"/>
      <c r="C19125" s="9"/>
      <c r="D19125" s="9"/>
      <c r="E19125" s="9"/>
      <c r="F19125" s="9"/>
      <c r="G19125" s="91" t="s">
        <v>3919</v>
      </c>
      <c r="H19125" s="91"/>
      <c r="I19125" s="91"/>
      <c r="J19125" s="91"/>
      <c r="K19125" s="28">
        <f>SUM(K19121:K19124)</f>
        <v>100.88</v>
      </c>
    </row>
    <row r="19126" spans="1:11" ht="15" customHeight="1" x14ac:dyDescent="0.25">
      <c r="A19126" s="93" t="s">
        <v>3907</v>
      </c>
      <c r="B19126" s="93"/>
      <c r="C19126" s="93"/>
      <c r="D19126" s="94" t="s">
        <v>3</v>
      </c>
      <c r="E19126" s="94"/>
      <c r="F19126" s="23" t="s">
        <v>4</v>
      </c>
      <c r="G19126" s="94" t="s">
        <v>3894</v>
      </c>
      <c r="H19126" s="94"/>
      <c r="I19126" s="94" t="s">
        <v>3895</v>
      </c>
      <c r="J19126" s="94"/>
      <c r="K19126" s="23" t="s">
        <v>3896</v>
      </c>
    </row>
    <row r="19127" spans="1:11" ht="15" customHeight="1" x14ac:dyDescent="0.25">
      <c r="A19127" s="24" t="s">
        <v>3971</v>
      </c>
      <c r="B19127" s="95" t="s">
        <v>3972</v>
      </c>
      <c r="C19127" s="95"/>
      <c r="D19127" s="96" t="s">
        <v>20</v>
      </c>
      <c r="E19127" s="96"/>
      <c r="F19127" s="24" t="s">
        <v>2056</v>
      </c>
      <c r="G19127" s="97">
        <v>7.22E-2</v>
      </c>
      <c r="H19127" s="97"/>
      <c r="I19127" s="98">
        <v>32.69</v>
      </c>
      <c r="J19127" s="98"/>
      <c r="K19127" s="27">
        <f>TRUNC(TRUNC(G19127,8)*I19127,2)</f>
        <v>2.36</v>
      </c>
    </row>
    <row r="19128" spans="1:11" ht="15" customHeight="1" x14ac:dyDescent="0.25">
      <c r="A19128" s="24" t="s">
        <v>3910</v>
      </c>
      <c r="B19128" s="95" t="s">
        <v>3911</v>
      </c>
      <c r="C19128" s="95"/>
      <c r="D19128" s="96" t="s">
        <v>20</v>
      </c>
      <c r="E19128" s="96"/>
      <c r="F19128" s="24" t="s">
        <v>2056</v>
      </c>
      <c r="G19128" s="97">
        <v>0.44790000000000002</v>
      </c>
      <c r="H19128" s="97"/>
      <c r="I19128" s="98">
        <v>24.94</v>
      </c>
      <c r="J19128" s="98"/>
      <c r="K19128" s="27">
        <f>TRUNC(TRUNC(G19128,8)*I19128,2)</f>
        <v>11.17</v>
      </c>
    </row>
    <row r="19129" spans="1:11" ht="18" customHeight="1" x14ac:dyDescent="0.25">
      <c r="A19129" s="9"/>
      <c r="B19129" s="9"/>
      <c r="C19129" s="9"/>
      <c r="D19129" s="9"/>
      <c r="E19129" s="9"/>
      <c r="F19129" s="9"/>
      <c r="G19129" s="91" t="s">
        <v>3912</v>
      </c>
      <c r="H19129" s="91"/>
      <c r="I19129" s="91"/>
      <c r="J19129" s="91"/>
      <c r="K19129" s="28">
        <f>SUM(K19127:K19128)</f>
        <v>13.53</v>
      </c>
    </row>
    <row r="19130" spans="1:11" ht="15" customHeight="1" x14ac:dyDescent="0.25">
      <c r="A19130" s="9"/>
      <c r="B19130" s="9"/>
      <c r="C19130" s="9"/>
      <c r="D19130" s="9"/>
      <c r="E19130" s="9"/>
      <c r="F19130" s="9"/>
      <c r="G19130" s="92" t="s">
        <v>3913</v>
      </c>
      <c r="H19130" s="92"/>
      <c r="I19130" s="92"/>
      <c r="J19130" s="92"/>
      <c r="K19130" s="29">
        <f>ROUND(SUM(K19125,K19129),2)</f>
        <v>114.41</v>
      </c>
    </row>
    <row r="19131" spans="1:11" ht="9.9499999999999993" customHeight="1" x14ac:dyDescent="0.25">
      <c r="A19131" s="9"/>
      <c r="B19131" s="9"/>
      <c r="C19131" s="9"/>
      <c r="D19131" s="9"/>
      <c r="E19131" s="9"/>
      <c r="F19131" s="9"/>
      <c r="G19131" s="100"/>
      <c r="H19131" s="100"/>
      <c r="I19131" s="100"/>
      <c r="J19131" s="100"/>
      <c r="K19131" s="100"/>
    </row>
    <row r="19132" spans="1:11" ht="20.100000000000001" customHeight="1" x14ac:dyDescent="0.25">
      <c r="A19132" s="99" t="s">
        <v>3594</v>
      </c>
      <c r="B19132" s="99"/>
      <c r="C19132" s="99"/>
      <c r="D19132" s="99"/>
      <c r="E19132" s="99"/>
      <c r="F19132" s="99"/>
      <c r="G19132" s="99"/>
      <c r="H19132" s="99"/>
      <c r="I19132" s="99"/>
      <c r="J19132" s="99"/>
      <c r="K19132" s="99"/>
    </row>
    <row r="19133" spans="1:11" ht="15" customHeight="1" x14ac:dyDescent="0.25">
      <c r="A19133" s="93" t="s">
        <v>3916</v>
      </c>
      <c r="B19133" s="93"/>
      <c r="C19133" s="93"/>
      <c r="D19133" s="94" t="s">
        <v>3</v>
      </c>
      <c r="E19133" s="94"/>
      <c r="F19133" s="23" t="s">
        <v>4</v>
      </c>
      <c r="G19133" s="94" t="s">
        <v>3894</v>
      </c>
      <c r="H19133" s="94"/>
      <c r="I19133" s="94" t="s">
        <v>3895</v>
      </c>
      <c r="J19133" s="94"/>
      <c r="K19133" s="23" t="s">
        <v>3896</v>
      </c>
    </row>
    <row r="19134" spans="1:11" ht="38.1" customHeight="1" x14ac:dyDescent="0.25">
      <c r="A19134" s="24" t="s">
        <v>3973</v>
      </c>
      <c r="B19134" s="95" t="s">
        <v>3974</v>
      </c>
      <c r="C19134" s="95"/>
      <c r="D19134" s="96" t="s">
        <v>20</v>
      </c>
      <c r="E19134" s="96"/>
      <c r="F19134" s="24" t="s">
        <v>3936</v>
      </c>
      <c r="G19134" s="97">
        <v>6.3E-3</v>
      </c>
      <c r="H19134" s="97"/>
      <c r="I19134" s="98">
        <v>94.61</v>
      </c>
      <c r="J19134" s="98"/>
      <c r="K19134" s="27">
        <f>TRUNC(TRUNC(G19134,8)*I19134,2)</f>
        <v>0.59</v>
      </c>
    </row>
    <row r="19135" spans="1:11" ht="38.1" customHeight="1" x14ac:dyDescent="0.25">
      <c r="A19135" s="24" t="s">
        <v>3975</v>
      </c>
      <c r="B19135" s="95" t="s">
        <v>3976</v>
      </c>
      <c r="C19135" s="95"/>
      <c r="D19135" s="96" t="s">
        <v>20</v>
      </c>
      <c r="E19135" s="96"/>
      <c r="F19135" s="24" t="s">
        <v>30</v>
      </c>
      <c r="G19135" s="97">
        <v>1.0200000000000001E-2</v>
      </c>
      <c r="H19135" s="97"/>
      <c r="I19135" s="98">
        <v>370.94</v>
      </c>
      <c r="J19135" s="98"/>
      <c r="K19135" s="27">
        <f>TRUNC(TRUNC(G19135,8)*I19135,2)</f>
        <v>3.78</v>
      </c>
    </row>
    <row r="19136" spans="1:11" ht="29.1" customHeight="1" x14ac:dyDescent="0.25">
      <c r="A19136" s="24" t="s">
        <v>3977</v>
      </c>
      <c r="B19136" s="95" t="s">
        <v>3978</v>
      </c>
      <c r="C19136" s="95"/>
      <c r="D19136" s="96" t="s">
        <v>20</v>
      </c>
      <c r="E19136" s="96"/>
      <c r="F19136" s="24" t="s">
        <v>3936</v>
      </c>
      <c r="G19136" s="97">
        <v>4.8999999999999998E-3</v>
      </c>
      <c r="H19136" s="97"/>
      <c r="I19136" s="98">
        <v>74.180000000000007</v>
      </c>
      <c r="J19136" s="98"/>
      <c r="K19136" s="27">
        <f>TRUNC(TRUNC(G19136,8)*I19136,2)</f>
        <v>0.36</v>
      </c>
    </row>
    <row r="19137" spans="1:11" ht="29.1" customHeight="1" x14ac:dyDescent="0.25">
      <c r="A19137" s="24" t="s">
        <v>3979</v>
      </c>
      <c r="B19137" s="95" t="s">
        <v>3980</v>
      </c>
      <c r="C19137" s="95"/>
      <c r="D19137" s="96" t="s">
        <v>20</v>
      </c>
      <c r="E19137" s="96"/>
      <c r="F19137" s="24" t="s">
        <v>30</v>
      </c>
      <c r="G19137" s="97">
        <v>5.5999999999999999E-3</v>
      </c>
      <c r="H19137" s="97"/>
      <c r="I19137" s="98">
        <v>166.79</v>
      </c>
      <c r="J19137" s="98"/>
      <c r="K19137" s="27">
        <f>TRUNC(TRUNC(G19137,8)*I19137,2)</f>
        <v>0.93</v>
      </c>
    </row>
    <row r="19138" spans="1:11" ht="18" customHeight="1" x14ac:dyDescent="0.25">
      <c r="A19138" s="9"/>
      <c r="B19138" s="9"/>
      <c r="C19138" s="9"/>
      <c r="D19138" s="9"/>
      <c r="E19138" s="9"/>
      <c r="F19138" s="9"/>
      <c r="G19138" s="91" t="s">
        <v>3919</v>
      </c>
      <c r="H19138" s="91"/>
      <c r="I19138" s="91"/>
      <c r="J19138" s="91"/>
      <c r="K19138" s="28">
        <f>SUM(K19134:K19137)</f>
        <v>5.66</v>
      </c>
    </row>
    <row r="19139" spans="1:11" ht="15" customHeight="1" x14ac:dyDescent="0.25">
      <c r="A19139" s="9"/>
      <c r="B19139" s="9"/>
      <c r="C19139" s="9"/>
      <c r="D19139" s="9"/>
      <c r="E19139" s="9"/>
      <c r="F19139" s="9"/>
      <c r="G19139" s="92" t="s">
        <v>3913</v>
      </c>
      <c r="H19139" s="92"/>
      <c r="I19139" s="92"/>
      <c r="J19139" s="92"/>
      <c r="K19139" s="29">
        <f>ROUND(SUM(K19138),2)</f>
        <v>5.66</v>
      </c>
    </row>
    <row r="19140" spans="1:11" ht="9.9499999999999993" customHeight="1" x14ac:dyDescent="0.25">
      <c r="A19140" s="9"/>
      <c r="B19140" s="9"/>
      <c r="C19140" s="9"/>
      <c r="D19140" s="9"/>
      <c r="E19140" s="9"/>
      <c r="F19140" s="9"/>
      <c r="G19140" s="100"/>
      <c r="H19140" s="100"/>
      <c r="I19140" s="100"/>
      <c r="J19140" s="100"/>
      <c r="K19140" s="100"/>
    </row>
    <row r="19141" spans="1:11" ht="20.100000000000001" customHeight="1" x14ac:dyDescent="0.25">
      <c r="A19141" s="99" t="s">
        <v>3595</v>
      </c>
      <c r="B19141" s="99"/>
      <c r="C19141" s="99"/>
      <c r="D19141" s="99"/>
      <c r="E19141" s="99"/>
      <c r="F19141" s="99"/>
      <c r="G19141" s="99"/>
      <c r="H19141" s="99"/>
      <c r="I19141" s="99"/>
      <c r="J19141" s="99"/>
      <c r="K19141" s="99"/>
    </row>
    <row r="19142" spans="1:11" ht="15" customHeight="1" x14ac:dyDescent="0.25">
      <c r="A19142" s="93" t="s">
        <v>3916</v>
      </c>
      <c r="B19142" s="93"/>
      <c r="C19142" s="93"/>
      <c r="D19142" s="94" t="s">
        <v>3</v>
      </c>
      <c r="E19142" s="94"/>
      <c r="F19142" s="23" t="s">
        <v>4</v>
      </c>
      <c r="G19142" s="94" t="s">
        <v>3894</v>
      </c>
      <c r="H19142" s="94"/>
      <c r="I19142" s="94" t="s">
        <v>3895</v>
      </c>
      <c r="J19142" s="94"/>
      <c r="K19142" s="23" t="s">
        <v>3896</v>
      </c>
    </row>
    <row r="19143" spans="1:11" ht="38.1" customHeight="1" x14ac:dyDescent="0.25">
      <c r="A19143" s="24" t="s">
        <v>3973</v>
      </c>
      <c r="B19143" s="95" t="s">
        <v>3974</v>
      </c>
      <c r="C19143" s="95"/>
      <c r="D19143" s="96" t="s">
        <v>20</v>
      </c>
      <c r="E19143" s="96"/>
      <c r="F19143" s="24" t="s">
        <v>3936</v>
      </c>
      <c r="G19143" s="97">
        <v>1.2999999999999999E-3</v>
      </c>
      <c r="H19143" s="97"/>
      <c r="I19143" s="98">
        <v>94.61</v>
      </c>
      <c r="J19143" s="98"/>
      <c r="K19143" s="27">
        <f>TRUNC(TRUNC(G19143,8)*I19143,2)</f>
        <v>0.12</v>
      </c>
    </row>
    <row r="19144" spans="1:11" ht="38.1" customHeight="1" x14ac:dyDescent="0.25">
      <c r="A19144" s="24" t="s">
        <v>3975</v>
      </c>
      <c r="B19144" s="95" t="s">
        <v>3976</v>
      </c>
      <c r="C19144" s="95"/>
      <c r="D19144" s="96" t="s">
        <v>20</v>
      </c>
      <c r="E19144" s="96"/>
      <c r="F19144" s="24" t="s">
        <v>30</v>
      </c>
      <c r="G19144" s="97">
        <v>3.0999999999999999E-3</v>
      </c>
      <c r="H19144" s="97"/>
      <c r="I19144" s="98">
        <v>370.94</v>
      </c>
      <c r="J19144" s="98"/>
      <c r="K19144" s="27">
        <f>TRUNC(TRUNC(G19144,8)*I19144,2)</f>
        <v>1.1399999999999999</v>
      </c>
    </row>
    <row r="19145" spans="1:11" ht="18" customHeight="1" x14ac:dyDescent="0.25">
      <c r="A19145" s="9"/>
      <c r="B19145" s="9"/>
      <c r="C19145" s="9"/>
      <c r="D19145" s="9"/>
      <c r="E19145" s="9"/>
      <c r="F19145" s="9"/>
      <c r="G19145" s="91" t="s">
        <v>3919</v>
      </c>
      <c r="H19145" s="91"/>
      <c r="I19145" s="91"/>
      <c r="J19145" s="91"/>
      <c r="K19145" s="28">
        <f>SUM(K19143:K19144)</f>
        <v>1.2599999999999998</v>
      </c>
    </row>
    <row r="19146" spans="1:11" ht="15" customHeight="1" x14ac:dyDescent="0.25">
      <c r="A19146" s="9"/>
      <c r="B19146" s="9"/>
      <c r="C19146" s="9"/>
      <c r="D19146" s="9"/>
      <c r="E19146" s="9"/>
      <c r="F19146" s="9"/>
      <c r="G19146" s="92" t="s">
        <v>3913</v>
      </c>
      <c r="H19146" s="92"/>
      <c r="I19146" s="92"/>
      <c r="J19146" s="92"/>
      <c r="K19146" s="29">
        <f>ROUND(SUM(K19145),2)</f>
        <v>1.26</v>
      </c>
    </row>
    <row r="19147" spans="1:11" ht="9.9499999999999993" customHeight="1" x14ac:dyDescent="0.25">
      <c r="A19147" s="9"/>
      <c r="B19147" s="9"/>
      <c r="C19147" s="9"/>
      <c r="D19147" s="9"/>
      <c r="E19147" s="9"/>
      <c r="F19147" s="9"/>
      <c r="G19147" s="100"/>
      <c r="H19147" s="100"/>
      <c r="I19147" s="100"/>
      <c r="J19147" s="100"/>
      <c r="K19147" s="100"/>
    </row>
    <row r="19148" spans="1:11" ht="20.100000000000001" customHeight="1" x14ac:dyDescent="0.25">
      <c r="A19148" s="99" t="s">
        <v>3596</v>
      </c>
      <c r="B19148" s="99"/>
      <c r="C19148" s="99"/>
      <c r="D19148" s="99"/>
      <c r="E19148" s="99"/>
      <c r="F19148" s="99"/>
      <c r="G19148" s="99"/>
      <c r="H19148" s="99"/>
      <c r="I19148" s="99"/>
      <c r="J19148" s="99"/>
      <c r="K19148" s="99"/>
    </row>
    <row r="19149" spans="1:11" ht="15" customHeight="1" x14ac:dyDescent="0.25">
      <c r="A19149" s="93" t="s">
        <v>3916</v>
      </c>
      <c r="B19149" s="93"/>
      <c r="C19149" s="93"/>
      <c r="D19149" s="94" t="s">
        <v>3</v>
      </c>
      <c r="E19149" s="94"/>
      <c r="F19149" s="23" t="s">
        <v>4</v>
      </c>
      <c r="G19149" s="94" t="s">
        <v>3894</v>
      </c>
      <c r="H19149" s="94"/>
      <c r="I19149" s="94" t="s">
        <v>3895</v>
      </c>
      <c r="J19149" s="94"/>
      <c r="K19149" s="23" t="s">
        <v>3896</v>
      </c>
    </row>
    <row r="19150" spans="1:11" ht="38.1" customHeight="1" x14ac:dyDescent="0.25">
      <c r="A19150" s="24" t="s">
        <v>3973</v>
      </c>
      <c r="B19150" s="95" t="s">
        <v>3974</v>
      </c>
      <c r="C19150" s="95"/>
      <c r="D19150" s="96" t="s">
        <v>20</v>
      </c>
      <c r="E19150" s="96"/>
      <c r="F19150" s="24" t="s">
        <v>3936</v>
      </c>
      <c r="G19150" s="97">
        <v>5.0000000000000001E-4</v>
      </c>
      <c r="H19150" s="97"/>
      <c r="I19150" s="98">
        <v>94.61</v>
      </c>
      <c r="J19150" s="98"/>
      <c r="K19150" s="27">
        <f>TRUNC(TRUNC(G19150,8)*I19150,2)</f>
        <v>0.04</v>
      </c>
    </row>
    <row r="19151" spans="1:11" ht="38.1" customHeight="1" x14ac:dyDescent="0.25">
      <c r="A19151" s="24" t="s">
        <v>3975</v>
      </c>
      <c r="B19151" s="95" t="s">
        <v>3976</v>
      </c>
      <c r="C19151" s="95"/>
      <c r="D19151" s="96" t="s">
        <v>20</v>
      </c>
      <c r="E19151" s="96"/>
      <c r="F19151" s="24" t="s">
        <v>30</v>
      </c>
      <c r="G19151" s="97">
        <v>1.1999999999999999E-3</v>
      </c>
      <c r="H19151" s="97"/>
      <c r="I19151" s="98">
        <v>370.94</v>
      </c>
      <c r="J19151" s="98"/>
      <c r="K19151" s="27">
        <f>TRUNC(TRUNC(G19151,8)*I19151,2)</f>
        <v>0.44</v>
      </c>
    </row>
    <row r="19152" spans="1:11" ht="18" customHeight="1" x14ac:dyDescent="0.25">
      <c r="A19152" s="9"/>
      <c r="B19152" s="9"/>
      <c r="C19152" s="9"/>
      <c r="D19152" s="9"/>
      <c r="E19152" s="9"/>
      <c r="F19152" s="9"/>
      <c r="G19152" s="91" t="s">
        <v>3919</v>
      </c>
      <c r="H19152" s="91"/>
      <c r="I19152" s="91"/>
      <c r="J19152" s="91"/>
      <c r="K19152" s="28">
        <f>SUM(K19150:K19151)</f>
        <v>0.48</v>
      </c>
    </row>
    <row r="19153" spans="1:11" ht="15" customHeight="1" x14ac:dyDescent="0.25">
      <c r="A19153" s="9"/>
      <c r="B19153" s="9"/>
      <c r="C19153" s="9"/>
      <c r="D19153" s="9"/>
      <c r="E19153" s="9"/>
      <c r="F19153" s="9"/>
      <c r="G19153" s="92" t="s">
        <v>3913</v>
      </c>
      <c r="H19153" s="92"/>
      <c r="I19153" s="92"/>
      <c r="J19153" s="92"/>
      <c r="K19153" s="29">
        <f>ROUND(SUM(K19152),2)</f>
        <v>0.48</v>
      </c>
    </row>
    <row r="19154" spans="1:11" ht="9.9499999999999993" customHeight="1" x14ac:dyDescent="0.25">
      <c r="A19154" s="9"/>
      <c r="B19154" s="9"/>
      <c r="C19154" s="9"/>
      <c r="D19154" s="9"/>
      <c r="E19154" s="9"/>
      <c r="F19154" s="9"/>
      <c r="G19154" s="100"/>
      <c r="H19154" s="100"/>
      <c r="I19154" s="100"/>
      <c r="J19154" s="100"/>
      <c r="K19154" s="100"/>
    </row>
    <row r="19155" spans="1:11" ht="20.100000000000001" customHeight="1" x14ac:dyDescent="0.25">
      <c r="A19155" s="99" t="s">
        <v>3597</v>
      </c>
      <c r="B19155" s="99"/>
      <c r="C19155" s="99"/>
      <c r="D19155" s="99"/>
      <c r="E19155" s="99"/>
      <c r="F19155" s="99"/>
      <c r="G19155" s="99"/>
      <c r="H19155" s="99"/>
      <c r="I19155" s="99"/>
      <c r="J19155" s="99"/>
      <c r="K19155" s="99"/>
    </row>
    <row r="19156" spans="1:11" ht="15" customHeight="1" x14ac:dyDescent="0.25">
      <c r="A19156" s="93" t="s">
        <v>3981</v>
      </c>
      <c r="B19156" s="93"/>
      <c r="C19156" s="93"/>
      <c r="D19156" s="94" t="s">
        <v>3</v>
      </c>
      <c r="E19156" s="94"/>
      <c r="F19156" s="23" t="s">
        <v>4</v>
      </c>
      <c r="G19156" s="94" t="s">
        <v>3894</v>
      </c>
      <c r="H19156" s="94"/>
      <c r="I19156" s="94" t="s">
        <v>3895</v>
      </c>
      <c r="J19156" s="94"/>
      <c r="K19156" s="23" t="s">
        <v>3896</v>
      </c>
    </row>
    <row r="19157" spans="1:11" ht="21" customHeight="1" x14ac:dyDescent="0.25">
      <c r="A19157" s="24" t="s">
        <v>70</v>
      </c>
      <c r="B19157" s="95" t="s">
        <v>3982</v>
      </c>
      <c r="C19157" s="95"/>
      <c r="D19157" s="96" t="s">
        <v>25</v>
      </c>
      <c r="E19157" s="96"/>
      <c r="F19157" s="24" t="s">
        <v>61</v>
      </c>
      <c r="G19157" s="97">
        <v>1</v>
      </c>
      <c r="H19157" s="97"/>
      <c r="I19157" s="98">
        <v>28.42</v>
      </c>
      <c r="J19157" s="98"/>
      <c r="K19157" s="27">
        <f>ROUND(ROUND(G19157,8)*I19157,2)</f>
        <v>28.42</v>
      </c>
    </row>
    <row r="19158" spans="1:11" ht="15" customHeight="1" x14ac:dyDescent="0.25">
      <c r="A19158" s="9"/>
      <c r="B19158" s="9"/>
      <c r="C19158" s="9"/>
      <c r="D19158" s="9"/>
      <c r="E19158" s="9"/>
      <c r="F19158" s="9"/>
      <c r="G19158" s="91" t="s">
        <v>3983</v>
      </c>
      <c r="H19158" s="91"/>
      <c r="I19158" s="91"/>
      <c r="J19158" s="91"/>
      <c r="K19158" s="28">
        <f>SUM(K19157:K19157)</f>
        <v>28.42</v>
      </c>
    </row>
    <row r="19159" spans="1:11" ht="15" customHeight="1" x14ac:dyDescent="0.25">
      <c r="A19159" s="9"/>
      <c r="B19159" s="9"/>
      <c r="C19159" s="9"/>
      <c r="D19159" s="9"/>
      <c r="E19159" s="9"/>
      <c r="F19159" s="9"/>
      <c r="G19159" s="92" t="s">
        <v>3913</v>
      </c>
      <c r="H19159" s="92"/>
      <c r="I19159" s="92"/>
      <c r="J19159" s="92"/>
      <c r="K19159" s="29">
        <f>ROUND(SUM(K19158),2)</f>
        <v>28.42</v>
      </c>
    </row>
    <row r="19160" spans="1:11" ht="9.9499999999999993" customHeight="1" x14ac:dyDescent="0.25">
      <c r="A19160" s="9"/>
      <c r="B19160" s="9"/>
      <c r="C19160" s="9"/>
      <c r="D19160" s="9"/>
      <c r="E19160" s="9"/>
      <c r="F19160" s="9"/>
      <c r="G19160" s="100"/>
      <c r="H19160" s="100"/>
      <c r="I19160" s="100"/>
      <c r="J19160" s="100"/>
      <c r="K19160" s="100"/>
    </row>
    <row r="19161" spans="1:11" ht="20.100000000000001" customHeight="1" x14ac:dyDescent="0.25">
      <c r="A19161" s="99" t="s">
        <v>3598</v>
      </c>
      <c r="B19161" s="99"/>
      <c r="C19161" s="99"/>
      <c r="D19161" s="99"/>
      <c r="E19161" s="99"/>
      <c r="F19161" s="99"/>
      <c r="G19161" s="99"/>
      <c r="H19161" s="99"/>
      <c r="I19161" s="99"/>
      <c r="J19161" s="99"/>
      <c r="K19161" s="99"/>
    </row>
    <row r="19162" spans="1:11" ht="15" customHeight="1" x14ac:dyDescent="0.25">
      <c r="A19162" s="93" t="s">
        <v>3916</v>
      </c>
      <c r="B19162" s="93"/>
      <c r="C19162" s="93"/>
      <c r="D19162" s="94" t="s">
        <v>3</v>
      </c>
      <c r="E19162" s="94"/>
      <c r="F19162" s="23" t="s">
        <v>4</v>
      </c>
      <c r="G19162" s="94" t="s">
        <v>3894</v>
      </c>
      <c r="H19162" s="94"/>
      <c r="I19162" s="94" t="s">
        <v>3895</v>
      </c>
      <c r="J19162" s="94"/>
      <c r="K19162" s="23" t="s">
        <v>3896</v>
      </c>
    </row>
    <row r="19163" spans="1:11" ht="38.1" customHeight="1" x14ac:dyDescent="0.25">
      <c r="A19163" s="24" t="s">
        <v>3973</v>
      </c>
      <c r="B19163" s="95" t="s">
        <v>3974</v>
      </c>
      <c r="C19163" s="95"/>
      <c r="D19163" s="96" t="s">
        <v>20</v>
      </c>
      <c r="E19163" s="96"/>
      <c r="F19163" s="24" t="s">
        <v>3936</v>
      </c>
      <c r="G19163" s="97">
        <v>1.2999999999999999E-3</v>
      </c>
      <c r="H19163" s="97"/>
      <c r="I19163" s="98">
        <v>94.61</v>
      </c>
      <c r="J19163" s="98"/>
      <c r="K19163" s="27">
        <f>TRUNC(TRUNC(G19163,8)*I19163,2)</f>
        <v>0.12</v>
      </c>
    </row>
    <row r="19164" spans="1:11" ht="38.1" customHeight="1" x14ac:dyDescent="0.25">
      <c r="A19164" s="24" t="s">
        <v>3975</v>
      </c>
      <c r="B19164" s="95" t="s">
        <v>3976</v>
      </c>
      <c r="C19164" s="95"/>
      <c r="D19164" s="96" t="s">
        <v>20</v>
      </c>
      <c r="E19164" s="96"/>
      <c r="F19164" s="24" t="s">
        <v>30</v>
      </c>
      <c r="G19164" s="97">
        <v>3.0999999999999999E-3</v>
      </c>
      <c r="H19164" s="97"/>
      <c r="I19164" s="98">
        <v>370.94</v>
      </c>
      <c r="J19164" s="98"/>
      <c r="K19164" s="27">
        <f>TRUNC(TRUNC(G19164,8)*I19164,2)</f>
        <v>1.1399999999999999</v>
      </c>
    </row>
    <row r="19165" spans="1:11" ht="18" customHeight="1" x14ac:dyDescent="0.25">
      <c r="A19165" s="9"/>
      <c r="B19165" s="9"/>
      <c r="C19165" s="9"/>
      <c r="D19165" s="9"/>
      <c r="E19165" s="9"/>
      <c r="F19165" s="9"/>
      <c r="G19165" s="91" t="s">
        <v>3919</v>
      </c>
      <c r="H19165" s="91"/>
      <c r="I19165" s="91"/>
      <c r="J19165" s="91"/>
      <c r="K19165" s="28">
        <f>SUM(K19163:K19164)</f>
        <v>1.2599999999999998</v>
      </c>
    </row>
    <row r="19166" spans="1:11" ht="15" customHeight="1" x14ac:dyDescent="0.25">
      <c r="A19166" s="9"/>
      <c r="B19166" s="9"/>
      <c r="C19166" s="9"/>
      <c r="D19166" s="9"/>
      <c r="E19166" s="9"/>
      <c r="F19166" s="9"/>
      <c r="G19166" s="92" t="s">
        <v>3913</v>
      </c>
      <c r="H19166" s="92"/>
      <c r="I19166" s="92"/>
      <c r="J19166" s="92"/>
      <c r="K19166" s="29">
        <f>ROUND(SUM(K19165),2)</f>
        <v>1.26</v>
      </c>
    </row>
    <row r="19167" spans="1:11" ht="9.9499999999999993" customHeight="1" x14ac:dyDescent="0.25">
      <c r="A19167" s="9"/>
      <c r="B19167" s="9"/>
      <c r="C19167" s="9"/>
      <c r="D19167" s="9"/>
      <c r="E19167" s="9"/>
      <c r="F19167" s="9"/>
      <c r="G19167" s="100"/>
      <c r="H19167" s="100"/>
      <c r="I19167" s="100"/>
      <c r="J19167" s="100"/>
      <c r="K19167" s="100"/>
    </row>
    <row r="19168" spans="1:11" ht="20.100000000000001" customHeight="1" x14ac:dyDescent="0.25">
      <c r="A19168" s="99" t="s">
        <v>3599</v>
      </c>
      <c r="B19168" s="99"/>
      <c r="C19168" s="99"/>
      <c r="D19168" s="99"/>
      <c r="E19168" s="99"/>
      <c r="F19168" s="99"/>
      <c r="G19168" s="99"/>
      <c r="H19168" s="99"/>
      <c r="I19168" s="99"/>
      <c r="J19168" s="99"/>
      <c r="K19168" s="99"/>
    </row>
    <row r="19169" spans="1:11" ht="12.95" customHeight="1" x14ac:dyDescent="0.25">
      <c r="A19169" s="107" t="s">
        <v>3984</v>
      </c>
      <c r="B19169" s="107"/>
      <c r="C19169" s="107"/>
      <c r="D19169" s="108" t="s">
        <v>3985</v>
      </c>
      <c r="E19169" s="87" t="s">
        <v>3986</v>
      </c>
      <c r="F19169" s="87"/>
      <c r="G19169" s="87" t="s">
        <v>3987</v>
      </c>
      <c r="H19169" s="87"/>
      <c r="I19169" s="87"/>
      <c r="J19169" s="87"/>
      <c r="K19169" s="87" t="s">
        <v>3988</v>
      </c>
    </row>
    <row r="19170" spans="1:11" ht="12" customHeight="1" x14ac:dyDescent="0.25">
      <c r="A19170" s="107"/>
      <c r="B19170" s="107"/>
      <c r="C19170" s="107"/>
      <c r="D19170" s="108"/>
      <c r="E19170" s="23" t="s">
        <v>3989</v>
      </c>
      <c r="F19170" s="23" t="s">
        <v>3990</v>
      </c>
      <c r="G19170" s="94" t="s">
        <v>3989</v>
      </c>
      <c r="H19170" s="94"/>
      <c r="I19170" s="94" t="s">
        <v>3990</v>
      </c>
      <c r="J19170" s="94"/>
      <c r="K19170" s="87"/>
    </row>
    <row r="19171" spans="1:11" ht="15" customHeight="1" x14ac:dyDescent="0.25">
      <c r="A19171" s="6" t="s">
        <v>3991</v>
      </c>
      <c r="B19171" s="104" t="s">
        <v>3992</v>
      </c>
      <c r="C19171" s="104"/>
      <c r="D19171" s="31">
        <v>1</v>
      </c>
      <c r="E19171" s="32">
        <v>0.34</v>
      </c>
      <c r="F19171" s="32">
        <v>0.66</v>
      </c>
      <c r="G19171" s="105">
        <v>355.46550000000002</v>
      </c>
      <c r="H19171" s="105"/>
      <c r="I19171" s="105">
        <v>95.872399999999999</v>
      </c>
      <c r="J19171" s="105"/>
      <c r="K19171" s="33">
        <f>ROUND(D19171*(ROUND(E19171*G19171,4)+ROUND(F19171*I19171,4)),4)</f>
        <v>184.13409999999999</v>
      </c>
    </row>
    <row r="19172" spans="1:11" ht="15" customHeight="1" x14ac:dyDescent="0.25">
      <c r="A19172" s="6" t="s">
        <v>3993</v>
      </c>
      <c r="B19172" s="104" t="s">
        <v>3994</v>
      </c>
      <c r="C19172" s="104"/>
      <c r="D19172" s="31">
        <v>1</v>
      </c>
      <c r="E19172" s="32">
        <v>1</v>
      </c>
      <c r="F19172" s="32">
        <v>0</v>
      </c>
      <c r="G19172" s="105">
        <v>365.3972</v>
      </c>
      <c r="H19172" s="105"/>
      <c r="I19172" s="105">
        <v>147.8879</v>
      </c>
      <c r="J19172" s="105"/>
      <c r="K19172" s="33">
        <f>ROUND(D19172*(ROUND(E19172*G19172,4)+ROUND(F19172*I19172,4)),4)</f>
        <v>365.3972</v>
      </c>
    </row>
    <row r="19173" spans="1:11" ht="15" customHeight="1" x14ac:dyDescent="0.25">
      <c r="A19173" s="6" t="s">
        <v>3995</v>
      </c>
      <c r="B19173" s="104" t="s">
        <v>3996</v>
      </c>
      <c r="C19173" s="104"/>
      <c r="D19173" s="31">
        <v>1</v>
      </c>
      <c r="E19173" s="32">
        <v>0.97</v>
      </c>
      <c r="F19173" s="32">
        <v>0.03</v>
      </c>
      <c r="G19173" s="105">
        <v>324.64210000000003</v>
      </c>
      <c r="H19173" s="105"/>
      <c r="I19173" s="105">
        <v>159.20740000000001</v>
      </c>
      <c r="J19173" s="105"/>
      <c r="K19173" s="33">
        <f>ROUND(D19173*(ROUND(E19173*G19173,4)+ROUND(F19173*I19173,4)),4)</f>
        <v>319.67899999999997</v>
      </c>
    </row>
    <row r="19174" spans="1:11" ht="15.95" customHeight="1" x14ac:dyDescent="0.25">
      <c r="A19174" s="6" t="s">
        <v>3997</v>
      </c>
      <c r="B19174" s="104" t="s">
        <v>3998</v>
      </c>
      <c r="C19174" s="104"/>
      <c r="D19174" s="31">
        <v>1</v>
      </c>
      <c r="E19174" s="32">
        <v>0.79</v>
      </c>
      <c r="F19174" s="32">
        <v>0.21</v>
      </c>
      <c r="G19174" s="105">
        <v>284.72230000000002</v>
      </c>
      <c r="H19174" s="105"/>
      <c r="I19174" s="105">
        <v>125.70480000000001</v>
      </c>
      <c r="J19174" s="105"/>
      <c r="K19174" s="33">
        <f>ROUND(D19174*(ROUND(E19174*G19174,4)+ROUND(F19174*I19174,4)),4)</f>
        <v>251.32859999999999</v>
      </c>
    </row>
    <row r="19175" spans="1:11" ht="15" customHeight="1" x14ac:dyDescent="0.25">
      <c r="A19175" s="1"/>
      <c r="B19175" s="1"/>
      <c r="C19175" s="1"/>
      <c r="D19175" s="1"/>
      <c r="E19175" s="1"/>
      <c r="F19175" s="1"/>
      <c r="G19175" s="85" t="s">
        <v>3999</v>
      </c>
      <c r="H19175" s="85"/>
      <c r="I19175" s="85"/>
      <c r="J19175" s="85"/>
      <c r="K19175" s="34">
        <f>SUM(K19170:K19174)</f>
        <v>1120.5389</v>
      </c>
    </row>
    <row r="19176" spans="1:11" ht="20.100000000000001" customHeight="1" x14ac:dyDescent="0.25">
      <c r="A19176" s="106" t="s">
        <v>4000</v>
      </c>
      <c r="B19176" s="106"/>
      <c r="C19176" s="106"/>
      <c r="D19176" s="106"/>
      <c r="E19176" s="106"/>
      <c r="F19176" s="2" t="s">
        <v>4</v>
      </c>
      <c r="G19176" s="87" t="s">
        <v>4001</v>
      </c>
      <c r="H19176" s="87"/>
      <c r="I19176" s="87" t="s">
        <v>4002</v>
      </c>
      <c r="J19176" s="87"/>
      <c r="K19176" s="2" t="s">
        <v>3988</v>
      </c>
    </row>
    <row r="19177" spans="1:11" ht="15" customHeight="1" x14ac:dyDescent="0.25">
      <c r="A19177" s="6" t="s">
        <v>4003</v>
      </c>
      <c r="B19177" s="101" t="s">
        <v>4004</v>
      </c>
      <c r="C19177" s="101"/>
      <c r="D19177" s="101"/>
      <c r="E19177" s="101"/>
      <c r="F19177" s="6" t="s">
        <v>3940</v>
      </c>
      <c r="G19177" s="114">
        <v>1</v>
      </c>
      <c r="H19177" s="114"/>
      <c r="I19177" s="115">
        <v>22.527200000000001</v>
      </c>
      <c r="J19177" s="115"/>
      <c r="K19177" s="35">
        <f>ROUND(ROUND(G19177,5)*I19177,4)</f>
        <v>22.527200000000001</v>
      </c>
    </row>
    <row r="19178" spans="1:11" ht="15" customHeight="1" x14ac:dyDescent="0.25">
      <c r="A19178" s="1"/>
      <c r="B19178" s="1"/>
      <c r="C19178" s="1"/>
      <c r="D19178" s="1"/>
      <c r="E19178" s="1"/>
      <c r="F19178" s="1"/>
      <c r="G19178" s="85" t="s">
        <v>4005</v>
      </c>
      <c r="H19178" s="85"/>
      <c r="I19178" s="85"/>
      <c r="J19178" s="85"/>
      <c r="K19178" s="36">
        <f>SUM(K19177:K19177)</f>
        <v>22.527200000000001</v>
      </c>
    </row>
    <row r="19179" spans="1:11" ht="15" customHeight="1" x14ac:dyDescent="0.25">
      <c r="A19179" s="9"/>
      <c r="B19179" s="9"/>
      <c r="C19179" s="9"/>
      <c r="D19179" s="9"/>
      <c r="E19179" s="9"/>
      <c r="F19179" s="9"/>
      <c r="G19179" s="92" t="s">
        <v>4006</v>
      </c>
      <c r="H19179" s="92"/>
      <c r="I19179" s="92"/>
      <c r="J19179" s="92"/>
      <c r="K19179" s="33">
        <f>SUM(K19175,K19178)</f>
        <v>1143.0661</v>
      </c>
    </row>
    <row r="19180" spans="1:11" ht="15" customHeight="1" x14ac:dyDescent="0.25">
      <c r="A19180" s="9"/>
      <c r="B19180" s="9"/>
      <c r="C19180" s="9"/>
      <c r="D19180" s="9"/>
      <c r="E19180" s="9"/>
      <c r="F19180" s="9"/>
      <c r="G19180" s="92" t="s">
        <v>4007</v>
      </c>
      <c r="H19180" s="92"/>
      <c r="I19180" s="92"/>
      <c r="J19180" s="92"/>
      <c r="K19180" s="37">
        <v>113.18</v>
      </c>
    </row>
    <row r="19181" spans="1:11" ht="15" customHeight="1" x14ac:dyDescent="0.25">
      <c r="A19181" s="9"/>
      <c r="B19181" s="9"/>
      <c r="C19181" s="9"/>
      <c r="D19181" s="9"/>
      <c r="E19181" s="9"/>
      <c r="F19181" s="9"/>
      <c r="G19181" s="92" t="s">
        <v>4008</v>
      </c>
      <c r="H19181" s="92"/>
      <c r="I19181" s="92"/>
      <c r="J19181" s="92"/>
      <c r="K19181" s="33">
        <f>ROUND(K19179/K19180,4)</f>
        <v>10.099500000000001</v>
      </c>
    </row>
    <row r="19182" spans="1:11" ht="15" customHeight="1" x14ac:dyDescent="0.25">
      <c r="A19182" s="9"/>
      <c r="B19182" s="9"/>
      <c r="C19182" s="9"/>
      <c r="D19182" s="9"/>
      <c r="E19182" s="9"/>
      <c r="F19182" s="9"/>
      <c r="G19182" s="92" t="s">
        <v>4009</v>
      </c>
      <c r="H19182" s="92"/>
      <c r="I19182" s="92"/>
      <c r="J19182" s="92"/>
      <c r="K19182" s="33">
        <f>ROUND(K19181*0.00746,4)</f>
        <v>7.5300000000000006E-2</v>
      </c>
    </row>
    <row r="19183" spans="1:11" ht="20.100000000000001" customHeight="1" x14ac:dyDescent="0.25">
      <c r="A19183" s="106" t="s">
        <v>4010</v>
      </c>
      <c r="B19183" s="106"/>
      <c r="C19183" s="106"/>
      <c r="D19183" s="106"/>
      <c r="E19183" s="106"/>
      <c r="F19183" s="2" t="s">
        <v>4</v>
      </c>
      <c r="G19183" s="87" t="s">
        <v>4001</v>
      </c>
      <c r="H19183" s="87"/>
      <c r="I19183" s="87" t="s">
        <v>3895</v>
      </c>
      <c r="J19183" s="87"/>
      <c r="K19183" s="2" t="s">
        <v>4011</v>
      </c>
    </row>
    <row r="19184" spans="1:11" ht="15" customHeight="1" x14ac:dyDescent="0.25">
      <c r="A19184" s="6" t="s">
        <v>4012</v>
      </c>
      <c r="B19184" s="104" t="s">
        <v>4013</v>
      </c>
      <c r="C19184" s="104"/>
      <c r="D19184" s="104"/>
      <c r="E19184" s="104"/>
      <c r="F19184" s="6" t="s">
        <v>77</v>
      </c>
      <c r="G19184" s="113">
        <v>1</v>
      </c>
      <c r="H19184" s="113"/>
      <c r="I19184" s="105">
        <v>195.03</v>
      </c>
      <c r="J19184" s="105"/>
      <c r="K19184" s="33">
        <f>ROUND(ROUND(G19184,5)*I19184,4)</f>
        <v>195.03</v>
      </c>
    </row>
    <row r="19185" spans="1:11" ht="15" customHeight="1" x14ac:dyDescent="0.25">
      <c r="A19185" s="1"/>
      <c r="B19185" s="1"/>
      <c r="C19185" s="1"/>
      <c r="D19185" s="1"/>
      <c r="E19185" s="1"/>
      <c r="F19185" s="1"/>
      <c r="G19185" s="85" t="s">
        <v>4014</v>
      </c>
      <c r="H19185" s="85"/>
      <c r="I19185" s="85"/>
      <c r="J19185" s="85"/>
      <c r="K19185" s="34">
        <f>SUM(K19184:K19184)</f>
        <v>195.03</v>
      </c>
    </row>
    <row r="19186" spans="1:11" ht="15" customHeight="1" x14ac:dyDescent="0.25">
      <c r="A19186" s="106" t="s">
        <v>4015</v>
      </c>
      <c r="B19186" s="106"/>
      <c r="C19186" s="106"/>
      <c r="D19186" s="23" t="s">
        <v>4016</v>
      </c>
      <c r="E19186" s="94" t="s">
        <v>4017</v>
      </c>
      <c r="F19186" s="94"/>
      <c r="G19186" s="94" t="s">
        <v>4001</v>
      </c>
      <c r="H19186" s="94"/>
      <c r="I19186" s="94" t="s">
        <v>3895</v>
      </c>
      <c r="J19186" s="94"/>
      <c r="K19186" s="23" t="s">
        <v>4011</v>
      </c>
    </row>
    <row r="19187" spans="1:11" ht="20.100000000000001" customHeight="1" x14ac:dyDescent="0.25">
      <c r="A19187" s="38" t="s">
        <v>4012</v>
      </c>
      <c r="B19187" s="109" t="s">
        <v>4018</v>
      </c>
      <c r="C19187" s="109"/>
      <c r="D19187" s="38" t="s">
        <v>4019</v>
      </c>
      <c r="E19187" s="110" t="s">
        <v>4020</v>
      </c>
      <c r="F19187" s="110"/>
      <c r="G19187" s="111">
        <v>2.2000000000000002</v>
      </c>
      <c r="H19187" s="111"/>
      <c r="I19187" s="112">
        <v>3.47</v>
      </c>
      <c r="J19187" s="112"/>
      <c r="K19187" s="41">
        <f>ROUND(ROUND(G19187,5)*I19187,4)</f>
        <v>7.6340000000000003</v>
      </c>
    </row>
    <row r="19188" spans="1:11" ht="15" customHeight="1" x14ac:dyDescent="0.25">
      <c r="A19188" s="1"/>
      <c r="B19188" s="1"/>
      <c r="C19188" s="1"/>
      <c r="D19188" s="1"/>
      <c r="E19188" s="1"/>
      <c r="F19188" s="1"/>
      <c r="G19188" s="85" t="s">
        <v>4021</v>
      </c>
      <c r="H19188" s="85"/>
      <c r="I19188" s="85"/>
      <c r="J19188" s="85"/>
      <c r="K19188" s="33">
        <f>SUM(K19187:K19187)</f>
        <v>7.6340000000000003</v>
      </c>
    </row>
    <row r="19189" spans="1:11" ht="12.95" customHeight="1" x14ac:dyDescent="0.25">
      <c r="A19189" s="106" t="s">
        <v>4022</v>
      </c>
      <c r="B19189" s="106"/>
      <c r="C19189" s="94" t="s">
        <v>4023</v>
      </c>
      <c r="D19189" s="94" t="s">
        <v>5</v>
      </c>
      <c r="E19189" s="94" t="s">
        <v>4024</v>
      </c>
      <c r="F19189" s="94"/>
      <c r="G19189" s="94" t="s">
        <v>4025</v>
      </c>
      <c r="H19189" s="94"/>
      <c r="I19189" s="94" t="s">
        <v>2086</v>
      </c>
      <c r="J19189" s="94"/>
      <c r="K19189" s="94" t="s">
        <v>4011</v>
      </c>
    </row>
    <row r="19190" spans="1:11" ht="12" customHeight="1" x14ac:dyDescent="0.25">
      <c r="A19190" s="106"/>
      <c r="B19190" s="106"/>
      <c r="C19190" s="94"/>
      <c r="D19190" s="94"/>
      <c r="E19190" s="23" t="s">
        <v>2092</v>
      </c>
      <c r="F19190" s="23" t="s">
        <v>4026</v>
      </c>
      <c r="G19190" s="23" t="s">
        <v>2092</v>
      </c>
      <c r="H19190" s="23" t="s">
        <v>4026</v>
      </c>
      <c r="I19190" s="23" t="s">
        <v>2092</v>
      </c>
      <c r="J19190" s="23" t="s">
        <v>4026</v>
      </c>
      <c r="K19190" s="94"/>
    </row>
    <row r="19191" spans="1:11" ht="27.95" customHeight="1" x14ac:dyDescent="0.25">
      <c r="A19191" s="38" t="s">
        <v>4012</v>
      </c>
      <c r="B19191" s="39" t="s">
        <v>4018</v>
      </c>
      <c r="C19191" s="38" t="s">
        <v>4027</v>
      </c>
      <c r="D19191" s="40">
        <v>2.2000000000000002</v>
      </c>
      <c r="E19191" s="42">
        <v>0</v>
      </c>
      <c r="F19191" s="43">
        <v>1.25</v>
      </c>
      <c r="G19191" s="42">
        <v>0</v>
      </c>
      <c r="H19191" s="43">
        <v>1</v>
      </c>
      <c r="I19191" s="42">
        <v>0</v>
      </c>
      <c r="J19191" s="43">
        <v>0.82</v>
      </c>
      <c r="K19191" s="41">
        <f>ROUND(D19191*(ROUND(E19191*F19191,4)+ROUND(G19191*H19191,4)+ROUND(I19191*J19191,4)),4)</f>
        <v>0</v>
      </c>
    </row>
    <row r="19192" spans="1:11" ht="15" customHeight="1" x14ac:dyDescent="0.25">
      <c r="A19192" s="1"/>
      <c r="B19192" s="1"/>
      <c r="C19192" s="1"/>
      <c r="D19192" s="1"/>
      <c r="E19192" s="1"/>
      <c r="F19192" s="1"/>
      <c r="G19192" s="85" t="s">
        <v>4028</v>
      </c>
      <c r="H19192" s="85"/>
      <c r="I19192" s="85"/>
      <c r="J19192" s="85"/>
      <c r="K19192" s="33">
        <f>SUM(K19190:K19191)</f>
        <v>0</v>
      </c>
    </row>
    <row r="19193" spans="1:11" ht="15" customHeight="1" x14ac:dyDescent="0.25">
      <c r="A19193" s="9"/>
      <c r="B19193" s="9"/>
      <c r="C19193" s="9"/>
      <c r="D19193" s="9"/>
      <c r="E19193" s="9"/>
      <c r="F19193" s="9"/>
      <c r="G19193" s="92" t="s">
        <v>4029</v>
      </c>
      <c r="H19193" s="92"/>
      <c r="I19193" s="92"/>
      <c r="J19193" s="92"/>
      <c r="K19193" s="33">
        <f>SUM(K19181,K19182,K19185,K19188,K19192)</f>
        <v>212.83879999999999</v>
      </c>
    </row>
    <row r="19194" spans="1:11" ht="15" customHeight="1" x14ac:dyDescent="0.25">
      <c r="A19194" s="9"/>
      <c r="B19194" s="9"/>
      <c r="C19194" s="9"/>
      <c r="D19194" s="9"/>
      <c r="E19194" s="9"/>
      <c r="F19194" s="9"/>
      <c r="G19194" s="92" t="s">
        <v>3913</v>
      </c>
      <c r="H19194" s="92"/>
      <c r="I19194" s="92"/>
      <c r="J19194" s="92"/>
      <c r="K19194" s="29">
        <f>ROUND(SUM(K19193),2)</f>
        <v>212.84</v>
      </c>
    </row>
    <row r="19195" spans="1:11" ht="9.9499999999999993" customHeight="1" x14ac:dyDescent="0.25">
      <c r="A19195" s="9"/>
      <c r="B19195" s="9"/>
      <c r="C19195" s="9"/>
      <c r="D19195" s="9"/>
      <c r="E19195" s="9"/>
      <c r="F19195" s="9"/>
      <c r="G19195" s="100"/>
      <c r="H19195" s="100"/>
      <c r="I19195" s="100"/>
      <c r="J19195" s="100"/>
      <c r="K19195" s="100"/>
    </row>
    <row r="19196" spans="1:11" ht="20.100000000000001" customHeight="1" x14ac:dyDescent="0.25">
      <c r="A19196" s="99" t="s">
        <v>3600</v>
      </c>
      <c r="B19196" s="99"/>
      <c r="C19196" s="99"/>
      <c r="D19196" s="99"/>
      <c r="E19196" s="99"/>
      <c r="F19196" s="99"/>
      <c r="G19196" s="99"/>
      <c r="H19196" s="99"/>
      <c r="I19196" s="99"/>
      <c r="J19196" s="99"/>
      <c r="K19196" s="99"/>
    </row>
    <row r="19197" spans="1:11" ht="15" customHeight="1" x14ac:dyDescent="0.25">
      <c r="A19197" s="93" t="s">
        <v>3916</v>
      </c>
      <c r="B19197" s="93"/>
      <c r="C19197" s="93"/>
      <c r="D19197" s="94" t="s">
        <v>3</v>
      </c>
      <c r="E19197" s="94"/>
      <c r="F19197" s="23" t="s">
        <v>4</v>
      </c>
      <c r="G19197" s="94" t="s">
        <v>3894</v>
      </c>
      <c r="H19197" s="94"/>
      <c r="I19197" s="94" t="s">
        <v>3895</v>
      </c>
      <c r="J19197" s="94"/>
      <c r="K19197" s="23" t="s">
        <v>3896</v>
      </c>
    </row>
    <row r="19198" spans="1:11" ht="45.95" customHeight="1" x14ac:dyDescent="0.25">
      <c r="A19198" s="24" t="s">
        <v>3934</v>
      </c>
      <c r="B19198" s="95" t="s">
        <v>3935</v>
      </c>
      <c r="C19198" s="95"/>
      <c r="D19198" s="96" t="s">
        <v>20</v>
      </c>
      <c r="E19198" s="96"/>
      <c r="F19198" s="24" t="s">
        <v>3936</v>
      </c>
      <c r="G19198" s="97">
        <v>2.5891999999999998E-3</v>
      </c>
      <c r="H19198" s="97"/>
      <c r="I19198" s="98">
        <v>76.52</v>
      </c>
      <c r="J19198" s="98"/>
      <c r="K19198" s="27">
        <f t="shared" ref="K19198:K19203" si="148">TRUNC(TRUNC(G19198,8)*I19198,2)</f>
        <v>0.19</v>
      </c>
    </row>
    <row r="19199" spans="1:11" ht="45.95" customHeight="1" x14ac:dyDescent="0.25">
      <c r="A19199" s="24" t="s">
        <v>28</v>
      </c>
      <c r="B19199" s="95" t="s">
        <v>29</v>
      </c>
      <c r="C19199" s="95"/>
      <c r="D19199" s="96" t="s">
        <v>20</v>
      </c>
      <c r="E19199" s="96"/>
      <c r="F19199" s="24" t="s">
        <v>30</v>
      </c>
      <c r="G19199" s="97">
        <v>1.0702000000000001E-3</v>
      </c>
      <c r="H19199" s="97"/>
      <c r="I19199" s="98">
        <v>322.67</v>
      </c>
      <c r="J19199" s="98"/>
      <c r="K19199" s="27">
        <f t="shared" si="148"/>
        <v>0.34</v>
      </c>
    </row>
    <row r="19200" spans="1:11" ht="29.1" customHeight="1" x14ac:dyDescent="0.25">
      <c r="A19200" s="24" t="s">
        <v>4030</v>
      </c>
      <c r="B19200" s="95" t="s">
        <v>4031</v>
      </c>
      <c r="C19200" s="95"/>
      <c r="D19200" s="96" t="s">
        <v>20</v>
      </c>
      <c r="E19200" s="96"/>
      <c r="F19200" s="24" t="s">
        <v>3936</v>
      </c>
      <c r="G19200" s="97">
        <v>3.3568999999999999E-3</v>
      </c>
      <c r="H19200" s="97"/>
      <c r="I19200" s="98">
        <v>105.44</v>
      </c>
      <c r="J19200" s="98"/>
      <c r="K19200" s="27">
        <f t="shared" si="148"/>
        <v>0.35</v>
      </c>
    </row>
    <row r="19201" spans="1:11" ht="29.1" customHeight="1" x14ac:dyDescent="0.25">
      <c r="A19201" s="24" t="s">
        <v>4032</v>
      </c>
      <c r="B19201" s="95" t="s">
        <v>4033</v>
      </c>
      <c r="C19201" s="95"/>
      <c r="D19201" s="96" t="s">
        <v>20</v>
      </c>
      <c r="E19201" s="96"/>
      <c r="F19201" s="24" t="s">
        <v>30</v>
      </c>
      <c r="G19201" s="97">
        <v>3.0249999999999998E-4</v>
      </c>
      <c r="H19201" s="97"/>
      <c r="I19201" s="98">
        <v>265.02</v>
      </c>
      <c r="J19201" s="98"/>
      <c r="K19201" s="27">
        <f t="shared" si="148"/>
        <v>0.08</v>
      </c>
    </row>
    <row r="19202" spans="1:11" ht="38.1" customHeight="1" x14ac:dyDescent="0.25">
      <c r="A19202" s="24" t="s">
        <v>4034</v>
      </c>
      <c r="B19202" s="95" t="s">
        <v>4035</v>
      </c>
      <c r="C19202" s="95"/>
      <c r="D19202" s="96" t="s">
        <v>20</v>
      </c>
      <c r="E19202" s="96"/>
      <c r="F19202" s="24" t="s">
        <v>3936</v>
      </c>
      <c r="G19202" s="97">
        <v>2.9082999999999999E-3</v>
      </c>
      <c r="H19202" s="97"/>
      <c r="I19202" s="98">
        <v>94.54</v>
      </c>
      <c r="J19202" s="98"/>
      <c r="K19202" s="27">
        <f t="shared" si="148"/>
        <v>0.27</v>
      </c>
    </row>
    <row r="19203" spans="1:11" ht="38.1" customHeight="1" x14ac:dyDescent="0.25">
      <c r="A19203" s="24" t="s">
        <v>4036</v>
      </c>
      <c r="B19203" s="95" t="s">
        <v>4037</v>
      </c>
      <c r="C19203" s="95"/>
      <c r="D19203" s="96" t="s">
        <v>20</v>
      </c>
      <c r="E19203" s="96"/>
      <c r="F19203" s="24" t="s">
        <v>30</v>
      </c>
      <c r="G19203" s="97">
        <v>7.5109999999999999E-4</v>
      </c>
      <c r="H19203" s="97"/>
      <c r="I19203" s="98">
        <v>225.43</v>
      </c>
      <c r="J19203" s="98"/>
      <c r="K19203" s="27">
        <f t="shared" si="148"/>
        <v>0.16</v>
      </c>
    </row>
    <row r="19204" spans="1:11" ht="18" customHeight="1" x14ac:dyDescent="0.25">
      <c r="A19204" s="9"/>
      <c r="B19204" s="9"/>
      <c r="C19204" s="9"/>
      <c r="D19204" s="9"/>
      <c r="E19204" s="9"/>
      <c r="F19204" s="9"/>
      <c r="G19204" s="91" t="s">
        <v>3919</v>
      </c>
      <c r="H19204" s="91"/>
      <c r="I19204" s="91"/>
      <c r="J19204" s="91"/>
      <c r="K19204" s="28">
        <f>SUM(K19198:K19203)</f>
        <v>1.39</v>
      </c>
    </row>
    <row r="19205" spans="1:11" ht="15" customHeight="1" x14ac:dyDescent="0.25">
      <c r="A19205" s="93" t="s">
        <v>3907</v>
      </c>
      <c r="B19205" s="93"/>
      <c r="C19205" s="93"/>
      <c r="D19205" s="94" t="s">
        <v>3</v>
      </c>
      <c r="E19205" s="94"/>
      <c r="F19205" s="23" t="s">
        <v>4</v>
      </c>
      <c r="G19205" s="94" t="s">
        <v>3894</v>
      </c>
      <c r="H19205" s="94"/>
      <c r="I19205" s="94" t="s">
        <v>3895</v>
      </c>
      <c r="J19205" s="94"/>
      <c r="K19205" s="23" t="s">
        <v>3896</v>
      </c>
    </row>
    <row r="19206" spans="1:11" ht="15" customHeight="1" x14ac:dyDescent="0.25">
      <c r="A19206" s="24" t="s">
        <v>3910</v>
      </c>
      <c r="B19206" s="95" t="s">
        <v>3911</v>
      </c>
      <c r="C19206" s="95"/>
      <c r="D19206" s="96" t="s">
        <v>20</v>
      </c>
      <c r="E19206" s="96"/>
      <c r="F19206" s="24" t="s">
        <v>2056</v>
      </c>
      <c r="G19206" s="97">
        <v>3.6592999999999999E-3</v>
      </c>
      <c r="H19206" s="97"/>
      <c r="I19206" s="98">
        <v>24.94</v>
      </c>
      <c r="J19206" s="98"/>
      <c r="K19206" s="27">
        <f>TRUNC(TRUNC(G19206,8)*I19206,2)</f>
        <v>0.09</v>
      </c>
    </row>
    <row r="19207" spans="1:11" ht="18" customHeight="1" x14ac:dyDescent="0.25">
      <c r="A19207" s="9"/>
      <c r="B19207" s="9"/>
      <c r="C19207" s="9"/>
      <c r="D19207" s="9"/>
      <c r="E19207" s="9"/>
      <c r="F19207" s="9"/>
      <c r="G19207" s="91" t="s">
        <v>3912</v>
      </c>
      <c r="H19207" s="91"/>
      <c r="I19207" s="91"/>
      <c r="J19207" s="91"/>
      <c r="K19207" s="28">
        <f>SUM(K19206:K19206)</f>
        <v>0.09</v>
      </c>
    </row>
    <row r="19208" spans="1:11" ht="15" customHeight="1" x14ac:dyDescent="0.25">
      <c r="A19208" s="9"/>
      <c r="B19208" s="9"/>
      <c r="C19208" s="9"/>
      <c r="D19208" s="9"/>
      <c r="E19208" s="9"/>
      <c r="F19208" s="9"/>
      <c r="G19208" s="92" t="s">
        <v>3913</v>
      </c>
      <c r="H19208" s="92"/>
      <c r="I19208" s="92"/>
      <c r="J19208" s="92"/>
      <c r="K19208" s="29">
        <f>ROUND(SUM(K19204,K19207),2)</f>
        <v>1.48</v>
      </c>
    </row>
    <row r="19209" spans="1:11" ht="9.9499999999999993" customHeight="1" x14ac:dyDescent="0.25">
      <c r="A19209" s="9"/>
      <c r="B19209" s="9"/>
      <c r="C19209" s="9"/>
      <c r="D19209" s="9"/>
      <c r="E19209" s="9"/>
      <c r="F19209" s="9"/>
      <c r="G19209" s="100"/>
      <c r="H19209" s="100"/>
      <c r="I19209" s="100"/>
      <c r="J19209" s="100"/>
      <c r="K19209" s="100"/>
    </row>
    <row r="19210" spans="1:11" ht="20.100000000000001" customHeight="1" x14ac:dyDescent="0.25">
      <c r="A19210" s="99" t="s">
        <v>3601</v>
      </c>
      <c r="B19210" s="99"/>
      <c r="C19210" s="99"/>
      <c r="D19210" s="99"/>
      <c r="E19210" s="99"/>
      <c r="F19210" s="99"/>
      <c r="G19210" s="99"/>
      <c r="H19210" s="99"/>
      <c r="I19210" s="99"/>
      <c r="J19210" s="99"/>
      <c r="K19210" s="99"/>
    </row>
    <row r="19211" spans="1:11" ht="15" customHeight="1" x14ac:dyDescent="0.25">
      <c r="A19211" s="93" t="s">
        <v>3893</v>
      </c>
      <c r="B19211" s="93"/>
      <c r="C19211" s="93"/>
      <c r="D19211" s="94" t="s">
        <v>3</v>
      </c>
      <c r="E19211" s="94"/>
      <c r="F19211" s="23" t="s">
        <v>4</v>
      </c>
      <c r="G19211" s="94" t="s">
        <v>3894</v>
      </c>
      <c r="H19211" s="94"/>
      <c r="I19211" s="94" t="s">
        <v>3895</v>
      </c>
      <c r="J19211" s="94"/>
      <c r="K19211" s="23" t="s">
        <v>3896</v>
      </c>
    </row>
    <row r="19212" spans="1:11" ht="21" customHeight="1" x14ac:dyDescent="0.25">
      <c r="A19212" s="24" t="s">
        <v>4038</v>
      </c>
      <c r="B19212" s="95" t="s">
        <v>4039</v>
      </c>
      <c r="C19212" s="95"/>
      <c r="D19212" s="96" t="s">
        <v>20</v>
      </c>
      <c r="E19212" s="96"/>
      <c r="F19212" s="24" t="s">
        <v>34</v>
      </c>
      <c r="G19212" s="97">
        <v>6.6E-3</v>
      </c>
      <c r="H19212" s="97"/>
      <c r="I19212" s="98">
        <v>210.23</v>
      </c>
      <c r="J19212" s="98"/>
      <c r="K19212" s="27">
        <f>TRUNC(TRUNC(G19212,8)*I19212,2)</f>
        <v>1.38</v>
      </c>
    </row>
    <row r="19213" spans="1:11" ht="21" customHeight="1" x14ac:dyDescent="0.25">
      <c r="A19213" s="24" t="s">
        <v>4040</v>
      </c>
      <c r="B19213" s="95" t="s">
        <v>4041</v>
      </c>
      <c r="C19213" s="95"/>
      <c r="D19213" s="96" t="s">
        <v>20</v>
      </c>
      <c r="E19213" s="96"/>
      <c r="F19213" s="24" t="s">
        <v>84</v>
      </c>
      <c r="G19213" s="97">
        <v>1.0049999999999999</v>
      </c>
      <c r="H19213" s="97"/>
      <c r="I19213" s="98">
        <v>32.369999999999997</v>
      </c>
      <c r="J19213" s="98"/>
      <c r="K19213" s="27">
        <f>TRUNC(TRUNC(G19213,8)*I19213,2)</f>
        <v>32.53</v>
      </c>
    </row>
    <row r="19214" spans="1:11" ht="15" customHeight="1" x14ac:dyDescent="0.25">
      <c r="A19214" s="9"/>
      <c r="B19214" s="9"/>
      <c r="C19214" s="9"/>
      <c r="D19214" s="9"/>
      <c r="E19214" s="9"/>
      <c r="F19214" s="9"/>
      <c r="G19214" s="91" t="s">
        <v>3906</v>
      </c>
      <c r="H19214" s="91"/>
      <c r="I19214" s="91"/>
      <c r="J19214" s="91"/>
      <c r="K19214" s="28">
        <f>SUM(K19212:K19213)</f>
        <v>33.910000000000004</v>
      </c>
    </row>
    <row r="19215" spans="1:11" ht="15" customHeight="1" x14ac:dyDescent="0.25">
      <c r="A19215" s="93" t="s">
        <v>3907</v>
      </c>
      <c r="B19215" s="93"/>
      <c r="C19215" s="93"/>
      <c r="D19215" s="94" t="s">
        <v>3</v>
      </c>
      <c r="E19215" s="94"/>
      <c r="F19215" s="23" t="s">
        <v>4</v>
      </c>
      <c r="G19215" s="94" t="s">
        <v>3894</v>
      </c>
      <c r="H19215" s="94"/>
      <c r="I19215" s="94" t="s">
        <v>3895</v>
      </c>
      <c r="J19215" s="94"/>
      <c r="K19215" s="23" t="s">
        <v>3896</v>
      </c>
    </row>
    <row r="19216" spans="1:11" ht="15" customHeight="1" x14ac:dyDescent="0.25">
      <c r="A19216" s="24" t="s">
        <v>3971</v>
      </c>
      <c r="B19216" s="95" t="s">
        <v>3972</v>
      </c>
      <c r="C19216" s="95"/>
      <c r="D19216" s="96" t="s">
        <v>20</v>
      </c>
      <c r="E19216" s="96"/>
      <c r="F19216" s="24" t="s">
        <v>2056</v>
      </c>
      <c r="G19216" s="97">
        <v>0.2296</v>
      </c>
      <c r="H19216" s="97"/>
      <c r="I19216" s="98">
        <v>32.69</v>
      </c>
      <c r="J19216" s="98"/>
      <c r="K19216" s="27">
        <f>TRUNC(TRUNC(G19216,8)*I19216,2)</f>
        <v>7.5</v>
      </c>
    </row>
    <row r="19217" spans="1:11" ht="15" customHeight="1" x14ac:dyDescent="0.25">
      <c r="A19217" s="24" t="s">
        <v>3910</v>
      </c>
      <c r="B19217" s="95" t="s">
        <v>3911</v>
      </c>
      <c r="C19217" s="95"/>
      <c r="D19217" s="96" t="s">
        <v>20</v>
      </c>
      <c r="E19217" s="96"/>
      <c r="F19217" s="24" t="s">
        <v>2056</v>
      </c>
      <c r="G19217" s="97">
        <v>0.2296</v>
      </c>
      <c r="H19217" s="97"/>
      <c r="I19217" s="98">
        <v>24.94</v>
      </c>
      <c r="J19217" s="98"/>
      <c r="K19217" s="27">
        <f>TRUNC(TRUNC(G19217,8)*I19217,2)</f>
        <v>5.72</v>
      </c>
    </row>
    <row r="19218" spans="1:11" ht="18" customHeight="1" x14ac:dyDescent="0.25">
      <c r="A19218" s="9"/>
      <c r="B19218" s="9"/>
      <c r="C19218" s="9"/>
      <c r="D19218" s="9"/>
      <c r="E19218" s="9"/>
      <c r="F19218" s="9"/>
      <c r="G19218" s="91" t="s">
        <v>3912</v>
      </c>
      <c r="H19218" s="91"/>
      <c r="I19218" s="91"/>
      <c r="J19218" s="91"/>
      <c r="K19218" s="28">
        <f>SUM(K19216:K19217)</f>
        <v>13.219999999999999</v>
      </c>
    </row>
    <row r="19219" spans="1:11" ht="15" customHeight="1" x14ac:dyDescent="0.25">
      <c r="A19219" s="93" t="s">
        <v>3922</v>
      </c>
      <c r="B19219" s="93"/>
      <c r="C19219" s="93"/>
      <c r="D19219" s="94" t="s">
        <v>3</v>
      </c>
      <c r="E19219" s="94"/>
      <c r="F19219" s="23" t="s">
        <v>4</v>
      </c>
      <c r="G19219" s="94" t="s">
        <v>3894</v>
      </c>
      <c r="H19219" s="94"/>
      <c r="I19219" s="94" t="s">
        <v>3895</v>
      </c>
      <c r="J19219" s="94"/>
      <c r="K19219" s="23" t="s">
        <v>3896</v>
      </c>
    </row>
    <row r="19220" spans="1:11" ht="21" customHeight="1" x14ac:dyDescent="0.25">
      <c r="A19220" s="24" t="s">
        <v>4042</v>
      </c>
      <c r="B19220" s="95" t="s">
        <v>4043</v>
      </c>
      <c r="C19220" s="95"/>
      <c r="D19220" s="96" t="s">
        <v>20</v>
      </c>
      <c r="E19220" s="96"/>
      <c r="F19220" s="24" t="s">
        <v>34</v>
      </c>
      <c r="G19220" s="97">
        <v>1.8E-3</v>
      </c>
      <c r="H19220" s="97"/>
      <c r="I19220" s="98">
        <v>767.08</v>
      </c>
      <c r="J19220" s="98"/>
      <c r="K19220" s="27">
        <f>TRUNC(TRUNC(G19220,8)*I19220,2)</f>
        <v>1.38</v>
      </c>
    </row>
    <row r="19221" spans="1:11" ht="15" customHeight="1" x14ac:dyDescent="0.25">
      <c r="A19221" s="9"/>
      <c r="B19221" s="9"/>
      <c r="C19221" s="9"/>
      <c r="D19221" s="9"/>
      <c r="E19221" s="9"/>
      <c r="F19221" s="9"/>
      <c r="G19221" s="91" t="s">
        <v>3933</v>
      </c>
      <c r="H19221" s="91"/>
      <c r="I19221" s="91"/>
      <c r="J19221" s="91"/>
      <c r="K19221" s="28">
        <f>SUM(K19220:K19220)</f>
        <v>1.38</v>
      </c>
    </row>
    <row r="19222" spans="1:11" ht="15" customHeight="1" x14ac:dyDescent="0.25">
      <c r="A19222" s="9"/>
      <c r="B19222" s="9"/>
      <c r="C19222" s="9"/>
      <c r="D19222" s="9"/>
      <c r="E19222" s="9"/>
      <c r="F19222" s="9"/>
      <c r="G19222" s="92" t="s">
        <v>3913</v>
      </c>
      <c r="H19222" s="92"/>
      <c r="I19222" s="92"/>
      <c r="J19222" s="92"/>
      <c r="K19222" s="29">
        <f>ROUND(SUM(K19214,K19218,K19221),2)</f>
        <v>48.51</v>
      </c>
    </row>
    <row r="19223" spans="1:11" ht="9.9499999999999993" customHeight="1" x14ac:dyDescent="0.25">
      <c r="A19223" s="9"/>
      <c r="B19223" s="9"/>
      <c r="C19223" s="9"/>
      <c r="D19223" s="9"/>
      <c r="E19223" s="9"/>
      <c r="F19223" s="9"/>
      <c r="G19223" s="100"/>
      <c r="H19223" s="100"/>
      <c r="I19223" s="100"/>
      <c r="J19223" s="100"/>
      <c r="K19223" s="100"/>
    </row>
    <row r="19224" spans="1:11" ht="20.100000000000001" customHeight="1" x14ac:dyDescent="0.25">
      <c r="A19224" s="99" t="s">
        <v>3602</v>
      </c>
      <c r="B19224" s="99"/>
      <c r="C19224" s="99"/>
      <c r="D19224" s="99"/>
      <c r="E19224" s="99"/>
      <c r="F19224" s="99"/>
      <c r="G19224" s="99"/>
      <c r="H19224" s="99"/>
      <c r="I19224" s="99"/>
      <c r="J19224" s="99"/>
      <c r="K19224" s="99"/>
    </row>
    <row r="19225" spans="1:11" ht="15" customHeight="1" x14ac:dyDescent="0.25">
      <c r="A19225" s="93" t="s">
        <v>3893</v>
      </c>
      <c r="B19225" s="93"/>
      <c r="C19225" s="93"/>
      <c r="D19225" s="94" t="s">
        <v>3</v>
      </c>
      <c r="E19225" s="94"/>
      <c r="F19225" s="23" t="s">
        <v>4</v>
      </c>
      <c r="G19225" s="94" t="s">
        <v>3894</v>
      </c>
      <c r="H19225" s="94"/>
      <c r="I19225" s="94" t="s">
        <v>3895</v>
      </c>
      <c r="J19225" s="94"/>
      <c r="K19225" s="23" t="s">
        <v>3896</v>
      </c>
    </row>
    <row r="19226" spans="1:11" ht="15" customHeight="1" x14ac:dyDescent="0.25">
      <c r="A19226" s="24" t="s">
        <v>4044</v>
      </c>
      <c r="B19226" s="95" t="s">
        <v>4045</v>
      </c>
      <c r="C19226" s="95"/>
      <c r="D19226" s="96" t="s">
        <v>20</v>
      </c>
      <c r="E19226" s="96"/>
      <c r="F19226" s="24" t="s">
        <v>3903</v>
      </c>
      <c r="G19226" s="97">
        <v>0.106</v>
      </c>
      <c r="H19226" s="97"/>
      <c r="I19226" s="98">
        <v>2.59</v>
      </c>
      <c r="J19226" s="98"/>
      <c r="K19226" s="27">
        <f>TRUNC(TRUNC(G19226,8)*I19226,2)</f>
        <v>0.27</v>
      </c>
    </row>
    <row r="19227" spans="1:11" ht="15" customHeight="1" x14ac:dyDescent="0.25">
      <c r="A19227" s="9"/>
      <c r="B19227" s="9"/>
      <c r="C19227" s="9"/>
      <c r="D19227" s="9"/>
      <c r="E19227" s="9"/>
      <c r="F19227" s="9"/>
      <c r="G19227" s="91" t="s">
        <v>3906</v>
      </c>
      <c r="H19227" s="91"/>
      <c r="I19227" s="91"/>
      <c r="J19227" s="91"/>
      <c r="K19227" s="28">
        <f>SUM(K19226:K19226)</f>
        <v>0.27</v>
      </c>
    </row>
    <row r="19228" spans="1:11" ht="15" customHeight="1" x14ac:dyDescent="0.25">
      <c r="A19228" s="93" t="s">
        <v>3907</v>
      </c>
      <c r="B19228" s="93"/>
      <c r="C19228" s="93"/>
      <c r="D19228" s="94" t="s">
        <v>3</v>
      </c>
      <c r="E19228" s="94"/>
      <c r="F19228" s="23" t="s">
        <v>4</v>
      </c>
      <c r="G19228" s="94" t="s">
        <v>3894</v>
      </c>
      <c r="H19228" s="94"/>
      <c r="I19228" s="94" t="s">
        <v>3895</v>
      </c>
      <c r="J19228" s="94"/>
      <c r="K19228" s="23" t="s">
        <v>3896</v>
      </c>
    </row>
    <row r="19229" spans="1:11" ht="15" customHeight="1" x14ac:dyDescent="0.25">
      <c r="A19229" s="24" t="s">
        <v>4046</v>
      </c>
      <c r="B19229" s="95" t="s">
        <v>4047</v>
      </c>
      <c r="C19229" s="95"/>
      <c r="D19229" s="96" t="s">
        <v>20</v>
      </c>
      <c r="E19229" s="96"/>
      <c r="F19229" s="24" t="s">
        <v>2056</v>
      </c>
      <c r="G19229" s="97">
        <v>3.6999999999999998E-2</v>
      </c>
      <c r="H19229" s="97"/>
      <c r="I19229" s="98">
        <v>34.35</v>
      </c>
      <c r="J19229" s="98"/>
      <c r="K19229" s="27">
        <f>TRUNC(TRUNC(G19229,8)*I19229,2)</f>
        <v>1.27</v>
      </c>
    </row>
    <row r="19230" spans="1:11" ht="15" customHeight="1" x14ac:dyDescent="0.25">
      <c r="A19230" s="24" t="s">
        <v>3910</v>
      </c>
      <c r="B19230" s="95" t="s">
        <v>3911</v>
      </c>
      <c r="C19230" s="95"/>
      <c r="D19230" s="96" t="s">
        <v>20</v>
      </c>
      <c r="E19230" s="96"/>
      <c r="F19230" s="24" t="s">
        <v>2056</v>
      </c>
      <c r="G19230" s="97">
        <v>1.6E-2</v>
      </c>
      <c r="H19230" s="97"/>
      <c r="I19230" s="98">
        <v>24.94</v>
      </c>
      <c r="J19230" s="98"/>
      <c r="K19230" s="27">
        <f>TRUNC(TRUNC(G19230,8)*I19230,2)</f>
        <v>0.39</v>
      </c>
    </row>
    <row r="19231" spans="1:11" ht="18" customHeight="1" x14ac:dyDescent="0.25">
      <c r="A19231" s="9"/>
      <c r="B19231" s="9"/>
      <c r="C19231" s="9"/>
      <c r="D19231" s="9"/>
      <c r="E19231" s="9"/>
      <c r="F19231" s="9"/>
      <c r="G19231" s="91" t="s">
        <v>3912</v>
      </c>
      <c r="H19231" s="91"/>
      <c r="I19231" s="91"/>
      <c r="J19231" s="91"/>
      <c r="K19231" s="28">
        <f>SUM(K19229:K19230)</f>
        <v>1.6600000000000001</v>
      </c>
    </row>
    <row r="19232" spans="1:11" ht="15" customHeight="1" x14ac:dyDescent="0.25">
      <c r="A19232" s="9"/>
      <c r="B19232" s="9"/>
      <c r="C19232" s="9"/>
      <c r="D19232" s="9"/>
      <c r="E19232" s="9"/>
      <c r="F19232" s="9"/>
      <c r="G19232" s="92" t="s">
        <v>3913</v>
      </c>
      <c r="H19232" s="92"/>
      <c r="I19232" s="92"/>
      <c r="J19232" s="92"/>
      <c r="K19232" s="29">
        <f>ROUND(SUM(K19227,K19231),2)</f>
        <v>1.93</v>
      </c>
    </row>
    <row r="19233" spans="1:11" ht="9.9499999999999993" customHeight="1" x14ac:dyDescent="0.25">
      <c r="A19233" s="9"/>
      <c r="B19233" s="9"/>
      <c r="C19233" s="9"/>
      <c r="D19233" s="9"/>
      <c r="E19233" s="9"/>
      <c r="F19233" s="9"/>
      <c r="G19233" s="100"/>
      <c r="H19233" s="100"/>
      <c r="I19233" s="100"/>
      <c r="J19233" s="100"/>
      <c r="K19233" s="100"/>
    </row>
    <row r="19234" spans="1:11" ht="20.100000000000001" customHeight="1" x14ac:dyDescent="0.25">
      <c r="A19234" s="99" t="s">
        <v>3603</v>
      </c>
      <c r="B19234" s="99"/>
      <c r="C19234" s="99"/>
      <c r="D19234" s="99"/>
      <c r="E19234" s="99"/>
      <c r="F19234" s="99"/>
      <c r="G19234" s="99"/>
      <c r="H19234" s="99"/>
      <c r="I19234" s="99"/>
      <c r="J19234" s="99"/>
      <c r="K19234" s="99"/>
    </row>
    <row r="19235" spans="1:11" ht="15" customHeight="1" x14ac:dyDescent="0.25">
      <c r="A19235" s="93" t="s">
        <v>3916</v>
      </c>
      <c r="B19235" s="93"/>
      <c r="C19235" s="93"/>
      <c r="D19235" s="94" t="s">
        <v>3</v>
      </c>
      <c r="E19235" s="94"/>
      <c r="F19235" s="23" t="s">
        <v>4</v>
      </c>
      <c r="G19235" s="94" t="s">
        <v>3894</v>
      </c>
      <c r="H19235" s="94"/>
      <c r="I19235" s="94" t="s">
        <v>3895</v>
      </c>
      <c r="J19235" s="94"/>
      <c r="K19235" s="23" t="s">
        <v>3896</v>
      </c>
    </row>
    <row r="19236" spans="1:11" ht="29.1" customHeight="1" x14ac:dyDescent="0.25">
      <c r="A19236" s="24" t="s">
        <v>3963</v>
      </c>
      <c r="B19236" s="95" t="s">
        <v>3964</v>
      </c>
      <c r="C19236" s="95"/>
      <c r="D19236" s="96" t="s">
        <v>20</v>
      </c>
      <c r="E19236" s="96"/>
      <c r="F19236" s="24" t="s">
        <v>3936</v>
      </c>
      <c r="G19236" s="97">
        <v>5.2258833999999998</v>
      </c>
      <c r="H19236" s="97"/>
      <c r="I19236" s="98">
        <v>8.9</v>
      </c>
      <c r="J19236" s="98"/>
      <c r="K19236" s="27">
        <f>TRUNC(TRUNC(G19236,8)*I19236,2)</f>
        <v>46.51</v>
      </c>
    </row>
    <row r="19237" spans="1:11" ht="29.1" customHeight="1" x14ac:dyDescent="0.25">
      <c r="A19237" s="24" t="s">
        <v>3965</v>
      </c>
      <c r="B19237" s="95" t="s">
        <v>3966</v>
      </c>
      <c r="C19237" s="95"/>
      <c r="D19237" s="96" t="s">
        <v>20</v>
      </c>
      <c r="E19237" s="96"/>
      <c r="F19237" s="24" t="s">
        <v>30</v>
      </c>
      <c r="G19237" s="97">
        <v>0.95392160000000004</v>
      </c>
      <c r="H19237" s="97"/>
      <c r="I19237" s="98">
        <v>32.76</v>
      </c>
      <c r="J19237" s="98"/>
      <c r="K19237" s="27">
        <f>TRUNC(TRUNC(G19237,8)*I19237,2)</f>
        <v>31.25</v>
      </c>
    </row>
    <row r="19238" spans="1:11" ht="21" customHeight="1" x14ac:dyDescent="0.25">
      <c r="A19238" s="24" t="s">
        <v>3967</v>
      </c>
      <c r="B19238" s="95" t="s">
        <v>3968</v>
      </c>
      <c r="C19238" s="95"/>
      <c r="D19238" s="96" t="s">
        <v>20</v>
      </c>
      <c r="E19238" s="96"/>
      <c r="F19238" s="24" t="s">
        <v>3936</v>
      </c>
      <c r="G19238" s="97">
        <v>5.2258833999999998</v>
      </c>
      <c r="H19238" s="97"/>
      <c r="I19238" s="98">
        <v>27.59</v>
      </c>
      <c r="J19238" s="98"/>
      <c r="K19238" s="27">
        <f>TRUNC(TRUNC(G19238,8)*I19238,2)</f>
        <v>144.18</v>
      </c>
    </row>
    <row r="19239" spans="1:11" ht="21" customHeight="1" x14ac:dyDescent="0.25">
      <c r="A19239" s="24" t="s">
        <v>3969</v>
      </c>
      <c r="B19239" s="95" t="s">
        <v>3970</v>
      </c>
      <c r="C19239" s="95"/>
      <c r="D19239" s="96" t="s">
        <v>20</v>
      </c>
      <c r="E19239" s="96"/>
      <c r="F19239" s="24" t="s">
        <v>30</v>
      </c>
      <c r="G19239" s="97">
        <v>0.95392160000000004</v>
      </c>
      <c r="H19239" s="97"/>
      <c r="I19239" s="98">
        <v>28.09</v>
      </c>
      <c r="J19239" s="98"/>
      <c r="K19239" s="27">
        <f>TRUNC(TRUNC(G19239,8)*I19239,2)</f>
        <v>26.79</v>
      </c>
    </row>
    <row r="19240" spans="1:11" ht="18" customHeight="1" x14ac:dyDescent="0.25">
      <c r="A19240" s="9"/>
      <c r="B19240" s="9"/>
      <c r="C19240" s="9"/>
      <c r="D19240" s="9"/>
      <c r="E19240" s="9"/>
      <c r="F19240" s="9"/>
      <c r="G19240" s="91" t="s">
        <v>3919</v>
      </c>
      <c r="H19240" s="91"/>
      <c r="I19240" s="91"/>
      <c r="J19240" s="91"/>
      <c r="K19240" s="28">
        <f>SUM(K19236:K19239)</f>
        <v>248.73</v>
      </c>
    </row>
    <row r="19241" spans="1:11" ht="15" customHeight="1" x14ac:dyDescent="0.25">
      <c r="A19241" s="93" t="s">
        <v>3893</v>
      </c>
      <c r="B19241" s="93"/>
      <c r="C19241" s="93"/>
      <c r="D19241" s="94" t="s">
        <v>3</v>
      </c>
      <c r="E19241" s="94"/>
      <c r="F19241" s="23" t="s">
        <v>4</v>
      </c>
      <c r="G19241" s="94" t="s">
        <v>3894</v>
      </c>
      <c r="H19241" s="94"/>
      <c r="I19241" s="94" t="s">
        <v>3895</v>
      </c>
      <c r="J19241" s="94"/>
      <c r="K19241" s="23" t="s">
        <v>3896</v>
      </c>
    </row>
    <row r="19242" spans="1:11" ht="21" customHeight="1" x14ac:dyDescent="0.25">
      <c r="A19242" s="24" t="s">
        <v>4048</v>
      </c>
      <c r="B19242" s="95" t="s">
        <v>4049</v>
      </c>
      <c r="C19242" s="95"/>
      <c r="D19242" s="96" t="s">
        <v>20</v>
      </c>
      <c r="E19242" s="96"/>
      <c r="F19242" s="24" t="s">
        <v>34</v>
      </c>
      <c r="G19242" s="97">
        <v>0.19980000000000001</v>
      </c>
      <c r="H19242" s="97"/>
      <c r="I19242" s="98">
        <v>206.17</v>
      </c>
      <c r="J19242" s="98"/>
      <c r="K19242" s="27">
        <f>TRUNC(TRUNC(G19242,8)*I19242,2)</f>
        <v>41.19</v>
      </c>
    </row>
    <row r="19243" spans="1:11" ht="15" customHeight="1" x14ac:dyDescent="0.25">
      <c r="A19243" s="24" t="s">
        <v>3955</v>
      </c>
      <c r="B19243" s="95" t="s">
        <v>3956</v>
      </c>
      <c r="C19243" s="95"/>
      <c r="D19243" s="96" t="s">
        <v>20</v>
      </c>
      <c r="E19243" s="96"/>
      <c r="F19243" s="24" t="s">
        <v>3903</v>
      </c>
      <c r="G19243" s="97">
        <v>3.6695999999999999E-2</v>
      </c>
      <c r="H19243" s="97"/>
      <c r="I19243" s="98">
        <v>19.37</v>
      </c>
      <c r="J19243" s="98"/>
      <c r="K19243" s="27">
        <f>TRUNC(TRUNC(G19243,8)*I19243,2)</f>
        <v>0.71</v>
      </c>
    </row>
    <row r="19244" spans="1:11" ht="21" customHeight="1" x14ac:dyDescent="0.25">
      <c r="A19244" s="24" t="s">
        <v>4050</v>
      </c>
      <c r="B19244" s="95" t="s">
        <v>4051</v>
      </c>
      <c r="C19244" s="95"/>
      <c r="D19244" s="96" t="s">
        <v>20</v>
      </c>
      <c r="E19244" s="96"/>
      <c r="F19244" s="24" t="s">
        <v>84</v>
      </c>
      <c r="G19244" s="97">
        <v>7.48</v>
      </c>
      <c r="H19244" s="97"/>
      <c r="I19244" s="98">
        <v>3.9</v>
      </c>
      <c r="J19244" s="98"/>
      <c r="K19244" s="27">
        <f>TRUNC(TRUNC(G19244,8)*I19244,2)</f>
        <v>29.17</v>
      </c>
    </row>
    <row r="19245" spans="1:11" ht="15" customHeight="1" x14ac:dyDescent="0.25">
      <c r="A19245" s="9"/>
      <c r="B19245" s="9"/>
      <c r="C19245" s="9"/>
      <c r="D19245" s="9"/>
      <c r="E19245" s="9"/>
      <c r="F19245" s="9"/>
      <c r="G19245" s="91" t="s">
        <v>3906</v>
      </c>
      <c r="H19245" s="91"/>
      <c r="I19245" s="91"/>
      <c r="J19245" s="91"/>
      <c r="K19245" s="28">
        <f>SUM(K19242:K19244)</f>
        <v>71.069999999999993</v>
      </c>
    </row>
    <row r="19246" spans="1:11" ht="15" customHeight="1" x14ac:dyDescent="0.25">
      <c r="A19246" s="93" t="s">
        <v>3907</v>
      </c>
      <c r="B19246" s="93"/>
      <c r="C19246" s="93"/>
      <c r="D19246" s="94" t="s">
        <v>3</v>
      </c>
      <c r="E19246" s="94"/>
      <c r="F19246" s="23" t="s">
        <v>4</v>
      </c>
      <c r="G19246" s="94" t="s">
        <v>3894</v>
      </c>
      <c r="H19246" s="94"/>
      <c r="I19246" s="94" t="s">
        <v>3895</v>
      </c>
      <c r="J19246" s="94"/>
      <c r="K19246" s="23" t="s">
        <v>3896</v>
      </c>
    </row>
    <row r="19247" spans="1:11" ht="15" customHeight="1" x14ac:dyDescent="0.25">
      <c r="A19247" s="24" t="s">
        <v>3971</v>
      </c>
      <c r="B19247" s="95" t="s">
        <v>3972</v>
      </c>
      <c r="C19247" s="95"/>
      <c r="D19247" s="96" t="s">
        <v>20</v>
      </c>
      <c r="E19247" s="96"/>
      <c r="F19247" s="24" t="s">
        <v>2056</v>
      </c>
      <c r="G19247" s="97">
        <v>2.3251949999999999</v>
      </c>
      <c r="H19247" s="97"/>
      <c r="I19247" s="98">
        <v>32.69</v>
      </c>
      <c r="J19247" s="98"/>
      <c r="K19247" s="27">
        <f>TRUNC(TRUNC(G19247,8)*I19247,2)</f>
        <v>76.010000000000005</v>
      </c>
    </row>
    <row r="19248" spans="1:11" ht="15" customHeight="1" x14ac:dyDescent="0.25">
      <c r="A19248" s="24" t="s">
        <v>3910</v>
      </c>
      <c r="B19248" s="95" t="s">
        <v>3911</v>
      </c>
      <c r="C19248" s="95"/>
      <c r="D19248" s="96" t="s">
        <v>20</v>
      </c>
      <c r="E19248" s="96"/>
      <c r="F19248" s="24" t="s">
        <v>2056</v>
      </c>
      <c r="G19248" s="97">
        <v>17.010999999999999</v>
      </c>
      <c r="H19248" s="97"/>
      <c r="I19248" s="98">
        <v>24.94</v>
      </c>
      <c r="J19248" s="98"/>
      <c r="K19248" s="27">
        <f>TRUNC(TRUNC(G19248,8)*I19248,2)</f>
        <v>424.25</v>
      </c>
    </row>
    <row r="19249" spans="1:11" ht="18" customHeight="1" x14ac:dyDescent="0.25">
      <c r="A19249" s="9"/>
      <c r="B19249" s="9"/>
      <c r="C19249" s="9"/>
      <c r="D19249" s="9"/>
      <c r="E19249" s="9"/>
      <c r="F19249" s="9"/>
      <c r="G19249" s="91" t="s">
        <v>3912</v>
      </c>
      <c r="H19249" s="91"/>
      <c r="I19249" s="91"/>
      <c r="J19249" s="91"/>
      <c r="K19249" s="28">
        <f>SUM(K19247:K19248)</f>
        <v>500.26</v>
      </c>
    </row>
    <row r="19250" spans="1:11" ht="15" customHeight="1" x14ac:dyDescent="0.25">
      <c r="A19250" s="93" t="s">
        <v>3922</v>
      </c>
      <c r="B19250" s="93"/>
      <c r="C19250" s="93"/>
      <c r="D19250" s="94" t="s">
        <v>3</v>
      </c>
      <c r="E19250" s="94"/>
      <c r="F19250" s="23" t="s">
        <v>4</v>
      </c>
      <c r="G19250" s="94" t="s">
        <v>3894</v>
      </c>
      <c r="H19250" s="94"/>
      <c r="I19250" s="94" t="s">
        <v>3895</v>
      </c>
      <c r="J19250" s="94"/>
      <c r="K19250" s="23" t="s">
        <v>3896</v>
      </c>
    </row>
    <row r="19251" spans="1:11" ht="29.1" customHeight="1" x14ac:dyDescent="0.25">
      <c r="A19251" s="24" t="s">
        <v>4052</v>
      </c>
      <c r="B19251" s="95" t="s">
        <v>4053</v>
      </c>
      <c r="C19251" s="95"/>
      <c r="D19251" s="96" t="s">
        <v>20</v>
      </c>
      <c r="E19251" s="96"/>
      <c r="F19251" s="24" t="s">
        <v>34</v>
      </c>
      <c r="G19251" s="97">
        <v>0.66502459999999997</v>
      </c>
      <c r="H19251" s="97"/>
      <c r="I19251" s="98">
        <v>619.19000000000005</v>
      </c>
      <c r="J19251" s="98"/>
      <c r="K19251" s="27">
        <f>TRUNC(TRUNC(G19251,8)*I19251,2)</f>
        <v>411.77</v>
      </c>
    </row>
    <row r="19252" spans="1:11" ht="21" customHeight="1" x14ac:dyDescent="0.25">
      <c r="A19252" s="24" t="s">
        <v>95</v>
      </c>
      <c r="B19252" s="95" t="s">
        <v>96</v>
      </c>
      <c r="C19252" s="95"/>
      <c r="D19252" s="96" t="s">
        <v>20</v>
      </c>
      <c r="E19252" s="96"/>
      <c r="F19252" s="24" t="s">
        <v>16</v>
      </c>
      <c r="G19252" s="97">
        <v>0.48</v>
      </c>
      <c r="H19252" s="97"/>
      <c r="I19252" s="98">
        <v>176.85</v>
      </c>
      <c r="J19252" s="98"/>
      <c r="K19252" s="27">
        <f>TRUNC(TRUNC(G19252,8)*I19252,2)</f>
        <v>84.88</v>
      </c>
    </row>
    <row r="19253" spans="1:11" ht="15" customHeight="1" x14ac:dyDescent="0.25">
      <c r="A19253" s="9"/>
      <c r="B19253" s="9"/>
      <c r="C19253" s="9"/>
      <c r="D19253" s="9"/>
      <c r="E19253" s="9"/>
      <c r="F19253" s="9"/>
      <c r="G19253" s="91" t="s">
        <v>3933</v>
      </c>
      <c r="H19253" s="91"/>
      <c r="I19253" s="91"/>
      <c r="J19253" s="91"/>
      <c r="K19253" s="28">
        <f>SUM(K19251:K19252)</f>
        <v>496.65</v>
      </c>
    </row>
    <row r="19254" spans="1:11" ht="15" customHeight="1" x14ac:dyDescent="0.25">
      <c r="A19254" s="9"/>
      <c r="B19254" s="9"/>
      <c r="C19254" s="9"/>
      <c r="D19254" s="9"/>
      <c r="E19254" s="9"/>
      <c r="F19254" s="9"/>
      <c r="G19254" s="92" t="s">
        <v>3913</v>
      </c>
      <c r="H19254" s="92"/>
      <c r="I19254" s="92"/>
      <c r="J19254" s="92"/>
      <c r="K19254" s="29">
        <f>ROUND(SUM(K19240,K19245,K19249,K19253),2)</f>
        <v>1316.71</v>
      </c>
    </row>
    <row r="19255" spans="1:11" ht="9.9499999999999993" customHeight="1" x14ac:dyDescent="0.25">
      <c r="A19255" s="9"/>
      <c r="B19255" s="9"/>
      <c r="C19255" s="9"/>
      <c r="D19255" s="9"/>
      <c r="E19255" s="9"/>
      <c r="F19255" s="9"/>
      <c r="G19255" s="100"/>
      <c r="H19255" s="100"/>
      <c r="I19255" s="100"/>
      <c r="J19255" s="100"/>
      <c r="K19255" s="100"/>
    </row>
    <row r="19256" spans="1:11" ht="20.100000000000001" customHeight="1" x14ac:dyDescent="0.25">
      <c r="A19256" s="99" t="s">
        <v>3604</v>
      </c>
      <c r="B19256" s="99"/>
      <c r="C19256" s="99"/>
      <c r="D19256" s="99"/>
      <c r="E19256" s="99"/>
      <c r="F19256" s="99"/>
      <c r="G19256" s="99"/>
      <c r="H19256" s="99"/>
      <c r="I19256" s="99"/>
      <c r="J19256" s="99"/>
      <c r="K19256" s="99"/>
    </row>
    <row r="19257" spans="1:11" ht="15" customHeight="1" x14ac:dyDescent="0.25">
      <c r="A19257" s="93" t="s">
        <v>3893</v>
      </c>
      <c r="B19257" s="93"/>
      <c r="C19257" s="93"/>
      <c r="D19257" s="94" t="s">
        <v>3</v>
      </c>
      <c r="E19257" s="94"/>
      <c r="F19257" s="23" t="s">
        <v>4</v>
      </c>
      <c r="G19257" s="94" t="s">
        <v>3894</v>
      </c>
      <c r="H19257" s="94"/>
      <c r="I19257" s="94" t="s">
        <v>3895</v>
      </c>
      <c r="J19257" s="94"/>
      <c r="K19257" s="23" t="s">
        <v>3896</v>
      </c>
    </row>
    <row r="19258" spans="1:11" ht="29.1" customHeight="1" x14ac:dyDescent="0.25">
      <c r="A19258" s="24" t="s">
        <v>4054</v>
      </c>
      <c r="B19258" s="95" t="s">
        <v>4055</v>
      </c>
      <c r="C19258" s="95"/>
      <c r="D19258" s="96" t="s">
        <v>20</v>
      </c>
      <c r="E19258" s="96"/>
      <c r="F19258" s="24" t="s">
        <v>34</v>
      </c>
      <c r="G19258" s="97">
        <v>0.18468999999999999</v>
      </c>
      <c r="H19258" s="97"/>
      <c r="I19258" s="98">
        <v>517.16999999999996</v>
      </c>
      <c r="J19258" s="98"/>
      <c r="K19258" s="27">
        <f t="shared" ref="K19258:K19263" si="149">ROUND(ROUND(G19258,8)*I19258,2)</f>
        <v>95.52</v>
      </c>
    </row>
    <row r="19259" spans="1:11" ht="21" customHeight="1" x14ac:dyDescent="0.25">
      <c r="A19259" s="24" t="s">
        <v>4056</v>
      </c>
      <c r="B19259" s="95" t="s">
        <v>4057</v>
      </c>
      <c r="C19259" s="95"/>
      <c r="D19259" s="96" t="s">
        <v>20</v>
      </c>
      <c r="E19259" s="96"/>
      <c r="F19259" s="24" t="s">
        <v>2057</v>
      </c>
      <c r="G19259" s="97">
        <v>3.1900000000000001E-3</v>
      </c>
      <c r="H19259" s="97"/>
      <c r="I19259" s="98">
        <v>8.98</v>
      </c>
      <c r="J19259" s="98"/>
      <c r="K19259" s="27">
        <f t="shared" si="149"/>
        <v>0.03</v>
      </c>
    </row>
    <row r="19260" spans="1:11" ht="15" customHeight="1" x14ac:dyDescent="0.25">
      <c r="A19260" s="24" t="s">
        <v>3955</v>
      </c>
      <c r="B19260" s="95" t="s">
        <v>3956</v>
      </c>
      <c r="C19260" s="95"/>
      <c r="D19260" s="96" t="s">
        <v>20</v>
      </c>
      <c r="E19260" s="96"/>
      <c r="F19260" s="24" t="s">
        <v>3903</v>
      </c>
      <c r="G19260" s="97">
        <v>4.4999999999999998E-2</v>
      </c>
      <c r="H19260" s="97"/>
      <c r="I19260" s="98">
        <v>19.37</v>
      </c>
      <c r="J19260" s="98"/>
      <c r="K19260" s="27">
        <f t="shared" si="149"/>
        <v>0.87</v>
      </c>
    </row>
    <row r="19261" spans="1:11" ht="21" customHeight="1" x14ac:dyDescent="0.25">
      <c r="A19261" s="24" t="s">
        <v>4050</v>
      </c>
      <c r="B19261" s="95" t="s">
        <v>4051</v>
      </c>
      <c r="C19261" s="95"/>
      <c r="D19261" s="96" t="s">
        <v>20</v>
      </c>
      <c r="E19261" s="96"/>
      <c r="F19261" s="24" t="s">
        <v>84</v>
      </c>
      <c r="G19261" s="97">
        <v>0.46875</v>
      </c>
      <c r="H19261" s="97"/>
      <c r="I19261" s="98">
        <v>3.9</v>
      </c>
      <c r="J19261" s="98"/>
      <c r="K19261" s="27">
        <f t="shared" si="149"/>
        <v>1.83</v>
      </c>
    </row>
    <row r="19262" spans="1:11" ht="21" customHeight="1" x14ac:dyDescent="0.25">
      <c r="A19262" s="24" t="s">
        <v>4058</v>
      </c>
      <c r="B19262" s="95" t="s">
        <v>4059</v>
      </c>
      <c r="C19262" s="95"/>
      <c r="D19262" s="96" t="s">
        <v>20</v>
      </c>
      <c r="E19262" s="96"/>
      <c r="F19262" s="24" t="s">
        <v>84</v>
      </c>
      <c r="G19262" s="97">
        <v>0.375</v>
      </c>
      <c r="H19262" s="97"/>
      <c r="I19262" s="98">
        <v>2.69</v>
      </c>
      <c r="J19262" s="98"/>
      <c r="K19262" s="27">
        <f t="shared" si="149"/>
        <v>1.01</v>
      </c>
    </row>
    <row r="19263" spans="1:11" ht="29.1" customHeight="1" x14ac:dyDescent="0.25">
      <c r="A19263" s="24" t="s">
        <v>4060</v>
      </c>
      <c r="B19263" s="95" t="s">
        <v>4061</v>
      </c>
      <c r="C19263" s="95"/>
      <c r="D19263" s="96" t="s">
        <v>20</v>
      </c>
      <c r="E19263" s="96"/>
      <c r="F19263" s="24" t="s">
        <v>16</v>
      </c>
      <c r="G19263" s="97">
        <v>1.07</v>
      </c>
      <c r="H19263" s="97"/>
      <c r="I19263" s="98">
        <v>23.81</v>
      </c>
      <c r="J19263" s="98"/>
      <c r="K19263" s="27">
        <f t="shared" si="149"/>
        <v>25.48</v>
      </c>
    </row>
    <row r="19264" spans="1:11" ht="15" customHeight="1" x14ac:dyDescent="0.25">
      <c r="A19264" s="9"/>
      <c r="B19264" s="9"/>
      <c r="C19264" s="9"/>
      <c r="D19264" s="9"/>
      <c r="E19264" s="9"/>
      <c r="F19264" s="9"/>
      <c r="G19264" s="91" t="s">
        <v>3906</v>
      </c>
      <c r="H19264" s="91"/>
      <c r="I19264" s="91"/>
      <c r="J19264" s="91"/>
      <c r="K19264" s="28">
        <f>SUM(K19258:K19263)</f>
        <v>124.74000000000001</v>
      </c>
    </row>
    <row r="19265" spans="1:11" ht="15" customHeight="1" x14ac:dyDescent="0.25">
      <c r="A19265" s="93" t="s">
        <v>3907</v>
      </c>
      <c r="B19265" s="93"/>
      <c r="C19265" s="93"/>
      <c r="D19265" s="94" t="s">
        <v>3</v>
      </c>
      <c r="E19265" s="94"/>
      <c r="F19265" s="23" t="s">
        <v>4</v>
      </c>
      <c r="G19265" s="94" t="s">
        <v>3894</v>
      </c>
      <c r="H19265" s="94"/>
      <c r="I19265" s="94" t="s">
        <v>3895</v>
      </c>
      <c r="J19265" s="94"/>
      <c r="K19265" s="23" t="s">
        <v>3896</v>
      </c>
    </row>
    <row r="19266" spans="1:11" ht="21" customHeight="1" x14ac:dyDescent="0.25">
      <c r="A19266" s="24" t="s">
        <v>3908</v>
      </c>
      <c r="B19266" s="95" t="s">
        <v>3909</v>
      </c>
      <c r="C19266" s="95"/>
      <c r="D19266" s="96" t="s">
        <v>20</v>
      </c>
      <c r="E19266" s="96"/>
      <c r="F19266" s="24" t="s">
        <v>2056</v>
      </c>
      <c r="G19266" s="97">
        <v>0.13009999999999999</v>
      </c>
      <c r="H19266" s="97"/>
      <c r="I19266" s="98">
        <v>32.24</v>
      </c>
      <c r="J19266" s="98"/>
      <c r="K19266" s="27">
        <f>ROUND(ROUND(G19266,8)*I19266,2)</f>
        <v>4.1900000000000004</v>
      </c>
    </row>
    <row r="19267" spans="1:11" ht="15" customHeight="1" x14ac:dyDescent="0.25">
      <c r="A19267" s="24" t="s">
        <v>3971</v>
      </c>
      <c r="B19267" s="95" t="s">
        <v>3972</v>
      </c>
      <c r="C19267" s="95"/>
      <c r="D19267" s="96" t="s">
        <v>20</v>
      </c>
      <c r="E19267" s="96"/>
      <c r="F19267" s="24" t="s">
        <v>2056</v>
      </c>
      <c r="G19267" s="97">
        <v>8.7400000000000005E-2</v>
      </c>
      <c r="H19267" s="97"/>
      <c r="I19267" s="98">
        <v>32.69</v>
      </c>
      <c r="J19267" s="98"/>
      <c r="K19267" s="27">
        <f>ROUND(ROUND(G19267,8)*I19267,2)</f>
        <v>2.86</v>
      </c>
    </row>
    <row r="19268" spans="1:11" ht="15" customHeight="1" x14ac:dyDescent="0.25">
      <c r="A19268" s="24" t="s">
        <v>3910</v>
      </c>
      <c r="B19268" s="95" t="s">
        <v>3911</v>
      </c>
      <c r="C19268" s="95"/>
      <c r="D19268" s="96" t="s">
        <v>20</v>
      </c>
      <c r="E19268" s="96"/>
      <c r="F19268" s="24" t="s">
        <v>2056</v>
      </c>
      <c r="G19268" s="97">
        <v>0.21759999999999999</v>
      </c>
      <c r="H19268" s="97"/>
      <c r="I19268" s="98">
        <v>24.94</v>
      </c>
      <c r="J19268" s="98"/>
      <c r="K19268" s="27">
        <f>ROUND(ROUND(G19268,8)*I19268,2)</f>
        <v>5.43</v>
      </c>
    </row>
    <row r="19269" spans="1:11" ht="18" customHeight="1" x14ac:dyDescent="0.25">
      <c r="A19269" s="9"/>
      <c r="B19269" s="9"/>
      <c r="C19269" s="9"/>
      <c r="D19269" s="9"/>
      <c r="E19269" s="9"/>
      <c r="F19269" s="9"/>
      <c r="G19269" s="91" t="s">
        <v>3912</v>
      </c>
      <c r="H19269" s="91"/>
      <c r="I19269" s="91"/>
      <c r="J19269" s="91"/>
      <c r="K19269" s="28">
        <f>SUM(K19266:K19268)</f>
        <v>12.48</v>
      </c>
    </row>
    <row r="19270" spans="1:11" ht="15" customHeight="1" x14ac:dyDescent="0.25">
      <c r="A19270" s="93" t="s">
        <v>3922</v>
      </c>
      <c r="B19270" s="93"/>
      <c r="C19270" s="93"/>
      <c r="D19270" s="94" t="s">
        <v>3</v>
      </c>
      <c r="E19270" s="94"/>
      <c r="F19270" s="23" t="s">
        <v>4</v>
      </c>
      <c r="G19270" s="94" t="s">
        <v>3894</v>
      </c>
      <c r="H19270" s="94"/>
      <c r="I19270" s="94" t="s">
        <v>3895</v>
      </c>
      <c r="J19270" s="94"/>
      <c r="K19270" s="23" t="s">
        <v>3896</v>
      </c>
    </row>
    <row r="19271" spans="1:11" ht="29.1" customHeight="1" x14ac:dyDescent="0.25">
      <c r="A19271" s="24" t="s">
        <v>4062</v>
      </c>
      <c r="B19271" s="95" t="s">
        <v>4063</v>
      </c>
      <c r="C19271" s="95"/>
      <c r="D19271" s="96" t="s">
        <v>20</v>
      </c>
      <c r="E19271" s="96"/>
      <c r="F19271" s="24" t="s">
        <v>3903</v>
      </c>
      <c r="G19271" s="97">
        <v>1.23E-2</v>
      </c>
      <c r="H19271" s="97"/>
      <c r="I19271" s="98">
        <v>23.44</v>
      </c>
      <c r="J19271" s="98"/>
      <c r="K19271" s="27">
        <f>ROUND(ROUND(G19271,8)*I19271,2)</f>
        <v>0.28999999999999998</v>
      </c>
    </row>
    <row r="19272" spans="1:11" ht="21" customHeight="1" x14ac:dyDescent="0.25">
      <c r="A19272" s="24" t="s">
        <v>4064</v>
      </c>
      <c r="B19272" s="95" t="s">
        <v>4065</v>
      </c>
      <c r="C19272" s="95"/>
      <c r="D19272" s="96" t="s">
        <v>4066</v>
      </c>
      <c r="E19272" s="96"/>
      <c r="F19272" s="24" t="s">
        <v>26</v>
      </c>
      <c r="G19272" s="97">
        <v>4</v>
      </c>
      <c r="H19272" s="97"/>
      <c r="I19272" s="98">
        <v>5.76</v>
      </c>
      <c r="J19272" s="98"/>
      <c r="K19272" s="27">
        <f>ROUND(ROUND(G19272,8)*I19272,2)</f>
        <v>23.04</v>
      </c>
    </row>
    <row r="19273" spans="1:11" ht="15" customHeight="1" x14ac:dyDescent="0.25">
      <c r="A19273" s="9"/>
      <c r="B19273" s="9"/>
      <c r="C19273" s="9"/>
      <c r="D19273" s="9"/>
      <c r="E19273" s="9"/>
      <c r="F19273" s="9"/>
      <c r="G19273" s="91" t="s">
        <v>3933</v>
      </c>
      <c r="H19273" s="91"/>
      <c r="I19273" s="91"/>
      <c r="J19273" s="91"/>
      <c r="K19273" s="28">
        <f>SUM(K19271:K19272)</f>
        <v>23.33</v>
      </c>
    </row>
    <row r="19274" spans="1:11" ht="15" customHeight="1" x14ac:dyDescent="0.25">
      <c r="A19274" s="9"/>
      <c r="B19274" s="9"/>
      <c r="C19274" s="9"/>
      <c r="D19274" s="9"/>
      <c r="E19274" s="9"/>
      <c r="F19274" s="9"/>
      <c r="G19274" s="92" t="s">
        <v>3913</v>
      </c>
      <c r="H19274" s="92"/>
      <c r="I19274" s="92"/>
      <c r="J19274" s="92"/>
      <c r="K19274" s="29">
        <f>ROUND(SUM(K19264,K19269,K19273),2)</f>
        <v>160.55000000000001</v>
      </c>
    </row>
    <row r="19275" spans="1:11" ht="9.9499999999999993" customHeight="1" x14ac:dyDescent="0.25">
      <c r="A19275" s="9"/>
      <c r="B19275" s="9"/>
      <c r="C19275" s="9"/>
      <c r="D19275" s="9"/>
      <c r="E19275" s="9"/>
      <c r="F19275" s="9"/>
      <c r="G19275" s="100"/>
      <c r="H19275" s="100"/>
      <c r="I19275" s="100"/>
      <c r="J19275" s="100"/>
      <c r="K19275" s="100"/>
    </row>
    <row r="19276" spans="1:11" ht="20.100000000000001" customHeight="1" x14ac:dyDescent="0.25">
      <c r="A19276" s="99" t="s">
        <v>3605</v>
      </c>
      <c r="B19276" s="99"/>
      <c r="C19276" s="99"/>
      <c r="D19276" s="99"/>
      <c r="E19276" s="99"/>
      <c r="F19276" s="99"/>
      <c r="G19276" s="99"/>
      <c r="H19276" s="99"/>
      <c r="I19276" s="99"/>
      <c r="J19276" s="99"/>
      <c r="K19276" s="99"/>
    </row>
    <row r="19277" spans="1:11" ht="15" customHeight="1" x14ac:dyDescent="0.25">
      <c r="A19277" s="93" t="s">
        <v>3893</v>
      </c>
      <c r="B19277" s="93"/>
      <c r="C19277" s="93"/>
      <c r="D19277" s="94" t="s">
        <v>3</v>
      </c>
      <c r="E19277" s="94"/>
      <c r="F19277" s="23" t="s">
        <v>4</v>
      </c>
      <c r="G19277" s="94" t="s">
        <v>3894</v>
      </c>
      <c r="H19277" s="94"/>
      <c r="I19277" s="94" t="s">
        <v>3895</v>
      </c>
      <c r="J19277" s="94"/>
      <c r="K19277" s="23" t="s">
        <v>3896</v>
      </c>
    </row>
    <row r="19278" spans="1:11" ht="45.95" customHeight="1" x14ac:dyDescent="0.25">
      <c r="A19278" s="24" t="s">
        <v>4073</v>
      </c>
      <c r="B19278" s="95" t="s">
        <v>4074</v>
      </c>
      <c r="C19278" s="95"/>
      <c r="D19278" s="96" t="s">
        <v>20</v>
      </c>
      <c r="E19278" s="96"/>
      <c r="F19278" s="24" t="s">
        <v>26</v>
      </c>
      <c r="G19278" s="97">
        <v>1</v>
      </c>
      <c r="H19278" s="97"/>
      <c r="I19278" s="98">
        <v>1235.9100000000001</v>
      </c>
      <c r="J19278" s="98"/>
      <c r="K19278" s="27">
        <f>TRUNC(TRUNC(G19278,8)*I19278,2)</f>
        <v>1235.9100000000001</v>
      </c>
    </row>
    <row r="19279" spans="1:11" ht="21" customHeight="1" x14ac:dyDescent="0.25">
      <c r="A19279" s="24" t="s">
        <v>4075</v>
      </c>
      <c r="B19279" s="95" t="s">
        <v>4076</v>
      </c>
      <c r="C19279" s="95"/>
      <c r="D19279" s="96" t="s">
        <v>20</v>
      </c>
      <c r="E19279" s="96"/>
      <c r="F19279" s="24" t="s">
        <v>34</v>
      </c>
      <c r="G19279" s="97">
        <v>1.1999999999999999E-3</v>
      </c>
      <c r="H19279" s="97"/>
      <c r="I19279" s="98">
        <v>205.09</v>
      </c>
      <c r="J19279" s="98"/>
      <c r="K19279" s="27">
        <f>TRUNC(TRUNC(G19279,8)*I19279,2)</f>
        <v>0.24</v>
      </c>
    </row>
    <row r="19280" spans="1:11" ht="15" customHeight="1" x14ac:dyDescent="0.25">
      <c r="A19280" s="9"/>
      <c r="B19280" s="9"/>
      <c r="C19280" s="9"/>
      <c r="D19280" s="9"/>
      <c r="E19280" s="9"/>
      <c r="F19280" s="9"/>
      <c r="G19280" s="91" t="s">
        <v>3906</v>
      </c>
      <c r="H19280" s="91"/>
      <c r="I19280" s="91"/>
      <c r="J19280" s="91"/>
      <c r="K19280" s="28">
        <f>SUM(K19278:K19279)</f>
        <v>1236.1500000000001</v>
      </c>
    </row>
    <row r="19281" spans="1:11" ht="15" customHeight="1" x14ac:dyDescent="0.25">
      <c r="A19281" s="93" t="s">
        <v>3907</v>
      </c>
      <c r="B19281" s="93"/>
      <c r="C19281" s="93"/>
      <c r="D19281" s="94" t="s">
        <v>3</v>
      </c>
      <c r="E19281" s="94"/>
      <c r="F19281" s="23" t="s">
        <v>4</v>
      </c>
      <c r="G19281" s="94" t="s">
        <v>3894</v>
      </c>
      <c r="H19281" s="94"/>
      <c r="I19281" s="94" t="s">
        <v>3895</v>
      </c>
      <c r="J19281" s="94"/>
      <c r="K19281" s="23" t="s">
        <v>3896</v>
      </c>
    </row>
    <row r="19282" spans="1:11" ht="15" customHeight="1" x14ac:dyDescent="0.25">
      <c r="A19282" s="24" t="s">
        <v>3971</v>
      </c>
      <c r="B19282" s="95" t="s">
        <v>3972</v>
      </c>
      <c r="C19282" s="95"/>
      <c r="D19282" s="96" t="s">
        <v>20</v>
      </c>
      <c r="E19282" s="96"/>
      <c r="F19282" s="24" t="s">
        <v>2056</v>
      </c>
      <c r="G19282" s="97">
        <v>0.86809999999999998</v>
      </c>
      <c r="H19282" s="97"/>
      <c r="I19282" s="98">
        <v>32.69</v>
      </c>
      <c r="J19282" s="98"/>
      <c r="K19282" s="27">
        <f>TRUNC(TRUNC(G19282,8)*I19282,2)</f>
        <v>28.37</v>
      </c>
    </row>
    <row r="19283" spans="1:11" ht="15" customHeight="1" x14ac:dyDescent="0.25">
      <c r="A19283" s="24" t="s">
        <v>3910</v>
      </c>
      <c r="B19283" s="95" t="s">
        <v>3911</v>
      </c>
      <c r="C19283" s="95"/>
      <c r="D19283" s="96" t="s">
        <v>20</v>
      </c>
      <c r="E19283" s="96"/>
      <c r="F19283" s="24" t="s">
        <v>2056</v>
      </c>
      <c r="G19283" s="97">
        <v>0.57869999999999999</v>
      </c>
      <c r="H19283" s="97"/>
      <c r="I19283" s="98">
        <v>24.94</v>
      </c>
      <c r="J19283" s="98"/>
      <c r="K19283" s="27">
        <f>TRUNC(TRUNC(G19283,8)*I19283,2)</f>
        <v>14.43</v>
      </c>
    </row>
    <row r="19284" spans="1:11" ht="18" customHeight="1" x14ac:dyDescent="0.25">
      <c r="A19284" s="9"/>
      <c r="B19284" s="9"/>
      <c r="C19284" s="9"/>
      <c r="D19284" s="9"/>
      <c r="E19284" s="9"/>
      <c r="F19284" s="9"/>
      <c r="G19284" s="91" t="s">
        <v>3912</v>
      </c>
      <c r="H19284" s="91"/>
      <c r="I19284" s="91"/>
      <c r="J19284" s="91"/>
      <c r="K19284" s="28">
        <f>SUM(K19282:K19283)</f>
        <v>42.8</v>
      </c>
    </row>
    <row r="19285" spans="1:11" ht="15" customHeight="1" x14ac:dyDescent="0.25">
      <c r="A19285" s="93" t="s">
        <v>3922</v>
      </c>
      <c r="B19285" s="93"/>
      <c r="C19285" s="93"/>
      <c r="D19285" s="94" t="s">
        <v>3</v>
      </c>
      <c r="E19285" s="94"/>
      <c r="F19285" s="23" t="s">
        <v>4</v>
      </c>
      <c r="G19285" s="94" t="s">
        <v>3894</v>
      </c>
      <c r="H19285" s="94"/>
      <c r="I19285" s="94" t="s">
        <v>3895</v>
      </c>
      <c r="J19285" s="94"/>
      <c r="K19285" s="23" t="s">
        <v>3896</v>
      </c>
    </row>
    <row r="19286" spans="1:11" ht="29.1" customHeight="1" x14ac:dyDescent="0.25">
      <c r="A19286" s="24" t="s">
        <v>4077</v>
      </c>
      <c r="B19286" s="95" t="s">
        <v>4078</v>
      </c>
      <c r="C19286" s="95"/>
      <c r="D19286" s="96" t="s">
        <v>20</v>
      </c>
      <c r="E19286" s="96"/>
      <c r="F19286" s="24" t="s">
        <v>34</v>
      </c>
      <c r="G19286" s="97">
        <v>2.2200000000000001E-2</v>
      </c>
      <c r="H19286" s="97"/>
      <c r="I19286" s="98">
        <v>924.6</v>
      </c>
      <c r="J19286" s="98"/>
      <c r="K19286" s="27">
        <f>TRUNC(TRUNC(G19286,8)*I19286,2)</f>
        <v>20.52</v>
      </c>
    </row>
    <row r="19287" spans="1:11" ht="15" customHeight="1" x14ac:dyDescent="0.25">
      <c r="A19287" s="9"/>
      <c r="B19287" s="9"/>
      <c r="C19287" s="9"/>
      <c r="D19287" s="9"/>
      <c r="E19287" s="9"/>
      <c r="F19287" s="9"/>
      <c r="G19287" s="91" t="s">
        <v>3933</v>
      </c>
      <c r="H19287" s="91"/>
      <c r="I19287" s="91"/>
      <c r="J19287" s="91"/>
      <c r="K19287" s="28">
        <f>SUM(K19286:K19286)</f>
        <v>20.52</v>
      </c>
    </row>
    <row r="19288" spans="1:11" ht="15" customHeight="1" x14ac:dyDescent="0.25">
      <c r="A19288" s="9"/>
      <c r="B19288" s="9"/>
      <c r="C19288" s="9"/>
      <c r="D19288" s="9"/>
      <c r="E19288" s="9"/>
      <c r="F19288" s="9"/>
      <c r="G19288" s="92" t="s">
        <v>3913</v>
      </c>
      <c r="H19288" s="92"/>
      <c r="I19288" s="92"/>
      <c r="J19288" s="92"/>
      <c r="K19288" s="29">
        <f>ROUND(SUM(K19280,K19284,K19287),2)</f>
        <v>1299.47</v>
      </c>
    </row>
    <row r="19289" spans="1:11" ht="9.9499999999999993" customHeight="1" x14ac:dyDescent="0.25">
      <c r="A19289" s="9"/>
      <c r="B19289" s="9"/>
      <c r="C19289" s="9"/>
      <c r="D19289" s="9"/>
      <c r="E19289" s="9"/>
      <c r="F19289" s="9"/>
      <c r="G19289" s="100"/>
      <c r="H19289" s="100"/>
      <c r="I19289" s="100"/>
      <c r="J19289" s="100"/>
      <c r="K19289" s="100"/>
    </row>
    <row r="19290" spans="1:11" ht="20.100000000000001" customHeight="1" x14ac:dyDescent="0.25">
      <c r="A19290" s="99" t="s">
        <v>3606</v>
      </c>
      <c r="B19290" s="99"/>
      <c r="C19290" s="99"/>
      <c r="D19290" s="99"/>
      <c r="E19290" s="99"/>
      <c r="F19290" s="99"/>
      <c r="G19290" s="99"/>
      <c r="H19290" s="99"/>
      <c r="I19290" s="99"/>
      <c r="J19290" s="99"/>
      <c r="K19290" s="99"/>
    </row>
    <row r="19291" spans="1:11" ht="15" customHeight="1" x14ac:dyDescent="0.25">
      <c r="A19291" s="93" t="s">
        <v>3893</v>
      </c>
      <c r="B19291" s="93"/>
      <c r="C19291" s="93"/>
      <c r="D19291" s="94" t="s">
        <v>3</v>
      </c>
      <c r="E19291" s="94"/>
      <c r="F19291" s="23" t="s">
        <v>4</v>
      </c>
      <c r="G19291" s="94" t="s">
        <v>3894</v>
      </c>
      <c r="H19291" s="94"/>
      <c r="I19291" s="94" t="s">
        <v>3895</v>
      </c>
      <c r="J19291" s="94"/>
      <c r="K19291" s="23" t="s">
        <v>3896</v>
      </c>
    </row>
    <row r="19292" spans="1:11" ht="15" customHeight="1" x14ac:dyDescent="0.25">
      <c r="A19292" s="24" t="s">
        <v>4067</v>
      </c>
      <c r="B19292" s="95" t="s">
        <v>4068</v>
      </c>
      <c r="C19292" s="95"/>
      <c r="D19292" s="96" t="s">
        <v>20</v>
      </c>
      <c r="E19292" s="96"/>
      <c r="F19292" s="24" t="s">
        <v>3903</v>
      </c>
      <c r="G19292" s="97">
        <v>8.6199999999999992</v>
      </c>
      <c r="H19292" s="97"/>
      <c r="I19292" s="98">
        <v>1.1299999999999999</v>
      </c>
      <c r="J19292" s="98"/>
      <c r="K19292" s="27">
        <f>TRUNC(TRUNC(G19292,8)*I19292,2)</f>
        <v>9.74</v>
      </c>
    </row>
    <row r="19293" spans="1:11" ht="29.1" customHeight="1" x14ac:dyDescent="0.25">
      <c r="A19293" s="24" t="s">
        <v>4069</v>
      </c>
      <c r="B19293" s="95" t="s">
        <v>4070</v>
      </c>
      <c r="C19293" s="95"/>
      <c r="D19293" s="96" t="s">
        <v>20</v>
      </c>
      <c r="E19293" s="96"/>
      <c r="F19293" s="24" t="s">
        <v>26</v>
      </c>
      <c r="G19293" s="97">
        <v>6.4375</v>
      </c>
      <c r="H19293" s="97"/>
      <c r="I19293" s="98">
        <v>17.63</v>
      </c>
      <c r="J19293" s="98"/>
      <c r="K19293" s="27">
        <f>TRUNC(TRUNC(G19293,8)*I19293,2)</f>
        <v>113.49</v>
      </c>
    </row>
    <row r="19294" spans="1:11" ht="15" customHeight="1" x14ac:dyDescent="0.25">
      <c r="A19294" s="24" t="s">
        <v>4071</v>
      </c>
      <c r="B19294" s="95" t="s">
        <v>4072</v>
      </c>
      <c r="C19294" s="95"/>
      <c r="D19294" s="96" t="s">
        <v>20</v>
      </c>
      <c r="E19294" s="96"/>
      <c r="F19294" s="24" t="s">
        <v>3903</v>
      </c>
      <c r="G19294" s="97">
        <v>0.24</v>
      </c>
      <c r="H19294" s="97"/>
      <c r="I19294" s="98">
        <v>3.58</v>
      </c>
      <c r="J19294" s="98"/>
      <c r="K19294" s="27">
        <f>TRUNC(TRUNC(G19294,8)*I19294,2)</f>
        <v>0.85</v>
      </c>
    </row>
    <row r="19295" spans="1:11" ht="15" customHeight="1" x14ac:dyDescent="0.25">
      <c r="A19295" s="9"/>
      <c r="B19295" s="9"/>
      <c r="C19295" s="9"/>
      <c r="D19295" s="9"/>
      <c r="E19295" s="9"/>
      <c r="F19295" s="9"/>
      <c r="G19295" s="91" t="s">
        <v>3906</v>
      </c>
      <c r="H19295" s="91"/>
      <c r="I19295" s="91"/>
      <c r="J19295" s="91"/>
      <c r="K19295" s="28">
        <f>SUM(K19292:K19294)</f>
        <v>124.07999999999998</v>
      </c>
    </row>
    <row r="19296" spans="1:11" ht="15" customHeight="1" x14ac:dyDescent="0.25">
      <c r="A19296" s="93" t="s">
        <v>3907</v>
      </c>
      <c r="B19296" s="93"/>
      <c r="C19296" s="93"/>
      <c r="D19296" s="94" t="s">
        <v>3</v>
      </c>
      <c r="E19296" s="94"/>
      <c r="F19296" s="23" t="s">
        <v>4</v>
      </c>
      <c r="G19296" s="94" t="s">
        <v>3894</v>
      </c>
      <c r="H19296" s="94"/>
      <c r="I19296" s="94" t="s">
        <v>3895</v>
      </c>
      <c r="J19296" s="94"/>
      <c r="K19296" s="23" t="s">
        <v>3896</v>
      </c>
    </row>
    <row r="19297" spans="1:11" ht="15" customHeight="1" x14ac:dyDescent="0.25">
      <c r="A19297" s="24" t="s">
        <v>3971</v>
      </c>
      <c r="B19297" s="95" t="s">
        <v>3972</v>
      </c>
      <c r="C19297" s="95"/>
      <c r="D19297" s="96" t="s">
        <v>20</v>
      </c>
      <c r="E19297" s="96"/>
      <c r="F19297" s="24" t="s">
        <v>2056</v>
      </c>
      <c r="G19297" s="97">
        <v>0.63900000000000001</v>
      </c>
      <c r="H19297" s="97"/>
      <c r="I19297" s="98">
        <v>32.69</v>
      </c>
      <c r="J19297" s="98"/>
      <c r="K19297" s="27">
        <f>TRUNC(TRUNC(G19297,8)*I19297,2)</f>
        <v>20.88</v>
      </c>
    </row>
    <row r="19298" spans="1:11" ht="15" customHeight="1" x14ac:dyDescent="0.25">
      <c r="A19298" s="24" t="s">
        <v>3910</v>
      </c>
      <c r="B19298" s="95" t="s">
        <v>3911</v>
      </c>
      <c r="C19298" s="95"/>
      <c r="D19298" s="96" t="s">
        <v>20</v>
      </c>
      <c r="E19298" s="96"/>
      <c r="F19298" s="24" t="s">
        <v>2056</v>
      </c>
      <c r="G19298" s="97">
        <v>1.2789999999999999</v>
      </c>
      <c r="H19298" s="97"/>
      <c r="I19298" s="98">
        <v>24.94</v>
      </c>
      <c r="J19298" s="98"/>
      <c r="K19298" s="27">
        <f>TRUNC(TRUNC(G19298,8)*I19298,2)</f>
        <v>31.89</v>
      </c>
    </row>
    <row r="19299" spans="1:11" ht="18" customHeight="1" x14ac:dyDescent="0.25">
      <c r="A19299" s="9"/>
      <c r="B19299" s="9"/>
      <c r="C19299" s="9"/>
      <c r="D19299" s="9"/>
      <c r="E19299" s="9"/>
      <c r="F19299" s="9"/>
      <c r="G19299" s="91" t="s">
        <v>3912</v>
      </c>
      <c r="H19299" s="91"/>
      <c r="I19299" s="91"/>
      <c r="J19299" s="91"/>
      <c r="K19299" s="28">
        <f>SUM(K19297:K19298)</f>
        <v>52.769999999999996</v>
      </c>
    </row>
    <row r="19300" spans="1:11" ht="15" customHeight="1" x14ac:dyDescent="0.25">
      <c r="A19300" s="9"/>
      <c r="B19300" s="9"/>
      <c r="C19300" s="9"/>
      <c r="D19300" s="9"/>
      <c r="E19300" s="9"/>
      <c r="F19300" s="9"/>
      <c r="G19300" s="92" t="s">
        <v>3913</v>
      </c>
      <c r="H19300" s="92"/>
      <c r="I19300" s="92"/>
      <c r="J19300" s="92"/>
      <c r="K19300" s="29">
        <f>ROUND(SUM(K19295,K19299),2)</f>
        <v>176.85</v>
      </c>
    </row>
    <row r="19301" spans="1:11" ht="9.9499999999999993" customHeight="1" x14ac:dyDescent="0.25">
      <c r="A19301" s="9"/>
      <c r="B19301" s="9"/>
      <c r="C19301" s="9"/>
      <c r="D19301" s="9"/>
      <c r="E19301" s="9"/>
      <c r="F19301" s="9"/>
      <c r="G19301" s="100"/>
      <c r="H19301" s="100"/>
      <c r="I19301" s="100"/>
      <c r="J19301" s="100"/>
      <c r="K19301" s="100"/>
    </row>
    <row r="19302" spans="1:11" ht="20.100000000000001" customHeight="1" x14ac:dyDescent="0.25">
      <c r="A19302" s="99" t="s">
        <v>3607</v>
      </c>
      <c r="B19302" s="99"/>
      <c r="C19302" s="99"/>
      <c r="D19302" s="99"/>
      <c r="E19302" s="99"/>
      <c r="F19302" s="99"/>
      <c r="G19302" s="99"/>
      <c r="H19302" s="99"/>
      <c r="I19302" s="99"/>
      <c r="J19302" s="99"/>
      <c r="K19302" s="99"/>
    </row>
    <row r="19303" spans="1:11" ht="20.100000000000001" customHeight="1" x14ac:dyDescent="0.25">
      <c r="A19303" s="106" t="s">
        <v>4010</v>
      </c>
      <c r="B19303" s="106"/>
      <c r="C19303" s="106"/>
      <c r="D19303" s="106"/>
      <c r="E19303" s="106"/>
      <c r="F19303" s="2" t="s">
        <v>4</v>
      </c>
      <c r="G19303" s="87" t="s">
        <v>4001</v>
      </c>
      <c r="H19303" s="87"/>
      <c r="I19303" s="87" t="s">
        <v>3895</v>
      </c>
      <c r="J19303" s="87"/>
      <c r="K19303" s="2" t="s">
        <v>4011</v>
      </c>
    </row>
    <row r="19304" spans="1:11" ht="15" customHeight="1" x14ac:dyDescent="0.25">
      <c r="A19304" s="6" t="s">
        <v>4079</v>
      </c>
      <c r="B19304" s="104" t="s">
        <v>4080</v>
      </c>
      <c r="C19304" s="104"/>
      <c r="D19304" s="104"/>
      <c r="E19304" s="104"/>
      <c r="F19304" s="6" t="s">
        <v>77</v>
      </c>
      <c r="G19304" s="113">
        <v>1.7700000000000001E-3</v>
      </c>
      <c r="H19304" s="113"/>
      <c r="I19304" s="105">
        <v>33.79</v>
      </c>
      <c r="J19304" s="105"/>
      <c r="K19304" s="33">
        <f>ROUND(ROUND(G19304,5)*I19304,4)</f>
        <v>5.9799999999999999E-2</v>
      </c>
    </row>
    <row r="19305" spans="1:11" ht="15" customHeight="1" x14ac:dyDescent="0.25">
      <c r="A19305" s="6" t="s">
        <v>4081</v>
      </c>
      <c r="B19305" s="104" t="s">
        <v>4082</v>
      </c>
      <c r="C19305" s="104"/>
      <c r="D19305" s="104"/>
      <c r="E19305" s="104"/>
      <c r="F19305" s="6" t="s">
        <v>77</v>
      </c>
      <c r="G19305" s="113">
        <v>3.9300000000000003E-3</v>
      </c>
      <c r="H19305" s="113"/>
      <c r="I19305" s="105">
        <v>448.02</v>
      </c>
      <c r="J19305" s="105"/>
      <c r="K19305" s="33">
        <f>ROUND(ROUND(G19305,5)*I19305,4)</f>
        <v>1.7606999999999999</v>
      </c>
    </row>
    <row r="19306" spans="1:11" ht="15" customHeight="1" x14ac:dyDescent="0.25">
      <c r="A19306" s="6" t="s">
        <v>4083</v>
      </c>
      <c r="B19306" s="104" t="s">
        <v>4084</v>
      </c>
      <c r="C19306" s="104"/>
      <c r="D19306" s="104"/>
      <c r="E19306" s="104"/>
      <c r="F19306" s="6" t="s">
        <v>77</v>
      </c>
      <c r="G19306" s="113">
        <v>7.0800000000000004E-3</v>
      </c>
      <c r="H19306" s="113"/>
      <c r="I19306" s="105">
        <v>46.06</v>
      </c>
      <c r="J19306" s="105"/>
      <c r="K19306" s="33">
        <f>ROUND(ROUND(G19306,5)*I19306,4)</f>
        <v>0.3261</v>
      </c>
    </row>
    <row r="19307" spans="1:11" ht="15" customHeight="1" x14ac:dyDescent="0.25">
      <c r="A19307" s="6" t="s">
        <v>4085</v>
      </c>
      <c r="B19307" s="104" t="s">
        <v>4086</v>
      </c>
      <c r="C19307" s="104"/>
      <c r="D19307" s="104"/>
      <c r="E19307" s="104"/>
      <c r="F19307" s="6" t="s">
        <v>103</v>
      </c>
      <c r="G19307" s="113">
        <v>1</v>
      </c>
      <c r="H19307" s="113"/>
      <c r="I19307" s="105">
        <v>16.98</v>
      </c>
      <c r="J19307" s="105"/>
      <c r="K19307" s="33">
        <f>ROUND(ROUND(G19307,5)*I19307,4)</f>
        <v>16.98</v>
      </c>
    </row>
    <row r="19308" spans="1:11" ht="15" customHeight="1" x14ac:dyDescent="0.25">
      <c r="A19308" s="1"/>
      <c r="B19308" s="1"/>
      <c r="C19308" s="1"/>
      <c r="D19308" s="1"/>
      <c r="E19308" s="1"/>
      <c r="F19308" s="1"/>
      <c r="G19308" s="85" t="s">
        <v>4014</v>
      </c>
      <c r="H19308" s="85"/>
      <c r="I19308" s="85"/>
      <c r="J19308" s="85"/>
      <c r="K19308" s="34">
        <f>SUM(K19304:K19307)</f>
        <v>19.1266</v>
      </c>
    </row>
    <row r="19309" spans="1:11" ht="15" customHeight="1" x14ac:dyDescent="0.25">
      <c r="A19309" s="106" t="s">
        <v>4015</v>
      </c>
      <c r="B19309" s="106"/>
      <c r="C19309" s="106"/>
      <c r="D19309" s="23" t="s">
        <v>4016</v>
      </c>
      <c r="E19309" s="94" t="s">
        <v>4017</v>
      </c>
      <c r="F19309" s="94"/>
      <c r="G19309" s="94" t="s">
        <v>4001</v>
      </c>
      <c r="H19309" s="94"/>
      <c r="I19309" s="94" t="s">
        <v>3895</v>
      </c>
      <c r="J19309" s="94"/>
      <c r="K19309" s="23" t="s">
        <v>4011</v>
      </c>
    </row>
    <row r="19310" spans="1:11" ht="27.95" customHeight="1" x14ac:dyDescent="0.25">
      <c r="A19310" s="38" t="s">
        <v>4085</v>
      </c>
      <c r="B19310" s="109" t="s">
        <v>4087</v>
      </c>
      <c r="C19310" s="109"/>
      <c r="D19310" s="38" t="s">
        <v>4019</v>
      </c>
      <c r="E19310" s="110" t="s">
        <v>4088</v>
      </c>
      <c r="F19310" s="110"/>
      <c r="G19310" s="111">
        <v>1.9630000000000002E-2</v>
      </c>
      <c r="H19310" s="111"/>
      <c r="I19310" s="112">
        <v>33.64</v>
      </c>
      <c r="J19310" s="112"/>
      <c r="K19310" s="41">
        <f>ROUND(ROUND(G19310,5)*I19310,4)</f>
        <v>0.66039999999999999</v>
      </c>
    </row>
    <row r="19311" spans="1:11" ht="15" customHeight="1" x14ac:dyDescent="0.25">
      <c r="A19311" s="1"/>
      <c r="B19311" s="1"/>
      <c r="C19311" s="1"/>
      <c r="D19311" s="1"/>
      <c r="E19311" s="1"/>
      <c r="F19311" s="1"/>
      <c r="G19311" s="85" t="s">
        <v>4021</v>
      </c>
      <c r="H19311" s="85"/>
      <c r="I19311" s="85"/>
      <c r="J19311" s="85"/>
      <c r="K19311" s="33">
        <f>SUM(K19310:K19310)</f>
        <v>0.66039999999999999</v>
      </c>
    </row>
    <row r="19312" spans="1:11" ht="12.95" customHeight="1" x14ac:dyDescent="0.25">
      <c r="A19312" s="106" t="s">
        <v>4022</v>
      </c>
      <c r="B19312" s="106"/>
      <c r="C19312" s="94" t="s">
        <v>4023</v>
      </c>
      <c r="D19312" s="94" t="s">
        <v>5</v>
      </c>
      <c r="E19312" s="94" t="s">
        <v>4024</v>
      </c>
      <c r="F19312" s="94"/>
      <c r="G19312" s="94" t="s">
        <v>4025</v>
      </c>
      <c r="H19312" s="94"/>
      <c r="I19312" s="94" t="s">
        <v>2086</v>
      </c>
      <c r="J19312" s="94"/>
      <c r="K19312" s="94" t="s">
        <v>4011</v>
      </c>
    </row>
    <row r="19313" spans="1:11" ht="12" customHeight="1" x14ac:dyDescent="0.25">
      <c r="A19313" s="106"/>
      <c r="B19313" s="106"/>
      <c r="C19313" s="94"/>
      <c r="D19313" s="94"/>
      <c r="E19313" s="23" t="s">
        <v>2092</v>
      </c>
      <c r="F19313" s="23" t="s">
        <v>4026</v>
      </c>
      <c r="G19313" s="23" t="s">
        <v>2092</v>
      </c>
      <c r="H19313" s="23" t="s">
        <v>4026</v>
      </c>
      <c r="I19313" s="23" t="s">
        <v>2092</v>
      </c>
      <c r="J19313" s="23" t="s">
        <v>4026</v>
      </c>
      <c r="K19313" s="94"/>
    </row>
    <row r="19314" spans="1:11" ht="27.95" customHeight="1" x14ac:dyDescent="0.25">
      <c r="A19314" s="38" t="s">
        <v>4085</v>
      </c>
      <c r="B19314" s="39" t="s">
        <v>4087</v>
      </c>
      <c r="C19314" s="38" t="s">
        <v>4027</v>
      </c>
      <c r="D19314" s="40">
        <v>1.9630000000000002E-2</v>
      </c>
      <c r="E19314" s="42">
        <v>0</v>
      </c>
      <c r="F19314" s="43">
        <v>1.1100000000000001</v>
      </c>
      <c r="G19314" s="42">
        <v>0</v>
      </c>
      <c r="H19314" s="43">
        <v>0.88</v>
      </c>
      <c r="I19314" s="42">
        <v>0</v>
      </c>
      <c r="J19314" s="43">
        <v>0.72</v>
      </c>
      <c r="K19314" s="41">
        <f>ROUND(D19314*(ROUND(E19314*F19314,4)+ROUND(G19314*H19314,4)+ROUND(I19314*J19314,4)),4)</f>
        <v>0</v>
      </c>
    </row>
    <row r="19315" spans="1:11" ht="15" customHeight="1" x14ac:dyDescent="0.25">
      <c r="A19315" s="1"/>
      <c r="B19315" s="1"/>
      <c r="C19315" s="1"/>
      <c r="D19315" s="1"/>
      <c r="E19315" s="1"/>
      <c r="F19315" s="1"/>
      <c r="G19315" s="85" t="s">
        <v>4028</v>
      </c>
      <c r="H19315" s="85"/>
      <c r="I19315" s="85"/>
      <c r="J19315" s="85"/>
      <c r="K19315" s="33">
        <f>SUM(K19313:K19314)</f>
        <v>0</v>
      </c>
    </row>
    <row r="19316" spans="1:11" ht="15" customHeight="1" x14ac:dyDescent="0.25">
      <c r="A19316" s="9"/>
      <c r="B19316" s="9"/>
      <c r="C19316" s="9"/>
      <c r="D19316" s="9"/>
      <c r="E19316" s="9"/>
      <c r="F19316" s="9"/>
      <c r="G19316" s="92" t="s">
        <v>4029</v>
      </c>
      <c r="H19316" s="92"/>
      <c r="I19316" s="92"/>
      <c r="J19316" s="92"/>
      <c r="K19316" s="33">
        <f>SUM(K19308,K19311,K19315)</f>
        <v>19.786999999999999</v>
      </c>
    </row>
    <row r="19317" spans="1:11" ht="15" customHeight="1" x14ac:dyDescent="0.25">
      <c r="A19317" s="9"/>
      <c r="B19317" s="9"/>
      <c r="C19317" s="9"/>
      <c r="D19317" s="9"/>
      <c r="E19317" s="9"/>
      <c r="F19317" s="9"/>
      <c r="G19317" s="92" t="s">
        <v>3913</v>
      </c>
      <c r="H19317" s="92"/>
      <c r="I19317" s="92"/>
      <c r="J19317" s="92"/>
      <c r="K19317" s="29">
        <f>ROUND(SUM(K19316),2)</f>
        <v>19.79</v>
      </c>
    </row>
    <row r="19318" spans="1:11" ht="9.9499999999999993" customHeight="1" x14ac:dyDescent="0.25">
      <c r="A19318" s="9"/>
      <c r="B19318" s="9"/>
      <c r="C19318" s="9"/>
      <c r="D19318" s="9"/>
      <c r="E19318" s="9"/>
      <c r="F19318" s="9"/>
      <c r="G19318" s="100"/>
      <c r="H19318" s="100"/>
      <c r="I19318" s="100"/>
      <c r="J19318" s="100"/>
      <c r="K19318" s="100"/>
    </row>
    <row r="19319" spans="1:11" ht="20.100000000000001" customHeight="1" x14ac:dyDescent="0.25">
      <c r="A19319" s="99" t="s">
        <v>3608</v>
      </c>
      <c r="B19319" s="99"/>
      <c r="C19319" s="99"/>
      <c r="D19319" s="99"/>
      <c r="E19319" s="99"/>
      <c r="F19319" s="99"/>
      <c r="G19319" s="99"/>
      <c r="H19319" s="99"/>
      <c r="I19319" s="99"/>
      <c r="J19319" s="99"/>
      <c r="K19319" s="99"/>
    </row>
    <row r="19320" spans="1:11" ht="15" customHeight="1" x14ac:dyDescent="0.25">
      <c r="A19320" s="93" t="s">
        <v>3893</v>
      </c>
      <c r="B19320" s="93"/>
      <c r="C19320" s="93"/>
      <c r="D19320" s="94" t="s">
        <v>3</v>
      </c>
      <c r="E19320" s="94"/>
      <c r="F19320" s="23" t="s">
        <v>4</v>
      </c>
      <c r="G19320" s="94" t="s">
        <v>3894</v>
      </c>
      <c r="H19320" s="94"/>
      <c r="I19320" s="94" t="s">
        <v>3895</v>
      </c>
      <c r="J19320" s="94"/>
      <c r="K19320" s="23" t="s">
        <v>3896</v>
      </c>
    </row>
    <row r="19321" spans="1:11" ht="15" customHeight="1" x14ac:dyDescent="0.25">
      <c r="A19321" s="24" t="s">
        <v>4089</v>
      </c>
      <c r="B19321" s="95" t="s">
        <v>4090</v>
      </c>
      <c r="C19321" s="95"/>
      <c r="D19321" s="96" t="s">
        <v>20</v>
      </c>
      <c r="E19321" s="96"/>
      <c r="F19321" s="24" t="s">
        <v>16</v>
      </c>
      <c r="G19321" s="97">
        <v>1</v>
      </c>
      <c r="H19321" s="97"/>
      <c r="I19321" s="98">
        <v>12.85</v>
      </c>
      <c r="J19321" s="98"/>
      <c r="K19321" s="27">
        <f>TRUNC(TRUNC(G19321,8)*I19321,2)</f>
        <v>12.85</v>
      </c>
    </row>
    <row r="19322" spans="1:11" ht="15" customHeight="1" x14ac:dyDescent="0.25">
      <c r="A19322" s="9"/>
      <c r="B19322" s="9"/>
      <c r="C19322" s="9"/>
      <c r="D19322" s="9"/>
      <c r="E19322" s="9"/>
      <c r="F19322" s="9"/>
      <c r="G19322" s="91" t="s">
        <v>3906</v>
      </c>
      <c r="H19322" s="91"/>
      <c r="I19322" s="91"/>
      <c r="J19322" s="91"/>
      <c r="K19322" s="28">
        <f>SUM(K19321:K19321)</f>
        <v>12.85</v>
      </c>
    </row>
    <row r="19323" spans="1:11" ht="15" customHeight="1" x14ac:dyDescent="0.25">
      <c r="A19323" s="93" t="s">
        <v>3907</v>
      </c>
      <c r="B19323" s="93"/>
      <c r="C19323" s="93"/>
      <c r="D19323" s="94" t="s">
        <v>3</v>
      </c>
      <c r="E19323" s="94"/>
      <c r="F19323" s="23" t="s">
        <v>4</v>
      </c>
      <c r="G19323" s="94" t="s">
        <v>3894</v>
      </c>
      <c r="H19323" s="94"/>
      <c r="I19323" s="94" t="s">
        <v>3895</v>
      </c>
      <c r="J19323" s="94"/>
      <c r="K19323" s="23" t="s">
        <v>3896</v>
      </c>
    </row>
    <row r="19324" spans="1:11" ht="15" customHeight="1" x14ac:dyDescent="0.25">
      <c r="A19324" s="24" t="s">
        <v>3961</v>
      </c>
      <c r="B19324" s="95" t="s">
        <v>3962</v>
      </c>
      <c r="C19324" s="95"/>
      <c r="D19324" s="96" t="s">
        <v>20</v>
      </c>
      <c r="E19324" s="96"/>
      <c r="F19324" s="24" t="s">
        <v>2056</v>
      </c>
      <c r="G19324" s="97">
        <v>2.7699999999999999E-2</v>
      </c>
      <c r="H19324" s="97"/>
      <c r="I19324" s="98">
        <v>29.5</v>
      </c>
      <c r="J19324" s="98"/>
      <c r="K19324" s="27">
        <f>TRUNC(TRUNC(G19324,8)*I19324,2)</f>
        <v>0.81</v>
      </c>
    </row>
    <row r="19325" spans="1:11" ht="15" customHeight="1" x14ac:dyDescent="0.25">
      <c r="A19325" s="24" t="s">
        <v>3910</v>
      </c>
      <c r="B19325" s="95" t="s">
        <v>3911</v>
      </c>
      <c r="C19325" s="95"/>
      <c r="D19325" s="96" t="s">
        <v>20</v>
      </c>
      <c r="E19325" s="96"/>
      <c r="F19325" s="24" t="s">
        <v>2056</v>
      </c>
      <c r="G19325" s="97">
        <v>0.1386</v>
      </c>
      <c r="H19325" s="97"/>
      <c r="I19325" s="98">
        <v>24.94</v>
      </c>
      <c r="J19325" s="98"/>
      <c r="K19325" s="27">
        <f>TRUNC(TRUNC(G19325,8)*I19325,2)</f>
        <v>3.45</v>
      </c>
    </row>
    <row r="19326" spans="1:11" ht="18" customHeight="1" x14ac:dyDescent="0.25">
      <c r="A19326" s="9"/>
      <c r="B19326" s="9"/>
      <c r="C19326" s="9"/>
      <c r="D19326" s="9"/>
      <c r="E19326" s="9"/>
      <c r="F19326" s="9"/>
      <c r="G19326" s="91" t="s">
        <v>3912</v>
      </c>
      <c r="H19326" s="91"/>
      <c r="I19326" s="91"/>
      <c r="J19326" s="91"/>
      <c r="K19326" s="28">
        <f>SUM(K19324:K19325)</f>
        <v>4.26</v>
      </c>
    </row>
    <row r="19327" spans="1:11" ht="15" customHeight="1" x14ac:dyDescent="0.25">
      <c r="A19327" s="9"/>
      <c r="B19327" s="9"/>
      <c r="C19327" s="9"/>
      <c r="D19327" s="9"/>
      <c r="E19327" s="9"/>
      <c r="F19327" s="9"/>
      <c r="G19327" s="92" t="s">
        <v>3913</v>
      </c>
      <c r="H19327" s="92"/>
      <c r="I19327" s="92"/>
      <c r="J19327" s="92"/>
      <c r="K19327" s="29">
        <f>ROUND(SUM(K19322,K19326),2)</f>
        <v>17.11</v>
      </c>
    </row>
    <row r="19328" spans="1:11" ht="9.9499999999999993" customHeight="1" x14ac:dyDescent="0.25">
      <c r="A19328" s="9"/>
      <c r="B19328" s="9"/>
      <c r="C19328" s="9"/>
      <c r="D19328" s="9"/>
      <c r="E19328" s="9"/>
      <c r="F19328" s="9"/>
      <c r="G19328" s="100"/>
      <c r="H19328" s="100"/>
      <c r="I19328" s="100"/>
      <c r="J19328" s="100"/>
      <c r="K19328" s="100"/>
    </row>
    <row r="19329" spans="1:11" ht="20.100000000000001" customHeight="1" x14ac:dyDescent="0.25">
      <c r="A19329" s="99" t="s">
        <v>3609</v>
      </c>
      <c r="B19329" s="99"/>
      <c r="C19329" s="99"/>
      <c r="D19329" s="99"/>
      <c r="E19329" s="99"/>
      <c r="F19329" s="99"/>
      <c r="G19329" s="99"/>
      <c r="H19329" s="99"/>
      <c r="I19329" s="99"/>
      <c r="J19329" s="99"/>
      <c r="K19329" s="99"/>
    </row>
    <row r="19330" spans="1:11" ht="12.95" customHeight="1" x14ac:dyDescent="0.25">
      <c r="A19330" s="107" t="s">
        <v>3984</v>
      </c>
      <c r="B19330" s="107"/>
      <c r="C19330" s="107"/>
      <c r="D19330" s="108" t="s">
        <v>3985</v>
      </c>
      <c r="E19330" s="87" t="s">
        <v>3986</v>
      </c>
      <c r="F19330" s="87"/>
      <c r="G19330" s="87" t="s">
        <v>3987</v>
      </c>
      <c r="H19330" s="87"/>
      <c r="I19330" s="87"/>
      <c r="J19330" s="87"/>
      <c r="K19330" s="87" t="s">
        <v>3988</v>
      </c>
    </row>
    <row r="19331" spans="1:11" ht="12" customHeight="1" x14ac:dyDescent="0.25">
      <c r="A19331" s="107"/>
      <c r="B19331" s="107"/>
      <c r="C19331" s="107"/>
      <c r="D19331" s="108"/>
      <c r="E19331" s="23" t="s">
        <v>3989</v>
      </c>
      <c r="F19331" s="23" t="s">
        <v>3990</v>
      </c>
      <c r="G19331" s="94" t="s">
        <v>3989</v>
      </c>
      <c r="H19331" s="94"/>
      <c r="I19331" s="94" t="s">
        <v>3990</v>
      </c>
      <c r="J19331" s="94"/>
      <c r="K19331" s="87"/>
    </row>
    <row r="19332" spans="1:11" ht="15.95" customHeight="1" x14ac:dyDescent="0.25">
      <c r="A19332" s="6" t="s">
        <v>4091</v>
      </c>
      <c r="B19332" s="104" t="s">
        <v>4092</v>
      </c>
      <c r="C19332" s="104"/>
      <c r="D19332" s="44">
        <v>1</v>
      </c>
      <c r="E19332" s="32">
        <v>0.8</v>
      </c>
      <c r="F19332" s="32">
        <v>0.19999999999999996</v>
      </c>
      <c r="G19332" s="105">
        <v>5.32</v>
      </c>
      <c r="H19332" s="105"/>
      <c r="I19332" s="105">
        <v>0.5</v>
      </c>
      <c r="J19332" s="105"/>
      <c r="K19332" s="33">
        <f>TRUNC(D19332*(TRUNC(E19332*G19332,4)+TRUNC(F19332*I19332,4)),4)</f>
        <v>4.3559999999999999</v>
      </c>
    </row>
    <row r="19333" spans="1:11" ht="15" customHeight="1" x14ac:dyDescent="0.25">
      <c r="A19333" s="1"/>
      <c r="B19333" s="1"/>
      <c r="C19333" s="1"/>
      <c r="D19333" s="1"/>
      <c r="E19333" s="1"/>
      <c r="F19333" s="1"/>
      <c r="G19333" s="85" t="s">
        <v>3999</v>
      </c>
      <c r="H19333" s="85"/>
      <c r="I19333" s="85"/>
      <c r="J19333" s="85"/>
      <c r="K19333" s="34">
        <f>SUM(K19331:K19332)</f>
        <v>4.3559999999999999</v>
      </c>
    </row>
    <row r="19334" spans="1:11" ht="20.100000000000001" customHeight="1" x14ac:dyDescent="0.25">
      <c r="A19334" s="106" t="s">
        <v>4000</v>
      </c>
      <c r="B19334" s="106"/>
      <c r="C19334" s="106"/>
      <c r="D19334" s="106"/>
      <c r="E19334" s="106"/>
      <c r="F19334" s="2" t="s">
        <v>4</v>
      </c>
      <c r="G19334" s="87" t="s">
        <v>4001</v>
      </c>
      <c r="H19334" s="87"/>
      <c r="I19334" s="87" t="s">
        <v>4002</v>
      </c>
      <c r="J19334" s="87"/>
      <c r="K19334" s="2" t="s">
        <v>3988</v>
      </c>
    </row>
    <row r="19335" spans="1:11" ht="15" customHeight="1" x14ac:dyDescent="0.25">
      <c r="A19335" s="6" t="s">
        <v>4093</v>
      </c>
      <c r="B19335" s="101" t="s">
        <v>4094</v>
      </c>
      <c r="C19335" s="101"/>
      <c r="D19335" s="101"/>
      <c r="E19335" s="101"/>
      <c r="F19335" s="6" t="s">
        <v>3940</v>
      </c>
      <c r="G19335" s="102">
        <v>0.1333</v>
      </c>
      <c r="H19335" s="102"/>
      <c r="I19335" s="103">
        <v>3.96</v>
      </c>
      <c r="J19335" s="103"/>
      <c r="K19335" s="7">
        <f>TRUNC(TRUNC(G19335,8)*I19335,2)</f>
        <v>0.52</v>
      </c>
    </row>
    <row r="19336" spans="1:11" ht="15" customHeight="1" x14ac:dyDescent="0.25">
      <c r="A19336" s="6" t="s">
        <v>4095</v>
      </c>
      <c r="B19336" s="101" t="s">
        <v>4096</v>
      </c>
      <c r="C19336" s="101"/>
      <c r="D19336" s="101"/>
      <c r="E19336" s="101"/>
      <c r="F19336" s="6" t="s">
        <v>3940</v>
      </c>
      <c r="G19336" s="102">
        <v>2</v>
      </c>
      <c r="H19336" s="102"/>
      <c r="I19336" s="103">
        <v>14.41</v>
      </c>
      <c r="J19336" s="103"/>
      <c r="K19336" s="7">
        <f>TRUNC(TRUNC(G19336,8)*I19336,2)</f>
        <v>28.82</v>
      </c>
    </row>
    <row r="19337" spans="1:11" ht="15" customHeight="1" x14ac:dyDescent="0.25">
      <c r="A19337" s="6" t="s">
        <v>4097</v>
      </c>
      <c r="B19337" s="101" t="s">
        <v>4098</v>
      </c>
      <c r="C19337" s="101"/>
      <c r="D19337" s="101"/>
      <c r="E19337" s="101"/>
      <c r="F19337" s="6" t="s">
        <v>3940</v>
      </c>
      <c r="G19337" s="102">
        <v>3</v>
      </c>
      <c r="H19337" s="102"/>
      <c r="I19337" s="103">
        <v>14.58</v>
      </c>
      <c r="J19337" s="103"/>
      <c r="K19337" s="7">
        <f>TRUNC(TRUNC(G19337,8)*I19337,2)</f>
        <v>43.74</v>
      </c>
    </row>
    <row r="19338" spans="1:11" ht="15" customHeight="1" x14ac:dyDescent="0.25">
      <c r="A19338" s="1"/>
      <c r="B19338" s="1"/>
      <c r="C19338" s="1"/>
      <c r="D19338" s="1"/>
      <c r="E19338" s="1"/>
      <c r="F19338" s="1"/>
      <c r="G19338" s="85" t="s">
        <v>4005</v>
      </c>
      <c r="H19338" s="85"/>
      <c r="I19338" s="85"/>
      <c r="J19338" s="85"/>
      <c r="K19338" s="29">
        <f>SUM(K19335:K19337)</f>
        <v>73.08</v>
      </c>
    </row>
    <row r="19339" spans="1:11" ht="15" customHeight="1" x14ac:dyDescent="0.25">
      <c r="A19339" s="9"/>
      <c r="B19339" s="9"/>
      <c r="C19339" s="9"/>
      <c r="D19339" s="9"/>
      <c r="E19339" s="9"/>
      <c r="F19339" s="9"/>
      <c r="G19339" s="92" t="s">
        <v>4006</v>
      </c>
      <c r="H19339" s="92"/>
      <c r="I19339" s="92"/>
      <c r="J19339" s="92"/>
      <c r="K19339" s="33">
        <f>SUM(K19333,K19338)</f>
        <v>77.435999999999993</v>
      </c>
    </row>
    <row r="19340" spans="1:11" ht="15" customHeight="1" x14ac:dyDescent="0.25">
      <c r="A19340" s="9"/>
      <c r="B19340" s="9"/>
      <c r="C19340" s="9"/>
      <c r="D19340" s="9"/>
      <c r="E19340" s="9"/>
      <c r="F19340" s="9"/>
      <c r="G19340" s="92" t="s">
        <v>4007</v>
      </c>
      <c r="H19340" s="92"/>
      <c r="I19340" s="92"/>
      <c r="J19340" s="92"/>
      <c r="K19340" s="35">
        <v>22.5</v>
      </c>
    </row>
    <row r="19341" spans="1:11" ht="15" customHeight="1" x14ac:dyDescent="0.25">
      <c r="A19341" s="9"/>
      <c r="B19341" s="9"/>
      <c r="C19341" s="9"/>
      <c r="D19341" s="9"/>
      <c r="E19341" s="9"/>
      <c r="F19341" s="9"/>
      <c r="G19341" s="92" t="s">
        <v>4008</v>
      </c>
      <c r="H19341" s="92"/>
      <c r="I19341" s="92"/>
      <c r="J19341" s="92"/>
      <c r="K19341" s="33">
        <f>TRUNC(K19339/K19340,4)</f>
        <v>3.4416000000000002</v>
      </c>
    </row>
    <row r="19342" spans="1:11" ht="15" customHeight="1" x14ac:dyDescent="0.25">
      <c r="A19342" s="9"/>
      <c r="B19342" s="9"/>
      <c r="C19342" s="9"/>
      <c r="D19342" s="9"/>
      <c r="E19342" s="9"/>
      <c r="F19342" s="9"/>
      <c r="G19342" s="92" t="s">
        <v>4029</v>
      </c>
      <c r="H19342" s="92"/>
      <c r="I19342" s="92"/>
      <c r="J19342" s="92"/>
      <c r="K19342" s="33">
        <f>SUM(K19341)</f>
        <v>3.4416000000000002</v>
      </c>
    </row>
    <row r="19343" spans="1:11" ht="15" customHeight="1" x14ac:dyDescent="0.25">
      <c r="A19343" s="9"/>
      <c r="B19343" s="9"/>
      <c r="C19343" s="9"/>
      <c r="D19343" s="9"/>
      <c r="E19343" s="9"/>
      <c r="F19343" s="9"/>
      <c r="G19343" s="92" t="s">
        <v>3913</v>
      </c>
      <c r="H19343" s="92"/>
      <c r="I19343" s="92"/>
      <c r="J19343" s="92"/>
      <c r="K19343" s="29">
        <f>ROUND(SUM(K19342),2)</f>
        <v>3.44</v>
      </c>
    </row>
    <row r="19344" spans="1:11" ht="9.9499999999999993" customHeight="1" x14ac:dyDescent="0.25">
      <c r="A19344" s="9"/>
      <c r="B19344" s="9"/>
      <c r="C19344" s="9"/>
      <c r="D19344" s="9"/>
      <c r="E19344" s="9"/>
      <c r="F19344" s="9"/>
      <c r="G19344" s="100"/>
      <c r="H19344" s="100"/>
      <c r="I19344" s="100"/>
      <c r="J19344" s="100"/>
      <c r="K19344" s="100"/>
    </row>
    <row r="19345" spans="1:11" ht="20.100000000000001" customHeight="1" x14ac:dyDescent="0.25">
      <c r="A19345" s="99" t="s">
        <v>3610</v>
      </c>
      <c r="B19345" s="99"/>
      <c r="C19345" s="99"/>
      <c r="D19345" s="99"/>
      <c r="E19345" s="99"/>
      <c r="F19345" s="99"/>
      <c r="G19345" s="99"/>
      <c r="H19345" s="99"/>
      <c r="I19345" s="99"/>
      <c r="J19345" s="99"/>
      <c r="K19345" s="99"/>
    </row>
    <row r="19346" spans="1:11" ht="15" customHeight="1" x14ac:dyDescent="0.25">
      <c r="A19346" s="93" t="s">
        <v>3893</v>
      </c>
      <c r="B19346" s="93"/>
      <c r="C19346" s="93"/>
      <c r="D19346" s="94" t="s">
        <v>3</v>
      </c>
      <c r="E19346" s="94"/>
      <c r="F19346" s="23" t="s">
        <v>4</v>
      </c>
      <c r="G19346" s="94" t="s">
        <v>3894</v>
      </c>
      <c r="H19346" s="94"/>
      <c r="I19346" s="94" t="s">
        <v>3895</v>
      </c>
      <c r="J19346" s="94"/>
      <c r="K19346" s="23" t="s">
        <v>3896</v>
      </c>
    </row>
    <row r="19347" spans="1:11" ht="15" customHeight="1" x14ac:dyDescent="0.25">
      <c r="A19347" s="24" t="s">
        <v>3951</v>
      </c>
      <c r="B19347" s="95" t="s">
        <v>3952</v>
      </c>
      <c r="C19347" s="95"/>
      <c r="D19347" s="96" t="s">
        <v>3953</v>
      </c>
      <c r="E19347" s="96"/>
      <c r="F19347" s="24" t="s">
        <v>3954</v>
      </c>
      <c r="G19347" s="97">
        <v>4.0000000000000001E-3</v>
      </c>
      <c r="H19347" s="97"/>
      <c r="I19347" s="98">
        <v>215</v>
      </c>
      <c r="J19347" s="98"/>
      <c r="K19347" s="27">
        <f>ROUND(ROUND(G19347,8)*I19347,2)</f>
        <v>0.86</v>
      </c>
    </row>
    <row r="19348" spans="1:11" ht="15" customHeight="1" x14ac:dyDescent="0.25">
      <c r="A19348" s="24" t="s">
        <v>3955</v>
      </c>
      <c r="B19348" s="95" t="s">
        <v>3956</v>
      </c>
      <c r="C19348" s="95"/>
      <c r="D19348" s="96" t="s">
        <v>20</v>
      </c>
      <c r="E19348" s="96"/>
      <c r="F19348" s="24" t="s">
        <v>3903</v>
      </c>
      <c r="G19348" s="97">
        <v>5.0000000000000001E-3</v>
      </c>
      <c r="H19348" s="97"/>
      <c r="I19348" s="98">
        <v>19.37</v>
      </c>
      <c r="J19348" s="98"/>
      <c r="K19348" s="27">
        <f>ROUND(ROUND(G19348,8)*I19348,2)</f>
        <v>0.1</v>
      </c>
    </row>
    <row r="19349" spans="1:11" ht="15" customHeight="1" x14ac:dyDescent="0.25">
      <c r="A19349" s="9"/>
      <c r="B19349" s="9"/>
      <c r="C19349" s="9"/>
      <c r="D19349" s="9"/>
      <c r="E19349" s="9"/>
      <c r="F19349" s="9"/>
      <c r="G19349" s="91" t="s">
        <v>3906</v>
      </c>
      <c r="H19349" s="91"/>
      <c r="I19349" s="91"/>
      <c r="J19349" s="91"/>
      <c r="K19349" s="28">
        <f>SUM(K19347:K19348)</f>
        <v>0.96</v>
      </c>
    </row>
    <row r="19350" spans="1:11" ht="15" customHeight="1" x14ac:dyDescent="0.25">
      <c r="A19350" s="93" t="s">
        <v>3907</v>
      </c>
      <c r="B19350" s="93"/>
      <c r="C19350" s="93"/>
      <c r="D19350" s="94" t="s">
        <v>3</v>
      </c>
      <c r="E19350" s="94"/>
      <c r="F19350" s="23" t="s">
        <v>4</v>
      </c>
      <c r="G19350" s="94" t="s">
        <v>3894</v>
      </c>
      <c r="H19350" s="94"/>
      <c r="I19350" s="94" t="s">
        <v>3895</v>
      </c>
      <c r="J19350" s="94"/>
      <c r="K19350" s="23" t="s">
        <v>3896</v>
      </c>
    </row>
    <row r="19351" spans="1:11" ht="21" customHeight="1" x14ac:dyDescent="0.25">
      <c r="A19351" s="24" t="s">
        <v>3908</v>
      </c>
      <c r="B19351" s="95" t="s">
        <v>3909</v>
      </c>
      <c r="C19351" s="95"/>
      <c r="D19351" s="96" t="s">
        <v>20</v>
      </c>
      <c r="E19351" s="96"/>
      <c r="F19351" s="24" t="s">
        <v>2056</v>
      </c>
      <c r="G19351" s="97">
        <v>0.03</v>
      </c>
      <c r="H19351" s="97"/>
      <c r="I19351" s="98">
        <v>32.24</v>
      </c>
      <c r="J19351" s="98"/>
      <c r="K19351" s="27">
        <f>ROUND(ROUND(G19351,8)*I19351,2)</f>
        <v>0.97</v>
      </c>
    </row>
    <row r="19352" spans="1:11" ht="15" customHeight="1" x14ac:dyDescent="0.25">
      <c r="A19352" s="24" t="s">
        <v>3910</v>
      </c>
      <c r="B19352" s="95" t="s">
        <v>3911</v>
      </c>
      <c r="C19352" s="95"/>
      <c r="D19352" s="96" t="s">
        <v>20</v>
      </c>
      <c r="E19352" s="96"/>
      <c r="F19352" s="24" t="s">
        <v>2056</v>
      </c>
      <c r="G19352" s="97">
        <v>0.03</v>
      </c>
      <c r="H19352" s="97"/>
      <c r="I19352" s="98">
        <v>24.94</v>
      </c>
      <c r="J19352" s="98"/>
      <c r="K19352" s="27">
        <f>ROUND(ROUND(G19352,8)*I19352,2)</f>
        <v>0.75</v>
      </c>
    </row>
    <row r="19353" spans="1:11" ht="18" customHeight="1" x14ac:dyDescent="0.25">
      <c r="A19353" s="9"/>
      <c r="B19353" s="9"/>
      <c r="C19353" s="9"/>
      <c r="D19353" s="9"/>
      <c r="E19353" s="9"/>
      <c r="F19353" s="9"/>
      <c r="G19353" s="91" t="s">
        <v>3912</v>
      </c>
      <c r="H19353" s="91"/>
      <c r="I19353" s="91"/>
      <c r="J19353" s="91"/>
      <c r="K19353" s="28">
        <f>SUM(K19351:K19352)</f>
        <v>1.72</v>
      </c>
    </row>
    <row r="19354" spans="1:11" ht="15" customHeight="1" x14ac:dyDescent="0.25">
      <c r="A19354" s="9"/>
      <c r="B19354" s="9"/>
      <c r="C19354" s="9"/>
      <c r="D19354" s="9"/>
      <c r="E19354" s="9"/>
      <c r="F19354" s="9"/>
      <c r="G19354" s="92" t="s">
        <v>3913</v>
      </c>
      <c r="H19354" s="92"/>
      <c r="I19354" s="92"/>
      <c r="J19354" s="92"/>
      <c r="K19354" s="29">
        <f>ROUND(SUM(K19349,K19353),2)</f>
        <v>2.68</v>
      </c>
    </row>
    <row r="19355" spans="1:11" ht="9.9499999999999993" customHeight="1" x14ac:dyDescent="0.25">
      <c r="A19355" s="9"/>
      <c r="B19355" s="9"/>
      <c r="C19355" s="9"/>
      <c r="D19355" s="9"/>
      <c r="E19355" s="9"/>
      <c r="F19355" s="9"/>
      <c r="G19355" s="100"/>
      <c r="H19355" s="100"/>
      <c r="I19355" s="100"/>
      <c r="J19355" s="100"/>
      <c r="K19355" s="100"/>
    </row>
    <row r="19356" spans="1:11" ht="20.100000000000001" customHeight="1" x14ac:dyDescent="0.25">
      <c r="A19356" s="99" t="s">
        <v>3611</v>
      </c>
      <c r="B19356" s="99"/>
      <c r="C19356" s="99"/>
      <c r="D19356" s="99"/>
      <c r="E19356" s="99"/>
      <c r="F19356" s="99"/>
      <c r="G19356" s="99"/>
      <c r="H19356" s="99"/>
      <c r="I19356" s="99"/>
      <c r="J19356" s="99"/>
      <c r="K19356" s="99"/>
    </row>
    <row r="19357" spans="1:11" ht="15" customHeight="1" x14ac:dyDescent="0.25">
      <c r="A19357" s="93" t="s">
        <v>3916</v>
      </c>
      <c r="B19357" s="93"/>
      <c r="C19357" s="93"/>
      <c r="D19357" s="94" t="s">
        <v>3</v>
      </c>
      <c r="E19357" s="94"/>
      <c r="F19357" s="23" t="s">
        <v>4</v>
      </c>
      <c r="G19357" s="94" t="s">
        <v>3894</v>
      </c>
      <c r="H19357" s="94"/>
      <c r="I19357" s="94" t="s">
        <v>3895</v>
      </c>
      <c r="J19357" s="94"/>
      <c r="K19357" s="23" t="s">
        <v>3896</v>
      </c>
    </row>
    <row r="19358" spans="1:11" ht="29.1" customHeight="1" x14ac:dyDescent="0.25">
      <c r="A19358" s="24" t="s">
        <v>3957</v>
      </c>
      <c r="B19358" s="95" t="s">
        <v>3958</v>
      </c>
      <c r="C19358" s="95"/>
      <c r="D19358" s="96" t="s">
        <v>20</v>
      </c>
      <c r="E19358" s="96"/>
      <c r="F19358" s="24" t="s">
        <v>3936</v>
      </c>
      <c r="G19358" s="97">
        <v>2.8999999999999998E-3</v>
      </c>
      <c r="H19358" s="97"/>
      <c r="I19358" s="98">
        <v>75.540000000000006</v>
      </c>
      <c r="J19358" s="98"/>
      <c r="K19358" s="27">
        <f>TRUNC(TRUNC(G19358,8)*I19358,2)</f>
        <v>0.21</v>
      </c>
    </row>
    <row r="19359" spans="1:11" ht="29.1" customHeight="1" x14ac:dyDescent="0.25">
      <c r="A19359" s="24" t="s">
        <v>3959</v>
      </c>
      <c r="B19359" s="95" t="s">
        <v>3960</v>
      </c>
      <c r="C19359" s="95"/>
      <c r="D19359" s="96" t="s">
        <v>20</v>
      </c>
      <c r="E19359" s="96"/>
      <c r="F19359" s="24" t="s">
        <v>30</v>
      </c>
      <c r="G19359" s="97">
        <v>1.6999999999999999E-3</v>
      </c>
      <c r="H19359" s="97"/>
      <c r="I19359" s="98">
        <v>198.53</v>
      </c>
      <c r="J19359" s="98"/>
      <c r="K19359" s="27">
        <f>TRUNC(TRUNC(G19359,8)*I19359,2)</f>
        <v>0.33</v>
      </c>
    </row>
    <row r="19360" spans="1:11" ht="18" customHeight="1" x14ac:dyDescent="0.25">
      <c r="A19360" s="9"/>
      <c r="B19360" s="9"/>
      <c r="C19360" s="9"/>
      <c r="D19360" s="9"/>
      <c r="E19360" s="9"/>
      <c r="F19360" s="9"/>
      <c r="G19360" s="91" t="s">
        <v>3919</v>
      </c>
      <c r="H19360" s="91"/>
      <c r="I19360" s="91"/>
      <c r="J19360" s="91"/>
      <c r="K19360" s="28">
        <f>SUM(K19358:K19359)</f>
        <v>0.54</v>
      </c>
    </row>
    <row r="19361" spans="1:11" ht="15" customHeight="1" x14ac:dyDescent="0.25">
      <c r="A19361" s="93" t="s">
        <v>3907</v>
      </c>
      <c r="B19361" s="93"/>
      <c r="C19361" s="93"/>
      <c r="D19361" s="94" t="s">
        <v>3</v>
      </c>
      <c r="E19361" s="94"/>
      <c r="F19361" s="23" t="s">
        <v>4</v>
      </c>
      <c r="G19361" s="94" t="s">
        <v>3894</v>
      </c>
      <c r="H19361" s="94"/>
      <c r="I19361" s="94" t="s">
        <v>3895</v>
      </c>
      <c r="J19361" s="94"/>
      <c r="K19361" s="23" t="s">
        <v>3896</v>
      </c>
    </row>
    <row r="19362" spans="1:11" ht="15" customHeight="1" x14ac:dyDescent="0.25">
      <c r="A19362" s="24" t="s">
        <v>3961</v>
      </c>
      <c r="B19362" s="95" t="s">
        <v>3962</v>
      </c>
      <c r="C19362" s="95"/>
      <c r="D19362" s="96" t="s">
        <v>20</v>
      </c>
      <c r="E19362" s="96"/>
      <c r="F19362" s="24" t="s">
        <v>2056</v>
      </c>
      <c r="G19362" s="97">
        <v>4.5999999999999999E-3</v>
      </c>
      <c r="H19362" s="97"/>
      <c r="I19362" s="98">
        <v>29.5</v>
      </c>
      <c r="J19362" s="98"/>
      <c r="K19362" s="27">
        <f>TRUNC(TRUNC(G19362,8)*I19362,2)</f>
        <v>0.13</v>
      </c>
    </row>
    <row r="19363" spans="1:11" ht="18" customHeight="1" x14ac:dyDescent="0.25">
      <c r="A19363" s="9"/>
      <c r="B19363" s="9"/>
      <c r="C19363" s="9"/>
      <c r="D19363" s="9"/>
      <c r="E19363" s="9"/>
      <c r="F19363" s="9"/>
      <c r="G19363" s="91" t="s">
        <v>3912</v>
      </c>
      <c r="H19363" s="91"/>
      <c r="I19363" s="91"/>
      <c r="J19363" s="91"/>
      <c r="K19363" s="28">
        <f>SUM(K19362:K19362)</f>
        <v>0.13</v>
      </c>
    </row>
    <row r="19364" spans="1:11" ht="15" customHeight="1" x14ac:dyDescent="0.25">
      <c r="A19364" s="9"/>
      <c r="B19364" s="9"/>
      <c r="C19364" s="9"/>
      <c r="D19364" s="9"/>
      <c r="E19364" s="9"/>
      <c r="F19364" s="9"/>
      <c r="G19364" s="92" t="s">
        <v>3913</v>
      </c>
      <c r="H19364" s="92"/>
      <c r="I19364" s="92"/>
      <c r="J19364" s="92"/>
      <c r="K19364" s="29">
        <f>ROUND(SUM(K19360,K19363),2)</f>
        <v>0.67</v>
      </c>
    </row>
    <row r="19365" spans="1:11" ht="9.9499999999999993" customHeight="1" x14ac:dyDescent="0.25">
      <c r="A19365" s="9"/>
      <c r="B19365" s="9"/>
      <c r="C19365" s="9"/>
      <c r="D19365" s="9"/>
      <c r="E19365" s="9"/>
      <c r="F19365" s="9"/>
      <c r="G19365" s="100"/>
      <c r="H19365" s="100"/>
      <c r="I19365" s="100"/>
      <c r="J19365" s="100"/>
      <c r="K19365" s="100"/>
    </row>
    <row r="19366" spans="1:11" ht="20.100000000000001" customHeight="1" x14ac:dyDescent="0.25">
      <c r="A19366" s="99" t="s">
        <v>3612</v>
      </c>
      <c r="B19366" s="99"/>
      <c r="C19366" s="99"/>
      <c r="D19366" s="99"/>
      <c r="E19366" s="99"/>
      <c r="F19366" s="99"/>
      <c r="G19366" s="99"/>
      <c r="H19366" s="99"/>
      <c r="I19366" s="99"/>
      <c r="J19366" s="99"/>
      <c r="K19366" s="99"/>
    </row>
    <row r="19367" spans="1:11" ht="15" customHeight="1" x14ac:dyDescent="0.25">
      <c r="A19367" s="93" t="s">
        <v>3916</v>
      </c>
      <c r="B19367" s="93"/>
      <c r="C19367" s="93"/>
      <c r="D19367" s="94" t="s">
        <v>3</v>
      </c>
      <c r="E19367" s="94"/>
      <c r="F19367" s="23" t="s">
        <v>4</v>
      </c>
      <c r="G19367" s="94" t="s">
        <v>3894</v>
      </c>
      <c r="H19367" s="94"/>
      <c r="I19367" s="94" t="s">
        <v>3895</v>
      </c>
      <c r="J19367" s="94"/>
      <c r="K19367" s="23" t="s">
        <v>3896</v>
      </c>
    </row>
    <row r="19368" spans="1:11" ht="29.1" customHeight="1" x14ac:dyDescent="0.25">
      <c r="A19368" s="24" t="s">
        <v>3957</v>
      </c>
      <c r="B19368" s="95" t="s">
        <v>3958</v>
      </c>
      <c r="C19368" s="95"/>
      <c r="D19368" s="96" t="s">
        <v>20</v>
      </c>
      <c r="E19368" s="96"/>
      <c r="F19368" s="24" t="s">
        <v>3936</v>
      </c>
      <c r="G19368" s="97">
        <v>1.95E-2</v>
      </c>
      <c r="H19368" s="97"/>
      <c r="I19368" s="98">
        <v>75.540000000000006</v>
      </c>
      <c r="J19368" s="98"/>
      <c r="K19368" s="27">
        <f>TRUNC(TRUNC(G19368,8)*I19368,2)</f>
        <v>1.47</v>
      </c>
    </row>
    <row r="19369" spans="1:11" ht="29.1" customHeight="1" x14ac:dyDescent="0.25">
      <c r="A19369" s="24" t="s">
        <v>3959</v>
      </c>
      <c r="B19369" s="95" t="s">
        <v>3960</v>
      </c>
      <c r="C19369" s="95"/>
      <c r="D19369" s="96" t="s">
        <v>20</v>
      </c>
      <c r="E19369" s="96"/>
      <c r="F19369" s="24" t="s">
        <v>30</v>
      </c>
      <c r="G19369" s="97">
        <v>1.15E-2</v>
      </c>
      <c r="H19369" s="97"/>
      <c r="I19369" s="98">
        <v>198.53</v>
      </c>
      <c r="J19369" s="98"/>
      <c r="K19369" s="27">
        <f>TRUNC(TRUNC(G19369,8)*I19369,2)</f>
        <v>2.2799999999999998</v>
      </c>
    </row>
    <row r="19370" spans="1:11" ht="18" customHeight="1" x14ac:dyDescent="0.25">
      <c r="A19370" s="9"/>
      <c r="B19370" s="9"/>
      <c r="C19370" s="9"/>
      <c r="D19370" s="9"/>
      <c r="E19370" s="9"/>
      <c r="F19370" s="9"/>
      <c r="G19370" s="91" t="s">
        <v>3919</v>
      </c>
      <c r="H19370" s="91"/>
      <c r="I19370" s="91"/>
      <c r="J19370" s="91"/>
      <c r="K19370" s="28">
        <f>SUM(K19368:K19369)</f>
        <v>3.75</v>
      </c>
    </row>
    <row r="19371" spans="1:11" ht="15" customHeight="1" x14ac:dyDescent="0.25">
      <c r="A19371" s="93" t="s">
        <v>3907</v>
      </c>
      <c r="B19371" s="93"/>
      <c r="C19371" s="93"/>
      <c r="D19371" s="94" t="s">
        <v>3</v>
      </c>
      <c r="E19371" s="94"/>
      <c r="F19371" s="23" t="s">
        <v>4</v>
      </c>
      <c r="G19371" s="94" t="s">
        <v>3894</v>
      </c>
      <c r="H19371" s="94"/>
      <c r="I19371" s="94" t="s">
        <v>3895</v>
      </c>
      <c r="J19371" s="94"/>
      <c r="K19371" s="23" t="s">
        <v>3896</v>
      </c>
    </row>
    <row r="19372" spans="1:11" ht="15" customHeight="1" x14ac:dyDescent="0.25">
      <c r="A19372" s="24" t="s">
        <v>3910</v>
      </c>
      <c r="B19372" s="95" t="s">
        <v>3911</v>
      </c>
      <c r="C19372" s="95"/>
      <c r="D19372" s="96" t="s">
        <v>20</v>
      </c>
      <c r="E19372" s="96"/>
      <c r="F19372" s="24" t="s">
        <v>2056</v>
      </c>
      <c r="G19372" s="97">
        <v>3.1E-2</v>
      </c>
      <c r="H19372" s="97"/>
      <c r="I19372" s="98">
        <v>24.94</v>
      </c>
      <c r="J19372" s="98"/>
      <c r="K19372" s="27">
        <f>TRUNC(TRUNC(G19372,8)*I19372,2)</f>
        <v>0.77</v>
      </c>
    </row>
    <row r="19373" spans="1:11" ht="18" customHeight="1" x14ac:dyDescent="0.25">
      <c r="A19373" s="9"/>
      <c r="B19373" s="9"/>
      <c r="C19373" s="9"/>
      <c r="D19373" s="9"/>
      <c r="E19373" s="9"/>
      <c r="F19373" s="9"/>
      <c r="G19373" s="91" t="s">
        <v>3912</v>
      </c>
      <c r="H19373" s="91"/>
      <c r="I19373" s="91"/>
      <c r="J19373" s="91"/>
      <c r="K19373" s="28">
        <f>SUM(K19372:K19372)</f>
        <v>0.77</v>
      </c>
    </row>
    <row r="19374" spans="1:11" ht="15" customHeight="1" x14ac:dyDescent="0.25">
      <c r="A19374" s="9"/>
      <c r="B19374" s="9"/>
      <c r="C19374" s="9"/>
      <c r="D19374" s="9"/>
      <c r="E19374" s="9"/>
      <c r="F19374" s="9"/>
      <c r="G19374" s="92" t="s">
        <v>3913</v>
      </c>
      <c r="H19374" s="92"/>
      <c r="I19374" s="92"/>
      <c r="J19374" s="92"/>
      <c r="K19374" s="29">
        <f>ROUND(SUM(K19370,K19373),2)</f>
        <v>4.5199999999999996</v>
      </c>
    </row>
    <row r="19375" spans="1:11" ht="9.9499999999999993" customHeight="1" x14ac:dyDescent="0.25">
      <c r="A19375" s="9"/>
      <c r="B19375" s="9"/>
      <c r="C19375" s="9"/>
      <c r="D19375" s="9"/>
      <c r="E19375" s="9"/>
      <c r="F19375" s="9"/>
      <c r="G19375" s="100"/>
      <c r="H19375" s="100"/>
      <c r="I19375" s="100"/>
      <c r="J19375" s="100"/>
      <c r="K19375" s="100"/>
    </row>
    <row r="19376" spans="1:11" ht="20.100000000000001" customHeight="1" x14ac:dyDescent="0.25">
      <c r="A19376" s="99" t="s">
        <v>3613</v>
      </c>
      <c r="B19376" s="99"/>
      <c r="C19376" s="99"/>
      <c r="D19376" s="99"/>
      <c r="E19376" s="99"/>
      <c r="F19376" s="99"/>
      <c r="G19376" s="99"/>
      <c r="H19376" s="99"/>
      <c r="I19376" s="99"/>
      <c r="J19376" s="99"/>
      <c r="K19376" s="99"/>
    </row>
    <row r="19377" spans="1:11" ht="15" customHeight="1" x14ac:dyDescent="0.25">
      <c r="A19377" s="93" t="s">
        <v>3916</v>
      </c>
      <c r="B19377" s="93"/>
      <c r="C19377" s="93"/>
      <c r="D19377" s="94" t="s">
        <v>3</v>
      </c>
      <c r="E19377" s="94"/>
      <c r="F19377" s="23" t="s">
        <v>4</v>
      </c>
      <c r="G19377" s="94" t="s">
        <v>3894</v>
      </c>
      <c r="H19377" s="94"/>
      <c r="I19377" s="94" t="s">
        <v>3895</v>
      </c>
      <c r="J19377" s="94"/>
      <c r="K19377" s="23" t="s">
        <v>3896</v>
      </c>
    </row>
    <row r="19378" spans="1:11" ht="29.1" customHeight="1" x14ac:dyDescent="0.25">
      <c r="A19378" s="24" t="s">
        <v>3963</v>
      </c>
      <c r="B19378" s="95" t="s">
        <v>3964</v>
      </c>
      <c r="C19378" s="95"/>
      <c r="D19378" s="96" t="s">
        <v>20</v>
      </c>
      <c r="E19378" s="96"/>
      <c r="F19378" s="24" t="s">
        <v>3936</v>
      </c>
      <c r="G19378" s="97">
        <v>0.86950000000000005</v>
      </c>
      <c r="H19378" s="97"/>
      <c r="I19378" s="98">
        <v>8.9</v>
      </c>
      <c r="J19378" s="98"/>
      <c r="K19378" s="27">
        <f>TRUNC(TRUNC(G19378,8)*I19378,2)</f>
        <v>7.73</v>
      </c>
    </row>
    <row r="19379" spans="1:11" ht="29.1" customHeight="1" x14ac:dyDescent="0.25">
      <c r="A19379" s="24" t="s">
        <v>3965</v>
      </c>
      <c r="B19379" s="95" t="s">
        <v>3966</v>
      </c>
      <c r="C19379" s="95"/>
      <c r="D19379" s="96" t="s">
        <v>20</v>
      </c>
      <c r="E19379" s="96"/>
      <c r="F19379" s="24" t="s">
        <v>30</v>
      </c>
      <c r="G19379" s="97">
        <v>1.137</v>
      </c>
      <c r="H19379" s="97"/>
      <c r="I19379" s="98">
        <v>32.76</v>
      </c>
      <c r="J19379" s="98"/>
      <c r="K19379" s="27">
        <f>TRUNC(TRUNC(G19379,8)*I19379,2)</f>
        <v>37.24</v>
      </c>
    </row>
    <row r="19380" spans="1:11" ht="21" customHeight="1" x14ac:dyDescent="0.25">
      <c r="A19380" s="24" t="s">
        <v>3967</v>
      </c>
      <c r="B19380" s="95" t="s">
        <v>3968</v>
      </c>
      <c r="C19380" s="95"/>
      <c r="D19380" s="96" t="s">
        <v>20</v>
      </c>
      <c r="E19380" s="96"/>
      <c r="F19380" s="24" t="s">
        <v>3936</v>
      </c>
      <c r="G19380" s="97">
        <v>0.86950000000000005</v>
      </c>
      <c r="H19380" s="97"/>
      <c r="I19380" s="98">
        <v>27.59</v>
      </c>
      <c r="J19380" s="98"/>
      <c r="K19380" s="27">
        <f>TRUNC(TRUNC(G19380,8)*I19380,2)</f>
        <v>23.98</v>
      </c>
    </row>
    <row r="19381" spans="1:11" ht="21" customHeight="1" x14ac:dyDescent="0.25">
      <c r="A19381" s="24" t="s">
        <v>3969</v>
      </c>
      <c r="B19381" s="95" t="s">
        <v>3970</v>
      </c>
      <c r="C19381" s="95"/>
      <c r="D19381" s="96" t="s">
        <v>20</v>
      </c>
      <c r="E19381" s="96"/>
      <c r="F19381" s="24" t="s">
        <v>30</v>
      </c>
      <c r="G19381" s="97">
        <v>1.137</v>
      </c>
      <c r="H19381" s="97"/>
      <c r="I19381" s="98">
        <v>28.09</v>
      </c>
      <c r="J19381" s="98"/>
      <c r="K19381" s="27">
        <f>TRUNC(TRUNC(G19381,8)*I19381,2)</f>
        <v>31.93</v>
      </c>
    </row>
    <row r="19382" spans="1:11" ht="18" customHeight="1" x14ac:dyDescent="0.25">
      <c r="A19382" s="9"/>
      <c r="B19382" s="9"/>
      <c r="C19382" s="9"/>
      <c r="D19382" s="9"/>
      <c r="E19382" s="9"/>
      <c r="F19382" s="9"/>
      <c r="G19382" s="91" t="s">
        <v>3919</v>
      </c>
      <c r="H19382" s="91"/>
      <c r="I19382" s="91"/>
      <c r="J19382" s="91"/>
      <c r="K19382" s="28">
        <f>SUM(K19378:K19381)</f>
        <v>100.88</v>
      </c>
    </row>
    <row r="19383" spans="1:11" ht="15" customHeight="1" x14ac:dyDescent="0.25">
      <c r="A19383" s="93" t="s">
        <v>3907</v>
      </c>
      <c r="B19383" s="93"/>
      <c r="C19383" s="93"/>
      <c r="D19383" s="94" t="s">
        <v>3</v>
      </c>
      <c r="E19383" s="94"/>
      <c r="F19383" s="23" t="s">
        <v>4</v>
      </c>
      <c r="G19383" s="94" t="s">
        <v>3894</v>
      </c>
      <c r="H19383" s="94"/>
      <c r="I19383" s="94" t="s">
        <v>3895</v>
      </c>
      <c r="J19383" s="94"/>
      <c r="K19383" s="23" t="s">
        <v>3896</v>
      </c>
    </row>
    <row r="19384" spans="1:11" ht="15" customHeight="1" x14ac:dyDescent="0.25">
      <c r="A19384" s="24" t="s">
        <v>3971</v>
      </c>
      <c r="B19384" s="95" t="s">
        <v>3972</v>
      </c>
      <c r="C19384" s="95"/>
      <c r="D19384" s="96" t="s">
        <v>20</v>
      </c>
      <c r="E19384" s="96"/>
      <c r="F19384" s="24" t="s">
        <v>2056</v>
      </c>
      <c r="G19384" s="97">
        <v>7.22E-2</v>
      </c>
      <c r="H19384" s="97"/>
      <c r="I19384" s="98">
        <v>32.69</v>
      </c>
      <c r="J19384" s="98"/>
      <c r="K19384" s="27">
        <f>TRUNC(TRUNC(G19384,8)*I19384,2)</f>
        <v>2.36</v>
      </c>
    </row>
    <row r="19385" spans="1:11" ht="15" customHeight="1" x14ac:dyDescent="0.25">
      <c r="A19385" s="24" t="s">
        <v>3910</v>
      </c>
      <c r="B19385" s="95" t="s">
        <v>3911</v>
      </c>
      <c r="C19385" s="95"/>
      <c r="D19385" s="96" t="s">
        <v>20</v>
      </c>
      <c r="E19385" s="96"/>
      <c r="F19385" s="24" t="s">
        <v>2056</v>
      </c>
      <c r="G19385" s="97">
        <v>0.44790000000000002</v>
      </c>
      <c r="H19385" s="97"/>
      <c r="I19385" s="98">
        <v>24.94</v>
      </c>
      <c r="J19385" s="98"/>
      <c r="K19385" s="27">
        <f>TRUNC(TRUNC(G19385,8)*I19385,2)</f>
        <v>11.17</v>
      </c>
    </row>
    <row r="19386" spans="1:11" ht="18" customHeight="1" x14ac:dyDescent="0.25">
      <c r="A19386" s="9"/>
      <c r="B19386" s="9"/>
      <c r="C19386" s="9"/>
      <c r="D19386" s="9"/>
      <c r="E19386" s="9"/>
      <c r="F19386" s="9"/>
      <c r="G19386" s="91" t="s">
        <v>3912</v>
      </c>
      <c r="H19386" s="91"/>
      <c r="I19386" s="91"/>
      <c r="J19386" s="91"/>
      <c r="K19386" s="28">
        <f>SUM(K19384:K19385)</f>
        <v>13.53</v>
      </c>
    </row>
    <row r="19387" spans="1:11" ht="15" customHeight="1" x14ac:dyDescent="0.25">
      <c r="A19387" s="9"/>
      <c r="B19387" s="9"/>
      <c r="C19387" s="9"/>
      <c r="D19387" s="9"/>
      <c r="E19387" s="9"/>
      <c r="F19387" s="9"/>
      <c r="G19387" s="92" t="s">
        <v>3913</v>
      </c>
      <c r="H19387" s="92"/>
      <c r="I19387" s="92"/>
      <c r="J19387" s="92"/>
      <c r="K19387" s="29">
        <f>ROUND(SUM(K19382,K19386),2)</f>
        <v>114.41</v>
      </c>
    </row>
    <row r="19388" spans="1:11" ht="9.9499999999999993" customHeight="1" x14ac:dyDescent="0.25">
      <c r="A19388" s="9"/>
      <c r="B19388" s="9"/>
      <c r="C19388" s="9"/>
      <c r="D19388" s="9"/>
      <c r="E19388" s="9"/>
      <c r="F19388" s="9"/>
      <c r="G19388" s="100"/>
      <c r="H19388" s="100"/>
      <c r="I19388" s="100"/>
      <c r="J19388" s="100"/>
      <c r="K19388" s="100"/>
    </row>
    <row r="19389" spans="1:11" ht="20.100000000000001" customHeight="1" x14ac:dyDescent="0.25">
      <c r="A19389" s="99" t="s">
        <v>3614</v>
      </c>
      <c r="B19389" s="99"/>
      <c r="C19389" s="99"/>
      <c r="D19389" s="99"/>
      <c r="E19389" s="99"/>
      <c r="F19389" s="99"/>
      <c r="G19389" s="99"/>
      <c r="H19389" s="99"/>
      <c r="I19389" s="99"/>
      <c r="J19389" s="99"/>
      <c r="K19389" s="99"/>
    </row>
    <row r="19390" spans="1:11" ht="15" customHeight="1" x14ac:dyDescent="0.25">
      <c r="A19390" s="93" t="s">
        <v>3916</v>
      </c>
      <c r="B19390" s="93"/>
      <c r="C19390" s="93"/>
      <c r="D19390" s="94" t="s">
        <v>3</v>
      </c>
      <c r="E19390" s="94"/>
      <c r="F19390" s="23" t="s">
        <v>4</v>
      </c>
      <c r="G19390" s="94" t="s">
        <v>3894</v>
      </c>
      <c r="H19390" s="94"/>
      <c r="I19390" s="94" t="s">
        <v>3895</v>
      </c>
      <c r="J19390" s="94"/>
      <c r="K19390" s="23" t="s">
        <v>3896</v>
      </c>
    </row>
    <row r="19391" spans="1:11" ht="38.1" customHeight="1" x14ac:dyDescent="0.25">
      <c r="A19391" s="24" t="s">
        <v>3973</v>
      </c>
      <c r="B19391" s="95" t="s">
        <v>3974</v>
      </c>
      <c r="C19391" s="95"/>
      <c r="D19391" s="96" t="s">
        <v>20</v>
      </c>
      <c r="E19391" s="96"/>
      <c r="F19391" s="24" t="s">
        <v>3936</v>
      </c>
      <c r="G19391" s="97">
        <v>6.3E-3</v>
      </c>
      <c r="H19391" s="97"/>
      <c r="I19391" s="98">
        <v>94.61</v>
      </c>
      <c r="J19391" s="98"/>
      <c r="K19391" s="27">
        <f>TRUNC(TRUNC(G19391,8)*I19391,2)</f>
        <v>0.59</v>
      </c>
    </row>
    <row r="19392" spans="1:11" ht="38.1" customHeight="1" x14ac:dyDescent="0.25">
      <c r="A19392" s="24" t="s">
        <v>3975</v>
      </c>
      <c r="B19392" s="95" t="s">
        <v>3976</v>
      </c>
      <c r="C19392" s="95"/>
      <c r="D19392" s="96" t="s">
        <v>20</v>
      </c>
      <c r="E19392" s="96"/>
      <c r="F19392" s="24" t="s">
        <v>30</v>
      </c>
      <c r="G19392" s="97">
        <v>1.0200000000000001E-2</v>
      </c>
      <c r="H19392" s="97"/>
      <c r="I19392" s="98">
        <v>370.94</v>
      </c>
      <c r="J19392" s="98"/>
      <c r="K19392" s="27">
        <f>TRUNC(TRUNC(G19392,8)*I19392,2)</f>
        <v>3.78</v>
      </c>
    </row>
    <row r="19393" spans="1:11" ht="29.1" customHeight="1" x14ac:dyDescent="0.25">
      <c r="A19393" s="24" t="s">
        <v>3977</v>
      </c>
      <c r="B19393" s="95" t="s">
        <v>3978</v>
      </c>
      <c r="C19393" s="95"/>
      <c r="D19393" s="96" t="s">
        <v>20</v>
      </c>
      <c r="E19393" s="96"/>
      <c r="F19393" s="24" t="s">
        <v>3936</v>
      </c>
      <c r="G19393" s="97">
        <v>4.8999999999999998E-3</v>
      </c>
      <c r="H19393" s="97"/>
      <c r="I19393" s="98">
        <v>74.180000000000007</v>
      </c>
      <c r="J19393" s="98"/>
      <c r="K19393" s="27">
        <f>TRUNC(TRUNC(G19393,8)*I19393,2)</f>
        <v>0.36</v>
      </c>
    </row>
    <row r="19394" spans="1:11" ht="29.1" customHeight="1" x14ac:dyDescent="0.25">
      <c r="A19394" s="24" t="s">
        <v>3979</v>
      </c>
      <c r="B19394" s="95" t="s">
        <v>3980</v>
      </c>
      <c r="C19394" s="95"/>
      <c r="D19394" s="96" t="s">
        <v>20</v>
      </c>
      <c r="E19394" s="96"/>
      <c r="F19394" s="24" t="s">
        <v>30</v>
      </c>
      <c r="G19394" s="97">
        <v>5.5999999999999999E-3</v>
      </c>
      <c r="H19394" s="97"/>
      <c r="I19394" s="98">
        <v>166.79</v>
      </c>
      <c r="J19394" s="98"/>
      <c r="K19394" s="27">
        <f>TRUNC(TRUNC(G19394,8)*I19394,2)</f>
        <v>0.93</v>
      </c>
    </row>
    <row r="19395" spans="1:11" ht="18" customHeight="1" x14ac:dyDescent="0.25">
      <c r="A19395" s="9"/>
      <c r="B19395" s="9"/>
      <c r="C19395" s="9"/>
      <c r="D19395" s="9"/>
      <c r="E19395" s="9"/>
      <c r="F19395" s="9"/>
      <c r="G19395" s="91" t="s">
        <v>3919</v>
      </c>
      <c r="H19395" s="91"/>
      <c r="I19395" s="91"/>
      <c r="J19395" s="91"/>
      <c r="K19395" s="28">
        <f>SUM(K19391:K19394)</f>
        <v>5.66</v>
      </c>
    </row>
    <row r="19396" spans="1:11" ht="15" customHeight="1" x14ac:dyDescent="0.25">
      <c r="A19396" s="9"/>
      <c r="B19396" s="9"/>
      <c r="C19396" s="9"/>
      <c r="D19396" s="9"/>
      <c r="E19396" s="9"/>
      <c r="F19396" s="9"/>
      <c r="G19396" s="92" t="s">
        <v>3913</v>
      </c>
      <c r="H19396" s="92"/>
      <c r="I19396" s="92"/>
      <c r="J19396" s="92"/>
      <c r="K19396" s="29">
        <f>ROUND(SUM(K19395),2)</f>
        <v>5.66</v>
      </c>
    </row>
    <row r="19397" spans="1:11" ht="9.9499999999999993" customHeight="1" x14ac:dyDescent="0.25">
      <c r="A19397" s="9"/>
      <c r="B19397" s="9"/>
      <c r="C19397" s="9"/>
      <c r="D19397" s="9"/>
      <c r="E19397" s="9"/>
      <c r="F19397" s="9"/>
      <c r="G19397" s="100"/>
      <c r="H19397" s="100"/>
      <c r="I19397" s="100"/>
      <c r="J19397" s="100"/>
      <c r="K19397" s="100"/>
    </row>
    <row r="19398" spans="1:11" ht="20.100000000000001" customHeight="1" x14ac:dyDescent="0.25">
      <c r="A19398" s="99" t="s">
        <v>3615</v>
      </c>
      <c r="B19398" s="99"/>
      <c r="C19398" s="99"/>
      <c r="D19398" s="99"/>
      <c r="E19398" s="99"/>
      <c r="F19398" s="99"/>
      <c r="G19398" s="99"/>
      <c r="H19398" s="99"/>
      <c r="I19398" s="99"/>
      <c r="J19398" s="99"/>
      <c r="K19398" s="99"/>
    </row>
    <row r="19399" spans="1:11" ht="15" customHeight="1" x14ac:dyDescent="0.25">
      <c r="A19399" s="93" t="s">
        <v>3916</v>
      </c>
      <c r="B19399" s="93"/>
      <c r="C19399" s="93"/>
      <c r="D19399" s="94" t="s">
        <v>3</v>
      </c>
      <c r="E19399" s="94"/>
      <c r="F19399" s="23" t="s">
        <v>4</v>
      </c>
      <c r="G19399" s="94" t="s">
        <v>3894</v>
      </c>
      <c r="H19399" s="94"/>
      <c r="I19399" s="94" t="s">
        <v>3895</v>
      </c>
      <c r="J19399" s="94"/>
      <c r="K19399" s="23" t="s">
        <v>3896</v>
      </c>
    </row>
    <row r="19400" spans="1:11" ht="38.1" customHeight="1" x14ac:dyDescent="0.25">
      <c r="A19400" s="24" t="s">
        <v>3973</v>
      </c>
      <c r="B19400" s="95" t="s">
        <v>3974</v>
      </c>
      <c r="C19400" s="95"/>
      <c r="D19400" s="96" t="s">
        <v>20</v>
      </c>
      <c r="E19400" s="96"/>
      <c r="F19400" s="24" t="s">
        <v>3936</v>
      </c>
      <c r="G19400" s="97">
        <v>1.2999999999999999E-3</v>
      </c>
      <c r="H19400" s="97"/>
      <c r="I19400" s="98">
        <v>94.61</v>
      </c>
      <c r="J19400" s="98"/>
      <c r="K19400" s="27">
        <f>TRUNC(TRUNC(G19400,8)*I19400,2)</f>
        <v>0.12</v>
      </c>
    </row>
    <row r="19401" spans="1:11" ht="38.1" customHeight="1" x14ac:dyDescent="0.25">
      <c r="A19401" s="24" t="s">
        <v>3975</v>
      </c>
      <c r="B19401" s="95" t="s">
        <v>3976</v>
      </c>
      <c r="C19401" s="95"/>
      <c r="D19401" s="96" t="s">
        <v>20</v>
      </c>
      <c r="E19401" s="96"/>
      <c r="F19401" s="24" t="s">
        <v>30</v>
      </c>
      <c r="G19401" s="97">
        <v>3.0999999999999999E-3</v>
      </c>
      <c r="H19401" s="97"/>
      <c r="I19401" s="98">
        <v>370.94</v>
      </c>
      <c r="J19401" s="98"/>
      <c r="K19401" s="27">
        <f>TRUNC(TRUNC(G19401,8)*I19401,2)</f>
        <v>1.1399999999999999</v>
      </c>
    </row>
    <row r="19402" spans="1:11" ht="18" customHeight="1" x14ac:dyDescent="0.25">
      <c r="A19402" s="9"/>
      <c r="B19402" s="9"/>
      <c r="C19402" s="9"/>
      <c r="D19402" s="9"/>
      <c r="E19402" s="9"/>
      <c r="F19402" s="9"/>
      <c r="G19402" s="91" t="s">
        <v>3919</v>
      </c>
      <c r="H19402" s="91"/>
      <c r="I19402" s="91"/>
      <c r="J19402" s="91"/>
      <c r="K19402" s="28">
        <f>SUM(K19400:K19401)</f>
        <v>1.2599999999999998</v>
      </c>
    </row>
    <row r="19403" spans="1:11" ht="15" customHeight="1" x14ac:dyDescent="0.25">
      <c r="A19403" s="9"/>
      <c r="B19403" s="9"/>
      <c r="C19403" s="9"/>
      <c r="D19403" s="9"/>
      <c r="E19403" s="9"/>
      <c r="F19403" s="9"/>
      <c r="G19403" s="92" t="s">
        <v>3913</v>
      </c>
      <c r="H19403" s="92"/>
      <c r="I19403" s="92"/>
      <c r="J19403" s="92"/>
      <c r="K19403" s="29">
        <f>ROUND(SUM(K19402),2)</f>
        <v>1.26</v>
      </c>
    </row>
    <row r="19404" spans="1:11" ht="9.9499999999999993" customHeight="1" x14ac:dyDescent="0.25">
      <c r="A19404" s="9"/>
      <c r="B19404" s="9"/>
      <c r="C19404" s="9"/>
      <c r="D19404" s="9"/>
      <c r="E19404" s="9"/>
      <c r="F19404" s="9"/>
      <c r="G19404" s="100"/>
      <c r="H19404" s="100"/>
      <c r="I19404" s="100"/>
      <c r="J19404" s="100"/>
      <c r="K19404" s="100"/>
    </row>
    <row r="19405" spans="1:11" ht="20.100000000000001" customHeight="1" x14ac:dyDescent="0.25">
      <c r="A19405" s="99" t="s">
        <v>3616</v>
      </c>
      <c r="B19405" s="99"/>
      <c r="C19405" s="99"/>
      <c r="D19405" s="99"/>
      <c r="E19405" s="99"/>
      <c r="F19405" s="99"/>
      <c r="G19405" s="99"/>
      <c r="H19405" s="99"/>
      <c r="I19405" s="99"/>
      <c r="J19405" s="99"/>
      <c r="K19405" s="99"/>
    </row>
    <row r="19406" spans="1:11" ht="15" customHeight="1" x14ac:dyDescent="0.25">
      <c r="A19406" s="93" t="s">
        <v>3916</v>
      </c>
      <c r="B19406" s="93"/>
      <c r="C19406" s="93"/>
      <c r="D19406" s="94" t="s">
        <v>3</v>
      </c>
      <c r="E19406" s="94"/>
      <c r="F19406" s="23" t="s">
        <v>4</v>
      </c>
      <c r="G19406" s="94" t="s">
        <v>3894</v>
      </c>
      <c r="H19406" s="94"/>
      <c r="I19406" s="94" t="s">
        <v>3895</v>
      </c>
      <c r="J19406" s="94"/>
      <c r="K19406" s="23" t="s">
        <v>3896</v>
      </c>
    </row>
    <row r="19407" spans="1:11" ht="38.1" customHeight="1" x14ac:dyDescent="0.25">
      <c r="A19407" s="24" t="s">
        <v>3973</v>
      </c>
      <c r="B19407" s="95" t="s">
        <v>3974</v>
      </c>
      <c r="C19407" s="95"/>
      <c r="D19407" s="96" t="s">
        <v>20</v>
      </c>
      <c r="E19407" s="96"/>
      <c r="F19407" s="24" t="s">
        <v>3936</v>
      </c>
      <c r="G19407" s="97">
        <v>5.0000000000000001E-4</v>
      </c>
      <c r="H19407" s="97"/>
      <c r="I19407" s="98">
        <v>94.61</v>
      </c>
      <c r="J19407" s="98"/>
      <c r="K19407" s="27">
        <f>TRUNC(TRUNC(G19407,8)*I19407,2)</f>
        <v>0.04</v>
      </c>
    </row>
    <row r="19408" spans="1:11" ht="38.1" customHeight="1" x14ac:dyDescent="0.25">
      <c r="A19408" s="24" t="s">
        <v>3975</v>
      </c>
      <c r="B19408" s="95" t="s">
        <v>3976</v>
      </c>
      <c r="C19408" s="95"/>
      <c r="D19408" s="96" t="s">
        <v>20</v>
      </c>
      <c r="E19408" s="96"/>
      <c r="F19408" s="24" t="s">
        <v>30</v>
      </c>
      <c r="G19408" s="97">
        <v>1.1999999999999999E-3</v>
      </c>
      <c r="H19408" s="97"/>
      <c r="I19408" s="98">
        <v>370.94</v>
      </c>
      <c r="J19408" s="98"/>
      <c r="K19408" s="27">
        <f>TRUNC(TRUNC(G19408,8)*I19408,2)</f>
        <v>0.44</v>
      </c>
    </row>
    <row r="19409" spans="1:11" ht="18" customHeight="1" x14ac:dyDescent="0.25">
      <c r="A19409" s="9"/>
      <c r="B19409" s="9"/>
      <c r="C19409" s="9"/>
      <c r="D19409" s="9"/>
      <c r="E19409" s="9"/>
      <c r="F19409" s="9"/>
      <c r="G19409" s="91" t="s">
        <v>3919</v>
      </c>
      <c r="H19409" s="91"/>
      <c r="I19409" s="91"/>
      <c r="J19409" s="91"/>
      <c r="K19409" s="28">
        <f>SUM(K19407:K19408)</f>
        <v>0.48</v>
      </c>
    </row>
    <row r="19410" spans="1:11" ht="15" customHeight="1" x14ac:dyDescent="0.25">
      <c r="A19410" s="9"/>
      <c r="B19410" s="9"/>
      <c r="C19410" s="9"/>
      <c r="D19410" s="9"/>
      <c r="E19410" s="9"/>
      <c r="F19410" s="9"/>
      <c r="G19410" s="92" t="s">
        <v>3913</v>
      </c>
      <c r="H19410" s="92"/>
      <c r="I19410" s="92"/>
      <c r="J19410" s="92"/>
      <c r="K19410" s="29">
        <f>ROUND(SUM(K19409),2)</f>
        <v>0.48</v>
      </c>
    </row>
    <row r="19411" spans="1:11" ht="9.9499999999999993" customHeight="1" x14ac:dyDescent="0.25">
      <c r="A19411" s="9"/>
      <c r="B19411" s="9"/>
      <c r="C19411" s="9"/>
      <c r="D19411" s="9"/>
      <c r="E19411" s="9"/>
      <c r="F19411" s="9"/>
      <c r="G19411" s="100"/>
      <c r="H19411" s="100"/>
      <c r="I19411" s="100"/>
      <c r="J19411" s="100"/>
      <c r="K19411" s="100"/>
    </row>
    <row r="19412" spans="1:11" ht="20.100000000000001" customHeight="1" x14ac:dyDescent="0.25">
      <c r="A19412" s="99" t="s">
        <v>3617</v>
      </c>
      <c r="B19412" s="99"/>
      <c r="C19412" s="99"/>
      <c r="D19412" s="99"/>
      <c r="E19412" s="99"/>
      <c r="F19412" s="99"/>
      <c r="G19412" s="99"/>
      <c r="H19412" s="99"/>
      <c r="I19412" s="99"/>
      <c r="J19412" s="99"/>
      <c r="K19412" s="99"/>
    </row>
    <row r="19413" spans="1:11" ht="15" customHeight="1" x14ac:dyDescent="0.25">
      <c r="A19413" s="93" t="s">
        <v>3981</v>
      </c>
      <c r="B19413" s="93"/>
      <c r="C19413" s="93"/>
      <c r="D19413" s="94" t="s">
        <v>3</v>
      </c>
      <c r="E19413" s="94"/>
      <c r="F19413" s="23" t="s">
        <v>4</v>
      </c>
      <c r="G19413" s="94" t="s">
        <v>3894</v>
      </c>
      <c r="H19413" s="94"/>
      <c r="I19413" s="94" t="s">
        <v>3895</v>
      </c>
      <c r="J19413" s="94"/>
      <c r="K19413" s="23" t="s">
        <v>3896</v>
      </c>
    </row>
    <row r="19414" spans="1:11" ht="21" customHeight="1" x14ac:dyDescent="0.25">
      <c r="A19414" s="24" t="s">
        <v>70</v>
      </c>
      <c r="B19414" s="95" t="s">
        <v>3982</v>
      </c>
      <c r="C19414" s="95"/>
      <c r="D19414" s="96" t="s">
        <v>25</v>
      </c>
      <c r="E19414" s="96"/>
      <c r="F19414" s="24" t="s">
        <v>61</v>
      </c>
      <c r="G19414" s="97">
        <v>1</v>
      </c>
      <c r="H19414" s="97"/>
      <c r="I19414" s="98">
        <v>28.42</v>
      </c>
      <c r="J19414" s="98"/>
      <c r="K19414" s="27">
        <f>ROUND(ROUND(G19414,8)*I19414,2)</f>
        <v>28.42</v>
      </c>
    </row>
    <row r="19415" spans="1:11" ht="15" customHeight="1" x14ac:dyDescent="0.25">
      <c r="A19415" s="9"/>
      <c r="B19415" s="9"/>
      <c r="C19415" s="9"/>
      <c r="D19415" s="9"/>
      <c r="E19415" s="9"/>
      <c r="F19415" s="9"/>
      <c r="G19415" s="91" t="s">
        <v>3983</v>
      </c>
      <c r="H19415" s="91"/>
      <c r="I19415" s="91"/>
      <c r="J19415" s="91"/>
      <c r="K19415" s="28">
        <f>SUM(K19414:K19414)</f>
        <v>28.42</v>
      </c>
    </row>
    <row r="19416" spans="1:11" ht="15" customHeight="1" x14ac:dyDescent="0.25">
      <c r="A19416" s="9"/>
      <c r="B19416" s="9"/>
      <c r="C19416" s="9"/>
      <c r="D19416" s="9"/>
      <c r="E19416" s="9"/>
      <c r="F19416" s="9"/>
      <c r="G19416" s="92" t="s">
        <v>3913</v>
      </c>
      <c r="H19416" s="92"/>
      <c r="I19416" s="92"/>
      <c r="J19416" s="92"/>
      <c r="K19416" s="29">
        <f>ROUND(SUM(K19415),2)</f>
        <v>28.42</v>
      </c>
    </row>
    <row r="19417" spans="1:11" ht="9.9499999999999993" customHeight="1" x14ac:dyDescent="0.25">
      <c r="A19417" s="9"/>
      <c r="B19417" s="9"/>
      <c r="C19417" s="9"/>
      <c r="D19417" s="9"/>
      <c r="E19417" s="9"/>
      <c r="F19417" s="9"/>
      <c r="G19417" s="100"/>
      <c r="H19417" s="100"/>
      <c r="I19417" s="100"/>
      <c r="J19417" s="100"/>
      <c r="K19417" s="100"/>
    </row>
    <row r="19418" spans="1:11" ht="20.100000000000001" customHeight="1" x14ac:dyDescent="0.25">
      <c r="A19418" s="99" t="s">
        <v>3618</v>
      </c>
      <c r="B19418" s="99"/>
      <c r="C19418" s="99"/>
      <c r="D19418" s="99"/>
      <c r="E19418" s="99"/>
      <c r="F19418" s="99"/>
      <c r="G19418" s="99"/>
      <c r="H19418" s="99"/>
      <c r="I19418" s="99"/>
      <c r="J19418" s="99"/>
      <c r="K19418" s="99"/>
    </row>
    <row r="19419" spans="1:11" ht="15" customHeight="1" x14ac:dyDescent="0.25">
      <c r="A19419" s="93" t="s">
        <v>3916</v>
      </c>
      <c r="B19419" s="93"/>
      <c r="C19419" s="93"/>
      <c r="D19419" s="94" t="s">
        <v>3</v>
      </c>
      <c r="E19419" s="94"/>
      <c r="F19419" s="23" t="s">
        <v>4</v>
      </c>
      <c r="G19419" s="94" t="s">
        <v>3894</v>
      </c>
      <c r="H19419" s="94"/>
      <c r="I19419" s="94" t="s">
        <v>3895</v>
      </c>
      <c r="J19419" s="94"/>
      <c r="K19419" s="23" t="s">
        <v>3896</v>
      </c>
    </row>
    <row r="19420" spans="1:11" ht="38.1" customHeight="1" x14ac:dyDescent="0.25">
      <c r="A19420" s="24" t="s">
        <v>3973</v>
      </c>
      <c r="B19420" s="95" t="s">
        <v>3974</v>
      </c>
      <c r="C19420" s="95"/>
      <c r="D19420" s="96" t="s">
        <v>20</v>
      </c>
      <c r="E19420" s="96"/>
      <c r="F19420" s="24" t="s">
        <v>3936</v>
      </c>
      <c r="G19420" s="97">
        <v>1.2999999999999999E-3</v>
      </c>
      <c r="H19420" s="97"/>
      <c r="I19420" s="98">
        <v>94.61</v>
      </c>
      <c r="J19420" s="98"/>
      <c r="K19420" s="27">
        <f>TRUNC(TRUNC(G19420,8)*I19420,2)</f>
        <v>0.12</v>
      </c>
    </row>
    <row r="19421" spans="1:11" ht="38.1" customHeight="1" x14ac:dyDescent="0.25">
      <c r="A19421" s="24" t="s">
        <v>3975</v>
      </c>
      <c r="B19421" s="95" t="s">
        <v>3976</v>
      </c>
      <c r="C19421" s="95"/>
      <c r="D19421" s="96" t="s">
        <v>20</v>
      </c>
      <c r="E19421" s="96"/>
      <c r="F19421" s="24" t="s">
        <v>30</v>
      </c>
      <c r="G19421" s="97">
        <v>3.0999999999999999E-3</v>
      </c>
      <c r="H19421" s="97"/>
      <c r="I19421" s="98">
        <v>370.94</v>
      </c>
      <c r="J19421" s="98"/>
      <c r="K19421" s="27">
        <f>TRUNC(TRUNC(G19421,8)*I19421,2)</f>
        <v>1.1399999999999999</v>
      </c>
    </row>
    <row r="19422" spans="1:11" ht="18" customHeight="1" x14ac:dyDescent="0.25">
      <c r="A19422" s="9"/>
      <c r="B19422" s="9"/>
      <c r="C19422" s="9"/>
      <c r="D19422" s="9"/>
      <c r="E19422" s="9"/>
      <c r="F19422" s="9"/>
      <c r="G19422" s="91" t="s">
        <v>3919</v>
      </c>
      <c r="H19422" s="91"/>
      <c r="I19422" s="91"/>
      <c r="J19422" s="91"/>
      <c r="K19422" s="28">
        <f>SUM(K19420:K19421)</f>
        <v>1.2599999999999998</v>
      </c>
    </row>
    <row r="19423" spans="1:11" ht="15" customHeight="1" x14ac:dyDescent="0.25">
      <c r="A19423" s="9"/>
      <c r="B19423" s="9"/>
      <c r="C19423" s="9"/>
      <c r="D19423" s="9"/>
      <c r="E19423" s="9"/>
      <c r="F19423" s="9"/>
      <c r="G19423" s="92" t="s">
        <v>3913</v>
      </c>
      <c r="H19423" s="92"/>
      <c r="I19423" s="92"/>
      <c r="J19423" s="92"/>
      <c r="K19423" s="29">
        <f>ROUND(SUM(K19422),2)</f>
        <v>1.26</v>
      </c>
    </row>
    <row r="19424" spans="1:11" ht="9.9499999999999993" customHeight="1" x14ac:dyDescent="0.25">
      <c r="A19424" s="9"/>
      <c r="B19424" s="9"/>
      <c r="C19424" s="9"/>
      <c r="D19424" s="9"/>
      <c r="E19424" s="9"/>
      <c r="F19424" s="9"/>
      <c r="G19424" s="100"/>
      <c r="H19424" s="100"/>
      <c r="I19424" s="100"/>
      <c r="J19424" s="100"/>
      <c r="K19424" s="100"/>
    </row>
    <row r="19425" spans="1:11" ht="20.100000000000001" customHeight="1" x14ac:dyDescent="0.25">
      <c r="A19425" s="99" t="s">
        <v>3619</v>
      </c>
      <c r="B19425" s="99"/>
      <c r="C19425" s="99"/>
      <c r="D19425" s="99"/>
      <c r="E19425" s="99"/>
      <c r="F19425" s="99"/>
      <c r="G19425" s="99"/>
      <c r="H19425" s="99"/>
      <c r="I19425" s="99"/>
      <c r="J19425" s="99"/>
      <c r="K19425" s="99"/>
    </row>
    <row r="19426" spans="1:11" ht="12.95" customHeight="1" x14ac:dyDescent="0.25">
      <c r="A19426" s="107" t="s">
        <v>3984</v>
      </c>
      <c r="B19426" s="107"/>
      <c r="C19426" s="107"/>
      <c r="D19426" s="108" t="s">
        <v>3985</v>
      </c>
      <c r="E19426" s="87" t="s">
        <v>3986</v>
      </c>
      <c r="F19426" s="87"/>
      <c r="G19426" s="87" t="s">
        <v>3987</v>
      </c>
      <c r="H19426" s="87"/>
      <c r="I19426" s="87"/>
      <c r="J19426" s="87"/>
      <c r="K19426" s="87" t="s">
        <v>3988</v>
      </c>
    </row>
    <row r="19427" spans="1:11" ht="12" customHeight="1" x14ac:dyDescent="0.25">
      <c r="A19427" s="107"/>
      <c r="B19427" s="107"/>
      <c r="C19427" s="107"/>
      <c r="D19427" s="108"/>
      <c r="E19427" s="23" t="s">
        <v>3989</v>
      </c>
      <c r="F19427" s="23" t="s">
        <v>3990</v>
      </c>
      <c r="G19427" s="94" t="s">
        <v>3989</v>
      </c>
      <c r="H19427" s="94"/>
      <c r="I19427" s="94" t="s">
        <v>3990</v>
      </c>
      <c r="J19427" s="94"/>
      <c r="K19427" s="87"/>
    </row>
    <row r="19428" spans="1:11" ht="15" customHeight="1" x14ac:dyDescent="0.25">
      <c r="A19428" s="6" t="s">
        <v>3991</v>
      </c>
      <c r="B19428" s="104" t="s">
        <v>3992</v>
      </c>
      <c r="C19428" s="104"/>
      <c r="D19428" s="31">
        <v>1</v>
      </c>
      <c r="E19428" s="32">
        <v>0.34</v>
      </c>
      <c r="F19428" s="32">
        <v>0.66</v>
      </c>
      <c r="G19428" s="105">
        <v>355.46550000000002</v>
      </c>
      <c r="H19428" s="105"/>
      <c r="I19428" s="105">
        <v>95.872399999999999</v>
      </c>
      <c r="J19428" s="105"/>
      <c r="K19428" s="33">
        <f>ROUND(D19428*(ROUND(E19428*G19428,4)+ROUND(F19428*I19428,4)),4)</f>
        <v>184.13409999999999</v>
      </c>
    </row>
    <row r="19429" spans="1:11" ht="15" customHeight="1" x14ac:dyDescent="0.25">
      <c r="A19429" s="6" t="s">
        <v>3993</v>
      </c>
      <c r="B19429" s="104" t="s">
        <v>3994</v>
      </c>
      <c r="C19429" s="104"/>
      <c r="D19429" s="31">
        <v>1</v>
      </c>
      <c r="E19429" s="32">
        <v>1</v>
      </c>
      <c r="F19429" s="32">
        <v>0</v>
      </c>
      <c r="G19429" s="105">
        <v>365.3972</v>
      </c>
      <c r="H19429" s="105"/>
      <c r="I19429" s="105">
        <v>147.8879</v>
      </c>
      <c r="J19429" s="105"/>
      <c r="K19429" s="33">
        <f>ROUND(D19429*(ROUND(E19429*G19429,4)+ROUND(F19429*I19429,4)),4)</f>
        <v>365.3972</v>
      </c>
    </row>
    <row r="19430" spans="1:11" ht="15" customHeight="1" x14ac:dyDescent="0.25">
      <c r="A19430" s="6" t="s">
        <v>3995</v>
      </c>
      <c r="B19430" s="104" t="s">
        <v>3996</v>
      </c>
      <c r="C19430" s="104"/>
      <c r="D19430" s="31">
        <v>1</v>
      </c>
      <c r="E19430" s="32">
        <v>0.97</v>
      </c>
      <c r="F19430" s="32">
        <v>0.03</v>
      </c>
      <c r="G19430" s="105">
        <v>324.64210000000003</v>
      </c>
      <c r="H19430" s="105"/>
      <c r="I19430" s="105">
        <v>159.20740000000001</v>
      </c>
      <c r="J19430" s="105"/>
      <c r="K19430" s="33">
        <f>ROUND(D19430*(ROUND(E19430*G19430,4)+ROUND(F19430*I19430,4)),4)</f>
        <v>319.67899999999997</v>
      </c>
    </row>
    <row r="19431" spans="1:11" ht="15.95" customHeight="1" x14ac:dyDescent="0.25">
      <c r="A19431" s="6" t="s">
        <v>3997</v>
      </c>
      <c r="B19431" s="104" t="s">
        <v>3998</v>
      </c>
      <c r="C19431" s="104"/>
      <c r="D19431" s="31">
        <v>1</v>
      </c>
      <c r="E19431" s="32">
        <v>0.79</v>
      </c>
      <c r="F19431" s="32">
        <v>0.21</v>
      </c>
      <c r="G19431" s="105">
        <v>284.72230000000002</v>
      </c>
      <c r="H19431" s="105"/>
      <c r="I19431" s="105">
        <v>125.70480000000001</v>
      </c>
      <c r="J19431" s="105"/>
      <c r="K19431" s="33">
        <f>ROUND(D19431*(ROUND(E19431*G19431,4)+ROUND(F19431*I19431,4)),4)</f>
        <v>251.32859999999999</v>
      </c>
    </row>
    <row r="19432" spans="1:11" ht="15" customHeight="1" x14ac:dyDescent="0.25">
      <c r="A19432" s="1"/>
      <c r="B19432" s="1"/>
      <c r="C19432" s="1"/>
      <c r="D19432" s="1"/>
      <c r="E19432" s="1"/>
      <c r="F19432" s="1"/>
      <c r="G19432" s="85" t="s">
        <v>3999</v>
      </c>
      <c r="H19432" s="85"/>
      <c r="I19432" s="85"/>
      <c r="J19432" s="85"/>
      <c r="K19432" s="34">
        <f>SUM(K19427:K19431)</f>
        <v>1120.5389</v>
      </c>
    </row>
    <row r="19433" spans="1:11" ht="20.100000000000001" customHeight="1" x14ac:dyDescent="0.25">
      <c r="A19433" s="106" t="s">
        <v>4000</v>
      </c>
      <c r="B19433" s="106"/>
      <c r="C19433" s="106"/>
      <c r="D19433" s="106"/>
      <c r="E19433" s="106"/>
      <c r="F19433" s="2" t="s">
        <v>4</v>
      </c>
      <c r="G19433" s="87" t="s">
        <v>4001</v>
      </c>
      <c r="H19433" s="87"/>
      <c r="I19433" s="87" t="s">
        <v>4002</v>
      </c>
      <c r="J19433" s="87"/>
      <c r="K19433" s="2" t="s">
        <v>3988</v>
      </c>
    </row>
    <row r="19434" spans="1:11" ht="15" customHeight="1" x14ac:dyDescent="0.25">
      <c r="A19434" s="6" t="s">
        <v>4003</v>
      </c>
      <c r="B19434" s="101" t="s">
        <v>4004</v>
      </c>
      <c r="C19434" s="101"/>
      <c r="D19434" s="101"/>
      <c r="E19434" s="101"/>
      <c r="F19434" s="6" t="s">
        <v>3940</v>
      </c>
      <c r="G19434" s="114">
        <v>1</v>
      </c>
      <c r="H19434" s="114"/>
      <c r="I19434" s="115">
        <v>22.527200000000001</v>
      </c>
      <c r="J19434" s="115"/>
      <c r="K19434" s="35">
        <f>ROUND(ROUND(G19434,5)*I19434,4)</f>
        <v>22.527200000000001</v>
      </c>
    </row>
    <row r="19435" spans="1:11" ht="15" customHeight="1" x14ac:dyDescent="0.25">
      <c r="A19435" s="1"/>
      <c r="B19435" s="1"/>
      <c r="C19435" s="1"/>
      <c r="D19435" s="1"/>
      <c r="E19435" s="1"/>
      <c r="F19435" s="1"/>
      <c r="G19435" s="85" t="s">
        <v>4005</v>
      </c>
      <c r="H19435" s="85"/>
      <c r="I19435" s="85"/>
      <c r="J19435" s="85"/>
      <c r="K19435" s="36">
        <f>SUM(K19434:K19434)</f>
        <v>22.527200000000001</v>
      </c>
    </row>
    <row r="19436" spans="1:11" ht="15" customHeight="1" x14ac:dyDescent="0.25">
      <c r="A19436" s="9"/>
      <c r="B19436" s="9"/>
      <c r="C19436" s="9"/>
      <c r="D19436" s="9"/>
      <c r="E19436" s="9"/>
      <c r="F19436" s="9"/>
      <c r="G19436" s="92" t="s">
        <v>4006</v>
      </c>
      <c r="H19436" s="92"/>
      <c r="I19436" s="92"/>
      <c r="J19436" s="92"/>
      <c r="K19436" s="33">
        <f>SUM(K19432,K19435)</f>
        <v>1143.0661</v>
      </c>
    </row>
    <row r="19437" spans="1:11" ht="15" customHeight="1" x14ac:dyDescent="0.25">
      <c r="A19437" s="9"/>
      <c r="B19437" s="9"/>
      <c r="C19437" s="9"/>
      <c r="D19437" s="9"/>
      <c r="E19437" s="9"/>
      <c r="F19437" s="9"/>
      <c r="G19437" s="92" t="s">
        <v>4007</v>
      </c>
      <c r="H19437" s="92"/>
      <c r="I19437" s="92"/>
      <c r="J19437" s="92"/>
      <c r="K19437" s="37">
        <v>113.18</v>
      </c>
    </row>
    <row r="19438" spans="1:11" ht="15" customHeight="1" x14ac:dyDescent="0.25">
      <c r="A19438" s="9"/>
      <c r="B19438" s="9"/>
      <c r="C19438" s="9"/>
      <c r="D19438" s="9"/>
      <c r="E19438" s="9"/>
      <c r="F19438" s="9"/>
      <c r="G19438" s="92" t="s">
        <v>4008</v>
      </c>
      <c r="H19438" s="92"/>
      <c r="I19438" s="92"/>
      <c r="J19438" s="92"/>
      <c r="K19438" s="33">
        <f>ROUND(K19436/K19437,4)</f>
        <v>10.099500000000001</v>
      </c>
    </row>
    <row r="19439" spans="1:11" ht="15" customHeight="1" x14ac:dyDescent="0.25">
      <c r="A19439" s="9"/>
      <c r="B19439" s="9"/>
      <c r="C19439" s="9"/>
      <c r="D19439" s="9"/>
      <c r="E19439" s="9"/>
      <c r="F19439" s="9"/>
      <c r="G19439" s="92" t="s">
        <v>4009</v>
      </c>
      <c r="H19439" s="92"/>
      <c r="I19439" s="92"/>
      <c r="J19439" s="92"/>
      <c r="K19439" s="33">
        <f>ROUND(K19438*0.00746,4)</f>
        <v>7.5300000000000006E-2</v>
      </c>
    </row>
    <row r="19440" spans="1:11" ht="20.100000000000001" customHeight="1" x14ac:dyDescent="0.25">
      <c r="A19440" s="106" t="s">
        <v>4010</v>
      </c>
      <c r="B19440" s="106"/>
      <c r="C19440" s="106"/>
      <c r="D19440" s="106"/>
      <c r="E19440" s="106"/>
      <c r="F19440" s="2" t="s">
        <v>4</v>
      </c>
      <c r="G19440" s="87" t="s">
        <v>4001</v>
      </c>
      <c r="H19440" s="87"/>
      <c r="I19440" s="87" t="s">
        <v>3895</v>
      </c>
      <c r="J19440" s="87"/>
      <c r="K19440" s="2" t="s">
        <v>4011</v>
      </c>
    </row>
    <row r="19441" spans="1:11" ht="15" customHeight="1" x14ac:dyDescent="0.25">
      <c r="A19441" s="6" t="s">
        <v>4012</v>
      </c>
      <c r="B19441" s="104" t="s">
        <v>4013</v>
      </c>
      <c r="C19441" s="104"/>
      <c r="D19441" s="104"/>
      <c r="E19441" s="104"/>
      <c r="F19441" s="6" t="s">
        <v>77</v>
      </c>
      <c r="G19441" s="113">
        <v>1</v>
      </c>
      <c r="H19441" s="113"/>
      <c r="I19441" s="105">
        <v>195.03</v>
      </c>
      <c r="J19441" s="105"/>
      <c r="K19441" s="33">
        <f>ROUND(ROUND(G19441,5)*I19441,4)</f>
        <v>195.03</v>
      </c>
    </row>
    <row r="19442" spans="1:11" ht="15" customHeight="1" x14ac:dyDescent="0.25">
      <c r="A19442" s="1"/>
      <c r="B19442" s="1"/>
      <c r="C19442" s="1"/>
      <c r="D19442" s="1"/>
      <c r="E19442" s="1"/>
      <c r="F19442" s="1"/>
      <c r="G19442" s="85" t="s">
        <v>4014</v>
      </c>
      <c r="H19442" s="85"/>
      <c r="I19442" s="85"/>
      <c r="J19442" s="85"/>
      <c r="K19442" s="34">
        <f>SUM(K19441:K19441)</f>
        <v>195.03</v>
      </c>
    </row>
    <row r="19443" spans="1:11" ht="15" customHeight="1" x14ac:dyDescent="0.25">
      <c r="A19443" s="106" t="s">
        <v>4015</v>
      </c>
      <c r="B19443" s="106"/>
      <c r="C19443" s="106"/>
      <c r="D19443" s="23" t="s">
        <v>4016</v>
      </c>
      <c r="E19443" s="94" t="s">
        <v>4017</v>
      </c>
      <c r="F19443" s="94"/>
      <c r="G19443" s="94" t="s">
        <v>4001</v>
      </c>
      <c r="H19443" s="94"/>
      <c r="I19443" s="94" t="s">
        <v>3895</v>
      </c>
      <c r="J19443" s="94"/>
      <c r="K19443" s="23" t="s">
        <v>4011</v>
      </c>
    </row>
    <row r="19444" spans="1:11" ht="20.100000000000001" customHeight="1" x14ac:dyDescent="0.25">
      <c r="A19444" s="38" t="s">
        <v>4012</v>
      </c>
      <c r="B19444" s="109" t="s">
        <v>4018</v>
      </c>
      <c r="C19444" s="109"/>
      <c r="D19444" s="38" t="s">
        <v>4019</v>
      </c>
      <c r="E19444" s="110" t="s">
        <v>4020</v>
      </c>
      <c r="F19444" s="110"/>
      <c r="G19444" s="111">
        <v>2.2000000000000002</v>
      </c>
      <c r="H19444" s="111"/>
      <c r="I19444" s="112">
        <v>3.47</v>
      </c>
      <c r="J19444" s="112"/>
      <c r="K19444" s="41">
        <f>ROUND(ROUND(G19444,5)*I19444,4)</f>
        <v>7.6340000000000003</v>
      </c>
    </row>
    <row r="19445" spans="1:11" ht="15" customHeight="1" x14ac:dyDescent="0.25">
      <c r="A19445" s="1"/>
      <c r="B19445" s="1"/>
      <c r="C19445" s="1"/>
      <c r="D19445" s="1"/>
      <c r="E19445" s="1"/>
      <c r="F19445" s="1"/>
      <c r="G19445" s="85" t="s">
        <v>4021</v>
      </c>
      <c r="H19445" s="85"/>
      <c r="I19445" s="85"/>
      <c r="J19445" s="85"/>
      <c r="K19445" s="33">
        <f>SUM(K19444:K19444)</f>
        <v>7.6340000000000003</v>
      </c>
    </row>
    <row r="19446" spans="1:11" ht="12.95" customHeight="1" x14ac:dyDescent="0.25">
      <c r="A19446" s="106" t="s">
        <v>4022</v>
      </c>
      <c r="B19446" s="106"/>
      <c r="C19446" s="94" t="s">
        <v>4023</v>
      </c>
      <c r="D19446" s="94" t="s">
        <v>5</v>
      </c>
      <c r="E19446" s="94" t="s">
        <v>4024</v>
      </c>
      <c r="F19446" s="94"/>
      <c r="G19446" s="94" t="s">
        <v>4025</v>
      </c>
      <c r="H19446" s="94"/>
      <c r="I19446" s="94" t="s">
        <v>2086</v>
      </c>
      <c r="J19446" s="94"/>
      <c r="K19446" s="94" t="s">
        <v>4011</v>
      </c>
    </row>
    <row r="19447" spans="1:11" ht="12" customHeight="1" x14ac:dyDescent="0.25">
      <c r="A19447" s="106"/>
      <c r="B19447" s="106"/>
      <c r="C19447" s="94"/>
      <c r="D19447" s="94"/>
      <c r="E19447" s="23" t="s">
        <v>2092</v>
      </c>
      <c r="F19447" s="23" t="s">
        <v>4026</v>
      </c>
      <c r="G19447" s="23" t="s">
        <v>2092</v>
      </c>
      <c r="H19447" s="23" t="s">
        <v>4026</v>
      </c>
      <c r="I19447" s="23" t="s">
        <v>2092</v>
      </c>
      <c r="J19447" s="23" t="s">
        <v>4026</v>
      </c>
      <c r="K19447" s="94"/>
    </row>
    <row r="19448" spans="1:11" ht="27.95" customHeight="1" x14ac:dyDescent="0.25">
      <c r="A19448" s="38" t="s">
        <v>4012</v>
      </c>
      <c r="B19448" s="39" t="s">
        <v>4018</v>
      </c>
      <c r="C19448" s="38" t="s">
        <v>4027</v>
      </c>
      <c r="D19448" s="40">
        <v>2.2000000000000002</v>
      </c>
      <c r="E19448" s="42">
        <v>0</v>
      </c>
      <c r="F19448" s="43">
        <v>1.25</v>
      </c>
      <c r="G19448" s="42">
        <v>0</v>
      </c>
      <c r="H19448" s="43">
        <v>1</v>
      </c>
      <c r="I19448" s="42">
        <v>0</v>
      </c>
      <c r="J19448" s="43">
        <v>0.82</v>
      </c>
      <c r="K19448" s="41">
        <f>ROUND(D19448*(ROUND(E19448*F19448,4)+ROUND(G19448*H19448,4)+ROUND(I19448*J19448,4)),4)</f>
        <v>0</v>
      </c>
    </row>
    <row r="19449" spans="1:11" ht="15" customHeight="1" x14ac:dyDescent="0.25">
      <c r="A19449" s="1"/>
      <c r="B19449" s="1"/>
      <c r="C19449" s="1"/>
      <c r="D19449" s="1"/>
      <c r="E19449" s="1"/>
      <c r="F19449" s="1"/>
      <c r="G19449" s="85" t="s">
        <v>4028</v>
      </c>
      <c r="H19449" s="85"/>
      <c r="I19449" s="85"/>
      <c r="J19449" s="85"/>
      <c r="K19449" s="33">
        <f>SUM(K19447:K19448)</f>
        <v>0</v>
      </c>
    </row>
    <row r="19450" spans="1:11" ht="15" customHeight="1" x14ac:dyDescent="0.25">
      <c r="A19450" s="9"/>
      <c r="B19450" s="9"/>
      <c r="C19450" s="9"/>
      <c r="D19450" s="9"/>
      <c r="E19450" s="9"/>
      <c r="F19450" s="9"/>
      <c r="G19450" s="92" t="s">
        <v>4029</v>
      </c>
      <c r="H19450" s="92"/>
      <c r="I19450" s="92"/>
      <c r="J19450" s="92"/>
      <c r="K19450" s="33">
        <f>SUM(K19438,K19439,K19442,K19445,K19449)</f>
        <v>212.83879999999999</v>
      </c>
    </row>
    <row r="19451" spans="1:11" ht="15" customHeight="1" x14ac:dyDescent="0.25">
      <c r="A19451" s="9"/>
      <c r="B19451" s="9"/>
      <c r="C19451" s="9"/>
      <c r="D19451" s="9"/>
      <c r="E19451" s="9"/>
      <c r="F19451" s="9"/>
      <c r="G19451" s="92" t="s">
        <v>3913</v>
      </c>
      <c r="H19451" s="92"/>
      <c r="I19451" s="92"/>
      <c r="J19451" s="92"/>
      <c r="K19451" s="29">
        <f>ROUND(SUM(K19450),2)</f>
        <v>212.84</v>
      </c>
    </row>
    <row r="19452" spans="1:11" ht="9.9499999999999993" customHeight="1" x14ac:dyDescent="0.25">
      <c r="A19452" s="9"/>
      <c r="B19452" s="9"/>
      <c r="C19452" s="9"/>
      <c r="D19452" s="9"/>
      <c r="E19452" s="9"/>
      <c r="F19452" s="9"/>
      <c r="G19452" s="100"/>
      <c r="H19452" s="100"/>
      <c r="I19452" s="100"/>
      <c r="J19452" s="100"/>
      <c r="K19452" s="100"/>
    </row>
    <row r="19453" spans="1:11" ht="20.100000000000001" customHeight="1" x14ac:dyDescent="0.25">
      <c r="A19453" s="99" t="s">
        <v>3620</v>
      </c>
      <c r="B19453" s="99"/>
      <c r="C19453" s="99"/>
      <c r="D19453" s="99"/>
      <c r="E19453" s="99"/>
      <c r="F19453" s="99"/>
      <c r="G19453" s="99"/>
      <c r="H19453" s="99"/>
      <c r="I19453" s="99"/>
      <c r="J19453" s="99"/>
      <c r="K19453" s="99"/>
    </row>
    <row r="19454" spans="1:11" ht="15" customHeight="1" x14ac:dyDescent="0.25">
      <c r="A19454" s="93" t="s">
        <v>3916</v>
      </c>
      <c r="B19454" s="93"/>
      <c r="C19454" s="93"/>
      <c r="D19454" s="94" t="s">
        <v>3</v>
      </c>
      <c r="E19454" s="94"/>
      <c r="F19454" s="23" t="s">
        <v>4</v>
      </c>
      <c r="G19454" s="94" t="s">
        <v>3894</v>
      </c>
      <c r="H19454" s="94"/>
      <c r="I19454" s="94" t="s">
        <v>3895</v>
      </c>
      <c r="J19454" s="94"/>
      <c r="K19454" s="23" t="s">
        <v>3896</v>
      </c>
    </row>
    <row r="19455" spans="1:11" ht="45.95" customHeight="1" x14ac:dyDescent="0.25">
      <c r="A19455" s="24" t="s">
        <v>3934</v>
      </c>
      <c r="B19455" s="95" t="s">
        <v>3935</v>
      </c>
      <c r="C19455" s="95"/>
      <c r="D19455" s="96" t="s">
        <v>20</v>
      </c>
      <c r="E19455" s="96"/>
      <c r="F19455" s="24" t="s">
        <v>3936</v>
      </c>
      <c r="G19455" s="97">
        <v>2.5891999999999998E-3</v>
      </c>
      <c r="H19455" s="97"/>
      <c r="I19455" s="98">
        <v>76.52</v>
      </c>
      <c r="J19455" s="98"/>
      <c r="K19455" s="27">
        <f t="shared" ref="K19455:K19460" si="150">TRUNC(TRUNC(G19455,8)*I19455,2)</f>
        <v>0.19</v>
      </c>
    </row>
    <row r="19456" spans="1:11" ht="45.95" customHeight="1" x14ac:dyDescent="0.25">
      <c r="A19456" s="24" t="s">
        <v>28</v>
      </c>
      <c r="B19456" s="95" t="s">
        <v>29</v>
      </c>
      <c r="C19456" s="95"/>
      <c r="D19456" s="96" t="s">
        <v>20</v>
      </c>
      <c r="E19456" s="96"/>
      <c r="F19456" s="24" t="s">
        <v>30</v>
      </c>
      <c r="G19456" s="97">
        <v>1.0702000000000001E-3</v>
      </c>
      <c r="H19456" s="97"/>
      <c r="I19456" s="98">
        <v>322.67</v>
      </c>
      <c r="J19456" s="98"/>
      <c r="K19456" s="27">
        <f t="shared" si="150"/>
        <v>0.34</v>
      </c>
    </row>
    <row r="19457" spans="1:11" ht="29.1" customHeight="1" x14ac:dyDescent="0.25">
      <c r="A19457" s="24" t="s">
        <v>4030</v>
      </c>
      <c r="B19457" s="95" t="s">
        <v>4031</v>
      </c>
      <c r="C19457" s="95"/>
      <c r="D19457" s="96" t="s">
        <v>20</v>
      </c>
      <c r="E19457" s="96"/>
      <c r="F19457" s="24" t="s">
        <v>3936</v>
      </c>
      <c r="G19457" s="97">
        <v>3.3568999999999999E-3</v>
      </c>
      <c r="H19457" s="97"/>
      <c r="I19457" s="98">
        <v>105.44</v>
      </c>
      <c r="J19457" s="98"/>
      <c r="K19457" s="27">
        <f t="shared" si="150"/>
        <v>0.35</v>
      </c>
    </row>
    <row r="19458" spans="1:11" ht="29.1" customHeight="1" x14ac:dyDescent="0.25">
      <c r="A19458" s="24" t="s">
        <v>4032</v>
      </c>
      <c r="B19458" s="95" t="s">
        <v>4033</v>
      </c>
      <c r="C19458" s="95"/>
      <c r="D19458" s="96" t="s">
        <v>20</v>
      </c>
      <c r="E19458" s="96"/>
      <c r="F19458" s="24" t="s">
        <v>30</v>
      </c>
      <c r="G19458" s="97">
        <v>3.0249999999999998E-4</v>
      </c>
      <c r="H19458" s="97"/>
      <c r="I19458" s="98">
        <v>265.02</v>
      </c>
      <c r="J19458" s="98"/>
      <c r="K19458" s="27">
        <f t="shared" si="150"/>
        <v>0.08</v>
      </c>
    </row>
    <row r="19459" spans="1:11" ht="38.1" customHeight="1" x14ac:dyDescent="0.25">
      <c r="A19459" s="24" t="s">
        <v>4034</v>
      </c>
      <c r="B19459" s="95" t="s">
        <v>4035</v>
      </c>
      <c r="C19459" s="95"/>
      <c r="D19459" s="96" t="s">
        <v>20</v>
      </c>
      <c r="E19459" s="96"/>
      <c r="F19459" s="24" t="s">
        <v>3936</v>
      </c>
      <c r="G19459" s="97">
        <v>2.9082999999999999E-3</v>
      </c>
      <c r="H19459" s="97"/>
      <c r="I19459" s="98">
        <v>94.54</v>
      </c>
      <c r="J19459" s="98"/>
      <c r="K19459" s="27">
        <f t="shared" si="150"/>
        <v>0.27</v>
      </c>
    </row>
    <row r="19460" spans="1:11" ht="38.1" customHeight="1" x14ac:dyDescent="0.25">
      <c r="A19460" s="24" t="s">
        <v>4036</v>
      </c>
      <c r="B19460" s="95" t="s">
        <v>4037</v>
      </c>
      <c r="C19460" s="95"/>
      <c r="D19460" s="96" t="s">
        <v>20</v>
      </c>
      <c r="E19460" s="96"/>
      <c r="F19460" s="24" t="s">
        <v>30</v>
      </c>
      <c r="G19460" s="97">
        <v>7.5109999999999999E-4</v>
      </c>
      <c r="H19460" s="97"/>
      <c r="I19460" s="98">
        <v>225.43</v>
      </c>
      <c r="J19460" s="98"/>
      <c r="K19460" s="27">
        <f t="shared" si="150"/>
        <v>0.16</v>
      </c>
    </row>
    <row r="19461" spans="1:11" ht="18" customHeight="1" x14ac:dyDescent="0.25">
      <c r="A19461" s="9"/>
      <c r="B19461" s="9"/>
      <c r="C19461" s="9"/>
      <c r="D19461" s="9"/>
      <c r="E19461" s="9"/>
      <c r="F19461" s="9"/>
      <c r="G19461" s="91" t="s">
        <v>3919</v>
      </c>
      <c r="H19461" s="91"/>
      <c r="I19461" s="91"/>
      <c r="J19461" s="91"/>
      <c r="K19461" s="28">
        <f>SUM(K19455:K19460)</f>
        <v>1.39</v>
      </c>
    </row>
    <row r="19462" spans="1:11" ht="15" customHeight="1" x14ac:dyDescent="0.25">
      <c r="A19462" s="93" t="s">
        <v>3907</v>
      </c>
      <c r="B19462" s="93"/>
      <c r="C19462" s="93"/>
      <c r="D19462" s="94" t="s">
        <v>3</v>
      </c>
      <c r="E19462" s="94"/>
      <c r="F19462" s="23" t="s">
        <v>4</v>
      </c>
      <c r="G19462" s="94" t="s">
        <v>3894</v>
      </c>
      <c r="H19462" s="94"/>
      <c r="I19462" s="94" t="s">
        <v>3895</v>
      </c>
      <c r="J19462" s="94"/>
      <c r="K19462" s="23" t="s">
        <v>3896</v>
      </c>
    </row>
    <row r="19463" spans="1:11" ht="15" customHeight="1" x14ac:dyDescent="0.25">
      <c r="A19463" s="24" t="s">
        <v>3910</v>
      </c>
      <c r="B19463" s="95" t="s">
        <v>3911</v>
      </c>
      <c r="C19463" s="95"/>
      <c r="D19463" s="96" t="s">
        <v>20</v>
      </c>
      <c r="E19463" s="96"/>
      <c r="F19463" s="24" t="s">
        <v>2056</v>
      </c>
      <c r="G19463" s="97">
        <v>3.6592999999999999E-3</v>
      </c>
      <c r="H19463" s="97"/>
      <c r="I19463" s="98">
        <v>24.94</v>
      </c>
      <c r="J19463" s="98"/>
      <c r="K19463" s="27">
        <f>TRUNC(TRUNC(G19463,8)*I19463,2)</f>
        <v>0.09</v>
      </c>
    </row>
    <row r="19464" spans="1:11" ht="18" customHeight="1" x14ac:dyDescent="0.25">
      <c r="A19464" s="9"/>
      <c r="B19464" s="9"/>
      <c r="C19464" s="9"/>
      <c r="D19464" s="9"/>
      <c r="E19464" s="9"/>
      <c r="F19464" s="9"/>
      <c r="G19464" s="91" t="s">
        <v>3912</v>
      </c>
      <c r="H19464" s="91"/>
      <c r="I19464" s="91"/>
      <c r="J19464" s="91"/>
      <c r="K19464" s="28">
        <f>SUM(K19463:K19463)</f>
        <v>0.09</v>
      </c>
    </row>
    <row r="19465" spans="1:11" ht="15" customHeight="1" x14ac:dyDescent="0.25">
      <c r="A19465" s="9"/>
      <c r="B19465" s="9"/>
      <c r="C19465" s="9"/>
      <c r="D19465" s="9"/>
      <c r="E19465" s="9"/>
      <c r="F19465" s="9"/>
      <c r="G19465" s="92" t="s">
        <v>3913</v>
      </c>
      <c r="H19465" s="92"/>
      <c r="I19465" s="92"/>
      <c r="J19465" s="92"/>
      <c r="K19465" s="29">
        <f>ROUND(SUM(K19461,K19464),2)</f>
        <v>1.48</v>
      </c>
    </row>
    <row r="19466" spans="1:11" ht="9.9499999999999993" customHeight="1" x14ac:dyDescent="0.25">
      <c r="A19466" s="9"/>
      <c r="B19466" s="9"/>
      <c r="C19466" s="9"/>
      <c r="D19466" s="9"/>
      <c r="E19466" s="9"/>
      <c r="F19466" s="9"/>
      <c r="G19466" s="100"/>
      <c r="H19466" s="100"/>
      <c r="I19466" s="100"/>
      <c r="J19466" s="100"/>
      <c r="K19466" s="100"/>
    </row>
    <row r="19467" spans="1:11" ht="20.100000000000001" customHeight="1" x14ac:dyDescent="0.25">
      <c r="A19467" s="99" t="s">
        <v>3621</v>
      </c>
      <c r="B19467" s="99"/>
      <c r="C19467" s="99"/>
      <c r="D19467" s="99"/>
      <c r="E19467" s="99"/>
      <c r="F19467" s="99"/>
      <c r="G19467" s="99"/>
      <c r="H19467" s="99"/>
      <c r="I19467" s="99"/>
      <c r="J19467" s="99"/>
      <c r="K19467" s="99"/>
    </row>
    <row r="19468" spans="1:11" ht="15" customHeight="1" x14ac:dyDescent="0.25">
      <c r="A19468" s="93" t="s">
        <v>3893</v>
      </c>
      <c r="B19468" s="93"/>
      <c r="C19468" s="93"/>
      <c r="D19468" s="94" t="s">
        <v>3</v>
      </c>
      <c r="E19468" s="94"/>
      <c r="F19468" s="23" t="s">
        <v>4</v>
      </c>
      <c r="G19468" s="94" t="s">
        <v>3894</v>
      </c>
      <c r="H19468" s="94"/>
      <c r="I19468" s="94" t="s">
        <v>3895</v>
      </c>
      <c r="J19468" s="94"/>
      <c r="K19468" s="23" t="s">
        <v>3896</v>
      </c>
    </row>
    <row r="19469" spans="1:11" ht="21" customHeight="1" x14ac:dyDescent="0.25">
      <c r="A19469" s="24" t="s">
        <v>4038</v>
      </c>
      <c r="B19469" s="95" t="s">
        <v>4039</v>
      </c>
      <c r="C19469" s="95"/>
      <c r="D19469" s="96" t="s">
        <v>20</v>
      </c>
      <c r="E19469" s="96"/>
      <c r="F19469" s="24" t="s">
        <v>34</v>
      </c>
      <c r="G19469" s="97">
        <v>6.6E-3</v>
      </c>
      <c r="H19469" s="97"/>
      <c r="I19469" s="98">
        <v>210.23</v>
      </c>
      <c r="J19469" s="98"/>
      <c r="K19469" s="27">
        <f>TRUNC(TRUNC(G19469,8)*I19469,2)</f>
        <v>1.38</v>
      </c>
    </row>
    <row r="19470" spans="1:11" ht="21" customHeight="1" x14ac:dyDescent="0.25">
      <c r="A19470" s="24" t="s">
        <v>4040</v>
      </c>
      <c r="B19470" s="95" t="s">
        <v>4041</v>
      </c>
      <c r="C19470" s="95"/>
      <c r="D19470" s="96" t="s">
        <v>20</v>
      </c>
      <c r="E19470" s="96"/>
      <c r="F19470" s="24" t="s">
        <v>84</v>
      </c>
      <c r="G19470" s="97">
        <v>1.0049999999999999</v>
      </c>
      <c r="H19470" s="97"/>
      <c r="I19470" s="98">
        <v>32.369999999999997</v>
      </c>
      <c r="J19470" s="98"/>
      <c r="K19470" s="27">
        <f>TRUNC(TRUNC(G19470,8)*I19470,2)</f>
        <v>32.53</v>
      </c>
    </row>
    <row r="19471" spans="1:11" ht="15" customHeight="1" x14ac:dyDescent="0.25">
      <c r="A19471" s="9"/>
      <c r="B19471" s="9"/>
      <c r="C19471" s="9"/>
      <c r="D19471" s="9"/>
      <c r="E19471" s="9"/>
      <c r="F19471" s="9"/>
      <c r="G19471" s="91" t="s">
        <v>3906</v>
      </c>
      <c r="H19471" s="91"/>
      <c r="I19471" s="91"/>
      <c r="J19471" s="91"/>
      <c r="K19471" s="28">
        <f>SUM(K19469:K19470)</f>
        <v>33.910000000000004</v>
      </c>
    </row>
    <row r="19472" spans="1:11" ht="15" customHeight="1" x14ac:dyDescent="0.25">
      <c r="A19472" s="93" t="s">
        <v>3907</v>
      </c>
      <c r="B19472" s="93"/>
      <c r="C19472" s="93"/>
      <c r="D19472" s="94" t="s">
        <v>3</v>
      </c>
      <c r="E19472" s="94"/>
      <c r="F19472" s="23" t="s">
        <v>4</v>
      </c>
      <c r="G19472" s="94" t="s">
        <v>3894</v>
      </c>
      <c r="H19472" s="94"/>
      <c r="I19472" s="94" t="s">
        <v>3895</v>
      </c>
      <c r="J19472" s="94"/>
      <c r="K19472" s="23" t="s">
        <v>3896</v>
      </c>
    </row>
    <row r="19473" spans="1:11" ht="15" customHeight="1" x14ac:dyDescent="0.25">
      <c r="A19473" s="24" t="s">
        <v>3971</v>
      </c>
      <c r="B19473" s="95" t="s">
        <v>3972</v>
      </c>
      <c r="C19473" s="95"/>
      <c r="D19473" s="96" t="s">
        <v>20</v>
      </c>
      <c r="E19473" s="96"/>
      <c r="F19473" s="24" t="s">
        <v>2056</v>
      </c>
      <c r="G19473" s="97">
        <v>0.2296</v>
      </c>
      <c r="H19473" s="97"/>
      <c r="I19473" s="98">
        <v>32.69</v>
      </c>
      <c r="J19473" s="98"/>
      <c r="K19473" s="27">
        <f>TRUNC(TRUNC(G19473,8)*I19473,2)</f>
        <v>7.5</v>
      </c>
    </row>
    <row r="19474" spans="1:11" ht="15" customHeight="1" x14ac:dyDescent="0.25">
      <c r="A19474" s="24" t="s">
        <v>3910</v>
      </c>
      <c r="B19474" s="95" t="s">
        <v>3911</v>
      </c>
      <c r="C19474" s="95"/>
      <c r="D19474" s="96" t="s">
        <v>20</v>
      </c>
      <c r="E19474" s="96"/>
      <c r="F19474" s="24" t="s">
        <v>2056</v>
      </c>
      <c r="G19474" s="97">
        <v>0.2296</v>
      </c>
      <c r="H19474" s="97"/>
      <c r="I19474" s="98">
        <v>24.94</v>
      </c>
      <c r="J19474" s="98"/>
      <c r="K19474" s="27">
        <f>TRUNC(TRUNC(G19474,8)*I19474,2)</f>
        <v>5.72</v>
      </c>
    </row>
    <row r="19475" spans="1:11" ht="18" customHeight="1" x14ac:dyDescent="0.25">
      <c r="A19475" s="9"/>
      <c r="B19475" s="9"/>
      <c r="C19475" s="9"/>
      <c r="D19475" s="9"/>
      <c r="E19475" s="9"/>
      <c r="F19475" s="9"/>
      <c r="G19475" s="91" t="s">
        <v>3912</v>
      </c>
      <c r="H19475" s="91"/>
      <c r="I19475" s="91"/>
      <c r="J19475" s="91"/>
      <c r="K19475" s="28">
        <f>SUM(K19473:K19474)</f>
        <v>13.219999999999999</v>
      </c>
    </row>
    <row r="19476" spans="1:11" ht="15" customHeight="1" x14ac:dyDescent="0.25">
      <c r="A19476" s="93" t="s">
        <v>3922</v>
      </c>
      <c r="B19476" s="93"/>
      <c r="C19476" s="93"/>
      <c r="D19476" s="94" t="s">
        <v>3</v>
      </c>
      <c r="E19476" s="94"/>
      <c r="F19476" s="23" t="s">
        <v>4</v>
      </c>
      <c r="G19476" s="94" t="s">
        <v>3894</v>
      </c>
      <c r="H19476" s="94"/>
      <c r="I19476" s="94" t="s">
        <v>3895</v>
      </c>
      <c r="J19476" s="94"/>
      <c r="K19476" s="23" t="s">
        <v>3896</v>
      </c>
    </row>
    <row r="19477" spans="1:11" ht="21" customHeight="1" x14ac:dyDescent="0.25">
      <c r="A19477" s="24" t="s">
        <v>4042</v>
      </c>
      <c r="B19477" s="95" t="s">
        <v>4043</v>
      </c>
      <c r="C19477" s="95"/>
      <c r="D19477" s="96" t="s">
        <v>20</v>
      </c>
      <c r="E19477" s="96"/>
      <c r="F19477" s="24" t="s">
        <v>34</v>
      </c>
      <c r="G19477" s="97">
        <v>1.8E-3</v>
      </c>
      <c r="H19477" s="97"/>
      <c r="I19477" s="98">
        <v>767.08</v>
      </c>
      <c r="J19477" s="98"/>
      <c r="K19477" s="27">
        <f>TRUNC(TRUNC(G19477,8)*I19477,2)</f>
        <v>1.38</v>
      </c>
    </row>
    <row r="19478" spans="1:11" ht="15" customHeight="1" x14ac:dyDescent="0.25">
      <c r="A19478" s="9"/>
      <c r="B19478" s="9"/>
      <c r="C19478" s="9"/>
      <c r="D19478" s="9"/>
      <c r="E19478" s="9"/>
      <c r="F19478" s="9"/>
      <c r="G19478" s="91" t="s">
        <v>3933</v>
      </c>
      <c r="H19478" s="91"/>
      <c r="I19478" s="91"/>
      <c r="J19478" s="91"/>
      <c r="K19478" s="28">
        <f>SUM(K19477:K19477)</f>
        <v>1.38</v>
      </c>
    </row>
    <row r="19479" spans="1:11" ht="15" customHeight="1" x14ac:dyDescent="0.25">
      <c r="A19479" s="9"/>
      <c r="B19479" s="9"/>
      <c r="C19479" s="9"/>
      <c r="D19479" s="9"/>
      <c r="E19479" s="9"/>
      <c r="F19479" s="9"/>
      <c r="G19479" s="92" t="s">
        <v>3913</v>
      </c>
      <c r="H19479" s="92"/>
      <c r="I19479" s="92"/>
      <c r="J19479" s="92"/>
      <c r="K19479" s="29">
        <f>ROUND(SUM(K19471,K19475,K19478),2)</f>
        <v>48.51</v>
      </c>
    </row>
    <row r="19480" spans="1:11" ht="9.9499999999999993" customHeight="1" x14ac:dyDescent="0.25">
      <c r="A19480" s="9"/>
      <c r="B19480" s="9"/>
      <c r="C19480" s="9"/>
      <c r="D19480" s="9"/>
      <c r="E19480" s="9"/>
      <c r="F19480" s="9"/>
      <c r="G19480" s="100"/>
      <c r="H19480" s="100"/>
      <c r="I19480" s="100"/>
      <c r="J19480" s="100"/>
      <c r="K19480" s="100"/>
    </row>
    <row r="19481" spans="1:11" ht="20.100000000000001" customHeight="1" x14ac:dyDescent="0.25">
      <c r="A19481" s="99" t="s">
        <v>3622</v>
      </c>
      <c r="B19481" s="99"/>
      <c r="C19481" s="99"/>
      <c r="D19481" s="99"/>
      <c r="E19481" s="99"/>
      <c r="F19481" s="99"/>
      <c r="G19481" s="99"/>
      <c r="H19481" s="99"/>
      <c r="I19481" s="99"/>
      <c r="J19481" s="99"/>
      <c r="K19481" s="99"/>
    </row>
    <row r="19482" spans="1:11" ht="15" customHeight="1" x14ac:dyDescent="0.25">
      <c r="A19482" s="93" t="s">
        <v>3893</v>
      </c>
      <c r="B19482" s="93"/>
      <c r="C19482" s="93"/>
      <c r="D19482" s="94" t="s">
        <v>3</v>
      </c>
      <c r="E19482" s="94"/>
      <c r="F19482" s="23" t="s">
        <v>4</v>
      </c>
      <c r="G19482" s="94" t="s">
        <v>3894</v>
      </c>
      <c r="H19482" s="94"/>
      <c r="I19482" s="94" t="s">
        <v>3895</v>
      </c>
      <c r="J19482" s="94"/>
      <c r="K19482" s="23" t="s">
        <v>3896</v>
      </c>
    </row>
    <row r="19483" spans="1:11" ht="15" customHeight="1" x14ac:dyDescent="0.25">
      <c r="A19483" s="24" t="s">
        <v>4044</v>
      </c>
      <c r="B19483" s="95" t="s">
        <v>4045</v>
      </c>
      <c r="C19483" s="95"/>
      <c r="D19483" s="96" t="s">
        <v>20</v>
      </c>
      <c r="E19483" s="96"/>
      <c r="F19483" s="24" t="s">
        <v>3903</v>
      </c>
      <c r="G19483" s="97">
        <v>0.106</v>
      </c>
      <c r="H19483" s="97"/>
      <c r="I19483" s="98">
        <v>2.59</v>
      </c>
      <c r="J19483" s="98"/>
      <c r="K19483" s="27">
        <f>TRUNC(TRUNC(G19483,8)*I19483,2)</f>
        <v>0.27</v>
      </c>
    </row>
    <row r="19484" spans="1:11" ht="15" customHeight="1" x14ac:dyDescent="0.25">
      <c r="A19484" s="9"/>
      <c r="B19484" s="9"/>
      <c r="C19484" s="9"/>
      <c r="D19484" s="9"/>
      <c r="E19484" s="9"/>
      <c r="F19484" s="9"/>
      <c r="G19484" s="91" t="s">
        <v>3906</v>
      </c>
      <c r="H19484" s="91"/>
      <c r="I19484" s="91"/>
      <c r="J19484" s="91"/>
      <c r="K19484" s="28">
        <f>SUM(K19483:K19483)</f>
        <v>0.27</v>
      </c>
    </row>
    <row r="19485" spans="1:11" ht="15" customHeight="1" x14ac:dyDescent="0.25">
      <c r="A19485" s="93" t="s">
        <v>3907</v>
      </c>
      <c r="B19485" s="93"/>
      <c r="C19485" s="93"/>
      <c r="D19485" s="94" t="s">
        <v>3</v>
      </c>
      <c r="E19485" s="94"/>
      <c r="F19485" s="23" t="s">
        <v>4</v>
      </c>
      <c r="G19485" s="94" t="s">
        <v>3894</v>
      </c>
      <c r="H19485" s="94"/>
      <c r="I19485" s="94" t="s">
        <v>3895</v>
      </c>
      <c r="J19485" s="94"/>
      <c r="K19485" s="23" t="s">
        <v>3896</v>
      </c>
    </row>
    <row r="19486" spans="1:11" ht="15" customHeight="1" x14ac:dyDescent="0.25">
      <c r="A19486" s="24" t="s">
        <v>4046</v>
      </c>
      <c r="B19486" s="95" t="s">
        <v>4047</v>
      </c>
      <c r="C19486" s="95"/>
      <c r="D19486" s="96" t="s">
        <v>20</v>
      </c>
      <c r="E19486" s="96"/>
      <c r="F19486" s="24" t="s">
        <v>2056</v>
      </c>
      <c r="G19486" s="97">
        <v>3.6999999999999998E-2</v>
      </c>
      <c r="H19486" s="97"/>
      <c r="I19486" s="98">
        <v>34.35</v>
      </c>
      <c r="J19486" s="98"/>
      <c r="K19486" s="27">
        <f>TRUNC(TRUNC(G19486,8)*I19486,2)</f>
        <v>1.27</v>
      </c>
    </row>
    <row r="19487" spans="1:11" ht="15" customHeight="1" x14ac:dyDescent="0.25">
      <c r="A19487" s="24" t="s">
        <v>3910</v>
      </c>
      <c r="B19487" s="95" t="s">
        <v>3911</v>
      </c>
      <c r="C19487" s="95"/>
      <c r="D19487" s="96" t="s">
        <v>20</v>
      </c>
      <c r="E19487" s="96"/>
      <c r="F19487" s="24" t="s">
        <v>2056</v>
      </c>
      <c r="G19487" s="97">
        <v>1.6E-2</v>
      </c>
      <c r="H19487" s="97"/>
      <c r="I19487" s="98">
        <v>24.94</v>
      </c>
      <c r="J19487" s="98"/>
      <c r="K19487" s="27">
        <f>TRUNC(TRUNC(G19487,8)*I19487,2)</f>
        <v>0.39</v>
      </c>
    </row>
    <row r="19488" spans="1:11" ht="18" customHeight="1" x14ac:dyDescent="0.25">
      <c r="A19488" s="9"/>
      <c r="B19488" s="9"/>
      <c r="C19488" s="9"/>
      <c r="D19488" s="9"/>
      <c r="E19488" s="9"/>
      <c r="F19488" s="9"/>
      <c r="G19488" s="91" t="s">
        <v>3912</v>
      </c>
      <c r="H19488" s="91"/>
      <c r="I19488" s="91"/>
      <c r="J19488" s="91"/>
      <c r="K19488" s="28">
        <f>SUM(K19486:K19487)</f>
        <v>1.6600000000000001</v>
      </c>
    </row>
    <row r="19489" spans="1:11" ht="15" customHeight="1" x14ac:dyDescent="0.25">
      <c r="A19489" s="9"/>
      <c r="B19489" s="9"/>
      <c r="C19489" s="9"/>
      <c r="D19489" s="9"/>
      <c r="E19489" s="9"/>
      <c r="F19489" s="9"/>
      <c r="G19489" s="92" t="s">
        <v>3913</v>
      </c>
      <c r="H19489" s="92"/>
      <c r="I19489" s="92"/>
      <c r="J19489" s="92"/>
      <c r="K19489" s="29">
        <f>ROUND(SUM(K19484,K19488),2)</f>
        <v>1.93</v>
      </c>
    </row>
    <row r="19490" spans="1:11" ht="9.9499999999999993" customHeight="1" x14ac:dyDescent="0.25">
      <c r="A19490" s="9"/>
      <c r="B19490" s="9"/>
      <c r="C19490" s="9"/>
      <c r="D19490" s="9"/>
      <c r="E19490" s="9"/>
      <c r="F19490" s="9"/>
      <c r="G19490" s="100"/>
      <c r="H19490" s="100"/>
      <c r="I19490" s="100"/>
      <c r="J19490" s="100"/>
      <c r="K19490" s="100"/>
    </row>
    <row r="19491" spans="1:11" ht="20.100000000000001" customHeight="1" x14ac:dyDescent="0.25">
      <c r="A19491" s="99" t="s">
        <v>3623</v>
      </c>
      <c r="B19491" s="99"/>
      <c r="C19491" s="99"/>
      <c r="D19491" s="99"/>
      <c r="E19491" s="99"/>
      <c r="F19491" s="99"/>
      <c r="G19491" s="99"/>
      <c r="H19491" s="99"/>
      <c r="I19491" s="99"/>
      <c r="J19491" s="99"/>
      <c r="K19491" s="99"/>
    </row>
    <row r="19492" spans="1:11" ht="15" customHeight="1" x14ac:dyDescent="0.25">
      <c r="A19492" s="93" t="s">
        <v>3916</v>
      </c>
      <c r="B19492" s="93"/>
      <c r="C19492" s="93"/>
      <c r="D19492" s="94" t="s">
        <v>3</v>
      </c>
      <c r="E19492" s="94"/>
      <c r="F19492" s="23" t="s">
        <v>4</v>
      </c>
      <c r="G19492" s="94" t="s">
        <v>3894</v>
      </c>
      <c r="H19492" s="94"/>
      <c r="I19492" s="94" t="s">
        <v>3895</v>
      </c>
      <c r="J19492" s="94"/>
      <c r="K19492" s="23" t="s">
        <v>3896</v>
      </c>
    </row>
    <row r="19493" spans="1:11" ht="29.1" customHeight="1" x14ac:dyDescent="0.25">
      <c r="A19493" s="24" t="s">
        <v>3963</v>
      </c>
      <c r="B19493" s="95" t="s">
        <v>3964</v>
      </c>
      <c r="C19493" s="95"/>
      <c r="D19493" s="96" t="s">
        <v>20</v>
      </c>
      <c r="E19493" s="96"/>
      <c r="F19493" s="24" t="s">
        <v>3936</v>
      </c>
      <c r="G19493" s="97">
        <v>5.2258833999999998</v>
      </c>
      <c r="H19493" s="97"/>
      <c r="I19493" s="98">
        <v>8.9</v>
      </c>
      <c r="J19493" s="98"/>
      <c r="K19493" s="27">
        <f>TRUNC(TRUNC(G19493,8)*I19493,2)</f>
        <v>46.51</v>
      </c>
    </row>
    <row r="19494" spans="1:11" ht="29.1" customHeight="1" x14ac:dyDescent="0.25">
      <c r="A19494" s="24" t="s">
        <v>3965</v>
      </c>
      <c r="B19494" s="95" t="s">
        <v>3966</v>
      </c>
      <c r="C19494" s="95"/>
      <c r="D19494" s="96" t="s">
        <v>20</v>
      </c>
      <c r="E19494" s="96"/>
      <c r="F19494" s="24" t="s">
        <v>30</v>
      </c>
      <c r="G19494" s="97">
        <v>0.95392160000000004</v>
      </c>
      <c r="H19494" s="97"/>
      <c r="I19494" s="98">
        <v>32.76</v>
      </c>
      <c r="J19494" s="98"/>
      <c r="K19494" s="27">
        <f>TRUNC(TRUNC(G19494,8)*I19494,2)</f>
        <v>31.25</v>
      </c>
    </row>
    <row r="19495" spans="1:11" ht="21" customHeight="1" x14ac:dyDescent="0.25">
      <c r="A19495" s="24" t="s">
        <v>3967</v>
      </c>
      <c r="B19495" s="95" t="s">
        <v>3968</v>
      </c>
      <c r="C19495" s="95"/>
      <c r="D19495" s="96" t="s">
        <v>20</v>
      </c>
      <c r="E19495" s="96"/>
      <c r="F19495" s="24" t="s">
        <v>3936</v>
      </c>
      <c r="G19495" s="97">
        <v>5.2258833999999998</v>
      </c>
      <c r="H19495" s="97"/>
      <c r="I19495" s="98">
        <v>27.59</v>
      </c>
      <c r="J19495" s="98"/>
      <c r="K19495" s="27">
        <f>TRUNC(TRUNC(G19495,8)*I19495,2)</f>
        <v>144.18</v>
      </c>
    </row>
    <row r="19496" spans="1:11" ht="21" customHeight="1" x14ac:dyDescent="0.25">
      <c r="A19496" s="24" t="s">
        <v>3969</v>
      </c>
      <c r="B19496" s="95" t="s">
        <v>3970</v>
      </c>
      <c r="C19496" s="95"/>
      <c r="D19496" s="96" t="s">
        <v>20</v>
      </c>
      <c r="E19496" s="96"/>
      <c r="F19496" s="24" t="s">
        <v>30</v>
      </c>
      <c r="G19496" s="97">
        <v>0.95392160000000004</v>
      </c>
      <c r="H19496" s="97"/>
      <c r="I19496" s="98">
        <v>28.09</v>
      </c>
      <c r="J19496" s="98"/>
      <c r="K19496" s="27">
        <f>TRUNC(TRUNC(G19496,8)*I19496,2)</f>
        <v>26.79</v>
      </c>
    </row>
    <row r="19497" spans="1:11" ht="18" customHeight="1" x14ac:dyDescent="0.25">
      <c r="A19497" s="9"/>
      <c r="B19497" s="9"/>
      <c r="C19497" s="9"/>
      <c r="D19497" s="9"/>
      <c r="E19497" s="9"/>
      <c r="F19497" s="9"/>
      <c r="G19497" s="91" t="s">
        <v>3919</v>
      </c>
      <c r="H19497" s="91"/>
      <c r="I19497" s="91"/>
      <c r="J19497" s="91"/>
      <c r="K19497" s="28">
        <f>SUM(K19493:K19496)</f>
        <v>248.73</v>
      </c>
    </row>
    <row r="19498" spans="1:11" ht="15" customHeight="1" x14ac:dyDescent="0.25">
      <c r="A19498" s="93" t="s">
        <v>3893</v>
      </c>
      <c r="B19498" s="93"/>
      <c r="C19498" s="93"/>
      <c r="D19498" s="94" t="s">
        <v>3</v>
      </c>
      <c r="E19498" s="94"/>
      <c r="F19498" s="23" t="s">
        <v>4</v>
      </c>
      <c r="G19498" s="94" t="s">
        <v>3894</v>
      </c>
      <c r="H19498" s="94"/>
      <c r="I19498" s="94" t="s">
        <v>3895</v>
      </c>
      <c r="J19498" s="94"/>
      <c r="K19498" s="23" t="s">
        <v>3896</v>
      </c>
    </row>
    <row r="19499" spans="1:11" ht="21" customHeight="1" x14ac:dyDescent="0.25">
      <c r="A19499" s="24" t="s">
        <v>4048</v>
      </c>
      <c r="B19499" s="95" t="s">
        <v>4049</v>
      </c>
      <c r="C19499" s="95"/>
      <c r="D19499" s="96" t="s">
        <v>20</v>
      </c>
      <c r="E19499" s="96"/>
      <c r="F19499" s="24" t="s">
        <v>34</v>
      </c>
      <c r="G19499" s="97">
        <v>0.19980000000000001</v>
      </c>
      <c r="H19499" s="97"/>
      <c r="I19499" s="98">
        <v>206.17</v>
      </c>
      <c r="J19499" s="98"/>
      <c r="K19499" s="27">
        <f>TRUNC(TRUNC(G19499,8)*I19499,2)</f>
        <v>41.19</v>
      </c>
    </row>
    <row r="19500" spans="1:11" ht="15" customHeight="1" x14ac:dyDescent="0.25">
      <c r="A19500" s="24" t="s">
        <v>3955</v>
      </c>
      <c r="B19500" s="95" t="s">
        <v>3956</v>
      </c>
      <c r="C19500" s="95"/>
      <c r="D19500" s="96" t="s">
        <v>20</v>
      </c>
      <c r="E19500" s="96"/>
      <c r="F19500" s="24" t="s">
        <v>3903</v>
      </c>
      <c r="G19500" s="97">
        <v>3.6695999999999999E-2</v>
      </c>
      <c r="H19500" s="97"/>
      <c r="I19500" s="98">
        <v>19.37</v>
      </c>
      <c r="J19500" s="98"/>
      <c r="K19500" s="27">
        <f>TRUNC(TRUNC(G19500,8)*I19500,2)</f>
        <v>0.71</v>
      </c>
    </row>
    <row r="19501" spans="1:11" ht="21" customHeight="1" x14ac:dyDescent="0.25">
      <c r="A19501" s="24" t="s">
        <v>4050</v>
      </c>
      <c r="B19501" s="95" t="s">
        <v>4051</v>
      </c>
      <c r="C19501" s="95"/>
      <c r="D19501" s="96" t="s">
        <v>20</v>
      </c>
      <c r="E19501" s="96"/>
      <c r="F19501" s="24" t="s">
        <v>84</v>
      </c>
      <c r="G19501" s="97">
        <v>7.48</v>
      </c>
      <c r="H19501" s="97"/>
      <c r="I19501" s="98">
        <v>3.9</v>
      </c>
      <c r="J19501" s="98"/>
      <c r="K19501" s="27">
        <f>TRUNC(TRUNC(G19501,8)*I19501,2)</f>
        <v>29.17</v>
      </c>
    </row>
    <row r="19502" spans="1:11" ht="15" customHeight="1" x14ac:dyDescent="0.25">
      <c r="A19502" s="9"/>
      <c r="B19502" s="9"/>
      <c r="C19502" s="9"/>
      <c r="D19502" s="9"/>
      <c r="E19502" s="9"/>
      <c r="F19502" s="9"/>
      <c r="G19502" s="91" t="s">
        <v>3906</v>
      </c>
      <c r="H19502" s="91"/>
      <c r="I19502" s="91"/>
      <c r="J19502" s="91"/>
      <c r="K19502" s="28">
        <f>SUM(K19499:K19501)</f>
        <v>71.069999999999993</v>
      </c>
    </row>
    <row r="19503" spans="1:11" ht="15" customHeight="1" x14ac:dyDescent="0.25">
      <c r="A19503" s="93" t="s">
        <v>3907</v>
      </c>
      <c r="B19503" s="93"/>
      <c r="C19503" s="93"/>
      <c r="D19503" s="94" t="s">
        <v>3</v>
      </c>
      <c r="E19503" s="94"/>
      <c r="F19503" s="23" t="s">
        <v>4</v>
      </c>
      <c r="G19503" s="94" t="s">
        <v>3894</v>
      </c>
      <c r="H19503" s="94"/>
      <c r="I19503" s="94" t="s">
        <v>3895</v>
      </c>
      <c r="J19503" s="94"/>
      <c r="K19503" s="23" t="s">
        <v>3896</v>
      </c>
    </row>
    <row r="19504" spans="1:11" ht="15" customHeight="1" x14ac:dyDescent="0.25">
      <c r="A19504" s="24" t="s">
        <v>3971</v>
      </c>
      <c r="B19504" s="95" t="s">
        <v>3972</v>
      </c>
      <c r="C19504" s="95"/>
      <c r="D19504" s="96" t="s">
        <v>20</v>
      </c>
      <c r="E19504" s="96"/>
      <c r="F19504" s="24" t="s">
        <v>2056</v>
      </c>
      <c r="G19504" s="97">
        <v>2.3251949999999999</v>
      </c>
      <c r="H19504" s="97"/>
      <c r="I19504" s="98">
        <v>32.69</v>
      </c>
      <c r="J19504" s="98"/>
      <c r="K19504" s="27">
        <f>TRUNC(TRUNC(G19504,8)*I19504,2)</f>
        <v>76.010000000000005</v>
      </c>
    </row>
    <row r="19505" spans="1:11" ht="15" customHeight="1" x14ac:dyDescent="0.25">
      <c r="A19505" s="24" t="s">
        <v>3910</v>
      </c>
      <c r="B19505" s="95" t="s">
        <v>3911</v>
      </c>
      <c r="C19505" s="95"/>
      <c r="D19505" s="96" t="s">
        <v>20</v>
      </c>
      <c r="E19505" s="96"/>
      <c r="F19505" s="24" t="s">
        <v>2056</v>
      </c>
      <c r="G19505" s="97">
        <v>17.010999999999999</v>
      </c>
      <c r="H19505" s="97"/>
      <c r="I19505" s="98">
        <v>24.94</v>
      </c>
      <c r="J19505" s="98"/>
      <c r="K19505" s="27">
        <f>TRUNC(TRUNC(G19505,8)*I19505,2)</f>
        <v>424.25</v>
      </c>
    </row>
    <row r="19506" spans="1:11" ht="18" customHeight="1" x14ac:dyDescent="0.25">
      <c r="A19506" s="9"/>
      <c r="B19506" s="9"/>
      <c r="C19506" s="9"/>
      <c r="D19506" s="9"/>
      <c r="E19506" s="9"/>
      <c r="F19506" s="9"/>
      <c r="G19506" s="91" t="s">
        <v>3912</v>
      </c>
      <c r="H19506" s="91"/>
      <c r="I19506" s="91"/>
      <c r="J19506" s="91"/>
      <c r="K19506" s="28">
        <f>SUM(K19504:K19505)</f>
        <v>500.26</v>
      </c>
    </row>
    <row r="19507" spans="1:11" ht="15" customHeight="1" x14ac:dyDescent="0.25">
      <c r="A19507" s="93" t="s">
        <v>3922</v>
      </c>
      <c r="B19507" s="93"/>
      <c r="C19507" s="93"/>
      <c r="D19507" s="94" t="s">
        <v>3</v>
      </c>
      <c r="E19507" s="94"/>
      <c r="F19507" s="23" t="s">
        <v>4</v>
      </c>
      <c r="G19507" s="94" t="s">
        <v>3894</v>
      </c>
      <c r="H19507" s="94"/>
      <c r="I19507" s="94" t="s">
        <v>3895</v>
      </c>
      <c r="J19507" s="94"/>
      <c r="K19507" s="23" t="s">
        <v>3896</v>
      </c>
    </row>
    <row r="19508" spans="1:11" ht="29.1" customHeight="1" x14ac:dyDescent="0.25">
      <c r="A19508" s="24" t="s">
        <v>4052</v>
      </c>
      <c r="B19508" s="95" t="s">
        <v>4053</v>
      </c>
      <c r="C19508" s="95"/>
      <c r="D19508" s="96" t="s">
        <v>20</v>
      </c>
      <c r="E19508" s="96"/>
      <c r="F19508" s="24" t="s">
        <v>34</v>
      </c>
      <c r="G19508" s="97">
        <v>0.66502459999999997</v>
      </c>
      <c r="H19508" s="97"/>
      <c r="I19508" s="98">
        <v>619.19000000000005</v>
      </c>
      <c r="J19508" s="98"/>
      <c r="K19508" s="27">
        <f>TRUNC(TRUNC(G19508,8)*I19508,2)</f>
        <v>411.77</v>
      </c>
    </row>
    <row r="19509" spans="1:11" ht="21" customHeight="1" x14ac:dyDescent="0.25">
      <c r="A19509" s="24" t="s">
        <v>95</v>
      </c>
      <c r="B19509" s="95" t="s">
        <v>96</v>
      </c>
      <c r="C19509" s="95"/>
      <c r="D19509" s="96" t="s">
        <v>20</v>
      </c>
      <c r="E19509" s="96"/>
      <c r="F19509" s="24" t="s">
        <v>16</v>
      </c>
      <c r="G19509" s="97">
        <v>0.48</v>
      </c>
      <c r="H19509" s="97"/>
      <c r="I19509" s="98">
        <v>176.85</v>
      </c>
      <c r="J19509" s="98"/>
      <c r="K19509" s="27">
        <f>TRUNC(TRUNC(G19509,8)*I19509,2)</f>
        <v>84.88</v>
      </c>
    </row>
    <row r="19510" spans="1:11" ht="15" customHeight="1" x14ac:dyDescent="0.25">
      <c r="A19510" s="9"/>
      <c r="B19510" s="9"/>
      <c r="C19510" s="9"/>
      <c r="D19510" s="9"/>
      <c r="E19510" s="9"/>
      <c r="F19510" s="9"/>
      <c r="G19510" s="91" t="s">
        <v>3933</v>
      </c>
      <c r="H19510" s="91"/>
      <c r="I19510" s="91"/>
      <c r="J19510" s="91"/>
      <c r="K19510" s="28">
        <f>SUM(K19508:K19509)</f>
        <v>496.65</v>
      </c>
    </row>
    <row r="19511" spans="1:11" ht="15" customHeight="1" x14ac:dyDescent="0.25">
      <c r="A19511" s="9"/>
      <c r="B19511" s="9"/>
      <c r="C19511" s="9"/>
      <c r="D19511" s="9"/>
      <c r="E19511" s="9"/>
      <c r="F19511" s="9"/>
      <c r="G19511" s="92" t="s">
        <v>3913</v>
      </c>
      <c r="H19511" s="92"/>
      <c r="I19511" s="92"/>
      <c r="J19511" s="92"/>
      <c r="K19511" s="29">
        <f>ROUND(SUM(K19497,K19502,K19506,K19510),2)</f>
        <v>1316.71</v>
      </c>
    </row>
    <row r="19512" spans="1:11" ht="9.9499999999999993" customHeight="1" x14ac:dyDescent="0.25">
      <c r="A19512" s="9"/>
      <c r="B19512" s="9"/>
      <c r="C19512" s="9"/>
      <c r="D19512" s="9"/>
      <c r="E19512" s="9"/>
      <c r="F19512" s="9"/>
      <c r="G19512" s="100"/>
      <c r="H19512" s="100"/>
      <c r="I19512" s="100"/>
      <c r="J19512" s="100"/>
      <c r="K19512" s="100"/>
    </row>
    <row r="19513" spans="1:11" ht="20.100000000000001" customHeight="1" x14ac:dyDescent="0.25">
      <c r="A19513" s="99" t="s">
        <v>3624</v>
      </c>
      <c r="B19513" s="99"/>
      <c r="C19513" s="99"/>
      <c r="D19513" s="99"/>
      <c r="E19513" s="99"/>
      <c r="F19513" s="99"/>
      <c r="G19513" s="99"/>
      <c r="H19513" s="99"/>
      <c r="I19513" s="99"/>
      <c r="J19513" s="99"/>
      <c r="K19513" s="99"/>
    </row>
    <row r="19514" spans="1:11" ht="15" customHeight="1" x14ac:dyDescent="0.25">
      <c r="A19514" s="93" t="s">
        <v>3893</v>
      </c>
      <c r="B19514" s="93"/>
      <c r="C19514" s="93"/>
      <c r="D19514" s="94" t="s">
        <v>3</v>
      </c>
      <c r="E19514" s="94"/>
      <c r="F19514" s="23" t="s">
        <v>4</v>
      </c>
      <c r="G19514" s="94" t="s">
        <v>3894</v>
      </c>
      <c r="H19514" s="94"/>
      <c r="I19514" s="94" t="s">
        <v>3895</v>
      </c>
      <c r="J19514" s="94"/>
      <c r="K19514" s="23" t="s">
        <v>3896</v>
      </c>
    </row>
    <row r="19515" spans="1:11" ht="29.1" customHeight="1" x14ac:dyDescent="0.25">
      <c r="A19515" s="24" t="s">
        <v>4054</v>
      </c>
      <c r="B19515" s="95" t="s">
        <v>4055</v>
      </c>
      <c r="C19515" s="95"/>
      <c r="D19515" s="96" t="s">
        <v>20</v>
      </c>
      <c r="E19515" s="96"/>
      <c r="F19515" s="24" t="s">
        <v>34</v>
      </c>
      <c r="G19515" s="97">
        <v>0.18468999999999999</v>
      </c>
      <c r="H19515" s="97"/>
      <c r="I19515" s="98">
        <v>517.16999999999996</v>
      </c>
      <c r="J19515" s="98"/>
      <c r="K19515" s="27">
        <f t="shared" ref="K19515:K19520" si="151">ROUND(ROUND(G19515,8)*I19515,2)</f>
        <v>95.52</v>
      </c>
    </row>
    <row r="19516" spans="1:11" ht="21" customHeight="1" x14ac:dyDescent="0.25">
      <c r="A19516" s="24" t="s">
        <v>4056</v>
      </c>
      <c r="B19516" s="95" t="s">
        <v>4057</v>
      </c>
      <c r="C19516" s="95"/>
      <c r="D19516" s="96" t="s">
        <v>20</v>
      </c>
      <c r="E19516" s="96"/>
      <c r="F19516" s="24" t="s">
        <v>2057</v>
      </c>
      <c r="G19516" s="97">
        <v>3.1900000000000001E-3</v>
      </c>
      <c r="H19516" s="97"/>
      <c r="I19516" s="98">
        <v>8.98</v>
      </c>
      <c r="J19516" s="98"/>
      <c r="K19516" s="27">
        <f t="shared" si="151"/>
        <v>0.03</v>
      </c>
    </row>
    <row r="19517" spans="1:11" ht="15" customHeight="1" x14ac:dyDescent="0.25">
      <c r="A19517" s="24" t="s">
        <v>3955</v>
      </c>
      <c r="B19517" s="95" t="s">
        <v>3956</v>
      </c>
      <c r="C19517" s="95"/>
      <c r="D19517" s="96" t="s">
        <v>20</v>
      </c>
      <c r="E19517" s="96"/>
      <c r="F19517" s="24" t="s">
        <v>3903</v>
      </c>
      <c r="G19517" s="97">
        <v>4.4999999999999998E-2</v>
      </c>
      <c r="H19517" s="97"/>
      <c r="I19517" s="98">
        <v>19.37</v>
      </c>
      <c r="J19517" s="98"/>
      <c r="K19517" s="27">
        <f t="shared" si="151"/>
        <v>0.87</v>
      </c>
    </row>
    <row r="19518" spans="1:11" ht="21" customHeight="1" x14ac:dyDescent="0.25">
      <c r="A19518" s="24" t="s">
        <v>4050</v>
      </c>
      <c r="B19518" s="95" t="s">
        <v>4051</v>
      </c>
      <c r="C19518" s="95"/>
      <c r="D19518" s="96" t="s">
        <v>20</v>
      </c>
      <c r="E19518" s="96"/>
      <c r="F19518" s="24" t="s">
        <v>84</v>
      </c>
      <c r="G19518" s="97">
        <v>0.46875</v>
      </c>
      <c r="H19518" s="97"/>
      <c r="I19518" s="98">
        <v>3.9</v>
      </c>
      <c r="J19518" s="98"/>
      <c r="K19518" s="27">
        <f t="shared" si="151"/>
        <v>1.83</v>
      </c>
    </row>
    <row r="19519" spans="1:11" ht="21" customHeight="1" x14ac:dyDescent="0.25">
      <c r="A19519" s="24" t="s">
        <v>4058</v>
      </c>
      <c r="B19519" s="95" t="s">
        <v>4059</v>
      </c>
      <c r="C19519" s="95"/>
      <c r="D19519" s="96" t="s">
        <v>20</v>
      </c>
      <c r="E19519" s="96"/>
      <c r="F19519" s="24" t="s">
        <v>84</v>
      </c>
      <c r="G19519" s="97">
        <v>0.375</v>
      </c>
      <c r="H19519" s="97"/>
      <c r="I19519" s="98">
        <v>2.69</v>
      </c>
      <c r="J19519" s="98"/>
      <c r="K19519" s="27">
        <f t="shared" si="151"/>
        <v>1.01</v>
      </c>
    </row>
    <row r="19520" spans="1:11" ht="29.1" customHeight="1" x14ac:dyDescent="0.25">
      <c r="A19520" s="24" t="s">
        <v>4060</v>
      </c>
      <c r="B19520" s="95" t="s">
        <v>4061</v>
      </c>
      <c r="C19520" s="95"/>
      <c r="D19520" s="96" t="s">
        <v>20</v>
      </c>
      <c r="E19520" s="96"/>
      <c r="F19520" s="24" t="s">
        <v>16</v>
      </c>
      <c r="G19520" s="97">
        <v>1.07</v>
      </c>
      <c r="H19520" s="97"/>
      <c r="I19520" s="98">
        <v>23.81</v>
      </c>
      <c r="J19520" s="98"/>
      <c r="K19520" s="27">
        <f t="shared" si="151"/>
        <v>25.48</v>
      </c>
    </row>
    <row r="19521" spans="1:11" ht="15" customHeight="1" x14ac:dyDescent="0.25">
      <c r="A19521" s="9"/>
      <c r="B19521" s="9"/>
      <c r="C19521" s="9"/>
      <c r="D19521" s="9"/>
      <c r="E19521" s="9"/>
      <c r="F19521" s="9"/>
      <c r="G19521" s="91" t="s">
        <v>3906</v>
      </c>
      <c r="H19521" s="91"/>
      <c r="I19521" s="91"/>
      <c r="J19521" s="91"/>
      <c r="K19521" s="28">
        <f>SUM(K19515:K19520)</f>
        <v>124.74000000000001</v>
      </c>
    </row>
    <row r="19522" spans="1:11" ht="15" customHeight="1" x14ac:dyDescent="0.25">
      <c r="A19522" s="93" t="s">
        <v>3907</v>
      </c>
      <c r="B19522" s="93"/>
      <c r="C19522" s="93"/>
      <c r="D19522" s="94" t="s">
        <v>3</v>
      </c>
      <c r="E19522" s="94"/>
      <c r="F19522" s="23" t="s">
        <v>4</v>
      </c>
      <c r="G19522" s="94" t="s">
        <v>3894</v>
      </c>
      <c r="H19522" s="94"/>
      <c r="I19522" s="94" t="s">
        <v>3895</v>
      </c>
      <c r="J19522" s="94"/>
      <c r="K19522" s="23" t="s">
        <v>3896</v>
      </c>
    </row>
    <row r="19523" spans="1:11" ht="21" customHeight="1" x14ac:dyDescent="0.25">
      <c r="A19523" s="24" t="s">
        <v>3908</v>
      </c>
      <c r="B19523" s="95" t="s">
        <v>3909</v>
      </c>
      <c r="C19523" s="95"/>
      <c r="D19523" s="96" t="s">
        <v>20</v>
      </c>
      <c r="E19523" s="96"/>
      <c r="F19523" s="24" t="s">
        <v>2056</v>
      </c>
      <c r="G19523" s="97">
        <v>0.13009999999999999</v>
      </c>
      <c r="H19523" s="97"/>
      <c r="I19523" s="98">
        <v>32.24</v>
      </c>
      <c r="J19523" s="98"/>
      <c r="K19523" s="27">
        <f>ROUND(ROUND(G19523,8)*I19523,2)</f>
        <v>4.1900000000000004</v>
      </c>
    </row>
    <row r="19524" spans="1:11" ht="15" customHeight="1" x14ac:dyDescent="0.25">
      <c r="A19524" s="24" t="s">
        <v>3971</v>
      </c>
      <c r="B19524" s="95" t="s">
        <v>3972</v>
      </c>
      <c r="C19524" s="95"/>
      <c r="D19524" s="96" t="s">
        <v>20</v>
      </c>
      <c r="E19524" s="96"/>
      <c r="F19524" s="24" t="s">
        <v>2056</v>
      </c>
      <c r="G19524" s="97">
        <v>8.7400000000000005E-2</v>
      </c>
      <c r="H19524" s="97"/>
      <c r="I19524" s="98">
        <v>32.69</v>
      </c>
      <c r="J19524" s="98"/>
      <c r="K19524" s="27">
        <f>ROUND(ROUND(G19524,8)*I19524,2)</f>
        <v>2.86</v>
      </c>
    </row>
    <row r="19525" spans="1:11" ht="15" customHeight="1" x14ac:dyDescent="0.25">
      <c r="A19525" s="24" t="s">
        <v>3910</v>
      </c>
      <c r="B19525" s="95" t="s">
        <v>3911</v>
      </c>
      <c r="C19525" s="95"/>
      <c r="D19525" s="96" t="s">
        <v>20</v>
      </c>
      <c r="E19525" s="96"/>
      <c r="F19525" s="24" t="s">
        <v>2056</v>
      </c>
      <c r="G19525" s="97">
        <v>0.21759999999999999</v>
      </c>
      <c r="H19525" s="97"/>
      <c r="I19525" s="98">
        <v>24.94</v>
      </c>
      <c r="J19525" s="98"/>
      <c r="K19525" s="27">
        <f>ROUND(ROUND(G19525,8)*I19525,2)</f>
        <v>5.43</v>
      </c>
    </row>
    <row r="19526" spans="1:11" ht="18" customHeight="1" x14ac:dyDescent="0.25">
      <c r="A19526" s="9"/>
      <c r="B19526" s="9"/>
      <c r="C19526" s="9"/>
      <c r="D19526" s="9"/>
      <c r="E19526" s="9"/>
      <c r="F19526" s="9"/>
      <c r="G19526" s="91" t="s">
        <v>3912</v>
      </c>
      <c r="H19526" s="91"/>
      <c r="I19526" s="91"/>
      <c r="J19526" s="91"/>
      <c r="K19526" s="28">
        <f>SUM(K19523:K19525)</f>
        <v>12.48</v>
      </c>
    </row>
    <row r="19527" spans="1:11" ht="15" customHeight="1" x14ac:dyDescent="0.25">
      <c r="A19527" s="93" t="s">
        <v>3922</v>
      </c>
      <c r="B19527" s="93"/>
      <c r="C19527" s="93"/>
      <c r="D19527" s="94" t="s">
        <v>3</v>
      </c>
      <c r="E19527" s="94"/>
      <c r="F19527" s="23" t="s">
        <v>4</v>
      </c>
      <c r="G19527" s="94" t="s">
        <v>3894</v>
      </c>
      <c r="H19527" s="94"/>
      <c r="I19527" s="94" t="s">
        <v>3895</v>
      </c>
      <c r="J19527" s="94"/>
      <c r="K19527" s="23" t="s">
        <v>3896</v>
      </c>
    </row>
    <row r="19528" spans="1:11" ht="29.1" customHeight="1" x14ac:dyDescent="0.25">
      <c r="A19528" s="24" t="s">
        <v>4062</v>
      </c>
      <c r="B19528" s="95" t="s">
        <v>4063</v>
      </c>
      <c r="C19528" s="95"/>
      <c r="D19528" s="96" t="s">
        <v>20</v>
      </c>
      <c r="E19528" s="96"/>
      <c r="F19528" s="24" t="s">
        <v>3903</v>
      </c>
      <c r="G19528" s="97">
        <v>1.23E-2</v>
      </c>
      <c r="H19528" s="97"/>
      <c r="I19528" s="98">
        <v>23.44</v>
      </c>
      <c r="J19528" s="98"/>
      <c r="K19528" s="27">
        <f>ROUND(ROUND(G19528,8)*I19528,2)</f>
        <v>0.28999999999999998</v>
      </c>
    </row>
    <row r="19529" spans="1:11" ht="21" customHeight="1" x14ac:dyDescent="0.25">
      <c r="A19529" s="24" t="s">
        <v>4064</v>
      </c>
      <c r="B19529" s="95" t="s">
        <v>4065</v>
      </c>
      <c r="C19529" s="95"/>
      <c r="D19529" s="96" t="s">
        <v>4066</v>
      </c>
      <c r="E19529" s="96"/>
      <c r="F19529" s="24" t="s">
        <v>26</v>
      </c>
      <c r="G19529" s="97">
        <v>4</v>
      </c>
      <c r="H19529" s="97"/>
      <c r="I19529" s="98">
        <v>5.76</v>
      </c>
      <c r="J19529" s="98"/>
      <c r="K19529" s="27">
        <f>ROUND(ROUND(G19529,8)*I19529,2)</f>
        <v>23.04</v>
      </c>
    </row>
    <row r="19530" spans="1:11" ht="15" customHeight="1" x14ac:dyDescent="0.25">
      <c r="A19530" s="9"/>
      <c r="B19530" s="9"/>
      <c r="C19530" s="9"/>
      <c r="D19530" s="9"/>
      <c r="E19530" s="9"/>
      <c r="F19530" s="9"/>
      <c r="G19530" s="91" t="s">
        <v>3933</v>
      </c>
      <c r="H19530" s="91"/>
      <c r="I19530" s="91"/>
      <c r="J19530" s="91"/>
      <c r="K19530" s="28">
        <f>SUM(K19528:K19529)</f>
        <v>23.33</v>
      </c>
    </row>
    <row r="19531" spans="1:11" ht="15" customHeight="1" x14ac:dyDescent="0.25">
      <c r="A19531" s="9"/>
      <c r="B19531" s="9"/>
      <c r="C19531" s="9"/>
      <c r="D19531" s="9"/>
      <c r="E19531" s="9"/>
      <c r="F19531" s="9"/>
      <c r="G19531" s="92" t="s">
        <v>3913</v>
      </c>
      <c r="H19531" s="92"/>
      <c r="I19531" s="92"/>
      <c r="J19531" s="92"/>
      <c r="K19531" s="29">
        <f>ROUND(SUM(K19521,K19526,K19530),2)</f>
        <v>160.55000000000001</v>
      </c>
    </row>
    <row r="19532" spans="1:11" ht="9.9499999999999993" customHeight="1" x14ac:dyDescent="0.25">
      <c r="A19532" s="9"/>
      <c r="B19532" s="9"/>
      <c r="C19532" s="9"/>
      <c r="D19532" s="9"/>
      <c r="E19532" s="9"/>
      <c r="F19532" s="9"/>
      <c r="G19532" s="100"/>
      <c r="H19532" s="100"/>
      <c r="I19532" s="100"/>
      <c r="J19532" s="100"/>
      <c r="K19532" s="100"/>
    </row>
    <row r="19533" spans="1:11" ht="20.100000000000001" customHeight="1" x14ac:dyDescent="0.25">
      <c r="A19533" s="99" t="s">
        <v>3625</v>
      </c>
      <c r="B19533" s="99"/>
      <c r="C19533" s="99"/>
      <c r="D19533" s="99"/>
      <c r="E19533" s="99"/>
      <c r="F19533" s="99"/>
      <c r="G19533" s="99"/>
      <c r="H19533" s="99"/>
      <c r="I19533" s="99"/>
      <c r="J19533" s="99"/>
      <c r="K19533" s="99"/>
    </row>
    <row r="19534" spans="1:11" ht="15" customHeight="1" x14ac:dyDescent="0.25">
      <c r="A19534" s="93" t="s">
        <v>3893</v>
      </c>
      <c r="B19534" s="93"/>
      <c r="C19534" s="93"/>
      <c r="D19534" s="94" t="s">
        <v>3</v>
      </c>
      <c r="E19534" s="94"/>
      <c r="F19534" s="23" t="s">
        <v>4</v>
      </c>
      <c r="G19534" s="94" t="s">
        <v>3894</v>
      </c>
      <c r="H19534" s="94"/>
      <c r="I19534" s="94" t="s">
        <v>3895</v>
      </c>
      <c r="J19534" s="94"/>
      <c r="K19534" s="23" t="s">
        <v>3896</v>
      </c>
    </row>
    <row r="19535" spans="1:11" ht="45.95" customHeight="1" x14ac:dyDescent="0.25">
      <c r="A19535" s="24" t="s">
        <v>4073</v>
      </c>
      <c r="B19535" s="95" t="s">
        <v>4074</v>
      </c>
      <c r="C19535" s="95"/>
      <c r="D19535" s="96" t="s">
        <v>20</v>
      </c>
      <c r="E19535" s="96"/>
      <c r="F19535" s="24" t="s">
        <v>26</v>
      </c>
      <c r="G19535" s="97">
        <v>1</v>
      </c>
      <c r="H19535" s="97"/>
      <c r="I19535" s="98">
        <v>1235.9100000000001</v>
      </c>
      <c r="J19535" s="98"/>
      <c r="K19535" s="27">
        <f>TRUNC(TRUNC(G19535,8)*I19535,2)</f>
        <v>1235.9100000000001</v>
      </c>
    </row>
    <row r="19536" spans="1:11" ht="21" customHeight="1" x14ac:dyDescent="0.25">
      <c r="A19536" s="24" t="s">
        <v>4075</v>
      </c>
      <c r="B19536" s="95" t="s">
        <v>4076</v>
      </c>
      <c r="C19536" s="95"/>
      <c r="D19536" s="96" t="s">
        <v>20</v>
      </c>
      <c r="E19536" s="96"/>
      <c r="F19536" s="24" t="s">
        <v>34</v>
      </c>
      <c r="G19536" s="97">
        <v>1.1999999999999999E-3</v>
      </c>
      <c r="H19536" s="97"/>
      <c r="I19536" s="98">
        <v>205.09</v>
      </c>
      <c r="J19536" s="98"/>
      <c r="K19536" s="27">
        <f>TRUNC(TRUNC(G19536,8)*I19536,2)</f>
        <v>0.24</v>
      </c>
    </row>
    <row r="19537" spans="1:11" ht="15" customHeight="1" x14ac:dyDescent="0.25">
      <c r="A19537" s="9"/>
      <c r="B19537" s="9"/>
      <c r="C19537" s="9"/>
      <c r="D19537" s="9"/>
      <c r="E19537" s="9"/>
      <c r="F19537" s="9"/>
      <c r="G19537" s="91" t="s">
        <v>3906</v>
      </c>
      <c r="H19537" s="91"/>
      <c r="I19537" s="91"/>
      <c r="J19537" s="91"/>
      <c r="K19537" s="28">
        <f>SUM(K19535:K19536)</f>
        <v>1236.1500000000001</v>
      </c>
    </row>
    <row r="19538" spans="1:11" ht="15" customHeight="1" x14ac:dyDescent="0.25">
      <c r="A19538" s="93" t="s">
        <v>3907</v>
      </c>
      <c r="B19538" s="93"/>
      <c r="C19538" s="93"/>
      <c r="D19538" s="94" t="s">
        <v>3</v>
      </c>
      <c r="E19538" s="94"/>
      <c r="F19538" s="23" t="s">
        <v>4</v>
      </c>
      <c r="G19538" s="94" t="s">
        <v>3894</v>
      </c>
      <c r="H19538" s="94"/>
      <c r="I19538" s="94" t="s">
        <v>3895</v>
      </c>
      <c r="J19538" s="94"/>
      <c r="K19538" s="23" t="s">
        <v>3896</v>
      </c>
    </row>
    <row r="19539" spans="1:11" ht="15" customHeight="1" x14ac:dyDescent="0.25">
      <c r="A19539" s="24" t="s">
        <v>3971</v>
      </c>
      <c r="B19539" s="95" t="s">
        <v>3972</v>
      </c>
      <c r="C19539" s="95"/>
      <c r="D19539" s="96" t="s">
        <v>20</v>
      </c>
      <c r="E19539" s="96"/>
      <c r="F19539" s="24" t="s">
        <v>2056</v>
      </c>
      <c r="G19539" s="97">
        <v>0.86809999999999998</v>
      </c>
      <c r="H19539" s="97"/>
      <c r="I19539" s="98">
        <v>32.69</v>
      </c>
      <c r="J19539" s="98"/>
      <c r="K19539" s="27">
        <f>TRUNC(TRUNC(G19539,8)*I19539,2)</f>
        <v>28.37</v>
      </c>
    </row>
    <row r="19540" spans="1:11" ht="15" customHeight="1" x14ac:dyDescent="0.25">
      <c r="A19540" s="24" t="s">
        <v>3910</v>
      </c>
      <c r="B19540" s="95" t="s">
        <v>3911</v>
      </c>
      <c r="C19540" s="95"/>
      <c r="D19540" s="96" t="s">
        <v>20</v>
      </c>
      <c r="E19540" s="96"/>
      <c r="F19540" s="24" t="s">
        <v>2056</v>
      </c>
      <c r="G19540" s="97">
        <v>0.57869999999999999</v>
      </c>
      <c r="H19540" s="97"/>
      <c r="I19540" s="98">
        <v>24.94</v>
      </c>
      <c r="J19540" s="98"/>
      <c r="K19540" s="27">
        <f>TRUNC(TRUNC(G19540,8)*I19540,2)</f>
        <v>14.43</v>
      </c>
    </row>
    <row r="19541" spans="1:11" ht="18" customHeight="1" x14ac:dyDescent="0.25">
      <c r="A19541" s="9"/>
      <c r="B19541" s="9"/>
      <c r="C19541" s="9"/>
      <c r="D19541" s="9"/>
      <c r="E19541" s="9"/>
      <c r="F19541" s="9"/>
      <c r="G19541" s="91" t="s">
        <v>3912</v>
      </c>
      <c r="H19541" s="91"/>
      <c r="I19541" s="91"/>
      <c r="J19541" s="91"/>
      <c r="K19541" s="28">
        <f>SUM(K19539:K19540)</f>
        <v>42.8</v>
      </c>
    </row>
    <row r="19542" spans="1:11" ht="15" customHeight="1" x14ac:dyDescent="0.25">
      <c r="A19542" s="93" t="s">
        <v>3922</v>
      </c>
      <c r="B19542" s="93"/>
      <c r="C19542" s="93"/>
      <c r="D19542" s="94" t="s">
        <v>3</v>
      </c>
      <c r="E19542" s="94"/>
      <c r="F19542" s="23" t="s">
        <v>4</v>
      </c>
      <c r="G19542" s="94" t="s">
        <v>3894</v>
      </c>
      <c r="H19542" s="94"/>
      <c r="I19542" s="94" t="s">
        <v>3895</v>
      </c>
      <c r="J19542" s="94"/>
      <c r="K19542" s="23" t="s">
        <v>3896</v>
      </c>
    </row>
    <row r="19543" spans="1:11" ht="29.1" customHeight="1" x14ac:dyDescent="0.25">
      <c r="A19543" s="24" t="s">
        <v>4077</v>
      </c>
      <c r="B19543" s="95" t="s">
        <v>4078</v>
      </c>
      <c r="C19543" s="95"/>
      <c r="D19543" s="96" t="s">
        <v>20</v>
      </c>
      <c r="E19543" s="96"/>
      <c r="F19543" s="24" t="s">
        <v>34</v>
      </c>
      <c r="G19543" s="97">
        <v>2.2200000000000001E-2</v>
      </c>
      <c r="H19543" s="97"/>
      <c r="I19543" s="98">
        <v>924.6</v>
      </c>
      <c r="J19543" s="98"/>
      <c r="K19543" s="27">
        <f>TRUNC(TRUNC(G19543,8)*I19543,2)</f>
        <v>20.52</v>
      </c>
    </row>
    <row r="19544" spans="1:11" ht="15" customHeight="1" x14ac:dyDescent="0.25">
      <c r="A19544" s="9"/>
      <c r="B19544" s="9"/>
      <c r="C19544" s="9"/>
      <c r="D19544" s="9"/>
      <c r="E19544" s="9"/>
      <c r="F19544" s="9"/>
      <c r="G19544" s="91" t="s">
        <v>3933</v>
      </c>
      <c r="H19544" s="91"/>
      <c r="I19544" s="91"/>
      <c r="J19544" s="91"/>
      <c r="K19544" s="28">
        <f>SUM(K19543:K19543)</f>
        <v>20.52</v>
      </c>
    </row>
    <row r="19545" spans="1:11" ht="15" customHeight="1" x14ac:dyDescent="0.25">
      <c r="A19545" s="9"/>
      <c r="B19545" s="9"/>
      <c r="C19545" s="9"/>
      <c r="D19545" s="9"/>
      <c r="E19545" s="9"/>
      <c r="F19545" s="9"/>
      <c r="G19545" s="92" t="s">
        <v>3913</v>
      </c>
      <c r="H19545" s="92"/>
      <c r="I19545" s="92"/>
      <c r="J19545" s="92"/>
      <c r="K19545" s="29">
        <f>ROUND(SUM(K19537,K19541,K19544),2)</f>
        <v>1299.47</v>
      </c>
    </row>
    <row r="19546" spans="1:11" ht="9.9499999999999993" customHeight="1" x14ac:dyDescent="0.25">
      <c r="A19546" s="9"/>
      <c r="B19546" s="9"/>
      <c r="C19546" s="9"/>
      <c r="D19546" s="9"/>
      <c r="E19546" s="9"/>
      <c r="F19546" s="9"/>
      <c r="G19546" s="100"/>
      <c r="H19546" s="100"/>
      <c r="I19546" s="100"/>
      <c r="J19546" s="100"/>
      <c r="K19546" s="100"/>
    </row>
    <row r="19547" spans="1:11" ht="20.100000000000001" customHeight="1" x14ac:dyDescent="0.25">
      <c r="A19547" s="99" t="s">
        <v>3626</v>
      </c>
      <c r="B19547" s="99"/>
      <c r="C19547" s="99"/>
      <c r="D19547" s="99"/>
      <c r="E19547" s="99"/>
      <c r="F19547" s="99"/>
      <c r="G19547" s="99"/>
      <c r="H19547" s="99"/>
      <c r="I19547" s="99"/>
      <c r="J19547" s="99"/>
      <c r="K19547" s="99"/>
    </row>
    <row r="19548" spans="1:11" ht="15" customHeight="1" x14ac:dyDescent="0.25">
      <c r="A19548" s="93" t="s">
        <v>3893</v>
      </c>
      <c r="B19548" s="93"/>
      <c r="C19548" s="93"/>
      <c r="D19548" s="94" t="s">
        <v>3</v>
      </c>
      <c r="E19548" s="94"/>
      <c r="F19548" s="23" t="s">
        <v>4</v>
      </c>
      <c r="G19548" s="94" t="s">
        <v>3894</v>
      </c>
      <c r="H19548" s="94"/>
      <c r="I19548" s="94" t="s">
        <v>3895</v>
      </c>
      <c r="J19548" s="94"/>
      <c r="K19548" s="23" t="s">
        <v>3896</v>
      </c>
    </row>
    <row r="19549" spans="1:11" ht="15" customHeight="1" x14ac:dyDescent="0.25">
      <c r="A19549" s="24" t="s">
        <v>4067</v>
      </c>
      <c r="B19549" s="95" t="s">
        <v>4068</v>
      </c>
      <c r="C19549" s="95"/>
      <c r="D19549" s="96" t="s">
        <v>20</v>
      </c>
      <c r="E19549" s="96"/>
      <c r="F19549" s="24" t="s">
        <v>3903</v>
      </c>
      <c r="G19549" s="97">
        <v>8.6199999999999992</v>
      </c>
      <c r="H19549" s="97"/>
      <c r="I19549" s="98">
        <v>1.1299999999999999</v>
      </c>
      <c r="J19549" s="98"/>
      <c r="K19549" s="27">
        <f>TRUNC(TRUNC(G19549,8)*I19549,2)</f>
        <v>9.74</v>
      </c>
    </row>
    <row r="19550" spans="1:11" ht="29.1" customHeight="1" x14ac:dyDescent="0.25">
      <c r="A19550" s="24" t="s">
        <v>4069</v>
      </c>
      <c r="B19550" s="95" t="s">
        <v>4070</v>
      </c>
      <c r="C19550" s="95"/>
      <c r="D19550" s="96" t="s">
        <v>20</v>
      </c>
      <c r="E19550" s="96"/>
      <c r="F19550" s="24" t="s">
        <v>26</v>
      </c>
      <c r="G19550" s="97">
        <v>6.4375</v>
      </c>
      <c r="H19550" s="97"/>
      <c r="I19550" s="98">
        <v>17.63</v>
      </c>
      <c r="J19550" s="98"/>
      <c r="K19550" s="27">
        <f>TRUNC(TRUNC(G19550,8)*I19550,2)</f>
        <v>113.49</v>
      </c>
    </row>
    <row r="19551" spans="1:11" ht="15" customHeight="1" x14ac:dyDescent="0.25">
      <c r="A19551" s="24" t="s">
        <v>4071</v>
      </c>
      <c r="B19551" s="95" t="s">
        <v>4072</v>
      </c>
      <c r="C19551" s="95"/>
      <c r="D19551" s="96" t="s">
        <v>20</v>
      </c>
      <c r="E19551" s="96"/>
      <c r="F19551" s="24" t="s">
        <v>3903</v>
      </c>
      <c r="G19551" s="97">
        <v>0.24</v>
      </c>
      <c r="H19551" s="97"/>
      <c r="I19551" s="98">
        <v>3.58</v>
      </c>
      <c r="J19551" s="98"/>
      <c r="K19551" s="27">
        <f>TRUNC(TRUNC(G19551,8)*I19551,2)</f>
        <v>0.85</v>
      </c>
    </row>
    <row r="19552" spans="1:11" ht="15" customHeight="1" x14ac:dyDescent="0.25">
      <c r="A19552" s="9"/>
      <c r="B19552" s="9"/>
      <c r="C19552" s="9"/>
      <c r="D19552" s="9"/>
      <c r="E19552" s="9"/>
      <c r="F19552" s="9"/>
      <c r="G19552" s="91" t="s">
        <v>3906</v>
      </c>
      <c r="H19552" s="91"/>
      <c r="I19552" s="91"/>
      <c r="J19552" s="91"/>
      <c r="K19552" s="28">
        <f>SUM(K19549:K19551)</f>
        <v>124.07999999999998</v>
      </c>
    </row>
    <row r="19553" spans="1:11" ht="15" customHeight="1" x14ac:dyDescent="0.25">
      <c r="A19553" s="93" t="s">
        <v>3907</v>
      </c>
      <c r="B19553" s="93"/>
      <c r="C19553" s="93"/>
      <c r="D19553" s="94" t="s">
        <v>3</v>
      </c>
      <c r="E19553" s="94"/>
      <c r="F19553" s="23" t="s">
        <v>4</v>
      </c>
      <c r="G19553" s="94" t="s">
        <v>3894</v>
      </c>
      <c r="H19553" s="94"/>
      <c r="I19553" s="94" t="s">
        <v>3895</v>
      </c>
      <c r="J19553" s="94"/>
      <c r="K19553" s="23" t="s">
        <v>3896</v>
      </c>
    </row>
    <row r="19554" spans="1:11" ht="15" customHeight="1" x14ac:dyDescent="0.25">
      <c r="A19554" s="24" t="s">
        <v>3971</v>
      </c>
      <c r="B19554" s="95" t="s">
        <v>3972</v>
      </c>
      <c r="C19554" s="95"/>
      <c r="D19554" s="96" t="s">
        <v>20</v>
      </c>
      <c r="E19554" s="96"/>
      <c r="F19554" s="24" t="s">
        <v>2056</v>
      </c>
      <c r="G19554" s="97">
        <v>0.63900000000000001</v>
      </c>
      <c r="H19554" s="97"/>
      <c r="I19554" s="98">
        <v>32.69</v>
      </c>
      <c r="J19554" s="98"/>
      <c r="K19554" s="27">
        <f>TRUNC(TRUNC(G19554,8)*I19554,2)</f>
        <v>20.88</v>
      </c>
    </row>
    <row r="19555" spans="1:11" ht="15" customHeight="1" x14ac:dyDescent="0.25">
      <c r="A19555" s="24" t="s">
        <v>3910</v>
      </c>
      <c r="B19555" s="95" t="s">
        <v>3911</v>
      </c>
      <c r="C19555" s="95"/>
      <c r="D19555" s="96" t="s">
        <v>20</v>
      </c>
      <c r="E19555" s="96"/>
      <c r="F19555" s="24" t="s">
        <v>2056</v>
      </c>
      <c r="G19555" s="97">
        <v>1.2789999999999999</v>
      </c>
      <c r="H19555" s="97"/>
      <c r="I19555" s="98">
        <v>24.94</v>
      </c>
      <c r="J19555" s="98"/>
      <c r="K19555" s="27">
        <f>TRUNC(TRUNC(G19555,8)*I19555,2)</f>
        <v>31.89</v>
      </c>
    </row>
    <row r="19556" spans="1:11" ht="18" customHeight="1" x14ac:dyDescent="0.25">
      <c r="A19556" s="9"/>
      <c r="B19556" s="9"/>
      <c r="C19556" s="9"/>
      <c r="D19556" s="9"/>
      <c r="E19556" s="9"/>
      <c r="F19556" s="9"/>
      <c r="G19556" s="91" t="s">
        <v>3912</v>
      </c>
      <c r="H19556" s="91"/>
      <c r="I19556" s="91"/>
      <c r="J19556" s="91"/>
      <c r="K19556" s="28">
        <f>SUM(K19554:K19555)</f>
        <v>52.769999999999996</v>
      </c>
    </row>
    <row r="19557" spans="1:11" ht="15" customHeight="1" x14ac:dyDescent="0.25">
      <c r="A19557" s="9"/>
      <c r="B19557" s="9"/>
      <c r="C19557" s="9"/>
      <c r="D19557" s="9"/>
      <c r="E19557" s="9"/>
      <c r="F19557" s="9"/>
      <c r="G19557" s="92" t="s">
        <v>3913</v>
      </c>
      <c r="H19557" s="92"/>
      <c r="I19557" s="92"/>
      <c r="J19557" s="92"/>
      <c r="K19557" s="29">
        <f>ROUND(SUM(K19552,K19556),2)</f>
        <v>176.85</v>
      </c>
    </row>
    <row r="19558" spans="1:11" ht="9.9499999999999993" customHeight="1" x14ac:dyDescent="0.25">
      <c r="A19558" s="9"/>
      <c r="B19558" s="9"/>
      <c r="C19558" s="9"/>
      <c r="D19558" s="9"/>
      <c r="E19558" s="9"/>
      <c r="F19558" s="9"/>
      <c r="G19558" s="100"/>
      <c r="H19558" s="100"/>
      <c r="I19558" s="100"/>
      <c r="J19558" s="100"/>
      <c r="K19558" s="100"/>
    </row>
    <row r="19559" spans="1:11" ht="20.100000000000001" customHeight="1" x14ac:dyDescent="0.25">
      <c r="A19559" s="99" t="s">
        <v>3627</v>
      </c>
      <c r="B19559" s="99"/>
      <c r="C19559" s="99"/>
      <c r="D19559" s="99"/>
      <c r="E19559" s="99"/>
      <c r="F19559" s="99"/>
      <c r="G19559" s="99"/>
      <c r="H19559" s="99"/>
      <c r="I19559" s="99"/>
      <c r="J19559" s="99"/>
      <c r="K19559" s="99"/>
    </row>
    <row r="19560" spans="1:11" ht="20.100000000000001" customHeight="1" x14ac:dyDescent="0.25">
      <c r="A19560" s="106" t="s">
        <v>4010</v>
      </c>
      <c r="B19560" s="106"/>
      <c r="C19560" s="106"/>
      <c r="D19560" s="106"/>
      <c r="E19560" s="106"/>
      <c r="F19560" s="2" t="s">
        <v>4</v>
      </c>
      <c r="G19560" s="87" t="s">
        <v>4001</v>
      </c>
      <c r="H19560" s="87"/>
      <c r="I19560" s="87" t="s">
        <v>3895</v>
      </c>
      <c r="J19560" s="87"/>
      <c r="K19560" s="2" t="s">
        <v>4011</v>
      </c>
    </row>
    <row r="19561" spans="1:11" ht="15" customHeight="1" x14ac:dyDescent="0.25">
      <c r="A19561" s="6" t="s">
        <v>4079</v>
      </c>
      <c r="B19561" s="104" t="s">
        <v>4080</v>
      </c>
      <c r="C19561" s="104"/>
      <c r="D19561" s="104"/>
      <c r="E19561" s="104"/>
      <c r="F19561" s="6" t="s">
        <v>77</v>
      </c>
      <c r="G19561" s="113">
        <v>1.7700000000000001E-3</v>
      </c>
      <c r="H19561" s="113"/>
      <c r="I19561" s="105">
        <v>33.79</v>
      </c>
      <c r="J19561" s="105"/>
      <c r="K19561" s="33">
        <f>ROUND(ROUND(G19561,5)*I19561,4)</f>
        <v>5.9799999999999999E-2</v>
      </c>
    </row>
    <row r="19562" spans="1:11" ht="15" customHeight="1" x14ac:dyDescent="0.25">
      <c r="A19562" s="6" t="s">
        <v>4081</v>
      </c>
      <c r="B19562" s="104" t="s">
        <v>4082</v>
      </c>
      <c r="C19562" s="104"/>
      <c r="D19562" s="104"/>
      <c r="E19562" s="104"/>
      <c r="F19562" s="6" t="s">
        <v>77</v>
      </c>
      <c r="G19562" s="113">
        <v>3.9300000000000003E-3</v>
      </c>
      <c r="H19562" s="113"/>
      <c r="I19562" s="105">
        <v>448.02</v>
      </c>
      <c r="J19562" s="105"/>
      <c r="K19562" s="33">
        <f>ROUND(ROUND(G19562,5)*I19562,4)</f>
        <v>1.7606999999999999</v>
      </c>
    </row>
    <row r="19563" spans="1:11" ht="15" customHeight="1" x14ac:dyDescent="0.25">
      <c r="A19563" s="6" t="s">
        <v>4083</v>
      </c>
      <c r="B19563" s="104" t="s">
        <v>4084</v>
      </c>
      <c r="C19563" s="104"/>
      <c r="D19563" s="104"/>
      <c r="E19563" s="104"/>
      <c r="F19563" s="6" t="s">
        <v>77</v>
      </c>
      <c r="G19563" s="113">
        <v>7.0800000000000004E-3</v>
      </c>
      <c r="H19563" s="113"/>
      <c r="I19563" s="105">
        <v>46.06</v>
      </c>
      <c r="J19563" s="105"/>
      <c r="K19563" s="33">
        <f>ROUND(ROUND(G19563,5)*I19563,4)</f>
        <v>0.3261</v>
      </c>
    </row>
    <row r="19564" spans="1:11" ht="15" customHeight="1" x14ac:dyDescent="0.25">
      <c r="A19564" s="6" t="s">
        <v>4085</v>
      </c>
      <c r="B19564" s="104" t="s">
        <v>4086</v>
      </c>
      <c r="C19564" s="104"/>
      <c r="D19564" s="104"/>
      <c r="E19564" s="104"/>
      <c r="F19564" s="6" t="s">
        <v>103</v>
      </c>
      <c r="G19564" s="113">
        <v>1</v>
      </c>
      <c r="H19564" s="113"/>
      <c r="I19564" s="105">
        <v>16.98</v>
      </c>
      <c r="J19564" s="105"/>
      <c r="K19564" s="33">
        <f>ROUND(ROUND(G19564,5)*I19564,4)</f>
        <v>16.98</v>
      </c>
    </row>
    <row r="19565" spans="1:11" ht="15" customHeight="1" x14ac:dyDescent="0.25">
      <c r="A19565" s="1"/>
      <c r="B19565" s="1"/>
      <c r="C19565" s="1"/>
      <c r="D19565" s="1"/>
      <c r="E19565" s="1"/>
      <c r="F19565" s="1"/>
      <c r="G19565" s="85" t="s">
        <v>4014</v>
      </c>
      <c r="H19565" s="85"/>
      <c r="I19565" s="85"/>
      <c r="J19565" s="85"/>
      <c r="K19565" s="34">
        <f>SUM(K19561:K19564)</f>
        <v>19.1266</v>
      </c>
    </row>
    <row r="19566" spans="1:11" ht="15" customHeight="1" x14ac:dyDescent="0.25">
      <c r="A19566" s="106" t="s">
        <v>4015</v>
      </c>
      <c r="B19566" s="106"/>
      <c r="C19566" s="106"/>
      <c r="D19566" s="23" t="s">
        <v>4016</v>
      </c>
      <c r="E19566" s="94" t="s">
        <v>4017</v>
      </c>
      <c r="F19566" s="94"/>
      <c r="G19566" s="94" t="s">
        <v>4001</v>
      </c>
      <c r="H19566" s="94"/>
      <c r="I19566" s="94" t="s">
        <v>3895</v>
      </c>
      <c r="J19566" s="94"/>
      <c r="K19566" s="23" t="s">
        <v>4011</v>
      </c>
    </row>
    <row r="19567" spans="1:11" ht="27.95" customHeight="1" x14ac:dyDescent="0.25">
      <c r="A19567" s="38" t="s">
        <v>4085</v>
      </c>
      <c r="B19567" s="109" t="s">
        <v>4087</v>
      </c>
      <c r="C19567" s="109"/>
      <c r="D19567" s="38" t="s">
        <v>4019</v>
      </c>
      <c r="E19567" s="110" t="s">
        <v>4088</v>
      </c>
      <c r="F19567" s="110"/>
      <c r="G19567" s="111">
        <v>1.9630000000000002E-2</v>
      </c>
      <c r="H19567" s="111"/>
      <c r="I19567" s="112">
        <v>33.64</v>
      </c>
      <c r="J19567" s="112"/>
      <c r="K19567" s="41">
        <f>ROUND(ROUND(G19567,5)*I19567,4)</f>
        <v>0.66039999999999999</v>
      </c>
    </row>
    <row r="19568" spans="1:11" ht="15" customHeight="1" x14ac:dyDescent="0.25">
      <c r="A19568" s="1"/>
      <c r="B19568" s="1"/>
      <c r="C19568" s="1"/>
      <c r="D19568" s="1"/>
      <c r="E19568" s="1"/>
      <c r="F19568" s="1"/>
      <c r="G19568" s="85" t="s">
        <v>4021</v>
      </c>
      <c r="H19568" s="85"/>
      <c r="I19568" s="85"/>
      <c r="J19568" s="85"/>
      <c r="K19568" s="33">
        <f>SUM(K19567:K19567)</f>
        <v>0.66039999999999999</v>
      </c>
    </row>
    <row r="19569" spans="1:11" ht="12.95" customHeight="1" x14ac:dyDescent="0.25">
      <c r="A19569" s="106" t="s">
        <v>4022</v>
      </c>
      <c r="B19569" s="106"/>
      <c r="C19569" s="94" t="s">
        <v>4023</v>
      </c>
      <c r="D19569" s="94" t="s">
        <v>5</v>
      </c>
      <c r="E19569" s="94" t="s">
        <v>4024</v>
      </c>
      <c r="F19569" s="94"/>
      <c r="G19569" s="94" t="s">
        <v>4025</v>
      </c>
      <c r="H19569" s="94"/>
      <c r="I19569" s="94" t="s">
        <v>2086</v>
      </c>
      <c r="J19569" s="94"/>
      <c r="K19569" s="94" t="s">
        <v>4011</v>
      </c>
    </row>
    <row r="19570" spans="1:11" ht="12" customHeight="1" x14ac:dyDescent="0.25">
      <c r="A19570" s="106"/>
      <c r="B19570" s="106"/>
      <c r="C19570" s="94"/>
      <c r="D19570" s="94"/>
      <c r="E19570" s="23" t="s">
        <v>2092</v>
      </c>
      <c r="F19570" s="23" t="s">
        <v>4026</v>
      </c>
      <c r="G19570" s="23" t="s">
        <v>2092</v>
      </c>
      <c r="H19570" s="23" t="s">
        <v>4026</v>
      </c>
      <c r="I19570" s="23" t="s">
        <v>2092</v>
      </c>
      <c r="J19570" s="23" t="s">
        <v>4026</v>
      </c>
      <c r="K19570" s="94"/>
    </row>
    <row r="19571" spans="1:11" ht="27.95" customHeight="1" x14ac:dyDescent="0.25">
      <c r="A19571" s="38" t="s">
        <v>4085</v>
      </c>
      <c r="B19571" s="39" t="s">
        <v>4087</v>
      </c>
      <c r="C19571" s="38" t="s">
        <v>4027</v>
      </c>
      <c r="D19571" s="40">
        <v>1.9630000000000002E-2</v>
      </c>
      <c r="E19571" s="42">
        <v>0</v>
      </c>
      <c r="F19571" s="43">
        <v>1.1100000000000001</v>
      </c>
      <c r="G19571" s="42">
        <v>0</v>
      </c>
      <c r="H19571" s="43">
        <v>0.88</v>
      </c>
      <c r="I19571" s="42">
        <v>0</v>
      </c>
      <c r="J19571" s="43">
        <v>0.72</v>
      </c>
      <c r="K19571" s="41">
        <f>ROUND(D19571*(ROUND(E19571*F19571,4)+ROUND(G19571*H19571,4)+ROUND(I19571*J19571,4)),4)</f>
        <v>0</v>
      </c>
    </row>
    <row r="19572" spans="1:11" ht="15" customHeight="1" x14ac:dyDescent="0.25">
      <c r="A19572" s="1"/>
      <c r="B19572" s="1"/>
      <c r="C19572" s="1"/>
      <c r="D19572" s="1"/>
      <c r="E19572" s="1"/>
      <c r="F19572" s="1"/>
      <c r="G19572" s="85" t="s">
        <v>4028</v>
      </c>
      <c r="H19572" s="85"/>
      <c r="I19572" s="85"/>
      <c r="J19572" s="85"/>
      <c r="K19572" s="33">
        <f>SUM(K19570:K19571)</f>
        <v>0</v>
      </c>
    </row>
    <row r="19573" spans="1:11" ht="15" customHeight="1" x14ac:dyDescent="0.25">
      <c r="A19573" s="9"/>
      <c r="B19573" s="9"/>
      <c r="C19573" s="9"/>
      <c r="D19573" s="9"/>
      <c r="E19573" s="9"/>
      <c r="F19573" s="9"/>
      <c r="G19573" s="92" t="s">
        <v>4029</v>
      </c>
      <c r="H19573" s="92"/>
      <c r="I19573" s="92"/>
      <c r="J19573" s="92"/>
      <c r="K19573" s="33">
        <f>SUM(K19565,K19568,K19572)</f>
        <v>19.786999999999999</v>
      </c>
    </row>
    <row r="19574" spans="1:11" ht="15" customHeight="1" x14ac:dyDescent="0.25">
      <c r="A19574" s="9"/>
      <c r="B19574" s="9"/>
      <c r="C19574" s="9"/>
      <c r="D19574" s="9"/>
      <c r="E19574" s="9"/>
      <c r="F19574" s="9"/>
      <c r="G19574" s="92" t="s">
        <v>3913</v>
      </c>
      <c r="H19574" s="92"/>
      <c r="I19574" s="92"/>
      <c r="J19574" s="92"/>
      <c r="K19574" s="29">
        <f>ROUND(SUM(K19573),2)</f>
        <v>19.79</v>
      </c>
    </row>
    <row r="19575" spans="1:11" ht="9.9499999999999993" customHeight="1" x14ac:dyDescent="0.25">
      <c r="A19575" s="9"/>
      <c r="B19575" s="9"/>
      <c r="C19575" s="9"/>
      <c r="D19575" s="9"/>
      <c r="E19575" s="9"/>
      <c r="F19575" s="9"/>
      <c r="G19575" s="100"/>
      <c r="H19575" s="100"/>
      <c r="I19575" s="100"/>
      <c r="J19575" s="100"/>
      <c r="K19575" s="100"/>
    </row>
    <row r="19576" spans="1:11" ht="20.100000000000001" customHeight="1" x14ac:dyDescent="0.25">
      <c r="A19576" s="99" t="s">
        <v>3628</v>
      </c>
      <c r="B19576" s="99"/>
      <c r="C19576" s="99"/>
      <c r="D19576" s="99"/>
      <c r="E19576" s="99"/>
      <c r="F19576" s="99"/>
      <c r="G19576" s="99"/>
      <c r="H19576" s="99"/>
      <c r="I19576" s="99"/>
      <c r="J19576" s="99"/>
      <c r="K19576" s="99"/>
    </row>
    <row r="19577" spans="1:11" ht="15" customHeight="1" x14ac:dyDescent="0.25">
      <c r="A19577" s="93" t="s">
        <v>3893</v>
      </c>
      <c r="B19577" s="93"/>
      <c r="C19577" s="93"/>
      <c r="D19577" s="94" t="s">
        <v>3</v>
      </c>
      <c r="E19577" s="94"/>
      <c r="F19577" s="23" t="s">
        <v>4</v>
      </c>
      <c r="G19577" s="94" t="s">
        <v>3894</v>
      </c>
      <c r="H19577" s="94"/>
      <c r="I19577" s="94" t="s">
        <v>3895</v>
      </c>
      <c r="J19577" s="94"/>
      <c r="K19577" s="23" t="s">
        <v>3896</v>
      </c>
    </row>
    <row r="19578" spans="1:11" ht="15" customHeight="1" x14ac:dyDescent="0.25">
      <c r="A19578" s="24" t="s">
        <v>4089</v>
      </c>
      <c r="B19578" s="95" t="s">
        <v>4090</v>
      </c>
      <c r="C19578" s="95"/>
      <c r="D19578" s="96" t="s">
        <v>20</v>
      </c>
      <c r="E19578" s="96"/>
      <c r="F19578" s="24" t="s">
        <v>16</v>
      </c>
      <c r="G19578" s="97">
        <v>1</v>
      </c>
      <c r="H19578" s="97"/>
      <c r="I19578" s="98">
        <v>12.85</v>
      </c>
      <c r="J19578" s="98"/>
      <c r="K19578" s="27">
        <f>TRUNC(TRUNC(G19578,8)*I19578,2)</f>
        <v>12.85</v>
      </c>
    </row>
    <row r="19579" spans="1:11" ht="15" customHeight="1" x14ac:dyDescent="0.25">
      <c r="A19579" s="9"/>
      <c r="B19579" s="9"/>
      <c r="C19579" s="9"/>
      <c r="D19579" s="9"/>
      <c r="E19579" s="9"/>
      <c r="F19579" s="9"/>
      <c r="G19579" s="91" t="s">
        <v>3906</v>
      </c>
      <c r="H19579" s="91"/>
      <c r="I19579" s="91"/>
      <c r="J19579" s="91"/>
      <c r="K19579" s="28">
        <f>SUM(K19578:K19578)</f>
        <v>12.85</v>
      </c>
    </row>
    <row r="19580" spans="1:11" ht="15" customHeight="1" x14ac:dyDescent="0.25">
      <c r="A19580" s="93" t="s">
        <v>3907</v>
      </c>
      <c r="B19580" s="93"/>
      <c r="C19580" s="93"/>
      <c r="D19580" s="94" t="s">
        <v>3</v>
      </c>
      <c r="E19580" s="94"/>
      <c r="F19580" s="23" t="s">
        <v>4</v>
      </c>
      <c r="G19580" s="94" t="s">
        <v>3894</v>
      </c>
      <c r="H19580" s="94"/>
      <c r="I19580" s="94" t="s">
        <v>3895</v>
      </c>
      <c r="J19580" s="94"/>
      <c r="K19580" s="23" t="s">
        <v>3896</v>
      </c>
    </row>
    <row r="19581" spans="1:11" ht="15" customHeight="1" x14ac:dyDescent="0.25">
      <c r="A19581" s="24" t="s">
        <v>3961</v>
      </c>
      <c r="B19581" s="95" t="s">
        <v>3962</v>
      </c>
      <c r="C19581" s="95"/>
      <c r="D19581" s="96" t="s">
        <v>20</v>
      </c>
      <c r="E19581" s="96"/>
      <c r="F19581" s="24" t="s">
        <v>2056</v>
      </c>
      <c r="G19581" s="97">
        <v>2.7699999999999999E-2</v>
      </c>
      <c r="H19581" s="97"/>
      <c r="I19581" s="98">
        <v>29.5</v>
      </c>
      <c r="J19581" s="98"/>
      <c r="K19581" s="27">
        <f>TRUNC(TRUNC(G19581,8)*I19581,2)</f>
        <v>0.81</v>
      </c>
    </row>
    <row r="19582" spans="1:11" ht="15" customHeight="1" x14ac:dyDescent="0.25">
      <c r="A19582" s="24" t="s">
        <v>3910</v>
      </c>
      <c r="B19582" s="95" t="s">
        <v>3911</v>
      </c>
      <c r="C19582" s="95"/>
      <c r="D19582" s="96" t="s">
        <v>20</v>
      </c>
      <c r="E19582" s="96"/>
      <c r="F19582" s="24" t="s">
        <v>2056</v>
      </c>
      <c r="G19582" s="97">
        <v>0.1386</v>
      </c>
      <c r="H19582" s="97"/>
      <c r="I19582" s="98">
        <v>24.94</v>
      </c>
      <c r="J19582" s="98"/>
      <c r="K19582" s="27">
        <f>TRUNC(TRUNC(G19582,8)*I19582,2)</f>
        <v>3.45</v>
      </c>
    </row>
    <row r="19583" spans="1:11" ht="18" customHeight="1" x14ac:dyDescent="0.25">
      <c r="A19583" s="9"/>
      <c r="B19583" s="9"/>
      <c r="C19583" s="9"/>
      <c r="D19583" s="9"/>
      <c r="E19583" s="9"/>
      <c r="F19583" s="9"/>
      <c r="G19583" s="91" t="s">
        <v>3912</v>
      </c>
      <c r="H19583" s="91"/>
      <c r="I19583" s="91"/>
      <c r="J19583" s="91"/>
      <c r="K19583" s="28">
        <f>SUM(K19581:K19582)</f>
        <v>4.26</v>
      </c>
    </row>
    <row r="19584" spans="1:11" ht="15" customHeight="1" x14ac:dyDescent="0.25">
      <c r="A19584" s="9"/>
      <c r="B19584" s="9"/>
      <c r="C19584" s="9"/>
      <c r="D19584" s="9"/>
      <c r="E19584" s="9"/>
      <c r="F19584" s="9"/>
      <c r="G19584" s="92" t="s">
        <v>3913</v>
      </c>
      <c r="H19584" s="92"/>
      <c r="I19584" s="92"/>
      <c r="J19584" s="92"/>
      <c r="K19584" s="29">
        <f>ROUND(SUM(K19579,K19583),2)</f>
        <v>17.11</v>
      </c>
    </row>
    <row r="19585" spans="1:11" ht="9.9499999999999993" customHeight="1" x14ac:dyDescent="0.25">
      <c r="A19585" s="9"/>
      <c r="B19585" s="9"/>
      <c r="C19585" s="9"/>
      <c r="D19585" s="9"/>
      <c r="E19585" s="9"/>
      <c r="F19585" s="9"/>
      <c r="G19585" s="100"/>
      <c r="H19585" s="100"/>
      <c r="I19585" s="100"/>
      <c r="J19585" s="100"/>
      <c r="K19585" s="100"/>
    </row>
    <row r="19586" spans="1:11" ht="20.100000000000001" customHeight="1" x14ac:dyDescent="0.25">
      <c r="A19586" s="99" t="s">
        <v>3629</v>
      </c>
      <c r="B19586" s="99"/>
      <c r="C19586" s="99"/>
      <c r="D19586" s="99"/>
      <c r="E19586" s="99"/>
      <c r="F19586" s="99"/>
      <c r="G19586" s="99"/>
      <c r="H19586" s="99"/>
      <c r="I19586" s="99"/>
      <c r="J19586" s="99"/>
      <c r="K19586" s="99"/>
    </row>
    <row r="19587" spans="1:11" ht="12.95" customHeight="1" x14ac:dyDescent="0.25">
      <c r="A19587" s="107" t="s">
        <v>3984</v>
      </c>
      <c r="B19587" s="107"/>
      <c r="C19587" s="107"/>
      <c r="D19587" s="108" t="s">
        <v>3985</v>
      </c>
      <c r="E19587" s="87" t="s">
        <v>3986</v>
      </c>
      <c r="F19587" s="87"/>
      <c r="G19587" s="87" t="s">
        <v>3987</v>
      </c>
      <c r="H19587" s="87"/>
      <c r="I19587" s="87"/>
      <c r="J19587" s="87"/>
      <c r="K19587" s="87" t="s">
        <v>3988</v>
      </c>
    </row>
    <row r="19588" spans="1:11" ht="12" customHeight="1" x14ac:dyDescent="0.25">
      <c r="A19588" s="107"/>
      <c r="B19588" s="107"/>
      <c r="C19588" s="107"/>
      <c r="D19588" s="108"/>
      <c r="E19588" s="23" t="s">
        <v>3989</v>
      </c>
      <c r="F19588" s="23" t="s">
        <v>3990</v>
      </c>
      <c r="G19588" s="94" t="s">
        <v>3989</v>
      </c>
      <c r="H19588" s="94"/>
      <c r="I19588" s="94" t="s">
        <v>3990</v>
      </c>
      <c r="J19588" s="94"/>
      <c r="K19588" s="87"/>
    </row>
    <row r="19589" spans="1:11" ht="15.95" customHeight="1" x14ac:dyDescent="0.25">
      <c r="A19589" s="6" t="s">
        <v>4091</v>
      </c>
      <c r="B19589" s="104" t="s">
        <v>4092</v>
      </c>
      <c r="C19589" s="104"/>
      <c r="D19589" s="44">
        <v>1</v>
      </c>
      <c r="E19589" s="32">
        <v>0.8</v>
      </c>
      <c r="F19589" s="32">
        <v>0.19999999999999996</v>
      </c>
      <c r="G19589" s="105">
        <v>5.32</v>
      </c>
      <c r="H19589" s="105"/>
      <c r="I19589" s="105">
        <v>0.5</v>
      </c>
      <c r="J19589" s="105"/>
      <c r="K19589" s="33">
        <f>TRUNC(D19589*(TRUNC(E19589*G19589,4)+TRUNC(F19589*I19589,4)),4)</f>
        <v>4.3559999999999999</v>
      </c>
    </row>
    <row r="19590" spans="1:11" ht="15" customHeight="1" x14ac:dyDescent="0.25">
      <c r="A19590" s="1"/>
      <c r="B19590" s="1"/>
      <c r="C19590" s="1"/>
      <c r="D19590" s="1"/>
      <c r="E19590" s="1"/>
      <c r="F19590" s="1"/>
      <c r="G19590" s="85" t="s">
        <v>3999</v>
      </c>
      <c r="H19590" s="85"/>
      <c r="I19590" s="85"/>
      <c r="J19590" s="85"/>
      <c r="K19590" s="34">
        <f>SUM(K19588:K19589)</f>
        <v>4.3559999999999999</v>
      </c>
    </row>
    <row r="19591" spans="1:11" ht="20.100000000000001" customHeight="1" x14ac:dyDescent="0.25">
      <c r="A19591" s="106" t="s">
        <v>4000</v>
      </c>
      <c r="B19591" s="106"/>
      <c r="C19591" s="106"/>
      <c r="D19591" s="106"/>
      <c r="E19591" s="106"/>
      <c r="F19591" s="2" t="s">
        <v>4</v>
      </c>
      <c r="G19591" s="87" t="s">
        <v>4001</v>
      </c>
      <c r="H19591" s="87"/>
      <c r="I19591" s="87" t="s">
        <v>4002</v>
      </c>
      <c r="J19591" s="87"/>
      <c r="K19591" s="2" t="s">
        <v>3988</v>
      </c>
    </row>
    <row r="19592" spans="1:11" ht="15" customHeight="1" x14ac:dyDescent="0.25">
      <c r="A19592" s="6" t="s">
        <v>4093</v>
      </c>
      <c r="B19592" s="101" t="s">
        <v>4094</v>
      </c>
      <c r="C19592" s="101"/>
      <c r="D19592" s="101"/>
      <c r="E19592" s="101"/>
      <c r="F19592" s="6" t="s">
        <v>3940</v>
      </c>
      <c r="G19592" s="102">
        <v>0.1333</v>
      </c>
      <c r="H19592" s="102"/>
      <c r="I19592" s="103">
        <v>3.96</v>
      </c>
      <c r="J19592" s="103"/>
      <c r="K19592" s="7">
        <f>TRUNC(TRUNC(G19592,8)*I19592,2)</f>
        <v>0.52</v>
      </c>
    </row>
    <row r="19593" spans="1:11" ht="15" customHeight="1" x14ac:dyDescent="0.25">
      <c r="A19593" s="6" t="s">
        <v>4095</v>
      </c>
      <c r="B19593" s="101" t="s">
        <v>4096</v>
      </c>
      <c r="C19593" s="101"/>
      <c r="D19593" s="101"/>
      <c r="E19593" s="101"/>
      <c r="F19593" s="6" t="s">
        <v>3940</v>
      </c>
      <c r="G19593" s="102">
        <v>2</v>
      </c>
      <c r="H19593" s="102"/>
      <c r="I19593" s="103">
        <v>14.41</v>
      </c>
      <c r="J19593" s="103"/>
      <c r="K19593" s="7">
        <f>TRUNC(TRUNC(G19593,8)*I19593,2)</f>
        <v>28.82</v>
      </c>
    </row>
    <row r="19594" spans="1:11" ht="15" customHeight="1" x14ac:dyDescent="0.25">
      <c r="A19594" s="6" t="s">
        <v>4097</v>
      </c>
      <c r="B19594" s="101" t="s">
        <v>4098</v>
      </c>
      <c r="C19594" s="101"/>
      <c r="D19594" s="101"/>
      <c r="E19594" s="101"/>
      <c r="F19594" s="6" t="s">
        <v>3940</v>
      </c>
      <c r="G19594" s="102">
        <v>3</v>
      </c>
      <c r="H19594" s="102"/>
      <c r="I19594" s="103">
        <v>14.58</v>
      </c>
      <c r="J19594" s="103"/>
      <c r="K19594" s="7">
        <f>TRUNC(TRUNC(G19594,8)*I19594,2)</f>
        <v>43.74</v>
      </c>
    </row>
    <row r="19595" spans="1:11" ht="15" customHeight="1" x14ac:dyDescent="0.25">
      <c r="A19595" s="1"/>
      <c r="B19595" s="1"/>
      <c r="C19595" s="1"/>
      <c r="D19595" s="1"/>
      <c r="E19595" s="1"/>
      <c r="F19595" s="1"/>
      <c r="G19595" s="85" t="s">
        <v>4005</v>
      </c>
      <c r="H19595" s="85"/>
      <c r="I19595" s="85"/>
      <c r="J19595" s="85"/>
      <c r="K19595" s="29">
        <f>SUM(K19592:K19594)</f>
        <v>73.08</v>
      </c>
    </row>
    <row r="19596" spans="1:11" ht="15" customHeight="1" x14ac:dyDescent="0.25">
      <c r="A19596" s="9"/>
      <c r="B19596" s="9"/>
      <c r="C19596" s="9"/>
      <c r="D19596" s="9"/>
      <c r="E19596" s="9"/>
      <c r="F19596" s="9"/>
      <c r="G19596" s="92" t="s">
        <v>4006</v>
      </c>
      <c r="H19596" s="92"/>
      <c r="I19596" s="92"/>
      <c r="J19596" s="92"/>
      <c r="K19596" s="33">
        <f>SUM(K19590,K19595)</f>
        <v>77.435999999999993</v>
      </c>
    </row>
    <row r="19597" spans="1:11" ht="15" customHeight="1" x14ac:dyDescent="0.25">
      <c r="A19597" s="9"/>
      <c r="B19597" s="9"/>
      <c r="C19597" s="9"/>
      <c r="D19597" s="9"/>
      <c r="E19597" s="9"/>
      <c r="F19597" s="9"/>
      <c r="G19597" s="92" t="s">
        <v>4007</v>
      </c>
      <c r="H19597" s="92"/>
      <c r="I19597" s="92"/>
      <c r="J19597" s="92"/>
      <c r="K19597" s="35">
        <v>22.5</v>
      </c>
    </row>
    <row r="19598" spans="1:11" ht="15" customHeight="1" x14ac:dyDescent="0.25">
      <c r="A19598" s="9"/>
      <c r="B19598" s="9"/>
      <c r="C19598" s="9"/>
      <c r="D19598" s="9"/>
      <c r="E19598" s="9"/>
      <c r="F19598" s="9"/>
      <c r="G19598" s="92" t="s">
        <v>4008</v>
      </c>
      <c r="H19598" s="92"/>
      <c r="I19598" s="92"/>
      <c r="J19598" s="92"/>
      <c r="K19598" s="33">
        <f>TRUNC(K19596/K19597,4)</f>
        <v>3.4416000000000002</v>
      </c>
    </row>
    <row r="19599" spans="1:11" ht="15" customHeight="1" x14ac:dyDescent="0.25">
      <c r="A19599" s="9"/>
      <c r="B19599" s="9"/>
      <c r="C19599" s="9"/>
      <c r="D19599" s="9"/>
      <c r="E19599" s="9"/>
      <c r="F19599" s="9"/>
      <c r="G19599" s="92" t="s">
        <v>4029</v>
      </c>
      <c r="H19599" s="92"/>
      <c r="I19599" s="92"/>
      <c r="J19599" s="92"/>
      <c r="K19599" s="33">
        <f>SUM(K19598)</f>
        <v>3.4416000000000002</v>
      </c>
    </row>
    <row r="19600" spans="1:11" ht="15" customHeight="1" x14ac:dyDescent="0.25">
      <c r="A19600" s="9"/>
      <c r="B19600" s="9"/>
      <c r="C19600" s="9"/>
      <c r="D19600" s="9"/>
      <c r="E19600" s="9"/>
      <c r="F19600" s="9"/>
      <c r="G19600" s="92" t="s">
        <v>3913</v>
      </c>
      <c r="H19600" s="92"/>
      <c r="I19600" s="92"/>
      <c r="J19600" s="92"/>
      <c r="K19600" s="29">
        <f>ROUND(SUM(K19599),2)</f>
        <v>3.44</v>
      </c>
    </row>
    <row r="19601" spans="1:11" ht="9.9499999999999993" customHeight="1" x14ac:dyDescent="0.25">
      <c r="A19601" s="9"/>
      <c r="B19601" s="9"/>
      <c r="C19601" s="9"/>
      <c r="D19601" s="9"/>
      <c r="E19601" s="9"/>
      <c r="F19601" s="9"/>
      <c r="G19601" s="100"/>
      <c r="H19601" s="100"/>
      <c r="I19601" s="100"/>
      <c r="J19601" s="100"/>
      <c r="K19601" s="100"/>
    </row>
    <row r="19602" spans="1:11" ht="20.100000000000001" customHeight="1" x14ac:dyDescent="0.25">
      <c r="A19602" s="99" t="s">
        <v>3630</v>
      </c>
      <c r="B19602" s="99"/>
      <c r="C19602" s="99"/>
      <c r="D19602" s="99"/>
      <c r="E19602" s="99"/>
      <c r="F19602" s="99"/>
      <c r="G19602" s="99"/>
      <c r="H19602" s="99"/>
      <c r="I19602" s="99"/>
      <c r="J19602" s="99"/>
      <c r="K19602" s="99"/>
    </row>
    <row r="19603" spans="1:11" ht="15" customHeight="1" x14ac:dyDescent="0.25">
      <c r="A19603" s="93" t="s">
        <v>3893</v>
      </c>
      <c r="B19603" s="93"/>
      <c r="C19603" s="93"/>
      <c r="D19603" s="94" t="s">
        <v>3</v>
      </c>
      <c r="E19603" s="94"/>
      <c r="F19603" s="23" t="s">
        <v>4</v>
      </c>
      <c r="G19603" s="94" t="s">
        <v>3894</v>
      </c>
      <c r="H19603" s="94"/>
      <c r="I19603" s="94" t="s">
        <v>3895</v>
      </c>
      <c r="J19603" s="94"/>
      <c r="K19603" s="23" t="s">
        <v>3896</v>
      </c>
    </row>
    <row r="19604" spans="1:11" ht="15" customHeight="1" x14ac:dyDescent="0.25">
      <c r="A19604" s="24" t="s">
        <v>3951</v>
      </c>
      <c r="B19604" s="95" t="s">
        <v>3952</v>
      </c>
      <c r="C19604" s="95"/>
      <c r="D19604" s="96" t="s">
        <v>3953</v>
      </c>
      <c r="E19604" s="96"/>
      <c r="F19604" s="24" t="s">
        <v>3954</v>
      </c>
      <c r="G19604" s="97">
        <v>4.0000000000000001E-3</v>
      </c>
      <c r="H19604" s="97"/>
      <c r="I19604" s="98">
        <v>215</v>
      </c>
      <c r="J19604" s="98"/>
      <c r="K19604" s="27">
        <f>ROUND(ROUND(G19604,8)*I19604,2)</f>
        <v>0.86</v>
      </c>
    </row>
    <row r="19605" spans="1:11" ht="15" customHeight="1" x14ac:dyDescent="0.25">
      <c r="A19605" s="24" t="s">
        <v>3955</v>
      </c>
      <c r="B19605" s="95" t="s">
        <v>3956</v>
      </c>
      <c r="C19605" s="95"/>
      <c r="D19605" s="96" t="s">
        <v>20</v>
      </c>
      <c r="E19605" s="96"/>
      <c r="F19605" s="24" t="s">
        <v>3903</v>
      </c>
      <c r="G19605" s="97">
        <v>5.0000000000000001E-3</v>
      </c>
      <c r="H19605" s="97"/>
      <c r="I19605" s="98">
        <v>19.37</v>
      </c>
      <c r="J19605" s="98"/>
      <c r="K19605" s="27">
        <f>ROUND(ROUND(G19605,8)*I19605,2)</f>
        <v>0.1</v>
      </c>
    </row>
    <row r="19606" spans="1:11" ht="15" customHeight="1" x14ac:dyDescent="0.25">
      <c r="A19606" s="9"/>
      <c r="B19606" s="9"/>
      <c r="C19606" s="9"/>
      <c r="D19606" s="9"/>
      <c r="E19606" s="9"/>
      <c r="F19606" s="9"/>
      <c r="G19606" s="91" t="s">
        <v>3906</v>
      </c>
      <c r="H19606" s="91"/>
      <c r="I19606" s="91"/>
      <c r="J19606" s="91"/>
      <c r="K19606" s="28">
        <f>SUM(K19604:K19605)</f>
        <v>0.96</v>
      </c>
    </row>
    <row r="19607" spans="1:11" ht="15" customHeight="1" x14ac:dyDescent="0.25">
      <c r="A19607" s="93" t="s">
        <v>3907</v>
      </c>
      <c r="B19607" s="93"/>
      <c r="C19607" s="93"/>
      <c r="D19607" s="94" t="s">
        <v>3</v>
      </c>
      <c r="E19607" s="94"/>
      <c r="F19607" s="23" t="s">
        <v>4</v>
      </c>
      <c r="G19607" s="94" t="s">
        <v>3894</v>
      </c>
      <c r="H19607" s="94"/>
      <c r="I19607" s="94" t="s">
        <v>3895</v>
      </c>
      <c r="J19607" s="94"/>
      <c r="K19607" s="23" t="s">
        <v>3896</v>
      </c>
    </row>
    <row r="19608" spans="1:11" ht="21" customHeight="1" x14ac:dyDescent="0.25">
      <c r="A19608" s="24" t="s">
        <v>3908</v>
      </c>
      <c r="B19608" s="95" t="s">
        <v>3909</v>
      </c>
      <c r="C19608" s="95"/>
      <c r="D19608" s="96" t="s">
        <v>20</v>
      </c>
      <c r="E19608" s="96"/>
      <c r="F19608" s="24" t="s">
        <v>2056</v>
      </c>
      <c r="G19608" s="97">
        <v>0.03</v>
      </c>
      <c r="H19608" s="97"/>
      <c r="I19608" s="98">
        <v>32.24</v>
      </c>
      <c r="J19608" s="98"/>
      <c r="K19608" s="27">
        <f>ROUND(ROUND(G19608,8)*I19608,2)</f>
        <v>0.97</v>
      </c>
    </row>
    <row r="19609" spans="1:11" ht="15" customHeight="1" x14ac:dyDescent="0.25">
      <c r="A19609" s="24" t="s">
        <v>3910</v>
      </c>
      <c r="B19609" s="95" t="s">
        <v>3911</v>
      </c>
      <c r="C19609" s="95"/>
      <c r="D19609" s="96" t="s">
        <v>20</v>
      </c>
      <c r="E19609" s="96"/>
      <c r="F19609" s="24" t="s">
        <v>2056</v>
      </c>
      <c r="G19609" s="97">
        <v>0.03</v>
      </c>
      <c r="H19609" s="97"/>
      <c r="I19609" s="98">
        <v>24.94</v>
      </c>
      <c r="J19609" s="98"/>
      <c r="K19609" s="27">
        <f>ROUND(ROUND(G19609,8)*I19609,2)</f>
        <v>0.75</v>
      </c>
    </row>
    <row r="19610" spans="1:11" ht="18" customHeight="1" x14ac:dyDescent="0.25">
      <c r="A19610" s="9"/>
      <c r="B19610" s="9"/>
      <c r="C19610" s="9"/>
      <c r="D19610" s="9"/>
      <c r="E19610" s="9"/>
      <c r="F19610" s="9"/>
      <c r="G19610" s="91" t="s">
        <v>3912</v>
      </c>
      <c r="H19610" s="91"/>
      <c r="I19610" s="91"/>
      <c r="J19610" s="91"/>
      <c r="K19610" s="28">
        <f>SUM(K19608:K19609)</f>
        <v>1.72</v>
      </c>
    </row>
    <row r="19611" spans="1:11" ht="15" customHeight="1" x14ac:dyDescent="0.25">
      <c r="A19611" s="9"/>
      <c r="B19611" s="9"/>
      <c r="C19611" s="9"/>
      <c r="D19611" s="9"/>
      <c r="E19611" s="9"/>
      <c r="F19611" s="9"/>
      <c r="G19611" s="92" t="s">
        <v>3913</v>
      </c>
      <c r="H19611" s="92"/>
      <c r="I19611" s="92"/>
      <c r="J19611" s="92"/>
      <c r="K19611" s="29">
        <f>ROUND(SUM(K19606,K19610),2)</f>
        <v>2.68</v>
      </c>
    </row>
    <row r="19612" spans="1:11" ht="9.9499999999999993" customHeight="1" x14ac:dyDescent="0.25">
      <c r="A19612" s="9"/>
      <c r="B19612" s="9"/>
      <c r="C19612" s="9"/>
      <c r="D19612" s="9"/>
      <c r="E19612" s="9"/>
      <c r="F19612" s="9"/>
      <c r="G19612" s="100"/>
      <c r="H19612" s="100"/>
      <c r="I19612" s="100"/>
      <c r="J19612" s="100"/>
      <c r="K19612" s="100"/>
    </row>
    <row r="19613" spans="1:11" ht="20.100000000000001" customHeight="1" x14ac:dyDescent="0.25">
      <c r="A19613" s="99" t="s">
        <v>3631</v>
      </c>
      <c r="B19613" s="99"/>
      <c r="C19613" s="99"/>
      <c r="D19613" s="99"/>
      <c r="E19613" s="99"/>
      <c r="F19613" s="99"/>
      <c r="G19613" s="99"/>
      <c r="H19613" s="99"/>
      <c r="I19613" s="99"/>
      <c r="J19613" s="99"/>
      <c r="K19613" s="99"/>
    </row>
    <row r="19614" spans="1:11" ht="15" customHeight="1" x14ac:dyDescent="0.25">
      <c r="A19614" s="93" t="s">
        <v>3916</v>
      </c>
      <c r="B19614" s="93"/>
      <c r="C19614" s="93"/>
      <c r="D19614" s="94" t="s">
        <v>3</v>
      </c>
      <c r="E19614" s="94"/>
      <c r="F19614" s="23" t="s">
        <v>4</v>
      </c>
      <c r="G19614" s="94" t="s">
        <v>3894</v>
      </c>
      <c r="H19614" s="94"/>
      <c r="I19614" s="94" t="s">
        <v>3895</v>
      </c>
      <c r="J19614" s="94"/>
      <c r="K19614" s="23" t="s">
        <v>3896</v>
      </c>
    </row>
    <row r="19615" spans="1:11" ht="29.1" customHeight="1" x14ac:dyDescent="0.25">
      <c r="A19615" s="24" t="s">
        <v>3957</v>
      </c>
      <c r="B19615" s="95" t="s">
        <v>3958</v>
      </c>
      <c r="C19615" s="95"/>
      <c r="D19615" s="96" t="s">
        <v>20</v>
      </c>
      <c r="E19615" s="96"/>
      <c r="F19615" s="24" t="s">
        <v>3936</v>
      </c>
      <c r="G19615" s="97">
        <v>2.8999999999999998E-3</v>
      </c>
      <c r="H19615" s="97"/>
      <c r="I19615" s="98">
        <v>75.540000000000006</v>
      </c>
      <c r="J19615" s="98"/>
      <c r="K19615" s="27">
        <f>TRUNC(TRUNC(G19615,8)*I19615,2)</f>
        <v>0.21</v>
      </c>
    </row>
    <row r="19616" spans="1:11" ht="29.1" customHeight="1" x14ac:dyDescent="0.25">
      <c r="A19616" s="24" t="s">
        <v>3959</v>
      </c>
      <c r="B19616" s="95" t="s">
        <v>3960</v>
      </c>
      <c r="C19616" s="95"/>
      <c r="D19616" s="96" t="s">
        <v>20</v>
      </c>
      <c r="E19616" s="96"/>
      <c r="F19616" s="24" t="s">
        <v>30</v>
      </c>
      <c r="G19616" s="97">
        <v>1.6999999999999999E-3</v>
      </c>
      <c r="H19616" s="97"/>
      <c r="I19616" s="98">
        <v>198.53</v>
      </c>
      <c r="J19616" s="98"/>
      <c r="K19616" s="27">
        <f>TRUNC(TRUNC(G19616,8)*I19616,2)</f>
        <v>0.33</v>
      </c>
    </row>
    <row r="19617" spans="1:11" ht="18" customHeight="1" x14ac:dyDescent="0.25">
      <c r="A19617" s="9"/>
      <c r="B19617" s="9"/>
      <c r="C19617" s="9"/>
      <c r="D19617" s="9"/>
      <c r="E19617" s="9"/>
      <c r="F19617" s="9"/>
      <c r="G19617" s="91" t="s">
        <v>3919</v>
      </c>
      <c r="H19617" s="91"/>
      <c r="I19617" s="91"/>
      <c r="J19617" s="91"/>
      <c r="K19617" s="28">
        <f>SUM(K19615:K19616)</f>
        <v>0.54</v>
      </c>
    </row>
    <row r="19618" spans="1:11" ht="15" customHeight="1" x14ac:dyDescent="0.25">
      <c r="A19618" s="93" t="s">
        <v>3907</v>
      </c>
      <c r="B19618" s="93"/>
      <c r="C19618" s="93"/>
      <c r="D19618" s="94" t="s">
        <v>3</v>
      </c>
      <c r="E19618" s="94"/>
      <c r="F19618" s="23" t="s">
        <v>4</v>
      </c>
      <c r="G19618" s="94" t="s">
        <v>3894</v>
      </c>
      <c r="H19618" s="94"/>
      <c r="I19618" s="94" t="s">
        <v>3895</v>
      </c>
      <c r="J19618" s="94"/>
      <c r="K19618" s="23" t="s">
        <v>3896</v>
      </c>
    </row>
    <row r="19619" spans="1:11" ht="15" customHeight="1" x14ac:dyDescent="0.25">
      <c r="A19619" s="24" t="s">
        <v>3961</v>
      </c>
      <c r="B19619" s="95" t="s">
        <v>3962</v>
      </c>
      <c r="C19619" s="95"/>
      <c r="D19619" s="96" t="s">
        <v>20</v>
      </c>
      <c r="E19619" s="96"/>
      <c r="F19619" s="24" t="s">
        <v>2056</v>
      </c>
      <c r="G19619" s="97">
        <v>4.5999999999999999E-3</v>
      </c>
      <c r="H19619" s="97"/>
      <c r="I19619" s="98">
        <v>29.5</v>
      </c>
      <c r="J19619" s="98"/>
      <c r="K19619" s="27">
        <f>TRUNC(TRUNC(G19619,8)*I19619,2)</f>
        <v>0.13</v>
      </c>
    </row>
    <row r="19620" spans="1:11" ht="18" customHeight="1" x14ac:dyDescent="0.25">
      <c r="A19620" s="9"/>
      <c r="B19620" s="9"/>
      <c r="C19620" s="9"/>
      <c r="D19620" s="9"/>
      <c r="E19620" s="9"/>
      <c r="F19620" s="9"/>
      <c r="G19620" s="91" t="s">
        <v>3912</v>
      </c>
      <c r="H19620" s="91"/>
      <c r="I19620" s="91"/>
      <c r="J19620" s="91"/>
      <c r="K19620" s="28">
        <f>SUM(K19619:K19619)</f>
        <v>0.13</v>
      </c>
    </row>
    <row r="19621" spans="1:11" ht="15" customHeight="1" x14ac:dyDescent="0.25">
      <c r="A19621" s="9"/>
      <c r="B19621" s="9"/>
      <c r="C19621" s="9"/>
      <c r="D19621" s="9"/>
      <c r="E19621" s="9"/>
      <c r="F19621" s="9"/>
      <c r="G19621" s="92" t="s">
        <v>3913</v>
      </c>
      <c r="H19621" s="92"/>
      <c r="I19621" s="92"/>
      <c r="J19621" s="92"/>
      <c r="K19621" s="29">
        <f>ROUND(SUM(K19617,K19620),2)</f>
        <v>0.67</v>
      </c>
    </row>
    <row r="19622" spans="1:11" ht="9.9499999999999993" customHeight="1" x14ac:dyDescent="0.25">
      <c r="A19622" s="9"/>
      <c r="B19622" s="9"/>
      <c r="C19622" s="9"/>
      <c r="D19622" s="9"/>
      <c r="E19622" s="9"/>
      <c r="F19622" s="9"/>
      <c r="G19622" s="100"/>
      <c r="H19622" s="100"/>
      <c r="I19622" s="100"/>
      <c r="J19622" s="100"/>
      <c r="K19622" s="100"/>
    </row>
    <row r="19623" spans="1:11" ht="20.100000000000001" customHeight="1" x14ac:dyDescent="0.25">
      <c r="A19623" s="99" t="s">
        <v>3632</v>
      </c>
      <c r="B19623" s="99"/>
      <c r="C19623" s="99"/>
      <c r="D19623" s="99"/>
      <c r="E19623" s="99"/>
      <c r="F19623" s="99"/>
      <c r="G19623" s="99"/>
      <c r="H19623" s="99"/>
      <c r="I19623" s="99"/>
      <c r="J19623" s="99"/>
      <c r="K19623" s="99"/>
    </row>
    <row r="19624" spans="1:11" ht="15" customHeight="1" x14ac:dyDescent="0.25">
      <c r="A19624" s="93" t="s">
        <v>3916</v>
      </c>
      <c r="B19624" s="93"/>
      <c r="C19624" s="93"/>
      <c r="D19624" s="94" t="s">
        <v>3</v>
      </c>
      <c r="E19624" s="94"/>
      <c r="F19624" s="23" t="s">
        <v>4</v>
      </c>
      <c r="G19624" s="94" t="s">
        <v>3894</v>
      </c>
      <c r="H19624" s="94"/>
      <c r="I19624" s="94" t="s">
        <v>3895</v>
      </c>
      <c r="J19624" s="94"/>
      <c r="K19624" s="23" t="s">
        <v>3896</v>
      </c>
    </row>
    <row r="19625" spans="1:11" ht="29.1" customHeight="1" x14ac:dyDescent="0.25">
      <c r="A19625" s="24" t="s">
        <v>3957</v>
      </c>
      <c r="B19625" s="95" t="s">
        <v>3958</v>
      </c>
      <c r="C19625" s="95"/>
      <c r="D19625" s="96" t="s">
        <v>20</v>
      </c>
      <c r="E19625" s="96"/>
      <c r="F19625" s="24" t="s">
        <v>3936</v>
      </c>
      <c r="G19625" s="97">
        <v>1.95E-2</v>
      </c>
      <c r="H19625" s="97"/>
      <c r="I19625" s="98">
        <v>75.540000000000006</v>
      </c>
      <c r="J19625" s="98"/>
      <c r="K19625" s="27">
        <f>TRUNC(TRUNC(G19625,8)*I19625,2)</f>
        <v>1.47</v>
      </c>
    </row>
    <row r="19626" spans="1:11" ht="29.1" customHeight="1" x14ac:dyDescent="0.25">
      <c r="A19626" s="24" t="s">
        <v>3959</v>
      </c>
      <c r="B19626" s="95" t="s">
        <v>3960</v>
      </c>
      <c r="C19626" s="95"/>
      <c r="D19626" s="96" t="s">
        <v>20</v>
      </c>
      <c r="E19626" s="96"/>
      <c r="F19626" s="24" t="s">
        <v>30</v>
      </c>
      <c r="G19626" s="97">
        <v>1.15E-2</v>
      </c>
      <c r="H19626" s="97"/>
      <c r="I19626" s="98">
        <v>198.53</v>
      </c>
      <c r="J19626" s="98"/>
      <c r="K19626" s="27">
        <f>TRUNC(TRUNC(G19626,8)*I19626,2)</f>
        <v>2.2799999999999998</v>
      </c>
    </row>
    <row r="19627" spans="1:11" ht="18" customHeight="1" x14ac:dyDescent="0.25">
      <c r="A19627" s="9"/>
      <c r="B19627" s="9"/>
      <c r="C19627" s="9"/>
      <c r="D19627" s="9"/>
      <c r="E19627" s="9"/>
      <c r="F19627" s="9"/>
      <c r="G19627" s="91" t="s">
        <v>3919</v>
      </c>
      <c r="H19627" s="91"/>
      <c r="I19627" s="91"/>
      <c r="J19627" s="91"/>
      <c r="K19627" s="28">
        <f>SUM(K19625:K19626)</f>
        <v>3.75</v>
      </c>
    </row>
    <row r="19628" spans="1:11" ht="15" customHeight="1" x14ac:dyDescent="0.25">
      <c r="A19628" s="93" t="s">
        <v>3907</v>
      </c>
      <c r="B19628" s="93"/>
      <c r="C19628" s="93"/>
      <c r="D19628" s="94" t="s">
        <v>3</v>
      </c>
      <c r="E19628" s="94"/>
      <c r="F19628" s="23" t="s">
        <v>4</v>
      </c>
      <c r="G19628" s="94" t="s">
        <v>3894</v>
      </c>
      <c r="H19628" s="94"/>
      <c r="I19628" s="94" t="s">
        <v>3895</v>
      </c>
      <c r="J19628" s="94"/>
      <c r="K19628" s="23" t="s">
        <v>3896</v>
      </c>
    </row>
    <row r="19629" spans="1:11" ht="15" customHeight="1" x14ac:dyDescent="0.25">
      <c r="A19629" s="24" t="s">
        <v>3910</v>
      </c>
      <c r="B19629" s="95" t="s">
        <v>3911</v>
      </c>
      <c r="C19629" s="95"/>
      <c r="D19629" s="96" t="s">
        <v>20</v>
      </c>
      <c r="E19629" s="96"/>
      <c r="F19629" s="24" t="s">
        <v>2056</v>
      </c>
      <c r="G19629" s="97">
        <v>3.1E-2</v>
      </c>
      <c r="H19629" s="97"/>
      <c r="I19629" s="98">
        <v>24.94</v>
      </c>
      <c r="J19629" s="98"/>
      <c r="K19629" s="27">
        <f>TRUNC(TRUNC(G19629,8)*I19629,2)</f>
        <v>0.77</v>
      </c>
    </row>
    <row r="19630" spans="1:11" ht="18" customHeight="1" x14ac:dyDescent="0.25">
      <c r="A19630" s="9"/>
      <c r="B19630" s="9"/>
      <c r="C19630" s="9"/>
      <c r="D19630" s="9"/>
      <c r="E19630" s="9"/>
      <c r="F19630" s="9"/>
      <c r="G19630" s="91" t="s">
        <v>3912</v>
      </c>
      <c r="H19630" s="91"/>
      <c r="I19630" s="91"/>
      <c r="J19630" s="91"/>
      <c r="K19630" s="28">
        <f>SUM(K19629:K19629)</f>
        <v>0.77</v>
      </c>
    </row>
    <row r="19631" spans="1:11" ht="15" customHeight="1" x14ac:dyDescent="0.25">
      <c r="A19631" s="9"/>
      <c r="B19631" s="9"/>
      <c r="C19631" s="9"/>
      <c r="D19631" s="9"/>
      <c r="E19631" s="9"/>
      <c r="F19631" s="9"/>
      <c r="G19631" s="92" t="s">
        <v>3913</v>
      </c>
      <c r="H19631" s="92"/>
      <c r="I19631" s="92"/>
      <c r="J19631" s="92"/>
      <c r="K19631" s="29">
        <f>ROUND(SUM(K19627,K19630),2)</f>
        <v>4.5199999999999996</v>
      </c>
    </row>
    <row r="19632" spans="1:11" ht="9.9499999999999993" customHeight="1" x14ac:dyDescent="0.25">
      <c r="A19632" s="9"/>
      <c r="B19632" s="9"/>
      <c r="C19632" s="9"/>
      <c r="D19632" s="9"/>
      <c r="E19632" s="9"/>
      <c r="F19632" s="9"/>
      <c r="G19632" s="100"/>
      <c r="H19632" s="100"/>
      <c r="I19632" s="100"/>
      <c r="J19632" s="100"/>
      <c r="K19632" s="100"/>
    </row>
    <row r="19633" spans="1:11" ht="20.100000000000001" customHeight="1" x14ac:dyDescent="0.25">
      <c r="A19633" s="99" t="s">
        <v>3633</v>
      </c>
      <c r="B19633" s="99"/>
      <c r="C19633" s="99"/>
      <c r="D19633" s="99"/>
      <c r="E19633" s="99"/>
      <c r="F19633" s="99"/>
      <c r="G19633" s="99"/>
      <c r="H19633" s="99"/>
      <c r="I19633" s="99"/>
      <c r="J19633" s="99"/>
      <c r="K19633" s="99"/>
    </row>
    <row r="19634" spans="1:11" ht="15" customHeight="1" x14ac:dyDescent="0.25">
      <c r="A19634" s="93" t="s">
        <v>3916</v>
      </c>
      <c r="B19634" s="93"/>
      <c r="C19634" s="93"/>
      <c r="D19634" s="94" t="s">
        <v>3</v>
      </c>
      <c r="E19634" s="94"/>
      <c r="F19634" s="23" t="s">
        <v>4</v>
      </c>
      <c r="G19634" s="94" t="s">
        <v>3894</v>
      </c>
      <c r="H19634" s="94"/>
      <c r="I19634" s="94" t="s">
        <v>3895</v>
      </c>
      <c r="J19634" s="94"/>
      <c r="K19634" s="23" t="s">
        <v>3896</v>
      </c>
    </row>
    <row r="19635" spans="1:11" ht="29.1" customHeight="1" x14ac:dyDescent="0.25">
      <c r="A19635" s="24" t="s">
        <v>3963</v>
      </c>
      <c r="B19635" s="95" t="s">
        <v>3964</v>
      </c>
      <c r="C19635" s="95"/>
      <c r="D19635" s="96" t="s">
        <v>20</v>
      </c>
      <c r="E19635" s="96"/>
      <c r="F19635" s="24" t="s">
        <v>3936</v>
      </c>
      <c r="G19635" s="97">
        <v>0.86950000000000005</v>
      </c>
      <c r="H19635" s="97"/>
      <c r="I19635" s="98">
        <v>8.9</v>
      </c>
      <c r="J19635" s="98"/>
      <c r="K19635" s="27">
        <f>TRUNC(TRUNC(G19635,8)*I19635,2)</f>
        <v>7.73</v>
      </c>
    </row>
    <row r="19636" spans="1:11" ht="29.1" customHeight="1" x14ac:dyDescent="0.25">
      <c r="A19636" s="24" t="s">
        <v>3965</v>
      </c>
      <c r="B19636" s="95" t="s">
        <v>3966</v>
      </c>
      <c r="C19636" s="95"/>
      <c r="D19636" s="96" t="s">
        <v>20</v>
      </c>
      <c r="E19636" s="96"/>
      <c r="F19636" s="24" t="s">
        <v>30</v>
      </c>
      <c r="G19636" s="97">
        <v>1.137</v>
      </c>
      <c r="H19636" s="97"/>
      <c r="I19636" s="98">
        <v>32.76</v>
      </c>
      <c r="J19636" s="98"/>
      <c r="K19636" s="27">
        <f>TRUNC(TRUNC(G19636,8)*I19636,2)</f>
        <v>37.24</v>
      </c>
    </row>
    <row r="19637" spans="1:11" ht="21" customHeight="1" x14ac:dyDescent="0.25">
      <c r="A19637" s="24" t="s">
        <v>3967</v>
      </c>
      <c r="B19637" s="95" t="s">
        <v>3968</v>
      </c>
      <c r="C19637" s="95"/>
      <c r="D19637" s="96" t="s">
        <v>20</v>
      </c>
      <c r="E19637" s="96"/>
      <c r="F19637" s="24" t="s">
        <v>3936</v>
      </c>
      <c r="G19637" s="97">
        <v>0.86950000000000005</v>
      </c>
      <c r="H19637" s="97"/>
      <c r="I19637" s="98">
        <v>27.59</v>
      </c>
      <c r="J19637" s="98"/>
      <c r="K19637" s="27">
        <f>TRUNC(TRUNC(G19637,8)*I19637,2)</f>
        <v>23.98</v>
      </c>
    </row>
    <row r="19638" spans="1:11" ht="21" customHeight="1" x14ac:dyDescent="0.25">
      <c r="A19638" s="24" t="s">
        <v>3969</v>
      </c>
      <c r="B19638" s="95" t="s">
        <v>3970</v>
      </c>
      <c r="C19638" s="95"/>
      <c r="D19638" s="96" t="s">
        <v>20</v>
      </c>
      <c r="E19638" s="96"/>
      <c r="F19638" s="24" t="s">
        <v>30</v>
      </c>
      <c r="G19638" s="97">
        <v>1.137</v>
      </c>
      <c r="H19638" s="97"/>
      <c r="I19638" s="98">
        <v>28.09</v>
      </c>
      <c r="J19638" s="98"/>
      <c r="K19638" s="27">
        <f>TRUNC(TRUNC(G19638,8)*I19638,2)</f>
        <v>31.93</v>
      </c>
    </row>
    <row r="19639" spans="1:11" ht="18" customHeight="1" x14ac:dyDescent="0.25">
      <c r="A19639" s="9"/>
      <c r="B19639" s="9"/>
      <c r="C19639" s="9"/>
      <c r="D19639" s="9"/>
      <c r="E19639" s="9"/>
      <c r="F19639" s="9"/>
      <c r="G19639" s="91" t="s">
        <v>3919</v>
      </c>
      <c r="H19639" s="91"/>
      <c r="I19639" s="91"/>
      <c r="J19639" s="91"/>
      <c r="K19639" s="28">
        <f>SUM(K19635:K19638)</f>
        <v>100.88</v>
      </c>
    </row>
    <row r="19640" spans="1:11" ht="15" customHeight="1" x14ac:dyDescent="0.25">
      <c r="A19640" s="93" t="s">
        <v>3907</v>
      </c>
      <c r="B19640" s="93"/>
      <c r="C19640" s="93"/>
      <c r="D19640" s="94" t="s">
        <v>3</v>
      </c>
      <c r="E19640" s="94"/>
      <c r="F19640" s="23" t="s">
        <v>4</v>
      </c>
      <c r="G19640" s="94" t="s">
        <v>3894</v>
      </c>
      <c r="H19640" s="94"/>
      <c r="I19640" s="94" t="s">
        <v>3895</v>
      </c>
      <c r="J19640" s="94"/>
      <c r="K19640" s="23" t="s">
        <v>3896</v>
      </c>
    </row>
    <row r="19641" spans="1:11" ht="15" customHeight="1" x14ac:dyDescent="0.25">
      <c r="A19641" s="24" t="s">
        <v>3971</v>
      </c>
      <c r="B19641" s="95" t="s">
        <v>3972</v>
      </c>
      <c r="C19641" s="95"/>
      <c r="D19641" s="96" t="s">
        <v>20</v>
      </c>
      <c r="E19641" s="96"/>
      <c r="F19641" s="24" t="s">
        <v>2056</v>
      </c>
      <c r="G19641" s="97">
        <v>7.22E-2</v>
      </c>
      <c r="H19641" s="97"/>
      <c r="I19641" s="98">
        <v>32.69</v>
      </c>
      <c r="J19641" s="98"/>
      <c r="K19641" s="27">
        <f>TRUNC(TRUNC(G19641,8)*I19641,2)</f>
        <v>2.36</v>
      </c>
    </row>
    <row r="19642" spans="1:11" ht="15" customHeight="1" x14ac:dyDescent="0.25">
      <c r="A19642" s="24" t="s">
        <v>3910</v>
      </c>
      <c r="B19642" s="95" t="s">
        <v>3911</v>
      </c>
      <c r="C19642" s="95"/>
      <c r="D19642" s="96" t="s">
        <v>20</v>
      </c>
      <c r="E19642" s="96"/>
      <c r="F19642" s="24" t="s">
        <v>2056</v>
      </c>
      <c r="G19642" s="97">
        <v>0.44790000000000002</v>
      </c>
      <c r="H19642" s="97"/>
      <c r="I19642" s="98">
        <v>24.94</v>
      </c>
      <c r="J19642" s="98"/>
      <c r="K19642" s="27">
        <f>TRUNC(TRUNC(G19642,8)*I19642,2)</f>
        <v>11.17</v>
      </c>
    </row>
    <row r="19643" spans="1:11" ht="18" customHeight="1" x14ac:dyDescent="0.25">
      <c r="A19643" s="9"/>
      <c r="B19643" s="9"/>
      <c r="C19643" s="9"/>
      <c r="D19643" s="9"/>
      <c r="E19643" s="9"/>
      <c r="F19643" s="9"/>
      <c r="G19643" s="91" t="s">
        <v>3912</v>
      </c>
      <c r="H19643" s="91"/>
      <c r="I19643" s="91"/>
      <c r="J19643" s="91"/>
      <c r="K19643" s="28">
        <f>SUM(K19641:K19642)</f>
        <v>13.53</v>
      </c>
    </row>
    <row r="19644" spans="1:11" ht="15" customHeight="1" x14ac:dyDescent="0.25">
      <c r="A19644" s="9"/>
      <c r="B19644" s="9"/>
      <c r="C19644" s="9"/>
      <c r="D19644" s="9"/>
      <c r="E19644" s="9"/>
      <c r="F19644" s="9"/>
      <c r="G19644" s="92" t="s">
        <v>3913</v>
      </c>
      <c r="H19644" s="92"/>
      <c r="I19644" s="92"/>
      <c r="J19644" s="92"/>
      <c r="K19644" s="29">
        <f>ROUND(SUM(K19639,K19643),2)</f>
        <v>114.41</v>
      </c>
    </row>
    <row r="19645" spans="1:11" ht="9.9499999999999993" customHeight="1" x14ac:dyDescent="0.25">
      <c r="A19645" s="9"/>
      <c r="B19645" s="9"/>
      <c r="C19645" s="9"/>
      <c r="D19645" s="9"/>
      <c r="E19645" s="9"/>
      <c r="F19645" s="9"/>
      <c r="G19645" s="100"/>
      <c r="H19645" s="100"/>
      <c r="I19645" s="100"/>
      <c r="J19645" s="100"/>
      <c r="K19645" s="100"/>
    </row>
    <row r="19646" spans="1:11" ht="20.100000000000001" customHeight="1" x14ac:dyDescent="0.25">
      <c r="A19646" s="99" t="s">
        <v>3634</v>
      </c>
      <c r="B19646" s="99"/>
      <c r="C19646" s="99"/>
      <c r="D19646" s="99"/>
      <c r="E19646" s="99"/>
      <c r="F19646" s="99"/>
      <c r="G19646" s="99"/>
      <c r="H19646" s="99"/>
      <c r="I19646" s="99"/>
      <c r="J19646" s="99"/>
      <c r="K19646" s="99"/>
    </row>
    <row r="19647" spans="1:11" ht="15" customHeight="1" x14ac:dyDescent="0.25">
      <c r="A19647" s="93" t="s">
        <v>3916</v>
      </c>
      <c r="B19647" s="93"/>
      <c r="C19647" s="93"/>
      <c r="D19647" s="94" t="s">
        <v>3</v>
      </c>
      <c r="E19647" s="94"/>
      <c r="F19647" s="23" t="s">
        <v>4</v>
      </c>
      <c r="G19647" s="94" t="s">
        <v>3894</v>
      </c>
      <c r="H19647" s="94"/>
      <c r="I19647" s="94" t="s">
        <v>3895</v>
      </c>
      <c r="J19647" s="94"/>
      <c r="K19647" s="23" t="s">
        <v>3896</v>
      </c>
    </row>
    <row r="19648" spans="1:11" ht="38.1" customHeight="1" x14ac:dyDescent="0.25">
      <c r="A19648" s="24" t="s">
        <v>3973</v>
      </c>
      <c r="B19648" s="95" t="s">
        <v>3974</v>
      </c>
      <c r="C19648" s="95"/>
      <c r="D19648" s="96" t="s">
        <v>20</v>
      </c>
      <c r="E19648" s="96"/>
      <c r="F19648" s="24" t="s">
        <v>3936</v>
      </c>
      <c r="G19648" s="97">
        <v>6.3E-3</v>
      </c>
      <c r="H19648" s="97"/>
      <c r="I19648" s="98">
        <v>94.61</v>
      </c>
      <c r="J19648" s="98"/>
      <c r="K19648" s="27">
        <f>TRUNC(TRUNC(G19648,8)*I19648,2)</f>
        <v>0.59</v>
      </c>
    </row>
    <row r="19649" spans="1:11" ht="38.1" customHeight="1" x14ac:dyDescent="0.25">
      <c r="A19649" s="24" t="s">
        <v>3975</v>
      </c>
      <c r="B19649" s="95" t="s">
        <v>3976</v>
      </c>
      <c r="C19649" s="95"/>
      <c r="D19649" s="96" t="s">
        <v>20</v>
      </c>
      <c r="E19649" s="96"/>
      <c r="F19649" s="24" t="s">
        <v>30</v>
      </c>
      <c r="G19649" s="97">
        <v>1.0200000000000001E-2</v>
      </c>
      <c r="H19649" s="97"/>
      <c r="I19649" s="98">
        <v>370.94</v>
      </c>
      <c r="J19649" s="98"/>
      <c r="K19649" s="27">
        <f>TRUNC(TRUNC(G19649,8)*I19649,2)</f>
        <v>3.78</v>
      </c>
    </row>
    <row r="19650" spans="1:11" ht="29.1" customHeight="1" x14ac:dyDescent="0.25">
      <c r="A19650" s="24" t="s">
        <v>3977</v>
      </c>
      <c r="B19650" s="95" t="s">
        <v>3978</v>
      </c>
      <c r="C19650" s="95"/>
      <c r="D19650" s="96" t="s">
        <v>20</v>
      </c>
      <c r="E19650" s="96"/>
      <c r="F19650" s="24" t="s">
        <v>3936</v>
      </c>
      <c r="G19650" s="97">
        <v>4.8999999999999998E-3</v>
      </c>
      <c r="H19650" s="97"/>
      <c r="I19650" s="98">
        <v>74.180000000000007</v>
      </c>
      <c r="J19650" s="98"/>
      <c r="K19650" s="27">
        <f>TRUNC(TRUNC(G19650,8)*I19650,2)</f>
        <v>0.36</v>
      </c>
    </row>
    <row r="19651" spans="1:11" ht="29.1" customHeight="1" x14ac:dyDescent="0.25">
      <c r="A19651" s="24" t="s">
        <v>3979</v>
      </c>
      <c r="B19651" s="95" t="s">
        <v>3980</v>
      </c>
      <c r="C19651" s="95"/>
      <c r="D19651" s="96" t="s">
        <v>20</v>
      </c>
      <c r="E19651" s="96"/>
      <c r="F19651" s="24" t="s">
        <v>30</v>
      </c>
      <c r="G19651" s="97">
        <v>5.5999999999999999E-3</v>
      </c>
      <c r="H19651" s="97"/>
      <c r="I19651" s="98">
        <v>166.79</v>
      </c>
      <c r="J19651" s="98"/>
      <c r="K19651" s="27">
        <f>TRUNC(TRUNC(G19651,8)*I19651,2)</f>
        <v>0.93</v>
      </c>
    </row>
    <row r="19652" spans="1:11" ht="18" customHeight="1" x14ac:dyDescent="0.25">
      <c r="A19652" s="9"/>
      <c r="B19652" s="9"/>
      <c r="C19652" s="9"/>
      <c r="D19652" s="9"/>
      <c r="E19652" s="9"/>
      <c r="F19652" s="9"/>
      <c r="G19652" s="91" t="s">
        <v>3919</v>
      </c>
      <c r="H19652" s="91"/>
      <c r="I19652" s="91"/>
      <c r="J19652" s="91"/>
      <c r="K19652" s="28">
        <f>SUM(K19648:K19651)</f>
        <v>5.66</v>
      </c>
    </row>
    <row r="19653" spans="1:11" ht="15" customHeight="1" x14ac:dyDescent="0.25">
      <c r="A19653" s="9"/>
      <c r="B19653" s="9"/>
      <c r="C19653" s="9"/>
      <c r="D19653" s="9"/>
      <c r="E19653" s="9"/>
      <c r="F19653" s="9"/>
      <c r="G19653" s="92" t="s">
        <v>3913</v>
      </c>
      <c r="H19653" s="92"/>
      <c r="I19653" s="92"/>
      <c r="J19653" s="92"/>
      <c r="K19653" s="29">
        <f>ROUND(SUM(K19652),2)</f>
        <v>5.66</v>
      </c>
    </row>
    <row r="19654" spans="1:11" ht="9.9499999999999993" customHeight="1" x14ac:dyDescent="0.25">
      <c r="A19654" s="9"/>
      <c r="B19654" s="9"/>
      <c r="C19654" s="9"/>
      <c r="D19654" s="9"/>
      <c r="E19654" s="9"/>
      <c r="F19654" s="9"/>
      <c r="G19654" s="100"/>
      <c r="H19654" s="100"/>
      <c r="I19654" s="100"/>
      <c r="J19654" s="100"/>
      <c r="K19654" s="100"/>
    </row>
    <row r="19655" spans="1:11" ht="20.100000000000001" customHeight="1" x14ac:dyDescent="0.25">
      <c r="A19655" s="99" t="s">
        <v>3635</v>
      </c>
      <c r="B19655" s="99"/>
      <c r="C19655" s="99"/>
      <c r="D19655" s="99"/>
      <c r="E19655" s="99"/>
      <c r="F19655" s="99"/>
      <c r="G19655" s="99"/>
      <c r="H19655" s="99"/>
      <c r="I19655" s="99"/>
      <c r="J19655" s="99"/>
      <c r="K19655" s="99"/>
    </row>
    <row r="19656" spans="1:11" ht="15" customHeight="1" x14ac:dyDescent="0.25">
      <c r="A19656" s="93" t="s">
        <v>3916</v>
      </c>
      <c r="B19656" s="93"/>
      <c r="C19656" s="93"/>
      <c r="D19656" s="94" t="s">
        <v>3</v>
      </c>
      <c r="E19656" s="94"/>
      <c r="F19656" s="23" t="s">
        <v>4</v>
      </c>
      <c r="G19656" s="94" t="s">
        <v>3894</v>
      </c>
      <c r="H19656" s="94"/>
      <c r="I19656" s="94" t="s">
        <v>3895</v>
      </c>
      <c r="J19656" s="94"/>
      <c r="K19656" s="23" t="s">
        <v>3896</v>
      </c>
    </row>
    <row r="19657" spans="1:11" ht="38.1" customHeight="1" x14ac:dyDescent="0.25">
      <c r="A19657" s="24" t="s">
        <v>3973</v>
      </c>
      <c r="B19657" s="95" t="s">
        <v>3974</v>
      </c>
      <c r="C19657" s="95"/>
      <c r="D19657" s="96" t="s">
        <v>20</v>
      </c>
      <c r="E19657" s="96"/>
      <c r="F19657" s="24" t="s">
        <v>3936</v>
      </c>
      <c r="G19657" s="97">
        <v>1.2999999999999999E-3</v>
      </c>
      <c r="H19657" s="97"/>
      <c r="I19657" s="98">
        <v>94.61</v>
      </c>
      <c r="J19657" s="98"/>
      <c r="K19657" s="27">
        <f>TRUNC(TRUNC(G19657,8)*I19657,2)</f>
        <v>0.12</v>
      </c>
    </row>
    <row r="19658" spans="1:11" ht="38.1" customHeight="1" x14ac:dyDescent="0.25">
      <c r="A19658" s="24" t="s">
        <v>3975</v>
      </c>
      <c r="B19658" s="95" t="s">
        <v>3976</v>
      </c>
      <c r="C19658" s="95"/>
      <c r="D19658" s="96" t="s">
        <v>20</v>
      </c>
      <c r="E19658" s="96"/>
      <c r="F19658" s="24" t="s">
        <v>30</v>
      </c>
      <c r="G19658" s="97">
        <v>3.0999999999999999E-3</v>
      </c>
      <c r="H19658" s="97"/>
      <c r="I19658" s="98">
        <v>370.94</v>
      </c>
      <c r="J19658" s="98"/>
      <c r="K19658" s="27">
        <f>TRUNC(TRUNC(G19658,8)*I19658,2)</f>
        <v>1.1399999999999999</v>
      </c>
    </row>
    <row r="19659" spans="1:11" ht="18" customHeight="1" x14ac:dyDescent="0.25">
      <c r="A19659" s="9"/>
      <c r="B19659" s="9"/>
      <c r="C19659" s="9"/>
      <c r="D19659" s="9"/>
      <c r="E19659" s="9"/>
      <c r="F19659" s="9"/>
      <c r="G19659" s="91" t="s">
        <v>3919</v>
      </c>
      <c r="H19659" s="91"/>
      <c r="I19659" s="91"/>
      <c r="J19659" s="91"/>
      <c r="K19659" s="28">
        <f>SUM(K19657:K19658)</f>
        <v>1.2599999999999998</v>
      </c>
    </row>
    <row r="19660" spans="1:11" ht="15" customHeight="1" x14ac:dyDescent="0.25">
      <c r="A19660" s="9"/>
      <c r="B19660" s="9"/>
      <c r="C19660" s="9"/>
      <c r="D19660" s="9"/>
      <c r="E19660" s="9"/>
      <c r="F19660" s="9"/>
      <c r="G19660" s="92" t="s">
        <v>3913</v>
      </c>
      <c r="H19660" s="92"/>
      <c r="I19660" s="92"/>
      <c r="J19660" s="92"/>
      <c r="K19660" s="29">
        <f>ROUND(SUM(K19659),2)</f>
        <v>1.26</v>
      </c>
    </row>
    <row r="19661" spans="1:11" ht="9.9499999999999993" customHeight="1" x14ac:dyDescent="0.25">
      <c r="A19661" s="9"/>
      <c r="B19661" s="9"/>
      <c r="C19661" s="9"/>
      <c r="D19661" s="9"/>
      <c r="E19661" s="9"/>
      <c r="F19661" s="9"/>
      <c r="G19661" s="100"/>
      <c r="H19661" s="100"/>
      <c r="I19661" s="100"/>
      <c r="J19661" s="100"/>
      <c r="K19661" s="100"/>
    </row>
    <row r="19662" spans="1:11" ht="20.100000000000001" customHeight="1" x14ac:dyDescent="0.25">
      <c r="A19662" s="99" t="s">
        <v>3636</v>
      </c>
      <c r="B19662" s="99"/>
      <c r="C19662" s="99"/>
      <c r="D19662" s="99"/>
      <c r="E19662" s="99"/>
      <c r="F19662" s="99"/>
      <c r="G19662" s="99"/>
      <c r="H19662" s="99"/>
      <c r="I19662" s="99"/>
      <c r="J19662" s="99"/>
      <c r="K19662" s="99"/>
    </row>
    <row r="19663" spans="1:11" ht="15" customHeight="1" x14ac:dyDescent="0.25">
      <c r="A19663" s="93" t="s">
        <v>3916</v>
      </c>
      <c r="B19663" s="93"/>
      <c r="C19663" s="93"/>
      <c r="D19663" s="94" t="s">
        <v>3</v>
      </c>
      <c r="E19663" s="94"/>
      <c r="F19663" s="23" t="s">
        <v>4</v>
      </c>
      <c r="G19663" s="94" t="s">
        <v>3894</v>
      </c>
      <c r="H19663" s="94"/>
      <c r="I19663" s="94" t="s">
        <v>3895</v>
      </c>
      <c r="J19663" s="94"/>
      <c r="K19663" s="23" t="s">
        <v>3896</v>
      </c>
    </row>
    <row r="19664" spans="1:11" ht="38.1" customHeight="1" x14ac:dyDescent="0.25">
      <c r="A19664" s="24" t="s">
        <v>3973</v>
      </c>
      <c r="B19664" s="95" t="s">
        <v>3974</v>
      </c>
      <c r="C19664" s="95"/>
      <c r="D19664" s="96" t="s">
        <v>20</v>
      </c>
      <c r="E19664" s="96"/>
      <c r="F19664" s="24" t="s">
        <v>3936</v>
      </c>
      <c r="G19664" s="97">
        <v>5.0000000000000001E-4</v>
      </c>
      <c r="H19664" s="97"/>
      <c r="I19664" s="98">
        <v>94.61</v>
      </c>
      <c r="J19664" s="98"/>
      <c r="K19664" s="27">
        <f>TRUNC(TRUNC(G19664,8)*I19664,2)</f>
        <v>0.04</v>
      </c>
    </row>
    <row r="19665" spans="1:11" ht="38.1" customHeight="1" x14ac:dyDescent="0.25">
      <c r="A19665" s="24" t="s">
        <v>3975</v>
      </c>
      <c r="B19665" s="95" t="s">
        <v>3976</v>
      </c>
      <c r="C19665" s="95"/>
      <c r="D19665" s="96" t="s">
        <v>20</v>
      </c>
      <c r="E19665" s="96"/>
      <c r="F19665" s="24" t="s">
        <v>30</v>
      </c>
      <c r="G19665" s="97">
        <v>1.1999999999999999E-3</v>
      </c>
      <c r="H19665" s="97"/>
      <c r="I19665" s="98">
        <v>370.94</v>
      </c>
      <c r="J19665" s="98"/>
      <c r="K19665" s="27">
        <f>TRUNC(TRUNC(G19665,8)*I19665,2)</f>
        <v>0.44</v>
      </c>
    </row>
    <row r="19666" spans="1:11" ht="18" customHeight="1" x14ac:dyDescent="0.25">
      <c r="A19666" s="9"/>
      <c r="B19666" s="9"/>
      <c r="C19666" s="9"/>
      <c r="D19666" s="9"/>
      <c r="E19666" s="9"/>
      <c r="F19666" s="9"/>
      <c r="G19666" s="91" t="s">
        <v>3919</v>
      </c>
      <c r="H19666" s="91"/>
      <c r="I19666" s="91"/>
      <c r="J19666" s="91"/>
      <c r="K19666" s="28">
        <f>SUM(K19664:K19665)</f>
        <v>0.48</v>
      </c>
    </row>
    <row r="19667" spans="1:11" ht="15" customHeight="1" x14ac:dyDescent="0.25">
      <c r="A19667" s="9"/>
      <c r="B19667" s="9"/>
      <c r="C19667" s="9"/>
      <c r="D19667" s="9"/>
      <c r="E19667" s="9"/>
      <c r="F19667" s="9"/>
      <c r="G19667" s="92" t="s">
        <v>3913</v>
      </c>
      <c r="H19667" s="92"/>
      <c r="I19667" s="92"/>
      <c r="J19667" s="92"/>
      <c r="K19667" s="29">
        <f>ROUND(SUM(K19666),2)</f>
        <v>0.48</v>
      </c>
    </row>
    <row r="19668" spans="1:11" ht="9.9499999999999993" customHeight="1" x14ac:dyDescent="0.25">
      <c r="A19668" s="9"/>
      <c r="B19668" s="9"/>
      <c r="C19668" s="9"/>
      <c r="D19668" s="9"/>
      <c r="E19668" s="9"/>
      <c r="F19668" s="9"/>
      <c r="G19668" s="100"/>
      <c r="H19668" s="100"/>
      <c r="I19668" s="100"/>
      <c r="J19668" s="100"/>
      <c r="K19668" s="100"/>
    </row>
    <row r="19669" spans="1:11" ht="20.100000000000001" customHeight="1" x14ac:dyDescent="0.25">
      <c r="A19669" s="99" t="s">
        <v>3637</v>
      </c>
      <c r="B19669" s="99"/>
      <c r="C19669" s="99"/>
      <c r="D19669" s="99"/>
      <c r="E19669" s="99"/>
      <c r="F19669" s="99"/>
      <c r="G19669" s="99"/>
      <c r="H19669" s="99"/>
      <c r="I19669" s="99"/>
      <c r="J19669" s="99"/>
      <c r="K19669" s="99"/>
    </row>
    <row r="19670" spans="1:11" ht="15" customHeight="1" x14ac:dyDescent="0.25">
      <c r="A19670" s="93" t="s">
        <v>3981</v>
      </c>
      <c r="B19670" s="93"/>
      <c r="C19670" s="93"/>
      <c r="D19670" s="94" t="s">
        <v>3</v>
      </c>
      <c r="E19670" s="94"/>
      <c r="F19670" s="23" t="s">
        <v>4</v>
      </c>
      <c r="G19670" s="94" t="s">
        <v>3894</v>
      </c>
      <c r="H19670" s="94"/>
      <c r="I19670" s="94" t="s">
        <v>3895</v>
      </c>
      <c r="J19670" s="94"/>
      <c r="K19670" s="23" t="s">
        <v>3896</v>
      </c>
    </row>
    <row r="19671" spans="1:11" ht="21" customHeight="1" x14ac:dyDescent="0.25">
      <c r="A19671" s="24" t="s">
        <v>70</v>
      </c>
      <c r="B19671" s="95" t="s">
        <v>3982</v>
      </c>
      <c r="C19671" s="95"/>
      <c r="D19671" s="96" t="s">
        <v>25</v>
      </c>
      <c r="E19671" s="96"/>
      <c r="F19671" s="24" t="s">
        <v>61</v>
      </c>
      <c r="G19671" s="97">
        <v>1</v>
      </c>
      <c r="H19671" s="97"/>
      <c r="I19671" s="98">
        <v>28.42</v>
      </c>
      <c r="J19671" s="98"/>
      <c r="K19671" s="27">
        <f>ROUND(ROUND(G19671,8)*I19671,2)</f>
        <v>28.42</v>
      </c>
    </row>
    <row r="19672" spans="1:11" ht="15" customHeight="1" x14ac:dyDescent="0.25">
      <c r="A19672" s="9"/>
      <c r="B19672" s="9"/>
      <c r="C19672" s="9"/>
      <c r="D19672" s="9"/>
      <c r="E19672" s="9"/>
      <c r="F19672" s="9"/>
      <c r="G19672" s="91" t="s">
        <v>3983</v>
      </c>
      <c r="H19672" s="91"/>
      <c r="I19672" s="91"/>
      <c r="J19672" s="91"/>
      <c r="K19672" s="28">
        <f>SUM(K19671:K19671)</f>
        <v>28.42</v>
      </c>
    </row>
    <row r="19673" spans="1:11" ht="15" customHeight="1" x14ac:dyDescent="0.25">
      <c r="A19673" s="9"/>
      <c r="B19673" s="9"/>
      <c r="C19673" s="9"/>
      <c r="D19673" s="9"/>
      <c r="E19673" s="9"/>
      <c r="F19673" s="9"/>
      <c r="G19673" s="92" t="s">
        <v>3913</v>
      </c>
      <c r="H19673" s="92"/>
      <c r="I19673" s="92"/>
      <c r="J19673" s="92"/>
      <c r="K19673" s="29">
        <f>ROUND(SUM(K19672),2)</f>
        <v>28.42</v>
      </c>
    </row>
    <row r="19674" spans="1:11" ht="9.9499999999999993" customHeight="1" x14ac:dyDescent="0.25">
      <c r="A19674" s="9"/>
      <c r="B19674" s="9"/>
      <c r="C19674" s="9"/>
      <c r="D19674" s="9"/>
      <c r="E19674" s="9"/>
      <c r="F19674" s="9"/>
      <c r="G19674" s="100"/>
      <c r="H19674" s="100"/>
      <c r="I19674" s="100"/>
      <c r="J19674" s="100"/>
      <c r="K19674" s="100"/>
    </row>
    <row r="19675" spans="1:11" ht="20.100000000000001" customHeight="1" x14ac:dyDescent="0.25">
      <c r="A19675" s="99" t="s">
        <v>3638</v>
      </c>
      <c r="B19675" s="99"/>
      <c r="C19675" s="99"/>
      <c r="D19675" s="99"/>
      <c r="E19675" s="99"/>
      <c r="F19675" s="99"/>
      <c r="G19675" s="99"/>
      <c r="H19675" s="99"/>
      <c r="I19675" s="99"/>
      <c r="J19675" s="99"/>
      <c r="K19675" s="99"/>
    </row>
    <row r="19676" spans="1:11" ht="15" customHeight="1" x14ac:dyDescent="0.25">
      <c r="A19676" s="93" t="s">
        <v>3916</v>
      </c>
      <c r="B19676" s="93"/>
      <c r="C19676" s="93"/>
      <c r="D19676" s="94" t="s">
        <v>3</v>
      </c>
      <c r="E19676" s="94"/>
      <c r="F19676" s="23" t="s">
        <v>4</v>
      </c>
      <c r="G19676" s="94" t="s">
        <v>3894</v>
      </c>
      <c r="H19676" s="94"/>
      <c r="I19676" s="94" t="s">
        <v>3895</v>
      </c>
      <c r="J19676" s="94"/>
      <c r="K19676" s="23" t="s">
        <v>3896</v>
      </c>
    </row>
    <row r="19677" spans="1:11" ht="38.1" customHeight="1" x14ac:dyDescent="0.25">
      <c r="A19677" s="24" t="s">
        <v>3973</v>
      </c>
      <c r="B19677" s="95" t="s">
        <v>3974</v>
      </c>
      <c r="C19677" s="95"/>
      <c r="D19677" s="96" t="s">
        <v>20</v>
      </c>
      <c r="E19677" s="96"/>
      <c r="F19677" s="24" t="s">
        <v>3936</v>
      </c>
      <c r="G19677" s="97">
        <v>1.2999999999999999E-3</v>
      </c>
      <c r="H19677" s="97"/>
      <c r="I19677" s="98">
        <v>94.61</v>
      </c>
      <c r="J19677" s="98"/>
      <c r="K19677" s="27">
        <f>TRUNC(TRUNC(G19677,8)*I19677,2)</f>
        <v>0.12</v>
      </c>
    </row>
    <row r="19678" spans="1:11" ht="38.1" customHeight="1" x14ac:dyDescent="0.25">
      <c r="A19678" s="24" t="s">
        <v>3975</v>
      </c>
      <c r="B19678" s="95" t="s">
        <v>3976</v>
      </c>
      <c r="C19678" s="95"/>
      <c r="D19678" s="96" t="s">
        <v>20</v>
      </c>
      <c r="E19678" s="96"/>
      <c r="F19678" s="24" t="s">
        <v>30</v>
      </c>
      <c r="G19678" s="97">
        <v>3.0999999999999999E-3</v>
      </c>
      <c r="H19678" s="97"/>
      <c r="I19678" s="98">
        <v>370.94</v>
      </c>
      <c r="J19678" s="98"/>
      <c r="K19678" s="27">
        <f>TRUNC(TRUNC(G19678,8)*I19678,2)</f>
        <v>1.1399999999999999</v>
      </c>
    </row>
    <row r="19679" spans="1:11" ht="18" customHeight="1" x14ac:dyDescent="0.25">
      <c r="A19679" s="9"/>
      <c r="B19679" s="9"/>
      <c r="C19679" s="9"/>
      <c r="D19679" s="9"/>
      <c r="E19679" s="9"/>
      <c r="F19679" s="9"/>
      <c r="G19679" s="91" t="s">
        <v>3919</v>
      </c>
      <c r="H19679" s="91"/>
      <c r="I19679" s="91"/>
      <c r="J19679" s="91"/>
      <c r="K19679" s="28">
        <f>SUM(K19677:K19678)</f>
        <v>1.2599999999999998</v>
      </c>
    </row>
    <row r="19680" spans="1:11" ht="15" customHeight="1" x14ac:dyDescent="0.25">
      <c r="A19680" s="9"/>
      <c r="B19680" s="9"/>
      <c r="C19680" s="9"/>
      <c r="D19680" s="9"/>
      <c r="E19680" s="9"/>
      <c r="F19680" s="9"/>
      <c r="G19680" s="92" t="s">
        <v>3913</v>
      </c>
      <c r="H19680" s="92"/>
      <c r="I19680" s="92"/>
      <c r="J19680" s="92"/>
      <c r="K19680" s="29">
        <f>ROUND(SUM(K19679),2)</f>
        <v>1.26</v>
      </c>
    </row>
    <row r="19681" spans="1:11" ht="9.9499999999999993" customHeight="1" x14ac:dyDescent="0.25">
      <c r="A19681" s="9"/>
      <c r="B19681" s="9"/>
      <c r="C19681" s="9"/>
      <c r="D19681" s="9"/>
      <c r="E19681" s="9"/>
      <c r="F19681" s="9"/>
      <c r="G19681" s="100"/>
      <c r="H19681" s="100"/>
      <c r="I19681" s="100"/>
      <c r="J19681" s="100"/>
      <c r="K19681" s="100"/>
    </row>
    <row r="19682" spans="1:11" ht="20.100000000000001" customHeight="1" x14ac:dyDescent="0.25">
      <c r="A19682" s="99" t="s">
        <v>3639</v>
      </c>
      <c r="B19682" s="99"/>
      <c r="C19682" s="99"/>
      <c r="D19682" s="99"/>
      <c r="E19682" s="99"/>
      <c r="F19682" s="99"/>
      <c r="G19682" s="99"/>
      <c r="H19682" s="99"/>
      <c r="I19682" s="99"/>
      <c r="J19682" s="99"/>
      <c r="K19682" s="99"/>
    </row>
    <row r="19683" spans="1:11" ht="12.95" customHeight="1" x14ac:dyDescent="0.25">
      <c r="A19683" s="107" t="s">
        <v>3984</v>
      </c>
      <c r="B19683" s="107"/>
      <c r="C19683" s="107"/>
      <c r="D19683" s="108" t="s">
        <v>3985</v>
      </c>
      <c r="E19683" s="87" t="s">
        <v>3986</v>
      </c>
      <c r="F19683" s="87"/>
      <c r="G19683" s="87" t="s">
        <v>3987</v>
      </c>
      <c r="H19683" s="87"/>
      <c r="I19683" s="87"/>
      <c r="J19683" s="87"/>
      <c r="K19683" s="87" t="s">
        <v>3988</v>
      </c>
    </row>
    <row r="19684" spans="1:11" ht="12" customHeight="1" x14ac:dyDescent="0.25">
      <c r="A19684" s="107"/>
      <c r="B19684" s="107"/>
      <c r="C19684" s="107"/>
      <c r="D19684" s="108"/>
      <c r="E19684" s="23" t="s">
        <v>3989</v>
      </c>
      <c r="F19684" s="23" t="s">
        <v>3990</v>
      </c>
      <c r="G19684" s="94" t="s">
        <v>3989</v>
      </c>
      <c r="H19684" s="94"/>
      <c r="I19684" s="94" t="s">
        <v>3990</v>
      </c>
      <c r="J19684" s="94"/>
      <c r="K19684" s="87"/>
    </row>
    <row r="19685" spans="1:11" ht="15" customHeight="1" x14ac:dyDescent="0.25">
      <c r="A19685" s="6" t="s">
        <v>3991</v>
      </c>
      <c r="B19685" s="104" t="s">
        <v>3992</v>
      </c>
      <c r="C19685" s="104"/>
      <c r="D19685" s="31">
        <v>1</v>
      </c>
      <c r="E19685" s="32">
        <v>0.34</v>
      </c>
      <c r="F19685" s="32">
        <v>0.66</v>
      </c>
      <c r="G19685" s="105">
        <v>355.46550000000002</v>
      </c>
      <c r="H19685" s="105"/>
      <c r="I19685" s="105">
        <v>95.872399999999999</v>
      </c>
      <c r="J19685" s="105"/>
      <c r="K19685" s="33">
        <f>ROUND(D19685*(ROUND(E19685*G19685,4)+ROUND(F19685*I19685,4)),4)</f>
        <v>184.13409999999999</v>
      </c>
    </row>
    <row r="19686" spans="1:11" ht="15" customHeight="1" x14ac:dyDescent="0.25">
      <c r="A19686" s="6" t="s">
        <v>3993</v>
      </c>
      <c r="B19686" s="104" t="s">
        <v>3994</v>
      </c>
      <c r="C19686" s="104"/>
      <c r="D19686" s="31">
        <v>1</v>
      </c>
      <c r="E19686" s="32">
        <v>1</v>
      </c>
      <c r="F19686" s="32">
        <v>0</v>
      </c>
      <c r="G19686" s="105">
        <v>365.3972</v>
      </c>
      <c r="H19686" s="105"/>
      <c r="I19686" s="105">
        <v>147.8879</v>
      </c>
      <c r="J19686" s="105"/>
      <c r="K19686" s="33">
        <f>ROUND(D19686*(ROUND(E19686*G19686,4)+ROUND(F19686*I19686,4)),4)</f>
        <v>365.3972</v>
      </c>
    </row>
    <row r="19687" spans="1:11" ht="15" customHeight="1" x14ac:dyDescent="0.25">
      <c r="A19687" s="6" t="s">
        <v>3995</v>
      </c>
      <c r="B19687" s="104" t="s">
        <v>3996</v>
      </c>
      <c r="C19687" s="104"/>
      <c r="D19687" s="31">
        <v>1</v>
      </c>
      <c r="E19687" s="32">
        <v>0.97</v>
      </c>
      <c r="F19687" s="32">
        <v>0.03</v>
      </c>
      <c r="G19687" s="105">
        <v>324.64210000000003</v>
      </c>
      <c r="H19687" s="105"/>
      <c r="I19687" s="105">
        <v>159.20740000000001</v>
      </c>
      <c r="J19687" s="105"/>
      <c r="K19687" s="33">
        <f>ROUND(D19687*(ROUND(E19687*G19687,4)+ROUND(F19687*I19687,4)),4)</f>
        <v>319.67899999999997</v>
      </c>
    </row>
    <row r="19688" spans="1:11" ht="15.95" customHeight="1" x14ac:dyDescent="0.25">
      <c r="A19688" s="6" t="s">
        <v>3997</v>
      </c>
      <c r="B19688" s="104" t="s">
        <v>3998</v>
      </c>
      <c r="C19688" s="104"/>
      <c r="D19688" s="31">
        <v>1</v>
      </c>
      <c r="E19688" s="32">
        <v>0.79</v>
      </c>
      <c r="F19688" s="32">
        <v>0.21</v>
      </c>
      <c r="G19688" s="105">
        <v>284.72230000000002</v>
      </c>
      <c r="H19688" s="105"/>
      <c r="I19688" s="105">
        <v>125.70480000000001</v>
      </c>
      <c r="J19688" s="105"/>
      <c r="K19688" s="33">
        <f>ROUND(D19688*(ROUND(E19688*G19688,4)+ROUND(F19688*I19688,4)),4)</f>
        <v>251.32859999999999</v>
      </c>
    </row>
    <row r="19689" spans="1:11" ht="15" customHeight="1" x14ac:dyDescent="0.25">
      <c r="A19689" s="1"/>
      <c r="B19689" s="1"/>
      <c r="C19689" s="1"/>
      <c r="D19689" s="1"/>
      <c r="E19689" s="1"/>
      <c r="F19689" s="1"/>
      <c r="G19689" s="85" t="s">
        <v>3999</v>
      </c>
      <c r="H19689" s="85"/>
      <c r="I19689" s="85"/>
      <c r="J19689" s="85"/>
      <c r="K19689" s="34">
        <f>SUM(K19684:K19688)</f>
        <v>1120.5389</v>
      </c>
    </row>
    <row r="19690" spans="1:11" ht="20.100000000000001" customHeight="1" x14ac:dyDescent="0.25">
      <c r="A19690" s="106" t="s">
        <v>4000</v>
      </c>
      <c r="B19690" s="106"/>
      <c r="C19690" s="106"/>
      <c r="D19690" s="106"/>
      <c r="E19690" s="106"/>
      <c r="F19690" s="2" t="s">
        <v>4</v>
      </c>
      <c r="G19690" s="87" t="s">
        <v>4001</v>
      </c>
      <c r="H19690" s="87"/>
      <c r="I19690" s="87" t="s">
        <v>4002</v>
      </c>
      <c r="J19690" s="87"/>
      <c r="K19690" s="2" t="s">
        <v>3988</v>
      </c>
    </row>
    <row r="19691" spans="1:11" ht="15" customHeight="1" x14ac:dyDescent="0.25">
      <c r="A19691" s="6" t="s">
        <v>4003</v>
      </c>
      <c r="B19691" s="101" t="s">
        <v>4004</v>
      </c>
      <c r="C19691" s="101"/>
      <c r="D19691" s="101"/>
      <c r="E19691" s="101"/>
      <c r="F19691" s="6" t="s">
        <v>3940</v>
      </c>
      <c r="G19691" s="114">
        <v>1</v>
      </c>
      <c r="H19691" s="114"/>
      <c r="I19691" s="115">
        <v>22.527200000000001</v>
      </c>
      <c r="J19691" s="115"/>
      <c r="K19691" s="35">
        <f>ROUND(ROUND(G19691,5)*I19691,4)</f>
        <v>22.527200000000001</v>
      </c>
    </row>
    <row r="19692" spans="1:11" ht="15" customHeight="1" x14ac:dyDescent="0.25">
      <c r="A19692" s="1"/>
      <c r="B19692" s="1"/>
      <c r="C19692" s="1"/>
      <c r="D19692" s="1"/>
      <c r="E19692" s="1"/>
      <c r="F19692" s="1"/>
      <c r="G19692" s="85" t="s">
        <v>4005</v>
      </c>
      <c r="H19692" s="85"/>
      <c r="I19692" s="85"/>
      <c r="J19692" s="85"/>
      <c r="K19692" s="36">
        <f>SUM(K19691:K19691)</f>
        <v>22.527200000000001</v>
      </c>
    </row>
    <row r="19693" spans="1:11" ht="15" customHeight="1" x14ac:dyDescent="0.25">
      <c r="A19693" s="9"/>
      <c r="B19693" s="9"/>
      <c r="C19693" s="9"/>
      <c r="D19693" s="9"/>
      <c r="E19693" s="9"/>
      <c r="F19693" s="9"/>
      <c r="G19693" s="92" t="s">
        <v>4006</v>
      </c>
      <c r="H19693" s="92"/>
      <c r="I19693" s="92"/>
      <c r="J19693" s="92"/>
      <c r="K19693" s="33">
        <f>SUM(K19689,K19692)</f>
        <v>1143.0661</v>
      </c>
    </row>
    <row r="19694" spans="1:11" ht="15" customHeight="1" x14ac:dyDescent="0.25">
      <c r="A19694" s="9"/>
      <c r="B19694" s="9"/>
      <c r="C19694" s="9"/>
      <c r="D19694" s="9"/>
      <c r="E19694" s="9"/>
      <c r="F19694" s="9"/>
      <c r="G19694" s="92" t="s">
        <v>4007</v>
      </c>
      <c r="H19694" s="92"/>
      <c r="I19694" s="92"/>
      <c r="J19694" s="92"/>
      <c r="K19694" s="37">
        <v>113.18</v>
      </c>
    </row>
    <row r="19695" spans="1:11" ht="15" customHeight="1" x14ac:dyDescent="0.25">
      <c r="A19695" s="9"/>
      <c r="B19695" s="9"/>
      <c r="C19695" s="9"/>
      <c r="D19695" s="9"/>
      <c r="E19695" s="9"/>
      <c r="F19695" s="9"/>
      <c r="G19695" s="92" t="s">
        <v>4008</v>
      </c>
      <c r="H19695" s="92"/>
      <c r="I19695" s="92"/>
      <c r="J19695" s="92"/>
      <c r="K19695" s="33">
        <f>ROUND(K19693/K19694,4)</f>
        <v>10.099500000000001</v>
      </c>
    </row>
    <row r="19696" spans="1:11" ht="15" customHeight="1" x14ac:dyDescent="0.25">
      <c r="A19696" s="9"/>
      <c r="B19696" s="9"/>
      <c r="C19696" s="9"/>
      <c r="D19696" s="9"/>
      <c r="E19696" s="9"/>
      <c r="F19696" s="9"/>
      <c r="G19696" s="92" t="s">
        <v>4009</v>
      </c>
      <c r="H19696" s="92"/>
      <c r="I19696" s="92"/>
      <c r="J19696" s="92"/>
      <c r="K19696" s="33">
        <f>ROUND(K19695*0.00746,4)</f>
        <v>7.5300000000000006E-2</v>
      </c>
    </row>
    <row r="19697" spans="1:11" ht="20.100000000000001" customHeight="1" x14ac:dyDescent="0.25">
      <c r="A19697" s="106" t="s">
        <v>4010</v>
      </c>
      <c r="B19697" s="106"/>
      <c r="C19697" s="106"/>
      <c r="D19697" s="106"/>
      <c r="E19697" s="106"/>
      <c r="F19697" s="2" t="s">
        <v>4</v>
      </c>
      <c r="G19697" s="87" t="s">
        <v>4001</v>
      </c>
      <c r="H19697" s="87"/>
      <c r="I19697" s="87" t="s">
        <v>3895</v>
      </c>
      <c r="J19697" s="87"/>
      <c r="K19697" s="2" t="s">
        <v>4011</v>
      </c>
    </row>
    <row r="19698" spans="1:11" ht="15" customHeight="1" x14ac:dyDescent="0.25">
      <c r="A19698" s="6" t="s">
        <v>4012</v>
      </c>
      <c r="B19698" s="104" t="s">
        <v>4013</v>
      </c>
      <c r="C19698" s="104"/>
      <c r="D19698" s="104"/>
      <c r="E19698" s="104"/>
      <c r="F19698" s="6" t="s">
        <v>77</v>
      </c>
      <c r="G19698" s="113">
        <v>1</v>
      </c>
      <c r="H19698" s="113"/>
      <c r="I19698" s="105">
        <v>195.03</v>
      </c>
      <c r="J19698" s="105"/>
      <c r="K19698" s="33">
        <f>ROUND(ROUND(G19698,5)*I19698,4)</f>
        <v>195.03</v>
      </c>
    </row>
    <row r="19699" spans="1:11" ht="15" customHeight="1" x14ac:dyDescent="0.25">
      <c r="A19699" s="1"/>
      <c r="B19699" s="1"/>
      <c r="C19699" s="1"/>
      <c r="D19699" s="1"/>
      <c r="E19699" s="1"/>
      <c r="F19699" s="1"/>
      <c r="G19699" s="85" t="s">
        <v>4014</v>
      </c>
      <c r="H19699" s="85"/>
      <c r="I19699" s="85"/>
      <c r="J19699" s="85"/>
      <c r="K19699" s="34">
        <f>SUM(K19698:K19698)</f>
        <v>195.03</v>
      </c>
    </row>
    <row r="19700" spans="1:11" ht="15" customHeight="1" x14ac:dyDescent="0.25">
      <c r="A19700" s="106" t="s">
        <v>4015</v>
      </c>
      <c r="B19700" s="106"/>
      <c r="C19700" s="106"/>
      <c r="D19700" s="23" t="s">
        <v>4016</v>
      </c>
      <c r="E19700" s="94" t="s">
        <v>4017</v>
      </c>
      <c r="F19700" s="94"/>
      <c r="G19700" s="94" t="s">
        <v>4001</v>
      </c>
      <c r="H19700" s="94"/>
      <c r="I19700" s="94" t="s">
        <v>3895</v>
      </c>
      <c r="J19700" s="94"/>
      <c r="K19700" s="23" t="s">
        <v>4011</v>
      </c>
    </row>
    <row r="19701" spans="1:11" ht="20.100000000000001" customHeight="1" x14ac:dyDescent="0.25">
      <c r="A19701" s="38" t="s">
        <v>4012</v>
      </c>
      <c r="B19701" s="109" t="s">
        <v>4018</v>
      </c>
      <c r="C19701" s="109"/>
      <c r="D19701" s="38" t="s">
        <v>4019</v>
      </c>
      <c r="E19701" s="110" t="s">
        <v>4020</v>
      </c>
      <c r="F19701" s="110"/>
      <c r="G19701" s="111">
        <v>2.2000000000000002</v>
      </c>
      <c r="H19701" s="111"/>
      <c r="I19701" s="112">
        <v>3.47</v>
      </c>
      <c r="J19701" s="112"/>
      <c r="K19701" s="41">
        <f>ROUND(ROUND(G19701,5)*I19701,4)</f>
        <v>7.6340000000000003</v>
      </c>
    </row>
    <row r="19702" spans="1:11" ht="15" customHeight="1" x14ac:dyDescent="0.25">
      <c r="A19702" s="1"/>
      <c r="B19702" s="1"/>
      <c r="C19702" s="1"/>
      <c r="D19702" s="1"/>
      <c r="E19702" s="1"/>
      <c r="F19702" s="1"/>
      <c r="G19702" s="85" t="s">
        <v>4021</v>
      </c>
      <c r="H19702" s="85"/>
      <c r="I19702" s="85"/>
      <c r="J19702" s="85"/>
      <c r="K19702" s="33">
        <f>SUM(K19701:K19701)</f>
        <v>7.6340000000000003</v>
      </c>
    </row>
    <row r="19703" spans="1:11" ht="12.95" customHeight="1" x14ac:dyDescent="0.25">
      <c r="A19703" s="106" t="s">
        <v>4022</v>
      </c>
      <c r="B19703" s="106"/>
      <c r="C19703" s="94" t="s">
        <v>4023</v>
      </c>
      <c r="D19703" s="94" t="s">
        <v>5</v>
      </c>
      <c r="E19703" s="94" t="s">
        <v>4024</v>
      </c>
      <c r="F19703" s="94"/>
      <c r="G19703" s="94" t="s">
        <v>4025</v>
      </c>
      <c r="H19703" s="94"/>
      <c r="I19703" s="94" t="s">
        <v>2086</v>
      </c>
      <c r="J19703" s="94"/>
      <c r="K19703" s="94" t="s">
        <v>4011</v>
      </c>
    </row>
    <row r="19704" spans="1:11" ht="12" customHeight="1" x14ac:dyDescent="0.25">
      <c r="A19704" s="106"/>
      <c r="B19704" s="106"/>
      <c r="C19704" s="94"/>
      <c r="D19704" s="94"/>
      <c r="E19704" s="23" t="s">
        <v>2092</v>
      </c>
      <c r="F19704" s="23" t="s">
        <v>4026</v>
      </c>
      <c r="G19704" s="23" t="s">
        <v>2092</v>
      </c>
      <c r="H19704" s="23" t="s">
        <v>4026</v>
      </c>
      <c r="I19704" s="23" t="s">
        <v>2092</v>
      </c>
      <c r="J19704" s="23" t="s">
        <v>4026</v>
      </c>
      <c r="K19704" s="94"/>
    </row>
    <row r="19705" spans="1:11" ht="27.95" customHeight="1" x14ac:dyDescent="0.25">
      <c r="A19705" s="38" t="s">
        <v>4012</v>
      </c>
      <c r="B19705" s="39" t="s">
        <v>4018</v>
      </c>
      <c r="C19705" s="38" t="s">
        <v>4027</v>
      </c>
      <c r="D19705" s="40">
        <v>2.2000000000000002</v>
      </c>
      <c r="E19705" s="42">
        <v>0</v>
      </c>
      <c r="F19705" s="43">
        <v>1.25</v>
      </c>
      <c r="G19705" s="42">
        <v>0</v>
      </c>
      <c r="H19705" s="43">
        <v>1</v>
      </c>
      <c r="I19705" s="42">
        <v>0</v>
      </c>
      <c r="J19705" s="43">
        <v>0.82</v>
      </c>
      <c r="K19705" s="41">
        <f>ROUND(D19705*(ROUND(E19705*F19705,4)+ROUND(G19705*H19705,4)+ROUND(I19705*J19705,4)),4)</f>
        <v>0</v>
      </c>
    </row>
    <row r="19706" spans="1:11" ht="15" customHeight="1" x14ac:dyDescent="0.25">
      <c r="A19706" s="1"/>
      <c r="B19706" s="1"/>
      <c r="C19706" s="1"/>
      <c r="D19706" s="1"/>
      <c r="E19706" s="1"/>
      <c r="F19706" s="1"/>
      <c r="G19706" s="85" t="s">
        <v>4028</v>
      </c>
      <c r="H19706" s="85"/>
      <c r="I19706" s="85"/>
      <c r="J19706" s="85"/>
      <c r="K19706" s="33">
        <f>SUM(K19704:K19705)</f>
        <v>0</v>
      </c>
    </row>
    <row r="19707" spans="1:11" ht="15" customHeight="1" x14ac:dyDescent="0.25">
      <c r="A19707" s="9"/>
      <c r="B19707" s="9"/>
      <c r="C19707" s="9"/>
      <c r="D19707" s="9"/>
      <c r="E19707" s="9"/>
      <c r="F19707" s="9"/>
      <c r="G19707" s="92" t="s">
        <v>4029</v>
      </c>
      <c r="H19707" s="92"/>
      <c r="I19707" s="92"/>
      <c r="J19707" s="92"/>
      <c r="K19707" s="33">
        <f>SUM(K19695,K19696,K19699,K19702,K19706)</f>
        <v>212.83879999999999</v>
      </c>
    </row>
    <row r="19708" spans="1:11" ht="15" customHeight="1" x14ac:dyDescent="0.25">
      <c r="A19708" s="9"/>
      <c r="B19708" s="9"/>
      <c r="C19708" s="9"/>
      <c r="D19708" s="9"/>
      <c r="E19708" s="9"/>
      <c r="F19708" s="9"/>
      <c r="G19708" s="92" t="s">
        <v>3913</v>
      </c>
      <c r="H19708" s="92"/>
      <c r="I19708" s="92"/>
      <c r="J19708" s="92"/>
      <c r="K19708" s="29">
        <f>ROUND(SUM(K19707),2)</f>
        <v>212.84</v>
      </c>
    </row>
    <row r="19709" spans="1:11" ht="9.9499999999999993" customHeight="1" x14ac:dyDescent="0.25">
      <c r="A19709" s="9"/>
      <c r="B19709" s="9"/>
      <c r="C19709" s="9"/>
      <c r="D19709" s="9"/>
      <c r="E19709" s="9"/>
      <c r="F19709" s="9"/>
      <c r="G19709" s="100"/>
      <c r="H19709" s="100"/>
      <c r="I19709" s="100"/>
      <c r="J19709" s="100"/>
      <c r="K19709" s="100"/>
    </row>
    <row r="19710" spans="1:11" ht="20.100000000000001" customHeight="1" x14ac:dyDescent="0.25">
      <c r="A19710" s="99" t="s">
        <v>3640</v>
      </c>
      <c r="B19710" s="99"/>
      <c r="C19710" s="99"/>
      <c r="D19710" s="99"/>
      <c r="E19710" s="99"/>
      <c r="F19710" s="99"/>
      <c r="G19710" s="99"/>
      <c r="H19710" s="99"/>
      <c r="I19710" s="99"/>
      <c r="J19710" s="99"/>
      <c r="K19710" s="99"/>
    </row>
    <row r="19711" spans="1:11" ht="15" customHeight="1" x14ac:dyDescent="0.25">
      <c r="A19711" s="93" t="s">
        <v>3916</v>
      </c>
      <c r="B19711" s="93"/>
      <c r="C19711" s="93"/>
      <c r="D19711" s="94" t="s">
        <v>3</v>
      </c>
      <c r="E19711" s="94"/>
      <c r="F19711" s="23" t="s">
        <v>4</v>
      </c>
      <c r="G19711" s="94" t="s">
        <v>3894</v>
      </c>
      <c r="H19711" s="94"/>
      <c r="I19711" s="94" t="s">
        <v>3895</v>
      </c>
      <c r="J19711" s="94"/>
      <c r="K19711" s="23" t="s">
        <v>3896</v>
      </c>
    </row>
    <row r="19712" spans="1:11" ht="45.95" customHeight="1" x14ac:dyDescent="0.25">
      <c r="A19712" s="24" t="s">
        <v>3934</v>
      </c>
      <c r="B19712" s="95" t="s">
        <v>3935</v>
      </c>
      <c r="C19712" s="95"/>
      <c r="D19712" s="96" t="s">
        <v>20</v>
      </c>
      <c r="E19712" s="96"/>
      <c r="F19712" s="24" t="s">
        <v>3936</v>
      </c>
      <c r="G19712" s="97">
        <v>2.5891999999999998E-3</v>
      </c>
      <c r="H19712" s="97"/>
      <c r="I19712" s="98">
        <v>76.52</v>
      </c>
      <c r="J19712" s="98"/>
      <c r="K19712" s="27">
        <f t="shared" ref="K19712:K19717" si="152">TRUNC(TRUNC(G19712,8)*I19712,2)</f>
        <v>0.19</v>
      </c>
    </row>
    <row r="19713" spans="1:11" ht="45.95" customHeight="1" x14ac:dyDescent="0.25">
      <c r="A19713" s="24" t="s">
        <v>28</v>
      </c>
      <c r="B19713" s="95" t="s">
        <v>29</v>
      </c>
      <c r="C19713" s="95"/>
      <c r="D19713" s="96" t="s">
        <v>20</v>
      </c>
      <c r="E19713" s="96"/>
      <c r="F19713" s="24" t="s">
        <v>30</v>
      </c>
      <c r="G19713" s="97">
        <v>1.0702000000000001E-3</v>
      </c>
      <c r="H19713" s="97"/>
      <c r="I19713" s="98">
        <v>322.67</v>
      </c>
      <c r="J19713" s="98"/>
      <c r="K19713" s="27">
        <f t="shared" si="152"/>
        <v>0.34</v>
      </c>
    </row>
    <row r="19714" spans="1:11" ht="29.1" customHeight="1" x14ac:dyDescent="0.25">
      <c r="A19714" s="24" t="s">
        <v>4030</v>
      </c>
      <c r="B19714" s="95" t="s">
        <v>4031</v>
      </c>
      <c r="C19714" s="95"/>
      <c r="D19714" s="96" t="s">
        <v>20</v>
      </c>
      <c r="E19714" s="96"/>
      <c r="F19714" s="24" t="s">
        <v>3936</v>
      </c>
      <c r="G19714" s="97">
        <v>3.3568999999999999E-3</v>
      </c>
      <c r="H19714" s="97"/>
      <c r="I19714" s="98">
        <v>105.44</v>
      </c>
      <c r="J19714" s="98"/>
      <c r="K19714" s="27">
        <f t="shared" si="152"/>
        <v>0.35</v>
      </c>
    </row>
    <row r="19715" spans="1:11" ht="29.1" customHeight="1" x14ac:dyDescent="0.25">
      <c r="A19715" s="24" t="s">
        <v>4032</v>
      </c>
      <c r="B19715" s="95" t="s">
        <v>4033</v>
      </c>
      <c r="C19715" s="95"/>
      <c r="D19715" s="96" t="s">
        <v>20</v>
      </c>
      <c r="E19715" s="96"/>
      <c r="F19715" s="24" t="s">
        <v>30</v>
      </c>
      <c r="G19715" s="97">
        <v>3.0249999999999998E-4</v>
      </c>
      <c r="H19715" s="97"/>
      <c r="I19715" s="98">
        <v>265.02</v>
      </c>
      <c r="J19715" s="98"/>
      <c r="K19715" s="27">
        <f t="shared" si="152"/>
        <v>0.08</v>
      </c>
    </row>
    <row r="19716" spans="1:11" ht="38.1" customHeight="1" x14ac:dyDescent="0.25">
      <c r="A19716" s="24" t="s">
        <v>4034</v>
      </c>
      <c r="B19716" s="95" t="s">
        <v>4035</v>
      </c>
      <c r="C19716" s="95"/>
      <c r="D19716" s="96" t="s">
        <v>20</v>
      </c>
      <c r="E19716" s="96"/>
      <c r="F19716" s="24" t="s">
        <v>3936</v>
      </c>
      <c r="G19716" s="97">
        <v>2.9082999999999999E-3</v>
      </c>
      <c r="H19716" s="97"/>
      <c r="I19716" s="98">
        <v>94.54</v>
      </c>
      <c r="J19716" s="98"/>
      <c r="K19716" s="27">
        <f t="shared" si="152"/>
        <v>0.27</v>
      </c>
    </row>
    <row r="19717" spans="1:11" ht="38.1" customHeight="1" x14ac:dyDescent="0.25">
      <c r="A19717" s="24" t="s">
        <v>4036</v>
      </c>
      <c r="B19717" s="95" t="s">
        <v>4037</v>
      </c>
      <c r="C19717" s="95"/>
      <c r="D19717" s="96" t="s">
        <v>20</v>
      </c>
      <c r="E19717" s="96"/>
      <c r="F19717" s="24" t="s">
        <v>30</v>
      </c>
      <c r="G19717" s="97">
        <v>7.5109999999999999E-4</v>
      </c>
      <c r="H19717" s="97"/>
      <c r="I19717" s="98">
        <v>225.43</v>
      </c>
      <c r="J19717" s="98"/>
      <c r="K19717" s="27">
        <f t="shared" si="152"/>
        <v>0.16</v>
      </c>
    </row>
    <row r="19718" spans="1:11" ht="18" customHeight="1" x14ac:dyDescent="0.25">
      <c r="A19718" s="9"/>
      <c r="B19718" s="9"/>
      <c r="C19718" s="9"/>
      <c r="D19718" s="9"/>
      <c r="E19718" s="9"/>
      <c r="F19718" s="9"/>
      <c r="G19718" s="91" t="s">
        <v>3919</v>
      </c>
      <c r="H19718" s="91"/>
      <c r="I19718" s="91"/>
      <c r="J19718" s="91"/>
      <c r="K19718" s="28">
        <f>SUM(K19712:K19717)</f>
        <v>1.39</v>
      </c>
    </row>
    <row r="19719" spans="1:11" ht="15" customHeight="1" x14ac:dyDescent="0.25">
      <c r="A19719" s="93" t="s">
        <v>3907</v>
      </c>
      <c r="B19719" s="93"/>
      <c r="C19719" s="93"/>
      <c r="D19719" s="94" t="s">
        <v>3</v>
      </c>
      <c r="E19719" s="94"/>
      <c r="F19719" s="23" t="s">
        <v>4</v>
      </c>
      <c r="G19719" s="94" t="s">
        <v>3894</v>
      </c>
      <c r="H19719" s="94"/>
      <c r="I19719" s="94" t="s">
        <v>3895</v>
      </c>
      <c r="J19719" s="94"/>
      <c r="K19719" s="23" t="s">
        <v>3896</v>
      </c>
    </row>
    <row r="19720" spans="1:11" ht="15" customHeight="1" x14ac:dyDescent="0.25">
      <c r="A19720" s="24" t="s">
        <v>3910</v>
      </c>
      <c r="B19720" s="95" t="s">
        <v>3911</v>
      </c>
      <c r="C19720" s="95"/>
      <c r="D19720" s="96" t="s">
        <v>20</v>
      </c>
      <c r="E19720" s="96"/>
      <c r="F19720" s="24" t="s">
        <v>2056</v>
      </c>
      <c r="G19720" s="97">
        <v>3.6592999999999999E-3</v>
      </c>
      <c r="H19720" s="97"/>
      <c r="I19720" s="98">
        <v>24.94</v>
      </c>
      <c r="J19720" s="98"/>
      <c r="K19720" s="27">
        <f>TRUNC(TRUNC(G19720,8)*I19720,2)</f>
        <v>0.09</v>
      </c>
    </row>
    <row r="19721" spans="1:11" ht="18" customHeight="1" x14ac:dyDescent="0.25">
      <c r="A19721" s="9"/>
      <c r="B19721" s="9"/>
      <c r="C19721" s="9"/>
      <c r="D19721" s="9"/>
      <c r="E19721" s="9"/>
      <c r="F19721" s="9"/>
      <c r="G19721" s="91" t="s">
        <v>3912</v>
      </c>
      <c r="H19721" s="91"/>
      <c r="I19721" s="91"/>
      <c r="J19721" s="91"/>
      <c r="K19721" s="28">
        <f>SUM(K19720:K19720)</f>
        <v>0.09</v>
      </c>
    </row>
    <row r="19722" spans="1:11" ht="15" customHeight="1" x14ac:dyDescent="0.25">
      <c r="A19722" s="9"/>
      <c r="B19722" s="9"/>
      <c r="C19722" s="9"/>
      <c r="D19722" s="9"/>
      <c r="E19722" s="9"/>
      <c r="F19722" s="9"/>
      <c r="G19722" s="92" t="s">
        <v>3913</v>
      </c>
      <c r="H19722" s="92"/>
      <c r="I19722" s="92"/>
      <c r="J19722" s="92"/>
      <c r="K19722" s="29">
        <f>ROUND(SUM(K19718,K19721),2)</f>
        <v>1.48</v>
      </c>
    </row>
    <row r="19723" spans="1:11" ht="9.9499999999999993" customHeight="1" x14ac:dyDescent="0.25">
      <c r="A19723" s="9"/>
      <c r="B19723" s="9"/>
      <c r="C19723" s="9"/>
      <c r="D19723" s="9"/>
      <c r="E19723" s="9"/>
      <c r="F19723" s="9"/>
      <c r="G19723" s="100"/>
      <c r="H19723" s="100"/>
      <c r="I19723" s="100"/>
      <c r="J19723" s="100"/>
      <c r="K19723" s="100"/>
    </row>
    <row r="19724" spans="1:11" ht="20.100000000000001" customHeight="1" x14ac:dyDescent="0.25">
      <c r="A19724" s="99" t="s">
        <v>3641</v>
      </c>
      <c r="B19724" s="99"/>
      <c r="C19724" s="99"/>
      <c r="D19724" s="99"/>
      <c r="E19724" s="99"/>
      <c r="F19724" s="99"/>
      <c r="G19724" s="99"/>
      <c r="H19724" s="99"/>
      <c r="I19724" s="99"/>
      <c r="J19724" s="99"/>
      <c r="K19724" s="99"/>
    </row>
    <row r="19725" spans="1:11" ht="15" customHeight="1" x14ac:dyDescent="0.25">
      <c r="A19725" s="93" t="s">
        <v>3893</v>
      </c>
      <c r="B19725" s="93"/>
      <c r="C19725" s="93"/>
      <c r="D19725" s="94" t="s">
        <v>3</v>
      </c>
      <c r="E19725" s="94"/>
      <c r="F19725" s="23" t="s">
        <v>4</v>
      </c>
      <c r="G19725" s="94" t="s">
        <v>3894</v>
      </c>
      <c r="H19725" s="94"/>
      <c r="I19725" s="94" t="s">
        <v>3895</v>
      </c>
      <c r="J19725" s="94"/>
      <c r="K19725" s="23" t="s">
        <v>3896</v>
      </c>
    </row>
    <row r="19726" spans="1:11" ht="21" customHeight="1" x14ac:dyDescent="0.25">
      <c r="A19726" s="24" t="s">
        <v>4038</v>
      </c>
      <c r="B19726" s="95" t="s">
        <v>4039</v>
      </c>
      <c r="C19726" s="95"/>
      <c r="D19726" s="96" t="s">
        <v>20</v>
      </c>
      <c r="E19726" s="96"/>
      <c r="F19726" s="24" t="s">
        <v>34</v>
      </c>
      <c r="G19726" s="97">
        <v>6.6E-3</v>
      </c>
      <c r="H19726" s="97"/>
      <c r="I19726" s="98">
        <v>210.23</v>
      </c>
      <c r="J19726" s="98"/>
      <c r="K19726" s="27">
        <f>TRUNC(TRUNC(G19726,8)*I19726,2)</f>
        <v>1.38</v>
      </c>
    </row>
    <row r="19727" spans="1:11" ht="21" customHeight="1" x14ac:dyDescent="0.25">
      <c r="A19727" s="24" t="s">
        <v>4040</v>
      </c>
      <c r="B19727" s="95" t="s">
        <v>4041</v>
      </c>
      <c r="C19727" s="95"/>
      <c r="D19727" s="96" t="s">
        <v>20</v>
      </c>
      <c r="E19727" s="96"/>
      <c r="F19727" s="24" t="s">
        <v>84</v>
      </c>
      <c r="G19727" s="97">
        <v>1.0049999999999999</v>
      </c>
      <c r="H19727" s="97"/>
      <c r="I19727" s="98">
        <v>32.369999999999997</v>
      </c>
      <c r="J19727" s="98"/>
      <c r="K19727" s="27">
        <f>TRUNC(TRUNC(G19727,8)*I19727,2)</f>
        <v>32.53</v>
      </c>
    </row>
    <row r="19728" spans="1:11" ht="15" customHeight="1" x14ac:dyDescent="0.25">
      <c r="A19728" s="9"/>
      <c r="B19728" s="9"/>
      <c r="C19728" s="9"/>
      <c r="D19728" s="9"/>
      <c r="E19728" s="9"/>
      <c r="F19728" s="9"/>
      <c r="G19728" s="91" t="s">
        <v>3906</v>
      </c>
      <c r="H19728" s="91"/>
      <c r="I19728" s="91"/>
      <c r="J19728" s="91"/>
      <c r="K19728" s="28">
        <f>SUM(K19726:K19727)</f>
        <v>33.910000000000004</v>
      </c>
    </row>
    <row r="19729" spans="1:11" ht="15" customHeight="1" x14ac:dyDescent="0.25">
      <c r="A19729" s="93" t="s">
        <v>3907</v>
      </c>
      <c r="B19729" s="93"/>
      <c r="C19729" s="93"/>
      <c r="D19729" s="94" t="s">
        <v>3</v>
      </c>
      <c r="E19729" s="94"/>
      <c r="F19729" s="23" t="s">
        <v>4</v>
      </c>
      <c r="G19729" s="94" t="s">
        <v>3894</v>
      </c>
      <c r="H19729" s="94"/>
      <c r="I19729" s="94" t="s">
        <v>3895</v>
      </c>
      <c r="J19729" s="94"/>
      <c r="K19729" s="23" t="s">
        <v>3896</v>
      </c>
    </row>
    <row r="19730" spans="1:11" ht="15" customHeight="1" x14ac:dyDescent="0.25">
      <c r="A19730" s="24" t="s">
        <v>3971</v>
      </c>
      <c r="B19730" s="95" t="s">
        <v>3972</v>
      </c>
      <c r="C19730" s="95"/>
      <c r="D19730" s="96" t="s">
        <v>20</v>
      </c>
      <c r="E19730" s="96"/>
      <c r="F19730" s="24" t="s">
        <v>2056</v>
      </c>
      <c r="G19730" s="97">
        <v>0.2296</v>
      </c>
      <c r="H19730" s="97"/>
      <c r="I19730" s="98">
        <v>32.69</v>
      </c>
      <c r="J19730" s="98"/>
      <c r="K19730" s="27">
        <f>TRUNC(TRUNC(G19730,8)*I19730,2)</f>
        <v>7.5</v>
      </c>
    </row>
    <row r="19731" spans="1:11" ht="15" customHeight="1" x14ac:dyDescent="0.25">
      <c r="A19731" s="24" t="s">
        <v>3910</v>
      </c>
      <c r="B19731" s="95" t="s">
        <v>3911</v>
      </c>
      <c r="C19731" s="95"/>
      <c r="D19731" s="96" t="s">
        <v>20</v>
      </c>
      <c r="E19731" s="96"/>
      <c r="F19731" s="24" t="s">
        <v>2056</v>
      </c>
      <c r="G19731" s="97">
        <v>0.2296</v>
      </c>
      <c r="H19731" s="97"/>
      <c r="I19731" s="98">
        <v>24.94</v>
      </c>
      <c r="J19731" s="98"/>
      <c r="K19731" s="27">
        <f>TRUNC(TRUNC(G19731,8)*I19731,2)</f>
        <v>5.72</v>
      </c>
    </row>
    <row r="19732" spans="1:11" ht="18" customHeight="1" x14ac:dyDescent="0.25">
      <c r="A19732" s="9"/>
      <c r="B19732" s="9"/>
      <c r="C19732" s="9"/>
      <c r="D19732" s="9"/>
      <c r="E19732" s="9"/>
      <c r="F19732" s="9"/>
      <c r="G19732" s="91" t="s">
        <v>3912</v>
      </c>
      <c r="H19732" s="91"/>
      <c r="I19732" s="91"/>
      <c r="J19732" s="91"/>
      <c r="K19732" s="28">
        <f>SUM(K19730:K19731)</f>
        <v>13.219999999999999</v>
      </c>
    </row>
    <row r="19733" spans="1:11" ht="15" customHeight="1" x14ac:dyDescent="0.25">
      <c r="A19733" s="93" t="s">
        <v>3922</v>
      </c>
      <c r="B19733" s="93"/>
      <c r="C19733" s="93"/>
      <c r="D19733" s="94" t="s">
        <v>3</v>
      </c>
      <c r="E19733" s="94"/>
      <c r="F19733" s="23" t="s">
        <v>4</v>
      </c>
      <c r="G19733" s="94" t="s">
        <v>3894</v>
      </c>
      <c r="H19733" s="94"/>
      <c r="I19733" s="94" t="s">
        <v>3895</v>
      </c>
      <c r="J19733" s="94"/>
      <c r="K19733" s="23" t="s">
        <v>3896</v>
      </c>
    </row>
    <row r="19734" spans="1:11" ht="21" customHeight="1" x14ac:dyDescent="0.25">
      <c r="A19734" s="24" t="s">
        <v>4042</v>
      </c>
      <c r="B19734" s="95" t="s">
        <v>4043</v>
      </c>
      <c r="C19734" s="95"/>
      <c r="D19734" s="96" t="s">
        <v>20</v>
      </c>
      <c r="E19734" s="96"/>
      <c r="F19734" s="24" t="s">
        <v>34</v>
      </c>
      <c r="G19734" s="97">
        <v>1.8E-3</v>
      </c>
      <c r="H19734" s="97"/>
      <c r="I19734" s="98">
        <v>767.08</v>
      </c>
      <c r="J19734" s="98"/>
      <c r="K19734" s="27">
        <f>TRUNC(TRUNC(G19734,8)*I19734,2)</f>
        <v>1.38</v>
      </c>
    </row>
    <row r="19735" spans="1:11" ht="15" customHeight="1" x14ac:dyDescent="0.25">
      <c r="A19735" s="9"/>
      <c r="B19735" s="9"/>
      <c r="C19735" s="9"/>
      <c r="D19735" s="9"/>
      <c r="E19735" s="9"/>
      <c r="F19735" s="9"/>
      <c r="G19735" s="91" t="s">
        <v>3933</v>
      </c>
      <c r="H19735" s="91"/>
      <c r="I19735" s="91"/>
      <c r="J19735" s="91"/>
      <c r="K19735" s="28">
        <f>SUM(K19734:K19734)</f>
        <v>1.38</v>
      </c>
    </row>
    <row r="19736" spans="1:11" ht="15" customHeight="1" x14ac:dyDescent="0.25">
      <c r="A19736" s="9"/>
      <c r="B19736" s="9"/>
      <c r="C19736" s="9"/>
      <c r="D19736" s="9"/>
      <c r="E19736" s="9"/>
      <c r="F19736" s="9"/>
      <c r="G19736" s="92" t="s">
        <v>3913</v>
      </c>
      <c r="H19736" s="92"/>
      <c r="I19736" s="92"/>
      <c r="J19736" s="92"/>
      <c r="K19736" s="29">
        <f>ROUND(SUM(K19728,K19732,K19735),2)</f>
        <v>48.51</v>
      </c>
    </row>
    <row r="19737" spans="1:11" ht="9.9499999999999993" customHeight="1" x14ac:dyDescent="0.25">
      <c r="A19737" s="9"/>
      <c r="B19737" s="9"/>
      <c r="C19737" s="9"/>
      <c r="D19737" s="9"/>
      <c r="E19737" s="9"/>
      <c r="F19737" s="9"/>
      <c r="G19737" s="100"/>
      <c r="H19737" s="100"/>
      <c r="I19737" s="100"/>
      <c r="J19737" s="100"/>
      <c r="K19737" s="100"/>
    </row>
    <row r="19738" spans="1:11" ht="20.100000000000001" customHeight="1" x14ac:dyDescent="0.25">
      <c r="A19738" s="99" t="s">
        <v>3642</v>
      </c>
      <c r="B19738" s="99"/>
      <c r="C19738" s="99"/>
      <c r="D19738" s="99"/>
      <c r="E19738" s="99"/>
      <c r="F19738" s="99"/>
      <c r="G19738" s="99"/>
      <c r="H19738" s="99"/>
      <c r="I19738" s="99"/>
      <c r="J19738" s="99"/>
      <c r="K19738" s="99"/>
    </row>
    <row r="19739" spans="1:11" ht="15" customHeight="1" x14ac:dyDescent="0.25">
      <c r="A19739" s="93" t="s">
        <v>3893</v>
      </c>
      <c r="B19739" s="93"/>
      <c r="C19739" s="93"/>
      <c r="D19739" s="94" t="s">
        <v>3</v>
      </c>
      <c r="E19739" s="94"/>
      <c r="F19739" s="23" t="s">
        <v>4</v>
      </c>
      <c r="G19739" s="94" t="s">
        <v>3894</v>
      </c>
      <c r="H19739" s="94"/>
      <c r="I19739" s="94" t="s">
        <v>3895</v>
      </c>
      <c r="J19739" s="94"/>
      <c r="K19739" s="23" t="s">
        <v>3896</v>
      </c>
    </row>
    <row r="19740" spans="1:11" ht="15" customHeight="1" x14ac:dyDescent="0.25">
      <c r="A19740" s="24" t="s">
        <v>4044</v>
      </c>
      <c r="B19740" s="95" t="s">
        <v>4045</v>
      </c>
      <c r="C19740" s="95"/>
      <c r="D19740" s="96" t="s">
        <v>20</v>
      </c>
      <c r="E19740" s="96"/>
      <c r="F19740" s="24" t="s">
        <v>3903</v>
      </c>
      <c r="G19740" s="97">
        <v>0.106</v>
      </c>
      <c r="H19740" s="97"/>
      <c r="I19740" s="98">
        <v>2.59</v>
      </c>
      <c r="J19740" s="98"/>
      <c r="K19740" s="27">
        <f>TRUNC(TRUNC(G19740,8)*I19740,2)</f>
        <v>0.27</v>
      </c>
    </row>
    <row r="19741" spans="1:11" ht="15" customHeight="1" x14ac:dyDescent="0.25">
      <c r="A19741" s="9"/>
      <c r="B19741" s="9"/>
      <c r="C19741" s="9"/>
      <c r="D19741" s="9"/>
      <c r="E19741" s="9"/>
      <c r="F19741" s="9"/>
      <c r="G19741" s="91" t="s">
        <v>3906</v>
      </c>
      <c r="H19741" s="91"/>
      <c r="I19741" s="91"/>
      <c r="J19741" s="91"/>
      <c r="K19741" s="28">
        <f>SUM(K19740:K19740)</f>
        <v>0.27</v>
      </c>
    </row>
    <row r="19742" spans="1:11" ht="15" customHeight="1" x14ac:dyDescent="0.25">
      <c r="A19742" s="93" t="s">
        <v>3907</v>
      </c>
      <c r="B19742" s="93"/>
      <c r="C19742" s="93"/>
      <c r="D19742" s="94" t="s">
        <v>3</v>
      </c>
      <c r="E19742" s="94"/>
      <c r="F19742" s="23" t="s">
        <v>4</v>
      </c>
      <c r="G19742" s="94" t="s">
        <v>3894</v>
      </c>
      <c r="H19742" s="94"/>
      <c r="I19742" s="94" t="s">
        <v>3895</v>
      </c>
      <c r="J19742" s="94"/>
      <c r="K19742" s="23" t="s">
        <v>3896</v>
      </c>
    </row>
    <row r="19743" spans="1:11" ht="15" customHeight="1" x14ac:dyDescent="0.25">
      <c r="A19743" s="24" t="s">
        <v>4046</v>
      </c>
      <c r="B19743" s="95" t="s">
        <v>4047</v>
      </c>
      <c r="C19743" s="95"/>
      <c r="D19743" s="96" t="s">
        <v>20</v>
      </c>
      <c r="E19743" s="96"/>
      <c r="F19743" s="24" t="s">
        <v>2056</v>
      </c>
      <c r="G19743" s="97">
        <v>3.6999999999999998E-2</v>
      </c>
      <c r="H19743" s="97"/>
      <c r="I19743" s="98">
        <v>34.35</v>
      </c>
      <c r="J19743" s="98"/>
      <c r="K19743" s="27">
        <f>TRUNC(TRUNC(G19743,8)*I19743,2)</f>
        <v>1.27</v>
      </c>
    </row>
    <row r="19744" spans="1:11" ht="15" customHeight="1" x14ac:dyDescent="0.25">
      <c r="A19744" s="24" t="s">
        <v>3910</v>
      </c>
      <c r="B19744" s="95" t="s">
        <v>3911</v>
      </c>
      <c r="C19744" s="95"/>
      <c r="D19744" s="96" t="s">
        <v>20</v>
      </c>
      <c r="E19744" s="96"/>
      <c r="F19744" s="24" t="s">
        <v>2056</v>
      </c>
      <c r="G19744" s="97">
        <v>1.6E-2</v>
      </c>
      <c r="H19744" s="97"/>
      <c r="I19744" s="98">
        <v>24.94</v>
      </c>
      <c r="J19744" s="98"/>
      <c r="K19744" s="27">
        <f>TRUNC(TRUNC(G19744,8)*I19744,2)</f>
        <v>0.39</v>
      </c>
    </row>
    <row r="19745" spans="1:11" ht="18" customHeight="1" x14ac:dyDescent="0.25">
      <c r="A19745" s="9"/>
      <c r="B19745" s="9"/>
      <c r="C19745" s="9"/>
      <c r="D19745" s="9"/>
      <c r="E19745" s="9"/>
      <c r="F19745" s="9"/>
      <c r="G19745" s="91" t="s">
        <v>3912</v>
      </c>
      <c r="H19745" s="91"/>
      <c r="I19745" s="91"/>
      <c r="J19745" s="91"/>
      <c r="K19745" s="28">
        <f>SUM(K19743:K19744)</f>
        <v>1.6600000000000001</v>
      </c>
    </row>
    <row r="19746" spans="1:11" ht="15" customHeight="1" x14ac:dyDescent="0.25">
      <c r="A19746" s="9"/>
      <c r="B19746" s="9"/>
      <c r="C19746" s="9"/>
      <c r="D19746" s="9"/>
      <c r="E19746" s="9"/>
      <c r="F19746" s="9"/>
      <c r="G19746" s="92" t="s">
        <v>3913</v>
      </c>
      <c r="H19746" s="92"/>
      <c r="I19746" s="92"/>
      <c r="J19746" s="92"/>
      <c r="K19746" s="29">
        <f>ROUND(SUM(K19741,K19745),2)</f>
        <v>1.93</v>
      </c>
    </row>
    <row r="19747" spans="1:11" ht="9.9499999999999993" customHeight="1" x14ac:dyDescent="0.25">
      <c r="A19747" s="9"/>
      <c r="B19747" s="9"/>
      <c r="C19747" s="9"/>
      <c r="D19747" s="9"/>
      <c r="E19747" s="9"/>
      <c r="F19747" s="9"/>
      <c r="G19747" s="100"/>
      <c r="H19747" s="100"/>
      <c r="I19747" s="100"/>
      <c r="J19747" s="100"/>
      <c r="K19747" s="100"/>
    </row>
    <row r="19748" spans="1:11" ht="20.100000000000001" customHeight="1" x14ac:dyDescent="0.25">
      <c r="A19748" s="99" t="s">
        <v>3643</v>
      </c>
      <c r="B19748" s="99"/>
      <c r="C19748" s="99"/>
      <c r="D19748" s="99"/>
      <c r="E19748" s="99"/>
      <c r="F19748" s="99"/>
      <c r="G19748" s="99"/>
      <c r="H19748" s="99"/>
      <c r="I19748" s="99"/>
      <c r="J19748" s="99"/>
      <c r="K19748" s="99"/>
    </row>
    <row r="19749" spans="1:11" ht="15" customHeight="1" x14ac:dyDescent="0.25">
      <c r="A19749" s="93" t="s">
        <v>3916</v>
      </c>
      <c r="B19749" s="93"/>
      <c r="C19749" s="93"/>
      <c r="D19749" s="94" t="s">
        <v>3</v>
      </c>
      <c r="E19749" s="94"/>
      <c r="F19749" s="23" t="s">
        <v>4</v>
      </c>
      <c r="G19749" s="94" t="s">
        <v>3894</v>
      </c>
      <c r="H19749" s="94"/>
      <c r="I19749" s="94" t="s">
        <v>3895</v>
      </c>
      <c r="J19749" s="94"/>
      <c r="K19749" s="23" t="s">
        <v>3896</v>
      </c>
    </row>
    <row r="19750" spans="1:11" ht="29.1" customHeight="1" x14ac:dyDescent="0.25">
      <c r="A19750" s="24" t="s">
        <v>3963</v>
      </c>
      <c r="B19750" s="95" t="s">
        <v>3964</v>
      </c>
      <c r="C19750" s="95"/>
      <c r="D19750" s="96" t="s">
        <v>20</v>
      </c>
      <c r="E19750" s="96"/>
      <c r="F19750" s="24" t="s">
        <v>3936</v>
      </c>
      <c r="G19750" s="97">
        <v>5.2258833999999998</v>
      </c>
      <c r="H19750" s="97"/>
      <c r="I19750" s="98">
        <v>8.9</v>
      </c>
      <c r="J19750" s="98"/>
      <c r="K19750" s="27">
        <f>TRUNC(TRUNC(G19750,8)*I19750,2)</f>
        <v>46.51</v>
      </c>
    </row>
    <row r="19751" spans="1:11" ht="29.1" customHeight="1" x14ac:dyDescent="0.25">
      <c r="A19751" s="24" t="s">
        <v>3965</v>
      </c>
      <c r="B19751" s="95" t="s">
        <v>3966</v>
      </c>
      <c r="C19751" s="95"/>
      <c r="D19751" s="96" t="s">
        <v>20</v>
      </c>
      <c r="E19751" s="96"/>
      <c r="F19751" s="24" t="s">
        <v>30</v>
      </c>
      <c r="G19751" s="97">
        <v>0.95392160000000004</v>
      </c>
      <c r="H19751" s="97"/>
      <c r="I19751" s="98">
        <v>32.76</v>
      </c>
      <c r="J19751" s="98"/>
      <c r="K19751" s="27">
        <f>TRUNC(TRUNC(G19751,8)*I19751,2)</f>
        <v>31.25</v>
      </c>
    </row>
    <row r="19752" spans="1:11" ht="21" customHeight="1" x14ac:dyDescent="0.25">
      <c r="A19752" s="24" t="s">
        <v>3967</v>
      </c>
      <c r="B19752" s="95" t="s">
        <v>3968</v>
      </c>
      <c r="C19752" s="95"/>
      <c r="D19752" s="96" t="s">
        <v>20</v>
      </c>
      <c r="E19752" s="96"/>
      <c r="F19752" s="24" t="s">
        <v>3936</v>
      </c>
      <c r="G19752" s="97">
        <v>5.2258833999999998</v>
      </c>
      <c r="H19752" s="97"/>
      <c r="I19752" s="98">
        <v>27.59</v>
      </c>
      <c r="J19752" s="98"/>
      <c r="K19752" s="27">
        <f>TRUNC(TRUNC(G19752,8)*I19752,2)</f>
        <v>144.18</v>
      </c>
    </row>
    <row r="19753" spans="1:11" ht="21" customHeight="1" x14ac:dyDescent="0.25">
      <c r="A19753" s="24" t="s">
        <v>3969</v>
      </c>
      <c r="B19753" s="95" t="s">
        <v>3970</v>
      </c>
      <c r="C19753" s="95"/>
      <c r="D19753" s="96" t="s">
        <v>20</v>
      </c>
      <c r="E19753" s="96"/>
      <c r="F19753" s="24" t="s">
        <v>30</v>
      </c>
      <c r="G19753" s="97">
        <v>0.95392160000000004</v>
      </c>
      <c r="H19753" s="97"/>
      <c r="I19753" s="98">
        <v>28.09</v>
      </c>
      <c r="J19753" s="98"/>
      <c r="K19753" s="27">
        <f>TRUNC(TRUNC(G19753,8)*I19753,2)</f>
        <v>26.79</v>
      </c>
    </row>
    <row r="19754" spans="1:11" ht="18" customHeight="1" x14ac:dyDescent="0.25">
      <c r="A19754" s="9"/>
      <c r="B19754" s="9"/>
      <c r="C19754" s="9"/>
      <c r="D19754" s="9"/>
      <c r="E19754" s="9"/>
      <c r="F19754" s="9"/>
      <c r="G19754" s="91" t="s">
        <v>3919</v>
      </c>
      <c r="H19754" s="91"/>
      <c r="I19754" s="91"/>
      <c r="J19754" s="91"/>
      <c r="K19754" s="28">
        <f>SUM(K19750:K19753)</f>
        <v>248.73</v>
      </c>
    </row>
    <row r="19755" spans="1:11" ht="15" customHeight="1" x14ac:dyDescent="0.25">
      <c r="A19755" s="93" t="s">
        <v>3893</v>
      </c>
      <c r="B19755" s="93"/>
      <c r="C19755" s="93"/>
      <c r="D19755" s="94" t="s">
        <v>3</v>
      </c>
      <c r="E19755" s="94"/>
      <c r="F19755" s="23" t="s">
        <v>4</v>
      </c>
      <c r="G19755" s="94" t="s">
        <v>3894</v>
      </c>
      <c r="H19755" s="94"/>
      <c r="I19755" s="94" t="s">
        <v>3895</v>
      </c>
      <c r="J19755" s="94"/>
      <c r="K19755" s="23" t="s">
        <v>3896</v>
      </c>
    </row>
    <row r="19756" spans="1:11" ht="21" customHeight="1" x14ac:dyDescent="0.25">
      <c r="A19756" s="24" t="s">
        <v>4048</v>
      </c>
      <c r="B19756" s="95" t="s">
        <v>4049</v>
      </c>
      <c r="C19756" s="95"/>
      <c r="D19756" s="96" t="s">
        <v>20</v>
      </c>
      <c r="E19756" s="96"/>
      <c r="F19756" s="24" t="s">
        <v>34</v>
      </c>
      <c r="G19756" s="97">
        <v>0.19980000000000001</v>
      </c>
      <c r="H19756" s="97"/>
      <c r="I19756" s="98">
        <v>206.17</v>
      </c>
      <c r="J19756" s="98"/>
      <c r="K19756" s="27">
        <f>TRUNC(TRUNC(G19756,8)*I19756,2)</f>
        <v>41.19</v>
      </c>
    </row>
    <row r="19757" spans="1:11" ht="15" customHeight="1" x14ac:dyDescent="0.25">
      <c r="A19757" s="24" t="s">
        <v>3955</v>
      </c>
      <c r="B19757" s="95" t="s">
        <v>3956</v>
      </c>
      <c r="C19757" s="95"/>
      <c r="D19757" s="96" t="s">
        <v>20</v>
      </c>
      <c r="E19757" s="96"/>
      <c r="F19757" s="24" t="s">
        <v>3903</v>
      </c>
      <c r="G19757" s="97">
        <v>3.6695999999999999E-2</v>
      </c>
      <c r="H19757" s="97"/>
      <c r="I19757" s="98">
        <v>19.37</v>
      </c>
      <c r="J19757" s="98"/>
      <c r="K19757" s="27">
        <f>TRUNC(TRUNC(G19757,8)*I19757,2)</f>
        <v>0.71</v>
      </c>
    </row>
    <row r="19758" spans="1:11" ht="21" customHeight="1" x14ac:dyDescent="0.25">
      <c r="A19758" s="24" t="s">
        <v>4050</v>
      </c>
      <c r="B19758" s="95" t="s">
        <v>4051</v>
      </c>
      <c r="C19758" s="95"/>
      <c r="D19758" s="96" t="s">
        <v>20</v>
      </c>
      <c r="E19758" s="96"/>
      <c r="F19758" s="24" t="s">
        <v>84</v>
      </c>
      <c r="G19758" s="97">
        <v>7.48</v>
      </c>
      <c r="H19758" s="97"/>
      <c r="I19758" s="98">
        <v>3.9</v>
      </c>
      <c r="J19758" s="98"/>
      <c r="K19758" s="27">
        <f>TRUNC(TRUNC(G19758,8)*I19758,2)</f>
        <v>29.17</v>
      </c>
    </row>
    <row r="19759" spans="1:11" ht="15" customHeight="1" x14ac:dyDescent="0.25">
      <c r="A19759" s="9"/>
      <c r="B19759" s="9"/>
      <c r="C19759" s="9"/>
      <c r="D19759" s="9"/>
      <c r="E19759" s="9"/>
      <c r="F19759" s="9"/>
      <c r="G19759" s="91" t="s">
        <v>3906</v>
      </c>
      <c r="H19759" s="91"/>
      <c r="I19759" s="91"/>
      <c r="J19759" s="91"/>
      <c r="K19759" s="28">
        <f>SUM(K19756:K19758)</f>
        <v>71.069999999999993</v>
      </c>
    </row>
    <row r="19760" spans="1:11" ht="15" customHeight="1" x14ac:dyDescent="0.25">
      <c r="A19760" s="93" t="s">
        <v>3907</v>
      </c>
      <c r="B19760" s="93"/>
      <c r="C19760" s="93"/>
      <c r="D19760" s="94" t="s">
        <v>3</v>
      </c>
      <c r="E19760" s="94"/>
      <c r="F19760" s="23" t="s">
        <v>4</v>
      </c>
      <c r="G19760" s="94" t="s">
        <v>3894</v>
      </c>
      <c r="H19760" s="94"/>
      <c r="I19760" s="94" t="s">
        <v>3895</v>
      </c>
      <c r="J19760" s="94"/>
      <c r="K19760" s="23" t="s">
        <v>3896</v>
      </c>
    </row>
    <row r="19761" spans="1:11" ht="15" customHeight="1" x14ac:dyDescent="0.25">
      <c r="A19761" s="24" t="s">
        <v>3971</v>
      </c>
      <c r="B19761" s="95" t="s">
        <v>3972</v>
      </c>
      <c r="C19761" s="95"/>
      <c r="D19761" s="96" t="s">
        <v>20</v>
      </c>
      <c r="E19761" s="96"/>
      <c r="F19761" s="24" t="s">
        <v>2056</v>
      </c>
      <c r="G19761" s="97">
        <v>2.3251949999999999</v>
      </c>
      <c r="H19761" s="97"/>
      <c r="I19761" s="98">
        <v>32.69</v>
      </c>
      <c r="J19761" s="98"/>
      <c r="K19761" s="27">
        <f>TRUNC(TRUNC(G19761,8)*I19761,2)</f>
        <v>76.010000000000005</v>
      </c>
    </row>
    <row r="19762" spans="1:11" ht="15" customHeight="1" x14ac:dyDescent="0.25">
      <c r="A19762" s="24" t="s">
        <v>3910</v>
      </c>
      <c r="B19762" s="95" t="s">
        <v>3911</v>
      </c>
      <c r="C19762" s="95"/>
      <c r="D19762" s="96" t="s">
        <v>20</v>
      </c>
      <c r="E19762" s="96"/>
      <c r="F19762" s="24" t="s">
        <v>2056</v>
      </c>
      <c r="G19762" s="97">
        <v>17.010999999999999</v>
      </c>
      <c r="H19762" s="97"/>
      <c r="I19762" s="98">
        <v>24.94</v>
      </c>
      <c r="J19762" s="98"/>
      <c r="K19762" s="27">
        <f>TRUNC(TRUNC(G19762,8)*I19762,2)</f>
        <v>424.25</v>
      </c>
    </row>
    <row r="19763" spans="1:11" ht="18" customHeight="1" x14ac:dyDescent="0.25">
      <c r="A19763" s="9"/>
      <c r="B19763" s="9"/>
      <c r="C19763" s="9"/>
      <c r="D19763" s="9"/>
      <c r="E19763" s="9"/>
      <c r="F19763" s="9"/>
      <c r="G19763" s="91" t="s">
        <v>3912</v>
      </c>
      <c r="H19763" s="91"/>
      <c r="I19763" s="91"/>
      <c r="J19763" s="91"/>
      <c r="K19763" s="28">
        <f>SUM(K19761:K19762)</f>
        <v>500.26</v>
      </c>
    </row>
    <row r="19764" spans="1:11" ht="15" customHeight="1" x14ac:dyDescent="0.25">
      <c r="A19764" s="93" t="s">
        <v>3922</v>
      </c>
      <c r="B19764" s="93"/>
      <c r="C19764" s="93"/>
      <c r="D19764" s="94" t="s">
        <v>3</v>
      </c>
      <c r="E19764" s="94"/>
      <c r="F19764" s="23" t="s">
        <v>4</v>
      </c>
      <c r="G19764" s="94" t="s">
        <v>3894</v>
      </c>
      <c r="H19764" s="94"/>
      <c r="I19764" s="94" t="s">
        <v>3895</v>
      </c>
      <c r="J19764" s="94"/>
      <c r="K19764" s="23" t="s">
        <v>3896</v>
      </c>
    </row>
    <row r="19765" spans="1:11" ht="29.1" customHeight="1" x14ac:dyDescent="0.25">
      <c r="A19765" s="24" t="s">
        <v>4052</v>
      </c>
      <c r="B19765" s="95" t="s">
        <v>4053</v>
      </c>
      <c r="C19765" s="95"/>
      <c r="D19765" s="96" t="s">
        <v>20</v>
      </c>
      <c r="E19765" s="96"/>
      <c r="F19765" s="24" t="s">
        <v>34</v>
      </c>
      <c r="G19765" s="97">
        <v>0.66502459999999997</v>
      </c>
      <c r="H19765" s="97"/>
      <c r="I19765" s="98">
        <v>619.19000000000005</v>
      </c>
      <c r="J19765" s="98"/>
      <c r="K19765" s="27">
        <f>TRUNC(TRUNC(G19765,8)*I19765,2)</f>
        <v>411.77</v>
      </c>
    </row>
    <row r="19766" spans="1:11" ht="21" customHeight="1" x14ac:dyDescent="0.25">
      <c r="A19766" s="24" t="s">
        <v>95</v>
      </c>
      <c r="B19766" s="95" t="s">
        <v>96</v>
      </c>
      <c r="C19766" s="95"/>
      <c r="D19766" s="96" t="s">
        <v>20</v>
      </c>
      <c r="E19766" s="96"/>
      <c r="F19766" s="24" t="s">
        <v>16</v>
      </c>
      <c r="G19766" s="97">
        <v>0.48</v>
      </c>
      <c r="H19766" s="97"/>
      <c r="I19766" s="98">
        <v>176.85</v>
      </c>
      <c r="J19766" s="98"/>
      <c r="K19766" s="27">
        <f>TRUNC(TRUNC(G19766,8)*I19766,2)</f>
        <v>84.88</v>
      </c>
    </row>
    <row r="19767" spans="1:11" ht="15" customHeight="1" x14ac:dyDescent="0.25">
      <c r="A19767" s="9"/>
      <c r="B19767" s="9"/>
      <c r="C19767" s="9"/>
      <c r="D19767" s="9"/>
      <c r="E19767" s="9"/>
      <c r="F19767" s="9"/>
      <c r="G19767" s="91" t="s">
        <v>3933</v>
      </c>
      <c r="H19767" s="91"/>
      <c r="I19767" s="91"/>
      <c r="J19767" s="91"/>
      <c r="K19767" s="28">
        <f>SUM(K19765:K19766)</f>
        <v>496.65</v>
      </c>
    </row>
    <row r="19768" spans="1:11" ht="15" customHeight="1" x14ac:dyDescent="0.25">
      <c r="A19768" s="9"/>
      <c r="B19768" s="9"/>
      <c r="C19768" s="9"/>
      <c r="D19768" s="9"/>
      <c r="E19768" s="9"/>
      <c r="F19768" s="9"/>
      <c r="G19768" s="92" t="s">
        <v>3913</v>
      </c>
      <c r="H19768" s="92"/>
      <c r="I19768" s="92"/>
      <c r="J19768" s="92"/>
      <c r="K19768" s="29">
        <f>ROUND(SUM(K19754,K19759,K19763,K19767),2)</f>
        <v>1316.71</v>
      </c>
    </row>
    <row r="19769" spans="1:11" ht="9.9499999999999993" customHeight="1" x14ac:dyDescent="0.25">
      <c r="A19769" s="9"/>
      <c r="B19769" s="9"/>
      <c r="C19769" s="9"/>
      <c r="D19769" s="9"/>
      <c r="E19769" s="9"/>
      <c r="F19769" s="9"/>
      <c r="G19769" s="100"/>
      <c r="H19769" s="100"/>
      <c r="I19769" s="100"/>
      <c r="J19769" s="100"/>
      <c r="K19769" s="100"/>
    </row>
    <row r="19770" spans="1:11" ht="20.100000000000001" customHeight="1" x14ac:dyDescent="0.25">
      <c r="A19770" s="99" t="s">
        <v>3644</v>
      </c>
      <c r="B19770" s="99"/>
      <c r="C19770" s="99"/>
      <c r="D19770" s="99"/>
      <c r="E19770" s="99"/>
      <c r="F19770" s="99"/>
      <c r="G19770" s="99"/>
      <c r="H19770" s="99"/>
      <c r="I19770" s="99"/>
      <c r="J19770" s="99"/>
      <c r="K19770" s="99"/>
    </row>
    <row r="19771" spans="1:11" ht="15" customHeight="1" x14ac:dyDescent="0.25">
      <c r="A19771" s="93" t="s">
        <v>3893</v>
      </c>
      <c r="B19771" s="93"/>
      <c r="C19771" s="93"/>
      <c r="D19771" s="94" t="s">
        <v>3</v>
      </c>
      <c r="E19771" s="94"/>
      <c r="F19771" s="23" t="s">
        <v>4</v>
      </c>
      <c r="G19771" s="94" t="s">
        <v>3894</v>
      </c>
      <c r="H19771" s="94"/>
      <c r="I19771" s="94" t="s">
        <v>3895</v>
      </c>
      <c r="J19771" s="94"/>
      <c r="K19771" s="23" t="s">
        <v>3896</v>
      </c>
    </row>
    <row r="19772" spans="1:11" ht="29.1" customHeight="1" x14ac:dyDescent="0.25">
      <c r="A19772" s="24" t="s">
        <v>4054</v>
      </c>
      <c r="B19772" s="95" t="s">
        <v>4055</v>
      </c>
      <c r="C19772" s="95"/>
      <c r="D19772" s="96" t="s">
        <v>20</v>
      </c>
      <c r="E19772" s="96"/>
      <c r="F19772" s="24" t="s">
        <v>34</v>
      </c>
      <c r="G19772" s="97">
        <v>0.18468999999999999</v>
      </c>
      <c r="H19772" s="97"/>
      <c r="I19772" s="98">
        <v>517.16999999999996</v>
      </c>
      <c r="J19772" s="98"/>
      <c r="K19772" s="27">
        <f t="shared" ref="K19772:K19777" si="153">ROUND(ROUND(G19772,8)*I19772,2)</f>
        <v>95.52</v>
      </c>
    </row>
    <row r="19773" spans="1:11" ht="21" customHeight="1" x14ac:dyDescent="0.25">
      <c r="A19773" s="24" t="s">
        <v>4056</v>
      </c>
      <c r="B19773" s="95" t="s">
        <v>4057</v>
      </c>
      <c r="C19773" s="95"/>
      <c r="D19773" s="96" t="s">
        <v>20</v>
      </c>
      <c r="E19773" s="96"/>
      <c r="F19773" s="24" t="s">
        <v>2057</v>
      </c>
      <c r="G19773" s="97">
        <v>3.1900000000000001E-3</v>
      </c>
      <c r="H19773" s="97"/>
      <c r="I19773" s="98">
        <v>8.98</v>
      </c>
      <c r="J19773" s="98"/>
      <c r="K19773" s="27">
        <f t="shared" si="153"/>
        <v>0.03</v>
      </c>
    </row>
    <row r="19774" spans="1:11" ht="15" customHeight="1" x14ac:dyDescent="0.25">
      <c r="A19774" s="24" t="s">
        <v>3955</v>
      </c>
      <c r="B19774" s="95" t="s">
        <v>3956</v>
      </c>
      <c r="C19774" s="95"/>
      <c r="D19774" s="96" t="s">
        <v>20</v>
      </c>
      <c r="E19774" s="96"/>
      <c r="F19774" s="24" t="s">
        <v>3903</v>
      </c>
      <c r="G19774" s="97">
        <v>4.4999999999999998E-2</v>
      </c>
      <c r="H19774" s="97"/>
      <c r="I19774" s="98">
        <v>19.37</v>
      </c>
      <c r="J19774" s="98"/>
      <c r="K19774" s="27">
        <f t="shared" si="153"/>
        <v>0.87</v>
      </c>
    </row>
    <row r="19775" spans="1:11" ht="21" customHeight="1" x14ac:dyDescent="0.25">
      <c r="A19775" s="24" t="s">
        <v>4050</v>
      </c>
      <c r="B19775" s="95" t="s">
        <v>4051</v>
      </c>
      <c r="C19775" s="95"/>
      <c r="D19775" s="96" t="s">
        <v>20</v>
      </c>
      <c r="E19775" s="96"/>
      <c r="F19775" s="24" t="s">
        <v>84</v>
      </c>
      <c r="G19775" s="97">
        <v>0.46875</v>
      </c>
      <c r="H19775" s="97"/>
      <c r="I19775" s="98">
        <v>3.9</v>
      </c>
      <c r="J19775" s="98"/>
      <c r="K19775" s="27">
        <f t="shared" si="153"/>
        <v>1.83</v>
      </c>
    </row>
    <row r="19776" spans="1:11" ht="21" customHeight="1" x14ac:dyDescent="0.25">
      <c r="A19776" s="24" t="s">
        <v>4058</v>
      </c>
      <c r="B19776" s="95" t="s">
        <v>4059</v>
      </c>
      <c r="C19776" s="95"/>
      <c r="D19776" s="96" t="s">
        <v>20</v>
      </c>
      <c r="E19776" s="96"/>
      <c r="F19776" s="24" t="s">
        <v>84</v>
      </c>
      <c r="G19776" s="97">
        <v>0.375</v>
      </c>
      <c r="H19776" s="97"/>
      <c r="I19776" s="98">
        <v>2.69</v>
      </c>
      <c r="J19776" s="98"/>
      <c r="K19776" s="27">
        <f t="shared" si="153"/>
        <v>1.01</v>
      </c>
    </row>
    <row r="19777" spans="1:11" ht="29.1" customHeight="1" x14ac:dyDescent="0.25">
      <c r="A19777" s="24" t="s">
        <v>4060</v>
      </c>
      <c r="B19777" s="95" t="s">
        <v>4061</v>
      </c>
      <c r="C19777" s="95"/>
      <c r="D19777" s="96" t="s">
        <v>20</v>
      </c>
      <c r="E19777" s="96"/>
      <c r="F19777" s="24" t="s">
        <v>16</v>
      </c>
      <c r="G19777" s="97">
        <v>1.07</v>
      </c>
      <c r="H19777" s="97"/>
      <c r="I19777" s="98">
        <v>23.81</v>
      </c>
      <c r="J19777" s="98"/>
      <c r="K19777" s="27">
        <f t="shared" si="153"/>
        <v>25.48</v>
      </c>
    </row>
    <row r="19778" spans="1:11" ht="15" customHeight="1" x14ac:dyDescent="0.25">
      <c r="A19778" s="9"/>
      <c r="B19778" s="9"/>
      <c r="C19778" s="9"/>
      <c r="D19778" s="9"/>
      <c r="E19778" s="9"/>
      <c r="F19778" s="9"/>
      <c r="G19778" s="91" t="s">
        <v>3906</v>
      </c>
      <c r="H19778" s="91"/>
      <c r="I19778" s="91"/>
      <c r="J19778" s="91"/>
      <c r="K19778" s="28">
        <f>SUM(K19772:K19777)</f>
        <v>124.74000000000001</v>
      </c>
    </row>
    <row r="19779" spans="1:11" ht="15" customHeight="1" x14ac:dyDescent="0.25">
      <c r="A19779" s="93" t="s">
        <v>3907</v>
      </c>
      <c r="B19779" s="93"/>
      <c r="C19779" s="93"/>
      <c r="D19779" s="94" t="s">
        <v>3</v>
      </c>
      <c r="E19779" s="94"/>
      <c r="F19779" s="23" t="s">
        <v>4</v>
      </c>
      <c r="G19779" s="94" t="s">
        <v>3894</v>
      </c>
      <c r="H19779" s="94"/>
      <c r="I19779" s="94" t="s">
        <v>3895</v>
      </c>
      <c r="J19779" s="94"/>
      <c r="K19779" s="23" t="s">
        <v>3896</v>
      </c>
    </row>
    <row r="19780" spans="1:11" ht="21" customHeight="1" x14ac:dyDescent="0.25">
      <c r="A19780" s="24" t="s">
        <v>3908</v>
      </c>
      <c r="B19780" s="95" t="s">
        <v>3909</v>
      </c>
      <c r="C19780" s="95"/>
      <c r="D19780" s="96" t="s">
        <v>20</v>
      </c>
      <c r="E19780" s="96"/>
      <c r="F19780" s="24" t="s">
        <v>2056</v>
      </c>
      <c r="G19780" s="97">
        <v>0.13009999999999999</v>
      </c>
      <c r="H19780" s="97"/>
      <c r="I19780" s="98">
        <v>32.24</v>
      </c>
      <c r="J19780" s="98"/>
      <c r="K19780" s="27">
        <f>ROUND(ROUND(G19780,8)*I19780,2)</f>
        <v>4.1900000000000004</v>
      </c>
    </row>
    <row r="19781" spans="1:11" ht="15" customHeight="1" x14ac:dyDescent="0.25">
      <c r="A19781" s="24" t="s">
        <v>3971</v>
      </c>
      <c r="B19781" s="95" t="s">
        <v>3972</v>
      </c>
      <c r="C19781" s="95"/>
      <c r="D19781" s="96" t="s">
        <v>20</v>
      </c>
      <c r="E19781" s="96"/>
      <c r="F19781" s="24" t="s">
        <v>2056</v>
      </c>
      <c r="G19781" s="97">
        <v>8.7400000000000005E-2</v>
      </c>
      <c r="H19781" s="97"/>
      <c r="I19781" s="98">
        <v>32.69</v>
      </c>
      <c r="J19781" s="98"/>
      <c r="K19781" s="27">
        <f>ROUND(ROUND(G19781,8)*I19781,2)</f>
        <v>2.86</v>
      </c>
    </row>
    <row r="19782" spans="1:11" ht="15" customHeight="1" x14ac:dyDescent="0.25">
      <c r="A19782" s="24" t="s">
        <v>3910</v>
      </c>
      <c r="B19782" s="95" t="s">
        <v>3911</v>
      </c>
      <c r="C19782" s="95"/>
      <c r="D19782" s="96" t="s">
        <v>20</v>
      </c>
      <c r="E19782" s="96"/>
      <c r="F19782" s="24" t="s">
        <v>2056</v>
      </c>
      <c r="G19782" s="97">
        <v>0.21759999999999999</v>
      </c>
      <c r="H19782" s="97"/>
      <c r="I19782" s="98">
        <v>24.94</v>
      </c>
      <c r="J19782" s="98"/>
      <c r="K19782" s="27">
        <f>ROUND(ROUND(G19782,8)*I19782,2)</f>
        <v>5.43</v>
      </c>
    </row>
    <row r="19783" spans="1:11" ht="18" customHeight="1" x14ac:dyDescent="0.25">
      <c r="A19783" s="9"/>
      <c r="B19783" s="9"/>
      <c r="C19783" s="9"/>
      <c r="D19783" s="9"/>
      <c r="E19783" s="9"/>
      <c r="F19783" s="9"/>
      <c r="G19783" s="91" t="s">
        <v>3912</v>
      </c>
      <c r="H19783" s="91"/>
      <c r="I19783" s="91"/>
      <c r="J19783" s="91"/>
      <c r="K19783" s="28">
        <f>SUM(K19780:K19782)</f>
        <v>12.48</v>
      </c>
    </row>
    <row r="19784" spans="1:11" ht="15" customHeight="1" x14ac:dyDescent="0.25">
      <c r="A19784" s="93" t="s">
        <v>3922</v>
      </c>
      <c r="B19784" s="93"/>
      <c r="C19784" s="93"/>
      <c r="D19784" s="94" t="s">
        <v>3</v>
      </c>
      <c r="E19784" s="94"/>
      <c r="F19784" s="23" t="s">
        <v>4</v>
      </c>
      <c r="G19784" s="94" t="s">
        <v>3894</v>
      </c>
      <c r="H19784" s="94"/>
      <c r="I19784" s="94" t="s">
        <v>3895</v>
      </c>
      <c r="J19784" s="94"/>
      <c r="K19784" s="23" t="s">
        <v>3896</v>
      </c>
    </row>
    <row r="19785" spans="1:11" ht="29.1" customHeight="1" x14ac:dyDescent="0.25">
      <c r="A19785" s="24" t="s">
        <v>4062</v>
      </c>
      <c r="B19785" s="95" t="s">
        <v>4063</v>
      </c>
      <c r="C19785" s="95"/>
      <c r="D19785" s="96" t="s">
        <v>20</v>
      </c>
      <c r="E19785" s="96"/>
      <c r="F19785" s="24" t="s">
        <v>3903</v>
      </c>
      <c r="G19785" s="97">
        <v>1.23E-2</v>
      </c>
      <c r="H19785" s="97"/>
      <c r="I19785" s="98">
        <v>23.44</v>
      </c>
      <c r="J19785" s="98"/>
      <c r="K19785" s="27">
        <f>ROUND(ROUND(G19785,8)*I19785,2)</f>
        <v>0.28999999999999998</v>
      </c>
    </row>
    <row r="19786" spans="1:11" ht="21" customHeight="1" x14ac:dyDescent="0.25">
      <c r="A19786" s="24" t="s">
        <v>4064</v>
      </c>
      <c r="B19786" s="95" t="s">
        <v>4065</v>
      </c>
      <c r="C19786" s="95"/>
      <c r="D19786" s="96" t="s">
        <v>4066</v>
      </c>
      <c r="E19786" s="96"/>
      <c r="F19786" s="24" t="s">
        <v>26</v>
      </c>
      <c r="G19786" s="97">
        <v>4</v>
      </c>
      <c r="H19786" s="97"/>
      <c r="I19786" s="98">
        <v>5.76</v>
      </c>
      <c r="J19786" s="98"/>
      <c r="K19786" s="27">
        <f>ROUND(ROUND(G19786,8)*I19786,2)</f>
        <v>23.04</v>
      </c>
    </row>
    <row r="19787" spans="1:11" ht="15" customHeight="1" x14ac:dyDescent="0.25">
      <c r="A19787" s="9"/>
      <c r="B19787" s="9"/>
      <c r="C19787" s="9"/>
      <c r="D19787" s="9"/>
      <c r="E19787" s="9"/>
      <c r="F19787" s="9"/>
      <c r="G19787" s="91" t="s">
        <v>3933</v>
      </c>
      <c r="H19787" s="91"/>
      <c r="I19787" s="91"/>
      <c r="J19787" s="91"/>
      <c r="K19787" s="28">
        <f>SUM(K19785:K19786)</f>
        <v>23.33</v>
      </c>
    </row>
    <row r="19788" spans="1:11" ht="15" customHeight="1" x14ac:dyDescent="0.25">
      <c r="A19788" s="9"/>
      <c r="B19788" s="9"/>
      <c r="C19788" s="9"/>
      <c r="D19788" s="9"/>
      <c r="E19788" s="9"/>
      <c r="F19788" s="9"/>
      <c r="G19788" s="92" t="s">
        <v>3913</v>
      </c>
      <c r="H19788" s="92"/>
      <c r="I19788" s="92"/>
      <c r="J19788" s="92"/>
      <c r="K19788" s="29">
        <f>ROUND(SUM(K19778,K19783,K19787),2)</f>
        <v>160.55000000000001</v>
      </c>
    </row>
    <row r="19789" spans="1:11" ht="9.9499999999999993" customHeight="1" x14ac:dyDescent="0.25">
      <c r="A19789" s="9"/>
      <c r="B19789" s="9"/>
      <c r="C19789" s="9"/>
      <c r="D19789" s="9"/>
      <c r="E19789" s="9"/>
      <c r="F19789" s="9"/>
      <c r="G19789" s="100"/>
      <c r="H19789" s="100"/>
      <c r="I19789" s="100"/>
      <c r="J19789" s="100"/>
      <c r="K19789" s="100"/>
    </row>
    <row r="19790" spans="1:11" ht="20.100000000000001" customHeight="1" x14ac:dyDescent="0.25">
      <c r="A19790" s="99" t="s">
        <v>3645</v>
      </c>
      <c r="B19790" s="99"/>
      <c r="C19790" s="99"/>
      <c r="D19790" s="99"/>
      <c r="E19790" s="99"/>
      <c r="F19790" s="99"/>
      <c r="G19790" s="99"/>
      <c r="H19790" s="99"/>
      <c r="I19790" s="99"/>
      <c r="J19790" s="99"/>
      <c r="K19790" s="99"/>
    </row>
    <row r="19791" spans="1:11" ht="15" customHeight="1" x14ac:dyDescent="0.25">
      <c r="A19791" s="93" t="s">
        <v>3893</v>
      </c>
      <c r="B19791" s="93"/>
      <c r="C19791" s="93"/>
      <c r="D19791" s="94" t="s">
        <v>3</v>
      </c>
      <c r="E19791" s="94"/>
      <c r="F19791" s="23" t="s">
        <v>4</v>
      </c>
      <c r="G19791" s="94" t="s">
        <v>3894</v>
      </c>
      <c r="H19791" s="94"/>
      <c r="I19791" s="94" t="s">
        <v>3895</v>
      </c>
      <c r="J19791" s="94"/>
      <c r="K19791" s="23" t="s">
        <v>3896</v>
      </c>
    </row>
    <row r="19792" spans="1:11" ht="45.95" customHeight="1" x14ac:dyDescent="0.25">
      <c r="A19792" s="24" t="s">
        <v>4073</v>
      </c>
      <c r="B19792" s="95" t="s">
        <v>4074</v>
      </c>
      <c r="C19792" s="95"/>
      <c r="D19792" s="96" t="s">
        <v>20</v>
      </c>
      <c r="E19792" s="96"/>
      <c r="F19792" s="24" t="s">
        <v>26</v>
      </c>
      <c r="G19792" s="97">
        <v>1</v>
      </c>
      <c r="H19792" s="97"/>
      <c r="I19792" s="98">
        <v>1235.9100000000001</v>
      </c>
      <c r="J19792" s="98"/>
      <c r="K19792" s="27">
        <f>TRUNC(TRUNC(G19792,8)*I19792,2)</f>
        <v>1235.9100000000001</v>
      </c>
    </row>
    <row r="19793" spans="1:11" ht="21" customHeight="1" x14ac:dyDescent="0.25">
      <c r="A19793" s="24" t="s">
        <v>4075</v>
      </c>
      <c r="B19793" s="95" t="s">
        <v>4076</v>
      </c>
      <c r="C19793" s="95"/>
      <c r="D19793" s="96" t="s">
        <v>20</v>
      </c>
      <c r="E19793" s="96"/>
      <c r="F19793" s="24" t="s">
        <v>34</v>
      </c>
      <c r="G19793" s="97">
        <v>1.1999999999999999E-3</v>
      </c>
      <c r="H19793" s="97"/>
      <c r="I19793" s="98">
        <v>205.09</v>
      </c>
      <c r="J19793" s="98"/>
      <c r="K19793" s="27">
        <f>TRUNC(TRUNC(G19793,8)*I19793,2)</f>
        <v>0.24</v>
      </c>
    </row>
    <row r="19794" spans="1:11" ht="15" customHeight="1" x14ac:dyDescent="0.25">
      <c r="A19794" s="9"/>
      <c r="B19794" s="9"/>
      <c r="C19794" s="9"/>
      <c r="D19794" s="9"/>
      <c r="E19794" s="9"/>
      <c r="F19794" s="9"/>
      <c r="G19794" s="91" t="s">
        <v>3906</v>
      </c>
      <c r="H19794" s="91"/>
      <c r="I19794" s="91"/>
      <c r="J19794" s="91"/>
      <c r="K19794" s="28">
        <f>SUM(K19792:K19793)</f>
        <v>1236.1500000000001</v>
      </c>
    </row>
    <row r="19795" spans="1:11" ht="15" customHeight="1" x14ac:dyDescent="0.25">
      <c r="A19795" s="93" t="s">
        <v>3907</v>
      </c>
      <c r="B19795" s="93"/>
      <c r="C19795" s="93"/>
      <c r="D19795" s="94" t="s">
        <v>3</v>
      </c>
      <c r="E19795" s="94"/>
      <c r="F19795" s="23" t="s">
        <v>4</v>
      </c>
      <c r="G19795" s="94" t="s">
        <v>3894</v>
      </c>
      <c r="H19795" s="94"/>
      <c r="I19795" s="94" t="s">
        <v>3895</v>
      </c>
      <c r="J19795" s="94"/>
      <c r="K19795" s="23" t="s">
        <v>3896</v>
      </c>
    </row>
    <row r="19796" spans="1:11" ht="15" customHeight="1" x14ac:dyDescent="0.25">
      <c r="A19796" s="24" t="s">
        <v>3971</v>
      </c>
      <c r="B19796" s="95" t="s">
        <v>3972</v>
      </c>
      <c r="C19796" s="95"/>
      <c r="D19796" s="96" t="s">
        <v>20</v>
      </c>
      <c r="E19796" s="96"/>
      <c r="F19796" s="24" t="s">
        <v>2056</v>
      </c>
      <c r="G19796" s="97">
        <v>0.86809999999999998</v>
      </c>
      <c r="H19796" s="97"/>
      <c r="I19796" s="98">
        <v>32.69</v>
      </c>
      <c r="J19796" s="98"/>
      <c r="K19796" s="27">
        <f>TRUNC(TRUNC(G19796,8)*I19796,2)</f>
        <v>28.37</v>
      </c>
    </row>
    <row r="19797" spans="1:11" ht="15" customHeight="1" x14ac:dyDescent="0.25">
      <c r="A19797" s="24" t="s">
        <v>3910</v>
      </c>
      <c r="B19797" s="95" t="s">
        <v>3911</v>
      </c>
      <c r="C19797" s="95"/>
      <c r="D19797" s="96" t="s">
        <v>20</v>
      </c>
      <c r="E19797" s="96"/>
      <c r="F19797" s="24" t="s">
        <v>2056</v>
      </c>
      <c r="G19797" s="97">
        <v>0.57869999999999999</v>
      </c>
      <c r="H19797" s="97"/>
      <c r="I19797" s="98">
        <v>24.94</v>
      </c>
      <c r="J19797" s="98"/>
      <c r="K19797" s="27">
        <f>TRUNC(TRUNC(G19797,8)*I19797,2)</f>
        <v>14.43</v>
      </c>
    </row>
    <row r="19798" spans="1:11" ht="18" customHeight="1" x14ac:dyDescent="0.25">
      <c r="A19798" s="9"/>
      <c r="B19798" s="9"/>
      <c r="C19798" s="9"/>
      <c r="D19798" s="9"/>
      <c r="E19798" s="9"/>
      <c r="F19798" s="9"/>
      <c r="G19798" s="91" t="s">
        <v>3912</v>
      </c>
      <c r="H19798" s="91"/>
      <c r="I19798" s="91"/>
      <c r="J19798" s="91"/>
      <c r="K19798" s="28">
        <f>SUM(K19796:K19797)</f>
        <v>42.8</v>
      </c>
    </row>
    <row r="19799" spans="1:11" ht="15" customHeight="1" x14ac:dyDescent="0.25">
      <c r="A19799" s="93" t="s">
        <v>3922</v>
      </c>
      <c r="B19799" s="93"/>
      <c r="C19799" s="93"/>
      <c r="D19799" s="94" t="s">
        <v>3</v>
      </c>
      <c r="E19799" s="94"/>
      <c r="F19799" s="23" t="s">
        <v>4</v>
      </c>
      <c r="G19799" s="94" t="s">
        <v>3894</v>
      </c>
      <c r="H19799" s="94"/>
      <c r="I19799" s="94" t="s">
        <v>3895</v>
      </c>
      <c r="J19799" s="94"/>
      <c r="K19799" s="23" t="s">
        <v>3896</v>
      </c>
    </row>
    <row r="19800" spans="1:11" ht="29.1" customHeight="1" x14ac:dyDescent="0.25">
      <c r="A19800" s="24" t="s">
        <v>4077</v>
      </c>
      <c r="B19800" s="95" t="s">
        <v>4078</v>
      </c>
      <c r="C19800" s="95"/>
      <c r="D19800" s="96" t="s">
        <v>20</v>
      </c>
      <c r="E19800" s="96"/>
      <c r="F19800" s="24" t="s">
        <v>34</v>
      </c>
      <c r="G19800" s="97">
        <v>2.2200000000000001E-2</v>
      </c>
      <c r="H19800" s="97"/>
      <c r="I19800" s="98">
        <v>924.6</v>
      </c>
      <c r="J19800" s="98"/>
      <c r="K19800" s="27">
        <f>TRUNC(TRUNC(G19800,8)*I19800,2)</f>
        <v>20.52</v>
      </c>
    </row>
    <row r="19801" spans="1:11" ht="15" customHeight="1" x14ac:dyDescent="0.25">
      <c r="A19801" s="9"/>
      <c r="B19801" s="9"/>
      <c r="C19801" s="9"/>
      <c r="D19801" s="9"/>
      <c r="E19801" s="9"/>
      <c r="F19801" s="9"/>
      <c r="G19801" s="91" t="s">
        <v>3933</v>
      </c>
      <c r="H19801" s="91"/>
      <c r="I19801" s="91"/>
      <c r="J19801" s="91"/>
      <c r="K19801" s="28">
        <f>SUM(K19800:K19800)</f>
        <v>20.52</v>
      </c>
    </row>
    <row r="19802" spans="1:11" ht="15" customHeight="1" x14ac:dyDescent="0.25">
      <c r="A19802" s="9"/>
      <c r="B19802" s="9"/>
      <c r="C19802" s="9"/>
      <c r="D19802" s="9"/>
      <c r="E19802" s="9"/>
      <c r="F19802" s="9"/>
      <c r="G19802" s="92" t="s">
        <v>3913</v>
      </c>
      <c r="H19802" s="92"/>
      <c r="I19802" s="92"/>
      <c r="J19802" s="92"/>
      <c r="K19802" s="29">
        <f>ROUND(SUM(K19794,K19798,K19801),2)</f>
        <v>1299.47</v>
      </c>
    </row>
    <row r="19803" spans="1:11" ht="9.9499999999999993" customHeight="1" x14ac:dyDescent="0.25">
      <c r="A19803" s="9"/>
      <c r="B19803" s="9"/>
      <c r="C19803" s="9"/>
      <c r="D19803" s="9"/>
      <c r="E19803" s="9"/>
      <c r="F19803" s="9"/>
      <c r="G19803" s="100"/>
      <c r="H19803" s="100"/>
      <c r="I19803" s="100"/>
      <c r="J19803" s="100"/>
      <c r="K19803" s="100"/>
    </row>
    <row r="19804" spans="1:11" ht="20.100000000000001" customHeight="1" x14ac:dyDescent="0.25">
      <c r="A19804" s="99" t="s">
        <v>3646</v>
      </c>
      <c r="B19804" s="99"/>
      <c r="C19804" s="99"/>
      <c r="D19804" s="99"/>
      <c r="E19804" s="99"/>
      <c r="F19804" s="99"/>
      <c r="G19804" s="99"/>
      <c r="H19804" s="99"/>
      <c r="I19804" s="99"/>
      <c r="J19804" s="99"/>
      <c r="K19804" s="99"/>
    </row>
    <row r="19805" spans="1:11" ht="15" customHeight="1" x14ac:dyDescent="0.25">
      <c r="A19805" s="93" t="s">
        <v>3893</v>
      </c>
      <c r="B19805" s="93"/>
      <c r="C19805" s="93"/>
      <c r="D19805" s="94" t="s">
        <v>3</v>
      </c>
      <c r="E19805" s="94"/>
      <c r="F19805" s="23" t="s">
        <v>4</v>
      </c>
      <c r="G19805" s="94" t="s">
        <v>3894</v>
      </c>
      <c r="H19805" s="94"/>
      <c r="I19805" s="94" t="s">
        <v>3895</v>
      </c>
      <c r="J19805" s="94"/>
      <c r="K19805" s="23" t="s">
        <v>3896</v>
      </c>
    </row>
    <row r="19806" spans="1:11" ht="15" customHeight="1" x14ac:dyDescent="0.25">
      <c r="A19806" s="24" t="s">
        <v>4067</v>
      </c>
      <c r="B19806" s="95" t="s">
        <v>4068</v>
      </c>
      <c r="C19806" s="95"/>
      <c r="D19806" s="96" t="s">
        <v>20</v>
      </c>
      <c r="E19806" s="96"/>
      <c r="F19806" s="24" t="s">
        <v>3903</v>
      </c>
      <c r="G19806" s="97">
        <v>8.6199999999999992</v>
      </c>
      <c r="H19806" s="97"/>
      <c r="I19806" s="98">
        <v>1.1299999999999999</v>
      </c>
      <c r="J19806" s="98"/>
      <c r="K19806" s="27">
        <f>TRUNC(TRUNC(G19806,8)*I19806,2)</f>
        <v>9.74</v>
      </c>
    </row>
    <row r="19807" spans="1:11" ht="29.1" customHeight="1" x14ac:dyDescent="0.25">
      <c r="A19807" s="24" t="s">
        <v>4069</v>
      </c>
      <c r="B19807" s="95" t="s">
        <v>4070</v>
      </c>
      <c r="C19807" s="95"/>
      <c r="D19807" s="96" t="s">
        <v>20</v>
      </c>
      <c r="E19807" s="96"/>
      <c r="F19807" s="24" t="s">
        <v>26</v>
      </c>
      <c r="G19807" s="97">
        <v>6.4375</v>
      </c>
      <c r="H19807" s="97"/>
      <c r="I19807" s="98">
        <v>17.63</v>
      </c>
      <c r="J19807" s="98"/>
      <c r="K19807" s="27">
        <f>TRUNC(TRUNC(G19807,8)*I19807,2)</f>
        <v>113.49</v>
      </c>
    </row>
    <row r="19808" spans="1:11" ht="15" customHeight="1" x14ac:dyDescent="0.25">
      <c r="A19808" s="24" t="s">
        <v>4071</v>
      </c>
      <c r="B19808" s="95" t="s">
        <v>4072</v>
      </c>
      <c r="C19808" s="95"/>
      <c r="D19808" s="96" t="s">
        <v>20</v>
      </c>
      <c r="E19808" s="96"/>
      <c r="F19808" s="24" t="s">
        <v>3903</v>
      </c>
      <c r="G19808" s="97">
        <v>0.24</v>
      </c>
      <c r="H19808" s="97"/>
      <c r="I19808" s="98">
        <v>3.58</v>
      </c>
      <c r="J19808" s="98"/>
      <c r="K19808" s="27">
        <f>TRUNC(TRUNC(G19808,8)*I19808,2)</f>
        <v>0.85</v>
      </c>
    </row>
    <row r="19809" spans="1:11" ht="15" customHeight="1" x14ac:dyDescent="0.25">
      <c r="A19809" s="9"/>
      <c r="B19809" s="9"/>
      <c r="C19809" s="9"/>
      <c r="D19809" s="9"/>
      <c r="E19809" s="9"/>
      <c r="F19809" s="9"/>
      <c r="G19809" s="91" t="s">
        <v>3906</v>
      </c>
      <c r="H19809" s="91"/>
      <c r="I19809" s="91"/>
      <c r="J19809" s="91"/>
      <c r="K19809" s="28">
        <f>SUM(K19806:K19808)</f>
        <v>124.07999999999998</v>
      </c>
    </row>
    <row r="19810" spans="1:11" ht="15" customHeight="1" x14ac:dyDescent="0.25">
      <c r="A19810" s="93" t="s">
        <v>3907</v>
      </c>
      <c r="B19810" s="93"/>
      <c r="C19810" s="93"/>
      <c r="D19810" s="94" t="s">
        <v>3</v>
      </c>
      <c r="E19810" s="94"/>
      <c r="F19810" s="23" t="s">
        <v>4</v>
      </c>
      <c r="G19810" s="94" t="s">
        <v>3894</v>
      </c>
      <c r="H19810" s="94"/>
      <c r="I19810" s="94" t="s">
        <v>3895</v>
      </c>
      <c r="J19810" s="94"/>
      <c r="K19810" s="23" t="s">
        <v>3896</v>
      </c>
    </row>
    <row r="19811" spans="1:11" ht="15" customHeight="1" x14ac:dyDescent="0.25">
      <c r="A19811" s="24" t="s">
        <v>3971</v>
      </c>
      <c r="B19811" s="95" t="s">
        <v>3972</v>
      </c>
      <c r="C19811" s="95"/>
      <c r="D19811" s="96" t="s">
        <v>20</v>
      </c>
      <c r="E19811" s="96"/>
      <c r="F19811" s="24" t="s">
        <v>2056</v>
      </c>
      <c r="G19811" s="97">
        <v>0.63900000000000001</v>
      </c>
      <c r="H19811" s="97"/>
      <c r="I19811" s="98">
        <v>32.69</v>
      </c>
      <c r="J19811" s="98"/>
      <c r="K19811" s="27">
        <f>TRUNC(TRUNC(G19811,8)*I19811,2)</f>
        <v>20.88</v>
      </c>
    </row>
    <row r="19812" spans="1:11" ht="15" customHeight="1" x14ac:dyDescent="0.25">
      <c r="A19812" s="24" t="s">
        <v>3910</v>
      </c>
      <c r="B19812" s="95" t="s">
        <v>3911</v>
      </c>
      <c r="C19812" s="95"/>
      <c r="D19812" s="96" t="s">
        <v>20</v>
      </c>
      <c r="E19812" s="96"/>
      <c r="F19812" s="24" t="s">
        <v>2056</v>
      </c>
      <c r="G19812" s="97">
        <v>1.2789999999999999</v>
      </c>
      <c r="H19812" s="97"/>
      <c r="I19812" s="98">
        <v>24.94</v>
      </c>
      <c r="J19812" s="98"/>
      <c r="K19812" s="27">
        <f>TRUNC(TRUNC(G19812,8)*I19812,2)</f>
        <v>31.89</v>
      </c>
    </row>
    <row r="19813" spans="1:11" ht="18" customHeight="1" x14ac:dyDescent="0.25">
      <c r="A19813" s="9"/>
      <c r="B19813" s="9"/>
      <c r="C19813" s="9"/>
      <c r="D19813" s="9"/>
      <c r="E19813" s="9"/>
      <c r="F19813" s="9"/>
      <c r="G19813" s="91" t="s">
        <v>3912</v>
      </c>
      <c r="H19813" s="91"/>
      <c r="I19813" s="91"/>
      <c r="J19813" s="91"/>
      <c r="K19813" s="28">
        <f>SUM(K19811:K19812)</f>
        <v>52.769999999999996</v>
      </c>
    </row>
    <row r="19814" spans="1:11" ht="15" customHeight="1" x14ac:dyDescent="0.25">
      <c r="A19814" s="9"/>
      <c r="B19814" s="9"/>
      <c r="C19814" s="9"/>
      <c r="D19814" s="9"/>
      <c r="E19814" s="9"/>
      <c r="F19814" s="9"/>
      <c r="G19814" s="92" t="s">
        <v>3913</v>
      </c>
      <c r="H19814" s="92"/>
      <c r="I19814" s="92"/>
      <c r="J19814" s="92"/>
      <c r="K19814" s="29">
        <f>ROUND(SUM(K19809,K19813),2)</f>
        <v>176.85</v>
      </c>
    </row>
    <row r="19815" spans="1:11" ht="9.9499999999999993" customHeight="1" x14ac:dyDescent="0.25">
      <c r="A19815" s="9"/>
      <c r="B19815" s="9"/>
      <c r="C19815" s="9"/>
      <c r="D19815" s="9"/>
      <c r="E19815" s="9"/>
      <c r="F19815" s="9"/>
      <c r="G19815" s="100"/>
      <c r="H19815" s="100"/>
      <c r="I19815" s="100"/>
      <c r="J19815" s="100"/>
      <c r="K19815" s="100"/>
    </row>
    <row r="19816" spans="1:11" ht="20.100000000000001" customHeight="1" x14ac:dyDescent="0.25">
      <c r="A19816" s="99" t="s">
        <v>3647</v>
      </c>
      <c r="B19816" s="99"/>
      <c r="C19816" s="99"/>
      <c r="D19816" s="99"/>
      <c r="E19816" s="99"/>
      <c r="F19816" s="99"/>
      <c r="G19816" s="99"/>
      <c r="H19816" s="99"/>
      <c r="I19816" s="99"/>
      <c r="J19816" s="99"/>
      <c r="K19816" s="99"/>
    </row>
    <row r="19817" spans="1:11" ht="20.100000000000001" customHeight="1" x14ac:dyDescent="0.25">
      <c r="A19817" s="106" t="s">
        <v>4010</v>
      </c>
      <c r="B19817" s="106"/>
      <c r="C19817" s="106"/>
      <c r="D19817" s="106"/>
      <c r="E19817" s="106"/>
      <c r="F19817" s="2" t="s">
        <v>4</v>
      </c>
      <c r="G19817" s="87" t="s">
        <v>4001</v>
      </c>
      <c r="H19817" s="87"/>
      <c r="I19817" s="87" t="s">
        <v>3895</v>
      </c>
      <c r="J19817" s="87"/>
      <c r="K19817" s="2" t="s">
        <v>4011</v>
      </c>
    </row>
    <row r="19818" spans="1:11" ht="15" customHeight="1" x14ac:dyDescent="0.25">
      <c r="A19818" s="6" t="s">
        <v>4079</v>
      </c>
      <c r="B19818" s="104" t="s">
        <v>4080</v>
      </c>
      <c r="C19818" s="104"/>
      <c r="D19818" s="104"/>
      <c r="E19818" s="104"/>
      <c r="F19818" s="6" t="s">
        <v>77</v>
      </c>
      <c r="G19818" s="113">
        <v>1.7700000000000001E-3</v>
      </c>
      <c r="H19818" s="113"/>
      <c r="I19818" s="105">
        <v>33.79</v>
      </c>
      <c r="J19818" s="105"/>
      <c r="K19818" s="33">
        <f>ROUND(ROUND(G19818,5)*I19818,4)</f>
        <v>5.9799999999999999E-2</v>
      </c>
    </row>
    <row r="19819" spans="1:11" ht="15" customHeight="1" x14ac:dyDescent="0.25">
      <c r="A19819" s="6" t="s">
        <v>4081</v>
      </c>
      <c r="B19819" s="104" t="s">
        <v>4082</v>
      </c>
      <c r="C19819" s="104"/>
      <c r="D19819" s="104"/>
      <c r="E19819" s="104"/>
      <c r="F19819" s="6" t="s">
        <v>77</v>
      </c>
      <c r="G19819" s="113">
        <v>3.9300000000000003E-3</v>
      </c>
      <c r="H19819" s="113"/>
      <c r="I19819" s="105">
        <v>448.02</v>
      </c>
      <c r="J19819" s="105"/>
      <c r="K19819" s="33">
        <f>ROUND(ROUND(G19819,5)*I19819,4)</f>
        <v>1.7606999999999999</v>
      </c>
    </row>
    <row r="19820" spans="1:11" ht="15" customHeight="1" x14ac:dyDescent="0.25">
      <c r="A19820" s="6" t="s">
        <v>4083</v>
      </c>
      <c r="B19820" s="104" t="s">
        <v>4084</v>
      </c>
      <c r="C19820" s="104"/>
      <c r="D19820" s="104"/>
      <c r="E19820" s="104"/>
      <c r="F19820" s="6" t="s">
        <v>77</v>
      </c>
      <c r="G19820" s="113">
        <v>7.0800000000000004E-3</v>
      </c>
      <c r="H19820" s="113"/>
      <c r="I19820" s="105">
        <v>46.06</v>
      </c>
      <c r="J19820" s="105"/>
      <c r="K19820" s="33">
        <f>ROUND(ROUND(G19820,5)*I19820,4)</f>
        <v>0.3261</v>
      </c>
    </row>
    <row r="19821" spans="1:11" ht="15" customHeight="1" x14ac:dyDescent="0.25">
      <c r="A19821" s="6" t="s">
        <v>4085</v>
      </c>
      <c r="B19821" s="104" t="s">
        <v>4086</v>
      </c>
      <c r="C19821" s="104"/>
      <c r="D19821" s="104"/>
      <c r="E19821" s="104"/>
      <c r="F19821" s="6" t="s">
        <v>103</v>
      </c>
      <c r="G19821" s="113">
        <v>1</v>
      </c>
      <c r="H19821" s="113"/>
      <c r="I19821" s="105">
        <v>16.98</v>
      </c>
      <c r="J19821" s="105"/>
      <c r="K19821" s="33">
        <f>ROUND(ROUND(G19821,5)*I19821,4)</f>
        <v>16.98</v>
      </c>
    </row>
    <row r="19822" spans="1:11" ht="15" customHeight="1" x14ac:dyDescent="0.25">
      <c r="A19822" s="1"/>
      <c r="B19822" s="1"/>
      <c r="C19822" s="1"/>
      <c r="D19822" s="1"/>
      <c r="E19822" s="1"/>
      <c r="F19822" s="1"/>
      <c r="G19822" s="85" t="s">
        <v>4014</v>
      </c>
      <c r="H19822" s="85"/>
      <c r="I19822" s="85"/>
      <c r="J19822" s="85"/>
      <c r="K19822" s="34">
        <f>SUM(K19818:K19821)</f>
        <v>19.1266</v>
      </c>
    </row>
    <row r="19823" spans="1:11" ht="15" customHeight="1" x14ac:dyDescent="0.25">
      <c r="A19823" s="106" t="s">
        <v>4015</v>
      </c>
      <c r="B19823" s="106"/>
      <c r="C19823" s="106"/>
      <c r="D19823" s="23" t="s">
        <v>4016</v>
      </c>
      <c r="E19823" s="94" t="s">
        <v>4017</v>
      </c>
      <c r="F19823" s="94"/>
      <c r="G19823" s="94" t="s">
        <v>4001</v>
      </c>
      <c r="H19823" s="94"/>
      <c r="I19823" s="94" t="s">
        <v>3895</v>
      </c>
      <c r="J19823" s="94"/>
      <c r="K19823" s="23" t="s">
        <v>4011</v>
      </c>
    </row>
    <row r="19824" spans="1:11" ht="27.95" customHeight="1" x14ac:dyDescent="0.25">
      <c r="A19824" s="38" t="s">
        <v>4085</v>
      </c>
      <c r="B19824" s="109" t="s">
        <v>4087</v>
      </c>
      <c r="C19824" s="109"/>
      <c r="D19824" s="38" t="s">
        <v>4019</v>
      </c>
      <c r="E19824" s="110" t="s">
        <v>4088</v>
      </c>
      <c r="F19824" s="110"/>
      <c r="G19824" s="111">
        <v>1.9630000000000002E-2</v>
      </c>
      <c r="H19824" s="111"/>
      <c r="I19824" s="112">
        <v>33.64</v>
      </c>
      <c r="J19824" s="112"/>
      <c r="K19824" s="41">
        <f>ROUND(ROUND(G19824,5)*I19824,4)</f>
        <v>0.66039999999999999</v>
      </c>
    </row>
    <row r="19825" spans="1:11" ht="15" customHeight="1" x14ac:dyDescent="0.25">
      <c r="A19825" s="1"/>
      <c r="B19825" s="1"/>
      <c r="C19825" s="1"/>
      <c r="D19825" s="1"/>
      <c r="E19825" s="1"/>
      <c r="F19825" s="1"/>
      <c r="G19825" s="85" t="s">
        <v>4021</v>
      </c>
      <c r="H19825" s="85"/>
      <c r="I19825" s="85"/>
      <c r="J19825" s="85"/>
      <c r="K19825" s="33">
        <f>SUM(K19824:K19824)</f>
        <v>0.66039999999999999</v>
      </c>
    </row>
    <row r="19826" spans="1:11" ht="12.95" customHeight="1" x14ac:dyDescent="0.25">
      <c r="A19826" s="106" t="s">
        <v>4022</v>
      </c>
      <c r="B19826" s="106"/>
      <c r="C19826" s="94" t="s">
        <v>4023</v>
      </c>
      <c r="D19826" s="94" t="s">
        <v>5</v>
      </c>
      <c r="E19826" s="94" t="s">
        <v>4024</v>
      </c>
      <c r="F19826" s="94"/>
      <c r="G19826" s="94" t="s">
        <v>4025</v>
      </c>
      <c r="H19826" s="94"/>
      <c r="I19826" s="94" t="s">
        <v>2086</v>
      </c>
      <c r="J19826" s="94"/>
      <c r="K19826" s="94" t="s">
        <v>4011</v>
      </c>
    </row>
    <row r="19827" spans="1:11" ht="12" customHeight="1" x14ac:dyDescent="0.25">
      <c r="A19827" s="106"/>
      <c r="B19827" s="106"/>
      <c r="C19827" s="94"/>
      <c r="D19827" s="94"/>
      <c r="E19827" s="23" t="s">
        <v>2092</v>
      </c>
      <c r="F19827" s="23" t="s">
        <v>4026</v>
      </c>
      <c r="G19827" s="23" t="s">
        <v>2092</v>
      </c>
      <c r="H19827" s="23" t="s">
        <v>4026</v>
      </c>
      <c r="I19827" s="23" t="s">
        <v>2092</v>
      </c>
      <c r="J19827" s="23" t="s">
        <v>4026</v>
      </c>
      <c r="K19827" s="94"/>
    </row>
    <row r="19828" spans="1:11" ht="27.95" customHeight="1" x14ac:dyDescent="0.25">
      <c r="A19828" s="38" t="s">
        <v>4085</v>
      </c>
      <c r="B19828" s="39" t="s">
        <v>4087</v>
      </c>
      <c r="C19828" s="38" t="s">
        <v>4027</v>
      </c>
      <c r="D19828" s="40">
        <v>1.9630000000000002E-2</v>
      </c>
      <c r="E19828" s="42">
        <v>0</v>
      </c>
      <c r="F19828" s="43">
        <v>1.1100000000000001</v>
      </c>
      <c r="G19828" s="42">
        <v>0</v>
      </c>
      <c r="H19828" s="43">
        <v>0.88</v>
      </c>
      <c r="I19828" s="42">
        <v>0</v>
      </c>
      <c r="J19828" s="43">
        <v>0.72</v>
      </c>
      <c r="K19828" s="41">
        <f>ROUND(D19828*(ROUND(E19828*F19828,4)+ROUND(G19828*H19828,4)+ROUND(I19828*J19828,4)),4)</f>
        <v>0</v>
      </c>
    </row>
    <row r="19829" spans="1:11" ht="15" customHeight="1" x14ac:dyDescent="0.25">
      <c r="A19829" s="1"/>
      <c r="B19829" s="1"/>
      <c r="C19829" s="1"/>
      <c r="D19829" s="1"/>
      <c r="E19829" s="1"/>
      <c r="F19829" s="1"/>
      <c r="G19829" s="85" t="s">
        <v>4028</v>
      </c>
      <c r="H19829" s="85"/>
      <c r="I19829" s="85"/>
      <c r="J19829" s="85"/>
      <c r="K19829" s="33">
        <f>SUM(K19827:K19828)</f>
        <v>0</v>
      </c>
    </row>
    <row r="19830" spans="1:11" ht="15" customHeight="1" x14ac:dyDescent="0.25">
      <c r="A19830" s="9"/>
      <c r="B19830" s="9"/>
      <c r="C19830" s="9"/>
      <c r="D19830" s="9"/>
      <c r="E19830" s="9"/>
      <c r="F19830" s="9"/>
      <c r="G19830" s="92" t="s">
        <v>4029</v>
      </c>
      <c r="H19830" s="92"/>
      <c r="I19830" s="92"/>
      <c r="J19830" s="92"/>
      <c r="K19830" s="33">
        <f>SUM(K19822,K19825,K19829)</f>
        <v>19.786999999999999</v>
      </c>
    </row>
    <row r="19831" spans="1:11" ht="15" customHeight="1" x14ac:dyDescent="0.25">
      <c r="A19831" s="9"/>
      <c r="B19831" s="9"/>
      <c r="C19831" s="9"/>
      <c r="D19831" s="9"/>
      <c r="E19831" s="9"/>
      <c r="F19831" s="9"/>
      <c r="G19831" s="92" t="s">
        <v>3913</v>
      </c>
      <c r="H19831" s="92"/>
      <c r="I19831" s="92"/>
      <c r="J19831" s="92"/>
      <c r="K19831" s="29">
        <f>ROUND(SUM(K19830),2)</f>
        <v>19.79</v>
      </c>
    </row>
    <row r="19832" spans="1:11" ht="9.9499999999999993" customHeight="1" x14ac:dyDescent="0.25">
      <c r="A19832" s="9"/>
      <c r="B19832" s="9"/>
      <c r="C19832" s="9"/>
      <c r="D19832" s="9"/>
      <c r="E19832" s="9"/>
      <c r="F19832" s="9"/>
      <c r="G19832" s="100"/>
      <c r="H19832" s="100"/>
      <c r="I19832" s="100"/>
      <c r="J19832" s="100"/>
      <c r="K19832" s="100"/>
    </row>
    <row r="19833" spans="1:11" ht="20.100000000000001" customHeight="1" x14ac:dyDescent="0.25">
      <c r="A19833" s="99" t="s">
        <v>3648</v>
      </c>
      <c r="B19833" s="99"/>
      <c r="C19833" s="99"/>
      <c r="D19833" s="99"/>
      <c r="E19833" s="99"/>
      <c r="F19833" s="99"/>
      <c r="G19833" s="99"/>
      <c r="H19833" s="99"/>
      <c r="I19833" s="99"/>
      <c r="J19833" s="99"/>
      <c r="K19833" s="99"/>
    </row>
    <row r="19834" spans="1:11" ht="15" customHeight="1" x14ac:dyDescent="0.25">
      <c r="A19834" s="93" t="s">
        <v>3893</v>
      </c>
      <c r="B19834" s="93"/>
      <c r="C19834" s="93"/>
      <c r="D19834" s="94" t="s">
        <v>3</v>
      </c>
      <c r="E19834" s="94"/>
      <c r="F19834" s="23" t="s">
        <v>4</v>
      </c>
      <c r="G19834" s="94" t="s">
        <v>3894</v>
      </c>
      <c r="H19834" s="94"/>
      <c r="I19834" s="94" t="s">
        <v>3895</v>
      </c>
      <c r="J19834" s="94"/>
      <c r="K19834" s="23" t="s">
        <v>3896</v>
      </c>
    </row>
    <row r="19835" spans="1:11" ht="15" customHeight="1" x14ac:dyDescent="0.25">
      <c r="A19835" s="24" t="s">
        <v>4089</v>
      </c>
      <c r="B19835" s="95" t="s">
        <v>4090</v>
      </c>
      <c r="C19835" s="95"/>
      <c r="D19835" s="96" t="s">
        <v>20</v>
      </c>
      <c r="E19835" s="96"/>
      <c r="F19835" s="24" t="s">
        <v>16</v>
      </c>
      <c r="G19835" s="97">
        <v>1</v>
      </c>
      <c r="H19835" s="97"/>
      <c r="I19835" s="98">
        <v>12.85</v>
      </c>
      <c r="J19835" s="98"/>
      <c r="K19835" s="27">
        <f>TRUNC(TRUNC(G19835,8)*I19835,2)</f>
        <v>12.85</v>
      </c>
    </row>
    <row r="19836" spans="1:11" ht="15" customHeight="1" x14ac:dyDescent="0.25">
      <c r="A19836" s="9"/>
      <c r="B19836" s="9"/>
      <c r="C19836" s="9"/>
      <c r="D19836" s="9"/>
      <c r="E19836" s="9"/>
      <c r="F19836" s="9"/>
      <c r="G19836" s="91" t="s">
        <v>3906</v>
      </c>
      <c r="H19836" s="91"/>
      <c r="I19836" s="91"/>
      <c r="J19836" s="91"/>
      <c r="K19836" s="28">
        <f>SUM(K19835:K19835)</f>
        <v>12.85</v>
      </c>
    </row>
    <row r="19837" spans="1:11" ht="15" customHeight="1" x14ac:dyDescent="0.25">
      <c r="A19837" s="93" t="s">
        <v>3907</v>
      </c>
      <c r="B19837" s="93"/>
      <c r="C19837" s="93"/>
      <c r="D19837" s="94" t="s">
        <v>3</v>
      </c>
      <c r="E19837" s="94"/>
      <c r="F19837" s="23" t="s">
        <v>4</v>
      </c>
      <c r="G19837" s="94" t="s">
        <v>3894</v>
      </c>
      <c r="H19837" s="94"/>
      <c r="I19837" s="94" t="s">
        <v>3895</v>
      </c>
      <c r="J19837" s="94"/>
      <c r="K19837" s="23" t="s">
        <v>3896</v>
      </c>
    </row>
    <row r="19838" spans="1:11" ht="15" customHeight="1" x14ac:dyDescent="0.25">
      <c r="A19838" s="24" t="s">
        <v>3961</v>
      </c>
      <c r="B19838" s="95" t="s">
        <v>3962</v>
      </c>
      <c r="C19838" s="95"/>
      <c r="D19838" s="96" t="s">
        <v>20</v>
      </c>
      <c r="E19838" s="96"/>
      <c r="F19838" s="24" t="s">
        <v>2056</v>
      </c>
      <c r="G19838" s="97">
        <v>2.7699999999999999E-2</v>
      </c>
      <c r="H19838" s="97"/>
      <c r="I19838" s="98">
        <v>29.5</v>
      </c>
      <c r="J19838" s="98"/>
      <c r="K19838" s="27">
        <f>TRUNC(TRUNC(G19838,8)*I19838,2)</f>
        <v>0.81</v>
      </c>
    </row>
    <row r="19839" spans="1:11" ht="15" customHeight="1" x14ac:dyDescent="0.25">
      <c r="A19839" s="24" t="s">
        <v>3910</v>
      </c>
      <c r="B19839" s="95" t="s">
        <v>3911</v>
      </c>
      <c r="C19839" s="95"/>
      <c r="D19839" s="96" t="s">
        <v>20</v>
      </c>
      <c r="E19839" s="96"/>
      <c r="F19839" s="24" t="s">
        <v>2056</v>
      </c>
      <c r="G19839" s="97">
        <v>0.1386</v>
      </c>
      <c r="H19839" s="97"/>
      <c r="I19839" s="98">
        <v>24.94</v>
      </c>
      <c r="J19839" s="98"/>
      <c r="K19839" s="27">
        <f>TRUNC(TRUNC(G19839,8)*I19839,2)</f>
        <v>3.45</v>
      </c>
    </row>
    <row r="19840" spans="1:11" ht="18" customHeight="1" x14ac:dyDescent="0.25">
      <c r="A19840" s="9"/>
      <c r="B19840" s="9"/>
      <c r="C19840" s="9"/>
      <c r="D19840" s="9"/>
      <c r="E19840" s="9"/>
      <c r="F19840" s="9"/>
      <c r="G19840" s="91" t="s">
        <v>3912</v>
      </c>
      <c r="H19840" s="91"/>
      <c r="I19840" s="91"/>
      <c r="J19840" s="91"/>
      <c r="K19840" s="28">
        <f>SUM(K19838:K19839)</f>
        <v>4.26</v>
      </c>
    </row>
    <row r="19841" spans="1:11" ht="15" customHeight="1" x14ac:dyDescent="0.25">
      <c r="A19841" s="9"/>
      <c r="B19841" s="9"/>
      <c r="C19841" s="9"/>
      <c r="D19841" s="9"/>
      <c r="E19841" s="9"/>
      <c r="F19841" s="9"/>
      <c r="G19841" s="92" t="s">
        <v>3913</v>
      </c>
      <c r="H19841" s="92"/>
      <c r="I19841" s="92"/>
      <c r="J19841" s="92"/>
      <c r="K19841" s="29">
        <f>ROUND(SUM(K19836,K19840),2)</f>
        <v>17.11</v>
      </c>
    </row>
    <row r="19842" spans="1:11" ht="9.9499999999999993" customHeight="1" x14ac:dyDescent="0.25">
      <c r="A19842" s="9"/>
      <c r="B19842" s="9"/>
      <c r="C19842" s="9"/>
      <c r="D19842" s="9"/>
      <c r="E19842" s="9"/>
      <c r="F19842" s="9"/>
      <c r="G19842" s="100"/>
      <c r="H19842" s="100"/>
      <c r="I19842" s="100"/>
      <c r="J19842" s="100"/>
      <c r="K19842" s="100"/>
    </row>
    <row r="19843" spans="1:11" ht="20.100000000000001" customHeight="1" x14ac:dyDescent="0.25">
      <c r="A19843" s="99" t="s">
        <v>3649</v>
      </c>
      <c r="B19843" s="99"/>
      <c r="C19843" s="99"/>
      <c r="D19843" s="99"/>
      <c r="E19843" s="99"/>
      <c r="F19843" s="99"/>
      <c r="G19843" s="99"/>
      <c r="H19843" s="99"/>
      <c r="I19843" s="99"/>
      <c r="J19843" s="99"/>
      <c r="K19843" s="99"/>
    </row>
    <row r="19844" spans="1:11" ht="12.95" customHeight="1" x14ac:dyDescent="0.25">
      <c r="A19844" s="107" t="s">
        <v>3984</v>
      </c>
      <c r="B19844" s="107"/>
      <c r="C19844" s="107"/>
      <c r="D19844" s="108" t="s">
        <v>3985</v>
      </c>
      <c r="E19844" s="87" t="s">
        <v>3986</v>
      </c>
      <c r="F19844" s="87"/>
      <c r="G19844" s="87" t="s">
        <v>3987</v>
      </c>
      <c r="H19844" s="87"/>
      <c r="I19844" s="87"/>
      <c r="J19844" s="87"/>
      <c r="K19844" s="87" t="s">
        <v>3988</v>
      </c>
    </row>
    <row r="19845" spans="1:11" ht="12" customHeight="1" x14ac:dyDescent="0.25">
      <c r="A19845" s="107"/>
      <c r="B19845" s="107"/>
      <c r="C19845" s="107"/>
      <c r="D19845" s="108"/>
      <c r="E19845" s="23" t="s">
        <v>3989</v>
      </c>
      <c r="F19845" s="23" t="s">
        <v>3990</v>
      </c>
      <c r="G19845" s="94" t="s">
        <v>3989</v>
      </c>
      <c r="H19845" s="94"/>
      <c r="I19845" s="94" t="s">
        <v>3990</v>
      </c>
      <c r="J19845" s="94"/>
      <c r="K19845" s="87"/>
    </row>
    <row r="19846" spans="1:11" ht="15.95" customHeight="1" x14ac:dyDescent="0.25">
      <c r="A19846" s="6" t="s">
        <v>4091</v>
      </c>
      <c r="B19846" s="104" t="s">
        <v>4092</v>
      </c>
      <c r="C19846" s="104"/>
      <c r="D19846" s="44">
        <v>1</v>
      </c>
      <c r="E19846" s="32">
        <v>0.8</v>
      </c>
      <c r="F19846" s="32">
        <v>0.19999999999999996</v>
      </c>
      <c r="G19846" s="105">
        <v>5.32</v>
      </c>
      <c r="H19846" s="105"/>
      <c r="I19846" s="105">
        <v>0.5</v>
      </c>
      <c r="J19846" s="105"/>
      <c r="K19846" s="33">
        <f>TRUNC(D19846*(TRUNC(E19846*G19846,4)+TRUNC(F19846*I19846,4)),4)</f>
        <v>4.3559999999999999</v>
      </c>
    </row>
    <row r="19847" spans="1:11" ht="15" customHeight="1" x14ac:dyDescent="0.25">
      <c r="A19847" s="1"/>
      <c r="B19847" s="1"/>
      <c r="C19847" s="1"/>
      <c r="D19847" s="1"/>
      <c r="E19847" s="1"/>
      <c r="F19847" s="1"/>
      <c r="G19847" s="85" t="s">
        <v>3999</v>
      </c>
      <c r="H19847" s="85"/>
      <c r="I19847" s="85"/>
      <c r="J19847" s="85"/>
      <c r="K19847" s="34">
        <f>SUM(K19845:K19846)</f>
        <v>4.3559999999999999</v>
      </c>
    </row>
    <row r="19848" spans="1:11" ht="20.100000000000001" customHeight="1" x14ac:dyDescent="0.25">
      <c r="A19848" s="106" t="s">
        <v>4000</v>
      </c>
      <c r="B19848" s="106"/>
      <c r="C19848" s="106"/>
      <c r="D19848" s="106"/>
      <c r="E19848" s="106"/>
      <c r="F19848" s="2" t="s">
        <v>4</v>
      </c>
      <c r="G19848" s="87" t="s">
        <v>4001</v>
      </c>
      <c r="H19848" s="87"/>
      <c r="I19848" s="87" t="s">
        <v>4002</v>
      </c>
      <c r="J19848" s="87"/>
      <c r="K19848" s="2" t="s">
        <v>3988</v>
      </c>
    </row>
    <row r="19849" spans="1:11" ht="15" customHeight="1" x14ac:dyDescent="0.25">
      <c r="A19849" s="6" t="s">
        <v>4093</v>
      </c>
      <c r="B19849" s="101" t="s">
        <v>4094</v>
      </c>
      <c r="C19849" s="101"/>
      <c r="D19849" s="101"/>
      <c r="E19849" s="101"/>
      <c r="F19849" s="6" t="s">
        <v>3940</v>
      </c>
      <c r="G19849" s="102">
        <v>0.1333</v>
      </c>
      <c r="H19849" s="102"/>
      <c r="I19849" s="103">
        <v>3.96</v>
      </c>
      <c r="J19849" s="103"/>
      <c r="K19849" s="7">
        <f>TRUNC(TRUNC(G19849,8)*I19849,2)</f>
        <v>0.52</v>
      </c>
    </row>
    <row r="19850" spans="1:11" ht="15" customHeight="1" x14ac:dyDescent="0.25">
      <c r="A19850" s="6" t="s">
        <v>4095</v>
      </c>
      <c r="B19850" s="101" t="s">
        <v>4096</v>
      </c>
      <c r="C19850" s="101"/>
      <c r="D19850" s="101"/>
      <c r="E19850" s="101"/>
      <c r="F19850" s="6" t="s">
        <v>3940</v>
      </c>
      <c r="G19850" s="102">
        <v>2</v>
      </c>
      <c r="H19850" s="102"/>
      <c r="I19850" s="103">
        <v>14.41</v>
      </c>
      <c r="J19850" s="103"/>
      <c r="K19850" s="7">
        <f>TRUNC(TRUNC(G19850,8)*I19850,2)</f>
        <v>28.82</v>
      </c>
    </row>
    <row r="19851" spans="1:11" ht="15" customHeight="1" x14ac:dyDescent="0.25">
      <c r="A19851" s="6" t="s">
        <v>4097</v>
      </c>
      <c r="B19851" s="101" t="s">
        <v>4098</v>
      </c>
      <c r="C19851" s="101"/>
      <c r="D19851" s="101"/>
      <c r="E19851" s="101"/>
      <c r="F19851" s="6" t="s">
        <v>3940</v>
      </c>
      <c r="G19851" s="102">
        <v>3</v>
      </c>
      <c r="H19851" s="102"/>
      <c r="I19851" s="103">
        <v>14.58</v>
      </c>
      <c r="J19851" s="103"/>
      <c r="K19851" s="7">
        <f>TRUNC(TRUNC(G19851,8)*I19851,2)</f>
        <v>43.74</v>
      </c>
    </row>
    <row r="19852" spans="1:11" ht="15" customHeight="1" x14ac:dyDescent="0.25">
      <c r="A19852" s="1"/>
      <c r="B19852" s="1"/>
      <c r="C19852" s="1"/>
      <c r="D19852" s="1"/>
      <c r="E19852" s="1"/>
      <c r="F19852" s="1"/>
      <c r="G19852" s="85" t="s">
        <v>4005</v>
      </c>
      <c r="H19852" s="85"/>
      <c r="I19852" s="85"/>
      <c r="J19852" s="85"/>
      <c r="K19852" s="29">
        <f>SUM(K19849:K19851)</f>
        <v>73.08</v>
      </c>
    </row>
    <row r="19853" spans="1:11" ht="15" customHeight="1" x14ac:dyDescent="0.25">
      <c r="A19853" s="9"/>
      <c r="B19853" s="9"/>
      <c r="C19853" s="9"/>
      <c r="D19853" s="9"/>
      <c r="E19853" s="9"/>
      <c r="F19853" s="9"/>
      <c r="G19853" s="92" t="s">
        <v>4006</v>
      </c>
      <c r="H19853" s="92"/>
      <c r="I19853" s="92"/>
      <c r="J19853" s="92"/>
      <c r="K19853" s="33">
        <f>SUM(K19847,K19852)</f>
        <v>77.435999999999993</v>
      </c>
    </row>
    <row r="19854" spans="1:11" ht="15" customHeight="1" x14ac:dyDescent="0.25">
      <c r="A19854" s="9"/>
      <c r="B19854" s="9"/>
      <c r="C19854" s="9"/>
      <c r="D19854" s="9"/>
      <c r="E19854" s="9"/>
      <c r="F19854" s="9"/>
      <c r="G19854" s="92" t="s">
        <v>4007</v>
      </c>
      <c r="H19854" s="92"/>
      <c r="I19854" s="92"/>
      <c r="J19854" s="92"/>
      <c r="K19854" s="35">
        <v>22.5</v>
      </c>
    </row>
    <row r="19855" spans="1:11" ht="15" customHeight="1" x14ac:dyDescent="0.25">
      <c r="A19855" s="9"/>
      <c r="B19855" s="9"/>
      <c r="C19855" s="9"/>
      <c r="D19855" s="9"/>
      <c r="E19855" s="9"/>
      <c r="F19855" s="9"/>
      <c r="G19855" s="92" t="s">
        <v>4008</v>
      </c>
      <c r="H19855" s="92"/>
      <c r="I19855" s="92"/>
      <c r="J19855" s="92"/>
      <c r="K19855" s="33">
        <f>TRUNC(K19853/K19854,4)</f>
        <v>3.4416000000000002</v>
      </c>
    </row>
    <row r="19856" spans="1:11" ht="15" customHeight="1" x14ac:dyDescent="0.25">
      <c r="A19856" s="9"/>
      <c r="B19856" s="9"/>
      <c r="C19856" s="9"/>
      <c r="D19856" s="9"/>
      <c r="E19856" s="9"/>
      <c r="F19856" s="9"/>
      <c r="G19856" s="92" t="s">
        <v>4029</v>
      </c>
      <c r="H19856" s="92"/>
      <c r="I19856" s="92"/>
      <c r="J19856" s="92"/>
      <c r="K19856" s="33">
        <f>SUM(K19855)</f>
        <v>3.4416000000000002</v>
      </c>
    </row>
    <row r="19857" spans="1:11" ht="15" customHeight="1" x14ac:dyDescent="0.25">
      <c r="A19857" s="9"/>
      <c r="B19857" s="9"/>
      <c r="C19857" s="9"/>
      <c r="D19857" s="9"/>
      <c r="E19857" s="9"/>
      <c r="F19857" s="9"/>
      <c r="G19857" s="92" t="s">
        <v>3913</v>
      </c>
      <c r="H19857" s="92"/>
      <c r="I19857" s="92"/>
      <c r="J19857" s="92"/>
      <c r="K19857" s="29">
        <f>ROUND(SUM(K19856),2)</f>
        <v>3.44</v>
      </c>
    </row>
    <row r="19858" spans="1:11" ht="9.9499999999999993" customHeight="1" x14ac:dyDescent="0.25">
      <c r="A19858" s="9"/>
      <c r="B19858" s="9"/>
      <c r="C19858" s="9"/>
      <c r="D19858" s="9"/>
      <c r="E19858" s="9"/>
      <c r="F19858" s="9"/>
      <c r="G19858" s="100"/>
      <c r="H19858" s="100"/>
      <c r="I19858" s="100"/>
      <c r="J19858" s="100"/>
      <c r="K19858" s="100"/>
    </row>
    <row r="19859" spans="1:11" ht="20.100000000000001" customHeight="1" x14ac:dyDescent="0.25">
      <c r="A19859" s="99" t="s">
        <v>3650</v>
      </c>
      <c r="B19859" s="99"/>
      <c r="C19859" s="99"/>
      <c r="D19859" s="99"/>
      <c r="E19859" s="99"/>
      <c r="F19859" s="99"/>
      <c r="G19859" s="99"/>
      <c r="H19859" s="99"/>
      <c r="I19859" s="99"/>
      <c r="J19859" s="99"/>
      <c r="K19859" s="99"/>
    </row>
    <row r="19860" spans="1:11" ht="15" customHeight="1" x14ac:dyDescent="0.25">
      <c r="A19860" s="93" t="s">
        <v>3893</v>
      </c>
      <c r="B19860" s="93"/>
      <c r="C19860" s="93"/>
      <c r="D19860" s="94" t="s">
        <v>3</v>
      </c>
      <c r="E19860" s="94"/>
      <c r="F19860" s="23" t="s">
        <v>4</v>
      </c>
      <c r="G19860" s="94" t="s">
        <v>3894</v>
      </c>
      <c r="H19860" s="94"/>
      <c r="I19860" s="94" t="s">
        <v>3895</v>
      </c>
      <c r="J19860" s="94"/>
      <c r="K19860" s="23" t="s">
        <v>3896</v>
      </c>
    </row>
    <row r="19861" spans="1:11" ht="15" customHeight="1" x14ac:dyDescent="0.25">
      <c r="A19861" s="24" t="s">
        <v>3951</v>
      </c>
      <c r="B19861" s="95" t="s">
        <v>3952</v>
      </c>
      <c r="C19861" s="95"/>
      <c r="D19861" s="96" t="s">
        <v>3953</v>
      </c>
      <c r="E19861" s="96"/>
      <c r="F19861" s="24" t="s">
        <v>3954</v>
      </c>
      <c r="G19861" s="97">
        <v>4.0000000000000001E-3</v>
      </c>
      <c r="H19861" s="97"/>
      <c r="I19861" s="98">
        <v>215</v>
      </c>
      <c r="J19861" s="98"/>
      <c r="K19861" s="27">
        <f>ROUND(ROUND(G19861,8)*I19861,2)</f>
        <v>0.86</v>
      </c>
    </row>
    <row r="19862" spans="1:11" ht="15" customHeight="1" x14ac:dyDescent="0.25">
      <c r="A19862" s="24" t="s">
        <v>3955</v>
      </c>
      <c r="B19862" s="95" t="s">
        <v>3956</v>
      </c>
      <c r="C19862" s="95"/>
      <c r="D19862" s="96" t="s">
        <v>20</v>
      </c>
      <c r="E19862" s="96"/>
      <c r="F19862" s="24" t="s">
        <v>3903</v>
      </c>
      <c r="G19862" s="97">
        <v>5.0000000000000001E-3</v>
      </c>
      <c r="H19862" s="97"/>
      <c r="I19862" s="98">
        <v>19.37</v>
      </c>
      <c r="J19862" s="98"/>
      <c r="K19862" s="27">
        <f>ROUND(ROUND(G19862,8)*I19862,2)</f>
        <v>0.1</v>
      </c>
    </row>
    <row r="19863" spans="1:11" ht="15" customHeight="1" x14ac:dyDescent="0.25">
      <c r="A19863" s="9"/>
      <c r="B19863" s="9"/>
      <c r="C19863" s="9"/>
      <c r="D19863" s="9"/>
      <c r="E19863" s="9"/>
      <c r="F19863" s="9"/>
      <c r="G19863" s="91" t="s">
        <v>3906</v>
      </c>
      <c r="H19863" s="91"/>
      <c r="I19863" s="91"/>
      <c r="J19863" s="91"/>
      <c r="K19863" s="28">
        <f>SUM(K19861:K19862)</f>
        <v>0.96</v>
      </c>
    </row>
    <row r="19864" spans="1:11" ht="15" customHeight="1" x14ac:dyDescent="0.25">
      <c r="A19864" s="93" t="s">
        <v>3907</v>
      </c>
      <c r="B19864" s="93"/>
      <c r="C19864" s="93"/>
      <c r="D19864" s="94" t="s">
        <v>3</v>
      </c>
      <c r="E19864" s="94"/>
      <c r="F19864" s="23" t="s">
        <v>4</v>
      </c>
      <c r="G19864" s="94" t="s">
        <v>3894</v>
      </c>
      <c r="H19864" s="94"/>
      <c r="I19864" s="94" t="s">
        <v>3895</v>
      </c>
      <c r="J19864" s="94"/>
      <c r="K19864" s="23" t="s">
        <v>3896</v>
      </c>
    </row>
    <row r="19865" spans="1:11" ht="21" customHeight="1" x14ac:dyDescent="0.25">
      <c r="A19865" s="24" t="s">
        <v>3908</v>
      </c>
      <c r="B19865" s="95" t="s">
        <v>3909</v>
      </c>
      <c r="C19865" s="95"/>
      <c r="D19865" s="96" t="s">
        <v>20</v>
      </c>
      <c r="E19865" s="96"/>
      <c r="F19865" s="24" t="s">
        <v>2056</v>
      </c>
      <c r="G19865" s="97">
        <v>0.03</v>
      </c>
      <c r="H19865" s="97"/>
      <c r="I19865" s="98">
        <v>32.24</v>
      </c>
      <c r="J19865" s="98"/>
      <c r="K19865" s="27">
        <f>ROUND(ROUND(G19865,8)*I19865,2)</f>
        <v>0.97</v>
      </c>
    </row>
    <row r="19866" spans="1:11" ht="15" customHeight="1" x14ac:dyDescent="0.25">
      <c r="A19866" s="24" t="s">
        <v>3910</v>
      </c>
      <c r="B19866" s="95" t="s">
        <v>3911</v>
      </c>
      <c r="C19866" s="95"/>
      <c r="D19866" s="96" t="s">
        <v>20</v>
      </c>
      <c r="E19866" s="96"/>
      <c r="F19866" s="24" t="s">
        <v>2056</v>
      </c>
      <c r="G19866" s="97">
        <v>0.03</v>
      </c>
      <c r="H19866" s="97"/>
      <c r="I19866" s="98">
        <v>24.94</v>
      </c>
      <c r="J19866" s="98"/>
      <c r="K19866" s="27">
        <f>ROUND(ROUND(G19866,8)*I19866,2)</f>
        <v>0.75</v>
      </c>
    </row>
    <row r="19867" spans="1:11" ht="18" customHeight="1" x14ac:dyDescent="0.25">
      <c r="A19867" s="9"/>
      <c r="B19867" s="9"/>
      <c r="C19867" s="9"/>
      <c r="D19867" s="9"/>
      <c r="E19867" s="9"/>
      <c r="F19867" s="9"/>
      <c r="G19867" s="91" t="s">
        <v>3912</v>
      </c>
      <c r="H19867" s="91"/>
      <c r="I19867" s="91"/>
      <c r="J19867" s="91"/>
      <c r="K19867" s="28">
        <f>SUM(K19865:K19866)</f>
        <v>1.72</v>
      </c>
    </row>
    <row r="19868" spans="1:11" ht="15" customHeight="1" x14ac:dyDescent="0.25">
      <c r="A19868" s="9"/>
      <c r="B19868" s="9"/>
      <c r="C19868" s="9"/>
      <c r="D19868" s="9"/>
      <c r="E19868" s="9"/>
      <c r="F19868" s="9"/>
      <c r="G19868" s="92" t="s">
        <v>3913</v>
      </c>
      <c r="H19868" s="92"/>
      <c r="I19868" s="92"/>
      <c r="J19868" s="92"/>
      <c r="K19868" s="29">
        <f>ROUND(SUM(K19863,K19867),2)</f>
        <v>2.68</v>
      </c>
    </row>
    <row r="19869" spans="1:11" ht="9.9499999999999993" customHeight="1" x14ac:dyDescent="0.25">
      <c r="A19869" s="9"/>
      <c r="B19869" s="9"/>
      <c r="C19869" s="9"/>
      <c r="D19869" s="9"/>
      <c r="E19869" s="9"/>
      <c r="F19869" s="9"/>
      <c r="G19869" s="100"/>
      <c r="H19869" s="100"/>
      <c r="I19869" s="100"/>
      <c r="J19869" s="100"/>
      <c r="K19869" s="100"/>
    </row>
    <row r="19870" spans="1:11" ht="20.100000000000001" customHeight="1" x14ac:dyDescent="0.25">
      <c r="A19870" s="99" t="s">
        <v>3651</v>
      </c>
      <c r="B19870" s="99"/>
      <c r="C19870" s="99"/>
      <c r="D19870" s="99"/>
      <c r="E19870" s="99"/>
      <c r="F19870" s="99"/>
      <c r="G19870" s="99"/>
      <c r="H19870" s="99"/>
      <c r="I19870" s="99"/>
      <c r="J19870" s="99"/>
      <c r="K19870" s="99"/>
    </row>
    <row r="19871" spans="1:11" ht="15" customHeight="1" x14ac:dyDescent="0.25">
      <c r="A19871" s="93" t="s">
        <v>3916</v>
      </c>
      <c r="B19871" s="93"/>
      <c r="C19871" s="93"/>
      <c r="D19871" s="94" t="s">
        <v>3</v>
      </c>
      <c r="E19871" s="94"/>
      <c r="F19871" s="23" t="s">
        <v>4</v>
      </c>
      <c r="G19871" s="94" t="s">
        <v>3894</v>
      </c>
      <c r="H19871" s="94"/>
      <c r="I19871" s="94" t="s">
        <v>3895</v>
      </c>
      <c r="J19871" s="94"/>
      <c r="K19871" s="23" t="s">
        <v>3896</v>
      </c>
    </row>
    <row r="19872" spans="1:11" ht="29.1" customHeight="1" x14ac:dyDescent="0.25">
      <c r="A19872" s="24" t="s">
        <v>3957</v>
      </c>
      <c r="B19872" s="95" t="s">
        <v>3958</v>
      </c>
      <c r="C19872" s="95"/>
      <c r="D19872" s="96" t="s">
        <v>20</v>
      </c>
      <c r="E19872" s="96"/>
      <c r="F19872" s="24" t="s">
        <v>3936</v>
      </c>
      <c r="G19872" s="97">
        <v>2.8999999999999998E-3</v>
      </c>
      <c r="H19872" s="97"/>
      <c r="I19872" s="98">
        <v>75.540000000000006</v>
      </c>
      <c r="J19872" s="98"/>
      <c r="K19872" s="27">
        <f>TRUNC(TRUNC(G19872,8)*I19872,2)</f>
        <v>0.21</v>
      </c>
    </row>
    <row r="19873" spans="1:11" ht="29.1" customHeight="1" x14ac:dyDescent="0.25">
      <c r="A19873" s="24" t="s">
        <v>3959</v>
      </c>
      <c r="B19873" s="95" t="s">
        <v>3960</v>
      </c>
      <c r="C19873" s="95"/>
      <c r="D19873" s="96" t="s">
        <v>20</v>
      </c>
      <c r="E19873" s="96"/>
      <c r="F19873" s="24" t="s">
        <v>30</v>
      </c>
      <c r="G19873" s="97">
        <v>1.6999999999999999E-3</v>
      </c>
      <c r="H19873" s="97"/>
      <c r="I19873" s="98">
        <v>198.53</v>
      </c>
      <c r="J19873" s="98"/>
      <c r="K19873" s="27">
        <f>TRUNC(TRUNC(G19873,8)*I19873,2)</f>
        <v>0.33</v>
      </c>
    </row>
    <row r="19874" spans="1:11" ht="18" customHeight="1" x14ac:dyDescent="0.25">
      <c r="A19874" s="9"/>
      <c r="B19874" s="9"/>
      <c r="C19874" s="9"/>
      <c r="D19874" s="9"/>
      <c r="E19874" s="9"/>
      <c r="F19874" s="9"/>
      <c r="G19874" s="91" t="s">
        <v>3919</v>
      </c>
      <c r="H19874" s="91"/>
      <c r="I19874" s="91"/>
      <c r="J19874" s="91"/>
      <c r="K19874" s="28">
        <f>SUM(K19872:K19873)</f>
        <v>0.54</v>
      </c>
    </row>
    <row r="19875" spans="1:11" ht="15" customHeight="1" x14ac:dyDescent="0.25">
      <c r="A19875" s="93" t="s">
        <v>3907</v>
      </c>
      <c r="B19875" s="93"/>
      <c r="C19875" s="93"/>
      <c r="D19875" s="94" t="s">
        <v>3</v>
      </c>
      <c r="E19875" s="94"/>
      <c r="F19875" s="23" t="s">
        <v>4</v>
      </c>
      <c r="G19875" s="94" t="s">
        <v>3894</v>
      </c>
      <c r="H19875" s="94"/>
      <c r="I19875" s="94" t="s">
        <v>3895</v>
      </c>
      <c r="J19875" s="94"/>
      <c r="K19875" s="23" t="s">
        <v>3896</v>
      </c>
    </row>
    <row r="19876" spans="1:11" ht="15" customHeight="1" x14ac:dyDescent="0.25">
      <c r="A19876" s="24" t="s">
        <v>3961</v>
      </c>
      <c r="B19876" s="95" t="s">
        <v>3962</v>
      </c>
      <c r="C19876" s="95"/>
      <c r="D19876" s="96" t="s">
        <v>20</v>
      </c>
      <c r="E19876" s="96"/>
      <c r="F19876" s="24" t="s">
        <v>2056</v>
      </c>
      <c r="G19876" s="97">
        <v>4.5999999999999999E-3</v>
      </c>
      <c r="H19876" s="97"/>
      <c r="I19876" s="98">
        <v>29.5</v>
      </c>
      <c r="J19876" s="98"/>
      <c r="K19876" s="27">
        <f>TRUNC(TRUNC(G19876,8)*I19876,2)</f>
        <v>0.13</v>
      </c>
    </row>
    <row r="19877" spans="1:11" ht="18" customHeight="1" x14ac:dyDescent="0.25">
      <c r="A19877" s="9"/>
      <c r="B19877" s="9"/>
      <c r="C19877" s="9"/>
      <c r="D19877" s="9"/>
      <c r="E19877" s="9"/>
      <c r="F19877" s="9"/>
      <c r="G19877" s="91" t="s">
        <v>3912</v>
      </c>
      <c r="H19877" s="91"/>
      <c r="I19877" s="91"/>
      <c r="J19877" s="91"/>
      <c r="K19877" s="28">
        <f>SUM(K19876:K19876)</f>
        <v>0.13</v>
      </c>
    </row>
    <row r="19878" spans="1:11" ht="15" customHeight="1" x14ac:dyDescent="0.25">
      <c r="A19878" s="9"/>
      <c r="B19878" s="9"/>
      <c r="C19878" s="9"/>
      <c r="D19878" s="9"/>
      <c r="E19878" s="9"/>
      <c r="F19878" s="9"/>
      <c r="G19878" s="92" t="s">
        <v>3913</v>
      </c>
      <c r="H19878" s="92"/>
      <c r="I19878" s="92"/>
      <c r="J19878" s="92"/>
      <c r="K19878" s="29">
        <f>ROUND(SUM(K19874,K19877),2)</f>
        <v>0.67</v>
      </c>
    </row>
    <row r="19879" spans="1:11" ht="9.9499999999999993" customHeight="1" x14ac:dyDescent="0.25">
      <c r="A19879" s="9"/>
      <c r="B19879" s="9"/>
      <c r="C19879" s="9"/>
      <c r="D19879" s="9"/>
      <c r="E19879" s="9"/>
      <c r="F19879" s="9"/>
      <c r="G19879" s="100"/>
      <c r="H19879" s="100"/>
      <c r="I19879" s="100"/>
      <c r="J19879" s="100"/>
      <c r="K19879" s="100"/>
    </row>
    <row r="19880" spans="1:11" ht="20.100000000000001" customHeight="1" x14ac:dyDescent="0.25">
      <c r="A19880" s="99" t="s">
        <v>3652</v>
      </c>
      <c r="B19880" s="99"/>
      <c r="C19880" s="99"/>
      <c r="D19880" s="99"/>
      <c r="E19880" s="99"/>
      <c r="F19880" s="99"/>
      <c r="G19880" s="99"/>
      <c r="H19880" s="99"/>
      <c r="I19880" s="99"/>
      <c r="J19880" s="99"/>
      <c r="K19880" s="99"/>
    </row>
    <row r="19881" spans="1:11" ht="15" customHeight="1" x14ac:dyDescent="0.25">
      <c r="A19881" s="93" t="s">
        <v>3916</v>
      </c>
      <c r="B19881" s="93"/>
      <c r="C19881" s="93"/>
      <c r="D19881" s="94" t="s">
        <v>3</v>
      </c>
      <c r="E19881" s="94"/>
      <c r="F19881" s="23" t="s">
        <v>4</v>
      </c>
      <c r="G19881" s="94" t="s">
        <v>3894</v>
      </c>
      <c r="H19881" s="94"/>
      <c r="I19881" s="94" t="s">
        <v>3895</v>
      </c>
      <c r="J19881" s="94"/>
      <c r="K19881" s="23" t="s">
        <v>3896</v>
      </c>
    </row>
    <row r="19882" spans="1:11" ht="29.1" customHeight="1" x14ac:dyDescent="0.25">
      <c r="A19882" s="24" t="s">
        <v>3957</v>
      </c>
      <c r="B19882" s="95" t="s">
        <v>3958</v>
      </c>
      <c r="C19882" s="95"/>
      <c r="D19882" s="96" t="s">
        <v>20</v>
      </c>
      <c r="E19882" s="96"/>
      <c r="F19882" s="24" t="s">
        <v>3936</v>
      </c>
      <c r="G19882" s="97">
        <v>1.95E-2</v>
      </c>
      <c r="H19882" s="97"/>
      <c r="I19882" s="98">
        <v>75.540000000000006</v>
      </c>
      <c r="J19882" s="98"/>
      <c r="K19882" s="27">
        <f>TRUNC(TRUNC(G19882,8)*I19882,2)</f>
        <v>1.47</v>
      </c>
    </row>
    <row r="19883" spans="1:11" ht="29.1" customHeight="1" x14ac:dyDescent="0.25">
      <c r="A19883" s="24" t="s">
        <v>3959</v>
      </c>
      <c r="B19883" s="95" t="s">
        <v>3960</v>
      </c>
      <c r="C19883" s="95"/>
      <c r="D19883" s="96" t="s">
        <v>20</v>
      </c>
      <c r="E19883" s="96"/>
      <c r="F19883" s="24" t="s">
        <v>30</v>
      </c>
      <c r="G19883" s="97">
        <v>1.15E-2</v>
      </c>
      <c r="H19883" s="97"/>
      <c r="I19883" s="98">
        <v>198.53</v>
      </c>
      <c r="J19883" s="98"/>
      <c r="K19883" s="27">
        <f>TRUNC(TRUNC(G19883,8)*I19883,2)</f>
        <v>2.2799999999999998</v>
      </c>
    </row>
    <row r="19884" spans="1:11" ht="18" customHeight="1" x14ac:dyDescent="0.25">
      <c r="A19884" s="9"/>
      <c r="B19884" s="9"/>
      <c r="C19884" s="9"/>
      <c r="D19884" s="9"/>
      <c r="E19884" s="9"/>
      <c r="F19884" s="9"/>
      <c r="G19884" s="91" t="s">
        <v>3919</v>
      </c>
      <c r="H19884" s="91"/>
      <c r="I19884" s="91"/>
      <c r="J19884" s="91"/>
      <c r="K19884" s="28">
        <f>SUM(K19882:K19883)</f>
        <v>3.75</v>
      </c>
    </row>
    <row r="19885" spans="1:11" ht="15" customHeight="1" x14ac:dyDescent="0.25">
      <c r="A19885" s="93" t="s">
        <v>3907</v>
      </c>
      <c r="B19885" s="93"/>
      <c r="C19885" s="93"/>
      <c r="D19885" s="94" t="s">
        <v>3</v>
      </c>
      <c r="E19885" s="94"/>
      <c r="F19885" s="23" t="s">
        <v>4</v>
      </c>
      <c r="G19885" s="94" t="s">
        <v>3894</v>
      </c>
      <c r="H19885" s="94"/>
      <c r="I19885" s="94" t="s">
        <v>3895</v>
      </c>
      <c r="J19885" s="94"/>
      <c r="K19885" s="23" t="s">
        <v>3896</v>
      </c>
    </row>
    <row r="19886" spans="1:11" ht="15" customHeight="1" x14ac:dyDescent="0.25">
      <c r="A19886" s="24" t="s">
        <v>3910</v>
      </c>
      <c r="B19886" s="95" t="s">
        <v>3911</v>
      </c>
      <c r="C19886" s="95"/>
      <c r="D19886" s="96" t="s">
        <v>20</v>
      </c>
      <c r="E19886" s="96"/>
      <c r="F19886" s="24" t="s">
        <v>2056</v>
      </c>
      <c r="G19886" s="97">
        <v>3.1E-2</v>
      </c>
      <c r="H19886" s="97"/>
      <c r="I19886" s="98">
        <v>24.94</v>
      </c>
      <c r="J19886" s="98"/>
      <c r="K19886" s="27">
        <f>TRUNC(TRUNC(G19886,8)*I19886,2)</f>
        <v>0.77</v>
      </c>
    </row>
    <row r="19887" spans="1:11" ht="18" customHeight="1" x14ac:dyDescent="0.25">
      <c r="A19887" s="9"/>
      <c r="B19887" s="9"/>
      <c r="C19887" s="9"/>
      <c r="D19887" s="9"/>
      <c r="E19887" s="9"/>
      <c r="F19887" s="9"/>
      <c r="G19887" s="91" t="s">
        <v>3912</v>
      </c>
      <c r="H19887" s="91"/>
      <c r="I19887" s="91"/>
      <c r="J19887" s="91"/>
      <c r="K19887" s="28">
        <f>SUM(K19886:K19886)</f>
        <v>0.77</v>
      </c>
    </row>
    <row r="19888" spans="1:11" ht="15" customHeight="1" x14ac:dyDescent="0.25">
      <c r="A19888" s="9"/>
      <c r="B19888" s="9"/>
      <c r="C19888" s="9"/>
      <c r="D19888" s="9"/>
      <c r="E19888" s="9"/>
      <c r="F19888" s="9"/>
      <c r="G19888" s="92" t="s">
        <v>3913</v>
      </c>
      <c r="H19888" s="92"/>
      <c r="I19888" s="92"/>
      <c r="J19888" s="92"/>
      <c r="K19888" s="29">
        <f>ROUND(SUM(K19884,K19887),2)</f>
        <v>4.5199999999999996</v>
      </c>
    </row>
    <row r="19889" spans="1:11" ht="9.9499999999999993" customHeight="1" x14ac:dyDescent="0.25">
      <c r="A19889" s="9"/>
      <c r="B19889" s="9"/>
      <c r="C19889" s="9"/>
      <c r="D19889" s="9"/>
      <c r="E19889" s="9"/>
      <c r="F19889" s="9"/>
      <c r="G19889" s="100"/>
      <c r="H19889" s="100"/>
      <c r="I19889" s="100"/>
      <c r="J19889" s="100"/>
      <c r="K19889" s="100"/>
    </row>
    <row r="19890" spans="1:11" ht="20.100000000000001" customHeight="1" x14ac:dyDescent="0.25">
      <c r="A19890" s="99" t="s">
        <v>3653</v>
      </c>
      <c r="B19890" s="99"/>
      <c r="C19890" s="99"/>
      <c r="D19890" s="99"/>
      <c r="E19890" s="99"/>
      <c r="F19890" s="99"/>
      <c r="G19890" s="99"/>
      <c r="H19890" s="99"/>
      <c r="I19890" s="99"/>
      <c r="J19890" s="99"/>
      <c r="K19890" s="99"/>
    </row>
    <row r="19891" spans="1:11" ht="15" customHeight="1" x14ac:dyDescent="0.25">
      <c r="A19891" s="93" t="s">
        <v>3916</v>
      </c>
      <c r="B19891" s="93"/>
      <c r="C19891" s="93"/>
      <c r="D19891" s="94" t="s">
        <v>3</v>
      </c>
      <c r="E19891" s="94"/>
      <c r="F19891" s="23" t="s">
        <v>4</v>
      </c>
      <c r="G19891" s="94" t="s">
        <v>3894</v>
      </c>
      <c r="H19891" s="94"/>
      <c r="I19891" s="94" t="s">
        <v>3895</v>
      </c>
      <c r="J19891" s="94"/>
      <c r="K19891" s="23" t="s">
        <v>3896</v>
      </c>
    </row>
    <row r="19892" spans="1:11" ht="29.1" customHeight="1" x14ac:dyDescent="0.25">
      <c r="A19892" s="24" t="s">
        <v>3963</v>
      </c>
      <c r="B19892" s="95" t="s">
        <v>3964</v>
      </c>
      <c r="C19892" s="95"/>
      <c r="D19892" s="96" t="s">
        <v>20</v>
      </c>
      <c r="E19892" s="96"/>
      <c r="F19892" s="24" t="s">
        <v>3936</v>
      </c>
      <c r="G19892" s="97">
        <v>0.86950000000000005</v>
      </c>
      <c r="H19892" s="97"/>
      <c r="I19892" s="98">
        <v>8.9</v>
      </c>
      <c r="J19892" s="98"/>
      <c r="K19892" s="27">
        <f>TRUNC(TRUNC(G19892,8)*I19892,2)</f>
        <v>7.73</v>
      </c>
    </row>
    <row r="19893" spans="1:11" ht="29.1" customHeight="1" x14ac:dyDescent="0.25">
      <c r="A19893" s="24" t="s">
        <v>3965</v>
      </c>
      <c r="B19893" s="95" t="s">
        <v>3966</v>
      </c>
      <c r="C19893" s="95"/>
      <c r="D19893" s="96" t="s">
        <v>20</v>
      </c>
      <c r="E19893" s="96"/>
      <c r="F19893" s="24" t="s">
        <v>30</v>
      </c>
      <c r="G19893" s="97">
        <v>1.137</v>
      </c>
      <c r="H19893" s="97"/>
      <c r="I19893" s="98">
        <v>32.76</v>
      </c>
      <c r="J19893" s="98"/>
      <c r="K19893" s="27">
        <f>TRUNC(TRUNC(G19893,8)*I19893,2)</f>
        <v>37.24</v>
      </c>
    </row>
    <row r="19894" spans="1:11" ht="21" customHeight="1" x14ac:dyDescent="0.25">
      <c r="A19894" s="24" t="s">
        <v>3967</v>
      </c>
      <c r="B19894" s="95" t="s">
        <v>3968</v>
      </c>
      <c r="C19894" s="95"/>
      <c r="D19894" s="96" t="s">
        <v>20</v>
      </c>
      <c r="E19894" s="96"/>
      <c r="F19894" s="24" t="s">
        <v>3936</v>
      </c>
      <c r="G19894" s="97">
        <v>0.86950000000000005</v>
      </c>
      <c r="H19894" s="97"/>
      <c r="I19894" s="98">
        <v>27.59</v>
      </c>
      <c r="J19894" s="98"/>
      <c r="K19894" s="27">
        <f>TRUNC(TRUNC(G19894,8)*I19894,2)</f>
        <v>23.98</v>
      </c>
    </row>
    <row r="19895" spans="1:11" ht="21" customHeight="1" x14ac:dyDescent="0.25">
      <c r="A19895" s="24" t="s">
        <v>3969</v>
      </c>
      <c r="B19895" s="95" t="s">
        <v>3970</v>
      </c>
      <c r="C19895" s="95"/>
      <c r="D19895" s="96" t="s">
        <v>20</v>
      </c>
      <c r="E19895" s="96"/>
      <c r="F19895" s="24" t="s">
        <v>30</v>
      </c>
      <c r="G19895" s="97">
        <v>1.137</v>
      </c>
      <c r="H19895" s="97"/>
      <c r="I19895" s="98">
        <v>28.09</v>
      </c>
      <c r="J19895" s="98"/>
      <c r="K19895" s="27">
        <f>TRUNC(TRUNC(G19895,8)*I19895,2)</f>
        <v>31.93</v>
      </c>
    </row>
    <row r="19896" spans="1:11" ht="18" customHeight="1" x14ac:dyDescent="0.25">
      <c r="A19896" s="9"/>
      <c r="B19896" s="9"/>
      <c r="C19896" s="9"/>
      <c r="D19896" s="9"/>
      <c r="E19896" s="9"/>
      <c r="F19896" s="9"/>
      <c r="G19896" s="91" t="s">
        <v>3919</v>
      </c>
      <c r="H19896" s="91"/>
      <c r="I19896" s="91"/>
      <c r="J19896" s="91"/>
      <c r="K19896" s="28">
        <f>SUM(K19892:K19895)</f>
        <v>100.88</v>
      </c>
    </row>
    <row r="19897" spans="1:11" ht="15" customHeight="1" x14ac:dyDescent="0.25">
      <c r="A19897" s="93" t="s">
        <v>3907</v>
      </c>
      <c r="B19897" s="93"/>
      <c r="C19897" s="93"/>
      <c r="D19897" s="94" t="s">
        <v>3</v>
      </c>
      <c r="E19897" s="94"/>
      <c r="F19897" s="23" t="s">
        <v>4</v>
      </c>
      <c r="G19897" s="94" t="s">
        <v>3894</v>
      </c>
      <c r="H19897" s="94"/>
      <c r="I19897" s="94" t="s">
        <v>3895</v>
      </c>
      <c r="J19897" s="94"/>
      <c r="K19897" s="23" t="s">
        <v>3896</v>
      </c>
    </row>
    <row r="19898" spans="1:11" ht="15" customHeight="1" x14ac:dyDescent="0.25">
      <c r="A19898" s="24" t="s">
        <v>3971</v>
      </c>
      <c r="B19898" s="95" t="s">
        <v>3972</v>
      </c>
      <c r="C19898" s="95"/>
      <c r="D19898" s="96" t="s">
        <v>20</v>
      </c>
      <c r="E19898" s="96"/>
      <c r="F19898" s="24" t="s">
        <v>2056</v>
      </c>
      <c r="G19898" s="97">
        <v>7.22E-2</v>
      </c>
      <c r="H19898" s="97"/>
      <c r="I19898" s="98">
        <v>32.69</v>
      </c>
      <c r="J19898" s="98"/>
      <c r="K19898" s="27">
        <f>TRUNC(TRUNC(G19898,8)*I19898,2)</f>
        <v>2.36</v>
      </c>
    </row>
    <row r="19899" spans="1:11" ht="15" customHeight="1" x14ac:dyDescent="0.25">
      <c r="A19899" s="24" t="s">
        <v>3910</v>
      </c>
      <c r="B19899" s="95" t="s">
        <v>3911</v>
      </c>
      <c r="C19899" s="95"/>
      <c r="D19899" s="96" t="s">
        <v>20</v>
      </c>
      <c r="E19899" s="96"/>
      <c r="F19899" s="24" t="s">
        <v>2056</v>
      </c>
      <c r="G19899" s="97">
        <v>0.44790000000000002</v>
      </c>
      <c r="H19899" s="97"/>
      <c r="I19899" s="98">
        <v>24.94</v>
      </c>
      <c r="J19899" s="98"/>
      <c r="K19899" s="27">
        <f>TRUNC(TRUNC(G19899,8)*I19899,2)</f>
        <v>11.17</v>
      </c>
    </row>
    <row r="19900" spans="1:11" ht="18" customHeight="1" x14ac:dyDescent="0.25">
      <c r="A19900" s="9"/>
      <c r="B19900" s="9"/>
      <c r="C19900" s="9"/>
      <c r="D19900" s="9"/>
      <c r="E19900" s="9"/>
      <c r="F19900" s="9"/>
      <c r="G19900" s="91" t="s">
        <v>3912</v>
      </c>
      <c r="H19900" s="91"/>
      <c r="I19900" s="91"/>
      <c r="J19900" s="91"/>
      <c r="K19900" s="28">
        <f>SUM(K19898:K19899)</f>
        <v>13.53</v>
      </c>
    </row>
    <row r="19901" spans="1:11" ht="15" customHeight="1" x14ac:dyDescent="0.25">
      <c r="A19901" s="9"/>
      <c r="B19901" s="9"/>
      <c r="C19901" s="9"/>
      <c r="D19901" s="9"/>
      <c r="E19901" s="9"/>
      <c r="F19901" s="9"/>
      <c r="G19901" s="92" t="s">
        <v>3913</v>
      </c>
      <c r="H19901" s="92"/>
      <c r="I19901" s="92"/>
      <c r="J19901" s="92"/>
      <c r="K19901" s="29">
        <f>ROUND(SUM(K19896,K19900),2)</f>
        <v>114.41</v>
      </c>
    </row>
    <row r="19902" spans="1:11" ht="9.9499999999999993" customHeight="1" x14ac:dyDescent="0.25">
      <c r="A19902" s="9"/>
      <c r="B19902" s="9"/>
      <c r="C19902" s="9"/>
      <c r="D19902" s="9"/>
      <c r="E19902" s="9"/>
      <c r="F19902" s="9"/>
      <c r="G19902" s="100"/>
      <c r="H19902" s="100"/>
      <c r="I19902" s="100"/>
      <c r="J19902" s="100"/>
      <c r="K19902" s="100"/>
    </row>
    <row r="19903" spans="1:11" ht="20.100000000000001" customHeight="1" x14ac:dyDescent="0.25">
      <c r="A19903" s="99" t="s">
        <v>3654</v>
      </c>
      <c r="B19903" s="99"/>
      <c r="C19903" s="99"/>
      <c r="D19903" s="99"/>
      <c r="E19903" s="99"/>
      <c r="F19903" s="99"/>
      <c r="G19903" s="99"/>
      <c r="H19903" s="99"/>
      <c r="I19903" s="99"/>
      <c r="J19903" s="99"/>
      <c r="K19903" s="99"/>
    </row>
    <row r="19904" spans="1:11" ht="15" customHeight="1" x14ac:dyDescent="0.25">
      <c r="A19904" s="93" t="s">
        <v>3916</v>
      </c>
      <c r="B19904" s="93"/>
      <c r="C19904" s="93"/>
      <c r="D19904" s="94" t="s">
        <v>3</v>
      </c>
      <c r="E19904" s="94"/>
      <c r="F19904" s="23" t="s">
        <v>4</v>
      </c>
      <c r="G19904" s="94" t="s">
        <v>3894</v>
      </c>
      <c r="H19904" s="94"/>
      <c r="I19904" s="94" t="s">
        <v>3895</v>
      </c>
      <c r="J19904" s="94"/>
      <c r="K19904" s="23" t="s">
        <v>3896</v>
      </c>
    </row>
    <row r="19905" spans="1:11" ht="38.1" customHeight="1" x14ac:dyDescent="0.25">
      <c r="A19905" s="24" t="s">
        <v>3973</v>
      </c>
      <c r="B19905" s="95" t="s">
        <v>3974</v>
      </c>
      <c r="C19905" s="95"/>
      <c r="D19905" s="96" t="s">
        <v>20</v>
      </c>
      <c r="E19905" s="96"/>
      <c r="F19905" s="24" t="s">
        <v>3936</v>
      </c>
      <c r="G19905" s="97">
        <v>6.3E-3</v>
      </c>
      <c r="H19905" s="97"/>
      <c r="I19905" s="98">
        <v>94.61</v>
      </c>
      <c r="J19905" s="98"/>
      <c r="K19905" s="27">
        <f>TRUNC(TRUNC(G19905,8)*I19905,2)</f>
        <v>0.59</v>
      </c>
    </row>
    <row r="19906" spans="1:11" ht="38.1" customHeight="1" x14ac:dyDescent="0.25">
      <c r="A19906" s="24" t="s">
        <v>3975</v>
      </c>
      <c r="B19906" s="95" t="s">
        <v>3976</v>
      </c>
      <c r="C19906" s="95"/>
      <c r="D19906" s="96" t="s">
        <v>20</v>
      </c>
      <c r="E19906" s="96"/>
      <c r="F19906" s="24" t="s">
        <v>30</v>
      </c>
      <c r="G19906" s="97">
        <v>1.0200000000000001E-2</v>
      </c>
      <c r="H19906" s="97"/>
      <c r="I19906" s="98">
        <v>370.94</v>
      </c>
      <c r="J19906" s="98"/>
      <c r="K19906" s="27">
        <f>TRUNC(TRUNC(G19906,8)*I19906,2)</f>
        <v>3.78</v>
      </c>
    </row>
    <row r="19907" spans="1:11" ht="29.1" customHeight="1" x14ac:dyDescent="0.25">
      <c r="A19907" s="24" t="s">
        <v>3977</v>
      </c>
      <c r="B19907" s="95" t="s">
        <v>3978</v>
      </c>
      <c r="C19907" s="95"/>
      <c r="D19907" s="96" t="s">
        <v>20</v>
      </c>
      <c r="E19907" s="96"/>
      <c r="F19907" s="24" t="s">
        <v>3936</v>
      </c>
      <c r="G19907" s="97">
        <v>4.8999999999999998E-3</v>
      </c>
      <c r="H19907" s="97"/>
      <c r="I19907" s="98">
        <v>74.180000000000007</v>
      </c>
      <c r="J19907" s="98"/>
      <c r="K19907" s="27">
        <f>TRUNC(TRUNC(G19907,8)*I19907,2)</f>
        <v>0.36</v>
      </c>
    </row>
    <row r="19908" spans="1:11" ht="29.1" customHeight="1" x14ac:dyDescent="0.25">
      <c r="A19908" s="24" t="s">
        <v>3979</v>
      </c>
      <c r="B19908" s="95" t="s">
        <v>3980</v>
      </c>
      <c r="C19908" s="95"/>
      <c r="D19908" s="96" t="s">
        <v>20</v>
      </c>
      <c r="E19908" s="96"/>
      <c r="F19908" s="24" t="s">
        <v>30</v>
      </c>
      <c r="G19908" s="97">
        <v>5.5999999999999999E-3</v>
      </c>
      <c r="H19908" s="97"/>
      <c r="I19908" s="98">
        <v>166.79</v>
      </c>
      <c r="J19908" s="98"/>
      <c r="K19908" s="27">
        <f>TRUNC(TRUNC(G19908,8)*I19908,2)</f>
        <v>0.93</v>
      </c>
    </row>
    <row r="19909" spans="1:11" ht="18" customHeight="1" x14ac:dyDescent="0.25">
      <c r="A19909" s="9"/>
      <c r="B19909" s="9"/>
      <c r="C19909" s="9"/>
      <c r="D19909" s="9"/>
      <c r="E19909" s="9"/>
      <c r="F19909" s="9"/>
      <c r="G19909" s="91" t="s">
        <v>3919</v>
      </c>
      <c r="H19909" s="91"/>
      <c r="I19909" s="91"/>
      <c r="J19909" s="91"/>
      <c r="K19909" s="28">
        <f>SUM(K19905:K19908)</f>
        <v>5.66</v>
      </c>
    </row>
    <row r="19910" spans="1:11" ht="15" customHeight="1" x14ac:dyDescent="0.25">
      <c r="A19910" s="9"/>
      <c r="B19910" s="9"/>
      <c r="C19910" s="9"/>
      <c r="D19910" s="9"/>
      <c r="E19910" s="9"/>
      <c r="F19910" s="9"/>
      <c r="G19910" s="92" t="s">
        <v>3913</v>
      </c>
      <c r="H19910" s="92"/>
      <c r="I19910" s="92"/>
      <c r="J19910" s="92"/>
      <c r="K19910" s="29">
        <f>ROUND(SUM(K19909),2)</f>
        <v>5.66</v>
      </c>
    </row>
    <row r="19911" spans="1:11" ht="9.9499999999999993" customHeight="1" x14ac:dyDescent="0.25">
      <c r="A19911" s="9"/>
      <c r="B19911" s="9"/>
      <c r="C19911" s="9"/>
      <c r="D19911" s="9"/>
      <c r="E19911" s="9"/>
      <c r="F19911" s="9"/>
      <c r="G19911" s="100"/>
      <c r="H19911" s="100"/>
      <c r="I19911" s="100"/>
      <c r="J19911" s="100"/>
      <c r="K19911" s="100"/>
    </row>
    <row r="19912" spans="1:11" ht="20.100000000000001" customHeight="1" x14ac:dyDescent="0.25">
      <c r="A19912" s="99" t="s">
        <v>3655</v>
      </c>
      <c r="B19912" s="99"/>
      <c r="C19912" s="99"/>
      <c r="D19912" s="99"/>
      <c r="E19912" s="99"/>
      <c r="F19912" s="99"/>
      <c r="G19912" s="99"/>
      <c r="H19912" s="99"/>
      <c r="I19912" s="99"/>
      <c r="J19912" s="99"/>
      <c r="K19912" s="99"/>
    </row>
    <row r="19913" spans="1:11" ht="15" customHeight="1" x14ac:dyDescent="0.25">
      <c r="A19913" s="93" t="s">
        <v>3916</v>
      </c>
      <c r="B19913" s="93"/>
      <c r="C19913" s="93"/>
      <c r="D19913" s="94" t="s">
        <v>3</v>
      </c>
      <c r="E19913" s="94"/>
      <c r="F19913" s="23" t="s">
        <v>4</v>
      </c>
      <c r="G19913" s="94" t="s">
        <v>3894</v>
      </c>
      <c r="H19913" s="94"/>
      <c r="I19913" s="94" t="s">
        <v>3895</v>
      </c>
      <c r="J19913" s="94"/>
      <c r="K19913" s="23" t="s">
        <v>3896</v>
      </c>
    </row>
    <row r="19914" spans="1:11" ht="38.1" customHeight="1" x14ac:dyDescent="0.25">
      <c r="A19914" s="24" t="s">
        <v>3973</v>
      </c>
      <c r="B19914" s="95" t="s">
        <v>3974</v>
      </c>
      <c r="C19914" s="95"/>
      <c r="D19914" s="96" t="s">
        <v>20</v>
      </c>
      <c r="E19914" s="96"/>
      <c r="F19914" s="24" t="s">
        <v>3936</v>
      </c>
      <c r="G19914" s="97">
        <v>1.2999999999999999E-3</v>
      </c>
      <c r="H19914" s="97"/>
      <c r="I19914" s="98">
        <v>94.61</v>
      </c>
      <c r="J19914" s="98"/>
      <c r="K19914" s="27">
        <f>TRUNC(TRUNC(G19914,8)*I19914,2)</f>
        <v>0.12</v>
      </c>
    </row>
    <row r="19915" spans="1:11" ht="38.1" customHeight="1" x14ac:dyDescent="0.25">
      <c r="A19915" s="24" t="s">
        <v>3975</v>
      </c>
      <c r="B19915" s="95" t="s">
        <v>3976</v>
      </c>
      <c r="C19915" s="95"/>
      <c r="D19915" s="96" t="s">
        <v>20</v>
      </c>
      <c r="E19915" s="96"/>
      <c r="F19915" s="24" t="s">
        <v>30</v>
      </c>
      <c r="G19915" s="97">
        <v>3.0999999999999999E-3</v>
      </c>
      <c r="H19915" s="97"/>
      <c r="I19915" s="98">
        <v>370.94</v>
      </c>
      <c r="J19915" s="98"/>
      <c r="K19915" s="27">
        <f>TRUNC(TRUNC(G19915,8)*I19915,2)</f>
        <v>1.1399999999999999</v>
      </c>
    </row>
    <row r="19916" spans="1:11" ht="18" customHeight="1" x14ac:dyDescent="0.25">
      <c r="A19916" s="9"/>
      <c r="B19916" s="9"/>
      <c r="C19916" s="9"/>
      <c r="D19916" s="9"/>
      <c r="E19916" s="9"/>
      <c r="F19916" s="9"/>
      <c r="G19916" s="91" t="s">
        <v>3919</v>
      </c>
      <c r="H19916" s="91"/>
      <c r="I19916" s="91"/>
      <c r="J19916" s="91"/>
      <c r="K19916" s="28">
        <f>SUM(K19914:K19915)</f>
        <v>1.2599999999999998</v>
      </c>
    </row>
    <row r="19917" spans="1:11" ht="15" customHeight="1" x14ac:dyDescent="0.25">
      <c r="A19917" s="9"/>
      <c r="B19917" s="9"/>
      <c r="C19917" s="9"/>
      <c r="D19917" s="9"/>
      <c r="E19917" s="9"/>
      <c r="F19917" s="9"/>
      <c r="G19917" s="92" t="s">
        <v>3913</v>
      </c>
      <c r="H19917" s="92"/>
      <c r="I19917" s="92"/>
      <c r="J19917" s="92"/>
      <c r="K19917" s="29">
        <f>ROUND(SUM(K19916),2)</f>
        <v>1.26</v>
      </c>
    </row>
    <row r="19918" spans="1:11" ht="9.9499999999999993" customHeight="1" x14ac:dyDescent="0.25">
      <c r="A19918" s="9"/>
      <c r="B19918" s="9"/>
      <c r="C19918" s="9"/>
      <c r="D19918" s="9"/>
      <c r="E19918" s="9"/>
      <c r="F19918" s="9"/>
      <c r="G19918" s="100"/>
      <c r="H19918" s="100"/>
      <c r="I19918" s="100"/>
      <c r="J19918" s="100"/>
      <c r="K19918" s="100"/>
    </row>
    <row r="19919" spans="1:11" ht="20.100000000000001" customHeight="1" x14ac:dyDescent="0.25">
      <c r="A19919" s="99" t="s">
        <v>3656</v>
      </c>
      <c r="B19919" s="99"/>
      <c r="C19919" s="99"/>
      <c r="D19919" s="99"/>
      <c r="E19919" s="99"/>
      <c r="F19919" s="99"/>
      <c r="G19919" s="99"/>
      <c r="H19919" s="99"/>
      <c r="I19919" s="99"/>
      <c r="J19919" s="99"/>
      <c r="K19919" s="99"/>
    </row>
    <row r="19920" spans="1:11" ht="15" customHeight="1" x14ac:dyDescent="0.25">
      <c r="A19920" s="93" t="s">
        <v>3916</v>
      </c>
      <c r="B19920" s="93"/>
      <c r="C19920" s="93"/>
      <c r="D19920" s="94" t="s">
        <v>3</v>
      </c>
      <c r="E19920" s="94"/>
      <c r="F19920" s="23" t="s">
        <v>4</v>
      </c>
      <c r="G19920" s="94" t="s">
        <v>3894</v>
      </c>
      <c r="H19920" s="94"/>
      <c r="I19920" s="94" t="s">
        <v>3895</v>
      </c>
      <c r="J19920" s="94"/>
      <c r="K19920" s="23" t="s">
        <v>3896</v>
      </c>
    </row>
    <row r="19921" spans="1:11" ht="38.1" customHeight="1" x14ac:dyDescent="0.25">
      <c r="A19921" s="24" t="s">
        <v>3973</v>
      </c>
      <c r="B19921" s="95" t="s">
        <v>3974</v>
      </c>
      <c r="C19921" s="95"/>
      <c r="D19921" s="96" t="s">
        <v>20</v>
      </c>
      <c r="E19921" s="96"/>
      <c r="F19921" s="24" t="s">
        <v>3936</v>
      </c>
      <c r="G19921" s="97">
        <v>5.0000000000000001E-4</v>
      </c>
      <c r="H19921" s="97"/>
      <c r="I19921" s="98">
        <v>94.61</v>
      </c>
      <c r="J19921" s="98"/>
      <c r="K19921" s="27">
        <f>TRUNC(TRUNC(G19921,8)*I19921,2)</f>
        <v>0.04</v>
      </c>
    </row>
    <row r="19922" spans="1:11" ht="38.1" customHeight="1" x14ac:dyDescent="0.25">
      <c r="A19922" s="24" t="s">
        <v>3975</v>
      </c>
      <c r="B19922" s="95" t="s">
        <v>3976</v>
      </c>
      <c r="C19922" s="95"/>
      <c r="D19922" s="96" t="s">
        <v>20</v>
      </c>
      <c r="E19922" s="96"/>
      <c r="F19922" s="24" t="s">
        <v>30</v>
      </c>
      <c r="G19922" s="97">
        <v>1.1999999999999999E-3</v>
      </c>
      <c r="H19922" s="97"/>
      <c r="I19922" s="98">
        <v>370.94</v>
      </c>
      <c r="J19922" s="98"/>
      <c r="K19922" s="27">
        <f>TRUNC(TRUNC(G19922,8)*I19922,2)</f>
        <v>0.44</v>
      </c>
    </row>
    <row r="19923" spans="1:11" ht="18" customHeight="1" x14ac:dyDescent="0.25">
      <c r="A19923" s="9"/>
      <c r="B19923" s="9"/>
      <c r="C19923" s="9"/>
      <c r="D19923" s="9"/>
      <c r="E19923" s="9"/>
      <c r="F19923" s="9"/>
      <c r="G19923" s="91" t="s">
        <v>3919</v>
      </c>
      <c r="H19923" s="91"/>
      <c r="I19923" s="91"/>
      <c r="J19923" s="91"/>
      <c r="K19923" s="28">
        <f>SUM(K19921:K19922)</f>
        <v>0.48</v>
      </c>
    </row>
    <row r="19924" spans="1:11" ht="15" customHeight="1" x14ac:dyDescent="0.25">
      <c r="A19924" s="9"/>
      <c r="B19924" s="9"/>
      <c r="C19924" s="9"/>
      <c r="D19924" s="9"/>
      <c r="E19924" s="9"/>
      <c r="F19924" s="9"/>
      <c r="G19924" s="92" t="s">
        <v>3913</v>
      </c>
      <c r="H19924" s="92"/>
      <c r="I19924" s="92"/>
      <c r="J19924" s="92"/>
      <c r="K19924" s="29">
        <f>ROUND(SUM(K19923),2)</f>
        <v>0.48</v>
      </c>
    </row>
    <row r="19925" spans="1:11" ht="9.9499999999999993" customHeight="1" x14ac:dyDescent="0.25">
      <c r="A19925" s="9"/>
      <c r="B19925" s="9"/>
      <c r="C19925" s="9"/>
      <c r="D19925" s="9"/>
      <c r="E19925" s="9"/>
      <c r="F19925" s="9"/>
      <c r="G19925" s="100"/>
      <c r="H19925" s="100"/>
      <c r="I19925" s="100"/>
      <c r="J19925" s="100"/>
      <c r="K19925" s="100"/>
    </row>
    <row r="19926" spans="1:11" ht="20.100000000000001" customHeight="1" x14ac:dyDescent="0.25">
      <c r="A19926" s="99" t="s">
        <v>3657</v>
      </c>
      <c r="B19926" s="99"/>
      <c r="C19926" s="99"/>
      <c r="D19926" s="99"/>
      <c r="E19926" s="99"/>
      <c r="F19926" s="99"/>
      <c r="G19926" s="99"/>
      <c r="H19926" s="99"/>
      <c r="I19926" s="99"/>
      <c r="J19926" s="99"/>
      <c r="K19926" s="99"/>
    </row>
    <row r="19927" spans="1:11" ht="15" customHeight="1" x14ac:dyDescent="0.25">
      <c r="A19927" s="93" t="s">
        <v>3981</v>
      </c>
      <c r="B19927" s="93"/>
      <c r="C19927" s="93"/>
      <c r="D19927" s="94" t="s">
        <v>3</v>
      </c>
      <c r="E19927" s="94"/>
      <c r="F19927" s="23" t="s">
        <v>4</v>
      </c>
      <c r="G19927" s="94" t="s">
        <v>3894</v>
      </c>
      <c r="H19927" s="94"/>
      <c r="I19927" s="94" t="s">
        <v>3895</v>
      </c>
      <c r="J19927" s="94"/>
      <c r="K19927" s="23" t="s">
        <v>3896</v>
      </c>
    </row>
    <row r="19928" spans="1:11" ht="21" customHeight="1" x14ac:dyDescent="0.25">
      <c r="A19928" s="24" t="s">
        <v>70</v>
      </c>
      <c r="B19928" s="95" t="s">
        <v>3982</v>
      </c>
      <c r="C19928" s="95"/>
      <c r="D19928" s="96" t="s">
        <v>25</v>
      </c>
      <c r="E19928" s="96"/>
      <c r="F19928" s="24" t="s">
        <v>61</v>
      </c>
      <c r="G19928" s="97">
        <v>1</v>
      </c>
      <c r="H19928" s="97"/>
      <c r="I19928" s="98">
        <v>28.42</v>
      </c>
      <c r="J19928" s="98"/>
      <c r="K19928" s="27">
        <f>ROUND(ROUND(G19928,8)*I19928,2)</f>
        <v>28.42</v>
      </c>
    </row>
    <row r="19929" spans="1:11" ht="15" customHeight="1" x14ac:dyDescent="0.25">
      <c r="A19929" s="9"/>
      <c r="B19929" s="9"/>
      <c r="C19929" s="9"/>
      <c r="D19929" s="9"/>
      <c r="E19929" s="9"/>
      <c r="F19929" s="9"/>
      <c r="G19929" s="91" t="s">
        <v>3983</v>
      </c>
      <c r="H19929" s="91"/>
      <c r="I19929" s="91"/>
      <c r="J19929" s="91"/>
      <c r="K19929" s="28">
        <f>SUM(K19928:K19928)</f>
        <v>28.42</v>
      </c>
    </row>
    <row r="19930" spans="1:11" ht="15" customHeight="1" x14ac:dyDescent="0.25">
      <c r="A19930" s="9"/>
      <c r="B19930" s="9"/>
      <c r="C19930" s="9"/>
      <c r="D19930" s="9"/>
      <c r="E19930" s="9"/>
      <c r="F19930" s="9"/>
      <c r="G19930" s="92" t="s">
        <v>3913</v>
      </c>
      <c r="H19930" s="92"/>
      <c r="I19930" s="92"/>
      <c r="J19930" s="92"/>
      <c r="K19930" s="29">
        <f>ROUND(SUM(K19929),2)</f>
        <v>28.42</v>
      </c>
    </row>
    <row r="19931" spans="1:11" ht="9.9499999999999993" customHeight="1" x14ac:dyDescent="0.25">
      <c r="A19931" s="9"/>
      <c r="B19931" s="9"/>
      <c r="C19931" s="9"/>
      <c r="D19931" s="9"/>
      <c r="E19931" s="9"/>
      <c r="F19931" s="9"/>
      <c r="G19931" s="100"/>
      <c r="H19931" s="100"/>
      <c r="I19931" s="100"/>
      <c r="J19931" s="100"/>
      <c r="K19931" s="100"/>
    </row>
    <row r="19932" spans="1:11" ht="20.100000000000001" customHeight="1" x14ac:dyDescent="0.25">
      <c r="A19932" s="99" t="s">
        <v>3658</v>
      </c>
      <c r="B19932" s="99"/>
      <c r="C19932" s="99"/>
      <c r="D19932" s="99"/>
      <c r="E19932" s="99"/>
      <c r="F19932" s="99"/>
      <c r="G19932" s="99"/>
      <c r="H19932" s="99"/>
      <c r="I19932" s="99"/>
      <c r="J19932" s="99"/>
      <c r="K19932" s="99"/>
    </row>
    <row r="19933" spans="1:11" ht="15" customHeight="1" x14ac:dyDescent="0.25">
      <c r="A19933" s="93" t="s">
        <v>3916</v>
      </c>
      <c r="B19933" s="93"/>
      <c r="C19933" s="93"/>
      <c r="D19933" s="94" t="s">
        <v>3</v>
      </c>
      <c r="E19933" s="94"/>
      <c r="F19933" s="23" t="s">
        <v>4</v>
      </c>
      <c r="G19933" s="94" t="s">
        <v>3894</v>
      </c>
      <c r="H19933" s="94"/>
      <c r="I19933" s="94" t="s">
        <v>3895</v>
      </c>
      <c r="J19933" s="94"/>
      <c r="K19933" s="23" t="s">
        <v>3896</v>
      </c>
    </row>
    <row r="19934" spans="1:11" ht="38.1" customHeight="1" x14ac:dyDescent="0.25">
      <c r="A19934" s="24" t="s">
        <v>3973</v>
      </c>
      <c r="B19934" s="95" t="s">
        <v>3974</v>
      </c>
      <c r="C19934" s="95"/>
      <c r="D19934" s="96" t="s">
        <v>20</v>
      </c>
      <c r="E19934" s="96"/>
      <c r="F19934" s="24" t="s">
        <v>3936</v>
      </c>
      <c r="G19934" s="97">
        <v>1.2999999999999999E-3</v>
      </c>
      <c r="H19934" s="97"/>
      <c r="I19934" s="98">
        <v>94.61</v>
      </c>
      <c r="J19934" s="98"/>
      <c r="K19934" s="27">
        <f>TRUNC(TRUNC(G19934,8)*I19934,2)</f>
        <v>0.12</v>
      </c>
    </row>
    <row r="19935" spans="1:11" ht="38.1" customHeight="1" x14ac:dyDescent="0.25">
      <c r="A19935" s="24" t="s">
        <v>3975</v>
      </c>
      <c r="B19935" s="95" t="s">
        <v>3976</v>
      </c>
      <c r="C19935" s="95"/>
      <c r="D19935" s="96" t="s">
        <v>20</v>
      </c>
      <c r="E19935" s="96"/>
      <c r="F19935" s="24" t="s">
        <v>30</v>
      </c>
      <c r="G19935" s="97">
        <v>3.0999999999999999E-3</v>
      </c>
      <c r="H19935" s="97"/>
      <c r="I19935" s="98">
        <v>370.94</v>
      </c>
      <c r="J19935" s="98"/>
      <c r="K19935" s="27">
        <f>TRUNC(TRUNC(G19935,8)*I19935,2)</f>
        <v>1.1399999999999999</v>
      </c>
    </row>
    <row r="19936" spans="1:11" ht="18" customHeight="1" x14ac:dyDescent="0.25">
      <c r="A19936" s="9"/>
      <c r="B19936" s="9"/>
      <c r="C19936" s="9"/>
      <c r="D19936" s="9"/>
      <c r="E19936" s="9"/>
      <c r="F19936" s="9"/>
      <c r="G19936" s="91" t="s">
        <v>3919</v>
      </c>
      <c r="H19936" s="91"/>
      <c r="I19936" s="91"/>
      <c r="J19936" s="91"/>
      <c r="K19936" s="28">
        <f>SUM(K19934:K19935)</f>
        <v>1.2599999999999998</v>
      </c>
    </row>
    <row r="19937" spans="1:11" ht="15" customHeight="1" x14ac:dyDescent="0.25">
      <c r="A19937" s="9"/>
      <c r="B19937" s="9"/>
      <c r="C19937" s="9"/>
      <c r="D19937" s="9"/>
      <c r="E19937" s="9"/>
      <c r="F19937" s="9"/>
      <c r="G19937" s="92" t="s">
        <v>3913</v>
      </c>
      <c r="H19937" s="92"/>
      <c r="I19937" s="92"/>
      <c r="J19937" s="92"/>
      <c r="K19937" s="29">
        <f>ROUND(SUM(K19936),2)</f>
        <v>1.26</v>
      </c>
    </row>
    <row r="19938" spans="1:11" ht="9.9499999999999993" customHeight="1" x14ac:dyDescent="0.25">
      <c r="A19938" s="9"/>
      <c r="B19938" s="9"/>
      <c r="C19938" s="9"/>
      <c r="D19938" s="9"/>
      <c r="E19938" s="9"/>
      <c r="F19938" s="9"/>
      <c r="G19938" s="100"/>
      <c r="H19938" s="100"/>
      <c r="I19938" s="100"/>
      <c r="J19938" s="100"/>
      <c r="K19938" s="100"/>
    </row>
    <row r="19939" spans="1:11" ht="20.100000000000001" customHeight="1" x14ac:dyDescent="0.25">
      <c r="A19939" s="99" t="s">
        <v>3659</v>
      </c>
      <c r="B19939" s="99"/>
      <c r="C19939" s="99"/>
      <c r="D19939" s="99"/>
      <c r="E19939" s="99"/>
      <c r="F19939" s="99"/>
      <c r="G19939" s="99"/>
      <c r="H19939" s="99"/>
      <c r="I19939" s="99"/>
      <c r="J19939" s="99"/>
      <c r="K19939" s="99"/>
    </row>
    <row r="19940" spans="1:11" ht="12.95" customHeight="1" x14ac:dyDescent="0.25">
      <c r="A19940" s="107" t="s">
        <v>3984</v>
      </c>
      <c r="B19940" s="107"/>
      <c r="C19940" s="107"/>
      <c r="D19940" s="108" t="s">
        <v>3985</v>
      </c>
      <c r="E19940" s="87" t="s">
        <v>3986</v>
      </c>
      <c r="F19940" s="87"/>
      <c r="G19940" s="87" t="s">
        <v>3987</v>
      </c>
      <c r="H19940" s="87"/>
      <c r="I19940" s="87"/>
      <c r="J19940" s="87"/>
      <c r="K19940" s="87" t="s">
        <v>3988</v>
      </c>
    </row>
    <row r="19941" spans="1:11" ht="12" customHeight="1" x14ac:dyDescent="0.25">
      <c r="A19941" s="107"/>
      <c r="B19941" s="107"/>
      <c r="C19941" s="107"/>
      <c r="D19941" s="108"/>
      <c r="E19941" s="23" t="s">
        <v>3989</v>
      </c>
      <c r="F19941" s="23" t="s">
        <v>3990</v>
      </c>
      <c r="G19941" s="94" t="s">
        <v>3989</v>
      </c>
      <c r="H19941" s="94"/>
      <c r="I19941" s="94" t="s">
        <v>3990</v>
      </c>
      <c r="J19941" s="94"/>
      <c r="K19941" s="87"/>
    </row>
    <row r="19942" spans="1:11" ht="15" customHeight="1" x14ac:dyDescent="0.25">
      <c r="A19942" s="6" t="s">
        <v>3991</v>
      </c>
      <c r="B19942" s="104" t="s">
        <v>3992</v>
      </c>
      <c r="C19942" s="104"/>
      <c r="D19942" s="31">
        <v>1</v>
      </c>
      <c r="E19942" s="32">
        <v>0.34</v>
      </c>
      <c r="F19942" s="32">
        <v>0.66</v>
      </c>
      <c r="G19942" s="105">
        <v>355.46550000000002</v>
      </c>
      <c r="H19942" s="105"/>
      <c r="I19942" s="105">
        <v>95.872399999999999</v>
      </c>
      <c r="J19942" s="105"/>
      <c r="K19942" s="33">
        <f>ROUND(D19942*(ROUND(E19942*G19942,4)+ROUND(F19942*I19942,4)),4)</f>
        <v>184.13409999999999</v>
      </c>
    </row>
    <row r="19943" spans="1:11" ht="15" customHeight="1" x14ac:dyDescent="0.25">
      <c r="A19943" s="6" t="s">
        <v>3993</v>
      </c>
      <c r="B19943" s="104" t="s">
        <v>3994</v>
      </c>
      <c r="C19943" s="104"/>
      <c r="D19943" s="31">
        <v>1</v>
      </c>
      <c r="E19943" s="32">
        <v>1</v>
      </c>
      <c r="F19943" s="32">
        <v>0</v>
      </c>
      <c r="G19943" s="105">
        <v>365.3972</v>
      </c>
      <c r="H19943" s="105"/>
      <c r="I19943" s="105">
        <v>147.8879</v>
      </c>
      <c r="J19943" s="105"/>
      <c r="K19943" s="33">
        <f>ROUND(D19943*(ROUND(E19943*G19943,4)+ROUND(F19943*I19943,4)),4)</f>
        <v>365.3972</v>
      </c>
    </row>
    <row r="19944" spans="1:11" ht="15" customHeight="1" x14ac:dyDescent="0.25">
      <c r="A19944" s="6" t="s">
        <v>3995</v>
      </c>
      <c r="B19944" s="104" t="s">
        <v>3996</v>
      </c>
      <c r="C19944" s="104"/>
      <c r="D19944" s="31">
        <v>1</v>
      </c>
      <c r="E19944" s="32">
        <v>0.97</v>
      </c>
      <c r="F19944" s="32">
        <v>0.03</v>
      </c>
      <c r="G19944" s="105">
        <v>324.64210000000003</v>
      </c>
      <c r="H19944" s="105"/>
      <c r="I19944" s="105">
        <v>159.20740000000001</v>
      </c>
      <c r="J19944" s="105"/>
      <c r="K19944" s="33">
        <f>ROUND(D19944*(ROUND(E19944*G19944,4)+ROUND(F19944*I19944,4)),4)</f>
        <v>319.67899999999997</v>
      </c>
    </row>
    <row r="19945" spans="1:11" ht="15.95" customHeight="1" x14ac:dyDescent="0.25">
      <c r="A19945" s="6" t="s">
        <v>3997</v>
      </c>
      <c r="B19945" s="104" t="s">
        <v>3998</v>
      </c>
      <c r="C19945" s="104"/>
      <c r="D19945" s="31">
        <v>1</v>
      </c>
      <c r="E19945" s="32">
        <v>0.79</v>
      </c>
      <c r="F19945" s="32">
        <v>0.21</v>
      </c>
      <c r="G19945" s="105">
        <v>284.72230000000002</v>
      </c>
      <c r="H19945" s="105"/>
      <c r="I19945" s="105">
        <v>125.70480000000001</v>
      </c>
      <c r="J19945" s="105"/>
      <c r="K19945" s="33">
        <f>ROUND(D19945*(ROUND(E19945*G19945,4)+ROUND(F19945*I19945,4)),4)</f>
        <v>251.32859999999999</v>
      </c>
    </row>
    <row r="19946" spans="1:11" ht="15" customHeight="1" x14ac:dyDescent="0.25">
      <c r="A19946" s="1"/>
      <c r="B19946" s="1"/>
      <c r="C19946" s="1"/>
      <c r="D19946" s="1"/>
      <c r="E19946" s="1"/>
      <c r="F19946" s="1"/>
      <c r="G19946" s="85" t="s">
        <v>3999</v>
      </c>
      <c r="H19946" s="85"/>
      <c r="I19946" s="85"/>
      <c r="J19946" s="85"/>
      <c r="K19946" s="34">
        <f>SUM(K19941:K19945)</f>
        <v>1120.5389</v>
      </c>
    </row>
    <row r="19947" spans="1:11" ht="20.100000000000001" customHeight="1" x14ac:dyDescent="0.25">
      <c r="A19947" s="106" t="s">
        <v>4000</v>
      </c>
      <c r="B19947" s="106"/>
      <c r="C19947" s="106"/>
      <c r="D19947" s="106"/>
      <c r="E19947" s="106"/>
      <c r="F19947" s="2" t="s">
        <v>4</v>
      </c>
      <c r="G19947" s="87" t="s">
        <v>4001</v>
      </c>
      <c r="H19947" s="87"/>
      <c r="I19947" s="87" t="s">
        <v>4002</v>
      </c>
      <c r="J19947" s="87"/>
      <c r="K19947" s="2" t="s">
        <v>3988</v>
      </c>
    </row>
    <row r="19948" spans="1:11" ht="15" customHeight="1" x14ac:dyDescent="0.25">
      <c r="A19948" s="6" t="s">
        <v>4003</v>
      </c>
      <c r="B19948" s="101" t="s">
        <v>4004</v>
      </c>
      <c r="C19948" s="101"/>
      <c r="D19948" s="101"/>
      <c r="E19948" s="101"/>
      <c r="F19948" s="6" t="s">
        <v>3940</v>
      </c>
      <c r="G19948" s="114">
        <v>1</v>
      </c>
      <c r="H19948" s="114"/>
      <c r="I19948" s="115">
        <v>22.527200000000001</v>
      </c>
      <c r="J19948" s="115"/>
      <c r="K19948" s="35">
        <f>ROUND(ROUND(G19948,5)*I19948,4)</f>
        <v>22.527200000000001</v>
      </c>
    </row>
    <row r="19949" spans="1:11" ht="15" customHeight="1" x14ac:dyDescent="0.25">
      <c r="A19949" s="1"/>
      <c r="B19949" s="1"/>
      <c r="C19949" s="1"/>
      <c r="D19949" s="1"/>
      <c r="E19949" s="1"/>
      <c r="F19949" s="1"/>
      <c r="G19949" s="85" t="s">
        <v>4005</v>
      </c>
      <c r="H19949" s="85"/>
      <c r="I19949" s="85"/>
      <c r="J19949" s="85"/>
      <c r="K19949" s="36">
        <f>SUM(K19948:K19948)</f>
        <v>22.527200000000001</v>
      </c>
    </row>
    <row r="19950" spans="1:11" ht="15" customHeight="1" x14ac:dyDescent="0.25">
      <c r="A19950" s="9"/>
      <c r="B19950" s="9"/>
      <c r="C19950" s="9"/>
      <c r="D19950" s="9"/>
      <c r="E19950" s="9"/>
      <c r="F19950" s="9"/>
      <c r="G19950" s="92" t="s">
        <v>4006</v>
      </c>
      <c r="H19950" s="92"/>
      <c r="I19950" s="92"/>
      <c r="J19950" s="92"/>
      <c r="K19950" s="33">
        <f>SUM(K19946,K19949)</f>
        <v>1143.0661</v>
      </c>
    </row>
    <row r="19951" spans="1:11" ht="15" customHeight="1" x14ac:dyDescent="0.25">
      <c r="A19951" s="9"/>
      <c r="B19951" s="9"/>
      <c r="C19951" s="9"/>
      <c r="D19951" s="9"/>
      <c r="E19951" s="9"/>
      <c r="F19951" s="9"/>
      <c r="G19951" s="92" t="s">
        <v>4007</v>
      </c>
      <c r="H19951" s="92"/>
      <c r="I19951" s="92"/>
      <c r="J19951" s="92"/>
      <c r="K19951" s="37">
        <v>113.18</v>
      </c>
    </row>
    <row r="19952" spans="1:11" ht="15" customHeight="1" x14ac:dyDescent="0.25">
      <c r="A19952" s="9"/>
      <c r="B19952" s="9"/>
      <c r="C19952" s="9"/>
      <c r="D19952" s="9"/>
      <c r="E19952" s="9"/>
      <c r="F19952" s="9"/>
      <c r="G19952" s="92" t="s">
        <v>4008</v>
      </c>
      <c r="H19952" s="92"/>
      <c r="I19952" s="92"/>
      <c r="J19952" s="92"/>
      <c r="K19952" s="33">
        <f>ROUND(K19950/K19951,4)</f>
        <v>10.099500000000001</v>
      </c>
    </row>
    <row r="19953" spans="1:11" ht="15" customHeight="1" x14ac:dyDescent="0.25">
      <c r="A19953" s="9"/>
      <c r="B19953" s="9"/>
      <c r="C19953" s="9"/>
      <c r="D19953" s="9"/>
      <c r="E19953" s="9"/>
      <c r="F19953" s="9"/>
      <c r="G19953" s="92" t="s">
        <v>4009</v>
      </c>
      <c r="H19953" s="92"/>
      <c r="I19953" s="92"/>
      <c r="J19953" s="92"/>
      <c r="K19953" s="33">
        <f>ROUND(K19952*0.00746,4)</f>
        <v>7.5300000000000006E-2</v>
      </c>
    </row>
    <row r="19954" spans="1:11" ht="20.100000000000001" customHeight="1" x14ac:dyDescent="0.25">
      <c r="A19954" s="106" t="s">
        <v>4010</v>
      </c>
      <c r="B19954" s="106"/>
      <c r="C19954" s="106"/>
      <c r="D19954" s="106"/>
      <c r="E19954" s="106"/>
      <c r="F19954" s="2" t="s">
        <v>4</v>
      </c>
      <c r="G19954" s="87" t="s">
        <v>4001</v>
      </c>
      <c r="H19954" s="87"/>
      <c r="I19954" s="87" t="s">
        <v>3895</v>
      </c>
      <c r="J19954" s="87"/>
      <c r="K19954" s="2" t="s">
        <v>4011</v>
      </c>
    </row>
    <row r="19955" spans="1:11" ht="15" customHeight="1" x14ac:dyDescent="0.25">
      <c r="A19955" s="6" t="s">
        <v>4012</v>
      </c>
      <c r="B19955" s="104" t="s">
        <v>4013</v>
      </c>
      <c r="C19955" s="104"/>
      <c r="D19955" s="104"/>
      <c r="E19955" s="104"/>
      <c r="F19955" s="6" t="s">
        <v>77</v>
      </c>
      <c r="G19955" s="113">
        <v>1</v>
      </c>
      <c r="H19955" s="113"/>
      <c r="I19955" s="105">
        <v>195.03</v>
      </c>
      <c r="J19955" s="105"/>
      <c r="K19955" s="33">
        <f>ROUND(ROUND(G19955,5)*I19955,4)</f>
        <v>195.03</v>
      </c>
    </row>
    <row r="19956" spans="1:11" ht="15" customHeight="1" x14ac:dyDescent="0.25">
      <c r="A19956" s="1"/>
      <c r="B19956" s="1"/>
      <c r="C19956" s="1"/>
      <c r="D19956" s="1"/>
      <c r="E19956" s="1"/>
      <c r="F19956" s="1"/>
      <c r="G19956" s="85" t="s">
        <v>4014</v>
      </c>
      <c r="H19956" s="85"/>
      <c r="I19956" s="85"/>
      <c r="J19956" s="85"/>
      <c r="K19956" s="34">
        <f>SUM(K19955:K19955)</f>
        <v>195.03</v>
      </c>
    </row>
    <row r="19957" spans="1:11" ht="15" customHeight="1" x14ac:dyDescent="0.25">
      <c r="A19957" s="106" t="s">
        <v>4015</v>
      </c>
      <c r="B19957" s="106"/>
      <c r="C19957" s="106"/>
      <c r="D19957" s="23" t="s">
        <v>4016</v>
      </c>
      <c r="E19957" s="94" t="s">
        <v>4017</v>
      </c>
      <c r="F19957" s="94"/>
      <c r="G19957" s="94" t="s">
        <v>4001</v>
      </c>
      <c r="H19957" s="94"/>
      <c r="I19957" s="94" t="s">
        <v>3895</v>
      </c>
      <c r="J19957" s="94"/>
      <c r="K19957" s="23" t="s">
        <v>4011</v>
      </c>
    </row>
    <row r="19958" spans="1:11" ht="20.100000000000001" customHeight="1" x14ac:dyDescent="0.25">
      <c r="A19958" s="38" t="s">
        <v>4012</v>
      </c>
      <c r="B19958" s="109" t="s">
        <v>4018</v>
      </c>
      <c r="C19958" s="109"/>
      <c r="D19958" s="38" t="s">
        <v>4019</v>
      </c>
      <c r="E19958" s="110" t="s">
        <v>4020</v>
      </c>
      <c r="F19958" s="110"/>
      <c r="G19958" s="111">
        <v>2.2000000000000002</v>
      </c>
      <c r="H19958" s="111"/>
      <c r="I19958" s="112">
        <v>3.47</v>
      </c>
      <c r="J19958" s="112"/>
      <c r="K19958" s="41">
        <f>ROUND(ROUND(G19958,5)*I19958,4)</f>
        <v>7.6340000000000003</v>
      </c>
    </row>
    <row r="19959" spans="1:11" ht="15" customHeight="1" x14ac:dyDescent="0.25">
      <c r="A19959" s="1"/>
      <c r="B19959" s="1"/>
      <c r="C19959" s="1"/>
      <c r="D19959" s="1"/>
      <c r="E19959" s="1"/>
      <c r="F19959" s="1"/>
      <c r="G19959" s="85" t="s">
        <v>4021</v>
      </c>
      <c r="H19959" s="85"/>
      <c r="I19959" s="85"/>
      <c r="J19959" s="85"/>
      <c r="K19959" s="33">
        <f>SUM(K19958:K19958)</f>
        <v>7.6340000000000003</v>
      </c>
    </row>
    <row r="19960" spans="1:11" ht="12.95" customHeight="1" x14ac:dyDescent="0.25">
      <c r="A19960" s="106" t="s">
        <v>4022</v>
      </c>
      <c r="B19960" s="106"/>
      <c r="C19960" s="94" t="s">
        <v>4023</v>
      </c>
      <c r="D19960" s="94" t="s">
        <v>5</v>
      </c>
      <c r="E19960" s="94" t="s">
        <v>4024</v>
      </c>
      <c r="F19960" s="94"/>
      <c r="G19960" s="94" t="s">
        <v>4025</v>
      </c>
      <c r="H19960" s="94"/>
      <c r="I19960" s="94" t="s">
        <v>2086</v>
      </c>
      <c r="J19960" s="94"/>
      <c r="K19960" s="94" t="s">
        <v>4011</v>
      </c>
    </row>
    <row r="19961" spans="1:11" ht="12" customHeight="1" x14ac:dyDescent="0.25">
      <c r="A19961" s="106"/>
      <c r="B19961" s="106"/>
      <c r="C19961" s="94"/>
      <c r="D19961" s="94"/>
      <c r="E19961" s="23" t="s">
        <v>2092</v>
      </c>
      <c r="F19961" s="23" t="s">
        <v>4026</v>
      </c>
      <c r="G19961" s="23" t="s">
        <v>2092</v>
      </c>
      <c r="H19961" s="23" t="s">
        <v>4026</v>
      </c>
      <c r="I19961" s="23" t="s">
        <v>2092</v>
      </c>
      <c r="J19961" s="23" t="s">
        <v>4026</v>
      </c>
      <c r="K19961" s="94"/>
    </row>
    <row r="19962" spans="1:11" ht="27.95" customHeight="1" x14ac:dyDescent="0.25">
      <c r="A19962" s="38" t="s">
        <v>4012</v>
      </c>
      <c r="B19962" s="39" t="s">
        <v>4018</v>
      </c>
      <c r="C19962" s="38" t="s">
        <v>4027</v>
      </c>
      <c r="D19962" s="40">
        <v>2.2000000000000002</v>
      </c>
      <c r="E19962" s="42">
        <v>0</v>
      </c>
      <c r="F19962" s="43">
        <v>1.25</v>
      </c>
      <c r="G19962" s="42">
        <v>0</v>
      </c>
      <c r="H19962" s="43">
        <v>1</v>
      </c>
      <c r="I19962" s="42">
        <v>0</v>
      </c>
      <c r="J19962" s="43">
        <v>0.82</v>
      </c>
      <c r="K19962" s="41">
        <f>ROUND(D19962*(ROUND(E19962*F19962,4)+ROUND(G19962*H19962,4)+ROUND(I19962*J19962,4)),4)</f>
        <v>0</v>
      </c>
    </row>
    <row r="19963" spans="1:11" ht="15" customHeight="1" x14ac:dyDescent="0.25">
      <c r="A19963" s="1"/>
      <c r="B19963" s="1"/>
      <c r="C19963" s="1"/>
      <c r="D19963" s="1"/>
      <c r="E19963" s="1"/>
      <c r="F19963" s="1"/>
      <c r="G19963" s="85" t="s">
        <v>4028</v>
      </c>
      <c r="H19963" s="85"/>
      <c r="I19963" s="85"/>
      <c r="J19963" s="85"/>
      <c r="K19963" s="33">
        <f>SUM(K19961:K19962)</f>
        <v>0</v>
      </c>
    </row>
    <row r="19964" spans="1:11" ht="15" customHeight="1" x14ac:dyDescent="0.25">
      <c r="A19964" s="9"/>
      <c r="B19964" s="9"/>
      <c r="C19964" s="9"/>
      <c r="D19964" s="9"/>
      <c r="E19964" s="9"/>
      <c r="F19964" s="9"/>
      <c r="G19964" s="92" t="s">
        <v>4029</v>
      </c>
      <c r="H19964" s="92"/>
      <c r="I19964" s="92"/>
      <c r="J19964" s="92"/>
      <c r="K19964" s="33">
        <f>SUM(K19952,K19953,K19956,K19959,K19963)</f>
        <v>212.83879999999999</v>
      </c>
    </row>
    <row r="19965" spans="1:11" ht="15" customHeight="1" x14ac:dyDescent="0.25">
      <c r="A19965" s="9"/>
      <c r="B19965" s="9"/>
      <c r="C19965" s="9"/>
      <c r="D19965" s="9"/>
      <c r="E19965" s="9"/>
      <c r="F19965" s="9"/>
      <c r="G19965" s="92" t="s">
        <v>3913</v>
      </c>
      <c r="H19965" s="92"/>
      <c r="I19965" s="92"/>
      <c r="J19965" s="92"/>
      <c r="K19965" s="29">
        <f>ROUND(SUM(K19964),2)</f>
        <v>212.84</v>
      </c>
    </row>
    <row r="19966" spans="1:11" ht="9.9499999999999993" customHeight="1" x14ac:dyDescent="0.25">
      <c r="A19966" s="9"/>
      <c r="B19966" s="9"/>
      <c r="C19966" s="9"/>
      <c r="D19966" s="9"/>
      <c r="E19966" s="9"/>
      <c r="F19966" s="9"/>
      <c r="G19966" s="100"/>
      <c r="H19966" s="100"/>
      <c r="I19966" s="100"/>
      <c r="J19966" s="100"/>
      <c r="K19966" s="100"/>
    </row>
    <row r="19967" spans="1:11" ht="20.100000000000001" customHeight="1" x14ac:dyDescent="0.25">
      <c r="A19967" s="99" t="s">
        <v>3660</v>
      </c>
      <c r="B19967" s="99"/>
      <c r="C19967" s="99"/>
      <c r="D19967" s="99"/>
      <c r="E19967" s="99"/>
      <c r="F19967" s="99"/>
      <c r="G19967" s="99"/>
      <c r="H19967" s="99"/>
      <c r="I19967" s="99"/>
      <c r="J19967" s="99"/>
      <c r="K19967" s="99"/>
    </row>
    <row r="19968" spans="1:11" ht="15" customHeight="1" x14ac:dyDescent="0.25">
      <c r="A19968" s="93" t="s">
        <v>3916</v>
      </c>
      <c r="B19968" s="93"/>
      <c r="C19968" s="93"/>
      <c r="D19968" s="94" t="s">
        <v>3</v>
      </c>
      <c r="E19968" s="94"/>
      <c r="F19968" s="23" t="s">
        <v>4</v>
      </c>
      <c r="G19968" s="94" t="s">
        <v>3894</v>
      </c>
      <c r="H19968" s="94"/>
      <c r="I19968" s="94" t="s">
        <v>3895</v>
      </c>
      <c r="J19968" s="94"/>
      <c r="K19968" s="23" t="s">
        <v>3896</v>
      </c>
    </row>
    <row r="19969" spans="1:11" ht="45.95" customHeight="1" x14ac:dyDescent="0.25">
      <c r="A19969" s="24" t="s">
        <v>3934</v>
      </c>
      <c r="B19969" s="95" t="s">
        <v>3935</v>
      </c>
      <c r="C19969" s="95"/>
      <c r="D19969" s="96" t="s">
        <v>20</v>
      </c>
      <c r="E19969" s="96"/>
      <c r="F19969" s="24" t="s">
        <v>3936</v>
      </c>
      <c r="G19969" s="97">
        <v>2.5891999999999998E-3</v>
      </c>
      <c r="H19969" s="97"/>
      <c r="I19969" s="98">
        <v>76.52</v>
      </c>
      <c r="J19969" s="98"/>
      <c r="K19969" s="27">
        <f t="shared" ref="K19969:K19974" si="154">TRUNC(TRUNC(G19969,8)*I19969,2)</f>
        <v>0.19</v>
      </c>
    </row>
    <row r="19970" spans="1:11" ht="45.95" customHeight="1" x14ac:dyDescent="0.25">
      <c r="A19970" s="24" t="s">
        <v>28</v>
      </c>
      <c r="B19970" s="95" t="s">
        <v>29</v>
      </c>
      <c r="C19970" s="95"/>
      <c r="D19970" s="96" t="s">
        <v>20</v>
      </c>
      <c r="E19970" s="96"/>
      <c r="F19970" s="24" t="s">
        <v>30</v>
      </c>
      <c r="G19970" s="97">
        <v>1.0702000000000001E-3</v>
      </c>
      <c r="H19970" s="97"/>
      <c r="I19970" s="98">
        <v>322.67</v>
      </c>
      <c r="J19970" s="98"/>
      <c r="K19970" s="27">
        <f t="shared" si="154"/>
        <v>0.34</v>
      </c>
    </row>
    <row r="19971" spans="1:11" ht="29.1" customHeight="1" x14ac:dyDescent="0.25">
      <c r="A19971" s="24" t="s">
        <v>4030</v>
      </c>
      <c r="B19971" s="95" t="s">
        <v>4031</v>
      </c>
      <c r="C19971" s="95"/>
      <c r="D19971" s="96" t="s">
        <v>20</v>
      </c>
      <c r="E19971" s="96"/>
      <c r="F19971" s="24" t="s">
        <v>3936</v>
      </c>
      <c r="G19971" s="97">
        <v>3.3568999999999999E-3</v>
      </c>
      <c r="H19971" s="97"/>
      <c r="I19971" s="98">
        <v>105.44</v>
      </c>
      <c r="J19971" s="98"/>
      <c r="K19971" s="27">
        <f t="shared" si="154"/>
        <v>0.35</v>
      </c>
    </row>
    <row r="19972" spans="1:11" ht="29.1" customHeight="1" x14ac:dyDescent="0.25">
      <c r="A19972" s="24" t="s">
        <v>4032</v>
      </c>
      <c r="B19972" s="95" t="s">
        <v>4033</v>
      </c>
      <c r="C19972" s="95"/>
      <c r="D19972" s="96" t="s">
        <v>20</v>
      </c>
      <c r="E19972" s="96"/>
      <c r="F19972" s="24" t="s">
        <v>30</v>
      </c>
      <c r="G19972" s="97">
        <v>3.0249999999999998E-4</v>
      </c>
      <c r="H19972" s="97"/>
      <c r="I19972" s="98">
        <v>265.02</v>
      </c>
      <c r="J19972" s="98"/>
      <c r="K19972" s="27">
        <f t="shared" si="154"/>
        <v>0.08</v>
      </c>
    </row>
    <row r="19973" spans="1:11" ht="38.1" customHeight="1" x14ac:dyDescent="0.25">
      <c r="A19973" s="24" t="s">
        <v>4034</v>
      </c>
      <c r="B19973" s="95" t="s">
        <v>4035</v>
      </c>
      <c r="C19973" s="95"/>
      <c r="D19973" s="96" t="s">
        <v>20</v>
      </c>
      <c r="E19973" s="96"/>
      <c r="F19973" s="24" t="s">
        <v>3936</v>
      </c>
      <c r="G19973" s="97">
        <v>2.9082999999999999E-3</v>
      </c>
      <c r="H19973" s="97"/>
      <c r="I19973" s="98">
        <v>94.54</v>
      </c>
      <c r="J19973" s="98"/>
      <c r="K19973" s="27">
        <f t="shared" si="154"/>
        <v>0.27</v>
      </c>
    </row>
    <row r="19974" spans="1:11" ht="38.1" customHeight="1" x14ac:dyDescent="0.25">
      <c r="A19974" s="24" t="s">
        <v>4036</v>
      </c>
      <c r="B19974" s="95" t="s">
        <v>4037</v>
      </c>
      <c r="C19974" s="95"/>
      <c r="D19974" s="96" t="s">
        <v>20</v>
      </c>
      <c r="E19974" s="96"/>
      <c r="F19974" s="24" t="s">
        <v>30</v>
      </c>
      <c r="G19974" s="97">
        <v>7.5109999999999999E-4</v>
      </c>
      <c r="H19974" s="97"/>
      <c r="I19974" s="98">
        <v>225.43</v>
      </c>
      <c r="J19974" s="98"/>
      <c r="K19974" s="27">
        <f t="shared" si="154"/>
        <v>0.16</v>
      </c>
    </row>
    <row r="19975" spans="1:11" ht="18" customHeight="1" x14ac:dyDescent="0.25">
      <c r="A19975" s="9"/>
      <c r="B19975" s="9"/>
      <c r="C19975" s="9"/>
      <c r="D19975" s="9"/>
      <c r="E19975" s="9"/>
      <c r="F19975" s="9"/>
      <c r="G19975" s="91" t="s">
        <v>3919</v>
      </c>
      <c r="H19975" s="91"/>
      <c r="I19975" s="91"/>
      <c r="J19975" s="91"/>
      <c r="K19975" s="28">
        <f>SUM(K19969:K19974)</f>
        <v>1.39</v>
      </c>
    </row>
    <row r="19976" spans="1:11" ht="15" customHeight="1" x14ac:dyDescent="0.25">
      <c r="A19976" s="93" t="s">
        <v>3907</v>
      </c>
      <c r="B19976" s="93"/>
      <c r="C19976" s="93"/>
      <c r="D19976" s="94" t="s">
        <v>3</v>
      </c>
      <c r="E19976" s="94"/>
      <c r="F19976" s="23" t="s">
        <v>4</v>
      </c>
      <c r="G19976" s="94" t="s">
        <v>3894</v>
      </c>
      <c r="H19976" s="94"/>
      <c r="I19976" s="94" t="s">
        <v>3895</v>
      </c>
      <c r="J19976" s="94"/>
      <c r="K19976" s="23" t="s">
        <v>3896</v>
      </c>
    </row>
    <row r="19977" spans="1:11" ht="15" customHeight="1" x14ac:dyDescent="0.25">
      <c r="A19977" s="24" t="s">
        <v>3910</v>
      </c>
      <c r="B19977" s="95" t="s">
        <v>3911</v>
      </c>
      <c r="C19977" s="95"/>
      <c r="D19977" s="96" t="s">
        <v>20</v>
      </c>
      <c r="E19977" s="96"/>
      <c r="F19977" s="24" t="s">
        <v>2056</v>
      </c>
      <c r="G19977" s="97">
        <v>3.6592999999999999E-3</v>
      </c>
      <c r="H19977" s="97"/>
      <c r="I19977" s="98">
        <v>24.94</v>
      </c>
      <c r="J19977" s="98"/>
      <c r="K19977" s="27">
        <f>TRUNC(TRUNC(G19977,8)*I19977,2)</f>
        <v>0.09</v>
      </c>
    </row>
    <row r="19978" spans="1:11" ht="18" customHeight="1" x14ac:dyDescent="0.25">
      <c r="A19978" s="9"/>
      <c r="B19978" s="9"/>
      <c r="C19978" s="9"/>
      <c r="D19978" s="9"/>
      <c r="E19978" s="9"/>
      <c r="F19978" s="9"/>
      <c r="G19978" s="91" t="s">
        <v>3912</v>
      </c>
      <c r="H19978" s="91"/>
      <c r="I19978" s="91"/>
      <c r="J19978" s="91"/>
      <c r="K19978" s="28">
        <f>SUM(K19977:K19977)</f>
        <v>0.09</v>
      </c>
    </row>
    <row r="19979" spans="1:11" ht="15" customHeight="1" x14ac:dyDescent="0.25">
      <c r="A19979" s="9"/>
      <c r="B19979" s="9"/>
      <c r="C19979" s="9"/>
      <c r="D19979" s="9"/>
      <c r="E19979" s="9"/>
      <c r="F19979" s="9"/>
      <c r="G19979" s="92" t="s">
        <v>3913</v>
      </c>
      <c r="H19979" s="92"/>
      <c r="I19979" s="92"/>
      <c r="J19979" s="92"/>
      <c r="K19979" s="29">
        <f>ROUND(SUM(K19975,K19978),2)</f>
        <v>1.48</v>
      </c>
    </row>
    <row r="19980" spans="1:11" ht="9.9499999999999993" customHeight="1" x14ac:dyDescent="0.25">
      <c r="A19980" s="9"/>
      <c r="B19980" s="9"/>
      <c r="C19980" s="9"/>
      <c r="D19980" s="9"/>
      <c r="E19980" s="9"/>
      <c r="F19980" s="9"/>
      <c r="G19980" s="100"/>
      <c r="H19980" s="100"/>
      <c r="I19980" s="100"/>
      <c r="J19980" s="100"/>
      <c r="K19980" s="100"/>
    </row>
    <row r="19981" spans="1:11" ht="20.100000000000001" customHeight="1" x14ac:dyDescent="0.25">
      <c r="A19981" s="99" t="s">
        <v>3661</v>
      </c>
      <c r="B19981" s="99"/>
      <c r="C19981" s="99"/>
      <c r="D19981" s="99"/>
      <c r="E19981" s="99"/>
      <c r="F19981" s="99"/>
      <c r="G19981" s="99"/>
      <c r="H19981" s="99"/>
      <c r="I19981" s="99"/>
      <c r="J19981" s="99"/>
      <c r="K19981" s="99"/>
    </row>
    <row r="19982" spans="1:11" ht="15" customHeight="1" x14ac:dyDescent="0.25">
      <c r="A19982" s="93" t="s">
        <v>3893</v>
      </c>
      <c r="B19982" s="93"/>
      <c r="C19982" s="93"/>
      <c r="D19982" s="94" t="s">
        <v>3</v>
      </c>
      <c r="E19982" s="94"/>
      <c r="F19982" s="23" t="s">
        <v>4</v>
      </c>
      <c r="G19982" s="94" t="s">
        <v>3894</v>
      </c>
      <c r="H19982" s="94"/>
      <c r="I19982" s="94" t="s">
        <v>3895</v>
      </c>
      <c r="J19982" s="94"/>
      <c r="K19982" s="23" t="s">
        <v>3896</v>
      </c>
    </row>
    <row r="19983" spans="1:11" ht="21" customHeight="1" x14ac:dyDescent="0.25">
      <c r="A19983" s="24" t="s">
        <v>4038</v>
      </c>
      <c r="B19983" s="95" t="s">
        <v>4039</v>
      </c>
      <c r="C19983" s="95"/>
      <c r="D19983" s="96" t="s">
        <v>20</v>
      </c>
      <c r="E19983" s="96"/>
      <c r="F19983" s="24" t="s">
        <v>34</v>
      </c>
      <c r="G19983" s="97">
        <v>6.6E-3</v>
      </c>
      <c r="H19983" s="97"/>
      <c r="I19983" s="98">
        <v>210.23</v>
      </c>
      <c r="J19983" s="98"/>
      <c r="K19983" s="27">
        <f>TRUNC(TRUNC(G19983,8)*I19983,2)</f>
        <v>1.38</v>
      </c>
    </row>
    <row r="19984" spans="1:11" ht="21" customHeight="1" x14ac:dyDescent="0.25">
      <c r="A19984" s="24" t="s">
        <v>4040</v>
      </c>
      <c r="B19984" s="95" t="s">
        <v>4041</v>
      </c>
      <c r="C19984" s="95"/>
      <c r="D19984" s="96" t="s">
        <v>20</v>
      </c>
      <c r="E19984" s="96"/>
      <c r="F19984" s="24" t="s">
        <v>84</v>
      </c>
      <c r="G19984" s="97">
        <v>1.0049999999999999</v>
      </c>
      <c r="H19984" s="97"/>
      <c r="I19984" s="98">
        <v>32.369999999999997</v>
      </c>
      <c r="J19984" s="98"/>
      <c r="K19984" s="27">
        <f>TRUNC(TRUNC(G19984,8)*I19984,2)</f>
        <v>32.53</v>
      </c>
    </row>
    <row r="19985" spans="1:11" ht="15" customHeight="1" x14ac:dyDescent="0.25">
      <c r="A19985" s="9"/>
      <c r="B19985" s="9"/>
      <c r="C19985" s="9"/>
      <c r="D19985" s="9"/>
      <c r="E19985" s="9"/>
      <c r="F19985" s="9"/>
      <c r="G19985" s="91" t="s">
        <v>3906</v>
      </c>
      <c r="H19985" s="91"/>
      <c r="I19985" s="91"/>
      <c r="J19985" s="91"/>
      <c r="K19985" s="28">
        <f>SUM(K19983:K19984)</f>
        <v>33.910000000000004</v>
      </c>
    </row>
    <row r="19986" spans="1:11" ht="15" customHeight="1" x14ac:dyDescent="0.25">
      <c r="A19986" s="93" t="s">
        <v>3907</v>
      </c>
      <c r="B19986" s="93"/>
      <c r="C19986" s="93"/>
      <c r="D19986" s="94" t="s">
        <v>3</v>
      </c>
      <c r="E19986" s="94"/>
      <c r="F19986" s="23" t="s">
        <v>4</v>
      </c>
      <c r="G19986" s="94" t="s">
        <v>3894</v>
      </c>
      <c r="H19986" s="94"/>
      <c r="I19986" s="94" t="s">
        <v>3895</v>
      </c>
      <c r="J19986" s="94"/>
      <c r="K19986" s="23" t="s">
        <v>3896</v>
      </c>
    </row>
    <row r="19987" spans="1:11" ht="15" customHeight="1" x14ac:dyDescent="0.25">
      <c r="A19987" s="24" t="s">
        <v>3971</v>
      </c>
      <c r="B19987" s="95" t="s">
        <v>3972</v>
      </c>
      <c r="C19987" s="95"/>
      <c r="D19987" s="96" t="s">
        <v>20</v>
      </c>
      <c r="E19987" s="96"/>
      <c r="F19987" s="24" t="s">
        <v>2056</v>
      </c>
      <c r="G19987" s="97">
        <v>0.2296</v>
      </c>
      <c r="H19987" s="97"/>
      <c r="I19987" s="98">
        <v>32.69</v>
      </c>
      <c r="J19987" s="98"/>
      <c r="K19987" s="27">
        <f>TRUNC(TRUNC(G19987,8)*I19987,2)</f>
        <v>7.5</v>
      </c>
    </row>
    <row r="19988" spans="1:11" ht="15" customHeight="1" x14ac:dyDescent="0.25">
      <c r="A19988" s="24" t="s">
        <v>3910</v>
      </c>
      <c r="B19988" s="95" t="s">
        <v>3911</v>
      </c>
      <c r="C19988" s="95"/>
      <c r="D19988" s="96" t="s">
        <v>20</v>
      </c>
      <c r="E19988" s="96"/>
      <c r="F19988" s="24" t="s">
        <v>2056</v>
      </c>
      <c r="G19988" s="97">
        <v>0.2296</v>
      </c>
      <c r="H19988" s="97"/>
      <c r="I19988" s="98">
        <v>24.94</v>
      </c>
      <c r="J19988" s="98"/>
      <c r="K19988" s="27">
        <f>TRUNC(TRUNC(G19988,8)*I19988,2)</f>
        <v>5.72</v>
      </c>
    </row>
    <row r="19989" spans="1:11" ht="18" customHeight="1" x14ac:dyDescent="0.25">
      <c r="A19989" s="9"/>
      <c r="B19989" s="9"/>
      <c r="C19989" s="9"/>
      <c r="D19989" s="9"/>
      <c r="E19989" s="9"/>
      <c r="F19989" s="9"/>
      <c r="G19989" s="91" t="s">
        <v>3912</v>
      </c>
      <c r="H19989" s="91"/>
      <c r="I19989" s="91"/>
      <c r="J19989" s="91"/>
      <c r="K19989" s="28">
        <f>SUM(K19987:K19988)</f>
        <v>13.219999999999999</v>
      </c>
    </row>
    <row r="19990" spans="1:11" ht="15" customHeight="1" x14ac:dyDescent="0.25">
      <c r="A19990" s="93" t="s">
        <v>3922</v>
      </c>
      <c r="B19990" s="93"/>
      <c r="C19990" s="93"/>
      <c r="D19990" s="94" t="s">
        <v>3</v>
      </c>
      <c r="E19990" s="94"/>
      <c r="F19990" s="23" t="s">
        <v>4</v>
      </c>
      <c r="G19990" s="94" t="s">
        <v>3894</v>
      </c>
      <c r="H19990" s="94"/>
      <c r="I19990" s="94" t="s">
        <v>3895</v>
      </c>
      <c r="J19990" s="94"/>
      <c r="K19990" s="23" t="s">
        <v>3896</v>
      </c>
    </row>
    <row r="19991" spans="1:11" ht="21" customHeight="1" x14ac:dyDescent="0.25">
      <c r="A19991" s="24" t="s">
        <v>4042</v>
      </c>
      <c r="B19991" s="95" t="s">
        <v>4043</v>
      </c>
      <c r="C19991" s="95"/>
      <c r="D19991" s="96" t="s">
        <v>20</v>
      </c>
      <c r="E19991" s="96"/>
      <c r="F19991" s="24" t="s">
        <v>34</v>
      </c>
      <c r="G19991" s="97">
        <v>1.8E-3</v>
      </c>
      <c r="H19991" s="97"/>
      <c r="I19991" s="98">
        <v>767.08</v>
      </c>
      <c r="J19991" s="98"/>
      <c r="K19991" s="27">
        <f>TRUNC(TRUNC(G19991,8)*I19991,2)</f>
        <v>1.38</v>
      </c>
    </row>
    <row r="19992" spans="1:11" ht="15" customHeight="1" x14ac:dyDescent="0.25">
      <c r="A19992" s="9"/>
      <c r="B19992" s="9"/>
      <c r="C19992" s="9"/>
      <c r="D19992" s="9"/>
      <c r="E19992" s="9"/>
      <c r="F19992" s="9"/>
      <c r="G19992" s="91" t="s">
        <v>3933</v>
      </c>
      <c r="H19992" s="91"/>
      <c r="I19992" s="91"/>
      <c r="J19992" s="91"/>
      <c r="K19992" s="28">
        <f>SUM(K19991:K19991)</f>
        <v>1.38</v>
      </c>
    </row>
    <row r="19993" spans="1:11" ht="15" customHeight="1" x14ac:dyDescent="0.25">
      <c r="A19993" s="9"/>
      <c r="B19993" s="9"/>
      <c r="C19993" s="9"/>
      <c r="D19993" s="9"/>
      <c r="E19993" s="9"/>
      <c r="F19993" s="9"/>
      <c r="G19993" s="92" t="s">
        <v>3913</v>
      </c>
      <c r="H19993" s="92"/>
      <c r="I19993" s="92"/>
      <c r="J19993" s="92"/>
      <c r="K19993" s="29">
        <f>ROUND(SUM(K19985,K19989,K19992),2)</f>
        <v>48.51</v>
      </c>
    </row>
    <row r="19994" spans="1:11" ht="9.9499999999999993" customHeight="1" x14ac:dyDescent="0.25">
      <c r="A19994" s="9"/>
      <c r="B19994" s="9"/>
      <c r="C19994" s="9"/>
      <c r="D19994" s="9"/>
      <c r="E19994" s="9"/>
      <c r="F19994" s="9"/>
      <c r="G19994" s="100"/>
      <c r="H19994" s="100"/>
      <c r="I19994" s="100"/>
      <c r="J19994" s="100"/>
      <c r="K19994" s="100"/>
    </row>
    <row r="19995" spans="1:11" ht="20.100000000000001" customHeight="1" x14ac:dyDescent="0.25">
      <c r="A19995" s="99" t="s">
        <v>3662</v>
      </c>
      <c r="B19995" s="99"/>
      <c r="C19995" s="99"/>
      <c r="D19995" s="99"/>
      <c r="E19995" s="99"/>
      <c r="F19995" s="99"/>
      <c r="G19995" s="99"/>
      <c r="H19995" s="99"/>
      <c r="I19995" s="99"/>
      <c r="J19995" s="99"/>
      <c r="K19995" s="99"/>
    </row>
    <row r="19996" spans="1:11" ht="15" customHeight="1" x14ac:dyDescent="0.25">
      <c r="A19996" s="93" t="s">
        <v>3893</v>
      </c>
      <c r="B19996" s="93"/>
      <c r="C19996" s="93"/>
      <c r="D19996" s="94" t="s">
        <v>3</v>
      </c>
      <c r="E19996" s="94"/>
      <c r="F19996" s="23" t="s">
        <v>4</v>
      </c>
      <c r="G19996" s="94" t="s">
        <v>3894</v>
      </c>
      <c r="H19996" s="94"/>
      <c r="I19996" s="94" t="s">
        <v>3895</v>
      </c>
      <c r="J19996" s="94"/>
      <c r="K19996" s="23" t="s">
        <v>3896</v>
      </c>
    </row>
    <row r="19997" spans="1:11" ht="15" customHeight="1" x14ac:dyDescent="0.25">
      <c r="A19997" s="24" t="s">
        <v>4044</v>
      </c>
      <c r="B19997" s="95" t="s">
        <v>4045</v>
      </c>
      <c r="C19997" s="95"/>
      <c r="D19997" s="96" t="s">
        <v>20</v>
      </c>
      <c r="E19997" s="96"/>
      <c r="F19997" s="24" t="s">
        <v>3903</v>
      </c>
      <c r="G19997" s="97">
        <v>0.106</v>
      </c>
      <c r="H19997" s="97"/>
      <c r="I19997" s="98">
        <v>2.59</v>
      </c>
      <c r="J19997" s="98"/>
      <c r="K19997" s="27">
        <f>TRUNC(TRUNC(G19997,8)*I19997,2)</f>
        <v>0.27</v>
      </c>
    </row>
    <row r="19998" spans="1:11" ht="15" customHeight="1" x14ac:dyDescent="0.25">
      <c r="A19998" s="9"/>
      <c r="B19998" s="9"/>
      <c r="C19998" s="9"/>
      <c r="D19998" s="9"/>
      <c r="E19998" s="9"/>
      <c r="F19998" s="9"/>
      <c r="G19998" s="91" t="s">
        <v>3906</v>
      </c>
      <c r="H19998" s="91"/>
      <c r="I19998" s="91"/>
      <c r="J19998" s="91"/>
      <c r="K19998" s="28">
        <f>SUM(K19997:K19997)</f>
        <v>0.27</v>
      </c>
    </row>
    <row r="19999" spans="1:11" ht="15" customHeight="1" x14ac:dyDescent="0.25">
      <c r="A19999" s="93" t="s">
        <v>3907</v>
      </c>
      <c r="B19999" s="93"/>
      <c r="C19999" s="93"/>
      <c r="D19999" s="94" t="s">
        <v>3</v>
      </c>
      <c r="E19999" s="94"/>
      <c r="F19999" s="23" t="s">
        <v>4</v>
      </c>
      <c r="G19999" s="94" t="s">
        <v>3894</v>
      </c>
      <c r="H19999" s="94"/>
      <c r="I19999" s="94" t="s">
        <v>3895</v>
      </c>
      <c r="J19999" s="94"/>
      <c r="K19999" s="23" t="s">
        <v>3896</v>
      </c>
    </row>
    <row r="20000" spans="1:11" ht="15" customHeight="1" x14ac:dyDescent="0.25">
      <c r="A20000" s="24" t="s">
        <v>4046</v>
      </c>
      <c r="B20000" s="95" t="s">
        <v>4047</v>
      </c>
      <c r="C20000" s="95"/>
      <c r="D20000" s="96" t="s">
        <v>20</v>
      </c>
      <c r="E20000" s="96"/>
      <c r="F20000" s="24" t="s">
        <v>2056</v>
      </c>
      <c r="G20000" s="97">
        <v>3.6999999999999998E-2</v>
      </c>
      <c r="H20000" s="97"/>
      <c r="I20000" s="98">
        <v>34.35</v>
      </c>
      <c r="J20000" s="98"/>
      <c r="K20000" s="27">
        <f>TRUNC(TRUNC(G20000,8)*I20000,2)</f>
        <v>1.27</v>
      </c>
    </row>
    <row r="20001" spans="1:11" ht="15" customHeight="1" x14ac:dyDescent="0.25">
      <c r="A20001" s="24" t="s">
        <v>3910</v>
      </c>
      <c r="B20001" s="95" t="s">
        <v>3911</v>
      </c>
      <c r="C20001" s="95"/>
      <c r="D20001" s="96" t="s">
        <v>20</v>
      </c>
      <c r="E20001" s="96"/>
      <c r="F20001" s="24" t="s">
        <v>2056</v>
      </c>
      <c r="G20001" s="97">
        <v>1.6E-2</v>
      </c>
      <c r="H20001" s="97"/>
      <c r="I20001" s="98">
        <v>24.94</v>
      </c>
      <c r="J20001" s="98"/>
      <c r="K20001" s="27">
        <f>TRUNC(TRUNC(G20001,8)*I20001,2)</f>
        <v>0.39</v>
      </c>
    </row>
    <row r="20002" spans="1:11" ht="18" customHeight="1" x14ac:dyDescent="0.25">
      <c r="A20002" s="9"/>
      <c r="B20002" s="9"/>
      <c r="C20002" s="9"/>
      <c r="D20002" s="9"/>
      <c r="E20002" s="9"/>
      <c r="F20002" s="9"/>
      <c r="G20002" s="91" t="s">
        <v>3912</v>
      </c>
      <c r="H20002" s="91"/>
      <c r="I20002" s="91"/>
      <c r="J20002" s="91"/>
      <c r="K20002" s="28">
        <f>SUM(K20000:K20001)</f>
        <v>1.6600000000000001</v>
      </c>
    </row>
    <row r="20003" spans="1:11" ht="15" customHeight="1" x14ac:dyDescent="0.25">
      <c r="A20003" s="9"/>
      <c r="B20003" s="9"/>
      <c r="C20003" s="9"/>
      <c r="D20003" s="9"/>
      <c r="E20003" s="9"/>
      <c r="F20003" s="9"/>
      <c r="G20003" s="92" t="s">
        <v>3913</v>
      </c>
      <c r="H20003" s="92"/>
      <c r="I20003" s="92"/>
      <c r="J20003" s="92"/>
      <c r="K20003" s="29">
        <f>ROUND(SUM(K19998,K20002),2)</f>
        <v>1.93</v>
      </c>
    </row>
    <row r="20004" spans="1:11" ht="9.9499999999999993" customHeight="1" x14ac:dyDescent="0.25">
      <c r="A20004" s="9"/>
      <c r="B20004" s="9"/>
      <c r="C20004" s="9"/>
      <c r="D20004" s="9"/>
      <c r="E20004" s="9"/>
      <c r="F20004" s="9"/>
      <c r="G20004" s="100"/>
      <c r="H20004" s="100"/>
      <c r="I20004" s="100"/>
      <c r="J20004" s="100"/>
      <c r="K20004" s="100"/>
    </row>
    <row r="20005" spans="1:11" ht="20.100000000000001" customHeight="1" x14ac:dyDescent="0.25">
      <c r="A20005" s="99" t="s">
        <v>3663</v>
      </c>
      <c r="B20005" s="99"/>
      <c r="C20005" s="99"/>
      <c r="D20005" s="99"/>
      <c r="E20005" s="99"/>
      <c r="F20005" s="99"/>
      <c r="G20005" s="99"/>
      <c r="H20005" s="99"/>
      <c r="I20005" s="99"/>
      <c r="J20005" s="99"/>
      <c r="K20005" s="99"/>
    </row>
    <row r="20006" spans="1:11" ht="15" customHeight="1" x14ac:dyDescent="0.25">
      <c r="A20006" s="93" t="s">
        <v>3916</v>
      </c>
      <c r="B20006" s="93"/>
      <c r="C20006" s="93"/>
      <c r="D20006" s="94" t="s">
        <v>3</v>
      </c>
      <c r="E20006" s="94"/>
      <c r="F20006" s="23" t="s">
        <v>4</v>
      </c>
      <c r="G20006" s="94" t="s">
        <v>3894</v>
      </c>
      <c r="H20006" s="94"/>
      <c r="I20006" s="94" t="s">
        <v>3895</v>
      </c>
      <c r="J20006" s="94"/>
      <c r="K20006" s="23" t="s">
        <v>3896</v>
      </c>
    </row>
    <row r="20007" spans="1:11" ht="29.1" customHeight="1" x14ac:dyDescent="0.25">
      <c r="A20007" s="24" t="s">
        <v>3963</v>
      </c>
      <c r="B20007" s="95" t="s">
        <v>3964</v>
      </c>
      <c r="C20007" s="95"/>
      <c r="D20007" s="96" t="s">
        <v>20</v>
      </c>
      <c r="E20007" s="96"/>
      <c r="F20007" s="24" t="s">
        <v>3936</v>
      </c>
      <c r="G20007" s="97">
        <v>5.2258833999999998</v>
      </c>
      <c r="H20007" s="97"/>
      <c r="I20007" s="98">
        <v>8.9</v>
      </c>
      <c r="J20007" s="98"/>
      <c r="K20007" s="27">
        <f>TRUNC(TRUNC(G20007,8)*I20007,2)</f>
        <v>46.51</v>
      </c>
    </row>
    <row r="20008" spans="1:11" ht="29.1" customHeight="1" x14ac:dyDescent="0.25">
      <c r="A20008" s="24" t="s">
        <v>3965</v>
      </c>
      <c r="B20008" s="95" t="s">
        <v>3966</v>
      </c>
      <c r="C20008" s="95"/>
      <c r="D20008" s="96" t="s">
        <v>20</v>
      </c>
      <c r="E20008" s="96"/>
      <c r="F20008" s="24" t="s">
        <v>30</v>
      </c>
      <c r="G20008" s="97">
        <v>0.95392160000000004</v>
      </c>
      <c r="H20008" s="97"/>
      <c r="I20008" s="98">
        <v>32.76</v>
      </c>
      <c r="J20008" s="98"/>
      <c r="K20008" s="27">
        <f>TRUNC(TRUNC(G20008,8)*I20008,2)</f>
        <v>31.25</v>
      </c>
    </row>
    <row r="20009" spans="1:11" ht="21" customHeight="1" x14ac:dyDescent="0.25">
      <c r="A20009" s="24" t="s">
        <v>3967</v>
      </c>
      <c r="B20009" s="95" t="s">
        <v>3968</v>
      </c>
      <c r="C20009" s="95"/>
      <c r="D20009" s="96" t="s">
        <v>20</v>
      </c>
      <c r="E20009" s="96"/>
      <c r="F20009" s="24" t="s">
        <v>3936</v>
      </c>
      <c r="G20009" s="97">
        <v>5.2258833999999998</v>
      </c>
      <c r="H20009" s="97"/>
      <c r="I20009" s="98">
        <v>27.59</v>
      </c>
      <c r="J20009" s="98"/>
      <c r="K20009" s="27">
        <f>TRUNC(TRUNC(G20009,8)*I20009,2)</f>
        <v>144.18</v>
      </c>
    </row>
    <row r="20010" spans="1:11" ht="21" customHeight="1" x14ac:dyDescent="0.25">
      <c r="A20010" s="24" t="s">
        <v>3969</v>
      </c>
      <c r="B20010" s="95" t="s">
        <v>3970</v>
      </c>
      <c r="C20010" s="95"/>
      <c r="D20010" s="96" t="s">
        <v>20</v>
      </c>
      <c r="E20010" s="96"/>
      <c r="F20010" s="24" t="s">
        <v>30</v>
      </c>
      <c r="G20010" s="97">
        <v>0.95392160000000004</v>
      </c>
      <c r="H20010" s="97"/>
      <c r="I20010" s="98">
        <v>28.09</v>
      </c>
      <c r="J20010" s="98"/>
      <c r="K20010" s="27">
        <f>TRUNC(TRUNC(G20010,8)*I20010,2)</f>
        <v>26.79</v>
      </c>
    </row>
    <row r="20011" spans="1:11" ht="18" customHeight="1" x14ac:dyDescent="0.25">
      <c r="A20011" s="9"/>
      <c r="B20011" s="9"/>
      <c r="C20011" s="9"/>
      <c r="D20011" s="9"/>
      <c r="E20011" s="9"/>
      <c r="F20011" s="9"/>
      <c r="G20011" s="91" t="s">
        <v>3919</v>
      </c>
      <c r="H20011" s="91"/>
      <c r="I20011" s="91"/>
      <c r="J20011" s="91"/>
      <c r="K20011" s="28">
        <f>SUM(K20007:K20010)</f>
        <v>248.73</v>
      </c>
    </row>
    <row r="20012" spans="1:11" ht="15" customHeight="1" x14ac:dyDescent="0.25">
      <c r="A20012" s="93" t="s">
        <v>3893</v>
      </c>
      <c r="B20012" s="93"/>
      <c r="C20012" s="93"/>
      <c r="D20012" s="94" t="s">
        <v>3</v>
      </c>
      <c r="E20012" s="94"/>
      <c r="F20012" s="23" t="s">
        <v>4</v>
      </c>
      <c r="G20012" s="94" t="s">
        <v>3894</v>
      </c>
      <c r="H20012" s="94"/>
      <c r="I20012" s="94" t="s">
        <v>3895</v>
      </c>
      <c r="J20012" s="94"/>
      <c r="K20012" s="23" t="s">
        <v>3896</v>
      </c>
    </row>
    <row r="20013" spans="1:11" ht="21" customHeight="1" x14ac:dyDescent="0.25">
      <c r="A20013" s="24" t="s">
        <v>4048</v>
      </c>
      <c r="B20013" s="95" t="s">
        <v>4049</v>
      </c>
      <c r="C20013" s="95"/>
      <c r="D20013" s="96" t="s">
        <v>20</v>
      </c>
      <c r="E20013" s="96"/>
      <c r="F20013" s="24" t="s">
        <v>34</v>
      </c>
      <c r="G20013" s="97">
        <v>0.19980000000000001</v>
      </c>
      <c r="H20013" s="97"/>
      <c r="I20013" s="98">
        <v>206.17</v>
      </c>
      <c r="J20013" s="98"/>
      <c r="K20013" s="27">
        <f>TRUNC(TRUNC(G20013,8)*I20013,2)</f>
        <v>41.19</v>
      </c>
    </row>
    <row r="20014" spans="1:11" ht="15" customHeight="1" x14ac:dyDescent="0.25">
      <c r="A20014" s="24" t="s">
        <v>3955</v>
      </c>
      <c r="B20014" s="95" t="s">
        <v>3956</v>
      </c>
      <c r="C20014" s="95"/>
      <c r="D20014" s="96" t="s">
        <v>20</v>
      </c>
      <c r="E20014" s="96"/>
      <c r="F20014" s="24" t="s">
        <v>3903</v>
      </c>
      <c r="G20014" s="97">
        <v>3.6695999999999999E-2</v>
      </c>
      <c r="H20014" s="97"/>
      <c r="I20014" s="98">
        <v>19.37</v>
      </c>
      <c r="J20014" s="98"/>
      <c r="K20014" s="27">
        <f>TRUNC(TRUNC(G20014,8)*I20014,2)</f>
        <v>0.71</v>
      </c>
    </row>
    <row r="20015" spans="1:11" ht="21" customHeight="1" x14ac:dyDescent="0.25">
      <c r="A20015" s="24" t="s">
        <v>4050</v>
      </c>
      <c r="B20015" s="95" t="s">
        <v>4051</v>
      </c>
      <c r="C20015" s="95"/>
      <c r="D20015" s="96" t="s">
        <v>20</v>
      </c>
      <c r="E20015" s="96"/>
      <c r="F20015" s="24" t="s">
        <v>84</v>
      </c>
      <c r="G20015" s="97">
        <v>7.48</v>
      </c>
      <c r="H20015" s="97"/>
      <c r="I20015" s="98">
        <v>3.9</v>
      </c>
      <c r="J20015" s="98"/>
      <c r="K20015" s="27">
        <f>TRUNC(TRUNC(G20015,8)*I20015,2)</f>
        <v>29.17</v>
      </c>
    </row>
    <row r="20016" spans="1:11" ht="15" customHeight="1" x14ac:dyDescent="0.25">
      <c r="A20016" s="9"/>
      <c r="B20016" s="9"/>
      <c r="C20016" s="9"/>
      <c r="D20016" s="9"/>
      <c r="E20016" s="9"/>
      <c r="F20016" s="9"/>
      <c r="G20016" s="91" t="s">
        <v>3906</v>
      </c>
      <c r="H20016" s="91"/>
      <c r="I20016" s="91"/>
      <c r="J20016" s="91"/>
      <c r="K20016" s="28">
        <f>SUM(K20013:K20015)</f>
        <v>71.069999999999993</v>
      </c>
    </row>
    <row r="20017" spans="1:11" ht="15" customHeight="1" x14ac:dyDescent="0.25">
      <c r="A20017" s="93" t="s">
        <v>3907</v>
      </c>
      <c r="B20017" s="93"/>
      <c r="C20017" s="93"/>
      <c r="D20017" s="94" t="s">
        <v>3</v>
      </c>
      <c r="E20017" s="94"/>
      <c r="F20017" s="23" t="s">
        <v>4</v>
      </c>
      <c r="G20017" s="94" t="s">
        <v>3894</v>
      </c>
      <c r="H20017" s="94"/>
      <c r="I20017" s="94" t="s">
        <v>3895</v>
      </c>
      <c r="J20017" s="94"/>
      <c r="K20017" s="23" t="s">
        <v>3896</v>
      </c>
    </row>
    <row r="20018" spans="1:11" ht="15" customHeight="1" x14ac:dyDescent="0.25">
      <c r="A20018" s="24" t="s">
        <v>3971</v>
      </c>
      <c r="B20018" s="95" t="s">
        <v>3972</v>
      </c>
      <c r="C20018" s="95"/>
      <c r="D20018" s="96" t="s">
        <v>20</v>
      </c>
      <c r="E20018" s="96"/>
      <c r="F20018" s="24" t="s">
        <v>2056</v>
      </c>
      <c r="G20018" s="97">
        <v>2.3251949999999999</v>
      </c>
      <c r="H20018" s="97"/>
      <c r="I20018" s="98">
        <v>32.69</v>
      </c>
      <c r="J20018" s="98"/>
      <c r="K20018" s="27">
        <f>TRUNC(TRUNC(G20018,8)*I20018,2)</f>
        <v>76.010000000000005</v>
      </c>
    </row>
    <row r="20019" spans="1:11" ht="15" customHeight="1" x14ac:dyDescent="0.25">
      <c r="A20019" s="24" t="s">
        <v>3910</v>
      </c>
      <c r="B20019" s="95" t="s">
        <v>3911</v>
      </c>
      <c r="C20019" s="95"/>
      <c r="D20019" s="96" t="s">
        <v>20</v>
      </c>
      <c r="E20019" s="96"/>
      <c r="F20019" s="24" t="s">
        <v>2056</v>
      </c>
      <c r="G20019" s="97">
        <v>17.010999999999999</v>
      </c>
      <c r="H20019" s="97"/>
      <c r="I20019" s="98">
        <v>24.94</v>
      </c>
      <c r="J20019" s="98"/>
      <c r="K20019" s="27">
        <f>TRUNC(TRUNC(G20019,8)*I20019,2)</f>
        <v>424.25</v>
      </c>
    </row>
    <row r="20020" spans="1:11" ht="18" customHeight="1" x14ac:dyDescent="0.25">
      <c r="A20020" s="9"/>
      <c r="B20020" s="9"/>
      <c r="C20020" s="9"/>
      <c r="D20020" s="9"/>
      <c r="E20020" s="9"/>
      <c r="F20020" s="9"/>
      <c r="G20020" s="91" t="s">
        <v>3912</v>
      </c>
      <c r="H20020" s="91"/>
      <c r="I20020" s="91"/>
      <c r="J20020" s="91"/>
      <c r="K20020" s="28">
        <f>SUM(K20018:K20019)</f>
        <v>500.26</v>
      </c>
    </row>
    <row r="20021" spans="1:11" ht="15" customHeight="1" x14ac:dyDescent="0.25">
      <c r="A20021" s="93" t="s">
        <v>3922</v>
      </c>
      <c r="B20021" s="93"/>
      <c r="C20021" s="93"/>
      <c r="D20021" s="94" t="s">
        <v>3</v>
      </c>
      <c r="E20021" s="94"/>
      <c r="F20021" s="23" t="s">
        <v>4</v>
      </c>
      <c r="G20021" s="94" t="s">
        <v>3894</v>
      </c>
      <c r="H20021" s="94"/>
      <c r="I20021" s="94" t="s">
        <v>3895</v>
      </c>
      <c r="J20021" s="94"/>
      <c r="K20021" s="23" t="s">
        <v>3896</v>
      </c>
    </row>
    <row r="20022" spans="1:11" ht="29.1" customHeight="1" x14ac:dyDescent="0.25">
      <c r="A20022" s="24" t="s">
        <v>4052</v>
      </c>
      <c r="B20022" s="95" t="s">
        <v>4053</v>
      </c>
      <c r="C20022" s="95"/>
      <c r="D20022" s="96" t="s">
        <v>20</v>
      </c>
      <c r="E20022" s="96"/>
      <c r="F20022" s="24" t="s">
        <v>34</v>
      </c>
      <c r="G20022" s="97">
        <v>0.66502459999999997</v>
      </c>
      <c r="H20022" s="97"/>
      <c r="I20022" s="98">
        <v>619.19000000000005</v>
      </c>
      <c r="J20022" s="98"/>
      <c r="K20022" s="27">
        <f>TRUNC(TRUNC(G20022,8)*I20022,2)</f>
        <v>411.77</v>
      </c>
    </row>
    <row r="20023" spans="1:11" ht="21" customHeight="1" x14ac:dyDescent="0.25">
      <c r="A20023" s="24" t="s">
        <v>95</v>
      </c>
      <c r="B20023" s="95" t="s">
        <v>96</v>
      </c>
      <c r="C20023" s="95"/>
      <c r="D20023" s="96" t="s">
        <v>20</v>
      </c>
      <c r="E20023" s="96"/>
      <c r="F20023" s="24" t="s">
        <v>16</v>
      </c>
      <c r="G20023" s="97">
        <v>0.48</v>
      </c>
      <c r="H20023" s="97"/>
      <c r="I20023" s="98">
        <v>176.85</v>
      </c>
      <c r="J20023" s="98"/>
      <c r="K20023" s="27">
        <f>TRUNC(TRUNC(G20023,8)*I20023,2)</f>
        <v>84.88</v>
      </c>
    </row>
    <row r="20024" spans="1:11" ht="15" customHeight="1" x14ac:dyDescent="0.25">
      <c r="A20024" s="9"/>
      <c r="B20024" s="9"/>
      <c r="C20024" s="9"/>
      <c r="D20024" s="9"/>
      <c r="E20024" s="9"/>
      <c r="F20024" s="9"/>
      <c r="G20024" s="91" t="s">
        <v>3933</v>
      </c>
      <c r="H20024" s="91"/>
      <c r="I20024" s="91"/>
      <c r="J20024" s="91"/>
      <c r="K20024" s="28">
        <f>SUM(K20022:K20023)</f>
        <v>496.65</v>
      </c>
    </row>
    <row r="20025" spans="1:11" ht="15" customHeight="1" x14ac:dyDescent="0.25">
      <c r="A20025" s="9"/>
      <c r="B20025" s="9"/>
      <c r="C20025" s="9"/>
      <c r="D20025" s="9"/>
      <c r="E20025" s="9"/>
      <c r="F20025" s="9"/>
      <c r="G20025" s="92" t="s">
        <v>3913</v>
      </c>
      <c r="H20025" s="92"/>
      <c r="I20025" s="92"/>
      <c r="J20025" s="92"/>
      <c r="K20025" s="29">
        <f>ROUND(SUM(K20011,K20016,K20020,K20024),2)</f>
        <v>1316.71</v>
      </c>
    </row>
    <row r="20026" spans="1:11" ht="9.9499999999999993" customHeight="1" x14ac:dyDescent="0.25">
      <c r="A20026" s="9"/>
      <c r="B20026" s="9"/>
      <c r="C20026" s="9"/>
      <c r="D20026" s="9"/>
      <c r="E20026" s="9"/>
      <c r="F20026" s="9"/>
      <c r="G20026" s="100"/>
      <c r="H20026" s="100"/>
      <c r="I20026" s="100"/>
      <c r="J20026" s="100"/>
      <c r="K20026" s="100"/>
    </row>
    <row r="20027" spans="1:11" ht="20.100000000000001" customHeight="1" x14ac:dyDescent="0.25">
      <c r="A20027" s="99" t="s">
        <v>3664</v>
      </c>
      <c r="B20027" s="99"/>
      <c r="C20027" s="99"/>
      <c r="D20027" s="99"/>
      <c r="E20027" s="99"/>
      <c r="F20027" s="99"/>
      <c r="G20027" s="99"/>
      <c r="H20027" s="99"/>
      <c r="I20027" s="99"/>
      <c r="J20027" s="99"/>
      <c r="K20027" s="99"/>
    </row>
    <row r="20028" spans="1:11" ht="15" customHeight="1" x14ac:dyDescent="0.25">
      <c r="A20028" s="93" t="s">
        <v>3893</v>
      </c>
      <c r="B20028" s="93"/>
      <c r="C20028" s="93"/>
      <c r="D20028" s="94" t="s">
        <v>3</v>
      </c>
      <c r="E20028" s="94"/>
      <c r="F20028" s="23" t="s">
        <v>4</v>
      </c>
      <c r="G20028" s="94" t="s">
        <v>3894</v>
      </c>
      <c r="H20028" s="94"/>
      <c r="I20028" s="94" t="s">
        <v>3895</v>
      </c>
      <c r="J20028" s="94"/>
      <c r="K20028" s="23" t="s">
        <v>3896</v>
      </c>
    </row>
    <row r="20029" spans="1:11" ht="29.1" customHeight="1" x14ac:dyDescent="0.25">
      <c r="A20029" s="24" t="s">
        <v>4054</v>
      </c>
      <c r="B20029" s="95" t="s">
        <v>4055</v>
      </c>
      <c r="C20029" s="95"/>
      <c r="D20029" s="96" t="s">
        <v>20</v>
      </c>
      <c r="E20029" s="96"/>
      <c r="F20029" s="24" t="s">
        <v>34</v>
      </c>
      <c r="G20029" s="97">
        <v>0.18468999999999999</v>
      </c>
      <c r="H20029" s="97"/>
      <c r="I20029" s="98">
        <v>517.16999999999996</v>
      </c>
      <c r="J20029" s="98"/>
      <c r="K20029" s="27">
        <f t="shared" ref="K20029:K20034" si="155">ROUND(ROUND(G20029,8)*I20029,2)</f>
        <v>95.52</v>
      </c>
    </row>
    <row r="20030" spans="1:11" ht="21" customHeight="1" x14ac:dyDescent="0.25">
      <c r="A20030" s="24" t="s">
        <v>4056</v>
      </c>
      <c r="B20030" s="95" t="s">
        <v>4057</v>
      </c>
      <c r="C20030" s="95"/>
      <c r="D20030" s="96" t="s">
        <v>20</v>
      </c>
      <c r="E20030" s="96"/>
      <c r="F20030" s="24" t="s">
        <v>2057</v>
      </c>
      <c r="G20030" s="97">
        <v>3.1900000000000001E-3</v>
      </c>
      <c r="H20030" s="97"/>
      <c r="I20030" s="98">
        <v>8.98</v>
      </c>
      <c r="J20030" s="98"/>
      <c r="K20030" s="27">
        <f t="shared" si="155"/>
        <v>0.03</v>
      </c>
    </row>
    <row r="20031" spans="1:11" ht="15" customHeight="1" x14ac:dyDescent="0.25">
      <c r="A20031" s="24" t="s">
        <v>3955</v>
      </c>
      <c r="B20031" s="95" t="s">
        <v>3956</v>
      </c>
      <c r="C20031" s="95"/>
      <c r="D20031" s="96" t="s">
        <v>20</v>
      </c>
      <c r="E20031" s="96"/>
      <c r="F20031" s="24" t="s">
        <v>3903</v>
      </c>
      <c r="G20031" s="97">
        <v>4.4999999999999998E-2</v>
      </c>
      <c r="H20031" s="97"/>
      <c r="I20031" s="98">
        <v>19.37</v>
      </c>
      <c r="J20031" s="98"/>
      <c r="K20031" s="27">
        <f t="shared" si="155"/>
        <v>0.87</v>
      </c>
    </row>
    <row r="20032" spans="1:11" ht="21" customHeight="1" x14ac:dyDescent="0.25">
      <c r="A20032" s="24" t="s">
        <v>4050</v>
      </c>
      <c r="B20032" s="95" t="s">
        <v>4051</v>
      </c>
      <c r="C20032" s="95"/>
      <c r="D20032" s="96" t="s">
        <v>20</v>
      </c>
      <c r="E20032" s="96"/>
      <c r="F20032" s="24" t="s">
        <v>84</v>
      </c>
      <c r="G20032" s="97">
        <v>0.46875</v>
      </c>
      <c r="H20032" s="97"/>
      <c r="I20032" s="98">
        <v>3.9</v>
      </c>
      <c r="J20032" s="98"/>
      <c r="K20032" s="27">
        <f t="shared" si="155"/>
        <v>1.83</v>
      </c>
    </row>
    <row r="20033" spans="1:11" ht="21" customHeight="1" x14ac:dyDescent="0.25">
      <c r="A20033" s="24" t="s">
        <v>4058</v>
      </c>
      <c r="B20033" s="95" t="s">
        <v>4059</v>
      </c>
      <c r="C20033" s="95"/>
      <c r="D20033" s="96" t="s">
        <v>20</v>
      </c>
      <c r="E20033" s="96"/>
      <c r="F20033" s="24" t="s">
        <v>84</v>
      </c>
      <c r="G20033" s="97">
        <v>0.375</v>
      </c>
      <c r="H20033" s="97"/>
      <c r="I20033" s="98">
        <v>2.69</v>
      </c>
      <c r="J20033" s="98"/>
      <c r="K20033" s="27">
        <f t="shared" si="155"/>
        <v>1.01</v>
      </c>
    </row>
    <row r="20034" spans="1:11" ht="29.1" customHeight="1" x14ac:dyDescent="0.25">
      <c r="A20034" s="24" t="s">
        <v>4060</v>
      </c>
      <c r="B20034" s="95" t="s">
        <v>4061</v>
      </c>
      <c r="C20034" s="95"/>
      <c r="D20034" s="96" t="s">
        <v>20</v>
      </c>
      <c r="E20034" s="96"/>
      <c r="F20034" s="24" t="s">
        <v>16</v>
      </c>
      <c r="G20034" s="97">
        <v>1.07</v>
      </c>
      <c r="H20034" s="97"/>
      <c r="I20034" s="98">
        <v>23.81</v>
      </c>
      <c r="J20034" s="98"/>
      <c r="K20034" s="27">
        <f t="shared" si="155"/>
        <v>25.48</v>
      </c>
    </row>
    <row r="20035" spans="1:11" ht="15" customHeight="1" x14ac:dyDescent="0.25">
      <c r="A20035" s="9"/>
      <c r="B20035" s="9"/>
      <c r="C20035" s="9"/>
      <c r="D20035" s="9"/>
      <c r="E20035" s="9"/>
      <c r="F20035" s="9"/>
      <c r="G20035" s="91" t="s">
        <v>3906</v>
      </c>
      <c r="H20035" s="91"/>
      <c r="I20035" s="91"/>
      <c r="J20035" s="91"/>
      <c r="K20035" s="28">
        <f>SUM(K20029:K20034)</f>
        <v>124.74000000000001</v>
      </c>
    </row>
    <row r="20036" spans="1:11" ht="15" customHeight="1" x14ac:dyDescent="0.25">
      <c r="A20036" s="93" t="s">
        <v>3907</v>
      </c>
      <c r="B20036" s="93"/>
      <c r="C20036" s="93"/>
      <c r="D20036" s="94" t="s">
        <v>3</v>
      </c>
      <c r="E20036" s="94"/>
      <c r="F20036" s="23" t="s">
        <v>4</v>
      </c>
      <c r="G20036" s="94" t="s">
        <v>3894</v>
      </c>
      <c r="H20036" s="94"/>
      <c r="I20036" s="94" t="s">
        <v>3895</v>
      </c>
      <c r="J20036" s="94"/>
      <c r="K20036" s="23" t="s">
        <v>3896</v>
      </c>
    </row>
    <row r="20037" spans="1:11" ht="21" customHeight="1" x14ac:dyDescent="0.25">
      <c r="A20037" s="24" t="s">
        <v>3908</v>
      </c>
      <c r="B20037" s="95" t="s">
        <v>3909</v>
      </c>
      <c r="C20037" s="95"/>
      <c r="D20037" s="96" t="s">
        <v>20</v>
      </c>
      <c r="E20037" s="96"/>
      <c r="F20037" s="24" t="s">
        <v>2056</v>
      </c>
      <c r="G20037" s="97">
        <v>0.13009999999999999</v>
      </c>
      <c r="H20037" s="97"/>
      <c r="I20037" s="98">
        <v>32.24</v>
      </c>
      <c r="J20037" s="98"/>
      <c r="K20037" s="27">
        <f>ROUND(ROUND(G20037,8)*I20037,2)</f>
        <v>4.1900000000000004</v>
      </c>
    </row>
    <row r="20038" spans="1:11" ht="15" customHeight="1" x14ac:dyDescent="0.25">
      <c r="A20038" s="24" t="s">
        <v>3971</v>
      </c>
      <c r="B20038" s="95" t="s">
        <v>3972</v>
      </c>
      <c r="C20038" s="95"/>
      <c r="D20038" s="96" t="s">
        <v>20</v>
      </c>
      <c r="E20038" s="96"/>
      <c r="F20038" s="24" t="s">
        <v>2056</v>
      </c>
      <c r="G20038" s="97">
        <v>8.7400000000000005E-2</v>
      </c>
      <c r="H20038" s="97"/>
      <c r="I20038" s="98">
        <v>32.69</v>
      </c>
      <c r="J20038" s="98"/>
      <c r="K20038" s="27">
        <f>ROUND(ROUND(G20038,8)*I20038,2)</f>
        <v>2.86</v>
      </c>
    </row>
    <row r="20039" spans="1:11" ht="15" customHeight="1" x14ac:dyDescent="0.25">
      <c r="A20039" s="24" t="s">
        <v>3910</v>
      </c>
      <c r="B20039" s="95" t="s">
        <v>3911</v>
      </c>
      <c r="C20039" s="95"/>
      <c r="D20039" s="96" t="s">
        <v>20</v>
      </c>
      <c r="E20039" s="96"/>
      <c r="F20039" s="24" t="s">
        <v>2056</v>
      </c>
      <c r="G20039" s="97">
        <v>0.21759999999999999</v>
      </c>
      <c r="H20039" s="97"/>
      <c r="I20039" s="98">
        <v>24.94</v>
      </c>
      <c r="J20039" s="98"/>
      <c r="K20039" s="27">
        <f>ROUND(ROUND(G20039,8)*I20039,2)</f>
        <v>5.43</v>
      </c>
    </row>
    <row r="20040" spans="1:11" ht="18" customHeight="1" x14ac:dyDescent="0.25">
      <c r="A20040" s="9"/>
      <c r="B20040" s="9"/>
      <c r="C20040" s="9"/>
      <c r="D20040" s="9"/>
      <c r="E20040" s="9"/>
      <c r="F20040" s="9"/>
      <c r="G20040" s="91" t="s">
        <v>3912</v>
      </c>
      <c r="H20040" s="91"/>
      <c r="I20040" s="91"/>
      <c r="J20040" s="91"/>
      <c r="K20040" s="28">
        <f>SUM(K20037:K20039)</f>
        <v>12.48</v>
      </c>
    </row>
    <row r="20041" spans="1:11" ht="15" customHeight="1" x14ac:dyDescent="0.25">
      <c r="A20041" s="93" t="s">
        <v>3922</v>
      </c>
      <c r="B20041" s="93"/>
      <c r="C20041" s="93"/>
      <c r="D20041" s="94" t="s">
        <v>3</v>
      </c>
      <c r="E20041" s="94"/>
      <c r="F20041" s="23" t="s">
        <v>4</v>
      </c>
      <c r="G20041" s="94" t="s">
        <v>3894</v>
      </c>
      <c r="H20041" s="94"/>
      <c r="I20041" s="94" t="s">
        <v>3895</v>
      </c>
      <c r="J20041" s="94"/>
      <c r="K20041" s="23" t="s">
        <v>3896</v>
      </c>
    </row>
    <row r="20042" spans="1:11" ht="29.1" customHeight="1" x14ac:dyDescent="0.25">
      <c r="A20042" s="24" t="s">
        <v>4062</v>
      </c>
      <c r="B20042" s="95" t="s">
        <v>4063</v>
      </c>
      <c r="C20042" s="95"/>
      <c r="D20042" s="96" t="s">
        <v>20</v>
      </c>
      <c r="E20042" s="96"/>
      <c r="F20042" s="24" t="s">
        <v>3903</v>
      </c>
      <c r="G20042" s="97">
        <v>1.23E-2</v>
      </c>
      <c r="H20042" s="97"/>
      <c r="I20042" s="98">
        <v>23.44</v>
      </c>
      <c r="J20042" s="98"/>
      <c r="K20042" s="27">
        <f>ROUND(ROUND(G20042,8)*I20042,2)</f>
        <v>0.28999999999999998</v>
      </c>
    </row>
    <row r="20043" spans="1:11" ht="21" customHeight="1" x14ac:dyDescent="0.25">
      <c r="A20043" s="24" t="s">
        <v>4064</v>
      </c>
      <c r="B20043" s="95" t="s">
        <v>4065</v>
      </c>
      <c r="C20043" s="95"/>
      <c r="D20043" s="96" t="s">
        <v>4066</v>
      </c>
      <c r="E20043" s="96"/>
      <c r="F20043" s="24" t="s">
        <v>26</v>
      </c>
      <c r="G20043" s="97">
        <v>4</v>
      </c>
      <c r="H20043" s="97"/>
      <c r="I20043" s="98">
        <v>5.76</v>
      </c>
      <c r="J20043" s="98"/>
      <c r="K20043" s="27">
        <f>ROUND(ROUND(G20043,8)*I20043,2)</f>
        <v>23.04</v>
      </c>
    </row>
    <row r="20044" spans="1:11" ht="15" customHeight="1" x14ac:dyDescent="0.25">
      <c r="A20044" s="9"/>
      <c r="B20044" s="9"/>
      <c r="C20044" s="9"/>
      <c r="D20044" s="9"/>
      <c r="E20044" s="9"/>
      <c r="F20044" s="9"/>
      <c r="G20044" s="91" t="s">
        <v>3933</v>
      </c>
      <c r="H20044" s="91"/>
      <c r="I20044" s="91"/>
      <c r="J20044" s="91"/>
      <c r="K20044" s="28">
        <f>SUM(K20042:K20043)</f>
        <v>23.33</v>
      </c>
    </row>
    <row r="20045" spans="1:11" ht="15" customHeight="1" x14ac:dyDescent="0.25">
      <c r="A20045" s="9"/>
      <c r="B20045" s="9"/>
      <c r="C20045" s="9"/>
      <c r="D20045" s="9"/>
      <c r="E20045" s="9"/>
      <c r="F20045" s="9"/>
      <c r="G20045" s="92" t="s">
        <v>3913</v>
      </c>
      <c r="H20045" s="92"/>
      <c r="I20045" s="92"/>
      <c r="J20045" s="92"/>
      <c r="K20045" s="29">
        <f>ROUND(SUM(K20035,K20040,K20044),2)</f>
        <v>160.55000000000001</v>
      </c>
    </row>
    <row r="20046" spans="1:11" ht="9.9499999999999993" customHeight="1" x14ac:dyDescent="0.25">
      <c r="A20046" s="9"/>
      <c r="B20046" s="9"/>
      <c r="C20046" s="9"/>
      <c r="D20046" s="9"/>
      <c r="E20046" s="9"/>
      <c r="F20046" s="9"/>
      <c r="G20046" s="100"/>
      <c r="H20046" s="100"/>
      <c r="I20046" s="100"/>
      <c r="J20046" s="100"/>
      <c r="K20046" s="100"/>
    </row>
    <row r="20047" spans="1:11" ht="20.100000000000001" customHeight="1" x14ac:dyDescent="0.25">
      <c r="A20047" s="99" t="s">
        <v>3665</v>
      </c>
      <c r="B20047" s="99"/>
      <c r="C20047" s="99"/>
      <c r="D20047" s="99"/>
      <c r="E20047" s="99"/>
      <c r="F20047" s="99"/>
      <c r="G20047" s="99"/>
      <c r="H20047" s="99"/>
      <c r="I20047" s="99"/>
      <c r="J20047" s="99"/>
      <c r="K20047" s="99"/>
    </row>
    <row r="20048" spans="1:11" ht="15" customHeight="1" x14ac:dyDescent="0.25">
      <c r="A20048" s="93" t="s">
        <v>3893</v>
      </c>
      <c r="B20048" s="93"/>
      <c r="C20048" s="93"/>
      <c r="D20048" s="94" t="s">
        <v>3</v>
      </c>
      <c r="E20048" s="94"/>
      <c r="F20048" s="23" t="s">
        <v>4</v>
      </c>
      <c r="G20048" s="94" t="s">
        <v>3894</v>
      </c>
      <c r="H20048" s="94"/>
      <c r="I20048" s="94" t="s">
        <v>3895</v>
      </c>
      <c r="J20048" s="94"/>
      <c r="K20048" s="23" t="s">
        <v>3896</v>
      </c>
    </row>
    <row r="20049" spans="1:11" ht="45.95" customHeight="1" x14ac:dyDescent="0.25">
      <c r="A20049" s="24" t="s">
        <v>4073</v>
      </c>
      <c r="B20049" s="95" t="s">
        <v>4074</v>
      </c>
      <c r="C20049" s="95"/>
      <c r="D20049" s="96" t="s">
        <v>20</v>
      </c>
      <c r="E20049" s="96"/>
      <c r="F20049" s="24" t="s">
        <v>26</v>
      </c>
      <c r="G20049" s="97">
        <v>1</v>
      </c>
      <c r="H20049" s="97"/>
      <c r="I20049" s="98">
        <v>1235.9100000000001</v>
      </c>
      <c r="J20049" s="98"/>
      <c r="K20049" s="27">
        <f>TRUNC(TRUNC(G20049,8)*I20049,2)</f>
        <v>1235.9100000000001</v>
      </c>
    </row>
    <row r="20050" spans="1:11" ht="21" customHeight="1" x14ac:dyDescent="0.25">
      <c r="A20050" s="24" t="s">
        <v>4075</v>
      </c>
      <c r="B20050" s="95" t="s">
        <v>4076</v>
      </c>
      <c r="C20050" s="95"/>
      <c r="D20050" s="96" t="s">
        <v>20</v>
      </c>
      <c r="E20050" s="96"/>
      <c r="F20050" s="24" t="s">
        <v>34</v>
      </c>
      <c r="G20050" s="97">
        <v>1.1999999999999999E-3</v>
      </c>
      <c r="H20050" s="97"/>
      <c r="I20050" s="98">
        <v>205.09</v>
      </c>
      <c r="J20050" s="98"/>
      <c r="K20050" s="27">
        <f>TRUNC(TRUNC(G20050,8)*I20050,2)</f>
        <v>0.24</v>
      </c>
    </row>
    <row r="20051" spans="1:11" ht="15" customHeight="1" x14ac:dyDescent="0.25">
      <c r="A20051" s="9"/>
      <c r="B20051" s="9"/>
      <c r="C20051" s="9"/>
      <c r="D20051" s="9"/>
      <c r="E20051" s="9"/>
      <c r="F20051" s="9"/>
      <c r="G20051" s="91" t="s">
        <v>3906</v>
      </c>
      <c r="H20051" s="91"/>
      <c r="I20051" s="91"/>
      <c r="J20051" s="91"/>
      <c r="K20051" s="28">
        <f>SUM(K20049:K20050)</f>
        <v>1236.1500000000001</v>
      </c>
    </row>
    <row r="20052" spans="1:11" ht="15" customHeight="1" x14ac:dyDescent="0.25">
      <c r="A20052" s="93" t="s">
        <v>3907</v>
      </c>
      <c r="B20052" s="93"/>
      <c r="C20052" s="93"/>
      <c r="D20052" s="94" t="s">
        <v>3</v>
      </c>
      <c r="E20052" s="94"/>
      <c r="F20052" s="23" t="s">
        <v>4</v>
      </c>
      <c r="G20052" s="94" t="s">
        <v>3894</v>
      </c>
      <c r="H20052" s="94"/>
      <c r="I20052" s="94" t="s">
        <v>3895</v>
      </c>
      <c r="J20052" s="94"/>
      <c r="K20052" s="23" t="s">
        <v>3896</v>
      </c>
    </row>
    <row r="20053" spans="1:11" ht="15" customHeight="1" x14ac:dyDescent="0.25">
      <c r="A20053" s="24" t="s">
        <v>3971</v>
      </c>
      <c r="B20053" s="95" t="s">
        <v>3972</v>
      </c>
      <c r="C20053" s="95"/>
      <c r="D20053" s="96" t="s">
        <v>20</v>
      </c>
      <c r="E20053" s="96"/>
      <c r="F20053" s="24" t="s">
        <v>2056</v>
      </c>
      <c r="G20053" s="97">
        <v>0.86809999999999998</v>
      </c>
      <c r="H20053" s="97"/>
      <c r="I20053" s="98">
        <v>32.69</v>
      </c>
      <c r="J20053" s="98"/>
      <c r="K20053" s="27">
        <f>TRUNC(TRUNC(G20053,8)*I20053,2)</f>
        <v>28.37</v>
      </c>
    </row>
    <row r="20054" spans="1:11" ht="15" customHeight="1" x14ac:dyDescent="0.25">
      <c r="A20054" s="24" t="s">
        <v>3910</v>
      </c>
      <c r="B20054" s="95" t="s">
        <v>3911</v>
      </c>
      <c r="C20054" s="95"/>
      <c r="D20054" s="96" t="s">
        <v>20</v>
      </c>
      <c r="E20054" s="96"/>
      <c r="F20054" s="24" t="s">
        <v>2056</v>
      </c>
      <c r="G20054" s="97">
        <v>0.57869999999999999</v>
      </c>
      <c r="H20054" s="97"/>
      <c r="I20054" s="98">
        <v>24.94</v>
      </c>
      <c r="J20054" s="98"/>
      <c r="K20054" s="27">
        <f>TRUNC(TRUNC(G20054,8)*I20054,2)</f>
        <v>14.43</v>
      </c>
    </row>
    <row r="20055" spans="1:11" ht="18" customHeight="1" x14ac:dyDescent="0.25">
      <c r="A20055" s="9"/>
      <c r="B20055" s="9"/>
      <c r="C20055" s="9"/>
      <c r="D20055" s="9"/>
      <c r="E20055" s="9"/>
      <c r="F20055" s="9"/>
      <c r="G20055" s="91" t="s">
        <v>3912</v>
      </c>
      <c r="H20055" s="91"/>
      <c r="I20055" s="91"/>
      <c r="J20055" s="91"/>
      <c r="K20055" s="28">
        <f>SUM(K20053:K20054)</f>
        <v>42.8</v>
      </c>
    </row>
    <row r="20056" spans="1:11" ht="15" customHeight="1" x14ac:dyDescent="0.25">
      <c r="A20056" s="93" t="s">
        <v>3922</v>
      </c>
      <c r="B20056" s="93"/>
      <c r="C20056" s="93"/>
      <c r="D20056" s="94" t="s">
        <v>3</v>
      </c>
      <c r="E20056" s="94"/>
      <c r="F20056" s="23" t="s">
        <v>4</v>
      </c>
      <c r="G20056" s="94" t="s">
        <v>3894</v>
      </c>
      <c r="H20056" s="94"/>
      <c r="I20056" s="94" t="s">
        <v>3895</v>
      </c>
      <c r="J20056" s="94"/>
      <c r="K20056" s="23" t="s">
        <v>3896</v>
      </c>
    </row>
    <row r="20057" spans="1:11" ht="29.1" customHeight="1" x14ac:dyDescent="0.25">
      <c r="A20057" s="24" t="s">
        <v>4077</v>
      </c>
      <c r="B20057" s="95" t="s">
        <v>4078</v>
      </c>
      <c r="C20057" s="95"/>
      <c r="D20057" s="96" t="s">
        <v>20</v>
      </c>
      <c r="E20057" s="96"/>
      <c r="F20057" s="24" t="s">
        <v>34</v>
      </c>
      <c r="G20057" s="97">
        <v>2.2200000000000001E-2</v>
      </c>
      <c r="H20057" s="97"/>
      <c r="I20057" s="98">
        <v>924.6</v>
      </c>
      <c r="J20057" s="98"/>
      <c r="K20057" s="27">
        <f>TRUNC(TRUNC(G20057,8)*I20057,2)</f>
        <v>20.52</v>
      </c>
    </row>
    <row r="20058" spans="1:11" ht="15" customHeight="1" x14ac:dyDescent="0.25">
      <c r="A20058" s="9"/>
      <c r="B20058" s="9"/>
      <c r="C20058" s="9"/>
      <c r="D20058" s="9"/>
      <c r="E20058" s="9"/>
      <c r="F20058" s="9"/>
      <c r="G20058" s="91" t="s">
        <v>3933</v>
      </c>
      <c r="H20058" s="91"/>
      <c r="I20058" s="91"/>
      <c r="J20058" s="91"/>
      <c r="K20058" s="28">
        <f>SUM(K20057:K20057)</f>
        <v>20.52</v>
      </c>
    </row>
    <row r="20059" spans="1:11" ht="15" customHeight="1" x14ac:dyDescent="0.25">
      <c r="A20059" s="9"/>
      <c r="B20059" s="9"/>
      <c r="C20059" s="9"/>
      <c r="D20059" s="9"/>
      <c r="E20059" s="9"/>
      <c r="F20059" s="9"/>
      <c r="G20059" s="92" t="s">
        <v>3913</v>
      </c>
      <c r="H20059" s="92"/>
      <c r="I20059" s="92"/>
      <c r="J20059" s="92"/>
      <c r="K20059" s="29">
        <f>ROUND(SUM(K20051,K20055,K20058),2)</f>
        <v>1299.47</v>
      </c>
    </row>
    <row r="20060" spans="1:11" ht="9.9499999999999993" customHeight="1" x14ac:dyDescent="0.25">
      <c r="A20060" s="9"/>
      <c r="B20060" s="9"/>
      <c r="C20060" s="9"/>
      <c r="D20060" s="9"/>
      <c r="E20060" s="9"/>
      <c r="F20060" s="9"/>
      <c r="G20060" s="100"/>
      <c r="H20060" s="100"/>
      <c r="I20060" s="100"/>
      <c r="J20060" s="100"/>
      <c r="K20060" s="100"/>
    </row>
    <row r="20061" spans="1:11" ht="20.100000000000001" customHeight="1" x14ac:dyDescent="0.25">
      <c r="A20061" s="99" t="s">
        <v>3666</v>
      </c>
      <c r="B20061" s="99"/>
      <c r="C20061" s="99"/>
      <c r="D20061" s="99"/>
      <c r="E20061" s="99"/>
      <c r="F20061" s="99"/>
      <c r="G20061" s="99"/>
      <c r="H20061" s="99"/>
      <c r="I20061" s="99"/>
      <c r="J20061" s="99"/>
      <c r="K20061" s="99"/>
    </row>
    <row r="20062" spans="1:11" ht="15" customHeight="1" x14ac:dyDescent="0.25">
      <c r="A20062" s="93" t="s">
        <v>3893</v>
      </c>
      <c r="B20062" s="93"/>
      <c r="C20062" s="93"/>
      <c r="D20062" s="94" t="s">
        <v>3</v>
      </c>
      <c r="E20062" s="94"/>
      <c r="F20062" s="23" t="s">
        <v>4</v>
      </c>
      <c r="G20062" s="94" t="s">
        <v>3894</v>
      </c>
      <c r="H20062" s="94"/>
      <c r="I20062" s="94" t="s">
        <v>3895</v>
      </c>
      <c r="J20062" s="94"/>
      <c r="K20062" s="23" t="s">
        <v>3896</v>
      </c>
    </row>
    <row r="20063" spans="1:11" ht="15" customHeight="1" x14ac:dyDescent="0.25">
      <c r="A20063" s="24" t="s">
        <v>4067</v>
      </c>
      <c r="B20063" s="95" t="s">
        <v>4068</v>
      </c>
      <c r="C20063" s="95"/>
      <c r="D20063" s="96" t="s">
        <v>20</v>
      </c>
      <c r="E20063" s="96"/>
      <c r="F20063" s="24" t="s">
        <v>3903</v>
      </c>
      <c r="G20063" s="97">
        <v>8.6199999999999992</v>
      </c>
      <c r="H20063" s="97"/>
      <c r="I20063" s="98">
        <v>1.1299999999999999</v>
      </c>
      <c r="J20063" s="98"/>
      <c r="K20063" s="27">
        <f>TRUNC(TRUNC(G20063,8)*I20063,2)</f>
        <v>9.74</v>
      </c>
    </row>
    <row r="20064" spans="1:11" ht="29.1" customHeight="1" x14ac:dyDescent="0.25">
      <c r="A20064" s="24" t="s">
        <v>4069</v>
      </c>
      <c r="B20064" s="95" t="s">
        <v>4070</v>
      </c>
      <c r="C20064" s="95"/>
      <c r="D20064" s="96" t="s">
        <v>20</v>
      </c>
      <c r="E20064" s="96"/>
      <c r="F20064" s="24" t="s">
        <v>26</v>
      </c>
      <c r="G20064" s="97">
        <v>6.4375</v>
      </c>
      <c r="H20064" s="97"/>
      <c r="I20064" s="98">
        <v>17.63</v>
      </c>
      <c r="J20064" s="98"/>
      <c r="K20064" s="27">
        <f>TRUNC(TRUNC(G20064,8)*I20064,2)</f>
        <v>113.49</v>
      </c>
    </row>
    <row r="20065" spans="1:11" ht="15" customHeight="1" x14ac:dyDescent="0.25">
      <c r="A20065" s="24" t="s">
        <v>4071</v>
      </c>
      <c r="B20065" s="95" t="s">
        <v>4072</v>
      </c>
      <c r="C20065" s="95"/>
      <c r="D20065" s="96" t="s">
        <v>20</v>
      </c>
      <c r="E20065" s="96"/>
      <c r="F20065" s="24" t="s">
        <v>3903</v>
      </c>
      <c r="G20065" s="97">
        <v>0.24</v>
      </c>
      <c r="H20065" s="97"/>
      <c r="I20065" s="98">
        <v>3.58</v>
      </c>
      <c r="J20065" s="98"/>
      <c r="K20065" s="27">
        <f>TRUNC(TRUNC(G20065,8)*I20065,2)</f>
        <v>0.85</v>
      </c>
    </row>
    <row r="20066" spans="1:11" ht="15" customHeight="1" x14ac:dyDescent="0.25">
      <c r="A20066" s="9"/>
      <c r="B20066" s="9"/>
      <c r="C20066" s="9"/>
      <c r="D20066" s="9"/>
      <c r="E20066" s="9"/>
      <c r="F20066" s="9"/>
      <c r="G20066" s="91" t="s">
        <v>3906</v>
      </c>
      <c r="H20066" s="91"/>
      <c r="I20066" s="91"/>
      <c r="J20066" s="91"/>
      <c r="K20066" s="28">
        <f>SUM(K20063:K20065)</f>
        <v>124.07999999999998</v>
      </c>
    </row>
    <row r="20067" spans="1:11" ht="15" customHeight="1" x14ac:dyDescent="0.25">
      <c r="A20067" s="93" t="s">
        <v>3907</v>
      </c>
      <c r="B20067" s="93"/>
      <c r="C20067" s="93"/>
      <c r="D20067" s="94" t="s">
        <v>3</v>
      </c>
      <c r="E20067" s="94"/>
      <c r="F20067" s="23" t="s">
        <v>4</v>
      </c>
      <c r="G20067" s="94" t="s">
        <v>3894</v>
      </c>
      <c r="H20067" s="94"/>
      <c r="I20067" s="94" t="s">
        <v>3895</v>
      </c>
      <c r="J20067" s="94"/>
      <c r="K20067" s="23" t="s">
        <v>3896</v>
      </c>
    </row>
    <row r="20068" spans="1:11" ht="15" customHeight="1" x14ac:dyDescent="0.25">
      <c r="A20068" s="24" t="s">
        <v>3971</v>
      </c>
      <c r="B20068" s="95" t="s">
        <v>3972</v>
      </c>
      <c r="C20068" s="95"/>
      <c r="D20068" s="96" t="s">
        <v>20</v>
      </c>
      <c r="E20068" s="96"/>
      <c r="F20068" s="24" t="s">
        <v>2056</v>
      </c>
      <c r="G20068" s="97">
        <v>0.63900000000000001</v>
      </c>
      <c r="H20068" s="97"/>
      <c r="I20068" s="98">
        <v>32.69</v>
      </c>
      <c r="J20068" s="98"/>
      <c r="K20068" s="27">
        <f>TRUNC(TRUNC(G20068,8)*I20068,2)</f>
        <v>20.88</v>
      </c>
    </row>
    <row r="20069" spans="1:11" ht="15" customHeight="1" x14ac:dyDescent="0.25">
      <c r="A20069" s="24" t="s">
        <v>3910</v>
      </c>
      <c r="B20069" s="95" t="s">
        <v>3911</v>
      </c>
      <c r="C20069" s="95"/>
      <c r="D20069" s="96" t="s">
        <v>20</v>
      </c>
      <c r="E20069" s="96"/>
      <c r="F20069" s="24" t="s">
        <v>2056</v>
      </c>
      <c r="G20069" s="97">
        <v>1.2789999999999999</v>
      </c>
      <c r="H20069" s="97"/>
      <c r="I20069" s="98">
        <v>24.94</v>
      </c>
      <c r="J20069" s="98"/>
      <c r="K20069" s="27">
        <f>TRUNC(TRUNC(G20069,8)*I20069,2)</f>
        <v>31.89</v>
      </c>
    </row>
    <row r="20070" spans="1:11" ht="18" customHeight="1" x14ac:dyDescent="0.25">
      <c r="A20070" s="9"/>
      <c r="B20070" s="9"/>
      <c r="C20070" s="9"/>
      <c r="D20070" s="9"/>
      <c r="E20070" s="9"/>
      <c r="F20070" s="9"/>
      <c r="G20070" s="91" t="s">
        <v>3912</v>
      </c>
      <c r="H20070" s="91"/>
      <c r="I20070" s="91"/>
      <c r="J20070" s="91"/>
      <c r="K20070" s="28">
        <f>SUM(K20068:K20069)</f>
        <v>52.769999999999996</v>
      </c>
    </row>
    <row r="20071" spans="1:11" ht="15" customHeight="1" x14ac:dyDescent="0.25">
      <c r="A20071" s="9"/>
      <c r="B20071" s="9"/>
      <c r="C20071" s="9"/>
      <c r="D20071" s="9"/>
      <c r="E20071" s="9"/>
      <c r="F20071" s="9"/>
      <c r="G20071" s="92" t="s">
        <v>3913</v>
      </c>
      <c r="H20071" s="92"/>
      <c r="I20071" s="92"/>
      <c r="J20071" s="92"/>
      <c r="K20071" s="29">
        <f>ROUND(SUM(K20066,K20070),2)</f>
        <v>176.85</v>
      </c>
    </row>
    <row r="20072" spans="1:11" ht="9.9499999999999993" customHeight="1" x14ac:dyDescent="0.25">
      <c r="A20072" s="9"/>
      <c r="B20072" s="9"/>
      <c r="C20072" s="9"/>
      <c r="D20072" s="9"/>
      <c r="E20072" s="9"/>
      <c r="F20072" s="9"/>
      <c r="G20072" s="100"/>
      <c r="H20072" s="100"/>
      <c r="I20072" s="100"/>
      <c r="J20072" s="100"/>
      <c r="K20072" s="100"/>
    </row>
    <row r="20073" spans="1:11" ht="20.100000000000001" customHeight="1" x14ac:dyDescent="0.25">
      <c r="A20073" s="99" t="s">
        <v>3667</v>
      </c>
      <c r="B20073" s="99"/>
      <c r="C20073" s="99"/>
      <c r="D20073" s="99"/>
      <c r="E20073" s="99"/>
      <c r="F20073" s="99"/>
      <c r="G20073" s="99"/>
      <c r="H20073" s="99"/>
      <c r="I20073" s="99"/>
      <c r="J20073" s="99"/>
      <c r="K20073" s="99"/>
    </row>
    <row r="20074" spans="1:11" ht="20.100000000000001" customHeight="1" x14ac:dyDescent="0.25">
      <c r="A20074" s="106" t="s">
        <v>4010</v>
      </c>
      <c r="B20074" s="106"/>
      <c r="C20074" s="106"/>
      <c r="D20074" s="106"/>
      <c r="E20074" s="106"/>
      <c r="F20074" s="2" t="s">
        <v>4</v>
      </c>
      <c r="G20074" s="87" t="s">
        <v>4001</v>
      </c>
      <c r="H20074" s="87"/>
      <c r="I20074" s="87" t="s">
        <v>3895</v>
      </c>
      <c r="J20074" s="87"/>
      <c r="K20074" s="2" t="s">
        <v>4011</v>
      </c>
    </row>
    <row r="20075" spans="1:11" ht="15" customHeight="1" x14ac:dyDescent="0.25">
      <c r="A20075" s="6" t="s">
        <v>4079</v>
      </c>
      <c r="B20075" s="104" t="s">
        <v>4080</v>
      </c>
      <c r="C20075" s="104"/>
      <c r="D20075" s="104"/>
      <c r="E20075" s="104"/>
      <c r="F20075" s="6" t="s">
        <v>77</v>
      </c>
      <c r="G20075" s="113">
        <v>1.7700000000000001E-3</v>
      </c>
      <c r="H20075" s="113"/>
      <c r="I20075" s="105">
        <v>33.79</v>
      </c>
      <c r="J20075" s="105"/>
      <c r="K20075" s="33">
        <f>ROUND(ROUND(G20075,5)*I20075,4)</f>
        <v>5.9799999999999999E-2</v>
      </c>
    </row>
    <row r="20076" spans="1:11" ht="15" customHeight="1" x14ac:dyDescent="0.25">
      <c r="A20076" s="6" t="s">
        <v>4081</v>
      </c>
      <c r="B20076" s="104" t="s">
        <v>4082</v>
      </c>
      <c r="C20076" s="104"/>
      <c r="D20076" s="104"/>
      <c r="E20076" s="104"/>
      <c r="F20076" s="6" t="s">
        <v>77</v>
      </c>
      <c r="G20076" s="113">
        <v>3.9300000000000003E-3</v>
      </c>
      <c r="H20076" s="113"/>
      <c r="I20076" s="105">
        <v>448.02</v>
      </c>
      <c r="J20076" s="105"/>
      <c r="K20076" s="33">
        <f>ROUND(ROUND(G20076,5)*I20076,4)</f>
        <v>1.7606999999999999</v>
      </c>
    </row>
    <row r="20077" spans="1:11" ht="15" customHeight="1" x14ac:dyDescent="0.25">
      <c r="A20077" s="6" t="s">
        <v>4083</v>
      </c>
      <c r="B20077" s="104" t="s">
        <v>4084</v>
      </c>
      <c r="C20077" s="104"/>
      <c r="D20077" s="104"/>
      <c r="E20077" s="104"/>
      <c r="F20077" s="6" t="s">
        <v>77</v>
      </c>
      <c r="G20077" s="113">
        <v>7.0800000000000004E-3</v>
      </c>
      <c r="H20077" s="113"/>
      <c r="I20077" s="105">
        <v>46.06</v>
      </c>
      <c r="J20077" s="105"/>
      <c r="K20077" s="33">
        <f>ROUND(ROUND(G20077,5)*I20077,4)</f>
        <v>0.3261</v>
      </c>
    </row>
    <row r="20078" spans="1:11" ht="15" customHeight="1" x14ac:dyDescent="0.25">
      <c r="A20078" s="6" t="s">
        <v>4085</v>
      </c>
      <c r="B20078" s="104" t="s">
        <v>4086</v>
      </c>
      <c r="C20078" s="104"/>
      <c r="D20078" s="104"/>
      <c r="E20078" s="104"/>
      <c r="F20078" s="6" t="s">
        <v>103</v>
      </c>
      <c r="G20078" s="113">
        <v>1</v>
      </c>
      <c r="H20078" s="113"/>
      <c r="I20078" s="105">
        <v>16.98</v>
      </c>
      <c r="J20078" s="105"/>
      <c r="K20078" s="33">
        <f>ROUND(ROUND(G20078,5)*I20078,4)</f>
        <v>16.98</v>
      </c>
    </row>
    <row r="20079" spans="1:11" ht="15" customHeight="1" x14ac:dyDescent="0.25">
      <c r="A20079" s="1"/>
      <c r="B20079" s="1"/>
      <c r="C20079" s="1"/>
      <c r="D20079" s="1"/>
      <c r="E20079" s="1"/>
      <c r="F20079" s="1"/>
      <c r="G20079" s="85" t="s">
        <v>4014</v>
      </c>
      <c r="H20079" s="85"/>
      <c r="I20079" s="85"/>
      <c r="J20079" s="85"/>
      <c r="K20079" s="34">
        <f>SUM(K20075:K20078)</f>
        <v>19.1266</v>
      </c>
    </row>
    <row r="20080" spans="1:11" ht="15" customHeight="1" x14ac:dyDescent="0.25">
      <c r="A20080" s="106" t="s">
        <v>4015</v>
      </c>
      <c r="B20080" s="106"/>
      <c r="C20080" s="106"/>
      <c r="D20080" s="23" t="s">
        <v>4016</v>
      </c>
      <c r="E20080" s="94" t="s">
        <v>4017</v>
      </c>
      <c r="F20080" s="94"/>
      <c r="G20080" s="94" t="s">
        <v>4001</v>
      </c>
      <c r="H20080" s="94"/>
      <c r="I20080" s="94" t="s">
        <v>3895</v>
      </c>
      <c r="J20080" s="94"/>
      <c r="K20080" s="23" t="s">
        <v>4011</v>
      </c>
    </row>
    <row r="20081" spans="1:11" ht="27.95" customHeight="1" x14ac:dyDescent="0.25">
      <c r="A20081" s="38" t="s">
        <v>4085</v>
      </c>
      <c r="B20081" s="109" t="s">
        <v>4087</v>
      </c>
      <c r="C20081" s="109"/>
      <c r="D20081" s="38" t="s">
        <v>4019</v>
      </c>
      <c r="E20081" s="110" t="s">
        <v>4088</v>
      </c>
      <c r="F20081" s="110"/>
      <c r="G20081" s="111">
        <v>1.9630000000000002E-2</v>
      </c>
      <c r="H20081" s="111"/>
      <c r="I20081" s="112">
        <v>33.64</v>
      </c>
      <c r="J20081" s="112"/>
      <c r="K20081" s="41">
        <f>ROUND(ROUND(G20081,5)*I20081,4)</f>
        <v>0.66039999999999999</v>
      </c>
    </row>
    <row r="20082" spans="1:11" ht="15" customHeight="1" x14ac:dyDescent="0.25">
      <c r="A20082" s="1"/>
      <c r="B20082" s="1"/>
      <c r="C20082" s="1"/>
      <c r="D20082" s="1"/>
      <c r="E20082" s="1"/>
      <c r="F20082" s="1"/>
      <c r="G20082" s="85" t="s">
        <v>4021</v>
      </c>
      <c r="H20082" s="85"/>
      <c r="I20082" s="85"/>
      <c r="J20082" s="85"/>
      <c r="K20082" s="33">
        <f>SUM(K20081:K20081)</f>
        <v>0.66039999999999999</v>
      </c>
    </row>
    <row r="20083" spans="1:11" ht="12.95" customHeight="1" x14ac:dyDescent="0.25">
      <c r="A20083" s="106" t="s">
        <v>4022</v>
      </c>
      <c r="B20083" s="106"/>
      <c r="C20083" s="94" t="s">
        <v>4023</v>
      </c>
      <c r="D20083" s="94" t="s">
        <v>5</v>
      </c>
      <c r="E20083" s="94" t="s">
        <v>4024</v>
      </c>
      <c r="F20083" s="94"/>
      <c r="G20083" s="94" t="s">
        <v>4025</v>
      </c>
      <c r="H20083" s="94"/>
      <c r="I20083" s="94" t="s">
        <v>2086</v>
      </c>
      <c r="J20083" s="94"/>
      <c r="K20083" s="94" t="s">
        <v>4011</v>
      </c>
    </row>
    <row r="20084" spans="1:11" ht="12" customHeight="1" x14ac:dyDescent="0.25">
      <c r="A20084" s="106"/>
      <c r="B20084" s="106"/>
      <c r="C20084" s="94"/>
      <c r="D20084" s="94"/>
      <c r="E20084" s="23" t="s">
        <v>2092</v>
      </c>
      <c r="F20084" s="23" t="s">
        <v>4026</v>
      </c>
      <c r="G20084" s="23" t="s">
        <v>2092</v>
      </c>
      <c r="H20084" s="23" t="s">
        <v>4026</v>
      </c>
      <c r="I20084" s="23" t="s">
        <v>2092</v>
      </c>
      <c r="J20084" s="23" t="s">
        <v>4026</v>
      </c>
      <c r="K20084" s="94"/>
    </row>
    <row r="20085" spans="1:11" ht="27.95" customHeight="1" x14ac:dyDescent="0.25">
      <c r="A20085" s="38" t="s">
        <v>4085</v>
      </c>
      <c r="B20085" s="39" t="s">
        <v>4087</v>
      </c>
      <c r="C20085" s="38" t="s">
        <v>4027</v>
      </c>
      <c r="D20085" s="40">
        <v>1.9630000000000002E-2</v>
      </c>
      <c r="E20085" s="42">
        <v>0</v>
      </c>
      <c r="F20085" s="43">
        <v>1.1100000000000001</v>
      </c>
      <c r="G20085" s="42">
        <v>0</v>
      </c>
      <c r="H20085" s="43">
        <v>0.88</v>
      </c>
      <c r="I20085" s="42">
        <v>0</v>
      </c>
      <c r="J20085" s="43">
        <v>0.72</v>
      </c>
      <c r="K20085" s="41">
        <f>ROUND(D20085*(ROUND(E20085*F20085,4)+ROUND(G20085*H20085,4)+ROUND(I20085*J20085,4)),4)</f>
        <v>0</v>
      </c>
    </row>
    <row r="20086" spans="1:11" ht="15" customHeight="1" x14ac:dyDescent="0.25">
      <c r="A20086" s="1"/>
      <c r="B20086" s="1"/>
      <c r="C20086" s="1"/>
      <c r="D20086" s="1"/>
      <c r="E20086" s="1"/>
      <c r="F20086" s="1"/>
      <c r="G20086" s="85" t="s">
        <v>4028</v>
      </c>
      <c r="H20086" s="85"/>
      <c r="I20086" s="85"/>
      <c r="J20086" s="85"/>
      <c r="K20086" s="33">
        <f>SUM(K20084:K20085)</f>
        <v>0</v>
      </c>
    </row>
    <row r="20087" spans="1:11" ht="15" customHeight="1" x14ac:dyDescent="0.25">
      <c r="A20087" s="9"/>
      <c r="B20087" s="9"/>
      <c r="C20087" s="9"/>
      <c r="D20087" s="9"/>
      <c r="E20087" s="9"/>
      <c r="F20087" s="9"/>
      <c r="G20087" s="92" t="s">
        <v>4029</v>
      </c>
      <c r="H20087" s="92"/>
      <c r="I20087" s="92"/>
      <c r="J20087" s="92"/>
      <c r="K20087" s="33">
        <f>SUM(K20079,K20082,K20086)</f>
        <v>19.786999999999999</v>
      </c>
    </row>
    <row r="20088" spans="1:11" ht="15" customHeight="1" x14ac:dyDescent="0.25">
      <c r="A20088" s="9"/>
      <c r="B20088" s="9"/>
      <c r="C20088" s="9"/>
      <c r="D20088" s="9"/>
      <c r="E20088" s="9"/>
      <c r="F20088" s="9"/>
      <c r="G20088" s="92" t="s">
        <v>3913</v>
      </c>
      <c r="H20088" s="92"/>
      <c r="I20088" s="92"/>
      <c r="J20088" s="92"/>
      <c r="K20088" s="29">
        <f>ROUND(SUM(K20087),2)</f>
        <v>19.79</v>
      </c>
    </row>
    <row r="20089" spans="1:11" ht="9.9499999999999993" customHeight="1" x14ac:dyDescent="0.25">
      <c r="A20089" s="9"/>
      <c r="B20089" s="9"/>
      <c r="C20089" s="9"/>
      <c r="D20089" s="9"/>
      <c r="E20089" s="9"/>
      <c r="F20089" s="9"/>
      <c r="G20089" s="100"/>
      <c r="H20089" s="100"/>
      <c r="I20089" s="100"/>
      <c r="J20089" s="100"/>
      <c r="K20089" s="100"/>
    </row>
    <row r="20090" spans="1:11" ht="20.100000000000001" customHeight="1" x14ac:dyDescent="0.25">
      <c r="A20090" s="99" t="s">
        <v>3668</v>
      </c>
      <c r="B20090" s="99"/>
      <c r="C20090" s="99"/>
      <c r="D20090" s="99"/>
      <c r="E20090" s="99"/>
      <c r="F20090" s="99"/>
      <c r="G20090" s="99"/>
      <c r="H20090" s="99"/>
      <c r="I20090" s="99"/>
      <c r="J20090" s="99"/>
      <c r="K20090" s="99"/>
    </row>
    <row r="20091" spans="1:11" ht="15" customHeight="1" x14ac:dyDescent="0.25">
      <c r="A20091" s="93" t="s">
        <v>3893</v>
      </c>
      <c r="B20091" s="93"/>
      <c r="C20091" s="93"/>
      <c r="D20091" s="94" t="s">
        <v>3</v>
      </c>
      <c r="E20091" s="94"/>
      <c r="F20091" s="23" t="s">
        <v>4</v>
      </c>
      <c r="G20091" s="94" t="s">
        <v>3894</v>
      </c>
      <c r="H20091" s="94"/>
      <c r="I20091" s="94" t="s">
        <v>3895</v>
      </c>
      <c r="J20091" s="94"/>
      <c r="K20091" s="23" t="s">
        <v>3896</v>
      </c>
    </row>
    <row r="20092" spans="1:11" ht="15" customHeight="1" x14ac:dyDescent="0.25">
      <c r="A20092" s="24" t="s">
        <v>4089</v>
      </c>
      <c r="B20092" s="95" t="s">
        <v>4090</v>
      </c>
      <c r="C20092" s="95"/>
      <c r="D20092" s="96" t="s">
        <v>20</v>
      </c>
      <c r="E20092" s="96"/>
      <c r="F20092" s="24" t="s">
        <v>16</v>
      </c>
      <c r="G20092" s="97">
        <v>1</v>
      </c>
      <c r="H20092" s="97"/>
      <c r="I20092" s="98">
        <v>12.85</v>
      </c>
      <c r="J20092" s="98"/>
      <c r="K20092" s="27">
        <f>TRUNC(TRUNC(G20092,8)*I20092,2)</f>
        <v>12.85</v>
      </c>
    </row>
    <row r="20093" spans="1:11" ht="15" customHeight="1" x14ac:dyDescent="0.25">
      <c r="A20093" s="9"/>
      <c r="B20093" s="9"/>
      <c r="C20093" s="9"/>
      <c r="D20093" s="9"/>
      <c r="E20093" s="9"/>
      <c r="F20093" s="9"/>
      <c r="G20093" s="91" t="s">
        <v>3906</v>
      </c>
      <c r="H20093" s="91"/>
      <c r="I20093" s="91"/>
      <c r="J20093" s="91"/>
      <c r="K20093" s="28">
        <f>SUM(K20092:K20092)</f>
        <v>12.85</v>
      </c>
    </row>
    <row r="20094" spans="1:11" ht="15" customHeight="1" x14ac:dyDescent="0.25">
      <c r="A20094" s="93" t="s">
        <v>3907</v>
      </c>
      <c r="B20094" s="93"/>
      <c r="C20094" s="93"/>
      <c r="D20094" s="94" t="s">
        <v>3</v>
      </c>
      <c r="E20094" s="94"/>
      <c r="F20094" s="23" t="s">
        <v>4</v>
      </c>
      <c r="G20094" s="94" t="s">
        <v>3894</v>
      </c>
      <c r="H20094" s="94"/>
      <c r="I20094" s="94" t="s">
        <v>3895</v>
      </c>
      <c r="J20094" s="94"/>
      <c r="K20094" s="23" t="s">
        <v>3896</v>
      </c>
    </row>
    <row r="20095" spans="1:11" ht="15" customHeight="1" x14ac:dyDescent="0.25">
      <c r="A20095" s="24" t="s">
        <v>3961</v>
      </c>
      <c r="B20095" s="95" t="s">
        <v>3962</v>
      </c>
      <c r="C20095" s="95"/>
      <c r="D20095" s="96" t="s">
        <v>20</v>
      </c>
      <c r="E20095" s="96"/>
      <c r="F20095" s="24" t="s">
        <v>2056</v>
      </c>
      <c r="G20095" s="97">
        <v>2.7699999999999999E-2</v>
      </c>
      <c r="H20095" s="97"/>
      <c r="I20095" s="98">
        <v>29.5</v>
      </c>
      <c r="J20095" s="98"/>
      <c r="K20095" s="27">
        <f>TRUNC(TRUNC(G20095,8)*I20095,2)</f>
        <v>0.81</v>
      </c>
    </row>
    <row r="20096" spans="1:11" ht="15" customHeight="1" x14ac:dyDescent="0.25">
      <c r="A20096" s="24" t="s">
        <v>3910</v>
      </c>
      <c r="B20096" s="95" t="s">
        <v>3911</v>
      </c>
      <c r="C20096" s="95"/>
      <c r="D20096" s="96" t="s">
        <v>20</v>
      </c>
      <c r="E20096" s="96"/>
      <c r="F20096" s="24" t="s">
        <v>2056</v>
      </c>
      <c r="G20096" s="97">
        <v>0.1386</v>
      </c>
      <c r="H20096" s="97"/>
      <c r="I20096" s="98">
        <v>24.94</v>
      </c>
      <c r="J20096" s="98"/>
      <c r="K20096" s="27">
        <f>TRUNC(TRUNC(G20096,8)*I20096,2)</f>
        <v>3.45</v>
      </c>
    </row>
    <row r="20097" spans="1:11" ht="18" customHeight="1" x14ac:dyDescent="0.25">
      <c r="A20097" s="9"/>
      <c r="B20097" s="9"/>
      <c r="C20097" s="9"/>
      <c r="D20097" s="9"/>
      <c r="E20097" s="9"/>
      <c r="F20097" s="9"/>
      <c r="G20097" s="91" t="s">
        <v>3912</v>
      </c>
      <c r="H20097" s="91"/>
      <c r="I20097" s="91"/>
      <c r="J20097" s="91"/>
      <c r="K20097" s="28">
        <f>SUM(K20095:K20096)</f>
        <v>4.26</v>
      </c>
    </row>
    <row r="20098" spans="1:11" ht="15" customHeight="1" x14ac:dyDescent="0.25">
      <c r="A20098" s="9"/>
      <c r="B20098" s="9"/>
      <c r="C20098" s="9"/>
      <c r="D20098" s="9"/>
      <c r="E20098" s="9"/>
      <c r="F20098" s="9"/>
      <c r="G20098" s="92" t="s">
        <v>3913</v>
      </c>
      <c r="H20098" s="92"/>
      <c r="I20098" s="92"/>
      <c r="J20098" s="92"/>
      <c r="K20098" s="29">
        <f>ROUND(SUM(K20093,K20097),2)</f>
        <v>17.11</v>
      </c>
    </row>
    <row r="20099" spans="1:11" ht="9.9499999999999993" customHeight="1" x14ac:dyDescent="0.25">
      <c r="A20099" s="9"/>
      <c r="B20099" s="9"/>
      <c r="C20099" s="9"/>
      <c r="D20099" s="9"/>
      <c r="E20099" s="9"/>
      <c r="F20099" s="9"/>
      <c r="G20099" s="100"/>
      <c r="H20099" s="100"/>
      <c r="I20099" s="100"/>
      <c r="J20099" s="100"/>
      <c r="K20099" s="100"/>
    </row>
    <row r="20100" spans="1:11" ht="20.100000000000001" customHeight="1" x14ac:dyDescent="0.25">
      <c r="A20100" s="99" t="s">
        <v>3669</v>
      </c>
      <c r="B20100" s="99"/>
      <c r="C20100" s="99"/>
      <c r="D20100" s="99"/>
      <c r="E20100" s="99"/>
      <c r="F20100" s="99"/>
      <c r="G20100" s="99"/>
      <c r="H20100" s="99"/>
      <c r="I20100" s="99"/>
      <c r="J20100" s="99"/>
      <c r="K20100" s="99"/>
    </row>
    <row r="20101" spans="1:11" ht="12.95" customHeight="1" x14ac:dyDescent="0.25">
      <c r="A20101" s="107" t="s">
        <v>3984</v>
      </c>
      <c r="B20101" s="107"/>
      <c r="C20101" s="107"/>
      <c r="D20101" s="108" t="s">
        <v>3985</v>
      </c>
      <c r="E20101" s="87" t="s">
        <v>3986</v>
      </c>
      <c r="F20101" s="87"/>
      <c r="G20101" s="87" t="s">
        <v>3987</v>
      </c>
      <c r="H20101" s="87"/>
      <c r="I20101" s="87"/>
      <c r="J20101" s="87"/>
      <c r="K20101" s="87" t="s">
        <v>3988</v>
      </c>
    </row>
    <row r="20102" spans="1:11" ht="12" customHeight="1" x14ac:dyDescent="0.25">
      <c r="A20102" s="107"/>
      <c r="B20102" s="107"/>
      <c r="C20102" s="107"/>
      <c r="D20102" s="108"/>
      <c r="E20102" s="23" t="s">
        <v>3989</v>
      </c>
      <c r="F20102" s="23" t="s">
        <v>3990</v>
      </c>
      <c r="G20102" s="94" t="s">
        <v>3989</v>
      </c>
      <c r="H20102" s="94"/>
      <c r="I20102" s="94" t="s">
        <v>3990</v>
      </c>
      <c r="J20102" s="94"/>
      <c r="K20102" s="87"/>
    </row>
    <row r="20103" spans="1:11" ht="15.95" customHeight="1" x14ac:dyDescent="0.25">
      <c r="A20103" s="6" t="s">
        <v>4091</v>
      </c>
      <c r="B20103" s="104" t="s">
        <v>4092</v>
      </c>
      <c r="C20103" s="104"/>
      <c r="D20103" s="44">
        <v>1</v>
      </c>
      <c r="E20103" s="32">
        <v>0.8</v>
      </c>
      <c r="F20103" s="32">
        <v>0.19999999999999996</v>
      </c>
      <c r="G20103" s="105">
        <v>5.32</v>
      </c>
      <c r="H20103" s="105"/>
      <c r="I20103" s="105">
        <v>0.5</v>
      </c>
      <c r="J20103" s="105"/>
      <c r="K20103" s="33">
        <f>TRUNC(D20103*(TRUNC(E20103*G20103,4)+TRUNC(F20103*I20103,4)),4)</f>
        <v>4.3559999999999999</v>
      </c>
    </row>
    <row r="20104" spans="1:11" ht="15" customHeight="1" x14ac:dyDescent="0.25">
      <c r="A20104" s="1"/>
      <c r="B20104" s="1"/>
      <c r="C20104" s="1"/>
      <c r="D20104" s="1"/>
      <c r="E20104" s="1"/>
      <c r="F20104" s="1"/>
      <c r="G20104" s="85" t="s">
        <v>3999</v>
      </c>
      <c r="H20104" s="85"/>
      <c r="I20104" s="85"/>
      <c r="J20104" s="85"/>
      <c r="K20104" s="34">
        <f>SUM(K20102:K20103)</f>
        <v>4.3559999999999999</v>
      </c>
    </row>
    <row r="20105" spans="1:11" ht="20.100000000000001" customHeight="1" x14ac:dyDescent="0.25">
      <c r="A20105" s="106" t="s">
        <v>4000</v>
      </c>
      <c r="B20105" s="106"/>
      <c r="C20105" s="106"/>
      <c r="D20105" s="106"/>
      <c r="E20105" s="106"/>
      <c r="F20105" s="2" t="s">
        <v>4</v>
      </c>
      <c r="G20105" s="87" t="s">
        <v>4001</v>
      </c>
      <c r="H20105" s="87"/>
      <c r="I20105" s="87" t="s">
        <v>4002</v>
      </c>
      <c r="J20105" s="87"/>
      <c r="K20105" s="2" t="s">
        <v>3988</v>
      </c>
    </row>
    <row r="20106" spans="1:11" ht="15" customHeight="1" x14ac:dyDescent="0.25">
      <c r="A20106" s="6" t="s">
        <v>4093</v>
      </c>
      <c r="B20106" s="101" t="s">
        <v>4094</v>
      </c>
      <c r="C20106" s="101"/>
      <c r="D20106" s="101"/>
      <c r="E20106" s="101"/>
      <c r="F20106" s="6" t="s">
        <v>3940</v>
      </c>
      <c r="G20106" s="102">
        <v>0.1333</v>
      </c>
      <c r="H20106" s="102"/>
      <c r="I20106" s="103">
        <v>3.96</v>
      </c>
      <c r="J20106" s="103"/>
      <c r="K20106" s="7">
        <f>TRUNC(TRUNC(G20106,8)*I20106,2)</f>
        <v>0.52</v>
      </c>
    </row>
    <row r="20107" spans="1:11" ht="15" customHeight="1" x14ac:dyDescent="0.25">
      <c r="A20107" s="6" t="s">
        <v>4095</v>
      </c>
      <c r="B20107" s="101" t="s">
        <v>4096</v>
      </c>
      <c r="C20107" s="101"/>
      <c r="D20107" s="101"/>
      <c r="E20107" s="101"/>
      <c r="F20107" s="6" t="s">
        <v>3940</v>
      </c>
      <c r="G20107" s="102">
        <v>2</v>
      </c>
      <c r="H20107" s="102"/>
      <c r="I20107" s="103">
        <v>14.41</v>
      </c>
      <c r="J20107" s="103"/>
      <c r="K20107" s="7">
        <f>TRUNC(TRUNC(G20107,8)*I20107,2)</f>
        <v>28.82</v>
      </c>
    </row>
    <row r="20108" spans="1:11" ht="15" customHeight="1" x14ac:dyDescent="0.25">
      <c r="A20108" s="6" t="s">
        <v>4097</v>
      </c>
      <c r="B20108" s="101" t="s">
        <v>4098</v>
      </c>
      <c r="C20108" s="101"/>
      <c r="D20108" s="101"/>
      <c r="E20108" s="101"/>
      <c r="F20108" s="6" t="s">
        <v>3940</v>
      </c>
      <c r="G20108" s="102">
        <v>3</v>
      </c>
      <c r="H20108" s="102"/>
      <c r="I20108" s="103">
        <v>14.58</v>
      </c>
      <c r="J20108" s="103"/>
      <c r="K20108" s="7">
        <f>TRUNC(TRUNC(G20108,8)*I20108,2)</f>
        <v>43.74</v>
      </c>
    </row>
    <row r="20109" spans="1:11" ht="15" customHeight="1" x14ac:dyDescent="0.25">
      <c r="A20109" s="1"/>
      <c r="B20109" s="1"/>
      <c r="C20109" s="1"/>
      <c r="D20109" s="1"/>
      <c r="E20109" s="1"/>
      <c r="F20109" s="1"/>
      <c r="G20109" s="85" t="s">
        <v>4005</v>
      </c>
      <c r="H20109" s="85"/>
      <c r="I20109" s="85"/>
      <c r="J20109" s="85"/>
      <c r="K20109" s="29">
        <f>SUM(K20106:K20108)</f>
        <v>73.08</v>
      </c>
    </row>
    <row r="20110" spans="1:11" ht="15" customHeight="1" x14ac:dyDescent="0.25">
      <c r="A20110" s="9"/>
      <c r="B20110" s="9"/>
      <c r="C20110" s="9"/>
      <c r="D20110" s="9"/>
      <c r="E20110" s="9"/>
      <c r="F20110" s="9"/>
      <c r="G20110" s="92" t="s">
        <v>4006</v>
      </c>
      <c r="H20110" s="92"/>
      <c r="I20110" s="92"/>
      <c r="J20110" s="92"/>
      <c r="K20110" s="33">
        <f>SUM(K20104,K20109)</f>
        <v>77.435999999999993</v>
      </c>
    </row>
    <row r="20111" spans="1:11" ht="15" customHeight="1" x14ac:dyDescent="0.25">
      <c r="A20111" s="9"/>
      <c r="B20111" s="9"/>
      <c r="C20111" s="9"/>
      <c r="D20111" s="9"/>
      <c r="E20111" s="9"/>
      <c r="F20111" s="9"/>
      <c r="G20111" s="92" t="s">
        <v>4007</v>
      </c>
      <c r="H20111" s="92"/>
      <c r="I20111" s="92"/>
      <c r="J20111" s="92"/>
      <c r="K20111" s="35">
        <v>22.5</v>
      </c>
    </row>
    <row r="20112" spans="1:11" ht="15" customHeight="1" x14ac:dyDescent="0.25">
      <c r="A20112" s="9"/>
      <c r="B20112" s="9"/>
      <c r="C20112" s="9"/>
      <c r="D20112" s="9"/>
      <c r="E20112" s="9"/>
      <c r="F20112" s="9"/>
      <c r="G20112" s="92" t="s">
        <v>4008</v>
      </c>
      <c r="H20112" s="92"/>
      <c r="I20112" s="92"/>
      <c r="J20112" s="92"/>
      <c r="K20112" s="33">
        <f>TRUNC(K20110/K20111,4)</f>
        <v>3.4416000000000002</v>
      </c>
    </row>
    <row r="20113" spans="1:11" ht="15" customHeight="1" x14ac:dyDescent="0.25">
      <c r="A20113" s="9"/>
      <c r="B20113" s="9"/>
      <c r="C20113" s="9"/>
      <c r="D20113" s="9"/>
      <c r="E20113" s="9"/>
      <c r="F20113" s="9"/>
      <c r="G20113" s="92" t="s">
        <v>4029</v>
      </c>
      <c r="H20113" s="92"/>
      <c r="I20113" s="92"/>
      <c r="J20113" s="92"/>
      <c r="K20113" s="33">
        <f>SUM(K20112)</f>
        <v>3.4416000000000002</v>
      </c>
    </row>
    <row r="20114" spans="1:11" ht="15" customHeight="1" x14ac:dyDescent="0.25">
      <c r="A20114" s="9"/>
      <c r="B20114" s="9"/>
      <c r="C20114" s="9"/>
      <c r="D20114" s="9"/>
      <c r="E20114" s="9"/>
      <c r="F20114" s="9"/>
      <c r="G20114" s="92" t="s">
        <v>3913</v>
      </c>
      <c r="H20114" s="92"/>
      <c r="I20114" s="92"/>
      <c r="J20114" s="92"/>
      <c r="K20114" s="29">
        <f>ROUND(SUM(K20113),2)</f>
        <v>3.44</v>
      </c>
    </row>
    <row r="20115" spans="1:11" ht="9.9499999999999993" customHeight="1" x14ac:dyDescent="0.25">
      <c r="A20115" s="9"/>
      <c r="B20115" s="9"/>
      <c r="C20115" s="9"/>
      <c r="D20115" s="9"/>
      <c r="E20115" s="9"/>
      <c r="F20115" s="9"/>
      <c r="G20115" s="100"/>
      <c r="H20115" s="100"/>
      <c r="I20115" s="100"/>
      <c r="J20115" s="100"/>
      <c r="K20115" s="100"/>
    </row>
    <row r="20116" spans="1:11" ht="20.100000000000001" customHeight="1" x14ac:dyDescent="0.25">
      <c r="A20116" s="99" t="s">
        <v>3670</v>
      </c>
      <c r="B20116" s="99"/>
      <c r="C20116" s="99"/>
      <c r="D20116" s="99"/>
      <c r="E20116" s="99"/>
      <c r="F20116" s="99"/>
      <c r="G20116" s="99"/>
      <c r="H20116" s="99"/>
      <c r="I20116" s="99"/>
      <c r="J20116" s="99"/>
      <c r="K20116" s="99"/>
    </row>
    <row r="20117" spans="1:11" ht="15" customHeight="1" x14ac:dyDescent="0.25">
      <c r="A20117" s="93" t="s">
        <v>3893</v>
      </c>
      <c r="B20117" s="93"/>
      <c r="C20117" s="93"/>
      <c r="D20117" s="94" t="s">
        <v>3</v>
      </c>
      <c r="E20117" s="94"/>
      <c r="F20117" s="23" t="s">
        <v>4</v>
      </c>
      <c r="G20117" s="94" t="s">
        <v>3894</v>
      </c>
      <c r="H20117" s="94"/>
      <c r="I20117" s="94" t="s">
        <v>3895</v>
      </c>
      <c r="J20117" s="94"/>
      <c r="K20117" s="23" t="s">
        <v>3896</v>
      </c>
    </row>
    <row r="20118" spans="1:11" ht="15" customHeight="1" x14ac:dyDescent="0.25">
      <c r="A20118" s="24" t="s">
        <v>3951</v>
      </c>
      <c r="B20118" s="95" t="s">
        <v>3952</v>
      </c>
      <c r="C20118" s="95"/>
      <c r="D20118" s="96" t="s">
        <v>3953</v>
      </c>
      <c r="E20118" s="96"/>
      <c r="F20118" s="24" t="s">
        <v>3954</v>
      </c>
      <c r="G20118" s="97">
        <v>4.0000000000000001E-3</v>
      </c>
      <c r="H20118" s="97"/>
      <c r="I20118" s="98">
        <v>215</v>
      </c>
      <c r="J20118" s="98"/>
      <c r="K20118" s="27">
        <f>ROUND(ROUND(G20118,8)*I20118,2)</f>
        <v>0.86</v>
      </c>
    </row>
    <row r="20119" spans="1:11" ht="15" customHeight="1" x14ac:dyDescent="0.25">
      <c r="A20119" s="24" t="s">
        <v>3955</v>
      </c>
      <c r="B20119" s="95" t="s">
        <v>3956</v>
      </c>
      <c r="C20119" s="95"/>
      <c r="D20119" s="96" t="s">
        <v>20</v>
      </c>
      <c r="E20119" s="96"/>
      <c r="F20119" s="24" t="s">
        <v>3903</v>
      </c>
      <c r="G20119" s="97">
        <v>5.0000000000000001E-3</v>
      </c>
      <c r="H20119" s="97"/>
      <c r="I20119" s="98">
        <v>19.37</v>
      </c>
      <c r="J20119" s="98"/>
      <c r="K20119" s="27">
        <f>ROUND(ROUND(G20119,8)*I20119,2)</f>
        <v>0.1</v>
      </c>
    </row>
    <row r="20120" spans="1:11" ht="15" customHeight="1" x14ac:dyDescent="0.25">
      <c r="A20120" s="9"/>
      <c r="B20120" s="9"/>
      <c r="C20120" s="9"/>
      <c r="D20120" s="9"/>
      <c r="E20120" s="9"/>
      <c r="F20120" s="9"/>
      <c r="G20120" s="91" t="s">
        <v>3906</v>
      </c>
      <c r="H20120" s="91"/>
      <c r="I20120" s="91"/>
      <c r="J20120" s="91"/>
      <c r="K20120" s="28">
        <f>SUM(K20118:K20119)</f>
        <v>0.96</v>
      </c>
    </row>
    <row r="20121" spans="1:11" ht="15" customHeight="1" x14ac:dyDescent="0.25">
      <c r="A20121" s="93" t="s">
        <v>3907</v>
      </c>
      <c r="B20121" s="93"/>
      <c r="C20121" s="93"/>
      <c r="D20121" s="94" t="s">
        <v>3</v>
      </c>
      <c r="E20121" s="94"/>
      <c r="F20121" s="23" t="s">
        <v>4</v>
      </c>
      <c r="G20121" s="94" t="s">
        <v>3894</v>
      </c>
      <c r="H20121" s="94"/>
      <c r="I20121" s="94" t="s">
        <v>3895</v>
      </c>
      <c r="J20121" s="94"/>
      <c r="K20121" s="23" t="s">
        <v>3896</v>
      </c>
    </row>
    <row r="20122" spans="1:11" ht="21" customHeight="1" x14ac:dyDescent="0.25">
      <c r="A20122" s="24" t="s">
        <v>3908</v>
      </c>
      <c r="B20122" s="95" t="s">
        <v>3909</v>
      </c>
      <c r="C20122" s="95"/>
      <c r="D20122" s="96" t="s">
        <v>20</v>
      </c>
      <c r="E20122" s="96"/>
      <c r="F20122" s="24" t="s">
        <v>2056</v>
      </c>
      <c r="G20122" s="97">
        <v>0.03</v>
      </c>
      <c r="H20122" s="97"/>
      <c r="I20122" s="98">
        <v>32.24</v>
      </c>
      <c r="J20122" s="98"/>
      <c r="K20122" s="27">
        <f>ROUND(ROUND(G20122,8)*I20122,2)</f>
        <v>0.97</v>
      </c>
    </row>
    <row r="20123" spans="1:11" ht="15" customHeight="1" x14ac:dyDescent="0.25">
      <c r="A20123" s="24" t="s">
        <v>3910</v>
      </c>
      <c r="B20123" s="95" t="s">
        <v>3911</v>
      </c>
      <c r="C20123" s="95"/>
      <c r="D20123" s="96" t="s">
        <v>20</v>
      </c>
      <c r="E20123" s="96"/>
      <c r="F20123" s="24" t="s">
        <v>2056</v>
      </c>
      <c r="G20123" s="97">
        <v>0.03</v>
      </c>
      <c r="H20123" s="97"/>
      <c r="I20123" s="98">
        <v>24.94</v>
      </c>
      <c r="J20123" s="98"/>
      <c r="K20123" s="27">
        <f>ROUND(ROUND(G20123,8)*I20123,2)</f>
        <v>0.75</v>
      </c>
    </row>
    <row r="20124" spans="1:11" ht="18" customHeight="1" x14ac:dyDescent="0.25">
      <c r="A20124" s="9"/>
      <c r="B20124" s="9"/>
      <c r="C20124" s="9"/>
      <c r="D20124" s="9"/>
      <c r="E20124" s="9"/>
      <c r="F20124" s="9"/>
      <c r="G20124" s="91" t="s">
        <v>3912</v>
      </c>
      <c r="H20124" s="91"/>
      <c r="I20124" s="91"/>
      <c r="J20124" s="91"/>
      <c r="K20124" s="28">
        <f>SUM(K20122:K20123)</f>
        <v>1.72</v>
      </c>
    </row>
    <row r="20125" spans="1:11" ht="15" customHeight="1" x14ac:dyDescent="0.25">
      <c r="A20125" s="9"/>
      <c r="B20125" s="9"/>
      <c r="C20125" s="9"/>
      <c r="D20125" s="9"/>
      <c r="E20125" s="9"/>
      <c r="F20125" s="9"/>
      <c r="G20125" s="92" t="s">
        <v>3913</v>
      </c>
      <c r="H20125" s="92"/>
      <c r="I20125" s="92"/>
      <c r="J20125" s="92"/>
      <c r="K20125" s="29">
        <f>ROUND(SUM(K20120,K20124),2)</f>
        <v>2.68</v>
      </c>
    </row>
    <row r="20126" spans="1:11" ht="9.9499999999999993" customHeight="1" x14ac:dyDescent="0.25">
      <c r="A20126" s="9"/>
      <c r="B20126" s="9"/>
      <c r="C20126" s="9"/>
      <c r="D20126" s="9"/>
      <c r="E20126" s="9"/>
      <c r="F20126" s="9"/>
      <c r="G20126" s="100"/>
      <c r="H20126" s="100"/>
      <c r="I20126" s="100"/>
      <c r="J20126" s="100"/>
      <c r="K20126" s="100"/>
    </row>
    <row r="20127" spans="1:11" ht="20.100000000000001" customHeight="1" x14ac:dyDescent="0.25">
      <c r="A20127" s="99" t="s">
        <v>3671</v>
      </c>
      <c r="B20127" s="99"/>
      <c r="C20127" s="99"/>
      <c r="D20127" s="99"/>
      <c r="E20127" s="99"/>
      <c r="F20127" s="99"/>
      <c r="G20127" s="99"/>
      <c r="H20127" s="99"/>
      <c r="I20127" s="99"/>
      <c r="J20127" s="99"/>
      <c r="K20127" s="99"/>
    </row>
    <row r="20128" spans="1:11" ht="15" customHeight="1" x14ac:dyDescent="0.25">
      <c r="A20128" s="93" t="s">
        <v>3916</v>
      </c>
      <c r="B20128" s="93"/>
      <c r="C20128" s="93"/>
      <c r="D20128" s="94" t="s">
        <v>3</v>
      </c>
      <c r="E20128" s="94"/>
      <c r="F20128" s="23" t="s">
        <v>4</v>
      </c>
      <c r="G20128" s="94" t="s">
        <v>3894</v>
      </c>
      <c r="H20128" s="94"/>
      <c r="I20128" s="94" t="s">
        <v>3895</v>
      </c>
      <c r="J20128" s="94"/>
      <c r="K20128" s="23" t="s">
        <v>3896</v>
      </c>
    </row>
    <row r="20129" spans="1:11" ht="29.1" customHeight="1" x14ac:dyDescent="0.25">
      <c r="A20129" s="24" t="s">
        <v>3957</v>
      </c>
      <c r="B20129" s="95" t="s">
        <v>3958</v>
      </c>
      <c r="C20129" s="95"/>
      <c r="D20129" s="96" t="s">
        <v>20</v>
      </c>
      <c r="E20129" s="96"/>
      <c r="F20129" s="24" t="s">
        <v>3936</v>
      </c>
      <c r="G20129" s="97">
        <v>2.8999999999999998E-3</v>
      </c>
      <c r="H20129" s="97"/>
      <c r="I20129" s="98">
        <v>75.540000000000006</v>
      </c>
      <c r="J20129" s="98"/>
      <c r="K20129" s="27">
        <f>TRUNC(TRUNC(G20129,8)*I20129,2)</f>
        <v>0.21</v>
      </c>
    </row>
    <row r="20130" spans="1:11" ht="29.1" customHeight="1" x14ac:dyDescent="0.25">
      <c r="A20130" s="24" t="s">
        <v>3959</v>
      </c>
      <c r="B20130" s="95" t="s">
        <v>3960</v>
      </c>
      <c r="C20130" s="95"/>
      <c r="D20130" s="96" t="s">
        <v>20</v>
      </c>
      <c r="E20130" s="96"/>
      <c r="F20130" s="24" t="s">
        <v>30</v>
      </c>
      <c r="G20130" s="97">
        <v>1.6999999999999999E-3</v>
      </c>
      <c r="H20130" s="97"/>
      <c r="I20130" s="98">
        <v>198.53</v>
      </c>
      <c r="J20130" s="98"/>
      <c r="K20130" s="27">
        <f>TRUNC(TRUNC(G20130,8)*I20130,2)</f>
        <v>0.33</v>
      </c>
    </row>
    <row r="20131" spans="1:11" ht="18" customHeight="1" x14ac:dyDescent="0.25">
      <c r="A20131" s="9"/>
      <c r="B20131" s="9"/>
      <c r="C20131" s="9"/>
      <c r="D20131" s="9"/>
      <c r="E20131" s="9"/>
      <c r="F20131" s="9"/>
      <c r="G20131" s="91" t="s">
        <v>3919</v>
      </c>
      <c r="H20131" s="91"/>
      <c r="I20131" s="91"/>
      <c r="J20131" s="91"/>
      <c r="K20131" s="28">
        <f>SUM(K20129:K20130)</f>
        <v>0.54</v>
      </c>
    </row>
    <row r="20132" spans="1:11" ht="15" customHeight="1" x14ac:dyDescent="0.25">
      <c r="A20132" s="93" t="s">
        <v>3907</v>
      </c>
      <c r="B20132" s="93"/>
      <c r="C20132" s="93"/>
      <c r="D20132" s="94" t="s">
        <v>3</v>
      </c>
      <c r="E20132" s="94"/>
      <c r="F20132" s="23" t="s">
        <v>4</v>
      </c>
      <c r="G20132" s="94" t="s">
        <v>3894</v>
      </c>
      <c r="H20132" s="94"/>
      <c r="I20132" s="94" t="s">
        <v>3895</v>
      </c>
      <c r="J20132" s="94"/>
      <c r="K20132" s="23" t="s">
        <v>3896</v>
      </c>
    </row>
    <row r="20133" spans="1:11" ht="15" customHeight="1" x14ac:dyDescent="0.25">
      <c r="A20133" s="24" t="s">
        <v>3961</v>
      </c>
      <c r="B20133" s="95" t="s">
        <v>3962</v>
      </c>
      <c r="C20133" s="95"/>
      <c r="D20133" s="96" t="s">
        <v>20</v>
      </c>
      <c r="E20133" s="96"/>
      <c r="F20133" s="24" t="s">
        <v>2056</v>
      </c>
      <c r="G20133" s="97">
        <v>4.5999999999999999E-3</v>
      </c>
      <c r="H20133" s="97"/>
      <c r="I20133" s="98">
        <v>29.5</v>
      </c>
      <c r="J20133" s="98"/>
      <c r="K20133" s="27">
        <f>TRUNC(TRUNC(G20133,8)*I20133,2)</f>
        <v>0.13</v>
      </c>
    </row>
    <row r="20134" spans="1:11" ht="18" customHeight="1" x14ac:dyDescent="0.25">
      <c r="A20134" s="9"/>
      <c r="B20134" s="9"/>
      <c r="C20134" s="9"/>
      <c r="D20134" s="9"/>
      <c r="E20134" s="9"/>
      <c r="F20134" s="9"/>
      <c r="G20134" s="91" t="s">
        <v>3912</v>
      </c>
      <c r="H20134" s="91"/>
      <c r="I20134" s="91"/>
      <c r="J20134" s="91"/>
      <c r="K20134" s="28">
        <f>SUM(K20133:K20133)</f>
        <v>0.13</v>
      </c>
    </row>
    <row r="20135" spans="1:11" ht="15" customHeight="1" x14ac:dyDescent="0.25">
      <c r="A20135" s="9"/>
      <c r="B20135" s="9"/>
      <c r="C20135" s="9"/>
      <c r="D20135" s="9"/>
      <c r="E20135" s="9"/>
      <c r="F20135" s="9"/>
      <c r="G20135" s="92" t="s">
        <v>3913</v>
      </c>
      <c r="H20135" s="92"/>
      <c r="I20135" s="92"/>
      <c r="J20135" s="92"/>
      <c r="K20135" s="29">
        <f>ROUND(SUM(K20131,K20134),2)</f>
        <v>0.67</v>
      </c>
    </row>
    <row r="20136" spans="1:11" ht="9.9499999999999993" customHeight="1" x14ac:dyDescent="0.25">
      <c r="A20136" s="9"/>
      <c r="B20136" s="9"/>
      <c r="C20136" s="9"/>
      <c r="D20136" s="9"/>
      <c r="E20136" s="9"/>
      <c r="F20136" s="9"/>
      <c r="G20136" s="100"/>
      <c r="H20136" s="100"/>
      <c r="I20136" s="100"/>
      <c r="J20136" s="100"/>
      <c r="K20136" s="100"/>
    </row>
    <row r="20137" spans="1:11" ht="20.100000000000001" customHeight="1" x14ac:dyDescent="0.25">
      <c r="A20137" s="99" t="s">
        <v>3672</v>
      </c>
      <c r="B20137" s="99"/>
      <c r="C20137" s="99"/>
      <c r="D20137" s="99"/>
      <c r="E20137" s="99"/>
      <c r="F20137" s="99"/>
      <c r="G20137" s="99"/>
      <c r="H20137" s="99"/>
      <c r="I20137" s="99"/>
      <c r="J20137" s="99"/>
      <c r="K20137" s="99"/>
    </row>
    <row r="20138" spans="1:11" ht="15" customHeight="1" x14ac:dyDescent="0.25">
      <c r="A20138" s="93" t="s">
        <v>3916</v>
      </c>
      <c r="B20138" s="93"/>
      <c r="C20138" s="93"/>
      <c r="D20138" s="94" t="s">
        <v>3</v>
      </c>
      <c r="E20138" s="94"/>
      <c r="F20138" s="23" t="s">
        <v>4</v>
      </c>
      <c r="G20138" s="94" t="s">
        <v>3894</v>
      </c>
      <c r="H20138" s="94"/>
      <c r="I20138" s="94" t="s">
        <v>3895</v>
      </c>
      <c r="J20138" s="94"/>
      <c r="K20138" s="23" t="s">
        <v>3896</v>
      </c>
    </row>
    <row r="20139" spans="1:11" ht="29.1" customHeight="1" x14ac:dyDescent="0.25">
      <c r="A20139" s="24" t="s">
        <v>3957</v>
      </c>
      <c r="B20139" s="95" t="s">
        <v>3958</v>
      </c>
      <c r="C20139" s="95"/>
      <c r="D20139" s="96" t="s">
        <v>20</v>
      </c>
      <c r="E20139" s="96"/>
      <c r="F20139" s="24" t="s">
        <v>3936</v>
      </c>
      <c r="G20139" s="97">
        <v>1.95E-2</v>
      </c>
      <c r="H20139" s="97"/>
      <c r="I20139" s="98">
        <v>75.540000000000006</v>
      </c>
      <c r="J20139" s="98"/>
      <c r="K20139" s="27">
        <f>TRUNC(TRUNC(G20139,8)*I20139,2)</f>
        <v>1.47</v>
      </c>
    </row>
    <row r="20140" spans="1:11" ht="29.1" customHeight="1" x14ac:dyDescent="0.25">
      <c r="A20140" s="24" t="s">
        <v>3959</v>
      </c>
      <c r="B20140" s="95" t="s">
        <v>3960</v>
      </c>
      <c r="C20140" s="95"/>
      <c r="D20140" s="96" t="s">
        <v>20</v>
      </c>
      <c r="E20140" s="96"/>
      <c r="F20140" s="24" t="s">
        <v>30</v>
      </c>
      <c r="G20140" s="97">
        <v>1.15E-2</v>
      </c>
      <c r="H20140" s="97"/>
      <c r="I20140" s="98">
        <v>198.53</v>
      </c>
      <c r="J20140" s="98"/>
      <c r="K20140" s="27">
        <f>TRUNC(TRUNC(G20140,8)*I20140,2)</f>
        <v>2.2799999999999998</v>
      </c>
    </row>
    <row r="20141" spans="1:11" ht="18" customHeight="1" x14ac:dyDescent="0.25">
      <c r="A20141" s="9"/>
      <c r="B20141" s="9"/>
      <c r="C20141" s="9"/>
      <c r="D20141" s="9"/>
      <c r="E20141" s="9"/>
      <c r="F20141" s="9"/>
      <c r="G20141" s="91" t="s">
        <v>3919</v>
      </c>
      <c r="H20141" s="91"/>
      <c r="I20141" s="91"/>
      <c r="J20141" s="91"/>
      <c r="K20141" s="28">
        <f>SUM(K20139:K20140)</f>
        <v>3.75</v>
      </c>
    </row>
    <row r="20142" spans="1:11" ht="15" customHeight="1" x14ac:dyDescent="0.25">
      <c r="A20142" s="93" t="s">
        <v>3907</v>
      </c>
      <c r="B20142" s="93"/>
      <c r="C20142" s="93"/>
      <c r="D20142" s="94" t="s">
        <v>3</v>
      </c>
      <c r="E20142" s="94"/>
      <c r="F20142" s="23" t="s">
        <v>4</v>
      </c>
      <c r="G20142" s="94" t="s">
        <v>3894</v>
      </c>
      <c r="H20142" s="94"/>
      <c r="I20142" s="94" t="s">
        <v>3895</v>
      </c>
      <c r="J20142" s="94"/>
      <c r="K20142" s="23" t="s">
        <v>3896</v>
      </c>
    </row>
    <row r="20143" spans="1:11" ht="15" customHeight="1" x14ac:dyDescent="0.25">
      <c r="A20143" s="24" t="s">
        <v>3910</v>
      </c>
      <c r="B20143" s="95" t="s">
        <v>3911</v>
      </c>
      <c r="C20143" s="95"/>
      <c r="D20143" s="96" t="s">
        <v>20</v>
      </c>
      <c r="E20143" s="96"/>
      <c r="F20143" s="24" t="s">
        <v>2056</v>
      </c>
      <c r="G20143" s="97">
        <v>3.1E-2</v>
      </c>
      <c r="H20143" s="97"/>
      <c r="I20143" s="98">
        <v>24.94</v>
      </c>
      <c r="J20143" s="98"/>
      <c r="K20143" s="27">
        <f>TRUNC(TRUNC(G20143,8)*I20143,2)</f>
        <v>0.77</v>
      </c>
    </row>
    <row r="20144" spans="1:11" ht="18" customHeight="1" x14ac:dyDescent="0.25">
      <c r="A20144" s="9"/>
      <c r="B20144" s="9"/>
      <c r="C20144" s="9"/>
      <c r="D20144" s="9"/>
      <c r="E20144" s="9"/>
      <c r="F20144" s="9"/>
      <c r="G20144" s="91" t="s">
        <v>3912</v>
      </c>
      <c r="H20144" s="91"/>
      <c r="I20144" s="91"/>
      <c r="J20144" s="91"/>
      <c r="K20144" s="28">
        <f>SUM(K20143:K20143)</f>
        <v>0.77</v>
      </c>
    </row>
    <row r="20145" spans="1:11" ht="15" customHeight="1" x14ac:dyDescent="0.25">
      <c r="A20145" s="9"/>
      <c r="B20145" s="9"/>
      <c r="C20145" s="9"/>
      <c r="D20145" s="9"/>
      <c r="E20145" s="9"/>
      <c r="F20145" s="9"/>
      <c r="G20145" s="92" t="s">
        <v>3913</v>
      </c>
      <c r="H20145" s="92"/>
      <c r="I20145" s="92"/>
      <c r="J20145" s="92"/>
      <c r="K20145" s="29">
        <f>ROUND(SUM(K20141,K20144),2)</f>
        <v>4.5199999999999996</v>
      </c>
    </row>
    <row r="20146" spans="1:11" ht="9.9499999999999993" customHeight="1" x14ac:dyDescent="0.25">
      <c r="A20146" s="9"/>
      <c r="B20146" s="9"/>
      <c r="C20146" s="9"/>
      <c r="D20146" s="9"/>
      <c r="E20146" s="9"/>
      <c r="F20146" s="9"/>
      <c r="G20146" s="100"/>
      <c r="H20146" s="100"/>
      <c r="I20146" s="100"/>
      <c r="J20146" s="100"/>
      <c r="K20146" s="100"/>
    </row>
    <row r="20147" spans="1:11" ht="20.100000000000001" customHeight="1" x14ac:dyDescent="0.25">
      <c r="A20147" s="99" t="s">
        <v>3673</v>
      </c>
      <c r="B20147" s="99"/>
      <c r="C20147" s="99"/>
      <c r="D20147" s="99"/>
      <c r="E20147" s="99"/>
      <c r="F20147" s="99"/>
      <c r="G20147" s="99"/>
      <c r="H20147" s="99"/>
      <c r="I20147" s="99"/>
      <c r="J20147" s="99"/>
      <c r="K20147" s="99"/>
    </row>
    <row r="20148" spans="1:11" ht="15" customHeight="1" x14ac:dyDescent="0.25">
      <c r="A20148" s="93" t="s">
        <v>3916</v>
      </c>
      <c r="B20148" s="93"/>
      <c r="C20148" s="93"/>
      <c r="D20148" s="94" t="s">
        <v>3</v>
      </c>
      <c r="E20148" s="94"/>
      <c r="F20148" s="23" t="s">
        <v>4</v>
      </c>
      <c r="G20148" s="94" t="s">
        <v>3894</v>
      </c>
      <c r="H20148" s="94"/>
      <c r="I20148" s="94" t="s">
        <v>3895</v>
      </c>
      <c r="J20148" s="94"/>
      <c r="K20148" s="23" t="s">
        <v>3896</v>
      </c>
    </row>
    <row r="20149" spans="1:11" ht="29.1" customHeight="1" x14ac:dyDescent="0.25">
      <c r="A20149" s="24" t="s">
        <v>3963</v>
      </c>
      <c r="B20149" s="95" t="s">
        <v>3964</v>
      </c>
      <c r="C20149" s="95"/>
      <c r="D20149" s="96" t="s">
        <v>20</v>
      </c>
      <c r="E20149" s="96"/>
      <c r="F20149" s="24" t="s">
        <v>3936</v>
      </c>
      <c r="G20149" s="97">
        <v>0.86950000000000005</v>
      </c>
      <c r="H20149" s="97"/>
      <c r="I20149" s="98">
        <v>8.9</v>
      </c>
      <c r="J20149" s="98"/>
      <c r="K20149" s="27">
        <f>TRUNC(TRUNC(G20149,8)*I20149,2)</f>
        <v>7.73</v>
      </c>
    </row>
    <row r="20150" spans="1:11" ht="29.1" customHeight="1" x14ac:dyDescent="0.25">
      <c r="A20150" s="24" t="s">
        <v>3965</v>
      </c>
      <c r="B20150" s="95" t="s">
        <v>3966</v>
      </c>
      <c r="C20150" s="95"/>
      <c r="D20150" s="96" t="s">
        <v>20</v>
      </c>
      <c r="E20150" s="96"/>
      <c r="F20150" s="24" t="s">
        <v>30</v>
      </c>
      <c r="G20150" s="97">
        <v>1.137</v>
      </c>
      <c r="H20150" s="97"/>
      <c r="I20150" s="98">
        <v>32.76</v>
      </c>
      <c r="J20150" s="98"/>
      <c r="K20150" s="27">
        <f>TRUNC(TRUNC(G20150,8)*I20150,2)</f>
        <v>37.24</v>
      </c>
    </row>
    <row r="20151" spans="1:11" ht="21" customHeight="1" x14ac:dyDescent="0.25">
      <c r="A20151" s="24" t="s">
        <v>3967</v>
      </c>
      <c r="B20151" s="95" t="s">
        <v>3968</v>
      </c>
      <c r="C20151" s="95"/>
      <c r="D20151" s="96" t="s">
        <v>20</v>
      </c>
      <c r="E20151" s="96"/>
      <c r="F20151" s="24" t="s">
        <v>3936</v>
      </c>
      <c r="G20151" s="97">
        <v>0.86950000000000005</v>
      </c>
      <c r="H20151" s="97"/>
      <c r="I20151" s="98">
        <v>27.59</v>
      </c>
      <c r="J20151" s="98"/>
      <c r="K20151" s="27">
        <f>TRUNC(TRUNC(G20151,8)*I20151,2)</f>
        <v>23.98</v>
      </c>
    </row>
    <row r="20152" spans="1:11" ht="21" customHeight="1" x14ac:dyDescent="0.25">
      <c r="A20152" s="24" t="s">
        <v>3969</v>
      </c>
      <c r="B20152" s="95" t="s">
        <v>3970</v>
      </c>
      <c r="C20152" s="95"/>
      <c r="D20152" s="96" t="s">
        <v>20</v>
      </c>
      <c r="E20152" s="96"/>
      <c r="F20152" s="24" t="s">
        <v>30</v>
      </c>
      <c r="G20152" s="97">
        <v>1.137</v>
      </c>
      <c r="H20152" s="97"/>
      <c r="I20152" s="98">
        <v>28.09</v>
      </c>
      <c r="J20152" s="98"/>
      <c r="K20152" s="27">
        <f>TRUNC(TRUNC(G20152,8)*I20152,2)</f>
        <v>31.93</v>
      </c>
    </row>
    <row r="20153" spans="1:11" ht="18" customHeight="1" x14ac:dyDescent="0.25">
      <c r="A20153" s="9"/>
      <c r="B20153" s="9"/>
      <c r="C20153" s="9"/>
      <c r="D20153" s="9"/>
      <c r="E20153" s="9"/>
      <c r="F20153" s="9"/>
      <c r="G20153" s="91" t="s">
        <v>3919</v>
      </c>
      <c r="H20153" s="91"/>
      <c r="I20153" s="91"/>
      <c r="J20153" s="91"/>
      <c r="K20153" s="28">
        <f>SUM(K20149:K20152)</f>
        <v>100.88</v>
      </c>
    </row>
    <row r="20154" spans="1:11" ht="15" customHeight="1" x14ac:dyDescent="0.25">
      <c r="A20154" s="93" t="s">
        <v>3907</v>
      </c>
      <c r="B20154" s="93"/>
      <c r="C20154" s="93"/>
      <c r="D20154" s="94" t="s">
        <v>3</v>
      </c>
      <c r="E20154" s="94"/>
      <c r="F20154" s="23" t="s">
        <v>4</v>
      </c>
      <c r="G20154" s="94" t="s">
        <v>3894</v>
      </c>
      <c r="H20154" s="94"/>
      <c r="I20154" s="94" t="s">
        <v>3895</v>
      </c>
      <c r="J20154" s="94"/>
      <c r="K20154" s="23" t="s">
        <v>3896</v>
      </c>
    </row>
    <row r="20155" spans="1:11" ht="15" customHeight="1" x14ac:dyDescent="0.25">
      <c r="A20155" s="24" t="s">
        <v>3971</v>
      </c>
      <c r="B20155" s="95" t="s">
        <v>3972</v>
      </c>
      <c r="C20155" s="95"/>
      <c r="D20155" s="96" t="s">
        <v>20</v>
      </c>
      <c r="E20155" s="96"/>
      <c r="F20155" s="24" t="s">
        <v>2056</v>
      </c>
      <c r="G20155" s="97">
        <v>7.22E-2</v>
      </c>
      <c r="H20155" s="97"/>
      <c r="I20155" s="98">
        <v>32.69</v>
      </c>
      <c r="J20155" s="98"/>
      <c r="K20155" s="27">
        <f>TRUNC(TRUNC(G20155,8)*I20155,2)</f>
        <v>2.36</v>
      </c>
    </row>
    <row r="20156" spans="1:11" ht="15" customHeight="1" x14ac:dyDescent="0.25">
      <c r="A20156" s="24" t="s">
        <v>3910</v>
      </c>
      <c r="B20156" s="95" t="s">
        <v>3911</v>
      </c>
      <c r="C20156" s="95"/>
      <c r="D20156" s="96" t="s">
        <v>20</v>
      </c>
      <c r="E20156" s="96"/>
      <c r="F20156" s="24" t="s">
        <v>2056</v>
      </c>
      <c r="G20156" s="97">
        <v>0.44790000000000002</v>
      </c>
      <c r="H20156" s="97"/>
      <c r="I20156" s="98">
        <v>24.94</v>
      </c>
      <c r="J20156" s="98"/>
      <c r="K20156" s="27">
        <f>TRUNC(TRUNC(G20156,8)*I20156,2)</f>
        <v>11.17</v>
      </c>
    </row>
    <row r="20157" spans="1:11" ht="18" customHeight="1" x14ac:dyDescent="0.25">
      <c r="A20157" s="9"/>
      <c r="B20157" s="9"/>
      <c r="C20157" s="9"/>
      <c r="D20157" s="9"/>
      <c r="E20157" s="9"/>
      <c r="F20157" s="9"/>
      <c r="G20157" s="91" t="s">
        <v>3912</v>
      </c>
      <c r="H20157" s="91"/>
      <c r="I20157" s="91"/>
      <c r="J20157" s="91"/>
      <c r="K20157" s="28">
        <f>SUM(K20155:K20156)</f>
        <v>13.53</v>
      </c>
    </row>
    <row r="20158" spans="1:11" ht="15" customHeight="1" x14ac:dyDescent="0.25">
      <c r="A20158" s="9"/>
      <c r="B20158" s="9"/>
      <c r="C20158" s="9"/>
      <c r="D20158" s="9"/>
      <c r="E20158" s="9"/>
      <c r="F20158" s="9"/>
      <c r="G20158" s="92" t="s">
        <v>3913</v>
      </c>
      <c r="H20158" s="92"/>
      <c r="I20158" s="92"/>
      <c r="J20158" s="92"/>
      <c r="K20158" s="29">
        <f>ROUND(SUM(K20153,K20157),2)</f>
        <v>114.41</v>
      </c>
    </row>
    <row r="20159" spans="1:11" ht="9.9499999999999993" customHeight="1" x14ac:dyDescent="0.25">
      <c r="A20159" s="9"/>
      <c r="B20159" s="9"/>
      <c r="C20159" s="9"/>
      <c r="D20159" s="9"/>
      <c r="E20159" s="9"/>
      <c r="F20159" s="9"/>
      <c r="G20159" s="100"/>
      <c r="H20159" s="100"/>
      <c r="I20159" s="100"/>
      <c r="J20159" s="100"/>
      <c r="K20159" s="100"/>
    </row>
    <row r="20160" spans="1:11" ht="20.100000000000001" customHeight="1" x14ac:dyDescent="0.25">
      <c r="A20160" s="99" t="s">
        <v>3674</v>
      </c>
      <c r="B20160" s="99"/>
      <c r="C20160" s="99"/>
      <c r="D20160" s="99"/>
      <c r="E20160" s="99"/>
      <c r="F20160" s="99"/>
      <c r="G20160" s="99"/>
      <c r="H20160" s="99"/>
      <c r="I20160" s="99"/>
      <c r="J20160" s="99"/>
      <c r="K20160" s="99"/>
    </row>
    <row r="20161" spans="1:11" ht="15" customHeight="1" x14ac:dyDescent="0.25">
      <c r="A20161" s="93" t="s">
        <v>3916</v>
      </c>
      <c r="B20161" s="93"/>
      <c r="C20161" s="93"/>
      <c r="D20161" s="94" t="s">
        <v>3</v>
      </c>
      <c r="E20161" s="94"/>
      <c r="F20161" s="23" t="s">
        <v>4</v>
      </c>
      <c r="G20161" s="94" t="s">
        <v>3894</v>
      </c>
      <c r="H20161" s="94"/>
      <c r="I20161" s="94" t="s">
        <v>3895</v>
      </c>
      <c r="J20161" s="94"/>
      <c r="K20161" s="23" t="s">
        <v>3896</v>
      </c>
    </row>
    <row r="20162" spans="1:11" ht="38.1" customHeight="1" x14ac:dyDescent="0.25">
      <c r="A20162" s="24" t="s">
        <v>3973</v>
      </c>
      <c r="B20162" s="95" t="s">
        <v>3974</v>
      </c>
      <c r="C20162" s="95"/>
      <c r="D20162" s="96" t="s">
        <v>20</v>
      </c>
      <c r="E20162" s="96"/>
      <c r="F20162" s="24" t="s">
        <v>3936</v>
      </c>
      <c r="G20162" s="97">
        <v>6.3E-3</v>
      </c>
      <c r="H20162" s="97"/>
      <c r="I20162" s="98">
        <v>94.61</v>
      </c>
      <c r="J20162" s="98"/>
      <c r="K20162" s="27">
        <f>TRUNC(TRUNC(G20162,8)*I20162,2)</f>
        <v>0.59</v>
      </c>
    </row>
    <row r="20163" spans="1:11" ht="38.1" customHeight="1" x14ac:dyDescent="0.25">
      <c r="A20163" s="24" t="s">
        <v>3975</v>
      </c>
      <c r="B20163" s="95" t="s">
        <v>3976</v>
      </c>
      <c r="C20163" s="95"/>
      <c r="D20163" s="96" t="s">
        <v>20</v>
      </c>
      <c r="E20163" s="96"/>
      <c r="F20163" s="24" t="s">
        <v>30</v>
      </c>
      <c r="G20163" s="97">
        <v>1.0200000000000001E-2</v>
      </c>
      <c r="H20163" s="97"/>
      <c r="I20163" s="98">
        <v>370.94</v>
      </c>
      <c r="J20163" s="98"/>
      <c r="K20163" s="27">
        <f>TRUNC(TRUNC(G20163,8)*I20163,2)</f>
        <v>3.78</v>
      </c>
    </row>
    <row r="20164" spans="1:11" ht="29.1" customHeight="1" x14ac:dyDescent="0.25">
      <c r="A20164" s="24" t="s">
        <v>3977</v>
      </c>
      <c r="B20164" s="95" t="s">
        <v>3978</v>
      </c>
      <c r="C20164" s="95"/>
      <c r="D20164" s="96" t="s">
        <v>20</v>
      </c>
      <c r="E20164" s="96"/>
      <c r="F20164" s="24" t="s">
        <v>3936</v>
      </c>
      <c r="G20164" s="97">
        <v>4.8999999999999998E-3</v>
      </c>
      <c r="H20164" s="97"/>
      <c r="I20164" s="98">
        <v>74.180000000000007</v>
      </c>
      <c r="J20164" s="98"/>
      <c r="K20164" s="27">
        <f>TRUNC(TRUNC(G20164,8)*I20164,2)</f>
        <v>0.36</v>
      </c>
    </row>
    <row r="20165" spans="1:11" ht="29.1" customHeight="1" x14ac:dyDescent="0.25">
      <c r="A20165" s="24" t="s">
        <v>3979</v>
      </c>
      <c r="B20165" s="95" t="s">
        <v>3980</v>
      </c>
      <c r="C20165" s="95"/>
      <c r="D20165" s="96" t="s">
        <v>20</v>
      </c>
      <c r="E20165" s="96"/>
      <c r="F20165" s="24" t="s">
        <v>30</v>
      </c>
      <c r="G20165" s="97">
        <v>5.5999999999999999E-3</v>
      </c>
      <c r="H20165" s="97"/>
      <c r="I20165" s="98">
        <v>166.79</v>
      </c>
      <c r="J20165" s="98"/>
      <c r="K20165" s="27">
        <f>TRUNC(TRUNC(G20165,8)*I20165,2)</f>
        <v>0.93</v>
      </c>
    </row>
    <row r="20166" spans="1:11" ht="18" customHeight="1" x14ac:dyDescent="0.25">
      <c r="A20166" s="9"/>
      <c r="B20166" s="9"/>
      <c r="C20166" s="9"/>
      <c r="D20166" s="9"/>
      <c r="E20166" s="9"/>
      <c r="F20166" s="9"/>
      <c r="G20166" s="91" t="s">
        <v>3919</v>
      </c>
      <c r="H20166" s="91"/>
      <c r="I20166" s="91"/>
      <c r="J20166" s="91"/>
      <c r="K20166" s="28">
        <f>SUM(K20162:K20165)</f>
        <v>5.66</v>
      </c>
    </row>
    <row r="20167" spans="1:11" ht="15" customHeight="1" x14ac:dyDescent="0.25">
      <c r="A20167" s="9"/>
      <c r="B20167" s="9"/>
      <c r="C20167" s="9"/>
      <c r="D20167" s="9"/>
      <c r="E20167" s="9"/>
      <c r="F20167" s="9"/>
      <c r="G20167" s="92" t="s">
        <v>3913</v>
      </c>
      <c r="H20167" s="92"/>
      <c r="I20167" s="92"/>
      <c r="J20167" s="92"/>
      <c r="K20167" s="29">
        <f>ROUND(SUM(K20166),2)</f>
        <v>5.66</v>
      </c>
    </row>
    <row r="20168" spans="1:11" ht="9.9499999999999993" customHeight="1" x14ac:dyDescent="0.25">
      <c r="A20168" s="9"/>
      <c r="B20168" s="9"/>
      <c r="C20168" s="9"/>
      <c r="D20168" s="9"/>
      <c r="E20168" s="9"/>
      <c r="F20168" s="9"/>
      <c r="G20168" s="100"/>
      <c r="H20168" s="100"/>
      <c r="I20168" s="100"/>
      <c r="J20168" s="100"/>
      <c r="K20168" s="100"/>
    </row>
    <row r="20169" spans="1:11" ht="20.100000000000001" customHeight="1" x14ac:dyDescent="0.25">
      <c r="A20169" s="99" t="s">
        <v>3675</v>
      </c>
      <c r="B20169" s="99"/>
      <c r="C20169" s="99"/>
      <c r="D20169" s="99"/>
      <c r="E20169" s="99"/>
      <c r="F20169" s="99"/>
      <c r="G20169" s="99"/>
      <c r="H20169" s="99"/>
      <c r="I20169" s="99"/>
      <c r="J20169" s="99"/>
      <c r="K20169" s="99"/>
    </row>
    <row r="20170" spans="1:11" ht="15" customHeight="1" x14ac:dyDescent="0.25">
      <c r="A20170" s="93" t="s">
        <v>3916</v>
      </c>
      <c r="B20170" s="93"/>
      <c r="C20170" s="93"/>
      <c r="D20170" s="94" t="s">
        <v>3</v>
      </c>
      <c r="E20170" s="94"/>
      <c r="F20170" s="23" t="s">
        <v>4</v>
      </c>
      <c r="G20170" s="94" t="s">
        <v>3894</v>
      </c>
      <c r="H20170" s="94"/>
      <c r="I20170" s="94" t="s">
        <v>3895</v>
      </c>
      <c r="J20170" s="94"/>
      <c r="K20170" s="23" t="s">
        <v>3896</v>
      </c>
    </row>
    <row r="20171" spans="1:11" ht="38.1" customHeight="1" x14ac:dyDescent="0.25">
      <c r="A20171" s="24" t="s">
        <v>3973</v>
      </c>
      <c r="B20171" s="95" t="s">
        <v>3974</v>
      </c>
      <c r="C20171" s="95"/>
      <c r="D20171" s="96" t="s">
        <v>20</v>
      </c>
      <c r="E20171" s="96"/>
      <c r="F20171" s="24" t="s">
        <v>3936</v>
      </c>
      <c r="G20171" s="97">
        <v>1.2999999999999999E-3</v>
      </c>
      <c r="H20171" s="97"/>
      <c r="I20171" s="98">
        <v>94.61</v>
      </c>
      <c r="J20171" s="98"/>
      <c r="K20171" s="27">
        <f>TRUNC(TRUNC(G20171,8)*I20171,2)</f>
        <v>0.12</v>
      </c>
    </row>
    <row r="20172" spans="1:11" ht="38.1" customHeight="1" x14ac:dyDescent="0.25">
      <c r="A20172" s="24" t="s">
        <v>3975</v>
      </c>
      <c r="B20172" s="95" t="s">
        <v>3976</v>
      </c>
      <c r="C20172" s="95"/>
      <c r="D20172" s="96" t="s">
        <v>20</v>
      </c>
      <c r="E20172" s="96"/>
      <c r="F20172" s="24" t="s">
        <v>30</v>
      </c>
      <c r="G20172" s="97">
        <v>3.0999999999999999E-3</v>
      </c>
      <c r="H20172" s="97"/>
      <c r="I20172" s="98">
        <v>370.94</v>
      </c>
      <c r="J20172" s="98"/>
      <c r="K20172" s="27">
        <f>TRUNC(TRUNC(G20172,8)*I20172,2)</f>
        <v>1.1399999999999999</v>
      </c>
    </row>
    <row r="20173" spans="1:11" ht="18" customHeight="1" x14ac:dyDescent="0.25">
      <c r="A20173" s="9"/>
      <c r="B20173" s="9"/>
      <c r="C20173" s="9"/>
      <c r="D20173" s="9"/>
      <c r="E20173" s="9"/>
      <c r="F20173" s="9"/>
      <c r="G20173" s="91" t="s">
        <v>3919</v>
      </c>
      <c r="H20173" s="91"/>
      <c r="I20173" s="91"/>
      <c r="J20173" s="91"/>
      <c r="K20173" s="28">
        <f>SUM(K20171:K20172)</f>
        <v>1.2599999999999998</v>
      </c>
    </row>
    <row r="20174" spans="1:11" ht="15" customHeight="1" x14ac:dyDescent="0.25">
      <c r="A20174" s="9"/>
      <c r="B20174" s="9"/>
      <c r="C20174" s="9"/>
      <c r="D20174" s="9"/>
      <c r="E20174" s="9"/>
      <c r="F20174" s="9"/>
      <c r="G20174" s="92" t="s">
        <v>3913</v>
      </c>
      <c r="H20174" s="92"/>
      <c r="I20174" s="92"/>
      <c r="J20174" s="92"/>
      <c r="K20174" s="29">
        <f>ROUND(SUM(K20173),2)</f>
        <v>1.26</v>
      </c>
    </row>
    <row r="20175" spans="1:11" ht="9.9499999999999993" customHeight="1" x14ac:dyDescent="0.25">
      <c r="A20175" s="9"/>
      <c r="B20175" s="9"/>
      <c r="C20175" s="9"/>
      <c r="D20175" s="9"/>
      <c r="E20175" s="9"/>
      <c r="F20175" s="9"/>
      <c r="G20175" s="100"/>
      <c r="H20175" s="100"/>
      <c r="I20175" s="100"/>
      <c r="J20175" s="100"/>
      <c r="K20175" s="100"/>
    </row>
    <row r="20176" spans="1:11" ht="20.100000000000001" customHeight="1" x14ac:dyDescent="0.25">
      <c r="A20176" s="99" t="s">
        <v>3676</v>
      </c>
      <c r="B20176" s="99"/>
      <c r="C20176" s="99"/>
      <c r="D20176" s="99"/>
      <c r="E20176" s="99"/>
      <c r="F20176" s="99"/>
      <c r="G20176" s="99"/>
      <c r="H20176" s="99"/>
      <c r="I20176" s="99"/>
      <c r="J20176" s="99"/>
      <c r="K20176" s="99"/>
    </row>
    <row r="20177" spans="1:11" ht="15" customHeight="1" x14ac:dyDescent="0.25">
      <c r="A20177" s="93" t="s">
        <v>3916</v>
      </c>
      <c r="B20177" s="93"/>
      <c r="C20177" s="93"/>
      <c r="D20177" s="94" t="s">
        <v>3</v>
      </c>
      <c r="E20177" s="94"/>
      <c r="F20177" s="23" t="s">
        <v>4</v>
      </c>
      <c r="G20177" s="94" t="s">
        <v>3894</v>
      </c>
      <c r="H20177" s="94"/>
      <c r="I20177" s="94" t="s">
        <v>3895</v>
      </c>
      <c r="J20177" s="94"/>
      <c r="K20177" s="23" t="s">
        <v>3896</v>
      </c>
    </row>
    <row r="20178" spans="1:11" ht="38.1" customHeight="1" x14ac:dyDescent="0.25">
      <c r="A20178" s="24" t="s">
        <v>3973</v>
      </c>
      <c r="B20178" s="95" t="s">
        <v>3974</v>
      </c>
      <c r="C20178" s="95"/>
      <c r="D20178" s="96" t="s">
        <v>20</v>
      </c>
      <c r="E20178" s="96"/>
      <c r="F20178" s="24" t="s">
        <v>3936</v>
      </c>
      <c r="G20178" s="97">
        <v>5.0000000000000001E-4</v>
      </c>
      <c r="H20178" s="97"/>
      <c r="I20178" s="98">
        <v>94.61</v>
      </c>
      <c r="J20178" s="98"/>
      <c r="K20178" s="27">
        <f>TRUNC(TRUNC(G20178,8)*I20178,2)</f>
        <v>0.04</v>
      </c>
    </row>
    <row r="20179" spans="1:11" ht="38.1" customHeight="1" x14ac:dyDescent="0.25">
      <c r="A20179" s="24" t="s">
        <v>3975</v>
      </c>
      <c r="B20179" s="95" t="s">
        <v>3976</v>
      </c>
      <c r="C20179" s="95"/>
      <c r="D20179" s="96" t="s">
        <v>20</v>
      </c>
      <c r="E20179" s="96"/>
      <c r="F20179" s="24" t="s">
        <v>30</v>
      </c>
      <c r="G20179" s="97">
        <v>1.1999999999999999E-3</v>
      </c>
      <c r="H20179" s="97"/>
      <c r="I20179" s="98">
        <v>370.94</v>
      </c>
      <c r="J20179" s="98"/>
      <c r="K20179" s="27">
        <f>TRUNC(TRUNC(G20179,8)*I20179,2)</f>
        <v>0.44</v>
      </c>
    </row>
    <row r="20180" spans="1:11" ht="18" customHeight="1" x14ac:dyDescent="0.25">
      <c r="A20180" s="9"/>
      <c r="B20180" s="9"/>
      <c r="C20180" s="9"/>
      <c r="D20180" s="9"/>
      <c r="E20180" s="9"/>
      <c r="F20180" s="9"/>
      <c r="G20180" s="91" t="s">
        <v>3919</v>
      </c>
      <c r="H20180" s="91"/>
      <c r="I20180" s="91"/>
      <c r="J20180" s="91"/>
      <c r="K20180" s="28">
        <f>SUM(K20178:K20179)</f>
        <v>0.48</v>
      </c>
    </row>
    <row r="20181" spans="1:11" ht="15" customHeight="1" x14ac:dyDescent="0.25">
      <c r="A20181" s="9"/>
      <c r="B20181" s="9"/>
      <c r="C20181" s="9"/>
      <c r="D20181" s="9"/>
      <c r="E20181" s="9"/>
      <c r="F20181" s="9"/>
      <c r="G20181" s="92" t="s">
        <v>3913</v>
      </c>
      <c r="H20181" s="92"/>
      <c r="I20181" s="92"/>
      <c r="J20181" s="92"/>
      <c r="K20181" s="29">
        <f>ROUND(SUM(K20180),2)</f>
        <v>0.48</v>
      </c>
    </row>
    <row r="20182" spans="1:11" ht="9.9499999999999993" customHeight="1" x14ac:dyDescent="0.25">
      <c r="A20182" s="9"/>
      <c r="B20182" s="9"/>
      <c r="C20182" s="9"/>
      <c r="D20182" s="9"/>
      <c r="E20182" s="9"/>
      <c r="F20182" s="9"/>
      <c r="G20182" s="100"/>
      <c r="H20182" s="100"/>
      <c r="I20182" s="100"/>
      <c r="J20182" s="100"/>
      <c r="K20182" s="100"/>
    </row>
    <row r="20183" spans="1:11" ht="20.100000000000001" customHeight="1" x14ac:dyDescent="0.25">
      <c r="A20183" s="99" t="s">
        <v>3677</v>
      </c>
      <c r="B20183" s="99"/>
      <c r="C20183" s="99"/>
      <c r="D20183" s="99"/>
      <c r="E20183" s="99"/>
      <c r="F20183" s="99"/>
      <c r="G20183" s="99"/>
      <c r="H20183" s="99"/>
      <c r="I20183" s="99"/>
      <c r="J20183" s="99"/>
      <c r="K20183" s="99"/>
    </row>
    <row r="20184" spans="1:11" ht="15" customHeight="1" x14ac:dyDescent="0.25">
      <c r="A20184" s="93" t="s">
        <v>3981</v>
      </c>
      <c r="B20184" s="93"/>
      <c r="C20184" s="93"/>
      <c r="D20184" s="94" t="s">
        <v>3</v>
      </c>
      <c r="E20184" s="94"/>
      <c r="F20184" s="23" t="s">
        <v>4</v>
      </c>
      <c r="G20184" s="94" t="s">
        <v>3894</v>
      </c>
      <c r="H20184" s="94"/>
      <c r="I20184" s="94" t="s">
        <v>3895</v>
      </c>
      <c r="J20184" s="94"/>
      <c r="K20184" s="23" t="s">
        <v>3896</v>
      </c>
    </row>
    <row r="20185" spans="1:11" ht="21" customHeight="1" x14ac:dyDescent="0.25">
      <c r="A20185" s="24" t="s">
        <v>70</v>
      </c>
      <c r="B20185" s="95" t="s">
        <v>3982</v>
      </c>
      <c r="C20185" s="95"/>
      <c r="D20185" s="96" t="s">
        <v>25</v>
      </c>
      <c r="E20185" s="96"/>
      <c r="F20185" s="24" t="s">
        <v>61</v>
      </c>
      <c r="G20185" s="97">
        <v>1</v>
      </c>
      <c r="H20185" s="97"/>
      <c r="I20185" s="98">
        <v>28.42</v>
      </c>
      <c r="J20185" s="98"/>
      <c r="K20185" s="27">
        <f>ROUND(ROUND(G20185,8)*I20185,2)</f>
        <v>28.42</v>
      </c>
    </row>
    <row r="20186" spans="1:11" ht="15" customHeight="1" x14ac:dyDescent="0.25">
      <c r="A20186" s="9"/>
      <c r="B20186" s="9"/>
      <c r="C20186" s="9"/>
      <c r="D20186" s="9"/>
      <c r="E20186" s="9"/>
      <c r="F20186" s="9"/>
      <c r="G20186" s="91" t="s">
        <v>3983</v>
      </c>
      <c r="H20186" s="91"/>
      <c r="I20186" s="91"/>
      <c r="J20186" s="91"/>
      <c r="K20186" s="28">
        <f>SUM(K20185:K20185)</f>
        <v>28.42</v>
      </c>
    </row>
    <row r="20187" spans="1:11" ht="15" customHeight="1" x14ac:dyDescent="0.25">
      <c r="A20187" s="9"/>
      <c r="B20187" s="9"/>
      <c r="C20187" s="9"/>
      <c r="D20187" s="9"/>
      <c r="E20187" s="9"/>
      <c r="F20187" s="9"/>
      <c r="G20187" s="92" t="s">
        <v>3913</v>
      </c>
      <c r="H20187" s="92"/>
      <c r="I20187" s="92"/>
      <c r="J20187" s="92"/>
      <c r="K20187" s="29">
        <f>ROUND(SUM(K20186),2)</f>
        <v>28.42</v>
      </c>
    </row>
    <row r="20188" spans="1:11" ht="9.9499999999999993" customHeight="1" x14ac:dyDescent="0.25">
      <c r="A20188" s="9"/>
      <c r="B20188" s="9"/>
      <c r="C20188" s="9"/>
      <c r="D20188" s="9"/>
      <c r="E20188" s="9"/>
      <c r="F20188" s="9"/>
      <c r="G20188" s="100"/>
      <c r="H20188" s="100"/>
      <c r="I20188" s="100"/>
      <c r="J20188" s="100"/>
      <c r="K20188" s="100"/>
    </row>
    <row r="20189" spans="1:11" ht="20.100000000000001" customHeight="1" x14ac:dyDescent="0.25">
      <c r="A20189" s="99" t="s">
        <v>3678</v>
      </c>
      <c r="B20189" s="99"/>
      <c r="C20189" s="99"/>
      <c r="D20189" s="99"/>
      <c r="E20189" s="99"/>
      <c r="F20189" s="99"/>
      <c r="G20189" s="99"/>
      <c r="H20189" s="99"/>
      <c r="I20189" s="99"/>
      <c r="J20189" s="99"/>
      <c r="K20189" s="99"/>
    </row>
    <row r="20190" spans="1:11" ht="15" customHeight="1" x14ac:dyDescent="0.25">
      <c r="A20190" s="93" t="s">
        <v>3916</v>
      </c>
      <c r="B20190" s="93"/>
      <c r="C20190" s="93"/>
      <c r="D20190" s="94" t="s">
        <v>3</v>
      </c>
      <c r="E20190" s="94"/>
      <c r="F20190" s="23" t="s">
        <v>4</v>
      </c>
      <c r="G20190" s="94" t="s">
        <v>3894</v>
      </c>
      <c r="H20190" s="94"/>
      <c r="I20190" s="94" t="s">
        <v>3895</v>
      </c>
      <c r="J20190" s="94"/>
      <c r="K20190" s="23" t="s">
        <v>3896</v>
      </c>
    </row>
    <row r="20191" spans="1:11" ht="38.1" customHeight="1" x14ac:dyDescent="0.25">
      <c r="A20191" s="24" t="s">
        <v>3973</v>
      </c>
      <c r="B20191" s="95" t="s">
        <v>3974</v>
      </c>
      <c r="C20191" s="95"/>
      <c r="D20191" s="96" t="s">
        <v>20</v>
      </c>
      <c r="E20191" s="96"/>
      <c r="F20191" s="24" t="s">
        <v>3936</v>
      </c>
      <c r="G20191" s="97">
        <v>1.2999999999999999E-3</v>
      </c>
      <c r="H20191" s="97"/>
      <c r="I20191" s="98">
        <v>94.61</v>
      </c>
      <c r="J20191" s="98"/>
      <c r="K20191" s="27">
        <f>TRUNC(TRUNC(G20191,8)*I20191,2)</f>
        <v>0.12</v>
      </c>
    </row>
    <row r="20192" spans="1:11" ht="38.1" customHeight="1" x14ac:dyDescent="0.25">
      <c r="A20192" s="24" t="s">
        <v>3975</v>
      </c>
      <c r="B20192" s="95" t="s">
        <v>3976</v>
      </c>
      <c r="C20192" s="95"/>
      <c r="D20192" s="96" t="s">
        <v>20</v>
      </c>
      <c r="E20192" s="96"/>
      <c r="F20192" s="24" t="s">
        <v>30</v>
      </c>
      <c r="G20192" s="97">
        <v>3.0999999999999999E-3</v>
      </c>
      <c r="H20192" s="97"/>
      <c r="I20192" s="98">
        <v>370.94</v>
      </c>
      <c r="J20192" s="98"/>
      <c r="K20192" s="27">
        <f>TRUNC(TRUNC(G20192,8)*I20192,2)</f>
        <v>1.1399999999999999</v>
      </c>
    </row>
    <row r="20193" spans="1:11" ht="18" customHeight="1" x14ac:dyDescent="0.25">
      <c r="A20193" s="9"/>
      <c r="B20193" s="9"/>
      <c r="C20193" s="9"/>
      <c r="D20193" s="9"/>
      <c r="E20193" s="9"/>
      <c r="F20193" s="9"/>
      <c r="G20193" s="91" t="s">
        <v>3919</v>
      </c>
      <c r="H20193" s="91"/>
      <c r="I20193" s="91"/>
      <c r="J20193" s="91"/>
      <c r="K20193" s="28">
        <f>SUM(K20191:K20192)</f>
        <v>1.2599999999999998</v>
      </c>
    </row>
    <row r="20194" spans="1:11" ht="15" customHeight="1" x14ac:dyDescent="0.25">
      <c r="A20194" s="9"/>
      <c r="B20194" s="9"/>
      <c r="C20194" s="9"/>
      <c r="D20194" s="9"/>
      <c r="E20194" s="9"/>
      <c r="F20194" s="9"/>
      <c r="G20194" s="92" t="s">
        <v>3913</v>
      </c>
      <c r="H20194" s="92"/>
      <c r="I20194" s="92"/>
      <c r="J20194" s="92"/>
      <c r="K20194" s="29">
        <f>ROUND(SUM(K20193),2)</f>
        <v>1.26</v>
      </c>
    </row>
    <row r="20195" spans="1:11" ht="9.9499999999999993" customHeight="1" x14ac:dyDescent="0.25">
      <c r="A20195" s="9"/>
      <c r="B20195" s="9"/>
      <c r="C20195" s="9"/>
      <c r="D20195" s="9"/>
      <c r="E20195" s="9"/>
      <c r="F20195" s="9"/>
      <c r="G20195" s="100"/>
      <c r="H20195" s="100"/>
      <c r="I20195" s="100"/>
      <c r="J20195" s="100"/>
      <c r="K20195" s="100"/>
    </row>
    <row r="20196" spans="1:11" ht="20.100000000000001" customHeight="1" x14ac:dyDescent="0.25">
      <c r="A20196" s="99" t="s">
        <v>3679</v>
      </c>
      <c r="B20196" s="99"/>
      <c r="C20196" s="99"/>
      <c r="D20196" s="99"/>
      <c r="E20196" s="99"/>
      <c r="F20196" s="99"/>
      <c r="G20196" s="99"/>
      <c r="H20196" s="99"/>
      <c r="I20196" s="99"/>
      <c r="J20196" s="99"/>
      <c r="K20196" s="99"/>
    </row>
    <row r="20197" spans="1:11" ht="12.95" customHeight="1" x14ac:dyDescent="0.25">
      <c r="A20197" s="107" t="s">
        <v>3984</v>
      </c>
      <c r="B20197" s="107"/>
      <c r="C20197" s="107"/>
      <c r="D20197" s="108" t="s">
        <v>3985</v>
      </c>
      <c r="E20197" s="87" t="s">
        <v>3986</v>
      </c>
      <c r="F20197" s="87"/>
      <c r="G20197" s="87" t="s">
        <v>3987</v>
      </c>
      <c r="H20197" s="87"/>
      <c r="I20197" s="87"/>
      <c r="J20197" s="87"/>
      <c r="K20197" s="87" t="s">
        <v>3988</v>
      </c>
    </row>
    <row r="20198" spans="1:11" ht="12" customHeight="1" x14ac:dyDescent="0.25">
      <c r="A20198" s="107"/>
      <c r="B20198" s="107"/>
      <c r="C20198" s="107"/>
      <c r="D20198" s="108"/>
      <c r="E20198" s="23" t="s">
        <v>3989</v>
      </c>
      <c r="F20198" s="23" t="s">
        <v>3990</v>
      </c>
      <c r="G20198" s="94" t="s">
        <v>3989</v>
      </c>
      <c r="H20198" s="94"/>
      <c r="I20198" s="94" t="s">
        <v>3990</v>
      </c>
      <c r="J20198" s="94"/>
      <c r="K20198" s="87"/>
    </row>
    <row r="20199" spans="1:11" ht="15" customHeight="1" x14ac:dyDescent="0.25">
      <c r="A20199" s="6" t="s">
        <v>3991</v>
      </c>
      <c r="B20199" s="104" t="s">
        <v>3992</v>
      </c>
      <c r="C20199" s="104"/>
      <c r="D20199" s="31">
        <v>1</v>
      </c>
      <c r="E20199" s="32">
        <v>0.34</v>
      </c>
      <c r="F20199" s="32">
        <v>0.66</v>
      </c>
      <c r="G20199" s="105">
        <v>355.46550000000002</v>
      </c>
      <c r="H20199" s="105"/>
      <c r="I20199" s="105">
        <v>95.872399999999999</v>
      </c>
      <c r="J20199" s="105"/>
      <c r="K20199" s="33">
        <f>ROUND(D20199*(ROUND(E20199*G20199,4)+ROUND(F20199*I20199,4)),4)</f>
        <v>184.13409999999999</v>
      </c>
    </row>
    <row r="20200" spans="1:11" ht="15" customHeight="1" x14ac:dyDescent="0.25">
      <c r="A20200" s="6" t="s">
        <v>3993</v>
      </c>
      <c r="B20200" s="104" t="s">
        <v>3994</v>
      </c>
      <c r="C20200" s="104"/>
      <c r="D20200" s="31">
        <v>1</v>
      </c>
      <c r="E20200" s="32">
        <v>1</v>
      </c>
      <c r="F20200" s="32">
        <v>0</v>
      </c>
      <c r="G20200" s="105">
        <v>365.3972</v>
      </c>
      <c r="H20200" s="105"/>
      <c r="I20200" s="105">
        <v>147.8879</v>
      </c>
      <c r="J20200" s="105"/>
      <c r="K20200" s="33">
        <f>ROUND(D20200*(ROUND(E20200*G20200,4)+ROUND(F20200*I20200,4)),4)</f>
        <v>365.3972</v>
      </c>
    </row>
    <row r="20201" spans="1:11" ht="15" customHeight="1" x14ac:dyDescent="0.25">
      <c r="A20201" s="6" t="s">
        <v>3995</v>
      </c>
      <c r="B20201" s="104" t="s">
        <v>3996</v>
      </c>
      <c r="C20201" s="104"/>
      <c r="D20201" s="31">
        <v>1</v>
      </c>
      <c r="E20201" s="32">
        <v>0.97</v>
      </c>
      <c r="F20201" s="32">
        <v>0.03</v>
      </c>
      <c r="G20201" s="105">
        <v>324.64210000000003</v>
      </c>
      <c r="H20201" s="105"/>
      <c r="I20201" s="105">
        <v>159.20740000000001</v>
      </c>
      <c r="J20201" s="105"/>
      <c r="K20201" s="33">
        <f>ROUND(D20201*(ROUND(E20201*G20201,4)+ROUND(F20201*I20201,4)),4)</f>
        <v>319.67899999999997</v>
      </c>
    </row>
    <row r="20202" spans="1:11" ht="15.95" customHeight="1" x14ac:dyDescent="0.25">
      <c r="A20202" s="6" t="s">
        <v>3997</v>
      </c>
      <c r="B20202" s="104" t="s">
        <v>3998</v>
      </c>
      <c r="C20202" s="104"/>
      <c r="D20202" s="31">
        <v>1</v>
      </c>
      <c r="E20202" s="32">
        <v>0.79</v>
      </c>
      <c r="F20202" s="32">
        <v>0.21</v>
      </c>
      <c r="G20202" s="105">
        <v>284.72230000000002</v>
      </c>
      <c r="H20202" s="105"/>
      <c r="I20202" s="105">
        <v>125.70480000000001</v>
      </c>
      <c r="J20202" s="105"/>
      <c r="K20202" s="33">
        <f>ROUND(D20202*(ROUND(E20202*G20202,4)+ROUND(F20202*I20202,4)),4)</f>
        <v>251.32859999999999</v>
      </c>
    </row>
    <row r="20203" spans="1:11" ht="15" customHeight="1" x14ac:dyDescent="0.25">
      <c r="A20203" s="1"/>
      <c r="B20203" s="1"/>
      <c r="C20203" s="1"/>
      <c r="D20203" s="1"/>
      <c r="E20203" s="1"/>
      <c r="F20203" s="1"/>
      <c r="G20203" s="85" t="s">
        <v>3999</v>
      </c>
      <c r="H20203" s="85"/>
      <c r="I20203" s="85"/>
      <c r="J20203" s="85"/>
      <c r="K20203" s="34">
        <f>SUM(K20198:K20202)</f>
        <v>1120.5389</v>
      </c>
    </row>
    <row r="20204" spans="1:11" ht="20.100000000000001" customHeight="1" x14ac:dyDescent="0.25">
      <c r="A20204" s="106" t="s">
        <v>4000</v>
      </c>
      <c r="B20204" s="106"/>
      <c r="C20204" s="106"/>
      <c r="D20204" s="106"/>
      <c r="E20204" s="106"/>
      <c r="F20204" s="2" t="s">
        <v>4</v>
      </c>
      <c r="G20204" s="87" t="s">
        <v>4001</v>
      </c>
      <c r="H20204" s="87"/>
      <c r="I20204" s="87" t="s">
        <v>4002</v>
      </c>
      <c r="J20204" s="87"/>
      <c r="K20204" s="2" t="s">
        <v>3988</v>
      </c>
    </row>
    <row r="20205" spans="1:11" ht="15" customHeight="1" x14ac:dyDescent="0.25">
      <c r="A20205" s="6" t="s">
        <v>4003</v>
      </c>
      <c r="B20205" s="101" t="s">
        <v>4004</v>
      </c>
      <c r="C20205" s="101"/>
      <c r="D20205" s="101"/>
      <c r="E20205" s="101"/>
      <c r="F20205" s="6" t="s">
        <v>3940</v>
      </c>
      <c r="G20205" s="114">
        <v>1</v>
      </c>
      <c r="H20205" s="114"/>
      <c r="I20205" s="115">
        <v>22.527200000000001</v>
      </c>
      <c r="J20205" s="115"/>
      <c r="K20205" s="35">
        <f>ROUND(ROUND(G20205,5)*I20205,4)</f>
        <v>22.527200000000001</v>
      </c>
    </row>
    <row r="20206" spans="1:11" ht="15" customHeight="1" x14ac:dyDescent="0.25">
      <c r="A20206" s="1"/>
      <c r="B20206" s="1"/>
      <c r="C20206" s="1"/>
      <c r="D20206" s="1"/>
      <c r="E20206" s="1"/>
      <c r="F20206" s="1"/>
      <c r="G20206" s="85" t="s">
        <v>4005</v>
      </c>
      <c r="H20206" s="85"/>
      <c r="I20206" s="85"/>
      <c r="J20206" s="85"/>
      <c r="K20206" s="36">
        <f>SUM(K20205:K20205)</f>
        <v>22.527200000000001</v>
      </c>
    </row>
    <row r="20207" spans="1:11" ht="15" customHeight="1" x14ac:dyDescent="0.25">
      <c r="A20207" s="9"/>
      <c r="B20207" s="9"/>
      <c r="C20207" s="9"/>
      <c r="D20207" s="9"/>
      <c r="E20207" s="9"/>
      <c r="F20207" s="9"/>
      <c r="G20207" s="92" t="s">
        <v>4006</v>
      </c>
      <c r="H20207" s="92"/>
      <c r="I20207" s="92"/>
      <c r="J20207" s="92"/>
      <c r="K20207" s="33">
        <f>SUM(K20203,K20206)</f>
        <v>1143.0661</v>
      </c>
    </row>
    <row r="20208" spans="1:11" ht="15" customHeight="1" x14ac:dyDescent="0.25">
      <c r="A20208" s="9"/>
      <c r="B20208" s="9"/>
      <c r="C20208" s="9"/>
      <c r="D20208" s="9"/>
      <c r="E20208" s="9"/>
      <c r="F20208" s="9"/>
      <c r="G20208" s="92" t="s">
        <v>4007</v>
      </c>
      <c r="H20208" s="92"/>
      <c r="I20208" s="92"/>
      <c r="J20208" s="92"/>
      <c r="K20208" s="37">
        <v>113.18</v>
      </c>
    </row>
    <row r="20209" spans="1:11" ht="15" customHeight="1" x14ac:dyDescent="0.25">
      <c r="A20209" s="9"/>
      <c r="B20209" s="9"/>
      <c r="C20209" s="9"/>
      <c r="D20209" s="9"/>
      <c r="E20209" s="9"/>
      <c r="F20209" s="9"/>
      <c r="G20209" s="92" t="s">
        <v>4008</v>
      </c>
      <c r="H20209" s="92"/>
      <c r="I20209" s="92"/>
      <c r="J20209" s="92"/>
      <c r="K20209" s="33">
        <f>ROUND(K20207/K20208,4)</f>
        <v>10.099500000000001</v>
      </c>
    </row>
    <row r="20210" spans="1:11" ht="15" customHeight="1" x14ac:dyDescent="0.25">
      <c r="A20210" s="9"/>
      <c r="B20210" s="9"/>
      <c r="C20210" s="9"/>
      <c r="D20210" s="9"/>
      <c r="E20210" s="9"/>
      <c r="F20210" s="9"/>
      <c r="G20210" s="92" t="s">
        <v>4009</v>
      </c>
      <c r="H20210" s="92"/>
      <c r="I20210" s="92"/>
      <c r="J20210" s="92"/>
      <c r="K20210" s="33">
        <f>ROUND(K20209*0.00746,4)</f>
        <v>7.5300000000000006E-2</v>
      </c>
    </row>
    <row r="20211" spans="1:11" ht="20.100000000000001" customHeight="1" x14ac:dyDescent="0.25">
      <c r="A20211" s="106" t="s">
        <v>4010</v>
      </c>
      <c r="B20211" s="106"/>
      <c r="C20211" s="106"/>
      <c r="D20211" s="106"/>
      <c r="E20211" s="106"/>
      <c r="F20211" s="2" t="s">
        <v>4</v>
      </c>
      <c r="G20211" s="87" t="s">
        <v>4001</v>
      </c>
      <c r="H20211" s="87"/>
      <c r="I20211" s="87" t="s">
        <v>3895</v>
      </c>
      <c r="J20211" s="87"/>
      <c r="K20211" s="2" t="s">
        <v>4011</v>
      </c>
    </row>
    <row r="20212" spans="1:11" ht="15" customHeight="1" x14ac:dyDescent="0.25">
      <c r="A20212" s="6" t="s">
        <v>4012</v>
      </c>
      <c r="B20212" s="104" t="s">
        <v>4013</v>
      </c>
      <c r="C20212" s="104"/>
      <c r="D20212" s="104"/>
      <c r="E20212" s="104"/>
      <c r="F20212" s="6" t="s">
        <v>77</v>
      </c>
      <c r="G20212" s="113">
        <v>1</v>
      </c>
      <c r="H20212" s="113"/>
      <c r="I20212" s="105">
        <v>195.03</v>
      </c>
      <c r="J20212" s="105"/>
      <c r="K20212" s="33">
        <f>ROUND(ROUND(G20212,5)*I20212,4)</f>
        <v>195.03</v>
      </c>
    </row>
    <row r="20213" spans="1:11" ht="15" customHeight="1" x14ac:dyDescent="0.25">
      <c r="A20213" s="1"/>
      <c r="B20213" s="1"/>
      <c r="C20213" s="1"/>
      <c r="D20213" s="1"/>
      <c r="E20213" s="1"/>
      <c r="F20213" s="1"/>
      <c r="G20213" s="85" t="s">
        <v>4014</v>
      </c>
      <c r="H20213" s="85"/>
      <c r="I20213" s="85"/>
      <c r="J20213" s="85"/>
      <c r="K20213" s="34">
        <f>SUM(K20212:K20212)</f>
        <v>195.03</v>
      </c>
    </row>
    <row r="20214" spans="1:11" ht="15" customHeight="1" x14ac:dyDescent="0.25">
      <c r="A20214" s="106" t="s">
        <v>4015</v>
      </c>
      <c r="B20214" s="106"/>
      <c r="C20214" s="106"/>
      <c r="D20214" s="23" t="s">
        <v>4016</v>
      </c>
      <c r="E20214" s="94" t="s">
        <v>4017</v>
      </c>
      <c r="F20214" s="94"/>
      <c r="G20214" s="94" t="s">
        <v>4001</v>
      </c>
      <c r="H20214" s="94"/>
      <c r="I20214" s="94" t="s">
        <v>3895</v>
      </c>
      <c r="J20214" s="94"/>
      <c r="K20214" s="23" t="s">
        <v>4011</v>
      </c>
    </row>
    <row r="20215" spans="1:11" ht="20.100000000000001" customHeight="1" x14ac:dyDescent="0.25">
      <c r="A20215" s="38" t="s">
        <v>4012</v>
      </c>
      <c r="B20215" s="109" t="s">
        <v>4018</v>
      </c>
      <c r="C20215" s="109"/>
      <c r="D20215" s="38" t="s">
        <v>4019</v>
      </c>
      <c r="E20215" s="110" t="s">
        <v>4020</v>
      </c>
      <c r="F20215" s="110"/>
      <c r="G20215" s="111">
        <v>2.2000000000000002</v>
      </c>
      <c r="H20215" s="111"/>
      <c r="I20215" s="112">
        <v>3.47</v>
      </c>
      <c r="J20215" s="112"/>
      <c r="K20215" s="41">
        <f>ROUND(ROUND(G20215,5)*I20215,4)</f>
        <v>7.6340000000000003</v>
      </c>
    </row>
    <row r="20216" spans="1:11" ht="15" customHeight="1" x14ac:dyDescent="0.25">
      <c r="A20216" s="1"/>
      <c r="B20216" s="1"/>
      <c r="C20216" s="1"/>
      <c r="D20216" s="1"/>
      <c r="E20216" s="1"/>
      <c r="F20216" s="1"/>
      <c r="G20216" s="85" t="s">
        <v>4021</v>
      </c>
      <c r="H20216" s="85"/>
      <c r="I20216" s="85"/>
      <c r="J20216" s="85"/>
      <c r="K20216" s="33">
        <f>SUM(K20215:K20215)</f>
        <v>7.6340000000000003</v>
      </c>
    </row>
    <row r="20217" spans="1:11" ht="12.95" customHeight="1" x14ac:dyDescent="0.25">
      <c r="A20217" s="106" t="s">
        <v>4022</v>
      </c>
      <c r="B20217" s="106"/>
      <c r="C20217" s="94" t="s">
        <v>4023</v>
      </c>
      <c r="D20217" s="94" t="s">
        <v>5</v>
      </c>
      <c r="E20217" s="94" t="s">
        <v>4024</v>
      </c>
      <c r="F20217" s="94"/>
      <c r="G20217" s="94" t="s">
        <v>4025</v>
      </c>
      <c r="H20217" s="94"/>
      <c r="I20217" s="94" t="s">
        <v>2086</v>
      </c>
      <c r="J20217" s="94"/>
      <c r="K20217" s="94" t="s">
        <v>4011</v>
      </c>
    </row>
    <row r="20218" spans="1:11" ht="12" customHeight="1" x14ac:dyDescent="0.25">
      <c r="A20218" s="106"/>
      <c r="B20218" s="106"/>
      <c r="C20218" s="94"/>
      <c r="D20218" s="94"/>
      <c r="E20218" s="23" t="s">
        <v>2092</v>
      </c>
      <c r="F20218" s="23" t="s">
        <v>4026</v>
      </c>
      <c r="G20218" s="23" t="s">
        <v>2092</v>
      </c>
      <c r="H20218" s="23" t="s">
        <v>4026</v>
      </c>
      <c r="I20218" s="23" t="s">
        <v>2092</v>
      </c>
      <c r="J20218" s="23" t="s">
        <v>4026</v>
      </c>
      <c r="K20218" s="94"/>
    </row>
    <row r="20219" spans="1:11" ht="27.95" customHeight="1" x14ac:dyDescent="0.25">
      <c r="A20219" s="38" t="s">
        <v>4012</v>
      </c>
      <c r="B20219" s="39" t="s">
        <v>4018</v>
      </c>
      <c r="C20219" s="38" t="s">
        <v>4027</v>
      </c>
      <c r="D20219" s="40">
        <v>2.2000000000000002</v>
      </c>
      <c r="E20219" s="42">
        <v>0</v>
      </c>
      <c r="F20219" s="43">
        <v>1.25</v>
      </c>
      <c r="G20219" s="42">
        <v>0</v>
      </c>
      <c r="H20219" s="43">
        <v>1</v>
      </c>
      <c r="I20219" s="42">
        <v>0</v>
      </c>
      <c r="J20219" s="43">
        <v>0.82</v>
      </c>
      <c r="K20219" s="41">
        <f>ROUND(D20219*(ROUND(E20219*F20219,4)+ROUND(G20219*H20219,4)+ROUND(I20219*J20219,4)),4)</f>
        <v>0</v>
      </c>
    </row>
    <row r="20220" spans="1:11" ht="15" customHeight="1" x14ac:dyDescent="0.25">
      <c r="A20220" s="1"/>
      <c r="B20220" s="1"/>
      <c r="C20220" s="1"/>
      <c r="D20220" s="1"/>
      <c r="E20220" s="1"/>
      <c r="F20220" s="1"/>
      <c r="G20220" s="85" t="s">
        <v>4028</v>
      </c>
      <c r="H20220" s="85"/>
      <c r="I20220" s="85"/>
      <c r="J20220" s="85"/>
      <c r="K20220" s="33">
        <f>SUM(K20218:K20219)</f>
        <v>0</v>
      </c>
    </row>
    <row r="20221" spans="1:11" ht="15" customHeight="1" x14ac:dyDescent="0.25">
      <c r="A20221" s="9"/>
      <c r="B20221" s="9"/>
      <c r="C20221" s="9"/>
      <c r="D20221" s="9"/>
      <c r="E20221" s="9"/>
      <c r="F20221" s="9"/>
      <c r="G20221" s="92" t="s">
        <v>4029</v>
      </c>
      <c r="H20221" s="92"/>
      <c r="I20221" s="92"/>
      <c r="J20221" s="92"/>
      <c r="K20221" s="33">
        <f>SUM(K20209,K20210,K20213,K20216,K20220)</f>
        <v>212.83879999999999</v>
      </c>
    </row>
    <row r="20222" spans="1:11" ht="15" customHeight="1" x14ac:dyDescent="0.25">
      <c r="A20222" s="9"/>
      <c r="B20222" s="9"/>
      <c r="C20222" s="9"/>
      <c r="D20222" s="9"/>
      <c r="E20222" s="9"/>
      <c r="F20222" s="9"/>
      <c r="G20222" s="92" t="s">
        <v>3913</v>
      </c>
      <c r="H20222" s="92"/>
      <c r="I20222" s="92"/>
      <c r="J20222" s="92"/>
      <c r="K20222" s="29">
        <f>ROUND(SUM(K20221),2)</f>
        <v>212.84</v>
      </c>
    </row>
    <row r="20223" spans="1:11" ht="9.9499999999999993" customHeight="1" x14ac:dyDescent="0.25">
      <c r="A20223" s="9"/>
      <c r="B20223" s="9"/>
      <c r="C20223" s="9"/>
      <c r="D20223" s="9"/>
      <c r="E20223" s="9"/>
      <c r="F20223" s="9"/>
      <c r="G20223" s="100"/>
      <c r="H20223" s="100"/>
      <c r="I20223" s="100"/>
      <c r="J20223" s="100"/>
      <c r="K20223" s="100"/>
    </row>
    <row r="20224" spans="1:11" ht="20.100000000000001" customHeight="1" x14ac:dyDescent="0.25">
      <c r="A20224" s="99" t="s">
        <v>3680</v>
      </c>
      <c r="B20224" s="99"/>
      <c r="C20224" s="99"/>
      <c r="D20224" s="99"/>
      <c r="E20224" s="99"/>
      <c r="F20224" s="99"/>
      <c r="G20224" s="99"/>
      <c r="H20224" s="99"/>
      <c r="I20224" s="99"/>
      <c r="J20224" s="99"/>
      <c r="K20224" s="99"/>
    </row>
    <row r="20225" spans="1:11" ht="15" customHeight="1" x14ac:dyDescent="0.25">
      <c r="A20225" s="93" t="s">
        <v>3916</v>
      </c>
      <c r="B20225" s="93"/>
      <c r="C20225" s="93"/>
      <c r="D20225" s="94" t="s">
        <v>3</v>
      </c>
      <c r="E20225" s="94"/>
      <c r="F20225" s="23" t="s">
        <v>4</v>
      </c>
      <c r="G20225" s="94" t="s">
        <v>3894</v>
      </c>
      <c r="H20225" s="94"/>
      <c r="I20225" s="94" t="s">
        <v>3895</v>
      </c>
      <c r="J20225" s="94"/>
      <c r="K20225" s="23" t="s">
        <v>3896</v>
      </c>
    </row>
    <row r="20226" spans="1:11" ht="45.95" customHeight="1" x14ac:dyDescent="0.25">
      <c r="A20226" s="24" t="s">
        <v>3934</v>
      </c>
      <c r="B20226" s="95" t="s">
        <v>3935</v>
      </c>
      <c r="C20226" s="95"/>
      <c r="D20226" s="96" t="s">
        <v>20</v>
      </c>
      <c r="E20226" s="96"/>
      <c r="F20226" s="24" t="s">
        <v>3936</v>
      </c>
      <c r="G20226" s="97">
        <v>2.5891999999999998E-3</v>
      </c>
      <c r="H20226" s="97"/>
      <c r="I20226" s="98">
        <v>76.52</v>
      </c>
      <c r="J20226" s="98"/>
      <c r="K20226" s="27">
        <f t="shared" ref="K20226:K20231" si="156">TRUNC(TRUNC(G20226,8)*I20226,2)</f>
        <v>0.19</v>
      </c>
    </row>
    <row r="20227" spans="1:11" ht="45.95" customHeight="1" x14ac:dyDescent="0.25">
      <c r="A20227" s="24" t="s">
        <v>28</v>
      </c>
      <c r="B20227" s="95" t="s">
        <v>29</v>
      </c>
      <c r="C20227" s="95"/>
      <c r="D20227" s="96" t="s">
        <v>20</v>
      </c>
      <c r="E20227" s="96"/>
      <c r="F20227" s="24" t="s">
        <v>30</v>
      </c>
      <c r="G20227" s="97">
        <v>1.0702000000000001E-3</v>
      </c>
      <c r="H20227" s="97"/>
      <c r="I20227" s="98">
        <v>322.67</v>
      </c>
      <c r="J20227" s="98"/>
      <c r="K20227" s="27">
        <f t="shared" si="156"/>
        <v>0.34</v>
      </c>
    </row>
    <row r="20228" spans="1:11" ht="29.1" customHeight="1" x14ac:dyDescent="0.25">
      <c r="A20228" s="24" t="s">
        <v>4030</v>
      </c>
      <c r="B20228" s="95" t="s">
        <v>4031</v>
      </c>
      <c r="C20228" s="95"/>
      <c r="D20228" s="96" t="s">
        <v>20</v>
      </c>
      <c r="E20228" s="96"/>
      <c r="F20228" s="24" t="s">
        <v>3936</v>
      </c>
      <c r="G20228" s="97">
        <v>3.3568999999999999E-3</v>
      </c>
      <c r="H20228" s="97"/>
      <c r="I20228" s="98">
        <v>105.44</v>
      </c>
      <c r="J20228" s="98"/>
      <c r="K20228" s="27">
        <f t="shared" si="156"/>
        <v>0.35</v>
      </c>
    </row>
    <row r="20229" spans="1:11" ht="29.1" customHeight="1" x14ac:dyDescent="0.25">
      <c r="A20229" s="24" t="s">
        <v>4032</v>
      </c>
      <c r="B20229" s="95" t="s">
        <v>4033</v>
      </c>
      <c r="C20229" s="95"/>
      <c r="D20229" s="96" t="s">
        <v>20</v>
      </c>
      <c r="E20229" s="96"/>
      <c r="F20229" s="24" t="s">
        <v>30</v>
      </c>
      <c r="G20229" s="97">
        <v>3.0249999999999998E-4</v>
      </c>
      <c r="H20229" s="97"/>
      <c r="I20229" s="98">
        <v>265.02</v>
      </c>
      <c r="J20229" s="98"/>
      <c r="K20229" s="27">
        <f t="shared" si="156"/>
        <v>0.08</v>
      </c>
    </row>
    <row r="20230" spans="1:11" ht="38.1" customHeight="1" x14ac:dyDescent="0.25">
      <c r="A20230" s="24" t="s">
        <v>4034</v>
      </c>
      <c r="B20230" s="95" t="s">
        <v>4035</v>
      </c>
      <c r="C20230" s="95"/>
      <c r="D20230" s="96" t="s">
        <v>20</v>
      </c>
      <c r="E20230" s="96"/>
      <c r="F20230" s="24" t="s">
        <v>3936</v>
      </c>
      <c r="G20230" s="97">
        <v>2.9082999999999999E-3</v>
      </c>
      <c r="H20230" s="97"/>
      <c r="I20230" s="98">
        <v>94.54</v>
      </c>
      <c r="J20230" s="98"/>
      <c r="K20230" s="27">
        <f t="shared" si="156"/>
        <v>0.27</v>
      </c>
    </row>
    <row r="20231" spans="1:11" ht="38.1" customHeight="1" x14ac:dyDescent="0.25">
      <c r="A20231" s="24" t="s">
        <v>4036</v>
      </c>
      <c r="B20231" s="95" t="s">
        <v>4037</v>
      </c>
      <c r="C20231" s="95"/>
      <c r="D20231" s="96" t="s">
        <v>20</v>
      </c>
      <c r="E20231" s="96"/>
      <c r="F20231" s="24" t="s">
        <v>30</v>
      </c>
      <c r="G20231" s="97">
        <v>7.5109999999999999E-4</v>
      </c>
      <c r="H20231" s="97"/>
      <c r="I20231" s="98">
        <v>225.43</v>
      </c>
      <c r="J20231" s="98"/>
      <c r="K20231" s="27">
        <f t="shared" si="156"/>
        <v>0.16</v>
      </c>
    </row>
    <row r="20232" spans="1:11" ht="18" customHeight="1" x14ac:dyDescent="0.25">
      <c r="A20232" s="9"/>
      <c r="B20232" s="9"/>
      <c r="C20232" s="9"/>
      <c r="D20232" s="9"/>
      <c r="E20232" s="9"/>
      <c r="F20232" s="9"/>
      <c r="G20232" s="91" t="s">
        <v>3919</v>
      </c>
      <c r="H20232" s="91"/>
      <c r="I20232" s="91"/>
      <c r="J20232" s="91"/>
      <c r="K20232" s="28">
        <f>SUM(K20226:K20231)</f>
        <v>1.39</v>
      </c>
    </row>
    <row r="20233" spans="1:11" ht="15" customHeight="1" x14ac:dyDescent="0.25">
      <c r="A20233" s="93" t="s">
        <v>3907</v>
      </c>
      <c r="B20233" s="93"/>
      <c r="C20233" s="93"/>
      <c r="D20233" s="94" t="s">
        <v>3</v>
      </c>
      <c r="E20233" s="94"/>
      <c r="F20233" s="23" t="s">
        <v>4</v>
      </c>
      <c r="G20233" s="94" t="s">
        <v>3894</v>
      </c>
      <c r="H20233" s="94"/>
      <c r="I20233" s="94" t="s">
        <v>3895</v>
      </c>
      <c r="J20233" s="94"/>
      <c r="K20233" s="23" t="s">
        <v>3896</v>
      </c>
    </row>
    <row r="20234" spans="1:11" ht="15" customHeight="1" x14ac:dyDescent="0.25">
      <c r="A20234" s="24" t="s">
        <v>3910</v>
      </c>
      <c r="B20234" s="95" t="s">
        <v>3911</v>
      </c>
      <c r="C20234" s="95"/>
      <c r="D20234" s="96" t="s">
        <v>20</v>
      </c>
      <c r="E20234" s="96"/>
      <c r="F20234" s="24" t="s">
        <v>2056</v>
      </c>
      <c r="G20234" s="97">
        <v>3.6592999999999999E-3</v>
      </c>
      <c r="H20234" s="97"/>
      <c r="I20234" s="98">
        <v>24.94</v>
      </c>
      <c r="J20234" s="98"/>
      <c r="K20234" s="27">
        <f>TRUNC(TRUNC(G20234,8)*I20234,2)</f>
        <v>0.09</v>
      </c>
    </row>
    <row r="20235" spans="1:11" ht="18" customHeight="1" x14ac:dyDescent="0.25">
      <c r="A20235" s="9"/>
      <c r="B20235" s="9"/>
      <c r="C20235" s="9"/>
      <c r="D20235" s="9"/>
      <c r="E20235" s="9"/>
      <c r="F20235" s="9"/>
      <c r="G20235" s="91" t="s">
        <v>3912</v>
      </c>
      <c r="H20235" s="91"/>
      <c r="I20235" s="91"/>
      <c r="J20235" s="91"/>
      <c r="K20235" s="28">
        <f>SUM(K20234:K20234)</f>
        <v>0.09</v>
      </c>
    </row>
    <row r="20236" spans="1:11" ht="15" customHeight="1" x14ac:dyDescent="0.25">
      <c r="A20236" s="9"/>
      <c r="B20236" s="9"/>
      <c r="C20236" s="9"/>
      <c r="D20236" s="9"/>
      <c r="E20236" s="9"/>
      <c r="F20236" s="9"/>
      <c r="G20236" s="92" t="s">
        <v>3913</v>
      </c>
      <c r="H20236" s="92"/>
      <c r="I20236" s="92"/>
      <c r="J20236" s="92"/>
      <c r="K20236" s="29">
        <f>ROUND(SUM(K20232,K20235),2)</f>
        <v>1.48</v>
      </c>
    </row>
    <row r="20237" spans="1:11" ht="9.9499999999999993" customHeight="1" x14ac:dyDescent="0.25">
      <c r="A20237" s="9"/>
      <c r="B20237" s="9"/>
      <c r="C20237" s="9"/>
      <c r="D20237" s="9"/>
      <c r="E20237" s="9"/>
      <c r="F20237" s="9"/>
      <c r="G20237" s="100"/>
      <c r="H20237" s="100"/>
      <c r="I20237" s="100"/>
      <c r="J20237" s="100"/>
      <c r="K20237" s="100"/>
    </row>
    <row r="20238" spans="1:11" ht="20.100000000000001" customHeight="1" x14ac:dyDescent="0.25">
      <c r="A20238" s="99" t="s">
        <v>3681</v>
      </c>
      <c r="B20238" s="99"/>
      <c r="C20238" s="99"/>
      <c r="D20238" s="99"/>
      <c r="E20238" s="99"/>
      <c r="F20238" s="99"/>
      <c r="G20238" s="99"/>
      <c r="H20238" s="99"/>
      <c r="I20238" s="99"/>
      <c r="J20238" s="99"/>
      <c r="K20238" s="99"/>
    </row>
    <row r="20239" spans="1:11" ht="15" customHeight="1" x14ac:dyDescent="0.25">
      <c r="A20239" s="93" t="s">
        <v>3893</v>
      </c>
      <c r="B20239" s="93"/>
      <c r="C20239" s="93"/>
      <c r="D20239" s="94" t="s">
        <v>3</v>
      </c>
      <c r="E20239" s="94"/>
      <c r="F20239" s="23" t="s">
        <v>4</v>
      </c>
      <c r="G20239" s="94" t="s">
        <v>3894</v>
      </c>
      <c r="H20239" s="94"/>
      <c r="I20239" s="94" t="s">
        <v>3895</v>
      </c>
      <c r="J20239" s="94"/>
      <c r="K20239" s="23" t="s">
        <v>3896</v>
      </c>
    </row>
    <row r="20240" spans="1:11" ht="21" customHeight="1" x14ac:dyDescent="0.25">
      <c r="A20240" s="24" t="s">
        <v>4038</v>
      </c>
      <c r="B20240" s="95" t="s">
        <v>4039</v>
      </c>
      <c r="C20240" s="95"/>
      <c r="D20240" s="96" t="s">
        <v>20</v>
      </c>
      <c r="E20240" s="96"/>
      <c r="F20240" s="24" t="s">
        <v>34</v>
      </c>
      <c r="G20240" s="97">
        <v>6.6E-3</v>
      </c>
      <c r="H20240" s="97"/>
      <c r="I20240" s="98">
        <v>210.23</v>
      </c>
      <c r="J20240" s="98"/>
      <c r="K20240" s="27">
        <f>TRUNC(TRUNC(G20240,8)*I20240,2)</f>
        <v>1.38</v>
      </c>
    </row>
    <row r="20241" spans="1:11" ht="21" customHeight="1" x14ac:dyDescent="0.25">
      <c r="A20241" s="24" t="s">
        <v>4040</v>
      </c>
      <c r="B20241" s="95" t="s">
        <v>4041</v>
      </c>
      <c r="C20241" s="95"/>
      <c r="D20241" s="96" t="s">
        <v>20</v>
      </c>
      <c r="E20241" s="96"/>
      <c r="F20241" s="24" t="s">
        <v>84</v>
      </c>
      <c r="G20241" s="97">
        <v>1.0049999999999999</v>
      </c>
      <c r="H20241" s="97"/>
      <c r="I20241" s="98">
        <v>32.369999999999997</v>
      </c>
      <c r="J20241" s="98"/>
      <c r="K20241" s="27">
        <f>TRUNC(TRUNC(G20241,8)*I20241,2)</f>
        <v>32.53</v>
      </c>
    </row>
    <row r="20242" spans="1:11" ht="15" customHeight="1" x14ac:dyDescent="0.25">
      <c r="A20242" s="9"/>
      <c r="B20242" s="9"/>
      <c r="C20242" s="9"/>
      <c r="D20242" s="9"/>
      <c r="E20242" s="9"/>
      <c r="F20242" s="9"/>
      <c r="G20242" s="91" t="s">
        <v>3906</v>
      </c>
      <c r="H20242" s="91"/>
      <c r="I20242" s="91"/>
      <c r="J20242" s="91"/>
      <c r="K20242" s="28">
        <f>SUM(K20240:K20241)</f>
        <v>33.910000000000004</v>
      </c>
    </row>
    <row r="20243" spans="1:11" ht="15" customHeight="1" x14ac:dyDescent="0.25">
      <c r="A20243" s="93" t="s">
        <v>3907</v>
      </c>
      <c r="B20243" s="93"/>
      <c r="C20243" s="93"/>
      <c r="D20243" s="94" t="s">
        <v>3</v>
      </c>
      <c r="E20243" s="94"/>
      <c r="F20243" s="23" t="s">
        <v>4</v>
      </c>
      <c r="G20243" s="94" t="s">
        <v>3894</v>
      </c>
      <c r="H20243" s="94"/>
      <c r="I20243" s="94" t="s">
        <v>3895</v>
      </c>
      <c r="J20243" s="94"/>
      <c r="K20243" s="23" t="s">
        <v>3896</v>
      </c>
    </row>
    <row r="20244" spans="1:11" ht="15" customHeight="1" x14ac:dyDescent="0.25">
      <c r="A20244" s="24" t="s">
        <v>3971</v>
      </c>
      <c r="B20244" s="95" t="s">
        <v>3972</v>
      </c>
      <c r="C20244" s="95"/>
      <c r="D20244" s="96" t="s">
        <v>20</v>
      </c>
      <c r="E20244" s="96"/>
      <c r="F20244" s="24" t="s">
        <v>2056</v>
      </c>
      <c r="G20244" s="97">
        <v>0.2296</v>
      </c>
      <c r="H20244" s="97"/>
      <c r="I20244" s="98">
        <v>32.69</v>
      </c>
      <c r="J20244" s="98"/>
      <c r="K20244" s="27">
        <f>TRUNC(TRUNC(G20244,8)*I20244,2)</f>
        <v>7.5</v>
      </c>
    </row>
    <row r="20245" spans="1:11" ht="15" customHeight="1" x14ac:dyDescent="0.25">
      <c r="A20245" s="24" t="s">
        <v>3910</v>
      </c>
      <c r="B20245" s="95" t="s">
        <v>3911</v>
      </c>
      <c r="C20245" s="95"/>
      <c r="D20245" s="96" t="s">
        <v>20</v>
      </c>
      <c r="E20245" s="96"/>
      <c r="F20245" s="24" t="s">
        <v>2056</v>
      </c>
      <c r="G20245" s="97">
        <v>0.2296</v>
      </c>
      <c r="H20245" s="97"/>
      <c r="I20245" s="98">
        <v>24.94</v>
      </c>
      <c r="J20245" s="98"/>
      <c r="K20245" s="27">
        <f>TRUNC(TRUNC(G20245,8)*I20245,2)</f>
        <v>5.72</v>
      </c>
    </row>
    <row r="20246" spans="1:11" ht="18" customHeight="1" x14ac:dyDescent="0.25">
      <c r="A20246" s="9"/>
      <c r="B20246" s="9"/>
      <c r="C20246" s="9"/>
      <c r="D20246" s="9"/>
      <c r="E20246" s="9"/>
      <c r="F20246" s="9"/>
      <c r="G20246" s="91" t="s">
        <v>3912</v>
      </c>
      <c r="H20246" s="91"/>
      <c r="I20246" s="91"/>
      <c r="J20246" s="91"/>
      <c r="K20246" s="28">
        <f>SUM(K20244:K20245)</f>
        <v>13.219999999999999</v>
      </c>
    </row>
    <row r="20247" spans="1:11" ht="15" customHeight="1" x14ac:dyDescent="0.25">
      <c r="A20247" s="93" t="s">
        <v>3922</v>
      </c>
      <c r="B20247" s="93"/>
      <c r="C20247" s="93"/>
      <c r="D20247" s="94" t="s">
        <v>3</v>
      </c>
      <c r="E20247" s="94"/>
      <c r="F20247" s="23" t="s">
        <v>4</v>
      </c>
      <c r="G20247" s="94" t="s">
        <v>3894</v>
      </c>
      <c r="H20247" s="94"/>
      <c r="I20247" s="94" t="s">
        <v>3895</v>
      </c>
      <c r="J20247" s="94"/>
      <c r="K20247" s="23" t="s">
        <v>3896</v>
      </c>
    </row>
    <row r="20248" spans="1:11" ht="21" customHeight="1" x14ac:dyDescent="0.25">
      <c r="A20248" s="24" t="s">
        <v>4042</v>
      </c>
      <c r="B20248" s="95" t="s">
        <v>4043</v>
      </c>
      <c r="C20248" s="95"/>
      <c r="D20248" s="96" t="s">
        <v>20</v>
      </c>
      <c r="E20248" s="96"/>
      <c r="F20248" s="24" t="s">
        <v>34</v>
      </c>
      <c r="G20248" s="97">
        <v>1.8E-3</v>
      </c>
      <c r="H20248" s="97"/>
      <c r="I20248" s="98">
        <v>767.08</v>
      </c>
      <c r="J20248" s="98"/>
      <c r="K20248" s="27">
        <f>TRUNC(TRUNC(G20248,8)*I20248,2)</f>
        <v>1.38</v>
      </c>
    </row>
    <row r="20249" spans="1:11" ht="15" customHeight="1" x14ac:dyDescent="0.25">
      <c r="A20249" s="9"/>
      <c r="B20249" s="9"/>
      <c r="C20249" s="9"/>
      <c r="D20249" s="9"/>
      <c r="E20249" s="9"/>
      <c r="F20249" s="9"/>
      <c r="G20249" s="91" t="s">
        <v>3933</v>
      </c>
      <c r="H20249" s="91"/>
      <c r="I20249" s="91"/>
      <c r="J20249" s="91"/>
      <c r="K20249" s="28">
        <f>SUM(K20248:K20248)</f>
        <v>1.38</v>
      </c>
    </row>
    <row r="20250" spans="1:11" ht="15" customHeight="1" x14ac:dyDescent="0.25">
      <c r="A20250" s="9"/>
      <c r="B20250" s="9"/>
      <c r="C20250" s="9"/>
      <c r="D20250" s="9"/>
      <c r="E20250" s="9"/>
      <c r="F20250" s="9"/>
      <c r="G20250" s="92" t="s">
        <v>3913</v>
      </c>
      <c r="H20250" s="92"/>
      <c r="I20250" s="92"/>
      <c r="J20250" s="92"/>
      <c r="K20250" s="29">
        <f>ROUND(SUM(K20242,K20246,K20249),2)</f>
        <v>48.51</v>
      </c>
    </row>
    <row r="20251" spans="1:11" ht="9.9499999999999993" customHeight="1" x14ac:dyDescent="0.25">
      <c r="A20251" s="9"/>
      <c r="B20251" s="9"/>
      <c r="C20251" s="9"/>
      <c r="D20251" s="9"/>
      <c r="E20251" s="9"/>
      <c r="F20251" s="9"/>
      <c r="G20251" s="100"/>
      <c r="H20251" s="100"/>
      <c r="I20251" s="100"/>
      <c r="J20251" s="100"/>
      <c r="K20251" s="100"/>
    </row>
    <row r="20252" spans="1:11" ht="20.100000000000001" customHeight="1" x14ac:dyDescent="0.25">
      <c r="A20252" s="99" t="s">
        <v>3682</v>
      </c>
      <c r="B20252" s="99"/>
      <c r="C20252" s="99"/>
      <c r="D20252" s="99"/>
      <c r="E20252" s="99"/>
      <c r="F20252" s="99"/>
      <c r="G20252" s="99"/>
      <c r="H20252" s="99"/>
      <c r="I20252" s="99"/>
      <c r="J20252" s="99"/>
      <c r="K20252" s="99"/>
    </row>
    <row r="20253" spans="1:11" ht="15" customHeight="1" x14ac:dyDescent="0.25">
      <c r="A20253" s="93" t="s">
        <v>3893</v>
      </c>
      <c r="B20253" s="93"/>
      <c r="C20253" s="93"/>
      <c r="D20253" s="94" t="s">
        <v>3</v>
      </c>
      <c r="E20253" s="94"/>
      <c r="F20253" s="23" t="s">
        <v>4</v>
      </c>
      <c r="G20253" s="94" t="s">
        <v>3894</v>
      </c>
      <c r="H20253" s="94"/>
      <c r="I20253" s="94" t="s">
        <v>3895</v>
      </c>
      <c r="J20253" s="94"/>
      <c r="K20253" s="23" t="s">
        <v>3896</v>
      </c>
    </row>
    <row r="20254" spans="1:11" ht="15" customHeight="1" x14ac:dyDescent="0.25">
      <c r="A20254" s="24" t="s">
        <v>4044</v>
      </c>
      <c r="B20254" s="95" t="s">
        <v>4045</v>
      </c>
      <c r="C20254" s="95"/>
      <c r="D20254" s="96" t="s">
        <v>20</v>
      </c>
      <c r="E20254" s="96"/>
      <c r="F20254" s="24" t="s">
        <v>3903</v>
      </c>
      <c r="G20254" s="97">
        <v>0.106</v>
      </c>
      <c r="H20254" s="97"/>
      <c r="I20254" s="98">
        <v>2.59</v>
      </c>
      <c r="J20254" s="98"/>
      <c r="K20254" s="27">
        <f>TRUNC(TRUNC(G20254,8)*I20254,2)</f>
        <v>0.27</v>
      </c>
    </row>
    <row r="20255" spans="1:11" ht="15" customHeight="1" x14ac:dyDescent="0.25">
      <c r="A20255" s="9"/>
      <c r="B20255" s="9"/>
      <c r="C20255" s="9"/>
      <c r="D20255" s="9"/>
      <c r="E20255" s="9"/>
      <c r="F20255" s="9"/>
      <c r="G20255" s="91" t="s">
        <v>3906</v>
      </c>
      <c r="H20255" s="91"/>
      <c r="I20255" s="91"/>
      <c r="J20255" s="91"/>
      <c r="K20255" s="28">
        <f>SUM(K20254:K20254)</f>
        <v>0.27</v>
      </c>
    </row>
    <row r="20256" spans="1:11" ht="15" customHeight="1" x14ac:dyDescent="0.25">
      <c r="A20256" s="93" t="s">
        <v>3907</v>
      </c>
      <c r="B20256" s="93"/>
      <c r="C20256" s="93"/>
      <c r="D20256" s="94" t="s">
        <v>3</v>
      </c>
      <c r="E20256" s="94"/>
      <c r="F20256" s="23" t="s">
        <v>4</v>
      </c>
      <c r="G20256" s="94" t="s">
        <v>3894</v>
      </c>
      <c r="H20256" s="94"/>
      <c r="I20256" s="94" t="s">
        <v>3895</v>
      </c>
      <c r="J20256" s="94"/>
      <c r="K20256" s="23" t="s">
        <v>3896</v>
      </c>
    </row>
    <row r="20257" spans="1:11" ht="15" customHeight="1" x14ac:dyDescent="0.25">
      <c r="A20257" s="24" t="s">
        <v>4046</v>
      </c>
      <c r="B20257" s="95" t="s">
        <v>4047</v>
      </c>
      <c r="C20257" s="95"/>
      <c r="D20257" s="96" t="s">
        <v>20</v>
      </c>
      <c r="E20257" s="96"/>
      <c r="F20257" s="24" t="s">
        <v>2056</v>
      </c>
      <c r="G20257" s="97">
        <v>3.6999999999999998E-2</v>
      </c>
      <c r="H20257" s="97"/>
      <c r="I20257" s="98">
        <v>34.35</v>
      </c>
      <c r="J20257" s="98"/>
      <c r="K20257" s="27">
        <f>TRUNC(TRUNC(G20257,8)*I20257,2)</f>
        <v>1.27</v>
      </c>
    </row>
    <row r="20258" spans="1:11" ht="15" customHeight="1" x14ac:dyDescent="0.25">
      <c r="A20258" s="24" t="s">
        <v>3910</v>
      </c>
      <c r="B20258" s="95" t="s">
        <v>3911</v>
      </c>
      <c r="C20258" s="95"/>
      <c r="D20258" s="96" t="s">
        <v>20</v>
      </c>
      <c r="E20258" s="96"/>
      <c r="F20258" s="24" t="s">
        <v>2056</v>
      </c>
      <c r="G20258" s="97">
        <v>1.6E-2</v>
      </c>
      <c r="H20258" s="97"/>
      <c r="I20258" s="98">
        <v>24.94</v>
      </c>
      <c r="J20258" s="98"/>
      <c r="K20258" s="27">
        <f>TRUNC(TRUNC(G20258,8)*I20258,2)</f>
        <v>0.39</v>
      </c>
    </row>
    <row r="20259" spans="1:11" ht="18" customHeight="1" x14ac:dyDescent="0.25">
      <c r="A20259" s="9"/>
      <c r="B20259" s="9"/>
      <c r="C20259" s="9"/>
      <c r="D20259" s="9"/>
      <c r="E20259" s="9"/>
      <c r="F20259" s="9"/>
      <c r="G20259" s="91" t="s">
        <v>3912</v>
      </c>
      <c r="H20259" s="91"/>
      <c r="I20259" s="91"/>
      <c r="J20259" s="91"/>
      <c r="K20259" s="28">
        <f>SUM(K20257:K20258)</f>
        <v>1.6600000000000001</v>
      </c>
    </row>
    <row r="20260" spans="1:11" ht="15" customHeight="1" x14ac:dyDescent="0.25">
      <c r="A20260" s="9"/>
      <c r="B20260" s="9"/>
      <c r="C20260" s="9"/>
      <c r="D20260" s="9"/>
      <c r="E20260" s="9"/>
      <c r="F20260" s="9"/>
      <c r="G20260" s="92" t="s">
        <v>3913</v>
      </c>
      <c r="H20260" s="92"/>
      <c r="I20260" s="92"/>
      <c r="J20260" s="92"/>
      <c r="K20260" s="29">
        <f>ROUND(SUM(K20255,K20259),2)</f>
        <v>1.93</v>
      </c>
    </row>
    <row r="20261" spans="1:11" ht="9.9499999999999993" customHeight="1" x14ac:dyDescent="0.25">
      <c r="A20261" s="9"/>
      <c r="B20261" s="9"/>
      <c r="C20261" s="9"/>
      <c r="D20261" s="9"/>
      <c r="E20261" s="9"/>
      <c r="F20261" s="9"/>
      <c r="G20261" s="100"/>
      <c r="H20261" s="100"/>
      <c r="I20261" s="100"/>
      <c r="J20261" s="100"/>
      <c r="K20261" s="100"/>
    </row>
    <row r="20262" spans="1:11" ht="20.100000000000001" customHeight="1" x14ac:dyDescent="0.25">
      <c r="A20262" s="99" t="s">
        <v>3683</v>
      </c>
      <c r="B20262" s="99"/>
      <c r="C20262" s="99"/>
      <c r="D20262" s="99"/>
      <c r="E20262" s="99"/>
      <c r="F20262" s="99"/>
      <c r="G20262" s="99"/>
      <c r="H20262" s="99"/>
      <c r="I20262" s="99"/>
      <c r="J20262" s="99"/>
      <c r="K20262" s="99"/>
    </row>
    <row r="20263" spans="1:11" ht="15" customHeight="1" x14ac:dyDescent="0.25">
      <c r="A20263" s="93" t="s">
        <v>3916</v>
      </c>
      <c r="B20263" s="93"/>
      <c r="C20263" s="93"/>
      <c r="D20263" s="94" t="s">
        <v>3</v>
      </c>
      <c r="E20263" s="94"/>
      <c r="F20263" s="23" t="s">
        <v>4</v>
      </c>
      <c r="G20263" s="94" t="s">
        <v>3894</v>
      </c>
      <c r="H20263" s="94"/>
      <c r="I20263" s="94" t="s">
        <v>3895</v>
      </c>
      <c r="J20263" s="94"/>
      <c r="K20263" s="23" t="s">
        <v>3896</v>
      </c>
    </row>
    <row r="20264" spans="1:11" ht="29.1" customHeight="1" x14ac:dyDescent="0.25">
      <c r="A20264" s="24" t="s">
        <v>3963</v>
      </c>
      <c r="B20264" s="95" t="s">
        <v>3964</v>
      </c>
      <c r="C20264" s="95"/>
      <c r="D20264" s="96" t="s">
        <v>20</v>
      </c>
      <c r="E20264" s="96"/>
      <c r="F20264" s="24" t="s">
        <v>3936</v>
      </c>
      <c r="G20264" s="97">
        <v>5.2258833999999998</v>
      </c>
      <c r="H20264" s="97"/>
      <c r="I20264" s="98">
        <v>8.9</v>
      </c>
      <c r="J20264" s="98"/>
      <c r="K20264" s="27">
        <f>TRUNC(TRUNC(G20264,8)*I20264,2)</f>
        <v>46.51</v>
      </c>
    </row>
    <row r="20265" spans="1:11" ht="29.1" customHeight="1" x14ac:dyDescent="0.25">
      <c r="A20265" s="24" t="s">
        <v>3965</v>
      </c>
      <c r="B20265" s="95" t="s">
        <v>3966</v>
      </c>
      <c r="C20265" s="95"/>
      <c r="D20265" s="96" t="s">
        <v>20</v>
      </c>
      <c r="E20265" s="96"/>
      <c r="F20265" s="24" t="s">
        <v>30</v>
      </c>
      <c r="G20265" s="97">
        <v>0.95392160000000004</v>
      </c>
      <c r="H20265" s="97"/>
      <c r="I20265" s="98">
        <v>32.76</v>
      </c>
      <c r="J20265" s="98"/>
      <c r="K20265" s="27">
        <f>TRUNC(TRUNC(G20265,8)*I20265,2)</f>
        <v>31.25</v>
      </c>
    </row>
    <row r="20266" spans="1:11" ht="21" customHeight="1" x14ac:dyDescent="0.25">
      <c r="A20266" s="24" t="s">
        <v>3967</v>
      </c>
      <c r="B20266" s="95" t="s">
        <v>3968</v>
      </c>
      <c r="C20266" s="95"/>
      <c r="D20266" s="96" t="s">
        <v>20</v>
      </c>
      <c r="E20266" s="96"/>
      <c r="F20266" s="24" t="s">
        <v>3936</v>
      </c>
      <c r="G20266" s="97">
        <v>5.2258833999999998</v>
      </c>
      <c r="H20266" s="97"/>
      <c r="I20266" s="98">
        <v>27.59</v>
      </c>
      <c r="J20266" s="98"/>
      <c r="K20266" s="27">
        <f>TRUNC(TRUNC(G20266,8)*I20266,2)</f>
        <v>144.18</v>
      </c>
    </row>
    <row r="20267" spans="1:11" ht="21" customHeight="1" x14ac:dyDescent="0.25">
      <c r="A20267" s="24" t="s">
        <v>3969</v>
      </c>
      <c r="B20267" s="95" t="s">
        <v>3970</v>
      </c>
      <c r="C20267" s="95"/>
      <c r="D20267" s="96" t="s">
        <v>20</v>
      </c>
      <c r="E20267" s="96"/>
      <c r="F20267" s="24" t="s">
        <v>30</v>
      </c>
      <c r="G20267" s="97">
        <v>0.95392160000000004</v>
      </c>
      <c r="H20267" s="97"/>
      <c r="I20267" s="98">
        <v>28.09</v>
      </c>
      <c r="J20267" s="98"/>
      <c r="K20267" s="27">
        <f>TRUNC(TRUNC(G20267,8)*I20267,2)</f>
        <v>26.79</v>
      </c>
    </row>
    <row r="20268" spans="1:11" ht="18" customHeight="1" x14ac:dyDescent="0.25">
      <c r="A20268" s="9"/>
      <c r="B20268" s="9"/>
      <c r="C20268" s="9"/>
      <c r="D20268" s="9"/>
      <c r="E20268" s="9"/>
      <c r="F20268" s="9"/>
      <c r="G20268" s="91" t="s">
        <v>3919</v>
      </c>
      <c r="H20268" s="91"/>
      <c r="I20268" s="91"/>
      <c r="J20268" s="91"/>
      <c r="K20268" s="28">
        <f>SUM(K20264:K20267)</f>
        <v>248.73</v>
      </c>
    </row>
    <row r="20269" spans="1:11" ht="15" customHeight="1" x14ac:dyDescent="0.25">
      <c r="A20269" s="93" t="s">
        <v>3893</v>
      </c>
      <c r="B20269" s="93"/>
      <c r="C20269" s="93"/>
      <c r="D20269" s="94" t="s">
        <v>3</v>
      </c>
      <c r="E20269" s="94"/>
      <c r="F20269" s="23" t="s">
        <v>4</v>
      </c>
      <c r="G20269" s="94" t="s">
        <v>3894</v>
      </c>
      <c r="H20269" s="94"/>
      <c r="I20269" s="94" t="s">
        <v>3895</v>
      </c>
      <c r="J20269" s="94"/>
      <c r="K20269" s="23" t="s">
        <v>3896</v>
      </c>
    </row>
    <row r="20270" spans="1:11" ht="21" customHeight="1" x14ac:dyDescent="0.25">
      <c r="A20270" s="24" t="s">
        <v>4048</v>
      </c>
      <c r="B20270" s="95" t="s">
        <v>4049</v>
      </c>
      <c r="C20270" s="95"/>
      <c r="D20270" s="96" t="s">
        <v>20</v>
      </c>
      <c r="E20270" s="96"/>
      <c r="F20270" s="24" t="s">
        <v>34</v>
      </c>
      <c r="G20270" s="97">
        <v>0.19980000000000001</v>
      </c>
      <c r="H20270" s="97"/>
      <c r="I20270" s="98">
        <v>206.17</v>
      </c>
      <c r="J20270" s="98"/>
      <c r="K20270" s="27">
        <f>TRUNC(TRUNC(G20270,8)*I20270,2)</f>
        <v>41.19</v>
      </c>
    </row>
    <row r="20271" spans="1:11" ht="15" customHeight="1" x14ac:dyDescent="0.25">
      <c r="A20271" s="24" t="s">
        <v>3955</v>
      </c>
      <c r="B20271" s="95" t="s">
        <v>3956</v>
      </c>
      <c r="C20271" s="95"/>
      <c r="D20271" s="96" t="s">
        <v>20</v>
      </c>
      <c r="E20271" s="96"/>
      <c r="F20271" s="24" t="s">
        <v>3903</v>
      </c>
      <c r="G20271" s="97">
        <v>3.6695999999999999E-2</v>
      </c>
      <c r="H20271" s="97"/>
      <c r="I20271" s="98">
        <v>19.37</v>
      </c>
      <c r="J20271" s="98"/>
      <c r="K20271" s="27">
        <f>TRUNC(TRUNC(G20271,8)*I20271,2)</f>
        <v>0.71</v>
      </c>
    </row>
    <row r="20272" spans="1:11" ht="21" customHeight="1" x14ac:dyDescent="0.25">
      <c r="A20272" s="24" t="s">
        <v>4050</v>
      </c>
      <c r="B20272" s="95" t="s">
        <v>4051</v>
      </c>
      <c r="C20272" s="95"/>
      <c r="D20272" s="96" t="s">
        <v>20</v>
      </c>
      <c r="E20272" s="96"/>
      <c r="F20272" s="24" t="s">
        <v>84</v>
      </c>
      <c r="G20272" s="97">
        <v>7.48</v>
      </c>
      <c r="H20272" s="97"/>
      <c r="I20272" s="98">
        <v>3.9</v>
      </c>
      <c r="J20272" s="98"/>
      <c r="K20272" s="27">
        <f>TRUNC(TRUNC(G20272,8)*I20272,2)</f>
        <v>29.17</v>
      </c>
    </row>
    <row r="20273" spans="1:11" ht="15" customHeight="1" x14ac:dyDescent="0.25">
      <c r="A20273" s="9"/>
      <c r="B20273" s="9"/>
      <c r="C20273" s="9"/>
      <c r="D20273" s="9"/>
      <c r="E20273" s="9"/>
      <c r="F20273" s="9"/>
      <c r="G20273" s="91" t="s">
        <v>3906</v>
      </c>
      <c r="H20273" s="91"/>
      <c r="I20273" s="91"/>
      <c r="J20273" s="91"/>
      <c r="K20273" s="28">
        <f>SUM(K20270:K20272)</f>
        <v>71.069999999999993</v>
      </c>
    </row>
    <row r="20274" spans="1:11" ht="15" customHeight="1" x14ac:dyDescent="0.25">
      <c r="A20274" s="93" t="s">
        <v>3907</v>
      </c>
      <c r="B20274" s="93"/>
      <c r="C20274" s="93"/>
      <c r="D20274" s="94" t="s">
        <v>3</v>
      </c>
      <c r="E20274" s="94"/>
      <c r="F20274" s="23" t="s">
        <v>4</v>
      </c>
      <c r="G20274" s="94" t="s">
        <v>3894</v>
      </c>
      <c r="H20274" s="94"/>
      <c r="I20274" s="94" t="s">
        <v>3895</v>
      </c>
      <c r="J20274" s="94"/>
      <c r="K20274" s="23" t="s">
        <v>3896</v>
      </c>
    </row>
    <row r="20275" spans="1:11" ht="15" customHeight="1" x14ac:dyDescent="0.25">
      <c r="A20275" s="24" t="s">
        <v>3971</v>
      </c>
      <c r="B20275" s="95" t="s">
        <v>3972</v>
      </c>
      <c r="C20275" s="95"/>
      <c r="D20275" s="96" t="s">
        <v>20</v>
      </c>
      <c r="E20275" s="96"/>
      <c r="F20275" s="24" t="s">
        <v>2056</v>
      </c>
      <c r="G20275" s="97">
        <v>2.3251949999999999</v>
      </c>
      <c r="H20275" s="97"/>
      <c r="I20275" s="98">
        <v>32.69</v>
      </c>
      <c r="J20275" s="98"/>
      <c r="K20275" s="27">
        <f>TRUNC(TRUNC(G20275,8)*I20275,2)</f>
        <v>76.010000000000005</v>
      </c>
    </row>
    <row r="20276" spans="1:11" ht="15" customHeight="1" x14ac:dyDescent="0.25">
      <c r="A20276" s="24" t="s">
        <v>3910</v>
      </c>
      <c r="B20276" s="95" t="s">
        <v>3911</v>
      </c>
      <c r="C20276" s="95"/>
      <c r="D20276" s="96" t="s">
        <v>20</v>
      </c>
      <c r="E20276" s="96"/>
      <c r="F20276" s="24" t="s">
        <v>2056</v>
      </c>
      <c r="G20276" s="97">
        <v>17.010999999999999</v>
      </c>
      <c r="H20276" s="97"/>
      <c r="I20276" s="98">
        <v>24.94</v>
      </c>
      <c r="J20276" s="98"/>
      <c r="K20276" s="27">
        <f>TRUNC(TRUNC(G20276,8)*I20276,2)</f>
        <v>424.25</v>
      </c>
    </row>
    <row r="20277" spans="1:11" ht="18" customHeight="1" x14ac:dyDescent="0.25">
      <c r="A20277" s="9"/>
      <c r="B20277" s="9"/>
      <c r="C20277" s="9"/>
      <c r="D20277" s="9"/>
      <c r="E20277" s="9"/>
      <c r="F20277" s="9"/>
      <c r="G20277" s="91" t="s">
        <v>3912</v>
      </c>
      <c r="H20277" s="91"/>
      <c r="I20277" s="91"/>
      <c r="J20277" s="91"/>
      <c r="K20277" s="28">
        <f>SUM(K20275:K20276)</f>
        <v>500.26</v>
      </c>
    </row>
    <row r="20278" spans="1:11" ht="15" customHeight="1" x14ac:dyDescent="0.25">
      <c r="A20278" s="93" t="s">
        <v>3922</v>
      </c>
      <c r="B20278" s="93"/>
      <c r="C20278" s="93"/>
      <c r="D20278" s="94" t="s">
        <v>3</v>
      </c>
      <c r="E20278" s="94"/>
      <c r="F20278" s="23" t="s">
        <v>4</v>
      </c>
      <c r="G20278" s="94" t="s">
        <v>3894</v>
      </c>
      <c r="H20278" s="94"/>
      <c r="I20278" s="94" t="s">
        <v>3895</v>
      </c>
      <c r="J20278" s="94"/>
      <c r="K20278" s="23" t="s">
        <v>3896</v>
      </c>
    </row>
    <row r="20279" spans="1:11" ht="29.1" customHeight="1" x14ac:dyDescent="0.25">
      <c r="A20279" s="24" t="s">
        <v>4052</v>
      </c>
      <c r="B20279" s="95" t="s">
        <v>4053</v>
      </c>
      <c r="C20279" s="95"/>
      <c r="D20279" s="96" t="s">
        <v>20</v>
      </c>
      <c r="E20279" s="96"/>
      <c r="F20279" s="24" t="s">
        <v>34</v>
      </c>
      <c r="G20279" s="97">
        <v>0.66502459999999997</v>
      </c>
      <c r="H20279" s="97"/>
      <c r="I20279" s="98">
        <v>619.19000000000005</v>
      </c>
      <c r="J20279" s="98"/>
      <c r="K20279" s="27">
        <f>TRUNC(TRUNC(G20279,8)*I20279,2)</f>
        <v>411.77</v>
      </c>
    </row>
    <row r="20280" spans="1:11" ht="21" customHeight="1" x14ac:dyDescent="0.25">
      <c r="A20280" s="24" t="s">
        <v>95</v>
      </c>
      <c r="B20280" s="95" t="s">
        <v>96</v>
      </c>
      <c r="C20280" s="95"/>
      <c r="D20280" s="96" t="s">
        <v>20</v>
      </c>
      <c r="E20280" s="96"/>
      <c r="F20280" s="24" t="s">
        <v>16</v>
      </c>
      <c r="G20280" s="97">
        <v>0.48</v>
      </c>
      <c r="H20280" s="97"/>
      <c r="I20280" s="98">
        <v>176.85</v>
      </c>
      <c r="J20280" s="98"/>
      <c r="K20280" s="27">
        <f>TRUNC(TRUNC(G20280,8)*I20280,2)</f>
        <v>84.88</v>
      </c>
    </row>
    <row r="20281" spans="1:11" ht="15" customHeight="1" x14ac:dyDescent="0.25">
      <c r="A20281" s="9"/>
      <c r="B20281" s="9"/>
      <c r="C20281" s="9"/>
      <c r="D20281" s="9"/>
      <c r="E20281" s="9"/>
      <c r="F20281" s="9"/>
      <c r="G20281" s="91" t="s">
        <v>3933</v>
      </c>
      <c r="H20281" s="91"/>
      <c r="I20281" s="91"/>
      <c r="J20281" s="91"/>
      <c r="K20281" s="28">
        <f>SUM(K20279:K20280)</f>
        <v>496.65</v>
      </c>
    </row>
    <row r="20282" spans="1:11" ht="15" customHeight="1" x14ac:dyDescent="0.25">
      <c r="A20282" s="9"/>
      <c r="B20282" s="9"/>
      <c r="C20282" s="9"/>
      <c r="D20282" s="9"/>
      <c r="E20282" s="9"/>
      <c r="F20282" s="9"/>
      <c r="G20282" s="92" t="s">
        <v>3913</v>
      </c>
      <c r="H20282" s="92"/>
      <c r="I20282" s="92"/>
      <c r="J20282" s="92"/>
      <c r="K20282" s="29">
        <f>ROUND(SUM(K20268,K20273,K20277,K20281),2)</f>
        <v>1316.71</v>
      </c>
    </row>
    <row r="20283" spans="1:11" ht="9.9499999999999993" customHeight="1" x14ac:dyDescent="0.25">
      <c r="A20283" s="9"/>
      <c r="B20283" s="9"/>
      <c r="C20283" s="9"/>
      <c r="D20283" s="9"/>
      <c r="E20283" s="9"/>
      <c r="F20283" s="9"/>
      <c r="G20283" s="100"/>
      <c r="H20283" s="100"/>
      <c r="I20283" s="100"/>
      <c r="J20283" s="100"/>
      <c r="K20283" s="100"/>
    </row>
    <row r="20284" spans="1:11" ht="20.100000000000001" customHeight="1" x14ac:dyDescent="0.25">
      <c r="A20284" s="99" t="s">
        <v>3684</v>
      </c>
      <c r="B20284" s="99"/>
      <c r="C20284" s="99"/>
      <c r="D20284" s="99"/>
      <c r="E20284" s="99"/>
      <c r="F20284" s="99"/>
      <c r="G20284" s="99"/>
      <c r="H20284" s="99"/>
      <c r="I20284" s="99"/>
      <c r="J20284" s="99"/>
      <c r="K20284" s="99"/>
    </row>
    <row r="20285" spans="1:11" ht="15" customHeight="1" x14ac:dyDescent="0.25">
      <c r="A20285" s="93" t="s">
        <v>3893</v>
      </c>
      <c r="B20285" s="93"/>
      <c r="C20285" s="93"/>
      <c r="D20285" s="94" t="s">
        <v>3</v>
      </c>
      <c r="E20285" s="94"/>
      <c r="F20285" s="23" t="s">
        <v>4</v>
      </c>
      <c r="G20285" s="94" t="s">
        <v>3894</v>
      </c>
      <c r="H20285" s="94"/>
      <c r="I20285" s="94" t="s">
        <v>3895</v>
      </c>
      <c r="J20285" s="94"/>
      <c r="K20285" s="23" t="s">
        <v>3896</v>
      </c>
    </row>
    <row r="20286" spans="1:11" ht="29.1" customHeight="1" x14ac:dyDescent="0.25">
      <c r="A20286" s="24" t="s">
        <v>4054</v>
      </c>
      <c r="B20286" s="95" t="s">
        <v>4055</v>
      </c>
      <c r="C20286" s="95"/>
      <c r="D20286" s="96" t="s">
        <v>20</v>
      </c>
      <c r="E20286" s="96"/>
      <c r="F20286" s="24" t="s">
        <v>34</v>
      </c>
      <c r="G20286" s="97">
        <v>0.18468999999999999</v>
      </c>
      <c r="H20286" s="97"/>
      <c r="I20286" s="98">
        <v>517.16999999999996</v>
      </c>
      <c r="J20286" s="98"/>
      <c r="K20286" s="27">
        <f t="shared" ref="K20286:K20291" si="157">ROUND(ROUND(G20286,8)*I20286,2)</f>
        <v>95.52</v>
      </c>
    </row>
    <row r="20287" spans="1:11" ht="21" customHeight="1" x14ac:dyDescent="0.25">
      <c r="A20287" s="24" t="s">
        <v>4056</v>
      </c>
      <c r="B20287" s="95" t="s">
        <v>4057</v>
      </c>
      <c r="C20287" s="95"/>
      <c r="D20287" s="96" t="s">
        <v>20</v>
      </c>
      <c r="E20287" s="96"/>
      <c r="F20287" s="24" t="s">
        <v>2057</v>
      </c>
      <c r="G20287" s="97">
        <v>3.1900000000000001E-3</v>
      </c>
      <c r="H20287" s="97"/>
      <c r="I20287" s="98">
        <v>8.98</v>
      </c>
      <c r="J20287" s="98"/>
      <c r="K20287" s="27">
        <f t="shared" si="157"/>
        <v>0.03</v>
      </c>
    </row>
    <row r="20288" spans="1:11" ht="15" customHeight="1" x14ac:dyDescent="0.25">
      <c r="A20288" s="24" t="s">
        <v>3955</v>
      </c>
      <c r="B20288" s="95" t="s">
        <v>3956</v>
      </c>
      <c r="C20288" s="95"/>
      <c r="D20288" s="96" t="s">
        <v>20</v>
      </c>
      <c r="E20288" s="96"/>
      <c r="F20288" s="24" t="s">
        <v>3903</v>
      </c>
      <c r="G20288" s="97">
        <v>4.4999999999999998E-2</v>
      </c>
      <c r="H20288" s="97"/>
      <c r="I20288" s="98">
        <v>19.37</v>
      </c>
      <c r="J20288" s="98"/>
      <c r="K20288" s="27">
        <f t="shared" si="157"/>
        <v>0.87</v>
      </c>
    </row>
    <row r="20289" spans="1:11" ht="21" customHeight="1" x14ac:dyDescent="0.25">
      <c r="A20289" s="24" t="s">
        <v>4050</v>
      </c>
      <c r="B20289" s="95" t="s">
        <v>4051</v>
      </c>
      <c r="C20289" s="95"/>
      <c r="D20289" s="96" t="s">
        <v>20</v>
      </c>
      <c r="E20289" s="96"/>
      <c r="F20289" s="24" t="s">
        <v>84</v>
      </c>
      <c r="G20289" s="97">
        <v>0.46875</v>
      </c>
      <c r="H20289" s="97"/>
      <c r="I20289" s="98">
        <v>3.9</v>
      </c>
      <c r="J20289" s="98"/>
      <c r="K20289" s="27">
        <f t="shared" si="157"/>
        <v>1.83</v>
      </c>
    </row>
    <row r="20290" spans="1:11" ht="21" customHeight="1" x14ac:dyDescent="0.25">
      <c r="A20290" s="24" t="s">
        <v>4058</v>
      </c>
      <c r="B20290" s="95" t="s">
        <v>4059</v>
      </c>
      <c r="C20290" s="95"/>
      <c r="D20290" s="96" t="s">
        <v>20</v>
      </c>
      <c r="E20290" s="96"/>
      <c r="F20290" s="24" t="s">
        <v>84</v>
      </c>
      <c r="G20290" s="97">
        <v>0.375</v>
      </c>
      <c r="H20290" s="97"/>
      <c r="I20290" s="98">
        <v>2.69</v>
      </c>
      <c r="J20290" s="98"/>
      <c r="K20290" s="27">
        <f t="shared" si="157"/>
        <v>1.01</v>
      </c>
    </row>
    <row r="20291" spans="1:11" ht="29.1" customHeight="1" x14ac:dyDescent="0.25">
      <c r="A20291" s="24" t="s">
        <v>4060</v>
      </c>
      <c r="B20291" s="95" t="s">
        <v>4061</v>
      </c>
      <c r="C20291" s="95"/>
      <c r="D20291" s="96" t="s">
        <v>20</v>
      </c>
      <c r="E20291" s="96"/>
      <c r="F20291" s="24" t="s">
        <v>16</v>
      </c>
      <c r="G20291" s="97">
        <v>1.07</v>
      </c>
      <c r="H20291" s="97"/>
      <c r="I20291" s="98">
        <v>23.81</v>
      </c>
      <c r="J20291" s="98"/>
      <c r="K20291" s="27">
        <f t="shared" si="157"/>
        <v>25.48</v>
      </c>
    </row>
    <row r="20292" spans="1:11" ht="15" customHeight="1" x14ac:dyDescent="0.25">
      <c r="A20292" s="9"/>
      <c r="B20292" s="9"/>
      <c r="C20292" s="9"/>
      <c r="D20292" s="9"/>
      <c r="E20292" s="9"/>
      <c r="F20292" s="9"/>
      <c r="G20292" s="91" t="s">
        <v>3906</v>
      </c>
      <c r="H20292" s="91"/>
      <c r="I20292" s="91"/>
      <c r="J20292" s="91"/>
      <c r="K20292" s="28">
        <f>SUM(K20286:K20291)</f>
        <v>124.74000000000001</v>
      </c>
    </row>
    <row r="20293" spans="1:11" ht="15" customHeight="1" x14ac:dyDescent="0.25">
      <c r="A20293" s="93" t="s">
        <v>3907</v>
      </c>
      <c r="B20293" s="93"/>
      <c r="C20293" s="93"/>
      <c r="D20293" s="94" t="s">
        <v>3</v>
      </c>
      <c r="E20293" s="94"/>
      <c r="F20293" s="23" t="s">
        <v>4</v>
      </c>
      <c r="G20293" s="94" t="s">
        <v>3894</v>
      </c>
      <c r="H20293" s="94"/>
      <c r="I20293" s="94" t="s">
        <v>3895</v>
      </c>
      <c r="J20293" s="94"/>
      <c r="K20293" s="23" t="s">
        <v>3896</v>
      </c>
    </row>
    <row r="20294" spans="1:11" ht="21" customHeight="1" x14ac:dyDescent="0.25">
      <c r="A20294" s="24" t="s">
        <v>3908</v>
      </c>
      <c r="B20294" s="95" t="s">
        <v>3909</v>
      </c>
      <c r="C20294" s="95"/>
      <c r="D20294" s="96" t="s">
        <v>20</v>
      </c>
      <c r="E20294" s="96"/>
      <c r="F20294" s="24" t="s">
        <v>2056</v>
      </c>
      <c r="G20294" s="97">
        <v>0.13009999999999999</v>
      </c>
      <c r="H20294" s="97"/>
      <c r="I20294" s="98">
        <v>32.24</v>
      </c>
      <c r="J20294" s="98"/>
      <c r="K20294" s="27">
        <f>ROUND(ROUND(G20294,8)*I20294,2)</f>
        <v>4.1900000000000004</v>
      </c>
    </row>
    <row r="20295" spans="1:11" ht="15" customHeight="1" x14ac:dyDescent="0.25">
      <c r="A20295" s="24" t="s">
        <v>3971</v>
      </c>
      <c r="B20295" s="95" t="s">
        <v>3972</v>
      </c>
      <c r="C20295" s="95"/>
      <c r="D20295" s="96" t="s">
        <v>20</v>
      </c>
      <c r="E20295" s="96"/>
      <c r="F20295" s="24" t="s">
        <v>2056</v>
      </c>
      <c r="G20295" s="97">
        <v>8.7400000000000005E-2</v>
      </c>
      <c r="H20295" s="97"/>
      <c r="I20295" s="98">
        <v>32.69</v>
      </c>
      <c r="J20295" s="98"/>
      <c r="K20295" s="27">
        <f>ROUND(ROUND(G20295,8)*I20295,2)</f>
        <v>2.86</v>
      </c>
    </row>
    <row r="20296" spans="1:11" ht="15" customHeight="1" x14ac:dyDescent="0.25">
      <c r="A20296" s="24" t="s">
        <v>3910</v>
      </c>
      <c r="B20296" s="95" t="s">
        <v>3911</v>
      </c>
      <c r="C20296" s="95"/>
      <c r="D20296" s="96" t="s">
        <v>20</v>
      </c>
      <c r="E20296" s="96"/>
      <c r="F20296" s="24" t="s">
        <v>2056</v>
      </c>
      <c r="G20296" s="97">
        <v>0.21759999999999999</v>
      </c>
      <c r="H20296" s="97"/>
      <c r="I20296" s="98">
        <v>24.94</v>
      </c>
      <c r="J20296" s="98"/>
      <c r="K20296" s="27">
        <f>ROUND(ROUND(G20296,8)*I20296,2)</f>
        <v>5.43</v>
      </c>
    </row>
    <row r="20297" spans="1:11" ht="18" customHeight="1" x14ac:dyDescent="0.25">
      <c r="A20297" s="9"/>
      <c r="B20297" s="9"/>
      <c r="C20297" s="9"/>
      <c r="D20297" s="9"/>
      <c r="E20297" s="9"/>
      <c r="F20297" s="9"/>
      <c r="G20297" s="91" t="s">
        <v>3912</v>
      </c>
      <c r="H20297" s="91"/>
      <c r="I20297" s="91"/>
      <c r="J20297" s="91"/>
      <c r="K20297" s="28">
        <f>SUM(K20294:K20296)</f>
        <v>12.48</v>
      </c>
    </row>
    <row r="20298" spans="1:11" ht="15" customHeight="1" x14ac:dyDescent="0.25">
      <c r="A20298" s="93" t="s">
        <v>3922</v>
      </c>
      <c r="B20298" s="93"/>
      <c r="C20298" s="93"/>
      <c r="D20298" s="94" t="s">
        <v>3</v>
      </c>
      <c r="E20298" s="94"/>
      <c r="F20298" s="23" t="s">
        <v>4</v>
      </c>
      <c r="G20298" s="94" t="s">
        <v>3894</v>
      </c>
      <c r="H20298" s="94"/>
      <c r="I20298" s="94" t="s">
        <v>3895</v>
      </c>
      <c r="J20298" s="94"/>
      <c r="K20298" s="23" t="s">
        <v>3896</v>
      </c>
    </row>
    <row r="20299" spans="1:11" ht="29.1" customHeight="1" x14ac:dyDescent="0.25">
      <c r="A20299" s="24" t="s">
        <v>4062</v>
      </c>
      <c r="B20299" s="95" t="s">
        <v>4063</v>
      </c>
      <c r="C20299" s="95"/>
      <c r="D20299" s="96" t="s">
        <v>20</v>
      </c>
      <c r="E20299" s="96"/>
      <c r="F20299" s="24" t="s">
        <v>3903</v>
      </c>
      <c r="G20299" s="97">
        <v>1.23E-2</v>
      </c>
      <c r="H20299" s="97"/>
      <c r="I20299" s="98">
        <v>23.44</v>
      </c>
      <c r="J20299" s="98"/>
      <c r="K20299" s="27">
        <f>ROUND(ROUND(G20299,8)*I20299,2)</f>
        <v>0.28999999999999998</v>
      </c>
    </row>
    <row r="20300" spans="1:11" ht="21" customHeight="1" x14ac:dyDescent="0.25">
      <c r="A20300" s="24" t="s">
        <v>4064</v>
      </c>
      <c r="B20300" s="95" t="s">
        <v>4065</v>
      </c>
      <c r="C20300" s="95"/>
      <c r="D20300" s="96" t="s">
        <v>4066</v>
      </c>
      <c r="E20300" s="96"/>
      <c r="F20300" s="24" t="s">
        <v>26</v>
      </c>
      <c r="G20300" s="97">
        <v>4</v>
      </c>
      <c r="H20300" s="97"/>
      <c r="I20300" s="98">
        <v>5.76</v>
      </c>
      <c r="J20300" s="98"/>
      <c r="K20300" s="27">
        <f>ROUND(ROUND(G20300,8)*I20300,2)</f>
        <v>23.04</v>
      </c>
    </row>
    <row r="20301" spans="1:11" ht="15" customHeight="1" x14ac:dyDescent="0.25">
      <c r="A20301" s="9"/>
      <c r="B20301" s="9"/>
      <c r="C20301" s="9"/>
      <c r="D20301" s="9"/>
      <c r="E20301" s="9"/>
      <c r="F20301" s="9"/>
      <c r="G20301" s="91" t="s">
        <v>3933</v>
      </c>
      <c r="H20301" s="91"/>
      <c r="I20301" s="91"/>
      <c r="J20301" s="91"/>
      <c r="K20301" s="28">
        <f>SUM(K20299:K20300)</f>
        <v>23.33</v>
      </c>
    </row>
    <row r="20302" spans="1:11" ht="15" customHeight="1" x14ac:dyDescent="0.25">
      <c r="A20302" s="9"/>
      <c r="B20302" s="9"/>
      <c r="C20302" s="9"/>
      <c r="D20302" s="9"/>
      <c r="E20302" s="9"/>
      <c r="F20302" s="9"/>
      <c r="G20302" s="92" t="s">
        <v>3913</v>
      </c>
      <c r="H20302" s="92"/>
      <c r="I20302" s="92"/>
      <c r="J20302" s="92"/>
      <c r="K20302" s="29">
        <f>ROUND(SUM(K20292,K20297,K20301),2)</f>
        <v>160.55000000000001</v>
      </c>
    </row>
    <row r="20303" spans="1:11" ht="9.9499999999999993" customHeight="1" x14ac:dyDescent="0.25">
      <c r="A20303" s="9"/>
      <c r="B20303" s="9"/>
      <c r="C20303" s="9"/>
      <c r="D20303" s="9"/>
      <c r="E20303" s="9"/>
      <c r="F20303" s="9"/>
      <c r="G20303" s="100"/>
      <c r="H20303" s="100"/>
      <c r="I20303" s="100"/>
      <c r="J20303" s="100"/>
      <c r="K20303" s="100"/>
    </row>
    <row r="20304" spans="1:11" ht="20.100000000000001" customHeight="1" x14ac:dyDescent="0.25">
      <c r="A20304" s="99" t="s">
        <v>3685</v>
      </c>
      <c r="B20304" s="99"/>
      <c r="C20304" s="99"/>
      <c r="D20304" s="99"/>
      <c r="E20304" s="99"/>
      <c r="F20304" s="99"/>
      <c r="G20304" s="99"/>
      <c r="H20304" s="99"/>
      <c r="I20304" s="99"/>
      <c r="J20304" s="99"/>
      <c r="K20304" s="99"/>
    </row>
    <row r="20305" spans="1:11" ht="15" customHeight="1" x14ac:dyDescent="0.25">
      <c r="A20305" s="93" t="s">
        <v>3893</v>
      </c>
      <c r="B20305" s="93"/>
      <c r="C20305" s="93"/>
      <c r="D20305" s="94" t="s">
        <v>3</v>
      </c>
      <c r="E20305" s="94"/>
      <c r="F20305" s="23" t="s">
        <v>4</v>
      </c>
      <c r="G20305" s="94" t="s">
        <v>3894</v>
      </c>
      <c r="H20305" s="94"/>
      <c r="I20305" s="94" t="s">
        <v>3895</v>
      </c>
      <c r="J20305" s="94"/>
      <c r="K20305" s="23" t="s">
        <v>3896</v>
      </c>
    </row>
    <row r="20306" spans="1:11" ht="45.95" customHeight="1" x14ac:dyDescent="0.25">
      <c r="A20306" s="24" t="s">
        <v>4073</v>
      </c>
      <c r="B20306" s="95" t="s">
        <v>4074</v>
      </c>
      <c r="C20306" s="95"/>
      <c r="D20306" s="96" t="s">
        <v>20</v>
      </c>
      <c r="E20306" s="96"/>
      <c r="F20306" s="24" t="s">
        <v>26</v>
      </c>
      <c r="G20306" s="97">
        <v>1</v>
      </c>
      <c r="H20306" s="97"/>
      <c r="I20306" s="98">
        <v>1235.9100000000001</v>
      </c>
      <c r="J20306" s="98"/>
      <c r="K20306" s="27">
        <f>TRUNC(TRUNC(G20306,8)*I20306,2)</f>
        <v>1235.9100000000001</v>
      </c>
    </row>
    <row r="20307" spans="1:11" ht="21" customHeight="1" x14ac:dyDescent="0.25">
      <c r="A20307" s="24" t="s">
        <v>4075</v>
      </c>
      <c r="B20307" s="95" t="s">
        <v>4076</v>
      </c>
      <c r="C20307" s="95"/>
      <c r="D20307" s="96" t="s">
        <v>20</v>
      </c>
      <c r="E20307" s="96"/>
      <c r="F20307" s="24" t="s">
        <v>34</v>
      </c>
      <c r="G20307" s="97">
        <v>1.1999999999999999E-3</v>
      </c>
      <c r="H20307" s="97"/>
      <c r="I20307" s="98">
        <v>205.09</v>
      </c>
      <c r="J20307" s="98"/>
      <c r="K20307" s="27">
        <f>TRUNC(TRUNC(G20307,8)*I20307,2)</f>
        <v>0.24</v>
      </c>
    </row>
    <row r="20308" spans="1:11" ht="15" customHeight="1" x14ac:dyDescent="0.25">
      <c r="A20308" s="9"/>
      <c r="B20308" s="9"/>
      <c r="C20308" s="9"/>
      <c r="D20308" s="9"/>
      <c r="E20308" s="9"/>
      <c r="F20308" s="9"/>
      <c r="G20308" s="91" t="s">
        <v>3906</v>
      </c>
      <c r="H20308" s="91"/>
      <c r="I20308" s="91"/>
      <c r="J20308" s="91"/>
      <c r="K20308" s="28">
        <f>SUM(K20306:K20307)</f>
        <v>1236.1500000000001</v>
      </c>
    </row>
    <row r="20309" spans="1:11" ht="15" customHeight="1" x14ac:dyDescent="0.25">
      <c r="A20309" s="93" t="s">
        <v>3907</v>
      </c>
      <c r="B20309" s="93"/>
      <c r="C20309" s="93"/>
      <c r="D20309" s="94" t="s">
        <v>3</v>
      </c>
      <c r="E20309" s="94"/>
      <c r="F20309" s="23" t="s">
        <v>4</v>
      </c>
      <c r="G20309" s="94" t="s">
        <v>3894</v>
      </c>
      <c r="H20309" s="94"/>
      <c r="I20309" s="94" t="s">
        <v>3895</v>
      </c>
      <c r="J20309" s="94"/>
      <c r="K20309" s="23" t="s">
        <v>3896</v>
      </c>
    </row>
    <row r="20310" spans="1:11" ht="15" customHeight="1" x14ac:dyDescent="0.25">
      <c r="A20310" s="24" t="s">
        <v>3971</v>
      </c>
      <c r="B20310" s="95" t="s">
        <v>3972</v>
      </c>
      <c r="C20310" s="95"/>
      <c r="D20310" s="96" t="s">
        <v>20</v>
      </c>
      <c r="E20310" s="96"/>
      <c r="F20310" s="24" t="s">
        <v>2056</v>
      </c>
      <c r="G20310" s="97">
        <v>0.86809999999999998</v>
      </c>
      <c r="H20310" s="97"/>
      <c r="I20310" s="98">
        <v>32.69</v>
      </c>
      <c r="J20310" s="98"/>
      <c r="K20310" s="27">
        <f>TRUNC(TRUNC(G20310,8)*I20310,2)</f>
        <v>28.37</v>
      </c>
    </row>
    <row r="20311" spans="1:11" ht="15" customHeight="1" x14ac:dyDescent="0.25">
      <c r="A20311" s="24" t="s">
        <v>3910</v>
      </c>
      <c r="B20311" s="95" t="s">
        <v>3911</v>
      </c>
      <c r="C20311" s="95"/>
      <c r="D20311" s="96" t="s">
        <v>20</v>
      </c>
      <c r="E20311" s="96"/>
      <c r="F20311" s="24" t="s">
        <v>2056</v>
      </c>
      <c r="G20311" s="97">
        <v>0.57869999999999999</v>
      </c>
      <c r="H20311" s="97"/>
      <c r="I20311" s="98">
        <v>24.94</v>
      </c>
      <c r="J20311" s="98"/>
      <c r="K20311" s="27">
        <f>TRUNC(TRUNC(G20311,8)*I20311,2)</f>
        <v>14.43</v>
      </c>
    </row>
    <row r="20312" spans="1:11" ht="18" customHeight="1" x14ac:dyDescent="0.25">
      <c r="A20312" s="9"/>
      <c r="B20312" s="9"/>
      <c r="C20312" s="9"/>
      <c r="D20312" s="9"/>
      <c r="E20312" s="9"/>
      <c r="F20312" s="9"/>
      <c r="G20312" s="91" t="s">
        <v>3912</v>
      </c>
      <c r="H20312" s="91"/>
      <c r="I20312" s="91"/>
      <c r="J20312" s="91"/>
      <c r="K20312" s="28">
        <f>SUM(K20310:K20311)</f>
        <v>42.8</v>
      </c>
    </row>
    <row r="20313" spans="1:11" ht="15" customHeight="1" x14ac:dyDescent="0.25">
      <c r="A20313" s="93" t="s">
        <v>3922</v>
      </c>
      <c r="B20313" s="93"/>
      <c r="C20313" s="93"/>
      <c r="D20313" s="94" t="s">
        <v>3</v>
      </c>
      <c r="E20313" s="94"/>
      <c r="F20313" s="23" t="s">
        <v>4</v>
      </c>
      <c r="G20313" s="94" t="s">
        <v>3894</v>
      </c>
      <c r="H20313" s="94"/>
      <c r="I20313" s="94" t="s">
        <v>3895</v>
      </c>
      <c r="J20313" s="94"/>
      <c r="K20313" s="23" t="s">
        <v>3896</v>
      </c>
    </row>
    <row r="20314" spans="1:11" ht="29.1" customHeight="1" x14ac:dyDescent="0.25">
      <c r="A20314" s="24" t="s">
        <v>4077</v>
      </c>
      <c r="B20314" s="95" t="s">
        <v>4078</v>
      </c>
      <c r="C20314" s="95"/>
      <c r="D20314" s="96" t="s">
        <v>20</v>
      </c>
      <c r="E20314" s="96"/>
      <c r="F20314" s="24" t="s">
        <v>34</v>
      </c>
      <c r="G20314" s="97">
        <v>2.2200000000000001E-2</v>
      </c>
      <c r="H20314" s="97"/>
      <c r="I20314" s="98">
        <v>924.6</v>
      </c>
      <c r="J20314" s="98"/>
      <c r="K20314" s="27">
        <f>TRUNC(TRUNC(G20314,8)*I20314,2)</f>
        <v>20.52</v>
      </c>
    </row>
    <row r="20315" spans="1:11" ht="15" customHeight="1" x14ac:dyDescent="0.25">
      <c r="A20315" s="9"/>
      <c r="B20315" s="9"/>
      <c r="C20315" s="9"/>
      <c r="D20315" s="9"/>
      <c r="E20315" s="9"/>
      <c r="F20315" s="9"/>
      <c r="G20315" s="91" t="s">
        <v>3933</v>
      </c>
      <c r="H20315" s="91"/>
      <c r="I20315" s="91"/>
      <c r="J20315" s="91"/>
      <c r="K20315" s="28">
        <f>SUM(K20314:K20314)</f>
        <v>20.52</v>
      </c>
    </row>
    <row r="20316" spans="1:11" ht="15" customHeight="1" x14ac:dyDescent="0.25">
      <c r="A20316" s="9"/>
      <c r="B20316" s="9"/>
      <c r="C20316" s="9"/>
      <c r="D20316" s="9"/>
      <c r="E20316" s="9"/>
      <c r="F20316" s="9"/>
      <c r="G20316" s="92" t="s">
        <v>3913</v>
      </c>
      <c r="H20316" s="92"/>
      <c r="I20316" s="92"/>
      <c r="J20316" s="92"/>
      <c r="K20316" s="29">
        <f>ROUND(SUM(K20308,K20312,K20315),2)</f>
        <v>1299.47</v>
      </c>
    </row>
    <row r="20317" spans="1:11" ht="9.9499999999999993" customHeight="1" x14ac:dyDescent="0.25">
      <c r="A20317" s="9"/>
      <c r="B20317" s="9"/>
      <c r="C20317" s="9"/>
      <c r="D20317" s="9"/>
      <c r="E20317" s="9"/>
      <c r="F20317" s="9"/>
      <c r="G20317" s="100"/>
      <c r="H20317" s="100"/>
      <c r="I20317" s="100"/>
      <c r="J20317" s="100"/>
      <c r="K20317" s="100"/>
    </row>
    <row r="20318" spans="1:11" ht="20.100000000000001" customHeight="1" x14ac:dyDescent="0.25">
      <c r="A20318" s="99" t="s">
        <v>3686</v>
      </c>
      <c r="B20318" s="99"/>
      <c r="C20318" s="99"/>
      <c r="D20318" s="99"/>
      <c r="E20318" s="99"/>
      <c r="F20318" s="99"/>
      <c r="G20318" s="99"/>
      <c r="H20318" s="99"/>
      <c r="I20318" s="99"/>
      <c r="J20318" s="99"/>
      <c r="K20318" s="99"/>
    </row>
    <row r="20319" spans="1:11" ht="15" customHeight="1" x14ac:dyDescent="0.25">
      <c r="A20319" s="93" t="s">
        <v>3893</v>
      </c>
      <c r="B20319" s="93"/>
      <c r="C20319" s="93"/>
      <c r="D20319" s="94" t="s">
        <v>3</v>
      </c>
      <c r="E20319" s="94"/>
      <c r="F20319" s="23" t="s">
        <v>4</v>
      </c>
      <c r="G20319" s="94" t="s">
        <v>3894</v>
      </c>
      <c r="H20319" s="94"/>
      <c r="I20319" s="94" t="s">
        <v>3895</v>
      </c>
      <c r="J20319" s="94"/>
      <c r="K20319" s="23" t="s">
        <v>3896</v>
      </c>
    </row>
    <row r="20320" spans="1:11" ht="15" customHeight="1" x14ac:dyDescent="0.25">
      <c r="A20320" s="24" t="s">
        <v>4067</v>
      </c>
      <c r="B20320" s="95" t="s">
        <v>4068</v>
      </c>
      <c r="C20320" s="95"/>
      <c r="D20320" s="96" t="s">
        <v>20</v>
      </c>
      <c r="E20320" s="96"/>
      <c r="F20320" s="24" t="s">
        <v>3903</v>
      </c>
      <c r="G20320" s="97">
        <v>8.6199999999999992</v>
      </c>
      <c r="H20320" s="97"/>
      <c r="I20320" s="98">
        <v>1.1299999999999999</v>
      </c>
      <c r="J20320" s="98"/>
      <c r="K20320" s="27">
        <f>TRUNC(TRUNC(G20320,8)*I20320,2)</f>
        <v>9.74</v>
      </c>
    </row>
    <row r="20321" spans="1:11" ht="29.1" customHeight="1" x14ac:dyDescent="0.25">
      <c r="A20321" s="24" t="s">
        <v>4069</v>
      </c>
      <c r="B20321" s="95" t="s">
        <v>4070</v>
      </c>
      <c r="C20321" s="95"/>
      <c r="D20321" s="96" t="s">
        <v>20</v>
      </c>
      <c r="E20321" s="96"/>
      <c r="F20321" s="24" t="s">
        <v>26</v>
      </c>
      <c r="G20321" s="97">
        <v>6.4375</v>
      </c>
      <c r="H20321" s="97"/>
      <c r="I20321" s="98">
        <v>17.63</v>
      </c>
      <c r="J20321" s="98"/>
      <c r="K20321" s="27">
        <f>TRUNC(TRUNC(G20321,8)*I20321,2)</f>
        <v>113.49</v>
      </c>
    </row>
    <row r="20322" spans="1:11" ht="15" customHeight="1" x14ac:dyDescent="0.25">
      <c r="A20322" s="24" t="s">
        <v>4071</v>
      </c>
      <c r="B20322" s="95" t="s">
        <v>4072</v>
      </c>
      <c r="C20322" s="95"/>
      <c r="D20322" s="96" t="s">
        <v>20</v>
      </c>
      <c r="E20322" s="96"/>
      <c r="F20322" s="24" t="s">
        <v>3903</v>
      </c>
      <c r="G20322" s="97">
        <v>0.24</v>
      </c>
      <c r="H20322" s="97"/>
      <c r="I20322" s="98">
        <v>3.58</v>
      </c>
      <c r="J20322" s="98"/>
      <c r="K20322" s="27">
        <f>TRUNC(TRUNC(G20322,8)*I20322,2)</f>
        <v>0.85</v>
      </c>
    </row>
    <row r="20323" spans="1:11" ht="15" customHeight="1" x14ac:dyDescent="0.25">
      <c r="A20323" s="9"/>
      <c r="B20323" s="9"/>
      <c r="C20323" s="9"/>
      <c r="D20323" s="9"/>
      <c r="E20323" s="9"/>
      <c r="F20323" s="9"/>
      <c r="G20323" s="91" t="s">
        <v>3906</v>
      </c>
      <c r="H20323" s="91"/>
      <c r="I20323" s="91"/>
      <c r="J20323" s="91"/>
      <c r="K20323" s="28">
        <f>SUM(K20320:K20322)</f>
        <v>124.07999999999998</v>
      </c>
    </row>
    <row r="20324" spans="1:11" ht="15" customHeight="1" x14ac:dyDescent="0.25">
      <c r="A20324" s="93" t="s">
        <v>3907</v>
      </c>
      <c r="B20324" s="93"/>
      <c r="C20324" s="93"/>
      <c r="D20324" s="94" t="s">
        <v>3</v>
      </c>
      <c r="E20324" s="94"/>
      <c r="F20324" s="23" t="s">
        <v>4</v>
      </c>
      <c r="G20324" s="94" t="s">
        <v>3894</v>
      </c>
      <c r="H20324" s="94"/>
      <c r="I20324" s="94" t="s">
        <v>3895</v>
      </c>
      <c r="J20324" s="94"/>
      <c r="K20324" s="23" t="s">
        <v>3896</v>
      </c>
    </row>
    <row r="20325" spans="1:11" ht="15" customHeight="1" x14ac:dyDescent="0.25">
      <c r="A20325" s="24" t="s">
        <v>3971</v>
      </c>
      <c r="B20325" s="95" t="s">
        <v>3972</v>
      </c>
      <c r="C20325" s="95"/>
      <c r="D20325" s="96" t="s">
        <v>20</v>
      </c>
      <c r="E20325" s="96"/>
      <c r="F20325" s="24" t="s">
        <v>2056</v>
      </c>
      <c r="G20325" s="97">
        <v>0.63900000000000001</v>
      </c>
      <c r="H20325" s="97"/>
      <c r="I20325" s="98">
        <v>32.69</v>
      </c>
      <c r="J20325" s="98"/>
      <c r="K20325" s="27">
        <f>TRUNC(TRUNC(G20325,8)*I20325,2)</f>
        <v>20.88</v>
      </c>
    </row>
    <row r="20326" spans="1:11" ht="15" customHeight="1" x14ac:dyDescent="0.25">
      <c r="A20326" s="24" t="s">
        <v>3910</v>
      </c>
      <c r="B20326" s="95" t="s">
        <v>3911</v>
      </c>
      <c r="C20326" s="95"/>
      <c r="D20326" s="96" t="s">
        <v>20</v>
      </c>
      <c r="E20326" s="96"/>
      <c r="F20326" s="24" t="s">
        <v>2056</v>
      </c>
      <c r="G20326" s="97">
        <v>1.2789999999999999</v>
      </c>
      <c r="H20326" s="97"/>
      <c r="I20326" s="98">
        <v>24.94</v>
      </c>
      <c r="J20326" s="98"/>
      <c r="K20326" s="27">
        <f>TRUNC(TRUNC(G20326,8)*I20326,2)</f>
        <v>31.89</v>
      </c>
    </row>
    <row r="20327" spans="1:11" ht="18" customHeight="1" x14ac:dyDescent="0.25">
      <c r="A20327" s="9"/>
      <c r="B20327" s="9"/>
      <c r="C20327" s="9"/>
      <c r="D20327" s="9"/>
      <c r="E20327" s="9"/>
      <c r="F20327" s="9"/>
      <c r="G20327" s="91" t="s">
        <v>3912</v>
      </c>
      <c r="H20327" s="91"/>
      <c r="I20327" s="91"/>
      <c r="J20327" s="91"/>
      <c r="K20327" s="28">
        <f>SUM(K20325:K20326)</f>
        <v>52.769999999999996</v>
      </c>
    </row>
    <row r="20328" spans="1:11" ht="15" customHeight="1" x14ac:dyDescent="0.25">
      <c r="A20328" s="9"/>
      <c r="B20328" s="9"/>
      <c r="C20328" s="9"/>
      <c r="D20328" s="9"/>
      <c r="E20328" s="9"/>
      <c r="F20328" s="9"/>
      <c r="G20328" s="92" t="s">
        <v>3913</v>
      </c>
      <c r="H20328" s="92"/>
      <c r="I20328" s="92"/>
      <c r="J20328" s="92"/>
      <c r="K20328" s="29">
        <f>ROUND(SUM(K20323,K20327),2)</f>
        <v>176.85</v>
      </c>
    </row>
    <row r="20329" spans="1:11" ht="9.9499999999999993" customHeight="1" x14ac:dyDescent="0.25">
      <c r="A20329" s="9"/>
      <c r="B20329" s="9"/>
      <c r="C20329" s="9"/>
      <c r="D20329" s="9"/>
      <c r="E20329" s="9"/>
      <c r="F20329" s="9"/>
      <c r="G20329" s="100"/>
      <c r="H20329" s="100"/>
      <c r="I20329" s="100"/>
      <c r="J20329" s="100"/>
      <c r="K20329" s="100"/>
    </row>
    <row r="20330" spans="1:11" ht="20.100000000000001" customHeight="1" x14ac:dyDescent="0.25">
      <c r="A20330" s="99" t="s">
        <v>3687</v>
      </c>
      <c r="B20330" s="99"/>
      <c r="C20330" s="99"/>
      <c r="D20330" s="99"/>
      <c r="E20330" s="99"/>
      <c r="F20330" s="99"/>
      <c r="G20330" s="99"/>
      <c r="H20330" s="99"/>
      <c r="I20330" s="99"/>
      <c r="J20330" s="99"/>
      <c r="K20330" s="99"/>
    </row>
    <row r="20331" spans="1:11" ht="20.100000000000001" customHeight="1" x14ac:dyDescent="0.25">
      <c r="A20331" s="106" t="s">
        <v>4010</v>
      </c>
      <c r="B20331" s="106"/>
      <c r="C20331" s="106"/>
      <c r="D20331" s="106"/>
      <c r="E20331" s="106"/>
      <c r="F20331" s="2" t="s">
        <v>4</v>
      </c>
      <c r="G20331" s="87" t="s">
        <v>4001</v>
      </c>
      <c r="H20331" s="87"/>
      <c r="I20331" s="87" t="s">
        <v>3895</v>
      </c>
      <c r="J20331" s="87"/>
      <c r="K20331" s="2" t="s">
        <v>4011</v>
      </c>
    </row>
    <row r="20332" spans="1:11" ht="15" customHeight="1" x14ac:dyDescent="0.25">
      <c r="A20332" s="6" t="s">
        <v>4079</v>
      </c>
      <c r="B20332" s="104" t="s">
        <v>4080</v>
      </c>
      <c r="C20332" s="104"/>
      <c r="D20332" s="104"/>
      <c r="E20332" s="104"/>
      <c r="F20332" s="6" t="s">
        <v>77</v>
      </c>
      <c r="G20332" s="113">
        <v>1.7700000000000001E-3</v>
      </c>
      <c r="H20332" s="113"/>
      <c r="I20332" s="105">
        <v>33.79</v>
      </c>
      <c r="J20332" s="105"/>
      <c r="K20332" s="33">
        <f>ROUND(ROUND(G20332,5)*I20332,4)</f>
        <v>5.9799999999999999E-2</v>
      </c>
    </row>
    <row r="20333" spans="1:11" ht="15" customHeight="1" x14ac:dyDescent="0.25">
      <c r="A20333" s="6" t="s">
        <v>4081</v>
      </c>
      <c r="B20333" s="104" t="s">
        <v>4082</v>
      </c>
      <c r="C20333" s="104"/>
      <c r="D20333" s="104"/>
      <c r="E20333" s="104"/>
      <c r="F20333" s="6" t="s">
        <v>77</v>
      </c>
      <c r="G20333" s="113">
        <v>3.9300000000000003E-3</v>
      </c>
      <c r="H20333" s="113"/>
      <c r="I20333" s="105">
        <v>448.02</v>
      </c>
      <c r="J20333" s="105"/>
      <c r="K20333" s="33">
        <f>ROUND(ROUND(G20333,5)*I20333,4)</f>
        <v>1.7606999999999999</v>
      </c>
    </row>
    <row r="20334" spans="1:11" ht="15" customHeight="1" x14ac:dyDescent="0.25">
      <c r="A20334" s="6" t="s">
        <v>4083</v>
      </c>
      <c r="B20334" s="104" t="s">
        <v>4084</v>
      </c>
      <c r="C20334" s="104"/>
      <c r="D20334" s="104"/>
      <c r="E20334" s="104"/>
      <c r="F20334" s="6" t="s">
        <v>77</v>
      </c>
      <c r="G20334" s="113">
        <v>7.0800000000000004E-3</v>
      </c>
      <c r="H20334" s="113"/>
      <c r="I20334" s="105">
        <v>46.06</v>
      </c>
      <c r="J20334" s="105"/>
      <c r="K20334" s="33">
        <f>ROUND(ROUND(G20334,5)*I20334,4)</f>
        <v>0.3261</v>
      </c>
    </row>
    <row r="20335" spans="1:11" ht="15" customHeight="1" x14ac:dyDescent="0.25">
      <c r="A20335" s="6" t="s">
        <v>4085</v>
      </c>
      <c r="B20335" s="104" t="s">
        <v>4086</v>
      </c>
      <c r="C20335" s="104"/>
      <c r="D20335" s="104"/>
      <c r="E20335" s="104"/>
      <c r="F20335" s="6" t="s">
        <v>103</v>
      </c>
      <c r="G20335" s="113">
        <v>1</v>
      </c>
      <c r="H20335" s="113"/>
      <c r="I20335" s="105">
        <v>16.98</v>
      </c>
      <c r="J20335" s="105"/>
      <c r="K20335" s="33">
        <f>ROUND(ROUND(G20335,5)*I20335,4)</f>
        <v>16.98</v>
      </c>
    </row>
    <row r="20336" spans="1:11" ht="15" customHeight="1" x14ac:dyDescent="0.25">
      <c r="A20336" s="1"/>
      <c r="B20336" s="1"/>
      <c r="C20336" s="1"/>
      <c r="D20336" s="1"/>
      <c r="E20336" s="1"/>
      <c r="F20336" s="1"/>
      <c r="G20336" s="85" t="s">
        <v>4014</v>
      </c>
      <c r="H20336" s="85"/>
      <c r="I20336" s="85"/>
      <c r="J20336" s="85"/>
      <c r="K20336" s="34">
        <f>SUM(K20332:K20335)</f>
        <v>19.1266</v>
      </c>
    </row>
    <row r="20337" spans="1:11" ht="15" customHeight="1" x14ac:dyDescent="0.25">
      <c r="A20337" s="106" t="s">
        <v>4015</v>
      </c>
      <c r="B20337" s="106"/>
      <c r="C20337" s="106"/>
      <c r="D20337" s="23" t="s">
        <v>4016</v>
      </c>
      <c r="E20337" s="94" t="s">
        <v>4017</v>
      </c>
      <c r="F20337" s="94"/>
      <c r="G20337" s="94" t="s">
        <v>4001</v>
      </c>
      <c r="H20337" s="94"/>
      <c r="I20337" s="94" t="s">
        <v>3895</v>
      </c>
      <c r="J20337" s="94"/>
      <c r="K20337" s="23" t="s">
        <v>4011</v>
      </c>
    </row>
    <row r="20338" spans="1:11" ht="27.95" customHeight="1" x14ac:dyDescent="0.25">
      <c r="A20338" s="38" t="s">
        <v>4085</v>
      </c>
      <c r="B20338" s="109" t="s">
        <v>4087</v>
      </c>
      <c r="C20338" s="109"/>
      <c r="D20338" s="38" t="s">
        <v>4019</v>
      </c>
      <c r="E20338" s="110" t="s">
        <v>4088</v>
      </c>
      <c r="F20338" s="110"/>
      <c r="G20338" s="111">
        <v>1.9630000000000002E-2</v>
      </c>
      <c r="H20338" s="111"/>
      <c r="I20338" s="112">
        <v>33.64</v>
      </c>
      <c r="J20338" s="112"/>
      <c r="K20338" s="41">
        <f>ROUND(ROUND(G20338,5)*I20338,4)</f>
        <v>0.66039999999999999</v>
      </c>
    </row>
    <row r="20339" spans="1:11" ht="15" customHeight="1" x14ac:dyDescent="0.25">
      <c r="A20339" s="1"/>
      <c r="B20339" s="1"/>
      <c r="C20339" s="1"/>
      <c r="D20339" s="1"/>
      <c r="E20339" s="1"/>
      <c r="F20339" s="1"/>
      <c r="G20339" s="85" t="s">
        <v>4021</v>
      </c>
      <c r="H20339" s="85"/>
      <c r="I20339" s="85"/>
      <c r="J20339" s="85"/>
      <c r="K20339" s="33">
        <f>SUM(K20338:K20338)</f>
        <v>0.66039999999999999</v>
      </c>
    </row>
    <row r="20340" spans="1:11" ht="12.95" customHeight="1" x14ac:dyDescent="0.25">
      <c r="A20340" s="106" t="s">
        <v>4022</v>
      </c>
      <c r="B20340" s="106"/>
      <c r="C20340" s="94" t="s">
        <v>4023</v>
      </c>
      <c r="D20340" s="94" t="s">
        <v>5</v>
      </c>
      <c r="E20340" s="94" t="s">
        <v>4024</v>
      </c>
      <c r="F20340" s="94"/>
      <c r="G20340" s="94" t="s">
        <v>4025</v>
      </c>
      <c r="H20340" s="94"/>
      <c r="I20340" s="94" t="s">
        <v>2086</v>
      </c>
      <c r="J20340" s="94"/>
      <c r="K20340" s="94" t="s">
        <v>4011</v>
      </c>
    </row>
    <row r="20341" spans="1:11" ht="12" customHeight="1" x14ac:dyDescent="0.25">
      <c r="A20341" s="106"/>
      <c r="B20341" s="106"/>
      <c r="C20341" s="94"/>
      <c r="D20341" s="94"/>
      <c r="E20341" s="23" t="s">
        <v>2092</v>
      </c>
      <c r="F20341" s="23" t="s">
        <v>4026</v>
      </c>
      <c r="G20341" s="23" t="s">
        <v>2092</v>
      </c>
      <c r="H20341" s="23" t="s">
        <v>4026</v>
      </c>
      <c r="I20341" s="23" t="s">
        <v>2092</v>
      </c>
      <c r="J20341" s="23" t="s">
        <v>4026</v>
      </c>
      <c r="K20341" s="94"/>
    </row>
    <row r="20342" spans="1:11" ht="27.95" customHeight="1" x14ac:dyDescent="0.25">
      <c r="A20342" s="38" t="s">
        <v>4085</v>
      </c>
      <c r="B20342" s="39" t="s">
        <v>4087</v>
      </c>
      <c r="C20342" s="38" t="s">
        <v>4027</v>
      </c>
      <c r="D20342" s="40">
        <v>1.9630000000000002E-2</v>
      </c>
      <c r="E20342" s="42">
        <v>0</v>
      </c>
      <c r="F20342" s="43">
        <v>1.1100000000000001</v>
      </c>
      <c r="G20342" s="42">
        <v>0</v>
      </c>
      <c r="H20342" s="43">
        <v>0.88</v>
      </c>
      <c r="I20342" s="42">
        <v>0</v>
      </c>
      <c r="J20342" s="43">
        <v>0.72</v>
      </c>
      <c r="K20342" s="41">
        <f>ROUND(D20342*(ROUND(E20342*F20342,4)+ROUND(G20342*H20342,4)+ROUND(I20342*J20342,4)),4)</f>
        <v>0</v>
      </c>
    </row>
    <row r="20343" spans="1:11" ht="15" customHeight="1" x14ac:dyDescent="0.25">
      <c r="A20343" s="1"/>
      <c r="B20343" s="1"/>
      <c r="C20343" s="1"/>
      <c r="D20343" s="1"/>
      <c r="E20343" s="1"/>
      <c r="F20343" s="1"/>
      <c r="G20343" s="85" t="s">
        <v>4028</v>
      </c>
      <c r="H20343" s="85"/>
      <c r="I20343" s="85"/>
      <c r="J20343" s="85"/>
      <c r="K20343" s="33">
        <f>SUM(K20341:K20342)</f>
        <v>0</v>
      </c>
    </row>
    <row r="20344" spans="1:11" ht="15" customHeight="1" x14ac:dyDescent="0.25">
      <c r="A20344" s="9"/>
      <c r="B20344" s="9"/>
      <c r="C20344" s="9"/>
      <c r="D20344" s="9"/>
      <c r="E20344" s="9"/>
      <c r="F20344" s="9"/>
      <c r="G20344" s="92" t="s">
        <v>4029</v>
      </c>
      <c r="H20344" s="92"/>
      <c r="I20344" s="92"/>
      <c r="J20344" s="92"/>
      <c r="K20344" s="33">
        <f>SUM(K20336,K20339,K20343)</f>
        <v>19.786999999999999</v>
      </c>
    </row>
    <row r="20345" spans="1:11" ht="15" customHeight="1" x14ac:dyDescent="0.25">
      <c r="A20345" s="9"/>
      <c r="B20345" s="9"/>
      <c r="C20345" s="9"/>
      <c r="D20345" s="9"/>
      <c r="E20345" s="9"/>
      <c r="F20345" s="9"/>
      <c r="G20345" s="92" t="s">
        <v>3913</v>
      </c>
      <c r="H20345" s="92"/>
      <c r="I20345" s="92"/>
      <c r="J20345" s="92"/>
      <c r="K20345" s="29">
        <f>ROUND(SUM(K20344),2)</f>
        <v>19.79</v>
      </c>
    </row>
    <row r="20346" spans="1:11" ht="9.9499999999999993" customHeight="1" x14ac:dyDescent="0.25">
      <c r="A20346" s="9"/>
      <c r="B20346" s="9"/>
      <c r="C20346" s="9"/>
      <c r="D20346" s="9"/>
      <c r="E20346" s="9"/>
      <c r="F20346" s="9"/>
      <c r="G20346" s="100"/>
      <c r="H20346" s="100"/>
      <c r="I20346" s="100"/>
      <c r="J20346" s="100"/>
      <c r="K20346" s="100"/>
    </row>
    <row r="20347" spans="1:11" ht="20.100000000000001" customHeight="1" x14ac:dyDescent="0.25">
      <c r="A20347" s="99" t="s">
        <v>3688</v>
      </c>
      <c r="B20347" s="99"/>
      <c r="C20347" s="99"/>
      <c r="D20347" s="99"/>
      <c r="E20347" s="99"/>
      <c r="F20347" s="99"/>
      <c r="G20347" s="99"/>
      <c r="H20347" s="99"/>
      <c r="I20347" s="99"/>
      <c r="J20347" s="99"/>
      <c r="K20347" s="99"/>
    </row>
    <row r="20348" spans="1:11" ht="15" customHeight="1" x14ac:dyDescent="0.25">
      <c r="A20348" s="93" t="s">
        <v>3893</v>
      </c>
      <c r="B20348" s="93"/>
      <c r="C20348" s="93"/>
      <c r="D20348" s="94" t="s">
        <v>3</v>
      </c>
      <c r="E20348" s="94"/>
      <c r="F20348" s="23" t="s">
        <v>4</v>
      </c>
      <c r="G20348" s="94" t="s">
        <v>3894</v>
      </c>
      <c r="H20348" s="94"/>
      <c r="I20348" s="94" t="s">
        <v>3895</v>
      </c>
      <c r="J20348" s="94"/>
      <c r="K20348" s="23" t="s">
        <v>3896</v>
      </c>
    </row>
    <row r="20349" spans="1:11" ht="15" customHeight="1" x14ac:dyDescent="0.25">
      <c r="A20349" s="24" t="s">
        <v>4089</v>
      </c>
      <c r="B20349" s="95" t="s">
        <v>4090</v>
      </c>
      <c r="C20349" s="95"/>
      <c r="D20349" s="96" t="s">
        <v>20</v>
      </c>
      <c r="E20349" s="96"/>
      <c r="F20349" s="24" t="s">
        <v>16</v>
      </c>
      <c r="G20349" s="97">
        <v>1</v>
      </c>
      <c r="H20349" s="97"/>
      <c r="I20349" s="98">
        <v>12.85</v>
      </c>
      <c r="J20349" s="98"/>
      <c r="K20349" s="27">
        <f>TRUNC(TRUNC(G20349,8)*I20349,2)</f>
        <v>12.85</v>
      </c>
    </row>
    <row r="20350" spans="1:11" ht="15" customHeight="1" x14ac:dyDescent="0.25">
      <c r="A20350" s="9"/>
      <c r="B20350" s="9"/>
      <c r="C20350" s="9"/>
      <c r="D20350" s="9"/>
      <c r="E20350" s="9"/>
      <c r="F20350" s="9"/>
      <c r="G20350" s="91" t="s">
        <v>3906</v>
      </c>
      <c r="H20350" s="91"/>
      <c r="I20350" s="91"/>
      <c r="J20350" s="91"/>
      <c r="K20350" s="28">
        <f>SUM(K20349:K20349)</f>
        <v>12.85</v>
      </c>
    </row>
    <row r="20351" spans="1:11" ht="15" customHeight="1" x14ac:dyDescent="0.25">
      <c r="A20351" s="93" t="s">
        <v>3907</v>
      </c>
      <c r="B20351" s="93"/>
      <c r="C20351" s="93"/>
      <c r="D20351" s="94" t="s">
        <v>3</v>
      </c>
      <c r="E20351" s="94"/>
      <c r="F20351" s="23" t="s">
        <v>4</v>
      </c>
      <c r="G20351" s="94" t="s">
        <v>3894</v>
      </c>
      <c r="H20351" s="94"/>
      <c r="I20351" s="94" t="s">
        <v>3895</v>
      </c>
      <c r="J20351" s="94"/>
      <c r="K20351" s="23" t="s">
        <v>3896</v>
      </c>
    </row>
    <row r="20352" spans="1:11" ht="15" customHeight="1" x14ac:dyDescent="0.25">
      <c r="A20352" s="24" t="s">
        <v>3961</v>
      </c>
      <c r="B20352" s="95" t="s">
        <v>3962</v>
      </c>
      <c r="C20352" s="95"/>
      <c r="D20352" s="96" t="s">
        <v>20</v>
      </c>
      <c r="E20352" s="96"/>
      <c r="F20352" s="24" t="s">
        <v>2056</v>
      </c>
      <c r="G20352" s="97">
        <v>2.7699999999999999E-2</v>
      </c>
      <c r="H20352" s="97"/>
      <c r="I20352" s="98">
        <v>29.5</v>
      </c>
      <c r="J20352" s="98"/>
      <c r="K20352" s="27">
        <f>TRUNC(TRUNC(G20352,8)*I20352,2)</f>
        <v>0.81</v>
      </c>
    </row>
    <row r="20353" spans="1:11" ht="15" customHeight="1" x14ac:dyDescent="0.25">
      <c r="A20353" s="24" t="s">
        <v>3910</v>
      </c>
      <c r="B20353" s="95" t="s">
        <v>3911</v>
      </c>
      <c r="C20353" s="95"/>
      <c r="D20353" s="96" t="s">
        <v>20</v>
      </c>
      <c r="E20353" s="96"/>
      <c r="F20353" s="24" t="s">
        <v>2056</v>
      </c>
      <c r="G20353" s="97">
        <v>0.1386</v>
      </c>
      <c r="H20353" s="97"/>
      <c r="I20353" s="98">
        <v>24.94</v>
      </c>
      <c r="J20353" s="98"/>
      <c r="K20353" s="27">
        <f>TRUNC(TRUNC(G20353,8)*I20353,2)</f>
        <v>3.45</v>
      </c>
    </row>
    <row r="20354" spans="1:11" ht="18" customHeight="1" x14ac:dyDescent="0.25">
      <c r="A20354" s="9"/>
      <c r="B20354" s="9"/>
      <c r="C20354" s="9"/>
      <c r="D20354" s="9"/>
      <c r="E20354" s="9"/>
      <c r="F20354" s="9"/>
      <c r="G20354" s="91" t="s">
        <v>3912</v>
      </c>
      <c r="H20354" s="91"/>
      <c r="I20354" s="91"/>
      <c r="J20354" s="91"/>
      <c r="K20354" s="28">
        <f>SUM(K20352:K20353)</f>
        <v>4.26</v>
      </c>
    </row>
    <row r="20355" spans="1:11" ht="15" customHeight="1" x14ac:dyDescent="0.25">
      <c r="A20355" s="9"/>
      <c r="B20355" s="9"/>
      <c r="C20355" s="9"/>
      <c r="D20355" s="9"/>
      <c r="E20355" s="9"/>
      <c r="F20355" s="9"/>
      <c r="G20355" s="92" t="s">
        <v>3913</v>
      </c>
      <c r="H20355" s="92"/>
      <c r="I20355" s="92"/>
      <c r="J20355" s="92"/>
      <c r="K20355" s="29">
        <f>ROUND(SUM(K20350,K20354),2)</f>
        <v>17.11</v>
      </c>
    </row>
    <row r="20356" spans="1:11" ht="9.9499999999999993" customHeight="1" x14ac:dyDescent="0.25">
      <c r="A20356" s="9"/>
      <c r="B20356" s="9"/>
      <c r="C20356" s="9"/>
      <c r="D20356" s="9"/>
      <c r="E20356" s="9"/>
      <c r="F20356" s="9"/>
      <c r="G20356" s="100"/>
      <c r="H20356" s="100"/>
      <c r="I20356" s="100"/>
      <c r="J20356" s="100"/>
      <c r="K20356" s="100"/>
    </row>
    <row r="20357" spans="1:11" ht="20.100000000000001" customHeight="1" x14ac:dyDescent="0.25">
      <c r="A20357" s="99" t="s">
        <v>3689</v>
      </c>
      <c r="B20357" s="99"/>
      <c r="C20357" s="99"/>
      <c r="D20357" s="99"/>
      <c r="E20357" s="99"/>
      <c r="F20357" s="99"/>
      <c r="G20357" s="99"/>
      <c r="H20357" s="99"/>
      <c r="I20357" s="99"/>
      <c r="J20357" s="99"/>
      <c r="K20357" s="99"/>
    </row>
    <row r="20358" spans="1:11" ht="12.95" customHeight="1" x14ac:dyDescent="0.25">
      <c r="A20358" s="107" t="s">
        <v>3984</v>
      </c>
      <c r="B20358" s="107"/>
      <c r="C20358" s="107"/>
      <c r="D20358" s="108" t="s">
        <v>3985</v>
      </c>
      <c r="E20358" s="87" t="s">
        <v>3986</v>
      </c>
      <c r="F20358" s="87"/>
      <c r="G20358" s="87" t="s">
        <v>3987</v>
      </c>
      <c r="H20358" s="87"/>
      <c r="I20358" s="87"/>
      <c r="J20358" s="87"/>
      <c r="K20358" s="87" t="s">
        <v>3988</v>
      </c>
    </row>
    <row r="20359" spans="1:11" ht="12" customHeight="1" x14ac:dyDescent="0.25">
      <c r="A20359" s="107"/>
      <c r="B20359" s="107"/>
      <c r="C20359" s="107"/>
      <c r="D20359" s="108"/>
      <c r="E20359" s="23" t="s">
        <v>3989</v>
      </c>
      <c r="F20359" s="23" t="s">
        <v>3990</v>
      </c>
      <c r="G20359" s="94" t="s">
        <v>3989</v>
      </c>
      <c r="H20359" s="94"/>
      <c r="I20359" s="94" t="s">
        <v>3990</v>
      </c>
      <c r="J20359" s="94"/>
      <c r="K20359" s="87"/>
    </row>
    <row r="20360" spans="1:11" ht="15.95" customHeight="1" x14ac:dyDescent="0.25">
      <c r="A20360" s="6" t="s">
        <v>4091</v>
      </c>
      <c r="B20360" s="104" t="s">
        <v>4092</v>
      </c>
      <c r="C20360" s="104"/>
      <c r="D20360" s="44">
        <v>1</v>
      </c>
      <c r="E20360" s="32">
        <v>0.8</v>
      </c>
      <c r="F20360" s="32">
        <v>0.19999999999999996</v>
      </c>
      <c r="G20360" s="105">
        <v>5.32</v>
      </c>
      <c r="H20360" s="105"/>
      <c r="I20360" s="105">
        <v>0.5</v>
      </c>
      <c r="J20360" s="105"/>
      <c r="K20360" s="33">
        <f>TRUNC(D20360*(TRUNC(E20360*G20360,4)+TRUNC(F20360*I20360,4)),4)</f>
        <v>4.3559999999999999</v>
      </c>
    </row>
    <row r="20361" spans="1:11" ht="15" customHeight="1" x14ac:dyDescent="0.25">
      <c r="A20361" s="1"/>
      <c r="B20361" s="1"/>
      <c r="C20361" s="1"/>
      <c r="D20361" s="1"/>
      <c r="E20361" s="1"/>
      <c r="F20361" s="1"/>
      <c r="G20361" s="85" t="s">
        <v>3999</v>
      </c>
      <c r="H20361" s="85"/>
      <c r="I20361" s="85"/>
      <c r="J20361" s="85"/>
      <c r="K20361" s="34">
        <f>SUM(K20359:K20360)</f>
        <v>4.3559999999999999</v>
      </c>
    </row>
    <row r="20362" spans="1:11" ht="20.100000000000001" customHeight="1" x14ac:dyDescent="0.25">
      <c r="A20362" s="106" t="s">
        <v>4000</v>
      </c>
      <c r="B20362" s="106"/>
      <c r="C20362" s="106"/>
      <c r="D20362" s="106"/>
      <c r="E20362" s="106"/>
      <c r="F20362" s="2" t="s">
        <v>4</v>
      </c>
      <c r="G20362" s="87" t="s">
        <v>4001</v>
      </c>
      <c r="H20362" s="87"/>
      <c r="I20362" s="87" t="s">
        <v>4002</v>
      </c>
      <c r="J20362" s="87"/>
      <c r="K20362" s="2" t="s">
        <v>3988</v>
      </c>
    </row>
    <row r="20363" spans="1:11" ht="15" customHeight="1" x14ac:dyDescent="0.25">
      <c r="A20363" s="6" t="s">
        <v>4093</v>
      </c>
      <c r="B20363" s="101" t="s">
        <v>4094</v>
      </c>
      <c r="C20363" s="101"/>
      <c r="D20363" s="101"/>
      <c r="E20363" s="101"/>
      <c r="F20363" s="6" t="s">
        <v>3940</v>
      </c>
      <c r="G20363" s="102">
        <v>0.1333</v>
      </c>
      <c r="H20363" s="102"/>
      <c r="I20363" s="103">
        <v>3.96</v>
      </c>
      <c r="J20363" s="103"/>
      <c r="K20363" s="7">
        <f>TRUNC(TRUNC(G20363,8)*I20363,2)</f>
        <v>0.52</v>
      </c>
    </row>
    <row r="20364" spans="1:11" ht="15" customHeight="1" x14ac:dyDescent="0.25">
      <c r="A20364" s="6" t="s">
        <v>4095</v>
      </c>
      <c r="B20364" s="101" t="s">
        <v>4096</v>
      </c>
      <c r="C20364" s="101"/>
      <c r="D20364" s="101"/>
      <c r="E20364" s="101"/>
      <c r="F20364" s="6" t="s">
        <v>3940</v>
      </c>
      <c r="G20364" s="102">
        <v>2</v>
      </c>
      <c r="H20364" s="102"/>
      <c r="I20364" s="103">
        <v>14.41</v>
      </c>
      <c r="J20364" s="103"/>
      <c r="K20364" s="7">
        <f>TRUNC(TRUNC(G20364,8)*I20364,2)</f>
        <v>28.82</v>
      </c>
    </row>
    <row r="20365" spans="1:11" ht="15" customHeight="1" x14ac:dyDescent="0.25">
      <c r="A20365" s="6" t="s">
        <v>4097</v>
      </c>
      <c r="B20365" s="101" t="s">
        <v>4098</v>
      </c>
      <c r="C20365" s="101"/>
      <c r="D20365" s="101"/>
      <c r="E20365" s="101"/>
      <c r="F20365" s="6" t="s">
        <v>3940</v>
      </c>
      <c r="G20365" s="102">
        <v>3</v>
      </c>
      <c r="H20365" s="102"/>
      <c r="I20365" s="103">
        <v>14.58</v>
      </c>
      <c r="J20365" s="103"/>
      <c r="K20365" s="7">
        <f>TRUNC(TRUNC(G20365,8)*I20365,2)</f>
        <v>43.74</v>
      </c>
    </row>
    <row r="20366" spans="1:11" ht="15" customHeight="1" x14ac:dyDescent="0.25">
      <c r="A20366" s="1"/>
      <c r="B20366" s="1"/>
      <c r="C20366" s="1"/>
      <c r="D20366" s="1"/>
      <c r="E20366" s="1"/>
      <c r="F20366" s="1"/>
      <c r="G20366" s="85" t="s">
        <v>4005</v>
      </c>
      <c r="H20366" s="85"/>
      <c r="I20366" s="85"/>
      <c r="J20366" s="85"/>
      <c r="K20366" s="29">
        <f>SUM(K20363:K20365)</f>
        <v>73.08</v>
      </c>
    </row>
    <row r="20367" spans="1:11" ht="15" customHeight="1" x14ac:dyDescent="0.25">
      <c r="A20367" s="9"/>
      <c r="B20367" s="9"/>
      <c r="C20367" s="9"/>
      <c r="D20367" s="9"/>
      <c r="E20367" s="9"/>
      <c r="F20367" s="9"/>
      <c r="G20367" s="92" t="s">
        <v>4006</v>
      </c>
      <c r="H20367" s="92"/>
      <c r="I20367" s="92"/>
      <c r="J20367" s="92"/>
      <c r="K20367" s="33">
        <f>SUM(K20361,K20366)</f>
        <v>77.435999999999993</v>
      </c>
    </row>
    <row r="20368" spans="1:11" ht="15" customHeight="1" x14ac:dyDescent="0.25">
      <c r="A20368" s="9"/>
      <c r="B20368" s="9"/>
      <c r="C20368" s="9"/>
      <c r="D20368" s="9"/>
      <c r="E20368" s="9"/>
      <c r="F20368" s="9"/>
      <c r="G20368" s="92" t="s">
        <v>4007</v>
      </c>
      <c r="H20368" s="92"/>
      <c r="I20368" s="92"/>
      <c r="J20368" s="92"/>
      <c r="K20368" s="35">
        <v>22.5</v>
      </c>
    </row>
    <row r="20369" spans="1:11" ht="15" customHeight="1" x14ac:dyDescent="0.25">
      <c r="A20369" s="9"/>
      <c r="B20369" s="9"/>
      <c r="C20369" s="9"/>
      <c r="D20369" s="9"/>
      <c r="E20369" s="9"/>
      <c r="F20369" s="9"/>
      <c r="G20369" s="92" t="s">
        <v>4008</v>
      </c>
      <c r="H20369" s="92"/>
      <c r="I20369" s="92"/>
      <c r="J20369" s="92"/>
      <c r="K20369" s="33">
        <f>TRUNC(K20367/K20368,4)</f>
        <v>3.4416000000000002</v>
      </c>
    </row>
    <row r="20370" spans="1:11" ht="15" customHeight="1" x14ac:dyDescent="0.25">
      <c r="A20370" s="9"/>
      <c r="B20370" s="9"/>
      <c r="C20370" s="9"/>
      <c r="D20370" s="9"/>
      <c r="E20370" s="9"/>
      <c r="F20370" s="9"/>
      <c r="G20370" s="92" t="s">
        <v>4029</v>
      </c>
      <c r="H20370" s="92"/>
      <c r="I20370" s="92"/>
      <c r="J20370" s="92"/>
      <c r="K20370" s="33">
        <f>SUM(K20369)</f>
        <v>3.4416000000000002</v>
      </c>
    </row>
    <row r="20371" spans="1:11" ht="15" customHeight="1" x14ac:dyDescent="0.25">
      <c r="A20371" s="9"/>
      <c r="B20371" s="9"/>
      <c r="C20371" s="9"/>
      <c r="D20371" s="9"/>
      <c r="E20371" s="9"/>
      <c r="F20371" s="9"/>
      <c r="G20371" s="92" t="s">
        <v>3913</v>
      </c>
      <c r="H20371" s="92"/>
      <c r="I20371" s="92"/>
      <c r="J20371" s="92"/>
      <c r="K20371" s="29">
        <f>ROUND(SUM(K20370),2)</f>
        <v>3.44</v>
      </c>
    </row>
    <row r="20372" spans="1:11" ht="9.9499999999999993" customHeight="1" x14ac:dyDescent="0.25">
      <c r="A20372" s="9"/>
      <c r="B20372" s="9"/>
      <c r="C20372" s="9"/>
      <c r="D20372" s="9"/>
      <c r="E20372" s="9"/>
      <c r="F20372" s="9"/>
      <c r="G20372" s="100"/>
      <c r="H20372" s="100"/>
      <c r="I20372" s="100"/>
      <c r="J20372" s="100"/>
      <c r="K20372" s="100"/>
    </row>
    <row r="20373" spans="1:11" ht="20.100000000000001" customHeight="1" x14ac:dyDescent="0.25">
      <c r="A20373" s="99" t="s">
        <v>3690</v>
      </c>
      <c r="B20373" s="99"/>
      <c r="C20373" s="99"/>
      <c r="D20373" s="99"/>
      <c r="E20373" s="99"/>
      <c r="F20373" s="99"/>
      <c r="G20373" s="99"/>
      <c r="H20373" s="99"/>
      <c r="I20373" s="99"/>
      <c r="J20373" s="99"/>
      <c r="K20373" s="99"/>
    </row>
    <row r="20374" spans="1:11" ht="15" customHeight="1" x14ac:dyDescent="0.25">
      <c r="A20374" s="93" t="s">
        <v>3893</v>
      </c>
      <c r="B20374" s="93"/>
      <c r="C20374" s="93"/>
      <c r="D20374" s="94" t="s">
        <v>3</v>
      </c>
      <c r="E20374" s="94"/>
      <c r="F20374" s="23" t="s">
        <v>4</v>
      </c>
      <c r="G20374" s="94" t="s">
        <v>3894</v>
      </c>
      <c r="H20374" s="94"/>
      <c r="I20374" s="94" t="s">
        <v>3895</v>
      </c>
      <c r="J20374" s="94"/>
      <c r="K20374" s="23" t="s">
        <v>3896</v>
      </c>
    </row>
    <row r="20375" spans="1:11" ht="15" customHeight="1" x14ac:dyDescent="0.25">
      <c r="A20375" s="24" t="s">
        <v>3951</v>
      </c>
      <c r="B20375" s="95" t="s">
        <v>3952</v>
      </c>
      <c r="C20375" s="95"/>
      <c r="D20375" s="96" t="s">
        <v>3953</v>
      </c>
      <c r="E20375" s="96"/>
      <c r="F20375" s="24" t="s">
        <v>3954</v>
      </c>
      <c r="G20375" s="97">
        <v>4.0000000000000001E-3</v>
      </c>
      <c r="H20375" s="97"/>
      <c r="I20375" s="98">
        <v>215</v>
      </c>
      <c r="J20375" s="98"/>
      <c r="K20375" s="27">
        <f>ROUND(ROUND(G20375,8)*I20375,2)</f>
        <v>0.86</v>
      </c>
    </row>
    <row r="20376" spans="1:11" ht="15" customHeight="1" x14ac:dyDescent="0.25">
      <c r="A20376" s="24" t="s">
        <v>3955</v>
      </c>
      <c r="B20376" s="95" t="s">
        <v>3956</v>
      </c>
      <c r="C20376" s="95"/>
      <c r="D20376" s="96" t="s">
        <v>20</v>
      </c>
      <c r="E20376" s="96"/>
      <c r="F20376" s="24" t="s">
        <v>3903</v>
      </c>
      <c r="G20376" s="97">
        <v>5.0000000000000001E-3</v>
      </c>
      <c r="H20376" s="97"/>
      <c r="I20376" s="98">
        <v>19.37</v>
      </c>
      <c r="J20376" s="98"/>
      <c r="K20376" s="27">
        <f>ROUND(ROUND(G20376,8)*I20376,2)</f>
        <v>0.1</v>
      </c>
    </row>
    <row r="20377" spans="1:11" ht="15" customHeight="1" x14ac:dyDescent="0.25">
      <c r="A20377" s="9"/>
      <c r="B20377" s="9"/>
      <c r="C20377" s="9"/>
      <c r="D20377" s="9"/>
      <c r="E20377" s="9"/>
      <c r="F20377" s="9"/>
      <c r="G20377" s="91" t="s">
        <v>3906</v>
      </c>
      <c r="H20377" s="91"/>
      <c r="I20377" s="91"/>
      <c r="J20377" s="91"/>
      <c r="K20377" s="28">
        <f>SUM(K20375:K20376)</f>
        <v>0.96</v>
      </c>
    </row>
    <row r="20378" spans="1:11" ht="15" customHeight="1" x14ac:dyDescent="0.25">
      <c r="A20378" s="93" t="s">
        <v>3907</v>
      </c>
      <c r="B20378" s="93"/>
      <c r="C20378" s="93"/>
      <c r="D20378" s="94" t="s">
        <v>3</v>
      </c>
      <c r="E20378" s="94"/>
      <c r="F20378" s="23" t="s">
        <v>4</v>
      </c>
      <c r="G20378" s="94" t="s">
        <v>3894</v>
      </c>
      <c r="H20378" s="94"/>
      <c r="I20378" s="94" t="s">
        <v>3895</v>
      </c>
      <c r="J20378" s="94"/>
      <c r="K20378" s="23" t="s">
        <v>3896</v>
      </c>
    </row>
    <row r="20379" spans="1:11" ht="21" customHeight="1" x14ac:dyDescent="0.25">
      <c r="A20379" s="24" t="s">
        <v>3908</v>
      </c>
      <c r="B20379" s="95" t="s">
        <v>3909</v>
      </c>
      <c r="C20379" s="95"/>
      <c r="D20379" s="96" t="s">
        <v>20</v>
      </c>
      <c r="E20379" s="96"/>
      <c r="F20379" s="24" t="s">
        <v>2056</v>
      </c>
      <c r="G20379" s="97">
        <v>0.03</v>
      </c>
      <c r="H20379" s="97"/>
      <c r="I20379" s="98">
        <v>32.24</v>
      </c>
      <c r="J20379" s="98"/>
      <c r="K20379" s="27">
        <f>ROUND(ROUND(G20379,8)*I20379,2)</f>
        <v>0.97</v>
      </c>
    </row>
    <row r="20380" spans="1:11" ht="15" customHeight="1" x14ac:dyDescent="0.25">
      <c r="A20380" s="24" t="s">
        <v>3910</v>
      </c>
      <c r="B20380" s="95" t="s">
        <v>3911</v>
      </c>
      <c r="C20380" s="95"/>
      <c r="D20380" s="96" t="s">
        <v>20</v>
      </c>
      <c r="E20380" s="96"/>
      <c r="F20380" s="24" t="s">
        <v>2056</v>
      </c>
      <c r="G20380" s="97">
        <v>0.03</v>
      </c>
      <c r="H20380" s="97"/>
      <c r="I20380" s="98">
        <v>24.94</v>
      </c>
      <c r="J20380" s="98"/>
      <c r="K20380" s="27">
        <f>ROUND(ROUND(G20380,8)*I20380,2)</f>
        <v>0.75</v>
      </c>
    </row>
    <row r="20381" spans="1:11" ht="18" customHeight="1" x14ac:dyDescent="0.25">
      <c r="A20381" s="9"/>
      <c r="B20381" s="9"/>
      <c r="C20381" s="9"/>
      <c r="D20381" s="9"/>
      <c r="E20381" s="9"/>
      <c r="F20381" s="9"/>
      <c r="G20381" s="91" t="s">
        <v>3912</v>
      </c>
      <c r="H20381" s="91"/>
      <c r="I20381" s="91"/>
      <c r="J20381" s="91"/>
      <c r="K20381" s="28">
        <f>SUM(K20379:K20380)</f>
        <v>1.72</v>
      </c>
    </row>
    <row r="20382" spans="1:11" ht="15" customHeight="1" x14ac:dyDescent="0.25">
      <c r="A20382" s="9"/>
      <c r="B20382" s="9"/>
      <c r="C20382" s="9"/>
      <c r="D20382" s="9"/>
      <c r="E20382" s="9"/>
      <c r="F20382" s="9"/>
      <c r="G20382" s="92" t="s">
        <v>3913</v>
      </c>
      <c r="H20382" s="92"/>
      <c r="I20382" s="92"/>
      <c r="J20382" s="92"/>
      <c r="K20382" s="29">
        <f>ROUND(SUM(K20377,K20381),2)</f>
        <v>2.68</v>
      </c>
    </row>
    <row r="20383" spans="1:11" ht="9.9499999999999993" customHeight="1" x14ac:dyDescent="0.25">
      <c r="A20383" s="9"/>
      <c r="B20383" s="9"/>
      <c r="C20383" s="9"/>
      <c r="D20383" s="9"/>
      <c r="E20383" s="9"/>
      <c r="F20383" s="9"/>
      <c r="G20383" s="100"/>
      <c r="H20383" s="100"/>
      <c r="I20383" s="100"/>
      <c r="J20383" s="100"/>
      <c r="K20383" s="100"/>
    </row>
    <row r="20384" spans="1:11" ht="20.100000000000001" customHeight="1" x14ac:dyDescent="0.25">
      <c r="A20384" s="99" t="s">
        <v>3691</v>
      </c>
      <c r="B20384" s="99"/>
      <c r="C20384" s="99"/>
      <c r="D20384" s="99"/>
      <c r="E20384" s="99"/>
      <c r="F20384" s="99"/>
      <c r="G20384" s="99"/>
      <c r="H20384" s="99"/>
      <c r="I20384" s="99"/>
      <c r="J20384" s="99"/>
      <c r="K20384" s="99"/>
    </row>
    <row r="20385" spans="1:11" ht="15" customHeight="1" x14ac:dyDescent="0.25">
      <c r="A20385" s="93" t="s">
        <v>3916</v>
      </c>
      <c r="B20385" s="93"/>
      <c r="C20385" s="93"/>
      <c r="D20385" s="94" t="s">
        <v>3</v>
      </c>
      <c r="E20385" s="94"/>
      <c r="F20385" s="23" t="s">
        <v>4</v>
      </c>
      <c r="G20385" s="94" t="s">
        <v>3894</v>
      </c>
      <c r="H20385" s="94"/>
      <c r="I20385" s="94" t="s">
        <v>3895</v>
      </c>
      <c r="J20385" s="94"/>
      <c r="K20385" s="23" t="s">
        <v>3896</v>
      </c>
    </row>
    <row r="20386" spans="1:11" ht="29.1" customHeight="1" x14ac:dyDescent="0.25">
      <c r="A20386" s="24" t="s">
        <v>3957</v>
      </c>
      <c r="B20386" s="95" t="s">
        <v>3958</v>
      </c>
      <c r="C20386" s="95"/>
      <c r="D20386" s="96" t="s">
        <v>20</v>
      </c>
      <c r="E20386" s="96"/>
      <c r="F20386" s="24" t="s">
        <v>3936</v>
      </c>
      <c r="G20386" s="97">
        <v>2.8999999999999998E-3</v>
      </c>
      <c r="H20386" s="97"/>
      <c r="I20386" s="98">
        <v>75.540000000000006</v>
      </c>
      <c r="J20386" s="98"/>
      <c r="K20386" s="27">
        <f>TRUNC(TRUNC(G20386,8)*I20386,2)</f>
        <v>0.21</v>
      </c>
    </row>
    <row r="20387" spans="1:11" ht="29.1" customHeight="1" x14ac:dyDescent="0.25">
      <c r="A20387" s="24" t="s">
        <v>3959</v>
      </c>
      <c r="B20387" s="95" t="s">
        <v>3960</v>
      </c>
      <c r="C20387" s="95"/>
      <c r="D20387" s="96" t="s">
        <v>20</v>
      </c>
      <c r="E20387" s="96"/>
      <c r="F20387" s="24" t="s">
        <v>30</v>
      </c>
      <c r="G20387" s="97">
        <v>1.6999999999999999E-3</v>
      </c>
      <c r="H20387" s="97"/>
      <c r="I20387" s="98">
        <v>198.53</v>
      </c>
      <c r="J20387" s="98"/>
      <c r="K20387" s="27">
        <f>TRUNC(TRUNC(G20387,8)*I20387,2)</f>
        <v>0.33</v>
      </c>
    </row>
    <row r="20388" spans="1:11" ht="18" customHeight="1" x14ac:dyDescent="0.25">
      <c r="A20388" s="9"/>
      <c r="B20388" s="9"/>
      <c r="C20388" s="9"/>
      <c r="D20388" s="9"/>
      <c r="E20388" s="9"/>
      <c r="F20388" s="9"/>
      <c r="G20388" s="91" t="s">
        <v>3919</v>
      </c>
      <c r="H20388" s="91"/>
      <c r="I20388" s="91"/>
      <c r="J20388" s="91"/>
      <c r="K20388" s="28">
        <f>SUM(K20386:K20387)</f>
        <v>0.54</v>
      </c>
    </row>
    <row r="20389" spans="1:11" ht="15" customHeight="1" x14ac:dyDescent="0.25">
      <c r="A20389" s="93" t="s">
        <v>3907</v>
      </c>
      <c r="B20389" s="93"/>
      <c r="C20389" s="93"/>
      <c r="D20389" s="94" t="s">
        <v>3</v>
      </c>
      <c r="E20389" s="94"/>
      <c r="F20389" s="23" t="s">
        <v>4</v>
      </c>
      <c r="G20389" s="94" t="s">
        <v>3894</v>
      </c>
      <c r="H20389" s="94"/>
      <c r="I20389" s="94" t="s">
        <v>3895</v>
      </c>
      <c r="J20389" s="94"/>
      <c r="K20389" s="23" t="s">
        <v>3896</v>
      </c>
    </row>
    <row r="20390" spans="1:11" ht="15" customHeight="1" x14ac:dyDescent="0.25">
      <c r="A20390" s="24" t="s">
        <v>3961</v>
      </c>
      <c r="B20390" s="95" t="s">
        <v>3962</v>
      </c>
      <c r="C20390" s="95"/>
      <c r="D20390" s="96" t="s">
        <v>20</v>
      </c>
      <c r="E20390" s="96"/>
      <c r="F20390" s="24" t="s">
        <v>2056</v>
      </c>
      <c r="G20390" s="97">
        <v>4.5999999999999999E-3</v>
      </c>
      <c r="H20390" s="97"/>
      <c r="I20390" s="98">
        <v>29.5</v>
      </c>
      <c r="J20390" s="98"/>
      <c r="K20390" s="27">
        <f>TRUNC(TRUNC(G20390,8)*I20390,2)</f>
        <v>0.13</v>
      </c>
    </row>
    <row r="20391" spans="1:11" ht="18" customHeight="1" x14ac:dyDescent="0.25">
      <c r="A20391" s="9"/>
      <c r="B20391" s="9"/>
      <c r="C20391" s="9"/>
      <c r="D20391" s="9"/>
      <c r="E20391" s="9"/>
      <c r="F20391" s="9"/>
      <c r="G20391" s="91" t="s">
        <v>3912</v>
      </c>
      <c r="H20391" s="91"/>
      <c r="I20391" s="91"/>
      <c r="J20391" s="91"/>
      <c r="K20391" s="28">
        <f>SUM(K20390:K20390)</f>
        <v>0.13</v>
      </c>
    </row>
    <row r="20392" spans="1:11" ht="15" customHeight="1" x14ac:dyDescent="0.25">
      <c r="A20392" s="9"/>
      <c r="B20392" s="9"/>
      <c r="C20392" s="9"/>
      <c r="D20392" s="9"/>
      <c r="E20392" s="9"/>
      <c r="F20392" s="9"/>
      <c r="G20392" s="92" t="s">
        <v>3913</v>
      </c>
      <c r="H20392" s="92"/>
      <c r="I20392" s="92"/>
      <c r="J20392" s="92"/>
      <c r="K20392" s="29">
        <f>ROUND(SUM(K20388,K20391),2)</f>
        <v>0.67</v>
      </c>
    </row>
    <row r="20393" spans="1:11" ht="9.9499999999999993" customHeight="1" x14ac:dyDescent="0.25">
      <c r="A20393" s="9"/>
      <c r="B20393" s="9"/>
      <c r="C20393" s="9"/>
      <c r="D20393" s="9"/>
      <c r="E20393" s="9"/>
      <c r="F20393" s="9"/>
      <c r="G20393" s="100"/>
      <c r="H20393" s="100"/>
      <c r="I20393" s="100"/>
      <c r="J20393" s="100"/>
      <c r="K20393" s="100"/>
    </row>
    <row r="20394" spans="1:11" ht="20.100000000000001" customHeight="1" x14ac:dyDescent="0.25">
      <c r="A20394" s="99" t="s">
        <v>3692</v>
      </c>
      <c r="B20394" s="99"/>
      <c r="C20394" s="99"/>
      <c r="D20394" s="99"/>
      <c r="E20394" s="99"/>
      <c r="F20394" s="99"/>
      <c r="G20394" s="99"/>
      <c r="H20394" s="99"/>
      <c r="I20394" s="99"/>
      <c r="J20394" s="99"/>
      <c r="K20394" s="99"/>
    </row>
    <row r="20395" spans="1:11" ht="15" customHeight="1" x14ac:dyDescent="0.25">
      <c r="A20395" s="93" t="s">
        <v>3916</v>
      </c>
      <c r="B20395" s="93"/>
      <c r="C20395" s="93"/>
      <c r="D20395" s="94" t="s">
        <v>3</v>
      </c>
      <c r="E20395" s="94"/>
      <c r="F20395" s="23" t="s">
        <v>4</v>
      </c>
      <c r="G20395" s="94" t="s">
        <v>3894</v>
      </c>
      <c r="H20395" s="94"/>
      <c r="I20395" s="94" t="s">
        <v>3895</v>
      </c>
      <c r="J20395" s="94"/>
      <c r="K20395" s="23" t="s">
        <v>3896</v>
      </c>
    </row>
    <row r="20396" spans="1:11" ht="29.1" customHeight="1" x14ac:dyDescent="0.25">
      <c r="A20396" s="24" t="s">
        <v>3957</v>
      </c>
      <c r="B20396" s="95" t="s">
        <v>3958</v>
      </c>
      <c r="C20396" s="95"/>
      <c r="D20396" s="96" t="s">
        <v>20</v>
      </c>
      <c r="E20396" s="96"/>
      <c r="F20396" s="24" t="s">
        <v>3936</v>
      </c>
      <c r="G20396" s="97">
        <v>1.95E-2</v>
      </c>
      <c r="H20396" s="97"/>
      <c r="I20396" s="98">
        <v>75.540000000000006</v>
      </c>
      <c r="J20396" s="98"/>
      <c r="K20396" s="27">
        <f>TRUNC(TRUNC(G20396,8)*I20396,2)</f>
        <v>1.47</v>
      </c>
    </row>
    <row r="20397" spans="1:11" ht="29.1" customHeight="1" x14ac:dyDescent="0.25">
      <c r="A20397" s="24" t="s">
        <v>3959</v>
      </c>
      <c r="B20397" s="95" t="s">
        <v>3960</v>
      </c>
      <c r="C20397" s="95"/>
      <c r="D20397" s="96" t="s">
        <v>20</v>
      </c>
      <c r="E20397" s="96"/>
      <c r="F20397" s="24" t="s">
        <v>30</v>
      </c>
      <c r="G20397" s="97">
        <v>1.15E-2</v>
      </c>
      <c r="H20397" s="97"/>
      <c r="I20397" s="98">
        <v>198.53</v>
      </c>
      <c r="J20397" s="98"/>
      <c r="K20397" s="27">
        <f>TRUNC(TRUNC(G20397,8)*I20397,2)</f>
        <v>2.2799999999999998</v>
      </c>
    </row>
    <row r="20398" spans="1:11" ht="18" customHeight="1" x14ac:dyDescent="0.25">
      <c r="A20398" s="9"/>
      <c r="B20398" s="9"/>
      <c r="C20398" s="9"/>
      <c r="D20398" s="9"/>
      <c r="E20398" s="9"/>
      <c r="F20398" s="9"/>
      <c r="G20398" s="91" t="s">
        <v>3919</v>
      </c>
      <c r="H20398" s="91"/>
      <c r="I20398" s="91"/>
      <c r="J20398" s="91"/>
      <c r="K20398" s="28">
        <f>SUM(K20396:K20397)</f>
        <v>3.75</v>
      </c>
    </row>
    <row r="20399" spans="1:11" ht="15" customHeight="1" x14ac:dyDescent="0.25">
      <c r="A20399" s="93" t="s">
        <v>3907</v>
      </c>
      <c r="B20399" s="93"/>
      <c r="C20399" s="93"/>
      <c r="D20399" s="94" t="s">
        <v>3</v>
      </c>
      <c r="E20399" s="94"/>
      <c r="F20399" s="23" t="s">
        <v>4</v>
      </c>
      <c r="G20399" s="94" t="s">
        <v>3894</v>
      </c>
      <c r="H20399" s="94"/>
      <c r="I20399" s="94" t="s">
        <v>3895</v>
      </c>
      <c r="J20399" s="94"/>
      <c r="K20399" s="23" t="s">
        <v>3896</v>
      </c>
    </row>
    <row r="20400" spans="1:11" ht="15" customHeight="1" x14ac:dyDescent="0.25">
      <c r="A20400" s="24" t="s">
        <v>3910</v>
      </c>
      <c r="B20400" s="95" t="s">
        <v>3911</v>
      </c>
      <c r="C20400" s="95"/>
      <c r="D20400" s="96" t="s">
        <v>20</v>
      </c>
      <c r="E20400" s="96"/>
      <c r="F20400" s="24" t="s">
        <v>2056</v>
      </c>
      <c r="G20400" s="97">
        <v>3.1E-2</v>
      </c>
      <c r="H20400" s="97"/>
      <c r="I20400" s="98">
        <v>24.94</v>
      </c>
      <c r="J20400" s="98"/>
      <c r="K20400" s="27">
        <f>TRUNC(TRUNC(G20400,8)*I20400,2)</f>
        <v>0.77</v>
      </c>
    </row>
    <row r="20401" spans="1:11" ht="18" customHeight="1" x14ac:dyDescent="0.25">
      <c r="A20401" s="9"/>
      <c r="B20401" s="9"/>
      <c r="C20401" s="9"/>
      <c r="D20401" s="9"/>
      <c r="E20401" s="9"/>
      <c r="F20401" s="9"/>
      <c r="G20401" s="91" t="s">
        <v>3912</v>
      </c>
      <c r="H20401" s="91"/>
      <c r="I20401" s="91"/>
      <c r="J20401" s="91"/>
      <c r="K20401" s="28">
        <f>SUM(K20400:K20400)</f>
        <v>0.77</v>
      </c>
    </row>
    <row r="20402" spans="1:11" ht="15" customHeight="1" x14ac:dyDescent="0.25">
      <c r="A20402" s="9"/>
      <c r="B20402" s="9"/>
      <c r="C20402" s="9"/>
      <c r="D20402" s="9"/>
      <c r="E20402" s="9"/>
      <c r="F20402" s="9"/>
      <c r="G20402" s="92" t="s">
        <v>3913</v>
      </c>
      <c r="H20402" s="92"/>
      <c r="I20402" s="92"/>
      <c r="J20402" s="92"/>
      <c r="K20402" s="29">
        <f>ROUND(SUM(K20398,K20401),2)</f>
        <v>4.5199999999999996</v>
      </c>
    </row>
    <row r="20403" spans="1:11" ht="9.9499999999999993" customHeight="1" x14ac:dyDescent="0.25">
      <c r="A20403" s="9"/>
      <c r="B20403" s="9"/>
      <c r="C20403" s="9"/>
      <c r="D20403" s="9"/>
      <c r="E20403" s="9"/>
      <c r="F20403" s="9"/>
      <c r="G20403" s="100"/>
      <c r="H20403" s="100"/>
      <c r="I20403" s="100"/>
      <c r="J20403" s="100"/>
      <c r="K20403" s="100"/>
    </row>
    <row r="20404" spans="1:11" ht="20.100000000000001" customHeight="1" x14ac:dyDescent="0.25">
      <c r="A20404" s="99" t="s">
        <v>3693</v>
      </c>
      <c r="B20404" s="99"/>
      <c r="C20404" s="99"/>
      <c r="D20404" s="99"/>
      <c r="E20404" s="99"/>
      <c r="F20404" s="99"/>
      <c r="G20404" s="99"/>
      <c r="H20404" s="99"/>
      <c r="I20404" s="99"/>
      <c r="J20404" s="99"/>
      <c r="K20404" s="99"/>
    </row>
    <row r="20405" spans="1:11" ht="15" customHeight="1" x14ac:dyDescent="0.25">
      <c r="A20405" s="93" t="s">
        <v>3916</v>
      </c>
      <c r="B20405" s="93"/>
      <c r="C20405" s="93"/>
      <c r="D20405" s="94" t="s">
        <v>3</v>
      </c>
      <c r="E20405" s="94"/>
      <c r="F20405" s="23" t="s">
        <v>4</v>
      </c>
      <c r="G20405" s="94" t="s">
        <v>3894</v>
      </c>
      <c r="H20405" s="94"/>
      <c r="I20405" s="94" t="s">
        <v>3895</v>
      </c>
      <c r="J20405" s="94"/>
      <c r="K20405" s="23" t="s">
        <v>3896</v>
      </c>
    </row>
    <row r="20406" spans="1:11" ht="29.1" customHeight="1" x14ac:dyDescent="0.25">
      <c r="A20406" s="24" t="s">
        <v>3963</v>
      </c>
      <c r="B20406" s="95" t="s">
        <v>3964</v>
      </c>
      <c r="C20406" s="95"/>
      <c r="D20406" s="96" t="s">
        <v>20</v>
      </c>
      <c r="E20406" s="96"/>
      <c r="F20406" s="24" t="s">
        <v>3936</v>
      </c>
      <c r="G20406" s="97">
        <v>0.86950000000000005</v>
      </c>
      <c r="H20406" s="97"/>
      <c r="I20406" s="98">
        <v>8.9</v>
      </c>
      <c r="J20406" s="98"/>
      <c r="K20406" s="27">
        <f>TRUNC(TRUNC(G20406,8)*I20406,2)</f>
        <v>7.73</v>
      </c>
    </row>
    <row r="20407" spans="1:11" ht="29.1" customHeight="1" x14ac:dyDescent="0.25">
      <c r="A20407" s="24" t="s">
        <v>3965</v>
      </c>
      <c r="B20407" s="95" t="s">
        <v>3966</v>
      </c>
      <c r="C20407" s="95"/>
      <c r="D20407" s="96" t="s">
        <v>20</v>
      </c>
      <c r="E20407" s="96"/>
      <c r="F20407" s="24" t="s">
        <v>30</v>
      </c>
      <c r="G20407" s="97">
        <v>1.137</v>
      </c>
      <c r="H20407" s="97"/>
      <c r="I20407" s="98">
        <v>32.76</v>
      </c>
      <c r="J20407" s="98"/>
      <c r="K20407" s="27">
        <f>TRUNC(TRUNC(G20407,8)*I20407,2)</f>
        <v>37.24</v>
      </c>
    </row>
    <row r="20408" spans="1:11" ht="21" customHeight="1" x14ac:dyDescent="0.25">
      <c r="A20408" s="24" t="s">
        <v>3967</v>
      </c>
      <c r="B20408" s="95" t="s">
        <v>3968</v>
      </c>
      <c r="C20408" s="95"/>
      <c r="D20408" s="96" t="s">
        <v>20</v>
      </c>
      <c r="E20408" s="96"/>
      <c r="F20408" s="24" t="s">
        <v>3936</v>
      </c>
      <c r="G20408" s="97">
        <v>0.86950000000000005</v>
      </c>
      <c r="H20408" s="97"/>
      <c r="I20408" s="98">
        <v>27.59</v>
      </c>
      <c r="J20408" s="98"/>
      <c r="K20408" s="27">
        <f>TRUNC(TRUNC(G20408,8)*I20408,2)</f>
        <v>23.98</v>
      </c>
    </row>
    <row r="20409" spans="1:11" ht="21" customHeight="1" x14ac:dyDescent="0.25">
      <c r="A20409" s="24" t="s">
        <v>3969</v>
      </c>
      <c r="B20409" s="95" t="s">
        <v>3970</v>
      </c>
      <c r="C20409" s="95"/>
      <c r="D20409" s="96" t="s">
        <v>20</v>
      </c>
      <c r="E20409" s="96"/>
      <c r="F20409" s="24" t="s">
        <v>30</v>
      </c>
      <c r="G20409" s="97">
        <v>1.137</v>
      </c>
      <c r="H20409" s="97"/>
      <c r="I20409" s="98">
        <v>28.09</v>
      </c>
      <c r="J20409" s="98"/>
      <c r="K20409" s="27">
        <f>TRUNC(TRUNC(G20409,8)*I20409,2)</f>
        <v>31.93</v>
      </c>
    </row>
    <row r="20410" spans="1:11" ht="18" customHeight="1" x14ac:dyDescent="0.25">
      <c r="A20410" s="9"/>
      <c r="B20410" s="9"/>
      <c r="C20410" s="9"/>
      <c r="D20410" s="9"/>
      <c r="E20410" s="9"/>
      <c r="F20410" s="9"/>
      <c r="G20410" s="91" t="s">
        <v>3919</v>
      </c>
      <c r="H20410" s="91"/>
      <c r="I20410" s="91"/>
      <c r="J20410" s="91"/>
      <c r="K20410" s="28">
        <f>SUM(K20406:K20409)</f>
        <v>100.88</v>
      </c>
    </row>
    <row r="20411" spans="1:11" ht="15" customHeight="1" x14ac:dyDescent="0.25">
      <c r="A20411" s="93" t="s">
        <v>3907</v>
      </c>
      <c r="B20411" s="93"/>
      <c r="C20411" s="93"/>
      <c r="D20411" s="94" t="s">
        <v>3</v>
      </c>
      <c r="E20411" s="94"/>
      <c r="F20411" s="23" t="s">
        <v>4</v>
      </c>
      <c r="G20411" s="94" t="s">
        <v>3894</v>
      </c>
      <c r="H20411" s="94"/>
      <c r="I20411" s="94" t="s">
        <v>3895</v>
      </c>
      <c r="J20411" s="94"/>
      <c r="K20411" s="23" t="s">
        <v>3896</v>
      </c>
    </row>
    <row r="20412" spans="1:11" ht="15" customHeight="1" x14ac:dyDescent="0.25">
      <c r="A20412" s="24" t="s">
        <v>3971</v>
      </c>
      <c r="B20412" s="95" t="s">
        <v>3972</v>
      </c>
      <c r="C20412" s="95"/>
      <c r="D20412" s="96" t="s">
        <v>20</v>
      </c>
      <c r="E20412" s="96"/>
      <c r="F20412" s="24" t="s">
        <v>2056</v>
      </c>
      <c r="G20412" s="97">
        <v>7.22E-2</v>
      </c>
      <c r="H20412" s="97"/>
      <c r="I20412" s="98">
        <v>32.69</v>
      </c>
      <c r="J20412" s="98"/>
      <c r="K20412" s="27">
        <f>TRUNC(TRUNC(G20412,8)*I20412,2)</f>
        <v>2.36</v>
      </c>
    </row>
    <row r="20413" spans="1:11" ht="15" customHeight="1" x14ac:dyDescent="0.25">
      <c r="A20413" s="24" t="s">
        <v>3910</v>
      </c>
      <c r="B20413" s="95" t="s">
        <v>3911</v>
      </c>
      <c r="C20413" s="95"/>
      <c r="D20413" s="96" t="s">
        <v>20</v>
      </c>
      <c r="E20413" s="96"/>
      <c r="F20413" s="24" t="s">
        <v>2056</v>
      </c>
      <c r="G20413" s="97">
        <v>0.44790000000000002</v>
      </c>
      <c r="H20413" s="97"/>
      <c r="I20413" s="98">
        <v>24.94</v>
      </c>
      <c r="J20413" s="98"/>
      <c r="K20413" s="27">
        <f>TRUNC(TRUNC(G20413,8)*I20413,2)</f>
        <v>11.17</v>
      </c>
    </row>
    <row r="20414" spans="1:11" ht="18" customHeight="1" x14ac:dyDescent="0.25">
      <c r="A20414" s="9"/>
      <c r="B20414" s="9"/>
      <c r="C20414" s="9"/>
      <c r="D20414" s="9"/>
      <c r="E20414" s="9"/>
      <c r="F20414" s="9"/>
      <c r="G20414" s="91" t="s">
        <v>3912</v>
      </c>
      <c r="H20414" s="91"/>
      <c r="I20414" s="91"/>
      <c r="J20414" s="91"/>
      <c r="K20414" s="28">
        <f>SUM(K20412:K20413)</f>
        <v>13.53</v>
      </c>
    </row>
    <row r="20415" spans="1:11" ht="15" customHeight="1" x14ac:dyDescent="0.25">
      <c r="A20415" s="9"/>
      <c r="B20415" s="9"/>
      <c r="C20415" s="9"/>
      <c r="D20415" s="9"/>
      <c r="E20415" s="9"/>
      <c r="F20415" s="9"/>
      <c r="G20415" s="92" t="s">
        <v>3913</v>
      </c>
      <c r="H20415" s="92"/>
      <c r="I20415" s="92"/>
      <c r="J20415" s="92"/>
      <c r="K20415" s="29">
        <f>ROUND(SUM(K20410,K20414),2)</f>
        <v>114.41</v>
      </c>
    </row>
    <row r="20416" spans="1:11" ht="9.9499999999999993" customHeight="1" x14ac:dyDescent="0.25">
      <c r="A20416" s="9"/>
      <c r="B20416" s="9"/>
      <c r="C20416" s="9"/>
      <c r="D20416" s="9"/>
      <c r="E20416" s="9"/>
      <c r="F20416" s="9"/>
      <c r="G20416" s="100"/>
      <c r="H20416" s="100"/>
      <c r="I20416" s="100"/>
      <c r="J20416" s="100"/>
      <c r="K20416" s="100"/>
    </row>
    <row r="20417" spans="1:11" ht="20.100000000000001" customHeight="1" x14ac:dyDescent="0.25">
      <c r="A20417" s="99" t="s">
        <v>3694</v>
      </c>
      <c r="B20417" s="99"/>
      <c r="C20417" s="99"/>
      <c r="D20417" s="99"/>
      <c r="E20417" s="99"/>
      <c r="F20417" s="99"/>
      <c r="G20417" s="99"/>
      <c r="H20417" s="99"/>
      <c r="I20417" s="99"/>
      <c r="J20417" s="99"/>
      <c r="K20417" s="99"/>
    </row>
    <row r="20418" spans="1:11" ht="15" customHeight="1" x14ac:dyDescent="0.25">
      <c r="A20418" s="93" t="s">
        <v>3916</v>
      </c>
      <c r="B20418" s="93"/>
      <c r="C20418" s="93"/>
      <c r="D20418" s="94" t="s">
        <v>3</v>
      </c>
      <c r="E20418" s="94"/>
      <c r="F20418" s="23" t="s">
        <v>4</v>
      </c>
      <c r="G20418" s="94" t="s">
        <v>3894</v>
      </c>
      <c r="H20418" s="94"/>
      <c r="I20418" s="94" t="s">
        <v>3895</v>
      </c>
      <c r="J20418" s="94"/>
      <c r="K20418" s="23" t="s">
        <v>3896</v>
      </c>
    </row>
    <row r="20419" spans="1:11" ht="38.1" customHeight="1" x14ac:dyDescent="0.25">
      <c r="A20419" s="24" t="s">
        <v>3973</v>
      </c>
      <c r="B20419" s="95" t="s">
        <v>3974</v>
      </c>
      <c r="C20419" s="95"/>
      <c r="D20419" s="96" t="s">
        <v>20</v>
      </c>
      <c r="E20419" s="96"/>
      <c r="F20419" s="24" t="s">
        <v>3936</v>
      </c>
      <c r="G20419" s="97">
        <v>6.3E-3</v>
      </c>
      <c r="H20419" s="97"/>
      <c r="I20419" s="98">
        <v>94.61</v>
      </c>
      <c r="J20419" s="98"/>
      <c r="K20419" s="27">
        <f>TRUNC(TRUNC(G20419,8)*I20419,2)</f>
        <v>0.59</v>
      </c>
    </row>
    <row r="20420" spans="1:11" ht="38.1" customHeight="1" x14ac:dyDescent="0.25">
      <c r="A20420" s="24" t="s">
        <v>3975</v>
      </c>
      <c r="B20420" s="95" t="s">
        <v>3976</v>
      </c>
      <c r="C20420" s="95"/>
      <c r="D20420" s="96" t="s">
        <v>20</v>
      </c>
      <c r="E20420" s="96"/>
      <c r="F20420" s="24" t="s">
        <v>30</v>
      </c>
      <c r="G20420" s="97">
        <v>1.0200000000000001E-2</v>
      </c>
      <c r="H20420" s="97"/>
      <c r="I20420" s="98">
        <v>370.94</v>
      </c>
      <c r="J20420" s="98"/>
      <c r="K20420" s="27">
        <f>TRUNC(TRUNC(G20420,8)*I20420,2)</f>
        <v>3.78</v>
      </c>
    </row>
    <row r="20421" spans="1:11" ht="29.1" customHeight="1" x14ac:dyDescent="0.25">
      <c r="A20421" s="24" t="s">
        <v>3977</v>
      </c>
      <c r="B20421" s="95" t="s">
        <v>3978</v>
      </c>
      <c r="C20421" s="95"/>
      <c r="D20421" s="96" t="s">
        <v>20</v>
      </c>
      <c r="E20421" s="96"/>
      <c r="F20421" s="24" t="s">
        <v>3936</v>
      </c>
      <c r="G20421" s="97">
        <v>4.8999999999999998E-3</v>
      </c>
      <c r="H20421" s="97"/>
      <c r="I20421" s="98">
        <v>74.180000000000007</v>
      </c>
      <c r="J20421" s="98"/>
      <c r="K20421" s="27">
        <f>TRUNC(TRUNC(G20421,8)*I20421,2)</f>
        <v>0.36</v>
      </c>
    </row>
    <row r="20422" spans="1:11" ht="29.1" customHeight="1" x14ac:dyDescent="0.25">
      <c r="A20422" s="24" t="s">
        <v>3979</v>
      </c>
      <c r="B20422" s="95" t="s">
        <v>3980</v>
      </c>
      <c r="C20422" s="95"/>
      <c r="D20422" s="96" t="s">
        <v>20</v>
      </c>
      <c r="E20422" s="96"/>
      <c r="F20422" s="24" t="s">
        <v>30</v>
      </c>
      <c r="G20422" s="97">
        <v>5.5999999999999999E-3</v>
      </c>
      <c r="H20422" s="97"/>
      <c r="I20422" s="98">
        <v>166.79</v>
      </c>
      <c r="J20422" s="98"/>
      <c r="K20422" s="27">
        <f>TRUNC(TRUNC(G20422,8)*I20422,2)</f>
        <v>0.93</v>
      </c>
    </row>
    <row r="20423" spans="1:11" ht="18" customHeight="1" x14ac:dyDescent="0.25">
      <c r="A20423" s="9"/>
      <c r="B20423" s="9"/>
      <c r="C20423" s="9"/>
      <c r="D20423" s="9"/>
      <c r="E20423" s="9"/>
      <c r="F20423" s="9"/>
      <c r="G20423" s="91" t="s">
        <v>3919</v>
      </c>
      <c r="H20423" s="91"/>
      <c r="I20423" s="91"/>
      <c r="J20423" s="91"/>
      <c r="K20423" s="28">
        <f>SUM(K20419:K20422)</f>
        <v>5.66</v>
      </c>
    </row>
    <row r="20424" spans="1:11" ht="15" customHeight="1" x14ac:dyDescent="0.25">
      <c r="A20424" s="9"/>
      <c r="B20424" s="9"/>
      <c r="C20424" s="9"/>
      <c r="D20424" s="9"/>
      <c r="E20424" s="9"/>
      <c r="F20424" s="9"/>
      <c r="G20424" s="92" t="s">
        <v>3913</v>
      </c>
      <c r="H20424" s="92"/>
      <c r="I20424" s="92"/>
      <c r="J20424" s="92"/>
      <c r="K20424" s="29">
        <f>ROUND(SUM(K20423),2)</f>
        <v>5.66</v>
      </c>
    </row>
    <row r="20425" spans="1:11" ht="9.9499999999999993" customHeight="1" x14ac:dyDescent="0.25">
      <c r="A20425" s="9"/>
      <c r="B20425" s="9"/>
      <c r="C20425" s="9"/>
      <c r="D20425" s="9"/>
      <c r="E20425" s="9"/>
      <c r="F20425" s="9"/>
      <c r="G20425" s="100"/>
      <c r="H20425" s="100"/>
      <c r="I20425" s="100"/>
      <c r="J20425" s="100"/>
      <c r="K20425" s="100"/>
    </row>
    <row r="20426" spans="1:11" ht="20.100000000000001" customHeight="1" x14ac:dyDescent="0.25">
      <c r="A20426" s="99" t="s">
        <v>3695</v>
      </c>
      <c r="B20426" s="99"/>
      <c r="C20426" s="99"/>
      <c r="D20426" s="99"/>
      <c r="E20426" s="99"/>
      <c r="F20426" s="99"/>
      <c r="G20426" s="99"/>
      <c r="H20426" s="99"/>
      <c r="I20426" s="99"/>
      <c r="J20426" s="99"/>
      <c r="K20426" s="99"/>
    </row>
    <row r="20427" spans="1:11" ht="15" customHeight="1" x14ac:dyDescent="0.25">
      <c r="A20427" s="93" t="s">
        <v>3916</v>
      </c>
      <c r="B20427" s="93"/>
      <c r="C20427" s="93"/>
      <c r="D20427" s="94" t="s">
        <v>3</v>
      </c>
      <c r="E20427" s="94"/>
      <c r="F20427" s="23" t="s">
        <v>4</v>
      </c>
      <c r="G20427" s="94" t="s">
        <v>3894</v>
      </c>
      <c r="H20427" s="94"/>
      <c r="I20427" s="94" t="s">
        <v>3895</v>
      </c>
      <c r="J20427" s="94"/>
      <c r="K20427" s="23" t="s">
        <v>3896</v>
      </c>
    </row>
    <row r="20428" spans="1:11" ht="38.1" customHeight="1" x14ac:dyDescent="0.25">
      <c r="A20428" s="24" t="s">
        <v>3973</v>
      </c>
      <c r="B20428" s="95" t="s">
        <v>3974</v>
      </c>
      <c r="C20428" s="95"/>
      <c r="D20428" s="96" t="s">
        <v>20</v>
      </c>
      <c r="E20428" s="96"/>
      <c r="F20428" s="24" t="s">
        <v>3936</v>
      </c>
      <c r="G20428" s="97">
        <v>1.2999999999999999E-3</v>
      </c>
      <c r="H20428" s="97"/>
      <c r="I20428" s="98">
        <v>94.61</v>
      </c>
      <c r="J20428" s="98"/>
      <c r="K20428" s="27">
        <f>TRUNC(TRUNC(G20428,8)*I20428,2)</f>
        <v>0.12</v>
      </c>
    </row>
    <row r="20429" spans="1:11" ht="38.1" customHeight="1" x14ac:dyDescent="0.25">
      <c r="A20429" s="24" t="s">
        <v>3975</v>
      </c>
      <c r="B20429" s="95" t="s">
        <v>3976</v>
      </c>
      <c r="C20429" s="95"/>
      <c r="D20429" s="96" t="s">
        <v>20</v>
      </c>
      <c r="E20429" s="96"/>
      <c r="F20429" s="24" t="s">
        <v>30</v>
      </c>
      <c r="G20429" s="97">
        <v>3.0999999999999999E-3</v>
      </c>
      <c r="H20429" s="97"/>
      <c r="I20429" s="98">
        <v>370.94</v>
      </c>
      <c r="J20429" s="98"/>
      <c r="K20429" s="27">
        <f>TRUNC(TRUNC(G20429,8)*I20429,2)</f>
        <v>1.1399999999999999</v>
      </c>
    </row>
    <row r="20430" spans="1:11" ht="18" customHeight="1" x14ac:dyDescent="0.25">
      <c r="A20430" s="9"/>
      <c r="B20430" s="9"/>
      <c r="C20430" s="9"/>
      <c r="D20430" s="9"/>
      <c r="E20430" s="9"/>
      <c r="F20430" s="9"/>
      <c r="G20430" s="91" t="s">
        <v>3919</v>
      </c>
      <c r="H20430" s="91"/>
      <c r="I20430" s="91"/>
      <c r="J20430" s="91"/>
      <c r="K20430" s="28">
        <f>SUM(K20428:K20429)</f>
        <v>1.2599999999999998</v>
      </c>
    </row>
    <row r="20431" spans="1:11" ht="15" customHeight="1" x14ac:dyDescent="0.25">
      <c r="A20431" s="9"/>
      <c r="B20431" s="9"/>
      <c r="C20431" s="9"/>
      <c r="D20431" s="9"/>
      <c r="E20431" s="9"/>
      <c r="F20431" s="9"/>
      <c r="G20431" s="92" t="s">
        <v>3913</v>
      </c>
      <c r="H20431" s="92"/>
      <c r="I20431" s="92"/>
      <c r="J20431" s="92"/>
      <c r="K20431" s="29">
        <f>ROUND(SUM(K20430),2)</f>
        <v>1.26</v>
      </c>
    </row>
    <row r="20432" spans="1:11" ht="9.9499999999999993" customHeight="1" x14ac:dyDescent="0.25">
      <c r="A20432" s="9"/>
      <c r="B20432" s="9"/>
      <c r="C20432" s="9"/>
      <c r="D20432" s="9"/>
      <c r="E20432" s="9"/>
      <c r="F20432" s="9"/>
      <c r="G20432" s="100"/>
      <c r="H20432" s="100"/>
      <c r="I20432" s="100"/>
      <c r="J20432" s="100"/>
      <c r="K20432" s="100"/>
    </row>
    <row r="20433" spans="1:11" ht="20.100000000000001" customHeight="1" x14ac:dyDescent="0.25">
      <c r="A20433" s="99" t="s">
        <v>3696</v>
      </c>
      <c r="B20433" s="99"/>
      <c r="C20433" s="99"/>
      <c r="D20433" s="99"/>
      <c r="E20433" s="99"/>
      <c r="F20433" s="99"/>
      <c r="G20433" s="99"/>
      <c r="H20433" s="99"/>
      <c r="I20433" s="99"/>
      <c r="J20433" s="99"/>
      <c r="K20433" s="99"/>
    </row>
    <row r="20434" spans="1:11" ht="15" customHeight="1" x14ac:dyDescent="0.25">
      <c r="A20434" s="93" t="s">
        <v>3916</v>
      </c>
      <c r="B20434" s="93"/>
      <c r="C20434" s="93"/>
      <c r="D20434" s="94" t="s">
        <v>3</v>
      </c>
      <c r="E20434" s="94"/>
      <c r="F20434" s="23" t="s">
        <v>4</v>
      </c>
      <c r="G20434" s="94" t="s">
        <v>3894</v>
      </c>
      <c r="H20434" s="94"/>
      <c r="I20434" s="94" t="s">
        <v>3895</v>
      </c>
      <c r="J20434" s="94"/>
      <c r="K20434" s="23" t="s">
        <v>3896</v>
      </c>
    </row>
    <row r="20435" spans="1:11" ht="38.1" customHeight="1" x14ac:dyDescent="0.25">
      <c r="A20435" s="24" t="s">
        <v>3973</v>
      </c>
      <c r="B20435" s="95" t="s">
        <v>3974</v>
      </c>
      <c r="C20435" s="95"/>
      <c r="D20435" s="96" t="s">
        <v>20</v>
      </c>
      <c r="E20435" s="96"/>
      <c r="F20435" s="24" t="s">
        <v>3936</v>
      </c>
      <c r="G20435" s="97">
        <v>5.0000000000000001E-4</v>
      </c>
      <c r="H20435" s="97"/>
      <c r="I20435" s="98">
        <v>94.61</v>
      </c>
      <c r="J20435" s="98"/>
      <c r="K20435" s="27">
        <f>TRUNC(TRUNC(G20435,8)*I20435,2)</f>
        <v>0.04</v>
      </c>
    </row>
    <row r="20436" spans="1:11" ht="38.1" customHeight="1" x14ac:dyDescent="0.25">
      <c r="A20436" s="24" t="s">
        <v>3975</v>
      </c>
      <c r="B20436" s="95" t="s">
        <v>3976</v>
      </c>
      <c r="C20436" s="95"/>
      <c r="D20436" s="96" t="s">
        <v>20</v>
      </c>
      <c r="E20436" s="96"/>
      <c r="F20436" s="24" t="s">
        <v>30</v>
      </c>
      <c r="G20436" s="97">
        <v>1.1999999999999999E-3</v>
      </c>
      <c r="H20436" s="97"/>
      <c r="I20436" s="98">
        <v>370.94</v>
      </c>
      <c r="J20436" s="98"/>
      <c r="K20436" s="27">
        <f>TRUNC(TRUNC(G20436,8)*I20436,2)</f>
        <v>0.44</v>
      </c>
    </row>
    <row r="20437" spans="1:11" ht="18" customHeight="1" x14ac:dyDescent="0.25">
      <c r="A20437" s="9"/>
      <c r="B20437" s="9"/>
      <c r="C20437" s="9"/>
      <c r="D20437" s="9"/>
      <c r="E20437" s="9"/>
      <c r="F20437" s="9"/>
      <c r="G20437" s="91" t="s">
        <v>3919</v>
      </c>
      <c r="H20437" s="91"/>
      <c r="I20437" s="91"/>
      <c r="J20437" s="91"/>
      <c r="K20437" s="28">
        <f>SUM(K20435:K20436)</f>
        <v>0.48</v>
      </c>
    </row>
    <row r="20438" spans="1:11" ht="15" customHeight="1" x14ac:dyDescent="0.25">
      <c r="A20438" s="9"/>
      <c r="B20438" s="9"/>
      <c r="C20438" s="9"/>
      <c r="D20438" s="9"/>
      <c r="E20438" s="9"/>
      <c r="F20438" s="9"/>
      <c r="G20438" s="92" t="s">
        <v>3913</v>
      </c>
      <c r="H20438" s="92"/>
      <c r="I20438" s="92"/>
      <c r="J20438" s="92"/>
      <c r="K20438" s="29">
        <f>ROUND(SUM(K20437),2)</f>
        <v>0.48</v>
      </c>
    </row>
    <row r="20439" spans="1:11" ht="9.9499999999999993" customHeight="1" x14ac:dyDescent="0.25">
      <c r="A20439" s="9"/>
      <c r="B20439" s="9"/>
      <c r="C20439" s="9"/>
      <c r="D20439" s="9"/>
      <c r="E20439" s="9"/>
      <c r="F20439" s="9"/>
      <c r="G20439" s="100"/>
      <c r="H20439" s="100"/>
      <c r="I20439" s="100"/>
      <c r="J20439" s="100"/>
      <c r="K20439" s="100"/>
    </row>
    <row r="20440" spans="1:11" ht="20.100000000000001" customHeight="1" x14ac:dyDescent="0.25">
      <c r="A20440" s="99" t="s">
        <v>3697</v>
      </c>
      <c r="B20440" s="99"/>
      <c r="C20440" s="99"/>
      <c r="D20440" s="99"/>
      <c r="E20440" s="99"/>
      <c r="F20440" s="99"/>
      <c r="G20440" s="99"/>
      <c r="H20440" s="99"/>
      <c r="I20440" s="99"/>
      <c r="J20440" s="99"/>
      <c r="K20440" s="99"/>
    </row>
    <row r="20441" spans="1:11" ht="15" customHeight="1" x14ac:dyDescent="0.25">
      <c r="A20441" s="93" t="s">
        <v>3981</v>
      </c>
      <c r="B20441" s="93"/>
      <c r="C20441" s="93"/>
      <c r="D20441" s="94" t="s">
        <v>3</v>
      </c>
      <c r="E20441" s="94"/>
      <c r="F20441" s="23" t="s">
        <v>4</v>
      </c>
      <c r="G20441" s="94" t="s">
        <v>3894</v>
      </c>
      <c r="H20441" s="94"/>
      <c r="I20441" s="94" t="s">
        <v>3895</v>
      </c>
      <c r="J20441" s="94"/>
      <c r="K20441" s="23" t="s">
        <v>3896</v>
      </c>
    </row>
    <row r="20442" spans="1:11" ht="21" customHeight="1" x14ac:dyDescent="0.25">
      <c r="A20442" s="24" t="s">
        <v>70</v>
      </c>
      <c r="B20442" s="95" t="s">
        <v>3982</v>
      </c>
      <c r="C20442" s="95"/>
      <c r="D20442" s="96" t="s">
        <v>25</v>
      </c>
      <c r="E20442" s="96"/>
      <c r="F20442" s="24" t="s">
        <v>61</v>
      </c>
      <c r="G20442" s="97">
        <v>1</v>
      </c>
      <c r="H20442" s="97"/>
      <c r="I20442" s="98">
        <v>28.42</v>
      </c>
      <c r="J20442" s="98"/>
      <c r="K20442" s="27">
        <f>ROUND(ROUND(G20442,8)*I20442,2)</f>
        <v>28.42</v>
      </c>
    </row>
    <row r="20443" spans="1:11" ht="15" customHeight="1" x14ac:dyDescent="0.25">
      <c r="A20443" s="9"/>
      <c r="B20443" s="9"/>
      <c r="C20443" s="9"/>
      <c r="D20443" s="9"/>
      <c r="E20443" s="9"/>
      <c r="F20443" s="9"/>
      <c r="G20443" s="91" t="s">
        <v>3983</v>
      </c>
      <c r="H20443" s="91"/>
      <c r="I20443" s="91"/>
      <c r="J20443" s="91"/>
      <c r="K20443" s="28">
        <f>SUM(K20442:K20442)</f>
        <v>28.42</v>
      </c>
    </row>
    <row r="20444" spans="1:11" ht="15" customHeight="1" x14ac:dyDescent="0.25">
      <c r="A20444" s="9"/>
      <c r="B20444" s="9"/>
      <c r="C20444" s="9"/>
      <c r="D20444" s="9"/>
      <c r="E20444" s="9"/>
      <c r="F20444" s="9"/>
      <c r="G20444" s="92" t="s">
        <v>3913</v>
      </c>
      <c r="H20444" s="92"/>
      <c r="I20444" s="92"/>
      <c r="J20444" s="92"/>
      <c r="K20444" s="29">
        <f>ROUND(SUM(K20443),2)</f>
        <v>28.42</v>
      </c>
    </row>
    <row r="20445" spans="1:11" ht="9.9499999999999993" customHeight="1" x14ac:dyDescent="0.25">
      <c r="A20445" s="9"/>
      <c r="B20445" s="9"/>
      <c r="C20445" s="9"/>
      <c r="D20445" s="9"/>
      <c r="E20445" s="9"/>
      <c r="F20445" s="9"/>
      <c r="G20445" s="100"/>
      <c r="H20445" s="100"/>
      <c r="I20445" s="100"/>
      <c r="J20445" s="100"/>
      <c r="K20445" s="100"/>
    </row>
    <row r="20446" spans="1:11" ht="20.100000000000001" customHeight="1" x14ac:dyDescent="0.25">
      <c r="A20446" s="99" t="s">
        <v>3698</v>
      </c>
      <c r="B20446" s="99"/>
      <c r="C20446" s="99"/>
      <c r="D20446" s="99"/>
      <c r="E20446" s="99"/>
      <c r="F20446" s="99"/>
      <c r="G20446" s="99"/>
      <c r="H20446" s="99"/>
      <c r="I20446" s="99"/>
      <c r="J20446" s="99"/>
      <c r="K20446" s="99"/>
    </row>
    <row r="20447" spans="1:11" ht="15" customHeight="1" x14ac:dyDescent="0.25">
      <c r="A20447" s="93" t="s">
        <v>3916</v>
      </c>
      <c r="B20447" s="93"/>
      <c r="C20447" s="93"/>
      <c r="D20447" s="94" t="s">
        <v>3</v>
      </c>
      <c r="E20447" s="94"/>
      <c r="F20447" s="23" t="s">
        <v>4</v>
      </c>
      <c r="G20447" s="94" t="s">
        <v>3894</v>
      </c>
      <c r="H20447" s="94"/>
      <c r="I20447" s="94" t="s">
        <v>3895</v>
      </c>
      <c r="J20447" s="94"/>
      <c r="K20447" s="23" t="s">
        <v>3896</v>
      </c>
    </row>
    <row r="20448" spans="1:11" ht="38.1" customHeight="1" x14ac:dyDescent="0.25">
      <c r="A20448" s="24" t="s">
        <v>3973</v>
      </c>
      <c r="B20448" s="95" t="s">
        <v>3974</v>
      </c>
      <c r="C20448" s="95"/>
      <c r="D20448" s="96" t="s">
        <v>20</v>
      </c>
      <c r="E20448" s="96"/>
      <c r="F20448" s="24" t="s">
        <v>3936</v>
      </c>
      <c r="G20448" s="97">
        <v>1.2999999999999999E-3</v>
      </c>
      <c r="H20448" s="97"/>
      <c r="I20448" s="98">
        <v>94.61</v>
      </c>
      <c r="J20448" s="98"/>
      <c r="K20448" s="27">
        <f>TRUNC(TRUNC(G20448,8)*I20448,2)</f>
        <v>0.12</v>
      </c>
    </row>
    <row r="20449" spans="1:11" ht="38.1" customHeight="1" x14ac:dyDescent="0.25">
      <c r="A20449" s="24" t="s">
        <v>3975</v>
      </c>
      <c r="B20449" s="95" t="s">
        <v>3976</v>
      </c>
      <c r="C20449" s="95"/>
      <c r="D20449" s="96" t="s">
        <v>20</v>
      </c>
      <c r="E20449" s="96"/>
      <c r="F20449" s="24" t="s">
        <v>30</v>
      </c>
      <c r="G20449" s="97">
        <v>3.0999999999999999E-3</v>
      </c>
      <c r="H20449" s="97"/>
      <c r="I20449" s="98">
        <v>370.94</v>
      </c>
      <c r="J20449" s="98"/>
      <c r="K20449" s="27">
        <f>TRUNC(TRUNC(G20449,8)*I20449,2)</f>
        <v>1.1399999999999999</v>
      </c>
    </row>
    <row r="20450" spans="1:11" ht="18" customHeight="1" x14ac:dyDescent="0.25">
      <c r="A20450" s="9"/>
      <c r="B20450" s="9"/>
      <c r="C20450" s="9"/>
      <c r="D20450" s="9"/>
      <c r="E20450" s="9"/>
      <c r="F20450" s="9"/>
      <c r="G20450" s="91" t="s">
        <v>3919</v>
      </c>
      <c r="H20450" s="91"/>
      <c r="I20450" s="91"/>
      <c r="J20450" s="91"/>
      <c r="K20450" s="28">
        <f>SUM(K20448:K20449)</f>
        <v>1.2599999999999998</v>
      </c>
    </row>
    <row r="20451" spans="1:11" ht="15" customHeight="1" x14ac:dyDescent="0.25">
      <c r="A20451" s="9"/>
      <c r="B20451" s="9"/>
      <c r="C20451" s="9"/>
      <c r="D20451" s="9"/>
      <c r="E20451" s="9"/>
      <c r="F20451" s="9"/>
      <c r="G20451" s="92" t="s">
        <v>3913</v>
      </c>
      <c r="H20451" s="92"/>
      <c r="I20451" s="92"/>
      <c r="J20451" s="92"/>
      <c r="K20451" s="29">
        <f>ROUND(SUM(K20450),2)</f>
        <v>1.26</v>
      </c>
    </row>
    <row r="20452" spans="1:11" ht="9.9499999999999993" customHeight="1" x14ac:dyDescent="0.25">
      <c r="A20452" s="9"/>
      <c r="B20452" s="9"/>
      <c r="C20452" s="9"/>
      <c r="D20452" s="9"/>
      <c r="E20452" s="9"/>
      <c r="F20452" s="9"/>
      <c r="G20452" s="100"/>
      <c r="H20452" s="100"/>
      <c r="I20452" s="100"/>
      <c r="J20452" s="100"/>
      <c r="K20452" s="100"/>
    </row>
    <row r="20453" spans="1:11" ht="20.100000000000001" customHeight="1" x14ac:dyDescent="0.25">
      <c r="A20453" s="99" t="s">
        <v>3699</v>
      </c>
      <c r="B20453" s="99"/>
      <c r="C20453" s="99"/>
      <c r="D20453" s="99"/>
      <c r="E20453" s="99"/>
      <c r="F20453" s="99"/>
      <c r="G20453" s="99"/>
      <c r="H20453" s="99"/>
      <c r="I20453" s="99"/>
      <c r="J20453" s="99"/>
      <c r="K20453" s="99"/>
    </row>
    <row r="20454" spans="1:11" ht="12.95" customHeight="1" x14ac:dyDescent="0.25">
      <c r="A20454" s="107" t="s">
        <v>3984</v>
      </c>
      <c r="B20454" s="107"/>
      <c r="C20454" s="107"/>
      <c r="D20454" s="108" t="s">
        <v>3985</v>
      </c>
      <c r="E20454" s="87" t="s">
        <v>3986</v>
      </c>
      <c r="F20454" s="87"/>
      <c r="G20454" s="87" t="s">
        <v>3987</v>
      </c>
      <c r="H20454" s="87"/>
      <c r="I20454" s="87"/>
      <c r="J20454" s="87"/>
      <c r="K20454" s="87" t="s">
        <v>3988</v>
      </c>
    </row>
    <row r="20455" spans="1:11" ht="12" customHeight="1" x14ac:dyDescent="0.25">
      <c r="A20455" s="107"/>
      <c r="B20455" s="107"/>
      <c r="C20455" s="107"/>
      <c r="D20455" s="108"/>
      <c r="E20455" s="23" t="s">
        <v>3989</v>
      </c>
      <c r="F20455" s="23" t="s">
        <v>3990</v>
      </c>
      <c r="G20455" s="94" t="s">
        <v>3989</v>
      </c>
      <c r="H20455" s="94"/>
      <c r="I20455" s="94" t="s">
        <v>3990</v>
      </c>
      <c r="J20455" s="94"/>
      <c r="K20455" s="87"/>
    </row>
    <row r="20456" spans="1:11" ht="15" customHeight="1" x14ac:dyDescent="0.25">
      <c r="A20456" s="6" t="s">
        <v>3991</v>
      </c>
      <c r="B20456" s="104" t="s">
        <v>3992</v>
      </c>
      <c r="C20456" s="104"/>
      <c r="D20456" s="31">
        <v>1</v>
      </c>
      <c r="E20456" s="32">
        <v>0.34</v>
      </c>
      <c r="F20456" s="32">
        <v>0.66</v>
      </c>
      <c r="G20456" s="105">
        <v>355.46550000000002</v>
      </c>
      <c r="H20456" s="105"/>
      <c r="I20456" s="105">
        <v>95.872399999999999</v>
      </c>
      <c r="J20456" s="105"/>
      <c r="K20456" s="33">
        <f>ROUND(D20456*(ROUND(E20456*G20456,4)+ROUND(F20456*I20456,4)),4)</f>
        <v>184.13409999999999</v>
      </c>
    </row>
    <row r="20457" spans="1:11" ht="15" customHeight="1" x14ac:dyDescent="0.25">
      <c r="A20457" s="6" t="s">
        <v>3993</v>
      </c>
      <c r="B20457" s="104" t="s">
        <v>3994</v>
      </c>
      <c r="C20457" s="104"/>
      <c r="D20457" s="31">
        <v>1</v>
      </c>
      <c r="E20457" s="32">
        <v>1</v>
      </c>
      <c r="F20457" s="32">
        <v>0</v>
      </c>
      <c r="G20457" s="105">
        <v>365.3972</v>
      </c>
      <c r="H20457" s="105"/>
      <c r="I20457" s="105">
        <v>147.8879</v>
      </c>
      <c r="J20457" s="105"/>
      <c r="K20457" s="33">
        <f>ROUND(D20457*(ROUND(E20457*G20457,4)+ROUND(F20457*I20457,4)),4)</f>
        <v>365.3972</v>
      </c>
    </row>
    <row r="20458" spans="1:11" ht="15" customHeight="1" x14ac:dyDescent="0.25">
      <c r="A20458" s="6" t="s">
        <v>3995</v>
      </c>
      <c r="B20458" s="104" t="s">
        <v>3996</v>
      </c>
      <c r="C20458" s="104"/>
      <c r="D20458" s="31">
        <v>1</v>
      </c>
      <c r="E20458" s="32">
        <v>0.97</v>
      </c>
      <c r="F20458" s="32">
        <v>0.03</v>
      </c>
      <c r="G20458" s="105">
        <v>324.64210000000003</v>
      </c>
      <c r="H20458" s="105"/>
      <c r="I20458" s="105">
        <v>159.20740000000001</v>
      </c>
      <c r="J20458" s="105"/>
      <c r="K20458" s="33">
        <f>ROUND(D20458*(ROUND(E20458*G20458,4)+ROUND(F20458*I20458,4)),4)</f>
        <v>319.67899999999997</v>
      </c>
    </row>
    <row r="20459" spans="1:11" ht="15.95" customHeight="1" x14ac:dyDescent="0.25">
      <c r="A20459" s="6" t="s">
        <v>3997</v>
      </c>
      <c r="B20459" s="104" t="s">
        <v>3998</v>
      </c>
      <c r="C20459" s="104"/>
      <c r="D20459" s="31">
        <v>1</v>
      </c>
      <c r="E20459" s="32">
        <v>0.79</v>
      </c>
      <c r="F20459" s="32">
        <v>0.21</v>
      </c>
      <c r="G20459" s="105">
        <v>284.72230000000002</v>
      </c>
      <c r="H20459" s="105"/>
      <c r="I20459" s="105">
        <v>125.70480000000001</v>
      </c>
      <c r="J20459" s="105"/>
      <c r="K20459" s="33">
        <f>ROUND(D20459*(ROUND(E20459*G20459,4)+ROUND(F20459*I20459,4)),4)</f>
        <v>251.32859999999999</v>
      </c>
    </row>
    <row r="20460" spans="1:11" ht="15" customHeight="1" x14ac:dyDescent="0.25">
      <c r="A20460" s="1"/>
      <c r="B20460" s="1"/>
      <c r="C20460" s="1"/>
      <c r="D20460" s="1"/>
      <c r="E20460" s="1"/>
      <c r="F20460" s="1"/>
      <c r="G20460" s="85" t="s">
        <v>3999</v>
      </c>
      <c r="H20460" s="85"/>
      <c r="I20460" s="85"/>
      <c r="J20460" s="85"/>
      <c r="K20460" s="34">
        <f>SUM(K20455:K20459)</f>
        <v>1120.5389</v>
      </c>
    </row>
    <row r="20461" spans="1:11" ht="20.100000000000001" customHeight="1" x14ac:dyDescent="0.25">
      <c r="A20461" s="106" t="s">
        <v>4000</v>
      </c>
      <c r="B20461" s="106"/>
      <c r="C20461" s="106"/>
      <c r="D20461" s="106"/>
      <c r="E20461" s="106"/>
      <c r="F20461" s="2" t="s">
        <v>4</v>
      </c>
      <c r="G20461" s="87" t="s">
        <v>4001</v>
      </c>
      <c r="H20461" s="87"/>
      <c r="I20461" s="87" t="s">
        <v>4002</v>
      </c>
      <c r="J20461" s="87"/>
      <c r="K20461" s="2" t="s">
        <v>3988</v>
      </c>
    </row>
    <row r="20462" spans="1:11" ht="15" customHeight="1" x14ac:dyDescent="0.25">
      <c r="A20462" s="6" t="s">
        <v>4003</v>
      </c>
      <c r="B20462" s="101" t="s">
        <v>4004</v>
      </c>
      <c r="C20462" s="101"/>
      <c r="D20462" s="101"/>
      <c r="E20462" s="101"/>
      <c r="F20462" s="6" t="s">
        <v>3940</v>
      </c>
      <c r="G20462" s="114">
        <v>1</v>
      </c>
      <c r="H20462" s="114"/>
      <c r="I20462" s="115">
        <v>22.527200000000001</v>
      </c>
      <c r="J20462" s="115"/>
      <c r="K20462" s="35">
        <f>ROUND(ROUND(G20462,5)*I20462,4)</f>
        <v>22.527200000000001</v>
      </c>
    </row>
    <row r="20463" spans="1:11" ht="15" customHeight="1" x14ac:dyDescent="0.25">
      <c r="A20463" s="1"/>
      <c r="B20463" s="1"/>
      <c r="C20463" s="1"/>
      <c r="D20463" s="1"/>
      <c r="E20463" s="1"/>
      <c r="F20463" s="1"/>
      <c r="G20463" s="85" t="s">
        <v>4005</v>
      </c>
      <c r="H20463" s="85"/>
      <c r="I20463" s="85"/>
      <c r="J20463" s="85"/>
      <c r="K20463" s="36">
        <f>SUM(K20462:K20462)</f>
        <v>22.527200000000001</v>
      </c>
    </row>
    <row r="20464" spans="1:11" ht="15" customHeight="1" x14ac:dyDescent="0.25">
      <c r="A20464" s="9"/>
      <c r="B20464" s="9"/>
      <c r="C20464" s="9"/>
      <c r="D20464" s="9"/>
      <c r="E20464" s="9"/>
      <c r="F20464" s="9"/>
      <c r="G20464" s="92" t="s">
        <v>4006</v>
      </c>
      <c r="H20464" s="92"/>
      <c r="I20464" s="92"/>
      <c r="J20464" s="92"/>
      <c r="K20464" s="33">
        <f>SUM(K20460,K20463)</f>
        <v>1143.0661</v>
      </c>
    </row>
    <row r="20465" spans="1:11" ht="15" customHeight="1" x14ac:dyDescent="0.25">
      <c r="A20465" s="9"/>
      <c r="B20465" s="9"/>
      <c r="C20465" s="9"/>
      <c r="D20465" s="9"/>
      <c r="E20465" s="9"/>
      <c r="F20465" s="9"/>
      <c r="G20465" s="92" t="s">
        <v>4007</v>
      </c>
      <c r="H20465" s="92"/>
      <c r="I20465" s="92"/>
      <c r="J20465" s="92"/>
      <c r="K20465" s="37">
        <v>113.18</v>
      </c>
    </row>
    <row r="20466" spans="1:11" ht="15" customHeight="1" x14ac:dyDescent="0.25">
      <c r="A20466" s="9"/>
      <c r="B20466" s="9"/>
      <c r="C20466" s="9"/>
      <c r="D20466" s="9"/>
      <c r="E20466" s="9"/>
      <c r="F20466" s="9"/>
      <c r="G20466" s="92" t="s">
        <v>4008</v>
      </c>
      <c r="H20466" s="92"/>
      <c r="I20466" s="92"/>
      <c r="J20466" s="92"/>
      <c r="K20466" s="33">
        <f>ROUND(K20464/K20465,4)</f>
        <v>10.099500000000001</v>
      </c>
    </row>
    <row r="20467" spans="1:11" ht="15" customHeight="1" x14ac:dyDescent="0.25">
      <c r="A20467" s="9"/>
      <c r="B20467" s="9"/>
      <c r="C20467" s="9"/>
      <c r="D20467" s="9"/>
      <c r="E20467" s="9"/>
      <c r="F20467" s="9"/>
      <c r="G20467" s="92" t="s">
        <v>4009</v>
      </c>
      <c r="H20467" s="92"/>
      <c r="I20467" s="92"/>
      <c r="J20467" s="92"/>
      <c r="K20467" s="33">
        <f>ROUND(K20466*0.00746,4)</f>
        <v>7.5300000000000006E-2</v>
      </c>
    </row>
    <row r="20468" spans="1:11" ht="20.100000000000001" customHeight="1" x14ac:dyDescent="0.25">
      <c r="A20468" s="106" t="s">
        <v>4010</v>
      </c>
      <c r="B20468" s="106"/>
      <c r="C20468" s="106"/>
      <c r="D20468" s="106"/>
      <c r="E20468" s="106"/>
      <c r="F20468" s="2" t="s">
        <v>4</v>
      </c>
      <c r="G20468" s="87" t="s">
        <v>4001</v>
      </c>
      <c r="H20468" s="87"/>
      <c r="I20468" s="87" t="s">
        <v>3895</v>
      </c>
      <c r="J20468" s="87"/>
      <c r="K20468" s="2" t="s">
        <v>4011</v>
      </c>
    </row>
    <row r="20469" spans="1:11" ht="15" customHeight="1" x14ac:dyDescent="0.25">
      <c r="A20469" s="6" t="s">
        <v>4012</v>
      </c>
      <c r="B20469" s="104" t="s">
        <v>4013</v>
      </c>
      <c r="C20469" s="104"/>
      <c r="D20469" s="104"/>
      <c r="E20469" s="104"/>
      <c r="F20469" s="6" t="s">
        <v>77</v>
      </c>
      <c r="G20469" s="113">
        <v>1</v>
      </c>
      <c r="H20469" s="113"/>
      <c r="I20469" s="105">
        <v>195.03</v>
      </c>
      <c r="J20469" s="105"/>
      <c r="K20469" s="33">
        <f>ROUND(ROUND(G20469,5)*I20469,4)</f>
        <v>195.03</v>
      </c>
    </row>
    <row r="20470" spans="1:11" ht="15" customHeight="1" x14ac:dyDescent="0.25">
      <c r="A20470" s="1"/>
      <c r="B20470" s="1"/>
      <c r="C20470" s="1"/>
      <c r="D20470" s="1"/>
      <c r="E20470" s="1"/>
      <c r="F20470" s="1"/>
      <c r="G20470" s="85" t="s">
        <v>4014</v>
      </c>
      <c r="H20470" s="85"/>
      <c r="I20470" s="85"/>
      <c r="J20470" s="85"/>
      <c r="K20470" s="34">
        <f>SUM(K20469:K20469)</f>
        <v>195.03</v>
      </c>
    </row>
    <row r="20471" spans="1:11" ht="15" customHeight="1" x14ac:dyDescent="0.25">
      <c r="A20471" s="106" t="s">
        <v>4015</v>
      </c>
      <c r="B20471" s="106"/>
      <c r="C20471" s="106"/>
      <c r="D20471" s="23" t="s">
        <v>4016</v>
      </c>
      <c r="E20471" s="94" t="s">
        <v>4017</v>
      </c>
      <c r="F20471" s="94"/>
      <c r="G20471" s="94" t="s">
        <v>4001</v>
      </c>
      <c r="H20471" s="94"/>
      <c r="I20471" s="94" t="s">
        <v>3895</v>
      </c>
      <c r="J20471" s="94"/>
      <c r="K20471" s="23" t="s">
        <v>4011</v>
      </c>
    </row>
    <row r="20472" spans="1:11" ht="20.100000000000001" customHeight="1" x14ac:dyDescent="0.25">
      <c r="A20472" s="38" t="s">
        <v>4012</v>
      </c>
      <c r="B20472" s="109" t="s">
        <v>4018</v>
      </c>
      <c r="C20472" s="109"/>
      <c r="D20472" s="38" t="s">
        <v>4019</v>
      </c>
      <c r="E20472" s="110" t="s">
        <v>4020</v>
      </c>
      <c r="F20472" s="110"/>
      <c r="G20472" s="111">
        <v>2.2000000000000002</v>
      </c>
      <c r="H20472" s="111"/>
      <c r="I20472" s="112">
        <v>3.47</v>
      </c>
      <c r="J20472" s="112"/>
      <c r="K20472" s="41">
        <f>ROUND(ROUND(G20472,5)*I20472,4)</f>
        <v>7.6340000000000003</v>
      </c>
    </row>
    <row r="20473" spans="1:11" ht="15" customHeight="1" x14ac:dyDescent="0.25">
      <c r="A20473" s="1"/>
      <c r="B20473" s="1"/>
      <c r="C20473" s="1"/>
      <c r="D20473" s="1"/>
      <c r="E20473" s="1"/>
      <c r="F20473" s="1"/>
      <c r="G20473" s="85" t="s">
        <v>4021</v>
      </c>
      <c r="H20473" s="85"/>
      <c r="I20473" s="85"/>
      <c r="J20473" s="85"/>
      <c r="K20473" s="33">
        <f>SUM(K20472:K20472)</f>
        <v>7.6340000000000003</v>
      </c>
    </row>
    <row r="20474" spans="1:11" ht="12.95" customHeight="1" x14ac:dyDescent="0.25">
      <c r="A20474" s="106" t="s">
        <v>4022</v>
      </c>
      <c r="B20474" s="106"/>
      <c r="C20474" s="94" t="s">
        <v>4023</v>
      </c>
      <c r="D20474" s="94" t="s">
        <v>5</v>
      </c>
      <c r="E20474" s="94" t="s">
        <v>4024</v>
      </c>
      <c r="F20474" s="94"/>
      <c r="G20474" s="94" t="s">
        <v>4025</v>
      </c>
      <c r="H20474" s="94"/>
      <c r="I20474" s="94" t="s">
        <v>2086</v>
      </c>
      <c r="J20474" s="94"/>
      <c r="K20474" s="94" t="s">
        <v>4011</v>
      </c>
    </row>
    <row r="20475" spans="1:11" ht="12" customHeight="1" x14ac:dyDescent="0.25">
      <c r="A20475" s="106"/>
      <c r="B20475" s="106"/>
      <c r="C20475" s="94"/>
      <c r="D20475" s="94"/>
      <c r="E20475" s="23" t="s">
        <v>2092</v>
      </c>
      <c r="F20475" s="23" t="s">
        <v>4026</v>
      </c>
      <c r="G20475" s="23" t="s">
        <v>2092</v>
      </c>
      <c r="H20475" s="23" t="s">
        <v>4026</v>
      </c>
      <c r="I20475" s="23" t="s">
        <v>2092</v>
      </c>
      <c r="J20475" s="23" t="s">
        <v>4026</v>
      </c>
      <c r="K20475" s="94"/>
    </row>
    <row r="20476" spans="1:11" ht="27.95" customHeight="1" x14ac:dyDescent="0.25">
      <c r="A20476" s="38" t="s">
        <v>4012</v>
      </c>
      <c r="B20476" s="39" t="s">
        <v>4018</v>
      </c>
      <c r="C20476" s="38" t="s">
        <v>4027</v>
      </c>
      <c r="D20476" s="40">
        <v>2.2000000000000002</v>
      </c>
      <c r="E20476" s="42">
        <v>0</v>
      </c>
      <c r="F20476" s="43">
        <v>1.25</v>
      </c>
      <c r="G20476" s="42">
        <v>0</v>
      </c>
      <c r="H20476" s="43">
        <v>1</v>
      </c>
      <c r="I20476" s="42">
        <v>0</v>
      </c>
      <c r="J20476" s="43">
        <v>0.82</v>
      </c>
      <c r="K20476" s="41">
        <f>ROUND(D20476*(ROUND(E20476*F20476,4)+ROUND(G20476*H20476,4)+ROUND(I20476*J20476,4)),4)</f>
        <v>0</v>
      </c>
    </row>
    <row r="20477" spans="1:11" ht="15" customHeight="1" x14ac:dyDescent="0.25">
      <c r="A20477" s="1"/>
      <c r="B20477" s="1"/>
      <c r="C20477" s="1"/>
      <c r="D20477" s="1"/>
      <c r="E20477" s="1"/>
      <c r="F20477" s="1"/>
      <c r="G20477" s="85" t="s">
        <v>4028</v>
      </c>
      <c r="H20477" s="85"/>
      <c r="I20477" s="85"/>
      <c r="J20477" s="85"/>
      <c r="K20477" s="33">
        <f>SUM(K20475:K20476)</f>
        <v>0</v>
      </c>
    </row>
    <row r="20478" spans="1:11" ht="15" customHeight="1" x14ac:dyDescent="0.25">
      <c r="A20478" s="9"/>
      <c r="B20478" s="9"/>
      <c r="C20478" s="9"/>
      <c r="D20478" s="9"/>
      <c r="E20478" s="9"/>
      <c r="F20478" s="9"/>
      <c r="G20478" s="92" t="s">
        <v>4029</v>
      </c>
      <c r="H20478" s="92"/>
      <c r="I20478" s="92"/>
      <c r="J20478" s="92"/>
      <c r="K20478" s="33">
        <f>SUM(K20466,K20467,K20470,K20473,K20477)</f>
        <v>212.83879999999999</v>
      </c>
    </row>
    <row r="20479" spans="1:11" ht="15" customHeight="1" x14ac:dyDescent="0.25">
      <c r="A20479" s="9"/>
      <c r="B20479" s="9"/>
      <c r="C20479" s="9"/>
      <c r="D20479" s="9"/>
      <c r="E20479" s="9"/>
      <c r="F20479" s="9"/>
      <c r="G20479" s="92" t="s">
        <v>3913</v>
      </c>
      <c r="H20479" s="92"/>
      <c r="I20479" s="92"/>
      <c r="J20479" s="92"/>
      <c r="K20479" s="29">
        <f>ROUND(SUM(K20478),2)</f>
        <v>212.84</v>
      </c>
    </row>
    <row r="20480" spans="1:11" ht="9.9499999999999993" customHeight="1" x14ac:dyDescent="0.25">
      <c r="A20480" s="9"/>
      <c r="B20480" s="9"/>
      <c r="C20480" s="9"/>
      <c r="D20480" s="9"/>
      <c r="E20480" s="9"/>
      <c r="F20480" s="9"/>
      <c r="G20480" s="100"/>
      <c r="H20480" s="100"/>
      <c r="I20480" s="100"/>
      <c r="J20480" s="100"/>
      <c r="K20480" s="100"/>
    </row>
    <row r="20481" spans="1:11" ht="20.100000000000001" customHeight="1" x14ac:dyDescent="0.25">
      <c r="A20481" s="99" t="s">
        <v>3700</v>
      </c>
      <c r="B20481" s="99"/>
      <c r="C20481" s="99"/>
      <c r="D20481" s="99"/>
      <c r="E20481" s="99"/>
      <c r="F20481" s="99"/>
      <c r="G20481" s="99"/>
      <c r="H20481" s="99"/>
      <c r="I20481" s="99"/>
      <c r="J20481" s="99"/>
      <c r="K20481" s="99"/>
    </row>
    <row r="20482" spans="1:11" ht="15" customHeight="1" x14ac:dyDescent="0.25">
      <c r="A20482" s="93" t="s">
        <v>3916</v>
      </c>
      <c r="B20482" s="93"/>
      <c r="C20482" s="93"/>
      <c r="D20482" s="94" t="s">
        <v>3</v>
      </c>
      <c r="E20482" s="94"/>
      <c r="F20482" s="23" t="s">
        <v>4</v>
      </c>
      <c r="G20482" s="94" t="s">
        <v>3894</v>
      </c>
      <c r="H20482" s="94"/>
      <c r="I20482" s="94" t="s">
        <v>3895</v>
      </c>
      <c r="J20482" s="94"/>
      <c r="K20482" s="23" t="s">
        <v>3896</v>
      </c>
    </row>
    <row r="20483" spans="1:11" ht="45.95" customHeight="1" x14ac:dyDescent="0.25">
      <c r="A20483" s="24" t="s">
        <v>3934</v>
      </c>
      <c r="B20483" s="95" t="s">
        <v>3935</v>
      </c>
      <c r="C20483" s="95"/>
      <c r="D20483" s="96" t="s">
        <v>20</v>
      </c>
      <c r="E20483" s="96"/>
      <c r="F20483" s="24" t="s">
        <v>3936</v>
      </c>
      <c r="G20483" s="97">
        <v>2.5891999999999998E-3</v>
      </c>
      <c r="H20483" s="97"/>
      <c r="I20483" s="98">
        <v>76.52</v>
      </c>
      <c r="J20483" s="98"/>
      <c r="K20483" s="27">
        <f t="shared" ref="K20483:K20488" si="158">TRUNC(TRUNC(G20483,8)*I20483,2)</f>
        <v>0.19</v>
      </c>
    </row>
    <row r="20484" spans="1:11" ht="45.95" customHeight="1" x14ac:dyDescent="0.25">
      <c r="A20484" s="24" t="s">
        <v>28</v>
      </c>
      <c r="B20484" s="95" t="s">
        <v>29</v>
      </c>
      <c r="C20484" s="95"/>
      <c r="D20484" s="96" t="s">
        <v>20</v>
      </c>
      <c r="E20484" s="96"/>
      <c r="F20484" s="24" t="s">
        <v>30</v>
      </c>
      <c r="G20484" s="97">
        <v>1.0702000000000001E-3</v>
      </c>
      <c r="H20484" s="97"/>
      <c r="I20484" s="98">
        <v>322.67</v>
      </c>
      <c r="J20484" s="98"/>
      <c r="K20484" s="27">
        <f t="shared" si="158"/>
        <v>0.34</v>
      </c>
    </row>
    <row r="20485" spans="1:11" ht="29.1" customHeight="1" x14ac:dyDescent="0.25">
      <c r="A20485" s="24" t="s">
        <v>4030</v>
      </c>
      <c r="B20485" s="95" t="s">
        <v>4031</v>
      </c>
      <c r="C20485" s="95"/>
      <c r="D20485" s="96" t="s">
        <v>20</v>
      </c>
      <c r="E20485" s="96"/>
      <c r="F20485" s="24" t="s">
        <v>3936</v>
      </c>
      <c r="G20485" s="97">
        <v>3.3568999999999999E-3</v>
      </c>
      <c r="H20485" s="97"/>
      <c r="I20485" s="98">
        <v>105.44</v>
      </c>
      <c r="J20485" s="98"/>
      <c r="K20485" s="27">
        <f t="shared" si="158"/>
        <v>0.35</v>
      </c>
    </row>
    <row r="20486" spans="1:11" ht="29.1" customHeight="1" x14ac:dyDescent="0.25">
      <c r="A20486" s="24" t="s">
        <v>4032</v>
      </c>
      <c r="B20486" s="95" t="s">
        <v>4033</v>
      </c>
      <c r="C20486" s="95"/>
      <c r="D20486" s="96" t="s">
        <v>20</v>
      </c>
      <c r="E20486" s="96"/>
      <c r="F20486" s="24" t="s">
        <v>30</v>
      </c>
      <c r="G20486" s="97">
        <v>3.0249999999999998E-4</v>
      </c>
      <c r="H20486" s="97"/>
      <c r="I20486" s="98">
        <v>265.02</v>
      </c>
      <c r="J20486" s="98"/>
      <c r="K20486" s="27">
        <f t="shared" si="158"/>
        <v>0.08</v>
      </c>
    </row>
    <row r="20487" spans="1:11" ht="38.1" customHeight="1" x14ac:dyDescent="0.25">
      <c r="A20487" s="24" t="s">
        <v>4034</v>
      </c>
      <c r="B20487" s="95" t="s">
        <v>4035</v>
      </c>
      <c r="C20487" s="95"/>
      <c r="D20487" s="96" t="s">
        <v>20</v>
      </c>
      <c r="E20487" s="96"/>
      <c r="F20487" s="24" t="s">
        <v>3936</v>
      </c>
      <c r="G20487" s="97">
        <v>2.9082999999999999E-3</v>
      </c>
      <c r="H20487" s="97"/>
      <c r="I20487" s="98">
        <v>94.54</v>
      </c>
      <c r="J20487" s="98"/>
      <c r="K20487" s="27">
        <f t="shared" si="158"/>
        <v>0.27</v>
      </c>
    </row>
    <row r="20488" spans="1:11" ht="38.1" customHeight="1" x14ac:dyDescent="0.25">
      <c r="A20488" s="24" t="s">
        <v>4036</v>
      </c>
      <c r="B20488" s="95" t="s">
        <v>4037</v>
      </c>
      <c r="C20488" s="95"/>
      <c r="D20488" s="96" t="s">
        <v>20</v>
      </c>
      <c r="E20488" s="96"/>
      <c r="F20488" s="24" t="s">
        <v>30</v>
      </c>
      <c r="G20488" s="97">
        <v>7.5109999999999999E-4</v>
      </c>
      <c r="H20488" s="97"/>
      <c r="I20488" s="98">
        <v>225.43</v>
      </c>
      <c r="J20488" s="98"/>
      <c r="K20488" s="27">
        <f t="shared" si="158"/>
        <v>0.16</v>
      </c>
    </row>
    <row r="20489" spans="1:11" ht="18" customHeight="1" x14ac:dyDescent="0.25">
      <c r="A20489" s="9"/>
      <c r="B20489" s="9"/>
      <c r="C20489" s="9"/>
      <c r="D20489" s="9"/>
      <c r="E20489" s="9"/>
      <c r="F20489" s="9"/>
      <c r="G20489" s="91" t="s">
        <v>3919</v>
      </c>
      <c r="H20489" s="91"/>
      <c r="I20489" s="91"/>
      <c r="J20489" s="91"/>
      <c r="K20489" s="28">
        <f>SUM(K20483:K20488)</f>
        <v>1.39</v>
      </c>
    </row>
    <row r="20490" spans="1:11" ht="15" customHeight="1" x14ac:dyDescent="0.25">
      <c r="A20490" s="93" t="s">
        <v>3907</v>
      </c>
      <c r="B20490" s="93"/>
      <c r="C20490" s="93"/>
      <c r="D20490" s="94" t="s">
        <v>3</v>
      </c>
      <c r="E20490" s="94"/>
      <c r="F20490" s="23" t="s">
        <v>4</v>
      </c>
      <c r="G20490" s="94" t="s">
        <v>3894</v>
      </c>
      <c r="H20490" s="94"/>
      <c r="I20490" s="94" t="s">
        <v>3895</v>
      </c>
      <c r="J20490" s="94"/>
      <c r="K20490" s="23" t="s">
        <v>3896</v>
      </c>
    </row>
    <row r="20491" spans="1:11" ht="15" customHeight="1" x14ac:dyDescent="0.25">
      <c r="A20491" s="24" t="s">
        <v>3910</v>
      </c>
      <c r="B20491" s="95" t="s">
        <v>3911</v>
      </c>
      <c r="C20491" s="95"/>
      <c r="D20491" s="96" t="s">
        <v>20</v>
      </c>
      <c r="E20491" s="96"/>
      <c r="F20491" s="24" t="s">
        <v>2056</v>
      </c>
      <c r="G20491" s="97">
        <v>3.6592999999999999E-3</v>
      </c>
      <c r="H20491" s="97"/>
      <c r="I20491" s="98">
        <v>24.94</v>
      </c>
      <c r="J20491" s="98"/>
      <c r="K20491" s="27">
        <f>TRUNC(TRUNC(G20491,8)*I20491,2)</f>
        <v>0.09</v>
      </c>
    </row>
    <row r="20492" spans="1:11" ht="18" customHeight="1" x14ac:dyDescent="0.25">
      <c r="A20492" s="9"/>
      <c r="B20492" s="9"/>
      <c r="C20492" s="9"/>
      <c r="D20492" s="9"/>
      <c r="E20492" s="9"/>
      <c r="F20492" s="9"/>
      <c r="G20492" s="91" t="s">
        <v>3912</v>
      </c>
      <c r="H20492" s="91"/>
      <c r="I20492" s="91"/>
      <c r="J20492" s="91"/>
      <c r="K20492" s="28">
        <f>SUM(K20491:K20491)</f>
        <v>0.09</v>
      </c>
    </row>
    <row r="20493" spans="1:11" ht="15" customHeight="1" x14ac:dyDescent="0.25">
      <c r="A20493" s="9"/>
      <c r="B20493" s="9"/>
      <c r="C20493" s="9"/>
      <c r="D20493" s="9"/>
      <c r="E20493" s="9"/>
      <c r="F20493" s="9"/>
      <c r="G20493" s="92" t="s">
        <v>3913</v>
      </c>
      <c r="H20493" s="92"/>
      <c r="I20493" s="92"/>
      <c r="J20493" s="92"/>
      <c r="K20493" s="29">
        <f>ROUND(SUM(K20489,K20492),2)</f>
        <v>1.48</v>
      </c>
    </row>
    <row r="20494" spans="1:11" ht="9.9499999999999993" customHeight="1" x14ac:dyDescent="0.25">
      <c r="A20494" s="9"/>
      <c r="B20494" s="9"/>
      <c r="C20494" s="9"/>
      <c r="D20494" s="9"/>
      <c r="E20494" s="9"/>
      <c r="F20494" s="9"/>
      <c r="G20494" s="100"/>
      <c r="H20494" s="100"/>
      <c r="I20494" s="100"/>
      <c r="J20494" s="100"/>
      <c r="K20494" s="100"/>
    </row>
    <row r="20495" spans="1:11" ht="20.100000000000001" customHeight="1" x14ac:dyDescent="0.25">
      <c r="A20495" s="99" t="s">
        <v>3701</v>
      </c>
      <c r="B20495" s="99"/>
      <c r="C20495" s="99"/>
      <c r="D20495" s="99"/>
      <c r="E20495" s="99"/>
      <c r="F20495" s="99"/>
      <c r="G20495" s="99"/>
      <c r="H20495" s="99"/>
      <c r="I20495" s="99"/>
      <c r="J20495" s="99"/>
      <c r="K20495" s="99"/>
    </row>
    <row r="20496" spans="1:11" ht="15" customHeight="1" x14ac:dyDescent="0.25">
      <c r="A20496" s="93" t="s">
        <v>3893</v>
      </c>
      <c r="B20496" s="93"/>
      <c r="C20496" s="93"/>
      <c r="D20496" s="94" t="s">
        <v>3</v>
      </c>
      <c r="E20496" s="94"/>
      <c r="F20496" s="23" t="s">
        <v>4</v>
      </c>
      <c r="G20496" s="94" t="s">
        <v>3894</v>
      </c>
      <c r="H20496" s="94"/>
      <c r="I20496" s="94" t="s">
        <v>3895</v>
      </c>
      <c r="J20496" s="94"/>
      <c r="K20496" s="23" t="s">
        <v>3896</v>
      </c>
    </row>
    <row r="20497" spans="1:11" ht="21" customHeight="1" x14ac:dyDescent="0.25">
      <c r="A20497" s="24" t="s">
        <v>4038</v>
      </c>
      <c r="B20497" s="95" t="s">
        <v>4039</v>
      </c>
      <c r="C20497" s="95"/>
      <c r="D20497" s="96" t="s">
        <v>20</v>
      </c>
      <c r="E20497" s="96"/>
      <c r="F20497" s="24" t="s">
        <v>34</v>
      </c>
      <c r="G20497" s="97">
        <v>6.6E-3</v>
      </c>
      <c r="H20497" s="97"/>
      <c r="I20497" s="98">
        <v>210.23</v>
      </c>
      <c r="J20497" s="98"/>
      <c r="K20497" s="27">
        <f>TRUNC(TRUNC(G20497,8)*I20497,2)</f>
        <v>1.38</v>
      </c>
    </row>
    <row r="20498" spans="1:11" ht="21" customHeight="1" x14ac:dyDescent="0.25">
      <c r="A20498" s="24" t="s">
        <v>4040</v>
      </c>
      <c r="B20498" s="95" t="s">
        <v>4041</v>
      </c>
      <c r="C20498" s="95"/>
      <c r="D20498" s="96" t="s">
        <v>20</v>
      </c>
      <c r="E20498" s="96"/>
      <c r="F20498" s="24" t="s">
        <v>84</v>
      </c>
      <c r="G20498" s="97">
        <v>1.0049999999999999</v>
      </c>
      <c r="H20498" s="97"/>
      <c r="I20498" s="98">
        <v>32.369999999999997</v>
      </c>
      <c r="J20498" s="98"/>
      <c r="K20498" s="27">
        <f>TRUNC(TRUNC(G20498,8)*I20498,2)</f>
        <v>32.53</v>
      </c>
    </row>
    <row r="20499" spans="1:11" ht="15" customHeight="1" x14ac:dyDescent="0.25">
      <c r="A20499" s="9"/>
      <c r="B20499" s="9"/>
      <c r="C20499" s="9"/>
      <c r="D20499" s="9"/>
      <c r="E20499" s="9"/>
      <c r="F20499" s="9"/>
      <c r="G20499" s="91" t="s">
        <v>3906</v>
      </c>
      <c r="H20499" s="91"/>
      <c r="I20499" s="91"/>
      <c r="J20499" s="91"/>
      <c r="K20499" s="28">
        <f>SUM(K20497:K20498)</f>
        <v>33.910000000000004</v>
      </c>
    </row>
    <row r="20500" spans="1:11" ht="15" customHeight="1" x14ac:dyDescent="0.25">
      <c r="A20500" s="93" t="s">
        <v>3907</v>
      </c>
      <c r="B20500" s="93"/>
      <c r="C20500" s="93"/>
      <c r="D20500" s="94" t="s">
        <v>3</v>
      </c>
      <c r="E20500" s="94"/>
      <c r="F20500" s="23" t="s">
        <v>4</v>
      </c>
      <c r="G20500" s="94" t="s">
        <v>3894</v>
      </c>
      <c r="H20500" s="94"/>
      <c r="I20500" s="94" t="s">
        <v>3895</v>
      </c>
      <c r="J20500" s="94"/>
      <c r="K20500" s="23" t="s">
        <v>3896</v>
      </c>
    </row>
    <row r="20501" spans="1:11" ht="15" customHeight="1" x14ac:dyDescent="0.25">
      <c r="A20501" s="24" t="s">
        <v>3971</v>
      </c>
      <c r="B20501" s="95" t="s">
        <v>3972</v>
      </c>
      <c r="C20501" s="95"/>
      <c r="D20501" s="96" t="s">
        <v>20</v>
      </c>
      <c r="E20501" s="96"/>
      <c r="F20501" s="24" t="s">
        <v>2056</v>
      </c>
      <c r="G20501" s="97">
        <v>0.2296</v>
      </c>
      <c r="H20501" s="97"/>
      <c r="I20501" s="98">
        <v>32.69</v>
      </c>
      <c r="J20501" s="98"/>
      <c r="K20501" s="27">
        <f>TRUNC(TRUNC(G20501,8)*I20501,2)</f>
        <v>7.5</v>
      </c>
    </row>
    <row r="20502" spans="1:11" ht="15" customHeight="1" x14ac:dyDescent="0.25">
      <c r="A20502" s="24" t="s">
        <v>3910</v>
      </c>
      <c r="B20502" s="95" t="s">
        <v>3911</v>
      </c>
      <c r="C20502" s="95"/>
      <c r="D20502" s="96" t="s">
        <v>20</v>
      </c>
      <c r="E20502" s="96"/>
      <c r="F20502" s="24" t="s">
        <v>2056</v>
      </c>
      <c r="G20502" s="97">
        <v>0.2296</v>
      </c>
      <c r="H20502" s="97"/>
      <c r="I20502" s="98">
        <v>24.94</v>
      </c>
      <c r="J20502" s="98"/>
      <c r="K20502" s="27">
        <f>TRUNC(TRUNC(G20502,8)*I20502,2)</f>
        <v>5.72</v>
      </c>
    </row>
    <row r="20503" spans="1:11" ht="18" customHeight="1" x14ac:dyDescent="0.25">
      <c r="A20503" s="9"/>
      <c r="B20503" s="9"/>
      <c r="C20503" s="9"/>
      <c r="D20503" s="9"/>
      <c r="E20503" s="9"/>
      <c r="F20503" s="9"/>
      <c r="G20503" s="91" t="s">
        <v>3912</v>
      </c>
      <c r="H20503" s="91"/>
      <c r="I20503" s="91"/>
      <c r="J20503" s="91"/>
      <c r="K20503" s="28">
        <f>SUM(K20501:K20502)</f>
        <v>13.219999999999999</v>
      </c>
    </row>
    <row r="20504" spans="1:11" ht="15" customHeight="1" x14ac:dyDescent="0.25">
      <c r="A20504" s="93" t="s">
        <v>3922</v>
      </c>
      <c r="B20504" s="93"/>
      <c r="C20504" s="93"/>
      <c r="D20504" s="94" t="s">
        <v>3</v>
      </c>
      <c r="E20504" s="94"/>
      <c r="F20504" s="23" t="s">
        <v>4</v>
      </c>
      <c r="G20504" s="94" t="s">
        <v>3894</v>
      </c>
      <c r="H20504" s="94"/>
      <c r="I20504" s="94" t="s">
        <v>3895</v>
      </c>
      <c r="J20504" s="94"/>
      <c r="K20504" s="23" t="s">
        <v>3896</v>
      </c>
    </row>
    <row r="20505" spans="1:11" ht="21" customHeight="1" x14ac:dyDescent="0.25">
      <c r="A20505" s="24" t="s">
        <v>4042</v>
      </c>
      <c r="B20505" s="95" t="s">
        <v>4043</v>
      </c>
      <c r="C20505" s="95"/>
      <c r="D20505" s="96" t="s">
        <v>20</v>
      </c>
      <c r="E20505" s="96"/>
      <c r="F20505" s="24" t="s">
        <v>34</v>
      </c>
      <c r="G20505" s="97">
        <v>1.8E-3</v>
      </c>
      <c r="H20505" s="97"/>
      <c r="I20505" s="98">
        <v>767.08</v>
      </c>
      <c r="J20505" s="98"/>
      <c r="K20505" s="27">
        <f>TRUNC(TRUNC(G20505,8)*I20505,2)</f>
        <v>1.38</v>
      </c>
    </row>
    <row r="20506" spans="1:11" ht="15" customHeight="1" x14ac:dyDescent="0.25">
      <c r="A20506" s="9"/>
      <c r="B20506" s="9"/>
      <c r="C20506" s="9"/>
      <c r="D20506" s="9"/>
      <c r="E20506" s="9"/>
      <c r="F20506" s="9"/>
      <c r="G20506" s="91" t="s">
        <v>3933</v>
      </c>
      <c r="H20506" s="91"/>
      <c r="I20506" s="91"/>
      <c r="J20506" s="91"/>
      <c r="K20506" s="28">
        <f>SUM(K20505:K20505)</f>
        <v>1.38</v>
      </c>
    </row>
    <row r="20507" spans="1:11" ht="15" customHeight="1" x14ac:dyDescent="0.25">
      <c r="A20507" s="9"/>
      <c r="B20507" s="9"/>
      <c r="C20507" s="9"/>
      <c r="D20507" s="9"/>
      <c r="E20507" s="9"/>
      <c r="F20507" s="9"/>
      <c r="G20507" s="92" t="s">
        <v>3913</v>
      </c>
      <c r="H20507" s="92"/>
      <c r="I20507" s="92"/>
      <c r="J20507" s="92"/>
      <c r="K20507" s="29">
        <f>ROUND(SUM(K20499,K20503,K20506),2)</f>
        <v>48.51</v>
      </c>
    </row>
    <row r="20508" spans="1:11" ht="9.9499999999999993" customHeight="1" x14ac:dyDescent="0.25">
      <c r="A20508" s="9"/>
      <c r="B20508" s="9"/>
      <c r="C20508" s="9"/>
      <c r="D20508" s="9"/>
      <c r="E20508" s="9"/>
      <c r="F20508" s="9"/>
      <c r="G20508" s="100"/>
      <c r="H20508" s="100"/>
      <c r="I20508" s="100"/>
      <c r="J20508" s="100"/>
      <c r="K20508" s="100"/>
    </row>
    <row r="20509" spans="1:11" ht="20.100000000000001" customHeight="1" x14ac:dyDescent="0.25">
      <c r="A20509" s="99" t="s">
        <v>3702</v>
      </c>
      <c r="B20509" s="99"/>
      <c r="C20509" s="99"/>
      <c r="D20509" s="99"/>
      <c r="E20509" s="99"/>
      <c r="F20509" s="99"/>
      <c r="G20509" s="99"/>
      <c r="H20509" s="99"/>
      <c r="I20509" s="99"/>
      <c r="J20509" s="99"/>
      <c r="K20509" s="99"/>
    </row>
    <row r="20510" spans="1:11" ht="15" customHeight="1" x14ac:dyDescent="0.25">
      <c r="A20510" s="93" t="s">
        <v>3893</v>
      </c>
      <c r="B20510" s="93"/>
      <c r="C20510" s="93"/>
      <c r="D20510" s="94" t="s">
        <v>3</v>
      </c>
      <c r="E20510" s="94"/>
      <c r="F20510" s="23" t="s">
        <v>4</v>
      </c>
      <c r="G20510" s="94" t="s">
        <v>3894</v>
      </c>
      <c r="H20510" s="94"/>
      <c r="I20510" s="94" t="s">
        <v>3895</v>
      </c>
      <c r="J20510" s="94"/>
      <c r="K20510" s="23" t="s">
        <v>3896</v>
      </c>
    </row>
    <row r="20511" spans="1:11" ht="15" customHeight="1" x14ac:dyDescent="0.25">
      <c r="A20511" s="24" t="s">
        <v>4044</v>
      </c>
      <c r="B20511" s="95" t="s">
        <v>4045</v>
      </c>
      <c r="C20511" s="95"/>
      <c r="D20511" s="96" t="s">
        <v>20</v>
      </c>
      <c r="E20511" s="96"/>
      <c r="F20511" s="24" t="s">
        <v>3903</v>
      </c>
      <c r="G20511" s="97">
        <v>0.106</v>
      </c>
      <c r="H20511" s="97"/>
      <c r="I20511" s="98">
        <v>2.59</v>
      </c>
      <c r="J20511" s="98"/>
      <c r="K20511" s="27">
        <f>TRUNC(TRUNC(G20511,8)*I20511,2)</f>
        <v>0.27</v>
      </c>
    </row>
    <row r="20512" spans="1:11" ht="15" customHeight="1" x14ac:dyDescent="0.25">
      <c r="A20512" s="9"/>
      <c r="B20512" s="9"/>
      <c r="C20512" s="9"/>
      <c r="D20512" s="9"/>
      <c r="E20512" s="9"/>
      <c r="F20512" s="9"/>
      <c r="G20512" s="91" t="s">
        <v>3906</v>
      </c>
      <c r="H20512" s="91"/>
      <c r="I20512" s="91"/>
      <c r="J20512" s="91"/>
      <c r="K20512" s="28">
        <f>SUM(K20511:K20511)</f>
        <v>0.27</v>
      </c>
    </row>
    <row r="20513" spans="1:11" ht="15" customHeight="1" x14ac:dyDescent="0.25">
      <c r="A20513" s="93" t="s">
        <v>3907</v>
      </c>
      <c r="B20513" s="93"/>
      <c r="C20513" s="93"/>
      <c r="D20513" s="94" t="s">
        <v>3</v>
      </c>
      <c r="E20513" s="94"/>
      <c r="F20513" s="23" t="s">
        <v>4</v>
      </c>
      <c r="G20513" s="94" t="s">
        <v>3894</v>
      </c>
      <c r="H20513" s="94"/>
      <c r="I20513" s="94" t="s">
        <v>3895</v>
      </c>
      <c r="J20513" s="94"/>
      <c r="K20513" s="23" t="s">
        <v>3896</v>
      </c>
    </row>
    <row r="20514" spans="1:11" ht="15" customHeight="1" x14ac:dyDescent="0.25">
      <c r="A20514" s="24" t="s">
        <v>4046</v>
      </c>
      <c r="B20514" s="95" t="s">
        <v>4047</v>
      </c>
      <c r="C20514" s="95"/>
      <c r="D20514" s="96" t="s">
        <v>20</v>
      </c>
      <c r="E20514" s="96"/>
      <c r="F20514" s="24" t="s">
        <v>2056</v>
      </c>
      <c r="G20514" s="97">
        <v>3.6999999999999998E-2</v>
      </c>
      <c r="H20514" s="97"/>
      <c r="I20514" s="98">
        <v>34.35</v>
      </c>
      <c r="J20514" s="98"/>
      <c r="K20514" s="27">
        <f>TRUNC(TRUNC(G20514,8)*I20514,2)</f>
        <v>1.27</v>
      </c>
    </row>
    <row r="20515" spans="1:11" ht="15" customHeight="1" x14ac:dyDescent="0.25">
      <c r="A20515" s="24" t="s">
        <v>3910</v>
      </c>
      <c r="B20515" s="95" t="s">
        <v>3911</v>
      </c>
      <c r="C20515" s="95"/>
      <c r="D20515" s="96" t="s">
        <v>20</v>
      </c>
      <c r="E20515" s="96"/>
      <c r="F20515" s="24" t="s">
        <v>2056</v>
      </c>
      <c r="G20515" s="97">
        <v>1.6E-2</v>
      </c>
      <c r="H20515" s="97"/>
      <c r="I20515" s="98">
        <v>24.94</v>
      </c>
      <c r="J20515" s="98"/>
      <c r="K20515" s="27">
        <f>TRUNC(TRUNC(G20515,8)*I20515,2)</f>
        <v>0.39</v>
      </c>
    </row>
    <row r="20516" spans="1:11" ht="18" customHeight="1" x14ac:dyDescent="0.25">
      <c r="A20516" s="9"/>
      <c r="B20516" s="9"/>
      <c r="C20516" s="9"/>
      <c r="D20516" s="9"/>
      <c r="E20516" s="9"/>
      <c r="F20516" s="9"/>
      <c r="G20516" s="91" t="s">
        <v>3912</v>
      </c>
      <c r="H20516" s="91"/>
      <c r="I20516" s="91"/>
      <c r="J20516" s="91"/>
      <c r="K20516" s="28">
        <f>SUM(K20514:K20515)</f>
        <v>1.6600000000000001</v>
      </c>
    </row>
    <row r="20517" spans="1:11" ht="15" customHeight="1" x14ac:dyDescent="0.25">
      <c r="A20517" s="9"/>
      <c r="B20517" s="9"/>
      <c r="C20517" s="9"/>
      <c r="D20517" s="9"/>
      <c r="E20517" s="9"/>
      <c r="F20517" s="9"/>
      <c r="G20517" s="92" t="s">
        <v>3913</v>
      </c>
      <c r="H20517" s="92"/>
      <c r="I20517" s="92"/>
      <c r="J20517" s="92"/>
      <c r="K20517" s="29">
        <f>ROUND(SUM(K20512,K20516),2)</f>
        <v>1.93</v>
      </c>
    </row>
    <row r="20518" spans="1:11" ht="9.9499999999999993" customHeight="1" x14ac:dyDescent="0.25">
      <c r="A20518" s="9"/>
      <c r="B20518" s="9"/>
      <c r="C20518" s="9"/>
      <c r="D20518" s="9"/>
      <c r="E20518" s="9"/>
      <c r="F20518" s="9"/>
      <c r="G20518" s="100"/>
      <c r="H20518" s="100"/>
      <c r="I20518" s="100"/>
      <c r="J20518" s="100"/>
      <c r="K20518" s="100"/>
    </row>
    <row r="20519" spans="1:11" ht="20.100000000000001" customHeight="1" x14ac:dyDescent="0.25">
      <c r="A20519" s="99" t="s">
        <v>3703</v>
      </c>
      <c r="B20519" s="99"/>
      <c r="C20519" s="99"/>
      <c r="D20519" s="99"/>
      <c r="E20519" s="99"/>
      <c r="F20519" s="99"/>
      <c r="G20519" s="99"/>
      <c r="H20519" s="99"/>
      <c r="I20519" s="99"/>
      <c r="J20519" s="99"/>
      <c r="K20519" s="99"/>
    </row>
    <row r="20520" spans="1:11" ht="15" customHeight="1" x14ac:dyDescent="0.25">
      <c r="A20520" s="93" t="s">
        <v>3916</v>
      </c>
      <c r="B20520" s="93"/>
      <c r="C20520" s="93"/>
      <c r="D20520" s="94" t="s">
        <v>3</v>
      </c>
      <c r="E20520" s="94"/>
      <c r="F20520" s="23" t="s">
        <v>4</v>
      </c>
      <c r="G20520" s="94" t="s">
        <v>3894</v>
      </c>
      <c r="H20520" s="94"/>
      <c r="I20520" s="94" t="s">
        <v>3895</v>
      </c>
      <c r="J20520" s="94"/>
      <c r="K20520" s="23" t="s">
        <v>3896</v>
      </c>
    </row>
    <row r="20521" spans="1:11" ht="29.1" customHeight="1" x14ac:dyDescent="0.25">
      <c r="A20521" s="24" t="s">
        <v>3963</v>
      </c>
      <c r="B20521" s="95" t="s">
        <v>3964</v>
      </c>
      <c r="C20521" s="95"/>
      <c r="D20521" s="96" t="s">
        <v>20</v>
      </c>
      <c r="E20521" s="96"/>
      <c r="F20521" s="24" t="s">
        <v>3936</v>
      </c>
      <c r="G20521" s="97">
        <v>5.2258833999999998</v>
      </c>
      <c r="H20521" s="97"/>
      <c r="I20521" s="98">
        <v>8.9</v>
      </c>
      <c r="J20521" s="98"/>
      <c r="K20521" s="27">
        <f>TRUNC(TRUNC(G20521,8)*I20521,2)</f>
        <v>46.51</v>
      </c>
    </row>
    <row r="20522" spans="1:11" ht="29.1" customHeight="1" x14ac:dyDescent="0.25">
      <c r="A20522" s="24" t="s">
        <v>3965</v>
      </c>
      <c r="B20522" s="95" t="s">
        <v>3966</v>
      </c>
      <c r="C20522" s="95"/>
      <c r="D20522" s="96" t="s">
        <v>20</v>
      </c>
      <c r="E20522" s="96"/>
      <c r="F20522" s="24" t="s">
        <v>30</v>
      </c>
      <c r="G20522" s="97">
        <v>0.95392160000000004</v>
      </c>
      <c r="H20522" s="97"/>
      <c r="I20522" s="98">
        <v>32.76</v>
      </c>
      <c r="J20522" s="98"/>
      <c r="K20522" s="27">
        <f>TRUNC(TRUNC(G20522,8)*I20522,2)</f>
        <v>31.25</v>
      </c>
    </row>
    <row r="20523" spans="1:11" ht="21" customHeight="1" x14ac:dyDescent="0.25">
      <c r="A20523" s="24" t="s">
        <v>3967</v>
      </c>
      <c r="B20523" s="95" t="s">
        <v>3968</v>
      </c>
      <c r="C20523" s="95"/>
      <c r="D20523" s="96" t="s">
        <v>20</v>
      </c>
      <c r="E20523" s="96"/>
      <c r="F20523" s="24" t="s">
        <v>3936</v>
      </c>
      <c r="G20523" s="97">
        <v>5.2258833999999998</v>
      </c>
      <c r="H20523" s="97"/>
      <c r="I20523" s="98">
        <v>27.59</v>
      </c>
      <c r="J20523" s="98"/>
      <c r="K20523" s="27">
        <f>TRUNC(TRUNC(G20523,8)*I20523,2)</f>
        <v>144.18</v>
      </c>
    </row>
    <row r="20524" spans="1:11" ht="21" customHeight="1" x14ac:dyDescent="0.25">
      <c r="A20524" s="24" t="s">
        <v>3969</v>
      </c>
      <c r="B20524" s="95" t="s">
        <v>3970</v>
      </c>
      <c r="C20524" s="95"/>
      <c r="D20524" s="96" t="s">
        <v>20</v>
      </c>
      <c r="E20524" s="96"/>
      <c r="F20524" s="24" t="s">
        <v>30</v>
      </c>
      <c r="G20524" s="97">
        <v>0.95392160000000004</v>
      </c>
      <c r="H20524" s="97"/>
      <c r="I20524" s="98">
        <v>28.09</v>
      </c>
      <c r="J20524" s="98"/>
      <c r="K20524" s="27">
        <f>TRUNC(TRUNC(G20524,8)*I20524,2)</f>
        <v>26.79</v>
      </c>
    </row>
    <row r="20525" spans="1:11" ht="18" customHeight="1" x14ac:dyDescent="0.25">
      <c r="A20525" s="9"/>
      <c r="B20525" s="9"/>
      <c r="C20525" s="9"/>
      <c r="D20525" s="9"/>
      <c r="E20525" s="9"/>
      <c r="F20525" s="9"/>
      <c r="G20525" s="91" t="s">
        <v>3919</v>
      </c>
      <c r="H20525" s="91"/>
      <c r="I20525" s="91"/>
      <c r="J20525" s="91"/>
      <c r="K20525" s="28">
        <f>SUM(K20521:K20524)</f>
        <v>248.73</v>
      </c>
    </row>
    <row r="20526" spans="1:11" ht="15" customHeight="1" x14ac:dyDescent="0.25">
      <c r="A20526" s="93" t="s">
        <v>3893</v>
      </c>
      <c r="B20526" s="93"/>
      <c r="C20526" s="93"/>
      <c r="D20526" s="94" t="s">
        <v>3</v>
      </c>
      <c r="E20526" s="94"/>
      <c r="F20526" s="23" t="s">
        <v>4</v>
      </c>
      <c r="G20526" s="94" t="s">
        <v>3894</v>
      </c>
      <c r="H20526" s="94"/>
      <c r="I20526" s="94" t="s">
        <v>3895</v>
      </c>
      <c r="J20526" s="94"/>
      <c r="K20526" s="23" t="s">
        <v>3896</v>
      </c>
    </row>
    <row r="20527" spans="1:11" ht="21" customHeight="1" x14ac:dyDescent="0.25">
      <c r="A20527" s="24" t="s">
        <v>4048</v>
      </c>
      <c r="B20527" s="95" t="s">
        <v>4049</v>
      </c>
      <c r="C20527" s="95"/>
      <c r="D20527" s="96" t="s">
        <v>20</v>
      </c>
      <c r="E20527" s="96"/>
      <c r="F20527" s="24" t="s">
        <v>34</v>
      </c>
      <c r="G20527" s="97">
        <v>0.19980000000000001</v>
      </c>
      <c r="H20527" s="97"/>
      <c r="I20527" s="98">
        <v>206.17</v>
      </c>
      <c r="J20527" s="98"/>
      <c r="K20527" s="27">
        <f>TRUNC(TRUNC(G20527,8)*I20527,2)</f>
        <v>41.19</v>
      </c>
    </row>
    <row r="20528" spans="1:11" ht="15" customHeight="1" x14ac:dyDescent="0.25">
      <c r="A20528" s="24" t="s">
        <v>3955</v>
      </c>
      <c r="B20528" s="95" t="s">
        <v>3956</v>
      </c>
      <c r="C20528" s="95"/>
      <c r="D20528" s="96" t="s">
        <v>20</v>
      </c>
      <c r="E20528" s="96"/>
      <c r="F20528" s="24" t="s">
        <v>3903</v>
      </c>
      <c r="G20528" s="97">
        <v>3.6695999999999999E-2</v>
      </c>
      <c r="H20528" s="97"/>
      <c r="I20528" s="98">
        <v>19.37</v>
      </c>
      <c r="J20528" s="98"/>
      <c r="K20528" s="27">
        <f>TRUNC(TRUNC(G20528,8)*I20528,2)</f>
        <v>0.71</v>
      </c>
    </row>
    <row r="20529" spans="1:11" ht="21" customHeight="1" x14ac:dyDescent="0.25">
      <c r="A20529" s="24" t="s">
        <v>4050</v>
      </c>
      <c r="B20529" s="95" t="s">
        <v>4051</v>
      </c>
      <c r="C20529" s="95"/>
      <c r="D20529" s="96" t="s">
        <v>20</v>
      </c>
      <c r="E20529" s="96"/>
      <c r="F20529" s="24" t="s">
        <v>84</v>
      </c>
      <c r="G20529" s="97">
        <v>7.48</v>
      </c>
      <c r="H20529" s="97"/>
      <c r="I20529" s="98">
        <v>3.9</v>
      </c>
      <c r="J20529" s="98"/>
      <c r="K20529" s="27">
        <f>TRUNC(TRUNC(G20529,8)*I20529,2)</f>
        <v>29.17</v>
      </c>
    </row>
    <row r="20530" spans="1:11" ht="15" customHeight="1" x14ac:dyDescent="0.25">
      <c r="A20530" s="9"/>
      <c r="B20530" s="9"/>
      <c r="C20530" s="9"/>
      <c r="D20530" s="9"/>
      <c r="E20530" s="9"/>
      <c r="F20530" s="9"/>
      <c r="G20530" s="91" t="s">
        <v>3906</v>
      </c>
      <c r="H20530" s="91"/>
      <c r="I20530" s="91"/>
      <c r="J20530" s="91"/>
      <c r="K20530" s="28">
        <f>SUM(K20527:K20529)</f>
        <v>71.069999999999993</v>
      </c>
    </row>
    <row r="20531" spans="1:11" ht="15" customHeight="1" x14ac:dyDescent="0.25">
      <c r="A20531" s="93" t="s">
        <v>3907</v>
      </c>
      <c r="B20531" s="93"/>
      <c r="C20531" s="93"/>
      <c r="D20531" s="94" t="s">
        <v>3</v>
      </c>
      <c r="E20531" s="94"/>
      <c r="F20531" s="23" t="s">
        <v>4</v>
      </c>
      <c r="G20531" s="94" t="s">
        <v>3894</v>
      </c>
      <c r="H20531" s="94"/>
      <c r="I20531" s="94" t="s">
        <v>3895</v>
      </c>
      <c r="J20531" s="94"/>
      <c r="K20531" s="23" t="s">
        <v>3896</v>
      </c>
    </row>
    <row r="20532" spans="1:11" ht="15" customHeight="1" x14ac:dyDescent="0.25">
      <c r="A20532" s="24" t="s">
        <v>3971</v>
      </c>
      <c r="B20532" s="95" t="s">
        <v>3972</v>
      </c>
      <c r="C20532" s="95"/>
      <c r="D20532" s="96" t="s">
        <v>20</v>
      </c>
      <c r="E20532" s="96"/>
      <c r="F20532" s="24" t="s">
        <v>2056</v>
      </c>
      <c r="G20532" s="97">
        <v>2.3251949999999999</v>
      </c>
      <c r="H20532" s="97"/>
      <c r="I20532" s="98">
        <v>32.69</v>
      </c>
      <c r="J20532" s="98"/>
      <c r="K20532" s="27">
        <f>TRUNC(TRUNC(G20532,8)*I20532,2)</f>
        <v>76.010000000000005</v>
      </c>
    </row>
    <row r="20533" spans="1:11" ht="15" customHeight="1" x14ac:dyDescent="0.25">
      <c r="A20533" s="24" t="s">
        <v>3910</v>
      </c>
      <c r="B20533" s="95" t="s">
        <v>3911</v>
      </c>
      <c r="C20533" s="95"/>
      <c r="D20533" s="96" t="s">
        <v>20</v>
      </c>
      <c r="E20533" s="96"/>
      <c r="F20533" s="24" t="s">
        <v>2056</v>
      </c>
      <c r="G20533" s="97">
        <v>17.010999999999999</v>
      </c>
      <c r="H20533" s="97"/>
      <c r="I20533" s="98">
        <v>24.94</v>
      </c>
      <c r="J20533" s="98"/>
      <c r="K20533" s="27">
        <f>TRUNC(TRUNC(G20533,8)*I20533,2)</f>
        <v>424.25</v>
      </c>
    </row>
    <row r="20534" spans="1:11" ht="18" customHeight="1" x14ac:dyDescent="0.25">
      <c r="A20534" s="9"/>
      <c r="B20534" s="9"/>
      <c r="C20534" s="9"/>
      <c r="D20534" s="9"/>
      <c r="E20534" s="9"/>
      <c r="F20534" s="9"/>
      <c r="G20534" s="91" t="s">
        <v>3912</v>
      </c>
      <c r="H20534" s="91"/>
      <c r="I20534" s="91"/>
      <c r="J20534" s="91"/>
      <c r="K20534" s="28">
        <f>SUM(K20532:K20533)</f>
        <v>500.26</v>
      </c>
    </row>
    <row r="20535" spans="1:11" ht="15" customHeight="1" x14ac:dyDescent="0.25">
      <c r="A20535" s="93" t="s">
        <v>3922</v>
      </c>
      <c r="B20535" s="93"/>
      <c r="C20535" s="93"/>
      <c r="D20535" s="94" t="s">
        <v>3</v>
      </c>
      <c r="E20535" s="94"/>
      <c r="F20535" s="23" t="s">
        <v>4</v>
      </c>
      <c r="G20535" s="94" t="s">
        <v>3894</v>
      </c>
      <c r="H20535" s="94"/>
      <c r="I20535" s="94" t="s">
        <v>3895</v>
      </c>
      <c r="J20535" s="94"/>
      <c r="K20535" s="23" t="s">
        <v>3896</v>
      </c>
    </row>
    <row r="20536" spans="1:11" ht="29.1" customHeight="1" x14ac:dyDescent="0.25">
      <c r="A20536" s="24" t="s">
        <v>4052</v>
      </c>
      <c r="B20536" s="95" t="s">
        <v>4053</v>
      </c>
      <c r="C20536" s="95"/>
      <c r="D20536" s="96" t="s">
        <v>20</v>
      </c>
      <c r="E20536" s="96"/>
      <c r="F20536" s="24" t="s">
        <v>34</v>
      </c>
      <c r="G20536" s="97">
        <v>0.66502459999999997</v>
      </c>
      <c r="H20536" s="97"/>
      <c r="I20536" s="98">
        <v>619.19000000000005</v>
      </c>
      <c r="J20536" s="98"/>
      <c r="K20536" s="27">
        <f>TRUNC(TRUNC(G20536,8)*I20536,2)</f>
        <v>411.77</v>
      </c>
    </row>
    <row r="20537" spans="1:11" ht="21" customHeight="1" x14ac:dyDescent="0.25">
      <c r="A20537" s="24" t="s">
        <v>95</v>
      </c>
      <c r="B20537" s="95" t="s">
        <v>96</v>
      </c>
      <c r="C20537" s="95"/>
      <c r="D20537" s="96" t="s">
        <v>20</v>
      </c>
      <c r="E20537" s="96"/>
      <c r="F20537" s="24" t="s">
        <v>16</v>
      </c>
      <c r="G20537" s="97">
        <v>0.48</v>
      </c>
      <c r="H20537" s="97"/>
      <c r="I20537" s="98">
        <v>176.85</v>
      </c>
      <c r="J20537" s="98"/>
      <c r="K20537" s="27">
        <f>TRUNC(TRUNC(G20537,8)*I20537,2)</f>
        <v>84.88</v>
      </c>
    </row>
    <row r="20538" spans="1:11" ht="15" customHeight="1" x14ac:dyDescent="0.25">
      <c r="A20538" s="9"/>
      <c r="B20538" s="9"/>
      <c r="C20538" s="9"/>
      <c r="D20538" s="9"/>
      <c r="E20538" s="9"/>
      <c r="F20538" s="9"/>
      <c r="G20538" s="91" t="s">
        <v>3933</v>
      </c>
      <c r="H20538" s="91"/>
      <c r="I20538" s="91"/>
      <c r="J20538" s="91"/>
      <c r="K20538" s="28">
        <f>SUM(K20536:K20537)</f>
        <v>496.65</v>
      </c>
    </row>
    <row r="20539" spans="1:11" ht="15" customHeight="1" x14ac:dyDescent="0.25">
      <c r="A20539" s="9"/>
      <c r="B20539" s="9"/>
      <c r="C20539" s="9"/>
      <c r="D20539" s="9"/>
      <c r="E20539" s="9"/>
      <c r="F20539" s="9"/>
      <c r="G20539" s="92" t="s">
        <v>3913</v>
      </c>
      <c r="H20539" s="92"/>
      <c r="I20539" s="92"/>
      <c r="J20539" s="92"/>
      <c r="K20539" s="29">
        <f>ROUND(SUM(K20525,K20530,K20534,K20538),2)</f>
        <v>1316.71</v>
      </c>
    </row>
    <row r="20540" spans="1:11" ht="9.9499999999999993" customHeight="1" x14ac:dyDescent="0.25">
      <c r="A20540" s="9"/>
      <c r="B20540" s="9"/>
      <c r="C20540" s="9"/>
      <c r="D20540" s="9"/>
      <c r="E20540" s="9"/>
      <c r="F20540" s="9"/>
      <c r="G20540" s="100"/>
      <c r="H20540" s="100"/>
      <c r="I20540" s="100"/>
      <c r="J20540" s="100"/>
      <c r="K20540" s="100"/>
    </row>
    <row r="20541" spans="1:11" ht="20.100000000000001" customHeight="1" x14ac:dyDescent="0.25">
      <c r="A20541" s="99" t="s">
        <v>3704</v>
      </c>
      <c r="B20541" s="99"/>
      <c r="C20541" s="99"/>
      <c r="D20541" s="99"/>
      <c r="E20541" s="99"/>
      <c r="F20541" s="99"/>
      <c r="G20541" s="99"/>
      <c r="H20541" s="99"/>
      <c r="I20541" s="99"/>
      <c r="J20541" s="99"/>
      <c r="K20541" s="99"/>
    </row>
    <row r="20542" spans="1:11" ht="15" customHeight="1" x14ac:dyDescent="0.25">
      <c r="A20542" s="93" t="s">
        <v>3893</v>
      </c>
      <c r="B20542" s="93"/>
      <c r="C20542" s="93"/>
      <c r="D20542" s="94" t="s">
        <v>3</v>
      </c>
      <c r="E20542" s="94"/>
      <c r="F20542" s="23" t="s">
        <v>4</v>
      </c>
      <c r="G20542" s="94" t="s">
        <v>3894</v>
      </c>
      <c r="H20542" s="94"/>
      <c r="I20542" s="94" t="s">
        <v>3895</v>
      </c>
      <c r="J20542" s="94"/>
      <c r="K20542" s="23" t="s">
        <v>3896</v>
      </c>
    </row>
    <row r="20543" spans="1:11" ht="29.1" customHeight="1" x14ac:dyDescent="0.25">
      <c r="A20543" s="24" t="s">
        <v>4054</v>
      </c>
      <c r="B20543" s="95" t="s">
        <v>4055</v>
      </c>
      <c r="C20543" s="95"/>
      <c r="D20543" s="96" t="s">
        <v>20</v>
      </c>
      <c r="E20543" s="96"/>
      <c r="F20543" s="24" t="s">
        <v>34</v>
      </c>
      <c r="G20543" s="97">
        <v>0.18468999999999999</v>
      </c>
      <c r="H20543" s="97"/>
      <c r="I20543" s="98">
        <v>517.16999999999996</v>
      </c>
      <c r="J20543" s="98"/>
      <c r="K20543" s="27">
        <f t="shared" ref="K20543:K20548" si="159">ROUND(ROUND(G20543,8)*I20543,2)</f>
        <v>95.52</v>
      </c>
    </row>
    <row r="20544" spans="1:11" ht="21" customHeight="1" x14ac:dyDescent="0.25">
      <c r="A20544" s="24" t="s">
        <v>4056</v>
      </c>
      <c r="B20544" s="95" t="s">
        <v>4057</v>
      </c>
      <c r="C20544" s="95"/>
      <c r="D20544" s="96" t="s">
        <v>20</v>
      </c>
      <c r="E20544" s="96"/>
      <c r="F20544" s="24" t="s">
        <v>2057</v>
      </c>
      <c r="G20544" s="97">
        <v>3.1900000000000001E-3</v>
      </c>
      <c r="H20544" s="97"/>
      <c r="I20544" s="98">
        <v>8.98</v>
      </c>
      <c r="J20544" s="98"/>
      <c r="K20544" s="27">
        <f t="shared" si="159"/>
        <v>0.03</v>
      </c>
    </row>
    <row r="20545" spans="1:11" ht="15" customHeight="1" x14ac:dyDescent="0.25">
      <c r="A20545" s="24" t="s">
        <v>3955</v>
      </c>
      <c r="B20545" s="95" t="s">
        <v>3956</v>
      </c>
      <c r="C20545" s="95"/>
      <c r="D20545" s="96" t="s">
        <v>20</v>
      </c>
      <c r="E20545" s="96"/>
      <c r="F20545" s="24" t="s">
        <v>3903</v>
      </c>
      <c r="G20545" s="97">
        <v>4.4999999999999998E-2</v>
      </c>
      <c r="H20545" s="97"/>
      <c r="I20545" s="98">
        <v>19.37</v>
      </c>
      <c r="J20545" s="98"/>
      <c r="K20545" s="27">
        <f t="shared" si="159"/>
        <v>0.87</v>
      </c>
    </row>
    <row r="20546" spans="1:11" ht="21" customHeight="1" x14ac:dyDescent="0.25">
      <c r="A20546" s="24" t="s">
        <v>4050</v>
      </c>
      <c r="B20546" s="95" t="s">
        <v>4051</v>
      </c>
      <c r="C20546" s="95"/>
      <c r="D20546" s="96" t="s">
        <v>20</v>
      </c>
      <c r="E20546" s="96"/>
      <c r="F20546" s="24" t="s">
        <v>84</v>
      </c>
      <c r="G20546" s="97">
        <v>0.46875</v>
      </c>
      <c r="H20546" s="97"/>
      <c r="I20546" s="98">
        <v>3.9</v>
      </c>
      <c r="J20546" s="98"/>
      <c r="K20546" s="27">
        <f t="shared" si="159"/>
        <v>1.83</v>
      </c>
    </row>
    <row r="20547" spans="1:11" ht="21" customHeight="1" x14ac:dyDescent="0.25">
      <c r="A20547" s="24" t="s">
        <v>4058</v>
      </c>
      <c r="B20547" s="95" t="s">
        <v>4059</v>
      </c>
      <c r="C20547" s="95"/>
      <c r="D20547" s="96" t="s">
        <v>20</v>
      </c>
      <c r="E20547" s="96"/>
      <c r="F20547" s="24" t="s">
        <v>84</v>
      </c>
      <c r="G20547" s="97">
        <v>0.375</v>
      </c>
      <c r="H20547" s="97"/>
      <c r="I20547" s="98">
        <v>2.69</v>
      </c>
      <c r="J20547" s="98"/>
      <c r="K20547" s="27">
        <f t="shared" si="159"/>
        <v>1.01</v>
      </c>
    </row>
    <row r="20548" spans="1:11" ht="29.1" customHeight="1" x14ac:dyDescent="0.25">
      <c r="A20548" s="24" t="s">
        <v>4060</v>
      </c>
      <c r="B20548" s="95" t="s">
        <v>4061</v>
      </c>
      <c r="C20548" s="95"/>
      <c r="D20548" s="96" t="s">
        <v>20</v>
      </c>
      <c r="E20548" s="96"/>
      <c r="F20548" s="24" t="s">
        <v>16</v>
      </c>
      <c r="G20548" s="97">
        <v>1.07</v>
      </c>
      <c r="H20548" s="97"/>
      <c r="I20548" s="98">
        <v>23.81</v>
      </c>
      <c r="J20548" s="98"/>
      <c r="K20548" s="27">
        <f t="shared" si="159"/>
        <v>25.48</v>
      </c>
    </row>
    <row r="20549" spans="1:11" ht="15" customHeight="1" x14ac:dyDescent="0.25">
      <c r="A20549" s="9"/>
      <c r="B20549" s="9"/>
      <c r="C20549" s="9"/>
      <c r="D20549" s="9"/>
      <c r="E20549" s="9"/>
      <c r="F20549" s="9"/>
      <c r="G20549" s="91" t="s">
        <v>3906</v>
      </c>
      <c r="H20549" s="91"/>
      <c r="I20549" s="91"/>
      <c r="J20549" s="91"/>
      <c r="K20549" s="28">
        <f>SUM(K20543:K20548)</f>
        <v>124.74000000000001</v>
      </c>
    </row>
    <row r="20550" spans="1:11" ht="15" customHeight="1" x14ac:dyDescent="0.25">
      <c r="A20550" s="93" t="s">
        <v>3907</v>
      </c>
      <c r="B20550" s="93"/>
      <c r="C20550" s="93"/>
      <c r="D20550" s="94" t="s">
        <v>3</v>
      </c>
      <c r="E20550" s="94"/>
      <c r="F20550" s="23" t="s">
        <v>4</v>
      </c>
      <c r="G20550" s="94" t="s">
        <v>3894</v>
      </c>
      <c r="H20550" s="94"/>
      <c r="I20550" s="94" t="s">
        <v>3895</v>
      </c>
      <c r="J20550" s="94"/>
      <c r="K20550" s="23" t="s">
        <v>3896</v>
      </c>
    </row>
    <row r="20551" spans="1:11" ht="21" customHeight="1" x14ac:dyDescent="0.25">
      <c r="A20551" s="24" t="s">
        <v>3908</v>
      </c>
      <c r="B20551" s="95" t="s">
        <v>3909</v>
      </c>
      <c r="C20551" s="95"/>
      <c r="D20551" s="96" t="s">
        <v>20</v>
      </c>
      <c r="E20551" s="96"/>
      <c r="F20551" s="24" t="s">
        <v>2056</v>
      </c>
      <c r="G20551" s="97">
        <v>0.13009999999999999</v>
      </c>
      <c r="H20551" s="97"/>
      <c r="I20551" s="98">
        <v>32.24</v>
      </c>
      <c r="J20551" s="98"/>
      <c r="K20551" s="27">
        <f>ROUND(ROUND(G20551,8)*I20551,2)</f>
        <v>4.1900000000000004</v>
      </c>
    </row>
    <row r="20552" spans="1:11" ht="15" customHeight="1" x14ac:dyDescent="0.25">
      <c r="A20552" s="24" t="s">
        <v>3971</v>
      </c>
      <c r="B20552" s="95" t="s">
        <v>3972</v>
      </c>
      <c r="C20552" s="95"/>
      <c r="D20552" s="96" t="s">
        <v>20</v>
      </c>
      <c r="E20552" s="96"/>
      <c r="F20552" s="24" t="s">
        <v>2056</v>
      </c>
      <c r="G20552" s="97">
        <v>8.7400000000000005E-2</v>
      </c>
      <c r="H20552" s="97"/>
      <c r="I20552" s="98">
        <v>32.69</v>
      </c>
      <c r="J20552" s="98"/>
      <c r="K20552" s="27">
        <f>ROUND(ROUND(G20552,8)*I20552,2)</f>
        <v>2.86</v>
      </c>
    </row>
    <row r="20553" spans="1:11" ht="15" customHeight="1" x14ac:dyDescent="0.25">
      <c r="A20553" s="24" t="s">
        <v>3910</v>
      </c>
      <c r="B20553" s="95" t="s">
        <v>3911</v>
      </c>
      <c r="C20553" s="95"/>
      <c r="D20553" s="96" t="s">
        <v>20</v>
      </c>
      <c r="E20553" s="96"/>
      <c r="F20553" s="24" t="s">
        <v>2056</v>
      </c>
      <c r="G20553" s="97">
        <v>0.21759999999999999</v>
      </c>
      <c r="H20553" s="97"/>
      <c r="I20553" s="98">
        <v>24.94</v>
      </c>
      <c r="J20553" s="98"/>
      <c r="K20553" s="27">
        <f>ROUND(ROUND(G20553,8)*I20553,2)</f>
        <v>5.43</v>
      </c>
    </row>
    <row r="20554" spans="1:11" ht="18" customHeight="1" x14ac:dyDescent="0.25">
      <c r="A20554" s="9"/>
      <c r="B20554" s="9"/>
      <c r="C20554" s="9"/>
      <c r="D20554" s="9"/>
      <c r="E20554" s="9"/>
      <c r="F20554" s="9"/>
      <c r="G20554" s="91" t="s">
        <v>3912</v>
      </c>
      <c r="H20554" s="91"/>
      <c r="I20554" s="91"/>
      <c r="J20554" s="91"/>
      <c r="K20554" s="28">
        <f>SUM(K20551:K20553)</f>
        <v>12.48</v>
      </c>
    </row>
    <row r="20555" spans="1:11" ht="15" customHeight="1" x14ac:dyDescent="0.25">
      <c r="A20555" s="93" t="s">
        <v>3922</v>
      </c>
      <c r="B20555" s="93"/>
      <c r="C20555" s="93"/>
      <c r="D20555" s="94" t="s">
        <v>3</v>
      </c>
      <c r="E20555" s="94"/>
      <c r="F20555" s="23" t="s">
        <v>4</v>
      </c>
      <c r="G20555" s="94" t="s">
        <v>3894</v>
      </c>
      <c r="H20555" s="94"/>
      <c r="I20555" s="94" t="s">
        <v>3895</v>
      </c>
      <c r="J20555" s="94"/>
      <c r="K20555" s="23" t="s">
        <v>3896</v>
      </c>
    </row>
    <row r="20556" spans="1:11" ht="29.1" customHeight="1" x14ac:dyDescent="0.25">
      <c r="A20556" s="24" t="s">
        <v>4062</v>
      </c>
      <c r="B20556" s="95" t="s">
        <v>4063</v>
      </c>
      <c r="C20556" s="95"/>
      <c r="D20556" s="96" t="s">
        <v>20</v>
      </c>
      <c r="E20556" s="96"/>
      <c r="F20556" s="24" t="s">
        <v>3903</v>
      </c>
      <c r="G20556" s="97">
        <v>1.23E-2</v>
      </c>
      <c r="H20556" s="97"/>
      <c r="I20556" s="98">
        <v>23.44</v>
      </c>
      <c r="J20556" s="98"/>
      <c r="K20556" s="27">
        <f>ROUND(ROUND(G20556,8)*I20556,2)</f>
        <v>0.28999999999999998</v>
      </c>
    </row>
    <row r="20557" spans="1:11" ht="21" customHeight="1" x14ac:dyDescent="0.25">
      <c r="A20557" s="24" t="s">
        <v>4064</v>
      </c>
      <c r="B20557" s="95" t="s">
        <v>4065</v>
      </c>
      <c r="C20557" s="95"/>
      <c r="D20557" s="96" t="s">
        <v>4066</v>
      </c>
      <c r="E20557" s="96"/>
      <c r="F20557" s="24" t="s">
        <v>26</v>
      </c>
      <c r="G20557" s="97">
        <v>4</v>
      </c>
      <c r="H20557" s="97"/>
      <c r="I20557" s="98">
        <v>5.76</v>
      </c>
      <c r="J20557" s="98"/>
      <c r="K20557" s="27">
        <f>ROUND(ROUND(G20557,8)*I20557,2)</f>
        <v>23.04</v>
      </c>
    </row>
    <row r="20558" spans="1:11" ht="15" customHeight="1" x14ac:dyDescent="0.25">
      <c r="A20558" s="9"/>
      <c r="B20558" s="9"/>
      <c r="C20558" s="9"/>
      <c r="D20558" s="9"/>
      <c r="E20558" s="9"/>
      <c r="F20558" s="9"/>
      <c r="G20558" s="91" t="s">
        <v>3933</v>
      </c>
      <c r="H20558" s="91"/>
      <c r="I20558" s="91"/>
      <c r="J20558" s="91"/>
      <c r="K20558" s="28">
        <f>SUM(K20556:K20557)</f>
        <v>23.33</v>
      </c>
    </row>
    <row r="20559" spans="1:11" ht="15" customHeight="1" x14ac:dyDescent="0.25">
      <c r="A20559" s="9"/>
      <c r="B20559" s="9"/>
      <c r="C20559" s="9"/>
      <c r="D20559" s="9"/>
      <c r="E20559" s="9"/>
      <c r="F20559" s="9"/>
      <c r="G20559" s="92" t="s">
        <v>3913</v>
      </c>
      <c r="H20559" s="92"/>
      <c r="I20559" s="92"/>
      <c r="J20559" s="92"/>
      <c r="K20559" s="29">
        <f>ROUND(SUM(K20549,K20554,K20558),2)</f>
        <v>160.55000000000001</v>
      </c>
    </row>
    <row r="20560" spans="1:11" ht="9.9499999999999993" customHeight="1" x14ac:dyDescent="0.25">
      <c r="A20560" s="9"/>
      <c r="B20560" s="9"/>
      <c r="C20560" s="9"/>
      <c r="D20560" s="9"/>
      <c r="E20560" s="9"/>
      <c r="F20560" s="9"/>
      <c r="G20560" s="100"/>
      <c r="H20560" s="100"/>
      <c r="I20560" s="100"/>
      <c r="J20560" s="100"/>
      <c r="K20560" s="100"/>
    </row>
    <row r="20561" spans="1:11" ht="20.100000000000001" customHeight="1" x14ac:dyDescent="0.25">
      <c r="A20561" s="99" t="s">
        <v>3705</v>
      </c>
      <c r="B20561" s="99"/>
      <c r="C20561" s="99"/>
      <c r="D20561" s="99"/>
      <c r="E20561" s="99"/>
      <c r="F20561" s="99"/>
      <c r="G20561" s="99"/>
      <c r="H20561" s="99"/>
      <c r="I20561" s="99"/>
      <c r="J20561" s="99"/>
      <c r="K20561" s="99"/>
    </row>
    <row r="20562" spans="1:11" ht="15" customHeight="1" x14ac:dyDescent="0.25">
      <c r="A20562" s="93" t="s">
        <v>3893</v>
      </c>
      <c r="B20562" s="93"/>
      <c r="C20562" s="93"/>
      <c r="D20562" s="94" t="s">
        <v>3</v>
      </c>
      <c r="E20562" s="94"/>
      <c r="F20562" s="23" t="s">
        <v>4</v>
      </c>
      <c r="G20562" s="94" t="s">
        <v>3894</v>
      </c>
      <c r="H20562" s="94"/>
      <c r="I20562" s="94" t="s">
        <v>3895</v>
      </c>
      <c r="J20562" s="94"/>
      <c r="K20562" s="23" t="s">
        <v>3896</v>
      </c>
    </row>
    <row r="20563" spans="1:11" ht="45.95" customHeight="1" x14ac:dyDescent="0.25">
      <c r="A20563" s="24" t="s">
        <v>4073</v>
      </c>
      <c r="B20563" s="95" t="s">
        <v>4074</v>
      </c>
      <c r="C20563" s="95"/>
      <c r="D20563" s="96" t="s">
        <v>20</v>
      </c>
      <c r="E20563" s="96"/>
      <c r="F20563" s="24" t="s">
        <v>26</v>
      </c>
      <c r="G20563" s="97">
        <v>1</v>
      </c>
      <c r="H20563" s="97"/>
      <c r="I20563" s="98">
        <v>1235.9100000000001</v>
      </c>
      <c r="J20563" s="98"/>
      <c r="K20563" s="27">
        <f>TRUNC(TRUNC(G20563,8)*I20563,2)</f>
        <v>1235.9100000000001</v>
      </c>
    </row>
    <row r="20564" spans="1:11" ht="21" customHeight="1" x14ac:dyDescent="0.25">
      <c r="A20564" s="24" t="s">
        <v>4075</v>
      </c>
      <c r="B20564" s="95" t="s">
        <v>4076</v>
      </c>
      <c r="C20564" s="95"/>
      <c r="D20564" s="96" t="s">
        <v>20</v>
      </c>
      <c r="E20564" s="96"/>
      <c r="F20564" s="24" t="s">
        <v>34</v>
      </c>
      <c r="G20564" s="97">
        <v>1.1999999999999999E-3</v>
      </c>
      <c r="H20564" s="97"/>
      <c r="I20564" s="98">
        <v>205.09</v>
      </c>
      <c r="J20564" s="98"/>
      <c r="K20564" s="27">
        <f>TRUNC(TRUNC(G20564,8)*I20564,2)</f>
        <v>0.24</v>
      </c>
    </row>
    <row r="20565" spans="1:11" ht="15" customHeight="1" x14ac:dyDescent="0.25">
      <c r="A20565" s="9"/>
      <c r="B20565" s="9"/>
      <c r="C20565" s="9"/>
      <c r="D20565" s="9"/>
      <c r="E20565" s="9"/>
      <c r="F20565" s="9"/>
      <c r="G20565" s="91" t="s">
        <v>3906</v>
      </c>
      <c r="H20565" s="91"/>
      <c r="I20565" s="91"/>
      <c r="J20565" s="91"/>
      <c r="K20565" s="28">
        <f>SUM(K20563:K20564)</f>
        <v>1236.1500000000001</v>
      </c>
    </row>
    <row r="20566" spans="1:11" ht="15" customHeight="1" x14ac:dyDescent="0.25">
      <c r="A20566" s="93" t="s">
        <v>3907</v>
      </c>
      <c r="B20566" s="93"/>
      <c r="C20566" s="93"/>
      <c r="D20566" s="94" t="s">
        <v>3</v>
      </c>
      <c r="E20566" s="94"/>
      <c r="F20566" s="23" t="s">
        <v>4</v>
      </c>
      <c r="G20566" s="94" t="s">
        <v>3894</v>
      </c>
      <c r="H20566" s="94"/>
      <c r="I20566" s="94" t="s">
        <v>3895</v>
      </c>
      <c r="J20566" s="94"/>
      <c r="K20566" s="23" t="s">
        <v>3896</v>
      </c>
    </row>
    <row r="20567" spans="1:11" ht="15" customHeight="1" x14ac:dyDescent="0.25">
      <c r="A20567" s="24" t="s">
        <v>3971</v>
      </c>
      <c r="B20567" s="95" t="s">
        <v>3972</v>
      </c>
      <c r="C20567" s="95"/>
      <c r="D20567" s="96" t="s">
        <v>20</v>
      </c>
      <c r="E20567" s="96"/>
      <c r="F20567" s="24" t="s">
        <v>2056</v>
      </c>
      <c r="G20567" s="97">
        <v>0.86809999999999998</v>
      </c>
      <c r="H20567" s="97"/>
      <c r="I20567" s="98">
        <v>32.69</v>
      </c>
      <c r="J20567" s="98"/>
      <c r="K20567" s="27">
        <f>TRUNC(TRUNC(G20567,8)*I20567,2)</f>
        <v>28.37</v>
      </c>
    </row>
    <row r="20568" spans="1:11" ht="15" customHeight="1" x14ac:dyDescent="0.25">
      <c r="A20568" s="24" t="s">
        <v>3910</v>
      </c>
      <c r="B20568" s="95" t="s">
        <v>3911</v>
      </c>
      <c r="C20568" s="95"/>
      <c r="D20568" s="96" t="s">
        <v>20</v>
      </c>
      <c r="E20568" s="96"/>
      <c r="F20568" s="24" t="s">
        <v>2056</v>
      </c>
      <c r="G20568" s="97">
        <v>0.57869999999999999</v>
      </c>
      <c r="H20568" s="97"/>
      <c r="I20568" s="98">
        <v>24.94</v>
      </c>
      <c r="J20568" s="98"/>
      <c r="K20568" s="27">
        <f>TRUNC(TRUNC(G20568,8)*I20568,2)</f>
        <v>14.43</v>
      </c>
    </row>
    <row r="20569" spans="1:11" ht="18" customHeight="1" x14ac:dyDescent="0.25">
      <c r="A20569" s="9"/>
      <c r="B20569" s="9"/>
      <c r="C20569" s="9"/>
      <c r="D20569" s="9"/>
      <c r="E20569" s="9"/>
      <c r="F20569" s="9"/>
      <c r="G20569" s="91" t="s">
        <v>3912</v>
      </c>
      <c r="H20569" s="91"/>
      <c r="I20569" s="91"/>
      <c r="J20569" s="91"/>
      <c r="K20569" s="28">
        <f>SUM(K20567:K20568)</f>
        <v>42.8</v>
      </c>
    </row>
    <row r="20570" spans="1:11" ht="15" customHeight="1" x14ac:dyDescent="0.25">
      <c r="A20570" s="93" t="s">
        <v>3922</v>
      </c>
      <c r="B20570" s="93"/>
      <c r="C20570" s="93"/>
      <c r="D20570" s="94" t="s">
        <v>3</v>
      </c>
      <c r="E20570" s="94"/>
      <c r="F20570" s="23" t="s">
        <v>4</v>
      </c>
      <c r="G20570" s="94" t="s">
        <v>3894</v>
      </c>
      <c r="H20570" s="94"/>
      <c r="I20570" s="94" t="s">
        <v>3895</v>
      </c>
      <c r="J20570" s="94"/>
      <c r="K20570" s="23" t="s">
        <v>3896</v>
      </c>
    </row>
    <row r="20571" spans="1:11" ht="29.1" customHeight="1" x14ac:dyDescent="0.25">
      <c r="A20571" s="24" t="s">
        <v>4077</v>
      </c>
      <c r="B20571" s="95" t="s">
        <v>4078</v>
      </c>
      <c r="C20571" s="95"/>
      <c r="D20571" s="96" t="s">
        <v>20</v>
      </c>
      <c r="E20571" s="96"/>
      <c r="F20571" s="24" t="s">
        <v>34</v>
      </c>
      <c r="G20571" s="97">
        <v>2.2200000000000001E-2</v>
      </c>
      <c r="H20571" s="97"/>
      <c r="I20571" s="98">
        <v>924.6</v>
      </c>
      <c r="J20571" s="98"/>
      <c r="K20571" s="27">
        <f>TRUNC(TRUNC(G20571,8)*I20571,2)</f>
        <v>20.52</v>
      </c>
    </row>
    <row r="20572" spans="1:11" ht="15" customHeight="1" x14ac:dyDescent="0.25">
      <c r="A20572" s="9"/>
      <c r="B20572" s="9"/>
      <c r="C20572" s="9"/>
      <c r="D20572" s="9"/>
      <c r="E20572" s="9"/>
      <c r="F20572" s="9"/>
      <c r="G20572" s="91" t="s">
        <v>3933</v>
      </c>
      <c r="H20572" s="91"/>
      <c r="I20572" s="91"/>
      <c r="J20572" s="91"/>
      <c r="K20572" s="28">
        <f>SUM(K20571:K20571)</f>
        <v>20.52</v>
      </c>
    </row>
    <row r="20573" spans="1:11" ht="15" customHeight="1" x14ac:dyDescent="0.25">
      <c r="A20573" s="9"/>
      <c r="B20573" s="9"/>
      <c r="C20573" s="9"/>
      <c r="D20573" s="9"/>
      <c r="E20573" s="9"/>
      <c r="F20573" s="9"/>
      <c r="G20573" s="92" t="s">
        <v>3913</v>
      </c>
      <c r="H20573" s="92"/>
      <c r="I20573" s="92"/>
      <c r="J20573" s="92"/>
      <c r="K20573" s="29">
        <f>ROUND(SUM(K20565,K20569,K20572),2)</f>
        <v>1299.47</v>
      </c>
    </row>
    <row r="20574" spans="1:11" ht="9.9499999999999993" customHeight="1" x14ac:dyDescent="0.25">
      <c r="A20574" s="9"/>
      <c r="B20574" s="9"/>
      <c r="C20574" s="9"/>
      <c r="D20574" s="9"/>
      <c r="E20574" s="9"/>
      <c r="F20574" s="9"/>
      <c r="G20574" s="100"/>
      <c r="H20574" s="100"/>
      <c r="I20574" s="100"/>
      <c r="J20574" s="100"/>
      <c r="K20574" s="100"/>
    </row>
    <row r="20575" spans="1:11" ht="20.100000000000001" customHeight="1" x14ac:dyDescent="0.25">
      <c r="A20575" s="99" t="s">
        <v>3706</v>
      </c>
      <c r="B20575" s="99"/>
      <c r="C20575" s="99"/>
      <c r="D20575" s="99"/>
      <c r="E20575" s="99"/>
      <c r="F20575" s="99"/>
      <c r="G20575" s="99"/>
      <c r="H20575" s="99"/>
      <c r="I20575" s="99"/>
      <c r="J20575" s="99"/>
      <c r="K20575" s="99"/>
    </row>
    <row r="20576" spans="1:11" ht="15" customHeight="1" x14ac:dyDescent="0.25">
      <c r="A20576" s="93" t="s">
        <v>3893</v>
      </c>
      <c r="B20576" s="93"/>
      <c r="C20576" s="93"/>
      <c r="D20576" s="94" t="s">
        <v>3</v>
      </c>
      <c r="E20576" s="94"/>
      <c r="F20576" s="23" t="s">
        <v>4</v>
      </c>
      <c r="G20576" s="94" t="s">
        <v>3894</v>
      </c>
      <c r="H20576" s="94"/>
      <c r="I20576" s="94" t="s">
        <v>3895</v>
      </c>
      <c r="J20576" s="94"/>
      <c r="K20576" s="23" t="s">
        <v>3896</v>
      </c>
    </row>
    <row r="20577" spans="1:11" ht="15" customHeight="1" x14ac:dyDescent="0.25">
      <c r="A20577" s="24" t="s">
        <v>4067</v>
      </c>
      <c r="B20577" s="95" t="s">
        <v>4068</v>
      </c>
      <c r="C20577" s="95"/>
      <c r="D20577" s="96" t="s">
        <v>20</v>
      </c>
      <c r="E20577" s="96"/>
      <c r="F20577" s="24" t="s">
        <v>3903</v>
      </c>
      <c r="G20577" s="97">
        <v>8.6199999999999992</v>
      </c>
      <c r="H20577" s="97"/>
      <c r="I20577" s="98">
        <v>1.1299999999999999</v>
      </c>
      <c r="J20577" s="98"/>
      <c r="K20577" s="27">
        <f>TRUNC(TRUNC(G20577,8)*I20577,2)</f>
        <v>9.74</v>
      </c>
    </row>
    <row r="20578" spans="1:11" ht="29.1" customHeight="1" x14ac:dyDescent="0.25">
      <c r="A20578" s="24" t="s">
        <v>4069</v>
      </c>
      <c r="B20578" s="95" t="s">
        <v>4070</v>
      </c>
      <c r="C20578" s="95"/>
      <c r="D20578" s="96" t="s">
        <v>20</v>
      </c>
      <c r="E20578" s="96"/>
      <c r="F20578" s="24" t="s">
        <v>26</v>
      </c>
      <c r="G20578" s="97">
        <v>6.4375</v>
      </c>
      <c r="H20578" s="97"/>
      <c r="I20578" s="98">
        <v>17.63</v>
      </c>
      <c r="J20578" s="98"/>
      <c r="K20578" s="27">
        <f>TRUNC(TRUNC(G20578,8)*I20578,2)</f>
        <v>113.49</v>
      </c>
    </row>
    <row r="20579" spans="1:11" ht="15" customHeight="1" x14ac:dyDescent="0.25">
      <c r="A20579" s="24" t="s">
        <v>4071</v>
      </c>
      <c r="B20579" s="95" t="s">
        <v>4072</v>
      </c>
      <c r="C20579" s="95"/>
      <c r="D20579" s="96" t="s">
        <v>20</v>
      </c>
      <c r="E20579" s="96"/>
      <c r="F20579" s="24" t="s">
        <v>3903</v>
      </c>
      <c r="G20579" s="97">
        <v>0.24</v>
      </c>
      <c r="H20579" s="97"/>
      <c r="I20579" s="98">
        <v>3.58</v>
      </c>
      <c r="J20579" s="98"/>
      <c r="K20579" s="27">
        <f>TRUNC(TRUNC(G20579,8)*I20579,2)</f>
        <v>0.85</v>
      </c>
    </row>
    <row r="20580" spans="1:11" ht="15" customHeight="1" x14ac:dyDescent="0.25">
      <c r="A20580" s="9"/>
      <c r="B20580" s="9"/>
      <c r="C20580" s="9"/>
      <c r="D20580" s="9"/>
      <c r="E20580" s="9"/>
      <c r="F20580" s="9"/>
      <c r="G20580" s="91" t="s">
        <v>3906</v>
      </c>
      <c r="H20580" s="91"/>
      <c r="I20580" s="91"/>
      <c r="J20580" s="91"/>
      <c r="K20580" s="28">
        <f>SUM(K20577:K20579)</f>
        <v>124.07999999999998</v>
      </c>
    </row>
    <row r="20581" spans="1:11" ht="15" customHeight="1" x14ac:dyDescent="0.25">
      <c r="A20581" s="93" t="s">
        <v>3907</v>
      </c>
      <c r="B20581" s="93"/>
      <c r="C20581" s="93"/>
      <c r="D20581" s="94" t="s">
        <v>3</v>
      </c>
      <c r="E20581" s="94"/>
      <c r="F20581" s="23" t="s">
        <v>4</v>
      </c>
      <c r="G20581" s="94" t="s">
        <v>3894</v>
      </c>
      <c r="H20581" s="94"/>
      <c r="I20581" s="94" t="s">
        <v>3895</v>
      </c>
      <c r="J20581" s="94"/>
      <c r="K20581" s="23" t="s">
        <v>3896</v>
      </c>
    </row>
    <row r="20582" spans="1:11" ht="15" customHeight="1" x14ac:dyDescent="0.25">
      <c r="A20582" s="24" t="s">
        <v>3971</v>
      </c>
      <c r="B20582" s="95" t="s">
        <v>3972</v>
      </c>
      <c r="C20582" s="95"/>
      <c r="D20582" s="96" t="s">
        <v>20</v>
      </c>
      <c r="E20582" s="96"/>
      <c r="F20582" s="24" t="s">
        <v>2056</v>
      </c>
      <c r="G20582" s="97">
        <v>0.63900000000000001</v>
      </c>
      <c r="H20582" s="97"/>
      <c r="I20582" s="98">
        <v>32.69</v>
      </c>
      <c r="J20582" s="98"/>
      <c r="K20582" s="27">
        <f>TRUNC(TRUNC(G20582,8)*I20582,2)</f>
        <v>20.88</v>
      </c>
    </row>
    <row r="20583" spans="1:11" ht="15" customHeight="1" x14ac:dyDescent="0.25">
      <c r="A20583" s="24" t="s">
        <v>3910</v>
      </c>
      <c r="B20583" s="95" t="s">
        <v>3911</v>
      </c>
      <c r="C20583" s="95"/>
      <c r="D20583" s="96" t="s">
        <v>20</v>
      </c>
      <c r="E20583" s="96"/>
      <c r="F20583" s="24" t="s">
        <v>2056</v>
      </c>
      <c r="G20583" s="97">
        <v>1.2789999999999999</v>
      </c>
      <c r="H20583" s="97"/>
      <c r="I20583" s="98">
        <v>24.94</v>
      </c>
      <c r="J20583" s="98"/>
      <c r="K20583" s="27">
        <f>TRUNC(TRUNC(G20583,8)*I20583,2)</f>
        <v>31.89</v>
      </c>
    </row>
    <row r="20584" spans="1:11" ht="18" customHeight="1" x14ac:dyDescent="0.25">
      <c r="A20584" s="9"/>
      <c r="B20584" s="9"/>
      <c r="C20584" s="9"/>
      <c r="D20584" s="9"/>
      <c r="E20584" s="9"/>
      <c r="F20584" s="9"/>
      <c r="G20584" s="91" t="s">
        <v>3912</v>
      </c>
      <c r="H20584" s="91"/>
      <c r="I20584" s="91"/>
      <c r="J20584" s="91"/>
      <c r="K20584" s="28">
        <f>SUM(K20582:K20583)</f>
        <v>52.769999999999996</v>
      </c>
    </row>
    <row r="20585" spans="1:11" ht="15" customHeight="1" x14ac:dyDescent="0.25">
      <c r="A20585" s="9"/>
      <c r="B20585" s="9"/>
      <c r="C20585" s="9"/>
      <c r="D20585" s="9"/>
      <c r="E20585" s="9"/>
      <c r="F20585" s="9"/>
      <c r="G20585" s="92" t="s">
        <v>3913</v>
      </c>
      <c r="H20585" s="92"/>
      <c r="I20585" s="92"/>
      <c r="J20585" s="92"/>
      <c r="K20585" s="29">
        <f>ROUND(SUM(K20580,K20584),2)</f>
        <v>176.85</v>
      </c>
    </row>
    <row r="20586" spans="1:11" ht="9.9499999999999993" customHeight="1" x14ac:dyDescent="0.25">
      <c r="A20586" s="9"/>
      <c r="B20586" s="9"/>
      <c r="C20586" s="9"/>
      <c r="D20586" s="9"/>
      <c r="E20586" s="9"/>
      <c r="F20586" s="9"/>
      <c r="G20586" s="100"/>
      <c r="H20586" s="100"/>
      <c r="I20586" s="100"/>
      <c r="J20586" s="100"/>
      <c r="K20586" s="100"/>
    </row>
    <row r="20587" spans="1:11" ht="20.100000000000001" customHeight="1" x14ac:dyDescent="0.25">
      <c r="A20587" s="99" t="s">
        <v>3707</v>
      </c>
      <c r="B20587" s="99"/>
      <c r="C20587" s="99"/>
      <c r="D20587" s="99"/>
      <c r="E20587" s="99"/>
      <c r="F20587" s="99"/>
      <c r="G20587" s="99"/>
      <c r="H20587" s="99"/>
      <c r="I20587" s="99"/>
      <c r="J20587" s="99"/>
      <c r="K20587" s="99"/>
    </row>
    <row r="20588" spans="1:11" ht="20.100000000000001" customHeight="1" x14ac:dyDescent="0.25">
      <c r="A20588" s="106" t="s">
        <v>4010</v>
      </c>
      <c r="B20588" s="106"/>
      <c r="C20588" s="106"/>
      <c r="D20588" s="106"/>
      <c r="E20588" s="106"/>
      <c r="F20588" s="2" t="s">
        <v>4</v>
      </c>
      <c r="G20588" s="87" t="s">
        <v>4001</v>
      </c>
      <c r="H20588" s="87"/>
      <c r="I20588" s="87" t="s">
        <v>3895</v>
      </c>
      <c r="J20588" s="87"/>
      <c r="K20588" s="2" t="s">
        <v>4011</v>
      </c>
    </row>
    <row r="20589" spans="1:11" ht="15" customHeight="1" x14ac:dyDescent="0.25">
      <c r="A20589" s="6" t="s">
        <v>4079</v>
      </c>
      <c r="B20589" s="104" t="s">
        <v>4080</v>
      </c>
      <c r="C20589" s="104"/>
      <c r="D20589" s="104"/>
      <c r="E20589" s="104"/>
      <c r="F20589" s="6" t="s">
        <v>77</v>
      </c>
      <c r="G20589" s="113">
        <v>1.7700000000000001E-3</v>
      </c>
      <c r="H20589" s="113"/>
      <c r="I20589" s="105">
        <v>33.79</v>
      </c>
      <c r="J20589" s="105"/>
      <c r="K20589" s="33">
        <f>ROUND(ROUND(G20589,5)*I20589,4)</f>
        <v>5.9799999999999999E-2</v>
      </c>
    </row>
    <row r="20590" spans="1:11" ht="15" customHeight="1" x14ac:dyDescent="0.25">
      <c r="A20590" s="6" t="s">
        <v>4081</v>
      </c>
      <c r="B20590" s="104" t="s">
        <v>4082</v>
      </c>
      <c r="C20590" s="104"/>
      <c r="D20590" s="104"/>
      <c r="E20590" s="104"/>
      <c r="F20590" s="6" t="s">
        <v>77</v>
      </c>
      <c r="G20590" s="113">
        <v>3.9300000000000003E-3</v>
      </c>
      <c r="H20590" s="113"/>
      <c r="I20590" s="105">
        <v>448.02</v>
      </c>
      <c r="J20590" s="105"/>
      <c r="K20590" s="33">
        <f>ROUND(ROUND(G20590,5)*I20590,4)</f>
        <v>1.7606999999999999</v>
      </c>
    </row>
    <row r="20591" spans="1:11" ht="15" customHeight="1" x14ac:dyDescent="0.25">
      <c r="A20591" s="6" t="s">
        <v>4083</v>
      </c>
      <c r="B20591" s="104" t="s">
        <v>4084</v>
      </c>
      <c r="C20591" s="104"/>
      <c r="D20591" s="104"/>
      <c r="E20591" s="104"/>
      <c r="F20591" s="6" t="s">
        <v>77</v>
      </c>
      <c r="G20591" s="113">
        <v>7.0800000000000004E-3</v>
      </c>
      <c r="H20591" s="113"/>
      <c r="I20591" s="105">
        <v>46.06</v>
      </c>
      <c r="J20591" s="105"/>
      <c r="K20591" s="33">
        <f>ROUND(ROUND(G20591,5)*I20591,4)</f>
        <v>0.3261</v>
      </c>
    </row>
    <row r="20592" spans="1:11" ht="15" customHeight="1" x14ac:dyDescent="0.25">
      <c r="A20592" s="6" t="s">
        <v>4085</v>
      </c>
      <c r="B20592" s="104" t="s">
        <v>4086</v>
      </c>
      <c r="C20592" s="104"/>
      <c r="D20592" s="104"/>
      <c r="E20592" s="104"/>
      <c r="F20592" s="6" t="s">
        <v>103</v>
      </c>
      <c r="G20592" s="113">
        <v>1</v>
      </c>
      <c r="H20592" s="113"/>
      <c r="I20592" s="105">
        <v>16.98</v>
      </c>
      <c r="J20592" s="105"/>
      <c r="K20592" s="33">
        <f>ROUND(ROUND(G20592,5)*I20592,4)</f>
        <v>16.98</v>
      </c>
    </row>
    <row r="20593" spans="1:11" ht="15" customHeight="1" x14ac:dyDescent="0.25">
      <c r="A20593" s="1"/>
      <c r="B20593" s="1"/>
      <c r="C20593" s="1"/>
      <c r="D20593" s="1"/>
      <c r="E20593" s="1"/>
      <c r="F20593" s="1"/>
      <c r="G20593" s="85" t="s">
        <v>4014</v>
      </c>
      <c r="H20593" s="85"/>
      <c r="I20593" s="85"/>
      <c r="J20593" s="85"/>
      <c r="K20593" s="34">
        <f>SUM(K20589:K20592)</f>
        <v>19.1266</v>
      </c>
    </row>
    <row r="20594" spans="1:11" ht="15" customHeight="1" x14ac:dyDescent="0.25">
      <c r="A20594" s="106" t="s">
        <v>4015</v>
      </c>
      <c r="B20594" s="106"/>
      <c r="C20594" s="106"/>
      <c r="D20594" s="23" t="s">
        <v>4016</v>
      </c>
      <c r="E20594" s="94" t="s">
        <v>4017</v>
      </c>
      <c r="F20594" s="94"/>
      <c r="G20594" s="94" t="s">
        <v>4001</v>
      </c>
      <c r="H20594" s="94"/>
      <c r="I20594" s="94" t="s">
        <v>3895</v>
      </c>
      <c r="J20594" s="94"/>
      <c r="K20594" s="23" t="s">
        <v>4011</v>
      </c>
    </row>
    <row r="20595" spans="1:11" ht="27.95" customHeight="1" x14ac:dyDescent="0.25">
      <c r="A20595" s="38" t="s">
        <v>4085</v>
      </c>
      <c r="B20595" s="109" t="s">
        <v>4087</v>
      </c>
      <c r="C20595" s="109"/>
      <c r="D20595" s="38" t="s">
        <v>4019</v>
      </c>
      <c r="E20595" s="110" t="s">
        <v>4088</v>
      </c>
      <c r="F20595" s="110"/>
      <c r="G20595" s="111">
        <v>1.9630000000000002E-2</v>
      </c>
      <c r="H20595" s="111"/>
      <c r="I20595" s="112">
        <v>33.64</v>
      </c>
      <c r="J20595" s="112"/>
      <c r="K20595" s="41">
        <f>ROUND(ROUND(G20595,5)*I20595,4)</f>
        <v>0.66039999999999999</v>
      </c>
    </row>
    <row r="20596" spans="1:11" ht="15" customHeight="1" x14ac:dyDescent="0.25">
      <c r="A20596" s="1"/>
      <c r="B20596" s="1"/>
      <c r="C20596" s="1"/>
      <c r="D20596" s="1"/>
      <c r="E20596" s="1"/>
      <c r="F20596" s="1"/>
      <c r="G20596" s="85" t="s">
        <v>4021</v>
      </c>
      <c r="H20596" s="85"/>
      <c r="I20596" s="85"/>
      <c r="J20596" s="85"/>
      <c r="K20596" s="33">
        <f>SUM(K20595:K20595)</f>
        <v>0.66039999999999999</v>
      </c>
    </row>
    <row r="20597" spans="1:11" ht="12.95" customHeight="1" x14ac:dyDescent="0.25">
      <c r="A20597" s="106" t="s">
        <v>4022</v>
      </c>
      <c r="B20597" s="106"/>
      <c r="C20597" s="94" t="s">
        <v>4023</v>
      </c>
      <c r="D20597" s="94" t="s">
        <v>5</v>
      </c>
      <c r="E20597" s="94" t="s">
        <v>4024</v>
      </c>
      <c r="F20597" s="94"/>
      <c r="G20597" s="94" t="s">
        <v>4025</v>
      </c>
      <c r="H20597" s="94"/>
      <c r="I20597" s="94" t="s">
        <v>2086</v>
      </c>
      <c r="J20597" s="94"/>
      <c r="K20597" s="94" t="s">
        <v>4011</v>
      </c>
    </row>
    <row r="20598" spans="1:11" ht="12" customHeight="1" x14ac:dyDescent="0.25">
      <c r="A20598" s="106"/>
      <c r="B20598" s="106"/>
      <c r="C20598" s="94"/>
      <c r="D20598" s="94"/>
      <c r="E20598" s="23" t="s">
        <v>2092</v>
      </c>
      <c r="F20598" s="23" t="s">
        <v>4026</v>
      </c>
      <c r="G20598" s="23" t="s">
        <v>2092</v>
      </c>
      <c r="H20598" s="23" t="s">
        <v>4026</v>
      </c>
      <c r="I20598" s="23" t="s">
        <v>2092</v>
      </c>
      <c r="J20598" s="23" t="s">
        <v>4026</v>
      </c>
      <c r="K20598" s="94"/>
    </row>
    <row r="20599" spans="1:11" ht="27.95" customHeight="1" x14ac:dyDescent="0.25">
      <c r="A20599" s="38" t="s">
        <v>4085</v>
      </c>
      <c r="B20599" s="39" t="s">
        <v>4087</v>
      </c>
      <c r="C20599" s="38" t="s">
        <v>4027</v>
      </c>
      <c r="D20599" s="40">
        <v>1.9630000000000002E-2</v>
      </c>
      <c r="E20599" s="42">
        <v>0</v>
      </c>
      <c r="F20599" s="43">
        <v>1.1100000000000001</v>
      </c>
      <c r="G20599" s="42">
        <v>0</v>
      </c>
      <c r="H20599" s="43">
        <v>0.88</v>
      </c>
      <c r="I20599" s="42">
        <v>0</v>
      </c>
      <c r="J20599" s="43">
        <v>0.72</v>
      </c>
      <c r="K20599" s="41">
        <f>ROUND(D20599*(ROUND(E20599*F20599,4)+ROUND(G20599*H20599,4)+ROUND(I20599*J20599,4)),4)</f>
        <v>0</v>
      </c>
    </row>
    <row r="20600" spans="1:11" ht="15" customHeight="1" x14ac:dyDescent="0.25">
      <c r="A20600" s="1"/>
      <c r="B20600" s="1"/>
      <c r="C20600" s="1"/>
      <c r="D20600" s="1"/>
      <c r="E20600" s="1"/>
      <c r="F20600" s="1"/>
      <c r="G20600" s="85" t="s">
        <v>4028</v>
      </c>
      <c r="H20600" s="85"/>
      <c r="I20600" s="85"/>
      <c r="J20600" s="85"/>
      <c r="K20600" s="33">
        <f>SUM(K20598:K20599)</f>
        <v>0</v>
      </c>
    </row>
    <row r="20601" spans="1:11" ht="15" customHeight="1" x14ac:dyDescent="0.25">
      <c r="A20601" s="9"/>
      <c r="B20601" s="9"/>
      <c r="C20601" s="9"/>
      <c r="D20601" s="9"/>
      <c r="E20601" s="9"/>
      <c r="F20601" s="9"/>
      <c r="G20601" s="92" t="s">
        <v>4029</v>
      </c>
      <c r="H20601" s="92"/>
      <c r="I20601" s="92"/>
      <c r="J20601" s="92"/>
      <c r="K20601" s="33">
        <f>SUM(K20593,K20596,K20600)</f>
        <v>19.786999999999999</v>
      </c>
    </row>
    <row r="20602" spans="1:11" ht="15" customHeight="1" x14ac:dyDescent="0.25">
      <c r="A20602" s="9"/>
      <c r="B20602" s="9"/>
      <c r="C20602" s="9"/>
      <c r="D20602" s="9"/>
      <c r="E20602" s="9"/>
      <c r="F20602" s="9"/>
      <c r="G20602" s="92" t="s">
        <v>3913</v>
      </c>
      <c r="H20602" s="92"/>
      <c r="I20602" s="92"/>
      <c r="J20602" s="92"/>
      <c r="K20602" s="29">
        <f>ROUND(SUM(K20601),2)</f>
        <v>19.79</v>
      </c>
    </row>
    <row r="20603" spans="1:11" ht="9.9499999999999993" customHeight="1" x14ac:dyDescent="0.25">
      <c r="A20603" s="9"/>
      <c r="B20603" s="9"/>
      <c r="C20603" s="9"/>
      <c r="D20603" s="9"/>
      <c r="E20603" s="9"/>
      <c r="F20603" s="9"/>
      <c r="G20603" s="100"/>
      <c r="H20603" s="100"/>
      <c r="I20603" s="100"/>
      <c r="J20603" s="100"/>
      <c r="K20603" s="100"/>
    </row>
    <row r="20604" spans="1:11" ht="20.100000000000001" customHeight="1" x14ac:dyDescent="0.25">
      <c r="A20604" s="99" t="s">
        <v>3708</v>
      </c>
      <c r="B20604" s="99"/>
      <c r="C20604" s="99"/>
      <c r="D20604" s="99"/>
      <c r="E20604" s="99"/>
      <c r="F20604" s="99"/>
      <c r="G20604" s="99"/>
      <c r="H20604" s="99"/>
      <c r="I20604" s="99"/>
      <c r="J20604" s="99"/>
      <c r="K20604" s="99"/>
    </row>
    <row r="20605" spans="1:11" ht="15" customHeight="1" x14ac:dyDescent="0.25">
      <c r="A20605" s="93" t="s">
        <v>3893</v>
      </c>
      <c r="B20605" s="93"/>
      <c r="C20605" s="93"/>
      <c r="D20605" s="94" t="s">
        <v>3</v>
      </c>
      <c r="E20605" s="94"/>
      <c r="F20605" s="23" t="s">
        <v>4</v>
      </c>
      <c r="G20605" s="94" t="s">
        <v>3894</v>
      </c>
      <c r="H20605" s="94"/>
      <c r="I20605" s="94" t="s">
        <v>3895</v>
      </c>
      <c r="J20605" s="94"/>
      <c r="K20605" s="23" t="s">
        <v>3896</v>
      </c>
    </row>
    <row r="20606" spans="1:11" ht="15" customHeight="1" x14ac:dyDescent="0.25">
      <c r="A20606" s="24" t="s">
        <v>4089</v>
      </c>
      <c r="B20606" s="95" t="s">
        <v>4090</v>
      </c>
      <c r="C20606" s="95"/>
      <c r="D20606" s="96" t="s">
        <v>20</v>
      </c>
      <c r="E20606" s="96"/>
      <c r="F20606" s="24" t="s">
        <v>16</v>
      </c>
      <c r="G20606" s="97">
        <v>1</v>
      </c>
      <c r="H20606" s="97"/>
      <c r="I20606" s="98">
        <v>12.85</v>
      </c>
      <c r="J20606" s="98"/>
      <c r="K20606" s="27">
        <f>TRUNC(TRUNC(G20606,8)*I20606,2)</f>
        <v>12.85</v>
      </c>
    </row>
    <row r="20607" spans="1:11" ht="15" customHeight="1" x14ac:dyDescent="0.25">
      <c r="A20607" s="9"/>
      <c r="B20607" s="9"/>
      <c r="C20607" s="9"/>
      <c r="D20607" s="9"/>
      <c r="E20607" s="9"/>
      <c r="F20607" s="9"/>
      <c r="G20607" s="91" t="s">
        <v>3906</v>
      </c>
      <c r="H20607" s="91"/>
      <c r="I20607" s="91"/>
      <c r="J20607" s="91"/>
      <c r="K20607" s="28">
        <f>SUM(K20606:K20606)</f>
        <v>12.85</v>
      </c>
    </row>
    <row r="20608" spans="1:11" ht="15" customHeight="1" x14ac:dyDescent="0.25">
      <c r="A20608" s="93" t="s">
        <v>3907</v>
      </c>
      <c r="B20608" s="93"/>
      <c r="C20608" s="93"/>
      <c r="D20608" s="94" t="s">
        <v>3</v>
      </c>
      <c r="E20608" s="94"/>
      <c r="F20608" s="23" t="s">
        <v>4</v>
      </c>
      <c r="G20608" s="94" t="s">
        <v>3894</v>
      </c>
      <c r="H20608" s="94"/>
      <c r="I20608" s="94" t="s">
        <v>3895</v>
      </c>
      <c r="J20608" s="94"/>
      <c r="K20608" s="23" t="s">
        <v>3896</v>
      </c>
    </row>
    <row r="20609" spans="1:11" ht="15" customHeight="1" x14ac:dyDescent="0.25">
      <c r="A20609" s="24" t="s">
        <v>3961</v>
      </c>
      <c r="B20609" s="95" t="s">
        <v>3962</v>
      </c>
      <c r="C20609" s="95"/>
      <c r="D20609" s="96" t="s">
        <v>20</v>
      </c>
      <c r="E20609" s="96"/>
      <c r="F20609" s="24" t="s">
        <v>2056</v>
      </c>
      <c r="G20609" s="97">
        <v>2.7699999999999999E-2</v>
      </c>
      <c r="H20609" s="97"/>
      <c r="I20609" s="98">
        <v>29.5</v>
      </c>
      <c r="J20609" s="98"/>
      <c r="K20609" s="27">
        <f>TRUNC(TRUNC(G20609,8)*I20609,2)</f>
        <v>0.81</v>
      </c>
    </row>
    <row r="20610" spans="1:11" ht="15" customHeight="1" x14ac:dyDescent="0.25">
      <c r="A20610" s="24" t="s">
        <v>3910</v>
      </c>
      <c r="B20610" s="95" t="s">
        <v>3911</v>
      </c>
      <c r="C20610" s="95"/>
      <c r="D20610" s="96" t="s">
        <v>20</v>
      </c>
      <c r="E20610" s="96"/>
      <c r="F20610" s="24" t="s">
        <v>2056</v>
      </c>
      <c r="G20610" s="97">
        <v>0.1386</v>
      </c>
      <c r="H20610" s="97"/>
      <c r="I20610" s="98">
        <v>24.94</v>
      </c>
      <c r="J20610" s="98"/>
      <c r="K20610" s="27">
        <f>TRUNC(TRUNC(G20610,8)*I20610,2)</f>
        <v>3.45</v>
      </c>
    </row>
    <row r="20611" spans="1:11" ht="18" customHeight="1" x14ac:dyDescent="0.25">
      <c r="A20611" s="9"/>
      <c r="B20611" s="9"/>
      <c r="C20611" s="9"/>
      <c r="D20611" s="9"/>
      <c r="E20611" s="9"/>
      <c r="F20611" s="9"/>
      <c r="G20611" s="91" t="s">
        <v>3912</v>
      </c>
      <c r="H20611" s="91"/>
      <c r="I20611" s="91"/>
      <c r="J20611" s="91"/>
      <c r="K20611" s="28">
        <f>SUM(K20609:K20610)</f>
        <v>4.26</v>
      </c>
    </row>
    <row r="20612" spans="1:11" ht="15" customHeight="1" x14ac:dyDescent="0.25">
      <c r="A20612" s="9"/>
      <c r="B20612" s="9"/>
      <c r="C20612" s="9"/>
      <c r="D20612" s="9"/>
      <c r="E20612" s="9"/>
      <c r="F20612" s="9"/>
      <c r="G20612" s="92" t="s">
        <v>3913</v>
      </c>
      <c r="H20612" s="92"/>
      <c r="I20612" s="92"/>
      <c r="J20612" s="92"/>
      <c r="K20612" s="29">
        <f>ROUND(SUM(K20607,K20611),2)</f>
        <v>17.11</v>
      </c>
    </row>
    <row r="20613" spans="1:11" ht="9.9499999999999993" customHeight="1" x14ac:dyDescent="0.25">
      <c r="A20613" s="9"/>
      <c r="B20613" s="9"/>
      <c r="C20613" s="9"/>
      <c r="D20613" s="9"/>
      <c r="E20613" s="9"/>
      <c r="F20613" s="9"/>
      <c r="G20613" s="100"/>
      <c r="H20613" s="100"/>
      <c r="I20613" s="100"/>
      <c r="J20613" s="100"/>
      <c r="K20613" s="100"/>
    </row>
    <row r="20614" spans="1:11" ht="20.100000000000001" customHeight="1" x14ac:dyDescent="0.25">
      <c r="A20614" s="99" t="s">
        <v>3709</v>
      </c>
      <c r="B20614" s="99"/>
      <c r="C20614" s="99"/>
      <c r="D20614" s="99"/>
      <c r="E20614" s="99"/>
      <c r="F20614" s="99"/>
      <c r="G20614" s="99"/>
      <c r="H20614" s="99"/>
      <c r="I20614" s="99"/>
      <c r="J20614" s="99"/>
      <c r="K20614" s="99"/>
    </row>
    <row r="20615" spans="1:11" ht="12.95" customHeight="1" x14ac:dyDescent="0.25">
      <c r="A20615" s="107" t="s">
        <v>3984</v>
      </c>
      <c r="B20615" s="107"/>
      <c r="C20615" s="107"/>
      <c r="D20615" s="108" t="s">
        <v>3985</v>
      </c>
      <c r="E20615" s="87" t="s">
        <v>3986</v>
      </c>
      <c r="F20615" s="87"/>
      <c r="G20615" s="87" t="s">
        <v>3987</v>
      </c>
      <c r="H20615" s="87"/>
      <c r="I20615" s="87"/>
      <c r="J20615" s="87"/>
      <c r="K20615" s="87" t="s">
        <v>3988</v>
      </c>
    </row>
    <row r="20616" spans="1:11" ht="12" customHeight="1" x14ac:dyDescent="0.25">
      <c r="A20616" s="107"/>
      <c r="B20616" s="107"/>
      <c r="C20616" s="107"/>
      <c r="D20616" s="108"/>
      <c r="E20616" s="23" t="s">
        <v>3989</v>
      </c>
      <c r="F20616" s="23" t="s">
        <v>3990</v>
      </c>
      <c r="G20616" s="94" t="s">
        <v>3989</v>
      </c>
      <c r="H20616" s="94"/>
      <c r="I20616" s="94" t="s">
        <v>3990</v>
      </c>
      <c r="J20616" s="94"/>
      <c r="K20616" s="87"/>
    </row>
    <row r="20617" spans="1:11" ht="15.95" customHeight="1" x14ac:dyDescent="0.25">
      <c r="A20617" s="6" t="s">
        <v>4091</v>
      </c>
      <c r="B20617" s="104" t="s">
        <v>4092</v>
      </c>
      <c r="C20617" s="104"/>
      <c r="D20617" s="44">
        <v>1</v>
      </c>
      <c r="E20617" s="32">
        <v>0.8</v>
      </c>
      <c r="F20617" s="32">
        <v>0.19999999999999996</v>
      </c>
      <c r="G20617" s="105">
        <v>5.32</v>
      </c>
      <c r="H20617" s="105"/>
      <c r="I20617" s="105">
        <v>0.5</v>
      </c>
      <c r="J20617" s="105"/>
      <c r="K20617" s="33">
        <f>TRUNC(D20617*(TRUNC(E20617*G20617,4)+TRUNC(F20617*I20617,4)),4)</f>
        <v>4.3559999999999999</v>
      </c>
    </row>
    <row r="20618" spans="1:11" ht="15" customHeight="1" x14ac:dyDescent="0.25">
      <c r="A20618" s="1"/>
      <c r="B20618" s="1"/>
      <c r="C20618" s="1"/>
      <c r="D20618" s="1"/>
      <c r="E20618" s="1"/>
      <c r="F20618" s="1"/>
      <c r="G20618" s="85" t="s">
        <v>3999</v>
      </c>
      <c r="H20618" s="85"/>
      <c r="I20618" s="85"/>
      <c r="J20618" s="85"/>
      <c r="K20618" s="34">
        <f>SUM(K20616:K20617)</f>
        <v>4.3559999999999999</v>
      </c>
    </row>
    <row r="20619" spans="1:11" ht="20.100000000000001" customHeight="1" x14ac:dyDescent="0.25">
      <c r="A20619" s="106" t="s">
        <v>4000</v>
      </c>
      <c r="B20619" s="106"/>
      <c r="C20619" s="106"/>
      <c r="D20619" s="106"/>
      <c r="E20619" s="106"/>
      <c r="F20619" s="2" t="s">
        <v>4</v>
      </c>
      <c r="G20619" s="87" t="s">
        <v>4001</v>
      </c>
      <c r="H20619" s="87"/>
      <c r="I20619" s="87" t="s">
        <v>4002</v>
      </c>
      <c r="J20619" s="87"/>
      <c r="K20619" s="2" t="s">
        <v>3988</v>
      </c>
    </row>
    <row r="20620" spans="1:11" ht="15" customHeight="1" x14ac:dyDescent="0.25">
      <c r="A20620" s="6" t="s">
        <v>4093</v>
      </c>
      <c r="B20620" s="101" t="s">
        <v>4094</v>
      </c>
      <c r="C20620" s="101"/>
      <c r="D20620" s="101"/>
      <c r="E20620" s="101"/>
      <c r="F20620" s="6" t="s">
        <v>3940</v>
      </c>
      <c r="G20620" s="102">
        <v>0.1333</v>
      </c>
      <c r="H20620" s="102"/>
      <c r="I20620" s="103">
        <v>3.96</v>
      </c>
      <c r="J20620" s="103"/>
      <c r="K20620" s="7">
        <f>TRUNC(TRUNC(G20620,8)*I20620,2)</f>
        <v>0.52</v>
      </c>
    </row>
    <row r="20621" spans="1:11" ht="15" customHeight="1" x14ac:dyDescent="0.25">
      <c r="A20621" s="6" t="s">
        <v>4095</v>
      </c>
      <c r="B20621" s="101" t="s">
        <v>4096</v>
      </c>
      <c r="C20621" s="101"/>
      <c r="D20621" s="101"/>
      <c r="E20621" s="101"/>
      <c r="F20621" s="6" t="s">
        <v>3940</v>
      </c>
      <c r="G20621" s="102">
        <v>2</v>
      </c>
      <c r="H20621" s="102"/>
      <c r="I20621" s="103">
        <v>14.41</v>
      </c>
      <c r="J20621" s="103"/>
      <c r="K20621" s="7">
        <f>TRUNC(TRUNC(G20621,8)*I20621,2)</f>
        <v>28.82</v>
      </c>
    </row>
    <row r="20622" spans="1:11" ht="15" customHeight="1" x14ac:dyDescent="0.25">
      <c r="A20622" s="6" t="s">
        <v>4097</v>
      </c>
      <c r="B20622" s="101" t="s">
        <v>4098</v>
      </c>
      <c r="C20622" s="101"/>
      <c r="D20622" s="101"/>
      <c r="E20622" s="101"/>
      <c r="F20622" s="6" t="s">
        <v>3940</v>
      </c>
      <c r="G20622" s="102">
        <v>3</v>
      </c>
      <c r="H20622" s="102"/>
      <c r="I20622" s="103">
        <v>14.58</v>
      </c>
      <c r="J20622" s="103"/>
      <c r="K20622" s="7">
        <f>TRUNC(TRUNC(G20622,8)*I20622,2)</f>
        <v>43.74</v>
      </c>
    </row>
    <row r="20623" spans="1:11" ht="15" customHeight="1" x14ac:dyDescent="0.25">
      <c r="A20623" s="1"/>
      <c r="B20623" s="1"/>
      <c r="C20623" s="1"/>
      <c r="D20623" s="1"/>
      <c r="E20623" s="1"/>
      <c r="F20623" s="1"/>
      <c r="G20623" s="85" t="s">
        <v>4005</v>
      </c>
      <c r="H20623" s="85"/>
      <c r="I20623" s="85"/>
      <c r="J20623" s="85"/>
      <c r="K20623" s="29">
        <f>SUM(K20620:K20622)</f>
        <v>73.08</v>
      </c>
    </row>
    <row r="20624" spans="1:11" ht="15" customHeight="1" x14ac:dyDescent="0.25">
      <c r="A20624" s="9"/>
      <c r="B20624" s="9"/>
      <c r="C20624" s="9"/>
      <c r="D20624" s="9"/>
      <c r="E20624" s="9"/>
      <c r="F20624" s="9"/>
      <c r="G20624" s="92" t="s">
        <v>4006</v>
      </c>
      <c r="H20624" s="92"/>
      <c r="I20624" s="92"/>
      <c r="J20624" s="92"/>
      <c r="K20624" s="33">
        <f>SUM(K20618,K20623)</f>
        <v>77.435999999999993</v>
      </c>
    </row>
    <row r="20625" spans="1:11" ht="15" customHeight="1" x14ac:dyDescent="0.25">
      <c r="A20625" s="9"/>
      <c r="B20625" s="9"/>
      <c r="C20625" s="9"/>
      <c r="D20625" s="9"/>
      <c r="E20625" s="9"/>
      <c r="F20625" s="9"/>
      <c r="G20625" s="92" t="s">
        <v>4007</v>
      </c>
      <c r="H20625" s="92"/>
      <c r="I20625" s="92"/>
      <c r="J20625" s="92"/>
      <c r="K20625" s="35">
        <v>22.5</v>
      </c>
    </row>
    <row r="20626" spans="1:11" ht="15" customHeight="1" x14ac:dyDescent="0.25">
      <c r="A20626" s="9"/>
      <c r="B20626" s="9"/>
      <c r="C20626" s="9"/>
      <c r="D20626" s="9"/>
      <c r="E20626" s="9"/>
      <c r="F20626" s="9"/>
      <c r="G20626" s="92" t="s">
        <v>4008</v>
      </c>
      <c r="H20626" s="92"/>
      <c r="I20626" s="92"/>
      <c r="J20626" s="92"/>
      <c r="K20626" s="33">
        <f>TRUNC(K20624/K20625,4)</f>
        <v>3.4416000000000002</v>
      </c>
    </row>
    <row r="20627" spans="1:11" ht="15" customHeight="1" x14ac:dyDescent="0.25">
      <c r="A20627" s="9"/>
      <c r="B20627" s="9"/>
      <c r="C20627" s="9"/>
      <c r="D20627" s="9"/>
      <c r="E20627" s="9"/>
      <c r="F20627" s="9"/>
      <c r="G20627" s="92" t="s">
        <v>4029</v>
      </c>
      <c r="H20627" s="92"/>
      <c r="I20627" s="92"/>
      <c r="J20627" s="92"/>
      <c r="K20627" s="33">
        <f>SUM(K20626)</f>
        <v>3.4416000000000002</v>
      </c>
    </row>
    <row r="20628" spans="1:11" ht="15" customHeight="1" x14ac:dyDescent="0.25">
      <c r="A20628" s="9"/>
      <c r="B20628" s="9"/>
      <c r="C20628" s="9"/>
      <c r="D20628" s="9"/>
      <c r="E20628" s="9"/>
      <c r="F20628" s="9"/>
      <c r="G20628" s="92" t="s">
        <v>3913</v>
      </c>
      <c r="H20628" s="92"/>
      <c r="I20628" s="92"/>
      <c r="J20628" s="92"/>
      <c r="K20628" s="29">
        <f>ROUND(SUM(K20627),2)</f>
        <v>3.44</v>
      </c>
    </row>
    <row r="20629" spans="1:11" ht="9.9499999999999993" customHeight="1" x14ac:dyDescent="0.25">
      <c r="A20629" s="9"/>
      <c r="B20629" s="9"/>
      <c r="C20629" s="9"/>
      <c r="D20629" s="9"/>
      <c r="E20629" s="9"/>
      <c r="F20629" s="9"/>
      <c r="G20629" s="100"/>
      <c r="H20629" s="100"/>
      <c r="I20629" s="100"/>
      <c r="J20629" s="100"/>
      <c r="K20629" s="100"/>
    </row>
    <row r="20630" spans="1:11" ht="20.100000000000001" customHeight="1" x14ac:dyDescent="0.25">
      <c r="A20630" s="99" t="s">
        <v>3710</v>
      </c>
      <c r="B20630" s="99"/>
      <c r="C20630" s="99"/>
      <c r="D20630" s="99"/>
      <c r="E20630" s="99"/>
      <c r="F20630" s="99"/>
      <c r="G20630" s="99"/>
      <c r="H20630" s="99"/>
      <c r="I20630" s="99"/>
      <c r="J20630" s="99"/>
      <c r="K20630" s="99"/>
    </row>
    <row r="20631" spans="1:11" ht="15" customHeight="1" x14ac:dyDescent="0.25">
      <c r="A20631" s="93" t="s">
        <v>3893</v>
      </c>
      <c r="B20631" s="93"/>
      <c r="C20631" s="93"/>
      <c r="D20631" s="94" t="s">
        <v>3</v>
      </c>
      <c r="E20631" s="94"/>
      <c r="F20631" s="23" t="s">
        <v>4</v>
      </c>
      <c r="G20631" s="94" t="s">
        <v>3894</v>
      </c>
      <c r="H20631" s="94"/>
      <c r="I20631" s="94" t="s">
        <v>3895</v>
      </c>
      <c r="J20631" s="94"/>
      <c r="K20631" s="23" t="s">
        <v>3896</v>
      </c>
    </row>
    <row r="20632" spans="1:11" ht="15" customHeight="1" x14ac:dyDescent="0.25">
      <c r="A20632" s="24" t="s">
        <v>3951</v>
      </c>
      <c r="B20632" s="95" t="s">
        <v>3952</v>
      </c>
      <c r="C20632" s="95"/>
      <c r="D20632" s="96" t="s">
        <v>3953</v>
      </c>
      <c r="E20632" s="96"/>
      <c r="F20632" s="24" t="s">
        <v>3954</v>
      </c>
      <c r="G20632" s="97">
        <v>4.0000000000000001E-3</v>
      </c>
      <c r="H20632" s="97"/>
      <c r="I20632" s="98">
        <v>215</v>
      </c>
      <c r="J20632" s="98"/>
      <c r="K20632" s="27">
        <f>ROUND(ROUND(G20632,8)*I20632,2)</f>
        <v>0.86</v>
      </c>
    </row>
    <row r="20633" spans="1:11" ht="15" customHeight="1" x14ac:dyDescent="0.25">
      <c r="A20633" s="24" t="s">
        <v>3955</v>
      </c>
      <c r="B20633" s="95" t="s">
        <v>3956</v>
      </c>
      <c r="C20633" s="95"/>
      <c r="D20633" s="96" t="s">
        <v>20</v>
      </c>
      <c r="E20633" s="96"/>
      <c r="F20633" s="24" t="s">
        <v>3903</v>
      </c>
      <c r="G20633" s="97">
        <v>5.0000000000000001E-3</v>
      </c>
      <c r="H20633" s="97"/>
      <c r="I20633" s="98">
        <v>19.37</v>
      </c>
      <c r="J20633" s="98"/>
      <c r="K20633" s="27">
        <f>ROUND(ROUND(G20633,8)*I20633,2)</f>
        <v>0.1</v>
      </c>
    </row>
    <row r="20634" spans="1:11" ht="15" customHeight="1" x14ac:dyDescent="0.25">
      <c r="A20634" s="9"/>
      <c r="B20634" s="9"/>
      <c r="C20634" s="9"/>
      <c r="D20634" s="9"/>
      <c r="E20634" s="9"/>
      <c r="F20634" s="9"/>
      <c r="G20634" s="91" t="s">
        <v>3906</v>
      </c>
      <c r="H20634" s="91"/>
      <c r="I20634" s="91"/>
      <c r="J20634" s="91"/>
      <c r="K20634" s="28">
        <f>SUM(K20632:K20633)</f>
        <v>0.96</v>
      </c>
    </row>
    <row r="20635" spans="1:11" ht="15" customHeight="1" x14ac:dyDescent="0.25">
      <c r="A20635" s="93" t="s">
        <v>3907</v>
      </c>
      <c r="B20635" s="93"/>
      <c r="C20635" s="93"/>
      <c r="D20635" s="94" t="s">
        <v>3</v>
      </c>
      <c r="E20635" s="94"/>
      <c r="F20635" s="23" t="s">
        <v>4</v>
      </c>
      <c r="G20635" s="94" t="s">
        <v>3894</v>
      </c>
      <c r="H20635" s="94"/>
      <c r="I20635" s="94" t="s">
        <v>3895</v>
      </c>
      <c r="J20635" s="94"/>
      <c r="K20635" s="23" t="s">
        <v>3896</v>
      </c>
    </row>
    <row r="20636" spans="1:11" ht="21" customHeight="1" x14ac:dyDescent="0.25">
      <c r="A20636" s="24" t="s">
        <v>3908</v>
      </c>
      <c r="B20636" s="95" t="s">
        <v>3909</v>
      </c>
      <c r="C20636" s="95"/>
      <c r="D20636" s="96" t="s">
        <v>20</v>
      </c>
      <c r="E20636" s="96"/>
      <c r="F20636" s="24" t="s">
        <v>2056</v>
      </c>
      <c r="G20636" s="97">
        <v>0.03</v>
      </c>
      <c r="H20636" s="97"/>
      <c r="I20636" s="98">
        <v>32.24</v>
      </c>
      <c r="J20636" s="98"/>
      <c r="K20636" s="27">
        <f>ROUND(ROUND(G20636,8)*I20636,2)</f>
        <v>0.97</v>
      </c>
    </row>
    <row r="20637" spans="1:11" ht="15" customHeight="1" x14ac:dyDescent="0.25">
      <c r="A20637" s="24" t="s">
        <v>3910</v>
      </c>
      <c r="B20637" s="95" t="s">
        <v>3911</v>
      </c>
      <c r="C20637" s="95"/>
      <c r="D20637" s="96" t="s">
        <v>20</v>
      </c>
      <c r="E20637" s="96"/>
      <c r="F20637" s="24" t="s">
        <v>2056</v>
      </c>
      <c r="G20637" s="97">
        <v>0.03</v>
      </c>
      <c r="H20637" s="97"/>
      <c r="I20637" s="98">
        <v>24.94</v>
      </c>
      <c r="J20637" s="98"/>
      <c r="K20637" s="27">
        <f>ROUND(ROUND(G20637,8)*I20637,2)</f>
        <v>0.75</v>
      </c>
    </row>
    <row r="20638" spans="1:11" ht="18" customHeight="1" x14ac:dyDescent="0.25">
      <c r="A20638" s="9"/>
      <c r="B20638" s="9"/>
      <c r="C20638" s="9"/>
      <c r="D20638" s="9"/>
      <c r="E20638" s="9"/>
      <c r="F20638" s="9"/>
      <c r="G20638" s="91" t="s">
        <v>3912</v>
      </c>
      <c r="H20638" s="91"/>
      <c r="I20638" s="91"/>
      <c r="J20638" s="91"/>
      <c r="K20638" s="28">
        <f>SUM(K20636:K20637)</f>
        <v>1.72</v>
      </c>
    </row>
    <row r="20639" spans="1:11" ht="15" customHeight="1" x14ac:dyDescent="0.25">
      <c r="A20639" s="9"/>
      <c r="B20639" s="9"/>
      <c r="C20639" s="9"/>
      <c r="D20639" s="9"/>
      <c r="E20639" s="9"/>
      <c r="F20639" s="9"/>
      <c r="G20639" s="92" t="s">
        <v>3913</v>
      </c>
      <c r="H20639" s="92"/>
      <c r="I20639" s="92"/>
      <c r="J20639" s="92"/>
      <c r="K20639" s="29">
        <f>ROUND(SUM(K20634,K20638),2)</f>
        <v>2.68</v>
      </c>
    </row>
    <row r="20640" spans="1:11" ht="9.9499999999999993" customHeight="1" x14ac:dyDescent="0.25">
      <c r="A20640" s="9"/>
      <c r="B20640" s="9"/>
      <c r="C20640" s="9"/>
      <c r="D20640" s="9"/>
      <c r="E20640" s="9"/>
      <c r="F20640" s="9"/>
      <c r="G20640" s="100"/>
      <c r="H20640" s="100"/>
      <c r="I20640" s="100"/>
      <c r="J20640" s="100"/>
      <c r="K20640" s="100"/>
    </row>
    <row r="20641" spans="1:11" ht="20.100000000000001" customHeight="1" x14ac:dyDescent="0.25">
      <c r="A20641" s="99" t="s">
        <v>3711</v>
      </c>
      <c r="B20641" s="99"/>
      <c r="C20641" s="99"/>
      <c r="D20641" s="99"/>
      <c r="E20641" s="99"/>
      <c r="F20641" s="99"/>
      <c r="G20641" s="99"/>
      <c r="H20641" s="99"/>
      <c r="I20641" s="99"/>
      <c r="J20641" s="99"/>
      <c r="K20641" s="99"/>
    </row>
    <row r="20642" spans="1:11" ht="15" customHeight="1" x14ac:dyDescent="0.25">
      <c r="A20642" s="93" t="s">
        <v>3916</v>
      </c>
      <c r="B20642" s="93"/>
      <c r="C20642" s="93"/>
      <c r="D20642" s="94" t="s">
        <v>3</v>
      </c>
      <c r="E20642" s="94"/>
      <c r="F20642" s="23" t="s">
        <v>4</v>
      </c>
      <c r="G20642" s="94" t="s">
        <v>3894</v>
      </c>
      <c r="H20642" s="94"/>
      <c r="I20642" s="94" t="s">
        <v>3895</v>
      </c>
      <c r="J20642" s="94"/>
      <c r="K20642" s="23" t="s">
        <v>3896</v>
      </c>
    </row>
    <row r="20643" spans="1:11" ht="29.1" customHeight="1" x14ac:dyDescent="0.25">
      <c r="A20643" s="24" t="s">
        <v>3957</v>
      </c>
      <c r="B20643" s="95" t="s">
        <v>3958</v>
      </c>
      <c r="C20643" s="95"/>
      <c r="D20643" s="96" t="s">
        <v>20</v>
      </c>
      <c r="E20643" s="96"/>
      <c r="F20643" s="24" t="s">
        <v>3936</v>
      </c>
      <c r="G20643" s="97">
        <v>2.8999999999999998E-3</v>
      </c>
      <c r="H20643" s="97"/>
      <c r="I20643" s="98">
        <v>75.540000000000006</v>
      </c>
      <c r="J20643" s="98"/>
      <c r="K20643" s="27">
        <f>TRUNC(TRUNC(G20643,8)*I20643,2)</f>
        <v>0.21</v>
      </c>
    </row>
    <row r="20644" spans="1:11" ht="29.1" customHeight="1" x14ac:dyDescent="0.25">
      <c r="A20644" s="24" t="s">
        <v>3959</v>
      </c>
      <c r="B20644" s="95" t="s">
        <v>3960</v>
      </c>
      <c r="C20644" s="95"/>
      <c r="D20644" s="96" t="s">
        <v>20</v>
      </c>
      <c r="E20644" s="96"/>
      <c r="F20644" s="24" t="s">
        <v>30</v>
      </c>
      <c r="G20644" s="97">
        <v>1.6999999999999999E-3</v>
      </c>
      <c r="H20644" s="97"/>
      <c r="I20644" s="98">
        <v>198.53</v>
      </c>
      <c r="J20644" s="98"/>
      <c r="K20644" s="27">
        <f>TRUNC(TRUNC(G20644,8)*I20644,2)</f>
        <v>0.33</v>
      </c>
    </row>
    <row r="20645" spans="1:11" ht="18" customHeight="1" x14ac:dyDescent="0.25">
      <c r="A20645" s="9"/>
      <c r="B20645" s="9"/>
      <c r="C20645" s="9"/>
      <c r="D20645" s="9"/>
      <c r="E20645" s="9"/>
      <c r="F20645" s="9"/>
      <c r="G20645" s="91" t="s">
        <v>3919</v>
      </c>
      <c r="H20645" s="91"/>
      <c r="I20645" s="91"/>
      <c r="J20645" s="91"/>
      <c r="K20645" s="28">
        <f>SUM(K20643:K20644)</f>
        <v>0.54</v>
      </c>
    </row>
    <row r="20646" spans="1:11" ht="15" customHeight="1" x14ac:dyDescent="0.25">
      <c r="A20646" s="93" t="s">
        <v>3907</v>
      </c>
      <c r="B20646" s="93"/>
      <c r="C20646" s="93"/>
      <c r="D20646" s="94" t="s">
        <v>3</v>
      </c>
      <c r="E20646" s="94"/>
      <c r="F20646" s="23" t="s">
        <v>4</v>
      </c>
      <c r="G20646" s="94" t="s">
        <v>3894</v>
      </c>
      <c r="H20646" s="94"/>
      <c r="I20646" s="94" t="s">
        <v>3895</v>
      </c>
      <c r="J20646" s="94"/>
      <c r="K20646" s="23" t="s">
        <v>3896</v>
      </c>
    </row>
    <row r="20647" spans="1:11" ht="15" customHeight="1" x14ac:dyDescent="0.25">
      <c r="A20647" s="24" t="s">
        <v>3961</v>
      </c>
      <c r="B20647" s="95" t="s">
        <v>3962</v>
      </c>
      <c r="C20647" s="95"/>
      <c r="D20647" s="96" t="s">
        <v>20</v>
      </c>
      <c r="E20647" s="96"/>
      <c r="F20647" s="24" t="s">
        <v>2056</v>
      </c>
      <c r="G20647" s="97">
        <v>4.5999999999999999E-3</v>
      </c>
      <c r="H20647" s="97"/>
      <c r="I20647" s="98">
        <v>29.5</v>
      </c>
      <c r="J20647" s="98"/>
      <c r="K20647" s="27">
        <f>TRUNC(TRUNC(G20647,8)*I20647,2)</f>
        <v>0.13</v>
      </c>
    </row>
    <row r="20648" spans="1:11" ht="18" customHeight="1" x14ac:dyDescent="0.25">
      <c r="A20648" s="9"/>
      <c r="B20648" s="9"/>
      <c r="C20648" s="9"/>
      <c r="D20648" s="9"/>
      <c r="E20648" s="9"/>
      <c r="F20648" s="9"/>
      <c r="G20648" s="91" t="s">
        <v>3912</v>
      </c>
      <c r="H20648" s="91"/>
      <c r="I20648" s="91"/>
      <c r="J20648" s="91"/>
      <c r="K20648" s="28">
        <f>SUM(K20647:K20647)</f>
        <v>0.13</v>
      </c>
    </row>
    <row r="20649" spans="1:11" ht="15" customHeight="1" x14ac:dyDescent="0.25">
      <c r="A20649" s="9"/>
      <c r="B20649" s="9"/>
      <c r="C20649" s="9"/>
      <c r="D20649" s="9"/>
      <c r="E20649" s="9"/>
      <c r="F20649" s="9"/>
      <c r="G20649" s="92" t="s">
        <v>3913</v>
      </c>
      <c r="H20649" s="92"/>
      <c r="I20649" s="92"/>
      <c r="J20649" s="92"/>
      <c r="K20649" s="29">
        <f>ROUND(SUM(K20645,K20648),2)</f>
        <v>0.67</v>
      </c>
    </row>
    <row r="20650" spans="1:11" ht="9.9499999999999993" customHeight="1" x14ac:dyDescent="0.25">
      <c r="A20650" s="9"/>
      <c r="B20650" s="9"/>
      <c r="C20650" s="9"/>
      <c r="D20650" s="9"/>
      <c r="E20650" s="9"/>
      <c r="F20650" s="9"/>
      <c r="G20650" s="100"/>
      <c r="H20650" s="100"/>
      <c r="I20650" s="100"/>
      <c r="J20650" s="100"/>
      <c r="K20650" s="100"/>
    </row>
    <row r="20651" spans="1:11" ht="20.100000000000001" customHeight="1" x14ac:dyDescent="0.25">
      <c r="A20651" s="99" t="s">
        <v>3712</v>
      </c>
      <c r="B20651" s="99"/>
      <c r="C20651" s="99"/>
      <c r="D20651" s="99"/>
      <c r="E20651" s="99"/>
      <c r="F20651" s="99"/>
      <c r="G20651" s="99"/>
      <c r="H20651" s="99"/>
      <c r="I20651" s="99"/>
      <c r="J20651" s="99"/>
      <c r="K20651" s="99"/>
    </row>
    <row r="20652" spans="1:11" ht="15" customHeight="1" x14ac:dyDescent="0.25">
      <c r="A20652" s="93" t="s">
        <v>3916</v>
      </c>
      <c r="B20652" s="93"/>
      <c r="C20652" s="93"/>
      <c r="D20652" s="94" t="s">
        <v>3</v>
      </c>
      <c r="E20652" s="94"/>
      <c r="F20652" s="23" t="s">
        <v>4</v>
      </c>
      <c r="G20652" s="94" t="s">
        <v>3894</v>
      </c>
      <c r="H20652" s="94"/>
      <c r="I20652" s="94" t="s">
        <v>3895</v>
      </c>
      <c r="J20652" s="94"/>
      <c r="K20652" s="23" t="s">
        <v>3896</v>
      </c>
    </row>
    <row r="20653" spans="1:11" ht="29.1" customHeight="1" x14ac:dyDescent="0.25">
      <c r="A20653" s="24" t="s">
        <v>3957</v>
      </c>
      <c r="B20653" s="95" t="s">
        <v>3958</v>
      </c>
      <c r="C20653" s="95"/>
      <c r="D20653" s="96" t="s">
        <v>20</v>
      </c>
      <c r="E20653" s="96"/>
      <c r="F20653" s="24" t="s">
        <v>3936</v>
      </c>
      <c r="G20653" s="97">
        <v>1.95E-2</v>
      </c>
      <c r="H20653" s="97"/>
      <c r="I20653" s="98">
        <v>75.540000000000006</v>
      </c>
      <c r="J20653" s="98"/>
      <c r="K20653" s="27">
        <f>TRUNC(TRUNC(G20653,8)*I20653,2)</f>
        <v>1.47</v>
      </c>
    </row>
    <row r="20654" spans="1:11" ht="29.1" customHeight="1" x14ac:dyDescent="0.25">
      <c r="A20654" s="24" t="s">
        <v>3959</v>
      </c>
      <c r="B20654" s="95" t="s">
        <v>3960</v>
      </c>
      <c r="C20654" s="95"/>
      <c r="D20654" s="96" t="s">
        <v>20</v>
      </c>
      <c r="E20654" s="96"/>
      <c r="F20654" s="24" t="s">
        <v>30</v>
      </c>
      <c r="G20654" s="97">
        <v>1.15E-2</v>
      </c>
      <c r="H20654" s="97"/>
      <c r="I20654" s="98">
        <v>198.53</v>
      </c>
      <c r="J20654" s="98"/>
      <c r="K20654" s="27">
        <f>TRUNC(TRUNC(G20654,8)*I20654,2)</f>
        <v>2.2799999999999998</v>
      </c>
    </row>
    <row r="20655" spans="1:11" ht="18" customHeight="1" x14ac:dyDescent="0.25">
      <c r="A20655" s="9"/>
      <c r="B20655" s="9"/>
      <c r="C20655" s="9"/>
      <c r="D20655" s="9"/>
      <c r="E20655" s="9"/>
      <c r="F20655" s="9"/>
      <c r="G20655" s="91" t="s">
        <v>3919</v>
      </c>
      <c r="H20655" s="91"/>
      <c r="I20655" s="91"/>
      <c r="J20655" s="91"/>
      <c r="K20655" s="28">
        <f>SUM(K20653:K20654)</f>
        <v>3.75</v>
      </c>
    </row>
    <row r="20656" spans="1:11" ht="15" customHeight="1" x14ac:dyDescent="0.25">
      <c r="A20656" s="93" t="s">
        <v>3907</v>
      </c>
      <c r="B20656" s="93"/>
      <c r="C20656" s="93"/>
      <c r="D20656" s="94" t="s">
        <v>3</v>
      </c>
      <c r="E20656" s="94"/>
      <c r="F20656" s="23" t="s">
        <v>4</v>
      </c>
      <c r="G20656" s="94" t="s">
        <v>3894</v>
      </c>
      <c r="H20656" s="94"/>
      <c r="I20656" s="94" t="s">
        <v>3895</v>
      </c>
      <c r="J20656" s="94"/>
      <c r="K20656" s="23" t="s">
        <v>3896</v>
      </c>
    </row>
    <row r="20657" spans="1:11" ht="15" customHeight="1" x14ac:dyDescent="0.25">
      <c r="A20657" s="24" t="s">
        <v>3910</v>
      </c>
      <c r="B20657" s="95" t="s">
        <v>3911</v>
      </c>
      <c r="C20657" s="95"/>
      <c r="D20657" s="96" t="s">
        <v>20</v>
      </c>
      <c r="E20657" s="96"/>
      <c r="F20657" s="24" t="s">
        <v>2056</v>
      </c>
      <c r="G20657" s="97">
        <v>3.1E-2</v>
      </c>
      <c r="H20657" s="97"/>
      <c r="I20657" s="98">
        <v>24.94</v>
      </c>
      <c r="J20657" s="98"/>
      <c r="K20657" s="27">
        <f>TRUNC(TRUNC(G20657,8)*I20657,2)</f>
        <v>0.77</v>
      </c>
    </row>
    <row r="20658" spans="1:11" ht="18" customHeight="1" x14ac:dyDescent="0.25">
      <c r="A20658" s="9"/>
      <c r="B20658" s="9"/>
      <c r="C20658" s="9"/>
      <c r="D20658" s="9"/>
      <c r="E20658" s="9"/>
      <c r="F20658" s="9"/>
      <c r="G20658" s="91" t="s">
        <v>3912</v>
      </c>
      <c r="H20658" s="91"/>
      <c r="I20658" s="91"/>
      <c r="J20658" s="91"/>
      <c r="K20658" s="28">
        <f>SUM(K20657:K20657)</f>
        <v>0.77</v>
      </c>
    </row>
    <row r="20659" spans="1:11" ht="15" customHeight="1" x14ac:dyDescent="0.25">
      <c r="A20659" s="9"/>
      <c r="B20659" s="9"/>
      <c r="C20659" s="9"/>
      <c r="D20659" s="9"/>
      <c r="E20659" s="9"/>
      <c r="F20659" s="9"/>
      <c r="G20659" s="92" t="s">
        <v>3913</v>
      </c>
      <c r="H20659" s="92"/>
      <c r="I20659" s="92"/>
      <c r="J20659" s="92"/>
      <c r="K20659" s="29">
        <f>ROUND(SUM(K20655,K20658),2)</f>
        <v>4.5199999999999996</v>
      </c>
    </row>
    <row r="20660" spans="1:11" ht="9.9499999999999993" customHeight="1" x14ac:dyDescent="0.25">
      <c r="A20660" s="9"/>
      <c r="B20660" s="9"/>
      <c r="C20660" s="9"/>
      <c r="D20660" s="9"/>
      <c r="E20660" s="9"/>
      <c r="F20660" s="9"/>
      <c r="G20660" s="100"/>
      <c r="H20660" s="100"/>
      <c r="I20660" s="100"/>
      <c r="J20660" s="100"/>
      <c r="K20660" s="100"/>
    </row>
    <row r="20661" spans="1:11" ht="20.100000000000001" customHeight="1" x14ac:dyDescent="0.25">
      <c r="A20661" s="99" t="s">
        <v>3713</v>
      </c>
      <c r="B20661" s="99"/>
      <c r="C20661" s="99"/>
      <c r="D20661" s="99"/>
      <c r="E20661" s="99"/>
      <c r="F20661" s="99"/>
      <c r="G20661" s="99"/>
      <c r="H20661" s="99"/>
      <c r="I20661" s="99"/>
      <c r="J20661" s="99"/>
      <c r="K20661" s="99"/>
    </row>
    <row r="20662" spans="1:11" ht="15" customHeight="1" x14ac:dyDescent="0.25">
      <c r="A20662" s="93" t="s">
        <v>3916</v>
      </c>
      <c r="B20662" s="93"/>
      <c r="C20662" s="93"/>
      <c r="D20662" s="94" t="s">
        <v>3</v>
      </c>
      <c r="E20662" s="94"/>
      <c r="F20662" s="23" t="s">
        <v>4</v>
      </c>
      <c r="G20662" s="94" t="s">
        <v>3894</v>
      </c>
      <c r="H20662" s="94"/>
      <c r="I20662" s="94" t="s">
        <v>3895</v>
      </c>
      <c r="J20662" s="94"/>
      <c r="K20662" s="23" t="s">
        <v>3896</v>
      </c>
    </row>
    <row r="20663" spans="1:11" ht="29.1" customHeight="1" x14ac:dyDescent="0.25">
      <c r="A20663" s="24" t="s">
        <v>3963</v>
      </c>
      <c r="B20663" s="95" t="s">
        <v>3964</v>
      </c>
      <c r="C20663" s="95"/>
      <c r="D20663" s="96" t="s">
        <v>20</v>
      </c>
      <c r="E20663" s="96"/>
      <c r="F20663" s="24" t="s">
        <v>3936</v>
      </c>
      <c r="G20663" s="97">
        <v>0.86950000000000005</v>
      </c>
      <c r="H20663" s="97"/>
      <c r="I20663" s="98">
        <v>8.9</v>
      </c>
      <c r="J20663" s="98"/>
      <c r="K20663" s="27">
        <f>TRUNC(TRUNC(G20663,8)*I20663,2)</f>
        <v>7.73</v>
      </c>
    </row>
    <row r="20664" spans="1:11" ht="29.1" customHeight="1" x14ac:dyDescent="0.25">
      <c r="A20664" s="24" t="s">
        <v>3965</v>
      </c>
      <c r="B20664" s="95" t="s">
        <v>3966</v>
      </c>
      <c r="C20664" s="95"/>
      <c r="D20664" s="96" t="s">
        <v>20</v>
      </c>
      <c r="E20664" s="96"/>
      <c r="F20664" s="24" t="s">
        <v>30</v>
      </c>
      <c r="G20664" s="97">
        <v>1.137</v>
      </c>
      <c r="H20664" s="97"/>
      <c r="I20664" s="98">
        <v>32.76</v>
      </c>
      <c r="J20664" s="98"/>
      <c r="K20664" s="27">
        <f>TRUNC(TRUNC(G20664,8)*I20664,2)</f>
        <v>37.24</v>
      </c>
    </row>
    <row r="20665" spans="1:11" ht="21" customHeight="1" x14ac:dyDescent="0.25">
      <c r="A20665" s="24" t="s">
        <v>3967</v>
      </c>
      <c r="B20665" s="95" t="s">
        <v>3968</v>
      </c>
      <c r="C20665" s="95"/>
      <c r="D20665" s="96" t="s">
        <v>20</v>
      </c>
      <c r="E20665" s="96"/>
      <c r="F20665" s="24" t="s">
        <v>3936</v>
      </c>
      <c r="G20665" s="97">
        <v>0.86950000000000005</v>
      </c>
      <c r="H20665" s="97"/>
      <c r="I20665" s="98">
        <v>27.59</v>
      </c>
      <c r="J20665" s="98"/>
      <c r="K20665" s="27">
        <f>TRUNC(TRUNC(G20665,8)*I20665,2)</f>
        <v>23.98</v>
      </c>
    </row>
    <row r="20666" spans="1:11" ht="21" customHeight="1" x14ac:dyDescent="0.25">
      <c r="A20666" s="24" t="s">
        <v>3969</v>
      </c>
      <c r="B20666" s="95" t="s">
        <v>3970</v>
      </c>
      <c r="C20666" s="95"/>
      <c r="D20666" s="96" t="s">
        <v>20</v>
      </c>
      <c r="E20666" s="96"/>
      <c r="F20666" s="24" t="s">
        <v>30</v>
      </c>
      <c r="G20666" s="97">
        <v>1.137</v>
      </c>
      <c r="H20666" s="97"/>
      <c r="I20666" s="98">
        <v>28.09</v>
      </c>
      <c r="J20666" s="98"/>
      <c r="K20666" s="27">
        <f>TRUNC(TRUNC(G20666,8)*I20666,2)</f>
        <v>31.93</v>
      </c>
    </row>
    <row r="20667" spans="1:11" ht="18" customHeight="1" x14ac:dyDescent="0.25">
      <c r="A20667" s="9"/>
      <c r="B20667" s="9"/>
      <c r="C20667" s="9"/>
      <c r="D20667" s="9"/>
      <c r="E20667" s="9"/>
      <c r="F20667" s="9"/>
      <c r="G20667" s="91" t="s">
        <v>3919</v>
      </c>
      <c r="H20667" s="91"/>
      <c r="I20667" s="91"/>
      <c r="J20667" s="91"/>
      <c r="K20667" s="28">
        <f>SUM(K20663:K20666)</f>
        <v>100.88</v>
      </c>
    </row>
    <row r="20668" spans="1:11" ht="15" customHeight="1" x14ac:dyDescent="0.25">
      <c r="A20668" s="93" t="s">
        <v>3907</v>
      </c>
      <c r="B20668" s="93"/>
      <c r="C20668" s="93"/>
      <c r="D20668" s="94" t="s">
        <v>3</v>
      </c>
      <c r="E20668" s="94"/>
      <c r="F20668" s="23" t="s">
        <v>4</v>
      </c>
      <c r="G20668" s="94" t="s">
        <v>3894</v>
      </c>
      <c r="H20668" s="94"/>
      <c r="I20668" s="94" t="s">
        <v>3895</v>
      </c>
      <c r="J20668" s="94"/>
      <c r="K20668" s="23" t="s">
        <v>3896</v>
      </c>
    </row>
    <row r="20669" spans="1:11" ht="15" customHeight="1" x14ac:dyDescent="0.25">
      <c r="A20669" s="24" t="s">
        <v>3971</v>
      </c>
      <c r="B20669" s="95" t="s">
        <v>3972</v>
      </c>
      <c r="C20669" s="95"/>
      <c r="D20669" s="96" t="s">
        <v>20</v>
      </c>
      <c r="E20669" s="96"/>
      <c r="F20669" s="24" t="s">
        <v>2056</v>
      </c>
      <c r="G20669" s="97">
        <v>7.22E-2</v>
      </c>
      <c r="H20669" s="97"/>
      <c r="I20669" s="98">
        <v>32.69</v>
      </c>
      <c r="J20669" s="98"/>
      <c r="K20669" s="27">
        <f>TRUNC(TRUNC(G20669,8)*I20669,2)</f>
        <v>2.36</v>
      </c>
    </row>
    <row r="20670" spans="1:11" ht="15" customHeight="1" x14ac:dyDescent="0.25">
      <c r="A20670" s="24" t="s">
        <v>3910</v>
      </c>
      <c r="B20670" s="95" t="s">
        <v>3911</v>
      </c>
      <c r="C20670" s="95"/>
      <c r="D20670" s="96" t="s">
        <v>20</v>
      </c>
      <c r="E20670" s="96"/>
      <c r="F20670" s="24" t="s">
        <v>2056</v>
      </c>
      <c r="G20670" s="97">
        <v>0.44790000000000002</v>
      </c>
      <c r="H20670" s="97"/>
      <c r="I20670" s="98">
        <v>24.94</v>
      </c>
      <c r="J20670" s="98"/>
      <c r="K20670" s="27">
        <f>TRUNC(TRUNC(G20670,8)*I20670,2)</f>
        <v>11.17</v>
      </c>
    </row>
    <row r="20671" spans="1:11" ht="18" customHeight="1" x14ac:dyDescent="0.25">
      <c r="A20671" s="9"/>
      <c r="B20671" s="9"/>
      <c r="C20671" s="9"/>
      <c r="D20671" s="9"/>
      <c r="E20671" s="9"/>
      <c r="F20671" s="9"/>
      <c r="G20671" s="91" t="s">
        <v>3912</v>
      </c>
      <c r="H20671" s="91"/>
      <c r="I20671" s="91"/>
      <c r="J20671" s="91"/>
      <c r="K20671" s="28">
        <f>SUM(K20669:K20670)</f>
        <v>13.53</v>
      </c>
    </row>
    <row r="20672" spans="1:11" ht="15" customHeight="1" x14ac:dyDescent="0.25">
      <c r="A20672" s="9"/>
      <c r="B20672" s="9"/>
      <c r="C20672" s="9"/>
      <c r="D20672" s="9"/>
      <c r="E20672" s="9"/>
      <c r="F20672" s="9"/>
      <c r="G20672" s="92" t="s">
        <v>3913</v>
      </c>
      <c r="H20672" s="92"/>
      <c r="I20672" s="92"/>
      <c r="J20672" s="92"/>
      <c r="K20672" s="29">
        <f>ROUND(SUM(K20667,K20671),2)</f>
        <v>114.41</v>
      </c>
    </row>
    <row r="20673" spans="1:11" ht="9.9499999999999993" customHeight="1" x14ac:dyDescent="0.25">
      <c r="A20673" s="9"/>
      <c r="B20673" s="9"/>
      <c r="C20673" s="9"/>
      <c r="D20673" s="9"/>
      <c r="E20673" s="9"/>
      <c r="F20673" s="9"/>
      <c r="G20673" s="100"/>
      <c r="H20673" s="100"/>
      <c r="I20673" s="100"/>
      <c r="J20673" s="100"/>
      <c r="K20673" s="100"/>
    </row>
    <row r="20674" spans="1:11" ht="20.100000000000001" customHeight="1" x14ac:dyDescent="0.25">
      <c r="A20674" s="99" t="s">
        <v>3714</v>
      </c>
      <c r="B20674" s="99"/>
      <c r="C20674" s="99"/>
      <c r="D20674" s="99"/>
      <c r="E20674" s="99"/>
      <c r="F20674" s="99"/>
      <c r="G20674" s="99"/>
      <c r="H20674" s="99"/>
      <c r="I20674" s="99"/>
      <c r="J20674" s="99"/>
      <c r="K20674" s="99"/>
    </row>
    <row r="20675" spans="1:11" ht="15" customHeight="1" x14ac:dyDescent="0.25">
      <c r="A20675" s="93" t="s">
        <v>3916</v>
      </c>
      <c r="B20675" s="93"/>
      <c r="C20675" s="93"/>
      <c r="D20675" s="94" t="s">
        <v>3</v>
      </c>
      <c r="E20675" s="94"/>
      <c r="F20675" s="23" t="s">
        <v>4</v>
      </c>
      <c r="G20675" s="94" t="s">
        <v>3894</v>
      </c>
      <c r="H20675" s="94"/>
      <c r="I20675" s="94" t="s">
        <v>3895</v>
      </c>
      <c r="J20675" s="94"/>
      <c r="K20675" s="23" t="s">
        <v>3896</v>
      </c>
    </row>
    <row r="20676" spans="1:11" ht="38.1" customHeight="1" x14ac:dyDescent="0.25">
      <c r="A20676" s="24" t="s">
        <v>3973</v>
      </c>
      <c r="B20676" s="95" t="s">
        <v>3974</v>
      </c>
      <c r="C20676" s="95"/>
      <c r="D20676" s="96" t="s">
        <v>20</v>
      </c>
      <c r="E20676" s="96"/>
      <c r="F20676" s="24" t="s">
        <v>3936</v>
      </c>
      <c r="G20676" s="97">
        <v>6.3E-3</v>
      </c>
      <c r="H20676" s="97"/>
      <c r="I20676" s="98">
        <v>94.61</v>
      </c>
      <c r="J20676" s="98"/>
      <c r="K20676" s="27">
        <f>TRUNC(TRUNC(G20676,8)*I20676,2)</f>
        <v>0.59</v>
      </c>
    </row>
    <row r="20677" spans="1:11" ht="38.1" customHeight="1" x14ac:dyDescent="0.25">
      <c r="A20677" s="24" t="s">
        <v>3975</v>
      </c>
      <c r="B20677" s="95" t="s">
        <v>3976</v>
      </c>
      <c r="C20677" s="95"/>
      <c r="D20677" s="96" t="s">
        <v>20</v>
      </c>
      <c r="E20677" s="96"/>
      <c r="F20677" s="24" t="s">
        <v>30</v>
      </c>
      <c r="G20677" s="97">
        <v>1.0200000000000001E-2</v>
      </c>
      <c r="H20677" s="97"/>
      <c r="I20677" s="98">
        <v>370.94</v>
      </c>
      <c r="J20677" s="98"/>
      <c r="K20677" s="27">
        <f>TRUNC(TRUNC(G20677,8)*I20677,2)</f>
        <v>3.78</v>
      </c>
    </row>
    <row r="20678" spans="1:11" ht="29.1" customHeight="1" x14ac:dyDescent="0.25">
      <c r="A20678" s="24" t="s">
        <v>3977</v>
      </c>
      <c r="B20678" s="95" t="s">
        <v>3978</v>
      </c>
      <c r="C20678" s="95"/>
      <c r="D20678" s="96" t="s">
        <v>20</v>
      </c>
      <c r="E20678" s="96"/>
      <c r="F20678" s="24" t="s">
        <v>3936</v>
      </c>
      <c r="G20678" s="97">
        <v>4.8999999999999998E-3</v>
      </c>
      <c r="H20678" s="97"/>
      <c r="I20678" s="98">
        <v>74.180000000000007</v>
      </c>
      <c r="J20678" s="98"/>
      <c r="K20678" s="27">
        <f>TRUNC(TRUNC(G20678,8)*I20678,2)</f>
        <v>0.36</v>
      </c>
    </row>
    <row r="20679" spans="1:11" ht="29.1" customHeight="1" x14ac:dyDescent="0.25">
      <c r="A20679" s="24" t="s">
        <v>3979</v>
      </c>
      <c r="B20679" s="95" t="s">
        <v>3980</v>
      </c>
      <c r="C20679" s="95"/>
      <c r="D20679" s="96" t="s">
        <v>20</v>
      </c>
      <c r="E20679" s="96"/>
      <c r="F20679" s="24" t="s">
        <v>30</v>
      </c>
      <c r="G20679" s="97">
        <v>5.5999999999999999E-3</v>
      </c>
      <c r="H20679" s="97"/>
      <c r="I20679" s="98">
        <v>166.79</v>
      </c>
      <c r="J20679" s="98"/>
      <c r="K20679" s="27">
        <f>TRUNC(TRUNC(G20679,8)*I20679,2)</f>
        <v>0.93</v>
      </c>
    </row>
    <row r="20680" spans="1:11" ht="18" customHeight="1" x14ac:dyDescent="0.25">
      <c r="A20680" s="9"/>
      <c r="B20680" s="9"/>
      <c r="C20680" s="9"/>
      <c r="D20680" s="9"/>
      <c r="E20680" s="9"/>
      <c r="F20680" s="9"/>
      <c r="G20680" s="91" t="s">
        <v>3919</v>
      </c>
      <c r="H20680" s="91"/>
      <c r="I20680" s="91"/>
      <c r="J20680" s="91"/>
      <c r="K20680" s="28">
        <f>SUM(K20676:K20679)</f>
        <v>5.66</v>
      </c>
    </row>
    <row r="20681" spans="1:11" ht="15" customHeight="1" x14ac:dyDescent="0.25">
      <c r="A20681" s="9"/>
      <c r="B20681" s="9"/>
      <c r="C20681" s="9"/>
      <c r="D20681" s="9"/>
      <c r="E20681" s="9"/>
      <c r="F20681" s="9"/>
      <c r="G20681" s="92" t="s">
        <v>3913</v>
      </c>
      <c r="H20681" s="92"/>
      <c r="I20681" s="92"/>
      <c r="J20681" s="92"/>
      <c r="K20681" s="29">
        <f>ROUND(SUM(K20680),2)</f>
        <v>5.66</v>
      </c>
    </row>
    <row r="20682" spans="1:11" ht="9.9499999999999993" customHeight="1" x14ac:dyDescent="0.25">
      <c r="A20682" s="9"/>
      <c r="B20682" s="9"/>
      <c r="C20682" s="9"/>
      <c r="D20682" s="9"/>
      <c r="E20682" s="9"/>
      <c r="F20682" s="9"/>
      <c r="G20682" s="100"/>
      <c r="H20682" s="100"/>
      <c r="I20682" s="100"/>
      <c r="J20682" s="100"/>
      <c r="K20682" s="100"/>
    </row>
    <row r="20683" spans="1:11" ht="20.100000000000001" customHeight="1" x14ac:dyDescent="0.25">
      <c r="A20683" s="99" t="s">
        <v>3715</v>
      </c>
      <c r="B20683" s="99"/>
      <c r="C20683" s="99"/>
      <c r="D20683" s="99"/>
      <c r="E20683" s="99"/>
      <c r="F20683" s="99"/>
      <c r="G20683" s="99"/>
      <c r="H20683" s="99"/>
      <c r="I20683" s="99"/>
      <c r="J20683" s="99"/>
      <c r="K20683" s="99"/>
    </row>
    <row r="20684" spans="1:11" ht="15" customHeight="1" x14ac:dyDescent="0.25">
      <c r="A20684" s="93" t="s">
        <v>3916</v>
      </c>
      <c r="B20684" s="93"/>
      <c r="C20684" s="93"/>
      <c r="D20684" s="94" t="s">
        <v>3</v>
      </c>
      <c r="E20684" s="94"/>
      <c r="F20684" s="23" t="s">
        <v>4</v>
      </c>
      <c r="G20684" s="94" t="s">
        <v>3894</v>
      </c>
      <c r="H20684" s="94"/>
      <c r="I20684" s="94" t="s">
        <v>3895</v>
      </c>
      <c r="J20684" s="94"/>
      <c r="K20684" s="23" t="s">
        <v>3896</v>
      </c>
    </row>
    <row r="20685" spans="1:11" ht="38.1" customHeight="1" x14ac:dyDescent="0.25">
      <c r="A20685" s="24" t="s">
        <v>3973</v>
      </c>
      <c r="B20685" s="95" t="s">
        <v>3974</v>
      </c>
      <c r="C20685" s="95"/>
      <c r="D20685" s="96" t="s">
        <v>20</v>
      </c>
      <c r="E20685" s="96"/>
      <c r="F20685" s="24" t="s">
        <v>3936</v>
      </c>
      <c r="G20685" s="97">
        <v>1.2999999999999999E-3</v>
      </c>
      <c r="H20685" s="97"/>
      <c r="I20685" s="98">
        <v>94.61</v>
      </c>
      <c r="J20685" s="98"/>
      <c r="K20685" s="27">
        <f>TRUNC(TRUNC(G20685,8)*I20685,2)</f>
        <v>0.12</v>
      </c>
    </row>
    <row r="20686" spans="1:11" ht="38.1" customHeight="1" x14ac:dyDescent="0.25">
      <c r="A20686" s="24" t="s">
        <v>3975</v>
      </c>
      <c r="B20686" s="95" t="s">
        <v>3976</v>
      </c>
      <c r="C20686" s="95"/>
      <c r="D20686" s="96" t="s">
        <v>20</v>
      </c>
      <c r="E20686" s="96"/>
      <c r="F20686" s="24" t="s">
        <v>30</v>
      </c>
      <c r="G20686" s="97">
        <v>3.0999999999999999E-3</v>
      </c>
      <c r="H20686" s="97"/>
      <c r="I20686" s="98">
        <v>370.94</v>
      </c>
      <c r="J20686" s="98"/>
      <c r="K20686" s="27">
        <f>TRUNC(TRUNC(G20686,8)*I20686,2)</f>
        <v>1.1399999999999999</v>
      </c>
    </row>
    <row r="20687" spans="1:11" ht="18" customHeight="1" x14ac:dyDescent="0.25">
      <c r="A20687" s="9"/>
      <c r="B20687" s="9"/>
      <c r="C20687" s="9"/>
      <c r="D20687" s="9"/>
      <c r="E20687" s="9"/>
      <c r="F20687" s="9"/>
      <c r="G20687" s="91" t="s">
        <v>3919</v>
      </c>
      <c r="H20687" s="91"/>
      <c r="I20687" s="91"/>
      <c r="J20687" s="91"/>
      <c r="K20687" s="28">
        <f>SUM(K20685:K20686)</f>
        <v>1.2599999999999998</v>
      </c>
    </row>
    <row r="20688" spans="1:11" ht="15" customHeight="1" x14ac:dyDescent="0.25">
      <c r="A20688" s="9"/>
      <c r="B20688" s="9"/>
      <c r="C20688" s="9"/>
      <c r="D20688" s="9"/>
      <c r="E20688" s="9"/>
      <c r="F20688" s="9"/>
      <c r="G20688" s="92" t="s">
        <v>3913</v>
      </c>
      <c r="H20688" s="92"/>
      <c r="I20688" s="92"/>
      <c r="J20688" s="92"/>
      <c r="K20688" s="29">
        <f>ROUND(SUM(K20687),2)</f>
        <v>1.26</v>
      </c>
    </row>
    <row r="20689" spans="1:11" ht="9.9499999999999993" customHeight="1" x14ac:dyDescent="0.25">
      <c r="A20689" s="9"/>
      <c r="B20689" s="9"/>
      <c r="C20689" s="9"/>
      <c r="D20689" s="9"/>
      <c r="E20689" s="9"/>
      <c r="F20689" s="9"/>
      <c r="G20689" s="100"/>
      <c r="H20689" s="100"/>
      <c r="I20689" s="100"/>
      <c r="J20689" s="100"/>
      <c r="K20689" s="100"/>
    </row>
    <row r="20690" spans="1:11" ht="20.100000000000001" customHeight="1" x14ac:dyDescent="0.25">
      <c r="A20690" s="99" t="s">
        <v>3716</v>
      </c>
      <c r="B20690" s="99"/>
      <c r="C20690" s="99"/>
      <c r="D20690" s="99"/>
      <c r="E20690" s="99"/>
      <c r="F20690" s="99"/>
      <c r="G20690" s="99"/>
      <c r="H20690" s="99"/>
      <c r="I20690" s="99"/>
      <c r="J20690" s="99"/>
      <c r="K20690" s="99"/>
    </row>
    <row r="20691" spans="1:11" ht="15" customHeight="1" x14ac:dyDescent="0.25">
      <c r="A20691" s="93" t="s">
        <v>3916</v>
      </c>
      <c r="B20691" s="93"/>
      <c r="C20691" s="93"/>
      <c r="D20691" s="94" t="s">
        <v>3</v>
      </c>
      <c r="E20691" s="94"/>
      <c r="F20691" s="23" t="s">
        <v>4</v>
      </c>
      <c r="G20691" s="94" t="s">
        <v>3894</v>
      </c>
      <c r="H20691" s="94"/>
      <c r="I20691" s="94" t="s">
        <v>3895</v>
      </c>
      <c r="J20691" s="94"/>
      <c r="K20691" s="23" t="s">
        <v>3896</v>
      </c>
    </row>
    <row r="20692" spans="1:11" ht="38.1" customHeight="1" x14ac:dyDescent="0.25">
      <c r="A20692" s="24" t="s">
        <v>3973</v>
      </c>
      <c r="B20692" s="95" t="s">
        <v>3974</v>
      </c>
      <c r="C20692" s="95"/>
      <c r="D20692" s="96" t="s">
        <v>20</v>
      </c>
      <c r="E20692" s="96"/>
      <c r="F20692" s="24" t="s">
        <v>3936</v>
      </c>
      <c r="G20692" s="97">
        <v>5.0000000000000001E-4</v>
      </c>
      <c r="H20692" s="97"/>
      <c r="I20692" s="98">
        <v>94.61</v>
      </c>
      <c r="J20692" s="98"/>
      <c r="K20692" s="27">
        <f>TRUNC(TRUNC(G20692,8)*I20692,2)</f>
        <v>0.04</v>
      </c>
    </row>
    <row r="20693" spans="1:11" ht="38.1" customHeight="1" x14ac:dyDescent="0.25">
      <c r="A20693" s="24" t="s">
        <v>3975</v>
      </c>
      <c r="B20693" s="95" t="s">
        <v>3976</v>
      </c>
      <c r="C20693" s="95"/>
      <c r="D20693" s="96" t="s">
        <v>20</v>
      </c>
      <c r="E20693" s="96"/>
      <c r="F20693" s="24" t="s">
        <v>30</v>
      </c>
      <c r="G20693" s="97">
        <v>1.1999999999999999E-3</v>
      </c>
      <c r="H20693" s="97"/>
      <c r="I20693" s="98">
        <v>370.94</v>
      </c>
      <c r="J20693" s="98"/>
      <c r="K20693" s="27">
        <f>TRUNC(TRUNC(G20693,8)*I20693,2)</f>
        <v>0.44</v>
      </c>
    </row>
    <row r="20694" spans="1:11" ht="18" customHeight="1" x14ac:dyDescent="0.25">
      <c r="A20694" s="9"/>
      <c r="B20694" s="9"/>
      <c r="C20694" s="9"/>
      <c r="D20694" s="9"/>
      <c r="E20694" s="9"/>
      <c r="F20694" s="9"/>
      <c r="G20694" s="91" t="s">
        <v>3919</v>
      </c>
      <c r="H20694" s="91"/>
      <c r="I20694" s="91"/>
      <c r="J20694" s="91"/>
      <c r="K20694" s="28">
        <f>SUM(K20692:K20693)</f>
        <v>0.48</v>
      </c>
    </row>
    <row r="20695" spans="1:11" ht="15" customHeight="1" x14ac:dyDescent="0.25">
      <c r="A20695" s="9"/>
      <c r="B20695" s="9"/>
      <c r="C20695" s="9"/>
      <c r="D20695" s="9"/>
      <c r="E20695" s="9"/>
      <c r="F20695" s="9"/>
      <c r="G20695" s="92" t="s">
        <v>3913</v>
      </c>
      <c r="H20695" s="92"/>
      <c r="I20695" s="92"/>
      <c r="J20695" s="92"/>
      <c r="K20695" s="29">
        <f>ROUND(SUM(K20694),2)</f>
        <v>0.48</v>
      </c>
    </row>
    <row r="20696" spans="1:11" ht="9.9499999999999993" customHeight="1" x14ac:dyDescent="0.25">
      <c r="A20696" s="9"/>
      <c r="B20696" s="9"/>
      <c r="C20696" s="9"/>
      <c r="D20696" s="9"/>
      <c r="E20696" s="9"/>
      <c r="F20696" s="9"/>
      <c r="G20696" s="100"/>
      <c r="H20696" s="100"/>
      <c r="I20696" s="100"/>
      <c r="J20696" s="100"/>
      <c r="K20696" s="100"/>
    </row>
    <row r="20697" spans="1:11" ht="20.100000000000001" customHeight="1" x14ac:dyDescent="0.25">
      <c r="A20697" s="99" t="s">
        <v>3717</v>
      </c>
      <c r="B20697" s="99"/>
      <c r="C20697" s="99"/>
      <c r="D20697" s="99"/>
      <c r="E20697" s="99"/>
      <c r="F20697" s="99"/>
      <c r="G20697" s="99"/>
      <c r="H20697" s="99"/>
      <c r="I20697" s="99"/>
      <c r="J20697" s="99"/>
      <c r="K20697" s="99"/>
    </row>
    <row r="20698" spans="1:11" ht="15" customHeight="1" x14ac:dyDescent="0.25">
      <c r="A20698" s="93" t="s">
        <v>3981</v>
      </c>
      <c r="B20698" s="93"/>
      <c r="C20698" s="93"/>
      <c r="D20698" s="94" t="s">
        <v>3</v>
      </c>
      <c r="E20698" s="94"/>
      <c r="F20698" s="23" t="s">
        <v>4</v>
      </c>
      <c r="G20698" s="94" t="s">
        <v>3894</v>
      </c>
      <c r="H20698" s="94"/>
      <c r="I20698" s="94" t="s">
        <v>3895</v>
      </c>
      <c r="J20698" s="94"/>
      <c r="K20698" s="23" t="s">
        <v>3896</v>
      </c>
    </row>
    <row r="20699" spans="1:11" ht="21" customHeight="1" x14ac:dyDescent="0.25">
      <c r="A20699" s="24" t="s">
        <v>70</v>
      </c>
      <c r="B20699" s="95" t="s">
        <v>3982</v>
      </c>
      <c r="C20699" s="95"/>
      <c r="D20699" s="96" t="s">
        <v>25</v>
      </c>
      <c r="E20699" s="96"/>
      <c r="F20699" s="24" t="s">
        <v>61</v>
      </c>
      <c r="G20699" s="97">
        <v>1</v>
      </c>
      <c r="H20699" s="97"/>
      <c r="I20699" s="98">
        <v>28.42</v>
      </c>
      <c r="J20699" s="98"/>
      <c r="K20699" s="27">
        <f>ROUND(ROUND(G20699,8)*I20699,2)</f>
        <v>28.42</v>
      </c>
    </row>
    <row r="20700" spans="1:11" ht="15" customHeight="1" x14ac:dyDescent="0.25">
      <c r="A20700" s="9"/>
      <c r="B20700" s="9"/>
      <c r="C20700" s="9"/>
      <c r="D20700" s="9"/>
      <c r="E20700" s="9"/>
      <c r="F20700" s="9"/>
      <c r="G20700" s="91" t="s">
        <v>3983</v>
      </c>
      <c r="H20700" s="91"/>
      <c r="I20700" s="91"/>
      <c r="J20700" s="91"/>
      <c r="K20700" s="28">
        <f>SUM(K20699:K20699)</f>
        <v>28.42</v>
      </c>
    </row>
    <row r="20701" spans="1:11" ht="15" customHeight="1" x14ac:dyDescent="0.25">
      <c r="A20701" s="9"/>
      <c r="B20701" s="9"/>
      <c r="C20701" s="9"/>
      <c r="D20701" s="9"/>
      <c r="E20701" s="9"/>
      <c r="F20701" s="9"/>
      <c r="G20701" s="92" t="s">
        <v>3913</v>
      </c>
      <c r="H20701" s="92"/>
      <c r="I20701" s="92"/>
      <c r="J20701" s="92"/>
      <c r="K20701" s="29">
        <f>ROUND(SUM(K20700),2)</f>
        <v>28.42</v>
      </c>
    </row>
    <row r="20702" spans="1:11" ht="9.9499999999999993" customHeight="1" x14ac:dyDescent="0.25">
      <c r="A20702" s="9"/>
      <c r="B20702" s="9"/>
      <c r="C20702" s="9"/>
      <c r="D20702" s="9"/>
      <c r="E20702" s="9"/>
      <c r="F20702" s="9"/>
      <c r="G20702" s="100"/>
      <c r="H20702" s="100"/>
      <c r="I20702" s="100"/>
      <c r="J20702" s="100"/>
      <c r="K20702" s="100"/>
    </row>
    <row r="20703" spans="1:11" ht="20.100000000000001" customHeight="1" x14ac:dyDescent="0.25">
      <c r="A20703" s="99" t="s">
        <v>3718</v>
      </c>
      <c r="B20703" s="99"/>
      <c r="C20703" s="99"/>
      <c r="D20703" s="99"/>
      <c r="E20703" s="99"/>
      <c r="F20703" s="99"/>
      <c r="G20703" s="99"/>
      <c r="H20703" s="99"/>
      <c r="I20703" s="99"/>
      <c r="J20703" s="99"/>
      <c r="K20703" s="99"/>
    </row>
    <row r="20704" spans="1:11" ht="15" customHeight="1" x14ac:dyDescent="0.25">
      <c r="A20704" s="93" t="s">
        <v>3916</v>
      </c>
      <c r="B20704" s="93"/>
      <c r="C20704" s="93"/>
      <c r="D20704" s="94" t="s">
        <v>3</v>
      </c>
      <c r="E20704" s="94"/>
      <c r="F20704" s="23" t="s">
        <v>4</v>
      </c>
      <c r="G20704" s="94" t="s">
        <v>3894</v>
      </c>
      <c r="H20704" s="94"/>
      <c r="I20704" s="94" t="s">
        <v>3895</v>
      </c>
      <c r="J20704" s="94"/>
      <c r="K20704" s="23" t="s">
        <v>3896</v>
      </c>
    </row>
    <row r="20705" spans="1:11" ht="38.1" customHeight="1" x14ac:dyDescent="0.25">
      <c r="A20705" s="24" t="s">
        <v>3973</v>
      </c>
      <c r="B20705" s="95" t="s">
        <v>3974</v>
      </c>
      <c r="C20705" s="95"/>
      <c r="D20705" s="96" t="s">
        <v>20</v>
      </c>
      <c r="E20705" s="96"/>
      <c r="F20705" s="24" t="s">
        <v>3936</v>
      </c>
      <c r="G20705" s="97">
        <v>1.2999999999999999E-3</v>
      </c>
      <c r="H20705" s="97"/>
      <c r="I20705" s="98">
        <v>94.61</v>
      </c>
      <c r="J20705" s="98"/>
      <c r="K20705" s="27">
        <f>TRUNC(TRUNC(G20705,8)*I20705,2)</f>
        <v>0.12</v>
      </c>
    </row>
    <row r="20706" spans="1:11" ht="38.1" customHeight="1" x14ac:dyDescent="0.25">
      <c r="A20706" s="24" t="s">
        <v>3975</v>
      </c>
      <c r="B20706" s="95" t="s">
        <v>3976</v>
      </c>
      <c r="C20706" s="95"/>
      <c r="D20706" s="96" t="s">
        <v>20</v>
      </c>
      <c r="E20706" s="96"/>
      <c r="F20706" s="24" t="s">
        <v>30</v>
      </c>
      <c r="G20706" s="97">
        <v>3.0999999999999999E-3</v>
      </c>
      <c r="H20706" s="97"/>
      <c r="I20706" s="98">
        <v>370.94</v>
      </c>
      <c r="J20706" s="98"/>
      <c r="K20706" s="27">
        <f>TRUNC(TRUNC(G20706,8)*I20706,2)</f>
        <v>1.1399999999999999</v>
      </c>
    </row>
    <row r="20707" spans="1:11" ht="18" customHeight="1" x14ac:dyDescent="0.25">
      <c r="A20707" s="9"/>
      <c r="B20707" s="9"/>
      <c r="C20707" s="9"/>
      <c r="D20707" s="9"/>
      <c r="E20707" s="9"/>
      <c r="F20707" s="9"/>
      <c r="G20707" s="91" t="s">
        <v>3919</v>
      </c>
      <c r="H20707" s="91"/>
      <c r="I20707" s="91"/>
      <c r="J20707" s="91"/>
      <c r="K20707" s="28">
        <f>SUM(K20705:K20706)</f>
        <v>1.2599999999999998</v>
      </c>
    </row>
    <row r="20708" spans="1:11" ht="15" customHeight="1" x14ac:dyDescent="0.25">
      <c r="A20708" s="9"/>
      <c r="B20708" s="9"/>
      <c r="C20708" s="9"/>
      <c r="D20708" s="9"/>
      <c r="E20708" s="9"/>
      <c r="F20708" s="9"/>
      <c r="G20708" s="92" t="s">
        <v>3913</v>
      </c>
      <c r="H20708" s="92"/>
      <c r="I20708" s="92"/>
      <c r="J20708" s="92"/>
      <c r="K20708" s="29">
        <f>ROUND(SUM(K20707),2)</f>
        <v>1.26</v>
      </c>
    </row>
    <row r="20709" spans="1:11" ht="9.9499999999999993" customHeight="1" x14ac:dyDescent="0.25">
      <c r="A20709" s="9"/>
      <c r="B20709" s="9"/>
      <c r="C20709" s="9"/>
      <c r="D20709" s="9"/>
      <c r="E20709" s="9"/>
      <c r="F20709" s="9"/>
      <c r="G20709" s="100"/>
      <c r="H20709" s="100"/>
      <c r="I20709" s="100"/>
      <c r="J20709" s="100"/>
      <c r="K20709" s="100"/>
    </row>
    <row r="20710" spans="1:11" ht="20.100000000000001" customHeight="1" x14ac:dyDescent="0.25">
      <c r="A20710" s="99" t="s">
        <v>3719</v>
      </c>
      <c r="B20710" s="99"/>
      <c r="C20710" s="99"/>
      <c r="D20710" s="99"/>
      <c r="E20710" s="99"/>
      <c r="F20710" s="99"/>
      <c r="G20710" s="99"/>
      <c r="H20710" s="99"/>
      <c r="I20710" s="99"/>
      <c r="J20710" s="99"/>
      <c r="K20710" s="99"/>
    </row>
    <row r="20711" spans="1:11" ht="12.95" customHeight="1" x14ac:dyDescent="0.25">
      <c r="A20711" s="107" t="s">
        <v>3984</v>
      </c>
      <c r="B20711" s="107"/>
      <c r="C20711" s="107"/>
      <c r="D20711" s="108" t="s">
        <v>3985</v>
      </c>
      <c r="E20711" s="87" t="s">
        <v>3986</v>
      </c>
      <c r="F20711" s="87"/>
      <c r="G20711" s="87" t="s">
        <v>3987</v>
      </c>
      <c r="H20711" s="87"/>
      <c r="I20711" s="87"/>
      <c r="J20711" s="87"/>
      <c r="K20711" s="87" t="s">
        <v>3988</v>
      </c>
    </row>
    <row r="20712" spans="1:11" ht="12" customHeight="1" x14ac:dyDescent="0.25">
      <c r="A20712" s="107"/>
      <c r="B20712" s="107"/>
      <c r="C20712" s="107"/>
      <c r="D20712" s="108"/>
      <c r="E20712" s="23" t="s">
        <v>3989</v>
      </c>
      <c r="F20712" s="23" t="s">
        <v>3990</v>
      </c>
      <c r="G20712" s="94" t="s">
        <v>3989</v>
      </c>
      <c r="H20712" s="94"/>
      <c r="I20712" s="94" t="s">
        <v>3990</v>
      </c>
      <c r="J20712" s="94"/>
      <c r="K20712" s="87"/>
    </row>
    <row r="20713" spans="1:11" ht="15" customHeight="1" x14ac:dyDescent="0.25">
      <c r="A20713" s="6" t="s">
        <v>3991</v>
      </c>
      <c r="B20713" s="104" t="s">
        <v>3992</v>
      </c>
      <c r="C20713" s="104"/>
      <c r="D20713" s="31">
        <v>1</v>
      </c>
      <c r="E20713" s="32">
        <v>0.34</v>
      </c>
      <c r="F20713" s="32">
        <v>0.66</v>
      </c>
      <c r="G20713" s="105">
        <v>355.46550000000002</v>
      </c>
      <c r="H20713" s="105"/>
      <c r="I20713" s="105">
        <v>95.872399999999999</v>
      </c>
      <c r="J20713" s="105"/>
      <c r="K20713" s="33">
        <f>ROUND(D20713*(ROUND(E20713*G20713,4)+ROUND(F20713*I20713,4)),4)</f>
        <v>184.13409999999999</v>
      </c>
    </row>
    <row r="20714" spans="1:11" ht="15" customHeight="1" x14ac:dyDescent="0.25">
      <c r="A20714" s="6" t="s">
        <v>3993</v>
      </c>
      <c r="B20714" s="104" t="s">
        <v>3994</v>
      </c>
      <c r="C20714" s="104"/>
      <c r="D20714" s="31">
        <v>1</v>
      </c>
      <c r="E20714" s="32">
        <v>1</v>
      </c>
      <c r="F20714" s="32">
        <v>0</v>
      </c>
      <c r="G20714" s="105">
        <v>365.3972</v>
      </c>
      <c r="H20714" s="105"/>
      <c r="I20714" s="105">
        <v>147.8879</v>
      </c>
      <c r="J20714" s="105"/>
      <c r="K20714" s="33">
        <f>ROUND(D20714*(ROUND(E20714*G20714,4)+ROUND(F20714*I20714,4)),4)</f>
        <v>365.3972</v>
      </c>
    </row>
    <row r="20715" spans="1:11" ht="15" customHeight="1" x14ac:dyDescent="0.25">
      <c r="A20715" s="6" t="s">
        <v>3995</v>
      </c>
      <c r="B20715" s="104" t="s">
        <v>3996</v>
      </c>
      <c r="C20715" s="104"/>
      <c r="D20715" s="31">
        <v>1</v>
      </c>
      <c r="E20715" s="32">
        <v>0.97</v>
      </c>
      <c r="F20715" s="32">
        <v>0.03</v>
      </c>
      <c r="G20715" s="105">
        <v>324.64210000000003</v>
      </c>
      <c r="H20715" s="105"/>
      <c r="I20715" s="105">
        <v>159.20740000000001</v>
      </c>
      <c r="J20715" s="105"/>
      <c r="K20715" s="33">
        <f>ROUND(D20715*(ROUND(E20715*G20715,4)+ROUND(F20715*I20715,4)),4)</f>
        <v>319.67899999999997</v>
      </c>
    </row>
    <row r="20716" spans="1:11" ht="15.95" customHeight="1" x14ac:dyDescent="0.25">
      <c r="A20716" s="6" t="s">
        <v>3997</v>
      </c>
      <c r="B20716" s="104" t="s">
        <v>3998</v>
      </c>
      <c r="C20716" s="104"/>
      <c r="D20716" s="31">
        <v>1</v>
      </c>
      <c r="E20716" s="32">
        <v>0.79</v>
      </c>
      <c r="F20716" s="32">
        <v>0.21</v>
      </c>
      <c r="G20716" s="105">
        <v>284.72230000000002</v>
      </c>
      <c r="H20716" s="105"/>
      <c r="I20716" s="105">
        <v>125.70480000000001</v>
      </c>
      <c r="J20716" s="105"/>
      <c r="K20716" s="33">
        <f>ROUND(D20716*(ROUND(E20716*G20716,4)+ROUND(F20716*I20716,4)),4)</f>
        <v>251.32859999999999</v>
      </c>
    </row>
    <row r="20717" spans="1:11" ht="15" customHeight="1" x14ac:dyDescent="0.25">
      <c r="A20717" s="1"/>
      <c r="B20717" s="1"/>
      <c r="C20717" s="1"/>
      <c r="D20717" s="1"/>
      <c r="E20717" s="1"/>
      <c r="F20717" s="1"/>
      <c r="G20717" s="85" t="s">
        <v>3999</v>
      </c>
      <c r="H20717" s="85"/>
      <c r="I20717" s="85"/>
      <c r="J20717" s="85"/>
      <c r="K20717" s="34">
        <f>SUM(K20712:K20716)</f>
        <v>1120.5389</v>
      </c>
    </row>
    <row r="20718" spans="1:11" ht="20.100000000000001" customHeight="1" x14ac:dyDescent="0.25">
      <c r="A20718" s="106" t="s">
        <v>4000</v>
      </c>
      <c r="B20718" s="106"/>
      <c r="C20718" s="106"/>
      <c r="D20718" s="106"/>
      <c r="E20718" s="106"/>
      <c r="F20718" s="2" t="s">
        <v>4</v>
      </c>
      <c r="G20718" s="87" t="s">
        <v>4001</v>
      </c>
      <c r="H20718" s="87"/>
      <c r="I20718" s="87" t="s">
        <v>4002</v>
      </c>
      <c r="J20718" s="87"/>
      <c r="K20718" s="2" t="s">
        <v>3988</v>
      </c>
    </row>
    <row r="20719" spans="1:11" ht="15" customHeight="1" x14ac:dyDescent="0.25">
      <c r="A20719" s="6" t="s">
        <v>4003</v>
      </c>
      <c r="B20719" s="101" t="s">
        <v>4004</v>
      </c>
      <c r="C20719" s="101"/>
      <c r="D20719" s="101"/>
      <c r="E20719" s="101"/>
      <c r="F20719" s="6" t="s">
        <v>3940</v>
      </c>
      <c r="G20719" s="114">
        <v>1</v>
      </c>
      <c r="H20719" s="114"/>
      <c r="I20719" s="115">
        <v>22.527200000000001</v>
      </c>
      <c r="J20719" s="115"/>
      <c r="K20719" s="35">
        <f>ROUND(ROUND(G20719,5)*I20719,4)</f>
        <v>22.527200000000001</v>
      </c>
    </row>
    <row r="20720" spans="1:11" ht="15" customHeight="1" x14ac:dyDescent="0.25">
      <c r="A20720" s="1"/>
      <c r="B20720" s="1"/>
      <c r="C20720" s="1"/>
      <c r="D20720" s="1"/>
      <c r="E20720" s="1"/>
      <c r="F20720" s="1"/>
      <c r="G20720" s="85" t="s">
        <v>4005</v>
      </c>
      <c r="H20720" s="85"/>
      <c r="I20720" s="85"/>
      <c r="J20720" s="85"/>
      <c r="K20720" s="36">
        <f>SUM(K20719:K20719)</f>
        <v>22.527200000000001</v>
      </c>
    </row>
    <row r="20721" spans="1:11" ht="15" customHeight="1" x14ac:dyDescent="0.25">
      <c r="A20721" s="9"/>
      <c r="B20721" s="9"/>
      <c r="C20721" s="9"/>
      <c r="D20721" s="9"/>
      <c r="E20721" s="9"/>
      <c r="F20721" s="9"/>
      <c r="G20721" s="92" t="s">
        <v>4006</v>
      </c>
      <c r="H20721" s="92"/>
      <c r="I20721" s="92"/>
      <c r="J20721" s="92"/>
      <c r="K20721" s="33">
        <f>SUM(K20717,K20720)</f>
        <v>1143.0661</v>
      </c>
    </row>
    <row r="20722" spans="1:11" ht="15" customHeight="1" x14ac:dyDescent="0.25">
      <c r="A20722" s="9"/>
      <c r="B20722" s="9"/>
      <c r="C20722" s="9"/>
      <c r="D20722" s="9"/>
      <c r="E20722" s="9"/>
      <c r="F20722" s="9"/>
      <c r="G20722" s="92" t="s">
        <v>4007</v>
      </c>
      <c r="H20722" s="92"/>
      <c r="I20722" s="92"/>
      <c r="J20722" s="92"/>
      <c r="K20722" s="37">
        <v>113.18</v>
      </c>
    </row>
    <row r="20723" spans="1:11" ht="15" customHeight="1" x14ac:dyDescent="0.25">
      <c r="A20723" s="9"/>
      <c r="B20723" s="9"/>
      <c r="C20723" s="9"/>
      <c r="D20723" s="9"/>
      <c r="E20723" s="9"/>
      <c r="F20723" s="9"/>
      <c r="G20723" s="92" t="s">
        <v>4008</v>
      </c>
      <c r="H20723" s="92"/>
      <c r="I20723" s="92"/>
      <c r="J20723" s="92"/>
      <c r="K20723" s="33">
        <f>ROUND(K20721/K20722,4)</f>
        <v>10.099500000000001</v>
      </c>
    </row>
    <row r="20724" spans="1:11" ht="15" customHeight="1" x14ac:dyDescent="0.25">
      <c r="A20724" s="9"/>
      <c r="B20724" s="9"/>
      <c r="C20724" s="9"/>
      <c r="D20724" s="9"/>
      <c r="E20724" s="9"/>
      <c r="F20724" s="9"/>
      <c r="G20724" s="92" t="s">
        <v>4009</v>
      </c>
      <c r="H20724" s="92"/>
      <c r="I20724" s="92"/>
      <c r="J20724" s="92"/>
      <c r="K20724" s="33">
        <f>ROUND(K20723*0.00746,4)</f>
        <v>7.5300000000000006E-2</v>
      </c>
    </row>
    <row r="20725" spans="1:11" ht="20.100000000000001" customHeight="1" x14ac:dyDescent="0.25">
      <c r="A20725" s="106" t="s">
        <v>4010</v>
      </c>
      <c r="B20725" s="106"/>
      <c r="C20725" s="106"/>
      <c r="D20725" s="106"/>
      <c r="E20725" s="106"/>
      <c r="F20725" s="2" t="s">
        <v>4</v>
      </c>
      <c r="G20725" s="87" t="s">
        <v>4001</v>
      </c>
      <c r="H20725" s="87"/>
      <c r="I20725" s="87" t="s">
        <v>3895</v>
      </c>
      <c r="J20725" s="87"/>
      <c r="K20725" s="2" t="s">
        <v>4011</v>
      </c>
    </row>
    <row r="20726" spans="1:11" ht="15" customHeight="1" x14ac:dyDescent="0.25">
      <c r="A20726" s="6" t="s">
        <v>4012</v>
      </c>
      <c r="B20726" s="104" t="s">
        <v>4013</v>
      </c>
      <c r="C20726" s="104"/>
      <c r="D20726" s="104"/>
      <c r="E20726" s="104"/>
      <c r="F20726" s="6" t="s">
        <v>77</v>
      </c>
      <c r="G20726" s="113">
        <v>1</v>
      </c>
      <c r="H20726" s="113"/>
      <c r="I20726" s="105">
        <v>195.03</v>
      </c>
      <c r="J20726" s="105"/>
      <c r="K20726" s="33">
        <f>ROUND(ROUND(G20726,5)*I20726,4)</f>
        <v>195.03</v>
      </c>
    </row>
    <row r="20727" spans="1:11" ht="15" customHeight="1" x14ac:dyDescent="0.25">
      <c r="A20727" s="1"/>
      <c r="B20727" s="1"/>
      <c r="C20727" s="1"/>
      <c r="D20727" s="1"/>
      <c r="E20727" s="1"/>
      <c r="F20727" s="1"/>
      <c r="G20727" s="85" t="s">
        <v>4014</v>
      </c>
      <c r="H20727" s="85"/>
      <c r="I20727" s="85"/>
      <c r="J20727" s="85"/>
      <c r="K20727" s="34">
        <f>SUM(K20726:K20726)</f>
        <v>195.03</v>
      </c>
    </row>
    <row r="20728" spans="1:11" ht="15" customHeight="1" x14ac:dyDescent="0.25">
      <c r="A20728" s="106" t="s">
        <v>4015</v>
      </c>
      <c r="B20728" s="106"/>
      <c r="C20728" s="106"/>
      <c r="D20728" s="23" t="s">
        <v>4016</v>
      </c>
      <c r="E20728" s="94" t="s">
        <v>4017</v>
      </c>
      <c r="F20728" s="94"/>
      <c r="G20728" s="94" t="s">
        <v>4001</v>
      </c>
      <c r="H20728" s="94"/>
      <c r="I20728" s="94" t="s">
        <v>3895</v>
      </c>
      <c r="J20728" s="94"/>
      <c r="K20728" s="23" t="s">
        <v>4011</v>
      </c>
    </row>
    <row r="20729" spans="1:11" ht="20.100000000000001" customHeight="1" x14ac:dyDescent="0.25">
      <c r="A20729" s="38" t="s">
        <v>4012</v>
      </c>
      <c r="B20729" s="109" t="s">
        <v>4018</v>
      </c>
      <c r="C20729" s="109"/>
      <c r="D20729" s="38" t="s">
        <v>4019</v>
      </c>
      <c r="E20729" s="110" t="s">
        <v>4020</v>
      </c>
      <c r="F20729" s="110"/>
      <c r="G20729" s="111">
        <v>2.2000000000000002</v>
      </c>
      <c r="H20729" s="111"/>
      <c r="I20729" s="112">
        <v>3.47</v>
      </c>
      <c r="J20729" s="112"/>
      <c r="K20729" s="41">
        <f>ROUND(ROUND(G20729,5)*I20729,4)</f>
        <v>7.6340000000000003</v>
      </c>
    </row>
    <row r="20730" spans="1:11" ht="15" customHeight="1" x14ac:dyDescent="0.25">
      <c r="A20730" s="1"/>
      <c r="B20730" s="1"/>
      <c r="C20730" s="1"/>
      <c r="D20730" s="1"/>
      <c r="E20730" s="1"/>
      <c r="F20730" s="1"/>
      <c r="G20730" s="85" t="s">
        <v>4021</v>
      </c>
      <c r="H20730" s="85"/>
      <c r="I20730" s="85"/>
      <c r="J20730" s="85"/>
      <c r="K20730" s="33">
        <f>SUM(K20729:K20729)</f>
        <v>7.6340000000000003</v>
      </c>
    </row>
    <row r="20731" spans="1:11" ht="12.95" customHeight="1" x14ac:dyDescent="0.25">
      <c r="A20731" s="106" t="s">
        <v>4022</v>
      </c>
      <c r="B20731" s="106"/>
      <c r="C20731" s="94" t="s">
        <v>4023</v>
      </c>
      <c r="D20731" s="94" t="s">
        <v>5</v>
      </c>
      <c r="E20731" s="94" t="s">
        <v>4024</v>
      </c>
      <c r="F20731" s="94"/>
      <c r="G20731" s="94" t="s">
        <v>4025</v>
      </c>
      <c r="H20731" s="94"/>
      <c r="I20731" s="94" t="s">
        <v>2086</v>
      </c>
      <c r="J20731" s="94"/>
      <c r="K20731" s="94" t="s">
        <v>4011</v>
      </c>
    </row>
    <row r="20732" spans="1:11" ht="12" customHeight="1" x14ac:dyDescent="0.25">
      <c r="A20732" s="106"/>
      <c r="B20732" s="106"/>
      <c r="C20732" s="94"/>
      <c r="D20732" s="94"/>
      <c r="E20732" s="23" t="s">
        <v>2092</v>
      </c>
      <c r="F20732" s="23" t="s">
        <v>4026</v>
      </c>
      <c r="G20732" s="23" t="s">
        <v>2092</v>
      </c>
      <c r="H20732" s="23" t="s">
        <v>4026</v>
      </c>
      <c r="I20732" s="23" t="s">
        <v>2092</v>
      </c>
      <c r="J20732" s="23" t="s">
        <v>4026</v>
      </c>
      <c r="K20732" s="94"/>
    </row>
    <row r="20733" spans="1:11" ht="27.95" customHeight="1" x14ac:dyDescent="0.25">
      <c r="A20733" s="38" t="s">
        <v>4012</v>
      </c>
      <c r="B20733" s="39" t="s">
        <v>4018</v>
      </c>
      <c r="C20733" s="38" t="s">
        <v>4027</v>
      </c>
      <c r="D20733" s="40">
        <v>2.2000000000000002</v>
      </c>
      <c r="E20733" s="42">
        <v>0</v>
      </c>
      <c r="F20733" s="43">
        <v>1.25</v>
      </c>
      <c r="G20733" s="42">
        <v>0</v>
      </c>
      <c r="H20733" s="43">
        <v>1</v>
      </c>
      <c r="I20733" s="42">
        <v>0</v>
      </c>
      <c r="J20733" s="43">
        <v>0.82</v>
      </c>
      <c r="K20733" s="41">
        <f>ROUND(D20733*(ROUND(E20733*F20733,4)+ROUND(G20733*H20733,4)+ROUND(I20733*J20733,4)),4)</f>
        <v>0</v>
      </c>
    </row>
    <row r="20734" spans="1:11" ht="15" customHeight="1" x14ac:dyDescent="0.25">
      <c r="A20734" s="1"/>
      <c r="B20734" s="1"/>
      <c r="C20734" s="1"/>
      <c r="D20734" s="1"/>
      <c r="E20734" s="1"/>
      <c r="F20734" s="1"/>
      <c r="G20734" s="85" t="s">
        <v>4028</v>
      </c>
      <c r="H20734" s="85"/>
      <c r="I20734" s="85"/>
      <c r="J20734" s="85"/>
      <c r="K20734" s="33">
        <f>SUM(K20732:K20733)</f>
        <v>0</v>
      </c>
    </row>
    <row r="20735" spans="1:11" ht="15" customHeight="1" x14ac:dyDescent="0.25">
      <c r="A20735" s="9"/>
      <c r="B20735" s="9"/>
      <c r="C20735" s="9"/>
      <c r="D20735" s="9"/>
      <c r="E20735" s="9"/>
      <c r="F20735" s="9"/>
      <c r="G20735" s="92" t="s">
        <v>4029</v>
      </c>
      <c r="H20735" s="92"/>
      <c r="I20735" s="92"/>
      <c r="J20735" s="92"/>
      <c r="K20735" s="33">
        <f>SUM(K20723,K20724,K20727,K20730,K20734)</f>
        <v>212.83879999999999</v>
      </c>
    </row>
    <row r="20736" spans="1:11" ht="15" customHeight="1" x14ac:dyDescent="0.25">
      <c r="A20736" s="9"/>
      <c r="B20736" s="9"/>
      <c r="C20736" s="9"/>
      <c r="D20736" s="9"/>
      <c r="E20736" s="9"/>
      <c r="F20736" s="9"/>
      <c r="G20736" s="92" t="s">
        <v>3913</v>
      </c>
      <c r="H20736" s="92"/>
      <c r="I20736" s="92"/>
      <c r="J20736" s="92"/>
      <c r="K20736" s="29">
        <f>ROUND(SUM(K20735),2)</f>
        <v>212.84</v>
      </c>
    </row>
    <row r="20737" spans="1:11" ht="9.9499999999999993" customHeight="1" x14ac:dyDescent="0.25">
      <c r="A20737" s="9"/>
      <c r="B20737" s="9"/>
      <c r="C20737" s="9"/>
      <c r="D20737" s="9"/>
      <c r="E20737" s="9"/>
      <c r="F20737" s="9"/>
      <c r="G20737" s="100"/>
      <c r="H20737" s="100"/>
      <c r="I20737" s="100"/>
      <c r="J20737" s="100"/>
      <c r="K20737" s="100"/>
    </row>
    <row r="20738" spans="1:11" ht="20.100000000000001" customHeight="1" x14ac:dyDescent="0.25">
      <c r="A20738" s="99" t="s">
        <v>3720</v>
      </c>
      <c r="B20738" s="99"/>
      <c r="C20738" s="99"/>
      <c r="D20738" s="99"/>
      <c r="E20738" s="99"/>
      <c r="F20738" s="99"/>
      <c r="G20738" s="99"/>
      <c r="H20738" s="99"/>
      <c r="I20738" s="99"/>
      <c r="J20738" s="99"/>
      <c r="K20738" s="99"/>
    </row>
    <row r="20739" spans="1:11" ht="15" customHeight="1" x14ac:dyDescent="0.25">
      <c r="A20739" s="93" t="s">
        <v>3916</v>
      </c>
      <c r="B20739" s="93"/>
      <c r="C20739" s="93"/>
      <c r="D20739" s="94" t="s">
        <v>3</v>
      </c>
      <c r="E20739" s="94"/>
      <c r="F20739" s="23" t="s">
        <v>4</v>
      </c>
      <c r="G20739" s="94" t="s">
        <v>3894</v>
      </c>
      <c r="H20739" s="94"/>
      <c r="I20739" s="94" t="s">
        <v>3895</v>
      </c>
      <c r="J20739" s="94"/>
      <c r="K20739" s="23" t="s">
        <v>3896</v>
      </c>
    </row>
    <row r="20740" spans="1:11" ht="45.95" customHeight="1" x14ac:dyDescent="0.25">
      <c r="A20740" s="24" t="s">
        <v>3934</v>
      </c>
      <c r="B20740" s="95" t="s">
        <v>3935</v>
      </c>
      <c r="C20740" s="95"/>
      <c r="D20740" s="96" t="s">
        <v>20</v>
      </c>
      <c r="E20740" s="96"/>
      <c r="F20740" s="24" t="s">
        <v>3936</v>
      </c>
      <c r="G20740" s="97">
        <v>2.5891999999999998E-3</v>
      </c>
      <c r="H20740" s="97"/>
      <c r="I20740" s="98">
        <v>76.52</v>
      </c>
      <c r="J20740" s="98"/>
      <c r="K20740" s="27">
        <f t="shared" ref="K20740:K20745" si="160">TRUNC(TRUNC(G20740,8)*I20740,2)</f>
        <v>0.19</v>
      </c>
    </row>
    <row r="20741" spans="1:11" ht="45.95" customHeight="1" x14ac:dyDescent="0.25">
      <c r="A20741" s="24" t="s">
        <v>28</v>
      </c>
      <c r="B20741" s="95" t="s">
        <v>29</v>
      </c>
      <c r="C20741" s="95"/>
      <c r="D20741" s="96" t="s">
        <v>20</v>
      </c>
      <c r="E20741" s="96"/>
      <c r="F20741" s="24" t="s">
        <v>30</v>
      </c>
      <c r="G20741" s="97">
        <v>1.0702000000000001E-3</v>
      </c>
      <c r="H20741" s="97"/>
      <c r="I20741" s="98">
        <v>322.67</v>
      </c>
      <c r="J20741" s="98"/>
      <c r="K20741" s="27">
        <f t="shared" si="160"/>
        <v>0.34</v>
      </c>
    </row>
    <row r="20742" spans="1:11" ht="29.1" customHeight="1" x14ac:dyDescent="0.25">
      <c r="A20742" s="24" t="s">
        <v>4030</v>
      </c>
      <c r="B20742" s="95" t="s">
        <v>4031</v>
      </c>
      <c r="C20742" s="95"/>
      <c r="D20742" s="96" t="s">
        <v>20</v>
      </c>
      <c r="E20742" s="96"/>
      <c r="F20742" s="24" t="s">
        <v>3936</v>
      </c>
      <c r="G20742" s="97">
        <v>3.3568999999999999E-3</v>
      </c>
      <c r="H20742" s="97"/>
      <c r="I20742" s="98">
        <v>105.44</v>
      </c>
      <c r="J20742" s="98"/>
      <c r="K20742" s="27">
        <f t="shared" si="160"/>
        <v>0.35</v>
      </c>
    </row>
    <row r="20743" spans="1:11" ht="29.1" customHeight="1" x14ac:dyDescent="0.25">
      <c r="A20743" s="24" t="s">
        <v>4032</v>
      </c>
      <c r="B20743" s="95" t="s">
        <v>4033</v>
      </c>
      <c r="C20743" s="95"/>
      <c r="D20743" s="96" t="s">
        <v>20</v>
      </c>
      <c r="E20743" s="96"/>
      <c r="F20743" s="24" t="s">
        <v>30</v>
      </c>
      <c r="G20743" s="97">
        <v>3.0249999999999998E-4</v>
      </c>
      <c r="H20743" s="97"/>
      <c r="I20743" s="98">
        <v>265.02</v>
      </c>
      <c r="J20743" s="98"/>
      <c r="K20743" s="27">
        <f t="shared" si="160"/>
        <v>0.08</v>
      </c>
    </row>
    <row r="20744" spans="1:11" ht="38.1" customHeight="1" x14ac:dyDescent="0.25">
      <c r="A20744" s="24" t="s">
        <v>4034</v>
      </c>
      <c r="B20744" s="95" t="s">
        <v>4035</v>
      </c>
      <c r="C20744" s="95"/>
      <c r="D20744" s="96" t="s">
        <v>20</v>
      </c>
      <c r="E20744" s="96"/>
      <c r="F20744" s="24" t="s">
        <v>3936</v>
      </c>
      <c r="G20744" s="97">
        <v>2.9082999999999999E-3</v>
      </c>
      <c r="H20744" s="97"/>
      <c r="I20744" s="98">
        <v>94.54</v>
      </c>
      <c r="J20744" s="98"/>
      <c r="K20744" s="27">
        <f t="shared" si="160"/>
        <v>0.27</v>
      </c>
    </row>
    <row r="20745" spans="1:11" ht="38.1" customHeight="1" x14ac:dyDescent="0.25">
      <c r="A20745" s="24" t="s">
        <v>4036</v>
      </c>
      <c r="B20745" s="95" t="s">
        <v>4037</v>
      </c>
      <c r="C20745" s="95"/>
      <c r="D20745" s="96" t="s">
        <v>20</v>
      </c>
      <c r="E20745" s="96"/>
      <c r="F20745" s="24" t="s">
        <v>30</v>
      </c>
      <c r="G20745" s="97">
        <v>7.5109999999999999E-4</v>
      </c>
      <c r="H20745" s="97"/>
      <c r="I20745" s="98">
        <v>225.43</v>
      </c>
      <c r="J20745" s="98"/>
      <c r="K20745" s="27">
        <f t="shared" si="160"/>
        <v>0.16</v>
      </c>
    </row>
    <row r="20746" spans="1:11" ht="18" customHeight="1" x14ac:dyDescent="0.25">
      <c r="A20746" s="9"/>
      <c r="B20746" s="9"/>
      <c r="C20746" s="9"/>
      <c r="D20746" s="9"/>
      <c r="E20746" s="9"/>
      <c r="F20746" s="9"/>
      <c r="G20746" s="91" t="s">
        <v>3919</v>
      </c>
      <c r="H20746" s="91"/>
      <c r="I20746" s="91"/>
      <c r="J20746" s="91"/>
      <c r="K20746" s="28">
        <f>SUM(K20740:K20745)</f>
        <v>1.39</v>
      </c>
    </row>
    <row r="20747" spans="1:11" ht="15" customHeight="1" x14ac:dyDescent="0.25">
      <c r="A20747" s="93" t="s">
        <v>3907</v>
      </c>
      <c r="B20747" s="93"/>
      <c r="C20747" s="93"/>
      <c r="D20747" s="94" t="s">
        <v>3</v>
      </c>
      <c r="E20747" s="94"/>
      <c r="F20747" s="23" t="s">
        <v>4</v>
      </c>
      <c r="G20747" s="94" t="s">
        <v>3894</v>
      </c>
      <c r="H20747" s="94"/>
      <c r="I20747" s="94" t="s">
        <v>3895</v>
      </c>
      <c r="J20747" s="94"/>
      <c r="K20747" s="23" t="s">
        <v>3896</v>
      </c>
    </row>
    <row r="20748" spans="1:11" ht="15" customHeight="1" x14ac:dyDescent="0.25">
      <c r="A20748" s="24" t="s">
        <v>3910</v>
      </c>
      <c r="B20748" s="95" t="s">
        <v>3911</v>
      </c>
      <c r="C20748" s="95"/>
      <c r="D20748" s="96" t="s">
        <v>20</v>
      </c>
      <c r="E20748" s="96"/>
      <c r="F20748" s="24" t="s">
        <v>2056</v>
      </c>
      <c r="G20748" s="97">
        <v>3.6592999999999999E-3</v>
      </c>
      <c r="H20748" s="97"/>
      <c r="I20748" s="98">
        <v>24.94</v>
      </c>
      <c r="J20748" s="98"/>
      <c r="K20748" s="27">
        <f>TRUNC(TRUNC(G20748,8)*I20748,2)</f>
        <v>0.09</v>
      </c>
    </row>
    <row r="20749" spans="1:11" ht="18" customHeight="1" x14ac:dyDescent="0.25">
      <c r="A20749" s="9"/>
      <c r="B20749" s="9"/>
      <c r="C20749" s="9"/>
      <c r="D20749" s="9"/>
      <c r="E20749" s="9"/>
      <c r="F20749" s="9"/>
      <c r="G20749" s="91" t="s">
        <v>3912</v>
      </c>
      <c r="H20749" s="91"/>
      <c r="I20749" s="91"/>
      <c r="J20749" s="91"/>
      <c r="K20749" s="28">
        <f>SUM(K20748:K20748)</f>
        <v>0.09</v>
      </c>
    </row>
    <row r="20750" spans="1:11" ht="15" customHeight="1" x14ac:dyDescent="0.25">
      <c r="A20750" s="9"/>
      <c r="B20750" s="9"/>
      <c r="C20750" s="9"/>
      <c r="D20750" s="9"/>
      <c r="E20750" s="9"/>
      <c r="F20750" s="9"/>
      <c r="G20750" s="92" t="s">
        <v>3913</v>
      </c>
      <c r="H20750" s="92"/>
      <c r="I20750" s="92"/>
      <c r="J20750" s="92"/>
      <c r="K20750" s="29">
        <f>ROUND(SUM(K20746,K20749),2)</f>
        <v>1.48</v>
      </c>
    </row>
    <row r="20751" spans="1:11" ht="9.9499999999999993" customHeight="1" x14ac:dyDescent="0.25">
      <c r="A20751" s="9"/>
      <c r="B20751" s="9"/>
      <c r="C20751" s="9"/>
      <c r="D20751" s="9"/>
      <c r="E20751" s="9"/>
      <c r="F20751" s="9"/>
      <c r="G20751" s="100"/>
      <c r="H20751" s="100"/>
      <c r="I20751" s="100"/>
      <c r="J20751" s="100"/>
      <c r="K20751" s="100"/>
    </row>
    <row r="20752" spans="1:11" ht="20.100000000000001" customHeight="1" x14ac:dyDescent="0.25">
      <c r="A20752" s="99" t="s">
        <v>3721</v>
      </c>
      <c r="B20752" s="99"/>
      <c r="C20752" s="99"/>
      <c r="D20752" s="99"/>
      <c r="E20752" s="99"/>
      <c r="F20752" s="99"/>
      <c r="G20752" s="99"/>
      <c r="H20752" s="99"/>
      <c r="I20752" s="99"/>
      <c r="J20752" s="99"/>
      <c r="K20752" s="99"/>
    </row>
    <row r="20753" spans="1:11" ht="15" customHeight="1" x14ac:dyDescent="0.25">
      <c r="A20753" s="93" t="s">
        <v>3893</v>
      </c>
      <c r="B20753" s="93"/>
      <c r="C20753" s="93"/>
      <c r="D20753" s="94" t="s">
        <v>3</v>
      </c>
      <c r="E20753" s="94"/>
      <c r="F20753" s="23" t="s">
        <v>4</v>
      </c>
      <c r="G20753" s="94" t="s">
        <v>3894</v>
      </c>
      <c r="H20753" s="94"/>
      <c r="I20753" s="94" t="s">
        <v>3895</v>
      </c>
      <c r="J20753" s="94"/>
      <c r="K20753" s="23" t="s">
        <v>3896</v>
      </c>
    </row>
    <row r="20754" spans="1:11" ht="21" customHeight="1" x14ac:dyDescent="0.25">
      <c r="A20754" s="24" t="s">
        <v>4038</v>
      </c>
      <c r="B20754" s="95" t="s">
        <v>4039</v>
      </c>
      <c r="C20754" s="95"/>
      <c r="D20754" s="96" t="s">
        <v>20</v>
      </c>
      <c r="E20754" s="96"/>
      <c r="F20754" s="24" t="s">
        <v>34</v>
      </c>
      <c r="G20754" s="97">
        <v>6.6E-3</v>
      </c>
      <c r="H20754" s="97"/>
      <c r="I20754" s="98">
        <v>210.23</v>
      </c>
      <c r="J20754" s="98"/>
      <c r="K20754" s="27">
        <f>TRUNC(TRUNC(G20754,8)*I20754,2)</f>
        <v>1.38</v>
      </c>
    </row>
    <row r="20755" spans="1:11" ht="21" customHeight="1" x14ac:dyDescent="0.25">
      <c r="A20755" s="24" t="s">
        <v>4040</v>
      </c>
      <c r="B20755" s="95" t="s">
        <v>4041</v>
      </c>
      <c r="C20755" s="95"/>
      <c r="D20755" s="96" t="s">
        <v>20</v>
      </c>
      <c r="E20755" s="96"/>
      <c r="F20755" s="24" t="s">
        <v>84</v>
      </c>
      <c r="G20755" s="97">
        <v>1.0049999999999999</v>
      </c>
      <c r="H20755" s="97"/>
      <c r="I20755" s="98">
        <v>32.369999999999997</v>
      </c>
      <c r="J20755" s="98"/>
      <c r="K20755" s="27">
        <f>TRUNC(TRUNC(G20755,8)*I20755,2)</f>
        <v>32.53</v>
      </c>
    </row>
    <row r="20756" spans="1:11" ht="15" customHeight="1" x14ac:dyDescent="0.25">
      <c r="A20756" s="9"/>
      <c r="B20756" s="9"/>
      <c r="C20756" s="9"/>
      <c r="D20756" s="9"/>
      <c r="E20756" s="9"/>
      <c r="F20756" s="9"/>
      <c r="G20756" s="91" t="s">
        <v>3906</v>
      </c>
      <c r="H20756" s="91"/>
      <c r="I20756" s="91"/>
      <c r="J20756" s="91"/>
      <c r="K20756" s="28">
        <f>SUM(K20754:K20755)</f>
        <v>33.910000000000004</v>
      </c>
    </row>
    <row r="20757" spans="1:11" ht="15" customHeight="1" x14ac:dyDescent="0.25">
      <c r="A20757" s="93" t="s">
        <v>3907</v>
      </c>
      <c r="B20757" s="93"/>
      <c r="C20757" s="93"/>
      <c r="D20757" s="94" t="s">
        <v>3</v>
      </c>
      <c r="E20757" s="94"/>
      <c r="F20757" s="23" t="s">
        <v>4</v>
      </c>
      <c r="G20757" s="94" t="s">
        <v>3894</v>
      </c>
      <c r="H20757" s="94"/>
      <c r="I20757" s="94" t="s">
        <v>3895</v>
      </c>
      <c r="J20757" s="94"/>
      <c r="K20757" s="23" t="s">
        <v>3896</v>
      </c>
    </row>
    <row r="20758" spans="1:11" ht="15" customHeight="1" x14ac:dyDescent="0.25">
      <c r="A20758" s="24" t="s">
        <v>3971</v>
      </c>
      <c r="B20758" s="95" t="s">
        <v>3972</v>
      </c>
      <c r="C20758" s="95"/>
      <c r="D20758" s="96" t="s">
        <v>20</v>
      </c>
      <c r="E20758" s="96"/>
      <c r="F20758" s="24" t="s">
        <v>2056</v>
      </c>
      <c r="G20758" s="97">
        <v>0.2296</v>
      </c>
      <c r="H20758" s="97"/>
      <c r="I20758" s="98">
        <v>32.69</v>
      </c>
      <c r="J20758" s="98"/>
      <c r="K20758" s="27">
        <f>TRUNC(TRUNC(G20758,8)*I20758,2)</f>
        <v>7.5</v>
      </c>
    </row>
    <row r="20759" spans="1:11" ht="15" customHeight="1" x14ac:dyDescent="0.25">
      <c r="A20759" s="24" t="s">
        <v>3910</v>
      </c>
      <c r="B20759" s="95" t="s">
        <v>3911</v>
      </c>
      <c r="C20759" s="95"/>
      <c r="D20759" s="96" t="s">
        <v>20</v>
      </c>
      <c r="E20759" s="96"/>
      <c r="F20759" s="24" t="s">
        <v>2056</v>
      </c>
      <c r="G20759" s="97">
        <v>0.2296</v>
      </c>
      <c r="H20759" s="97"/>
      <c r="I20759" s="98">
        <v>24.94</v>
      </c>
      <c r="J20759" s="98"/>
      <c r="K20759" s="27">
        <f>TRUNC(TRUNC(G20759,8)*I20759,2)</f>
        <v>5.72</v>
      </c>
    </row>
    <row r="20760" spans="1:11" ht="18" customHeight="1" x14ac:dyDescent="0.25">
      <c r="A20760" s="9"/>
      <c r="B20760" s="9"/>
      <c r="C20760" s="9"/>
      <c r="D20760" s="9"/>
      <c r="E20760" s="9"/>
      <c r="F20760" s="9"/>
      <c r="G20760" s="91" t="s">
        <v>3912</v>
      </c>
      <c r="H20760" s="91"/>
      <c r="I20760" s="91"/>
      <c r="J20760" s="91"/>
      <c r="K20760" s="28">
        <f>SUM(K20758:K20759)</f>
        <v>13.219999999999999</v>
      </c>
    </row>
    <row r="20761" spans="1:11" ht="15" customHeight="1" x14ac:dyDescent="0.25">
      <c r="A20761" s="93" t="s">
        <v>3922</v>
      </c>
      <c r="B20761" s="93"/>
      <c r="C20761" s="93"/>
      <c r="D20761" s="94" t="s">
        <v>3</v>
      </c>
      <c r="E20761" s="94"/>
      <c r="F20761" s="23" t="s">
        <v>4</v>
      </c>
      <c r="G20761" s="94" t="s">
        <v>3894</v>
      </c>
      <c r="H20761" s="94"/>
      <c r="I20761" s="94" t="s">
        <v>3895</v>
      </c>
      <c r="J20761" s="94"/>
      <c r="K20761" s="23" t="s">
        <v>3896</v>
      </c>
    </row>
    <row r="20762" spans="1:11" ht="21" customHeight="1" x14ac:dyDescent="0.25">
      <c r="A20762" s="24" t="s">
        <v>4042</v>
      </c>
      <c r="B20762" s="95" t="s">
        <v>4043</v>
      </c>
      <c r="C20762" s="95"/>
      <c r="D20762" s="96" t="s">
        <v>20</v>
      </c>
      <c r="E20762" s="96"/>
      <c r="F20762" s="24" t="s">
        <v>34</v>
      </c>
      <c r="G20762" s="97">
        <v>1.8E-3</v>
      </c>
      <c r="H20762" s="97"/>
      <c r="I20762" s="98">
        <v>767.08</v>
      </c>
      <c r="J20762" s="98"/>
      <c r="K20762" s="27">
        <f>TRUNC(TRUNC(G20762,8)*I20762,2)</f>
        <v>1.38</v>
      </c>
    </row>
    <row r="20763" spans="1:11" ht="15" customHeight="1" x14ac:dyDescent="0.25">
      <c r="A20763" s="9"/>
      <c r="B20763" s="9"/>
      <c r="C20763" s="9"/>
      <c r="D20763" s="9"/>
      <c r="E20763" s="9"/>
      <c r="F20763" s="9"/>
      <c r="G20763" s="91" t="s">
        <v>3933</v>
      </c>
      <c r="H20763" s="91"/>
      <c r="I20763" s="91"/>
      <c r="J20763" s="91"/>
      <c r="K20763" s="28">
        <f>SUM(K20762:K20762)</f>
        <v>1.38</v>
      </c>
    </row>
    <row r="20764" spans="1:11" ht="15" customHeight="1" x14ac:dyDescent="0.25">
      <c r="A20764" s="9"/>
      <c r="B20764" s="9"/>
      <c r="C20764" s="9"/>
      <c r="D20764" s="9"/>
      <c r="E20764" s="9"/>
      <c r="F20764" s="9"/>
      <c r="G20764" s="92" t="s">
        <v>3913</v>
      </c>
      <c r="H20764" s="92"/>
      <c r="I20764" s="92"/>
      <c r="J20764" s="92"/>
      <c r="K20764" s="29">
        <f>ROUND(SUM(K20756,K20760,K20763),2)</f>
        <v>48.51</v>
      </c>
    </row>
    <row r="20765" spans="1:11" ht="9.9499999999999993" customHeight="1" x14ac:dyDescent="0.25">
      <c r="A20765" s="9"/>
      <c r="B20765" s="9"/>
      <c r="C20765" s="9"/>
      <c r="D20765" s="9"/>
      <c r="E20765" s="9"/>
      <c r="F20765" s="9"/>
      <c r="G20765" s="100"/>
      <c r="H20765" s="100"/>
      <c r="I20765" s="100"/>
      <c r="J20765" s="100"/>
      <c r="K20765" s="100"/>
    </row>
    <row r="20766" spans="1:11" ht="20.100000000000001" customHeight="1" x14ac:dyDescent="0.25">
      <c r="A20766" s="99" t="s">
        <v>3722</v>
      </c>
      <c r="B20766" s="99"/>
      <c r="C20766" s="99"/>
      <c r="D20766" s="99"/>
      <c r="E20766" s="99"/>
      <c r="F20766" s="99"/>
      <c r="G20766" s="99"/>
      <c r="H20766" s="99"/>
      <c r="I20766" s="99"/>
      <c r="J20766" s="99"/>
      <c r="K20766" s="99"/>
    </row>
    <row r="20767" spans="1:11" ht="15" customHeight="1" x14ac:dyDescent="0.25">
      <c r="A20767" s="93" t="s">
        <v>3893</v>
      </c>
      <c r="B20767" s="93"/>
      <c r="C20767" s="93"/>
      <c r="D20767" s="94" t="s">
        <v>3</v>
      </c>
      <c r="E20767" s="94"/>
      <c r="F20767" s="23" t="s">
        <v>4</v>
      </c>
      <c r="G20767" s="94" t="s">
        <v>3894</v>
      </c>
      <c r="H20767" s="94"/>
      <c r="I20767" s="94" t="s">
        <v>3895</v>
      </c>
      <c r="J20767" s="94"/>
      <c r="K20767" s="23" t="s">
        <v>3896</v>
      </c>
    </row>
    <row r="20768" spans="1:11" ht="15" customHeight="1" x14ac:dyDescent="0.25">
      <c r="A20768" s="24" t="s">
        <v>4044</v>
      </c>
      <c r="B20768" s="95" t="s">
        <v>4045</v>
      </c>
      <c r="C20768" s="95"/>
      <c r="D20768" s="96" t="s">
        <v>20</v>
      </c>
      <c r="E20768" s="96"/>
      <c r="F20768" s="24" t="s">
        <v>3903</v>
      </c>
      <c r="G20768" s="97">
        <v>0.106</v>
      </c>
      <c r="H20768" s="97"/>
      <c r="I20768" s="98">
        <v>2.59</v>
      </c>
      <c r="J20768" s="98"/>
      <c r="K20768" s="27">
        <f>TRUNC(TRUNC(G20768,8)*I20768,2)</f>
        <v>0.27</v>
      </c>
    </row>
    <row r="20769" spans="1:11" ht="15" customHeight="1" x14ac:dyDescent="0.25">
      <c r="A20769" s="9"/>
      <c r="B20769" s="9"/>
      <c r="C20769" s="9"/>
      <c r="D20769" s="9"/>
      <c r="E20769" s="9"/>
      <c r="F20769" s="9"/>
      <c r="G20769" s="91" t="s">
        <v>3906</v>
      </c>
      <c r="H20769" s="91"/>
      <c r="I20769" s="91"/>
      <c r="J20769" s="91"/>
      <c r="K20769" s="28">
        <f>SUM(K20768:K20768)</f>
        <v>0.27</v>
      </c>
    </row>
    <row r="20770" spans="1:11" ht="15" customHeight="1" x14ac:dyDescent="0.25">
      <c r="A20770" s="93" t="s">
        <v>3907</v>
      </c>
      <c r="B20770" s="93"/>
      <c r="C20770" s="93"/>
      <c r="D20770" s="94" t="s">
        <v>3</v>
      </c>
      <c r="E20770" s="94"/>
      <c r="F20770" s="23" t="s">
        <v>4</v>
      </c>
      <c r="G20770" s="94" t="s">
        <v>3894</v>
      </c>
      <c r="H20770" s="94"/>
      <c r="I20770" s="94" t="s">
        <v>3895</v>
      </c>
      <c r="J20770" s="94"/>
      <c r="K20770" s="23" t="s">
        <v>3896</v>
      </c>
    </row>
    <row r="20771" spans="1:11" ht="15" customHeight="1" x14ac:dyDescent="0.25">
      <c r="A20771" s="24" t="s">
        <v>4046</v>
      </c>
      <c r="B20771" s="95" t="s">
        <v>4047</v>
      </c>
      <c r="C20771" s="95"/>
      <c r="D20771" s="96" t="s">
        <v>20</v>
      </c>
      <c r="E20771" s="96"/>
      <c r="F20771" s="24" t="s">
        <v>2056</v>
      </c>
      <c r="G20771" s="97">
        <v>3.6999999999999998E-2</v>
      </c>
      <c r="H20771" s="97"/>
      <c r="I20771" s="98">
        <v>34.35</v>
      </c>
      <c r="J20771" s="98"/>
      <c r="K20771" s="27">
        <f>TRUNC(TRUNC(G20771,8)*I20771,2)</f>
        <v>1.27</v>
      </c>
    </row>
    <row r="20772" spans="1:11" ht="15" customHeight="1" x14ac:dyDescent="0.25">
      <c r="A20772" s="24" t="s">
        <v>3910</v>
      </c>
      <c r="B20772" s="95" t="s">
        <v>3911</v>
      </c>
      <c r="C20772" s="95"/>
      <c r="D20772" s="96" t="s">
        <v>20</v>
      </c>
      <c r="E20772" s="96"/>
      <c r="F20772" s="24" t="s">
        <v>2056</v>
      </c>
      <c r="G20772" s="97">
        <v>1.6E-2</v>
      </c>
      <c r="H20772" s="97"/>
      <c r="I20772" s="98">
        <v>24.94</v>
      </c>
      <c r="J20772" s="98"/>
      <c r="K20772" s="27">
        <f>TRUNC(TRUNC(G20772,8)*I20772,2)</f>
        <v>0.39</v>
      </c>
    </row>
    <row r="20773" spans="1:11" ht="18" customHeight="1" x14ac:dyDescent="0.25">
      <c r="A20773" s="9"/>
      <c r="B20773" s="9"/>
      <c r="C20773" s="9"/>
      <c r="D20773" s="9"/>
      <c r="E20773" s="9"/>
      <c r="F20773" s="9"/>
      <c r="G20773" s="91" t="s">
        <v>3912</v>
      </c>
      <c r="H20773" s="91"/>
      <c r="I20773" s="91"/>
      <c r="J20773" s="91"/>
      <c r="K20773" s="28">
        <f>SUM(K20771:K20772)</f>
        <v>1.6600000000000001</v>
      </c>
    </row>
    <row r="20774" spans="1:11" ht="15" customHeight="1" x14ac:dyDescent="0.25">
      <c r="A20774" s="9"/>
      <c r="B20774" s="9"/>
      <c r="C20774" s="9"/>
      <c r="D20774" s="9"/>
      <c r="E20774" s="9"/>
      <c r="F20774" s="9"/>
      <c r="G20774" s="92" t="s">
        <v>3913</v>
      </c>
      <c r="H20774" s="92"/>
      <c r="I20774" s="92"/>
      <c r="J20774" s="92"/>
      <c r="K20774" s="29">
        <f>ROUND(SUM(K20769,K20773),2)</f>
        <v>1.93</v>
      </c>
    </row>
    <row r="20775" spans="1:11" ht="9.9499999999999993" customHeight="1" x14ac:dyDescent="0.25">
      <c r="A20775" s="9"/>
      <c r="B20775" s="9"/>
      <c r="C20775" s="9"/>
      <c r="D20775" s="9"/>
      <c r="E20775" s="9"/>
      <c r="F20775" s="9"/>
      <c r="G20775" s="100"/>
      <c r="H20775" s="100"/>
      <c r="I20775" s="100"/>
      <c r="J20775" s="100"/>
      <c r="K20775" s="100"/>
    </row>
    <row r="20776" spans="1:11" ht="20.100000000000001" customHeight="1" x14ac:dyDescent="0.25">
      <c r="A20776" s="99" t="s">
        <v>3723</v>
      </c>
      <c r="B20776" s="99"/>
      <c r="C20776" s="99"/>
      <c r="D20776" s="99"/>
      <c r="E20776" s="99"/>
      <c r="F20776" s="99"/>
      <c r="G20776" s="99"/>
      <c r="H20776" s="99"/>
      <c r="I20776" s="99"/>
      <c r="J20776" s="99"/>
      <c r="K20776" s="99"/>
    </row>
    <row r="20777" spans="1:11" ht="15" customHeight="1" x14ac:dyDescent="0.25">
      <c r="A20777" s="93" t="s">
        <v>3916</v>
      </c>
      <c r="B20777" s="93"/>
      <c r="C20777" s="93"/>
      <c r="D20777" s="94" t="s">
        <v>3</v>
      </c>
      <c r="E20777" s="94"/>
      <c r="F20777" s="23" t="s">
        <v>4</v>
      </c>
      <c r="G20777" s="94" t="s">
        <v>3894</v>
      </c>
      <c r="H20777" s="94"/>
      <c r="I20777" s="94" t="s">
        <v>3895</v>
      </c>
      <c r="J20777" s="94"/>
      <c r="K20777" s="23" t="s">
        <v>3896</v>
      </c>
    </row>
    <row r="20778" spans="1:11" ht="29.1" customHeight="1" x14ac:dyDescent="0.25">
      <c r="A20778" s="24" t="s">
        <v>3963</v>
      </c>
      <c r="B20778" s="95" t="s">
        <v>3964</v>
      </c>
      <c r="C20778" s="95"/>
      <c r="D20778" s="96" t="s">
        <v>20</v>
      </c>
      <c r="E20778" s="96"/>
      <c r="F20778" s="24" t="s">
        <v>3936</v>
      </c>
      <c r="G20778" s="97">
        <v>5.2258833999999998</v>
      </c>
      <c r="H20778" s="97"/>
      <c r="I20778" s="98">
        <v>8.9</v>
      </c>
      <c r="J20778" s="98"/>
      <c r="K20778" s="27">
        <f>TRUNC(TRUNC(G20778,8)*I20778,2)</f>
        <v>46.51</v>
      </c>
    </row>
    <row r="20779" spans="1:11" ht="29.1" customHeight="1" x14ac:dyDescent="0.25">
      <c r="A20779" s="24" t="s">
        <v>3965</v>
      </c>
      <c r="B20779" s="95" t="s">
        <v>3966</v>
      </c>
      <c r="C20779" s="95"/>
      <c r="D20779" s="96" t="s">
        <v>20</v>
      </c>
      <c r="E20779" s="96"/>
      <c r="F20779" s="24" t="s">
        <v>30</v>
      </c>
      <c r="G20779" s="97">
        <v>0.95392160000000004</v>
      </c>
      <c r="H20779" s="97"/>
      <c r="I20779" s="98">
        <v>32.76</v>
      </c>
      <c r="J20779" s="98"/>
      <c r="K20779" s="27">
        <f>TRUNC(TRUNC(G20779,8)*I20779,2)</f>
        <v>31.25</v>
      </c>
    </row>
    <row r="20780" spans="1:11" ht="21" customHeight="1" x14ac:dyDescent="0.25">
      <c r="A20780" s="24" t="s">
        <v>3967</v>
      </c>
      <c r="B20780" s="95" t="s">
        <v>3968</v>
      </c>
      <c r="C20780" s="95"/>
      <c r="D20780" s="96" t="s">
        <v>20</v>
      </c>
      <c r="E20780" s="96"/>
      <c r="F20780" s="24" t="s">
        <v>3936</v>
      </c>
      <c r="G20780" s="97">
        <v>5.2258833999999998</v>
      </c>
      <c r="H20780" s="97"/>
      <c r="I20780" s="98">
        <v>27.59</v>
      </c>
      <c r="J20780" s="98"/>
      <c r="K20780" s="27">
        <f>TRUNC(TRUNC(G20780,8)*I20780,2)</f>
        <v>144.18</v>
      </c>
    </row>
    <row r="20781" spans="1:11" ht="21" customHeight="1" x14ac:dyDescent="0.25">
      <c r="A20781" s="24" t="s">
        <v>3969</v>
      </c>
      <c r="B20781" s="95" t="s">
        <v>3970</v>
      </c>
      <c r="C20781" s="95"/>
      <c r="D20781" s="96" t="s">
        <v>20</v>
      </c>
      <c r="E20781" s="96"/>
      <c r="F20781" s="24" t="s">
        <v>30</v>
      </c>
      <c r="G20781" s="97">
        <v>0.95392160000000004</v>
      </c>
      <c r="H20781" s="97"/>
      <c r="I20781" s="98">
        <v>28.09</v>
      </c>
      <c r="J20781" s="98"/>
      <c r="K20781" s="27">
        <f>TRUNC(TRUNC(G20781,8)*I20781,2)</f>
        <v>26.79</v>
      </c>
    </row>
    <row r="20782" spans="1:11" ht="18" customHeight="1" x14ac:dyDescent="0.25">
      <c r="A20782" s="9"/>
      <c r="B20782" s="9"/>
      <c r="C20782" s="9"/>
      <c r="D20782" s="9"/>
      <c r="E20782" s="9"/>
      <c r="F20782" s="9"/>
      <c r="G20782" s="91" t="s">
        <v>3919</v>
      </c>
      <c r="H20782" s="91"/>
      <c r="I20782" s="91"/>
      <c r="J20782" s="91"/>
      <c r="K20782" s="28">
        <f>SUM(K20778:K20781)</f>
        <v>248.73</v>
      </c>
    </row>
    <row r="20783" spans="1:11" ht="15" customHeight="1" x14ac:dyDescent="0.25">
      <c r="A20783" s="93" t="s">
        <v>3893</v>
      </c>
      <c r="B20783" s="93"/>
      <c r="C20783" s="93"/>
      <c r="D20783" s="94" t="s">
        <v>3</v>
      </c>
      <c r="E20783" s="94"/>
      <c r="F20783" s="23" t="s">
        <v>4</v>
      </c>
      <c r="G20783" s="94" t="s">
        <v>3894</v>
      </c>
      <c r="H20783" s="94"/>
      <c r="I20783" s="94" t="s">
        <v>3895</v>
      </c>
      <c r="J20783" s="94"/>
      <c r="K20783" s="23" t="s">
        <v>3896</v>
      </c>
    </row>
    <row r="20784" spans="1:11" ht="21" customHeight="1" x14ac:dyDescent="0.25">
      <c r="A20784" s="24" t="s">
        <v>4048</v>
      </c>
      <c r="B20784" s="95" t="s">
        <v>4049</v>
      </c>
      <c r="C20784" s="95"/>
      <c r="D20784" s="96" t="s">
        <v>20</v>
      </c>
      <c r="E20784" s="96"/>
      <c r="F20784" s="24" t="s">
        <v>34</v>
      </c>
      <c r="G20784" s="97">
        <v>0.19980000000000001</v>
      </c>
      <c r="H20784" s="97"/>
      <c r="I20784" s="98">
        <v>206.17</v>
      </c>
      <c r="J20784" s="98"/>
      <c r="K20784" s="27">
        <f>TRUNC(TRUNC(G20784,8)*I20784,2)</f>
        <v>41.19</v>
      </c>
    </row>
    <row r="20785" spans="1:11" ht="15" customHeight="1" x14ac:dyDescent="0.25">
      <c r="A20785" s="24" t="s">
        <v>3955</v>
      </c>
      <c r="B20785" s="95" t="s">
        <v>3956</v>
      </c>
      <c r="C20785" s="95"/>
      <c r="D20785" s="96" t="s">
        <v>20</v>
      </c>
      <c r="E20785" s="96"/>
      <c r="F20785" s="24" t="s">
        <v>3903</v>
      </c>
      <c r="G20785" s="97">
        <v>3.6695999999999999E-2</v>
      </c>
      <c r="H20785" s="97"/>
      <c r="I20785" s="98">
        <v>19.37</v>
      </c>
      <c r="J20785" s="98"/>
      <c r="K20785" s="27">
        <f>TRUNC(TRUNC(G20785,8)*I20785,2)</f>
        <v>0.71</v>
      </c>
    </row>
    <row r="20786" spans="1:11" ht="21" customHeight="1" x14ac:dyDescent="0.25">
      <c r="A20786" s="24" t="s">
        <v>4050</v>
      </c>
      <c r="B20786" s="95" t="s">
        <v>4051</v>
      </c>
      <c r="C20786" s="95"/>
      <c r="D20786" s="96" t="s">
        <v>20</v>
      </c>
      <c r="E20786" s="96"/>
      <c r="F20786" s="24" t="s">
        <v>84</v>
      </c>
      <c r="G20786" s="97">
        <v>7.48</v>
      </c>
      <c r="H20786" s="97"/>
      <c r="I20786" s="98">
        <v>3.9</v>
      </c>
      <c r="J20786" s="98"/>
      <c r="K20786" s="27">
        <f>TRUNC(TRUNC(G20786,8)*I20786,2)</f>
        <v>29.17</v>
      </c>
    </row>
    <row r="20787" spans="1:11" ht="15" customHeight="1" x14ac:dyDescent="0.25">
      <c r="A20787" s="9"/>
      <c r="B20787" s="9"/>
      <c r="C20787" s="9"/>
      <c r="D20787" s="9"/>
      <c r="E20787" s="9"/>
      <c r="F20787" s="9"/>
      <c r="G20787" s="91" t="s">
        <v>3906</v>
      </c>
      <c r="H20787" s="91"/>
      <c r="I20787" s="91"/>
      <c r="J20787" s="91"/>
      <c r="K20787" s="28">
        <f>SUM(K20784:K20786)</f>
        <v>71.069999999999993</v>
      </c>
    </row>
    <row r="20788" spans="1:11" ht="15" customHeight="1" x14ac:dyDescent="0.25">
      <c r="A20788" s="93" t="s">
        <v>3907</v>
      </c>
      <c r="B20788" s="93"/>
      <c r="C20788" s="93"/>
      <c r="D20788" s="94" t="s">
        <v>3</v>
      </c>
      <c r="E20788" s="94"/>
      <c r="F20788" s="23" t="s">
        <v>4</v>
      </c>
      <c r="G20788" s="94" t="s">
        <v>3894</v>
      </c>
      <c r="H20788" s="94"/>
      <c r="I20788" s="94" t="s">
        <v>3895</v>
      </c>
      <c r="J20788" s="94"/>
      <c r="K20788" s="23" t="s">
        <v>3896</v>
      </c>
    </row>
    <row r="20789" spans="1:11" ht="15" customHeight="1" x14ac:dyDescent="0.25">
      <c r="A20789" s="24" t="s">
        <v>3971</v>
      </c>
      <c r="B20789" s="95" t="s">
        <v>3972</v>
      </c>
      <c r="C20789" s="95"/>
      <c r="D20789" s="96" t="s">
        <v>20</v>
      </c>
      <c r="E20789" s="96"/>
      <c r="F20789" s="24" t="s">
        <v>2056</v>
      </c>
      <c r="G20789" s="97">
        <v>2.3251949999999999</v>
      </c>
      <c r="H20789" s="97"/>
      <c r="I20789" s="98">
        <v>32.69</v>
      </c>
      <c r="J20789" s="98"/>
      <c r="K20789" s="27">
        <f>TRUNC(TRUNC(G20789,8)*I20789,2)</f>
        <v>76.010000000000005</v>
      </c>
    </row>
    <row r="20790" spans="1:11" ht="15" customHeight="1" x14ac:dyDescent="0.25">
      <c r="A20790" s="24" t="s">
        <v>3910</v>
      </c>
      <c r="B20790" s="95" t="s">
        <v>3911</v>
      </c>
      <c r="C20790" s="95"/>
      <c r="D20790" s="96" t="s">
        <v>20</v>
      </c>
      <c r="E20790" s="96"/>
      <c r="F20790" s="24" t="s">
        <v>2056</v>
      </c>
      <c r="G20790" s="97">
        <v>17.010999999999999</v>
      </c>
      <c r="H20790" s="97"/>
      <c r="I20790" s="98">
        <v>24.94</v>
      </c>
      <c r="J20790" s="98"/>
      <c r="K20790" s="27">
        <f>TRUNC(TRUNC(G20790,8)*I20790,2)</f>
        <v>424.25</v>
      </c>
    </row>
    <row r="20791" spans="1:11" ht="18" customHeight="1" x14ac:dyDescent="0.25">
      <c r="A20791" s="9"/>
      <c r="B20791" s="9"/>
      <c r="C20791" s="9"/>
      <c r="D20791" s="9"/>
      <c r="E20791" s="9"/>
      <c r="F20791" s="9"/>
      <c r="G20791" s="91" t="s">
        <v>3912</v>
      </c>
      <c r="H20791" s="91"/>
      <c r="I20791" s="91"/>
      <c r="J20791" s="91"/>
      <c r="K20791" s="28">
        <f>SUM(K20789:K20790)</f>
        <v>500.26</v>
      </c>
    </row>
    <row r="20792" spans="1:11" ht="15" customHeight="1" x14ac:dyDescent="0.25">
      <c r="A20792" s="93" t="s">
        <v>3922</v>
      </c>
      <c r="B20792" s="93"/>
      <c r="C20792" s="93"/>
      <c r="D20792" s="94" t="s">
        <v>3</v>
      </c>
      <c r="E20792" s="94"/>
      <c r="F20792" s="23" t="s">
        <v>4</v>
      </c>
      <c r="G20792" s="94" t="s">
        <v>3894</v>
      </c>
      <c r="H20792" s="94"/>
      <c r="I20792" s="94" t="s">
        <v>3895</v>
      </c>
      <c r="J20792" s="94"/>
      <c r="K20792" s="23" t="s">
        <v>3896</v>
      </c>
    </row>
    <row r="20793" spans="1:11" ht="29.1" customHeight="1" x14ac:dyDescent="0.25">
      <c r="A20793" s="24" t="s">
        <v>4052</v>
      </c>
      <c r="B20793" s="95" t="s">
        <v>4053</v>
      </c>
      <c r="C20793" s="95"/>
      <c r="D20793" s="96" t="s">
        <v>20</v>
      </c>
      <c r="E20793" s="96"/>
      <c r="F20793" s="24" t="s">
        <v>34</v>
      </c>
      <c r="G20793" s="97">
        <v>0.66502459999999997</v>
      </c>
      <c r="H20793" s="97"/>
      <c r="I20793" s="98">
        <v>619.19000000000005</v>
      </c>
      <c r="J20793" s="98"/>
      <c r="K20793" s="27">
        <f>TRUNC(TRUNC(G20793,8)*I20793,2)</f>
        <v>411.77</v>
      </c>
    </row>
    <row r="20794" spans="1:11" ht="21" customHeight="1" x14ac:dyDescent="0.25">
      <c r="A20794" s="24" t="s">
        <v>95</v>
      </c>
      <c r="B20794" s="95" t="s">
        <v>96</v>
      </c>
      <c r="C20794" s="95"/>
      <c r="D20794" s="96" t="s">
        <v>20</v>
      </c>
      <c r="E20794" s="96"/>
      <c r="F20794" s="24" t="s">
        <v>16</v>
      </c>
      <c r="G20794" s="97">
        <v>0.48</v>
      </c>
      <c r="H20794" s="97"/>
      <c r="I20794" s="98">
        <v>176.85</v>
      </c>
      <c r="J20794" s="98"/>
      <c r="K20794" s="27">
        <f>TRUNC(TRUNC(G20794,8)*I20794,2)</f>
        <v>84.88</v>
      </c>
    </row>
    <row r="20795" spans="1:11" ht="15" customHeight="1" x14ac:dyDescent="0.25">
      <c r="A20795" s="9"/>
      <c r="B20795" s="9"/>
      <c r="C20795" s="9"/>
      <c r="D20795" s="9"/>
      <c r="E20795" s="9"/>
      <c r="F20795" s="9"/>
      <c r="G20795" s="91" t="s">
        <v>3933</v>
      </c>
      <c r="H20795" s="91"/>
      <c r="I20795" s="91"/>
      <c r="J20795" s="91"/>
      <c r="K20795" s="28">
        <f>SUM(K20793:K20794)</f>
        <v>496.65</v>
      </c>
    </row>
    <row r="20796" spans="1:11" ht="15" customHeight="1" x14ac:dyDescent="0.25">
      <c r="A20796" s="9"/>
      <c r="B20796" s="9"/>
      <c r="C20796" s="9"/>
      <c r="D20796" s="9"/>
      <c r="E20796" s="9"/>
      <c r="F20796" s="9"/>
      <c r="G20796" s="92" t="s">
        <v>3913</v>
      </c>
      <c r="H20796" s="92"/>
      <c r="I20796" s="92"/>
      <c r="J20796" s="92"/>
      <c r="K20796" s="29">
        <f>ROUND(SUM(K20782,K20787,K20791,K20795),2)</f>
        <v>1316.71</v>
      </c>
    </row>
    <row r="20797" spans="1:11" ht="9.9499999999999993" customHeight="1" x14ac:dyDescent="0.25">
      <c r="A20797" s="9"/>
      <c r="B20797" s="9"/>
      <c r="C20797" s="9"/>
      <c r="D20797" s="9"/>
      <c r="E20797" s="9"/>
      <c r="F20797" s="9"/>
      <c r="G20797" s="100"/>
      <c r="H20797" s="100"/>
      <c r="I20797" s="100"/>
      <c r="J20797" s="100"/>
      <c r="K20797" s="100"/>
    </row>
    <row r="20798" spans="1:11" ht="20.100000000000001" customHeight="1" x14ac:dyDescent="0.25">
      <c r="A20798" s="99" t="s">
        <v>3724</v>
      </c>
      <c r="B20798" s="99"/>
      <c r="C20798" s="99"/>
      <c r="D20798" s="99"/>
      <c r="E20798" s="99"/>
      <c r="F20798" s="99"/>
      <c r="G20798" s="99"/>
      <c r="H20798" s="99"/>
      <c r="I20798" s="99"/>
      <c r="J20798" s="99"/>
      <c r="K20798" s="99"/>
    </row>
    <row r="20799" spans="1:11" ht="15" customHeight="1" x14ac:dyDescent="0.25">
      <c r="A20799" s="93" t="s">
        <v>3893</v>
      </c>
      <c r="B20799" s="93"/>
      <c r="C20799" s="93"/>
      <c r="D20799" s="94" t="s">
        <v>3</v>
      </c>
      <c r="E20799" s="94"/>
      <c r="F20799" s="23" t="s">
        <v>4</v>
      </c>
      <c r="G20799" s="94" t="s">
        <v>3894</v>
      </c>
      <c r="H20799" s="94"/>
      <c r="I20799" s="94" t="s">
        <v>3895</v>
      </c>
      <c r="J20799" s="94"/>
      <c r="K20799" s="23" t="s">
        <v>3896</v>
      </c>
    </row>
    <row r="20800" spans="1:11" ht="29.1" customHeight="1" x14ac:dyDescent="0.25">
      <c r="A20800" s="24" t="s">
        <v>4054</v>
      </c>
      <c r="B20800" s="95" t="s">
        <v>4055</v>
      </c>
      <c r="C20800" s="95"/>
      <c r="D20800" s="96" t="s">
        <v>20</v>
      </c>
      <c r="E20800" s="96"/>
      <c r="F20800" s="24" t="s">
        <v>34</v>
      </c>
      <c r="G20800" s="97">
        <v>0.18468999999999999</v>
      </c>
      <c r="H20800" s="97"/>
      <c r="I20800" s="98">
        <v>517.16999999999996</v>
      </c>
      <c r="J20800" s="98"/>
      <c r="K20800" s="27">
        <f t="shared" ref="K20800:K20805" si="161">ROUND(ROUND(G20800,8)*I20800,2)</f>
        <v>95.52</v>
      </c>
    </row>
    <row r="20801" spans="1:11" ht="21" customHeight="1" x14ac:dyDescent="0.25">
      <c r="A20801" s="24" t="s">
        <v>4056</v>
      </c>
      <c r="B20801" s="95" t="s">
        <v>4057</v>
      </c>
      <c r="C20801" s="95"/>
      <c r="D20801" s="96" t="s">
        <v>20</v>
      </c>
      <c r="E20801" s="96"/>
      <c r="F20801" s="24" t="s">
        <v>2057</v>
      </c>
      <c r="G20801" s="97">
        <v>3.1900000000000001E-3</v>
      </c>
      <c r="H20801" s="97"/>
      <c r="I20801" s="98">
        <v>8.98</v>
      </c>
      <c r="J20801" s="98"/>
      <c r="K20801" s="27">
        <f t="shared" si="161"/>
        <v>0.03</v>
      </c>
    </row>
    <row r="20802" spans="1:11" ht="15" customHeight="1" x14ac:dyDescent="0.25">
      <c r="A20802" s="24" t="s">
        <v>3955</v>
      </c>
      <c r="B20802" s="95" t="s">
        <v>3956</v>
      </c>
      <c r="C20802" s="95"/>
      <c r="D20802" s="96" t="s">
        <v>20</v>
      </c>
      <c r="E20802" s="96"/>
      <c r="F20802" s="24" t="s">
        <v>3903</v>
      </c>
      <c r="G20802" s="97">
        <v>4.4999999999999998E-2</v>
      </c>
      <c r="H20802" s="97"/>
      <c r="I20802" s="98">
        <v>19.37</v>
      </c>
      <c r="J20802" s="98"/>
      <c r="K20802" s="27">
        <f t="shared" si="161"/>
        <v>0.87</v>
      </c>
    </row>
    <row r="20803" spans="1:11" ht="21" customHeight="1" x14ac:dyDescent="0.25">
      <c r="A20803" s="24" t="s">
        <v>4050</v>
      </c>
      <c r="B20803" s="95" t="s">
        <v>4051</v>
      </c>
      <c r="C20803" s="95"/>
      <c r="D20803" s="96" t="s">
        <v>20</v>
      </c>
      <c r="E20803" s="96"/>
      <c r="F20803" s="24" t="s">
        <v>84</v>
      </c>
      <c r="G20803" s="97">
        <v>0.46875</v>
      </c>
      <c r="H20803" s="97"/>
      <c r="I20803" s="98">
        <v>3.9</v>
      </c>
      <c r="J20803" s="98"/>
      <c r="K20803" s="27">
        <f t="shared" si="161"/>
        <v>1.83</v>
      </c>
    </row>
    <row r="20804" spans="1:11" ht="21" customHeight="1" x14ac:dyDescent="0.25">
      <c r="A20804" s="24" t="s">
        <v>4058</v>
      </c>
      <c r="B20804" s="95" t="s">
        <v>4059</v>
      </c>
      <c r="C20804" s="95"/>
      <c r="D20804" s="96" t="s">
        <v>20</v>
      </c>
      <c r="E20804" s="96"/>
      <c r="F20804" s="24" t="s">
        <v>84</v>
      </c>
      <c r="G20804" s="97">
        <v>0.375</v>
      </c>
      <c r="H20804" s="97"/>
      <c r="I20804" s="98">
        <v>2.69</v>
      </c>
      <c r="J20804" s="98"/>
      <c r="K20804" s="27">
        <f t="shared" si="161"/>
        <v>1.01</v>
      </c>
    </row>
    <row r="20805" spans="1:11" ht="29.1" customHeight="1" x14ac:dyDescent="0.25">
      <c r="A20805" s="24" t="s">
        <v>4060</v>
      </c>
      <c r="B20805" s="95" t="s">
        <v>4061</v>
      </c>
      <c r="C20805" s="95"/>
      <c r="D20805" s="96" t="s">
        <v>20</v>
      </c>
      <c r="E20805" s="96"/>
      <c r="F20805" s="24" t="s">
        <v>16</v>
      </c>
      <c r="G20805" s="97">
        <v>1.07</v>
      </c>
      <c r="H20805" s="97"/>
      <c r="I20805" s="98">
        <v>23.81</v>
      </c>
      <c r="J20805" s="98"/>
      <c r="K20805" s="27">
        <f t="shared" si="161"/>
        <v>25.48</v>
      </c>
    </row>
    <row r="20806" spans="1:11" ht="15" customHeight="1" x14ac:dyDescent="0.25">
      <c r="A20806" s="9"/>
      <c r="B20806" s="9"/>
      <c r="C20806" s="9"/>
      <c r="D20806" s="9"/>
      <c r="E20806" s="9"/>
      <c r="F20806" s="9"/>
      <c r="G20806" s="91" t="s">
        <v>3906</v>
      </c>
      <c r="H20806" s="91"/>
      <c r="I20806" s="91"/>
      <c r="J20806" s="91"/>
      <c r="K20806" s="28">
        <f>SUM(K20800:K20805)</f>
        <v>124.74000000000001</v>
      </c>
    </row>
    <row r="20807" spans="1:11" ht="15" customHeight="1" x14ac:dyDescent="0.25">
      <c r="A20807" s="93" t="s">
        <v>3907</v>
      </c>
      <c r="B20807" s="93"/>
      <c r="C20807" s="93"/>
      <c r="D20807" s="94" t="s">
        <v>3</v>
      </c>
      <c r="E20807" s="94"/>
      <c r="F20807" s="23" t="s">
        <v>4</v>
      </c>
      <c r="G20807" s="94" t="s">
        <v>3894</v>
      </c>
      <c r="H20807" s="94"/>
      <c r="I20807" s="94" t="s">
        <v>3895</v>
      </c>
      <c r="J20807" s="94"/>
      <c r="K20807" s="23" t="s">
        <v>3896</v>
      </c>
    </row>
    <row r="20808" spans="1:11" ht="21" customHeight="1" x14ac:dyDescent="0.25">
      <c r="A20808" s="24" t="s">
        <v>3908</v>
      </c>
      <c r="B20808" s="95" t="s">
        <v>3909</v>
      </c>
      <c r="C20808" s="95"/>
      <c r="D20808" s="96" t="s">
        <v>20</v>
      </c>
      <c r="E20808" s="96"/>
      <c r="F20808" s="24" t="s">
        <v>2056</v>
      </c>
      <c r="G20808" s="97">
        <v>0.13009999999999999</v>
      </c>
      <c r="H20808" s="97"/>
      <c r="I20808" s="98">
        <v>32.24</v>
      </c>
      <c r="J20808" s="98"/>
      <c r="K20808" s="27">
        <f>ROUND(ROUND(G20808,8)*I20808,2)</f>
        <v>4.1900000000000004</v>
      </c>
    </row>
    <row r="20809" spans="1:11" ht="15" customHeight="1" x14ac:dyDescent="0.25">
      <c r="A20809" s="24" t="s">
        <v>3971</v>
      </c>
      <c r="B20809" s="95" t="s">
        <v>3972</v>
      </c>
      <c r="C20809" s="95"/>
      <c r="D20809" s="96" t="s">
        <v>20</v>
      </c>
      <c r="E20809" s="96"/>
      <c r="F20809" s="24" t="s">
        <v>2056</v>
      </c>
      <c r="G20809" s="97">
        <v>8.7400000000000005E-2</v>
      </c>
      <c r="H20809" s="97"/>
      <c r="I20809" s="98">
        <v>32.69</v>
      </c>
      <c r="J20809" s="98"/>
      <c r="K20809" s="27">
        <f>ROUND(ROUND(G20809,8)*I20809,2)</f>
        <v>2.86</v>
      </c>
    </row>
    <row r="20810" spans="1:11" ht="15" customHeight="1" x14ac:dyDescent="0.25">
      <c r="A20810" s="24" t="s">
        <v>3910</v>
      </c>
      <c r="B20810" s="95" t="s">
        <v>3911</v>
      </c>
      <c r="C20810" s="95"/>
      <c r="D20810" s="96" t="s">
        <v>20</v>
      </c>
      <c r="E20810" s="96"/>
      <c r="F20810" s="24" t="s">
        <v>2056</v>
      </c>
      <c r="G20810" s="97">
        <v>0.21759999999999999</v>
      </c>
      <c r="H20810" s="97"/>
      <c r="I20810" s="98">
        <v>24.94</v>
      </c>
      <c r="J20810" s="98"/>
      <c r="K20810" s="27">
        <f>ROUND(ROUND(G20810,8)*I20810,2)</f>
        <v>5.43</v>
      </c>
    </row>
    <row r="20811" spans="1:11" ht="18" customHeight="1" x14ac:dyDescent="0.25">
      <c r="A20811" s="9"/>
      <c r="B20811" s="9"/>
      <c r="C20811" s="9"/>
      <c r="D20811" s="9"/>
      <c r="E20811" s="9"/>
      <c r="F20811" s="9"/>
      <c r="G20811" s="91" t="s">
        <v>3912</v>
      </c>
      <c r="H20811" s="91"/>
      <c r="I20811" s="91"/>
      <c r="J20811" s="91"/>
      <c r="K20811" s="28">
        <f>SUM(K20808:K20810)</f>
        <v>12.48</v>
      </c>
    </row>
    <row r="20812" spans="1:11" ht="15" customHeight="1" x14ac:dyDescent="0.25">
      <c r="A20812" s="93" t="s">
        <v>3922</v>
      </c>
      <c r="B20812" s="93"/>
      <c r="C20812" s="93"/>
      <c r="D20812" s="94" t="s">
        <v>3</v>
      </c>
      <c r="E20812" s="94"/>
      <c r="F20812" s="23" t="s">
        <v>4</v>
      </c>
      <c r="G20812" s="94" t="s">
        <v>3894</v>
      </c>
      <c r="H20812" s="94"/>
      <c r="I20812" s="94" t="s">
        <v>3895</v>
      </c>
      <c r="J20812" s="94"/>
      <c r="K20812" s="23" t="s">
        <v>3896</v>
      </c>
    </row>
    <row r="20813" spans="1:11" ht="29.1" customHeight="1" x14ac:dyDescent="0.25">
      <c r="A20813" s="24" t="s">
        <v>4062</v>
      </c>
      <c r="B20813" s="95" t="s">
        <v>4063</v>
      </c>
      <c r="C20813" s="95"/>
      <c r="D20813" s="96" t="s">
        <v>20</v>
      </c>
      <c r="E20813" s="96"/>
      <c r="F20813" s="24" t="s">
        <v>3903</v>
      </c>
      <c r="G20813" s="97">
        <v>1.23E-2</v>
      </c>
      <c r="H20813" s="97"/>
      <c r="I20813" s="98">
        <v>23.44</v>
      </c>
      <c r="J20813" s="98"/>
      <c r="K20813" s="27">
        <f>ROUND(ROUND(G20813,8)*I20813,2)</f>
        <v>0.28999999999999998</v>
      </c>
    </row>
    <row r="20814" spans="1:11" ht="21" customHeight="1" x14ac:dyDescent="0.25">
      <c r="A20814" s="24" t="s">
        <v>4064</v>
      </c>
      <c r="B20814" s="95" t="s">
        <v>4065</v>
      </c>
      <c r="C20814" s="95"/>
      <c r="D20814" s="96" t="s">
        <v>4066</v>
      </c>
      <c r="E20814" s="96"/>
      <c r="F20814" s="24" t="s">
        <v>26</v>
      </c>
      <c r="G20814" s="97">
        <v>4</v>
      </c>
      <c r="H20814" s="97"/>
      <c r="I20814" s="98">
        <v>5.76</v>
      </c>
      <c r="J20814" s="98"/>
      <c r="K20814" s="27">
        <f>ROUND(ROUND(G20814,8)*I20814,2)</f>
        <v>23.04</v>
      </c>
    </row>
    <row r="20815" spans="1:11" ht="15" customHeight="1" x14ac:dyDescent="0.25">
      <c r="A20815" s="9"/>
      <c r="B20815" s="9"/>
      <c r="C20815" s="9"/>
      <c r="D20815" s="9"/>
      <c r="E20815" s="9"/>
      <c r="F20815" s="9"/>
      <c r="G20815" s="91" t="s">
        <v>3933</v>
      </c>
      <c r="H20815" s="91"/>
      <c r="I20815" s="91"/>
      <c r="J20815" s="91"/>
      <c r="K20815" s="28">
        <f>SUM(K20813:K20814)</f>
        <v>23.33</v>
      </c>
    </row>
    <row r="20816" spans="1:11" ht="15" customHeight="1" x14ac:dyDescent="0.25">
      <c r="A20816" s="9"/>
      <c r="B20816" s="9"/>
      <c r="C20816" s="9"/>
      <c r="D20816" s="9"/>
      <c r="E20816" s="9"/>
      <c r="F20816" s="9"/>
      <c r="G20816" s="92" t="s">
        <v>3913</v>
      </c>
      <c r="H20816" s="92"/>
      <c r="I20816" s="92"/>
      <c r="J20816" s="92"/>
      <c r="K20816" s="29">
        <f>ROUND(SUM(K20806,K20811,K20815),2)</f>
        <v>160.55000000000001</v>
      </c>
    </row>
    <row r="20817" spans="1:11" ht="9.9499999999999993" customHeight="1" x14ac:dyDescent="0.25">
      <c r="A20817" s="9"/>
      <c r="B20817" s="9"/>
      <c r="C20817" s="9"/>
      <c r="D20817" s="9"/>
      <c r="E20817" s="9"/>
      <c r="F20817" s="9"/>
      <c r="G20817" s="100"/>
      <c r="H20817" s="100"/>
      <c r="I20817" s="100"/>
      <c r="J20817" s="100"/>
      <c r="K20817" s="100"/>
    </row>
    <row r="20818" spans="1:11" ht="20.100000000000001" customHeight="1" x14ac:dyDescent="0.25">
      <c r="A20818" s="99" t="s">
        <v>3725</v>
      </c>
      <c r="B20818" s="99"/>
      <c r="C20818" s="99"/>
      <c r="D20818" s="99"/>
      <c r="E20818" s="99"/>
      <c r="F20818" s="99"/>
      <c r="G20818" s="99"/>
      <c r="H20818" s="99"/>
      <c r="I20818" s="99"/>
      <c r="J20818" s="99"/>
      <c r="K20818" s="99"/>
    </row>
    <row r="20819" spans="1:11" ht="15" customHeight="1" x14ac:dyDescent="0.25">
      <c r="A20819" s="93" t="s">
        <v>3893</v>
      </c>
      <c r="B20819" s="93"/>
      <c r="C20819" s="93"/>
      <c r="D20819" s="94" t="s">
        <v>3</v>
      </c>
      <c r="E20819" s="94"/>
      <c r="F20819" s="23" t="s">
        <v>4</v>
      </c>
      <c r="G20819" s="94" t="s">
        <v>3894</v>
      </c>
      <c r="H20819" s="94"/>
      <c r="I20819" s="94" t="s">
        <v>3895</v>
      </c>
      <c r="J20819" s="94"/>
      <c r="K20819" s="23" t="s">
        <v>3896</v>
      </c>
    </row>
    <row r="20820" spans="1:11" ht="45.95" customHeight="1" x14ac:dyDescent="0.25">
      <c r="A20820" s="24" t="s">
        <v>4073</v>
      </c>
      <c r="B20820" s="95" t="s">
        <v>4074</v>
      </c>
      <c r="C20820" s="95"/>
      <c r="D20820" s="96" t="s">
        <v>20</v>
      </c>
      <c r="E20820" s="96"/>
      <c r="F20820" s="24" t="s">
        <v>26</v>
      </c>
      <c r="G20820" s="97">
        <v>1</v>
      </c>
      <c r="H20820" s="97"/>
      <c r="I20820" s="98">
        <v>1235.9100000000001</v>
      </c>
      <c r="J20820" s="98"/>
      <c r="K20820" s="27">
        <f>TRUNC(TRUNC(G20820,8)*I20820,2)</f>
        <v>1235.9100000000001</v>
      </c>
    </row>
    <row r="20821" spans="1:11" ht="21" customHeight="1" x14ac:dyDescent="0.25">
      <c r="A20821" s="24" t="s">
        <v>4075</v>
      </c>
      <c r="B20821" s="95" t="s">
        <v>4076</v>
      </c>
      <c r="C20821" s="95"/>
      <c r="D20821" s="96" t="s">
        <v>20</v>
      </c>
      <c r="E20821" s="96"/>
      <c r="F20821" s="24" t="s">
        <v>34</v>
      </c>
      <c r="G20821" s="97">
        <v>1.1999999999999999E-3</v>
      </c>
      <c r="H20821" s="97"/>
      <c r="I20821" s="98">
        <v>205.09</v>
      </c>
      <c r="J20821" s="98"/>
      <c r="K20821" s="27">
        <f>TRUNC(TRUNC(G20821,8)*I20821,2)</f>
        <v>0.24</v>
      </c>
    </row>
    <row r="20822" spans="1:11" ht="15" customHeight="1" x14ac:dyDescent="0.25">
      <c r="A20822" s="9"/>
      <c r="B20822" s="9"/>
      <c r="C20822" s="9"/>
      <c r="D20822" s="9"/>
      <c r="E20822" s="9"/>
      <c r="F20822" s="9"/>
      <c r="G20822" s="91" t="s">
        <v>3906</v>
      </c>
      <c r="H20822" s="91"/>
      <c r="I20822" s="91"/>
      <c r="J20822" s="91"/>
      <c r="K20822" s="28">
        <f>SUM(K20820:K20821)</f>
        <v>1236.1500000000001</v>
      </c>
    </row>
    <row r="20823" spans="1:11" ht="15" customHeight="1" x14ac:dyDescent="0.25">
      <c r="A20823" s="93" t="s">
        <v>3907</v>
      </c>
      <c r="B20823" s="93"/>
      <c r="C20823" s="93"/>
      <c r="D20823" s="94" t="s">
        <v>3</v>
      </c>
      <c r="E20823" s="94"/>
      <c r="F20823" s="23" t="s">
        <v>4</v>
      </c>
      <c r="G20823" s="94" t="s">
        <v>3894</v>
      </c>
      <c r="H20823" s="94"/>
      <c r="I20823" s="94" t="s">
        <v>3895</v>
      </c>
      <c r="J20823" s="94"/>
      <c r="K20823" s="23" t="s">
        <v>3896</v>
      </c>
    </row>
    <row r="20824" spans="1:11" ht="15" customHeight="1" x14ac:dyDescent="0.25">
      <c r="A20824" s="24" t="s">
        <v>3971</v>
      </c>
      <c r="B20824" s="95" t="s">
        <v>3972</v>
      </c>
      <c r="C20824" s="95"/>
      <c r="D20824" s="96" t="s">
        <v>20</v>
      </c>
      <c r="E20824" s="96"/>
      <c r="F20824" s="24" t="s">
        <v>2056</v>
      </c>
      <c r="G20824" s="97">
        <v>0.86809999999999998</v>
      </c>
      <c r="H20824" s="97"/>
      <c r="I20824" s="98">
        <v>32.69</v>
      </c>
      <c r="J20824" s="98"/>
      <c r="K20824" s="27">
        <f>TRUNC(TRUNC(G20824,8)*I20824,2)</f>
        <v>28.37</v>
      </c>
    </row>
    <row r="20825" spans="1:11" ht="15" customHeight="1" x14ac:dyDescent="0.25">
      <c r="A20825" s="24" t="s">
        <v>3910</v>
      </c>
      <c r="B20825" s="95" t="s">
        <v>3911</v>
      </c>
      <c r="C20825" s="95"/>
      <c r="D20825" s="96" t="s">
        <v>20</v>
      </c>
      <c r="E20825" s="96"/>
      <c r="F20825" s="24" t="s">
        <v>2056</v>
      </c>
      <c r="G20825" s="97">
        <v>0.57869999999999999</v>
      </c>
      <c r="H20825" s="97"/>
      <c r="I20825" s="98">
        <v>24.94</v>
      </c>
      <c r="J20825" s="98"/>
      <c r="K20825" s="27">
        <f>TRUNC(TRUNC(G20825,8)*I20825,2)</f>
        <v>14.43</v>
      </c>
    </row>
    <row r="20826" spans="1:11" ht="18" customHeight="1" x14ac:dyDescent="0.25">
      <c r="A20826" s="9"/>
      <c r="B20826" s="9"/>
      <c r="C20826" s="9"/>
      <c r="D20826" s="9"/>
      <c r="E20826" s="9"/>
      <c r="F20826" s="9"/>
      <c r="G20826" s="91" t="s">
        <v>3912</v>
      </c>
      <c r="H20826" s="91"/>
      <c r="I20826" s="91"/>
      <c r="J20826" s="91"/>
      <c r="K20826" s="28">
        <f>SUM(K20824:K20825)</f>
        <v>42.8</v>
      </c>
    </row>
    <row r="20827" spans="1:11" ht="15" customHeight="1" x14ac:dyDescent="0.25">
      <c r="A20827" s="93" t="s">
        <v>3922</v>
      </c>
      <c r="B20827" s="93"/>
      <c r="C20827" s="93"/>
      <c r="D20827" s="94" t="s">
        <v>3</v>
      </c>
      <c r="E20827" s="94"/>
      <c r="F20827" s="23" t="s">
        <v>4</v>
      </c>
      <c r="G20827" s="94" t="s">
        <v>3894</v>
      </c>
      <c r="H20827" s="94"/>
      <c r="I20827" s="94" t="s">
        <v>3895</v>
      </c>
      <c r="J20827" s="94"/>
      <c r="K20827" s="23" t="s">
        <v>3896</v>
      </c>
    </row>
    <row r="20828" spans="1:11" ht="29.1" customHeight="1" x14ac:dyDescent="0.25">
      <c r="A20828" s="24" t="s">
        <v>4077</v>
      </c>
      <c r="B20828" s="95" t="s">
        <v>4078</v>
      </c>
      <c r="C20828" s="95"/>
      <c r="D20828" s="96" t="s">
        <v>20</v>
      </c>
      <c r="E20828" s="96"/>
      <c r="F20828" s="24" t="s">
        <v>34</v>
      </c>
      <c r="G20828" s="97">
        <v>2.2200000000000001E-2</v>
      </c>
      <c r="H20828" s="97"/>
      <c r="I20828" s="98">
        <v>924.6</v>
      </c>
      <c r="J20828" s="98"/>
      <c r="K20828" s="27">
        <f>TRUNC(TRUNC(G20828,8)*I20828,2)</f>
        <v>20.52</v>
      </c>
    </row>
    <row r="20829" spans="1:11" ht="15" customHeight="1" x14ac:dyDescent="0.25">
      <c r="A20829" s="9"/>
      <c r="B20829" s="9"/>
      <c r="C20829" s="9"/>
      <c r="D20829" s="9"/>
      <c r="E20829" s="9"/>
      <c r="F20829" s="9"/>
      <c r="G20829" s="91" t="s">
        <v>3933</v>
      </c>
      <c r="H20829" s="91"/>
      <c r="I20829" s="91"/>
      <c r="J20829" s="91"/>
      <c r="K20829" s="28">
        <f>SUM(K20828:K20828)</f>
        <v>20.52</v>
      </c>
    </row>
    <row r="20830" spans="1:11" ht="15" customHeight="1" x14ac:dyDescent="0.25">
      <c r="A20830" s="9"/>
      <c r="B20830" s="9"/>
      <c r="C20830" s="9"/>
      <c r="D20830" s="9"/>
      <c r="E20830" s="9"/>
      <c r="F20830" s="9"/>
      <c r="G20830" s="92" t="s">
        <v>3913</v>
      </c>
      <c r="H20830" s="92"/>
      <c r="I20830" s="92"/>
      <c r="J20830" s="92"/>
      <c r="K20830" s="29">
        <f>ROUND(SUM(K20822,K20826,K20829),2)</f>
        <v>1299.47</v>
      </c>
    </row>
    <row r="20831" spans="1:11" ht="9.9499999999999993" customHeight="1" x14ac:dyDescent="0.25">
      <c r="A20831" s="9"/>
      <c r="B20831" s="9"/>
      <c r="C20831" s="9"/>
      <c r="D20831" s="9"/>
      <c r="E20831" s="9"/>
      <c r="F20831" s="9"/>
      <c r="G20831" s="100"/>
      <c r="H20831" s="100"/>
      <c r="I20831" s="100"/>
      <c r="J20831" s="100"/>
      <c r="K20831" s="100"/>
    </row>
    <row r="20832" spans="1:11" ht="20.100000000000001" customHeight="1" x14ac:dyDescent="0.25">
      <c r="A20832" s="99" t="s">
        <v>3726</v>
      </c>
      <c r="B20832" s="99"/>
      <c r="C20832" s="99"/>
      <c r="D20832" s="99"/>
      <c r="E20832" s="99"/>
      <c r="F20832" s="99"/>
      <c r="G20832" s="99"/>
      <c r="H20832" s="99"/>
      <c r="I20832" s="99"/>
      <c r="J20832" s="99"/>
      <c r="K20832" s="99"/>
    </row>
    <row r="20833" spans="1:11" ht="15" customHeight="1" x14ac:dyDescent="0.25">
      <c r="A20833" s="93" t="s">
        <v>3893</v>
      </c>
      <c r="B20833" s="93"/>
      <c r="C20833" s="93"/>
      <c r="D20833" s="94" t="s">
        <v>3</v>
      </c>
      <c r="E20833" s="94"/>
      <c r="F20833" s="23" t="s">
        <v>4</v>
      </c>
      <c r="G20833" s="94" t="s">
        <v>3894</v>
      </c>
      <c r="H20833" s="94"/>
      <c r="I20833" s="94" t="s">
        <v>3895</v>
      </c>
      <c r="J20833" s="94"/>
      <c r="K20833" s="23" t="s">
        <v>3896</v>
      </c>
    </row>
    <row r="20834" spans="1:11" ht="15" customHeight="1" x14ac:dyDescent="0.25">
      <c r="A20834" s="24" t="s">
        <v>4067</v>
      </c>
      <c r="B20834" s="95" t="s">
        <v>4068</v>
      </c>
      <c r="C20834" s="95"/>
      <c r="D20834" s="96" t="s">
        <v>20</v>
      </c>
      <c r="E20834" s="96"/>
      <c r="F20834" s="24" t="s">
        <v>3903</v>
      </c>
      <c r="G20834" s="97">
        <v>8.6199999999999992</v>
      </c>
      <c r="H20834" s="97"/>
      <c r="I20834" s="98">
        <v>1.1299999999999999</v>
      </c>
      <c r="J20834" s="98"/>
      <c r="K20834" s="27">
        <f>TRUNC(TRUNC(G20834,8)*I20834,2)</f>
        <v>9.74</v>
      </c>
    </row>
    <row r="20835" spans="1:11" ht="29.1" customHeight="1" x14ac:dyDescent="0.25">
      <c r="A20835" s="24" t="s">
        <v>4069</v>
      </c>
      <c r="B20835" s="95" t="s">
        <v>4070</v>
      </c>
      <c r="C20835" s="95"/>
      <c r="D20835" s="96" t="s">
        <v>20</v>
      </c>
      <c r="E20835" s="96"/>
      <c r="F20835" s="24" t="s">
        <v>26</v>
      </c>
      <c r="G20835" s="97">
        <v>6.4375</v>
      </c>
      <c r="H20835" s="97"/>
      <c r="I20835" s="98">
        <v>17.63</v>
      </c>
      <c r="J20835" s="98"/>
      <c r="K20835" s="27">
        <f>TRUNC(TRUNC(G20835,8)*I20835,2)</f>
        <v>113.49</v>
      </c>
    </row>
    <row r="20836" spans="1:11" ht="15" customHeight="1" x14ac:dyDescent="0.25">
      <c r="A20836" s="24" t="s">
        <v>4071</v>
      </c>
      <c r="B20836" s="95" t="s">
        <v>4072</v>
      </c>
      <c r="C20836" s="95"/>
      <c r="D20836" s="96" t="s">
        <v>20</v>
      </c>
      <c r="E20836" s="96"/>
      <c r="F20836" s="24" t="s">
        <v>3903</v>
      </c>
      <c r="G20836" s="97">
        <v>0.24</v>
      </c>
      <c r="H20836" s="97"/>
      <c r="I20836" s="98">
        <v>3.58</v>
      </c>
      <c r="J20836" s="98"/>
      <c r="K20836" s="27">
        <f>TRUNC(TRUNC(G20836,8)*I20836,2)</f>
        <v>0.85</v>
      </c>
    </row>
    <row r="20837" spans="1:11" ht="15" customHeight="1" x14ac:dyDescent="0.25">
      <c r="A20837" s="9"/>
      <c r="B20837" s="9"/>
      <c r="C20837" s="9"/>
      <c r="D20837" s="9"/>
      <c r="E20837" s="9"/>
      <c r="F20837" s="9"/>
      <c r="G20837" s="91" t="s">
        <v>3906</v>
      </c>
      <c r="H20837" s="91"/>
      <c r="I20837" s="91"/>
      <c r="J20837" s="91"/>
      <c r="K20837" s="28">
        <f>SUM(K20834:K20836)</f>
        <v>124.07999999999998</v>
      </c>
    </row>
    <row r="20838" spans="1:11" ht="15" customHeight="1" x14ac:dyDescent="0.25">
      <c r="A20838" s="93" t="s">
        <v>3907</v>
      </c>
      <c r="B20838" s="93"/>
      <c r="C20838" s="93"/>
      <c r="D20838" s="94" t="s">
        <v>3</v>
      </c>
      <c r="E20838" s="94"/>
      <c r="F20838" s="23" t="s">
        <v>4</v>
      </c>
      <c r="G20838" s="94" t="s">
        <v>3894</v>
      </c>
      <c r="H20838" s="94"/>
      <c r="I20838" s="94" t="s">
        <v>3895</v>
      </c>
      <c r="J20838" s="94"/>
      <c r="K20838" s="23" t="s">
        <v>3896</v>
      </c>
    </row>
    <row r="20839" spans="1:11" ht="15" customHeight="1" x14ac:dyDescent="0.25">
      <c r="A20839" s="24" t="s">
        <v>3971</v>
      </c>
      <c r="B20839" s="95" t="s">
        <v>3972</v>
      </c>
      <c r="C20839" s="95"/>
      <c r="D20839" s="96" t="s">
        <v>20</v>
      </c>
      <c r="E20839" s="96"/>
      <c r="F20839" s="24" t="s">
        <v>2056</v>
      </c>
      <c r="G20839" s="97">
        <v>0.63900000000000001</v>
      </c>
      <c r="H20839" s="97"/>
      <c r="I20839" s="98">
        <v>32.69</v>
      </c>
      <c r="J20839" s="98"/>
      <c r="K20839" s="27">
        <f>TRUNC(TRUNC(G20839,8)*I20839,2)</f>
        <v>20.88</v>
      </c>
    </row>
    <row r="20840" spans="1:11" ht="15" customHeight="1" x14ac:dyDescent="0.25">
      <c r="A20840" s="24" t="s">
        <v>3910</v>
      </c>
      <c r="B20840" s="95" t="s">
        <v>3911</v>
      </c>
      <c r="C20840" s="95"/>
      <c r="D20840" s="96" t="s">
        <v>20</v>
      </c>
      <c r="E20840" s="96"/>
      <c r="F20840" s="24" t="s">
        <v>2056</v>
      </c>
      <c r="G20840" s="97">
        <v>1.2789999999999999</v>
      </c>
      <c r="H20840" s="97"/>
      <c r="I20840" s="98">
        <v>24.94</v>
      </c>
      <c r="J20840" s="98"/>
      <c r="K20840" s="27">
        <f>TRUNC(TRUNC(G20840,8)*I20840,2)</f>
        <v>31.89</v>
      </c>
    </row>
    <row r="20841" spans="1:11" ht="18" customHeight="1" x14ac:dyDescent="0.25">
      <c r="A20841" s="9"/>
      <c r="B20841" s="9"/>
      <c r="C20841" s="9"/>
      <c r="D20841" s="9"/>
      <c r="E20841" s="9"/>
      <c r="F20841" s="9"/>
      <c r="G20841" s="91" t="s">
        <v>3912</v>
      </c>
      <c r="H20841" s="91"/>
      <c r="I20841" s="91"/>
      <c r="J20841" s="91"/>
      <c r="K20841" s="28">
        <f>SUM(K20839:K20840)</f>
        <v>52.769999999999996</v>
      </c>
    </row>
    <row r="20842" spans="1:11" ht="15" customHeight="1" x14ac:dyDescent="0.25">
      <c r="A20842" s="9"/>
      <c r="B20842" s="9"/>
      <c r="C20842" s="9"/>
      <c r="D20842" s="9"/>
      <c r="E20842" s="9"/>
      <c r="F20842" s="9"/>
      <c r="G20842" s="92" t="s">
        <v>3913</v>
      </c>
      <c r="H20842" s="92"/>
      <c r="I20842" s="92"/>
      <c r="J20842" s="92"/>
      <c r="K20842" s="29">
        <f>ROUND(SUM(K20837,K20841),2)</f>
        <v>176.85</v>
      </c>
    </row>
    <row r="20843" spans="1:11" ht="9.9499999999999993" customHeight="1" x14ac:dyDescent="0.25">
      <c r="A20843" s="9"/>
      <c r="B20843" s="9"/>
      <c r="C20843" s="9"/>
      <c r="D20843" s="9"/>
      <c r="E20843" s="9"/>
      <c r="F20843" s="9"/>
      <c r="G20843" s="100"/>
      <c r="H20843" s="100"/>
      <c r="I20843" s="100"/>
      <c r="J20843" s="100"/>
      <c r="K20843" s="100"/>
    </row>
    <row r="20844" spans="1:11" ht="20.100000000000001" customHeight="1" x14ac:dyDescent="0.25">
      <c r="A20844" s="99" t="s">
        <v>3727</v>
      </c>
      <c r="B20844" s="99"/>
      <c r="C20844" s="99"/>
      <c r="D20844" s="99"/>
      <c r="E20844" s="99"/>
      <c r="F20844" s="99"/>
      <c r="G20844" s="99"/>
      <c r="H20844" s="99"/>
      <c r="I20844" s="99"/>
      <c r="J20844" s="99"/>
      <c r="K20844" s="99"/>
    </row>
    <row r="20845" spans="1:11" ht="20.100000000000001" customHeight="1" x14ac:dyDescent="0.25">
      <c r="A20845" s="106" t="s">
        <v>4010</v>
      </c>
      <c r="B20845" s="106"/>
      <c r="C20845" s="106"/>
      <c r="D20845" s="106"/>
      <c r="E20845" s="106"/>
      <c r="F20845" s="2" t="s">
        <v>4</v>
      </c>
      <c r="G20845" s="87" t="s">
        <v>4001</v>
      </c>
      <c r="H20845" s="87"/>
      <c r="I20845" s="87" t="s">
        <v>3895</v>
      </c>
      <c r="J20845" s="87"/>
      <c r="K20845" s="2" t="s">
        <v>4011</v>
      </c>
    </row>
    <row r="20846" spans="1:11" ht="15" customHeight="1" x14ac:dyDescent="0.25">
      <c r="A20846" s="6" t="s">
        <v>4079</v>
      </c>
      <c r="B20846" s="104" t="s">
        <v>4080</v>
      </c>
      <c r="C20846" s="104"/>
      <c r="D20846" s="104"/>
      <c r="E20846" s="104"/>
      <c r="F20846" s="6" t="s">
        <v>77</v>
      </c>
      <c r="G20846" s="113">
        <v>1.7700000000000001E-3</v>
      </c>
      <c r="H20846" s="113"/>
      <c r="I20846" s="105">
        <v>33.79</v>
      </c>
      <c r="J20846" s="105"/>
      <c r="K20846" s="33">
        <f>ROUND(ROUND(G20846,5)*I20846,4)</f>
        <v>5.9799999999999999E-2</v>
      </c>
    </row>
    <row r="20847" spans="1:11" ht="15" customHeight="1" x14ac:dyDescent="0.25">
      <c r="A20847" s="6" t="s">
        <v>4081</v>
      </c>
      <c r="B20847" s="104" t="s">
        <v>4082</v>
      </c>
      <c r="C20847" s="104"/>
      <c r="D20847" s="104"/>
      <c r="E20847" s="104"/>
      <c r="F20847" s="6" t="s">
        <v>77</v>
      </c>
      <c r="G20847" s="113">
        <v>3.9300000000000003E-3</v>
      </c>
      <c r="H20847" s="113"/>
      <c r="I20847" s="105">
        <v>448.02</v>
      </c>
      <c r="J20847" s="105"/>
      <c r="K20847" s="33">
        <f>ROUND(ROUND(G20847,5)*I20847,4)</f>
        <v>1.7606999999999999</v>
      </c>
    </row>
    <row r="20848" spans="1:11" ht="15" customHeight="1" x14ac:dyDescent="0.25">
      <c r="A20848" s="6" t="s">
        <v>4083</v>
      </c>
      <c r="B20848" s="104" t="s">
        <v>4084</v>
      </c>
      <c r="C20848" s="104"/>
      <c r="D20848" s="104"/>
      <c r="E20848" s="104"/>
      <c r="F20848" s="6" t="s">
        <v>77</v>
      </c>
      <c r="G20848" s="113">
        <v>7.0800000000000004E-3</v>
      </c>
      <c r="H20848" s="113"/>
      <c r="I20848" s="105">
        <v>46.06</v>
      </c>
      <c r="J20848" s="105"/>
      <c r="K20848" s="33">
        <f>ROUND(ROUND(G20848,5)*I20848,4)</f>
        <v>0.3261</v>
      </c>
    </row>
    <row r="20849" spans="1:11" ht="15" customHeight="1" x14ac:dyDescent="0.25">
      <c r="A20849" s="6" t="s">
        <v>4085</v>
      </c>
      <c r="B20849" s="104" t="s">
        <v>4086</v>
      </c>
      <c r="C20849" s="104"/>
      <c r="D20849" s="104"/>
      <c r="E20849" s="104"/>
      <c r="F20849" s="6" t="s">
        <v>103</v>
      </c>
      <c r="G20849" s="113">
        <v>1</v>
      </c>
      <c r="H20849" s="113"/>
      <c r="I20849" s="105">
        <v>16.98</v>
      </c>
      <c r="J20849" s="105"/>
      <c r="K20849" s="33">
        <f>ROUND(ROUND(G20849,5)*I20849,4)</f>
        <v>16.98</v>
      </c>
    </row>
    <row r="20850" spans="1:11" ht="15" customHeight="1" x14ac:dyDescent="0.25">
      <c r="A20850" s="1"/>
      <c r="B20850" s="1"/>
      <c r="C20850" s="1"/>
      <c r="D20850" s="1"/>
      <c r="E20850" s="1"/>
      <c r="F20850" s="1"/>
      <c r="G20850" s="85" t="s">
        <v>4014</v>
      </c>
      <c r="H20850" s="85"/>
      <c r="I20850" s="85"/>
      <c r="J20850" s="85"/>
      <c r="K20850" s="34">
        <f>SUM(K20846:K20849)</f>
        <v>19.1266</v>
      </c>
    </row>
    <row r="20851" spans="1:11" ht="15" customHeight="1" x14ac:dyDescent="0.25">
      <c r="A20851" s="106" t="s">
        <v>4015</v>
      </c>
      <c r="B20851" s="106"/>
      <c r="C20851" s="106"/>
      <c r="D20851" s="23" t="s">
        <v>4016</v>
      </c>
      <c r="E20851" s="94" t="s">
        <v>4017</v>
      </c>
      <c r="F20851" s="94"/>
      <c r="G20851" s="94" t="s">
        <v>4001</v>
      </c>
      <c r="H20851" s="94"/>
      <c r="I20851" s="94" t="s">
        <v>3895</v>
      </c>
      <c r="J20851" s="94"/>
      <c r="K20851" s="23" t="s">
        <v>4011</v>
      </c>
    </row>
    <row r="20852" spans="1:11" ht="27.95" customHeight="1" x14ac:dyDescent="0.25">
      <c r="A20852" s="38" t="s">
        <v>4085</v>
      </c>
      <c r="B20852" s="109" t="s">
        <v>4087</v>
      </c>
      <c r="C20852" s="109"/>
      <c r="D20852" s="38" t="s">
        <v>4019</v>
      </c>
      <c r="E20852" s="110" t="s">
        <v>4088</v>
      </c>
      <c r="F20852" s="110"/>
      <c r="G20852" s="111">
        <v>1.9630000000000002E-2</v>
      </c>
      <c r="H20852" s="111"/>
      <c r="I20852" s="112">
        <v>33.64</v>
      </c>
      <c r="J20852" s="112"/>
      <c r="K20852" s="41">
        <f>ROUND(ROUND(G20852,5)*I20852,4)</f>
        <v>0.66039999999999999</v>
      </c>
    </row>
    <row r="20853" spans="1:11" ht="15" customHeight="1" x14ac:dyDescent="0.25">
      <c r="A20853" s="1"/>
      <c r="B20853" s="1"/>
      <c r="C20853" s="1"/>
      <c r="D20853" s="1"/>
      <c r="E20853" s="1"/>
      <c r="F20853" s="1"/>
      <c r="G20853" s="85" t="s">
        <v>4021</v>
      </c>
      <c r="H20853" s="85"/>
      <c r="I20853" s="85"/>
      <c r="J20853" s="85"/>
      <c r="K20853" s="33">
        <f>SUM(K20852:K20852)</f>
        <v>0.66039999999999999</v>
      </c>
    </row>
    <row r="20854" spans="1:11" ht="12.95" customHeight="1" x14ac:dyDescent="0.25">
      <c r="A20854" s="106" t="s">
        <v>4022</v>
      </c>
      <c r="B20854" s="106"/>
      <c r="C20854" s="94" t="s">
        <v>4023</v>
      </c>
      <c r="D20854" s="94" t="s">
        <v>5</v>
      </c>
      <c r="E20854" s="94" t="s">
        <v>4024</v>
      </c>
      <c r="F20854" s="94"/>
      <c r="G20854" s="94" t="s">
        <v>4025</v>
      </c>
      <c r="H20854" s="94"/>
      <c r="I20854" s="94" t="s">
        <v>2086</v>
      </c>
      <c r="J20854" s="94"/>
      <c r="K20854" s="94" t="s">
        <v>4011</v>
      </c>
    </row>
    <row r="20855" spans="1:11" ht="12" customHeight="1" x14ac:dyDescent="0.25">
      <c r="A20855" s="106"/>
      <c r="B20855" s="106"/>
      <c r="C20855" s="94"/>
      <c r="D20855" s="94"/>
      <c r="E20855" s="23" t="s">
        <v>2092</v>
      </c>
      <c r="F20855" s="23" t="s">
        <v>4026</v>
      </c>
      <c r="G20855" s="23" t="s">
        <v>2092</v>
      </c>
      <c r="H20855" s="23" t="s">
        <v>4026</v>
      </c>
      <c r="I20855" s="23" t="s">
        <v>2092</v>
      </c>
      <c r="J20855" s="23" t="s">
        <v>4026</v>
      </c>
      <c r="K20855" s="94"/>
    </row>
    <row r="20856" spans="1:11" ht="27.95" customHeight="1" x14ac:dyDescent="0.25">
      <c r="A20856" s="38" t="s">
        <v>4085</v>
      </c>
      <c r="B20856" s="39" t="s">
        <v>4087</v>
      </c>
      <c r="C20856" s="38" t="s">
        <v>4027</v>
      </c>
      <c r="D20856" s="40">
        <v>1.9630000000000002E-2</v>
      </c>
      <c r="E20856" s="42">
        <v>0</v>
      </c>
      <c r="F20856" s="43">
        <v>1.1100000000000001</v>
      </c>
      <c r="G20856" s="42">
        <v>0</v>
      </c>
      <c r="H20856" s="43">
        <v>0.88</v>
      </c>
      <c r="I20856" s="42">
        <v>0</v>
      </c>
      <c r="J20856" s="43">
        <v>0.72</v>
      </c>
      <c r="K20856" s="41">
        <f>ROUND(D20856*(ROUND(E20856*F20856,4)+ROUND(G20856*H20856,4)+ROUND(I20856*J20856,4)),4)</f>
        <v>0</v>
      </c>
    </row>
    <row r="20857" spans="1:11" ht="15" customHeight="1" x14ac:dyDescent="0.25">
      <c r="A20857" s="1"/>
      <c r="B20857" s="1"/>
      <c r="C20857" s="1"/>
      <c r="D20857" s="1"/>
      <c r="E20857" s="1"/>
      <c r="F20857" s="1"/>
      <c r="G20857" s="85" t="s">
        <v>4028</v>
      </c>
      <c r="H20857" s="85"/>
      <c r="I20857" s="85"/>
      <c r="J20857" s="85"/>
      <c r="K20857" s="33">
        <f>SUM(K20855:K20856)</f>
        <v>0</v>
      </c>
    </row>
    <row r="20858" spans="1:11" ht="15" customHeight="1" x14ac:dyDescent="0.25">
      <c r="A20858" s="9"/>
      <c r="B20858" s="9"/>
      <c r="C20858" s="9"/>
      <c r="D20858" s="9"/>
      <c r="E20858" s="9"/>
      <c r="F20858" s="9"/>
      <c r="G20858" s="92" t="s">
        <v>4029</v>
      </c>
      <c r="H20858" s="92"/>
      <c r="I20858" s="92"/>
      <c r="J20858" s="92"/>
      <c r="K20858" s="33">
        <f>SUM(K20850,K20853,K20857)</f>
        <v>19.786999999999999</v>
      </c>
    </row>
    <row r="20859" spans="1:11" ht="15" customHeight="1" x14ac:dyDescent="0.25">
      <c r="A20859" s="9"/>
      <c r="B20859" s="9"/>
      <c r="C20859" s="9"/>
      <c r="D20859" s="9"/>
      <c r="E20859" s="9"/>
      <c r="F20859" s="9"/>
      <c r="G20859" s="92" t="s">
        <v>3913</v>
      </c>
      <c r="H20859" s="92"/>
      <c r="I20859" s="92"/>
      <c r="J20859" s="92"/>
      <c r="K20859" s="29">
        <f>ROUND(SUM(K20858),2)</f>
        <v>19.79</v>
      </c>
    </row>
    <row r="20860" spans="1:11" ht="9.9499999999999993" customHeight="1" x14ac:dyDescent="0.25">
      <c r="A20860" s="9"/>
      <c r="B20860" s="9"/>
      <c r="C20860" s="9"/>
      <c r="D20860" s="9"/>
      <c r="E20860" s="9"/>
      <c r="F20860" s="9"/>
      <c r="G20860" s="100"/>
      <c r="H20860" s="100"/>
      <c r="I20860" s="100"/>
      <c r="J20860" s="100"/>
      <c r="K20860" s="100"/>
    </row>
    <row r="20861" spans="1:11" ht="20.100000000000001" customHeight="1" x14ac:dyDescent="0.25">
      <c r="A20861" s="99" t="s">
        <v>3728</v>
      </c>
      <c r="B20861" s="99"/>
      <c r="C20861" s="99"/>
      <c r="D20861" s="99"/>
      <c r="E20861" s="99"/>
      <c r="F20861" s="99"/>
      <c r="G20861" s="99"/>
      <c r="H20861" s="99"/>
      <c r="I20861" s="99"/>
      <c r="J20861" s="99"/>
      <c r="K20861" s="99"/>
    </row>
    <row r="20862" spans="1:11" ht="15" customHeight="1" x14ac:dyDescent="0.25">
      <c r="A20862" s="93" t="s">
        <v>3893</v>
      </c>
      <c r="B20862" s="93"/>
      <c r="C20862" s="93"/>
      <c r="D20862" s="94" t="s">
        <v>3</v>
      </c>
      <c r="E20862" s="94"/>
      <c r="F20862" s="23" t="s">
        <v>4</v>
      </c>
      <c r="G20862" s="94" t="s">
        <v>3894</v>
      </c>
      <c r="H20862" s="94"/>
      <c r="I20862" s="94" t="s">
        <v>3895</v>
      </c>
      <c r="J20862" s="94"/>
      <c r="K20862" s="23" t="s">
        <v>3896</v>
      </c>
    </row>
    <row r="20863" spans="1:11" ht="15" customHeight="1" x14ac:dyDescent="0.25">
      <c r="A20863" s="24" t="s">
        <v>4089</v>
      </c>
      <c r="B20863" s="95" t="s">
        <v>4090</v>
      </c>
      <c r="C20863" s="95"/>
      <c r="D20863" s="96" t="s">
        <v>20</v>
      </c>
      <c r="E20863" s="96"/>
      <c r="F20863" s="24" t="s">
        <v>16</v>
      </c>
      <c r="G20863" s="97">
        <v>1</v>
      </c>
      <c r="H20863" s="97"/>
      <c r="I20863" s="98">
        <v>12.85</v>
      </c>
      <c r="J20863" s="98"/>
      <c r="K20863" s="27">
        <f>TRUNC(TRUNC(G20863,8)*I20863,2)</f>
        <v>12.85</v>
      </c>
    </row>
    <row r="20864" spans="1:11" ht="15" customHeight="1" x14ac:dyDescent="0.25">
      <c r="A20864" s="9"/>
      <c r="B20864" s="9"/>
      <c r="C20864" s="9"/>
      <c r="D20864" s="9"/>
      <c r="E20864" s="9"/>
      <c r="F20864" s="9"/>
      <c r="G20864" s="91" t="s">
        <v>3906</v>
      </c>
      <c r="H20864" s="91"/>
      <c r="I20864" s="91"/>
      <c r="J20864" s="91"/>
      <c r="K20864" s="28">
        <f>SUM(K20863:K20863)</f>
        <v>12.85</v>
      </c>
    </row>
    <row r="20865" spans="1:11" ht="15" customHeight="1" x14ac:dyDescent="0.25">
      <c r="A20865" s="93" t="s">
        <v>3907</v>
      </c>
      <c r="B20865" s="93"/>
      <c r="C20865" s="93"/>
      <c r="D20865" s="94" t="s">
        <v>3</v>
      </c>
      <c r="E20865" s="94"/>
      <c r="F20865" s="23" t="s">
        <v>4</v>
      </c>
      <c r="G20865" s="94" t="s">
        <v>3894</v>
      </c>
      <c r="H20865" s="94"/>
      <c r="I20865" s="94" t="s">
        <v>3895</v>
      </c>
      <c r="J20865" s="94"/>
      <c r="K20865" s="23" t="s">
        <v>3896</v>
      </c>
    </row>
    <row r="20866" spans="1:11" ht="15" customHeight="1" x14ac:dyDescent="0.25">
      <c r="A20866" s="24" t="s">
        <v>3961</v>
      </c>
      <c r="B20866" s="95" t="s">
        <v>3962</v>
      </c>
      <c r="C20866" s="95"/>
      <c r="D20866" s="96" t="s">
        <v>20</v>
      </c>
      <c r="E20866" s="96"/>
      <c r="F20866" s="24" t="s">
        <v>2056</v>
      </c>
      <c r="G20866" s="97">
        <v>2.7699999999999999E-2</v>
      </c>
      <c r="H20866" s="97"/>
      <c r="I20866" s="98">
        <v>29.5</v>
      </c>
      <c r="J20866" s="98"/>
      <c r="K20866" s="27">
        <f>TRUNC(TRUNC(G20866,8)*I20866,2)</f>
        <v>0.81</v>
      </c>
    </row>
    <row r="20867" spans="1:11" ht="15" customHeight="1" x14ac:dyDescent="0.25">
      <c r="A20867" s="24" t="s">
        <v>3910</v>
      </c>
      <c r="B20867" s="95" t="s">
        <v>3911</v>
      </c>
      <c r="C20867" s="95"/>
      <c r="D20867" s="96" t="s">
        <v>20</v>
      </c>
      <c r="E20867" s="96"/>
      <c r="F20867" s="24" t="s">
        <v>2056</v>
      </c>
      <c r="G20867" s="97">
        <v>0.1386</v>
      </c>
      <c r="H20867" s="97"/>
      <c r="I20867" s="98">
        <v>24.94</v>
      </c>
      <c r="J20867" s="98"/>
      <c r="K20867" s="27">
        <f>TRUNC(TRUNC(G20867,8)*I20867,2)</f>
        <v>3.45</v>
      </c>
    </row>
    <row r="20868" spans="1:11" ht="18" customHeight="1" x14ac:dyDescent="0.25">
      <c r="A20868" s="9"/>
      <c r="B20868" s="9"/>
      <c r="C20868" s="9"/>
      <c r="D20868" s="9"/>
      <c r="E20868" s="9"/>
      <c r="F20868" s="9"/>
      <c r="G20868" s="91" t="s">
        <v>3912</v>
      </c>
      <c r="H20868" s="91"/>
      <c r="I20868" s="91"/>
      <c r="J20868" s="91"/>
      <c r="K20868" s="28">
        <f>SUM(K20866:K20867)</f>
        <v>4.26</v>
      </c>
    </row>
    <row r="20869" spans="1:11" ht="15" customHeight="1" x14ac:dyDescent="0.25">
      <c r="A20869" s="9"/>
      <c r="B20869" s="9"/>
      <c r="C20869" s="9"/>
      <c r="D20869" s="9"/>
      <c r="E20869" s="9"/>
      <c r="F20869" s="9"/>
      <c r="G20869" s="92" t="s">
        <v>3913</v>
      </c>
      <c r="H20869" s="92"/>
      <c r="I20869" s="92"/>
      <c r="J20869" s="92"/>
      <c r="K20869" s="29">
        <f>ROUND(SUM(K20864,K20868),2)</f>
        <v>17.11</v>
      </c>
    </row>
    <row r="20870" spans="1:11" ht="9.9499999999999993" customHeight="1" x14ac:dyDescent="0.25">
      <c r="A20870" s="9"/>
      <c r="B20870" s="9"/>
      <c r="C20870" s="9"/>
      <c r="D20870" s="9"/>
      <c r="E20870" s="9"/>
      <c r="F20870" s="9"/>
      <c r="G20870" s="100"/>
      <c r="H20870" s="100"/>
      <c r="I20870" s="100"/>
      <c r="J20870" s="100"/>
      <c r="K20870" s="100"/>
    </row>
    <row r="20871" spans="1:11" ht="20.100000000000001" customHeight="1" x14ac:dyDescent="0.25">
      <c r="A20871" s="99" t="s">
        <v>3729</v>
      </c>
      <c r="B20871" s="99"/>
      <c r="C20871" s="99"/>
      <c r="D20871" s="99"/>
      <c r="E20871" s="99"/>
      <c r="F20871" s="99"/>
      <c r="G20871" s="99"/>
      <c r="H20871" s="99"/>
      <c r="I20871" s="99"/>
      <c r="J20871" s="99"/>
      <c r="K20871" s="99"/>
    </row>
    <row r="20872" spans="1:11" ht="12.95" customHeight="1" x14ac:dyDescent="0.25">
      <c r="A20872" s="107" t="s">
        <v>3984</v>
      </c>
      <c r="B20872" s="107"/>
      <c r="C20872" s="107"/>
      <c r="D20872" s="108" t="s">
        <v>3985</v>
      </c>
      <c r="E20872" s="87" t="s">
        <v>3986</v>
      </c>
      <c r="F20872" s="87"/>
      <c r="G20872" s="87" t="s">
        <v>3987</v>
      </c>
      <c r="H20872" s="87"/>
      <c r="I20872" s="87"/>
      <c r="J20872" s="87"/>
      <c r="K20872" s="87" t="s">
        <v>3988</v>
      </c>
    </row>
    <row r="20873" spans="1:11" ht="12" customHeight="1" x14ac:dyDescent="0.25">
      <c r="A20873" s="107"/>
      <c r="B20873" s="107"/>
      <c r="C20873" s="107"/>
      <c r="D20873" s="108"/>
      <c r="E20873" s="23" t="s">
        <v>3989</v>
      </c>
      <c r="F20873" s="23" t="s">
        <v>3990</v>
      </c>
      <c r="G20873" s="94" t="s">
        <v>3989</v>
      </c>
      <c r="H20873" s="94"/>
      <c r="I20873" s="94" t="s">
        <v>3990</v>
      </c>
      <c r="J20873" s="94"/>
      <c r="K20873" s="87"/>
    </row>
    <row r="20874" spans="1:11" ht="15.95" customHeight="1" x14ac:dyDescent="0.25">
      <c r="A20874" s="6" t="s">
        <v>4091</v>
      </c>
      <c r="B20874" s="104" t="s">
        <v>4092</v>
      </c>
      <c r="C20874" s="104"/>
      <c r="D20874" s="44">
        <v>1</v>
      </c>
      <c r="E20874" s="32">
        <v>0.8</v>
      </c>
      <c r="F20874" s="32">
        <v>0.19999999999999996</v>
      </c>
      <c r="G20874" s="105">
        <v>5.32</v>
      </c>
      <c r="H20874" s="105"/>
      <c r="I20874" s="105">
        <v>0.5</v>
      </c>
      <c r="J20874" s="105"/>
      <c r="K20874" s="33">
        <f>TRUNC(D20874*(TRUNC(E20874*G20874,4)+TRUNC(F20874*I20874,4)),4)</f>
        <v>4.3559999999999999</v>
      </c>
    </row>
    <row r="20875" spans="1:11" ht="15" customHeight="1" x14ac:dyDescent="0.25">
      <c r="A20875" s="1"/>
      <c r="B20875" s="1"/>
      <c r="C20875" s="1"/>
      <c r="D20875" s="1"/>
      <c r="E20875" s="1"/>
      <c r="F20875" s="1"/>
      <c r="G20875" s="85" t="s">
        <v>3999</v>
      </c>
      <c r="H20875" s="85"/>
      <c r="I20875" s="85"/>
      <c r="J20875" s="85"/>
      <c r="K20875" s="34">
        <f>SUM(K20873:K20874)</f>
        <v>4.3559999999999999</v>
      </c>
    </row>
    <row r="20876" spans="1:11" ht="20.100000000000001" customHeight="1" x14ac:dyDescent="0.25">
      <c r="A20876" s="106" t="s">
        <v>4000</v>
      </c>
      <c r="B20876" s="106"/>
      <c r="C20876" s="106"/>
      <c r="D20876" s="106"/>
      <c r="E20876" s="106"/>
      <c r="F20876" s="2" t="s">
        <v>4</v>
      </c>
      <c r="G20876" s="87" t="s">
        <v>4001</v>
      </c>
      <c r="H20876" s="87"/>
      <c r="I20876" s="87" t="s">
        <v>4002</v>
      </c>
      <c r="J20876" s="87"/>
      <c r="K20876" s="2" t="s">
        <v>3988</v>
      </c>
    </row>
    <row r="20877" spans="1:11" ht="15" customHeight="1" x14ac:dyDescent="0.25">
      <c r="A20877" s="6" t="s">
        <v>4093</v>
      </c>
      <c r="B20877" s="101" t="s">
        <v>4094</v>
      </c>
      <c r="C20877" s="101"/>
      <c r="D20877" s="101"/>
      <c r="E20877" s="101"/>
      <c r="F20877" s="6" t="s">
        <v>3940</v>
      </c>
      <c r="G20877" s="102">
        <v>0.1333</v>
      </c>
      <c r="H20877" s="102"/>
      <c r="I20877" s="103">
        <v>3.96</v>
      </c>
      <c r="J20877" s="103"/>
      <c r="K20877" s="7">
        <f>TRUNC(TRUNC(G20877,8)*I20877,2)</f>
        <v>0.52</v>
      </c>
    </row>
    <row r="20878" spans="1:11" ht="15" customHeight="1" x14ac:dyDescent="0.25">
      <c r="A20878" s="6" t="s">
        <v>4095</v>
      </c>
      <c r="B20878" s="101" t="s">
        <v>4096</v>
      </c>
      <c r="C20878" s="101"/>
      <c r="D20878" s="101"/>
      <c r="E20878" s="101"/>
      <c r="F20878" s="6" t="s">
        <v>3940</v>
      </c>
      <c r="G20878" s="102">
        <v>2</v>
      </c>
      <c r="H20878" s="102"/>
      <c r="I20878" s="103">
        <v>14.41</v>
      </c>
      <c r="J20878" s="103"/>
      <c r="K20878" s="7">
        <f>TRUNC(TRUNC(G20878,8)*I20878,2)</f>
        <v>28.82</v>
      </c>
    </row>
    <row r="20879" spans="1:11" ht="15" customHeight="1" x14ac:dyDescent="0.25">
      <c r="A20879" s="6" t="s">
        <v>4097</v>
      </c>
      <c r="B20879" s="101" t="s">
        <v>4098</v>
      </c>
      <c r="C20879" s="101"/>
      <c r="D20879" s="101"/>
      <c r="E20879" s="101"/>
      <c r="F20879" s="6" t="s">
        <v>3940</v>
      </c>
      <c r="G20879" s="102">
        <v>3</v>
      </c>
      <c r="H20879" s="102"/>
      <c r="I20879" s="103">
        <v>14.58</v>
      </c>
      <c r="J20879" s="103"/>
      <c r="K20879" s="7">
        <f>TRUNC(TRUNC(G20879,8)*I20879,2)</f>
        <v>43.74</v>
      </c>
    </row>
    <row r="20880" spans="1:11" ht="15" customHeight="1" x14ac:dyDescent="0.25">
      <c r="A20880" s="1"/>
      <c r="B20880" s="1"/>
      <c r="C20880" s="1"/>
      <c r="D20880" s="1"/>
      <c r="E20880" s="1"/>
      <c r="F20880" s="1"/>
      <c r="G20880" s="85" t="s">
        <v>4005</v>
      </c>
      <c r="H20880" s="85"/>
      <c r="I20880" s="85"/>
      <c r="J20880" s="85"/>
      <c r="K20880" s="29">
        <f>SUM(K20877:K20879)</f>
        <v>73.08</v>
      </c>
    </row>
    <row r="20881" spans="1:11" ht="15" customHeight="1" x14ac:dyDescent="0.25">
      <c r="A20881" s="9"/>
      <c r="B20881" s="9"/>
      <c r="C20881" s="9"/>
      <c r="D20881" s="9"/>
      <c r="E20881" s="9"/>
      <c r="F20881" s="9"/>
      <c r="G20881" s="92" t="s">
        <v>4006</v>
      </c>
      <c r="H20881" s="92"/>
      <c r="I20881" s="92"/>
      <c r="J20881" s="92"/>
      <c r="K20881" s="33">
        <f>SUM(K20875,K20880)</f>
        <v>77.435999999999993</v>
      </c>
    </row>
    <row r="20882" spans="1:11" ht="15" customHeight="1" x14ac:dyDescent="0.25">
      <c r="A20882" s="9"/>
      <c r="B20882" s="9"/>
      <c r="C20882" s="9"/>
      <c r="D20882" s="9"/>
      <c r="E20882" s="9"/>
      <c r="F20882" s="9"/>
      <c r="G20882" s="92" t="s">
        <v>4007</v>
      </c>
      <c r="H20882" s="92"/>
      <c r="I20882" s="92"/>
      <c r="J20882" s="92"/>
      <c r="K20882" s="35">
        <v>22.5</v>
      </c>
    </row>
    <row r="20883" spans="1:11" ht="15" customHeight="1" x14ac:dyDescent="0.25">
      <c r="A20883" s="9"/>
      <c r="B20883" s="9"/>
      <c r="C20883" s="9"/>
      <c r="D20883" s="9"/>
      <c r="E20883" s="9"/>
      <c r="F20883" s="9"/>
      <c r="G20883" s="92" t="s">
        <v>4008</v>
      </c>
      <c r="H20883" s="92"/>
      <c r="I20883" s="92"/>
      <c r="J20883" s="92"/>
      <c r="K20883" s="33">
        <f>TRUNC(K20881/K20882,4)</f>
        <v>3.4416000000000002</v>
      </c>
    </row>
    <row r="20884" spans="1:11" ht="15" customHeight="1" x14ac:dyDescent="0.25">
      <c r="A20884" s="9"/>
      <c r="B20884" s="9"/>
      <c r="C20884" s="9"/>
      <c r="D20884" s="9"/>
      <c r="E20884" s="9"/>
      <c r="F20884" s="9"/>
      <c r="G20884" s="92" t="s">
        <v>4029</v>
      </c>
      <c r="H20884" s="92"/>
      <c r="I20884" s="92"/>
      <c r="J20884" s="92"/>
      <c r="K20884" s="33">
        <f>SUM(K20883)</f>
        <v>3.4416000000000002</v>
      </c>
    </row>
    <row r="20885" spans="1:11" ht="15" customHeight="1" x14ac:dyDescent="0.25">
      <c r="A20885" s="9"/>
      <c r="B20885" s="9"/>
      <c r="C20885" s="9"/>
      <c r="D20885" s="9"/>
      <c r="E20885" s="9"/>
      <c r="F20885" s="9"/>
      <c r="G20885" s="92" t="s">
        <v>3913</v>
      </c>
      <c r="H20885" s="92"/>
      <c r="I20885" s="92"/>
      <c r="J20885" s="92"/>
      <c r="K20885" s="29">
        <f>ROUND(SUM(K20884),2)</f>
        <v>3.44</v>
      </c>
    </row>
    <row r="20886" spans="1:11" ht="9.9499999999999993" customHeight="1" x14ac:dyDescent="0.25">
      <c r="A20886" s="9"/>
      <c r="B20886" s="9"/>
      <c r="C20886" s="9"/>
      <c r="D20886" s="9"/>
      <c r="E20886" s="9"/>
      <c r="F20886" s="9"/>
      <c r="G20886" s="100"/>
      <c r="H20886" s="100"/>
      <c r="I20886" s="100"/>
      <c r="J20886" s="100"/>
      <c r="K20886" s="100"/>
    </row>
    <row r="20887" spans="1:11" ht="20.100000000000001" customHeight="1" x14ac:dyDescent="0.25">
      <c r="A20887" s="99" t="s">
        <v>3730</v>
      </c>
      <c r="B20887" s="99"/>
      <c r="C20887" s="99"/>
      <c r="D20887" s="99"/>
      <c r="E20887" s="99"/>
      <c r="F20887" s="99"/>
      <c r="G20887" s="99"/>
      <c r="H20887" s="99"/>
      <c r="I20887" s="99"/>
      <c r="J20887" s="99"/>
      <c r="K20887" s="99"/>
    </row>
    <row r="20888" spans="1:11" ht="15" customHeight="1" x14ac:dyDescent="0.25">
      <c r="A20888" s="93" t="s">
        <v>3893</v>
      </c>
      <c r="B20888" s="93"/>
      <c r="C20888" s="93"/>
      <c r="D20888" s="94" t="s">
        <v>3</v>
      </c>
      <c r="E20888" s="94"/>
      <c r="F20888" s="23" t="s">
        <v>4</v>
      </c>
      <c r="G20888" s="94" t="s">
        <v>3894</v>
      </c>
      <c r="H20888" s="94"/>
      <c r="I20888" s="94" t="s">
        <v>3895</v>
      </c>
      <c r="J20888" s="94"/>
      <c r="K20888" s="23" t="s">
        <v>3896</v>
      </c>
    </row>
    <row r="20889" spans="1:11" ht="15" customHeight="1" x14ac:dyDescent="0.25">
      <c r="A20889" s="24" t="s">
        <v>3951</v>
      </c>
      <c r="B20889" s="95" t="s">
        <v>3952</v>
      </c>
      <c r="C20889" s="95"/>
      <c r="D20889" s="96" t="s">
        <v>3953</v>
      </c>
      <c r="E20889" s="96"/>
      <c r="F20889" s="24" t="s">
        <v>3954</v>
      </c>
      <c r="G20889" s="97">
        <v>4.0000000000000001E-3</v>
      </c>
      <c r="H20889" s="97"/>
      <c r="I20889" s="98">
        <v>215</v>
      </c>
      <c r="J20889" s="98"/>
      <c r="K20889" s="27">
        <f>ROUND(ROUND(G20889,8)*I20889,2)</f>
        <v>0.86</v>
      </c>
    </row>
    <row r="20890" spans="1:11" ht="15" customHeight="1" x14ac:dyDescent="0.25">
      <c r="A20890" s="24" t="s">
        <v>3955</v>
      </c>
      <c r="B20890" s="95" t="s">
        <v>3956</v>
      </c>
      <c r="C20890" s="95"/>
      <c r="D20890" s="96" t="s">
        <v>20</v>
      </c>
      <c r="E20890" s="96"/>
      <c r="F20890" s="24" t="s">
        <v>3903</v>
      </c>
      <c r="G20890" s="97">
        <v>5.0000000000000001E-3</v>
      </c>
      <c r="H20890" s="97"/>
      <c r="I20890" s="98">
        <v>19.37</v>
      </c>
      <c r="J20890" s="98"/>
      <c r="K20890" s="27">
        <f>ROUND(ROUND(G20890,8)*I20890,2)</f>
        <v>0.1</v>
      </c>
    </row>
    <row r="20891" spans="1:11" ht="15" customHeight="1" x14ac:dyDescent="0.25">
      <c r="A20891" s="9"/>
      <c r="B20891" s="9"/>
      <c r="C20891" s="9"/>
      <c r="D20891" s="9"/>
      <c r="E20891" s="9"/>
      <c r="F20891" s="9"/>
      <c r="G20891" s="91" t="s">
        <v>3906</v>
      </c>
      <c r="H20891" s="91"/>
      <c r="I20891" s="91"/>
      <c r="J20891" s="91"/>
      <c r="K20891" s="28">
        <f>SUM(K20889:K20890)</f>
        <v>0.96</v>
      </c>
    </row>
    <row r="20892" spans="1:11" ht="15" customHeight="1" x14ac:dyDescent="0.25">
      <c r="A20892" s="93" t="s">
        <v>3907</v>
      </c>
      <c r="B20892" s="93"/>
      <c r="C20892" s="93"/>
      <c r="D20892" s="94" t="s">
        <v>3</v>
      </c>
      <c r="E20892" s="94"/>
      <c r="F20892" s="23" t="s">
        <v>4</v>
      </c>
      <c r="G20892" s="94" t="s">
        <v>3894</v>
      </c>
      <c r="H20892" s="94"/>
      <c r="I20892" s="94" t="s">
        <v>3895</v>
      </c>
      <c r="J20892" s="94"/>
      <c r="K20892" s="23" t="s">
        <v>3896</v>
      </c>
    </row>
    <row r="20893" spans="1:11" ht="21" customHeight="1" x14ac:dyDescent="0.25">
      <c r="A20893" s="24" t="s">
        <v>3908</v>
      </c>
      <c r="B20893" s="95" t="s">
        <v>3909</v>
      </c>
      <c r="C20893" s="95"/>
      <c r="D20893" s="96" t="s">
        <v>20</v>
      </c>
      <c r="E20893" s="96"/>
      <c r="F20893" s="24" t="s">
        <v>2056</v>
      </c>
      <c r="G20893" s="97">
        <v>0.03</v>
      </c>
      <c r="H20893" s="97"/>
      <c r="I20893" s="98">
        <v>32.24</v>
      </c>
      <c r="J20893" s="98"/>
      <c r="K20893" s="27">
        <f>ROUND(ROUND(G20893,8)*I20893,2)</f>
        <v>0.97</v>
      </c>
    </row>
    <row r="20894" spans="1:11" ht="15" customHeight="1" x14ac:dyDescent="0.25">
      <c r="A20894" s="24" t="s">
        <v>3910</v>
      </c>
      <c r="B20894" s="95" t="s">
        <v>3911</v>
      </c>
      <c r="C20894" s="95"/>
      <c r="D20894" s="96" t="s">
        <v>20</v>
      </c>
      <c r="E20894" s="96"/>
      <c r="F20894" s="24" t="s">
        <v>2056</v>
      </c>
      <c r="G20894" s="97">
        <v>0.03</v>
      </c>
      <c r="H20894" s="97"/>
      <c r="I20894" s="98">
        <v>24.94</v>
      </c>
      <c r="J20894" s="98"/>
      <c r="K20894" s="27">
        <f>ROUND(ROUND(G20894,8)*I20894,2)</f>
        <v>0.75</v>
      </c>
    </row>
    <row r="20895" spans="1:11" ht="18" customHeight="1" x14ac:dyDescent="0.25">
      <c r="A20895" s="9"/>
      <c r="B20895" s="9"/>
      <c r="C20895" s="9"/>
      <c r="D20895" s="9"/>
      <c r="E20895" s="9"/>
      <c r="F20895" s="9"/>
      <c r="G20895" s="91" t="s">
        <v>3912</v>
      </c>
      <c r="H20895" s="91"/>
      <c r="I20895" s="91"/>
      <c r="J20895" s="91"/>
      <c r="K20895" s="28">
        <f>SUM(K20893:K20894)</f>
        <v>1.72</v>
      </c>
    </row>
    <row r="20896" spans="1:11" ht="15" customHeight="1" x14ac:dyDescent="0.25">
      <c r="A20896" s="9"/>
      <c r="B20896" s="9"/>
      <c r="C20896" s="9"/>
      <c r="D20896" s="9"/>
      <c r="E20896" s="9"/>
      <c r="F20896" s="9"/>
      <c r="G20896" s="92" t="s">
        <v>3913</v>
      </c>
      <c r="H20896" s="92"/>
      <c r="I20896" s="92"/>
      <c r="J20896" s="92"/>
      <c r="K20896" s="29">
        <f>ROUND(SUM(K20891,K20895),2)</f>
        <v>2.68</v>
      </c>
    </row>
    <row r="20897" spans="1:11" ht="9.9499999999999993" customHeight="1" x14ac:dyDescent="0.25">
      <c r="A20897" s="9"/>
      <c r="B20897" s="9"/>
      <c r="C20897" s="9"/>
      <c r="D20897" s="9"/>
      <c r="E20897" s="9"/>
      <c r="F20897" s="9"/>
      <c r="G20897" s="100"/>
      <c r="H20897" s="100"/>
      <c r="I20897" s="100"/>
      <c r="J20897" s="100"/>
      <c r="K20897" s="100"/>
    </row>
    <row r="20898" spans="1:11" ht="20.100000000000001" customHeight="1" x14ac:dyDescent="0.25">
      <c r="A20898" s="99" t="s">
        <v>3731</v>
      </c>
      <c r="B20898" s="99"/>
      <c r="C20898" s="99"/>
      <c r="D20898" s="99"/>
      <c r="E20898" s="99"/>
      <c r="F20898" s="99"/>
      <c r="G20898" s="99"/>
      <c r="H20898" s="99"/>
      <c r="I20898" s="99"/>
      <c r="J20898" s="99"/>
      <c r="K20898" s="99"/>
    </row>
    <row r="20899" spans="1:11" ht="15" customHeight="1" x14ac:dyDescent="0.25">
      <c r="A20899" s="93" t="s">
        <v>3916</v>
      </c>
      <c r="B20899" s="93"/>
      <c r="C20899" s="93"/>
      <c r="D20899" s="94" t="s">
        <v>3</v>
      </c>
      <c r="E20899" s="94"/>
      <c r="F20899" s="23" t="s">
        <v>4</v>
      </c>
      <c r="G20899" s="94" t="s">
        <v>3894</v>
      </c>
      <c r="H20899" s="94"/>
      <c r="I20899" s="94" t="s">
        <v>3895</v>
      </c>
      <c r="J20899" s="94"/>
      <c r="K20899" s="23" t="s">
        <v>3896</v>
      </c>
    </row>
    <row r="20900" spans="1:11" ht="29.1" customHeight="1" x14ac:dyDescent="0.25">
      <c r="A20900" s="24" t="s">
        <v>3957</v>
      </c>
      <c r="B20900" s="95" t="s">
        <v>3958</v>
      </c>
      <c r="C20900" s="95"/>
      <c r="D20900" s="96" t="s">
        <v>20</v>
      </c>
      <c r="E20900" s="96"/>
      <c r="F20900" s="24" t="s">
        <v>3936</v>
      </c>
      <c r="G20900" s="97">
        <v>2.8999999999999998E-3</v>
      </c>
      <c r="H20900" s="97"/>
      <c r="I20900" s="98">
        <v>75.540000000000006</v>
      </c>
      <c r="J20900" s="98"/>
      <c r="K20900" s="27">
        <f>TRUNC(TRUNC(G20900,8)*I20900,2)</f>
        <v>0.21</v>
      </c>
    </row>
    <row r="20901" spans="1:11" ht="29.1" customHeight="1" x14ac:dyDescent="0.25">
      <c r="A20901" s="24" t="s">
        <v>3959</v>
      </c>
      <c r="B20901" s="95" t="s">
        <v>3960</v>
      </c>
      <c r="C20901" s="95"/>
      <c r="D20901" s="96" t="s">
        <v>20</v>
      </c>
      <c r="E20901" s="96"/>
      <c r="F20901" s="24" t="s">
        <v>30</v>
      </c>
      <c r="G20901" s="97">
        <v>1.6999999999999999E-3</v>
      </c>
      <c r="H20901" s="97"/>
      <c r="I20901" s="98">
        <v>198.53</v>
      </c>
      <c r="J20901" s="98"/>
      <c r="K20901" s="27">
        <f>TRUNC(TRUNC(G20901,8)*I20901,2)</f>
        <v>0.33</v>
      </c>
    </row>
    <row r="20902" spans="1:11" ht="18" customHeight="1" x14ac:dyDescent="0.25">
      <c r="A20902" s="9"/>
      <c r="B20902" s="9"/>
      <c r="C20902" s="9"/>
      <c r="D20902" s="9"/>
      <c r="E20902" s="9"/>
      <c r="F20902" s="9"/>
      <c r="G20902" s="91" t="s">
        <v>3919</v>
      </c>
      <c r="H20902" s="91"/>
      <c r="I20902" s="91"/>
      <c r="J20902" s="91"/>
      <c r="K20902" s="28">
        <f>SUM(K20900:K20901)</f>
        <v>0.54</v>
      </c>
    </row>
    <row r="20903" spans="1:11" ht="15" customHeight="1" x14ac:dyDescent="0.25">
      <c r="A20903" s="93" t="s">
        <v>3907</v>
      </c>
      <c r="B20903" s="93"/>
      <c r="C20903" s="93"/>
      <c r="D20903" s="94" t="s">
        <v>3</v>
      </c>
      <c r="E20903" s="94"/>
      <c r="F20903" s="23" t="s">
        <v>4</v>
      </c>
      <c r="G20903" s="94" t="s">
        <v>3894</v>
      </c>
      <c r="H20903" s="94"/>
      <c r="I20903" s="94" t="s">
        <v>3895</v>
      </c>
      <c r="J20903" s="94"/>
      <c r="K20903" s="23" t="s">
        <v>3896</v>
      </c>
    </row>
    <row r="20904" spans="1:11" ht="15" customHeight="1" x14ac:dyDescent="0.25">
      <c r="A20904" s="24" t="s">
        <v>3961</v>
      </c>
      <c r="B20904" s="95" t="s">
        <v>3962</v>
      </c>
      <c r="C20904" s="95"/>
      <c r="D20904" s="96" t="s">
        <v>20</v>
      </c>
      <c r="E20904" s="96"/>
      <c r="F20904" s="24" t="s">
        <v>2056</v>
      </c>
      <c r="G20904" s="97">
        <v>4.5999999999999999E-3</v>
      </c>
      <c r="H20904" s="97"/>
      <c r="I20904" s="98">
        <v>29.5</v>
      </c>
      <c r="J20904" s="98"/>
      <c r="K20904" s="27">
        <f>TRUNC(TRUNC(G20904,8)*I20904,2)</f>
        <v>0.13</v>
      </c>
    </row>
    <row r="20905" spans="1:11" ht="18" customHeight="1" x14ac:dyDescent="0.25">
      <c r="A20905" s="9"/>
      <c r="B20905" s="9"/>
      <c r="C20905" s="9"/>
      <c r="D20905" s="9"/>
      <c r="E20905" s="9"/>
      <c r="F20905" s="9"/>
      <c r="G20905" s="91" t="s">
        <v>3912</v>
      </c>
      <c r="H20905" s="91"/>
      <c r="I20905" s="91"/>
      <c r="J20905" s="91"/>
      <c r="K20905" s="28">
        <f>SUM(K20904:K20904)</f>
        <v>0.13</v>
      </c>
    </row>
    <row r="20906" spans="1:11" ht="15" customHeight="1" x14ac:dyDescent="0.25">
      <c r="A20906" s="9"/>
      <c r="B20906" s="9"/>
      <c r="C20906" s="9"/>
      <c r="D20906" s="9"/>
      <c r="E20906" s="9"/>
      <c r="F20906" s="9"/>
      <c r="G20906" s="92" t="s">
        <v>3913</v>
      </c>
      <c r="H20906" s="92"/>
      <c r="I20906" s="92"/>
      <c r="J20906" s="92"/>
      <c r="K20906" s="29">
        <f>ROUND(SUM(K20902,K20905),2)</f>
        <v>0.67</v>
      </c>
    </row>
    <row r="20907" spans="1:11" ht="9.9499999999999993" customHeight="1" x14ac:dyDescent="0.25">
      <c r="A20907" s="9"/>
      <c r="B20907" s="9"/>
      <c r="C20907" s="9"/>
      <c r="D20907" s="9"/>
      <c r="E20907" s="9"/>
      <c r="F20907" s="9"/>
      <c r="G20907" s="100"/>
      <c r="H20907" s="100"/>
      <c r="I20907" s="100"/>
      <c r="J20907" s="100"/>
      <c r="K20907" s="100"/>
    </row>
    <row r="20908" spans="1:11" ht="20.100000000000001" customHeight="1" x14ac:dyDescent="0.25">
      <c r="A20908" s="99" t="s">
        <v>3732</v>
      </c>
      <c r="B20908" s="99"/>
      <c r="C20908" s="99"/>
      <c r="D20908" s="99"/>
      <c r="E20908" s="99"/>
      <c r="F20908" s="99"/>
      <c r="G20908" s="99"/>
      <c r="H20908" s="99"/>
      <c r="I20908" s="99"/>
      <c r="J20908" s="99"/>
      <c r="K20908" s="99"/>
    </row>
    <row r="20909" spans="1:11" ht="15" customHeight="1" x14ac:dyDescent="0.25">
      <c r="A20909" s="93" t="s">
        <v>3916</v>
      </c>
      <c r="B20909" s="93"/>
      <c r="C20909" s="93"/>
      <c r="D20909" s="94" t="s">
        <v>3</v>
      </c>
      <c r="E20909" s="94"/>
      <c r="F20909" s="23" t="s">
        <v>4</v>
      </c>
      <c r="G20909" s="94" t="s">
        <v>3894</v>
      </c>
      <c r="H20909" s="94"/>
      <c r="I20909" s="94" t="s">
        <v>3895</v>
      </c>
      <c r="J20909" s="94"/>
      <c r="K20909" s="23" t="s">
        <v>3896</v>
      </c>
    </row>
    <row r="20910" spans="1:11" ht="29.1" customHeight="1" x14ac:dyDescent="0.25">
      <c r="A20910" s="24" t="s">
        <v>3957</v>
      </c>
      <c r="B20910" s="95" t="s">
        <v>3958</v>
      </c>
      <c r="C20910" s="95"/>
      <c r="D20910" s="96" t="s">
        <v>20</v>
      </c>
      <c r="E20910" s="96"/>
      <c r="F20910" s="24" t="s">
        <v>3936</v>
      </c>
      <c r="G20910" s="97">
        <v>1.95E-2</v>
      </c>
      <c r="H20910" s="97"/>
      <c r="I20910" s="98">
        <v>75.540000000000006</v>
      </c>
      <c r="J20910" s="98"/>
      <c r="K20910" s="27">
        <f>TRUNC(TRUNC(G20910,8)*I20910,2)</f>
        <v>1.47</v>
      </c>
    </row>
    <row r="20911" spans="1:11" ht="29.1" customHeight="1" x14ac:dyDescent="0.25">
      <c r="A20911" s="24" t="s">
        <v>3959</v>
      </c>
      <c r="B20911" s="95" t="s">
        <v>3960</v>
      </c>
      <c r="C20911" s="95"/>
      <c r="D20911" s="96" t="s">
        <v>20</v>
      </c>
      <c r="E20911" s="96"/>
      <c r="F20911" s="24" t="s">
        <v>30</v>
      </c>
      <c r="G20911" s="97">
        <v>1.15E-2</v>
      </c>
      <c r="H20911" s="97"/>
      <c r="I20911" s="98">
        <v>198.53</v>
      </c>
      <c r="J20911" s="98"/>
      <c r="K20911" s="27">
        <f>TRUNC(TRUNC(G20911,8)*I20911,2)</f>
        <v>2.2799999999999998</v>
      </c>
    </row>
    <row r="20912" spans="1:11" ht="18" customHeight="1" x14ac:dyDescent="0.25">
      <c r="A20912" s="9"/>
      <c r="B20912" s="9"/>
      <c r="C20912" s="9"/>
      <c r="D20912" s="9"/>
      <c r="E20912" s="9"/>
      <c r="F20912" s="9"/>
      <c r="G20912" s="91" t="s">
        <v>3919</v>
      </c>
      <c r="H20912" s="91"/>
      <c r="I20912" s="91"/>
      <c r="J20912" s="91"/>
      <c r="K20912" s="28">
        <f>SUM(K20910:K20911)</f>
        <v>3.75</v>
      </c>
    </row>
    <row r="20913" spans="1:11" ht="15" customHeight="1" x14ac:dyDescent="0.25">
      <c r="A20913" s="93" t="s">
        <v>3907</v>
      </c>
      <c r="B20913" s="93"/>
      <c r="C20913" s="93"/>
      <c r="D20913" s="94" t="s">
        <v>3</v>
      </c>
      <c r="E20913" s="94"/>
      <c r="F20913" s="23" t="s">
        <v>4</v>
      </c>
      <c r="G20913" s="94" t="s">
        <v>3894</v>
      </c>
      <c r="H20913" s="94"/>
      <c r="I20913" s="94" t="s">
        <v>3895</v>
      </c>
      <c r="J20913" s="94"/>
      <c r="K20913" s="23" t="s">
        <v>3896</v>
      </c>
    </row>
    <row r="20914" spans="1:11" ht="15" customHeight="1" x14ac:dyDescent="0.25">
      <c r="A20914" s="24" t="s">
        <v>3910</v>
      </c>
      <c r="B20914" s="95" t="s">
        <v>3911</v>
      </c>
      <c r="C20914" s="95"/>
      <c r="D20914" s="96" t="s">
        <v>20</v>
      </c>
      <c r="E20914" s="96"/>
      <c r="F20914" s="24" t="s">
        <v>2056</v>
      </c>
      <c r="G20914" s="97">
        <v>3.1E-2</v>
      </c>
      <c r="H20914" s="97"/>
      <c r="I20914" s="98">
        <v>24.94</v>
      </c>
      <c r="J20914" s="98"/>
      <c r="K20914" s="27">
        <f>TRUNC(TRUNC(G20914,8)*I20914,2)</f>
        <v>0.77</v>
      </c>
    </row>
    <row r="20915" spans="1:11" ht="18" customHeight="1" x14ac:dyDescent="0.25">
      <c r="A20915" s="9"/>
      <c r="B20915" s="9"/>
      <c r="C20915" s="9"/>
      <c r="D20915" s="9"/>
      <c r="E20915" s="9"/>
      <c r="F20915" s="9"/>
      <c r="G20915" s="91" t="s">
        <v>3912</v>
      </c>
      <c r="H20915" s="91"/>
      <c r="I20915" s="91"/>
      <c r="J20915" s="91"/>
      <c r="K20915" s="28">
        <f>SUM(K20914:K20914)</f>
        <v>0.77</v>
      </c>
    </row>
    <row r="20916" spans="1:11" ht="15" customHeight="1" x14ac:dyDescent="0.25">
      <c r="A20916" s="9"/>
      <c r="B20916" s="9"/>
      <c r="C20916" s="9"/>
      <c r="D20916" s="9"/>
      <c r="E20916" s="9"/>
      <c r="F20916" s="9"/>
      <c r="G20916" s="92" t="s">
        <v>3913</v>
      </c>
      <c r="H20916" s="92"/>
      <c r="I20916" s="92"/>
      <c r="J20916" s="92"/>
      <c r="K20916" s="29">
        <f>ROUND(SUM(K20912,K20915),2)</f>
        <v>4.5199999999999996</v>
      </c>
    </row>
    <row r="20917" spans="1:11" ht="9.9499999999999993" customHeight="1" x14ac:dyDescent="0.25">
      <c r="A20917" s="9"/>
      <c r="B20917" s="9"/>
      <c r="C20917" s="9"/>
      <c r="D20917" s="9"/>
      <c r="E20917" s="9"/>
      <c r="F20917" s="9"/>
      <c r="G20917" s="100"/>
      <c r="H20917" s="100"/>
      <c r="I20917" s="100"/>
      <c r="J20917" s="100"/>
      <c r="K20917" s="100"/>
    </row>
    <row r="20918" spans="1:11" ht="20.100000000000001" customHeight="1" x14ac:dyDescent="0.25">
      <c r="A20918" s="99" t="s">
        <v>3733</v>
      </c>
      <c r="B20918" s="99"/>
      <c r="C20918" s="99"/>
      <c r="D20918" s="99"/>
      <c r="E20918" s="99"/>
      <c r="F20918" s="99"/>
      <c r="G20918" s="99"/>
      <c r="H20918" s="99"/>
      <c r="I20918" s="99"/>
      <c r="J20918" s="99"/>
      <c r="K20918" s="99"/>
    </row>
    <row r="20919" spans="1:11" ht="15" customHeight="1" x14ac:dyDescent="0.25">
      <c r="A20919" s="93" t="s">
        <v>3916</v>
      </c>
      <c r="B20919" s="93"/>
      <c r="C20919" s="93"/>
      <c r="D20919" s="94" t="s">
        <v>3</v>
      </c>
      <c r="E20919" s="94"/>
      <c r="F20919" s="23" t="s">
        <v>4</v>
      </c>
      <c r="G20919" s="94" t="s">
        <v>3894</v>
      </c>
      <c r="H20919" s="94"/>
      <c r="I20919" s="94" t="s">
        <v>3895</v>
      </c>
      <c r="J20919" s="94"/>
      <c r="K20919" s="23" t="s">
        <v>3896</v>
      </c>
    </row>
    <row r="20920" spans="1:11" ht="29.1" customHeight="1" x14ac:dyDescent="0.25">
      <c r="A20920" s="24" t="s">
        <v>3963</v>
      </c>
      <c r="B20920" s="95" t="s">
        <v>3964</v>
      </c>
      <c r="C20920" s="95"/>
      <c r="D20920" s="96" t="s">
        <v>20</v>
      </c>
      <c r="E20920" s="96"/>
      <c r="F20920" s="24" t="s">
        <v>3936</v>
      </c>
      <c r="G20920" s="97">
        <v>0.86950000000000005</v>
      </c>
      <c r="H20920" s="97"/>
      <c r="I20920" s="98">
        <v>8.9</v>
      </c>
      <c r="J20920" s="98"/>
      <c r="K20920" s="27">
        <f>TRUNC(TRUNC(G20920,8)*I20920,2)</f>
        <v>7.73</v>
      </c>
    </row>
    <row r="20921" spans="1:11" ht="29.1" customHeight="1" x14ac:dyDescent="0.25">
      <c r="A20921" s="24" t="s">
        <v>3965</v>
      </c>
      <c r="B20921" s="95" t="s">
        <v>3966</v>
      </c>
      <c r="C20921" s="95"/>
      <c r="D20921" s="96" t="s">
        <v>20</v>
      </c>
      <c r="E20921" s="96"/>
      <c r="F20921" s="24" t="s">
        <v>30</v>
      </c>
      <c r="G20921" s="97">
        <v>1.137</v>
      </c>
      <c r="H20921" s="97"/>
      <c r="I20921" s="98">
        <v>32.76</v>
      </c>
      <c r="J20921" s="98"/>
      <c r="K20921" s="27">
        <f>TRUNC(TRUNC(G20921,8)*I20921,2)</f>
        <v>37.24</v>
      </c>
    </row>
    <row r="20922" spans="1:11" ht="21" customHeight="1" x14ac:dyDescent="0.25">
      <c r="A20922" s="24" t="s">
        <v>3967</v>
      </c>
      <c r="B20922" s="95" t="s">
        <v>3968</v>
      </c>
      <c r="C20922" s="95"/>
      <c r="D20922" s="96" t="s">
        <v>20</v>
      </c>
      <c r="E20922" s="96"/>
      <c r="F20922" s="24" t="s">
        <v>3936</v>
      </c>
      <c r="G20922" s="97">
        <v>0.86950000000000005</v>
      </c>
      <c r="H20922" s="97"/>
      <c r="I20922" s="98">
        <v>27.59</v>
      </c>
      <c r="J20922" s="98"/>
      <c r="K20922" s="27">
        <f>TRUNC(TRUNC(G20922,8)*I20922,2)</f>
        <v>23.98</v>
      </c>
    </row>
    <row r="20923" spans="1:11" ht="21" customHeight="1" x14ac:dyDescent="0.25">
      <c r="A20923" s="24" t="s">
        <v>3969</v>
      </c>
      <c r="B20923" s="95" t="s">
        <v>3970</v>
      </c>
      <c r="C20923" s="95"/>
      <c r="D20923" s="96" t="s">
        <v>20</v>
      </c>
      <c r="E20923" s="96"/>
      <c r="F20923" s="24" t="s">
        <v>30</v>
      </c>
      <c r="G20923" s="97">
        <v>1.137</v>
      </c>
      <c r="H20923" s="97"/>
      <c r="I20923" s="98">
        <v>28.09</v>
      </c>
      <c r="J20923" s="98"/>
      <c r="K20923" s="27">
        <f>TRUNC(TRUNC(G20923,8)*I20923,2)</f>
        <v>31.93</v>
      </c>
    </row>
    <row r="20924" spans="1:11" ht="18" customHeight="1" x14ac:dyDescent="0.25">
      <c r="A20924" s="9"/>
      <c r="B20924" s="9"/>
      <c r="C20924" s="9"/>
      <c r="D20924" s="9"/>
      <c r="E20924" s="9"/>
      <c r="F20924" s="9"/>
      <c r="G20924" s="91" t="s">
        <v>3919</v>
      </c>
      <c r="H20924" s="91"/>
      <c r="I20924" s="91"/>
      <c r="J20924" s="91"/>
      <c r="K20924" s="28">
        <f>SUM(K20920:K20923)</f>
        <v>100.88</v>
      </c>
    </row>
    <row r="20925" spans="1:11" ht="15" customHeight="1" x14ac:dyDescent="0.25">
      <c r="A20925" s="93" t="s">
        <v>3907</v>
      </c>
      <c r="B20925" s="93"/>
      <c r="C20925" s="93"/>
      <c r="D20925" s="94" t="s">
        <v>3</v>
      </c>
      <c r="E20925" s="94"/>
      <c r="F20925" s="23" t="s">
        <v>4</v>
      </c>
      <c r="G20925" s="94" t="s">
        <v>3894</v>
      </c>
      <c r="H20925" s="94"/>
      <c r="I20925" s="94" t="s">
        <v>3895</v>
      </c>
      <c r="J20925" s="94"/>
      <c r="K20925" s="23" t="s">
        <v>3896</v>
      </c>
    </row>
    <row r="20926" spans="1:11" ht="15" customHeight="1" x14ac:dyDescent="0.25">
      <c r="A20926" s="24" t="s">
        <v>3971</v>
      </c>
      <c r="B20926" s="95" t="s">
        <v>3972</v>
      </c>
      <c r="C20926" s="95"/>
      <c r="D20926" s="96" t="s">
        <v>20</v>
      </c>
      <c r="E20926" s="96"/>
      <c r="F20926" s="24" t="s">
        <v>2056</v>
      </c>
      <c r="G20926" s="97">
        <v>7.22E-2</v>
      </c>
      <c r="H20926" s="97"/>
      <c r="I20926" s="98">
        <v>32.69</v>
      </c>
      <c r="J20926" s="98"/>
      <c r="K20926" s="27">
        <f>TRUNC(TRUNC(G20926,8)*I20926,2)</f>
        <v>2.36</v>
      </c>
    </row>
    <row r="20927" spans="1:11" ht="15" customHeight="1" x14ac:dyDescent="0.25">
      <c r="A20927" s="24" t="s">
        <v>3910</v>
      </c>
      <c r="B20927" s="95" t="s">
        <v>3911</v>
      </c>
      <c r="C20927" s="95"/>
      <c r="D20927" s="96" t="s">
        <v>20</v>
      </c>
      <c r="E20927" s="96"/>
      <c r="F20927" s="24" t="s">
        <v>2056</v>
      </c>
      <c r="G20927" s="97">
        <v>0.44790000000000002</v>
      </c>
      <c r="H20927" s="97"/>
      <c r="I20927" s="98">
        <v>24.94</v>
      </c>
      <c r="J20927" s="98"/>
      <c r="K20927" s="27">
        <f>TRUNC(TRUNC(G20927,8)*I20927,2)</f>
        <v>11.17</v>
      </c>
    </row>
    <row r="20928" spans="1:11" ht="18" customHeight="1" x14ac:dyDescent="0.25">
      <c r="A20928" s="9"/>
      <c r="B20928" s="9"/>
      <c r="C20928" s="9"/>
      <c r="D20928" s="9"/>
      <c r="E20928" s="9"/>
      <c r="F20928" s="9"/>
      <c r="G20928" s="91" t="s">
        <v>3912</v>
      </c>
      <c r="H20928" s="91"/>
      <c r="I20928" s="91"/>
      <c r="J20928" s="91"/>
      <c r="K20928" s="28">
        <f>SUM(K20926:K20927)</f>
        <v>13.53</v>
      </c>
    </row>
    <row r="20929" spans="1:11" ht="15" customHeight="1" x14ac:dyDescent="0.25">
      <c r="A20929" s="9"/>
      <c r="B20929" s="9"/>
      <c r="C20929" s="9"/>
      <c r="D20929" s="9"/>
      <c r="E20929" s="9"/>
      <c r="F20929" s="9"/>
      <c r="G20929" s="92" t="s">
        <v>3913</v>
      </c>
      <c r="H20929" s="92"/>
      <c r="I20929" s="92"/>
      <c r="J20929" s="92"/>
      <c r="K20929" s="29">
        <f>ROUND(SUM(K20924,K20928),2)</f>
        <v>114.41</v>
      </c>
    </row>
    <row r="20930" spans="1:11" ht="9.9499999999999993" customHeight="1" x14ac:dyDescent="0.25">
      <c r="A20930" s="9"/>
      <c r="B20930" s="9"/>
      <c r="C20930" s="9"/>
      <c r="D20930" s="9"/>
      <c r="E20930" s="9"/>
      <c r="F20930" s="9"/>
      <c r="G20930" s="100"/>
      <c r="H20930" s="100"/>
      <c r="I20930" s="100"/>
      <c r="J20930" s="100"/>
      <c r="K20930" s="100"/>
    </row>
    <row r="20931" spans="1:11" ht="20.100000000000001" customHeight="1" x14ac:dyDescent="0.25">
      <c r="A20931" s="99" t="s">
        <v>3734</v>
      </c>
      <c r="B20931" s="99"/>
      <c r="C20931" s="99"/>
      <c r="D20931" s="99"/>
      <c r="E20931" s="99"/>
      <c r="F20931" s="99"/>
      <c r="G20931" s="99"/>
      <c r="H20931" s="99"/>
      <c r="I20931" s="99"/>
      <c r="J20931" s="99"/>
      <c r="K20931" s="99"/>
    </row>
    <row r="20932" spans="1:11" ht="15" customHeight="1" x14ac:dyDescent="0.25">
      <c r="A20932" s="93" t="s">
        <v>3916</v>
      </c>
      <c r="B20932" s="93"/>
      <c r="C20932" s="93"/>
      <c r="D20932" s="94" t="s">
        <v>3</v>
      </c>
      <c r="E20932" s="94"/>
      <c r="F20932" s="23" t="s">
        <v>4</v>
      </c>
      <c r="G20932" s="94" t="s">
        <v>3894</v>
      </c>
      <c r="H20932" s="94"/>
      <c r="I20932" s="94" t="s">
        <v>3895</v>
      </c>
      <c r="J20932" s="94"/>
      <c r="K20932" s="23" t="s">
        <v>3896</v>
      </c>
    </row>
    <row r="20933" spans="1:11" ht="38.1" customHeight="1" x14ac:dyDescent="0.25">
      <c r="A20933" s="24" t="s">
        <v>3973</v>
      </c>
      <c r="B20933" s="95" t="s">
        <v>3974</v>
      </c>
      <c r="C20933" s="95"/>
      <c r="D20933" s="96" t="s">
        <v>20</v>
      </c>
      <c r="E20933" s="96"/>
      <c r="F20933" s="24" t="s">
        <v>3936</v>
      </c>
      <c r="G20933" s="97">
        <v>6.3E-3</v>
      </c>
      <c r="H20933" s="97"/>
      <c r="I20933" s="98">
        <v>94.61</v>
      </c>
      <c r="J20933" s="98"/>
      <c r="K20933" s="27">
        <f>TRUNC(TRUNC(G20933,8)*I20933,2)</f>
        <v>0.59</v>
      </c>
    </row>
    <row r="20934" spans="1:11" ht="38.1" customHeight="1" x14ac:dyDescent="0.25">
      <c r="A20934" s="24" t="s">
        <v>3975</v>
      </c>
      <c r="B20934" s="95" t="s">
        <v>3976</v>
      </c>
      <c r="C20934" s="95"/>
      <c r="D20934" s="96" t="s">
        <v>20</v>
      </c>
      <c r="E20934" s="96"/>
      <c r="F20934" s="24" t="s">
        <v>30</v>
      </c>
      <c r="G20934" s="97">
        <v>1.0200000000000001E-2</v>
      </c>
      <c r="H20934" s="97"/>
      <c r="I20934" s="98">
        <v>370.94</v>
      </c>
      <c r="J20934" s="98"/>
      <c r="K20934" s="27">
        <f>TRUNC(TRUNC(G20934,8)*I20934,2)</f>
        <v>3.78</v>
      </c>
    </row>
    <row r="20935" spans="1:11" ht="29.1" customHeight="1" x14ac:dyDescent="0.25">
      <c r="A20935" s="24" t="s">
        <v>3977</v>
      </c>
      <c r="B20935" s="95" t="s">
        <v>3978</v>
      </c>
      <c r="C20935" s="95"/>
      <c r="D20935" s="96" t="s">
        <v>20</v>
      </c>
      <c r="E20935" s="96"/>
      <c r="F20935" s="24" t="s">
        <v>3936</v>
      </c>
      <c r="G20935" s="97">
        <v>4.8999999999999998E-3</v>
      </c>
      <c r="H20935" s="97"/>
      <c r="I20935" s="98">
        <v>74.180000000000007</v>
      </c>
      <c r="J20935" s="98"/>
      <c r="K20935" s="27">
        <f>TRUNC(TRUNC(G20935,8)*I20935,2)</f>
        <v>0.36</v>
      </c>
    </row>
    <row r="20936" spans="1:11" ht="29.1" customHeight="1" x14ac:dyDescent="0.25">
      <c r="A20936" s="24" t="s">
        <v>3979</v>
      </c>
      <c r="B20936" s="95" t="s">
        <v>3980</v>
      </c>
      <c r="C20936" s="95"/>
      <c r="D20936" s="96" t="s">
        <v>20</v>
      </c>
      <c r="E20936" s="96"/>
      <c r="F20936" s="24" t="s">
        <v>30</v>
      </c>
      <c r="G20936" s="97">
        <v>5.5999999999999999E-3</v>
      </c>
      <c r="H20936" s="97"/>
      <c r="I20936" s="98">
        <v>166.79</v>
      </c>
      <c r="J20936" s="98"/>
      <c r="K20936" s="27">
        <f>TRUNC(TRUNC(G20936,8)*I20936,2)</f>
        <v>0.93</v>
      </c>
    </row>
    <row r="20937" spans="1:11" ht="18" customHeight="1" x14ac:dyDescent="0.25">
      <c r="A20937" s="9"/>
      <c r="B20937" s="9"/>
      <c r="C20937" s="9"/>
      <c r="D20937" s="9"/>
      <c r="E20937" s="9"/>
      <c r="F20937" s="9"/>
      <c r="G20937" s="91" t="s">
        <v>3919</v>
      </c>
      <c r="H20937" s="91"/>
      <c r="I20937" s="91"/>
      <c r="J20937" s="91"/>
      <c r="K20937" s="28">
        <f>SUM(K20933:K20936)</f>
        <v>5.66</v>
      </c>
    </row>
    <row r="20938" spans="1:11" ht="15" customHeight="1" x14ac:dyDescent="0.25">
      <c r="A20938" s="9"/>
      <c r="B20938" s="9"/>
      <c r="C20938" s="9"/>
      <c r="D20938" s="9"/>
      <c r="E20938" s="9"/>
      <c r="F20938" s="9"/>
      <c r="G20938" s="92" t="s">
        <v>3913</v>
      </c>
      <c r="H20938" s="92"/>
      <c r="I20938" s="92"/>
      <c r="J20938" s="92"/>
      <c r="K20938" s="29">
        <f>ROUND(SUM(K20937),2)</f>
        <v>5.66</v>
      </c>
    </row>
    <row r="20939" spans="1:11" ht="9.9499999999999993" customHeight="1" x14ac:dyDescent="0.25">
      <c r="A20939" s="9"/>
      <c r="B20939" s="9"/>
      <c r="C20939" s="9"/>
      <c r="D20939" s="9"/>
      <c r="E20939" s="9"/>
      <c r="F20939" s="9"/>
      <c r="G20939" s="100"/>
      <c r="H20939" s="100"/>
      <c r="I20939" s="100"/>
      <c r="J20939" s="100"/>
      <c r="K20939" s="100"/>
    </row>
    <row r="20940" spans="1:11" ht="20.100000000000001" customHeight="1" x14ac:dyDescent="0.25">
      <c r="A20940" s="99" t="s">
        <v>3735</v>
      </c>
      <c r="B20940" s="99"/>
      <c r="C20940" s="99"/>
      <c r="D20940" s="99"/>
      <c r="E20940" s="99"/>
      <c r="F20940" s="99"/>
      <c r="G20940" s="99"/>
      <c r="H20940" s="99"/>
      <c r="I20940" s="99"/>
      <c r="J20940" s="99"/>
      <c r="K20940" s="99"/>
    </row>
    <row r="20941" spans="1:11" ht="15" customHeight="1" x14ac:dyDescent="0.25">
      <c r="A20941" s="93" t="s">
        <v>3916</v>
      </c>
      <c r="B20941" s="93"/>
      <c r="C20941" s="93"/>
      <c r="D20941" s="94" t="s">
        <v>3</v>
      </c>
      <c r="E20941" s="94"/>
      <c r="F20941" s="23" t="s">
        <v>4</v>
      </c>
      <c r="G20941" s="94" t="s">
        <v>3894</v>
      </c>
      <c r="H20941" s="94"/>
      <c r="I20941" s="94" t="s">
        <v>3895</v>
      </c>
      <c r="J20941" s="94"/>
      <c r="K20941" s="23" t="s">
        <v>3896</v>
      </c>
    </row>
    <row r="20942" spans="1:11" ht="38.1" customHeight="1" x14ac:dyDescent="0.25">
      <c r="A20942" s="24" t="s">
        <v>3973</v>
      </c>
      <c r="B20942" s="95" t="s">
        <v>3974</v>
      </c>
      <c r="C20942" s="95"/>
      <c r="D20942" s="96" t="s">
        <v>20</v>
      </c>
      <c r="E20942" s="96"/>
      <c r="F20942" s="24" t="s">
        <v>3936</v>
      </c>
      <c r="G20942" s="97">
        <v>1.2999999999999999E-3</v>
      </c>
      <c r="H20942" s="97"/>
      <c r="I20942" s="98">
        <v>94.61</v>
      </c>
      <c r="J20942" s="98"/>
      <c r="K20942" s="27">
        <f>TRUNC(TRUNC(G20942,8)*I20942,2)</f>
        <v>0.12</v>
      </c>
    </row>
    <row r="20943" spans="1:11" ht="38.1" customHeight="1" x14ac:dyDescent="0.25">
      <c r="A20943" s="24" t="s">
        <v>3975</v>
      </c>
      <c r="B20943" s="95" t="s">
        <v>3976</v>
      </c>
      <c r="C20943" s="95"/>
      <c r="D20943" s="96" t="s">
        <v>20</v>
      </c>
      <c r="E20943" s="96"/>
      <c r="F20943" s="24" t="s">
        <v>30</v>
      </c>
      <c r="G20943" s="97">
        <v>3.0999999999999999E-3</v>
      </c>
      <c r="H20943" s="97"/>
      <c r="I20943" s="98">
        <v>370.94</v>
      </c>
      <c r="J20943" s="98"/>
      <c r="K20943" s="27">
        <f>TRUNC(TRUNC(G20943,8)*I20943,2)</f>
        <v>1.1399999999999999</v>
      </c>
    </row>
    <row r="20944" spans="1:11" ht="18" customHeight="1" x14ac:dyDescent="0.25">
      <c r="A20944" s="9"/>
      <c r="B20944" s="9"/>
      <c r="C20944" s="9"/>
      <c r="D20944" s="9"/>
      <c r="E20944" s="9"/>
      <c r="F20944" s="9"/>
      <c r="G20944" s="91" t="s">
        <v>3919</v>
      </c>
      <c r="H20944" s="91"/>
      <c r="I20944" s="91"/>
      <c r="J20944" s="91"/>
      <c r="K20944" s="28">
        <f>SUM(K20942:K20943)</f>
        <v>1.2599999999999998</v>
      </c>
    </row>
    <row r="20945" spans="1:11" ht="15" customHeight="1" x14ac:dyDescent="0.25">
      <c r="A20945" s="9"/>
      <c r="B20945" s="9"/>
      <c r="C20945" s="9"/>
      <c r="D20945" s="9"/>
      <c r="E20945" s="9"/>
      <c r="F20945" s="9"/>
      <c r="G20945" s="92" t="s">
        <v>3913</v>
      </c>
      <c r="H20945" s="92"/>
      <c r="I20945" s="92"/>
      <c r="J20945" s="92"/>
      <c r="K20945" s="29">
        <f>ROUND(SUM(K20944),2)</f>
        <v>1.26</v>
      </c>
    </row>
    <row r="20946" spans="1:11" ht="9.9499999999999993" customHeight="1" x14ac:dyDescent="0.25">
      <c r="A20946" s="9"/>
      <c r="B20946" s="9"/>
      <c r="C20946" s="9"/>
      <c r="D20946" s="9"/>
      <c r="E20946" s="9"/>
      <c r="F20946" s="9"/>
      <c r="G20946" s="100"/>
      <c r="H20946" s="100"/>
      <c r="I20946" s="100"/>
      <c r="J20946" s="100"/>
      <c r="K20946" s="100"/>
    </row>
    <row r="20947" spans="1:11" ht="20.100000000000001" customHeight="1" x14ac:dyDescent="0.25">
      <c r="A20947" s="99" t="s">
        <v>3736</v>
      </c>
      <c r="B20947" s="99"/>
      <c r="C20947" s="99"/>
      <c r="D20947" s="99"/>
      <c r="E20947" s="99"/>
      <c r="F20947" s="99"/>
      <c r="G20947" s="99"/>
      <c r="H20947" s="99"/>
      <c r="I20947" s="99"/>
      <c r="J20947" s="99"/>
      <c r="K20947" s="99"/>
    </row>
    <row r="20948" spans="1:11" ht="15" customHeight="1" x14ac:dyDescent="0.25">
      <c r="A20948" s="93" t="s">
        <v>3916</v>
      </c>
      <c r="B20948" s="93"/>
      <c r="C20948" s="93"/>
      <c r="D20948" s="94" t="s">
        <v>3</v>
      </c>
      <c r="E20948" s="94"/>
      <c r="F20948" s="23" t="s">
        <v>4</v>
      </c>
      <c r="G20948" s="94" t="s">
        <v>3894</v>
      </c>
      <c r="H20948" s="94"/>
      <c r="I20948" s="94" t="s">
        <v>3895</v>
      </c>
      <c r="J20948" s="94"/>
      <c r="K20948" s="23" t="s">
        <v>3896</v>
      </c>
    </row>
    <row r="20949" spans="1:11" ht="38.1" customHeight="1" x14ac:dyDescent="0.25">
      <c r="A20949" s="24" t="s">
        <v>3973</v>
      </c>
      <c r="B20949" s="95" t="s">
        <v>3974</v>
      </c>
      <c r="C20949" s="95"/>
      <c r="D20949" s="96" t="s">
        <v>20</v>
      </c>
      <c r="E20949" s="96"/>
      <c r="F20949" s="24" t="s">
        <v>3936</v>
      </c>
      <c r="G20949" s="97">
        <v>5.0000000000000001E-4</v>
      </c>
      <c r="H20949" s="97"/>
      <c r="I20949" s="98">
        <v>94.61</v>
      </c>
      <c r="J20949" s="98"/>
      <c r="K20949" s="27">
        <f>TRUNC(TRUNC(G20949,8)*I20949,2)</f>
        <v>0.04</v>
      </c>
    </row>
    <row r="20950" spans="1:11" ht="38.1" customHeight="1" x14ac:dyDescent="0.25">
      <c r="A20950" s="24" t="s">
        <v>3975</v>
      </c>
      <c r="B20950" s="95" t="s">
        <v>3976</v>
      </c>
      <c r="C20950" s="95"/>
      <c r="D20950" s="96" t="s">
        <v>20</v>
      </c>
      <c r="E20950" s="96"/>
      <c r="F20950" s="24" t="s">
        <v>30</v>
      </c>
      <c r="G20950" s="97">
        <v>1.1999999999999999E-3</v>
      </c>
      <c r="H20950" s="97"/>
      <c r="I20950" s="98">
        <v>370.94</v>
      </c>
      <c r="J20950" s="98"/>
      <c r="K20950" s="27">
        <f>TRUNC(TRUNC(G20950,8)*I20950,2)</f>
        <v>0.44</v>
      </c>
    </row>
    <row r="20951" spans="1:11" ht="18" customHeight="1" x14ac:dyDescent="0.25">
      <c r="A20951" s="9"/>
      <c r="B20951" s="9"/>
      <c r="C20951" s="9"/>
      <c r="D20951" s="9"/>
      <c r="E20951" s="9"/>
      <c r="F20951" s="9"/>
      <c r="G20951" s="91" t="s">
        <v>3919</v>
      </c>
      <c r="H20951" s="91"/>
      <c r="I20951" s="91"/>
      <c r="J20951" s="91"/>
      <c r="K20951" s="28">
        <f>SUM(K20949:K20950)</f>
        <v>0.48</v>
      </c>
    </row>
    <row r="20952" spans="1:11" ht="15" customHeight="1" x14ac:dyDescent="0.25">
      <c r="A20952" s="9"/>
      <c r="B20952" s="9"/>
      <c r="C20952" s="9"/>
      <c r="D20952" s="9"/>
      <c r="E20952" s="9"/>
      <c r="F20952" s="9"/>
      <c r="G20952" s="92" t="s">
        <v>3913</v>
      </c>
      <c r="H20952" s="92"/>
      <c r="I20952" s="92"/>
      <c r="J20952" s="92"/>
      <c r="K20952" s="29">
        <f>ROUND(SUM(K20951),2)</f>
        <v>0.48</v>
      </c>
    </row>
    <row r="20953" spans="1:11" ht="9.9499999999999993" customHeight="1" x14ac:dyDescent="0.25">
      <c r="A20953" s="9"/>
      <c r="B20953" s="9"/>
      <c r="C20953" s="9"/>
      <c r="D20953" s="9"/>
      <c r="E20953" s="9"/>
      <c r="F20953" s="9"/>
      <c r="G20953" s="100"/>
      <c r="H20953" s="100"/>
      <c r="I20953" s="100"/>
      <c r="J20953" s="100"/>
      <c r="K20953" s="100"/>
    </row>
    <row r="20954" spans="1:11" ht="20.100000000000001" customHeight="1" x14ac:dyDescent="0.25">
      <c r="A20954" s="99" t="s">
        <v>3737</v>
      </c>
      <c r="B20954" s="99"/>
      <c r="C20954" s="99"/>
      <c r="D20954" s="99"/>
      <c r="E20954" s="99"/>
      <c r="F20954" s="99"/>
      <c r="G20954" s="99"/>
      <c r="H20954" s="99"/>
      <c r="I20954" s="99"/>
      <c r="J20954" s="99"/>
      <c r="K20954" s="99"/>
    </row>
    <row r="20955" spans="1:11" ht="15" customHeight="1" x14ac:dyDescent="0.25">
      <c r="A20955" s="93" t="s">
        <v>3981</v>
      </c>
      <c r="B20955" s="93"/>
      <c r="C20955" s="93"/>
      <c r="D20955" s="94" t="s">
        <v>3</v>
      </c>
      <c r="E20955" s="94"/>
      <c r="F20955" s="23" t="s">
        <v>4</v>
      </c>
      <c r="G20955" s="94" t="s">
        <v>3894</v>
      </c>
      <c r="H20955" s="94"/>
      <c r="I20955" s="94" t="s">
        <v>3895</v>
      </c>
      <c r="J20955" s="94"/>
      <c r="K20955" s="23" t="s">
        <v>3896</v>
      </c>
    </row>
    <row r="20956" spans="1:11" ht="21" customHeight="1" x14ac:dyDescent="0.25">
      <c r="A20956" s="24" t="s">
        <v>70</v>
      </c>
      <c r="B20956" s="95" t="s">
        <v>3982</v>
      </c>
      <c r="C20956" s="95"/>
      <c r="D20956" s="96" t="s">
        <v>25</v>
      </c>
      <c r="E20956" s="96"/>
      <c r="F20956" s="24" t="s">
        <v>61</v>
      </c>
      <c r="G20956" s="97">
        <v>1</v>
      </c>
      <c r="H20956" s="97"/>
      <c r="I20956" s="98">
        <v>28.42</v>
      </c>
      <c r="J20956" s="98"/>
      <c r="K20956" s="27">
        <f>ROUND(ROUND(G20956,8)*I20956,2)</f>
        <v>28.42</v>
      </c>
    </row>
    <row r="20957" spans="1:11" ht="15" customHeight="1" x14ac:dyDescent="0.25">
      <c r="A20957" s="9"/>
      <c r="B20957" s="9"/>
      <c r="C20957" s="9"/>
      <c r="D20957" s="9"/>
      <c r="E20957" s="9"/>
      <c r="F20957" s="9"/>
      <c r="G20957" s="91" t="s">
        <v>3983</v>
      </c>
      <c r="H20957" s="91"/>
      <c r="I20957" s="91"/>
      <c r="J20957" s="91"/>
      <c r="K20957" s="28">
        <f>SUM(K20956:K20956)</f>
        <v>28.42</v>
      </c>
    </row>
    <row r="20958" spans="1:11" ht="15" customHeight="1" x14ac:dyDescent="0.25">
      <c r="A20958" s="9"/>
      <c r="B20958" s="9"/>
      <c r="C20958" s="9"/>
      <c r="D20958" s="9"/>
      <c r="E20958" s="9"/>
      <c r="F20958" s="9"/>
      <c r="G20958" s="92" t="s">
        <v>3913</v>
      </c>
      <c r="H20958" s="92"/>
      <c r="I20958" s="92"/>
      <c r="J20958" s="92"/>
      <c r="K20958" s="29">
        <f>ROUND(SUM(K20957),2)</f>
        <v>28.42</v>
      </c>
    </row>
    <row r="20959" spans="1:11" ht="9.9499999999999993" customHeight="1" x14ac:dyDescent="0.25">
      <c r="A20959" s="9"/>
      <c r="B20959" s="9"/>
      <c r="C20959" s="9"/>
      <c r="D20959" s="9"/>
      <c r="E20959" s="9"/>
      <c r="F20959" s="9"/>
      <c r="G20959" s="100"/>
      <c r="H20959" s="100"/>
      <c r="I20959" s="100"/>
      <c r="J20959" s="100"/>
      <c r="K20959" s="100"/>
    </row>
    <row r="20960" spans="1:11" ht="20.100000000000001" customHeight="1" x14ac:dyDescent="0.25">
      <c r="A20960" s="99" t="s">
        <v>3738</v>
      </c>
      <c r="B20960" s="99"/>
      <c r="C20960" s="99"/>
      <c r="D20960" s="99"/>
      <c r="E20960" s="99"/>
      <c r="F20960" s="99"/>
      <c r="G20960" s="99"/>
      <c r="H20960" s="99"/>
      <c r="I20960" s="99"/>
      <c r="J20960" s="99"/>
      <c r="K20960" s="99"/>
    </row>
    <row r="20961" spans="1:11" ht="15" customHeight="1" x14ac:dyDescent="0.25">
      <c r="A20961" s="93" t="s">
        <v>3916</v>
      </c>
      <c r="B20961" s="93"/>
      <c r="C20961" s="93"/>
      <c r="D20961" s="94" t="s">
        <v>3</v>
      </c>
      <c r="E20961" s="94"/>
      <c r="F20961" s="23" t="s">
        <v>4</v>
      </c>
      <c r="G20961" s="94" t="s">
        <v>3894</v>
      </c>
      <c r="H20961" s="94"/>
      <c r="I20961" s="94" t="s">
        <v>3895</v>
      </c>
      <c r="J20961" s="94"/>
      <c r="K20961" s="23" t="s">
        <v>3896</v>
      </c>
    </row>
    <row r="20962" spans="1:11" ht="38.1" customHeight="1" x14ac:dyDescent="0.25">
      <c r="A20962" s="24" t="s">
        <v>3973</v>
      </c>
      <c r="B20962" s="95" t="s">
        <v>3974</v>
      </c>
      <c r="C20962" s="95"/>
      <c r="D20962" s="96" t="s">
        <v>20</v>
      </c>
      <c r="E20962" s="96"/>
      <c r="F20962" s="24" t="s">
        <v>3936</v>
      </c>
      <c r="G20962" s="97">
        <v>1.2999999999999999E-3</v>
      </c>
      <c r="H20962" s="97"/>
      <c r="I20962" s="98">
        <v>94.61</v>
      </c>
      <c r="J20962" s="98"/>
      <c r="K20962" s="27">
        <f>TRUNC(TRUNC(G20962,8)*I20962,2)</f>
        <v>0.12</v>
      </c>
    </row>
    <row r="20963" spans="1:11" ht="38.1" customHeight="1" x14ac:dyDescent="0.25">
      <c r="A20963" s="24" t="s">
        <v>3975</v>
      </c>
      <c r="B20963" s="95" t="s">
        <v>3976</v>
      </c>
      <c r="C20963" s="95"/>
      <c r="D20963" s="96" t="s">
        <v>20</v>
      </c>
      <c r="E20963" s="96"/>
      <c r="F20963" s="24" t="s">
        <v>30</v>
      </c>
      <c r="G20963" s="97">
        <v>3.0999999999999999E-3</v>
      </c>
      <c r="H20963" s="97"/>
      <c r="I20963" s="98">
        <v>370.94</v>
      </c>
      <c r="J20963" s="98"/>
      <c r="K20963" s="27">
        <f>TRUNC(TRUNC(G20963,8)*I20963,2)</f>
        <v>1.1399999999999999</v>
      </c>
    </row>
    <row r="20964" spans="1:11" ht="18" customHeight="1" x14ac:dyDescent="0.25">
      <c r="A20964" s="9"/>
      <c r="B20964" s="9"/>
      <c r="C20964" s="9"/>
      <c r="D20964" s="9"/>
      <c r="E20964" s="9"/>
      <c r="F20964" s="9"/>
      <c r="G20964" s="91" t="s">
        <v>3919</v>
      </c>
      <c r="H20964" s="91"/>
      <c r="I20964" s="91"/>
      <c r="J20964" s="91"/>
      <c r="K20964" s="28">
        <f>SUM(K20962:K20963)</f>
        <v>1.2599999999999998</v>
      </c>
    </row>
    <row r="20965" spans="1:11" ht="15" customHeight="1" x14ac:dyDescent="0.25">
      <c r="A20965" s="9"/>
      <c r="B20965" s="9"/>
      <c r="C20965" s="9"/>
      <c r="D20965" s="9"/>
      <c r="E20965" s="9"/>
      <c r="F20965" s="9"/>
      <c r="G20965" s="92" t="s">
        <v>3913</v>
      </c>
      <c r="H20965" s="92"/>
      <c r="I20965" s="92"/>
      <c r="J20965" s="92"/>
      <c r="K20965" s="29">
        <f>ROUND(SUM(K20964),2)</f>
        <v>1.26</v>
      </c>
    </row>
    <row r="20966" spans="1:11" ht="9.9499999999999993" customHeight="1" x14ac:dyDescent="0.25">
      <c r="A20966" s="9"/>
      <c r="B20966" s="9"/>
      <c r="C20966" s="9"/>
      <c r="D20966" s="9"/>
      <c r="E20966" s="9"/>
      <c r="F20966" s="9"/>
      <c r="G20966" s="100"/>
      <c r="H20966" s="100"/>
      <c r="I20966" s="100"/>
      <c r="J20966" s="100"/>
      <c r="K20966" s="100"/>
    </row>
    <row r="20967" spans="1:11" ht="20.100000000000001" customHeight="1" x14ac:dyDescent="0.25">
      <c r="A20967" s="99" t="s">
        <v>3739</v>
      </c>
      <c r="B20967" s="99"/>
      <c r="C20967" s="99"/>
      <c r="D20967" s="99"/>
      <c r="E20967" s="99"/>
      <c r="F20967" s="99"/>
      <c r="G20967" s="99"/>
      <c r="H20967" s="99"/>
      <c r="I20967" s="99"/>
      <c r="J20967" s="99"/>
      <c r="K20967" s="99"/>
    </row>
    <row r="20968" spans="1:11" ht="12.95" customHeight="1" x14ac:dyDescent="0.25">
      <c r="A20968" s="107" t="s">
        <v>3984</v>
      </c>
      <c r="B20968" s="107"/>
      <c r="C20968" s="107"/>
      <c r="D20968" s="108" t="s">
        <v>3985</v>
      </c>
      <c r="E20968" s="87" t="s">
        <v>3986</v>
      </c>
      <c r="F20968" s="87"/>
      <c r="G20968" s="87" t="s">
        <v>3987</v>
      </c>
      <c r="H20968" s="87"/>
      <c r="I20968" s="87"/>
      <c r="J20968" s="87"/>
      <c r="K20968" s="87" t="s">
        <v>3988</v>
      </c>
    </row>
    <row r="20969" spans="1:11" ht="12" customHeight="1" x14ac:dyDescent="0.25">
      <c r="A20969" s="107"/>
      <c r="B20969" s="107"/>
      <c r="C20969" s="107"/>
      <c r="D20969" s="108"/>
      <c r="E20969" s="23" t="s">
        <v>3989</v>
      </c>
      <c r="F20969" s="23" t="s">
        <v>3990</v>
      </c>
      <c r="G20969" s="94" t="s">
        <v>3989</v>
      </c>
      <c r="H20969" s="94"/>
      <c r="I20969" s="94" t="s">
        <v>3990</v>
      </c>
      <c r="J20969" s="94"/>
      <c r="K20969" s="87"/>
    </row>
    <row r="20970" spans="1:11" ht="15" customHeight="1" x14ac:dyDescent="0.25">
      <c r="A20970" s="6" t="s">
        <v>3991</v>
      </c>
      <c r="B20970" s="104" t="s">
        <v>3992</v>
      </c>
      <c r="C20970" s="104"/>
      <c r="D20970" s="31">
        <v>1</v>
      </c>
      <c r="E20970" s="32">
        <v>0.34</v>
      </c>
      <c r="F20970" s="32">
        <v>0.66</v>
      </c>
      <c r="G20970" s="105">
        <v>355.46550000000002</v>
      </c>
      <c r="H20970" s="105"/>
      <c r="I20970" s="105">
        <v>95.872399999999999</v>
      </c>
      <c r="J20970" s="105"/>
      <c r="K20970" s="33">
        <f>ROUND(D20970*(ROUND(E20970*G20970,4)+ROUND(F20970*I20970,4)),4)</f>
        <v>184.13409999999999</v>
      </c>
    </row>
    <row r="20971" spans="1:11" ht="15" customHeight="1" x14ac:dyDescent="0.25">
      <c r="A20971" s="6" t="s">
        <v>3993</v>
      </c>
      <c r="B20971" s="104" t="s">
        <v>3994</v>
      </c>
      <c r="C20971" s="104"/>
      <c r="D20971" s="31">
        <v>1</v>
      </c>
      <c r="E20971" s="32">
        <v>1</v>
      </c>
      <c r="F20971" s="32">
        <v>0</v>
      </c>
      <c r="G20971" s="105">
        <v>365.3972</v>
      </c>
      <c r="H20971" s="105"/>
      <c r="I20971" s="105">
        <v>147.8879</v>
      </c>
      <c r="J20971" s="105"/>
      <c r="K20971" s="33">
        <f>ROUND(D20971*(ROUND(E20971*G20971,4)+ROUND(F20971*I20971,4)),4)</f>
        <v>365.3972</v>
      </c>
    </row>
    <row r="20972" spans="1:11" ht="15" customHeight="1" x14ac:dyDescent="0.25">
      <c r="A20972" s="6" t="s">
        <v>3995</v>
      </c>
      <c r="B20972" s="104" t="s">
        <v>3996</v>
      </c>
      <c r="C20972" s="104"/>
      <c r="D20972" s="31">
        <v>1</v>
      </c>
      <c r="E20972" s="32">
        <v>0.97</v>
      </c>
      <c r="F20972" s="32">
        <v>0.03</v>
      </c>
      <c r="G20972" s="105">
        <v>324.64210000000003</v>
      </c>
      <c r="H20972" s="105"/>
      <c r="I20972" s="105">
        <v>159.20740000000001</v>
      </c>
      <c r="J20972" s="105"/>
      <c r="K20972" s="33">
        <f>ROUND(D20972*(ROUND(E20972*G20972,4)+ROUND(F20972*I20972,4)),4)</f>
        <v>319.67899999999997</v>
      </c>
    </row>
    <row r="20973" spans="1:11" ht="15.95" customHeight="1" x14ac:dyDescent="0.25">
      <c r="A20973" s="6" t="s">
        <v>3997</v>
      </c>
      <c r="B20973" s="104" t="s">
        <v>3998</v>
      </c>
      <c r="C20973" s="104"/>
      <c r="D20973" s="31">
        <v>1</v>
      </c>
      <c r="E20973" s="32">
        <v>0.79</v>
      </c>
      <c r="F20973" s="32">
        <v>0.21</v>
      </c>
      <c r="G20973" s="105">
        <v>284.72230000000002</v>
      </c>
      <c r="H20973" s="105"/>
      <c r="I20973" s="105">
        <v>125.70480000000001</v>
      </c>
      <c r="J20973" s="105"/>
      <c r="K20973" s="33">
        <f>ROUND(D20973*(ROUND(E20973*G20973,4)+ROUND(F20973*I20973,4)),4)</f>
        <v>251.32859999999999</v>
      </c>
    </row>
    <row r="20974" spans="1:11" ht="15" customHeight="1" x14ac:dyDescent="0.25">
      <c r="A20974" s="1"/>
      <c r="B20974" s="1"/>
      <c r="C20974" s="1"/>
      <c r="D20974" s="1"/>
      <c r="E20974" s="1"/>
      <c r="F20974" s="1"/>
      <c r="G20974" s="85" t="s">
        <v>3999</v>
      </c>
      <c r="H20974" s="85"/>
      <c r="I20974" s="85"/>
      <c r="J20974" s="85"/>
      <c r="K20974" s="34">
        <f>SUM(K20969:K20973)</f>
        <v>1120.5389</v>
      </c>
    </row>
    <row r="20975" spans="1:11" ht="20.100000000000001" customHeight="1" x14ac:dyDescent="0.25">
      <c r="A20975" s="106" t="s">
        <v>4000</v>
      </c>
      <c r="B20975" s="106"/>
      <c r="C20975" s="106"/>
      <c r="D20975" s="106"/>
      <c r="E20975" s="106"/>
      <c r="F20975" s="2" t="s">
        <v>4</v>
      </c>
      <c r="G20975" s="87" t="s">
        <v>4001</v>
      </c>
      <c r="H20975" s="87"/>
      <c r="I20975" s="87" t="s">
        <v>4002</v>
      </c>
      <c r="J20975" s="87"/>
      <c r="K20975" s="2" t="s">
        <v>3988</v>
      </c>
    </row>
    <row r="20976" spans="1:11" ht="15" customHeight="1" x14ac:dyDescent="0.25">
      <c r="A20976" s="6" t="s">
        <v>4003</v>
      </c>
      <c r="B20976" s="101" t="s">
        <v>4004</v>
      </c>
      <c r="C20976" s="101"/>
      <c r="D20976" s="101"/>
      <c r="E20976" s="101"/>
      <c r="F20976" s="6" t="s">
        <v>3940</v>
      </c>
      <c r="G20976" s="114">
        <v>1</v>
      </c>
      <c r="H20976" s="114"/>
      <c r="I20976" s="115">
        <v>22.527200000000001</v>
      </c>
      <c r="J20976" s="115"/>
      <c r="K20976" s="35">
        <f>ROUND(ROUND(G20976,5)*I20976,4)</f>
        <v>22.527200000000001</v>
      </c>
    </row>
    <row r="20977" spans="1:11" ht="15" customHeight="1" x14ac:dyDescent="0.25">
      <c r="A20977" s="1"/>
      <c r="B20977" s="1"/>
      <c r="C20977" s="1"/>
      <c r="D20977" s="1"/>
      <c r="E20977" s="1"/>
      <c r="F20977" s="1"/>
      <c r="G20977" s="85" t="s">
        <v>4005</v>
      </c>
      <c r="H20977" s="85"/>
      <c r="I20977" s="85"/>
      <c r="J20977" s="85"/>
      <c r="K20977" s="36">
        <f>SUM(K20976:K20976)</f>
        <v>22.527200000000001</v>
      </c>
    </row>
    <row r="20978" spans="1:11" ht="15" customHeight="1" x14ac:dyDescent="0.25">
      <c r="A20978" s="9"/>
      <c r="B20978" s="9"/>
      <c r="C20978" s="9"/>
      <c r="D20978" s="9"/>
      <c r="E20978" s="9"/>
      <c r="F20978" s="9"/>
      <c r="G20978" s="92" t="s">
        <v>4006</v>
      </c>
      <c r="H20978" s="92"/>
      <c r="I20978" s="92"/>
      <c r="J20978" s="92"/>
      <c r="K20978" s="33">
        <f>SUM(K20974,K20977)</f>
        <v>1143.0661</v>
      </c>
    </row>
    <row r="20979" spans="1:11" ht="15" customHeight="1" x14ac:dyDescent="0.25">
      <c r="A20979" s="9"/>
      <c r="B20979" s="9"/>
      <c r="C20979" s="9"/>
      <c r="D20979" s="9"/>
      <c r="E20979" s="9"/>
      <c r="F20979" s="9"/>
      <c r="G20979" s="92" t="s">
        <v>4007</v>
      </c>
      <c r="H20979" s="92"/>
      <c r="I20979" s="92"/>
      <c r="J20979" s="92"/>
      <c r="K20979" s="37">
        <v>113.18</v>
      </c>
    </row>
    <row r="20980" spans="1:11" ht="15" customHeight="1" x14ac:dyDescent="0.25">
      <c r="A20980" s="9"/>
      <c r="B20980" s="9"/>
      <c r="C20980" s="9"/>
      <c r="D20980" s="9"/>
      <c r="E20980" s="9"/>
      <c r="F20980" s="9"/>
      <c r="G20980" s="92" t="s">
        <v>4008</v>
      </c>
      <c r="H20980" s="92"/>
      <c r="I20980" s="92"/>
      <c r="J20980" s="92"/>
      <c r="K20980" s="33">
        <f>ROUND(K20978/K20979,4)</f>
        <v>10.099500000000001</v>
      </c>
    </row>
    <row r="20981" spans="1:11" ht="15" customHeight="1" x14ac:dyDescent="0.25">
      <c r="A20981" s="9"/>
      <c r="B20981" s="9"/>
      <c r="C20981" s="9"/>
      <c r="D20981" s="9"/>
      <c r="E20981" s="9"/>
      <c r="F20981" s="9"/>
      <c r="G20981" s="92" t="s">
        <v>4009</v>
      </c>
      <c r="H20981" s="92"/>
      <c r="I20981" s="92"/>
      <c r="J20981" s="92"/>
      <c r="K20981" s="33">
        <f>ROUND(K20980*0.00746,4)</f>
        <v>7.5300000000000006E-2</v>
      </c>
    </row>
    <row r="20982" spans="1:11" ht="20.100000000000001" customHeight="1" x14ac:dyDescent="0.25">
      <c r="A20982" s="106" t="s">
        <v>4010</v>
      </c>
      <c r="B20982" s="106"/>
      <c r="C20982" s="106"/>
      <c r="D20982" s="106"/>
      <c r="E20982" s="106"/>
      <c r="F20982" s="2" t="s">
        <v>4</v>
      </c>
      <c r="G20982" s="87" t="s">
        <v>4001</v>
      </c>
      <c r="H20982" s="87"/>
      <c r="I20982" s="87" t="s">
        <v>3895</v>
      </c>
      <c r="J20982" s="87"/>
      <c r="K20982" s="2" t="s">
        <v>4011</v>
      </c>
    </row>
    <row r="20983" spans="1:11" ht="15" customHeight="1" x14ac:dyDescent="0.25">
      <c r="A20983" s="6" t="s">
        <v>4012</v>
      </c>
      <c r="B20983" s="104" t="s">
        <v>4013</v>
      </c>
      <c r="C20983" s="104"/>
      <c r="D20983" s="104"/>
      <c r="E20983" s="104"/>
      <c r="F20983" s="6" t="s">
        <v>77</v>
      </c>
      <c r="G20983" s="113">
        <v>1</v>
      </c>
      <c r="H20983" s="113"/>
      <c r="I20983" s="105">
        <v>195.03</v>
      </c>
      <c r="J20983" s="105"/>
      <c r="K20983" s="33">
        <f>ROUND(ROUND(G20983,5)*I20983,4)</f>
        <v>195.03</v>
      </c>
    </row>
    <row r="20984" spans="1:11" ht="15" customHeight="1" x14ac:dyDescent="0.25">
      <c r="A20984" s="1"/>
      <c r="B20984" s="1"/>
      <c r="C20984" s="1"/>
      <c r="D20984" s="1"/>
      <c r="E20984" s="1"/>
      <c r="F20984" s="1"/>
      <c r="G20984" s="85" t="s">
        <v>4014</v>
      </c>
      <c r="H20984" s="85"/>
      <c r="I20984" s="85"/>
      <c r="J20984" s="85"/>
      <c r="K20984" s="34">
        <f>SUM(K20983:K20983)</f>
        <v>195.03</v>
      </c>
    </row>
    <row r="20985" spans="1:11" ht="15" customHeight="1" x14ac:dyDescent="0.25">
      <c r="A20985" s="106" t="s">
        <v>4015</v>
      </c>
      <c r="B20985" s="106"/>
      <c r="C20985" s="106"/>
      <c r="D20985" s="23" t="s">
        <v>4016</v>
      </c>
      <c r="E20985" s="94" t="s">
        <v>4017</v>
      </c>
      <c r="F20985" s="94"/>
      <c r="G20985" s="94" t="s">
        <v>4001</v>
      </c>
      <c r="H20985" s="94"/>
      <c r="I20985" s="94" t="s">
        <v>3895</v>
      </c>
      <c r="J20985" s="94"/>
      <c r="K20985" s="23" t="s">
        <v>4011</v>
      </c>
    </row>
    <row r="20986" spans="1:11" ht="20.100000000000001" customHeight="1" x14ac:dyDescent="0.25">
      <c r="A20986" s="38" t="s">
        <v>4012</v>
      </c>
      <c r="B20986" s="109" t="s">
        <v>4018</v>
      </c>
      <c r="C20986" s="109"/>
      <c r="D20986" s="38" t="s">
        <v>4019</v>
      </c>
      <c r="E20986" s="110" t="s">
        <v>4020</v>
      </c>
      <c r="F20986" s="110"/>
      <c r="G20986" s="111">
        <v>2.2000000000000002</v>
      </c>
      <c r="H20986" s="111"/>
      <c r="I20986" s="112">
        <v>3.47</v>
      </c>
      <c r="J20986" s="112"/>
      <c r="K20986" s="41">
        <f>ROUND(ROUND(G20986,5)*I20986,4)</f>
        <v>7.6340000000000003</v>
      </c>
    </row>
    <row r="20987" spans="1:11" ht="15" customHeight="1" x14ac:dyDescent="0.25">
      <c r="A20987" s="1"/>
      <c r="B20987" s="1"/>
      <c r="C20987" s="1"/>
      <c r="D20987" s="1"/>
      <c r="E20987" s="1"/>
      <c r="F20987" s="1"/>
      <c r="G20987" s="85" t="s">
        <v>4021</v>
      </c>
      <c r="H20987" s="85"/>
      <c r="I20987" s="85"/>
      <c r="J20987" s="85"/>
      <c r="K20987" s="33">
        <f>SUM(K20986:K20986)</f>
        <v>7.6340000000000003</v>
      </c>
    </row>
    <row r="20988" spans="1:11" ht="12.95" customHeight="1" x14ac:dyDescent="0.25">
      <c r="A20988" s="106" t="s">
        <v>4022</v>
      </c>
      <c r="B20988" s="106"/>
      <c r="C20988" s="94" t="s">
        <v>4023</v>
      </c>
      <c r="D20988" s="94" t="s">
        <v>5</v>
      </c>
      <c r="E20988" s="94" t="s">
        <v>4024</v>
      </c>
      <c r="F20988" s="94"/>
      <c r="G20988" s="94" t="s">
        <v>4025</v>
      </c>
      <c r="H20988" s="94"/>
      <c r="I20988" s="94" t="s">
        <v>2086</v>
      </c>
      <c r="J20988" s="94"/>
      <c r="K20988" s="94" t="s">
        <v>4011</v>
      </c>
    </row>
    <row r="20989" spans="1:11" ht="12" customHeight="1" x14ac:dyDescent="0.25">
      <c r="A20989" s="106"/>
      <c r="B20989" s="106"/>
      <c r="C20989" s="94"/>
      <c r="D20989" s="94"/>
      <c r="E20989" s="23" t="s">
        <v>2092</v>
      </c>
      <c r="F20989" s="23" t="s">
        <v>4026</v>
      </c>
      <c r="G20989" s="23" t="s">
        <v>2092</v>
      </c>
      <c r="H20989" s="23" t="s">
        <v>4026</v>
      </c>
      <c r="I20989" s="23" t="s">
        <v>2092</v>
      </c>
      <c r="J20989" s="23" t="s">
        <v>4026</v>
      </c>
      <c r="K20989" s="94"/>
    </row>
    <row r="20990" spans="1:11" ht="27.95" customHeight="1" x14ac:dyDescent="0.25">
      <c r="A20990" s="38" t="s">
        <v>4012</v>
      </c>
      <c r="B20990" s="39" t="s">
        <v>4018</v>
      </c>
      <c r="C20990" s="38" t="s">
        <v>4027</v>
      </c>
      <c r="D20990" s="40">
        <v>2.2000000000000002</v>
      </c>
      <c r="E20990" s="42">
        <v>0</v>
      </c>
      <c r="F20990" s="43">
        <v>1.25</v>
      </c>
      <c r="G20990" s="42">
        <v>0</v>
      </c>
      <c r="H20990" s="43">
        <v>1</v>
      </c>
      <c r="I20990" s="42">
        <v>0</v>
      </c>
      <c r="J20990" s="43">
        <v>0.82</v>
      </c>
      <c r="K20990" s="41">
        <f>ROUND(D20990*(ROUND(E20990*F20990,4)+ROUND(G20990*H20990,4)+ROUND(I20990*J20990,4)),4)</f>
        <v>0</v>
      </c>
    </row>
    <row r="20991" spans="1:11" ht="15" customHeight="1" x14ac:dyDescent="0.25">
      <c r="A20991" s="1"/>
      <c r="B20991" s="1"/>
      <c r="C20991" s="1"/>
      <c r="D20991" s="1"/>
      <c r="E20991" s="1"/>
      <c r="F20991" s="1"/>
      <c r="G20991" s="85" t="s">
        <v>4028</v>
      </c>
      <c r="H20991" s="85"/>
      <c r="I20991" s="85"/>
      <c r="J20991" s="85"/>
      <c r="K20991" s="33">
        <f>SUM(K20989:K20990)</f>
        <v>0</v>
      </c>
    </row>
    <row r="20992" spans="1:11" ht="15" customHeight="1" x14ac:dyDescent="0.25">
      <c r="A20992" s="9"/>
      <c r="B20992" s="9"/>
      <c r="C20992" s="9"/>
      <c r="D20992" s="9"/>
      <c r="E20992" s="9"/>
      <c r="F20992" s="9"/>
      <c r="G20992" s="92" t="s">
        <v>4029</v>
      </c>
      <c r="H20992" s="92"/>
      <c r="I20992" s="92"/>
      <c r="J20992" s="92"/>
      <c r="K20992" s="33">
        <f>SUM(K20980,K20981,K20984,K20987,K20991)</f>
        <v>212.83879999999999</v>
      </c>
    </row>
    <row r="20993" spans="1:11" ht="15" customHeight="1" x14ac:dyDescent="0.25">
      <c r="A20993" s="9"/>
      <c r="B20993" s="9"/>
      <c r="C20993" s="9"/>
      <c r="D20993" s="9"/>
      <c r="E20993" s="9"/>
      <c r="F20993" s="9"/>
      <c r="G20993" s="92" t="s">
        <v>3913</v>
      </c>
      <c r="H20993" s="92"/>
      <c r="I20993" s="92"/>
      <c r="J20993" s="92"/>
      <c r="K20993" s="29">
        <f>ROUND(SUM(K20992),2)</f>
        <v>212.84</v>
      </c>
    </row>
    <row r="20994" spans="1:11" ht="9.9499999999999993" customHeight="1" x14ac:dyDescent="0.25">
      <c r="A20994" s="9"/>
      <c r="B20994" s="9"/>
      <c r="C20994" s="9"/>
      <c r="D20994" s="9"/>
      <c r="E20994" s="9"/>
      <c r="F20994" s="9"/>
      <c r="G20994" s="100"/>
      <c r="H20994" s="100"/>
      <c r="I20994" s="100"/>
      <c r="J20994" s="100"/>
      <c r="K20994" s="100"/>
    </row>
    <row r="20995" spans="1:11" ht="20.100000000000001" customHeight="1" x14ac:dyDescent="0.25">
      <c r="A20995" s="99" t="s">
        <v>3740</v>
      </c>
      <c r="B20995" s="99"/>
      <c r="C20995" s="99"/>
      <c r="D20995" s="99"/>
      <c r="E20995" s="99"/>
      <c r="F20995" s="99"/>
      <c r="G20995" s="99"/>
      <c r="H20995" s="99"/>
      <c r="I20995" s="99"/>
      <c r="J20995" s="99"/>
      <c r="K20995" s="99"/>
    </row>
    <row r="20996" spans="1:11" ht="15" customHeight="1" x14ac:dyDescent="0.25">
      <c r="A20996" s="93" t="s">
        <v>3916</v>
      </c>
      <c r="B20996" s="93"/>
      <c r="C20996" s="93"/>
      <c r="D20996" s="94" t="s">
        <v>3</v>
      </c>
      <c r="E20996" s="94"/>
      <c r="F20996" s="23" t="s">
        <v>4</v>
      </c>
      <c r="G20996" s="94" t="s">
        <v>3894</v>
      </c>
      <c r="H20996" s="94"/>
      <c r="I20996" s="94" t="s">
        <v>3895</v>
      </c>
      <c r="J20996" s="94"/>
      <c r="K20996" s="23" t="s">
        <v>3896</v>
      </c>
    </row>
    <row r="20997" spans="1:11" ht="45.95" customHeight="1" x14ac:dyDescent="0.25">
      <c r="A20997" s="24" t="s">
        <v>3934</v>
      </c>
      <c r="B20997" s="95" t="s">
        <v>3935</v>
      </c>
      <c r="C20997" s="95"/>
      <c r="D20997" s="96" t="s">
        <v>20</v>
      </c>
      <c r="E20997" s="96"/>
      <c r="F20997" s="24" t="s">
        <v>3936</v>
      </c>
      <c r="G20997" s="97">
        <v>2.5891999999999998E-3</v>
      </c>
      <c r="H20997" s="97"/>
      <c r="I20997" s="98">
        <v>76.52</v>
      </c>
      <c r="J20997" s="98"/>
      <c r="K20997" s="27">
        <f t="shared" ref="K20997:K21002" si="162">TRUNC(TRUNC(G20997,8)*I20997,2)</f>
        <v>0.19</v>
      </c>
    </row>
    <row r="20998" spans="1:11" ht="45.95" customHeight="1" x14ac:dyDescent="0.25">
      <c r="A20998" s="24" t="s">
        <v>28</v>
      </c>
      <c r="B20998" s="95" t="s">
        <v>29</v>
      </c>
      <c r="C20998" s="95"/>
      <c r="D20998" s="96" t="s">
        <v>20</v>
      </c>
      <c r="E20998" s="96"/>
      <c r="F20998" s="24" t="s">
        <v>30</v>
      </c>
      <c r="G20998" s="97">
        <v>1.0702000000000001E-3</v>
      </c>
      <c r="H20998" s="97"/>
      <c r="I20998" s="98">
        <v>322.67</v>
      </c>
      <c r="J20998" s="98"/>
      <c r="K20998" s="27">
        <f t="shared" si="162"/>
        <v>0.34</v>
      </c>
    </row>
    <row r="20999" spans="1:11" ht="29.1" customHeight="1" x14ac:dyDescent="0.25">
      <c r="A20999" s="24" t="s">
        <v>4030</v>
      </c>
      <c r="B20999" s="95" t="s">
        <v>4031</v>
      </c>
      <c r="C20999" s="95"/>
      <c r="D20999" s="96" t="s">
        <v>20</v>
      </c>
      <c r="E20999" s="96"/>
      <c r="F20999" s="24" t="s">
        <v>3936</v>
      </c>
      <c r="G20999" s="97">
        <v>3.3568999999999999E-3</v>
      </c>
      <c r="H20999" s="97"/>
      <c r="I20999" s="98">
        <v>105.44</v>
      </c>
      <c r="J20999" s="98"/>
      <c r="K20999" s="27">
        <f t="shared" si="162"/>
        <v>0.35</v>
      </c>
    </row>
    <row r="21000" spans="1:11" ht="29.1" customHeight="1" x14ac:dyDescent="0.25">
      <c r="A21000" s="24" t="s">
        <v>4032</v>
      </c>
      <c r="B21000" s="95" t="s">
        <v>4033</v>
      </c>
      <c r="C21000" s="95"/>
      <c r="D21000" s="96" t="s">
        <v>20</v>
      </c>
      <c r="E21000" s="96"/>
      <c r="F21000" s="24" t="s">
        <v>30</v>
      </c>
      <c r="G21000" s="97">
        <v>3.0249999999999998E-4</v>
      </c>
      <c r="H21000" s="97"/>
      <c r="I21000" s="98">
        <v>265.02</v>
      </c>
      <c r="J21000" s="98"/>
      <c r="K21000" s="27">
        <f t="shared" si="162"/>
        <v>0.08</v>
      </c>
    </row>
    <row r="21001" spans="1:11" ht="38.1" customHeight="1" x14ac:dyDescent="0.25">
      <c r="A21001" s="24" t="s">
        <v>4034</v>
      </c>
      <c r="B21001" s="95" t="s">
        <v>4035</v>
      </c>
      <c r="C21001" s="95"/>
      <c r="D21001" s="96" t="s">
        <v>20</v>
      </c>
      <c r="E21001" s="96"/>
      <c r="F21001" s="24" t="s">
        <v>3936</v>
      </c>
      <c r="G21001" s="97">
        <v>2.9082999999999999E-3</v>
      </c>
      <c r="H21001" s="97"/>
      <c r="I21001" s="98">
        <v>94.54</v>
      </c>
      <c r="J21001" s="98"/>
      <c r="K21001" s="27">
        <f t="shared" si="162"/>
        <v>0.27</v>
      </c>
    </row>
    <row r="21002" spans="1:11" ht="38.1" customHeight="1" x14ac:dyDescent="0.25">
      <c r="A21002" s="24" t="s">
        <v>4036</v>
      </c>
      <c r="B21002" s="95" t="s">
        <v>4037</v>
      </c>
      <c r="C21002" s="95"/>
      <c r="D21002" s="96" t="s">
        <v>20</v>
      </c>
      <c r="E21002" s="96"/>
      <c r="F21002" s="24" t="s">
        <v>30</v>
      </c>
      <c r="G21002" s="97">
        <v>7.5109999999999999E-4</v>
      </c>
      <c r="H21002" s="97"/>
      <c r="I21002" s="98">
        <v>225.43</v>
      </c>
      <c r="J21002" s="98"/>
      <c r="K21002" s="27">
        <f t="shared" si="162"/>
        <v>0.16</v>
      </c>
    </row>
    <row r="21003" spans="1:11" ht="18" customHeight="1" x14ac:dyDescent="0.25">
      <c r="A21003" s="9"/>
      <c r="B21003" s="9"/>
      <c r="C21003" s="9"/>
      <c r="D21003" s="9"/>
      <c r="E21003" s="9"/>
      <c r="F21003" s="9"/>
      <c r="G21003" s="91" t="s">
        <v>3919</v>
      </c>
      <c r="H21003" s="91"/>
      <c r="I21003" s="91"/>
      <c r="J21003" s="91"/>
      <c r="K21003" s="28">
        <f>SUM(K20997:K21002)</f>
        <v>1.39</v>
      </c>
    </row>
    <row r="21004" spans="1:11" ht="15" customHeight="1" x14ac:dyDescent="0.25">
      <c r="A21004" s="93" t="s">
        <v>3907</v>
      </c>
      <c r="B21004" s="93"/>
      <c r="C21004" s="93"/>
      <c r="D21004" s="94" t="s">
        <v>3</v>
      </c>
      <c r="E21004" s="94"/>
      <c r="F21004" s="23" t="s">
        <v>4</v>
      </c>
      <c r="G21004" s="94" t="s">
        <v>3894</v>
      </c>
      <c r="H21004" s="94"/>
      <c r="I21004" s="94" t="s">
        <v>3895</v>
      </c>
      <c r="J21004" s="94"/>
      <c r="K21004" s="23" t="s">
        <v>3896</v>
      </c>
    </row>
    <row r="21005" spans="1:11" ht="15" customHeight="1" x14ac:dyDescent="0.25">
      <c r="A21005" s="24" t="s">
        <v>3910</v>
      </c>
      <c r="B21005" s="95" t="s">
        <v>3911</v>
      </c>
      <c r="C21005" s="95"/>
      <c r="D21005" s="96" t="s">
        <v>20</v>
      </c>
      <c r="E21005" s="96"/>
      <c r="F21005" s="24" t="s">
        <v>2056</v>
      </c>
      <c r="G21005" s="97">
        <v>3.6592999999999999E-3</v>
      </c>
      <c r="H21005" s="97"/>
      <c r="I21005" s="98">
        <v>24.94</v>
      </c>
      <c r="J21005" s="98"/>
      <c r="K21005" s="27">
        <f>TRUNC(TRUNC(G21005,8)*I21005,2)</f>
        <v>0.09</v>
      </c>
    </row>
    <row r="21006" spans="1:11" ht="18" customHeight="1" x14ac:dyDescent="0.25">
      <c r="A21006" s="9"/>
      <c r="B21006" s="9"/>
      <c r="C21006" s="9"/>
      <c r="D21006" s="9"/>
      <c r="E21006" s="9"/>
      <c r="F21006" s="9"/>
      <c r="G21006" s="91" t="s">
        <v>3912</v>
      </c>
      <c r="H21006" s="91"/>
      <c r="I21006" s="91"/>
      <c r="J21006" s="91"/>
      <c r="K21006" s="28">
        <f>SUM(K21005:K21005)</f>
        <v>0.09</v>
      </c>
    </row>
    <row r="21007" spans="1:11" ht="15" customHeight="1" x14ac:dyDescent="0.25">
      <c r="A21007" s="9"/>
      <c r="B21007" s="9"/>
      <c r="C21007" s="9"/>
      <c r="D21007" s="9"/>
      <c r="E21007" s="9"/>
      <c r="F21007" s="9"/>
      <c r="G21007" s="92" t="s">
        <v>3913</v>
      </c>
      <c r="H21007" s="92"/>
      <c r="I21007" s="92"/>
      <c r="J21007" s="92"/>
      <c r="K21007" s="29">
        <f>ROUND(SUM(K21003,K21006),2)</f>
        <v>1.48</v>
      </c>
    </row>
    <row r="21008" spans="1:11" ht="9.9499999999999993" customHeight="1" x14ac:dyDescent="0.25">
      <c r="A21008" s="9"/>
      <c r="B21008" s="9"/>
      <c r="C21008" s="9"/>
      <c r="D21008" s="9"/>
      <c r="E21008" s="9"/>
      <c r="F21008" s="9"/>
      <c r="G21008" s="100"/>
      <c r="H21008" s="100"/>
      <c r="I21008" s="100"/>
      <c r="J21008" s="100"/>
      <c r="K21008" s="100"/>
    </row>
    <row r="21009" spans="1:11" ht="20.100000000000001" customHeight="1" x14ac:dyDescent="0.25">
      <c r="A21009" s="99" t="s">
        <v>3741</v>
      </c>
      <c r="B21009" s="99"/>
      <c r="C21009" s="99"/>
      <c r="D21009" s="99"/>
      <c r="E21009" s="99"/>
      <c r="F21009" s="99"/>
      <c r="G21009" s="99"/>
      <c r="H21009" s="99"/>
      <c r="I21009" s="99"/>
      <c r="J21009" s="99"/>
      <c r="K21009" s="99"/>
    </row>
    <row r="21010" spans="1:11" ht="15" customHeight="1" x14ac:dyDescent="0.25">
      <c r="A21010" s="93" t="s">
        <v>3893</v>
      </c>
      <c r="B21010" s="93"/>
      <c r="C21010" s="93"/>
      <c r="D21010" s="94" t="s">
        <v>3</v>
      </c>
      <c r="E21010" s="94"/>
      <c r="F21010" s="23" t="s">
        <v>4</v>
      </c>
      <c r="G21010" s="94" t="s">
        <v>3894</v>
      </c>
      <c r="H21010" s="94"/>
      <c r="I21010" s="94" t="s">
        <v>3895</v>
      </c>
      <c r="J21010" s="94"/>
      <c r="K21010" s="23" t="s">
        <v>3896</v>
      </c>
    </row>
    <row r="21011" spans="1:11" ht="21" customHeight="1" x14ac:dyDescent="0.25">
      <c r="A21011" s="24" t="s">
        <v>4038</v>
      </c>
      <c r="B21011" s="95" t="s">
        <v>4039</v>
      </c>
      <c r="C21011" s="95"/>
      <c r="D21011" s="96" t="s">
        <v>20</v>
      </c>
      <c r="E21011" s="96"/>
      <c r="F21011" s="24" t="s">
        <v>34</v>
      </c>
      <c r="G21011" s="97">
        <v>6.6E-3</v>
      </c>
      <c r="H21011" s="97"/>
      <c r="I21011" s="98">
        <v>210.23</v>
      </c>
      <c r="J21011" s="98"/>
      <c r="K21011" s="27">
        <f>TRUNC(TRUNC(G21011,8)*I21011,2)</f>
        <v>1.38</v>
      </c>
    </row>
    <row r="21012" spans="1:11" ht="21" customHeight="1" x14ac:dyDescent="0.25">
      <c r="A21012" s="24" t="s">
        <v>4040</v>
      </c>
      <c r="B21012" s="95" t="s">
        <v>4041</v>
      </c>
      <c r="C21012" s="95"/>
      <c r="D21012" s="96" t="s">
        <v>20</v>
      </c>
      <c r="E21012" s="96"/>
      <c r="F21012" s="24" t="s">
        <v>84</v>
      </c>
      <c r="G21012" s="97">
        <v>1.0049999999999999</v>
      </c>
      <c r="H21012" s="97"/>
      <c r="I21012" s="98">
        <v>32.369999999999997</v>
      </c>
      <c r="J21012" s="98"/>
      <c r="K21012" s="27">
        <f>TRUNC(TRUNC(G21012,8)*I21012,2)</f>
        <v>32.53</v>
      </c>
    </row>
    <row r="21013" spans="1:11" ht="15" customHeight="1" x14ac:dyDescent="0.25">
      <c r="A21013" s="9"/>
      <c r="B21013" s="9"/>
      <c r="C21013" s="9"/>
      <c r="D21013" s="9"/>
      <c r="E21013" s="9"/>
      <c r="F21013" s="9"/>
      <c r="G21013" s="91" t="s">
        <v>3906</v>
      </c>
      <c r="H21013" s="91"/>
      <c r="I21013" s="91"/>
      <c r="J21013" s="91"/>
      <c r="K21013" s="28">
        <f>SUM(K21011:K21012)</f>
        <v>33.910000000000004</v>
      </c>
    </row>
    <row r="21014" spans="1:11" ht="15" customHeight="1" x14ac:dyDescent="0.25">
      <c r="A21014" s="93" t="s">
        <v>3907</v>
      </c>
      <c r="B21014" s="93"/>
      <c r="C21014" s="93"/>
      <c r="D21014" s="94" t="s">
        <v>3</v>
      </c>
      <c r="E21014" s="94"/>
      <c r="F21014" s="23" t="s">
        <v>4</v>
      </c>
      <c r="G21014" s="94" t="s">
        <v>3894</v>
      </c>
      <c r="H21014" s="94"/>
      <c r="I21014" s="94" t="s">
        <v>3895</v>
      </c>
      <c r="J21014" s="94"/>
      <c r="K21014" s="23" t="s">
        <v>3896</v>
      </c>
    </row>
    <row r="21015" spans="1:11" ht="15" customHeight="1" x14ac:dyDescent="0.25">
      <c r="A21015" s="24" t="s">
        <v>3971</v>
      </c>
      <c r="B21015" s="95" t="s">
        <v>3972</v>
      </c>
      <c r="C21015" s="95"/>
      <c r="D21015" s="96" t="s">
        <v>20</v>
      </c>
      <c r="E21015" s="96"/>
      <c r="F21015" s="24" t="s">
        <v>2056</v>
      </c>
      <c r="G21015" s="97">
        <v>0.2296</v>
      </c>
      <c r="H21015" s="97"/>
      <c r="I21015" s="98">
        <v>32.69</v>
      </c>
      <c r="J21015" s="98"/>
      <c r="K21015" s="27">
        <f>TRUNC(TRUNC(G21015,8)*I21015,2)</f>
        <v>7.5</v>
      </c>
    </row>
    <row r="21016" spans="1:11" ht="15" customHeight="1" x14ac:dyDescent="0.25">
      <c r="A21016" s="24" t="s">
        <v>3910</v>
      </c>
      <c r="B21016" s="95" t="s">
        <v>3911</v>
      </c>
      <c r="C21016" s="95"/>
      <c r="D21016" s="96" t="s">
        <v>20</v>
      </c>
      <c r="E21016" s="96"/>
      <c r="F21016" s="24" t="s">
        <v>2056</v>
      </c>
      <c r="G21016" s="97">
        <v>0.2296</v>
      </c>
      <c r="H21016" s="97"/>
      <c r="I21016" s="98">
        <v>24.94</v>
      </c>
      <c r="J21016" s="98"/>
      <c r="K21016" s="27">
        <f>TRUNC(TRUNC(G21016,8)*I21016,2)</f>
        <v>5.72</v>
      </c>
    </row>
    <row r="21017" spans="1:11" ht="18" customHeight="1" x14ac:dyDescent="0.25">
      <c r="A21017" s="9"/>
      <c r="B21017" s="9"/>
      <c r="C21017" s="9"/>
      <c r="D21017" s="9"/>
      <c r="E21017" s="9"/>
      <c r="F21017" s="9"/>
      <c r="G21017" s="91" t="s">
        <v>3912</v>
      </c>
      <c r="H21017" s="91"/>
      <c r="I21017" s="91"/>
      <c r="J21017" s="91"/>
      <c r="K21017" s="28">
        <f>SUM(K21015:K21016)</f>
        <v>13.219999999999999</v>
      </c>
    </row>
    <row r="21018" spans="1:11" ht="15" customHeight="1" x14ac:dyDescent="0.25">
      <c r="A21018" s="93" t="s">
        <v>3922</v>
      </c>
      <c r="B21018" s="93"/>
      <c r="C21018" s="93"/>
      <c r="D21018" s="94" t="s">
        <v>3</v>
      </c>
      <c r="E21018" s="94"/>
      <c r="F21018" s="23" t="s">
        <v>4</v>
      </c>
      <c r="G21018" s="94" t="s">
        <v>3894</v>
      </c>
      <c r="H21018" s="94"/>
      <c r="I21018" s="94" t="s">
        <v>3895</v>
      </c>
      <c r="J21018" s="94"/>
      <c r="K21018" s="23" t="s">
        <v>3896</v>
      </c>
    </row>
    <row r="21019" spans="1:11" ht="21" customHeight="1" x14ac:dyDescent="0.25">
      <c r="A21019" s="24" t="s">
        <v>4042</v>
      </c>
      <c r="B21019" s="95" t="s">
        <v>4043</v>
      </c>
      <c r="C21019" s="95"/>
      <c r="D21019" s="96" t="s">
        <v>20</v>
      </c>
      <c r="E21019" s="96"/>
      <c r="F21019" s="24" t="s">
        <v>34</v>
      </c>
      <c r="G21019" s="97">
        <v>1.8E-3</v>
      </c>
      <c r="H21019" s="97"/>
      <c r="I21019" s="98">
        <v>767.08</v>
      </c>
      <c r="J21019" s="98"/>
      <c r="K21019" s="27">
        <f>TRUNC(TRUNC(G21019,8)*I21019,2)</f>
        <v>1.38</v>
      </c>
    </row>
    <row r="21020" spans="1:11" ht="15" customHeight="1" x14ac:dyDescent="0.25">
      <c r="A21020" s="9"/>
      <c r="B21020" s="9"/>
      <c r="C21020" s="9"/>
      <c r="D21020" s="9"/>
      <c r="E21020" s="9"/>
      <c r="F21020" s="9"/>
      <c r="G21020" s="91" t="s">
        <v>3933</v>
      </c>
      <c r="H21020" s="91"/>
      <c r="I21020" s="91"/>
      <c r="J21020" s="91"/>
      <c r="K21020" s="28">
        <f>SUM(K21019:K21019)</f>
        <v>1.38</v>
      </c>
    </row>
    <row r="21021" spans="1:11" ht="15" customHeight="1" x14ac:dyDescent="0.25">
      <c r="A21021" s="9"/>
      <c r="B21021" s="9"/>
      <c r="C21021" s="9"/>
      <c r="D21021" s="9"/>
      <c r="E21021" s="9"/>
      <c r="F21021" s="9"/>
      <c r="G21021" s="92" t="s">
        <v>3913</v>
      </c>
      <c r="H21021" s="92"/>
      <c r="I21021" s="92"/>
      <c r="J21021" s="92"/>
      <c r="K21021" s="29">
        <f>ROUND(SUM(K21013,K21017,K21020),2)</f>
        <v>48.51</v>
      </c>
    </row>
    <row r="21022" spans="1:11" ht="9.9499999999999993" customHeight="1" x14ac:dyDescent="0.25">
      <c r="A21022" s="9"/>
      <c r="B21022" s="9"/>
      <c r="C21022" s="9"/>
      <c r="D21022" s="9"/>
      <c r="E21022" s="9"/>
      <c r="F21022" s="9"/>
      <c r="G21022" s="100"/>
      <c r="H21022" s="100"/>
      <c r="I21022" s="100"/>
      <c r="J21022" s="100"/>
      <c r="K21022" s="100"/>
    </row>
    <row r="21023" spans="1:11" ht="20.100000000000001" customHeight="1" x14ac:dyDescent="0.25">
      <c r="A21023" s="99" t="s">
        <v>3742</v>
      </c>
      <c r="B21023" s="99"/>
      <c r="C21023" s="99"/>
      <c r="D21023" s="99"/>
      <c r="E21023" s="99"/>
      <c r="F21023" s="99"/>
      <c r="G21023" s="99"/>
      <c r="H21023" s="99"/>
      <c r="I21023" s="99"/>
      <c r="J21023" s="99"/>
      <c r="K21023" s="99"/>
    </row>
    <row r="21024" spans="1:11" ht="15" customHeight="1" x14ac:dyDescent="0.25">
      <c r="A21024" s="93" t="s">
        <v>3893</v>
      </c>
      <c r="B21024" s="93"/>
      <c r="C21024" s="93"/>
      <c r="D21024" s="94" t="s">
        <v>3</v>
      </c>
      <c r="E21024" s="94"/>
      <c r="F21024" s="23" t="s">
        <v>4</v>
      </c>
      <c r="G21024" s="94" t="s">
        <v>3894</v>
      </c>
      <c r="H21024" s="94"/>
      <c r="I21024" s="94" t="s">
        <v>3895</v>
      </c>
      <c r="J21024" s="94"/>
      <c r="K21024" s="23" t="s">
        <v>3896</v>
      </c>
    </row>
    <row r="21025" spans="1:11" ht="15" customHeight="1" x14ac:dyDescent="0.25">
      <c r="A21025" s="24" t="s">
        <v>4044</v>
      </c>
      <c r="B21025" s="95" t="s">
        <v>4045</v>
      </c>
      <c r="C21025" s="95"/>
      <c r="D21025" s="96" t="s">
        <v>20</v>
      </c>
      <c r="E21025" s="96"/>
      <c r="F21025" s="24" t="s">
        <v>3903</v>
      </c>
      <c r="G21025" s="97">
        <v>0.106</v>
      </c>
      <c r="H21025" s="97"/>
      <c r="I21025" s="98">
        <v>2.59</v>
      </c>
      <c r="J21025" s="98"/>
      <c r="K21025" s="27">
        <f>TRUNC(TRUNC(G21025,8)*I21025,2)</f>
        <v>0.27</v>
      </c>
    </row>
    <row r="21026" spans="1:11" ht="15" customHeight="1" x14ac:dyDescent="0.25">
      <c r="A21026" s="9"/>
      <c r="B21026" s="9"/>
      <c r="C21026" s="9"/>
      <c r="D21026" s="9"/>
      <c r="E21026" s="9"/>
      <c r="F21026" s="9"/>
      <c r="G21026" s="91" t="s">
        <v>3906</v>
      </c>
      <c r="H21026" s="91"/>
      <c r="I21026" s="91"/>
      <c r="J21026" s="91"/>
      <c r="K21026" s="28">
        <f>SUM(K21025:K21025)</f>
        <v>0.27</v>
      </c>
    </row>
    <row r="21027" spans="1:11" ht="15" customHeight="1" x14ac:dyDescent="0.25">
      <c r="A21027" s="93" t="s">
        <v>3907</v>
      </c>
      <c r="B21027" s="93"/>
      <c r="C21027" s="93"/>
      <c r="D21027" s="94" t="s">
        <v>3</v>
      </c>
      <c r="E21027" s="94"/>
      <c r="F21027" s="23" t="s">
        <v>4</v>
      </c>
      <c r="G21027" s="94" t="s">
        <v>3894</v>
      </c>
      <c r="H21027" s="94"/>
      <c r="I21027" s="94" t="s">
        <v>3895</v>
      </c>
      <c r="J21027" s="94"/>
      <c r="K21027" s="23" t="s">
        <v>3896</v>
      </c>
    </row>
    <row r="21028" spans="1:11" ht="15" customHeight="1" x14ac:dyDescent="0.25">
      <c r="A21028" s="24" t="s">
        <v>4046</v>
      </c>
      <c r="B21028" s="95" t="s">
        <v>4047</v>
      </c>
      <c r="C21028" s="95"/>
      <c r="D21028" s="96" t="s">
        <v>20</v>
      </c>
      <c r="E21028" s="96"/>
      <c r="F21028" s="24" t="s">
        <v>2056</v>
      </c>
      <c r="G21028" s="97">
        <v>3.6999999999999998E-2</v>
      </c>
      <c r="H21028" s="97"/>
      <c r="I21028" s="98">
        <v>34.35</v>
      </c>
      <c r="J21028" s="98"/>
      <c r="K21028" s="27">
        <f>TRUNC(TRUNC(G21028,8)*I21028,2)</f>
        <v>1.27</v>
      </c>
    </row>
    <row r="21029" spans="1:11" ht="15" customHeight="1" x14ac:dyDescent="0.25">
      <c r="A21029" s="24" t="s">
        <v>3910</v>
      </c>
      <c r="B21029" s="95" t="s">
        <v>3911</v>
      </c>
      <c r="C21029" s="95"/>
      <c r="D21029" s="96" t="s">
        <v>20</v>
      </c>
      <c r="E21029" s="96"/>
      <c r="F21029" s="24" t="s">
        <v>2056</v>
      </c>
      <c r="G21029" s="97">
        <v>1.6E-2</v>
      </c>
      <c r="H21029" s="97"/>
      <c r="I21029" s="98">
        <v>24.94</v>
      </c>
      <c r="J21029" s="98"/>
      <c r="K21029" s="27">
        <f>TRUNC(TRUNC(G21029,8)*I21029,2)</f>
        <v>0.39</v>
      </c>
    </row>
    <row r="21030" spans="1:11" ht="18" customHeight="1" x14ac:dyDescent="0.25">
      <c r="A21030" s="9"/>
      <c r="B21030" s="9"/>
      <c r="C21030" s="9"/>
      <c r="D21030" s="9"/>
      <c r="E21030" s="9"/>
      <c r="F21030" s="9"/>
      <c r="G21030" s="91" t="s">
        <v>3912</v>
      </c>
      <c r="H21030" s="91"/>
      <c r="I21030" s="91"/>
      <c r="J21030" s="91"/>
      <c r="K21030" s="28">
        <f>SUM(K21028:K21029)</f>
        <v>1.6600000000000001</v>
      </c>
    </row>
    <row r="21031" spans="1:11" ht="15" customHeight="1" x14ac:dyDescent="0.25">
      <c r="A21031" s="9"/>
      <c r="B21031" s="9"/>
      <c r="C21031" s="9"/>
      <c r="D21031" s="9"/>
      <c r="E21031" s="9"/>
      <c r="F21031" s="9"/>
      <c r="G21031" s="92" t="s">
        <v>3913</v>
      </c>
      <c r="H21031" s="92"/>
      <c r="I21031" s="92"/>
      <c r="J21031" s="92"/>
      <c r="K21031" s="29">
        <f>ROUND(SUM(K21026,K21030),2)</f>
        <v>1.93</v>
      </c>
    </row>
    <row r="21032" spans="1:11" ht="9.9499999999999993" customHeight="1" x14ac:dyDescent="0.25">
      <c r="A21032" s="9"/>
      <c r="B21032" s="9"/>
      <c r="C21032" s="9"/>
      <c r="D21032" s="9"/>
      <c r="E21032" s="9"/>
      <c r="F21032" s="9"/>
      <c r="G21032" s="100"/>
      <c r="H21032" s="100"/>
      <c r="I21032" s="100"/>
      <c r="J21032" s="100"/>
      <c r="K21032" s="100"/>
    </row>
    <row r="21033" spans="1:11" ht="20.100000000000001" customHeight="1" x14ac:dyDescent="0.25">
      <c r="A21033" s="99" t="s">
        <v>3743</v>
      </c>
      <c r="B21033" s="99"/>
      <c r="C21033" s="99"/>
      <c r="D21033" s="99"/>
      <c r="E21033" s="99"/>
      <c r="F21033" s="99"/>
      <c r="G21033" s="99"/>
      <c r="H21033" s="99"/>
      <c r="I21033" s="99"/>
      <c r="J21033" s="99"/>
      <c r="K21033" s="99"/>
    </row>
    <row r="21034" spans="1:11" ht="15" customHeight="1" x14ac:dyDescent="0.25">
      <c r="A21034" s="93" t="s">
        <v>3916</v>
      </c>
      <c r="B21034" s="93"/>
      <c r="C21034" s="93"/>
      <c r="D21034" s="94" t="s">
        <v>3</v>
      </c>
      <c r="E21034" s="94"/>
      <c r="F21034" s="23" t="s">
        <v>4</v>
      </c>
      <c r="G21034" s="94" t="s">
        <v>3894</v>
      </c>
      <c r="H21034" s="94"/>
      <c r="I21034" s="94" t="s">
        <v>3895</v>
      </c>
      <c r="J21034" s="94"/>
      <c r="K21034" s="23" t="s">
        <v>3896</v>
      </c>
    </row>
    <row r="21035" spans="1:11" ht="29.1" customHeight="1" x14ac:dyDescent="0.25">
      <c r="A21035" s="24" t="s">
        <v>3963</v>
      </c>
      <c r="B21035" s="95" t="s">
        <v>3964</v>
      </c>
      <c r="C21035" s="95"/>
      <c r="D21035" s="96" t="s">
        <v>20</v>
      </c>
      <c r="E21035" s="96"/>
      <c r="F21035" s="24" t="s">
        <v>3936</v>
      </c>
      <c r="G21035" s="97">
        <v>5.2258833999999998</v>
      </c>
      <c r="H21035" s="97"/>
      <c r="I21035" s="98">
        <v>8.9</v>
      </c>
      <c r="J21035" s="98"/>
      <c r="K21035" s="27">
        <f>TRUNC(TRUNC(G21035,8)*I21035,2)</f>
        <v>46.51</v>
      </c>
    </row>
    <row r="21036" spans="1:11" ht="29.1" customHeight="1" x14ac:dyDescent="0.25">
      <c r="A21036" s="24" t="s">
        <v>3965</v>
      </c>
      <c r="B21036" s="95" t="s">
        <v>3966</v>
      </c>
      <c r="C21036" s="95"/>
      <c r="D21036" s="96" t="s">
        <v>20</v>
      </c>
      <c r="E21036" s="96"/>
      <c r="F21036" s="24" t="s">
        <v>30</v>
      </c>
      <c r="G21036" s="97">
        <v>0.95392160000000004</v>
      </c>
      <c r="H21036" s="97"/>
      <c r="I21036" s="98">
        <v>32.76</v>
      </c>
      <c r="J21036" s="98"/>
      <c r="K21036" s="27">
        <f>TRUNC(TRUNC(G21036,8)*I21036,2)</f>
        <v>31.25</v>
      </c>
    </row>
    <row r="21037" spans="1:11" ht="21" customHeight="1" x14ac:dyDescent="0.25">
      <c r="A21037" s="24" t="s">
        <v>3967</v>
      </c>
      <c r="B21037" s="95" t="s">
        <v>3968</v>
      </c>
      <c r="C21037" s="95"/>
      <c r="D21037" s="96" t="s">
        <v>20</v>
      </c>
      <c r="E21037" s="96"/>
      <c r="F21037" s="24" t="s">
        <v>3936</v>
      </c>
      <c r="G21037" s="97">
        <v>5.2258833999999998</v>
      </c>
      <c r="H21037" s="97"/>
      <c r="I21037" s="98">
        <v>27.59</v>
      </c>
      <c r="J21037" s="98"/>
      <c r="K21037" s="27">
        <f>TRUNC(TRUNC(G21037,8)*I21037,2)</f>
        <v>144.18</v>
      </c>
    </row>
    <row r="21038" spans="1:11" ht="21" customHeight="1" x14ac:dyDescent="0.25">
      <c r="A21038" s="24" t="s">
        <v>3969</v>
      </c>
      <c r="B21038" s="95" t="s">
        <v>3970</v>
      </c>
      <c r="C21038" s="95"/>
      <c r="D21038" s="96" t="s">
        <v>20</v>
      </c>
      <c r="E21038" s="96"/>
      <c r="F21038" s="24" t="s">
        <v>30</v>
      </c>
      <c r="G21038" s="97">
        <v>0.95392160000000004</v>
      </c>
      <c r="H21038" s="97"/>
      <c r="I21038" s="98">
        <v>28.09</v>
      </c>
      <c r="J21038" s="98"/>
      <c r="K21038" s="27">
        <f>TRUNC(TRUNC(G21038,8)*I21038,2)</f>
        <v>26.79</v>
      </c>
    </row>
    <row r="21039" spans="1:11" ht="18" customHeight="1" x14ac:dyDescent="0.25">
      <c r="A21039" s="9"/>
      <c r="B21039" s="9"/>
      <c r="C21039" s="9"/>
      <c r="D21039" s="9"/>
      <c r="E21039" s="9"/>
      <c r="F21039" s="9"/>
      <c r="G21039" s="91" t="s">
        <v>3919</v>
      </c>
      <c r="H21039" s="91"/>
      <c r="I21039" s="91"/>
      <c r="J21039" s="91"/>
      <c r="K21039" s="28">
        <f>SUM(K21035:K21038)</f>
        <v>248.73</v>
      </c>
    </row>
    <row r="21040" spans="1:11" ht="15" customHeight="1" x14ac:dyDescent="0.25">
      <c r="A21040" s="93" t="s">
        <v>3893</v>
      </c>
      <c r="B21040" s="93"/>
      <c r="C21040" s="93"/>
      <c r="D21040" s="94" t="s">
        <v>3</v>
      </c>
      <c r="E21040" s="94"/>
      <c r="F21040" s="23" t="s">
        <v>4</v>
      </c>
      <c r="G21040" s="94" t="s">
        <v>3894</v>
      </c>
      <c r="H21040" s="94"/>
      <c r="I21040" s="94" t="s">
        <v>3895</v>
      </c>
      <c r="J21040" s="94"/>
      <c r="K21040" s="23" t="s">
        <v>3896</v>
      </c>
    </row>
    <row r="21041" spans="1:11" ht="21" customHeight="1" x14ac:dyDescent="0.25">
      <c r="A21041" s="24" t="s">
        <v>4048</v>
      </c>
      <c r="B21041" s="95" t="s">
        <v>4049</v>
      </c>
      <c r="C21041" s="95"/>
      <c r="D21041" s="96" t="s">
        <v>20</v>
      </c>
      <c r="E21041" s="96"/>
      <c r="F21041" s="24" t="s">
        <v>34</v>
      </c>
      <c r="G21041" s="97">
        <v>0.19980000000000001</v>
      </c>
      <c r="H21041" s="97"/>
      <c r="I21041" s="98">
        <v>206.17</v>
      </c>
      <c r="J21041" s="98"/>
      <c r="K21041" s="27">
        <f>TRUNC(TRUNC(G21041,8)*I21041,2)</f>
        <v>41.19</v>
      </c>
    </row>
    <row r="21042" spans="1:11" ht="15" customHeight="1" x14ac:dyDescent="0.25">
      <c r="A21042" s="24" t="s">
        <v>3955</v>
      </c>
      <c r="B21042" s="95" t="s">
        <v>3956</v>
      </c>
      <c r="C21042" s="95"/>
      <c r="D21042" s="96" t="s">
        <v>20</v>
      </c>
      <c r="E21042" s="96"/>
      <c r="F21042" s="24" t="s">
        <v>3903</v>
      </c>
      <c r="G21042" s="97">
        <v>3.6695999999999999E-2</v>
      </c>
      <c r="H21042" s="97"/>
      <c r="I21042" s="98">
        <v>19.37</v>
      </c>
      <c r="J21042" s="98"/>
      <c r="K21042" s="27">
        <f>TRUNC(TRUNC(G21042,8)*I21042,2)</f>
        <v>0.71</v>
      </c>
    </row>
    <row r="21043" spans="1:11" ht="21" customHeight="1" x14ac:dyDescent="0.25">
      <c r="A21043" s="24" t="s">
        <v>4050</v>
      </c>
      <c r="B21043" s="95" t="s">
        <v>4051</v>
      </c>
      <c r="C21043" s="95"/>
      <c r="D21043" s="96" t="s">
        <v>20</v>
      </c>
      <c r="E21043" s="96"/>
      <c r="F21043" s="24" t="s">
        <v>84</v>
      </c>
      <c r="G21043" s="97">
        <v>7.48</v>
      </c>
      <c r="H21043" s="97"/>
      <c r="I21043" s="98">
        <v>3.9</v>
      </c>
      <c r="J21043" s="98"/>
      <c r="K21043" s="27">
        <f>TRUNC(TRUNC(G21043,8)*I21043,2)</f>
        <v>29.17</v>
      </c>
    </row>
    <row r="21044" spans="1:11" ht="15" customHeight="1" x14ac:dyDescent="0.25">
      <c r="A21044" s="9"/>
      <c r="B21044" s="9"/>
      <c r="C21044" s="9"/>
      <c r="D21044" s="9"/>
      <c r="E21044" s="9"/>
      <c r="F21044" s="9"/>
      <c r="G21044" s="91" t="s">
        <v>3906</v>
      </c>
      <c r="H21044" s="91"/>
      <c r="I21044" s="91"/>
      <c r="J21044" s="91"/>
      <c r="K21044" s="28">
        <f>SUM(K21041:K21043)</f>
        <v>71.069999999999993</v>
      </c>
    </row>
    <row r="21045" spans="1:11" ht="15" customHeight="1" x14ac:dyDescent="0.25">
      <c r="A21045" s="93" t="s">
        <v>3907</v>
      </c>
      <c r="B21045" s="93"/>
      <c r="C21045" s="93"/>
      <c r="D21045" s="94" t="s">
        <v>3</v>
      </c>
      <c r="E21045" s="94"/>
      <c r="F21045" s="23" t="s">
        <v>4</v>
      </c>
      <c r="G21045" s="94" t="s">
        <v>3894</v>
      </c>
      <c r="H21045" s="94"/>
      <c r="I21045" s="94" t="s">
        <v>3895</v>
      </c>
      <c r="J21045" s="94"/>
      <c r="K21045" s="23" t="s">
        <v>3896</v>
      </c>
    </row>
    <row r="21046" spans="1:11" ht="15" customHeight="1" x14ac:dyDescent="0.25">
      <c r="A21046" s="24" t="s">
        <v>3971</v>
      </c>
      <c r="B21046" s="95" t="s">
        <v>3972</v>
      </c>
      <c r="C21046" s="95"/>
      <c r="D21046" s="96" t="s">
        <v>20</v>
      </c>
      <c r="E21046" s="96"/>
      <c r="F21046" s="24" t="s">
        <v>2056</v>
      </c>
      <c r="G21046" s="97">
        <v>2.3251949999999999</v>
      </c>
      <c r="H21046" s="97"/>
      <c r="I21046" s="98">
        <v>32.69</v>
      </c>
      <c r="J21046" s="98"/>
      <c r="K21046" s="27">
        <f>TRUNC(TRUNC(G21046,8)*I21046,2)</f>
        <v>76.010000000000005</v>
      </c>
    </row>
    <row r="21047" spans="1:11" ht="15" customHeight="1" x14ac:dyDescent="0.25">
      <c r="A21047" s="24" t="s">
        <v>3910</v>
      </c>
      <c r="B21047" s="95" t="s">
        <v>3911</v>
      </c>
      <c r="C21047" s="95"/>
      <c r="D21047" s="96" t="s">
        <v>20</v>
      </c>
      <c r="E21047" s="96"/>
      <c r="F21047" s="24" t="s">
        <v>2056</v>
      </c>
      <c r="G21047" s="97">
        <v>17.010999999999999</v>
      </c>
      <c r="H21047" s="97"/>
      <c r="I21047" s="98">
        <v>24.94</v>
      </c>
      <c r="J21047" s="98"/>
      <c r="K21047" s="27">
        <f>TRUNC(TRUNC(G21047,8)*I21047,2)</f>
        <v>424.25</v>
      </c>
    </row>
    <row r="21048" spans="1:11" ht="18" customHeight="1" x14ac:dyDescent="0.25">
      <c r="A21048" s="9"/>
      <c r="B21048" s="9"/>
      <c r="C21048" s="9"/>
      <c r="D21048" s="9"/>
      <c r="E21048" s="9"/>
      <c r="F21048" s="9"/>
      <c r="G21048" s="91" t="s">
        <v>3912</v>
      </c>
      <c r="H21048" s="91"/>
      <c r="I21048" s="91"/>
      <c r="J21048" s="91"/>
      <c r="K21048" s="28">
        <f>SUM(K21046:K21047)</f>
        <v>500.26</v>
      </c>
    </row>
    <row r="21049" spans="1:11" ht="15" customHeight="1" x14ac:dyDescent="0.25">
      <c r="A21049" s="93" t="s">
        <v>3922</v>
      </c>
      <c r="B21049" s="93"/>
      <c r="C21049" s="93"/>
      <c r="D21049" s="94" t="s">
        <v>3</v>
      </c>
      <c r="E21049" s="94"/>
      <c r="F21049" s="23" t="s">
        <v>4</v>
      </c>
      <c r="G21049" s="94" t="s">
        <v>3894</v>
      </c>
      <c r="H21049" s="94"/>
      <c r="I21049" s="94" t="s">
        <v>3895</v>
      </c>
      <c r="J21049" s="94"/>
      <c r="K21049" s="23" t="s">
        <v>3896</v>
      </c>
    </row>
    <row r="21050" spans="1:11" ht="29.1" customHeight="1" x14ac:dyDescent="0.25">
      <c r="A21050" s="24" t="s">
        <v>4052</v>
      </c>
      <c r="B21050" s="95" t="s">
        <v>4053</v>
      </c>
      <c r="C21050" s="95"/>
      <c r="D21050" s="96" t="s">
        <v>20</v>
      </c>
      <c r="E21050" s="96"/>
      <c r="F21050" s="24" t="s">
        <v>34</v>
      </c>
      <c r="G21050" s="97">
        <v>0.66502459999999997</v>
      </c>
      <c r="H21050" s="97"/>
      <c r="I21050" s="98">
        <v>619.19000000000005</v>
      </c>
      <c r="J21050" s="98"/>
      <c r="K21050" s="27">
        <f>TRUNC(TRUNC(G21050,8)*I21050,2)</f>
        <v>411.77</v>
      </c>
    </row>
    <row r="21051" spans="1:11" ht="21" customHeight="1" x14ac:dyDescent="0.25">
      <c r="A21051" s="24" t="s">
        <v>95</v>
      </c>
      <c r="B21051" s="95" t="s">
        <v>96</v>
      </c>
      <c r="C21051" s="95"/>
      <c r="D21051" s="96" t="s">
        <v>20</v>
      </c>
      <c r="E21051" s="96"/>
      <c r="F21051" s="24" t="s">
        <v>16</v>
      </c>
      <c r="G21051" s="97">
        <v>0.48</v>
      </c>
      <c r="H21051" s="97"/>
      <c r="I21051" s="98">
        <v>176.85</v>
      </c>
      <c r="J21051" s="98"/>
      <c r="K21051" s="27">
        <f>TRUNC(TRUNC(G21051,8)*I21051,2)</f>
        <v>84.88</v>
      </c>
    </row>
    <row r="21052" spans="1:11" ht="15" customHeight="1" x14ac:dyDescent="0.25">
      <c r="A21052" s="9"/>
      <c r="B21052" s="9"/>
      <c r="C21052" s="9"/>
      <c r="D21052" s="9"/>
      <c r="E21052" s="9"/>
      <c r="F21052" s="9"/>
      <c r="G21052" s="91" t="s">
        <v>3933</v>
      </c>
      <c r="H21052" s="91"/>
      <c r="I21052" s="91"/>
      <c r="J21052" s="91"/>
      <c r="K21052" s="28">
        <f>SUM(K21050:K21051)</f>
        <v>496.65</v>
      </c>
    </row>
    <row r="21053" spans="1:11" ht="15" customHeight="1" x14ac:dyDescent="0.25">
      <c r="A21053" s="9"/>
      <c r="B21053" s="9"/>
      <c r="C21053" s="9"/>
      <c r="D21053" s="9"/>
      <c r="E21053" s="9"/>
      <c r="F21053" s="9"/>
      <c r="G21053" s="92" t="s">
        <v>3913</v>
      </c>
      <c r="H21053" s="92"/>
      <c r="I21053" s="92"/>
      <c r="J21053" s="92"/>
      <c r="K21053" s="29">
        <f>ROUND(SUM(K21039,K21044,K21048,K21052),2)</f>
        <v>1316.71</v>
      </c>
    </row>
    <row r="21054" spans="1:11" ht="9.9499999999999993" customHeight="1" x14ac:dyDescent="0.25">
      <c r="A21054" s="9"/>
      <c r="B21054" s="9"/>
      <c r="C21054" s="9"/>
      <c r="D21054" s="9"/>
      <c r="E21054" s="9"/>
      <c r="F21054" s="9"/>
      <c r="G21054" s="100"/>
      <c r="H21054" s="100"/>
      <c r="I21054" s="100"/>
      <c r="J21054" s="100"/>
      <c r="K21054" s="100"/>
    </row>
    <row r="21055" spans="1:11" ht="20.100000000000001" customHeight="1" x14ac:dyDescent="0.25">
      <c r="A21055" s="99" t="s">
        <v>3744</v>
      </c>
      <c r="B21055" s="99"/>
      <c r="C21055" s="99"/>
      <c r="D21055" s="99"/>
      <c r="E21055" s="99"/>
      <c r="F21055" s="99"/>
      <c r="G21055" s="99"/>
      <c r="H21055" s="99"/>
      <c r="I21055" s="99"/>
      <c r="J21055" s="99"/>
      <c r="K21055" s="99"/>
    </row>
    <row r="21056" spans="1:11" ht="15" customHeight="1" x14ac:dyDescent="0.25">
      <c r="A21056" s="93" t="s">
        <v>3893</v>
      </c>
      <c r="B21056" s="93"/>
      <c r="C21056" s="93"/>
      <c r="D21056" s="94" t="s">
        <v>3</v>
      </c>
      <c r="E21056" s="94"/>
      <c r="F21056" s="23" t="s">
        <v>4</v>
      </c>
      <c r="G21056" s="94" t="s">
        <v>3894</v>
      </c>
      <c r="H21056" s="94"/>
      <c r="I21056" s="94" t="s">
        <v>3895</v>
      </c>
      <c r="J21056" s="94"/>
      <c r="K21056" s="23" t="s">
        <v>3896</v>
      </c>
    </row>
    <row r="21057" spans="1:11" ht="29.1" customHeight="1" x14ac:dyDescent="0.25">
      <c r="A21057" s="24" t="s">
        <v>4054</v>
      </c>
      <c r="B21057" s="95" t="s">
        <v>4055</v>
      </c>
      <c r="C21057" s="95"/>
      <c r="D21057" s="96" t="s">
        <v>20</v>
      </c>
      <c r="E21057" s="96"/>
      <c r="F21057" s="24" t="s">
        <v>34</v>
      </c>
      <c r="G21057" s="97">
        <v>0.18468999999999999</v>
      </c>
      <c r="H21057" s="97"/>
      <c r="I21057" s="98">
        <v>517.16999999999996</v>
      </c>
      <c r="J21057" s="98"/>
      <c r="K21057" s="27">
        <f t="shared" ref="K21057:K21062" si="163">ROUND(ROUND(G21057,8)*I21057,2)</f>
        <v>95.52</v>
      </c>
    </row>
    <row r="21058" spans="1:11" ht="21" customHeight="1" x14ac:dyDescent="0.25">
      <c r="A21058" s="24" t="s">
        <v>4056</v>
      </c>
      <c r="B21058" s="95" t="s">
        <v>4057</v>
      </c>
      <c r="C21058" s="95"/>
      <c r="D21058" s="96" t="s">
        <v>20</v>
      </c>
      <c r="E21058" s="96"/>
      <c r="F21058" s="24" t="s">
        <v>2057</v>
      </c>
      <c r="G21058" s="97">
        <v>3.1900000000000001E-3</v>
      </c>
      <c r="H21058" s="97"/>
      <c r="I21058" s="98">
        <v>8.98</v>
      </c>
      <c r="J21058" s="98"/>
      <c r="K21058" s="27">
        <f t="shared" si="163"/>
        <v>0.03</v>
      </c>
    </row>
    <row r="21059" spans="1:11" ht="15" customHeight="1" x14ac:dyDescent="0.25">
      <c r="A21059" s="24" t="s">
        <v>3955</v>
      </c>
      <c r="B21059" s="95" t="s">
        <v>3956</v>
      </c>
      <c r="C21059" s="95"/>
      <c r="D21059" s="96" t="s">
        <v>20</v>
      </c>
      <c r="E21059" s="96"/>
      <c r="F21059" s="24" t="s">
        <v>3903</v>
      </c>
      <c r="G21059" s="97">
        <v>4.4999999999999998E-2</v>
      </c>
      <c r="H21059" s="97"/>
      <c r="I21059" s="98">
        <v>19.37</v>
      </c>
      <c r="J21059" s="98"/>
      <c r="K21059" s="27">
        <f t="shared" si="163"/>
        <v>0.87</v>
      </c>
    </row>
    <row r="21060" spans="1:11" ht="21" customHeight="1" x14ac:dyDescent="0.25">
      <c r="A21060" s="24" t="s">
        <v>4050</v>
      </c>
      <c r="B21060" s="95" t="s">
        <v>4051</v>
      </c>
      <c r="C21060" s="95"/>
      <c r="D21060" s="96" t="s">
        <v>20</v>
      </c>
      <c r="E21060" s="96"/>
      <c r="F21060" s="24" t="s">
        <v>84</v>
      </c>
      <c r="G21060" s="97">
        <v>0.46875</v>
      </c>
      <c r="H21060" s="97"/>
      <c r="I21060" s="98">
        <v>3.9</v>
      </c>
      <c r="J21060" s="98"/>
      <c r="K21060" s="27">
        <f t="shared" si="163"/>
        <v>1.83</v>
      </c>
    </row>
    <row r="21061" spans="1:11" ht="21" customHeight="1" x14ac:dyDescent="0.25">
      <c r="A21061" s="24" t="s">
        <v>4058</v>
      </c>
      <c r="B21061" s="95" t="s">
        <v>4059</v>
      </c>
      <c r="C21061" s="95"/>
      <c r="D21061" s="96" t="s">
        <v>20</v>
      </c>
      <c r="E21061" s="96"/>
      <c r="F21061" s="24" t="s">
        <v>84</v>
      </c>
      <c r="G21061" s="97">
        <v>0.375</v>
      </c>
      <c r="H21061" s="97"/>
      <c r="I21061" s="98">
        <v>2.69</v>
      </c>
      <c r="J21061" s="98"/>
      <c r="K21061" s="27">
        <f t="shared" si="163"/>
        <v>1.01</v>
      </c>
    </row>
    <row r="21062" spans="1:11" ht="29.1" customHeight="1" x14ac:dyDescent="0.25">
      <c r="A21062" s="24" t="s">
        <v>4060</v>
      </c>
      <c r="B21062" s="95" t="s">
        <v>4061</v>
      </c>
      <c r="C21062" s="95"/>
      <c r="D21062" s="96" t="s">
        <v>20</v>
      </c>
      <c r="E21062" s="96"/>
      <c r="F21062" s="24" t="s">
        <v>16</v>
      </c>
      <c r="G21062" s="97">
        <v>1.07</v>
      </c>
      <c r="H21062" s="97"/>
      <c r="I21062" s="98">
        <v>23.81</v>
      </c>
      <c r="J21062" s="98"/>
      <c r="K21062" s="27">
        <f t="shared" si="163"/>
        <v>25.48</v>
      </c>
    </row>
    <row r="21063" spans="1:11" ht="15" customHeight="1" x14ac:dyDescent="0.25">
      <c r="A21063" s="9"/>
      <c r="B21063" s="9"/>
      <c r="C21063" s="9"/>
      <c r="D21063" s="9"/>
      <c r="E21063" s="9"/>
      <c r="F21063" s="9"/>
      <c r="G21063" s="91" t="s">
        <v>3906</v>
      </c>
      <c r="H21063" s="91"/>
      <c r="I21063" s="91"/>
      <c r="J21063" s="91"/>
      <c r="K21063" s="28">
        <f>SUM(K21057:K21062)</f>
        <v>124.74000000000001</v>
      </c>
    </row>
    <row r="21064" spans="1:11" ht="15" customHeight="1" x14ac:dyDescent="0.25">
      <c r="A21064" s="93" t="s">
        <v>3907</v>
      </c>
      <c r="B21064" s="93"/>
      <c r="C21064" s="93"/>
      <c r="D21064" s="94" t="s">
        <v>3</v>
      </c>
      <c r="E21064" s="94"/>
      <c r="F21064" s="23" t="s">
        <v>4</v>
      </c>
      <c r="G21064" s="94" t="s">
        <v>3894</v>
      </c>
      <c r="H21064" s="94"/>
      <c r="I21064" s="94" t="s">
        <v>3895</v>
      </c>
      <c r="J21064" s="94"/>
      <c r="K21064" s="23" t="s">
        <v>3896</v>
      </c>
    </row>
    <row r="21065" spans="1:11" ht="21" customHeight="1" x14ac:dyDescent="0.25">
      <c r="A21065" s="24" t="s">
        <v>3908</v>
      </c>
      <c r="B21065" s="95" t="s">
        <v>3909</v>
      </c>
      <c r="C21065" s="95"/>
      <c r="D21065" s="96" t="s">
        <v>20</v>
      </c>
      <c r="E21065" s="96"/>
      <c r="F21065" s="24" t="s">
        <v>2056</v>
      </c>
      <c r="G21065" s="97">
        <v>0.13009999999999999</v>
      </c>
      <c r="H21065" s="97"/>
      <c r="I21065" s="98">
        <v>32.24</v>
      </c>
      <c r="J21065" s="98"/>
      <c r="K21065" s="27">
        <f>ROUND(ROUND(G21065,8)*I21065,2)</f>
        <v>4.1900000000000004</v>
      </c>
    </row>
    <row r="21066" spans="1:11" ht="15" customHeight="1" x14ac:dyDescent="0.25">
      <c r="A21066" s="24" t="s">
        <v>3971</v>
      </c>
      <c r="B21066" s="95" t="s">
        <v>3972</v>
      </c>
      <c r="C21066" s="95"/>
      <c r="D21066" s="96" t="s">
        <v>20</v>
      </c>
      <c r="E21066" s="96"/>
      <c r="F21066" s="24" t="s">
        <v>2056</v>
      </c>
      <c r="G21066" s="97">
        <v>8.7400000000000005E-2</v>
      </c>
      <c r="H21066" s="97"/>
      <c r="I21066" s="98">
        <v>32.69</v>
      </c>
      <c r="J21066" s="98"/>
      <c r="K21066" s="27">
        <f>ROUND(ROUND(G21066,8)*I21066,2)</f>
        <v>2.86</v>
      </c>
    </row>
    <row r="21067" spans="1:11" ht="15" customHeight="1" x14ac:dyDescent="0.25">
      <c r="A21067" s="24" t="s">
        <v>3910</v>
      </c>
      <c r="B21067" s="95" t="s">
        <v>3911</v>
      </c>
      <c r="C21067" s="95"/>
      <c r="D21067" s="96" t="s">
        <v>20</v>
      </c>
      <c r="E21067" s="96"/>
      <c r="F21067" s="24" t="s">
        <v>2056</v>
      </c>
      <c r="G21067" s="97">
        <v>0.21759999999999999</v>
      </c>
      <c r="H21067" s="97"/>
      <c r="I21067" s="98">
        <v>24.94</v>
      </c>
      <c r="J21067" s="98"/>
      <c r="K21067" s="27">
        <f>ROUND(ROUND(G21067,8)*I21067,2)</f>
        <v>5.43</v>
      </c>
    </row>
    <row r="21068" spans="1:11" ht="18" customHeight="1" x14ac:dyDescent="0.25">
      <c r="A21068" s="9"/>
      <c r="B21068" s="9"/>
      <c r="C21068" s="9"/>
      <c r="D21068" s="9"/>
      <c r="E21068" s="9"/>
      <c r="F21068" s="9"/>
      <c r="G21068" s="91" t="s">
        <v>3912</v>
      </c>
      <c r="H21068" s="91"/>
      <c r="I21068" s="91"/>
      <c r="J21068" s="91"/>
      <c r="K21068" s="28">
        <f>SUM(K21065:K21067)</f>
        <v>12.48</v>
      </c>
    </row>
    <row r="21069" spans="1:11" ht="15" customHeight="1" x14ac:dyDescent="0.25">
      <c r="A21069" s="93" t="s">
        <v>3922</v>
      </c>
      <c r="B21069" s="93"/>
      <c r="C21069" s="93"/>
      <c r="D21069" s="94" t="s">
        <v>3</v>
      </c>
      <c r="E21069" s="94"/>
      <c r="F21069" s="23" t="s">
        <v>4</v>
      </c>
      <c r="G21069" s="94" t="s">
        <v>3894</v>
      </c>
      <c r="H21069" s="94"/>
      <c r="I21069" s="94" t="s">
        <v>3895</v>
      </c>
      <c r="J21069" s="94"/>
      <c r="K21069" s="23" t="s">
        <v>3896</v>
      </c>
    </row>
    <row r="21070" spans="1:11" ht="29.1" customHeight="1" x14ac:dyDescent="0.25">
      <c r="A21070" s="24" t="s">
        <v>4062</v>
      </c>
      <c r="B21070" s="95" t="s">
        <v>4063</v>
      </c>
      <c r="C21070" s="95"/>
      <c r="D21070" s="96" t="s">
        <v>20</v>
      </c>
      <c r="E21070" s="96"/>
      <c r="F21070" s="24" t="s">
        <v>3903</v>
      </c>
      <c r="G21070" s="97">
        <v>1.23E-2</v>
      </c>
      <c r="H21070" s="97"/>
      <c r="I21070" s="98">
        <v>23.44</v>
      </c>
      <c r="J21070" s="98"/>
      <c r="K21070" s="27">
        <f>ROUND(ROUND(G21070,8)*I21070,2)</f>
        <v>0.28999999999999998</v>
      </c>
    </row>
    <row r="21071" spans="1:11" ht="21" customHeight="1" x14ac:dyDescent="0.25">
      <c r="A21071" s="24" t="s">
        <v>4064</v>
      </c>
      <c r="B21071" s="95" t="s">
        <v>4065</v>
      </c>
      <c r="C21071" s="95"/>
      <c r="D21071" s="96" t="s">
        <v>4066</v>
      </c>
      <c r="E21071" s="96"/>
      <c r="F21071" s="24" t="s">
        <v>26</v>
      </c>
      <c r="G21071" s="97">
        <v>4</v>
      </c>
      <c r="H21071" s="97"/>
      <c r="I21071" s="98">
        <v>5.76</v>
      </c>
      <c r="J21071" s="98"/>
      <c r="K21071" s="27">
        <f>ROUND(ROUND(G21071,8)*I21071,2)</f>
        <v>23.04</v>
      </c>
    </row>
    <row r="21072" spans="1:11" ht="15" customHeight="1" x14ac:dyDescent="0.25">
      <c r="A21072" s="9"/>
      <c r="B21072" s="9"/>
      <c r="C21072" s="9"/>
      <c r="D21072" s="9"/>
      <c r="E21072" s="9"/>
      <c r="F21072" s="9"/>
      <c r="G21072" s="91" t="s">
        <v>3933</v>
      </c>
      <c r="H21072" s="91"/>
      <c r="I21072" s="91"/>
      <c r="J21072" s="91"/>
      <c r="K21072" s="28">
        <f>SUM(K21070:K21071)</f>
        <v>23.33</v>
      </c>
    </row>
    <row r="21073" spans="1:11" ht="15" customHeight="1" x14ac:dyDescent="0.25">
      <c r="A21073" s="9"/>
      <c r="B21073" s="9"/>
      <c r="C21073" s="9"/>
      <c r="D21073" s="9"/>
      <c r="E21073" s="9"/>
      <c r="F21073" s="9"/>
      <c r="G21073" s="92" t="s">
        <v>3913</v>
      </c>
      <c r="H21073" s="92"/>
      <c r="I21073" s="92"/>
      <c r="J21073" s="92"/>
      <c r="K21073" s="29">
        <f>ROUND(SUM(K21063,K21068,K21072),2)</f>
        <v>160.55000000000001</v>
      </c>
    </row>
    <row r="21074" spans="1:11" ht="9.9499999999999993" customHeight="1" x14ac:dyDescent="0.25">
      <c r="A21074" s="9"/>
      <c r="B21074" s="9"/>
      <c r="C21074" s="9"/>
      <c r="D21074" s="9"/>
      <c r="E21074" s="9"/>
      <c r="F21074" s="9"/>
      <c r="G21074" s="100"/>
      <c r="H21074" s="100"/>
      <c r="I21074" s="100"/>
      <c r="J21074" s="100"/>
      <c r="K21074" s="100"/>
    </row>
    <row r="21075" spans="1:11" ht="20.100000000000001" customHeight="1" x14ac:dyDescent="0.25">
      <c r="A21075" s="99" t="s">
        <v>3745</v>
      </c>
      <c r="B21075" s="99"/>
      <c r="C21075" s="99"/>
      <c r="D21075" s="99"/>
      <c r="E21075" s="99"/>
      <c r="F21075" s="99"/>
      <c r="G21075" s="99"/>
      <c r="H21075" s="99"/>
      <c r="I21075" s="99"/>
      <c r="J21075" s="99"/>
      <c r="K21075" s="99"/>
    </row>
    <row r="21076" spans="1:11" ht="15" customHeight="1" x14ac:dyDescent="0.25">
      <c r="A21076" s="93" t="s">
        <v>3893</v>
      </c>
      <c r="B21076" s="93"/>
      <c r="C21076" s="93"/>
      <c r="D21076" s="94" t="s">
        <v>3</v>
      </c>
      <c r="E21076" s="94"/>
      <c r="F21076" s="23" t="s">
        <v>4</v>
      </c>
      <c r="G21076" s="94" t="s">
        <v>3894</v>
      </c>
      <c r="H21076" s="94"/>
      <c r="I21076" s="94" t="s">
        <v>3895</v>
      </c>
      <c r="J21076" s="94"/>
      <c r="K21076" s="23" t="s">
        <v>3896</v>
      </c>
    </row>
    <row r="21077" spans="1:11" ht="45.95" customHeight="1" x14ac:dyDescent="0.25">
      <c r="A21077" s="24" t="s">
        <v>4073</v>
      </c>
      <c r="B21077" s="95" t="s">
        <v>4074</v>
      </c>
      <c r="C21077" s="95"/>
      <c r="D21077" s="96" t="s">
        <v>20</v>
      </c>
      <c r="E21077" s="96"/>
      <c r="F21077" s="24" t="s">
        <v>26</v>
      </c>
      <c r="G21077" s="97">
        <v>1</v>
      </c>
      <c r="H21077" s="97"/>
      <c r="I21077" s="98">
        <v>1235.9100000000001</v>
      </c>
      <c r="J21077" s="98"/>
      <c r="K21077" s="27">
        <f>TRUNC(TRUNC(G21077,8)*I21077,2)</f>
        <v>1235.9100000000001</v>
      </c>
    </row>
    <row r="21078" spans="1:11" ht="21" customHeight="1" x14ac:dyDescent="0.25">
      <c r="A21078" s="24" t="s">
        <v>4075</v>
      </c>
      <c r="B21078" s="95" t="s">
        <v>4076</v>
      </c>
      <c r="C21078" s="95"/>
      <c r="D21078" s="96" t="s">
        <v>20</v>
      </c>
      <c r="E21078" s="96"/>
      <c r="F21078" s="24" t="s">
        <v>34</v>
      </c>
      <c r="G21078" s="97">
        <v>1.1999999999999999E-3</v>
      </c>
      <c r="H21078" s="97"/>
      <c r="I21078" s="98">
        <v>205.09</v>
      </c>
      <c r="J21078" s="98"/>
      <c r="K21078" s="27">
        <f>TRUNC(TRUNC(G21078,8)*I21078,2)</f>
        <v>0.24</v>
      </c>
    </row>
    <row r="21079" spans="1:11" ht="15" customHeight="1" x14ac:dyDescent="0.25">
      <c r="A21079" s="9"/>
      <c r="B21079" s="9"/>
      <c r="C21079" s="9"/>
      <c r="D21079" s="9"/>
      <c r="E21079" s="9"/>
      <c r="F21079" s="9"/>
      <c r="G21079" s="91" t="s">
        <v>3906</v>
      </c>
      <c r="H21079" s="91"/>
      <c r="I21079" s="91"/>
      <c r="J21079" s="91"/>
      <c r="K21079" s="28">
        <f>SUM(K21077:K21078)</f>
        <v>1236.1500000000001</v>
      </c>
    </row>
    <row r="21080" spans="1:11" ht="15" customHeight="1" x14ac:dyDescent="0.25">
      <c r="A21080" s="93" t="s">
        <v>3907</v>
      </c>
      <c r="B21080" s="93"/>
      <c r="C21080" s="93"/>
      <c r="D21080" s="94" t="s">
        <v>3</v>
      </c>
      <c r="E21080" s="94"/>
      <c r="F21080" s="23" t="s">
        <v>4</v>
      </c>
      <c r="G21080" s="94" t="s">
        <v>3894</v>
      </c>
      <c r="H21080" s="94"/>
      <c r="I21080" s="94" t="s">
        <v>3895</v>
      </c>
      <c r="J21080" s="94"/>
      <c r="K21080" s="23" t="s">
        <v>3896</v>
      </c>
    </row>
    <row r="21081" spans="1:11" ht="15" customHeight="1" x14ac:dyDescent="0.25">
      <c r="A21081" s="24" t="s">
        <v>3971</v>
      </c>
      <c r="B21081" s="95" t="s">
        <v>3972</v>
      </c>
      <c r="C21081" s="95"/>
      <c r="D21081" s="96" t="s">
        <v>20</v>
      </c>
      <c r="E21081" s="96"/>
      <c r="F21081" s="24" t="s">
        <v>2056</v>
      </c>
      <c r="G21081" s="97">
        <v>0.86809999999999998</v>
      </c>
      <c r="H21081" s="97"/>
      <c r="I21081" s="98">
        <v>32.69</v>
      </c>
      <c r="J21081" s="98"/>
      <c r="K21081" s="27">
        <f>TRUNC(TRUNC(G21081,8)*I21081,2)</f>
        <v>28.37</v>
      </c>
    </row>
    <row r="21082" spans="1:11" ht="15" customHeight="1" x14ac:dyDescent="0.25">
      <c r="A21082" s="24" t="s">
        <v>3910</v>
      </c>
      <c r="B21082" s="95" t="s">
        <v>3911</v>
      </c>
      <c r="C21082" s="95"/>
      <c r="D21082" s="96" t="s">
        <v>20</v>
      </c>
      <c r="E21082" s="96"/>
      <c r="F21082" s="24" t="s">
        <v>2056</v>
      </c>
      <c r="G21082" s="97">
        <v>0.57869999999999999</v>
      </c>
      <c r="H21082" s="97"/>
      <c r="I21082" s="98">
        <v>24.94</v>
      </c>
      <c r="J21082" s="98"/>
      <c r="K21082" s="27">
        <f>TRUNC(TRUNC(G21082,8)*I21082,2)</f>
        <v>14.43</v>
      </c>
    </row>
    <row r="21083" spans="1:11" ht="18" customHeight="1" x14ac:dyDescent="0.25">
      <c r="A21083" s="9"/>
      <c r="B21083" s="9"/>
      <c r="C21083" s="9"/>
      <c r="D21083" s="9"/>
      <c r="E21083" s="9"/>
      <c r="F21083" s="9"/>
      <c r="G21083" s="91" t="s">
        <v>3912</v>
      </c>
      <c r="H21083" s="91"/>
      <c r="I21083" s="91"/>
      <c r="J21083" s="91"/>
      <c r="K21083" s="28">
        <f>SUM(K21081:K21082)</f>
        <v>42.8</v>
      </c>
    </row>
    <row r="21084" spans="1:11" ht="15" customHeight="1" x14ac:dyDescent="0.25">
      <c r="A21084" s="93" t="s">
        <v>3922</v>
      </c>
      <c r="B21084" s="93"/>
      <c r="C21084" s="93"/>
      <c r="D21084" s="94" t="s">
        <v>3</v>
      </c>
      <c r="E21084" s="94"/>
      <c r="F21084" s="23" t="s">
        <v>4</v>
      </c>
      <c r="G21084" s="94" t="s">
        <v>3894</v>
      </c>
      <c r="H21084" s="94"/>
      <c r="I21084" s="94" t="s">
        <v>3895</v>
      </c>
      <c r="J21084" s="94"/>
      <c r="K21084" s="23" t="s">
        <v>3896</v>
      </c>
    </row>
    <row r="21085" spans="1:11" ht="29.1" customHeight="1" x14ac:dyDescent="0.25">
      <c r="A21085" s="24" t="s">
        <v>4077</v>
      </c>
      <c r="B21085" s="95" t="s">
        <v>4078</v>
      </c>
      <c r="C21085" s="95"/>
      <c r="D21085" s="96" t="s">
        <v>20</v>
      </c>
      <c r="E21085" s="96"/>
      <c r="F21085" s="24" t="s">
        <v>34</v>
      </c>
      <c r="G21085" s="97">
        <v>2.2200000000000001E-2</v>
      </c>
      <c r="H21085" s="97"/>
      <c r="I21085" s="98">
        <v>924.6</v>
      </c>
      <c r="J21085" s="98"/>
      <c r="K21085" s="27">
        <f>TRUNC(TRUNC(G21085,8)*I21085,2)</f>
        <v>20.52</v>
      </c>
    </row>
    <row r="21086" spans="1:11" ht="15" customHeight="1" x14ac:dyDescent="0.25">
      <c r="A21086" s="9"/>
      <c r="B21086" s="9"/>
      <c r="C21086" s="9"/>
      <c r="D21086" s="9"/>
      <c r="E21086" s="9"/>
      <c r="F21086" s="9"/>
      <c r="G21086" s="91" t="s">
        <v>3933</v>
      </c>
      <c r="H21086" s="91"/>
      <c r="I21086" s="91"/>
      <c r="J21086" s="91"/>
      <c r="K21086" s="28">
        <f>SUM(K21085:K21085)</f>
        <v>20.52</v>
      </c>
    </row>
    <row r="21087" spans="1:11" ht="15" customHeight="1" x14ac:dyDescent="0.25">
      <c r="A21087" s="9"/>
      <c r="B21087" s="9"/>
      <c r="C21087" s="9"/>
      <c r="D21087" s="9"/>
      <c r="E21087" s="9"/>
      <c r="F21087" s="9"/>
      <c r="G21087" s="92" t="s">
        <v>3913</v>
      </c>
      <c r="H21087" s="92"/>
      <c r="I21087" s="92"/>
      <c r="J21087" s="92"/>
      <c r="K21087" s="29">
        <f>ROUND(SUM(K21079,K21083,K21086),2)</f>
        <v>1299.47</v>
      </c>
    </row>
    <row r="21088" spans="1:11" ht="9.9499999999999993" customHeight="1" x14ac:dyDescent="0.25">
      <c r="A21088" s="9"/>
      <c r="B21088" s="9"/>
      <c r="C21088" s="9"/>
      <c r="D21088" s="9"/>
      <c r="E21088" s="9"/>
      <c r="F21088" s="9"/>
      <c r="G21088" s="100"/>
      <c r="H21088" s="100"/>
      <c r="I21088" s="100"/>
      <c r="J21088" s="100"/>
      <c r="K21088" s="100"/>
    </row>
    <row r="21089" spans="1:11" ht="20.100000000000001" customHeight="1" x14ac:dyDescent="0.25">
      <c r="A21089" s="99" t="s">
        <v>3746</v>
      </c>
      <c r="B21089" s="99"/>
      <c r="C21089" s="99"/>
      <c r="D21089" s="99"/>
      <c r="E21089" s="99"/>
      <c r="F21089" s="99"/>
      <c r="G21089" s="99"/>
      <c r="H21089" s="99"/>
      <c r="I21089" s="99"/>
      <c r="J21089" s="99"/>
      <c r="K21089" s="99"/>
    </row>
    <row r="21090" spans="1:11" ht="15" customHeight="1" x14ac:dyDescent="0.25">
      <c r="A21090" s="93" t="s">
        <v>3893</v>
      </c>
      <c r="B21090" s="93"/>
      <c r="C21090" s="93"/>
      <c r="D21090" s="94" t="s">
        <v>3</v>
      </c>
      <c r="E21090" s="94"/>
      <c r="F21090" s="23" t="s">
        <v>4</v>
      </c>
      <c r="G21090" s="94" t="s">
        <v>3894</v>
      </c>
      <c r="H21090" s="94"/>
      <c r="I21090" s="94" t="s">
        <v>3895</v>
      </c>
      <c r="J21090" s="94"/>
      <c r="K21090" s="23" t="s">
        <v>3896</v>
      </c>
    </row>
    <row r="21091" spans="1:11" ht="15" customHeight="1" x14ac:dyDescent="0.25">
      <c r="A21091" s="24" t="s">
        <v>4067</v>
      </c>
      <c r="B21091" s="95" t="s">
        <v>4068</v>
      </c>
      <c r="C21091" s="95"/>
      <c r="D21091" s="96" t="s">
        <v>20</v>
      </c>
      <c r="E21091" s="96"/>
      <c r="F21091" s="24" t="s">
        <v>3903</v>
      </c>
      <c r="G21091" s="97">
        <v>8.6199999999999992</v>
      </c>
      <c r="H21091" s="97"/>
      <c r="I21091" s="98">
        <v>1.1299999999999999</v>
      </c>
      <c r="J21091" s="98"/>
      <c r="K21091" s="27">
        <f>TRUNC(TRUNC(G21091,8)*I21091,2)</f>
        <v>9.74</v>
      </c>
    </row>
    <row r="21092" spans="1:11" ht="29.1" customHeight="1" x14ac:dyDescent="0.25">
      <c r="A21092" s="24" t="s">
        <v>4069</v>
      </c>
      <c r="B21092" s="95" t="s">
        <v>4070</v>
      </c>
      <c r="C21092" s="95"/>
      <c r="D21092" s="96" t="s">
        <v>20</v>
      </c>
      <c r="E21092" s="96"/>
      <c r="F21092" s="24" t="s">
        <v>26</v>
      </c>
      <c r="G21092" s="97">
        <v>6.4375</v>
      </c>
      <c r="H21092" s="97"/>
      <c r="I21092" s="98">
        <v>17.63</v>
      </c>
      <c r="J21092" s="98"/>
      <c r="K21092" s="27">
        <f>TRUNC(TRUNC(G21092,8)*I21092,2)</f>
        <v>113.49</v>
      </c>
    </row>
    <row r="21093" spans="1:11" ht="15" customHeight="1" x14ac:dyDescent="0.25">
      <c r="A21093" s="24" t="s">
        <v>4071</v>
      </c>
      <c r="B21093" s="95" t="s">
        <v>4072</v>
      </c>
      <c r="C21093" s="95"/>
      <c r="D21093" s="96" t="s">
        <v>20</v>
      </c>
      <c r="E21093" s="96"/>
      <c r="F21093" s="24" t="s">
        <v>3903</v>
      </c>
      <c r="G21093" s="97">
        <v>0.24</v>
      </c>
      <c r="H21093" s="97"/>
      <c r="I21093" s="98">
        <v>3.58</v>
      </c>
      <c r="J21093" s="98"/>
      <c r="K21093" s="27">
        <f>TRUNC(TRUNC(G21093,8)*I21093,2)</f>
        <v>0.85</v>
      </c>
    </row>
    <row r="21094" spans="1:11" ht="15" customHeight="1" x14ac:dyDescent="0.25">
      <c r="A21094" s="9"/>
      <c r="B21094" s="9"/>
      <c r="C21094" s="9"/>
      <c r="D21094" s="9"/>
      <c r="E21094" s="9"/>
      <c r="F21094" s="9"/>
      <c r="G21094" s="91" t="s">
        <v>3906</v>
      </c>
      <c r="H21094" s="91"/>
      <c r="I21094" s="91"/>
      <c r="J21094" s="91"/>
      <c r="K21094" s="28">
        <f>SUM(K21091:K21093)</f>
        <v>124.07999999999998</v>
      </c>
    </row>
    <row r="21095" spans="1:11" ht="15" customHeight="1" x14ac:dyDescent="0.25">
      <c r="A21095" s="93" t="s">
        <v>3907</v>
      </c>
      <c r="B21095" s="93"/>
      <c r="C21095" s="93"/>
      <c r="D21095" s="94" t="s">
        <v>3</v>
      </c>
      <c r="E21095" s="94"/>
      <c r="F21095" s="23" t="s">
        <v>4</v>
      </c>
      <c r="G21095" s="94" t="s">
        <v>3894</v>
      </c>
      <c r="H21095" s="94"/>
      <c r="I21095" s="94" t="s">
        <v>3895</v>
      </c>
      <c r="J21095" s="94"/>
      <c r="K21095" s="23" t="s">
        <v>3896</v>
      </c>
    </row>
    <row r="21096" spans="1:11" ht="15" customHeight="1" x14ac:dyDescent="0.25">
      <c r="A21096" s="24" t="s">
        <v>3971</v>
      </c>
      <c r="B21096" s="95" t="s">
        <v>3972</v>
      </c>
      <c r="C21096" s="95"/>
      <c r="D21096" s="96" t="s">
        <v>20</v>
      </c>
      <c r="E21096" s="96"/>
      <c r="F21096" s="24" t="s">
        <v>2056</v>
      </c>
      <c r="G21096" s="97">
        <v>0.63900000000000001</v>
      </c>
      <c r="H21096" s="97"/>
      <c r="I21096" s="98">
        <v>32.69</v>
      </c>
      <c r="J21096" s="98"/>
      <c r="K21096" s="27">
        <f>TRUNC(TRUNC(G21096,8)*I21096,2)</f>
        <v>20.88</v>
      </c>
    </row>
    <row r="21097" spans="1:11" ht="15" customHeight="1" x14ac:dyDescent="0.25">
      <c r="A21097" s="24" t="s">
        <v>3910</v>
      </c>
      <c r="B21097" s="95" t="s">
        <v>3911</v>
      </c>
      <c r="C21097" s="95"/>
      <c r="D21097" s="96" t="s">
        <v>20</v>
      </c>
      <c r="E21097" s="96"/>
      <c r="F21097" s="24" t="s">
        <v>2056</v>
      </c>
      <c r="G21097" s="97">
        <v>1.2789999999999999</v>
      </c>
      <c r="H21097" s="97"/>
      <c r="I21097" s="98">
        <v>24.94</v>
      </c>
      <c r="J21097" s="98"/>
      <c r="K21097" s="27">
        <f>TRUNC(TRUNC(G21097,8)*I21097,2)</f>
        <v>31.89</v>
      </c>
    </row>
    <row r="21098" spans="1:11" ht="18" customHeight="1" x14ac:dyDescent="0.25">
      <c r="A21098" s="9"/>
      <c r="B21098" s="9"/>
      <c r="C21098" s="9"/>
      <c r="D21098" s="9"/>
      <c r="E21098" s="9"/>
      <c r="F21098" s="9"/>
      <c r="G21098" s="91" t="s">
        <v>3912</v>
      </c>
      <c r="H21098" s="91"/>
      <c r="I21098" s="91"/>
      <c r="J21098" s="91"/>
      <c r="K21098" s="28">
        <f>SUM(K21096:K21097)</f>
        <v>52.769999999999996</v>
      </c>
    </row>
    <row r="21099" spans="1:11" ht="15" customHeight="1" x14ac:dyDescent="0.25">
      <c r="A21099" s="9"/>
      <c r="B21099" s="9"/>
      <c r="C21099" s="9"/>
      <c r="D21099" s="9"/>
      <c r="E21099" s="9"/>
      <c r="F21099" s="9"/>
      <c r="G21099" s="92" t="s">
        <v>3913</v>
      </c>
      <c r="H21099" s="92"/>
      <c r="I21099" s="92"/>
      <c r="J21099" s="92"/>
      <c r="K21099" s="29">
        <f>ROUND(SUM(K21094,K21098),2)</f>
        <v>176.85</v>
      </c>
    </row>
    <row r="21100" spans="1:11" ht="9.9499999999999993" customHeight="1" x14ac:dyDescent="0.25">
      <c r="A21100" s="9"/>
      <c r="B21100" s="9"/>
      <c r="C21100" s="9"/>
      <c r="D21100" s="9"/>
      <c r="E21100" s="9"/>
      <c r="F21100" s="9"/>
      <c r="G21100" s="100"/>
      <c r="H21100" s="100"/>
      <c r="I21100" s="100"/>
      <c r="J21100" s="100"/>
      <c r="K21100" s="100"/>
    </row>
    <row r="21101" spans="1:11" ht="20.100000000000001" customHeight="1" x14ac:dyDescent="0.25">
      <c r="A21101" s="99" t="s">
        <v>3747</v>
      </c>
      <c r="B21101" s="99"/>
      <c r="C21101" s="99"/>
      <c r="D21101" s="99"/>
      <c r="E21101" s="99"/>
      <c r="F21101" s="99"/>
      <c r="G21101" s="99"/>
      <c r="H21101" s="99"/>
      <c r="I21101" s="99"/>
      <c r="J21101" s="99"/>
      <c r="K21101" s="99"/>
    </row>
    <row r="21102" spans="1:11" ht="20.100000000000001" customHeight="1" x14ac:dyDescent="0.25">
      <c r="A21102" s="106" t="s">
        <v>4010</v>
      </c>
      <c r="B21102" s="106"/>
      <c r="C21102" s="106"/>
      <c r="D21102" s="106"/>
      <c r="E21102" s="106"/>
      <c r="F21102" s="2" t="s">
        <v>4</v>
      </c>
      <c r="G21102" s="87" t="s">
        <v>4001</v>
      </c>
      <c r="H21102" s="87"/>
      <c r="I21102" s="87" t="s">
        <v>3895</v>
      </c>
      <c r="J21102" s="87"/>
      <c r="K21102" s="2" t="s">
        <v>4011</v>
      </c>
    </row>
    <row r="21103" spans="1:11" ht="15" customHeight="1" x14ac:dyDescent="0.25">
      <c r="A21103" s="6" t="s">
        <v>4079</v>
      </c>
      <c r="B21103" s="104" t="s">
        <v>4080</v>
      </c>
      <c r="C21103" s="104"/>
      <c r="D21103" s="104"/>
      <c r="E21103" s="104"/>
      <c r="F21103" s="6" t="s">
        <v>77</v>
      </c>
      <c r="G21103" s="113">
        <v>1.7700000000000001E-3</v>
      </c>
      <c r="H21103" s="113"/>
      <c r="I21103" s="105">
        <v>33.79</v>
      </c>
      <c r="J21103" s="105"/>
      <c r="K21103" s="33">
        <f>ROUND(ROUND(G21103,5)*I21103,4)</f>
        <v>5.9799999999999999E-2</v>
      </c>
    </row>
    <row r="21104" spans="1:11" ht="15" customHeight="1" x14ac:dyDescent="0.25">
      <c r="A21104" s="6" t="s">
        <v>4081</v>
      </c>
      <c r="B21104" s="104" t="s">
        <v>4082</v>
      </c>
      <c r="C21104" s="104"/>
      <c r="D21104" s="104"/>
      <c r="E21104" s="104"/>
      <c r="F21104" s="6" t="s">
        <v>77</v>
      </c>
      <c r="G21104" s="113">
        <v>3.9300000000000003E-3</v>
      </c>
      <c r="H21104" s="113"/>
      <c r="I21104" s="105">
        <v>448.02</v>
      </c>
      <c r="J21104" s="105"/>
      <c r="K21104" s="33">
        <f>ROUND(ROUND(G21104,5)*I21104,4)</f>
        <v>1.7606999999999999</v>
      </c>
    </row>
    <row r="21105" spans="1:11" ht="15" customHeight="1" x14ac:dyDescent="0.25">
      <c r="A21105" s="6" t="s">
        <v>4083</v>
      </c>
      <c r="B21105" s="104" t="s">
        <v>4084</v>
      </c>
      <c r="C21105" s="104"/>
      <c r="D21105" s="104"/>
      <c r="E21105" s="104"/>
      <c r="F21105" s="6" t="s">
        <v>77</v>
      </c>
      <c r="G21105" s="113">
        <v>7.0800000000000004E-3</v>
      </c>
      <c r="H21105" s="113"/>
      <c r="I21105" s="105">
        <v>46.06</v>
      </c>
      <c r="J21105" s="105"/>
      <c r="K21105" s="33">
        <f>ROUND(ROUND(G21105,5)*I21105,4)</f>
        <v>0.3261</v>
      </c>
    </row>
    <row r="21106" spans="1:11" ht="15" customHeight="1" x14ac:dyDescent="0.25">
      <c r="A21106" s="6" t="s">
        <v>4085</v>
      </c>
      <c r="B21106" s="104" t="s">
        <v>4086</v>
      </c>
      <c r="C21106" s="104"/>
      <c r="D21106" s="104"/>
      <c r="E21106" s="104"/>
      <c r="F21106" s="6" t="s">
        <v>103</v>
      </c>
      <c r="G21106" s="113">
        <v>1</v>
      </c>
      <c r="H21106" s="113"/>
      <c r="I21106" s="105">
        <v>16.98</v>
      </c>
      <c r="J21106" s="105"/>
      <c r="K21106" s="33">
        <f>ROUND(ROUND(G21106,5)*I21106,4)</f>
        <v>16.98</v>
      </c>
    </row>
    <row r="21107" spans="1:11" ht="15" customHeight="1" x14ac:dyDescent="0.25">
      <c r="A21107" s="1"/>
      <c r="B21107" s="1"/>
      <c r="C21107" s="1"/>
      <c r="D21107" s="1"/>
      <c r="E21107" s="1"/>
      <c r="F21107" s="1"/>
      <c r="G21107" s="85" t="s">
        <v>4014</v>
      </c>
      <c r="H21107" s="85"/>
      <c r="I21107" s="85"/>
      <c r="J21107" s="85"/>
      <c r="K21107" s="34">
        <f>SUM(K21103:K21106)</f>
        <v>19.1266</v>
      </c>
    </row>
    <row r="21108" spans="1:11" ht="15" customHeight="1" x14ac:dyDescent="0.25">
      <c r="A21108" s="106" t="s">
        <v>4015</v>
      </c>
      <c r="B21108" s="106"/>
      <c r="C21108" s="106"/>
      <c r="D21108" s="23" t="s">
        <v>4016</v>
      </c>
      <c r="E21108" s="94" t="s">
        <v>4017</v>
      </c>
      <c r="F21108" s="94"/>
      <c r="G21108" s="94" t="s">
        <v>4001</v>
      </c>
      <c r="H21108" s="94"/>
      <c r="I21108" s="94" t="s">
        <v>3895</v>
      </c>
      <c r="J21108" s="94"/>
      <c r="K21108" s="23" t="s">
        <v>4011</v>
      </c>
    </row>
    <row r="21109" spans="1:11" ht="27.95" customHeight="1" x14ac:dyDescent="0.25">
      <c r="A21109" s="38" t="s">
        <v>4085</v>
      </c>
      <c r="B21109" s="109" t="s">
        <v>4087</v>
      </c>
      <c r="C21109" s="109"/>
      <c r="D21109" s="38" t="s">
        <v>4019</v>
      </c>
      <c r="E21109" s="110" t="s">
        <v>4088</v>
      </c>
      <c r="F21109" s="110"/>
      <c r="G21109" s="111">
        <v>1.9630000000000002E-2</v>
      </c>
      <c r="H21109" s="111"/>
      <c r="I21109" s="112">
        <v>33.64</v>
      </c>
      <c r="J21109" s="112"/>
      <c r="K21109" s="41">
        <f>ROUND(ROUND(G21109,5)*I21109,4)</f>
        <v>0.66039999999999999</v>
      </c>
    </row>
    <row r="21110" spans="1:11" ht="15" customHeight="1" x14ac:dyDescent="0.25">
      <c r="A21110" s="1"/>
      <c r="B21110" s="1"/>
      <c r="C21110" s="1"/>
      <c r="D21110" s="1"/>
      <c r="E21110" s="1"/>
      <c r="F21110" s="1"/>
      <c r="G21110" s="85" t="s">
        <v>4021</v>
      </c>
      <c r="H21110" s="85"/>
      <c r="I21110" s="85"/>
      <c r="J21110" s="85"/>
      <c r="K21110" s="33">
        <f>SUM(K21109:K21109)</f>
        <v>0.66039999999999999</v>
      </c>
    </row>
    <row r="21111" spans="1:11" ht="12.95" customHeight="1" x14ac:dyDescent="0.25">
      <c r="A21111" s="106" t="s">
        <v>4022</v>
      </c>
      <c r="B21111" s="106"/>
      <c r="C21111" s="94" t="s">
        <v>4023</v>
      </c>
      <c r="D21111" s="94" t="s">
        <v>5</v>
      </c>
      <c r="E21111" s="94" t="s">
        <v>4024</v>
      </c>
      <c r="F21111" s="94"/>
      <c r="G21111" s="94" t="s">
        <v>4025</v>
      </c>
      <c r="H21111" s="94"/>
      <c r="I21111" s="94" t="s">
        <v>2086</v>
      </c>
      <c r="J21111" s="94"/>
      <c r="K21111" s="94" t="s">
        <v>4011</v>
      </c>
    </row>
    <row r="21112" spans="1:11" ht="12" customHeight="1" x14ac:dyDescent="0.25">
      <c r="A21112" s="106"/>
      <c r="B21112" s="106"/>
      <c r="C21112" s="94"/>
      <c r="D21112" s="94"/>
      <c r="E21112" s="23" t="s">
        <v>2092</v>
      </c>
      <c r="F21112" s="23" t="s">
        <v>4026</v>
      </c>
      <c r="G21112" s="23" t="s">
        <v>2092</v>
      </c>
      <c r="H21112" s="23" t="s">
        <v>4026</v>
      </c>
      <c r="I21112" s="23" t="s">
        <v>2092</v>
      </c>
      <c r="J21112" s="23" t="s">
        <v>4026</v>
      </c>
      <c r="K21112" s="94"/>
    </row>
    <row r="21113" spans="1:11" ht="27.95" customHeight="1" x14ac:dyDescent="0.25">
      <c r="A21113" s="38" t="s">
        <v>4085</v>
      </c>
      <c r="B21113" s="39" t="s">
        <v>4087</v>
      </c>
      <c r="C21113" s="38" t="s">
        <v>4027</v>
      </c>
      <c r="D21113" s="40">
        <v>1.9630000000000002E-2</v>
      </c>
      <c r="E21113" s="42">
        <v>0</v>
      </c>
      <c r="F21113" s="43">
        <v>1.1100000000000001</v>
      </c>
      <c r="G21113" s="42">
        <v>0</v>
      </c>
      <c r="H21113" s="43">
        <v>0.88</v>
      </c>
      <c r="I21113" s="42">
        <v>0</v>
      </c>
      <c r="J21113" s="43">
        <v>0.72</v>
      </c>
      <c r="K21113" s="41">
        <f>ROUND(D21113*(ROUND(E21113*F21113,4)+ROUND(G21113*H21113,4)+ROUND(I21113*J21113,4)),4)</f>
        <v>0</v>
      </c>
    </row>
    <row r="21114" spans="1:11" ht="15" customHeight="1" x14ac:dyDescent="0.25">
      <c r="A21114" s="1"/>
      <c r="B21114" s="1"/>
      <c r="C21114" s="1"/>
      <c r="D21114" s="1"/>
      <c r="E21114" s="1"/>
      <c r="F21114" s="1"/>
      <c r="G21114" s="85" t="s">
        <v>4028</v>
      </c>
      <c r="H21114" s="85"/>
      <c r="I21114" s="85"/>
      <c r="J21114" s="85"/>
      <c r="K21114" s="33">
        <f>SUM(K21112:K21113)</f>
        <v>0</v>
      </c>
    </row>
    <row r="21115" spans="1:11" ht="15" customHeight="1" x14ac:dyDescent="0.25">
      <c r="A21115" s="9"/>
      <c r="B21115" s="9"/>
      <c r="C21115" s="9"/>
      <c r="D21115" s="9"/>
      <c r="E21115" s="9"/>
      <c r="F21115" s="9"/>
      <c r="G21115" s="92" t="s">
        <v>4029</v>
      </c>
      <c r="H21115" s="92"/>
      <c r="I21115" s="92"/>
      <c r="J21115" s="92"/>
      <c r="K21115" s="33">
        <f>SUM(K21107,K21110,K21114)</f>
        <v>19.786999999999999</v>
      </c>
    </row>
    <row r="21116" spans="1:11" ht="15" customHeight="1" x14ac:dyDescent="0.25">
      <c r="A21116" s="9"/>
      <c r="B21116" s="9"/>
      <c r="C21116" s="9"/>
      <c r="D21116" s="9"/>
      <c r="E21116" s="9"/>
      <c r="F21116" s="9"/>
      <c r="G21116" s="92" t="s">
        <v>3913</v>
      </c>
      <c r="H21116" s="92"/>
      <c r="I21116" s="92"/>
      <c r="J21116" s="92"/>
      <c r="K21116" s="29">
        <f>ROUND(SUM(K21115),2)</f>
        <v>19.79</v>
      </c>
    </row>
    <row r="21117" spans="1:11" ht="9.9499999999999993" customHeight="1" x14ac:dyDescent="0.25">
      <c r="A21117" s="9"/>
      <c r="B21117" s="9"/>
      <c r="C21117" s="9"/>
      <c r="D21117" s="9"/>
      <c r="E21117" s="9"/>
      <c r="F21117" s="9"/>
      <c r="G21117" s="100"/>
      <c r="H21117" s="100"/>
      <c r="I21117" s="100"/>
      <c r="J21117" s="100"/>
      <c r="K21117" s="100"/>
    </row>
    <row r="21118" spans="1:11" ht="20.100000000000001" customHeight="1" x14ac:dyDescent="0.25">
      <c r="A21118" s="99" t="s">
        <v>3748</v>
      </c>
      <c r="B21118" s="99"/>
      <c r="C21118" s="99"/>
      <c r="D21118" s="99"/>
      <c r="E21118" s="99"/>
      <c r="F21118" s="99"/>
      <c r="G21118" s="99"/>
      <c r="H21118" s="99"/>
      <c r="I21118" s="99"/>
      <c r="J21118" s="99"/>
      <c r="K21118" s="99"/>
    </row>
    <row r="21119" spans="1:11" ht="15" customHeight="1" x14ac:dyDescent="0.25">
      <c r="A21119" s="93" t="s">
        <v>3893</v>
      </c>
      <c r="B21119" s="93"/>
      <c r="C21119" s="93"/>
      <c r="D21119" s="94" t="s">
        <v>3</v>
      </c>
      <c r="E21119" s="94"/>
      <c r="F21119" s="23" t="s">
        <v>4</v>
      </c>
      <c r="G21119" s="94" t="s">
        <v>3894</v>
      </c>
      <c r="H21119" s="94"/>
      <c r="I21119" s="94" t="s">
        <v>3895</v>
      </c>
      <c r="J21119" s="94"/>
      <c r="K21119" s="23" t="s">
        <v>3896</v>
      </c>
    </row>
    <row r="21120" spans="1:11" ht="15" customHeight="1" x14ac:dyDescent="0.25">
      <c r="A21120" s="24" t="s">
        <v>4089</v>
      </c>
      <c r="B21120" s="95" t="s">
        <v>4090</v>
      </c>
      <c r="C21120" s="95"/>
      <c r="D21120" s="96" t="s">
        <v>20</v>
      </c>
      <c r="E21120" s="96"/>
      <c r="F21120" s="24" t="s">
        <v>16</v>
      </c>
      <c r="G21120" s="97">
        <v>1</v>
      </c>
      <c r="H21120" s="97"/>
      <c r="I21120" s="98">
        <v>12.85</v>
      </c>
      <c r="J21120" s="98"/>
      <c r="K21120" s="27">
        <f>TRUNC(TRUNC(G21120,8)*I21120,2)</f>
        <v>12.85</v>
      </c>
    </row>
    <row r="21121" spans="1:11" ht="15" customHeight="1" x14ac:dyDescent="0.25">
      <c r="A21121" s="9"/>
      <c r="B21121" s="9"/>
      <c r="C21121" s="9"/>
      <c r="D21121" s="9"/>
      <c r="E21121" s="9"/>
      <c r="F21121" s="9"/>
      <c r="G21121" s="91" t="s">
        <v>3906</v>
      </c>
      <c r="H21121" s="91"/>
      <c r="I21121" s="91"/>
      <c r="J21121" s="91"/>
      <c r="K21121" s="28">
        <f>SUM(K21120:K21120)</f>
        <v>12.85</v>
      </c>
    </row>
    <row r="21122" spans="1:11" ht="15" customHeight="1" x14ac:dyDescent="0.25">
      <c r="A21122" s="93" t="s">
        <v>3907</v>
      </c>
      <c r="B21122" s="93"/>
      <c r="C21122" s="93"/>
      <c r="D21122" s="94" t="s">
        <v>3</v>
      </c>
      <c r="E21122" s="94"/>
      <c r="F21122" s="23" t="s">
        <v>4</v>
      </c>
      <c r="G21122" s="94" t="s">
        <v>3894</v>
      </c>
      <c r="H21122" s="94"/>
      <c r="I21122" s="94" t="s">
        <v>3895</v>
      </c>
      <c r="J21122" s="94"/>
      <c r="K21122" s="23" t="s">
        <v>3896</v>
      </c>
    </row>
    <row r="21123" spans="1:11" ht="15" customHeight="1" x14ac:dyDescent="0.25">
      <c r="A21123" s="24" t="s">
        <v>3961</v>
      </c>
      <c r="B21123" s="95" t="s">
        <v>3962</v>
      </c>
      <c r="C21123" s="95"/>
      <c r="D21123" s="96" t="s">
        <v>20</v>
      </c>
      <c r="E21123" s="96"/>
      <c r="F21123" s="24" t="s">
        <v>2056</v>
      </c>
      <c r="G21123" s="97">
        <v>2.7699999999999999E-2</v>
      </c>
      <c r="H21123" s="97"/>
      <c r="I21123" s="98">
        <v>29.5</v>
      </c>
      <c r="J21123" s="98"/>
      <c r="K21123" s="27">
        <f>TRUNC(TRUNC(G21123,8)*I21123,2)</f>
        <v>0.81</v>
      </c>
    </row>
    <row r="21124" spans="1:11" ht="15" customHeight="1" x14ac:dyDescent="0.25">
      <c r="A21124" s="24" t="s">
        <v>3910</v>
      </c>
      <c r="B21124" s="95" t="s">
        <v>3911</v>
      </c>
      <c r="C21124" s="95"/>
      <c r="D21124" s="96" t="s">
        <v>20</v>
      </c>
      <c r="E21124" s="96"/>
      <c r="F21124" s="24" t="s">
        <v>2056</v>
      </c>
      <c r="G21124" s="97">
        <v>0.1386</v>
      </c>
      <c r="H21124" s="97"/>
      <c r="I21124" s="98">
        <v>24.94</v>
      </c>
      <c r="J21124" s="98"/>
      <c r="K21124" s="27">
        <f>TRUNC(TRUNC(G21124,8)*I21124,2)</f>
        <v>3.45</v>
      </c>
    </row>
    <row r="21125" spans="1:11" ht="18" customHeight="1" x14ac:dyDescent="0.25">
      <c r="A21125" s="9"/>
      <c r="B21125" s="9"/>
      <c r="C21125" s="9"/>
      <c r="D21125" s="9"/>
      <c r="E21125" s="9"/>
      <c r="F21125" s="9"/>
      <c r="G21125" s="91" t="s">
        <v>3912</v>
      </c>
      <c r="H21125" s="91"/>
      <c r="I21125" s="91"/>
      <c r="J21125" s="91"/>
      <c r="K21125" s="28">
        <f>SUM(K21123:K21124)</f>
        <v>4.26</v>
      </c>
    </row>
    <row r="21126" spans="1:11" ht="15" customHeight="1" x14ac:dyDescent="0.25">
      <c r="A21126" s="9"/>
      <c r="B21126" s="9"/>
      <c r="C21126" s="9"/>
      <c r="D21126" s="9"/>
      <c r="E21126" s="9"/>
      <c r="F21126" s="9"/>
      <c r="G21126" s="92" t="s">
        <v>3913</v>
      </c>
      <c r="H21126" s="92"/>
      <c r="I21126" s="92"/>
      <c r="J21126" s="92"/>
      <c r="K21126" s="29">
        <f>ROUND(SUM(K21121,K21125),2)</f>
        <v>17.11</v>
      </c>
    </row>
    <row r="21127" spans="1:11" ht="9.9499999999999993" customHeight="1" x14ac:dyDescent="0.25">
      <c r="A21127" s="9"/>
      <c r="B21127" s="9"/>
      <c r="C21127" s="9"/>
      <c r="D21127" s="9"/>
      <c r="E21127" s="9"/>
      <c r="F21127" s="9"/>
      <c r="G21127" s="100"/>
      <c r="H21127" s="100"/>
      <c r="I21127" s="100"/>
      <c r="J21127" s="100"/>
      <c r="K21127" s="100"/>
    </row>
    <row r="21128" spans="1:11" ht="20.100000000000001" customHeight="1" x14ac:dyDescent="0.25">
      <c r="A21128" s="99" t="s">
        <v>3749</v>
      </c>
      <c r="B21128" s="99"/>
      <c r="C21128" s="99"/>
      <c r="D21128" s="99"/>
      <c r="E21128" s="99"/>
      <c r="F21128" s="99"/>
      <c r="G21128" s="99"/>
      <c r="H21128" s="99"/>
      <c r="I21128" s="99"/>
      <c r="J21128" s="99"/>
      <c r="K21128" s="99"/>
    </row>
    <row r="21129" spans="1:11" ht="12.95" customHeight="1" x14ac:dyDescent="0.25">
      <c r="A21129" s="107" t="s">
        <v>3984</v>
      </c>
      <c r="B21129" s="107"/>
      <c r="C21129" s="107"/>
      <c r="D21129" s="108" t="s">
        <v>3985</v>
      </c>
      <c r="E21129" s="87" t="s">
        <v>3986</v>
      </c>
      <c r="F21129" s="87"/>
      <c r="G21129" s="87" t="s">
        <v>3987</v>
      </c>
      <c r="H21129" s="87"/>
      <c r="I21129" s="87"/>
      <c r="J21129" s="87"/>
      <c r="K21129" s="87" t="s">
        <v>3988</v>
      </c>
    </row>
    <row r="21130" spans="1:11" ht="12" customHeight="1" x14ac:dyDescent="0.25">
      <c r="A21130" s="107"/>
      <c r="B21130" s="107"/>
      <c r="C21130" s="107"/>
      <c r="D21130" s="108"/>
      <c r="E21130" s="23" t="s">
        <v>3989</v>
      </c>
      <c r="F21130" s="23" t="s">
        <v>3990</v>
      </c>
      <c r="G21130" s="94" t="s">
        <v>3989</v>
      </c>
      <c r="H21130" s="94"/>
      <c r="I21130" s="94" t="s">
        <v>3990</v>
      </c>
      <c r="J21130" s="94"/>
      <c r="K21130" s="87"/>
    </row>
    <row r="21131" spans="1:11" ht="15.95" customHeight="1" x14ac:dyDescent="0.25">
      <c r="A21131" s="6" t="s">
        <v>4091</v>
      </c>
      <c r="B21131" s="104" t="s">
        <v>4092</v>
      </c>
      <c r="C21131" s="104"/>
      <c r="D21131" s="44">
        <v>1</v>
      </c>
      <c r="E21131" s="32">
        <v>0.8</v>
      </c>
      <c r="F21131" s="32">
        <v>0.19999999999999996</v>
      </c>
      <c r="G21131" s="105">
        <v>5.32</v>
      </c>
      <c r="H21131" s="105"/>
      <c r="I21131" s="105">
        <v>0.5</v>
      </c>
      <c r="J21131" s="105"/>
      <c r="K21131" s="33">
        <f>TRUNC(D21131*(TRUNC(E21131*G21131,4)+TRUNC(F21131*I21131,4)),4)</f>
        <v>4.3559999999999999</v>
      </c>
    </row>
    <row r="21132" spans="1:11" ht="15" customHeight="1" x14ac:dyDescent="0.25">
      <c r="A21132" s="1"/>
      <c r="B21132" s="1"/>
      <c r="C21132" s="1"/>
      <c r="D21132" s="1"/>
      <c r="E21132" s="1"/>
      <c r="F21132" s="1"/>
      <c r="G21132" s="85" t="s">
        <v>3999</v>
      </c>
      <c r="H21132" s="85"/>
      <c r="I21132" s="85"/>
      <c r="J21132" s="85"/>
      <c r="K21132" s="34">
        <f>SUM(K21130:K21131)</f>
        <v>4.3559999999999999</v>
      </c>
    </row>
    <row r="21133" spans="1:11" ht="20.100000000000001" customHeight="1" x14ac:dyDescent="0.25">
      <c r="A21133" s="106" t="s">
        <v>4000</v>
      </c>
      <c r="B21133" s="106"/>
      <c r="C21133" s="106"/>
      <c r="D21133" s="106"/>
      <c r="E21133" s="106"/>
      <c r="F21133" s="2" t="s">
        <v>4</v>
      </c>
      <c r="G21133" s="87" t="s">
        <v>4001</v>
      </c>
      <c r="H21133" s="87"/>
      <c r="I21133" s="87" t="s">
        <v>4002</v>
      </c>
      <c r="J21133" s="87"/>
      <c r="K21133" s="2" t="s">
        <v>3988</v>
      </c>
    </row>
    <row r="21134" spans="1:11" ht="15" customHeight="1" x14ac:dyDescent="0.25">
      <c r="A21134" s="6" t="s">
        <v>4093</v>
      </c>
      <c r="B21134" s="101" t="s">
        <v>4094</v>
      </c>
      <c r="C21134" s="101"/>
      <c r="D21134" s="101"/>
      <c r="E21134" s="101"/>
      <c r="F21134" s="6" t="s">
        <v>3940</v>
      </c>
      <c r="G21134" s="102">
        <v>0.1333</v>
      </c>
      <c r="H21134" s="102"/>
      <c r="I21134" s="103">
        <v>3.96</v>
      </c>
      <c r="J21134" s="103"/>
      <c r="K21134" s="7">
        <f>TRUNC(TRUNC(G21134,8)*I21134,2)</f>
        <v>0.52</v>
      </c>
    </row>
    <row r="21135" spans="1:11" ht="15" customHeight="1" x14ac:dyDescent="0.25">
      <c r="A21135" s="6" t="s">
        <v>4095</v>
      </c>
      <c r="B21135" s="101" t="s">
        <v>4096</v>
      </c>
      <c r="C21135" s="101"/>
      <c r="D21135" s="101"/>
      <c r="E21135" s="101"/>
      <c r="F21135" s="6" t="s">
        <v>3940</v>
      </c>
      <c r="G21135" s="102">
        <v>2</v>
      </c>
      <c r="H21135" s="102"/>
      <c r="I21135" s="103">
        <v>14.41</v>
      </c>
      <c r="J21135" s="103"/>
      <c r="K21135" s="7">
        <f>TRUNC(TRUNC(G21135,8)*I21135,2)</f>
        <v>28.82</v>
      </c>
    </row>
    <row r="21136" spans="1:11" ht="15" customHeight="1" x14ac:dyDescent="0.25">
      <c r="A21136" s="6" t="s">
        <v>4097</v>
      </c>
      <c r="B21136" s="101" t="s">
        <v>4098</v>
      </c>
      <c r="C21136" s="101"/>
      <c r="D21136" s="101"/>
      <c r="E21136" s="101"/>
      <c r="F21136" s="6" t="s">
        <v>3940</v>
      </c>
      <c r="G21136" s="102">
        <v>3</v>
      </c>
      <c r="H21136" s="102"/>
      <c r="I21136" s="103">
        <v>14.58</v>
      </c>
      <c r="J21136" s="103"/>
      <c r="K21136" s="7">
        <f>TRUNC(TRUNC(G21136,8)*I21136,2)</f>
        <v>43.74</v>
      </c>
    </row>
    <row r="21137" spans="1:11" ht="15" customHeight="1" x14ac:dyDescent="0.25">
      <c r="A21137" s="1"/>
      <c r="B21137" s="1"/>
      <c r="C21137" s="1"/>
      <c r="D21137" s="1"/>
      <c r="E21137" s="1"/>
      <c r="F21137" s="1"/>
      <c r="G21137" s="85" t="s">
        <v>4005</v>
      </c>
      <c r="H21137" s="85"/>
      <c r="I21137" s="85"/>
      <c r="J21137" s="85"/>
      <c r="K21137" s="29">
        <f>SUM(K21134:K21136)</f>
        <v>73.08</v>
      </c>
    </row>
    <row r="21138" spans="1:11" ht="15" customHeight="1" x14ac:dyDescent="0.25">
      <c r="A21138" s="9"/>
      <c r="B21138" s="9"/>
      <c r="C21138" s="9"/>
      <c r="D21138" s="9"/>
      <c r="E21138" s="9"/>
      <c r="F21138" s="9"/>
      <c r="G21138" s="92" t="s">
        <v>4006</v>
      </c>
      <c r="H21138" s="92"/>
      <c r="I21138" s="92"/>
      <c r="J21138" s="92"/>
      <c r="K21138" s="33">
        <f>SUM(K21132,K21137)</f>
        <v>77.435999999999993</v>
      </c>
    </row>
    <row r="21139" spans="1:11" ht="15" customHeight="1" x14ac:dyDescent="0.25">
      <c r="A21139" s="9"/>
      <c r="B21139" s="9"/>
      <c r="C21139" s="9"/>
      <c r="D21139" s="9"/>
      <c r="E21139" s="9"/>
      <c r="F21139" s="9"/>
      <c r="G21139" s="92" t="s">
        <v>4007</v>
      </c>
      <c r="H21139" s="92"/>
      <c r="I21139" s="92"/>
      <c r="J21139" s="92"/>
      <c r="K21139" s="35">
        <v>22.5</v>
      </c>
    </row>
    <row r="21140" spans="1:11" ht="15" customHeight="1" x14ac:dyDescent="0.25">
      <c r="A21140" s="9"/>
      <c r="B21140" s="9"/>
      <c r="C21140" s="9"/>
      <c r="D21140" s="9"/>
      <c r="E21140" s="9"/>
      <c r="F21140" s="9"/>
      <c r="G21140" s="92" t="s">
        <v>4008</v>
      </c>
      <c r="H21140" s="92"/>
      <c r="I21140" s="92"/>
      <c r="J21140" s="92"/>
      <c r="K21140" s="33">
        <f>TRUNC(K21138/K21139,4)</f>
        <v>3.4416000000000002</v>
      </c>
    </row>
    <row r="21141" spans="1:11" ht="15" customHeight="1" x14ac:dyDescent="0.25">
      <c r="A21141" s="9"/>
      <c r="B21141" s="9"/>
      <c r="C21141" s="9"/>
      <c r="D21141" s="9"/>
      <c r="E21141" s="9"/>
      <c r="F21141" s="9"/>
      <c r="G21141" s="92" t="s">
        <v>4029</v>
      </c>
      <c r="H21141" s="92"/>
      <c r="I21141" s="92"/>
      <c r="J21141" s="92"/>
      <c r="K21141" s="33">
        <f>SUM(K21140)</f>
        <v>3.4416000000000002</v>
      </c>
    </row>
    <row r="21142" spans="1:11" ht="15" customHeight="1" x14ac:dyDescent="0.25">
      <c r="A21142" s="9"/>
      <c r="B21142" s="9"/>
      <c r="C21142" s="9"/>
      <c r="D21142" s="9"/>
      <c r="E21142" s="9"/>
      <c r="F21142" s="9"/>
      <c r="G21142" s="92" t="s">
        <v>3913</v>
      </c>
      <c r="H21142" s="92"/>
      <c r="I21142" s="92"/>
      <c r="J21142" s="92"/>
      <c r="K21142" s="29">
        <f>ROUND(SUM(K21141),2)</f>
        <v>3.44</v>
      </c>
    </row>
    <row r="21143" spans="1:11" ht="9.9499999999999993" customHeight="1" x14ac:dyDescent="0.25">
      <c r="A21143" s="9"/>
      <c r="B21143" s="9"/>
      <c r="C21143" s="9"/>
      <c r="D21143" s="9"/>
      <c r="E21143" s="9"/>
      <c r="F21143" s="9"/>
      <c r="G21143" s="100"/>
      <c r="H21143" s="100"/>
      <c r="I21143" s="100"/>
      <c r="J21143" s="100"/>
      <c r="K21143" s="100"/>
    </row>
    <row r="21144" spans="1:11" ht="20.100000000000001" customHeight="1" x14ac:dyDescent="0.25">
      <c r="A21144" s="99" t="s">
        <v>3750</v>
      </c>
      <c r="B21144" s="99"/>
      <c r="C21144" s="99"/>
      <c r="D21144" s="99"/>
      <c r="E21144" s="99"/>
      <c r="F21144" s="99"/>
      <c r="G21144" s="99"/>
      <c r="H21144" s="99"/>
      <c r="I21144" s="99"/>
      <c r="J21144" s="99"/>
      <c r="K21144" s="99"/>
    </row>
    <row r="21145" spans="1:11" ht="15" customHeight="1" x14ac:dyDescent="0.25">
      <c r="A21145" s="93" t="s">
        <v>3893</v>
      </c>
      <c r="B21145" s="93"/>
      <c r="C21145" s="93"/>
      <c r="D21145" s="94" t="s">
        <v>3</v>
      </c>
      <c r="E21145" s="94"/>
      <c r="F21145" s="23" t="s">
        <v>4</v>
      </c>
      <c r="G21145" s="94" t="s">
        <v>3894</v>
      </c>
      <c r="H21145" s="94"/>
      <c r="I21145" s="94" t="s">
        <v>3895</v>
      </c>
      <c r="J21145" s="94"/>
      <c r="K21145" s="23" t="s">
        <v>3896</v>
      </c>
    </row>
    <row r="21146" spans="1:11" ht="15" customHeight="1" x14ac:dyDescent="0.25">
      <c r="A21146" s="24" t="s">
        <v>3951</v>
      </c>
      <c r="B21146" s="95" t="s">
        <v>3952</v>
      </c>
      <c r="C21146" s="95"/>
      <c r="D21146" s="96" t="s">
        <v>3953</v>
      </c>
      <c r="E21146" s="96"/>
      <c r="F21146" s="24" t="s">
        <v>3954</v>
      </c>
      <c r="G21146" s="97">
        <v>4.0000000000000001E-3</v>
      </c>
      <c r="H21146" s="97"/>
      <c r="I21146" s="98">
        <v>215</v>
      </c>
      <c r="J21146" s="98"/>
      <c r="K21146" s="27">
        <f>ROUND(ROUND(G21146,8)*I21146,2)</f>
        <v>0.86</v>
      </c>
    </row>
    <row r="21147" spans="1:11" ht="15" customHeight="1" x14ac:dyDescent="0.25">
      <c r="A21147" s="24" t="s">
        <v>3955</v>
      </c>
      <c r="B21147" s="95" t="s">
        <v>3956</v>
      </c>
      <c r="C21147" s="95"/>
      <c r="D21147" s="96" t="s">
        <v>20</v>
      </c>
      <c r="E21147" s="96"/>
      <c r="F21147" s="24" t="s">
        <v>3903</v>
      </c>
      <c r="G21147" s="97">
        <v>5.0000000000000001E-3</v>
      </c>
      <c r="H21147" s="97"/>
      <c r="I21147" s="98">
        <v>19.37</v>
      </c>
      <c r="J21147" s="98"/>
      <c r="K21147" s="27">
        <f>ROUND(ROUND(G21147,8)*I21147,2)</f>
        <v>0.1</v>
      </c>
    </row>
    <row r="21148" spans="1:11" ht="15" customHeight="1" x14ac:dyDescent="0.25">
      <c r="A21148" s="9"/>
      <c r="B21148" s="9"/>
      <c r="C21148" s="9"/>
      <c r="D21148" s="9"/>
      <c r="E21148" s="9"/>
      <c r="F21148" s="9"/>
      <c r="G21148" s="91" t="s">
        <v>3906</v>
      </c>
      <c r="H21148" s="91"/>
      <c r="I21148" s="91"/>
      <c r="J21148" s="91"/>
      <c r="K21148" s="28">
        <f>SUM(K21146:K21147)</f>
        <v>0.96</v>
      </c>
    </row>
    <row r="21149" spans="1:11" ht="15" customHeight="1" x14ac:dyDescent="0.25">
      <c r="A21149" s="93" t="s">
        <v>3907</v>
      </c>
      <c r="B21149" s="93"/>
      <c r="C21149" s="93"/>
      <c r="D21149" s="94" t="s">
        <v>3</v>
      </c>
      <c r="E21149" s="94"/>
      <c r="F21149" s="23" t="s">
        <v>4</v>
      </c>
      <c r="G21149" s="94" t="s">
        <v>3894</v>
      </c>
      <c r="H21149" s="94"/>
      <c r="I21149" s="94" t="s">
        <v>3895</v>
      </c>
      <c r="J21149" s="94"/>
      <c r="K21149" s="23" t="s">
        <v>3896</v>
      </c>
    </row>
    <row r="21150" spans="1:11" ht="21" customHeight="1" x14ac:dyDescent="0.25">
      <c r="A21150" s="24" t="s">
        <v>3908</v>
      </c>
      <c r="B21150" s="95" t="s">
        <v>3909</v>
      </c>
      <c r="C21150" s="95"/>
      <c r="D21150" s="96" t="s">
        <v>20</v>
      </c>
      <c r="E21150" s="96"/>
      <c r="F21150" s="24" t="s">
        <v>2056</v>
      </c>
      <c r="G21150" s="97">
        <v>0.03</v>
      </c>
      <c r="H21150" s="97"/>
      <c r="I21150" s="98">
        <v>32.24</v>
      </c>
      <c r="J21150" s="98"/>
      <c r="K21150" s="27">
        <f>ROUND(ROUND(G21150,8)*I21150,2)</f>
        <v>0.97</v>
      </c>
    </row>
    <row r="21151" spans="1:11" ht="15" customHeight="1" x14ac:dyDescent="0.25">
      <c r="A21151" s="24" t="s">
        <v>3910</v>
      </c>
      <c r="B21151" s="95" t="s">
        <v>3911</v>
      </c>
      <c r="C21151" s="95"/>
      <c r="D21151" s="96" t="s">
        <v>20</v>
      </c>
      <c r="E21151" s="96"/>
      <c r="F21151" s="24" t="s">
        <v>2056</v>
      </c>
      <c r="G21151" s="97">
        <v>0.03</v>
      </c>
      <c r="H21151" s="97"/>
      <c r="I21151" s="98">
        <v>24.94</v>
      </c>
      <c r="J21151" s="98"/>
      <c r="K21151" s="27">
        <f>ROUND(ROUND(G21151,8)*I21151,2)</f>
        <v>0.75</v>
      </c>
    </row>
    <row r="21152" spans="1:11" ht="18" customHeight="1" x14ac:dyDescent="0.25">
      <c r="A21152" s="9"/>
      <c r="B21152" s="9"/>
      <c r="C21152" s="9"/>
      <c r="D21152" s="9"/>
      <c r="E21152" s="9"/>
      <c r="F21152" s="9"/>
      <c r="G21152" s="91" t="s">
        <v>3912</v>
      </c>
      <c r="H21152" s="91"/>
      <c r="I21152" s="91"/>
      <c r="J21152" s="91"/>
      <c r="K21152" s="28">
        <f>SUM(K21150:K21151)</f>
        <v>1.72</v>
      </c>
    </row>
    <row r="21153" spans="1:11" ht="15" customHeight="1" x14ac:dyDescent="0.25">
      <c r="A21153" s="9"/>
      <c r="B21153" s="9"/>
      <c r="C21153" s="9"/>
      <c r="D21153" s="9"/>
      <c r="E21153" s="9"/>
      <c r="F21153" s="9"/>
      <c r="G21153" s="92" t="s">
        <v>3913</v>
      </c>
      <c r="H21153" s="92"/>
      <c r="I21153" s="92"/>
      <c r="J21153" s="92"/>
      <c r="K21153" s="29">
        <f>ROUND(SUM(K21148,K21152),2)</f>
        <v>2.68</v>
      </c>
    </row>
    <row r="21154" spans="1:11" ht="9.9499999999999993" customHeight="1" x14ac:dyDescent="0.25">
      <c r="A21154" s="9"/>
      <c r="B21154" s="9"/>
      <c r="C21154" s="9"/>
      <c r="D21154" s="9"/>
      <c r="E21154" s="9"/>
      <c r="F21154" s="9"/>
      <c r="G21154" s="100"/>
      <c r="H21154" s="100"/>
      <c r="I21154" s="100"/>
      <c r="J21154" s="100"/>
      <c r="K21154" s="100"/>
    </row>
    <row r="21155" spans="1:11" ht="20.100000000000001" customHeight="1" x14ac:dyDescent="0.25">
      <c r="A21155" s="99" t="s">
        <v>3751</v>
      </c>
      <c r="B21155" s="99"/>
      <c r="C21155" s="99"/>
      <c r="D21155" s="99"/>
      <c r="E21155" s="99"/>
      <c r="F21155" s="99"/>
      <c r="G21155" s="99"/>
      <c r="H21155" s="99"/>
      <c r="I21155" s="99"/>
      <c r="J21155" s="99"/>
      <c r="K21155" s="99"/>
    </row>
    <row r="21156" spans="1:11" ht="15" customHeight="1" x14ac:dyDescent="0.25">
      <c r="A21156" s="93" t="s">
        <v>3916</v>
      </c>
      <c r="B21156" s="93"/>
      <c r="C21156" s="93"/>
      <c r="D21156" s="94" t="s">
        <v>3</v>
      </c>
      <c r="E21156" s="94"/>
      <c r="F21156" s="23" t="s">
        <v>4</v>
      </c>
      <c r="G21156" s="94" t="s">
        <v>3894</v>
      </c>
      <c r="H21156" s="94"/>
      <c r="I21156" s="94" t="s">
        <v>3895</v>
      </c>
      <c r="J21156" s="94"/>
      <c r="K21156" s="23" t="s">
        <v>3896</v>
      </c>
    </row>
    <row r="21157" spans="1:11" ht="29.1" customHeight="1" x14ac:dyDescent="0.25">
      <c r="A21157" s="24" t="s">
        <v>3957</v>
      </c>
      <c r="B21157" s="95" t="s">
        <v>3958</v>
      </c>
      <c r="C21157" s="95"/>
      <c r="D21157" s="96" t="s">
        <v>20</v>
      </c>
      <c r="E21157" s="96"/>
      <c r="F21157" s="24" t="s">
        <v>3936</v>
      </c>
      <c r="G21157" s="97">
        <v>2.8999999999999998E-3</v>
      </c>
      <c r="H21157" s="97"/>
      <c r="I21157" s="98">
        <v>75.540000000000006</v>
      </c>
      <c r="J21157" s="98"/>
      <c r="K21157" s="27">
        <f>TRUNC(TRUNC(G21157,8)*I21157,2)</f>
        <v>0.21</v>
      </c>
    </row>
    <row r="21158" spans="1:11" ht="29.1" customHeight="1" x14ac:dyDescent="0.25">
      <c r="A21158" s="24" t="s">
        <v>3959</v>
      </c>
      <c r="B21158" s="95" t="s">
        <v>3960</v>
      </c>
      <c r="C21158" s="95"/>
      <c r="D21158" s="96" t="s">
        <v>20</v>
      </c>
      <c r="E21158" s="96"/>
      <c r="F21158" s="24" t="s">
        <v>30</v>
      </c>
      <c r="G21158" s="97">
        <v>1.6999999999999999E-3</v>
      </c>
      <c r="H21158" s="97"/>
      <c r="I21158" s="98">
        <v>198.53</v>
      </c>
      <c r="J21158" s="98"/>
      <c r="K21158" s="27">
        <f>TRUNC(TRUNC(G21158,8)*I21158,2)</f>
        <v>0.33</v>
      </c>
    </row>
    <row r="21159" spans="1:11" ht="18" customHeight="1" x14ac:dyDescent="0.25">
      <c r="A21159" s="9"/>
      <c r="B21159" s="9"/>
      <c r="C21159" s="9"/>
      <c r="D21159" s="9"/>
      <c r="E21159" s="9"/>
      <c r="F21159" s="9"/>
      <c r="G21159" s="91" t="s">
        <v>3919</v>
      </c>
      <c r="H21159" s="91"/>
      <c r="I21159" s="91"/>
      <c r="J21159" s="91"/>
      <c r="K21159" s="28">
        <f>SUM(K21157:K21158)</f>
        <v>0.54</v>
      </c>
    </row>
    <row r="21160" spans="1:11" ht="15" customHeight="1" x14ac:dyDescent="0.25">
      <c r="A21160" s="93" t="s">
        <v>3907</v>
      </c>
      <c r="B21160" s="93"/>
      <c r="C21160" s="93"/>
      <c r="D21160" s="94" t="s">
        <v>3</v>
      </c>
      <c r="E21160" s="94"/>
      <c r="F21160" s="23" t="s">
        <v>4</v>
      </c>
      <c r="G21160" s="94" t="s">
        <v>3894</v>
      </c>
      <c r="H21160" s="94"/>
      <c r="I21160" s="94" t="s">
        <v>3895</v>
      </c>
      <c r="J21160" s="94"/>
      <c r="K21160" s="23" t="s">
        <v>3896</v>
      </c>
    </row>
    <row r="21161" spans="1:11" ht="15" customHeight="1" x14ac:dyDescent="0.25">
      <c r="A21161" s="24" t="s">
        <v>3961</v>
      </c>
      <c r="B21161" s="95" t="s">
        <v>3962</v>
      </c>
      <c r="C21161" s="95"/>
      <c r="D21161" s="96" t="s">
        <v>20</v>
      </c>
      <c r="E21161" s="96"/>
      <c r="F21161" s="24" t="s">
        <v>2056</v>
      </c>
      <c r="G21161" s="97">
        <v>4.5999999999999999E-3</v>
      </c>
      <c r="H21161" s="97"/>
      <c r="I21161" s="98">
        <v>29.5</v>
      </c>
      <c r="J21161" s="98"/>
      <c r="K21161" s="27">
        <f>TRUNC(TRUNC(G21161,8)*I21161,2)</f>
        <v>0.13</v>
      </c>
    </row>
    <row r="21162" spans="1:11" ht="18" customHeight="1" x14ac:dyDescent="0.25">
      <c r="A21162" s="9"/>
      <c r="B21162" s="9"/>
      <c r="C21162" s="9"/>
      <c r="D21162" s="9"/>
      <c r="E21162" s="9"/>
      <c r="F21162" s="9"/>
      <c r="G21162" s="91" t="s">
        <v>3912</v>
      </c>
      <c r="H21162" s="91"/>
      <c r="I21162" s="91"/>
      <c r="J21162" s="91"/>
      <c r="K21162" s="28">
        <f>SUM(K21161:K21161)</f>
        <v>0.13</v>
      </c>
    </row>
    <row r="21163" spans="1:11" ht="15" customHeight="1" x14ac:dyDescent="0.25">
      <c r="A21163" s="9"/>
      <c r="B21163" s="9"/>
      <c r="C21163" s="9"/>
      <c r="D21163" s="9"/>
      <c r="E21163" s="9"/>
      <c r="F21163" s="9"/>
      <c r="G21163" s="92" t="s">
        <v>3913</v>
      </c>
      <c r="H21163" s="92"/>
      <c r="I21163" s="92"/>
      <c r="J21163" s="92"/>
      <c r="K21163" s="29">
        <f>ROUND(SUM(K21159,K21162),2)</f>
        <v>0.67</v>
      </c>
    </row>
    <row r="21164" spans="1:11" ht="9.9499999999999993" customHeight="1" x14ac:dyDescent="0.25">
      <c r="A21164" s="9"/>
      <c r="B21164" s="9"/>
      <c r="C21164" s="9"/>
      <c r="D21164" s="9"/>
      <c r="E21164" s="9"/>
      <c r="F21164" s="9"/>
      <c r="G21164" s="100"/>
      <c r="H21164" s="100"/>
      <c r="I21164" s="100"/>
      <c r="J21164" s="100"/>
      <c r="K21164" s="100"/>
    </row>
    <row r="21165" spans="1:11" ht="20.100000000000001" customHeight="1" x14ac:dyDescent="0.25">
      <c r="A21165" s="99" t="s">
        <v>3752</v>
      </c>
      <c r="B21165" s="99"/>
      <c r="C21165" s="99"/>
      <c r="D21165" s="99"/>
      <c r="E21165" s="99"/>
      <c r="F21165" s="99"/>
      <c r="G21165" s="99"/>
      <c r="H21165" s="99"/>
      <c r="I21165" s="99"/>
      <c r="J21165" s="99"/>
      <c r="K21165" s="99"/>
    </row>
    <row r="21166" spans="1:11" ht="15" customHeight="1" x14ac:dyDescent="0.25">
      <c r="A21166" s="93" t="s">
        <v>3916</v>
      </c>
      <c r="B21166" s="93"/>
      <c r="C21166" s="93"/>
      <c r="D21166" s="94" t="s">
        <v>3</v>
      </c>
      <c r="E21166" s="94"/>
      <c r="F21166" s="23" t="s">
        <v>4</v>
      </c>
      <c r="G21166" s="94" t="s">
        <v>3894</v>
      </c>
      <c r="H21166" s="94"/>
      <c r="I21166" s="94" t="s">
        <v>3895</v>
      </c>
      <c r="J21166" s="94"/>
      <c r="K21166" s="23" t="s">
        <v>3896</v>
      </c>
    </row>
    <row r="21167" spans="1:11" ht="29.1" customHeight="1" x14ac:dyDescent="0.25">
      <c r="A21167" s="24" t="s">
        <v>3957</v>
      </c>
      <c r="B21167" s="95" t="s">
        <v>3958</v>
      </c>
      <c r="C21167" s="95"/>
      <c r="D21167" s="96" t="s">
        <v>20</v>
      </c>
      <c r="E21167" s="96"/>
      <c r="F21167" s="24" t="s">
        <v>3936</v>
      </c>
      <c r="G21167" s="97">
        <v>1.95E-2</v>
      </c>
      <c r="H21167" s="97"/>
      <c r="I21167" s="98">
        <v>75.540000000000006</v>
      </c>
      <c r="J21167" s="98"/>
      <c r="K21167" s="27">
        <f>TRUNC(TRUNC(G21167,8)*I21167,2)</f>
        <v>1.47</v>
      </c>
    </row>
    <row r="21168" spans="1:11" ht="29.1" customHeight="1" x14ac:dyDescent="0.25">
      <c r="A21168" s="24" t="s">
        <v>3959</v>
      </c>
      <c r="B21168" s="95" t="s">
        <v>3960</v>
      </c>
      <c r="C21168" s="95"/>
      <c r="D21168" s="96" t="s">
        <v>20</v>
      </c>
      <c r="E21168" s="96"/>
      <c r="F21168" s="24" t="s">
        <v>30</v>
      </c>
      <c r="G21168" s="97">
        <v>1.15E-2</v>
      </c>
      <c r="H21168" s="97"/>
      <c r="I21168" s="98">
        <v>198.53</v>
      </c>
      <c r="J21168" s="98"/>
      <c r="K21168" s="27">
        <f>TRUNC(TRUNC(G21168,8)*I21168,2)</f>
        <v>2.2799999999999998</v>
      </c>
    </row>
    <row r="21169" spans="1:11" ht="18" customHeight="1" x14ac:dyDescent="0.25">
      <c r="A21169" s="9"/>
      <c r="B21169" s="9"/>
      <c r="C21169" s="9"/>
      <c r="D21169" s="9"/>
      <c r="E21169" s="9"/>
      <c r="F21169" s="9"/>
      <c r="G21169" s="91" t="s">
        <v>3919</v>
      </c>
      <c r="H21169" s="91"/>
      <c r="I21169" s="91"/>
      <c r="J21169" s="91"/>
      <c r="K21169" s="28">
        <f>SUM(K21167:K21168)</f>
        <v>3.75</v>
      </c>
    </row>
    <row r="21170" spans="1:11" ht="15" customHeight="1" x14ac:dyDescent="0.25">
      <c r="A21170" s="93" t="s">
        <v>3907</v>
      </c>
      <c r="B21170" s="93"/>
      <c r="C21170" s="93"/>
      <c r="D21170" s="94" t="s">
        <v>3</v>
      </c>
      <c r="E21170" s="94"/>
      <c r="F21170" s="23" t="s">
        <v>4</v>
      </c>
      <c r="G21170" s="94" t="s">
        <v>3894</v>
      </c>
      <c r="H21170" s="94"/>
      <c r="I21170" s="94" t="s">
        <v>3895</v>
      </c>
      <c r="J21170" s="94"/>
      <c r="K21170" s="23" t="s">
        <v>3896</v>
      </c>
    </row>
    <row r="21171" spans="1:11" ht="15" customHeight="1" x14ac:dyDescent="0.25">
      <c r="A21171" s="24" t="s">
        <v>3910</v>
      </c>
      <c r="B21171" s="95" t="s">
        <v>3911</v>
      </c>
      <c r="C21171" s="95"/>
      <c r="D21171" s="96" t="s">
        <v>20</v>
      </c>
      <c r="E21171" s="96"/>
      <c r="F21171" s="24" t="s">
        <v>2056</v>
      </c>
      <c r="G21171" s="97">
        <v>3.1E-2</v>
      </c>
      <c r="H21171" s="97"/>
      <c r="I21171" s="98">
        <v>24.94</v>
      </c>
      <c r="J21171" s="98"/>
      <c r="K21171" s="27">
        <f>TRUNC(TRUNC(G21171,8)*I21171,2)</f>
        <v>0.77</v>
      </c>
    </row>
    <row r="21172" spans="1:11" ht="18" customHeight="1" x14ac:dyDescent="0.25">
      <c r="A21172" s="9"/>
      <c r="B21172" s="9"/>
      <c r="C21172" s="9"/>
      <c r="D21172" s="9"/>
      <c r="E21172" s="9"/>
      <c r="F21172" s="9"/>
      <c r="G21172" s="91" t="s">
        <v>3912</v>
      </c>
      <c r="H21172" s="91"/>
      <c r="I21172" s="91"/>
      <c r="J21172" s="91"/>
      <c r="K21172" s="28">
        <f>SUM(K21171:K21171)</f>
        <v>0.77</v>
      </c>
    </row>
    <row r="21173" spans="1:11" ht="15" customHeight="1" x14ac:dyDescent="0.25">
      <c r="A21173" s="9"/>
      <c r="B21173" s="9"/>
      <c r="C21173" s="9"/>
      <c r="D21173" s="9"/>
      <c r="E21173" s="9"/>
      <c r="F21173" s="9"/>
      <c r="G21173" s="92" t="s">
        <v>3913</v>
      </c>
      <c r="H21173" s="92"/>
      <c r="I21173" s="92"/>
      <c r="J21173" s="92"/>
      <c r="K21173" s="29">
        <f>ROUND(SUM(K21169,K21172),2)</f>
        <v>4.5199999999999996</v>
      </c>
    </row>
    <row r="21174" spans="1:11" ht="9.9499999999999993" customHeight="1" x14ac:dyDescent="0.25">
      <c r="A21174" s="9"/>
      <c r="B21174" s="9"/>
      <c r="C21174" s="9"/>
      <c r="D21174" s="9"/>
      <c r="E21174" s="9"/>
      <c r="F21174" s="9"/>
      <c r="G21174" s="100"/>
      <c r="H21174" s="100"/>
      <c r="I21174" s="100"/>
      <c r="J21174" s="100"/>
      <c r="K21174" s="100"/>
    </row>
    <row r="21175" spans="1:11" ht="20.100000000000001" customHeight="1" x14ac:dyDescent="0.25">
      <c r="A21175" s="99" t="s">
        <v>3753</v>
      </c>
      <c r="B21175" s="99"/>
      <c r="C21175" s="99"/>
      <c r="D21175" s="99"/>
      <c r="E21175" s="99"/>
      <c r="F21175" s="99"/>
      <c r="G21175" s="99"/>
      <c r="H21175" s="99"/>
      <c r="I21175" s="99"/>
      <c r="J21175" s="99"/>
      <c r="K21175" s="99"/>
    </row>
    <row r="21176" spans="1:11" ht="15" customHeight="1" x14ac:dyDescent="0.25">
      <c r="A21176" s="93" t="s">
        <v>3916</v>
      </c>
      <c r="B21176" s="93"/>
      <c r="C21176" s="93"/>
      <c r="D21176" s="94" t="s">
        <v>3</v>
      </c>
      <c r="E21176" s="94"/>
      <c r="F21176" s="23" t="s">
        <v>4</v>
      </c>
      <c r="G21176" s="94" t="s">
        <v>3894</v>
      </c>
      <c r="H21176" s="94"/>
      <c r="I21176" s="94" t="s">
        <v>3895</v>
      </c>
      <c r="J21176" s="94"/>
      <c r="K21176" s="23" t="s">
        <v>3896</v>
      </c>
    </row>
    <row r="21177" spans="1:11" ht="29.1" customHeight="1" x14ac:dyDescent="0.25">
      <c r="A21177" s="24" t="s">
        <v>3963</v>
      </c>
      <c r="B21177" s="95" t="s">
        <v>3964</v>
      </c>
      <c r="C21177" s="95"/>
      <c r="D21177" s="96" t="s">
        <v>20</v>
      </c>
      <c r="E21177" s="96"/>
      <c r="F21177" s="24" t="s">
        <v>3936</v>
      </c>
      <c r="G21177" s="97">
        <v>0.86950000000000005</v>
      </c>
      <c r="H21177" s="97"/>
      <c r="I21177" s="98">
        <v>8.9</v>
      </c>
      <c r="J21177" s="98"/>
      <c r="K21177" s="27">
        <f>TRUNC(TRUNC(G21177,8)*I21177,2)</f>
        <v>7.73</v>
      </c>
    </row>
    <row r="21178" spans="1:11" ht="29.1" customHeight="1" x14ac:dyDescent="0.25">
      <c r="A21178" s="24" t="s">
        <v>3965</v>
      </c>
      <c r="B21178" s="95" t="s">
        <v>3966</v>
      </c>
      <c r="C21178" s="95"/>
      <c r="D21178" s="96" t="s">
        <v>20</v>
      </c>
      <c r="E21178" s="96"/>
      <c r="F21178" s="24" t="s">
        <v>30</v>
      </c>
      <c r="G21178" s="97">
        <v>1.137</v>
      </c>
      <c r="H21178" s="97"/>
      <c r="I21178" s="98">
        <v>32.76</v>
      </c>
      <c r="J21178" s="98"/>
      <c r="K21178" s="27">
        <f>TRUNC(TRUNC(G21178,8)*I21178,2)</f>
        <v>37.24</v>
      </c>
    </row>
    <row r="21179" spans="1:11" ht="21" customHeight="1" x14ac:dyDescent="0.25">
      <c r="A21179" s="24" t="s">
        <v>3967</v>
      </c>
      <c r="B21179" s="95" t="s">
        <v>3968</v>
      </c>
      <c r="C21179" s="95"/>
      <c r="D21179" s="96" t="s">
        <v>20</v>
      </c>
      <c r="E21179" s="96"/>
      <c r="F21179" s="24" t="s">
        <v>3936</v>
      </c>
      <c r="G21179" s="97">
        <v>0.86950000000000005</v>
      </c>
      <c r="H21179" s="97"/>
      <c r="I21179" s="98">
        <v>27.59</v>
      </c>
      <c r="J21179" s="98"/>
      <c r="K21179" s="27">
        <f>TRUNC(TRUNC(G21179,8)*I21179,2)</f>
        <v>23.98</v>
      </c>
    </row>
    <row r="21180" spans="1:11" ht="21" customHeight="1" x14ac:dyDescent="0.25">
      <c r="A21180" s="24" t="s">
        <v>3969</v>
      </c>
      <c r="B21180" s="95" t="s">
        <v>3970</v>
      </c>
      <c r="C21180" s="95"/>
      <c r="D21180" s="96" t="s">
        <v>20</v>
      </c>
      <c r="E21180" s="96"/>
      <c r="F21180" s="24" t="s">
        <v>30</v>
      </c>
      <c r="G21180" s="97">
        <v>1.137</v>
      </c>
      <c r="H21180" s="97"/>
      <c r="I21180" s="98">
        <v>28.09</v>
      </c>
      <c r="J21180" s="98"/>
      <c r="K21180" s="27">
        <f>TRUNC(TRUNC(G21180,8)*I21180,2)</f>
        <v>31.93</v>
      </c>
    </row>
    <row r="21181" spans="1:11" ht="18" customHeight="1" x14ac:dyDescent="0.25">
      <c r="A21181" s="9"/>
      <c r="B21181" s="9"/>
      <c r="C21181" s="9"/>
      <c r="D21181" s="9"/>
      <c r="E21181" s="9"/>
      <c r="F21181" s="9"/>
      <c r="G21181" s="91" t="s">
        <v>3919</v>
      </c>
      <c r="H21181" s="91"/>
      <c r="I21181" s="91"/>
      <c r="J21181" s="91"/>
      <c r="K21181" s="28">
        <f>SUM(K21177:K21180)</f>
        <v>100.88</v>
      </c>
    </row>
    <row r="21182" spans="1:11" ht="15" customHeight="1" x14ac:dyDescent="0.25">
      <c r="A21182" s="93" t="s">
        <v>3907</v>
      </c>
      <c r="B21182" s="93"/>
      <c r="C21182" s="93"/>
      <c r="D21182" s="94" t="s">
        <v>3</v>
      </c>
      <c r="E21182" s="94"/>
      <c r="F21182" s="23" t="s">
        <v>4</v>
      </c>
      <c r="G21182" s="94" t="s">
        <v>3894</v>
      </c>
      <c r="H21182" s="94"/>
      <c r="I21182" s="94" t="s">
        <v>3895</v>
      </c>
      <c r="J21182" s="94"/>
      <c r="K21182" s="23" t="s">
        <v>3896</v>
      </c>
    </row>
    <row r="21183" spans="1:11" ht="15" customHeight="1" x14ac:dyDescent="0.25">
      <c r="A21183" s="24" t="s">
        <v>3971</v>
      </c>
      <c r="B21183" s="95" t="s">
        <v>3972</v>
      </c>
      <c r="C21183" s="95"/>
      <c r="D21183" s="96" t="s">
        <v>20</v>
      </c>
      <c r="E21183" s="96"/>
      <c r="F21183" s="24" t="s">
        <v>2056</v>
      </c>
      <c r="G21183" s="97">
        <v>7.22E-2</v>
      </c>
      <c r="H21183" s="97"/>
      <c r="I21183" s="98">
        <v>32.69</v>
      </c>
      <c r="J21183" s="98"/>
      <c r="K21183" s="27">
        <f>TRUNC(TRUNC(G21183,8)*I21183,2)</f>
        <v>2.36</v>
      </c>
    </row>
    <row r="21184" spans="1:11" ht="15" customHeight="1" x14ac:dyDescent="0.25">
      <c r="A21184" s="24" t="s">
        <v>3910</v>
      </c>
      <c r="B21184" s="95" t="s">
        <v>3911</v>
      </c>
      <c r="C21184" s="95"/>
      <c r="D21184" s="96" t="s">
        <v>20</v>
      </c>
      <c r="E21184" s="96"/>
      <c r="F21184" s="24" t="s">
        <v>2056</v>
      </c>
      <c r="G21184" s="97">
        <v>0.44790000000000002</v>
      </c>
      <c r="H21184" s="97"/>
      <c r="I21184" s="98">
        <v>24.94</v>
      </c>
      <c r="J21184" s="98"/>
      <c r="K21184" s="27">
        <f>TRUNC(TRUNC(G21184,8)*I21184,2)</f>
        <v>11.17</v>
      </c>
    </row>
    <row r="21185" spans="1:11" ht="18" customHeight="1" x14ac:dyDescent="0.25">
      <c r="A21185" s="9"/>
      <c r="B21185" s="9"/>
      <c r="C21185" s="9"/>
      <c r="D21185" s="9"/>
      <c r="E21185" s="9"/>
      <c r="F21185" s="9"/>
      <c r="G21185" s="91" t="s">
        <v>3912</v>
      </c>
      <c r="H21185" s="91"/>
      <c r="I21185" s="91"/>
      <c r="J21185" s="91"/>
      <c r="K21185" s="28">
        <f>SUM(K21183:K21184)</f>
        <v>13.53</v>
      </c>
    </row>
    <row r="21186" spans="1:11" ht="15" customHeight="1" x14ac:dyDescent="0.25">
      <c r="A21186" s="9"/>
      <c r="B21186" s="9"/>
      <c r="C21186" s="9"/>
      <c r="D21186" s="9"/>
      <c r="E21186" s="9"/>
      <c r="F21186" s="9"/>
      <c r="G21186" s="92" t="s">
        <v>3913</v>
      </c>
      <c r="H21186" s="92"/>
      <c r="I21186" s="92"/>
      <c r="J21186" s="92"/>
      <c r="K21186" s="29">
        <f>ROUND(SUM(K21181,K21185),2)</f>
        <v>114.41</v>
      </c>
    </row>
    <row r="21187" spans="1:11" ht="9.9499999999999993" customHeight="1" x14ac:dyDescent="0.25">
      <c r="A21187" s="9"/>
      <c r="B21187" s="9"/>
      <c r="C21187" s="9"/>
      <c r="D21187" s="9"/>
      <c r="E21187" s="9"/>
      <c r="F21187" s="9"/>
      <c r="G21187" s="100"/>
      <c r="H21187" s="100"/>
      <c r="I21187" s="100"/>
      <c r="J21187" s="100"/>
      <c r="K21187" s="100"/>
    </row>
    <row r="21188" spans="1:11" ht="20.100000000000001" customHeight="1" x14ac:dyDescent="0.25">
      <c r="A21188" s="99" t="s">
        <v>3754</v>
      </c>
      <c r="B21188" s="99"/>
      <c r="C21188" s="99"/>
      <c r="D21188" s="99"/>
      <c r="E21188" s="99"/>
      <c r="F21188" s="99"/>
      <c r="G21188" s="99"/>
      <c r="H21188" s="99"/>
      <c r="I21188" s="99"/>
      <c r="J21188" s="99"/>
      <c r="K21188" s="99"/>
    </row>
    <row r="21189" spans="1:11" ht="15" customHeight="1" x14ac:dyDescent="0.25">
      <c r="A21189" s="93" t="s">
        <v>3916</v>
      </c>
      <c r="B21189" s="93"/>
      <c r="C21189" s="93"/>
      <c r="D21189" s="94" t="s">
        <v>3</v>
      </c>
      <c r="E21189" s="94"/>
      <c r="F21189" s="23" t="s">
        <v>4</v>
      </c>
      <c r="G21189" s="94" t="s">
        <v>3894</v>
      </c>
      <c r="H21189" s="94"/>
      <c r="I21189" s="94" t="s">
        <v>3895</v>
      </c>
      <c r="J21189" s="94"/>
      <c r="K21189" s="23" t="s">
        <v>3896</v>
      </c>
    </row>
    <row r="21190" spans="1:11" ht="38.1" customHeight="1" x14ac:dyDescent="0.25">
      <c r="A21190" s="24" t="s">
        <v>3973</v>
      </c>
      <c r="B21190" s="95" t="s">
        <v>3974</v>
      </c>
      <c r="C21190" s="95"/>
      <c r="D21190" s="96" t="s">
        <v>20</v>
      </c>
      <c r="E21190" s="96"/>
      <c r="F21190" s="24" t="s">
        <v>3936</v>
      </c>
      <c r="G21190" s="97">
        <v>6.3E-3</v>
      </c>
      <c r="H21190" s="97"/>
      <c r="I21190" s="98">
        <v>94.61</v>
      </c>
      <c r="J21190" s="98"/>
      <c r="K21190" s="27">
        <f>TRUNC(TRUNC(G21190,8)*I21190,2)</f>
        <v>0.59</v>
      </c>
    </row>
    <row r="21191" spans="1:11" ht="38.1" customHeight="1" x14ac:dyDescent="0.25">
      <c r="A21191" s="24" t="s">
        <v>3975</v>
      </c>
      <c r="B21191" s="95" t="s">
        <v>3976</v>
      </c>
      <c r="C21191" s="95"/>
      <c r="D21191" s="96" t="s">
        <v>20</v>
      </c>
      <c r="E21191" s="96"/>
      <c r="F21191" s="24" t="s">
        <v>30</v>
      </c>
      <c r="G21191" s="97">
        <v>1.0200000000000001E-2</v>
      </c>
      <c r="H21191" s="97"/>
      <c r="I21191" s="98">
        <v>370.94</v>
      </c>
      <c r="J21191" s="98"/>
      <c r="K21191" s="27">
        <f>TRUNC(TRUNC(G21191,8)*I21191,2)</f>
        <v>3.78</v>
      </c>
    </row>
    <row r="21192" spans="1:11" ht="29.1" customHeight="1" x14ac:dyDescent="0.25">
      <c r="A21192" s="24" t="s">
        <v>3977</v>
      </c>
      <c r="B21192" s="95" t="s">
        <v>3978</v>
      </c>
      <c r="C21192" s="95"/>
      <c r="D21192" s="96" t="s">
        <v>20</v>
      </c>
      <c r="E21192" s="96"/>
      <c r="F21192" s="24" t="s">
        <v>3936</v>
      </c>
      <c r="G21192" s="97">
        <v>4.8999999999999998E-3</v>
      </c>
      <c r="H21192" s="97"/>
      <c r="I21192" s="98">
        <v>74.180000000000007</v>
      </c>
      <c r="J21192" s="98"/>
      <c r="K21192" s="27">
        <f>TRUNC(TRUNC(G21192,8)*I21192,2)</f>
        <v>0.36</v>
      </c>
    </row>
    <row r="21193" spans="1:11" ht="29.1" customHeight="1" x14ac:dyDescent="0.25">
      <c r="A21193" s="24" t="s">
        <v>3979</v>
      </c>
      <c r="B21193" s="95" t="s">
        <v>3980</v>
      </c>
      <c r="C21193" s="95"/>
      <c r="D21193" s="96" t="s">
        <v>20</v>
      </c>
      <c r="E21193" s="96"/>
      <c r="F21193" s="24" t="s">
        <v>30</v>
      </c>
      <c r="G21193" s="97">
        <v>5.5999999999999999E-3</v>
      </c>
      <c r="H21193" s="97"/>
      <c r="I21193" s="98">
        <v>166.79</v>
      </c>
      <c r="J21193" s="98"/>
      <c r="K21193" s="27">
        <f>TRUNC(TRUNC(G21193,8)*I21193,2)</f>
        <v>0.93</v>
      </c>
    </row>
    <row r="21194" spans="1:11" ht="18" customHeight="1" x14ac:dyDescent="0.25">
      <c r="A21194" s="9"/>
      <c r="B21194" s="9"/>
      <c r="C21194" s="9"/>
      <c r="D21194" s="9"/>
      <c r="E21194" s="9"/>
      <c r="F21194" s="9"/>
      <c r="G21194" s="91" t="s">
        <v>3919</v>
      </c>
      <c r="H21194" s="91"/>
      <c r="I21194" s="91"/>
      <c r="J21194" s="91"/>
      <c r="K21194" s="28">
        <f>SUM(K21190:K21193)</f>
        <v>5.66</v>
      </c>
    </row>
    <row r="21195" spans="1:11" ht="15" customHeight="1" x14ac:dyDescent="0.25">
      <c r="A21195" s="9"/>
      <c r="B21195" s="9"/>
      <c r="C21195" s="9"/>
      <c r="D21195" s="9"/>
      <c r="E21195" s="9"/>
      <c r="F21195" s="9"/>
      <c r="G21195" s="92" t="s">
        <v>3913</v>
      </c>
      <c r="H21195" s="92"/>
      <c r="I21195" s="92"/>
      <c r="J21195" s="92"/>
      <c r="K21195" s="29">
        <f>ROUND(SUM(K21194),2)</f>
        <v>5.66</v>
      </c>
    </row>
    <row r="21196" spans="1:11" ht="9.9499999999999993" customHeight="1" x14ac:dyDescent="0.25">
      <c r="A21196" s="9"/>
      <c r="B21196" s="9"/>
      <c r="C21196" s="9"/>
      <c r="D21196" s="9"/>
      <c r="E21196" s="9"/>
      <c r="F21196" s="9"/>
      <c r="G21196" s="100"/>
      <c r="H21196" s="100"/>
      <c r="I21196" s="100"/>
      <c r="J21196" s="100"/>
      <c r="K21196" s="100"/>
    </row>
    <row r="21197" spans="1:11" ht="20.100000000000001" customHeight="1" x14ac:dyDescent="0.25">
      <c r="A21197" s="99" t="s">
        <v>3755</v>
      </c>
      <c r="B21197" s="99"/>
      <c r="C21197" s="99"/>
      <c r="D21197" s="99"/>
      <c r="E21197" s="99"/>
      <c r="F21197" s="99"/>
      <c r="G21197" s="99"/>
      <c r="H21197" s="99"/>
      <c r="I21197" s="99"/>
      <c r="J21197" s="99"/>
      <c r="K21197" s="99"/>
    </row>
    <row r="21198" spans="1:11" ht="15" customHeight="1" x14ac:dyDescent="0.25">
      <c r="A21198" s="93" t="s">
        <v>3916</v>
      </c>
      <c r="B21198" s="93"/>
      <c r="C21198" s="93"/>
      <c r="D21198" s="94" t="s">
        <v>3</v>
      </c>
      <c r="E21198" s="94"/>
      <c r="F21198" s="23" t="s">
        <v>4</v>
      </c>
      <c r="G21198" s="94" t="s">
        <v>3894</v>
      </c>
      <c r="H21198" s="94"/>
      <c r="I21198" s="94" t="s">
        <v>3895</v>
      </c>
      <c r="J21198" s="94"/>
      <c r="K21198" s="23" t="s">
        <v>3896</v>
      </c>
    </row>
    <row r="21199" spans="1:11" ht="38.1" customHeight="1" x14ac:dyDescent="0.25">
      <c r="A21199" s="24" t="s">
        <v>3973</v>
      </c>
      <c r="B21199" s="95" t="s">
        <v>3974</v>
      </c>
      <c r="C21199" s="95"/>
      <c r="D21199" s="96" t="s">
        <v>20</v>
      </c>
      <c r="E21199" s="96"/>
      <c r="F21199" s="24" t="s">
        <v>3936</v>
      </c>
      <c r="G21199" s="97">
        <v>1.2999999999999999E-3</v>
      </c>
      <c r="H21199" s="97"/>
      <c r="I21199" s="98">
        <v>94.61</v>
      </c>
      <c r="J21199" s="98"/>
      <c r="K21199" s="27">
        <f>TRUNC(TRUNC(G21199,8)*I21199,2)</f>
        <v>0.12</v>
      </c>
    </row>
    <row r="21200" spans="1:11" ht="38.1" customHeight="1" x14ac:dyDescent="0.25">
      <c r="A21200" s="24" t="s">
        <v>3975</v>
      </c>
      <c r="B21200" s="95" t="s">
        <v>3976</v>
      </c>
      <c r="C21200" s="95"/>
      <c r="D21200" s="96" t="s">
        <v>20</v>
      </c>
      <c r="E21200" s="96"/>
      <c r="F21200" s="24" t="s">
        <v>30</v>
      </c>
      <c r="G21200" s="97">
        <v>3.0999999999999999E-3</v>
      </c>
      <c r="H21200" s="97"/>
      <c r="I21200" s="98">
        <v>370.94</v>
      </c>
      <c r="J21200" s="98"/>
      <c r="K21200" s="27">
        <f>TRUNC(TRUNC(G21200,8)*I21200,2)</f>
        <v>1.1399999999999999</v>
      </c>
    </row>
    <row r="21201" spans="1:11" ht="18" customHeight="1" x14ac:dyDescent="0.25">
      <c r="A21201" s="9"/>
      <c r="B21201" s="9"/>
      <c r="C21201" s="9"/>
      <c r="D21201" s="9"/>
      <c r="E21201" s="9"/>
      <c r="F21201" s="9"/>
      <c r="G21201" s="91" t="s">
        <v>3919</v>
      </c>
      <c r="H21201" s="91"/>
      <c r="I21201" s="91"/>
      <c r="J21201" s="91"/>
      <c r="K21201" s="28">
        <f>SUM(K21199:K21200)</f>
        <v>1.2599999999999998</v>
      </c>
    </row>
    <row r="21202" spans="1:11" ht="15" customHeight="1" x14ac:dyDescent="0.25">
      <c r="A21202" s="9"/>
      <c r="B21202" s="9"/>
      <c r="C21202" s="9"/>
      <c r="D21202" s="9"/>
      <c r="E21202" s="9"/>
      <c r="F21202" s="9"/>
      <c r="G21202" s="92" t="s">
        <v>3913</v>
      </c>
      <c r="H21202" s="92"/>
      <c r="I21202" s="92"/>
      <c r="J21202" s="92"/>
      <c r="K21202" s="29">
        <f>ROUND(SUM(K21201),2)</f>
        <v>1.26</v>
      </c>
    </row>
    <row r="21203" spans="1:11" ht="9.9499999999999993" customHeight="1" x14ac:dyDescent="0.25">
      <c r="A21203" s="9"/>
      <c r="B21203" s="9"/>
      <c r="C21203" s="9"/>
      <c r="D21203" s="9"/>
      <c r="E21203" s="9"/>
      <c r="F21203" s="9"/>
      <c r="G21203" s="100"/>
      <c r="H21203" s="100"/>
      <c r="I21203" s="100"/>
      <c r="J21203" s="100"/>
      <c r="K21203" s="100"/>
    </row>
    <row r="21204" spans="1:11" ht="20.100000000000001" customHeight="1" x14ac:dyDescent="0.25">
      <c r="A21204" s="99" t="s">
        <v>3756</v>
      </c>
      <c r="B21204" s="99"/>
      <c r="C21204" s="99"/>
      <c r="D21204" s="99"/>
      <c r="E21204" s="99"/>
      <c r="F21204" s="99"/>
      <c r="G21204" s="99"/>
      <c r="H21204" s="99"/>
      <c r="I21204" s="99"/>
      <c r="J21204" s="99"/>
      <c r="K21204" s="99"/>
    </row>
    <row r="21205" spans="1:11" ht="15" customHeight="1" x14ac:dyDescent="0.25">
      <c r="A21205" s="93" t="s">
        <v>3916</v>
      </c>
      <c r="B21205" s="93"/>
      <c r="C21205" s="93"/>
      <c r="D21205" s="94" t="s">
        <v>3</v>
      </c>
      <c r="E21205" s="94"/>
      <c r="F21205" s="23" t="s">
        <v>4</v>
      </c>
      <c r="G21205" s="94" t="s">
        <v>3894</v>
      </c>
      <c r="H21205" s="94"/>
      <c r="I21205" s="94" t="s">
        <v>3895</v>
      </c>
      <c r="J21205" s="94"/>
      <c r="K21205" s="23" t="s">
        <v>3896</v>
      </c>
    </row>
    <row r="21206" spans="1:11" ht="38.1" customHeight="1" x14ac:dyDescent="0.25">
      <c r="A21206" s="24" t="s">
        <v>3973</v>
      </c>
      <c r="B21206" s="95" t="s">
        <v>3974</v>
      </c>
      <c r="C21206" s="95"/>
      <c r="D21206" s="96" t="s">
        <v>20</v>
      </c>
      <c r="E21206" s="96"/>
      <c r="F21206" s="24" t="s">
        <v>3936</v>
      </c>
      <c r="G21206" s="97">
        <v>5.0000000000000001E-4</v>
      </c>
      <c r="H21206" s="97"/>
      <c r="I21206" s="98">
        <v>94.61</v>
      </c>
      <c r="J21206" s="98"/>
      <c r="K21206" s="27">
        <f>TRUNC(TRUNC(G21206,8)*I21206,2)</f>
        <v>0.04</v>
      </c>
    </row>
    <row r="21207" spans="1:11" ht="38.1" customHeight="1" x14ac:dyDescent="0.25">
      <c r="A21207" s="24" t="s">
        <v>3975</v>
      </c>
      <c r="B21207" s="95" t="s">
        <v>3976</v>
      </c>
      <c r="C21207" s="95"/>
      <c r="D21207" s="96" t="s">
        <v>20</v>
      </c>
      <c r="E21207" s="96"/>
      <c r="F21207" s="24" t="s">
        <v>30</v>
      </c>
      <c r="G21207" s="97">
        <v>1.1999999999999999E-3</v>
      </c>
      <c r="H21207" s="97"/>
      <c r="I21207" s="98">
        <v>370.94</v>
      </c>
      <c r="J21207" s="98"/>
      <c r="K21207" s="27">
        <f>TRUNC(TRUNC(G21207,8)*I21207,2)</f>
        <v>0.44</v>
      </c>
    </row>
    <row r="21208" spans="1:11" ht="18" customHeight="1" x14ac:dyDescent="0.25">
      <c r="A21208" s="9"/>
      <c r="B21208" s="9"/>
      <c r="C21208" s="9"/>
      <c r="D21208" s="9"/>
      <c r="E21208" s="9"/>
      <c r="F21208" s="9"/>
      <c r="G21208" s="91" t="s">
        <v>3919</v>
      </c>
      <c r="H21208" s="91"/>
      <c r="I21208" s="91"/>
      <c r="J21208" s="91"/>
      <c r="K21208" s="28">
        <f>SUM(K21206:K21207)</f>
        <v>0.48</v>
      </c>
    </row>
    <row r="21209" spans="1:11" ht="15" customHeight="1" x14ac:dyDescent="0.25">
      <c r="A21209" s="9"/>
      <c r="B21209" s="9"/>
      <c r="C21209" s="9"/>
      <c r="D21209" s="9"/>
      <c r="E21209" s="9"/>
      <c r="F21209" s="9"/>
      <c r="G21209" s="92" t="s">
        <v>3913</v>
      </c>
      <c r="H21209" s="92"/>
      <c r="I21209" s="92"/>
      <c r="J21209" s="92"/>
      <c r="K21209" s="29">
        <f>ROUND(SUM(K21208),2)</f>
        <v>0.48</v>
      </c>
    </row>
    <row r="21210" spans="1:11" ht="9.9499999999999993" customHeight="1" x14ac:dyDescent="0.25">
      <c r="A21210" s="9"/>
      <c r="B21210" s="9"/>
      <c r="C21210" s="9"/>
      <c r="D21210" s="9"/>
      <c r="E21210" s="9"/>
      <c r="F21210" s="9"/>
      <c r="G21210" s="100"/>
      <c r="H21210" s="100"/>
      <c r="I21210" s="100"/>
      <c r="J21210" s="100"/>
      <c r="K21210" s="100"/>
    </row>
    <row r="21211" spans="1:11" ht="20.100000000000001" customHeight="1" x14ac:dyDescent="0.25">
      <c r="A21211" s="99" t="s">
        <v>3757</v>
      </c>
      <c r="B21211" s="99"/>
      <c r="C21211" s="99"/>
      <c r="D21211" s="99"/>
      <c r="E21211" s="99"/>
      <c r="F21211" s="99"/>
      <c r="G21211" s="99"/>
      <c r="H21211" s="99"/>
      <c r="I21211" s="99"/>
      <c r="J21211" s="99"/>
      <c r="K21211" s="99"/>
    </row>
    <row r="21212" spans="1:11" ht="15" customHeight="1" x14ac:dyDescent="0.25">
      <c r="A21212" s="93" t="s">
        <v>3981</v>
      </c>
      <c r="B21212" s="93"/>
      <c r="C21212" s="93"/>
      <c r="D21212" s="94" t="s">
        <v>3</v>
      </c>
      <c r="E21212" s="94"/>
      <c r="F21212" s="23" t="s">
        <v>4</v>
      </c>
      <c r="G21212" s="94" t="s">
        <v>3894</v>
      </c>
      <c r="H21212" s="94"/>
      <c r="I21212" s="94" t="s">
        <v>3895</v>
      </c>
      <c r="J21212" s="94"/>
      <c r="K21212" s="23" t="s">
        <v>3896</v>
      </c>
    </row>
    <row r="21213" spans="1:11" ht="21" customHeight="1" x14ac:dyDescent="0.25">
      <c r="A21213" s="24" t="s">
        <v>70</v>
      </c>
      <c r="B21213" s="95" t="s">
        <v>3982</v>
      </c>
      <c r="C21213" s="95"/>
      <c r="D21213" s="96" t="s">
        <v>25</v>
      </c>
      <c r="E21213" s="96"/>
      <c r="F21213" s="24" t="s">
        <v>61</v>
      </c>
      <c r="G21213" s="97">
        <v>1</v>
      </c>
      <c r="H21213" s="97"/>
      <c r="I21213" s="98">
        <v>28.42</v>
      </c>
      <c r="J21213" s="98"/>
      <c r="K21213" s="27">
        <f>ROUND(ROUND(G21213,8)*I21213,2)</f>
        <v>28.42</v>
      </c>
    </row>
    <row r="21214" spans="1:11" ht="15" customHeight="1" x14ac:dyDescent="0.25">
      <c r="A21214" s="9"/>
      <c r="B21214" s="9"/>
      <c r="C21214" s="9"/>
      <c r="D21214" s="9"/>
      <c r="E21214" s="9"/>
      <c r="F21214" s="9"/>
      <c r="G21214" s="91" t="s">
        <v>3983</v>
      </c>
      <c r="H21214" s="91"/>
      <c r="I21214" s="91"/>
      <c r="J21214" s="91"/>
      <c r="K21214" s="28">
        <f>SUM(K21213:K21213)</f>
        <v>28.42</v>
      </c>
    </row>
    <row r="21215" spans="1:11" ht="15" customHeight="1" x14ac:dyDescent="0.25">
      <c r="A21215" s="9"/>
      <c r="B21215" s="9"/>
      <c r="C21215" s="9"/>
      <c r="D21215" s="9"/>
      <c r="E21215" s="9"/>
      <c r="F21215" s="9"/>
      <c r="G21215" s="92" t="s">
        <v>3913</v>
      </c>
      <c r="H21215" s="92"/>
      <c r="I21215" s="92"/>
      <c r="J21215" s="92"/>
      <c r="K21215" s="29">
        <f>ROUND(SUM(K21214),2)</f>
        <v>28.42</v>
      </c>
    </row>
    <row r="21216" spans="1:11" ht="9.9499999999999993" customHeight="1" x14ac:dyDescent="0.25">
      <c r="A21216" s="9"/>
      <c r="B21216" s="9"/>
      <c r="C21216" s="9"/>
      <c r="D21216" s="9"/>
      <c r="E21216" s="9"/>
      <c r="F21216" s="9"/>
      <c r="G21216" s="100"/>
      <c r="H21216" s="100"/>
      <c r="I21216" s="100"/>
      <c r="J21216" s="100"/>
      <c r="K21216" s="100"/>
    </row>
    <row r="21217" spans="1:11" ht="20.100000000000001" customHeight="1" x14ac:dyDescent="0.25">
      <c r="A21217" s="99" t="s">
        <v>3758</v>
      </c>
      <c r="B21217" s="99"/>
      <c r="C21217" s="99"/>
      <c r="D21217" s="99"/>
      <c r="E21217" s="99"/>
      <c r="F21217" s="99"/>
      <c r="G21217" s="99"/>
      <c r="H21217" s="99"/>
      <c r="I21217" s="99"/>
      <c r="J21217" s="99"/>
      <c r="K21217" s="99"/>
    </row>
    <row r="21218" spans="1:11" ht="15" customHeight="1" x14ac:dyDescent="0.25">
      <c r="A21218" s="93" t="s">
        <v>3916</v>
      </c>
      <c r="B21218" s="93"/>
      <c r="C21218" s="93"/>
      <c r="D21218" s="94" t="s">
        <v>3</v>
      </c>
      <c r="E21218" s="94"/>
      <c r="F21218" s="23" t="s">
        <v>4</v>
      </c>
      <c r="G21218" s="94" t="s">
        <v>3894</v>
      </c>
      <c r="H21218" s="94"/>
      <c r="I21218" s="94" t="s">
        <v>3895</v>
      </c>
      <c r="J21218" s="94"/>
      <c r="K21218" s="23" t="s">
        <v>3896</v>
      </c>
    </row>
    <row r="21219" spans="1:11" ht="38.1" customHeight="1" x14ac:dyDescent="0.25">
      <c r="A21219" s="24" t="s">
        <v>3973</v>
      </c>
      <c r="B21219" s="95" t="s">
        <v>3974</v>
      </c>
      <c r="C21219" s="95"/>
      <c r="D21219" s="96" t="s">
        <v>20</v>
      </c>
      <c r="E21219" s="96"/>
      <c r="F21219" s="24" t="s">
        <v>3936</v>
      </c>
      <c r="G21219" s="97">
        <v>1.2999999999999999E-3</v>
      </c>
      <c r="H21219" s="97"/>
      <c r="I21219" s="98">
        <v>94.61</v>
      </c>
      <c r="J21219" s="98"/>
      <c r="K21219" s="27">
        <f>TRUNC(TRUNC(G21219,8)*I21219,2)</f>
        <v>0.12</v>
      </c>
    </row>
    <row r="21220" spans="1:11" ht="38.1" customHeight="1" x14ac:dyDescent="0.25">
      <c r="A21220" s="24" t="s">
        <v>3975</v>
      </c>
      <c r="B21220" s="95" t="s">
        <v>3976</v>
      </c>
      <c r="C21220" s="95"/>
      <c r="D21220" s="96" t="s">
        <v>20</v>
      </c>
      <c r="E21220" s="96"/>
      <c r="F21220" s="24" t="s">
        <v>30</v>
      </c>
      <c r="G21220" s="97">
        <v>3.0999999999999999E-3</v>
      </c>
      <c r="H21220" s="97"/>
      <c r="I21220" s="98">
        <v>370.94</v>
      </c>
      <c r="J21220" s="98"/>
      <c r="K21220" s="27">
        <f>TRUNC(TRUNC(G21220,8)*I21220,2)</f>
        <v>1.1399999999999999</v>
      </c>
    </row>
    <row r="21221" spans="1:11" ht="18" customHeight="1" x14ac:dyDescent="0.25">
      <c r="A21221" s="9"/>
      <c r="B21221" s="9"/>
      <c r="C21221" s="9"/>
      <c r="D21221" s="9"/>
      <c r="E21221" s="9"/>
      <c r="F21221" s="9"/>
      <c r="G21221" s="91" t="s">
        <v>3919</v>
      </c>
      <c r="H21221" s="91"/>
      <c r="I21221" s="91"/>
      <c r="J21221" s="91"/>
      <c r="K21221" s="28">
        <f>SUM(K21219:K21220)</f>
        <v>1.2599999999999998</v>
      </c>
    </row>
    <row r="21222" spans="1:11" ht="15" customHeight="1" x14ac:dyDescent="0.25">
      <c r="A21222" s="9"/>
      <c r="B21222" s="9"/>
      <c r="C21222" s="9"/>
      <c r="D21222" s="9"/>
      <c r="E21222" s="9"/>
      <c r="F21222" s="9"/>
      <c r="G21222" s="92" t="s">
        <v>3913</v>
      </c>
      <c r="H21222" s="92"/>
      <c r="I21222" s="92"/>
      <c r="J21222" s="92"/>
      <c r="K21222" s="29">
        <f>ROUND(SUM(K21221),2)</f>
        <v>1.26</v>
      </c>
    </row>
    <row r="21223" spans="1:11" ht="9.9499999999999993" customHeight="1" x14ac:dyDescent="0.25">
      <c r="A21223" s="9"/>
      <c r="B21223" s="9"/>
      <c r="C21223" s="9"/>
      <c r="D21223" s="9"/>
      <c r="E21223" s="9"/>
      <c r="F21223" s="9"/>
      <c r="G21223" s="100"/>
      <c r="H21223" s="100"/>
      <c r="I21223" s="100"/>
      <c r="J21223" s="100"/>
      <c r="K21223" s="100"/>
    </row>
    <row r="21224" spans="1:11" ht="20.100000000000001" customHeight="1" x14ac:dyDescent="0.25">
      <c r="A21224" s="99" t="s">
        <v>3759</v>
      </c>
      <c r="B21224" s="99"/>
      <c r="C21224" s="99"/>
      <c r="D21224" s="99"/>
      <c r="E21224" s="99"/>
      <c r="F21224" s="99"/>
      <c r="G21224" s="99"/>
      <c r="H21224" s="99"/>
      <c r="I21224" s="99"/>
      <c r="J21224" s="99"/>
      <c r="K21224" s="99"/>
    </row>
    <row r="21225" spans="1:11" ht="12.95" customHeight="1" x14ac:dyDescent="0.25">
      <c r="A21225" s="107" t="s">
        <v>3984</v>
      </c>
      <c r="B21225" s="107"/>
      <c r="C21225" s="107"/>
      <c r="D21225" s="108" t="s">
        <v>3985</v>
      </c>
      <c r="E21225" s="87" t="s">
        <v>3986</v>
      </c>
      <c r="F21225" s="87"/>
      <c r="G21225" s="87" t="s">
        <v>3987</v>
      </c>
      <c r="H21225" s="87"/>
      <c r="I21225" s="87"/>
      <c r="J21225" s="87"/>
      <c r="K21225" s="87" t="s">
        <v>3988</v>
      </c>
    </row>
    <row r="21226" spans="1:11" ht="12" customHeight="1" x14ac:dyDescent="0.25">
      <c r="A21226" s="107"/>
      <c r="B21226" s="107"/>
      <c r="C21226" s="107"/>
      <c r="D21226" s="108"/>
      <c r="E21226" s="23" t="s">
        <v>3989</v>
      </c>
      <c r="F21226" s="23" t="s">
        <v>3990</v>
      </c>
      <c r="G21226" s="94" t="s">
        <v>3989</v>
      </c>
      <c r="H21226" s="94"/>
      <c r="I21226" s="94" t="s">
        <v>3990</v>
      </c>
      <c r="J21226" s="94"/>
      <c r="K21226" s="87"/>
    </row>
    <row r="21227" spans="1:11" ht="15" customHeight="1" x14ac:dyDescent="0.25">
      <c r="A21227" s="6" t="s">
        <v>3991</v>
      </c>
      <c r="B21227" s="104" t="s">
        <v>3992</v>
      </c>
      <c r="C21227" s="104"/>
      <c r="D21227" s="31">
        <v>1</v>
      </c>
      <c r="E21227" s="32">
        <v>0.34</v>
      </c>
      <c r="F21227" s="32">
        <v>0.66</v>
      </c>
      <c r="G21227" s="105">
        <v>355.46550000000002</v>
      </c>
      <c r="H21227" s="105"/>
      <c r="I21227" s="105">
        <v>95.872399999999999</v>
      </c>
      <c r="J21227" s="105"/>
      <c r="K21227" s="33">
        <f>ROUND(D21227*(ROUND(E21227*G21227,4)+ROUND(F21227*I21227,4)),4)</f>
        <v>184.13409999999999</v>
      </c>
    </row>
    <row r="21228" spans="1:11" ht="15" customHeight="1" x14ac:dyDescent="0.25">
      <c r="A21228" s="6" t="s">
        <v>3993</v>
      </c>
      <c r="B21228" s="104" t="s">
        <v>3994</v>
      </c>
      <c r="C21228" s="104"/>
      <c r="D21228" s="31">
        <v>1</v>
      </c>
      <c r="E21228" s="32">
        <v>1</v>
      </c>
      <c r="F21228" s="32">
        <v>0</v>
      </c>
      <c r="G21228" s="105">
        <v>365.3972</v>
      </c>
      <c r="H21228" s="105"/>
      <c r="I21228" s="105">
        <v>147.8879</v>
      </c>
      <c r="J21228" s="105"/>
      <c r="K21228" s="33">
        <f>ROUND(D21228*(ROUND(E21228*G21228,4)+ROUND(F21228*I21228,4)),4)</f>
        <v>365.3972</v>
      </c>
    </row>
    <row r="21229" spans="1:11" ht="15" customHeight="1" x14ac:dyDescent="0.25">
      <c r="A21229" s="6" t="s">
        <v>3995</v>
      </c>
      <c r="B21229" s="104" t="s">
        <v>3996</v>
      </c>
      <c r="C21229" s="104"/>
      <c r="D21229" s="31">
        <v>1</v>
      </c>
      <c r="E21229" s="32">
        <v>0.97</v>
      </c>
      <c r="F21229" s="32">
        <v>0.03</v>
      </c>
      <c r="G21229" s="105">
        <v>324.64210000000003</v>
      </c>
      <c r="H21229" s="105"/>
      <c r="I21229" s="105">
        <v>159.20740000000001</v>
      </c>
      <c r="J21229" s="105"/>
      <c r="K21229" s="33">
        <f>ROUND(D21229*(ROUND(E21229*G21229,4)+ROUND(F21229*I21229,4)),4)</f>
        <v>319.67899999999997</v>
      </c>
    </row>
    <row r="21230" spans="1:11" ht="15.95" customHeight="1" x14ac:dyDescent="0.25">
      <c r="A21230" s="6" t="s">
        <v>3997</v>
      </c>
      <c r="B21230" s="104" t="s">
        <v>3998</v>
      </c>
      <c r="C21230" s="104"/>
      <c r="D21230" s="31">
        <v>1</v>
      </c>
      <c r="E21230" s="32">
        <v>0.79</v>
      </c>
      <c r="F21230" s="32">
        <v>0.21</v>
      </c>
      <c r="G21230" s="105">
        <v>284.72230000000002</v>
      </c>
      <c r="H21230" s="105"/>
      <c r="I21230" s="105">
        <v>125.70480000000001</v>
      </c>
      <c r="J21230" s="105"/>
      <c r="K21230" s="33">
        <f>ROUND(D21230*(ROUND(E21230*G21230,4)+ROUND(F21230*I21230,4)),4)</f>
        <v>251.32859999999999</v>
      </c>
    </row>
    <row r="21231" spans="1:11" ht="15" customHeight="1" x14ac:dyDescent="0.25">
      <c r="A21231" s="1"/>
      <c r="B21231" s="1"/>
      <c r="C21231" s="1"/>
      <c r="D21231" s="1"/>
      <c r="E21231" s="1"/>
      <c r="F21231" s="1"/>
      <c r="G21231" s="85" t="s">
        <v>3999</v>
      </c>
      <c r="H21231" s="85"/>
      <c r="I21231" s="85"/>
      <c r="J21231" s="85"/>
      <c r="K21231" s="34">
        <f>SUM(K21226:K21230)</f>
        <v>1120.5389</v>
      </c>
    </row>
    <row r="21232" spans="1:11" ht="20.100000000000001" customHeight="1" x14ac:dyDescent="0.25">
      <c r="A21232" s="106" t="s">
        <v>4000</v>
      </c>
      <c r="B21232" s="106"/>
      <c r="C21232" s="106"/>
      <c r="D21232" s="106"/>
      <c r="E21232" s="106"/>
      <c r="F21232" s="2" t="s">
        <v>4</v>
      </c>
      <c r="G21232" s="87" t="s">
        <v>4001</v>
      </c>
      <c r="H21232" s="87"/>
      <c r="I21232" s="87" t="s">
        <v>4002</v>
      </c>
      <c r="J21232" s="87"/>
      <c r="K21232" s="2" t="s">
        <v>3988</v>
      </c>
    </row>
    <row r="21233" spans="1:11" ht="15" customHeight="1" x14ac:dyDescent="0.25">
      <c r="A21233" s="6" t="s">
        <v>4003</v>
      </c>
      <c r="B21233" s="101" t="s">
        <v>4004</v>
      </c>
      <c r="C21233" s="101"/>
      <c r="D21233" s="101"/>
      <c r="E21233" s="101"/>
      <c r="F21233" s="6" t="s">
        <v>3940</v>
      </c>
      <c r="G21233" s="114">
        <v>1</v>
      </c>
      <c r="H21233" s="114"/>
      <c r="I21233" s="115">
        <v>22.527200000000001</v>
      </c>
      <c r="J21233" s="115"/>
      <c r="K21233" s="35">
        <f>ROUND(ROUND(G21233,5)*I21233,4)</f>
        <v>22.527200000000001</v>
      </c>
    </row>
    <row r="21234" spans="1:11" ht="15" customHeight="1" x14ac:dyDescent="0.25">
      <c r="A21234" s="1"/>
      <c r="B21234" s="1"/>
      <c r="C21234" s="1"/>
      <c r="D21234" s="1"/>
      <c r="E21234" s="1"/>
      <c r="F21234" s="1"/>
      <c r="G21234" s="85" t="s">
        <v>4005</v>
      </c>
      <c r="H21234" s="85"/>
      <c r="I21234" s="85"/>
      <c r="J21234" s="85"/>
      <c r="K21234" s="36">
        <f>SUM(K21233:K21233)</f>
        <v>22.527200000000001</v>
      </c>
    </row>
    <row r="21235" spans="1:11" ht="15" customHeight="1" x14ac:dyDescent="0.25">
      <c r="A21235" s="9"/>
      <c r="B21235" s="9"/>
      <c r="C21235" s="9"/>
      <c r="D21235" s="9"/>
      <c r="E21235" s="9"/>
      <c r="F21235" s="9"/>
      <c r="G21235" s="92" t="s">
        <v>4006</v>
      </c>
      <c r="H21235" s="92"/>
      <c r="I21235" s="92"/>
      <c r="J21235" s="92"/>
      <c r="K21235" s="33">
        <f>SUM(K21231,K21234)</f>
        <v>1143.0661</v>
      </c>
    </row>
    <row r="21236" spans="1:11" ht="15" customHeight="1" x14ac:dyDescent="0.25">
      <c r="A21236" s="9"/>
      <c r="B21236" s="9"/>
      <c r="C21236" s="9"/>
      <c r="D21236" s="9"/>
      <c r="E21236" s="9"/>
      <c r="F21236" s="9"/>
      <c r="G21236" s="92" t="s">
        <v>4007</v>
      </c>
      <c r="H21236" s="92"/>
      <c r="I21236" s="92"/>
      <c r="J21236" s="92"/>
      <c r="K21236" s="37">
        <v>113.18</v>
      </c>
    </row>
    <row r="21237" spans="1:11" ht="15" customHeight="1" x14ac:dyDescent="0.25">
      <c r="A21237" s="9"/>
      <c r="B21237" s="9"/>
      <c r="C21237" s="9"/>
      <c r="D21237" s="9"/>
      <c r="E21237" s="9"/>
      <c r="F21237" s="9"/>
      <c r="G21237" s="92" t="s">
        <v>4008</v>
      </c>
      <c r="H21237" s="92"/>
      <c r="I21237" s="92"/>
      <c r="J21237" s="92"/>
      <c r="K21237" s="33">
        <f>ROUND(K21235/K21236,4)</f>
        <v>10.099500000000001</v>
      </c>
    </row>
    <row r="21238" spans="1:11" ht="15" customHeight="1" x14ac:dyDescent="0.25">
      <c r="A21238" s="9"/>
      <c r="B21238" s="9"/>
      <c r="C21238" s="9"/>
      <c r="D21238" s="9"/>
      <c r="E21238" s="9"/>
      <c r="F21238" s="9"/>
      <c r="G21238" s="92" t="s">
        <v>4009</v>
      </c>
      <c r="H21238" s="92"/>
      <c r="I21238" s="92"/>
      <c r="J21238" s="92"/>
      <c r="K21238" s="33">
        <f>ROUND(K21237*0.00746,4)</f>
        <v>7.5300000000000006E-2</v>
      </c>
    </row>
    <row r="21239" spans="1:11" ht="20.100000000000001" customHeight="1" x14ac:dyDescent="0.25">
      <c r="A21239" s="106" t="s">
        <v>4010</v>
      </c>
      <c r="B21239" s="106"/>
      <c r="C21239" s="106"/>
      <c r="D21239" s="106"/>
      <c r="E21239" s="106"/>
      <c r="F21239" s="2" t="s">
        <v>4</v>
      </c>
      <c r="G21239" s="87" t="s">
        <v>4001</v>
      </c>
      <c r="H21239" s="87"/>
      <c r="I21239" s="87" t="s">
        <v>3895</v>
      </c>
      <c r="J21239" s="87"/>
      <c r="K21239" s="2" t="s">
        <v>4011</v>
      </c>
    </row>
    <row r="21240" spans="1:11" ht="15" customHeight="1" x14ac:dyDescent="0.25">
      <c r="A21240" s="6" t="s">
        <v>4012</v>
      </c>
      <c r="B21240" s="104" t="s">
        <v>4013</v>
      </c>
      <c r="C21240" s="104"/>
      <c r="D21240" s="104"/>
      <c r="E21240" s="104"/>
      <c r="F21240" s="6" t="s">
        <v>77</v>
      </c>
      <c r="G21240" s="113">
        <v>1</v>
      </c>
      <c r="H21240" s="113"/>
      <c r="I21240" s="105">
        <v>195.03</v>
      </c>
      <c r="J21240" s="105"/>
      <c r="K21240" s="33">
        <f>ROUND(ROUND(G21240,5)*I21240,4)</f>
        <v>195.03</v>
      </c>
    </row>
    <row r="21241" spans="1:11" ht="15" customHeight="1" x14ac:dyDescent="0.25">
      <c r="A21241" s="1"/>
      <c r="B21241" s="1"/>
      <c r="C21241" s="1"/>
      <c r="D21241" s="1"/>
      <c r="E21241" s="1"/>
      <c r="F21241" s="1"/>
      <c r="G21241" s="85" t="s">
        <v>4014</v>
      </c>
      <c r="H21241" s="85"/>
      <c r="I21241" s="85"/>
      <c r="J21241" s="85"/>
      <c r="K21241" s="34">
        <f>SUM(K21240:K21240)</f>
        <v>195.03</v>
      </c>
    </row>
    <row r="21242" spans="1:11" ht="15" customHeight="1" x14ac:dyDescent="0.25">
      <c r="A21242" s="106" t="s">
        <v>4015</v>
      </c>
      <c r="B21242" s="106"/>
      <c r="C21242" s="106"/>
      <c r="D21242" s="23" t="s">
        <v>4016</v>
      </c>
      <c r="E21242" s="94" t="s">
        <v>4017</v>
      </c>
      <c r="F21242" s="94"/>
      <c r="G21242" s="94" t="s">
        <v>4001</v>
      </c>
      <c r="H21242" s="94"/>
      <c r="I21242" s="94" t="s">
        <v>3895</v>
      </c>
      <c r="J21242" s="94"/>
      <c r="K21242" s="23" t="s">
        <v>4011</v>
      </c>
    </row>
    <row r="21243" spans="1:11" ht="20.100000000000001" customHeight="1" x14ac:dyDescent="0.25">
      <c r="A21243" s="38" t="s">
        <v>4012</v>
      </c>
      <c r="B21243" s="109" t="s">
        <v>4018</v>
      </c>
      <c r="C21243" s="109"/>
      <c r="D21243" s="38" t="s">
        <v>4019</v>
      </c>
      <c r="E21243" s="110" t="s">
        <v>4020</v>
      </c>
      <c r="F21243" s="110"/>
      <c r="G21243" s="111">
        <v>2.2000000000000002</v>
      </c>
      <c r="H21243" s="111"/>
      <c r="I21243" s="112">
        <v>3.47</v>
      </c>
      <c r="J21243" s="112"/>
      <c r="K21243" s="41">
        <f>ROUND(ROUND(G21243,5)*I21243,4)</f>
        <v>7.6340000000000003</v>
      </c>
    </row>
    <row r="21244" spans="1:11" ht="15" customHeight="1" x14ac:dyDescent="0.25">
      <c r="A21244" s="1"/>
      <c r="B21244" s="1"/>
      <c r="C21244" s="1"/>
      <c r="D21244" s="1"/>
      <c r="E21244" s="1"/>
      <c r="F21244" s="1"/>
      <c r="G21244" s="85" t="s">
        <v>4021</v>
      </c>
      <c r="H21244" s="85"/>
      <c r="I21244" s="85"/>
      <c r="J21244" s="85"/>
      <c r="K21244" s="33">
        <f>SUM(K21243:K21243)</f>
        <v>7.6340000000000003</v>
      </c>
    </row>
    <row r="21245" spans="1:11" ht="12.95" customHeight="1" x14ac:dyDescent="0.25">
      <c r="A21245" s="106" t="s">
        <v>4022</v>
      </c>
      <c r="B21245" s="106"/>
      <c r="C21245" s="94" t="s">
        <v>4023</v>
      </c>
      <c r="D21245" s="94" t="s">
        <v>5</v>
      </c>
      <c r="E21245" s="94" t="s">
        <v>4024</v>
      </c>
      <c r="F21245" s="94"/>
      <c r="G21245" s="94" t="s">
        <v>4025</v>
      </c>
      <c r="H21245" s="94"/>
      <c r="I21245" s="94" t="s">
        <v>2086</v>
      </c>
      <c r="J21245" s="94"/>
      <c r="K21245" s="94" t="s">
        <v>4011</v>
      </c>
    </row>
    <row r="21246" spans="1:11" ht="12" customHeight="1" x14ac:dyDescent="0.25">
      <c r="A21246" s="106"/>
      <c r="B21246" s="106"/>
      <c r="C21246" s="94"/>
      <c r="D21246" s="94"/>
      <c r="E21246" s="23" t="s">
        <v>2092</v>
      </c>
      <c r="F21246" s="23" t="s">
        <v>4026</v>
      </c>
      <c r="G21246" s="23" t="s">
        <v>2092</v>
      </c>
      <c r="H21246" s="23" t="s">
        <v>4026</v>
      </c>
      <c r="I21246" s="23" t="s">
        <v>2092</v>
      </c>
      <c r="J21246" s="23" t="s">
        <v>4026</v>
      </c>
      <c r="K21246" s="94"/>
    </row>
    <row r="21247" spans="1:11" ht="27.95" customHeight="1" x14ac:dyDescent="0.25">
      <c r="A21247" s="38" t="s">
        <v>4012</v>
      </c>
      <c r="B21247" s="39" t="s">
        <v>4018</v>
      </c>
      <c r="C21247" s="38" t="s">
        <v>4027</v>
      </c>
      <c r="D21247" s="40">
        <v>2.2000000000000002</v>
      </c>
      <c r="E21247" s="42">
        <v>0</v>
      </c>
      <c r="F21247" s="43">
        <v>1.25</v>
      </c>
      <c r="G21247" s="42">
        <v>0</v>
      </c>
      <c r="H21247" s="43">
        <v>1</v>
      </c>
      <c r="I21247" s="42">
        <v>0</v>
      </c>
      <c r="J21247" s="43">
        <v>0.82</v>
      </c>
      <c r="K21247" s="41">
        <f>ROUND(D21247*(ROUND(E21247*F21247,4)+ROUND(G21247*H21247,4)+ROUND(I21247*J21247,4)),4)</f>
        <v>0</v>
      </c>
    </row>
    <row r="21248" spans="1:11" ht="15" customHeight="1" x14ac:dyDescent="0.25">
      <c r="A21248" s="1"/>
      <c r="B21248" s="1"/>
      <c r="C21248" s="1"/>
      <c r="D21248" s="1"/>
      <c r="E21248" s="1"/>
      <c r="F21248" s="1"/>
      <c r="G21248" s="85" t="s">
        <v>4028</v>
      </c>
      <c r="H21248" s="85"/>
      <c r="I21248" s="85"/>
      <c r="J21248" s="85"/>
      <c r="K21248" s="33">
        <f>SUM(K21246:K21247)</f>
        <v>0</v>
      </c>
    </row>
    <row r="21249" spans="1:11" ht="15" customHeight="1" x14ac:dyDescent="0.25">
      <c r="A21249" s="9"/>
      <c r="B21249" s="9"/>
      <c r="C21249" s="9"/>
      <c r="D21249" s="9"/>
      <c r="E21249" s="9"/>
      <c r="F21249" s="9"/>
      <c r="G21249" s="92" t="s">
        <v>4029</v>
      </c>
      <c r="H21249" s="92"/>
      <c r="I21249" s="92"/>
      <c r="J21249" s="92"/>
      <c r="K21249" s="33">
        <f>SUM(K21237,K21238,K21241,K21244,K21248)</f>
        <v>212.83879999999999</v>
      </c>
    </row>
    <row r="21250" spans="1:11" ht="15" customHeight="1" x14ac:dyDescent="0.25">
      <c r="A21250" s="9"/>
      <c r="B21250" s="9"/>
      <c r="C21250" s="9"/>
      <c r="D21250" s="9"/>
      <c r="E21250" s="9"/>
      <c r="F21250" s="9"/>
      <c r="G21250" s="92" t="s">
        <v>3913</v>
      </c>
      <c r="H21250" s="92"/>
      <c r="I21250" s="92"/>
      <c r="J21250" s="92"/>
      <c r="K21250" s="29">
        <f>ROUND(SUM(K21249),2)</f>
        <v>212.84</v>
      </c>
    </row>
    <row r="21251" spans="1:11" ht="9.9499999999999993" customHeight="1" x14ac:dyDescent="0.25">
      <c r="A21251" s="9"/>
      <c r="B21251" s="9"/>
      <c r="C21251" s="9"/>
      <c r="D21251" s="9"/>
      <c r="E21251" s="9"/>
      <c r="F21251" s="9"/>
      <c r="G21251" s="100"/>
      <c r="H21251" s="100"/>
      <c r="I21251" s="100"/>
      <c r="J21251" s="100"/>
      <c r="K21251" s="100"/>
    </row>
    <row r="21252" spans="1:11" ht="20.100000000000001" customHeight="1" x14ac:dyDescent="0.25">
      <c r="A21252" s="99" t="s">
        <v>3760</v>
      </c>
      <c r="B21252" s="99"/>
      <c r="C21252" s="99"/>
      <c r="D21252" s="99"/>
      <c r="E21252" s="99"/>
      <c r="F21252" s="99"/>
      <c r="G21252" s="99"/>
      <c r="H21252" s="99"/>
      <c r="I21252" s="99"/>
      <c r="J21252" s="99"/>
      <c r="K21252" s="99"/>
    </row>
    <row r="21253" spans="1:11" ht="15" customHeight="1" x14ac:dyDescent="0.25">
      <c r="A21253" s="93" t="s">
        <v>3916</v>
      </c>
      <c r="B21253" s="93"/>
      <c r="C21253" s="93"/>
      <c r="D21253" s="94" t="s">
        <v>3</v>
      </c>
      <c r="E21253" s="94"/>
      <c r="F21253" s="23" t="s">
        <v>4</v>
      </c>
      <c r="G21253" s="94" t="s">
        <v>3894</v>
      </c>
      <c r="H21253" s="94"/>
      <c r="I21253" s="94" t="s">
        <v>3895</v>
      </c>
      <c r="J21253" s="94"/>
      <c r="K21253" s="23" t="s">
        <v>3896</v>
      </c>
    </row>
    <row r="21254" spans="1:11" ht="45.95" customHeight="1" x14ac:dyDescent="0.25">
      <c r="A21254" s="24" t="s">
        <v>3934</v>
      </c>
      <c r="B21254" s="95" t="s">
        <v>3935</v>
      </c>
      <c r="C21254" s="95"/>
      <c r="D21254" s="96" t="s">
        <v>20</v>
      </c>
      <c r="E21254" s="96"/>
      <c r="F21254" s="24" t="s">
        <v>3936</v>
      </c>
      <c r="G21254" s="97">
        <v>2.5891999999999998E-3</v>
      </c>
      <c r="H21254" s="97"/>
      <c r="I21254" s="98">
        <v>76.52</v>
      </c>
      <c r="J21254" s="98"/>
      <c r="K21254" s="27">
        <f t="shared" ref="K21254:K21259" si="164">TRUNC(TRUNC(G21254,8)*I21254,2)</f>
        <v>0.19</v>
      </c>
    </row>
    <row r="21255" spans="1:11" ht="45.95" customHeight="1" x14ac:dyDescent="0.25">
      <c r="A21255" s="24" t="s">
        <v>28</v>
      </c>
      <c r="B21255" s="95" t="s">
        <v>29</v>
      </c>
      <c r="C21255" s="95"/>
      <c r="D21255" s="96" t="s">
        <v>20</v>
      </c>
      <c r="E21255" s="96"/>
      <c r="F21255" s="24" t="s">
        <v>30</v>
      </c>
      <c r="G21255" s="97">
        <v>1.0702000000000001E-3</v>
      </c>
      <c r="H21255" s="97"/>
      <c r="I21255" s="98">
        <v>322.67</v>
      </c>
      <c r="J21255" s="98"/>
      <c r="K21255" s="27">
        <f t="shared" si="164"/>
        <v>0.34</v>
      </c>
    </row>
    <row r="21256" spans="1:11" ht="29.1" customHeight="1" x14ac:dyDescent="0.25">
      <c r="A21256" s="24" t="s">
        <v>4030</v>
      </c>
      <c r="B21256" s="95" t="s">
        <v>4031</v>
      </c>
      <c r="C21256" s="95"/>
      <c r="D21256" s="96" t="s">
        <v>20</v>
      </c>
      <c r="E21256" s="96"/>
      <c r="F21256" s="24" t="s">
        <v>3936</v>
      </c>
      <c r="G21256" s="97">
        <v>3.3568999999999999E-3</v>
      </c>
      <c r="H21256" s="97"/>
      <c r="I21256" s="98">
        <v>105.44</v>
      </c>
      <c r="J21256" s="98"/>
      <c r="K21256" s="27">
        <f t="shared" si="164"/>
        <v>0.35</v>
      </c>
    </row>
    <row r="21257" spans="1:11" ht="29.1" customHeight="1" x14ac:dyDescent="0.25">
      <c r="A21257" s="24" t="s">
        <v>4032</v>
      </c>
      <c r="B21257" s="95" t="s">
        <v>4033</v>
      </c>
      <c r="C21257" s="95"/>
      <c r="D21257" s="96" t="s">
        <v>20</v>
      </c>
      <c r="E21257" s="96"/>
      <c r="F21257" s="24" t="s">
        <v>30</v>
      </c>
      <c r="G21257" s="97">
        <v>3.0249999999999998E-4</v>
      </c>
      <c r="H21257" s="97"/>
      <c r="I21257" s="98">
        <v>265.02</v>
      </c>
      <c r="J21257" s="98"/>
      <c r="K21257" s="27">
        <f t="shared" si="164"/>
        <v>0.08</v>
      </c>
    </row>
    <row r="21258" spans="1:11" ht="38.1" customHeight="1" x14ac:dyDescent="0.25">
      <c r="A21258" s="24" t="s">
        <v>4034</v>
      </c>
      <c r="B21258" s="95" t="s">
        <v>4035</v>
      </c>
      <c r="C21258" s="95"/>
      <c r="D21258" s="96" t="s">
        <v>20</v>
      </c>
      <c r="E21258" s="96"/>
      <c r="F21258" s="24" t="s">
        <v>3936</v>
      </c>
      <c r="G21258" s="97">
        <v>2.9082999999999999E-3</v>
      </c>
      <c r="H21258" s="97"/>
      <c r="I21258" s="98">
        <v>94.54</v>
      </c>
      <c r="J21258" s="98"/>
      <c r="K21258" s="27">
        <f t="shared" si="164"/>
        <v>0.27</v>
      </c>
    </row>
    <row r="21259" spans="1:11" ht="38.1" customHeight="1" x14ac:dyDescent="0.25">
      <c r="A21259" s="24" t="s">
        <v>4036</v>
      </c>
      <c r="B21259" s="95" t="s">
        <v>4037</v>
      </c>
      <c r="C21259" s="95"/>
      <c r="D21259" s="96" t="s">
        <v>20</v>
      </c>
      <c r="E21259" s="96"/>
      <c r="F21259" s="24" t="s">
        <v>30</v>
      </c>
      <c r="G21259" s="97">
        <v>7.5109999999999999E-4</v>
      </c>
      <c r="H21259" s="97"/>
      <c r="I21259" s="98">
        <v>225.43</v>
      </c>
      <c r="J21259" s="98"/>
      <c r="K21259" s="27">
        <f t="shared" si="164"/>
        <v>0.16</v>
      </c>
    </row>
    <row r="21260" spans="1:11" ht="18" customHeight="1" x14ac:dyDescent="0.25">
      <c r="A21260" s="9"/>
      <c r="B21260" s="9"/>
      <c r="C21260" s="9"/>
      <c r="D21260" s="9"/>
      <c r="E21260" s="9"/>
      <c r="F21260" s="9"/>
      <c r="G21260" s="91" t="s">
        <v>3919</v>
      </c>
      <c r="H21260" s="91"/>
      <c r="I21260" s="91"/>
      <c r="J21260" s="91"/>
      <c r="K21260" s="28">
        <f>SUM(K21254:K21259)</f>
        <v>1.39</v>
      </c>
    </row>
    <row r="21261" spans="1:11" ht="15" customHeight="1" x14ac:dyDescent="0.25">
      <c r="A21261" s="93" t="s">
        <v>3907</v>
      </c>
      <c r="B21261" s="93"/>
      <c r="C21261" s="93"/>
      <c r="D21261" s="94" t="s">
        <v>3</v>
      </c>
      <c r="E21261" s="94"/>
      <c r="F21261" s="23" t="s">
        <v>4</v>
      </c>
      <c r="G21261" s="94" t="s">
        <v>3894</v>
      </c>
      <c r="H21261" s="94"/>
      <c r="I21261" s="94" t="s">
        <v>3895</v>
      </c>
      <c r="J21261" s="94"/>
      <c r="K21261" s="23" t="s">
        <v>3896</v>
      </c>
    </row>
    <row r="21262" spans="1:11" ht="15" customHeight="1" x14ac:dyDescent="0.25">
      <c r="A21262" s="24" t="s">
        <v>3910</v>
      </c>
      <c r="B21262" s="95" t="s">
        <v>3911</v>
      </c>
      <c r="C21262" s="95"/>
      <c r="D21262" s="96" t="s">
        <v>20</v>
      </c>
      <c r="E21262" s="96"/>
      <c r="F21262" s="24" t="s">
        <v>2056</v>
      </c>
      <c r="G21262" s="97">
        <v>3.6592999999999999E-3</v>
      </c>
      <c r="H21262" s="97"/>
      <c r="I21262" s="98">
        <v>24.94</v>
      </c>
      <c r="J21262" s="98"/>
      <c r="K21262" s="27">
        <f>TRUNC(TRUNC(G21262,8)*I21262,2)</f>
        <v>0.09</v>
      </c>
    </row>
    <row r="21263" spans="1:11" ht="18" customHeight="1" x14ac:dyDescent="0.25">
      <c r="A21263" s="9"/>
      <c r="B21263" s="9"/>
      <c r="C21263" s="9"/>
      <c r="D21263" s="9"/>
      <c r="E21263" s="9"/>
      <c r="F21263" s="9"/>
      <c r="G21263" s="91" t="s">
        <v>3912</v>
      </c>
      <c r="H21263" s="91"/>
      <c r="I21263" s="91"/>
      <c r="J21263" s="91"/>
      <c r="K21263" s="28">
        <f>SUM(K21262:K21262)</f>
        <v>0.09</v>
      </c>
    </row>
    <row r="21264" spans="1:11" ht="15" customHeight="1" x14ac:dyDescent="0.25">
      <c r="A21264" s="9"/>
      <c r="B21264" s="9"/>
      <c r="C21264" s="9"/>
      <c r="D21264" s="9"/>
      <c r="E21264" s="9"/>
      <c r="F21264" s="9"/>
      <c r="G21264" s="92" t="s">
        <v>3913</v>
      </c>
      <c r="H21264" s="92"/>
      <c r="I21264" s="92"/>
      <c r="J21264" s="92"/>
      <c r="K21264" s="29">
        <f>ROUND(SUM(K21260,K21263),2)</f>
        <v>1.48</v>
      </c>
    </row>
    <row r="21265" spans="1:11" ht="9.9499999999999993" customHeight="1" x14ac:dyDescent="0.25">
      <c r="A21265" s="9"/>
      <c r="B21265" s="9"/>
      <c r="C21265" s="9"/>
      <c r="D21265" s="9"/>
      <c r="E21265" s="9"/>
      <c r="F21265" s="9"/>
      <c r="G21265" s="100"/>
      <c r="H21265" s="100"/>
      <c r="I21265" s="100"/>
      <c r="J21265" s="100"/>
      <c r="K21265" s="100"/>
    </row>
    <row r="21266" spans="1:11" ht="20.100000000000001" customHeight="1" x14ac:dyDescent="0.25">
      <c r="A21266" s="99" t="s">
        <v>3761</v>
      </c>
      <c r="B21266" s="99"/>
      <c r="C21266" s="99"/>
      <c r="D21266" s="99"/>
      <c r="E21266" s="99"/>
      <c r="F21266" s="99"/>
      <c r="G21266" s="99"/>
      <c r="H21266" s="99"/>
      <c r="I21266" s="99"/>
      <c r="J21266" s="99"/>
      <c r="K21266" s="99"/>
    </row>
    <row r="21267" spans="1:11" ht="15" customHeight="1" x14ac:dyDescent="0.25">
      <c r="A21267" s="93" t="s">
        <v>3893</v>
      </c>
      <c r="B21267" s="93"/>
      <c r="C21267" s="93"/>
      <c r="D21267" s="94" t="s">
        <v>3</v>
      </c>
      <c r="E21267" s="94"/>
      <c r="F21267" s="23" t="s">
        <v>4</v>
      </c>
      <c r="G21267" s="94" t="s">
        <v>3894</v>
      </c>
      <c r="H21267" s="94"/>
      <c r="I21267" s="94" t="s">
        <v>3895</v>
      </c>
      <c r="J21267" s="94"/>
      <c r="K21267" s="23" t="s">
        <v>3896</v>
      </c>
    </row>
    <row r="21268" spans="1:11" ht="21" customHeight="1" x14ac:dyDescent="0.25">
      <c r="A21268" s="24" t="s">
        <v>4038</v>
      </c>
      <c r="B21268" s="95" t="s">
        <v>4039</v>
      </c>
      <c r="C21268" s="95"/>
      <c r="D21268" s="96" t="s">
        <v>20</v>
      </c>
      <c r="E21268" s="96"/>
      <c r="F21268" s="24" t="s">
        <v>34</v>
      </c>
      <c r="G21268" s="97">
        <v>6.6E-3</v>
      </c>
      <c r="H21268" s="97"/>
      <c r="I21268" s="98">
        <v>210.23</v>
      </c>
      <c r="J21268" s="98"/>
      <c r="K21268" s="27">
        <f>TRUNC(TRUNC(G21268,8)*I21268,2)</f>
        <v>1.38</v>
      </c>
    </row>
    <row r="21269" spans="1:11" ht="21" customHeight="1" x14ac:dyDescent="0.25">
      <c r="A21269" s="24" t="s">
        <v>4040</v>
      </c>
      <c r="B21269" s="95" t="s">
        <v>4041</v>
      </c>
      <c r="C21269" s="95"/>
      <c r="D21269" s="96" t="s">
        <v>20</v>
      </c>
      <c r="E21269" s="96"/>
      <c r="F21269" s="24" t="s">
        <v>84</v>
      </c>
      <c r="G21269" s="97">
        <v>1.0049999999999999</v>
      </c>
      <c r="H21269" s="97"/>
      <c r="I21269" s="98">
        <v>32.369999999999997</v>
      </c>
      <c r="J21269" s="98"/>
      <c r="K21269" s="27">
        <f>TRUNC(TRUNC(G21269,8)*I21269,2)</f>
        <v>32.53</v>
      </c>
    </row>
    <row r="21270" spans="1:11" ht="15" customHeight="1" x14ac:dyDescent="0.25">
      <c r="A21270" s="9"/>
      <c r="B21270" s="9"/>
      <c r="C21270" s="9"/>
      <c r="D21270" s="9"/>
      <c r="E21270" s="9"/>
      <c r="F21270" s="9"/>
      <c r="G21270" s="91" t="s">
        <v>3906</v>
      </c>
      <c r="H21270" s="91"/>
      <c r="I21270" s="91"/>
      <c r="J21270" s="91"/>
      <c r="K21270" s="28">
        <f>SUM(K21268:K21269)</f>
        <v>33.910000000000004</v>
      </c>
    </row>
    <row r="21271" spans="1:11" ht="15" customHeight="1" x14ac:dyDescent="0.25">
      <c r="A21271" s="93" t="s">
        <v>3907</v>
      </c>
      <c r="B21271" s="93"/>
      <c r="C21271" s="93"/>
      <c r="D21271" s="94" t="s">
        <v>3</v>
      </c>
      <c r="E21271" s="94"/>
      <c r="F21271" s="23" t="s">
        <v>4</v>
      </c>
      <c r="G21271" s="94" t="s">
        <v>3894</v>
      </c>
      <c r="H21271" s="94"/>
      <c r="I21271" s="94" t="s">
        <v>3895</v>
      </c>
      <c r="J21271" s="94"/>
      <c r="K21271" s="23" t="s">
        <v>3896</v>
      </c>
    </row>
    <row r="21272" spans="1:11" ht="15" customHeight="1" x14ac:dyDescent="0.25">
      <c r="A21272" s="24" t="s">
        <v>3971</v>
      </c>
      <c r="B21272" s="95" t="s">
        <v>3972</v>
      </c>
      <c r="C21272" s="95"/>
      <c r="D21272" s="96" t="s">
        <v>20</v>
      </c>
      <c r="E21272" s="96"/>
      <c r="F21272" s="24" t="s">
        <v>2056</v>
      </c>
      <c r="G21272" s="97">
        <v>0.2296</v>
      </c>
      <c r="H21272" s="97"/>
      <c r="I21272" s="98">
        <v>32.69</v>
      </c>
      <c r="J21272" s="98"/>
      <c r="K21272" s="27">
        <f>TRUNC(TRUNC(G21272,8)*I21272,2)</f>
        <v>7.5</v>
      </c>
    </row>
    <row r="21273" spans="1:11" ht="15" customHeight="1" x14ac:dyDescent="0.25">
      <c r="A21273" s="24" t="s">
        <v>3910</v>
      </c>
      <c r="B21273" s="95" t="s">
        <v>3911</v>
      </c>
      <c r="C21273" s="95"/>
      <c r="D21273" s="96" t="s">
        <v>20</v>
      </c>
      <c r="E21273" s="96"/>
      <c r="F21273" s="24" t="s">
        <v>2056</v>
      </c>
      <c r="G21273" s="97">
        <v>0.2296</v>
      </c>
      <c r="H21273" s="97"/>
      <c r="I21273" s="98">
        <v>24.94</v>
      </c>
      <c r="J21273" s="98"/>
      <c r="K21273" s="27">
        <f>TRUNC(TRUNC(G21273,8)*I21273,2)</f>
        <v>5.72</v>
      </c>
    </row>
    <row r="21274" spans="1:11" ht="18" customHeight="1" x14ac:dyDescent="0.25">
      <c r="A21274" s="9"/>
      <c r="B21274" s="9"/>
      <c r="C21274" s="9"/>
      <c r="D21274" s="9"/>
      <c r="E21274" s="9"/>
      <c r="F21274" s="9"/>
      <c r="G21274" s="91" t="s">
        <v>3912</v>
      </c>
      <c r="H21274" s="91"/>
      <c r="I21274" s="91"/>
      <c r="J21274" s="91"/>
      <c r="K21274" s="28">
        <f>SUM(K21272:K21273)</f>
        <v>13.219999999999999</v>
      </c>
    </row>
    <row r="21275" spans="1:11" ht="15" customHeight="1" x14ac:dyDescent="0.25">
      <c r="A21275" s="93" t="s">
        <v>3922</v>
      </c>
      <c r="B21275" s="93"/>
      <c r="C21275" s="93"/>
      <c r="D21275" s="94" t="s">
        <v>3</v>
      </c>
      <c r="E21275" s="94"/>
      <c r="F21275" s="23" t="s">
        <v>4</v>
      </c>
      <c r="G21275" s="94" t="s">
        <v>3894</v>
      </c>
      <c r="H21275" s="94"/>
      <c r="I21275" s="94" t="s">
        <v>3895</v>
      </c>
      <c r="J21275" s="94"/>
      <c r="K21275" s="23" t="s">
        <v>3896</v>
      </c>
    </row>
    <row r="21276" spans="1:11" ht="21" customHeight="1" x14ac:dyDescent="0.25">
      <c r="A21276" s="24" t="s">
        <v>4042</v>
      </c>
      <c r="B21276" s="95" t="s">
        <v>4043</v>
      </c>
      <c r="C21276" s="95"/>
      <c r="D21276" s="96" t="s">
        <v>20</v>
      </c>
      <c r="E21276" s="96"/>
      <c r="F21276" s="24" t="s">
        <v>34</v>
      </c>
      <c r="G21276" s="97">
        <v>1.8E-3</v>
      </c>
      <c r="H21276" s="97"/>
      <c r="I21276" s="98">
        <v>767.08</v>
      </c>
      <c r="J21276" s="98"/>
      <c r="K21276" s="27">
        <f>TRUNC(TRUNC(G21276,8)*I21276,2)</f>
        <v>1.38</v>
      </c>
    </row>
    <row r="21277" spans="1:11" ht="15" customHeight="1" x14ac:dyDescent="0.25">
      <c r="A21277" s="9"/>
      <c r="B21277" s="9"/>
      <c r="C21277" s="9"/>
      <c r="D21277" s="9"/>
      <c r="E21277" s="9"/>
      <c r="F21277" s="9"/>
      <c r="G21277" s="91" t="s">
        <v>3933</v>
      </c>
      <c r="H21277" s="91"/>
      <c r="I21277" s="91"/>
      <c r="J21277" s="91"/>
      <c r="K21277" s="28">
        <f>SUM(K21276:K21276)</f>
        <v>1.38</v>
      </c>
    </row>
    <row r="21278" spans="1:11" ht="15" customHeight="1" x14ac:dyDescent="0.25">
      <c r="A21278" s="9"/>
      <c r="B21278" s="9"/>
      <c r="C21278" s="9"/>
      <c r="D21278" s="9"/>
      <c r="E21278" s="9"/>
      <c r="F21278" s="9"/>
      <c r="G21278" s="92" t="s">
        <v>3913</v>
      </c>
      <c r="H21278" s="92"/>
      <c r="I21278" s="92"/>
      <c r="J21278" s="92"/>
      <c r="K21278" s="29">
        <f>ROUND(SUM(K21270,K21274,K21277),2)</f>
        <v>48.51</v>
      </c>
    </row>
    <row r="21279" spans="1:11" ht="9.9499999999999993" customHeight="1" x14ac:dyDescent="0.25">
      <c r="A21279" s="9"/>
      <c r="B21279" s="9"/>
      <c r="C21279" s="9"/>
      <c r="D21279" s="9"/>
      <c r="E21279" s="9"/>
      <c r="F21279" s="9"/>
      <c r="G21279" s="100"/>
      <c r="H21279" s="100"/>
      <c r="I21279" s="100"/>
      <c r="J21279" s="100"/>
      <c r="K21279" s="100"/>
    </row>
    <row r="21280" spans="1:11" ht="20.100000000000001" customHeight="1" x14ac:dyDescent="0.25">
      <c r="A21280" s="99" t="s">
        <v>3762</v>
      </c>
      <c r="B21280" s="99"/>
      <c r="C21280" s="99"/>
      <c r="D21280" s="99"/>
      <c r="E21280" s="99"/>
      <c r="F21280" s="99"/>
      <c r="G21280" s="99"/>
      <c r="H21280" s="99"/>
      <c r="I21280" s="99"/>
      <c r="J21280" s="99"/>
      <c r="K21280" s="99"/>
    </row>
    <row r="21281" spans="1:11" ht="15" customHeight="1" x14ac:dyDescent="0.25">
      <c r="A21281" s="93" t="s">
        <v>3893</v>
      </c>
      <c r="B21281" s="93"/>
      <c r="C21281" s="93"/>
      <c r="D21281" s="94" t="s">
        <v>3</v>
      </c>
      <c r="E21281" s="94"/>
      <c r="F21281" s="23" t="s">
        <v>4</v>
      </c>
      <c r="G21281" s="94" t="s">
        <v>3894</v>
      </c>
      <c r="H21281" s="94"/>
      <c r="I21281" s="94" t="s">
        <v>3895</v>
      </c>
      <c r="J21281" s="94"/>
      <c r="K21281" s="23" t="s">
        <v>3896</v>
      </c>
    </row>
    <row r="21282" spans="1:11" ht="15" customHeight="1" x14ac:dyDescent="0.25">
      <c r="A21282" s="24" t="s">
        <v>4044</v>
      </c>
      <c r="B21282" s="95" t="s">
        <v>4045</v>
      </c>
      <c r="C21282" s="95"/>
      <c r="D21282" s="96" t="s">
        <v>20</v>
      </c>
      <c r="E21282" s="96"/>
      <c r="F21282" s="24" t="s">
        <v>3903</v>
      </c>
      <c r="G21282" s="97">
        <v>0.106</v>
      </c>
      <c r="H21282" s="97"/>
      <c r="I21282" s="98">
        <v>2.59</v>
      </c>
      <c r="J21282" s="98"/>
      <c r="K21282" s="27">
        <f>TRUNC(TRUNC(G21282,8)*I21282,2)</f>
        <v>0.27</v>
      </c>
    </row>
    <row r="21283" spans="1:11" ht="15" customHeight="1" x14ac:dyDescent="0.25">
      <c r="A21283" s="9"/>
      <c r="B21283" s="9"/>
      <c r="C21283" s="9"/>
      <c r="D21283" s="9"/>
      <c r="E21283" s="9"/>
      <c r="F21283" s="9"/>
      <c r="G21283" s="91" t="s">
        <v>3906</v>
      </c>
      <c r="H21283" s="91"/>
      <c r="I21283" s="91"/>
      <c r="J21283" s="91"/>
      <c r="K21283" s="28">
        <f>SUM(K21282:K21282)</f>
        <v>0.27</v>
      </c>
    </row>
    <row r="21284" spans="1:11" ht="15" customHeight="1" x14ac:dyDescent="0.25">
      <c r="A21284" s="93" t="s">
        <v>3907</v>
      </c>
      <c r="B21284" s="93"/>
      <c r="C21284" s="93"/>
      <c r="D21284" s="94" t="s">
        <v>3</v>
      </c>
      <c r="E21284" s="94"/>
      <c r="F21284" s="23" t="s">
        <v>4</v>
      </c>
      <c r="G21284" s="94" t="s">
        <v>3894</v>
      </c>
      <c r="H21284" s="94"/>
      <c r="I21284" s="94" t="s">
        <v>3895</v>
      </c>
      <c r="J21284" s="94"/>
      <c r="K21284" s="23" t="s">
        <v>3896</v>
      </c>
    </row>
    <row r="21285" spans="1:11" ht="15" customHeight="1" x14ac:dyDescent="0.25">
      <c r="A21285" s="24" t="s">
        <v>4046</v>
      </c>
      <c r="B21285" s="95" t="s">
        <v>4047</v>
      </c>
      <c r="C21285" s="95"/>
      <c r="D21285" s="96" t="s">
        <v>20</v>
      </c>
      <c r="E21285" s="96"/>
      <c r="F21285" s="24" t="s">
        <v>2056</v>
      </c>
      <c r="G21285" s="97">
        <v>3.6999999999999998E-2</v>
      </c>
      <c r="H21285" s="97"/>
      <c r="I21285" s="98">
        <v>34.35</v>
      </c>
      <c r="J21285" s="98"/>
      <c r="K21285" s="27">
        <f>TRUNC(TRUNC(G21285,8)*I21285,2)</f>
        <v>1.27</v>
      </c>
    </row>
    <row r="21286" spans="1:11" ht="15" customHeight="1" x14ac:dyDescent="0.25">
      <c r="A21286" s="24" t="s">
        <v>3910</v>
      </c>
      <c r="B21286" s="95" t="s">
        <v>3911</v>
      </c>
      <c r="C21286" s="95"/>
      <c r="D21286" s="96" t="s">
        <v>20</v>
      </c>
      <c r="E21286" s="96"/>
      <c r="F21286" s="24" t="s">
        <v>2056</v>
      </c>
      <c r="G21286" s="97">
        <v>1.6E-2</v>
      </c>
      <c r="H21286" s="97"/>
      <c r="I21286" s="98">
        <v>24.94</v>
      </c>
      <c r="J21286" s="98"/>
      <c r="K21286" s="27">
        <f>TRUNC(TRUNC(G21286,8)*I21286,2)</f>
        <v>0.39</v>
      </c>
    </row>
    <row r="21287" spans="1:11" ht="18" customHeight="1" x14ac:dyDescent="0.25">
      <c r="A21287" s="9"/>
      <c r="B21287" s="9"/>
      <c r="C21287" s="9"/>
      <c r="D21287" s="9"/>
      <c r="E21287" s="9"/>
      <c r="F21287" s="9"/>
      <c r="G21287" s="91" t="s">
        <v>3912</v>
      </c>
      <c r="H21287" s="91"/>
      <c r="I21287" s="91"/>
      <c r="J21287" s="91"/>
      <c r="K21287" s="28">
        <f>SUM(K21285:K21286)</f>
        <v>1.6600000000000001</v>
      </c>
    </row>
    <row r="21288" spans="1:11" ht="15" customHeight="1" x14ac:dyDescent="0.25">
      <c r="A21288" s="9"/>
      <c r="B21288" s="9"/>
      <c r="C21288" s="9"/>
      <c r="D21288" s="9"/>
      <c r="E21288" s="9"/>
      <c r="F21288" s="9"/>
      <c r="G21288" s="92" t="s">
        <v>3913</v>
      </c>
      <c r="H21288" s="92"/>
      <c r="I21288" s="92"/>
      <c r="J21288" s="92"/>
      <c r="K21288" s="29">
        <f>ROUND(SUM(K21283,K21287),2)</f>
        <v>1.93</v>
      </c>
    </row>
    <row r="21289" spans="1:11" ht="9.9499999999999993" customHeight="1" x14ac:dyDescent="0.25">
      <c r="A21289" s="9"/>
      <c r="B21289" s="9"/>
      <c r="C21289" s="9"/>
      <c r="D21289" s="9"/>
      <c r="E21289" s="9"/>
      <c r="F21289" s="9"/>
      <c r="G21289" s="100"/>
      <c r="H21289" s="100"/>
      <c r="I21289" s="100"/>
      <c r="J21289" s="100"/>
      <c r="K21289" s="100"/>
    </row>
    <row r="21290" spans="1:11" ht="20.100000000000001" customHeight="1" x14ac:dyDescent="0.25">
      <c r="A21290" s="99" t="s">
        <v>3763</v>
      </c>
      <c r="B21290" s="99"/>
      <c r="C21290" s="99"/>
      <c r="D21290" s="99"/>
      <c r="E21290" s="99"/>
      <c r="F21290" s="99"/>
      <c r="G21290" s="99"/>
      <c r="H21290" s="99"/>
      <c r="I21290" s="99"/>
      <c r="J21290" s="99"/>
      <c r="K21290" s="99"/>
    </row>
    <row r="21291" spans="1:11" ht="15" customHeight="1" x14ac:dyDescent="0.25">
      <c r="A21291" s="93" t="s">
        <v>3916</v>
      </c>
      <c r="B21291" s="93"/>
      <c r="C21291" s="93"/>
      <c r="D21291" s="94" t="s">
        <v>3</v>
      </c>
      <c r="E21291" s="94"/>
      <c r="F21291" s="23" t="s">
        <v>4</v>
      </c>
      <c r="G21291" s="94" t="s">
        <v>3894</v>
      </c>
      <c r="H21291" s="94"/>
      <c r="I21291" s="94" t="s">
        <v>3895</v>
      </c>
      <c r="J21291" s="94"/>
      <c r="K21291" s="23" t="s">
        <v>3896</v>
      </c>
    </row>
    <row r="21292" spans="1:11" ht="29.1" customHeight="1" x14ac:dyDescent="0.25">
      <c r="A21292" s="24" t="s">
        <v>3963</v>
      </c>
      <c r="B21292" s="95" t="s">
        <v>3964</v>
      </c>
      <c r="C21292" s="95"/>
      <c r="D21292" s="96" t="s">
        <v>20</v>
      </c>
      <c r="E21292" s="96"/>
      <c r="F21292" s="24" t="s">
        <v>3936</v>
      </c>
      <c r="G21292" s="97">
        <v>5.2258833999999998</v>
      </c>
      <c r="H21292" s="97"/>
      <c r="I21292" s="98">
        <v>8.9</v>
      </c>
      <c r="J21292" s="98"/>
      <c r="K21292" s="27">
        <f>TRUNC(TRUNC(G21292,8)*I21292,2)</f>
        <v>46.51</v>
      </c>
    </row>
    <row r="21293" spans="1:11" ht="29.1" customHeight="1" x14ac:dyDescent="0.25">
      <c r="A21293" s="24" t="s">
        <v>3965</v>
      </c>
      <c r="B21293" s="95" t="s">
        <v>3966</v>
      </c>
      <c r="C21293" s="95"/>
      <c r="D21293" s="96" t="s">
        <v>20</v>
      </c>
      <c r="E21293" s="96"/>
      <c r="F21293" s="24" t="s">
        <v>30</v>
      </c>
      <c r="G21293" s="97">
        <v>0.95392160000000004</v>
      </c>
      <c r="H21293" s="97"/>
      <c r="I21293" s="98">
        <v>32.76</v>
      </c>
      <c r="J21293" s="98"/>
      <c r="K21293" s="27">
        <f>TRUNC(TRUNC(G21293,8)*I21293,2)</f>
        <v>31.25</v>
      </c>
    </row>
    <row r="21294" spans="1:11" ht="21" customHeight="1" x14ac:dyDescent="0.25">
      <c r="A21294" s="24" t="s">
        <v>3967</v>
      </c>
      <c r="B21294" s="95" t="s">
        <v>3968</v>
      </c>
      <c r="C21294" s="95"/>
      <c r="D21294" s="96" t="s">
        <v>20</v>
      </c>
      <c r="E21294" s="96"/>
      <c r="F21294" s="24" t="s">
        <v>3936</v>
      </c>
      <c r="G21294" s="97">
        <v>5.2258833999999998</v>
      </c>
      <c r="H21294" s="97"/>
      <c r="I21294" s="98">
        <v>27.59</v>
      </c>
      <c r="J21294" s="98"/>
      <c r="K21294" s="27">
        <f>TRUNC(TRUNC(G21294,8)*I21294,2)</f>
        <v>144.18</v>
      </c>
    </row>
    <row r="21295" spans="1:11" ht="21" customHeight="1" x14ac:dyDescent="0.25">
      <c r="A21295" s="24" t="s">
        <v>3969</v>
      </c>
      <c r="B21295" s="95" t="s">
        <v>3970</v>
      </c>
      <c r="C21295" s="95"/>
      <c r="D21295" s="96" t="s">
        <v>20</v>
      </c>
      <c r="E21295" s="96"/>
      <c r="F21295" s="24" t="s">
        <v>30</v>
      </c>
      <c r="G21295" s="97">
        <v>0.95392160000000004</v>
      </c>
      <c r="H21295" s="97"/>
      <c r="I21295" s="98">
        <v>28.09</v>
      </c>
      <c r="J21295" s="98"/>
      <c r="K21295" s="27">
        <f>TRUNC(TRUNC(G21295,8)*I21295,2)</f>
        <v>26.79</v>
      </c>
    </row>
    <row r="21296" spans="1:11" ht="18" customHeight="1" x14ac:dyDescent="0.25">
      <c r="A21296" s="9"/>
      <c r="B21296" s="9"/>
      <c r="C21296" s="9"/>
      <c r="D21296" s="9"/>
      <c r="E21296" s="9"/>
      <c r="F21296" s="9"/>
      <c r="G21296" s="91" t="s">
        <v>3919</v>
      </c>
      <c r="H21296" s="91"/>
      <c r="I21296" s="91"/>
      <c r="J21296" s="91"/>
      <c r="K21296" s="28">
        <f>SUM(K21292:K21295)</f>
        <v>248.73</v>
      </c>
    </row>
    <row r="21297" spans="1:11" ht="15" customHeight="1" x14ac:dyDescent="0.25">
      <c r="A21297" s="93" t="s">
        <v>3893</v>
      </c>
      <c r="B21297" s="93"/>
      <c r="C21297" s="93"/>
      <c r="D21297" s="94" t="s">
        <v>3</v>
      </c>
      <c r="E21297" s="94"/>
      <c r="F21297" s="23" t="s">
        <v>4</v>
      </c>
      <c r="G21297" s="94" t="s">
        <v>3894</v>
      </c>
      <c r="H21297" s="94"/>
      <c r="I21297" s="94" t="s">
        <v>3895</v>
      </c>
      <c r="J21297" s="94"/>
      <c r="K21297" s="23" t="s">
        <v>3896</v>
      </c>
    </row>
    <row r="21298" spans="1:11" ht="21" customHeight="1" x14ac:dyDescent="0.25">
      <c r="A21298" s="24" t="s">
        <v>4048</v>
      </c>
      <c r="B21298" s="95" t="s">
        <v>4049</v>
      </c>
      <c r="C21298" s="95"/>
      <c r="D21298" s="96" t="s">
        <v>20</v>
      </c>
      <c r="E21298" s="96"/>
      <c r="F21298" s="24" t="s">
        <v>34</v>
      </c>
      <c r="G21298" s="97">
        <v>0.19980000000000001</v>
      </c>
      <c r="H21298" s="97"/>
      <c r="I21298" s="98">
        <v>206.17</v>
      </c>
      <c r="J21298" s="98"/>
      <c r="K21298" s="27">
        <f>TRUNC(TRUNC(G21298,8)*I21298,2)</f>
        <v>41.19</v>
      </c>
    </row>
    <row r="21299" spans="1:11" ht="15" customHeight="1" x14ac:dyDescent="0.25">
      <c r="A21299" s="24" t="s">
        <v>3955</v>
      </c>
      <c r="B21299" s="95" t="s">
        <v>3956</v>
      </c>
      <c r="C21299" s="95"/>
      <c r="D21299" s="96" t="s">
        <v>20</v>
      </c>
      <c r="E21299" s="96"/>
      <c r="F21299" s="24" t="s">
        <v>3903</v>
      </c>
      <c r="G21299" s="97">
        <v>3.6695999999999999E-2</v>
      </c>
      <c r="H21299" s="97"/>
      <c r="I21299" s="98">
        <v>19.37</v>
      </c>
      <c r="J21299" s="98"/>
      <c r="K21299" s="27">
        <f>TRUNC(TRUNC(G21299,8)*I21299,2)</f>
        <v>0.71</v>
      </c>
    </row>
    <row r="21300" spans="1:11" ht="21" customHeight="1" x14ac:dyDescent="0.25">
      <c r="A21300" s="24" t="s">
        <v>4050</v>
      </c>
      <c r="B21300" s="95" t="s">
        <v>4051</v>
      </c>
      <c r="C21300" s="95"/>
      <c r="D21300" s="96" t="s">
        <v>20</v>
      </c>
      <c r="E21300" s="96"/>
      <c r="F21300" s="24" t="s">
        <v>84</v>
      </c>
      <c r="G21300" s="97">
        <v>7.48</v>
      </c>
      <c r="H21300" s="97"/>
      <c r="I21300" s="98">
        <v>3.9</v>
      </c>
      <c r="J21300" s="98"/>
      <c r="K21300" s="27">
        <f>TRUNC(TRUNC(G21300,8)*I21300,2)</f>
        <v>29.17</v>
      </c>
    </row>
    <row r="21301" spans="1:11" ht="15" customHeight="1" x14ac:dyDescent="0.25">
      <c r="A21301" s="9"/>
      <c r="B21301" s="9"/>
      <c r="C21301" s="9"/>
      <c r="D21301" s="9"/>
      <c r="E21301" s="9"/>
      <c r="F21301" s="9"/>
      <c r="G21301" s="91" t="s">
        <v>3906</v>
      </c>
      <c r="H21301" s="91"/>
      <c r="I21301" s="91"/>
      <c r="J21301" s="91"/>
      <c r="K21301" s="28">
        <f>SUM(K21298:K21300)</f>
        <v>71.069999999999993</v>
      </c>
    </row>
    <row r="21302" spans="1:11" ht="15" customHeight="1" x14ac:dyDescent="0.25">
      <c r="A21302" s="93" t="s">
        <v>3907</v>
      </c>
      <c r="B21302" s="93"/>
      <c r="C21302" s="93"/>
      <c r="D21302" s="94" t="s">
        <v>3</v>
      </c>
      <c r="E21302" s="94"/>
      <c r="F21302" s="23" t="s">
        <v>4</v>
      </c>
      <c r="G21302" s="94" t="s">
        <v>3894</v>
      </c>
      <c r="H21302" s="94"/>
      <c r="I21302" s="94" t="s">
        <v>3895</v>
      </c>
      <c r="J21302" s="94"/>
      <c r="K21302" s="23" t="s">
        <v>3896</v>
      </c>
    </row>
    <row r="21303" spans="1:11" ht="15" customHeight="1" x14ac:dyDescent="0.25">
      <c r="A21303" s="24" t="s">
        <v>3971</v>
      </c>
      <c r="B21303" s="95" t="s">
        <v>3972</v>
      </c>
      <c r="C21303" s="95"/>
      <c r="D21303" s="96" t="s">
        <v>20</v>
      </c>
      <c r="E21303" s="96"/>
      <c r="F21303" s="24" t="s">
        <v>2056</v>
      </c>
      <c r="G21303" s="97">
        <v>2.3251949999999999</v>
      </c>
      <c r="H21303" s="97"/>
      <c r="I21303" s="98">
        <v>32.69</v>
      </c>
      <c r="J21303" s="98"/>
      <c r="K21303" s="27">
        <f>TRUNC(TRUNC(G21303,8)*I21303,2)</f>
        <v>76.010000000000005</v>
      </c>
    </row>
    <row r="21304" spans="1:11" ht="15" customHeight="1" x14ac:dyDescent="0.25">
      <c r="A21304" s="24" t="s">
        <v>3910</v>
      </c>
      <c r="B21304" s="95" t="s">
        <v>3911</v>
      </c>
      <c r="C21304" s="95"/>
      <c r="D21304" s="96" t="s">
        <v>20</v>
      </c>
      <c r="E21304" s="96"/>
      <c r="F21304" s="24" t="s">
        <v>2056</v>
      </c>
      <c r="G21304" s="97">
        <v>17.010999999999999</v>
      </c>
      <c r="H21304" s="97"/>
      <c r="I21304" s="98">
        <v>24.94</v>
      </c>
      <c r="J21304" s="98"/>
      <c r="K21304" s="27">
        <f>TRUNC(TRUNC(G21304,8)*I21304,2)</f>
        <v>424.25</v>
      </c>
    </row>
    <row r="21305" spans="1:11" ht="18" customHeight="1" x14ac:dyDescent="0.25">
      <c r="A21305" s="9"/>
      <c r="B21305" s="9"/>
      <c r="C21305" s="9"/>
      <c r="D21305" s="9"/>
      <c r="E21305" s="9"/>
      <c r="F21305" s="9"/>
      <c r="G21305" s="91" t="s">
        <v>3912</v>
      </c>
      <c r="H21305" s="91"/>
      <c r="I21305" s="91"/>
      <c r="J21305" s="91"/>
      <c r="K21305" s="28">
        <f>SUM(K21303:K21304)</f>
        <v>500.26</v>
      </c>
    </row>
    <row r="21306" spans="1:11" ht="15" customHeight="1" x14ac:dyDescent="0.25">
      <c r="A21306" s="93" t="s">
        <v>3922</v>
      </c>
      <c r="B21306" s="93"/>
      <c r="C21306" s="93"/>
      <c r="D21306" s="94" t="s">
        <v>3</v>
      </c>
      <c r="E21306" s="94"/>
      <c r="F21306" s="23" t="s">
        <v>4</v>
      </c>
      <c r="G21306" s="94" t="s">
        <v>3894</v>
      </c>
      <c r="H21306" s="94"/>
      <c r="I21306" s="94" t="s">
        <v>3895</v>
      </c>
      <c r="J21306" s="94"/>
      <c r="K21306" s="23" t="s">
        <v>3896</v>
      </c>
    </row>
    <row r="21307" spans="1:11" ht="29.1" customHeight="1" x14ac:dyDescent="0.25">
      <c r="A21307" s="24" t="s">
        <v>4052</v>
      </c>
      <c r="B21307" s="95" t="s">
        <v>4053</v>
      </c>
      <c r="C21307" s="95"/>
      <c r="D21307" s="96" t="s">
        <v>20</v>
      </c>
      <c r="E21307" s="96"/>
      <c r="F21307" s="24" t="s">
        <v>34</v>
      </c>
      <c r="G21307" s="97">
        <v>0.66502459999999997</v>
      </c>
      <c r="H21307" s="97"/>
      <c r="I21307" s="98">
        <v>619.19000000000005</v>
      </c>
      <c r="J21307" s="98"/>
      <c r="K21307" s="27">
        <f>TRUNC(TRUNC(G21307,8)*I21307,2)</f>
        <v>411.77</v>
      </c>
    </row>
    <row r="21308" spans="1:11" ht="21" customHeight="1" x14ac:dyDescent="0.25">
      <c r="A21308" s="24" t="s">
        <v>95</v>
      </c>
      <c r="B21308" s="95" t="s">
        <v>96</v>
      </c>
      <c r="C21308" s="95"/>
      <c r="D21308" s="96" t="s">
        <v>20</v>
      </c>
      <c r="E21308" s="96"/>
      <c r="F21308" s="24" t="s">
        <v>16</v>
      </c>
      <c r="G21308" s="97">
        <v>0.48</v>
      </c>
      <c r="H21308" s="97"/>
      <c r="I21308" s="98">
        <v>176.85</v>
      </c>
      <c r="J21308" s="98"/>
      <c r="K21308" s="27">
        <f>TRUNC(TRUNC(G21308,8)*I21308,2)</f>
        <v>84.88</v>
      </c>
    </row>
    <row r="21309" spans="1:11" ht="15" customHeight="1" x14ac:dyDescent="0.25">
      <c r="A21309" s="9"/>
      <c r="B21309" s="9"/>
      <c r="C21309" s="9"/>
      <c r="D21309" s="9"/>
      <c r="E21309" s="9"/>
      <c r="F21309" s="9"/>
      <c r="G21309" s="91" t="s">
        <v>3933</v>
      </c>
      <c r="H21309" s="91"/>
      <c r="I21309" s="91"/>
      <c r="J21309" s="91"/>
      <c r="K21309" s="28">
        <f>SUM(K21307:K21308)</f>
        <v>496.65</v>
      </c>
    </row>
    <row r="21310" spans="1:11" ht="15" customHeight="1" x14ac:dyDescent="0.25">
      <c r="A21310" s="9"/>
      <c r="B21310" s="9"/>
      <c r="C21310" s="9"/>
      <c r="D21310" s="9"/>
      <c r="E21310" s="9"/>
      <c r="F21310" s="9"/>
      <c r="G21310" s="92" t="s">
        <v>3913</v>
      </c>
      <c r="H21310" s="92"/>
      <c r="I21310" s="92"/>
      <c r="J21310" s="92"/>
      <c r="K21310" s="29">
        <f>ROUND(SUM(K21296,K21301,K21305,K21309),2)</f>
        <v>1316.71</v>
      </c>
    </row>
    <row r="21311" spans="1:11" ht="9.9499999999999993" customHeight="1" x14ac:dyDescent="0.25">
      <c r="A21311" s="9"/>
      <c r="B21311" s="9"/>
      <c r="C21311" s="9"/>
      <c r="D21311" s="9"/>
      <c r="E21311" s="9"/>
      <c r="F21311" s="9"/>
      <c r="G21311" s="100"/>
      <c r="H21311" s="100"/>
      <c r="I21311" s="100"/>
      <c r="J21311" s="100"/>
      <c r="K21311" s="100"/>
    </row>
    <row r="21312" spans="1:11" ht="20.100000000000001" customHeight="1" x14ac:dyDescent="0.25">
      <c r="A21312" s="99" t="s">
        <v>3764</v>
      </c>
      <c r="B21312" s="99"/>
      <c r="C21312" s="99"/>
      <c r="D21312" s="99"/>
      <c r="E21312" s="99"/>
      <c r="F21312" s="99"/>
      <c r="G21312" s="99"/>
      <c r="H21312" s="99"/>
      <c r="I21312" s="99"/>
      <c r="J21312" s="99"/>
      <c r="K21312" s="99"/>
    </row>
    <row r="21313" spans="1:11" ht="15" customHeight="1" x14ac:dyDescent="0.25">
      <c r="A21313" s="93" t="s">
        <v>3893</v>
      </c>
      <c r="B21313" s="93"/>
      <c r="C21313" s="93"/>
      <c r="D21313" s="94" t="s">
        <v>3</v>
      </c>
      <c r="E21313" s="94"/>
      <c r="F21313" s="23" t="s">
        <v>4</v>
      </c>
      <c r="G21313" s="94" t="s">
        <v>3894</v>
      </c>
      <c r="H21313" s="94"/>
      <c r="I21313" s="94" t="s">
        <v>3895</v>
      </c>
      <c r="J21313" s="94"/>
      <c r="K21313" s="23" t="s">
        <v>3896</v>
      </c>
    </row>
    <row r="21314" spans="1:11" ht="29.1" customHeight="1" x14ac:dyDescent="0.25">
      <c r="A21314" s="24" t="s">
        <v>4054</v>
      </c>
      <c r="B21314" s="95" t="s">
        <v>4055</v>
      </c>
      <c r="C21314" s="95"/>
      <c r="D21314" s="96" t="s">
        <v>20</v>
      </c>
      <c r="E21314" s="96"/>
      <c r="F21314" s="24" t="s">
        <v>34</v>
      </c>
      <c r="G21314" s="97">
        <v>0.18468999999999999</v>
      </c>
      <c r="H21314" s="97"/>
      <c r="I21314" s="98">
        <v>517.16999999999996</v>
      </c>
      <c r="J21314" s="98"/>
      <c r="K21314" s="27">
        <f t="shared" ref="K21314:K21319" si="165">ROUND(ROUND(G21314,8)*I21314,2)</f>
        <v>95.52</v>
      </c>
    </row>
    <row r="21315" spans="1:11" ht="21" customHeight="1" x14ac:dyDescent="0.25">
      <c r="A21315" s="24" t="s">
        <v>4056</v>
      </c>
      <c r="B21315" s="95" t="s">
        <v>4057</v>
      </c>
      <c r="C21315" s="95"/>
      <c r="D21315" s="96" t="s">
        <v>20</v>
      </c>
      <c r="E21315" s="96"/>
      <c r="F21315" s="24" t="s">
        <v>2057</v>
      </c>
      <c r="G21315" s="97">
        <v>3.1900000000000001E-3</v>
      </c>
      <c r="H21315" s="97"/>
      <c r="I21315" s="98">
        <v>8.98</v>
      </c>
      <c r="J21315" s="98"/>
      <c r="K21315" s="27">
        <f t="shared" si="165"/>
        <v>0.03</v>
      </c>
    </row>
    <row r="21316" spans="1:11" ht="15" customHeight="1" x14ac:dyDescent="0.25">
      <c r="A21316" s="24" t="s">
        <v>3955</v>
      </c>
      <c r="B21316" s="95" t="s">
        <v>3956</v>
      </c>
      <c r="C21316" s="95"/>
      <c r="D21316" s="96" t="s">
        <v>20</v>
      </c>
      <c r="E21316" s="96"/>
      <c r="F21316" s="24" t="s">
        <v>3903</v>
      </c>
      <c r="G21316" s="97">
        <v>4.4999999999999998E-2</v>
      </c>
      <c r="H21316" s="97"/>
      <c r="I21316" s="98">
        <v>19.37</v>
      </c>
      <c r="J21316" s="98"/>
      <c r="K21316" s="27">
        <f t="shared" si="165"/>
        <v>0.87</v>
      </c>
    </row>
    <row r="21317" spans="1:11" ht="21" customHeight="1" x14ac:dyDescent="0.25">
      <c r="A21317" s="24" t="s">
        <v>4050</v>
      </c>
      <c r="B21317" s="95" t="s">
        <v>4051</v>
      </c>
      <c r="C21317" s="95"/>
      <c r="D21317" s="96" t="s">
        <v>20</v>
      </c>
      <c r="E21317" s="96"/>
      <c r="F21317" s="24" t="s">
        <v>84</v>
      </c>
      <c r="G21317" s="97">
        <v>0.46875</v>
      </c>
      <c r="H21317" s="97"/>
      <c r="I21317" s="98">
        <v>3.9</v>
      </c>
      <c r="J21317" s="98"/>
      <c r="K21317" s="27">
        <f t="shared" si="165"/>
        <v>1.83</v>
      </c>
    </row>
    <row r="21318" spans="1:11" ht="21" customHeight="1" x14ac:dyDescent="0.25">
      <c r="A21318" s="24" t="s">
        <v>4058</v>
      </c>
      <c r="B21318" s="95" t="s">
        <v>4059</v>
      </c>
      <c r="C21318" s="95"/>
      <c r="D21318" s="96" t="s">
        <v>20</v>
      </c>
      <c r="E21318" s="96"/>
      <c r="F21318" s="24" t="s">
        <v>84</v>
      </c>
      <c r="G21318" s="97">
        <v>0.375</v>
      </c>
      <c r="H21318" s="97"/>
      <c r="I21318" s="98">
        <v>2.69</v>
      </c>
      <c r="J21318" s="98"/>
      <c r="K21318" s="27">
        <f t="shared" si="165"/>
        <v>1.01</v>
      </c>
    </row>
    <row r="21319" spans="1:11" ht="29.1" customHeight="1" x14ac:dyDescent="0.25">
      <c r="A21319" s="24" t="s">
        <v>4060</v>
      </c>
      <c r="B21319" s="95" t="s">
        <v>4061</v>
      </c>
      <c r="C21319" s="95"/>
      <c r="D21319" s="96" t="s">
        <v>20</v>
      </c>
      <c r="E21319" s="96"/>
      <c r="F21319" s="24" t="s">
        <v>16</v>
      </c>
      <c r="G21319" s="97">
        <v>1.07</v>
      </c>
      <c r="H21319" s="97"/>
      <c r="I21319" s="98">
        <v>23.81</v>
      </c>
      <c r="J21319" s="98"/>
      <c r="K21319" s="27">
        <f t="shared" si="165"/>
        <v>25.48</v>
      </c>
    </row>
    <row r="21320" spans="1:11" ht="15" customHeight="1" x14ac:dyDescent="0.25">
      <c r="A21320" s="9"/>
      <c r="B21320" s="9"/>
      <c r="C21320" s="9"/>
      <c r="D21320" s="9"/>
      <c r="E21320" s="9"/>
      <c r="F21320" s="9"/>
      <c r="G21320" s="91" t="s">
        <v>3906</v>
      </c>
      <c r="H21320" s="91"/>
      <c r="I21320" s="91"/>
      <c r="J21320" s="91"/>
      <c r="K21320" s="28">
        <f>SUM(K21314:K21319)</f>
        <v>124.74000000000001</v>
      </c>
    </row>
    <row r="21321" spans="1:11" ht="15" customHeight="1" x14ac:dyDescent="0.25">
      <c r="A21321" s="93" t="s">
        <v>3907</v>
      </c>
      <c r="B21321" s="93"/>
      <c r="C21321" s="93"/>
      <c r="D21321" s="94" t="s">
        <v>3</v>
      </c>
      <c r="E21321" s="94"/>
      <c r="F21321" s="23" t="s">
        <v>4</v>
      </c>
      <c r="G21321" s="94" t="s">
        <v>3894</v>
      </c>
      <c r="H21321" s="94"/>
      <c r="I21321" s="94" t="s">
        <v>3895</v>
      </c>
      <c r="J21321" s="94"/>
      <c r="K21321" s="23" t="s">
        <v>3896</v>
      </c>
    </row>
    <row r="21322" spans="1:11" ht="21" customHeight="1" x14ac:dyDescent="0.25">
      <c r="A21322" s="24" t="s">
        <v>3908</v>
      </c>
      <c r="B21322" s="95" t="s">
        <v>3909</v>
      </c>
      <c r="C21322" s="95"/>
      <c r="D21322" s="96" t="s">
        <v>20</v>
      </c>
      <c r="E21322" s="96"/>
      <c r="F21322" s="24" t="s">
        <v>2056</v>
      </c>
      <c r="G21322" s="97">
        <v>0.13009999999999999</v>
      </c>
      <c r="H21322" s="97"/>
      <c r="I21322" s="98">
        <v>32.24</v>
      </c>
      <c r="J21322" s="98"/>
      <c r="K21322" s="27">
        <f>ROUND(ROUND(G21322,8)*I21322,2)</f>
        <v>4.1900000000000004</v>
      </c>
    </row>
    <row r="21323" spans="1:11" ht="15" customHeight="1" x14ac:dyDescent="0.25">
      <c r="A21323" s="24" t="s">
        <v>3971</v>
      </c>
      <c r="B21323" s="95" t="s">
        <v>3972</v>
      </c>
      <c r="C21323" s="95"/>
      <c r="D21323" s="96" t="s">
        <v>20</v>
      </c>
      <c r="E21323" s="96"/>
      <c r="F21323" s="24" t="s">
        <v>2056</v>
      </c>
      <c r="G21323" s="97">
        <v>8.7400000000000005E-2</v>
      </c>
      <c r="H21323" s="97"/>
      <c r="I21323" s="98">
        <v>32.69</v>
      </c>
      <c r="J21323" s="98"/>
      <c r="K21323" s="27">
        <f>ROUND(ROUND(G21323,8)*I21323,2)</f>
        <v>2.86</v>
      </c>
    </row>
    <row r="21324" spans="1:11" ht="15" customHeight="1" x14ac:dyDescent="0.25">
      <c r="A21324" s="24" t="s">
        <v>3910</v>
      </c>
      <c r="B21324" s="95" t="s">
        <v>3911</v>
      </c>
      <c r="C21324" s="95"/>
      <c r="D21324" s="96" t="s">
        <v>20</v>
      </c>
      <c r="E21324" s="96"/>
      <c r="F21324" s="24" t="s">
        <v>2056</v>
      </c>
      <c r="G21324" s="97">
        <v>0.21759999999999999</v>
      </c>
      <c r="H21324" s="97"/>
      <c r="I21324" s="98">
        <v>24.94</v>
      </c>
      <c r="J21324" s="98"/>
      <c r="K21324" s="27">
        <f>ROUND(ROUND(G21324,8)*I21324,2)</f>
        <v>5.43</v>
      </c>
    </row>
    <row r="21325" spans="1:11" ht="18" customHeight="1" x14ac:dyDescent="0.25">
      <c r="A21325" s="9"/>
      <c r="B21325" s="9"/>
      <c r="C21325" s="9"/>
      <c r="D21325" s="9"/>
      <c r="E21325" s="9"/>
      <c r="F21325" s="9"/>
      <c r="G21325" s="91" t="s">
        <v>3912</v>
      </c>
      <c r="H21325" s="91"/>
      <c r="I21325" s="91"/>
      <c r="J21325" s="91"/>
      <c r="K21325" s="28">
        <f>SUM(K21322:K21324)</f>
        <v>12.48</v>
      </c>
    </row>
    <row r="21326" spans="1:11" ht="15" customHeight="1" x14ac:dyDescent="0.25">
      <c r="A21326" s="93" t="s">
        <v>3922</v>
      </c>
      <c r="B21326" s="93"/>
      <c r="C21326" s="93"/>
      <c r="D21326" s="94" t="s">
        <v>3</v>
      </c>
      <c r="E21326" s="94"/>
      <c r="F21326" s="23" t="s">
        <v>4</v>
      </c>
      <c r="G21326" s="94" t="s">
        <v>3894</v>
      </c>
      <c r="H21326" s="94"/>
      <c r="I21326" s="94" t="s">
        <v>3895</v>
      </c>
      <c r="J21326" s="94"/>
      <c r="K21326" s="23" t="s">
        <v>3896</v>
      </c>
    </row>
    <row r="21327" spans="1:11" ht="29.1" customHeight="1" x14ac:dyDescent="0.25">
      <c r="A21327" s="24" t="s">
        <v>4062</v>
      </c>
      <c r="B21327" s="95" t="s">
        <v>4063</v>
      </c>
      <c r="C21327" s="95"/>
      <c r="D21327" s="96" t="s">
        <v>20</v>
      </c>
      <c r="E21327" s="96"/>
      <c r="F21327" s="24" t="s">
        <v>3903</v>
      </c>
      <c r="G21327" s="97">
        <v>1.23E-2</v>
      </c>
      <c r="H21327" s="97"/>
      <c r="I21327" s="98">
        <v>23.44</v>
      </c>
      <c r="J21327" s="98"/>
      <c r="K21327" s="27">
        <f>ROUND(ROUND(G21327,8)*I21327,2)</f>
        <v>0.28999999999999998</v>
      </c>
    </row>
    <row r="21328" spans="1:11" ht="21" customHeight="1" x14ac:dyDescent="0.25">
      <c r="A21328" s="24" t="s">
        <v>4064</v>
      </c>
      <c r="B21328" s="95" t="s">
        <v>4065</v>
      </c>
      <c r="C21328" s="95"/>
      <c r="D21328" s="96" t="s">
        <v>4066</v>
      </c>
      <c r="E21328" s="96"/>
      <c r="F21328" s="24" t="s">
        <v>26</v>
      </c>
      <c r="G21328" s="97">
        <v>4</v>
      </c>
      <c r="H21328" s="97"/>
      <c r="I21328" s="98">
        <v>5.76</v>
      </c>
      <c r="J21328" s="98"/>
      <c r="K21328" s="27">
        <f>ROUND(ROUND(G21328,8)*I21328,2)</f>
        <v>23.04</v>
      </c>
    </row>
    <row r="21329" spans="1:11" ht="15" customHeight="1" x14ac:dyDescent="0.25">
      <c r="A21329" s="9"/>
      <c r="B21329" s="9"/>
      <c r="C21329" s="9"/>
      <c r="D21329" s="9"/>
      <c r="E21329" s="9"/>
      <c r="F21329" s="9"/>
      <c r="G21329" s="91" t="s">
        <v>3933</v>
      </c>
      <c r="H21329" s="91"/>
      <c r="I21329" s="91"/>
      <c r="J21329" s="91"/>
      <c r="K21329" s="28">
        <f>SUM(K21327:K21328)</f>
        <v>23.33</v>
      </c>
    </row>
    <row r="21330" spans="1:11" ht="15" customHeight="1" x14ac:dyDescent="0.25">
      <c r="A21330" s="9"/>
      <c r="B21330" s="9"/>
      <c r="C21330" s="9"/>
      <c r="D21330" s="9"/>
      <c r="E21330" s="9"/>
      <c r="F21330" s="9"/>
      <c r="G21330" s="92" t="s">
        <v>3913</v>
      </c>
      <c r="H21330" s="92"/>
      <c r="I21330" s="92"/>
      <c r="J21330" s="92"/>
      <c r="K21330" s="29">
        <f>ROUND(SUM(K21320,K21325,K21329),2)</f>
        <v>160.55000000000001</v>
      </c>
    </row>
    <row r="21331" spans="1:11" ht="9.9499999999999993" customHeight="1" x14ac:dyDescent="0.25">
      <c r="A21331" s="9"/>
      <c r="B21331" s="9"/>
      <c r="C21331" s="9"/>
      <c r="D21331" s="9"/>
      <c r="E21331" s="9"/>
      <c r="F21331" s="9"/>
      <c r="G21331" s="100"/>
      <c r="H21331" s="100"/>
      <c r="I21331" s="100"/>
      <c r="J21331" s="100"/>
      <c r="K21331" s="100"/>
    </row>
    <row r="21332" spans="1:11" ht="20.100000000000001" customHeight="1" x14ac:dyDescent="0.25">
      <c r="A21332" s="99" t="s">
        <v>3765</v>
      </c>
      <c r="B21332" s="99"/>
      <c r="C21332" s="99"/>
      <c r="D21332" s="99"/>
      <c r="E21332" s="99"/>
      <c r="F21332" s="99"/>
      <c r="G21332" s="99"/>
      <c r="H21332" s="99"/>
      <c r="I21332" s="99"/>
      <c r="J21332" s="99"/>
      <c r="K21332" s="99"/>
    </row>
    <row r="21333" spans="1:11" ht="15" customHeight="1" x14ac:dyDescent="0.25">
      <c r="A21333" s="93" t="s">
        <v>3893</v>
      </c>
      <c r="B21333" s="93"/>
      <c r="C21333" s="93"/>
      <c r="D21333" s="94" t="s">
        <v>3</v>
      </c>
      <c r="E21333" s="94"/>
      <c r="F21333" s="23" t="s">
        <v>4</v>
      </c>
      <c r="G21333" s="94" t="s">
        <v>3894</v>
      </c>
      <c r="H21333" s="94"/>
      <c r="I21333" s="94" t="s">
        <v>3895</v>
      </c>
      <c r="J21333" s="94"/>
      <c r="K21333" s="23" t="s">
        <v>3896</v>
      </c>
    </row>
    <row r="21334" spans="1:11" ht="45.95" customHeight="1" x14ac:dyDescent="0.25">
      <c r="A21334" s="24" t="s">
        <v>4073</v>
      </c>
      <c r="B21334" s="95" t="s">
        <v>4074</v>
      </c>
      <c r="C21334" s="95"/>
      <c r="D21334" s="96" t="s">
        <v>20</v>
      </c>
      <c r="E21334" s="96"/>
      <c r="F21334" s="24" t="s">
        <v>26</v>
      </c>
      <c r="G21334" s="97">
        <v>1</v>
      </c>
      <c r="H21334" s="97"/>
      <c r="I21334" s="98">
        <v>1235.9100000000001</v>
      </c>
      <c r="J21334" s="98"/>
      <c r="K21334" s="27">
        <f>TRUNC(TRUNC(G21334,8)*I21334,2)</f>
        <v>1235.9100000000001</v>
      </c>
    </row>
    <row r="21335" spans="1:11" ht="21" customHeight="1" x14ac:dyDescent="0.25">
      <c r="A21335" s="24" t="s">
        <v>4075</v>
      </c>
      <c r="B21335" s="95" t="s">
        <v>4076</v>
      </c>
      <c r="C21335" s="95"/>
      <c r="D21335" s="96" t="s">
        <v>20</v>
      </c>
      <c r="E21335" s="96"/>
      <c r="F21335" s="24" t="s">
        <v>34</v>
      </c>
      <c r="G21335" s="97">
        <v>1.1999999999999999E-3</v>
      </c>
      <c r="H21335" s="97"/>
      <c r="I21335" s="98">
        <v>205.09</v>
      </c>
      <c r="J21335" s="98"/>
      <c r="K21335" s="27">
        <f>TRUNC(TRUNC(G21335,8)*I21335,2)</f>
        <v>0.24</v>
      </c>
    </row>
    <row r="21336" spans="1:11" ht="15" customHeight="1" x14ac:dyDescent="0.25">
      <c r="A21336" s="9"/>
      <c r="B21336" s="9"/>
      <c r="C21336" s="9"/>
      <c r="D21336" s="9"/>
      <c r="E21336" s="9"/>
      <c r="F21336" s="9"/>
      <c r="G21336" s="91" t="s">
        <v>3906</v>
      </c>
      <c r="H21336" s="91"/>
      <c r="I21336" s="91"/>
      <c r="J21336" s="91"/>
      <c r="K21336" s="28">
        <f>SUM(K21334:K21335)</f>
        <v>1236.1500000000001</v>
      </c>
    </row>
    <row r="21337" spans="1:11" ht="15" customHeight="1" x14ac:dyDescent="0.25">
      <c r="A21337" s="93" t="s">
        <v>3907</v>
      </c>
      <c r="B21337" s="93"/>
      <c r="C21337" s="93"/>
      <c r="D21337" s="94" t="s">
        <v>3</v>
      </c>
      <c r="E21337" s="94"/>
      <c r="F21337" s="23" t="s">
        <v>4</v>
      </c>
      <c r="G21337" s="94" t="s">
        <v>3894</v>
      </c>
      <c r="H21337" s="94"/>
      <c r="I21337" s="94" t="s">
        <v>3895</v>
      </c>
      <c r="J21337" s="94"/>
      <c r="K21337" s="23" t="s">
        <v>3896</v>
      </c>
    </row>
    <row r="21338" spans="1:11" ht="15" customHeight="1" x14ac:dyDescent="0.25">
      <c r="A21338" s="24" t="s">
        <v>3971</v>
      </c>
      <c r="B21338" s="95" t="s">
        <v>3972</v>
      </c>
      <c r="C21338" s="95"/>
      <c r="D21338" s="96" t="s">
        <v>20</v>
      </c>
      <c r="E21338" s="96"/>
      <c r="F21338" s="24" t="s">
        <v>2056</v>
      </c>
      <c r="G21338" s="97">
        <v>0.86809999999999998</v>
      </c>
      <c r="H21338" s="97"/>
      <c r="I21338" s="98">
        <v>32.69</v>
      </c>
      <c r="J21338" s="98"/>
      <c r="K21338" s="27">
        <f>TRUNC(TRUNC(G21338,8)*I21338,2)</f>
        <v>28.37</v>
      </c>
    </row>
    <row r="21339" spans="1:11" ht="15" customHeight="1" x14ac:dyDescent="0.25">
      <c r="A21339" s="24" t="s">
        <v>3910</v>
      </c>
      <c r="B21339" s="95" t="s">
        <v>3911</v>
      </c>
      <c r="C21339" s="95"/>
      <c r="D21339" s="96" t="s">
        <v>20</v>
      </c>
      <c r="E21339" s="96"/>
      <c r="F21339" s="24" t="s">
        <v>2056</v>
      </c>
      <c r="G21339" s="97">
        <v>0.57869999999999999</v>
      </c>
      <c r="H21339" s="97"/>
      <c r="I21339" s="98">
        <v>24.94</v>
      </c>
      <c r="J21339" s="98"/>
      <c r="K21339" s="27">
        <f>TRUNC(TRUNC(G21339,8)*I21339,2)</f>
        <v>14.43</v>
      </c>
    </row>
    <row r="21340" spans="1:11" ht="18" customHeight="1" x14ac:dyDescent="0.25">
      <c r="A21340" s="9"/>
      <c r="B21340" s="9"/>
      <c r="C21340" s="9"/>
      <c r="D21340" s="9"/>
      <c r="E21340" s="9"/>
      <c r="F21340" s="9"/>
      <c r="G21340" s="91" t="s">
        <v>3912</v>
      </c>
      <c r="H21340" s="91"/>
      <c r="I21340" s="91"/>
      <c r="J21340" s="91"/>
      <c r="K21340" s="28">
        <f>SUM(K21338:K21339)</f>
        <v>42.8</v>
      </c>
    </row>
    <row r="21341" spans="1:11" ht="15" customHeight="1" x14ac:dyDescent="0.25">
      <c r="A21341" s="93" t="s">
        <v>3922</v>
      </c>
      <c r="B21341" s="93"/>
      <c r="C21341" s="93"/>
      <c r="D21341" s="94" t="s">
        <v>3</v>
      </c>
      <c r="E21341" s="94"/>
      <c r="F21341" s="23" t="s">
        <v>4</v>
      </c>
      <c r="G21341" s="94" t="s">
        <v>3894</v>
      </c>
      <c r="H21341" s="94"/>
      <c r="I21341" s="94" t="s">
        <v>3895</v>
      </c>
      <c r="J21341" s="94"/>
      <c r="K21341" s="23" t="s">
        <v>3896</v>
      </c>
    </row>
    <row r="21342" spans="1:11" ht="29.1" customHeight="1" x14ac:dyDescent="0.25">
      <c r="A21342" s="24" t="s">
        <v>4077</v>
      </c>
      <c r="B21342" s="95" t="s">
        <v>4078</v>
      </c>
      <c r="C21342" s="95"/>
      <c r="D21342" s="96" t="s">
        <v>20</v>
      </c>
      <c r="E21342" s="96"/>
      <c r="F21342" s="24" t="s">
        <v>34</v>
      </c>
      <c r="G21342" s="97">
        <v>2.2200000000000001E-2</v>
      </c>
      <c r="H21342" s="97"/>
      <c r="I21342" s="98">
        <v>924.6</v>
      </c>
      <c r="J21342" s="98"/>
      <c r="K21342" s="27">
        <f>TRUNC(TRUNC(G21342,8)*I21342,2)</f>
        <v>20.52</v>
      </c>
    </row>
    <row r="21343" spans="1:11" ht="15" customHeight="1" x14ac:dyDescent="0.25">
      <c r="A21343" s="9"/>
      <c r="B21343" s="9"/>
      <c r="C21343" s="9"/>
      <c r="D21343" s="9"/>
      <c r="E21343" s="9"/>
      <c r="F21343" s="9"/>
      <c r="G21343" s="91" t="s">
        <v>3933</v>
      </c>
      <c r="H21343" s="91"/>
      <c r="I21343" s="91"/>
      <c r="J21343" s="91"/>
      <c r="K21343" s="28">
        <f>SUM(K21342:K21342)</f>
        <v>20.52</v>
      </c>
    </row>
    <row r="21344" spans="1:11" ht="15" customHeight="1" x14ac:dyDescent="0.25">
      <c r="A21344" s="9"/>
      <c r="B21344" s="9"/>
      <c r="C21344" s="9"/>
      <c r="D21344" s="9"/>
      <c r="E21344" s="9"/>
      <c r="F21344" s="9"/>
      <c r="G21344" s="92" t="s">
        <v>3913</v>
      </c>
      <c r="H21344" s="92"/>
      <c r="I21344" s="92"/>
      <c r="J21344" s="92"/>
      <c r="K21344" s="29">
        <f>ROUND(SUM(K21336,K21340,K21343),2)</f>
        <v>1299.47</v>
      </c>
    </row>
    <row r="21345" spans="1:11" ht="9.9499999999999993" customHeight="1" x14ac:dyDescent="0.25">
      <c r="A21345" s="9"/>
      <c r="B21345" s="9"/>
      <c r="C21345" s="9"/>
      <c r="D21345" s="9"/>
      <c r="E21345" s="9"/>
      <c r="F21345" s="9"/>
      <c r="G21345" s="100"/>
      <c r="H21345" s="100"/>
      <c r="I21345" s="100"/>
      <c r="J21345" s="100"/>
      <c r="K21345" s="100"/>
    </row>
    <row r="21346" spans="1:11" ht="20.100000000000001" customHeight="1" x14ac:dyDescent="0.25">
      <c r="A21346" s="99" t="s">
        <v>3766</v>
      </c>
      <c r="B21346" s="99"/>
      <c r="C21346" s="99"/>
      <c r="D21346" s="99"/>
      <c r="E21346" s="99"/>
      <c r="F21346" s="99"/>
      <c r="G21346" s="99"/>
      <c r="H21346" s="99"/>
      <c r="I21346" s="99"/>
      <c r="J21346" s="99"/>
      <c r="K21346" s="99"/>
    </row>
    <row r="21347" spans="1:11" ht="15" customHeight="1" x14ac:dyDescent="0.25">
      <c r="A21347" s="93" t="s">
        <v>3893</v>
      </c>
      <c r="B21347" s="93"/>
      <c r="C21347" s="93"/>
      <c r="D21347" s="94" t="s">
        <v>3</v>
      </c>
      <c r="E21347" s="94"/>
      <c r="F21347" s="23" t="s">
        <v>4</v>
      </c>
      <c r="G21347" s="94" t="s">
        <v>3894</v>
      </c>
      <c r="H21347" s="94"/>
      <c r="I21347" s="94" t="s">
        <v>3895</v>
      </c>
      <c r="J21347" s="94"/>
      <c r="K21347" s="23" t="s">
        <v>3896</v>
      </c>
    </row>
    <row r="21348" spans="1:11" ht="15" customHeight="1" x14ac:dyDescent="0.25">
      <c r="A21348" s="24" t="s">
        <v>4067</v>
      </c>
      <c r="B21348" s="95" t="s">
        <v>4068</v>
      </c>
      <c r="C21348" s="95"/>
      <c r="D21348" s="96" t="s">
        <v>20</v>
      </c>
      <c r="E21348" s="96"/>
      <c r="F21348" s="24" t="s">
        <v>3903</v>
      </c>
      <c r="G21348" s="97">
        <v>8.6199999999999992</v>
      </c>
      <c r="H21348" s="97"/>
      <c r="I21348" s="98">
        <v>1.1299999999999999</v>
      </c>
      <c r="J21348" s="98"/>
      <c r="K21348" s="27">
        <f>TRUNC(TRUNC(G21348,8)*I21348,2)</f>
        <v>9.74</v>
      </c>
    </row>
    <row r="21349" spans="1:11" ht="29.1" customHeight="1" x14ac:dyDescent="0.25">
      <c r="A21349" s="24" t="s">
        <v>4069</v>
      </c>
      <c r="B21349" s="95" t="s">
        <v>4070</v>
      </c>
      <c r="C21349" s="95"/>
      <c r="D21349" s="96" t="s">
        <v>20</v>
      </c>
      <c r="E21349" s="96"/>
      <c r="F21349" s="24" t="s">
        <v>26</v>
      </c>
      <c r="G21349" s="97">
        <v>6.4375</v>
      </c>
      <c r="H21349" s="97"/>
      <c r="I21349" s="98">
        <v>17.63</v>
      </c>
      <c r="J21349" s="98"/>
      <c r="K21349" s="27">
        <f>TRUNC(TRUNC(G21349,8)*I21349,2)</f>
        <v>113.49</v>
      </c>
    </row>
    <row r="21350" spans="1:11" ht="15" customHeight="1" x14ac:dyDescent="0.25">
      <c r="A21350" s="24" t="s">
        <v>4071</v>
      </c>
      <c r="B21350" s="95" t="s">
        <v>4072</v>
      </c>
      <c r="C21350" s="95"/>
      <c r="D21350" s="96" t="s">
        <v>20</v>
      </c>
      <c r="E21350" s="96"/>
      <c r="F21350" s="24" t="s">
        <v>3903</v>
      </c>
      <c r="G21350" s="97">
        <v>0.24</v>
      </c>
      <c r="H21350" s="97"/>
      <c r="I21350" s="98">
        <v>3.58</v>
      </c>
      <c r="J21350" s="98"/>
      <c r="K21350" s="27">
        <f>TRUNC(TRUNC(G21350,8)*I21350,2)</f>
        <v>0.85</v>
      </c>
    </row>
    <row r="21351" spans="1:11" ht="15" customHeight="1" x14ac:dyDescent="0.25">
      <c r="A21351" s="9"/>
      <c r="B21351" s="9"/>
      <c r="C21351" s="9"/>
      <c r="D21351" s="9"/>
      <c r="E21351" s="9"/>
      <c r="F21351" s="9"/>
      <c r="G21351" s="91" t="s">
        <v>3906</v>
      </c>
      <c r="H21351" s="91"/>
      <c r="I21351" s="91"/>
      <c r="J21351" s="91"/>
      <c r="K21351" s="28">
        <f>SUM(K21348:K21350)</f>
        <v>124.07999999999998</v>
      </c>
    </row>
    <row r="21352" spans="1:11" ht="15" customHeight="1" x14ac:dyDescent="0.25">
      <c r="A21352" s="93" t="s">
        <v>3907</v>
      </c>
      <c r="B21352" s="93"/>
      <c r="C21352" s="93"/>
      <c r="D21352" s="94" t="s">
        <v>3</v>
      </c>
      <c r="E21352" s="94"/>
      <c r="F21352" s="23" t="s">
        <v>4</v>
      </c>
      <c r="G21352" s="94" t="s">
        <v>3894</v>
      </c>
      <c r="H21352" s="94"/>
      <c r="I21352" s="94" t="s">
        <v>3895</v>
      </c>
      <c r="J21352" s="94"/>
      <c r="K21352" s="23" t="s">
        <v>3896</v>
      </c>
    </row>
    <row r="21353" spans="1:11" ht="15" customHeight="1" x14ac:dyDescent="0.25">
      <c r="A21353" s="24" t="s">
        <v>3971</v>
      </c>
      <c r="B21353" s="95" t="s">
        <v>3972</v>
      </c>
      <c r="C21353" s="95"/>
      <c r="D21353" s="96" t="s">
        <v>20</v>
      </c>
      <c r="E21353" s="96"/>
      <c r="F21353" s="24" t="s">
        <v>2056</v>
      </c>
      <c r="G21353" s="97">
        <v>0.63900000000000001</v>
      </c>
      <c r="H21353" s="97"/>
      <c r="I21353" s="98">
        <v>32.69</v>
      </c>
      <c r="J21353" s="98"/>
      <c r="K21353" s="27">
        <f>TRUNC(TRUNC(G21353,8)*I21353,2)</f>
        <v>20.88</v>
      </c>
    </row>
    <row r="21354" spans="1:11" ht="15" customHeight="1" x14ac:dyDescent="0.25">
      <c r="A21354" s="24" t="s">
        <v>3910</v>
      </c>
      <c r="B21354" s="95" t="s">
        <v>3911</v>
      </c>
      <c r="C21354" s="95"/>
      <c r="D21354" s="96" t="s">
        <v>20</v>
      </c>
      <c r="E21354" s="96"/>
      <c r="F21354" s="24" t="s">
        <v>2056</v>
      </c>
      <c r="G21354" s="97">
        <v>1.2789999999999999</v>
      </c>
      <c r="H21354" s="97"/>
      <c r="I21354" s="98">
        <v>24.94</v>
      </c>
      <c r="J21354" s="98"/>
      <c r="K21354" s="27">
        <f>TRUNC(TRUNC(G21354,8)*I21354,2)</f>
        <v>31.89</v>
      </c>
    </row>
    <row r="21355" spans="1:11" ht="18" customHeight="1" x14ac:dyDescent="0.25">
      <c r="A21355" s="9"/>
      <c r="B21355" s="9"/>
      <c r="C21355" s="9"/>
      <c r="D21355" s="9"/>
      <c r="E21355" s="9"/>
      <c r="F21355" s="9"/>
      <c r="G21355" s="91" t="s">
        <v>3912</v>
      </c>
      <c r="H21355" s="91"/>
      <c r="I21355" s="91"/>
      <c r="J21355" s="91"/>
      <c r="K21355" s="28">
        <f>SUM(K21353:K21354)</f>
        <v>52.769999999999996</v>
      </c>
    </row>
    <row r="21356" spans="1:11" ht="15" customHeight="1" x14ac:dyDescent="0.25">
      <c r="A21356" s="9"/>
      <c r="B21356" s="9"/>
      <c r="C21356" s="9"/>
      <c r="D21356" s="9"/>
      <c r="E21356" s="9"/>
      <c r="F21356" s="9"/>
      <c r="G21356" s="92" t="s">
        <v>3913</v>
      </c>
      <c r="H21356" s="92"/>
      <c r="I21356" s="92"/>
      <c r="J21356" s="92"/>
      <c r="K21356" s="29">
        <f>ROUND(SUM(K21351,K21355),2)</f>
        <v>176.85</v>
      </c>
    </row>
    <row r="21357" spans="1:11" ht="9.9499999999999993" customHeight="1" x14ac:dyDescent="0.25">
      <c r="A21357" s="9"/>
      <c r="B21357" s="9"/>
      <c r="C21357" s="9"/>
      <c r="D21357" s="9"/>
      <c r="E21357" s="9"/>
      <c r="F21357" s="9"/>
      <c r="G21357" s="100"/>
      <c r="H21357" s="100"/>
      <c r="I21357" s="100"/>
      <c r="J21357" s="100"/>
      <c r="K21357" s="100"/>
    </row>
    <row r="21358" spans="1:11" ht="20.100000000000001" customHeight="1" x14ac:dyDescent="0.25">
      <c r="A21358" s="99" t="s">
        <v>3767</v>
      </c>
      <c r="B21358" s="99"/>
      <c r="C21358" s="99"/>
      <c r="D21358" s="99"/>
      <c r="E21358" s="99"/>
      <c r="F21358" s="99"/>
      <c r="G21358" s="99"/>
      <c r="H21358" s="99"/>
      <c r="I21358" s="99"/>
      <c r="J21358" s="99"/>
      <c r="K21358" s="99"/>
    </row>
    <row r="21359" spans="1:11" ht="20.100000000000001" customHeight="1" x14ac:dyDescent="0.25">
      <c r="A21359" s="106" t="s">
        <v>4010</v>
      </c>
      <c r="B21359" s="106"/>
      <c r="C21359" s="106"/>
      <c r="D21359" s="106"/>
      <c r="E21359" s="106"/>
      <c r="F21359" s="2" t="s">
        <v>4</v>
      </c>
      <c r="G21359" s="87" t="s">
        <v>4001</v>
      </c>
      <c r="H21359" s="87"/>
      <c r="I21359" s="87" t="s">
        <v>3895</v>
      </c>
      <c r="J21359" s="87"/>
      <c r="K21359" s="2" t="s">
        <v>4011</v>
      </c>
    </row>
    <row r="21360" spans="1:11" ht="15" customHeight="1" x14ac:dyDescent="0.25">
      <c r="A21360" s="6" t="s">
        <v>4079</v>
      </c>
      <c r="B21360" s="104" t="s">
        <v>4080</v>
      </c>
      <c r="C21360" s="104"/>
      <c r="D21360" s="104"/>
      <c r="E21360" s="104"/>
      <c r="F21360" s="6" t="s">
        <v>77</v>
      </c>
      <c r="G21360" s="113">
        <v>1.7700000000000001E-3</v>
      </c>
      <c r="H21360" s="113"/>
      <c r="I21360" s="105">
        <v>33.79</v>
      </c>
      <c r="J21360" s="105"/>
      <c r="K21360" s="33">
        <f>ROUND(ROUND(G21360,5)*I21360,4)</f>
        <v>5.9799999999999999E-2</v>
      </c>
    </row>
    <row r="21361" spans="1:11" ht="15" customHeight="1" x14ac:dyDescent="0.25">
      <c r="A21361" s="6" t="s">
        <v>4081</v>
      </c>
      <c r="B21361" s="104" t="s">
        <v>4082</v>
      </c>
      <c r="C21361" s="104"/>
      <c r="D21361" s="104"/>
      <c r="E21361" s="104"/>
      <c r="F21361" s="6" t="s">
        <v>77</v>
      </c>
      <c r="G21361" s="113">
        <v>3.9300000000000003E-3</v>
      </c>
      <c r="H21361" s="113"/>
      <c r="I21361" s="105">
        <v>448.02</v>
      </c>
      <c r="J21361" s="105"/>
      <c r="K21361" s="33">
        <f>ROUND(ROUND(G21361,5)*I21361,4)</f>
        <v>1.7606999999999999</v>
      </c>
    </row>
    <row r="21362" spans="1:11" ht="15" customHeight="1" x14ac:dyDescent="0.25">
      <c r="A21362" s="6" t="s">
        <v>4083</v>
      </c>
      <c r="B21362" s="104" t="s">
        <v>4084</v>
      </c>
      <c r="C21362" s="104"/>
      <c r="D21362" s="104"/>
      <c r="E21362" s="104"/>
      <c r="F21362" s="6" t="s">
        <v>77</v>
      </c>
      <c r="G21362" s="113">
        <v>7.0800000000000004E-3</v>
      </c>
      <c r="H21362" s="113"/>
      <c r="I21362" s="105">
        <v>46.06</v>
      </c>
      <c r="J21362" s="105"/>
      <c r="K21362" s="33">
        <f>ROUND(ROUND(G21362,5)*I21362,4)</f>
        <v>0.3261</v>
      </c>
    </row>
    <row r="21363" spans="1:11" ht="15" customHeight="1" x14ac:dyDescent="0.25">
      <c r="A21363" s="6" t="s">
        <v>4085</v>
      </c>
      <c r="B21363" s="104" t="s">
        <v>4086</v>
      </c>
      <c r="C21363" s="104"/>
      <c r="D21363" s="104"/>
      <c r="E21363" s="104"/>
      <c r="F21363" s="6" t="s">
        <v>103</v>
      </c>
      <c r="G21363" s="113">
        <v>1</v>
      </c>
      <c r="H21363" s="113"/>
      <c r="I21363" s="105">
        <v>16.98</v>
      </c>
      <c r="J21363" s="105"/>
      <c r="K21363" s="33">
        <f>ROUND(ROUND(G21363,5)*I21363,4)</f>
        <v>16.98</v>
      </c>
    </row>
    <row r="21364" spans="1:11" ht="15" customHeight="1" x14ac:dyDescent="0.25">
      <c r="A21364" s="1"/>
      <c r="B21364" s="1"/>
      <c r="C21364" s="1"/>
      <c r="D21364" s="1"/>
      <c r="E21364" s="1"/>
      <c r="F21364" s="1"/>
      <c r="G21364" s="85" t="s">
        <v>4014</v>
      </c>
      <c r="H21364" s="85"/>
      <c r="I21364" s="85"/>
      <c r="J21364" s="85"/>
      <c r="K21364" s="34">
        <f>SUM(K21360:K21363)</f>
        <v>19.1266</v>
      </c>
    </row>
    <row r="21365" spans="1:11" ht="15" customHeight="1" x14ac:dyDescent="0.25">
      <c r="A21365" s="106" t="s">
        <v>4015</v>
      </c>
      <c r="B21365" s="106"/>
      <c r="C21365" s="106"/>
      <c r="D21365" s="23" t="s">
        <v>4016</v>
      </c>
      <c r="E21365" s="94" t="s">
        <v>4017</v>
      </c>
      <c r="F21365" s="94"/>
      <c r="G21365" s="94" t="s">
        <v>4001</v>
      </c>
      <c r="H21365" s="94"/>
      <c r="I21365" s="94" t="s">
        <v>3895</v>
      </c>
      <c r="J21365" s="94"/>
      <c r="K21365" s="23" t="s">
        <v>4011</v>
      </c>
    </row>
    <row r="21366" spans="1:11" ht="27.95" customHeight="1" x14ac:dyDescent="0.25">
      <c r="A21366" s="38" t="s">
        <v>4085</v>
      </c>
      <c r="B21366" s="109" t="s">
        <v>4087</v>
      </c>
      <c r="C21366" s="109"/>
      <c r="D21366" s="38" t="s">
        <v>4019</v>
      </c>
      <c r="E21366" s="110" t="s">
        <v>4088</v>
      </c>
      <c r="F21366" s="110"/>
      <c r="G21366" s="111">
        <v>1.9630000000000002E-2</v>
      </c>
      <c r="H21366" s="111"/>
      <c r="I21366" s="112">
        <v>33.64</v>
      </c>
      <c r="J21366" s="112"/>
      <c r="K21366" s="41">
        <f>ROUND(ROUND(G21366,5)*I21366,4)</f>
        <v>0.66039999999999999</v>
      </c>
    </row>
    <row r="21367" spans="1:11" ht="15" customHeight="1" x14ac:dyDescent="0.25">
      <c r="A21367" s="1"/>
      <c r="B21367" s="1"/>
      <c r="C21367" s="1"/>
      <c r="D21367" s="1"/>
      <c r="E21367" s="1"/>
      <c r="F21367" s="1"/>
      <c r="G21367" s="85" t="s">
        <v>4021</v>
      </c>
      <c r="H21367" s="85"/>
      <c r="I21367" s="85"/>
      <c r="J21367" s="85"/>
      <c r="K21367" s="33">
        <f>SUM(K21366:K21366)</f>
        <v>0.66039999999999999</v>
      </c>
    </row>
    <row r="21368" spans="1:11" ht="12.95" customHeight="1" x14ac:dyDescent="0.25">
      <c r="A21368" s="106" t="s">
        <v>4022</v>
      </c>
      <c r="B21368" s="106"/>
      <c r="C21368" s="94" t="s">
        <v>4023</v>
      </c>
      <c r="D21368" s="94" t="s">
        <v>5</v>
      </c>
      <c r="E21368" s="94" t="s">
        <v>4024</v>
      </c>
      <c r="F21368" s="94"/>
      <c r="G21368" s="94" t="s">
        <v>4025</v>
      </c>
      <c r="H21368" s="94"/>
      <c r="I21368" s="94" t="s">
        <v>2086</v>
      </c>
      <c r="J21368" s="94"/>
      <c r="K21368" s="94" t="s">
        <v>4011</v>
      </c>
    </row>
    <row r="21369" spans="1:11" ht="12" customHeight="1" x14ac:dyDescent="0.25">
      <c r="A21369" s="106"/>
      <c r="B21369" s="106"/>
      <c r="C21369" s="94"/>
      <c r="D21369" s="94"/>
      <c r="E21369" s="23" t="s">
        <v>2092</v>
      </c>
      <c r="F21369" s="23" t="s">
        <v>4026</v>
      </c>
      <c r="G21369" s="23" t="s">
        <v>2092</v>
      </c>
      <c r="H21369" s="23" t="s">
        <v>4026</v>
      </c>
      <c r="I21369" s="23" t="s">
        <v>2092</v>
      </c>
      <c r="J21369" s="23" t="s">
        <v>4026</v>
      </c>
      <c r="K21369" s="94"/>
    </row>
    <row r="21370" spans="1:11" ht="27.95" customHeight="1" x14ac:dyDescent="0.25">
      <c r="A21370" s="38" t="s">
        <v>4085</v>
      </c>
      <c r="B21370" s="39" t="s">
        <v>4087</v>
      </c>
      <c r="C21370" s="38" t="s">
        <v>4027</v>
      </c>
      <c r="D21370" s="40">
        <v>1.9630000000000002E-2</v>
      </c>
      <c r="E21370" s="42">
        <v>0</v>
      </c>
      <c r="F21370" s="43">
        <v>1.1100000000000001</v>
      </c>
      <c r="G21370" s="42">
        <v>0</v>
      </c>
      <c r="H21370" s="43">
        <v>0.88</v>
      </c>
      <c r="I21370" s="42">
        <v>0</v>
      </c>
      <c r="J21370" s="43">
        <v>0.72</v>
      </c>
      <c r="K21370" s="41">
        <f>ROUND(D21370*(ROUND(E21370*F21370,4)+ROUND(G21370*H21370,4)+ROUND(I21370*J21370,4)),4)</f>
        <v>0</v>
      </c>
    </row>
    <row r="21371" spans="1:11" ht="15" customHeight="1" x14ac:dyDescent="0.25">
      <c r="A21371" s="1"/>
      <c r="B21371" s="1"/>
      <c r="C21371" s="1"/>
      <c r="D21371" s="1"/>
      <c r="E21371" s="1"/>
      <c r="F21371" s="1"/>
      <c r="G21371" s="85" t="s">
        <v>4028</v>
      </c>
      <c r="H21371" s="85"/>
      <c r="I21371" s="85"/>
      <c r="J21371" s="85"/>
      <c r="K21371" s="33">
        <f>SUM(K21369:K21370)</f>
        <v>0</v>
      </c>
    </row>
    <row r="21372" spans="1:11" ht="15" customHeight="1" x14ac:dyDescent="0.25">
      <c r="A21372" s="9"/>
      <c r="B21372" s="9"/>
      <c r="C21372" s="9"/>
      <c r="D21372" s="9"/>
      <c r="E21372" s="9"/>
      <c r="F21372" s="9"/>
      <c r="G21372" s="92" t="s">
        <v>4029</v>
      </c>
      <c r="H21372" s="92"/>
      <c r="I21372" s="92"/>
      <c r="J21372" s="92"/>
      <c r="K21372" s="33">
        <f>SUM(K21364,K21367,K21371)</f>
        <v>19.786999999999999</v>
      </c>
    </row>
    <row r="21373" spans="1:11" ht="15" customHeight="1" x14ac:dyDescent="0.25">
      <c r="A21373" s="9"/>
      <c r="B21373" s="9"/>
      <c r="C21373" s="9"/>
      <c r="D21373" s="9"/>
      <c r="E21373" s="9"/>
      <c r="F21373" s="9"/>
      <c r="G21373" s="92" t="s">
        <v>3913</v>
      </c>
      <c r="H21373" s="92"/>
      <c r="I21373" s="92"/>
      <c r="J21373" s="92"/>
      <c r="K21373" s="29">
        <f>ROUND(SUM(K21372),2)</f>
        <v>19.79</v>
      </c>
    </row>
    <row r="21374" spans="1:11" ht="9.9499999999999993" customHeight="1" x14ac:dyDescent="0.25">
      <c r="A21374" s="9"/>
      <c r="B21374" s="9"/>
      <c r="C21374" s="9"/>
      <c r="D21374" s="9"/>
      <c r="E21374" s="9"/>
      <c r="F21374" s="9"/>
      <c r="G21374" s="100"/>
      <c r="H21374" s="100"/>
      <c r="I21374" s="100"/>
      <c r="J21374" s="100"/>
      <c r="K21374" s="100"/>
    </row>
    <row r="21375" spans="1:11" ht="20.100000000000001" customHeight="1" x14ac:dyDescent="0.25">
      <c r="A21375" s="99" t="s">
        <v>3768</v>
      </c>
      <c r="B21375" s="99"/>
      <c r="C21375" s="99"/>
      <c r="D21375" s="99"/>
      <c r="E21375" s="99"/>
      <c r="F21375" s="99"/>
      <c r="G21375" s="99"/>
      <c r="H21375" s="99"/>
      <c r="I21375" s="99"/>
      <c r="J21375" s="99"/>
      <c r="K21375" s="99"/>
    </row>
    <row r="21376" spans="1:11" ht="15" customHeight="1" x14ac:dyDescent="0.25">
      <c r="A21376" s="93" t="s">
        <v>3893</v>
      </c>
      <c r="B21376" s="93"/>
      <c r="C21376" s="93"/>
      <c r="D21376" s="94" t="s">
        <v>3</v>
      </c>
      <c r="E21376" s="94"/>
      <c r="F21376" s="23" t="s">
        <v>4</v>
      </c>
      <c r="G21376" s="94" t="s">
        <v>3894</v>
      </c>
      <c r="H21376" s="94"/>
      <c r="I21376" s="94" t="s">
        <v>3895</v>
      </c>
      <c r="J21376" s="94"/>
      <c r="K21376" s="23" t="s">
        <v>3896</v>
      </c>
    </row>
    <row r="21377" spans="1:11" ht="15" customHeight="1" x14ac:dyDescent="0.25">
      <c r="A21377" s="24" t="s">
        <v>4089</v>
      </c>
      <c r="B21377" s="95" t="s">
        <v>4090</v>
      </c>
      <c r="C21377" s="95"/>
      <c r="D21377" s="96" t="s">
        <v>20</v>
      </c>
      <c r="E21377" s="96"/>
      <c r="F21377" s="24" t="s">
        <v>16</v>
      </c>
      <c r="G21377" s="97">
        <v>1</v>
      </c>
      <c r="H21377" s="97"/>
      <c r="I21377" s="98">
        <v>12.85</v>
      </c>
      <c r="J21377" s="98"/>
      <c r="K21377" s="27">
        <f>TRUNC(TRUNC(G21377,8)*I21377,2)</f>
        <v>12.85</v>
      </c>
    </row>
    <row r="21378" spans="1:11" ht="15" customHeight="1" x14ac:dyDescent="0.25">
      <c r="A21378" s="9"/>
      <c r="B21378" s="9"/>
      <c r="C21378" s="9"/>
      <c r="D21378" s="9"/>
      <c r="E21378" s="9"/>
      <c r="F21378" s="9"/>
      <c r="G21378" s="91" t="s">
        <v>3906</v>
      </c>
      <c r="H21378" s="91"/>
      <c r="I21378" s="91"/>
      <c r="J21378" s="91"/>
      <c r="K21378" s="28">
        <f>SUM(K21377:K21377)</f>
        <v>12.85</v>
      </c>
    </row>
    <row r="21379" spans="1:11" ht="15" customHeight="1" x14ac:dyDescent="0.25">
      <c r="A21379" s="93" t="s">
        <v>3907</v>
      </c>
      <c r="B21379" s="93"/>
      <c r="C21379" s="93"/>
      <c r="D21379" s="94" t="s">
        <v>3</v>
      </c>
      <c r="E21379" s="94"/>
      <c r="F21379" s="23" t="s">
        <v>4</v>
      </c>
      <c r="G21379" s="94" t="s">
        <v>3894</v>
      </c>
      <c r="H21379" s="94"/>
      <c r="I21379" s="94" t="s">
        <v>3895</v>
      </c>
      <c r="J21379" s="94"/>
      <c r="K21379" s="23" t="s">
        <v>3896</v>
      </c>
    </row>
    <row r="21380" spans="1:11" ht="15" customHeight="1" x14ac:dyDescent="0.25">
      <c r="A21380" s="24" t="s">
        <v>3961</v>
      </c>
      <c r="B21380" s="95" t="s">
        <v>3962</v>
      </c>
      <c r="C21380" s="95"/>
      <c r="D21380" s="96" t="s">
        <v>20</v>
      </c>
      <c r="E21380" s="96"/>
      <c r="F21380" s="24" t="s">
        <v>2056</v>
      </c>
      <c r="G21380" s="97">
        <v>2.7699999999999999E-2</v>
      </c>
      <c r="H21380" s="97"/>
      <c r="I21380" s="98">
        <v>29.5</v>
      </c>
      <c r="J21380" s="98"/>
      <c r="K21380" s="27">
        <f>TRUNC(TRUNC(G21380,8)*I21380,2)</f>
        <v>0.81</v>
      </c>
    </row>
    <row r="21381" spans="1:11" ht="15" customHeight="1" x14ac:dyDescent="0.25">
      <c r="A21381" s="24" t="s">
        <v>3910</v>
      </c>
      <c r="B21381" s="95" t="s">
        <v>3911</v>
      </c>
      <c r="C21381" s="95"/>
      <c r="D21381" s="96" t="s">
        <v>20</v>
      </c>
      <c r="E21381" s="96"/>
      <c r="F21381" s="24" t="s">
        <v>2056</v>
      </c>
      <c r="G21381" s="97">
        <v>0.1386</v>
      </c>
      <c r="H21381" s="97"/>
      <c r="I21381" s="98">
        <v>24.94</v>
      </c>
      <c r="J21381" s="98"/>
      <c r="K21381" s="27">
        <f>TRUNC(TRUNC(G21381,8)*I21381,2)</f>
        <v>3.45</v>
      </c>
    </row>
    <row r="21382" spans="1:11" ht="18" customHeight="1" x14ac:dyDescent="0.25">
      <c r="A21382" s="9"/>
      <c r="B21382" s="9"/>
      <c r="C21382" s="9"/>
      <c r="D21382" s="9"/>
      <c r="E21382" s="9"/>
      <c r="F21382" s="9"/>
      <c r="G21382" s="91" t="s">
        <v>3912</v>
      </c>
      <c r="H21382" s="91"/>
      <c r="I21382" s="91"/>
      <c r="J21382" s="91"/>
      <c r="K21382" s="28">
        <f>SUM(K21380:K21381)</f>
        <v>4.26</v>
      </c>
    </row>
    <row r="21383" spans="1:11" ht="15" customHeight="1" x14ac:dyDescent="0.25">
      <c r="A21383" s="9"/>
      <c r="B21383" s="9"/>
      <c r="C21383" s="9"/>
      <c r="D21383" s="9"/>
      <c r="E21383" s="9"/>
      <c r="F21383" s="9"/>
      <c r="G21383" s="92" t="s">
        <v>3913</v>
      </c>
      <c r="H21383" s="92"/>
      <c r="I21383" s="92"/>
      <c r="J21383" s="92"/>
      <c r="K21383" s="29">
        <f>ROUND(SUM(K21378,K21382),2)</f>
        <v>17.11</v>
      </c>
    </row>
    <row r="21384" spans="1:11" ht="9.9499999999999993" customHeight="1" x14ac:dyDescent="0.25">
      <c r="A21384" s="9"/>
      <c r="B21384" s="9"/>
      <c r="C21384" s="9"/>
      <c r="D21384" s="9"/>
      <c r="E21384" s="9"/>
      <c r="F21384" s="9"/>
      <c r="G21384" s="100"/>
      <c r="H21384" s="100"/>
      <c r="I21384" s="100"/>
      <c r="J21384" s="100"/>
      <c r="K21384" s="100"/>
    </row>
    <row r="21385" spans="1:11" ht="20.100000000000001" customHeight="1" x14ac:dyDescent="0.25">
      <c r="A21385" s="99" t="s">
        <v>3769</v>
      </c>
      <c r="B21385" s="99"/>
      <c r="C21385" s="99"/>
      <c r="D21385" s="99"/>
      <c r="E21385" s="99"/>
      <c r="F21385" s="99"/>
      <c r="G21385" s="99"/>
      <c r="H21385" s="99"/>
      <c r="I21385" s="99"/>
      <c r="J21385" s="99"/>
      <c r="K21385" s="99"/>
    </row>
    <row r="21386" spans="1:11" ht="12.95" customHeight="1" x14ac:dyDescent="0.25">
      <c r="A21386" s="107" t="s">
        <v>3984</v>
      </c>
      <c r="B21386" s="107"/>
      <c r="C21386" s="107"/>
      <c r="D21386" s="108" t="s">
        <v>3985</v>
      </c>
      <c r="E21386" s="87" t="s">
        <v>3986</v>
      </c>
      <c r="F21386" s="87"/>
      <c r="G21386" s="87" t="s">
        <v>3987</v>
      </c>
      <c r="H21386" s="87"/>
      <c r="I21386" s="87"/>
      <c r="J21386" s="87"/>
      <c r="K21386" s="87" t="s">
        <v>3988</v>
      </c>
    </row>
    <row r="21387" spans="1:11" ht="12" customHeight="1" x14ac:dyDescent="0.25">
      <c r="A21387" s="107"/>
      <c r="B21387" s="107"/>
      <c r="C21387" s="107"/>
      <c r="D21387" s="108"/>
      <c r="E21387" s="23" t="s">
        <v>3989</v>
      </c>
      <c r="F21387" s="23" t="s">
        <v>3990</v>
      </c>
      <c r="G21387" s="94" t="s">
        <v>3989</v>
      </c>
      <c r="H21387" s="94"/>
      <c r="I21387" s="94" t="s">
        <v>3990</v>
      </c>
      <c r="J21387" s="94"/>
      <c r="K21387" s="87"/>
    </row>
    <row r="21388" spans="1:11" ht="15.95" customHeight="1" x14ac:dyDescent="0.25">
      <c r="A21388" s="6" t="s">
        <v>4091</v>
      </c>
      <c r="B21388" s="104" t="s">
        <v>4092</v>
      </c>
      <c r="C21388" s="104"/>
      <c r="D21388" s="44">
        <v>1</v>
      </c>
      <c r="E21388" s="32">
        <v>0.8</v>
      </c>
      <c r="F21388" s="32">
        <v>0.19999999999999996</v>
      </c>
      <c r="G21388" s="105">
        <v>5.32</v>
      </c>
      <c r="H21388" s="105"/>
      <c r="I21388" s="105">
        <v>0.5</v>
      </c>
      <c r="J21388" s="105"/>
      <c r="K21388" s="33">
        <f>TRUNC(D21388*(TRUNC(E21388*G21388,4)+TRUNC(F21388*I21388,4)),4)</f>
        <v>4.3559999999999999</v>
      </c>
    </row>
    <row r="21389" spans="1:11" ht="15" customHeight="1" x14ac:dyDescent="0.25">
      <c r="A21389" s="1"/>
      <c r="B21389" s="1"/>
      <c r="C21389" s="1"/>
      <c r="D21389" s="1"/>
      <c r="E21389" s="1"/>
      <c r="F21389" s="1"/>
      <c r="G21389" s="85" t="s">
        <v>3999</v>
      </c>
      <c r="H21389" s="85"/>
      <c r="I21389" s="85"/>
      <c r="J21389" s="85"/>
      <c r="K21389" s="34">
        <f>SUM(K21387:K21388)</f>
        <v>4.3559999999999999</v>
      </c>
    </row>
    <row r="21390" spans="1:11" ht="20.100000000000001" customHeight="1" x14ac:dyDescent="0.25">
      <c r="A21390" s="106" t="s">
        <v>4000</v>
      </c>
      <c r="B21390" s="106"/>
      <c r="C21390" s="106"/>
      <c r="D21390" s="106"/>
      <c r="E21390" s="106"/>
      <c r="F21390" s="2" t="s">
        <v>4</v>
      </c>
      <c r="G21390" s="87" t="s">
        <v>4001</v>
      </c>
      <c r="H21390" s="87"/>
      <c r="I21390" s="87" t="s">
        <v>4002</v>
      </c>
      <c r="J21390" s="87"/>
      <c r="K21390" s="2" t="s">
        <v>3988</v>
      </c>
    </row>
    <row r="21391" spans="1:11" ht="15" customHeight="1" x14ac:dyDescent="0.25">
      <c r="A21391" s="6" t="s">
        <v>4093</v>
      </c>
      <c r="B21391" s="101" t="s">
        <v>4094</v>
      </c>
      <c r="C21391" s="101"/>
      <c r="D21391" s="101"/>
      <c r="E21391" s="101"/>
      <c r="F21391" s="6" t="s">
        <v>3940</v>
      </c>
      <c r="G21391" s="102">
        <v>0.1333</v>
      </c>
      <c r="H21391" s="102"/>
      <c r="I21391" s="103">
        <v>3.96</v>
      </c>
      <c r="J21391" s="103"/>
      <c r="K21391" s="7">
        <f>TRUNC(TRUNC(G21391,8)*I21391,2)</f>
        <v>0.52</v>
      </c>
    </row>
    <row r="21392" spans="1:11" ht="15" customHeight="1" x14ac:dyDescent="0.25">
      <c r="A21392" s="6" t="s">
        <v>4095</v>
      </c>
      <c r="B21392" s="101" t="s">
        <v>4096</v>
      </c>
      <c r="C21392" s="101"/>
      <c r="D21392" s="101"/>
      <c r="E21392" s="101"/>
      <c r="F21392" s="6" t="s">
        <v>3940</v>
      </c>
      <c r="G21392" s="102">
        <v>2</v>
      </c>
      <c r="H21392" s="102"/>
      <c r="I21392" s="103">
        <v>14.41</v>
      </c>
      <c r="J21392" s="103"/>
      <c r="K21392" s="7">
        <f>TRUNC(TRUNC(G21392,8)*I21392,2)</f>
        <v>28.82</v>
      </c>
    </row>
    <row r="21393" spans="1:11" ht="15" customHeight="1" x14ac:dyDescent="0.25">
      <c r="A21393" s="6" t="s">
        <v>4097</v>
      </c>
      <c r="B21393" s="101" t="s">
        <v>4098</v>
      </c>
      <c r="C21393" s="101"/>
      <c r="D21393" s="101"/>
      <c r="E21393" s="101"/>
      <c r="F21393" s="6" t="s">
        <v>3940</v>
      </c>
      <c r="G21393" s="102">
        <v>3</v>
      </c>
      <c r="H21393" s="102"/>
      <c r="I21393" s="103">
        <v>14.58</v>
      </c>
      <c r="J21393" s="103"/>
      <c r="K21393" s="7">
        <f>TRUNC(TRUNC(G21393,8)*I21393,2)</f>
        <v>43.74</v>
      </c>
    </row>
    <row r="21394" spans="1:11" ht="15" customHeight="1" x14ac:dyDescent="0.25">
      <c r="A21394" s="1"/>
      <c r="B21394" s="1"/>
      <c r="C21394" s="1"/>
      <c r="D21394" s="1"/>
      <c r="E21394" s="1"/>
      <c r="F21394" s="1"/>
      <c r="G21394" s="85" t="s">
        <v>4005</v>
      </c>
      <c r="H21394" s="85"/>
      <c r="I21394" s="85"/>
      <c r="J21394" s="85"/>
      <c r="K21394" s="29">
        <f>SUM(K21391:K21393)</f>
        <v>73.08</v>
      </c>
    </row>
    <row r="21395" spans="1:11" ht="15" customHeight="1" x14ac:dyDescent="0.25">
      <c r="A21395" s="9"/>
      <c r="B21395" s="9"/>
      <c r="C21395" s="9"/>
      <c r="D21395" s="9"/>
      <c r="E21395" s="9"/>
      <c r="F21395" s="9"/>
      <c r="G21395" s="92" t="s">
        <v>4006</v>
      </c>
      <c r="H21395" s="92"/>
      <c r="I21395" s="92"/>
      <c r="J21395" s="92"/>
      <c r="K21395" s="33">
        <f>SUM(K21389,K21394)</f>
        <v>77.435999999999993</v>
      </c>
    </row>
    <row r="21396" spans="1:11" ht="15" customHeight="1" x14ac:dyDescent="0.25">
      <c r="A21396" s="9"/>
      <c r="B21396" s="9"/>
      <c r="C21396" s="9"/>
      <c r="D21396" s="9"/>
      <c r="E21396" s="9"/>
      <c r="F21396" s="9"/>
      <c r="G21396" s="92" t="s">
        <v>4007</v>
      </c>
      <c r="H21396" s="92"/>
      <c r="I21396" s="92"/>
      <c r="J21396" s="92"/>
      <c r="K21396" s="35">
        <v>22.5</v>
      </c>
    </row>
    <row r="21397" spans="1:11" ht="15" customHeight="1" x14ac:dyDescent="0.25">
      <c r="A21397" s="9"/>
      <c r="B21397" s="9"/>
      <c r="C21397" s="9"/>
      <c r="D21397" s="9"/>
      <c r="E21397" s="9"/>
      <c r="F21397" s="9"/>
      <c r="G21397" s="92" t="s">
        <v>4008</v>
      </c>
      <c r="H21397" s="92"/>
      <c r="I21397" s="92"/>
      <c r="J21397" s="92"/>
      <c r="K21397" s="33">
        <f>TRUNC(K21395/K21396,4)</f>
        <v>3.4416000000000002</v>
      </c>
    </row>
    <row r="21398" spans="1:11" ht="15" customHeight="1" x14ac:dyDescent="0.25">
      <c r="A21398" s="9"/>
      <c r="B21398" s="9"/>
      <c r="C21398" s="9"/>
      <c r="D21398" s="9"/>
      <c r="E21398" s="9"/>
      <c r="F21398" s="9"/>
      <c r="G21398" s="92" t="s">
        <v>4029</v>
      </c>
      <c r="H21398" s="92"/>
      <c r="I21398" s="92"/>
      <c r="J21398" s="92"/>
      <c r="K21398" s="33">
        <f>SUM(K21397)</f>
        <v>3.4416000000000002</v>
      </c>
    </row>
    <row r="21399" spans="1:11" ht="15" customHeight="1" x14ac:dyDescent="0.25">
      <c r="A21399" s="9"/>
      <c r="B21399" s="9"/>
      <c r="C21399" s="9"/>
      <c r="D21399" s="9"/>
      <c r="E21399" s="9"/>
      <c r="F21399" s="9"/>
      <c r="G21399" s="92" t="s">
        <v>3913</v>
      </c>
      <c r="H21399" s="92"/>
      <c r="I21399" s="92"/>
      <c r="J21399" s="92"/>
      <c r="K21399" s="29">
        <f>ROUND(SUM(K21398),2)</f>
        <v>3.44</v>
      </c>
    </row>
    <row r="21400" spans="1:11" ht="9.9499999999999993" customHeight="1" x14ac:dyDescent="0.25">
      <c r="A21400" s="9"/>
      <c r="B21400" s="9"/>
      <c r="C21400" s="9"/>
      <c r="D21400" s="9"/>
      <c r="E21400" s="9"/>
      <c r="F21400" s="9"/>
      <c r="G21400" s="100"/>
      <c r="H21400" s="100"/>
      <c r="I21400" s="100"/>
      <c r="J21400" s="100"/>
      <c r="K21400" s="100"/>
    </row>
    <row r="21401" spans="1:11" ht="20.100000000000001" customHeight="1" x14ac:dyDescent="0.25">
      <c r="A21401" s="99" t="s">
        <v>3770</v>
      </c>
      <c r="B21401" s="99"/>
      <c r="C21401" s="99"/>
      <c r="D21401" s="99"/>
      <c r="E21401" s="99"/>
      <c r="F21401" s="99"/>
      <c r="G21401" s="99"/>
      <c r="H21401" s="99"/>
      <c r="I21401" s="99"/>
      <c r="J21401" s="99"/>
      <c r="K21401" s="99"/>
    </row>
    <row r="21402" spans="1:11" ht="15" customHeight="1" x14ac:dyDescent="0.25">
      <c r="A21402" s="93" t="s">
        <v>3893</v>
      </c>
      <c r="B21402" s="93"/>
      <c r="C21402" s="93"/>
      <c r="D21402" s="94" t="s">
        <v>3</v>
      </c>
      <c r="E21402" s="94"/>
      <c r="F21402" s="23" t="s">
        <v>4</v>
      </c>
      <c r="G21402" s="94" t="s">
        <v>3894</v>
      </c>
      <c r="H21402" s="94"/>
      <c r="I21402" s="94" t="s">
        <v>3895</v>
      </c>
      <c r="J21402" s="94"/>
      <c r="K21402" s="23" t="s">
        <v>3896</v>
      </c>
    </row>
    <row r="21403" spans="1:11" ht="15" customHeight="1" x14ac:dyDescent="0.25">
      <c r="A21403" s="24" t="s">
        <v>3951</v>
      </c>
      <c r="B21403" s="95" t="s">
        <v>3952</v>
      </c>
      <c r="C21403" s="95"/>
      <c r="D21403" s="96" t="s">
        <v>3953</v>
      </c>
      <c r="E21403" s="96"/>
      <c r="F21403" s="24" t="s">
        <v>3954</v>
      </c>
      <c r="G21403" s="97">
        <v>4.0000000000000001E-3</v>
      </c>
      <c r="H21403" s="97"/>
      <c r="I21403" s="98">
        <v>215</v>
      </c>
      <c r="J21403" s="98"/>
      <c r="K21403" s="27">
        <f>ROUND(ROUND(G21403,8)*I21403,2)</f>
        <v>0.86</v>
      </c>
    </row>
    <row r="21404" spans="1:11" ht="15" customHeight="1" x14ac:dyDescent="0.25">
      <c r="A21404" s="24" t="s">
        <v>3955</v>
      </c>
      <c r="B21404" s="95" t="s">
        <v>3956</v>
      </c>
      <c r="C21404" s="95"/>
      <c r="D21404" s="96" t="s">
        <v>20</v>
      </c>
      <c r="E21404" s="96"/>
      <c r="F21404" s="24" t="s">
        <v>3903</v>
      </c>
      <c r="G21404" s="97">
        <v>5.0000000000000001E-3</v>
      </c>
      <c r="H21404" s="97"/>
      <c r="I21404" s="98">
        <v>19.37</v>
      </c>
      <c r="J21404" s="98"/>
      <c r="K21404" s="27">
        <f>ROUND(ROUND(G21404,8)*I21404,2)</f>
        <v>0.1</v>
      </c>
    </row>
    <row r="21405" spans="1:11" ht="15" customHeight="1" x14ac:dyDescent="0.25">
      <c r="A21405" s="9"/>
      <c r="B21405" s="9"/>
      <c r="C21405" s="9"/>
      <c r="D21405" s="9"/>
      <c r="E21405" s="9"/>
      <c r="F21405" s="9"/>
      <c r="G21405" s="91" t="s">
        <v>3906</v>
      </c>
      <c r="H21405" s="91"/>
      <c r="I21405" s="91"/>
      <c r="J21405" s="91"/>
      <c r="K21405" s="28">
        <f>SUM(K21403:K21404)</f>
        <v>0.96</v>
      </c>
    </row>
    <row r="21406" spans="1:11" ht="15" customHeight="1" x14ac:dyDescent="0.25">
      <c r="A21406" s="93" t="s">
        <v>3907</v>
      </c>
      <c r="B21406" s="93"/>
      <c r="C21406" s="93"/>
      <c r="D21406" s="94" t="s">
        <v>3</v>
      </c>
      <c r="E21406" s="94"/>
      <c r="F21406" s="23" t="s">
        <v>4</v>
      </c>
      <c r="G21406" s="94" t="s">
        <v>3894</v>
      </c>
      <c r="H21406" s="94"/>
      <c r="I21406" s="94" t="s">
        <v>3895</v>
      </c>
      <c r="J21406" s="94"/>
      <c r="K21406" s="23" t="s">
        <v>3896</v>
      </c>
    </row>
    <row r="21407" spans="1:11" ht="21" customHeight="1" x14ac:dyDescent="0.25">
      <c r="A21407" s="24" t="s">
        <v>3908</v>
      </c>
      <c r="B21407" s="95" t="s">
        <v>3909</v>
      </c>
      <c r="C21407" s="95"/>
      <c r="D21407" s="96" t="s">
        <v>20</v>
      </c>
      <c r="E21407" s="96"/>
      <c r="F21407" s="24" t="s">
        <v>2056</v>
      </c>
      <c r="G21407" s="97">
        <v>0.03</v>
      </c>
      <c r="H21407" s="97"/>
      <c r="I21407" s="98">
        <v>32.24</v>
      </c>
      <c r="J21407" s="98"/>
      <c r="K21407" s="27">
        <f>ROUND(ROUND(G21407,8)*I21407,2)</f>
        <v>0.97</v>
      </c>
    </row>
    <row r="21408" spans="1:11" ht="15" customHeight="1" x14ac:dyDescent="0.25">
      <c r="A21408" s="24" t="s">
        <v>3910</v>
      </c>
      <c r="B21408" s="95" t="s">
        <v>3911</v>
      </c>
      <c r="C21408" s="95"/>
      <c r="D21408" s="96" t="s">
        <v>20</v>
      </c>
      <c r="E21408" s="96"/>
      <c r="F21408" s="24" t="s">
        <v>2056</v>
      </c>
      <c r="G21408" s="97">
        <v>0.03</v>
      </c>
      <c r="H21408" s="97"/>
      <c r="I21408" s="98">
        <v>24.94</v>
      </c>
      <c r="J21408" s="98"/>
      <c r="K21408" s="27">
        <f>ROUND(ROUND(G21408,8)*I21408,2)</f>
        <v>0.75</v>
      </c>
    </row>
    <row r="21409" spans="1:11" ht="18" customHeight="1" x14ac:dyDescent="0.25">
      <c r="A21409" s="9"/>
      <c r="B21409" s="9"/>
      <c r="C21409" s="9"/>
      <c r="D21409" s="9"/>
      <c r="E21409" s="9"/>
      <c r="F21409" s="9"/>
      <c r="G21409" s="91" t="s">
        <v>3912</v>
      </c>
      <c r="H21409" s="91"/>
      <c r="I21409" s="91"/>
      <c r="J21409" s="91"/>
      <c r="K21409" s="28">
        <f>SUM(K21407:K21408)</f>
        <v>1.72</v>
      </c>
    </row>
    <row r="21410" spans="1:11" ht="15" customHeight="1" x14ac:dyDescent="0.25">
      <c r="A21410" s="9"/>
      <c r="B21410" s="9"/>
      <c r="C21410" s="9"/>
      <c r="D21410" s="9"/>
      <c r="E21410" s="9"/>
      <c r="F21410" s="9"/>
      <c r="G21410" s="92" t="s">
        <v>3913</v>
      </c>
      <c r="H21410" s="92"/>
      <c r="I21410" s="92"/>
      <c r="J21410" s="92"/>
      <c r="K21410" s="29">
        <f>ROUND(SUM(K21405,K21409),2)</f>
        <v>2.68</v>
      </c>
    </row>
    <row r="21411" spans="1:11" ht="9.9499999999999993" customHeight="1" x14ac:dyDescent="0.25">
      <c r="A21411" s="9"/>
      <c r="B21411" s="9"/>
      <c r="C21411" s="9"/>
      <c r="D21411" s="9"/>
      <c r="E21411" s="9"/>
      <c r="F21411" s="9"/>
      <c r="G21411" s="100"/>
      <c r="H21411" s="100"/>
      <c r="I21411" s="100"/>
      <c r="J21411" s="100"/>
      <c r="K21411" s="100"/>
    </row>
    <row r="21412" spans="1:11" ht="20.100000000000001" customHeight="1" x14ac:dyDescent="0.25">
      <c r="A21412" s="99" t="s">
        <v>3771</v>
      </c>
      <c r="B21412" s="99"/>
      <c r="C21412" s="99"/>
      <c r="D21412" s="99"/>
      <c r="E21412" s="99"/>
      <c r="F21412" s="99"/>
      <c r="G21412" s="99"/>
      <c r="H21412" s="99"/>
      <c r="I21412" s="99"/>
      <c r="J21412" s="99"/>
      <c r="K21412" s="99"/>
    </row>
    <row r="21413" spans="1:11" ht="15" customHeight="1" x14ac:dyDescent="0.25">
      <c r="A21413" s="93" t="s">
        <v>3916</v>
      </c>
      <c r="B21413" s="93"/>
      <c r="C21413" s="93"/>
      <c r="D21413" s="94" t="s">
        <v>3</v>
      </c>
      <c r="E21413" s="94"/>
      <c r="F21413" s="23" t="s">
        <v>4</v>
      </c>
      <c r="G21413" s="94" t="s">
        <v>3894</v>
      </c>
      <c r="H21413" s="94"/>
      <c r="I21413" s="94" t="s">
        <v>3895</v>
      </c>
      <c r="J21413" s="94"/>
      <c r="K21413" s="23" t="s">
        <v>3896</v>
      </c>
    </row>
    <row r="21414" spans="1:11" ht="29.1" customHeight="1" x14ac:dyDescent="0.25">
      <c r="A21414" s="24" t="s">
        <v>3957</v>
      </c>
      <c r="B21414" s="95" t="s">
        <v>3958</v>
      </c>
      <c r="C21414" s="95"/>
      <c r="D21414" s="96" t="s">
        <v>20</v>
      </c>
      <c r="E21414" s="96"/>
      <c r="F21414" s="24" t="s">
        <v>3936</v>
      </c>
      <c r="G21414" s="97">
        <v>2.8999999999999998E-3</v>
      </c>
      <c r="H21414" s="97"/>
      <c r="I21414" s="98">
        <v>75.540000000000006</v>
      </c>
      <c r="J21414" s="98"/>
      <c r="K21414" s="27">
        <f>TRUNC(TRUNC(G21414,8)*I21414,2)</f>
        <v>0.21</v>
      </c>
    </row>
    <row r="21415" spans="1:11" ht="29.1" customHeight="1" x14ac:dyDescent="0.25">
      <c r="A21415" s="24" t="s">
        <v>3959</v>
      </c>
      <c r="B21415" s="95" t="s">
        <v>3960</v>
      </c>
      <c r="C21415" s="95"/>
      <c r="D21415" s="96" t="s">
        <v>20</v>
      </c>
      <c r="E21415" s="96"/>
      <c r="F21415" s="24" t="s">
        <v>30</v>
      </c>
      <c r="G21415" s="97">
        <v>1.6999999999999999E-3</v>
      </c>
      <c r="H21415" s="97"/>
      <c r="I21415" s="98">
        <v>198.53</v>
      </c>
      <c r="J21415" s="98"/>
      <c r="K21415" s="27">
        <f>TRUNC(TRUNC(G21415,8)*I21415,2)</f>
        <v>0.33</v>
      </c>
    </row>
    <row r="21416" spans="1:11" ht="18" customHeight="1" x14ac:dyDescent="0.25">
      <c r="A21416" s="9"/>
      <c r="B21416" s="9"/>
      <c r="C21416" s="9"/>
      <c r="D21416" s="9"/>
      <c r="E21416" s="9"/>
      <c r="F21416" s="9"/>
      <c r="G21416" s="91" t="s">
        <v>3919</v>
      </c>
      <c r="H21416" s="91"/>
      <c r="I21416" s="91"/>
      <c r="J21416" s="91"/>
      <c r="K21416" s="28">
        <f>SUM(K21414:K21415)</f>
        <v>0.54</v>
      </c>
    </row>
    <row r="21417" spans="1:11" ht="15" customHeight="1" x14ac:dyDescent="0.25">
      <c r="A21417" s="93" t="s">
        <v>3907</v>
      </c>
      <c r="B21417" s="93"/>
      <c r="C21417" s="93"/>
      <c r="D21417" s="94" t="s">
        <v>3</v>
      </c>
      <c r="E21417" s="94"/>
      <c r="F21417" s="23" t="s">
        <v>4</v>
      </c>
      <c r="G21417" s="94" t="s">
        <v>3894</v>
      </c>
      <c r="H21417" s="94"/>
      <c r="I21417" s="94" t="s">
        <v>3895</v>
      </c>
      <c r="J21417" s="94"/>
      <c r="K21417" s="23" t="s">
        <v>3896</v>
      </c>
    </row>
    <row r="21418" spans="1:11" ht="15" customHeight="1" x14ac:dyDescent="0.25">
      <c r="A21418" s="24" t="s">
        <v>3961</v>
      </c>
      <c r="B21418" s="95" t="s">
        <v>3962</v>
      </c>
      <c r="C21418" s="95"/>
      <c r="D21418" s="96" t="s">
        <v>20</v>
      </c>
      <c r="E21418" s="96"/>
      <c r="F21418" s="24" t="s">
        <v>2056</v>
      </c>
      <c r="G21418" s="97">
        <v>4.5999999999999999E-3</v>
      </c>
      <c r="H21418" s="97"/>
      <c r="I21418" s="98">
        <v>29.5</v>
      </c>
      <c r="J21418" s="98"/>
      <c r="K21418" s="27">
        <f>TRUNC(TRUNC(G21418,8)*I21418,2)</f>
        <v>0.13</v>
      </c>
    </row>
    <row r="21419" spans="1:11" ht="18" customHeight="1" x14ac:dyDescent="0.25">
      <c r="A21419" s="9"/>
      <c r="B21419" s="9"/>
      <c r="C21419" s="9"/>
      <c r="D21419" s="9"/>
      <c r="E21419" s="9"/>
      <c r="F21419" s="9"/>
      <c r="G21419" s="91" t="s">
        <v>3912</v>
      </c>
      <c r="H21419" s="91"/>
      <c r="I21419" s="91"/>
      <c r="J21419" s="91"/>
      <c r="K21419" s="28">
        <f>SUM(K21418:K21418)</f>
        <v>0.13</v>
      </c>
    </row>
    <row r="21420" spans="1:11" ht="15" customHeight="1" x14ac:dyDescent="0.25">
      <c r="A21420" s="9"/>
      <c r="B21420" s="9"/>
      <c r="C21420" s="9"/>
      <c r="D21420" s="9"/>
      <c r="E21420" s="9"/>
      <c r="F21420" s="9"/>
      <c r="G21420" s="92" t="s">
        <v>3913</v>
      </c>
      <c r="H21420" s="92"/>
      <c r="I21420" s="92"/>
      <c r="J21420" s="92"/>
      <c r="K21420" s="29">
        <f>ROUND(SUM(K21416,K21419),2)</f>
        <v>0.67</v>
      </c>
    </row>
    <row r="21421" spans="1:11" ht="9.9499999999999993" customHeight="1" x14ac:dyDescent="0.25">
      <c r="A21421" s="9"/>
      <c r="B21421" s="9"/>
      <c r="C21421" s="9"/>
      <c r="D21421" s="9"/>
      <c r="E21421" s="9"/>
      <c r="F21421" s="9"/>
      <c r="G21421" s="100"/>
      <c r="H21421" s="100"/>
      <c r="I21421" s="100"/>
      <c r="J21421" s="100"/>
      <c r="K21421" s="100"/>
    </row>
    <row r="21422" spans="1:11" ht="20.100000000000001" customHeight="1" x14ac:dyDescent="0.25">
      <c r="A21422" s="99" t="s">
        <v>3772</v>
      </c>
      <c r="B21422" s="99"/>
      <c r="C21422" s="99"/>
      <c r="D21422" s="99"/>
      <c r="E21422" s="99"/>
      <c r="F21422" s="99"/>
      <c r="G21422" s="99"/>
      <c r="H21422" s="99"/>
      <c r="I21422" s="99"/>
      <c r="J21422" s="99"/>
      <c r="K21422" s="99"/>
    </row>
    <row r="21423" spans="1:11" ht="15" customHeight="1" x14ac:dyDescent="0.25">
      <c r="A21423" s="93" t="s">
        <v>3916</v>
      </c>
      <c r="B21423" s="93"/>
      <c r="C21423" s="93"/>
      <c r="D21423" s="94" t="s">
        <v>3</v>
      </c>
      <c r="E21423" s="94"/>
      <c r="F21423" s="23" t="s">
        <v>4</v>
      </c>
      <c r="G21423" s="94" t="s">
        <v>3894</v>
      </c>
      <c r="H21423" s="94"/>
      <c r="I21423" s="94" t="s">
        <v>3895</v>
      </c>
      <c r="J21423" s="94"/>
      <c r="K21423" s="23" t="s">
        <v>3896</v>
      </c>
    </row>
    <row r="21424" spans="1:11" ht="29.1" customHeight="1" x14ac:dyDescent="0.25">
      <c r="A21424" s="24" t="s">
        <v>3957</v>
      </c>
      <c r="B21424" s="95" t="s">
        <v>3958</v>
      </c>
      <c r="C21424" s="95"/>
      <c r="D21424" s="96" t="s">
        <v>20</v>
      </c>
      <c r="E21424" s="96"/>
      <c r="F21424" s="24" t="s">
        <v>3936</v>
      </c>
      <c r="G21424" s="97">
        <v>1.95E-2</v>
      </c>
      <c r="H21424" s="97"/>
      <c r="I21424" s="98">
        <v>75.540000000000006</v>
      </c>
      <c r="J21424" s="98"/>
      <c r="K21424" s="27">
        <f>TRUNC(TRUNC(G21424,8)*I21424,2)</f>
        <v>1.47</v>
      </c>
    </row>
    <row r="21425" spans="1:11" ht="29.1" customHeight="1" x14ac:dyDescent="0.25">
      <c r="A21425" s="24" t="s">
        <v>3959</v>
      </c>
      <c r="B21425" s="95" t="s">
        <v>3960</v>
      </c>
      <c r="C21425" s="95"/>
      <c r="D21425" s="96" t="s">
        <v>20</v>
      </c>
      <c r="E21425" s="96"/>
      <c r="F21425" s="24" t="s">
        <v>30</v>
      </c>
      <c r="G21425" s="97">
        <v>1.15E-2</v>
      </c>
      <c r="H21425" s="97"/>
      <c r="I21425" s="98">
        <v>198.53</v>
      </c>
      <c r="J21425" s="98"/>
      <c r="K21425" s="27">
        <f>TRUNC(TRUNC(G21425,8)*I21425,2)</f>
        <v>2.2799999999999998</v>
      </c>
    </row>
    <row r="21426" spans="1:11" ht="18" customHeight="1" x14ac:dyDescent="0.25">
      <c r="A21426" s="9"/>
      <c r="B21426" s="9"/>
      <c r="C21426" s="9"/>
      <c r="D21426" s="9"/>
      <c r="E21426" s="9"/>
      <c r="F21426" s="9"/>
      <c r="G21426" s="91" t="s">
        <v>3919</v>
      </c>
      <c r="H21426" s="91"/>
      <c r="I21426" s="91"/>
      <c r="J21426" s="91"/>
      <c r="K21426" s="28">
        <f>SUM(K21424:K21425)</f>
        <v>3.75</v>
      </c>
    </row>
    <row r="21427" spans="1:11" ht="15" customHeight="1" x14ac:dyDescent="0.25">
      <c r="A21427" s="93" t="s">
        <v>3907</v>
      </c>
      <c r="B21427" s="93"/>
      <c r="C21427" s="93"/>
      <c r="D21427" s="94" t="s">
        <v>3</v>
      </c>
      <c r="E21427" s="94"/>
      <c r="F21427" s="23" t="s">
        <v>4</v>
      </c>
      <c r="G21427" s="94" t="s">
        <v>3894</v>
      </c>
      <c r="H21427" s="94"/>
      <c r="I21427" s="94" t="s">
        <v>3895</v>
      </c>
      <c r="J21427" s="94"/>
      <c r="K21427" s="23" t="s">
        <v>3896</v>
      </c>
    </row>
    <row r="21428" spans="1:11" ht="15" customHeight="1" x14ac:dyDescent="0.25">
      <c r="A21428" s="24" t="s">
        <v>3910</v>
      </c>
      <c r="B21428" s="95" t="s">
        <v>3911</v>
      </c>
      <c r="C21428" s="95"/>
      <c r="D21428" s="96" t="s">
        <v>20</v>
      </c>
      <c r="E21428" s="96"/>
      <c r="F21428" s="24" t="s">
        <v>2056</v>
      </c>
      <c r="G21428" s="97">
        <v>3.1E-2</v>
      </c>
      <c r="H21428" s="97"/>
      <c r="I21428" s="98">
        <v>24.94</v>
      </c>
      <c r="J21428" s="98"/>
      <c r="K21428" s="27">
        <f>TRUNC(TRUNC(G21428,8)*I21428,2)</f>
        <v>0.77</v>
      </c>
    </row>
    <row r="21429" spans="1:11" ht="18" customHeight="1" x14ac:dyDescent="0.25">
      <c r="A21429" s="9"/>
      <c r="B21429" s="9"/>
      <c r="C21429" s="9"/>
      <c r="D21429" s="9"/>
      <c r="E21429" s="9"/>
      <c r="F21429" s="9"/>
      <c r="G21429" s="91" t="s">
        <v>3912</v>
      </c>
      <c r="H21429" s="91"/>
      <c r="I21429" s="91"/>
      <c r="J21429" s="91"/>
      <c r="K21429" s="28">
        <f>SUM(K21428:K21428)</f>
        <v>0.77</v>
      </c>
    </row>
    <row r="21430" spans="1:11" ht="15" customHeight="1" x14ac:dyDescent="0.25">
      <c r="A21430" s="9"/>
      <c r="B21430" s="9"/>
      <c r="C21430" s="9"/>
      <c r="D21430" s="9"/>
      <c r="E21430" s="9"/>
      <c r="F21430" s="9"/>
      <c r="G21430" s="92" t="s">
        <v>3913</v>
      </c>
      <c r="H21430" s="92"/>
      <c r="I21430" s="92"/>
      <c r="J21430" s="92"/>
      <c r="K21430" s="29">
        <f>ROUND(SUM(K21426,K21429),2)</f>
        <v>4.5199999999999996</v>
      </c>
    </row>
    <row r="21431" spans="1:11" ht="9.9499999999999993" customHeight="1" x14ac:dyDescent="0.25">
      <c r="A21431" s="9"/>
      <c r="B21431" s="9"/>
      <c r="C21431" s="9"/>
      <c r="D21431" s="9"/>
      <c r="E21431" s="9"/>
      <c r="F21431" s="9"/>
      <c r="G21431" s="100"/>
      <c r="H21431" s="100"/>
      <c r="I21431" s="100"/>
      <c r="J21431" s="100"/>
      <c r="K21431" s="100"/>
    </row>
    <row r="21432" spans="1:11" ht="20.100000000000001" customHeight="1" x14ac:dyDescent="0.25">
      <c r="A21432" s="99" t="s">
        <v>3773</v>
      </c>
      <c r="B21432" s="99"/>
      <c r="C21432" s="99"/>
      <c r="D21432" s="99"/>
      <c r="E21432" s="99"/>
      <c r="F21432" s="99"/>
      <c r="G21432" s="99"/>
      <c r="H21432" s="99"/>
      <c r="I21432" s="99"/>
      <c r="J21432" s="99"/>
      <c r="K21432" s="99"/>
    </row>
    <row r="21433" spans="1:11" ht="15" customHeight="1" x14ac:dyDescent="0.25">
      <c r="A21433" s="93" t="s">
        <v>3916</v>
      </c>
      <c r="B21433" s="93"/>
      <c r="C21433" s="93"/>
      <c r="D21433" s="94" t="s">
        <v>3</v>
      </c>
      <c r="E21433" s="94"/>
      <c r="F21433" s="23" t="s">
        <v>4</v>
      </c>
      <c r="G21433" s="94" t="s">
        <v>3894</v>
      </c>
      <c r="H21433" s="94"/>
      <c r="I21433" s="94" t="s">
        <v>3895</v>
      </c>
      <c r="J21433" s="94"/>
      <c r="K21433" s="23" t="s">
        <v>3896</v>
      </c>
    </row>
    <row r="21434" spans="1:11" ht="29.1" customHeight="1" x14ac:dyDescent="0.25">
      <c r="A21434" s="24" t="s">
        <v>3963</v>
      </c>
      <c r="B21434" s="95" t="s">
        <v>3964</v>
      </c>
      <c r="C21434" s="95"/>
      <c r="D21434" s="96" t="s">
        <v>20</v>
      </c>
      <c r="E21434" s="96"/>
      <c r="F21434" s="24" t="s">
        <v>3936</v>
      </c>
      <c r="G21434" s="97">
        <v>0.86950000000000005</v>
      </c>
      <c r="H21434" s="97"/>
      <c r="I21434" s="98">
        <v>8.9</v>
      </c>
      <c r="J21434" s="98"/>
      <c r="K21434" s="27">
        <f>TRUNC(TRUNC(G21434,8)*I21434,2)</f>
        <v>7.73</v>
      </c>
    </row>
    <row r="21435" spans="1:11" ht="29.1" customHeight="1" x14ac:dyDescent="0.25">
      <c r="A21435" s="24" t="s">
        <v>3965</v>
      </c>
      <c r="B21435" s="95" t="s">
        <v>3966</v>
      </c>
      <c r="C21435" s="95"/>
      <c r="D21435" s="96" t="s">
        <v>20</v>
      </c>
      <c r="E21435" s="96"/>
      <c r="F21435" s="24" t="s">
        <v>30</v>
      </c>
      <c r="G21435" s="97">
        <v>1.137</v>
      </c>
      <c r="H21435" s="97"/>
      <c r="I21435" s="98">
        <v>32.76</v>
      </c>
      <c r="J21435" s="98"/>
      <c r="K21435" s="27">
        <f>TRUNC(TRUNC(G21435,8)*I21435,2)</f>
        <v>37.24</v>
      </c>
    </row>
    <row r="21436" spans="1:11" ht="21" customHeight="1" x14ac:dyDescent="0.25">
      <c r="A21436" s="24" t="s">
        <v>3967</v>
      </c>
      <c r="B21436" s="95" t="s">
        <v>3968</v>
      </c>
      <c r="C21436" s="95"/>
      <c r="D21436" s="96" t="s">
        <v>20</v>
      </c>
      <c r="E21436" s="96"/>
      <c r="F21436" s="24" t="s">
        <v>3936</v>
      </c>
      <c r="G21436" s="97">
        <v>0.86950000000000005</v>
      </c>
      <c r="H21436" s="97"/>
      <c r="I21436" s="98">
        <v>27.59</v>
      </c>
      <c r="J21436" s="98"/>
      <c r="K21436" s="27">
        <f>TRUNC(TRUNC(G21436,8)*I21436,2)</f>
        <v>23.98</v>
      </c>
    </row>
    <row r="21437" spans="1:11" ht="21" customHeight="1" x14ac:dyDescent="0.25">
      <c r="A21437" s="24" t="s">
        <v>3969</v>
      </c>
      <c r="B21437" s="95" t="s">
        <v>3970</v>
      </c>
      <c r="C21437" s="95"/>
      <c r="D21437" s="96" t="s">
        <v>20</v>
      </c>
      <c r="E21437" s="96"/>
      <c r="F21437" s="24" t="s">
        <v>30</v>
      </c>
      <c r="G21437" s="97">
        <v>1.137</v>
      </c>
      <c r="H21437" s="97"/>
      <c r="I21437" s="98">
        <v>28.09</v>
      </c>
      <c r="J21437" s="98"/>
      <c r="K21437" s="27">
        <f>TRUNC(TRUNC(G21437,8)*I21437,2)</f>
        <v>31.93</v>
      </c>
    </row>
    <row r="21438" spans="1:11" ht="18" customHeight="1" x14ac:dyDescent="0.25">
      <c r="A21438" s="9"/>
      <c r="B21438" s="9"/>
      <c r="C21438" s="9"/>
      <c r="D21438" s="9"/>
      <c r="E21438" s="9"/>
      <c r="F21438" s="9"/>
      <c r="G21438" s="91" t="s">
        <v>3919</v>
      </c>
      <c r="H21438" s="91"/>
      <c r="I21438" s="91"/>
      <c r="J21438" s="91"/>
      <c r="K21438" s="28">
        <f>SUM(K21434:K21437)</f>
        <v>100.88</v>
      </c>
    </row>
    <row r="21439" spans="1:11" ht="15" customHeight="1" x14ac:dyDescent="0.25">
      <c r="A21439" s="93" t="s">
        <v>3907</v>
      </c>
      <c r="B21439" s="93"/>
      <c r="C21439" s="93"/>
      <c r="D21439" s="94" t="s">
        <v>3</v>
      </c>
      <c r="E21439" s="94"/>
      <c r="F21439" s="23" t="s">
        <v>4</v>
      </c>
      <c r="G21439" s="94" t="s">
        <v>3894</v>
      </c>
      <c r="H21439" s="94"/>
      <c r="I21439" s="94" t="s">
        <v>3895</v>
      </c>
      <c r="J21439" s="94"/>
      <c r="K21439" s="23" t="s">
        <v>3896</v>
      </c>
    </row>
    <row r="21440" spans="1:11" ht="15" customHeight="1" x14ac:dyDescent="0.25">
      <c r="A21440" s="24" t="s">
        <v>3971</v>
      </c>
      <c r="B21440" s="95" t="s">
        <v>3972</v>
      </c>
      <c r="C21440" s="95"/>
      <c r="D21440" s="96" t="s">
        <v>20</v>
      </c>
      <c r="E21440" s="96"/>
      <c r="F21440" s="24" t="s">
        <v>2056</v>
      </c>
      <c r="G21440" s="97">
        <v>7.22E-2</v>
      </c>
      <c r="H21440" s="97"/>
      <c r="I21440" s="98">
        <v>32.69</v>
      </c>
      <c r="J21440" s="98"/>
      <c r="K21440" s="27">
        <f>TRUNC(TRUNC(G21440,8)*I21440,2)</f>
        <v>2.36</v>
      </c>
    </row>
    <row r="21441" spans="1:11" ht="15" customHeight="1" x14ac:dyDescent="0.25">
      <c r="A21441" s="24" t="s">
        <v>3910</v>
      </c>
      <c r="B21441" s="95" t="s">
        <v>3911</v>
      </c>
      <c r="C21441" s="95"/>
      <c r="D21441" s="96" t="s">
        <v>20</v>
      </c>
      <c r="E21441" s="96"/>
      <c r="F21441" s="24" t="s">
        <v>2056</v>
      </c>
      <c r="G21441" s="97">
        <v>0.44790000000000002</v>
      </c>
      <c r="H21441" s="97"/>
      <c r="I21441" s="98">
        <v>24.94</v>
      </c>
      <c r="J21441" s="98"/>
      <c r="K21441" s="27">
        <f>TRUNC(TRUNC(G21441,8)*I21441,2)</f>
        <v>11.17</v>
      </c>
    </row>
    <row r="21442" spans="1:11" ht="18" customHeight="1" x14ac:dyDescent="0.25">
      <c r="A21442" s="9"/>
      <c r="B21442" s="9"/>
      <c r="C21442" s="9"/>
      <c r="D21442" s="9"/>
      <c r="E21442" s="9"/>
      <c r="F21442" s="9"/>
      <c r="G21442" s="91" t="s">
        <v>3912</v>
      </c>
      <c r="H21442" s="91"/>
      <c r="I21442" s="91"/>
      <c r="J21442" s="91"/>
      <c r="K21442" s="28">
        <f>SUM(K21440:K21441)</f>
        <v>13.53</v>
      </c>
    </row>
    <row r="21443" spans="1:11" ht="15" customHeight="1" x14ac:dyDescent="0.25">
      <c r="A21443" s="9"/>
      <c r="B21443" s="9"/>
      <c r="C21443" s="9"/>
      <c r="D21443" s="9"/>
      <c r="E21443" s="9"/>
      <c r="F21443" s="9"/>
      <c r="G21443" s="92" t="s">
        <v>3913</v>
      </c>
      <c r="H21443" s="92"/>
      <c r="I21443" s="92"/>
      <c r="J21443" s="92"/>
      <c r="K21443" s="29">
        <f>ROUND(SUM(K21438,K21442),2)</f>
        <v>114.41</v>
      </c>
    </row>
    <row r="21444" spans="1:11" ht="9.9499999999999993" customHeight="1" x14ac:dyDescent="0.25">
      <c r="A21444" s="9"/>
      <c r="B21444" s="9"/>
      <c r="C21444" s="9"/>
      <c r="D21444" s="9"/>
      <c r="E21444" s="9"/>
      <c r="F21444" s="9"/>
      <c r="G21444" s="100"/>
      <c r="H21444" s="100"/>
      <c r="I21444" s="100"/>
      <c r="J21444" s="100"/>
      <c r="K21444" s="100"/>
    </row>
    <row r="21445" spans="1:11" ht="20.100000000000001" customHeight="1" x14ac:dyDescent="0.25">
      <c r="A21445" s="99" t="s">
        <v>3774</v>
      </c>
      <c r="B21445" s="99"/>
      <c r="C21445" s="99"/>
      <c r="D21445" s="99"/>
      <c r="E21445" s="99"/>
      <c r="F21445" s="99"/>
      <c r="G21445" s="99"/>
      <c r="H21445" s="99"/>
      <c r="I21445" s="99"/>
      <c r="J21445" s="99"/>
      <c r="K21445" s="99"/>
    </row>
    <row r="21446" spans="1:11" ht="15" customHeight="1" x14ac:dyDescent="0.25">
      <c r="A21446" s="93" t="s">
        <v>3916</v>
      </c>
      <c r="B21446" s="93"/>
      <c r="C21446" s="93"/>
      <c r="D21446" s="94" t="s">
        <v>3</v>
      </c>
      <c r="E21446" s="94"/>
      <c r="F21446" s="23" t="s">
        <v>4</v>
      </c>
      <c r="G21446" s="94" t="s">
        <v>3894</v>
      </c>
      <c r="H21446" s="94"/>
      <c r="I21446" s="94" t="s">
        <v>3895</v>
      </c>
      <c r="J21446" s="94"/>
      <c r="K21446" s="23" t="s">
        <v>3896</v>
      </c>
    </row>
    <row r="21447" spans="1:11" ht="38.1" customHeight="1" x14ac:dyDescent="0.25">
      <c r="A21447" s="24" t="s">
        <v>3973</v>
      </c>
      <c r="B21447" s="95" t="s">
        <v>3974</v>
      </c>
      <c r="C21447" s="95"/>
      <c r="D21447" s="96" t="s">
        <v>20</v>
      </c>
      <c r="E21447" s="96"/>
      <c r="F21447" s="24" t="s">
        <v>3936</v>
      </c>
      <c r="G21447" s="97">
        <v>6.3E-3</v>
      </c>
      <c r="H21447" s="97"/>
      <c r="I21447" s="98">
        <v>94.61</v>
      </c>
      <c r="J21447" s="98"/>
      <c r="K21447" s="27">
        <f>TRUNC(TRUNC(G21447,8)*I21447,2)</f>
        <v>0.59</v>
      </c>
    </row>
    <row r="21448" spans="1:11" ht="38.1" customHeight="1" x14ac:dyDescent="0.25">
      <c r="A21448" s="24" t="s">
        <v>3975</v>
      </c>
      <c r="B21448" s="95" t="s">
        <v>3976</v>
      </c>
      <c r="C21448" s="95"/>
      <c r="D21448" s="96" t="s">
        <v>20</v>
      </c>
      <c r="E21448" s="96"/>
      <c r="F21448" s="24" t="s">
        <v>30</v>
      </c>
      <c r="G21448" s="97">
        <v>1.0200000000000001E-2</v>
      </c>
      <c r="H21448" s="97"/>
      <c r="I21448" s="98">
        <v>370.94</v>
      </c>
      <c r="J21448" s="98"/>
      <c r="K21448" s="27">
        <f>TRUNC(TRUNC(G21448,8)*I21448,2)</f>
        <v>3.78</v>
      </c>
    </row>
    <row r="21449" spans="1:11" ht="29.1" customHeight="1" x14ac:dyDescent="0.25">
      <c r="A21449" s="24" t="s">
        <v>3977</v>
      </c>
      <c r="B21449" s="95" t="s">
        <v>3978</v>
      </c>
      <c r="C21449" s="95"/>
      <c r="D21449" s="96" t="s">
        <v>20</v>
      </c>
      <c r="E21449" s="96"/>
      <c r="F21449" s="24" t="s">
        <v>3936</v>
      </c>
      <c r="G21449" s="97">
        <v>4.8999999999999998E-3</v>
      </c>
      <c r="H21449" s="97"/>
      <c r="I21449" s="98">
        <v>74.180000000000007</v>
      </c>
      <c r="J21449" s="98"/>
      <c r="K21449" s="27">
        <f>TRUNC(TRUNC(G21449,8)*I21449,2)</f>
        <v>0.36</v>
      </c>
    </row>
    <row r="21450" spans="1:11" ht="29.1" customHeight="1" x14ac:dyDescent="0.25">
      <c r="A21450" s="24" t="s">
        <v>3979</v>
      </c>
      <c r="B21450" s="95" t="s">
        <v>3980</v>
      </c>
      <c r="C21450" s="95"/>
      <c r="D21450" s="96" t="s">
        <v>20</v>
      </c>
      <c r="E21450" s="96"/>
      <c r="F21450" s="24" t="s">
        <v>30</v>
      </c>
      <c r="G21450" s="97">
        <v>5.5999999999999999E-3</v>
      </c>
      <c r="H21450" s="97"/>
      <c r="I21450" s="98">
        <v>166.79</v>
      </c>
      <c r="J21450" s="98"/>
      <c r="K21450" s="27">
        <f>TRUNC(TRUNC(G21450,8)*I21450,2)</f>
        <v>0.93</v>
      </c>
    </row>
    <row r="21451" spans="1:11" ht="18" customHeight="1" x14ac:dyDescent="0.25">
      <c r="A21451" s="9"/>
      <c r="B21451" s="9"/>
      <c r="C21451" s="9"/>
      <c r="D21451" s="9"/>
      <c r="E21451" s="9"/>
      <c r="F21451" s="9"/>
      <c r="G21451" s="91" t="s">
        <v>3919</v>
      </c>
      <c r="H21451" s="91"/>
      <c r="I21451" s="91"/>
      <c r="J21451" s="91"/>
      <c r="K21451" s="28">
        <f>SUM(K21447:K21450)</f>
        <v>5.66</v>
      </c>
    </row>
    <row r="21452" spans="1:11" ht="15" customHeight="1" x14ac:dyDescent="0.25">
      <c r="A21452" s="9"/>
      <c r="B21452" s="9"/>
      <c r="C21452" s="9"/>
      <c r="D21452" s="9"/>
      <c r="E21452" s="9"/>
      <c r="F21452" s="9"/>
      <c r="G21452" s="92" t="s">
        <v>3913</v>
      </c>
      <c r="H21452" s="92"/>
      <c r="I21452" s="92"/>
      <c r="J21452" s="92"/>
      <c r="K21452" s="29">
        <f>ROUND(SUM(K21451),2)</f>
        <v>5.66</v>
      </c>
    </row>
    <row r="21453" spans="1:11" ht="9.9499999999999993" customHeight="1" x14ac:dyDescent="0.25">
      <c r="A21453" s="9"/>
      <c r="B21453" s="9"/>
      <c r="C21453" s="9"/>
      <c r="D21453" s="9"/>
      <c r="E21453" s="9"/>
      <c r="F21453" s="9"/>
      <c r="G21453" s="100"/>
      <c r="H21453" s="100"/>
      <c r="I21453" s="100"/>
      <c r="J21453" s="100"/>
      <c r="K21453" s="100"/>
    </row>
    <row r="21454" spans="1:11" ht="20.100000000000001" customHeight="1" x14ac:dyDescent="0.25">
      <c r="A21454" s="99" t="s">
        <v>3775</v>
      </c>
      <c r="B21454" s="99"/>
      <c r="C21454" s="99"/>
      <c r="D21454" s="99"/>
      <c r="E21454" s="99"/>
      <c r="F21454" s="99"/>
      <c r="G21454" s="99"/>
      <c r="H21454" s="99"/>
      <c r="I21454" s="99"/>
      <c r="J21454" s="99"/>
      <c r="K21454" s="99"/>
    </row>
    <row r="21455" spans="1:11" ht="15" customHeight="1" x14ac:dyDescent="0.25">
      <c r="A21455" s="93" t="s">
        <v>3916</v>
      </c>
      <c r="B21455" s="93"/>
      <c r="C21455" s="93"/>
      <c r="D21455" s="94" t="s">
        <v>3</v>
      </c>
      <c r="E21455" s="94"/>
      <c r="F21455" s="23" t="s">
        <v>4</v>
      </c>
      <c r="G21455" s="94" t="s">
        <v>3894</v>
      </c>
      <c r="H21455" s="94"/>
      <c r="I21455" s="94" t="s">
        <v>3895</v>
      </c>
      <c r="J21455" s="94"/>
      <c r="K21455" s="23" t="s">
        <v>3896</v>
      </c>
    </row>
    <row r="21456" spans="1:11" ht="38.1" customHeight="1" x14ac:dyDescent="0.25">
      <c r="A21456" s="24" t="s">
        <v>3973</v>
      </c>
      <c r="B21456" s="95" t="s">
        <v>3974</v>
      </c>
      <c r="C21456" s="95"/>
      <c r="D21456" s="96" t="s">
        <v>20</v>
      </c>
      <c r="E21456" s="96"/>
      <c r="F21456" s="24" t="s">
        <v>3936</v>
      </c>
      <c r="G21456" s="97">
        <v>1.2999999999999999E-3</v>
      </c>
      <c r="H21456" s="97"/>
      <c r="I21456" s="98">
        <v>94.61</v>
      </c>
      <c r="J21456" s="98"/>
      <c r="K21456" s="27">
        <f>TRUNC(TRUNC(G21456,8)*I21456,2)</f>
        <v>0.12</v>
      </c>
    </row>
    <row r="21457" spans="1:11" ht="38.1" customHeight="1" x14ac:dyDescent="0.25">
      <c r="A21457" s="24" t="s">
        <v>3975</v>
      </c>
      <c r="B21457" s="95" t="s">
        <v>3976</v>
      </c>
      <c r="C21457" s="95"/>
      <c r="D21457" s="96" t="s">
        <v>20</v>
      </c>
      <c r="E21457" s="96"/>
      <c r="F21457" s="24" t="s">
        <v>30</v>
      </c>
      <c r="G21457" s="97">
        <v>3.0999999999999999E-3</v>
      </c>
      <c r="H21457" s="97"/>
      <c r="I21457" s="98">
        <v>370.94</v>
      </c>
      <c r="J21457" s="98"/>
      <c r="K21457" s="27">
        <f>TRUNC(TRUNC(G21457,8)*I21457,2)</f>
        <v>1.1399999999999999</v>
      </c>
    </row>
    <row r="21458" spans="1:11" ht="18" customHeight="1" x14ac:dyDescent="0.25">
      <c r="A21458" s="9"/>
      <c r="B21458" s="9"/>
      <c r="C21458" s="9"/>
      <c r="D21458" s="9"/>
      <c r="E21458" s="9"/>
      <c r="F21458" s="9"/>
      <c r="G21458" s="91" t="s">
        <v>3919</v>
      </c>
      <c r="H21458" s="91"/>
      <c r="I21458" s="91"/>
      <c r="J21458" s="91"/>
      <c r="K21458" s="28">
        <f>SUM(K21456:K21457)</f>
        <v>1.2599999999999998</v>
      </c>
    </row>
    <row r="21459" spans="1:11" ht="15" customHeight="1" x14ac:dyDescent="0.25">
      <c r="A21459" s="9"/>
      <c r="B21459" s="9"/>
      <c r="C21459" s="9"/>
      <c r="D21459" s="9"/>
      <c r="E21459" s="9"/>
      <c r="F21459" s="9"/>
      <c r="G21459" s="92" t="s">
        <v>3913</v>
      </c>
      <c r="H21459" s="92"/>
      <c r="I21459" s="92"/>
      <c r="J21459" s="92"/>
      <c r="K21459" s="29">
        <f>ROUND(SUM(K21458),2)</f>
        <v>1.26</v>
      </c>
    </row>
    <row r="21460" spans="1:11" ht="9.9499999999999993" customHeight="1" x14ac:dyDescent="0.25">
      <c r="A21460" s="9"/>
      <c r="B21460" s="9"/>
      <c r="C21460" s="9"/>
      <c r="D21460" s="9"/>
      <c r="E21460" s="9"/>
      <c r="F21460" s="9"/>
      <c r="G21460" s="100"/>
      <c r="H21460" s="100"/>
      <c r="I21460" s="100"/>
      <c r="J21460" s="100"/>
      <c r="K21460" s="100"/>
    </row>
    <row r="21461" spans="1:11" ht="20.100000000000001" customHeight="1" x14ac:dyDescent="0.25">
      <c r="A21461" s="99" t="s">
        <v>3776</v>
      </c>
      <c r="B21461" s="99"/>
      <c r="C21461" s="99"/>
      <c r="D21461" s="99"/>
      <c r="E21461" s="99"/>
      <c r="F21461" s="99"/>
      <c r="G21461" s="99"/>
      <c r="H21461" s="99"/>
      <c r="I21461" s="99"/>
      <c r="J21461" s="99"/>
      <c r="K21461" s="99"/>
    </row>
    <row r="21462" spans="1:11" ht="15" customHeight="1" x14ac:dyDescent="0.25">
      <c r="A21462" s="93" t="s">
        <v>3916</v>
      </c>
      <c r="B21462" s="93"/>
      <c r="C21462" s="93"/>
      <c r="D21462" s="94" t="s">
        <v>3</v>
      </c>
      <c r="E21462" s="94"/>
      <c r="F21462" s="23" t="s">
        <v>4</v>
      </c>
      <c r="G21462" s="94" t="s">
        <v>3894</v>
      </c>
      <c r="H21462" s="94"/>
      <c r="I21462" s="94" t="s">
        <v>3895</v>
      </c>
      <c r="J21462" s="94"/>
      <c r="K21462" s="23" t="s">
        <v>3896</v>
      </c>
    </row>
    <row r="21463" spans="1:11" ht="38.1" customHeight="1" x14ac:dyDescent="0.25">
      <c r="A21463" s="24" t="s">
        <v>3973</v>
      </c>
      <c r="B21463" s="95" t="s">
        <v>3974</v>
      </c>
      <c r="C21463" s="95"/>
      <c r="D21463" s="96" t="s">
        <v>20</v>
      </c>
      <c r="E21463" s="96"/>
      <c r="F21463" s="24" t="s">
        <v>3936</v>
      </c>
      <c r="G21463" s="97">
        <v>5.0000000000000001E-4</v>
      </c>
      <c r="H21463" s="97"/>
      <c r="I21463" s="98">
        <v>94.61</v>
      </c>
      <c r="J21463" s="98"/>
      <c r="K21463" s="27">
        <f>TRUNC(TRUNC(G21463,8)*I21463,2)</f>
        <v>0.04</v>
      </c>
    </row>
    <row r="21464" spans="1:11" ht="38.1" customHeight="1" x14ac:dyDescent="0.25">
      <c r="A21464" s="24" t="s">
        <v>3975</v>
      </c>
      <c r="B21464" s="95" t="s">
        <v>3976</v>
      </c>
      <c r="C21464" s="95"/>
      <c r="D21464" s="96" t="s">
        <v>20</v>
      </c>
      <c r="E21464" s="96"/>
      <c r="F21464" s="24" t="s">
        <v>30</v>
      </c>
      <c r="G21464" s="97">
        <v>1.1999999999999999E-3</v>
      </c>
      <c r="H21464" s="97"/>
      <c r="I21464" s="98">
        <v>370.94</v>
      </c>
      <c r="J21464" s="98"/>
      <c r="K21464" s="27">
        <f>TRUNC(TRUNC(G21464,8)*I21464,2)</f>
        <v>0.44</v>
      </c>
    </row>
    <row r="21465" spans="1:11" ht="18" customHeight="1" x14ac:dyDescent="0.25">
      <c r="A21465" s="9"/>
      <c r="B21465" s="9"/>
      <c r="C21465" s="9"/>
      <c r="D21465" s="9"/>
      <c r="E21465" s="9"/>
      <c r="F21465" s="9"/>
      <c r="G21465" s="91" t="s">
        <v>3919</v>
      </c>
      <c r="H21465" s="91"/>
      <c r="I21465" s="91"/>
      <c r="J21465" s="91"/>
      <c r="K21465" s="28">
        <f>SUM(K21463:K21464)</f>
        <v>0.48</v>
      </c>
    </row>
    <row r="21466" spans="1:11" ht="15" customHeight="1" x14ac:dyDescent="0.25">
      <c r="A21466" s="9"/>
      <c r="B21466" s="9"/>
      <c r="C21466" s="9"/>
      <c r="D21466" s="9"/>
      <c r="E21466" s="9"/>
      <c r="F21466" s="9"/>
      <c r="G21466" s="92" t="s">
        <v>3913</v>
      </c>
      <c r="H21466" s="92"/>
      <c r="I21466" s="92"/>
      <c r="J21466" s="92"/>
      <c r="K21466" s="29">
        <f>ROUND(SUM(K21465),2)</f>
        <v>0.48</v>
      </c>
    </row>
    <row r="21467" spans="1:11" ht="9.9499999999999993" customHeight="1" x14ac:dyDescent="0.25">
      <c r="A21467" s="9"/>
      <c r="B21467" s="9"/>
      <c r="C21467" s="9"/>
      <c r="D21467" s="9"/>
      <c r="E21467" s="9"/>
      <c r="F21467" s="9"/>
      <c r="G21467" s="100"/>
      <c r="H21467" s="100"/>
      <c r="I21467" s="100"/>
      <c r="J21467" s="100"/>
      <c r="K21467" s="100"/>
    </row>
    <row r="21468" spans="1:11" ht="20.100000000000001" customHeight="1" x14ac:dyDescent="0.25">
      <c r="A21468" s="99" t="s">
        <v>3777</v>
      </c>
      <c r="B21468" s="99"/>
      <c r="C21468" s="99"/>
      <c r="D21468" s="99"/>
      <c r="E21468" s="99"/>
      <c r="F21468" s="99"/>
      <c r="G21468" s="99"/>
      <c r="H21468" s="99"/>
      <c r="I21468" s="99"/>
      <c r="J21468" s="99"/>
      <c r="K21468" s="99"/>
    </row>
    <row r="21469" spans="1:11" ht="15" customHeight="1" x14ac:dyDescent="0.25">
      <c r="A21469" s="93" t="s">
        <v>3981</v>
      </c>
      <c r="B21469" s="93"/>
      <c r="C21469" s="93"/>
      <c r="D21469" s="94" t="s">
        <v>3</v>
      </c>
      <c r="E21469" s="94"/>
      <c r="F21469" s="23" t="s">
        <v>4</v>
      </c>
      <c r="G21469" s="94" t="s">
        <v>3894</v>
      </c>
      <c r="H21469" s="94"/>
      <c r="I21469" s="94" t="s">
        <v>3895</v>
      </c>
      <c r="J21469" s="94"/>
      <c r="K21469" s="23" t="s">
        <v>3896</v>
      </c>
    </row>
    <row r="21470" spans="1:11" ht="21" customHeight="1" x14ac:dyDescent="0.25">
      <c r="A21470" s="24" t="s">
        <v>70</v>
      </c>
      <c r="B21470" s="95" t="s">
        <v>3982</v>
      </c>
      <c r="C21470" s="95"/>
      <c r="D21470" s="96" t="s">
        <v>25</v>
      </c>
      <c r="E21470" s="96"/>
      <c r="F21470" s="24" t="s">
        <v>61</v>
      </c>
      <c r="G21470" s="97">
        <v>1</v>
      </c>
      <c r="H21470" s="97"/>
      <c r="I21470" s="98">
        <v>28.42</v>
      </c>
      <c r="J21470" s="98"/>
      <c r="K21470" s="27">
        <f>ROUND(ROUND(G21470,8)*I21470,2)</f>
        <v>28.42</v>
      </c>
    </row>
    <row r="21471" spans="1:11" ht="15" customHeight="1" x14ac:dyDescent="0.25">
      <c r="A21471" s="9"/>
      <c r="B21471" s="9"/>
      <c r="C21471" s="9"/>
      <c r="D21471" s="9"/>
      <c r="E21471" s="9"/>
      <c r="F21471" s="9"/>
      <c r="G21471" s="91" t="s">
        <v>3983</v>
      </c>
      <c r="H21471" s="91"/>
      <c r="I21471" s="91"/>
      <c r="J21471" s="91"/>
      <c r="K21471" s="28">
        <f>SUM(K21470:K21470)</f>
        <v>28.42</v>
      </c>
    </row>
    <row r="21472" spans="1:11" ht="15" customHeight="1" x14ac:dyDescent="0.25">
      <c r="A21472" s="9"/>
      <c r="B21472" s="9"/>
      <c r="C21472" s="9"/>
      <c r="D21472" s="9"/>
      <c r="E21472" s="9"/>
      <c r="F21472" s="9"/>
      <c r="G21472" s="92" t="s">
        <v>3913</v>
      </c>
      <c r="H21472" s="92"/>
      <c r="I21472" s="92"/>
      <c r="J21472" s="92"/>
      <c r="K21472" s="29">
        <f>ROUND(SUM(K21471),2)</f>
        <v>28.42</v>
      </c>
    </row>
    <row r="21473" spans="1:11" ht="9.9499999999999993" customHeight="1" x14ac:dyDescent="0.25">
      <c r="A21473" s="9"/>
      <c r="B21473" s="9"/>
      <c r="C21473" s="9"/>
      <c r="D21473" s="9"/>
      <c r="E21473" s="9"/>
      <c r="F21473" s="9"/>
      <c r="G21473" s="100"/>
      <c r="H21473" s="100"/>
      <c r="I21473" s="100"/>
      <c r="J21473" s="100"/>
      <c r="K21473" s="100"/>
    </row>
    <row r="21474" spans="1:11" ht="20.100000000000001" customHeight="1" x14ac:dyDescent="0.25">
      <c r="A21474" s="99" t="s">
        <v>3778</v>
      </c>
      <c r="B21474" s="99"/>
      <c r="C21474" s="99"/>
      <c r="D21474" s="99"/>
      <c r="E21474" s="99"/>
      <c r="F21474" s="99"/>
      <c r="G21474" s="99"/>
      <c r="H21474" s="99"/>
      <c r="I21474" s="99"/>
      <c r="J21474" s="99"/>
      <c r="K21474" s="99"/>
    </row>
    <row r="21475" spans="1:11" ht="15" customHeight="1" x14ac:dyDescent="0.25">
      <c r="A21475" s="93" t="s">
        <v>3916</v>
      </c>
      <c r="B21475" s="93"/>
      <c r="C21475" s="93"/>
      <c r="D21475" s="94" t="s">
        <v>3</v>
      </c>
      <c r="E21475" s="94"/>
      <c r="F21475" s="23" t="s">
        <v>4</v>
      </c>
      <c r="G21475" s="94" t="s">
        <v>3894</v>
      </c>
      <c r="H21475" s="94"/>
      <c r="I21475" s="94" t="s">
        <v>3895</v>
      </c>
      <c r="J21475" s="94"/>
      <c r="K21475" s="23" t="s">
        <v>3896</v>
      </c>
    </row>
    <row r="21476" spans="1:11" ht="38.1" customHeight="1" x14ac:dyDescent="0.25">
      <c r="A21476" s="24" t="s">
        <v>3973</v>
      </c>
      <c r="B21476" s="95" t="s">
        <v>3974</v>
      </c>
      <c r="C21476" s="95"/>
      <c r="D21476" s="96" t="s">
        <v>20</v>
      </c>
      <c r="E21476" s="96"/>
      <c r="F21476" s="24" t="s">
        <v>3936</v>
      </c>
      <c r="G21476" s="97">
        <v>1.2999999999999999E-3</v>
      </c>
      <c r="H21476" s="97"/>
      <c r="I21476" s="98">
        <v>94.61</v>
      </c>
      <c r="J21476" s="98"/>
      <c r="K21476" s="27">
        <f>TRUNC(TRUNC(G21476,8)*I21476,2)</f>
        <v>0.12</v>
      </c>
    </row>
    <row r="21477" spans="1:11" ht="38.1" customHeight="1" x14ac:dyDescent="0.25">
      <c r="A21477" s="24" t="s">
        <v>3975</v>
      </c>
      <c r="B21477" s="95" t="s">
        <v>3976</v>
      </c>
      <c r="C21477" s="95"/>
      <c r="D21477" s="96" t="s">
        <v>20</v>
      </c>
      <c r="E21477" s="96"/>
      <c r="F21477" s="24" t="s">
        <v>30</v>
      </c>
      <c r="G21477" s="97">
        <v>3.0999999999999999E-3</v>
      </c>
      <c r="H21477" s="97"/>
      <c r="I21477" s="98">
        <v>370.94</v>
      </c>
      <c r="J21477" s="98"/>
      <c r="K21477" s="27">
        <f>TRUNC(TRUNC(G21477,8)*I21477,2)</f>
        <v>1.1399999999999999</v>
      </c>
    </row>
    <row r="21478" spans="1:11" ht="18" customHeight="1" x14ac:dyDescent="0.25">
      <c r="A21478" s="9"/>
      <c r="B21478" s="9"/>
      <c r="C21478" s="9"/>
      <c r="D21478" s="9"/>
      <c r="E21478" s="9"/>
      <c r="F21478" s="9"/>
      <c r="G21478" s="91" t="s">
        <v>3919</v>
      </c>
      <c r="H21478" s="91"/>
      <c r="I21478" s="91"/>
      <c r="J21478" s="91"/>
      <c r="K21478" s="28">
        <f>SUM(K21476:K21477)</f>
        <v>1.2599999999999998</v>
      </c>
    </row>
    <row r="21479" spans="1:11" ht="15" customHeight="1" x14ac:dyDescent="0.25">
      <c r="A21479" s="9"/>
      <c r="B21479" s="9"/>
      <c r="C21479" s="9"/>
      <c r="D21479" s="9"/>
      <c r="E21479" s="9"/>
      <c r="F21479" s="9"/>
      <c r="G21479" s="92" t="s">
        <v>3913</v>
      </c>
      <c r="H21479" s="92"/>
      <c r="I21479" s="92"/>
      <c r="J21479" s="92"/>
      <c r="K21479" s="29">
        <f>ROUND(SUM(K21478),2)</f>
        <v>1.26</v>
      </c>
    </row>
    <row r="21480" spans="1:11" ht="9.9499999999999993" customHeight="1" x14ac:dyDescent="0.25">
      <c r="A21480" s="9"/>
      <c r="B21480" s="9"/>
      <c r="C21480" s="9"/>
      <c r="D21480" s="9"/>
      <c r="E21480" s="9"/>
      <c r="F21480" s="9"/>
      <c r="G21480" s="100"/>
      <c r="H21480" s="100"/>
      <c r="I21480" s="100"/>
      <c r="J21480" s="100"/>
      <c r="K21480" s="100"/>
    </row>
    <row r="21481" spans="1:11" ht="20.100000000000001" customHeight="1" x14ac:dyDescent="0.25">
      <c r="A21481" s="99" t="s">
        <v>3779</v>
      </c>
      <c r="B21481" s="99"/>
      <c r="C21481" s="99"/>
      <c r="D21481" s="99"/>
      <c r="E21481" s="99"/>
      <c r="F21481" s="99"/>
      <c r="G21481" s="99"/>
      <c r="H21481" s="99"/>
      <c r="I21481" s="99"/>
      <c r="J21481" s="99"/>
      <c r="K21481" s="99"/>
    </row>
    <row r="21482" spans="1:11" ht="12.95" customHeight="1" x14ac:dyDescent="0.25">
      <c r="A21482" s="107" t="s">
        <v>3984</v>
      </c>
      <c r="B21482" s="107"/>
      <c r="C21482" s="107"/>
      <c r="D21482" s="108" t="s">
        <v>3985</v>
      </c>
      <c r="E21482" s="87" t="s">
        <v>3986</v>
      </c>
      <c r="F21482" s="87"/>
      <c r="G21482" s="87" t="s">
        <v>3987</v>
      </c>
      <c r="H21482" s="87"/>
      <c r="I21482" s="87"/>
      <c r="J21482" s="87"/>
      <c r="K21482" s="87" t="s">
        <v>3988</v>
      </c>
    </row>
    <row r="21483" spans="1:11" ht="12" customHeight="1" x14ac:dyDescent="0.25">
      <c r="A21483" s="107"/>
      <c r="B21483" s="107"/>
      <c r="C21483" s="107"/>
      <c r="D21483" s="108"/>
      <c r="E21483" s="23" t="s">
        <v>3989</v>
      </c>
      <c r="F21483" s="23" t="s">
        <v>3990</v>
      </c>
      <c r="G21483" s="94" t="s">
        <v>3989</v>
      </c>
      <c r="H21483" s="94"/>
      <c r="I21483" s="94" t="s">
        <v>3990</v>
      </c>
      <c r="J21483" s="94"/>
      <c r="K21483" s="87"/>
    </row>
    <row r="21484" spans="1:11" ht="15" customHeight="1" x14ac:dyDescent="0.25">
      <c r="A21484" s="6" t="s">
        <v>3991</v>
      </c>
      <c r="B21484" s="104" t="s">
        <v>3992</v>
      </c>
      <c r="C21484" s="104"/>
      <c r="D21484" s="31">
        <v>1</v>
      </c>
      <c r="E21484" s="32">
        <v>0.34</v>
      </c>
      <c r="F21484" s="32">
        <v>0.66</v>
      </c>
      <c r="G21484" s="105">
        <v>355.46550000000002</v>
      </c>
      <c r="H21484" s="105"/>
      <c r="I21484" s="105">
        <v>95.872399999999999</v>
      </c>
      <c r="J21484" s="105"/>
      <c r="K21484" s="33">
        <f>ROUND(D21484*(ROUND(E21484*G21484,4)+ROUND(F21484*I21484,4)),4)</f>
        <v>184.13409999999999</v>
      </c>
    </row>
    <row r="21485" spans="1:11" ht="15" customHeight="1" x14ac:dyDescent="0.25">
      <c r="A21485" s="6" t="s">
        <v>3993</v>
      </c>
      <c r="B21485" s="104" t="s">
        <v>3994</v>
      </c>
      <c r="C21485" s="104"/>
      <c r="D21485" s="31">
        <v>1</v>
      </c>
      <c r="E21485" s="32">
        <v>1</v>
      </c>
      <c r="F21485" s="32">
        <v>0</v>
      </c>
      <c r="G21485" s="105">
        <v>365.3972</v>
      </c>
      <c r="H21485" s="105"/>
      <c r="I21485" s="105">
        <v>147.8879</v>
      </c>
      <c r="J21485" s="105"/>
      <c r="K21485" s="33">
        <f>ROUND(D21485*(ROUND(E21485*G21485,4)+ROUND(F21485*I21485,4)),4)</f>
        <v>365.3972</v>
      </c>
    </row>
    <row r="21486" spans="1:11" ht="15" customHeight="1" x14ac:dyDescent="0.25">
      <c r="A21486" s="6" t="s">
        <v>3995</v>
      </c>
      <c r="B21486" s="104" t="s">
        <v>3996</v>
      </c>
      <c r="C21486" s="104"/>
      <c r="D21486" s="31">
        <v>1</v>
      </c>
      <c r="E21486" s="32">
        <v>0.97</v>
      </c>
      <c r="F21486" s="32">
        <v>0.03</v>
      </c>
      <c r="G21486" s="105">
        <v>324.64210000000003</v>
      </c>
      <c r="H21486" s="105"/>
      <c r="I21486" s="105">
        <v>159.20740000000001</v>
      </c>
      <c r="J21486" s="105"/>
      <c r="K21486" s="33">
        <f>ROUND(D21486*(ROUND(E21486*G21486,4)+ROUND(F21486*I21486,4)),4)</f>
        <v>319.67899999999997</v>
      </c>
    </row>
    <row r="21487" spans="1:11" ht="15.95" customHeight="1" x14ac:dyDescent="0.25">
      <c r="A21487" s="6" t="s">
        <v>3997</v>
      </c>
      <c r="B21487" s="104" t="s">
        <v>3998</v>
      </c>
      <c r="C21487" s="104"/>
      <c r="D21487" s="31">
        <v>1</v>
      </c>
      <c r="E21487" s="32">
        <v>0.79</v>
      </c>
      <c r="F21487" s="32">
        <v>0.21</v>
      </c>
      <c r="G21487" s="105">
        <v>284.72230000000002</v>
      </c>
      <c r="H21487" s="105"/>
      <c r="I21487" s="105">
        <v>125.70480000000001</v>
      </c>
      <c r="J21487" s="105"/>
      <c r="K21487" s="33">
        <f>ROUND(D21487*(ROUND(E21487*G21487,4)+ROUND(F21487*I21487,4)),4)</f>
        <v>251.32859999999999</v>
      </c>
    </row>
    <row r="21488" spans="1:11" ht="15" customHeight="1" x14ac:dyDescent="0.25">
      <c r="A21488" s="1"/>
      <c r="B21488" s="1"/>
      <c r="C21488" s="1"/>
      <c r="D21488" s="1"/>
      <c r="E21488" s="1"/>
      <c r="F21488" s="1"/>
      <c r="G21488" s="85" t="s">
        <v>3999</v>
      </c>
      <c r="H21488" s="85"/>
      <c r="I21488" s="85"/>
      <c r="J21488" s="85"/>
      <c r="K21488" s="34">
        <f>SUM(K21483:K21487)</f>
        <v>1120.5389</v>
      </c>
    </row>
    <row r="21489" spans="1:11" ht="20.100000000000001" customHeight="1" x14ac:dyDescent="0.25">
      <c r="A21489" s="106" t="s">
        <v>4000</v>
      </c>
      <c r="B21489" s="106"/>
      <c r="C21489" s="106"/>
      <c r="D21489" s="106"/>
      <c r="E21489" s="106"/>
      <c r="F21489" s="2" t="s">
        <v>4</v>
      </c>
      <c r="G21489" s="87" t="s">
        <v>4001</v>
      </c>
      <c r="H21489" s="87"/>
      <c r="I21489" s="87" t="s">
        <v>4002</v>
      </c>
      <c r="J21489" s="87"/>
      <c r="K21489" s="2" t="s">
        <v>3988</v>
      </c>
    </row>
    <row r="21490" spans="1:11" ht="15" customHeight="1" x14ac:dyDescent="0.25">
      <c r="A21490" s="6" t="s">
        <v>4003</v>
      </c>
      <c r="B21490" s="101" t="s">
        <v>4004</v>
      </c>
      <c r="C21490" s="101"/>
      <c r="D21490" s="101"/>
      <c r="E21490" s="101"/>
      <c r="F21490" s="6" t="s">
        <v>3940</v>
      </c>
      <c r="G21490" s="114">
        <v>1</v>
      </c>
      <c r="H21490" s="114"/>
      <c r="I21490" s="115">
        <v>22.527200000000001</v>
      </c>
      <c r="J21490" s="115"/>
      <c r="K21490" s="35">
        <f>ROUND(ROUND(G21490,5)*I21490,4)</f>
        <v>22.527200000000001</v>
      </c>
    </row>
    <row r="21491" spans="1:11" ht="15" customHeight="1" x14ac:dyDescent="0.25">
      <c r="A21491" s="1"/>
      <c r="B21491" s="1"/>
      <c r="C21491" s="1"/>
      <c r="D21491" s="1"/>
      <c r="E21491" s="1"/>
      <c r="F21491" s="1"/>
      <c r="G21491" s="85" t="s">
        <v>4005</v>
      </c>
      <c r="H21491" s="85"/>
      <c r="I21491" s="85"/>
      <c r="J21491" s="85"/>
      <c r="K21491" s="36">
        <f>SUM(K21490:K21490)</f>
        <v>22.527200000000001</v>
      </c>
    </row>
    <row r="21492" spans="1:11" ht="15" customHeight="1" x14ac:dyDescent="0.25">
      <c r="A21492" s="9"/>
      <c r="B21492" s="9"/>
      <c r="C21492" s="9"/>
      <c r="D21492" s="9"/>
      <c r="E21492" s="9"/>
      <c r="F21492" s="9"/>
      <c r="G21492" s="92" t="s">
        <v>4006</v>
      </c>
      <c r="H21492" s="92"/>
      <c r="I21492" s="92"/>
      <c r="J21492" s="92"/>
      <c r="K21492" s="33">
        <f>SUM(K21488,K21491)</f>
        <v>1143.0661</v>
      </c>
    </row>
    <row r="21493" spans="1:11" ht="15" customHeight="1" x14ac:dyDescent="0.25">
      <c r="A21493" s="9"/>
      <c r="B21493" s="9"/>
      <c r="C21493" s="9"/>
      <c r="D21493" s="9"/>
      <c r="E21493" s="9"/>
      <c r="F21493" s="9"/>
      <c r="G21493" s="92" t="s">
        <v>4007</v>
      </c>
      <c r="H21493" s="92"/>
      <c r="I21493" s="92"/>
      <c r="J21493" s="92"/>
      <c r="K21493" s="37">
        <v>113.18</v>
      </c>
    </row>
    <row r="21494" spans="1:11" ht="15" customHeight="1" x14ac:dyDescent="0.25">
      <c r="A21494" s="9"/>
      <c r="B21494" s="9"/>
      <c r="C21494" s="9"/>
      <c r="D21494" s="9"/>
      <c r="E21494" s="9"/>
      <c r="F21494" s="9"/>
      <c r="G21494" s="92" t="s">
        <v>4008</v>
      </c>
      <c r="H21494" s="92"/>
      <c r="I21494" s="92"/>
      <c r="J21494" s="92"/>
      <c r="K21494" s="33">
        <f>ROUND(K21492/K21493,4)</f>
        <v>10.099500000000001</v>
      </c>
    </row>
    <row r="21495" spans="1:11" ht="15" customHeight="1" x14ac:dyDescent="0.25">
      <c r="A21495" s="9"/>
      <c r="B21495" s="9"/>
      <c r="C21495" s="9"/>
      <c r="D21495" s="9"/>
      <c r="E21495" s="9"/>
      <c r="F21495" s="9"/>
      <c r="G21495" s="92" t="s">
        <v>4009</v>
      </c>
      <c r="H21495" s="92"/>
      <c r="I21495" s="92"/>
      <c r="J21495" s="92"/>
      <c r="K21495" s="33">
        <f>ROUND(K21494*0.00746,4)</f>
        <v>7.5300000000000006E-2</v>
      </c>
    </row>
    <row r="21496" spans="1:11" ht="20.100000000000001" customHeight="1" x14ac:dyDescent="0.25">
      <c r="A21496" s="106" t="s">
        <v>4010</v>
      </c>
      <c r="B21496" s="106"/>
      <c r="C21496" s="106"/>
      <c r="D21496" s="106"/>
      <c r="E21496" s="106"/>
      <c r="F21496" s="2" t="s">
        <v>4</v>
      </c>
      <c r="G21496" s="87" t="s">
        <v>4001</v>
      </c>
      <c r="H21496" s="87"/>
      <c r="I21496" s="87" t="s">
        <v>3895</v>
      </c>
      <c r="J21496" s="87"/>
      <c r="K21496" s="2" t="s">
        <v>4011</v>
      </c>
    </row>
    <row r="21497" spans="1:11" ht="15" customHeight="1" x14ac:dyDescent="0.25">
      <c r="A21497" s="6" t="s">
        <v>4012</v>
      </c>
      <c r="B21497" s="104" t="s">
        <v>4013</v>
      </c>
      <c r="C21497" s="104"/>
      <c r="D21497" s="104"/>
      <c r="E21497" s="104"/>
      <c r="F21497" s="6" t="s">
        <v>77</v>
      </c>
      <c r="G21497" s="113">
        <v>1</v>
      </c>
      <c r="H21497" s="113"/>
      <c r="I21497" s="105">
        <v>195.03</v>
      </c>
      <c r="J21497" s="105"/>
      <c r="K21497" s="33">
        <f>ROUND(ROUND(G21497,5)*I21497,4)</f>
        <v>195.03</v>
      </c>
    </row>
    <row r="21498" spans="1:11" ht="15" customHeight="1" x14ac:dyDescent="0.25">
      <c r="A21498" s="1"/>
      <c r="B21498" s="1"/>
      <c r="C21498" s="1"/>
      <c r="D21498" s="1"/>
      <c r="E21498" s="1"/>
      <c r="F21498" s="1"/>
      <c r="G21498" s="85" t="s">
        <v>4014</v>
      </c>
      <c r="H21498" s="85"/>
      <c r="I21498" s="85"/>
      <c r="J21498" s="85"/>
      <c r="K21498" s="34">
        <f>SUM(K21497:K21497)</f>
        <v>195.03</v>
      </c>
    </row>
    <row r="21499" spans="1:11" ht="15" customHeight="1" x14ac:dyDescent="0.25">
      <c r="A21499" s="106" t="s">
        <v>4015</v>
      </c>
      <c r="B21499" s="106"/>
      <c r="C21499" s="106"/>
      <c r="D21499" s="23" t="s">
        <v>4016</v>
      </c>
      <c r="E21499" s="94" t="s">
        <v>4017</v>
      </c>
      <c r="F21499" s="94"/>
      <c r="G21499" s="94" t="s">
        <v>4001</v>
      </c>
      <c r="H21499" s="94"/>
      <c r="I21499" s="94" t="s">
        <v>3895</v>
      </c>
      <c r="J21499" s="94"/>
      <c r="K21499" s="23" t="s">
        <v>4011</v>
      </c>
    </row>
    <row r="21500" spans="1:11" ht="20.100000000000001" customHeight="1" x14ac:dyDescent="0.25">
      <c r="A21500" s="38" t="s">
        <v>4012</v>
      </c>
      <c r="B21500" s="109" t="s">
        <v>4018</v>
      </c>
      <c r="C21500" s="109"/>
      <c r="D21500" s="38" t="s">
        <v>4019</v>
      </c>
      <c r="E21500" s="110" t="s">
        <v>4020</v>
      </c>
      <c r="F21500" s="110"/>
      <c r="G21500" s="111">
        <v>2.2000000000000002</v>
      </c>
      <c r="H21500" s="111"/>
      <c r="I21500" s="112">
        <v>3.47</v>
      </c>
      <c r="J21500" s="112"/>
      <c r="K21500" s="41">
        <f>ROUND(ROUND(G21500,5)*I21500,4)</f>
        <v>7.6340000000000003</v>
      </c>
    </row>
    <row r="21501" spans="1:11" ht="15" customHeight="1" x14ac:dyDescent="0.25">
      <c r="A21501" s="1"/>
      <c r="B21501" s="1"/>
      <c r="C21501" s="1"/>
      <c r="D21501" s="1"/>
      <c r="E21501" s="1"/>
      <c r="F21501" s="1"/>
      <c r="G21501" s="85" t="s">
        <v>4021</v>
      </c>
      <c r="H21501" s="85"/>
      <c r="I21501" s="85"/>
      <c r="J21501" s="85"/>
      <c r="K21501" s="33">
        <f>SUM(K21500:K21500)</f>
        <v>7.6340000000000003</v>
      </c>
    </row>
    <row r="21502" spans="1:11" ht="12.95" customHeight="1" x14ac:dyDescent="0.25">
      <c r="A21502" s="106" t="s">
        <v>4022</v>
      </c>
      <c r="B21502" s="106"/>
      <c r="C21502" s="94" t="s">
        <v>4023</v>
      </c>
      <c r="D21502" s="94" t="s">
        <v>5</v>
      </c>
      <c r="E21502" s="94" t="s">
        <v>4024</v>
      </c>
      <c r="F21502" s="94"/>
      <c r="G21502" s="94" t="s">
        <v>4025</v>
      </c>
      <c r="H21502" s="94"/>
      <c r="I21502" s="94" t="s">
        <v>2086</v>
      </c>
      <c r="J21502" s="94"/>
      <c r="K21502" s="94" t="s">
        <v>4011</v>
      </c>
    </row>
    <row r="21503" spans="1:11" ht="12" customHeight="1" x14ac:dyDescent="0.25">
      <c r="A21503" s="106"/>
      <c r="B21503" s="106"/>
      <c r="C21503" s="94"/>
      <c r="D21503" s="94"/>
      <c r="E21503" s="23" t="s">
        <v>2092</v>
      </c>
      <c r="F21503" s="23" t="s">
        <v>4026</v>
      </c>
      <c r="G21503" s="23" t="s">
        <v>2092</v>
      </c>
      <c r="H21503" s="23" t="s">
        <v>4026</v>
      </c>
      <c r="I21503" s="23" t="s">
        <v>2092</v>
      </c>
      <c r="J21503" s="23" t="s">
        <v>4026</v>
      </c>
      <c r="K21503" s="94"/>
    </row>
    <row r="21504" spans="1:11" ht="27.95" customHeight="1" x14ac:dyDescent="0.25">
      <c r="A21504" s="38" t="s">
        <v>4012</v>
      </c>
      <c r="B21504" s="39" t="s">
        <v>4018</v>
      </c>
      <c r="C21504" s="38" t="s">
        <v>4027</v>
      </c>
      <c r="D21504" s="40">
        <v>2.2000000000000002</v>
      </c>
      <c r="E21504" s="42">
        <v>0</v>
      </c>
      <c r="F21504" s="43">
        <v>1.25</v>
      </c>
      <c r="G21504" s="42">
        <v>0</v>
      </c>
      <c r="H21504" s="43">
        <v>1</v>
      </c>
      <c r="I21504" s="42">
        <v>0</v>
      </c>
      <c r="J21504" s="43">
        <v>0.82</v>
      </c>
      <c r="K21504" s="41">
        <f>ROUND(D21504*(ROUND(E21504*F21504,4)+ROUND(G21504*H21504,4)+ROUND(I21504*J21504,4)),4)</f>
        <v>0</v>
      </c>
    </row>
    <row r="21505" spans="1:11" ht="15" customHeight="1" x14ac:dyDescent="0.25">
      <c r="A21505" s="1"/>
      <c r="B21505" s="1"/>
      <c r="C21505" s="1"/>
      <c r="D21505" s="1"/>
      <c r="E21505" s="1"/>
      <c r="F21505" s="1"/>
      <c r="G21505" s="85" t="s">
        <v>4028</v>
      </c>
      <c r="H21505" s="85"/>
      <c r="I21505" s="85"/>
      <c r="J21505" s="85"/>
      <c r="K21505" s="33">
        <f>SUM(K21503:K21504)</f>
        <v>0</v>
      </c>
    </row>
    <row r="21506" spans="1:11" ht="15" customHeight="1" x14ac:dyDescent="0.25">
      <c r="A21506" s="9"/>
      <c r="B21506" s="9"/>
      <c r="C21506" s="9"/>
      <c r="D21506" s="9"/>
      <c r="E21506" s="9"/>
      <c r="F21506" s="9"/>
      <c r="G21506" s="92" t="s">
        <v>4029</v>
      </c>
      <c r="H21506" s="92"/>
      <c r="I21506" s="92"/>
      <c r="J21506" s="92"/>
      <c r="K21506" s="33">
        <f>SUM(K21494,K21495,K21498,K21501,K21505)</f>
        <v>212.83879999999999</v>
      </c>
    </row>
    <row r="21507" spans="1:11" ht="15" customHeight="1" x14ac:dyDescent="0.25">
      <c r="A21507" s="9"/>
      <c r="B21507" s="9"/>
      <c r="C21507" s="9"/>
      <c r="D21507" s="9"/>
      <c r="E21507" s="9"/>
      <c r="F21507" s="9"/>
      <c r="G21507" s="92" t="s">
        <v>3913</v>
      </c>
      <c r="H21507" s="92"/>
      <c r="I21507" s="92"/>
      <c r="J21507" s="92"/>
      <c r="K21507" s="29">
        <f>ROUND(SUM(K21506),2)</f>
        <v>212.84</v>
      </c>
    </row>
    <row r="21508" spans="1:11" ht="9.9499999999999993" customHeight="1" x14ac:dyDescent="0.25">
      <c r="A21508" s="9"/>
      <c r="B21508" s="9"/>
      <c r="C21508" s="9"/>
      <c r="D21508" s="9"/>
      <c r="E21508" s="9"/>
      <c r="F21508" s="9"/>
      <c r="G21508" s="100"/>
      <c r="H21508" s="100"/>
      <c r="I21508" s="100"/>
      <c r="J21508" s="100"/>
      <c r="K21508" s="100"/>
    </row>
    <row r="21509" spans="1:11" ht="20.100000000000001" customHeight="1" x14ac:dyDescent="0.25">
      <c r="A21509" s="99" t="s">
        <v>3780</v>
      </c>
      <c r="B21509" s="99"/>
      <c r="C21509" s="99"/>
      <c r="D21509" s="99"/>
      <c r="E21509" s="99"/>
      <c r="F21509" s="99"/>
      <c r="G21509" s="99"/>
      <c r="H21509" s="99"/>
      <c r="I21509" s="99"/>
      <c r="J21509" s="99"/>
      <c r="K21509" s="99"/>
    </row>
    <row r="21510" spans="1:11" ht="15" customHeight="1" x14ac:dyDescent="0.25">
      <c r="A21510" s="93" t="s">
        <v>3916</v>
      </c>
      <c r="B21510" s="93"/>
      <c r="C21510" s="93"/>
      <c r="D21510" s="94" t="s">
        <v>3</v>
      </c>
      <c r="E21510" s="94"/>
      <c r="F21510" s="23" t="s">
        <v>4</v>
      </c>
      <c r="G21510" s="94" t="s">
        <v>3894</v>
      </c>
      <c r="H21510" s="94"/>
      <c r="I21510" s="94" t="s">
        <v>3895</v>
      </c>
      <c r="J21510" s="94"/>
      <c r="K21510" s="23" t="s">
        <v>3896</v>
      </c>
    </row>
    <row r="21511" spans="1:11" ht="45.95" customHeight="1" x14ac:dyDescent="0.25">
      <c r="A21511" s="24" t="s">
        <v>3934</v>
      </c>
      <c r="B21511" s="95" t="s">
        <v>3935</v>
      </c>
      <c r="C21511" s="95"/>
      <c r="D21511" s="96" t="s">
        <v>20</v>
      </c>
      <c r="E21511" s="96"/>
      <c r="F21511" s="24" t="s">
        <v>3936</v>
      </c>
      <c r="G21511" s="97">
        <v>2.5891999999999998E-3</v>
      </c>
      <c r="H21511" s="97"/>
      <c r="I21511" s="98">
        <v>76.52</v>
      </c>
      <c r="J21511" s="98"/>
      <c r="K21511" s="27">
        <f t="shared" ref="K21511:K21516" si="166">TRUNC(TRUNC(G21511,8)*I21511,2)</f>
        <v>0.19</v>
      </c>
    </row>
    <row r="21512" spans="1:11" ht="45.95" customHeight="1" x14ac:dyDescent="0.25">
      <c r="A21512" s="24" t="s">
        <v>28</v>
      </c>
      <c r="B21512" s="95" t="s">
        <v>29</v>
      </c>
      <c r="C21512" s="95"/>
      <c r="D21512" s="96" t="s">
        <v>20</v>
      </c>
      <c r="E21512" s="96"/>
      <c r="F21512" s="24" t="s">
        <v>30</v>
      </c>
      <c r="G21512" s="97">
        <v>1.0702000000000001E-3</v>
      </c>
      <c r="H21512" s="97"/>
      <c r="I21512" s="98">
        <v>322.67</v>
      </c>
      <c r="J21512" s="98"/>
      <c r="K21512" s="27">
        <f t="shared" si="166"/>
        <v>0.34</v>
      </c>
    </row>
    <row r="21513" spans="1:11" ht="29.1" customHeight="1" x14ac:dyDescent="0.25">
      <c r="A21513" s="24" t="s">
        <v>4030</v>
      </c>
      <c r="B21513" s="95" t="s">
        <v>4031</v>
      </c>
      <c r="C21513" s="95"/>
      <c r="D21513" s="96" t="s">
        <v>20</v>
      </c>
      <c r="E21513" s="96"/>
      <c r="F21513" s="24" t="s">
        <v>3936</v>
      </c>
      <c r="G21513" s="97">
        <v>3.3568999999999999E-3</v>
      </c>
      <c r="H21513" s="97"/>
      <c r="I21513" s="98">
        <v>105.44</v>
      </c>
      <c r="J21513" s="98"/>
      <c r="K21513" s="27">
        <f t="shared" si="166"/>
        <v>0.35</v>
      </c>
    </row>
    <row r="21514" spans="1:11" ht="29.1" customHeight="1" x14ac:dyDescent="0.25">
      <c r="A21514" s="24" t="s">
        <v>4032</v>
      </c>
      <c r="B21514" s="95" t="s">
        <v>4033</v>
      </c>
      <c r="C21514" s="95"/>
      <c r="D21514" s="96" t="s">
        <v>20</v>
      </c>
      <c r="E21514" s="96"/>
      <c r="F21514" s="24" t="s">
        <v>30</v>
      </c>
      <c r="G21514" s="97">
        <v>3.0249999999999998E-4</v>
      </c>
      <c r="H21514" s="97"/>
      <c r="I21514" s="98">
        <v>265.02</v>
      </c>
      <c r="J21514" s="98"/>
      <c r="K21514" s="27">
        <f t="shared" si="166"/>
        <v>0.08</v>
      </c>
    </row>
    <row r="21515" spans="1:11" ht="38.1" customHeight="1" x14ac:dyDescent="0.25">
      <c r="A21515" s="24" t="s">
        <v>4034</v>
      </c>
      <c r="B21515" s="95" t="s">
        <v>4035</v>
      </c>
      <c r="C21515" s="95"/>
      <c r="D21515" s="96" t="s">
        <v>20</v>
      </c>
      <c r="E21515" s="96"/>
      <c r="F21515" s="24" t="s">
        <v>3936</v>
      </c>
      <c r="G21515" s="97">
        <v>2.9082999999999999E-3</v>
      </c>
      <c r="H21515" s="97"/>
      <c r="I21515" s="98">
        <v>94.54</v>
      </c>
      <c r="J21515" s="98"/>
      <c r="K21515" s="27">
        <f t="shared" si="166"/>
        <v>0.27</v>
      </c>
    </row>
    <row r="21516" spans="1:11" ht="38.1" customHeight="1" x14ac:dyDescent="0.25">
      <c r="A21516" s="24" t="s">
        <v>4036</v>
      </c>
      <c r="B21516" s="95" t="s">
        <v>4037</v>
      </c>
      <c r="C21516" s="95"/>
      <c r="D21516" s="96" t="s">
        <v>20</v>
      </c>
      <c r="E21516" s="96"/>
      <c r="F21516" s="24" t="s">
        <v>30</v>
      </c>
      <c r="G21516" s="97">
        <v>7.5109999999999999E-4</v>
      </c>
      <c r="H21516" s="97"/>
      <c r="I21516" s="98">
        <v>225.43</v>
      </c>
      <c r="J21516" s="98"/>
      <c r="K21516" s="27">
        <f t="shared" si="166"/>
        <v>0.16</v>
      </c>
    </row>
    <row r="21517" spans="1:11" ht="18" customHeight="1" x14ac:dyDescent="0.25">
      <c r="A21517" s="9"/>
      <c r="B21517" s="9"/>
      <c r="C21517" s="9"/>
      <c r="D21517" s="9"/>
      <c r="E21517" s="9"/>
      <c r="F21517" s="9"/>
      <c r="G21517" s="91" t="s">
        <v>3919</v>
      </c>
      <c r="H21517" s="91"/>
      <c r="I21517" s="91"/>
      <c r="J21517" s="91"/>
      <c r="K21517" s="28">
        <f>SUM(K21511:K21516)</f>
        <v>1.39</v>
      </c>
    </row>
    <row r="21518" spans="1:11" ht="15" customHeight="1" x14ac:dyDescent="0.25">
      <c r="A21518" s="93" t="s">
        <v>3907</v>
      </c>
      <c r="B21518" s="93"/>
      <c r="C21518" s="93"/>
      <c r="D21518" s="94" t="s">
        <v>3</v>
      </c>
      <c r="E21518" s="94"/>
      <c r="F21518" s="23" t="s">
        <v>4</v>
      </c>
      <c r="G21518" s="94" t="s">
        <v>3894</v>
      </c>
      <c r="H21518" s="94"/>
      <c r="I21518" s="94" t="s">
        <v>3895</v>
      </c>
      <c r="J21518" s="94"/>
      <c r="K21518" s="23" t="s">
        <v>3896</v>
      </c>
    </row>
    <row r="21519" spans="1:11" ht="15" customHeight="1" x14ac:dyDescent="0.25">
      <c r="A21519" s="24" t="s">
        <v>3910</v>
      </c>
      <c r="B21519" s="95" t="s">
        <v>3911</v>
      </c>
      <c r="C21519" s="95"/>
      <c r="D21519" s="96" t="s">
        <v>20</v>
      </c>
      <c r="E21519" s="96"/>
      <c r="F21519" s="24" t="s">
        <v>2056</v>
      </c>
      <c r="G21519" s="97">
        <v>3.6592999999999999E-3</v>
      </c>
      <c r="H21519" s="97"/>
      <c r="I21519" s="98">
        <v>24.94</v>
      </c>
      <c r="J21519" s="98"/>
      <c r="K21519" s="27">
        <f>TRUNC(TRUNC(G21519,8)*I21519,2)</f>
        <v>0.09</v>
      </c>
    </row>
    <row r="21520" spans="1:11" ht="18" customHeight="1" x14ac:dyDescent="0.25">
      <c r="A21520" s="9"/>
      <c r="B21520" s="9"/>
      <c r="C21520" s="9"/>
      <c r="D21520" s="9"/>
      <c r="E21520" s="9"/>
      <c r="F21520" s="9"/>
      <c r="G21520" s="91" t="s">
        <v>3912</v>
      </c>
      <c r="H21520" s="91"/>
      <c r="I21520" s="91"/>
      <c r="J21520" s="91"/>
      <c r="K21520" s="28">
        <f>SUM(K21519:K21519)</f>
        <v>0.09</v>
      </c>
    </row>
    <row r="21521" spans="1:11" ht="15" customHeight="1" x14ac:dyDescent="0.25">
      <c r="A21521" s="9"/>
      <c r="B21521" s="9"/>
      <c r="C21521" s="9"/>
      <c r="D21521" s="9"/>
      <c r="E21521" s="9"/>
      <c r="F21521" s="9"/>
      <c r="G21521" s="92" t="s">
        <v>3913</v>
      </c>
      <c r="H21521" s="92"/>
      <c r="I21521" s="92"/>
      <c r="J21521" s="92"/>
      <c r="K21521" s="29">
        <f>ROUND(SUM(K21517,K21520),2)</f>
        <v>1.48</v>
      </c>
    </row>
    <row r="21522" spans="1:11" ht="9.9499999999999993" customHeight="1" x14ac:dyDescent="0.25">
      <c r="A21522" s="9"/>
      <c r="B21522" s="9"/>
      <c r="C21522" s="9"/>
      <c r="D21522" s="9"/>
      <c r="E21522" s="9"/>
      <c r="F21522" s="9"/>
      <c r="G21522" s="100"/>
      <c r="H21522" s="100"/>
      <c r="I21522" s="100"/>
      <c r="J21522" s="100"/>
      <c r="K21522" s="100"/>
    </row>
    <row r="21523" spans="1:11" ht="20.100000000000001" customHeight="1" x14ac:dyDescent="0.25">
      <c r="A21523" s="99" t="s">
        <v>3781</v>
      </c>
      <c r="B21523" s="99"/>
      <c r="C21523" s="99"/>
      <c r="D21523" s="99"/>
      <c r="E21523" s="99"/>
      <c r="F21523" s="99"/>
      <c r="G21523" s="99"/>
      <c r="H21523" s="99"/>
      <c r="I21523" s="99"/>
      <c r="J21523" s="99"/>
      <c r="K21523" s="99"/>
    </row>
    <row r="21524" spans="1:11" ht="15" customHeight="1" x14ac:dyDescent="0.25">
      <c r="A21524" s="93" t="s">
        <v>3893</v>
      </c>
      <c r="B21524" s="93"/>
      <c r="C21524" s="93"/>
      <c r="D21524" s="94" t="s">
        <v>3</v>
      </c>
      <c r="E21524" s="94"/>
      <c r="F21524" s="23" t="s">
        <v>4</v>
      </c>
      <c r="G21524" s="94" t="s">
        <v>3894</v>
      </c>
      <c r="H21524" s="94"/>
      <c r="I21524" s="94" t="s">
        <v>3895</v>
      </c>
      <c r="J21524" s="94"/>
      <c r="K21524" s="23" t="s">
        <v>3896</v>
      </c>
    </row>
    <row r="21525" spans="1:11" ht="21" customHeight="1" x14ac:dyDescent="0.25">
      <c r="A21525" s="24" t="s">
        <v>4038</v>
      </c>
      <c r="B21525" s="95" t="s">
        <v>4039</v>
      </c>
      <c r="C21525" s="95"/>
      <c r="D21525" s="96" t="s">
        <v>20</v>
      </c>
      <c r="E21525" s="96"/>
      <c r="F21525" s="24" t="s">
        <v>34</v>
      </c>
      <c r="G21525" s="97">
        <v>6.6E-3</v>
      </c>
      <c r="H21525" s="97"/>
      <c r="I21525" s="98">
        <v>210.23</v>
      </c>
      <c r="J21525" s="98"/>
      <c r="K21525" s="27">
        <f>TRUNC(TRUNC(G21525,8)*I21525,2)</f>
        <v>1.38</v>
      </c>
    </row>
    <row r="21526" spans="1:11" ht="21" customHeight="1" x14ac:dyDescent="0.25">
      <c r="A21526" s="24" t="s">
        <v>4040</v>
      </c>
      <c r="B21526" s="95" t="s">
        <v>4041</v>
      </c>
      <c r="C21526" s="95"/>
      <c r="D21526" s="96" t="s">
        <v>20</v>
      </c>
      <c r="E21526" s="96"/>
      <c r="F21526" s="24" t="s">
        <v>84</v>
      </c>
      <c r="G21526" s="97">
        <v>1.0049999999999999</v>
      </c>
      <c r="H21526" s="97"/>
      <c r="I21526" s="98">
        <v>32.369999999999997</v>
      </c>
      <c r="J21526" s="98"/>
      <c r="K21526" s="27">
        <f>TRUNC(TRUNC(G21526,8)*I21526,2)</f>
        <v>32.53</v>
      </c>
    </row>
    <row r="21527" spans="1:11" ht="15" customHeight="1" x14ac:dyDescent="0.25">
      <c r="A21527" s="9"/>
      <c r="B21527" s="9"/>
      <c r="C21527" s="9"/>
      <c r="D21527" s="9"/>
      <c r="E21527" s="9"/>
      <c r="F21527" s="9"/>
      <c r="G21527" s="91" t="s">
        <v>3906</v>
      </c>
      <c r="H21527" s="91"/>
      <c r="I21527" s="91"/>
      <c r="J21527" s="91"/>
      <c r="K21527" s="28">
        <f>SUM(K21525:K21526)</f>
        <v>33.910000000000004</v>
      </c>
    </row>
    <row r="21528" spans="1:11" ht="15" customHeight="1" x14ac:dyDescent="0.25">
      <c r="A21528" s="93" t="s">
        <v>3907</v>
      </c>
      <c r="B21528" s="93"/>
      <c r="C21528" s="93"/>
      <c r="D21528" s="94" t="s">
        <v>3</v>
      </c>
      <c r="E21528" s="94"/>
      <c r="F21528" s="23" t="s">
        <v>4</v>
      </c>
      <c r="G21528" s="94" t="s">
        <v>3894</v>
      </c>
      <c r="H21528" s="94"/>
      <c r="I21528" s="94" t="s">
        <v>3895</v>
      </c>
      <c r="J21528" s="94"/>
      <c r="K21528" s="23" t="s">
        <v>3896</v>
      </c>
    </row>
    <row r="21529" spans="1:11" ht="15" customHeight="1" x14ac:dyDescent="0.25">
      <c r="A21529" s="24" t="s">
        <v>3971</v>
      </c>
      <c r="B21529" s="95" t="s">
        <v>3972</v>
      </c>
      <c r="C21529" s="95"/>
      <c r="D21529" s="96" t="s">
        <v>20</v>
      </c>
      <c r="E21529" s="96"/>
      <c r="F21529" s="24" t="s">
        <v>2056</v>
      </c>
      <c r="G21529" s="97">
        <v>0.2296</v>
      </c>
      <c r="H21529" s="97"/>
      <c r="I21529" s="98">
        <v>32.69</v>
      </c>
      <c r="J21529" s="98"/>
      <c r="K21529" s="27">
        <f>TRUNC(TRUNC(G21529,8)*I21529,2)</f>
        <v>7.5</v>
      </c>
    </row>
    <row r="21530" spans="1:11" ht="15" customHeight="1" x14ac:dyDescent="0.25">
      <c r="A21530" s="24" t="s">
        <v>3910</v>
      </c>
      <c r="B21530" s="95" t="s">
        <v>3911</v>
      </c>
      <c r="C21530" s="95"/>
      <c r="D21530" s="96" t="s">
        <v>20</v>
      </c>
      <c r="E21530" s="96"/>
      <c r="F21530" s="24" t="s">
        <v>2056</v>
      </c>
      <c r="G21530" s="97">
        <v>0.2296</v>
      </c>
      <c r="H21530" s="97"/>
      <c r="I21530" s="98">
        <v>24.94</v>
      </c>
      <c r="J21530" s="98"/>
      <c r="K21530" s="27">
        <f>TRUNC(TRUNC(G21530,8)*I21530,2)</f>
        <v>5.72</v>
      </c>
    </row>
    <row r="21531" spans="1:11" ht="18" customHeight="1" x14ac:dyDescent="0.25">
      <c r="A21531" s="9"/>
      <c r="B21531" s="9"/>
      <c r="C21531" s="9"/>
      <c r="D21531" s="9"/>
      <c r="E21531" s="9"/>
      <c r="F21531" s="9"/>
      <c r="G21531" s="91" t="s">
        <v>3912</v>
      </c>
      <c r="H21531" s="91"/>
      <c r="I21531" s="91"/>
      <c r="J21531" s="91"/>
      <c r="K21531" s="28">
        <f>SUM(K21529:K21530)</f>
        <v>13.219999999999999</v>
      </c>
    </row>
    <row r="21532" spans="1:11" ht="15" customHeight="1" x14ac:dyDescent="0.25">
      <c r="A21532" s="93" t="s">
        <v>3922</v>
      </c>
      <c r="B21532" s="93"/>
      <c r="C21532" s="93"/>
      <c r="D21532" s="94" t="s">
        <v>3</v>
      </c>
      <c r="E21532" s="94"/>
      <c r="F21532" s="23" t="s">
        <v>4</v>
      </c>
      <c r="G21532" s="94" t="s">
        <v>3894</v>
      </c>
      <c r="H21532" s="94"/>
      <c r="I21532" s="94" t="s">
        <v>3895</v>
      </c>
      <c r="J21532" s="94"/>
      <c r="K21532" s="23" t="s">
        <v>3896</v>
      </c>
    </row>
    <row r="21533" spans="1:11" ht="21" customHeight="1" x14ac:dyDescent="0.25">
      <c r="A21533" s="24" t="s">
        <v>4042</v>
      </c>
      <c r="B21533" s="95" t="s">
        <v>4043</v>
      </c>
      <c r="C21533" s="95"/>
      <c r="D21533" s="96" t="s">
        <v>20</v>
      </c>
      <c r="E21533" s="96"/>
      <c r="F21533" s="24" t="s">
        <v>34</v>
      </c>
      <c r="G21533" s="97">
        <v>1.8E-3</v>
      </c>
      <c r="H21533" s="97"/>
      <c r="I21533" s="98">
        <v>767.08</v>
      </c>
      <c r="J21533" s="98"/>
      <c r="K21533" s="27">
        <f>TRUNC(TRUNC(G21533,8)*I21533,2)</f>
        <v>1.38</v>
      </c>
    </row>
    <row r="21534" spans="1:11" ht="15" customHeight="1" x14ac:dyDescent="0.25">
      <c r="A21534" s="9"/>
      <c r="B21534" s="9"/>
      <c r="C21534" s="9"/>
      <c r="D21534" s="9"/>
      <c r="E21534" s="9"/>
      <c r="F21534" s="9"/>
      <c r="G21534" s="91" t="s">
        <v>3933</v>
      </c>
      <c r="H21534" s="91"/>
      <c r="I21534" s="91"/>
      <c r="J21534" s="91"/>
      <c r="K21534" s="28">
        <f>SUM(K21533:K21533)</f>
        <v>1.38</v>
      </c>
    </row>
    <row r="21535" spans="1:11" ht="15" customHeight="1" x14ac:dyDescent="0.25">
      <c r="A21535" s="9"/>
      <c r="B21535" s="9"/>
      <c r="C21535" s="9"/>
      <c r="D21535" s="9"/>
      <c r="E21535" s="9"/>
      <c r="F21535" s="9"/>
      <c r="G21535" s="92" t="s">
        <v>3913</v>
      </c>
      <c r="H21535" s="92"/>
      <c r="I21535" s="92"/>
      <c r="J21535" s="92"/>
      <c r="K21535" s="29">
        <f>ROUND(SUM(K21527,K21531,K21534),2)</f>
        <v>48.51</v>
      </c>
    </row>
    <row r="21536" spans="1:11" ht="9.9499999999999993" customHeight="1" x14ac:dyDescent="0.25">
      <c r="A21536" s="9"/>
      <c r="B21536" s="9"/>
      <c r="C21536" s="9"/>
      <c r="D21536" s="9"/>
      <c r="E21536" s="9"/>
      <c r="F21536" s="9"/>
      <c r="G21536" s="100"/>
      <c r="H21536" s="100"/>
      <c r="I21536" s="100"/>
      <c r="J21536" s="100"/>
      <c r="K21536" s="100"/>
    </row>
    <row r="21537" spans="1:11" ht="20.100000000000001" customHeight="1" x14ac:dyDescent="0.25">
      <c r="A21537" s="99" t="s">
        <v>3782</v>
      </c>
      <c r="B21537" s="99"/>
      <c r="C21537" s="99"/>
      <c r="D21537" s="99"/>
      <c r="E21537" s="99"/>
      <c r="F21537" s="99"/>
      <c r="G21537" s="99"/>
      <c r="H21537" s="99"/>
      <c r="I21537" s="99"/>
      <c r="J21537" s="99"/>
      <c r="K21537" s="99"/>
    </row>
    <row r="21538" spans="1:11" ht="15" customHeight="1" x14ac:dyDescent="0.25">
      <c r="A21538" s="93" t="s">
        <v>3893</v>
      </c>
      <c r="B21538" s="93"/>
      <c r="C21538" s="93"/>
      <c r="D21538" s="94" t="s">
        <v>3</v>
      </c>
      <c r="E21538" s="94"/>
      <c r="F21538" s="23" t="s">
        <v>4</v>
      </c>
      <c r="G21538" s="94" t="s">
        <v>3894</v>
      </c>
      <c r="H21538" s="94"/>
      <c r="I21538" s="94" t="s">
        <v>3895</v>
      </c>
      <c r="J21538" s="94"/>
      <c r="K21538" s="23" t="s">
        <v>3896</v>
      </c>
    </row>
    <row r="21539" spans="1:11" ht="15" customHeight="1" x14ac:dyDescent="0.25">
      <c r="A21539" s="24" t="s">
        <v>4044</v>
      </c>
      <c r="B21539" s="95" t="s">
        <v>4045</v>
      </c>
      <c r="C21539" s="95"/>
      <c r="D21539" s="96" t="s">
        <v>20</v>
      </c>
      <c r="E21539" s="96"/>
      <c r="F21539" s="24" t="s">
        <v>3903</v>
      </c>
      <c r="G21539" s="97">
        <v>0.106</v>
      </c>
      <c r="H21539" s="97"/>
      <c r="I21539" s="98">
        <v>2.59</v>
      </c>
      <c r="J21539" s="98"/>
      <c r="K21539" s="27">
        <f>TRUNC(TRUNC(G21539,8)*I21539,2)</f>
        <v>0.27</v>
      </c>
    </row>
    <row r="21540" spans="1:11" ht="15" customHeight="1" x14ac:dyDescent="0.25">
      <c r="A21540" s="9"/>
      <c r="B21540" s="9"/>
      <c r="C21540" s="9"/>
      <c r="D21540" s="9"/>
      <c r="E21540" s="9"/>
      <c r="F21540" s="9"/>
      <c r="G21540" s="91" t="s">
        <v>3906</v>
      </c>
      <c r="H21540" s="91"/>
      <c r="I21540" s="91"/>
      <c r="J21540" s="91"/>
      <c r="K21540" s="28">
        <f>SUM(K21539:K21539)</f>
        <v>0.27</v>
      </c>
    </row>
    <row r="21541" spans="1:11" ht="15" customHeight="1" x14ac:dyDescent="0.25">
      <c r="A21541" s="93" t="s">
        <v>3907</v>
      </c>
      <c r="B21541" s="93"/>
      <c r="C21541" s="93"/>
      <c r="D21541" s="94" t="s">
        <v>3</v>
      </c>
      <c r="E21541" s="94"/>
      <c r="F21541" s="23" t="s">
        <v>4</v>
      </c>
      <c r="G21541" s="94" t="s">
        <v>3894</v>
      </c>
      <c r="H21541" s="94"/>
      <c r="I21541" s="94" t="s">
        <v>3895</v>
      </c>
      <c r="J21541" s="94"/>
      <c r="K21541" s="23" t="s">
        <v>3896</v>
      </c>
    </row>
    <row r="21542" spans="1:11" ht="15" customHeight="1" x14ac:dyDescent="0.25">
      <c r="A21542" s="24" t="s">
        <v>4046</v>
      </c>
      <c r="B21542" s="95" t="s">
        <v>4047</v>
      </c>
      <c r="C21542" s="95"/>
      <c r="D21542" s="96" t="s">
        <v>20</v>
      </c>
      <c r="E21542" s="96"/>
      <c r="F21542" s="24" t="s">
        <v>2056</v>
      </c>
      <c r="G21542" s="97">
        <v>3.6999999999999998E-2</v>
      </c>
      <c r="H21542" s="97"/>
      <c r="I21542" s="98">
        <v>34.35</v>
      </c>
      <c r="J21542" s="98"/>
      <c r="K21542" s="27">
        <f>TRUNC(TRUNC(G21542,8)*I21542,2)</f>
        <v>1.27</v>
      </c>
    </row>
    <row r="21543" spans="1:11" ht="15" customHeight="1" x14ac:dyDescent="0.25">
      <c r="A21543" s="24" t="s">
        <v>3910</v>
      </c>
      <c r="B21543" s="95" t="s">
        <v>3911</v>
      </c>
      <c r="C21543" s="95"/>
      <c r="D21543" s="96" t="s">
        <v>20</v>
      </c>
      <c r="E21543" s="96"/>
      <c r="F21543" s="24" t="s">
        <v>2056</v>
      </c>
      <c r="G21543" s="97">
        <v>1.6E-2</v>
      </c>
      <c r="H21543" s="97"/>
      <c r="I21543" s="98">
        <v>24.94</v>
      </c>
      <c r="J21543" s="98"/>
      <c r="K21543" s="27">
        <f>TRUNC(TRUNC(G21543,8)*I21543,2)</f>
        <v>0.39</v>
      </c>
    </row>
    <row r="21544" spans="1:11" ht="18" customHeight="1" x14ac:dyDescent="0.25">
      <c r="A21544" s="9"/>
      <c r="B21544" s="9"/>
      <c r="C21544" s="9"/>
      <c r="D21544" s="9"/>
      <c r="E21544" s="9"/>
      <c r="F21544" s="9"/>
      <c r="G21544" s="91" t="s">
        <v>3912</v>
      </c>
      <c r="H21544" s="91"/>
      <c r="I21544" s="91"/>
      <c r="J21544" s="91"/>
      <c r="K21544" s="28">
        <f>SUM(K21542:K21543)</f>
        <v>1.6600000000000001</v>
      </c>
    </row>
    <row r="21545" spans="1:11" ht="15" customHeight="1" x14ac:dyDescent="0.25">
      <c r="A21545" s="9"/>
      <c r="B21545" s="9"/>
      <c r="C21545" s="9"/>
      <c r="D21545" s="9"/>
      <c r="E21545" s="9"/>
      <c r="F21545" s="9"/>
      <c r="G21545" s="92" t="s">
        <v>3913</v>
      </c>
      <c r="H21545" s="92"/>
      <c r="I21545" s="92"/>
      <c r="J21545" s="92"/>
      <c r="K21545" s="29">
        <f>ROUND(SUM(K21540,K21544),2)</f>
        <v>1.93</v>
      </c>
    </row>
    <row r="21546" spans="1:11" ht="9.9499999999999993" customHeight="1" x14ac:dyDescent="0.25">
      <c r="A21546" s="9"/>
      <c r="B21546" s="9"/>
      <c r="C21546" s="9"/>
      <c r="D21546" s="9"/>
      <c r="E21546" s="9"/>
      <c r="F21546" s="9"/>
      <c r="G21546" s="100"/>
      <c r="H21546" s="100"/>
      <c r="I21546" s="100"/>
      <c r="J21546" s="100"/>
      <c r="K21546" s="100"/>
    </row>
    <row r="21547" spans="1:11" ht="20.100000000000001" customHeight="1" x14ac:dyDescent="0.25">
      <c r="A21547" s="99" t="s">
        <v>3783</v>
      </c>
      <c r="B21547" s="99"/>
      <c r="C21547" s="99"/>
      <c r="D21547" s="99"/>
      <c r="E21547" s="99"/>
      <c r="F21547" s="99"/>
      <c r="G21547" s="99"/>
      <c r="H21547" s="99"/>
      <c r="I21547" s="99"/>
      <c r="J21547" s="99"/>
      <c r="K21547" s="99"/>
    </row>
    <row r="21548" spans="1:11" ht="15" customHeight="1" x14ac:dyDescent="0.25">
      <c r="A21548" s="93" t="s">
        <v>3916</v>
      </c>
      <c r="B21548" s="93"/>
      <c r="C21548" s="93"/>
      <c r="D21548" s="94" t="s">
        <v>3</v>
      </c>
      <c r="E21548" s="94"/>
      <c r="F21548" s="23" t="s">
        <v>4</v>
      </c>
      <c r="G21548" s="94" t="s">
        <v>3894</v>
      </c>
      <c r="H21548" s="94"/>
      <c r="I21548" s="94" t="s">
        <v>3895</v>
      </c>
      <c r="J21548" s="94"/>
      <c r="K21548" s="23" t="s">
        <v>3896</v>
      </c>
    </row>
    <row r="21549" spans="1:11" ht="29.1" customHeight="1" x14ac:dyDescent="0.25">
      <c r="A21549" s="24" t="s">
        <v>3963</v>
      </c>
      <c r="B21549" s="95" t="s">
        <v>3964</v>
      </c>
      <c r="C21549" s="95"/>
      <c r="D21549" s="96" t="s">
        <v>20</v>
      </c>
      <c r="E21549" s="96"/>
      <c r="F21549" s="24" t="s">
        <v>3936</v>
      </c>
      <c r="G21549" s="97">
        <v>5.2258833999999998</v>
      </c>
      <c r="H21549" s="97"/>
      <c r="I21549" s="98">
        <v>8.9</v>
      </c>
      <c r="J21549" s="98"/>
      <c r="K21549" s="27">
        <f>TRUNC(TRUNC(G21549,8)*I21549,2)</f>
        <v>46.51</v>
      </c>
    </row>
    <row r="21550" spans="1:11" ht="29.1" customHeight="1" x14ac:dyDescent="0.25">
      <c r="A21550" s="24" t="s">
        <v>3965</v>
      </c>
      <c r="B21550" s="95" t="s">
        <v>3966</v>
      </c>
      <c r="C21550" s="95"/>
      <c r="D21550" s="96" t="s">
        <v>20</v>
      </c>
      <c r="E21550" s="96"/>
      <c r="F21550" s="24" t="s">
        <v>30</v>
      </c>
      <c r="G21550" s="97">
        <v>0.95392160000000004</v>
      </c>
      <c r="H21550" s="97"/>
      <c r="I21550" s="98">
        <v>32.76</v>
      </c>
      <c r="J21550" s="98"/>
      <c r="K21550" s="27">
        <f>TRUNC(TRUNC(G21550,8)*I21550,2)</f>
        <v>31.25</v>
      </c>
    </row>
    <row r="21551" spans="1:11" ht="21" customHeight="1" x14ac:dyDescent="0.25">
      <c r="A21551" s="24" t="s">
        <v>3967</v>
      </c>
      <c r="B21551" s="95" t="s">
        <v>3968</v>
      </c>
      <c r="C21551" s="95"/>
      <c r="D21551" s="96" t="s">
        <v>20</v>
      </c>
      <c r="E21551" s="96"/>
      <c r="F21551" s="24" t="s">
        <v>3936</v>
      </c>
      <c r="G21551" s="97">
        <v>5.2258833999999998</v>
      </c>
      <c r="H21551" s="97"/>
      <c r="I21551" s="98">
        <v>27.59</v>
      </c>
      <c r="J21551" s="98"/>
      <c r="K21551" s="27">
        <f>TRUNC(TRUNC(G21551,8)*I21551,2)</f>
        <v>144.18</v>
      </c>
    </row>
    <row r="21552" spans="1:11" ht="21" customHeight="1" x14ac:dyDescent="0.25">
      <c r="A21552" s="24" t="s">
        <v>3969</v>
      </c>
      <c r="B21552" s="95" t="s">
        <v>3970</v>
      </c>
      <c r="C21552" s="95"/>
      <c r="D21552" s="96" t="s">
        <v>20</v>
      </c>
      <c r="E21552" s="96"/>
      <c r="F21552" s="24" t="s">
        <v>30</v>
      </c>
      <c r="G21552" s="97">
        <v>0.95392160000000004</v>
      </c>
      <c r="H21552" s="97"/>
      <c r="I21552" s="98">
        <v>28.09</v>
      </c>
      <c r="J21552" s="98"/>
      <c r="K21552" s="27">
        <f>TRUNC(TRUNC(G21552,8)*I21552,2)</f>
        <v>26.79</v>
      </c>
    </row>
    <row r="21553" spans="1:11" ht="18" customHeight="1" x14ac:dyDescent="0.25">
      <c r="A21553" s="9"/>
      <c r="B21553" s="9"/>
      <c r="C21553" s="9"/>
      <c r="D21553" s="9"/>
      <c r="E21553" s="9"/>
      <c r="F21553" s="9"/>
      <c r="G21553" s="91" t="s">
        <v>3919</v>
      </c>
      <c r="H21553" s="91"/>
      <c r="I21553" s="91"/>
      <c r="J21553" s="91"/>
      <c r="K21553" s="28">
        <f>SUM(K21549:K21552)</f>
        <v>248.73</v>
      </c>
    </row>
    <row r="21554" spans="1:11" ht="15" customHeight="1" x14ac:dyDescent="0.25">
      <c r="A21554" s="93" t="s">
        <v>3893</v>
      </c>
      <c r="B21554" s="93"/>
      <c r="C21554" s="93"/>
      <c r="D21554" s="94" t="s">
        <v>3</v>
      </c>
      <c r="E21554" s="94"/>
      <c r="F21554" s="23" t="s">
        <v>4</v>
      </c>
      <c r="G21554" s="94" t="s">
        <v>3894</v>
      </c>
      <c r="H21554" s="94"/>
      <c r="I21554" s="94" t="s">
        <v>3895</v>
      </c>
      <c r="J21554" s="94"/>
      <c r="K21554" s="23" t="s">
        <v>3896</v>
      </c>
    </row>
    <row r="21555" spans="1:11" ht="21" customHeight="1" x14ac:dyDescent="0.25">
      <c r="A21555" s="24" t="s">
        <v>4048</v>
      </c>
      <c r="B21555" s="95" t="s">
        <v>4049</v>
      </c>
      <c r="C21555" s="95"/>
      <c r="D21555" s="96" t="s">
        <v>20</v>
      </c>
      <c r="E21555" s="96"/>
      <c r="F21555" s="24" t="s">
        <v>34</v>
      </c>
      <c r="G21555" s="97">
        <v>0.19980000000000001</v>
      </c>
      <c r="H21555" s="97"/>
      <c r="I21555" s="98">
        <v>206.17</v>
      </c>
      <c r="J21555" s="98"/>
      <c r="K21555" s="27">
        <f>TRUNC(TRUNC(G21555,8)*I21555,2)</f>
        <v>41.19</v>
      </c>
    </row>
    <row r="21556" spans="1:11" ht="15" customHeight="1" x14ac:dyDescent="0.25">
      <c r="A21556" s="24" t="s">
        <v>3955</v>
      </c>
      <c r="B21556" s="95" t="s">
        <v>3956</v>
      </c>
      <c r="C21556" s="95"/>
      <c r="D21556" s="96" t="s">
        <v>20</v>
      </c>
      <c r="E21556" s="96"/>
      <c r="F21556" s="24" t="s">
        <v>3903</v>
      </c>
      <c r="G21556" s="97">
        <v>3.6695999999999999E-2</v>
      </c>
      <c r="H21556" s="97"/>
      <c r="I21556" s="98">
        <v>19.37</v>
      </c>
      <c r="J21556" s="98"/>
      <c r="K21556" s="27">
        <f>TRUNC(TRUNC(G21556,8)*I21556,2)</f>
        <v>0.71</v>
      </c>
    </row>
    <row r="21557" spans="1:11" ht="21" customHeight="1" x14ac:dyDescent="0.25">
      <c r="A21557" s="24" t="s">
        <v>4050</v>
      </c>
      <c r="B21557" s="95" t="s">
        <v>4051</v>
      </c>
      <c r="C21557" s="95"/>
      <c r="D21557" s="96" t="s">
        <v>20</v>
      </c>
      <c r="E21557" s="96"/>
      <c r="F21557" s="24" t="s">
        <v>84</v>
      </c>
      <c r="G21557" s="97">
        <v>7.48</v>
      </c>
      <c r="H21557" s="97"/>
      <c r="I21557" s="98">
        <v>3.9</v>
      </c>
      <c r="J21557" s="98"/>
      <c r="K21557" s="27">
        <f>TRUNC(TRUNC(G21557,8)*I21557,2)</f>
        <v>29.17</v>
      </c>
    </row>
    <row r="21558" spans="1:11" ht="15" customHeight="1" x14ac:dyDescent="0.25">
      <c r="A21558" s="9"/>
      <c r="B21558" s="9"/>
      <c r="C21558" s="9"/>
      <c r="D21558" s="9"/>
      <c r="E21558" s="9"/>
      <c r="F21558" s="9"/>
      <c r="G21558" s="91" t="s">
        <v>3906</v>
      </c>
      <c r="H21558" s="91"/>
      <c r="I21558" s="91"/>
      <c r="J21558" s="91"/>
      <c r="K21558" s="28">
        <f>SUM(K21555:K21557)</f>
        <v>71.069999999999993</v>
      </c>
    </row>
    <row r="21559" spans="1:11" ht="15" customHeight="1" x14ac:dyDescent="0.25">
      <c r="A21559" s="93" t="s">
        <v>3907</v>
      </c>
      <c r="B21559" s="93"/>
      <c r="C21559" s="93"/>
      <c r="D21559" s="94" t="s">
        <v>3</v>
      </c>
      <c r="E21559" s="94"/>
      <c r="F21559" s="23" t="s">
        <v>4</v>
      </c>
      <c r="G21559" s="94" t="s">
        <v>3894</v>
      </c>
      <c r="H21559" s="94"/>
      <c r="I21559" s="94" t="s">
        <v>3895</v>
      </c>
      <c r="J21559" s="94"/>
      <c r="K21559" s="23" t="s">
        <v>3896</v>
      </c>
    </row>
    <row r="21560" spans="1:11" ht="15" customHeight="1" x14ac:dyDescent="0.25">
      <c r="A21560" s="24" t="s">
        <v>3971</v>
      </c>
      <c r="B21560" s="95" t="s">
        <v>3972</v>
      </c>
      <c r="C21560" s="95"/>
      <c r="D21560" s="96" t="s">
        <v>20</v>
      </c>
      <c r="E21560" s="96"/>
      <c r="F21560" s="24" t="s">
        <v>2056</v>
      </c>
      <c r="G21560" s="97">
        <v>2.3251949999999999</v>
      </c>
      <c r="H21560" s="97"/>
      <c r="I21560" s="98">
        <v>32.69</v>
      </c>
      <c r="J21560" s="98"/>
      <c r="K21560" s="27">
        <f>TRUNC(TRUNC(G21560,8)*I21560,2)</f>
        <v>76.010000000000005</v>
      </c>
    </row>
    <row r="21561" spans="1:11" ht="15" customHeight="1" x14ac:dyDescent="0.25">
      <c r="A21561" s="24" t="s">
        <v>3910</v>
      </c>
      <c r="B21561" s="95" t="s">
        <v>3911</v>
      </c>
      <c r="C21561" s="95"/>
      <c r="D21561" s="96" t="s">
        <v>20</v>
      </c>
      <c r="E21561" s="96"/>
      <c r="F21561" s="24" t="s">
        <v>2056</v>
      </c>
      <c r="G21561" s="97">
        <v>17.010999999999999</v>
      </c>
      <c r="H21561" s="97"/>
      <c r="I21561" s="98">
        <v>24.94</v>
      </c>
      <c r="J21561" s="98"/>
      <c r="K21561" s="27">
        <f>TRUNC(TRUNC(G21561,8)*I21561,2)</f>
        <v>424.25</v>
      </c>
    </row>
    <row r="21562" spans="1:11" ht="18" customHeight="1" x14ac:dyDescent="0.25">
      <c r="A21562" s="9"/>
      <c r="B21562" s="9"/>
      <c r="C21562" s="9"/>
      <c r="D21562" s="9"/>
      <c r="E21562" s="9"/>
      <c r="F21562" s="9"/>
      <c r="G21562" s="91" t="s">
        <v>3912</v>
      </c>
      <c r="H21562" s="91"/>
      <c r="I21562" s="91"/>
      <c r="J21562" s="91"/>
      <c r="K21562" s="28">
        <f>SUM(K21560:K21561)</f>
        <v>500.26</v>
      </c>
    </row>
    <row r="21563" spans="1:11" ht="15" customHeight="1" x14ac:dyDescent="0.25">
      <c r="A21563" s="93" t="s">
        <v>3922</v>
      </c>
      <c r="B21563" s="93"/>
      <c r="C21563" s="93"/>
      <c r="D21563" s="94" t="s">
        <v>3</v>
      </c>
      <c r="E21563" s="94"/>
      <c r="F21563" s="23" t="s">
        <v>4</v>
      </c>
      <c r="G21563" s="94" t="s">
        <v>3894</v>
      </c>
      <c r="H21563" s="94"/>
      <c r="I21563" s="94" t="s">
        <v>3895</v>
      </c>
      <c r="J21563" s="94"/>
      <c r="K21563" s="23" t="s">
        <v>3896</v>
      </c>
    </row>
    <row r="21564" spans="1:11" ht="29.1" customHeight="1" x14ac:dyDescent="0.25">
      <c r="A21564" s="24" t="s">
        <v>4052</v>
      </c>
      <c r="B21564" s="95" t="s">
        <v>4053</v>
      </c>
      <c r="C21564" s="95"/>
      <c r="D21564" s="96" t="s">
        <v>20</v>
      </c>
      <c r="E21564" s="96"/>
      <c r="F21564" s="24" t="s">
        <v>34</v>
      </c>
      <c r="G21564" s="97">
        <v>0.66502459999999997</v>
      </c>
      <c r="H21564" s="97"/>
      <c r="I21564" s="98">
        <v>619.19000000000005</v>
      </c>
      <c r="J21564" s="98"/>
      <c r="K21564" s="27">
        <f>TRUNC(TRUNC(G21564,8)*I21564,2)</f>
        <v>411.77</v>
      </c>
    </row>
    <row r="21565" spans="1:11" ht="21" customHeight="1" x14ac:dyDescent="0.25">
      <c r="A21565" s="24" t="s">
        <v>95</v>
      </c>
      <c r="B21565" s="95" t="s">
        <v>96</v>
      </c>
      <c r="C21565" s="95"/>
      <c r="D21565" s="96" t="s">
        <v>20</v>
      </c>
      <c r="E21565" s="96"/>
      <c r="F21565" s="24" t="s">
        <v>16</v>
      </c>
      <c r="G21565" s="97">
        <v>0.48</v>
      </c>
      <c r="H21565" s="97"/>
      <c r="I21565" s="98">
        <v>176.85</v>
      </c>
      <c r="J21565" s="98"/>
      <c r="K21565" s="27">
        <f>TRUNC(TRUNC(G21565,8)*I21565,2)</f>
        <v>84.88</v>
      </c>
    </row>
    <row r="21566" spans="1:11" ht="15" customHeight="1" x14ac:dyDescent="0.25">
      <c r="A21566" s="9"/>
      <c r="B21566" s="9"/>
      <c r="C21566" s="9"/>
      <c r="D21566" s="9"/>
      <c r="E21566" s="9"/>
      <c r="F21566" s="9"/>
      <c r="G21566" s="91" t="s">
        <v>3933</v>
      </c>
      <c r="H21566" s="91"/>
      <c r="I21566" s="91"/>
      <c r="J21566" s="91"/>
      <c r="K21566" s="28">
        <f>SUM(K21564:K21565)</f>
        <v>496.65</v>
      </c>
    </row>
    <row r="21567" spans="1:11" ht="15" customHeight="1" x14ac:dyDescent="0.25">
      <c r="A21567" s="9"/>
      <c r="B21567" s="9"/>
      <c r="C21567" s="9"/>
      <c r="D21567" s="9"/>
      <c r="E21567" s="9"/>
      <c r="F21567" s="9"/>
      <c r="G21567" s="92" t="s">
        <v>3913</v>
      </c>
      <c r="H21567" s="92"/>
      <c r="I21567" s="92"/>
      <c r="J21567" s="92"/>
      <c r="K21567" s="29">
        <f>ROUND(SUM(K21553,K21558,K21562,K21566),2)</f>
        <v>1316.71</v>
      </c>
    </row>
    <row r="21568" spans="1:11" ht="9.9499999999999993" customHeight="1" x14ac:dyDescent="0.25">
      <c r="A21568" s="9"/>
      <c r="B21568" s="9"/>
      <c r="C21568" s="9"/>
      <c r="D21568" s="9"/>
      <c r="E21568" s="9"/>
      <c r="F21568" s="9"/>
      <c r="G21568" s="100"/>
      <c r="H21568" s="100"/>
      <c r="I21568" s="100"/>
      <c r="J21568" s="100"/>
      <c r="K21568" s="100"/>
    </row>
    <row r="21569" spans="1:11" ht="20.100000000000001" customHeight="1" x14ac:dyDescent="0.25">
      <c r="A21569" s="99" t="s">
        <v>3784</v>
      </c>
      <c r="B21569" s="99"/>
      <c r="C21569" s="99"/>
      <c r="D21569" s="99"/>
      <c r="E21569" s="99"/>
      <c r="F21569" s="99"/>
      <c r="G21569" s="99"/>
      <c r="H21569" s="99"/>
      <c r="I21569" s="99"/>
      <c r="J21569" s="99"/>
      <c r="K21569" s="99"/>
    </row>
    <row r="21570" spans="1:11" ht="15" customHeight="1" x14ac:dyDescent="0.25">
      <c r="A21570" s="93" t="s">
        <v>3893</v>
      </c>
      <c r="B21570" s="93"/>
      <c r="C21570" s="93"/>
      <c r="D21570" s="94" t="s">
        <v>3</v>
      </c>
      <c r="E21570" s="94"/>
      <c r="F21570" s="23" t="s">
        <v>4</v>
      </c>
      <c r="G21570" s="94" t="s">
        <v>3894</v>
      </c>
      <c r="H21570" s="94"/>
      <c r="I21570" s="94" t="s">
        <v>3895</v>
      </c>
      <c r="J21570" s="94"/>
      <c r="K21570" s="23" t="s">
        <v>3896</v>
      </c>
    </row>
    <row r="21571" spans="1:11" ht="29.1" customHeight="1" x14ac:dyDescent="0.25">
      <c r="A21571" s="24" t="s">
        <v>4054</v>
      </c>
      <c r="B21571" s="95" t="s">
        <v>4055</v>
      </c>
      <c r="C21571" s="95"/>
      <c r="D21571" s="96" t="s">
        <v>20</v>
      </c>
      <c r="E21571" s="96"/>
      <c r="F21571" s="24" t="s">
        <v>34</v>
      </c>
      <c r="G21571" s="97">
        <v>0.18468999999999999</v>
      </c>
      <c r="H21571" s="97"/>
      <c r="I21571" s="98">
        <v>517.16999999999996</v>
      </c>
      <c r="J21571" s="98"/>
      <c r="K21571" s="27">
        <f t="shared" ref="K21571:K21576" si="167">ROUND(ROUND(G21571,8)*I21571,2)</f>
        <v>95.52</v>
      </c>
    </row>
    <row r="21572" spans="1:11" ht="21" customHeight="1" x14ac:dyDescent="0.25">
      <c r="A21572" s="24" t="s">
        <v>4056</v>
      </c>
      <c r="B21572" s="95" t="s">
        <v>4057</v>
      </c>
      <c r="C21572" s="95"/>
      <c r="D21572" s="96" t="s">
        <v>20</v>
      </c>
      <c r="E21572" s="96"/>
      <c r="F21572" s="24" t="s">
        <v>2057</v>
      </c>
      <c r="G21572" s="97">
        <v>3.1900000000000001E-3</v>
      </c>
      <c r="H21572" s="97"/>
      <c r="I21572" s="98">
        <v>8.98</v>
      </c>
      <c r="J21572" s="98"/>
      <c r="K21572" s="27">
        <f t="shared" si="167"/>
        <v>0.03</v>
      </c>
    </row>
    <row r="21573" spans="1:11" ht="15" customHeight="1" x14ac:dyDescent="0.25">
      <c r="A21573" s="24" t="s">
        <v>3955</v>
      </c>
      <c r="B21573" s="95" t="s">
        <v>3956</v>
      </c>
      <c r="C21573" s="95"/>
      <c r="D21573" s="96" t="s">
        <v>20</v>
      </c>
      <c r="E21573" s="96"/>
      <c r="F21573" s="24" t="s">
        <v>3903</v>
      </c>
      <c r="G21573" s="97">
        <v>4.4999999999999998E-2</v>
      </c>
      <c r="H21573" s="97"/>
      <c r="I21573" s="98">
        <v>19.37</v>
      </c>
      <c r="J21573" s="98"/>
      <c r="K21573" s="27">
        <f t="shared" si="167"/>
        <v>0.87</v>
      </c>
    </row>
    <row r="21574" spans="1:11" ht="21" customHeight="1" x14ac:dyDescent="0.25">
      <c r="A21574" s="24" t="s">
        <v>4050</v>
      </c>
      <c r="B21574" s="95" t="s">
        <v>4051</v>
      </c>
      <c r="C21574" s="95"/>
      <c r="D21574" s="96" t="s">
        <v>20</v>
      </c>
      <c r="E21574" s="96"/>
      <c r="F21574" s="24" t="s">
        <v>84</v>
      </c>
      <c r="G21574" s="97">
        <v>0.46875</v>
      </c>
      <c r="H21574" s="97"/>
      <c r="I21574" s="98">
        <v>3.9</v>
      </c>
      <c r="J21574" s="98"/>
      <c r="K21574" s="27">
        <f t="shared" si="167"/>
        <v>1.83</v>
      </c>
    </row>
    <row r="21575" spans="1:11" ht="21" customHeight="1" x14ac:dyDescent="0.25">
      <c r="A21575" s="24" t="s">
        <v>4058</v>
      </c>
      <c r="B21575" s="95" t="s">
        <v>4059</v>
      </c>
      <c r="C21575" s="95"/>
      <c r="D21575" s="96" t="s">
        <v>20</v>
      </c>
      <c r="E21575" s="96"/>
      <c r="F21575" s="24" t="s">
        <v>84</v>
      </c>
      <c r="G21575" s="97">
        <v>0.375</v>
      </c>
      <c r="H21575" s="97"/>
      <c r="I21575" s="98">
        <v>2.69</v>
      </c>
      <c r="J21575" s="98"/>
      <c r="K21575" s="27">
        <f t="shared" si="167"/>
        <v>1.01</v>
      </c>
    </row>
    <row r="21576" spans="1:11" ht="29.1" customHeight="1" x14ac:dyDescent="0.25">
      <c r="A21576" s="24" t="s">
        <v>4060</v>
      </c>
      <c r="B21576" s="95" t="s">
        <v>4061</v>
      </c>
      <c r="C21576" s="95"/>
      <c r="D21576" s="96" t="s">
        <v>20</v>
      </c>
      <c r="E21576" s="96"/>
      <c r="F21576" s="24" t="s">
        <v>16</v>
      </c>
      <c r="G21576" s="97">
        <v>1.07</v>
      </c>
      <c r="H21576" s="97"/>
      <c r="I21576" s="98">
        <v>23.81</v>
      </c>
      <c r="J21576" s="98"/>
      <c r="K21576" s="27">
        <f t="shared" si="167"/>
        <v>25.48</v>
      </c>
    </row>
    <row r="21577" spans="1:11" ht="15" customHeight="1" x14ac:dyDescent="0.25">
      <c r="A21577" s="9"/>
      <c r="B21577" s="9"/>
      <c r="C21577" s="9"/>
      <c r="D21577" s="9"/>
      <c r="E21577" s="9"/>
      <c r="F21577" s="9"/>
      <c r="G21577" s="91" t="s">
        <v>3906</v>
      </c>
      <c r="H21577" s="91"/>
      <c r="I21577" s="91"/>
      <c r="J21577" s="91"/>
      <c r="K21577" s="28">
        <f>SUM(K21571:K21576)</f>
        <v>124.74000000000001</v>
      </c>
    </row>
    <row r="21578" spans="1:11" ht="15" customHeight="1" x14ac:dyDescent="0.25">
      <c r="A21578" s="93" t="s">
        <v>3907</v>
      </c>
      <c r="B21578" s="93"/>
      <c r="C21578" s="93"/>
      <c r="D21578" s="94" t="s">
        <v>3</v>
      </c>
      <c r="E21578" s="94"/>
      <c r="F21578" s="23" t="s">
        <v>4</v>
      </c>
      <c r="G21578" s="94" t="s">
        <v>3894</v>
      </c>
      <c r="H21578" s="94"/>
      <c r="I21578" s="94" t="s">
        <v>3895</v>
      </c>
      <c r="J21578" s="94"/>
      <c r="K21578" s="23" t="s">
        <v>3896</v>
      </c>
    </row>
    <row r="21579" spans="1:11" ht="21" customHeight="1" x14ac:dyDescent="0.25">
      <c r="A21579" s="24" t="s">
        <v>3908</v>
      </c>
      <c r="B21579" s="95" t="s">
        <v>3909</v>
      </c>
      <c r="C21579" s="95"/>
      <c r="D21579" s="96" t="s">
        <v>20</v>
      </c>
      <c r="E21579" s="96"/>
      <c r="F21579" s="24" t="s">
        <v>2056</v>
      </c>
      <c r="G21579" s="97">
        <v>0.13009999999999999</v>
      </c>
      <c r="H21579" s="97"/>
      <c r="I21579" s="98">
        <v>32.24</v>
      </c>
      <c r="J21579" s="98"/>
      <c r="K21579" s="27">
        <f>ROUND(ROUND(G21579,8)*I21579,2)</f>
        <v>4.1900000000000004</v>
      </c>
    </row>
    <row r="21580" spans="1:11" ht="15" customHeight="1" x14ac:dyDescent="0.25">
      <c r="A21580" s="24" t="s">
        <v>3971</v>
      </c>
      <c r="B21580" s="95" t="s">
        <v>3972</v>
      </c>
      <c r="C21580" s="95"/>
      <c r="D21580" s="96" t="s">
        <v>20</v>
      </c>
      <c r="E21580" s="96"/>
      <c r="F21580" s="24" t="s">
        <v>2056</v>
      </c>
      <c r="G21580" s="97">
        <v>8.7400000000000005E-2</v>
      </c>
      <c r="H21580" s="97"/>
      <c r="I21580" s="98">
        <v>32.69</v>
      </c>
      <c r="J21580" s="98"/>
      <c r="K21580" s="27">
        <f>ROUND(ROUND(G21580,8)*I21580,2)</f>
        <v>2.86</v>
      </c>
    </row>
    <row r="21581" spans="1:11" ht="15" customHeight="1" x14ac:dyDescent="0.25">
      <c r="A21581" s="24" t="s">
        <v>3910</v>
      </c>
      <c r="B21581" s="95" t="s">
        <v>3911</v>
      </c>
      <c r="C21581" s="95"/>
      <c r="D21581" s="96" t="s">
        <v>20</v>
      </c>
      <c r="E21581" s="96"/>
      <c r="F21581" s="24" t="s">
        <v>2056</v>
      </c>
      <c r="G21581" s="97">
        <v>0.21759999999999999</v>
      </c>
      <c r="H21581" s="97"/>
      <c r="I21581" s="98">
        <v>24.94</v>
      </c>
      <c r="J21581" s="98"/>
      <c r="K21581" s="27">
        <f>ROUND(ROUND(G21581,8)*I21581,2)</f>
        <v>5.43</v>
      </c>
    </row>
    <row r="21582" spans="1:11" ht="18" customHeight="1" x14ac:dyDescent="0.25">
      <c r="A21582" s="9"/>
      <c r="B21582" s="9"/>
      <c r="C21582" s="9"/>
      <c r="D21582" s="9"/>
      <c r="E21582" s="9"/>
      <c r="F21582" s="9"/>
      <c r="G21582" s="91" t="s">
        <v>3912</v>
      </c>
      <c r="H21582" s="91"/>
      <c r="I21582" s="91"/>
      <c r="J21582" s="91"/>
      <c r="K21582" s="28">
        <f>SUM(K21579:K21581)</f>
        <v>12.48</v>
      </c>
    </row>
    <row r="21583" spans="1:11" ht="15" customHeight="1" x14ac:dyDescent="0.25">
      <c r="A21583" s="93" t="s">
        <v>3922</v>
      </c>
      <c r="B21583" s="93"/>
      <c r="C21583" s="93"/>
      <c r="D21583" s="94" t="s">
        <v>3</v>
      </c>
      <c r="E21583" s="94"/>
      <c r="F21583" s="23" t="s">
        <v>4</v>
      </c>
      <c r="G21583" s="94" t="s">
        <v>3894</v>
      </c>
      <c r="H21583" s="94"/>
      <c r="I21583" s="94" t="s">
        <v>3895</v>
      </c>
      <c r="J21583" s="94"/>
      <c r="K21583" s="23" t="s">
        <v>3896</v>
      </c>
    </row>
    <row r="21584" spans="1:11" ht="29.1" customHeight="1" x14ac:dyDescent="0.25">
      <c r="A21584" s="24" t="s">
        <v>4062</v>
      </c>
      <c r="B21584" s="95" t="s">
        <v>4063</v>
      </c>
      <c r="C21584" s="95"/>
      <c r="D21584" s="96" t="s">
        <v>20</v>
      </c>
      <c r="E21584" s="96"/>
      <c r="F21584" s="24" t="s">
        <v>3903</v>
      </c>
      <c r="G21584" s="97">
        <v>1.23E-2</v>
      </c>
      <c r="H21584" s="97"/>
      <c r="I21584" s="98">
        <v>23.44</v>
      </c>
      <c r="J21584" s="98"/>
      <c r="K21584" s="27">
        <f>ROUND(ROUND(G21584,8)*I21584,2)</f>
        <v>0.28999999999999998</v>
      </c>
    </row>
    <row r="21585" spans="1:11" ht="21" customHeight="1" x14ac:dyDescent="0.25">
      <c r="A21585" s="24" t="s">
        <v>4064</v>
      </c>
      <c r="B21585" s="95" t="s">
        <v>4065</v>
      </c>
      <c r="C21585" s="95"/>
      <c r="D21585" s="96" t="s">
        <v>4066</v>
      </c>
      <c r="E21585" s="96"/>
      <c r="F21585" s="24" t="s">
        <v>26</v>
      </c>
      <c r="G21585" s="97">
        <v>4</v>
      </c>
      <c r="H21585" s="97"/>
      <c r="I21585" s="98">
        <v>5.76</v>
      </c>
      <c r="J21585" s="98"/>
      <c r="K21585" s="27">
        <f>ROUND(ROUND(G21585,8)*I21585,2)</f>
        <v>23.04</v>
      </c>
    </row>
    <row r="21586" spans="1:11" ht="15" customHeight="1" x14ac:dyDescent="0.25">
      <c r="A21586" s="9"/>
      <c r="B21586" s="9"/>
      <c r="C21586" s="9"/>
      <c r="D21586" s="9"/>
      <c r="E21586" s="9"/>
      <c r="F21586" s="9"/>
      <c r="G21586" s="91" t="s">
        <v>3933</v>
      </c>
      <c r="H21586" s="91"/>
      <c r="I21586" s="91"/>
      <c r="J21586" s="91"/>
      <c r="K21586" s="28">
        <f>SUM(K21584:K21585)</f>
        <v>23.33</v>
      </c>
    </row>
    <row r="21587" spans="1:11" ht="15" customHeight="1" x14ac:dyDescent="0.25">
      <c r="A21587" s="9"/>
      <c r="B21587" s="9"/>
      <c r="C21587" s="9"/>
      <c r="D21587" s="9"/>
      <c r="E21587" s="9"/>
      <c r="F21587" s="9"/>
      <c r="G21587" s="92" t="s">
        <v>3913</v>
      </c>
      <c r="H21587" s="92"/>
      <c r="I21587" s="92"/>
      <c r="J21587" s="92"/>
      <c r="K21587" s="29">
        <f>ROUND(SUM(K21577,K21582,K21586),2)</f>
        <v>160.55000000000001</v>
      </c>
    </row>
    <row r="21588" spans="1:11" ht="9.9499999999999993" customHeight="1" x14ac:dyDescent="0.25">
      <c r="A21588" s="9"/>
      <c r="B21588" s="9"/>
      <c r="C21588" s="9"/>
      <c r="D21588" s="9"/>
      <c r="E21588" s="9"/>
      <c r="F21588" s="9"/>
      <c r="G21588" s="100"/>
      <c r="H21588" s="100"/>
      <c r="I21588" s="100"/>
      <c r="J21588" s="100"/>
      <c r="K21588" s="100"/>
    </row>
    <row r="21589" spans="1:11" ht="20.100000000000001" customHeight="1" x14ac:dyDescent="0.25">
      <c r="A21589" s="99" t="s">
        <v>3785</v>
      </c>
      <c r="B21589" s="99"/>
      <c r="C21589" s="99"/>
      <c r="D21589" s="99"/>
      <c r="E21589" s="99"/>
      <c r="F21589" s="99"/>
      <c r="G21589" s="99"/>
      <c r="H21589" s="99"/>
      <c r="I21589" s="99"/>
      <c r="J21589" s="99"/>
      <c r="K21589" s="99"/>
    </row>
    <row r="21590" spans="1:11" ht="15" customHeight="1" x14ac:dyDescent="0.25">
      <c r="A21590" s="93" t="s">
        <v>3893</v>
      </c>
      <c r="B21590" s="93"/>
      <c r="C21590" s="93"/>
      <c r="D21590" s="94" t="s">
        <v>3</v>
      </c>
      <c r="E21590" s="94"/>
      <c r="F21590" s="23" t="s">
        <v>4</v>
      </c>
      <c r="G21590" s="94" t="s">
        <v>3894</v>
      </c>
      <c r="H21590" s="94"/>
      <c r="I21590" s="94" t="s">
        <v>3895</v>
      </c>
      <c r="J21590" s="94"/>
      <c r="K21590" s="23" t="s">
        <v>3896</v>
      </c>
    </row>
    <row r="21591" spans="1:11" ht="45.95" customHeight="1" x14ac:dyDescent="0.25">
      <c r="A21591" s="24" t="s">
        <v>4073</v>
      </c>
      <c r="B21591" s="95" t="s">
        <v>4074</v>
      </c>
      <c r="C21591" s="95"/>
      <c r="D21591" s="96" t="s">
        <v>20</v>
      </c>
      <c r="E21591" s="96"/>
      <c r="F21591" s="24" t="s">
        <v>26</v>
      </c>
      <c r="G21591" s="97">
        <v>1</v>
      </c>
      <c r="H21591" s="97"/>
      <c r="I21591" s="98">
        <v>1235.9100000000001</v>
      </c>
      <c r="J21591" s="98"/>
      <c r="K21591" s="27">
        <f>TRUNC(TRUNC(G21591,8)*I21591,2)</f>
        <v>1235.9100000000001</v>
      </c>
    </row>
    <row r="21592" spans="1:11" ht="21" customHeight="1" x14ac:dyDescent="0.25">
      <c r="A21592" s="24" t="s">
        <v>4075</v>
      </c>
      <c r="B21592" s="95" t="s">
        <v>4076</v>
      </c>
      <c r="C21592" s="95"/>
      <c r="D21592" s="96" t="s">
        <v>20</v>
      </c>
      <c r="E21592" s="96"/>
      <c r="F21592" s="24" t="s">
        <v>34</v>
      </c>
      <c r="G21592" s="97">
        <v>1.1999999999999999E-3</v>
      </c>
      <c r="H21592" s="97"/>
      <c r="I21592" s="98">
        <v>205.09</v>
      </c>
      <c r="J21592" s="98"/>
      <c r="K21592" s="27">
        <f>TRUNC(TRUNC(G21592,8)*I21592,2)</f>
        <v>0.24</v>
      </c>
    </row>
    <row r="21593" spans="1:11" ht="15" customHeight="1" x14ac:dyDescent="0.25">
      <c r="A21593" s="9"/>
      <c r="B21593" s="9"/>
      <c r="C21593" s="9"/>
      <c r="D21593" s="9"/>
      <c r="E21593" s="9"/>
      <c r="F21593" s="9"/>
      <c r="G21593" s="91" t="s">
        <v>3906</v>
      </c>
      <c r="H21593" s="91"/>
      <c r="I21593" s="91"/>
      <c r="J21593" s="91"/>
      <c r="K21593" s="28">
        <f>SUM(K21591:K21592)</f>
        <v>1236.1500000000001</v>
      </c>
    </row>
    <row r="21594" spans="1:11" ht="15" customHeight="1" x14ac:dyDescent="0.25">
      <c r="A21594" s="93" t="s">
        <v>3907</v>
      </c>
      <c r="B21594" s="93"/>
      <c r="C21594" s="93"/>
      <c r="D21594" s="94" t="s">
        <v>3</v>
      </c>
      <c r="E21594" s="94"/>
      <c r="F21594" s="23" t="s">
        <v>4</v>
      </c>
      <c r="G21594" s="94" t="s">
        <v>3894</v>
      </c>
      <c r="H21594" s="94"/>
      <c r="I21594" s="94" t="s">
        <v>3895</v>
      </c>
      <c r="J21594" s="94"/>
      <c r="K21594" s="23" t="s">
        <v>3896</v>
      </c>
    </row>
    <row r="21595" spans="1:11" ht="15" customHeight="1" x14ac:dyDescent="0.25">
      <c r="A21595" s="24" t="s">
        <v>3971</v>
      </c>
      <c r="B21595" s="95" t="s">
        <v>3972</v>
      </c>
      <c r="C21595" s="95"/>
      <c r="D21595" s="96" t="s">
        <v>20</v>
      </c>
      <c r="E21595" s="96"/>
      <c r="F21595" s="24" t="s">
        <v>2056</v>
      </c>
      <c r="G21595" s="97">
        <v>0.86809999999999998</v>
      </c>
      <c r="H21595" s="97"/>
      <c r="I21595" s="98">
        <v>32.69</v>
      </c>
      <c r="J21595" s="98"/>
      <c r="K21595" s="27">
        <f>TRUNC(TRUNC(G21595,8)*I21595,2)</f>
        <v>28.37</v>
      </c>
    </row>
    <row r="21596" spans="1:11" ht="15" customHeight="1" x14ac:dyDescent="0.25">
      <c r="A21596" s="24" t="s">
        <v>3910</v>
      </c>
      <c r="B21596" s="95" t="s">
        <v>3911</v>
      </c>
      <c r="C21596" s="95"/>
      <c r="D21596" s="96" t="s">
        <v>20</v>
      </c>
      <c r="E21596" s="96"/>
      <c r="F21596" s="24" t="s">
        <v>2056</v>
      </c>
      <c r="G21596" s="97">
        <v>0.57869999999999999</v>
      </c>
      <c r="H21596" s="97"/>
      <c r="I21596" s="98">
        <v>24.94</v>
      </c>
      <c r="J21596" s="98"/>
      <c r="K21596" s="27">
        <f>TRUNC(TRUNC(G21596,8)*I21596,2)</f>
        <v>14.43</v>
      </c>
    </row>
    <row r="21597" spans="1:11" ht="18" customHeight="1" x14ac:dyDescent="0.25">
      <c r="A21597" s="9"/>
      <c r="B21597" s="9"/>
      <c r="C21597" s="9"/>
      <c r="D21597" s="9"/>
      <c r="E21597" s="9"/>
      <c r="F21597" s="9"/>
      <c r="G21597" s="91" t="s">
        <v>3912</v>
      </c>
      <c r="H21597" s="91"/>
      <c r="I21597" s="91"/>
      <c r="J21597" s="91"/>
      <c r="K21597" s="28">
        <f>SUM(K21595:K21596)</f>
        <v>42.8</v>
      </c>
    </row>
    <row r="21598" spans="1:11" ht="15" customHeight="1" x14ac:dyDescent="0.25">
      <c r="A21598" s="93" t="s">
        <v>3922</v>
      </c>
      <c r="B21598" s="93"/>
      <c r="C21598" s="93"/>
      <c r="D21598" s="94" t="s">
        <v>3</v>
      </c>
      <c r="E21598" s="94"/>
      <c r="F21598" s="23" t="s">
        <v>4</v>
      </c>
      <c r="G21598" s="94" t="s">
        <v>3894</v>
      </c>
      <c r="H21598" s="94"/>
      <c r="I21598" s="94" t="s">
        <v>3895</v>
      </c>
      <c r="J21598" s="94"/>
      <c r="K21598" s="23" t="s">
        <v>3896</v>
      </c>
    </row>
    <row r="21599" spans="1:11" ht="29.1" customHeight="1" x14ac:dyDescent="0.25">
      <c r="A21599" s="24" t="s">
        <v>4077</v>
      </c>
      <c r="B21599" s="95" t="s">
        <v>4078</v>
      </c>
      <c r="C21599" s="95"/>
      <c r="D21599" s="96" t="s">
        <v>20</v>
      </c>
      <c r="E21599" s="96"/>
      <c r="F21599" s="24" t="s">
        <v>34</v>
      </c>
      <c r="G21599" s="97">
        <v>2.2200000000000001E-2</v>
      </c>
      <c r="H21599" s="97"/>
      <c r="I21599" s="98">
        <v>924.6</v>
      </c>
      <c r="J21599" s="98"/>
      <c r="K21599" s="27">
        <f>TRUNC(TRUNC(G21599,8)*I21599,2)</f>
        <v>20.52</v>
      </c>
    </row>
    <row r="21600" spans="1:11" ht="15" customHeight="1" x14ac:dyDescent="0.25">
      <c r="A21600" s="9"/>
      <c r="B21600" s="9"/>
      <c r="C21600" s="9"/>
      <c r="D21600" s="9"/>
      <c r="E21600" s="9"/>
      <c r="F21600" s="9"/>
      <c r="G21600" s="91" t="s">
        <v>3933</v>
      </c>
      <c r="H21600" s="91"/>
      <c r="I21600" s="91"/>
      <c r="J21600" s="91"/>
      <c r="K21600" s="28">
        <f>SUM(K21599:K21599)</f>
        <v>20.52</v>
      </c>
    </row>
    <row r="21601" spans="1:11" ht="15" customHeight="1" x14ac:dyDescent="0.25">
      <c r="A21601" s="9"/>
      <c r="B21601" s="9"/>
      <c r="C21601" s="9"/>
      <c r="D21601" s="9"/>
      <c r="E21601" s="9"/>
      <c r="F21601" s="9"/>
      <c r="G21601" s="92" t="s">
        <v>3913</v>
      </c>
      <c r="H21601" s="92"/>
      <c r="I21601" s="92"/>
      <c r="J21601" s="92"/>
      <c r="K21601" s="29">
        <f>ROUND(SUM(K21593,K21597,K21600),2)</f>
        <v>1299.47</v>
      </c>
    </row>
    <row r="21602" spans="1:11" ht="9.9499999999999993" customHeight="1" x14ac:dyDescent="0.25">
      <c r="A21602" s="9"/>
      <c r="B21602" s="9"/>
      <c r="C21602" s="9"/>
      <c r="D21602" s="9"/>
      <c r="E21602" s="9"/>
      <c r="F21602" s="9"/>
      <c r="G21602" s="100"/>
      <c r="H21602" s="100"/>
      <c r="I21602" s="100"/>
      <c r="J21602" s="100"/>
      <c r="K21602" s="100"/>
    </row>
    <row r="21603" spans="1:11" ht="20.100000000000001" customHeight="1" x14ac:dyDescent="0.25">
      <c r="A21603" s="99" t="s">
        <v>3786</v>
      </c>
      <c r="B21603" s="99"/>
      <c r="C21603" s="99"/>
      <c r="D21603" s="99"/>
      <c r="E21603" s="99"/>
      <c r="F21603" s="99"/>
      <c r="G21603" s="99"/>
      <c r="H21603" s="99"/>
      <c r="I21603" s="99"/>
      <c r="J21603" s="99"/>
      <c r="K21603" s="99"/>
    </row>
    <row r="21604" spans="1:11" ht="15" customHeight="1" x14ac:dyDescent="0.25">
      <c r="A21604" s="93" t="s">
        <v>3893</v>
      </c>
      <c r="B21604" s="93"/>
      <c r="C21604" s="93"/>
      <c r="D21604" s="94" t="s">
        <v>3</v>
      </c>
      <c r="E21604" s="94"/>
      <c r="F21604" s="23" t="s">
        <v>4</v>
      </c>
      <c r="G21604" s="94" t="s">
        <v>3894</v>
      </c>
      <c r="H21604" s="94"/>
      <c r="I21604" s="94" t="s">
        <v>3895</v>
      </c>
      <c r="J21604" s="94"/>
      <c r="K21604" s="23" t="s">
        <v>3896</v>
      </c>
    </row>
    <row r="21605" spans="1:11" ht="15" customHeight="1" x14ac:dyDescent="0.25">
      <c r="A21605" s="24" t="s">
        <v>4067</v>
      </c>
      <c r="B21605" s="95" t="s">
        <v>4068</v>
      </c>
      <c r="C21605" s="95"/>
      <c r="D21605" s="96" t="s">
        <v>20</v>
      </c>
      <c r="E21605" s="96"/>
      <c r="F21605" s="24" t="s">
        <v>3903</v>
      </c>
      <c r="G21605" s="97">
        <v>8.6199999999999992</v>
      </c>
      <c r="H21605" s="97"/>
      <c r="I21605" s="98">
        <v>1.1299999999999999</v>
      </c>
      <c r="J21605" s="98"/>
      <c r="K21605" s="27">
        <f>TRUNC(TRUNC(G21605,8)*I21605,2)</f>
        <v>9.74</v>
      </c>
    </row>
    <row r="21606" spans="1:11" ht="29.1" customHeight="1" x14ac:dyDescent="0.25">
      <c r="A21606" s="24" t="s">
        <v>4069</v>
      </c>
      <c r="B21606" s="95" t="s">
        <v>4070</v>
      </c>
      <c r="C21606" s="95"/>
      <c r="D21606" s="96" t="s">
        <v>20</v>
      </c>
      <c r="E21606" s="96"/>
      <c r="F21606" s="24" t="s">
        <v>26</v>
      </c>
      <c r="G21606" s="97">
        <v>6.4375</v>
      </c>
      <c r="H21606" s="97"/>
      <c r="I21606" s="98">
        <v>17.63</v>
      </c>
      <c r="J21606" s="98"/>
      <c r="K21606" s="27">
        <f>TRUNC(TRUNC(G21606,8)*I21606,2)</f>
        <v>113.49</v>
      </c>
    </row>
    <row r="21607" spans="1:11" ht="15" customHeight="1" x14ac:dyDescent="0.25">
      <c r="A21607" s="24" t="s">
        <v>4071</v>
      </c>
      <c r="B21607" s="95" t="s">
        <v>4072</v>
      </c>
      <c r="C21607" s="95"/>
      <c r="D21607" s="96" t="s">
        <v>20</v>
      </c>
      <c r="E21607" s="96"/>
      <c r="F21607" s="24" t="s">
        <v>3903</v>
      </c>
      <c r="G21607" s="97">
        <v>0.24</v>
      </c>
      <c r="H21607" s="97"/>
      <c r="I21607" s="98">
        <v>3.58</v>
      </c>
      <c r="J21607" s="98"/>
      <c r="K21607" s="27">
        <f>TRUNC(TRUNC(G21607,8)*I21607,2)</f>
        <v>0.85</v>
      </c>
    </row>
    <row r="21608" spans="1:11" ht="15" customHeight="1" x14ac:dyDescent="0.25">
      <c r="A21608" s="9"/>
      <c r="B21608" s="9"/>
      <c r="C21608" s="9"/>
      <c r="D21608" s="9"/>
      <c r="E21608" s="9"/>
      <c r="F21608" s="9"/>
      <c r="G21608" s="91" t="s">
        <v>3906</v>
      </c>
      <c r="H21608" s="91"/>
      <c r="I21608" s="91"/>
      <c r="J21608" s="91"/>
      <c r="K21608" s="28">
        <f>SUM(K21605:K21607)</f>
        <v>124.07999999999998</v>
      </c>
    </row>
    <row r="21609" spans="1:11" ht="15" customHeight="1" x14ac:dyDescent="0.25">
      <c r="A21609" s="93" t="s">
        <v>3907</v>
      </c>
      <c r="B21609" s="93"/>
      <c r="C21609" s="93"/>
      <c r="D21609" s="94" t="s">
        <v>3</v>
      </c>
      <c r="E21609" s="94"/>
      <c r="F21609" s="23" t="s">
        <v>4</v>
      </c>
      <c r="G21609" s="94" t="s">
        <v>3894</v>
      </c>
      <c r="H21609" s="94"/>
      <c r="I21609" s="94" t="s">
        <v>3895</v>
      </c>
      <c r="J21609" s="94"/>
      <c r="K21609" s="23" t="s">
        <v>3896</v>
      </c>
    </row>
    <row r="21610" spans="1:11" ht="15" customHeight="1" x14ac:dyDescent="0.25">
      <c r="A21610" s="24" t="s">
        <v>3971</v>
      </c>
      <c r="B21610" s="95" t="s">
        <v>3972</v>
      </c>
      <c r="C21610" s="95"/>
      <c r="D21610" s="96" t="s">
        <v>20</v>
      </c>
      <c r="E21610" s="96"/>
      <c r="F21610" s="24" t="s">
        <v>2056</v>
      </c>
      <c r="G21610" s="97">
        <v>0.63900000000000001</v>
      </c>
      <c r="H21610" s="97"/>
      <c r="I21610" s="98">
        <v>32.69</v>
      </c>
      <c r="J21610" s="98"/>
      <c r="K21610" s="27">
        <f>TRUNC(TRUNC(G21610,8)*I21610,2)</f>
        <v>20.88</v>
      </c>
    </row>
    <row r="21611" spans="1:11" ht="15" customHeight="1" x14ac:dyDescent="0.25">
      <c r="A21611" s="24" t="s">
        <v>3910</v>
      </c>
      <c r="B21611" s="95" t="s">
        <v>3911</v>
      </c>
      <c r="C21611" s="95"/>
      <c r="D21611" s="96" t="s">
        <v>20</v>
      </c>
      <c r="E21611" s="96"/>
      <c r="F21611" s="24" t="s">
        <v>2056</v>
      </c>
      <c r="G21611" s="97">
        <v>1.2789999999999999</v>
      </c>
      <c r="H21611" s="97"/>
      <c r="I21611" s="98">
        <v>24.94</v>
      </c>
      <c r="J21611" s="98"/>
      <c r="K21611" s="27">
        <f>TRUNC(TRUNC(G21611,8)*I21611,2)</f>
        <v>31.89</v>
      </c>
    </row>
    <row r="21612" spans="1:11" ht="18" customHeight="1" x14ac:dyDescent="0.25">
      <c r="A21612" s="9"/>
      <c r="B21612" s="9"/>
      <c r="C21612" s="9"/>
      <c r="D21612" s="9"/>
      <c r="E21612" s="9"/>
      <c r="F21612" s="9"/>
      <c r="G21612" s="91" t="s">
        <v>3912</v>
      </c>
      <c r="H21612" s="91"/>
      <c r="I21612" s="91"/>
      <c r="J21612" s="91"/>
      <c r="K21612" s="28">
        <f>SUM(K21610:K21611)</f>
        <v>52.769999999999996</v>
      </c>
    </row>
    <row r="21613" spans="1:11" ht="15" customHeight="1" x14ac:dyDescent="0.25">
      <c r="A21613" s="9"/>
      <c r="B21613" s="9"/>
      <c r="C21613" s="9"/>
      <c r="D21613" s="9"/>
      <c r="E21613" s="9"/>
      <c r="F21613" s="9"/>
      <c r="G21613" s="92" t="s">
        <v>3913</v>
      </c>
      <c r="H21613" s="92"/>
      <c r="I21613" s="92"/>
      <c r="J21613" s="92"/>
      <c r="K21613" s="29">
        <f>ROUND(SUM(K21608,K21612),2)</f>
        <v>176.85</v>
      </c>
    </row>
    <row r="21614" spans="1:11" ht="9.9499999999999993" customHeight="1" x14ac:dyDescent="0.25">
      <c r="A21614" s="9"/>
      <c r="B21614" s="9"/>
      <c r="C21614" s="9"/>
      <c r="D21614" s="9"/>
      <c r="E21614" s="9"/>
      <c r="F21614" s="9"/>
      <c r="G21614" s="100"/>
      <c r="H21614" s="100"/>
      <c r="I21614" s="100"/>
      <c r="J21614" s="100"/>
      <c r="K21614" s="100"/>
    </row>
    <row r="21615" spans="1:11" ht="20.100000000000001" customHeight="1" x14ac:dyDescent="0.25">
      <c r="A21615" s="99" t="s">
        <v>3787</v>
      </c>
      <c r="B21615" s="99"/>
      <c r="C21615" s="99"/>
      <c r="D21615" s="99"/>
      <c r="E21615" s="99"/>
      <c r="F21615" s="99"/>
      <c r="G21615" s="99"/>
      <c r="H21615" s="99"/>
      <c r="I21615" s="99"/>
      <c r="J21615" s="99"/>
      <c r="K21615" s="99"/>
    </row>
    <row r="21616" spans="1:11" ht="20.100000000000001" customHeight="1" x14ac:dyDescent="0.25">
      <c r="A21616" s="106" t="s">
        <v>4010</v>
      </c>
      <c r="B21616" s="106"/>
      <c r="C21616" s="106"/>
      <c r="D21616" s="106"/>
      <c r="E21616" s="106"/>
      <c r="F21616" s="2" t="s">
        <v>4</v>
      </c>
      <c r="G21616" s="87" t="s">
        <v>4001</v>
      </c>
      <c r="H21616" s="87"/>
      <c r="I21616" s="87" t="s">
        <v>3895</v>
      </c>
      <c r="J21616" s="87"/>
      <c r="K21616" s="2" t="s">
        <v>4011</v>
      </c>
    </row>
    <row r="21617" spans="1:11" ht="15" customHeight="1" x14ac:dyDescent="0.25">
      <c r="A21617" s="6" t="s">
        <v>4079</v>
      </c>
      <c r="B21617" s="104" t="s">
        <v>4080</v>
      </c>
      <c r="C21617" s="104"/>
      <c r="D21617" s="104"/>
      <c r="E21617" s="104"/>
      <c r="F21617" s="6" t="s">
        <v>77</v>
      </c>
      <c r="G21617" s="113">
        <v>1.7700000000000001E-3</v>
      </c>
      <c r="H21617" s="113"/>
      <c r="I21617" s="105">
        <v>33.79</v>
      </c>
      <c r="J21617" s="105"/>
      <c r="K21617" s="33">
        <f>ROUND(ROUND(G21617,5)*I21617,4)</f>
        <v>5.9799999999999999E-2</v>
      </c>
    </row>
    <row r="21618" spans="1:11" ht="15" customHeight="1" x14ac:dyDescent="0.25">
      <c r="A21618" s="6" t="s">
        <v>4081</v>
      </c>
      <c r="B21618" s="104" t="s">
        <v>4082</v>
      </c>
      <c r="C21618" s="104"/>
      <c r="D21618" s="104"/>
      <c r="E21618" s="104"/>
      <c r="F21618" s="6" t="s">
        <v>77</v>
      </c>
      <c r="G21618" s="113">
        <v>3.9300000000000003E-3</v>
      </c>
      <c r="H21618" s="113"/>
      <c r="I21618" s="105">
        <v>448.02</v>
      </c>
      <c r="J21618" s="105"/>
      <c r="K21618" s="33">
        <f>ROUND(ROUND(G21618,5)*I21618,4)</f>
        <v>1.7606999999999999</v>
      </c>
    </row>
    <row r="21619" spans="1:11" ht="15" customHeight="1" x14ac:dyDescent="0.25">
      <c r="A21619" s="6" t="s">
        <v>4083</v>
      </c>
      <c r="B21619" s="104" t="s">
        <v>4084</v>
      </c>
      <c r="C21619" s="104"/>
      <c r="D21619" s="104"/>
      <c r="E21619" s="104"/>
      <c r="F21619" s="6" t="s">
        <v>77</v>
      </c>
      <c r="G21619" s="113">
        <v>7.0800000000000004E-3</v>
      </c>
      <c r="H21619" s="113"/>
      <c r="I21619" s="105">
        <v>46.06</v>
      </c>
      <c r="J21619" s="105"/>
      <c r="K21619" s="33">
        <f>ROUND(ROUND(G21619,5)*I21619,4)</f>
        <v>0.3261</v>
      </c>
    </row>
    <row r="21620" spans="1:11" ht="15" customHeight="1" x14ac:dyDescent="0.25">
      <c r="A21620" s="6" t="s">
        <v>4085</v>
      </c>
      <c r="B21620" s="104" t="s">
        <v>4086</v>
      </c>
      <c r="C21620" s="104"/>
      <c r="D21620" s="104"/>
      <c r="E21620" s="104"/>
      <c r="F21620" s="6" t="s">
        <v>103</v>
      </c>
      <c r="G21620" s="113">
        <v>1</v>
      </c>
      <c r="H21620" s="113"/>
      <c r="I21620" s="105">
        <v>16.98</v>
      </c>
      <c r="J21620" s="105"/>
      <c r="K21620" s="33">
        <f>ROUND(ROUND(G21620,5)*I21620,4)</f>
        <v>16.98</v>
      </c>
    </row>
    <row r="21621" spans="1:11" ht="15" customHeight="1" x14ac:dyDescent="0.25">
      <c r="A21621" s="1"/>
      <c r="B21621" s="1"/>
      <c r="C21621" s="1"/>
      <c r="D21621" s="1"/>
      <c r="E21621" s="1"/>
      <c r="F21621" s="1"/>
      <c r="G21621" s="85" t="s">
        <v>4014</v>
      </c>
      <c r="H21621" s="85"/>
      <c r="I21621" s="85"/>
      <c r="J21621" s="85"/>
      <c r="K21621" s="34">
        <f>SUM(K21617:K21620)</f>
        <v>19.1266</v>
      </c>
    </row>
    <row r="21622" spans="1:11" ht="15" customHeight="1" x14ac:dyDescent="0.25">
      <c r="A21622" s="106" t="s">
        <v>4015</v>
      </c>
      <c r="B21622" s="106"/>
      <c r="C21622" s="106"/>
      <c r="D21622" s="23" t="s">
        <v>4016</v>
      </c>
      <c r="E21622" s="94" t="s">
        <v>4017</v>
      </c>
      <c r="F21622" s="94"/>
      <c r="G21622" s="94" t="s">
        <v>4001</v>
      </c>
      <c r="H21622" s="94"/>
      <c r="I21622" s="94" t="s">
        <v>3895</v>
      </c>
      <c r="J21622" s="94"/>
      <c r="K21622" s="23" t="s">
        <v>4011</v>
      </c>
    </row>
    <row r="21623" spans="1:11" ht="27.95" customHeight="1" x14ac:dyDescent="0.25">
      <c r="A21623" s="38" t="s">
        <v>4085</v>
      </c>
      <c r="B21623" s="109" t="s">
        <v>4087</v>
      </c>
      <c r="C21623" s="109"/>
      <c r="D21623" s="38" t="s">
        <v>4019</v>
      </c>
      <c r="E21623" s="110" t="s">
        <v>4088</v>
      </c>
      <c r="F21623" s="110"/>
      <c r="G21623" s="111">
        <v>1.9630000000000002E-2</v>
      </c>
      <c r="H21623" s="111"/>
      <c r="I21623" s="112">
        <v>33.64</v>
      </c>
      <c r="J21623" s="112"/>
      <c r="K21623" s="41">
        <f>ROUND(ROUND(G21623,5)*I21623,4)</f>
        <v>0.66039999999999999</v>
      </c>
    </row>
    <row r="21624" spans="1:11" ht="15" customHeight="1" x14ac:dyDescent="0.25">
      <c r="A21624" s="1"/>
      <c r="B21624" s="1"/>
      <c r="C21624" s="1"/>
      <c r="D21624" s="1"/>
      <c r="E21624" s="1"/>
      <c r="F21624" s="1"/>
      <c r="G21624" s="85" t="s">
        <v>4021</v>
      </c>
      <c r="H21624" s="85"/>
      <c r="I21624" s="85"/>
      <c r="J21624" s="85"/>
      <c r="K21624" s="33">
        <f>SUM(K21623:K21623)</f>
        <v>0.66039999999999999</v>
      </c>
    </row>
    <row r="21625" spans="1:11" ht="12.95" customHeight="1" x14ac:dyDescent="0.25">
      <c r="A21625" s="106" t="s">
        <v>4022</v>
      </c>
      <c r="B21625" s="106"/>
      <c r="C21625" s="94" t="s">
        <v>4023</v>
      </c>
      <c r="D21625" s="94" t="s">
        <v>5</v>
      </c>
      <c r="E21625" s="94" t="s">
        <v>4024</v>
      </c>
      <c r="F21625" s="94"/>
      <c r="G21625" s="94" t="s">
        <v>4025</v>
      </c>
      <c r="H21625" s="94"/>
      <c r="I21625" s="94" t="s">
        <v>2086</v>
      </c>
      <c r="J21625" s="94"/>
      <c r="K21625" s="94" t="s">
        <v>4011</v>
      </c>
    </row>
    <row r="21626" spans="1:11" ht="12" customHeight="1" x14ac:dyDescent="0.25">
      <c r="A21626" s="106"/>
      <c r="B21626" s="106"/>
      <c r="C21626" s="94"/>
      <c r="D21626" s="94"/>
      <c r="E21626" s="23" t="s">
        <v>2092</v>
      </c>
      <c r="F21626" s="23" t="s">
        <v>4026</v>
      </c>
      <c r="G21626" s="23" t="s">
        <v>2092</v>
      </c>
      <c r="H21626" s="23" t="s">
        <v>4026</v>
      </c>
      <c r="I21626" s="23" t="s">
        <v>2092</v>
      </c>
      <c r="J21626" s="23" t="s">
        <v>4026</v>
      </c>
      <c r="K21626" s="94"/>
    </row>
    <row r="21627" spans="1:11" ht="27.95" customHeight="1" x14ac:dyDescent="0.25">
      <c r="A21627" s="38" t="s">
        <v>4085</v>
      </c>
      <c r="B21627" s="39" t="s">
        <v>4087</v>
      </c>
      <c r="C21627" s="38" t="s">
        <v>4027</v>
      </c>
      <c r="D21627" s="40">
        <v>1.9630000000000002E-2</v>
      </c>
      <c r="E21627" s="42">
        <v>0</v>
      </c>
      <c r="F21627" s="43">
        <v>1.1100000000000001</v>
      </c>
      <c r="G21627" s="42">
        <v>0</v>
      </c>
      <c r="H21627" s="43">
        <v>0.88</v>
      </c>
      <c r="I21627" s="42">
        <v>0</v>
      </c>
      <c r="J21627" s="43">
        <v>0.72</v>
      </c>
      <c r="K21627" s="41">
        <f>ROUND(D21627*(ROUND(E21627*F21627,4)+ROUND(G21627*H21627,4)+ROUND(I21627*J21627,4)),4)</f>
        <v>0</v>
      </c>
    </row>
    <row r="21628" spans="1:11" ht="15" customHeight="1" x14ac:dyDescent="0.25">
      <c r="A21628" s="1"/>
      <c r="B21628" s="1"/>
      <c r="C21628" s="1"/>
      <c r="D21628" s="1"/>
      <c r="E21628" s="1"/>
      <c r="F21628" s="1"/>
      <c r="G21628" s="85" t="s">
        <v>4028</v>
      </c>
      <c r="H21628" s="85"/>
      <c r="I21628" s="85"/>
      <c r="J21628" s="85"/>
      <c r="K21628" s="33">
        <f>SUM(K21626:K21627)</f>
        <v>0</v>
      </c>
    </row>
    <row r="21629" spans="1:11" ht="15" customHeight="1" x14ac:dyDescent="0.25">
      <c r="A21629" s="9"/>
      <c r="B21629" s="9"/>
      <c r="C21629" s="9"/>
      <c r="D21629" s="9"/>
      <c r="E21629" s="9"/>
      <c r="F21629" s="9"/>
      <c r="G21629" s="92" t="s">
        <v>4029</v>
      </c>
      <c r="H21629" s="92"/>
      <c r="I21629" s="92"/>
      <c r="J21629" s="92"/>
      <c r="K21629" s="33">
        <f>SUM(K21621,K21624,K21628)</f>
        <v>19.786999999999999</v>
      </c>
    </row>
    <row r="21630" spans="1:11" ht="15" customHeight="1" x14ac:dyDescent="0.25">
      <c r="A21630" s="9"/>
      <c r="B21630" s="9"/>
      <c r="C21630" s="9"/>
      <c r="D21630" s="9"/>
      <c r="E21630" s="9"/>
      <c r="F21630" s="9"/>
      <c r="G21630" s="92" t="s">
        <v>3913</v>
      </c>
      <c r="H21630" s="92"/>
      <c r="I21630" s="92"/>
      <c r="J21630" s="92"/>
      <c r="K21630" s="29">
        <f>ROUND(SUM(K21629),2)</f>
        <v>19.79</v>
      </c>
    </row>
    <row r="21631" spans="1:11" ht="9.9499999999999993" customHeight="1" x14ac:dyDescent="0.25">
      <c r="A21631" s="9"/>
      <c r="B21631" s="9"/>
      <c r="C21631" s="9"/>
      <c r="D21631" s="9"/>
      <c r="E21631" s="9"/>
      <c r="F21631" s="9"/>
      <c r="G21631" s="100"/>
      <c r="H21631" s="100"/>
      <c r="I21631" s="100"/>
      <c r="J21631" s="100"/>
      <c r="K21631" s="100"/>
    </row>
    <row r="21632" spans="1:11" ht="20.100000000000001" customHeight="1" x14ac:dyDescent="0.25">
      <c r="A21632" s="99" t="s">
        <v>3788</v>
      </c>
      <c r="B21632" s="99"/>
      <c r="C21632" s="99"/>
      <c r="D21632" s="99"/>
      <c r="E21632" s="99"/>
      <c r="F21632" s="99"/>
      <c r="G21632" s="99"/>
      <c r="H21632" s="99"/>
      <c r="I21632" s="99"/>
      <c r="J21632" s="99"/>
      <c r="K21632" s="99"/>
    </row>
    <row r="21633" spans="1:11" ht="15" customHeight="1" x14ac:dyDescent="0.25">
      <c r="A21633" s="93" t="s">
        <v>3893</v>
      </c>
      <c r="B21633" s="93"/>
      <c r="C21633" s="93"/>
      <c r="D21633" s="94" t="s">
        <v>3</v>
      </c>
      <c r="E21633" s="94"/>
      <c r="F21633" s="23" t="s">
        <v>4</v>
      </c>
      <c r="G21633" s="94" t="s">
        <v>3894</v>
      </c>
      <c r="H21633" s="94"/>
      <c r="I21633" s="94" t="s">
        <v>3895</v>
      </c>
      <c r="J21633" s="94"/>
      <c r="K21633" s="23" t="s">
        <v>3896</v>
      </c>
    </row>
    <row r="21634" spans="1:11" ht="15" customHeight="1" x14ac:dyDescent="0.25">
      <c r="A21634" s="24" t="s">
        <v>4089</v>
      </c>
      <c r="B21634" s="95" t="s">
        <v>4090</v>
      </c>
      <c r="C21634" s="95"/>
      <c r="D21634" s="96" t="s">
        <v>20</v>
      </c>
      <c r="E21634" s="96"/>
      <c r="F21634" s="24" t="s">
        <v>16</v>
      </c>
      <c r="G21634" s="97">
        <v>1</v>
      </c>
      <c r="H21634" s="97"/>
      <c r="I21634" s="98">
        <v>12.85</v>
      </c>
      <c r="J21634" s="98"/>
      <c r="K21634" s="27">
        <f>TRUNC(TRUNC(G21634,8)*I21634,2)</f>
        <v>12.85</v>
      </c>
    </row>
    <row r="21635" spans="1:11" ht="15" customHeight="1" x14ac:dyDescent="0.25">
      <c r="A21635" s="9"/>
      <c r="B21635" s="9"/>
      <c r="C21635" s="9"/>
      <c r="D21635" s="9"/>
      <c r="E21635" s="9"/>
      <c r="F21635" s="9"/>
      <c r="G21635" s="91" t="s">
        <v>3906</v>
      </c>
      <c r="H21635" s="91"/>
      <c r="I21635" s="91"/>
      <c r="J21635" s="91"/>
      <c r="K21635" s="28">
        <f>SUM(K21634:K21634)</f>
        <v>12.85</v>
      </c>
    </row>
    <row r="21636" spans="1:11" ht="15" customHeight="1" x14ac:dyDescent="0.25">
      <c r="A21636" s="93" t="s">
        <v>3907</v>
      </c>
      <c r="B21636" s="93"/>
      <c r="C21636" s="93"/>
      <c r="D21636" s="94" t="s">
        <v>3</v>
      </c>
      <c r="E21636" s="94"/>
      <c r="F21636" s="23" t="s">
        <v>4</v>
      </c>
      <c r="G21636" s="94" t="s">
        <v>3894</v>
      </c>
      <c r="H21636" s="94"/>
      <c r="I21636" s="94" t="s">
        <v>3895</v>
      </c>
      <c r="J21636" s="94"/>
      <c r="K21636" s="23" t="s">
        <v>3896</v>
      </c>
    </row>
    <row r="21637" spans="1:11" ht="15" customHeight="1" x14ac:dyDescent="0.25">
      <c r="A21637" s="24" t="s">
        <v>3961</v>
      </c>
      <c r="B21637" s="95" t="s">
        <v>3962</v>
      </c>
      <c r="C21637" s="95"/>
      <c r="D21637" s="96" t="s">
        <v>20</v>
      </c>
      <c r="E21637" s="96"/>
      <c r="F21637" s="24" t="s">
        <v>2056</v>
      </c>
      <c r="G21637" s="97">
        <v>2.7699999999999999E-2</v>
      </c>
      <c r="H21637" s="97"/>
      <c r="I21637" s="98">
        <v>29.5</v>
      </c>
      <c r="J21637" s="98"/>
      <c r="K21637" s="27">
        <f>TRUNC(TRUNC(G21637,8)*I21637,2)</f>
        <v>0.81</v>
      </c>
    </row>
    <row r="21638" spans="1:11" ht="15" customHeight="1" x14ac:dyDescent="0.25">
      <c r="A21638" s="24" t="s">
        <v>3910</v>
      </c>
      <c r="B21638" s="95" t="s">
        <v>3911</v>
      </c>
      <c r="C21638" s="95"/>
      <c r="D21638" s="96" t="s">
        <v>20</v>
      </c>
      <c r="E21638" s="96"/>
      <c r="F21638" s="24" t="s">
        <v>2056</v>
      </c>
      <c r="G21638" s="97">
        <v>0.1386</v>
      </c>
      <c r="H21638" s="97"/>
      <c r="I21638" s="98">
        <v>24.94</v>
      </c>
      <c r="J21638" s="98"/>
      <c r="K21638" s="27">
        <f>TRUNC(TRUNC(G21638,8)*I21638,2)</f>
        <v>3.45</v>
      </c>
    </row>
    <row r="21639" spans="1:11" ht="18" customHeight="1" x14ac:dyDescent="0.25">
      <c r="A21639" s="9"/>
      <c r="B21639" s="9"/>
      <c r="C21639" s="9"/>
      <c r="D21639" s="9"/>
      <c r="E21639" s="9"/>
      <c r="F21639" s="9"/>
      <c r="G21639" s="91" t="s">
        <v>3912</v>
      </c>
      <c r="H21639" s="91"/>
      <c r="I21639" s="91"/>
      <c r="J21639" s="91"/>
      <c r="K21639" s="28">
        <f>SUM(K21637:K21638)</f>
        <v>4.26</v>
      </c>
    </row>
    <row r="21640" spans="1:11" ht="15" customHeight="1" x14ac:dyDescent="0.25">
      <c r="A21640" s="9"/>
      <c r="B21640" s="9"/>
      <c r="C21640" s="9"/>
      <c r="D21640" s="9"/>
      <c r="E21640" s="9"/>
      <c r="F21640" s="9"/>
      <c r="G21640" s="92" t="s">
        <v>3913</v>
      </c>
      <c r="H21640" s="92"/>
      <c r="I21640" s="92"/>
      <c r="J21640" s="92"/>
      <c r="K21640" s="29">
        <f>ROUND(SUM(K21635,K21639),2)</f>
        <v>17.11</v>
      </c>
    </row>
    <row r="21641" spans="1:11" ht="9.9499999999999993" customHeight="1" x14ac:dyDescent="0.25">
      <c r="A21641" s="9"/>
      <c r="B21641" s="9"/>
      <c r="C21641" s="9"/>
      <c r="D21641" s="9"/>
      <c r="E21641" s="9"/>
      <c r="F21641" s="9"/>
      <c r="G21641" s="100"/>
      <c r="H21641" s="100"/>
      <c r="I21641" s="100"/>
      <c r="J21641" s="100"/>
      <c r="K21641" s="100"/>
    </row>
    <row r="21642" spans="1:11" ht="20.100000000000001" customHeight="1" x14ac:dyDescent="0.25">
      <c r="A21642" s="99" t="s">
        <v>3789</v>
      </c>
      <c r="B21642" s="99"/>
      <c r="C21642" s="99"/>
      <c r="D21642" s="99"/>
      <c r="E21642" s="99"/>
      <c r="F21642" s="99"/>
      <c r="G21642" s="99"/>
      <c r="H21642" s="99"/>
      <c r="I21642" s="99"/>
      <c r="J21642" s="99"/>
      <c r="K21642" s="99"/>
    </row>
    <row r="21643" spans="1:11" ht="12.95" customHeight="1" x14ac:dyDescent="0.25">
      <c r="A21643" s="107" t="s">
        <v>3984</v>
      </c>
      <c r="B21643" s="107"/>
      <c r="C21643" s="107"/>
      <c r="D21643" s="108" t="s">
        <v>3985</v>
      </c>
      <c r="E21643" s="87" t="s">
        <v>3986</v>
      </c>
      <c r="F21643" s="87"/>
      <c r="G21643" s="87" t="s">
        <v>3987</v>
      </c>
      <c r="H21643" s="87"/>
      <c r="I21643" s="87"/>
      <c r="J21643" s="87"/>
      <c r="K21643" s="87" t="s">
        <v>3988</v>
      </c>
    </row>
    <row r="21644" spans="1:11" ht="12" customHeight="1" x14ac:dyDescent="0.25">
      <c r="A21644" s="107"/>
      <c r="B21644" s="107"/>
      <c r="C21644" s="107"/>
      <c r="D21644" s="108"/>
      <c r="E21644" s="23" t="s">
        <v>3989</v>
      </c>
      <c r="F21644" s="23" t="s">
        <v>3990</v>
      </c>
      <c r="G21644" s="94" t="s">
        <v>3989</v>
      </c>
      <c r="H21644" s="94"/>
      <c r="I21644" s="94" t="s">
        <v>3990</v>
      </c>
      <c r="J21644" s="94"/>
      <c r="K21644" s="87"/>
    </row>
    <row r="21645" spans="1:11" ht="15.95" customHeight="1" x14ac:dyDescent="0.25">
      <c r="A21645" s="6" t="s">
        <v>4091</v>
      </c>
      <c r="B21645" s="104" t="s">
        <v>4092</v>
      </c>
      <c r="C21645" s="104"/>
      <c r="D21645" s="44">
        <v>1</v>
      </c>
      <c r="E21645" s="32">
        <v>0.8</v>
      </c>
      <c r="F21645" s="32">
        <v>0.19999999999999996</v>
      </c>
      <c r="G21645" s="105">
        <v>5.32</v>
      </c>
      <c r="H21645" s="105"/>
      <c r="I21645" s="105">
        <v>0.5</v>
      </c>
      <c r="J21645" s="105"/>
      <c r="K21645" s="33">
        <f>TRUNC(D21645*(TRUNC(E21645*G21645,4)+TRUNC(F21645*I21645,4)),4)</f>
        <v>4.3559999999999999</v>
      </c>
    </row>
    <row r="21646" spans="1:11" ht="15" customHeight="1" x14ac:dyDescent="0.25">
      <c r="A21646" s="1"/>
      <c r="B21646" s="1"/>
      <c r="C21646" s="1"/>
      <c r="D21646" s="1"/>
      <c r="E21646" s="1"/>
      <c r="F21646" s="1"/>
      <c r="G21646" s="85" t="s">
        <v>3999</v>
      </c>
      <c r="H21646" s="85"/>
      <c r="I21646" s="85"/>
      <c r="J21646" s="85"/>
      <c r="K21646" s="34">
        <f>SUM(K21644:K21645)</f>
        <v>4.3559999999999999</v>
      </c>
    </row>
    <row r="21647" spans="1:11" ht="20.100000000000001" customHeight="1" x14ac:dyDescent="0.25">
      <c r="A21647" s="106" t="s">
        <v>4000</v>
      </c>
      <c r="B21647" s="106"/>
      <c r="C21647" s="106"/>
      <c r="D21647" s="106"/>
      <c r="E21647" s="106"/>
      <c r="F21647" s="2" t="s">
        <v>4</v>
      </c>
      <c r="G21647" s="87" t="s">
        <v>4001</v>
      </c>
      <c r="H21647" s="87"/>
      <c r="I21647" s="87" t="s">
        <v>4002</v>
      </c>
      <c r="J21647" s="87"/>
      <c r="K21647" s="2" t="s">
        <v>3988</v>
      </c>
    </row>
    <row r="21648" spans="1:11" ht="15" customHeight="1" x14ac:dyDescent="0.25">
      <c r="A21648" s="6" t="s">
        <v>4093</v>
      </c>
      <c r="B21648" s="101" t="s">
        <v>4094</v>
      </c>
      <c r="C21648" s="101"/>
      <c r="D21648" s="101"/>
      <c r="E21648" s="101"/>
      <c r="F21648" s="6" t="s">
        <v>3940</v>
      </c>
      <c r="G21648" s="102">
        <v>0.1333</v>
      </c>
      <c r="H21648" s="102"/>
      <c r="I21648" s="103">
        <v>3.96</v>
      </c>
      <c r="J21648" s="103"/>
      <c r="K21648" s="7">
        <f>TRUNC(TRUNC(G21648,8)*I21648,2)</f>
        <v>0.52</v>
      </c>
    </row>
    <row r="21649" spans="1:11" ht="15" customHeight="1" x14ac:dyDescent="0.25">
      <c r="A21649" s="6" t="s">
        <v>4095</v>
      </c>
      <c r="B21649" s="101" t="s">
        <v>4096</v>
      </c>
      <c r="C21649" s="101"/>
      <c r="D21649" s="101"/>
      <c r="E21649" s="101"/>
      <c r="F21649" s="6" t="s">
        <v>3940</v>
      </c>
      <c r="G21649" s="102">
        <v>2</v>
      </c>
      <c r="H21649" s="102"/>
      <c r="I21649" s="103">
        <v>14.41</v>
      </c>
      <c r="J21649" s="103"/>
      <c r="K21649" s="7">
        <f>TRUNC(TRUNC(G21649,8)*I21649,2)</f>
        <v>28.82</v>
      </c>
    </row>
    <row r="21650" spans="1:11" ht="15" customHeight="1" x14ac:dyDescent="0.25">
      <c r="A21650" s="6" t="s">
        <v>4097</v>
      </c>
      <c r="B21650" s="101" t="s">
        <v>4098</v>
      </c>
      <c r="C21650" s="101"/>
      <c r="D21650" s="101"/>
      <c r="E21650" s="101"/>
      <c r="F21650" s="6" t="s">
        <v>3940</v>
      </c>
      <c r="G21650" s="102">
        <v>3</v>
      </c>
      <c r="H21650" s="102"/>
      <c r="I21650" s="103">
        <v>14.58</v>
      </c>
      <c r="J21650" s="103"/>
      <c r="K21650" s="7">
        <f>TRUNC(TRUNC(G21650,8)*I21650,2)</f>
        <v>43.74</v>
      </c>
    </row>
    <row r="21651" spans="1:11" ht="15" customHeight="1" x14ac:dyDescent="0.25">
      <c r="A21651" s="1"/>
      <c r="B21651" s="1"/>
      <c r="C21651" s="1"/>
      <c r="D21651" s="1"/>
      <c r="E21651" s="1"/>
      <c r="F21651" s="1"/>
      <c r="G21651" s="85" t="s">
        <v>4005</v>
      </c>
      <c r="H21651" s="85"/>
      <c r="I21651" s="85"/>
      <c r="J21651" s="85"/>
      <c r="K21651" s="29">
        <f>SUM(K21648:K21650)</f>
        <v>73.08</v>
      </c>
    </row>
    <row r="21652" spans="1:11" ht="15" customHeight="1" x14ac:dyDescent="0.25">
      <c r="A21652" s="9"/>
      <c r="B21652" s="9"/>
      <c r="C21652" s="9"/>
      <c r="D21652" s="9"/>
      <c r="E21652" s="9"/>
      <c r="F21652" s="9"/>
      <c r="G21652" s="92" t="s">
        <v>4006</v>
      </c>
      <c r="H21652" s="92"/>
      <c r="I21652" s="92"/>
      <c r="J21652" s="92"/>
      <c r="K21652" s="33">
        <f>SUM(K21646,K21651)</f>
        <v>77.435999999999993</v>
      </c>
    </row>
    <row r="21653" spans="1:11" ht="15" customHeight="1" x14ac:dyDescent="0.25">
      <c r="A21653" s="9"/>
      <c r="B21653" s="9"/>
      <c r="C21653" s="9"/>
      <c r="D21653" s="9"/>
      <c r="E21653" s="9"/>
      <c r="F21653" s="9"/>
      <c r="G21653" s="92" t="s">
        <v>4007</v>
      </c>
      <c r="H21653" s="92"/>
      <c r="I21653" s="92"/>
      <c r="J21653" s="92"/>
      <c r="K21653" s="35">
        <v>22.5</v>
      </c>
    </row>
    <row r="21654" spans="1:11" ht="15" customHeight="1" x14ac:dyDescent="0.25">
      <c r="A21654" s="9"/>
      <c r="B21654" s="9"/>
      <c r="C21654" s="9"/>
      <c r="D21654" s="9"/>
      <c r="E21654" s="9"/>
      <c r="F21654" s="9"/>
      <c r="G21654" s="92" t="s">
        <v>4008</v>
      </c>
      <c r="H21654" s="92"/>
      <c r="I21654" s="92"/>
      <c r="J21654" s="92"/>
      <c r="K21654" s="33">
        <f>TRUNC(K21652/K21653,4)</f>
        <v>3.4416000000000002</v>
      </c>
    </row>
    <row r="21655" spans="1:11" ht="15" customHeight="1" x14ac:dyDescent="0.25">
      <c r="A21655" s="9"/>
      <c r="B21655" s="9"/>
      <c r="C21655" s="9"/>
      <c r="D21655" s="9"/>
      <c r="E21655" s="9"/>
      <c r="F21655" s="9"/>
      <c r="G21655" s="92" t="s">
        <v>4029</v>
      </c>
      <c r="H21655" s="92"/>
      <c r="I21655" s="92"/>
      <c r="J21655" s="92"/>
      <c r="K21655" s="33">
        <f>SUM(K21654)</f>
        <v>3.4416000000000002</v>
      </c>
    </row>
    <row r="21656" spans="1:11" ht="15" customHeight="1" x14ac:dyDescent="0.25">
      <c r="A21656" s="9"/>
      <c r="B21656" s="9"/>
      <c r="C21656" s="9"/>
      <c r="D21656" s="9"/>
      <c r="E21656" s="9"/>
      <c r="F21656" s="9"/>
      <c r="G21656" s="92" t="s">
        <v>3913</v>
      </c>
      <c r="H21656" s="92"/>
      <c r="I21656" s="92"/>
      <c r="J21656" s="92"/>
      <c r="K21656" s="29">
        <f>ROUND(SUM(K21655),2)</f>
        <v>3.44</v>
      </c>
    </row>
    <row r="21657" spans="1:11" ht="9.9499999999999993" customHeight="1" x14ac:dyDescent="0.25">
      <c r="A21657" s="9"/>
      <c r="B21657" s="9"/>
      <c r="C21657" s="9"/>
      <c r="D21657" s="9"/>
      <c r="E21657" s="9"/>
      <c r="F21657" s="9"/>
      <c r="G21657" s="100"/>
      <c r="H21657" s="100"/>
      <c r="I21657" s="100"/>
      <c r="J21657" s="100"/>
      <c r="K21657" s="100"/>
    </row>
    <row r="21658" spans="1:11" ht="20.100000000000001" customHeight="1" x14ac:dyDescent="0.25">
      <c r="A21658" s="99" t="s">
        <v>3790</v>
      </c>
      <c r="B21658" s="99"/>
      <c r="C21658" s="99"/>
      <c r="D21658" s="99"/>
      <c r="E21658" s="99"/>
      <c r="F21658" s="99"/>
      <c r="G21658" s="99"/>
      <c r="H21658" s="99"/>
      <c r="I21658" s="99"/>
      <c r="J21658" s="99"/>
      <c r="K21658" s="99"/>
    </row>
    <row r="21659" spans="1:11" ht="15" customHeight="1" x14ac:dyDescent="0.25">
      <c r="A21659" s="93" t="s">
        <v>3893</v>
      </c>
      <c r="B21659" s="93"/>
      <c r="C21659" s="93"/>
      <c r="D21659" s="94" t="s">
        <v>3</v>
      </c>
      <c r="E21659" s="94"/>
      <c r="F21659" s="23" t="s">
        <v>4</v>
      </c>
      <c r="G21659" s="94" t="s">
        <v>3894</v>
      </c>
      <c r="H21659" s="94"/>
      <c r="I21659" s="94" t="s">
        <v>3895</v>
      </c>
      <c r="J21659" s="94"/>
      <c r="K21659" s="23" t="s">
        <v>3896</v>
      </c>
    </row>
    <row r="21660" spans="1:11" ht="15" customHeight="1" x14ac:dyDescent="0.25">
      <c r="A21660" s="24" t="s">
        <v>3951</v>
      </c>
      <c r="B21660" s="95" t="s">
        <v>3952</v>
      </c>
      <c r="C21660" s="95"/>
      <c r="D21660" s="96" t="s">
        <v>3953</v>
      </c>
      <c r="E21660" s="96"/>
      <c r="F21660" s="24" t="s">
        <v>3954</v>
      </c>
      <c r="G21660" s="97">
        <v>4.0000000000000001E-3</v>
      </c>
      <c r="H21660" s="97"/>
      <c r="I21660" s="98">
        <v>215</v>
      </c>
      <c r="J21660" s="98"/>
      <c r="K21660" s="27">
        <f>ROUND(ROUND(G21660,8)*I21660,2)</f>
        <v>0.86</v>
      </c>
    </row>
    <row r="21661" spans="1:11" ht="15" customHeight="1" x14ac:dyDescent="0.25">
      <c r="A21661" s="24" t="s">
        <v>3955</v>
      </c>
      <c r="B21661" s="95" t="s">
        <v>3956</v>
      </c>
      <c r="C21661" s="95"/>
      <c r="D21661" s="96" t="s">
        <v>20</v>
      </c>
      <c r="E21661" s="96"/>
      <c r="F21661" s="24" t="s">
        <v>3903</v>
      </c>
      <c r="G21661" s="97">
        <v>5.0000000000000001E-3</v>
      </c>
      <c r="H21661" s="97"/>
      <c r="I21661" s="98">
        <v>19.37</v>
      </c>
      <c r="J21661" s="98"/>
      <c r="K21661" s="27">
        <f>ROUND(ROUND(G21661,8)*I21661,2)</f>
        <v>0.1</v>
      </c>
    </row>
    <row r="21662" spans="1:11" ht="15" customHeight="1" x14ac:dyDescent="0.25">
      <c r="A21662" s="9"/>
      <c r="B21662" s="9"/>
      <c r="C21662" s="9"/>
      <c r="D21662" s="9"/>
      <c r="E21662" s="9"/>
      <c r="F21662" s="9"/>
      <c r="G21662" s="91" t="s">
        <v>3906</v>
      </c>
      <c r="H21662" s="91"/>
      <c r="I21662" s="91"/>
      <c r="J21662" s="91"/>
      <c r="K21662" s="28">
        <f>SUM(K21660:K21661)</f>
        <v>0.96</v>
      </c>
    </row>
    <row r="21663" spans="1:11" ht="15" customHeight="1" x14ac:dyDescent="0.25">
      <c r="A21663" s="93" t="s">
        <v>3907</v>
      </c>
      <c r="B21663" s="93"/>
      <c r="C21663" s="93"/>
      <c r="D21663" s="94" t="s">
        <v>3</v>
      </c>
      <c r="E21663" s="94"/>
      <c r="F21663" s="23" t="s">
        <v>4</v>
      </c>
      <c r="G21663" s="94" t="s">
        <v>3894</v>
      </c>
      <c r="H21663" s="94"/>
      <c r="I21663" s="94" t="s">
        <v>3895</v>
      </c>
      <c r="J21663" s="94"/>
      <c r="K21663" s="23" t="s">
        <v>3896</v>
      </c>
    </row>
    <row r="21664" spans="1:11" ht="21" customHeight="1" x14ac:dyDescent="0.25">
      <c r="A21664" s="24" t="s">
        <v>3908</v>
      </c>
      <c r="B21664" s="95" t="s">
        <v>3909</v>
      </c>
      <c r="C21664" s="95"/>
      <c r="D21664" s="96" t="s">
        <v>20</v>
      </c>
      <c r="E21664" s="96"/>
      <c r="F21664" s="24" t="s">
        <v>2056</v>
      </c>
      <c r="G21664" s="97">
        <v>0.03</v>
      </c>
      <c r="H21664" s="97"/>
      <c r="I21664" s="98">
        <v>32.24</v>
      </c>
      <c r="J21664" s="98"/>
      <c r="K21664" s="27">
        <f>ROUND(ROUND(G21664,8)*I21664,2)</f>
        <v>0.97</v>
      </c>
    </row>
    <row r="21665" spans="1:11" ht="15" customHeight="1" x14ac:dyDescent="0.25">
      <c r="A21665" s="24" t="s">
        <v>3910</v>
      </c>
      <c r="B21665" s="95" t="s">
        <v>3911</v>
      </c>
      <c r="C21665" s="95"/>
      <c r="D21665" s="96" t="s">
        <v>20</v>
      </c>
      <c r="E21665" s="96"/>
      <c r="F21665" s="24" t="s">
        <v>2056</v>
      </c>
      <c r="G21665" s="97">
        <v>0.03</v>
      </c>
      <c r="H21665" s="97"/>
      <c r="I21665" s="98">
        <v>24.94</v>
      </c>
      <c r="J21665" s="98"/>
      <c r="K21665" s="27">
        <f>ROUND(ROUND(G21665,8)*I21665,2)</f>
        <v>0.75</v>
      </c>
    </row>
    <row r="21666" spans="1:11" ht="18" customHeight="1" x14ac:dyDescent="0.25">
      <c r="A21666" s="9"/>
      <c r="B21666" s="9"/>
      <c r="C21666" s="9"/>
      <c r="D21666" s="9"/>
      <c r="E21666" s="9"/>
      <c r="F21666" s="9"/>
      <c r="G21666" s="91" t="s">
        <v>3912</v>
      </c>
      <c r="H21666" s="91"/>
      <c r="I21666" s="91"/>
      <c r="J21666" s="91"/>
      <c r="K21666" s="28">
        <f>SUM(K21664:K21665)</f>
        <v>1.72</v>
      </c>
    </row>
    <row r="21667" spans="1:11" ht="15" customHeight="1" x14ac:dyDescent="0.25">
      <c r="A21667" s="9"/>
      <c r="B21667" s="9"/>
      <c r="C21667" s="9"/>
      <c r="D21667" s="9"/>
      <c r="E21667" s="9"/>
      <c r="F21667" s="9"/>
      <c r="G21667" s="92" t="s">
        <v>3913</v>
      </c>
      <c r="H21667" s="92"/>
      <c r="I21667" s="92"/>
      <c r="J21667" s="92"/>
      <c r="K21667" s="29">
        <f>ROUND(SUM(K21662,K21666),2)</f>
        <v>2.68</v>
      </c>
    </row>
    <row r="21668" spans="1:11" ht="9.9499999999999993" customHeight="1" x14ac:dyDescent="0.25">
      <c r="A21668" s="9"/>
      <c r="B21668" s="9"/>
      <c r="C21668" s="9"/>
      <c r="D21668" s="9"/>
      <c r="E21668" s="9"/>
      <c r="F21668" s="9"/>
      <c r="G21668" s="100"/>
      <c r="H21668" s="100"/>
      <c r="I21668" s="100"/>
      <c r="J21668" s="100"/>
      <c r="K21668" s="100"/>
    </row>
    <row r="21669" spans="1:11" ht="20.100000000000001" customHeight="1" x14ac:dyDescent="0.25">
      <c r="A21669" s="99" t="s">
        <v>3791</v>
      </c>
      <c r="B21669" s="99"/>
      <c r="C21669" s="99"/>
      <c r="D21669" s="99"/>
      <c r="E21669" s="99"/>
      <c r="F21669" s="99"/>
      <c r="G21669" s="99"/>
      <c r="H21669" s="99"/>
      <c r="I21669" s="99"/>
      <c r="J21669" s="99"/>
      <c r="K21669" s="99"/>
    </row>
    <row r="21670" spans="1:11" ht="15" customHeight="1" x14ac:dyDescent="0.25">
      <c r="A21670" s="93" t="s">
        <v>3916</v>
      </c>
      <c r="B21670" s="93"/>
      <c r="C21670" s="93"/>
      <c r="D21670" s="94" t="s">
        <v>3</v>
      </c>
      <c r="E21670" s="94"/>
      <c r="F21670" s="23" t="s">
        <v>4</v>
      </c>
      <c r="G21670" s="94" t="s">
        <v>3894</v>
      </c>
      <c r="H21670" s="94"/>
      <c r="I21670" s="94" t="s">
        <v>3895</v>
      </c>
      <c r="J21670" s="94"/>
      <c r="K21670" s="23" t="s">
        <v>3896</v>
      </c>
    </row>
    <row r="21671" spans="1:11" ht="29.1" customHeight="1" x14ac:dyDescent="0.25">
      <c r="A21671" s="24" t="s">
        <v>3957</v>
      </c>
      <c r="B21671" s="95" t="s">
        <v>3958</v>
      </c>
      <c r="C21671" s="95"/>
      <c r="D21671" s="96" t="s">
        <v>20</v>
      </c>
      <c r="E21671" s="96"/>
      <c r="F21671" s="24" t="s">
        <v>3936</v>
      </c>
      <c r="G21671" s="97">
        <v>2.8999999999999998E-3</v>
      </c>
      <c r="H21671" s="97"/>
      <c r="I21671" s="98">
        <v>75.540000000000006</v>
      </c>
      <c r="J21671" s="98"/>
      <c r="K21671" s="27">
        <f>TRUNC(TRUNC(G21671,8)*I21671,2)</f>
        <v>0.21</v>
      </c>
    </row>
    <row r="21672" spans="1:11" ht="29.1" customHeight="1" x14ac:dyDescent="0.25">
      <c r="A21672" s="24" t="s">
        <v>3959</v>
      </c>
      <c r="B21672" s="95" t="s">
        <v>3960</v>
      </c>
      <c r="C21672" s="95"/>
      <c r="D21672" s="96" t="s">
        <v>20</v>
      </c>
      <c r="E21672" s="96"/>
      <c r="F21672" s="24" t="s">
        <v>30</v>
      </c>
      <c r="G21672" s="97">
        <v>1.6999999999999999E-3</v>
      </c>
      <c r="H21672" s="97"/>
      <c r="I21672" s="98">
        <v>198.53</v>
      </c>
      <c r="J21672" s="98"/>
      <c r="K21672" s="27">
        <f>TRUNC(TRUNC(G21672,8)*I21672,2)</f>
        <v>0.33</v>
      </c>
    </row>
    <row r="21673" spans="1:11" ht="18" customHeight="1" x14ac:dyDescent="0.25">
      <c r="A21673" s="9"/>
      <c r="B21673" s="9"/>
      <c r="C21673" s="9"/>
      <c r="D21673" s="9"/>
      <c r="E21673" s="9"/>
      <c r="F21673" s="9"/>
      <c r="G21673" s="91" t="s">
        <v>3919</v>
      </c>
      <c r="H21673" s="91"/>
      <c r="I21673" s="91"/>
      <c r="J21673" s="91"/>
      <c r="K21673" s="28">
        <f>SUM(K21671:K21672)</f>
        <v>0.54</v>
      </c>
    </row>
    <row r="21674" spans="1:11" ht="15" customHeight="1" x14ac:dyDescent="0.25">
      <c r="A21674" s="93" t="s">
        <v>3907</v>
      </c>
      <c r="B21674" s="93"/>
      <c r="C21674" s="93"/>
      <c r="D21674" s="94" t="s">
        <v>3</v>
      </c>
      <c r="E21674" s="94"/>
      <c r="F21674" s="23" t="s">
        <v>4</v>
      </c>
      <c r="G21674" s="94" t="s">
        <v>3894</v>
      </c>
      <c r="H21674" s="94"/>
      <c r="I21674" s="94" t="s">
        <v>3895</v>
      </c>
      <c r="J21674" s="94"/>
      <c r="K21674" s="23" t="s">
        <v>3896</v>
      </c>
    </row>
    <row r="21675" spans="1:11" ht="15" customHeight="1" x14ac:dyDescent="0.25">
      <c r="A21675" s="24" t="s">
        <v>3961</v>
      </c>
      <c r="B21675" s="95" t="s">
        <v>3962</v>
      </c>
      <c r="C21675" s="95"/>
      <c r="D21675" s="96" t="s">
        <v>20</v>
      </c>
      <c r="E21675" s="96"/>
      <c r="F21675" s="24" t="s">
        <v>2056</v>
      </c>
      <c r="G21675" s="97">
        <v>4.5999999999999999E-3</v>
      </c>
      <c r="H21675" s="97"/>
      <c r="I21675" s="98">
        <v>29.5</v>
      </c>
      <c r="J21675" s="98"/>
      <c r="K21675" s="27">
        <f>TRUNC(TRUNC(G21675,8)*I21675,2)</f>
        <v>0.13</v>
      </c>
    </row>
    <row r="21676" spans="1:11" ht="18" customHeight="1" x14ac:dyDescent="0.25">
      <c r="A21676" s="9"/>
      <c r="B21676" s="9"/>
      <c r="C21676" s="9"/>
      <c r="D21676" s="9"/>
      <c r="E21676" s="9"/>
      <c r="F21676" s="9"/>
      <c r="G21676" s="91" t="s">
        <v>3912</v>
      </c>
      <c r="H21676" s="91"/>
      <c r="I21676" s="91"/>
      <c r="J21676" s="91"/>
      <c r="K21676" s="28">
        <f>SUM(K21675:K21675)</f>
        <v>0.13</v>
      </c>
    </row>
    <row r="21677" spans="1:11" ht="15" customHeight="1" x14ac:dyDescent="0.25">
      <c r="A21677" s="9"/>
      <c r="B21677" s="9"/>
      <c r="C21677" s="9"/>
      <c r="D21677" s="9"/>
      <c r="E21677" s="9"/>
      <c r="F21677" s="9"/>
      <c r="G21677" s="92" t="s">
        <v>3913</v>
      </c>
      <c r="H21677" s="92"/>
      <c r="I21677" s="92"/>
      <c r="J21677" s="92"/>
      <c r="K21677" s="29">
        <f>ROUND(SUM(K21673,K21676),2)</f>
        <v>0.67</v>
      </c>
    </row>
    <row r="21678" spans="1:11" ht="9.9499999999999993" customHeight="1" x14ac:dyDescent="0.25">
      <c r="A21678" s="9"/>
      <c r="B21678" s="9"/>
      <c r="C21678" s="9"/>
      <c r="D21678" s="9"/>
      <c r="E21678" s="9"/>
      <c r="F21678" s="9"/>
      <c r="G21678" s="100"/>
      <c r="H21678" s="100"/>
      <c r="I21678" s="100"/>
      <c r="J21678" s="100"/>
      <c r="K21678" s="100"/>
    </row>
    <row r="21679" spans="1:11" ht="20.100000000000001" customHeight="1" x14ac:dyDescent="0.25">
      <c r="A21679" s="99" t="s">
        <v>3792</v>
      </c>
      <c r="B21679" s="99"/>
      <c r="C21679" s="99"/>
      <c r="D21679" s="99"/>
      <c r="E21679" s="99"/>
      <c r="F21679" s="99"/>
      <c r="G21679" s="99"/>
      <c r="H21679" s="99"/>
      <c r="I21679" s="99"/>
      <c r="J21679" s="99"/>
      <c r="K21679" s="99"/>
    </row>
    <row r="21680" spans="1:11" ht="15" customHeight="1" x14ac:dyDescent="0.25">
      <c r="A21680" s="93" t="s">
        <v>3916</v>
      </c>
      <c r="B21680" s="93"/>
      <c r="C21680" s="93"/>
      <c r="D21680" s="94" t="s">
        <v>3</v>
      </c>
      <c r="E21680" s="94"/>
      <c r="F21680" s="23" t="s">
        <v>4</v>
      </c>
      <c r="G21680" s="94" t="s">
        <v>3894</v>
      </c>
      <c r="H21680" s="94"/>
      <c r="I21680" s="94" t="s">
        <v>3895</v>
      </c>
      <c r="J21680" s="94"/>
      <c r="K21680" s="23" t="s">
        <v>3896</v>
      </c>
    </row>
    <row r="21681" spans="1:11" ht="29.1" customHeight="1" x14ac:dyDescent="0.25">
      <c r="A21681" s="24" t="s">
        <v>3957</v>
      </c>
      <c r="B21681" s="95" t="s">
        <v>3958</v>
      </c>
      <c r="C21681" s="95"/>
      <c r="D21681" s="96" t="s">
        <v>20</v>
      </c>
      <c r="E21681" s="96"/>
      <c r="F21681" s="24" t="s">
        <v>3936</v>
      </c>
      <c r="G21681" s="97">
        <v>1.95E-2</v>
      </c>
      <c r="H21681" s="97"/>
      <c r="I21681" s="98">
        <v>75.540000000000006</v>
      </c>
      <c r="J21681" s="98"/>
      <c r="K21681" s="27">
        <f>TRUNC(TRUNC(G21681,8)*I21681,2)</f>
        <v>1.47</v>
      </c>
    </row>
    <row r="21682" spans="1:11" ht="29.1" customHeight="1" x14ac:dyDescent="0.25">
      <c r="A21682" s="24" t="s">
        <v>3959</v>
      </c>
      <c r="B21682" s="95" t="s">
        <v>3960</v>
      </c>
      <c r="C21682" s="95"/>
      <c r="D21682" s="96" t="s">
        <v>20</v>
      </c>
      <c r="E21682" s="96"/>
      <c r="F21682" s="24" t="s">
        <v>30</v>
      </c>
      <c r="G21682" s="97">
        <v>1.15E-2</v>
      </c>
      <c r="H21682" s="97"/>
      <c r="I21682" s="98">
        <v>198.53</v>
      </c>
      <c r="J21682" s="98"/>
      <c r="K21682" s="27">
        <f>TRUNC(TRUNC(G21682,8)*I21682,2)</f>
        <v>2.2799999999999998</v>
      </c>
    </row>
    <row r="21683" spans="1:11" ht="18" customHeight="1" x14ac:dyDescent="0.25">
      <c r="A21683" s="9"/>
      <c r="B21683" s="9"/>
      <c r="C21683" s="9"/>
      <c r="D21683" s="9"/>
      <c r="E21683" s="9"/>
      <c r="F21683" s="9"/>
      <c r="G21683" s="91" t="s">
        <v>3919</v>
      </c>
      <c r="H21683" s="91"/>
      <c r="I21683" s="91"/>
      <c r="J21683" s="91"/>
      <c r="K21683" s="28">
        <f>SUM(K21681:K21682)</f>
        <v>3.75</v>
      </c>
    </row>
    <row r="21684" spans="1:11" ht="15" customHeight="1" x14ac:dyDescent="0.25">
      <c r="A21684" s="93" t="s">
        <v>3907</v>
      </c>
      <c r="B21684" s="93"/>
      <c r="C21684" s="93"/>
      <c r="D21684" s="94" t="s">
        <v>3</v>
      </c>
      <c r="E21684" s="94"/>
      <c r="F21684" s="23" t="s">
        <v>4</v>
      </c>
      <c r="G21684" s="94" t="s">
        <v>3894</v>
      </c>
      <c r="H21684" s="94"/>
      <c r="I21684" s="94" t="s">
        <v>3895</v>
      </c>
      <c r="J21684" s="94"/>
      <c r="K21684" s="23" t="s">
        <v>3896</v>
      </c>
    </row>
    <row r="21685" spans="1:11" ht="15" customHeight="1" x14ac:dyDescent="0.25">
      <c r="A21685" s="24" t="s">
        <v>3910</v>
      </c>
      <c r="B21685" s="95" t="s">
        <v>3911</v>
      </c>
      <c r="C21685" s="95"/>
      <c r="D21685" s="96" t="s">
        <v>20</v>
      </c>
      <c r="E21685" s="96"/>
      <c r="F21685" s="24" t="s">
        <v>2056</v>
      </c>
      <c r="G21685" s="97">
        <v>3.1E-2</v>
      </c>
      <c r="H21685" s="97"/>
      <c r="I21685" s="98">
        <v>24.94</v>
      </c>
      <c r="J21685" s="98"/>
      <c r="K21685" s="27">
        <f>TRUNC(TRUNC(G21685,8)*I21685,2)</f>
        <v>0.77</v>
      </c>
    </row>
    <row r="21686" spans="1:11" ht="18" customHeight="1" x14ac:dyDescent="0.25">
      <c r="A21686" s="9"/>
      <c r="B21686" s="9"/>
      <c r="C21686" s="9"/>
      <c r="D21686" s="9"/>
      <c r="E21686" s="9"/>
      <c r="F21686" s="9"/>
      <c r="G21686" s="91" t="s">
        <v>3912</v>
      </c>
      <c r="H21686" s="91"/>
      <c r="I21686" s="91"/>
      <c r="J21686" s="91"/>
      <c r="K21686" s="28">
        <f>SUM(K21685:K21685)</f>
        <v>0.77</v>
      </c>
    </row>
    <row r="21687" spans="1:11" ht="15" customHeight="1" x14ac:dyDescent="0.25">
      <c r="A21687" s="9"/>
      <c r="B21687" s="9"/>
      <c r="C21687" s="9"/>
      <c r="D21687" s="9"/>
      <c r="E21687" s="9"/>
      <c r="F21687" s="9"/>
      <c r="G21687" s="92" t="s">
        <v>3913</v>
      </c>
      <c r="H21687" s="92"/>
      <c r="I21687" s="92"/>
      <c r="J21687" s="92"/>
      <c r="K21687" s="29">
        <f>ROUND(SUM(K21683,K21686),2)</f>
        <v>4.5199999999999996</v>
      </c>
    </row>
    <row r="21688" spans="1:11" ht="9.9499999999999993" customHeight="1" x14ac:dyDescent="0.25">
      <c r="A21688" s="9"/>
      <c r="B21688" s="9"/>
      <c r="C21688" s="9"/>
      <c r="D21688" s="9"/>
      <c r="E21688" s="9"/>
      <c r="F21688" s="9"/>
      <c r="G21688" s="100"/>
      <c r="H21688" s="100"/>
      <c r="I21688" s="100"/>
      <c r="J21688" s="100"/>
      <c r="K21688" s="100"/>
    </row>
    <row r="21689" spans="1:11" ht="20.100000000000001" customHeight="1" x14ac:dyDescent="0.25">
      <c r="A21689" s="99" t="s">
        <v>3793</v>
      </c>
      <c r="B21689" s="99"/>
      <c r="C21689" s="99"/>
      <c r="D21689" s="99"/>
      <c r="E21689" s="99"/>
      <c r="F21689" s="99"/>
      <c r="G21689" s="99"/>
      <c r="H21689" s="99"/>
      <c r="I21689" s="99"/>
      <c r="J21689" s="99"/>
      <c r="K21689" s="99"/>
    </row>
    <row r="21690" spans="1:11" ht="15" customHeight="1" x14ac:dyDescent="0.25">
      <c r="A21690" s="93" t="s">
        <v>3916</v>
      </c>
      <c r="B21690" s="93"/>
      <c r="C21690" s="93"/>
      <c r="D21690" s="94" t="s">
        <v>3</v>
      </c>
      <c r="E21690" s="94"/>
      <c r="F21690" s="23" t="s">
        <v>4</v>
      </c>
      <c r="G21690" s="94" t="s">
        <v>3894</v>
      </c>
      <c r="H21690" s="94"/>
      <c r="I21690" s="94" t="s">
        <v>3895</v>
      </c>
      <c r="J21690" s="94"/>
      <c r="K21690" s="23" t="s">
        <v>3896</v>
      </c>
    </row>
    <row r="21691" spans="1:11" ht="29.1" customHeight="1" x14ac:dyDescent="0.25">
      <c r="A21691" s="24" t="s">
        <v>3963</v>
      </c>
      <c r="B21691" s="95" t="s">
        <v>3964</v>
      </c>
      <c r="C21691" s="95"/>
      <c r="D21691" s="96" t="s">
        <v>20</v>
      </c>
      <c r="E21691" s="96"/>
      <c r="F21691" s="24" t="s">
        <v>3936</v>
      </c>
      <c r="G21691" s="97">
        <v>0.86950000000000005</v>
      </c>
      <c r="H21691" s="97"/>
      <c r="I21691" s="98">
        <v>8.9</v>
      </c>
      <c r="J21691" s="98"/>
      <c r="K21691" s="27">
        <f>TRUNC(TRUNC(G21691,8)*I21691,2)</f>
        <v>7.73</v>
      </c>
    </row>
    <row r="21692" spans="1:11" ht="29.1" customHeight="1" x14ac:dyDescent="0.25">
      <c r="A21692" s="24" t="s">
        <v>3965</v>
      </c>
      <c r="B21692" s="95" t="s">
        <v>3966</v>
      </c>
      <c r="C21692" s="95"/>
      <c r="D21692" s="96" t="s">
        <v>20</v>
      </c>
      <c r="E21692" s="96"/>
      <c r="F21692" s="24" t="s">
        <v>30</v>
      </c>
      <c r="G21692" s="97">
        <v>1.137</v>
      </c>
      <c r="H21692" s="97"/>
      <c r="I21692" s="98">
        <v>32.76</v>
      </c>
      <c r="J21692" s="98"/>
      <c r="K21692" s="27">
        <f>TRUNC(TRUNC(G21692,8)*I21692,2)</f>
        <v>37.24</v>
      </c>
    </row>
    <row r="21693" spans="1:11" ht="21" customHeight="1" x14ac:dyDescent="0.25">
      <c r="A21693" s="24" t="s">
        <v>3967</v>
      </c>
      <c r="B21693" s="95" t="s">
        <v>3968</v>
      </c>
      <c r="C21693" s="95"/>
      <c r="D21693" s="96" t="s">
        <v>20</v>
      </c>
      <c r="E21693" s="96"/>
      <c r="F21693" s="24" t="s">
        <v>3936</v>
      </c>
      <c r="G21693" s="97">
        <v>0.86950000000000005</v>
      </c>
      <c r="H21693" s="97"/>
      <c r="I21693" s="98">
        <v>27.59</v>
      </c>
      <c r="J21693" s="98"/>
      <c r="K21693" s="27">
        <f>TRUNC(TRUNC(G21693,8)*I21693,2)</f>
        <v>23.98</v>
      </c>
    </row>
    <row r="21694" spans="1:11" ht="21" customHeight="1" x14ac:dyDescent="0.25">
      <c r="A21694" s="24" t="s">
        <v>3969</v>
      </c>
      <c r="B21694" s="95" t="s">
        <v>3970</v>
      </c>
      <c r="C21694" s="95"/>
      <c r="D21694" s="96" t="s">
        <v>20</v>
      </c>
      <c r="E21694" s="96"/>
      <c r="F21694" s="24" t="s">
        <v>30</v>
      </c>
      <c r="G21694" s="97">
        <v>1.137</v>
      </c>
      <c r="H21694" s="97"/>
      <c r="I21694" s="98">
        <v>28.09</v>
      </c>
      <c r="J21694" s="98"/>
      <c r="K21694" s="27">
        <f>TRUNC(TRUNC(G21694,8)*I21694,2)</f>
        <v>31.93</v>
      </c>
    </row>
    <row r="21695" spans="1:11" ht="18" customHeight="1" x14ac:dyDescent="0.25">
      <c r="A21695" s="9"/>
      <c r="B21695" s="9"/>
      <c r="C21695" s="9"/>
      <c r="D21695" s="9"/>
      <c r="E21695" s="9"/>
      <c r="F21695" s="9"/>
      <c r="G21695" s="91" t="s">
        <v>3919</v>
      </c>
      <c r="H21695" s="91"/>
      <c r="I21695" s="91"/>
      <c r="J21695" s="91"/>
      <c r="K21695" s="28">
        <f>SUM(K21691:K21694)</f>
        <v>100.88</v>
      </c>
    </row>
    <row r="21696" spans="1:11" ht="15" customHeight="1" x14ac:dyDescent="0.25">
      <c r="A21696" s="93" t="s">
        <v>3907</v>
      </c>
      <c r="B21696" s="93"/>
      <c r="C21696" s="93"/>
      <c r="D21696" s="94" t="s">
        <v>3</v>
      </c>
      <c r="E21696" s="94"/>
      <c r="F21696" s="23" t="s">
        <v>4</v>
      </c>
      <c r="G21696" s="94" t="s">
        <v>3894</v>
      </c>
      <c r="H21696" s="94"/>
      <c r="I21696" s="94" t="s">
        <v>3895</v>
      </c>
      <c r="J21696" s="94"/>
      <c r="K21696" s="23" t="s">
        <v>3896</v>
      </c>
    </row>
    <row r="21697" spans="1:11" ht="15" customHeight="1" x14ac:dyDescent="0.25">
      <c r="A21697" s="24" t="s">
        <v>3971</v>
      </c>
      <c r="B21697" s="95" t="s">
        <v>3972</v>
      </c>
      <c r="C21697" s="95"/>
      <c r="D21697" s="96" t="s">
        <v>20</v>
      </c>
      <c r="E21697" s="96"/>
      <c r="F21697" s="24" t="s">
        <v>2056</v>
      </c>
      <c r="G21697" s="97">
        <v>7.22E-2</v>
      </c>
      <c r="H21697" s="97"/>
      <c r="I21697" s="98">
        <v>32.69</v>
      </c>
      <c r="J21697" s="98"/>
      <c r="K21697" s="27">
        <f>TRUNC(TRUNC(G21697,8)*I21697,2)</f>
        <v>2.36</v>
      </c>
    </row>
    <row r="21698" spans="1:11" ht="15" customHeight="1" x14ac:dyDescent="0.25">
      <c r="A21698" s="24" t="s">
        <v>3910</v>
      </c>
      <c r="B21698" s="95" t="s">
        <v>3911</v>
      </c>
      <c r="C21698" s="95"/>
      <c r="D21698" s="96" t="s">
        <v>20</v>
      </c>
      <c r="E21698" s="96"/>
      <c r="F21698" s="24" t="s">
        <v>2056</v>
      </c>
      <c r="G21698" s="97">
        <v>0.44790000000000002</v>
      </c>
      <c r="H21698" s="97"/>
      <c r="I21698" s="98">
        <v>24.94</v>
      </c>
      <c r="J21698" s="98"/>
      <c r="K21698" s="27">
        <f>TRUNC(TRUNC(G21698,8)*I21698,2)</f>
        <v>11.17</v>
      </c>
    </row>
    <row r="21699" spans="1:11" ht="18" customHeight="1" x14ac:dyDescent="0.25">
      <c r="A21699" s="9"/>
      <c r="B21699" s="9"/>
      <c r="C21699" s="9"/>
      <c r="D21699" s="9"/>
      <c r="E21699" s="9"/>
      <c r="F21699" s="9"/>
      <c r="G21699" s="91" t="s">
        <v>3912</v>
      </c>
      <c r="H21699" s="91"/>
      <c r="I21699" s="91"/>
      <c r="J21699" s="91"/>
      <c r="K21699" s="28">
        <f>SUM(K21697:K21698)</f>
        <v>13.53</v>
      </c>
    </row>
    <row r="21700" spans="1:11" ht="15" customHeight="1" x14ac:dyDescent="0.25">
      <c r="A21700" s="9"/>
      <c r="B21700" s="9"/>
      <c r="C21700" s="9"/>
      <c r="D21700" s="9"/>
      <c r="E21700" s="9"/>
      <c r="F21700" s="9"/>
      <c r="G21700" s="92" t="s">
        <v>3913</v>
      </c>
      <c r="H21700" s="92"/>
      <c r="I21700" s="92"/>
      <c r="J21700" s="92"/>
      <c r="K21700" s="29">
        <f>ROUND(SUM(K21695,K21699),2)</f>
        <v>114.41</v>
      </c>
    </row>
    <row r="21701" spans="1:11" ht="9.9499999999999993" customHeight="1" x14ac:dyDescent="0.25">
      <c r="A21701" s="9"/>
      <c r="B21701" s="9"/>
      <c r="C21701" s="9"/>
      <c r="D21701" s="9"/>
      <c r="E21701" s="9"/>
      <c r="F21701" s="9"/>
      <c r="G21701" s="100"/>
      <c r="H21701" s="100"/>
      <c r="I21701" s="100"/>
      <c r="J21701" s="100"/>
      <c r="K21701" s="100"/>
    </row>
    <row r="21702" spans="1:11" ht="20.100000000000001" customHeight="1" x14ac:dyDescent="0.25">
      <c r="A21702" s="99" t="s">
        <v>3794</v>
      </c>
      <c r="B21702" s="99"/>
      <c r="C21702" s="99"/>
      <c r="D21702" s="99"/>
      <c r="E21702" s="99"/>
      <c r="F21702" s="99"/>
      <c r="G21702" s="99"/>
      <c r="H21702" s="99"/>
      <c r="I21702" s="99"/>
      <c r="J21702" s="99"/>
      <c r="K21702" s="99"/>
    </row>
    <row r="21703" spans="1:11" ht="15" customHeight="1" x14ac:dyDescent="0.25">
      <c r="A21703" s="93" t="s">
        <v>3916</v>
      </c>
      <c r="B21703" s="93"/>
      <c r="C21703" s="93"/>
      <c r="D21703" s="94" t="s">
        <v>3</v>
      </c>
      <c r="E21703" s="94"/>
      <c r="F21703" s="23" t="s">
        <v>4</v>
      </c>
      <c r="G21703" s="94" t="s">
        <v>3894</v>
      </c>
      <c r="H21703" s="94"/>
      <c r="I21703" s="94" t="s">
        <v>3895</v>
      </c>
      <c r="J21703" s="94"/>
      <c r="K21703" s="23" t="s">
        <v>3896</v>
      </c>
    </row>
    <row r="21704" spans="1:11" ht="38.1" customHeight="1" x14ac:dyDescent="0.25">
      <c r="A21704" s="24" t="s">
        <v>3973</v>
      </c>
      <c r="B21704" s="95" t="s">
        <v>3974</v>
      </c>
      <c r="C21704" s="95"/>
      <c r="D21704" s="96" t="s">
        <v>20</v>
      </c>
      <c r="E21704" s="96"/>
      <c r="F21704" s="24" t="s">
        <v>3936</v>
      </c>
      <c r="G21704" s="97">
        <v>6.3E-3</v>
      </c>
      <c r="H21704" s="97"/>
      <c r="I21704" s="98">
        <v>94.61</v>
      </c>
      <c r="J21704" s="98"/>
      <c r="K21704" s="27">
        <f>TRUNC(TRUNC(G21704,8)*I21704,2)</f>
        <v>0.59</v>
      </c>
    </row>
    <row r="21705" spans="1:11" ht="38.1" customHeight="1" x14ac:dyDescent="0.25">
      <c r="A21705" s="24" t="s">
        <v>3975</v>
      </c>
      <c r="B21705" s="95" t="s">
        <v>3976</v>
      </c>
      <c r="C21705" s="95"/>
      <c r="D21705" s="96" t="s">
        <v>20</v>
      </c>
      <c r="E21705" s="96"/>
      <c r="F21705" s="24" t="s">
        <v>30</v>
      </c>
      <c r="G21705" s="97">
        <v>1.0200000000000001E-2</v>
      </c>
      <c r="H21705" s="97"/>
      <c r="I21705" s="98">
        <v>370.94</v>
      </c>
      <c r="J21705" s="98"/>
      <c r="K21705" s="27">
        <f>TRUNC(TRUNC(G21705,8)*I21705,2)</f>
        <v>3.78</v>
      </c>
    </row>
    <row r="21706" spans="1:11" ht="29.1" customHeight="1" x14ac:dyDescent="0.25">
      <c r="A21706" s="24" t="s">
        <v>3977</v>
      </c>
      <c r="B21706" s="95" t="s">
        <v>3978</v>
      </c>
      <c r="C21706" s="95"/>
      <c r="D21706" s="96" t="s">
        <v>20</v>
      </c>
      <c r="E21706" s="96"/>
      <c r="F21706" s="24" t="s">
        <v>3936</v>
      </c>
      <c r="G21706" s="97">
        <v>4.8999999999999998E-3</v>
      </c>
      <c r="H21706" s="97"/>
      <c r="I21706" s="98">
        <v>74.180000000000007</v>
      </c>
      <c r="J21706" s="98"/>
      <c r="K21706" s="27">
        <f>TRUNC(TRUNC(G21706,8)*I21706,2)</f>
        <v>0.36</v>
      </c>
    </row>
    <row r="21707" spans="1:11" ht="29.1" customHeight="1" x14ac:dyDescent="0.25">
      <c r="A21707" s="24" t="s">
        <v>3979</v>
      </c>
      <c r="B21707" s="95" t="s">
        <v>3980</v>
      </c>
      <c r="C21707" s="95"/>
      <c r="D21707" s="96" t="s">
        <v>20</v>
      </c>
      <c r="E21707" s="96"/>
      <c r="F21707" s="24" t="s">
        <v>30</v>
      </c>
      <c r="G21707" s="97">
        <v>5.5999999999999999E-3</v>
      </c>
      <c r="H21707" s="97"/>
      <c r="I21707" s="98">
        <v>166.79</v>
      </c>
      <c r="J21707" s="98"/>
      <c r="K21707" s="27">
        <f>TRUNC(TRUNC(G21707,8)*I21707,2)</f>
        <v>0.93</v>
      </c>
    </row>
    <row r="21708" spans="1:11" ht="18" customHeight="1" x14ac:dyDescent="0.25">
      <c r="A21708" s="9"/>
      <c r="B21708" s="9"/>
      <c r="C21708" s="9"/>
      <c r="D21708" s="9"/>
      <c r="E21708" s="9"/>
      <c r="F21708" s="9"/>
      <c r="G21708" s="91" t="s">
        <v>3919</v>
      </c>
      <c r="H21708" s="91"/>
      <c r="I21708" s="91"/>
      <c r="J21708" s="91"/>
      <c r="K21708" s="28">
        <f>SUM(K21704:K21707)</f>
        <v>5.66</v>
      </c>
    </row>
    <row r="21709" spans="1:11" ht="15" customHeight="1" x14ac:dyDescent="0.25">
      <c r="A21709" s="9"/>
      <c r="B21709" s="9"/>
      <c r="C21709" s="9"/>
      <c r="D21709" s="9"/>
      <c r="E21709" s="9"/>
      <c r="F21709" s="9"/>
      <c r="G21709" s="92" t="s">
        <v>3913</v>
      </c>
      <c r="H21709" s="92"/>
      <c r="I21709" s="92"/>
      <c r="J21709" s="92"/>
      <c r="K21709" s="29">
        <f>ROUND(SUM(K21708),2)</f>
        <v>5.66</v>
      </c>
    </row>
    <row r="21710" spans="1:11" ht="9.9499999999999993" customHeight="1" x14ac:dyDescent="0.25">
      <c r="A21710" s="9"/>
      <c r="B21710" s="9"/>
      <c r="C21710" s="9"/>
      <c r="D21710" s="9"/>
      <c r="E21710" s="9"/>
      <c r="F21710" s="9"/>
      <c r="G21710" s="100"/>
      <c r="H21710" s="100"/>
      <c r="I21710" s="100"/>
      <c r="J21710" s="100"/>
      <c r="K21710" s="100"/>
    </row>
    <row r="21711" spans="1:11" ht="20.100000000000001" customHeight="1" x14ac:dyDescent="0.25">
      <c r="A21711" s="99" t="s">
        <v>3795</v>
      </c>
      <c r="B21711" s="99"/>
      <c r="C21711" s="99"/>
      <c r="D21711" s="99"/>
      <c r="E21711" s="99"/>
      <c r="F21711" s="99"/>
      <c r="G21711" s="99"/>
      <c r="H21711" s="99"/>
      <c r="I21711" s="99"/>
      <c r="J21711" s="99"/>
      <c r="K21711" s="99"/>
    </row>
    <row r="21712" spans="1:11" ht="15" customHeight="1" x14ac:dyDescent="0.25">
      <c r="A21712" s="93" t="s">
        <v>3916</v>
      </c>
      <c r="B21712" s="93"/>
      <c r="C21712" s="93"/>
      <c r="D21712" s="94" t="s">
        <v>3</v>
      </c>
      <c r="E21712" s="94"/>
      <c r="F21712" s="23" t="s">
        <v>4</v>
      </c>
      <c r="G21712" s="94" t="s">
        <v>3894</v>
      </c>
      <c r="H21712" s="94"/>
      <c r="I21712" s="94" t="s">
        <v>3895</v>
      </c>
      <c r="J21712" s="94"/>
      <c r="K21712" s="23" t="s">
        <v>3896</v>
      </c>
    </row>
    <row r="21713" spans="1:11" ht="38.1" customHeight="1" x14ac:dyDescent="0.25">
      <c r="A21713" s="24" t="s">
        <v>3973</v>
      </c>
      <c r="B21713" s="95" t="s">
        <v>3974</v>
      </c>
      <c r="C21713" s="95"/>
      <c r="D21713" s="96" t="s">
        <v>20</v>
      </c>
      <c r="E21713" s="96"/>
      <c r="F21713" s="24" t="s">
        <v>3936</v>
      </c>
      <c r="G21713" s="97">
        <v>1.2999999999999999E-3</v>
      </c>
      <c r="H21713" s="97"/>
      <c r="I21713" s="98">
        <v>94.61</v>
      </c>
      <c r="J21713" s="98"/>
      <c r="K21713" s="27">
        <f>TRUNC(TRUNC(G21713,8)*I21713,2)</f>
        <v>0.12</v>
      </c>
    </row>
    <row r="21714" spans="1:11" ht="38.1" customHeight="1" x14ac:dyDescent="0.25">
      <c r="A21714" s="24" t="s">
        <v>3975</v>
      </c>
      <c r="B21714" s="95" t="s">
        <v>3976</v>
      </c>
      <c r="C21714" s="95"/>
      <c r="D21714" s="96" t="s">
        <v>20</v>
      </c>
      <c r="E21714" s="96"/>
      <c r="F21714" s="24" t="s">
        <v>30</v>
      </c>
      <c r="G21714" s="97">
        <v>3.0999999999999999E-3</v>
      </c>
      <c r="H21714" s="97"/>
      <c r="I21714" s="98">
        <v>370.94</v>
      </c>
      <c r="J21714" s="98"/>
      <c r="K21714" s="27">
        <f>TRUNC(TRUNC(G21714,8)*I21714,2)</f>
        <v>1.1399999999999999</v>
      </c>
    </row>
    <row r="21715" spans="1:11" ht="18" customHeight="1" x14ac:dyDescent="0.25">
      <c r="A21715" s="9"/>
      <c r="B21715" s="9"/>
      <c r="C21715" s="9"/>
      <c r="D21715" s="9"/>
      <c r="E21715" s="9"/>
      <c r="F21715" s="9"/>
      <c r="G21715" s="91" t="s">
        <v>3919</v>
      </c>
      <c r="H21715" s="91"/>
      <c r="I21715" s="91"/>
      <c r="J21715" s="91"/>
      <c r="K21715" s="28">
        <f>SUM(K21713:K21714)</f>
        <v>1.2599999999999998</v>
      </c>
    </row>
    <row r="21716" spans="1:11" ht="15" customHeight="1" x14ac:dyDescent="0.25">
      <c r="A21716" s="9"/>
      <c r="B21716" s="9"/>
      <c r="C21716" s="9"/>
      <c r="D21716" s="9"/>
      <c r="E21716" s="9"/>
      <c r="F21716" s="9"/>
      <c r="G21716" s="92" t="s">
        <v>3913</v>
      </c>
      <c r="H21716" s="92"/>
      <c r="I21716" s="92"/>
      <c r="J21716" s="92"/>
      <c r="K21716" s="29">
        <f>ROUND(SUM(K21715),2)</f>
        <v>1.26</v>
      </c>
    </row>
    <row r="21717" spans="1:11" ht="9.9499999999999993" customHeight="1" x14ac:dyDescent="0.25">
      <c r="A21717" s="9"/>
      <c r="B21717" s="9"/>
      <c r="C21717" s="9"/>
      <c r="D21717" s="9"/>
      <c r="E21717" s="9"/>
      <c r="F21717" s="9"/>
      <c r="G21717" s="100"/>
      <c r="H21717" s="100"/>
      <c r="I21717" s="100"/>
      <c r="J21717" s="100"/>
      <c r="K21717" s="100"/>
    </row>
    <row r="21718" spans="1:11" ht="20.100000000000001" customHeight="1" x14ac:dyDescent="0.25">
      <c r="A21718" s="99" t="s">
        <v>3796</v>
      </c>
      <c r="B21718" s="99"/>
      <c r="C21718" s="99"/>
      <c r="D21718" s="99"/>
      <c r="E21718" s="99"/>
      <c r="F21718" s="99"/>
      <c r="G21718" s="99"/>
      <c r="H21718" s="99"/>
      <c r="I21718" s="99"/>
      <c r="J21718" s="99"/>
      <c r="K21718" s="99"/>
    </row>
    <row r="21719" spans="1:11" ht="15" customHeight="1" x14ac:dyDescent="0.25">
      <c r="A21719" s="93" t="s">
        <v>3916</v>
      </c>
      <c r="B21719" s="93"/>
      <c r="C21719" s="93"/>
      <c r="D21719" s="94" t="s">
        <v>3</v>
      </c>
      <c r="E21719" s="94"/>
      <c r="F21719" s="23" t="s">
        <v>4</v>
      </c>
      <c r="G21719" s="94" t="s">
        <v>3894</v>
      </c>
      <c r="H21719" s="94"/>
      <c r="I21719" s="94" t="s">
        <v>3895</v>
      </c>
      <c r="J21719" s="94"/>
      <c r="K21719" s="23" t="s">
        <v>3896</v>
      </c>
    </row>
    <row r="21720" spans="1:11" ht="38.1" customHeight="1" x14ac:dyDescent="0.25">
      <c r="A21720" s="24" t="s">
        <v>3973</v>
      </c>
      <c r="B21720" s="95" t="s">
        <v>3974</v>
      </c>
      <c r="C21720" s="95"/>
      <c r="D21720" s="96" t="s">
        <v>20</v>
      </c>
      <c r="E21720" s="96"/>
      <c r="F21720" s="24" t="s">
        <v>3936</v>
      </c>
      <c r="G21720" s="97">
        <v>5.0000000000000001E-4</v>
      </c>
      <c r="H21720" s="97"/>
      <c r="I21720" s="98">
        <v>94.61</v>
      </c>
      <c r="J21720" s="98"/>
      <c r="K21720" s="27">
        <f>TRUNC(TRUNC(G21720,8)*I21720,2)</f>
        <v>0.04</v>
      </c>
    </row>
    <row r="21721" spans="1:11" ht="38.1" customHeight="1" x14ac:dyDescent="0.25">
      <c r="A21721" s="24" t="s">
        <v>3975</v>
      </c>
      <c r="B21721" s="95" t="s">
        <v>3976</v>
      </c>
      <c r="C21721" s="95"/>
      <c r="D21721" s="96" t="s">
        <v>20</v>
      </c>
      <c r="E21721" s="96"/>
      <c r="F21721" s="24" t="s">
        <v>30</v>
      </c>
      <c r="G21721" s="97">
        <v>1.1999999999999999E-3</v>
      </c>
      <c r="H21721" s="97"/>
      <c r="I21721" s="98">
        <v>370.94</v>
      </c>
      <c r="J21721" s="98"/>
      <c r="K21721" s="27">
        <f>TRUNC(TRUNC(G21721,8)*I21721,2)</f>
        <v>0.44</v>
      </c>
    </row>
    <row r="21722" spans="1:11" ht="18" customHeight="1" x14ac:dyDescent="0.25">
      <c r="A21722" s="9"/>
      <c r="B21722" s="9"/>
      <c r="C21722" s="9"/>
      <c r="D21722" s="9"/>
      <c r="E21722" s="9"/>
      <c r="F21722" s="9"/>
      <c r="G21722" s="91" t="s">
        <v>3919</v>
      </c>
      <c r="H21722" s="91"/>
      <c r="I21722" s="91"/>
      <c r="J21722" s="91"/>
      <c r="K21722" s="28">
        <f>SUM(K21720:K21721)</f>
        <v>0.48</v>
      </c>
    </row>
    <row r="21723" spans="1:11" ht="15" customHeight="1" x14ac:dyDescent="0.25">
      <c r="A21723" s="9"/>
      <c r="B21723" s="9"/>
      <c r="C21723" s="9"/>
      <c r="D21723" s="9"/>
      <c r="E21723" s="9"/>
      <c r="F21723" s="9"/>
      <c r="G21723" s="92" t="s">
        <v>3913</v>
      </c>
      <c r="H21723" s="92"/>
      <c r="I21723" s="92"/>
      <c r="J21723" s="92"/>
      <c r="K21723" s="29">
        <f>ROUND(SUM(K21722),2)</f>
        <v>0.48</v>
      </c>
    </row>
    <row r="21724" spans="1:11" ht="9.9499999999999993" customHeight="1" x14ac:dyDescent="0.25">
      <c r="A21724" s="9"/>
      <c r="B21724" s="9"/>
      <c r="C21724" s="9"/>
      <c r="D21724" s="9"/>
      <c r="E21724" s="9"/>
      <c r="F21724" s="9"/>
      <c r="G21724" s="100"/>
      <c r="H21724" s="100"/>
      <c r="I21724" s="100"/>
      <c r="J21724" s="100"/>
      <c r="K21724" s="100"/>
    </row>
    <row r="21725" spans="1:11" ht="20.100000000000001" customHeight="1" x14ac:dyDescent="0.25">
      <c r="A21725" s="99" t="s">
        <v>3797</v>
      </c>
      <c r="B21725" s="99"/>
      <c r="C21725" s="99"/>
      <c r="D21725" s="99"/>
      <c r="E21725" s="99"/>
      <c r="F21725" s="99"/>
      <c r="G21725" s="99"/>
      <c r="H21725" s="99"/>
      <c r="I21725" s="99"/>
      <c r="J21725" s="99"/>
      <c r="K21725" s="99"/>
    </row>
    <row r="21726" spans="1:11" ht="15" customHeight="1" x14ac:dyDescent="0.25">
      <c r="A21726" s="93" t="s">
        <v>3981</v>
      </c>
      <c r="B21726" s="93"/>
      <c r="C21726" s="93"/>
      <c r="D21726" s="94" t="s">
        <v>3</v>
      </c>
      <c r="E21726" s="94"/>
      <c r="F21726" s="23" t="s">
        <v>4</v>
      </c>
      <c r="G21726" s="94" t="s">
        <v>3894</v>
      </c>
      <c r="H21726" s="94"/>
      <c r="I21726" s="94" t="s">
        <v>3895</v>
      </c>
      <c r="J21726" s="94"/>
      <c r="K21726" s="23" t="s">
        <v>3896</v>
      </c>
    </row>
    <row r="21727" spans="1:11" ht="21" customHeight="1" x14ac:dyDescent="0.25">
      <c r="A21727" s="24" t="s">
        <v>70</v>
      </c>
      <c r="B21727" s="95" t="s">
        <v>3982</v>
      </c>
      <c r="C21727" s="95"/>
      <c r="D21727" s="96" t="s">
        <v>25</v>
      </c>
      <c r="E21727" s="96"/>
      <c r="F21727" s="24" t="s">
        <v>61</v>
      </c>
      <c r="G21727" s="97">
        <v>1</v>
      </c>
      <c r="H21727" s="97"/>
      <c r="I21727" s="98">
        <v>28.42</v>
      </c>
      <c r="J21727" s="98"/>
      <c r="K21727" s="27">
        <f>ROUND(ROUND(G21727,8)*I21727,2)</f>
        <v>28.42</v>
      </c>
    </row>
    <row r="21728" spans="1:11" ht="15" customHeight="1" x14ac:dyDescent="0.25">
      <c r="A21728" s="9"/>
      <c r="B21728" s="9"/>
      <c r="C21728" s="9"/>
      <c r="D21728" s="9"/>
      <c r="E21728" s="9"/>
      <c r="F21728" s="9"/>
      <c r="G21728" s="91" t="s">
        <v>3983</v>
      </c>
      <c r="H21728" s="91"/>
      <c r="I21728" s="91"/>
      <c r="J21728" s="91"/>
      <c r="K21728" s="28">
        <f>SUM(K21727:K21727)</f>
        <v>28.42</v>
      </c>
    </row>
    <row r="21729" spans="1:11" ht="15" customHeight="1" x14ac:dyDescent="0.25">
      <c r="A21729" s="9"/>
      <c r="B21729" s="9"/>
      <c r="C21729" s="9"/>
      <c r="D21729" s="9"/>
      <c r="E21729" s="9"/>
      <c r="F21729" s="9"/>
      <c r="G21729" s="92" t="s">
        <v>3913</v>
      </c>
      <c r="H21729" s="92"/>
      <c r="I21729" s="92"/>
      <c r="J21729" s="92"/>
      <c r="K21729" s="29">
        <f>ROUND(SUM(K21728),2)</f>
        <v>28.42</v>
      </c>
    </row>
    <row r="21730" spans="1:11" ht="9.9499999999999993" customHeight="1" x14ac:dyDescent="0.25">
      <c r="A21730" s="9"/>
      <c r="B21730" s="9"/>
      <c r="C21730" s="9"/>
      <c r="D21730" s="9"/>
      <c r="E21730" s="9"/>
      <c r="F21730" s="9"/>
      <c r="G21730" s="100"/>
      <c r="H21730" s="100"/>
      <c r="I21730" s="100"/>
      <c r="J21730" s="100"/>
      <c r="K21730" s="100"/>
    </row>
    <row r="21731" spans="1:11" ht="20.100000000000001" customHeight="1" x14ac:dyDescent="0.25">
      <c r="A21731" s="99" t="s">
        <v>3798</v>
      </c>
      <c r="B21731" s="99"/>
      <c r="C21731" s="99"/>
      <c r="D21731" s="99"/>
      <c r="E21731" s="99"/>
      <c r="F21731" s="99"/>
      <c r="G21731" s="99"/>
      <c r="H21731" s="99"/>
      <c r="I21731" s="99"/>
      <c r="J21731" s="99"/>
      <c r="K21731" s="99"/>
    </row>
    <row r="21732" spans="1:11" ht="15" customHeight="1" x14ac:dyDescent="0.25">
      <c r="A21732" s="93" t="s">
        <v>3916</v>
      </c>
      <c r="B21732" s="93"/>
      <c r="C21732" s="93"/>
      <c r="D21732" s="94" t="s">
        <v>3</v>
      </c>
      <c r="E21732" s="94"/>
      <c r="F21732" s="23" t="s">
        <v>4</v>
      </c>
      <c r="G21732" s="94" t="s">
        <v>3894</v>
      </c>
      <c r="H21732" s="94"/>
      <c r="I21732" s="94" t="s">
        <v>3895</v>
      </c>
      <c r="J21732" s="94"/>
      <c r="K21732" s="23" t="s">
        <v>3896</v>
      </c>
    </row>
    <row r="21733" spans="1:11" ht="38.1" customHeight="1" x14ac:dyDescent="0.25">
      <c r="A21733" s="24" t="s">
        <v>3973</v>
      </c>
      <c r="B21733" s="95" t="s">
        <v>3974</v>
      </c>
      <c r="C21733" s="95"/>
      <c r="D21733" s="96" t="s">
        <v>20</v>
      </c>
      <c r="E21733" s="96"/>
      <c r="F21733" s="24" t="s">
        <v>3936</v>
      </c>
      <c r="G21733" s="97">
        <v>1.2999999999999999E-3</v>
      </c>
      <c r="H21733" s="97"/>
      <c r="I21733" s="98">
        <v>94.61</v>
      </c>
      <c r="J21733" s="98"/>
      <c r="K21733" s="27">
        <f>TRUNC(TRUNC(G21733,8)*I21733,2)</f>
        <v>0.12</v>
      </c>
    </row>
    <row r="21734" spans="1:11" ht="38.1" customHeight="1" x14ac:dyDescent="0.25">
      <c r="A21734" s="24" t="s">
        <v>3975</v>
      </c>
      <c r="B21734" s="95" t="s">
        <v>3976</v>
      </c>
      <c r="C21734" s="95"/>
      <c r="D21734" s="96" t="s">
        <v>20</v>
      </c>
      <c r="E21734" s="96"/>
      <c r="F21734" s="24" t="s">
        <v>30</v>
      </c>
      <c r="G21734" s="97">
        <v>3.0999999999999999E-3</v>
      </c>
      <c r="H21734" s="97"/>
      <c r="I21734" s="98">
        <v>370.94</v>
      </c>
      <c r="J21734" s="98"/>
      <c r="K21734" s="27">
        <f>TRUNC(TRUNC(G21734,8)*I21734,2)</f>
        <v>1.1399999999999999</v>
      </c>
    </row>
    <row r="21735" spans="1:11" ht="18" customHeight="1" x14ac:dyDescent="0.25">
      <c r="A21735" s="9"/>
      <c r="B21735" s="9"/>
      <c r="C21735" s="9"/>
      <c r="D21735" s="9"/>
      <c r="E21735" s="9"/>
      <c r="F21735" s="9"/>
      <c r="G21735" s="91" t="s">
        <v>3919</v>
      </c>
      <c r="H21735" s="91"/>
      <c r="I21735" s="91"/>
      <c r="J21735" s="91"/>
      <c r="K21735" s="28">
        <f>SUM(K21733:K21734)</f>
        <v>1.2599999999999998</v>
      </c>
    </row>
    <row r="21736" spans="1:11" ht="15" customHeight="1" x14ac:dyDescent="0.25">
      <c r="A21736" s="9"/>
      <c r="B21736" s="9"/>
      <c r="C21736" s="9"/>
      <c r="D21736" s="9"/>
      <c r="E21736" s="9"/>
      <c r="F21736" s="9"/>
      <c r="G21736" s="92" t="s">
        <v>3913</v>
      </c>
      <c r="H21736" s="92"/>
      <c r="I21736" s="92"/>
      <c r="J21736" s="92"/>
      <c r="K21736" s="29">
        <f>ROUND(SUM(K21735),2)</f>
        <v>1.26</v>
      </c>
    </row>
    <row r="21737" spans="1:11" ht="9.9499999999999993" customHeight="1" x14ac:dyDescent="0.25">
      <c r="A21737" s="9"/>
      <c r="B21737" s="9"/>
      <c r="C21737" s="9"/>
      <c r="D21737" s="9"/>
      <c r="E21737" s="9"/>
      <c r="F21737" s="9"/>
      <c r="G21737" s="100"/>
      <c r="H21737" s="100"/>
      <c r="I21737" s="100"/>
      <c r="J21737" s="100"/>
      <c r="K21737" s="100"/>
    </row>
    <row r="21738" spans="1:11" ht="20.100000000000001" customHeight="1" x14ac:dyDescent="0.25">
      <c r="A21738" s="99" t="s">
        <v>3799</v>
      </c>
      <c r="B21738" s="99"/>
      <c r="C21738" s="99"/>
      <c r="D21738" s="99"/>
      <c r="E21738" s="99"/>
      <c r="F21738" s="99"/>
      <c r="G21738" s="99"/>
      <c r="H21738" s="99"/>
      <c r="I21738" s="99"/>
      <c r="J21738" s="99"/>
      <c r="K21738" s="99"/>
    </row>
    <row r="21739" spans="1:11" ht="12.95" customHeight="1" x14ac:dyDescent="0.25">
      <c r="A21739" s="107" t="s">
        <v>3984</v>
      </c>
      <c r="B21739" s="107"/>
      <c r="C21739" s="107"/>
      <c r="D21739" s="108" t="s">
        <v>3985</v>
      </c>
      <c r="E21739" s="87" t="s">
        <v>3986</v>
      </c>
      <c r="F21739" s="87"/>
      <c r="G21739" s="87" t="s">
        <v>3987</v>
      </c>
      <c r="H21739" s="87"/>
      <c r="I21739" s="87"/>
      <c r="J21739" s="87"/>
      <c r="K21739" s="87" t="s">
        <v>3988</v>
      </c>
    </row>
    <row r="21740" spans="1:11" ht="12" customHeight="1" x14ac:dyDescent="0.25">
      <c r="A21740" s="107"/>
      <c r="B21740" s="107"/>
      <c r="C21740" s="107"/>
      <c r="D21740" s="108"/>
      <c r="E21740" s="23" t="s">
        <v>3989</v>
      </c>
      <c r="F21740" s="23" t="s">
        <v>3990</v>
      </c>
      <c r="G21740" s="94" t="s">
        <v>3989</v>
      </c>
      <c r="H21740" s="94"/>
      <c r="I21740" s="94" t="s">
        <v>3990</v>
      </c>
      <c r="J21740" s="94"/>
      <c r="K21740" s="87"/>
    </row>
    <row r="21741" spans="1:11" ht="15" customHeight="1" x14ac:dyDescent="0.25">
      <c r="A21741" s="6" t="s">
        <v>3991</v>
      </c>
      <c r="B21741" s="104" t="s">
        <v>3992</v>
      </c>
      <c r="C21741" s="104"/>
      <c r="D21741" s="31">
        <v>1</v>
      </c>
      <c r="E21741" s="32">
        <v>0.34</v>
      </c>
      <c r="F21741" s="32">
        <v>0.66</v>
      </c>
      <c r="G21741" s="105">
        <v>355.46550000000002</v>
      </c>
      <c r="H21741" s="105"/>
      <c r="I21741" s="105">
        <v>95.872399999999999</v>
      </c>
      <c r="J21741" s="105"/>
      <c r="K21741" s="33">
        <f>ROUND(D21741*(ROUND(E21741*G21741,4)+ROUND(F21741*I21741,4)),4)</f>
        <v>184.13409999999999</v>
      </c>
    </row>
    <row r="21742" spans="1:11" ht="15" customHeight="1" x14ac:dyDescent="0.25">
      <c r="A21742" s="6" t="s">
        <v>3993</v>
      </c>
      <c r="B21742" s="104" t="s">
        <v>3994</v>
      </c>
      <c r="C21742" s="104"/>
      <c r="D21742" s="31">
        <v>1</v>
      </c>
      <c r="E21742" s="32">
        <v>1</v>
      </c>
      <c r="F21742" s="32">
        <v>0</v>
      </c>
      <c r="G21742" s="105">
        <v>365.3972</v>
      </c>
      <c r="H21742" s="105"/>
      <c r="I21742" s="105">
        <v>147.8879</v>
      </c>
      <c r="J21742" s="105"/>
      <c r="K21742" s="33">
        <f>ROUND(D21742*(ROUND(E21742*G21742,4)+ROUND(F21742*I21742,4)),4)</f>
        <v>365.3972</v>
      </c>
    </row>
    <row r="21743" spans="1:11" ht="15" customHeight="1" x14ac:dyDescent="0.25">
      <c r="A21743" s="6" t="s">
        <v>3995</v>
      </c>
      <c r="B21743" s="104" t="s">
        <v>3996</v>
      </c>
      <c r="C21743" s="104"/>
      <c r="D21743" s="31">
        <v>1</v>
      </c>
      <c r="E21743" s="32">
        <v>0.97</v>
      </c>
      <c r="F21743" s="32">
        <v>0.03</v>
      </c>
      <c r="G21743" s="105">
        <v>324.64210000000003</v>
      </c>
      <c r="H21743" s="105"/>
      <c r="I21743" s="105">
        <v>159.20740000000001</v>
      </c>
      <c r="J21743" s="105"/>
      <c r="K21743" s="33">
        <f>ROUND(D21743*(ROUND(E21743*G21743,4)+ROUND(F21743*I21743,4)),4)</f>
        <v>319.67899999999997</v>
      </c>
    </row>
    <row r="21744" spans="1:11" ht="15.95" customHeight="1" x14ac:dyDescent="0.25">
      <c r="A21744" s="6" t="s">
        <v>3997</v>
      </c>
      <c r="B21744" s="104" t="s">
        <v>3998</v>
      </c>
      <c r="C21744" s="104"/>
      <c r="D21744" s="31">
        <v>1</v>
      </c>
      <c r="E21744" s="32">
        <v>0.79</v>
      </c>
      <c r="F21744" s="32">
        <v>0.21</v>
      </c>
      <c r="G21744" s="105">
        <v>284.72230000000002</v>
      </c>
      <c r="H21744" s="105"/>
      <c r="I21744" s="105">
        <v>125.70480000000001</v>
      </c>
      <c r="J21744" s="105"/>
      <c r="K21744" s="33">
        <f>ROUND(D21744*(ROUND(E21744*G21744,4)+ROUND(F21744*I21744,4)),4)</f>
        <v>251.32859999999999</v>
      </c>
    </row>
    <row r="21745" spans="1:11" ht="15" customHeight="1" x14ac:dyDescent="0.25">
      <c r="A21745" s="1"/>
      <c r="B21745" s="1"/>
      <c r="C21745" s="1"/>
      <c r="D21745" s="1"/>
      <c r="E21745" s="1"/>
      <c r="F21745" s="1"/>
      <c r="G21745" s="85" t="s">
        <v>3999</v>
      </c>
      <c r="H21745" s="85"/>
      <c r="I21745" s="85"/>
      <c r="J21745" s="85"/>
      <c r="K21745" s="34">
        <f>SUM(K21740:K21744)</f>
        <v>1120.5389</v>
      </c>
    </row>
    <row r="21746" spans="1:11" ht="20.100000000000001" customHeight="1" x14ac:dyDescent="0.25">
      <c r="A21746" s="106" t="s">
        <v>4000</v>
      </c>
      <c r="B21746" s="106"/>
      <c r="C21746" s="106"/>
      <c r="D21746" s="106"/>
      <c r="E21746" s="106"/>
      <c r="F21746" s="2" t="s">
        <v>4</v>
      </c>
      <c r="G21746" s="87" t="s">
        <v>4001</v>
      </c>
      <c r="H21746" s="87"/>
      <c r="I21746" s="87" t="s">
        <v>4002</v>
      </c>
      <c r="J21746" s="87"/>
      <c r="K21746" s="2" t="s">
        <v>3988</v>
      </c>
    </row>
    <row r="21747" spans="1:11" ht="15" customHeight="1" x14ac:dyDescent="0.25">
      <c r="A21747" s="6" t="s">
        <v>4003</v>
      </c>
      <c r="B21747" s="101" t="s">
        <v>4004</v>
      </c>
      <c r="C21747" s="101"/>
      <c r="D21747" s="101"/>
      <c r="E21747" s="101"/>
      <c r="F21747" s="6" t="s">
        <v>3940</v>
      </c>
      <c r="G21747" s="114">
        <v>1</v>
      </c>
      <c r="H21747" s="114"/>
      <c r="I21747" s="115">
        <v>22.527200000000001</v>
      </c>
      <c r="J21747" s="115"/>
      <c r="K21747" s="35">
        <f>ROUND(ROUND(G21747,5)*I21747,4)</f>
        <v>22.527200000000001</v>
      </c>
    </row>
    <row r="21748" spans="1:11" ht="15" customHeight="1" x14ac:dyDescent="0.25">
      <c r="A21748" s="1"/>
      <c r="B21748" s="1"/>
      <c r="C21748" s="1"/>
      <c r="D21748" s="1"/>
      <c r="E21748" s="1"/>
      <c r="F21748" s="1"/>
      <c r="G21748" s="85" t="s">
        <v>4005</v>
      </c>
      <c r="H21748" s="85"/>
      <c r="I21748" s="85"/>
      <c r="J21748" s="85"/>
      <c r="K21748" s="36">
        <f>SUM(K21747:K21747)</f>
        <v>22.527200000000001</v>
      </c>
    </row>
    <row r="21749" spans="1:11" ht="15" customHeight="1" x14ac:dyDescent="0.25">
      <c r="A21749" s="9"/>
      <c r="B21749" s="9"/>
      <c r="C21749" s="9"/>
      <c r="D21749" s="9"/>
      <c r="E21749" s="9"/>
      <c r="F21749" s="9"/>
      <c r="G21749" s="92" t="s">
        <v>4006</v>
      </c>
      <c r="H21749" s="92"/>
      <c r="I21749" s="92"/>
      <c r="J21749" s="92"/>
      <c r="K21749" s="33">
        <f>SUM(K21745,K21748)</f>
        <v>1143.0661</v>
      </c>
    </row>
    <row r="21750" spans="1:11" ht="15" customHeight="1" x14ac:dyDescent="0.25">
      <c r="A21750" s="9"/>
      <c r="B21750" s="9"/>
      <c r="C21750" s="9"/>
      <c r="D21750" s="9"/>
      <c r="E21750" s="9"/>
      <c r="F21750" s="9"/>
      <c r="G21750" s="92" t="s">
        <v>4007</v>
      </c>
      <c r="H21750" s="92"/>
      <c r="I21750" s="92"/>
      <c r="J21750" s="92"/>
      <c r="K21750" s="37">
        <v>113.18</v>
      </c>
    </row>
    <row r="21751" spans="1:11" ht="15" customHeight="1" x14ac:dyDescent="0.25">
      <c r="A21751" s="9"/>
      <c r="B21751" s="9"/>
      <c r="C21751" s="9"/>
      <c r="D21751" s="9"/>
      <c r="E21751" s="9"/>
      <c r="F21751" s="9"/>
      <c r="G21751" s="92" t="s">
        <v>4008</v>
      </c>
      <c r="H21751" s="92"/>
      <c r="I21751" s="92"/>
      <c r="J21751" s="92"/>
      <c r="K21751" s="33">
        <f>ROUND(K21749/K21750,4)</f>
        <v>10.099500000000001</v>
      </c>
    </row>
    <row r="21752" spans="1:11" ht="15" customHeight="1" x14ac:dyDescent="0.25">
      <c r="A21752" s="9"/>
      <c r="B21752" s="9"/>
      <c r="C21752" s="9"/>
      <c r="D21752" s="9"/>
      <c r="E21752" s="9"/>
      <c r="F21752" s="9"/>
      <c r="G21752" s="92" t="s">
        <v>4009</v>
      </c>
      <c r="H21752" s="92"/>
      <c r="I21752" s="92"/>
      <c r="J21752" s="92"/>
      <c r="K21752" s="33">
        <f>ROUND(K21751*0.00746,4)</f>
        <v>7.5300000000000006E-2</v>
      </c>
    </row>
    <row r="21753" spans="1:11" ht="20.100000000000001" customHeight="1" x14ac:dyDescent="0.25">
      <c r="A21753" s="106" t="s">
        <v>4010</v>
      </c>
      <c r="B21753" s="106"/>
      <c r="C21753" s="106"/>
      <c r="D21753" s="106"/>
      <c r="E21753" s="106"/>
      <c r="F21753" s="2" t="s">
        <v>4</v>
      </c>
      <c r="G21753" s="87" t="s">
        <v>4001</v>
      </c>
      <c r="H21753" s="87"/>
      <c r="I21753" s="87" t="s">
        <v>3895</v>
      </c>
      <c r="J21753" s="87"/>
      <c r="K21753" s="2" t="s">
        <v>4011</v>
      </c>
    </row>
    <row r="21754" spans="1:11" ht="15" customHeight="1" x14ac:dyDescent="0.25">
      <c r="A21754" s="6" t="s">
        <v>4012</v>
      </c>
      <c r="B21754" s="104" t="s">
        <v>4013</v>
      </c>
      <c r="C21754" s="104"/>
      <c r="D21754" s="104"/>
      <c r="E21754" s="104"/>
      <c r="F21754" s="6" t="s">
        <v>77</v>
      </c>
      <c r="G21754" s="113">
        <v>1</v>
      </c>
      <c r="H21754" s="113"/>
      <c r="I21754" s="105">
        <v>195.03</v>
      </c>
      <c r="J21754" s="105"/>
      <c r="K21754" s="33">
        <f>ROUND(ROUND(G21754,5)*I21754,4)</f>
        <v>195.03</v>
      </c>
    </row>
    <row r="21755" spans="1:11" ht="15" customHeight="1" x14ac:dyDescent="0.25">
      <c r="A21755" s="1"/>
      <c r="B21755" s="1"/>
      <c r="C21755" s="1"/>
      <c r="D21755" s="1"/>
      <c r="E21755" s="1"/>
      <c r="F21755" s="1"/>
      <c r="G21755" s="85" t="s">
        <v>4014</v>
      </c>
      <c r="H21755" s="85"/>
      <c r="I21755" s="85"/>
      <c r="J21755" s="85"/>
      <c r="K21755" s="34">
        <f>SUM(K21754:K21754)</f>
        <v>195.03</v>
      </c>
    </row>
    <row r="21756" spans="1:11" ht="15" customHeight="1" x14ac:dyDescent="0.25">
      <c r="A21756" s="106" t="s">
        <v>4015</v>
      </c>
      <c r="B21756" s="106"/>
      <c r="C21756" s="106"/>
      <c r="D21756" s="23" t="s">
        <v>4016</v>
      </c>
      <c r="E21756" s="94" t="s">
        <v>4017</v>
      </c>
      <c r="F21756" s="94"/>
      <c r="G21756" s="94" t="s">
        <v>4001</v>
      </c>
      <c r="H21756" s="94"/>
      <c r="I21756" s="94" t="s">
        <v>3895</v>
      </c>
      <c r="J21756" s="94"/>
      <c r="K21756" s="23" t="s">
        <v>4011</v>
      </c>
    </row>
    <row r="21757" spans="1:11" ht="20.100000000000001" customHeight="1" x14ac:dyDescent="0.25">
      <c r="A21757" s="38" t="s">
        <v>4012</v>
      </c>
      <c r="B21757" s="109" t="s">
        <v>4018</v>
      </c>
      <c r="C21757" s="109"/>
      <c r="D21757" s="38" t="s">
        <v>4019</v>
      </c>
      <c r="E21757" s="110" t="s">
        <v>4020</v>
      </c>
      <c r="F21757" s="110"/>
      <c r="G21757" s="111">
        <v>2.2000000000000002</v>
      </c>
      <c r="H21757" s="111"/>
      <c r="I21757" s="112">
        <v>3.47</v>
      </c>
      <c r="J21757" s="112"/>
      <c r="K21757" s="41">
        <f>ROUND(ROUND(G21757,5)*I21757,4)</f>
        <v>7.6340000000000003</v>
      </c>
    </row>
    <row r="21758" spans="1:11" ht="15" customHeight="1" x14ac:dyDescent="0.25">
      <c r="A21758" s="1"/>
      <c r="B21758" s="1"/>
      <c r="C21758" s="1"/>
      <c r="D21758" s="1"/>
      <c r="E21758" s="1"/>
      <c r="F21758" s="1"/>
      <c r="G21758" s="85" t="s">
        <v>4021</v>
      </c>
      <c r="H21758" s="85"/>
      <c r="I21758" s="85"/>
      <c r="J21758" s="85"/>
      <c r="K21758" s="33">
        <f>SUM(K21757:K21757)</f>
        <v>7.6340000000000003</v>
      </c>
    </row>
    <row r="21759" spans="1:11" ht="12.95" customHeight="1" x14ac:dyDescent="0.25">
      <c r="A21759" s="106" t="s">
        <v>4022</v>
      </c>
      <c r="B21759" s="106"/>
      <c r="C21759" s="94" t="s">
        <v>4023</v>
      </c>
      <c r="D21759" s="94" t="s">
        <v>5</v>
      </c>
      <c r="E21759" s="94" t="s">
        <v>4024</v>
      </c>
      <c r="F21759" s="94"/>
      <c r="G21759" s="94" t="s">
        <v>4025</v>
      </c>
      <c r="H21759" s="94"/>
      <c r="I21759" s="94" t="s">
        <v>2086</v>
      </c>
      <c r="J21759" s="94"/>
      <c r="K21759" s="94" t="s">
        <v>4011</v>
      </c>
    </row>
    <row r="21760" spans="1:11" ht="12" customHeight="1" x14ac:dyDescent="0.25">
      <c r="A21760" s="106"/>
      <c r="B21760" s="106"/>
      <c r="C21760" s="94"/>
      <c r="D21760" s="94"/>
      <c r="E21760" s="23" t="s">
        <v>2092</v>
      </c>
      <c r="F21760" s="23" t="s">
        <v>4026</v>
      </c>
      <c r="G21760" s="23" t="s">
        <v>2092</v>
      </c>
      <c r="H21760" s="23" t="s">
        <v>4026</v>
      </c>
      <c r="I21760" s="23" t="s">
        <v>2092</v>
      </c>
      <c r="J21760" s="23" t="s">
        <v>4026</v>
      </c>
      <c r="K21760" s="94"/>
    </row>
    <row r="21761" spans="1:11" ht="27.95" customHeight="1" x14ac:dyDescent="0.25">
      <c r="A21761" s="38" t="s">
        <v>4012</v>
      </c>
      <c r="B21761" s="39" t="s">
        <v>4018</v>
      </c>
      <c r="C21761" s="38" t="s">
        <v>4027</v>
      </c>
      <c r="D21761" s="40">
        <v>2.2000000000000002</v>
      </c>
      <c r="E21761" s="42">
        <v>0</v>
      </c>
      <c r="F21761" s="43">
        <v>1.25</v>
      </c>
      <c r="G21761" s="42">
        <v>0</v>
      </c>
      <c r="H21761" s="43">
        <v>1</v>
      </c>
      <c r="I21761" s="42">
        <v>0</v>
      </c>
      <c r="J21761" s="43">
        <v>0.82</v>
      </c>
      <c r="K21761" s="41">
        <f>ROUND(D21761*(ROUND(E21761*F21761,4)+ROUND(G21761*H21761,4)+ROUND(I21761*J21761,4)),4)</f>
        <v>0</v>
      </c>
    </row>
    <row r="21762" spans="1:11" ht="15" customHeight="1" x14ac:dyDescent="0.25">
      <c r="A21762" s="1"/>
      <c r="B21762" s="1"/>
      <c r="C21762" s="1"/>
      <c r="D21762" s="1"/>
      <c r="E21762" s="1"/>
      <c r="F21762" s="1"/>
      <c r="G21762" s="85" t="s">
        <v>4028</v>
      </c>
      <c r="H21762" s="85"/>
      <c r="I21762" s="85"/>
      <c r="J21762" s="85"/>
      <c r="K21762" s="33">
        <f>SUM(K21760:K21761)</f>
        <v>0</v>
      </c>
    </row>
    <row r="21763" spans="1:11" ht="15" customHeight="1" x14ac:dyDescent="0.25">
      <c r="A21763" s="9"/>
      <c r="B21763" s="9"/>
      <c r="C21763" s="9"/>
      <c r="D21763" s="9"/>
      <c r="E21763" s="9"/>
      <c r="F21763" s="9"/>
      <c r="G21763" s="92" t="s">
        <v>4029</v>
      </c>
      <c r="H21763" s="92"/>
      <c r="I21763" s="92"/>
      <c r="J21763" s="92"/>
      <c r="K21763" s="33">
        <f>SUM(K21751,K21752,K21755,K21758,K21762)</f>
        <v>212.83879999999999</v>
      </c>
    </row>
    <row r="21764" spans="1:11" ht="15" customHeight="1" x14ac:dyDescent="0.25">
      <c r="A21764" s="9"/>
      <c r="B21764" s="9"/>
      <c r="C21764" s="9"/>
      <c r="D21764" s="9"/>
      <c r="E21764" s="9"/>
      <c r="F21764" s="9"/>
      <c r="G21764" s="92" t="s">
        <v>3913</v>
      </c>
      <c r="H21764" s="92"/>
      <c r="I21764" s="92"/>
      <c r="J21764" s="92"/>
      <c r="K21764" s="29">
        <f>ROUND(SUM(K21763),2)</f>
        <v>212.84</v>
      </c>
    </row>
    <row r="21765" spans="1:11" ht="9.9499999999999993" customHeight="1" x14ac:dyDescent="0.25">
      <c r="A21765" s="9"/>
      <c r="B21765" s="9"/>
      <c r="C21765" s="9"/>
      <c r="D21765" s="9"/>
      <c r="E21765" s="9"/>
      <c r="F21765" s="9"/>
      <c r="G21765" s="100"/>
      <c r="H21765" s="100"/>
      <c r="I21765" s="100"/>
      <c r="J21765" s="100"/>
      <c r="K21765" s="100"/>
    </row>
    <row r="21766" spans="1:11" ht="20.100000000000001" customHeight="1" x14ac:dyDescent="0.25">
      <c r="A21766" s="99" t="s">
        <v>3800</v>
      </c>
      <c r="B21766" s="99"/>
      <c r="C21766" s="99"/>
      <c r="D21766" s="99"/>
      <c r="E21766" s="99"/>
      <c r="F21766" s="99"/>
      <c r="G21766" s="99"/>
      <c r="H21766" s="99"/>
      <c r="I21766" s="99"/>
      <c r="J21766" s="99"/>
      <c r="K21766" s="99"/>
    </row>
    <row r="21767" spans="1:11" ht="15" customHeight="1" x14ac:dyDescent="0.25">
      <c r="A21767" s="93" t="s">
        <v>3916</v>
      </c>
      <c r="B21767" s="93"/>
      <c r="C21767" s="93"/>
      <c r="D21767" s="94" t="s">
        <v>3</v>
      </c>
      <c r="E21767" s="94"/>
      <c r="F21767" s="23" t="s">
        <v>4</v>
      </c>
      <c r="G21767" s="94" t="s">
        <v>3894</v>
      </c>
      <c r="H21767" s="94"/>
      <c r="I21767" s="94" t="s">
        <v>3895</v>
      </c>
      <c r="J21767" s="94"/>
      <c r="K21767" s="23" t="s">
        <v>3896</v>
      </c>
    </row>
    <row r="21768" spans="1:11" ht="45.95" customHeight="1" x14ac:dyDescent="0.25">
      <c r="A21768" s="24" t="s">
        <v>3934</v>
      </c>
      <c r="B21768" s="95" t="s">
        <v>3935</v>
      </c>
      <c r="C21768" s="95"/>
      <c r="D21768" s="96" t="s">
        <v>20</v>
      </c>
      <c r="E21768" s="96"/>
      <c r="F21768" s="24" t="s">
        <v>3936</v>
      </c>
      <c r="G21768" s="97">
        <v>2.5891999999999998E-3</v>
      </c>
      <c r="H21768" s="97"/>
      <c r="I21768" s="98">
        <v>76.52</v>
      </c>
      <c r="J21768" s="98"/>
      <c r="K21768" s="27">
        <f t="shared" ref="K21768:K21773" si="168">TRUNC(TRUNC(G21768,8)*I21768,2)</f>
        <v>0.19</v>
      </c>
    </row>
    <row r="21769" spans="1:11" ht="45.95" customHeight="1" x14ac:dyDescent="0.25">
      <c r="A21769" s="24" t="s">
        <v>28</v>
      </c>
      <c r="B21769" s="95" t="s">
        <v>29</v>
      </c>
      <c r="C21769" s="95"/>
      <c r="D21769" s="96" t="s">
        <v>20</v>
      </c>
      <c r="E21769" s="96"/>
      <c r="F21769" s="24" t="s">
        <v>30</v>
      </c>
      <c r="G21769" s="97">
        <v>1.0702000000000001E-3</v>
      </c>
      <c r="H21769" s="97"/>
      <c r="I21769" s="98">
        <v>322.67</v>
      </c>
      <c r="J21769" s="98"/>
      <c r="K21769" s="27">
        <f t="shared" si="168"/>
        <v>0.34</v>
      </c>
    </row>
    <row r="21770" spans="1:11" ht="29.1" customHeight="1" x14ac:dyDescent="0.25">
      <c r="A21770" s="24" t="s">
        <v>4030</v>
      </c>
      <c r="B21770" s="95" t="s">
        <v>4031</v>
      </c>
      <c r="C21770" s="95"/>
      <c r="D21770" s="96" t="s">
        <v>20</v>
      </c>
      <c r="E21770" s="96"/>
      <c r="F21770" s="24" t="s">
        <v>3936</v>
      </c>
      <c r="G21770" s="97">
        <v>3.3568999999999999E-3</v>
      </c>
      <c r="H21770" s="97"/>
      <c r="I21770" s="98">
        <v>105.44</v>
      </c>
      <c r="J21770" s="98"/>
      <c r="K21770" s="27">
        <f t="shared" si="168"/>
        <v>0.35</v>
      </c>
    </row>
    <row r="21771" spans="1:11" ht="29.1" customHeight="1" x14ac:dyDescent="0.25">
      <c r="A21771" s="24" t="s">
        <v>4032</v>
      </c>
      <c r="B21771" s="95" t="s">
        <v>4033</v>
      </c>
      <c r="C21771" s="95"/>
      <c r="D21771" s="96" t="s">
        <v>20</v>
      </c>
      <c r="E21771" s="96"/>
      <c r="F21771" s="24" t="s">
        <v>30</v>
      </c>
      <c r="G21771" s="97">
        <v>3.0249999999999998E-4</v>
      </c>
      <c r="H21771" s="97"/>
      <c r="I21771" s="98">
        <v>265.02</v>
      </c>
      <c r="J21771" s="98"/>
      <c r="K21771" s="27">
        <f t="shared" si="168"/>
        <v>0.08</v>
      </c>
    </row>
    <row r="21772" spans="1:11" ht="38.1" customHeight="1" x14ac:dyDescent="0.25">
      <c r="A21772" s="24" t="s">
        <v>4034</v>
      </c>
      <c r="B21772" s="95" t="s">
        <v>4035</v>
      </c>
      <c r="C21772" s="95"/>
      <c r="D21772" s="96" t="s">
        <v>20</v>
      </c>
      <c r="E21772" s="96"/>
      <c r="F21772" s="24" t="s">
        <v>3936</v>
      </c>
      <c r="G21772" s="97">
        <v>2.9082999999999999E-3</v>
      </c>
      <c r="H21772" s="97"/>
      <c r="I21772" s="98">
        <v>94.54</v>
      </c>
      <c r="J21772" s="98"/>
      <c r="K21772" s="27">
        <f t="shared" si="168"/>
        <v>0.27</v>
      </c>
    </row>
    <row r="21773" spans="1:11" ht="38.1" customHeight="1" x14ac:dyDescent="0.25">
      <c r="A21773" s="24" t="s">
        <v>4036</v>
      </c>
      <c r="B21773" s="95" t="s">
        <v>4037</v>
      </c>
      <c r="C21773" s="95"/>
      <c r="D21773" s="96" t="s">
        <v>20</v>
      </c>
      <c r="E21773" s="96"/>
      <c r="F21773" s="24" t="s">
        <v>30</v>
      </c>
      <c r="G21773" s="97">
        <v>7.5109999999999999E-4</v>
      </c>
      <c r="H21773" s="97"/>
      <c r="I21773" s="98">
        <v>225.43</v>
      </c>
      <c r="J21773" s="98"/>
      <c r="K21773" s="27">
        <f t="shared" si="168"/>
        <v>0.16</v>
      </c>
    </row>
    <row r="21774" spans="1:11" ht="18" customHeight="1" x14ac:dyDescent="0.25">
      <c r="A21774" s="9"/>
      <c r="B21774" s="9"/>
      <c r="C21774" s="9"/>
      <c r="D21774" s="9"/>
      <c r="E21774" s="9"/>
      <c r="F21774" s="9"/>
      <c r="G21774" s="91" t="s">
        <v>3919</v>
      </c>
      <c r="H21774" s="91"/>
      <c r="I21774" s="91"/>
      <c r="J21774" s="91"/>
      <c r="K21774" s="28">
        <f>SUM(K21768:K21773)</f>
        <v>1.39</v>
      </c>
    </row>
    <row r="21775" spans="1:11" ht="15" customHeight="1" x14ac:dyDescent="0.25">
      <c r="A21775" s="93" t="s">
        <v>3907</v>
      </c>
      <c r="B21775" s="93"/>
      <c r="C21775" s="93"/>
      <c r="D21775" s="94" t="s">
        <v>3</v>
      </c>
      <c r="E21775" s="94"/>
      <c r="F21775" s="23" t="s">
        <v>4</v>
      </c>
      <c r="G21775" s="94" t="s">
        <v>3894</v>
      </c>
      <c r="H21775" s="94"/>
      <c r="I21775" s="94" t="s">
        <v>3895</v>
      </c>
      <c r="J21775" s="94"/>
      <c r="K21775" s="23" t="s">
        <v>3896</v>
      </c>
    </row>
    <row r="21776" spans="1:11" ht="15" customHeight="1" x14ac:dyDescent="0.25">
      <c r="A21776" s="24" t="s">
        <v>3910</v>
      </c>
      <c r="B21776" s="95" t="s">
        <v>3911</v>
      </c>
      <c r="C21776" s="95"/>
      <c r="D21776" s="96" t="s">
        <v>20</v>
      </c>
      <c r="E21776" s="96"/>
      <c r="F21776" s="24" t="s">
        <v>2056</v>
      </c>
      <c r="G21776" s="97">
        <v>3.6592999999999999E-3</v>
      </c>
      <c r="H21776" s="97"/>
      <c r="I21776" s="98">
        <v>24.94</v>
      </c>
      <c r="J21776" s="98"/>
      <c r="K21776" s="27">
        <f>TRUNC(TRUNC(G21776,8)*I21776,2)</f>
        <v>0.09</v>
      </c>
    </row>
    <row r="21777" spans="1:11" ht="18" customHeight="1" x14ac:dyDescent="0.25">
      <c r="A21777" s="9"/>
      <c r="B21777" s="9"/>
      <c r="C21777" s="9"/>
      <c r="D21777" s="9"/>
      <c r="E21777" s="9"/>
      <c r="F21777" s="9"/>
      <c r="G21777" s="91" t="s">
        <v>3912</v>
      </c>
      <c r="H21777" s="91"/>
      <c r="I21777" s="91"/>
      <c r="J21777" s="91"/>
      <c r="K21777" s="28">
        <f>SUM(K21776:K21776)</f>
        <v>0.09</v>
      </c>
    </row>
    <row r="21778" spans="1:11" ht="15" customHeight="1" x14ac:dyDescent="0.25">
      <c r="A21778" s="9"/>
      <c r="B21778" s="9"/>
      <c r="C21778" s="9"/>
      <c r="D21778" s="9"/>
      <c r="E21778" s="9"/>
      <c r="F21778" s="9"/>
      <c r="G21778" s="92" t="s">
        <v>3913</v>
      </c>
      <c r="H21778" s="92"/>
      <c r="I21778" s="92"/>
      <c r="J21778" s="92"/>
      <c r="K21778" s="29">
        <f>ROUND(SUM(K21774,K21777),2)</f>
        <v>1.48</v>
      </c>
    </row>
    <row r="21779" spans="1:11" ht="9.9499999999999993" customHeight="1" x14ac:dyDescent="0.25">
      <c r="A21779" s="9"/>
      <c r="B21779" s="9"/>
      <c r="C21779" s="9"/>
      <c r="D21779" s="9"/>
      <c r="E21779" s="9"/>
      <c r="F21779" s="9"/>
      <c r="G21779" s="100"/>
      <c r="H21779" s="100"/>
      <c r="I21779" s="100"/>
      <c r="J21779" s="100"/>
      <c r="K21779" s="100"/>
    </row>
    <row r="21780" spans="1:11" ht="20.100000000000001" customHeight="1" x14ac:dyDescent="0.25">
      <c r="A21780" s="99" t="s">
        <v>3801</v>
      </c>
      <c r="B21780" s="99"/>
      <c r="C21780" s="99"/>
      <c r="D21780" s="99"/>
      <c r="E21780" s="99"/>
      <c r="F21780" s="99"/>
      <c r="G21780" s="99"/>
      <c r="H21780" s="99"/>
      <c r="I21780" s="99"/>
      <c r="J21780" s="99"/>
      <c r="K21780" s="99"/>
    </row>
    <row r="21781" spans="1:11" ht="15" customHeight="1" x14ac:dyDescent="0.25">
      <c r="A21781" s="93" t="s">
        <v>3893</v>
      </c>
      <c r="B21781" s="93"/>
      <c r="C21781" s="93"/>
      <c r="D21781" s="94" t="s">
        <v>3</v>
      </c>
      <c r="E21781" s="94"/>
      <c r="F21781" s="23" t="s">
        <v>4</v>
      </c>
      <c r="G21781" s="94" t="s">
        <v>3894</v>
      </c>
      <c r="H21781" s="94"/>
      <c r="I21781" s="94" t="s">
        <v>3895</v>
      </c>
      <c r="J21781" s="94"/>
      <c r="K21781" s="23" t="s">
        <v>3896</v>
      </c>
    </row>
    <row r="21782" spans="1:11" ht="21" customHeight="1" x14ac:dyDescent="0.25">
      <c r="A21782" s="24" t="s">
        <v>4038</v>
      </c>
      <c r="B21782" s="95" t="s">
        <v>4039</v>
      </c>
      <c r="C21782" s="95"/>
      <c r="D21782" s="96" t="s">
        <v>20</v>
      </c>
      <c r="E21782" s="96"/>
      <c r="F21782" s="24" t="s">
        <v>34</v>
      </c>
      <c r="G21782" s="97">
        <v>6.6E-3</v>
      </c>
      <c r="H21782" s="97"/>
      <c r="I21782" s="98">
        <v>210.23</v>
      </c>
      <c r="J21782" s="98"/>
      <c r="K21782" s="27">
        <f>TRUNC(TRUNC(G21782,8)*I21782,2)</f>
        <v>1.38</v>
      </c>
    </row>
    <row r="21783" spans="1:11" ht="21" customHeight="1" x14ac:dyDescent="0.25">
      <c r="A21783" s="24" t="s">
        <v>4040</v>
      </c>
      <c r="B21783" s="95" t="s">
        <v>4041</v>
      </c>
      <c r="C21783" s="95"/>
      <c r="D21783" s="96" t="s">
        <v>20</v>
      </c>
      <c r="E21783" s="96"/>
      <c r="F21783" s="24" t="s">
        <v>84</v>
      </c>
      <c r="G21783" s="97">
        <v>1.0049999999999999</v>
      </c>
      <c r="H21783" s="97"/>
      <c r="I21783" s="98">
        <v>32.369999999999997</v>
      </c>
      <c r="J21783" s="98"/>
      <c r="K21783" s="27">
        <f>TRUNC(TRUNC(G21783,8)*I21783,2)</f>
        <v>32.53</v>
      </c>
    </row>
    <row r="21784" spans="1:11" ht="15" customHeight="1" x14ac:dyDescent="0.25">
      <c r="A21784" s="9"/>
      <c r="B21784" s="9"/>
      <c r="C21784" s="9"/>
      <c r="D21784" s="9"/>
      <c r="E21784" s="9"/>
      <c r="F21784" s="9"/>
      <c r="G21784" s="91" t="s">
        <v>3906</v>
      </c>
      <c r="H21784" s="91"/>
      <c r="I21784" s="91"/>
      <c r="J21784" s="91"/>
      <c r="K21784" s="28">
        <f>SUM(K21782:K21783)</f>
        <v>33.910000000000004</v>
      </c>
    </row>
    <row r="21785" spans="1:11" ht="15" customHeight="1" x14ac:dyDescent="0.25">
      <c r="A21785" s="93" t="s">
        <v>3907</v>
      </c>
      <c r="B21785" s="93"/>
      <c r="C21785" s="93"/>
      <c r="D21785" s="94" t="s">
        <v>3</v>
      </c>
      <c r="E21785" s="94"/>
      <c r="F21785" s="23" t="s">
        <v>4</v>
      </c>
      <c r="G21785" s="94" t="s">
        <v>3894</v>
      </c>
      <c r="H21785" s="94"/>
      <c r="I21785" s="94" t="s">
        <v>3895</v>
      </c>
      <c r="J21785" s="94"/>
      <c r="K21785" s="23" t="s">
        <v>3896</v>
      </c>
    </row>
    <row r="21786" spans="1:11" ht="15" customHeight="1" x14ac:dyDescent="0.25">
      <c r="A21786" s="24" t="s">
        <v>3971</v>
      </c>
      <c r="B21786" s="95" t="s">
        <v>3972</v>
      </c>
      <c r="C21786" s="95"/>
      <c r="D21786" s="96" t="s">
        <v>20</v>
      </c>
      <c r="E21786" s="96"/>
      <c r="F21786" s="24" t="s">
        <v>2056</v>
      </c>
      <c r="G21786" s="97">
        <v>0.2296</v>
      </c>
      <c r="H21786" s="97"/>
      <c r="I21786" s="98">
        <v>32.69</v>
      </c>
      <c r="J21786" s="98"/>
      <c r="K21786" s="27">
        <f>TRUNC(TRUNC(G21786,8)*I21786,2)</f>
        <v>7.5</v>
      </c>
    </row>
    <row r="21787" spans="1:11" ht="15" customHeight="1" x14ac:dyDescent="0.25">
      <c r="A21787" s="24" t="s">
        <v>3910</v>
      </c>
      <c r="B21787" s="95" t="s">
        <v>3911</v>
      </c>
      <c r="C21787" s="95"/>
      <c r="D21787" s="96" t="s">
        <v>20</v>
      </c>
      <c r="E21787" s="96"/>
      <c r="F21787" s="24" t="s">
        <v>2056</v>
      </c>
      <c r="G21787" s="97">
        <v>0.2296</v>
      </c>
      <c r="H21787" s="97"/>
      <c r="I21787" s="98">
        <v>24.94</v>
      </c>
      <c r="J21787" s="98"/>
      <c r="K21787" s="27">
        <f>TRUNC(TRUNC(G21787,8)*I21787,2)</f>
        <v>5.72</v>
      </c>
    </row>
    <row r="21788" spans="1:11" ht="18" customHeight="1" x14ac:dyDescent="0.25">
      <c r="A21788" s="9"/>
      <c r="B21788" s="9"/>
      <c r="C21788" s="9"/>
      <c r="D21788" s="9"/>
      <c r="E21788" s="9"/>
      <c r="F21788" s="9"/>
      <c r="G21788" s="91" t="s">
        <v>3912</v>
      </c>
      <c r="H21788" s="91"/>
      <c r="I21788" s="91"/>
      <c r="J21788" s="91"/>
      <c r="K21788" s="28">
        <f>SUM(K21786:K21787)</f>
        <v>13.219999999999999</v>
      </c>
    </row>
    <row r="21789" spans="1:11" ht="15" customHeight="1" x14ac:dyDescent="0.25">
      <c r="A21789" s="93" t="s">
        <v>3922</v>
      </c>
      <c r="B21789" s="93"/>
      <c r="C21789" s="93"/>
      <c r="D21789" s="94" t="s">
        <v>3</v>
      </c>
      <c r="E21789" s="94"/>
      <c r="F21789" s="23" t="s">
        <v>4</v>
      </c>
      <c r="G21789" s="94" t="s">
        <v>3894</v>
      </c>
      <c r="H21789" s="94"/>
      <c r="I21789" s="94" t="s">
        <v>3895</v>
      </c>
      <c r="J21789" s="94"/>
      <c r="K21789" s="23" t="s">
        <v>3896</v>
      </c>
    </row>
    <row r="21790" spans="1:11" ht="21" customHeight="1" x14ac:dyDescent="0.25">
      <c r="A21790" s="24" t="s">
        <v>4042</v>
      </c>
      <c r="B21790" s="95" t="s">
        <v>4043</v>
      </c>
      <c r="C21790" s="95"/>
      <c r="D21790" s="96" t="s">
        <v>20</v>
      </c>
      <c r="E21790" s="96"/>
      <c r="F21790" s="24" t="s">
        <v>34</v>
      </c>
      <c r="G21790" s="97">
        <v>1.8E-3</v>
      </c>
      <c r="H21790" s="97"/>
      <c r="I21790" s="98">
        <v>767.08</v>
      </c>
      <c r="J21790" s="98"/>
      <c r="K21790" s="27">
        <f>TRUNC(TRUNC(G21790,8)*I21790,2)</f>
        <v>1.38</v>
      </c>
    </row>
    <row r="21791" spans="1:11" ht="15" customHeight="1" x14ac:dyDescent="0.25">
      <c r="A21791" s="9"/>
      <c r="B21791" s="9"/>
      <c r="C21791" s="9"/>
      <c r="D21791" s="9"/>
      <c r="E21791" s="9"/>
      <c r="F21791" s="9"/>
      <c r="G21791" s="91" t="s">
        <v>3933</v>
      </c>
      <c r="H21791" s="91"/>
      <c r="I21791" s="91"/>
      <c r="J21791" s="91"/>
      <c r="K21791" s="28">
        <f>SUM(K21790:K21790)</f>
        <v>1.38</v>
      </c>
    </row>
    <row r="21792" spans="1:11" ht="15" customHeight="1" x14ac:dyDescent="0.25">
      <c r="A21792" s="9"/>
      <c r="B21792" s="9"/>
      <c r="C21792" s="9"/>
      <c r="D21792" s="9"/>
      <c r="E21792" s="9"/>
      <c r="F21792" s="9"/>
      <c r="G21792" s="92" t="s">
        <v>3913</v>
      </c>
      <c r="H21792" s="92"/>
      <c r="I21792" s="92"/>
      <c r="J21792" s="92"/>
      <c r="K21792" s="29">
        <f>ROUND(SUM(K21784,K21788,K21791),2)</f>
        <v>48.51</v>
      </c>
    </row>
    <row r="21793" spans="1:11" ht="9.9499999999999993" customHeight="1" x14ac:dyDescent="0.25">
      <c r="A21793" s="9"/>
      <c r="B21793" s="9"/>
      <c r="C21793" s="9"/>
      <c r="D21793" s="9"/>
      <c r="E21793" s="9"/>
      <c r="F21793" s="9"/>
      <c r="G21793" s="100"/>
      <c r="H21793" s="100"/>
      <c r="I21793" s="100"/>
      <c r="J21793" s="100"/>
      <c r="K21793" s="100"/>
    </row>
    <row r="21794" spans="1:11" ht="20.100000000000001" customHeight="1" x14ac:dyDescent="0.25">
      <c r="A21794" s="99" t="s">
        <v>3802</v>
      </c>
      <c r="B21794" s="99"/>
      <c r="C21794" s="99"/>
      <c r="D21794" s="99"/>
      <c r="E21794" s="99"/>
      <c r="F21794" s="99"/>
      <c r="G21794" s="99"/>
      <c r="H21794" s="99"/>
      <c r="I21794" s="99"/>
      <c r="J21794" s="99"/>
      <c r="K21794" s="99"/>
    </row>
    <row r="21795" spans="1:11" ht="15" customHeight="1" x14ac:dyDescent="0.25">
      <c r="A21795" s="93" t="s">
        <v>3893</v>
      </c>
      <c r="B21795" s="93"/>
      <c r="C21795" s="93"/>
      <c r="D21795" s="94" t="s">
        <v>3</v>
      </c>
      <c r="E21795" s="94"/>
      <c r="F21795" s="23" t="s">
        <v>4</v>
      </c>
      <c r="G21795" s="94" t="s">
        <v>3894</v>
      </c>
      <c r="H21795" s="94"/>
      <c r="I21795" s="94" t="s">
        <v>3895</v>
      </c>
      <c r="J21795" s="94"/>
      <c r="K21795" s="23" t="s">
        <v>3896</v>
      </c>
    </row>
    <row r="21796" spans="1:11" ht="15" customHeight="1" x14ac:dyDescent="0.25">
      <c r="A21796" s="24" t="s">
        <v>4044</v>
      </c>
      <c r="B21796" s="95" t="s">
        <v>4045</v>
      </c>
      <c r="C21796" s="95"/>
      <c r="D21796" s="96" t="s">
        <v>20</v>
      </c>
      <c r="E21796" s="96"/>
      <c r="F21796" s="24" t="s">
        <v>3903</v>
      </c>
      <c r="G21796" s="97">
        <v>0.106</v>
      </c>
      <c r="H21796" s="97"/>
      <c r="I21796" s="98">
        <v>2.59</v>
      </c>
      <c r="J21796" s="98"/>
      <c r="K21796" s="27">
        <f>TRUNC(TRUNC(G21796,8)*I21796,2)</f>
        <v>0.27</v>
      </c>
    </row>
    <row r="21797" spans="1:11" ht="15" customHeight="1" x14ac:dyDescent="0.25">
      <c r="A21797" s="9"/>
      <c r="B21797" s="9"/>
      <c r="C21797" s="9"/>
      <c r="D21797" s="9"/>
      <c r="E21797" s="9"/>
      <c r="F21797" s="9"/>
      <c r="G21797" s="91" t="s">
        <v>3906</v>
      </c>
      <c r="H21797" s="91"/>
      <c r="I21797" s="91"/>
      <c r="J21797" s="91"/>
      <c r="K21797" s="28">
        <f>SUM(K21796:K21796)</f>
        <v>0.27</v>
      </c>
    </row>
    <row r="21798" spans="1:11" ht="15" customHeight="1" x14ac:dyDescent="0.25">
      <c r="A21798" s="93" t="s">
        <v>3907</v>
      </c>
      <c r="B21798" s="93"/>
      <c r="C21798" s="93"/>
      <c r="D21798" s="94" t="s">
        <v>3</v>
      </c>
      <c r="E21798" s="94"/>
      <c r="F21798" s="23" t="s">
        <v>4</v>
      </c>
      <c r="G21798" s="94" t="s">
        <v>3894</v>
      </c>
      <c r="H21798" s="94"/>
      <c r="I21798" s="94" t="s">
        <v>3895</v>
      </c>
      <c r="J21798" s="94"/>
      <c r="K21798" s="23" t="s">
        <v>3896</v>
      </c>
    </row>
    <row r="21799" spans="1:11" ht="15" customHeight="1" x14ac:dyDescent="0.25">
      <c r="A21799" s="24" t="s">
        <v>4046</v>
      </c>
      <c r="B21799" s="95" t="s">
        <v>4047</v>
      </c>
      <c r="C21799" s="95"/>
      <c r="D21799" s="96" t="s">
        <v>20</v>
      </c>
      <c r="E21799" s="96"/>
      <c r="F21799" s="24" t="s">
        <v>2056</v>
      </c>
      <c r="G21799" s="97">
        <v>3.6999999999999998E-2</v>
      </c>
      <c r="H21799" s="97"/>
      <c r="I21799" s="98">
        <v>34.35</v>
      </c>
      <c r="J21799" s="98"/>
      <c r="K21799" s="27">
        <f>TRUNC(TRUNC(G21799,8)*I21799,2)</f>
        <v>1.27</v>
      </c>
    </row>
    <row r="21800" spans="1:11" ht="15" customHeight="1" x14ac:dyDescent="0.25">
      <c r="A21800" s="24" t="s">
        <v>3910</v>
      </c>
      <c r="B21800" s="95" t="s">
        <v>3911</v>
      </c>
      <c r="C21800" s="95"/>
      <c r="D21800" s="96" t="s">
        <v>20</v>
      </c>
      <c r="E21800" s="96"/>
      <c r="F21800" s="24" t="s">
        <v>2056</v>
      </c>
      <c r="G21800" s="97">
        <v>1.6E-2</v>
      </c>
      <c r="H21800" s="97"/>
      <c r="I21800" s="98">
        <v>24.94</v>
      </c>
      <c r="J21800" s="98"/>
      <c r="K21800" s="27">
        <f>TRUNC(TRUNC(G21800,8)*I21800,2)</f>
        <v>0.39</v>
      </c>
    </row>
    <row r="21801" spans="1:11" ht="18" customHeight="1" x14ac:dyDescent="0.25">
      <c r="A21801" s="9"/>
      <c r="B21801" s="9"/>
      <c r="C21801" s="9"/>
      <c r="D21801" s="9"/>
      <c r="E21801" s="9"/>
      <c r="F21801" s="9"/>
      <c r="G21801" s="91" t="s">
        <v>3912</v>
      </c>
      <c r="H21801" s="91"/>
      <c r="I21801" s="91"/>
      <c r="J21801" s="91"/>
      <c r="K21801" s="28">
        <f>SUM(K21799:K21800)</f>
        <v>1.6600000000000001</v>
      </c>
    </row>
    <row r="21802" spans="1:11" ht="15" customHeight="1" x14ac:dyDescent="0.25">
      <c r="A21802" s="9"/>
      <c r="B21802" s="9"/>
      <c r="C21802" s="9"/>
      <c r="D21802" s="9"/>
      <c r="E21802" s="9"/>
      <c r="F21802" s="9"/>
      <c r="G21802" s="92" t="s">
        <v>3913</v>
      </c>
      <c r="H21802" s="92"/>
      <c r="I21802" s="92"/>
      <c r="J21802" s="92"/>
      <c r="K21802" s="29">
        <f>ROUND(SUM(K21797,K21801),2)</f>
        <v>1.93</v>
      </c>
    </row>
    <row r="21803" spans="1:11" ht="9.9499999999999993" customHeight="1" x14ac:dyDescent="0.25">
      <c r="A21803" s="9"/>
      <c r="B21803" s="9"/>
      <c r="C21803" s="9"/>
      <c r="D21803" s="9"/>
      <c r="E21803" s="9"/>
      <c r="F21803" s="9"/>
      <c r="G21803" s="100"/>
      <c r="H21803" s="100"/>
      <c r="I21803" s="100"/>
      <c r="J21803" s="100"/>
      <c r="K21803" s="100"/>
    </row>
    <row r="21804" spans="1:11" ht="20.100000000000001" customHeight="1" x14ac:dyDescent="0.25">
      <c r="A21804" s="99" t="s">
        <v>3803</v>
      </c>
      <c r="B21804" s="99"/>
      <c r="C21804" s="99"/>
      <c r="D21804" s="99"/>
      <c r="E21804" s="99"/>
      <c r="F21804" s="99"/>
      <c r="G21804" s="99"/>
      <c r="H21804" s="99"/>
      <c r="I21804" s="99"/>
      <c r="J21804" s="99"/>
      <c r="K21804" s="99"/>
    </row>
    <row r="21805" spans="1:11" ht="15" customHeight="1" x14ac:dyDescent="0.25">
      <c r="A21805" s="93" t="s">
        <v>3916</v>
      </c>
      <c r="B21805" s="93"/>
      <c r="C21805" s="93"/>
      <c r="D21805" s="94" t="s">
        <v>3</v>
      </c>
      <c r="E21805" s="94"/>
      <c r="F21805" s="23" t="s">
        <v>4</v>
      </c>
      <c r="G21805" s="94" t="s">
        <v>3894</v>
      </c>
      <c r="H21805" s="94"/>
      <c r="I21805" s="94" t="s">
        <v>3895</v>
      </c>
      <c r="J21805" s="94"/>
      <c r="K21805" s="23" t="s">
        <v>3896</v>
      </c>
    </row>
    <row r="21806" spans="1:11" ht="29.1" customHeight="1" x14ac:dyDescent="0.25">
      <c r="A21806" s="24" t="s">
        <v>3963</v>
      </c>
      <c r="B21806" s="95" t="s">
        <v>3964</v>
      </c>
      <c r="C21806" s="95"/>
      <c r="D21806" s="96" t="s">
        <v>20</v>
      </c>
      <c r="E21806" s="96"/>
      <c r="F21806" s="24" t="s">
        <v>3936</v>
      </c>
      <c r="G21806" s="97">
        <v>5.2258833999999998</v>
      </c>
      <c r="H21806" s="97"/>
      <c r="I21806" s="98">
        <v>8.9</v>
      </c>
      <c r="J21806" s="98"/>
      <c r="K21806" s="27">
        <f>TRUNC(TRUNC(G21806,8)*I21806,2)</f>
        <v>46.51</v>
      </c>
    </row>
    <row r="21807" spans="1:11" ht="29.1" customHeight="1" x14ac:dyDescent="0.25">
      <c r="A21807" s="24" t="s">
        <v>3965</v>
      </c>
      <c r="B21807" s="95" t="s">
        <v>3966</v>
      </c>
      <c r="C21807" s="95"/>
      <c r="D21807" s="96" t="s">
        <v>20</v>
      </c>
      <c r="E21807" s="96"/>
      <c r="F21807" s="24" t="s">
        <v>30</v>
      </c>
      <c r="G21807" s="97">
        <v>0.95392160000000004</v>
      </c>
      <c r="H21807" s="97"/>
      <c r="I21807" s="98">
        <v>32.76</v>
      </c>
      <c r="J21807" s="98"/>
      <c r="K21807" s="27">
        <f>TRUNC(TRUNC(G21807,8)*I21807,2)</f>
        <v>31.25</v>
      </c>
    </row>
    <row r="21808" spans="1:11" ht="21" customHeight="1" x14ac:dyDescent="0.25">
      <c r="A21808" s="24" t="s">
        <v>3967</v>
      </c>
      <c r="B21808" s="95" t="s">
        <v>3968</v>
      </c>
      <c r="C21808" s="95"/>
      <c r="D21808" s="96" t="s">
        <v>20</v>
      </c>
      <c r="E21808" s="96"/>
      <c r="F21808" s="24" t="s">
        <v>3936</v>
      </c>
      <c r="G21808" s="97">
        <v>5.2258833999999998</v>
      </c>
      <c r="H21808" s="97"/>
      <c r="I21808" s="98">
        <v>27.59</v>
      </c>
      <c r="J21808" s="98"/>
      <c r="K21808" s="27">
        <f>TRUNC(TRUNC(G21808,8)*I21808,2)</f>
        <v>144.18</v>
      </c>
    </row>
    <row r="21809" spans="1:11" ht="21" customHeight="1" x14ac:dyDescent="0.25">
      <c r="A21809" s="24" t="s">
        <v>3969</v>
      </c>
      <c r="B21809" s="95" t="s">
        <v>3970</v>
      </c>
      <c r="C21809" s="95"/>
      <c r="D21809" s="96" t="s">
        <v>20</v>
      </c>
      <c r="E21809" s="96"/>
      <c r="F21809" s="24" t="s">
        <v>30</v>
      </c>
      <c r="G21809" s="97">
        <v>0.95392160000000004</v>
      </c>
      <c r="H21809" s="97"/>
      <c r="I21809" s="98">
        <v>28.09</v>
      </c>
      <c r="J21809" s="98"/>
      <c r="K21809" s="27">
        <f>TRUNC(TRUNC(G21809,8)*I21809,2)</f>
        <v>26.79</v>
      </c>
    </row>
    <row r="21810" spans="1:11" ht="18" customHeight="1" x14ac:dyDescent="0.25">
      <c r="A21810" s="9"/>
      <c r="B21810" s="9"/>
      <c r="C21810" s="9"/>
      <c r="D21810" s="9"/>
      <c r="E21810" s="9"/>
      <c r="F21810" s="9"/>
      <c r="G21810" s="91" t="s">
        <v>3919</v>
      </c>
      <c r="H21810" s="91"/>
      <c r="I21810" s="91"/>
      <c r="J21810" s="91"/>
      <c r="K21810" s="28">
        <f>SUM(K21806:K21809)</f>
        <v>248.73</v>
      </c>
    </row>
    <row r="21811" spans="1:11" ht="15" customHeight="1" x14ac:dyDescent="0.25">
      <c r="A21811" s="93" t="s">
        <v>3893</v>
      </c>
      <c r="B21811" s="93"/>
      <c r="C21811" s="93"/>
      <c r="D21811" s="94" t="s">
        <v>3</v>
      </c>
      <c r="E21811" s="94"/>
      <c r="F21811" s="23" t="s">
        <v>4</v>
      </c>
      <c r="G21811" s="94" t="s">
        <v>3894</v>
      </c>
      <c r="H21811" s="94"/>
      <c r="I21811" s="94" t="s">
        <v>3895</v>
      </c>
      <c r="J21811" s="94"/>
      <c r="K21811" s="23" t="s">
        <v>3896</v>
      </c>
    </row>
    <row r="21812" spans="1:11" ht="21" customHeight="1" x14ac:dyDescent="0.25">
      <c r="A21812" s="24" t="s">
        <v>4048</v>
      </c>
      <c r="B21812" s="95" t="s">
        <v>4049</v>
      </c>
      <c r="C21812" s="95"/>
      <c r="D21812" s="96" t="s">
        <v>20</v>
      </c>
      <c r="E21812" s="96"/>
      <c r="F21812" s="24" t="s">
        <v>34</v>
      </c>
      <c r="G21812" s="97">
        <v>0.19980000000000001</v>
      </c>
      <c r="H21812" s="97"/>
      <c r="I21812" s="98">
        <v>206.17</v>
      </c>
      <c r="J21812" s="98"/>
      <c r="K21812" s="27">
        <f>TRUNC(TRUNC(G21812,8)*I21812,2)</f>
        <v>41.19</v>
      </c>
    </row>
    <row r="21813" spans="1:11" ht="15" customHeight="1" x14ac:dyDescent="0.25">
      <c r="A21813" s="24" t="s">
        <v>3955</v>
      </c>
      <c r="B21813" s="95" t="s">
        <v>3956</v>
      </c>
      <c r="C21813" s="95"/>
      <c r="D21813" s="96" t="s">
        <v>20</v>
      </c>
      <c r="E21813" s="96"/>
      <c r="F21813" s="24" t="s">
        <v>3903</v>
      </c>
      <c r="G21813" s="97">
        <v>3.6695999999999999E-2</v>
      </c>
      <c r="H21813" s="97"/>
      <c r="I21813" s="98">
        <v>19.37</v>
      </c>
      <c r="J21813" s="98"/>
      <c r="K21813" s="27">
        <f>TRUNC(TRUNC(G21813,8)*I21813,2)</f>
        <v>0.71</v>
      </c>
    </row>
    <row r="21814" spans="1:11" ht="21" customHeight="1" x14ac:dyDescent="0.25">
      <c r="A21814" s="24" t="s">
        <v>4050</v>
      </c>
      <c r="B21814" s="95" t="s">
        <v>4051</v>
      </c>
      <c r="C21814" s="95"/>
      <c r="D21814" s="96" t="s">
        <v>20</v>
      </c>
      <c r="E21814" s="96"/>
      <c r="F21814" s="24" t="s">
        <v>84</v>
      </c>
      <c r="G21814" s="97">
        <v>7.48</v>
      </c>
      <c r="H21814" s="97"/>
      <c r="I21814" s="98">
        <v>3.9</v>
      </c>
      <c r="J21814" s="98"/>
      <c r="K21814" s="27">
        <f>TRUNC(TRUNC(G21814,8)*I21814,2)</f>
        <v>29.17</v>
      </c>
    </row>
    <row r="21815" spans="1:11" ht="15" customHeight="1" x14ac:dyDescent="0.25">
      <c r="A21815" s="9"/>
      <c r="B21815" s="9"/>
      <c r="C21815" s="9"/>
      <c r="D21815" s="9"/>
      <c r="E21815" s="9"/>
      <c r="F21815" s="9"/>
      <c r="G21815" s="91" t="s">
        <v>3906</v>
      </c>
      <c r="H21815" s="91"/>
      <c r="I21815" s="91"/>
      <c r="J21815" s="91"/>
      <c r="K21815" s="28">
        <f>SUM(K21812:K21814)</f>
        <v>71.069999999999993</v>
      </c>
    </row>
    <row r="21816" spans="1:11" ht="15" customHeight="1" x14ac:dyDescent="0.25">
      <c r="A21816" s="93" t="s">
        <v>3907</v>
      </c>
      <c r="B21816" s="93"/>
      <c r="C21816" s="93"/>
      <c r="D21816" s="94" t="s">
        <v>3</v>
      </c>
      <c r="E21816" s="94"/>
      <c r="F21816" s="23" t="s">
        <v>4</v>
      </c>
      <c r="G21816" s="94" t="s">
        <v>3894</v>
      </c>
      <c r="H21816" s="94"/>
      <c r="I21816" s="94" t="s">
        <v>3895</v>
      </c>
      <c r="J21816" s="94"/>
      <c r="K21816" s="23" t="s">
        <v>3896</v>
      </c>
    </row>
    <row r="21817" spans="1:11" ht="15" customHeight="1" x14ac:dyDescent="0.25">
      <c r="A21817" s="24" t="s">
        <v>3971</v>
      </c>
      <c r="B21817" s="95" t="s">
        <v>3972</v>
      </c>
      <c r="C21817" s="95"/>
      <c r="D21817" s="96" t="s">
        <v>20</v>
      </c>
      <c r="E21817" s="96"/>
      <c r="F21817" s="24" t="s">
        <v>2056</v>
      </c>
      <c r="G21817" s="97">
        <v>2.3251949999999999</v>
      </c>
      <c r="H21817" s="97"/>
      <c r="I21817" s="98">
        <v>32.69</v>
      </c>
      <c r="J21817" s="98"/>
      <c r="K21817" s="27">
        <f>TRUNC(TRUNC(G21817,8)*I21817,2)</f>
        <v>76.010000000000005</v>
      </c>
    </row>
    <row r="21818" spans="1:11" ht="15" customHeight="1" x14ac:dyDescent="0.25">
      <c r="A21818" s="24" t="s">
        <v>3910</v>
      </c>
      <c r="B21818" s="95" t="s">
        <v>3911</v>
      </c>
      <c r="C21818" s="95"/>
      <c r="D21818" s="96" t="s">
        <v>20</v>
      </c>
      <c r="E21818" s="96"/>
      <c r="F21818" s="24" t="s">
        <v>2056</v>
      </c>
      <c r="G21818" s="97">
        <v>17.010999999999999</v>
      </c>
      <c r="H21818" s="97"/>
      <c r="I21818" s="98">
        <v>24.94</v>
      </c>
      <c r="J21818" s="98"/>
      <c r="K21818" s="27">
        <f>TRUNC(TRUNC(G21818,8)*I21818,2)</f>
        <v>424.25</v>
      </c>
    </row>
    <row r="21819" spans="1:11" ht="18" customHeight="1" x14ac:dyDescent="0.25">
      <c r="A21819" s="9"/>
      <c r="B21819" s="9"/>
      <c r="C21819" s="9"/>
      <c r="D21819" s="9"/>
      <c r="E21819" s="9"/>
      <c r="F21819" s="9"/>
      <c r="G21819" s="91" t="s">
        <v>3912</v>
      </c>
      <c r="H21819" s="91"/>
      <c r="I21819" s="91"/>
      <c r="J21819" s="91"/>
      <c r="K21819" s="28">
        <f>SUM(K21817:K21818)</f>
        <v>500.26</v>
      </c>
    </row>
    <row r="21820" spans="1:11" ht="15" customHeight="1" x14ac:dyDescent="0.25">
      <c r="A21820" s="93" t="s">
        <v>3922</v>
      </c>
      <c r="B21820" s="93"/>
      <c r="C21820" s="93"/>
      <c r="D21820" s="94" t="s">
        <v>3</v>
      </c>
      <c r="E21820" s="94"/>
      <c r="F21820" s="23" t="s">
        <v>4</v>
      </c>
      <c r="G21820" s="94" t="s">
        <v>3894</v>
      </c>
      <c r="H21820" s="94"/>
      <c r="I21820" s="94" t="s">
        <v>3895</v>
      </c>
      <c r="J21820" s="94"/>
      <c r="K21820" s="23" t="s">
        <v>3896</v>
      </c>
    </row>
    <row r="21821" spans="1:11" ht="29.1" customHeight="1" x14ac:dyDescent="0.25">
      <c r="A21821" s="24" t="s">
        <v>4052</v>
      </c>
      <c r="B21821" s="95" t="s">
        <v>4053</v>
      </c>
      <c r="C21821" s="95"/>
      <c r="D21821" s="96" t="s">
        <v>20</v>
      </c>
      <c r="E21821" s="96"/>
      <c r="F21821" s="24" t="s">
        <v>34</v>
      </c>
      <c r="G21821" s="97">
        <v>0.66502459999999997</v>
      </c>
      <c r="H21821" s="97"/>
      <c r="I21821" s="98">
        <v>619.19000000000005</v>
      </c>
      <c r="J21821" s="98"/>
      <c r="K21821" s="27">
        <f>TRUNC(TRUNC(G21821,8)*I21821,2)</f>
        <v>411.77</v>
      </c>
    </row>
    <row r="21822" spans="1:11" ht="21" customHeight="1" x14ac:dyDescent="0.25">
      <c r="A21822" s="24" t="s">
        <v>95</v>
      </c>
      <c r="B21822" s="95" t="s">
        <v>96</v>
      </c>
      <c r="C21822" s="95"/>
      <c r="D21822" s="96" t="s">
        <v>20</v>
      </c>
      <c r="E21822" s="96"/>
      <c r="F21822" s="24" t="s">
        <v>16</v>
      </c>
      <c r="G21822" s="97">
        <v>0.48</v>
      </c>
      <c r="H21822" s="97"/>
      <c r="I21822" s="98">
        <v>176.85</v>
      </c>
      <c r="J21822" s="98"/>
      <c r="K21822" s="27">
        <f>TRUNC(TRUNC(G21822,8)*I21822,2)</f>
        <v>84.88</v>
      </c>
    </row>
    <row r="21823" spans="1:11" ht="15" customHeight="1" x14ac:dyDescent="0.25">
      <c r="A21823" s="9"/>
      <c r="B21823" s="9"/>
      <c r="C21823" s="9"/>
      <c r="D21823" s="9"/>
      <c r="E21823" s="9"/>
      <c r="F21823" s="9"/>
      <c r="G21823" s="91" t="s">
        <v>3933</v>
      </c>
      <c r="H21823" s="91"/>
      <c r="I21823" s="91"/>
      <c r="J21823" s="91"/>
      <c r="K21823" s="28">
        <f>SUM(K21821:K21822)</f>
        <v>496.65</v>
      </c>
    </row>
    <row r="21824" spans="1:11" ht="15" customHeight="1" x14ac:dyDescent="0.25">
      <c r="A21824" s="9"/>
      <c r="B21824" s="9"/>
      <c r="C21824" s="9"/>
      <c r="D21824" s="9"/>
      <c r="E21824" s="9"/>
      <c r="F21824" s="9"/>
      <c r="G21824" s="92" t="s">
        <v>3913</v>
      </c>
      <c r="H21824" s="92"/>
      <c r="I21824" s="92"/>
      <c r="J21824" s="92"/>
      <c r="K21824" s="29">
        <f>ROUND(SUM(K21810,K21815,K21819,K21823),2)</f>
        <v>1316.71</v>
      </c>
    </row>
    <row r="21825" spans="1:11" ht="9.9499999999999993" customHeight="1" x14ac:dyDescent="0.25">
      <c r="A21825" s="9"/>
      <c r="B21825" s="9"/>
      <c r="C21825" s="9"/>
      <c r="D21825" s="9"/>
      <c r="E21825" s="9"/>
      <c r="F21825" s="9"/>
      <c r="G21825" s="100"/>
      <c r="H21825" s="100"/>
      <c r="I21825" s="100"/>
      <c r="J21825" s="100"/>
      <c r="K21825" s="100"/>
    </row>
    <row r="21826" spans="1:11" ht="20.100000000000001" customHeight="1" x14ac:dyDescent="0.25">
      <c r="A21826" s="99" t="s">
        <v>3804</v>
      </c>
      <c r="B21826" s="99"/>
      <c r="C21826" s="99"/>
      <c r="D21826" s="99"/>
      <c r="E21826" s="99"/>
      <c r="F21826" s="99"/>
      <c r="G21826" s="99"/>
      <c r="H21826" s="99"/>
      <c r="I21826" s="99"/>
      <c r="J21826" s="99"/>
      <c r="K21826" s="99"/>
    </row>
    <row r="21827" spans="1:11" ht="15" customHeight="1" x14ac:dyDescent="0.25">
      <c r="A21827" s="93" t="s">
        <v>3893</v>
      </c>
      <c r="B21827" s="93"/>
      <c r="C21827" s="93"/>
      <c r="D21827" s="94" t="s">
        <v>3</v>
      </c>
      <c r="E21827" s="94"/>
      <c r="F21827" s="23" t="s">
        <v>4</v>
      </c>
      <c r="G21827" s="94" t="s">
        <v>3894</v>
      </c>
      <c r="H21827" s="94"/>
      <c r="I21827" s="94" t="s">
        <v>3895</v>
      </c>
      <c r="J21827" s="94"/>
      <c r="K21827" s="23" t="s">
        <v>3896</v>
      </c>
    </row>
    <row r="21828" spans="1:11" ht="29.1" customHeight="1" x14ac:dyDescent="0.25">
      <c r="A21828" s="24" t="s">
        <v>4054</v>
      </c>
      <c r="B21828" s="95" t="s">
        <v>4055</v>
      </c>
      <c r="C21828" s="95"/>
      <c r="D21828" s="96" t="s">
        <v>20</v>
      </c>
      <c r="E21828" s="96"/>
      <c r="F21828" s="24" t="s">
        <v>34</v>
      </c>
      <c r="G21828" s="97">
        <v>0.18468999999999999</v>
      </c>
      <c r="H21828" s="97"/>
      <c r="I21828" s="98">
        <v>517.16999999999996</v>
      </c>
      <c r="J21828" s="98"/>
      <c r="K21828" s="27">
        <f t="shared" ref="K21828:K21833" si="169">ROUND(ROUND(G21828,8)*I21828,2)</f>
        <v>95.52</v>
      </c>
    </row>
    <row r="21829" spans="1:11" ht="21" customHeight="1" x14ac:dyDescent="0.25">
      <c r="A21829" s="24" t="s">
        <v>4056</v>
      </c>
      <c r="B21829" s="95" t="s">
        <v>4057</v>
      </c>
      <c r="C21829" s="95"/>
      <c r="D21829" s="96" t="s">
        <v>20</v>
      </c>
      <c r="E21829" s="96"/>
      <c r="F21829" s="24" t="s">
        <v>2057</v>
      </c>
      <c r="G21829" s="97">
        <v>3.1900000000000001E-3</v>
      </c>
      <c r="H21829" s="97"/>
      <c r="I21829" s="98">
        <v>8.98</v>
      </c>
      <c r="J21829" s="98"/>
      <c r="K21829" s="27">
        <f t="shared" si="169"/>
        <v>0.03</v>
      </c>
    </row>
    <row r="21830" spans="1:11" ht="15" customHeight="1" x14ac:dyDescent="0.25">
      <c r="A21830" s="24" t="s">
        <v>3955</v>
      </c>
      <c r="B21830" s="95" t="s">
        <v>3956</v>
      </c>
      <c r="C21830" s="95"/>
      <c r="D21830" s="96" t="s">
        <v>20</v>
      </c>
      <c r="E21830" s="96"/>
      <c r="F21830" s="24" t="s">
        <v>3903</v>
      </c>
      <c r="G21830" s="97">
        <v>4.4999999999999998E-2</v>
      </c>
      <c r="H21830" s="97"/>
      <c r="I21830" s="98">
        <v>19.37</v>
      </c>
      <c r="J21830" s="98"/>
      <c r="K21830" s="27">
        <f t="shared" si="169"/>
        <v>0.87</v>
      </c>
    </row>
    <row r="21831" spans="1:11" ht="21" customHeight="1" x14ac:dyDescent="0.25">
      <c r="A21831" s="24" t="s">
        <v>4050</v>
      </c>
      <c r="B21831" s="95" t="s">
        <v>4051</v>
      </c>
      <c r="C21831" s="95"/>
      <c r="D21831" s="96" t="s">
        <v>20</v>
      </c>
      <c r="E21831" s="96"/>
      <c r="F21831" s="24" t="s">
        <v>84</v>
      </c>
      <c r="G21831" s="97">
        <v>0.46875</v>
      </c>
      <c r="H21831" s="97"/>
      <c r="I21831" s="98">
        <v>3.9</v>
      </c>
      <c r="J21831" s="98"/>
      <c r="K21831" s="27">
        <f t="shared" si="169"/>
        <v>1.83</v>
      </c>
    </row>
    <row r="21832" spans="1:11" ht="21" customHeight="1" x14ac:dyDescent="0.25">
      <c r="A21832" s="24" t="s">
        <v>4058</v>
      </c>
      <c r="B21832" s="95" t="s">
        <v>4059</v>
      </c>
      <c r="C21832" s="95"/>
      <c r="D21832" s="96" t="s">
        <v>20</v>
      </c>
      <c r="E21832" s="96"/>
      <c r="F21832" s="24" t="s">
        <v>84</v>
      </c>
      <c r="G21832" s="97">
        <v>0.375</v>
      </c>
      <c r="H21832" s="97"/>
      <c r="I21832" s="98">
        <v>2.69</v>
      </c>
      <c r="J21832" s="98"/>
      <c r="K21832" s="27">
        <f t="shared" si="169"/>
        <v>1.01</v>
      </c>
    </row>
    <row r="21833" spans="1:11" ht="29.1" customHeight="1" x14ac:dyDescent="0.25">
      <c r="A21833" s="24" t="s">
        <v>4060</v>
      </c>
      <c r="B21833" s="95" t="s">
        <v>4061</v>
      </c>
      <c r="C21833" s="95"/>
      <c r="D21833" s="96" t="s">
        <v>20</v>
      </c>
      <c r="E21833" s="96"/>
      <c r="F21833" s="24" t="s">
        <v>16</v>
      </c>
      <c r="G21833" s="97">
        <v>1.07</v>
      </c>
      <c r="H21833" s="97"/>
      <c r="I21833" s="98">
        <v>23.81</v>
      </c>
      <c r="J21833" s="98"/>
      <c r="K21833" s="27">
        <f t="shared" si="169"/>
        <v>25.48</v>
      </c>
    </row>
    <row r="21834" spans="1:11" ht="15" customHeight="1" x14ac:dyDescent="0.25">
      <c r="A21834" s="9"/>
      <c r="B21834" s="9"/>
      <c r="C21834" s="9"/>
      <c r="D21834" s="9"/>
      <c r="E21834" s="9"/>
      <c r="F21834" s="9"/>
      <c r="G21834" s="91" t="s">
        <v>3906</v>
      </c>
      <c r="H21834" s="91"/>
      <c r="I21834" s="91"/>
      <c r="J21834" s="91"/>
      <c r="K21834" s="28">
        <f>SUM(K21828:K21833)</f>
        <v>124.74000000000001</v>
      </c>
    </row>
    <row r="21835" spans="1:11" ht="15" customHeight="1" x14ac:dyDescent="0.25">
      <c r="A21835" s="93" t="s">
        <v>3907</v>
      </c>
      <c r="B21835" s="93"/>
      <c r="C21835" s="93"/>
      <c r="D21835" s="94" t="s">
        <v>3</v>
      </c>
      <c r="E21835" s="94"/>
      <c r="F21835" s="23" t="s">
        <v>4</v>
      </c>
      <c r="G21835" s="94" t="s">
        <v>3894</v>
      </c>
      <c r="H21835" s="94"/>
      <c r="I21835" s="94" t="s">
        <v>3895</v>
      </c>
      <c r="J21835" s="94"/>
      <c r="K21835" s="23" t="s">
        <v>3896</v>
      </c>
    </row>
    <row r="21836" spans="1:11" ht="21" customHeight="1" x14ac:dyDescent="0.25">
      <c r="A21836" s="24" t="s">
        <v>3908</v>
      </c>
      <c r="B21836" s="95" t="s">
        <v>3909</v>
      </c>
      <c r="C21836" s="95"/>
      <c r="D21836" s="96" t="s">
        <v>20</v>
      </c>
      <c r="E21836" s="96"/>
      <c r="F21836" s="24" t="s">
        <v>2056</v>
      </c>
      <c r="G21836" s="97">
        <v>0.13009999999999999</v>
      </c>
      <c r="H21836" s="97"/>
      <c r="I21836" s="98">
        <v>32.24</v>
      </c>
      <c r="J21836" s="98"/>
      <c r="K21836" s="27">
        <f>ROUND(ROUND(G21836,8)*I21836,2)</f>
        <v>4.1900000000000004</v>
      </c>
    </row>
    <row r="21837" spans="1:11" ht="15" customHeight="1" x14ac:dyDescent="0.25">
      <c r="A21837" s="24" t="s">
        <v>3971</v>
      </c>
      <c r="B21837" s="95" t="s">
        <v>3972</v>
      </c>
      <c r="C21837" s="95"/>
      <c r="D21837" s="96" t="s">
        <v>20</v>
      </c>
      <c r="E21837" s="96"/>
      <c r="F21837" s="24" t="s">
        <v>2056</v>
      </c>
      <c r="G21837" s="97">
        <v>8.7400000000000005E-2</v>
      </c>
      <c r="H21837" s="97"/>
      <c r="I21837" s="98">
        <v>32.69</v>
      </c>
      <c r="J21837" s="98"/>
      <c r="K21837" s="27">
        <f>ROUND(ROUND(G21837,8)*I21837,2)</f>
        <v>2.86</v>
      </c>
    </row>
    <row r="21838" spans="1:11" ht="15" customHeight="1" x14ac:dyDescent="0.25">
      <c r="A21838" s="24" t="s">
        <v>3910</v>
      </c>
      <c r="B21838" s="95" t="s">
        <v>3911</v>
      </c>
      <c r="C21838" s="95"/>
      <c r="D21838" s="96" t="s">
        <v>20</v>
      </c>
      <c r="E21838" s="96"/>
      <c r="F21838" s="24" t="s">
        <v>2056</v>
      </c>
      <c r="G21838" s="97">
        <v>0.21759999999999999</v>
      </c>
      <c r="H21838" s="97"/>
      <c r="I21838" s="98">
        <v>24.94</v>
      </c>
      <c r="J21838" s="98"/>
      <c r="K21838" s="27">
        <f>ROUND(ROUND(G21838,8)*I21838,2)</f>
        <v>5.43</v>
      </c>
    </row>
    <row r="21839" spans="1:11" ht="18" customHeight="1" x14ac:dyDescent="0.25">
      <c r="A21839" s="9"/>
      <c r="B21839" s="9"/>
      <c r="C21839" s="9"/>
      <c r="D21839" s="9"/>
      <c r="E21839" s="9"/>
      <c r="F21839" s="9"/>
      <c r="G21839" s="91" t="s">
        <v>3912</v>
      </c>
      <c r="H21839" s="91"/>
      <c r="I21839" s="91"/>
      <c r="J21839" s="91"/>
      <c r="K21839" s="28">
        <f>SUM(K21836:K21838)</f>
        <v>12.48</v>
      </c>
    </row>
    <row r="21840" spans="1:11" ht="15" customHeight="1" x14ac:dyDescent="0.25">
      <c r="A21840" s="93" t="s">
        <v>3922</v>
      </c>
      <c r="B21840" s="93"/>
      <c r="C21840" s="93"/>
      <c r="D21840" s="94" t="s">
        <v>3</v>
      </c>
      <c r="E21840" s="94"/>
      <c r="F21840" s="23" t="s">
        <v>4</v>
      </c>
      <c r="G21840" s="94" t="s">
        <v>3894</v>
      </c>
      <c r="H21840" s="94"/>
      <c r="I21840" s="94" t="s">
        <v>3895</v>
      </c>
      <c r="J21840" s="94"/>
      <c r="K21840" s="23" t="s">
        <v>3896</v>
      </c>
    </row>
    <row r="21841" spans="1:11" ht="29.1" customHeight="1" x14ac:dyDescent="0.25">
      <c r="A21841" s="24" t="s">
        <v>4062</v>
      </c>
      <c r="B21841" s="95" t="s">
        <v>4063</v>
      </c>
      <c r="C21841" s="95"/>
      <c r="D21841" s="96" t="s">
        <v>20</v>
      </c>
      <c r="E21841" s="96"/>
      <c r="F21841" s="24" t="s">
        <v>3903</v>
      </c>
      <c r="G21841" s="97">
        <v>1.23E-2</v>
      </c>
      <c r="H21841" s="97"/>
      <c r="I21841" s="98">
        <v>23.44</v>
      </c>
      <c r="J21841" s="98"/>
      <c r="K21841" s="27">
        <f>ROUND(ROUND(G21841,8)*I21841,2)</f>
        <v>0.28999999999999998</v>
      </c>
    </row>
    <row r="21842" spans="1:11" ht="21" customHeight="1" x14ac:dyDescent="0.25">
      <c r="A21842" s="24" t="s">
        <v>4064</v>
      </c>
      <c r="B21842" s="95" t="s">
        <v>4065</v>
      </c>
      <c r="C21842" s="95"/>
      <c r="D21842" s="96" t="s">
        <v>4066</v>
      </c>
      <c r="E21842" s="96"/>
      <c r="F21842" s="24" t="s">
        <v>26</v>
      </c>
      <c r="G21842" s="97">
        <v>4</v>
      </c>
      <c r="H21842" s="97"/>
      <c r="I21842" s="98">
        <v>5.76</v>
      </c>
      <c r="J21842" s="98"/>
      <c r="K21842" s="27">
        <f>ROUND(ROUND(G21842,8)*I21842,2)</f>
        <v>23.04</v>
      </c>
    </row>
    <row r="21843" spans="1:11" ht="15" customHeight="1" x14ac:dyDescent="0.25">
      <c r="A21843" s="9"/>
      <c r="B21843" s="9"/>
      <c r="C21843" s="9"/>
      <c r="D21843" s="9"/>
      <c r="E21843" s="9"/>
      <c r="F21843" s="9"/>
      <c r="G21843" s="91" t="s">
        <v>3933</v>
      </c>
      <c r="H21843" s="91"/>
      <c r="I21843" s="91"/>
      <c r="J21843" s="91"/>
      <c r="K21843" s="28">
        <f>SUM(K21841:K21842)</f>
        <v>23.33</v>
      </c>
    </row>
    <row r="21844" spans="1:11" ht="15" customHeight="1" x14ac:dyDescent="0.25">
      <c r="A21844" s="9"/>
      <c r="B21844" s="9"/>
      <c r="C21844" s="9"/>
      <c r="D21844" s="9"/>
      <c r="E21844" s="9"/>
      <c r="F21844" s="9"/>
      <c r="G21844" s="92" t="s">
        <v>3913</v>
      </c>
      <c r="H21844" s="92"/>
      <c r="I21844" s="92"/>
      <c r="J21844" s="92"/>
      <c r="K21844" s="29">
        <f>ROUND(SUM(K21834,K21839,K21843),2)</f>
        <v>160.55000000000001</v>
      </c>
    </row>
    <row r="21845" spans="1:11" ht="9.9499999999999993" customHeight="1" x14ac:dyDescent="0.25">
      <c r="A21845" s="9"/>
      <c r="B21845" s="9"/>
      <c r="C21845" s="9"/>
      <c r="D21845" s="9"/>
      <c r="E21845" s="9"/>
      <c r="F21845" s="9"/>
      <c r="G21845" s="100"/>
      <c r="H21845" s="100"/>
      <c r="I21845" s="100"/>
      <c r="J21845" s="100"/>
      <c r="K21845" s="100"/>
    </row>
    <row r="21846" spans="1:11" ht="20.100000000000001" customHeight="1" x14ac:dyDescent="0.25">
      <c r="A21846" s="99" t="s">
        <v>3805</v>
      </c>
      <c r="B21846" s="99"/>
      <c r="C21846" s="99"/>
      <c r="D21846" s="99"/>
      <c r="E21846" s="99"/>
      <c r="F21846" s="99"/>
      <c r="G21846" s="99"/>
      <c r="H21846" s="99"/>
      <c r="I21846" s="99"/>
      <c r="J21846" s="99"/>
      <c r="K21846" s="99"/>
    </row>
    <row r="21847" spans="1:11" ht="15" customHeight="1" x14ac:dyDescent="0.25">
      <c r="A21847" s="93" t="s">
        <v>3893</v>
      </c>
      <c r="B21847" s="93"/>
      <c r="C21847" s="93"/>
      <c r="D21847" s="94" t="s">
        <v>3</v>
      </c>
      <c r="E21847" s="94"/>
      <c r="F21847" s="23" t="s">
        <v>4</v>
      </c>
      <c r="G21847" s="94" t="s">
        <v>3894</v>
      </c>
      <c r="H21847" s="94"/>
      <c r="I21847" s="94" t="s">
        <v>3895</v>
      </c>
      <c r="J21847" s="94"/>
      <c r="K21847" s="23" t="s">
        <v>3896</v>
      </c>
    </row>
    <row r="21848" spans="1:11" ht="45.95" customHeight="1" x14ac:dyDescent="0.25">
      <c r="A21848" s="24" t="s">
        <v>4073</v>
      </c>
      <c r="B21848" s="95" t="s">
        <v>4074</v>
      </c>
      <c r="C21848" s="95"/>
      <c r="D21848" s="96" t="s">
        <v>20</v>
      </c>
      <c r="E21848" s="96"/>
      <c r="F21848" s="24" t="s">
        <v>26</v>
      </c>
      <c r="G21848" s="97">
        <v>1</v>
      </c>
      <c r="H21848" s="97"/>
      <c r="I21848" s="98">
        <v>1235.9100000000001</v>
      </c>
      <c r="J21848" s="98"/>
      <c r="K21848" s="27">
        <f>TRUNC(TRUNC(G21848,8)*I21848,2)</f>
        <v>1235.9100000000001</v>
      </c>
    </row>
    <row r="21849" spans="1:11" ht="21" customHeight="1" x14ac:dyDescent="0.25">
      <c r="A21849" s="24" t="s">
        <v>4075</v>
      </c>
      <c r="B21849" s="95" t="s">
        <v>4076</v>
      </c>
      <c r="C21849" s="95"/>
      <c r="D21849" s="96" t="s">
        <v>20</v>
      </c>
      <c r="E21849" s="96"/>
      <c r="F21849" s="24" t="s">
        <v>34</v>
      </c>
      <c r="G21849" s="97">
        <v>1.1999999999999999E-3</v>
      </c>
      <c r="H21849" s="97"/>
      <c r="I21849" s="98">
        <v>205.09</v>
      </c>
      <c r="J21849" s="98"/>
      <c r="K21849" s="27">
        <f>TRUNC(TRUNC(G21849,8)*I21849,2)</f>
        <v>0.24</v>
      </c>
    </row>
    <row r="21850" spans="1:11" ht="15" customHeight="1" x14ac:dyDescent="0.25">
      <c r="A21850" s="9"/>
      <c r="B21850" s="9"/>
      <c r="C21850" s="9"/>
      <c r="D21850" s="9"/>
      <c r="E21850" s="9"/>
      <c r="F21850" s="9"/>
      <c r="G21850" s="91" t="s">
        <v>3906</v>
      </c>
      <c r="H21850" s="91"/>
      <c r="I21850" s="91"/>
      <c r="J21850" s="91"/>
      <c r="K21850" s="28">
        <f>SUM(K21848:K21849)</f>
        <v>1236.1500000000001</v>
      </c>
    </row>
    <row r="21851" spans="1:11" ht="15" customHeight="1" x14ac:dyDescent="0.25">
      <c r="A21851" s="93" t="s">
        <v>3907</v>
      </c>
      <c r="B21851" s="93"/>
      <c r="C21851" s="93"/>
      <c r="D21851" s="94" t="s">
        <v>3</v>
      </c>
      <c r="E21851" s="94"/>
      <c r="F21851" s="23" t="s">
        <v>4</v>
      </c>
      <c r="G21851" s="94" t="s">
        <v>3894</v>
      </c>
      <c r="H21851" s="94"/>
      <c r="I21851" s="94" t="s">
        <v>3895</v>
      </c>
      <c r="J21851" s="94"/>
      <c r="K21851" s="23" t="s">
        <v>3896</v>
      </c>
    </row>
    <row r="21852" spans="1:11" ht="15" customHeight="1" x14ac:dyDescent="0.25">
      <c r="A21852" s="24" t="s">
        <v>3971</v>
      </c>
      <c r="B21852" s="95" t="s">
        <v>3972</v>
      </c>
      <c r="C21852" s="95"/>
      <c r="D21852" s="96" t="s">
        <v>20</v>
      </c>
      <c r="E21852" s="96"/>
      <c r="F21852" s="24" t="s">
        <v>2056</v>
      </c>
      <c r="G21852" s="97">
        <v>0.86809999999999998</v>
      </c>
      <c r="H21852" s="97"/>
      <c r="I21852" s="98">
        <v>32.69</v>
      </c>
      <c r="J21852" s="98"/>
      <c r="K21852" s="27">
        <f>TRUNC(TRUNC(G21852,8)*I21852,2)</f>
        <v>28.37</v>
      </c>
    </row>
    <row r="21853" spans="1:11" ht="15" customHeight="1" x14ac:dyDescent="0.25">
      <c r="A21853" s="24" t="s">
        <v>3910</v>
      </c>
      <c r="B21853" s="95" t="s">
        <v>3911</v>
      </c>
      <c r="C21853" s="95"/>
      <c r="D21853" s="96" t="s">
        <v>20</v>
      </c>
      <c r="E21853" s="96"/>
      <c r="F21853" s="24" t="s">
        <v>2056</v>
      </c>
      <c r="G21853" s="97">
        <v>0.57869999999999999</v>
      </c>
      <c r="H21853" s="97"/>
      <c r="I21853" s="98">
        <v>24.94</v>
      </c>
      <c r="J21853" s="98"/>
      <c r="K21853" s="27">
        <f>TRUNC(TRUNC(G21853,8)*I21853,2)</f>
        <v>14.43</v>
      </c>
    </row>
    <row r="21854" spans="1:11" ht="18" customHeight="1" x14ac:dyDescent="0.25">
      <c r="A21854" s="9"/>
      <c r="B21854" s="9"/>
      <c r="C21854" s="9"/>
      <c r="D21854" s="9"/>
      <c r="E21854" s="9"/>
      <c r="F21854" s="9"/>
      <c r="G21854" s="91" t="s">
        <v>3912</v>
      </c>
      <c r="H21854" s="91"/>
      <c r="I21854" s="91"/>
      <c r="J21854" s="91"/>
      <c r="K21854" s="28">
        <f>SUM(K21852:K21853)</f>
        <v>42.8</v>
      </c>
    </row>
    <row r="21855" spans="1:11" ht="15" customHeight="1" x14ac:dyDescent="0.25">
      <c r="A21855" s="93" t="s">
        <v>3922</v>
      </c>
      <c r="B21855" s="93"/>
      <c r="C21855" s="93"/>
      <c r="D21855" s="94" t="s">
        <v>3</v>
      </c>
      <c r="E21855" s="94"/>
      <c r="F21855" s="23" t="s">
        <v>4</v>
      </c>
      <c r="G21855" s="94" t="s">
        <v>3894</v>
      </c>
      <c r="H21855" s="94"/>
      <c r="I21855" s="94" t="s">
        <v>3895</v>
      </c>
      <c r="J21855" s="94"/>
      <c r="K21855" s="23" t="s">
        <v>3896</v>
      </c>
    </row>
    <row r="21856" spans="1:11" ht="29.1" customHeight="1" x14ac:dyDescent="0.25">
      <c r="A21856" s="24" t="s">
        <v>4077</v>
      </c>
      <c r="B21856" s="95" t="s">
        <v>4078</v>
      </c>
      <c r="C21856" s="95"/>
      <c r="D21856" s="96" t="s">
        <v>20</v>
      </c>
      <c r="E21856" s="96"/>
      <c r="F21856" s="24" t="s">
        <v>34</v>
      </c>
      <c r="G21856" s="97">
        <v>2.2200000000000001E-2</v>
      </c>
      <c r="H21856" s="97"/>
      <c r="I21856" s="98">
        <v>924.6</v>
      </c>
      <c r="J21856" s="98"/>
      <c r="K21856" s="27">
        <f>TRUNC(TRUNC(G21856,8)*I21856,2)</f>
        <v>20.52</v>
      </c>
    </row>
    <row r="21857" spans="1:11" ht="15" customHeight="1" x14ac:dyDescent="0.25">
      <c r="A21857" s="9"/>
      <c r="B21857" s="9"/>
      <c r="C21857" s="9"/>
      <c r="D21857" s="9"/>
      <c r="E21857" s="9"/>
      <c r="F21857" s="9"/>
      <c r="G21857" s="91" t="s">
        <v>3933</v>
      </c>
      <c r="H21857" s="91"/>
      <c r="I21857" s="91"/>
      <c r="J21857" s="91"/>
      <c r="K21857" s="28">
        <f>SUM(K21856:K21856)</f>
        <v>20.52</v>
      </c>
    </row>
    <row r="21858" spans="1:11" ht="15" customHeight="1" x14ac:dyDescent="0.25">
      <c r="A21858" s="9"/>
      <c r="B21858" s="9"/>
      <c r="C21858" s="9"/>
      <c r="D21858" s="9"/>
      <c r="E21858" s="9"/>
      <c r="F21858" s="9"/>
      <c r="G21858" s="92" t="s">
        <v>3913</v>
      </c>
      <c r="H21858" s="92"/>
      <c r="I21858" s="92"/>
      <c r="J21858" s="92"/>
      <c r="K21858" s="29">
        <f>ROUND(SUM(K21850,K21854,K21857),2)</f>
        <v>1299.47</v>
      </c>
    </row>
    <row r="21859" spans="1:11" ht="9.9499999999999993" customHeight="1" x14ac:dyDescent="0.25">
      <c r="A21859" s="9"/>
      <c r="B21859" s="9"/>
      <c r="C21859" s="9"/>
      <c r="D21859" s="9"/>
      <c r="E21859" s="9"/>
      <c r="F21859" s="9"/>
      <c r="G21859" s="100"/>
      <c r="H21859" s="100"/>
      <c r="I21859" s="100"/>
      <c r="J21859" s="100"/>
      <c r="K21859" s="100"/>
    </row>
    <row r="21860" spans="1:11" ht="20.100000000000001" customHeight="1" x14ac:dyDescent="0.25">
      <c r="A21860" s="99" t="s">
        <v>3806</v>
      </c>
      <c r="B21860" s="99"/>
      <c r="C21860" s="99"/>
      <c r="D21860" s="99"/>
      <c r="E21860" s="99"/>
      <c r="F21860" s="99"/>
      <c r="G21860" s="99"/>
      <c r="H21860" s="99"/>
      <c r="I21860" s="99"/>
      <c r="J21860" s="99"/>
      <c r="K21860" s="99"/>
    </row>
    <row r="21861" spans="1:11" ht="15" customHeight="1" x14ac:dyDescent="0.25">
      <c r="A21861" s="93" t="s">
        <v>3893</v>
      </c>
      <c r="B21861" s="93"/>
      <c r="C21861" s="93"/>
      <c r="D21861" s="94" t="s">
        <v>3</v>
      </c>
      <c r="E21861" s="94"/>
      <c r="F21861" s="23" t="s">
        <v>4</v>
      </c>
      <c r="G21861" s="94" t="s">
        <v>3894</v>
      </c>
      <c r="H21861" s="94"/>
      <c r="I21861" s="94" t="s">
        <v>3895</v>
      </c>
      <c r="J21861" s="94"/>
      <c r="K21861" s="23" t="s">
        <v>3896</v>
      </c>
    </row>
    <row r="21862" spans="1:11" ht="15" customHeight="1" x14ac:dyDescent="0.25">
      <c r="A21862" s="24" t="s">
        <v>4067</v>
      </c>
      <c r="B21862" s="95" t="s">
        <v>4068</v>
      </c>
      <c r="C21862" s="95"/>
      <c r="D21862" s="96" t="s">
        <v>20</v>
      </c>
      <c r="E21862" s="96"/>
      <c r="F21862" s="24" t="s">
        <v>3903</v>
      </c>
      <c r="G21862" s="97">
        <v>8.6199999999999992</v>
      </c>
      <c r="H21862" s="97"/>
      <c r="I21862" s="98">
        <v>1.1299999999999999</v>
      </c>
      <c r="J21862" s="98"/>
      <c r="K21862" s="27">
        <f>TRUNC(TRUNC(G21862,8)*I21862,2)</f>
        <v>9.74</v>
      </c>
    </row>
    <row r="21863" spans="1:11" ht="29.1" customHeight="1" x14ac:dyDescent="0.25">
      <c r="A21863" s="24" t="s">
        <v>4069</v>
      </c>
      <c r="B21863" s="95" t="s">
        <v>4070</v>
      </c>
      <c r="C21863" s="95"/>
      <c r="D21863" s="96" t="s">
        <v>20</v>
      </c>
      <c r="E21863" s="96"/>
      <c r="F21863" s="24" t="s">
        <v>26</v>
      </c>
      <c r="G21863" s="97">
        <v>6.4375</v>
      </c>
      <c r="H21863" s="97"/>
      <c r="I21863" s="98">
        <v>17.63</v>
      </c>
      <c r="J21863" s="98"/>
      <c r="K21863" s="27">
        <f>TRUNC(TRUNC(G21863,8)*I21863,2)</f>
        <v>113.49</v>
      </c>
    </row>
    <row r="21864" spans="1:11" ht="15" customHeight="1" x14ac:dyDescent="0.25">
      <c r="A21864" s="24" t="s">
        <v>4071</v>
      </c>
      <c r="B21864" s="95" t="s">
        <v>4072</v>
      </c>
      <c r="C21864" s="95"/>
      <c r="D21864" s="96" t="s">
        <v>20</v>
      </c>
      <c r="E21864" s="96"/>
      <c r="F21864" s="24" t="s">
        <v>3903</v>
      </c>
      <c r="G21864" s="97">
        <v>0.24</v>
      </c>
      <c r="H21864" s="97"/>
      <c r="I21864" s="98">
        <v>3.58</v>
      </c>
      <c r="J21864" s="98"/>
      <c r="K21864" s="27">
        <f>TRUNC(TRUNC(G21864,8)*I21864,2)</f>
        <v>0.85</v>
      </c>
    </row>
    <row r="21865" spans="1:11" ht="15" customHeight="1" x14ac:dyDescent="0.25">
      <c r="A21865" s="9"/>
      <c r="B21865" s="9"/>
      <c r="C21865" s="9"/>
      <c r="D21865" s="9"/>
      <c r="E21865" s="9"/>
      <c r="F21865" s="9"/>
      <c r="G21865" s="91" t="s">
        <v>3906</v>
      </c>
      <c r="H21865" s="91"/>
      <c r="I21865" s="91"/>
      <c r="J21865" s="91"/>
      <c r="K21865" s="28">
        <f>SUM(K21862:K21864)</f>
        <v>124.07999999999998</v>
      </c>
    </row>
    <row r="21866" spans="1:11" ht="15" customHeight="1" x14ac:dyDescent="0.25">
      <c r="A21866" s="93" t="s">
        <v>3907</v>
      </c>
      <c r="B21866" s="93"/>
      <c r="C21866" s="93"/>
      <c r="D21866" s="94" t="s">
        <v>3</v>
      </c>
      <c r="E21866" s="94"/>
      <c r="F21866" s="23" t="s">
        <v>4</v>
      </c>
      <c r="G21866" s="94" t="s">
        <v>3894</v>
      </c>
      <c r="H21866" s="94"/>
      <c r="I21866" s="94" t="s">
        <v>3895</v>
      </c>
      <c r="J21866" s="94"/>
      <c r="K21866" s="23" t="s">
        <v>3896</v>
      </c>
    </row>
    <row r="21867" spans="1:11" ht="15" customHeight="1" x14ac:dyDescent="0.25">
      <c r="A21867" s="24" t="s">
        <v>3971</v>
      </c>
      <c r="B21867" s="95" t="s">
        <v>3972</v>
      </c>
      <c r="C21867" s="95"/>
      <c r="D21867" s="96" t="s">
        <v>20</v>
      </c>
      <c r="E21867" s="96"/>
      <c r="F21867" s="24" t="s">
        <v>2056</v>
      </c>
      <c r="G21867" s="97">
        <v>0.63900000000000001</v>
      </c>
      <c r="H21867" s="97"/>
      <c r="I21867" s="98">
        <v>32.69</v>
      </c>
      <c r="J21867" s="98"/>
      <c r="K21867" s="27">
        <f>TRUNC(TRUNC(G21867,8)*I21867,2)</f>
        <v>20.88</v>
      </c>
    </row>
    <row r="21868" spans="1:11" ht="15" customHeight="1" x14ac:dyDescent="0.25">
      <c r="A21868" s="24" t="s">
        <v>3910</v>
      </c>
      <c r="B21868" s="95" t="s">
        <v>3911</v>
      </c>
      <c r="C21868" s="95"/>
      <c r="D21868" s="96" t="s">
        <v>20</v>
      </c>
      <c r="E21868" s="96"/>
      <c r="F21868" s="24" t="s">
        <v>2056</v>
      </c>
      <c r="G21868" s="97">
        <v>1.2789999999999999</v>
      </c>
      <c r="H21868" s="97"/>
      <c r="I21868" s="98">
        <v>24.94</v>
      </c>
      <c r="J21868" s="98"/>
      <c r="K21868" s="27">
        <f>TRUNC(TRUNC(G21868,8)*I21868,2)</f>
        <v>31.89</v>
      </c>
    </row>
    <row r="21869" spans="1:11" ht="18" customHeight="1" x14ac:dyDescent="0.25">
      <c r="A21869" s="9"/>
      <c r="B21869" s="9"/>
      <c r="C21869" s="9"/>
      <c r="D21869" s="9"/>
      <c r="E21869" s="9"/>
      <c r="F21869" s="9"/>
      <c r="G21869" s="91" t="s">
        <v>3912</v>
      </c>
      <c r="H21869" s="91"/>
      <c r="I21869" s="91"/>
      <c r="J21869" s="91"/>
      <c r="K21869" s="28">
        <f>SUM(K21867:K21868)</f>
        <v>52.769999999999996</v>
      </c>
    </row>
    <row r="21870" spans="1:11" ht="15" customHeight="1" x14ac:dyDescent="0.25">
      <c r="A21870" s="9"/>
      <c r="B21870" s="9"/>
      <c r="C21870" s="9"/>
      <c r="D21870" s="9"/>
      <c r="E21870" s="9"/>
      <c r="F21870" s="9"/>
      <c r="G21870" s="92" t="s">
        <v>3913</v>
      </c>
      <c r="H21870" s="92"/>
      <c r="I21870" s="92"/>
      <c r="J21870" s="92"/>
      <c r="K21870" s="29">
        <f>ROUND(SUM(K21865,K21869),2)</f>
        <v>176.85</v>
      </c>
    </row>
    <row r="21871" spans="1:11" ht="9.9499999999999993" customHeight="1" x14ac:dyDescent="0.25">
      <c r="A21871" s="9"/>
      <c r="B21871" s="9"/>
      <c r="C21871" s="9"/>
      <c r="D21871" s="9"/>
      <c r="E21871" s="9"/>
      <c r="F21871" s="9"/>
      <c r="G21871" s="100"/>
      <c r="H21871" s="100"/>
      <c r="I21871" s="100"/>
      <c r="J21871" s="100"/>
      <c r="K21871" s="100"/>
    </row>
    <row r="21872" spans="1:11" ht="20.100000000000001" customHeight="1" x14ac:dyDescent="0.25">
      <c r="A21872" s="99" t="s">
        <v>3807</v>
      </c>
      <c r="B21872" s="99"/>
      <c r="C21872" s="99"/>
      <c r="D21872" s="99"/>
      <c r="E21872" s="99"/>
      <c r="F21872" s="99"/>
      <c r="G21872" s="99"/>
      <c r="H21872" s="99"/>
      <c r="I21872" s="99"/>
      <c r="J21872" s="99"/>
      <c r="K21872" s="99"/>
    </row>
    <row r="21873" spans="1:11" ht="20.100000000000001" customHeight="1" x14ac:dyDescent="0.25">
      <c r="A21873" s="106" t="s">
        <v>4010</v>
      </c>
      <c r="B21873" s="106"/>
      <c r="C21873" s="106"/>
      <c r="D21873" s="106"/>
      <c r="E21873" s="106"/>
      <c r="F21873" s="2" t="s">
        <v>4</v>
      </c>
      <c r="G21873" s="87" t="s">
        <v>4001</v>
      </c>
      <c r="H21873" s="87"/>
      <c r="I21873" s="87" t="s">
        <v>3895</v>
      </c>
      <c r="J21873" s="87"/>
      <c r="K21873" s="2" t="s">
        <v>4011</v>
      </c>
    </row>
    <row r="21874" spans="1:11" ht="15" customHeight="1" x14ac:dyDescent="0.25">
      <c r="A21874" s="6" t="s">
        <v>4079</v>
      </c>
      <c r="B21874" s="104" t="s">
        <v>4080</v>
      </c>
      <c r="C21874" s="104"/>
      <c r="D21874" s="104"/>
      <c r="E21874" s="104"/>
      <c r="F21874" s="6" t="s">
        <v>77</v>
      </c>
      <c r="G21874" s="113">
        <v>1.7700000000000001E-3</v>
      </c>
      <c r="H21874" s="113"/>
      <c r="I21874" s="105">
        <v>33.79</v>
      </c>
      <c r="J21874" s="105"/>
      <c r="K21874" s="33">
        <f>ROUND(ROUND(G21874,5)*I21874,4)</f>
        <v>5.9799999999999999E-2</v>
      </c>
    </row>
    <row r="21875" spans="1:11" ht="15" customHeight="1" x14ac:dyDescent="0.25">
      <c r="A21875" s="6" t="s">
        <v>4081</v>
      </c>
      <c r="B21875" s="104" t="s">
        <v>4082</v>
      </c>
      <c r="C21875" s="104"/>
      <c r="D21875" s="104"/>
      <c r="E21875" s="104"/>
      <c r="F21875" s="6" t="s">
        <v>77</v>
      </c>
      <c r="G21875" s="113">
        <v>3.9300000000000003E-3</v>
      </c>
      <c r="H21875" s="113"/>
      <c r="I21875" s="105">
        <v>448.02</v>
      </c>
      <c r="J21875" s="105"/>
      <c r="K21875" s="33">
        <f>ROUND(ROUND(G21875,5)*I21875,4)</f>
        <v>1.7606999999999999</v>
      </c>
    </row>
    <row r="21876" spans="1:11" ht="15" customHeight="1" x14ac:dyDescent="0.25">
      <c r="A21876" s="6" t="s">
        <v>4083</v>
      </c>
      <c r="B21876" s="104" t="s">
        <v>4084</v>
      </c>
      <c r="C21876" s="104"/>
      <c r="D21876" s="104"/>
      <c r="E21876" s="104"/>
      <c r="F21876" s="6" t="s">
        <v>77</v>
      </c>
      <c r="G21876" s="113">
        <v>7.0800000000000004E-3</v>
      </c>
      <c r="H21876" s="113"/>
      <c r="I21876" s="105">
        <v>46.06</v>
      </c>
      <c r="J21876" s="105"/>
      <c r="K21876" s="33">
        <f>ROUND(ROUND(G21876,5)*I21876,4)</f>
        <v>0.3261</v>
      </c>
    </row>
    <row r="21877" spans="1:11" ht="15" customHeight="1" x14ac:dyDescent="0.25">
      <c r="A21877" s="6" t="s">
        <v>4085</v>
      </c>
      <c r="B21877" s="104" t="s">
        <v>4086</v>
      </c>
      <c r="C21877" s="104"/>
      <c r="D21877" s="104"/>
      <c r="E21877" s="104"/>
      <c r="F21877" s="6" t="s">
        <v>103</v>
      </c>
      <c r="G21877" s="113">
        <v>1</v>
      </c>
      <c r="H21877" s="113"/>
      <c r="I21877" s="105">
        <v>16.98</v>
      </c>
      <c r="J21877" s="105"/>
      <c r="K21877" s="33">
        <f>ROUND(ROUND(G21877,5)*I21877,4)</f>
        <v>16.98</v>
      </c>
    </row>
    <row r="21878" spans="1:11" ht="15" customHeight="1" x14ac:dyDescent="0.25">
      <c r="A21878" s="1"/>
      <c r="B21878" s="1"/>
      <c r="C21878" s="1"/>
      <c r="D21878" s="1"/>
      <c r="E21878" s="1"/>
      <c r="F21878" s="1"/>
      <c r="G21878" s="85" t="s">
        <v>4014</v>
      </c>
      <c r="H21878" s="85"/>
      <c r="I21878" s="85"/>
      <c r="J21878" s="85"/>
      <c r="K21878" s="34">
        <f>SUM(K21874:K21877)</f>
        <v>19.1266</v>
      </c>
    </row>
    <row r="21879" spans="1:11" ht="15" customHeight="1" x14ac:dyDescent="0.25">
      <c r="A21879" s="106" t="s">
        <v>4015</v>
      </c>
      <c r="B21879" s="106"/>
      <c r="C21879" s="106"/>
      <c r="D21879" s="23" t="s">
        <v>4016</v>
      </c>
      <c r="E21879" s="94" t="s">
        <v>4017</v>
      </c>
      <c r="F21879" s="94"/>
      <c r="G21879" s="94" t="s">
        <v>4001</v>
      </c>
      <c r="H21879" s="94"/>
      <c r="I21879" s="94" t="s">
        <v>3895</v>
      </c>
      <c r="J21879" s="94"/>
      <c r="K21879" s="23" t="s">
        <v>4011</v>
      </c>
    </row>
    <row r="21880" spans="1:11" ht="27.95" customHeight="1" x14ac:dyDescent="0.25">
      <c r="A21880" s="38" t="s">
        <v>4085</v>
      </c>
      <c r="B21880" s="109" t="s">
        <v>4087</v>
      </c>
      <c r="C21880" s="109"/>
      <c r="D21880" s="38" t="s">
        <v>4019</v>
      </c>
      <c r="E21880" s="110" t="s">
        <v>4088</v>
      </c>
      <c r="F21880" s="110"/>
      <c r="G21880" s="111">
        <v>1.9630000000000002E-2</v>
      </c>
      <c r="H21880" s="111"/>
      <c r="I21880" s="112">
        <v>33.64</v>
      </c>
      <c r="J21880" s="112"/>
      <c r="K21880" s="41">
        <f>ROUND(ROUND(G21880,5)*I21880,4)</f>
        <v>0.66039999999999999</v>
      </c>
    </row>
    <row r="21881" spans="1:11" ht="15" customHeight="1" x14ac:dyDescent="0.25">
      <c r="A21881" s="1"/>
      <c r="B21881" s="1"/>
      <c r="C21881" s="1"/>
      <c r="D21881" s="1"/>
      <c r="E21881" s="1"/>
      <c r="F21881" s="1"/>
      <c r="G21881" s="85" t="s">
        <v>4021</v>
      </c>
      <c r="H21881" s="85"/>
      <c r="I21881" s="85"/>
      <c r="J21881" s="85"/>
      <c r="K21881" s="33">
        <f>SUM(K21880:K21880)</f>
        <v>0.66039999999999999</v>
      </c>
    </row>
    <row r="21882" spans="1:11" ht="12.95" customHeight="1" x14ac:dyDescent="0.25">
      <c r="A21882" s="106" t="s">
        <v>4022</v>
      </c>
      <c r="B21882" s="106"/>
      <c r="C21882" s="94" t="s">
        <v>4023</v>
      </c>
      <c r="D21882" s="94" t="s">
        <v>5</v>
      </c>
      <c r="E21882" s="94" t="s">
        <v>4024</v>
      </c>
      <c r="F21882" s="94"/>
      <c r="G21882" s="94" t="s">
        <v>4025</v>
      </c>
      <c r="H21882" s="94"/>
      <c r="I21882" s="94" t="s">
        <v>2086</v>
      </c>
      <c r="J21882" s="94"/>
      <c r="K21882" s="94" t="s">
        <v>4011</v>
      </c>
    </row>
    <row r="21883" spans="1:11" ht="12" customHeight="1" x14ac:dyDescent="0.25">
      <c r="A21883" s="106"/>
      <c r="B21883" s="106"/>
      <c r="C21883" s="94"/>
      <c r="D21883" s="94"/>
      <c r="E21883" s="23" t="s">
        <v>2092</v>
      </c>
      <c r="F21883" s="23" t="s">
        <v>4026</v>
      </c>
      <c r="G21883" s="23" t="s">
        <v>2092</v>
      </c>
      <c r="H21883" s="23" t="s">
        <v>4026</v>
      </c>
      <c r="I21883" s="23" t="s">
        <v>2092</v>
      </c>
      <c r="J21883" s="23" t="s">
        <v>4026</v>
      </c>
      <c r="K21883" s="94"/>
    </row>
    <row r="21884" spans="1:11" ht="27.95" customHeight="1" x14ac:dyDescent="0.25">
      <c r="A21884" s="38" t="s">
        <v>4085</v>
      </c>
      <c r="B21884" s="39" t="s">
        <v>4087</v>
      </c>
      <c r="C21884" s="38" t="s">
        <v>4027</v>
      </c>
      <c r="D21884" s="40">
        <v>1.9630000000000002E-2</v>
      </c>
      <c r="E21884" s="42">
        <v>0</v>
      </c>
      <c r="F21884" s="43">
        <v>1.1100000000000001</v>
      </c>
      <c r="G21884" s="42">
        <v>0</v>
      </c>
      <c r="H21884" s="43">
        <v>0.88</v>
      </c>
      <c r="I21884" s="42">
        <v>0</v>
      </c>
      <c r="J21884" s="43">
        <v>0.72</v>
      </c>
      <c r="K21884" s="41">
        <f>ROUND(D21884*(ROUND(E21884*F21884,4)+ROUND(G21884*H21884,4)+ROUND(I21884*J21884,4)),4)</f>
        <v>0</v>
      </c>
    </row>
    <row r="21885" spans="1:11" ht="15" customHeight="1" x14ac:dyDescent="0.25">
      <c r="A21885" s="1"/>
      <c r="B21885" s="1"/>
      <c r="C21885" s="1"/>
      <c r="D21885" s="1"/>
      <c r="E21885" s="1"/>
      <c r="F21885" s="1"/>
      <c r="G21885" s="85" t="s">
        <v>4028</v>
      </c>
      <c r="H21885" s="85"/>
      <c r="I21885" s="85"/>
      <c r="J21885" s="85"/>
      <c r="K21885" s="33">
        <f>SUM(K21883:K21884)</f>
        <v>0</v>
      </c>
    </row>
    <row r="21886" spans="1:11" ht="15" customHeight="1" x14ac:dyDescent="0.25">
      <c r="A21886" s="9"/>
      <c r="B21886" s="9"/>
      <c r="C21886" s="9"/>
      <c r="D21886" s="9"/>
      <c r="E21886" s="9"/>
      <c r="F21886" s="9"/>
      <c r="G21886" s="92" t="s">
        <v>4029</v>
      </c>
      <c r="H21886" s="92"/>
      <c r="I21886" s="92"/>
      <c r="J21886" s="92"/>
      <c r="K21886" s="33">
        <f>SUM(K21878,K21881,K21885)</f>
        <v>19.786999999999999</v>
      </c>
    </row>
    <row r="21887" spans="1:11" ht="15" customHeight="1" x14ac:dyDescent="0.25">
      <c r="A21887" s="9"/>
      <c r="B21887" s="9"/>
      <c r="C21887" s="9"/>
      <c r="D21887" s="9"/>
      <c r="E21887" s="9"/>
      <c r="F21887" s="9"/>
      <c r="G21887" s="92" t="s">
        <v>3913</v>
      </c>
      <c r="H21887" s="92"/>
      <c r="I21887" s="92"/>
      <c r="J21887" s="92"/>
      <c r="K21887" s="29">
        <f>ROUND(SUM(K21886),2)</f>
        <v>19.79</v>
      </c>
    </row>
    <row r="21888" spans="1:11" ht="9.9499999999999993" customHeight="1" x14ac:dyDescent="0.25">
      <c r="A21888" s="9"/>
      <c r="B21888" s="9"/>
      <c r="C21888" s="9"/>
      <c r="D21888" s="9"/>
      <c r="E21888" s="9"/>
      <c r="F21888" s="9"/>
      <c r="G21888" s="100"/>
      <c r="H21888" s="100"/>
      <c r="I21888" s="100"/>
      <c r="J21888" s="100"/>
      <c r="K21888" s="100"/>
    </row>
    <row r="21889" spans="1:11" ht="20.100000000000001" customHeight="1" x14ac:dyDescent="0.25">
      <c r="A21889" s="99" t="s">
        <v>3808</v>
      </c>
      <c r="B21889" s="99"/>
      <c r="C21889" s="99"/>
      <c r="D21889" s="99"/>
      <c r="E21889" s="99"/>
      <c r="F21889" s="99"/>
      <c r="G21889" s="99"/>
      <c r="H21889" s="99"/>
      <c r="I21889" s="99"/>
      <c r="J21889" s="99"/>
      <c r="K21889" s="99"/>
    </row>
    <row r="21890" spans="1:11" ht="15" customHeight="1" x14ac:dyDescent="0.25">
      <c r="A21890" s="93" t="s">
        <v>3893</v>
      </c>
      <c r="B21890" s="93"/>
      <c r="C21890" s="93"/>
      <c r="D21890" s="94" t="s">
        <v>3</v>
      </c>
      <c r="E21890" s="94"/>
      <c r="F21890" s="23" t="s">
        <v>4</v>
      </c>
      <c r="G21890" s="94" t="s">
        <v>3894</v>
      </c>
      <c r="H21890" s="94"/>
      <c r="I21890" s="94" t="s">
        <v>3895</v>
      </c>
      <c r="J21890" s="94"/>
      <c r="K21890" s="23" t="s">
        <v>3896</v>
      </c>
    </row>
    <row r="21891" spans="1:11" ht="15" customHeight="1" x14ac:dyDescent="0.25">
      <c r="A21891" s="24" t="s">
        <v>4089</v>
      </c>
      <c r="B21891" s="95" t="s">
        <v>4090</v>
      </c>
      <c r="C21891" s="95"/>
      <c r="D21891" s="96" t="s">
        <v>20</v>
      </c>
      <c r="E21891" s="96"/>
      <c r="F21891" s="24" t="s">
        <v>16</v>
      </c>
      <c r="G21891" s="97">
        <v>1</v>
      </c>
      <c r="H21891" s="97"/>
      <c r="I21891" s="98">
        <v>12.85</v>
      </c>
      <c r="J21891" s="98"/>
      <c r="K21891" s="27">
        <f>TRUNC(TRUNC(G21891,8)*I21891,2)</f>
        <v>12.85</v>
      </c>
    </row>
    <row r="21892" spans="1:11" ht="15" customHeight="1" x14ac:dyDescent="0.25">
      <c r="A21892" s="9"/>
      <c r="B21892" s="9"/>
      <c r="C21892" s="9"/>
      <c r="D21892" s="9"/>
      <c r="E21892" s="9"/>
      <c r="F21892" s="9"/>
      <c r="G21892" s="91" t="s">
        <v>3906</v>
      </c>
      <c r="H21892" s="91"/>
      <c r="I21892" s="91"/>
      <c r="J21892" s="91"/>
      <c r="K21892" s="28">
        <f>SUM(K21891:K21891)</f>
        <v>12.85</v>
      </c>
    </row>
    <row r="21893" spans="1:11" ht="15" customHeight="1" x14ac:dyDescent="0.25">
      <c r="A21893" s="93" t="s">
        <v>3907</v>
      </c>
      <c r="B21893" s="93"/>
      <c r="C21893" s="93"/>
      <c r="D21893" s="94" t="s">
        <v>3</v>
      </c>
      <c r="E21893" s="94"/>
      <c r="F21893" s="23" t="s">
        <v>4</v>
      </c>
      <c r="G21893" s="94" t="s">
        <v>3894</v>
      </c>
      <c r="H21893" s="94"/>
      <c r="I21893" s="94" t="s">
        <v>3895</v>
      </c>
      <c r="J21893" s="94"/>
      <c r="K21893" s="23" t="s">
        <v>3896</v>
      </c>
    </row>
    <row r="21894" spans="1:11" ht="15" customHeight="1" x14ac:dyDescent="0.25">
      <c r="A21894" s="24" t="s">
        <v>3961</v>
      </c>
      <c r="B21894" s="95" t="s">
        <v>3962</v>
      </c>
      <c r="C21894" s="95"/>
      <c r="D21894" s="96" t="s">
        <v>20</v>
      </c>
      <c r="E21894" s="96"/>
      <c r="F21894" s="24" t="s">
        <v>2056</v>
      </c>
      <c r="G21894" s="97">
        <v>2.7699999999999999E-2</v>
      </c>
      <c r="H21894" s="97"/>
      <c r="I21894" s="98">
        <v>29.5</v>
      </c>
      <c r="J21894" s="98"/>
      <c r="K21894" s="27">
        <f>TRUNC(TRUNC(G21894,8)*I21894,2)</f>
        <v>0.81</v>
      </c>
    </row>
    <row r="21895" spans="1:11" ht="15" customHeight="1" x14ac:dyDescent="0.25">
      <c r="A21895" s="24" t="s">
        <v>3910</v>
      </c>
      <c r="B21895" s="95" t="s">
        <v>3911</v>
      </c>
      <c r="C21895" s="95"/>
      <c r="D21895" s="96" t="s">
        <v>20</v>
      </c>
      <c r="E21895" s="96"/>
      <c r="F21895" s="24" t="s">
        <v>2056</v>
      </c>
      <c r="G21895" s="97">
        <v>0.1386</v>
      </c>
      <c r="H21895" s="97"/>
      <c r="I21895" s="98">
        <v>24.94</v>
      </c>
      <c r="J21895" s="98"/>
      <c r="K21895" s="27">
        <f>TRUNC(TRUNC(G21895,8)*I21895,2)</f>
        <v>3.45</v>
      </c>
    </row>
    <row r="21896" spans="1:11" ht="18" customHeight="1" x14ac:dyDescent="0.25">
      <c r="A21896" s="9"/>
      <c r="B21896" s="9"/>
      <c r="C21896" s="9"/>
      <c r="D21896" s="9"/>
      <c r="E21896" s="9"/>
      <c r="F21896" s="9"/>
      <c r="G21896" s="91" t="s">
        <v>3912</v>
      </c>
      <c r="H21896" s="91"/>
      <c r="I21896" s="91"/>
      <c r="J21896" s="91"/>
      <c r="K21896" s="28">
        <f>SUM(K21894:K21895)</f>
        <v>4.26</v>
      </c>
    </row>
    <row r="21897" spans="1:11" ht="15" customHeight="1" x14ac:dyDescent="0.25">
      <c r="A21897" s="9"/>
      <c r="B21897" s="9"/>
      <c r="C21897" s="9"/>
      <c r="D21897" s="9"/>
      <c r="E21897" s="9"/>
      <c r="F21897" s="9"/>
      <c r="G21897" s="92" t="s">
        <v>3913</v>
      </c>
      <c r="H21897" s="92"/>
      <c r="I21897" s="92"/>
      <c r="J21897" s="92"/>
      <c r="K21897" s="29">
        <f>ROUND(SUM(K21892,K21896),2)</f>
        <v>17.11</v>
      </c>
    </row>
    <row r="21898" spans="1:11" ht="9.9499999999999993" customHeight="1" x14ac:dyDescent="0.25">
      <c r="A21898" s="9"/>
      <c r="B21898" s="9"/>
      <c r="C21898" s="9"/>
      <c r="D21898" s="9"/>
      <c r="E21898" s="9"/>
      <c r="F21898" s="9"/>
      <c r="G21898" s="100"/>
      <c r="H21898" s="100"/>
      <c r="I21898" s="100"/>
      <c r="J21898" s="100"/>
      <c r="K21898" s="100"/>
    </row>
    <row r="21899" spans="1:11" ht="20.100000000000001" customHeight="1" x14ac:dyDescent="0.25">
      <c r="A21899" s="99" t="s">
        <v>3809</v>
      </c>
      <c r="B21899" s="99"/>
      <c r="C21899" s="99"/>
      <c r="D21899" s="99"/>
      <c r="E21899" s="99"/>
      <c r="F21899" s="99"/>
      <c r="G21899" s="99"/>
      <c r="H21899" s="99"/>
      <c r="I21899" s="99"/>
      <c r="J21899" s="99"/>
      <c r="K21899" s="99"/>
    </row>
    <row r="21900" spans="1:11" ht="12.95" customHeight="1" x14ac:dyDescent="0.25">
      <c r="A21900" s="107" t="s">
        <v>3984</v>
      </c>
      <c r="B21900" s="107"/>
      <c r="C21900" s="107"/>
      <c r="D21900" s="108" t="s">
        <v>3985</v>
      </c>
      <c r="E21900" s="87" t="s">
        <v>3986</v>
      </c>
      <c r="F21900" s="87"/>
      <c r="G21900" s="87" t="s">
        <v>3987</v>
      </c>
      <c r="H21900" s="87"/>
      <c r="I21900" s="87"/>
      <c r="J21900" s="87"/>
      <c r="K21900" s="87" t="s">
        <v>3988</v>
      </c>
    </row>
    <row r="21901" spans="1:11" ht="12" customHeight="1" x14ac:dyDescent="0.25">
      <c r="A21901" s="107"/>
      <c r="B21901" s="107"/>
      <c r="C21901" s="107"/>
      <c r="D21901" s="108"/>
      <c r="E21901" s="23" t="s">
        <v>3989</v>
      </c>
      <c r="F21901" s="23" t="s">
        <v>3990</v>
      </c>
      <c r="G21901" s="94" t="s">
        <v>3989</v>
      </c>
      <c r="H21901" s="94"/>
      <c r="I21901" s="94" t="s">
        <v>3990</v>
      </c>
      <c r="J21901" s="94"/>
      <c r="K21901" s="87"/>
    </row>
    <row r="21902" spans="1:11" ht="15.95" customHeight="1" x14ac:dyDescent="0.25">
      <c r="A21902" s="6" t="s">
        <v>4091</v>
      </c>
      <c r="B21902" s="104" t="s">
        <v>4092</v>
      </c>
      <c r="C21902" s="104"/>
      <c r="D21902" s="44">
        <v>1</v>
      </c>
      <c r="E21902" s="32">
        <v>0.8</v>
      </c>
      <c r="F21902" s="32">
        <v>0.19999999999999996</v>
      </c>
      <c r="G21902" s="105">
        <v>5.32</v>
      </c>
      <c r="H21902" s="105"/>
      <c r="I21902" s="105">
        <v>0.5</v>
      </c>
      <c r="J21902" s="105"/>
      <c r="K21902" s="33">
        <f>TRUNC(D21902*(TRUNC(E21902*G21902,4)+TRUNC(F21902*I21902,4)),4)</f>
        <v>4.3559999999999999</v>
      </c>
    </row>
    <row r="21903" spans="1:11" ht="15" customHeight="1" x14ac:dyDescent="0.25">
      <c r="A21903" s="1"/>
      <c r="B21903" s="1"/>
      <c r="C21903" s="1"/>
      <c r="D21903" s="1"/>
      <c r="E21903" s="1"/>
      <c r="F21903" s="1"/>
      <c r="G21903" s="85" t="s">
        <v>3999</v>
      </c>
      <c r="H21903" s="85"/>
      <c r="I21903" s="85"/>
      <c r="J21903" s="85"/>
      <c r="K21903" s="34">
        <f>SUM(K21901:K21902)</f>
        <v>4.3559999999999999</v>
      </c>
    </row>
    <row r="21904" spans="1:11" ht="20.100000000000001" customHeight="1" x14ac:dyDescent="0.25">
      <c r="A21904" s="106" t="s">
        <v>4000</v>
      </c>
      <c r="B21904" s="106"/>
      <c r="C21904" s="106"/>
      <c r="D21904" s="106"/>
      <c r="E21904" s="106"/>
      <c r="F21904" s="2" t="s">
        <v>4</v>
      </c>
      <c r="G21904" s="87" t="s">
        <v>4001</v>
      </c>
      <c r="H21904" s="87"/>
      <c r="I21904" s="87" t="s">
        <v>4002</v>
      </c>
      <c r="J21904" s="87"/>
      <c r="K21904" s="2" t="s">
        <v>3988</v>
      </c>
    </row>
    <row r="21905" spans="1:11" ht="15" customHeight="1" x14ac:dyDescent="0.25">
      <c r="A21905" s="6" t="s">
        <v>4093</v>
      </c>
      <c r="B21905" s="101" t="s">
        <v>4094</v>
      </c>
      <c r="C21905" s="101"/>
      <c r="D21905" s="101"/>
      <c r="E21905" s="101"/>
      <c r="F21905" s="6" t="s">
        <v>3940</v>
      </c>
      <c r="G21905" s="102">
        <v>0.1333</v>
      </c>
      <c r="H21905" s="102"/>
      <c r="I21905" s="103">
        <v>3.96</v>
      </c>
      <c r="J21905" s="103"/>
      <c r="K21905" s="7">
        <f>TRUNC(TRUNC(G21905,8)*I21905,2)</f>
        <v>0.52</v>
      </c>
    </row>
    <row r="21906" spans="1:11" ht="15" customHeight="1" x14ac:dyDescent="0.25">
      <c r="A21906" s="6" t="s">
        <v>4095</v>
      </c>
      <c r="B21906" s="101" t="s">
        <v>4096</v>
      </c>
      <c r="C21906" s="101"/>
      <c r="D21906" s="101"/>
      <c r="E21906" s="101"/>
      <c r="F21906" s="6" t="s">
        <v>3940</v>
      </c>
      <c r="G21906" s="102">
        <v>2</v>
      </c>
      <c r="H21906" s="102"/>
      <c r="I21906" s="103">
        <v>14.41</v>
      </c>
      <c r="J21906" s="103"/>
      <c r="K21906" s="7">
        <f>TRUNC(TRUNC(G21906,8)*I21906,2)</f>
        <v>28.82</v>
      </c>
    </row>
    <row r="21907" spans="1:11" ht="15" customHeight="1" x14ac:dyDescent="0.25">
      <c r="A21907" s="6" t="s">
        <v>4097</v>
      </c>
      <c r="B21907" s="101" t="s">
        <v>4098</v>
      </c>
      <c r="C21907" s="101"/>
      <c r="D21907" s="101"/>
      <c r="E21907" s="101"/>
      <c r="F21907" s="6" t="s">
        <v>3940</v>
      </c>
      <c r="G21907" s="102">
        <v>3</v>
      </c>
      <c r="H21907" s="102"/>
      <c r="I21907" s="103">
        <v>14.58</v>
      </c>
      <c r="J21907" s="103"/>
      <c r="K21907" s="7">
        <f>TRUNC(TRUNC(G21907,8)*I21907,2)</f>
        <v>43.74</v>
      </c>
    </row>
    <row r="21908" spans="1:11" ht="15" customHeight="1" x14ac:dyDescent="0.25">
      <c r="A21908" s="1"/>
      <c r="B21908" s="1"/>
      <c r="C21908" s="1"/>
      <c r="D21908" s="1"/>
      <c r="E21908" s="1"/>
      <c r="F21908" s="1"/>
      <c r="G21908" s="85" t="s">
        <v>4005</v>
      </c>
      <c r="H21908" s="85"/>
      <c r="I21908" s="85"/>
      <c r="J21908" s="85"/>
      <c r="K21908" s="29">
        <f>SUM(K21905:K21907)</f>
        <v>73.08</v>
      </c>
    </row>
    <row r="21909" spans="1:11" ht="15" customHeight="1" x14ac:dyDescent="0.25">
      <c r="A21909" s="9"/>
      <c r="B21909" s="9"/>
      <c r="C21909" s="9"/>
      <c r="D21909" s="9"/>
      <c r="E21909" s="9"/>
      <c r="F21909" s="9"/>
      <c r="G21909" s="92" t="s">
        <v>4006</v>
      </c>
      <c r="H21909" s="92"/>
      <c r="I21909" s="92"/>
      <c r="J21909" s="92"/>
      <c r="K21909" s="33">
        <f>SUM(K21903,K21908)</f>
        <v>77.435999999999993</v>
      </c>
    </row>
    <row r="21910" spans="1:11" ht="15" customHeight="1" x14ac:dyDescent="0.25">
      <c r="A21910" s="9"/>
      <c r="B21910" s="9"/>
      <c r="C21910" s="9"/>
      <c r="D21910" s="9"/>
      <c r="E21910" s="9"/>
      <c r="F21910" s="9"/>
      <c r="G21910" s="92" t="s">
        <v>4007</v>
      </c>
      <c r="H21910" s="92"/>
      <c r="I21910" s="92"/>
      <c r="J21910" s="92"/>
      <c r="K21910" s="35">
        <v>22.5</v>
      </c>
    </row>
    <row r="21911" spans="1:11" ht="15" customHeight="1" x14ac:dyDescent="0.25">
      <c r="A21911" s="9"/>
      <c r="B21911" s="9"/>
      <c r="C21911" s="9"/>
      <c r="D21911" s="9"/>
      <c r="E21911" s="9"/>
      <c r="F21911" s="9"/>
      <c r="G21911" s="92" t="s">
        <v>4008</v>
      </c>
      <c r="H21911" s="92"/>
      <c r="I21911" s="92"/>
      <c r="J21911" s="92"/>
      <c r="K21911" s="33">
        <f>TRUNC(K21909/K21910,4)</f>
        <v>3.4416000000000002</v>
      </c>
    </row>
    <row r="21912" spans="1:11" ht="15" customHeight="1" x14ac:dyDescent="0.25">
      <c r="A21912" s="9"/>
      <c r="B21912" s="9"/>
      <c r="C21912" s="9"/>
      <c r="D21912" s="9"/>
      <c r="E21912" s="9"/>
      <c r="F21912" s="9"/>
      <c r="G21912" s="92" t="s">
        <v>4029</v>
      </c>
      <c r="H21912" s="92"/>
      <c r="I21912" s="92"/>
      <c r="J21912" s="92"/>
      <c r="K21912" s="33">
        <f>SUM(K21911)</f>
        <v>3.4416000000000002</v>
      </c>
    </row>
    <row r="21913" spans="1:11" ht="15" customHeight="1" x14ac:dyDescent="0.25">
      <c r="A21913" s="9"/>
      <c r="B21913" s="9"/>
      <c r="C21913" s="9"/>
      <c r="D21913" s="9"/>
      <c r="E21913" s="9"/>
      <c r="F21913" s="9"/>
      <c r="G21913" s="92" t="s">
        <v>3913</v>
      </c>
      <c r="H21913" s="92"/>
      <c r="I21913" s="92"/>
      <c r="J21913" s="92"/>
      <c r="K21913" s="29">
        <f>ROUND(SUM(K21912),2)</f>
        <v>3.44</v>
      </c>
    </row>
    <row r="21914" spans="1:11" ht="9.9499999999999993" customHeight="1" x14ac:dyDescent="0.25">
      <c r="A21914" s="9"/>
      <c r="B21914" s="9"/>
      <c r="C21914" s="9"/>
      <c r="D21914" s="9"/>
      <c r="E21914" s="9"/>
      <c r="F21914" s="9"/>
      <c r="G21914" s="100"/>
      <c r="H21914" s="100"/>
      <c r="I21914" s="100"/>
      <c r="J21914" s="100"/>
      <c r="K21914" s="100"/>
    </row>
    <row r="21915" spans="1:11" ht="20.100000000000001" customHeight="1" x14ac:dyDescent="0.25">
      <c r="A21915" s="99" t="s">
        <v>3810</v>
      </c>
      <c r="B21915" s="99"/>
      <c r="C21915" s="99"/>
      <c r="D21915" s="99"/>
      <c r="E21915" s="99"/>
      <c r="F21915" s="99"/>
      <c r="G21915" s="99"/>
      <c r="H21915" s="99"/>
      <c r="I21915" s="99"/>
      <c r="J21915" s="99"/>
      <c r="K21915" s="99"/>
    </row>
    <row r="21916" spans="1:11" ht="15" customHeight="1" x14ac:dyDescent="0.25">
      <c r="A21916" s="93" t="s">
        <v>3893</v>
      </c>
      <c r="B21916" s="93"/>
      <c r="C21916" s="93"/>
      <c r="D21916" s="94" t="s">
        <v>3</v>
      </c>
      <c r="E21916" s="94"/>
      <c r="F21916" s="23" t="s">
        <v>4</v>
      </c>
      <c r="G21916" s="94" t="s">
        <v>3894</v>
      </c>
      <c r="H21916" s="94"/>
      <c r="I21916" s="94" t="s">
        <v>3895</v>
      </c>
      <c r="J21916" s="94"/>
      <c r="K21916" s="23" t="s">
        <v>3896</v>
      </c>
    </row>
    <row r="21917" spans="1:11" ht="15" customHeight="1" x14ac:dyDescent="0.25">
      <c r="A21917" s="24" t="s">
        <v>3951</v>
      </c>
      <c r="B21917" s="95" t="s">
        <v>3952</v>
      </c>
      <c r="C21917" s="95"/>
      <c r="D21917" s="96" t="s">
        <v>3953</v>
      </c>
      <c r="E21917" s="96"/>
      <c r="F21917" s="24" t="s">
        <v>3954</v>
      </c>
      <c r="G21917" s="97">
        <v>4.0000000000000001E-3</v>
      </c>
      <c r="H21917" s="97"/>
      <c r="I21917" s="98">
        <v>215</v>
      </c>
      <c r="J21917" s="98"/>
      <c r="K21917" s="27">
        <f>ROUND(ROUND(G21917,8)*I21917,2)</f>
        <v>0.86</v>
      </c>
    </row>
    <row r="21918" spans="1:11" ht="15" customHeight="1" x14ac:dyDescent="0.25">
      <c r="A21918" s="24" t="s">
        <v>3955</v>
      </c>
      <c r="B21918" s="95" t="s">
        <v>3956</v>
      </c>
      <c r="C21918" s="95"/>
      <c r="D21918" s="96" t="s">
        <v>20</v>
      </c>
      <c r="E21918" s="96"/>
      <c r="F21918" s="24" t="s">
        <v>3903</v>
      </c>
      <c r="G21918" s="97">
        <v>5.0000000000000001E-3</v>
      </c>
      <c r="H21918" s="97"/>
      <c r="I21918" s="98">
        <v>19.37</v>
      </c>
      <c r="J21918" s="98"/>
      <c r="K21918" s="27">
        <f>ROUND(ROUND(G21918,8)*I21918,2)</f>
        <v>0.1</v>
      </c>
    </row>
    <row r="21919" spans="1:11" ht="15" customHeight="1" x14ac:dyDescent="0.25">
      <c r="A21919" s="9"/>
      <c r="B21919" s="9"/>
      <c r="C21919" s="9"/>
      <c r="D21919" s="9"/>
      <c r="E21919" s="9"/>
      <c r="F21919" s="9"/>
      <c r="G21919" s="91" t="s">
        <v>3906</v>
      </c>
      <c r="H21919" s="91"/>
      <c r="I21919" s="91"/>
      <c r="J21919" s="91"/>
      <c r="K21919" s="28">
        <f>SUM(K21917:K21918)</f>
        <v>0.96</v>
      </c>
    </row>
    <row r="21920" spans="1:11" ht="15" customHeight="1" x14ac:dyDescent="0.25">
      <c r="A21920" s="93" t="s">
        <v>3907</v>
      </c>
      <c r="B21920" s="93"/>
      <c r="C21920" s="93"/>
      <c r="D21920" s="94" t="s">
        <v>3</v>
      </c>
      <c r="E21920" s="94"/>
      <c r="F21920" s="23" t="s">
        <v>4</v>
      </c>
      <c r="G21920" s="94" t="s">
        <v>3894</v>
      </c>
      <c r="H21920" s="94"/>
      <c r="I21920" s="94" t="s">
        <v>3895</v>
      </c>
      <c r="J21920" s="94"/>
      <c r="K21920" s="23" t="s">
        <v>3896</v>
      </c>
    </row>
    <row r="21921" spans="1:11" ht="21" customHeight="1" x14ac:dyDescent="0.25">
      <c r="A21921" s="24" t="s">
        <v>3908</v>
      </c>
      <c r="B21921" s="95" t="s">
        <v>3909</v>
      </c>
      <c r="C21921" s="95"/>
      <c r="D21921" s="96" t="s">
        <v>20</v>
      </c>
      <c r="E21921" s="96"/>
      <c r="F21921" s="24" t="s">
        <v>2056</v>
      </c>
      <c r="G21921" s="97">
        <v>0.03</v>
      </c>
      <c r="H21921" s="97"/>
      <c r="I21921" s="98">
        <v>32.24</v>
      </c>
      <c r="J21921" s="98"/>
      <c r="K21921" s="27">
        <f>ROUND(ROUND(G21921,8)*I21921,2)</f>
        <v>0.97</v>
      </c>
    </row>
    <row r="21922" spans="1:11" ht="15" customHeight="1" x14ac:dyDescent="0.25">
      <c r="A21922" s="24" t="s">
        <v>3910</v>
      </c>
      <c r="B21922" s="95" t="s">
        <v>3911</v>
      </c>
      <c r="C21922" s="95"/>
      <c r="D21922" s="96" t="s">
        <v>20</v>
      </c>
      <c r="E21922" s="96"/>
      <c r="F21922" s="24" t="s">
        <v>2056</v>
      </c>
      <c r="G21922" s="97">
        <v>0.03</v>
      </c>
      <c r="H21922" s="97"/>
      <c r="I21922" s="98">
        <v>24.94</v>
      </c>
      <c r="J21922" s="98"/>
      <c r="K21922" s="27">
        <f>ROUND(ROUND(G21922,8)*I21922,2)</f>
        <v>0.75</v>
      </c>
    </row>
    <row r="21923" spans="1:11" ht="18" customHeight="1" x14ac:dyDescent="0.25">
      <c r="A21923" s="9"/>
      <c r="B21923" s="9"/>
      <c r="C21923" s="9"/>
      <c r="D21923" s="9"/>
      <c r="E21923" s="9"/>
      <c r="F21923" s="9"/>
      <c r="G21923" s="91" t="s">
        <v>3912</v>
      </c>
      <c r="H21923" s="91"/>
      <c r="I21923" s="91"/>
      <c r="J21923" s="91"/>
      <c r="K21923" s="28">
        <f>SUM(K21921:K21922)</f>
        <v>1.72</v>
      </c>
    </row>
    <row r="21924" spans="1:11" ht="15" customHeight="1" x14ac:dyDescent="0.25">
      <c r="A21924" s="9"/>
      <c r="B21924" s="9"/>
      <c r="C21924" s="9"/>
      <c r="D21924" s="9"/>
      <c r="E21924" s="9"/>
      <c r="F21924" s="9"/>
      <c r="G21924" s="92" t="s">
        <v>3913</v>
      </c>
      <c r="H21924" s="92"/>
      <c r="I21924" s="92"/>
      <c r="J21924" s="92"/>
      <c r="K21924" s="29">
        <f>ROUND(SUM(K21919,K21923),2)</f>
        <v>2.68</v>
      </c>
    </row>
    <row r="21925" spans="1:11" ht="9.9499999999999993" customHeight="1" x14ac:dyDescent="0.25">
      <c r="A21925" s="9"/>
      <c r="B21925" s="9"/>
      <c r="C21925" s="9"/>
      <c r="D21925" s="9"/>
      <c r="E21925" s="9"/>
      <c r="F21925" s="9"/>
      <c r="G21925" s="100"/>
      <c r="H21925" s="100"/>
      <c r="I21925" s="100"/>
      <c r="J21925" s="100"/>
      <c r="K21925" s="100"/>
    </row>
    <row r="21926" spans="1:11" ht="20.100000000000001" customHeight="1" x14ac:dyDescent="0.25">
      <c r="A21926" s="99" t="s">
        <v>3811</v>
      </c>
      <c r="B21926" s="99"/>
      <c r="C21926" s="99"/>
      <c r="D21926" s="99"/>
      <c r="E21926" s="99"/>
      <c r="F21926" s="99"/>
      <c r="G21926" s="99"/>
      <c r="H21926" s="99"/>
      <c r="I21926" s="99"/>
      <c r="J21926" s="99"/>
      <c r="K21926" s="99"/>
    </row>
    <row r="21927" spans="1:11" ht="15" customHeight="1" x14ac:dyDescent="0.25">
      <c r="A21927" s="93" t="s">
        <v>3916</v>
      </c>
      <c r="B21927" s="93"/>
      <c r="C21927" s="93"/>
      <c r="D21927" s="94" t="s">
        <v>3</v>
      </c>
      <c r="E21927" s="94"/>
      <c r="F21927" s="23" t="s">
        <v>4</v>
      </c>
      <c r="G21927" s="94" t="s">
        <v>3894</v>
      </c>
      <c r="H21927" s="94"/>
      <c r="I21927" s="94" t="s">
        <v>3895</v>
      </c>
      <c r="J21927" s="94"/>
      <c r="K21927" s="23" t="s">
        <v>3896</v>
      </c>
    </row>
    <row r="21928" spans="1:11" ht="29.1" customHeight="1" x14ac:dyDescent="0.25">
      <c r="A21928" s="24" t="s">
        <v>3957</v>
      </c>
      <c r="B21928" s="95" t="s">
        <v>3958</v>
      </c>
      <c r="C21928" s="95"/>
      <c r="D21928" s="96" t="s">
        <v>20</v>
      </c>
      <c r="E21928" s="96"/>
      <c r="F21928" s="24" t="s">
        <v>3936</v>
      </c>
      <c r="G21928" s="97">
        <v>2.8999999999999998E-3</v>
      </c>
      <c r="H21928" s="97"/>
      <c r="I21928" s="98">
        <v>75.540000000000006</v>
      </c>
      <c r="J21928" s="98"/>
      <c r="K21928" s="27">
        <f>TRUNC(TRUNC(G21928,8)*I21928,2)</f>
        <v>0.21</v>
      </c>
    </row>
    <row r="21929" spans="1:11" ht="29.1" customHeight="1" x14ac:dyDescent="0.25">
      <c r="A21929" s="24" t="s">
        <v>3959</v>
      </c>
      <c r="B21929" s="95" t="s">
        <v>3960</v>
      </c>
      <c r="C21929" s="95"/>
      <c r="D21929" s="96" t="s">
        <v>20</v>
      </c>
      <c r="E21929" s="96"/>
      <c r="F21929" s="24" t="s">
        <v>30</v>
      </c>
      <c r="G21929" s="97">
        <v>1.6999999999999999E-3</v>
      </c>
      <c r="H21929" s="97"/>
      <c r="I21929" s="98">
        <v>198.53</v>
      </c>
      <c r="J21929" s="98"/>
      <c r="K21929" s="27">
        <f>TRUNC(TRUNC(G21929,8)*I21929,2)</f>
        <v>0.33</v>
      </c>
    </row>
    <row r="21930" spans="1:11" ht="18" customHeight="1" x14ac:dyDescent="0.25">
      <c r="A21930" s="9"/>
      <c r="B21930" s="9"/>
      <c r="C21930" s="9"/>
      <c r="D21930" s="9"/>
      <c r="E21930" s="9"/>
      <c r="F21930" s="9"/>
      <c r="G21930" s="91" t="s">
        <v>3919</v>
      </c>
      <c r="H21930" s="91"/>
      <c r="I21930" s="91"/>
      <c r="J21930" s="91"/>
      <c r="K21930" s="28">
        <f>SUM(K21928:K21929)</f>
        <v>0.54</v>
      </c>
    </row>
    <row r="21931" spans="1:11" ht="15" customHeight="1" x14ac:dyDescent="0.25">
      <c r="A21931" s="93" t="s">
        <v>3907</v>
      </c>
      <c r="B21931" s="93"/>
      <c r="C21931" s="93"/>
      <c r="D21931" s="94" t="s">
        <v>3</v>
      </c>
      <c r="E21931" s="94"/>
      <c r="F21931" s="23" t="s">
        <v>4</v>
      </c>
      <c r="G21931" s="94" t="s">
        <v>3894</v>
      </c>
      <c r="H21931" s="94"/>
      <c r="I21931" s="94" t="s">
        <v>3895</v>
      </c>
      <c r="J21931" s="94"/>
      <c r="K21931" s="23" t="s">
        <v>3896</v>
      </c>
    </row>
    <row r="21932" spans="1:11" ht="15" customHeight="1" x14ac:dyDescent="0.25">
      <c r="A21932" s="24" t="s">
        <v>3961</v>
      </c>
      <c r="B21932" s="95" t="s">
        <v>3962</v>
      </c>
      <c r="C21932" s="95"/>
      <c r="D21932" s="96" t="s">
        <v>20</v>
      </c>
      <c r="E21932" s="96"/>
      <c r="F21932" s="24" t="s">
        <v>2056</v>
      </c>
      <c r="G21932" s="97">
        <v>4.5999999999999999E-3</v>
      </c>
      <c r="H21932" s="97"/>
      <c r="I21932" s="98">
        <v>29.5</v>
      </c>
      <c r="J21932" s="98"/>
      <c r="K21932" s="27">
        <f>TRUNC(TRUNC(G21932,8)*I21932,2)</f>
        <v>0.13</v>
      </c>
    </row>
    <row r="21933" spans="1:11" ht="18" customHeight="1" x14ac:dyDescent="0.25">
      <c r="A21933" s="9"/>
      <c r="B21933" s="9"/>
      <c r="C21933" s="9"/>
      <c r="D21933" s="9"/>
      <c r="E21933" s="9"/>
      <c r="F21933" s="9"/>
      <c r="G21933" s="91" t="s">
        <v>3912</v>
      </c>
      <c r="H21933" s="91"/>
      <c r="I21933" s="91"/>
      <c r="J21933" s="91"/>
      <c r="K21933" s="28">
        <f>SUM(K21932:K21932)</f>
        <v>0.13</v>
      </c>
    </row>
    <row r="21934" spans="1:11" ht="15" customHeight="1" x14ac:dyDescent="0.25">
      <c r="A21934" s="9"/>
      <c r="B21934" s="9"/>
      <c r="C21934" s="9"/>
      <c r="D21934" s="9"/>
      <c r="E21934" s="9"/>
      <c r="F21934" s="9"/>
      <c r="G21934" s="92" t="s">
        <v>3913</v>
      </c>
      <c r="H21934" s="92"/>
      <c r="I21934" s="92"/>
      <c r="J21934" s="92"/>
      <c r="K21934" s="29">
        <f>ROUND(SUM(K21930,K21933),2)</f>
        <v>0.67</v>
      </c>
    </row>
    <row r="21935" spans="1:11" ht="9.9499999999999993" customHeight="1" x14ac:dyDescent="0.25">
      <c r="A21935" s="9"/>
      <c r="B21935" s="9"/>
      <c r="C21935" s="9"/>
      <c r="D21935" s="9"/>
      <c r="E21935" s="9"/>
      <c r="F21935" s="9"/>
      <c r="G21935" s="100"/>
      <c r="H21935" s="100"/>
      <c r="I21935" s="100"/>
      <c r="J21935" s="100"/>
      <c r="K21935" s="100"/>
    </row>
    <row r="21936" spans="1:11" ht="20.100000000000001" customHeight="1" x14ac:dyDescent="0.25">
      <c r="A21936" s="99" t="s">
        <v>3812</v>
      </c>
      <c r="B21936" s="99"/>
      <c r="C21936" s="99"/>
      <c r="D21936" s="99"/>
      <c r="E21936" s="99"/>
      <c r="F21936" s="99"/>
      <c r="G21936" s="99"/>
      <c r="H21936" s="99"/>
      <c r="I21936" s="99"/>
      <c r="J21936" s="99"/>
      <c r="K21936" s="99"/>
    </row>
    <row r="21937" spans="1:11" ht="15" customHeight="1" x14ac:dyDescent="0.25">
      <c r="A21937" s="93" t="s">
        <v>3916</v>
      </c>
      <c r="B21937" s="93"/>
      <c r="C21937" s="93"/>
      <c r="D21937" s="94" t="s">
        <v>3</v>
      </c>
      <c r="E21937" s="94"/>
      <c r="F21937" s="23" t="s">
        <v>4</v>
      </c>
      <c r="G21937" s="94" t="s">
        <v>3894</v>
      </c>
      <c r="H21937" s="94"/>
      <c r="I21937" s="94" t="s">
        <v>3895</v>
      </c>
      <c r="J21937" s="94"/>
      <c r="K21937" s="23" t="s">
        <v>3896</v>
      </c>
    </row>
    <row r="21938" spans="1:11" ht="29.1" customHeight="1" x14ac:dyDescent="0.25">
      <c r="A21938" s="24" t="s">
        <v>3957</v>
      </c>
      <c r="B21938" s="95" t="s">
        <v>3958</v>
      </c>
      <c r="C21938" s="95"/>
      <c r="D21938" s="96" t="s">
        <v>20</v>
      </c>
      <c r="E21938" s="96"/>
      <c r="F21938" s="24" t="s">
        <v>3936</v>
      </c>
      <c r="G21938" s="97">
        <v>1.95E-2</v>
      </c>
      <c r="H21938" s="97"/>
      <c r="I21938" s="98">
        <v>75.540000000000006</v>
      </c>
      <c r="J21938" s="98"/>
      <c r="K21938" s="27">
        <f>TRUNC(TRUNC(G21938,8)*I21938,2)</f>
        <v>1.47</v>
      </c>
    </row>
    <row r="21939" spans="1:11" ht="29.1" customHeight="1" x14ac:dyDescent="0.25">
      <c r="A21939" s="24" t="s">
        <v>3959</v>
      </c>
      <c r="B21939" s="95" t="s">
        <v>3960</v>
      </c>
      <c r="C21939" s="95"/>
      <c r="D21939" s="96" t="s">
        <v>20</v>
      </c>
      <c r="E21939" s="96"/>
      <c r="F21939" s="24" t="s">
        <v>30</v>
      </c>
      <c r="G21939" s="97">
        <v>1.15E-2</v>
      </c>
      <c r="H21939" s="97"/>
      <c r="I21939" s="98">
        <v>198.53</v>
      </c>
      <c r="J21939" s="98"/>
      <c r="K21939" s="27">
        <f>TRUNC(TRUNC(G21939,8)*I21939,2)</f>
        <v>2.2799999999999998</v>
      </c>
    </row>
    <row r="21940" spans="1:11" ht="18" customHeight="1" x14ac:dyDescent="0.25">
      <c r="A21940" s="9"/>
      <c r="B21940" s="9"/>
      <c r="C21940" s="9"/>
      <c r="D21940" s="9"/>
      <c r="E21940" s="9"/>
      <c r="F21940" s="9"/>
      <c r="G21940" s="91" t="s">
        <v>3919</v>
      </c>
      <c r="H21940" s="91"/>
      <c r="I21940" s="91"/>
      <c r="J21940" s="91"/>
      <c r="K21940" s="28">
        <f>SUM(K21938:K21939)</f>
        <v>3.75</v>
      </c>
    </row>
    <row r="21941" spans="1:11" ht="15" customHeight="1" x14ac:dyDescent="0.25">
      <c r="A21941" s="93" t="s">
        <v>3907</v>
      </c>
      <c r="B21941" s="93"/>
      <c r="C21941" s="93"/>
      <c r="D21941" s="94" t="s">
        <v>3</v>
      </c>
      <c r="E21941" s="94"/>
      <c r="F21941" s="23" t="s">
        <v>4</v>
      </c>
      <c r="G21941" s="94" t="s">
        <v>3894</v>
      </c>
      <c r="H21941" s="94"/>
      <c r="I21941" s="94" t="s">
        <v>3895</v>
      </c>
      <c r="J21941" s="94"/>
      <c r="K21941" s="23" t="s">
        <v>3896</v>
      </c>
    </row>
    <row r="21942" spans="1:11" ht="15" customHeight="1" x14ac:dyDescent="0.25">
      <c r="A21942" s="24" t="s">
        <v>3910</v>
      </c>
      <c r="B21942" s="95" t="s">
        <v>3911</v>
      </c>
      <c r="C21942" s="95"/>
      <c r="D21942" s="96" t="s">
        <v>20</v>
      </c>
      <c r="E21942" s="96"/>
      <c r="F21942" s="24" t="s">
        <v>2056</v>
      </c>
      <c r="G21942" s="97">
        <v>3.1E-2</v>
      </c>
      <c r="H21942" s="97"/>
      <c r="I21942" s="98">
        <v>24.94</v>
      </c>
      <c r="J21942" s="98"/>
      <c r="K21942" s="27">
        <f>TRUNC(TRUNC(G21942,8)*I21942,2)</f>
        <v>0.77</v>
      </c>
    </row>
    <row r="21943" spans="1:11" ht="18" customHeight="1" x14ac:dyDescent="0.25">
      <c r="A21943" s="9"/>
      <c r="B21943" s="9"/>
      <c r="C21943" s="9"/>
      <c r="D21943" s="9"/>
      <c r="E21943" s="9"/>
      <c r="F21943" s="9"/>
      <c r="G21943" s="91" t="s">
        <v>3912</v>
      </c>
      <c r="H21943" s="91"/>
      <c r="I21943" s="91"/>
      <c r="J21943" s="91"/>
      <c r="K21943" s="28">
        <f>SUM(K21942:K21942)</f>
        <v>0.77</v>
      </c>
    </row>
    <row r="21944" spans="1:11" ht="15" customHeight="1" x14ac:dyDescent="0.25">
      <c r="A21944" s="9"/>
      <c r="B21944" s="9"/>
      <c r="C21944" s="9"/>
      <c r="D21944" s="9"/>
      <c r="E21944" s="9"/>
      <c r="F21944" s="9"/>
      <c r="G21944" s="92" t="s">
        <v>3913</v>
      </c>
      <c r="H21944" s="92"/>
      <c r="I21944" s="92"/>
      <c r="J21944" s="92"/>
      <c r="K21944" s="29">
        <f>ROUND(SUM(K21940,K21943),2)</f>
        <v>4.5199999999999996</v>
      </c>
    </row>
    <row r="21945" spans="1:11" ht="9.9499999999999993" customHeight="1" x14ac:dyDescent="0.25">
      <c r="A21945" s="9"/>
      <c r="B21945" s="9"/>
      <c r="C21945" s="9"/>
      <c r="D21945" s="9"/>
      <c r="E21945" s="9"/>
      <c r="F21945" s="9"/>
      <c r="G21945" s="100"/>
      <c r="H21945" s="100"/>
      <c r="I21945" s="100"/>
      <c r="J21945" s="100"/>
      <c r="K21945" s="100"/>
    </row>
    <row r="21946" spans="1:11" ht="20.100000000000001" customHeight="1" x14ac:dyDescent="0.25">
      <c r="A21946" s="99" t="s">
        <v>3813</v>
      </c>
      <c r="B21946" s="99"/>
      <c r="C21946" s="99"/>
      <c r="D21946" s="99"/>
      <c r="E21946" s="99"/>
      <c r="F21946" s="99"/>
      <c r="G21946" s="99"/>
      <c r="H21946" s="99"/>
      <c r="I21946" s="99"/>
      <c r="J21946" s="99"/>
      <c r="K21946" s="99"/>
    </row>
    <row r="21947" spans="1:11" ht="15" customHeight="1" x14ac:dyDescent="0.25">
      <c r="A21947" s="93" t="s">
        <v>3916</v>
      </c>
      <c r="B21947" s="93"/>
      <c r="C21947" s="93"/>
      <c r="D21947" s="94" t="s">
        <v>3</v>
      </c>
      <c r="E21947" s="94"/>
      <c r="F21947" s="23" t="s">
        <v>4</v>
      </c>
      <c r="G21947" s="94" t="s">
        <v>3894</v>
      </c>
      <c r="H21947" s="94"/>
      <c r="I21947" s="94" t="s">
        <v>3895</v>
      </c>
      <c r="J21947" s="94"/>
      <c r="K21947" s="23" t="s">
        <v>3896</v>
      </c>
    </row>
    <row r="21948" spans="1:11" ht="29.1" customHeight="1" x14ac:dyDescent="0.25">
      <c r="A21948" s="24" t="s">
        <v>3963</v>
      </c>
      <c r="B21948" s="95" t="s">
        <v>3964</v>
      </c>
      <c r="C21948" s="95"/>
      <c r="D21948" s="96" t="s">
        <v>20</v>
      </c>
      <c r="E21948" s="96"/>
      <c r="F21948" s="24" t="s">
        <v>3936</v>
      </c>
      <c r="G21948" s="97">
        <v>0.86950000000000005</v>
      </c>
      <c r="H21948" s="97"/>
      <c r="I21948" s="98">
        <v>8.9</v>
      </c>
      <c r="J21948" s="98"/>
      <c r="K21948" s="27">
        <f>TRUNC(TRUNC(G21948,8)*I21948,2)</f>
        <v>7.73</v>
      </c>
    </row>
    <row r="21949" spans="1:11" ht="29.1" customHeight="1" x14ac:dyDescent="0.25">
      <c r="A21949" s="24" t="s">
        <v>3965</v>
      </c>
      <c r="B21949" s="95" t="s">
        <v>3966</v>
      </c>
      <c r="C21949" s="95"/>
      <c r="D21949" s="96" t="s">
        <v>20</v>
      </c>
      <c r="E21949" s="96"/>
      <c r="F21949" s="24" t="s">
        <v>30</v>
      </c>
      <c r="G21949" s="97">
        <v>1.137</v>
      </c>
      <c r="H21949" s="97"/>
      <c r="I21949" s="98">
        <v>32.76</v>
      </c>
      <c r="J21949" s="98"/>
      <c r="K21949" s="27">
        <f>TRUNC(TRUNC(G21949,8)*I21949,2)</f>
        <v>37.24</v>
      </c>
    </row>
    <row r="21950" spans="1:11" ht="21" customHeight="1" x14ac:dyDescent="0.25">
      <c r="A21950" s="24" t="s">
        <v>3967</v>
      </c>
      <c r="B21950" s="95" t="s">
        <v>3968</v>
      </c>
      <c r="C21950" s="95"/>
      <c r="D21950" s="96" t="s">
        <v>20</v>
      </c>
      <c r="E21950" s="96"/>
      <c r="F21950" s="24" t="s">
        <v>3936</v>
      </c>
      <c r="G21950" s="97">
        <v>0.86950000000000005</v>
      </c>
      <c r="H21950" s="97"/>
      <c r="I21950" s="98">
        <v>27.59</v>
      </c>
      <c r="J21950" s="98"/>
      <c r="K21950" s="27">
        <f>TRUNC(TRUNC(G21950,8)*I21950,2)</f>
        <v>23.98</v>
      </c>
    </row>
    <row r="21951" spans="1:11" ht="21" customHeight="1" x14ac:dyDescent="0.25">
      <c r="A21951" s="24" t="s">
        <v>3969</v>
      </c>
      <c r="B21951" s="95" t="s">
        <v>3970</v>
      </c>
      <c r="C21951" s="95"/>
      <c r="D21951" s="96" t="s">
        <v>20</v>
      </c>
      <c r="E21951" s="96"/>
      <c r="F21951" s="24" t="s">
        <v>30</v>
      </c>
      <c r="G21951" s="97">
        <v>1.137</v>
      </c>
      <c r="H21951" s="97"/>
      <c r="I21951" s="98">
        <v>28.09</v>
      </c>
      <c r="J21951" s="98"/>
      <c r="K21951" s="27">
        <f>TRUNC(TRUNC(G21951,8)*I21951,2)</f>
        <v>31.93</v>
      </c>
    </row>
    <row r="21952" spans="1:11" ht="18" customHeight="1" x14ac:dyDescent="0.25">
      <c r="A21952" s="9"/>
      <c r="B21952" s="9"/>
      <c r="C21952" s="9"/>
      <c r="D21952" s="9"/>
      <c r="E21952" s="9"/>
      <c r="F21952" s="9"/>
      <c r="G21952" s="91" t="s">
        <v>3919</v>
      </c>
      <c r="H21952" s="91"/>
      <c r="I21952" s="91"/>
      <c r="J21952" s="91"/>
      <c r="K21952" s="28">
        <f>SUM(K21948:K21951)</f>
        <v>100.88</v>
      </c>
    </row>
    <row r="21953" spans="1:11" ht="15" customHeight="1" x14ac:dyDescent="0.25">
      <c r="A21953" s="93" t="s">
        <v>3907</v>
      </c>
      <c r="B21953" s="93"/>
      <c r="C21953" s="93"/>
      <c r="D21953" s="94" t="s">
        <v>3</v>
      </c>
      <c r="E21953" s="94"/>
      <c r="F21953" s="23" t="s">
        <v>4</v>
      </c>
      <c r="G21953" s="94" t="s">
        <v>3894</v>
      </c>
      <c r="H21953" s="94"/>
      <c r="I21953" s="94" t="s">
        <v>3895</v>
      </c>
      <c r="J21953" s="94"/>
      <c r="K21953" s="23" t="s">
        <v>3896</v>
      </c>
    </row>
    <row r="21954" spans="1:11" ht="15" customHeight="1" x14ac:dyDescent="0.25">
      <c r="A21954" s="24" t="s">
        <v>3971</v>
      </c>
      <c r="B21954" s="95" t="s">
        <v>3972</v>
      </c>
      <c r="C21954" s="95"/>
      <c r="D21954" s="96" t="s">
        <v>20</v>
      </c>
      <c r="E21954" s="96"/>
      <c r="F21954" s="24" t="s">
        <v>2056</v>
      </c>
      <c r="G21954" s="97">
        <v>7.22E-2</v>
      </c>
      <c r="H21954" s="97"/>
      <c r="I21954" s="98">
        <v>32.69</v>
      </c>
      <c r="J21954" s="98"/>
      <c r="K21954" s="27">
        <f>TRUNC(TRUNC(G21954,8)*I21954,2)</f>
        <v>2.36</v>
      </c>
    </row>
    <row r="21955" spans="1:11" ht="15" customHeight="1" x14ac:dyDescent="0.25">
      <c r="A21955" s="24" t="s">
        <v>3910</v>
      </c>
      <c r="B21955" s="95" t="s">
        <v>3911</v>
      </c>
      <c r="C21955" s="95"/>
      <c r="D21955" s="96" t="s">
        <v>20</v>
      </c>
      <c r="E21955" s="96"/>
      <c r="F21955" s="24" t="s">
        <v>2056</v>
      </c>
      <c r="G21955" s="97">
        <v>0.44790000000000002</v>
      </c>
      <c r="H21955" s="97"/>
      <c r="I21955" s="98">
        <v>24.94</v>
      </c>
      <c r="J21955" s="98"/>
      <c r="K21955" s="27">
        <f>TRUNC(TRUNC(G21955,8)*I21955,2)</f>
        <v>11.17</v>
      </c>
    </row>
    <row r="21956" spans="1:11" ht="18" customHeight="1" x14ac:dyDescent="0.25">
      <c r="A21956" s="9"/>
      <c r="B21956" s="9"/>
      <c r="C21956" s="9"/>
      <c r="D21956" s="9"/>
      <c r="E21956" s="9"/>
      <c r="F21956" s="9"/>
      <c r="G21956" s="91" t="s">
        <v>3912</v>
      </c>
      <c r="H21956" s="91"/>
      <c r="I21956" s="91"/>
      <c r="J21956" s="91"/>
      <c r="K21956" s="28">
        <f>SUM(K21954:K21955)</f>
        <v>13.53</v>
      </c>
    </row>
    <row r="21957" spans="1:11" ht="15" customHeight="1" x14ac:dyDescent="0.25">
      <c r="A21957" s="9"/>
      <c r="B21957" s="9"/>
      <c r="C21957" s="9"/>
      <c r="D21957" s="9"/>
      <c r="E21957" s="9"/>
      <c r="F21957" s="9"/>
      <c r="G21957" s="92" t="s">
        <v>3913</v>
      </c>
      <c r="H21957" s="92"/>
      <c r="I21957" s="92"/>
      <c r="J21957" s="92"/>
      <c r="K21957" s="29">
        <f>ROUND(SUM(K21952,K21956),2)</f>
        <v>114.41</v>
      </c>
    </row>
    <row r="21958" spans="1:11" ht="9.9499999999999993" customHeight="1" x14ac:dyDescent="0.25">
      <c r="A21958" s="9"/>
      <c r="B21958" s="9"/>
      <c r="C21958" s="9"/>
      <c r="D21958" s="9"/>
      <c r="E21958" s="9"/>
      <c r="F21958" s="9"/>
      <c r="G21958" s="100"/>
      <c r="H21958" s="100"/>
      <c r="I21958" s="100"/>
      <c r="J21958" s="100"/>
      <c r="K21958" s="100"/>
    </row>
    <row r="21959" spans="1:11" ht="20.100000000000001" customHeight="1" x14ac:dyDescent="0.25">
      <c r="A21959" s="99" t="s">
        <v>3814</v>
      </c>
      <c r="B21959" s="99"/>
      <c r="C21959" s="99"/>
      <c r="D21959" s="99"/>
      <c r="E21959" s="99"/>
      <c r="F21959" s="99"/>
      <c r="G21959" s="99"/>
      <c r="H21959" s="99"/>
      <c r="I21959" s="99"/>
      <c r="J21959" s="99"/>
      <c r="K21959" s="99"/>
    </row>
    <row r="21960" spans="1:11" ht="15" customHeight="1" x14ac:dyDescent="0.25">
      <c r="A21960" s="93" t="s">
        <v>3916</v>
      </c>
      <c r="B21960" s="93"/>
      <c r="C21960" s="93"/>
      <c r="D21960" s="94" t="s">
        <v>3</v>
      </c>
      <c r="E21960" s="94"/>
      <c r="F21960" s="23" t="s">
        <v>4</v>
      </c>
      <c r="G21960" s="94" t="s">
        <v>3894</v>
      </c>
      <c r="H21960" s="94"/>
      <c r="I21960" s="94" t="s">
        <v>3895</v>
      </c>
      <c r="J21960" s="94"/>
      <c r="K21960" s="23" t="s">
        <v>3896</v>
      </c>
    </row>
    <row r="21961" spans="1:11" ht="38.1" customHeight="1" x14ac:dyDescent="0.25">
      <c r="A21961" s="24" t="s">
        <v>3973</v>
      </c>
      <c r="B21961" s="95" t="s">
        <v>3974</v>
      </c>
      <c r="C21961" s="95"/>
      <c r="D21961" s="96" t="s">
        <v>20</v>
      </c>
      <c r="E21961" s="96"/>
      <c r="F21961" s="24" t="s">
        <v>3936</v>
      </c>
      <c r="G21961" s="97">
        <v>6.3E-3</v>
      </c>
      <c r="H21961" s="97"/>
      <c r="I21961" s="98">
        <v>94.61</v>
      </c>
      <c r="J21961" s="98"/>
      <c r="K21961" s="27">
        <f>TRUNC(TRUNC(G21961,8)*I21961,2)</f>
        <v>0.59</v>
      </c>
    </row>
    <row r="21962" spans="1:11" ht="38.1" customHeight="1" x14ac:dyDescent="0.25">
      <c r="A21962" s="24" t="s">
        <v>3975</v>
      </c>
      <c r="B21962" s="95" t="s">
        <v>3976</v>
      </c>
      <c r="C21962" s="95"/>
      <c r="D21962" s="96" t="s">
        <v>20</v>
      </c>
      <c r="E21962" s="96"/>
      <c r="F21962" s="24" t="s">
        <v>30</v>
      </c>
      <c r="G21962" s="97">
        <v>1.0200000000000001E-2</v>
      </c>
      <c r="H21962" s="97"/>
      <c r="I21962" s="98">
        <v>370.94</v>
      </c>
      <c r="J21962" s="98"/>
      <c r="K21962" s="27">
        <f>TRUNC(TRUNC(G21962,8)*I21962,2)</f>
        <v>3.78</v>
      </c>
    </row>
    <row r="21963" spans="1:11" ht="29.1" customHeight="1" x14ac:dyDescent="0.25">
      <c r="A21963" s="24" t="s">
        <v>3977</v>
      </c>
      <c r="B21963" s="95" t="s">
        <v>3978</v>
      </c>
      <c r="C21963" s="95"/>
      <c r="D21963" s="96" t="s">
        <v>20</v>
      </c>
      <c r="E21963" s="96"/>
      <c r="F21963" s="24" t="s">
        <v>3936</v>
      </c>
      <c r="G21963" s="97">
        <v>4.8999999999999998E-3</v>
      </c>
      <c r="H21963" s="97"/>
      <c r="I21963" s="98">
        <v>74.180000000000007</v>
      </c>
      <c r="J21963" s="98"/>
      <c r="K21963" s="27">
        <f>TRUNC(TRUNC(G21963,8)*I21963,2)</f>
        <v>0.36</v>
      </c>
    </row>
    <row r="21964" spans="1:11" ht="29.1" customHeight="1" x14ac:dyDescent="0.25">
      <c r="A21964" s="24" t="s">
        <v>3979</v>
      </c>
      <c r="B21964" s="95" t="s">
        <v>3980</v>
      </c>
      <c r="C21964" s="95"/>
      <c r="D21964" s="96" t="s">
        <v>20</v>
      </c>
      <c r="E21964" s="96"/>
      <c r="F21964" s="24" t="s">
        <v>30</v>
      </c>
      <c r="G21964" s="97">
        <v>5.5999999999999999E-3</v>
      </c>
      <c r="H21964" s="97"/>
      <c r="I21964" s="98">
        <v>166.79</v>
      </c>
      <c r="J21964" s="98"/>
      <c r="K21964" s="27">
        <f>TRUNC(TRUNC(G21964,8)*I21964,2)</f>
        <v>0.93</v>
      </c>
    </row>
    <row r="21965" spans="1:11" ht="18" customHeight="1" x14ac:dyDescent="0.25">
      <c r="A21965" s="9"/>
      <c r="B21965" s="9"/>
      <c r="C21965" s="9"/>
      <c r="D21965" s="9"/>
      <c r="E21965" s="9"/>
      <c r="F21965" s="9"/>
      <c r="G21965" s="91" t="s">
        <v>3919</v>
      </c>
      <c r="H21965" s="91"/>
      <c r="I21965" s="91"/>
      <c r="J21965" s="91"/>
      <c r="K21965" s="28">
        <f>SUM(K21961:K21964)</f>
        <v>5.66</v>
      </c>
    </row>
    <row r="21966" spans="1:11" ht="15" customHeight="1" x14ac:dyDescent="0.25">
      <c r="A21966" s="9"/>
      <c r="B21966" s="9"/>
      <c r="C21966" s="9"/>
      <c r="D21966" s="9"/>
      <c r="E21966" s="9"/>
      <c r="F21966" s="9"/>
      <c r="G21966" s="92" t="s">
        <v>3913</v>
      </c>
      <c r="H21966" s="92"/>
      <c r="I21966" s="92"/>
      <c r="J21966" s="92"/>
      <c r="K21966" s="29">
        <f>ROUND(SUM(K21965),2)</f>
        <v>5.66</v>
      </c>
    </row>
    <row r="21967" spans="1:11" ht="9.9499999999999993" customHeight="1" x14ac:dyDescent="0.25">
      <c r="A21967" s="9"/>
      <c r="B21967" s="9"/>
      <c r="C21967" s="9"/>
      <c r="D21967" s="9"/>
      <c r="E21967" s="9"/>
      <c r="F21967" s="9"/>
      <c r="G21967" s="100"/>
      <c r="H21967" s="100"/>
      <c r="I21967" s="100"/>
      <c r="J21967" s="100"/>
      <c r="K21967" s="100"/>
    </row>
    <row r="21968" spans="1:11" ht="20.100000000000001" customHeight="1" x14ac:dyDescent="0.25">
      <c r="A21968" s="99" t="s">
        <v>3815</v>
      </c>
      <c r="B21968" s="99"/>
      <c r="C21968" s="99"/>
      <c r="D21968" s="99"/>
      <c r="E21968" s="99"/>
      <c r="F21968" s="99"/>
      <c r="G21968" s="99"/>
      <c r="H21968" s="99"/>
      <c r="I21968" s="99"/>
      <c r="J21968" s="99"/>
      <c r="K21968" s="99"/>
    </row>
    <row r="21969" spans="1:11" ht="15" customHeight="1" x14ac:dyDescent="0.25">
      <c r="A21969" s="93" t="s">
        <v>3916</v>
      </c>
      <c r="B21969" s="93"/>
      <c r="C21969" s="93"/>
      <c r="D21969" s="94" t="s">
        <v>3</v>
      </c>
      <c r="E21969" s="94"/>
      <c r="F21969" s="23" t="s">
        <v>4</v>
      </c>
      <c r="G21969" s="94" t="s">
        <v>3894</v>
      </c>
      <c r="H21969" s="94"/>
      <c r="I21969" s="94" t="s">
        <v>3895</v>
      </c>
      <c r="J21969" s="94"/>
      <c r="K21969" s="23" t="s">
        <v>3896</v>
      </c>
    </row>
    <row r="21970" spans="1:11" ht="38.1" customHeight="1" x14ac:dyDescent="0.25">
      <c r="A21970" s="24" t="s">
        <v>3973</v>
      </c>
      <c r="B21970" s="95" t="s">
        <v>3974</v>
      </c>
      <c r="C21970" s="95"/>
      <c r="D21970" s="96" t="s">
        <v>20</v>
      </c>
      <c r="E21970" s="96"/>
      <c r="F21970" s="24" t="s">
        <v>3936</v>
      </c>
      <c r="G21970" s="97">
        <v>1.2999999999999999E-3</v>
      </c>
      <c r="H21970" s="97"/>
      <c r="I21970" s="98">
        <v>94.61</v>
      </c>
      <c r="J21970" s="98"/>
      <c r="K21970" s="27">
        <f>TRUNC(TRUNC(G21970,8)*I21970,2)</f>
        <v>0.12</v>
      </c>
    </row>
    <row r="21971" spans="1:11" ht="38.1" customHeight="1" x14ac:dyDescent="0.25">
      <c r="A21971" s="24" t="s">
        <v>3975</v>
      </c>
      <c r="B21971" s="95" t="s">
        <v>3976</v>
      </c>
      <c r="C21971" s="95"/>
      <c r="D21971" s="96" t="s">
        <v>20</v>
      </c>
      <c r="E21971" s="96"/>
      <c r="F21971" s="24" t="s">
        <v>30</v>
      </c>
      <c r="G21971" s="97">
        <v>3.0999999999999999E-3</v>
      </c>
      <c r="H21971" s="97"/>
      <c r="I21971" s="98">
        <v>370.94</v>
      </c>
      <c r="J21971" s="98"/>
      <c r="K21971" s="27">
        <f>TRUNC(TRUNC(G21971,8)*I21971,2)</f>
        <v>1.1399999999999999</v>
      </c>
    </row>
    <row r="21972" spans="1:11" ht="18" customHeight="1" x14ac:dyDescent="0.25">
      <c r="A21972" s="9"/>
      <c r="B21972" s="9"/>
      <c r="C21972" s="9"/>
      <c r="D21972" s="9"/>
      <c r="E21972" s="9"/>
      <c r="F21972" s="9"/>
      <c r="G21972" s="91" t="s">
        <v>3919</v>
      </c>
      <c r="H21972" s="91"/>
      <c r="I21972" s="91"/>
      <c r="J21972" s="91"/>
      <c r="K21972" s="28">
        <f>SUM(K21970:K21971)</f>
        <v>1.2599999999999998</v>
      </c>
    </row>
    <row r="21973" spans="1:11" ht="15" customHeight="1" x14ac:dyDescent="0.25">
      <c r="A21973" s="9"/>
      <c r="B21973" s="9"/>
      <c r="C21973" s="9"/>
      <c r="D21973" s="9"/>
      <c r="E21973" s="9"/>
      <c r="F21973" s="9"/>
      <c r="G21973" s="92" t="s">
        <v>3913</v>
      </c>
      <c r="H21973" s="92"/>
      <c r="I21973" s="92"/>
      <c r="J21973" s="92"/>
      <c r="K21973" s="29">
        <f>ROUND(SUM(K21972),2)</f>
        <v>1.26</v>
      </c>
    </row>
    <row r="21974" spans="1:11" ht="9.9499999999999993" customHeight="1" x14ac:dyDescent="0.25">
      <c r="A21974" s="9"/>
      <c r="B21974" s="9"/>
      <c r="C21974" s="9"/>
      <c r="D21974" s="9"/>
      <c r="E21974" s="9"/>
      <c r="F21974" s="9"/>
      <c r="G21974" s="100"/>
      <c r="H21974" s="100"/>
      <c r="I21974" s="100"/>
      <c r="J21974" s="100"/>
      <c r="K21974" s="100"/>
    </row>
    <row r="21975" spans="1:11" ht="20.100000000000001" customHeight="1" x14ac:dyDescent="0.25">
      <c r="A21975" s="99" t="s">
        <v>3816</v>
      </c>
      <c r="B21975" s="99"/>
      <c r="C21975" s="99"/>
      <c r="D21975" s="99"/>
      <c r="E21975" s="99"/>
      <c r="F21975" s="99"/>
      <c r="G21975" s="99"/>
      <c r="H21975" s="99"/>
      <c r="I21975" s="99"/>
      <c r="J21975" s="99"/>
      <c r="K21975" s="99"/>
    </row>
    <row r="21976" spans="1:11" ht="15" customHeight="1" x14ac:dyDescent="0.25">
      <c r="A21976" s="93" t="s">
        <v>3916</v>
      </c>
      <c r="B21976" s="93"/>
      <c r="C21976" s="93"/>
      <c r="D21976" s="94" t="s">
        <v>3</v>
      </c>
      <c r="E21976" s="94"/>
      <c r="F21976" s="23" t="s">
        <v>4</v>
      </c>
      <c r="G21976" s="94" t="s">
        <v>3894</v>
      </c>
      <c r="H21976" s="94"/>
      <c r="I21976" s="94" t="s">
        <v>3895</v>
      </c>
      <c r="J21976" s="94"/>
      <c r="K21976" s="23" t="s">
        <v>3896</v>
      </c>
    </row>
    <row r="21977" spans="1:11" ht="38.1" customHeight="1" x14ac:dyDescent="0.25">
      <c r="A21977" s="24" t="s">
        <v>3973</v>
      </c>
      <c r="B21977" s="95" t="s">
        <v>3974</v>
      </c>
      <c r="C21977" s="95"/>
      <c r="D21977" s="96" t="s">
        <v>20</v>
      </c>
      <c r="E21977" s="96"/>
      <c r="F21977" s="24" t="s">
        <v>3936</v>
      </c>
      <c r="G21977" s="97">
        <v>5.0000000000000001E-4</v>
      </c>
      <c r="H21977" s="97"/>
      <c r="I21977" s="98">
        <v>94.61</v>
      </c>
      <c r="J21977" s="98"/>
      <c r="K21977" s="27">
        <f>TRUNC(TRUNC(G21977,8)*I21977,2)</f>
        <v>0.04</v>
      </c>
    </row>
    <row r="21978" spans="1:11" ht="38.1" customHeight="1" x14ac:dyDescent="0.25">
      <c r="A21978" s="24" t="s">
        <v>3975</v>
      </c>
      <c r="B21978" s="95" t="s">
        <v>3976</v>
      </c>
      <c r="C21978" s="95"/>
      <c r="D21978" s="96" t="s">
        <v>20</v>
      </c>
      <c r="E21978" s="96"/>
      <c r="F21978" s="24" t="s">
        <v>30</v>
      </c>
      <c r="G21978" s="97">
        <v>1.1999999999999999E-3</v>
      </c>
      <c r="H21978" s="97"/>
      <c r="I21978" s="98">
        <v>370.94</v>
      </c>
      <c r="J21978" s="98"/>
      <c r="K21978" s="27">
        <f>TRUNC(TRUNC(G21978,8)*I21978,2)</f>
        <v>0.44</v>
      </c>
    </row>
    <row r="21979" spans="1:11" ht="18" customHeight="1" x14ac:dyDescent="0.25">
      <c r="A21979" s="9"/>
      <c r="B21979" s="9"/>
      <c r="C21979" s="9"/>
      <c r="D21979" s="9"/>
      <c r="E21979" s="9"/>
      <c r="F21979" s="9"/>
      <c r="G21979" s="91" t="s">
        <v>3919</v>
      </c>
      <c r="H21979" s="91"/>
      <c r="I21979" s="91"/>
      <c r="J21979" s="91"/>
      <c r="K21979" s="28">
        <f>SUM(K21977:K21978)</f>
        <v>0.48</v>
      </c>
    </row>
    <row r="21980" spans="1:11" ht="15" customHeight="1" x14ac:dyDescent="0.25">
      <c r="A21980" s="9"/>
      <c r="B21980" s="9"/>
      <c r="C21980" s="9"/>
      <c r="D21980" s="9"/>
      <c r="E21980" s="9"/>
      <c r="F21980" s="9"/>
      <c r="G21980" s="92" t="s">
        <v>3913</v>
      </c>
      <c r="H21980" s="92"/>
      <c r="I21980" s="92"/>
      <c r="J21980" s="92"/>
      <c r="K21980" s="29">
        <f>ROUND(SUM(K21979),2)</f>
        <v>0.48</v>
      </c>
    </row>
    <row r="21981" spans="1:11" ht="9.9499999999999993" customHeight="1" x14ac:dyDescent="0.25">
      <c r="A21981" s="9"/>
      <c r="B21981" s="9"/>
      <c r="C21981" s="9"/>
      <c r="D21981" s="9"/>
      <c r="E21981" s="9"/>
      <c r="F21981" s="9"/>
      <c r="G21981" s="100"/>
      <c r="H21981" s="100"/>
      <c r="I21981" s="100"/>
      <c r="J21981" s="100"/>
      <c r="K21981" s="100"/>
    </row>
    <row r="21982" spans="1:11" ht="20.100000000000001" customHeight="1" x14ac:dyDescent="0.25">
      <c r="A21982" s="99" t="s">
        <v>3817</v>
      </c>
      <c r="B21982" s="99"/>
      <c r="C21982" s="99"/>
      <c r="D21982" s="99"/>
      <c r="E21982" s="99"/>
      <c r="F21982" s="99"/>
      <c r="G21982" s="99"/>
      <c r="H21982" s="99"/>
      <c r="I21982" s="99"/>
      <c r="J21982" s="99"/>
      <c r="K21982" s="99"/>
    </row>
    <row r="21983" spans="1:11" ht="15" customHeight="1" x14ac:dyDescent="0.25">
      <c r="A21983" s="93" t="s">
        <v>3981</v>
      </c>
      <c r="B21983" s="93"/>
      <c r="C21983" s="93"/>
      <c r="D21983" s="94" t="s">
        <v>3</v>
      </c>
      <c r="E21983" s="94"/>
      <c r="F21983" s="23" t="s">
        <v>4</v>
      </c>
      <c r="G21983" s="94" t="s">
        <v>3894</v>
      </c>
      <c r="H21983" s="94"/>
      <c r="I21983" s="94" t="s">
        <v>3895</v>
      </c>
      <c r="J21983" s="94"/>
      <c r="K21983" s="23" t="s">
        <v>3896</v>
      </c>
    </row>
    <row r="21984" spans="1:11" ht="21" customHeight="1" x14ac:dyDescent="0.25">
      <c r="A21984" s="24" t="s">
        <v>70</v>
      </c>
      <c r="B21984" s="95" t="s">
        <v>3982</v>
      </c>
      <c r="C21984" s="95"/>
      <c r="D21984" s="96" t="s">
        <v>25</v>
      </c>
      <c r="E21984" s="96"/>
      <c r="F21984" s="24" t="s">
        <v>61</v>
      </c>
      <c r="G21984" s="97">
        <v>1</v>
      </c>
      <c r="H21984" s="97"/>
      <c r="I21984" s="98">
        <v>28.42</v>
      </c>
      <c r="J21984" s="98"/>
      <c r="K21984" s="27">
        <f>ROUND(ROUND(G21984,8)*I21984,2)</f>
        <v>28.42</v>
      </c>
    </row>
    <row r="21985" spans="1:11" ht="15" customHeight="1" x14ac:dyDescent="0.25">
      <c r="A21985" s="9"/>
      <c r="B21985" s="9"/>
      <c r="C21985" s="9"/>
      <c r="D21985" s="9"/>
      <c r="E21985" s="9"/>
      <c r="F21985" s="9"/>
      <c r="G21985" s="91" t="s">
        <v>3983</v>
      </c>
      <c r="H21985" s="91"/>
      <c r="I21985" s="91"/>
      <c r="J21985" s="91"/>
      <c r="K21985" s="28">
        <f>SUM(K21984:K21984)</f>
        <v>28.42</v>
      </c>
    </row>
    <row r="21986" spans="1:11" ht="15" customHeight="1" x14ac:dyDescent="0.25">
      <c r="A21986" s="9"/>
      <c r="B21986" s="9"/>
      <c r="C21986" s="9"/>
      <c r="D21986" s="9"/>
      <c r="E21986" s="9"/>
      <c r="F21986" s="9"/>
      <c r="G21986" s="92" t="s">
        <v>3913</v>
      </c>
      <c r="H21986" s="92"/>
      <c r="I21986" s="92"/>
      <c r="J21986" s="92"/>
      <c r="K21986" s="29">
        <f>ROUND(SUM(K21985),2)</f>
        <v>28.42</v>
      </c>
    </row>
    <row r="21987" spans="1:11" ht="9.9499999999999993" customHeight="1" x14ac:dyDescent="0.25">
      <c r="A21987" s="9"/>
      <c r="B21987" s="9"/>
      <c r="C21987" s="9"/>
      <c r="D21987" s="9"/>
      <c r="E21987" s="9"/>
      <c r="F21987" s="9"/>
      <c r="G21987" s="100"/>
      <c r="H21987" s="100"/>
      <c r="I21987" s="100"/>
      <c r="J21987" s="100"/>
      <c r="K21987" s="100"/>
    </row>
    <row r="21988" spans="1:11" ht="20.100000000000001" customHeight="1" x14ac:dyDescent="0.25">
      <c r="A21988" s="99" t="s">
        <v>3818</v>
      </c>
      <c r="B21988" s="99"/>
      <c r="C21988" s="99"/>
      <c r="D21988" s="99"/>
      <c r="E21988" s="99"/>
      <c r="F21988" s="99"/>
      <c r="G21988" s="99"/>
      <c r="H21988" s="99"/>
      <c r="I21988" s="99"/>
      <c r="J21988" s="99"/>
      <c r="K21988" s="99"/>
    </row>
    <row r="21989" spans="1:11" ht="15" customHeight="1" x14ac:dyDescent="0.25">
      <c r="A21989" s="93" t="s">
        <v>3916</v>
      </c>
      <c r="B21989" s="93"/>
      <c r="C21989" s="93"/>
      <c r="D21989" s="94" t="s">
        <v>3</v>
      </c>
      <c r="E21989" s="94"/>
      <c r="F21989" s="23" t="s">
        <v>4</v>
      </c>
      <c r="G21989" s="94" t="s">
        <v>3894</v>
      </c>
      <c r="H21989" s="94"/>
      <c r="I21989" s="94" t="s">
        <v>3895</v>
      </c>
      <c r="J21989" s="94"/>
      <c r="K21989" s="23" t="s">
        <v>3896</v>
      </c>
    </row>
    <row r="21990" spans="1:11" ht="38.1" customHeight="1" x14ac:dyDescent="0.25">
      <c r="A21990" s="24" t="s">
        <v>3973</v>
      </c>
      <c r="B21990" s="95" t="s">
        <v>3974</v>
      </c>
      <c r="C21990" s="95"/>
      <c r="D21990" s="96" t="s">
        <v>20</v>
      </c>
      <c r="E21990" s="96"/>
      <c r="F21990" s="24" t="s">
        <v>3936</v>
      </c>
      <c r="G21990" s="97">
        <v>1.2999999999999999E-3</v>
      </c>
      <c r="H21990" s="97"/>
      <c r="I21990" s="98">
        <v>94.61</v>
      </c>
      <c r="J21990" s="98"/>
      <c r="K21990" s="27">
        <f>TRUNC(TRUNC(G21990,8)*I21990,2)</f>
        <v>0.12</v>
      </c>
    </row>
    <row r="21991" spans="1:11" ht="38.1" customHeight="1" x14ac:dyDescent="0.25">
      <c r="A21991" s="24" t="s">
        <v>3975</v>
      </c>
      <c r="B21991" s="95" t="s">
        <v>3976</v>
      </c>
      <c r="C21991" s="95"/>
      <c r="D21991" s="96" t="s">
        <v>20</v>
      </c>
      <c r="E21991" s="96"/>
      <c r="F21991" s="24" t="s">
        <v>30</v>
      </c>
      <c r="G21991" s="97">
        <v>3.0999999999999999E-3</v>
      </c>
      <c r="H21991" s="97"/>
      <c r="I21991" s="98">
        <v>370.94</v>
      </c>
      <c r="J21991" s="98"/>
      <c r="K21991" s="27">
        <f>TRUNC(TRUNC(G21991,8)*I21991,2)</f>
        <v>1.1399999999999999</v>
      </c>
    </row>
    <row r="21992" spans="1:11" ht="18" customHeight="1" x14ac:dyDescent="0.25">
      <c r="A21992" s="9"/>
      <c r="B21992" s="9"/>
      <c r="C21992" s="9"/>
      <c r="D21992" s="9"/>
      <c r="E21992" s="9"/>
      <c r="F21992" s="9"/>
      <c r="G21992" s="91" t="s">
        <v>3919</v>
      </c>
      <c r="H21992" s="91"/>
      <c r="I21992" s="91"/>
      <c r="J21992" s="91"/>
      <c r="K21992" s="28">
        <f>SUM(K21990:K21991)</f>
        <v>1.2599999999999998</v>
      </c>
    </row>
    <row r="21993" spans="1:11" ht="15" customHeight="1" x14ac:dyDescent="0.25">
      <c r="A21993" s="9"/>
      <c r="B21993" s="9"/>
      <c r="C21993" s="9"/>
      <c r="D21993" s="9"/>
      <c r="E21993" s="9"/>
      <c r="F21993" s="9"/>
      <c r="G21993" s="92" t="s">
        <v>3913</v>
      </c>
      <c r="H21993" s="92"/>
      <c r="I21993" s="92"/>
      <c r="J21993" s="92"/>
      <c r="K21993" s="29">
        <f>ROUND(SUM(K21992),2)</f>
        <v>1.26</v>
      </c>
    </row>
    <row r="21994" spans="1:11" ht="9.9499999999999993" customHeight="1" x14ac:dyDescent="0.25">
      <c r="A21994" s="9"/>
      <c r="B21994" s="9"/>
      <c r="C21994" s="9"/>
      <c r="D21994" s="9"/>
      <c r="E21994" s="9"/>
      <c r="F21994" s="9"/>
      <c r="G21994" s="100"/>
      <c r="H21994" s="100"/>
      <c r="I21994" s="100"/>
      <c r="J21994" s="100"/>
      <c r="K21994" s="100"/>
    </row>
    <row r="21995" spans="1:11" ht="20.100000000000001" customHeight="1" x14ac:dyDescent="0.25">
      <c r="A21995" s="99" t="s">
        <v>3819</v>
      </c>
      <c r="B21995" s="99"/>
      <c r="C21995" s="99"/>
      <c r="D21995" s="99"/>
      <c r="E21995" s="99"/>
      <c r="F21995" s="99"/>
      <c r="G21995" s="99"/>
      <c r="H21995" s="99"/>
      <c r="I21995" s="99"/>
      <c r="J21995" s="99"/>
      <c r="K21995" s="99"/>
    </row>
    <row r="21996" spans="1:11" ht="12.95" customHeight="1" x14ac:dyDescent="0.25">
      <c r="A21996" s="107" t="s">
        <v>3984</v>
      </c>
      <c r="B21996" s="107"/>
      <c r="C21996" s="107"/>
      <c r="D21996" s="108" t="s">
        <v>3985</v>
      </c>
      <c r="E21996" s="87" t="s">
        <v>3986</v>
      </c>
      <c r="F21996" s="87"/>
      <c r="G21996" s="87" t="s">
        <v>3987</v>
      </c>
      <c r="H21996" s="87"/>
      <c r="I21996" s="87"/>
      <c r="J21996" s="87"/>
      <c r="K21996" s="87" t="s">
        <v>3988</v>
      </c>
    </row>
    <row r="21997" spans="1:11" ht="12" customHeight="1" x14ac:dyDescent="0.25">
      <c r="A21997" s="107"/>
      <c r="B21997" s="107"/>
      <c r="C21997" s="107"/>
      <c r="D21997" s="108"/>
      <c r="E21997" s="23" t="s">
        <v>3989</v>
      </c>
      <c r="F21997" s="23" t="s">
        <v>3990</v>
      </c>
      <c r="G21997" s="94" t="s">
        <v>3989</v>
      </c>
      <c r="H21997" s="94"/>
      <c r="I21997" s="94" t="s">
        <v>3990</v>
      </c>
      <c r="J21997" s="94"/>
      <c r="K21997" s="87"/>
    </row>
    <row r="21998" spans="1:11" ht="15" customHeight="1" x14ac:dyDescent="0.25">
      <c r="A21998" s="6" t="s">
        <v>3991</v>
      </c>
      <c r="B21998" s="104" t="s">
        <v>3992</v>
      </c>
      <c r="C21998" s="104"/>
      <c r="D21998" s="31">
        <v>1</v>
      </c>
      <c r="E21998" s="32">
        <v>0.34</v>
      </c>
      <c r="F21998" s="32">
        <v>0.66</v>
      </c>
      <c r="G21998" s="105">
        <v>355.46550000000002</v>
      </c>
      <c r="H21998" s="105"/>
      <c r="I21998" s="105">
        <v>95.872399999999999</v>
      </c>
      <c r="J21998" s="105"/>
      <c r="K21998" s="33">
        <f>ROUND(D21998*(ROUND(E21998*G21998,4)+ROUND(F21998*I21998,4)),4)</f>
        <v>184.13409999999999</v>
      </c>
    </row>
    <row r="21999" spans="1:11" ht="15" customHeight="1" x14ac:dyDescent="0.25">
      <c r="A21999" s="6" t="s">
        <v>3993</v>
      </c>
      <c r="B21999" s="104" t="s">
        <v>3994</v>
      </c>
      <c r="C21999" s="104"/>
      <c r="D21999" s="31">
        <v>1</v>
      </c>
      <c r="E21999" s="32">
        <v>1</v>
      </c>
      <c r="F21999" s="32">
        <v>0</v>
      </c>
      <c r="G21999" s="105">
        <v>365.3972</v>
      </c>
      <c r="H21999" s="105"/>
      <c r="I21999" s="105">
        <v>147.8879</v>
      </c>
      <c r="J21999" s="105"/>
      <c r="K21999" s="33">
        <f>ROUND(D21999*(ROUND(E21999*G21999,4)+ROUND(F21999*I21999,4)),4)</f>
        <v>365.3972</v>
      </c>
    </row>
    <row r="22000" spans="1:11" ht="15" customHeight="1" x14ac:dyDescent="0.25">
      <c r="A22000" s="6" t="s">
        <v>3995</v>
      </c>
      <c r="B22000" s="104" t="s">
        <v>3996</v>
      </c>
      <c r="C22000" s="104"/>
      <c r="D22000" s="31">
        <v>1</v>
      </c>
      <c r="E22000" s="32">
        <v>0.97</v>
      </c>
      <c r="F22000" s="32">
        <v>0.03</v>
      </c>
      <c r="G22000" s="105">
        <v>324.64210000000003</v>
      </c>
      <c r="H22000" s="105"/>
      <c r="I22000" s="105">
        <v>159.20740000000001</v>
      </c>
      <c r="J22000" s="105"/>
      <c r="K22000" s="33">
        <f>ROUND(D22000*(ROUND(E22000*G22000,4)+ROUND(F22000*I22000,4)),4)</f>
        <v>319.67899999999997</v>
      </c>
    </row>
    <row r="22001" spans="1:11" ht="15.95" customHeight="1" x14ac:dyDescent="0.25">
      <c r="A22001" s="6" t="s">
        <v>3997</v>
      </c>
      <c r="B22001" s="104" t="s">
        <v>3998</v>
      </c>
      <c r="C22001" s="104"/>
      <c r="D22001" s="31">
        <v>1</v>
      </c>
      <c r="E22001" s="32">
        <v>0.79</v>
      </c>
      <c r="F22001" s="32">
        <v>0.21</v>
      </c>
      <c r="G22001" s="105">
        <v>284.72230000000002</v>
      </c>
      <c r="H22001" s="105"/>
      <c r="I22001" s="105">
        <v>125.70480000000001</v>
      </c>
      <c r="J22001" s="105"/>
      <c r="K22001" s="33">
        <f>ROUND(D22001*(ROUND(E22001*G22001,4)+ROUND(F22001*I22001,4)),4)</f>
        <v>251.32859999999999</v>
      </c>
    </row>
    <row r="22002" spans="1:11" ht="15" customHeight="1" x14ac:dyDescent="0.25">
      <c r="A22002" s="1"/>
      <c r="B22002" s="1"/>
      <c r="C22002" s="1"/>
      <c r="D22002" s="1"/>
      <c r="E22002" s="1"/>
      <c r="F22002" s="1"/>
      <c r="G22002" s="85" t="s">
        <v>3999</v>
      </c>
      <c r="H22002" s="85"/>
      <c r="I22002" s="85"/>
      <c r="J22002" s="85"/>
      <c r="K22002" s="34">
        <f>SUM(K21997:K22001)</f>
        <v>1120.5389</v>
      </c>
    </row>
    <row r="22003" spans="1:11" ht="20.100000000000001" customHeight="1" x14ac:dyDescent="0.25">
      <c r="A22003" s="106" t="s">
        <v>4000</v>
      </c>
      <c r="B22003" s="106"/>
      <c r="C22003" s="106"/>
      <c r="D22003" s="106"/>
      <c r="E22003" s="106"/>
      <c r="F22003" s="2" t="s">
        <v>4</v>
      </c>
      <c r="G22003" s="87" t="s">
        <v>4001</v>
      </c>
      <c r="H22003" s="87"/>
      <c r="I22003" s="87" t="s">
        <v>4002</v>
      </c>
      <c r="J22003" s="87"/>
      <c r="K22003" s="2" t="s">
        <v>3988</v>
      </c>
    </row>
    <row r="22004" spans="1:11" ht="15" customHeight="1" x14ac:dyDescent="0.25">
      <c r="A22004" s="6" t="s">
        <v>4003</v>
      </c>
      <c r="B22004" s="101" t="s">
        <v>4004</v>
      </c>
      <c r="C22004" s="101"/>
      <c r="D22004" s="101"/>
      <c r="E22004" s="101"/>
      <c r="F22004" s="6" t="s">
        <v>3940</v>
      </c>
      <c r="G22004" s="114">
        <v>1</v>
      </c>
      <c r="H22004" s="114"/>
      <c r="I22004" s="115">
        <v>22.527200000000001</v>
      </c>
      <c r="J22004" s="115"/>
      <c r="K22004" s="35">
        <f>ROUND(ROUND(G22004,5)*I22004,4)</f>
        <v>22.527200000000001</v>
      </c>
    </row>
    <row r="22005" spans="1:11" ht="15" customHeight="1" x14ac:dyDescent="0.25">
      <c r="A22005" s="1"/>
      <c r="B22005" s="1"/>
      <c r="C22005" s="1"/>
      <c r="D22005" s="1"/>
      <c r="E22005" s="1"/>
      <c r="F22005" s="1"/>
      <c r="G22005" s="85" t="s">
        <v>4005</v>
      </c>
      <c r="H22005" s="85"/>
      <c r="I22005" s="85"/>
      <c r="J22005" s="85"/>
      <c r="K22005" s="36">
        <f>SUM(K22004:K22004)</f>
        <v>22.527200000000001</v>
      </c>
    </row>
    <row r="22006" spans="1:11" ht="15" customHeight="1" x14ac:dyDescent="0.25">
      <c r="A22006" s="9"/>
      <c r="B22006" s="9"/>
      <c r="C22006" s="9"/>
      <c r="D22006" s="9"/>
      <c r="E22006" s="9"/>
      <c r="F22006" s="9"/>
      <c r="G22006" s="92" t="s">
        <v>4006</v>
      </c>
      <c r="H22006" s="92"/>
      <c r="I22006" s="92"/>
      <c r="J22006" s="92"/>
      <c r="K22006" s="33">
        <f>SUM(K22002,K22005)</f>
        <v>1143.0661</v>
      </c>
    </row>
    <row r="22007" spans="1:11" ht="15" customHeight="1" x14ac:dyDescent="0.25">
      <c r="A22007" s="9"/>
      <c r="B22007" s="9"/>
      <c r="C22007" s="9"/>
      <c r="D22007" s="9"/>
      <c r="E22007" s="9"/>
      <c r="F22007" s="9"/>
      <c r="G22007" s="92" t="s">
        <v>4007</v>
      </c>
      <c r="H22007" s="92"/>
      <c r="I22007" s="92"/>
      <c r="J22007" s="92"/>
      <c r="K22007" s="37">
        <v>113.18</v>
      </c>
    </row>
    <row r="22008" spans="1:11" ht="15" customHeight="1" x14ac:dyDescent="0.25">
      <c r="A22008" s="9"/>
      <c r="B22008" s="9"/>
      <c r="C22008" s="9"/>
      <c r="D22008" s="9"/>
      <c r="E22008" s="9"/>
      <c r="F22008" s="9"/>
      <c r="G22008" s="92" t="s">
        <v>4008</v>
      </c>
      <c r="H22008" s="92"/>
      <c r="I22008" s="92"/>
      <c r="J22008" s="92"/>
      <c r="K22008" s="33">
        <f>ROUND(K22006/K22007,4)</f>
        <v>10.099500000000001</v>
      </c>
    </row>
    <row r="22009" spans="1:11" ht="15" customHeight="1" x14ac:dyDescent="0.25">
      <c r="A22009" s="9"/>
      <c r="B22009" s="9"/>
      <c r="C22009" s="9"/>
      <c r="D22009" s="9"/>
      <c r="E22009" s="9"/>
      <c r="F22009" s="9"/>
      <c r="G22009" s="92" t="s">
        <v>4009</v>
      </c>
      <c r="H22009" s="92"/>
      <c r="I22009" s="92"/>
      <c r="J22009" s="92"/>
      <c r="K22009" s="33">
        <f>ROUND(K22008*0.00746,4)</f>
        <v>7.5300000000000006E-2</v>
      </c>
    </row>
    <row r="22010" spans="1:11" ht="20.100000000000001" customHeight="1" x14ac:dyDescent="0.25">
      <c r="A22010" s="106" t="s">
        <v>4010</v>
      </c>
      <c r="B22010" s="106"/>
      <c r="C22010" s="106"/>
      <c r="D22010" s="106"/>
      <c r="E22010" s="106"/>
      <c r="F22010" s="2" t="s">
        <v>4</v>
      </c>
      <c r="G22010" s="87" t="s">
        <v>4001</v>
      </c>
      <c r="H22010" s="87"/>
      <c r="I22010" s="87" t="s">
        <v>3895</v>
      </c>
      <c r="J22010" s="87"/>
      <c r="K22010" s="2" t="s">
        <v>4011</v>
      </c>
    </row>
    <row r="22011" spans="1:11" ht="15" customHeight="1" x14ac:dyDescent="0.25">
      <c r="A22011" s="6" t="s">
        <v>4012</v>
      </c>
      <c r="B22011" s="104" t="s">
        <v>4013</v>
      </c>
      <c r="C22011" s="104"/>
      <c r="D22011" s="104"/>
      <c r="E22011" s="104"/>
      <c r="F22011" s="6" t="s">
        <v>77</v>
      </c>
      <c r="G22011" s="113">
        <v>1</v>
      </c>
      <c r="H22011" s="113"/>
      <c r="I22011" s="105">
        <v>195.03</v>
      </c>
      <c r="J22011" s="105"/>
      <c r="K22011" s="33">
        <f>ROUND(ROUND(G22011,5)*I22011,4)</f>
        <v>195.03</v>
      </c>
    </row>
    <row r="22012" spans="1:11" ht="15" customHeight="1" x14ac:dyDescent="0.25">
      <c r="A22012" s="1"/>
      <c r="B22012" s="1"/>
      <c r="C22012" s="1"/>
      <c r="D22012" s="1"/>
      <c r="E22012" s="1"/>
      <c r="F22012" s="1"/>
      <c r="G22012" s="85" t="s">
        <v>4014</v>
      </c>
      <c r="H22012" s="85"/>
      <c r="I22012" s="85"/>
      <c r="J22012" s="85"/>
      <c r="K22012" s="34">
        <f>SUM(K22011:K22011)</f>
        <v>195.03</v>
      </c>
    </row>
    <row r="22013" spans="1:11" ht="15" customHeight="1" x14ac:dyDescent="0.25">
      <c r="A22013" s="106" t="s">
        <v>4015</v>
      </c>
      <c r="B22013" s="106"/>
      <c r="C22013" s="106"/>
      <c r="D22013" s="23" t="s">
        <v>4016</v>
      </c>
      <c r="E22013" s="94" t="s">
        <v>4017</v>
      </c>
      <c r="F22013" s="94"/>
      <c r="G22013" s="94" t="s">
        <v>4001</v>
      </c>
      <c r="H22013" s="94"/>
      <c r="I22013" s="94" t="s">
        <v>3895</v>
      </c>
      <c r="J22013" s="94"/>
      <c r="K22013" s="23" t="s">
        <v>4011</v>
      </c>
    </row>
    <row r="22014" spans="1:11" ht="20.100000000000001" customHeight="1" x14ac:dyDescent="0.25">
      <c r="A22014" s="38" t="s">
        <v>4012</v>
      </c>
      <c r="B22014" s="109" t="s">
        <v>4018</v>
      </c>
      <c r="C22014" s="109"/>
      <c r="D22014" s="38" t="s">
        <v>4019</v>
      </c>
      <c r="E22014" s="110" t="s">
        <v>4020</v>
      </c>
      <c r="F22014" s="110"/>
      <c r="G22014" s="111">
        <v>2.2000000000000002</v>
      </c>
      <c r="H22014" s="111"/>
      <c r="I22014" s="112">
        <v>3.47</v>
      </c>
      <c r="J22014" s="112"/>
      <c r="K22014" s="41">
        <f>ROUND(ROUND(G22014,5)*I22014,4)</f>
        <v>7.6340000000000003</v>
      </c>
    </row>
    <row r="22015" spans="1:11" ht="15" customHeight="1" x14ac:dyDescent="0.25">
      <c r="A22015" s="1"/>
      <c r="B22015" s="1"/>
      <c r="C22015" s="1"/>
      <c r="D22015" s="1"/>
      <c r="E22015" s="1"/>
      <c r="F22015" s="1"/>
      <c r="G22015" s="85" t="s">
        <v>4021</v>
      </c>
      <c r="H22015" s="85"/>
      <c r="I22015" s="85"/>
      <c r="J22015" s="85"/>
      <c r="K22015" s="33">
        <f>SUM(K22014:K22014)</f>
        <v>7.6340000000000003</v>
      </c>
    </row>
    <row r="22016" spans="1:11" ht="12.95" customHeight="1" x14ac:dyDescent="0.25">
      <c r="A22016" s="106" t="s">
        <v>4022</v>
      </c>
      <c r="B22016" s="106"/>
      <c r="C22016" s="94" t="s">
        <v>4023</v>
      </c>
      <c r="D22016" s="94" t="s">
        <v>5</v>
      </c>
      <c r="E22016" s="94" t="s">
        <v>4024</v>
      </c>
      <c r="F22016" s="94"/>
      <c r="G22016" s="94" t="s">
        <v>4025</v>
      </c>
      <c r="H22016" s="94"/>
      <c r="I22016" s="94" t="s">
        <v>2086</v>
      </c>
      <c r="J22016" s="94"/>
      <c r="K22016" s="94" t="s">
        <v>4011</v>
      </c>
    </row>
    <row r="22017" spans="1:11" ht="12" customHeight="1" x14ac:dyDescent="0.25">
      <c r="A22017" s="106"/>
      <c r="B22017" s="106"/>
      <c r="C22017" s="94"/>
      <c r="D22017" s="94"/>
      <c r="E22017" s="23" t="s">
        <v>2092</v>
      </c>
      <c r="F22017" s="23" t="s">
        <v>4026</v>
      </c>
      <c r="G22017" s="23" t="s">
        <v>2092</v>
      </c>
      <c r="H22017" s="23" t="s">
        <v>4026</v>
      </c>
      <c r="I22017" s="23" t="s">
        <v>2092</v>
      </c>
      <c r="J22017" s="23" t="s">
        <v>4026</v>
      </c>
      <c r="K22017" s="94"/>
    </row>
    <row r="22018" spans="1:11" ht="27.95" customHeight="1" x14ac:dyDescent="0.25">
      <c r="A22018" s="38" t="s">
        <v>4012</v>
      </c>
      <c r="B22018" s="39" t="s">
        <v>4018</v>
      </c>
      <c r="C22018" s="38" t="s">
        <v>4027</v>
      </c>
      <c r="D22018" s="40">
        <v>2.2000000000000002</v>
      </c>
      <c r="E22018" s="42">
        <v>0</v>
      </c>
      <c r="F22018" s="43">
        <v>1.25</v>
      </c>
      <c r="G22018" s="42">
        <v>0</v>
      </c>
      <c r="H22018" s="43">
        <v>1</v>
      </c>
      <c r="I22018" s="42">
        <v>0</v>
      </c>
      <c r="J22018" s="43">
        <v>0.82</v>
      </c>
      <c r="K22018" s="41">
        <f>ROUND(D22018*(ROUND(E22018*F22018,4)+ROUND(G22018*H22018,4)+ROUND(I22018*J22018,4)),4)</f>
        <v>0</v>
      </c>
    </row>
    <row r="22019" spans="1:11" ht="15" customHeight="1" x14ac:dyDescent="0.25">
      <c r="A22019" s="1"/>
      <c r="B22019" s="1"/>
      <c r="C22019" s="1"/>
      <c r="D22019" s="1"/>
      <c r="E22019" s="1"/>
      <c r="F22019" s="1"/>
      <c r="G22019" s="85" t="s">
        <v>4028</v>
      </c>
      <c r="H22019" s="85"/>
      <c r="I22019" s="85"/>
      <c r="J22019" s="85"/>
      <c r="K22019" s="33">
        <f>SUM(K22017:K22018)</f>
        <v>0</v>
      </c>
    </row>
    <row r="22020" spans="1:11" ht="15" customHeight="1" x14ac:dyDescent="0.25">
      <c r="A22020" s="9"/>
      <c r="B22020" s="9"/>
      <c r="C22020" s="9"/>
      <c r="D22020" s="9"/>
      <c r="E22020" s="9"/>
      <c r="F22020" s="9"/>
      <c r="G22020" s="92" t="s">
        <v>4029</v>
      </c>
      <c r="H22020" s="92"/>
      <c r="I22020" s="92"/>
      <c r="J22020" s="92"/>
      <c r="K22020" s="33">
        <f>SUM(K22008,K22009,K22012,K22015,K22019)</f>
        <v>212.83879999999999</v>
      </c>
    </row>
    <row r="22021" spans="1:11" ht="15" customHeight="1" x14ac:dyDescent="0.25">
      <c r="A22021" s="9"/>
      <c r="B22021" s="9"/>
      <c r="C22021" s="9"/>
      <c r="D22021" s="9"/>
      <c r="E22021" s="9"/>
      <c r="F22021" s="9"/>
      <c r="G22021" s="92" t="s">
        <v>3913</v>
      </c>
      <c r="H22021" s="92"/>
      <c r="I22021" s="92"/>
      <c r="J22021" s="92"/>
      <c r="K22021" s="29">
        <f>ROUND(SUM(K22020),2)</f>
        <v>212.84</v>
      </c>
    </row>
    <row r="22022" spans="1:11" ht="9.9499999999999993" customHeight="1" x14ac:dyDescent="0.25">
      <c r="A22022" s="9"/>
      <c r="B22022" s="9"/>
      <c r="C22022" s="9"/>
      <c r="D22022" s="9"/>
      <c r="E22022" s="9"/>
      <c r="F22022" s="9"/>
      <c r="G22022" s="100"/>
      <c r="H22022" s="100"/>
      <c r="I22022" s="100"/>
      <c r="J22022" s="100"/>
      <c r="K22022" s="100"/>
    </row>
    <row r="22023" spans="1:11" ht="20.100000000000001" customHeight="1" x14ac:dyDescent="0.25">
      <c r="A22023" s="99" t="s">
        <v>3820</v>
      </c>
      <c r="B22023" s="99"/>
      <c r="C22023" s="99"/>
      <c r="D22023" s="99"/>
      <c r="E22023" s="99"/>
      <c r="F22023" s="99"/>
      <c r="G22023" s="99"/>
      <c r="H22023" s="99"/>
      <c r="I22023" s="99"/>
      <c r="J22023" s="99"/>
      <c r="K22023" s="99"/>
    </row>
    <row r="22024" spans="1:11" ht="15" customHeight="1" x14ac:dyDescent="0.25">
      <c r="A22024" s="93" t="s">
        <v>3916</v>
      </c>
      <c r="B22024" s="93"/>
      <c r="C22024" s="93"/>
      <c r="D22024" s="94" t="s">
        <v>3</v>
      </c>
      <c r="E22024" s="94"/>
      <c r="F22024" s="23" t="s">
        <v>4</v>
      </c>
      <c r="G22024" s="94" t="s">
        <v>3894</v>
      </c>
      <c r="H22024" s="94"/>
      <c r="I22024" s="94" t="s">
        <v>3895</v>
      </c>
      <c r="J22024" s="94"/>
      <c r="K22024" s="23" t="s">
        <v>3896</v>
      </c>
    </row>
    <row r="22025" spans="1:11" ht="45.95" customHeight="1" x14ac:dyDescent="0.25">
      <c r="A22025" s="24" t="s">
        <v>3934</v>
      </c>
      <c r="B22025" s="95" t="s">
        <v>3935</v>
      </c>
      <c r="C22025" s="95"/>
      <c r="D22025" s="96" t="s">
        <v>20</v>
      </c>
      <c r="E22025" s="96"/>
      <c r="F22025" s="24" t="s">
        <v>3936</v>
      </c>
      <c r="G22025" s="97">
        <v>2.5891999999999998E-3</v>
      </c>
      <c r="H22025" s="97"/>
      <c r="I22025" s="98">
        <v>76.52</v>
      </c>
      <c r="J22025" s="98"/>
      <c r="K22025" s="27">
        <f t="shared" ref="K22025:K22030" si="170">TRUNC(TRUNC(G22025,8)*I22025,2)</f>
        <v>0.19</v>
      </c>
    </row>
    <row r="22026" spans="1:11" ht="45.95" customHeight="1" x14ac:dyDescent="0.25">
      <c r="A22026" s="24" t="s">
        <v>28</v>
      </c>
      <c r="B22026" s="95" t="s">
        <v>29</v>
      </c>
      <c r="C22026" s="95"/>
      <c r="D22026" s="96" t="s">
        <v>20</v>
      </c>
      <c r="E22026" s="96"/>
      <c r="F22026" s="24" t="s">
        <v>30</v>
      </c>
      <c r="G22026" s="97">
        <v>1.0702000000000001E-3</v>
      </c>
      <c r="H22026" s="97"/>
      <c r="I22026" s="98">
        <v>322.67</v>
      </c>
      <c r="J22026" s="98"/>
      <c r="K22026" s="27">
        <f t="shared" si="170"/>
        <v>0.34</v>
      </c>
    </row>
    <row r="22027" spans="1:11" ht="29.1" customHeight="1" x14ac:dyDescent="0.25">
      <c r="A22027" s="24" t="s">
        <v>4030</v>
      </c>
      <c r="B22027" s="95" t="s">
        <v>4031</v>
      </c>
      <c r="C22027" s="95"/>
      <c r="D22027" s="96" t="s">
        <v>20</v>
      </c>
      <c r="E22027" s="96"/>
      <c r="F22027" s="24" t="s">
        <v>3936</v>
      </c>
      <c r="G22027" s="97">
        <v>3.3568999999999999E-3</v>
      </c>
      <c r="H22027" s="97"/>
      <c r="I22027" s="98">
        <v>105.44</v>
      </c>
      <c r="J22027" s="98"/>
      <c r="K22027" s="27">
        <f t="shared" si="170"/>
        <v>0.35</v>
      </c>
    </row>
    <row r="22028" spans="1:11" ht="29.1" customHeight="1" x14ac:dyDescent="0.25">
      <c r="A22028" s="24" t="s">
        <v>4032</v>
      </c>
      <c r="B22028" s="95" t="s">
        <v>4033</v>
      </c>
      <c r="C22028" s="95"/>
      <c r="D22028" s="96" t="s">
        <v>20</v>
      </c>
      <c r="E22028" s="96"/>
      <c r="F22028" s="24" t="s">
        <v>30</v>
      </c>
      <c r="G22028" s="97">
        <v>3.0249999999999998E-4</v>
      </c>
      <c r="H22028" s="97"/>
      <c r="I22028" s="98">
        <v>265.02</v>
      </c>
      <c r="J22028" s="98"/>
      <c r="K22028" s="27">
        <f t="shared" si="170"/>
        <v>0.08</v>
      </c>
    </row>
    <row r="22029" spans="1:11" ht="38.1" customHeight="1" x14ac:dyDescent="0.25">
      <c r="A22029" s="24" t="s">
        <v>4034</v>
      </c>
      <c r="B22029" s="95" t="s">
        <v>4035</v>
      </c>
      <c r="C22029" s="95"/>
      <c r="D22029" s="96" t="s">
        <v>20</v>
      </c>
      <c r="E22029" s="96"/>
      <c r="F22029" s="24" t="s">
        <v>3936</v>
      </c>
      <c r="G22029" s="97">
        <v>2.9082999999999999E-3</v>
      </c>
      <c r="H22029" s="97"/>
      <c r="I22029" s="98">
        <v>94.54</v>
      </c>
      <c r="J22029" s="98"/>
      <c r="K22029" s="27">
        <f t="shared" si="170"/>
        <v>0.27</v>
      </c>
    </row>
    <row r="22030" spans="1:11" ht="38.1" customHeight="1" x14ac:dyDescent="0.25">
      <c r="A22030" s="24" t="s">
        <v>4036</v>
      </c>
      <c r="B22030" s="95" t="s">
        <v>4037</v>
      </c>
      <c r="C22030" s="95"/>
      <c r="D22030" s="96" t="s">
        <v>20</v>
      </c>
      <c r="E22030" s="96"/>
      <c r="F22030" s="24" t="s">
        <v>30</v>
      </c>
      <c r="G22030" s="97">
        <v>7.5109999999999999E-4</v>
      </c>
      <c r="H22030" s="97"/>
      <c r="I22030" s="98">
        <v>225.43</v>
      </c>
      <c r="J22030" s="98"/>
      <c r="K22030" s="27">
        <f t="shared" si="170"/>
        <v>0.16</v>
      </c>
    </row>
    <row r="22031" spans="1:11" ht="18" customHeight="1" x14ac:dyDescent="0.25">
      <c r="A22031" s="9"/>
      <c r="B22031" s="9"/>
      <c r="C22031" s="9"/>
      <c r="D22031" s="9"/>
      <c r="E22031" s="9"/>
      <c r="F22031" s="9"/>
      <c r="G22031" s="91" t="s">
        <v>3919</v>
      </c>
      <c r="H22031" s="91"/>
      <c r="I22031" s="91"/>
      <c r="J22031" s="91"/>
      <c r="K22031" s="28">
        <f>SUM(K22025:K22030)</f>
        <v>1.39</v>
      </c>
    </row>
    <row r="22032" spans="1:11" ht="15" customHeight="1" x14ac:dyDescent="0.25">
      <c r="A22032" s="93" t="s">
        <v>3907</v>
      </c>
      <c r="B22032" s="93"/>
      <c r="C22032" s="93"/>
      <c r="D22032" s="94" t="s">
        <v>3</v>
      </c>
      <c r="E22032" s="94"/>
      <c r="F22032" s="23" t="s">
        <v>4</v>
      </c>
      <c r="G22032" s="94" t="s">
        <v>3894</v>
      </c>
      <c r="H22032" s="94"/>
      <c r="I22032" s="94" t="s">
        <v>3895</v>
      </c>
      <c r="J22032" s="94"/>
      <c r="K22032" s="23" t="s">
        <v>3896</v>
      </c>
    </row>
    <row r="22033" spans="1:11" ht="15" customHeight="1" x14ac:dyDescent="0.25">
      <c r="A22033" s="24" t="s">
        <v>3910</v>
      </c>
      <c r="B22033" s="95" t="s">
        <v>3911</v>
      </c>
      <c r="C22033" s="95"/>
      <c r="D22033" s="96" t="s">
        <v>20</v>
      </c>
      <c r="E22033" s="96"/>
      <c r="F22033" s="24" t="s">
        <v>2056</v>
      </c>
      <c r="G22033" s="97">
        <v>3.6592999999999999E-3</v>
      </c>
      <c r="H22033" s="97"/>
      <c r="I22033" s="98">
        <v>24.94</v>
      </c>
      <c r="J22033" s="98"/>
      <c r="K22033" s="27">
        <f>TRUNC(TRUNC(G22033,8)*I22033,2)</f>
        <v>0.09</v>
      </c>
    </row>
    <row r="22034" spans="1:11" ht="18" customHeight="1" x14ac:dyDescent="0.25">
      <c r="A22034" s="9"/>
      <c r="B22034" s="9"/>
      <c r="C22034" s="9"/>
      <c r="D22034" s="9"/>
      <c r="E22034" s="9"/>
      <c r="F22034" s="9"/>
      <c r="G22034" s="91" t="s">
        <v>3912</v>
      </c>
      <c r="H22034" s="91"/>
      <c r="I22034" s="91"/>
      <c r="J22034" s="91"/>
      <c r="K22034" s="28">
        <f>SUM(K22033:K22033)</f>
        <v>0.09</v>
      </c>
    </row>
    <row r="22035" spans="1:11" ht="15" customHeight="1" x14ac:dyDescent="0.25">
      <c r="A22035" s="9"/>
      <c r="B22035" s="9"/>
      <c r="C22035" s="9"/>
      <c r="D22035" s="9"/>
      <c r="E22035" s="9"/>
      <c r="F22035" s="9"/>
      <c r="G22035" s="92" t="s">
        <v>3913</v>
      </c>
      <c r="H22035" s="92"/>
      <c r="I22035" s="92"/>
      <c r="J22035" s="92"/>
      <c r="K22035" s="29">
        <f>ROUND(SUM(K22031,K22034),2)</f>
        <v>1.48</v>
      </c>
    </row>
    <row r="22036" spans="1:11" ht="9.9499999999999993" customHeight="1" x14ac:dyDescent="0.25">
      <c r="A22036" s="9"/>
      <c r="B22036" s="9"/>
      <c r="C22036" s="9"/>
      <c r="D22036" s="9"/>
      <c r="E22036" s="9"/>
      <c r="F22036" s="9"/>
      <c r="G22036" s="100"/>
      <c r="H22036" s="100"/>
      <c r="I22036" s="100"/>
      <c r="J22036" s="100"/>
      <c r="K22036" s="100"/>
    </row>
    <row r="22037" spans="1:11" ht="20.100000000000001" customHeight="1" x14ac:dyDescent="0.25">
      <c r="A22037" s="99" t="s">
        <v>3821</v>
      </c>
      <c r="B22037" s="99"/>
      <c r="C22037" s="99"/>
      <c r="D22037" s="99"/>
      <c r="E22037" s="99"/>
      <c r="F22037" s="99"/>
      <c r="G22037" s="99"/>
      <c r="H22037" s="99"/>
      <c r="I22037" s="99"/>
      <c r="J22037" s="99"/>
      <c r="K22037" s="99"/>
    </row>
    <row r="22038" spans="1:11" ht="15" customHeight="1" x14ac:dyDescent="0.25">
      <c r="A22038" s="93" t="s">
        <v>3893</v>
      </c>
      <c r="B22038" s="93"/>
      <c r="C22038" s="93"/>
      <c r="D22038" s="94" t="s">
        <v>3</v>
      </c>
      <c r="E22038" s="94"/>
      <c r="F22038" s="23" t="s">
        <v>4</v>
      </c>
      <c r="G22038" s="94" t="s">
        <v>3894</v>
      </c>
      <c r="H22038" s="94"/>
      <c r="I22038" s="94" t="s">
        <v>3895</v>
      </c>
      <c r="J22038" s="94"/>
      <c r="K22038" s="23" t="s">
        <v>3896</v>
      </c>
    </row>
    <row r="22039" spans="1:11" ht="21" customHeight="1" x14ac:dyDescent="0.25">
      <c r="A22039" s="24" t="s">
        <v>4038</v>
      </c>
      <c r="B22039" s="95" t="s">
        <v>4039</v>
      </c>
      <c r="C22039" s="95"/>
      <c r="D22039" s="96" t="s">
        <v>20</v>
      </c>
      <c r="E22039" s="96"/>
      <c r="F22039" s="24" t="s">
        <v>34</v>
      </c>
      <c r="G22039" s="97">
        <v>6.6E-3</v>
      </c>
      <c r="H22039" s="97"/>
      <c r="I22039" s="98">
        <v>210.23</v>
      </c>
      <c r="J22039" s="98"/>
      <c r="K22039" s="27">
        <f>TRUNC(TRUNC(G22039,8)*I22039,2)</f>
        <v>1.38</v>
      </c>
    </row>
    <row r="22040" spans="1:11" ht="21" customHeight="1" x14ac:dyDescent="0.25">
      <c r="A22040" s="24" t="s">
        <v>4040</v>
      </c>
      <c r="B22040" s="95" t="s">
        <v>4041</v>
      </c>
      <c r="C22040" s="95"/>
      <c r="D22040" s="96" t="s">
        <v>20</v>
      </c>
      <c r="E22040" s="96"/>
      <c r="F22040" s="24" t="s">
        <v>84</v>
      </c>
      <c r="G22040" s="97">
        <v>1.0049999999999999</v>
      </c>
      <c r="H22040" s="97"/>
      <c r="I22040" s="98">
        <v>32.369999999999997</v>
      </c>
      <c r="J22040" s="98"/>
      <c r="K22040" s="27">
        <f>TRUNC(TRUNC(G22040,8)*I22040,2)</f>
        <v>32.53</v>
      </c>
    </row>
    <row r="22041" spans="1:11" ht="15" customHeight="1" x14ac:dyDescent="0.25">
      <c r="A22041" s="9"/>
      <c r="B22041" s="9"/>
      <c r="C22041" s="9"/>
      <c r="D22041" s="9"/>
      <c r="E22041" s="9"/>
      <c r="F22041" s="9"/>
      <c r="G22041" s="91" t="s">
        <v>3906</v>
      </c>
      <c r="H22041" s="91"/>
      <c r="I22041" s="91"/>
      <c r="J22041" s="91"/>
      <c r="K22041" s="28">
        <f>SUM(K22039:K22040)</f>
        <v>33.910000000000004</v>
      </c>
    </row>
    <row r="22042" spans="1:11" ht="15" customHeight="1" x14ac:dyDescent="0.25">
      <c r="A22042" s="93" t="s">
        <v>3907</v>
      </c>
      <c r="B22042" s="93"/>
      <c r="C22042" s="93"/>
      <c r="D22042" s="94" t="s">
        <v>3</v>
      </c>
      <c r="E22042" s="94"/>
      <c r="F22042" s="23" t="s">
        <v>4</v>
      </c>
      <c r="G22042" s="94" t="s">
        <v>3894</v>
      </c>
      <c r="H22042" s="94"/>
      <c r="I22042" s="94" t="s">
        <v>3895</v>
      </c>
      <c r="J22042" s="94"/>
      <c r="K22042" s="23" t="s">
        <v>3896</v>
      </c>
    </row>
    <row r="22043" spans="1:11" ht="15" customHeight="1" x14ac:dyDescent="0.25">
      <c r="A22043" s="24" t="s">
        <v>3971</v>
      </c>
      <c r="B22043" s="95" t="s">
        <v>3972</v>
      </c>
      <c r="C22043" s="95"/>
      <c r="D22043" s="96" t="s">
        <v>20</v>
      </c>
      <c r="E22043" s="96"/>
      <c r="F22043" s="24" t="s">
        <v>2056</v>
      </c>
      <c r="G22043" s="97">
        <v>0.2296</v>
      </c>
      <c r="H22043" s="97"/>
      <c r="I22043" s="98">
        <v>32.69</v>
      </c>
      <c r="J22043" s="98"/>
      <c r="K22043" s="27">
        <f>TRUNC(TRUNC(G22043,8)*I22043,2)</f>
        <v>7.5</v>
      </c>
    </row>
    <row r="22044" spans="1:11" ht="15" customHeight="1" x14ac:dyDescent="0.25">
      <c r="A22044" s="24" t="s">
        <v>3910</v>
      </c>
      <c r="B22044" s="95" t="s">
        <v>3911</v>
      </c>
      <c r="C22044" s="95"/>
      <c r="D22044" s="96" t="s">
        <v>20</v>
      </c>
      <c r="E22044" s="96"/>
      <c r="F22044" s="24" t="s">
        <v>2056</v>
      </c>
      <c r="G22044" s="97">
        <v>0.2296</v>
      </c>
      <c r="H22044" s="97"/>
      <c r="I22044" s="98">
        <v>24.94</v>
      </c>
      <c r="J22044" s="98"/>
      <c r="K22044" s="27">
        <f>TRUNC(TRUNC(G22044,8)*I22044,2)</f>
        <v>5.72</v>
      </c>
    </row>
    <row r="22045" spans="1:11" ht="18" customHeight="1" x14ac:dyDescent="0.25">
      <c r="A22045" s="9"/>
      <c r="B22045" s="9"/>
      <c r="C22045" s="9"/>
      <c r="D22045" s="9"/>
      <c r="E22045" s="9"/>
      <c r="F22045" s="9"/>
      <c r="G22045" s="91" t="s">
        <v>3912</v>
      </c>
      <c r="H22045" s="91"/>
      <c r="I22045" s="91"/>
      <c r="J22045" s="91"/>
      <c r="K22045" s="28">
        <f>SUM(K22043:K22044)</f>
        <v>13.219999999999999</v>
      </c>
    </row>
    <row r="22046" spans="1:11" ht="15" customHeight="1" x14ac:dyDescent="0.25">
      <c r="A22046" s="93" t="s">
        <v>3922</v>
      </c>
      <c r="B22046" s="93"/>
      <c r="C22046" s="93"/>
      <c r="D22046" s="94" t="s">
        <v>3</v>
      </c>
      <c r="E22046" s="94"/>
      <c r="F22046" s="23" t="s">
        <v>4</v>
      </c>
      <c r="G22046" s="94" t="s">
        <v>3894</v>
      </c>
      <c r="H22046" s="94"/>
      <c r="I22046" s="94" t="s">
        <v>3895</v>
      </c>
      <c r="J22046" s="94"/>
      <c r="K22046" s="23" t="s">
        <v>3896</v>
      </c>
    </row>
    <row r="22047" spans="1:11" ht="21" customHeight="1" x14ac:dyDescent="0.25">
      <c r="A22047" s="24" t="s">
        <v>4042</v>
      </c>
      <c r="B22047" s="95" t="s">
        <v>4043</v>
      </c>
      <c r="C22047" s="95"/>
      <c r="D22047" s="96" t="s">
        <v>20</v>
      </c>
      <c r="E22047" s="96"/>
      <c r="F22047" s="24" t="s">
        <v>34</v>
      </c>
      <c r="G22047" s="97">
        <v>1.8E-3</v>
      </c>
      <c r="H22047" s="97"/>
      <c r="I22047" s="98">
        <v>767.08</v>
      </c>
      <c r="J22047" s="98"/>
      <c r="K22047" s="27">
        <f>TRUNC(TRUNC(G22047,8)*I22047,2)</f>
        <v>1.38</v>
      </c>
    </row>
    <row r="22048" spans="1:11" ht="15" customHeight="1" x14ac:dyDescent="0.25">
      <c r="A22048" s="9"/>
      <c r="B22048" s="9"/>
      <c r="C22048" s="9"/>
      <c r="D22048" s="9"/>
      <c r="E22048" s="9"/>
      <c r="F22048" s="9"/>
      <c r="G22048" s="91" t="s">
        <v>3933</v>
      </c>
      <c r="H22048" s="91"/>
      <c r="I22048" s="91"/>
      <c r="J22048" s="91"/>
      <c r="K22048" s="28">
        <f>SUM(K22047:K22047)</f>
        <v>1.38</v>
      </c>
    </row>
    <row r="22049" spans="1:11" ht="15" customHeight="1" x14ac:dyDescent="0.25">
      <c r="A22049" s="9"/>
      <c r="B22049" s="9"/>
      <c r="C22049" s="9"/>
      <c r="D22049" s="9"/>
      <c r="E22049" s="9"/>
      <c r="F22049" s="9"/>
      <c r="G22049" s="92" t="s">
        <v>3913</v>
      </c>
      <c r="H22049" s="92"/>
      <c r="I22049" s="92"/>
      <c r="J22049" s="92"/>
      <c r="K22049" s="29">
        <f>ROUND(SUM(K22041,K22045,K22048),2)</f>
        <v>48.51</v>
      </c>
    </row>
    <row r="22050" spans="1:11" ht="9.9499999999999993" customHeight="1" x14ac:dyDescent="0.25">
      <c r="A22050" s="9"/>
      <c r="B22050" s="9"/>
      <c r="C22050" s="9"/>
      <c r="D22050" s="9"/>
      <c r="E22050" s="9"/>
      <c r="F22050" s="9"/>
      <c r="G22050" s="100"/>
      <c r="H22050" s="100"/>
      <c r="I22050" s="100"/>
      <c r="J22050" s="100"/>
      <c r="K22050" s="100"/>
    </row>
    <row r="22051" spans="1:11" ht="20.100000000000001" customHeight="1" x14ac:dyDescent="0.25">
      <c r="A22051" s="99" t="s">
        <v>3822</v>
      </c>
      <c r="B22051" s="99"/>
      <c r="C22051" s="99"/>
      <c r="D22051" s="99"/>
      <c r="E22051" s="99"/>
      <c r="F22051" s="99"/>
      <c r="G22051" s="99"/>
      <c r="H22051" s="99"/>
      <c r="I22051" s="99"/>
      <c r="J22051" s="99"/>
      <c r="K22051" s="99"/>
    </row>
    <row r="22052" spans="1:11" ht="15" customHeight="1" x14ac:dyDescent="0.25">
      <c r="A22052" s="93" t="s">
        <v>3893</v>
      </c>
      <c r="B22052" s="93"/>
      <c r="C22052" s="93"/>
      <c r="D22052" s="94" t="s">
        <v>3</v>
      </c>
      <c r="E22052" s="94"/>
      <c r="F22052" s="23" t="s">
        <v>4</v>
      </c>
      <c r="G22052" s="94" t="s">
        <v>3894</v>
      </c>
      <c r="H22052" s="94"/>
      <c r="I22052" s="94" t="s">
        <v>3895</v>
      </c>
      <c r="J22052" s="94"/>
      <c r="K22052" s="23" t="s">
        <v>3896</v>
      </c>
    </row>
    <row r="22053" spans="1:11" ht="15" customHeight="1" x14ac:dyDescent="0.25">
      <c r="A22053" s="24" t="s">
        <v>4044</v>
      </c>
      <c r="B22053" s="95" t="s">
        <v>4045</v>
      </c>
      <c r="C22053" s="95"/>
      <c r="D22053" s="96" t="s">
        <v>20</v>
      </c>
      <c r="E22053" s="96"/>
      <c r="F22053" s="24" t="s">
        <v>3903</v>
      </c>
      <c r="G22053" s="97">
        <v>0.106</v>
      </c>
      <c r="H22053" s="97"/>
      <c r="I22053" s="98">
        <v>2.59</v>
      </c>
      <c r="J22053" s="98"/>
      <c r="K22053" s="27">
        <f>TRUNC(TRUNC(G22053,8)*I22053,2)</f>
        <v>0.27</v>
      </c>
    </row>
    <row r="22054" spans="1:11" ht="15" customHeight="1" x14ac:dyDescent="0.25">
      <c r="A22054" s="9"/>
      <c r="B22054" s="9"/>
      <c r="C22054" s="9"/>
      <c r="D22054" s="9"/>
      <c r="E22054" s="9"/>
      <c r="F22054" s="9"/>
      <c r="G22054" s="91" t="s">
        <v>3906</v>
      </c>
      <c r="H22054" s="91"/>
      <c r="I22054" s="91"/>
      <c r="J22054" s="91"/>
      <c r="K22054" s="28">
        <f>SUM(K22053:K22053)</f>
        <v>0.27</v>
      </c>
    </row>
    <row r="22055" spans="1:11" ht="15" customHeight="1" x14ac:dyDescent="0.25">
      <c r="A22055" s="93" t="s">
        <v>3907</v>
      </c>
      <c r="B22055" s="93"/>
      <c r="C22055" s="93"/>
      <c r="D22055" s="94" t="s">
        <v>3</v>
      </c>
      <c r="E22055" s="94"/>
      <c r="F22055" s="23" t="s">
        <v>4</v>
      </c>
      <c r="G22055" s="94" t="s">
        <v>3894</v>
      </c>
      <c r="H22055" s="94"/>
      <c r="I22055" s="94" t="s">
        <v>3895</v>
      </c>
      <c r="J22055" s="94"/>
      <c r="K22055" s="23" t="s">
        <v>3896</v>
      </c>
    </row>
    <row r="22056" spans="1:11" ht="15" customHeight="1" x14ac:dyDescent="0.25">
      <c r="A22056" s="24" t="s">
        <v>4046</v>
      </c>
      <c r="B22056" s="95" t="s">
        <v>4047</v>
      </c>
      <c r="C22056" s="95"/>
      <c r="D22056" s="96" t="s">
        <v>20</v>
      </c>
      <c r="E22056" s="96"/>
      <c r="F22056" s="24" t="s">
        <v>2056</v>
      </c>
      <c r="G22056" s="97">
        <v>3.6999999999999998E-2</v>
      </c>
      <c r="H22056" s="97"/>
      <c r="I22056" s="98">
        <v>34.35</v>
      </c>
      <c r="J22056" s="98"/>
      <c r="K22056" s="27">
        <f>TRUNC(TRUNC(G22056,8)*I22056,2)</f>
        <v>1.27</v>
      </c>
    </row>
    <row r="22057" spans="1:11" ht="15" customHeight="1" x14ac:dyDescent="0.25">
      <c r="A22057" s="24" t="s">
        <v>3910</v>
      </c>
      <c r="B22057" s="95" t="s">
        <v>3911</v>
      </c>
      <c r="C22057" s="95"/>
      <c r="D22057" s="96" t="s">
        <v>20</v>
      </c>
      <c r="E22057" s="96"/>
      <c r="F22057" s="24" t="s">
        <v>2056</v>
      </c>
      <c r="G22057" s="97">
        <v>1.6E-2</v>
      </c>
      <c r="H22057" s="97"/>
      <c r="I22057" s="98">
        <v>24.94</v>
      </c>
      <c r="J22057" s="98"/>
      <c r="K22057" s="27">
        <f>TRUNC(TRUNC(G22057,8)*I22057,2)</f>
        <v>0.39</v>
      </c>
    </row>
    <row r="22058" spans="1:11" ht="18" customHeight="1" x14ac:dyDescent="0.25">
      <c r="A22058" s="9"/>
      <c r="B22058" s="9"/>
      <c r="C22058" s="9"/>
      <c r="D22058" s="9"/>
      <c r="E22058" s="9"/>
      <c r="F22058" s="9"/>
      <c r="G22058" s="91" t="s">
        <v>3912</v>
      </c>
      <c r="H22058" s="91"/>
      <c r="I22058" s="91"/>
      <c r="J22058" s="91"/>
      <c r="K22058" s="28">
        <f>SUM(K22056:K22057)</f>
        <v>1.6600000000000001</v>
      </c>
    </row>
    <row r="22059" spans="1:11" ht="15" customHeight="1" x14ac:dyDescent="0.25">
      <c r="A22059" s="9"/>
      <c r="B22059" s="9"/>
      <c r="C22059" s="9"/>
      <c r="D22059" s="9"/>
      <c r="E22059" s="9"/>
      <c r="F22059" s="9"/>
      <c r="G22059" s="92" t="s">
        <v>3913</v>
      </c>
      <c r="H22059" s="92"/>
      <c r="I22059" s="92"/>
      <c r="J22059" s="92"/>
      <c r="K22059" s="29">
        <f>ROUND(SUM(K22054,K22058),2)</f>
        <v>1.93</v>
      </c>
    </row>
    <row r="22060" spans="1:11" ht="9.9499999999999993" customHeight="1" x14ac:dyDescent="0.25">
      <c r="A22060" s="9"/>
      <c r="B22060" s="9"/>
      <c r="C22060" s="9"/>
      <c r="D22060" s="9"/>
      <c r="E22060" s="9"/>
      <c r="F22060" s="9"/>
      <c r="G22060" s="100"/>
      <c r="H22060" s="100"/>
      <c r="I22060" s="100"/>
      <c r="J22060" s="100"/>
      <c r="K22060" s="100"/>
    </row>
    <row r="22061" spans="1:11" ht="20.100000000000001" customHeight="1" x14ac:dyDescent="0.25">
      <c r="A22061" s="99" t="s">
        <v>3823</v>
      </c>
      <c r="B22061" s="99"/>
      <c r="C22061" s="99"/>
      <c r="D22061" s="99"/>
      <c r="E22061" s="99"/>
      <c r="F22061" s="99"/>
      <c r="G22061" s="99"/>
      <c r="H22061" s="99"/>
      <c r="I22061" s="99"/>
      <c r="J22061" s="99"/>
      <c r="K22061" s="99"/>
    </row>
    <row r="22062" spans="1:11" ht="15" customHeight="1" x14ac:dyDescent="0.25">
      <c r="A22062" s="93" t="s">
        <v>3916</v>
      </c>
      <c r="B22062" s="93"/>
      <c r="C22062" s="93"/>
      <c r="D22062" s="94" t="s">
        <v>3</v>
      </c>
      <c r="E22062" s="94"/>
      <c r="F22062" s="23" t="s">
        <v>4</v>
      </c>
      <c r="G22062" s="94" t="s">
        <v>3894</v>
      </c>
      <c r="H22062" s="94"/>
      <c r="I22062" s="94" t="s">
        <v>3895</v>
      </c>
      <c r="J22062" s="94"/>
      <c r="K22062" s="23" t="s">
        <v>3896</v>
      </c>
    </row>
    <row r="22063" spans="1:11" ht="29.1" customHeight="1" x14ac:dyDescent="0.25">
      <c r="A22063" s="24" t="s">
        <v>3963</v>
      </c>
      <c r="B22063" s="95" t="s">
        <v>3964</v>
      </c>
      <c r="C22063" s="95"/>
      <c r="D22063" s="96" t="s">
        <v>20</v>
      </c>
      <c r="E22063" s="96"/>
      <c r="F22063" s="24" t="s">
        <v>3936</v>
      </c>
      <c r="G22063" s="97">
        <v>5.2258833999999998</v>
      </c>
      <c r="H22063" s="97"/>
      <c r="I22063" s="98">
        <v>8.9</v>
      </c>
      <c r="J22063" s="98"/>
      <c r="K22063" s="27">
        <f>TRUNC(TRUNC(G22063,8)*I22063,2)</f>
        <v>46.51</v>
      </c>
    </row>
    <row r="22064" spans="1:11" ht="29.1" customHeight="1" x14ac:dyDescent="0.25">
      <c r="A22064" s="24" t="s">
        <v>3965</v>
      </c>
      <c r="B22064" s="95" t="s">
        <v>3966</v>
      </c>
      <c r="C22064" s="95"/>
      <c r="D22064" s="96" t="s">
        <v>20</v>
      </c>
      <c r="E22064" s="96"/>
      <c r="F22064" s="24" t="s">
        <v>30</v>
      </c>
      <c r="G22064" s="97">
        <v>0.95392160000000004</v>
      </c>
      <c r="H22064" s="97"/>
      <c r="I22064" s="98">
        <v>32.76</v>
      </c>
      <c r="J22064" s="98"/>
      <c r="K22064" s="27">
        <f>TRUNC(TRUNC(G22064,8)*I22064,2)</f>
        <v>31.25</v>
      </c>
    </row>
    <row r="22065" spans="1:11" ht="21" customHeight="1" x14ac:dyDescent="0.25">
      <c r="A22065" s="24" t="s">
        <v>3967</v>
      </c>
      <c r="B22065" s="95" t="s">
        <v>3968</v>
      </c>
      <c r="C22065" s="95"/>
      <c r="D22065" s="96" t="s">
        <v>20</v>
      </c>
      <c r="E22065" s="96"/>
      <c r="F22065" s="24" t="s">
        <v>3936</v>
      </c>
      <c r="G22065" s="97">
        <v>5.2258833999999998</v>
      </c>
      <c r="H22065" s="97"/>
      <c r="I22065" s="98">
        <v>27.59</v>
      </c>
      <c r="J22065" s="98"/>
      <c r="K22065" s="27">
        <f>TRUNC(TRUNC(G22065,8)*I22065,2)</f>
        <v>144.18</v>
      </c>
    </row>
    <row r="22066" spans="1:11" ht="21" customHeight="1" x14ac:dyDescent="0.25">
      <c r="A22066" s="24" t="s">
        <v>3969</v>
      </c>
      <c r="B22066" s="95" t="s">
        <v>3970</v>
      </c>
      <c r="C22066" s="95"/>
      <c r="D22066" s="96" t="s">
        <v>20</v>
      </c>
      <c r="E22066" s="96"/>
      <c r="F22066" s="24" t="s">
        <v>30</v>
      </c>
      <c r="G22066" s="97">
        <v>0.95392160000000004</v>
      </c>
      <c r="H22066" s="97"/>
      <c r="I22066" s="98">
        <v>28.09</v>
      </c>
      <c r="J22066" s="98"/>
      <c r="K22066" s="27">
        <f>TRUNC(TRUNC(G22066,8)*I22066,2)</f>
        <v>26.79</v>
      </c>
    </row>
    <row r="22067" spans="1:11" ht="18" customHeight="1" x14ac:dyDescent="0.25">
      <c r="A22067" s="9"/>
      <c r="B22067" s="9"/>
      <c r="C22067" s="9"/>
      <c r="D22067" s="9"/>
      <c r="E22067" s="9"/>
      <c r="F22067" s="9"/>
      <c r="G22067" s="91" t="s">
        <v>3919</v>
      </c>
      <c r="H22067" s="91"/>
      <c r="I22067" s="91"/>
      <c r="J22067" s="91"/>
      <c r="K22067" s="28">
        <f>SUM(K22063:K22066)</f>
        <v>248.73</v>
      </c>
    </row>
    <row r="22068" spans="1:11" ht="15" customHeight="1" x14ac:dyDescent="0.25">
      <c r="A22068" s="93" t="s">
        <v>3893</v>
      </c>
      <c r="B22068" s="93"/>
      <c r="C22068" s="93"/>
      <c r="D22068" s="94" t="s">
        <v>3</v>
      </c>
      <c r="E22068" s="94"/>
      <c r="F22068" s="23" t="s">
        <v>4</v>
      </c>
      <c r="G22068" s="94" t="s">
        <v>3894</v>
      </c>
      <c r="H22068" s="94"/>
      <c r="I22068" s="94" t="s">
        <v>3895</v>
      </c>
      <c r="J22068" s="94"/>
      <c r="K22068" s="23" t="s">
        <v>3896</v>
      </c>
    </row>
    <row r="22069" spans="1:11" ht="21" customHeight="1" x14ac:dyDescent="0.25">
      <c r="A22069" s="24" t="s">
        <v>4048</v>
      </c>
      <c r="B22069" s="95" t="s">
        <v>4049</v>
      </c>
      <c r="C22069" s="95"/>
      <c r="D22069" s="96" t="s">
        <v>20</v>
      </c>
      <c r="E22069" s="96"/>
      <c r="F22069" s="24" t="s">
        <v>34</v>
      </c>
      <c r="G22069" s="97">
        <v>0.19980000000000001</v>
      </c>
      <c r="H22069" s="97"/>
      <c r="I22069" s="98">
        <v>206.17</v>
      </c>
      <c r="J22069" s="98"/>
      <c r="K22069" s="27">
        <f>TRUNC(TRUNC(G22069,8)*I22069,2)</f>
        <v>41.19</v>
      </c>
    </row>
    <row r="22070" spans="1:11" ht="15" customHeight="1" x14ac:dyDescent="0.25">
      <c r="A22070" s="24" t="s">
        <v>3955</v>
      </c>
      <c r="B22070" s="95" t="s">
        <v>3956</v>
      </c>
      <c r="C22070" s="95"/>
      <c r="D22070" s="96" t="s">
        <v>20</v>
      </c>
      <c r="E22070" s="96"/>
      <c r="F22070" s="24" t="s">
        <v>3903</v>
      </c>
      <c r="G22070" s="97">
        <v>3.6695999999999999E-2</v>
      </c>
      <c r="H22070" s="97"/>
      <c r="I22070" s="98">
        <v>19.37</v>
      </c>
      <c r="J22070" s="98"/>
      <c r="K22070" s="27">
        <f>TRUNC(TRUNC(G22070,8)*I22070,2)</f>
        <v>0.71</v>
      </c>
    </row>
    <row r="22071" spans="1:11" ht="21" customHeight="1" x14ac:dyDescent="0.25">
      <c r="A22071" s="24" t="s">
        <v>4050</v>
      </c>
      <c r="B22071" s="95" t="s">
        <v>4051</v>
      </c>
      <c r="C22071" s="95"/>
      <c r="D22071" s="96" t="s">
        <v>20</v>
      </c>
      <c r="E22071" s="96"/>
      <c r="F22071" s="24" t="s">
        <v>84</v>
      </c>
      <c r="G22071" s="97">
        <v>7.48</v>
      </c>
      <c r="H22071" s="97"/>
      <c r="I22071" s="98">
        <v>3.9</v>
      </c>
      <c r="J22071" s="98"/>
      <c r="K22071" s="27">
        <f>TRUNC(TRUNC(G22071,8)*I22071,2)</f>
        <v>29.17</v>
      </c>
    </row>
    <row r="22072" spans="1:11" ht="15" customHeight="1" x14ac:dyDescent="0.25">
      <c r="A22072" s="9"/>
      <c r="B22072" s="9"/>
      <c r="C22072" s="9"/>
      <c r="D22072" s="9"/>
      <c r="E22072" s="9"/>
      <c r="F22072" s="9"/>
      <c r="G22072" s="91" t="s">
        <v>3906</v>
      </c>
      <c r="H22072" s="91"/>
      <c r="I22072" s="91"/>
      <c r="J22072" s="91"/>
      <c r="K22072" s="28">
        <f>SUM(K22069:K22071)</f>
        <v>71.069999999999993</v>
      </c>
    </row>
    <row r="22073" spans="1:11" ht="15" customHeight="1" x14ac:dyDescent="0.25">
      <c r="A22073" s="93" t="s">
        <v>3907</v>
      </c>
      <c r="B22073" s="93"/>
      <c r="C22073" s="93"/>
      <c r="D22073" s="94" t="s">
        <v>3</v>
      </c>
      <c r="E22073" s="94"/>
      <c r="F22073" s="23" t="s">
        <v>4</v>
      </c>
      <c r="G22073" s="94" t="s">
        <v>3894</v>
      </c>
      <c r="H22073" s="94"/>
      <c r="I22073" s="94" t="s">
        <v>3895</v>
      </c>
      <c r="J22073" s="94"/>
      <c r="K22073" s="23" t="s">
        <v>3896</v>
      </c>
    </row>
    <row r="22074" spans="1:11" ht="15" customHeight="1" x14ac:dyDescent="0.25">
      <c r="A22074" s="24" t="s">
        <v>3971</v>
      </c>
      <c r="B22074" s="95" t="s">
        <v>3972</v>
      </c>
      <c r="C22074" s="95"/>
      <c r="D22074" s="96" t="s">
        <v>20</v>
      </c>
      <c r="E22074" s="96"/>
      <c r="F22074" s="24" t="s">
        <v>2056</v>
      </c>
      <c r="G22074" s="97">
        <v>2.3251949999999999</v>
      </c>
      <c r="H22074" s="97"/>
      <c r="I22074" s="98">
        <v>32.69</v>
      </c>
      <c r="J22074" s="98"/>
      <c r="K22074" s="27">
        <f>TRUNC(TRUNC(G22074,8)*I22074,2)</f>
        <v>76.010000000000005</v>
      </c>
    </row>
    <row r="22075" spans="1:11" ht="15" customHeight="1" x14ac:dyDescent="0.25">
      <c r="A22075" s="24" t="s">
        <v>3910</v>
      </c>
      <c r="B22075" s="95" t="s">
        <v>3911</v>
      </c>
      <c r="C22075" s="95"/>
      <c r="D22075" s="96" t="s">
        <v>20</v>
      </c>
      <c r="E22075" s="96"/>
      <c r="F22075" s="24" t="s">
        <v>2056</v>
      </c>
      <c r="G22075" s="97">
        <v>17.010999999999999</v>
      </c>
      <c r="H22075" s="97"/>
      <c r="I22075" s="98">
        <v>24.94</v>
      </c>
      <c r="J22075" s="98"/>
      <c r="K22075" s="27">
        <f>TRUNC(TRUNC(G22075,8)*I22075,2)</f>
        <v>424.25</v>
      </c>
    </row>
    <row r="22076" spans="1:11" ht="18" customHeight="1" x14ac:dyDescent="0.25">
      <c r="A22076" s="9"/>
      <c r="B22076" s="9"/>
      <c r="C22076" s="9"/>
      <c r="D22076" s="9"/>
      <c r="E22076" s="9"/>
      <c r="F22076" s="9"/>
      <c r="G22076" s="91" t="s">
        <v>3912</v>
      </c>
      <c r="H22076" s="91"/>
      <c r="I22076" s="91"/>
      <c r="J22076" s="91"/>
      <c r="K22076" s="28">
        <f>SUM(K22074:K22075)</f>
        <v>500.26</v>
      </c>
    </row>
    <row r="22077" spans="1:11" ht="15" customHeight="1" x14ac:dyDescent="0.25">
      <c r="A22077" s="93" t="s">
        <v>3922</v>
      </c>
      <c r="B22077" s="93"/>
      <c r="C22077" s="93"/>
      <c r="D22077" s="94" t="s">
        <v>3</v>
      </c>
      <c r="E22077" s="94"/>
      <c r="F22077" s="23" t="s">
        <v>4</v>
      </c>
      <c r="G22077" s="94" t="s">
        <v>3894</v>
      </c>
      <c r="H22077" s="94"/>
      <c r="I22077" s="94" t="s">
        <v>3895</v>
      </c>
      <c r="J22077" s="94"/>
      <c r="K22077" s="23" t="s">
        <v>3896</v>
      </c>
    </row>
    <row r="22078" spans="1:11" ht="29.1" customHeight="1" x14ac:dyDescent="0.25">
      <c r="A22078" s="24" t="s">
        <v>4052</v>
      </c>
      <c r="B22078" s="95" t="s">
        <v>4053</v>
      </c>
      <c r="C22078" s="95"/>
      <c r="D22078" s="96" t="s">
        <v>20</v>
      </c>
      <c r="E22078" s="96"/>
      <c r="F22078" s="24" t="s">
        <v>34</v>
      </c>
      <c r="G22078" s="97">
        <v>0.66502459999999997</v>
      </c>
      <c r="H22078" s="97"/>
      <c r="I22078" s="98">
        <v>619.19000000000005</v>
      </c>
      <c r="J22078" s="98"/>
      <c r="K22078" s="27">
        <f>TRUNC(TRUNC(G22078,8)*I22078,2)</f>
        <v>411.77</v>
      </c>
    </row>
    <row r="22079" spans="1:11" ht="21" customHeight="1" x14ac:dyDescent="0.25">
      <c r="A22079" s="24" t="s">
        <v>95</v>
      </c>
      <c r="B22079" s="95" t="s">
        <v>96</v>
      </c>
      <c r="C22079" s="95"/>
      <c r="D22079" s="96" t="s">
        <v>20</v>
      </c>
      <c r="E22079" s="96"/>
      <c r="F22079" s="24" t="s">
        <v>16</v>
      </c>
      <c r="G22079" s="97">
        <v>0.48</v>
      </c>
      <c r="H22079" s="97"/>
      <c r="I22079" s="98">
        <v>176.85</v>
      </c>
      <c r="J22079" s="98"/>
      <c r="K22079" s="27">
        <f>TRUNC(TRUNC(G22079,8)*I22079,2)</f>
        <v>84.88</v>
      </c>
    </row>
    <row r="22080" spans="1:11" ht="15" customHeight="1" x14ac:dyDescent="0.25">
      <c r="A22080" s="9"/>
      <c r="B22080" s="9"/>
      <c r="C22080" s="9"/>
      <c r="D22080" s="9"/>
      <c r="E22080" s="9"/>
      <c r="F22080" s="9"/>
      <c r="G22080" s="91" t="s">
        <v>3933</v>
      </c>
      <c r="H22080" s="91"/>
      <c r="I22080" s="91"/>
      <c r="J22080" s="91"/>
      <c r="K22080" s="28">
        <f>SUM(K22078:K22079)</f>
        <v>496.65</v>
      </c>
    </row>
    <row r="22081" spans="1:11" ht="15" customHeight="1" x14ac:dyDescent="0.25">
      <c r="A22081" s="9"/>
      <c r="B22081" s="9"/>
      <c r="C22081" s="9"/>
      <c r="D22081" s="9"/>
      <c r="E22081" s="9"/>
      <c r="F22081" s="9"/>
      <c r="G22081" s="92" t="s">
        <v>3913</v>
      </c>
      <c r="H22081" s="92"/>
      <c r="I22081" s="92"/>
      <c r="J22081" s="92"/>
      <c r="K22081" s="29">
        <f>ROUND(SUM(K22067,K22072,K22076,K22080),2)</f>
        <v>1316.71</v>
      </c>
    </row>
    <row r="22082" spans="1:11" ht="9.9499999999999993" customHeight="1" x14ac:dyDescent="0.25">
      <c r="A22082" s="9"/>
      <c r="B22082" s="9"/>
      <c r="C22082" s="9"/>
      <c r="D22082" s="9"/>
      <c r="E22082" s="9"/>
      <c r="F22082" s="9"/>
      <c r="G22082" s="100"/>
      <c r="H22082" s="100"/>
      <c r="I22082" s="100"/>
      <c r="J22082" s="100"/>
      <c r="K22082" s="100"/>
    </row>
    <row r="22083" spans="1:11" ht="20.100000000000001" customHeight="1" x14ac:dyDescent="0.25">
      <c r="A22083" s="99" t="s">
        <v>3824</v>
      </c>
      <c r="B22083" s="99"/>
      <c r="C22083" s="99"/>
      <c r="D22083" s="99"/>
      <c r="E22083" s="99"/>
      <c r="F22083" s="99"/>
      <c r="G22083" s="99"/>
      <c r="H22083" s="99"/>
      <c r="I22083" s="99"/>
      <c r="J22083" s="99"/>
      <c r="K22083" s="99"/>
    </row>
    <row r="22084" spans="1:11" ht="15" customHeight="1" x14ac:dyDescent="0.25">
      <c r="A22084" s="93" t="s">
        <v>3893</v>
      </c>
      <c r="B22084" s="93"/>
      <c r="C22084" s="93"/>
      <c r="D22084" s="94" t="s">
        <v>3</v>
      </c>
      <c r="E22084" s="94"/>
      <c r="F22084" s="23" t="s">
        <v>4</v>
      </c>
      <c r="G22084" s="94" t="s">
        <v>3894</v>
      </c>
      <c r="H22084" s="94"/>
      <c r="I22084" s="94" t="s">
        <v>3895</v>
      </c>
      <c r="J22084" s="94"/>
      <c r="K22084" s="23" t="s">
        <v>3896</v>
      </c>
    </row>
    <row r="22085" spans="1:11" ht="29.1" customHeight="1" x14ac:dyDescent="0.25">
      <c r="A22085" s="24" t="s">
        <v>4054</v>
      </c>
      <c r="B22085" s="95" t="s">
        <v>4055</v>
      </c>
      <c r="C22085" s="95"/>
      <c r="D22085" s="96" t="s">
        <v>20</v>
      </c>
      <c r="E22085" s="96"/>
      <c r="F22085" s="24" t="s">
        <v>34</v>
      </c>
      <c r="G22085" s="97">
        <v>0.18468999999999999</v>
      </c>
      <c r="H22085" s="97"/>
      <c r="I22085" s="98">
        <v>517.16999999999996</v>
      </c>
      <c r="J22085" s="98"/>
      <c r="K22085" s="27">
        <f t="shared" ref="K22085:K22090" si="171">ROUND(ROUND(G22085,8)*I22085,2)</f>
        <v>95.52</v>
      </c>
    </row>
    <row r="22086" spans="1:11" ht="21" customHeight="1" x14ac:dyDescent="0.25">
      <c r="A22086" s="24" t="s">
        <v>4056</v>
      </c>
      <c r="B22086" s="95" t="s">
        <v>4057</v>
      </c>
      <c r="C22086" s="95"/>
      <c r="D22086" s="96" t="s">
        <v>20</v>
      </c>
      <c r="E22086" s="96"/>
      <c r="F22086" s="24" t="s">
        <v>2057</v>
      </c>
      <c r="G22086" s="97">
        <v>3.1900000000000001E-3</v>
      </c>
      <c r="H22086" s="97"/>
      <c r="I22086" s="98">
        <v>8.98</v>
      </c>
      <c r="J22086" s="98"/>
      <c r="K22086" s="27">
        <f t="shared" si="171"/>
        <v>0.03</v>
      </c>
    </row>
    <row r="22087" spans="1:11" ht="15" customHeight="1" x14ac:dyDescent="0.25">
      <c r="A22087" s="24" t="s">
        <v>3955</v>
      </c>
      <c r="B22087" s="95" t="s">
        <v>3956</v>
      </c>
      <c r="C22087" s="95"/>
      <c r="D22087" s="96" t="s">
        <v>20</v>
      </c>
      <c r="E22087" s="96"/>
      <c r="F22087" s="24" t="s">
        <v>3903</v>
      </c>
      <c r="G22087" s="97">
        <v>4.4999999999999998E-2</v>
      </c>
      <c r="H22087" s="97"/>
      <c r="I22087" s="98">
        <v>19.37</v>
      </c>
      <c r="J22087" s="98"/>
      <c r="K22087" s="27">
        <f t="shared" si="171"/>
        <v>0.87</v>
      </c>
    </row>
    <row r="22088" spans="1:11" ht="21" customHeight="1" x14ac:dyDescent="0.25">
      <c r="A22088" s="24" t="s">
        <v>4050</v>
      </c>
      <c r="B22088" s="95" t="s">
        <v>4051</v>
      </c>
      <c r="C22088" s="95"/>
      <c r="D22088" s="96" t="s">
        <v>20</v>
      </c>
      <c r="E22088" s="96"/>
      <c r="F22088" s="24" t="s">
        <v>84</v>
      </c>
      <c r="G22088" s="97">
        <v>0.46875</v>
      </c>
      <c r="H22088" s="97"/>
      <c r="I22088" s="98">
        <v>3.9</v>
      </c>
      <c r="J22088" s="98"/>
      <c r="K22088" s="27">
        <f t="shared" si="171"/>
        <v>1.83</v>
      </c>
    </row>
    <row r="22089" spans="1:11" ht="21" customHeight="1" x14ac:dyDescent="0.25">
      <c r="A22089" s="24" t="s">
        <v>4058</v>
      </c>
      <c r="B22089" s="95" t="s">
        <v>4059</v>
      </c>
      <c r="C22089" s="95"/>
      <c r="D22089" s="96" t="s">
        <v>20</v>
      </c>
      <c r="E22089" s="96"/>
      <c r="F22089" s="24" t="s">
        <v>84</v>
      </c>
      <c r="G22089" s="97">
        <v>0.375</v>
      </c>
      <c r="H22089" s="97"/>
      <c r="I22089" s="98">
        <v>2.69</v>
      </c>
      <c r="J22089" s="98"/>
      <c r="K22089" s="27">
        <f t="shared" si="171"/>
        <v>1.01</v>
      </c>
    </row>
    <row r="22090" spans="1:11" ht="29.1" customHeight="1" x14ac:dyDescent="0.25">
      <c r="A22090" s="24" t="s">
        <v>4060</v>
      </c>
      <c r="B22090" s="95" t="s">
        <v>4061</v>
      </c>
      <c r="C22090" s="95"/>
      <c r="D22090" s="96" t="s">
        <v>20</v>
      </c>
      <c r="E22090" s="96"/>
      <c r="F22090" s="24" t="s">
        <v>16</v>
      </c>
      <c r="G22090" s="97">
        <v>1.07</v>
      </c>
      <c r="H22090" s="97"/>
      <c r="I22090" s="98">
        <v>23.81</v>
      </c>
      <c r="J22090" s="98"/>
      <c r="K22090" s="27">
        <f t="shared" si="171"/>
        <v>25.48</v>
      </c>
    </row>
    <row r="22091" spans="1:11" ht="15" customHeight="1" x14ac:dyDescent="0.25">
      <c r="A22091" s="9"/>
      <c r="B22091" s="9"/>
      <c r="C22091" s="9"/>
      <c r="D22091" s="9"/>
      <c r="E22091" s="9"/>
      <c r="F22091" s="9"/>
      <c r="G22091" s="91" t="s">
        <v>3906</v>
      </c>
      <c r="H22091" s="91"/>
      <c r="I22091" s="91"/>
      <c r="J22091" s="91"/>
      <c r="K22091" s="28">
        <f>SUM(K22085:K22090)</f>
        <v>124.74000000000001</v>
      </c>
    </row>
    <row r="22092" spans="1:11" ht="15" customHeight="1" x14ac:dyDescent="0.25">
      <c r="A22092" s="93" t="s">
        <v>3907</v>
      </c>
      <c r="B22092" s="93"/>
      <c r="C22092" s="93"/>
      <c r="D22092" s="94" t="s">
        <v>3</v>
      </c>
      <c r="E22092" s="94"/>
      <c r="F22092" s="23" t="s">
        <v>4</v>
      </c>
      <c r="G22092" s="94" t="s">
        <v>3894</v>
      </c>
      <c r="H22092" s="94"/>
      <c r="I22092" s="94" t="s">
        <v>3895</v>
      </c>
      <c r="J22092" s="94"/>
      <c r="K22092" s="23" t="s">
        <v>3896</v>
      </c>
    </row>
    <row r="22093" spans="1:11" ht="21" customHeight="1" x14ac:dyDescent="0.25">
      <c r="A22093" s="24" t="s">
        <v>3908</v>
      </c>
      <c r="B22093" s="95" t="s">
        <v>3909</v>
      </c>
      <c r="C22093" s="95"/>
      <c r="D22093" s="96" t="s">
        <v>20</v>
      </c>
      <c r="E22093" s="96"/>
      <c r="F22093" s="24" t="s">
        <v>2056</v>
      </c>
      <c r="G22093" s="97">
        <v>0.13009999999999999</v>
      </c>
      <c r="H22093" s="97"/>
      <c r="I22093" s="98">
        <v>32.24</v>
      </c>
      <c r="J22093" s="98"/>
      <c r="K22093" s="27">
        <f>ROUND(ROUND(G22093,8)*I22093,2)</f>
        <v>4.1900000000000004</v>
      </c>
    </row>
    <row r="22094" spans="1:11" ht="15" customHeight="1" x14ac:dyDescent="0.25">
      <c r="A22094" s="24" t="s">
        <v>3971</v>
      </c>
      <c r="B22094" s="95" t="s">
        <v>3972</v>
      </c>
      <c r="C22094" s="95"/>
      <c r="D22094" s="96" t="s">
        <v>20</v>
      </c>
      <c r="E22094" s="96"/>
      <c r="F22094" s="24" t="s">
        <v>2056</v>
      </c>
      <c r="G22094" s="97">
        <v>8.7400000000000005E-2</v>
      </c>
      <c r="H22094" s="97"/>
      <c r="I22094" s="98">
        <v>32.69</v>
      </c>
      <c r="J22094" s="98"/>
      <c r="K22094" s="27">
        <f>ROUND(ROUND(G22094,8)*I22094,2)</f>
        <v>2.86</v>
      </c>
    </row>
    <row r="22095" spans="1:11" ht="15" customHeight="1" x14ac:dyDescent="0.25">
      <c r="A22095" s="24" t="s">
        <v>3910</v>
      </c>
      <c r="B22095" s="95" t="s">
        <v>3911</v>
      </c>
      <c r="C22095" s="95"/>
      <c r="D22095" s="96" t="s">
        <v>20</v>
      </c>
      <c r="E22095" s="96"/>
      <c r="F22095" s="24" t="s">
        <v>2056</v>
      </c>
      <c r="G22095" s="97">
        <v>0.21759999999999999</v>
      </c>
      <c r="H22095" s="97"/>
      <c r="I22095" s="98">
        <v>24.94</v>
      </c>
      <c r="J22095" s="98"/>
      <c r="K22095" s="27">
        <f>ROUND(ROUND(G22095,8)*I22095,2)</f>
        <v>5.43</v>
      </c>
    </row>
    <row r="22096" spans="1:11" ht="18" customHeight="1" x14ac:dyDescent="0.25">
      <c r="A22096" s="9"/>
      <c r="B22096" s="9"/>
      <c r="C22096" s="9"/>
      <c r="D22096" s="9"/>
      <c r="E22096" s="9"/>
      <c r="F22096" s="9"/>
      <c r="G22096" s="91" t="s">
        <v>3912</v>
      </c>
      <c r="H22096" s="91"/>
      <c r="I22096" s="91"/>
      <c r="J22096" s="91"/>
      <c r="K22096" s="28">
        <f>SUM(K22093:K22095)</f>
        <v>12.48</v>
      </c>
    </row>
    <row r="22097" spans="1:11" ht="15" customHeight="1" x14ac:dyDescent="0.25">
      <c r="A22097" s="93" t="s">
        <v>3922</v>
      </c>
      <c r="B22097" s="93"/>
      <c r="C22097" s="93"/>
      <c r="D22097" s="94" t="s">
        <v>3</v>
      </c>
      <c r="E22097" s="94"/>
      <c r="F22097" s="23" t="s">
        <v>4</v>
      </c>
      <c r="G22097" s="94" t="s">
        <v>3894</v>
      </c>
      <c r="H22097" s="94"/>
      <c r="I22097" s="94" t="s">
        <v>3895</v>
      </c>
      <c r="J22097" s="94"/>
      <c r="K22097" s="23" t="s">
        <v>3896</v>
      </c>
    </row>
    <row r="22098" spans="1:11" ht="29.1" customHeight="1" x14ac:dyDescent="0.25">
      <c r="A22098" s="24" t="s">
        <v>4062</v>
      </c>
      <c r="B22098" s="95" t="s">
        <v>4063</v>
      </c>
      <c r="C22098" s="95"/>
      <c r="D22098" s="96" t="s">
        <v>20</v>
      </c>
      <c r="E22098" s="96"/>
      <c r="F22098" s="24" t="s">
        <v>3903</v>
      </c>
      <c r="G22098" s="97">
        <v>1.23E-2</v>
      </c>
      <c r="H22098" s="97"/>
      <c r="I22098" s="98">
        <v>23.44</v>
      </c>
      <c r="J22098" s="98"/>
      <c r="K22098" s="27">
        <f>ROUND(ROUND(G22098,8)*I22098,2)</f>
        <v>0.28999999999999998</v>
      </c>
    </row>
    <row r="22099" spans="1:11" ht="21" customHeight="1" x14ac:dyDescent="0.25">
      <c r="A22099" s="24" t="s">
        <v>4064</v>
      </c>
      <c r="B22099" s="95" t="s">
        <v>4065</v>
      </c>
      <c r="C22099" s="95"/>
      <c r="D22099" s="96" t="s">
        <v>4066</v>
      </c>
      <c r="E22099" s="96"/>
      <c r="F22099" s="24" t="s">
        <v>26</v>
      </c>
      <c r="G22099" s="97">
        <v>4</v>
      </c>
      <c r="H22099" s="97"/>
      <c r="I22099" s="98">
        <v>5.76</v>
      </c>
      <c r="J22099" s="98"/>
      <c r="K22099" s="27">
        <f>ROUND(ROUND(G22099,8)*I22099,2)</f>
        <v>23.04</v>
      </c>
    </row>
    <row r="22100" spans="1:11" ht="15" customHeight="1" x14ac:dyDescent="0.25">
      <c r="A22100" s="9"/>
      <c r="B22100" s="9"/>
      <c r="C22100" s="9"/>
      <c r="D22100" s="9"/>
      <c r="E22100" s="9"/>
      <c r="F22100" s="9"/>
      <c r="G22100" s="91" t="s">
        <v>3933</v>
      </c>
      <c r="H22100" s="91"/>
      <c r="I22100" s="91"/>
      <c r="J22100" s="91"/>
      <c r="K22100" s="28">
        <f>SUM(K22098:K22099)</f>
        <v>23.33</v>
      </c>
    </row>
    <row r="22101" spans="1:11" ht="15" customHeight="1" x14ac:dyDescent="0.25">
      <c r="A22101" s="9"/>
      <c r="B22101" s="9"/>
      <c r="C22101" s="9"/>
      <c r="D22101" s="9"/>
      <c r="E22101" s="9"/>
      <c r="F22101" s="9"/>
      <c r="G22101" s="92" t="s">
        <v>3913</v>
      </c>
      <c r="H22101" s="92"/>
      <c r="I22101" s="92"/>
      <c r="J22101" s="92"/>
      <c r="K22101" s="29">
        <f>ROUND(SUM(K22091,K22096,K22100),2)</f>
        <v>160.55000000000001</v>
      </c>
    </row>
    <row r="22102" spans="1:11" ht="9.9499999999999993" customHeight="1" x14ac:dyDescent="0.25">
      <c r="A22102" s="9"/>
      <c r="B22102" s="9"/>
      <c r="C22102" s="9"/>
      <c r="D22102" s="9"/>
      <c r="E22102" s="9"/>
      <c r="F22102" s="9"/>
      <c r="G22102" s="100"/>
      <c r="H22102" s="100"/>
      <c r="I22102" s="100"/>
      <c r="J22102" s="100"/>
      <c r="K22102" s="100"/>
    </row>
    <row r="22103" spans="1:11" ht="20.100000000000001" customHeight="1" x14ac:dyDescent="0.25">
      <c r="A22103" s="99" t="s">
        <v>3825</v>
      </c>
      <c r="B22103" s="99"/>
      <c r="C22103" s="99"/>
      <c r="D22103" s="99"/>
      <c r="E22103" s="99"/>
      <c r="F22103" s="99"/>
      <c r="G22103" s="99"/>
      <c r="H22103" s="99"/>
      <c r="I22103" s="99"/>
      <c r="J22103" s="99"/>
      <c r="K22103" s="99"/>
    </row>
    <row r="22104" spans="1:11" ht="15" customHeight="1" x14ac:dyDescent="0.25">
      <c r="A22104" s="93" t="s">
        <v>3893</v>
      </c>
      <c r="B22104" s="93"/>
      <c r="C22104" s="93"/>
      <c r="D22104" s="94" t="s">
        <v>3</v>
      </c>
      <c r="E22104" s="94"/>
      <c r="F22104" s="23" t="s">
        <v>4</v>
      </c>
      <c r="G22104" s="94" t="s">
        <v>3894</v>
      </c>
      <c r="H22104" s="94"/>
      <c r="I22104" s="94" t="s">
        <v>3895</v>
      </c>
      <c r="J22104" s="94"/>
      <c r="K22104" s="23" t="s">
        <v>3896</v>
      </c>
    </row>
    <row r="22105" spans="1:11" ht="45.95" customHeight="1" x14ac:dyDescent="0.25">
      <c r="A22105" s="24" t="s">
        <v>4073</v>
      </c>
      <c r="B22105" s="95" t="s">
        <v>4074</v>
      </c>
      <c r="C22105" s="95"/>
      <c r="D22105" s="96" t="s">
        <v>20</v>
      </c>
      <c r="E22105" s="96"/>
      <c r="F22105" s="24" t="s">
        <v>26</v>
      </c>
      <c r="G22105" s="97">
        <v>1</v>
      </c>
      <c r="H22105" s="97"/>
      <c r="I22105" s="98">
        <v>1235.9100000000001</v>
      </c>
      <c r="J22105" s="98"/>
      <c r="K22105" s="27">
        <f>TRUNC(TRUNC(G22105,8)*I22105,2)</f>
        <v>1235.9100000000001</v>
      </c>
    </row>
    <row r="22106" spans="1:11" ht="21" customHeight="1" x14ac:dyDescent="0.25">
      <c r="A22106" s="24" t="s">
        <v>4075</v>
      </c>
      <c r="B22106" s="95" t="s">
        <v>4076</v>
      </c>
      <c r="C22106" s="95"/>
      <c r="D22106" s="96" t="s">
        <v>20</v>
      </c>
      <c r="E22106" s="96"/>
      <c r="F22106" s="24" t="s">
        <v>34</v>
      </c>
      <c r="G22106" s="97">
        <v>1.1999999999999999E-3</v>
      </c>
      <c r="H22106" s="97"/>
      <c r="I22106" s="98">
        <v>205.09</v>
      </c>
      <c r="J22106" s="98"/>
      <c r="K22106" s="27">
        <f>TRUNC(TRUNC(G22106,8)*I22106,2)</f>
        <v>0.24</v>
      </c>
    </row>
    <row r="22107" spans="1:11" ht="15" customHeight="1" x14ac:dyDescent="0.25">
      <c r="A22107" s="9"/>
      <c r="B22107" s="9"/>
      <c r="C22107" s="9"/>
      <c r="D22107" s="9"/>
      <c r="E22107" s="9"/>
      <c r="F22107" s="9"/>
      <c r="G22107" s="91" t="s">
        <v>3906</v>
      </c>
      <c r="H22107" s="91"/>
      <c r="I22107" s="91"/>
      <c r="J22107" s="91"/>
      <c r="K22107" s="28">
        <f>SUM(K22105:K22106)</f>
        <v>1236.1500000000001</v>
      </c>
    </row>
    <row r="22108" spans="1:11" ht="15" customHeight="1" x14ac:dyDescent="0.25">
      <c r="A22108" s="93" t="s">
        <v>3907</v>
      </c>
      <c r="B22108" s="93"/>
      <c r="C22108" s="93"/>
      <c r="D22108" s="94" t="s">
        <v>3</v>
      </c>
      <c r="E22108" s="94"/>
      <c r="F22108" s="23" t="s">
        <v>4</v>
      </c>
      <c r="G22108" s="94" t="s">
        <v>3894</v>
      </c>
      <c r="H22108" s="94"/>
      <c r="I22108" s="94" t="s">
        <v>3895</v>
      </c>
      <c r="J22108" s="94"/>
      <c r="K22108" s="23" t="s">
        <v>3896</v>
      </c>
    </row>
    <row r="22109" spans="1:11" ht="15" customHeight="1" x14ac:dyDescent="0.25">
      <c r="A22109" s="24" t="s">
        <v>3971</v>
      </c>
      <c r="B22109" s="95" t="s">
        <v>3972</v>
      </c>
      <c r="C22109" s="95"/>
      <c r="D22109" s="96" t="s">
        <v>20</v>
      </c>
      <c r="E22109" s="96"/>
      <c r="F22109" s="24" t="s">
        <v>2056</v>
      </c>
      <c r="G22109" s="97">
        <v>0.86809999999999998</v>
      </c>
      <c r="H22109" s="97"/>
      <c r="I22109" s="98">
        <v>32.69</v>
      </c>
      <c r="J22109" s="98"/>
      <c r="K22109" s="27">
        <f>TRUNC(TRUNC(G22109,8)*I22109,2)</f>
        <v>28.37</v>
      </c>
    </row>
    <row r="22110" spans="1:11" ht="15" customHeight="1" x14ac:dyDescent="0.25">
      <c r="A22110" s="24" t="s">
        <v>3910</v>
      </c>
      <c r="B22110" s="95" t="s">
        <v>3911</v>
      </c>
      <c r="C22110" s="95"/>
      <c r="D22110" s="96" t="s">
        <v>20</v>
      </c>
      <c r="E22110" s="96"/>
      <c r="F22110" s="24" t="s">
        <v>2056</v>
      </c>
      <c r="G22110" s="97">
        <v>0.57869999999999999</v>
      </c>
      <c r="H22110" s="97"/>
      <c r="I22110" s="98">
        <v>24.94</v>
      </c>
      <c r="J22110" s="98"/>
      <c r="K22110" s="27">
        <f>TRUNC(TRUNC(G22110,8)*I22110,2)</f>
        <v>14.43</v>
      </c>
    </row>
    <row r="22111" spans="1:11" ht="18" customHeight="1" x14ac:dyDescent="0.25">
      <c r="A22111" s="9"/>
      <c r="B22111" s="9"/>
      <c r="C22111" s="9"/>
      <c r="D22111" s="9"/>
      <c r="E22111" s="9"/>
      <c r="F22111" s="9"/>
      <c r="G22111" s="91" t="s">
        <v>3912</v>
      </c>
      <c r="H22111" s="91"/>
      <c r="I22111" s="91"/>
      <c r="J22111" s="91"/>
      <c r="K22111" s="28">
        <f>SUM(K22109:K22110)</f>
        <v>42.8</v>
      </c>
    </row>
    <row r="22112" spans="1:11" ht="15" customHeight="1" x14ac:dyDescent="0.25">
      <c r="A22112" s="93" t="s">
        <v>3922</v>
      </c>
      <c r="B22112" s="93"/>
      <c r="C22112" s="93"/>
      <c r="D22112" s="94" t="s">
        <v>3</v>
      </c>
      <c r="E22112" s="94"/>
      <c r="F22112" s="23" t="s">
        <v>4</v>
      </c>
      <c r="G22112" s="94" t="s">
        <v>3894</v>
      </c>
      <c r="H22112" s="94"/>
      <c r="I22112" s="94" t="s">
        <v>3895</v>
      </c>
      <c r="J22112" s="94"/>
      <c r="K22112" s="23" t="s">
        <v>3896</v>
      </c>
    </row>
    <row r="22113" spans="1:11" ht="29.1" customHeight="1" x14ac:dyDescent="0.25">
      <c r="A22113" s="24" t="s">
        <v>4077</v>
      </c>
      <c r="B22113" s="95" t="s">
        <v>4078</v>
      </c>
      <c r="C22113" s="95"/>
      <c r="D22113" s="96" t="s">
        <v>20</v>
      </c>
      <c r="E22113" s="96"/>
      <c r="F22113" s="24" t="s">
        <v>34</v>
      </c>
      <c r="G22113" s="97">
        <v>2.2200000000000001E-2</v>
      </c>
      <c r="H22113" s="97"/>
      <c r="I22113" s="98">
        <v>924.6</v>
      </c>
      <c r="J22113" s="98"/>
      <c r="K22113" s="27">
        <f>TRUNC(TRUNC(G22113,8)*I22113,2)</f>
        <v>20.52</v>
      </c>
    </row>
    <row r="22114" spans="1:11" ht="15" customHeight="1" x14ac:dyDescent="0.25">
      <c r="A22114" s="9"/>
      <c r="B22114" s="9"/>
      <c r="C22114" s="9"/>
      <c r="D22114" s="9"/>
      <c r="E22114" s="9"/>
      <c r="F22114" s="9"/>
      <c r="G22114" s="91" t="s">
        <v>3933</v>
      </c>
      <c r="H22114" s="91"/>
      <c r="I22114" s="91"/>
      <c r="J22114" s="91"/>
      <c r="K22114" s="28">
        <f>SUM(K22113:K22113)</f>
        <v>20.52</v>
      </c>
    </row>
    <row r="22115" spans="1:11" ht="15" customHeight="1" x14ac:dyDescent="0.25">
      <c r="A22115" s="9"/>
      <c r="B22115" s="9"/>
      <c r="C22115" s="9"/>
      <c r="D22115" s="9"/>
      <c r="E22115" s="9"/>
      <c r="F22115" s="9"/>
      <c r="G22115" s="92" t="s">
        <v>3913</v>
      </c>
      <c r="H22115" s="92"/>
      <c r="I22115" s="92"/>
      <c r="J22115" s="92"/>
      <c r="K22115" s="29">
        <f>ROUND(SUM(K22107,K22111,K22114),2)</f>
        <v>1299.47</v>
      </c>
    </row>
    <row r="22116" spans="1:11" ht="9.9499999999999993" customHeight="1" x14ac:dyDescent="0.25">
      <c r="A22116" s="9"/>
      <c r="B22116" s="9"/>
      <c r="C22116" s="9"/>
      <c r="D22116" s="9"/>
      <c r="E22116" s="9"/>
      <c r="F22116" s="9"/>
      <c r="G22116" s="100"/>
      <c r="H22116" s="100"/>
      <c r="I22116" s="100"/>
      <c r="J22116" s="100"/>
      <c r="K22116" s="100"/>
    </row>
    <row r="22117" spans="1:11" ht="20.100000000000001" customHeight="1" x14ac:dyDescent="0.25">
      <c r="A22117" s="99" t="s">
        <v>3826</v>
      </c>
      <c r="B22117" s="99"/>
      <c r="C22117" s="99"/>
      <c r="D22117" s="99"/>
      <c r="E22117" s="99"/>
      <c r="F22117" s="99"/>
      <c r="G22117" s="99"/>
      <c r="H22117" s="99"/>
      <c r="I22117" s="99"/>
      <c r="J22117" s="99"/>
      <c r="K22117" s="99"/>
    </row>
    <row r="22118" spans="1:11" ht="15" customHeight="1" x14ac:dyDescent="0.25">
      <c r="A22118" s="93" t="s">
        <v>3893</v>
      </c>
      <c r="B22118" s="93"/>
      <c r="C22118" s="93"/>
      <c r="D22118" s="94" t="s">
        <v>3</v>
      </c>
      <c r="E22118" s="94"/>
      <c r="F22118" s="23" t="s">
        <v>4</v>
      </c>
      <c r="G22118" s="94" t="s">
        <v>3894</v>
      </c>
      <c r="H22118" s="94"/>
      <c r="I22118" s="94" t="s">
        <v>3895</v>
      </c>
      <c r="J22118" s="94"/>
      <c r="K22118" s="23" t="s">
        <v>3896</v>
      </c>
    </row>
    <row r="22119" spans="1:11" ht="15" customHeight="1" x14ac:dyDescent="0.25">
      <c r="A22119" s="24" t="s">
        <v>4067</v>
      </c>
      <c r="B22119" s="95" t="s">
        <v>4068</v>
      </c>
      <c r="C22119" s="95"/>
      <c r="D22119" s="96" t="s">
        <v>20</v>
      </c>
      <c r="E22119" s="96"/>
      <c r="F22119" s="24" t="s">
        <v>3903</v>
      </c>
      <c r="G22119" s="97">
        <v>8.6199999999999992</v>
      </c>
      <c r="H22119" s="97"/>
      <c r="I22119" s="98">
        <v>1.1299999999999999</v>
      </c>
      <c r="J22119" s="98"/>
      <c r="K22119" s="27">
        <f>TRUNC(TRUNC(G22119,8)*I22119,2)</f>
        <v>9.74</v>
      </c>
    </row>
    <row r="22120" spans="1:11" ht="29.1" customHeight="1" x14ac:dyDescent="0.25">
      <c r="A22120" s="24" t="s">
        <v>4069</v>
      </c>
      <c r="B22120" s="95" t="s">
        <v>4070</v>
      </c>
      <c r="C22120" s="95"/>
      <c r="D22120" s="96" t="s">
        <v>20</v>
      </c>
      <c r="E22120" s="96"/>
      <c r="F22120" s="24" t="s">
        <v>26</v>
      </c>
      <c r="G22120" s="97">
        <v>6.4375</v>
      </c>
      <c r="H22120" s="97"/>
      <c r="I22120" s="98">
        <v>17.63</v>
      </c>
      <c r="J22120" s="98"/>
      <c r="K22120" s="27">
        <f>TRUNC(TRUNC(G22120,8)*I22120,2)</f>
        <v>113.49</v>
      </c>
    </row>
    <row r="22121" spans="1:11" ht="15" customHeight="1" x14ac:dyDescent="0.25">
      <c r="A22121" s="24" t="s">
        <v>4071</v>
      </c>
      <c r="B22121" s="95" t="s">
        <v>4072</v>
      </c>
      <c r="C22121" s="95"/>
      <c r="D22121" s="96" t="s">
        <v>20</v>
      </c>
      <c r="E22121" s="96"/>
      <c r="F22121" s="24" t="s">
        <v>3903</v>
      </c>
      <c r="G22121" s="97">
        <v>0.24</v>
      </c>
      <c r="H22121" s="97"/>
      <c r="I22121" s="98">
        <v>3.58</v>
      </c>
      <c r="J22121" s="98"/>
      <c r="K22121" s="27">
        <f>TRUNC(TRUNC(G22121,8)*I22121,2)</f>
        <v>0.85</v>
      </c>
    </row>
    <row r="22122" spans="1:11" ht="15" customHeight="1" x14ac:dyDescent="0.25">
      <c r="A22122" s="9"/>
      <c r="B22122" s="9"/>
      <c r="C22122" s="9"/>
      <c r="D22122" s="9"/>
      <c r="E22122" s="9"/>
      <c r="F22122" s="9"/>
      <c r="G22122" s="91" t="s">
        <v>3906</v>
      </c>
      <c r="H22122" s="91"/>
      <c r="I22122" s="91"/>
      <c r="J22122" s="91"/>
      <c r="K22122" s="28">
        <f>SUM(K22119:K22121)</f>
        <v>124.07999999999998</v>
      </c>
    </row>
    <row r="22123" spans="1:11" ht="15" customHeight="1" x14ac:dyDescent="0.25">
      <c r="A22123" s="93" t="s">
        <v>3907</v>
      </c>
      <c r="B22123" s="93"/>
      <c r="C22123" s="93"/>
      <c r="D22123" s="94" t="s">
        <v>3</v>
      </c>
      <c r="E22123" s="94"/>
      <c r="F22123" s="23" t="s">
        <v>4</v>
      </c>
      <c r="G22123" s="94" t="s">
        <v>3894</v>
      </c>
      <c r="H22123" s="94"/>
      <c r="I22123" s="94" t="s">
        <v>3895</v>
      </c>
      <c r="J22123" s="94"/>
      <c r="K22123" s="23" t="s">
        <v>3896</v>
      </c>
    </row>
    <row r="22124" spans="1:11" ht="15" customHeight="1" x14ac:dyDescent="0.25">
      <c r="A22124" s="24" t="s">
        <v>3971</v>
      </c>
      <c r="B22124" s="95" t="s">
        <v>3972</v>
      </c>
      <c r="C22124" s="95"/>
      <c r="D22124" s="96" t="s">
        <v>20</v>
      </c>
      <c r="E22124" s="96"/>
      <c r="F22124" s="24" t="s">
        <v>2056</v>
      </c>
      <c r="G22124" s="97">
        <v>0.63900000000000001</v>
      </c>
      <c r="H22124" s="97"/>
      <c r="I22124" s="98">
        <v>32.69</v>
      </c>
      <c r="J22124" s="98"/>
      <c r="K22124" s="27">
        <f>TRUNC(TRUNC(G22124,8)*I22124,2)</f>
        <v>20.88</v>
      </c>
    </row>
    <row r="22125" spans="1:11" ht="15" customHeight="1" x14ac:dyDescent="0.25">
      <c r="A22125" s="24" t="s">
        <v>3910</v>
      </c>
      <c r="B22125" s="95" t="s">
        <v>3911</v>
      </c>
      <c r="C22125" s="95"/>
      <c r="D22125" s="96" t="s">
        <v>20</v>
      </c>
      <c r="E22125" s="96"/>
      <c r="F22125" s="24" t="s">
        <v>2056</v>
      </c>
      <c r="G22125" s="97">
        <v>1.2789999999999999</v>
      </c>
      <c r="H22125" s="97"/>
      <c r="I22125" s="98">
        <v>24.94</v>
      </c>
      <c r="J22125" s="98"/>
      <c r="K22125" s="27">
        <f>TRUNC(TRUNC(G22125,8)*I22125,2)</f>
        <v>31.89</v>
      </c>
    </row>
    <row r="22126" spans="1:11" ht="18" customHeight="1" x14ac:dyDescent="0.25">
      <c r="A22126" s="9"/>
      <c r="B22126" s="9"/>
      <c r="C22126" s="9"/>
      <c r="D22126" s="9"/>
      <c r="E22126" s="9"/>
      <c r="F22126" s="9"/>
      <c r="G22126" s="91" t="s">
        <v>3912</v>
      </c>
      <c r="H22126" s="91"/>
      <c r="I22126" s="91"/>
      <c r="J22126" s="91"/>
      <c r="K22126" s="28">
        <f>SUM(K22124:K22125)</f>
        <v>52.769999999999996</v>
      </c>
    </row>
    <row r="22127" spans="1:11" ht="15" customHeight="1" x14ac:dyDescent="0.25">
      <c r="A22127" s="9"/>
      <c r="B22127" s="9"/>
      <c r="C22127" s="9"/>
      <c r="D22127" s="9"/>
      <c r="E22127" s="9"/>
      <c r="F22127" s="9"/>
      <c r="G22127" s="92" t="s">
        <v>3913</v>
      </c>
      <c r="H22127" s="92"/>
      <c r="I22127" s="92"/>
      <c r="J22127" s="92"/>
      <c r="K22127" s="29">
        <f>ROUND(SUM(K22122,K22126),2)</f>
        <v>176.85</v>
      </c>
    </row>
    <row r="22128" spans="1:11" ht="9.9499999999999993" customHeight="1" x14ac:dyDescent="0.25">
      <c r="A22128" s="9"/>
      <c r="B22128" s="9"/>
      <c r="C22128" s="9"/>
      <c r="D22128" s="9"/>
      <c r="E22128" s="9"/>
      <c r="F22128" s="9"/>
      <c r="G22128" s="100"/>
      <c r="H22128" s="100"/>
      <c r="I22128" s="100"/>
      <c r="J22128" s="100"/>
      <c r="K22128" s="100"/>
    </row>
    <row r="22129" spans="1:11" ht="20.100000000000001" customHeight="1" x14ac:dyDescent="0.25">
      <c r="A22129" s="99" t="s">
        <v>3827</v>
      </c>
      <c r="B22129" s="99"/>
      <c r="C22129" s="99"/>
      <c r="D22129" s="99"/>
      <c r="E22129" s="99"/>
      <c r="F22129" s="99"/>
      <c r="G22129" s="99"/>
      <c r="H22129" s="99"/>
      <c r="I22129" s="99"/>
      <c r="J22129" s="99"/>
      <c r="K22129" s="99"/>
    </row>
    <row r="22130" spans="1:11" ht="20.100000000000001" customHeight="1" x14ac:dyDescent="0.25">
      <c r="A22130" s="106" t="s">
        <v>4010</v>
      </c>
      <c r="B22130" s="106"/>
      <c r="C22130" s="106"/>
      <c r="D22130" s="106"/>
      <c r="E22130" s="106"/>
      <c r="F22130" s="2" t="s">
        <v>4</v>
      </c>
      <c r="G22130" s="87" t="s">
        <v>4001</v>
      </c>
      <c r="H22130" s="87"/>
      <c r="I22130" s="87" t="s">
        <v>3895</v>
      </c>
      <c r="J22130" s="87"/>
      <c r="K22130" s="2" t="s">
        <v>4011</v>
      </c>
    </row>
    <row r="22131" spans="1:11" ht="15" customHeight="1" x14ac:dyDescent="0.25">
      <c r="A22131" s="6" t="s">
        <v>4079</v>
      </c>
      <c r="B22131" s="104" t="s">
        <v>4080</v>
      </c>
      <c r="C22131" s="104"/>
      <c r="D22131" s="104"/>
      <c r="E22131" s="104"/>
      <c r="F22131" s="6" t="s">
        <v>77</v>
      </c>
      <c r="G22131" s="113">
        <v>1.7700000000000001E-3</v>
      </c>
      <c r="H22131" s="113"/>
      <c r="I22131" s="105">
        <v>33.79</v>
      </c>
      <c r="J22131" s="105"/>
      <c r="K22131" s="33">
        <f>ROUND(ROUND(G22131,5)*I22131,4)</f>
        <v>5.9799999999999999E-2</v>
      </c>
    </row>
    <row r="22132" spans="1:11" ht="15" customHeight="1" x14ac:dyDescent="0.25">
      <c r="A22132" s="6" t="s">
        <v>4081</v>
      </c>
      <c r="B22132" s="104" t="s">
        <v>4082</v>
      </c>
      <c r="C22132" s="104"/>
      <c r="D22132" s="104"/>
      <c r="E22132" s="104"/>
      <c r="F22132" s="6" t="s">
        <v>77</v>
      </c>
      <c r="G22132" s="113">
        <v>3.9300000000000003E-3</v>
      </c>
      <c r="H22132" s="113"/>
      <c r="I22132" s="105">
        <v>448.02</v>
      </c>
      <c r="J22132" s="105"/>
      <c r="K22132" s="33">
        <f>ROUND(ROUND(G22132,5)*I22132,4)</f>
        <v>1.7606999999999999</v>
      </c>
    </row>
    <row r="22133" spans="1:11" ht="15" customHeight="1" x14ac:dyDescent="0.25">
      <c r="A22133" s="6" t="s">
        <v>4083</v>
      </c>
      <c r="B22133" s="104" t="s">
        <v>4084</v>
      </c>
      <c r="C22133" s="104"/>
      <c r="D22133" s="104"/>
      <c r="E22133" s="104"/>
      <c r="F22133" s="6" t="s">
        <v>77</v>
      </c>
      <c r="G22133" s="113">
        <v>7.0800000000000004E-3</v>
      </c>
      <c r="H22133" s="113"/>
      <c r="I22133" s="105">
        <v>46.06</v>
      </c>
      <c r="J22133" s="105"/>
      <c r="K22133" s="33">
        <f>ROUND(ROUND(G22133,5)*I22133,4)</f>
        <v>0.3261</v>
      </c>
    </row>
    <row r="22134" spans="1:11" ht="15" customHeight="1" x14ac:dyDescent="0.25">
      <c r="A22134" s="6" t="s">
        <v>4085</v>
      </c>
      <c r="B22134" s="104" t="s">
        <v>4086</v>
      </c>
      <c r="C22134" s="104"/>
      <c r="D22134" s="104"/>
      <c r="E22134" s="104"/>
      <c r="F22134" s="6" t="s">
        <v>103</v>
      </c>
      <c r="G22134" s="113">
        <v>1</v>
      </c>
      <c r="H22134" s="113"/>
      <c r="I22134" s="105">
        <v>16.98</v>
      </c>
      <c r="J22134" s="105"/>
      <c r="K22134" s="33">
        <f>ROUND(ROUND(G22134,5)*I22134,4)</f>
        <v>16.98</v>
      </c>
    </row>
    <row r="22135" spans="1:11" ht="15" customHeight="1" x14ac:dyDescent="0.25">
      <c r="A22135" s="1"/>
      <c r="B22135" s="1"/>
      <c r="C22135" s="1"/>
      <c r="D22135" s="1"/>
      <c r="E22135" s="1"/>
      <c r="F22135" s="1"/>
      <c r="G22135" s="85" t="s">
        <v>4014</v>
      </c>
      <c r="H22135" s="85"/>
      <c r="I22135" s="85"/>
      <c r="J22135" s="85"/>
      <c r="K22135" s="34">
        <f>SUM(K22131:K22134)</f>
        <v>19.1266</v>
      </c>
    </row>
    <row r="22136" spans="1:11" ht="15" customHeight="1" x14ac:dyDescent="0.25">
      <c r="A22136" s="106" t="s">
        <v>4015</v>
      </c>
      <c r="B22136" s="106"/>
      <c r="C22136" s="106"/>
      <c r="D22136" s="23" t="s">
        <v>4016</v>
      </c>
      <c r="E22136" s="94" t="s">
        <v>4017</v>
      </c>
      <c r="F22136" s="94"/>
      <c r="G22136" s="94" t="s">
        <v>4001</v>
      </c>
      <c r="H22136" s="94"/>
      <c r="I22136" s="94" t="s">
        <v>3895</v>
      </c>
      <c r="J22136" s="94"/>
      <c r="K22136" s="23" t="s">
        <v>4011</v>
      </c>
    </row>
    <row r="22137" spans="1:11" ht="27.95" customHeight="1" x14ac:dyDescent="0.25">
      <c r="A22137" s="38" t="s">
        <v>4085</v>
      </c>
      <c r="B22137" s="109" t="s">
        <v>4087</v>
      </c>
      <c r="C22137" s="109"/>
      <c r="D22137" s="38" t="s">
        <v>4019</v>
      </c>
      <c r="E22137" s="110" t="s">
        <v>4088</v>
      </c>
      <c r="F22137" s="110"/>
      <c r="G22137" s="111">
        <v>1.9630000000000002E-2</v>
      </c>
      <c r="H22137" s="111"/>
      <c r="I22137" s="112">
        <v>33.64</v>
      </c>
      <c r="J22137" s="112"/>
      <c r="K22137" s="41">
        <f>ROUND(ROUND(G22137,5)*I22137,4)</f>
        <v>0.66039999999999999</v>
      </c>
    </row>
    <row r="22138" spans="1:11" ht="15" customHeight="1" x14ac:dyDescent="0.25">
      <c r="A22138" s="1"/>
      <c r="B22138" s="1"/>
      <c r="C22138" s="1"/>
      <c r="D22138" s="1"/>
      <c r="E22138" s="1"/>
      <c r="F22138" s="1"/>
      <c r="G22138" s="85" t="s">
        <v>4021</v>
      </c>
      <c r="H22138" s="85"/>
      <c r="I22138" s="85"/>
      <c r="J22138" s="85"/>
      <c r="K22138" s="33">
        <f>SUM(K22137:K22137)</f>
        <v>0.66039999999999999</v>
      </c>
    </row>
    <row r="22139" spans="1:11" ht="12.95" customHeight="1" x14ac:dyDescent="0.25">
      <c r="A22139" s="106" t="s">
        <v>4022</v>
      </c>
      <c r="B22139" s="106"/>
      <c r="C22139" s="94" t="s">
        <v>4023</v>
      </c>
      <c r="D22139" s="94" t="s">
        <v>5</v>
      </c>
      <c r="E22139" s="94" t="s">
        <v>4024</v>
      </c>
      <c r="F22139" s="94"/>
      <c r="G22139" s="94" t="s">
        <v>4025</v>
      </c>
      <c r="H22139" s="94"/>
      <c r="I22139" s="94" t="s">
        <v>2086</v>
      </c>
      <c r="J22139" s="94"/>
      <c r="K22139" s="94" t="s">
        <v>4011</v>
      </c>
    </row>
    <row r="22140" spans="1:11" ht="12" customHeight="1" x14ac:dyDescent="0.25">
      <c r="A22140" s="106"/>
      <c r="B22140" s="106"/>
      <c r="C22140" s="94"/>
      <c r="D22140" s="94"/>
      <c r="E22140" s="23" t="s">
        <v>2092</v>
      </c>
      <c r="F22140" s="23" t="s">
        <v>4026</v>
      </c>
      <c r="G22140" s="23" t="s">
        <v>2092</v>
      </c>
      <c r="H22140" s="23" t="s">
        <v>4026</v>
      </c>
      <c r="I22140" s="23" t="s">
        <v>2092</v>
      </c>
      <c r="J22140" s="23" t="s">
        <v>4026</v>
      </c>
      <c r="K22140" s="94"/>
    </row>
    <row r="22141" spans="1:11" ht="27.95" customHeight="1" x14ac:dyDescent="0.25">
      <c r="A22141" s="38" t="s">
        <v>4085</v>
      </c>
      <c r="B22141" s="39" t="s">
        <v>4087</v>
      </c>
      <c r="C22141" s="38" t="s">
        <v>4027</v>
      </c>
      <c r="D22141" s="40">
        <v>1.9630000000000002E-2</v>
      </c>
      <c r="E22141" s="42">
        <v>0</v>
      </c>
      <c r="F22141" s="43">
        <v>1.1100000000000001</v>
      </c>
      <c r="G22141" s="42">
        <v>0</v>
      </c>
      <c r="H22141" s="43">
        <v>0.88</v>
      </c>
      <c r="I22141" s="42">
        <v>0</v>
      </c>
      <c r="J22141" s="43">
        <v>0.72</v>
      </c>
      <c r="K22141" s="41">
        <f>ROUND(D22141*(ROUND(E22141*F22141,4)+ROUND(G22141*H22141,4)+ROUND(I22141*J22141,4)),4)</f>
        <v>0</v>
      </c>
    </row>
    <row r="22142" spans="1:11" ht="15" customHeight="1" x14ac:dyDescent="0.25">
      <c r="A22142" s="1"/>
      <c r="B22142" s="1"/>
      <c r="C22142" s="1"/>
      <c r="D22142" s="1"/>
      <c r="E22142" s="1"/>
      <c r="F22142" s="1"/>
      <c r="G22142" s="85" t="s">
        <v>4028</v>
      </c>
      <c r="H22142" s="85"/>
      <c r="I22142" s="85"/>
      <c r="J22142" s="85"/>
      <c r="K22142" s="33">
        <f>SUM(K22140:K22141)</f>
        <v>0</v>
      </c>
    </row>
    <row r="22143" spans="1:11" ht="15" customHeight="1" x14ac:dyDescent="0.25">
      <c r="A22143" s="9"/>
      <c r="B22143" s="9"/>
      <c r="C22143" s="9"/>
      <c r="D22143" s="9"/>
      <c r="E22143" s="9"/>
      <c r="F22143" s="9"/>
      <c r="G22143" s="92" t="s">
        <v>4029</v>
      </c>
      <c r="H22143" s="92"/>
      <c r="I22143" s="92"/>
      <c r="J22143" s="92"/>
      <c r="K22143" s="33">
        <f>SUM(K22135,K22138,K22142)</f>
        <v>19.786999999999999</v>
      </c>
    </row>
    <row r="22144" spans="1:11" ht="15" customHeight="1" x14ac:dyDescent="0.25">
      <c r="A22144" s="9"/>
      <c r="B22144" s="9"/>
      <c r="C22144" s="9"/>
      <c r="D22144" s="9"/>
      <c r="E22144" s="9"/>
      <c r="F22144" s="9"/>
      <c r="G22144" s="92" t="s">
        <v>3913</v>
      </c>
      <c r="H22144" s="92"/>
      <c r="I22144" s="92"/>
      <c r="J22144" s="92"/>
      <c r="K22144" s="29">
        <f>ROUND(SUM(K22143),2)</f>
        <v>19.79</v>
      </c>
    </row>
    <row r="22145" spans="1:11" ht="9.9499999999999993" customHeight="1" x14ac:dyDescent="0.25">
      <c r="A22145" s="9"/>
      <c r="B22145" s="9"/>
      <c r="C22145" s="9"/>
      <c r="D22145" s="9"/>
      <c r="E22145" s="9"/>
      <c r="F22145" s="9"/>
      <c r="G22145" s="100"/>
      <c r="H22145" s="100"/>
      <c r="I22145" s="100"/>
      <c r="J22145" s="100"/>
      <c r="K22145" s="100"/>
    </row>
    <row r="22146" spans="1:11" ht="20.100000000000001" customHeight="1" x14ac:dyDescent="0.25">
      <c r="A22146" s="99" t="s">
        <v>3828</v>
      </c>
      <c r="B22146" s="99"/>
      <c r="C22146" s="99"/>
      <c r="D22146" s="99"/>
      <c r="E22146" s="99"/>
      <c r="F22146" s="99"/>
      <c r="G22146" s="99"/>
      <c r="H22146" s="99"/>
      <c r="I22146" s="99"/>
      <c r="J22146" s="99"/>
      <c r="K22146" s="99"/>
    </row>
    <row r="22147" spans="1:11" ht="15" customHeight="1" x14ac:dyDescent="0.25">
      <c r="A22147" s="93" t="s">
        <v>3893</v>
      </c>
      <c r="B22147" s="93"/>
      <c r="C22147" s="93"/>
      <c r="D22147" s="94" t="s">
        <v>3</v>
      </c>
      <c r="E22147" s="94"/>
      <c r="F22147" s="23" t="s">
        <v>4</v>
      </c>
      <c r="G22147" s="94" t="s">
        <v>3894</v>
      </c>
      <c r="H22147" s="94"/>
      <c r="I22147" s="94" t="s">
        <v>3895</v>
      </c>
      <c r="J22147" s="94"/>
      <c r="K22147" s="23" t="s">
        <v>3896</v>
      </c>
    </row>
    <row r="22148" spans="1:11" ht="15" customHeight="1" x14ac:dyDescent="0.25">
      <c r="A22148" s="24" t="s">
        <v>4089</v>
      </c>
      <c r="B22148" s="95" t="s">
        <v>4090</v>
      </c>
      <c r="C22148" s="95"/>
      <c r="D22148" s="96" t="s">
        <v>20</v>
      </c>
      <c r="E22148" s="96"/>
      <c r="F22148" s="24" t="s">
        <v>16</v>
      </c>
      <c r="G22148" s="97">
        <v>1</v>
      </c>
      <c r="H22148" s="97"/>
      <c r="I22148" s="98">
        <v>12.85</v>
      </c>
      <c r="J22148" s="98"/>
      <c r="K22148" s="27">
        <f>TRUNC(TRUNC(G22148,8)*I22148,2)</f>
        <v>12.85</v>
      </c>
    </row>
    <row r="22149" spans="1:11" ht="15" customHeight="1" x14ac:dyDescent="0.25">
      <c r="A22149" s="9"/>
      <c r="B22149" s="9"/>
      <c r="C22149" s="9"/>
      <c r="D22149" s="9"/>
      <c r="E22149" s="9"/>
      <c r="F22149" s="9"/>
      <c r="G22149" s="91" t="s">
        <v>3906</v>
      </c>
      <c r="H22149" s="91"/>
      <c r="I22149" s="91"/>
      <c r="J22149" s="91"/>
      <c r="K22149" s="28">
        <f>SUM(K22148:K22148)</f>
        <v>12.85</v>
      </c>
    </row>
    <row r="22150" spans="1:11" ht="15" customHeight="1" x14ac:dyDescent="0.25">
      <c r="A22150" s="93" t="s">
        <v>3907</v>
      </c>
      <c r="B22150" s="93"/>
      <c r="C22150" s="93"/>
      <c r="D22150" s="94" t="s">
        <v>3</v>
      </c>
      <c r="E22150" s="94"/>
      <c r="F22150" s="23" t="s">
        <v>4</v>
      </c>
      <c r="G22150" s="94" t="s">
        <v>3894</v>
      </c>
      <c r="H22150" s="94"/>
      <c r="I22150" s="94" t="s">
        <v>3895</v>
      </c>
      <c r="J22150" s="94"/>
      <c r="K22150" s="23" t="s">
        <v>3896</v>
      </c>
    </row>
    <row r="22151" spans="1:11" ht="15" customHeight="1" x14ac:dyDescent="0.25">
      <c r="A22151" s="24" t="s">
        <v>3961</v>
      </c>
      <c r="B22151" s="95" t="s">
        <v>3962</v>
      </c>
      <c r="C22151" s="95"/>
      <c r="D22151" s="96" t="s">
        <v>20</v>
      </c>
      <c r="E22151" s="96"/>
      <c r="F22151" s="24" t="s">
        <v>2056</v>
      </c>
      <c r="G22151" s="97">
        <v>2.7699999999999999E-2</v>
      </c>
      <c r="H22151" s="97"/>
      <c r="I22151" s="98">
        <v>29.5</v>
      </c>
      <c r="J22151" s="98"/>
      <c r="K22151" s="27">
        <f>TRUNC(TRUNC(G22151,8)*I22151,2)</f>
        <v>0.81</v>
      </c>
    </row>
    <row r="22152" spans="1:11" ht="15" customHeight="1" x14ac:dyDescent="0.25">
      <c r="A22152" s="24" t="s">
        <v>3910</v>
      </c>
      <c r="B22152" s="95" t="s">
        <v>3911</v>
      </c>
      <c r="C22152" s="95"/>
      <c r="D22152" s="96" t="s">
        <v>20</v>
      </c>
      <c r="E22152" s="96"/>
      <c r="F22152" s="24" t="s">
        <v>2056</v>
      </c>
      <c r="G22152" s="97">
        <v>0.1386</v>
      </c>
      <c r="H22152" s="97"/>
      <c r="I22152" s="98">
        <v>24.94</v>
      </c>
      <c r="J22152" s="98"/>
      <c r="K22152" s="27">
        <f>TRUNC(TRUNC(G22152,8)*I22152,2)</f>
        <v>3.45</v>
      </c>
    </row>
    <row r="22153" spans="1:11" ht="18" customHeight="1" x14ac:dyDescent="0.25">
      <c r="A22153" s="9"/>
      <c r="B22153" s="9"/>
      <c r="C22153" s="9"/>
      <c r="D22153" s="9"/>
      <c r="E22153" s="9"/>
      <c r="F22153" s="9"/>
      <c r="G22153" s="91" t="s">
        <v>3912</v>
      </c>
      <c r="H22153" s="91"/>
      <c r="I22153" s="91"/>
      <c r="J22153" s="91"/>
      <c r="K22153" s="28">
        <f>SUM(K22151:K22152)</f>
        <v>4.26</v>
      </c>
    </row>
    <row r="22154" spans="1:11" ht="15" customHeight="1" x14ac:dyDescent="0.25">
      <c r="A22154" s="9"/>
      <c r="B22154" s="9"/>
      <c r="C22154" s="9"/>
      <c r="D22154" s="9"/>
      <c r="E22154" s="9"/>
      <c r="F22154" s="9"/>
      <c r="G22154" s="92" t="s">
        <v>3913</v>
      </c>
      <c r="H22154" s="92"/>
      <c r="I22154" s="92"/>
      <c r="J22154" s="92"/>
      <c r="K22154" s="29">
        <f>ROUND(SUM(K22149,K22153),2)</f>
        <v>17.11</v>
      </c>
    </row>
    <row r="22155" spans="1:11" ht="9.9499999999999993" customHeight="1" x14ac:dyDescent="0.25">
      <c r="A22155" s="9"/>
      <c r="B22155" s="9"/>
      <c r="C22155" s="9"/>
      <c r="D22155" s="9"/>
      <c r="E22155" s="9"/>
      <c r="F22155" s="9"/>
      <c r="G22155" s="100"/>
      <c r="H22155" s="100"/>
      <c r="I22155" s="100"/>
      <c r="J22155" s="100"/>
      <c r="K22155" s="100"/>
    </row>
    <row r="22156" spans="1:11" ht="20.100000000000001" customHeight="1" x14ac:dyDescent="0.25">
      <c r="A22156" s="99" t="s">
        <v>3829</v>
      </c>
      <c r="B22156" s="99"/>
      <c r="C22156" s="99"/>
      <c r="D22156" s="99"/>
      <c r="E22156" s="99"/>
      <c r="F22156" s="99"/>
      <c r="G22156" s="99"/>
      <c r="H22156" s="99"/>
      <c r="I22156" s="99"/>
      <c r="J22156" s="99"/>
      <c r="K22156" s="99"/>
    </row>
    <row r="22157" spans="1:11" ht="12.95" customHeight="1" x14ac:dyDescent="0.25">
      <c r="A22157" s="107" t="s">
        <v>3984</v>
      </c>
      <c r="B22157" s="107"/>
      <c r="C22157" s="107"/>
      <c r="D22157" s="108" t="s">
        <v>3985</v>
      </c>
      <c r="E22157" s="87" t="s">
        <v>3986</v>
      </c>
      <c r="F22157" s="87"/>
      <c r="G22157" s="87" t="s">
        <v>3987</v>
      </c>
      <c r="H22157" s="87"/>
      <c r="I22157" s="87"/>
      <c r="J22157" s="87"/>
      <c r="K22157" s="87" t="s">
        <v>3988</v>
      </c>
    </row>
    <row r="22158" spans="1:11" ht="12" customHeight="1" x14ac:dyDescent="0.25">
      <c r="A22158" s="107"/>
      <c r="B22158" s="107"/>
      <c r="C22158" s="107"/>
      <c r="D22158" s="108"/>
      <c r="E22158" s="23" t="s">
        <v>3989</v>
      </c>
      <c r="F22158" s="23" t="s">
        <v>3990</v>
      </c>
      <c r="G22158" s="94" t="s">
        <v>3989</v>
      </c>
      <c r="H22158" s="94"/>
      <c r="I22158" s="94" t="s">
        <v>3990</v>
      </c>
      <c r="J22158" s="94"/>
      <c r="K22158" s="87"/>
    </row>
    <row r="22159" spans="1:11" ht="15.95" customHeight="1" x14ac:dyDescent="0.25">
      <c r="A22159" s="6" t="s">
        <v>4091</v>
      </c>
      <c r="B22159" s="104" t="s">
        <v>4092</v>
      </c>
      <c r="C22159" s="104"/>
      <c r="D22159" s="44">
        <v>1</v>
      </c>
      <c r="E22159" s="32">
        <v>0.8</v>
      </c>
      <c r="F22159" s="32">
        <v>0.19999999999999996</v>
      </c>
      <c r="G22159" s="105">
        <v>5.32</v>
      </c>
      <c r="H22159" s="105"/>
      <c r="I22159" s="105">
        <v>0.5</v>
      </c>
      <c r="J22159" s="105"/>
      <c r="K22159" s="33">
        <f>TRUNC(D22159*(TRUNC(E22159*G22159,4)+TRUNC(F22159*I22159,4)),4)</f>
        <v>4.3559999999999999</v>
      </c>
    </row>
    <row r="22160" spans="1:11" ht="15" customHeight="1" x14ac:dyDescent="0.25">
      <c r="A22160" s="1"/>
      <c r="B22160" s="1"/>
      <c r="C22160" s="1"/>
      <c r="D22160" s="1"/>
      <c r="E22160" s="1"/>
      <c r="F22160" s="1"/>
      <c r="G22160" s="85" t="s">
        <v>3999</v>
      </c>
      <c r="H22160" s="85"/>
      <c r="I22160" s="85"/>
      <c r="J22160" s="85"/>
      <c r="K22160" s="34">
        <f>SUM(K22158:K22159)</f>
        <v>4.3559999999999999</v>
      </c>
    </row>
    <row r="22161" spans="1:11" ht="20.100000000000001" customHeight="1" x14ac:dyDescent="0.25">
      <c r="A22161" s="106" t="s">
        <v>4000</v>
      </c>
      <c r="B22161" s="106"/>
      <c r="C22161" s="106"/>
      <c r="D22161" s="106"/>
      <c r="E22161" s="106"/>
      <c r="F22161" s="2" t="s">
        <v>4</v>
      </c>
      <c r="G22161" s="87" t="s">
        <v>4001</v>
      </c>
      <c r="H22161" s="87"/>
      <c r="I22161" s="87" t="s">
        <v>4002</v>
      </c>
      <c r="J22161" s="87"/>
      <c r="K22161" s="2" t="s">
        <v>3988</v>
      </c>
    </row>
    <row r="22162" spans="1:11" ht="15" customHeight="1" x14ac:dyDescent="0.25">
      <c r="A22162" s="6" t="s">
        <v>4093</v>
      </c>
      <c r="B22162" s="101" t="s">
        <v>4094</v>
      </c>
      <c r="C22162" s="101"/>
      <c r="D22162" s="101"/>
      <c r="E22162" s="101"/>
      <c r="F22162" s="6" t="s">
        <v>3940</v>
      </c>
      <c r="G22162" s="102">
        <v>0.1333</v>
      </c>
      <c r="H22162" s="102"/>
      <c r="I22162" s="103">
        <v>3.96</v>
      </c>
      <c r="J22162" s="103"/>
      <c r="K22162" s="7">
        <f>TRUNC(TRUNC(G22162,8)*I22162,2)</f>
        <v>0.52</v>
      </c>
    </row>
    <row r="22163" spans="1:11" ht="15" customHeight="1" x14ac:dyDescent="0.25">
      <c r="A22163" s="6" t="s">
        <v>4095</v>
      </c>
      <c r="B22163" s="101" t="s">
        <v>4096</v>
      </c>
      <c r="C22163" s="101"/>
      <c r="D22163" s="101"/>
      <c r="E22163" s="101"/>
      <c r="F22163" s="6" t="s">
        <v>3940</v>
      </c>
      <c r="G22163" s="102">
        <v>2</v>
      </c>
      <c r="H22163" s="102"/>
      <c r="I22163" s="103">
        <v>14.41</v>
      </c>
      <c r="J22163" s="103"/>
      <c r="K22163" s="7">
        <f>TRUNC(TRUNC(G22163,8)*I22163,2)</f>
        <v>28.82</v>
      </c>
    </row>
    <row r="22164" spans="1:11" ht="15" customHeight="1" x14ac:dyDescent="0.25">
      <c r="A22164" s="6" t="s">
        <v>4097</v>
      </c>
      <c r="B22164" s="101" t="s">
        <v>4098</v>
      </c>
      <c r="C22164" s="101"/>
      <c r="D22164" s="101"/>
      <c r="E22164" s="101"/>
      <c r="F22164" s="6" t="s">
        <v>3940</v>
      </c>
      <c r="G22164" s="102">
        <v>3</v>
      </c>
      <c r="H22164" s="102"/>
      <c r="I22164" s="103">
        <v>14.58</v>
      </c>
      <c r="J22164" s="103"/>
      <c r="K22164" s="7">
        <f>TRUNC(TRUNC(G22164,8)*I22164,2)</f>
        <v>43.74</v>
      </c>
    </row>
    <row r="22165" spans="1:11" ht="15" customHeight="1" x14ac:dyDescent="0.25">
      <c r="A22165" s="1"/>
      <c r="B22165" s="1"/>
      <c r="C22165" s="1"/>
      <c r="D22165" s="1"/>
      <c r="E22165" s="1"/>
      <c r="F22165" s="1"/>
      <c r="G22165" s="85" t="s">
        <v>4005</v>
      </c>
      <c r="H22165" s="85"/>
      <c r="I22165" s="85"/>
      <c r="J22165" s="85"/>
      <c r="K22165" s="29">
        <f>SUM(K22162:K22164)</f>
        <v>73.08</v>
      </c>
    </row>
    <row r="22166" spans="1:11" ht="15" customHeight="1" x14ac:dyDescent="0.25">
      <c r="A22166" s="9"/>
      <c r="B22166" s="9"/>
      <c r="C22166" s="9"/>
      <c r="D22166" s="9"/>
      <c r="E22166" s="9"/>
      <c r="F22166" s="9"/>
      <c r="G22166" s="92" t="s">
        <v>4006</v>
      </c>
      <c r="H22166" s="92"/>
      <c r="I22166" s="92"/>
      <c r="J22166" s="92"/>
      <c r="K22166" s="33">
        <f>SUM(K22160,K22165)</f>
        <v>77.435999999999993</v>
      </c>
    </row>
    <row r="22167" spans="1:11" ht="15" customHeight="1" x14ac:dyDescent="0.25">
      <c r="A22167" s="9"/>
      <c r="B22167" s="9"/>
      <c r="C22167" s="9"/>
      <c r="D22167" s="9"/>
      <c r="E22167" s="9"/>
      <c r="F22167" s="9"/>
      <c r="G22167" s="92" t="s">
        <v>4007</v>
      </c>
      <c r="H22167" s="92"/>
      <c r="I22167" s="92"/>
      <c r="J22167" s="92"/>
      <c r="K22167" s="35">
        <v>22.5</v>
      </c>
    </row>
    <row r="22168" spans="1:11" ht="15" customHeight="1" x14ac:dyDescent="0.25">
      <c r="A22168" s="9"/>
      <c r="B22168" s="9"/>
      <c r="C22168" s="9"/>
      <c r="D22168" s="9"/>
      <c r="E22168" s="9"/>
      <c r="F22168" s="9"/>
      <c r="G22168" s="92" t="s">
        <v>4008</v>
      </c>
      <c r="H22168" s="92"/>
      <c r="I22168" s="92"/>
      <c r="J22168" s="92"/>
      <c r="K22168" s="33">
        <f>TRUNC(K22166/K22167,4)</f>
        <v>3.4416000000000002</v>
      </c>
    </row>
    <row r="22169" spans="1:11" ht="15" customHeight="1" x14ac:dyDescent="0.25">
      <c r="A22169" s="9"/>
      <c r="B22169" s="9"/>
      <c r="C22169" s="9"/>
      <c r="D22169" s="9"/>
      <c r="E22169" s="9"/>
      <c r="F22169" s="9"/>
      <c r="G22169" s="92" t="s">
        <v>4029</v>
      </c>
      <c r="H22169" s="92"/>
      <c r="I22169" s="92"/>
      <c r="J22169" s="92"/>
      <c r="K22169" s="33">
        <f>SUM(K22168)</f>
        <v>3.4416000000000002</v>
      </c>
    </row>
    <row r="22170" spans="1:11" ht="15" customHeight="1" x14ac:dyDescent="0.25">
      <c r="A22170" s="9"/>
      <c r="B22170" s="9"/>
      <c r="C22170" s="9"/>
      <c r="D22170" s="9"/>
      <c r="E22170" s="9"/>
      <c r="F22170" s="9"/>
      <c r="G22170" s="92" t="s">
        <v>3913</v>
      </c>
      <c r="H22170" s="92"/>
      <c r="I22170" s="92"/>
      <c r="J22170" s="92"/>
      <c r="K22170" s="29">
        <f>ROUND(SUM(K22169),2)</f>
        <v>3.44</v>
      </c>
    </row>
    <row r="22171" spans="1:11" ht="9.9499999999999993" customHeight="1" x14ac:dyDescent="0.25">
      <c r="A22171" s="9"/>
      <c r="B22171" s="9"/>
      <c r="C22171" s="9"/>
      <c r="D22171" s="9"/>
      <c r="E22171" s="9"/>
      <c r="F22171" s="9"/>
      <c r="G22171" s="100"/>
      <c r="H22171" s="100"/>
      <c r="I22171" s="100"/>
      <c r="J22171" s="100"/>
      <c r="K22171" s="100"/>
    </row>
    <row r="22172" spans="1:11" ht="20.100000000000001" customHeight="1" x14ac:dyDescent="0.25">
      <c r="A22172" s="99" t="s">
        <v>3830</v>
      </c>
      <c r="B22172" s="99"/>
      <c r="C22172" s="99"/>
      <c r="D22172" s="99"/>
      <c r="E22172" s="99"/>
      <c r="F22172" s="99"/>
      <c r="G22172" s="99"/>
      <c r="H22172" s="99"/>
      <c r="I22172" s="99"/>
      <c r="J22172" s="99"/>
      <c r="K22172" s="99"/>
    </row>
    <row r="22173" spans="1:11" ht="15" customHeight="1" x14ac:dyDescent="0.25">
      <c r="A22173" s="93" t="s">
        <v>3893</v>
      </c>
      <c r="B22173" s="93"/>
      <c r="C22173" s="93"/>
      <c r="D22173" s="94" t="s">
        <v>3</v>
      </c>
      <c r="E22173" s="94"/>
      <c r="F22173" s="23" t="s">
        <v>4</v>
      </c>
      <c r="G22173" s="94" t="s">
        <v>3894</v>
      </c>
      <c r="H22173" s="94"/>
      <c r="I22173" s="94" t="s">
        <v>3895</v>
      </c>
      <c r="J22173" s="94"/>
      <c r="K22173" s="23" t="s">
        <v>3896</v>
      </c>
    </row>
    <row r="22174" spans="1:11" ht="15" customHeight="1" x14ac:dyDescent="0.25">
      <c r="A22174" s="24" t="s">
        <v>3951</v>
      </c>
      <c r="B22174" s="95" t="s">
        <v>3952</v>
      </c>
      <c r="C22174" s="95"/>
      <c r="D22174" s="96" t="s">
        <v>3953</v>
      </c>
      <c r="E22174" s="96"/>
      <c r="F22174" s="24" t="s">
        <v>3954</v>
      </c>
      <c r="G22174" s="97">
        <v>4.0000000000000001E-3</v>
      </c>
      <c r="H22174" s="97"/>
      <c r="I22174" s="98">
        <v>215</v>
      </c>
      <c r="J22174" s="98"/>
      <c r="K22174" s="27">
        <f>ROUND(ROUND(G22174,8)*I22174,2)</f>
        <v>0.86</v>
      </c>
    </row>
    <row r="22175" spans="1:11" ht="15" customHeight="1" x14ac:dyDescent="0.25">
      <c r="A22175" s="24" t="s">
        <v>3955</v>
      </c>
      <c r="B22175" s="95" t="s">
        <v>3956</v>
      </c>
      <c r="C22175" s="95"/>
      <c r="D22175" s="96" t="s">
        <v>20</v>
      </c>
      <c r="E22175" s="96"/>
      <c r="F22175" s="24" t="s">
        <v>3903</v>
      </c>
      <c r="G22175" s="97">
        <v>5.0000000000000001E-3</v>
      </c>
      <c r="H22175" s="97"/>
      <c r="I22175" s="98">
        <v>19.37</v>
      </c>
      <c r="J22175" s="98"/>
      <c r="K22175" s="27">
        <f>ROUND(ROUND(G22175,8)*I22175,2)</f>
        <v>0.1</v>
      </c>
    </row>
    <row r="22176" spans="1:11" ht="15" customHeight="1" x14ac:dyDescent="0.25">
      <c r="A22176" s="9"/>
      <c r="B22176" s="9"/>
      <c r="C22176" s="9"/>
      <c r="D22176" s="9"/>
      <c r="E22176" s="9"/>
      <c r="F22176" s="9"/>
      <c r="G22176" s="91" t="s">
        <v>3906</v>
      </c>
      <c r="H22176" s="91"/>
      <c r="I22176" s="91"/>
      <c r="J22176" s="91"/>
      <c r="K22176" s="28">
        <f>SUM(K22174:K22175)</f>
        <v>0.96</v>
      </c>
    </row>
    <row r="22177" spans="1:11" ht="15" customHeight="1" x14ac:dyDescent="0.25">
      <c r="A22177" s="93" t="s">
        <v>3907</v>
      </c>
      <c r="B22177" s="93"/>
      <c r="C22177" s="93"/>
      <c r="D22177" s="94" t="s">
        <v>3</v>
      </c>
      <c r="E22177" s="94"/>
      <c r="F22177" s="23" t="s">
        <v>4</v>
      </c>
      <c r="G22177" s="94" t="s">
        <v>3894</v>
      </c>
      <c r="H22177" s="94"/>
      <c r="I22177" s="94" t="s">
        <v>3895</v>
      </c>
      <c r="J22177" s="94"/>
      <c r="K22177" s="23" t="s">
        <v>3896</v>
      </c>
    </row>
    <row r="22178" spans="1:11" ht="21" customHeight="1" x14ac:dyDescent="0.25">
      <c r="A22178" s="24" t="s">
        <v>3908</v>
      </c>
      <c r="B22178" s="95" t="s">
        <v>3909</v>
      </c>
      <c r="C22178" s="95"/>
      <c r="D22178" s="96" t="s">
        <v>20</v>
      </c>
      <c r="E22178" s="96"/>
      <c r="F22178" s="24" t="s">
        <v>2056</v>
      </c>
      <c r="G22178" s="97">
        <v>0.03</v>
      </c>
      <c r="H22178" s="97"/>
      <c r="I22178" s="98">
        <v>32.24</v>
      </c>
      <c r="J22178" s="98"/>
      <c r="K22178" s="27">
        <f>ROUND(ROUND(G22178,8)*I22178,2)</f>
        <v>0.97</v>
      </c>
    </row>
    <row r="22179" spans="1:11" ht="15" customHeight="1" x14ac:dyDescent="0.25">
      <c r="A22179" s="24" t="s">
        <v>3910</v>
      </c>
      <c r="B22179" s="95" t="s">
        <v>3911</v>
      </c>
      <c r="C22179" s="95"/>
      <c r="D22179" s="96" t="s">
        <v>20</v>
      </c>
      <c r="E22179" s="96"/>
      <c r="F22179" s="24" t="s">
        <v>2056</v>
      </c>
      <c r="G22179" s="97">
        <v>0.03</v>
      </c>
      <c r="H22179" s="97"/>
      <c r="I22179" s="98">
        <v>24.94</v>
      </c>
      <c r="J22179" s="98"/>
      <c r="K22179" s="27">
        <f>ROUND(ROUND(G22179,8)*I22179,2)</f>
        <v>0.75</v>
      </c>
    </row>
    <row r="22180" spans="1:11" ht="18" customHeight="1" x14ac:dyDescent="0.25">
      <c r="A22180" s="9"/>
      <c r="B22180" s="9"/>
      <c r="C22180" s="9"/>
      <c r="D22180" s="9"/>
      <c r="E22180" s="9"/>
      <c r="F22180" s="9"/>
      <c r="G22180" s="91" t="s">
        <v>3912</v>
      </c>
      <c r="H22180" s="91"/>
      <c r="I22180" s="91"/>
      <c r="J22180" s="91"/>
      <c r="K22180" s="28">
        <f>SUM(K22178:K22179)</f>
        <v>1.72</v>
      </c>
    </row>
    <row r="22181" spans="1:11" ht="15" customHeight="1" x14ac:dyDescent="0.25">
      <c r="A22181" s="9"/>
      <c r="B22181" s="9"/>
      <c r="C22181" s="9"/>
      <c r="D22181" s="9"/>
      <c r="E22181" s="9"/>
      <c r="F22181" s="9"/>
      <c r="G22181" s="92" t="s">
        <v>3913</v>
      </c>
      <c r="H22181" s="92"/>
      <c r="I22181" s="92"/>
      <c r="J22181" s="92"/>
      <c r="K22181" s="29">
        <f>ROUND(SUM(K22176,K22180),2)</f>
        <v>2.68</v>
      </c>
    </row>
    <row r="22182" spans="1:11" ht="9.9499999999999993" customHeight="1" x14ac:dyDescent="0.25">
      <c r="A22182" s="9"/>
      <c r="B22182" s="9"/>
      <c r="C22182" s="9"/>
      <c r="D22182" s="9"/>
      <c r="E22182" s="9"/>
      <c r="F22182" s="9"/>
      <c r="G22182" s="100"/>
      <c r="H22182" s="100"/>
      <c r="I22182" s="100"/>
      <c r="J22182" s="100"/>
      <c r="K22182" s="100"/>
    </row>
    <row r="22183" spans="1:11" ht="20.100000000000001" customHeight="1" x14ac:dyDescent="0.25">
      <c r="A22183" s="99" t="s">
        <v>3831</v>
      </c>
      <c r="B22183" s="99"/>
      <c r="C22183" s="99"/>
      <c r="D22183" s="99"/>
      <c r="E22183" s="99"/>
      <c r="F22183" s="99"/>
      <c r="G22183" s="99"/>
      <c r="H22183" s="99"/>
      <c r="I22183" s="99"/>
      <c r="J22183" s="99"/>
      <c r="K22183" s="99"/>
    </row>
    <row r="22184" spans="1:11" ht="15" customHeight="1" x14ac:dyDescent="0.25">
      <c r="A22184" s="93" t="s">
        <v>3916</v>
      </c>
      <c r="B22184" s="93"/>
      <c r="C22184" s="93"/>
      <c r="D22184" s="94" t="s">
        <v>3</v>
      </c>
      <c r="E22184" s="94"/>
      <c r="F22184" s="23" t="s">
        <v>4</v>
      </c>
      <c r="G22184" s="94" t="s">
        <v>3894</v>
      </c>
      <c r="H22184" s="94"/>
      <c r="I22184" s="94" t="s">
        <v>3895</v>
      </c>
      <c r="J22184" s="94"/>
      <c r="K22184" s="23" t="s">
        <v>3896</v>
      </c>
    </row>
    <row r="22185" spans="1:11" ht="29.1" customHeight="1" x14ac:dyDescent="0.25">
      <c r="A22185" s="24" t="s">
        <v>3957</v>
      </c>
      <c r="B22185" s="95" t="s">
        <v>3958</v>
      </c>
      <c r="C22185" s="95"/>
      <c r="D22185" s="96" t="s">
        <v>20</v>
      </c>
      <c r="E22185" s="96"/>
      <c r="F22185" s="24" t="s">
        <v>3936</v>
      </c>
      <c r="G22185" s="97">
        <v>2.8999999999999998E-3</v>
      </c>
      <c r="H22185" s="97"/>
      <c r="I22185" s="98">
        <v>75.540000000000006</v>
      </c>
      <c r="J22185" s="98"/>
      <c r="K22185" s="27">
        <f>TRUNC(TRUNC(G22185,8)*I22185,2)</f>
        <v>0.21</v>
      </c>
    </row>
    <row r="22186" spans="1:11" ht="29.1" customHeight="1" x14ac:dyDescent="0.25">
      <c r="A22186" s="24" t="s">
        <v>3959</v>
      </c>
      <c r="B22186" s="95" t="s">
        <v>3960</v>
      </c>
      <c r="C22186" s="95"/>
      <c r="D22186" s="96" t="s">
        <v>20</v>
      </c>
      <c r="E22186" s="96"/>
      <c r="F22186" s="24" t="s">
        <v>30</v>
      </c>
      <c r="G22186" s="97">
        <v>1.6999999999999999E-3</v>
      </c>
      <c r="H22186" s="97"/>
      <c r="I22186" s="98">
        <v>198.53</v>
      </c>
      <c r="J22186" s="98"/>
      <c r="K22186" s="27">
        <f>TRUNC(TRUNC(G22186,8)*I22186,2)</f>
        <v>0.33</v>
      </c>
    </row>
    <row r="22187" spans="1:11" ht="18" customHeight="1" x14ac:dyDescent="0.25">
      <c r="A22187" s="9"/>
      <c r="B22187" s="9"/>
      <c r="C22187" s="9"/>
      <c r="D22187" s="9"/>
      <c r="E22187" s="9"/>
      <c r="F22187" s="9"/>
      <c r="G22187" s="91" t="s">
        <v>3919</v>
      </c>
      <c r="H22187" s="91"/>
      <c r="I22187" s="91"/>
      <c r="J22187" s="91"/>
      <c r="K22187" s="28">
        <f>SUM(K22185:K22186)</f>
        <v>0.54</v>
      </c>
    </row>
    <row r="22188" spans="1:11" ht="15" customHeight="1" x14ac:dyDescent="0.25">
      <c r="A22188" s="93" t="s">
        <v>3907</v>
      </c>
      <c r="B22188" s="93"/>
      <c r="C22188" s="93"/>
      <c r="D22188" s="94" t="s">
        <v>3</v>
      </c>
      <c r="E22188" s="94"/>
      <c r="F22188" s="23" t="s">
        <v>4</v>
      </c>
      <c r="G22188" s="94" t="s">
        <v>3894</v>
      </c>
      <c r="H22188" s="94"/>
      <c r="I22188" s="94" t="s">
        <v>3895</v>
      </c>
      <c r="J22188" s="94"/>
      <c r="K22188" s="23" t="s">
        <v>3896</v>
      </c>
    </row>
    <row r="22189" spans="1:11" ht="15" customHeight="1" x14ac:dyDescent="0.25">
      <c r="A22189" s="24" t="s">
        <v>3961</v>
      </c>
      <c r="B22189" s="95" t="s">
        <v>3962</v>
      </c>
      <c r="C22189" s="95"/>
      <c r="D22189" s="96" t="s">
        <v>20</v>
      </c>
      <c r="E22189" s="96"/>
      <c r="F22189" s="24" t="s">
        <v>2056</v>
      </c>
      <c r="G22189" s="97">
        <v>4.5999999999999999E-3</v>
      </c>
      <c r="H22189" s="97"/>
      <c r="I22189" s="98">
        <v>29.5</v>
      </c>
      <c r="J22189" s="98"/>
      <c r="K22189" s="27">
        <f>TRUNC(TRUNC(G22189,8)*I22189,2)</f>
        <v>0.13</v>
      </c>
    </row>
    <row r="22190" spans="1:11" ht="18" customHeight="1" x14ac:dyDescent="0.25">
      <c r="A22190" s="9"/>
      <c r="B22190" s="9"/>
      <c r="C22190" s="9"/>
      <c r="D22190" s="9"/>
      <c r="E22190" s="9"/>
      <c r="F22190" s="9"/>
      <c r="G22190" s="91" t="s">
        <v>3912</v>
      </c>
      <c r="H22190" s="91"/>
      <c r="I22190" s="91"/>
      <c r="J22190" s="91"/>
      <c r="K22190" s="28">
        <f>SUM(K22189:K22189)</f>
        <v>0.13</v>
      </c>
    </row>
    <row r="22191" spans="1:11" ht="15" customHeight="1" x14ac:dyDescent="0.25">
      <c r="A22191" s="9"/>
      <c r="B22191" s="9"/>
      <c r="C22191" s="9"/>
      <c r="D22191" s="9"/>
      <c r="E22191" s="9"/>
      <c r="F22191" s="9"/>
      <c r="G22191" s="92" t="s">
        <v>3913</v>
      </c>
      <c r="H22191" s="92"/>
      <c r="I22191" s="92"/>
      <c r="J22191" s="92"/>
      <c r="K22191" s="29">
        <f>ROUND(SUM(K22187,K22190),2)</f>
        <v>0.67</v>
      </c>
    </row>
    <row r="22192" spans="1:11" ht="9.9499999999999993" customHeight="1" x14ac:dyDescent="0.25">
      <c r="A22192" s="9"/>
      <c r="B22192" s="9"/>
      <c r="C22192" s="9"/>
      <c r="D22192" s="9"/>
      <c r="E22192" s="9"/>
      <c r="F22192" s="9"/>
      <c r="G22192" s="100"/>
      <c r="H22192" s="100"/>
      <c r="I22192" s="100"/>
      <c r="J22192" s="100"/>
      <c r="K22192" s="100"/>
    </row>
    <row r="22193" spans="1:11" ht="20.100000000000001" customHeight="1" x14ac:dyDescent="0.25">
      <c r="A22193" s="99" t="s">
        <v>3832</v>
      </c>
      <c r="B22193" s="99"/>
      <c r="C22193" s="99"/>
      <c r="D22193" s="99"/>
      <c r="E22193" s="99"/>
      <c r="F22193" s="99"/>
      <c r="G22193" s="99"/>
      <c r="H22193" s="99"/>
      <c r="I22193" s="99"/>
      <c r="J22193" s="99"/>
      <c r="K22193" s="99"/>
    </row>
    <row r="22194" spans="1:11" ht="15" customHeight="1" x14ac:dyDescent="0.25">
      <c r="A22194" s="93" t="s">
        <v>3916</v>
      </c>
      <c r="B22194" s="93"/>
      <c r="C22194" s="93"/>
      <c r="D22194" s="94" t="s">
        <v>3</v>
      </c>
      <c r="E22194" s="94"/>
      <c r="F22194" s="23" t="s">
        <v>4</v>
      </c>
      <c r="G22194" s="94" t="s">
        <v>3894</v>
      </c>
      <c r="H22194" s="94"/>
      <c r="I22194" s="94" t="s">
        <v>3895</v>
      </c>
      <c r="J22194" s="94"/>
      <c r="K22194" s="23" t="s">
        <v>3896</v>
      </c>
    </row>
    <row r="22195" spans="1:11" ht="29.1" customHeight="1" x14ac:dyDescent="0.25">
      <c r="A22195" s="24" t="s">
        <v>3957</v>
      </c>
      <c r="B22195" s="95" t="s">
        <v>3958</v>
      </c>
      <c r="C22195" s="95"/>
      <c r="D22195" s="96" t="s">
        <v>20</v>
      </c>
      <c r="E22195" s="96"/>
      <c r="F22195" s="24" t="s">
        <v>3936</v>
      </c>
      <c r="G22195" s="97">
        <v>1.95E-2</v>
      </c>
      <c r="H22195" s="97"/>
      <c r="I22195" s="98">
        <v>75.540000000000006</v>
      </c>
      <c r="J22195" s="98"/>
      <c r="K22195" s="27">
        <f>TRUNC(TRUNC(G22195,8)*I22195,2)</f>
        <v>1.47</v>
      </c>
    </row>
    <row r="22196" spans="1:11" ht="29.1" customHeight="1" x14ac:dyDescent="0.25">
      <c r="A22196" s="24" t="s">
        <v>3959</v>
      </c>
      <c r="B22196" s="95" t="s">
        <v>3960</v>
      </c>
      <c r="C22196" s="95"/>
      <c r="D22196" s="96" t="s">
        <v>20</v>
      </c>
      <c r="E22196" s="96"/>
      <c r="F22196" s="24" t="s">
        <v>30</v>
      </c>
      <c r="G22196" s="97">
        <v>1.15E-2</v>
      </c>
      <c r="H22196" s="97"/>
      <c r="I22196" s="98">
        <v>198.53</v>
      </c>
      <c r="J22196" s="98"/>
      <c r="K22196" s="27">
        <f>TRUNC(TRUNC(G22196,8)*I22196,2)</f>
        <v>2.2799999999999998</v>
      </c>
    </row>
    <row r="22197" spans="1:11" ht="18" customHeight="1" x14ac:dyDescent="0.25">
      <c r="A22197" s="9"/>
      <c r="B22197" s="9"/>
      <c r="C22197" s="9"/>
      <c r="D22197" s="9"/>
      <c r="E22197" s="9"/>
      <c r="F22197" s="9"/>
      <c r="G22197" s="91" t="s">
        <v>3919</v>
      </c>
      <c r="H22197" s="91"/>
      <c r="I22197" s="91"/>
      <c r="J22197" s="91"/>
      <c r="K22197" s="28">
        <f>SUM(K22195:K22196)</f>
        <v>3.75</v>
      </c>
    </row>
    <row r="22198" spans="1:11" ht="15" customHeight="1" x14ac:dyDescent="0.25">
      <c r="A22198" s="93" t="s">
        <v>3907</v>
      </c>
      <c r="B22198" s="93"/>
      <c r="C22198" s="93"/>
      <c r="D22198" s="94" t="s">
        <v>3</v>
      </c>
      <c r="E22198" s="94"/>
      <c r="F22198" s="23" t="s">
        <v>4</v>
      </c>
      <c r="G22198" s="94" t="s">
        <v>3894</v>
      </c>
      <c r="H22198" s="94"/>
      <c r="I22198" s="94" t="s">
        <v>3895</v>
      </c>
      <c r="J22198" s="94"/>
      <c r="K22198" s="23" t="s">
        <v>3896</v>
      </c>
    </row>
    <row r="22199" spans="1:11" ht="15" customHeight="1" x14ac:dyDescent="0.25">
      <c r="A22199" s="24" t="s">
        <v>3910</v>
      </c>
      <c r="B22199" s="95" t="s">
        <v>3911</v>
      </c>
      <c r="C22199" s="95"/>
      <c r="D22199" s="96" t="s">
        <v>20</v>
      </c>
      <c r="E22199" s="96"/>
      <c r="F22199" s="24" t="s">
        <v>2056</v>
      </c>
      <c r="G22199" s="97">
        <v>3.1E-2</v>
      </c>
      <c r="H22199" s="97"/>
      <c r="I22199" s="98">
        <v>24.94</v>
      </c>
      <c r="J22199" s="98"/>
      <c r="K22199" s="27">
        <f>TRUNC(TRUNC(G22199,8)*I22199,2)</f>
        <v>0.77</v>
      </c>
    </row>
    <row r="22200" spans="1:11" ht="18" customHeight="1" x14ac:dyDescent="0.25">
      <c r="A22200" s="9"/>
      <c r="B22200" s="9"/>
      <c r="C22200" s="9"/>
      <c r="D22200" s="9"/>
      <c r="E22200" s="9"/>
      <c r="F22200" s="9"/>
      <c r="G22200" s="91" t="s">
        <v>3912</v>
      </c>
      <c r="H22200" s="91"/>
      <c r="I22200" s="91"/>
      <c r="J22200" s="91"/>
      <c r="K22200" s="28">
        <f>SUM(K22199:K22199)</f>
        <v>0.77</v>
      </c>
    </row>
    <row r="22201" spans="1:11" ht="15" customHeight="1" x14ac:dyDescent="0.25">
      <c r="A22201" s="9"/>
      <c r="B22201" s="9"/>
      <c r="C22201" s="9"/>
      <c r="D22201" s="9"/>
      <c r="E22201" s="9"/>
      <c r="F22201" s="9"/>
      <c r="G22201" s="92" t="s">
        <v>3913</v>
      </c>
      <c r="H22201" s="92"/>
      <c r="I22201" s="92"/>
      <c r="J22201" s="92"/>
      <c r="K22201" s="29">
        <f>ROUND(SUM(K22197,K22200),2)</f>
        <v>4.5199999999999996</v>
      </c>
    </row>
    <row r="22202" spans="1:11" ht="9.9499999999999993" customHeight="1" x14ac:dyDescent="0.25">
      <c r="A22202" s="9"/>
      <c r="B22202" s="9"/>
      <c r="C22202" s="9"/>
      <c r="D22202" s="9"/>
      <c r="E22202" s="9"/>
      <c r="F22202" s="9"/>
      <c r="G22202" s="100"/>
      <c r="H22202" s="100"/>
      <c r="I22202" s="100"/>
      <c r="J22202" s="100"/>
      <c r="K22202" s="100"/>
    </row>
    <row r="22203" spans="1:11" ht="20.100000000000001" customHeight="1" x14ac:dyDescent="0.25">
      <c r="A22203" s="99" t="s">
        <v>3833</v>
      </c>
      <c r="B22203" s="99"/>
      <c r="C22203" s="99"/>
      <c r="D22203" s="99"/>
      <c r="E22203" s="99"/>
      <c r="F22203" s="99"/>
      <c r="G22203" s="99"/>
      <c r="H22203" s="99"/>
      <c r="I22203" s="99"/>
      <c r="J22203" s="99"/>
      <c r="K22203" s="99"/>
    </row>
    <row r="22204" spans="1:11" ht="15" customHeight="1" x14ac:dyDescent="0.25">
      <c r="A22204" s="93" t="s">
        <v>3916</v>
      </c>
      <c r="B22204" s="93"/>
      <c r="C22204" s="93"/>
      <c r="D22204" s="94" t="s">
        <v>3</v>
      </c>
      <c r="E22204" s="94"/>
      <c r="F22204" s="23" t="s">
        <v>4</v>
      </c>
      <c r="G22204" s="94" t="s">
        <v>3894</v>
      </c>
      <c r="H22204" s="94"/>
      <c r="I22204" s="94" t="s">
        <v>3895</v>
      </c>
      <c r="J22204" s="94"/>
      <c r="K22204" s="23" t="s">
        <v>3896</v>
      </c>
    </row>
    <row r="22205" spans="1:11" ht="29.1" customHeight="1" x14ac:dyDescent="0.25">
      <c r="A22205" s="24" t="s">
        <v>3963</v>
      </c>
      <c r="B22205" s="95" t="s">
        <v>3964</v>
      </c>
      <c r="C22205" s="95"/>
      <c r="D22205" s="96" t="s">
        <v>20</v>
      </c>
      <c r="E22205" s="96"/>
      <c r="F22205" s="24" t="s">
        <v>3936</v>
      </c>
      <c r="G22205" s="97">
        <v>0.86950000000000005</v>
      </c>
      <c r="H22205" s="97"/>
      <c r="I22205" s="98">
        <v>8.9</v>
      </c>
      <c r="J22205" s="98"/>
      <c r="K22205" s="27">
        <f>TRUNC(TRUNC(G22205,8)*I22205,2)</f>
        <v>7.73</v>
      </c>
    </row>
    <row r="22206" spans="1:11" ht="29.1" customHeight="1" x14ac:dyDescent="0.25">
      <c r="A22206" s="24" t="s">
        <v>3965</v>
      </c>
      <c r="B22206" s="95" t="s">
        <v>3966</v>
      </c>
      <c r="C22206" s="95"/>
      <c r="D22206" s="96" t="s">
        <v>20</v>
      </c>
      <c r="E22206" s="96"/>
      <c r="F22206" s="24" t="s">
        <v>30</v>
      </c>
      <c r="G22206" s="97">
        <v>1.137</v>
      </c>
      <c r="H22206" s="97"/>
      <c r="I22206" s="98">
        <v>32.76</v>
      </c>
      <c r="J22206" s="98"/>
      <c r="K22206" s="27">
        <f>TRUNC(TRUNC(G22206,8)*I22206,2)</f>
        <v>37.24</v>
      </c>
    </row>
    <row r="22207" spans="1:11" ht="21" customHeight="1" x14ac:dyDescent="0.25">
      <c r="A22207" s="24" t="s">
        <v>3967</v>
      </c>
      <c r="B22207" s="95" t="s">
        <v>3968</v>
      </c>
      <c r="C22207" s="95"/>
      <c r="D22207" s="96" t="s">
        <v>20</v>
      </c>
      <c r="E22207" s="96"/>
      <c r="F22207" s="24" t="s">
        <v>3936</v>
      </c>
      <c r="G22207" s="97">
        <v>0.86950000000000005</v>
      </c>
      <c r="H22207" s="97"/>
      <c r="I22207" s="98">
        <v>27.59</v>
      </c>
      <c r="J22207" s="98"/>
      <c r="K22207" s="27">
        <f>TRUNC(TRUNC(G22207,8)*I22207,2)</f>
        <v>23.98</v>
      </c>
    </row>
    <row r="22208" spans="1:11" ht="21" customHeight="1" x14ac:dyDescent="0.25">
      <c r="A22208" s="24" t="s">
        <v>3969</v>
      </c>
      <c r="B22208" s="95" t="s">
        <v>3970</v>
      </c>
      <c r="C22208" s="95"/>
      <c r="D22208" s="96" t="s">
        <v>20</v>
      </c>
      <c r="E22208" s="96"/>
      <c r="F22208" s="24" t="s">
        <v>30</v>
      </c>
      <c r="G22208" s="97">
        <v>1.137</v>
      </c>
      <c r="H22208" s="97"/>
      <c r="I22208" s="98">
        <v>28.09</v>
      </c>
      <c r="J22208" s="98"/>
      <c r="K22208" s="27">
        <f>TRUNC(TRUNC(G22208,8)*I22208,2)</f>
        <v>31.93</v>
      </c>
    </row>
    <row r="22209" spans="1:11" ht="18" customHeight="1" x14ac:dyDescent="0.25">
      <c r="A22209" s="9"/>
      <c r="B22209" s="9"/>
      <c r="C22209" s="9"/>
      <c r="D22209" s="9"/>
      <c r="E22209" s="9"/>
      <c r="F22209" s="9"/>
      <c r="G22209" s="91" t="s">
        <v>3919</v>
      </c>
      <c r="H22209" s="91"/>
      <c r="I22209" s="91"/>
      <c r="J22209" s="91"/>
      <c r="K22209" s="28">
        <f>SUM(K22205:K22208)</f>
        <v>100.88</v>
      </c>
    </row>
    <row r="22210" spans="1:11" ht="15" customHeight="1" x14ac:dyDescent="0.25">
      <c r="A22210" s="93" t="s">
        <v>3907</v>
      </c>
      <c r="B22210" s="93"/>
      <c r="C22210" s="93"/>
      <c r="D22210" s="94" t="s">
        <v>3</v>
      </c>
      <c r="E22210" s="94"/>
      <c r="F22210" s="23" t="s">
        <v>4</v>
      </c>
      <c r="G22210" s="94" t="s">
        <v>3894</v>
      </c>
      <c r="H22210" s="94"/>
      <c r="I22210" s="94" t="s">
        <v>3895</v>
      </c>
      <c r="J22210" s="94"/>
      <c r="K22210" s="23" t="s">
        <v>3896</v>
      </c>
    </row>
    <row r="22211" spans="1:11" ht="15" customHeight="1" x14ac:dyDescent="0.25">
      <c r="A22211" s="24" t="s">
        <v>3971</v>
      </c>
      <c r="B22211" s="95" t="s">
        <v>3972</v>
      </c>
      <c r="C22211" s="95"/>
      <c r="D22211" s="96" t="s">
        <v>20</v>
      </c>
      <c r="E22211" s="96"/>
      <c r="F22211" s="24" t="s">
        <v>2056</v>
      </c>
      <c r="G22211" s="97">
        <v>7.22E-2</v>
      </c>
      <c r="H22211" s="97"/>
      <c r="I22211" s="98">
        <v>32.69</v>
      </c>
      <c r="J22211" s="98"/>
      <c r="K22211" s="27">
        <f>TRUNC(TRUNC(G22211,8)*I22211,2)</f>
        <v>2.36</v>
      </c>
    </row>
    <row r="22212" spans="1:11" ht="15" customHeight="1" x14ac:dyDescent="0.25">
      <c r="A22212" s="24" t="s">
        <v>3910</v>
      </c>
      <c r="B22212" s="95" t="s">
        <v>3911</v>
      </c>
      <c r="C22212" s="95"/>
      <c r="D22212" s="96" t="s">
        <v>20</v>
      </c>
      <c r="E22212" s="96"/>
      <c r="F22212" s="24" t="s">
        <v>2056</v>
      </c>
      <c r="G22212" s="97">
        <v>0.44790000000000002</v>
      </c>
      <c r="H22212" s="97"/>
      <c r="I22212" s="98">
        <v>24.94</v>
      </c>
      <c r="J22212" s="98"/>
      <c r="K22212" s="27">
        <f>TRUNC(TRUNC(G22212,8)*I22212,2)</f>
        <v>11.17</v>
      </c>
    </row>
    <row r="22213" spans="1:11" ht="18" customHeight="1" x14ac:dyDescent="0.25">
      <c r="A22213" s="9"/>
      <c r="B22213" s="9"/>
      <c r="C22213" s="9"/>
      <c r="D22213" s="9"/>
      <c r="E22213" s="9"/>
      <c r="F22213" s="9"/>
      <c r="G22213" s="91" t="s">
        <v>3912</v>
      </c>
      <c r="H22213" s="91"/>
      <c r="I22213" s="91"/>
      <c r="J22213" s="91"/>
      <c r="K22213" s="28">
        <f>SUM(K22211:K22212)</f>
        <v>13.53</v>
      </c>
    </row>
    <row r="22214" spans="1:11" ht="15" customHeight="1" x14ac:dyDescent="0.25">
      <c r="A22214" s="9"/>
      <c r="B22214" s="9"/>
      <c r="C22214" s="9"/>
      <c r="D22214" s="9"/>
      <c r="E22214" s="9"/>
      <c r="F22214" s="9"/>
      <c r="G22214" s="92" t="s">
        <v>3913</v>
      </c>
      <c r="H22214" s="92"/>
      <c r="I22214" s="92"/>
      <c r="J22214" s="92"/>
      <c r="K22214" s="29">
        <f>ROUND(SUM(K22209,K22213),2)</f>
        <v>114.41</v>
      </c>
    </row>
    <row r="22215" spans="1:11" ht="9.9499999999999993" customHeight="1" x14ac:dyDescent="0.25">
      <c r="A22215" s="9"/>
      <c r="B22215" s="9"/>
      <c r="C22215" s="9"/>
      <c r="D22215" s="9"/>
      <c r="E22215" s="9"/>
      <c r="F22215" s="9"/>
      <c r="G22215" s="100"/>
      <c r="H22215" s="100"/>
      <c r="I22215" s="100"/>
      <c r="J22215" s="100"/>
      <c r="K22215" s="100"/>
    </row>
    <row r="22216" spans="1:11" ht="20.100000000000001" customHeight="1" x14ac:dyDescent="0.25">
      <c r="A22216" s="99" t="s">
        <v>3834</v>
      </c>
      <c r="B22216" s="99"/>
      <c r="C22216" s="99"/>
      <c r="D22216" s="99"/>
      <c r="E22216" s="99"/>
      <c r="F22216" s="99"/>
      <c r="G22216" s="99"/>
      <c r="H22216" s="99"/>
      <c r="I22216" s="99"/>
      <c r="J22216" s="99"/>
      <c r="K22216" s="99"/>
    </row>
    <row r="22217" spans="1:11" ht="15" customHeight="1" x14ac:dyDescent="0.25">
      <c r="A22217" s="93" t="s">
        <v>3916</v>
      </c>
      <c r="B22217" s="93"/>
      <c r="C22217" s="93"/>
      <c r="D22217" s="94" t="s">
        <v>3</v>
      </c>
      <c r="E22217" s="94"/>
      <c r="F22217" s="23" t="s">
        <v>4</v>
      </c>
      <c r="G22217" s="94" t="s">
        <v>3894</v>
      </c>
      <c r="H22217" s="94"/>
      <c r="I22217" s="94" t="s">
        <v>3895</v>
      </c>
      <c r="J22217" s="94"/>
      <c r="K22217" s="23" t="s">
        <v>3896</v>
      </c>
    </row>
    <row r="22218" spans="1:11" ht="38.1" customHeight="1" x14ac:dyDescent="0.25">
      <c r="A22218" s="24" t="s">
        <v>3973</v>
      </c>
      <c r="B22218" s="95" t="s">
        <v>3974</v>
      </c>
      <c r="C22218" s="95"/>
      <c r="D22218" s="96" t="s">
        <v>20</v>
      </c>
      <c r="E22218" s="96"/>
      <c r="F22218" s="24" t="s">
        <v>3936</v>
      </c>
      <c r="G22218" s="97">
        <v>6.3E-3</v>
      </c>
      <c r="H22218" s="97"/>
      <c r="I22218" s="98">
        <v>94.61</v>
      </c>
      <c r="J22218" s="98"/>
      <c r="K22218" s="27">
        <f>TRUNC(TRUNC(G22218,8)*I22218,2)</f>
        <v>0.59</v>
      </c>
    </row>
    <row r="22219" spans="1:11" ht="38.1" customHeight="1" x14ac:dyDescent="0.25">
      <c r="A22219" s="24" t="s">
        <v>3975</v>
      </c>
      <c r="B22219" s="95" t="s">
        <v>3976</v>
      </c>
      <c r="C22219" s="95"/>
      <c r="D22219" s="96" t="s">
        <v>20</v>
      </c>
      <c r="E22219" s="96"/>
      <c r="F22219" s="24" t="s">
        <v>30</v>
      </c>
      <c r="G22219" s="97">
        <v>1.0200000000000001E-2</v>
      </c>
      <c r="H22219" s="97"/>
      <c r="I22219" s="98">
        <v>370.94</v>
      </c>
      <c r="J22219" s="98"/>
      <c r="K22219" s="27">
        <f>TRUNC(TRUNC(G22219,8)*I22219,2)</f>
        <v>3.78</v>
      </c>
    </row>
    <row r="22220" spans="1:11" ht="29.1" customHeight="1" x14ac:dyDescent="0.25">
      <c r="A22220" s="24" t="s">
        <v>3977</v>
      </c>
      <c r="B22220" s="95" t="s">
        <v>3978</v>
      </c>
      <c r="C22220" s="95"/>
      <c r="D22220" s="96" t="s">
        <v>20</v>
      </c>
      <c r="E22220" s="96"/>
      <c r="F22220" s="24" t="s">
        <v>3936</v>
      </c>
      <c r="G22220" s="97">
        <v>4.8999999999999998E-3</v>
      </c>
      <c r="H22220" s="97"/>
      <c r="I22220" s="98">
        <v>74.180000000000007</v>
      </c>
      <c r="J22220" s="98"/>
      <c r="K22220" s="27">
        <f>TRUNC(TRUNC(G22220,8)*I22220,2)</f>
        <v>0.36</v>
      </c>
    </row>
    <row r="22221" spans="1:11" ht="29.1" customHeight="1" x14ac:dyDescent="0.25">
      <c r="A22221" s="24" t="s">
        <v>3979</v>
      </c>
      <c r="B22221" s="95" t="s">
        <v>3980</v>
      </c>
      <c r="C22221" s="95"/>
      <c r="D22221" s="96" t="s">
        <v>20</v>
      </c>
      <c r="E22221" s="96"/>
      <c r="F22221" s="24" t="s">
        <v>30</v>
      </c>
      <c r="G22221" s="97">
        <v>5.5999999999999999E-3</v>
      </c>
      <c r="H22221" s="97"/>
      <c r="I22221" s="98">
        <v>166.79</v>
      </c>
      <c r="J22221" s="98"/>
      <c r="K22221" s="27">
        <f>TRUNC(TRUNC(G22221,8)*I22221,2)</f>
        <v>0.93</v>
      </c>
    </row>
    <row r="22222" spans="1:11" ht="18" customHeight="1" x14ac:dyDescent="0.25">
      <c r="A22222" s="9"/>
      <c r="B22222" s="9"/>
      <c r="C22222" s="9"/>
      <c r="D22222" s="9"/>
      <c r="E22222" s="9"/>
      <c r="F22222" s="9"/>
      <c r="G22222" s="91" t="s">
        <v>3919</v>
      </c>
      <c r="H22222" s="91"/>
      <c r="I22222" s="91"/>
      <c r="J22222" s="91"/>
      <c r="K22222" s="28">
        <f>SUM(K22218:K22221)</f>
        <v>5.66</v>
      </c>
    </row>
    <row r="22223" spans="1:11" ht="15" customHeight="1" x14ac:dyDescent="0.25">
      <c r="A22223" s="9"/>
      <c r="B22223" s="9"/>
      <c r="C22223" s="9"/>
      <c r="D22223" s="9"/>
      <c r="E22223" s="9"/>
      <c r="F22223" s="9"/>
      <c r="G22223" s="92" t="s">
        <v>3913</v>
      </c>
      <c r="H22223" s="92"/>
      <c r="I22223" s="92"/>
      <c r="J22223" s="92"/>
      <c r="K22223" s="29">
        <f>ROUND(SUM(K22222),2)</f>
        <v>5.66</v>
      </c>
    </row>
    <row r="22224" spans="1:11" ht="9.9499999999999993" customHeight="1" x14ac:dyDescent="0.25">
      <c r="A22224" s="9"/>
      <c r="B22224" s="9"/>
      <c r="C22224" s="9"/>
      <c r="D22224" s="9"/>
      <c r="E22224" s="9"/>
      <c r="F22224" s="9"/>
      <c r="G22224" s="100"/>
      <c r="H22224" s="100"/>
      <c r="I22224" s="100"/>
      <c r="J22224" s="100"/>
      <c r="K22224" s="100"/>
    </row>
    <row r="22225" spans="1:11" ht="20.100000000000001" customHeight="1" x14ac:dyDescent="0.25">
      <c r="A22225" s="99" t="s">
        <v>3835</v>
      </c>
      <c r="B22225" s="99"/>
      <c r="C22225" s="99"/>
      <c r="D22225" s="99"/>
      <c r="E22225" s="99"/>
      <c r="F22225" s="99"/>
      <c r="G22225" s="99"/>
      <c r="H22225" s="99"/>
      <c r="I22225" s="99"/>
      <c r="J22225" s="99"/>
      <c r="K22225" s="99"/>
    </row>
    <row r="22226" spans="1:11" ht="15" customHeight="1" x14ac:dyDescent="0.25">
      <c r="A22226" s="93" t="s">
        <v>3916</v>
      </c>
      <c r="B22226" s="93"/>
      <c r="C22226" s="93"/>
      <c r="D22226" s="94" t="s">
        <v>3</v>
      </c>
      <c r="E22226" s="94"/>
      <c r="F22226" s="23" t="s">
        <v>4</v>
      </c>
      <c r="G22226" s="94" t="s">
        <v>3894</v>
      </c>
      <c r="H22226" s="94"/>
      <c r="I22226" s="94" t="s">
        <v>3895</v>
      </c>
      <c r="J22226" s="94"/>
      <c r="K22226" s="23" t="s">
        <v>3896</v>
      </c>
    </row>
    <row r="22227" spans="1:11" ht="38.1" customHeight="1" x14ac:dyDescent="0.25">
      <c r="A22227" s="24" t="s">
        <v>3973</v>
      </c>
      <c r="B22227" s="95" t="s">
        <v>3974</v>
      </c>
      <c r="C22227" s="95"/>
      <c r="D22227" s="96" t="s">
        <v>20</v>
      </c>
      <c r="E22227" s="96"/>
      <c r="F22227" s="24" t="s">
        <v>3936</v>
      </c>
      <c r="G22227" s="97">
        <v>1.2999999999999999E-3</v>
      </c>
      <c r="H22227" s="97"/>
      <c r="I22227" s="98">
        <v>94.61</v>
      </c>
      <c r="J22227" s="98"/>
      <c r="K22227" s="27">
        <f>TRUNC(TRUNC(G22227,8)*I22227,2)</f>
        <v>0.12</v>
      </c>
    </row>
    <row r="22228" spans="1:11" ht="38.1" customHeight="1" x14ac:dyDescent="0.25">
      <c r="A22228" s="24" t="s">
        <v>3975</v>
      </c>
      <c r="B22228" s="95" t="s">
        <v>3976</v>
      </c>
      <c r="C22228" s="95"/>
      <c r="D22228" s="96" t="s">
        <v>20</v>
      </c>
      <c r="E22228" s="96"/>
      <c r="F22228" s="24" t="s">
        <v>30</v>
      </c>
      <c r="G22228" s="97">
        <v>3.0999999999999999E-3</v>
      </c>
      <c r="H22228" s="97"/>
      <c r="I22228" s="98">
        <v>370.94</v>
      </c>
      <c r="J22228" s="98"/>
      <c r="K22228" s="27">
        <f>TRUNC(TRUNC(G22228,8)*I22228,2)</f>
        <v>1.1399999999999999</v>
      </c>
    </row>
    <row r="22229" spans="1:11" ht="18" customHeight="1" x14ac:dyDescent="0.25">
      <c r="A22229" s="9"/>
      <c r="B22229" s="9"/>
      <c r="C22229" s="9"/>
      <c r="D22229" s="9"/>
      <c r="E22229" s="9"/>
      <c r="F22229" s="9"/>
      <c r="G22229" s="91" t="s">
        <v>3919</v>
      </c>
      <c r="H22229" s="91"/>
      <c r="I22229" s="91"/>
      <c r="J22229" s="91"/>
      <c r="K22229" s="28">
        <f>SUM(K22227:K22228)</f>
        <v>1.2599999999999998</v>
      </c>
    </row>
    <row r="22230" spans="1:11" ht="15" customHeight="1" x14ac:dyDescent="0.25">
      <c r="A22230" s="9"/>
      <c r="B22230" s="9"/>
      <c r="C22230" s="9"/>
      <c r="D22230" s="9"/>
      <c r="E22230" s="9"/>
      <c r="F22230" s="9"/>
      <c r="G22230" s="92" t="s">
        <v>3913</v>
      </c>
      <c r="H22230" s="92"/>
      <c r="I22230" s="92"/>
      <c r="J22230" s="92"/>
      <c r="K22230" s="29">
        <f>ROUND(SUM(K22229),2)</f>
        <v>1.26</v>
      </c>
    </row>
    <row r="22231" spans="1:11" ht="9.9499999999999993" customHeight="1" x14ac:dyDescent="0.25">
      <c r="A22231" s="9"/>
      <c r="B22231" s="9"/>
      <c r="C22231" s="9"/>
      <c r="D22231" s="9"/>
      <c r="E22231" s="9"/>
      <c r="F22231" s="9"/>
      <c r="G22231" s="100"/>
      <c r="H22231" s="100"/>
      <c r="I22231" s="100"/>
      <c r="J22231" s="100"/>
      <c r="K22231" s="100"/>
    </row>
    <row r="22232" spans="1:11" ht="20.100000000000001" customHeight="1" x14ac:dyDescent="0.25">
      <c r="A22232" s="99" t="s">
        <v>3836</v>
      </c>
      <c r="B22232" s="99"/>
      <c r="C22232" s="99"/>
      <c r="D22232" s="99"/>
      <c r="E22232" s="99"/>
      <c r="F22232" s="99"/>
      <c r="G22232" s="99"/>
      <c r="H22232" s="99"/>
      <c r="I22232" s="99"/>
      <c r="J22232" s="99"/>
      <c r="K22232" s="99"/>
    </row>
    <row r="22233" spans="1:11" ht="15" customHeight="1" x14ac:dyDescent="0.25">
      <c r="A22233" s="93" t="s">
        <v>3916</v>
      </c>
      <c r="B22233" s="93"/>
      <c r="C22233" s="93"/>
      <c r="D22233" s="94" t="s">
        <v>3</v>
      </c>
      <c r="E22233" s="94"/>
      <c r="F22233" s="23" t="s">
        <v>4</v>
      </c>
      <c r="G22233" s="94" t="s">
        <v>3894</v>
      </c>
      <c r="H22233" s="94"/>
      <c r="I22233" s="94" t="s">
        <v>3895</v>
      </c>
      <c r="J22233" s="94"/>
      <c r="K22233" s="23" t="s">
        <v>3896</v>
      </c>
    </row>
    <row r="22234" spans="1:11" ht="38.1" customHeight="1" x14ac:dyDescent="0.25">
      <c r="A22234" s="24" t="s">
        <v>3973</v>
      </c>
      <c r="B22234" s="95" t="s">
        <v>3974</v>
      </c>
      <c r="C22234" s="95"/>
      <c r="D22234" s="96" t="s">
        <v>20</v>
      </c>
      <c r="E22234" s="96"/>
      <c r="F22234" s="24" t="s">
        <v>3936</v>
      </c>
      <c r="G22234" s="97">
        <v>5.0000000000000001E-4</v>
      </c>
      <c r="H22234" s="97"/>
      <c r="I22234" s="98">
        <v>94.61</v>
      </c>
      <c r="J22234" s="98"/>
      <c r="K22234" s="27">
        <f>TRUNC(TRUNC(G22234,8)*I22234,2)</f>
        <v>0.04</v>
      </c>
    </row>
    <row r="22235" spans="1:11" ht="38.1" customHeight="1" x14ac:dyDescent="0.25">
      <c r="A22235" s="24" t="s">
        <v>3975</v>
      </c>
      <c r="B22235" s="95" t="s">
        <v>3976</v>
      </c>
      <c r="C22235" s="95"/>
      <c r="D22235" s="96" t="s">
        <v>20</v>
      </c>
      <c r="E22235" s="96"/>
      <c r="F22235" s="24" t="s">
        <v>30</v>
      </c>
      <c r="G22235" s="97">
        <v>1.1999999999999999E-3</v>
      </c>
      <c r="H22235" s="97"/>
      <c r="I22235" s="98">
        <v>370.94</v>
      </c>
      <c r="J22235" s="98"/>
      <c r="K22235" s="27">
        <f>TRUNC(TRUNC(G22235,8)*I22235,2)</f>
        <v>0.44</v>
      </c>
    </row>
    <row r="22236" spans="1:11" ht="18" customHeight="1" x14ac:dyDescent="0.25">
      <c r="A22236" s="9"/>
      <c r="B22236" s="9"/>
      <c r="C22236" s="9"/>
      <c r="D22236" s="9"/>
      <c r="E22236" s="9"/>
      <c r="F22236" s="9"/>
      <c r="G22236" s="91" t="s">
        <v>3919</v>
      </c>
      <c r="H22236" s="91"/>
      <c r="I22236" s="91"/>
      <c r="J22236" s="91"/>
      <c r="K22236" s="28">
        <f>SUM(K22234:K22235)</f>
        <v>0.48</v>
      </c>
    </row>
    <row r="22237" spans="1:11" ht="15" customHeight="1" x14ac:dyDescent="0.25">
      <c r="A22237" s="9"/>
      <c r="B22237" s="9"/>
      <c r="C22237" s="9"/>
      <c r="D22237" s="9"/>
      <c r="E22237" s="9"/>
      <c r="F22237" s="9"/>
      <c r="G22237" s="92" t="s">
        <v>3913</v>
      </c>
      <c r="H22237" s="92"/>
      <c r="I22237" s="92"/>
      <c r="J22237" s="92"/>
      <c r="K22237" s="29">
        <f>ROUND(SUM(K22236),2)</f>
        <v>0.48</v>
      </c>
    </row>
    <row r="22238" spans="1:11" ht="9.9499999999999993" customHeight="1" x14ac:dyDescent="0.25">
      <c r="A22238" s="9"/>
      <c r="B22238" s="9"/>
      <c r="C22238" s="9"/>
      <c r="D22238" s="9"/>
      <c r="E22238" s="9"/>
      <c r="F22238" s="9"/>
      <c r="G22238" s="100"/>
      <c r="H22238" s="100"/>
      <c r="I22238" s="100"/>
      <c r="J22238" s="100"/>
      <c r="K22238" s="100"/>
    </row>
    <row r="22239" spans="1:11" ht="20.100000000000001" customHeight="1" x14ac:dyDescent="0.25">
      <c r="A22239" s="99" t="s">
        <v>3837</v>
      </c>
      <c r="B22239" s="99"/>
      <c r="C22239" s="99"/>
      <c r="D22239" s="99"/>
      <c r="E22239" s="99"/>
      <c r="F22239" s="99"/>
      <c r="G22239" s="99"/>
      <c r="H22239" s="99"/>
      <c r="I22239" s="99"/>
      <c r="J22239" s="99"/>
      <c r="K22239" s="99"/>
    </row>
    <row r="22240" spans="1:11" ht="15" customHeight="1" x14ac:dyDescent="0.25">
      <c r="A22240" s="93" t="s">
        <v>3981</v>
      </c>
      <c r="B22240" s="93"/>
      <c r="C22240" s="93"/>
      <c r="D22240" s="94" t="s">
        <v>3</v>
      </c>
      <c r="E22240" s="94"/>
      <c r="F22240" s="23" t="s">
        <v>4</v>
      </c>
      <c r="G22240" s="94" t="s">
        <v>3894</v>
      </c>
      <c r="H22240" s="94"/>
      <c r="I22240" s="94" t="s">
        <v>3895</v>
      </c>
      <c r="J22240" s="94"/>
      <c r="K22240" s="23" t="s">
        <v>3896</v>
      </c>
    </row>
    <row r="22241" spans="1:11" ht="21" customHeight="1" x14ac:dyDescent="0.25">
      <c r="A22241" s="24" t="s">
        <v>70</v>
      </c>
      <c r="B22241" s="95" t="s">
        <v>3982</v>
      </c>
      <c r="C22241" s="95"/>
      <c r="D22241" s="96" t="s">
        <v>25</v>
      </c>
      <c r="E22241" s="96"/>
      <c r="F22241" s="24" t="s">
        <v>61</v>
      </c>
      <c r="G22241" s="97">
        <v>1</v>
      </c>
      <c r="H22241" s="97"/>
      <c r="I22241" s="98">
        <v>28.42</v>
      </c>
      <c r="J22241" s="98"/>
      <c r="K22241" s="27">
        <f>ROUND(ROUND(G22241,8)*I22241,2)</f>
        <v>28.42</v>
      </c>
    </row>
    <row r="22242" spans="1:11" ht="15" customHeight="1" x14ac:dyDescent="0.25">
      <c r="A22242" s="9"/>
      <c r="B22242" s="9"/>
      <c r="C22242" s="9"/>
      <c r="D22242" s="9"/>
      <c r="E22242" s="9"/>
      <c r="F22242" s="9"/>
      <c r="G22242" s="91" t="s">
        <v>3983</v>
      </c>
      <c r="H22242" s="91"/>
      <c r="I22242" s="91"/>
      <c r="J22242" s="91"/>
      <c r="K22242" s="28">
        <f>SUM(K22241:K22241)</f>
        <v>28.42</v>
      </c>
    </row>
    <row r="22243" spans="1:11" ht="15" customHeight="1" x14ac:dyDescent="0.25">
      <c r="A22243" s="9"/>
      <c r="B22243" s="9"/>
      <c r="C22243" s="9"/>
      <c r="D22243" s="9"/>
      <c r="E22243" s="9"/>
      <c r="F22243" s="9"/>
      <c r="G22243" s="92" t="s">
        <v>3913</v>
      </c>
      <c r="H22243" s="92"/>
      <c r="I22243" s="92"/>
      <c r="J22243" s="92"/>
      <c r="K22243" s="29">
        <f>ROUND(SUM(K22242),2)</f>
        <v>28.42</v>
      </c>
    </row>
    <row r="22244" spans="1:11" ht="9.9499999999999993" customHeight="1" x14ac:dyDescent="0.25">
      <c r="A22244" s="9"/>
      <c r="B22244" s="9"/>
      <c r="C22244" s="9"/>
      <c r="D22244" s="9"/>
      <c r="E22244" s="9"/>
      <c r="F22244" s="9"/>
      <c r="G22244" s="100"/>
      <c r="H22244" s="100"/>
      <c r="I22244" s="100"/>
      <c r="J22244" s="100"/>
      <c r="K22244" s="100"/>
    </row>
    <row r="22245" spans="1:11" ht="20.100000000000001" customHeight="1" x14ac:dyDescent="0.25">
      <c r="A22245" s="99" t="s">
        <v>3838</v>
      </c>
      <c r="B22245" s="99"/>
      <c r="C22245" s="99"/>
      <c r="D22245" s="99"/>
      <c r="E22245" s="99"/>
      <c r="F22245" s="99"/>
      <c r="G22245" s="99"/>
      <c r="H22245" s="99"/>
      <c r="I22245" s="99"/>
      <c r="J22245" s="99"/>
      <c r="K22245" s="99"/>
    </row>
    <row r="22246" spans="1:11" ht="15" customHeight="1" x14ac:dyDescent="0.25">
      <c r="A22246" s="93" t="s">
        <v>3916</v>
      </c>
      <c r="B22246" s="93"/>
      <c r="C22246" s="93"/>
      <c r="D22246" s="94" t="s">
        <v>3</v>
      </c>
      <c r="E22246" s="94"/>
      <c r="F22246" s="23" t="s">
        <v>4</v>
      </c>
      <c r="G22246" s="94" t="s">
        <v>3894</v>
      </c>
      <c r="H22246" s="94"/>
      <c r="I22246" s="94" t="s">
        <v>3895</v>
      </c>
      <c r="J22246" s="94"/>
      <c r="K22246" s="23" t="s">
        <v>3896</v>
      </c>
    </row>
    <row r="22247" spans="1:11" ht="38.1" customHeight="1" x14ac:dyDescent="0.25">
      <c r="A22247" s="24" t="s">
        <v>3973</v>
      </c>
      <c r="B22247" s="95" t="s">
        <v>3974</v>
      </c>
      <c r="C22247" s="95"/>
      <c r="D22247" s="96" t="s">
        <v>20</v>
      </c>
      <c r="E22247" s="96"/>
      <c r="F22247" s="24" t="s">
        <v>3936</v>
      </c>
      <c r="G22247" s="97">
        <v>1.2999999999999999E-3</v>
      </c>
      <c r="H22247" s="97"/>
      <c r="I22247" s="98">
        <v>94.61</v>
      </c>
      <c r="J22247" s="98"/>
      <c r="K22247" s="27">
        <f>TRUNC(TRUNC(G22247,8)*I22247,2)</f>
        <v>0.12</v>
      </c>
    </row>
    <row r="22248" spans="1:11" ht="38.1" customHeight="1" x14ac:dyDescent="0.25">
      <c r="A22248" s="24" t="s">
        <v>3975</v>
      </c>
      <c r="B22248" s="95" t="s">
        <v>3976</v>
      </c>
      <c r="C22248" s="95"/>
      <c r="D22248" s="96" t="s">
        <v>20</v>
      </c>
      <c r="E22248" s="96"/>
      <c r="F22248" s="24" t="s">
        <v>30</v>
      </c>
      <c r="G22248" s="97">
        <v>3.0999999999999999E-3</v>
      </c>
      <c r="H22248" s="97"/>
      <c r="I22248" s="98">
        <v>370.94</v>
      </c>
      <c r="J22248" s="98"/>
      <c r="K22248" s="27">
        <f>TRUNC(TRUNC(G22248,8)*I22248,2)</f>
        <v>1.1399999999999999</v>
      </c>
    </row>
    <row r="22249" spans="1:11" ht="18" customHeight="1" x14ac:dyDescent="0.25">
      <c r="A22249" s="9"/>
      <c r="B22249" s="9"/>
      <c r="C22249" s="9"/>
      <c r="D22249" s="9"/>
      <c r="E22249" s="9"/>
      <c r="F22249" s="9"/>
      <c r="G22249" s="91" t="s">
        <v>3919</v>
      </c>
      <c r="H22249" s="91"/>
      <c r="I22249" s="91"/>
      <c r="J22249" s="91"/>
      <c r="K22249" s="28">
        <f>SUM(K22247:K22248)</f>
        <v>1.2599999999999998</v>
      </c>
    </row>
    <row r="22250" spans="1:11" ht="15" customHeight="1" x14ac:dyDescent="0.25">
      <c r="A22250" s="9"/>
      <c r="B22250" s="9"/>
      <c r="C22250" s="9"/>
      <c r="D22250" s="9"/>
      <c r="E22250" s="9"/>
      <c r="F22250" s="9"/>
      <c r="G22250" s="92" t="s">
        <v>3913</v>
      </c>
      <c r="H22250" s="92"/>
      <c r="I22250" s="92"/>
      <c r="J22250" s="92"/>
      <c r="K22250" s="29">
        <f>ROUND(SUM(K22249),2)</f>
        <v>1.26</v>
      </c>
    </row>
    <row r="22251" spans="1:11" ht="9.9499999999999993" customHeight="1" x14ac:dyDescent="0.25">
      <c r="A22251" s="9"/>
      <c r="B22251" s="9"/>
      <c r="C22251" s="9"/>
      <c r="D22251" s="9"/>
      <c r="E22251" s="9"/>
      <c r="F22251" s="9"/>
      <c r="G22251" s="100"/>
      <c r="H22251" s="100"/>
      <c r="I22251" s="100"/>
      <c r="J22251" s="100"/>
      <c r="K22251" s="100"/>
    </row>
    <row r="22252" spans="1:11" ht="20.100000000000001" customHeight="1" x14ac:dyDescent="0.25">
      <c r="A22252" s="99" t="s">
        <v>3839</v>
      </c>
      <c r="B22252" s="99"/>
      <c r="C22252" s="99"/>
      <c r="D22252" s="99"/>
      <c r="E22252" s="99"/>
      <c r="F22252" s="99"/>
      <c r="G22252" s="99"/>
      <c r="H22252" s="99"/>
      <c r="I22252" s="99"/>
      <c r="J22252" s="99"/>
      <c r="K22252" s="99"/>
    </row>
    <row r="22253" spans="1:11" ht="12.95" customHeight="1" x14ac:dyDescent="0.25">
      <c r="A22253" s="107" t="s">
        <v>3984</v>
      </c>
      <c r="B22253" s="107"/>
      <c r="C22253" s="107"/>
      <c r="D22253" s="108" t="s">
        <v>3985</v>
      </c>
      <c r="E22253" s="87" t="s">
        <v>3986</v>
      </c>
      <c r="F22253" s="87"/>
      <c r="G22253" s="87" t="s">
        <v>3987</v>
      </c>
      <c r="H22253" s="87"/>
      <c r="I22253" s="87"/>
      <c r="J22253" s="87"/>
      <c r="K22253" s="87" t="s">
        <v>3988</v>
      </c>
    </row>
    <row r="22254" spans="1:11" ht="12" customHeight="1" x14ac:dyDescent="0.25">
      <c r="A22254" s="107"/>
      <c r="B22254" s="107"/>
      <c r="C22254" s="107"/>
      <c r="D22254" s="108"/>
      <c r="E22254" s="23" t="s">
        <v>3989</v>
      </c>
      <c r="F22254" s="23" t="s">
        <v>3990</v>
      </c>
      <c r="G22254" s="94" t="s">
        <v>3989</v>
      </c>
      <c r="H22254" s="94"/>
      <c r="I22254" s="94" t="s">
        <v>3990</v>
      </c>
      <c r="J22254" s="94"/>
      <c r="K22254" s="87"/>
    </row>
    <row r="22255" spans="1:11" ht="15" customHeight="1" x14ac:dyDescent="0.25">
      <c r="A22255" s="6" t="s">
        <v>3991</v>
      </c>
      <c r="B22255" s="104" t="s">
        <v>3992</v>
      </c>
      <c r="C22255" s="104"/>
      <c r="D22255" s="31">
        <v>1</v>
      </c>
      <c r="E22255" s="32">
        <v>0.34</v>
      </c>
      <c r="F22255" s="32">
        <v>0.66</v>
      </c>
      <c r="G22255" s="105">
        <v>355.46550000000002</v>
      </c>
      <c r="H22255" s="105"/>
      <c r="I22255" s="105">
        <v>95.872399999999999</v>
      </c>
      <c r="J22255" s="105"/>
      <c r="K22255" s="33">
        <f>ROUND(D22255*(ROUND(E22255*G22255,4)+ROUND(F22255*I22255,4)),4)</f>
        <v>184.13409999999999</v>
      </c>
    </row>
    <row r="22256" spans="1:11" ht="15" customHeight="1" x14ac:dyDescent="0.25">
      <c r="A22256" s="6" t="s">
        <v>3993</v>
      </c>
      <c r="B22256" s="104" t="s">
        <v>3994</v>
      </c>
      <c r="C22256" s="104"/>
      <c r="D22256" s="31">
        <v>1</v>
      </c>
      <c r="E22256" s="32">
        <v>1</v>
      </c>
      <c r="F22256" s="32">
        <v>0</v>
      </c>
      <c r="G22256" s="105">
        <v>365.3972</v>
      </c>
      <c r="H22256" s="105"/>
      <c r="I22256" s="105">
        <v>147.8879</v>
      </c>
      <c r="J22256" s="105"/>
      <c r="K22256" s="33">
        <f>ROUND(D22256*(ROUND(E22256*G22256,4)+ROUND(F22256*I22256,4)),4)</f>
        <v>365.3972</v>
      </c>
    </row>
    <row r="22257" spans="1:11" ht="15" customHeight="1" x14ac:dyDescent="0.25">
      <c r="A22257" s="6" t="s">
        <v>3995</v>
      </c>
      <c r="B22257" s="104" t="s">
        <v>3996</v>
      </c>
      <c r="C22257" s="104"/>
      <c r="D22257" s="31">
        <v>1</v>
      </c>
      <c r="E22257" s="32">
        <v>0.97</v>
      </c>
      <c r="F22257" s="32">
        <v>0.03</v>
      </c>
      <c r="G22257" s="105">
        <v>324.64210000000003</v>
      </c>
      <c r="H22257" s="105"/>
      <c r="I22257" s="105">
        <v>159.20740000000001</v>
      </c>
      <c r="J22257" s="105"/>
      <c r="K22257" s="33">
        <f>ROUND(D22257*(ROUND(E22257*G22257,4)+ROUND(F22257*I22257,4)),4)</f>
        <v>319.67899999999997</v>
      </c>
    </row>
    <row r="22258" spans="1:11" ht="15.95" customHeight="1" x14ac:dyDescent="0.25">
      <c r="A22258" s="6" t="s">
        <v>3997</v>
      </c>
      <c r="B22258" s="104" t="s">
        <v>3998</v>
      </c>
      <c r="C22258" s="104"/>
      <c r="D22258" s="31">
        <v>1</v>
      </c>
      <c r="E22258" s="32">
        <v>0.79</v>
      </c>
      <c r="F22258" s="32">
        <v>0.21</v>
      </c>
      <c r="G22258" s="105">
        <v>284.72230000000002</v>
      </c>
      <c r="H22258" s="105"/>
      <c r="I22258" s="105">
        <v>125.70480000000001</v>
      </c>
      <c r="J22258" s="105"/>
      <c r="K22258" s="33">
        <f>ROUND(D22258*(ROUND(E22258*G22258,4)+ROUND(F22258*I22258,4)),4)</f>
        <v>251.32859999999999</v>
      </c>
    </row>
    <row r="22259" spans="1:11" ht="15" customHeight="1" x14ac:dyDescent="0.25">
      <c r="A22259" s="1"/>
      <c r="B22259" s="1"/>
      <c r="C22259" s="1"/>
      <c r="D22259" s="1"/>
      <c r="E22259" s="1"/>
      <c r="F22259" s="1"/>
      <c r="G22259" s="85" t="s">
        <v>3999</v>
      </c>
      <c r="H22259" s="85"/>
      <c r="I22259" s="85"/>
      <c r="J22259" s="85"/>
      <c r="K22259" s="34">
        <f>SUM(K22254:K22258)</f>
        <v>1120.5389</v>
      </c>
    </row>
    <row r="22260" spans="1:11" ht="20.100000000000001" customHeight="1" x14ac:dyDescent="0.25">
      <c r="A22260" s="106" t="s">
        <v>4000</v>
      </c>
      <c r="B22260" s="106"/>
      <c r="C22260" s="106"/>
      <c r="D22260" s="106"/>
      <c r="E22260" s="106"/>
      <c r="F22260" s="2" t="s">
        <v>4</v>
      </c>
      <c r="G22260" s="87" t="s">
        <v>4001</v>
      </c>
      <c r="H22260" s="87"/>
      <c r="I22260" s="87" t="s">
        <v>4002</v>
      </c>
      <c r="J22260" s="87"/>
      <c r="K22260" s="2" t="s">
        <v>3988</v>
      </c>
    </row>
    <row r="22261" spans="1:11" ht="15" customHeight="1" x14ac:dyDescent="0.25">
      <c r="A22261" s="6" t="s">
        <v>4003</v>
      </c>
      <c r="B22261" s="101" t="s">
        <v>4004</v>
      </c>
      <c r="C22261" s="101"/>
      <c r="D22261" s="101"/>
      <c r="E22261" s="101"/>
      <c r="F22261" s="6" t="s">
        <v>3940</v>
      </c>
      <c r="G22261" s="114">
        <v>1</v>
      </c>
      <c r="H22261" s="114"/>
      <c r="I22261" s="115">
        <v>22.527200000000001</v>
      </c>
      <c r="J22261" s="115"/>
      <c r="K22261" s="35">
        <f>ROUND(ROUND(G22261,5)*I22261,4)</f>
        <v>22.527200000000001</v>
      </c>
    </row>
    <row r="22262" spans="1:11" ht="15" customHeight="1" x14ac:dyDescent="0.25">
      <c r="A22262" s="1"/>
      <c r="B22262" s="1"/>
      <c r="C22262" s="1"/>
      <c r="D22262" s="1"/>
      <c r="E22262" s="1"/>
      <c r="F22262" s="1"/>
      <c r="G22262" s="85" t="s">
        <v>4005</v>
      </c>
      <c r="H22262" s="85"/>
      <c r="I22262" s="85"/>
      <c r="J22262" s="85"/>
      <c r="K22262" s="36">
        <f>SUM(K22261:K22261)</f>
        <v>22.527200000000001</v>
      </c>
    </row>
    <row r="22263" spans="1:11" ht="15" customHeight="1" x14ac:dyDescent="0.25">
      <c r="A22263" s="9"/>
      <c r="B22263" s="9"/>
      <c r="C22263" s="9"/>
      <c r="D22263" s="9"/>
      <c r="E22263" s="9"/>
      <c r="F22263" s="9"/>
      <c r="G22263" s="92" t="s">
        <v>4006</v>
      </c>
      <c r="H22263" s="92"/>
      <c r="I22263" s="92"/>
      <c r="J22263" s="92"/>
      <c r="K22263" s="33">
        <f>SUM(K22259,K22262)</f>
        <v>1143.0661</v>
      </c>
    </row>
    <row r="22264" spans="1:11" ht="15" customHeight="1" x14ac:dyDescent="0.25">
      <c r="A22264" s="9"/>
      <c r="B22264" s="9"/>
      <c r="C22264" s="9"/>
      <c r="D22264" s="9"/>
      <c r="E22264" s="9"/>
      <c r="F22264" s="9"/>
      <c r="G22264" s="92" t="s">
        <v>4007</v>
      </c>
      <c r="H22264" s="92"/>
      <c r="I22264" s="92"/>
      <c r="J22264" s="92"/>
      <c r="K22264" s="37">
        <v>113.18</v>
      </c>
    </row>
    <row r="22265" spans="1:11" ht="15" customHeight="1" x14ac:dyDescent="0.25">
      <c r="A22265" s="9"/>
      <c r="B22265" s="9"/>
      <c r="C22265" s="9"/>
      <c r="D22265" s="9"/>
      <c r="E22265" s="9"/>
      <c r="F22265" s="9"/>
      <c r="G22265" s="92" t="s">
        <v>4008</v>
      </c>
      <c r="H22265" s="92"/>
      <c r="I22265" s="92"/>
      <c r="J22265" s="92"/>
      <c r="K22265" s="33">
        <f>ROUND(K22263/K22264,4)</f>
        <v>10.099500000000001</v>
      </c>
    </row>
    <row r="22266" spans="1:11" ht="15" customHeight="1" x14ac:dyDescent="0.25">
      <c r="A22266" s="9"/>
      <c r="B22266" s="9"/>
      <c r="C22266" s="9"/>
      <c r="D22266" s="9"/>
      <c r="E22266" s="9"/>
      <c r="F22266" s="9"/>
      <c r="G22266" s="92" t="s">
        <v>4009</v>
      </c>
      <c r="H22266" s="92"/>
      <c r="I22266" s="92"/>
      <c r="J22266" s="92"/>
      <c r="K22266" s="33">
        <f>ROUND(K22265*0.00746,4)</f>
        <v>7.5300000000000006E-2</v>
      </c>
    </row>
    <row r="22267" spans="1:11" ht="20.100000000000001" customHeight="1" x14ac:dyDescent="0.25">
      <c r="A22267" s="106" t="s">
        <v>4010</v>
      </c>
      <c r="B22267" s="106"/>
      <c r="C22267" s="106"/>
      <c r="D22267" s="106"/>
      <c r="E22267" s="106"/>
      <c r="F22267" s="2" t="s">
        <v>4</v>
      </c>
      <c r="G22267" s="87" t="s">
        <v>4001</v>
      </c>
      <c r="H22267" s="87"/>
      <c r="I22267" s="87" t="s">
        <v>3895</v>
      </c>
      <c r="J22267" s="87"/>
      <c r="K22267" s="2" t="s">
        <v>4011</v>
      </c>
    </row>
    <row r="22268" spans="1:11" ht="15" customHeight="1" x14ac:dyDescent="0.25">
      <c r="A22268" s="6" t="s">
        <v>4012</v>
      </c>
      <c r="B22268" s="104" t="s">
        <v>4013</v>
      </c>
      <c r="C22268" s="104"/>
      <c r="D22268" s="104"/>
      <c r="E22268" s="104"/>
      <c r="F22268" s="6" t="s">
        <v>77</v>
      </c>
      <c r="G22268" s="113">
        <v>1</v>
      </c>
      <c r="H22268" s="113"/>
      <c r="I22268" s="105">
        <v>195.03</v>
      </c>
      <c r="J22268" s="105"/>
      <c r="K22268" s="33">
        <f>ROUND(ROUND(G22268,5)*I22268,4)</f>
        <v>195.03</v>
      </c>
    </row>
    <row r="22269" spans="1:11" ht="15" customHeight="1" x14ac:dyDescent="0.25">
      <c r="A22269" s="1"/>
      <c r="B22269" s="1"/>
      <c r="C22269" s="1"/>
      <c r="D22269" s="1"/>
      <c r="E22269" s="1"/>
      <c r="F22269" s="1"/>
      <c r="G22269" s="85" t="s">
        <v>4014</v>
      </c>
      <c r="H22269" s="85"/>
      <c r="I22269" s="85"/>
      <c r="J22269" s="85"/>
      <c r="K22269" s="34">
        <f>SUM(K22268:K22268)</f>
        <v>195.03</v>
      </c>
    </row>
    <row r="22270" spans="1:11" ht="15" customHeight="1" x14ac:dyDescent="0.25">
      <c r="A22270" s="106" t="s">
        <v>4015</v>
      </c>
      <c r="B22270" s="106"/>
      <c r="C22270" s="106"/>
      <c r="D22270" s="23" t="s">
        <v>4016</v>
      </c>
      <c r="E22270" s="94" t="s">
        <v>4017</v>
      </c>
      <c r="F22270" s="94"/>
      <c r="G22270" s="94" t="s">
        <v>4001</v>
      </c>
      <c r="H22270" s="94"/>
      <c r="I22270" s="94" t="s">
        <v>3895</v>
      </c>
      <c r="J22270" s="94"/>
      <c r="K22270" s="23" t="s">
        <v>4011</v>
      </c>
    </row>
    <row r="22271" spans="1:11" ht="20.100000000000001" customHeight="1" x14ac:dyDescent="0.25">
      <c r="A22271" s="38" t="s">
        <v>4012</v>
      </c>
      <c r="B22271" s="109" t="s">
        <v>4018</v>
      </c>
      <c r="C22271" s="109"/>
      <c r="D22271" s="38" t="s">
        <v>4019</v>
      </c>
      <c r="E22271" s="110" t="s">
        <v>4020</v>
      </c>
      <c r="F22271" s="110"/>
      <c r="G22271" s="111">
        <v>2.2000000000000002</v>
      </c>
      <c r="H22271" s="111"/>
      <c r="I22271" s="112">
        <v>3.47</v>
      </c>
      <c r="J22271" s="112"/>
      <c r="K22271" s="41">
        <f>ROUND(ROUND(G22271,5)*I22271,4)</f>
        <v>7.6340000000000003</v>
      </c>
    </row>
    <row r="22272" spans="1:11" ht="15" customHeight="1" x14ac:dyDescent="0.25">
      <c r="A22272" s="1"/>
      <c r="B22272" s="1"/>
      <c r="C22272" s="1"/>
      <c r="D22272" s="1"/>
      <c r="E22272" s="1"/>
      <c r="F22272" s="1"/>
      <c r="G22272" s="85" t="s">
        <v>4021</v>
      </c>
      <c r="H22272" s="85"/>
      <c r="I22272" s="85"/>
      <c r="J22272" s="85"/>
      <c r="K22272" s="33">
        <f>SUM(K22271:K22271)</f>
        <v>7.6340000000000003</v>
      </c>
    </row>
    <row r="22273" spans="1:11" ht="12.95" customHeight="1" x14ac:dyDescent="0.25">
      <c r="A22273" s="106" t="s">
        <v>4022</v>
      </c>
      <c r="B22273" s="106"/>
      <c r="C22273" s="94" t="s">
        <v>4023</v>
      </c>
      <c r="D22273" s="94" t="s">
        <v>5</v>
      </c>
      <c r="E22273" s="94" t="s">
        <v>4024</v>
      </c>
      <c r="F22273" s="94"/>
      <c r="G22273" s="94" t="s">
        <v>4025</v>
      </c>
      <c r="H22273" s="94"/>
      <c r="I22273" s="94" t="s">
        <v>2086</v>
      </c>
      <c r="J22273" s="94"/>
      <c r="K22273" s="94" t="s">
        <v>4011</v>
      </c>
    </row>
    <row r="22274" spans="1:11" ht="12" customHeight="1" x14ac:dyDescent="0.25">
      <c r="A22274" s="106"/>
      <c r="B22274" s="106"/>
      <c r="C22274" s="94"/>
      <c r="D22274" s="94"/>
      <c r="E22274" s="23" t="s">
        <v>2092</v>
      </c>
      <c r="F22274" s="23" t="s">
        <v>4026</v>
      </c>
      <c r="G22274" s="23" t="s">
        <v>2092</v>
      </c>
      <c r="H22274" s="23" t="s">
        <v>4026</v>
      </c>
      <c r="I22274" s="23" t="s">
        <v>2092</v>
      </c>
      <c r="J22274" s="23" t="s">
        <v>4026</v>
      </c>
      <c r="K22274" s="94"/>
    </row>
    <row r="22275" spans="1:11" ht="27.95" customHeight="1" x14ac:dyDescent="0.25">
      <c r="A22275" s="38" t="s">
        <v>4012</v>
      </c>
      <c r="B22275" s="39" t="s">
        <v>4018</v>
      </c>
      <c r="C22275" s="38" t="s">
        <v>4027</v>
      </c>
      <c r="D22275" s="40">
        <v>2.2000000000000002</v>
      </c>
      <c r="E22275" s="42">
        <v>0</v>
      </c>
      <c r="F22275" s="43">
        <v>1.25</v>
      </c>
      <c r="G22275" s="42">
        <v>0</v>
      </c>
      <c r="H22275" s="43">
        <v>1</v>
      </c>
      <c r="I22275" s="42">
        <v>0</v>
      </c>
      <c r="J22275" s="43">
        <v>0.82</v>
      </c>
      <c r="K22275" s="41">
        <f>ROUND(D22275*(ROUND(E22275*F22275,4)+ROUND(G22275*H22275,4)+ROUND(I22275*J22275,4)),4)</f>
        <v>0</v>
      </c>
    </row>
    <row r="22276" spans="1:11" ht="15" customHeight="1" x14ac:dyDescent="0.25">
      <c r="A22276" s="1"/>
      <c r="B22276" s="1"/>
      <c r="C22276" s="1"/>
      <c r="D22276" s="1"/>
      <c r="E22276" s="1"/>
      <c r="F22276" s="1"/>
      <c r="G22276" s="85" t="s">
        <v>4028</v>
      </c>
      <c r="H22276" s="85"/>
      <c r="I22276" s="85"/>
      <c r="J22276" s="85"/>
      <c r="K22276" s="33">
        <f>SUM(K22274:K22275)</f>
        <v>0</v>
      </c>
    </row>
    <row r="22277" spans="1:11" ht="15" customHeight="1" x14ac:dyDescent="0.25">
      <c r="A22277" s="9"/>
      <c r="B22277" s="9"/>
      <c r="C22277" s="9"/>
      <c r="D22277" s="9"/>
      <c r="E22277" s="9"/>
      <c r="F22277" s="9"/>
      <c r="G22277" s="92" t="s">
        <v>4029</v>
      </c>
      <c r="H22277" s="92"/>
      <c r="I22277" s="92"/>
      <c r="J22277" s="92"/>
      <c r="K22277" s="33">
        <f>SUM(K22265,K22266,K22269,K22272,K22276)</f>
        <v>212.83879999999999</v>
      </c>
    </row>
    <row r="22278" spans="1:11" ht="15" customHeight="1" x14ac:dyDescent="0.25">
      <c r="A22278" s="9"/>
      <c r="B22278" s="9"/>
      <c r="C22278" s="9"/>
      <c r="D22278" s="9"/>
      <c r="E22278" s="9"/>
      <c r="F22278" s="9"/>
      <c r="G22278" s="92" t="s">
        <v>3913</v>
      </c>
      <c r="H22278" s="92"/>
      <c r="I22278" s="92"/>
      <c r="J22278" s="92"/>
      <c r="K22278" s="29">
        <f>ROUND(SUM(K22277),2)</f>
        <v>212.84</v>
      </c>
    </row>
    <row r="22279" spans="1:11" ht="9.9499999999999993" customHeight="1" x14ac:dyDescent="0.25">
      <c r="A22279" s="9"/>
      <c r="B22279" s="9"/>
      <c r="C22279" s="9"/>
      <c r="D22279" s="9"/>
      <c r="E22279" s="9"/>
      <c r="F22279" s="9"/>
      <c r="G22279" s="100"/>
      <c r="H22279" s="100"/>
      <c r="I22279" s="100"/>
      <c r="J22279" s="100"/>
      <c r="K22279" s="100"/>
    </row>
    <row r="22280" spans="1:11" ht="20.100000000000001" customHeight="1" x14ac:dyDescent="0.25">
      <c r="A22280" s="99" t="s">
        <v>3840</v>
      </c>
      <c r="B22280" s="99"/>
      <c r="C22280" s="99"/>
      <c r="D22280" s="99"/>
      <c r="E22280" s="99"/>
      <c r="F22280" s="99"/>
      <c r="G22280" s="99"/>
      <c r="H22280" s="99"/>
      <c r="I22280" s="99"/>
      <c r="J22280" s="99"/>
      <c r="K22280" s="99"/>
    </row>
    <row r="22281" spans="1:11" ht="15" customHeight="1" x14ac:dyDescent="0.25">
      <c r="A22281" s="93" t="s">
        <v>3916</v>
      </c>
      <c r="B22281" s="93"/>
      <c r="C22281" s="93"/>
      <c r="D22281" s="94" t="s">
        <v>3</v>
      </c>
      <c r="E22281" s="94"/>
      <c r="F22281" s="23" t="s">
        <v>4</v>
      </c>
      <c r="G22281" s="94" t="s">
        <v>3894</v>
      </c>
      <c r="H22281" s="94"/>
      <c r="I22281" s="94" t="s">
        <v>3895</v>
      </c>
      <c r="J22281" s="94"/>
      <c r="K22281" s="23" t="s">
        <v>3896</v>
      </c>
    </row>
    <row r="22282" spans="1:11" ht="45.95" customHeight="1" x14ac:dyDescent="0.25">
      <c r="A22282" s="24" t="s">
        <v>3934</v>
      </c>
      <c r="B22282" s="95" t="s">
        <v>3935</v>
      </c>
      <c r="C22282" s="95"/>
      <c r="D22282" s="96" t="s">
        <v>20</v>
      </c>
      <c r="E22282" s="96"/>
      <c r="F22282" s="24" t="s">
        <v>3936</v>
      </c>
      <c r="G22282" s="97">
        <v>2.5891999999999998E-3</v>
      </c>
      <c r="H22282" s="97"/>
      <c r="I22282" s="98">
        <v>76.52</v>
      </c>
      <c r="J22282" s="98"/>
      <c r="K22282" s="27">
        <f t="shared" ref="K22282:K22287" si="172">TRUNC(TRUNC(G22282,8)*I22282,2)</f>
        <v>0.19</v>
      </c>
    </row>
    <row r="22283" spans="1:11" ht="45.95" customHeight="1" x14ac:dyDescent="0.25">
      <c r="A22283" s="24" t="s">
        <v>28</v>
      </c>
      <c r="B22283" s="95" t="s">
        <v>29</v>
      </c>
      <c r="C22283" s="95"/>
      <c r="D22283" s="96" t="s">
        <v>20</v>
      </c>
      <c r="E22283" s="96"/>
      <c r="F22283" s="24" t="s">
        <v>30</v>
      </c>
      <c r="G22283" s="97">
        <v>1.0702000000000001E-3</v>
      </c>
      <c r="H22283" s="97"/>
      <c r="I22283" s="98">
        <v>322.67</v>
      </c>
      <c r="J22283" s="98"/>
      <c r="K22283" s="27">
        <f t="shared" si="172"/>
        <v>0.34</v>
      </c>
    </row>
    <row r="22284" spans="1:11" ht="29.1" customHeight="1" x14ac:dyDescent="0.25">
      <c r="A22284" s="24" t="s">
        <v>4030</v>
      </c>
      <c r="B22284" s="95" t="s">
        <v>4031</v>
      </c>
      <c r="C22284" s="95"/>
      <c r="D22284" s="96" t="s">
        <v>20</v>
      </c>
      <c r="E22284" s="96"/>
      <c r="F22284" s="24" t="s">
        <v>3936</v>
      </c>
      <c r="G22284" s="97">
        <v>3.3568999999999999E-3</v>
      </c>
      <c r="H22284" s="97"/>
      <c r="I22284" s="98">
        <v>105.44</v>
      </c>
      <c r="J22284" s="98"/>
      <c r="K22284" s="27">
        <f t="shared" si="172"/>
        <v>0.35</v>
      </c>
    </row>
    <row r="22285" spans="1:11" ht="29.1" customHeight="1" x14ac:dyDescent="0.25">
      <c r="A22285" s="24" t="s">
        <v>4032</v>
      </c>
      <c r="B22285" s="95" t="s">
        <v>4033</v>
      </c>
      <c r="C22285" s="95"/>
      <c r="D22285" s="96" t="s">
        <v>20</v>
      </c>
      <c r="E22285" s="96"/>
      <c r="F22285" s="24" t="s">
        <v>30</v>
      </c>
      <c r="G22285" s="97">
        <v>3.0249999999999998E-4</v>
      </c>
      <c r="H22285" s="97"/>
      <c r="I22285" s="98">
        <v>265.02</v>
      </c>
      <c r="J22285" s="98"/>
      <c r="K22285" s="27">
        <f t="shared" si="172"/>
        <v>0.08</v>
      </c>
    </row>
    <row r="22286" spans="1:11" ht="38.1" customHeight="1" x14ac:dyDescent="0.25">
      <c r="A22286" s="24" t="s">
        <v>4034</v>
      </c>
      <c r="B22286" s="95" t="s">
        <v>4035</v>
      </c>
      <c r="C22286" s="95"/>
      <c r="D22286" s="96" t="s">
        <v>20</v>
      </c>
      <c r="E22286" s="96"/>
      <c r="F22286" s="24" t="s">
        <v>3936</v>
      </c>
      <c r="G22286" s="97">
        <v>2.9082999999999999E-3</v>
      </c>
      <c r="H22286" s="97"/>
      <c r="I22286" s="98">
        <v>94.54</v>
      </c>
      <c r="J22286" s="98"/>
      <c r="K22286" s="27">
        <f t="shared" si="172"/>
        <v>0.27</v>
      </c>
    </row>
    <row r="22287" spans="1:11" ht="38.1" customHeight="1" x14ac:dyDescent="0.25">
      <c r="A22287" s="24" t="s">
        <v>4036</v>
      </c>
      <c r="B22287" s="95" t="s">
        <v>4037</v>
      </c>
      <c r="C22287" s="95"/>
      <c r="D22287" s="96" t="s">
        <v>20</v>
      </c>
      <c r="E22287" s="96"/>
      <c r="F22287" s="24" t="s">
        <v>30</v>
      </c>
      <c r="G22287" s="97">
        <v>7.5109999999999999E-4</v>
      </c>
      <c r="H22287" s="97"/>
      <c r="I22287" s="98">
        <v>225.43</v>
      </c>
      <c r="J22287" s="98"/>
      <c r="K22287" s="27">
        <f t="shared" si="172"/>
        <v>0.16</v>
      </c>
    </row>
    <row r="22288" spans="1:11" ht="18" customHeight="1" x14ac:dyDescent="0.25">
      <c r="A22288" s="9"/>
      <c r="B22288" s="9"/>
      <c r="C22288" s="9"/>
      <c r="D22288" s="9"/>
      <c r="E22288" s="9"/>
      <c r="F22288" s="9"/>
      <c r="G22288" s="91" t="s">
        <v>3919</v>
      </c>
      <c r="H22288" s="91"/>
      <c r="I22288" s="91"/>
      <c r="J22288" s="91"/>
      <c r="K22288" s="28">
        <f>SUM(K22282:K22287)</f>
        <v>1.39</v>
      </c>
    </row>
    <row r="22289" spans="1:11" ht="15" customHeight="1" x14ac:dyDescent="0.25">
      <c r="A22289" s="93" t="s">
        <v>3907</v>
      </c>
      <c r="B22289" s="93"/>
      <c r="C22289" s="93"/>
      <c r="D22289" s="94" t="s">
        <v>3</v>
      </c>
      <c r="E22289" s="94"/>
      <c r="F22289" s="23" t="s">
        <v>4</v>
      </c>
      <c r="G22289" s="94" t="s">
        <v>3894</v>
      </c>
      <c r="H22289" s="94"/>
      <c r="I22289" s="94" t="s">
        <v>3895</v>
      </c>
      <c r="J22289" s="94"/>
      <c r="K22289" s="23" t="s">
        <v>3896</v>
      </c>
    </row>
    <row r="22290" spans="1:11" ht="15" customHeight="1" x14ac:dyDescent="0.25">
      <c r="A22290" s="24" t="s">
        <v>3910</v>
      </c>
      <c r="B22290" s="95" t="s">
        <v>3911</v>
      </c>
      <c r="C22290" s="95"/>
      <c r="D22290" s="96" t="s">
        <v>20</v>
      </c>
      <c r="E22290" s="96"/>
      <c r="F22290" s="24" t="s">
        <v>2056</v>
      </c>
      <c r="G22290" s="97">
        <v>3.6592999999999999E-3</v>
      </c>
      <c r="H22290" s="97"/>
      <c r="I22290" s="98">
        <v>24.94</v>
      </c>
      <c r="J22290" s="98"/>
      <c r="K22290" s="27">
        <f>TRUNC(TRUNC(G22290,8)*I22290,2)</f>
        <v>0.09</v>
      </c>
    </row>
    <row r="22291" spans="1:11" ht="18" customHeight="1" x14ac:dyDescent="0.25">
      <c r="A22291" s="9"/>
      <c r="B22291" s="9"/>
      <c r="C22291" s="9"/>
      <c r="D22291" s="9"/>
      <c r="E22291" s="9"/>
      <c r="F22291" s="9"/>
      <c r="G22291" s="91" t="s">
        <v>3912</v>
      </c>
      <c r="H22291" s="91"/>
      <c r="I22291" s="91"/>
      <c r="J22291" s="91"/>
      <c r="K22291" s="28">
        <f>SUM(K22290:K22290)</f>
        <v>0.09</v>
      </c>
    </row>
    <row r="22292" spans="1:11" ht="15" customHeight="1" x14ac:dyDescent="0.25">
      <c r="A22292" s="9"/>
      <c r="B22292" s="9"/>
      <c r="C22292" s="9"/>
      <c r="D22292" s="9"/>
      <c r="E22292" s="9"/>
      <c r="F22292" s="9"/>
      <c r="G22292" s="92" t="s">
        <v>3913</v>
      </c>
      <c r="H22292" s="92"/>
      <c r="I22292" s="92"/>
      <c r="J22292" s="92"/>
      <c r="K22292" s="29">
        <f>ROUND(SUM(K22288,K22291),2)</f>
        <v>1.48</v>
      </c>
    </row>
    <row r="22293" spans="1:11" ht="9.9499999999999993" customHeight="1" x14ac:dyDescent="0.25">
      <c r="A22293" s="9"/>
      <c r="B22293" s="9"/>
      <c r="C22293" s="9"/>
      <c r="D22293" s="9"/>
      <c r="E22293" s="9"/>
      <c r="F22293" s="9"/>
      <c r="G22293" s="100"/>
      <c r="H22293" s="100"/>
      <c r="I22293" s="100"/>
      <c r="J22293" s="100"/>
      <c r="K22293" s="100"/>
    </row>
    <row r="22294" spans="1:11" ht="20.100000000000001" customHeight="1" x14ac:dyDescent="0.25">
      <c r="A22294" s="99" t="s">
        <v>3841</v>
      </c>
      <c r="B22294" s="99"/>
      <c r="C22294" s="99"/>
      <c r="D22294" s="99"/>
      <c r="E22294" s="99"/>
      <c r="F22294" s="99"/>
      <c r="G22294" s="99"/>
      <c r="H22294" s="99"/>
      <c r="I22294" s="99"/>
      <c r="J22294" s="99"/>
      <c r="K22294" s="99"/>
    </row>
    <row r="22295" spans="1:11" ht="15" customHeight="1" x14ac:dyDescent="0.25">
      <c r="A22295" s="93" t="s">
        <v>3893</v>
      </c>
      <c r="B22295" s="93"/>
      <c r="C22295" s="93"/>
      <c r="D22295" s="94" t="s">
        <v>3</v>
      </c>
      <c r="E22295" s="94"/>
      <c r="F22295" s="23" t="s">
        <v>4</v>
      </c>
      <c r="G22295" s="94" t="s">
        <v>3894</v>
      </c>
      <c r="H22295" s="94"/>
      <c r="I22295" s="94" t="s">
        <v>3895</v>
      </c>
      <c r="J22295" s="94"/>
      <c r="K22295" s="23" t="s">
        <v>3896</v>
      </c>
    </row>
    <row r="22296" spans="1:11" ht="21" customHeight="1" x14ac:dyDescent="0.25">
      <c r="A22296" s="24" t="s">
        <v>4038</v>
      </c>
      <c r="B22296" s="95" t="s">
        <v>4039</v>
      </c>
      <c r="C22296" s="95"/>
      <c r="D22296" s="96" t="s">
        <v>20</v>
      </c>
      <c r="E22296" s="96"/>
      <c r="F22296" s="24" t="s">
        <v>34</v>
      </c>
      <c r="G22296" s="97">
        <v>6.6E-3</v>
      </c>
      <c r="H22296" s="97"/>
      <c r="I22296" s="98">
        <v>210.23</v>
      </c>
      <c r="J22296" s="98"/>
      <c r="K22296" s="27">
        <f>TRUNC(TRUNC(G22296,8)*I22296,2)</f>
        <v>1.38</v>
      </c>
    </row>
    <row r="22297" spans="1:11" ht="21" customHeight="1" x14ac:dyDescent="0.25">
      <c r="A22297" s="24" t="s">
        <v>4040</v>
      </c>
      <c r="B22297" s="95" t="s">
        <v>4041</v>
      </c>
      <c r="C22297" s="95"/>
      <c r="D22297" s="96" t="s">
        <v>20</v>
      </c>
      <c r="E22297" s="96"/>
      <c r="F22297" s="24" t="s">
        <v>84</v>
      </c>
      <c r="G22297" s="97">
        <v>1.0049999999999999</v>
      </c>
      <c r="H22297" s="97"/>
      <c r="I22297" s="98">
        <v>32.369999999999997</v>
      </c>
      <c r="J22297" s="98"/>
      <c r="K22297" s="27">
        <f>TRUNC(TRUNC(G22297,8)*I22297,2)</f>
        <v>32.53</v>
      </c>
    </row>
    <row r="22298" spans="1:11" ht="15" customHeight="1" x14ac:dyDescent="0.25">
      <c r="A22298" s="9"/>
      <c r="B22298" s="9"/>
      <c r="C22298" s="9"/>
      <c r="D22298" s="9"/>
      <c r="E22298" s="9"/>
      <c r="F22298" s="9"/>
      <c r="G22298" s="91" t="s">
        <v>3906</v>
      </c>
      <c r="H22298" s="91"/>
      <c r="I22298" s="91"/>
      <c r="J22298" s="91"/>
      <c r="K22298" s="28">
        <f>SUM(K22296:K22297)</f>
        <v>33.910000000000004</v>
      </c>
    </row>
    <row r="22299" spans="1:11" ht="15" customHeight="1" x14ac:dyDescent="0.25">
      <c r="A22299" s="93" t="s">
        <v>3907</v>
      </c>
      <c r="B22299" s="93"/>
      <c r="C22299" s="93"/>
      <c r="D22299" s="94" t="s">
        <v>3</v>
      </c>
      <c r="E22299" s="94"/>
      <c r="F22299" s="23" t="s">
        <v>4</v>
      </c>
      <c r="G22299" s="94" t="s">
        <v>3894</v>
      </c>
      <c r="H22299" s="94"/>
      <c r="I22299" s="94" t="s">
        <v>3895</v>
      </c>
      <c r="J22299" s="94"/>
      <c r="K22299" s="23" t="s">
        <v>3896</v>
      </c>
    </row>
    <row r="22300" spans="1:11" ht="15" customHeight="1" x14ac:dyDescent="0.25">
      <c r="A22300" s="24" t="s">
        <v>3971</v>
      </c>
      <c r="B22300" s="95" t="s">
        <v>3972</v>
      </c>
      <c r="C22300" s="95"/>
      <c r="D22300" s="96" t="s">
        <v>20</v>
      </c>
      <c r="E22300" s="96"/>
      <c r="F22300" s="24" t="s">
        <v>2056</v>
      </c>
      <c r="G22300" s="97">
        <v>0.2296</v>
      </c>
      <c r="H22300" s="97"/>
      <c r="I22300" s="98">
        <v>32.69</v>
      </c>
      <c r="J22300" s="98"/>
      <c r="K22300" s="27">
        <f>TRUNC(TRUNC(G22300,8)*I22300,2)</f>
        <v>7.5</v>
      </c>
    </row>
    <row r="22301" spans="1:11" ht="15" customHeight="1" x14ac:dyDescent="0.25">
      <c r="A22301" s="24" t="s">
        <v>3910</v>
      </c>
      <c r="B22301" s="95" t="s">
        <v>3911</v>
      </c>
      <c r="C22301" s="95"/>
      <c r="D22301" s="96" t="s">
        <v>20</v>
      </c>
      <c r="E22301" s="96"/>
      <c r="F22301" s="24" t="s">
        <v>2056</v>
      </c>
      <c r="G22301" s="97">
        <v>0.2296</v>
      </c>
      <c r="H22301" s="97"/>
      <c r="I22301" s="98">
        <v>24.94</v>
      </c>
      <c r="J22301" s="98"/>
      <c r="K22301" s="27">
        <f>TRUNC(TRUNC(G22301,8)*I22301,2)</f>
        <v>5.72</v>
      </c>
    </row>
    <row r="22302" spans="1:11" ht="18" customHeight="1" x14ac:dyDescent="0.25">
      <c r="A22302" s="9"/>
      <c r="B22302" s="9"/>
      <c r="C22302" s="9"/>
      <c r="D22302" s="9"/>
      <c r="E22302" s="9"/>
      <c r="F22302" s="9"/>
      <c r="G22302" s="91" t="s">
        <v>3912</v>
      </c>
      <c r="H22302" s="91"/>
      <c r="I22302" s="91"/>
      <c r="J22302" s="91"/>
      <c r="K22302" s="28">
        <f>SUM(K22300:K22301)</f>
        <v>13.219999999999999</v>
      </c>
    </row>
    <row r="22303" spans="1:11" ht="15" customHeight="1" x14ac:dyDescent="0.25">
      <c r="A22303" s="93" t="s">
        <v>3922</v>
      </c>
      <c r="B22303" s="93"/>
      <c r="C22303" s="93"/>
      <c r="D22303" s="94" t="s">
        <v>3</v>
      </c>
      <c r="E22303" s="94"/>
      <c r="F22303" s="23" t="s">
        <v>4</v>
      </c>
      <c r="G22303" s="94" t="s">
        <v>3894</v>
      </c>
      <c r="H22303" s="94"/>
      <c r="I22303" s="94" t="s">
        <v>3895</v>
      </c>
      <c r="J22303" s="94"/>
      <c r="K22303" s="23" t="s">
        <v>3896</v>
      </c>
    </row>
    <row r="22304" spans="1:11" ht="21" customHeight="1" x14ac:dyDescent="0.25">
      <c r="A22304" s="24" t="s">
        <v>4042</v>
      </c>
      <c r="B22304" s="95" t="s">
        <v>4043</v>
      </c>
      <c r="C22304" s="95"/>
      <c r="D22304" s="96" t="s">
        <v>20</v>
      </c>
      <c r="E22304" s="96"/>
      <c r="F22304" s="24" t="s">
        <v>34</v>
      </c>
      <c r="G22304" s="97">
        <v>1.8E-3</v>
      </c>
      <c r="H22304" s="97"/>
      <c r="I22304" s="98">
        <v>767.08</v>
      </c>
      <c r="J22304" s="98"/>
      <c r="K22304" s="27">
        <f>TRUNC(TRUNC(G22304,8)*I22304,2)</f>
        <v>1.38</v>
      </c>
    </row>
    <row r="22305" spans="1:11" ht="15" customHeight="1" x14ac:dyDescent="0.25">
      <c r="A22305" s="9"/>
      <c r="B22305" s="9"/>
      <c r="C22305" s="9"/>
      <c r="D22305" s="9"/>
      <c r="E22305" s="9"/>
      <c r="F22305" s="9"/>
      <c r="G22305" s="91" t="s">
        <v>3933</v>
      </c>
      <c r="H22305" s="91"/>
      <c r="I22305" s="91"/>
      <c r="J22305" s="91"/>
      <c r="K22305" s="28">
        <f>SUM(K22304:K22304)</f>
        <v>1.38</v>
      </c>
    </row>
    <row r="22306" spans="1:11" ht="15" customHeight="1" x14ac:dyDescent="0.25">
      <c r="A22306" s="9"/>
      <c r="B22306" s="9"/>
      <c r="C22306" s="9"/>
      <c r="D22306" s="9"/>
      <c r="E22306" s="9"/>
      <c r="F22306" s="9"/>
      <c r="G22306" s="92" t="s">
        <v>3913</v>
      </c>
      <c r="H22306" s="92"/>
      <c r="I22306" s="92"/>
      <c r="J22306" s="92"/>
      <c r="K22306" s="29">
        <f>ROUND(SUM(K22298,K22302,K22305),2)</f>
        <v>48.51</v>
      </c>
    </row>
    <row r="22307" spans="1:11" ht="9.9499999999999993" customHeight="1" x14ac:dyDescent="0.25">
      <c r="A22307" s="9"/>
      <c r="B22307" s="9"/>
      <c r="C22307" s="9"/>
      <c r="D22307" s="9"/>
      <c r="E22307" s="9"/>
      <c r="F22307" s="9"/>
      <c r="G22307" s="100"/>
      <c r="H22307" s="100"/>
      <c r="I22307" s="100"/>
      <c r="J22307" s="100"/>
      <c r="K22307" s="100"/>
    </row>
    <row r="22308" spans="1:11" ht="20.100000000000001" customHeight="1" x14ac:dyDescent="0.25">
      <c r="A22308" s="99" t="s">
        <v>3842</v>
      </c>
      <c r="B22308" s="99"/>
      <c r="C22308" s="99"/>
      <c r="D22308" s="99"/>
      <c r="E22308" s="99"/>
      <c r="F22308" s="99"/>
      <c r="G22308" s="99"/>
      <c r="H22308" s="99"/>
      <c r="I22308" s="99"/>
      <c r="J22308" s="99"/>
      <c r="K22308" s="99"/>
    </row>
    <row r="22309" spans="1:11" ht="15" customHeight="1" x14ac:dyDescent="0.25">
      <c r="A22309" s="93" t="s">
        <v>3893</v>
      </c>
      <c r="B22309" s="93"/>
      <c r="C22309" s="93"/>
      <c r="D22309" s="94" t="s">
        <v>3</v>
      </c>
      <c r="E22309" s="94"/>
      <c r="F22309" s="23" t="s">
        <v>4</v>
      </c>
      <c r="G22309" s="94" t="s">
        <v>3894</v>
      </c>
      <c r="H22309" s="94"/>
      <c r="I22309" s="94" t="s">
        <v>3895</v>
      </c>
      <c r="J22309" s="94"/>
      <c r="K22309" s="23" t="s">
        <v>3896</v>
      </c>
    </row>
    <row r="22310" spans="1:11" ht="15" customHeight="1" x14ac:dyDescent="0.25">
      <c r="A22310" s="24" t="s">
        <v>4044</v>
      </c>
      <c r="B22310" s="95" t="s">
        <v>4045</v>
      </c>
      <c r="C22310" s="95"/>
      <c r="D22310" s="96" t="s">
        <v>20</v>
      </c>
      <c r="E22310" s="96"/>
      <c r="F22310" s="24" t="s">
        <v>3903</v>
      </c>
      <c r="G22310" s="97">
        <v>0.106</v>
      </c>
      <c r="H22310" s="97"/>
      <c r="I22310" s="98">
        <v>2.59</v>
      </c>
      <c r="J22310" s="98"/>
      <c r="K22310" s="27">
        <f>TRUNC(TRUNC(G22310,8)*I22310,2)</f>
        <v>0.27</v>
      </c>
    </row>
    <row r="22311" spans="1:11" ht="15" customHeight="1" x14ac:dyDescent="0.25">
      <c r="A22311" s="9"/>
      <c r="B22311" s="9"/>
      <c r="C22311" s="9"/>
      <c r="D22311" s="9"/>
      <c r="E22311" s="9"/>
      <c r="F22311" s="9"/>
      <c r="G22311" s="91" t="s">
        <v>3906</v>
      </c>
      <c r="H22311" s="91"/>
      <c r="I22311" s="91"/>
      <c r="J22311" s="91"/>
      <c r="K22311" s="28">
        <f>SUM(K22310:K22310)</f>
        <v>0.27</v>
      </c>
    </row>
    <row r="22312" spans="1:11" ht="15" customHeight="1" x14ac:dyDescent="0.25">
      <c r="A22312" s="93" t="s">
        <v>3907</v>
      </c>
      <c r="B22312" s="93"/>
      <c r="C22312" s="93"/>
      <c r="D22312" s="94" t="s">
        <v>3</v>
      </c>
      <c r="E22312" s="94"/>
      <c r="F22312" s="23" t="s">
        <v>4</v>
      </c>
      <c r="G22312" s="94" t="s">
        <v>3894</v>
      </c>
      <c r="H22312" s="94"/>
      <c r="I22312" s="94" t="s">
        <v>3895</v>
      </c>
      <c r="J22312" s="94"/>
      <c r="K22312" s="23" t="s">
        <v>3896</v>
      </c>
    </row>
    <row r="22313" spans="1:11" ht="15" customHeight="1" x14ac:dyDescent="0.25">
      <c r="A22313" s="24" t="s">
        <v>4046</v>
      </c>
      <c r="B22313" s="95" t="s">
        <v>4047</v>
      </c>
      <c r="C22313" s="95"/>
      <c r="D22313" s="96" t="s">
        <v>20</v>
      </c>
      <c r="E22313" s="96"/>
      <c r="F22313" s="24" t="s">
        <v>2056</v>
      </c>
      <c r="G22313" s="97">
        <v>3.6999999999999998E-2</v>
      </c>
      <c r="H22313" s="97"/>
      <c r="I22313" s="98">
        <v>34.35</v>
      </c>
      <c r="J22313" s="98"/>
      <c r="K22313" s="27">
        <f>TRUNC(TRUNC(G22313,8)*I22313,2)</f>
        <v>1.27</v>
      </c>
    </row>
    <row r="22314" spans="1:11" ht="15" customHeight="1" x14ac:dyDescent="0.25">
      <c r="A22314" s="24" t="s">
        <v>3910</v>
      </c>
      <c r="B22314" s="95" t="s">
        <v>3911</v>
      </c>
      <c r="C22314" s="95"/>
      <c r="D22314" s="96" t="s">
        <v>20</v>
      </c>
      <c r="E22314" s="96"/>
      <c r="F22314" s="24" t="s">
        <v>2056</v>
      </c>
      <c r="G22314" s="97">
        <v>1.6E-2</v>
      </c>
      <c r="H22314" s="97"/>
      <c r="I22314" s="98">
        <v>24.94</v>
      </c>
      <c r="J22314" s="98"/>
      <c r="K22314" s="27">
        <f>TRUNC(TRUNC(G22314,8)*I22314,2)</f>
        <v>0.39</v>
      </c>
    </row>
    <row r="22315" spans="1:11" ht="18" customHeight="1" x14ac:dyDescent="0.25">
      <c r="A22315" s="9"/>
      <c r="B22315" s="9"/>
      <c r="C22315" s="9"/>
      <c r="D22315" s="9"/>
      <c r="E22315" s="9"/>
      <c r="F22315" s="9"/>
      <c r="G22315" s="91" t="s">
        <v>3912</v>
      </c>
      <c r="H22315" s="91"/>
      <c r="I22315" s="91"/>
      <c r="J22315" s="91"/>
      <c r="K22315" s="28">
        <f>SUM(K22313:K22314)</f>
        <v>1.6600000000000001</v>
      </c>
    </row>
    <row r="22316" spans="1:11" ht="15" customHeight="1" x14ac:dyDescent="0.25">
      <c r="A22316" s="9"/>
      <c r="B22316" s="9"/>
      <c r="C22316" s="9"/>
      <c r="D22316" s="9"/>
      <c r="E22316" s="9"/>
      <c r="F22316" s="9"/>
      <c r="G22316" s="92" t="s">
        <v>3913</v>
      </c>
      <c r="H22316" s="92"/>
      <c r="I22316" s="92"/>
      <c r="J22316" s="92"/>
      <c r="K22316" s="29">
        <f>ROUND(SUM(K22311,K22315),2)</f>
        <v>1.93</v>
      </c>
    </row>
    <row r="22317" spans="1:11" ht="9.9499999999999993" customHeight="1" x14ac:dyDescent="0.25">
      <c r="A22317" s="9"/>
      <c r="B22317" s="9"/>
      <c r="C22317" s="9"/>
      <c r="D22317" s="9"/>
      <c r="E22317" s="9"/>
      <c r="F22317" s="9"/>
      <c r="G22317" s="100"/>
      <c r="H22317" s="100"/>
      <c r="I22317" s="100"/>
      <c r="J22317" s="100"/>
      <c r="K22317" s="100"/>
    </row>
    <row r="22318" spans="1:11" ht="20.100000000000001" customHeight="1" x14ac:dyDescent="0.25">
      <c r="A22318" s="99" t="s">
        <v>3843</v>
      </c>
      <c r="B22318" s="99"/>
      <c r="C22318" s="99"/>
      <c r="D22318" s="99"/>
      <c r="E22318" s="99"/>
      <c r="F22318" s="99"/>
      <c r="G22318" s="99"/>
      <c r="H22318" s="99"/>
      <c r="I22318" s="99"/>
      <c r="J22318" s="99"/>
      <c r="K22318" s="99"/>
    </row>
    <row r="22319" spans="1:11" ht="15" customHeight="1" x14ac:dyDescent="0.25">
      <c r="A22319" s="93" t="s">
        <v>3916</v>
      </c>
      <c r="B22319" s="93"/>
      <c r="C22319" s="93"/>
      <c r="D22319" s="94" t="s">
        <v>3</v>
      </c>
      <c r="E22319" s="94"/>
      <c r="F22319" s="23" t="s">
        <v>4</v>
      </c>
      <c r="G22319" s="94" t="s">
        <v>3894</v>
      </c>
      <c r="H22319" s="94"/>
      <c r="I22319" s="94" t="s">
        <v>3895</v>
      </c>
      <c r="J22319" s="94"/>
      <c r="K22319" s="23" t="s">
        <v>3896</v>
      </c>
    </row>
    <row r="22320" spans="1:11" ht="29.1" customHeight="1" x14ac:dyDescent="0.25">
      <c r="A22320" s="24" t="s">
        <v>3963</v>
      </c>
      <c r="B22320" s="95" t="s">
        <v>3964</v>
      </c>
      <c r="C22320" s="95"/>
      <c r="D22320" s="96" t="s">
        <v>20</v>
      </c>
      <c r="E22320" s="96"/>
      <c r="F22320" s="24" t="s">
        <v>3936</v>
      </c>
      <c r="G22320" s="97">
        <v>5.2258833999999998</v>
      </c>
      <c r="H22320" s="97"/>
      <c r="I22320" s="98">
        <v>8.9</v>
      </c>
      <c r="J22320" s="98"/>
      <c r="K22320" s="27">
        <f>TRUNC(TRUNC(G22320,8)*I22320,2)</f>
        <v>46.51</v>
      </c>
    </row>
    <row r="22321" spans="1:11" ht="29.1" customHeight="1" x14ac:dyDescent="0.25">
      <c r="A22321" s="24" t="s">
        <v>3965</v>
      </c>
      <c r="B22321" s="95" t="s">
        <v>3966</v>
      </c>
      <c r="C22321" s="95"/>
      <c r="D22321" s="96" t="s">
        <v>20</v>
      </c>
      <c r="E22321" s="96"/>
      <c r="F22321" s="24" t="s">
        <v>30</v>
      </c>
      <c r="G22321" s="97">
        <v>0.95392160000000004</v>
      </c>
      <c r="H22321" s="97"/>
      <c r="I22321" s="98">
        <v>32.76</v>
      </c>
      <c r="J22321" s="98"/>
      <c r="K22321" s="27">
        <f>TRUNC(TRUNC(G22321,8)*I22321,2)</f>
        <v>31.25</v>
      </c>
    </row>
    <row r="22322" spans="1:11" ht="21" customHeight="1" x14ac:dyDescent="0.25">
      <c r="A22322" s="24" t="s">
        <v>3967</v>
      </c>
      <c r="B22322" s="95" t="s">
        <v>3968</v>
      </c>
      <c r="C22322" s="95"/>
      <c r="D22322" s="96" t="s">
        <v>20</v>
      </c>
      <c r="E22322" s="96"/>
      <c r="F22322" s="24" t="s">
        <v>3936</v>
      </c>
      <c r="G22322" s="97">
        <v>5.2258833999999998</v>
      </c>
      <c r="H22322" s="97"/>
      <c r="I22322" s="98">
        <v>27.59</v>
      </c>
      <c r="J22322" s="98"/>
      <c r="K22322" s="27">
        <f>TRUNC(TRUNC(G22322,8)*I22322,2)</f>
        <v>144.18</v>
      </c>
    </row>
    <row r="22323" spans="1:11" ht="21" customHeight="1" x14ac:dyDescent="0.25">
      <c r="A22323" s="24" t="s">
        <v>3969</v>
      </c>
      <c r="B22323" s="95" t="s">
        <v>3970</v>
      </c>
      <c r="C22323" s="95"/>
      <c r="D22323" s="96" t="s">
        <v>20</v>
      </c>
      <c r="E22323" s="96"/>
      <c r="F22323" s="24" t="s">
        <v>30</v>
      </c>
      <c r="G22323" s="97">
        <v>0.95392160000000004</v>
      </c>
      <c r="H22323" s="97"/>
      <c r="I22323" s="98">
        <v>28.09</v>
      </c>
      <c r="J22323" s="98"/>
      <c r="K22323" s="27">
        <f>TRUNC(TRUNC(G22323,8)*I22323,2)</f>
        <v>26.79</v>
      </c>
    </row>
    <row r="22324" spans="1:11" ht="18" customHeight="1" x14ac:dyDescent="0.25">
      <c r="A22324" s="9"/>
      <c r="B22324" s="9"/>
      <c r="C22324" s="9"/>
      <c r="D22324" s="9"/>
      <c r="E22324" s="9"/>
      <c r="F22324" s="9"/>
      <c r="G22324" s="91" t="s">
        <v>3919</v>
      </c>
      <c r="H22324" s="91"/>
      <c r="I22324" s="91"/>
      <c r="J22324" s="91"/>
      <c r="K22324" s="28">
        <f>SUM(K22320:K22323)</f>
        <v>248.73</v>
      </c>
    </row>
    <row r="22325" spans="1:11" ht="15" customHeight="1" x14ac:dyDescent="0.25">
      <c r="A22325" s="93" t="s">
        <v>3893</v>
      </c>
      <c r="B22325" s="93"/>
      <c r="C22325" s="93"/>
      <c r="D22325" s="94" t="s">
        <v>3</v>
      </c>
      <c r="E22325" s="94"/>
      <c r="F22325" s="23" t="s">
        <v>4</v>
      </c>
      <c r="G22325" s="94" t="s">
        <v>3894</v>
      </c>
      <c r="H22325" s="94"/>
      <c r="I22325" s="94" t="s">
        <v>3895</v>
      </c>
      <c r="J22325" s="94"/>
      <c r="K22325" s="23" t="s">
        <v>3896</v>
      </c>
    </row>
    <row r="22326" spans="1:11" ht="21" customHeight="1" x14ac:dyDescent="0.25">
      <c r="A22326" s="24" t="s">
        <v>4048</v>
      </c>
      <c r="B22326" s="95" t="s">
        <v>4049</v>
      </c>
      <c r="C22326" s="95"/>
      <c r="D22326" s="96" t="s">
        <v>20</v>
      </c>
      <c r="E22326" s="96"/>
      <c r="F22326" s="24" t="s">
        <v>34</v>
      </c>
      <c r="G22326" s="97">
        <v>0.19980000000000001</v>
      </c>
      <c r="H22326" s="97"/>
      <c r="I22326" s="98">
        <v>206.17</v>
      </c>
      <c r="J22326" s="98"/>
      <c r="K22326" s="27">
        <f>TRUNC(TRUNC(G22326,8)*I22326,2)</f>
        <v>41.19</v>
      </c>
    </row>
    <row r="22327" spans="1:11" ht="15" customHeight="1" x14ac:dyDescent="0.25">
      <c r="A22327" s="24" t="s">
        <v>3955</v>
      </c>
      <c r="B22327" s="95" t="s">
        <v>3956</v>
      </c>
      <c r="C22327" s="95"/>
      <c r="D22327" s="96" t="s">
        <v>20</v>
      </c>
      <c r="E22327" s="96"/>
      <c r="F22327" s="24" t="s">
        <v>3903</v>
      </c>
      <c r="G22327" s="97">
        <v>3.6695999999999999E-2</v>
      </c>
      <c r="H22327" s="97"/>
      <c r="I22327" s="98">
        <v>19.37</v>
      </c>
      <c r="J22327" s="98"/>
      <c r="K22327" s="27">
        <f>TRUNC(TRUNC(G22327,8)*I22327,2)</f>
        <v>0.71</v>
      </c>
    </row>
    <row r="22328" spans="1:11" ht="21" customHeight="1" x14ac:dyDescent="0.25">
      <c r="A22328" s="24" t="s">
        <v>4050</v>
      </c>
      <c r="B22328" s="95" t="s">
        <v>4051</v>
      </c>
      <c r="C22328" s="95"/>
      <c r="D22328" s="96" t="s">
        <v>20</v>
      </c>
      <c r="E22328" s="96"/>
      <c r="F22328" s="24" t="s">
        <v>84</v>
      </c>
      <c r="G22328" s="97">
        <v>7.48</v>
      </c>
      <c r="H22328" s="97"/>
      <c r="I22328" s="98">
        <v>3.9</v>
      </c>
      <c r="J22328" s="98"/>
      <c r="K22328" s="27">
        <f>TRUNC(TRUNC(G22328,8)*I22328,2)</f>
        <v>29.17</v>
      </c>
    </row>
    <row r="22329" spans="1:11" ht="15" customHeight="1" x14ac:dyDescent="0.25">
      <c r="A22329" s="9"/>
      <c r="B22329" s="9"/>
      <c r="C22329" s="9"/>
      <c r="D22329" s="9"/>
      <c r="E22329" s="9"/>
      <c r="F22329" s="9"/>
      <c r="G22329" s="91" t="s">
        <v>3906</v>
      </c>
      <c r="H22329" s="91"/>
      <c r="I22329" s="91"/>
      <c r="J22329" s="91"/>
      <c r="K22329" s="28">
        <f>SUM(K22326:K22328)</f>
        <v>71.069999999999993</v>
      </c>
    </row>
    <row r="22330" spans="1:11" ht="15" customHeight="1" x14ac:dyDescent="0.25">
      <c r="A22330" s="93" t="s">
        <v>3907</v>
      </c>
      <c r="B22330" s="93"/>
      <c r="C22330" s="93"/>
      <c r="D22330" s="94" t="s">
        <v>3</v>
      </c>
      <c r="E22330" s="94"/>
      <c r="F22330" s="23" t="s">
        <v>4</v>
      </c>
      <c r="G22330" s="94" t="s">
        <v>3894</v>
      </c>
      <c r="H22330" s="94"/>
      <c r="I22330" s="94" t="s">
        <v>3895</v>
      </c>
      <c r="J22330" s="94"/>
      <c r="K22330" s="23" t="s">
        <v>3896</v>
      </c>
    </row>
    <row r="22331" spans="1:11" ht="15" customHeight="1" x14ac:dyDescent="0.25">
      <c r="A22331" s="24" t="s">
        <v>3971</v>
      </c>
      <c r="B22331" s="95" t="s">
        <v>3972</v>
      </c>
      <c r="C22331" s="95"/>
      <c r="D22331" s="96" t="s">
        <v>20</v>
      </c>
      <c r="E22331" s="96"/>
      <c r="F22331" s="24" t="s">
        <v>2056</v>
      </c>
      <c r="G22331" s="97">
        <v>2.3251949999999999</v>
      </c>
      <c r="H22331" s="97"/>
      <c r="I22331" s="98">
        <v>32.69</v>
      </c>
      <c r="J22331" s="98"/>
      <c r="K22331" s="27">
        <f>TRUNC(TRUNC(G22331,8)*I22331,2)</f>
        <v>76.010000000000005</v>
      </c>
    </row>
    <row r="22332" spans="1:11" ht="15" customHeight="1" x14ac:dyDescent="0.25">
      <c r="A22332" s="24" t="s">
        <v>3910</v>
      </c>
      <c r="B22332" s="95" t="s">
        <v>3911</v>
      </c>
      <c r="C22332" s="95"/>
      <c r="D22332" s="96" t="s">
        <v>20</v>
      </c>
      <c r="E22332" s="96"/>
      <c r="F22332" s="24" t="s">
        <v>2056</v>
      </c>
      <c r="G22332" s="97">
        <v>17.010999999999999</v>
      </c>
      <c r="H22332" s="97"/>
      <c r="I22332" s="98">
        <v>24.94</v>
      </c>
      <c r="J22332" s="98"/>
      <c r="K22332" s="27">
        <f>TRUNC(TRUNC(G22332,8)*I22332,2)</f>
        <v>424.25</v>
      </c>
    </row>
    <row r="22333" spans="1:11" ht="18" customHeight="1" x14ac:dyDescent="0.25">
      <c r="A22333" s="9"/>
      <c r="B22333" s="9"/>
      <c r="C22333" s="9"/>
      <c r="D22333" s="9"/>
      <c r="E22333" s="9"/>
      <c r="F22333" s="9"/>
      <c r="G22333" s="91" t="s">
        <v>3912</v>
      </c>
      <c r="H22333" s="91"/>
      <c r="I22333" s="91"/>
      <c r="J22333" s="91"/>
      <c r="K22333" s="28">
        <f>SUM(K22331:K22332)</f>
        <v>500.26</v>
      </c>
    </row>
    <row r="22334" spans="1:11" ht="15" customHeight="1" x14ac:dyDescent="0.25">
      <c r="A22334" s="93" t="s">
        <v>3922</v>
      </c>
      <c r="B22334" s="93"/>
      <c r="C22334" s="93"/>
      <c r="D22334" s="94" t="s">
        <v>3</v>
      </c>
      <c r="E22334" s="94"/>
      <c r="F22334" s="23" t="s">
        <v>4</v>
      </c>
      <c r="G22334" s="94" t="s">
        <v>3894</v>
      </c>
      <c r="H22334" s="94"/>
      <c r="I22334" s="94" t="s">
        <v>3895</v>
      </c>
      <c r="J22334" s="94"/>
      <c r="K22334" s="23" t="s">
        <v>3896</v>
      </c>
    </row>
    <row r="22335" spans="1:11" ht="29.1" customHeight="1" x14ac:dyDescent="0.25">
      <c r="A22335" s="24" t="s">
        <v>4052</v>
      </c>
      <c r="B22335" s="95" t="s">
        <v>4053</v>
      </c>
      <c r="C22335" s="95"/>
      <c r="D22335" s="96" t="s">
        <v>20</v>
      </c>
      <c r="E22335" s="96"/>
      <c r="F22335" s="24" t="s">
        <v>34</v>
      </c>
      <c r="G22335" s="97">
        <v>0.66502459999999997</v>
      </c>
      <c r="H22335" s="97"/>
      <c r="I22335" s="98">
        <v>619.19000000000005</v>
      </c>
      <c r="J22335" s="98"/>
      <c r="K22335" s="27">
        <f>TRUNC(TRUNC(G22335,8)*I22335,2)</f>
        <v>411.77</v>
      </c>
    </row>
    <row r="22336" spans="1:11" ht="21" customHeight="1" x14ac:dyDescent="0.25">
      <c r="A22336" s="24" t="s">
        <v>95</v>
      </c>
      <c r="B22336" s="95" t="s">
        <v>96</v>
      </c>
      <c r="C22336" s="95"/>
      <c r="D22336" s="96" t="s">
        <v>20</v>
      </c>
      <c r="E22336" s="96"/>
      <c r="F22336" s="24" t="s">
        <v>16</v>
      </c>
      <c r="G22336" s="97">
        <v>0.48</v>
      </c>
      <c r="H22336" s="97"/>
      <c r="I22336" s="98">
        <v>176.85</v>
      </c>
      <c r="J22336" s="98"/>
      <c r="K22336" s="27">
        <f>TRUNC(TRUNC(G22336,8)*I22336,2)</f>
        <v>84.88</v>
      </c>
    </row>
    <row r="22337" spans="1:11" ht="15" customHeight="1" x14ac:dyDescent="0.25">
      <c r="A22337" s="9"/>
      <c r="B22337" s="9"/>
      <c r="C22337" s="9"/>
      <c r="D22337" s="9"/>
      <c r="E22337" s="9"/>
      <c r="F22337" s="9"/>
      <c r="G22337" s="91" t="s">
        <v>3933</v>
      </c>
      <c r="H22337" s="91"/>
      <c r="I22337" s="91"/>
      <c r="J22337" s="91"/>
      <c r="K22337" s="28">
        <f>SUM(K22335:K22336)</f>
        <v>496.65</v>
      </c>
    </row>
    <row r="22338" spans="1:11" ht="15" customHeight="1" x14ac:dyDescent="0.25">
      <c r="A22338" s="9"/>
      <c r="B22338" s="9"/>
      <c r="C22338" s="9"/>
      <c r="D22338" s="9"/>
      <c r="E22338" s="9"/>
      <c r="F22338" s="9"/>
      <c r="G22338" s="92" t="s">
        <v>3913</v>
      </c>
      <c r="H22338" s="92"/>
      <c r="I22338" s="92"/>
      <c r="J22338" s="92"/>
      <c r="K22338" s="29">
        <f>ROUND(SUM(K22324,K22329,K22333,K22337),2)</f>
        <v>1316.71</v>
      </c>
    </row>
    <row r="22339" spans="1:11" ht="9.9499999999999993" customHeight="1" x14ac:dyDescent="0.25">
      <c r="A22339" s="9"/>
      <c r="B22339" s="9"/>
      <c r="C22339" s="9"/>
      <c r="D22339" s="9"/>
      <c r="E22339" s="9"/>
      <c r="F22339" s="9"/>
      <c r="G22339" s="100"/>
      <c r="H22339" s="100"/>
      <c r="I22339" s="100"/>
      <c r="J22339" s="100"/>
      <c r="K22339" s="100"/>
    </row>
    <row r="22340" spans="1:11" ht="20.100000000000001" customHeight="1" x14ac:dyDescent="0.25">
      <c r="A22340" s="99" t="s">
        <v>3844</v>
      </c>
      <c r="B22340" s="99"/>
      <c r="C22340" s="99"/>
      <c r="D22340" s="99"/>
      <c r="E22340" s="99"/>
      <c r="F22340" s="99"/>
      <c r="G22340" s="99"/>
      <c r="H22340" s="99"/>
      <c r="I22340" s="99"/>
      <c r="J22340" s="99"/>
      <c r="K22340" s="99"/>
    </row>
    <row r="22341" spans="1:11" ht="15" customHeight="1" x14ac:dyDescent="0.25">
      <c r="A22341" s="93" t="s">
        <v>3893</v>
      </c>
      <c r="B22341" s="93"/>
      <c r="C22341" s="93"/>
      <c r="D22341" s="94" t="s">
        <v>3</v>
      </c>
      <c r="E22341" s="94"/>
      <c r="F22341" s="23" t="s">
        <v>4</v>
      </c>
      <c r="G22341" s="94" t="s">
        <v>3894</v>
      </c>
      <c r="H22341" s="94"/>
      <c r="I22341" s="94" t="s">
        <v>3895</v>
      </c>
      <c r="J22341" s="94"/>
      <c r="K22341" s="23" t="s">
        <v>3896</v>
      </c>
    </row>
    <row r="22342" spans="1:11" ht="29.1" customHeight="1" x14ac:dyDescent="0.25">
      <c r="A22342" s="24" t="s">
        <v>4054</v>
      </c>
      <c r="B22342" s="95" t="s">
        <v>4055</v>
      </c>
      <c r="C22342" s="95"/>
      <c r="D22342" s="96" t="s">
        <v>20</v>
      </c>
      <c r="E22342" s="96"/>
      <c r="F22342" s="24" t="s">
        <v>34</v>
      </c>
      <c r="G22342" s="97">
        <v>0.18468999999999999</v>
      </c>
      <c r="H22342" s="97"/>
      <c r="I22342" s="98">
        <v>517.16999999999996</v>
      </c>
      <c r="J22342" s="98"/>
      <c r="K22342" s="27">
        <f t="shared" ref="K22342:K22347" si="173">ROUND(ROUND(G22342,8)*I22342,2)</f>
        <v>95.52</v>
      </c>
    </row>
    <row r="22343" spans="1:11" ht="21" customHeight="1" x14ac:dyDescent="0.25">
      <c r="A22343" s="24" t="s">
        <v>4056</v>
      </c>
      <c r="B22343" s="95" t="s">
        <v>4057</v>
      </c>
      <c r="C22343" s="95"/>
      <c r="D22343" s="96" t="s">
        <v>20</v>
      </c>
      <c r="E22343" s="96"/>
      <c r="F22343" s="24" t="s">
        <v>2057</v>
      </c>
      <c r="G22343" s="97">
        <v>3.1900000000000001E-3</v>
      </c>
      <c r="H22343" s="97"/>
      <c r="I22343" s="98">
        <v>8.98</v>
      </c>
      <c r="J22343" s="98"/>
      <c r="K22343" s="27">
        <f t="shared" si="173"/>
        <v>0.03</v>
      </c>
    </row>
    <row r="22344" spans="1:11" ht="15" customHeight="1" x14ac:dyDescent="0.25">
      <c r="A22344" s="24" t="s">
        <v>3955</v>
      </c>
      <c r="B22344" s="95" t="s">
        <v>3956</v>
      </c>
      <c r="C22344" s="95"/>
      <c r="D22344" s="96" t="s">
        <v>20</v>
      </c>
      <c r="E22344" s="96"/>
      <c r="F22344" s="24" t="s">
        <v>3903</v>
      </c>
      <c r="G22344" s="97">
        <v>4.4999999999999998E-2</v>
      </c>
      <c r="H22344" s="97"/>
      <c r="I22344" s="98">
        <v>19.37</v>
      </c>
      <c r="J22344" s="98"/>
      <c r="K22344" s="27">
        <f t="shared" si="173"/>
        <v>0.87</v>
      </c>
    </row>
    <row r="22345" spans="1:11" ht="21" customHeight="1" x14ac:dyDescent="0.25">
      <c r="A22345" s="24" t="s">
        <v>4050</v>
      </c>
      <c r="B22345" s="95" t="s">
        <v>4051</v>
      </c>
      <c r="C22345" s="95"/>
      <c r="D22345" s="96" t="s">
        <v>20</v>
      </c>
      <c r="E22345" s="96"/>
      <c r="F22345" s="24" t="s">
        <v>84</v>
      </c>
      <c r="G22345" s="97">
        <v>0.46875</v>
      </c>
      <c r="H22345" s="97"/>
      <c r="I22345" s="98">
        <v>3.9</v>
      </c>
      <c r="J22345" s="98"/>
      <c r="K22345" s="27">
        <f t="shared" si="173"/>
        <v>1.83</v>
      </c>
    </row>
    <row r="22346" spans="1:11" ht="21" customHeight="1" x14ac:dyDescent="0.25">
      <c r="A22346" s="24" t="s">
        <v>4058</v>
      </c>
      <c r="B22346" s="95" t="s">
        <v>4059</v>
      </c>
      <c r="C22346" s="95"/>
      <c r="D22346" s="96" t="s">
        <v>20</v>
      </c>
      <c r="E22346" s="96"/>
      <c r="F22346" s="24" t="s">
        <v>84</v>
      </c>
      <c r="G22346" s="97">
        <v>0.375</v>
      </c>
      <c r="H22346" s="97"/>
      <c r="I22346" s="98">
        <v>2.69</v>
      </c>
      <c r="J22346" s="98"/>
      <c r="K22346" s="27">
        <f t="shared" si="173"/>
        <v>1.01</v>
      </c>
    </row>
    <row r="22347" spans="1:11" ht="29.1" customHeight="1" x14ac:dyDescent="0.25">
      <c r="A22347" s="24" t="s">
        <v>4060</v>
      </c>
      <c r="B22347" s="95" t="s">
        <v>4061</v>
      </c>
      <c r="C22347" s="95"/>
      <c r="D22347" s="96" t="s">
        <v>20</v>
      </c>
      <c r="E22347" s="96"/>
      <c r="F22347" s="24" t="s">
        <v>16</v>
      </c>
      <c r="G22347" s="97">
        <v>1.07</v>
      </c>
      <c r="H22347" s="97"/>
      <c r="I22347" s="98">
        <v>23.81</v>
      </c>
      <c r="J22347" s="98"/>
      <c r="K22347" s="27">
        <f t="shared" si="173"/>
        <v>25.48</v>
      </c>
    </row>
    <row r="22348" spans="1:11" ht="15" customHeight="1" x14ac:dyDescent="0.25">
      <c r="A22348" s="9"/>
      <c r="B22348" s="9"/>
      <c r="C22348" s="9"/>
      <c r="D22348" s="9"/>
      <c r="E22348" s="9"/>
      <c r="F22348" s="9"/>
      <c r="G22348" s="91" t="s">
        <v>3906</v>
      </c>
      <c r="H22348" s="91"/>
      <c r="I22348" s="91"/>
      <c r="J22348" s="91"/>
      <c r="K22348" s="28">
        <f>SUM(K22342:K22347)</f>
        <v>124.74000000000001</v>
      </c>
    </row>
    <row r="22349" spans="1:11" ht="15" customHeight="1" x14ac:dyDescent="0.25">
      <c r="A22349" s="93" t="s">
        <v>3907</v>
      </c>
      <c r="B22349" s="93"/>
      <c r="C22349" s="93"/>
      <c r="D22349" s="94" t="s">
        <v>3</v>
      </c>
      <c r="E22349" s="94"/>
      <c r="F22349" s="23" t="s">
        <v>4</v>
      </c>
      <c r="G22349" s="94" t="s">
        <v>3894</v>
      </c>
      <c r="H22349" s="94"/>
      <c r="I22349" s="94" t="s">
        <v>3895</v>
      </c>
      <c r="J22349" s="94"/>
      <c r="K22349" s="23" t="s">
        <v>3896</v>
      </c>
    </row>
    <row r="22350" spans="1:11" ht="21" customHeight="1" x14ac:dyDescent="0.25">
      <c r="A22350" s="24" t="s">
        <v>3908</v>
      </c>
      <c r="B22350" s="95" t="s">
        <v>3909</v>
      </c>
      <c r="C22350" s="95"/>
      <c r="D22350" s="96" t="s">
        <v>20</v>
      </c>
      <c r="E22350" s="96"/>
      <c r="F22350" s="24" t="s">
        <v>2056</v>
      </c>
      <c r="G22350" s="97">
        <v>0.13009999999999999</v>
      </c>
      <c r="H22350" s="97"/>
      <c r="I22350" s="98">
        <v>32.24</v>
      </c>
      <c r="J22350" s="98"/>
      <c r="K22350" s="27">
        <f>ROUND(ROUND(G22350,8)*I22350,2)</f>
        <v>4.1900000000000004</v>
      </c>
    </row>
    <row r="22351" spans="1:11" ht="15" customHeight="1" x14ac:dyDescent="0.25">
      <c r="A22351" s="24" t="s">
        <v>3971</v>
      </c>
      <c r="B22351" s="95" t="s">
        <v>3972</v>
      </c>
      <c r="C22351" s="95"/>
      <c r="D22351" s="96" t="s">
        <v>20</v>
      </c>
      <c r="E22351" s="96"/>
      <c r="F22351" s="24" t="s">
        <v>2056</v>
      </c>
      <c r="G22351" s="97">
        <v>8.7400000000000005E-2</v>
      </c>
      <c r="H22351" s="97"/>
      <c r="I22351" s="98">
        <v>32.69</v>
      </c>
      <c r="J22351" s="98"/>
      <c r="K22351" s="27">
        <f>ROUND(ROUND(G22351,8)*I22351,2)</f>
        <v>2.86</v>
      </c>
    </row>
    <row r="22352" spans="1:11" ht="15" customHeight="1" x14ac:dyDescent="0.25">
      <c r="A22352" s="24" t="s">
        <v>3910</v>
      </c>
      <c r="B22352" s="95" t="s">
        <v>3911</v>
      </c>
      <c r="C22352" s="95"/>
      <c r="D22352" s="96" t="s">
        <v>20</v>
      </c>
      <c r="E22352" s="96"/>
      <c r="F22352" s="24" t="s">
        <v>2056</v>
      </c>
      <c r="G22352" s="97">
        <v>0.21759999999999999</v>
      </c>
      <c r="H22352" s="97"/>
      <c r="I22352" s="98">
        <v>24.94</v>
      </c>
      <c r="J22352" s="98"/>
      <c r="K22352" s="27">
        <f>ROUND(ROUND(G22352,8)*I22352,2)</f>
        <v>5.43</v>
      </c>
    </row>
    <row r="22353" spans="1:11" ht="18" customHeight="1" x14ac:dyDescent="0.25">
      <c r="A22353" s="9"/>
      <c r="B22353" s="9"/>
      <c r="C22353" s="9"/>
      <c r="D22353" s="9"/>
      <c r="E22353" s="9"/>
      <c r="F22353" s="9"/>
      <c r="G22353" s="91" t="s">
        <v>3912</v>
      </c>
      <c r="H22353" s="91"/>
      <c r="I22353" s="91"/>
      <c r="J22353" s="91"/>
      <c r="K22353" s="28">
        <f>SUM(K22350:K22352)</f>
        <v>12.48</v>
      </c>
    </row>
    <row r="22354" spans="1:11" ht="15" customHeight="1" x14ac:dyDescent="0.25">
      <c r="A22354" s="93" t="s">
        <v>3922</v>
      </c>
      <c r="B22354" s="93"/>
      <c r="C22354" s="93"/>
      <c r="D22354" s="94" t="s">
        <v>3</v>
      </c>
      <c r="E22354" s="94"/>
      <c r="F22354" s="23" t="s">
        <v>4</v>
      </c>
      <c r="G22354" s="94" t="s">
        <v>3894</v>
      </c>
      <c r="H22354" s="94"/>
      <c r="I22354" s="94" t="s">
        <v>3895</v>
      </c>
      <c r="J22354" s="94"/>
      <c r="K22354" s="23" t="s">
        <v>3896</v>
      </c>
    </row>
    <row r="22355" spans="1:11" ht="29.1" customHeight="1" x14ac:dyDescent="0.25">
      <c r="A22355" s="24" t="s">
        <v>4062</v>
      </c>
      <c r="B22355" s="95" t="s">
        <v>4063</v>
      </c>
      <c r="C22355" s="95"/>
      <c r="D22355" s="96" t="s">
        <v>20</v>
      </c>
      <c r="E22355" s="96"/>
      <c r="F22355" s="24" t="s">
        <v>3903</v>
      </c>
      <c r="G22355" s="97">
        <v>1.23E-2</v>
      </c>
      <c r="H22355" s="97"/>
      <c r="I22355" s="98">
        <v>23.44</v>
      </c>
      <c r="J22355" s="98"/>
      <c r="K22355" s="27">
        <f>ROUND(ROUND(G22355,8)*I22355,2)</f>
        <v>0.28999999999999998</v>
      </c>
    </row>
    <row r="22356" spans="1:11" ht="21" customHeight="1" x14ac:dyDescent="0.25">
      <c r="A22356" s="24" t="s">
        <v>4064</v>
      </c>
      <c r="B22356" s="95" t="s">
        <v>4065</v>
      </c>
      <c r="C22356" s="95"/>
      <c r="D22356" s="96" t="s">
        <v>4066</v>
      </c>
      <c r="E22356" s="96"/>
      <c r="F22356" s="24" t="s">
        <v>26</v>
      </c>
      <c r="G22356" s="97">
        <v>4</v>
      </c>
      <c r="H22356" s="97"/>
      <c r="I22356" s="98">
        <v>5.76</v>
      </c>
      <c r="J22356" s="98"/>
      <c r="K22356" s="27">
        <f>ROUND(ROUND(G22356,8)*I22356,2)</f>
        <v>23.04</v>
      </c>
    </row>
    <row r="22357" spans="1:11" ht="15" customHeight="1" x14ac:dyDescent="0.25">
      <c r="A22357" s="9"/>
      <c r="B22357" s="9"/>
      <c r="C22357" s="9"/>
      <c r="D22357" s="9"/>
      <c r="E22357" s="9"/>
      <c r="F22357" s="9"/>
      <c r="G22357" s="91" t="s">
        <v>3933</v>
      </c>
      <c r="H22357" s="91"/>
      <c r="I22357" s="91"/>
      <c r="J22357" s="91"/>
      <c r="K22357" s="28">
        <f>SUM(K22355:K22356)</f>
        <v>23.33</v>
      </c>
    </row>
    <row r="22358" spans="1:11" ht="15" customHeight="1" x14ac:dyDescent="0.25">
      <c r="A22358" s="9"/>
      <c r="B22358" s="9"/>
      <c r="C22358" s="9"/>
      <c r="D22358" s="9"/>
      <c r="E22358" s="9"/>
      <c r="F22358" s="9"/>
      <c r="G22358" s="92" t="s">
        <v>3913</v>
      </c>
      <c r="H22358" s="92"/>
      <c r="I22358" s="92"/>
      <c r="J22358" s="92"/>
      <c r="K22358" s="29">
        <f>ROUND(SUM(K22348,K22353,K22357),2)</f>
        <v>160.55000000000001</v>
      </c>
    </row>
    <row r="22359" spans="1:11" ht="9.9499999999999993" customHeight="1" x14ac:dyDescent="0.25">
      <c r="A22359" s="9"/>
      <c r="B22359" s="9"/>
      <c r="C22359" s="9"/>
      <c r="D22359" s="9"/>
      <c r="E22359" s="9"/>
      <c r="F22359" s="9"/>
      <c r="G22359" s="100"/>
      <c r="H22359" s="100"/>
      <c r="I22359" s="100"/>
      <c r="J22359" s="100"/>
      <c r="K22359" s="100"/>
    </row>
    <row r="22360" spans="1:11" ht="20.100000000000001" customHeight="1" x14ac:dyDescent="0.25">
      <c r="A22360" s="99" t="s">
        <v>3845</v>
      </c>
      <c r="B22360" s="99"/>
      <c r="C22360" s="99"/>
      <c r="D22360" s="99"/>
      <c r="E22360" s="99"/>
      <c r="F22360" s="99"/>
      <c r="G22360" s="99"/>
      <c r="H22360" s="99"/>
      <c r="I22360" s="99"/>
      <c r="J22360" s="99"/>
      <c r="K22360" s="99"/>
    </row>
    <row r="22361" spans="1:11" ht="15" customHeight="1" x14ac:dyDescent="0.25">
      <c r="A22361" s="93" t="s">
        <v>3893</v>
      </c>
      <c r="B22361" s="93"/>
      <c r="C22361" s="93"/>
      <c r="D22361" s="94" t="s">
        <v>3</v>
      </c>
      <c r="E22361" s="94"/>
      <c r="F22361" s="23" t="s">
        <v>4</v>
      </c>
      <c r="G22361" s="94" t="s">
        <v>3894</v>
      </c>
      <c r="H22361" s="94"/>
      <c r="I22361" s="94" t="s">
        <v>3895</v>
      </c>
      <c r="J22361" s="94"/>
      <c r="K22361" s="23" t="s">
        <v>3896</v>
      </c>
    </row>
    <row r="22362" spans="1:11" ht="45.95" customHeight="1" x14ac:dyDescent="0.25">
      <c r="A22362" s="24" t="s">
        <v>4073</v>
      </c>
      <c r="B22362" s="95" t="s">
        <v>4074</v>
      </c>
      <c r="C22362" s="95"/>
      <c r="D22362" s="96" t="s">
        <v>20</v>
      </c>
      <c r="E22362" s="96"/>
      <c r="F22362" s="24" t="s">
        <v>26</v>
      </c>
      <c r="G22362" s="97">
        <v>1</v>
      </c>
      <c r="H22362" s="97"/>
      <c r="I22362" s="98">
        <v>1235.9100000000001</v>
      </c>
      <c r="J22362" s="98"/>
      <c r="K22362" s="27">
        <f>TRUNC(TRUNC(G22362,8)*I22362,2)</f>
        <v>1235.9100000000001</v>
      </c>
    </row>
    <row r="22363" spans="1:11" ht="21" customHeight="1" x14ac:dyDescent="0.25">
      <c r="A22363" s="24" t="s">
        <v>4075</v>
      </c>
      <c r="B22363" s="95" t="s">
        <v>4076</v>
      </c>
      <c r="C22363" s="95"/>
      <c r="D22363" s="96" t="s">
        <v>20</v>
      </c>
      <c r="E22363" s="96"/>
      <c r="F22363" s="24" t="s">
        <v>34</v>
      </c>
      <c r="G22363" s="97">
        <v>1.1999999999999999E-3</v>
      </c>
      <c r="H22363" s="97"/>
      <c r="I22363" s="98">
        <v>205.09</v>
      </c>
      <c r="J22363" s="98"/>
      <c r="K22363" s="27">
        <f>TRUNC(TRUNC(G22363,8)*I22363,2)</f>
        <v>0.24</v>
      </c>
    </row>
    <row r="22364" spans="1:11" ht="15" customHeight="1" x14ac:dyDescent="0.25">
      <c r="A22364" s="9"/>
      <c r="B22364" s="9"/>
      <c r="C22364" s="9"/>
      <c r="D22364" s="9"/>
      <c r="E22364" s="9"/>
      <c r="F22364" s="9"/>
      <c r="G22364" s="91" t="s">
        <v>3906</v>
      </c>
      <c r="H22364" s="91"/>
      <c r="I22364" s="91"/>
      <c r="J22364" s="91"/>
      <c r="K22364" s="28">
        <f>SUM(K22362:K22363)</f>
        <v>1236.1500000000001</v>
      </c>
    </row>
    <row r="22365" spans="1:11" ht="15" customHeight="1" x14ac:dyDescent="0.25">
      <c r="A22365" s="93" t="s">
        <v>3907</v>
      </c>
      <c r="B22365" s="93"/>
      <c r="C22365" s="93"/>
      <c r="D22365" s="94" t="s">
        <v>3</v>
      </c>
      <c r="E22365" s="94"/>
      <c r="F22365" s="23" t="s">
        <v>4</v>
      </c>
      <c r="G22365" s="94" t="s">
        <v>3894</v>
      </c>
      <c r="H22365" s="94"/>
      <c r="I22365" s="94" t="s">
        <v>3895</v>
      </c>
      <c r="J22365" s="94"/>
      <c r="K22365" s="23" t="s">
        <v>3896</v>
      </c>
    </row>
    <row r="22366" spans="1:11" ht="15" customHeight="1" x14ac:dyDescent="0.25">
      <c r="A22366" s="24" t="s">
        <v>3971</v>
      </c>
      <c r="B22366" s="95" t="s">
        <v>3972</v>
      </c>
      <c r="C22366" s="95"/>
      <c r="D22366" s="96" t="s">
        <v>20</v>
      </c>
      <c r="E22366" s="96"/>
      <c r="F22366" s="24" t="s">
        <v>2056</v>
      </c>
      <c r="G22366" s="97">
        <v>0.86809999999999998</v>
      </c>
      <c r="H22366" s="97"/>
      <c r="I22366" s="98">
        <v>32.69</v>
      </c>
      <c r="J22366" s="98"/>
      <c r="K22366" s="27">
        <f>TRUNC(TRUNC(G22366,8)*I22366,2)</f>
        <v>28.37</v>
      </c>
    </row>
    <row r="22367" spans="1:11" ht="15" customHeight="1" x14ac:dyDescent="0.25">
      <c r="A22367" s="24" t="s">
        <v>3910</v>
      </c>
      <c r="B22367" s="95" t="s">
        <v>3911</v>
      </c>
      <c r="C22367" s="95"/>
      <c r="D22367" s="96" t="s">
        <v>20</v>
      </c>
      <c r="E22367" s="96"/>
      <c r="F22367" s="24" t="s">
        <v>2056</v>
      </c>
      <c r="G22367" s="97">
        <v>0.57869999999999999</v>
      </c>
      <c r="H22367" s="97"/>
      <c r="I22367" s="98">
        <v>24.94</v>
      </c>
      <c r="J22367" s="98"/>
      <c r="K22367" s="27">
        <f>TRUNC(TRUNC(G22367,8)*I22367,2)</f>
        <v>14.43</v>
      </c>
    </row>
    <row r="22368" spans="1:11" ht="18" customHeight="1" x14ac:dyDescent="0.25">
      <c r="A22368" s="9"/>
      <c r="B22368" s="9"/>
      <c r="C22368" s="9"/>
      <c r="D22368" s="9"/>
      <c r="E22368" s="9"/>
      <c r="F22368" s="9"/>
      <c r="G22368" s="91" t="s">
        <v>3912</v>
      </c>
      <c r="H22368" s="91"/>
      <c r="I22368" s="91"/>
      <c r="J22368" s="91"/>
      <c r="K22368" s="28">
        <f>SUM(K22366:K22367)</f>
        <v>42.8</v>
      </c>
    </row>
    <row r="22369" spans="1:11" ht="15" customHeight="1" x14ac:dyDescent="0.25">
      <c r="A22369" s="93" t="s">
        <v>3922</v>
      </c>
      <c r="B22369" s="93"/>
      <c r="C22369" s="93"/>
      <c r="D22369" s="94" t="s">
        <v>3</v>
      </c>
      <c r="E22369" s="94"/>
      <c r="F22369" s="23" t="s">
        <v>4</v>
      </c>
      <c r="G22369" s="94" t="s">
        <v>3894</v>
      </c>
      <c r="H22369" s="94"/>
      <c r="I22369" s="94" t="s">
        <v>3895</v>
      </c>
      <c r="J22369" s="94"/>
      <c r="K22369" s="23" t="s">
        <v>3896</v>
      </c>
    </row>
    <row r="22370" spans="1:11" ht="29.1" customHeight="1" x14ac:dyDescent="0.25">
      <c r="A22370" s="24" t="s">
        <v>4077</v>
      </c>
      <c r="B22370" s="95" t="s">
        <v>4078</v>
      </c>
      <c r="C22370" s="95"/>
      <c r="D22370" s="96" t="s">
        <v>20</v>
      </c>
      <c r="E22370" s="96"/>
      <c r="F22370" s="24" t="s">
        <v>34</v>
      </c>
      <c r="G22370" s="97">
        <v>2.2200000000000001E-2</v>
      </c>
      <c r="H22370" s="97"/>
      <c r="I22370" s="98">
        <v>924.6</v>
      </c>
      <c r="J22370" s="98"/>
      <c r="K22370" s="27">
        <f>TRUNC(TRUNC(G22370,8)*I22370,2)</f>
        <v>20.52</v>
      </c>
    </row>
    <row r="22371" spans="1:11" ht="15" customHeight="1" x14ac:dyDescent="0.25">
      <c r="A22371" s="9"/>
      <c r="B22371" s="9"/>
      <c r="C22371" s="9"/>
      <c r="D22371" s="9"/>
      <c r="E22371" s="9"/>
      <c r="F22371" s="9"/>
      <c r="G22371" s="91" t="s">
        <v>3933</v>
      </c>
      <c r="H22371" s="91"/>
      <c r="I22371" s="91"/>
      <c r="J22371" s="91"/>
      <c r="K22371" s="28">
        <f>SUM(K22370:K22370)</f>
        <v>20.52</v>
      </c>
    </row>
    <row r="22372" spans="1:11" ht="15" customHeight="1" x14ac:dyDescent="0.25">
      <c r="A22372" s="9"/>
      <c r="B22372" s="9"/>
      <c r="C22372" s="9"/>
      <c r="D22372" s="9"/>
      <c r="E22372" s="9"/>
      <c r="F22372" s="9"/>
      <c r="G22372" s="92" t="s">
        <v>3913</v>
      </c>
      <c r="H22372" s="92"/>
      <c r="I22372" s="92"/>
      <c r="J22372" s="92"/>
      <c r="K22372" s="29">
        <f>ROUND(SUM(K22364,K22368,K22371),2)</f>
        <v>1299.47</v>
      </c>
    </row>
    <row r="22373" spans="1:11" ht="9.9499999999999993" customHeight="1" x14ac:dyDescent="0.25">
      <c r="A22373" s="9"/>
      <c r="B22373" s="9"/>
      <c r="C22373" s="9"/>
      <c r="D22373" s="9"/>
      <c r="E22373" s="9"/>
      <c r="F22373" s="9"/>
      <c r="G22373" s="100"/>
      <c r="H22373" s="100"/>
      <c r="I22373" s="100"/>
      <c r="J22373" s="100"/>
      <c r="K22373" s="100"/>
    </row>
    <row r="22374" spans="1:11" ht="20.100000000000001" customHeight="1" x14ac:dyDescent="0.25">
      <c r="A22374" s="99" t="s">
        <v>3846</v>
      </c>
      <c r="B22374" s="99"/>
      <c r="C22374" s="99"/>
      <c r="D22374" s="99"/>
      <c r="E22374" s="99"/>
      <c r="F22374" s="99"/>
      <c r="G22374" s="99"/>
      <c r="H22374" s="99"/>
      <c r="I22374" s="99"/>
      <c r="J22374" s="99"/>
      <c r="K22374" s="99"/>
    </row>
    <row r="22375" spans="1:11" ht="15" customHeight="1" x14ac:dyDescent="0.25">
      <c r="A22375" s="93" t="s">
        <v>3893</v>
      </c>
      <c r="B22375" s="93"/>
      <c r="C22375" s="93"/>
      <c r="D22375" s="94" t="s">
        <v>3</v>
      </c>
      <c r="E22375" s="94"/>
      <c r="F22375" s="23" t="s">
        <v>4</v>
      </c>
      <c r="G22375" s="94" t="s">
        <v>3894</v>
      </c>
      <c r="H22375" s="94"/>
      <c r="I22375" s="94" t="s">
        <v>3895</v>
      </c>
      <c r="J22375" s="94"/>
      <c r="K22375" s="23" t="s">
        <v>3896</v>
      </c>
    </row>
    <row r="22376" spans="1:11" ht="15" customHeight="1" x14ac:dyDescent="0.25">
      <c r="A22376" s="24" t="s">
        <v>4067</v>
      </c>
      <c r="B22376" s="95" t="s">
        <v>4068</v>
      </c>
      <c r="C22376" s="95"/>
      <c r="D22376" s="96" t="s">
        <v>20</v>
      </c>
      <c r="E22376" s="96"/>
      <c r="F22376" s="24" t="s">
        <v>3903</v>
      </c>
      <c r="G22376" s="97">
        <v>8.6199999999999992</v>
      </c>
      <c r="H22376" s="97"/>
      <c r="I22376" s="98">
        <v>1.1299999999999999</v>
      </c>
      <c r="J22376" s="98"/>
      <c r="K22376" s="27">
        <f>TRUNC(TRUNC(G22376,8)*I22376,2)</f>
        <v>9.74</v>
      </c>
    </row>
    <row r="22377" spans="1:11" ht="29.1" customHeight="1" x14ac:dyDescent="0.25">
      <c r="A22377" s="24" t="s">
        <v>4069</v>
      </c>
      <c r="B22377" s="95" t="s">
        <v>4070</v>
      </c>
      <c r="C22377" s="95"/>
      <c r="D22377" s="96" t="s">
        <v>20</v>
      </c>
      <c r="E22377" s="96"/>
      <c r="F22377" s="24" t="s">
        <v>26</v>
      </c>
      <c r="G22377" s="97">
        <v>6.4375</v>
      </c>
      <c r="H22377" s="97"/>
      <c r="I22377" s="98">
        <v>17.63</v>
      </c>
      <c r="J22377" s="98"/>
      <c r="K22377" s="27">
        <f>TRUNC(TRUNC(G22377,8)*I22377,2)</f>
        <v>113.49</v>
      </c>
    </row>
    <row r="22378" spans="1:11" ht="15" customHeight="1" x14ac:dyDescent="0.25">
      <c r="A22378" s="24" t="s">
        <v>4071</v>
      </c>
      <c r="B22378" s="95" t="s">
        <v>4072</v>
      </c>
      <c r="C22378" s="95"/>
      <c r="D22378" s="96" t="s">
        <v>20</v>
      </c>
      <c r="E22378" s="96"/>
      <c r="F22378" s="24" t="s">
        <v>3903</v>
      </c>
      <c r="G22378" s="97">
        <v>0.24</v>
      </c>
      <c r="H22378" s="97"/>
      <c r="I22378" s="98">
        <v>3.58</v>
      </c>
      <c r="J22378" s="98"/>
      <c r="K22378" s="27">
        <f>TRUNC(TRUNC(G22378,8)*I22378,2)</f>
        <v>0.85</v>
      </c>
    </row>
    <row r="22379" spans="1:11" ht="15" customHeight="1" x14ac:dyDescent="0.25">
      <c r="A22379" s="9"/>
      <c r="B22379" s="9"/>
      <c r="C22379" s="9"/>
      <c r="D22379" s="9"/>
      <c r="E22379" s="9"/>
      <c r="F22379" s="9"/>
      <c r="G22379" s="91" t="s">
        <v>3906</v>
      </c>
      <c r="H22379" s="91"/>
      <c r="I22379" s="91"/>
      <c r="J22379" s="91"/>
      <c r="K22379" s="28">
        <f>SUM(K22376:K22378)</f>
        <v>124.07999999999998</v>
      </c>
    </row>
    <row r="22380" spans="1:11" ht="15" customHeight="1" x14ac:dyDescent="0.25">
      <c r="A22380" s="93" t="s">
        <v>3907</v>
      </c>
      <c r="B22380" s="93"/>
      <c r="C22380" s="93"/>
      <c r="D22380" s="94" t="s">
        <v>3</v>
      </c>
      <c r="E22380" s="94"/>
      <c r="F22380" s="23" t="s">
        <v>4</v>
      </c>
      <c r="G22380" s="94" t="s">
        <v>3894</v>
      </c>
      <c r="H22380" s="94"/>
      <c r="I22380" s="94" t="s">
        <v>3895</v>
      </c>
      <c r="J22380" s="94"/>
      <c r="K22380" s="23" t="s">
        <v>3896</v>
      </c>
    </row>
    <row r="22381" spans="1:11" ht="15" customHeight="1" x14ac:dyDescent="0.25">
      <c r="A22381" s="24" t="s">
        <v>3971</v>
      </c>
      <c r="B22381" s="95" t="s">
        <v>3972</v>
      </c>
      <c r="C22381" s="95"/>
      <c r="D22381" s="96" t="s">
        <v>20</v>
      </c>
      <c r="E22381" s="96"/>
      <c r="F22381" s="24" t="s">
        <v>2056</v>
      </c>
      <c r="G22381" s="97">
        <v>0.63900000000000001</v>
      </c>
      <c r="H22381" s="97"/>
      <c r="I22381" s="98">
        <v>32.69</v>
      </c>
      <c r="J22381" s="98"/>
      <c r="K22381" s="27">
        <f>TRUNC(TRUNC(G22381,8)*I22381,2)</f>
        <v>20.88</v>
      </c>
    </row>
    <row r="22382" spans="1:11" ht="15" customHeight="1" x14ac:dyDescent="0.25">
      <c r="A22382" s="24" t="s">
        <v>3910</v>
      </c>
      <c r="B22382" s="95" t="s">
        <v>3911</v>
      </c>
      <c r="C22382" s="95"/>
      <c r="D22382" s="96" t="s">
        <v>20</v>
      </c>
      <c r="E22382" s="96"/>
      <c r="F22382" s="24" t="s">
        <v>2056</v>
      </c>
      <c r="G22382" s="97">
        <v>1.2789999999999999</v>
      </c>
      <c r="H22382" s="97"/>
      <c r="I22382" s="98">
        <v>24.94</v>
      </c>
      <c r="J22382" s="98"/>
      <c r="K22382" s="27">
        <f>TRUNC(TRUNC(G22382,8)*I22382,2)</f>
        <v>31.89</v>
      </c>
    </row>
    <row r="22383" spans="1:11" ht="18" customHeight="1" x14ac:dyDescent="0.25">
      <c r="A22383" s="9"/>
      <c r="B22383" s="9"/>
      <c r="C22383" s="9"/>
      <c r="D22383" s="9"/>
      <c r="E22383" s="9"/>
      <c r="F22383" s="9"/>
      <c r="G22383" s="91" t="s">
        <v>3912</v>
      </c>
      <c r="H22383" s="91"/>
      <c r="I22383" s="91"/>
      <c r="J22383" s="91"/>
      <c r="K22383" s="28">
        <f>SUM(K22381:K22382)</f>
        <v>52.769999999999996</v>
      </c>
    </row>
    <row r="22384" spans="1:11" ht="15" customHeight="1" x14ac:dyDescent="0.25">
      <c r="A22384" s="9"/>
      <c r="B22384" s="9"/>
      <c r="C22384" s="9"/>
      <c r="D22384" s="9"/>
      <c r="E22384" s="9"/>
      <c r="F22384" s="9"/>
      <c r="G22384" s="92" t="s">
        <v>3913</v>
      </c>
      <c r="H22384" s="92"/>
      <c r="I22384" s="92"/>
      <c r="J22384" s="92"/>
      <c r="K22384" s="29">
        <f>ROUND(SUM(K22379,K22383),2)</f>
        <v>176.85</v>
      </c>
    </row>
    <row r="22385" spans="1:11" ht="9.9499999999999993" customHeight="1" x14ac:dyDescent="0.25">
      <c r="A22385" s="9"/>
      <c r="B22385" s="9"/>
      <c r="C22385" s="9"/>
      <c r="D22385" s="9"/>
      <c r="E22385" s="9"/>
      <c r="F22385" s="9"/>
      <c r="G22385" s="100"/>
      <c r="H22385" s="100"/>
      <c r="I22385" s="100"/>
      <c r="J22385" s="100"/>
      <c r="K22385" s="100"/>
    </row>
    <row r="22386" spans="1:11" ht="20.100000000000001" customHeight="1" x14ac:dyDescent="0.25">
      <c r="A22386" s="99" t="s">
        <v>3847</v>
      </c>
      <c r="B22386" s="99"/>
      <c r="C22386" s="99"/>
      <c r="D22386" s="99"/>
      <c r="E22386" s="99"/>
      <c r="F22386" s="99"/>
      <c r="G22386" s="99"/>
      <c r="H22386" s="99"/>
      <c r="I22386" s="99"/>
      <c r="J22386" s="99"/>
      <c r="K22386" s="99"/>
    </row>
    <row r="22387" spans="1:11" ht="20.100000000000001" customHeight="1" x14ac:dyDescent="0.25">
      <c r="A22387" s="106" t="s">
        <v>4010</v>
      </c>
      <c r="B22387" s="106"/>
      <c r="C22387" s="106"/>
      <c r="D22387" s="106"/>
      <c r="E22387" s="106"/>
      <c r="F22387" s="2" t="s">
        <v>4</v>
      </c>
      <c r="G22387" s="87" t="s">
        <v>4001</v>
      </c>
      <c r="H22387" s="87"/>
      <c r="I22387" s="87" t="s">
        <v>3895</v>
      </c>
      <c r="J22387" s="87"/>
      <c r="K22387" s="2" t="s">
        <v>4011</v>
      </c>
    </row>
    <row r="22388" spans="1:11" ht="15" customHeight="1" x14ac:dyDescent="0.25">
      <c r="A22388" s="6" t="s">
        <v>4079</v>
      </c>
      <c r="B22388" s="104" t="s">
        <v>4080</v>
      </c>
      <c r="C22388" s="104"/>
      <c r="D22388" s="104"/>
      <c r="E22388" s="104"/>
      <c r="F22388" s="6" t="s">
        <v>77</v>
      </c>
      <c r="G22388" s="113">
        <v>1.7700000000000001E-3</v>
      </c>
      <c r="H22388" s="113"/>
      <c r="I22388" s="105">
        <v>33.79</v>
      </c>
      <c r="J22388" s="105"/>
      <c r="K22388" s="33">
        <f>ROUND(ROUND(G22388,5)*I22388,4)</f>
        <v>5.9799999999999999E-2</v>
      </c>
    </row>
    <row r="22389" spans="1:11" ht="15" customHeight="1" x14ac:dyDescent="0.25">
      <c r="A22389" s="6" t="s">
        <v>4081</v>
      </c>
      <c r="B22389" s="104" t="s">
        <v>4082</v>
      </c>
      <c r="C22389" s="104"/>
      <c r="D22389" s="104"/>
      <c r="E22389" s="104"/>
      <c r="F22389" s="6" t="s">
        <v>77</v>
      </c>
      <c r="G22389" s="113">
        <v>3.9300000000000003E-3</v>
      </c>
      <c r="H22389" s="113"/>
      <c r="I22389" s="105">
        <v>448.02</v>
      </c>
      <c r="J22389" s="105"/>
      <c r="K22389" s="33">
        <f>ROUND(ROUND(G22389,5)*I22389,4)</f>
        <v>1.7606999999999999</v>
      </c>
    </row>
    <row r="22390" spans="1:11" ht="15" customHeight="1" x14ac:dyDescent="0.25">
      <c r="A22390" s="6" t="s">
        <v>4083</v>
      </c>
      <c r="B22390" s="104" t="s">
        <v>4084</v>
      </c>
      <c r="C22390" s="104"/>
      <c r="D22390" s="104"/>
      <c r="E22390" s="104"/>
      <c r="F22390" s="6" t="s">
        <v>77</v>
      </c>
      <c r="G22390" s="113">
        <v>7.0800000000000004E-3</v>
      </c>
      <c r="H22390" s="113"/>
      <c r="I22390" s="105">
        <v>46.06</v>
      </c>
      <c r="J22390" s="105"/>
      <c r="K22390" s="33">
        <f>ROUND(ROUND(G22390,5)*I22390,4)</f>
        <v>0.3261</v>
      </c>
    </row>
    <row r="22391" spans="1:11" ht="15" customHeight="1" x14ac:dyDescent="0.25">
      <c r="A22391" s="6" t="s">
        <v>4085</v>
      </c>
      <c r="B22391" s="104" t="s">
        <v>4086</v>
      </c>
      <c r="C22391" s="104"/>
      <c r="D22391" s="104"/>
      <c r="E22391" s="104"/>
      <c r="F22391" s="6" t="s">
        <v>103</v>
      </c>
      <c r="G22391" s="113">
        <v>1</v>
      </c>
      <c r="H22391" s="113"/>
      <c r="I22391" s="105">
        <v>16.98</v>
      </c>
      <c r="J22391" s="105"/>
      <c r="K22391" s="33">
        <f>ROUND(ROUND(G22391,5)*I22391,4)</f>
        <v>16.98</v>
      </c>
    </row>
    <row r="22392" spans="1:11" ht="15" customHeight="1" x14ac:dyDescent="0.25">
      <c r="A22392" s="1"/>
      <c r="B22392" s="1"/>
      <c r="C22392" s="1"/>
      <c r="D22392" s="1"/>
      <c r="E22392" s="1"/>
      <c r="F22392" s="1"/>
      <c r="G22392" s="85" t="s">
        <v>4014</v>
      </c>
      <c r="H22392" s="85"/>
      <c r="I22392" s="85"/>
      <c r="J22392" s="85"/>
      <c r="K22392" s="34">
        <f>SUM(K22388:K22391)</f>
        <v>19.1266</v>
      </c>
    </row>
    <row r="22393" spans="1:11" ht="15" customHeight="1" x14ac:dyDescent="0.25">
      <c r="A22393" s="106" t="s">
        <v>4015</v>
      </c>
      <c r="B22393" s="106"/>
      <c r="C22393" s="106"/>
      <c r="D22393" s="23" t="s">
        <v>4016</v>
      </c>
      <c r="E22393" s="94" t="s">
        <v>4017</v>
      </c>
      <c r="F22393" s="94"/>
      <c r="G22393" s="94" t="s">
        <v>4001</v>
      </c>
      <c r="H22393" s="94"/>
      <c r="I22393" s="94" t="s">
        <v>3895</v>
      </c>
      <c r="J22393" s="94"/>
      <c r="K22393" s="23" t="s">
        <v>4011</v>
      </c>
    </row>
    <row r="22394" spans="1:11" ht="27.95" customHeight="1" x14ac:dyDescent="0.25">
      <c r="A22394" s="38" t="s">
        <v>4085</v>
      </c>
      <c r="B22394" s="109" t="s">
        <v>4087</v>
      </c>
      <c r="C22394" s="109"/>
      <c r="D22394" s="38" t="s">
        <v>4019</v>
      </c>
      <c r="E22394" s="110" t="s">
        <v>4088</v>
      </c>
      <c r="F22394" s="110"/>
      <c r="G22394" s="111">
        <v>1.9630000000000002E-2</v>
      </c>
      <c r="H22394" s="111"/>
      <c r="I22394" s="112">
        <v>33.64</v>
      </c>
      <c r="J22394" s="112"/>
      <c r="K22394" s="41">
        <f>ROUND(ROUND(G22394,5)*I22394,4)</f>
        <v>0.66039999999999999</v>
      </c>
    </row>
    <row r="22395" spans="1:11" ht="15" customHeight="1" x14ac:dyDescent="0.25">
      <c r="A22395" s="1"/>
      <c r="B22395" s="1"/>
      <c r="C22395" s="1"/>
      <c r="D22395" s="1"/>
      <c r="E22395" s="1"/>
      <c r="F22395" s="1"/>
      <c r="G22395" s="85" t="s">
        <v>4021</v>
      </c>
      <c r="H22395" s="85"/>
      <c r="I22395" s="85"/>
      <c r="J22395" s="85"/>
      <c r="K22395" s="33">
        <f>SUM(K22394:K22394)</f>
        <v>0.66039999999999999</v>
      </c>
    </row>
    <row r="22396" spans="1:11" ht="12.95" customHeight="1" x14ac:dyDescent="0.25">
      <c r="A22396" s="106" t="s">
        <v>4022</v>
      </c>
      <c r="B22396" s="106"/>
      <c r="C22396" s="94" t="s">
        <v>4023</v>
      </c>
      <c r="D22396" s="94" t="s">
        <v>5</v>
      </c>
      <c r="E22396" s="94" t="s">
        <v>4024</v>
      </c>
      <c r="F22396" s="94"/>
      <c r="G22396" s="94" t="s">
        <v>4025</v>
      </c>
      <c r="H22396" s="94"/>
      <c r="I22396" s="94" t="s">
        <v>2086</v>
      </c>
      <c r="J22396" s="94"/>
      <c r="K22396" s="94" t="s">
        <v>4011</v>
      </c>
    </row>
    <row r="22397" spans="1:11" ht="12" customHeight="1" x14ac:dyDescent="0.25">
      <c r="A22397" s="106"/>
      <c r="B22397" s="106"/>
      <c r="C22397" s="94"/>
      <c r="D22397" s="94"/>
      <c r="E22397" s="23" t="s">
        <v>2092</v>
      </c>
      <c r="F22397" s="23" t="s">
        <v>4026</v>
      </c>
      <c r="G22397" s="23" t="s">
        <v>2092</v>
      </c>
      <c r="H22397" s="23" t="s">
        <v>4026</v>
      </c>
      <c r="I22397" s="23" t="s">
        <v>2092</v>
      </c>
      <c r="J22397" s="23" t="s">
        <v>4026</v>
      </c>
      <c r="K22397" s="94"/>
    </row>
    <row r="22398" spans="1:11" ht="27.95" customHeight="1" x14ac:dyDescent="0.25">
      <c r="A22398" s="38" t="s">
        <v>4085</v>
      </c>
      <c r="B22398" s="39" t="s">
        <v>4087</v>
      </c>
      <c r="C22398" s="38" t="s">
        <v>4027</v>
      </c>
      <c r="D22398" s="40">
        <v>1.9630000000000002E-2</v>
      </c>
      <c r="E22398" s="42">
        <v>0</v>
      </c>
      <c r="F22398" s="43">
        <v>1.1100000000000001</v>
      </c>
      <c r="G22398" s="42">
        <v>0</v>
      </c>
      <c r="H22398" s="43">
        <v>0.88</v>
      </c>
      <c r="I22398" s="42">
        <v>0</v>
      </c>
      <c r="J22398" s="43">
        <v>0.72</v>
      </c>
      <c r="K22398" s="41">
        <f>ROUND(D22398*(ROUND(E22398*F22398,4)+ROUND(G22398*H22398,4)+ROUND(I22398*J22398,4)),4)</f>
        <v>0</v>
      </c>
    </row>
    <row r="22399" spans="1:11" ht="15" customHeight="1" x14ac:dyDescent="0.25">
      <c r="A22399" s="1"/>
      <c r="B22399" s="1"/>
      <c r="C22399" s="1"/>
      <c r="D22399" s="1"/>
      <c r="E22399" s="1"/>
      <c r="F22399" s="1"/>
      <c r="G22399" s="85" t="s">
        <v>4028</v>
      </c>
      <c r="H22399" s="85"/>
      <c r="I22399" s="85"/>
      <c r="J22399" s="85"/>
      <c r="K22399" s="33">
        <f>SUM(K22397:K22398)</f>
        <v>0</v>
      </c>
    </row>
    <row r="22400" spans="1:11" ht="15" customHeight="1" x14ac:dyDescent="0.25">
      <c r="A22400" s="9"/>
      <c r="B22400" s="9"/>
      <c r="C22400" s="9"/>
      <c r="D22400" s="9"/>
      <c r="E22400" s="9"/>
      <c r="F22400" s="9"/>
      <c r="G22400" s="92" t="s">
        <v>4029</v>
      </c>
      <c r="H22400" s="92"/>
      <c r="I22400" s="92"/>
      <c r="J22400" s="92"/>
      <c r="K22400" s="33">
        <f>SUM(K22392,K22395,K22399)</f>
        <v>19.786999999999999</v>
      </c>
    </row>
    <row r="22401" spans="1:11" ht="15" customHeight="1" x14ac:dyDescent="0.25">
      <c r="A22401" s="9"/>
      <c r="B22401" s="9"/>
      <c r="C22401" s="9"/>
      <c r="D22401" s="9"/>
      <c r="E22401" s="9"/>
      <c r="F22401" s="9"/>
      <c r="G22401" s="92" t="s">
        <v>3913</v>
      </c>
      <c r="H22401" s="92"/>
      <c r="I22401" s="92"/>
      <c r="J22401" s="92"/>
      <c r="K22401" s="29">
        <f>ROUND(SUM(K22400),2)</f>
        <v>19.79</v>
      </c>
    </row>
    <row r="22402" spans="1:11" ht="9.9499999999999993" customHeight="1" x14ac:dyDescent="0.25">
      <c r="A22402" s="9"/>
      <c r="B22402" s="9"/>
      <c r="C22402" s="9"/>
      <c r="D22402" s="9"/>
      <c r="E22402" s="9"/>
      <c r="F22402" s="9"/>
      <c r="G22402" s="100"/>
      <c r="H22402" s="100"/>
      <c r="I22402" s="100"/>
      <c r="J22402" s="100"/>
      <c r="K22402" s="100"/>
    </row>
    <row r="22403" spans="1:11" ht="20.100000000000001" customHeight="1" x14ac:dyDescent="0.25">
      <c r="A22403" s="99" t="s">
        <v>3848</v>
      </c>
      <c r="B22403" s="99"/>
      <c r="C22403" s="99"/>
      <c r="D22403" s="99"/>
      <c r="E22403" s="99"/>
      <c r="F22403" s="99"/>
      <c r="G22403" s="99"/>
      <c r="H22403" s="99"/>
      <c r="I22403" s="99"/>
      <c r="J22403" s="99"/>
      <c r="K22403" s="99"/>
    </row>
    <row r="22404" spans="1:11" ht="15" customHeight="1" x14ac:dyDescent="0.25">
      <c r="A22404" s="93" t="s">
        <v>3893</v>
      </c>
      <c r="B22404" s="93"/>
      <c r="C22404" s="93"/>
      <c r="D22404" s="94" t="s">
        <v>3</v>
      </c>
      <c r="E22404" s="94"/>
      <c r="F22404" s="23" t="s">
        <v>4</v>
      </c>
      <c r="G22404" s="94" t="s">
        <v>3894</v>
      </c>
      <c r="H22404" s="94"/>
      <c r="I22404" s="94" t="s">
        <v>3895</v>
      </c>
      <c r="J22404" s="94"/>
      <c r="K22404" s="23" t="s">
        <v>3896</v>
      </c>
    </row>
    <row r="22405" spans="1:11" ht="15" customHeight="1" x14ac:dyDescent="0.25">
      <c r="A22405" s="24" t="s">
        <v>4089</v>
      </c>
      <c r="B22405" s="95" t="s">
        <v>4090</v>
      </c>
      <c r="C22405" s="95"/>
      <c r="D22405" s="96" t="s">
        <v>20</v>
      </c>
      <c r="E22405" s="96"/>
      <c r="F22405" s="24" t="s">
        <v>16</v>
      </c>
      <c r="G22405" s="97">
        <v>1</v>
      </c>
      <c r="H22405" s="97"/>
      <c r="I22405" s="98">
        <v>12.85</v>
      </c>
      <c r="J22405" s="98"/>
      <c r="K22405" s="27">
        <f>TRUNC(TRUNC(G22405,8)*I22405,2)</f>
        <v>12.85</v>
      </c>
    </row>
    <row r="22406" spans="1:11" ht="15" customHeight="1" x14ac:dyDescent="0.25">
      <c r="A22406" s="9"/>
      <c r="B22406" s="9"/>
      <c r="C22406" s="9"/>
      <c r="D22406" s="9"/>
      <c r="E22406" s="9"/>
      <c r="F22406" s="9"/>
      <c r="G22406" s="91" t="s">
        <v>3906</v>
      </c>
      <c r="H22406" s="91"/>
      <c r="I22406" s="91"/>
      <c r="J22406" s="91"/>
      <c r="K22406" s="28">
        <f>SUM(K22405:K22405)</f>
        <v>12.85</v>
      </c>
    </row>
    <row r="22407" spans="1:11" ht="15" customHeight="1" x14ac:dyDescent="0.25">
      <c r="A22407" s="93" t="s">
        <v>3907</v>
      </c>
      <c r="B22407" s="93"/>
      <c r="C22407" s="93"/>
      <c r="D22407" s="94" t="s">
        <v>3</v>
      </c>
      <c r="E22407" s="94"/>
      <c r="F22407" s="23" t="s">
        <v>4</v>
      </c>
      <c r="G22407" s="94" t="s">
        <v>3894</v>
      </c>
      <c r="H22407" s="94"/>
      <c r="I22407" s="94" t="s">
        <v>3895</v>
      </c>
      <c r="J22407" s="94"/>
      <c r="K22407" s="23" t="s">
        <v>3896</v>
      </c>
    </row>
    <row r="22408" spans="1:11" ht="15" customHeight="1" x14ac:dyDescent="0.25">
      <c r="A22408" s="24" t="s">
        <v>3961</v>
      </c>
      <c r="B22408" s="95" t="s">
        <v>3962</v>
      </c>
      <c r="C22408" s="95"/>
      <c r="D22408" s="96" t="s">
        <v>20</v>
      </c>
      <c r="E22408" s="96"/>
      <c r="F22408" s="24" t="s">
        <v>2056</v>
      </c>
      <c r="G22408" s="97">
        <v>2.7699999999999999E-2</v>
      </c>
      <c r="H22408" s="97"/>
      <c r="I22408" s="98">
        <v>29.5</v>
      </c>
      <c r="J22408" s="98"/>
      <c r="K22408" s="27">
        <f>TRUNC(TRUNC(G22408,8)*I22408,2)</f>
        <v>0.81</v>
      </c>
    </row>
    <row r="22409" spans="1:11" ht="15" customHeight="1" x14ac:dyDescent="0.25">
      <c r="A22409" s="24" t="s">
        <v>3910</v>
      </c>
      <c r="B22409" s="95" t="s">
        <v>3911</v>
      </c>
      <c r="C22409" s="95"/>
      <c r="D22409" s="96" t="s">
        <v>20</v>
      </c>
      <c r="E22409" s="96"/>
      <c r="F22409" s="24" t="s">
        <v>2056</v>
      </c>
      <c r="G22409" s="97">
        <v>0.1386</v>
      </c>
      <c r="H22409" s="97"/>
      <c r="I22409" s="98">
        <v>24.94</v>
      </c>
      <c r="J22409" s="98"/>
      <c r="K22409" s="27">
        <f>TRUNC(TRUNC(G22409,8)*I22409,2)</f>
        <v>3.45</v>
      </c>
    </row>
    <row r="22410" spans="1:11" ht="18" customHeight="1" x14ac:dyDescent="0.25">
      <c r="A22410" s="9"/>
      <c r="B22410" s="9"/>
      <c r="C22410" s="9"/>
      <c r="D22410" s="9"/>
      <c r="E22410" s="9"/>
      <c r="F22410" s="9"/>
      <c r="G22410" s="91" t="s">
        <v>3912</v>
      </c>
      <c r="H22410" s="91"/>
      <c r="I22410" s="91"/>
      <c r="J22410" s="91"/>
      <c r="K22410" s="28">
        <f>SUM(K22408:K22409)</f>
        <v>4.26</v>
      </c>
    </row>
    <row r="22411" spans="1:11" ht="15" customHeight="1" x14ac:dyDescent="0.25">
      <c r="A22411" s="9"/>
      <c r="B22411" s="9"/>
      <c r="C22411" s="9"/>
      <c r="D22411" s="9"/>
      <c r="E22411" s="9"/>
      <c r="F22411" s="9"/>
      <c r="G22411" s="92" t="s">
        <v>3913</v>
      </c>
      <c r="H22411" s="92"/>
      <c r="I22411" s="92"/>
      <c r="J22411" s="92"/>
      <c r="K22411" s="29">
        <f>ROUND(SUM(K22406,K22410),2)</f>
        <v>17.11</v>
      </c>
    </row>
    <row r="22412" spans="1:11" ht="9.9499999999999993" customHeight="1" x14ac:dyDescent="0.25">
      <c r="A22412" s="9"/>
      <c r="B22412" s="9"/>
      <c r="C22412" s="9"/>
      <c r="D22412" s="9"/>
      <c r="E22412" s="9"/>
      <c r="F22412" s="9"/>
      <c r="G22412" s="100"/>
      <c r="H22412" s="100"/>
      <c r="I22412" s="100"/>
      <c r="J22412" s="100"/>
      <c r="K22412" s="100"/>
    </row>
    <row r="22413" spans="1:11" ht="20.100000000000001" customHeight="1" x14ac:dyDescent="0.25">
      <c r="A22413" s="99" t="s">
        <v>3849</v>
      </c>
      <c r="B22413" s="99"/>
      <c r="C22413" s="99"/>
      <c r="D22413" s="99"/>
      <c r="E22413" s="99"/>
      <c r="F22413" s="99"/>
      <c r="G22413" s="99"/>
      <c r="H22413" s="99"/>
      <c r="I22413" s="99"/>
      <c r="J22413" s="99"/>
      <c r="K22413" s="99"/>
    </row>
    <row r="22414" spans="1:11" ht="12.95" customHeight="1" x14ac:dyDescent="0.25">
      <c r="A22414" s="107" t="s">
        <v>3984</v>
      </c>
      <c r="B22414" s="107"/>
      <c r="C22414" s="107"/>
      <c r="D22414" s="108" t="s">
        <v>3985</v>
      </c>
      <c r="E22414" s="87" t="s">
        <v>3986</v>
      </c>
      <c r="F22414" s="87"/>
      <c r="G22414" s="87" t="s">
        <v>3987</v>
      </c>
      <c r="H22414" s="87"/>
      <c r="I22414" s="87"/>
      <c r="J22414" s="87"/>
      <c r="K22414" s="87" t="s">
        <v>3988</v>
      </c>
    </row>
    <row r="22415" spans="1:11" ht="12" customHeight="1" x14ac:dyDescent="0.25">
      <c r="A22415" s="107"/>
      <c r="B22415" s="107"/>
      <c r="C22415" s="107"/>
      <c r="D22415" s="108"/>
      <c r="E22415" s="23" t="s">
        <v>3989</v>
      </c>
      <c r="F22415" s="23" t="s">
        <v>3990</v>
      </c>
      <c r="G22415" s="94" t="s">
        <v>3989</v>
      </c>
      <c r="H22415" s="94"/>
      <c r="I22415" s="94" t="s">
        <v>3990</v>
      </c>
      <c r="J22415" s="94"/>
      <c r="K22415" s="87"/>
    </row>
    <row r="22416" spans="1:11" ht="15.95" customHeight="1" x14ac:dyDescent="0.25">
      <c r="A22416" s="6" t="s">
        <v>4091</v>
      </c>
      <c r="B22416" s="104" t="s">
        <v>4092</v>
      </c>
      <c r="C22416" s="104"/>
      <c r="D22416" s="44">
        <v>1</v>
      </c>
      <c r="E22416" s="32">
        <v>0.8</v>
      </c>
      <c r="F22416" s="32">
        <v>0.19999999999999996</v>
      </c>
      <c r="G22416" s="105">
        <v>5.32</v>
      </c>
      <c r="H22416" s="105"/>
      <c r="I22416" s="105">
        <v>0.5</v>
      </c>
      <c r="J22416" s="105"/>
      <c r="K22416" s="33">
        <f>TRUNC(D22416*(TRUNC(E22416*G22416,4)+TRUNC(F22416*I22416,4)),4)</f>
        <v>4.3559999999999999</v>
      </c>
    </row>
    <row r="22417" spans="1:11" ht="15" customHeight="1" x14ac:dyDescent="0.25">
      <c r="A22417" s="1"/>
      <c r="B22417" s="1"/>
      <c r="C22417" s="1"/>
      <c r="D22417" s="1"/>
      <c r="E22417" s="1"/>
      <c r="F22417" s="1"/>
      <c r="G22417" s="85" t="s">
        <v>3999</v>
      </c>
      <c r="H22417" s="85"/>
      <c r="I22417" s="85"/>
      <c r="J22417" s="85"/>
      <c r="K22417" s="34">
        <f>SUM(K22415:K22416)</f>
        <v>4.3559999999999999</v>
      </c>
    </row>
    <row r="22418" spans="1:11" ht="20.100000000000001" customHeight="1" x14ac:dyDescent="0.25">
      <c r="A22418" s="106" t="s">
        <v>4000</v>
      </c>
      <c r="B22418" s="106"/>
      <c r="C22418" s="106"/>
      <c r="D22418" s="106"/>
      <c r="E22418" s="106"/>
      <c r="F22418" s="2" t="s">
        <v>4</v>
      </c>
      <c r="G22418" s="87" t="s">
        <v>4001</v>
      </c>
      <c r="H22418" s="87"/>
      <c r="I22418" s="87" t="s">
        <v>4002</v>
      </c>
      <c r="J22418" s="87"/>
      <c r="K22418" s="2" t="s">
        <v>3988</v>
      </c>
    </row>
    <row r="22419" spans="1:11" ht="15" customHeight="1" x14ac:dyDescent="0.25">
      <c r="A22419" s="6" t="s">
        <v>4093</v>
      </c>
      <c r="B22419" s="101" t="s">
        <v>4094</v>
      </c>
      <c r="C22419" s="101"/>
      <c r="D22419" s="101"/>
      <c r="E22419" s="101"/>
      <c r="F22419" s="6" t="s">
        <v>3940</v>
      </c>
      <c r="G22419" s="102">
        <v>0.1333</v>
      </c>
      <c r="H22419" s="102"/>
      <c r="I22419" s="103">
        <v>3.96</v>
      </c>
      <c r="J22419" s="103"/>
      <c r="K22419" s="7">
        <f>TRUNC(TRUNC(G22419,8)*I22419,2)</f>
        <v>0.52</v>
      </c>
    </row>
    <row r="22420" spans="1:11" ht="15" customHeight="1" x14ac:dyDescent="0.25">
      <c r="A22420" s="6" t="s">
        <v>4095</v>
      </c>
      <c r="B22420" s="101" t="s">
        <v>4096</v>
      </c>
      <c r="C22420" s="101"/>
      <c r="D22420" s="101"/>
      <c r="E22420" s="101"/>
      <c r="F22420" s="6" t="s">
        <v>3940</v>
      </c>
      <c r="G22420" s="102">
        <v>2</v>
      </c>
      <c r="H22420" s="102"/>
      <c r="I22420" s="103">
        <v>14.41</v>
      </c>
      <c r="J22420" s="103"/>
      <c r="K22420" s="7">
        <f>TRUNC(TRUNC(G22420,8)*I22420,2)</f>
        <v>28.82</v>
      </c>
    </row>
    <row r="22421" spans="1:11" ht="15" customHeight="1" x14ac:dyDescent="0.25">
      <c r="A22421" s="6" t="s">
        <v>4097</v>
      </c>
      <c r="B22421" s="101" t="s">
        <v>4098</v>
      </c>
      <c r="C22421" s="101"/>
      <c r="D22421" s="101"/>
      <c r="E22421" s="101"/>
      <c r="F22421" s="6" t="s">
        <v>3940</v>
      </c>
      <c r="G22421" s="102">
        <v>3</v>
      </c>
      <c r="H22421" s="102"/>
      <c r="I22421" s="103">
        <v>14.58</v>
      </c>
      <c r="J22421" s="103"/>
      <c r="K22421" s="7">
        <f>TRUNC(TRUNC(G22421,8)*I22421,2)</f>
        <v>43.74</v>
      </c>
    </row>
    <row r="22422" spans="1:11" ht="15" customHeight="1" x14ac:dyDescent="0.25">
      <c r="A22422" s="1"/>
      <c r="B22422" s="1"/>
      <c r="C22422" s="1"/>
      <c r="D22422" s="1"/>
      <c r="E22422" s="1"/>
      <c r="F22422" s="1"/>
      <c r="G22422" s="85" t="s">
        <v>4005</v>
      </c>
      <c r="H22422" s="85"/>
      <c r="I22422" s="85"/>
      <c r="J22422" s="85"/>
      <c r="K22422" s="29">
        <f>SUM(K22419:K22421)</f>
        <v>73.08</v>
      </c>
    </row>
    <row r="22423" spans="1:11" ht="15" customHeight="1" x14ac:dyDescent="0.25">
      <c r="A22423" s="9"/>
      <c r="B22423" s="9"/>
      <c r="C22423" s="9"/>
      <c r="D22423" s="9"/>
      <c r="E22423" s="9"/>
      <c r="F22423" s="9"/>
      <c r="G22423" s="92" t="s">
        <v>4006</v>
      </c>
      <c r="H22423" s="92"/>
      <c r="I22423" s="92"/>
      <c r="J22423" s="92"/>
      <c r="K22423" s="33">
        <f>SUM(K22417,K22422)</f>
        <v>77.435999999999993</v>
      </c>
    </row>
    <row r="22424" spans="1:11" ht="15" customHeight="1" x14ac:dyDescent="0.25">
      <c r="A22424" s="9"/>
      <c r="B22424" s="9"/>
      <c r="C22424" s="9"/>
      <c r="D22424" s="9"/>
      <c r="E22424" s="9"/>
      <c r="F22424" s="9"/>
      <c r="G22424" s="92" t="s">
        <v>4007</v>
      </c>
      <c r="H22424" s="92"/>
      <c r="I22424" s="92"/>
      <c r="J22424" s="92"/>
      <c r="K22424" s="35">
        <v>22.5</v>
      </c>
    </row>
    <row r="22425" spans="1:11" ht="15" customHeight="1" x14ac:dyDescent="0.25">
      <c r="A22425" s="9"/>
      <c r="B22425" s="9"/>
      <c r="C22425" s="9"/>
      <c r="D22425" s="9"/>
      <c r="E22425" s="9"/>
      <c r="F22425" s="9"/>
      <c r="G22425" s="92" t="s">
        <v>4008</v>
      </c>
      <c r="H22425" s="92"/>
      <c r="I22425" s="92"/>
      <c r="J22425" s="92"/>
      <c r="K22425" s="33">
        <f>TRUNC(K22423/K22424,4)</f>
        <v>3.4416000000000002</v>
      </c>
    </row>
    <row r="22426" spans="1:11" ht="15" customHeight="1" x14ac:dyDescent="0.25">
      <c r="A22426" s="9"/>
      <c r="B22426" s="9"/>
      <c r="C22426" s="9"/>
      <c r="D22426" s="9"/>
      <c r="E22426" s="9"/>
      <c r="F22426" s="9"/>
      <c r="G22426" s="92" t="s">
        <v>4029</v>
      </c>
      <c r="H22426" s="92"/>
      <c r="I22426" s="92"/>
      <c r="J22426" s="92"/>
      <c r="K22426" s="33">
        <f>SUM(K22425)</f>
        <v>3.4416000000000002</v>
      </c>
    </row>
    <row r="22427" spans="1:11" ht="15" customHeight="1" x14ac:dyDescent="0.25">
      <c r="A22427" s="9"/>
      <c r="B22427" s="9"/>
      <c r="C22427" s="9"/>
      <c r="D22427" s="9"/>
      <c r="E22427" s="9"/>
      <c r="F22427" s="9"/>
      <c r="G22427" s="92" t="s">
        <v>3913</v>
      </c>
      <c r="H22427" s="92"/>
      <c r="I22427" s="92"/>
      <c r="J22427" s="92"/>
      <c r="K22427" s="29">
        <f>ROUND(SUM(K22426),2)</f>
        <v>3.44</v>
      </c>
    </row>
    <row r="22428" spans="1:11" ht="9.9499999999999993" customHeight="1" x14ac:dyDescent="0.25">
      <c r="A22428" s="9"/>
      <c r="B22428" s="9"/>
      <c r="C22428" s="9"/>
      <c r="D22428" s="9"/>
      <c r="E22428" s="9"/>
      <c r="F22428" s="9"/>
      <c r="G22428" s="100"/>
      <c r="H22428" s="100"/>
      <c r="I22428" s="100"/>
      <c r="J22428" s="100"/>
      <c r="K22428" s="100"/>
    </row>
    <row r="22429" spans="1:11" ht="20.100000000000001" customHeight="1" x14ac:dyDescent="0.25">
      <c r="A22429" s="99" t="s">
        <v>3850</v>
      </c>
      <c r="B22429" s="99"/>
      <c r="C22429" s="99"/>
      <c r="D22429" s="99"/>
      <c r="E22429" s="99"/>
      <c r="F22429" s="99"/>
      <c r="G22429" s="99"/>
      <c r="H22429" s="99"/>
      <c r="I22429" s="99"/>
      <c r="J22429" s="99"/>
      <c r="K22429" s="99"/>
    </row>
    <row r="22430" spans="1:11" ht="15" customHeight="1" x14ac:dyDescent="0.25">
      <c r="A22430" s="93" t="s">
        <v>3893</v>
      </c>
      <c r="B22430" s="93"/>
      <c r="C22430" s="93"/>
      <c r="D22430" s="94" t="s">
        <v>3</v>
      </c>
      <c r="E22430" s="94"/>
      <c r="F22430" s="23" t="s">
        <v>4</v>
      </c>
      <c r="G22430" s="94" t="s">
        <v>3894</v>
      </c>
      <c r="H22430" s="94"/>
      <c r="I22430" s="94" t="s">
        <v>3895</v>
      </c>
      <c r="J22430" s="94"/>
      <c r="K22430" s="23" t="s">
        <v>3896</v>
      </c>
    </row>
    <row r="22431" spans="1:11" ht="15" customHeight="1" x14ac:dyDescent="0.25">
      <c r="A22431" s="24" t="s">
        <v>3951</v>
      </c>
      <c r="B22431" s="95" t="s">
        <v>3952</v>
      </c>
      <c r="C22431" s="95"/>
      <c r="D22431" s="96" t="s">
        <v>3953</v>
      </c>
      <c r="E22431" s="96"/>
      <c r="F22431" s="24" t="s">
        <v>3954</v>
      </c>
      <c r="G22431" s="97">
        <v>4.0000000000000001E-3</v>
      </c>
      <c r="H22431" s="97"/>
      <c r="I22431" s="98">
        <v>215</v>
      </c>
      <c r="J22431" s="98"/>
      <c r="K22431" s="27">
        <f>ROUND(ROUND(G22431,8)*I22431,2)</f>
        <v>0.86</v>
      </c>
    </row>
    <row r="22432" spans="1:11" ht="15" customHeight="1" x14ac:dyDescent="0.25">
      <c r="A22432" s="24" t="s">
        <v>3955</v>
      </c>
      <c r="B22432" s="95" t="s">
        <v>3956</v>
      </c>
      <c r="C22432" s="95"/>
      <c r="D22432" s="96" t="s">
        <v>20</v>
      </c>
      <c r="E22432" s="96"/>
      <c r="F22432" s="24" t="s">
        <v>3903</v>
      </c>
      <c r="G22432" s="97">
        <v>5.0000000000000001E-3</v>
      </c>
      <c r="H22432" s="97"/>
      <c r="I22432" s="98">
        <v>19.37</v>
      </c>
      <c r="J22432" s="98"/>
      <c r="K22432" s="27">
        <f>ROUND(ROUND(G22432,8)*I22432,2)</f>
        <v>0.1</v>
      </c>
    </row>
    <row r="22433" spans="1:11" ht="15" customHeight="1" x14ac:dyDescent="0.25">
      <c r="A22433" s="9"/>
      <c r="B22433" s="9"/>
      <c r="C22433" s="9"/>
      <c r="D22433" s="9"/>
      <c r="E22433" s="9"/>
      <c r="F22433" s="9"/>
      <c r="G22433" s="91" t="s">
        <v>3906</v>
      </c>
      <c r="H22433" s="91"/>
      <c r="I22433" s="91"/>
      <c r="J22433" s="91"/>
      <c r="K22433" s="28">
        <f>SUM(K22431:K22432)</f>
        <v>0.96</v>
      </c>
    </row>
    <row r="22434" spans="1:11" ht="15" customHeight="1" x14ac:dyDescent="0.25">
      <c r="A22434" s="93" t="s">
        <v>3907</v>
      </c>
      <c r="B22434" s="93"/>
      <c r="C22434" s="93"/>
      <c r="D22434" s="94" t="s">
        <v>3</v>
      </c>
      <c r="E22434" s="94"/>
      <c r="F22434" s="23" t="s">
        <v>4</v>
      </c>
      <c r="G22434" s="94" t="s">
        <v>3894</v>
      </c>
      <c r="H22434" s="94"/>
      <c r="I22434" s="94" t="s">
        <v>3895</v>
      </c>
      <c r="J22434" s="94"/>
      <c r="K22434" s="23" t="s">
        <v>3896</v>
      </c>
    </row>
    <row r="22435" spans="1:11" ht="21" customHeight="1" x14ac:dyDescent="0.25">
      <c r="A22435" s="24" t="s">
        <v>3908</v>
      </c>
      <c r="B22435" s="95" t="s">
        <v>3909</v>
      </c>
      <c r="C22435" s="95"/>
      <c r="D22435" s="96" t="s">
        <v>20</v>
      </c>
      <c r="E22435" s="96"/>
      <c r="F22435" s="24" t="s">
        <v>2056</v>
      </c>
      <c r="G22435" s="97">
        <v>0.03</v>
      </c>
      <c r="H22435" s="97"/>
      <c r="I22435" s="98">
        <v>32.24</v>
      </c>
      <c r="J22435" s="98"/>
      <c r="K22435" s="27">
        <f>ROUND(ROUND(G22435,8)*I22435,2)</f>
        <v>0.97</v>
      </c>
    </row>
    <row r="22436" spans="1:11" ht="15" customHeight="1" x14ac:dyDescent="0.25">
      <c r="A22436" s="24" t="s">
        <v>3910</v>
      </c>
      <c r="B22436" s="95" t="s">
        <v>3911</v>
      </c>
      <c r="C22436" s="95"/>
      <c r="D22436" s="96" t="s">
        <v>20</v>
      </c>
      <c r="E22436" s="96"/>
      <c r="F22436" s="24" t="s">
        <v>2056</v>
      </c>
      <c r="G22436" s="97">
        <v>0.03</v>
      </c>
      <c r="H22436" s="97"/>
      <c r="I22436" s="98">
        <v>24.94</v>
      </c>
      <c r="J22436" s="98"/>
      <c r="K22436" s="27">
        <f>ROUND(ROUND(G22436,8)*I22436,2)</f>
        <v>0.75</v>
      </c>
    </row>
    <row r="22437" spans="1:11" ht="18" customHeight="1" x14ac:dyDescent="0.25">
      <c r="A22437" s="9"/>
      <c r="B22437" s="9"/>
      <c r="C22437" s="9"/>
      <c r="D22437" s="9"/>
      <c r="E22437" s="9"/>
      <c r="F22437" s="9"/>
      <c r="G22437" s="91" t="s">
        <v>3912</v>
      </c>
      <c r="H22437" s="91"/>
      <c r="I22437" s="91"/>
      <c r="J22437" s="91"/>
      <c r="K22437" s="28">
        <f>SUM(K22435:K22436)</f>
        <v>1.72</v>
      </c>
    </row>
    <row r="22438" spans="1:11" ht="15" customHeight="1" x14ac:dyDescent="0.25">
      <c r="A22438" s="9"/>
      <c r="B22438" s="9"/>
      <c r="C22438" s="9"/>
      <c r="D22438" s="9"/>
      <c r="E22438" s="9"/>
      <c r="F22438" s="9"/>
      <c r="G22438" s="92" t="s">
        <v>3913</v>
      </c>
      <c r="H22438" s="92"/>
      <c r="I22438" s="92"/>
      <c r="J22438" s="92"/>
      <c r="K22438" s="29">
        <f>ROUND(SUM(K22433,K22437),2)</f>
        <v>2.68</v>
      </c>
    </row>
    <row r="22439" spans="1:11" ht="9.9499999999999993" customHeight="1" x14ac:dyDescent="0.25">
      <c r="A22439" s="9"/>
      <c r="B22439" s="9"/>
      <c r="C22439" s="9"/>
      <c r="D22439" s="9"/>
      <c r="E22439" s="9"/>
      <c r="F22439" s="9"/>
      <c r="G22439" s="100"/>
      <c r="H22439" s="100"/>
      <c r="I22439" s="100"/>
      <c r="J22439" s="100"/>
      <c r="K22439" s="100"/>
    </row>
    <row r="22440" spans="1:11" ht="20.100000000000001" customHeight="1" x14ac:dyDescent="0.25">
      <c r="A22440" s="99" t="s">
        <v>3851</v>
      </c>
      <c r="B22440" s="99"/>
      <c r="C22440" s="99"/>
      <c r="D22440" s="99"/>
      <c r="E22440" s="99"/>
      <c r="F22440" s="99"/>
      <c r="G22440" s="99"/>
      <c r="H22440" s="99"/>
      <c r="I22440" s="99"/>
      <c r="J22440" s="99"/>
      <c r="K22440" s="99"/>
    </row>
    <row r="22441" spans="1:11" ht="15" customHeight="1" x14ac:dyDescent="0.25">
      <c r="A22441" s="93" t="s">
        <v>3916</v>
      </c>
      <c r="B22441" s="93"/>
      <c r="C22441" s="93"/>
      <c r="D22441" s="94" t="s">
        <v>3</v>
      </c>
      <c r="E22441" s="94"/>
      <c r="F22441" s="23" t="s">
        <v>4</v>
      </c>
      <c r="G22441" s="94" t="s">
        <v>3894</v>
      </c>
      <c r="H22441" s="94"/>
      <c r="I22441" s="94" t="s">
        <v>3895</v>
      </c>
      <c r="J22441" s="94"/>
      <c r="K22441" s="23" t="s">
        <v>3896</v>
      </c>
    </row>
    <row r="22442" spans="1:11" ht="29.1" customHeight="1" x14ac:dyDescent="0.25">
      <c r="A22442" s="24" t="s">
        <v>3957</v>
      </c>
      <c r="B22442" s="95" t="s">
        <v>3958</v>
      </c>
      <c r="C22442" s="95"/>
      <c r="D22442" s="96" t="s">
        <v>20</v>
      </c>
      <c r="E22442" s="96"/>
      <c r="F22442" s="24" t="s">
        <v>3936</v>
      </c>
      <c r="G22442" s="97">
        <v>2.8999999999999998E-3</v>
      </c>
      <c r="H22442" s="97"/>
      <c r="I22442" s="98">
        <v>75.540000000000006</v>
      </c>
      <c r="J22442" s="98"/>
      <c r="K22442" s="27">
        <f>TRUNC(TRUNC(G22442,8)*I22442,2)</f>
        <v>0.21</v>
      </c>
    </row>
    <row r="22443" spans="1:11" ht="29.1" customHeight="1" x14ac:dyDescent="0.25">
      <c r="A22443" s="24" t="s">
        <v>3959</v>
      </c>
      <c r="B22443" s="95" t="s">
        <v>3960</v>
      </c>
      <c r="C22443" s="95"/>
      <c r="D22443" s="96" t="s">
        <v>20</v>
      </c>
      <c r="E22443" s="96"/>
      <c r="F22443" s="24" t="s">
        <v>30</v>
      </c>
      <c r="G22443" s="97">
        <v>1.6999999999999999E-3</v>
      </c>
      <c r="H22443" s="97"/>
      <c r="I22443" s="98">
        <v>198.53</v>
      </c>
      <c r="J22443" s="98"/>
      <c r="K22443" s="27">
        <f>TRUNC(TRUNC(G22443,8)*I22443,2)</f>
        <v>0.33</v>
      </c>
    </row>
    <row r="22444" spans="1:11" ht="18" customHeight="1" x14ac:dyDescent="0.25">
      <c r="A22444" s="9"/>
      <c r="B22444" s="9"/>
      <c r="C22444" s="9"/>
      <c r="D22444" s="9"/>
      <c r="E22444" s="9"/>
      <c r="F22444" s="9"/>
      <c r="G22444" s="91" t="s">
        <v>3919</v>
      </c>
      <c r="H22444" s="91"/>
      <c r="I22444" s="91"/>
      <c r="J22444" s="91"/>
      <c r="K22444" s="28">
        <f>SUM(K22442:K22443)</f>
        <v>0.54</v>
      </c>
    </row>
    <row r="22445" spans="1:11" ht="15" customHeight="1" x14ac:dyDescent="0.25">
      <c r="A22445" s="93" t="s">
        <v>3907</v>
      </c>
      <c r="B22445" s="93"/>
      <c r="C22445" s="93"/>
      <c r="D22445" s="94" t="s">
        <v>3</v>
      </c>
      <c r="E22445" s="94"/>
      <c r="F22445" s="23" t="s">
        <v>4</v>
      </c>
      <c r="G22445" s="94" t="s">
        <v>3894</v>
      </c>
      <c r="H22445" s="94"/>
      <c r="I22445" s="94" t="s">
        <v>3895</v>
      </c>
      <c r="J22445" s="94"/>
      <c r="K22445" s="23" t="s">
        <v>3896</v>
      </c>
    </row>
    <row r="22446" spans="1:11" ht="15" customHeight="1" x14ac:dyDescent="0.25">
      <c r="A22446" s="24" t="s">
        <v>3961</v>
      </c>
      <c r="B22446" s="95" t="s">
        <v>3962</v>
      </c>
      <c r="C22446" s="95"/>
      <c r="D22446" s="96" t="s">
        <v>20</v>
      </c>
      <c r="E22446" s="96"/>
      <c r="F22446" s="24" t="s">
        <v>2056</v>
      </c>
      <c r="G22446" s="97">
        <v>4.5999999999999999E-3</v>
      </c>
      <c r="H22446" s="97"/>
      <c r="I22446" s="98">
        <v>29.5</v>
      </c>
      <c r="J22446" s="98"/>
      <c r="K22446" s="27">
        <f>TRUNC(TRUNC(G22446,8)*I22446,2)</f>
        <v>0.13</v>
      </c>
    </row>
    <row r="22447" spans="1:11" ht="18" customHeight="1" x14ac:dyDescent="0.25">
      <c r="A22447" s="9"/>
      <c r="B22447" s="9"/>
      <c r="C22447" s="9"/>
      <c r="D22447" s="9"/>
      <c r="E22447" s="9"/>
      <c r="F22447" s="9"/>
      <c r="G22447" s="91" t="s">
        <v>3912</v>
      </c>
      <c r="H22447" s="91"/>
      <c r="I22447" s="91"/>
      <c r="J22447" s="91"/>
      <c r="K22447" s="28">
        <f>SUM(K22446:K22446)</f>
        <v>0.13</v>
      </c>
    </row>
    <row r="22448" spans="1:11" ht="15" customHeight="1" x14ac:dyDescent="0.25">
      <c r="A22448" s="9"/>
      <c r="B22448" s="9"/>
      <c r="C22448" s="9"/>
      <c r="D22448" s="9"/>
      <c r="E22448" s="9"/>
      <c r="F22448" s="9"/>
      <c r="G22448" s="92" t="s">
        <v>3913</v>
      </c>
      <c r="H22448" s="92"/>
      <c r="I22448" s="92"/>
      <c r="J22448" s="92"/>
      <c r="K22448" s="29">
        <f>ROUND(SUM(K22444,K22447),2)</f>
        <v>0.67</v>
      </c>
    </row>
    <row r="22449" spans="1:11" ht="9.9499999999999993" customHeight="1" x14ac:dyDescent="0.25">
      <c r="A22449" s="9"/>
      <c r="B22449" s="9"/>
      <c r="C22449" s="9"/>
      <c r="D22449" s="9"/>
      <c r="E22449" s="9"/>
      <c r="F22449" s="9"/>
      <c r="G22449" s="100"/>
      <c r="H22449" s="100"/>
      <c r="I22449" s="100"/>
      <c r="J22449" s="100"/>
      <c r="K22449" s="100"/>
    </row>
    <row r="22450" spans="1:11" ht="20.100000000000001" customHeight="1" x14ac:dyDescent="0.25">
      <c r="A22450" s="99" t="s">
        <v>3852</v>
      </c>
      <c r="B22450" s="99"/>
      <c r="C22450" s="99"/>
      <c r="D22450" s="99"/>
      <c r="E22450" s="99"/>
      <c r="F22450" s="99"/>
      <c r="G22450" s="99"/>
      <c r="H22450" s="99"/>
      <c r="I22450" s="99"/>
      <c r="J22450" s="99"/>
      <c r="K22450" s="99"/>
    </row>
    <row r="22451" spans="1:11" ht="15" customHeight="1" x14ac:dyDescent="0.25">
      <c r="A22451" s="93" t="s">
        <v>3916</v>
      </c>
      <c r="B22451" s="93"/>
      <c r="C22451" s="93"/>
      <c r="D22451" s="94" t="s">
        <v>3</v>
      </c>
      <c r="E22451" s="94"/>
      <c r="F22451" s="23" t="s">
        <v>4</v>
      </c>
      <c r="G22451" s="94" t="s">
        <v>3894</v>
      </c>
      <c r="H22451" s="94"/>
      <c r="I22451" s="94" t="s">
        <v>3895</v>
      </c>
      <c r="J22451" s="94"/>
      <c r="K22451" s="23" t="s">
        <v>3896</v>
      </c>
    </row>
    <row r="22452" spans="1:11" ht="29.1" customHeight="1" x14ac:dyDescent="0.25">
      <c r="A22452" s="24" t="s">
        <v>3957</v>
      </c>
      <c r="B22452" s="95" t="s">
        <v>3958</v>
      </c>
      <c r="C22452" s="95"/>
      <c r="D22452" s="96" t="s">
        <v>20</v>
      </c>
      <c r="E22452" s="96"/>
      <c r="F22452" s="24" t="s">
        <v>3936</v>
      </c>
      <c r="G22452" s="97">
        <v>1.95E-2</v>
      </c>
      <c r="H22452" s="97"/>
      <c r="I22452" s="98">
        <v>75.540000000000006</v>
      </c>
      <c r="J22452" s="98"/>
      <c r="K22452" s="27">
        <f>TRUNC(TRUNC(G22452,8)*I22452,2)</f>
        <v>1.47</v>
      </c>
    </row>
    <row r="22453" spans="1:11" ht="29.1" customHeight="1" x14ac:dyDescent="0.25">
      <c r="A22453" s="24" t="s">
        <v>3959</v>
      </c>
      <c r="B22453" s="95" t="s">
        <v>3960</v>
      </c>
      <c r="C22453" s="95"/>
      <c r="D22453" s="96" t="s">
        <v>20</v>
      </c>
      <c r="E22453" s="96"/>
      <c r="F22453" s="24" t="s">
        <v>30</v>
      </c>
      <c r="G22453" s="97">
        <v>1.15E-2</v>
      </c>
      <c r="H22453" s="97"/>
      <c r="I22453" s="98">
        <v>198.53</v>
      </c>
      <c r="J22453" s="98"/>
      <c r="K22453" s="27">
        <f>TRUNC(TRUNC(G22453,8)*I22453,2)</f>
        <v>2.2799999999999998</v>
      </c>
    </row>
    <row r="22454" spans="1:11" ht="18" customHeight="1" x14ac:dyDescent="0.25">
      <c r="A22454" s="9"/>
      <c r="B22454" s="9"/>
      <c r="C22454" s="9"/>
      <c r="D22454" s="9"/>
      <c r="E22454" s="9"/>
      <c r="F22454" s="9"/>
      <c r="G22454" s="91" t="s">
        <v>3919</v>
      </c>
      <c r="H22454" s="91"/>
      <c r="I22454" s="91"/>
      <c r="J22454" s="91"/>
      <c r="K22454" s="28">
        <f>SUM(K22452:K22453)</f>
        <v>3.75</v>
      </c>
    </row>
    <row r="22455" spans="1:11" ht="15" customHeight="1" x14ac:dyDescent="0.25">
      <c r="A22455" s="93" t="s">
        <v>3907</v>
      </c>
      <c r="B22455" s="93"/>
      <c r="C22455" s="93"/>
      <c r="D22455" s="94" t="s">
        <v>3</v>
      </c>
      <c r="E22455" s="94"/>
      <c r="F22455" s="23" t="s">
        <v>4</v>
      </c>
      <c r="G22455" s="94" t="s">
        <v>3894</v>
      </c>
      <c r="H22455" s="94"/>
      <c r="I22455" s="94" t="s">
        <v>3895</v>
      </c>
      <c r="J22455" s="94"/>
      <c r="K22455" s="23" t="s">
        <v>3896</v>
      </c>
    </row>
    <row r="22456" spans="1:11" ht="15" customHeight="1" x14ac:dyDescent="0.25">
      <c r="A22456" s="24" t="s">
        <v>3910</v>
      </c>
      <c r="B22456" s="95" t="s">
        <v>3911</v>
      </c>
      <c r="C22456" s="95"/>
      <c r="D22456" s="96" t="s">
        <v>20</v>
      </c>
      <c r="E22456" s="96"/>
      <c r="F22456" s="24" t="s">
        <v>2056</v>
      </c>
      <c r="G22456" s="97">
        <v>3.1E-2</v>
      </c>
      <c r="H22456" s="97"/>
      <c r="I22456" s="98">
        <v>24.94</v>
      </c>
      <c r="J22456" s="98"/>
      <c r="K22456" s="27">
        <f>TRUNC(TRUNC(G22456,8)*I22456,2)</f>
        <v>0.77</v>
      </c>
    </row>
    <row r="22457" spans="1:11" ht="18" customHeight="1" x14ac:dyDescent="0.25">
      <c r="A22457" s="9"/>
      <c r="B22457" s="9"/>
      <c r="C22457" s="9"/>
      <c r="D22457" s="9"/>
      <c r="E22457" s="9"/>
      <c r="F22457" s="9"/>
      <c r="G22457" s="91" t="s">
        <v>3912</v>
      </c>
      <c r="H22457" s="91"/>
      <c r="I22457" s="91"/>
      <c r="J22457" s="91"/>
      <c r="K22457" s="28">
        <f>SUM(K22456:K22456)</f>
        <v>0.77</v>
      </c>
    </row>
    <row r="22458" spans="1:11" ht="15" customHeight="1" x14ac:dyDescent="0.25">
      <c r="A22458" s="9"/>
      <c r="B22458" s="9"/>
      <c r="C22458" s="9"/>
      <c r="D22458" s="9"/>
      <c r="E22458" s="9"/>
      <c r="F22458" s="9"/>
      <c r="G22458" s="92" t="s">
        <v>3913</v>
      </c>
      <c r="H22458" s="92"/>
      <c r="I22458" s="92"/>
      <c r="J22458" s="92"/>
      <c r="K22458" s="29">
        <f>ROUND(SUM(K22454,K22457),2)</f>
        <v>4.5199999999999996</v>
      </c>
    </row>
    <row r="22459" spans="1:11" ht="9.9499999999999993" customHeight="1" x14ac:dyDescent="0.25">
      <c r="A22459" s="9"/>
      <c r="B22459" s="9"/>
      <c r="C22459" s="9"/>
      <c r="D22459" s="9"/>
      <c r="E22459" s="9"/>
      <c r="F22459" s="9"/>
      <c r="G22459" s="100"/>
      <c r="H22459" s="100"/>
      <c r="I22459" s="100"/>
      <c r="J22459" s="100"/>
      <c r="K22459" s="100"/>
    </row>
    <row r="22460" spans="1:11" ht="20.100000000000001" customHeight="1" x14ac:dyDescent="0.25">
      <c r="A22460" s="99" t="s">
        <v>3853</v>
      </c>
      <c r="B22460" s="99"/>
      <c r="C22460" s="99"/>
      <c r="D22460" s="99"/>
      <c r="E22460" s="99"/>
      <c r="F22460" s="99"/>
      <c r="G22460" s="99"/>
      <c r="H22460" s="99"/>
      <c r="I22460" s="99"/>
      <c r="J22460" s="99"/>
      <c r="K22460" s="99"/>
    </row>
    <row r="22461" spans="1:11" ht="15" customHeight="1" x14ac:dyDescent="0.25">
      <c r="A22461" s="93" t="s">
        <v>3916</v>
      </c>
      <c r="B22461" s="93"/>
      <c r="C22461" s="93"/>
      <c r="D22461" s="94" t="s">
        <v>3</v>
      </c>
      <c r="E22461" s="94"/>
      <c r="F22461" s="23" t="s">
        <v>4</v>
      </c>
      <c r="G22461" s="94" t="s">
        <v>3894</v>
      </c>
      <c r="H22461" s="94"/>
      <c r="I22461" s="94" t="s">
        <v>3895</v>
      </c>
      <c r="J22461" s="94"/>
      <c r="K22461" s="23" t="s">
        <v>3896</v>
      </c>
    </row>
    <row r="22462" spans="1:11" ht="29.1" customHeight="1" x14ac:dyDescent="0.25">
      <c r="A22462" s="24" t="s">
        <v>3963</v>
      </c>
      <c r="B22462" s="95" t="s">
        <v>3964</v>
      </c>
      <c r="C22462" s="95"/>
      <c r="D22462" s="96" t="s">
        <v>20</v>
      </c>
      <c r="E22462" s="96"/>
      <c r="F22462" s="24" t="s">
        <v>3936</v>
      </c>
      <c r="G22462" s="97">
        <v>0.86950000000000005</v>
      </c>
      <c r="H22462" s="97"/>
      <c r="I22462" s="98">
        <v>8.9</v>
      </c>
      <c r="J22462" s="98"/>
      <c r="K22462" s="27">
        <f>TRUNC(TRUNC(G22462,8)*I22462,2)</f>
        <v>7.73</v>
      </c>
    </row>
    <row r="22463" spans="1:11" ht="29.1" customHeight="1" x14ac:dyDescent="0.25">
      <c r="A22463" s="24" t="s">
        <v>3965</v>
      </c>
      <c r="B22463" s="95" t="s">
        <v>3966</v>
      </c>
      <c r="C22463" s="95"/>
      <c r="D22463" s="96" t="s">
        <v>20</v>
      </c>
      <c r="E22463" s="96"/>
      <c r="F22463" s="24" t="s">
        <v>30</v>
      </c>
      <c r="G22463" s="97">
        <v>1.137</v>
      </c>
      <c r="H22463" s="97"/>
      <c r="I22463" s="98">
        <v>32.76</v>
      </c>
      <c r="J22463" s="98"/>
      <c r="K22463" s="27">
        <f>TRUNC(TRUNC(G22463,8)*I22463,2)</f>
        <v>37.24</v>
      </c>
    </row>
    <row r="22464" spans="1:11" ht="21" customHeight="1" x14ac:dyDescent="0.25">
      <c r="A22464" s="24" t="s">
        <v>3967</v>
      </c>
      <c r="B22464" s="95" t="s">
        <v>3968</v>
      </c>
      <c r="C22464" s="95"/>
      <c r="D22464" s="96" t="s">
        <v>20</v>
      </c>
      <c r="E22464" s="96"/>
      <c r="F22464" s="24" t="s">
        <v>3936</v>
      </c>
      <c r="G22464" s="97">
        <v>0.86950000000000005</v>
      </c>
      <c r="H22464" s="97"/>
      <c r="I22464" s="98">
        <v>27.59</v>
      </c>
      <c r="J22464" s="98"/>
      <c r="K22464" s="27">
        <f>TRUNC(TRUNC(G22464,8)*I22464,2)</f>
        <v>23.98</v>
      </c>
    </row>
    <row r="22465" spans="1:11" ht="21" customHeight="1" x14ac:dyDescent="0.25">
      <c r="A22465" s="24" t="s">
        <v>3969</v>
      </c>
      <c r="B22465" s="95" t="s">
        <v>3970</v>
      </c>
      <c r="C22465" s="95"/>
      <c r="D22465" s="96" t="s">
        <v>20</v>
      </c>
      <c r="E22465" s="96"/>
      <c r="F22465" s="24" t="s">
        <v>30</v>
      </c>
      <c r="G22465" s="97">
        <v>1.137</v>
      </c>
      <c r="H22465" s="97"/>
      <c r="I22465" s="98">
        <v>28.09</v>
      </c>
      <c r="J22465" s="98"/>
      <c r="K22465" s="27">
        <f>TRUNC(TRUNC(G22465,8)*I22465,2)</f>
        <v>31.93</v>
      </c>
    </row>
    <row r="22466" spans="1:11" ht="18" customHeight="1" x14ac:dyDescent="0.25">
      <c r="A22466" s="9"/>
      <c r="B22466" s="9"/>
      <c r="C22466" s="9"/>
      <c r="D22466" s="9"/>
      <c r="E22466" s="9"/>
      <c r="F22466" s="9"/>
      <c r="G22466" s="91" t="s">
        <v>3919</v>
      </c>
      <c r="H22466" s="91"/>
      <c r="I22466" s="91"/>
      <c r="J22466" s="91"/>
      <c r="K22466" s="28">
        <f>SUM(K22462:K22465)</f>
        <v>100.88</v>
      </c>
    </row>
    <row r="22467" spans="1:11" ht="15" customHeight="1" x14ac:dyDescent="0.25">
      <c r="A22467" s="93" t="s">
        <v>3907</v>
      </c>
      <c r="B22467" s="93"/>
      <c r="C22467" s="93"/>
      <c r="D22467" s="94" t="s">
        <v>3</v>
      </c>
      <c r="E22467" s="94"/>
      <c r="F22467" s="23" t="s">
        <v>4</v>
      </c>
      <c r="G22467" s="94" t="s">
        <v>3894</v>
      </c>
      <c r="H22467" s="94"/>
      <c r="I22467" s="94" t="s">
        <v>3895</v>
      </c>
      <c r="J22467" s="94"/>
      <c r="K22467" s="23" t="s">
        <v>3896</v>
      </c>
    </row>
    <row r="22468" spans="1:11" ht="15" customHeight="1" x14ac:dyDescent="0.25">
      <c r="A22468" s="24" t="s">
        <v>3971</v>
      </c>
      <c r="B22468" s="95" t="s">
        <v>3972</v>
      </c>
      <c r="C22468" s="95"/>
      <c r="D22468" s="96" t="s">
        <v>20</v>
      </c>
      <c r="E22468" s="96"/>
      <c r="F22468" s="24" t="s">
        <v>2056</v>
      </c>
      <c r="G22468" s="97">
        <v>7.22E-2</v>
      </c>
      <c r="H22468" s="97"/>
      <c r="I22468" s="98">
        <v>32.69</v>
      </c>
      <c r="J22468" s="98"/>
      <c r="K22468" s="27">
        <f>TRUNC(TRUNC(G22468,8)*I22468,2)</f>
        <v>2.36</v>
      </c>
    </row>
    <row r="22469" spans="1:11" ht="15" customHeight="1" x14ac:dyDescent="0.25">
      <c r="A22469" s="24" t="s">
        <v>3910</v>
      </c>
      <c r="B22469" s="95" t="s">
        <v>3911</v>
      </c>
      <c r="C22469" s="95"/>
      <c r="D22469" s="96" t="s">
        <v>20</v>
      </c>
      <c r="E22469" s="96"/>
      <c r="F22469" s="24" t="s">
        <v>2056</v>
      </c>
      <c r="G22469" s="97">
        <v>0.44790000000000002</v>
      </c>
      <c r="H22469" s="97"/>
      <c r="I22469" s="98">
        <v>24.94</v>
      </c>
      <c r="J22469" s="98"/>
      <c r="K22469" s="27">
        <f>TRUNC(TRUNC(G22469,8)*I22469,2)</f>
        <v>11.17</v>
      </c>
    </row>
    <row r="22470" spans="1:11" ht="18" customHeight="1" x14ac:dyDescent="0.25">
      <c r="A22470" s="9"/>
      <c r="B22470" s="9"/>
      <c r="C22470" s="9"/>
      <c r="D22470" s="9"/>
      <c r="E22470" s="9"/>
      <c r="F22470" s="9"/>
      <c r="G22470" s="91" t="s">
        <v>3912</v>
      </c>
      <c r="H22470" s="91"/>
      <c r="I22470" s="91"/>
      <c r="J22470" s="91"/>
      <c r="K22470" s="28">
        <f>SUM(K22468:K22469)</f>
        <v>13.53</v>
      </c>
    </row>
    <row r="22471" spans="1:11" ht="15" customHeight="1" x14ac:dyDescent="0.25">
      <c r="A22471" s="9"/>
      <c r="B22471" s="9"/>
      <c r="C22471" s="9"/>
      <c r="D22471" s="9"/>
      <c r="E22471" s="9"/>
      <c r="F22471" s="9"/>
      <c r="G22471" s="92" t="s">
        <v>3913</v>
      </c>
      <c r="H22471" s="92"/>
      <c r="I22471" s="92"/>
      <c r="J22471" s="92"/>
      <c r="K22471" s="29">
        <f>ROUND(SUM(K22466,K22470),2)</f>
        <v>114.41</v>
      </c>
    </row>
    <row r="22472" spans="1:11" ht="9.9499999999999993" customHeight="1" x14ac:dyDescent="0.25">
      <c r="A22472" s="9"/>
      <c r="B22472" s="9"/>
      <c r="C22472" s="9"/>
      <c r="D22472" s="9"/>
      <c r="E22472" s="9"/>
      <c r="F22472" s="9"/>
      <c r="G22472" s="100"/>
      <c r="H22472" s="100"/>
      <c r="I22472" s="100"/>
      <c r="J22472" s="100"/>
      <c r="K22472" s="100"/>
    </row>
    <row r="22473" spans="1:11" ht="20.100000000000001" customHeight="1" x14ac:dyDescent="0.25">
      <c r="A22473" s="99" t="s">
        <v>3854</v>
      </c>
      <c r="B22473" s="99"/>
      <c r="C22473" s="99"/>
      <c r="D22473" s="99"/>
      <c r="E22473" s="99"/>
      <c r="F22473" s="99"/>
      <c r="G22473" s="99"/>
      <c r="H22473" s="99"/>
      <c r="I22473" s="99"/>
      <c r="J22473" s="99"/>
      <c r="K22473" s="99"/>
    </row>
    <row r="22474" spans="1:11" ht="15" customHeight="1" x14ac:dyDescent="0.25">
      <c r="A22474" s="93" t="s">
        <v>3916</v>
      </c>
      <c r="B22474" s="93"/>
      <c r="C22474" s="93"/>
      <c r="D22474" s="94" t="s">
        <v>3</v>
      </c>
      <c r="E22474" s="94"/>
      <c r="F22474" s="23" t="s">
        <v>4</v>
      </c>
      <c r="G22474" s="94" t="s">
        <v>3894</v>
      </c>
      <c r="H22474" s="94"/>
      <c r="I22474" s="94" t="s">
        <v>3895</v>
      </c>
      <c r="J22474" s="94"/>
      <c r="K22474" s="23" t="s">
        <v>3896</v>
      </c>
    </row>
    <row r="22475" spans="1:11" ht="38.1" customHeight="1" x14ac:dyDescent="0.25">
      <c r="A22475" s="24" t="s">
        <v>3973</v>
      </c>
      <c r="B22475" s="95" t="s">
        <v>3974</v>
      </c>
      <c r="C22475" s="95"/>
      <c r="D22475" s="96" t="s">
        <v>20</v>
      </c>
      <c r="E22475" s="96"/>
      <c r="F22475" s="24" t="s">
        <v>3936</v>
      </c>
      <c r="G22475" s="97">
        <v>6.3E-3</v>
      </c>
      <c r="H22475" s="97"/>
      <c r="I22475" s="98">
        <v>94.61</v>
      </c>
      <c r="J22475" s="98"/>
      <c r="K22475" s="27">
        <f>TRUNC(TRUNC(G22475,8)*I22475,2)</f>
        <v>0.59</v>
      </c>
    </row>
    <row r="22476" spans="1:11" ht="38.1" customHeight="1" x14ac:dyDescent="0.25">
      <c r="A22476" s="24" t="s">
        <v>3975</v>
      </c>
      <c r="B22476" s="95" t="s">
        <v>3976</v>
      </c>
      <c r="C22476" s="95"/>
      <c r="D22476" s="96" t="s">
        <v>20</v>
      </c>
      <c r="E22476" s="96"/>
      <c r="F22476" s="24" t="s">
        <v>30</v>
      </c>
      <c r="G22476" s="97">
        <v>1.0200000000000001E-2</v>
      </c>
      <c r="H22476" s="97"/>
      <c r="I22476" s="98">
        <v>370.94</v>
      </c>
      <c r="J22476" s="98"/>
      <c r="K22476" s="27">
        <f>TRUNC(TRUNC(G22476,8)*I22476,2)</f>
        <v>3.78</v>
      </c>
    </row>
    <row r="22477" spans="1:11" ht="29.1" customHeight="1" x14ac:dyDescent="0.25">
      <c r="A22477" s="24" t="s">
        <v>3977</v>
      </c>
      <c r="B22477" s="95" t="s">
        <v>3978</v>
      </c>
      <c r="C22477" s="95"/>
      <c r="D22477" s="96" t="s">
        <v>20</v>
      </c>
      <c r="E22477" s="96"/>
      <c r="F22477" s="24" t="s">
        <v>3936</v>
      </c>
      <c r="G22477" s="97">
        <v>4.8999999999999998E-3</v>
      </c>
      <c r="H22477" s="97"/>
      <c r="I22477" s="98">
        <v>74.180000000000007</v>
      </c>
      <c r="J22477" s="98"/>
      <c r="K22477" s="27">
        <f>TRUNC(TRUNC(G22477,8)*I22477,2)</f>
        <v>0.36</v>
      </c>
    </row>
    <row r="22478" spans="1:11" ht="29.1" customHeight="1" x14ac:dyDescent="0.25">
      <c r="A22478" s="24" t="s">
        <v>3979</v>
      </c>
      <c r="B22478" s="95" t="s">
        <v>3980</v>
      </c>
      <c r="C22478" s="95"/>
      <c r="D22478" s="96" t="s">
        <v>20</v>
      </c>
      <c r="E22478" s="96"/>
      <c r="F22478" s="24" t="s">
        <v>30</v>
      </c>
      <c r="G22478" s="97">
        <v>5.5999999999999999E-3</v>
      </c>
      <c r="H22478" s="97"/>
      <c r="I22478" s="98">
        <v>166.79</v>
      </c>
      <c r="J22478" s="98"/>
      <c r="K22478" s="27">
        <f>TRUNC(TRUNC(G22478,8)*I22478,2)</f>
        <v>0.93</v>
      </c>
    </row>
    <row r="22479" spans="1:11" ht="18" customHeight="1" x14ac:dyDescent="0.25">
      <c r="A22479" s="9"/>
      <c r="B22479" s="9"/>
      <c r="C22479" s="9"/>
      <c r="D22479" s="9"/>
      <c r="E22479" s="9"/>
      <c r="F22479" s="9"/>
      <c r="G22479" s="91" t="s">
        <v>3919</v>
      </c>
      <c r="H22479" s="91"/>
      <c r="I22479" s="91"/>
      <c r="J22479" s="91"/>
      <c r="K22479" s="28">
        <f>SUM(K22475:K22478)</f>
        <v>5.66</v>
      </c>
    </row>
    <row r="22480" spans="1:11" ht="15" customHeight="1" x14ac:dyDescent="0.25">
      <c r="A22480" s="9"/>
      <c r="B22480" s="9"/>
      <c r="C22480" s="9"/>
      <c r="D22480" s="9"/>
      <c r="E22480" s="9"/>
      <c r="F22480" s="9"/>
      <c r="G22480" s="92" t="s">
        <v>3913</v>
      </c>
      <c r="H22480" s="92"/>
      <c r="I22480" s="92"/>
      <c r="J22480" s="92"/>
      <c r="K22480" s="29">
        <f>ROUND(SUM(K22479),2)</f>
        <v>5.66</v>
      </c>
    </row>
    <row r="22481" spans="1:11" ht="9.9499999999999993" customHeight="1" x14ac:dyDescent="0.25">
      <c r="A22481" s="9"/>
      <c r="B22481" s="9"/>
      <c r="C22481" s="9"/>
      <c r="D22481" s="9"/>
      <c r="E22481" s="9"/>
      <c r="F22481" s="9"/>
      <c r="G22481" s="100"/>
      <c r="H22481" s="100"/>
      <c r="I22481" s="100"/>
      <c r="J22481" s="100"/>
      <c r="K22481" s="100"/>
    </row>
    <row r="22482" spans="1:11" ht="20.100000000000001" customHeight="1" x14ac:dyDescent="0.25">
      <c r="A22482" s="99" t="s">
        <v>3855</v>
      </c>
      <c r="B22482" s="99"/>
      <c r="C22482" s="99"/>
      <c r="D22482" s="99"/>
      <c r="E22482" s="99"/>
      <c r="F22482" s="99"/>
      <c r="G22482" s="99"/>
      <c r="H22482" s="99"/>
      <c r="I22482" s="99"/>
      <c r="J22482" s="99"/>
      <c r="K22482" s="99"/>
    </row>
    <row r="22483" spans="1:11" ht="15" customHeight="1" x14ac:dyDescent="0.25">
      <c r="A22483" s="93" t="s">
        <v>3916</v>
      </c>
      <c r="B22483" s="93"/>
      <c r="C22483" s="93"/>
      <c r="D22483" s="94" t="s">
        <v>3</v>
      </c>
      <c r="E22483" s="94"/>
      <c r="F22483" s="23" t="s">
        <v>4</v>
      </c>
      <c r="G22483" s="94" t="s">
        <v>3894</v>
      </c>
      <c r="H22483" s="94"/>
      <c r="I22483" s="94" t="s">
        <v>3895</v>
      </c>
      <c r="J22483" s="94"/>
      <c r="K22483" s="23" t="s">
        <v>3896</v>
      </c>
    </row>
    <row r="22484" spans="1:11" ht="38.1" customHeight="1" x14ac:dyDescent="0.25">
      <c r="A22484" s="24" t="s">
        <v>3973</v>
      </c>
      <c r="B22484" s="95" t="s">
        <v>3974</v>
      </c>
      <c r="C22484" s="95"/>
      <c r="D22484" s="96" t="s">
        <v>20</v>
      </c>
      <c r="E22484" s="96"/>
      <c r="F22484" s="24" t="s">
        <v>3936</v>
      </c>
      <c r="G22484" s="97">
        <v>1.2999999999999999E-3</v>
      </c>
      <c r="H22484" s="97"/>
      <c r="I22484" s="98">
        <v>94.61</v>
      </c>
      <c r="J22484" s="98"/>
      <c r="K22484" s="27">
        <f>TRUNC(TRUNC(G22484,8)*I22484,2)</f>
        <v>0.12</v>
      </c>
    </row>
    <row r="22485" spans="1:11" ht="38.1" customHeight="1" x14ac:dyDescent="0.25">
      <c r="A22485" s="24" t="s">
        <v>3975</v>
      </c>
      <c r="B22485" s="95" t="s">
        <v>3976</v>
      </c>
      <c r="C22485" s="95"/>
      <c r="D22485" s="96" t="s">
        <v>20</v>
      </c>
      <c r="E22485" s="96"/>
      <c r="F22485" s="24" t="s">
        <v>30</v>
      </c>
      <c r="G22485" s="97">
        <v>3.0999999999999999E-3</v>
      </c>
      <c r="H22485" s="97"/>
      <c r="I22485" s="98">
        <v>370.94</v>
      </c>
      <c r="J22485" s="98"/>
      <c r="K22485" s="27">
        <f>TRUNC(TRUNC(G22485,8)*I22485,2)</f>
        <v>1.1399999999999999</v>
      </c>
    </row>
    <row r="22486" spans="1:11" ht="18" customHeight="1" x14ac:dyDescent="0.25">
      <c r="A22486" s="9"/>
      <c r="B22486" s="9"/>
      <c r="C22486" s="9"/>
      <c r="D22486" s="9"/>
      <c r="E22486" s="9"/>
      <c r="F22486" s="9"/>
      <c r="G22486" s="91" t="s">
        <v>3919</v>
      </c>
      <c r="H22486" s="91"/>
      <c r="I22486" s="91"/>
      <c r="J22486" s="91"/>
      <c r="K22486" s="28">
        <f>SUM(K22484:K22485)</f>
        <v>1.2599999999999998</v>
      </c>
    </row>
    <row r="22487" spans="1:11" ht="15" customHeight="1" x14ac:dyDescent="0.25">
      <c r="A22487" s="9"/>
      <c r="B22487" s="9"/>
      <c r="C22487" s="9"/>
      <c r="D22487" s="9"/>
      <c r="E22487" s="9"/>
      <c r="F22487" s="9"/>
      <c r="G22487" s="92" t="s">
        <v>3913</v>
      </c>
      <c r="H22487" s="92"/>
      <c r="I22487" s="92"/>
      <c r="J22487" s="92"/>
      <c r="K22487" s="29">
        <f>ROUND(SUM(K22486),2)</f>
        <v>1.26</v>
      </c>
    </row>
    <row r="22488" spans="1:11" ht="9.9499999999999993" customHeight="1" x14ac:dyDescent="0.25">
      <c r="A22488" s="9"/>
      <c r="B22488" s="9"/>
      <c r="C22488" s="9"/>
      <c r="D22488" s="9"/>
      <c r="E22488" s="9"/>
      <c r="F22488" s="9"/>
      <c r="G22488" s="100"/>
      <c r="H22488" s="100"/>
      <c r="I22488" s="100"/>
      <c r="J22488" s="100"/>
      <c r="K22488" s="100"/>
    </row>
    <row r="22489" spans="1:11" ht="20.100000000000001" customHeight="1" x14ac:dyDescent="0.25">
      <c r="A22489" s="99" t="s">
        <v>3856</v>
      </c>
      <c r="B22489" s="99"/>
      <c r="C22489" s="99"/>
      <c r="D22489" s="99"/>
      <c r="E22489" s="99"/>
      <c r="F22489" s="99"/>
      <c r="G22489" s="99"/>
      <c r="H22489" s="99"/>
      <c r="I22489" s="99"/>
      <c r="J22489" s="99"/>
      <c r="K22489" s="99"/>
    </row>
    <row r="22490" spans="1:11" ht="15" customHeight="1" x14ac:dyDescent="0.25">
      <c r="A22490" s="93" t="s">
        <v>3916</v>
      </c>
      <c r="B22490" s="93"/>
      <c r="C22490" s="93"/>
      <c r="D22490" s="94" t="s">
        <v>3</v>
      </c>
      <c r="E22490" s="94"/>
      <c r="F22490" s="23" t="s">
        <v>4</v>
      </c>
      <c r="G22490" s="94" t="s">
        <v>3894</v>
      </c>
      <c r="H22490" s="94"/>
      <c r="I22490" s="94" t="s">
        <v>3895</v>
      </c>
      <c r="J22490" s="94"/>
      <c r="K22490" s="23" t="s">
        <v>3896</v>
      </c>
    </row>
    <row r="22491" spans="1:11" ht="38.1" customHeight="1" x14ac:dyDescent="0.25">
      <c r="A22491" s="24" t="s">
        <v>3973</v>
      </c>
      <c r="B22491" s="95" t="s">
        <v>3974</v>
      </c>
      <c r="C22491" s="95"/>
      <c r="D22491" s="96" t="s">
        <v>20</v>
      </c>
      <c r="E22491" s="96"/>
      <c r="F22491" s="24" t="s">
        <v>3936</v>
      </c>
      <c r="G22491" s="97">
        <v>5.0000000000000001E-4</v>
      </c>
      <c r="H22491" s="97"/>
      <c r="I22491" s="98">
        <v>94.61</v>
      </c>
      <c r="J22491" s="98"/>
      <c r="K22491" s="27">
        <f>TRUNC(TRUNC(G22491,8)*I22491,2)</f>
        <v>0.04</v>
      </c>
    </row>
    <row r="22492" spans="1:11" ht="38.1" customHeight="1" x14ac:dyDescent="0.25">
      <c r="A22492" s="24" t="s">
        <v>3975</v>
      </c>
      <c r="B22492" s="95" t="s">
        <v>3976</v>
      </c>
      <c r="C22492" s="95"/>
      <c r="D22492" s="96" t="s">
        <v>20</v>
      </c>
      <c r="E22492" s="96"/>
      <c r="F22492" s="24" t="s">
        <v>30</v>
      </c>
      <c r="G22492" s="97">
        <v>1.1999999999999999E-3</v>
      </c>
      <c r="H22492" s="97"/>
      <c r="I22492" s="98">
        <v>370.94</v>
      </c>
      <c r="J22492" s="98"/>
      <c r="K22492" s="27">
        <f>TRUNC(TRUNC(G22492,8)*I22492,2)</f>
        <v>0.44</v>
      </c>
    </row>
    <row r="22493" spans="1:11" ht="18" customHeight="1" x14ac:dyDescent="0.25">
      <c r="A22493" s="9"/>
      <c r="B22493" s="9"/>
      <c r="C22493" s="9"/>
      <c r="D22493" s="9"/>
      <c r="E22493" s="9"/>
      <c r="F22493" s="9"/>
      <c r="G22493" s="91" t="s">
        <v>3919</v>
      </c>
      <c r="H22493" s="91"/>
      <c r="I22493" s="91"/>
      <c r="J22493" s="91"/>
      <c r="K22493" s="28">
        <f>SUM(K22491:K22492)</f>
        <v>0.48</v>
      </c>
    </row>
    <row r="22494" spans="1:11" ht="15" customHeight="1" x14ac:dyDescent="0.25">
      <c r="A22494" s="9"/>
      <c r="B22494" s="9"/>
      <c r="C22494" s="9"/>
      <c r="D22494" s="9"/>
      <c r="E22494" s="9"/>
      <c r="F22494" s="9"/>
      <c r="G22494" s="92" t="s">
        <v>3913</v>
      </c>
      <c r="H22494" s="92"/>
      <c r="I22494" s="92"/>
      <c r="J22494" s="92"/>
      <c r="K22494" s="29">
        <f>ROUND(SUM(K22493),2)</f>
        <v>0.48</v>
      </c>
    </row>
    <row r="22495" spans="1:11" ht="9.9499999999999993" customHeight="1" x14ac:dyDescent="0.25">
      <c r="A22495" s="9"/>
      <c r="B22495" s="9"/>
      <c r="C22495" s="9"/>
      <c r="D22495" s="9"/>
      <c r="E22495" s="9"/>
      <c r="F22495" s="9"/>
      <c r="G22495" s="100"/>
      <c r="H22495" s="100"/>
      <c r="I22495" s="100"/>
      <c r="J22495" s="100"/>
      <c r="K22495" s="100"/>
    </row>
    <row r="22496" spans="1:11" ht="20.100000000000001" customHeight="1" x14ac:dyDescent="0.25">
      <c r="A22496" s="99" t="s">
        <v>3857</v>
      </c>
      <c r="B22496" s="99"/>
      <c r="C22496" s="99"/>
      <c r="D22496" s="99"/>
      <c r="E22496" s="99"/>
      <c r="F22496" s="99"/>
      <c r="G22496" s="99"/>
      <c r="H22496" s="99"/>
      <c r="I22496" s="99"/>
      <c r="J22496" s="99"/>
      <c r="K22496" s="99"/>
    </row>
    <row r="22497" spans="1:11" ht="15" customHeight="1" x14ac:dyDescent="0.25">
      <c r="A22497" s="93" t="s">
        <v>3981</v>
      </c>
      <c r="B22497" s="93"/>
      <c r="C22497" s="93"/>
      <c r="D22497" s="94" t="s">
        <v>3</v>
      </c>
      <c r="E22497" s="94"/>
      <c r="F22497" s="23" t="s">
        <v>4</v>
      </c>
      <c r="G22497" s="94" t="s">
        <v>3894</v>
      </c>
      <c r="H22497" s="94"/>
      <c r="I22497" s="94" t="s">
        <v>3895</v>
      </c>
      <c r="J22497" s="94"/>
      <c r="K22497" s="23" t="s">
        <v>3896</v>
      </c>
    </row>
    <row r="22498" spans="1:11" ht="21" customHeight="1" x14ac:dyDescent="0.25">
      <c r="A22498" s="24" t="s">
        <v>70</v>
      </c>
      <c r="B22498" s="95" t="s">
        <v>3982</v>
      </c>
      <c r="C22498" s="95"/>
      <c r="D22498" s="96" t="s">
        <v>25</v>
      </c>
      <c r="E22498" s="96"/>
      <c r="F22498" s="24" t="s">
        <v>61</v>
      </c>
      <c r="G22498" s="97">
        <v>1</v>
      </c>
      <c r="H22498" s="97"/>
      <c r="I22498" s="98">
        <v>28.42</v>
      </c>
      <c r="J22498" s="98"/>
      <c r="K22498" s="27">
        <f>ROUND(ROUND(G22498,8)*I22498,2)</f>
        <v>28.42</v>
      </c>
    </row>
    <row r="22499" spans="1:11" ht="15" customHeight="1" x14ac:dyDescent="0.25">
      <c r="A22499" s="9"/>
      <c r="B22499" s="9"/>
      <c r="C22499" s="9"/>
      <c r="D22499" s="9"/>
      <c r="E22499" s="9"/>
      <c r="F22499" s="9"/>
      <c r="G22499" s="91" t="s">
        <v>3983</v>
      </c>
      <c r="H22499" s="91"/>
      <c r="I22499" s="91"/>
      <c r="J22499" s="91"/>
      <c r="K22499" s="28">
        <f>SUM(K22498:K22498)</f>
        <v>28.42</v>
      </c>
    </row>
    <row r="22500" spans="1:11" ht="15" customHeight="1" x14ac:dyDescent="0.25">
      <c r="A22500" s="9"/>
      <c r="B22500" s="9"/>
      <c r="C22500" s="9"/>
      <c r="D22500" s="9"/>
      <c r="E22500" s="9"/>
      <c r="F22500" s="9"/>
      <c r="G22500" s="92" t="s">
        <v>3913</v>
      </c>
      <c r="H22500" s="92"/>
      <c r="I22500" s="92"/>
      <c r="J22500" s="92"/>
      <c r="K22500" s="29">
        <f>ROUND(SUM(K22499),2)</f>
        <v>28.42</v>
      </c>
    </row>
    <row r="22501" spans="1:11" ht="9.9499999999999993" customHeight="1" x14ac:dyDescent="0.25">
      <c r="A22501" s="9"/>
      <c r="B22501" s="9"/>
      <c r="C22501" s="9"/>
      <c r="D22501" s="9"/>
      <c r="E22501" s="9"/>
      <c r="F22501" s="9"/>
      <c r="G22501" s="100"/>
      <c r="H22501" s="100"/>
      <c r="I22501" s="100"/>
      <c r="J22501" s="100"/>
      <c r="K22501" s="100"/>
    </row>
    <row r="22502" spans="1:11" ht="20.100000000000001" customHeight="1" x14ac:dyDescent="0.25">
      <c r="A22502" s="99" t="s">
        <v>3858</v>
      </c>
      <c r="B22502" s="99"/>
      <c r="C22502" s="99"/>
      <c r="D22502" s="99"/>
      <c r="E22502" s="99"/>
      <c r="F22502" s="99"/>
      <c r="G22502" s="99"/>
      <c r="H22502" s="99"/>
      <c r="I22502" s="99"/>
      <c r="J22502" s="99"/>
      <c r="K22502" s="99"/>
    </row>
    <row r="22503" spans="1:11" ht="15" customHeight="1" x14ac:dyDescent="0.25">
      <c r="A22503" s="93" t="s">
        <v>3916</v>
      </c>
      <c r="B22503" s="93"/>
      <c r="C22503" s="93"/>
      <c r="D22503" s="94" t="s">
        <v>3</v>
      </c>
      <c r="E22503" s="94"/>
      <c r="F22503" s="23" t="s">
        <v>4</v>
      </c>
      <c r="G22503" s="94" t="s">
        <v>3894</v>
      </c>
      <c r="H22503" s="94"/>
      <c r="I22503" s="94" t="s">
        <v>3895</v>
      </c>
      <c r="J22503" s="94"/>
      <c r="K22503" s="23" t="s">
        <v>3896</v>
      </c>
    </row>
    <row r="22504" spans="1:11" ht="38.1" customHeight="1" x14ac:dyDescent="0.25">
      <c r="A22504" s="24" t="s">
        <v>3973</v>
      </c>
      <c r="B22504" s="95" t="s">
        <v>3974</v>
      </c>
      <c r="C22504" s="95"/>
      <c r="D22504" s="96" t="s">
        <v>20</v>
      </c>
      <c r="E22504" s="96"/>
      <c r="F22504" s="24" t="s">
        <v>3936</v>
      </c>
      <c r="G22504" s="97">
        <v>1.2999999999999999E-3</v>
      </c>
      <c r="H22504" s="97"/>
      <c r="I22504" s="98">
        <v>94.61</v>
      </c>
      <c r="J22504" s="98"/>
      <c r="K22504" s="27">
        <f>TRUNC(TRUNC(G22504,8)*I22504,2)</f>
        <v>0.12</v>
      </c>
    </row>
    <row r="22505" spans="1:11" ht="38.1" customHeight="1" x14ac:dyDescent="0.25">
      <c r="A22505" s="24" t="s">
        <v>3975</v>
      </c>
      <c r="B22505" s="95" t="s">
        <v>3976</v>
      </c>
      <c r="C22505" s="95"/>
      <c r="D22505" s="96" t="s">
        <v>20</v>
      </c>
      <c r="E22505" s="96"/>
      <c r="F22505" s="24" t="s">
        <v>30</v>
      </c>
      <c r="G22505" s="97">
        <v>3.0999999999999999E-3</v>
      </c>
      <c r="H22505" s="97"/>
      <c r="I22505" s="98">
        <v>370.94</v>
      </c>
      <c r="J22505" s="98"/>
      <c r="K22505" s="27">
        <f>TRUNC(TRUNC(G22505,8)*I22505,2)</f>
        <v>1.1399999999999999</v>
      </c>
    </row>
    <row r="22506" spans="1:11" ht="18" customHeight="1" x14ac:dyDescent="0.25">
      <c r="A22506" s="9"/>
      <c r="B22506" s="9"/>
      <c r="C22506" s="9"/>
      <c r="D22506" s="9"/>
      <c r="E22506" s="9"/>
      <c r="F22506" s="9"/>
      <c r="G22506" s="91" t="s">
        <v>3919</v>
      </c>
      <c r="H22506" s="91"/>
      <c r="I22506" s="91"/>
      <c r="J22506" s="91"/>
      <c r="K22506" s="28">
        <f>SUM(K22504:K22505)</f>
        <v>1.2599999999999998</v>
      </c>
    </row>
    <row r="22507" spans="1:11" ht="15" customHeight="1" x14ac:dyDescent="0.25">
      <c r="A22507" s="9"/>
      <c r="B22507" s="9"/>
      <c r="C22507" s="9"/>
      <c r="D22507" s="9"/>
      <c r="E22507" s="9"/>
      <c r="F22507" s="9"/>
      <c r="G22507" s="92" t="s">
        <v>3913</v>
      </c>
      <c r="H22507" s="92"/>
      <c r="I22507" s="92"/>
      <c r="J22507" s="92"/>
      <c r="K22507" s="29">
        <f>ROUND(SUM(K22506),2)</f>
        <v>1.26</v>
      </c>
    </row>
    <row r="22508" spans="1:11" ht="9.9499999999999993" customHeight="1" x14ac:dyDescent="0.25">
      <c r="A22508" s="9"/>
      <c r="B22508" s="9"/>
      <c r="C22508" s="9"/>
      <c r="D22508" s="9"/>
      <c r="E22508" s="9"/>
      <c r="F22508" s="9"/>
      <c r="G22508" s="100"/>
      <c r="H22508" s="100"/>
      <c r="I22508" s="100"/>
      <c r="J22508" s="100"/>
      <c r="K22508" s="100"/>
    </row>
    <row r="22509" spans="1:11" ht="20.100000000000001" customHeight="1" x14ac:dyDescent="0.25">
      <c r="A22509" s="99" t="s">
        <v>3859</v>
      </c>
      <c r="B22509" s="99"/>
      <c r="C22509" s="99"/>
      <c r="D22509" s="99"/>
      <c r="E22509" s="99"/>
      <c r="F22509" s="99"/>
      <c r="G22509" s="99"/>
      <c r="H22509" s="99"/>
      <c r="I22509" s="99"/>
      <c r="J22509" s="99"/>
      <c r="K22509" s="99"/>
    </row>
    <row r="22510" spans="1:11" ht="12.95" customHeight="1" x14ac:dyDescent="0.25">
      <c r="A22510" s="107" t="s">
        <v>3984</v>
      </c>
      <c r="B22510" s="107"/>
      <c r="C22510" s="107"/>
      <c r="D22510" s="108" t="s">
        <v>3985</v>
      </c>
      <c r="E22510" s="87" t="s">
        <v>3986</v>
      </c>
      <c r="F22510" s="87"/>
      <c r="G22510" s="87" t="s">
        <v>3987</v>
      </c>
      <c r="H22510" s="87"/>
      <c r="I22510" s="87"/>
      <c r="J22510" s="87"/>
      <c r="K22510" s="87" t="s">
        <v>3988</v>
      </c>
    </row>
    <row r="22511" spans="1:11" ht="12" customHeight="1" x14ac:dyDescent="0.25">
      <c r="A22511" s="107"/>
      <c r="B22511" s="107"/>
      <c r="C22511" s="107"/>
      <c r="D22511" s="108"/>
      <c r="E22511" s="23" t="s">
        <v>3989</v>
      </c>
      <c r="F22511" s="23" t="s">
        <v>3990</v>
      </c>
      <c r="G22511" s="94" t="s">
        <v>3989</v>
      </c>
      <c r="H22511" s="94"/>
      <c r="I22511" s="94" t="s">
        <v>3990</v>
      </c>
      <c r="J22511" s="94"/>
      <c r="K22511" s="87"/>
    </row>
    <row r="22512" spans="1:11" ht="15" customHeight="1" x14ac:dyDescent="0.25">
      <c r="A22512" s="6" t="s">
        <v>3991</v>
      </c>
      <c r="B22512" s="104" t="s">
        <v>3992</v>
      </c>
      <c r="C22512" s="104"/>
      <c r="D22512" s="31">
        <v>1</v>
      </c>
      <c r="E22512" s="32">
        <v>0.34</v>
      </c>
      <c r="F22512" s="32">
        <v>0.66</v>
      </c>
      <c r="G22512" s="105">
        <v>355.46550000000002</v>
      </c>
      <c r="H22512" s="105"/>
      <c r="I22512" s="105">
        <v>95.872399999999999</v>
      </c>
      <c r="J22512" s="105"/>
      <c r="K22512" s="33">
        <f>ROUND(D22512*(ROUND(E22512*G22512,4)+ROUND(F22512*I22512,4)),4)</f>
        <v>184.13409999999999</v>
      </c>
    </row>
    <row r="22513" spans="1:11" ht="15" customHeight="1" x14ac:dyDescent="0.25">
      <c r="A22513" s="6" t="s">
        <v>3993</v>
      </c>
      <c r="B22513" s="104" t="s">
        <v>3994</v>
      </c>
      <c r="C22513" s="104"/>
      <c r="D22513" s="31">
        <v>1</v>
      </c>
      <c r="E22513" s="32">
        <v>1</v>
      </c>
      <c r="F22513" s="32">
        <v>0</v>
      </c>
      <c r="G22513" s="105">
        <v>365.3972</v>
      </c>
      <c r="H22513" s="105"/>
      <c r="I22513" s="105">
        <v>147.8879</v>
      </c>
      <c r="J22513" s="105"/>
      <c r="K22513" s="33">
        <f>ROUND(D22513*(ROUND(E22513*G22513,4)+ROUND(F22513*I22513,4)),4)</f>
        <v>365.3972</v>
      </c>
    </row>
    <row r="22514" spans="1:11" ht="15" customHeight="1" x14ac:dyDescent="0.25">
      <c r="A22514" s="6" t="s">
        <v>3995</v>
      </c>
      <c r="B22514" s="104" t="s">
        <v>3996</v>
      </c>
      <c r="C22514" s="104"/>
      <c r="D22514" s="31">
        <v>1</v>
      </c>
      <c r="E22514" s="32">
        <v>0.97</v>
      </c>
      <c r="F22514" s="32">
        <v>0.03</v>
      </c>
      <c r="G22514" s="105">
        <v>324.64210000000003</v>
      </c>
      <c r="H22514" s="105"/>
      <c r="I22514" s="105">
        <v>159.20740000000001</v>
      </c>
      <c r="J22514" s="105"/>
      <c r="K22514" s="33">
        <f>ROUND(D22514*(ROUND(E22514*G22514,4)+ROUND(F22514*I22514,4)),4)</f>
        <v>319.67899999999997</v>
      </c>
    </row>
    <row r="22515" spans="1:11" ht="15.95" customHeight="1" x14ac:dyDescent="0.25">
      <c r="A22515" s="6" t="s">
        <v>3997</v>
      </c>
      <c r="B22515" s="104" t="s">
        <v>3998</v>
      </c>
      <c r="C22515" s="104"/>
      <c r="D22515" s="31">
        <v>1</v>
      </c>
      <c r="E22515" s="32">
        <v>0.79</v>
      </c>
      <c r="F22515" s="32">
        <v>0.21</v>
      </c>
      <c r="G22515" s="105">
        <v>284.72230000000002</v>
      </c>
      <c r="H22515" s="105"/>
      <c r="I22515" s="105">
        <v>125.70480000000001</v>
      </c>
      <c r="J22515" s="105"/>
      <c r="K22515" s="33">
        <f>ROUND(D22515*(ROUND(E22515*G22515,4)+ROUND(F22515*I22515,4)),4)</f>
        <v>251.32859999999999</v>
      </c>
    </row>
    <row r="22516" spans="1:11" ht="15" customHeight="1" x14ac:dyDescent="0.25">
      <c r="A22516" s="1"/>
      <c r="B22516" s="1"/>
      <c r="C22516" s="1"/>
      <c r="D22516" s="1"/>
      <c r="E22516" s="1"/>
      <c r="F22516" s="1"/>
      <c r="G22516" s="85" t="s">
        <v>3999</v>
      </c>
      <c r="H22516" s="85"/>
      <c r="I22516" s="85"/>
      <c r="J22516" s="85"/>
      <c r="K22516" s="34">
        <f>SUM(K22511:K22515)</f>
        <v>1120.5389</v>
      </c>
    </row>
    <row r="22517" spans="1:11" ht="20.100000000000001" customHeight="1" x14ac:dyDescent="0.25">
      <c r="A22517" s="106" t="s">
        <v>4000</v>
      </c>
      <c r="B22517" s="106"/>
      <c r="C22517" s="106"/>
      <c r="D22517" s="106"/>
      <c r="E22517" s="106"/>
      <c r="F22517" s="2" t="s">
        <v>4</v>
      </c>
      <c r="G22517" s="87" t="s">
        <v>4001</v>
      </c>
      <c r="H22517" s="87"/>
      <c r="I22517" s="87" t="s">
        <v>4002</v>
      </c>
      <c r="J22517" s="87"/>
      <c r="K22517" s="2" t="s">
        <v>3988</v>
      </c>
    </row>
    <row r="22518" spans="1:11" ht="15" customHeight="1" x14ac:dyDescent="0.25">
      <c r="A22518" s="6" t="s">
        <v>4003</v>
      </c>
      <c r="B22518" s="101" t="s">
        <v>4004</v>
      </c>
      <c r="C22518" s="101"/>
      <c r="D22518" s="101"/>
      <c r="E22518" s="101"/>
      <c r="F22518" s="6" t="s">
        <v>3940</v>
      </c>
      <c r="G22518" s="114">
        <v>1</v>
      </c>
      <c r="H22518" s="114"/>
      <c r="I22518" s="115">
        <v>22.527200000000001</v>
      </c>
      <c r="J22518" s="115"/>
      <c r="K22518" s="35">
        <f>ROUND(ROUND(G22518,5)*I22518,4)</f>
        <v>22.527200000000001</v>
      </c>
    </row>
    <row r="22519" spans="1:11" ht="15" customHeight="1" x14ac:dyDescent="0.25">
      <c r="A22519" s="1"/>
      <c r="B22519" s="1"/>
      <c r="C22519" s="1"/>
      <c r="D22519" s="1"/>
      <c r="E22519" s="1"/>
      <c r="F22519" s="1"/>
      <c r="G22519" s="85" t="s">
        <v>4005</v>
      </c>
      <c r="H22519" s="85"/>
      <c r="I22519" s="85"/>
      <c r="J22519" s="85"/>
      <c r="K22519" s="36">
        <f>SUM(K22518:K22518)</f>
        <v>22.527200000000001</v>
      </c>
    </row>
    <row r="22520" spans="1:11" ht="15" customHeight="1" x14ac:dyDescent="0.25">
      <c r="A22520" s="9"/>
      <c r="B22520" s="9"/>
      <c r="C22520" s="9"/>
      <c r="D22520" s="9"/>
      <c r="E22520" s="9"/>
      <c r="F22520" s="9"/>
      <c r="G22520" s="92" t="s">
        <v>4006</v>
      </c>
      <c r="H22520" s="92"/>
      <c r="I22520" s="92"/>
      <c r="J22520" s="92"/>
      <c r="K22520" s="33">
        <f>SUM(K22516,K22519)</f>
        <v>1143.0661</v>
      </c>
    </row>
    <row r="22521" spans="1:11" ht="15" customHeight="1" x14ac:dyDescent="0.25">
      <c r="A22521" s="9"/>
      <c r="B22521" s="9"/>
      <c r="C22521" s="9"/>
      <c r="D22521" s="9"/>
      <c r="E22521" s="9"/>
      <c r="F22521" s="9"/>
      <c r="G22521" s="92" t="s">
        <v>4007</v>
      </c>
      <c r="H22521" s="92"/>
      <c r="I22521" s="92"/>
      <c r="J22521" s="92"/>
      <c r="K22521" s="37">
        <v>113.18</v>
      </c>
    </row>
    <row r="22522" spans="1:11" ht="15" customHeight="1" x14ac:dyDescent="0.25">
      <c r="A22522" s="9"/>
      <c r="B22522" s="9"/>
      <c r="C22522" s="9"/>
      <c r="D22522" s="9"/>
      <c r="E22522" s="9"/>
      <c r="F22522" s="9"/>
      <c r="G22522" s="92" t="s">
        <v>4008</v>
      </c>
      <c r="H22522" s="92"/>
      <c r="I22522" s="92"/>
      <c r="J22522" s="92"/>
      <c r="K22522" s="33">
        <f>ROUND(K22520/K22521,4)</f>
        <v>10.099500000000001</v>
      </c>
    </row>
    <row r="22523" spans="1:11" ht="15" customHeight="1" x14ac:dyDescent="0.25">
      <c r="A22523" s="9"/>
      <c r="B22523" s="9"/>
      <c r="C22523" s="9"/>
      <c r="D22523" s="9"/>
      <c r="E22523" s="9"/>
      <c r="F22523" s="9"/>
      <c r="G22523" s="92" t="s">
        <v>4009</v>
      </c>
      <c r="H22523" s="92"/>
      <c r="I22523" s="92"/>
      <c r="J22523" s="92"/>
      <c r="K22523" s="33">
        <f>ROUND(K22522*0.00746,4)</f>
        <v>7.5300000000000006E-2</v>
      </c>
    </row>
    <row r="22524" spans="1:11" ht="20.100000000000001" customHeight="1" x14ac:dyDescent="0.25">
      <c r="A22524" s="106" t="s">
        <v>4010</v>
      </c>
      <c r="B22524" s="106"/>
      <c r="C22524" s="106"/>
      <c r="D22524" s="106"/>
      <c r="E22524" s="106"/>
      <c r="F22524" s="2" t="s">
        <v>4</v>
      </c>
      <c r="G22524" s="87" t="s">
        <v>4001</v>
      </c>
      <c r="H22524" s="87"/>
      <c r="I22524" s="87" t="s">
        <v>3895</v>
      </c>
      <c r="J22524" s="87"/>
      <c r="K22524" s="2" t="s">
        <v>4011</v>
      </c>
    </row>
    <row r="22525" spans="1:11" ht="15" customHeight="1" x14ac:dyDescent="0.25">
      <c r="A22525" s="6" t="s">
        <v>4012</v>
      </c>
      <c r="B22525" s="104" t="s">
        <v>4013</v>
      </c>
      <c r="C22525" s="104"/>
      <c r="D22525" s="104"/>
      <c r="E22525" s="104"/>
      <c r="F22525" s="6" t="s">
        <v>77</v>
      </c>
      <c r="G22525" s="113">
        <v>1</v>
      </c>
      <c r="H22525" s="113"/>
      <c r="I22525" s="105">
        <v>195.03</v>
      </c>
      <c r="J22525" s="105"/>
      <c r="K22525" s="33">
        <f>ROUND(ROUND(G22525,5)*I22525,4)</f>
        <v>195.03</v>
      </c>
    </row>
    <row r="22526" spans="1:11" ht="15" customHeight="1" x14ac:dyDescent="0.25">
      <c r="A22526" s="1"/>
      <c r="B22526" s="1"/>
      <c r="C22526" s="1"/>
      <c r="D22526" s="1"/>
      <c r="E22526" s="1"/>
      <c r="F22526" s="1"/>
      <c r="G22526" s="85" t="s">
        <v>4014</v>
      </c>
      <c r="H22526" s="85"/>
      <c r="I22526" s="85"/>
      <c r="J22526" s="85"/>
      <c r="K22526" s="34">
        <f>SUM(K22525:K22525)</f>
        <v>195.03</v>
      </c>
    </row>
    <row r="22527" spans="1:11" ht="15" customHeight="1" x14ac:dyDescent="0.25">
      <c r="A22527" s="106" t="s">
        <v>4015</v>
      </c>
      <c r="B22527" s="106"/>
      <c r="C22527" s="106"/>
      <c r="D22527" s="23" t="s">
        <v>4016</v>
      </c>
      <c r="E22527" s="94" t="s">
        <v>4017</v>
      </c>
      <c r="F22527" s="94"/>
      <c r="G22527" s="94" t="s">
        <v>4001</v>
      </c>
      <c r="H22527" s="94"/>
      <c r="I22527" s="94" t="s">
        <v>3895</v>
      </c>
      <c r="J22527" s="94"/>
      <c r="K22527" s="23" t="s">
        <v>4011</v>
      </c>
    </row>
    <row r="22528" spans="1:11" ht="20.100000000000001" customHeight="1" x14ac:dyDescent="0.25">
      <c r="A22528" s="38" t="s">
        <v>4012</v>
      </c>
      <c r="B22528" s="109" t="s">
        <v>4018</v>
      </c>
      <c r="C22528" s="109"/>
      <c r="D22528" s="38" t="s">
        <v>4019</v>
      </c>
      <c r="E22528" s="110" t="s">
        <v>4020</v>
      </c>
      <c r="F22528" s="110"/>
      <c r="G22528" s="111">
        <v>2.2000000000000002</v>
      </c>
      <c r="H22528" s="111"/>
      <c r="I22528" s="112">
        <v>3.47</v>
      </c>
      <c r="J22528" s="112"/>
      <c r="K22528" s="41">
        <f>ROUND(ROUND(G22528,5)*I22528,4)</f>
        <v>7.6340000000000003</v>
      </c>
    </row>
    <row r="22529" spans="1:11" ht="15" customHeight="1" x14ac:dyDescent="0.25">
      <c r="A22529" s="1"/>
      <c r="B22529" s="1"/>
      <c r="C22529" s="1"/>
      <c r="D22529" s="1"/>
      <c r="E22529" s="1"/>
      <c r="F22529" s="1"/>
      <c r="G22529" s="85" t="s">
        <v>4021</v>
      </c>
      <c r="H22529" s="85"/>
      <c r="I22529" s="85"/>
      <c r="J22529" s="85"/>
      <c r="K22529" s="33">
        <f>SUM(K22528:K22528)</f>
        <v>7.6340000000000003</v>
      </c>
    </row>
    <row r="22530" spans="1:11" ht="12.95" customHeight="1" x14ac:dyDescent="0.25">
      <c r="A22530" s="106" t="s">
        <v>4022</v>
      </c>
      <c r="B22530" s="106"/>
      <c r="C22530" s="94" t="s">
        <v>4023</v>
      </c>
      <c r="D22530" s="94" t="s">
        <v>5</v>
      </c>
      <c r="E22530" s="94" t="s">
        <v>4024</v>
      </c>
      <c r="F22530" s="94"/>
      <c r="G22530" s="94" t="s">
        <v>4025</v>
      </c>
      <c r="H22530" s="94"/>
      <c r="I22530" s="94" t="s">
        <v>2086</v>
      </c>
      <c r="J22530" s="94"/>
      <c r="K22530" s="94" t="s">
        <v>4011</v>
      </c>
    </row>
    <row r="22531" spans="1:11" ht="12" customHeight="1" x14ac:dyDescent="0.25">
      <c r="A22531" s="106"/>
      <c r="B22531" s="106"/>
      <c r="C22531" s="94"/>
      <c r="D22531" s="94"/>
      <c r="E22531" s="23" t="s">
        <v>2092</v>
      </c>
      <c r="F22531" s="23" t="s">
        <v>4026</v>
      </c>
      <c r="G22531" s="23" t="s">
        <v>2092</v>
      </c>
      <c r="H22531" s="23" t="s">
        <v>4026</v>
      </c>
      <c r="I22531" s="23" t="s">
        <v>2092</v>
      </c>
      <c r="J22531" s="23" t="s">
        <v>4026</v>
      </c>
      <c r="K22531" s="94"/>
    </row>
    <row r="22532" spans="1:11" ht="27.95" customHeight="1" x14ac:dyDescent="0.25">
      <c r="A22532" s="38" t="s">
        <v>4012</v>
      </c>
      <c r="B22532" s="39" t="s">
        <v>4018</v>
      </c>
      <c r="C22532" s="38" t="s">
        <v>4027</v>
      </c>
      <c r="D22532" s="40">
        <v>2.2000000000000002</v>
      </c>
      <c r="E22532" s="42">
        <v>0</v>
      </c>
      <c r="F22532" s="43">
        <v>1.25</v>
      </c>
      <c r="G22532" s="42">
        <v>0</v>
      </c>
      <c r="H22532" s="43">
        <v>1</v>
      </c>
      <c r="I22532" s="42">
        <v>0</v>
      </c>
      <c r="J22532" s="43">
        <v>0.82</v>
      </c>
      <c r="K22532" s="41">
        <f>ROUND(D22532*(ROUND(E22532*F22532,4)+ROUND(G22532*H22532,4)+ROUND(I22532*J22532,4)),4)</f>
        <v>0</v>
      </c>
    </row>
    <row r="22533" spans="1:11" ht="15" customHeight="1" x14ac:dyDescent="0.25">
      <c r="A22533" s="1"/>
      <c r="B22533" s="1"/>
      <c r="C22533" s="1"/>
      <c r="D22533" s="1"/>
      <c r="E22533" s="1"/>
      <c r="F22533" s="1"/>
      <c r="G22533" s="85" t="s">
        <v>4028</v>
      </c>
      <c r="H22533" s="85"/>
      <c r="I22533" s="85"/>
      <c r="J22533" s="85"/>
      <c r="K22533" s="33">
        <f>SUM(K22531:K22532)</f>
        <v>0</v>
      </c>
    </row>
    <row r="22534" spans="1:11" ht="15" customHeight="1" x14ac:dyDescent="0.25">
      <c r="A22534" s="9"/>
      <c r="B22534" s="9"/>
      <c r="C22534" s="9"/>
      <c r="D22534" s="9"/>
      <c r="E22534" s="9"/>
      <c r="F22534" s="9"/>
      <c r="G22534" s="92" t="s">
        <v>4029</v>
      </c>
      <c r="H22534" s="92"/>
      <c r="I22534" s="92"/>
      <c r="J22534" s="92"/>
      <c r="K22534" s="33">
        <f>SUM(K22522,K22523,K22526,K22529,K22533)</f>
        <v>212.83879999999999</v>
      </c>
    </row>
    <row r="22535" spans="1:11" ht="15" customHeight="1" x14ac:dyDescent="0.25">
      <c r="A22535" s="9"/>
      <c r="B22535" s="9"/>
      <c r="C22535" s="9"/>
      <c r="D22535" s="9"/>
      <c r="E22535" s="9"/>
      <c r="F22535" s="9"/>
      <c r="G22535" s="92" t="s">
        <v>3913</v>
      </c>
      <c r="H22535" s="92"/>
      <c r="I22535" s="92"/>
      <c r="J22535" s="92"/>
      <c r="K22535" s="29">
        <f>ROUND(SUM(K22534),2)</f>
        <v>212.84</v>
      </c>
    </row>
    <row r="22536" spans="1:11" ht="9.9499999999999993" customHeight="1" x14ac:dyDescent="0.25">
      <c r="A22536" s="9"/>
      <c r="B22536" s="9"/>
      <c r="C22536" s="9"/>
      <c r="D22536" s="9"/>
      <c r="E22536" s="9"/>
      <c r="F22536" s="9"/>
      <c r="G22536" s="100"/>
      <c r="H22536" s="100"/>
      <c r="I22536" s="100"/>
      <c r="J22536" s="100"/>
      <c r="K22536" s="100"/>
    </row>
    <row r="22537" spans="1:11" ht="20.100000000000001" customHeight="1" x14ac:dyDescent="0.25">
      <c r="A22537" s="99" t="s">
        <v>3860</v>
      </c>
      <c r="B22537" s="99"/>
      <c r="C22537" s="99"/>
      <c r="D22537" s="99"/>
      <c r="E22537" s="99"/>
      <c r="F22537" s="99"/>
      <c r="G22537" s="99"/>
      <c r="H22537" s="99"/>
      <c r="I22537" s="99"/>
      <c r="J22537" s="99"/>
      <c r="K22537" s="99"/>
    </row>
    <row r="22538" spans="1:11" ht="15" customHeight="1" x14ac:dyDescent="0.25">
      <c r="A22538" s="93" t="s">
        <v>3916</v>
      </c>
      <c r="B22538" s="93"/>
      <c r="C22538" s="93"/>
      <c r="D22538" s="94" t="s">
        <v>3</v>
      </c>
      <c r="E22538" s="94"/>
      <c r="F22538" s="23" t="s">
        <v>4</v>
      </c>
      <c r="G22538" s="94" t="s">
        <v>3894</v>
      </c>
      <c r="H22538" s="94"/>
      <c r="I22538" s="94" t="s">
        <v>3895</v>
      </c>
      <c r="J22538" s="94"/>
      <c r="K22538" s="23" t="s">
        <v>3896</v>
      </c>
    </row>
    <row r="22539" spans="1:11" ht="45.95" customHeight="1" x14ac:dyDescent="0.25">
      <c r="A22539" s="24" t="s">
        <v>3934</v>
      </c>
      <c r="B22539" s="95" t="s">
        <v>3935</v>
      </c>
      <c r="C22539" s="95"/>
      <c r="D22539" s="96" t="s">
        <v>20</v>
      </c>
      <c r="E22539" s="96"/>
      <c r="F22539" s="24" t="s">
        <v>3936</v>
      </c>
      <c r="G22539" s="97">
        <v>2.5891999999999998E-3</v>
      </c>
      <c r="H22539" s="97"/>
      <c r="I22539" s="98">
        <v>76.52</v>
      </c>
      <c r="J22539" s="98"/>
      <c r="K22539" s="27">
        <f t="shared" ref="K22539:K22544" si="174">TRUNC(TRUNC(G22539,8)*I22539,2)</f>
        <v>0.19</v>
      </c>
    </row>
    <row r="22540" spans="1:11" ht="45.95" customHeight="1" x14ac:dyDescent="0.25">
      <c r="A22540" s="24" t="s">
        <v>28</v>
      </c>
      <c r="B22540" s="95" t="s">
        <v>29</v>
      </c>
      <c r="C22540" s="95"/>
      <c r="D22540" s="96" t="s">
        <v>20</v>
      </c>
      <c r="E22540" s="96"/>
      <c r="F22540" s="24" t="s">
        <v>30</v>
      </c>
      <c r="G22540" s="97">
        <v>1.0702000000000001E-3</v>
      </c>
      <c r="H22540" s="97"/>
      <c r="I22540" s="98">
        <v>322.67</v>
      </c>
      <c r="J22540" s="98"/>
      <c r="K22540" s="27">
        <f t="shared" si="174"/>
        <v>0.34</v>
      </c>
    </row>
    <row r="22541" spans="1:11" ht="29.1" customHeight="1" x14ac:dyDescent="0.25">
      <c r="A22541" s="24" t="s">
        <v>4030</v>
      </c>
      <c r="B22541" s="95" t="s">
        <v>4031</v>
      </c>
      <c r="C22541" s="95"/>
      <c r="D22541" s="96" t="s">
        <v>20</v>
      </c>
      <c r="E22541" s="96"/>
      <c r="F22541" s="24" t="s">
        <v>3936</v>
      </c>
      <c r="G22541" s="97">
        <v>3.3568999999999999E-3</v>
      </c>
      <c r="H22541" s="97"/>
      <c r="I22541" s="98">
        <v>105.44</v>
      </c>
      <c r="J22541" s="98"/>
      <c r="K22541" s="27">
        <f t="shared" si="174"/>
        <v>0.35</v>
      </c>
    </row>
    <row r="22542" spans="1:11" ht="29.1" customHeight="1" x14ac:dyDescent="0.25">
      <c r="A22542" s="24" t="s">
        <v>4032</v>
      </c>
      <c r="B22542" s="95" t="s">
        <v>4033</v>
      </c>
      <c r="C22542" s="95"/>
      <c r="D22542" s="96" t="s">
        <v>20</v>
      </c>
      <c r="E22542" s="96"/>
      <c r="F22542" s="24" t="s">
        <v>30</v>
      </c>
      <c r="G22542" s="97">
        <v>3.0249999999999998E-4</v>
      </c>
      <c r="H22542" s="97"/>
      <c r="I22542" s="98">
        <v>265.02</v>
      </c>
      <c r="J22542" s="98"/>
      <c r="K22542" s="27">
        <f t="shared" si="174"/>
        <v>0.08</v>
      </c>
    </row>
    <row r="22543" spans="1:11" ht="38.1" customHeight="1" x14ac:dyDescent="0.25">
      <c r="A22543" s="24" t="s">
        <v>4034</v>
      </c>
      <c r="B22543" s="95" t="s">
        <v>4035</v>
      </c>
      <c r="C22543" s="95"/>
      <c r="D22543" s="96" t="s">
        <v>20</v>
      </c>
      <c r="E22543" s="96"/>
      <c r="F22543" s="24" t="s">
        <v>3936</v>
      </c>
      <c r="G22543" s="97">
        <v>2.9082999999999999E-3</v>
      </c>
      <c r="H22543" s="97"/>
      <c r="I22543" s="98">
        <v>94.54</v>
      </c>
      <c r="J22543" s="98"/>
      <c r="K22543" s="27">
        <f t="shared" si="174"/>
        <v>0.27</v>
      </c>
    </row>
    <row r="22544" spans="1:11" ht="38.1" customHeight="1" x14ac:dyDescent="0.25">
      <c r="A22544" s="24" t="s">
        <v>4036</v>
      </c>
      <c r="B22544" s="95" t="s">
        <v>4037</v>
      </c>
      <c r="C22544" s="95"/>
      <c r="D22544" s="96" t="s">
        <v>20</v>
      </c>
      <c r="E22544" s="96"/>
      <c r="F22544" s="24" t="s">
        <v>30</v>
      </c>
      <c r="G22544" s="97">
        <v>7.5109999999999999E-4</v>
      </c>
      <c r="H22544" s="97"/>
      <c r="I22544" s="98">
        <v>225.43</v>
      </c>
      <c r="J22544" s="98"/>
      <c r="K22544" s="27">
        <f t="shared" si="174"/>
        <v>0.16</v>
      </c>
    </row>
    <row r="22545" spans="1:11" ht="18" customHeight="1" x14ac:dyDescent="0.25">
      <c r="A22545" s="9"/>
      <c r="B22545" s="9"/>
      <c r="C22545" s="9"/>
      <c r="D22545" s="9"/>
      <c r="E22545" s="9"/>
      <c r="F22545" s="9"/>
      <c r="G22545" s="91" t="s">
        <v>3919</v>
      </c>
      <c r="H22545" s="91"/>
      <c r="I22545" s="91"/>
      <c r="J22545" s="91"/>
      <c r="K22545" s="28">
        <f>SUM(K22539:K22544)</f>
        <v>1.39</v>
      </c>
    </row>
    <row r="22546" spans="1:11" ht="15" customHeight="1" x14ac:dyDescent="0.25">
      <c r="A22546" s="93" t="s">
        <v>3907</v>
      </c>
      <c r="B22546" s="93"/>
      <c r="C22546" s="93"/>
      <c r="D22546" s="94" t="s">
        <v>3</v>
      </c>
      <c r="E22546" s="94"/>
      <c r="F22546" s="23" t="s">
        <v>4</v>
      </c>
      <c r="G22546" s="94" t="s">
        <v>3894</v>
      </c>
      <c r="H22546" s="94"/>
      <c r="I22546" s="94" t="s">
        <v>3895</v>
      </c>
      <c r="J22546" s="94"/>
      <c r="K22546" s="23" t="s">
        <v>3896</v>
      </c>
    </row>
    <row r="22547" spans="1:11" ht="15" customHeight="1" x14ac:dyDescent="0.25">
      <c r="A22547" s="24" t="s">
        <v>3910</v>
      </c>
      <c r="B22547" s="95" t="s">
        <v>3911</v>
      </c>
      <c r="C22547" s="95"/>
      <c r="D22547" s="96" t="s">
        <v>20</v>
      </c>
      <c r="E22547" s="96"/>
      <c r="F22547" s="24" t="s">
        <v>2056</v>
      </c>
      <c r="G22547" s="97">
        <v>3.6592999999999999E-3</v>
      </c>
      <c r="H22547" s="97"/>
      <c r="I22547" s="98">
        <v>24.94</v>
      </c>
      <c r="J22547" s="98"/>
      <c r="K22547" s="27">
        <f>TRUNC(TRUNC(G22547,8)*I22547,2)</f>
        <v>0.09</v>
      </c>
    </row>
    <row r="22548" spans="1:11" ht="18" customHeight="1" x14ac:dyDescent="0.25">
      <c r="A22548" s="9"/>
      <c r="B22548" s="9"/>
      <c r="C22548" s="9"/>
      <c r="D22548" s="9"/>
      <c r="E22548" s="9"/>
      <c r="F22548" s="9"/>
      <c r="G22548" s="91" t="s">
        <v>3912</v>
      </c>
      <c r="H22548" s="91"/>
      <c r="I22548" s="91"/>
      <c r="J22548" s="91"/>
      <c r="K22548" s="28">
        <f>SUM(K22547:K22547)</f>
        <v>0.09</v>
      </c>
    </row>
    <row r="22549" spans="1:11" ht="15" customHeight="1" x14ac:dyDescent="0.25">
      <c r="A22549" s="9"/>
      <c r="B22549" s="9"/>
      <c r="C22549" s="9"/>
      <c r="D22549" s="9"/>
      <c r="E22549" s="9"/>
      <c r="F22549" s="9"/>
      <c r="G22549" s="92" t="s">
        <v>3913</v>
      </c>
      <c r="H22549" s="92"/>
      <c r="I22549" s="92"/>
      <c r="J22549" s="92"/>
      <c r="K22549" s="29">
        <f>ROUND(SUM(K22545,K22548),2)</f>
        <v>1.48</v>
      </c>
    </row>
    <row r="22550" spans="1:11" ht="9.9499999999999993" customHeight="1" x14ac:dyDescent="0.25">
      <c r="A22550" s="9"/>
      <c r="B22550" s="9"/>
      <c r="C22550" s="9"/>
      <c r="D22550" s="9"/>
      <c r="E22550" s="9"/>
      <c r="F22550" s="9"/>
      <c r="G22550" s="100"/>
      <c r="H22550" s="100"/>
      <c r="I22550" s="100"/>
      <c r="J22550" s="100"/>
      <c r="K22550" s="100"/>
    </row>
    <row r="22551" spans="1:11" ht="20.100000000000001" customHeight="1" x14ac:dyDescent="0.25">
      <c r="A22551" s="99" t="s">
        <v>3861</v>
      </c>
      <c r="B22551" s="99"/>
      <c r="C22551" s="99"/>
      <c r="D22551" s="99"/>
      <c r="E22551" s="99"/>
      <c r="F22551" s="99"/>
      <c r="G22551" s="99"/>
      <c r="H22551" s="99"/>
      <c r="I22551" s="99"/>
      <c r="J22551" s="99"/>
      <c r="K22551" s="99"/>
    </row>
    <row r="22552" spans="1:11" ht="15" customHeight="1" x14ac:dyDescent="0.25">
      <c r="A22552" s="93" t="s">
        <v>3893</v>
      </c>
      <c r="B22552" s="93"/>
      <c r="C22552" s="93"/>
      <c r="D22552" s="94" t="s">
        <v>3</v>
      </c>
      <c r="E22552" s="94"/>
      <c r="F22552" s="23" t="s">
        <v>4</v>
      </c>
      <c r="G22552" s="94" t="s">
        <v>3894</v>
      </c>
      <c r="H22552" s="94"/>
      <c r="I22552" s="94" t="s">
        <v>3895</v>
      </c>
      <c r="J22552" s="94"/>
      <c r="K22552" s="23" t="s">
        <v>3896</v>
      </c>
    </row>
    <row r="22553" spans="1:11" ht="21" customHeight="1" x14ac:dyDescent="0.25">
      <c r="A22553" s="24" t="s">
        <v>4038</v>
      </c>
      <c r="B22553" s="95" t="s">
        <v>4039</v>
      </c>
      <c r="C22553" s="95"/>
      <c r="D22553" s="96" t="s">
        <v>20</v>
      </c>
      <c r="E22553" s="96"/>
      <c r="F22553" s="24" t="s">
        <v>34</v>
      </c>
      <c r="G22553" s="97">
        <v>6.6E-3</v>
      </c>
      <c r="H22553" s="97"/>
      <c r="I22553" s="98">
        <v>210.23</v>
      </c>
      <c r="J22553" s="98"/>
      <c r="K22553" s="27">
        <f>TRUNC(TRUNC(G22553,8)*I22553,2)</f>
        <v>1.38</v>
      </c>
    </row>
    <row r="22554" spans="1:11" ht="21" customHeight="1" x14ac:dyDescent="0.25">
      <c r="A22554" s="24" t="s">
        <v>4040</v>
      </c>
      <c r="B22554" s="95" t="s">
        <v>4041</v>
      </c>
      <c r="C22554" s="95"/>
      <c r="D22554" s="96" t="s">
        <v>20</v>
      </c>
      <c r="E22554" s="96"/>
      <c r="F22554" s="24" t="s">
        <v>84</v>
      </c>
      <c r="G22554" s="97">
        <v>1.0049999999999999</v>
      </c>
      <c r="H22554" s="97"/>
      <c r="I22554" s="98">
        <v>32.369999999999997</v>
      </c>
      <c r="J22554" s="98"/>
      <c r="K22554" s="27">
        <f>TRUNC(TRUNC(G22554,8)*I22554,2)</f>
        <v>32.53</v>
      </c>
    </row>
    <row r="22555" spans="1:11" ht="15" customHeight="1" x14ac:dyDescent="0.25">
      <c r="A22555" s="9"/>
      <c r="B22555" s="9"/>
      <c r="C22555" s="9"/>
      <c r="D22555" s="9"/>
      <c r="E22555" s="9"/>
      <c r="F22555" s="9"/>
      <c r="G22555" s="91" t="s">
        <v>3906</v>
      </c>
      <c r="H22555" s="91"/>
      <c r="I22555" s="91"/>
      <c r="J22555" s="91"/>
      <c r="K22555" s="28">
        <f>SUM(K22553:K22554)</f>
        <v>33.910000000000004</v>
      </c>
    </row>
    <row r="22556" spans="1:11" ht="15" customHeight="1" x14ac:dyDescent="0.25">
      <c r="A22556" s="93" t="s">
        <v>3907</v>
      </c>
      <c r="B22556" s="93"/>
      <c r="C22556" s="93"/>
      <c r="D22556" s="94" t="s">
        <v>3</v>
      </c>
      <c r="E22556" s="94"/>
      <c r="F22556" s="23" t="s">
        <v>4</v>
      </c>
      <c r="G22556" s="94" t="s">
        <v>3894</v>
      </c>
      <c r="H22556" s="94"/>
      <c r="I22556" s="94" t="s">
        <v>3895</v>
      </c>
      <c r="J22556" s="94"/>
      <c r="K22556" s="23" t="s">
        <v>3896</v>
      </c>
    </row>
    <row r="22557" spans="1:11" ht="15" customHeight="1" x14ac:dyDescent="0.25">
      <c r="A22557" s="24" t="s">
        <v>3971</v>
      </c>
      <c r="B22557" s="95" t="s">
        <v>3972</v>
      </c>
      <c r="C22557" s="95"/>
      <c r="D22557" s="96" t="s">
        <v>20</v>
      </c>
      <c r="E22557" s="96"/>
      <c r="F22557" s="24" t="s">
        <v>2056</v>
      </c>
      <c r="G22557" s="97">
        <v>0.2296</v>
      </c>
      <c r="H22557" s="97"/>
      <c r="I22557" s="98">
        <v>32.69</v>
      </c>
      <c r="J22557" s="98"/>
      <c r="K22557" s="27">
        <f>TRUNC(TRUNC(G22557,8)*I22557,2)</f>
        <v>7.5</v>
      </c>
    </row>
    <row r="22558" spans="1:11" ht="15" customHeight="1" x14ac:dyDescent="0.25">
      <c r="A22558" s="24" t="s">
        <v>3910</v>
      </c>
      <c r="B22558" s="95" t="s">
        <v>3911</v>
      </c>
      <c r="C22558" s="95"/>
      <c r="D22558" s="96" t="s">
        <v>20</v>
      </c>
      <c r="E22558" s="96"/>
      <c r="F22558" s="24" t="s">
        <v>2056</v>
      </c>
      <c r="G22558" s="97">
        <v>0.2296</v>
      </c>
      <c r="H22558" s="97"/>
      <c r="I22558" s="98">
        <v>24.94</v>
      </c>
      <c r="J22558" s="98"/>
      <c r="K22558" s="27">
        <f>TRUNC(TRUNC(G22558,8)*I22558,2)</f>
        <v>5.72</v>
      </c>
    </row>
    <row r="22559" spans="1:11" ht="18" customHeight="1" x14ac:dyDescent="0.25">
      <c r="A22559" s="9"/>
      <c r="B22559" s="9"/>
      <c r="C22559" s="9"/>
      <c r="D22559" s="9"/>
      <c r="E22559" s="9"/>
      <c r="F22559" s="9"/>
      <c r="G22559" s="91" t="s">
        <v>3912</v>
      </c>
      <c r="H22559" s="91"/>
      <c r="I22559" s="91"/>
      <c r="J22559" s="91"/>
      <c r="K22559" s="28">
        <f>SUM(K22557:K22558)</f>
        <v>13.219999999999999</v>
      </c>
    </row>
    <row r="22560" spans="1:11" ht="15" customHeight="1" x14ac:dyDescent="0.25">
      <c r="A22560" s="93" t="s">
        <v>3922</v>
      </c>
      <c r="B22560" s="93"/>
      <c r="C22560" s="93"/>
      <c r="D22560" s="94" t="s">
        <v>3</v>
      </c>
      <c r="E22560" s="94"/>
      <c r="F22560" s="23" t="s">
        <v>4</v>
      </c>
      <c r="G22560" s="94" t="s">
        <v>3894</v>
      </c>
      <c r="H22560" s="94"/>
      <c r="I22560" s="94" t="s">
        <v>3895</v>
      </c>
      <c r="J22560" s="94"/>
      <c r="K22560" s="23" t="s">
        <v>3896</v>
      </c>
    </row>
    <row r="22561" spans="1:11" ht="21" customHeight="1" x14ac:dyDescent="0.25">
      <c r="A22561" s="24" t="s">
        <v>4042</v>
      </c>
      <c r="B22561" s="95" t="s">
        <v>4043</v>
      </c>
      <c r="C22561" s="95"/>
      <c r="D22561" s="96" t="s">
        <v>20</v>
      </c>
      <c r="E22561" s="96"/>
      <c r="F22561" s="24" t="s">
        <v>34</v>
      </c>
      <c r="G22561" s="97">
        <v>1.8E-3</v>
      </c>
      <c r="H22561" s="97"/>
      <c r="I22561" s="98">
        <v>767.08</v>
      </c>
      <c r="J22561" s="98"/>
      <c r="K22561" s="27">
        <f>TRUNC(TRUNC(G22561,8)*I22561,2)</f>
        <v>1.38</v>
      </c>
    </row>
    <row r="22562" spans="1:11" ht="15" customHeight="1" x14ac:dyDescent="0.25">
      <c r="A22562" s="9"/>
      <c r="B22562" s="9"/>
      <c r="C22562" s="9"/>
      <c r="D22562" s="9"/>
      <c r="E22562" s="9"/>
      <c r="F22562" s="9"/>
      <c r="G22562" s="91" t="s">
        <v>3933</v>
      </c>
      <c r="H22562" s="91"/>
      <c r="I22562" s="91"/>
      <c r="J22562" s="91"/>
      <c r="K22562" s="28">
        <f>SUM(K22561:K22561)</f>
        <v>1.38</v>
      </c>
    </row>
    <row r="22563" spans="1:11" ht="15" customHeight="1" x14ac:dyDescent="0.25">
      <c r="A22563" s="9"/>
      <c r="B22563" s="9"/>
      <c r="C22563" s="9"/>
      <c r="D22563" s="9"/>
      <c r="E22563" s="9"/>
      <c r="F22563" s="9"/>
      <c r="G22563" s="92" t="s">
        <v>3913</v>
      </c>
      <c r="H22563" s="92"/>
      <c r="I22563" s="92"/>
      <c r="J22563" s="92"/>
      <c r="K22563" s="29">
        <f>ROUND(SUM(K22555,K22559,K22562),2)</f>
        <v>48.51</v>
      </c>
    </row>
    <row r="22564" spans="1:11" ht="9.9499999999999993" customHeight="1" x14ac:dyDescent="0.25">
      <c r="A22564" s="9"/>
      <c r="B22564" s="9"/>
      <c r="C22564" s="9"/>
      <c r="D22564" s="9"/>
      <c r="E22564" s="9"/>
      <c r="F22564" s="9"/>
      <c r="G22564" s="100"/>
      <c r="H22564" s="100"/>
      <c r="I22564" s="100"/>
      <c r="J22564" s="100"/>
      <c r="K22564" s="100"/>
    </row>
    <row r="22565" spans="1:11" ht="20.100000000000001" customHeight="1" x14ac:dyDescent="0.25">
      <c r="A22565" s="99" t="s">
        <v>3862</v>
      </c>
      <c r="B22565" s="99"/>
      <c r="C22565" s="99"/>
      <c r="D22565" s="99"/>
      <c r="E22565" s="99"/>
      <c r="F22565" s="99"/>
      <c r="G22565" s="99"/>
      <c r="H22565" s="99"/>
      <c r="I22565" s="99"/>
      <c r="J22565" s="99"/>
      <c r="K22565" s="99"/>
    </row>
    <row r="22566" spans="1:11" ht="15" customHeight="1" x14ac:dyDescent="0.25">
      <c r="A22566" s="93" t="s">
        <v>3893</v>
      </c>
      <c r="B22566" s="93"/>
      <c r="C22566" s="93"/>
      <c r="D22566" s="94" t="s">
        <v>3</v>
      </c>
      <c r="E22566" s="94"/>
      <c r="F22566" s="23" t="s">
        <v>4</v>
      </c>
      <c r="G22566" s="94" t="s">
        <v>3894</v>
      </c>
      <c r="H22566" s="94"/>
      <c r="I22566" s="94" t="s">
        <v>3895</v>
      </c>
      <c r="J22566" s="94"/>
      <c r="K22566" s="23" t="s">
        <v>3896</v>
      </c>
    </row>
    <row r="22567" spans="1:11" ht="15" customHeight="1" x14ac:dyDescent="0.25">
      <c r="A22567" s="24" t="s">
        <v>4044</v>
      </c>
      <c r="B22567" s="95" t="s">
        <v>4045</v>
      </c>
      <c r="C22567" s="95"/>
      <c r="D22567" s="96" t="s">
        <v>20</v>
      </c>
      <c r="E22567" s="96"/>
      <c r="F22567" s="24" t="s">
        <v>3903</v>
      </c>
      <c r="G22567" s="97">
        <v>0.106</v>
      </c>
      <c r="H22567" s="97"/>
      <c r="I22567" s="98">
        <v>2.59</v>
      </c>
      <c r="J22567" s="98"/>
      <c r="K22567" s="27">
        <f>TRUNC(TRUNC(G22567,8)*I22567,2)</f>
        <v>0.27</v>
      </c>
    </row>
    <row r="22568" spans="1:11" ht="15" customHeight="1" x14ac:dyDescent="0.25">
      <c r="A22568" s="9"/>
      <c r="B22568" s="9"/>
      <c r="C22568" s="9"/>
      <c r="D22568" s="9"/>
      <c r="E22568" s="9"/>
      <c r="F22568" s="9"/>
      <c r="G22568" s="91" t="s">
        <v>3906</v>
      </c>
      <c r="H22568" s="91"/>
      <c r="I22568" s="91"/>
      <c r="J22568" s="91"/>
      <c r="K22568" s="28">
        <f>SUM(K22567:K22567)</f>
        <v>0.27</v>
      </c>
    </row>
    <row r="22569" spans="1:11" ht="15" customHeight="1" x14ac:dyDescent="0.25">
      <c r="A22569" s="93" t="s">
        <v>3907</v>
      </c>
      <c r="B22569" s="93"/>
      <c r="C22569" s="93"/>
      <c r="D22569" s="94" t="s">
        <v>3</v>
      </c>
      <c r="E22569" s="94"/>
      <c r="F22569" s="23" t="s">
        <v>4</v>
      </c>
      <c r="G22569" s="94" t="s">
        <v>3894</v>
      </c>
      <c r="H22569" s="94"/>
      <c r="I22569" s="94" t="s">
        <v>3895</v>
      </c>
      <c r="J22569" s="94"/>
      <c r="K22569" s="23" t="s">
        <v>3896</v>
      </c>
    </row>
    <row r="22570" spans="1:11" ht="15" customHeight="1" x14ac:dyDescent="0.25">
      <c r="A22570" s="24" t="s">
        <v>4046</v>
      </c>
      <c r="B22570" s="95" t="s">
        <v>4047</v>
      </c>
      <c r="C22570" s="95"/>
      <c r="D22570" s="96" t="s">
        <v>20</v>
      </c>
      <c r="E22570" s="96"/>
      <c r="F22570" s="24" t="s">
        <v>2056</v>
      </c>
      <c r="G22570" s="97">
        <v>3.6999999999999998E-2</v>
      </c>
      <c r="H22570" s="97"/>
      <c r="I22570" s="98">
        <v>34.35</v>
      </c>
      <c r="J22570" s="98"/>
      <c r="K22570" s="27">
        <f>TRUNC(TRUNC(G22570,8)*I22570,2)</f>
        <v>1.27</v>
      </c>
    </row>
    <row r="22571" spans="1:11" ht="15" customHeight="1" x14ac:dyDescent="0.25">
      <c r="A22571" s="24" t="s">
        <v>3910</v>
      </c>
      <c r="B22571" s="95" t="s">
        <v>3911</v>
      </c>
      <c r="C22571" s="95"/>
      <c r="D22571" s="96" t="s">
        <v>20</v>
      </c>
      <c r="E22571" s="96"/>
      <c r="F22571" s="24" t="s">
        <v>2056</v>
      </c>
      <c r="G22571" s="97">
        <v>1.6E-2</v>
      </c>
      <c r="H22571" s="97"/>
      <c r="I22571" s="98">
        <v>24.94</v>
      </c>
      <c r="J22571" s="98"/>
      <c r="K22571" s="27">
        <f>TRUNC(TRUNC(G22571,8)*I22571,2)</f>
        <v>0.39</v>
      </c>
    </row>
    <row r="22572" spans="1:11" ht="18" customHeight="1" x14ac:dyDescent="0.25">
      <c r="A22572" s="9"/>
      <c r="B22572" s="9"/>
      <c r="C22572" s="9"/>
      <c r="D22572" s="9"/>
      <c r="E22572" s="9"/>
      <c r="F22572" s="9"/>
      <c r="G22572" s="91" t="s">
        <v>3912</v>
      </c>
      <c r="H22572" s="91"/>
      <c r="I22572" s="91"/>
      <c r="J22572" s="91"/>
      <c r="K22572" s="28">
        <f>SUM(K22570:K22571)</f>
        <v>1.6600000000000001</v>
      </c>
    </row>
    <row r="22573" spans="1:11" ht="15" customHeight="1" x14ac:dyDescent="0.25">
      <c r="A22573" s="9"/>
      <c r="B22573" s="9"/>
      <c r="C22573" s="9"/>
      <c r="D22573" s="9"/>
      <c r="E22573" s="9"/>
      <c r="F22573" s="9"/>
      <c r="G22573" s="92" t="s">
        <v>3913</v>
      </c>
      <c r="H22573" s="92"/>
      <c r="I22573" s="92"/>
      <c r="J22573" s="92"/>
      <c r="K22573" s="29">
        <f>ROUND(SUM(K22568,K22572),2)</f>
        <v>1.93</v>
      </c>
    </row>
    <row r="22574" spans="1:11" ht="9.9499999999999993" customHeight="1" x14ac:dyDescent="0.25">
      <c r="A22574" s="9"/>
      <c r="B22574" s="9"/>
      <c r="C22574" s="9"/>
      <c r="D22574" s="9"/>
      <c r="E22574" s="9"/>
      <c r="F22574" s="9"/>
      <c r="G22574" s="100"/>
      <c r="H22574" s="100"/>
      <c r="I22574" s="100"/>
      <c r="J22574" s="100"/>
      <c r="K22574" s="100"/>
    </row>
    <row r="22575" spans="1:11" ht="20.100000000000001" customHeight="1" x14ac:dyDescent="0.25">
      <c r="A22575" s="99" t="s">
        <v>3863</v>
      </c>
      <c r="B22575" s="99"/>
      <c r="C22575" s="99"/>
      <c r="D22575" s="99"/>
      <c r="E22575" s="99"/>
      <c r="F22575" s="99"/>
      <c r="G22575" s="99"/>
      <c r="H22575" s="99"/>
      <c r="I22575" s="99"/>
      <c r="J22575" s="99"/>
      <c r="K22575" s="99"/>
    </row>
    <row r="22576" spans="1:11" ht="15" customHeight="1" x14ac:dyDescent="0.25">
      <c r="A22576" s="93" t="s">
        <v>3916</v>
      </c>
      <c r="B22576" s="93"/>
      <c r="C22576" s="93"/>
      <c r="D22576" s="94" t="s">
        <v>3</v>
      </c>
      <c r="E22576" s="94"/>
      <c r="F22576" s="23" t="s">
        <v>4</v>
      </c>
      <c r="G22576" s="94" t="s">
        <v>3894</v>
      </c>
      <c r="H22576" s="94"/>
      <c r="I22576" s="94" t="s">
        <v>3895</v>
      </c>
      <c r="J22576" s="94"/>
      <c r="K22576" s="23" t="s">
        <v>3896</v>
      </c>
    </row>
    <row r="22577" spans="1:11" ht="29.1" customHeight="1" x14ac:dyDescent="0.25">
      <c r="A22577" s="24" t="s">
        <v>3963</v>
      </c>
      <c r="B22577" s="95" t="s">
        <v>3964</v>
      </c>
      <c r="C22577" s="95"/>
      <c r="D22577" s="96" t="s">
        <v>20</v>
      </c>
      <c r="E22577" s="96"/>
      <c r="F22577" s="24" t="s">
        <v>3936</v>
      </c>
      <c r="G22577" s="97">
        <v>5.2258833999999998</v>
      </c>
      <c r="H22577" s="97"/>
      <c r="I22577" s="98">
        <v>8.9</v>
      </c>
      <c r="J22577" s="98"/>
      <c r="K22577" s="27">
        <f>TRUNC(TRUNC(G22577,8)*I22577,2)</f>
        <v>46.51</v>
      </c>
    </row>
    <row r="22578" spans="1:11" ht="29.1" customHeight="1" x14ac:dyDescent="0.25">
      <c r="A22578" s="24" t="s">
        <v>3965</v>
      </c>
      <c r="B22578" s="95" t="s">
        <v>3966</v>
      </c>
      <c r="C22578" s="95"/>
      <c r="D22578" s="96" t="s">
        <v>20</v>
      </c>
      <c r="E22578" s="96"/>
      <c r="F22578" s="24" t="s">
        <v>30</v>
      </c>
      <c r="G22578" s="97">
        <v>0.95392160000000004</v>
      </c>
      <c r="H22578" s="97"/>
      <c r="I22578" s="98">
        <v>32.76</v>
      </c>
      <c r="J22578" s="98"/>
      <c r="K22578" s="27">
        <f>TRUNC(TRUNC(G22578,8)*I22578,2)</f>
        <v>31.25</v>
      </c>
    </row>
    <row r="22579" spans="1:11" ht="21" customHeight="1" x14ac:dyDescent="0.25">
      <c r="A22579" s="24" t="s">
        <v>3967</v>
      </c>
      <c r="B22579" s="95" t="s">
        <v>3968</v>
      </c>
      <c r="C22579" s="95"/>
      <c r="D22579" s="96" t="s">
        <v>20</v>
      </c>
      <c r="E22579" s="96"/>
      <c r="F22579" s="24" t="s">
        <v>3936</v>
      </c>
      <c r="G22579" s="97">
        <v>5.2258833999999998</v>
      </c>
      <c r="H22579" s="97"/>
      <c r="I22579" s="98">
        <v>27.59</v>
      </c>
      <c r="J22579" s="98"/>
      <c r="K22579" s="27">
        <f>TRUNC(TRUNC(G22579,8)*I22579,2)</f>
        <v>144.18</v>
      </c>
    </row>
    <row r="22580" spans="1:11" ht="21" customHeight="1" x14ac:dyDescent="0.25">
      <c r="A22580" s="24" t="s">
        <v>3969</v>
      </c>
      <c r="B22580" s="95" t="s">
        <v>3970</v>
      </c>
      <c r="C22580" s="95"/>
      <c r="D22580" s="96" t="s">
        <v>20</v>
      </c>
      <c r="E22580" s="96"/>
      <c r="F22580" s="24" t="s">
        <v>30</v>
      </c>
      <c r="G22580" s="97">
        <v>0.95392160000000004</v>
      </c>
      <c r="H22580" s="97"/>
      <c r="I22580" s="98">
        <v>28.09</v>
      </c>
      <c r="J22580" s="98"/>
      <c r="K22580" s="27">
        <f>TRUNC(TRUNC(G22580,8)*I22580,2)</f>
        <v>26.79</v>
      </c>
    </row>
    <row r="22581" spans="1:11" ht="18" customHeight="1" x14ac:dyDescent="0.25">
      <c r="A22581" s="9"/>
      <c r="B22581" s="9"/>
      <c r="C22581" s="9"/>
      <c r="D22581" s="9"/>
      <c r="E22581" s="9"/>
      <c r="F22581" s="9"/>
      <c r="G22581" s="91" t="s">
        <v>3919</v>
      </c>
      <c r="H22581" s="91"/>
      <c r="I22581" s="91"/>
      <c r="J22581" s="91"/>
      <c r="K22581" s="28">
        <f>SUM(K22577:K22580)</f>
        <v>248.73</v>
      </c>
    </row>
    <row r="22582" spans="1:11" ht="15" customHeight="1" x14ac:dyDescent="0.25">
      <c r="A22582" s="93" t="s">
        <v>3893</v>
      </c>
      <c r="B22582" s="93"/>
      <c r="C22582" s="93"/>
      <c r="D22582" s="94" t="s">
        <v>3</v>
      </c>
      <c r="E22582" s="94"/>
      <c r="F22582" s="23" t="s">
        <v>4</v>
      </c>
      <c r="G22582" s="94" t="s">
        <v>3894</v>
      </c>
      <c r="H22582" s="94"/>
      <c r="I22582" s="94" t="s">
        <v>3895</v>
      </c>
      <c r="J22582" s="94"/>
      <c r="K22582" s="23" t="s">
        <v>3896</v>
      </c>
    </row>
    <row r="22583" spans="1:11" ht="21" customHeight="1" x14ac:dyDescent="0.25">
      <c r="A22583" s="24" t="s">
        <v>4048</v>
      </c>
      <c r="B22583" s="95" t="s">
        <v>4049</v>
      </c>
      <c r="C22583" s="95"/>
      <c r="D22583" s="96" t="s">
        <v>20</v>
      </c>
      <c r="E22583" s="96"/>
      <c r="F22583" s="24" t="s">
        <v>34</v>
      </c>
      <c r="G22583" s="97">
        <v>0.19980000000000001</v>
      </c>
      <c r="H22583" s="97"/>
      <c r="I22583" s="98">
        <v>206.17</v>
      </c>
      <c r="J22583" s="98"/>
      <c r="K22583" s="27">
        <f>TRUNC(TRUNC(G22583,8)*I22583,2)</f>
        <v>41.19</v>
      </c>
    </row>
    <row r="22584" spans="1:11" ht="15" customHeight="1" x14ac:dyDescent="0.25">
      <c r="A22584" s="24" t="s">
        <v>3955</v>
      </c>
      <c r="B22584" s="95" t="s">
        <v>3956</v>
      </c>
      <c r="C22584" s="95"/>
      <c r="D22584" s="96" t="s">
        <v>20</v>
      </c>
      <c r="E22584" s="96"/>
      <c r="F22584" s="24" t="s">
        <v>3903</v>
      </c>
      <c r="G22584" s="97">
        <v>3.6695999999999999E-2</v>
      </c>
      <c r="H22584" s="97"/>
      <c r="I22584" s="98">
        <v>19.37</v>
      </c>
      <c r="J22584" s="98"/>
      <c r="K22584" s="27">
        <f>TRUNC(TRUNC(G22584,8)*I22584,2)</f>
        <v>0.71</v>
      </c>
    </row>
    <row r="22585" spans="1:11" ht="21" customHeight="1" x14ac:dyDescent="0.25">
      <c r="A22585" s="24" t="s">
        <v>4050</v>
      </c>
      <c r="B22585" s="95" t="s">
        <v>4051</v>
      </c>
      <c r="C22585" s="95"/>
      <c r="D22585" s="96" t="s">
        <v>20</v>
      </c>
      <c r="E22585" s="96"/>
      <c r="F22585" s="24" t="s">
        <v>84</v>
      </c>
      <c r="G22585" s="97">
        <v>7.48</v>
      </c>
      <c r="H22585" s="97"/>
      <c r="I22585" s="98">
        <v>3.9</v>
      </c>
      <c r="J22585" s="98"/>
      <c r="K22585" s="27">
        <f>TRUNC(TRUNC(G22585,8)*I22585,2)</f>
        <v>29.17</v>
      </c>
    </row>
    <row r="22586" spans="1:11" ht="15" customHeight="1" x14ac:dyDescent="0.25">
      <c r="A22586" s="9"/>
      <c r="B22586" s="9"/>
      <c r="C22586" s="9"/>
      <c r="D22586" s="9"/>
      <c r="E22586" s="9"/>
      <c r="F22586" s="9"/>
      <c r="G22586" s="91" t="s">
        <v>3906</v>
      </c>
      <c r="H22586" s="91"/>
      <c r="I22586" s="91"/>
      <c r="J22586" s="91"/>
      <c r="K22586" s="28">
        <f>SUM(K22583:K22585)</f>
        <v>71.069999999999993</v>
      </c>
    </row>
    <row r="22587" spans="1:11" ht="15" customHeight="1" x14ac:dyDescent="0.25">
      <c r="A22587" s="93" t="s">
        <v>3907</v>
      </c>
      <c r="B22587" s="93"/>
      <c r="C22587" s="93"/>
      <c r="D22587" s="94" t="s">
        <v>3</v>
      </c>
      <c r="E22587" s="94"/>
      <c r="F22587" s="23" t="s">
        <v>4</v>
      </c>
      <c r="G22587" s="94" t="s">
        <v>3894</v>
      </c>
      <c r="H22587" s="94"/>
      <c r="I22587" s="94" t="s">
        <v>3895</v>
      </c>
      <c r="J22587" s="94"/>
      <c r="K22587" s="23" t="s">
        <v>3896</v>
      </c>
    </row>
    <row r="22588" spans="1:11" ht="15" customHeight="1" x14ac:dyDescent="0.25">
      <c r="A22588" s="24" t="s">
        <v>3971</v>
      </c>
      <c r="B22588" s="95" t="s">
        <v>3972</v>
      </c>
      <c r="C22588" s="95"/>
      <c r="D22588" s="96" t="s">
        <v>20</v>
      </c>
      <c r="E22588" s="96"/>
      <c r="F22588" s="24" t="s">
        <v>2056</v>
      </c>
      <c r="G22588" s="97">
        <v>2.3251949999999999</v>
      </c>
      <c r="H22588" s="97"/>
      <c r="I22588" s="98">
        <v>32.69</v>
      </c>
      <c r="J22588" s="98"/>
      <c r="K22588" s="27">
        <f>TRUNC(TRUNC(G22588,8)*I22588,2)</f>
        <v>76.010000000000005</v>
      </c>
    </row>
    <row r="22589" spans="1:11" ht="15" customHeight="1" x14ac:dyDescent="0.25">
      <c r="A22589" s="24" t="s">
        <v>3910</v>
      </c>
      <c r="B22589" s="95" t="s">
        <v>3911</v>
      </c>
      <c r="C22589" s="95"/>
      <c r="D22589" s="96" t="s">
        <v>20</v>
      </c>
      <c r="E22589" s="96"/>
      <c r="F22589" s="24" t="s">
        <v>2056</v>
      </c>
      <c r="G22589" s="97">
        <v>17.010999999999999</v>
      </c>
      <c r="H22589" s="97"/>
      <c r="I22589" s="98">
        <v>24.94</v>
      </c>
      <c r="J22589" s="98"/>
      <c r="K22589" s="27">
        <f>TRUNC(TRUNC(G22589,8)*I22589,2)</f>
        <v>424.25</v>
      </c>
    </row>
    <row r="22590" spans="1:11" ht="18" customHeight="1" x14ac:dyDescent="0.25">
      <c r="A22590" s="9"/>
      <c r="B22590" s="9"/>
      <c r="C22590" s="9"/>
      <c r="D22590" s="9"/>
      <c r="E22590" s="9"/>
      <c r="F22590" s="9"/>
      <c r="G22590" s="91" t="s">
        <v>3912</v>
      </c>
      <c r="H22590" s="91"/>
      <c r="I22590" s="91"/>
      <c r="J22590" s="91"/>
      <c r="K22590" s="28">
        <f>SUM(K22588:K22589)</f>
        <v>500.26</v>
      </c>
    </row>
    <row r="22591" spans="1:11" ht="15" customHeight="1" x14ac:dyDescent="0.25">
      <c r="A22591" s="93" t="s">
        <v>3922</v>
      </c>
      <c r="B22591" s="93"/>
      <c r="C22591" s="93"/>
      <c r="D22591" s="94" t="s">
        <v>3</v>
      </c>
      <c r="E22591" s="94"/>
      <c r="F22591" s="23" t="s">
        <v>4</v>
      </c>
      <c r="G22591" s="94" t="s">
        <v>3894</v>
      </c>
      <c r="H22591" s="94"/>
      <c r="I22591" s="94" t="s">
        <v>3895</v>
      </c>
      <c r="J22591" s="94"/>
      <c r="K22591" s="23" t="s">
        <v>3896</v>
      </c>
    </row>
    <row r="22592" spans="1:11" ht="29.1" customHeight="1" x14ac:dyDescent="0.25">
      <c r="A22592" s="24" t="s">
        <v>4052</v>
      </c>
      <c r="B22592" s="95" t="s">
        <v>4053</v>
      </c>
      <c r="C22592" s="95"/>
      <c r="D22592" s="96" t="s">
        <v>20</v>
      </c>
      <c r="E22592" s="96"/>
      <c r="F22592" s="24" t="s">
        <v>34</v>
      </c>
      <c r="G22592" s="97">
        <v>0.66502459999999997</v>
      </c>
      <c r="H22592" s="97"/>
      <c r="I22592" s="98">
        <v>619.19000000000005</v>
      </c>
      <c r="J22592" s="98"/>
      <c r="K22592" s="27">
        <f>TRUNC(TRUNC(G22592,8)*I22592,2)</f>
        <v>411.77</v>
      </c>
    </row>
    <row r="22593" spans="1:11" ht="21" customHeight="1" x14ac:dyDescent="0.25">
      <c r="A22593" s="24" t="s">
        <v>95</v>
      </c>
      <c r="B22593" s="95" t="s">
        <v>96</v>
      </c>
      <c r="C22593" s="95"/>
      <c r="D22593" s="96" t="s">
        <v>20</v>
      </c>
      <c r="E22593" s="96"/>
      <c r="F22593" s="24" t="s">
        <v>16</v>
      </c>
      <c r="G22593" s="97">
        <v>0.48</v>
      </c>
      <c r="H22593" s="97"/>
      <c r="I22593" s="98">
        <v>176.85</v>
      </c>
      <c r="J22593" s="98"/>
      <c r="K22593" s="27">
        <f>TRUNC(TRUNC(G22593,8)*I22593,2)</f>
        <v>84.88</v>
      </c>
    </row>
    <row r="22594" spans="1:11" ht="15" customHeight="1" x14ac:dyDescent="0.25">
      <c r="A22594" s="9"/>
      <c r="B22594" s="9"/>
      <c r="C22594" s="9"/>
      <c r="D22594" s="9"/>
      <c r="E22594" s="9"/>
      <c r="F22594" s="9"/>
      <c r="G22594" s="91" t="s">
        <v>3933</v>
      </c>
      <c r="H22594" s="91"/>
      <c r="I22594" s="91"/>
      <c r="J22594" s="91"/>
      <c r="K22594" s="28">
        <f>SUM(K22592:K22593)</f>
        <v>496.65</v>
      </c>
    </row>
    <row r="22595" spans="1:11" ht="15" customHeight="1" x14ac:dyDescent="0.25">
      <c r="A22595" s="9"/>
      <c r="B22595" s="9"/>
      <c r="C22595" s="9"/>
      <c r="D22595" s="9"/>
      <c r="E22595" s="9"/>
      <c r="F22595" s="9"/>
      <c r="G22595" s="92" t="s">
        <v>3913</v>
      </c>
      <c r="H22595" s="92"/>
      <c r="I22595" s="92"/>
      <c r="J22595" s="92"/>
      <c r="K22595" s="29">
        <f>ROUND(SUM(K22581,K22586,K22590,K22594),2)</f>
        <v>1316.71</v>
      </c>
    </row>
    <row r="22596" spans="1:11" ht="9.9499999999999993" customHeight="1" x14ac:dyDescent="0.25">
      <c r="A22596" s="9"/>
      <c r="B22596" s="9"/>
      <c r="C22596" s="9"/>
      <c r="D22596" s="9"/>
      <c r="E22596" s="9"/>
      <c r="F22596" s="9"/>
      <c r="G22596" s="100"/>
      <c r="H22596" s="100"/>
      <c r="I22596" s="100"/>
      <c r="J22596" s="100"/>
      <c r="K22596" s="100"/>
    </row>
    <row r="22597" spans="1:11" ht="20.100000000000001" customHeight="1" x14ac:dyDescent="0.25">
      <c r="A22597" s="99" t="s">
        <v>3864</v>
      </c>
      <c r="B22597" s="99"/>
      <c r="C22597" s="99"/>
      <c r="D22597" s="99"/>
      <c r="E22597" s="99"/>
      <c r="F22597" s="99"/>
      <c r="G22597" s="99"/>
      <c r="H22597" s="99"/>
      <c r="I22597" s="99"/>
      <c r="J22597" s="99"/>
      <c r="K22597" s="99"/>
    </row>
    <row r="22598" spans="1:11" ht="15" customHeight="1" x14ac:dyDescent="0.25">
      <c r="A22598" s="93" t="s">
        <v>3893</v>
      </c>
      <c r="B22598" s="93"/>
      <c r="C22598" s="93"/>
      <c r="D22598" s="94" t="s">
        <v>3</v>
      </c>
      <c r="E22598" s="94"/>
      <c r="F22598" s="23" t="s">
        <v>4</v>
      </c>
      <c r="G22598" s="94" t="s">
        <v>3894</v>
      </c>
      <c r="H22598" s="94"/>
      <c r="I22598" s="94" t="s">
        <v>3895</v>
      </c>
      <c r="J22598" s="94"/>
      <c r="K22598" s="23" t="s">
        <v>3896</v>
      </c>
    </row>
    <row r="22599" spans="1:11" ht="29.1" customHeight="1" x14ac:dyDescent="0.25">
      <c r="A22599" s="24" t="s">
        <v>4054</v>
      </c>
      <c r="B22599" s="95" t="s">
        <v>4055</v>
      </c>
      <c r="C22599" s="95"/>
      <c r="D22599" s="96" t="s">
        <v>20</v>
      </c>
      <c r="E22599" s="96"/>
      <c r="F22599" s="24" t="s">
        <v>34</v>
      </c>
      <c r="G22599" s="97">
        <v>0.18468999999999999</v>
      </c>
      <c r="H22599" s="97"/>
      <c r="I22599" s="98">
        <v>517.16999999999996</v>
      </c>
      <c r="J22599" s="98"/>
      <c r="K22599" s="27">
        <f t="shared" ref="K22599:K22604" si="175">ROUND(ROUND(G22599,8)*I22599,2)</f>
        <v>95.52</v>
      </c>
    </row>
    <row r="22600" spans="1:11" ht="21" customHeight="1" x14ac:dyDescent="0.25">
      <c r="A22600" s="24" t="s">
        <v>4056</v>
      </c>
      <c r="B22600" s="95" t="s">
        <v>4057</v>
      </c>
      <c r="C22600" s="95"/>
      <c r="D22600" s="96" t="s">
        <v>20</v>
      </c>
      <c r="E22600" s="96"/>
      <c r="F22600" s="24" t="s">
        <v>2057</v>
      </c>
      <c r="G22600" s="97">
        <v>3.1900000000000001E-3</v>
      </c>
      <c r="H22600" s="97"/>
      <c r="I22600" s="98">
        <v>8.98</v>
      </c>
      <c r="J22600" s="98"/>
      <c r="K22600" s="27">
        <f t="shared" si="175"/>
        <v>0.03</v>
      </c>
    </row>
    <row r="22601" spans="1:11" ht="15" customHeight="1" x14ac:dyDescent="0.25">
      <c r="A22601" s="24" t="s">
        <v>3955</v>
      </c>
      <c r="B22601" s="95" t="s">
        <v>3956</v>
      </c>
      <c r="C22601" s="95"/>
      <c r="D22601" s="96" t="s">
        <v>20</v>
      </c>
      <c r="E22601" s="96"/>
      <c r="F22601" s="24" t="s">
        <v>3903</v>
      </c>
      <c r="G22601" s="97">
        <v>4.4999999999999998E-2</v>
      </c>
      <c r="H22601" s="97"/>
      <c r="I22601" s="98">
        <v>19.37</v>
      </c>
      <c r="J22601" s="98"/>
      <c r="K22601" s="27">
        <f t="shared" si="175"/>
        <v>0.87</v>
      </c>
    </row>
    <row r="22602" spans="1:11" ht="21" customHeight="1" x14ac:dyDescent="0.25">
      <c r="A22602" s="24" t="s">
        <v>4050</v>
      </c>
      <c r="B22602" s="95" t="s">
        <v>4051</v>
      </c>
      <c r="C22602" s="95"/>
      <c r="D22602" s="96" t="s">
        <v>20</v>
      </c>
      <c r="E22602" s="96"/>
      <c r="F22602" s="24" t="s">
        <v>84</v>
      </c>
      <c r="G22602" s="97">
        <v>0.46875</v>
      </c>
      <c r="H22602" s="97"/>
      <c r="I22602" s="98">
        <v>3.9</v>
      </c>
      <c r="J22602" s="98"/>
      <c r="K22602" s="27">
        <f t="shared" si="175"/>
        <v>1.83</v>
      </c>
    </row>
    <row r="22603" spans="1:11" ht="21" customHeight="1" x14ac:dyDescent="0.25">
      <c r="A22603" s="24" t="s">
        <v>4058</v>
      </c>
      <c r="B22603" s="95" t="s">
        <v>4059</v>
      </c>
      <c r="C22603" s="95"/>
      <c r="D22603" s="96" t="s">
        <v>20</v>
      </c>
      <c r="E22603" s="96"/>
      <c r="F22603" s="24" t="s">
        <v>84</v>
      </c>
      <c r="G22603" s="97">
        <v>0.375</v>
      </c>
      <c r="H22603" s="97"/>
      <c r="I22603" s="98">
        <v>2.69</v>
      </c>
      <c r="J22603" s="98"/>
      <c r="K22603" s="27">
        <f t="shared" si="175"/>
        <v>1.01</v>
      </c>
    </row>
    <row r="22604" spans="1:11" ht="29.1" customHeight="1" x14ac:dyDescent="0.25">
      <c r="A22604" s="24" t="s">
        <v>4060</v>
      </c>
      <c r="B22604" s="95" t="s">
        <v>4061</v>
      </c>
      <c r="C22604" s="95"/>
      <c r="D22604" s="96" t="s">
        <v>20</v>
      </c>
      <c r="E22604" s="96"/>
      <c r="F22604" s="24" t="s">
        <v>16</v>
      </c>
      <c r="G22604" s="97">
        <v>1.07</v>
      </c>
      <c r="H22604" s="97"/>
      <c r="I22604" s="98">
        <v>23.81</v>
      </c>
      <c r="J22604" s="98"/>
      <c r="K22604" s="27">
        <f t="shared" si="175"/>
        <v>25.48</v>
      </c>
    </row>
    <row r="22605" spans="1:11" ht="15" customHeight="1" x14ac:dyDescent="0.25">
      <c r="A22605" s="9"/>
      <c r="B22605" s="9"/>
      <c r="C22605" s="9"/>
      <c r="D22605" s="9"/>
      <c r="E22605" s="9"/>
      <c r="F22605" s="9"/>
      <c r="G22605" s="91" t="s">
        <v>3906</v>
      </c>
      <c r="H22605" s="91"/>
      <c r="I22605" s="91"/>
      <c r="J22605" s="91"/>
      <c r="K22605" s="28">
        <f>SUM(K22599:K22604)</f>
        <v>124.74000000000001</v>
      </c>
    </row>
    <row r="22606" spans="1:11" ht="15" customHeight="1" x14ac:dyDescent="0.25">
      <c r="A22606" s="93" t="s">
        <v>3907</v>
      </c>
      <c r="B22606" s="93"/>
      <c r="C22606" s="93"/>
      <c r="D22606" s="94" t="s">
        <v>3</v>
      </c>
      <c r="E22606" s="94"/>
      <c r="F22606" s="23" t="s">
        <v>4</v>
      </c>
      <c r="G22606" s="94" t="s">
        <v>3894</v>
      </c>
      <c r="H22606" s="94"/>
      <c r="I22606" s="94" t="s">
        <v>3895</v>
      </c>
      <c r="J22606" s="94"/>
      <c r="K22606" s="23" t="s">
        <v>3896</v>
      </c>
    </row>
    <row r="22607" spans="1:11" ht="21" customHeight="1" x14ac:dyDescent="0.25">
      <c r="A22607" s="24" t="s">
        <v>3908</v>
      </c>
      <c r="B22607" s="95" t="s">
        <v>3909</v>
      </c>
      <c r="C22607" s="95"/>
      <c r="D22607" s="96" t="s">
        <v>20</v>
      </c>
      <c r="E22607" s="96"/>
      <c r="F22607" s="24" t="s">
        <v>2056</v>
      </c>
      <c r="G22607" s="97">
        <v>0.13009999999999999</v>
      </c>
      <c r="H22607" s="97"/>
      <c r="I22607" s="98">
        <v>32.24</v>
      </c>
      <c r="J22607" s="98"/>
      <c r="K22607" s="27">
        <f>ROUND(ROUND(G22607,8)*I22607,2)</f>
        <v>4.1900000000000004</v>
      </c>
    </row>
    <row r="22608" spans="1:11" ht="15" customHeight="1" x14ac:dyDescent="0.25">
      <c r="A22608" s="24" t="s">
        <v>3971</v>
      </c>
      <c r="B22608" s="95" t="s">
        <v>3972</v>
      </c>
      <c r="C22608" s="95"/>
      <c r="D22608" s="96" t="s">
        <v>20</v>
      </c>
      <c r="E22608" s="96"/>
      <c r="F22608" s="24" t="s">
        <v>2056</v>
      </c>
      <c r="G22608" s="97">
        <v>8.7400000000000005E-2</v>
      </c>
      <c r="H22608" s="97"/>
      <c r="I22608" s="98">
        <v>32.69</v>
      </c>
      <c r="J22608" s="98"/>
      <c r="K22608" s="27">
        <f>ROUND(ROUND(G22608,8)*I22608,2)</f>
        <v>2.86</v>
      </c>
    </row>
    <row r="22609" spans="1:11" ht="15" customHeight="1" x14ac:dyDescent="0.25">
      <c r="A22609" s="24" t="s">
        <v>3910</v>
      </c>
      <c r="B22609" s="95" t="s">
        <v>3911</v>
      </c>
      <c r="C22609" s="95"/>
      <c r="D22609" s="96" t="s">
        <v>20</v>
      </c>
      <c r="E22609" s="96"/>
      <c r="F22609" s="24" t="s">
        <v>2056</v>
      </c>
      <c r="G22609" s="97">
        <v>0.21759999999999999</v>
      </c>
      <c r="H22609" s="97"/>
      <c r="I22609" s="98">
        <v>24.94</v>
      </c>
      <c r="J22609" s="98"/>
      <c r="K22609" s="27">
        <f>ROUND(ROUND(G22609,8)*I22609,2)</f>
        <v>5.43</v>
      </c>
    </row>
    <row r="22610" spans="1:11" ht="18" customHeight="1" x14ac:dyDescent="0.25">
      <c r="A22610" s="9"/>
      <c r="B22610" s="9"/>
      <c r="C22610" s="9"/>
      <c r="D22610" s="9"/>
      <c r="E22610" s="9"/>
      <c r="F22610" s="9"/>
      <c r="G22610" s="91" t="s">
        <v>3912</v>
      </c>
      <c r="H22610" s="91"/>
      <c r="I22610" s="91"/>
      <c r="J22610" s="91"/>
      <c r="K22610" s="28">
        <f>SUM(K22607:K22609)</f>
        <v>12.48</v>
      </c>
    </row>
    <row r="22611" spans="1:11" ht="15" customHeight="1" x14ac:dyDescent="0.25">
      <c r="A22611" s="93" t="s">
        <v>3922</v>
      </c>
      <c r="B22611" s="93"/>
      <c r="C22611" s="93"/>
      <c r="D22611" s="94" t="s">
        <v>3</v>
      </c>
      <c r="E22611" s="94"/>
      <c r="F22611" s="23" t="s">
        <v>4</v>
      </c>
      <c r="G22611" s="94" t="s">
        <v>3894</v>
      </c>
      <c r="H22611" s="94"/>
      <c r="I22611" s="94" t="s">
        <v>3895</v>
      </c>
      <c r="J22611" s="94"/>
      <c r="K22611" s="23" t="s">
        <v>3896</v>
      </c>
    </row>
    <row r="22612" spans="1:11" ht="29.1" customHeight="1" x14ac:dyDescent="0.25">
      <c r="A22612" s="24" t="s">
        <v>4062</v>
      </c>
      <c r="B22612" s="95" t="s">
        <v>4063</v>
      </c>
      <c r="C22612" s="95"/>
      <c r="D22612" s="96" t="s">
        <v>20</v>
      </c>
      <c r="E22612" s="96"/>
      <c r="F22612" s="24" t="s">
        <v>3903</v>
      </c>
      <c r="G22612" s="97">
        <v>1.23E-2</v>
      </c>
      <c r="H22612" s="97"/>
      <c r="I22612" s="98">
        <v>23.44</v>
      </c>
      <c r="J22612" s="98"/>
      <c r="K22612" s="27">
        <f>ROUND(ROUND(G22612,8)*I22612,2)</f>
        <v>0.28999999999999998</v>
      </c>
    </row>
    <row r="22613" spans="1:11" ht="21" customHeight="1" x14ac:dyDescent="0.25">
      <c r="A22613" s="24" t="s">
        <v>4064</v>
      </c>
      <c r="B22613" s="95" t="s">
        <v>4065</v>
      </c>
      <c r="C22613" s="95"/>
      <c r="D22613" s="96" t="s">
        <v>4066</v>
      </c>
      <c r="E22613" s="96"/>
      <c r="F22613" s="24" t="s">
        <v>26</v>
      </c>
      <c r="G22613" s="97">
        <v>4</v>
      </c>
      <c r="H22613" s="97"/>
      <c r="I22613" s="98">
        <v>5.76</v>
      </c>
      <c r="J22613" s="98"/>
      <c r="K22613" s="27">
        <f>ROUND(ROUND(G22613,8)*I22613,2)</f>
        <v>23.04</v>
      </c>
    </row>
    <row r="22614" spans="1:11" ht="15" customHeight="1" x14ac:dyDescent="0.25">
      <c r="A22614" s="9"/>
      <c r="B22614" s="9"/>
      <c r="C22614" s="9"/>
      <c r="D22614" s="9"/>
      <c r="E22614" s="9"/>
      <c r="F22614" s="9"/>
      <c r="G22614" s="91" t="s">
        <v>3933</v>
      </c>
      <c r="H22614" s="91"/>
      <c r="I22614" s="91"/>
      <c r="J22614" s="91"/>
      <c r="K22614" s="28">
        <f>SUM(K22612:K22613)</f>
        <v>23.33</v>
      </c>
    </row>
    <row r="22615" spans="1:11" ht="15" customHeight="1" x14ac:dyDescent="0.25">
      <c r="A22615" s="9"/>
      <c r="B22615" s="9"/>
      <c r="C22615" s="9"/>
      <c r="D22615" s="9"/>
      <c r="E22615" s="9"/>
      <c r="F22615" s="9"/>
      <c r="G22615" s="92" t="s">
        <v>3913</v>
      </c>
      <c r="H22615" s="92"/>
      <c r="I22615" s="92"/>
      <c r="J22615" s="92"/>
      <c r="K22615" s="29">
        <f>ROUND(SUM(K22605,K22610,K22614),2)</f>
        <v>160.55000000000001</v>
      </c>
    </row>
    <row r="22616" spans="1:11" ht="9.9499999999999993" customHeight="1" x14ac:dyDescent="0.25">
      <c r="A22616" s="9"/>
      <c r="B22616" s="9"/>
      <c r="C22616" s="9"/>
      <c r="D22616" s="9"/>
      <c r="E22616" s="9"/>
      <c r="F22616" s="9"/>
      <c r="G22616" s="100"/>
      <c r="H22616" s="100"/>
      <c r="I22616" s="100"/>
      <c r="J22616" s="100"/>
      <c r="K22616" s="100"/>
    </row>
    <row r="22617" spans="1:11" ht="20.100000000000001" customHeight="1" x14ac:dyDescent="0.25">
      <c r="A22617" s="99" t="s">
        <v>3865</v>
      </c>
      <c r="B22617" s="99"/>
      <c r="C22617" s="99"/>
      <c r="D22617" s="99"/>
      <c r="E22617" s="99"/>
      <c r="F22617" s="99"/>
      <c r="G22617" s="99"/>
      <c r="H22617" s="99"/>
      <c r="I22617" s="99"/>
      <c r="J22617" s="99"/>
      <c r="K22617" s="99"/>
    </row>
    <row r="22618" spans="1:11" ht="15" customHeight="1" x14ac:dyDescent="0.25">
      <c r="A22618" s="93" t="s">
        <v>3893</v>
      </c>
      <c r="B22618" s="93"/>
      <c r="C22618" s="93"/>
      <c r="D22618" s="94" t="s">
        <v>3</v>
      </c>
      <c r="E22618" s="94"/>
      <c r="F22618" s="23" t="s">
        <v>4</v>
      </c>
      <c r="G22618" s="94" t="s">
        <v>3894</v>
      </c>
      <c r="H22618" s="94"/>
      <c r="I22618" s="94" t="s">
        <v>3895</v>
      </c>
      <c r="J22618" s="94"/>
      <c r="K22618" s="23" t="s">
        <v>3896</v>
      </c>
    </row>
    <row r="22619" spans="1:11" ht="45.95" customHeight="1" x14ac:dyDescent="0.25">
      <c r="A22619" s="24" t="s">
        <v>4073</v>
      </c>
      <c r="B22619" s="95" t="s">
        <v>4074</v>
      </c>
      <c r="C22619" s="95"/>
      <c r="D22619" s="96" t="s">
        <v>20</v>
      </c>
      <c r="E22619" s="96"/>
      <c r="F22619" s="24" t="s">
        <v>26</v>
      </c>
      <c r="G22619" s="97">
        <v>1</v>
      </c>
      <c r="H22619" s="97"/>
      <c r="I22619" s="98">
        <v>1235.9100000000001</v>
      </c>
      <c r="J22619" s="98"/>
      <c r="K22619" s="27">
        <f>TRUNC(TRUNC(G22619,8)*I22619,2)</f>
        <v>1235.9100000000001</v>
      </c>
    </row>
    <row r="22620" spans="1:11" ht="21" customHeight="1" x14ac:dyDescent="0.25">
      <c r="A22620" s="24" t="s">
        <v>4075</v>
      </c>
      <c r="B22620" s="95" t="s">
        <v>4076</v>
      </c>
      <c r="C22620" s="95"/>
      <c r="D22620" s="96" t="s">
        <v>20</v>
      </c>
      <c r="E22620" s="96"/>
      <c r="F22620" s="24" t="s">
        <v>34</v>
      </c>
      <c r="G22620" s="97">
        <v>1.1999999999999999E-3</v>
      </c>
      <c r="H22620" s="97"/>
      <c r="I22620" s="98">
        <v>205.09</v>
      </c>
      <c r="J22620" s="98"/>
      <c r="K22620" s="27">
        <f>TRUNC(TRUNC(G22620,8)*I22620,2)</f>
        <v>0.24</v>
      </c>
    </row>
    <row r="22621" spans="1:11" ht="15" customHeight="1" x14ac:dyDescent="0.25">
      <c r="A22621" s="9"/>
      <c r="B22621" s="9"/>
      <c r="C22621" s="9"/>
      <c r="D22621" s="9"/>
      <c r="E22621" s="9"/>
      <c r="F22621" s="9"/>
      <c r="G22621" s="91" t="s">
        <v>3906</v>
      </c>
      <c r="H22621" s="91"/>
      <c r="I22621" s="91"/>
      <c r="J22621" s="91"/>
      <c r="K22621" s="28">
        <f>SUM(K22619:K22620)</f>
        <v>1236.1500000000001</v>
      </c>
    </row>
    <row r="22622" spans="1:11" ht="15" customHeight="1" x14ac:dyDescent="0.25">
      <c r="A22622" s="93" t="s">
        <v>3907</v>
      </c>
      <c r="B22622" s="93"/>
      <c r="C22622" s="93"/>
      <c r="D22622" s="94" t="s">
        <v>3</v>
      </c>
      <c r="E22622" s="94"/>
      <c r="F22622" s="23" t="s">
        <v>4</v>
      </c>
      <c r="G22622" s="94" t="s">
        <v>3894</v>
      </c>
      <c r="H22622" s="94"/>
      <c r="I22622" s="94" t="s">
        <v>3895</v>
      </c>
      <c r="J22622" s="94"/>
      <c r="K22622" s="23" t="s">
        <v>3896</v>
      </c>
    </row>
    <row r="22623" spans="1:11" ht="15" customHeight="1" x14ac:dyDescent="0.25">
      <c r="A22623" s="24" t="s">
        <v>3971</v>
      </c>
      <c r="B22623" s="95" t="s">
        <v>3972</v>
      </c>
      <c r="C22623" s="95"/>
      <c r="D22623" s="96" t="s">
        <v>20</v>
      </c>
      <c r="E22623" s="96"/>
      <c r="F22623" s="24" t="s">
        <v>2056</v>
      </c>
      <c r="G22623" s="97">
        <v>0.86809999999999998</v>
      </c>
      <c r="H22623" s="97"/>
      <c r="I22623" s="98">
        <v>32.69</v>
      </c>
      <c r="J22623" s="98"/>
      <c r="K22623" s="27">
        <f>TRUNC(TRUNC(G22623,8)*I22623,2)</f>
        <v>28.37</v>
      </c>
    </row>
    <row r="22624" spans="1:11" ht="15" customHeight="1" x14ac:dyDescent="0.25">
      <c r="A22624" s="24" t="s">
        <v>3910</v>
      </c>
      <c r="B22624" s="95" t="s">
        <v>3911</v>
      </c>
      <c r="C22624" s="95"/>
      <c r="D22624" s="96" t="s">
        <v>20</v>
      </c>
      <c r="E22624" s="96"/>
      <c r="F22624" s="24" t="s">
        <v>2056</v>
      </c>
      <c r="G22624" s="97">
        <v>0.57869999999999999</v>
      </c>
      <c r="H22624" s="97"/>
      <c r="I22624" s="98">
        <v>24.94</v>
      </c>
      <c r="J22624" s="98"/>
      <c r="K22624" s="27">
        <f>TRUNC(TRUNC(G22624,8)*I22624,2)</f>
        <v>14.43</v>
      </c>
    </row>
    <row r="22625" spans="1:11" ht="18" customHeight="1" x14ac:dyDescent="0.25">
      <c r="A22625" s="9"/>
      <c r="B22625" s="9"/>
      <c r="C22625" s="9"/>
      <c r="D22625" s="9"/>
      <c r="E22625" s="9"/>
      <c r="F22625" s="9"/>
      <c r="G22625" s="91" t="s">
        <v>3912</v>
      </c>
      <c r="H22625" s="91"/>
      <c r="I22625" s="91"/>
      <c r="J22625" s="91"/>
      <c r="K22625" s="28">
        <f>SUM(K22623:K22624)</f>
        <v>42.8</v>
      </c>
    </row>
    <row r="22626" spans="1:11" ht="15" customHeight="1" x14ac:dyDescent="0.25">
      <c r="A22626" s="93" t="s">
        <v>3922</v>
      </c>
      <c r="B22626" s="93"/>
      <c r="C22626" s="93"/>
      <c r="D22626" s="94" t="s">
        <v>3</v>
      </c>
      <c r="E22626" s="94"/>
      <c r="F22626" s="23" t="s">
        <v>4</v>
      </c>
      <c r="G22626" s="94" t="s">
        <v>3894</v>
      </c>
      <c r="H22626" s="94"/>
      <c r="I22626" s="94" t="s">
        <v>3895</v>
      </c>
      <c r="J22626" s="94"/>
      <c r="K22626" s="23" t="s">
        <v>3896</v>
      </c>
    </row>
    <row r="22627" spans="1:11" ht="29.1" customHeight="1" x14ac:dyDescent="0.25">
      <c r="A22627" s="24" t="s">
        <v>4077</v>
      </c>
      <c r="B22627" s="95" t="s">
        <v>4078</v>
      </c>
      <c r="C22627" s="95"/>
      <c r="D22627" s="96" t="s">
        <v>20</v>
      </c>
      <c r="E22627" s="96"/>
      <c r="F22627" s="24" t="s">
        <v>34</v>
      </c>
      <c r="G22627" s="97">
        <v>2.2200000000000001E-2</v>
      </c>
      <c r="H22627" s="97"/>
      <c r="I22627" s="98">
        <v>924.6</v>
      </c>
      <c r="J22627" s="98"/>
      <c r="K22627" s="27">
        <f>TRUNC(TRUNC(G22627,8)*I22627,2)</f>
        <v>20.52</v>
      </c>
    </row>
    <row r="22628" spans="1:11" ht="15" customHeight="1" x14ac:dyDescent="0.25">
      <c r="A22628" s="9"/>
      <c r="B22628" s="9"/>
      <c r="C22628" s="9"/>
      <c r="D22628" s="9"/>
      <c r="E22628" s="9"/>
      <c r="F22628" s="9"/>
      <c r="G22628" s="91" t="s">
        <v>3933</v>
      </c>
      <c r="H22628" s="91"/>
      <c r="I22628" s="91"/>
      <c r="J22628" s="91"/>
      <c r="K22628" s="28">
        <f>SUM(K22627:K22627)</f>
        <v>20.52</v>
      </c>
    </row>
    <row r="22629" spans="1:11" ht="15" customHeight="1" x14ac:dyDescent="0.25">
      <c r="A22629" s="9"/>
      <c r="B22629" s="9"/>
      <c r="C22629" s="9"/>
      <c r="D22629" s="9"/>
      <c r="E22629" s="9"/>
      <c r="F22629" s="9"/>
      <c r="G22629" s="92" t="s">
        <v>3913</v>
      </c>
      <c r="H22629" s="92"/>
      <c r="I22629" s="92"/>
      <c r="J22629" s="92"/>
      <c r="K22629" s="29">
        <f>ROUND(SUM(K22621,K22625,K22628),2)</f>
        <v>1299.47</v>
      </c>
    </row>
    <row r="22630" spans="1:11" ht="9.9499999999999993" customHeight="1" x14ac:dyDescent="0.25">
      <c r="A22630" s="9"/>
      <c r="B22630" s="9"/>
      <c r="C22630" s="9"/>
      <c r="D22630" s="9"/>
      <c r="E22630" s="9"/>
      <c r="F22630" s="9"/>
      <c r="G22630" s="100"/>
      <c r="H22630" s="100"/>
      <c r="I22630" s="100"/>
      <c r="J22630" s="100"/>
      <c r="K22630" s="100"/>
    </row>
    <row r="22631" spans="1:11" ht="20.100000000000001" customHeight="1" x14ac:dyDescent="0.25">
      <c r="A22631" s="99" t="s">
        <v>3866</v>
      </c>
      <c r="B22631" s="99"/>
      <c r="C22631" s="99"/>
      <c r="D22631" s="99"/>
      <c r="E22631" s="99"/>
      <c r="F22631" s="99"/>
      <c r="G22631" s="99"/>
      <c r="H22631" s="99"/>
      <c r="I22631" s="99"/>
      <c r="J22631" s="99"/>
      <c r="K22631" s="99"/>
    </row>
    <row r="22632" spans="1:11" ht="15" customHeight="1" x14ac:dyDescent="0.25">
      <c r="A22632" s="93" t="s">
        <v>3893</v>
      </c>
      <c r="B22632" s="93"/>
      <c r="C22632" s="93"/>
      <c r="D22632" s="94" t="s">
        <v>3</v>
      </c>
      <c r="E22632" s="94"/>
      <c r="F22632" s="23" t="s">
        <v>4</v>
      </c>
      <c r="G22632" s="94" t="s">
        <v>3894</v>
      </c>
      <c r="H22632" s="94"/>
      <c r="I22632" s="94" t="s">
        <v>3895</v>
      </c>
      <c r="J22632" s="94"/>
      <c r="K22632" s="23" t="s">
        <v>3896</v>
      </c>
    </row>
    <row r="22633" spans="1:11" ht="15" customHeight="1" x14ac:dyDescent="0.25">
      <c r="A22633" s="24" t="s">
        <v>4067</v>
      </c>
      <c r="B22633" s="95" t="s">
        <v>4068</v>
      </c>
      <c r="C22633" s="95"/>
      <c r="D22633" s="96" t="s">
        <v>20</v>
      </c>
      <c r="E22633" s="96"/>
      <c r="F22633" s="24" t="s">
        <v>3903</v>
      </c>
      <c r="G22633" s="97">
        <v>8.6199999999999992</v>
      </c>
      <c r="H22633" s="97"/>
      <c r="I22633" s="98">
        <v>1.1299999999999999</v>
      </c>
      <c r="J22633" s="98"/>
      <c r="K22633" s="27">
        <f>TRUNC(TRUNC(G22633,8)*I22633,2)</f>
        <v>9.74</v>
      </c>
    </row>
    <row r="22634" spans="1:11" ht="29.1" customHeight="1" x14ac:dyDescent="0.25">
      <c r="A22634" s="24" t="s">
        <v>4069</v>
      </c>
      <c r="B22634" s="95" t="s">
        <v>4070</v>
      </c>
      <c r="C22634" s="95"/>
      <c r="D22634" s="96" t="s">
        <v>20</v>
      </c>
      <c r="E22634" s="96"/>
      <c r="F22634" s="24" t="s">
        <v>26</v>
      </c>
      <c r="G22634" s="97">
        <v>6.4375</v>
      </c>
      <c r="H22634" s="97"/>
      <c r="I22634" s="98">
        <v>17.63</v>
      </c>
      <c r="J22634" s="98"/>
      <c r="K22634" s="27">
        <f>TRUNC(TRUNC(G22634,8)*I22634,2)</f>
        <v>113.49</v>
      </c>
    </row>
    <row r="22635" spans="1:11" ht="15" customHeight="1" x14ac:dyDescent="0.25">
      <c r="A22635" s="24" t="s">
        <v>4071</v>
      </c>
      <c r="B22635" s="95" t="s">
        <v>4072</v>
      </c>
      <c r="C22635" s="95"/>
      <c r="D22635" s="96" t="s">
        <v>20</v>
      </c>
      <c r="E22635" s="96"/>
      <c r="F22635" s="24" t="s">
        <v>3903</v>
      </c>
      <c r="G22635" s="97">
        <v>0.24</v>
      </c>
      <c r="H22635" s="97"/>
      <c r="I22635" s="98">
        <v>3.58</v>
      </c>
      <c r="J22635" s="98"/>
      <c r="K22635" s="27">
        <f>TRUNC(TRUNC(G22635,8)*I22635,2)</f>
        <v>0.85</v>
      </c>
    </row>
    <row r="22636" spans="1:11" ht="15" customHeight="1" x14ac:dyDescent="0.25">
      <c r="A22636" s="9"/>
      <c r="B22636" s="9"/>
      <c r="C22636" s="9"/>
      <c r="D22636" s="9"/>
      <c r="E22636" s="9"/>
      <c r="F22636" s="9"/>
      <c r="G22636" s="91" t="s">
        <v>3906</v>
      </c>
      <c r="H22636" s="91"/>
      <c r="I22636" s="91"/>
      <c r="J22636" s="91"/>
      <c r="K22636" s="28">
        <f>SUM(K22633:K22635)</f>
        <v>124.07999999999998</v>
      </c>
    </row>
    <row r="22637" spans="1:11" ht="15" customHeight="1" x14ac:dyDescent="0.25">
      <c r="A22637" s="93" t="s">
        <v>3907</v>
      </c>
      <c r="B22637" s="93"/>
      <c r="C22637" s="93"/>
      <c r="D22637" s="94" t="s">
        <v>3</v>
      </c>
      <c r="E22637" s="94"/>
      <c r="F22637" s="23" t="s">
        <v>4</v>
      </c>
      <c r="G22637" s="94" t="s">
        <v>3894</v>
      </c>
      <c r="H22637" s="94"/>
      <c r="I22637" s="94" t="s">
        <v>3895</v>
      </c>
      <c r="J22637" s="94"/>
      <c r="K22637" s="23" t="s">
        <v>3896</v>
      </c>
    </row>
    <row r="22638" spans="1:11" ht="15" customHeight="1" x14ac:dyDescent="0.25">
      <c r="A22638" s="24" t="s">
        <v>3971</v>
      </c>
      <c r="B22638" s="95" t="s">
        <v>3972</v>
      </c>
      <c r="C22638" s="95"/>
      <c r="D22638" s="96" t="s">
        <v>20</v>
      </c>
      <c r="E22638" s="96"/>
      <c r="F22638" s="24" t="s">
        <v>2056</v>
      </c>
      <c r="G22638" s="97">
        <v>0.63900000000000001</v>
      </c>
      <c r="H22638" s="97"/>
      <c r="I22638" s="98">
        <v>32.69</v>
      </c>
      <c r="J22638" s="98"/>
      <c r="K22638" s="27">
        <f>TRUNC(TRUNC(G22638,8)*I22638,2)</f>
        <v>20.88</v>
      </c>
    </row>
    <row r="22639" spans="1:11" ht="15" customHeight="1" x14ac:dyDescent="0.25">
      <c r="A22639" s="24" t="s">
        <v>3910</v>
      </c>
      <c r="B22639" s="95" t="s">
        <v>3911</v>
      </c>
      <c r="C22639" s="95"/>
      <c r="D22639" s="96" t="s">
        <v>20</v>
      </c>
      <c r="E22639" s="96"/>
      <c r="F22639" s="24" t="s">
        <v>2056</v>
      </c>
      <c r="G22639" s="97">
        <v>1.2789999999999999</v>
      </c>
      <c r="H22639" s="97"/>
      <c r="I22639" s="98">
        <v>24.94</v>
      </c>
      <c r="J22639" s="98"/>
      <c r="K22639" s="27">
        <f>TRUNC(TRUNC(G22639,8)*I22639,2)</f>
        <v>31.89</v>
      </c>
    </row>
    <row r="22640" spans="1:11" ht="18" customHeight="1" x14ac:dyDescent="0.25">
      <c r="A22640" s="9"/>
      <c r="B22640" s="9"/>
      <c r="C22640" s="9"/>
      <c r="D22640" s="9"/>
      <c r="E22640" s="9"/>
      <c r="F22640" s="9"/>
      <c r="G22640" s="91" t="s">
        <v>3912</v>
      </c>
      <c r="H22640" s="91"/>
      <c r="I22640" s="91"/>
      <c r="J22640" s="91"/>
      <c r="K22640" s="28">
        <f>SUM(K22638:K22639)</f>
        <v>52.769999999999996</v>
      </c>
    </row>
    <row r="22641" spans="1:11" ht="15" customHeight="1" x14ac:dyDescent="0.25">
      <c r="A22641" s="9"/>
      <c r="B22641" s="9"/>
      <c r="C22641" s="9"/>
      <c r="D22641" s="9"/>
      <c r="E22641" s="9"/>
      <c r="F22641" s="9"/>
      <c r="G22641" s="92" t="s">
        <v>3913</v>
      </c>
      <c r="H22641" s="92"/>
      <c r="I22641" s="92"/>
      <c r="J22641" s="92"/>
      <c r="K22641" s="29">
        <f>ROUND(SUM(K22636,K22640),2)</f>
        <v>176.85</v>
      </c>
    </row>
    <row r="22642" spans="1:11" ht="9.9499999999999993" customHeight="1" x14ac:dyDescent="0.25">
      <c r="A22642" s="9"/>
      <c r="B22642" s="9"/>
      <c r="C22642" s="9"/>
      <c r="D22642" s="9"/>
      <c r="E22642" s="9"/>
      <c r="F22642" s="9"/>
      <c r="G22642" s="100"/>
      <c r="H22642" s="100"/>
      <c r="I22642" s="100"/>
      <c r="J22642" s="100"/>
      <c r="K22642" s="100"/>
    </row>
    <row r="22643" spans="1:11" ht="20.100000000000001" customHeight="1" x14ac:dyDescent="0.25">
      <c r="A22643" s="99" t="s">
        <v>3867</v>
      </c>
      <c r="B22643" s="99"/>
      <c r="C22643" s="99"/>
      <c r="D22643" s="99"/>
      <c r="E22643" s="99"/>
      <c r="F22643" s="99"/>
      <c r="G22643" s="99"/>
      <c r="H22643" s="99"/>
      <c r="I22643" s="99"/>
      <c r="J22643" s="99"/>
      <c r="K22643" s="99"/>
    </row>
    <row r="22644" spans="1:11" ht="20.100000000000001" customHeight="1" x14ac:dyDescent="0.25">
      <c r="A22644" s="106" t="s">
        <v>4010</v>
      </c>
      <c r="B22644" s="106"/>
      <c r="C22644" s="106"/>
      <c r="D22644" s="106"/>
      <c r="E22644" s="106"/>
      <c r="F22644" s="2" t="s">
        <v>4</v>
      </c>
      <c r="G22644" s="87" t="s">
        <v>4001</v>
      </c>
      <c r="H22644" s="87"/>
      <c r="I22644" s="87" t="s">
        <v>3895</v>
      </c>
      <c r="J22644" s="87"/>
      <c r="K22644" s="2" t="s">
        <v>4011</v>
      </c>
    </row>
    <row r="22645" spans="1:11" ht="15" customHeight="1" x14ac:dyDescent="0.25">
      <c r="A22645" s="6" t="s">
        <v>4079</v>
      </c>
      <c r="B22645" s="104" t="s">
        <v>4080</v>
      </c>
      <c r="C22645" s="104"/>
      <c r="D22645" s="104"/>
      <c r="E22645" s="104"/>
      <c r="F22645" s="6" t="s">
        <v>77</v>
      </c>
      <c r="G22645" s="113">
        <v>1.7700000000000001E-3</v>
      </c>
      <c r="H22645" s="113"/>
      <c r="I22645" s="105">
        <v>33.79</v>
      </c>
      <c r="J22645" s="105"/>
      <c r="K22645" s="33">
        <f>ROUND(ROUND(G22645,5)*I22645,4)</f>
        <v>5.9799999999999999E-2</v>
      </c>
    </row>
    <row r="22646" spans="1:11" ht="15" customHeight="1" x14ac:dyDescent="0.25">
      <c r="A22646" s="6" t="s">
        <v>4081</v>
      </c>
      <c r="B22646" s="104" t="s">
        <v>4082</v>
      </c>
      <c r="C22646" s="104"/>
      <c r="D22646" s="104"/>
      <c r="E22646" s="104"/>
      <c r="F22646" s="6" t="s">
        <v>77</v>
      </c>
      <c r="G22646" s="113">
        <v>3.9300000000000003E-3</v>
      </c>
      <c r="H22646" s="113"/>
      <c r="I22646" s="105">
        <v>448.02</v>
      </c>
      <c r="J22646" s="105"/>
      <c r="K22646" s="33">
        <f>ROUND(ROUND(G22646,5)*I22646,4)</f>
        <v>1.7606999999999999</v>
      </c>
    </row>
    <row r="22647" spans="1:11" ht="15" customHeight="1" x14ac:dyDescent="0.25">
      <c r="A22647" s="6" t="s">
        <v>4083</v>
      </c>
      <c r="B22647" s="104" t="s">
        <v>4084</v>
      </c>
      <c r="C22647" s="104"/>
      <c r="D22647" s="104"/>
      <c r="E22647" s="104"/>
      <c r="F22647" s="6" t="s">
        <v>77</v>
      </c>
      <c r="G22647" s="113">
        <v>7.0800000000000004E-3</v>
      </c>
      <c r="H22647" s="113"/>
      <c r="I22647" s="105">
        <v>46.06</v>
      </c>
      <c r="J22647" s="105"/>
      <c r="K22647" s="33">
        <f>ROUND(ROUND(G22647,5)*I22647,4)</f>
        <v>0.3261</v>
      </c>
    </row>
    <row r="22648" spans="1:11" ht="15" customHeight="1" x14ac:dyDescent="0.25">
      <c r="A22648" s="6" t="s">
        <v>4085</v>
      </c>
      <c r="B22648" s="104" t="s">
        <v>4086</v>
      </c>
      <c r="C22648" s="104"/>
      <c r="D22648" s="104"/>
      <c r="E22648" s="104"/>
      <c r="F22648" s="6" t="s">
        <v>103</v>
      </c>
      <c r="G22648" s="113">
        <v>1</v>
      </c>
      <c r="H22648" s="113"/>
      <c r="I22648" s="105">
        <v>16.98</v>
      </c>
      <c r="J22648" s="105"/>
      <c r="K22648" s="33">
        <f>ROUND(ROUND(G22648,5)*I22648,4)</f>
        <v>16.98</v>
      </c>
    </row>
    <row r="22649" spans="1:11" ht="15" customHeight="1" x14ac:dyDescent="0.25">
      <c r="A22649" s="1"/>
      <c r="B22649" s="1"/>
      <c r="C22649" s="1"/>
      <c r="D22649" s="1"/>
      <c r="E22649" s="1"/>
      <c r="F22649" s="1"/>
      <c r="G22649" s="85" t="s">
        <v>4014</v>
      </c>
      <c r="H22649" s="85"/>
      <c r="I22649" s="85"/>
      <c r="J22649" s="85"/>
      <c r="K22649" s="34">
        <f>SUM(K22645:K22648)</f>
        <v>19.1266</v>
      </c>
    </row>
    <row r="22650" spans="1:11" ht="15" customHeight="1" x14ac:dyDescent="0.25">
      <c r="A22650" s="106" t="s">
        <v>4015</v>
      </c>
      <c r="B22650" s="106"/>
      <c r="C22650" s="106"/>
      <c r="D22650" s="23" t="s">
        <v>4016</v>
      </c>
      <c r="E22650" s="94" t="s">
        <v>4017</v>
      </c>
      <c r="F22650" s="94"/>
      <c r="G22650" s="94" t="s">
        <v>4001</v>
      </c>
      <c r="H22650" s="94"/>
      <c r="I22650" s="94" t="s">
        <v>3895</v>
      </c>
      <c r="J22650" s="94"/>
      <c r="K22650" s="23" t="s">
        <v>4011</v>
      </c>
    </row>
    <row r="22651" spans="1:11" ht="27.95" customHeight="1" x14ac:dyDescent="0.25">
      <c r="A22651" s="38" t="s">
        <v>4085</v>
      </c>
      <c r="B22651" s="109" t="s">
        <v>4087</v>
      </c>
      <c r="C22651" s="109"/>
      <c r="D22651" s="38" t="s">
        <v>4019</v>
      </c>
      <c r="E22651" s="110" t="s">
        <v>4088</v>
      </c>
      <c r="F22651" s="110"/>
      <c r="G22651" s="111">
        <v>1.9630000000000002E-2</v>
      </c>
      <c r="H22651" s="111"/>
      <c r="I22651" s="112">
        <v>33.64</v>
      </c>
      <c r="J22651" s="112"/>
      <c r="K22651" s="41">
        <f>ROUND(ROUND(G22651,5)*I22651,4)</f>
        <v>0.66039999999999999</v>
      </c>
    </row>
    <row r="22652" spans="1:11" ht="15" customHeight="1" x14ac:dyDescent="0.25">
      <c r="A22652" s="1"/>
      <c r="B22652" s="1"/>
      <c r="C22652" s="1"/>
      <c r="D22652" s="1"/>
      <c r="E22652" s="1"/>
      <c r="F22652" s="1"/>
      <c r="G22652" s="85" t="s">
        <v>4021</v>
      </c>
      <c r="H22652" s="85"/>
      <c r="I22652" s="85"/>
      <c r="J22652" s="85"/>
      <c r="K22652" s="33">
        <f>SUM(K22651:K22651)</f>
        <v>0.66039999999999999</v>
      </c>
    </row>
    <row r="22653" spans="1:11" ht="12.95" customHeight="1" x14ac:dyDescent="0.25">
      <c r="A22653" s="106" t="s">
        <v>4022</v>
      </c>
      <c r="B22653" s="106"/>
      <c r="C22653" s="94" t="s">
        <v>4023</v>
      </c>
      <c r="D22653" s="94" t="s">
        <v>5</v>
      </c>
      <c r="E22653" s="94" t="s">
        <v>4024</v>
      </c>
      <c r="F22653" s="94"/>
      <c r="G22653" s="94" t="s">
        <v>4025</v>
      </c>
      <c r="H22653" s="94"/>
      <c r="I22653" s="94" t="s">
        <v>2086</v>
      </c>
      <c r="J22653" s="94"/>
      <c r="K22653" s="94" t="s">
        <v>4011</v>
      </c>
    </row>
    <row r="22654" spans="1:11" ht="12" customHeight="1" x14ac:dyDescent="0.25">
      <c r="A22654" s="106"/>
      <c r="B22654" s="106"/>
      <c r="C22654" s="94"/>
      <c r="D22654" s="94"/>
      <c r="E22654" s="23" t="s">
        <v>2092</v>
      </c>
      <c r="F22654" s="23" t="s">
        <v>4026</v>
      </c>
      <c r="G22654" s="23" t="s">
        <v>2092</v>
      </c>
      <c r="H22654" s="23" t="s">
        <v>4026</v>
      </c>
      <c r="I22654" s="23" t="s">
        <v>2092</v>
      </c>
      <c r="J22654" s="23" t="s">
        <v>4026</v>
      </c>
      <c r="K22654" s="94"/>
    </row>
    <row r="22655" spans="1:11" ht="27.95" customHeight="1" x14ac:dyDescent="0.25">
      <c r="A22655" s="38" t="s">
        <v>4085</v>
      </c>
      <c r="B22655" s="39" t="s">
        <v>4087</v>
      </c>
      <c r="C22655" s="38" t="s">
        <v>4027</v>
      </c>
      <c r="D22655" s="40">
        <v>1.9630000000000002E-2</v>
      </c>
      <c r="E22655" s="42">
        <v>0</v>
      </c>
      <c r="F22655" s="43">
        <v>1.1100000000000001</v>
      </c>
      <c r="G22655" s="42">
        <v>0</v>
      </c>
      <c r="H22655" s="43">
        <v>0.88</v>
      </c>
      <c r="I22655" s="42">
        <v>0</v>
      </c>
      <c r="J22655" s="43">
        <v>0.72</v>
      </c>
      <c r="K22655" s="41">
        <f>ROUND(D22655*(ROUND(E22655*F22655,4)+ROUND(G22655*H22655,4)+ROUND(I22655*J22655,4)),4)</f>
        <v>0</v>
      </c>
    </row>
    <row r="22656" spans="1:11" ht="15" customHeight="1" x14ac:dyDescent="0.25">
      <c r="A22656" s="1"/>
      <c r="B22656" s="1"/>
      <c r="C22656" s="1"/>
      <c r="D22656" s="1"/>
      <c r="E22656" s="1"/>
      <c r="F22656" s="1"/>
      <c r="G22656" s="85" t="s">
        <v>4028</v>
      </c>
      <c r="H22656" s="85"/>
      <c r="I22656" s="85"/>
      <c r="J22656" s="85"/>
      <c r="K22656" s="33">
        <f>SUM(K22654:K22655)</f>
        <v>0</v>
      </c>
    </row>
    <row r="22657" spans="1:11" ht="15" customHeight="1" x14ac:dyDescent="0.25">
      <c r="A22657" s="9"/>
      <c r="B22657" s="9"/>
      <c r="C22657" s="9"/>
      <c r="D22657" s="9"/>
      <c r="E22657" s="9"/>
      <c r="F22657" s="9"/>
      <c r="G22657" s="92" t="s">
        <v>4029</v>
      </c>
      <c r="H22657" s="92"/>
      <c r="I22657" s="92"/>
      <c r="J22657" s="92"/>
      <c r="K22657" s="33">
        <f>SUM(K22649,K22652,K22656)</f>
        <v>19.786999999999999</v>
      </c>
    </row>
    <row r="22658" spans="1:11" ht="15" customHeight="1" x14ac:dyDescent="0.25">
      <c r="A22658" s="9"/>
      <c r="B22658" s="9"/>
      <c r="C22658" s="9"/>
      <c r="D22658" s="9"/>
      <c r="E22658" s="9"/>
      <c r="F22658" s="9"/>
      <c r="G22658" s="92" t="s">
        <v>3913</v>
      </c>
      <c r="H22658" s="92"/>
      <c r="I22658" s="92"/>
      <c r="J22658" s="92"/>
      <c r="K22658" s="29">
        <f>ROUND(SUM(K22657),2)</f>
        <v>19.79</v>
      </c>
    </row>
    <row r="22659" spans="1:11" ht="9.9499999999999993" customHeight="1" x14ac:dyDescent="0.25">
      <c r="A22659" s="9"/>
      <c r="B22659" s="9"/>
      <c r="C22659" s="9"/>
      <c r="D22659" s="9"/>
      <c r="E22659" s="9"/>
      <c r="F22659" s="9"/>
      <c r="G22659" s="100"/>
      <c r="H22659" s="100"/>
      <c r="I22659" s="100"/>
      <c r="J22659" s="100"/>
      <c r="K22659" s="100"/>
    </row>
    <row r="22660" spans="1:11" ht="20.100000000000001" customHeight="1" x14ac:dyDescent="0.25">
      <c r="A22660" s="99" t="s">
        <v>3868</v>
      </c>
      <c r="B22660" s="99"/>
      <c r="C22660" s="99"/>
      <c r="D22660" s="99"/>
      <c r="E22660" s="99"/>
      <c r="F22660" s="99"/>
      <c r="G22660" s="99"/>
      <c r="H22660" s="99"/>
      <c r="I22660" s="99"/>
      <c r="J22660" s="99"/>
      <c r="K22660" s="99"/>
    </row>
    <row r="22661" spans="1:11" ht="15" customHeight="1" x14ac:dyDescent="0.25">
      <c r="A22661" s="93" t="s">
        <v>3893</v>
      </c>
      <c r="B22661" s="93"/>
      <c r="C22661" s="93"/>
      <c r="D22661" s="94" t="s">
        <v>3</v>
      </c>
      <c r="E22661" s="94"/>
      <c r="F22661" s="23" t="s">
        <v>4</v>
      </c>
      <c r="G22661" s="94" t="s">
        <v>3894</v>
      </c>
      <c r="H22661" s="94"/>
      <c r="I22661" s="94" t="s">
        <v>3895</v>
      </c>
      <c r="J22661" s="94"/>
      <c r="K22661" s="23" t="s">
        <v>3896</v>
      </c>
    </row>
    <row r="22662" spans="1:11" ht="15" customHeight="1" x14ac:dyDescent="0.25">
      <c r="A22662" s="24" t="s">
        <v>4089</v>
      </c>
      <c r="B22662" s="95" t="s">
        <v>4090</v>
      </c>
      <c r="C22662" s="95"/>
      <c r="D22662" s="96" t="s">
        <v>20</v>
      </c>
      <c r="E22662" s="96"/>
      <c r="F22662" s="24" t="s">
        <v>16</v>
      </c>
      <c r="G22662" s="97">
        <v>1</v>
      </c>
      <c r="H22662" s="97"/>
      <c r="I22662" s="98">
        <v>12.85</v>
      </c>
      <c r="J22662" s="98"/>
      <c r="K22662" s="27">
        <f>TRUNC(TRUNC(G22662,8)*I22662,2)</f>
        <v>12.85</v>
      </c>
    </row>
    <row r="22663" spans="1:11" ht="15" customHeight="1" x14ac:dyDescent="0.25">
      <c r="A22663" s="9"/>
      <c r="B22663" s="9"/>
      <c r="C22663" s="9"/>
      <c r="D22663" s="9"/>
      <c r="E22663" s="9"/>
      <c r="F22663" s="9"/>
      <c r="G22663" s="91" t="s">
        <v>3906</v>
      </c>
      <c r="H22663" s="91"/>
      <c r="I22663" s="91"/>
      <c r="J22663" s="91"/>
      <c r="K22663" s="28">
        <f>SUM(K22662:K22662)</f>
        <v>12.85</v>
      </c>
    </row>
    <row r="22664" spans="1:11" ht="15" customHeight="1" x14ac:dyDescent="0.25">
      <c r="A22664" s="93" t="s">
        <v>3907</v>
      </c>
      <c r="B22664" s="93"/>
      <c r="C22664" s="93"/>
      <c r="D22664" s="94" t="s">
        <v>3</v>
      </c>
      <c r="E22664" s="94"/>
      <c r="F22664" s="23" t="s">
        <v>4</v>
      </c>
      <c r="G22664" s="94" t="s">
        <v>3894</v>
      </c>
      <c r="H22664" s="94"/>
      <c r="I22664" s="94" t="s">
        <v>3895</v>
      </c>
      <c r="J22664" s="94"/>
      <c r="K22664" s="23" t="s">
        <v>3896</v>
      </c>
    </row>
    <row r="22665" spans="1:11" ht="15" customHeight="1" x14ac:dyDescent="0.25">
      <c r="A22665" s="24" t="s">
        <v>3961</v>
      </c>
      <c r="B22665" s="95" t="s">
        <v>3962</v>
      </c>
      <c r="C22665" s="95"/>
      <c r="D22665" s="96" t="s">
        <v>20</v>
      </c>
      <c r="E22665" s="96"/>
      <c r="F22665" s="24" t="s">
        <v>2056</v>
      </c>
      <c r="G22665" s="97">
        <v>2.7699999999999999E-2</v>
      </c>
      <c r="H22665" s="97"/>
      <c r="I22665" s="98">
        <v>29.5</v>
      </c>
      <c r="J22665" s="98"/>
      <c r="K22665" s="27">
        <f>TRUNC(TRUNC(G22665,8)*I22665,2)</f>
        <v>0.81</v>
      </c>
    </row>
    <row r="22666" spans="1:11" ht="15" customHeight="1" x14ac:dyDescent="0.25">
      <c r="A22666" s="24" t="s">
        <v>3910</v>
      </c>
      <c r="B22666" s="95" t="s">
        <v>3911</v>
      </c>
      <c r="C22666" s="95"/>
      <c r="D22666" s="96" t="s">
        <v>20</v>
      </c>
      <c r="E22666" s="96"/>
      <c r="F22666" s="24" t="s">
        <v>2056</v>
      </c>
      <c r="G22666" s="97">
        <v>0.1386</v>
      </c>
      <c r="H22666" s="97"/>
      <c r="I22666" s="98">
        <v>24.94</v>
      </c>
      <c r="J22666" s="98"/>
      <c r="K22666" s="27">
        <f>TRUNC(TRUNC(G22666,8)*I22666,2)</f>
        <v>3.45</v>
      </c>
    </row>
    <row r="22667" spans="1:11" ht="18" customHeight="1" x14ac:dyDescent="0.25">
      <c r="A22667" s="9"/>
      <c r="B22667" s="9"/>
      <c r="C22667" s="9"/>
      <c r="D22667" s="9"/>
      <c r="E22667" s="9"/>
      <c r="F22667" s="9"/>
      <c r="G22667" s="91" t="s">
        <v>3912</v>
      </c>
      <c r="H22667" s="91"/>
      <c r="I22667" s="91"/>
      <c r="J22667" s="91"/>
      <c r="K22667" s="28">
        <f>SUM(K22665:K22666)</f>
        <v>4.26</v>
      </c>
    </row>
    <row r="22668" spans="1:11" ht="15" customHeight="1" x14ac:dyDescent="0.25">
      <c r="A22668" s="9"/>
      <c r="B22668" s="9"/>
      <c r="C22668" s="9"/>
      <c r="D22668" s="9"/>
      <c r="E22668" s="9"/>
      <c r="F22668" s="9"/>
      <c r="G22668" s="92" t="s">
        <v>3913</v>
      </c>
      <c r="H22668" s="92"/>
      <c r="I22668" s="92"/>
      <c r="J22668" s="92"/>
      <c r="K22668" s="29">
        <f>ROUND(SUM(K22663,K22667),2)</f>
        <v>17.11</v>
      </c>
    </row>
    <row r="22669" spans="1:11" ht="9.9499999999999993" customHeight="1" x14ac:dyDescent="0.25">
      <c r="A22669" s="9"/>
      <c r="B22669" s="9"/>
      <c r="C22669" s="9"/>
      <c r="D22669" s="9"/>
      <c r="E22669" s="9"/>
      <c r="F22669" s="9"/>
      <c r="G22669" s="100"/>
      <c r="H22669" s="100"/>
      <c r="I22669" s="100"/>
      <c r="J22669" s="100"/>
      <c r="K22669" s="100"/>
    </row>
    <row r="22670" spans="1:11" ht="20.100000000000001" customHeight="1" x14ac:dyDescent="0.25">
      <c r="A22670" s="99" t="s">
        <v>3869</v>
      </c>
      <c r="B22670" s="99"/>
      <c r="C22670" s="99"/>
      <c r="D22670" s="99"/>
      <c r="E22670" s="99"/>
      <c r="F22670" s="99"/>
      <c r="G22670" s="99"/>
      <c r="H22670" s="99"/>
      <c r="I22670" s="99"/>
      <c r="J22670" s="99"/>
      <c r="K22670" s="99"/>
    </row>
    <row r="22671" spans="1:11" ht="12.95" customHeight="1" x14ac:dyDescent="0.25">
      <c r="A22671" s="107" t="s">
        <v>3984</v>
      </c>
      <c r="B22671" s="107"/>
      <c r="C22671" s="107"/>
      <c r="D22671" s="108" t="s">
        <v>3985</v>
      </c>
      <c r="E22671" s="87" t="s">
        <v>3986</v>
      </c>
      <c r="F22671" s="87"/>
      <c r="G22671" s="87" t="s">
        <v>3987</v>
      </c>
      <c r="H22671" s="87"/>
      <c r="I22671" s="87"/>
      <c r="J22671" s="87"/>
      <c r="K22671" s="87" t="s">
        <v>3988</v>
      </c>
    </row>
    <row r="22672" spans="1:11" ht="12" customHeight="1" x14ac:dyDescent="0.25">
      <c r="A22672" s="107"/>
      <c r="B22672" s="107"/>
      <c r="C22672" s="107"/>
      <c r="D22672" s="108"/>
      <c r="E22672" s="23" t="s">
        <v>3989</v>
      </c>
      <c r="F22672" s="23" t="s">
        <v>3990</v>
      </c>
      <c r="G22672" s="94" t="s">
        <v>3989</v>
      </c>
      <c r="H22672" s="94"/>
      <c r="I22672" s="94" t="s">
        <v>3990</v>
      </c>
      <c r="J22672" s="94"/>
      <c r="K22672" s="87"/>
    </row>
    <row r="22673" spans="1:11" ht="15.95" customHeight="1" x14ac:dyDescent="0.25">
      <c r="A22673" s="6" t="s">
        <v>4091</v>
      </c>
      <c r="B22673" s="104" t="s">
        <v>4092</v>
      </c>
      <c r="C22673" s="104"/>
      <c r="D22673" s="44">
        <v>1</v>
      </c>
      <c r="E22673" s="32">
        <v>0.8</v>
      </c>
      <c r="F22673" s="32">
        <v>0.19999999999999996</v>
      </c>
      <c r="G22673" s="105">
        <v>5.32</v>
      </c>
      <c r="H22673" s="105"/>
      <c r="I22673" s="105">
        <v>0.5</v>
      </c>
      <c r="J22673" s="105"/>
      <c r="K22673" s="33">
        <f>TRUNC(D22673*(TRUNC(E22673*G22673,4)+TRUNC(F22673*I22673,4)),4)</f>
        <v>4.3559999999999999</v>
      </c>
    </row>
    <row r="22674" spans="1:11" ht="15" customHeight="1" x14ac:dyDescent="0.25">
      <c r="A22674" s="1"/>
      <c r="B22674" s="1"/>
      <c r="C22674" s="1"/>
      <c r="D22674" s="1"/>
      <c r="E22674" s="1"/>
      <c r="F22674" s="1"/>
      <c r="G22674" s="85" t="s">
        <v>3999</v>
      </c>
      <c r="H22674" s="85"/>
      <c r="I22674" s="85"/>
      <c r="J22674" s="85"/>
      <c r="K22674" s="34">
        <f>SUM(K22672:K22673)</f>
        <v>4.3559999999999999</v>
      </c>
    </row>
    <row r="22675" spans="1:11" ht="20.100000000000001" customHeight="1" x14ac:dyDescent="0.25">
      <c r="A22675" s="106" t="s">
        <v>4000</v>
      </c>
      <c r="B22675" s="106"/>
      <c r="C22675" s="106"/>
      <c r="D22675" s="106"/>
      <c r="E22675" s="106"/>
      <c r="F22675" s="2" t="s">
        <v>4</v>
      </c>
      <c r="G22675" s="87" t="s">
        <v>4001</v>
      </c>
      <c r="H22675" s="87"/>
      <c r="I22675" s="87" t="s">
        <v>4002</v>
      </c>
      <c r="J22675" s="87"/>
      <c r="K22675" s="2" t="s">
        <v>3988</v>
      </c>
    </row>
    <row r="22676" spans="1:11" ht="15" customHeight="1" x14ac:dyDescent="0.25">
      <c r="A22676" s="6" t="s">
        <v>4093</v>
      </c>
      <c r="B22676" s="101" t="s">
        <v>4094</v>
      </c>
      <c r="C22676" s="101"/>
      <c r="D22676" s="101"/>
      <c r="E22676" s="101"/>
      <c r="F22676" s="6" t="s">
        <v>3940</v>
      </c>
      <c r="G22676" s="102">
        <v>0.1333</v>
      </c>
      <c r="H22676" s="102"/>
      <c r="I22676" s="103">
        <v>3.96</v>
      </c>
      <c r="J22676" s="103"/>
      <c r="K22676" s="7">
        <f>TRUNC(TRUNC(G22676,8)*I22676,2)</f>
        <v>0.52</v>
      </c>
    </row>
    <row r="22677" spans="1:11" ht="15" customHeight="1" x14ac:dyDescent="0.25">
      <c r="A22677" s="6" t="s">
        <v>4095</v>
      </c>
      <c r="B22677" s="101" t="s">
        <v>4096</v>
      </c>
      <c r="C22677" s="101"/>
      <c r="D22677" s="101"/>
      <c r="E22677" s="101"/>
      <c r="F22677" s="6" t="s">
        <v>3940</v>
      </c>
      <c r="G22677" s="102">
        <v>2</v>
      </c>
      <c r="H22677" s="102"/>
      <c r="I22677" s="103">
        <v>14.41</v>
      </c>
      <c r="J22677" s="103"/>
      <c r="K22677" s="7">
        <f>TRUNC(TRUNC(G22677,8)*I22677,2)</f>
        <v>28.82</v>
      </c>
    </row>
    <row r="22678" spans="1:11" ht="15" customHeight="1" x14ac:dyDescent="0.25">
      <c r="A22678" s="6" t="s">
        <v>4097</v>
      </c>
      <c r="B22678" s="101" t="s">
        <v>4098</v>
      </c>
      <c r="C22678" s="101"/>
      <c r="D22678" s="101"/>
      <c r="E22678" s="101"/>
      <c r="F22678" s="6" t="s">
        <v>3940</v>
      </c>
      <c r="G22678" s="102">
        <v>3</v>
      </c>
      <c r="H22678" s="102"/>
      <c r="I22678" s="103">
        <v>14.58</v>
      </c>
      <c r="J22678" s="103"/>
      <c r="K22678" s="7">
        <f>TRUNC(TRUNC(G22678,8)*I22678,2)</f>
        <v>43.74</v>
      </c>
    </row>
    <row r="22679" spans="1:11" ht="15" customHeight="1" x14ac:dyDescent="0.25">
      <c r="A22679" s="1"/>
      <c r="B22679" s="1"/>
      <c r="C22679" s="1"/>
      <c r="D22679" s="1"/>
      <c r="E22679" s="1"/>
      <c r="F22679" s="1"/>
      <c r="G22679" s="85" t="s">
        <v>4005</v>
      </c>
      <c r="H22679" s="85"/>
      <c r="I22679" s="85"/>
      <c r="J22679" s="85"/>
      <c r="K22679" s="29">
        <f>SUM(K22676:K22678)</f>
        <v>73.08</v>
      </c>
    </row>
    <row r="22680" spans="1:11" ht="15" customHeight="1" x14ac:dyDescent="0.25">
      <c r="A22680" s="9"/>
      <c r="B22680" s="9"/>
      <c r="C22680" s="9"/>
      <c r="D22680" s="9"/>
      <c r="E22680" s="9"/>
      <c r="F22680" s="9"/>
      <c r="G22680" s="92" t="s">
        <v>4006</v>
      </c>
      <c r="H22680" s="92"/>
      <c r="I22680" s="92"/>
      <c r="J22680" s="92"/>
      <c r="K22680" s="33">
        <f>SUM(K22674,K22679)</f>
        <v>77.435999999999993</v>
      </c>
    </row>
    <row r="22681" spans="1:11" ht="15" customHeight="1" x14ac:dyDescent="0.25">
      <c r="A22681" s="9"/>
      <c r="B22681" s="9"/>
      <c r="C22681" s="9"/>
      <c r="D22681" s="9"/>
      <c r="E22681" s="9"/>
      <c r="F22681" s="9"/>
      <c r="G22681" s="92" t="s">
        <v>4007</v>
      </c>
      <c r="H22681" s="92"/>
      <c r="I22681" s="92"/>
      <c r="J22681" s="92"/>
      <c r="K22681" s="35">
        <v>22.5</v>
      </c>
    </row>
    <row r="22682" spans="1:11" ht="15" customHeight="1" x14ac:dyDescent="0.25">
      <c r="A22682" s="9"/>
      <c r="B22682" s="9"/>
      <c r="C22682" s="9"/>
      <c r="D22682" s="9"/>
      <c r="E22682" s="9"/>
      <c r="F22682" s="9"/>
      <c r="G22682" s="92" t="s">
        <v>4008</v>
      </c>
      <c r="H22682" s="92"/>
      <c r="I22682" s="92"/>
      <c r="J22682" s="92"/>
      <c r="K22682" s="33">
        <f>TRUNC(K22680/K22681,4)</f>
        <v>3.4416000000000002</v>
      </c>
    </row>
    <row r="22683" spans="1:11" ht="15" customHeight="1" x14ac:dyDescent="0.25">
      <c r="A22683" s="9"/>
      <c r="B22683" s="9"/>
      <c r="C22683" s="9"/>
      <c r="D22683" s="9"/>
      <c r="E22683" s="9"/>
      <c r="F22683" s="9"/>
      <c r="G22683" s="92" t="s">
        <v>4029</v>
      </c>
      <c r="H22683" s="92"/>
      <c r="I22683" s="92"/>
      <c r="J22683" s="92"/>
      <c r="K22683" s="33">
        <f>SUM(K22682)</f>
        <v>3.4416000000000002</v>
      </c>
    </row>
    <row r="22684" spans="1:11" ht="15" customHeight="1" x14ac:dyDescent="0.25">
      <c r="A22684" s="9"/>
      <c r="B22684" s="9"/>
      <c r="C22684" s="9"/>
      <c r="D22684" s="9"/>
      <c r="E22684" s="9"/>
      <c r="F22684" s="9"/>
      <c r="G22684" s="92" t="s">
        <v>3913</v>
      </c>
      <c r="H22684" s="92"/>
      <c r="I22684" s="92"/>
      <c r="J22684" s="92"/>
      <c r="K22684" s="29">
        <f>ROUND(SUM(K22683),2)</f>
        <v>3.44</v>
      </c>
    </row>
    <row r="22685" spans="1:11" ht="9.9499999999999993" customHeight="1" x14ac:dyDescent="0.25">
      <c r="A22685" s="9"/>
      <c r="B22685" s="9"/>
      <c r="C22685" s="9"/>
      <c r="D22685" s="9"/>
      <c r="E22685" s="9"/>
      <c r="F22685" s="9"/>
      <c r="G22685" s="100"/>
      <c r="H22685" s="100"/>
      <c r="I22685" s="100"/>
      <c r="J22685" s="100"/>
      <c r="K22685" s="100"/>
    </row>
    <row r="22686" spans="1:11" ht="20.100000000000001" customHeight="1" x14ac:dyDescent="0.25">
      <c r="A22686" s="99" t="s">
        <v>3870</v>
      </c>
      <c r="B22686" s="99"/>
      <c r="C22686" s="99"/>
      <c r="D22686" s="99"/>
      <c r="E22686" s="99"/>
      <c r="F22686" s="99"/>
      <c r="G22686" s="99"/>
      <c r="H22686" s="99"/>
      <c r="I22686" s="99"/>
      <c r="J22686" s="99"/>
      <c r="K22686" s="99"/>
    </row>
    <row r="22687" spans="1:11" ht="15" customHeight="1" x14ac:dyDescent="0.25">
      <c r="A22687" s="93" t="s">
        <v>3893</v>
      </c>
      <c r="B22687" s="93"/>
      <c r="C22687" s="93"/>
      <c r="D22687" s="94" t="s">
        <v>3</v>
      </c>
      <c r="E22687" s="94"/>
      <c r="F22687" s="23" t="s">
        <v>4</v>
      </c>
      <c r="G22687" s="94" t="s">
        <v>3894</v>
      </c>
      <c r="H22687" s="94"/>
      <c r="I22687" s="94" t="s">
        <v>3895</v>
      </c>
      <c r="J22687" s="94"/>
      <c r="K22687" s="23" t="s">
        <v>3896</v>
      </c>
    </row>
    <row r="22688" spans="1:11" ht="15" customHeight="1" x14ac:dyDescent="0.25">
      <c r="A22688" s="24" t="s">
        <v>3951</v>
      </c>
      <c r="B22688" s="95" t="s">
        <v>3952</v>
      </c>
      <c r="C22688" s="95"/>
      <c r="D22688" s="96" t="s">
        <v>3953</v>
      </c>
      <c r="E22688" s="96"/>
      <c r="F22688" s="24" t="s">
        <v>3954</v>
      </c>
      <c r="G22688" s="97">
        <v>4.0000000000000001E-3</v>
      </c>
      <c r="H22688" s="97"/>
      <c r="I22688" s="98">
        <v>215</v>
      </c>
      <c r="J22688" s="98"/>
      <c r="K22688" s="27">
        <f>ROUND(ROUND(G22688,8)*I22688,2)</f>
        <v>0.86</v>
      </c>
    </row>
    <row r="22689" spans="1:11" ht="15" customHeight="1" x14ac:dyDescent="0.25">
      <c r="A22689" s="24" t="s">
        <v>3955</v>
      </c>
      <c r="B22689" s="95" t="s">
        <v>3956</v>
      </c>
      <c r="C22689" s="95"/>
      <c r="D22689" s="96" t="s">
        <v>20</v>
      </c>
      <c r="E22689" s="96"/>
      <c r="F22689" s="24" t="s">
        <v>3903</v>
      </c>
      <c r="G22689" s="97">
        <v>5.0000000000000001E-3</v>
      </c>
      <c r="H22689" s="97"/>
      <c r="I22689" s="98">
        <v>19.37</v>
      </c>
      <c r="J22689" s="98"/>
      <c r="K22689" s="27">
        <f>ROUND(ROUND(G22689,8)*I22689,2)</f>
        <v>0.1</v>
      </c>
    </row>
    <row r="22690" spans="1:11" ht="15" customHeight="1" x14ac:dyDescent="0.25">
      <c r="A22690" s="9"/>
      <c r="B22690" s="9"/>
      <c r="C22690" s="9"/>
      <c r="D22690" s="9"/>
      <c r="E22690" s="9"/>
      <c r="F22690" s="9"/>
      <c r="G22690" s="91" t="s">
        <v>3906</v>
      </c>
      <c r="H22690" s="91"/>
      <c r="I22690" s="91"/>
      <c r="J22690" s="91"/>
      <c r="K22690" s="28">
        <f>SUM(K22688:K22689)</f>
        <v>0.96</v>
      </c>
    </row>
    <row r="22691" spans="1:11" ht="15" customHeight="1" x14ac:dyDescent="0.25">
      <c r="A22691" s="93" t="s">
        <v>3907</v>
      </c>
      <c r="B22691" s="93"/>
      <c r="C22691" s="93"/>
      <c r="D22691" s="94" t="s">
        <v>3</v>
      </c>
      <c r="E22691" s="94"/>
      <c r="F22691" s="23" t="s">
        <v>4</v>
      </c>
      <c r="G22691" s="94" t="s">
        <v>3894</v>
      </c>
      <c r="H22691" s="94"/>
      <c r="I22691" s="94" t="s">
        <v>3895</v>
      </c>
      <c r="J22691" s="94"/>
      <c r="K22691" s="23" t="s">
        <v>3896</v>
      </c>
    </row>
    <row r="22692" spans="1:11" ht="21" customHeight="1" x14ac:dyDescent="0.25">
      <c r="A22692" s="24" t="s">
        <v>3908</v>
      </c>
      <c r="B22692" s="95" t="s">
        <v>3909</v>
      </c>
      <c r="C22692" s="95"/>
      <c r="D22692" s="96" t="s">
        <v>20</v>
      </c>
      <c r="E22692" s="96"/>
      <c r="F22692" s="24" t="s">
        <v>2056</v>
      </c>
      <c r="G22692" s="97">
        <v>0.03</v>
      </c>
      <c r="H22692" s="97"/>
      <c r="I22692" s="98">
        <v>32.24</v>
      </c>
      <c r="J22692" s="98"/>
      <c r="K22692" s="27">
        <f>ROUND(ROUND(G22692,8)*I22692,2)</f>
        <v>0.97</v>
      </c>
    </row>
    <row r="22693" spans="1:11" ht="15" customHeight="1" x14ac:dyDescent="0.25">
      <c r="A22693" s="24" t="s">
        <v>3910</v>
      </c>
      <c r="B22693" s="95" t="s">
        <v>3911</v>
      </c>
      <c r="C22693" s="95"/>
      <c r="D22693" s="96" t="s">
        <v>20</v>
      </c>
      <c r="E22693" s="96"/>
      <c r="F22693" s="24" t="s">
        <v>2056</v>
      </c>
      <c r="G22693" s="97">
        <v>0.03</v>
      </c>
      <c r="H22693" s="97"/>
      <c r="I22693" s="98">
        <v>24.94</v>
      </c>
      <c r="J22693" s="98"/>
      <c r="K22693" s="27">
        <f>ROUND(ROUND(G22693,8)*I22693,2)</f>
        <v>0.75</v>
      </c>
    </row>
    <row r="22694" spans="1:11" ht="18" customHeight="1" x14ac:dyDescent="0.25">
      <c r="A22694" s="9"/>
      <c r="B22694" s="9"/>
      <c r="C22694" s="9"/>
      <c r="D22694" s="9"/>
      <c r="E22694" s="9"/>
      <c r="F22694" s="9"/>
      <c r="G22694" s="91" t="s">
        <v>3912</v>
      </c>
      <c r="H22694" s="91"/>
      <c r="I22694" s="91"/>
      <c r="J22694" s="91"/>
      <c r="K22694" s="28">
        <f>SUM(K22692:K22693)</f>
        <v>1.72</v>
      </c>
    </row>
    <row r="22695" spans="1:11" ht="15" customHeight="1" x14ac:dyDescent="0.25">
      <c r="A22695" s="9"/>
      <c r="B22695" s="9"/>
      <c r="C22695" s="9"/>
      <c r="D22695" s="9"/>
      <c r="E22695" s="9"/>
      <c r="F22695" s="9"/>
      <c r="G22695" s="92" t="s">
        <v>3913</v>
      </c>
      <c r="H22695" s="92"/>
      <c r="I22695" s="92"/>
      <c r="J22695" s="92"/>
      <c r="K22695" s="29">
        <f>ROUND(SUM(K22690,K22694),2)</f>
        <v>2.68</v>
      </c>
    </row>
    <row r="22696" spans="1:11" ht="9.9499999999999993" customHeight="1" x14ac:dyDescent="0.25">
      <c r="A22696" s="9"/>
      <c r="B22696" s="9"/>
      <c r="C22696" s="9"/>
      <c r="D22696" s="9"/>
      <c r="E22696" s="9"/>
      <c r="F22696" s="9"/>
      <c r="G22696" s="100"/>
      <c r="H22696" s="100"/>
      <c r="I22696" s="100"/>
      <c r="J22696" s="100"/>
      <c r="K22696" s="100"/>
    </row>
    <row r="22697" spans="1:11" ht="20.100000000000001" customHeight="1" x14ac:dyDescent="0.25">
      <c r="A22697" s="99" t="s">
        <v>3871</v>
      </c>
      <c r="B22697" s="99"/>
      <c r="C22697" s="99"/>
      <c r="D22697" s="99"/>
      <c r="E22697" s="99"/>
      <c r="F22697" s="99"/>
      <c r="G22697" s="99"/>
      <c r="H22697" s="99"/>
      <c r="I22697" s="99"/>
      <c r="J22697" s="99"/>
      <c r="K22697" s="99"/>
    </row>
    <row r="22698" spans="1:11" ht="15" customHeight="1" x14ac:dyDescent="0.25">
      <c r="A22698" s="93" t="s">
        <v>3916</v>
      </c>
      <c r="B22698" s="93"/>
      <c r="C22698" s="93"/>
      <c r="D22698" s="94" t="s">
        <v>3</v>
      </c>
      <c r="E22698" s="94"/>
      <c r="F22698" s="23" t="s">
        <v>4</v>
      </c>
      <c r="G22698" s="94" t="s">
        <v>3894</v>
      </c>
      <c r="H22698" s="94"/>
      <c r="I22698" s="94" t="s">
        <v>3895</v>
      </c>
      <c r="J22698" s="94"/>
      <c r="K22698" s="23" t="s">
        <v>3896</v>
      </c>
    </row>
    <row r="22699" spans="1:11" ht="29.1" customHeight="1" x14ac:dyDescent="0.25">
      <c r="A22699" s="24" t="s">
        <v>3957</v>
      </c>
      <c r="B22699" s="95" t="s">
        <v>3958</v>
      </c>
      <c r="C22699" s="95"/>
      <c r="D22699" s="96" t="s">
        <v>20</v>
      </c>
      <c r="E22699" s="96"/>
      <c r="F22699" s="24" t="s">
        <v>3936</v>
      </c>
      <c r="G22699" s="97">
        <v>2.8999999999999998E-3</v>
      </c>
      <c r="H22699" s="97"/>
      <c r="I22699" s="98">
        <v>75.540000000000006</v>
      </c>
      <c r="J22699" s="98"/>
      <c r="K22699" s="27">
        <f>TRUNC(TRUNC(G22699,8)*I22699,2)</f>
        <v>0.21</v>
      </c>
    </row>
    <row r="22700" spans="1:11" ht="29.1" customHeight="1" x14ac:dyDescent="0.25">
      <c r="A22700" s="24" t="s">
        <v>3959</v>
      </c>
      <c r="B22700" s="95" t="s">
        <v>3960</v>
      </c>
      <c r="C22700" s="95"/>
      <c r="D22700" s="96" t="s">
        <v>20</v>
      </c>
      <c r="E22700" s="96"/>
      <c r="F22700" s="24" t="s">
        <v>30</v>
      </c>
      <c r="G22700" s="97">
        <v>1.6999999999999999E-3</v>
      </c>
      <c r="H22700" s="97"/>
      <c r="I22700" s="98">
        <v>198.53</v>
      </c>
      <c r="J22700" s="98"/>
      <c r="K22700" s="27">
        <f>TRUNC(TRUNC(G22700,8)*I22700,2)</f>
        <v>0.33</v>
      </c>
    </row>
    <row r="22701" spans="1:11" ht="18" customHeight="1" x14ac:dyDescent="0.25">
      <c r="A22701" s="9"/>
      <c r="B22701" s="9"/>
      <c r="C22701" s="9"/>
      <c r="D22701" s="9"/>
      <c r="E22701" s="9"/>
      <c r="F22701" s="9"/>
      <c r="G22701" s="91" t="s">
        <v>3919</v>
      </c>
      <c r="H22701" s="91"/>
      <c r="I22701" s="91"/>
      <c r="J22701" s="91"/>
      <c r="K22701" s="28">
        <f>SUM(K22699:K22700)</f>
        <v>0.54</v>
      </c>
    </row>
    <row r="22702" spans="1:11" ht="15" customHeight="1" x14ac:dyDescent="0.25">
      <c r="A22702" s="93" t="s">
        <v>3907</v>
      </c>
      <c r="B22702" s="93"/>
      <c r="C22702" s="93"/>
      <c r="D22702" s="94" t="s">
        <v>3</v>
      </c>
      <c r="E22702" s="94"/>
      <c r="F22702" s="23" t="s">
        <v>4</v>
      </c>
      <c r="G22702" s="94" t="s">
        <v>3894</v>
      </c>
      <c r="H22702" s="94"/>
      <c r="I22702" s="94" t="s">
        <v>3895</v>
      </c>
      <c r="J22702" s="94"/>
      <c r="K22702" s="23" t="s">
        <v>3896</v>
      </c>
    </row>
    <row r="22703" spans="1:11" ht="15" customHeight="1" x14ac:dyDescent="0.25">
      <c r="A22703" s="24" t="s">
        <v>3961</v>
      </c>
      <c r="B22703" s="95" t="s">
        <v>3962</v>
      </c>
      <c r="C22703" s="95"/>
      <c r="D22703" s="96" t="s">
        <v>20</v>
      </c>
      <c r="E22703" s="96"/>
      <c r="F22703" s="24" t="s">
        <v>2056</v>
      </c>
      <c r="G22703" s="97">
        <v>4.5999999999999999E-3</v>
      </c>
      <c r="H22703" s="97"/>
      <c r="I22703" s="98">
        <v>29.5</v>
      </c>
      <c r="J22703" s="98"/>
      <c r="K22703" s="27">
        <f>TRUNC(TRUNC(G22703,8)*I22703,2)</f>
        <v>0.13</v>
      </c>
    </row>
    <row r="22704" spans="1:11" ht="18" customHeight="1" x14ac:dyDescent="0.25">
      <c r="A22704" s="9"/>
      <c r="B22704" s="9"/>
      <c r="C22704" s="9"/>
      <c r="D22704" s="9"/>
      <c r="E22704" s="9"/>
      <c r="F22704" s="9"/>
      <c r="G22704" s="91" t="s">
        <v>3912</v>
      </c>
      <c r="H22704" s="91"/>
      <c r="I22704" s="91"/>
      <c r="J22704" s="91"/>
      <c r="K22704" s="28">
        <f>SUM(K22703:K22703)</f>
        <v>0.13</v>
      </c>
    </row>
    <row r="22705" spans="1:11" ht="15" customHeight="1" x14ac:dyDescent="0.25">
      <c r="A22705" s="9"/>
      <c r="B22705" s="9"/>
      <c r="C22705" s="9"/>
      <c r="D22705" s="9"/>
      <c r="E22705" s="9"/>
      <c r="F22705" s="9"/>
      <c r="G22705" s="92" t="s">
        <v>3913</v>
      </c>
      <c r="H22705" s="92"/>
      <c r="I22705" s="92"/>
      <c r="J22705" s="92"/>
      <c r="K22705" s="29">
        <f>ROUND(SUM(K22701,K22704),2)</f>
        <v>0.67</v>
      </c>
    </row>
    <row r="22706" spans="1:11" ht="9.9499999999999993" customHeight="1" x14ac:dyDescent="0.25">
      <c r="A22706" s="9"/>
      <c r="B22706" s="9"/>
      <c r="C22706" s="9"/>
      <c r="D22706" s="9"/>
      <c r="E22706" s="9"/>
      <c r="F22706" s="9"/>
      <c r="G22706" s="100"/>
      <c r="H22706" s="100"/>
      <c r="I22706" s="100"/>
      <c r="J22706" s="100"/>
      <c r="K22706" s="100"/>
    </row>
    <row r="22707" spans="1:11" ht="20.100000000000001" customHeight="1" x14ac:dyDescent="0.25">
      <c r="A22707" s="99" t="s">
        <v>3872</v>
      </c>
      <c r="B22707" s="99"/>
      <c r="C22707" s="99"/>
      <c r="D22707" s="99"/>
      <c r="E22707" s="99"/>
      <c r="F22707" s="99"/>
      <c r="G22707" s="99"/>
      <c r="H22707" s="99"/>
      <c r="I22707" s="99"/>
      <c r="J22707" s="99"/>
      <c r="K22707" s="99"/>
    </row>
    <row r="22708" spans="1:11" ht="15" customHeight="1" x14ac:dyDescent="0.25">
      <c r="A22708" s="93" t="s">
        <v>3916</v>
      </c>
      <c r="B22708" s="93"/>
      <c r="C22708" s="93"/>
      <c r="D22708" s="94" t="s">
        <v>3</v>
      </c>
      <c r="E22708" s="94"/>
      <c r="F22708" s="23" t="s">
        <v>4</v>
      </c>
      <c r="G22708" s="94" t="s">
        <v>3894</v>
      </c>
      <c r="H22708" s="94"/>
      <c r="I22708" s="94" t="s">
        <v>3895</v>
      </c>
      <c r="J22708" s="94"/>
      <c r="K22708" s="23" t="s">
        <v>3896</v>
      </c>
    </row>
    <row r="22709" spans="1:11" ht="29.1" customHeight="1" x14ac:dyDescent="0.25">
      <c r="A22709" s="24" t="s">
        <v>3957</v>
      </c>
      <c r="B22709" s="95" t="s">
        <v>3958</v>
      </c>
      <c r="C22709" s="95"/>
      <c r="D22709" s="96" t="s">
        <v>20</v>
      </c>
      <c r="E22709" s="96"/>
      <c r="F22709" s="24" t="s">
        <v>3936</v>
      </c>
      <c r="G22709" s="97">
        <v>1.95E-2</v>
      </c>
      <c r="H22709" s="97"/>
      <c r="I22709" s="98">
        <v>75.540000000000006</v>
      </c>
      <c r="J22709" s="98"/>
      <c r="K22709" s="27">
        <f>TRUNC(TRUNC(G22709,8)*I22709,2)</f>
        <v>1.47</v>
      </c>
    </row>
    <row r="22710" spans="1:11" ht="29.1" customHeight="1" x14ac:dyDescent="0.25">
      <c r="A22710" s="24" t="s">
        <v>3959</v>
      </c>
      <c r="B22710" s="95" t="s">
        <v>3960</v>
      </c>
      <c r="C22710" s="95"/>
      <c r="D22710" s="96" t="s">
        <v>20</v>
      </c>
      <c r="E22710" s="96"/>
      <c r="F22710" s="24" t="s">
        <v>30</v>
      </c>
      <c r="G22710" s="97">
        <v>1.15E-2</v>
      </c>
      <c r="H22710" s="97"/>
      <c r="I22710" s="98">
        <v>198.53</v>
      </c>
      <c r="J22710" s="98"/>
      <c r="K22710" s="27">
        <f>TRUNC(TRUNC(G22710,8)*I22710,2)</f>
        <v>2.2799999999999998</v>
      </c>
    </row>
    <row r="22711" spans="1:11" ht="18" customHeight="1" x14ac:dyDescent="0.25">
      <c r="A22711" s="9"/>
      <c r="B22711" s="9"/>
      <c r="C22711" s="9"/>
      <c r="D22711" s="9"/>
      <c r="E22711" s="9"/>
      <c r="F22711" s="9"/>
      <c r="G22711" s="91" t="s">
        <v>3919</v>
      </c>
      <c r="H22711" s="91"/>
      <c r="I22711" s="91"/>
      <c r="J22711" s="91"/>
      <c r="K22711" s="28">
        <f>SUM(K22709:K22710)</f>
        <v>3.75</v>
      </c>
    </row>
    <row r="22712" spans="1:11" ht="15" customHeight="1" x14ac:dyDescent="0.25">
      <c r="A22712" s="93" t="s">
        <v>3907</v>
      </c>
      <c r="B22712" s="93"/>
      <c r="C22712" s="93"/>
      <c r="D22712" s="94" t="s">
        <v>3</v>
      </c>
      <c r="E22712" s="94"/>
      <c r="F22712" s="23" t="s">
        <v>4</v>
      </c>
      <c r="G22712" s="94" t="s">
        <v>3894</v>
      </c>
      <c r="H22712" s="94"/>
      <c r="I22712" s="94" t="s">
        <v>3895</v>
      </c>
      <c r="J22712" s="94"/>
      <c r="K22712" s="23" t="s">
        <v>3896</v>
      </c>
    </row>
    <row r="22713" spans="1:11" ht="15" customHeight="1" x14ac:dyDescent="0.25">
      <c r="A22713" s="24" t="s">
        <v>3910</v>
      </c>
      <c r="B22713" s="95" t="s">
        <v>3911</v>
      </c>
      <c r="C22713" s="95"/>
      <c r="D22713" s="96" t="s">
        <v>20</v>
      </c>
      <c r="E22713" s="96"/>
      <c r="F22713" s="24" t="s">
        <v>2056</v>
      </c>
      <c r="G22713" s="97">
        <v>3.1E-2</v>
      </c>
      <c r="H22713" s="97"/>
      <c r="I22713" s="98">
        <v>24.94</v>
      </c>
      <c r="J22713" s="98"/>
      <c r="K22713" s="27">
        <f>TRUNC(TRUNC(G22713,8)*I22713,2)</f>
        <v>0.77</v>
      </c>
    </row>
    <row r="22714" spans="1:11" ht="18" customHeight="1" x14ac:dyDescent="0.25">
      <c r="A22714" s="9"/>
      <c r="B22714" s="9"/>
      <c r="C22714" s="9"/>
      <c r="D22714" s="9"/>
      <c r="E22714" s="9"/>
      <c r="F22714" s="9"/>
      <c r="G22714" s="91" t="s">
        <v>3912</v>
      </c>
      <c r="H22714" s="91"/>
      <c r="I22714" s="91"/>
      <c r="J22714" s="91"/>
      <c r="K22714" s="28">
        <f>SUM(K22713:K22713)</f>
        <v>0.77</v>
      </c>
    </row>
    <row r="22715" spans="1:11" ht="15" customHeight="1" x14ac:dyDescent="0.25">
      <c r="A22715" s="9"/>
      <c r="B22715" s="9"/>
      <c r="C22715" s="9"/>
      <c r="D22715" s="9"/>
      <c r="E22715" s="9"/>
      <c r="F22715" s="9"/>
      <c r="G22715" s="92" t="s">
        <v>3913</v>
      </c>
      <c r="H22715" s="92"/>
      <c r="I22715" s="92"/>
      <c r="J22715" s="92"/>
      <c r="K22715" s="29">
        <f>ROUND(SUM(K22711,K22714),2)</f>
        <v>4.5199999999999996</v>
      </c>
    </row>
    <row r="22716" spans="1:11" ht="9.9499999999999993" customHeight="1" x14ac:dyDescent="0.25">
      <c r="A22716" s="9"/>
      <c r="B22716" s="9"/>
      <c r="C22716" s="9"/>
      <c r="D22716" s="9"/>
      <c r="E22716" s="9"/>
      <c r="F22716" s="9"/>
      <c r="G22716" s="100"/>
      <c r="H22716" s="100"/>
      <c r="I22716" s="100"/>
      <c r="J22716" s="100"/>
      <c r="K22716" s="100"/>
    </row>
    <row r="22717" spans="1:11" ht="20.100000000000001" customHeight="1" x14ac:dyDescent="0.25">
      <c r="A22717" s="99" t="s">
        <v>3873</v>
      </c>
      <c r="B22717" s="99"/>
      <c r="C22717" s="99"/>
      <c r="D22717" s="99"/>
      <c r="E22717" s="99"/>
      <c r="F22717" s="99"/>
      <c r="G22717" s="99"/>
      <c r="H22717" s="99"/>
      <c r="I22717" s="99"/>
      <c r="J22717" s="99"/>
      <c r="K22717" s="99"/>
    </row>
    <row r="22718" spans="1:11" ht="15" customHeight="1" x14ac:dyDescent="0.25">
      <c r="A22718" s="93" t="s">
        <v>3916</v>
      </c>
      <c r="B22718" s="93"/>
      <c r="C22718" s="93"/>
      <c r="D22718" s="94" t="s">
        <v>3</v>
      </c>
      <c r="E22718" s="94"/>
      <c r="F22718" s="23" t="s">
        <v>4</v>
      </c>
      <c r="G22718" s="94" t="s">
        <v>3894</v>
      </c>
      <c r="H22718" s="94"/>
      <c r="I22718" s="94" t="s">
        <v>3895</v>
      </c>
      <c r="J22718" s="94"/>
      <c r="K22718" s="23" t="s">
        <v>3896</v>
      </c>
    </row>
    <row r="22719" spans="1:11" ht="29.1" customHeight="1" x14ac:dyDescent="0.25">
      <c r="A22719" s="24" t="s">
        <v>3963</v>
      </c>
      <c r="B22719" s="95" t="s">
        <v>3964</v>
      </c>
      <c r="C22719" s="95"/>
      <c r="D22719" s="96" t="s">
        <v>20</v>
      </c>
      <c r="E22719" s="96"/>
      <c r="F22719" s="24" t="s">
        <v>3936</v>
      </c>
      <c r="G22719" s="97">
        <v>0.86950000000000005</v>
      </c>
      <c r="H22719" s="97"/>
      <c r="I22719" s="98">
        <v>8.9</v>
      </c>
      <c r="J22719" s="98"/>
      <c r="K22719" s="27">
        <f>TRUNC(TRUNC(G22719,8)*I22719,2)</f>
        <v>7.73</v>
      </c>
    </row>
    <row r="22720" spans="1:11" ht="29.1" customHeight="1" x14ac:dyDescent="0.25">
      <c r="A22720" s="24" t="s">
        <v>3965</v>
      </c>
      <c r="B22720" s="95" t="s">
        <v>3966</v>
      </c>
      <c r="C22720" s="95"/>
      <c r="D22720" s="96" t="s">
        <v>20</v>
      </c>
      <c r="E22720" s="96"/>
      <c r="F22720" s="24" t="s">
        <v>30</v>
      </c>
      <c r="G22720" s="97">
        <v>1.137</v>
      </c>
      <c r="H22720" s="97"/>
      <c r="I22720" s="98">
        <v>32.76</v>
      </c>
      <c r="J22720" s="98"/>
      <c r="K22720" s="27">
        <f>TRUNC(TRUNC(G22720,8)*I22720,2)</f>
        <v>37.24</v>
      </c>
    </row>
    <row r="22721" spans="1:11" ht="21" customHeight="1" x14ac:dyDescent="0.25">
      <c r="A22721" s="24" t="s">
        <v>3967</v>
      </c>
      <c r="B22721" s="95" t="s">
        <v>3968</v>
      </c>
      <c r="C22721" s="95"/>
      <c r="D22721" s="96" t="s">
        <v>20</v>
      </c>
      <c r="E22721" s="96"/>
      <c r="F22721" s="24" t="s">
        <v>3936</v>
      </c>
      <c r="G22721" s="97">
        <v>0.86950000000000005</v>
      </c>
      <c r="H22721" s="97"/>
      <c r="I22721" s="98">
        <v>27.59</v>
      </c>
      <c r="J22721" s="98"/>
      <c r="K22721" s="27">
        <f>TRUNC(TRUNC(G22721,8)*I22721,2)</f>
        <v>23.98</v>
      </c>
    </row>
    <row r="22722" spans="1:11" ht="21" customHeight="1" x14ac:dyDescent="0.25">
      <c r="A22722" s="24" t="s">
        <v>3969</v>
      </c>
      <c r="B22722" s="95" t="s">
        <v>3970</v>
      </c>
      <c r="C22722" s="95"/>
      <c r="D22722" s="96" t="s">
        <v>20</v>
      </c>
      <c r="E22722" s="96"/>
      <c r="F22722" s="24" t="s">
        <v>30</v>
      </c>
      <c r="G22722" s="97">
        <v>1.137</v>
      </c>
      <c r="H22722" s="97"/>
      <c r="I22722" s="98">
        <v>28.09</v>
      </c>
      <c r="J22722" s="98"/>
      <c r="K22722" s="27">
        <f>TRUNC(TRUNC(G22722,8)*I22722,2)</f>
        <v>31.93</v>
      </c>
    </row>
    <row r="22723" spans="1:11" ht="18" customHeight="1" x14ac:dyDescent="0.25">
      <c r="A22723" s="9"/>
      <c r="B22723" s="9"/>
      <c r="C22723" s="9"/>
      <c r="D22723" s="9"/>
      <c r="E22723" s="9"/>
      <c r="F22723" s="9"/>
      <c r="G22723" s="91" t="s">
        <v>3919</v>
      </c>
      <c r="H22723" s="91"/>
      <c r="I22723" s="91"/>
      <c r="J22723" s="91"/>
      <c r="K22723" s="28">
        <f>SUM(K22719:K22722)</f>
        <v>100.88</v>
      </c>
    </row>
    <row r="22724" spans="1:11" ht="15" customHeight="1" x14ac:dyDescent="0.25">
      <c r="A22724" s="93" t="s">
        <v>3907</v>
      </c>
      <c r="B22724" s="93"/>
      <c r="C22724" s="93"/>
      <c r="D22724" s="94" t="s">
        <v>3</v>
      </c>
      <c r="E22724" s="94"/>
      <c r="F22724" s="23" t="s">
        <v>4</v>
      </c>
      <c r="G22724" s="94" t="s">
        <v>3894</v>
      </c>
      <c r="H22724" s="94"/>
      <c r="I22724" s="94" t="s">
        <v>3895</v>
      </c>
      <c r="J22724" s="94"/>
      <c r="K22724" s="23" t="s">
        <v>3896</v>
      </c>
    </row>
    <row r="22725" spans="1:11" ht="15" customHeight="1" x14ac:dyDescent="0.25">
      <c r="A22725" s="24" t="s">
        <v>3971</v>
      </c>
      <c r="B22725" s="95" t="s">
        <v>3972</v>
      </c>
      <c r="C22725" s="95"/>
      <c r="D22725" s="96" t="s">
        <v>20</v>
      </c>
      <c r="E22725" s="96"/>
      <c r="F22725" s="24" t="s">
        <v>2056</v>
      </c>
      <c r="G22725" s="97">
        <v>7.22E-2</v>
      </c>
      <c r="H22725" s="97"/>
      <c r="I22725" s="98">
        <v>32.69</v>
      </c>
      <c r="J22725" s="98"/>
      <c r="K22725" s="27">
        <f>TRUNC(TRUNC(G22725,8)*I22725,2)</f>
        <v>2.36</v>
      </c>
    </row>
    <row r="22726" spans="1:11" ht="15" customHeight="1" x14ac:dyDescent="0.25">
      <c r="A22726" s="24" t="s">
        <v>3910</v>
      </c>
      <c r="B22726" s="95" t="s">
        <v>3911</v>
      </c>
      <c r="C22726" s="95"/>
      <c r="D22726" s="96" t="s">
        <v>20</v>
      </c>
      <c r="E22726" s="96"/>
      <c r="F22726" s="24" t="s">
        <v>2056</v>
      </c>
      <c r="G22726" s="97">
        <v>0.44790000000000002</v>
      </c>
      <c r="H22726" s="97"/>
      <c r="I22726" s="98">
        <v>24.94</v>
      </c>
      <c r="J22726" s="98"/>
      <c r="K22726" s="27">
        <f>TRUNC(TRUNC(G22726,8)*I22726,2)</f>
        <v>11.17</v>
      </c>
    </row>
    <row r="22727" spans="1:11" ht="18" customHeight="1" x14ac:dyDescent="0.25">
      <c r="A22727" s="9"/>
      <c r="B22727" s="9"/>
      <c r="C22727" s="9"/>
      <c r="D22727" s="9"/>
      <c r="E22727" s="9"/>
      <c r="F22727" s="9"/>
      <c r="G22727" s="91" t="s">
        <v>3912</v>
      </c>
      <c r="H22727" s="91"/>
      <c r="I22727" s="91"/>
      <c r="J22727" s="91"/>
      <c r="K22727" s="28">
        <f>SUM(K22725:K22726)</f>
        <v>13.53</v>
      </c>
    </row>
    <row r="22728" spans="1:11" ht="15" customHeight="1" x14ac:dyDescent="0.25">
      <c r="A22728" s="9"/>
      <c r="B22728" s="9"/>
      <c r="C22728" s="9"/>
      <c r="D22728" s="9"/>
      <c r="E22728" s="9"/>
      <c r="F22728" s="9"/>
      <c r="G22728" s="92" t="s">
        <v>3913</v>
      </c>
      <c r="H22728" s="92"/>
      <c r="I22728" s="92"/>
      <c r="J22728" s="92"/>
      <c r="K22728" s="29">
        <f>ROUND(SUM(K22723,K22727),2)</f>
        <v>114.41</v>
      </c>
    </row>
    <row r="22729" spans="1:11" ht="9.9499999999999993" customHeight="1" x14ac:dyDescent="0.25">
      <c r="A22729" s="9"/>
      <c r="B22729" s="9"/>
      <c r="C22729" s="9"/>
      <c r="D22729" s="9"/>
      <c r="E22729" s="9"/>
      <c r="F22729" s="9"/>
      <c r="G22729" s="100"/>
      <c r="H22729" s="100"/>
      <c r="I22729" s="100"/>
      <c r="J22729" s="100"/>
      <c r="K22729" s="100"/>
    </row>
    <row r="22730" spans="1:11" ht="20.100000000000001" customHeight="1" x14ac:dyDescent="0.25">
      <c r="A22730" s="99" t="s">
        <v>3874</v>
      </c>
      <c r="B22730" s="99"/>
      <c r="C22730" s="99"/>
      <c r="D22730" s="99"/>
      <c r="E22730" s="99"/>
      <c r="F22730" s="99"/>
      <c r="G22730" s="99"/>
      <c r="H22730" s="99"/>
      <c r="I22730" s="99"/>
      <c r="J22730" s="99"/>
      <c r="K22730" s="99"/>
    </row>
    <row r="22731" spans="1:11" ht="15" customHeight="1" x14ac:dyDescent="0.25">
      <c r="A22731" s="93" t="s">
        <v>3916</v>
      </c>
      <c r="B22731" s="93"/>
      <c r="C22731" s="93"/>
      <c r="D22731" s="94" t="s">
        <v>3</v>
      </c>
      <c r="E22731" s="94"/>
      <c r="F22731" s="23" t="s">
        <v>4</v>
      </c>
      <c r="G22731" s="94" t="s">
        <v>3894</v>
      </c>
      <c r="H22731" s="94"/>
      <c r="I22731" s="94" t="s">
        <v>3895</v>
      </c>
      <c r="J22731" s="94"/>
      <c r="K22731" s="23" t="s">
        <v>3896</v>
      </c>
    </row>
    <row r="22732" spans="1:11" ht="38.1" customHeight="1" x14ac:dyDescent="0.25">
      <c r="A22732" s="24" t="s">
        <v>3973</v>
      </c>
      <c r="B22732" s="95" t="s">
        <v>3974</v>
      </c>
      <c r="C22732" s="95"/>
      <c r="D22732" s="96" t="s">
        <v>20</v>
      </c>
      <c r="E22732" s="96"/>
      <c r="F22732" s="24" t="s">
        <v>3936</v>
      </c>
      <c r="G22732" s="97">
        <v>6.3E-3</v>
      </c>
      <c r="H22732" s="97"/>
      <c r="I22732" s="98">
        <v>94.61</v>
      </c>
      <c r="J22732" s="98"/>
      <c r="K22732" s="27">
        <f>TRUNC(TRUNC(G22732,8)*I22732,2)</f>
        <v>0.59</v>
      </c>
    </row>
    <row r="22733" spans="1:11" ht="38.1" customHeight="1" x14ac:dyDescent="0.25">
      <c r="A22733" s="24" t="s">
        <v>3975</v>
      </c>
      <c r="B22733" s="95" t="s">
        <v>3976</v>
      </c>
      <c r="C22733" s="95"/>
      <c r="D22733" s="96" t="s">
        <v>20</v>
      </c>
      <c r="E22733" s="96"/>
      <c r="F22733" s="24" t="s">
        <v>30</v>
      </c>
      <c r="G22733" s="97">
        <v>1.0200000000000001E-2</v>
      </c>
      <c r="H22733" s="97"/>
      <c r="I22733" s="98">
        <v>370.94</v>
      </c>
      <c r="J22733" s="98"/>
      <c r="K22733" s="27">
        <f>TRUNC(TRUNC(G22733,8)*I22733,2)</f>
        <v>3.78</v>
      </c>
    </row>
    <row r="22734" spans="1:11" ht="29.1" customHeight="1" x14ac:dyDescent="0.25">
      <c r="A22734" s="24" t="s">
        <v>3977</v>
      </c>
      <c r="B22734" s="95" t="s">
        <v>3978</v>
      </c>
      <c r="C22734" s="95"/>
      <c r="D22734" s="96" t="s">
        <v>20</v>
      </c>
      <c r="E22734" s="96"/>
      <c r="F22734" s="24" t="s">
        <v>3936</v>
      </c>
      <c r="G22734" s="97">
        <v>4.8999999999999998E-3</v>
      </c>
      <c r="H22734" s="97"/>
      <c r="I22734" s="98">
        <v>74.180000000000007</v>
      </c>
      <c r="J22734" s="98"/>
      <c r="K22734" s="27">
        <f>TRUNC(TRUNC(G22734,8)*I22734,2)</f>
        <v>0.36</v>
      </c>
    </row>
    <row r="22735" spans="1:11" ht="29.1" customHeight="1" x14ac:dyDescent="0.25">
      <c r="A22735" s="24" t="s">
        <v>3979</v>
      </c>
      <c r="B22735" s="95" t="s">
        <v>3980</v>
      </c>
      <c r="C22735" s="95"/>
      <c r="D22735" s="96" t="s">
        <v>20</v>
      </c>
      <c r="E22735" s="96"/>
      <c r="F22735" s="24" t="s">
        <v>30</v>
      </c>
      <c r="G22735" s="97">
        <v>5.5999999999999999E-3</v>
      </c>
      <c r="H22735" s="97"/>
      <c r="I22735" s="98">
        <v>166.79</v>
      </c>
      <c r="J22735" s="98"/>
      <c r="K22735" s="27">
        <f>TRUNC(TRUNC(G22735,8)*I22735,2)</f>
        <v>0.93</v>
      </c>
    </row>
    <row r="22736" spans="1:11" ht="18" customHeight="1" x14ac:dyDescent="0.25">
      <c r="A22736" s="9"/>
      <c r="B22736" s="9"/>
      <c r="C22736" s="9"/>
      <c r="D22736" s="9"/>
      <c r="E22736" s="9"/>
      <c r="F22736" s="9"/>
      <c r="G22736" s="91" t="s">
        <v>3919</v>
      </c>
      <c r="H22736" s="91"/>
      <c r="I22736" s="91"/>
      <c r="J22736" s="91"/>
      <c r="K22736" s="28">
        <f>SUM(K22732:K22735)</f>
        <v>5.66</v>
      </c>
    </row>
    <row r="22737" spans="1:11" ht="15" customHeight="1" x14ac:dyDescent="0.25">
      <c r="A22737" s="9"/>
      <c r="B22737" s="9"/>
      <c r="C22737" s="9"/>
      <c r="D22737" s="9"/>
      <c r="E22737" s="9"/>
      <c r="F22737" s="9"/>
      <c r="G22737" s="92" t="s">
        <v>3913</v>
      </c>
      <c r="H22737" s="92"/>
      <c r="I22737" s="92"/>
      <c r="J22737" s="92"/>
      <c r="K22737" s="29">
        <f>ROUND(SUM(K22736),2)</f>
        <v>5.66</v>
      </c>
    </row>
    <row r="22738" spans="1:11" ht="9.9499999999999993" customHeight="1" x14ac:dyDescent="0.25">
      <c r="A22738" s="9"/>
      <c r="B22738" s="9"/>
      <c r="C22738" s="9"/>
      <c r="D22738" s="9"/>
      <c r="E22738" s="9"/>
      <c r="F22738" s="9"/>
      <c r="G22738" s="100"/>
      <c r="H22738" s="100"/>
      <c r="I22738" s="100"/>
      <c r="J22738" s="100"/>
      <c r="K22738" s="100"/>
    </row>
    <row r="22739" spans="1:11" ht="20.100000000000001" customHeight="1" x14ac:dyDescent="0.25">
      <c r="A22739" s="99" t="s">
        <v>3875</v>
      </c>
      <c r="B22739" s="99"/>
      <c r="C22739" s="99"/>
      <c r="D22739" s="99"/>
      <c r="E22739" s="99"/>
      <c r="F22739" s="99"/>
      <c r="G22739" s="99"/>
      <c r="H22739" s="99"/>
      <c r="I22739" s="99"/>
      <c r="J22739" s="99"/>
      <c r="K22739" s="99"/>
    </row>
    <row r="22740" spans="1:11" ht="15" customHeight="1" x14ac:dyDescent="0.25">
      <c r="A22740" s="93" t="s">
        <v>3916</v>
      </c>
      <c r="B22740" s="93"/>
      <c r="C22740" s="93"/>
      <c r="D22740" s="94" t="s">
        <v>3</v>
      </c>
      <c r="E22740" s="94"/>
      <c r="F22740" s="23" t="s">
        <v>4</v>
      </c>
      <c r="G22740" s="94" t="s">
        <v>3894</v>
      </c>
      <c r="H22740" s="94"/>
      <c r="I22740" s="94" t="s">
        <v>3895</v>
      </c>
      <c r="J22740" s="94"/>
      <c r="K22740" s="23" t="s">
        <v>3896</v>
      </c>
    </row>
    <row r="22741" spans="1:11" ht="38.1" customHeight="1" x14ac:dyDescent="0.25">
      <c r="A22741" s="24" t="s">
        <v>3973</v>
      </c>
      <c r="B22741" s="95" t="s">
        <v>3974</v>
      </c>
      <c r="C22741" s="95"/>
      <c r="D22741" s="96" t="s">
        <v>20</v>
      </c>
      <c r="E22741" s="96"/>
      <c r="F22741" s="24" t="s">
        <v>3936</v>
      </c>
      <c r="G22741" s="97">
        <v>1.2999999999999999E-3</v>
      </c>
      <c r="H22741" s="97"/>
      <c r="I22741" s="98">
        <v>94.61</v>
      </c>
      <c r="J22741" s="98"/>
      <c r="K22741" s="27">
        <f>TRUNC(TRUNC(G22741,8)*I22741,2)</f>
        <v>0.12</v>
      </c>
    </row>
    <row r="22742" spans="1:11" ht="38.1" customHeight="1" x14ac:dyDescent="0.25">
      <c r="A22742" s="24" t="s">
        <v>3975</v>
      </c>
      <c r="B22742" s="95" t="s">
        <v>3976</v>
      </c>
      <c r="C22742" s="95"/>
      <c r="D22742" s="96" t="s">
        <v>20</v>
      </c>
      <c r="E22742" s="96"/>
      <c r="F22742" s="24" t="s">
        <v>30</v>
      </c>
      <c r="G22742" s="97">
        <v>3.0999999999999999E-3</v>
      </c>
      <c r="H22742" s="97"/>
      <c r="I22742" s="98">
        <v>370.94</v>
      </c>
      <c r="J22742" s="98"/>
      <c r="K22742" s="27">
        <f>TRUNC(TRUNC(G22742,8)*I22742,2)</f>
        <v>1.1399999999999999</v>
      </c>
    </row>
    <row r="22743" spans="1:11" ht="18" customHeight="1" x14ac:dyDescent="0.25">
      <c r="A22743" s="9"/>
      <c r="B22743" s="9"/>
      <c r="C22743" s="9"/>
      <c r="D22743" s="9"/>
      <c r="E22743" s="9"/>
      <c r="F22743" s="9"/>
      <c r="G22743" s="91" t="s">
        <v>3919</v>
      </c>
      <c r="H22743" s="91"/>
      <c r="I22743" s="91"/>
      <c r="J22743" s="91"/>
      <c r="K22743" s="28">
        <f>SUM(K22741:K22742)</f>
        <v>1.2599999999999998</v>
      </c>
    </row>
    <row r="22744" spans="1:11" ht="15" customHeight="1" x14ac:dyDescent="0.25">
      <c r="A22744" s="9"/>
      <c r="B22744" s="9"/>
      <c r="C22744" s="9"/>
      <c r="D22744" s="9"/>
      <c r="E22744" s="9"/>
      <c r="F22744" s="9"/>
      <c r="G22744" s="92" t="s">
        <v>3913</v>
      </c>
      <c r="H22744" s="92"/>
      <c r="I22744" s="92"/>
      <c r="J22744" s="92"/>
      <c r="K22744" s="29">
        <f>ROUND(SUM(K22743),2)</f>
        <v>1.26</v>
      </c>
    </row>
    <row r="22745" spans="1:11" ht="9.9499999999999993" customHeight="1" x14ac:dyDescent="0.25">
      <c r="A22745" s="9"/>
      <c r="B22745" s="9"/>
      <c r="C22745" s="9"/>
      <c r="D22745" s="9"/>
      <c r="E22745" s="9"/>
      <c r="F22745" s="9"/>
      <c r="G22745" s="100"/>
      <c r="H22745" s="100"/>
      <c r="I22745" s="100"/>
      <c r="J22745" s="100"/>
      <c r="K22745" s="100"/>
    </row>
    <row r="22746" spans="1:11" ht="20.100000000000001" customHeight="1" x14ac:dyDescent="0.25">
      <c r="A22746" s="99" t="s">
        <v>3876</v>
      </c>
      <c r="B22746" s="99"/>
      <c r="C22746" s="99"/>
      <c r="D22746" s="99"/>
      <c r="E22746" s="99"/>
      <c r="F22746" s="99"/>
      <c r="G22746" s="99"/>
      <c r="H22746" s="99"/>
      <c r="I22746" s="99"/>
      <c r="J22746" s="99"/>
      <c r="K22746" s="99"/>
    </row>
    <row r="22747" spans="1:11" ht="15" customHeight="1" x14ac:dyDescent="0.25">
      <c r="A22747" s="93" t="s">
        <v>3916</v>
      </c>
      <c r="B22747" s="93"/>
      <c r="C22747" s="93"/>
      <c r="D22747" s="94" t="s">
        <v>3</v>
      </c>
      <c r="E22747" s="94"/>
      <c r="F22747" s="23" t="s">
        <v>4</v>
      </c>
      <c r="G22747" s="94" t="s">
        <v>3894</v>
      </c>
      <c r="H22747" s="94"/>
      <c r="I22747" s="94" t="s">
        <v>3895</v>
      </c>
      <c r="J22747" s="94"/>
      <c r="K22747" s="23" t="s">
        <v>3896</v>
      </c>
    </row>
    <row r="22748" spans="1:11" ht="38.1" customHeight="1" x14ac:dyDescent="0.25">
      <c r="A22748" s="24" t="s">
        <v>3973</v>
      </c>
      <c r="B22748" s="95" t="s">
        <v>3974</v>
      </c>
      <c r="C22748" s="95"/>
      <c r="D22748" s="96" t="s">
        <v>20</v>
      </c>
      <c r="E22748" s="96"/>
      <c r="F22748" s="24" t="s">
        <v>3936</v>
      </c>
      <c r="G22748" s="97">
        <v>5.0000000000000001E-4</v>
      </c>
      <c r="H22748" s="97"/>
      <c r="I22748" s="98">
        <v>94.61</v>
      </c>
      <c r="J22748" s="98"/>
      <c r="K22748" s="27">
        <f>TRUNC(TRUNC(G22748,8)*I22748,2)</f>
        <v>0.04</v>
      </c>
    </row>
    <row r="22749" spans="1:11" ht="38.1" customHeight="1" x14ac:dyDescent="0.25">
      <c r="A22749" s="24" t="s">
        <v>3975</v>
      </c>
      <c r="B22749" s="95" t="s">
        <v>3976</v>
      </c>
      <c r="C22749" s="95"/>
      <c r="D22749" s="96" t="s">
        <v>20</v>
      </c>
      <c r="E22749" s="96"/>
      <c r="F22749" s="24" t="s">
        <v>30</v>
      </c>
      <c r="G22749" s="97">
        <v>1.1999999999999999E-3</v>
      </c>
      <c r="H22749" s="97"/>
      <c r="I22749" s="98">
        <v>370.94</v>
      </c>
      <c r="J22749" s="98"/>
      <c r="K22749" s="27">
        <f>TRUNC(TRUNC(G22749,8)*I22749,2)</f>
        <v>0.44</v>
      </c>
    </row>
    <row r="22750" spans="1:11" ht="18" customHeight="1" x14ac:dyDescent="0.25">
      <c r="A22750" s="9"/>
      <c r="B22750" s="9"/>
      <c r="C22750" s="9"/>
      <c r="D22750" s="9"/>
      <c r="E22750" s="9"/>
      <c r="F22750" s="9"/>
      <c r="G22750" s="91" t="s">
        <v>3919</v>
      </c>
      <c r="H22750" s="91"/>
      <c r="I22750" s="91"/>
      <c r="J22750" s="91"/>
      <c r="K22750" s="28">
        <f>SUM(K22748:K22749)</f>
        <v>0.48</v>
      </c>
    </row>
    <row r="22751" spans="1:11" ht="15" customHeight="1" x14ac:dyDescent="0.25">
      <c r="A22751" s="9"/>
      <c r="B22751" s="9"/>
      <c r="C22751" s="9"/>
      <c r="D22751" s="9"/>
      <c r="E22751" s="9"/>
      <c r="F22751" s="9"/>
      <c r="G22751" s="92" t="s">
        <v>3913</v>
      </c>
      <c r="H22751" s="92"/>
      <c r="I22751" s="92"/>
      <c r="J22751" s="92"/>
      <c r="K22751" s="29">
        <f>ROUND(SUM(K22750),2)</f>
        <v>0.48</v>
      </c>
    </row>
    <row r="22752" spans="1:11" ht="9.9499999999999993" customHeight="1" x14ac:dyDescent="0.25">
      <c r="A22752" s="9"/>
      <c r="B22752" s="9"/>
      <c r="C22752" s="9"/>
      <c r="D22752" s="9"/>
      <c r="E22752" s="9"/>
      <c r="F22752" s="9"/>
      <c r="G22752" s="100"/>
      <c r="H22752" s="100"/>
      <c r="I22752" s="100"/>
      <c r="J22752" s="100"/>
      <c r="K22752" s="100"/>
    </row>
    <row r="22753" spans="1:11" ht="20.100000000000001" customHeight="1" x14ac:dyDescent="0.25">
      <c r="A22753" s="99" t="s">
        <v>3877</v>
      </c>
      <c r="B22753" s="99"/>
      <c r="C22753" s="99"/>
      <c r="D22753" s="99"/>
      <c r="E22753" s="99"/>
      <c r="F22753" s="99"/>
      <c r="G22753" s="99"/>
      <c r="H22753" s="99"/>
      <c r="I22753" s="99"/>
      <c r="J22753" s="99"/>
      <c r="K22753" s="99"/>
    </row>
    <row r="22754" spans="1:11" ht="15" customHeight="1" x14ac:dyDescent="0.25">
      <c r="A22754" s="93" t="s">
        <v>3981</v>
      </c>
      <c r="B22754" s="93"/>
      <c r="C22754" s="93"/>
      <c r="D22754" s="94" t="s">
        <v>3</v>
      </c>
      <c r="E22754" s="94"/>
      <c r="F22754" s="23" t="s">
        <v>4</v>
      </c>
      <c r="G22754" s="94" t="s">
        <v>3894</v>
      </c>
      <c r="H22754" s="94"/>
      <c r="I22754" s="94" t="s">
        <v>3895</v>
      </c>
      <c r="J22754" s="94"/>
      <c r="K22754" s="23" t="s">
        <v>3896</v>
      </c>
    </row>
    <row r="22755" spans="1:11" ht="21" customHeight="1" x14ac:dyDescent="0.25">
      <c r="A22755" s="24" t="s">
        <v>70</v>
      </c>
      <c r="B22755" s="95" t="s">
        <v>3982</v>
      </c>
      <c r="C22755" s="95"/>
      <c r="D22755" s="96" t="s">
        <v>25</v>
      </c>
      <c r="E22755" s="96"/>
      <c r="F22755" s="24" t="s">
        <v>61</v>
      </c>
      <c r="G22755" s="97">
        <v>1</v>
      </c>
      <c r="H22755" s="97"/>
      <c r="I22755" s="98">
        <v>28.42</v>
      </c>
      <c r="J22755" s="98"/>
      <c r="K22755" s="27">
        <f>ROUND(ROUND(G22755,8)*I22755,2)</f>
        <v>28.42</v>
      </c>
    </row>
    <row r="22756" spans="1:11" ht="15" customHeight="1" x14ac:dyDescent="0.25">
      <c r="A22756" s="9"/>
      <c r="B22756" s="9"/>
      <c r="C22756" s="9"/>
      <c r="D22756" s="9"/>
      <c r="E22756" s="9"/>
      <c r="F22756" s="9"/>
      <c r="G22756" s="91" t="s">
        <v>3983</v>
      </c>
      <c r="H22756" s="91"/>
      <c r="I22756" s="91"/>
      <c r="J22756" s="91"/>
      <c r="K22756" s="28">
        <f>SUM(K22755:K22755)</f>
        <v>28.42</v>
      </c>
    </row>
    <row r="22757" spans="1:11" ht="15" customHeight="1" x14ac:dyDescent="0.25">
      <c r="A22757" s="9"/>
      <c r="B22757" s="9"/>
      <c r="C22757" s="9"/>
      <c r="D22757" s="9"/>
      <c r="E22757" s="9"/>
      <c r="F22757" s="9"/>
      <c r="G22757" s="92" t="s">
        <v>3913</v>
      </c>
      <c r="H22757" s="92"/>
      <c r="I22757" s="92"/>
      <c r="J22757" s="92"/>
      <c r="K22757" s="29">
        <f>ROUND(SUM(K22756),2)</f>
        <v>28.42</v>
      </c>
    </row>
    <row r="22758" spans="1:11" ht="9.9499999999999993" customHeight="1" x14ac:dyDescent="0.25">
      <c r="A22758" s="9"/>
      <c r="B22758" s="9"/>
      <c r="C22758" s="9"/>
      <c r="D22758" s="9"/>
      <c r="E22758" s="9"/>
      <c r="F22758" s="9"/>
      <c r="G22758" s="100"/>
      <c r="H22758" s="100"/>
      <c r="I22758" s="100"/>
      <c r="J22758" s="100"/>
      <c r="K22758" s="100"/>
    </row>
    <row r="22759" spans="1:11" ht="20.100000000000001" customHeight="1" x14ac:dyDescent="0.25">
      <c r="A22759" s="99" t="s">
        <v>3878</v>
      </c>
      <c r="B22759" s="99"/>
      <c r="C22759" s="99"/>
      <c r="D22759" s="99"/>
      <c r="E22759" s="99"/>
      <c r="F22759" s="99"/>
      <c r="G22759" s="99"/>
      <c r="H22759" s="99"/>
      <c r="I22759" s="99"/>
      <c r="J22759" s="99"/>
      <c r="K22759" s="99"/>
    </row>
    <row r="22760" spans="1:11" ht="15" customHeight="1" x14ac:dyDescent="0.25">
      <c r="A22760" s="93" t="s">
        <v>3916</v>
      </c>
      <c r="B22760" s="93"/>
      <c r="C22760" s="93"/>
      <c r="D22760" s="94" t="s">
        <v>3</v>
      </c>
      <c r="E22760" s="94"/>
      <c r="F22760" s="23" t="s">
        <v>4</v>
      </c>
      <c r="G22760" s="94" t="s">
        <v>3894</v>
      </c>
      <c r="H22760" s="94"/>
      <c r="I22760" s="94" t="s">
        <v>3895</v>
      </c>
      <c r="J22760" s="94"/>
      <c r="K22760" s="23" t="s">
        <v>3896</v>
      </c>
    </row>
    <row r="22761" spans="1:11" ht="38.1" customHeight="1" x14ac:dyDescent="0.25">
      <c r="A22761" s="24" t="s">
        <v>3973</v>
      </c>
      <c r="B22761" s="95" t="s">
        <v>3974</v>
      </c>
      <c r="C22761" s="95"/>
      <c r="D22761" s="96" t="s">
        <v>20</v>
      </c>
      <c r="E22761" s="96"/>
      <c r="F22761" s="24" t="s">
        <v>3936</v>
      </c>
      <c r="G22761" s="97">
        <v>1.2999999999999999E-3</v>
      </c>
      <c r="H22761" s="97"/>
      <c r="I22761" s="98">
        <v>94.61</v>
      </c>
      <c r="J22761" s="98"/>
      <c r="K22761" s="27">
        <f>TRUNC(TRUNC(G22761,8)*I22761,2)</f>
        <v>0.12</v>
      </c>
    </row>
    <row r="22762" spans="1:11" ht="38.1" customHeight="1" x14ac:dyDescent="0.25">
      <c r="A22762" s="24" t="s">
        <v>3975</v>
      </c>
      <c r="B22762" s="95" t="s">
        <v>3976</v>
      </c>
      <c r="C22762" s="95"/>
      <c r="D22762" s="96" t="s">
        <v>20</v>
      </c>
      <c r="E22762" s="96"/>
      <c r="F22762" s="24" t="s">
        <v>30</v>
      </c>
      <c r="G22762" s="97">
        <v>3.0999999999999999E-3</v>
      </c>
      <c r="H22762" s="97"/>
      <c r="I22762" s="98">
        <v>370.94</v>
      </c>
      <c r="J22762" s="98"/>
      <c r="K22762" s="27">
        <f>TRUNC(TRUNC(G22762,8)*I22762,2)</f>
        <v>1.1399999999999999</v>
      </c>
    </row>
    <row r="22763" spans="1:11" ht="18" customHeight="1" x14ac:dyDescent="0.25">
      <c r="A22763" s="9"/>
      <c r="B22763" s="9"/>
      <c r="C22763" s="9"/>
      <c r="D22763" s="9"/>
      <c r="E22763" s="9"/>
      <c r="F22763" s="9"/>
      <c r="G22763" s="91" t="s">
        <v>3919</v>
      </c>
      <c r="H22763" s="91"/>
      <c r="I22763" s="91"/>
      <c r="J22763" s="91"/>
      <c r="K22763" s="28">
        <f>SUM(K22761:K22762)</f>
        <v>1.2599999999999998</v>
      </c>
    </row>
    <row r="22764" spans="1:11" ht="15" customHeight="1" x14ac:dyDescent="0.25">
      <c r="A22764" s="9"/>
      <c r="B22764" s="9"/>
      <c r="C22764" s="9"/>
      <c r="D22764" s="9"/>
      <c r="E22764" s="9"/>
      <c r="F22764" s="9"/>
      <c r="G22764" s="92" t="s">
        <v>3913</v>
      </c>
      <c r="H22764" s="92"/>
      <c r="I22764" s="92"/>
      <c r="J22764" s="92"/>
      <c r="K22764" s="29">
        <f>ROUND(SUM(K22763),2)</f>
        <v>1.26</v>
      </c>
    </row>
    <row r="22765" spans="1:11" ht="9.9499999999999993" customHeight="1" x14ac:dyDescent="0.25">
      <c r="A22765" s="9"/>
      <c r="B22765" s="9"/>
      <c r="C22765" s="9"/>
      <c r="D22765" s="9"/>
      <c r="E22765" s="9"/>
      <c r="F22765" s="9"/>
      <c r="G22765" s="100"/>
      <c r="H22765" s="100"/>
      <c r="I22765" s="100"/>
      <c r="J22765" s="100"/>
      <c r="K22765" s="100"/>
    </row>
    <row r="22766" spans="1:11" ht="20.100000000000001" customHeight="1" x14ac:dyDescent="0.25">
      <c r="A22766" s="99" t="s">
        <v>3879</v>
      </c>
      <c r="B22766" s="99"/>
      <c r="C22766" s="99"/>
      <c r="D22766" s="99"/>
      <c r="E22766" s="99"/>
      <c r="F22766" s="99"/>
      <c r="G22766" s="99"/>
      <c r="H22766" s="99"/>
      <c r="I22766" s="99"/>
      <c r="J22766" s="99"/>
      <c r="K22766" s="99"/>
    </row>
    <row r="22767" spans="1:11" ht="12.95" customHeight="1" x14ac:dyDescent="0.25">
      <c r="A22767" s="107" t="s">
        <v>3984</v>
      </c>
      <c r="B22767" s="107"/>
      <c r="C22767" s="107"/>
      <c r="D22767" s="108" t="s">
        <v>3985</v>
      </c>
      <c r="E22767" s="87" t="s">
        <v>3986</v>
      </c>
      <c r="F22767" s="87"/>
      <c r="G22767" s="87" t="s">
        <v>3987</v>
      </c>
      <c r="H22767" s="87"/>
      <c r="I22767" s="87"/>
      <c r="J22767" s="87"/>
      <c r="K22767" s="87" t="s">
        <v>3988</v>
      </c>
    </row>
    <row r="22768" spans="1:11" ht="12" customHeight="1" x14ac:dyDescent="0.25">
      <c r="A22768" s="107"/>
      <c r="B22768" s="107"/>
      <c r="C22768" s="107"/>
      <c r="D22768" s="108"/>
      <c r="E22768" s="23" t="s">
        <v>3989</v>
      </c>
      <c r="F22768" s="23" t="s">
        <v>3990</v>
      </c>
      <c r="G22768" s="94" t="s">
        <v>3989</v>
      </c>
      <c r="H22768" s="94"/>
      <c r="I22768" s="94" t="s">
        <v>3990</v>
      </c>
      <c r="J22768" s="94"/>
      <c r="K22768" s="87"/>
    </row>
    <row r="22769" spans="1:11" ht="15" customHeight="1" x14ac:dyDescent="0.25">
      <c r="A22769" s="6" t="s">
        <v>3991</v>
      </c>
      <c r="B22769" s="104" t="s">
        <v>3992</v>
      </c>
      <c r="C22769" s="104"/>
      <c r="D22769" s="31">
        <v>1</v>
      </c>
      <c r="E22769" s="32">
        <v>0.34</v>
      </c>
      <c r="F22769" s="32">
        <v>0.66</v>
      </c>
      <c r="G22769" s="105">
        <v>355.46550000000002</v>
      </c>
      <c r="H22769" s="105"/>
      <c r="I22769" s="105">
        <v>95.872399999999999</v>
      </c>
      <c r="J22769" s="105"/>
      <c r="K22769" s="33">
        <f>ROUND(D22769*(ROUND(E22769*G22769,4)+ROUND(F22769*I22769,4)),4)</f>
        <v>184.13409999999999</v>
      </c>
    </row>
    <row r="22770" spans="1:11" ht="15" customHeight="1" x14ac:dyDescent="0.25">
      <c r="A22770" s="6" t="s">
        <v>3993</v>
      </c>
      <c r="B22770" s="104" t="s">
        <v>3994</v>
      </c>
      <c r="C22770" s="104"/>
      <c r="D22770" s="31">
        <v>1</v>
      </c>
      <c r="E22770" s="32">
        <v>1</v>
      </c>
      <c r="F22770" s="32">
        <v>0</v>
      </c>
      <c r="G22770" s="105">
        <v>365.3972</v>
      </c>
      <c r="H22770" s="105"/>
      <c r="I22770" s="105">
        <v>147.8879</v>
      </c>
      <c r="J22770" s="105"/>
      <c r="K22770" s="33">
        <f>ROUND(D22770*(ROUND(E22770*G22770,4)+ROUND(F22770*I22770,4)),4)</f>
        <v>365.3972</v>
      </c>
    </row>
    <row r="22771" spans="1:11" ht="15" customHeight="1" x14ac:dyDescent="0.25">
      <c r="A22771" s="6" t="s">
        <v>3995</v>
      </c>
      <c r="B22771" s="104" t="s">
        <v>3996</v>
      </c>
      <c r="C22771" s="104"/>
      <c r="D22771" s="31">
        <v>1</v>
      </c>
      <c r="E22771" s="32">
        <v>0.97</v>
      </c>
      <c r="F22771" s="32">
        <v>0.03</v>
      </c>
      <c r="G22771" s="105">
        <v>324.64210000000003</v>
      </c>
      <c r="H22771" s="105"/>
      <c r="I22771" s="105">
        <v>159.20740000000001</v>
      </c>
      <c r="J22771" s="105"/>
      <c r="K22771" s="33">
        <f>ROUND(D22771*(ROUND(E22771*G22771,4)+ROUND(F22771*I22771,4)),4)</f>
        <v>319.67899999999997</v>
      </c>
    </row>
    <row r="22772" spans="1:11" ht="15.95" customHeight="1" x14ac:dyDescent="0.25">
      <c r="A22772" s="6" t="s">
        <v>3997</v>
      </c>
      <c r="B22772" s="104" t="s">
        <v>3998</v>
      </c>
      <c r="C22772" s="104"/>
      <c r="D22772" s="31">
        <v>1</v>
      </c>
      <c r="E22772" s="32">
        <v>0.79</v>
      </c>
      <c r="F22772" s="32">
        <v>0.21</v>
      </c>
      <c r="G22772" s="105">
        <v>284.72230000000002</v>
      </c>
      <c r="H22772" s="105"/>
      <c r="I22772" s="105">
        <v>125.70480000000001</v>
      </c>
      <c r="J22772" s="105"/>
      <c r="K22772" s="33">
        <f>ROUND(D22772*(ROUND(E22772*G22772,4)+ROUND(F22772*I22772,4)),4)</f>
        <v>251.32859999999999</v>
      </c>
    </row>
    <row r="22773" spans="1:11" ht="15" customHeight="1" x14ac:dyDescent="0.25">
      <c r="A22773" s="1"/>
      <c r="B22773" s="1"/>
      <c r="C22773" s="1"/>
      <c r="D22773" s="1"/>
      <c r="E22773" s="1"/>
      <c r="F22773" s="1"/>
      <c r="G22773" s="85" t="s">
        <v>3999</v>
      </c>
      <c r="H22773" s="85"/>
      <c r="I22773" s="85"/>
      <c r="J22773" s="85"/>
      <c r="K22773" s="34">
        <f>SUM(K22768:K22772)</f>
        <v>1120.5389</v>
      </c>
    </row>
    <row r="22774" spans="1:11" ht="20.100000000000001" customHeight="1" x14ac:dyDescent="0.25">
      <c r="A22774" s="106" t="s">
        <v>4000</v>
      </c>
      <c r="B22774" s="106"/>
      <c r="C22774" s="106"/>
      <c r="D22774" s="106"/>
      <c r="E22774" s="106"/>
      <c r="F22774" s="2" t="s">
        <v>4</v>
      </c>
      <c r="G22774" s="87" t="s">
        <v>4001</v>
      </c>
      <c r="H22774" s="87"/>
      <c r="I22774" s="87" t="s">
        <v>4002</v>
      </c>
      <c r="J22774" s="87"/>
      <c r="K22774" s="2" t="s">
        <v>3988</v>
      </c>
    </row>
    <row r="22775" spans="1:11" ht="15" customHeight="1" x14ac:dyDescent="0.25">
      <c r="A22775" s="6" t="s">
        <v>4003</v>
      </c>
      <c r="B22775" s="101" t="s">
        <v>4004</v>
      </c>
      <c r="C22775" s="101"/>
      <c r="D22775" s="101"/>
      <c r="E22775" s="101"/>
      <c r="F22775" s="6" t="s">
        <v>3940</v>
      </c>
      <c r="G22775" s="114">
        <v>1</v>
      </c>
      <c r="H22775" s="114"/>
      <c r="I22775" s="115">
        <v>22.527200000000001</v>
      </c>
      <c r="J22775" s="115"/>
      <c r="K22775" s="35">
        <f>ROUND(ROUND(G22775,5)*I22775,4)</f>
        <v>22.527200000000001</v>
      </c>
    </row>
    <row r="22776" spans="1:11" ht="15" customHeight="1" x14ac:dyDescent="0.25">
      <c r="A22776" s="1"/>
      <c r="B22776" s="1"/>
      <c r="C22776" s="1"/>
      <c r="D22776" s="1"/>
      <c r="E22776" s="1"/>
      <c r="F22776" s="1"/>
      <c r="G22776" s="85" t="s">
        <v>4005</v>
      </c>
      <c r="H22776" s="85"/>
      <c r="I22776" s="85"/>
      <c r="J22776" s="85"/>
      <c r="K22776" s="36">
        <f>SUM(K22775:K22775)</f>
        <v>22.527200000000001</v>
      </c>
    </row>
    <row r="22777" spans="1:11" ht="15" customHeight="1" x14ac:dyDescent="0.25">
      <c r="A22777" s="9"/>
      <c r="B22777" s="9"/>
      <c r="C22777" s="9"/>
      <c r="D22777" s="9"/>
      <c r="E22777" s="9"/>
      <c r="F22777" s="9"/>
      <c r="G22777" s="92" t="s">
        <v>4006</v>
      </c>
      <c r="H22777" s="92"/>
      <c r="I22777" s="92"/>
      <c r="J22777" s="92"/>
      <c r="K22777" s="33">
        <f>SUM(K22773,K22776)</f>
        <v>1143.0661</v>
      </c>
    </row>
    <row r="22778" spans="1:11" ht="15" customHeight="1" x14ac:dyDescent="0.25">
      <c r="A22778" s="9"/>
      <c r="B22778" s="9"/>
      <c r="C22778" s="9"/>
      <c r="D22778" s="9"/>
      <c r="E22778" s="9"/>
      <c r="F22778" s="9"/>
      <c r="G22778" s="92" t="s">
        <v>4007</v>
      </c>
      <c r="H22778" s="92"/>
      <c r="I22778" s="92"/>
      <c r="J22778" s="92"/>
      <c r="K22778" s="37">
        <v>113.18</v>
      </c>
    </row>
    <row r="22779" spans="1:11" ht="15" customHeight="1" x14ac:dyDescent="0.25">
      <c r="A22779" s="9"/>
      <c r="B22779" s="9"/>
      <c r="C22779" s="9"/>
      <c r="D22779" s="9"/>
      <c r="E22779" s="9"/>
      <c r="F22779" s="9"/>
      <c r="G22779" s="92" t="s">
        <v>4008</v>
      </c>
      <c r="H22779" s="92"/>
      <c r="I22779" s="92"/>
      <c r="J22779" s="92"/>
      <c r="K22779" s="33">
        <f>ROUND(K22777/K22778,4)</f>
        <v>10.099500000000001</v>
      </c>
    </row>
    <row r="22780" spans="1:11" ht="15" customHeight="1" x14ac:dyDescent="0.25">
      <c r="A22780" s="9"/>
      <c r="B22780" s="9"/>
      <c r="C22780" s="9"/>
      <c r="D22780" s="9"/>
      <c r="E22780" s="9"/>
      <c r="F22780" s="9"/>
      <c r="G22780" s="92" t="s">
        <v>4009</v>
      </c>
      <c r="H22780" s="92"/>
      <c r="I22780" s="92"/>
      <c r="J22780" s="92"/>
      <c r="K22780" s="33">
        <f>ROUND(K22779*0.00746,4)</f>
        <v>7.5300000000000006E-2</v>
      </c>
    </row>
    <row r="22781" spans="1:11" ht="20.100000000000001" customHeight="1" x14ac:dyDescent="0.25">
      <c r="A22781" s="106" t="s">
        <v>4010</v>
      </c>
      <c r="B22781" s="106"/>
      <c r="C22781" s="106"/>
      <c r="D22781" s="106"/>
      <c r="E22781" s="106"/>
      <c r="F22781" s="2" t="s">
        <v>4</v>
      </c>
      <c r="G22781" s="87" t="s">
        <v>4001</v>
      </c>
      <c r="H22781" s="87"/>
      <c r="I22781" s="87" t="s">
        <v>3895</v>
      </c>
      <c r="J22781" s="87"/>
      <c r="K22781" s="2" t="s">
        <v>4011</v>
      </c>
    </row>
    <row r="22782" spans="1:11" ht="15" customHeight="1" x14ac:dyDescent="0.25">
      <c r="A22782" s="6" t="s">
        <v>4012</v>
      </c>
      <c r="B22782" s="104" t="s">
        <v>4013</v>
      </c>
      <c r="C22782" s="104"/>
      <c r="D22782" s="104"/>
      <c r="E22782" s="104"/>
      <c r="F22782" s="6" t="s">
        <v>77</v>
      </c>
      <c r="G22782" s="113">
        <v>1</v>
      </c>
      <c r="H22782" s="113"/>
      <c r="I22782" s="105">
        <v>195.03</v>
      </c>
      <c r="J22782" s="105"/>
      <c r="K22782" s="33">
        <f>ROUND(ROUND(G22782,5)*I22782,4)</f>
        <v>195.03</v>
      </c>
    </row>
    <row r="22783" spans="1:11" ht="15" customHeight="1" x14ac:dyDescent="0.25">
      <c r="A22783" s="1"/>
      <c r="B22783" s="1"/>
      <c r="C22783" s="1"/>
      <c r="D22783" s="1"/>
      <c r="E22783" s="1"/>
      <c r="F22783" s="1"/>
      <c r="G22783" s="85" t="s">
        <v>4014</v>
      </c>
      <c r="H22783" s="85"/>
      <c r="I22783" s="85"/>
      <c r="J22783" s="85"/>
      <c r="K22783" s="34">
        <f>SUM(K22782:K22782)</f>
        <v>195.03</v>
      </c>
    </row>
    <row r="22784" spans="1:11" ht="15" customHeight="1" x14ac:dyDescent="0.25">
      <c r="A22784" s="106" t="s">
        <v>4015</v>
      </c>
      <c r="B22784" s="106"/>
      <c r="C22784" s="106"/>
      <c r="D22784" s="23" t="s">
        <v>4016</v>
      </c>
      <c r="E22784" s="94" t="s">
        <v>4017</v>
      </c>
      <c r="F22784" s="94"/>
      <c r="G22784" s="94" t="s">
        <v>4001</v>
      </c>
      <c r="H22784" s="94"/>
      <c r="I22784" s="94" t="s">
        <v>3895</v>
      </c>
      <c r="J22784" s="94"/>
      <c r="K22784" s="23" t="s">
        <v>4011</v>
      </c>
    </row>
    <row r="22785" spans="1:11" ht="20.100000000000001" customHeight="1" x14ac:dyDescent="0.25">
      <c r="A22785" s="38" t="s">
        <v>4012</v>
      </c>
      <c r="B22785" s="109" t="s">
        <v>4018</v>
      </c>
      <c r="C22785" s="109"/>
      <c r="D22785" s="38" t="s">
        <v>4019</v>
      </c>
      <c r="E22785" s="110" t="s">
        <v>4020</v>
      </c>
      <c r="F22785" s="110"/>
      <c r="G22785" s="111">
        <v>2.2000000000000002</v>
      </c>
      <c r="H22785" s="111"/>
      <c r="I22785" s="112">
        <v>3.47</v>
      </c>
      <c r="J22785" s="112"/>
      <c r="K22785" s="41">
        <f>ROUND(ROUND(G22785,5)*I22785,4)</f>
        <v>7.6340000000000003</v>
      </c>
    </row>
    <row r="22786" spans="1:11" ht="15" customHeight="1" x14ac:dyDescent="0.25">
      <c r="A22786" s="1"/>
      <c r="B22786" s="1"/>
      <c r="C22786" s="1"/>
      <c r="D22786" s="1"/>
      <c r="E22786" s="1"/>
      <c r="F22786" s="1"/>
      <c r="G22786" s="85" t="s">
        <v>4021</v>
      </c>
      <c r="H22786" s="85"/>
      <c r="I22786" s="85"/>
      <c r="J22786" s="85"/>
      <c r="K22786" s="33">
        <f>SUM(K22785:K22785)</f>
        <v>7.6340000000000003</v>
      </c>
    </row>
    <row r="22787" spans="1:11" ht="12.95" customHeight="1" x14ac:dyDescent="0.25">
      <c r="A22787" s="106" t="s">
        <v>4022</v>
      </c>
      <c r="B22787" s="106"/>
      <c r="C22787" s="94" t="s">
        <v>4023</v>
      </c>
      <c r="D22787" s="94" t="s">
        <v>5</v>
      </c>
      <c r="E22787" s="94" t="s">
        <v>4024</v>
      </c>
      <c r="F22787" s="94"/>
      <c r="G22787" s="94" t="s">
        <v>4025</v>
      </c>
      <c r="H22787" s="94"/>
      <c r="I22787" s="94" t="s">
        <v>2086</v>
      </c>
      <c r="J22787" s="94"/>
      <c r="K22787" s="94" t="s">
        <v>4011</v>
      </c>
    </row>
    <row r="22788" spans="1:11" ht="12" customHeight="1" x14ac:dyDescent="0.25">
      <c r="A22788" s="106"/>
      <c r="B22788" s="106"/>
      <c r="C22788" s="94"/>
      <c r="D22788" s="94"/>
      <c r="E22788" s="23" t="s">
        <v>2092</v>
      </c>
      <c r="F22788" s="23" t="s">
        <v>4026</v>
      </c>
      <c r="G22788" s="23" t="s">
        <v>2092</v>
      </c>
      <c r="H22788" s="23" t="s">
        <v>4026</v>
      </c>
      <c r="I22788" s="23" t="s">
        <v>2092</v>
      </c>
      <c r="J22788" s="23" t="s">
        <v>4026</v>
      </c>
      <c r="K22788" s="94"/>
    </row>
    <row r="22789" spans="1:11" ht="27.95" customHeight="1" x14ac:dyDescent="0.25">
      <c r="A22789" s="38" t="s">
        <v>4012</v>
      </c>
      <c r="B22789" s="39" t="s">
        <v>4018</v>
      </c>
      <c r="C22789" s="38" t="s">
        <v>4027</v>
      </c>
      <c r="D22789" s="40">
        <v>2.2000000000000002</v>
      </c>
      <c r="E22789" s="42">
        <v>0</v>
      </c>
      <c r="F22789" s="43">
        <v>1.25</v>
      </c>
      <c r="G22789" s="42">
        <v>0</v>
      </c>
      <c r="H22789" s="43">
        <v>1</v>
      </c>
      <c r="I22789" s="42">
        <v>0</v>
      </c>
      <c r="J22789" s="43">
        <v>0.82</v>
      </c>
      <c r="K22789" s="41">
        <f>ROUND(D22789*(ROUND(E22789*F22789,4)+ROUND(G22789*H22789,4)+ROUND(I22789*J22789,4)),4)</f>
        <v>0</v>
      </c>
    </row>
    <row r="22790" spans="1:11" ht="15" customHeight="1" x14ac:dyDescent="0.25">
      <c r="A22790" s="1"/>
      <c r="B22790" s="1"/>
      <c r="C22790" s="1"/>
      <c r="D22790" s="1"/>
      <c r="E22790" s="1"/>
      <c r="F22790" s="1"/>
      <c r="G22790" s="85" t="s">
        <v>4028</v>
      </c>
      <c r="H22790" s="85"/>
      <c r="I22790" s="85"/>
      <c r="J22790" s="85"/>
      <c r="K22790" s="33">
        <f>SUM(K22788:K22789)</f>
        <v>0</v>
      </c>
    </row>
    <row r="22791" spans="1:11" ht="15" customHeight="1" x14ac:dyDescent="0.25">
      <c r="A22791" s="9"/>
      <c r="B22791" s="9"/>
      <c r="C22791" s="9"/>
      <c r="D22791" s="9"/>
      <c r="E22791" s="9"/>
      <c r="F22791" s="9"/>
      <c r="G22791" s="92" t="s">
        <v>4029</v>
      </c>
      <c r="H22791" s="92"/>
      <c r="I22791" s="92"/>
      <c r="J22791" s="92"/>
      <c r="K22791" s="33">
        <f>SUM(K22779,K22780,K22783,K22786,K22790)</f>
        <v>212.83879999999999</v>
      </c>
    </row>
    <row r="22792" spans="1:11" ht="15" customHeight="1" x14ac:dyDescent="0.25">
      <c r="A22792" s="9"/>
      <c r="B22792" s="9"/>
      <c r="C22792" s="9"/>
      <c r="D22792" s="9"/>
      <c r="E22792" s="9"/>
      <c r="F22792" s="9"/>
      <c r="G22792" s="92" t="s">
        <v>3913</v>
      </c>
      <c r="H22792" s="92"/>
      <c r="I22792" s="92"/>
      <c r="J22792" s="92"/>
      <c r="K22792" s="29">
        <f>ROUND(SUM(K22791),2)</f>
        <v>212.84</v>
      </c>
    </row>
    <row r="22793" spans="1:11" ht="9.9499999999999993" customHeight="1" x14ac:dyDescent="0.25">
      <c r="A22793" s="9"/>
      <c r="B22793" s="9"/>
      <c r="C22793" s="9"/>
      <c r="D22793" s="9"/>
      <c r="E22793" s="9"/>
      <c r="F22793" s="9"/>
      <c r="G22793" s="100"/>
      <c r="H22793" s="100"/>
      <c r="I22793" s="100"/>
      <c r="J22793" s="100"/>
      <c r="K22793" s="100"/>
    </row>
    <row r="22794" spans="1:11" ht="20.100000000000001" customHeight="1" x14ac:dyDescent="0.25">
      <c r="A22794" s="99" t="s">
        <v>3880</v>
      </c>
      <c r="B22794" s="99"/>
      <c r="C22794" s="99"/>
      <c r="D22794" s="99"/>
      <c r="E22794" s="99"/>
      <c r="F22794" s="99"/>
      <c r="G22794" s="99"/>
      <c r="H22794" s="99"/>
      <c r="I22794" s="99"/>
      <c r="J22794" s="99"/>
      <c r="K22794" s="99"/>
    </row>
    <row r="22795" spans="1:11" ht="15" customHeight="1" x14ac:dyDescent="0.25">
      <c r="A22795" s="93" t="s">
        <v>3916</v>
      </c>
      <c r="B22795" s="93"/>
      <c r="C22795" s="93"/>
      <c r="D22795" s="94" t="s">
        <v>3</v>
      </c>
      <c r="E22795" s="94"/>
      <c r="F22795" s="23" t="s">
        <v>4</v>
      </c>
      <c r="G22795" s="94" t="s">
        <v>3894</v>
      </c>
      <c r="H22795" s="94"/>
      <c r="I22795" s="94" t="s">
        <v>3895</v>
      </c>
      <c r="J22795" s="94"/>
      <c r="K22795" s="23" t="s">
        <v>3896</v>
      </c>
    </row>
    <row r="22796" spans="1:11" ht="45.95" customHeight="1" x14ac:dyDescent="0.25">
      <c r="A22796" s="24" t="s">
        <v>3934</v>
      </c>
      <c r="B22796" s="95" t="s">
        <v>3935</v>
      </c>
      <c r="C22796" s="95"/>
      <c r="D22796" s="96" t="s">
        <v>20</v>
      </c>
      <c r="E22796" s="96"/>
      <c r="F22796" s="24" t="s">
        <v>3936</v>
      </c>
      <c r="G22796" s="97">
        <v>2.5891999999999998E-3</v>
      </c>
      <c r="H22796" s="97"/>
      <c r="I22796" s="98">
        <v>76.52</v>
      </c>
      <c r="J22796" s="98"/>
      <c r="K22796" s="27">
        <f t="shared" ref="K22796:K22801" si="176">TRUNC(TRUNC(G22796,8)*I22796,2)</f>
        <v>0.19</v>
      </c>
    </row>
    <row r="22797" spans="1:11" ht="45.95" customHeight="1" x14ac:dyDescent="0.25">
      <c r="A22797" s="24" t="s">
        <v>28</v>
      </c>
      <c r="B22797" s="95" t="s">
        <v>29</v>
      </c>
      <c r="C22797" s="95"/>
      <c r="D22797" s="96" t="s">
        <v>20</v>
      </c>
      <c r="E22797" s="96"/>
      <c r="F22797" s="24" t="s">
        <v>30</v>
      </c>
      <c r="G22797" s="97">
        <v>1.0702000000000001E-3</v>
      </c>
      <c r="H22797" s="97"/>
      <c r="I22797" s="98">
        <v>322.67</v>
      </c>
      <c r="J22797" s="98"/>
      <c r="K22797" s="27">
        <f t="shared" si="176"/>
        <v>0.34</v>
      </c>
    </row>
    <row r="22798" spans="1:11" ht="29.1" customHeight="1" x14ac:dyDescent="0.25">
      <c r="A22798" s="24" t="s">
        <v>4030</v>
      </c>
      <c r="B22798" s="95" t="s">
        <v>4031</v>
      </c>
      <c r="C22798" s="95"/>
      <c r="D22798" s="96" t="s">
        <v>20</v>
      </c>
      <c r="E22798" s="96"/>
      <c r="F22798" s="24" t="s">
        <v>3936</v>
      </c>
      <c r="G22798" s="97">
        <v>3.3568999999999999E-3</v>
      </c>
      <c r="H22798" s="97"/>
      <c r="I22798" s="98">
        <v>105.44</v>
      </c>
      <c r="J22798" s="98"/>
      <c r="K22798" s="27">
        <f t="shared" si="176"/>
        <v>0.35</v>
      </c>
    </row>
    <row r="22799" spans="1:11" ht="29.1" customHeight="1" x14ac:dyDescent="0.25">
      <c r="A22799" s="24" t="s">
        <v>4032</v>
      </c>
      <c r="B22799" s="95" t="s">
        <v>4033</v>
      </c>
      <c r="C22799" s="95"/>
      <c r="D22799" s="96" t="s">
        <v>20</v>
      </c>
      <c r="E22799" s="96"/>
      <c r="F22799" s="24" t="s">
        <v>30</v>
      </c>
      <c r="G22799" s="97">
        <v>3.0249999999999998E-4</v>
      </c>
      <c r="H22799" s="97"/>
      <c r="I22799" s="98">
        <v>265.02</v>
      </c>
      <c r="J22799" s="98"/>
      <c r="K22799" s="27">
        <f t="shared" si="176"/>
        <v>0.08</v>
      </c>
    </row>
    <row r="22800" spans="1:11" ht="38.1" customHeight="1" x14ac:dyDescent="0.25">
      <c r="A22800" s="24" t="s">
        <v>4034</v>
      </c>
      <c r="B22800" s="95" t="s">
        <v>4035</v>
      </c>
      <c r="C22800" s="95"/>
      <c r="D22800" s="96" t="s">
        <v>20</v>
      </c>
      <c r="E22800" s="96"/>
      <c r="F22800" s="24" t="s">
        <v>3936</v>
      </c>
      <c r="G22800" s="97">
        <v>2.9082999999999999E-3</v>
      </c>
      <c r="H22800" s="97"/>
      <c r="I22800" s="98">
        <v>94.54</v>
      </c>
      <c r="J22800" s="98"/>
      <c r="K22800" s="27">
        <f t="shared" si="176"/>
        <v>0.27</v>
      </c>
    </row>
    <row r="22801" spans="1:11" ht="38.1" customHeight="1" x14ac:dyDescent="0.25">
      <c r="A22801" s="24" t="s">
        <v>4036</v>
      </c>
      <c r="B22801" s="95" t="s">
        <v>4037</v>
      </c>
      <c r="C22801" s="95"/>
      <c r="D22801" s="96" t="s">
        <v>20</v>
      </c>
      <c r="E22801" s="96"/>
      <c r="F22801" s="24" t="s">
        <v>30</v>
      </c>
      <c r="G22801" s="97">
        <v>7.5109999999999999E-4</v>
      </c>
      <c r="H22801" s="97"/>
      <c r="I22801" s="98">
        <v>225.43</v>
      </c>
      <c r="J22801" s="98"/>
      <c r="K22801" s="27">
        <f t="shared" si="176"/>
        <v>0.16</v>
      </c>
    </row>
    <row r="22802" spans="1:11" ht="18" customHeight="1" x14ac:dyDescent="0.25">
      <c r="A22802" s="9"/>
      <c r="B22802" s="9"/>
      <c r="C22802" s="9"/>
      <c r="D22802" s="9"/>
      <c r="E22802" s="9"/>
      <c r="F22802" s="9"/>
      <c r="G22802" s="91" t="s">
        <v>3919</v>
      </c>
      <c r="H22802" s="91"/>
      <c r="I22802" s="91"/>
      <c r="J22802" s="91"/>
      <c r="K22802" s="28">
        <f>SUM(K22796:K22801)</f>
        <v>1.39</v>
      </c>
    </row>
    <row r="22803" spans="1:11" ht="15" customHeight="1" x14ac:dyDescent="0.25">
      <c r="A22803" s="93" t="s">
        <v>3907</v>
      </c>
      <c r="B22803" s="93"/>
      <c r="C22803" s="93"/>
      <c r="D22803" s="94" t="s">
        <v>3</v>
      </c>
      <c r="E22803" s="94"/>
      <c r="F22803" s="23" t="s">
        <v>4</v>
      </c>
      <c r="G22803" s="94" t="s">
        <v>3894</v>
      </c>
      <c r="H22803" s="94"/>
      <c r="I22803" s="94" t="s">
        <v>3895</v>
      </c>
      <c r="J22803" s="94"/>
      <c r="K22803" s="23" t="s">
        <v>3896</v>
      </c>
    </row>
    <row r="22804" spans="1:11" ht="15" customHeight="1" x14ac:dyDescent="0.25">
      <c r="A22804" s="24" t="s">
        <v>3910</v>
      </c>
      <c r="B22804" s="95" t="s">
        <v>3911</v>
      </c>
      <c r="C22804" s="95"/>
      <c r="D22804" s="96" t="s">
        <v>20</v>
      </c>
      <c r="E22804" s="96"/>
      <c r="F22804" s="24" t="s">
        <v>2056</v>
      </c>
      <c r="G22804" s="97">
        <v>3.6592999999999999E-3</v>
      </c>
      <c r="H22804" s="97"/>
      <c r="I22804" s="98">
        <v>24.94</v>
      </c>
      <c r="J22804" s="98"/>
      <c r="K22804" s="27">
        <f>TRUNC(TRUNC(G22804,8)*I22804,2)</f>
        <v>0.09</v>
      </c>
    </row>
    <row r="22805" spans="1:11" ht="18" customHeight="1" x14ac:dyDescent="0.25">
      <c r="A22805" s="9"/>
      <c r="B22805" s="9"/>
      <c r="C22805" s="9"/>
      <c r="D22805" s="9"/>
      <c r="E22805" s="9"/>
      <c r="F22805" s="9"/>
      <c r="G22805" s="91" t="s">
        <v>3912</v>
      </c>
      <c r="H22805" s="91"/>
      <c r="I22805" s="91"/>
      <c r="J22805" s="91"/>
      <c r="K22805" s="28">
        <f>SUM(K22804:K22804)</f>
        <v>0.09</v>
      </c>
    </row>
    <row r="22806" spans="1:11" ht="15" customHeight="1" x14ac:dyDescent="0.25">
      <c r="A22806" s="9"/>
      <c r="B22806" s="9"/>
      <c r="C22806" s="9"/>
      <c r="D22806" s="9"/>
      <c r="E22806" s="9"/>
      <c r="F22806" s="9"/>
      <c r="G22806" s="92" t="s">
        <v>3913</v>
      </c>
      <c r="H22806" s="92"/>
      <c r="I22806" s="92"/>
      <c r="J22806" s="92"/>
      <c r="K22806" s="29">
        <f>ROUND(SUM(K22802,K22805),2)</f>
        <v>1.48</v>
      </c>
    </row>
    <row r="22807" spans="1:11" ht="9.9499999999999993" customHeight="1" x14ac:dyDescent="0.25">
      <c r="A22807" s="9"/>
      <c r="B22807" s="9"/>
      <c r="C22807" s="9"/>
      <c r="D22807" s="9"/>
      <c r="E22807" s="9"/>
      <c r="F22807" s="9"/>
      <c r="G22807" s="100"/>
      <c r="H22807" s="100"/>
      <c r="I22807" s="100"/>
      <c r="J22807" s="100"/>
      <c r="K22807" s="100"/>
    </row>
    <row r="22808" spans="1:11" ht="20.100000000000001" customHeight="1" x14ac:dyDescent="0.25">
      <c r="A22808" s="99" t="s">
        <v>3881</v>
      </c>
      <c r="B22808" s="99"/>
      <c r="C22808" s="99"/>
      <c r="D22808" s="99"/>
      <c r="E22808" s="99"/>
      <c r="F22808" s="99"/>
      <c r="G22808" s="99"/>
      <c r="H22808" s="99"/>
      <c r="I22808" s="99"/>
      <c r="J22808" s="99"/>
      <c r="K22808" s="99"/>
    </row>
    <row r="22809" spans="1:11" ht="15" customHeight="1" x14ac:dyDescent="0.25">
      <c r="A22809" s="93" t="s">
        <v>3893</v>
      </c>
      <c r="B22809" s="93"/>
      <c r="C22809" s="93"/>
      <c r="D22809" s="94" t="s">
        <v>3</v>
      </c>
      <c r="E22809" s="94"/>
      <c r="F22809" s="23" t="s">
        <v>4</v>
      </c>
      <c r="G22809" s="94" t="s">
        <v>3894</v>
      </c>
      <c r="H22809" s="94"/>
      <c r="I22809" s="94" t="s">
        <v>3895</v>
      </c>
      <c r="J22809" s="94"/>
      <c r="K22809" s="23" t="s">
        <v>3896</v>
      </c>
    </row>
    <row r="22810" spans="1:11" ht="21" customHeight="1" x14ac:dyDescent="0.25">
      <c r="A22810" s="24" t="s">
        <v>4038</v>
      </c>
      <c r="B22810" s="95" t="s">
        <v>4039</v>
      </c>
      <c r="C22810" s="95"/>
      <c r="D22810" s="96" t="s">
        <v>20</v>
      </c>
      <c r="E22810" s="96"/>
      <c r="F22810" s="24" t="s">
        <v>34</v>
      </c>
      <c r="G22810" s="97">
        <v>6.6E-3</v>
      </c>
      <c r="H22810" s="97"/>
      <c r="I22810" s="98">
        <v>210.23</v>
      </c>
      <c r="J22810" s="98"/>
      <c r="K22810" s="27">
        <f>TRUNC(TRUNC(G22810,8)*I22810,2)</f>
        <v>1.38</v>
      </c>
    </row>
    <row r="22811" spans="1:11" ht="21" customHeight="1" x14ac:dyDescent="0.25">
      <c r="A22811" s="24" t="s">
        <v>4040</v>
      </c>
      <c r="B22811" s="95" t="s">
        <v>4041</v>
      </c>
      <c r="C22811" s="95"/>
      <c r="D22811" s="96" t="s">
        <v>20</v>
      </c>
      <c r="E22811" s="96"/>
      <c r="F22811" s="24" t="s">
        <v>84</v>
      </c>
      <c r="G22811" s="97">
        <v>1.0049999999999999</v>
      </c>
      <c r="H22811" s="97"/>
      <c r="I22811" s="98">
        <v>32.369999999999997</v>
      </c>
      <c r="J22811" s="98"/>
      <c r="K22811" s="27">
        <f>TRUNC(TRUNC(G22811,8)*I22811,2)</f>
        <v>32.53</v>
      </c>
    </row>
    <row r="22812" spans="1:11" ht="15" customHeight="1" x14ac:dyDescent="0.25">
      <c r="A22812" s="9"/>
      <c r="B22812" s="9"/>
      <c r="C22812" s="9"/>
      <c r="D22812" s="9"/>
      <c r="E22812" s="9"/>
      <c r="F22812" s="9"/>
      <c r="G22812" s="91" t="s">
        <v>3906</v>
      </c>
      <c r="H22812" s="91"/>
      <c r="I22812" s="91"/>
      <c r="J22812" s="91"/>
      <c r="K22812" s="28">
        <f>SUM(K22810:K22811)</f>
        <v>33.910000000000004</v>
      </c>
    </row>
    <row r="22813" spans="1:11" ht="15" customHeight="1" x14ac:dyDescent="0.25">
      <c r="A22813" s="93" t="s">
        <v>3907</v>
      </c>
      <c r="B22813" s="93"/>
      <c r="C22813" s="93"/>
      <c r="D22813" s="94" t="s">
        <v>3</v>
      </c>
      <c r="E22813" s="94"/>
      <c r="F22813" s="23" t="s">
        <v>4</v>
      </c>
      <c r="G22813" s="94" t="s">
        <v>3894</v>
      </c>
      <c r="H22813" s="94"/>
      <c r="I22813" s="94" t="s">
        <v>3895</v>
      </c>
      <c r="J22813" s="94"/>
      <c r="K22813" s="23" t="s">
        <v>3896</v>
      </c>
    </row>
    <row r="22814" spans="1:11" ht="15" customHeight="1" x14ac:dyDescent="0.25">
      <c r="A22814" s="24" t="s">
        <v>3971</v>
      </c>
      <c r="B22814" s="95" t="s">
        <v>3972</v>
      </c>
      <c r="C22814" s="95"/>
      <c r="D22814" s="96" t="s">
        <v>20</v>
      </c>
      <c r="E22814" s="96"/>
      <c r="F22814" s="24" t="s">
        <v>2056</v>
      </c>
      <c r="G22814" s="97">
        <v>0.2296</v>
      </c>
      <c r="H22814" s="97"/>
      <c r="I22814" s="98">
        <v>32.69</v>
      </c>
      <c r="J22814" s="98"/>
      <c r="K22814" s="27">
        <f>TRUNC(TRUNC(G22814,8)*I22814,2)</f>
        <v>7.5</v>
      </c>
    </row>
    <row r="22815" spans="1:11" ht="15" customHeight="1" x14ac:dyDescent="0.25">
      <c r="A22815" s="24" t="s">
        <v>3910</v>
      </c>
      <c r="B22815" s="95" t="s">
        <v>3911</v>
      </c>
      <c r="C22815" s="95"/>
      <c r="D22815" s="96" t="s">
        <v>20</v>
      </c>
      <c r="E22815" s="96"/>
      <c r="F22815" s="24" t="s">
        <v>2056</v>
      </c>
      <c r="G22815" s="97">
        <v>0.2296</v>
      </c>
      <c r="H22815" s="97"/>
      <c r="I22815" s="98">
        <v>24.94</v>
      </c>
      <c r="J22815" s="98"/>
      <c r="K22815" s="27">
        <f>TRUNC(TRUNC(G22815,8)*I22815,2)</f>
        <v>5.72</v>
      </c>
    </row>
    <row r="22816" spans="1:11" ht="18" customHeight="1" x14ac:dyDescent="0.25">
      <c r="A22816" s="9"/>
      <c r="B22816" s="9"/>
      <c r="C22816" s="9"/>
      <c r="D22816" s="9"/>
      <c r="E22816" s="9"/>
      <c r="F22816" s="9"/>
      <c r="G22816" s="91" t="s">
        <v>3912</v>
      </c>
      <c r="H22816" s="91"/>
      <c r="I22816" s="91"/>
      <c r="J22816" s="91"/>
      <c r="K22816" s="28">
        <f>SUM(K22814:K22815)</f>
        <v>13.219999999999999</v>
      </c>
    </row>
    <row r="22817" spans="1:11" ht="15" customHeight="1" x14ac:dyDescent="0.25">
      <c r="A22817" s="93" t="s">
        <v>3922</v>
      </c>
      <c r="B22817" s="93"/>
      <c r="C22817" s="93"/>
      <c r="D22817" s="94" t="s">
        <v>3</v>
      </c>
      <c r="E22817" s="94"/>
      <c r="F22817" s="23" t="s">
        <v>4</v>
      </c>
      <c r="G22817" s="94" t="s">
        <v>3894</v>
      </c>
      <c r="H22817" s="94"/>
      <c r="I22817" s="94" t="s">
        <v>3895</v>
      </c>
      <c r="J22817" s="94"/>
      <c r="K22817" s="23" t="s">
        <v>3896</v>
      </c>
    </row>
    <row r="22818" spans="1:11" ht="21" customHeight="1" x14ac:dyDescent="0.25">
      <c r="A22818" s="24" t="s">
        <v>4042</v>
      </c>
      <c r="B22818" s="95" t="s">
        <v>4043</v>
      </c>
      <c r="C22818" s="95"/>
      <c r="D22818" s="96" t="s">
        <v>20</v>
      </c>
      <c r="E22818" s="96"/>
      <c r="F22818" s="24" t="s">
        <v>34</v>
      </c>
      <c r="G22818" s="97">
        <v>1.8E-3</v>
      </c>
      <c r="H22818" s="97"/>
      <c r="I22818" s="98">
        <v>767.08</v>
      </c>
      <c r="J22818" s="98"/>
      <c r="K22818" s="27">
        <f>TRUNC(TRUNC(G22818,8)*I22818,2)</f>
        <v>1.38</v>
      </c>
    </row>
    <row r="22819" spans="1:11" ht="15" customHeight="1" x14ac:dyDescent="0.25">
      <c r="A22819" s="9"/>
      <c r="B22819" s="9"/>
      <c r="C22819" s="9"/>
      <c r="D22819" s="9"/>
      <c r="E22819" s="9"/>
      <c r="F22819" s="9"/>
      <c r="G22819" s="91" t="s">
        <v>3933</v>
      </c>
      <c r="H22819" s="91"/>
      <c r="I22819" s="91"/>
      <c r="J22819" s="91"/>
      <c r="K22819" s="28">
        <f>SUM(K22818:K22818)</f>
        <v>1.38</v>
      </c>
    </row>
    <row r="22820" spans="1:11" ht="15" customHeight="1" x14ac:dyDescent="0.25">
      <c r="A22820" s="9"/>
      <c r="B22820" s="9"/>
      <c r="C22820" s="9"/>
      <c r="D22820" s="9"/>
      <c r="E22820" s="9"/>
      <c r="F22820" s="9"/>
      <c r="G22820" s="92" t="s">
        <v>3913</v>
      </c>
      <c r="H22820" s="92"/>
      <c r="I22820" s="92"/>
      <c r="J22820" s="92"/>
      <c r="K22820" s="29">
        <f>ROUND(SUM(K22812,K22816,K22819),2)</f>
        <v>48.51</v>
      </c>
    </row>
    <row r="22821" spans="1:11" ht="9.9499999999999993" customHeight="1" x14ac:dyDescent="0.25">
      <c r="A22821" s="9"/>
      <c r="B22821" s="9"/>
      <c r="C22821" s="9"/>
      <c r="D22821" s="9"/>
      <c r="E22821" s="9"/>
      <c r="F22821" s="9"/>
      <c r="G22821" s="100"/>
      <c r="H22821" s="100"/>
      <c r="I22821" s="100"/>
      <c r="J22821" s="100"/>
      <c r="K22821" s="100"/>
    </row>
    <row r="22822" spans="1:11" ht="20.100000000000001" customHeight="1" x14ac:dyDescent="0.25">
      <c r="A22822" s="99" t="s">
        <v>3882</v>
      </c>
      <c r="B22822" s="99"/>
      <c r="C22822" s="99"/>
      <c r="D22822" s="99"/>
      <c r="E22822" s="99"/>
      <c r="F22822" s="99"/>
      <c r="G22822" s="99"/>
      <c r="H22822" s="99"/>
      <c r="I22822" s="99"/>
      <c r="J22822" s="99"/>
      <c r="K22822" s="99"/>
    </row>
    <row r="22823" spans="1:11" ht="15" customHeight="1" x14ac:dyDescent="0.25">
      <c r="A22823" s="93" t="s">
        <v>3893</v>
      </c>
      <c r="B22823" s="93"/>
      <c r="C22823" s="93"/>
      <c r="D22823" s="94" t="s">
        <v>3</v>
      </c>
      <c r="E22823" s="94"/>
      <c r="F22823" s="23" t="s">
        <v>4</v>
      </c>
      <c r="G22823" s="94" t="s">
        <v>3894</v>
      </c>
      <c r="H22823" s="94"/>
      <c r="I22823" s="94" t="s">
        <v>3895</v>
      </c>
      <c r="J22823" s="94"/>
      <c r="K22823" s="23" t="s">
        <v>3896</v>
      </c>
    </row>
    <row r="22824" spans="1:11" ht="15" customHeight="1" x14ac:dyDescent="0.25">
      <c r="A22824" s="24" t="s">
        <v>4044</v>
      </c>
      <c r="B22824" s="95" t="s">
        <v>4045</v>
      </c>
      <c r="C22824" s="95"/>
      <c r="D22824" s="96" t="s">
        <v>20</v>
      </c>
      <c r="E22824" s="96"/>
      <c r="F22824" s="24" t="s">
        <v>3903</v>
      </c>
      <c r="G22824" s="97">
        <v>0.106</v>
      </c>
      <c r="H22824" s="97"/>
      <c r="I22824" s="98">
        <v>2.59</v>
      </c>
      <c r="J22824" s="98"/>
      <c r="K22824" s="27">
        <f>TRUNC(TRUNC(G22824,8)*I22824,2)</f>
        <v>0.27</v>
      </c>
    </row>
    <row r="22825" spans="1:11" ht="15" customHeight="1" x14ac:dyDescent="0.25">
      <c r="A22825" s="9"/>
      <c r="B22825" s="9"/>
      <c r="C22825" s="9"/>
      <c r="D22825" s="9"/>
      <c r="E22825" s="9"/>
      <c r="F22825" s="9"/>
      <c r="G22825" s="91" t="s">
        <v>3906</v>
      </c>
      <c r="H22825" s="91"/>
      <c r="I22825" s="91"/>
      <c r="J22825" s="91"/>
      <c r="K22825" s="28">
        <f>SUM(K22824:K22824)</f>
        <v>0.27</v>
      </c>
    </row>
    <row r="22826" spans="1:11" ht="15" customHeight="1" x14ac:dyDescent="0.25">
      <c r="A22826" s="93" t="s">
        <v>3907</v>
      </c>
      <c r="B22826" s="93"/>
      <c r="C22826" s="93"/>
      <c r="D22826" s="94" t="s">
        <v>3</v>
      </c>
      <c r="E22826" s="94"/>
      <c r="F22826" s="23" t="s">
        <v>4</v>
      </c>
      <c r="G22826" s="94" t="s">
        <v>3894</v>
      </c>
      <c r="H22826" s="94"/>
      <c r="I22826" s="94" t="s">
        <v>3895</v>
      </c>
      <c r="J22826" s="94"/>
      <c r="K22826" s="23" t="s">
        <v>3896</v>
      </c>
    </row>
    <row r="22827" spans="1:11" ht="15" customHeight="1" x14ac:dyDescent="0.25">
      <c r="A22827" s="24" t="s">
        <v>4046</v>
      </c>
      <c r="B22827" s="95" t="s">
        <v>4047</v>
      </c>
      <c r="C22827" s="95"/>
      <c r="D22827" s="96" t="s">
        <v>20</v>
      </c>
      <c r="E22827" s="96"/>
      <c r="F22827" s="24" t="s">
        <v>2056</v>
      </c>
      <c r="G22827" s="97">
        <v>3.6999999999999998E-2</v>
      </c>
      <c r="H22827" s="97"/>
      <c r="I22827" s="98">
        <v>34.35</v>
      </c>
      <c r="J22827" s="98"/>
      <c r="K22827" s="27">
        <f>TRUNC(TRUNC(G22827,8)*I22827,2)</f>
        <v>1.27</v>
      </c>
    </row>
    <row r="22828" spans="1:11" ht="15" customHeight="1" x14ac:dyDescent="0.25">
      <c r="A22828" s="24" t="s">
        <v>3910</v>
      </c>
      <c r="B22828" s="95" t="s">
        <v>3911</v>
      </c>
      <c r="C22828" s="95"/>
      <c r="D22828" s="96" t="s">
        <v>20</v>
      </c>
      <c r="E22828" s="96"/>
      <c r="F22828" s="24" t="s">
        <v>2056</v>
      </c>
      <c r="G22828" s="97">
        <v>1.6E-2</v>
      </c>
      <c r="H22828" s="97"/>
      <c r="I22828" s="98">
        <v>24.94</v>
      </c>
      <c r="J22828" s="98"/>
      <c r="K22828" s="27">
        <f>TRUNC(TRUNC(G22828,8)*I22828,2)</f>
        <v>0.39</v>
      </c>
    </row>
    <row r="22829" spans="1:11" ht="18" customHeight="1" x14ac:dyDescent="0.25">
      <c r="A22829" s="9"/>
      <c r="B22829" s="9"/>
      <c r="C22829" s="9"/>
      <c r="D22829" s="9"/>
      <c r="E22829" s="9"/>
      <c r="F22829" s="9"/>
      <c r="G22829" s="91" t="s">
        <v>3912</v>
      </c>
      <c r="H22829" s="91"/>
      <c r="I22829" s="91"/>
      <c r="J22829" s="91"/>
      <c r="K22829" s="28">
        <f>SUM(K22827:K22828)</f>
        <v>1.6600000000000001</v>
      </c>
    </row>
    <row r="22830" spans="1:11" ht="15" customHeight="1" x14ac:dyDescent="0.25">
      <c r="A22830" s="9"/>
      <c r="B22830" s="9"/>
      <c r="C22830" s="9"/>
      <c r="D22830" s="9"/>
      <c r="E22830" s="9"/>
      <c r="F22830" s="9"/>
      <c r="G22830" s="92" t="s">
        <v>3913</v>
      </c>
      <c r="H22830" s="92"/>
      <c r="I22830" s="92"/>
      <c r="J22830" s="92"/>
      <c r="K22830" s="29">
        <f>ROUND(SUM(K22825,K22829),2)</f>
        <v>1.93</v>
      </c>
    </row>
    <row r="22831" spans="1:11" ht="9.9499999999999993" customHeight="1" x14ac:dyDescent="0.25">
      <c r="A22831" s="9"/>
      <c r="B22831" s="9"/>
      <c r="C22831" s="9"/>
      <c r="D22831" s="9"/>
      <c r="E22831" s="9"/>
      <c r="F22831" s="9"/>
      <c r="G22831" s="100"/>
      <c r="H22831" s="100"/>
      <c r="I22831" s="100"/>
      <c r="J22831" s="100"/>
      <c r="K22831" s="100"/>
    </row>
    <row r="22832" spans="1:11" ht="20.100000000000001" customHeight="1" x14ac:dyDescent="0.25">
      <c r="A22832" s="99" t="s">
        <v>3883</v>
      </c>
      <c r="B22832" s="99"/>
      <c r="C22832" s="99"/>
      <c r="D22832" s="99"/>
      <c r="E22832" s="99"/>
      <c r="F22832" s="99"/>
      <c r="G22832" s="99"/>
      <c r="H22832" s="99"/>
      <c r="I22832" s="99"/>
      <c r="J22832" s="99"/>
      <c r="K22832" s="99"/>
    </row>
    <row r="22833" spans="1:11" ht="15" customHeight="1" x14ac:dyDescent="0.25">
      <c r="A22833" s="93" t="s">
        <v>3916</v>
      </c>
      <c r="B22833" s="93"/>
      <c r="C22833" s="93"/>
      <c r="D22833" s="94" t="s">
        <v>3</v>
      </c>
      <c r="E22833" s="94"/>
      <c r="F22833" s="23" t="s">
        <v>4</v>
      </c>
      <c r="G22833" s="94" t="s">
        <v>3894</v>
      </c>
      <c r="H22833" s="94"/>
      <c r="I22833" s="94" t="s">
        <v>3895</v>
      </c>
      <c r="J22833" s="94"/>
      <c r="K22833" s="23" t="s">
        <v>3896</v>
      </c>
    </row>
    <row r="22834" spans="1:11" ht="29.1" customHeight="1" x14ac:dyDescent="0.25">
      <c r="A22834" s="24" t="s">
        <v>3963</v>
      </c>
      <c r="B22834" s="95" t="s">
        <v>3964</v>
      </c>
      <c r="C22834" s="95"/>
      <c r="D22834" s="96" t="s">
        <v>20</v>
      </c>
      <c r="E22834" s="96"/>
      <c r="F22834" s="24" t="s">
        <v>3936</v>
      </c>
      <c r="G22834" s="97">
        <v>5.2258833999999998</v>
      </c>
      <c r="H22834" s="97"/>
      <c r="I22834" s="98">
        <v>8.9</v>
      </c>
      <c r="J22834" s="98"/>
      <c r="K22834" s="27">
        <f>TRUNC(TRUNC(G22834,8)*I22834,2)</f>
        <v>46.51</v>
      </c>
    </row>
    <row r="22835" spans="1:11" ht="29.1" customHeight="1" x14ac:dyDescent="0.25">
      <c r="A22835" s="24" t="s">
        <v>3965</v>
      </c>
      <c r="B22835" s="95" t="s">
        <v>3966</v>
      </c>
      <c r="C22835" s="95"/>
      <c r="D22835" s="96" t="s">
        <v>20</v>
      </c>
      <c r="E22835" s="96"/>
      <c r="F22835" s="24" t="s">
        <v>30</v>
      </c>
      <c r="G22835" s="97">
        <v>0.95392160000000004</v>
      </c>
      <c r="H22835" s="97"/>
      <c r="I22835" s="98">
        <v>32.76</v>
      </c>
      <c r="J22835" s="98"/>
      <c r="K22835" s="27">
        <f>TRUNC(TRUNC(G22835,8)*I22835,2)</f>
        <v>31.25</v>
      </c>
    </row>
    <row r="22836" spans="1:11" ht="21" customHeight="1" x14ac:dyDescent="0.25">
      <c r="A22836" s="24" t="s">
        <v>3967</v>
      </c>
      <c r="B22836" s="95" t="s">
        <v>3968</v>
      </c>
      <c r="C22836" s="95"/>
      <c r="D22836" s="96" t="s">
        <v>20</v>
      </c>
      <c r="E22836" s="96"/>
      <c r="F22836" s="24" t="s">
        <v>3936</v>
      </c>
      <c r="G22836" s="97">
        <v>5.2258833999999998</v>
      </c>
      <c r="H22836" s="97"/>
      <c r="I22836" s="98">
        <v>27.59</v>
      </c>
      <c r="J22836" s="98"/>
      <c r="K22836" s="27">
        <f>TRUNC(TRUNC(G22836,8)*I22836,2)</f>
        <v>144.18</v>
      </c>
    </row>
    <row r="22837" spans="1:11" ht="21" customHeight="1" x14ac:dyDescent="0.25">
      <c r="A22837" s="24" t="s">
        <v>3969</v>
      </c>
      <c r="B22837" s="95" t="s">
        <v>3970</v>
      </c>
      <c r="C22837" s="95"/>
      <c r="D22837" s="96" t="s">
        <v>20</v>
      </c>
      <c r="E22837" s="96"/>
      <c r="F22837" s="24" t="s">
        <v>30</v>
      </c>
      <c r="G22837" s="97">
        <v>0.95392160000000004</v>
      </c>
      <c r="H22837" s="97"/>
      <c r="I22837" s="98">
        <v>28.09</v>
      </c>
      <c r="J22837" s="98"/>
      <c r="K22837" s="27">
        <f>TRUNC(TRUNC(G22837,8)*I22837,2)</f>
        <v>26.79</v>
      </c>
    </row>
    <row r="22838" spans="1:11" ht="18" customHeight="1" x14ac:dyDescent="0.25">
      <c r="A22838" s="9"/>
      <c r="B22838" s="9"/>
      <c r="C22838" s="9"/>
      <c r="D22838" s="9"/>
      <c r="E22838" s="9"/>
      <c r="F22838" s="9"/>
      <c r="G22838" s="91" t="s">
        <v>3919</v>
      </c>
      <c r="H22838" s="91"/>
      <c r="I22838" s="91"/>
      <c r="J22838" s="91"/>
      <c r="K22838" s="28">
        <f>SUM(K22834:K22837)</f>
        <v>248.73</v>
      </c>
    </row>
    <row r="22839" spans="1:11" ht="15" customHeight="1" x14ac:dyDescent="0.25">
      <c r="A22839" s="93" t="s">
        <v>3893</v>
      </c>
      <c r="B22839" s="93"/>
      <c r="C22839" s="93"/>
      <c r="D22839" s="94" t="s">
        <v>3</v>
      </c>
      <c r="E22839" s="94"/>
      <c r="F22839" s="23" t="s">
        <v>4</v>
      </c>
      <c r="G22839" s="94" t="s">
        <v>3894</v>
      </c>
      <c r="H22839" s="94"/>
      <c r="I22839" s="94" t="s">
        <v>3895</v>
      </c>
      <c r="J22839" s="94"/>
      <c r="K22839" s="23" t="s">
        <v>3896</v>
      </c>
    </row>
    <row r="22840" spans="1:11" ht="21" customHeight="1" x14ac:dyDescent="0.25">
      <c r="A22840" s="24" t="s">
        <v>4048</v>
      </c>
      <c r="B22840" s="95" t="s">
        <v>4049</v>
      </c>
      <c r="C22840" s="95"/>
      <c r="D22840" s="96" t="s">
        <v>20</v>
      </c>
      <c r="E22840" s="96"/>
      <c r="F22840" s="24" t="s">
        <v>34</v>
      </c>
      <c r="G22840" s="97">
        <v>0.19980000000000001</v>
      </c>
      <c r="H22840" s="97"/>
      <c r="I22840" s="98">
        <v>206.17</v>
      </c>
      <c r="J22840" s="98"/>
      <c r="K22840" s="27">
        <f>TRUNC(TRUNC(G22840,8)*I22840,2)</f>
        <v>41.19</v>
      </c>
    </row>
    <row r="22841" spans="1:11" ht="15" customHeight="1" x14ac:dyDescent="0.25">
      <c r="A22841" s="24" t="s">
        <v>3955</v>
      </c>
      <c r="B22841" s="95" t="s">
        <v>3956</v>
      </c>
      <c r="C22841" s="95"/>
      <c r="D22841" s="96" t="s">
        <v>20</v>
      </c>
      <c r="E22841" s="96"/>
      <c r="F22841" s="24" t="s">
        <v>3903</v>
      </c>
      <c r="G22841" s="97">
        <v>3.6695999999999999E-2</v>
      </c>
      <c r="H22841" s="97"/>
      <c r="I22841" s="98">
        <v>19.37</v>
      </c>
      <c r="J22841" s="98"/>
      <c r="K22841" s="27">
        <f>TRUNC(TRUNC(G22841,8)*I22841,2)</f>
        <v>0.71</v>
      </c>
    </row>
    <row r="22842" spans="1:11" ht="21" customHeight="1" x14ac:dyDescent="0.25">
      <c r="A22842" s="24" t="s">
        <v>4050</v>
      </c>
      <c r="B22842" s="95" t="s">
        <v>4051</v>
      </c>
      <c r="C22842" s="95"/>
      <c r="D22842" s="96" t="s">
        <v>20</v>
      </c>
      <c r="E22842" s="96"/>
      <c r="F22842" s="24" t="s">
        <v>84</v>
      </c>
      <c r="G22842" s="97">
        <v>7.48</v>
      </c>
      <c r="H22842" s="97"/>
      <c r="I22842" s="98">
        <v>3.9</v>
      </c>
      <c r="J22842" s="98"/>
      <c r="K22842" s="27">
        <f>TRUNC(TRUNC(G22842,8)*I22842,2)</f>
        <v>29.17</v>
      </c>
    </row>
    <row r="22843" spans="1:11" ht="15" customHeight="1" x14ac:dyDescent="0.25">
      <c r="A22843" s="9"/>
      <c r="B22843" s="9"/>
      <c r="C22843" s="9"/>
      <c r="D22843" s="9"/>
      <c r="E22843" s="9"/>
      <c r="F22843" s="9"/>
      <c r="G22843" s="91" t="s">
        <v>3906</v>
      </c>
      <c r="H22843" s="91"/>
      <c r="I22843" s="91"/>
      <c r="J22843" s="91"/>
      <c r="K22843" s="28">
        <f>SUM(K22840:K22842)</f>
        <v>71.069999999999993</v>
      </c>
    </row>
    <row r="22844" spans="1:11" ht="15" customHeight="1" x14ac:dyDescent="0.25">
      <c r="A22844" s="93" t="s">
        <v>3907</v>
      </c>
      <c r="B22844" s="93"/>
      <c r="C22844" s="93"/>
      <c r="D22844" s="94" t="s">
        <v>3</v>
      </c>
      <c r="E22844" s="94"/>
      <c r="F22844" s="23" t="s">
        <v>4</v>
      </c>
      <c r="G22844" s="94" t="s">
        <v>3894</v>
      </c>
      <c r="H22844" s="94"/>
      <c r="I22844" s="94" t="s">
        <v>3895</v>
      </c>
      <c r="J22844" s="94"/>
      <c r="K22844" s="23" t="s">
        <v>3896</v>
      </c>
    </row>
    <row r="22845" spans="1:11" ht="15" customHeight="1" x14ac:dyDescent="0.25">
      <c r="A22845" s="24" t="s">
        <v>3971</v>
      </c>
      <c r="B22845" s="95" t="s">
        <v>3972</v>
      </c>
      <c r="C22845" s="95"/>
      <c r="D22845" s="96" t="s">
        <v>20</v>
      </c>
      <c r="E22845" s="96"/>
      <c r="F22845" s="24" t="s">
        <v>2056</v>
      </c>
      <c r="G22845" s="97">
        <v>2.3251949999999999</v>
      </c>
      <c r="H22845" s="97"/>
      <c r="I22845" s="98">
        <v>32.69</v>
      </c>
      <c r="J22845" s="98"/>
      <c r="K22845" s="27">
        <f>TRUNC(TRUNC(G22845,8)*I22845,2)</f>
        <v>76.010000000000005</v>
      </c>
    </row>
    <row r="22846" spans="1:11" ht="15" customHeight="1" x14ac:dyDescent="0.25">
      <c r="A22846" s="24" t="s">
        <v>3910</v>
      </c>
      <c r="B22846" s="95" t="s">
        <v>3911</v>
      </c>
      <c r="C22846" s="95"/>
      <c r="D22846" s="96" t="s">
        <v>20</v>
      </c>
      <c r="E22846" s="96"/>
      <c r="F22846" s="24" t="s">
        <v>2056</v>
      </c>
      <c r="G22846" s="97">
        <v>17.010999999999999</v>
      </c>
      <c r="H22846" s="97"/>
      <c r="I22846" s="98">
        <v>24.94</v>
      </c>
      <c r="J22846" s="98"/>
      <c r="K22846" s="27">
        <f>TRUNC(TRUNC(G22846,8)*I22846,2)</f>
        <v>424.25</v>
      </c>
    </row>
    <row r="22847" spans="1:11" ht="18" customHeight="1" x14ac:dyDescent="0.25">
      <c r="A22847" s="9"/>
      <c r="B22847" s="9"/>
      <c r="C22847" s="9"/>
      <c r="D22847" s="9"/>
      <c r="E22847" s="9"/>
      <c r="F22847" s="9"/>
      <c r="G22847" s="91" t="s">
        <v>3912</v>
      </c>
      <c r="H22847" s="91"/>
      <c r="I22847" s="91"/>
      <c r="J22847" s="91"/>
      <c r="K22847" s="28">
        <f>SUM(K22845:K22846)</f>
        <v>500.26</v>
      </c>
    </row>
    <row r="22848" spans="1:11" ht="15" customHeight="1" x14ac:dyDescent="0.25">
      <c r="A22848" s="93" t="s">
        <v>3922</v>
      </c>
      <c r="B22848" s="93"/>
      <c r="C22848" s="93"/>
      <c r="D22848" s="94" t="s">
        <v>3</v>
      </c>
      <c r="E22848" s="94"/>
      <c r="F22848" s="23" t="s">
        <v>4</v>
      </c>
      <c r="G22848" s="94" t="s">
        <v>3894</v>
      </c>
      <c r="H22848" s="94"/>
      <c r="I22848" s="94" t="s">
        <v>3895</v>
      </c>
      <c r="J22848" s="94"/>
      <c r="K22848" s="23" t="s">
        <v>3896</v>
      </c>
    </row>
    <row r="22849" spans="1:11" ht="29.1" customHeight="1" x14ac:dyDescent="0.25">
      <c r="A22849" s="24" t="s">
        <v>4052</v>
      </c>
      <c r="B22849" s="95" t="s">
        <v>4053</v>
      </c>
      <c r="C22849" s="95"/>
      <c r="D22849" s="96" t="s">
        <v>20</v>
      </c>
      <c r="E22849" s="96"/>
      <c r="F22849" s="24" t="s">
        <v>34</v>
      </c>
      <c r="G22849" s="97">
        <v>0.66502459999999997</v>
      </c>
      <c r="H22849" s="97"/>
      <c r="I22849" s="98">
        <v>619.19000000000005</v>
      </c>
      <c r="J22849" s="98"/>
      <c r="K22849" s="27">
        <f>TRUNC(TRUNC(G22849,8)*I22849,2)</f>
        <v>411.77</v>
      </c>
    </row>
    <row r="22850" spans="1:11" ht="21" customHeight="1" x14ac:dyDescent="0.25">
      <c r="A22850" s="24" t="s">
        <v>95</v>
      </c>
      <c r="B22850" s="95" t="s">
        <v>96</v>
      </c>
      <c r="C22850" s="95"/>
      <c r="D22850" s="96" t="s">
        <v>20</v>
      </c>
      <c r="E22850" s="96"/>
      <c r="F22850" s="24" t="s">
        <v>16</v>
      </c>
      <c r="G22850" s="97">
        <v>0.48</v>
      </c>
      <c r="H22850" s="97"/>
      <c r="I22850" s="98">
        <v>176.85</v>
      </c>
      <c r="J22850" s="98"/>
      <c r="K22850" s="27">
        <f>TRUNC(TRUNC(G22850,8)*I22850,2)</f>
        <v>84.88</v>
      </c>
    </row>
    <row r="22851" spans="1:11" ht="15" customHeight="1" x14ac:dyDescent="0.25">
      <c r="A22851" s="9"/>
      <c r="B22851" s="9"/>
      <c r="C22851" s="9"/>
      <c r="D22851" s="9"/>
      <c r="E22851" s="9"/>
      <c r="F22851" s="9"/>
      <c r="G22851" s="91" t="s">
        <v>3933</v>
      </c>
      <c r="H22851" s="91"/>
      <c r="I22851" s="91"/>
      <c r="J22851" s="91"/>
      <c r="K22851" s="28">
        <f>SUM(K22849:K22850)</f>
        <v>496.65</v>
      </c>
    </row>
    <row r="22852" spans="1:11" ht="15" customHeight="1" x14ac:dyDescent="0.25">
      <c r="A22852" s="9"/>
      <c r="B22852" s="9"/>
      <c r="C22852" s="9"/>
      <c r="D22852" s="9"/>
      <c r="E22852" s="9"/>
      <c r="F22852" s="9"/>
      <c r="G22852" s="92" t="s">
        <v>3913</v>
      </c>
      <c r="H22852" s="92"/>
      <c r="I22852" s="92"/>
      <c r="J22852" s="92"/>
      <c r="K22852" s="29">
        <f>ROUND(SUM(K22838,K22843,K22847,K22851),2)</f>
        <v>1316.71</v>
      </c>
    </row>
    <row r="22853" spans="1:11" ht="9.9499999999999993" customHeight="1" x14ac:dyDescent="0.25">
      <c r="A22853" s="9"/>
      <c r="B22853" s="9"/>
      <c r="C22853" s="9"/>
      <c r="D22853" s="9"/>
      <c r="E22853" s="9"/>
      <c r="F22853" s="9"/>
      <c r="G22853" s="100"/>
      <c r="H22853" s="100"/>
      <c r="I22853" s="100"/>
      <c r="J22853" s="100"/>
      <c r="K22853" s="100"/>
    </row>
    <row r="22854" spans="1:11" ht="20.100000000000001" customHeight="1" x14ac:dyDescent="0.25">
      <c r="A22854" s="99" t="s">
        <v>3884</v>
      </c>
      <c r="B22854" s="99"/>
      <c r="C22854" s="99"/>
      <c r="D22854" s="99"/>
      <c r="E22854" s="99"/>
      <c r="F22854" s="99"/>
      <c r="G22854" s="99"/>
      <c r="H22854" s="99"/>
      <c r="I22854" s="99"/>
      <c r="J22854" s="99"/>
      <c r="K22854" s="99"/>
    </row>
    <row r="22855" spans="1:11" ht="15" customHeight="1" x14ac:dyDescent="0.25">
      <c r="A22855" s="93" t="s">
        <v>3893</v>
      </c>
      <c r="B22855" s="93"/>
      <c r="C22855" s="93"/>
      <c r="D22855" s="94" t="s">
        <v>3</v>
      </c>
      <c r="E22855" s="94"/>
      <c r="F22855" s="23" t="s">
        <v>4</v>
      </c>
      <c r="G22855" s="94" t="s">
        <v>3894</v>
      </c>
      <c r="H22855" s="94"/>
      <c r="I22855" s="94" t="s">
        <v>3895</v>
      </c>
      <c r="J22855" s="94"/>
      <c r="K22855" s="23" t="s">
        <v>3896</v>
      </c>
    </row>
    <row r="22856" spans="1:11" ht="29.1" customHeight="1" x14ac:dyDescent="0.25">
      <c r="A22856" s="24" t="s">
        <v>4054</v>
      </c>
      <c r="B22856" s="95" t="s">
        <v>4055</v>
      </c>
      <c r="C22856" s="95"/>
      <c r="D22856" s="96" t="s">
        <v>20</v>
      </c>
      <c r="E22856" s="96"/>
      <c r="F22856" s="24" t="s">
        <v>34</v>
      </c>
      <c r="G22856" s="97">
        <v>0.18468999999999999</v>
      </c>
      <c r="H22856" s="97"/>
      <c r="I22856" s="98">
        <v>517.16999999999996</v>
      </c>
      <c r="J22856" s="98"/>
      <c r="K22856" s="27">
        <f t="shared" ref="K22856:K22861" si="177">ROUND(ROUND(G22856,8)*I22856,2)</f>
        <v>95.52</v>
      </c>
    </row>
    <row r="22857" spans="1:11" ht="21" customHeight="1" x14ac:dyDescent="0.25">
      <c r="A22857" s="24" t="s">
        <v>4056</v>
      </c>
      <c r="B22857" s="95" t="s">
        <v>4057</v>
      </c>
      <c r="C22857" s="95"/>
      <c r="D22857" s="96" t="s">
        <v>20</v>
      </c>
      <c r="E22857" s="96"/>
      <c r="F22857" s="24" t="s">
        <v>2057</v>
      </c>
      <c r="G22857" s="97">
        <v>3.1900000000000001E-3</v>
      </c>
      <c r="H22857" s="97"/>
      <c r="I22857" s="98">
        <v>8.98</v>
      </c>
      <c r="J22857" s="98"/>
      <c r="K22857" s="27">
        <f t="shared" si="177"/>
        <v>0.03</v>
      </c>
    </row>
    <row r="22858" spans="1:11" ht="15" customHeight="1" x14ac:dyDescent="0.25">
      <c r="A22858" s="24" t="s">
        <v>3955</v>
      </c>
      <c r="B22858" s="95" t="s">
        <v>3956</v>
      </c>
      <c r="C22858" s="95"/>
      <c r="D22858" s="96" t="s">
        <v>20</v>
      </c>
      <c r="E22858" s="96"/>
      <c r="F22858" s="24" t="s">
        <v>3903</v>
      </c>
      <c r="G22858" s="97">
        <v>4.4999999999999998E-2</v>
      </c>
      <c r="H22858" s="97"/>
      <c r="I22858" s="98">
        <v>19.37</v>
      </c>
      <c r="J22858" s="98"/>
      <c r="K22858" s="27">
        <f t="shared" si="177"/>
        <v>0.87</v>
      </c>
    </row>
    <row r="22859" spans="1:11" ht="21" customHeight="1" x14ac:dyDescent="0.25">
      <c r="A22859" s="24" t="s">
        <v>4050</v>
      </c>
      <c r="B22859" s="95" t="s">
        <v>4051</v>
      </c>
      <c r="C22859" s="95"/>
      <c r="D22859" s="96" t="s">
        <v>20</v>
      </c>
      <c r="E22859" s="96"/>
      <c r="F22859" s="24" t="s">
        <v>84</v>
      </c>
      <c r="G22859" s="97">
        <v>0.46875</v>
      </c>
      <c r="H22859" s="97"/>
      <c r="I22859" s="98">
        <v>3.9</v>
      </c>
      <c r="J22859" s="98"/>
      <c r="K22859" s="27">
        <f t="shared" si="177"/>
        <v>1.83</v>
      </c>
    </row>
    <row r="22860" spans="1:11" ht="21" customHeight="1" x14ac:dyDescent="0.25">
      <c r="A22860" s="24" t="s">
        <v>4058</v>
      </c>
      <c r="B22860" s="95" t="s">
        <v>4059</v>
      </c>
      <c r="C22860" s="95"/>
      <c r="D22860" s="96" t="s">
        <v>20</v>
      </c>
      <c r="E22860" s="96"/>
      <c r="F22860" s="24" t="s">
        <v>84</v>
      </c>
      <c r="G22860" s="97">
        <v>0.375</v>
      </c>
      <c r="H22860" s="97"/>
      <c r="I22860" s="98">
        <v>2.69</v>
      </c>
      <c r="J22860" s="98"/>
      <c r="K22860" s="27">
        <f t="shared" si="177"/>
        <v>1.01</v>
      </c>
    </row>
    <row r="22861" spans="1:11" ht="29.1" customHeight="1" x14ac:dyDescent="0.25">
      <c r="A22861" s="24" t="s">
        <v>4060</v>
      </c>
      <c r="B22861" s="95" t="s">
        <v>4061</v>
      </c>
      <c r="C22861" s="95"/>
      <c r="D22861" s="96" t="s">
        <v>20</v>
      </c>
      <c r="E22861" s="96"/>
      <c r="F22861" s="24" t="s">
        <v>16</v>
      </c>
      <c r="G22861" s="97">
        <v>1.07</v>
      </c>
      <c r="H22861" s="97"/>
      <c r="I22861" s="98">
        <v>23.81</v>
      </c>
      <c r="J22861" s="98"/>
      <c r="K22861" s="27">
        <f t="shared" si="177"/>
        <v>25.48</v>
      </c>
    </row>
    <row r="22862" spans="1:11" ht="15" customHeight="1" x14ac:dyDescent="0.25">
      <c r="A22862" s="9"/>
      <c r="B22862" s="9"/>
      <c r="C22862" s="9"/>
      <c r="D22862" s="9"/>
      <c r="E22862" s="9"/>
      <c r="F22862" s="9"/>
      <c r="G22862" s="91" t="s">
        <v>3906</v>
      </c>
      <c r="H22862" s="91"/>
      <c r="I22862" s="91"/>
      <c r="J22862" s="91"/>
      <c r="K22862" s="28">
        <f>SUM(K22856:K22861)</f>
        <v>124.74000000000001</v>
      </c>
    </row>
    <row r="22863" spans="1:11" ht="15" customHeight="1" x14ac:dyDescent="0.25">
      <c r="A22863" s="93" t="s">
        <v>3907</v>
      </c>
      <c r="B22863" s="93"/>
      <c r="C22863" s="93"/>
      <c r="D22863" s="94" t="s">
        <v>3</v>
      </c>
      <c r="E22863" s="94"/>
      <c r="F22863" s="23" t="s">
        <v>4</v>
      </c>
      <c r="G22863" s="94" t="s">
        <v>3894</v>
      </c>
      <c r="H22863" s="94"/>
      <c r="I22863" s="94" t="s">
        <v>3895</v>
      </c>
      <c r="J22863" s="94"/>
      <c r="K22863" s="23" t="s">
        <v>3896</v>
      </c>
    </row>
    <row r="22864" spans="1:11" ht="21" customHeight="1" x14ac:dyDescent="0.25">
      <c r="A22864" s="24" t="s">
        <v>3908</v>
      </c>
      <c r="B22864" s="95" t="s">
        <v>3909</v>
      </c>
      <c r="C22864" s="95"/>
      <c r="D22864" s="96" t="s">
        <v>20</v>
      </c>
      <c r="E22864" s="96"/>
      <c r="F22864" s="24" t="s">
        <v>2056</v>
      </c>
      <c r="G22864" s="97">
        <v>0.13009999999999999</v>
      </c>
      <c r="H22864" s="97"/>
      <c r="I22864" s="98">
        <v>32.24</v>
      </c>
      <c r="J22864" s="98"/>
      <c r="K22864" s="27">
        <f>ROUND(ROUND(G22864,8)*I22864,2)</f>
        <v>4.1900000000000004</v>
      </c>
    </row>
    <row r="22865" spans="1:11" ht="15" customHeight="1" x14ac:dyDescent="0.25">
      <c r="A22865" s="24" t="s">
        <v>3971</v>
      </c>
      <c r="B22865" s="95" t="s">
        <v>3972</v>
      </c>
      <c r="C22865" s="95"/>
      <c r="D22865" s="96" t="s">
        <v>20</v>
      </c>
      <c r="E22865" s="96"/>
      <c r="F22865" s="24" t="s">
        <v>2056</v>
      </c>
      <c r="G22865" s="97">
        <v>8.7400000000000005E-2</v>
      </c>
      <c r="H22865" s="97"/>
      <c r="I22865" s="98">
        <v>32.69</v>
      </c>
      <c r="J22865" s="98"/>
      <c r="K22865" s="27">
        <f>ROUND(ROUND(G22865,8)*I22865,2)</f>
        <v>2.86</v>
      </c>
    </row>
    <row r="22866" spans="1:11" ht="15" customHeight="1" x14ac:dyDescent="0.25">
      <c r="A22866" s="24" t="s">
        <v>3910</v>
      </c>
      <c r="B22866" s="95" t="s">
        <v>3911</v>
      </c>
      <c r="C22866" s="95"/>
      <c r="D22866" s="96" t="s">
        <v>20</v>
      </c>
      <c r="E22866" s="96"/>
      <c r="F22866" s="24" t="s">
        <v>2056</v>
      </c>
      <c r="G22866" s="97">
        <v>0.21759999999999999</v>
      </c>
      <c r="H22866" s="97"/>
      <c r="I22866" s="98">
        <v>24.94</v>
      </c>
      <c r="J22866" s="98"/>
      <c r="K22866" s="27">
        <f>ROUND(ROUND(G22866,8)*I22866,2)</f>
        <v>5.43</v>
      </c>
    </row>
    <row r="22867" spans="1:11" ht="18" customHeight="1" x14ac:dyDescent="0.25">
      <c r="A22867" s="9"/>
      <c r="B22867" s="9"/>
      <c r="C22867" s="9"/>
      <c r="D22867" s="9"/>
      <c r="E22867" s="9"/>
      <c r="F22867" s="9"/>
      <c r="G22867" s="91" t="s">
        <v>3912</v>
      </c>
      <c r="H22867" s="91"/>
      <c r="I22867" s="91"/>
      <c r="J22867" s="91"/>
      <c r="K22867" s="28">
        <f>SUM(K22864:K22866)</f>
        <v>12.48</v>
      </c>
    </row>
    <row r="22868" spans="1:11" ht="15" customHeight="1" x14ac:dyDescent="0.25">
      <c r="A22868" s="93" t="s">
        <v>3922</v>
      </c>
      <c r="B22868" s="93"/>
      <c r="C22868" s="93"/>
      <c r="D22868" s="94" t="s">
        <v>3</v>
      </c>
      <c r="E22868" s="94"/>
      <c r="F22868" s="23" t="s">
        <v>4</v>
      </c>
      <c r="G22868" s="94" t="s">
        <v>3894</v>
      </c>
      <c r="H22868" s="94"/>
      <c r="I22868" s="94" t="s">
        <v>3895</v>
      </c>
      <c r="J22868" s="94"/>
      <c r="K22868" s="23" t="s">
        <v>3896</v>
      </c>
    </row>
    <row r="22869" spans="1:11" ht="29.1" customHeight="1" x14ac:dyDescent="0.25">
      <c r="A22869" s="24" t="s">
        <v>4062</v>
      </c>
      <c r="B22869" s="95" t="s">
        <v>4063</v>
      </c>
      <c r="C22869" s="95"/>
      <c r="D22869" s="96" t="s">
        <v>20</v>
      </c>
      <c r="E22869" s="96"/>
      <c r="F22869" s="24" t="s">
        <v>3903</v>
      </c>
      <c r="G22869" s="97">
        <v>1.23E-2</v>
      </c>
      <c r="H22869" s="97"/>
      <c r="I22869" s="98">
        <v>23.44</v>
      </c>
      <c r="J22869" s="98"/>
      <c r="K22869" s="27">
        <f>ROUND(ROUND(G22869,8)*I22869,2)</f>
        <v>0.28999999999999998</v>
      </c>
    </row>
    <row r="22870" spans="1:11" ht="21" customHeight="1" x14ac:dyDescent="0.25">
      <c r="A22870" s="24" t="s">
        <v>4064</v>
      </c>
      <c r="B22870" s="95" t="s">
        <v>4065</v>
      </c>
      <c r="C22870" s="95"/>
      <c r="D22870" s="96" t="s">
        <v>4066</v>
      </c>
      <c r="E22870" s="96"/>
      <c r="F22870" s="24" t="s">
        <v>26</v>
      </c>
      <c r="G22870" s="97">
        <v>4</v>
      </c>
      <c r="H22870" s="97"/>
      <c r="I22870" s="98">
        <v>5.76</v>
      </c>
      <c r="J22870" s="98"/>
      <c r="K22870" s="27">
        <f>ROUND(ROUND(G22870,8)*I22870,2)</f>
        <v>23.04</v>
      </c>
    </row>
    <row r="22871" spans="1:11" ht="15" customHeight="1" x14ac:dyDescent="0.25">
      <c r="A22871" s="9"/>
      <c r="B22871" s="9"/>
      <c r="C22871" s="9"/>
      <c r="D22871" s="9"/>
      <c r="E22871" s="9"/>
      <c r="F22871" s="9"/>
      <c r="G22871" s="91" t="s">
        <v>3933</v>
      </c>
      <c r="H22871" s="91"/>
      <c r="I22871" s="91"/>
      <c r="J22871" s="91"/>
      <c r="K22871" s="28">
        <f>SUM(K22869:K22870)</f>
        <v>23.33</v>
      </c>
    </row>
    <row r="22872" spans="1:11" ht="15" customHeight="1" x14ac:dyDescent="0.25">
      <c r="A22872" s="9"/>
      <c r="B22872" s="9"/>
      <c r="C22872" s="9"/>
      <c r="D22872" s="9"/>
      <c r="E22872" s="9"/>
      <c r="F22872" s="9"/>
      <c r="G22872" s="92" t="s">
        <v>3913</v>
      </c>
      <c r="H22872" s="92"/>
      <c r="I22872" s="92"/>
      <c r="J22872" s="92"/>
      <c r="K22872" s="29">
        <f>ROUND(SUM(K22862,K22867,K22871),2)</f>
        <v>160.55000000000001</v>
      </c>
    </row>
    <row r="22873" spans="1:11" ht="9.9499999999999993" customHeight="1" x14ac:dyDescent="0.25">
      <c r="A22873" s="9"/>
      <c r="B22873" s="9"/>
      <c r="C22873" s="9"/>
      <c r="D22873" s="9"/>
      <c r="E22873" s="9"/>
      <c r="F22873" s="9"/>
      <c r="G22873" s="100"/>
      <c r="H22873" s="100"/>
      <c r="I22873" s="100"/>
      <c r="J22873" s="100"/>
      <c r="K22873" s="100"/>
    </row>
    <row r="22874" spans="1:11" ht="20.100000000000001" customHeight="1" x14ac:dyDescent="0.25">
      <c r="A22874" s="99" t="s">
        <v>3885</v>
      </c>
      <c r="B22874" s="99"/>
      <c r="C22874" s="99"/>
      <c r="D22874" s="99"/>
      <c r="E22874" s="99"/>
      <c r="F22874" s="99"/>
      <c r="G22874" s="99"/>
      <c r="H22874" s="99"/>
      <c r="I22874" s="99"/>
      <c r="J22874" s="99"/>
      <c r="K22874" s="99"/>
    </row>
    <row r="22875" spans="1:11" ht="15" customHeight="1" x14ac:dyDescent="0.25">
      <c r="A22875" s="93" t="s">
        <v>3893</v>
      </c>
      <c r="B22875" s="93"/>
      <c r="C22875" s="93"/>
      <c r="D22875" s="94" t="s">
        <v>3</v>
      </c>
      <c r="E22875" s="94"/>
      <c r="F22875" s="23" t="s">
        <v>4</v>
      </c>
      <c r="G22875" s="94" t="s">
        <v>3894</v>
      </c>
      <c r="H22875" s="94"/>
      <c r="I22875" s="94" t="s">
        <v>3895</v>
      </c>
      <c r="J22875" s="94"/>
      <c r="K22875" s="23" t="s">
        <v>3896</v>
      </c>
    </row>
    <row r="22876" spans="1:11" ht="45.95" customHeight="1" x14ac:dyDescent="0.25">
      <c r="A22876" s="24" t="s">
        <v>4073</v>
      </c>
      <c r="B22876" s="95" t="s">
        <v>4074</v>
      </c>
      <c r="C22876" s="95"/>
      <c r="D22876" s="96" t="s">
        <v>20</v>
      </c>
      <c r="E22876" s="96"/>
      <c r="F22876" s="24" t="s">
        <v>26</v>
      </c>
      <c r="G22876" s="97">
        <v>1</v>
      </c>
      <c r="H22876" s="97"/>
      <c r="I22876" s="98">
        <v>1235.9100000000001</v>
      </c>
      <c r="J22876" s="98"/>
      <c r="K22876" s="27">
        <f>TRUNC(TRUNC(G22876,8)*I22876,2)</f>
        <v>1235.9100000000001</v>
      </c>
    </row>
    <row r="22877" spans="1:11" ht="21" customHeight="1" x14ac:dyDescent="0.25">
      <c r="A22877" s="24" t="s">
        <v>4075</v>
      </c>
      <c r="B22877" s="95" t="s">
        <v>4076</v>
      </c>
      <c r="C22877" s="95"/>
      <c r="D22877" s="96" t="s">
        <v>20</v>
      </c>
      <c r="E22877" s="96"/>
      <c r="F22877" s="24" t="s">
        <v>34</v>
      </c>
      <c r="G22877" s="97">
        <v>1.1999999999999999E-3</v>
      </c>
      <c r="H22877" s="97"/>
      <c r="I22877" s="98">
        <v>205.09</v>
      </c>
      <c r="J22877" s="98"/>
      <c r="K22877" s="27">
        <f>TRUNC(TRUNC(G22877,8)*I22877,2)</f>
        <v>0.24</v>
      </c>
    </row>
    <row r="22878" spans="1:11" ht="15" customHeight="1" x14ac:dyDescent="0.25">
      <c r="A22878" s="9"/>
      <c r="B22878" s="9"/>
      <c r="C22878" s="9"/>
      <c r="D22878" s="9"/>
      <c r="E22878" s="9"/>
      <c r="F22878" s="9"/>
      <c r="G22878" s="91" t="s">
        <v>3906</v>
      </c>
      <c r="H22878" s="91"/>
      <c r="I22878" s="91"/>
      <c r="J22878" s="91"/>
      <c r="K22878" s="28">
        <f>SUM(K22876:K22877)</f>
        <v>1236.1500000000001</v>
      </c>
    </row>
    <row r="22879" spans="1:11" ht="15" customHeight="1" x14ac:dyDescent="0.25">
      <c r="A22879" s="93" t="s">
        <v>3907</v>
      </c>
      <c r="B22879" s="93"/>
      <c r="C22879" s="93"/>
      <c r="D22879" s="94" t="s">
        <v>3</v>
      </c>
      <c r="E22879" s="94"/>
      <c r="F22879" s="23" t="s">
        <v>4</v>
      </c>
      <c r="G22879" s="94" t="s">
        <v>3894</v>
      </c>
      <c r="H22879" s="94"/>
      <c r="I22879" s="94" t="s">
        <v>3895</v>
      </c>
      <c r="J22879" s="94"/>
      <c r="K22879" s="23" t="s">
        <v>3896</v>
      </c>
    </row>
    <row r="22880" spans="1:11" ht="15" customHeight="1" x14ac:dyDescent="0.25">
      <c r="A22880" s="24" t="s">
        <v>3971</v>
      </c>
      <c r="B22880" s="95" t="s">
        <v>3972</v>
      </c>
      <c r="C22880" s="95"/>
      <c r="D22880" s="96" t="s">
        <v>20</v>
      </c>
      <c r="E22880" s="96"/>
      <c r="F22880" s="24" t="s">
        <v>2056</v>
      </c>
      <c r="G22880" s="97">
        <v>0.86809999999999998</v>
      </c>
      <c r="H22880" s="97"/>
      <c r="I22880" s="98">
        <v>32.69</v>
      </c>
      <c r="J22880" s="98"/>
      <c r="K22880" s="27">
        <f>TRUNC(TRUNC(G22880,8)*I22880,2)</f>
        <v>28.37</v>
      </c>
    </row>
    <row r="22881" spans="1:11" ht="15" customHeight="1" x14ac:dyDescent="0.25">
      <c r="A22881" s="24" t="s">
        <v>3910</v>
      </c>
      <c r="B22881" s="95" t="s">
        <v>3911</v>
      </c>
      <c r="C22881" s="95"/>
      <c r="D22881" s="96" t="s">
        <v>20</v>
      </c>
      <c r="E22881" s="96"/>
      <c r="F22881" s="24" t="s">
        <v>2056</v>
      </c>
      <c r="G22881" s="97">
        <v>0.57869999999999999</v>
      </c>
      <c r="H22881" s="97"/>
      <c r="I22881" s="98">
        <v>24.94</v>
      </c>
      <c r="J22881" s="98"/>
      <c r="K22881" s="27">
        <f>TRUNC(TRUNC(G22881,8)*I22881,2)</f>
        <v>14.43</v>
      </c>
    </row>
    <row r="22882" spans="1:11" ht="18" customHeight="1" x14ac:dyDescent="0.25">
      <c r="A22882" s="9"/>
      <c r="B22882" s="9"/>
      <c r="C22882" s="9"/>
      <c r="D22882" s="9"/>
      <c r="E22882" s="9"/>
      <c r="F22882" s="9"/>
      <c r="G22882" s="91" t="s">
        <v>3912</v>
      </c>
      <c r="H22882" s="91"/>
      <c r="I22882" s="91"/>
      <c r="J22882" s="91"/>
      <c r="K22882" s="28">
        <f>SUM(K22880:K22881)</f>
        <v>42.8</v>
      </c>
    </row>
    <row r="22883" spans="1:11" ht="15" customHeight="1" x14ac:dyDescent="0.25">
      <c r="A22883" s="93" t="s">
        <v>3922</v>
      </c>
      <c r="B22883" s="93"/>
      <c r="C22883" s="93"/>
      <c r="D22883" s="94" t="s">
        <v>3</v>
      </c>
      <c r="E22883" s="94"/>
      <c r="F22883" s="23" t="s">
        <v>4</v>
      </c>
      <c r="G22883" s="94" t="s">
        <v>3894</v>
      </c>
      <c r="H22883" s="94"/>
      <c r="I22883" s="94" t="s">
        <v>3895</v>
      </c>
      <c r="J22883" s="94"/>
      <c r="K22883" s="23" t="s">
        <v>3896</v>
      </c>
    </row>
    <row r="22884" spans="1:11" ht="29.1" customHeight="1" x14ac:dyDescent="0.25">
      <c r="A22884" s="24" t="s">
        <v>4077</v>
      </c>
      <c r="B22884" s="95" t="s">
        <v>4078</v>
      </c>
      <c r="C22884" s="95"/>
      <c r="D22884" s="96" t="s">
        <v>20</v>
      </c>
      <c r="E22884" s="96"/>
      <c r="F22884" s="24" t="s">
        <v>34</v>
      </c>
      <c r="G22884" s="97">
        <v>2.2200000000000001E-2</v>
      </c>
      <c r="H22884" s="97"/>
      <c r="I22884" s="98">
        <v>924.6</v>
      </c>
      <c r="J22884" s="98"/>
      <c r="K22884" s="27">
        <f>TRUNC(TRUNC(G22884,8)*I22884,2)</f>
        <v>20.52</v>
      </c>
    </row>
    <row r="22885" spans="1:11" ht="15" customHeight="1" x14ac:dyDescent="0.25">
      <c r="A22885" s="9"/>
      <c r="B22885" s="9"/>
      <c r="C22885" s="9"/>
      <c r="D22885" s="9"/>
      <c r="E22885" s="9"/>
      <c r="F22885" s="9"/>
      <c r="G22885" s="91" t="s">
        <v>3933</v>
      </c>
      <c r="H22885" s="91"/>
      <c r="I22885" s="91"/>
      <c r="J22885" s="91"/>
      <c r="K22885" s="28">
        <f>SUM(K22884:K22884)</f>
        <v>20.52</v>
      </c>
    </row>
    <row r="22886" spans="1:11" ht="15" customHeight="1" x14ac:dyDescent="0.25">
      <c r="A22886" s="9"/>
      <c r="B22886" s="9"/>
      <c r="C22886" s="9"/>
      <c r="D22886" s="9"/>
      <c r="E22886" s="9"/>
      <c r="F22886" s="9"/>
      <c r="G22886" s="92" t="s">
        <v>3913</v>
      </c>
      <c r="H22886" s="92"/>
      <c r="I22886" s="92"/>
      <c r="J22886" s="92"/>
      <c r="K22886" s="29">
        <f>ROUND(SUM(K22878,K22882,K22885),2)</f>
        <v>1299.47</v>
      </c>
    </row>
    <row r="22887" spans="1:11" ht="9.9499999999999993" customHeight="1" x14ac:dyDescent="0.25">
      <c r="A22887" s="9"/>
      <c r="B22887" s="9"/>
      <c r="C22887" s="9"/>
      <c r="D22887" s="9"/>
      <c r="E22887" s="9"/>
      <c r="F22887" s="9"/>
      <c r="G22887" s="100"/>
      <c r="H22887" s="100"/>
      <c r="I22887" s="100"/>
      <c r="J22887" s="100"/>
      <c r="K22887" s="100"/>
    </row>
    <row r="22888" spans="1:11" ht="20.100000000000001" customHeight="1" x14ac:dyDescent="0.25">
      <c r="A22888" s="99" t="s">
        <v>3886</v>
      </c>
      <c r="B22888" s="99"/>
      <c r="C22888" s="99"/>
      <c r="D22888" s="99"/>
      <c r="E22888" s="99"/>
      <c r="F22888" s="99"/>
      <c r="G22888" s="99"/>
      <c r="H22888" s="99"/>
      <c r="I22888" s="99"/>
      <c r="J22888" s="99"/>
      <c r="K22888" s="99"/>
    </row>
    <row r="22889" spans="1:11" ht="15" customHeight="1" x14ac:dyDescent="0.25">
      <c r="A22889" s="93" t="s">
        <v>3893</v>
      </c>
      <c r="B22889" s="93"/>
      <c r="C22889" s="93"/>
      <c r="D22889" s="94" t="s">
        <v>3</v>
      </c>
      <c r="E22889" s="94"/>
      <c r="F22889" s="23" t="s">
        <v>4</v>
      </c>
      <c r="G22889" s="94" t="s">
        <v>3894</v>
      </c>
      <c r="H22889" s="94"/>
      <c r="I22889" s="94" t="s">
        <v>3895</v>
      </c>
      <c r="J22889" s="94"/>
      <c r="K22889" s="23" t="s">
        <v>3896</v>
      </c>
    </row>
    <row r="22890" spans="1:11" ht="15" customHeight="1" x14ac:dyDescent="0.25">
      <c r="A22890" s="24" t="s">
        <v>4067</v>
      </c>
      <c r="B22890" s="95" t="s">
        <v>4068</v>
      </c>
      <c r="C22890" s="95"/>
      <c r="D22890" s="96" t="s">
        <v>20</v>
      </c>
      <c r="E22890" s="96"/>
      <c r="F22890" s="24" t="s">
        <v>3903</v>
      </c>
      <c r="G22890" s="97">
        <v>8.6199999999999992</v>
      </c>
      <c r="H22890" s="97"/>
      <c r="I22890" s="98">
        <v>1.1299999999999999</v>
      </c>
      <c r="J22890" s="98"/>
      <c r="K22890" s="27">
        <f>TRUNC(TRUNC(G22890,8)*I22890,2)</f>
        <v>9.74</v>
      </c>
    </row>
    <row r="22891" spans="1:11" ht="29.1" customHeight="1" x14ac:dyDescent="0.25">
      <c r="A22891" s="24" t="s">
        <v>4069</v>
      </c>
      <c r="B22891" s="95" t="s">
        <v>4070</v>
      </c>
      <c r="C22891" s="95"/>
      <c r="D22891" s="96" t="s">
        <v>20</v>
      </c>
      <c r="E22891" s="96"/>
      <c r="F22891" s="24" t="s">
        <v>26</v>
      </c>
      <c r="G22891" s="97">
        <v>6.4375</v>
      </c>
      <c r="H22891" s="97"/>
      <c r="I22891" s="98">
        <v>17.63</v>
      </c>
      <c r="J22891" s="98"/>
      <c r="K22891" s="27">
        <f>TRUNC(TRUNC(G22891,8)*I22891,2)</f>
        <v>113.49</v>
      </c>
    </row>
    <row r="22892" spans="1:11" ht="15" customHeight="1" x14ac:dyDescent="0.25">
      <c r="A22892" s="24" t="s">
        <v>4071</v>
      </c>
      <c r="B22892" s="95" t="s">
        <v>4072</v>
      </c>
      <c r="C22892" s="95"/>
      <c r="D22892" s="96" t="s">
        <v>20</v>
      </c>
      <c r="E22892" s="96"/>
      <c r="F22892" s="24" t="s">
        <v>3903</v>
      </c>
      <c r="G22892" s="97">
        <v>0.24</v>
      </c>
      <c r="H22892" s="97"/>
      <c r="I22892" s="98">
        <v>3.58</v>
      </c>
      <c r="J22892" s="98"/>
      <c r="K22892" s="27">
        <f>TRUNC(TRUNC(G22892,8)*I22892,2)</f>
        <v>0.85</v>
      </c>
    </row>
    <row r="22893" spans="1:11" ht="15" customHeight="1" x14ac:dyDescent="0.25">
      <c r="A22893" s="9"/>
      <c r="B22893" s="9"/>
      <c r="C22893" s="9"/>
      <c r="D22893" s="9"/>
      <c r="E22893" s="9"/>
      <c r="F22893" s="9"/>
      <c r="G22893" s="91" t="s">
        <v>3906</v>
      </c>
      <c r="H22893" s="91"/>
      <c r="I22893" s="91"/>
      <c r="J22893" s="91"/>
      <c r="K22893" s="28">
        <f>SUM(K22890:K22892)</f>
        <v>124.07999999999998</v>
      </c>
    </row>
    <row r="22894" spans="1:11" ht="15" customHeight="1" x14ac:dyDescent="0.25">
      <c r="A22894" s="93" t="s">
        <v>3907</v>
      </c>
      <c r="B22894" s="93"/>
      <c r="C22894" s="93"/>
      <c r="D22894" s="94" t="s">
        <v>3</v>
      </c>
      <c r="E22894" s="94"/>
      <c r="F22894" s="23" t="s">
        <v>4</v>
      </c>
      <c r="G22894" s="94" t="s">
        <v>3894</v>
      </c>
      <c r="H22894" s="94"/>
      <c r="I22894" s="94" t="s">
        <v>3895</v>
      </c>
      <c r="J22894" s="94"/>
      <c r="K22894" s="23" t="s">
        <v>3896</v>
      </c>
    </row>
    <row r="22895" spans="1:11" ht="15" customHeight="1" x14ac:dyDescent="0.25">
      <c r="A22895" s="24" t="s">
        <v>3971</v>
      </c>
      <c r="B22895" s="95" t="s">
        <v>3972</v>
      </c>
      <c r="C22895" s="95"/>
      <c r="D22895" s="96" t="s">
        <v>20</v>
      </c>
      <c r="E22895" s="96"/>
      <c r="F22895" s="24" t="s">
        <v>2056</v>
      </c>
      <c r="G22895" s="97">
        <v>0.63900000000000001</v>
      </c>
      <c r="H22895" s="97"/>
      <c r="I22895" s="98">
        <v>32.69</v>
      </c>
      <c r="J22895" s="98"/>
      <c r="K22895" s="27">
        <f>TRUNC(TRUNC(G22895,8)*I22895,2)</f>
        <v>20.88</v>
      </c>
    </row>
    <row r="22896" spans="1:11" ht="15" customHeight="1" x14ac:dyDescent="0.25">
      <c r="A22896" s="24" t="s">
        <v>3910</v>
      </c>
      <c r="B22896" s="95" t="s">
        <v>3911</v>
      </c>
      <c r="C22896" s="95"/>
      <c r="D22896" s="96" t="s">
        <v>20</v>
      </c>
      <c r="E22896" s="96"/>
      <c r="F22896" s="24" t="s">
        <v>2056</v>
      </c>
      <c r="G22896" s="97">
        <v>1.2789999999999999</v>
      </c>
      <c r="H22896" s="97"/>
      <c r="I22896" s="98">
        <v>24.94</v>
      </c>
      <c r="J22896" s="98"/>
      <c r="K22896" s="27">
        <f>TRUNC(TRUNC(G22896,8)*I22896,2)</f>
        <v>31.89</v>
      </c>
    </row>
    <row r="22897" spans="1:11" ht="18" customHeight="1" x14ac:dyDescent="0.25">
      <c r="A22897" s="9"/>
      <c r="B22897" s="9"/>
      <c r="C22897" s="9"/>
      <c r="D22897" s="9"/>
      <c r="E22897" s="9"/>
      <c r="F22897" s="9"/>
      <c r="G22897" s="91" t="s">
        <v>3912</v>
      </c>
      <c r="H22897" s="91"/>
      <c r="I22897" s="91"/>
      <c r="J22897" s="91"/>
      <c r="K22897" s="28">
        <f>SUM(K22895:K22896)</f>
        <v>52.769999999999996</v>
      </c>
    </row>
    <row r="22898" spans="1:11" ht="15" customHeight="1" x14ac:dyDescent="0.25">
      <c r="A22898" s="9"/>
      <c r="B22898" s="9"/>
      <c r="C22898" s="9"/>
      <c r="D22898" s="9"/>
      <c r="E22898" s="9"/>
      <c r="F22898" s="9"/>
      <c r="G22898" s="92" t="s">
        <v>3913</v>
      </c>
      <c r="H22898" s="92"/>
      <c r="I22898" s="92"/>
      <c r="J22898" s="92"/>
      <c r="K22898" s="29">
        <f>ROUND(SUM(K22893,K22897),2)</f>
        <v>176.85</v>
      </c>
    </row>
    <row r="22899" spans="1:11" ht="9.9499999999999993" customHeight="1" x14ac:dyDescent="0.25">
      <c r="A22899" s="9"/>
      <c r="B22899" s="9"/>
      <c r="C22899" s="9"/>
      <c r="D22899" s="9"/>
      <c r="E22899" s="9"/>
      <c r="F22899" s="9"/>
      <c r="G22899" s="100"/>
      <c r="H22899" s="100"/>
      <c r="I22899" s="100"/>
      <c r="J22899" s="100"/>
      <c r="K22899" s="100"/>
    </row>
    <row r="22900" spans="1:11" ht="20.100000000000001" customHeight="1" x14ac:dyDescent="0.25">
      <c r="A22900" s="99" t="s">
        <v>3887</v>
      </c>
      <c r="B22900" s="99"/>
      <c r="C22900" s="99"/>
      <c r="D22900" s="99"/>
      <c r="E22900" s="99"/>
      <c r="F22900" s="99"/>
      <c r="G22900" s="99"/>
      <c r="H22900" s="99"/>
      <c r="I22900" s="99"/>
      <c r="J22900" s="99"/>
      <c r="K22900" s="99"/>
    </row>
    <row r="22901" spans="1:11" ht="20.100000000000001" customHeight="1" x14ac:dyDescent="0.25">
      <c r="A22901" s="106" t="s">
        <v>4010</v>
      </c>
      <c r="B22901" s="106"/>
      <c r="C22901" s="106"/>
      <c r="D22901" s="106"/>
      <c r="E22901" s="106"/>
      <c r="F22901" s="2" t="s">
        <v>4</v>
      </c>
      <c r="G22901" s="87" t="s">
        <v>4001</v>
      </c>
      <c r="H22901" s="87"/>
      <c r="I22901" s="87" t="s">
        <v>3895</v>
      </c>
      <c r="J22901" s="87"/>
      <c r="K22901" s="2" t="s">
        <v>4011</v>
      </c>
    </row>
    <row r="22902" spans="1:11" ht="15" customHeight="1" x14ac:dyDescent="0.25">
      <c r="A22902" s="6" t="s">
        <v>4079</v>
      </c>
      <c r="B22902" s="104" t="s">
        <v>4080</v>
      </c>
      <c r="C22902" s="104"/>
      <c r="D22902" s="104"/>
      <c r="E22902" s="104"/>
      <c r="F22902" s="6" t="s">
        <v>77</v>
      </c>
      <c r="G22902" s="113">
        <v>1.7700000000000001E-3</v>
      </c>
      <c r="H22902" s="113"/>
      <c r="I22902" s="105">
        <v>33.79</v>
      </c>
      <c r="J22902" s="105"/>
      <c r="K22902" s="33">
        <f>ROUND(ROUND(G22902,5)*I22902,4)</f>
        <v>5.9799999999999999E-2</v>
      </c>
    </row>
    <row r="22903" spans="1:11" ht="15" customHeight="1" x14ac:dyDescent="0.25">
      <c r="A22903" s="6" t="s">
        <v>4081</v>
      </c>
      <c r="B22903" s="104" t="s">
        <v>4082</v>
      </c>
      <c r="C22903" s="104"/>
      <c r="D22903" s="104"/>
      <c r="E22903" s="104"/>
      <c r="F22903" s="6" t="s">
        <v>77</v>
      </c>
      <c r="G22903" s="113">
        <v>3.9300000000000003E-3</v>
      </c>
      <c r="H22903" s="113"/>
      <c r="I22903" s="105">
        <v>448.02</v>
      </c>
      <c r="J22903" s="105"/>
      <c r="K22903" s="33">
        <f>ROUND(ROUND(G22903,5)*I22903,4)</f>
        <v>1.7606999999999999</v>
      </c>
    </row>
    <row r="22904" spans="1:11" ht="15" customHeight="1" x14ac:dyDescent="0.25">
      <c r="A22904" s="6" t="s">
        <v>4083</v>
      </c>
      <c r="B22904" s="104" t="s">
        <v>4084</v>
      </c>
      <c r="C22904" s="104"/>
      <c r="D22904" s="104"/>
      <c r="E22904" s="104"/>
      <c r="F22904" s="6" t="s">
        <v>77</v>
      </c>
      <c r="G22904" s="113">
        <v>7.0800000000000004E-3</v>
      </c>
      <c r="H22904" s="113"/>
      <c r="I22904" s="105">
        <v>46.06</v>
      </c>
      <c r="J22904" s="105"/>
      <c r="K22904" s="33">
        <f>ROUND(ROUND(G22904,5)*I22904,4)</f>
        <v>0.3261</v>
      </c>
    </row>
    <row r="22905" spans="1:11" ht="15" customHeight="1" x14ac:dyDescent="0.25">
      <c r="A22905" s="6" t="s">
        <v>4085</v>
      </c>
      <c r="B22905" s="104" t="s">
        <v>4086</v>
      </c>
      <c r="C22905" s="104"/>
      <c r="D22905" s="104"/>
      <c r="E22905" s="104"/>
      <c r="F22905" s="6" t="s">
        <v>103</v>
      </c>
      <c r="G22905" s="113">
        <v>1</v>
      </c>
      <c r="H22905" s="113"/>
      <c r="I22905" s="105">
        <v>16.98</v>
      </c>
      <c r="J22905" s="105"/>
      <c r="K22905" s="33">
        <f>ROUND(ROUND(G22905,5)*I22905,4)</f>
        <v>16.98</v>
      </c>
    </row>
    <row r="22906" spans="1:11" ht="15" customHeight="1" x14ac:dyDescent="0.25">
      <c r="A22906" s="1"/>
      <c r="B22906" s="1"/>
      <c r="C22906" s="1"/>
      <c r="D22906" s="1"/>
      <c r="E22906" s="1"/>
      <c r="F22906" s="1"/>
      <c r="G22906" s="85" t="s">
        <v>4014</v>
      </c>
      <c r="H22906" s="85"/>
      <c r="I22906" s="85"/>
      <c r="J22906" s="85"/>
      <c r="K22906" s="34">
        <f>SUM(K22902:K22905)</f>
        <v>19.1266</v>
      </c>
    </row>
    <row r="22907" spans="1:11" ht="15" customHeight="1" x14ac:dyDescent="0.25">
      <c r="A22907" s="106" t="s">
        <v>4015</v>
      </c>
      <c r="B22907" s="106"/>
      <c r="C22907" s="106"/>
      <c r="D22907" s="23" t="s">
        <v>4016</v>
      </c>
      <c r="E22907" s="94" t="s">
        <v>4017</v>
      </c>
      <c r="F22907" s="94"/>
      <c r="G22907" s="94" t="s">
        <v>4001</v>
      </c>
      <c r="H22907" s="94"/>
      <c r="I22907" s="94" t="s">
        <v>3895</v>
      </c>
      <c r="J22907" s="94"/>
      <c r="K22907" s="23" t="s">
        <v>4011</v>
      </c>
    </row>
    <row r="22908" spans="1:11" ht="27.95" customHeight="1" x14ac:dyDescent="0.25">
      <c r="A22908" s="38" t="s">
        <v>4085</v>
      </c>
      <c r="B22908" s="109" t="s">
        <v>4087</v>
      </c>
      <c r="C22908" s="109"/>
      <c r="D22908" s="38" t="s">
        <v>4019</v>
      </c>
      <c r="E22908" s="110" t="s">
        <v>4088</v>
      </c>
      <c r="F22908" s="110"/>
      <c r="G22908" s="111">
        <v>1.9630000000000002E-2</v>
      </c>
      <c r="H22908" s="111"/>
      <c r="I22908" s="112">
        <v>33.64</v>
      </c>
      <c r="J22908" s="112"/>
      <c r="K22908" s="41">
        <f>ROUND(ROUND(G22908,5)*I22908,4)</f>
        <v>0.66039999999999999</v>
      </c>
    </row>
    <row r="22909" spans="1:11" ht="15" customHeight="1" x14ac:dyDescent="0.25">
      <c r="A22909" s="1"/>
      <c r="B22909" s="1"/>
      <c r="C22909" s="1"/>
      <c r="D22909" s="1"/>
      <c r="E22909" s="1"/>
      <c r="F22909" s="1"/>
      <c r="G22909" s="85" t="s">
        <v>4021</v>
      </c>
      <c r="H22909" s="85"/>
      <c r="I22909" s="85"/>
      <c r="J22909" s="85"/>
      <c r="K22909" s="33">
        <f>SUM(K22908:K22908)</f>
        <v>0.66039999999999999</v>
      </c>
    </row>
    <row r="22910" spans="1:11" ht="12.95" customHeight="1" x14ac:dyDescent="0.25">
      <c r="A22910" s="106" t="s">
        <v>4022</v>
      </c>
      <c r="B22910" s="106"/>
      <c r="C22910" s="94" t="s">
        <v>4023</v>
      </c>
      <c r="D22910" s="94" t="s">
        <v>5</v>
      </c>
      <c r="E22910" s="94" t="s">
        <v>4024</v>
      </c>
      <c r="F22910" s="94"/>
      <c r="G22910" s="94" t="s">
        <v>4025</v>
      </c>
      <c r="H22910" s="94"/>
      <c r="I22910" s="94" t="s">
        <v>2086</v>
      </c>
      <c r="J22910" s="94"/>
      <c r="K22910" s="94" t="s">
        <v>4011</v>
      </c>
    </row>
    <row r="22911" spans="1:11" ht="12" customHeight="1" x14ac:dyDescent="0.25">
      <c r="A22911" s="106"/>
      <c r="B22911" s="106"/>
      <c r="C22911" s="94"/>
      <c r="D22911" s="94"/>
      <c r="E22911" s="23" t="s">
        <v>2092</v>
      </c>
      <c r="F22911" s="23" t="s">
        <v>4026</v>
      </c>
      <c r="G22911" s="23" t="s">
        <v>2092</v>
      </c>
      <c r="H22911" s="23" t="s">
        <v>4026</v>
      </c>
      <c r="I22911" s="23" t="s">
        <v>2092</v>
      </c>
      <c r="J22911" s="23" t="s">
        <v>4026</v>
      </c>
      <c r="K22911" s="94"/>
    </row>
    <row r="22912" spans="1:11" ht="27.95" customHeight="1" x14ac:dyDescent="0.25">
      <c r="A22912" s="38" t="s">
        <v>4085</v>
      </c>
      <c r="B22912" s="39" t="s">
        <v>4087</v>
      </c>
      <c r="C22912" s="38" t="s">
        <v>4027</v>
      </c>
      <c r="D22912" s="40">
        <v>1.9630000000000002E-2</v>
      </c>
      <c r="E22912" s="42">
        <v>0</v>
      </c>
      <c r="F22912" s="43">
        <v>1.1100000000000001</v>
      </c>
      <c r="G22912" s="42">
        <v>0</v>
      </c>
      <c r="H22912" s="43">
        <v>0.88</v>
      </c>
      <c r="I22912" s="42">
        <v>0</v>
      </c>
      <c r="J22912" s="43">
        <v>0.72</v>
      </c>
      <c r="K22912" s="41">
        <f>ROUND(D22912*(ROUND(E22912*F22912,4)+ROUND(G22912*H22912,4)+ROUND(I22912*J22912,4)),4)</f>
        <v>0</v>
      </c>
    </row>
    <row r="22913" spans="1:11" ht="15" customHeight="1" x14ac:dyDescent="0.25">
      <c r="A22913" s="1"/>
      <c r="B22913" s="1"/>
      <c r="C22913" s="1"/>
      <c r="D22913" s="1"/>
      <c r="E22913" s="1"/>
      <c r="F22913" s="1"/>
      <c r="G22913" s="85" t="s">
        <v>4028</v>
      </c>
      <c r="H22913" s="85"/>
      <c r="I22913" s="85"/>
      <c r="J22913" s="85"/>
      <c r="K22913" s="33">
        <f>SUM(K22911:K22912)</f>
        <v>0</v>
      </c>
    </row>
    <row r="22914" spans="1:11" ht="15" customHeight="1" x14ac:dyDescent="0.25">
      <c r="A22914" s="9"/>
      <c r="B22914" s="9"/>
      <c r="C22914" s="9"/>
      <c r="D22914" s="9"/>
      <c r="E22914" s="9"/>
      <c r="F22914" s="9"/>
      <c r="G22914" s="92" t="s">
        <v>4029</v>
      </c>
      <c r="H22914" s="92"/>
      <c r="I22914" s="92"/>
      <c r="J22914" s="92"/>
      <c r="K22914" s="33">
        <f>SUM(K22906,K22909,K22913)</f>
        <v>19.786999999999999</v>
      </c>
    </row>
    <row r="22915" spans="1:11" ht="15" customHeight="1" x14ac:dyDescent="0.25">
      <c r="A22915" s="9"/>
      <c r="B22915" s="9"/>
      <c r="C22915" s="9"/>
      <c r="D22915" s="9"/>
      <c r="E22915" s="9"/>
      <c r="F22915" s="9"/>
      <c r="G22915" s="92" t="s">
        <v>3913</v>
      </c>
      <c r="H22915" s="92"/>
      <c r="I22915" s="92"/>
      <c r="J22915" s="92"/>
      <c r="K22915" s="29">
        <f>ROUND(SUM(K22914),2)</f>
        <v>19.79</v>
      </c>
    </row>
    <row r="22916" spans="1:11" ht="9.9499999999999993" customHeight="1" x14ac:dyDescent="0.25">
      <c r="A22916" s="9"/>
      <c r="B22916" s="9"/>
      <c r="C22916" s="9"/>
      <c r="D22916" s="9"/>
      <c r="E22916" s="9"/>
      <c r="F22916" s="9"/>
      <c r="G22916" s="100"/>
      <c r="H22916" s="100"/>
      <c r="I22916" s="100"/>
      <c r="J22916" s="100"/>
      <c r="K22916" s="100"/>
    </row>
    <row r="22917" spans="1:11" ht="20.100000000000001" customHeight="1" x14ac:dyDescent="0.25">
      <c r="A22917" s="99" t="s">
        <v>3888</v>
      </c>
      <c r="B22917" s="99"/>
      <c r="C22917" s="99"/>
      <c r="D22917" s="99"/>
      <c r="E22917" s="99"/>
      <c r="F22917" s="99"/>
      <c r="G22917" s="99"/>
      <c r="H22917" s="99"/>
      <c r="I22917" s="99"/>
      <c r="J22917" s="99"/>
      <c r="K22917" s="99"/>
    </row>
    <row r="22918" spans="1:11" ht="15" customHeight="1" x14ac:dyDescent="0.25">
      <c r="A22918" s="93" t="s">
        <v>3893</v>
      </c>
      <c r="B22918" s="93"/>
      <c r="C22918" s="93"/>
      <c r="D22918" s="94" t="s">
        <v>3</v>
      </c>
      <c r="E22918" s="94"/>
      <c r="F22918" s="23" t="s">
        <v>4</v>
      </c>
      <c r="G22918" s="94" t="s">
        <v>3894</v>
      </c>
      <c r="H22918" s="94"/>
      <c r="I22918" s="94" t="s">
        <v>3895</v>
      </c>
      <c r="J22918" s="94"/>
      <c r="K22918" s="23" t="s">
        <v>3896</v>
      </c>
    </row>
    <row r="22919" spans="1:11" ht="15" customHeight="1" x14ac:dyDescent="0.25">
      <c r="A22919" s="24" t="s">
        <v>4089</v>
      </c>
      <c r="B22919" s="95" t="s">
        <v>4090</v>
      </c>
      <c r="C22919" s="95"/>
      <c r="D22919" s="96" t="s">
        <v>20</v>
      </c>
      <c r="E22919" s="96"/>
      <c r="F22919" s="24" t="s">
        <v>16</v>
      </c>
      <c r="G22919" s="97">
        <v>1</v>
      </c>
      <c r="H22919" s="97"/>
      <c r="I22919" s="98">
        <v>12.85</v>
      </c>
      <c r="J22919" s="98"/>
      <c r="K22919" s="27">
        <f>TRUNC(TRUNC(G22919,8)*I22919,2)</f>
        <v>12.85</v>
      </c>
    </row>
    <row r="22920" spans="1:11" ht="15" customHeight="1" x14ac:dyDescent="0.25">
      <c r="A22920" s="9"/>
      <c r="B22920" s="9"/>
      <c r="C22920" s="9"/>
      <c r="D22920" s="9"/>
      <c r="E22920" s="9"/>
      <c r="F22920" s="9"/>
      <c r="G22920" s="91" t="s">
        <v>3906</v>
      </c>
      <c r="H22920" s="91"/>
      <c r="I22920" s="91"/>
      <c r="J22920" s="91"/>
      <c r="K22920" s="28">
        <f>SUM(K22919:K22919)</f>
        <v>12.85</v>
      </c>
    </row>
    <row r="22921" spans="1:11" ht="15" customHeight="1" x14ac:dyDescent="0.25">
      <c r="A22921" s="93" t="s">
        <v>3907</v>
      </c>
      <c r="B22921" s="93"/>
      <c r="C22921" s="93"/>
      <c r="D22921" s="94" t="s">
        <v>3</v>
      </c>
      <c r="E22921" s="94"/>
      <c r="F22921" s="23" t="s">
        <v>4</v>
      </c>
      <c r="G22921" s="94" t="s">
        <v>3894</v>
      </c>
      <c r="H22921" s="94"/>
      <c r="I22921" s="94" t="s">
        <v>3895</v>
      </c>
      <c r="J22921" s="94"/>
      <c r="K22921" s="23" t="s">
        <v>3896</v>
      </c>
    </row>
    <row r="22922" spans="1:11" ht="15" customHeight="1" x14ac:dyDescent="0.25">
      <c r="A22922" s="24" t="s">
        <v>3961</v>
      </c>
      <c r="B22922" s="95" t="s">
        <v>3962</v>
      </c>
      <c r="C22922" s="95"/>
      <c r="D22922" s="96" t="s">
        <v>20</v>
      </c>
      <c r="E22922" s="96"/>
      <c r="F22922" s="24" t="s">
        <v>2056</v>
      </c>
      <c r="G22922" s="97">
        <v>2.7699999999999999E-2</v>
      </c>
      <c r="H22922" s="97"/>
      <c r="I22922" s="98">
        <v>29.5</v>
      </c>
      <c r="J22922" s="98"/>
      <c r="K22922" s="27">
        <f>TRUNC(TRUNC(G22922,8)*I22922,2)</f>
        <v>0.81</v>
      </c>
    </row>
    <row r="22923" spans="1:11" ht="15" customHeight="1" x14ac:dyDescent="0.25">
      <c r="A22923" s="24" t="s">
        <v>3910</v>
      </c>
      <c r="B22923" s="95" t="s">
        <v>3911</v>
      </c>
      <c r="C22923" s="95"/>
      <c r="D22923" s="96" t="s">
        <v>20</v>
      </c>
      <c r="E22923" s="96"/>
      <c r="F22923" s="24" t="s">
        <v>2056</v>
      </c>
      <c r="G22923" s="97">
        <v>0.1386</v>
      </c>
      <c r="H22923" s="97"/>
      <c r="I22923" s="98">
        <v>24.94</v>
      </c>
      <c r="J22923" s="98"/>
      <c r="K22923" s="27">
        <f>TRUNC(TRUNC(G22923,8)*I22923,2)</f>
        <v>3.45</v>
      </c>
    </row>
    <row r="22924" spans="1:11" ht="18" customHeight="1" x14ac:dyDescent="0.25">
      <c r="A22924" s="9"/>
      <c r="B22924" s="9"/>
      <c r="C22924" s="9"/>
      <c r="D22924" s="9"/>
      <c r="E22924" s="9"/>
      <c r="F22924" s="9"/>
      <c r="G22924" s="91" t="s">
        <v>3912</v>
      </c>
      <c r="H22924" s="91"/>
      <c r="I22924" s="91"/>
      <c r="J22924" s="91"/>
      <c r="K22924" s="28">
        <f>SUM(K22922:K22923)</f>
        <v>4.26</v>
      </c>
    </row>
    <row r="22925" spans="1:11" ht="15" customHeight="1" x14ac:dyDescent="0.25">
      <c r="A22925" s="9"/>
      <c r="B22925" s="9"/>
      <c r="C22925" s="9"/>
      <c r="D22925" s="9"/>
      <c r="E22925" s="9"/>
      <c r="F22925" s="9"/>
      <c r="G22925" s="92" t="s">
        <v>3913</v>
      </c>
      <c r="H22925" s="92"/>
      <c r="I22925" s="92"/>
      <c r="J22925" s="92"/>
      <c r="K22925" s="29">
        <f>ROUND(SUM(K22920,K22924),2)</f>
        <v>17.11</v>
      </c>
    </row>
    <row r="22926" spans="1:11" ht="9.9499999999999993" customHeight="1" x14ac:dyDescent="0.25">
      <c r="A22926" s="9"/>
      <c r="B22926" s="9"/>
      <c r="C22926" s="9"/>
      <c r="D22926" s="9"/>
      <c r="E22926" s="9"/>
      <c r="F22926" s="9"/>
      <c r="G22926" s="100"/>
      <c r="H22926" s="100"/>
      <c r="I22926" s="100"/>
      <c r="J22926" s="100"/>
      <c r="K22926" s="100"/>
    </row>
    <row r="22927" spans="1:11" ht="20.100000000000001" customHeight="1" x14ac:dyDescent="0.25">
      <c r="A22927" s="99" t="s">
        <v>3890</v>
      </c>
      <c r="B22927" s="99"/>
      <c r="C22927" s="99"/>
      <c r="D22927" s="99"/>
      <c r="E22927" s="99"/>
      <c r="F22927" s="99"/>
      <c r="G22927" s="99"/>
      <c r="H22927" s="99"/>
      <c r="I22927" s="99"/>
      <c r="J22927" s="99"/>
      <c r="K22927" s="99"/>
    </row>
    <row r="22928" spans="1:11" ht="12.95" customHeight="1" x14ac:dyDescent="0.25">
      <c r="A22928" s="107" t="s">
        <v>3984</v>
      </c>
      <c r="B22928" s="107"/>
      <c r="C22928" s="107"/>
      <c r="D22928" s="108" t="s">
        <v>3985</v>
      </c>
      <c r="E22928" s="87" t="s">
        <v>3986</v>
      </c>
      <c r="F22928" s="87"/>
      <c r="G22928" s="87" t="s">
        <v>3987</v>
      </c>
      <c r="H22928" s="87"/>
      <c r="I22928" s="87"/>
      <c r="J22928" s="87"/>
      <c r="K22928" s="87" t="s">
        <v>3988</v>
      </c>
    </row>
    <row r="22929" spans="1:11" ht="12" customHeight="1" x14ac:dyDescent="0.25">
      <c r="A22929" s="107"/>
      <c r="B22929" s="107"/>
      <c r="C22929" s="107"/>
      <c r="D22929" s="108"/>
      <c r="E22929" s="23" t="s">
        <v>3989</v>
      </c>
      <c r="F22929" s="23" t="s">
        <v>3990</v>
      </c>
      <c r="G22929" s="94" t="s">
        <v>3989</v>
      </c>
      <c r="H22929" s="94"/>
      <c r="I22929" s="94" t="s">
        <v>3990</v>
      </c>
      <c r="J22929" s="94"/>
      <c r="K22929" s="87"/>
    </row>
    <row r="22930" spans="1:11" ht="15.95" customHeight="1" x14ac:dyDescent="0.25">
      <c r="A22930" s="6" t="s">
        <v>4091</v>
      </c>
      <c r="B22930" s="104" t="s">
        <v>4092</v>
      </c>
      <c r="C22930" s="104"/>
      <c r="D22930" s="44">
        <v>1</v>
      </c>
      <c r="E22930" s="32">
        <v>0.8</v>
      </c>
      <c r="F22930" s="32">
        <v>0.19999999999999996</v>
      </c>
      <c r="G22930" s="105">
        <v>5.32</v>
      </c>
      <c r="H22930" s="105"/>
      <c r="I22930" s="105">
        <v>0.5</v>
      </c>
      <c r="J22930" s="105"/>
      <c r="K22930" s="33">
        <f>TRUNC(D22930*(TRUNC(E22930*G22930,4)+TRUNC(F22930*I22930,4)),4)</f>
        <v>4.3559999999999999</v>
      </c>
    </row>
    <row r="22931" spans="1:11" ht="15" customHeight="1" x14ac:dyDescent="0.25">
      <c r="A22931" s="1"/>
      <c r="B22931" s="1"/>
      <c r="C22931" s="1"/>
      <c r="D22931" s="1"/>
      <c r="E22931" s="1"/>
      <c r="F22931" s="1"/>
      <c r="G22931" s="85" t="s">
        <v>3999</v>
      </c>
      <c r="H22931" s="85"/>
      <c r="I22931" s="85"/>
      <c r="J22931" s="85"/>
      <c r="K22931" s="34">
        <f>SUM(K22929:K22930)</f>
        <v>4.3559999999999999</v>
      </c>
    </row>
    <row r="22932" spans="1:11" ht="20.100000000000001" customHeight="1" x14ac:dyDescent="0.25">
      <c r="A22932" s="106" t="s">
        <v>4000</v>
      </c>
      <c r="B22932" s="106"/>
      <c r="C22932" s="106"/>
      <c r="D22932" s="106"/>
      <c r="E22932" s="106"/>
      <c r="F22932" s="2" t="s">
        <v>4</v>
      </c>
      <c r="G22932" s="87" t="s">
        <v>4001</v>
      </c>
      <c r="H22932" s="87"/>
      <c r="I22932" s="87" t="s">
        <v>4002</v>
      </c>
      <c r="J22932" s="87"/>
      <c r="K22932" s="2" t="s">
        <v>3988</v>
      </c>
    </row>
    <row r="22933" spans="1:11" ht="15" customHeight="1" x14ac:dyDescent="0.25">
      <c r="A22933" s="6" t="s">
        <v>4093</v>
      </c>
      <c r="B22933" s="101" t="s">
        <v>4094</v>
      </c>
      <c r="C22933" s="101"/>
      <c r="D22933" s="101"/>
      <c r="E22933" s="101"/>
      <c r="F22933" s="6" t="s">
        <v>3940</v>
      </c>
      <c r="G22933" s="102">
        <v>0.1333</v>
      </c>
      <c r="H22933" s="102"/>
      <c r="I22933" s="103">
        <v>3.96</v>
      </c>
      <c r="J22933" s="103"/>
      <c r="K22933" s="7">
        <f>TRUNC(TRUNC(G22933,8)*I22933,2)</f>
        <v>0.52</v>
      </c>
    </row>
    <row r="22934" spans="1:11" ht="15" customHeight="1" x14ac:dyDescent="0.25">
      <c r="A22934" s="6" t="s">
        <v>4095</v>
      </c>
      <c r="B22934" s="101" t="s">
        <v>4096</v>
      </c>
      <c r="C22934" s="101"/>
      <c r="D22934" s="101"/>
      <c r="E22934" s="101"/>
      <c r="F22934" s="6" t="s">
        <v>3940</v>
      </c>
      <c r="G22934" s="102">
        <v>2</v>
      </c>
      <c r="H22934" s="102"/>
      <c r="I22934" s="103">
        <v>14.41</v>
      </c>
      <c r="J22934" s="103"/>
      <c r="K22934" s="7">
        <f>TRUNC(TRUNC(G22934,8)*I22934,2)</f>
        <v>28.82</v>
      </c>
    </row>
    <row r="22935" spans="1:11" ht="15" customHeight="1" x14ac:dyDescent="0.25">
      <c r="A22935" s="6" t="s">
        <v>4097</v>
      </c>
      <c r="B22935" s="101" t="s">
        <v>4098</v>
      </c>
      <c r="C22935" s="101"/>
      <c r="D22935" s="101"/>
      <c r="E22935" s="101"/>
      <c r="F22935" s="6" t="s">
        <v>3940</v>
      </c>
      <c r="G22935" s="102">
        <v>3</v>
      </c>
      <c r="H22935" s="102"/>
      <c r="I22935" s="103">
        <v>14.58</v>
      </c>
      <c r="J22935" s="103"/>
      <c r="K22935" s="7">
        <f>TRUNC(TRUNC(G22935,8)*I22935,2)</f>
        <v>43.74</v>
      </c>
    </row>
    <row r="22936" spans="1:11" ht="15" customHeight="1" x14ac:dyDescent="0.25">
      <c r="A22936" s="1"/>
      <c r="B22936" s="1"/>
      <c r="C22936" s="1"/>
      <c r="D22936" s="1"/>
      <c r="E22936" s="1"/>
      <c r="F22936" s="1"/>
      <c r="G22936" s="85" t="s">
        <v>4005</v>
      </c>
      <c r="H22936" s="85"/>
      <c r="I22936" s="85"/>
      <c r="J22936" s="85"/>
      <c r="K22936" s="29">
        <f>SUM(K22933:K22935)</f>
        <v>73.08</v>
      </c>
    </row>
    <row r="22937" spans="1:11" ht="15" customHeight="1" x14ac:dyDescent="0.25">
      <c r="A22937" s="9"/>
      <c r="B22937" s="9"/>
      <c r="C22937" s="9"/>
      <c r="D22937" s="9"/>
      <c r="E22937" s="9"/>
      <c r="F22937" s="9"/>
      <c r="G22937" s="92" t="s">
        <v>4006</v>
      </c>
      <c r="H22937" s="92"/>
      <c r="I22937" s="92"/>
      <c r="J22937" s="92"/>
      <c r="K22937" s="33">
        <f>SUM(K22931,K22936)</f>
        <v>77.435999999999993</v>
      </c>
    </row>
    <row r="22938" spans="1:11" ht="15" customHeight="1" x14ac:dyDescent="0.25">
      <c r="A22938" s="9"/>
      <c r="B22938" s="9"/>
      <c r="C22938" s="9"/>
      <c r="D22938" s="9"/>
      <c r="E22938" s="9"/>
      <c r="F22938" s="9"/>
      <c r="G22938" s="92" t="s">
        <v>4007</v>
      </c>
      <c r="H22938" s="92"/>
      <c r="I22938" s="92"/>
      <c r="J22938" s="92"/>
      <c r="K22938" s="35">
        <v>22.5</v>
      </c>
    </row>
    <row r="22939" spans="1:11" ht="15" customHeight="1" x14ac:dyDescent="0.25">
      <c r="A22939" s="9"/>
      <c r="B22939" s="9"/>
      <c r="C22939" s="9"/>
      <c r="D22939" s="9"/>
      <c r="E22939" s="9"/>
      <c r="F22939" s="9"/>
      <c r="G22939" s="92" t="s">
        <v>4008</v>
      </c>
      <c r="H22939" s="92"/>
      <c r="I22939" s="92"/>
      <c r="J22939" s="92"/>
      <c r="K22939" s="33">
        <f>TRUNC(K22937/K22938,4)</f>
        <v>3.4416000000000002</v>
      </c>
    </row>
    <row r="22940" spans="1:11" ht="15" customHeight="1" x14ac:dyDescent="0.25">
      <c r="A22940" s="9"/>
      <c r="B22940" s="9"/>
      <c r="C22940" s="9"/>
      <c r="D22940" s="9"/>
      <c r="E22940" s="9"/>
      <c r="F22940" s="9"/>
      <c r="G22940" s="92" t="s">
        <v>4029</v>
      </c>
      <c r="H22940" s="92"/>
      <c r="I22940" s="92"/>
      <c r="J22940" s="92"/>
      <c r="K22940" s="33">
        <f>SUM(K22939)</f>
        <v>3.4416000000000002</v>
      </c>
    </row>
    <row r="22941" spans="1:11" ht="15" customHeight="1" x14ac:dyDescent="0.25">
      <c r="A22941" s="9"/>
      <c r="B22941" s="9"/>
      <c r="C22941" s="9"/>
      <c r="D22941" s="9"/>
      <c r="E22941" s="9"/>
      <c r="F22941" s="9"/>
      <c r="G22941" s="92" t="s">
        <v>3913</v>
      </c>
      <c r="H22941" s="92"/>
      <c r="I22941" s="92"/>
      <c r="J22941" s="92"/>
      <c r="K22941" s="29">
        <f>ROUND(SUM(K22940),2)</f>
        <v>3.44</v>
      </c>
    </row>
    <row r="22942" spans="1:11" ht="9.9499999999999993" customHeight="1" x14ac:dyDescent="0.25">
      <c r="A22942" s="9"/>
      <c r="B22942" s="9"/>
      <c r="C22942" s="9"/>
      <c r="D22942" s="9"/>
      <c r="E22942" s="9"/>
      <c r="F22942" s="9"/>
      <c r="G22942" s="100"/>
      <c r="H22942" s="100"/>
      <c r="I22942" s="100"/>
      <c r="J22942" s="100"/>
      <c r="K22942" s="100"/>
    </row>
    <row r="22943" spans="1:11" ht="20.100000000000001" customHeight="1" x14ac:dyDescent="0.25">
      <c r="A22943" s="99" t="s">
        <v>3891</v>
      </c>
      <c r="B22943" s="99"/>
      <c r="C22943" s="99"/>
      <c r="D22943" s="99"/>
      <c r="E22943" s="99"/>
      <c r="F22943" s="99"/>
      <c r="G22943" s="99"/>
      <c r="H22943" s="99"/>
      <c r="I22943" s="99"/>
      <c r="J22943" s="99"/>
      <c r="K22943" s="99"/>
    </row>
    <row r="22944" spans="1:11" ht="15" customHeight="1" x14ac:dyDescent="0.25">
      <c r="A22944" s="93" t="s">
        <v>4099</v>
      </c>
      <c r="B22944" s="93"/>
      <c r="C22944" s="93"/>
      <c r="D22944" s="94" t="s">
        <v>3</v>
      </c>
      <c r="E22944" s="94"/>
      <c r="F22944" s="23" t="s">
        <v>4</v>
      </c>
      <c r="G22944" s="94" t="s">
        <v>3894</v>
      </c>
      <c r="H22944" s="94"/>
      <c r="I22944" s="94" t="s">
        <v>3895</v>
      </c>
      <c r="J22944" s="94"/>
      <c r="K22944" s="23" t="s">
        <v>3896</v>
      </c>
    </row>
    <row r="22945" spans="1:11" ht="15" customHeight="1" x14ac:dyDescent="0.25">
      <c r="A22945" s="24" t="s">
        <v>4100</v>
      </c>
      <c r="B22945" s="95" t="s">
        <v>4101</v>
      </c>
      <c r="C22945" s="95"/>
      <c r="D22945" s="96" t="s">
        <v>4102</v>
      </c>
      <c r="E22945" s="96"/>
      <c r="F22945" s="24" t="s">
        <v>4103</v>
      </c>
      <c r="G22945" s="97">
        <v>2</v>
      </c>
      <c r="H22945" s="97"/>
      <c r="I22945" s="98">
        <v>320</v>
      </c>
      <c r="J22945" s="98"/>
      <c r="K22945" s="27">
        <f>ROUND(ROUND(G22945,8)*I22945,2)</f>
        <v>640</v>
      </c>
    </row>
    <row r="22946" spans="1:11" ht="24.95" customHeight="1" x14ac:dyDescent="0.25">
      <c r="A22946" s="9"/>
      <c r="B22946" s="9"/>
      <c r="C22946" s="9"/>
      <c r="D22946" s="9"/>
      <c r="E22946" s="9"/>
      <c r="F22946" s="9"/>
      <c r="G22946" s="91" t="s">
        <v>4104</v>
      </c>
      <c r="H22946" s="91"/>
      <c r="I22946" s="91"/>
      <c r="J22946" s="91"/>
      <c r="K22946" s="28">
        <f>SUM(K22945:K22945)</f>
        <v>640</v>
      </c>
    </row>
    <row r="22947" spans="1:11" ht="15" customHeight="1" x14ac:dyDescent="0.25">
      <c r="A22947" s="93" t="s">
        <v>3916</v>
      </c>
      <c r="B22947" s="93"/>
      <c r="C22947" s="93"/>
      <c r="D22947" s="94" t="s">
        <v>3</v>
      </c>
      <c r="E22947" s="94"/>
      <c r="F22947" s="23" t="s">
        <v>4</v>
      </c>
      <c r="G22947" s="94" t="s">
        <v>3894</v>
      </c>
      <c r="H22947" s="94"/>
      <c r="I22947" s="94" t="s">
        <v>3895</v>
      </c>
      <c r="J22947" s="94"/>
      <c r="K22947" s="23" t="s">
        <v>3896</v>
      </c>
    </row>
    <row r="22948" spans="1:11" ht="15" customHeight="1" x14ac:dyDescent="0.25">
      <c r="A22948" s="24" t="s">
        <v>4105</v>
      </c>
      <c r="B22948" s="95" t="s">
        <v>4106</v>
      </c>
      <c r="C22948" s="95"/>
      <c r="D22948" s="96" t="s">
        <v>4102</v>
      </c>
      <c r="E22948" s="96"/>
      <c r="F22948" s="24" t="s">
        <v>2056</v>
      </c>
      <c r="G22948" s="97">
        <v>10</v>
      </c>
      <c r="H22948" s="97"/>
      <c r="I22948" s="98">
        <v>1.06</v>
      </c>
      <c r="J22948" s="98"/>
      <c r="K22948" s="27">
        <f>ROUND(ROUND(G22948,8)*I22948,2)</f>
        <v>10.6</v>
      </c>
    </row>
    <row r="22949" spans="1:11" ht="18" customHeight="1" x14ac:dyDescent="0.25">
      <c r="A22949" s="9"/>
      <c r="B22949" s="9"/>
      <c r="C22949" s="9"/>
      <c r="D22949" s="9"/>
      <c r="E22949" s="9"/>
      <c r="F22949" s="9"/>
      <c r="G22949" s="91" t="s">
        <v>3919</v>
      </c>
      <c r="H22949" s="91"/>
      <c r="I22949" s="91"/>
      <c r="J22949" s="91"/>
      <c r="K22949" s="28">
        <f>SUM(K22948:K22948)</f>
        <v>10.6</v>
      </c>
    </row>
    <row r="22950" spans="1:11" ht="15" customHeight="1" x14ac:dyDescent="0.25">
      <c r="A22950" s="93" t="s">
        <v>3937</v>
      </c>
      <c r="B22950" s="93"/>
      <c r="C22950" s="93"/>
      <c r="D22950" s="94" t="s">
        <v>3</v>
      </c>
      <c r="E22950" s="94"/>
      <c r="F22950" s="23" t="s">
        <v>4</v>
      </c>
      <c r="G22950" s="94" t="s">
        <v>3894</v>
      </c>
      <c r="H22950" s="94"/>
      <c r="I22950" s="94" t="s">
        <v>3895</v>
      </c>
      <c r="J22950" s="94"/>
      <c r="K22950" s="23" t="s">
        <v>3896</v>
      </c>
    </row>
    <row r="22951" spans="1:11" ht="21" customHeight="1" x14ac:dyDescent="0.25">
      <c r="A22951" s="24" t="s">
        <v>4107</v>
      </c>
      <c r="B22951" s="95" t="s">
        <v>4108</v>
      </c>
      <c r="C22951" s="95"/>
      <c r="D22951" s="96" t="s">
        <v>20</v>
      </c>
      <c r="E22951" s="96"/>
      <c r="F22951" s="24" t="s">
        <v>2056</v>
      </c>
      <c r="G22951" s="97">
        <v>10</v>
      </c>
      <c r="H22951" s="97"/>
      <c r="I22951" s="98">
        <v>33.99</v>
      </c>
      <c r="J22951" s="98"/>
      <c r="K22951" s="27">
        <f>ROUND(ROUND(G22951,8)*I22951,2)</f>
        <v>339.9</v>
      </c>
    </row>
    <row r="22952" spans="1:11" ht="15" customHeight="1" x14ac:dyDescent="0.25">
      <c r="A22952" s="24" t="s">
        <v>4109</v>
      </c>
      <c r="B22952" s="95" t="s">
        <v>4110</v>
      </c>
      <c r="C22952" s="95"/>
      <c r="D22952" s="96" t="s">
        <v>4102</v>
      </c>
      <c r="E22952" s="96"/>
      <c r="F22952" s="24" t="s">
        <v>2056</v>
      </c>
      <c r="G22952" s="97">
        <v>10</v>
      </c>
      <c r="H22952" s="97"/>
      <c r="I22952" s="98">
        <v>20.59</v>
      </c>
      <c r="J22952" s="98"/>
      <c r="K22952" s="27">
        <f>ROUND(ROUND(G22952,8)*I22952,2)</f>
        <v>205.9</v>
      </c>
    </row>
    <row r="22953" spans="1:11" ht="15" customHeight="1" x14ac:dyDescent="0.25">
      <c r="A22953" s="24" t="s">
        <v>4111</v>
      </c>
      <c r="B22953" s="95" t="s">
        <v>4112</v>
      </c>
      <c r="C22953" s="95"/>
      <c r="D22953" s="96" t="s">
        <v>20</v>
      </c>
      <c r="E22953" s="96"/>
      <c r="F22953" s="24" t="s">
        <v>2056</v>
      </c>
      <c r="G22953" s="97">
        <v>8.8699999999999992</v>
      </c>
      <c r="H22953" s="97"/>
      <c r="I22953" s="98">
        <v>123.22</v>
      </c>
      <c r="J22953" s="98"/>
      <c r="K22953" s="27">
        <f>ROUND(ROUND(G22953,8)*I22953,2)</f>
        <v>1092.96</v>
      </c>
    </row>
    <row r="22954" spans="1:11" ht="15" customHeight="1" x14ac:dyDescent="0.25">
      <c r="A22954" s="24" t="s">
        <v>4113</v>
      </c>
      <c r="B22954" s="95" t="s">
        <v>4114</v>
      </c>
      <c r="C22954" s="95"/>
      <c r="D22954" s="96" t="s">
        <v>4102</v>
      </c>
      <c r="E22954" s="96"/>
      <c r="F22954" s="24" t="s">
        <v>2056</v>
      </c>
      <c r="G22954" s="97">
        <v>10</v>
      </c>
      <c r="H22954" s="97"/>
      <c r="I22954" s="98">
        <v>26.2</v>
      </c>
      <c r="J22954" s="98"/>
      <c r="K22954" s="27">
        <f>ROUND(ROUND(G22954,8)*I22954,2)</f>
        <v>262</v>
      </c>
    </row>
    <row r="22955" spans="1:11" ht="15" customHeight="1" x14ac:dyDescent="0.25">
      <c r="A22955" s="9"/>
      <c r="B22955" s="9"/>
      <c r="C22955" s="9"/>
      <c r="D22955" s="9"/>
      <c r="E22955" s="9"/>
      <c r="F22955" s="9"/>
      <c r="G22955" s="91" t="s">
        <v>3941</v>
      </c>
      <c r="H22955" s="91"/>
      <c r="I22955" s="91"/>
      <c r="J22955" s="91"/>
      <c r="K22955" s="28">
        <f>SUM(K22951:K22954)</f>
        <v>1900.76</v>
      </c>
    </row>
    <row r="22956" spans="1:11" ht="15" customHeight="1" x14ac:dyDescent="0.25">
      <c r="A22956" s="93" t="s">
        <v>3907</v>
      </c>
      <c r="B22956" s="93"/>
      <c r="C22956" s="93"/>
      <c r="D22956" s="94" t="s">
        <v>3</v>
      </c>
      <c r="E22956" s="94"/>
      <c r="F22956" s="23" t="s">
        <v>4</v>
      </c>
      <c r="G22956" s="94" t="s">
        <v>3894</v>
      </c>
      <c r="H22956" s="94"/>
      <c r="I22956" s="94" t="s">
        <v>3895</v>
      </c>
      <c r="J22956" s="94"/>
      <c r="K22956" s="23" t="s">
        <v>3896</v>
      </c>
    </row>
    <row r="22957" spans="1:11" ht="21" customHeight="1" x14ac:dyDescent="0.25">
      <c r="A22957" s="24" t="s">
        <v>4115</v>
      </c>
      <c r="B22957" s="95" t="s">
        <v>4116</v>
      </c>
      <c r="C22957" s="95"/>
      <c r="D22957" s="96" t="s">
        <v>20</v>
      </c>
      <c r="E22957" s="96"/>
      <c r="F22957" s="24" t="s">
        <v>2056</v>
      </c>
      <c r="G22957" s="97">
        <v>10</v>
      </c>
      <c r="H22957" s="97"/>
      <c r="I22957" s="98">
        <v>19.309999999999999</v>
      </c>
      <c r="J22957" s="98"/>
      <c r="K22957" s="27">
        <f>ROUND(ROUND(G22957,8)*I22957,2)</f>
        <v>193.1</v>
      </c>
    </row>
    <row r="22958" spans="1:11" ht="18" customHeight="1" x14ac:dyDescent="0.25">
      <c r="A22958" s="9"/>
      <c r="B22958" s="9"/>
      <c r="C22958" s="9"/>
      <c r="D22958" s="9"/>
      <c r="E22958" s="9"/>
      <c r="F22958" s="9"/>
      <c r="G22958" s="91" t="s">
        <v>3912</v>
      </c>
      <c r="H22958" s="91"/>
      <c r="I22958" s="91"/>
      <c r="J22958" s="91"/>
      <c r="K22958" s="28">
        <f>SUM(K22957:K22957)</f>
        <v>193.1</v>
      </c>
    </row>
    <row r="22959" spans="1:11" ht="15" customHeight="1" x14ac:dyDescent="0.25">
      <c r="A22959" s="93" t="s">
        <v>3922</v>
      </c>
      <c r="B22959" s="93"/>
      <c r="C22959" s="93"/>
      <c r="D22959" s="94" t="s">
        <v>3</v>
      </c>
      <c r="E22959" s="94"/>
      <c r="F22959" s="23" t="s">
        <v>4</v>
      </c>
      <c r="G22959" s="94" t="s">
        <v>3894</v>
      </c>
      <c r="H22959" s="94"/>
      <c r="I22959" s="94" t="s">
        <v>3895</v>
      </c>
      <c r="J22959" s="94"/>
      <c r="K22959" s="23" t="s">
        <v>3896</v>
      </c>
    </row>
    <row r="22960" spans="1:11" ht="15" customHeight="1" x14ac:dyDescent="0.25">
      <c r="A22960" s="24" t="s">
        <v>4117</v>
      </c>
      <c r="B22960" s="95" t="s">
        <v>4118</v>
      </c>
      <c r="C22960" s="95"/>
      <c r="D22960" s="96" t="s">
        <v>110</v>
      </c>
      <c r="E22960" s="96"/>
      <c r="F22960" s="24" t="s">
        <v>103</v>
      </c>
      <c r="G22960" s="97">
        <v>4</v>
      </c>
      <c r="H22960" s="97"/>
      <c r="I22960" s="98">
        <v>6</v>
      </c>
      <c r="J22960" s="98"/>
      <c r="K22960" s="27">
        <f>ROUND(ROUND(G22960,8)*I22960,2)</f>
        <v>24</v>
      </c>
    </row>
    <row r="22961" spans="1:11" ht="15" customHeight="1" x14ac:dyDescent="0.25">
      <c r="A22961" s="9"/>
      <c r="B22961" s="9"/>
      <c r="C22961" s="9"/>
      <c r="D22961" s="9"/>
      <c r="E22961" s="9"/>
      <c r="F22961" s="9"/>
      <c r="G22961" s="91" t="s">
        <v>3933</v>
      </c>
      <c r="H22961" s="91"/>
      <c r="I22961" s="91"/>
      <c r="J22961" s="91"/>
      <c r="K22961" s="28">
        <f>SUM(K22960:K22960)</f>
        <v>24</v>
      </c>
    </row>
    <row r="22962" spans="1:11" ht="15" customHeight="1" x14ac:dyDescent="0.25">
      <c r="A22962" s="9"/>
      <c r="B22962" s="9"/>
      <c r="C22962" s="9"/>
      <c r="D22962" s="9"/>
      <c r="E22962" s="9"/>
      <c r="F22962" s="9"/>
      <c r="G22962" s="92" t="s">
        <v>3913</v>
      </c>
      <c r="H22962" s="92"/>
      <c r="I22962" s="92"/>
      <c r="J22962" s="92"/>
      <c r="K22962" s="29">
        <f>ROUND(SUM(K22946,K22949,K22955,K22958,K22961),2)</f>
        <v>2768.46</v>
      </c>
    </row>
  </sheetData>
  <mergeCells count="58617">
    <mergeCell ref="B11:C11"/>
    <mergeCell ref="D11:E11"/>
    <mergeCell ref="G11:H11"/>
    <mergeCell ref="I11:J11"/>
    <mergeCell ref="B12:C12"/>
    <mergeCell ref="D12:E12"/>
    <mergeCell ref="G12:H12"/>
    <mergeCell ref="I12:J12"/>
    <mergeCell ref="G9:J9"/>
    <mergeCell ref="A10:C10"/>
    <mergeCell ref="D10:E10"/>
    <mergeCell ref="G10:H10"/>
    <mergeCell ref="I10:J10"/>
    <mergeCell ref="B7:C7"/>
    <mergeCell ref="D7:E7"/>
    <mergeCell ref="G7:H7"/>
    <mergeCell ref="I7:J7"/>
    <mergeCell ref="B8:C8"/>
    <mergeCell ref="D8:E8"/>
    <mergeCell ref="G8:H8"/>
    <mergeCell ref="I8:J8"/>
    <mergeCell ref="B5:C5"/>
    <mergeCell ref="D5:E5"/>
    <mergeCell ref="G5:H5"/>
    <mergeCell ref="I5:J5"/>
    <mergeCell ref="B6:C6"/>
    <mergeCell ref="D6:E6"/>
    <mergeCell ref="G6:H6"/>
    <mergeCell ref="I6:J6"/>
    <mergeCell ref="A1:K1"/>
    <mergeCell ref="G2:K2"/>
    <mergeCell ref="A3:K3"/>
    <mergeCell ref="A4:C4"/>
    <mergeCell ref="D4:E4"/>
    <mergeCell ref="G4:H4"/>
    <mergeCell ref="I4:J4"/>
    <mergeCell ref="A26:C26"/>
    <mergeCell ref="D26:E26"/>
    <mergeCell ref="G26:H26"/>
    <mergeCell ref="I26:J26"/>
    <mergeCell ref="B27:C27"/>
    <mergeCell ref="D27:E27"/>
    <mergeCell ref="G27:H27"/>
    <mergeCell ref="I27:J27"/>
    <mergeCell ref="B24:C24"/>
    <mergeCell ref="D24:E24"/>
    <mergeCell ref="G24:H24"/>
    <mergeCell ref="I24:J24"/>
    <mergeCell ref="G25:J25"/>
    <mergeCell ref="G20:J20"/>
    <mergeCell ref="G21:K21"/>
    <mergeCell ref="A22:K22"/>
    <mergeCell ref="A23:C23"/>
    <mergeCell ref="D23:E23"/>
    <mergeCell ref="G23:H23"/>
    <mergeCell ref="I23:J23"/>
    <mergeCell ref="B18:C18"/>
    <mergeCell ref="D18:E18"/>
    <mergeCell ref="G18:H18"/>
    <mergeCell ref="I18:J18"/>
    <mergeCell ref="G19:J19"/>
    <mergeCell ref="G13:J13"/>
    <mergeCell ref="G14:J14"/>
    <mergeCell ref="G15:K15"/>
    <mergeCell ref="A16:K16"/>
    <mergeCell ref="A17:C17"/>
    <mergeCell ref="D17:E17"/>
    <mergeCell ref="G17:H17"/>
    <mergeCell ref="I17:J17"/>
    <mergeCell ref="B39:C39"/>
    <mergeCell ref="D39:E39"/>
    <mergeCell ref="G39:H39"/>
    <mergeCell ref="I39:J39"/>
    <mergeCell ref="B40:C40"/>
    <mergeCell ref="D40:E40"/>
    <mergeCell ref="G40:H40"/>
    <mergeCell ref="I40:J40"/>
    <mergeCell ref="B37:C37"/>
    <mergeCell ref="D37:E37"/>
    <mergeCell ref="G37:H37"/>
    <mergeCell ref="I37:J37"/>
    <mergeCell ref="B38:C38"/>
    <mergeCell ref="D38:E38"/>
    <mergeCell ref="G38:H38"/>
    <mergeCell ref="I38:J38"/>
    <mergeCell ref="A35:C35"/>
    <mergeCell ref="D35:E35"/>
    <mergeCell ref="G35:H35"/>
    <mergeCell ref="I35:J35"/>
    <mergeCell ref="B36:C36"/>
    <mergeCell ref="D36:E36"/>
    <mergeCell ref="G36:H36"/>
    <mergeCell ref="I36:J36"/>
    <mergeCell ref="B33:C33"/>
    <mergeCell ref="D33:E33"/>
    <mergeCell ref="G33:H33"/>
    <mergeCell ref="I33:J33"/>
    <mergeCell ref="G34:J34"/>
    <mergeCell ref="G28:J28"/>
    <mergeCell ref="G29:J29"/>
    <mergeCell ref="G30:K30"/>
    <mergeCell ref="A31:K31"/>
    <mergeCell ref="A32:C32"/>
    <mergeCell ref="D32:E32"/>
    <mergeCell ref="G32:H32"/>
    <mergeCell ref="I32:J32"/>
    <mergeCell ref="A55:C55"/>
    <mergeCell ref="D55:E55"/>
    <mergeCell ref="G55:H55"/>
    <mergeCell ref="I55:J55"/>
    <mergeCell ref="B56:C56"/>
    <mergeCell ref="D56:E56"/>
    <mergeCell ref="G56:H56"/>
    <mergeCell ref="I56:J56"/>
    <mergeCell ref="B53:C53"/>
    <mergeCell ref="D53:E53"/>
    <mergeCell ref="G53:H53"/>
    <mergeCell ref="I53:J53"/>
    <mergeCell ref="G54:J54"/>
    <mergeCell ref="G48:J48"/>
    <mergeCell ref="G49:J49"/>
    <mergeCell ref="G50:K50"/>
    <mergeCell ref="A51:K51"/>
    <mergeCell ref="A52:C52"/>
    <mergeCell ref="D52:E52"/>
    <mergeCell ref="G52:H52"/>
    <mergeCell ref="I52:J52"/>
    <mergeCell ref="B46:C46"/>
    <mergeCell ref="D46:E46"/>
    <mergeCell ref="G46:H46"/>
    <mergeCell ref="I46:J46"/>
    <mergeCell ref="B47:C47"/>
    <mergeCell ref="D47:E47"/>
    <mergeCell ref="G47:H47"/>
    <mergeCell ref="I47:J47"/>
    <mergeCell ref="G41:J41"/>
    <mergeCell ref="G42:J42"/>
    <mergeCell ref="G43:K43"/>
    <mergeCell ref="A44:K44"/>
    <mergeCell ref="A45:C45"/>
    <mergeCell ref="D45:E45"/>
    <mergeCell ref="G45:H45"/>
    <mergeCell ref="I45:J45"/>
    <mergeCell ref="B70:C70"/>
    <mergeCell ref="D70:E70"/>
    <mergeCell ref="G70:H70"/>
    <mergeCell ref="I70:J70"/>
    <mergeCell ref="B71:C71"/>
    <mergeCell ref="D71:E71"/>
    <mergeCell ref="G71:H71"/>
    <mergeCell ref="I71:J71"/>
    <mergeCell ref="G65:J65"/>
    <mergeCell ref="G66:J66"/>
    <mergeCell ref="G67:K67"/>
    <mergeCell ref="A68:K68"/>
    <mergeCell ref="A69:C69"/>
    <mergeCell ref="D69:E69"/>
    <mergeCell ref="G69:H69"/>
    <mergeCell ref="I69:J69"/>
    <mergeCell ref="B63:C63"/>
    <mergeCell ref="D63:E63"/>
    <mergeCell ref="G63:H63"/>
    <mergeCell ref="I63:J63"/>
    <mergeCell ref="B64:C64"/>
    <mergeCell ref="D64:E64"/>
    <mergeCell ref="G64:H64"/>
    <mergeCell ref="I64:J64"/>
    <mergeCell ref="G59:J59"/>
    <mergeCell ref="G60:K60"/>
    <mergeCell ref="A61:K61"/>
    <mergeCell ref="A62:C62"/>
    <mergeCell ref="D62:E62"/>
    <mergeCell ref="G62:H62"/>
    <mergeCell ref="I62:J62"/>
    <mergeCell ref="B57:C57"/>
    <mergeCell ref="D57:E57"/>
    <mergeCell ref="G57:H57"/>
    <mergeCell ref="I57:J57"/>
    <mergeCell ref="G58:J58"/>
    <mergeCell ref="G83:J83"/>
    <mergeCell ref="A84:C84"/>
    <mergeCell ref="D84:E84"/>
    <mergeCell ref="G84:H84"/>
    <mergeCell ref="I84:J84"/>
    <mergeCell ref="B81:C81"/>
    <mergeCell ref="D81:E81"/>
    <mergeCell ref="G81:H81"/>
    <mergeCell ref="I81:J81"/>
    <mergeCell ref="B82:C82"/>
    <mergeCell ref="D82:E82"/>
    <mergeCell ref="G82:H82"/>
    <mergeCell ref="I82:J82"/>
    <mergeCell ref="G76:J76"/>
    <mergeCell ref="G77:J77"/>
    <mergeCell ref="G78:K78"/>
    <mergeCell ref="A79:K79"/>
    <mergeCell ref="A80:C80"/>
    <mergeCell ref="D80:E80"/>
    <mergeCell ref="G80:H80"/>
    <mergeCell ref="I80:J80"/>
    <mergeCell ref="B74:C74"/>
    <mergeCell ref="D74:E74"/>
    <mergeCell ref="G74:H74"/>
    <mergeCell ref="I74:J74"/>
    <mergeCell ref="B75:C75"/>
    <mergeCell ref="D75:E75"/>
    <mergeCell ref="G75:H75"/>
    <mergeCell ref="I75:J75"/>
    <mergeCell ref="G72:J72"/>
    <mergeCell ref="A73:C73"/>
    <mergeCell ref="D73:E73"/>
    <mergeCell ref="G73:H73"/>
    <mergeCell ref="I73:J73"/>
    <mergeCell ref="G97:J97"/>
    <mergeCell ref="G98:K98"/>
    <mergeCell ref="A99:K99"/>
    <mergeCell ref="A100:C100"/>
    <mergeCell ref="D100:E100"/>
    <mergeCell ref="G100:H100"/>
    <mergeCell ref="I100:J100"/>
    <mergeCell ref="B95:C95"/>
    <mergeCell ref="D95:E95"/>
    <mergeCell ref="G95:H95"/>
    <mergeCell ref="I95:J95"/>
    <mergeCell ref="G96:J96"/>
    <mergeCell ref="G93:J93"/>
    <mergeCell ref="A94:C94"/>
    <mergeCell ref="D94:E94"/>
    <mergeCell ref="G94:H94"/>
    <mergeCell ref="I94:J94"/>
    <mergeCell ref="B91:C91"/>
    <mergeCell ref="D91:E91"/>
    <mergeCell ref="G91:H91"/>
    <mergeCell ref="I91:J91"/>
    <mergeCell ref="B92:C92"/>
    <mergeCell ref="D92:E92"/>
    <mergeCell ref="G92:H92"/>
    <mergeCell ref="I92:J92"/>
    <mergeCell ref="G87:J87"/>
    <mergeCell ref="G88:K88"/>
    <mergeCell ref="A89:K89"/>
    <mergeCell ref="A90:C90"/>
    <mergeCell ref="D90:E90"/>
    <mergeCell ref="G90:H90"/>
    <mergeCell ref="I90:J90"/>
    <mergeCell ref="B85:C85"/>
    <mergeCell ref="D85:E85"/>
    <mergeCell ref="G85:H85"/>
    <mergeCell ref="I85:J85"/>
    <mergeCell ref="G86:J86"/>
    <mergeCell ref="G109:J109"/>
    <mergeCell ref="G110:J110"/>
    <mergeCell ref="G111:K111"/>
    <mergeCell ref="A112:K112"/>
    <mergeCell ref="A113:C113"/>
    <mergeCell ref="D113:E113"/>
    <mergeCell ref="G113:H113"/>
    <mergeCell ref="I113:J113"/>
    <mergeCell ref="B107:C107"/>
    <mergeCell ref="D107:E107"/>
    <mergeCell ref="G107:H107"/>
    <mergeCell ref="I107:J107"/>
    <mergeCell ref="B108:C108"/>
    <mergeCell ref="D108:E108"/>
    <mergeCell ref="G108:H108"/>
    <mergeCell ref="I108:J108"/>
    <mergeCell ref="G105:J105"/>
    <mergeCell ref="A106:C106"/>
    <mergeCell ref="D106:E106"/>
    <mergeCell ref="G106:H106"/>
    <mergeCell ref="I106:J106"/>
    <mergeCell ref="B103:C103"/>
    <mergeCell ref="D103:E103"/>
    <mergeCell ref="G103:H103"/>
    <mergeCell ref="I103:J103"/>
    <mergeCell ref="B104:C104"/>
    <mergeCell ref="D104:E104"/>
    <mergeCell ref="G104:H104"/>
    <mergeCell ref="I104:J104"/>
    <mergeCell ref="B101:C101"/>
    <mergeCell ref="D101:E101"/>
    <mergeCell ref="G101:H101"/>
    <mergeCell ref="I101:J101"/>
    <mergeCell ref="B102:C102"/>
    <mergeCell ref="D102:E102"/>
    <mergeCell ref="G102:H102"/>
    <mergeCell ref="I102:J102"/>
    <mergeCell ref="G125:J125"/>
    <mergeCell ref="G126:J126"/>
    <mergeCell ref="G127:K127"/>
    <mergeCell ref="A128:K128"/>
    <mergeCell ref="A129:C129"/>
    <mergeCell ref="D129:E129"/>
    <mergeCell ref="G129:H129"/>
    <mergeCell ref="I129:J129"/>
    <mergeCell ref="B123:C123"/>
    <mergeCell ref="D123:E123"/>
    <mergeCell ref="G123:H123"/>
    <mergeCell ref="I123:J123"/>
    <mergeCell ref="B124:C124"/>
    <mergeCell ref="D124:E124"/>
    <mergeCell ref="G124:H124"/>
    <mergeCell ref="I124:J124"/>
    <mergeCell ref="G118:J118"/>
    <mergeCell ref="G119:J119"/>
    <mergeCell ref="G120:K120"/>
    <mergeCell ref="A121:K121"/>
    <mergeCell ref="A122:C122"/>
    <mergeCell ref="D122:E122"/>
    <mergeCell ref="G122:H122"/>
    <mergeCell ref="I122:J122"/>
    <mergeCell ref="B116:C116"/>
    <mergeCell ref="D116:E116"/>
    <mergeCell ref="G116:H116"/>
    <mergeCell ref="I116:J116"/>
    <mergeCell ref="B117:C117"/>
    <mergeCell ref="D117:E117"/>
    <mergeCell ref="G117:H117"/>
    <mergeCell ref="I117:J117"/>
    <mergeCell ref="B114:C114"/>
    <mergeCell ref="D114:E114"/>
    <mergeCell ref="G114:H114"/>
    <mergeCell ref="I114:J114"/>
    <mergeCell ref="B115:C115"/>
    <mergeCell ref="D115:E115"/>
    <mergeCell ref="G115:H115"/>
    <mergeCell ref="I115:J115"/>
    <mergeCell ref="B143:C143"/>
    <mergeCell ref="D143:E143"/>
    <mergeCell ref="G143:H143"/>
    <mergeCell ref="I143:J143"/>
    <mergeCell ref="B144:C144"/>
    <mergeCell ref="D144:E144"/>
    <mergeCell ref="G144:H144"/>
    <mergeCell ref="I144:J144"/>
    <mergeCell ref="G139:J139"/>
    <mergeCell ref="G140:K140"/>
    <mergeCell ref="A141:K141"/>
    <mergeCell ref="A142:C142"/>
    <mergeCell ref="D142:E142"/>
    <mergeCell ref="G142:H142"/>
    <mergeCell ref="I142:J142"/>
    <mergeCell ref="B137:C137"/>
    <mergeCell ref="D137:E137"/>
    <mergeCell ref="G137:H137"/>
    <mergeCell ref="I137:J137"/>
    <mergeCell ref="G138:J138"/>
    <mergeCell ref="G132:J132"/>
    <mergeCell ref="G133:J133"/>
    <mergeCell ref="G134:K134"/>
    <mergeCell ref="A135:K135"/>
    <mergeCell ref="A136:C136"/>
    <mergeCell ref="D136:E136"/>
    <mergeCell ref="G136:H136"/>
    <mergeCell ref="I136:J136"/>
    <mergeCell ref="B130:C130"/>
    <mergeCell ref="D130:E130"/>
    <mergeCell ref="G130:H130"/>
    <mergeCell ref="I130:J130"/>
    <mergeCell ref="B131:C131"/>
    <mergeCell ref="D131:E131"/>
    <mergeCell ref="G131:H131"/>
    <mergeCell ref="I131:J131"/>
    <mergeCell ref="A163:E163"/>
    <mergeCell ref="G163:H163"/>
    <mergeCell ref="I163:J163"/>
    <mergeCell ref="B164:E164"/>
    <mergeCell ref="G164:H164"/>
    <mergeCell ref="I164:J164"/>
    <mergeCell ref="G158:J158"/>
    <mergeCell ref="G159:J159"/>
    <mergeCell ref="G160:J160"/>
    <mergeCell ref="G161:J161"/>
    <mergeCell ref="G162:J162"/>
    <mergeCell ref="G155:J155"/>
    <mergeCell ref="A156:E156"/>
    <mergeCell ref="G156:H156"/>
    <mergeCell ref="I156:J156"/>
    <mergeCell ref="B157:E157"/>
    <mergeCell ref="G157:H157"/>
    <mergeCell ref="I157:J157"/>
    <mergeCell ref="B153:C153"/>
    <mergeCell ref="G153:H153"/>
    <mergeCell ref="I153:J153"/>
    <mergeCell ref="B154:C154"/>
    <mergeCell ref="G154:H154"/>
    <mergeCell ref="I154:J154"/>
    <mergeCell ref="B151:C151"/>
    <mergeCell ref="G151:H151"/>
    <mergeCell ref="I151:J151"/>
    <mergeCell ref="B152:C152"/>
    <mergeCell ref="G152:H152"/>
    <mergeCell ref="I152:J152"/>
    <mergeCell ref="G145:J145"/>
    <mergeCell ref="G146:J146"/>
    <mergeCell ref="G147:K147"/>
    <mergeCell ref="A148:K148"/>
    <mergeCell ref="A149:C150"/>
    <mergeCell ref="D149:D150"/>
    <mergeCell ref="E149:F149"/>
    <mergeCell ref="G149:J149"/>
    <mergeCell ref="K149:K150"/>
    <mergeCell ref="G150:H150"/>
    <mergeCell ref="I150:J150"/>
    <mergeCell ref="B178:C178"/>
    <mergeCell ref="D178:E178"/>
    <mergeCell ref="G178:H178"/>
    <mergeCell ref="I178:J178"/>
    <mergeCell ref="B179:C179"/>
    <mergeCell ref="D179:E179"/>
    <mergeCell ref="G179:H179"/>
    <mergeCell ref="I179:J179"/>
    <mergeCell ref="G175:K175"/>
    <mergeCell ref="A176:K176"/>
    <mergeCell ref="A177:C177"/>
    <mergeCell ref="D177:E177"/>
    <mergeCell ref="G177:H177"/>
    <mergeCell ref="I177:J177"/>
    <mergeCell ref="I169:J169"/>
    <mergeCell ref="K169:K170"/>
    <mergeCell ref="G172:J172"/>
    <mergeCell ref="G173:J173"/>
    <mergeCell ref="G174:J174"/>
    <mergeCell ref="A169:B170"/>
    <mergeCell ref="C169:C170"/>
    <mergeCell ref="D169:D170"/>
    <mergeCell ref="E169:F169"/>
    <mergeCell ref="G169:H169"/>
    <mergeCell ref="B167:C167"/>
    <mergeCell ref="E167:F167"/>
    <mergeCell ref="G167:H167"/>
    <mergeCell ref="I167:J167"/>
    <mergeCell ref="G168:J168"/>
    <mergeCell ref="G165:J165"/>
    <mergeCell ref="A166:C166"/>
    <mergeCell ref="E166:F166"/>
    <mergeCell ref="G166:H166"/>
    <mergeCell ref="I166:J166"/>
    <mergeCell ref="G188:J188"/>
    <mergeCell ref="G189:K189"/>
    <mergeCell ref="A190:K190"/>
    <mergeCell ref="A191:C191"/>
    <mergeCell ref="D191:E191"/>
    <mergeCell ref="G191:H191"/>
    <mergeCell ref="I191:J191"/>
    <mergeCell ref="B186:C186"/>
    <mergeCell ref="D186:E186"/>
    <mergeCell ref="G186:H186"/>
    <mergeCell ref="I186:J186"/>
    <mergeCell ref="G187:J187"/>
    <mergeCell ref="G184:J184"/>
    <mergeCell ref="A185:C185"/>
    <mergeCell ref="D185:E185"/>
    <mergeCell ref="G185:H185"/>
    <mergeCell ref="I185:J185"/>
    <mergeCell ref="B182:C182"/>
    <mergeCell ref="D182:E182"/>
    <mergeCell ref="G182:H182"/>
    <mergeCell ref="I182:J182"/>
    <mergeCell ref="B183:C183"/>
    <mergeCell ref="D183:E183"/>
    <mergeCell ref="G183:H183"/>
    <mergeCell ref="I183:J183"/>
    <mergeCell ref="B180:C180"/>
    <mergeCell ref="D180:E180"/>
    <mergeCell ref="G180:H180"/>
    <mergeCell ref="I180:J180"/>
    <mergeCell ref="B181:C181"/>
    <mergeCell ref="D181:E181"/>
    <mergeCell ref="G181:H181"/>
    <mergeCell ref="I181:J181"/>
    <mergeCell ref="G202:J202"/>
    <mergeCell ref="G203:K203"/>
    <mergeCell ref="A204:K204"/>
    <mergeCell ref="A205:C205"/>
    <mergeCell ref="D205:E205"/>
    <mergeCell ref="G205:H205"/>
    <mergeCell ref="I205:J205"/>
    <mergeCell ref="B200:C200"/>
    <mergeCell ref="D200:E200"/>
    <mergeCell ref="G200:H200"/>
    <mergeCell ref="I200:J200"/>
    <mergeCell ref="G201:J201"/>
    <mergeCell ref="G198:J198"/>
    <mergeCell ref="A199:C199"/>
    <mergeCell ref="D199:E199"/>
    <mergeCell ref="G199:H199"/>
    <mergeCell ref="I199:J199"/>
    <mergeCell ref="B196:C196"/>
    <mergeCell ref="D196:E196"/>
    <mergeCell ref="G196:H196"/>
    <mergeCell ref="I196:J196"/>
    <mergeCell ref="B197:C197"/>
    <mergeCell ref="D197:E197"/>
    <mergeCell ref="G197:H197"/>
    <mergeCell ref="I197:J197"/>
    <mergeCell ref="G194:J194"/>
    <mergeCell ref="A195:C195"/>
    <mergeCell ref="D195:E195"/>
    <mergeCell ref="G195:H195"/>
    <mergeCell ref="I195:J195"/>
    <mergeCell ref="B192:C192"/>
    <mergeCell ref="D192:E192"/>
    <mergeCell ref="G192:H192"/>
    <mergeCell ref="I192:J192"/>
    <mergeCell ref="B193:C193"/>
    <mergeCell ref="D193:E193"/>
    <mergeCell ref="G193:H193"/>
    <mergeCell ref="I193:J193"/>
    <mergeCell ref="B216:C216"/>
    <mergeCell ref="D216:E216"/>
    <mergeCell ref="G216:H216"/>
    <mergeCell ref="I216:J216"/>
    <mergeCell ref="B217:C217"/>
    <mergeCell ref="D217:E217"/>
    <mergeCell ref="G217:H217"/>
    <mergeCell ref="I217:J217"/>
    <mergeCell ref="G212:J212"/>
    <mergeCell ref="G213:K213"/>
    <mergeCell ref="A214:K214"/>
    <mergeCell ref="A215:C215"/>
    <mergeCell ref="D215:E215"/>
    <mergeCell ref="G215:H215"/>
    <mergeCell ref="I215:J215"/>
    <mergeCell ref="B210:C210"/>
    <mergeCell ref="D210:E210"/>
    <mergeCell ref="G210:H210"/>
    <mergeCell ref="I210:J210"/>
    <mergeCell ref="G211:J211"/>
    <mergeCell ref="A208:C208"/>
    <mergeCell ref="D208:E208"/>
    <mergeCell ref="G208:H208"/>
    <mergeCell ref="I208:J208"/>
    <mergeCell ref="B209:C209"/>
    <mergeCell ref="D209:E209"/>
    <mergeCell ref="G209:H209"/>
    <mergeCell ref="I209:J209"/>
    <mergeCell ref="B206:C206"/>
    <mergeCell ref="D206:E206"/>
    <mergeCell ref="G206:H206"/>
    <mergeCell ref="I206:J206"/>
    <mergeCell ref="G207:J207"/>
    <mergeCell ref="B228:C228"/>
    <mergeCell ref="D228:E228"/>
    <mergeCell ref="G228:H228"/>
    <mergeCell ref="I228:J228"/>
    <mergeCell ref="G229:J229"/>
    <mergeCell ref="A226:C226"/>
    <mergeCell ref="D226:E226"/>
    <mergeCell ref="G226:H226"/>
    <mergeCell ref="I226:J226"/>
    <mergeCell ref="B227:C227"/>
    <mergeCell ref="D227:E227"/>
    <mergeCell ref="G227:H227"/>
    <mergeCell ref="I227:J227"/>
    <mergeCell ref="B224:C224"/>
    <mergeCell ref="D224:E224"/>
    <mergeCell ref="G224:H224"/>
    <mergeCell ref="I224:J224"/>
    <mergeCell ref="G225:J225"/>
    <mergeCell ref="B222:C222"/>
    <mergeCell ref="D222:E222"/>
    <mergeCell ref="G222:H222"/>
    <mergeCell ref="I222:J222"/>
    <mergeCell ref="B223:C223"/>
    <mergeCell ref="D223:E223"/>
    <mergeCell ref="G223:H223"/>
    <mergeCell ref="I223:J223"/>
    <mergeCell ref="G220:J220"/>
    <mergeCell ref="A221:C221"/>
    <mergeCell ref="D221:E221"/>
    <mergeCell ref="G221:H221"/>
    <mergeCell ref="I221:J221"/>
    <mergeCell ref="B218:C218"/>
    <mergeCell ref="D218:E218"/>
    <mergeCell ref="G218:H218"/>
    <mergeCell ref="I218:J218"/>
    <mergeCell ref="B219:C219"/>
    <mergeCell ref="D219:E219"/>
    <mergeCell ref="G219:H219"/>
    <mergeCell ref="I219:J219"/>
    <mergeCell ref="B240:C240"/>
    <mergeCell ref="D240:E240"/>
    <mergeCell ref="G240:H240"/>
    <mergeCell ref="I240:J240"/>
    <mergeCell ref="B241:C241"/>
    <mergeCell ref="D241:E241"/>
    <mergeCell ref="G241:H241"/>
    <mergeCell ref="I241:J241"/>
    <mergeCell ref="B238:C238"/>
    <mergeCell ref="D238:E238"/>
    <mergeCell ref="G238:H238"/>
    <mergeCell ref="I238:J238"/>
    <mergeCell ref="B239:C239"/>
    <mergeCell ref="D239:E239"/>
    <mergeCell ref="G239:H239"/>
    <mergeCell ref="I239:J239"/>
    <mergeCell ref="G234:J234"/>
    <mergeCell ref="G235:K235"/>
    <mergeCell ref="A236:K236"/>
    <mergeCell ref="A237:C237"/>
    <mergeCell ref="D237:E237"/>
    <mergeCell ref="G237:H237"/>
    <mergeCell ref="I237:J237"/>
    <mergeCell ref="B232:C232"/>
    <mergeCell ref="D232:E232"/>
    <mergeCell ref="G232:H232"/>
    <mergeCell ref="I232:J232"/>
    <mergeCell ref="G233:J233"/>
    <mergeCell ref="A230:C230"/>
    <mergeCell ref="D230:E230"/>
    <mergeCell ref="G230:H230"/>
    <mergeCell ref="I230:J230"/>
    <mergeCell ref="B231:C231"/>
    <mergeCell ref="D231:E231"/>
    <mergeCell ref="G231:H231"/>
    <mergeCell ref="I231:J231"/>
    <mergeCell ref="B252:C252"/>
    <mergeCell ref="D252:E252"/>
    <mergeCell ref="G252:H252"/>
    <mergeCell ref="I252:J252"/>
    <mergeCell ref="G253:J253"/>
    <mergeCell ref="A250:C250"/>
    <mergeCell ref="D250:E250"/>
    <mergeCell ref="G250:H250"/>
    <mergeCell ref="I250:J250"/>
    <mergeCell ref="B251:C251"/>
    <mergeCell ref="D251:E251"/>
    <mergeCell ref="G251:H251"/>
    <mergeCell ref="I251:J251"/>
    <mergeCell ref="B248:C248"/>
    <mergeCell ref="D248:E248"/>
    <mergeCell ref="G248:H248"/>
    <mergeCell ref="I248:J248"/>
    <mergeCell ref="G249:J249"/>
    <mergeCell ref="B246:C246"/>
    <mergeCell ref="D246:E246"/>
    <mergeCell ref="G246:H246"/>
    <mergeCell ref="I246:J246"/>
    <mergeCell ref="B247:C247"/>
    <mergeCell ref="D247:E247"/>
    <mergeCell ref="G247:H247"/>
    <mergeCell ref="I247:J247"/>
    <mergeCell ref="G244:J244"/>
    <mergeCell ref="A245:C245"/>
    <mergeCell ref="D245:E245"/>
    <mergeCell ref="G245:H245"/>
    <mergeCell ref="I245:J245"/>
    <mergeCell ref="B242:C242"/>
    <mergeCell ref="D242:E242"/>
    <mergeCell ref="G242:H242"/>
    <mergeCell ref="I242:J242"/>
    <mergeCell ref="B243:C243"/>
    <mergeCell ref="D243:E243"/>
    <mergeCell ref="G243:H243"/>
    <mergeCell ref="I243:J243"/>
    <mergeCell ref="B264:C264"/>
    <mergeCell ref="D264:E264"/>
    <mergeCell ref="G264:H264"/>
    <mergeCell ref="I264:J264"/>
    <mergeCell ref="G265:J265"/>
    <mergeCell ref="A262:C262"/>
    <mergeCell ref="D262:E262"/>
    <mergeCell ref="G262:H262"/>
    <mergeCell ref="I262:J262"/>
    <mergeCell ref="B263:C263"/>
    <mergeCell ref="D263:E263"/>
    <mergeCell ref="G263:H263"/>
    <mergeCell ref="I263:J263"/>
    <mergeCell ref="B260:C260"/>
    <mergeCell ref="D260:E260"/>
    <mergeCell ref="G260:H260"/>
    <mergeCell ref="I260:J260"/>
    <mergeCell ref="G261:J261"/>
    <mergeCell ref="B258:C258"/>
    <mergeCell ref="D258:E258"/>
    <mergeCell ref="G258:H258"/>
    <mergeCell ref="I258:J258"/>
    <mergeCell ref="B259:C259"/>
    <mergeCell ref="D259:E259"/>
    <mergeCell ref="G259:H259"/>
    <mergeCell ref="I259:J259"/>
    <mergeCell ref="G254:J254"/>
    <mergeCell ref="G255:K255"/>
    <mergeCell ref="A256:K256"/>
    <mergeCell ref="A257:C257"/>
    <mergeCell ref="D257:E257"/>
    <mergeCell ref="G257:H257"/>
    <mergeCell ref="I257:J257"/>
    <mergeCell ref="B278:C278"/>
    <mergeCell ref="D278:E278"/>
    <mergeCell ref="G278:H278"/>
    <mergeCell ref="I278:J278"/>
    <mergeCell ref="G279:J279"/>
    <mergeCell ref="G276:J276"/>
    <mergeCell ref="A277:C277"/>
    <mergeCell ref="D277:E277"/>
    <mergeCell ref="G277:H277"/>
    <mergeCell ref="I277:J277"/>
    <mergeCell ref="B274:C274"/>
    <mergeCell ref="D274:E274"/>
    <mergeCell ref="G274:H274"/>
    <mergeCell ref="I274:J274"/>
    <mergeCell ref="B275:C275"/>
    <mergeCell ref="D275:E275"/>
    <mergeCell ref="G275:H275"/>
    <mergeCell ref="I275:J275"/>
    <mergeCell ref="G272:J272"/>
    <mergeCell ref="A273:C273"/>
    <mergeCell ref="D273:E273"/>
    <mergeCell ref="G273:H273"/>
    <mergeCell ref="I273:J273"/>
    <mergeCell ref="B270:C270"/>
    <mergeCell ref="D270:E270"/>
    <mergeCell ref="G270:H270"/>
    <mergeCell ref="I270:J270"/>
    <mergeCell ref="B271:C271"/>
    <mergeCell ref="D271:E271"/>
    <mergeCell ref="G271:H271"/>
    <mergeCell ref="I271:J271"/>
    <mergeCell ref="G266:J266"/>
    <mergeCell ref="G267:K267"/>
    <mergeCell ref="A268:K268"/>
    <mergeCell ref="A269:C269"/>
    <mergeCell ref="D269:E269"/>
    <mergeCell ref="G269:H269"/>
    <mergeCell ref="I269:J269"/>
    <mergeCell ref="I292:J292"/>
    <mergeCell ref="K292:K293"/>
    <mergeCell ref="G295:J295"/>
    <mergeCell ref="G296:J296"/>
    <mergeCell ref="G297:J297"/>
    <mergeCell ref="A292:B293"/>
    <mergeCell ref="C292:C293"/>
    <mergeCell ref="D292:D293"/>
    <mergeCell ref="E292:F292"/>
    <mergeCell ref="G292:H292"/>
    <mergeCell ref="B290:C290"/>
    <mergeCell ref="E290:F290"/>
    <mergeCell ref="G290:H290"/>
    <mergeCell ref="I290:J290"/>
    <mergeCell ref="G291:J291"/>
    <mergeCell ref="G288:J288"/>
    <mergeCell ref="A289:C289"/>
    <mergeCell ref="E289:F289"/>
    <mergeCell ref="G289:H289"/>
    <mergeCell ref="I289:J289"/>
    <mergeCell ref="B286:E286"/>
    <mergeCell ref="G286:H286"/>
    <mergeCell ref="I286:J286"/>
    <mergeCell ref="B287:E287"/>
    <mergeCell ref="G287:H287"/>
    <mergeCell ref="I287:J287"/>
    <mergeCell ref="B284:E284"/>
    <mergeCell ref="G284:H284"/>
    <mergeCell ref="I284:J284"/>
    <mergeCell ref="B285:E285"/>
    <mergeCell ref="G285:H285"/>
    <mergeCell ref="I285:J285"/>
    <mergeCell ref="G280:J280"/>
    <mergeCell ref="G281:K281"/>
    <mergeCell ref="A282:K282"/>
    <mergeCell ref="A283:E283"/>
    <mergeCell ref="G283:H283"/>
    <mergeCell ref="I283:J283"/>
    <mergeCell ref="G307:J307"/>
    <mergeCell ref="G308:K308"/>
    <mergeCell ref="A309:K309"/>
    <mergeCell ref="A310:C311"/>
    <mergeCell ref="D310:D311"/>
    <mergeCell ref="E310:F310"/>
    <mergeCell ref="G310:J310"/>
    <mergeCell ref="K310:K311"/>
    <mergeCell ref="G311:H311"/>
    <mergeCell ref="I311:J311"/>
    <mergeCell ref="B305:C305"/>
    <mergeCell ref="D305:E305"/>
    <mergeCell ref="G305:H305"/>
    <mergeCell ref="I305:J305"/>
    <mergeCell ref="G306:J306"/>
    <mergeCell ref="A303:C303"/>
    <mergeCell ref="D303:E303"/>
    <mergeCell ref="G303:H303"/>
    <mergeCell ref="I303:J303"/>
    <mergeCell ref="B304:C304"/>
    <mergeCell ref="D304:E304"/>
    <mergeCell ref="G304:H304"/>
    <mergeCell ref="I304:J304"/>
    <mergeCell ref="B301:C301"/>
    <mergeCell ref="D301:E301"/>
    <mergeCell ref="G301:H301"/>
    <mergeCell ref="I301:J301"/>
    <mergeCell ref="G302:J302"/>
    <mergeCell ref="G298:K298"/>
    <mergeCell ref="A299:K299"/>
    <mergeCell ref="A300:C300"/>
    <mergeCell ref="D300:E300"/>
    <mergeCell ref="G300:H300"/>
    <mergeCell ref="I300:J300"/>
    <mergeCell ref="B327:C327"/>
    <mergeCell ref="D327:E327"/>
    <mergeCell ref="G327:H327"/>
    <mergeCell ref="I327:J327"/>
    <mergeCell ref="B328:C328"/>
    <mergeCell ref="D328:E328"/>
    <mergeCell ref="G328:H328"/>
    <mergeCell ref="I328:J328"/>
    <mergeCell ref="A325:K325"/>
    <mergeCell ref="A326:C326"/>
    <mergeCell ref="D326:E326"/>
    <mergeCell ref="G326:H326"/>
    <mergeCell ref="I326:J326"/>
    <mergeCell ref="G320:J320"/>
    <mergeCell ref="G321:J321"/>
    <mergeCell ref="G322:J322"/>
    <mergeCell ref="G323:J323"/>
    <mergeCell ref="G324:K324"/>
    <mergeCell ref="B317:E317"/>
    <mergeCell ref="G317:H317"/>
    <mergeCell ref="I317:J317"/>
    <mergeCell ref="G318:J318"/>
    <mergeCell ref="G319:J319"/>
    <mergeCell ref="B315:E315"/>
    <mergeCell ref="G315:H315"/>
    <mergeCell ref="I315:J315"/>
    <mergeCell ref="B316:E316"/>
    <mergeCell ref="G316:H316"/>
    <mergeCell ref="I316:J316"/>
    <mergeCell ref="B312:C312"/>
    <mergeCell ref="G312:H312"/>
    <mergeCell ref="I312:J312"/>
    <mergeCell ref="G313:J313"/>
    <mergeCell ref="A314:E314"/>
    <mergeCell ref="G314:H314"/>
    <mergeCell ref="I314:J314"/>
    <mergeCell ref="G340:J340"/>
    <mergeCell ref="A341:C341"/>
    <mergeCell ref="D341:E341"/>
    <mergeCell ref="G341:H341"/>
    <mergeCell ref="I341:J341"/>
    <mergeCell ref="B338:C338"/>
    <mergeCell ref="D338:E338"/>
    <mergeCell ref="G338:H338"/>
    <mergeCell ref="I338:J338"/>
    <mergeCell ref="B339:C339"/>
    <mergeCell ref="D339:E339"/>
    <mergeCell ref="G339:H339"/>
    <mergeCell ref="I339:J339"/>
    <mergeCell ref="G333:J333"/>
    <mergeCell ref="G334:J334"/>
    <mergeCell ref="G335:K335"/>
    <mergeCell ref="A336:K336"/>
    <mergeCell ref="A337:C337"/>
    <mergeCell ref="D337:E337"/>
    <mergeCell ref="G337:H337"/>
    <mergeCell ref="I337:J337"/>
    <mergeCell ref="B331:C331"/>
    <mergeCell ref="D331:E331"/>
    <mergeCell ref="G331:H331"/>
    <mergeCell ref="I331:J331"/>
    <mergeCell ref="B332:C332"/>
    <mergeCell ref="D332:E332"/>
    <mergeCell ref="G332:H332"/>
    <mergeCell ref="I332:J332"/>
    <mergeCell ref="G329:J329"/>
    <mergeCell ref="A330:C330"/>
    <mergeCell ref="D330:E330"/>
    <mergeCell ref="G330:H330"/>
    <mergeCell ref="I330:J330"/>
    <mergeCell ref="G354:J354"/>
    <mergeCell ref="G355:K355"/>
    <mergeCell ref="A356:K356"/>
    <mergeCell ref="A357:C357"/>
    <mergeCell ref="D357:E357"/>
    <mergeCell ref="G357:H357"/>
    <mergeCell ref="I357:J357"/>
    <mergeCell ref="B352:C352"/>
    <mergeCell ref="D352:E352"/>
    <mergeCell ref="G352:H352"/>
    <mergeCell ref="I352:J352"/>
    <mergeCell ref="G353:J353"/>
    <mergeCell ref="G350:J350"/>
    <mergeCell ref="A351:C351"/>
    <mergeCell ref="D351:E351"/>
    <mergeCell ref="G351:H351"/>
    <mergeCell ref="I351:J351"/>
    <mergeCell ref="B348:C348"/>
    <mergeCell ref="D348:E348"/>
    <mergeCell ref="G348:H348"/>
    <mergeCell ref="I348:J348"/>
    <mergeCell ref="B349:C349"/>
    <mergeCell ref="D349:E349"/>
    <mergeCell ref="G349:H349"/>
    <mergeCell ref="I349:J349"/>
    <mergeCell ref="G344:J344"/>
    <mergeCell ref="G345:K345"/>
    <mergeCell ref="A346:K346"/>
    <mergeCell ref="A347:C347"/>
    <mergeCell ref="D347:E347"/>
    <mergeCell ref="G347:H347"/>
    <mergeCell ref="I347:J347"/>
    <mergeCell ref="B342:C342"/>
    <mergeCell ref="D342:E342"/>
    <mergeCell ref="G342:H342"/>
    <mergeCell ref="I342:J342"/>
    <mergeCell ref="G343:J343"/>
    <mergeCell ref="G366:J366"/>
    <mergeCell ref="G367:J367"/>
    <mergeCell ref="G368:K368"/>
    <mergeCell ref="A369:K369"/>
    <mergeCell ref="A370:C370"/>
    <mergeCell ref="D370:E370"/>
    <mergeCell ref="G370:H370"/>
    <mergeCell ref="I370:J370"/>
    <mergeCell ref="B364:C364"/>
    <mergeCell ref="D364:E364"/>
    <mergeCell ref="G364:H364"/>
    <mergeCell ref="I364:J364"/>
    <mergeCell ref="B365:C365"/>
    <mergeCell ref="D365:E365"/>
    <mergeCell ref="G365:H365"/>
    <mergeCell ref="I365:J365"/>
    <mergeCell ref="G362:J362"/>
    <mergeCell ref="A363:C363"/>
    <mergeCell ref="D363:E363"/>
    <mergeCell ref="G363:H363"/>
    <mergeCell ref="I363:J363"/>
    <mergeCell ref="B360:C360"/>
    <mergeCell ref="D360:E360"/>
    <mergeCell ref="G360:H360"/>
    <mergeCell ref="I360:J360"/>
    <mergeCell ref="B361:C361"/>
    <mergeCell ref="D361:E361"/>
    <mergeCell ref="G361:H361"/>
    <mergeCell ref="I361:J361"/>
    <mergeCell ref="B358:C358"/>
    <mergeCell ref="D358:E358"/>
    <mergeCell ref="G358:H358"/>
    <mergeCell ref="I358:J358"/>
    <mergeCell ref="B359:C359"/>
    <mergeCell ref="D359:E359"/>
    <mergeCell ref="G359:H359"/>
    <mergeCell ref="I359:J359"/>
    <mergeCell ref="G382:J382"/>
    <mergeCell ref="G383:J383"/>
    <mergeCell ref="G384:K384"/>
    <mergeCell ref="A385:K385"/>
    <mergeCell ref="A386:C386"/>
    <mergeCell ref="D386:E386"/>
    <mergeCell ref="G386:H386"/>
    <mergeCell ref="I386:J386"/>
    <mergeCell ref="B380:C380"/>
    <mergeCell ref="D380:E380"/>
    <mergeCell ref="G380:H380"/>
    <mergeCell ref="I380:J380"/>
    <mergeCell ref="B381:C381"/>
    <mergeCell ref="D381:E381"/>
    <mergeCell ref="G381:H381"/>
    <mergeCell ref="I381:J381"/>
    <mergeCell ref="G375:J375"/>
    <mergeCell ref="G376:J376"/>
    <mergeCell ref="G377:K377"/>
    <mergeCell ref="A378:K378"/>
    <mergeCell ref="A379:C379"/>
    <mergeCell ref="D379:E379"/>
    <mergeCell ref="G379:H379"/>
    <mergeCell ref="I379:J379"/>
    <mergeCell ref="B373:C373"/>
    <mergeCell ref="D373:E373"/>
    <mergeCell ref="G373:H373"/>
    <mergeCell ref="I373:J373"/>
    <mergeCell ref="B374:C374"/>
    <mergeCell ref="D374:E374"/>
    <mergeCell ref="G374:H374"/>
    <mergeCell ref="I374:J374"/>
    <mergeCell ref="B371:C371"/>
    <mergeCell ref="D371:E371"/>
    <mergeCell ref="G371:H371"/>
    <mergeCell ref="I371:J371"/>
    <mergeCell ref="B372:C372"/>
    <mergeCell ref="D372:E372"/>
    <mergeCell ref="G372:H372"/>
    <mergeCell ref="I372:J372"/>
    <mergeCell ref="B400:C400"/>
    <mergeCell ref="D400:E400"/>
    <mergeCell ref="G400:H400"/>
    <mergeCell ref="I400:J400"/>
    <mergeCell ref="B401:C401"/>
    <mergeCell ref="D401:E401"/>
    <mergeCell ref="G401:H401"/>
    <mergeCell ref="I401:J401"/>
    <mergeCell ref="G396:J396"/>
    <mergeCell ref="G397:K397"/>
    <mergeCell ref="A398:K398"/>
    <mergeCell ref="A399:C399"/>
    <mergeCell ref="D399:E399"/>
    <mergeCell ref="G399:H399"/>
    <mergeCell ref="I399:J399"/>
    <mergeCell ref="B394:C394"/>
    <mergeCell ref="D394:E394"/>
    <mergeCell ref="G394:H394"/>
    <mergeCell ref="I394:J394"/>
    <mergeCell ref="G395:J395"/>
    <mergeCell ref="G389:J389"/>
    <mergeCell ref="G390:J390"/>
    <mergeCell ref="G391:K391"/>
    <mergeCell ref="A392:K392"/>
    <mergeCell ref="A393:C393"/>
    <mergeCell ref="D393:E393"/>
    <mergeCell ref="G393:H393"/>
    <mergeCell ref="I393:J393"/>
    <mergeCell ref="B387:C387"/>
    <mergeCell ref="D387:E387"/>
    <mergeCell ref="G387:H387"/>
    <mergeCell ref="I387:J387"/>
    <mergeCell ref="B388:C388"/>
    <mergeCell ref="D388:E388"/>
    <mergeCell ref="G388:H388"/>
    <mergeCell ref="I388:J388"/>
    <mergeCell ref="A420:E420"/>
    <mergeCell ref="G420:H420"/>
    <mergeCell ref="I420:J420"/>
    <mergeCell ref="B421:E421"/>
    <mergeCell ref="G421:H421"/>
    <mergeCell ref="I421:J421"/>
    <mergeCell ref="G415:J415"/>
    <mergeCell ref="G416:J416"/>
    <mergeCell ref="G417:J417"/>
    <mergeCell ref="G418:J418"/>
    <mergeCell ref="G419:J419"/>
    <mergeCell ref="G412:J412"/>
    <mergeCell ref="A413:E413"/>
    <mergeCell ref="G413:H413"/>
    <mergeCell ref="I413:J413"/>
    <mergeCell ref="B414:E414"/>
    <mergeCell ref="G414:H414"/>
    <mergeCell ref="I414:J414"/>
    <mergeCell ref="B410:C410"/>
    <mergeCell ref="G410:H410"/>
    <mergeCell ref="I410:J410"/>
    <mergeCell ref="B411:C411"/>
    <mergeCell ref="G411:H411"/>
    <mergeCell ref="I411:J411"/>
    <mergeCell ref="B408:C408"/>
    <mergeCell ref="G408:H408"/>
    <mergeCell ref="I408:J408"/>
    <mergeCell ref="B409:C409"/>
    <mergeCell ref="G409:H409"/>
    <mergeCell ref="I409:J409"/>
    <mergeCell ref="G402:J402"/>
    <mergeCell ref="G403:J403"/>
    <mergeCell ref="G404:K404"/>
    <mergeCell ref="A405:K405"/>
    <mergeCell ref="A406:C407"/>
    <mergeCell ref="D406:D407"/>
    <mergeCell ref="E406:F406"/>
    <mergeCell ref="G406:J406"/>
    <mergeCell ref="K406:K407"/>
    <mergeCell ref="G407:H407"/>
    <mergeCell ref="I407:J407"/>
    <mergeCell ref="B435:C435"/>
    <mergeCell ref="D435:E435"/>
    <mergeCell ref="G435:H435"/>
    <mergeCell ref="I435:J435"/>
    <mergeCell ref="B436:C436"/>
    <mergeCell ref="D436:E436"/>
    <mergeCell ref="G436:H436"/>
    <mergeCell ref="I436:J436"/>
    <mergeCell ref="G432:K432"/>
    <mergeCell ref="A433:K433"/>
    <mergeCell ref="A434:C434"/>
    <mergeCell ref="D434:E434"/>
    <mergeCell ref="G434:H434"/>
    <mergeCell ref="I434:J434"/>
    <mergeCell ref="I426:J426"/>
    <mergeCell ref="K426:K427"/>
    <mergeCell ref="G429:J429"/>
    <mergeCell ref="G430:J430"/>
    <mergeCell ref="G431:J431"/>
    <mergeCell ref="A426:B427"/>
    <mergeCell ref="C426:C427"/>
    <mergeCell ref="D426:D427"/>
    <mergeCell ref="E426:F426"/>
    <mergeCell ref="G426:H426"/>
    <mergeCell ref="B424:C424"/>
    <mergeCell ref="E424:F424"/>
    <mergeCell ref="G424:H424"/>
    <mergeCell ref="I424:J424"/>
    <mergeCell ref="G425:J425"/>
    <mergeCell ref="G422:J422"/>
    <mergeCell ref="A423:C423"/>
    <mergeCell ref="E423:F423"/>
    <mergeCell ref="G423:H423"/>
    <mergeCell ref="I423:J423"/>
    <mergeCell ref="G445:J445"/>
    <mergeCell ref="G446:K446"/>
    <mergeCell ref="A447:K447"/>
    <mergeCell ref="A448:C448"/>
    <mergeCell ref="D448:E448"/>
    <mergeCell ref="G448:H448"/>
    <mergeCell ref="I448:J448"/>
    <mergeCell ref="B443:C443"/>
    <mergeCell ref="D443:E443"/>
    <mergeCell ref="G443:H443"/>
    <mergeCell ref="I443:J443"/>
    <mergeCell ref="G444:J444"/>
    <mergeCell ref="G441:J441"/>
    <mergeCell ref="A442:C442"/>
    <mergeCell ref="D442:E442"/>
    <mergeCell ref="G442:H442"/>
    <mergeCell ref="I442:J442"/>
    <mergeCell ref="B439:C439"/>
    <mergeCell ref="D439:E439"/>
    <mergeCell ref="G439:H439"/>
    <mergeCell ref="I439:J439"/>
    <mergeCell ref="B440:C440"/>
    <mergeCell ref="D440:E440"/>
    <mergeCell ref="G440:H440"/>
    <mergeCell ref="I440:J440"/>
    <mergeCell ref="B437:C437"/>
    <mergeCell ref="D437:E437"/>
    <mergeCell ref="G437:H437"/>
    <mergeCell ref="I437:J437"/>
    <mergeCell ref="B438:C438"/>
    <mergeCell ref="D438:E438"/>
    <mergeCell ref="G438:H438"/>
    <mergeCell ref="I438:J438"/>
    <mergeCell ref="G459:J459"/>
    <mergeCell ref="G460:K460"/>
    <mergeCell ref="A461:K461"/>
    <mergeCell ref="A462:C462"/>
    <mergeCell ref="D462:E462"/>
    <mergeCell ref="G462:H462"/>
    <mergeCell ref="I462:J462"/>
    <mergeCell ref="B457:C457"/>
    <mergeCell ref="D457:E457"/>
    <mergeCell ref="G457:H457"/>
    <mergeCell ref="I457:J457"/>
    <mergeCell ref="G458:J458"/>
    <mergeCell ref="G455:J455"/>
    <mergeCell ref="A456:C456"/>
    <mergeCell ref="D456:E456"/>
    <mergeCell ref="G456:H456"/>
    <mergeCell ref="I456:J456"/>
    <mergeCell ref="B453:C453"/>
    <mergeCell ref="D453:E453"/>
    <mergeCell ref="G453:H453"/>
    <mergeCell ref="I453:J453"/>
    <mergeCell ref="B454:C454"/>
    <mergeCell ref="D454:E454"/>
    <mergeCell ref="G454:H454"/>
    <mergeCell ref="I454:J454"/>
    <mergeCell ref="G451:J451"/>
    <mergeCell ref="A452:C452"/>
    <mergeCell ref="D452:E452"/>
    <mergeCell ref="G452:H452"/>
    <mergeCell ref="I452:J452"/>
    <mergeCell ref="B449:C449"/>
    <mergeCell ref="D449:E449"/>
    <mergeCell ref="G449:H449"/>
    <mergeCell ref="I449:J449"/>
    <mergeCell ref="B450:C450"/>
    <mergeCell ref="D450:E450"/>
    <mergeCell ref="G450:H450"/>
    <mergeCell ref="I450:J450"/>
    <mergeCell ref="B473:C473"/>
    <mergeCell ref="D473:E473"/>
    <mergeCell ref="G473:H473"/>
    <mergeCell ref="I473:J473"/>
    <mergeCell ref="B474:C474"/>
    <mergeCell ref="D474:E474"/>
    <mergeCell ref="G474:H474"/>
    <mergeCell ref="I474:J474"/>
    <mergeCell ref="G469:J469"/>
    <mergeCell ref="G470:K470"/>
    <mergeCell ref="A471:K471"/>
    <mergeCell ref="A472:C472"/>
    <mergeCell ref="D472:E472"/>
    <mergeCell ref="G472:H472"/>
    <mergeCell ref="I472:J472"/>
    <mergeCell ref="B467:C467"/>
    <mergeCell ref="D467:E467"/>
    <mergeCell ref="G467:H467"/>
    <mergeCell ref="I467:J467"/>
    <mergeCell ref="G468:J468"/>
    <mergeCell ref="A465:C465"/>
    <mergeCell ref="D465:E465"/>
    <mergeCell ref="G465:H465"/>
    <mergeCell ref="I465:J465"/>
    <mergeCell ref="B466:C466"/>
    <mergeCell ref="D466:E466"/>
    <mergeCell ref="G466:H466"/>
    <mergeCell ref="I466:J466"/>
    <mergeCell ref="B463:C463"/>
    <mergeCell ref="D463:E463"/>
    <mergeCell ref="G463:H463"/>
    <mergeCell ref="I463:J463"/>
    <mergeCell ref="G464:J464"/>
    <mergeCell ref="B485:C485"/>
    <mergeCell ref="D485:E485"/>
    <mergeCell ref="G485:H485"/>
    <mergeCell ref="I485:J485"/>
    <mergeCell ref="G486:J486"/>
    <mergeCell ref="A483:C483"/>
    <mergeCell ref="D483:E483"/>
    <mergeCell ref="G483:H483"/>
    <mergeCell ref="I483:J483"/>
    <mergeCell ref="B484:C484"/>
    <mergeCell ref="D484:E484"/>
    <mergeCell ref="G484:H484"/>
    <mergeCell ref="I484:J484"/>
    <mergeCell ref="B481:C481"/>
    <mergeCell ref="D481:E481"/>
    <mergeCell ref="G481:H481"/>
    <mergeCell ref="I481:J481"/>
    <mergeCell ref="G482:J482"/>
    <mergeCell ref="B479:C479"/>
    <mergeCell ref="D479:E479"/>
    <mergeCell ref="G479:H479"/>
    <mergeCell ref="I479:J479"/>
    <mergeCell ref="B480:C480"/>
    <mergeCell ref="D480:E480"/>
    <mergeCell ref="G480:H480"/>
    <mergeCell ref="I480:J480"/>
    <mergeCell ref="G477:J477"/>
    <mergeCell ref="A478:C478"/>
    <mergeCell ref="D478:E478"/>
    <mergeCell ref="G478:H478"/>
    <mergeCell ref="I478:J478"/>
    <mergeCell ref="B475:C475"/>
    <mergeCell ref="D475:E475"/>
    <mergeCell ref="G475:H475"/>
    <mergeCell ref="I475:J475"/>
    <mergeCell ref="B476:C476"/>
    <mergeCell ref="D476:E476"/>
    <mergeCell ref="G476:H476"/>
    <mergeCell ref="I476:J476"/>
    <mergeCell ref="B497:C497"/>
    <mergeCell ref="D497:E497"/>
    <mergeCell ref="G497:H497"/>
    <mergeCell ref="I497:J497"/>
    <mergeCell ref="B498:C498"/>
    <mergeCell ref="D498:E498"/>
    <mergeCell ref="G498:H498"/>
    <mergeCell ref="I498:J498"/>
    <mergeCell ref="B495:C495"/>
    <mergeCell ref="D495:E495"/>
    <mergeCell ref="G495:H495"/>
    <mergeCell ref="I495:J495"/>
    <mergeCell ref="B496:C496"/>
    <mergeCell ref="D496:E496"/>
    <mergeCell ref="G496:H496"/>
    <mergeCell ref="I496:J496"/>
    <mergeCell ref="G491:J491"/>
    <mergeCell ref="G492:K492"/>
    <mergeCell ref="A493:K493"/>
    <mergeCell ref="A494:C494"/>
    <mergeCell ref="D494:E494"/>
    <mergeCell ref="G494:H494"/>
    <mergeCell ref="I494:J494"/>
    <mergeCell ref="B489:C489"/>
    <mergeCell ref="D489:E489"/>
    <mergeCell ref="G489:H489"/>
    <mergeCell ref="I489:J489"/>
    <mergeCell ref="G490:J490"/>
    <mergeCell ref="A487:C487"/>
    <mergeCell ref="D487:E487"/>
    <mergeCell ref="G487:H487"/>
    <mergeCell ref="I487:J487"/>
    <mergeCell ref="B488:C488"/>
    <mergeCell ref="D488:E488"/>
    <mergeCell ref="G488:H488"/>
    <mergeCell ref="I488:J488"/>
    <mergeCell ref="B509:C509"/>
    <mergeCell ref="D509:E509"/>
    <mergeCell ref="G509:H509"/>
    <mergeCell ref="I509:J509"/>
    <mergeCell ref="G510:J510"/>
    <mergeCell ref="A507:C507"/>
    <mergeCell ref="D507:E507"/>
    <mergeCell ref="G507:H507"/>
    <mergeCell ref="I507:J507"/>
    <mergeCell ref="B508:C508"/>
    <mergeCell ref="D508:E508"/>
    <mergeCell ref="G508:H508"/>
    <mergeCell ref="I508:J508"/>
    <mergeCell ref="B505:C505"/>
    <mergeCell ref="D505:E505"/>
    <mergeCell ref="G505:H505"/>
    <mergeCell ref="I505:J505"/>
    <mergeCell ref="G506:J506"/>
    <mergeCell ref="B503:C503"/>
    <mergeCell ref="D503:E503"/>
    <mergeCell ref="G503:H503"/>
    <mergeCell ref="I503:J503"/>
    <mergeCell ref="B504:C504"/>
    <mergeCell ref="D504:E504"/>
    <mergeCell ref="G504:H504"/>
    <mergeCell ref="I504:J504"/>
    <mergeCell ref="G501:J501"/>
    <mergeCell ref="A502:C502"/>
    <mergeCell ref="D502:E502"/>
    <mergeCell ref="G502:H502"/>
    <mergeCell ref="I502:J502"/>
    <mergeCell ref="B499:C499"/>
    <mergeCell ref="D499:E499"/>
    <mergeCell ref="G499:H499"/>
    <mergeCell ref="I499:J499"/>
    <mergeCell ref="B500:C500"/>
    <mergeCell ref="D500:E500"/>
    <mergeCell ref="G500:H500"/>
    <mergeCell ref="I500:J500"/>
    <mergeCell ref="B521:C521"/>
    <mergeCell ref="D521:E521"/>
    <mergeCell ref="G521:H521"/>
    <mergeCell ref="I521:J521"/>
    <mergeCell ref="G522:J522"/>
    <mergeCell ref="A519:C519"/>
    <mergeCell ref="D519:E519"/>
    <mergeCell ref="G519:H519"/>
    <mergeCell ref="I519:J519"/>
    <mergeCell ref="B520:C520"/>
    <mergeCell ref="D520:E520"/>
    <mergeCell ref="G520:H520"/>
    <mergeCell ref="I520:J520"/>
    <mergeCell ref="B517:C517"/>
    <mergeCell ref="D517:E517"/>
    <mergeCell ref="G517:H517"/>
    <mergeCell ref="I517:J517"/>
    <mergeCell ref="G518:J518"/>
    <mergeCell ref="B515:C515"/>
    <mergeCell ref="D515:E515"/>
    <mergeCell ref="G515:H515"/>
    <mergeCell ref="I515:J515"/>
    <mergeCell ref="B516:C516"/>
    <mergeCell ref="D516:E516"/>
    <mergeCell ref="G516:H516"/>
    <mergeCell ref="I516:J516"/>
    <mergeCell ref="G511:J511"/>
    <mergeCell ref="G512:K512"/>
    <mergeCell ref="A513:K513"/>
    <mergeCell ref="A514:C514"/>
    <mergeCell ref="D514:E514"/>
    <mergeCell ref="G514:H514"/>
    <mergeCell ref="I514:J514"/>
    <mergeCell ref="B535:C535"/>
    <mergeCell ref="D535:E535"/>
    <mergeCell ref="G535:H535"/>
    <mergeCell ref="I535:J535"/>
    <mergeCell ref="G536:J536"/>
    <mergeCell ref="G533:J533"/>
    <mergeCell ref="A534:C534"/>
    <mergeCell ref="D534:E534"/>
    <mergeCell ref="G534:H534"/>
    <mergeCell ref="I534:J534"/>
    <mergeCell ref="B531:C531"/>
    <mergeCell ref="D531:E531"/>
    <mergeCell ref="G531:H531"/>
    <mergeCell ref="I531:J531"/>
    <mergeCell ref="B532:C532"/>
    <mergeCell ref="D532:E532"/>
    <mergeCell ref="G532:H532"/>
    <mergeCell ref="I532:J532"/>
    <mergeCell ref="G529:J529"/>
    <mergeCell ref="A530:C530"/>
    <mergeCell ref="D530:E530"/>
    <mergeCell ref="G530:H530"/>
    <mergeCell ref="I530:J530"/>
    <mergeCell ref="B527:C527"/>
    <mergeCell ref="D527:E527"/>
    <mergeCell ref="G527:H527"/>
    <mergeCell ref="I527:J527"/>
    <mergeCell ref="B528:C528"/>
    <mergeCell ref="D528:E528"/>
    <mergeCell ref="G528:H528"/>
    <mergeCell ref="I528:J528"/>
    <mergeCell ref="G523:J523"/>
    <mergeCell ref="G524:K524"/>
    <mergeCell ref="A525:K525"/>
    <mergeCell ref="A526:C526"/>
    <mergeCell ref="D526:E526"/>
    <mergeCell ref="G526:H526"/>
    <mergeCell ref="I526:J526"/>
    <mergeCell ref="I549:J549"/>
    <mergeCell ref="K549:K550"/>
    <mergeCell ref="G552:J552"/>
    <mergeCell ref="G553:J553"/>
    <mergeCell ref="G554:J554"/>
    <mergeCell ref="A549:B550"/>
    <mergeCell ref="C549:C550"/>
    <mergeCell ref="D549:D550"/>
    <mergeCell ref="E549:F549"/>
    <mergeCell ref="G549:H549"/>
    <mergeCell ref="B547:C547"/>
    <mergeCell ref="E547:F547"/>
    <mergeCell ref="G547:H547"/>
    <mergeCell ref="I547:J547"/>
    <mergeCell ref="G548:J548"/>
    <mergeCell ref="G545:J545"/>
    <mergeCell ref="A546:C546"/>
    <mergeCell ref="E546:F546"/>
    <mergeCell ref="G546:H546"/>
    <mergeCell ref="I546:J546"/>
    <mergeCell ref="B543:E543"/>
    <mergeCell ref="G543:H543"/>
    <mergeCell ref="I543:J543"/>
    <mergeCell ref="B544:E544"/>
    <mergeCell ref="G544:H544"/>
    <mergeCell ref="I544:J544"/>
    <mergeCell ref="B541:E541"/>
    <mergeCell ref="G541:H541"/>
    <mergeCell ref="I541:J541"/>
    <mergeCell ref="B542:E542"/>
    <mergeCell ref="G542:H542"/>
    <mergeCell ref="I542:J542"/>
    <mergeCell ref="G537:J537"/>
    <mergeCell ref="G538:K538"/>
    <mergeCell ref="A539:K539"/>
    <mergeCell ref="A540:E540"/>
    <mergeCell ref="G540:H540"/>
    <mergeCell ref="I540:J540"/>
    <mergeCell ref="G564:J564"/>
    <mergeCell ref="G565:K565"/>
    <mergeCell ref="A566:K566"/>
    <mergeCell ref="A567:C568"/>
    <mergeCell ref="D567:D568"/>
    <mergeCell ref="E567:F567"/>
    <mergeCell ref="G567:J567"/>
    <mergeCell ref="K567:K568"/>
    <mergeCell ref="G568:H568"/>
    <mergeCell ref="I568:J568"/>
    <mergeCell ref="B562:C562"/>
    <mergeCell ref="D562:E562"/>
    <mergeCell ref="G562:H562"/>
    <mergeCell ref="I562:J562"/>
    <mergeCell ref="G563:J563"/>
    <mergeCell ref="A560:C560"/>
    <mergeCell ref="D560:E560"/>
    <mergeCell ref="G560:H560"/>
    <mergeCell ref="I560:J560"/>
    <mergeCell ref="B561:C561"/>
    <mergeCell ref="D561:E561"/>
    <mergeCell ref="G561:H561"/>
    <mergeCell ref="I561:J561"/>
    <mergeCell ref="B558:C558"/>
    <mergeCell ref="D558:E558"/>
    <mergeCell ref="G558:H558"/>
    <mergeCell ref="I558:J558"/>
    <mergeCell ref="G559:J559"/>
    <mergeCell ref="G555:K555"/>
    <mergeCell ref="A556:K556"/>
    <mergeCell ref="A557:C557"/>
    <mergeCell ref="D557:E557"/>
    <mergeCell ref="G557:H557"/>
    <mergeCell ref="I557:J557"/>
    <mergeCell ref="B584:C584"/>
    <mergeCell ref="D584:E584"/>
    <mergeCell ref="G584:H584"/>
    <mergeCell ref="I584:J584"/>
    <mergeCell ref="B585:C585"/>
    <mergeCell ref="D585:E585"/>
    <mergeCell ref="G585:H585"/>
    <mergeCell ref="I585:J585"/>
    <mergeCell ref="A582:K582"/>
    <mergeCell ref="A583:C583"/>
    <mergeCell ref="D583:E583"/>
    <mergeCell ref="G583:H583"/>
    <mergeCell ref="I583:J583"/>
    <mergeCell ref="G577:J577"/>
    <mergeCell ref="G578:J578"/>
    <mergeCell ref="G579:J579"/>
    <mergeCell ref="G580:J580"/>
    <mergeCell ref="G581:K581"/>
    <mergeCell ref="B574:E574"/>
    <mergeCell ref="G574:H574"/>
    <mergeCell ref="I574:J574"/>
    <mergeCell ref="G575:J575"/>
    <mergeCell ref="G576:J576"/>
    <mergeCell ref="B572:E572"/>
    <mergeCell ref="G572:H572"/>
    <mergeCell ref="I572:J572"/>
    <mergeCell ref="B573:E573"/>
    <mergeCell ref="G573:H573"/>
    <mergeCell ref="I573:J573"/>
    <mergeCell ref="B569:C569"/>
    <mergeCell ref="G569:H569"/>
    <mergeCell ref="I569:J569"/>
    <mergeCell ref="G570:J570"/>
    <mergeCell ref="A571:E571"/>
    <mergeCell ref="G571:H571"/>
    <mergeCell ref="I571:J571"/>
    <mergeCell ref="G597:J597"/>
    <mergeCell ref="A598:C598"/>
    <mergeCell ref="D598:E598"/>
    <mergeCell ref="G598:H598"/>
    <mergeCell ref="I598:J598"/>
    <mergeCell ref="B595:C595"/>
    <mergeCell ref="D595:E595"/>
    <mergeCell ref="G595:H595"/>
    <mergeCell ref="I595:J595"/>
    <mergeCell ref="B596:C596"/>
    <mergeCell ref="D596:E596"/>
    <mergeCell ref="G596:H596"/>
    <mergeCell ref="I596:J596"/>
    <mergeCell ref="G590:J590"/>
    <mergeCell ref="G591:J591"/>
    <mergeCell ref="G592:K592"/>
    <mergeCell ref="A593:K593"/>
    <mergeCell ref="A594:C594"/>
    <mergeCell ref="D594:E594"/>
    <mergeCell ref="G594:H594"/>
    <mergeCell ref="I594:J594"/>
    <mergeCell ref="B588:C588"/>
    <mergeCell ref="D588:E588"/>
    <mergeCell ref="G588:H588"/>
    <mergeCell ref="I588:J588"/>
    <mergeCell ref="B589:C589"/>
    <mergeCell ref="D589:E589"/>
    <mergeCell ref="G589:H589"/>
    <mergeCell ref="I589:J589"/>
    <mergeCell ref="G586:J586"/>
    <mergeCell ref="A587:C587"/>
    <mergeCell ref="D587:E587"/>
    <mergeCell ref="G587:H587"/>
    <mergeCell ref="I587:J587"/>
    <mergeCell ref="G611:J611"/>
    <mergeCell ref="G612:K612"/>
    <mergeCell ref="A613:K613"/>
    <mergeCell ref="A614:C614"/>
    <mergeCell ref="D614:E614"/>
    <mergeCell ref="G614:H614"/>
    <mergeCell ref="I614:J614"/>
    <mergeCell ref="B609:C609"/>
    <mergeCell ref="D609:E609"/>
    <mergeCell ref="G609:H609"/>
    <mergeCell ref="I609:J609"/>
    <mergeCell ref="G610:J610"/>
    <mergeCell ref="G607:J607"/>
    <mergeCell ref="A608:C608"/>
    <mergeCell ref="D608:E608"/>
    <mergeCell ref="G608:H608"/>
    <mergeCell ref="I608:J608"/>
    <mergeCell ref="B605:C605"/>
    <mergeCell ref="D605:E605"/>
    <mergeCell ref="G605:H605"/>
    <mergeCell ref="I605:J605"/>
    <mergeCell ref="B606:C606"/>
    <mergeCell ref="D606:E606"/>
    <mergeCell ref="G606:H606"/>
    <mergeCell ref="I606:J606"/>
    <mergeCell ref="G601:J601"/>
    <mergeCell ref="G602:K602"/>
    <mergeCell ref="A603:K603"/>
    <mergeCell ref="A604:C604"/>
    <mergeCell ref="D604:E604"/>
    <mergeCell ref="G604:H604"/>
    <mergeCell ref="I604:J604"/>
    <mergeCell ref="B599:C599"/>
    <mergeCell ref="D599:E599"/>
    <mergeCell ref="G599:H599"/>
    <mergeCell ref="I599:J599"/>
    <mergeCell ref="G600:J600"/>
    <mergeCell ref="G623:J623"/>
    <mergeCell ref="G624:J624"/>
    <mergeCell ref="G625:K625"/>
    <mergeCell ref="A626:K626"/>
    <mergeCell ref="A627:C627"/>
    <mergeCell ref="D627:E627"/>
    <mergeCell ref="G627:H627"/>
    <mergeCell ref="I627:J627"/>
    <mergeCell ref="B621:C621"/>
    <mergeCell ref="D621:E621"/>
    <mergeCell ref="G621:H621"/>
    <mergeCell ref="I621:J621"/>
    <mergeCell ref="B622:C622"/>
    <mergeCell ref="D622:E622"/>
    <mergeCell ref="G622:H622"/>
    <mergeCell ref="I622:J622"/>
    <mergeCell ref="G619:J619"/>
    <mergeCell ref="A620:C620"/>
    <mergeCell ref="D620:E620"/>
    <mergeCell ref="G620:H620"/>
    <mergeCell ref="I620:J620"/>
    <mergeCell ref="B617:C617"/>
    <mergeCell ref="D617:E617"/>
    <mergeCell ref="G617:H617"/>
    <mergeCell ref="I617:J617"/>
    <mergeCell ref="B618:C618"/>
    <mergeCell ref="D618:E618"/>
    <mergeCell ref="G618:H618"/>
    <mergeCell ref="I618:J618"/>
    <mergeCell ref="B615:C615"/>
    <mergeCell ref="D615:E615"/>
    <mergeCell ref="G615:H615"/>
    <mergeCell ref="I615:J615"/>
    <mergeCell ref="B616:C616"/>
    <mergeCell ref="D616:E616"/>
    <mergeCell ref="G616:H616"/>
    <mergeCell ref="I616:J616"/>
    <mergeCell ref="G639:J639"/>
    <mergeCell ref="G640:J640"/>
    <mergeCell ref="G641:K641"/>
    <mergeCell ref="A642:K642"/>
    <mergeCell ref="A643:C643"/>
    <mergeCell ref="D643:E643"/>
    <mergeCell ref="G643:H643"/>
    <mergeCell ref="I643:J643"/>
    <mergeCell ref="B637:C637"/>
    <mergeCell ref="D637:E637"/>
    <mergeCell ref="G637:H637"/>
    <mergeCell ref="I637:J637"/>
    <mergeCell ref="B638:C638"/>
    <mergeCell ref="D638:E638"/>
    <mergeCell ref="G638:H638"/>
    <mergeCell ref="I638:J638"/>
    <mergeCell ref="G632:J632"/>
    <mergeCell ref="G633:J633"/>
    <mergeCell ref="G634:K634"/>
    <mergeCell ref="A635:K635"/>
    <mergeCell ref="A636:C636"/>
    <mergeCell ref="D636:E636"/>
    <mergeCell ref="G636:H636"/>
    <mergeCell ref="I636:J636"/>
    <mergeCell ref="B630:C630"/>
    <mergeCell ref="D630:E630"/>
    <mergeCell ref="G630:H630"/>
    <mergeCell ref="I630:J630"/>
    <mergeCell ref="B631:C631"/>
    <mergeCell ref="D631:E631"/>
    <mergeCell ref="G631:H631"/>
    <mergeCell ref="I631:J631"/>
    <mergeCell ref="B628:C628"/>
    <mergeCell ref="D628:E628"/>
    <mergeCell ref="G628:H628"/>
    <mergeCell ref="I628:J628"/>
    <mergeCell ref="B629:C629"/>
    <mergeCell ref="D629:E629"/>
    <mergeCell ref="G629:H629"/>
    <mergeCell ref="I629:J629"/>
    <mergeCell ref="B657:C657"/>
    <mergeCell ref="D657:E657"/>
    <mergeCell ref="G657:H657"/>
    <mergeCell ref="I657:J657"/>
    <mergeCell ref="B658:C658"/>
    <mergeCell ref="D658:E658"/>
    <mergeCell ref="G658:H658"/>
    <mergeCell ref="I658:J658"/>
    <mergeCell ref="G653:J653"/>
    <mergeCell ref="G654:K654"/>
    <mergeCell ref="A655:K655"/>
    <mergeCell ref="A656:C656"/>
    <mergeCell ref="D656:E656"/>
    <mergeCell ref="G656:H656"/>
    <mergeCell ref="I656:J656"/>
    <mergeCell ref="B651:C651"/>
    <mergeCell ref="D651:E651"/>
    <mergeCell ref="G651:H651"/>
    <mergeCell ref="I651:J651"/>
    <mergeCell ref="G652:J652"/>
    <mergeCell ref="G646:J646"/>
    <mergeCell ref="G647:J647"/>
    <mergeCell ref="G648:K648"/>
    <mergeCell ref="A649:K649"/>
    <mergeCell ref="A650:C650"/>
    <mergeCell ref="D650:E650"/>
    <mergeCell ref="G650:H650"/>
    <mergeCell ref="I650:J650"/>
    <mergeCell ref="B644:C644"/>
    <mergeCell ref="D644:E644"/>
    <mergeCell ref="G644:H644"/>
    <mergeCell ref="I644:J644"/>
    <mergeCell ref="B645:C645"/>
    <mergeCell ref="D645:E645"/>
    <mergeCell ref="G645:H645"/>
    <mergeCell ref="I645:J645"/>
    <mergeCell ref="A677:E677"/>
    <mergeCell ref="G677:H677"/>
    <mergeCell ref="I677:J677"/>
    <mergeCell ref="B678:E678"/>
    <mergeCell ref="G678:H678"/>
    <mergeCell ref="I678:J678"/>
    <mergeCell ref="G672:J672"/>
    <mergeCell ref="G673:J673"/>
    <mergeCell ref="G674:J674"/>
    <mergeCell ref="G675:J675"/>
    <mergeCell ref="G676:J676"/>
    <mergeCell ref="G669:J669"/>
    <mergeCell ref="A670:E670"/>
    <mergeCell ref="G670:H670"/>
    <mergeCell ref="I670:J670"/>
    <mergeCell ref="B671:E671"/>
    <mergeCell ref="G671:H671"/>
    <mergeCell ref="I671:J671"/>
    <mergeCell ref="B667:C667"/>
    <mergeCell ref="G667:H667"/>
    <mergeCell ref="I667:J667"/>
    <mergeCell ref="B668:C668"/>
    <mergeCell ref="G668:H668"/>
    <mergeCell ref="I668:J668"/>
    <mergeCell ref="B665:C665"/>
    <mergeCell ref="G665:H665"/>
    <mergeCell ref="I665:J665"/>
    <mergeCell ref="B666:C666"/>
    <mergeCell ref="G666:H666"/>
    <mergeCell ref="I666:J666"/>
    <mergeCell ref="G659:J659"/>
    <mergeCell ref="G660:J660"/>
    <mergeCell ref="G661:K661"/>
    <mergeCell ref="A662:K662"/>
    <mergeCell ref="A663:C664"/>
    <mergeCell ref="D663:D664"/>
    <mergeCell ref="E663:F663"/>
    <mergeCell ref="G663:J663"/>
    <mergeCell ref="K663:K664"/>
    <mergeCell ref="G664:H664"/>
    <mergeCell ref="I664:J664"/>
    <mergeCell ref="B692:C692"/>
    <mergeCell ref="D692:E692"/>
    <mergeCell ref="G692:H692"/>
    <mergeCell ref="I692:J692"/>
    <mergeCell ref="B693:C693"/>
    <mergeCell ref="D693:E693"/>
    <mergeCell ref="G693:H693"/>
    <mergeCell ref="I693:J693"/>
    <mergeCell ref="G689:K689"/>
    <mergeCell ref="A690:K690"/>
    <mergeCell ref="A691:C691"/>
    <mergeCell ref="D691:E691"/>
    <mergeCell ref="G691:H691"/>
    <mergeCell ref="I691:J691"/>
    <mergeCell ref="I683:J683"/>
    <mergeCell ref="K683:K684"/>
    <mergeCell ref="G686:J686"/>
    <mergeCell ref="G687:J687"/>
    <mergeCell ref="G688:J688"/>
    <mergeCell ref="A683:B684"/>
    <mergeCell ref="C683:C684"/>
    <mergeCell ref="D683:D684"/>
    <mergeCell ref="E683:F683"/>
    <mergeCell ref="G683:H683"/>
    <mergeCell ref="B681:C681"/>
    <mergeCell ref="E681:F681"/>
    <mergeCell ref="G681:H681"/>
    <mergeCell ref="I681:J681"/>
    <mergeCell ref="G682:J682"/>
    <mergeCell ref="G679:J679"/>
    <mergeCell ref="A680:C680"/>
    <mergeCell ref="E680:F680"/>
    <mergeCell ref="G680:H680"/>
    <mergeCell ref="I680:J680"/>
    <mergeCell ref="G702:J702"/>
    <mergeCell ref="G703:K703"/>
    <mergeCell ref="A704:K704"/>
    <mergeCell ref="A705:C705"/>
    <mergeCell ref="D705:E705"/>
    <mergeCell ref="G705:H705"/>
    <mergeCell ref="I705:J705"/>
    <mergeCell ref="B700:C700"/>
    <mergeCell ref="D700:E700"/>
    <mergeCell ref="G700:H700"/>
    <mergeCell ref="I700:J700"/>
    <mergeCell ref="G701:J701"/>
    <mergeCell ref="G698:J698"/>
    <mergeCell ref="A699:C699"/>
    <mergeCell ref="D699:E699"/>
    <mergeCell ref="G699:H699"/>
    <mergeCell ref="I699:J699"/>
    <mergeCell ref="B696:C696"/>
    <mergeCell ref="D696:E696"/>
    <mergeCell ref="G696:H696"/>
    <mergeCell ref="I696:J696"/>
    <mergeCell ref="B697:C697"/>
    <mergeCell ref="D697:E697"/>
    <mergeCell ref="G697:H697"/>
    <mergeCell ref="I697:J697"/>
    <mergeCell ref="B694:C694"/>
    <mergeCell ref="D694:E694"/>
    <mergeCell ref="G694:H694"/>
    <mergeCell ref="I694:J694"/>
    <mergeCell ref="B695:C695"/>
    <mergeCell ref="D695:E695"/>
    <mergeCell ref="G695:H695"/>
    <mergeCell ref="I695:J695"/>
    <mergeCell ref="G716:J716"/>
    <mergeCell ref="G717:K717"/>
    <mergeCell ref="A718:K718"/>
    <mergeCell ref="A719:C719"/>
    <mergeCell ref="D719:E719"/>
    <mergeCell ref="G719:H719"/>
    <mergeCell ref="I719:J719"/>
    <mergeCell ref="B714:C714"/>
    <mergeCell ref="D714:E714"/>
    <mergeCell ref="G714:H714"/>
    <mergeCell ref="I714:J714"/>
    <mergeCell ref="G715:J715"/>
    <mergeCell ref="G712:J712"/>
    <mergeCell ref="A713:C713"/>
    <mergeCell ref="D713:E713"/>
    <mergeCell ref="G713:H713"/>
    <mergeCell ref="I713:J713"/>
    <mergeCell ref="B710:C710"/>
    <mergeCell ref="D710:E710"/>
    <mergeCell ref="G710:H710"/>
    <mergeCell ref="I710:J710"/>
    <mergeCell ref="B711:C711"/>
    <mergeCell ref="D711:E711"/>
    <mergeCell ref="G711:H711"/>
    <mergeCell ref="I711:J711"/>
    <mergeCell ref="G708:J708"/>
    <mergeCell ref="A709:C709"/>
    <mergeCell ref="D709:E709"/>
    <mergeCell ref="G709:H709"/>
    <mergeCell ref="I709:J709"/>
    <mergeCell ref="B706:C706"/>
    <mergeCell ref="D706:E706"/>
    <mergeCell ref="G706:H706"/>
    <mergeCell ref="I706:J706"/>
    <mergeCell ref="B707:C707"/>
    <mergeCell ref="D707:E707"/>
    <mergeCell ref="G707:H707"/>
    <mergeCell ref="I707:J707"/>
    <mergeCell ref="B730:C730"/>
    <mergeCell ref="D730:E730"/>
    <mergeCell ref="G730:H730"/>
    <mergeCell ref="I730:J730"/>
    <mergeCell ref="B731:C731"/>
    <mergeCell ref="D731:E731"/>
    <mergeCell ref="G731:H731"/>
    <mergeCell ref="I731:J731"/>
    <mergeCell ref="G726:J726"/>
    <mergeCell ref="G727:K727"/>
    <mergeCell ref="A728:K728"/>
    <mergeCell ref="A729:C729"/>
    <mergeCell ref="D729:E729"/>
    <mergeCell ref="G729:H729"/>
    <mergeCell ref="I729:J729"/>
    <mergeCell ref="B724:C724"/>
    <mergeCell ref="D724:E724"/>
    <mergeCell ref="G724:H724"/>
    <mergeCell ref="I724:J724"/>
    <mergeCell ref="G725:J725"/>
    <mergeCell ref="A722:C722"/>
    <mergeCell ref="D722:E722"/>
    <mergeCell ref="G722:H722"/>
    <mergeCell ref="I722:J722"/>
    <mergeCell ref="B723:C723"/>
    <mergeCell ref="D723:E723"/>
    <mergeCell ref="G723:H723"/>
    <mergeCell ref="I723:J723"/>
    <mergeCell ref="B720:C720"/>
    <mergeCell ref="D720:E720"/>
    <mergeCell ref="G720:H720"/>
    <mergeCell ref="I720:J720"/>
    <mergeCell ref="G721:J721"/>
    <mergeCell ref="B742:C742"/>
    <mergeCell ref="D742:E742"/>
    <mergeCell ref="G742:H742"/>
    <mergeCell ref="I742:J742"/>
    <mergeCell ref="G743:J743"/>
    <mergeCell ref="A740:C740"/>
    <mergeCell ref="D740:E740"/>
    <mergeCell ref="G740:H740"/>
    <mergeCell ref="I740:J740"/>
    <mergeCell ref="B741:C741"/>
    <mergeCell ref="D741:E741"/>
    <mergeCell ref="G741:H741"/>
    <mergeCell ref="I741:J741"/>
    <mergeCell ref="B738:C738"/>
    <mergeCell ref="D738:E738"/>
    <mergeCell ref="G738:H738"/>
    <mergeCell ref="I738:J738"/>
    <mergeCell ref="G739:J739"/>
    <mergeCell ref="B736:C736"/>
    <mergeCell ref="D736:E736"/>
    <mergeCell ref="G736:H736"/>
    <mergeCell ref="I736:J736"/>
    <mergeCell ref="B737:C737"/>
    <mergeCell ref="D737:E737"/>
    <mergeCell ref="G737:H737"/>
    <mergeCell ref="I737:J737"/>
    <mergeCell ref="G734:J734"/>
    <mergeCell ref="A735:C735"/>
    <mergeCell ref="D735:E735"/>
    <mergeCell ref="G735:H735"/>
    <mergeCell ref="I735:J735"/>
    <mergeCell ref="B732:C732"/>
    <mergeCell ref="D732:E732"/>
    <mergeCell ref="G732:H732"/>
    <mergeCell ref="I732:J732"/>
    <mergeCell ref="B733:C733"/>
    <mergeCell ref="D733:E733"/>
    <mergeCell ref="G733:H733"/>
    <mergeCell ref="I733:J733"/>
    <mergeCell ref="B754:C754"/>
    <mergeCell ref="D754:E754"/>
    <mergeCell ref="G754:H754"/>
    <mergeCell ref="I754:J754"/>
    <mergeCell ref="B755:C755"/>
    <mergeCell ref="D755:E755"/>
    <mergeCell ref="G755:H755"/>
    <mergeCell ref="I755:J755"/>
    <mergeCell ref="B752:C752"/>
    <mergeCell ref="D752:E752"/>
    <mergeCell ref="G752:H752"/>
    <mergeCell ref="I752:J752"/>
    <mergeCell ref="B753:C753"/>
    <mergeCell ref="D753:E753"/>
    <mergeCell ref="G753:H753"/>
    <mergeCell ref="I753:J753"/>
    <mergeCell ref="G748:J748"/>
    <mergeCell ref="G749:K749"/>
    <mergeCell ref="A750:K750"/>
    <mergeCell ref="A751:C751"/>
    <mergeCell ref="D751:E751"/>
    <mergeCell ref="G751:H751"/>
    <mergeCell ref="I751:J751"/>
    <mergeCell ref="B746:C746"/>
    <mergeCell ref="D746:E746"/>
    <mergeCell ref="G746:H746"/>
    <mergeCell ref="I746:J746"/>
    <mergeCell ref="G747:J747"/>
    <mergeCell ref="A744:C744"/>
    <mergeCell ref="D744:E744"/>
    <mergeCell ref="G744:H744"/>
    <mergeCell ref="I744:J744"/>
    <mergeCell ref="B745:C745"/>
    <mergeCell ref="D745:E745"/>
    <mergeCell ref="G745:H745"/>
    <mergeCell ref="I745:J745"/>
    <mergeCell ref="B766:C766"/>
    <mergeCell ref="D766:E766"/>
    <mergeCell ref="G766:H766"/>
    <mergeCell ref="I766:J766"/>
    <mergeCell ref="G767:J767"/>
    <mergeCell ref="A764:C764"/>
    <mergeCell ref="D764:E764"/>
    <mergeCell ref="G764:H764"/>
    <mergeCell ref="I764:J764"/>
    <mergeCell ref="B765:C765"/>
    <mergeCell ref="D765:E765"/>
    <mergeCell ref="G765:H765"/>
    <mergeCell ref="I765:J765"/>
    <mergeCell ref="B762:C762"/>
    <mergeCell ref="D762:E762"/>
    <mergeCell ref="G762:H762"/>
    <mergeCell ref="I762:J762"/>
    <mergeCell ref="G763:J763"/>
    <mergeCell ref="B760:C760"/>
    <mergeCell ref="D760:E760"/>
    <mergeCell ref="G760:H760"/>
    <mergeCell ref="I760:J760"/>
    <mergeCell ref="B761:C761"/>
    <mergeCell ref="D761:E761"/>
    <mergeCell ref="G761:H761"/>
    <mergeCell ref="I761:J761"/>
    <mergeCell ref="G758:J758"/>
    <mergeCell ref="A759:C759"/>
    <mergeCell ref="D759:E759"/>
    <mergeCell ref="G759:H759"/>
    <mergeCell ref="I759:J759"/>
    <mergeCell ref="B756:C756"/>
    <mergeCell ref="D756:E756"/>
    <mergeCell ref="G756:H756"/>
    <mergeCell ref="I756:J756"/>
    <mergeCell ref="B757:C757"/>
    <mergeCell ref="D757:E757"/>
    <mergeCell ref="G757:H757"/>
    <mergeCell ref="I757:J757"/>
    <mergeCell ref="B778:C778"/>
    <mergeCell ref="D778:E778"/>
    <mergeCell ref="G778:H778"/>
    <mergeCell ref="I778:J778"/>
    <mergeCell ref="G779:J779"/>
    <mergeCell ref="A776:C776"/>
    <mergeCell ref="D776:E776"/>
    <mergeCell ref="G776:H776"/>
    <mergeCell ref="I776:J776"/>
    <mergeCell ref="B777:C777"/>
    <mergeCell ref="D777:E777"/>
    <mergeCell ref="G777:H777"/>
    <mergeCell ref="I777:J777"/>
    <mergeCell ref="B774:C774"/>
    <mergeCell ref="D774:E774"/>
    <mergeCell ref="G774:H774"/>
    <mergeCell ref="I774:J774"/>
    <mergeCell ref="G775:J775"/>
    <mergeCell ref="B772:C772"/>
    <mergeCell ref="D772:E772"/>
    <mergeCell ref="G772:H772"/>
    <mergeCell ref="I772:J772"/>
    <mergeCell ref="B773:C773"/>
    <mergeCell ref="D773:E773"/>
    <mergeCell ref="G773:H773"/>
    <mergeCell ref="I773:J773"/>
    <mergeCell ref="G768:J768"/>
    <mergeCell ref="G769:K769"/>
    <mergeCell ref="A770:K770"/>
    <mergeCell ref="A771:C771"/>
    <mergeCell ref="D771:E771"/>
    <mergeCell ref="G771:H771"/>
    <mergeCell ref="I771:J771"/>
    <mergeCell ref="B792:C792"/>
    <mergeCell ref="D792:E792"/>
    <mergeCell ref="G792:H792"/>
    <mergeCell ref="I792:J792"/>
    <mergeCell ref="G793:J793"/>
    <mergeCell ref="G790:J790"/>
    <mergeCell ref="A791:C791"/>
    <mergeCell ref="D791:E791"/>
    <mergeCell ref="G791:H791"/>
    <mergeCell ref="I791:J791"/>
    <mergeCell ref="B788:C788"/>
    <mergeCell ref="D788:E788"/>
    <mergeCell ref="G788:H788"/>
    <mergeCell ref="I788:J788"/>
    <mergeCell ref="B789:C789"/>
    <mergeCell ref="D789:E789"/>
    <mergeCell ref="G789:H789"/>
    <mergeCell ref="I789:J789"/>
    <mergeCell ref="G786:J786"/>
    <mergeCell ref="A787:C787"/>
    <mergeCell ref="D787:E787"/>
    <mergeCell ref="G787:H787"/>
    <mergeCell ref="I787:J787"/>
    <mergeCell ref="B784:C784"/>
    <mergeCell ref="D784:E784"/>
    <mergeCell ref="G784:H784"/>
    <mergeCell ref="I784:J784"/>
    <mergeCell ref="B785:C785"/>
    <mergeCell ref="D785:E785"/>
    <mergeCell ref="G785:H785"/>
    <mergeCell ref="I785:J785"/>
    <mergeCell ref="G780:J780"/>
    <mergeCell ref="G781:K781"/>
    <mergeCell ref="A782:K782"/>
    <mergeCell ref="A783:C783"/>
    <mergeCell ref="D783:E783"/>
    <mergeCell ref="G783:H783"/>
    <mergeCell ref="I783:J783"/>
    <mergeCell ref="I806:J806"/>
    <mergeCell ref="K806:K807"/>
    <mergeCell ref="G809:J809"/>
    <mergeCell ref="G810:J810"/>
    <mergeCell ref="G811:J811"/>
    <mergeCell ref="A806:B807"/>
    <mergeCell ref="C806:C807"/>
    <mergeCell ref="D806:D807"/>
    <mergeCell ref="E806:F806"/>
    <mergeCell ref="G806:H806"/>
    <mergeCell ref="B804:C804"/>
    <mergeCell ref="E804:F804"/>
    <mergeCell ref="G804:H804"/>
    <mergeCell ref="I804:J804"/>
    <mergeCell ref="G805:J805"/>
    <mergeCell ref="G802:J802"/>
    <mergeCell ref="A803:C803"/>
    <mergeCell ref="E803:F803"/>
    <mergeCell ref="G803:H803"/>
    <mergeCell ref="I803:J803"/>
    <mergeCell ref="B800:E800"/>
    <mergeCell ref="G800:H800"/>
    <mergeCell ref="I800:J800"/>
    <mergeCell ref="B801:E801"/>
    <mergeCell ref="G801:H801"/>
    <mergeCell ref="I801:J801"/>
    <mergeCell ref="B798:E798"/>
    <mergeCell ref="G798:H798"/>
    <mergeCell ref="I798:J798"/>
    <mergeCell ref="B799:E799"/>
    <mergeCell ref="G799:H799"/>
    <mergeCell ref="I799:J799"/>
    <mergeCell ref="G794:J794"/>
    <mergeCell ref="G795:K795"/>
    <mergeCell ref="A796:K796"/>
    <mergeCell ref="A797:E797"/>
    <mergeCell ref="G797:H797"/>
    <mergeCell ref="I797:J797"/>
    <mergeCell ref="G821:J821"/>
    <mergeCell ref="G822:K822"/>
    <mergeCell ref="A823:K823"/>
    <mergeCell ref="A824:C825"/>
    <mergeCell ref="D824:D825"/>
    <mergeCell ref="E824:F824"/>
    <mergeCell ref="G824:J824"/>
    <mergeCell ref="K824:K825"/>
    <mergeCell ref="G825:H825"/>
    <mergeCell ref="I825:J825"/>
    <mergeCell ref="B819:C819"/>
    <mergeCell ref="D819:E819"/>
    <mergeCell ref="G819:H819"/>
    <mergeCell ref="I819:J819"/>
    <mergeCell ref="G820:J820"/>
    <mergeCell ref="A817:C817"/>
    <mergeCell ref="D817:E817"/>
    <mergeCell ref="G817:H817"/>
    <mergeCell ref="I817:J817"/>
    <mergeCell ref="B818:C818"/>
    <mergeCell ref="D818:E818"/>
    <mergeCell ref="G818:H818"/>
    <mergeCell ref="I818:J818"/>
    <mergeCell ref="B815:C815"/>
    <mergeCell ref="D815:E815"/>
    <mergeCell ref="G815:H815"/>
    <mergeCell ref="I815:J815"/>
    <mergeCell ref="G816:J816"/>
    <mergeCell ref="G812:K812"/>
    <mergeCell ref="A813:K813"/>
    <mergeCell ref="A814:C814"/>
    <mergeCell ref="D814:E814"/>
    <mergeCell ref="G814:H814"/>
    <mergeCell ref="I814:J814"/>
    <mergeCell ref="B841:C841"/>
    <mergeCell ref="D841:E841"/>
    <mergeCell ref="G841:H841"/>
    <mergeCell ref="I841:J841"/>
    <mergeCell ref="B842:C842"/>
    <mergeCell ref="D842:E842"/>
    <mergeCell ref="G842:H842"/>
    <mergeCell ref="I842:J842"/>
    <mergeCell ref="A839:K839"/>
    <mergeCell ref="A840:C840"/>
    <mergeCell ref="D840:E840"/>
    <mergeCell ref="G840:H840"/>
    <mergeCell ref="I840:J840"/>
    <mergeCell ref="G834:J834"/>
    <mergeCell ref="G835:J835"/>
    <mergeCell ref="G836:J836"/>
    <mergeCell ref="G837:J837"/>
    <mergeCell ref="G838:K838"/>
    <mergeCell ref="B831:E831"/>
    <mergeCell ref="G831:H831"/>
    <mergeCell ref="I831:J831"/>
    <mergeCell ref="G832:J832"/>
    <mergeCell ref="G833:J833"/>
    <mergeCell ref="B829:E829"/>
    <mergeCell ref="G829:H829"/>
    <mergeCell ref="I829:J829"/>
    <mergeCell ref="B830:E830"/>
    <mergeCell ref="G830:H830"/>
    <mergeCell ref="I830:J830"/>
    <mergeCell ref="B826:C826"/>
    <mergeCell ref="G826:H826"/>
    <mergeCell ref="I826:J826"/>
    <mergeCell ref="G827:J827"/>
    <mergeCell ref="A828:E828"/>
    <mergeCell ref="G828:H828"/>
    <mergeCell ref="I828:J828"/>
    <mergeCell ref="G854:J854"/>
    <mergeCell ref="A855:C855"/>
    <mergeCell ref="D855:E855"/>
    <mergeCell ref="G855:H855"/>
    <mergeCell ref="I855:J855"/>
    <mergeCell ref="B852:C852"/>
    <mergeCell ref="D852:E852"/>
    <mergeCell ref="G852:H852"/>
    <mergeCell ref="I852:J852"/>
    <mergeCell ref="B853:C853"/>
    <mergeCell ref="D853:E853"/>
    <mergeCell ref="G853:H853"/>
    <mergeCell ref="I853:J853"/>
    <mergeCell ref="G847:J847"/>
    <mergeCell ref="G848:J848"/>
    <mergeCell ref="G849:K849"/>
    <mergeCell ref="A850:K850"/>
    <mergeCell ref="A851:C851"/>
    <mergeCell ref="D851:E851"/>
    <mergeCell ref="G851:H851"/>
    <mergeCell ref="I851:J851"/>
    <mergeCell ref="B845:C845"/>
    <mergeCell ref="D845:E845"/>
    <mergeCell ref="G845:H845"/>
    <mergeCell ref="I845:J845"/>
    <mergeCell ref="B846:C846"/>
    <mergeCell ref="D846:E846"/>
    <mergeCell ref="G846:H846"/>
    <mergeCell ref="I846:J846"/>
    <mergeCell ref="G843:J843"/>
    <mergeCell ref="A844:C844"/>
    <mergeCell ref="D844:E844"/>
    <mergeCell ref="G844:H844"/>
    <mergeCell ref="I844:J844"/>
    <mergeCell ref="G868:J868"/>
    <mergeCell ref="G869:K869"/>
    <mergeCell ref="A870:K870"/>
    <mergeCell ref="A871:C871"/>
    <mergeCell ref="D871:E871"/>
    <mergeCell ref="G871:H871"/>
    <mergeCell ref="I871:J871"/>
    <mergeCell ref="B866:C866"/>
    <mergeCell ref="D866:E866"/>
    <mergeCell ref="G866:H866"/>
    <mergeCell ref="I866:J866"/>
    <mergeCell ref="G867:J867"/>
    <mergeCell ref="G864:J864"/>
    <mergeCell ref="A865:C865"/>
    <mergeCell ref="D865:E865"/>
    <mergeCell ref="G865:H865"/>
    <mergeCell ref="I865:J865"/>
    <mergeCell ref="B862:C862"/>
    <mergeCell ref="D862:E862"/>
    <mergeCell ref="G862:H862"/>
    <mergeCell ref="I862:J862"/>
    <mergeCell ref="B863:C863"/>
    <mergeCell ref="D863:E863"/>
    <mergeCell ref="G863:H863"/>
    <mergeCell ref="I863:J863"/>
    <mergeCell ref="G858:J858"/>
    <mergeCell ref="G859:K859"/>
    <mergeCell ref="A860:K860"/>
    <mergeCell ref="A861:C861"/>
    <mergeCell ref="D861:E861"/>
    <mergeCell ref="G861:H861"/>
    <mergeCell ref="I861:J861"/>
    <mergeCell ref="B856:C856"/>
    <mergeCell ref="D856:E856"/>
    <mergeCell ref="G856:H856"/>
    <mergeCell ref="I856:J856"/>
    <mergeCell ref="G857:J857"/>
    <mergeCell ref="G880:J880"/>
    <mergeCell ref="G881:J881"/>
    <mergeCell ref="G882:K882"/>
    <mergeCell ref="A883:K883"/>
    <mergeCell ref="A884:C884"/>
    <mergeCell ref="D884:E884"/>
    <mergeCell ref="G884:H884"/>
    <mergeCell ref="I884:J884"/>
    <mergeCell ref="B878:C878"/>
    <mergeCell ref="D878:E878"/>
    <mergeCell ref="G878:H878"/>
    <mergeCell ref="I878:J878"/>
    <mergeCell ref="B879:C879"/>
    <mergeCell ref="D879:E879"/>
    <mergeCell ref="G879:H879"/>
    <mergeCell ref="I879:J879"/>
    <mergeCell ref="G876:J876"/>
    <mergeCell ref="A877:C877"/>
    <mergeCell ref="D877:E877"/>
    <mergeCell ref="G877:H877"/>
    <mergeCell ref="I877:J877"/>
    <mergeCell ref="B874:C874"/>
    <mergeCell ref="D874:E874"/>
    <mergeCell ref="G874:H874"/>
    <mergeCell ref="I874:J874"/>
    <mergeCell ref="B875:C875"/>
    <mergeCell ref="D875:E875"/>
    <mergeCell ref="G875:H875"/>
    <mergeCell ref="I875:J875"/>
    <mergeCell ref="B872:C872"/>
    <mergeCell ref="D872:E872"/>
    <mergeCell ref="G872:H872"/>
    <mergeCell ref="I872:J872"/>
    <mergeCell ref="B873:C873"/>
    <mergeCell ref="D873:E873"/>
    <mergeCell ref="G873:H873"/>
    <mergeCell ref="I873:J873"/>
    <mergeCell ref="G896:J896"/>
    <mergeCell ref="G897:J897"/>
    <mergeCell ref="G898:K898"/>
    <mergeCell ref="A899:K899"/>
    <mergeCell ref="A900:C900"/>
    <mergeCell ref="D900:E900"/>
    <mergeCell ref="G900:H900"/>
    <mergeCell ref="I900:J900"/>
    <mergeCell ref="B894:C894"/>
    <mergeCell ref="D894:E894"/>
    <mergeCell ref="G894:H894"/>
    <mergeCell ref="I894:J894"/>
    <mergeCell ref="B895:C895"/>
    <mergeCell ref="D895:E895"/>
    <mergeCell ref="G895:H895"/>
    <mergeCell ref="I895:J895"/>
    <mergeCell ref="G889:J889"/>
    <mergeCell ref="G890:J890"/>
    <mergeCell ref="G891:K891"/>
    <mergeCell ref="A892:K892"/>
    <mergeCell ref="A893:C893"/>
    <mergeCell ref="D893:E893"/>
    <mergeCell ref="G893:H893"/>
    <mergeCell ref="I893:J893"/>
    <mergeCell ref="B887:C887"/>
    <mergeCell ref="D887:E887"/>
    <mergeCell ref="G887:H887"/>
    <mergeCell ref="I887:J887"/>
    <mergeCell ref="B888:C888"/>
    <mergeCell ref="D888:E888"/>
    <mergeCell ref="G888:H888"/>
    <mergeCell ref="I888:J888"/>
    <mergeCell ref="B885:C885"/>
    <mergeCell ref="D885:E885"/>
    <mergeCell ref="G885:H885"/>
    <mergeCell ref="I885:J885"/>
    <mergeCell ref="B886:C886"/>
    <mergeCell ref="D886:E886"/>
    <mergeCell ref="G886:H886"/>
    <mergeCell ref="I886:J886"/>
    <mergeCell ref="B914:C914"/>
    <mergeCell ref="D914:E914"/>
    <mergeCell ref="G914:H914"/>
    <mergeCell ref="I914:J914"/>
    <mergeCell ref="B915:C915"/>
    <mergeCell ref="D915:E915"/>
    <mergeCell ref="G915:H915"/>
    <mergeCell ref="I915:J915"/>
    <mergeCell ref="G910:J910"/>
    <mergeCell ref="G911:K911"/>
    <mergeCell ref="A912:K912"/>
    <mergeCell ref="A913:C913"/>
    <mergeCell ref="D913:E913"/>
    <mergeCell ref="G913:H913"/>
    <mergeCell ref="I913:J913"/>
    <mergeCell ref="B908:C908"/>
    <mergeCell ref="D908:E908"/>
    <mergeCell ref="G908:H908"/>
    <mergeCell ref="I908:J908"/>
    <mergeCell ref="G909:J909"/>
    <mergeCell ref="G903:J903"/>
    <mergeCell ref="G904:J904"/>
    <mergeCell ref="G905:K905"/>
    <mergeCell ref="A906:K906"/>
    <mergeCell ref="A907:C907"/>
    <mergeCell ref="D907:E907"/>
    <mergeCell ref="G907:H907"/>
    <mergeCell ref="I907:J907"/>
    <mergeCell ref="B901:C901"/>
    <mergeCell ref="D901:E901"/>
    <mergeCell ref="G901:H901"/>
    <mergeCell ref="I901:J901"/>
    <mergeCell ref="B902:C902"/>
    <mergeCell ref="D902:E902"/>
    <mergeCell ref="G902:H902"/>
    <mergeCell ref="I902:J902"/>
    <mergeCell ref="A934:E934"/>
    <mergeCell ref="G934:H934"/>
    <mergeCell ref="I934:J934"/>
    <mergeCell ref="B935:E935"/>
    <mergeCell ref="G935:H935"/>
    <mergeCell ref="I935:J935"/>
    <mergeCell ref="G929:J929"/>
    <mergeCell ref="G930:J930"/>
    <mergeCell ref="G931:J931"/>
    <mergeCell ref="G932:J932"/>
    <mergeCell ref="G933:J933"/>
    <mergeCell ref="G926:J926"/>
    <mergeCell ref="A927:E927"/>
    <mergeCell ref="G927:H927"/>
    <mergeCell ref="I927:J927"/>
    <mergeCell ref="B928:E928"/>
    <mergeCell ref="G928:H928"/>
    <mergeCell ref="I928:J928"/>
    <mergeCell ref="B924:C924"/>
    <mergeCell ref="G924:H924"/>
    <mergeCell ref="I924:J924"/>
    <mergeCell ref="B925:C925"/>
    <mergeCell ref="G925:H925"/>
    <mergeCell ref="I925:J925"/>
    <mergeCell ref="B922:C922"/>
    <mergeCell ref="G922:H922"/>
    <mergeCell ref="I922:J922"/>
    <mergeCell ref="B923:C923"/>
    <mergeCell ref="G923:H923"/>
    <mergeCell ref="I923:J923"/>
    <mergeCell ref="G916:J916"/>
    <mergeCell ref="G917:J917"/>
    <mergeCell ref="G918:K918"/>
    <mergeCell ref="A919:K919"/>
    <mergeCell ref="A920:C921"/>
    <mergeCell ref="D920:D921"/>
    <mergeCell ref="E920:F920"/>
    <mergeCell ref="G920:J920"/>
    <mergeCell ref="K920:K921"/>
    <mergeCell ref="G921:H921"/>
    <mergeCell ref="I921:J921"/>
    <mergeCell ref="B949:C949"/>
    <mergeCell ref="D949:E949"/>
    <mergeCell ref="G949:H949"/>
    <mergeCell ref="I949:J949"/>
    <mergeCell ref="B950:C950"/>
    <mergeCell ref="D950:E950"/>
    <mergeCell ref="G950:H950"/>
    <mergeCell ref="I950:J950"/>
    <mergeCell ref="G946:K946"/>
    <mergeCell ref="A947:K947"/>
    <mergeCell ref="A948:C948"/>
    <mergeCell ref="D948:E948"/>
    <mergeCell ref="G948:H948"/>
    <mergeCell ref="I948:J948"/>
    <mergeCell ref="I940:J940"/>
    <mergeCell ref="K940:K941"/>
    <mergeCell ref="G943:J943"/>
    <mergeCell ref="G944:J944"/>
    <mergeCell ref="G945:J945"/>
    <mergeCell ref="A940:B941"/>
    <mergeCell ref="C940:C941"/>
    <mergeCell ref="D940:D941"/>
    <mergeCell ref="E940:F940"/>
    <mergeCell ref="G940:H940"/>
    <mergeCell ref="B938:C938"/>
    <mergeCell ref="E938:F938"/>
    <mergeCell ref="G938:H938"/>
    <mergeCell ref="I938:J938"/>
    <mergeCell ref="G939:J939"/>
    <mergeCell ref="G936:J936"/>
    <mergeCell ref="A937:C937"/>
    <mergeCell ref="E937:F937"/>
    <mergeCell ref="G937:H937"/>
    <mergeCell ref="I937:J937"/>
    <mergeCell ref="G959:J959"/>
    <mergeCell ref="G960:K960"/>
    <mergeCell ref="A961:K961"/>
    <mergeCell ref="A962:C962"/>
    <mergeCell ref="D962:E962"/>
    <mergeCell ref="G962:H962"/>
    <mergeCell ref="I962:J962"/>
    <mergeCell ref="B957:C957"/>
    <mergeCell ref="D957:E957"/>
    <mergeCell ref="G957:H957"/>
    <mergeCell ref="I957:J957"/>
    <mergeCell ref="G958:J958"/>
    <mergeCell ref="G955:J955"/>
    <mergeCell ref="A956:C956"/>
    <mergeCell ref="D956:E956"/>
    <mergeCell ref="G956:H956"/>
    <mergeCell ref="I956:J956"/>
    <mergeCell ref="B953:C953"/>
    <mergeCell ref="D953:E953"/>
    <mergeCell ref="G953:H953"/>
    <mergeCell ref="I953:J953"/>
    <mergeCell ref="B954:C954"/>
    <mergeCell ref="D954:E954"/>
    <mergeCell ref="G954:H954"/>
    <mergeCell ref="I954:J954"/>
    <mergeCell ref="B951:C951"/>
    <mergeCell ref="D951:E951"/>
    <mergeCell ref="G951:H951"/>
    <mergeCell ref="I951:J951"/>
    <mergeCell ref="B952:C952"/>
    <mergeCell ref="D952:E952"/>
    <mergeCell ref="G952:H952"/>
    <mergeCell ref="I952:J952"/>
    <mergeCell ref="G973:J973"/>
    <mergeCell ref="G974:K974"/>
    <mergeCell ref="A975:K975"/>
    <mergeCell ref="A976:C976"/>
    <mergeCell ref="D976:E976"/>
    <mergeCell ref="G976:H976"/>
    <mergeCell ref="I976:J976"/>
    <mergeCell ref="B971:C971"/>
    <mergeCell ref="D971:E971"/>
    <mergeCell ref="G971:H971"/>
    <mergeCell ref="I971:J971"/>
    <mergeCell ref="G972:J972"/>
    <mergeCell ref="G969:J969"/>
    <mergeCell ref="A970:C970"/>
    <mergeCell ref="D970:E970"/>
    <mergeCell ref="G970:H970"/>
    <mergeCell ref="I970:J970"/>
    <mergeCell ref="B967:C967"/>
    <mergeCell ref="D967:E967"/>
    <mergeCell ref="G967:H967"/>
    <mergeCell ref="I967:J967"/>
    <mergeCell ref="B968:C968"/>
    <mergeCell ref="D968:E968"/>
    <mergeCell ref="G968:H968"/>
    <mergeCell ref="I968:J968"/>
    <mergeCell ref="G965:J965"/>
    <mergeCell ref="A966:C966"/>
    <mergeCell ref="D966:E966"/>
    <mergeCell ref="G966:H966"/>
    <mergeCell ref="I966:J966"/>
    <mergeCell ref="B963:C963"/>
    <mergeCell ref="D963:E963"/>
    <mergeCell ref="G963:H963"/>
    <mergeCell ref="I963:J963"/>
    <mergeCell ref="B964:C964"/>
    <mergeCell ref="D964:E964"/>
    <mergeCell ref="G964:H964"/>
    <mergeCell ref="I964:J964"/>
    <mergeCell ref="B987:C987"/>
    <mergeCell ref="D987:E987"/>
    <mergeCell ref="G987:H987"/>
    <mergeCell ref="I987:J987"/>
    <mergeCell ref="B988:C988"/>
    <mergeCell ref="D988:E988"/>
    <mergeCell ref="G988:H988"/>
    <mergeCell ref="I988:J988"/>
    <mergeCell ref="G983:J983"/>
    <mergeCell ref="G984:K984"/>
    <mergeCell ref="A985:K985"/>
    <mergeCell ref="A986:C986"/>
    <mergeCell ref="D986:E986"/>
    <mergeCell ref="G986:H986"/>
    <mergeCell ref="I986:J986"/>
    <mergeCell ref="B981:C981"/>
    <mergeCell ref="D981:E981"/>
    <mergeCell ref="G981:H981"/>
    <mergeCell ref="I981:J981"/>
    <mergeCell ref="G982:J982"/>
    <mergeCell ref="A979:C979"/>
    <mergeCell ref="D979:E979"/>
    <mergeCell ref="G979:H979"/>
    <mergeCell ref="I979:J979"/>
    <mergeCell ref="B980:C980"/>
    <mergeCell ref="D980:E980"/>
    <mergeCell ref="G980:H980"/>
    <mergeCell ref="I980:J980"/>
    <mergeCell ref="B977:C977"/>
    <mergeCell ref="D977:E977"/>
    <mergeCell ref="G977:H977"/>
    <mergeCell ref="I977:J977"/>
    <mergeCell ref="G978:J978"/>
    <mergeCell ref="B999:C999"/>
    <mergeCell ref="D999:E999"/>
    <mergeCell ref="G999:H999"/>
    <mergeCell ref="I999:J999"/>
    <mergeCell ref="G1000:J1000"/>
    <mergeCell ref="A997:C997"/>
    <mergeCell ref="D997:E997"/>
    <mergeCell ref="G997:H997"/>
    <mergeCell ref="I997:J997"/>
    <mergeCell ref="B998:C998"/>
    <mergeCell ref="D998:E998"/>
    <mergeCell ref="G998:H998"/>
    <mergeCell ref="I998:J998"/>
    <mergeCell ref="B995:C995"/>
    <mergeCell ref="D995:E995"/>
    <mergeCell ref="G995:H995"/>
    <mergeCell ref="I995:J995"/>
    <mergeCell ref="G996:J996"/>
    <mergeCell ref="B993:C993"/>
    <mergeCell ref="D993:E993"/>
    <mergeCell ref="G993:H993"/>
    <mergeCell ref="I993:J993"/>
    <mergeCell ref="B994:C994"/>
    <mergeCell ref="D994:E994"/>
    <mergeCell ref="G994:H994"/>
    <mergeCell ref="I994:J994"/>
    <mergeCell ref="G991:J991"/>
    <mergeCell ref="A992:C992"/>
    <mergeCell ref="D992:E992"/>
    <mergeCell ref="G992:H992"/>
    <mergeCell ref="I992:J992"/>
    <mergeCell ref="B989:C989"/>
    <mergeCell ref="D989:E989"/>
    <mergeCell ref="G989:H989"/>
    <mergeCell ref="I989:J989"/>
    <mergeCell ref="B990:C990"/>
    <mergeCell ref="D990:E990"/>
    <mergeCell ref="G990:H990"/>
    <mergeCell ref="I990:J990"/>
    <mergeCell ref="B1011:C1011"/>
    <mergeCell ref="D1011:E1011"/>
    <mergeCell ref="G1011:H1011"/>
    <mergeCell ref="I1011:J1011"/>
    <mergeCell ref="B1012:C1012"/>
    <mergeCell ref="D1012:E1012"/>
    <mergeCell ref="G1012:H1012"/>
    <mergeCell ref="I1012:J1012"/>
    <mergeCell ref="B1009:C1009"/>
    <mergeCell ref="D1009:E1009"/>
    <mergeCell ref="G1009:H1009"/>
    <mergeCell ref="I1009:J1009"/>
    <mergeCell ref="B1010:C1010"/>
    <mergeCell ref="D1010:E1010"/>
    <mergeCell ref="G1010:H1010"/>
    <mergeCell ref="I1010:J1010"/>
    <mergeCell ref="G1005:J1005"/>
    <mergeCell ref="G1006:K1006"/>
    <mergeCell ref="A1007:K1007"/>
    <mergeCell ref="A1008:C1008"/>
    <mergeCell ref="D1008:E1008"/>
    <mergeCell ref="G1008:H1008"/>
    <mergeCell ref="I1008:J1008"/>
    <mergeCell ref="B1003:C1003"/>
    <mergeCell ref="D1003:E1003"/>
    <mergeCell ref="G1003:H1003"/>
    <mergeCell ref="I1003:J1003"/>
    <mergeCell ref="G1004:J1004"/>
    <mergeCell ref="A1001:C1001"/>
    <mergeCell ref="D1001:E1001"/>
    <mergeCell ref="G1001:H1001"/>
    <mergeCell ref="I1001:J1001"/>
    <mergeCell ref="B1002:C1002"/>
    <mergeCell ref="D1002:E1002"/>
    <mergeCell ref="G1002:H1002"/>
    <mergeCell ref="I1002:J1002"/>
    <mergeCell ref="B1023:C1023"/>
    <mergeCell ref="D1023:E1023"/>
    <mergeCell ref="G1023:H1023"/>
    <mergeCell ref="I1023:J1023"/>
    <mergeCell ref="G1024:J1024"/>
    <mergeCell ref="A1021:C1021"/>
    <mergeCell ref="D1021:E1021"/>
    <mergeCell ref="G1021:H1021"/>
    <mergeCell ref="I1021:J1021"/>
    <mergeCell ref="B1022:C1022"/>
    <mergeCell ref="D1022:E1022"/>
    <mergeCell ref="G1022:H1022"/>
    <mergeCell ref="I1022:J1022"/>
    <mergeCell ref="B1019:C1019"/>
    <mergeCell ref="D1019:E1019"/>
    <mergeCell ref="G1019:H1019"/>
    <mergeCell ref="I1019:J1019"/>
    <mergeCell ref="G1020:J1020"/>
    <mergeCell ref="B1017:C1017"/>
    <mergeCell ref="D1017:E1017"/>
    <mergeCell ref="G1017:H1017"/>
    <mergeCell ref="I1017:J1017"/>
    <mergeCell ref="B1018:C1018"/>
    <mergeCell ref="D1018:E1018"/>
    <mergeCell ref="G1018:H1018"/>
    <mergeCell ref="I1018:J1018"/>
    <mergeCell ref="G1015:J1015"/>
    <mergeCell ref="A1016:C1016"/>
    <mergeCell ref="D1016:E1016"/>
    <mergeCell ref="G1016:H1016"/>
    <mergeCell ref="I1016:J1016"/>
    <mergeCell ref="B1013:C1013"/>
    <mergeCell ref="D1013:E1013"/>
    <mergeCell ref="G1013:H1013"/>
    <mergeCell ref="I1013:J1013"/>
    <mergeCell ref="B1014:C1014"/>
    <mergeCell ref="D1014:E1014"/>
    <mergeCell ref="G1014:H1014"/>
    <mergeCell ref="I1014:J1014"/>
    <mergeCell ref="B1035:C1035"/>
    <mergeCell ref="D1035:E1035"/>
    <mergeCell ref="G1035:H1035"/>
    <mergeCell ref="I1035:J1035"/>
    <mergeCell ref="G1036:J1036"/>
    <mergeCell ref="A1033:C1033"/>
    <mergeCell ref="D1033:E1033"/>
    <mergeCell ref="G1033:H1033"/>
    <mergeCell ref="I1033:J1033"/>
    <mergeCell ref="B1034:C1034"/>
    <mergeCell ref="D1034:E1034"/>
    <mergeCell ref="G1034:H1034"/>
    <mergeCell ref="I1034:J1034"/>
    <mergeCell ref="B1031:C1031"/>
    <mergeCell ref="D1031:E1031"/>
    <mergeCell ref="G1031:H1031"/>
    <mergeCell ref="I1031:J1031"/>
    <mergeCell ref="G1032:J1032"/>
    <mergeCell ref="B1029:C1029"/>
    <mergeCell ref="D1029:E1029"/>
    <mergeCell ref="G1029:H1029"/>
    <mergeCell ref="I1029:J1029"/>
    <mergeCell ref="B1030:C1030"/>
    <mergeCell ref="D1030:E1030"/>
    <mergeCell ref="G1030:H1030"/>
    <mergeCell ref="I1030:J1030"/>
    <mergeCell ref="G1025:J1025"/>
    <mergeCell ref="G1026:K1026"/>
    <mergeCell ref="A1027:K1027"/>
    <mergeCell ref="A1028:C1028"/>
    <mergeCell ref="D1028:E1028"/>
    <mergeCell ref="G1028:H1028"/>
    <mergeCell ref="I1028:J1028"/>
    <mergeCell ref="B1049:C1049"/>
    <mergeCell ref="D1049:E1049"/>
    <mergeCell ref="G1049:H1049"/>
    <mergeCell ref="I1049:J1049"/>
    <mergeCell ref="G1050:J1050"/>
    <mergeCell ref="G1047:J1047"/>
    <mergeCell ref="A1048:C1048"/>
    <mergeCell ref="D1048:E1048"/>
    <mergeCell ref="G1048:H1048"/>
    <mergeCell ref="I1048:J1048"/>
    <mergeCell ref="B1045:C1045"/>
    <mergeCell ref="D1045:E1045"/>
    <mergeCell ref="G1045:H1045"/>
    <mergeCell ref="I1045:J1045"/>
    <mergeCell ref="B1046:C1046"/>
    <mergeCell ref="D1046:E1046"/>
    <mergeCell ref="G1046:H1046"/>
    <mergeCell ref="I1046:J1046"/>
    <mergeCell ref="G1043:J1043"/>
    <mergeCell ref="A1044:C1044"/>
    <mergeCell ref="D1044:E1044"/>
    <mergeCell ref="G1044:H1044"/>
    <mergeCell ref="I1044:J1044"/>
    <mergeCell ref="B1041:C1041"/>
    <mergeCell ref="D1041:E1041"/>
    <mergeCell ref="G1041:H1041"/>
    <mergeCell ref="I1041:J1041"/>
    <mergeCell ref="B1042:C1042"/>
    <mergeCell ref="D1042:E1042"/>
    <mergeCell ref="G1042:H1042"/>
    <mergeCell ref="I1042:J1042"/>
    <mergeCell ref="G1037:J1037"/>
    <mergeCell ref="G1038:K1038"/>
    <mergeCell ref="A1039:K1039"/>
    <mergeCell ref="A1040:C1040"/>
    <mergeCell ref="D1040:E1040"/>
    <mergeCell ref="G1040:H1040"/>
    <mergeCell ref="I1040:J1040"/>
    <mergeCell ref="I1063:J1063"/>
    <mergeCell ref="K1063:K1064"/>
    <mergeCell ref="G1066:J1066"/>
    <mergeCell ref="G1067:J1067"/>
    <mergeCell ref="G1068:J1068"/>
    <mergeCell ref="A1063:B1064"/>
    <mergeCell ref="C1063:C1064"/>
    <mergeCell ref="D1063:D1064"/>
    <mergeCell ref="E1063:F1063"/>
    <mergeCell ref="G1063:H1063"/>
    <mergeCell ref="B1061:C1061"/>
    <mergeCell ref="E1061:F1061"/>
    <mergeCell ref="G1061:H1061"/>
    <mergeCell ref="I1061:J1061"/>
    <mergeCell ref="G1062:J1062"/>
    <mergeCell ref="G1059:J1059"/>
    <mergeCell ref="A1060:C1060"/>
    <mergeCell ref="E1060:F1060"/>
    <mergeCell ref="G1060:H1060"/>
    <mergeCell ref="I1060:J1060"/>
    <mergeCell ref="B1057:E1057"/>
    <mergeCell ref="G1057:H1057"/>
    <mergeCell ref="I1057:J1057"/>
    <mergeCell ref="B1058:E1058"/>
    <mergeCell ref="G1058:H1058"/>
    <mergeCell ref="I1058:J1058"/>
    <mergeCell ref="B1055:E1055"/>
    <mergeCell ref="G1055:H1055"/>
    <mergeCell ref="I1055:J1055"/>
    <mergeCell ref="B1056:E1056"/>
    <mergeCell ref="G1056:H1056"/>
    <mergeCell ref="I1056:J1056"/>
    <mergeCell ref="G1051:J1051"/>
    <mergeCell ref="G1052:K1052"/>
    <mergeCell ref="A1053:K1053"/>
    <mergeCell ref="A1054:E1054"/>
    <mergeCell ref="G1054:H1054"/>
    <mergeCell ref="I1054:J1054"/>
    <mergeCell ref="G1078:J1078"/>
    <mergeCell ref="G1079:K1079"/>
    <mergeCell ref="A1080:K1080"/>
    <mergeCell ref="A1081:C1082"/>
    <mergeCell ref="D1081:D1082"/>
    <mergeCell ref="E1081:F1081"/>
    <mergeCell ref="G1081:J1081"/>
    <mergeCell ref="K1081:K1082"/>
    <mergeCell ref="G1082:H1082"/>
    <mergeCell ref="I1082:J1082"/>
    <mergeCell ref="B1076:C1076"/>
    <mergeCell ref="D1076:E1076"/>
    <mergeCell ref="G1076:H1076"/>
    <mergeCell ref="I1076:J1076"/>
    <mergeCell ref="G1077:J1077"/>
    <mergeCell ref="A1074:C1074"/>
    <mergeCell ref="D1074:E1074"/>
    <mergeCell ref="G1074:H1074"/>
    <mergeCell ref="I1074:J1074"/>
    <mergeCell ref="B1075:C1075"/>
    <mergeCell ref="D1075:E1075"/>
    <mergeCell ref="G1075:H1075"/>
    <mergeCell ref="I1075:J1075"/>
    <mergeCell ref="B1072:C1072"/>
    <mergeCell ref="D1072:E1072"/>
    <mergeCell ref="G1072:H1072"/>
    <mergeCell ref="I1072:J1072"/>
    <mergeCell ref="G1073:J1073"/>
    <mergeCell ref="G1069:K1069"/>
    <mergeCell ref="A1070:K1070"/>
    <mergeCell ref="A1071:C1071"/>
    <mergeCell ref="D1071:E1071"/>
    <mergeCell ref="G1071:H1071"/>
    <mergeCell ref="I1071:J1071"/>
    <mergeCell ref="B1098:C1098"/>
    <mergeCell ref="D1098:E1098"/>
    <mergeCell ref="G1098:H1098"/>
    <mergeCell ref="I1098:J1098"/>
    <mergeCell ref="B1099:C1099"/>
    <mergeCell ref="D1099:E1099"/>
    <mergeCell ref="G1099:H1099"/>
    <mergeCell ref="I1099:J1099"/>
    <mergeCell ref="A1096:K1096"/>
    <mergeCell ref="A1097:C1097"/>
    <mergeCell ref="D1097:E1097"/>
    <mergeCell ref="G1097:H1097"/>
    <mergeCell ref="I1097:J1097"/>
    <mergeCell ref="G1091:J1091"/>
    <mergeCell ref="G1092:J1092"/>
    <mergeCell ref="G1093:J1093"/>
    <mergeCell ref="G1094:J1094"/>
    <mergeCell ref="G1095:K1095"/>
    <mergeCell ref="B1088:E1088"/>
    <mergeCell ref="G1088:H1088"/>
    <mergeCell ref="I1088:J1088"/>
    <mergeCell ref="G1089:J1089"/>
    <mergeCell ref="G1090:J1090"/>
    <mergeCell ref="B1086:E1086"/>
    <mergeCell ref="G1086:H1086"/>
    <mergeCell ref="I1086:J1086"/>
    <mergeCell ref="B1087:E1087"/>
    <mergeCell ref="G1087:H1087"/>
    <mergeCell ref="I1087:J1087"/>
    <mergeCell ref="B1083:C1083"/>
    <mergeCell ref="G1083:H1083"/>
    <mergeCell ref="I1083:J1083"/>
    <mergeCell ref="G1084:J1084"/>
    <mergeCell ref="A1085:E1085"/>
    <mergeCell ref="G1085:H1085"/>
    <mergeCell ref="I1085:J1085"/>
    <mergeCell ref="G1111:J1111"/>
    <mergeCell ref="A1112:C1112"/>
    <mergeCell ref="D1112:E1112"/>
    <mergeCell ref="G1112:H1112"/>
    <mergeCell ref="I1112:J1112"/>
    <mergeCell ref="B1109:C1109"/>
    <mergeCell ref="D1109:E1109"/>
    <mergeCell ref="G1109:H1109"/>
    <mergeCell ref="I1109:J1109"/>
    <mergeCell ref="B1110:C1110"/>
    <mergeCell ref="D1110:E1110"/>
    <mergeCell ref="G1110:H1110"/>
    <mergeCell ref="I1110:J1110"/>
    <mergeCell ref="G1104:J1104"/>
    <mergeCell ref="G1105:J1105"/>
    <mergeCell ref="G1106:K1106"/>
    <mergeCell ref="A1107:K1107"/>
    <mergeCell ref="A1108:C1108"/>
    <mergeCell ref="D1108:E1108"/>
    <mergeCell ref="G1108:H1108"/>
    <mergeCell ref="I1108:J1108"/>
    <mergeCell ref="B1102:C1102"/>
    <mergeCell ref="D1102:E1102"/>
    <mergeCell ref="G1102:H1102"/>
    <mergeCell ref="I1102:J1102"/>
    <mergeCell ref="B1103:C1103"/>
    <mergeCell ref="D1103:E1103"/>
    <mergeCell ref="G1103:H1103"/>
    <mergeCell ref="I1103:J1103"/>
    <mergeCell ref="G1100:J1100"/>
    <mergeCell ref="A1101:C1101"/>
    <mergeCell ref="D1101:E1101"/>
    <mergeCell ref="G1101:H1101"/>
    <mergeCell ref="I1101:J1101"/>
    <mergeCell ref="G1125:J1125"/>
    <mergeCell ref="G1126:K1126"/>
    <mergeCell ref="A1127:K1127"/>
    <mergeCell ref="A1128:C1128"/>
    <mergeCell ref="D1128:E1128"/>
    <mergeCell ref="G1128:H1128"/>
    <mergeCell ref="I1128:J1128"/>
    <mergeCell ref="B1123:C1123"/>
    <mergeCell ref="D1123:E1123"/>
    <mergeCell ref="G1123:H1123"/>
    <mergeCell ref="I1123:J1123"/>
    <mergeCell ref="G1124:J1124"/>
    <mergeCell ref="G1121:J1121"/>
    <mergeCell ref="A1122:C1122"/>
    <mergeCell ref="D1122:E1122"/>
    <mergeCell ref="G1122:H1122"/>
    <mergeCell ref="I1122:J1122"/>
    <mergeCell ref="B1119:C1119"/>
    <mergeCell ref="D1119:E1119"/>
    <mergeCell ref="G1119:H1119"/>
    <mergeCell ref="I1119:J1119"/>
    <mergeCell ref="B1120:C1120"/>
    <mergeCell ref="D1120:E1120"/>
    <mergeCell ref="G1120:H1120"/>
    <mergeCell ref="I1120:J1120"/>
    <mergeCell ref="G1115:J1115"/>
    <mergeCell ref="G1116:K1116"/>
    <mergeCell ref="A1117:K1117"/>
    <mergeCell ref="A1118:C1118"/>
    <mergeCell ref="D1118:E1118"/>
    <mergeCell ref="G1118:H1118"/>
    <mergeCell ref="I1118:J1118"/>
    <mergeCell ref="B1113:C1113"/>
    <mergeCell ref="D1113:E1113"/>
    <mergeCell ref="G1113:H1113"/>
    <mergeCell ref="I1113:J1113"/>
    <mergeCell ref="G1114:J1114"/>
    <mergeCell ref="G1137:J1137"/>
    <mergeCell ref="G1138:J1138"/>
    <mergeCell ref="G1139:K1139"/>
    <mergeCell ref="A1140:K1140"/>
    <mergeCell ref="A1141:C1141"/>
    <mergeCell ref="D1141:E1141"/>
    <mergeCell ref="G1141:H1141"/>
    <mergeCell ref="I1141:J1141"/>
    <mergeCell ref="B1135:C1135"/>
    <mergeCell ref="D1135:E1135"/>
    <mergeCell ref="G1135:H1135"/>
    <mergeCell ref="I1135:J1135"/>
    <mergeCell ref="B1136:C1136"/>
    <mergeCell ref="D1136:E1136"/>
    <mergeCell ref="G1136:H1136"/>
    <mergeCell ref="I1136:J1136"/>
    <mergeCell ref="G1133:J1133"/>
    <mergeCell ref="A1134:C1134"/>
    <mergeCell ref="D1134:E1134"/>
    <mergeCell ref="G1134:H1134"/>
    <mergeCell ref="I1134:J1134"/>
    <mergeCell ref="B1131:C1131"/>
    <mergeCell ref="D1131:E1131"/>
    <mergeCell ref="G1131:H1131"/>
    <mergeCell ref="I1131:J1131"/>
    <mergeCell ref="B1132:C1132"/>
    <mergeCell ref="D1132:E1132"/>
    <mergeCell ref="G1132:H1132"/>
    <mergeCell ref="I1132:J1132"/>
    <mergeCell ref="B1129:C1129"/>
    <mergeCell ref="D1129:E1129"/>
    <mergeCell ref="G1129:H1129"/>
    <mergeCell ref="I1129:J1129"/>
    <mergeCell ref="B1130:C1130"/>
    <mergeCell ref="D1130:E1130"/>
    <mergeCell ref="G1130:H1130"/>
    <mergeCell ref="I1130:J1130"/>
    <mergeCell ref="G1153:J1153"/>
    <mergeCell ref="G1154:J1154"/>
    <mergeCell ref="G1155:K1155"/>
    <mergeCell ref="A1156:K1156"/>
    <mergeCell ref="A1157:C1157"/>
    <mergeCell ref="D1157:E1157"/>
    <mergeCell ref="G1157:H1157"/>
    <mergeCell ref="I1157:J1157"/>
    <mergeCell ref="B1151:C1151"/>
    <mergeCell ref="D1151:E1151"/>
    <mergeCell ref="G1151:H1151"/>
    <mergeCell ref="I1151:J1151"/>
    <mergeCell ref="B1152:C1152"/>
    <mergeCell ref="D1152:E1152"/>
    <mergeCell ref="G1152:H1152"/>
    <mergeCell ref="I1152:J1152"/>
    <mergeCell ref="G1146:J1146"/>
    <mergeCell ref="G1147:J1147"/>
    <mergeCell ref="G1148:K1148"/>
    <mergeCell ref="A1149:K1149"/>
    <mergeCell ref="A1150:C1150"/>
    <mergeCell ref="D1150:E1150"/>
    <mergeCell ref="G1150:H1150"/>
    <mergeCell ref="I1150:J1150"/>
    <mergeCell ref="B1144:C1144"/>
    <mergeCell ref="D1144:E1144"/>
    <mergeCell ref="G1144:H1144"/>
    <mergeCell ref="I1144:J1144"/>
    <mergeCell ref="B1145:C1145"/>
    <mergeCell ref="D1145:E1145"/>
    <mergeCell ref="G1145:H1145"/>
    <mergeCell ref="I1145:J1145"/>
    <mergeCell ref="B1142:C1142"/>
    <mergeCell ref="D1142:E1142"/>
    <mergeCell ref="G1142:H1142"/>
    <mergeCell ref="I1142:J1142"/>
    <mergeCell ref="B1143:C1143"/>
    <mergeCell ref="D1143:E1143"/>
    <mergeCell ref="G1143:H1143"/>
    <mergeCell ref="I1143:J1143"/>
    <mergeCell ref="B1171:C1171"/>
    <mergeCell ref="D1171:E1171"/>
    <mergeCell ref="G1171:H1171"/>
    <mergeCell ref="I1171:J1171"/>
    <mergeCell ref="B1172:C1172"/>
    <mergeCell ref="D1172:E1172"/>
    <mergeCell ref="G1172:H1172"/>
    <mergeCell ref="I1172:J1172"/>
    <mergeCell ref="G1167:J1167"/>
    <mergeCell ref="G1168:K1168"/>
    <mergeCell ref="A1169:K1169"/>
    <mergeCell ref="A1170:C1170"/>
    <mergeCell ref="D1170:E1170"/>
    <mergeCell ref="G1170:H1170"/>
    <mergeCell ref="I1170:J1170"/>
    <mergeCell ref="B1165:C1165"/>
    <mergeCell ref="D1165:E1165"/>
    <mergeCell ref="G1165:H1165"/>
    <mergeCell ref="I1165:J1165"/>
    <mergeCell ref="G1166:J1166"/>
    <mergeCell ref="G1160:J1160"/>
    <mergeCell ref="G1161:J1161"/>
    <mergeCell ref="G1162:K1162"/>
    <mergeCell ref="A1163:K1163"/>
    <mergeCell ref="A1164:C1164"/>
    <mergeCell ref="D1164:E1164"/>
    <mergeCell ref="G1164:H1164"/>
    <mergeCell ref="I1164:J1164"/>
    <mergeCell ref="B1158:C1158"/>
    <mergeCell ref="D1158:E1158"/>
    <mergeCell ref="G1158:H1158"/>
    <mergeCell ref="I1158:J1158"/>
    <mergeCell ref="B1159:C1159"/>
    <mergeCell ref="D1159:E1159"/>
    <mergeCell ref="G1159:H1159"/>
    <mergeCell ref="I1159:J1159"/>
    <mergeCell ref="A1191:E1191"/>
    <mergeCell ref="G1191:H1191"/>
    <mergeCell ref="I1191:J1191"/>
    <mergeCell ref="B1192:E1192"/>
    <mergeCell ref="G1192:H1192"/>
    <mergeCell ref="I1192:J1192"/>
    <mergeCell ref="G1186:J1186"/>
    <mergeCell ref="G1187:J1187"/>
    <mergeCell ref="G1188:J1188"/>
    <mergeCell ref="G1189:J1189"/>
    <mergeCell ref="G1190:J1190"/>
    <mergeCell ref="G1183:J1183"/>
    <mergeCell ref="A1184:E1184"/>
    <mergeCell ref="G1184:H1184"/>
    <mergeCell ref="I1184:J1184"/>
    <mergeCell ref="B1185:E1185"/>
    <mergeCell ref="G1185:H1185"/>
    <mergeCell ref="I1185:J1185"/>
    <mergeCell ref="B1181:C1181"/>
    <mergeCell ref="G1181:H1181"/>
    <mergeCell ref="I1181:J1181"/>
    <mergeCell ref="B1182:C1182"/>
    <mergeCell ref="G1182:H1182"/>
    <mergeCell ref="I1182:J1182"/>
    <mergeCell ref="B1179:C1179"/>
    <mergeCell ref="G1179:H1179"/>
    <mergeCell ref="I1179:J1179"/>
    <mergeCell ref="B1180:C1180"/>
    <mergeCell ref="G1180:H1180"/>
    <mergeCell ref="I1180:J1180"/>
    <mergeCell ref="G1173:J1173"/>
    <mergeCell ref="G1174:J1174"/>
    <mergeCell ref="G1175:K1175"/>
    <mergeCell ref="A1176:K1176"/>
    <mergeCell ref="A1177:C1178"/>
    <mergeCell ref="D1177:D1178"/>
    <mergeCell ref="E1177:F1177"/>
    <mergeCell ref="G1177:J1177"/>
    <mergeCell ref="K1177:K1178"/>
    <mergeCell ref="G1178:H1178"/>
    <mergeCell ref="I1178:J1178"/>
    <mergeCell ref="B1206:C1206"/>
    <mergeCell ref="D1206:E1206"/>
    <mergeCell ref="G1206:H1206"/>
    <mergeCell ref="I1206:J1206"/>
    <mergeCell ref="B1207:C1207"/>
    <mergeCell ref="D1207:E1207"/>
    <mergeCell ref="G1207:H1207"/>
    <mergeCell ref="I1207:J1207"/>
    <mergeCell ref="G1203:K1203"/>
    <mergeCell ref="A1204:K1204"/>
    <mergeCell ref="A1205:C1205"/>
    <mergeCell ref="D1205:E1205"/>
    <mergeCell ref="G1205:H1205"/>
    <mergeCell ref="I1205:J1205"/>
    <mergeCell ref="I1197:J1197"/>
    <mergeCell ref="K1197:K1198"/>
    <mergeCell ref="G1200:J1200"/>
    <mergeCell ref="G1201:J1201"/>
    <mergeCell ref="G1202:J1202"/>
    <mergeCell ref="A1197:B1198"/>
    <mergeCell ref="C1197:C1198"/>
    <mergeCell ref="D1197:D1198"/>
    <mergeCell ref="E1197:F1197"/>
    <mergeCell ref="G1197:H1197"/>
    <mergeCell ref="B1195:C1195"/>
    <mergeCell ref="E1195:F1195"/>
    <mergeCell ref="G1195:H1195"/>
    <mergeCell ref="I1195:J1195"/>
    <mergeCell ref="G1196:J1196"/>
    <mergeCell ref="G1193:J1193"/>
    <mergeCell ref="A1194:C1194"/>
    <mergeCell ref="E1194:F1194"/>
    <mergeCell ref="G1194:H1194"/>
    <mergeCell ref="I1194:J1194"/>
    <mergeCell ref="G1216:J1216"/>
    <mergeCell ref="G1217:K1217"/>
    <mergeCell ref="A1218:K1218"/>
    <mergeCell ref="A1219:C1219"/>
    <mergeCell ref="D1219:E1219"/>
    <mergeCell ref="G1219:H1219"/>
    <mergeCell ref="I1219:J1219"/>
    <mergeCell ref="B1214:C1214"/>
    <mergeCell ref="D1214:E1214"/>
    <mergeCell ref="G1214:H1214"/>
    <mergeCell ref="I1214:J1214"/>
    <mergeCell ref="G1215:J1215"/>
    <mergeCell ref="G1212:J1212"/>
    <mergeCell ref="A1213:C1213"/>
    <mergeCell ref="D1213:E1213"/>
    <mergeCell ref="G1213:H1213"/>
    <mergeCell ref="I1213:J1213"/>
    <mergeCell ref="B1210:C1210"/>
    <mergeCell ref="D1210:E1210"/>
    <mergeCell ref="G1210:H1210"/>
    <mergeCell ref="I1210:J1210"/>
    <mergeCell ref="B1211:C1211"/>
    <mergeCell ref="D1211:E1211"/>
    <mergeCell ref="G1211:H1211"/>
    <mergeCell ref="I1211:J1211"/>
    <mergeCell ref="B1208:C1208"/>
    <mergeCell ref="D1208:E1208"/>
    <mergeCell ref="G1208:H1208"/>
    <mergeCell ref="I1208:J1208"/>
    <mergeCell ref="B1209:C1209"/>
    <mergeCell ref="D1209:E1209"/>
    <mergeCell ref="G1209:H1209"/>
    <mergeCell ref="I1209:J1209"/>
    <mergeCell ref="G1230:J1230"/>
    <mergeCell ref="G1231:K1231"/>
    <mergeCell ref="A1232:K1232"/>
    <mergeCell ref="A1233:C1233"/>
    <mergeCell ref="D1233:E1233"/>
    <mergeCell ref="G1233:H1233"/>
    <mergeCell ref="I1233:J1233"/>
    <mergeCell ref="B1228:C1228"/>
    <mergeCell ref="D1228:E1228"/>
    <mergeCell ref="G1228:H1228"/>
    <mergeCell ref="I1228:J1228"/>
    <mergeCell ref="G1229:J1229"/>
    <mergeCell ref="G1226:J1226"/>
    <mergeCell ref="A1227:C1227"/>
    <mergeCell ref="D1227:E1227"/>
    <mergeCell ref="G1227:H1227"/>
    <mergeCell ref="I1227:J1227"/>
    <mergeCell ref="B1224:C1224"/>
    <mergeCell ref="D1224:E1224"/>
    <mergeCell ref="G1224:H1224"/>
    <mergeCell ref="I1224:J1224"/>
    <mergeCell ref="B1225:C1225"/>
    <mergeCell ref="D1225:E1225"/>
    <mergeCell ref="G1225:H1225"/>
    <mergeCell ref="I1225:J1225"/>
    <mergeCell ref="G1222:J1222"/>
    <mergeCell ref="A1223:C1223"/>
    <mergeCell ref="D1223:E1223"/>
    <mergeCell ref="G1223:H1223"/>
    <mergeCell ref="I1223:J1223"/>
    <mergeCell ref="B1220:C1220"/>
    <mergeCell ref="D1220:E1220"/>
    <mergeCell ref="G1220:H1220"/>
    <mergeCell ref="I1220:J1220"/>
    <mergeCell ref="B1221:C1221"/>
    <mergeCell ref="D1221:E1221"/>
    <mergeCell ref="G1221:H1221"/>
    <mergeCell ref="I1221:J1221"/>
    <mergeCell ref="B1244:C1244"/>
    <mergeCell ref="D1244:E1244"/>
    <mergeCell ref="G1244:H1244"/>
    <mergeCell ref="I1244:J1244"/>
    <mergeCell ref="B1245:C1245"/>
    <mergeCell ref="D1245:E1245"/>
    <mergeCell ref="G1245:H1245"/>
    <mergeCell ref="I1245:J1245"/>
    <mergeCell ref="G1240:J1240"/>
    <mergeCell ref="G1241:K1241"/>
    <mergeCell ref="A1242:K1242"/>
    <mergeCell ref="A1243:C1243"/>
    <mergeCell ref="D1243:E1243"/>
    <mergeCell ref="G1243:H1243"/>
    <mergeCell ref="I1243:J1243"/>
    <mergeCell ref="B1238:C1238"/>
    <mergeCell ref="D1238:E1238"/>
    <mergeCell ref="G1238:H1238"/>
    <mergeCell ref="I1238:J1238"/>
    <mergeCell ref="G1239:J1239"/>
    <mergeCell ref="A1236:C1236"/>
    <mergeCell ref="D1236:E1236"/>
    <mergeCell ref="G1236:H1236"/>
    <mergeCell ref="I1236:J1236"/>
    <mergeCell ref="B1237:C1237"/>
    <mergeCell ref="D1237:E1237"/>
    <mergeCell ref="G1237:H1237"/>
    <mergeCell ref="I1237:J1237"/>
    <mergeCell ref="B1234:C1234"/>
    <mergeCell ref="D1234:E1234"/>
    <mergeCell ref="G1234:H1234"/>
    <mergeCell ref="I1234:J1234"/>
    <mergeCell ref="G1235:J1235"/>
    <mergeCell ref="B1256:C1256"/>
    <mergeCell ref="D1256:E1256"/>
    <mergeCell ref="G1256:H1256"/>
    <mergeCell ref="I1256:J1256"/>
    <mergeCell ref="G1257:J1257"/>
    <mergeCell ref="A1254:C1254"/>
    <mergeCell ref="D1254:E1254"/>
    <mergeCell ref="G1254:H1254"/>
    <mergeCell ref="I1254:J1254"/>
    <mergeCell ref="B1255:C1255"/>
    <mergeCell ref="D1255:E1255"/>
    <mergeCell ref="G1255:H1255"/>
    <mergeCell ref="I1255:J1255"/>
    <mergeCell ref="B1252:C1252"/>
    <mergeCell ref="D1252:E1252"/>
    <mergeCell ref="G1252:H1252"/>
    <mergeCell ref="I1252:J1252"/>
    <mergeCell ref="G1253:J1253"/>
    <mergeCell ref="B1250:C1250"/>
    <mergeCell ref="D1250:E1250"/>
    <mergeCell ref="G1250:H1250"/>
    <mergeCell ref="I1250:J1250"/>
    <mergeCell ref="B1251:C1251"/>
    <mergeCell ref="D1251:E1251"/>
    <mergeCell ref="G1251:H1251"/>
    <mergeCell ref="I1251:J1251"/>
    <mergeCell ref="G1248:J1248"/>
    <mergeCell ref="A1249:C1249"/>
    <mergeCell ref="D1249:E1249"/>
    <mergeCell ref="G1249:H1249"/>
    <mergeCell ref="I1249:J1249"/>
    <mergeCell ref="B1246:C1246"/>
    <mergeCell ref="D1246:E1246"/>
    <mergeCell ref="G1246:H1246"/>
    <mergeCell ref="I1246:J1246"/>
    <mergeCell ref="B1247:C1247"/>
    <mergeCell ref="D1247:E1247"/>
    <mergeCell ref="G1247:H1247"/>
    <mergeCell ref="I1247:J1247"/>
    <mergeCell ref="B1268:C1268"/>
    <mergeCell ref="D1268:E1268"/>
    <mergeCell ref="G1268:H1268"/>
    <mergeCell ref="I1268:J1268"/>
    <mergeCell ref="B1269:C1269"/>
    <mergeCell ref="D1269:E1269"/>
    <mergeCell ref="G1269:H1269"/>
    <mergeCell ref="I1269:J1269"/>
    <mergeCell ref="B1266:C1266"/>
    <mergeCell ref="D1266:E1266"/>
    <mergeCell ref="G1266:H1266"/>
    <mergeCell ref="I1266:J1266"/>
    <mergeCell ref="B1267:C1267"/>
    <mergeCell ref="D1267:E1267"/>
    <mergeCell ref="G1267:H1267"/>
    <mergeCell ref="I1267:J1267"/>
    <mergeCell ref="G1262:J1262"/>
    <mergeCell ref="G1263:K1263"/>
    <mergeCell ref="A1264:K1264"/>
    <mergeCell ref="A1265:C1265"/>
    <mergeCell ref="D1265:E1265"/>
    <mergeCell ref="G1265:H1265"/>
    <mergeCell ref="I1265:J1265"/>
    <mergeCell ref="B1260:C1260"/>
    <mergeCell ref="D1260:E1260"/>
    <mergeCell ref="G1260:H1260"/>
    <mergeCell ref="I1260:J1260"/>
    <mergeCell ref="G1261:J1261"/>
    <mergeCell ref="A1258:C1258"/>
    <mergeCell ref="D1258:E1258"/>
    <mergeCell ref="G1258:H1258"/>
    <mergeCell ref="I1258:J1258"/>
    <mergeCell ref="B1259:C1259"/>
    <mergeCell ref="D1259:E1259"/>
    <mergeCell ref="G1259:H1259"/>
    <mergeCell ref="I1259:J1259"/>
    <mergeCell ref="B1280:C1280"/>
    <mergeCell ref="D1280:E1280"/>
    <mergeCell ref="G1280:H1280"/>
    <mergeCell ref="I1280:J1280"/>
    <mergeCell ref="G1281:J1281"/>
    <mergeCell ref="A1278:C1278"/>
    <mergeCell ref="D1278:E1278"/>
    <mergeCell ref="G1278:H1278"/>
    <mergeCell ref="I1278:J1278"/>
    <mergeCell ref="B1279:C1279"/>
    <mergeCell ref="D1279:E1279"/>
    <mergeCell ref="G1279:H1279"/>
    <mergeCell ref="I1279:J1279"/>
    <mergeCell ref="B1276:C1276"/>
    <mergeCell ref="D1276:E1276"/>
    <mergeCell ref="G1276:H1276"/>
    <mergeCell ref="I1276:J1276"/>
    <mergeCell ref="G1277:J1277"/>
    <mergeCell ref="B1274:C1274"/>
    <mergeCell ref="D1274:E1274"/>
    <mergeCell ref="G1274:H1274"/>
    <mergeCell ref="I1274:J1274"/>
    <mergeCell ref="B1275:C1275"/>
    <mergeCell ref="D1275:E1275"/>
    <mergeCell ref="G1275:H1275"/>
    <mergeCell ref="I1275:J1275"/>
    <mergeCell ref="G1272:J1272"/>
    <mergeCell ref="A1273:C1273"/>
    <mergeCell ref="D1273:E1273"/>
    <mergeCell ref="G1273:H1273"/>
    <mergeCell ref="I1273:J1273"/>
    <mergeCell ref="B1270:C1270"/>
    <mergeCell ref="D1270:E1270"/>
    <mergeCell ref="G1270:H1270"/>
    <mergeCell ref="I1270:J1270"/>
    <mergeCell ref="B1271:C1271"/>
    <mergeCell ref="D1271:E1271"/>
    <mergeCell ref="G1271:H1271"/>
    <mergeCell ref="I1271:J1271"/>
    <mergeCell ref="B1292:C1292"/>
    <mergeCell ref="D1292:E1292"/>
    <mergeCell ref="G1292:H1292"/>
    <mergeCell ref="I1292:J1292"/>
    <mergeCell ref="G1293:J1293"/>
    <mergeCell ref="A1290:C1290"/>
    <mergeCell ref="D1290:E1290"/>
    <mergeCell ref="G1290:H1290"/>
    <mergeCell ref="I1290:J1290"/>
    <mergeCell ref="B1291:C1291"/>
    <mergeCell ref="D1291:E1291"/>
    <mergeCell ref="G1291:H1291"/>
    <mergeCell ref="I1291:J1291"/>
    <mergeCell ref="B1288:C1288"/>
    <mergeCell ref="D1288:E1288"/>
    <mergeCell ref="G1288:H1288"/>
    <mergeCell ref="I1288:J1288"/>
    <mergeCell ref="G1289:J1289"/>
    <mergeCell ref="B1286:C1286"/>
    <mergeCell ref="D1286:E1286"/>
    <mergeCell ref="G1286:H1286"/>
    <mergeCell ref="I1286:J1286"/>
    <mergeCell ref="B1287:C1287"/>
    <mergeCell ref="D1287:E1287"/>
    <mergeCell ref="G1287:H1287"/>
    <mergeCell ref="I1287:J1287"/>
    <mergeCell ref="G1282:J1282"/>
    <mergeCell ref="G1283:K1283"/>
    <mergeCell ref="A1284:K1284"/>
    <mergeCell ref="A1285:C1285"/>
    <mergeCell ref="D1285:E1285"/>
    <mergeCell ref="G1285:H1285"/>
    <mergeCell ref="I1285:J1285"/>
    <mergeCell ref="B1306:C1306"/>
    <mergeCell ref="D1306:E1306"/>
    <mergeCell ref="G1306:H1306"/>
    <mergeCell ref="I1306:J1306"/>
    <mergeCell ref="G1307:J1307"/>
    <mergeCell ref="G1304:J1304"/>
    <mergeCell ref="A1305:C1305"/>
    <mergeCell ref="D1305:E1305"/>
    <mergeCell ref="G1305:H1305"/>
    <mergeCell ref="I1305:J1305"/>
    <mergeCell ref="B1302:C1302"/>
    <mergeCell ref="D1302:E1302"/>
    <mergeCell ref="G1302:H1302"/>
    <mergeCell ref="I1302:J1302"/>
    <mergeCell ref="B1303:C1303"/>
    <mergeCell ref="D1303:E1303"/>
    <mergeCell ref="G1303:H1303"/>
    <mergeCell ref="I1303:J1303"/>
    <mergeCell ref="G1300:J1300"/>
    <mergeCell ref="A1301:C1301"/>
    <mergeCell ref="D1301:E1301"/>
    <mergeCell ref="G1301:H1301"/>
    <mergeCell ref="I1301:J1301"/>
    <mergeCell ref="B1298:C1298"/>
    <mergeCell ref="D1298:E1298"/>
    <mergeCell ref="G1298:H1298"/>
    <mergeCell ref="I1298:J1298"/>
    <mergeCell ref="B1299:C1299"/>
    <mergeCell ref="D1299:E1299"/>
    <mergeCell ref="G1299:H1299"/>
    <mergeCell ref="I1299:J1299"/>
    <mergeCell ref="G1294:J1294"/>
    <mergeCell ref="G1295:K1295"/>
    <mergeCell ref="A1296:K1296"/>
    <mergeCell ref="A1297:C1297"/>
    <mergeCell ref="D1297:E1297"/>
    <mergeCell ref="G1297:H1297"/>
    <mergeCell ref="I1297:J1297"/>
    <mergeCell ref="I1320:J1320"/>
    <mergeCell ref="K1320:K1321"/>
    <mergeCell ref="G1323:J1323"/>
    <mergeCell ref="G1324:J1324"/>
    <mergeCell ref="G1325:J1325"/>
    <mergeCell ref="A1320:B1321"/>
    <mergeCell ref="C1320:C1321"/>
    <mergeCell ref="D1320:D1321"/>
    <mergeCell ref="E1320:F1320"/>
    <mergeCell ref="G1320:H1320"/>
    <mergeCell ref="B1318:C1318"/>
    <mergeCell ref="E1318:F1318"/>
    <mergeCell ref="G1318:H1318"/>
    <mergeCell ref="I1318:J1318"/>
    <mergeCell ref="G1319:J1319"/>
    <mergeCell ref="G1316:J1316"/>
    <mergeCell ref="A1317:C1317"/>
    <mergeCell ref="E1317:F1317"/>
    <mergeCell ref="G1317:H1317"/>
    <mergeCell ref="I1317:J1317"/>
    <mergeCell ref="B1314:E1314"/>
    <mergeCell ref="G1314:H1314"/>
    <mergeCell ref="I1314:J1314"/>
    <mergeCell ref="B1315:E1315"/>
    <mergeCell ref="G1315:H1315"/>
    <mergeCell ref="I1315:J1315"/>
    <mergeCell ref="B1312:E1312"/>
    <mergeCell ref="G1312:H1312"/>
    <mergeCell ref="I1312:J1312"/>
    <mergeCell ref="B1313:E1313"/>
    <mergeCell ref="G1313:H1313"/>
    <mergeCell ref="I1313:J1313"/>
    <mergeCell ref="G1308:J1308"/>
    <mergeCell ref="G1309:K1309"/>
    <mergeCell ref="A1310:K1310"/>
    <mergeCell ref="A1311:E1311"/>
    <mergeCell ref="G1311:H1311"/>
    <mergeCell ref="I1311:J1311"/>
    <mergeCell ref="G1335:J1335"/>
    <mergeCell ref="G1336:K1336"/>
    <mergeCell ref="A1337:K1337"/>
    <mergeCell ref="A1338:C1339"/>
    <mergeCell ref="D1338:D1339"/>
    <mergeCell ref="E1338:F1338"/>
    <mergeCell ref="G1338:J1338"/>
    <mergeCell ref="K1338:K1339"/>
    <mergeCell ref="G1339:H1339"/>
    <mergeCell ref="I1339:J1339"/>
    <mergeCell ref="B1333:C1333"/>
    <mergeCell ref="D1333:E1333"/>
    <mergeCell ref="G1333:H1333"/>
    <mergeCell ref="I1333:J1333"/>
    <mergeCell ref="G1334:J1334"/>
    <mergeCell ref="A1331:C1331"/>
    <mergeCell ref="D1331:E1331"/>
    <mergeCell ref="G1331:H1331"/>
    <mergeCell ref="I1331:J1331"/>
    <mergeCell ref="B1332:C1332"/>
    <mergeCell ref="D1332:E1332"/>
    <mergeCell ref="G1332:H1332"/>
    <mergeCell ref="I1332:J1332"/>
    <mergeCell ref="B1329:C1329"/>
    <mergeCell ref="D1329:E1329"/>
    <mergeCell ref="G1329:H1329"/>
    <mergeCell ref="I1329:J1329"/>
    <mergeCell ref="G1330:J1330"/>
    <mergeCell ref="G1326:K1326"/>
    <mergeCell ref="A1327:K1327"/>
    <mergeCell ref="A1328:C1328"/>
    <mergeCell ref="D1328:E1328"/>
    <mergeCell ref="G1328:H1328"/>
    <mergeCell ref="I1328:J1328"/>
    <mergeCell ref="B1355:C1355"/>
    <mergeCell ref="D1355:E1355"/>
    <mergeCell ref="G1355:H1355"/>
    <mergeCell ref="I1355:J1355"/>
    <mergeCell ref="B1356:C1356"/>
    <mergeCell ref="D1356:E1356"/>
    <mergeCell ref="G1356:H1356"/>
    <mergeCell ref="I1356:J1356"/>
    <mergeCell ref="A1353:K1353"/>
    <mergeCell ref="A1354:C1354"/>
    <mergeCell ref="D1354:E1354"/>
    <mergeCell ref="G1354:H1354"/>
    <mergeCell ref="I1354:J1354"/>
    <mergeCell ref="G1348:J1348"/>
    <mergeCell ref="G1349:J1349"/>
    <mergeCell ref="G1350:J1350"/>
    <mergeCell ref="G1351:J1351"/>
    <mergeCell ref="G1352:K1352"/>
    <mergeCell ref="B1345:E1345"/>
    <mergeCell ref="G1345:H1345"/>
    <mergeCell ref="I1345:J1345"/>
    <mergeCell ref="G1346:J1346"/>
    <mergeCell ref="G1347:J1347"/>
    <mergeCell ref="B1343:E1343"/>
    <mergeCell ref="G1343:H1343"/>
    <mergeCell ref="I1343:J1343"/>
    <mergeCell ref="B1344:E1344"/>
    <mergeCell ref="G1344:H1344"/>
    <mergeCell ref="I1344:J1344"/>
    <mergeCell ref="B1340:C1340"/>
    <mergeCell ref="G1340:H1340"/>
    <mergeCell ref="I1340:J1340"/>
    <mergeCell ref="G1341:J1341"/>
    <mergeCell ref="A1342:E1342"/>
    <mergeCell ref="G1342:H1342"/>
    <mergeCell ref="I1342:J1342"/>
    <mergeCell ref="G1368:J1368"/>
    <mergeCell ref="A1369:C1369"/>
    <mergeCell ref="D1369:E1369"/>
    <mergeCell ref="G1369:H1369"/>
    <mergeCell ref="I1369:J1369"/>
    <mergeCell ref="B1366:C1366"/>
    <mergeCell ref="D1366:E1366"/>
    <mergeCell ref="G1366:H1366"/>
    <mergeCell ref="I1366:J1366"/>
    <mergeCell ref="B1367:C1367"/>
    <mergeCell ref="D1367:E1367"/>
    <mergeCell ref="G1367:H1367"/>
    <mergeCell ref="I1367:J1367"/>
    <mergeCell ref="G1361:J1361"/>
    <mergeCell ref="G1362:J1362"/>
    <mergeCell ref="G1363:K1363"/>
    <mergeCell ref="A1364:K1364"/>
    <mergeCell ref="A1365:C1365"/>
    <mergeCell ref="D1365:E1365"/>
    <mergeCell ref="G1365:H1365"/>
    <mergeCell ref="I1365:J1365"/>
    <mergeCell ref="B1359:C1359"/>
    <mergeCell ref="D1359:E1359"/>
    <mergeCell ref="G1359:H1359"/>
    <mergeCell ref="I1359:J1359"/>
    <mergeCell ref="B1360:C1360"/>
    <mergeCell ref="D1360:E1360"/>
    <mergeCell ref="G1360:H1360"/>
    <mergeCell ref="I1360:J1360"/>
    <mergeCell ref="G1357:J1357"/>
    <mergeCell ref="A1358:C1358"/>
    <mergeCell ref="D1358:E1358"/>
    <mergeCell ref="G1358:H1358"/>
    <mergeCell ref="I1358:J1358"/>
    <mergeCell ref="G1382:J1382"/>
    <mergeCell ref="G1383:K1383"/>
    <mergeCell ref="A1384:K1384"/>
    <mergeCell ref="A1385:C1385"/>
    <mergeCell ref="D1385:E1385"/>
    <mergeCell ref="G1385:H1385"/>
    <mergeCell ref="I1385:J1385"/>
    <mergeCell ref="B1380:C1380"/>
    <mergeCell ref="D1380:E1380"/>
    <mergeCell ref="G1380:H1380"/>
    <mergeCell ref="I1380:J1380"/>
    <mergeCell ref="G1381:J1381"/>
    <mergeCell ref="G1378:J1378"/>
    <mergeCell ref="A1379:C1379"/>
    <mergeCell ref="D1379:E1379"/>
    <mergeCell ref="G1379:H1379"/>
    <mergeCell ref="I1379:J1379"/>
    <mergeCell ref="B1376:C1376"/>
    <mergeCell ref="D1376:E1376"/>
    <mergeCell ref="G1376:H1376"/>
    <mergeCell ref="I1376:J1376"/>
    <mergeCell ref="B1377:C1377"/>
    <mergeCell ref="D1377:E1377"/>
    <mergeCell ref="G1377:H1377"/>
    <mergeCell ref="I1377:J1377"/>
    <mergeCell ref="G1372:J1372"/>
    <mergeCell ref="G1373:K1373"/>
    <mergeCell ref="A1374:K1374"/>
    <mergeCell ref="A1375:C1375"/>
    <mergeCell ref="D1375:E1375"/>
    <mergeCell ref="G1375:H1375"/>
    <mergeCell ref="I1375:J1375"/>
    <mergeCell ref="B1370:C1370"/>
    <mergeCell ref="D1370:E1370"/>
    <mergeCell ref="G1370:H1370"/>
    <mergeCell ref="I1370:J1370"/>
    <mergeCell ref="G1371:J1371"/>
    <mergeCell ref="G1394:J1394"/>
    <mergeCell ref="G1395:J1395"/>
    <mergeCell ref="G1396:K1396"/>
    <mergeCell ref="A1397:K1397"/>
    <mergeCell ref="A1398:C1398"/>
    <mergeCell ref="D1398:E1398"/>
    <mergeCell ref="G1398:H1398"/>
    <mergeCell ref="I1398:J1398"/>
    <mergeCell ref="B1392:C1392"/>
    <mergeCell ref="D1392:E1392"/>
    <mergeCell ref="G1392:H1392"/>
    <mergeCell ref="I1392:J1392"/>
    <mergeCell ref="B1393:C1393"/>
    <mergeCell ref="D1393:E1393"/>
    <mergeCell ref="G1393:H1393"/>
    <mergeCell ref="I1393:J1393"/>
    <mergeCell ref="G1390:J1390"/>
    <mergeCell ref="A1391:C1391"/>
    <mergeCell ref="D1391:E1391"/>
    <mergeCell ref="G1391:H1391"/>
    <mergeCell ref="I1391:J1391"/>
    <mergeCell ref="B1388:C1388"/>
    <mergeCell ref="D1388:E1388"/>
    <mergeCell ref="G1388:H1388"/>
    <mergeCell ref="I1388:J1388"/>
    <mergeCell ref="B1389:C1389"/>
    <mergeCell ref="D1389:E1389"/>
    <mergeCell ref="G1389:H1389"/>
    <mergeCell ref="I1389:J1389"/>
    <mergeCell ref="B1386:C1386"/>
    <mergeCell ref="D1386:E1386"/>
    <mergeCell ref="G1386:H1386"/>
    <mergeCell ref="I1386:J1386"/>
    <mergeCell ref="B1387:C1387"/>
    <mergeCell ref="D1387:E1387"/>
    <mergeCell ref="G1387:H1387"/>
    <mergeCell ref="I1387:J1387"/>
    <mergeCell ref="G1410:J1410"/>
    <mergeCell ref="G1411:J1411"/>
    <mergeCell ref="G1412:K1412"/>
    <mergeCell ref="A1413:K1413"/>
    <mergeCell ref="A1414:C1414"/>
    <mergeCell ref="D1414:E1414"/>
    <mergeCell ref="G1414:H1414"/>
    <mergeCell ref="I1414:J1414"/>
    <mergeCell ref="B1408:C1408"/>
    <mergeCell ref="D1408:E1408"/>
    <mergeCell ref="G1408:H1408"/>
    <mergeCell ref="I1408:J1408"/>
    <mergeCell ref="B1409:C1409"/>
    <mergeCell ref="D1409:E1409"/>
    <mergeCell ref="G1409:H1409"/>
    <mergeCell ref="I1409:J1409"/>
    <mergeCell ref="G1403:J1403"/>
    <mergeCell ref="G1404:J1404"/>
    <mergeCell ref="G1405:K1405"/>
    <mergeCell ref="A1406:K1406"/>
    <mergeCell ref="A1407:C1407"/>
    <mergeCell ref="D1407:E1407"/>
    <mergeCell ref="G1407:H1407"/>
    <mergeCell ref="I1407:J1407"/>
    <mergeCell ref="B1401:C1401"/>
    <mergeCell ref="D1401:E1401"/>
    <mergeCell ref="G1401:H1401"/>
    <mergeCell ref="I1401:J1401"/>
    <mergeCell ref="B1402:C1402"/>
    <mergeCell ref="D1402:E1402"/>
    <mergeCell ref="G1402:H1402"/>
    <mergeCell ref="I1402:J1402"/>
    <mergeCell ref="B1399:C1399"/>
    <mergeCell ref="D1399:E1399"/>
    <mergeCell ref="G1399:H1399"/>
    <mergeCell ref="I1399:J1399"/>
    <mergeCell ref="B1400:C1400"/>
    <mergeCell ref="D1400:E1400"/>
    <mergeCell ref="G1400:H1400"/>
    <mergeCell ref="I1400:J1400"/>
    <mergeCell ref="B1428:C1428"/>
    <mergeCell ref="D1428:E1428"/>
    <mergeCell ref="G1428:H1428"/>
    <mergeCell ref="I1428:J1428"/>
    <mergeCell ref="B1429:C1429"/>
    <mergeCell ref="D1429:E1429"/>
    <mergeCell ref="G1429:H1429"/>
    <mergeCell ref="I1429:J1429"/>
    <mergeCell ref="G1424:J1424"/>
    <mergeCell ref="G1425:K1425"/>
    <mergeCell ref="A1426:K1426"/>
    <mergeCell ref="A1427:C1427"/>
    <mergeCell ref="D1427:E1427"/>
    <mergeCell ref="G1427:H1427"/>
    <mergeCell ref="I1427:J1427"/>
    <mergeCell ref="B1422:C1422"/>
    <mergeCell ref="D1422:E1422"/>
    <mergeCell ref="G1422:H1422"/>
    <mergeCell ref="I1422:J1422"/>
    <mergeCell ref="G1423:J1423"/>
    <mergeCell ref="G1417:J1417"/>
    <mergeCell ref="G1418:J1418"/>
    <mergeCell ref="G1419:K1419"/>
    <mergeCell ref="A1420:K1420"/>
    <mergeCell ref="A1421:C1421"/>
    <mergeCell ref="D1421:E1421"/>
    <mergeCell ref="G1421:H1421"/>
    <mergeCell ref="I1421:J1421"/>
    <mergeCell ref="B1415:C1415"/>
    <mergeCell ref="D1415:E1415"/>
    <mergeCell ref="G1415:H1415"/>
    <mergeCell ref="I1415:J1415"/>
    <mergeCell ref="B1416:C1416"/>
    <mergeCell ref="D1416:E1416"/>
    <mergeCell ref="G1416:H1416"/>
    <mergeCell ref="I1416:J1416"/>
    <mergeCell ref="A1448:E1448"/>
    <mergeCell ref="G1448:H1448"/>
    <mergeCell ref="I1448:J1448"/>
    <mergeCell ref="B1449:E1449"/>
    <mergeCell ref="G1449:H1449"/>
    <mergeCell ref="I1449:J1449"/>
    <mergeCell ref="G1443:J1443"/>
    <mergeCell ref="G1444:J1444"/>
    <mergeCell ref="G1445:J1445"/>
    <mergeCell ref="G1446:J1446"/>
    <mergeCell ref="G1447:J1447"/>
    <mergeCell ref="G1440:J1440"/>
    <mergeCell ref="A1441:E1441"/>
    <mergeCell ref="G1441:H1441"/>
    <mergeCell ref="I1441:J1441"/>
    <mergeCell ref="B1442:E1442"/>
    <mergeCell ref="G1442:H1442"/>
    <mergeCell ref="I1442:J1442"/>
    <mergeCell ref="B1438:C1438"/>
    <mergeCell ref="G1438:H1438"/>
    <mergeCell ref="I1438:J1438"/>
    <mergeCell ref="B1439:C1439"/>
    <mergeCell ref="G1439:H1439"/>
    <mergeCell ref="I1439:J1439"/>
    <mergeCell ref="B1436:C1436"/>
    <mergeCell ref="G1436:H1436"/>
    <mergeCell ref="I1436:J1436"/>
    <mergeCell ref="B1437:C1437"/>
    <mergeCell ref="G1437:H1437"/>
    <mergeCell ref="I1437:J1437"/>
    <mergeCell ref="G1430:J1430"/>
    <mergeCell ref="G1431:J1431"/>
    <mergeCell ref="G1432:K1432"/>
    <mergeCell ref="A1433:K1433"/>
    <mergeCell ref="A1434:C1435"/>
    <mergeCell ref="D1434:D1435"/>
    <mergeCell ref="E1434:F1434"/>
    <mergeCell ref="G1434:J1434"/>
    <mergeCell ref="K1434:K1435"/>
    <mergeCell ref="G1435:H1435"/>
    <mergeCell ref="I1435:J1435"/>
    <mergeCell ref="B1463:C1463"/>
    <mergeCell ref="D1463:E1463"/>
    <mergeCell ref="G1463:H1463"/>
    <mergeCell ref="I1463:J1463"/>
    <mergeCell ref="B1464:C1464"/>
    <mergeCell ref="D1464:E1464"/>
    <mergeCell ref="G1464:H1464"/>
    <mergeCell ref="I1464:J1464"/>
    <mergeCell ref="G1460:K1460"/>
    <mergeCell ref="A1461:K1461"/>
    <mergeCell ref="A1462:C1462"/>
    <mergeCell ref="D1462:E1462"/>
    <mergeCell ref="G1462:H1462"/>
    <mergeCell ref="I1462:J1462"/>
    <mergeCell ref="I1454:J1454"/>
    <mergeCell ref="K1454:K1455"/>
    <mergeCell ref="G1457:J1457"/>
    <mergeCell ref="G1458:J1458"/>
    <mergeCell ref="G1459:J1459"/>
    <mergeCell ref="A1454:B1455"/>
    <mergeCell ref="C1454:C1455"/>
    <mergeCell ref="D1454:D1455"/>
    <mergeCell ref="E1454:F1454"/>
    <mergeCell ref="G1454:H1454"/>
    <mergeCell ref="B1452:C1452"/>
    <mergeCell ref="E1452:F1452"/>
    <mergeCell ref="G1452:H1452"/>
    <mergeCell ref="I1452:J1452"/>
    <mergeCell ref="G1453:J1453"/>
    <mergeCell ref="G1450:J1450"/>
    <mergeCell ref="A1451:C1451"/>
    <mergeCell ref="E1451:F1451"/>
    <mergeCell ref="G1451:H1451"/>
    <mergeCell ref="I1451:J1451"/>
    <mergeCell ref="G1473:J1473"/>
    <mergeCell ref="G1474:K1474"/>
    <mergeCell ref="A1475:K1475"/>
    <mergeCell ref="A1476:C1476"/>
    <mergeCell ref="D1476:E1476"/>
    <mergeCell ref="G1476:H1476"/>
    <mergeCell ref="I1476:J1476"/>
    <mergeCell ref="B1471:C1471"/>
    <mergeCell ref="D1471:E1471"/>
    <mergeCell ref="G1471:H1471"/>
    <mergeCell ref="I1471:J1471"/>
    <mergeCell ref="G1472:J1472"/>
    <mergeCell ref="G1469:J1469"/>
    <mergeCell ref="A1470:C1470"/>
    <mergeCell ref="D1470:E1470"/>
    <mergeCell ref="G1470:H1470"/>
    <mergeCell ref="I1470:J1470"/>
    <mergeCell ref="B1467:C1467"/>
    <mergeCell ref="D1467:E1467"/>
    <mergeCell ref="G1467:H1467"/>
    <mergeCell ref="I1467:J1467"/>
    <mergeCell ref="B1468:C1468"/>
    <mergeCell ref="D1468:E1468"/>
    <mergeCell ref="G1468:H1468"/>
    <mergeCell ref="I1468:J1468"/>
    <mergeCell ref="B1465:C1465"/>
    <mergeCell ref="D1465:E1465"/>
    <mergeCell ref="G1465:H1465"/>
    <mergeCell ref="I1465:J1465"/>
    <mergeCell ref="B1466:C1466"/>
    <mergeCell ref="D1466:E1466"/>
    <mergeCell ref="G1466:H1466"/>
    <mergeCell ref="I1466:J1466"/>
    <mergeCell ref="G1487:J1487"/>
    <mergeCell ref="G1488:K1488"/>
    <mergeCell ref="A1489:K1489"/>
    <mergeCell ref="A1490:C1490"/>
    <mergeCell ref="D1490:E1490"/>
    <mergeCell ref="G1490:H1490"/>
    <mergeCell ref="I1490:J1490"/>
    <mergeCell ref="B1485:C1485"/>
    <mergeCell ref="D1485:E1485"/>
    <mergeCell ref="G1485:H1485"/>
    <mergeCell ref="I1485:J1485"/>
    <mergeCell ref="G1486:J1486"/>
    <mergeCell ref="G1483:J1483"/>
    <mergeCell ref="A1484:C1484"/>
    <mergeCell ref="D1484:E1484"/>
    <mergeCell ref="G1484:H1484"/>
    <mergeCell ref="I1484:J1484"/>
    <mergeCell ref="B1481:C1481"/>
    <mergeCell ref="D1481:E1481"/>
    <mergeCell ref="G1481:H1481"/>
    <mergeCell ref="I1481:J1481"/>
    <mergeCell ref="B1482:C1482"/>
    <mergeCell ref="D1482:E1482"/>
    <mergeCell ref="G1482:H1482"/>
    <mergeCell ref="I1482:J1482"/>
    <mergeCell ref="G1479:J1479"/>
    <mergeCell ref="A1480:C1480"/>
    <mergeCell ref="D1480:E1480"/>
    <mergeCell ref="G1480:H1480"/>
    <mergeCell ref="I1480:J1480"/>
    <mergeCell ref="B1477:C1477"/>
    <mergeCell ref="D1477:E1477"/>
    <mergeCell ref="G1477:H1477"/>
    <mergeCell ref="I1477:J1477"/>
    <mergeCell ref="B1478:C1478"/>
    <mergeCell ref="D1478:E1478"/>
    <mergeCell ref="G1478:H1478"/>
    <mergeCell ref="I1478:J1478"/>
    <mergeCell ref="B1501:C1501"/>
    <mergeCell ref="D1501:E1501"/>
    <mergeCell ref="G1501:H1501"/>
    <mergeCell ref="I1501:J1501"/>
    <mergeCell ref="B1502:C1502"/>
    <mergeCell ref="D1502:E1502"/>
    <mergeCell ref="G1502:H1502"/>
    <mergeCell ref="I1502:J1502"/>
    <mergeCell ref="G1497:J1497"/>
    <mergeCell ref="G1498:K1498"/>
    <mergeCell ref="A1499:K1499"/>
    <mergeCell ref="A1500:C1500"/>
    <mergeCell ref="D1500:E1500"/>
    <mergeCell ref="G1500:H1500"/>
    <mergeCell ref="I1500:J1500"/>
    <mergeCell ref="B1495:C1495"/>
    <mergeCell ref="D1495:E1495"/>
    <mergeCell ref="G1495:H1495"/>
    <mergeCell ref="I1495:J1495"/>
    <mergeCell ref="G1496:J1496"/>
    <mergeCell ref="A1493:C1493"/>
    <mergeCell ref="D1493:E1493"/>
    <mergeCell ref="G1493:H1493"/>
    <mergeCell ref="I1493:J1493"/>
    <mergeCell ref="B1494:C1494"/>
    <mergeCell ref="D1494:E1494"/>
    <mergeCell ref="G1494:H1494"/>
    <mergeCell ref="I1494:J1494"/>
    <mergeCell ref="B1491:C1491"/>
    <mergeCell ref="D1491:E1491"/>
    <mergeCell ref="G1491:H1491"/>
    <mergeCell ref="I1491:J1491"/>
    <mergeCell ref="G1492:J1492"/>
    <mergeCell ref="B1513:C1513"/>
    <mergeCell ref="D1513:E1513"/>
    <mergeCell ref="G1513:H1513"/>
    <mergeCell ref="I1513:J1513"/>
    <mergeCell ref="G1514:J1514"/>
    <mergeCell ref="A1511:C1511"/>
    <mergeCell ref="D1511:E1511"/>
    <mergeCell ref="G1511:H1511"/>
    <mergeCell ref="I1511:J1511"/>
    <mergeCell ref="B1512:C1512"/>
    <mergeCell ref="D1512:E1512"/>
    <mergeCell ref="G1512:H1512"/>
    <mergeCell ref="I1512:J1512"/>
    <mergeCell ref="B1509:C1509"/>
    <mergeCell ref="D1509:E1509"/>
    <mergeCell ref="G1509:H1509"/>
    <mergeCell ref="I1509:J1509"/>
    <mergeCell ref="G1510:J1510"/>
    <mergeCell ref="B1507:C1507"/>
    <mergeCell ref="D1507:E1507"/>
    <mergeCell ref="G1507:H1507"/>
    <mergeCell ref="I1507:J1507"/>
    <mergeCell ref="B1508:C1508"/>
    <mergeCell ref="D1508:E1508"/>
    <mergeCell ref="G1508:H1508"/>
    <mergeCell ref="I1508:J1508"/>
    <mergeCell ref="G1505:J1505"/>
    <mergeCell ref="A1506:C1506"/>
    <mergeCell ref="D1506:E1506"/>
    <mergeCell ref="G1506:H1506"/>
    <mergeCell ref="I1506:J1506"/>
    <mergeCell ref="B1503:C1503"/>
    <mergeCell ref="D1503:E1503"/>
    <mergeCell ref="G1503:H1503"/>
    <mergeCell ref="I1503:J1503"/>
    <mergeCell ref="B1504:C1504"/>
    <mergeCell ref="D1504:E1504"/>
    <mergeCell ref="G1504:H1504"/>
    <mergeCell ref="I1504:J1504"/>
    <mergeCell ref="B1525:C1525"/>
    <mergeCell ref="D1525:E1525"/>
    <mergeCell ref="G1525:H1525"/>
    <mergeCell ref="I1525:J1525"/>
    <mergeCell ref="B1526:C1526"/>
    <mergeCell ref="D1526:E1526"/>
    <mergeCell ref="G1526:H1526"/>
    <mergeCell ref="I1526:J1526"/>
    <mergeCell ref="B1523:C1523"/>
    <mergeCell ref="D1523:E1523"/>
    <mergeCell ref="G1523:H1523"/>
    <mergeCell ref="I1523:J1523"/>
    <mergeCell ref="B1524:C1524"/>
    <mergeCell ref="D1524:E1524"/>
    <mergeCell ref="G1524:H1524"/>
    <mergeCell ref="I1524:J1524"/>
    <mergeCell ref="G1519:J1519"/>
    <mergeCell ref="G1520:K1520"/>
    <mergeCell ref="A1521:K1521"/>
    <mergeCell ref="A1522:C1522"/>
    <mergeCell ref="D1522:E1522"/>
    <mergeCell ref="G1522:H1522"/>
    <mergeCell ref="I1522:J1522"/>
    <mergeCell ref="B1517:C1517"/>
    <mergeCell ref="D1517:E1517"/>
    <mergeCell ref="G1517:H1517"/>
    <mergeCell ref="I1517:J1517"/>
    <mergeCell ref="G1518:J1518"/>
    <mergeCell ref="A1515:C1515"/>
    <mergeCell ref="D1515:E1515"/>
    <mergeCell ref="G1515:H1515"/>
    <mergeCell ref="I1515:J1515"/>
    <mergeCell ref="B1516:C1516"/>
    <mergeCell ref="D1516:E1516"/>
    <mergeCell ref="G1516:H1516"/>
    <mergeCell ref="I1516:J1516"/>
    <mergeCell ref="B1537:C1537"/>
    <mergeCell ref="D1537:E1537"/>
    <mergeCell ref="G1537:H1537"/>
    <mergeCell ref="I1537:J1537"/>
    <mergeCell ref="G1538:J1538"/>
    <mergeCell ref="A1535:C1535"/>
    <mergeCell ref="D1535:E1535"/>
    <mergeCell ref="G1535:H1535"/>
    <mergeCell ref="I1535:J1535"/>
    <mergeCell ref="B1536:C1536"/>
    <mergeCell ref="D1536:E1536"/>
    <mergeCell ref="G1536:H1536"/>
    <mergeCell ref="I1536:J1536"/>
    <mergeCell ref="B1533:C1533"/>
    <mergeCell ref="D1533:E1533"/>
    <mergeCell ref="G1533:H1533"/>
    <mergeCell ref="I1533:J1533"/>
    <mergeCell ref="G1534:J1534"/>
    <mergeCell ref="B1531:C1531"/>
    <mergeCell ref="D1531:E1531"/>
    <mergeCell ref="G1531:H1531"/>
    <mergeCell ref="I1531:J1531"/>
    <mergeCell ref="B1532:C1532"/>
    <mergeCell ref="D1532:E1532"/>
    <mergeCell ref="G1532:H1532"/>
    <mergeCell ref="I1532:J1532"/>
    <mergeCell ref="G1529:J1529"/>
    <mergeCell ref="A1530:C1530"/>
    <mergeCell ref="D1530:E1530"/>
    <mergeCell ref="G1530:H1530"/>
    <mergeCell ref="I1530:J1530"/>
    <mergeCell ref="B1527:C1527"/>
    <mergeCell ref="D1527:E1527"/>
    <mergeCell ref="G1527:H1527"/>
    <mergeCell ref="I1527:J1527"/>
    <mergeCell ref="B1528:C1528"/>
    <mergeCell ref="D1528:E1528"/>
    <mergeCell ref="G1528:H1528"/>
    <mergeCell ref="I1528:J1528"/>
    <mergeCell ref="B1549:C1549"/>
    <mergeCell ref="D1549:E1549"/>
    <mergeCell ref="G1549:H1549"/>
    <mergeCell ref="I1549:J1549"/>
    <mergeCell ref="G1550:J1550"/>
    <mergeCell ref="A1547:C1547"/>
    <mergeCell ref="D1547:E1547"/>
    <mergeCell ref="G1547:H1547"/>
    <mergeCell ref="I1547:J1547"/>
    <mergeCell ref="B1548:C1548"/>
    <mergeCell ref="D1548:E1548"/>
    <mergeCell ref="G1548:H1548"/>
    <mergeCell ref="I1548:J1548"/>
    <mergeCell ref="B1545:C1545"/>
    <mergeCell ref="D1545:E1545"/>
    <mergeCell ref="G1545:H1545"/>
    <mergeCell ref="I1545:J1545"/>
    <mergeCell ref="G1546:J1546"/>
    <mergeCell ref="B1543:C1543"/>
    <mergeCell ref="D1543:E1543"/>
    <mergeCell ref="G1543:H1543"/>
    <mergeCell ref="I1543:J1543"/>
    <mergeCell ref="B1544:C1544"/>
    <mergeCell ref="D1544:E1544"/>
    <mergeCell ref="G1544:H1544"/>
    <mergeCell ref="I1544:J1544"/>
    <mergeCell ref="G1539:J1539"/>
    <mergeCell ref="G1540:K1540"/>
    <mergeCell ref="A1541:K1541"/>
    <mergeCell ref="A1542:C1542"/>
    <mergeCell ref="D1542:E1542"/>
    <mergeCell ref="G1542:H1542"/>
    <mergeCell ref="I1542:J1542"/>
    <mergeCell ref="B1563:C1563"/>
    <mergeCell ref="D1563:E1563"/>
    <mergeCell ref="G1563:H1563"/>
    <mergeCell ref="I1563:J1563"/>
    <mergeCell ref="G1564:J1564"/>
    <mergeCell ref="G1561:J1561"/>
    <mergeCell ref="A1562:C1562"/>
    <mergeCell ref="D1562:E1562"/>
    <mergeCell ref="G1562:H1562"/>
    <mergeCell ref="I1562:J1562"/>
    <mergeCell ref="B1559:C1559"/>
    <mergeCell ref="D1559:E1559"/>
    <mergeCell ref="G1559:H1559"/>
    <mergeCell ref="I1559:J1559"/>
    <mergeCell ref="B1560:C1560"/>
    <mergeCell ref="D1560:E1560"/>
    <mergeCell ref="G1560:H1560"/>
    <mergeCell ref="I1560:J1560"/>
    <mergeCell ref="G1557:J1557"/>
    <mergeCell ref="A1558:C1558"/>
    <mergeCell ref="D1558:E1558"/>
    <mergeCell ref="G1558:H1558"/>
    <mergeCell ref="I1558:J1558"/>
    <mergeCell ref="B1555:C1555"/>
    <mergeCell ref="D1555:E1555"/>
    <mergeCell ref="G1555:H1555"/>
    <mergeCell ref="I1555:J1555"/>
    <mergeCell ref="B1556:C1556"/>
    <mergeCell ref="D1556:E1556"/>
    <mergeCell ref="G1556:H1556"/>
    <mergeCell ref="I1556:J1556"/>
    <mergeCell ref="G1551:J1551"/>
    <mergeCell ref="G1552:K1552"/>
    <mergeCell ref="A1553:K1553"/>
    <mergeCell ref="A1554:C1554"/>
    <mergeCell ref="D1554:E1554"/>
    <mergeCell ref="G1554:H1554"/>
    <mergeCell ref="I1554:J1554"/>
    <mergeCell ref="I1577:J1577"/>
    <mergeCell ref="K1577:K1578"/>
    <mergeCell ref="G1580:J1580"/>
    <mergeCell ref="G1581:J1581"/>
    <mergeCell ref="G1582:J1582"/>
    <mergeCell ref="A1577:B1578"/>
    <mergeCell ref="C1577:C1578"/>
    <mergeCell ref="D1577:D1578"/>
    <mergeCell ref="E1577:F1577"/>
    <mergeCell ref="G1577:H1577"/>
    <mergeCell ref="B1575:C1575"/>
    <mergeCell ref="E1575:F1575"/>
    <mergeCell ref="G1575:H1575"/>
    <mergeCell ref="I1575:J1575"/>
    <mergeCell ref="G1576:J1576"/>
    <mergeCell ref="G1573:J1573"/>
    <mergeCell ref="A1574:C1574"/>
    <mergeCell ref="E1574:F1574"/>
    <mergeCell ref="G1574:H1574"/>
    <mergeCell ref="I1574:J1574"/>
    <mergeCell ref="B1571:E1571"/>
    <mergeCell ref="G1571:H1571"/>
    <mergeCell ref="I1571:J1571"/>
    <mergeCell ref="B1572:E1572"/>
    <mergeCell ref="G1572:H1572"/>
    <mergeCell ref="I1572:J1572"/>
    <mergeCell ref="B1569:E1569"/>
    <mergeCell ref="G1569:H1569"/>
    <mergeCell ref="I1569:J1569"/>
    <mergeCell ref="B1570:E1570"/>
    <mergeCell ref="G1570:H1570"/>
    <mergeCell ref="I1570:J1570"/>
    <mergeCell ref="G1565:J1565"/>
    <mergeCell ref="G1566:K1566"/>
    <mergeCell ref="A1567:K1567"/>
    <mergeCell ref="A1568:E1568"/>
    <mergeCell ref="G1568:H1568"/>
    <mergeCell ref="I1568:J1568"/>
    <mergeCell ref="G1592:J1592"/>
    <mergeCell ref="G1593:K1593"/>
    <mergeCell ref="A1594:K1594"/>
    <mergeCell ref="A1595:C1596"/>
    <mergeCell ref="D1595:D1596"/>
    <mergeCell ref="E1595:F1595"/>
    <mergeCell ref="G1595:J1595"/>
    <mergeCell ref="K1595:K1596"/>
    <mergeCell ref="G1596:H1596"/>
    <mergeCell ref="I1596:J1596"/>
    <mergeCell ref="B1590:C1590"/>
    <mergeCell ref="D1590:E1590"/>
    <mergeCell ref="G1590:H1590"/>
    <mergeCell ref="I1590:J1590"/>
    <mergeCell ref="G1591:J1591"/>
    <mergeCell ref="A1588:C1588"/>
    <mergeCell ref="D1588:E1588"/>
    <mergeCell ref="G1588:H1588"/>
    <mergeCell ref="I1588:J1588"/>
    <mergeCell ref="B1589:C1589"/>
    <mergeCell ref="D1589:E1589"/>
    <mergeCell ref="G1589:H1589"/>
    <mergeCell ref="I1589:J1589"/>
    <mergeCell ref="B1586:C1586"/>
    <mergeCell ref="D1586:E1586"/>
    <mergeCell ref="G1586:H1586"/>
    <mergeCell ref="I1586:J1586"/>
    <mergeCell ref="G1587:J1587"/>
    <mergeCell ref="G1583:K1583"/>
    <mergeCell ref="A1584:K1584"/>
    <mergeCell ref="A1585:C1585"/>
    <mergeCell ref="D1585:E1585"/>
    <mergeCell ref="G1585:H1585"/>
    <mergeCell ref="I1585:J1585"/>
    <mergeCell ref="B1612:C1612"/>
    <mergeCell ref="D1612:E1612"/>
    <mergeCell ref="G1612:H1612"/>
    <mergeCell ref="I1612:J1612"/>
    <mergeCell ref="B1613:C1613"/>
    <mergeCell ref="D1613:E1613"/>
    <mergeCell ref="G1613:H1613"/>
    <mergeCell ref="I1613:J1613"/>
    <mergeCell ref="A1610:K1610"/>
    <mergeCell ref="A1611:C1611"/>
    <mergeCell ref="D1611:E1611"/>
    <mergeCell ref="G1611:H1611"/>
    <mergeCell ref="I1611:J1611"/>
    <mergeCell ref="G1605:J1605"/>
    <mergeCell ref="G1606:J1606"/>
    <mergeCell ref="G1607:J1607"/>
    <mergeCell ref="G1608:J1608"/>
    <mergeCell ref="G1609:K1609"/>
    <mergeCell ref="B1602:E1602"/>
    <mergeCell ref="G1602:H1602"/>
    <mergeCell ref="I1602:J1602"/>
    <mergeCell ref="G1603:J1603"/>
    <mergeCell ref="G1604:J1604"/>
    <mergeCell ref="B1600:E1600"/>
    <mergeCell ref="G1600:H1600"/>
    <mergeCell ref="I1600:J1600"/>
    <mergeCell ref="B1601:E1601"/>
    <mergeCell ref="G1601:H1601"/>
    <mergeCell ref="I1601:J1601"/>
    <mergeCell ref="B1597:C1597"/>
    <mergeCell ref="G1597:H1597"/>
    <mergeCell ref="I1597:J1597"/>
    <mergeCell ref="G1598:J1598"/>
    <mergeCell ref="A1599:E1599"/>
    <mergeCell ref="G1599:H1599"/>
    <mergeCell ref="I1599:J1599"/>
    <mergeCell ref="G1625:J1625"/>
    <mergeCell ref="A1626:C1626"/>
    <mergeCell ref="D1626:E1626"/>
    <mergeCell ref="G1626:H1626"/>
    <mergeCell ref="I1626:J1626"/>
    <mergeCell ref="B1623:C1623"/>
    <mergeCell ref="D1623:E1623"/>
    <mergeCell ref="G1623:H1623"/>
    <mergeCell ref="I1623:J1623"/>
    <mergeCell ref="B1624:C1624"/>
    <mergeCell ref="D1624:E1624"/>
    <mergeCell ref="G1624:H1624"/>
    <mergeCell ref="I1624:J1624"/>
    <mergeCell ref="G1618:J1618"/>
    <mergeCell ref="G1619:J1619"/>
    <mergeCell ref="G1620:K1620"/>
    <mergeCell ref="A1621:K1621"/>
    <mergeCell ref="A1622:C1622"/>
    <mergeCell ref="D1622:E1622"/>
    <mergeCell ref="G1622:H1622"/>
    <mergeCell ref="I1622:J1622"/>
    <mergeCell ref="B1616:C1616"/>
    <mergeCell ref="D1616:E1616"/>
    <mergeCell ref="G1616:H1616"/>
    <mergeCell ref="I1616:J1616"/>
    <mergeCell ref="B1617:C1617"/>
    <mergeCell ref="D1617:E1617"/>
    <mergeCell ref="G1617:H1617"/>
    <mergeCell ref="I1617:J1617"/>
    <mergeCell ref="G1614:J1614"/>
    <mergeCell ref="A1615:C1615"/>
    <mergeCell ref="D1615:E1615"/>
    <mergeCell ref="G1615:H1615"/>
    <mergeCell ref="I1615:J1615"/>
    <mergeCell ref="G1639:J1639"/>
    <mergeCell ref="G1640:K1640"/>
    <mergeCell ref="A1641:K1641"/>
    <mergeCell ref="A1642:C1642"/>
    <mergeCell ref="D1642:E1642"/>
    <mergeCell ref="G1642:H1642"/>
    <mergeCell ref="I1642:J1642"/>
    <mergeCell ref="B1637:C1637"/>
    <mergeCell ref="D1637:E1637"/>
    <mergeCell ref="G1637:H1637"/>
    <mergeCell ref="I1637:J1637"/>
    <mergeCell ref="G1638:J1638"/>
    <mergeCell ref="G1635:J1635"/>
    <mergeCell ref="A1636:C1636"/>
    <mergeCell ref="D1636:E1636"/>
    <mergeCell ref="G1636:H1636"/>
    <mergeCell ref="I1636:J1636"/>
    <mergeCell ref="B1633:C1633"/>
    <mergeCell ref="D1633:E1633"/>
    <mergeCell ref="G1633:H1633"/>
    <mergeCell ref="I1633:J1633"/>
    <mergeCell ref="B1634:C1634"/>
    <mergeCell ref="D1634:E1634"/>
    <mergeCell ref="G1634:H1634"/>
    <mergeCell ref="I1634:J1634"/>
    <mergeCell ref="G1629:J1629"/>
    <mergeCell ref="G1630:K1630"/>
    <mergeCell ref="A1631:K1631"/>
    <mergeCell ref="A1632:C1632"/>
    <mergeCell ref="D1632:E1632"/>
    <mergeCell ref="G1632:H1632"/>
    <mergeCell ref="I1632:J1632"/>
    <mergeCell ref="B1627:C1627"/>
    <mergeCell ref="D1627:E1627"/>
    <mergeCell ref="G1627:H1627"/>
    <mergeCell ref="I1627:J1627"/>
    <mergeCell ref="G1628:J1628"/>
    <mergeCell ref="G1651:J1651"/>
    <mergeCell ref="G1652:J1652"/>
    <mergeCell ref="G1653:K1653"/>
    <mergeCell ref="A1654:K1654"/>
    <mergeCell ref="A1655:C1655"/>
    <mergeCell ref="D1655:E1655"/>
    <mergeCell ref="G1655:H1655"/>
    <mergeCell ref="I1655:J1655"/>
    <mergeCell ref="B1649:C1649"/>
    <mergeCell ref="D1649:E1649"/>
    <mergeCell ref="G1649:H1649"/>
    <mergeCell ref="I1649:J1649"/>
    <mergeCell ref="B1650:C1650"/>
    <mergeCell ref="D1650:E1650"/>
    <mergeCell ref="G1650:H1650"/>
    <mergeCell ref="I1650:J1650"/>
    <mergeCell ref="G1647:J1647"/>
    <mergeCell ref="A1648:C1648"/>
    <mergeCell ref="D1648:E1648"/>
    <mergeCell ref="G1648:H1648"/>
    <mergeCell ref="I1648:J1648"/>
    <mergeCell ref="B1645:C1645"/>
    <mergeCell ref="D1645:E1645"/>
    <mergeCell ref="G1645:H1645"/>
    <mergeCell ref="I1645:J1645"/>
    <mergeCell ref="B1646:C1646"/>
    <mergeCell ref="D1646:E1646"/>
    <mergeCell ref="G1646:H1646"/>
    <mergeCell ref="I1646:J1646"/>
    <mergeCell ref="B1643:C1643"/>
    <mergeCell ref="D1643:E1643"/>
    <mergeCell ref="G1643:H1643"/>
    <mergeCell ref="I1643:J1643"/>
    <mergeCell ref="B1644:C1644"/>
    <mergeCell ref="D1644:E1644"/>
    <mergeCell ref="G1644:H1644"/>
    <mergeCell ref="I1644:J1644"/>
    <mergeCell ref="G1667:J1667"/>
    <mergeCell ref="G1668:J1668"/>
    <mergeCell ref="G1669:K1669"/>
    <mergeCell ref="A1670:K1670"/>
    <mergeCell ref="A1671:C1671"/>
    <mergeCell ref="D1671:E1671"/>
    <mergeCell ref="G1671:H1671"/>
    <mergeCell ref="I1671:J1671"/>
    <mergeCell ref="B1665:C1665"/>
    <mergeCell ref="D1665:E1665"/>
    <mergeCell ref="G1665:H1665"/>
    <mergeCell ref="I1665:J1665"/>
    <mergeCell ref="B1666:C1666"/>
    <mergeCell ref="D1666:E1666"/>
    <mergeCell ref="G1666:H1666"/>
    <mergeCell ref="I1666:J1666"/>
    <mergeCell ref="G1660:J1660"/>
    <mergeCell ref="G1661:J1661"/>
    <mergeCell ref="G1662:K1662"/>
    <mergeCell ref="A1663:K1663"/>
    <mergeCell ref="A1664:C1664"/>
    <mergeCell ref="D1664:E1664"/>
    <mergeCell ref="G1664:H1664"/>
    <mergeCell ref="I1664:J1664"/>
    <mergeCell ref="B1658:C1658"/>
    <mergeCell ref="D1658:E1658"/>
    <mergeCell ref="G1658:H1658"/>
    <mergeCell ref="I1658:J1658"/>
    <mergeCell ref="B1659:C1659"/>
    <mergeCell ref="D1659:E1659"/>
    <mergeCell ref="G1659:H1659"/>
    <mergeCell ref="I1659:J1659"/>
    <mergeCell ref="B1656:C1656"/>
    <mergeCell ref="D1656:E1656"/>
    <mergeCell ref="G1656:H1656"/>
    <mergeCell ref="I1656:J1656"/>
    <mergeCell ref="B1657:C1657"/>
    <mergeCell ref="D1657:E1657"/>
    <mergeCell ref="G1657:H1657"/>
    <mergeCell ref="I1657:J1657"/>
    <mergeCell ref="B1685:C1685"/>
    <mergeCell ref="D1685:E1685"/>
    <mergeCell ref="G1685:H1685"/>
    <mergeCell ref="I1685:J1685"/>
    <mergeCell ref="B1686:C1686"/>
    <mergeCell ref="D1686:E1686"/>
    <mergeCell ref="G1686:H1686"/>
    <mergeCell ref="I1686:J1686"/>
    <mergeCell ref="G1681:J1681"/>
    <mergeCell ref="G1682:K1682"/>
    <mergeCell ref="A1683:K1683"/>
    <mergeCell ref="A1684:C1684"/>
    <mergeCell ref="D1684:E1684"/>
    <mergeCell ref="G1684:H1684"/>
    <mergeCell ref="I1684:J1684"/>
    <mergeCell ref="B1679:C1679"/>
    <mergeCell ref="D1679:E1679"/>
    <mergeCell ref="G1679:H1679"/>
    <mergeCell ref="I1679:J1679"/>
    <mergeCell ref="G1680:J1680"/>
    <mergeCell ref="G1674:J1674"/>
    <mergeCell ref="G1675:J1675"/>
    <mergeCell ref="G1676:K1676"/>
    <mergeCell ref="A1677:K1677"/>
    <mergeCell ref="A1678:C1678"/>
    <mergeCell ref="D1678:E1678"/>
    <mergeCell ref="G1678:H1678"/>
    <mergeCell ref="I1678:J1678"/>
    <mergeCell ref="B1672:C1672"/>
    <mergeCell ref="D1672:E1672"/>
    <mergeCell ref="G1672:H1672"/>
    <mergeCell ref="I1672:J1672"/>
    <mergeCell ref="B1673:C1673"/>
    <mergeCell ref="D1673:E1673"/>
    <mergeCell ref="G1673:H1673"/>
    <mergeCell ref="I1673:J1673"/>
    <mergeCell ref="A1705:E1705"/>
    <mergeCell ref="G1705:H1705"/>
    <mergeCell ref="I1705:J1705"/>
    <mergeCell ref="B1706:E1706"/>
    <mergeCell ref="G1706:H1706"/>
    <mergeCell ref="I1706:J1706"/>
    <mergeCell ref="G1700:J1700"/>
    <mergeCell ref="G1701:J1701"/>
    <mergeCell ref="G1702:J1702"/>
    <mergeCell ref="G1703:J1703"/>
    <mergeCell ref="G1704:J1704"/>
    <mergeCell ref="G1697:J1697"/>
    <mergeCell ref="A1698:E1698"/>
    <mergeCell ref="G1698:H1698"/>
    <mergeCell ref="I1698:J1698"/>
    <mergeCell ref="B1699:E1699"/>
    <mergeCell ref="G1699:H1699"/>
    <mergeCell ref="I1699:J1699"/>
    <mergeCell ref="B1695:C1695"/>
    <mergeCell ref="G1695:H1695"/>
    <mergeCell ref="I1695:J1695"/>
    <mergeCell ref="B1696:C1696"/>
    <mergeCell ref="G1696:H1696"/>
    <mergeCell ref="I1696:J1696"/>
    <mergeCell ref="B1693:C1693"/>
    <mergeCell ref="G1693:H1693"/>
    <mergeCell ref="I1693:J1693"/>
    <mergeCell ref="B1694:C1694"/>
    <mergeCell ref="G1694:H1694"/>
    <mergeCell ref="I1694:J1694"/>
    <mergeCell ref="G1687:J1687"/>
    <mergeCell ref="G1688:J1688"/>
    <mergeCell ref="G1689:K1689"/>
    <mergeCell ref="A1690:K1690"/>
    <mergeCell ref="A1691:C1692"/>
    <mergeCell ref="D1691:D1692"/>
    <mergeCell ref="E1691:F1691"/>
    <mergeCell ref="G1691:J1691"/>
    <mergeCell ref="K1691:K1692"/>
    <mergeCell ref="G1692:H1692"/>
    <mergeCell ref="I1692:J1692"/>
    <mergeCell ref="B1720:C1720"/>
    <mergeCell ref="D1720:E1720"/>
    <mergeCell ref="G1720:H1720"/>
    <mergeCell ref="I1720:J1720"/>
    <mergeCell ref="B1721:C1721"/>
    <mergeCell ref="D1721:E1721"/>
    <mergeCell ref="G1721:H1721"/>
    <mergeCell ref="I1721:J1721"/>
    <mergeCell ref="G1717:K1717"/>
    <mergeCell ref="A1718:K1718"/>
    <mergeCell ref="A1719:C1719"/>
    <mergeCell ref="D1719:E1719"/>
    <mergeCell ref="G1719:H1719"/>
    <mergeCell ref="I1719:J1719"/>
    <mergeCell ref="I1711:J1711"/>
    <mergeCell ref="K1711:K1712"/>
    <mergeCell ref="G1714:J1714"/>
    <mergeCell ref="G1715:J1715"/>
    <mergeCell ref="G1716:J1716"/>
    <mergeCell ref="A1711:B1712"/>
    <mergeCell ref="C1711:C1712"/>
    <mergeCell ref="D1711:D1712"/>
    <mergeCell ref="E1711:F1711"/>
    <mergeCell ref="G1711:H1711"/>
    <mergeCell ref="B1709:C1709"/>
    <mergeCell ref="E1709:F1709"/>
    <mergeCell ref="G1709:H1709"/>
    <mergeCell ref="I1709:J1709"/>
    <mergeCell ref="G1710:J1710"/>
    <mergeCell ref="G1707:J1707"/>
    <mergeCell ref="A1708:C1708"/>
    <mergeCell ref="E1708:F1708"/>
    <mergeCell ref="G1708:H1708"/>
    <mergeCell ref="I1708:J1708"/>
    <mergeCell ref="G1730:J1730"/>
    <mergeCell ref="G1731:K1731"/>
    <mergeCell ref="A1732:K1732"/>
    <mergeCell ref="A1733:C1733"/>
    <mergeCell ref="D1733:E1733"/>
    <mergeCell ref="G1733:H1733"/>
    <mergeCell ref="I1733:J1733"/>
    <mergeCell ref="B1728:C1728"/>
    <mergeCell ref="D1728:E1728"/>
    <mergeCell ref="G1728:H1728"/>
    <mergeCell ref="I1728:J1728"/>
    <mergeCell ref="G1729:J1729"/>
    <mergeCell ref="G1726:J1726"/>
    <mergeCell ref="A1727:C1727"/>
    <mergeCell ref="D1727:E1727"/>
    <mergeCell ref="G1727:H1727"/>
    <mergeCell ref="I1727:J1727"/>
    <mergeCell ref="B1724:C1724"/>
    <mergeCell ref="D1724:E1724"/>
    <mergeCell ref="G1724:H1724"/>
    <mergeCell ref="I1724:J1724"/>
    <mergeCell ref="B1725:C1725"/>
    <mergeCell ref="D1725:E1725"/>
    <mergeCell ref="G1725:H1725"/>
    <mergeCell ref="I1725:J1725"/>
    <mergeCell ref="B1722:C1722"/>
    <mergeCell ref="D1722:E1722"/>
    <mergeCell ref="G1722:H1722"/>
    <mergeCell ref="I1722:J1722"/>
    <mergeCell ref="B1723:C1723"/>
    <mergeCell ref="D1723:E1723"/>
    <mergeCell ref="G1723:H1723"/>
    <mergeCell ref="I1723:J1723"/>
    <mergeCell ref="G1744:J1744"/>
    <mergeCell ref="G1745:K1745"/>
    <mergeCell ref="A1746:K1746"/>
    <mergeCell ref="A1747:C1747"/>
    <mergeCell ref="D1747:E1747"/>
    <mergeCell ref="G1747:H1747"/>
    <mergeCell ref="I1747:J1747"/>
    <mergeCell ref="B1742:C1742"/>
    <mergeCell ref="D1742:E1742"/>
    <mergeCell ref="G1742:H1742"/>
    <mergeCell ref="I1742:J1742"/>
    <mergeCell ref="G1743:J1743"/>
    <mergeCell ref="G1740:J1740"/>
    <mergeCell ref="A1741:C1741"/>
    <mergeCell ref="D1741:E1741"/>
    <mergeCell ref="G1741:H1741"/>
    <mergeCell ref="I1741:J1741"/>
    <mergeCell ref="B1738:C1738"/>
    <mergeCell ref="D1738:E1738"/>
    <mergeCell ref="G1738:H1738"/>
    <mergeCell ref="I1738:J1738"/>
    <mergeCell ref="B1739:C1739"/>
    <mergeCell ref="D1739:E1739"/>
    <mergeCell ref="G1739:H1739"/>
    <mergeCell ref="I1739:J1739"/>
    <mergeCell ref="G1736:J1736"/>
    <mergeCell ref="A1737:C1737"/>
    <mergeCell ref="D1737:E1737"/>
    <mergeCell ref="G1737:H1737"/>
    <mergeCell ref="I1737:J1737"/>
    <mergeCell ref="B1734:C1734"/>
    <mergeCell ref="D1734:E1734"/>
    <mergeCell ref="G1734:H1734"/>
    <mergeCell ref="I1734:J1734"/>
    <mergeCell ref="B1735:C1735"/>
    <mergeCell ref="D1735:E1735"/>
    <mergeCell ref="G1735:H1735"/>
    <mergeCell ref="I1735:J1735"/>
    <mergeCell ref="B1758:C1758"/>
    <mergeCell ref="D1758:E1758"/>
    <mergeCell ref="G1758:H1758"/>
    <mergeCell ref="I1758:J1758"/>
    <mergeCell ref="B1759:C1759"/>
    <mergeCell ref="D1759:E1759"/>
    <mergeCell ref="G1759:H1759"/>
    <mergeCell ref="I1759:J1759"/>
    <mergeCell ref="G1754:J1754"/>
    <mergeCell ref="G1755:K1755"/>
    <mergeCell ref="A1756:K1756"/>
    <mergeCell ref="A1757:C1757"/>
    <mergeCell ref="D1757:E1757"/>
    <mergeCell ref="G1757:H1757"/>
    <mergeCell ref="I1757:J1757"/>
    <mergeCell ref="B1752:C1752"/>
    <mergeCell ref="D1752:E1752"/>
    <mergeCell ref="G1752:H1752"/>
    <mergeCell ref="I1752:J1752"/>
    <mergeCell ref="G1753:J1753"/>
    <mergeCell ref="A1750:C1750"/>
    <mergeCell ref="D1750:E1750"/>
    <mergeCell ref="G1750:H1750"/>
    <mergeCell ref="I1750:J1750"/>
    <mergeCell ref="B1751:C1751"/>
    <mergeCell ref="D1751:E1751"/>
    <mergeCell ref="G1751:H1751"/>
    <mergeCell ref="I1751:J1751"/>
    <mergeCell ref="B1748:C1748"/>
    <mergeCell ref="D1748:E1748"/>
    <mergeCell ref="G1748:H1748"/>
    <mergeCell ref="I1748:J1748"/>
    <mergeCell ref="G1749:J1749"/>
    <mergeCell ref="B1770:C1770"/>
    <mergeCell ref="D1770:E1770"/>
    <mergeCell ref="G1770:H1770"/>
    <mergeCell ref="I1770:J1770"/>
    <mergeCell ref="G1771:J1771"/>
    <mergeCell ref="A1768:C1768"/>
    <mergeCell ref="D1768:E1768"/>
    <mergeCell ref="G1768:H1768"/>
    <mergeCell ref="I1768:J1768"/>
    <mergeCell ref="B1769:C1769"/>
    <mergeCell ref="D1769:E1769"/>
    <mergeCell ref="G1769:H1769"/>
    <mergeCell ref="I1769:J1769"/>
    <mergeCell ref="B1766:C1766"/>
    <mergeCell ref="D1766:E1766"/>
    <mergeCell ref="G1766:H1766"/>
    <mergeCell ref="I1766:J1766"/>
    <mergeCell ref="G1767:J1767"/>
    <mergeCell ref="B1764:C1764"/>
    <mergeCell ref="D1764:E1764"/>
    <mergeCell ref="G1764:H1764"/>
    <mergeCell ref="I1764:J1764"/>
    <mergeCell ref="B1765:C1765"/>
    <mergeCell ref="D1765:E1765"/>
    <mergeCell ref="G1765:H1765"/>
    <mergeCell ref="I1765:J1765"/>
    <mergeCell ref="G1762:J1762"/>
    <mergeCell ref="A1763:C1763"/>
    <mergeCell ref="D1763:E1763"/>
    <mergeCell ref="G1763:H1763"/>
    <mergeCell ref="I1763:J1763"/>
    <mergeCell ref="B1760:C1760"/>
    <mergeCell ref="D1760:E1760"/>
    <mergeCell ref="G1760:H1760"/>
    <mergeCell ref="I1760:J1760"/>
    <mergeCell ref="B1761:C1761"/>
    <mergeCell ref="D1761:E1761"/>
    <mergeCell ref="G1761:H1761"/>
    <mergeCell ref="I1761:J1761"/>
    <mergeCell ref="B1782:C1782"/>
    <mergeCell ref="D1782:E1782"/>
    <mergeCell ref="G1782:H1782"/>
    <mergeCell ref="I1782:J1782"/>
    <mergeCell ref="B1783:C1783"/>
    <mergeCell ref="D1783:E1783"/>
    <mergeCell ref="G1783:H1783"/>
    <mergeCell ref="I1783:J1783"/>
    <mergeCell ref="B1780:C1780"/>
    <mergeCell ref="D1780:E1780"/>
    <mergeCell ref="G1780:H1780"/>
    <mergeCell ref="I1780:J1780"/>
    <mergeCell ref="B1781:C1781"/>
    <mergeCell ref="D1781:E1781"/>
    <mergeCell ref="G1781:H1781"/>
    <mergeCell ref="I1781:J1781"/>
    <mergeCell ref="G1776:J1776"/>
    <mergeCell ref="G1777:K1777"/>
    <mergeCell ref="A1778:K1778"/>
    <mergeCell ref="A1779:C1779"/>
    <mergeCell ref="D1779:E1779"/>
    <mergeCell ref="G1779:H1779"/>
    <mergeCell ref="I1779:J1779"/>
    <mergeCell ref="B1774:C1774"/>
    <mergeCell ref="D1774:E1774"/>
    <mergeCell ref="G1774:H1774"/>
    <mergeCell ref="I1774:J1774"/>
    <mergeCell ref="G1775:J1775"/>
    <mergeCell ref="A1772:C1772"/>
    <mergeCell ref="D1772:E1772"/>
    <mergeCell ref="G1772:H1772"/>
    <mergeCell ref="I1772:J1772"/>
    <mergeCell ref="B1773:C1773"/>
    <mergeCell ref="D1773:E1773"/>
    <mergeCell ref="G1773:H1773"/>
    <mergeCell ref="I1773:J1773"/>
    <mergeCell ref="B1794:C1794"/>
    <mergeCell ref="D1794:E1794"/>
    <mergeCell ref="G1794:H1794"/>
    <mergeCell ref="I1794:J1794"/>
    <mergeCell ref="G1795:J1795"/>
    <mergeCell ref="A1792:C1792"/>
    <mergeCell ref="D1792:E1792"/>
    <mergeCell ref="G1792:H1792"/>
    <mergeCell ref="I1792:J1792"/>
    <mergeCell ref="B1793:C1793"/>
    <mergeCell ref="D1793:E1793"/>
    <mergeCell ref="G1793:H1793"/>
    <mergeCell ref="I1793:J1793"/>
    <mergeCell ref="B1790:C1790"/>
    <mergeCell ref="D1790:E1790"/>
    <mergeCell ref="G1790:H1790"/>
    <mergeCell ref="I1790:J1790"/>
    <mergeCell ref="G1791:J1791"/>
    <mergeCell ref="B1788:C1788"/>
    <mergeCell ref="D1788:E1788"/>
    <mergeCell ref="G1788:H1788"/>
    <mergeCell ref="I1788:J1788"/>
    <mergeCell ref="B1789:C1789"/>
    <mergeCell ref="D1789:E1789"/>
    <mergeCell ref="G1789:H1789"/>
    <mergeCell ref="I1789:J1789"/>
    <mergeCell ref="G1786:J1786"/>
    <mergeCell ref="A1787:C1787"/>
    <mergeCell ref="D1787:E1787"/>
    <mergeCell ref="G1787:H1787"/>
    <mergeCell ref="I1787:J1787"/>
    <mergeCell ref="B1784:C1784"/>
    <mergeCell ref="D1784:E1784"/>
    <mergeCell ref="G1784:H1784"/>
    <mergeCell ref="I1784:J1784"/>
    <mergeCell ref="B1785:C1785"/>
    <mergeCell ref="D1785:E1785"/>
    <mergeCell ref="G1785:H1785"/>
    <mergeCell ref="I1785:J1785"/>
    <mergeCell ref="B1808:C1808"/>
    <mergeCell ref="D1808:E1808"/>
    <mergeCell ref="G1808:H1808"/>
    <mergeCell ref="I1808:J1808"/>
    <mergeCell ref="G1809:J1809"/>
    <mergeCell ref="G1806:J1806"/>
    <mergeCell ref="A1807:C1807"/>
    <mergeCell ref="D1807:E1807"/>
    <mergeCell ref="G1807:H1807"/>
    <mergeCell ref="I1807:J1807"/>
    <mergeCell ref="B1804:C1804"/>
    <mergeCell ref="D1804:E1804"/>
    <mergeCell ref="G1804:H1804"/>
    <mergeCell ref="I1804:J1804"/>
    <mergeCell ref="B1805:C1805"/>
    <mergeCell ref="D1805:E1805"/>
    <mergeCell ref="G1805:H1805"/>
    <mergeCell ref="I1805:J1805"/>
    <mergeCell ref="G1802:J1802"/>
    <mergeCell ref="A1803:C1803"/>
    <mergeCell ref="D1803:E1803"/>
    <mergeCell ref="G1803:H1803"/>
    <mergeCell ref="I1803:J1803"/>
    <mergeCell ref="B1800:C1800"/>
    <mergeCell ref="D1800:E1800"/>
    <mergeCell ref="G1800:H1800"/>
    <mergeCell ref="I1800:J1800"/>
    <mergeCell ref="B1801:C1801"/>
    <mergeCell ref="D1801:E1801"/>
    <mergeCell ref="G1801:H1801"/>
    <mergeCell ref="I1801:J1801"/>
    <mergeCell ref="G1796:J1796"/>
    <mergeCell ref="G1797:K1797"/>
    <mergeCell ref="A1798:K1798"/>
    <mergeCell ref="A1799:C1799"/>
    <mergeCell ref="D1799:E1799"/>
    <mergeCell ref="G1799:H1799"/>
    <mergeCell ref="I1799:J1799"/>
    <mergeCell ref="B1820:C1820"/>
    <mergeCell ref="D1820:E1820"/>
    <mergeCell ref="G1820:H1820"/>
    <mergeCell ref="I1820:J1820"/>
    <mergeCell ref="G1821:J1821"/>
    <mergeCell ref="A1818:C1818"/>
    <mergeCell ref="D1818:E1818"/>
    <mergeCell ref="G1818:H1818"/>
    <mergeCell ref="I1818:J1818"/>
    <mergeCell ref="B1819:C1819"/>
    <mergeCell ref="D1819:E1819"/>
    <mergeCell ref="G1819:H1819"/>
    <mergeCell ref="I1819:J1819"/>
    <mergeCell ref="B1816:C1816"/>
    <mergeCell ref="D1816:E1816"/>
    <mergeCell ref="G1816:H1816"/>
    <mergeCell ref="I1816:J1816"/>
    <mergeCell ref="G1817:J1817"/>
    <mergeCell ref="B1814:C1814"/>
    <mergeCell ref="D1814:E1814"/>
    <mergeCell ref="G1814:H1814"/>
    <mergeCell ref="I1814:J1814"/>
    <mergeCell ref="B1815:C1815"/>
    <mergeCell ref="D1815:E1815"/>
    <mergeCell ref="G1815:H1815"/>
    <mergeCell ref="I1815:J1815"/>
    <mergeCell ref="G1810:J1810"/>
    <mergeCell ref="G1811:K1811"/>
    <mergeCell ref="A1812:K1812"/>
    <mergeCell ref="A1813:C1813"/>
    <mergeCell ref="D1813:E1813"/>
    <mergeCell ref="G1813:H1813"/>
    <mergeCell ref="I1813:J1813"/>
    <mergeCell ref="I1834:J1834"/>
    <mergeCell ref="K1834:K1835"/>
    <mergeCell ref="G1837:J1837"/>
    <mergeCell ref="G1838:J1838"/>
    <mergeCell ref="G1839:J1839"/>
    <mergeCell ref="A1834:B1835"/>
    <mergeCell ref="C1834:C1835"/>
    <mergeCell ref="D1834:D1835"/>
    <mergeCell ref="E1834:F1834"/>
    <mergeCell ref="G1834:H1834"/>
    <mergeCell ref="B1832:C1832"/>
    <mergeCell ref="E1832:F1832"/>
    <mergeCell ref="G1832:H1832"/>
    <mergeCell ref="I1832:J1832"/>
    <mergeCell ref="G1833:J1833"/>
    <mergeCell ref="G1830:J1830"/>
    <mergeCell ref="A1831:C1831"/>
    <mergeCell ref="E1831:F1831"/>
    <mergeCell ref="G1831:H1831"/>
    <mergeCell ref="I1831:J1831"/>
    <mergeCell ref="B1828:E1828"/>
    <mergeCell ref="G1828:H1828"/>
    <mergeCell ref="I1828:J1828"/>
    <mergeCell ref="B1829:E1829"/>
    <mergeCell ref="G1829:H1829"/>
    <mergeCell ref="I1829:J1829"/>
    <mergeCell ref="B1826:E1826"/>
    <mergeCell ref="G1826:H1826"/>
    <mergeCell ref="I1826:J1826"/>
    <mergeCell ref="B1827:E1827"/>
    <mergeCell ref="G1827:H1827"/>
    <mergeCell ref="I1827:J1827"/>
    <mergeCell ref="G1822:J1822"/>
    <mergeCell ref="G1823:K1823"/>
    <mergeCell ref="A1824:K1824"/>
    <mergeCell ref="A1825:E1825"/>
    <mergeCell ref="G1825:H1825"/>
    <mergeCell ref="I1825:J1825"/>
    <mergeCell ref="G1849:J1849"/>
    <mergeCell ref="G1850:K1850"/>
    <mergeCell ref="A1851:K1851"/>
    <mergeCell ref="A1852:C1853"/>
    <mergeCell ref="D1852:D1853"/>
    <mergeCell ref="E1852:F1852"/>
    <mergeCell ref="G1852:J1852"/>
    <mergeCell ref="K1852:K1853"/>
    <mergeCell ref="G1853:H1853"/>
    <mergeCell ref="I1853:J1853"/>
    <mergeCell ref="B1847:C1847"/>
    <mergeCell ref="D1847:E1847"/>
    <mergeCell ref="G1847:H1847"/>
    <mergeCell ref="I1847:J1847"/>
    <mergeCell ref="G1848:J1848"/>
    <mergeCell ref="A1845:C1845"/>
    <mergeCell ref="D1845:E1845"/>
    <mergeCell ref="G1845:H1845"/>
    <mergeCell ref="I1845:J1845"/>
    <mergeCell ref="B1846:C1846"/>
    <mergeCell ref="D1846:E1846"/>
    <mergeCell ref="G1846:H1846"/>
    <mergeCell ref="I1846:J1846"/>
    <mergeCell ref="B1843:C1843"/>
    <mergeCell ref="D1843:E1843"/>
    <mergeCell ref="G1843:H1843"/>
    <mergeCell ref="I1843:J1843"/>
    <mergeCell ref="G1844:J1844"/>
    <mergeCell ref="G1840:K1840"/>
    <mergeCell ref="A1841:K1841"/>
    <mergeCell ref="A1842:C1842"/>
    <mergeCell ref="D1842:E1842"/>
    <mergeCell ref="G1842:H1842"/>
    <mergeCell ref="I1842:J1842"/>
    <mergeCell ref="B1869:C1869"/>
    <mergeCell ref="D1869:E1869"/>
    <mergeCell ref="G1869:H1869"/>
    <mergeCell ref="I1869:J1869"/>
    <mergeCell ref="B1870:C1870"/>
    <mergeCell ref="D1870:E1870"/>
    <mergeCell ref="G1870:H1870"/>
    <mergeCell ref="I1870:J1870"/>
    <mergeCell ref="A1867:K1867"/>
    <mergeCell ref="A1868:C1868"/>
    <mergeCell ref="D1868:E1868"/>
    <mergeCell ref="G1868:H1868"/>
    <mergeCell ref="I1868:J1868"/>
    <mergeCell ref="G1862:J1862"/>
    <mergeCell ref="G1863:J1863"/>
    <mergeCell ref="G1864:J1864"/>
    <mergeCell ref="G1865:J1865"/>
    <mergeCell ref="G1866:K1866"/>
    <mergeCell ref="B1859:E1859"/>
    <mergeCell ref="G1859:H1859"/>
    <mergeCell ref="I1859:J1859"/>
    <mergeCell ref="G1860:J1860"/>
    <mergeCell ref="G1861:J1861"/>
    <mergeCell ref="B1857:E1857"/>
    <mergeCell ref="G1857:H1857"/>
    <mergeCell ref="I1857:J1857"/>
    <mergeCell ref="B1858:E1858"/>
    <mergeCell ref="G1858:H1858"/>
    <mergeCell ref="I1858:J1858"/>
    <mergeCell ref="B1854:C1854"/>
    <mergeCell ref="G1854:H1854"/>
    <mergeCell ref="I1854:J1854"/>
    <mergeCell ref="G1855:J1855"/>
    <mergeCell ref="A1856:E1856"/>
    <mergeCell ref="G1856:H1856"/>
    <mergeCell ref="I1856:J1856"/>
    <mergeCell ref="G1882:J1882"/>
    <mergeCell ref="A1883:C1883"/>
    <mergeCell ref="D1883:E1883"/>
    <mergeCell ref="G1883:H1883"/>
    <mergeCell ref="I1883:J1883"/>
    <mergeCell ref="B1880:C1880"/>
    <mergeCell ref="D1880:E1880"/>
    <mergeCell ref="G1880:H1880"/>
    <mergeCell ref="I1880:J1880"/>
    <mergeCell ref="B1881:C1881"/>
    <mergeCell ref="D1881:E1881"/>
    <mergeCell ref="G1881:H1881"/>
    <mergeCell ref="I1881:J1881"/>
    <mergeCell ref="G1875:J1875"/>
    <mergeCell ref="G1876:J1876"/>
    <mergeCell ref="G1877:K1877"/>
    <mergeCell ref="A1878:K1878"/>
    <mergeCell ref="A1879:C1879"/>
    <mergeCell ref="D1879:E1879"/>
    <mergeCell ref="G1879:H1879"/>
    <mergeCell ref="I1879:J1879"/>
    <mergeCell ref="B1873:C1873"/>
    <mergeCell ref="D1873:E1873"/>
    <mergeCell ref="G1873:H1873"/>
    <mergeCell ref="I1873:J1873"/>
    <mergeCell ref="B1874:C1874"/>
    <mergeCell ref="D1874:E1874"/>
    <mergeCell ref="G1874:H1874"/>
    <mergeCell ref="I1874:J1874"/>
    <mergeCell ref="G1871:J1871"/>
    <mergeCell ref="A1872:C1872"/>
    <mergeCell ref="D1872:E1872"/>
    <mergeCell ref="G1872:H1872"/>
    <mergeCell ref="I1872:J1872"/>
    <mergeCell ref="G1896:J1896"/>
    <mergeCell ref="G1897:K1897"/>
    <mergeCell ref="A1898:K1898"/>
    <mergeCell ref="A1899:C1899"/>
    <mergeCell ref="D1899:E1899"/>
    <mergeCell ref="G1899:H1899"/>
    <mergeCell ref="I1899:J1899"/>
    <mergeCell ref="B1894:C1894"/>
    <mergeCell ref="D1894:E1894"/>
    <mergeCell ref="G1894:H1894"/>
    <mergeCell ref="I1894:J1894"/>
    <mergeCell ref="G1895:J1895"/>
    <mergeCell ref="G1892:J1892"/>
    <mergeCell ref="A1893:C1893"/>
    <mergeCell ref="D1893:E1893"/>
    <mergeCell ref="G1893:H1893"/>
    <mergeCell ref="I1893:J1893"/>
    <mergeCell ref="B1890:C1890"/>
    <mergeCell ref="D1890:E1890"/>
    <mergeCell ref="G1890:H1890"/>
    <mergeCell ref="I1890:J1890"/>
    <mergeCell ref="B1891:C1891"/>
    <mergeCell ref="D1891:E1891"/>
    <mergeCell ref="G1891:H1891"/>
    <mergeCell ref="I1891:J1891"/>
    <mergeCell ref="G1886:J1886"/>
    <mergeCell ref="G1887:K1887"/>
    <mergeCell ref="A1888:K1888"/>
    <mergeCell ref="A1889:C1889"/>
    <mergeCell ref="D1889:E1889"/>
    <mergeCell ref="G1889:H1889"/>
    <mergeCell ref="I1889:J1889"/>
    <mergeCell ref="B1884:C1884"/>
    <mergeCell ref="D1884:E1884"/>
    <mergeCell ref="G1884:H1884"/>
    <mergeCell ref="I1884:J1884"/>
    <mergeCell ref="G1885:J1885"/>
    <mergeCell ref="G1908:J1908"/>
    <mergeCell ref="G1909:J1909"/>
    <mergeCell ref="G1910:K1910"/>
    <mergeCell ref="A1911:K1911"/>
    <mergeCell ref="A1912:C1912"/>
    <mergeCell ref="D1912:E1912"/>
    <mergeCell ref="G1912:H1912"/>
    <mergeCell ref="I1912:J1912"/>
    <mergeCell ref="B1906:C1906"/>
    <mergeCell ref="D1906:E1906"/>
    <mergeCell ref="G1906:H1906"/>
    <mergeCell ref="I1906:J1906"/>
    <mergeCell ref="B1907:C1907"/>
    <mergeCell ref="D1907:E1907"/>
    <mergeCell ref="G1907:H1907"/>
    <mergeCell ref="I1907:J1907"/>
    <mergeCell ref="G1904:J1904"/>
    <mergeCell ref="A1905:C1905"/>
    <mergeCell ref="D1905:E1905"/>
    <mergeCell ref="G1905:H1905"/>
    <mergeCell ref="I1905:J1905"/>
    <mergeCell ref="B1902:C1902"/>
    <mergeCell ref="D1902:E1902"/>
    <mergeCell ref="G1902:H1902"/>
    <mergeCell ref="I1902:J1902"/>
    <mergeCell ref="B1903:C1903"/>
    <mergeCell ref="D1903:E1903"/>
    <mergeCell ref="G1903:H1903"/>
    <mergeCell ref="I1903:J1903"/>
    <mergeCell ref="B1900:C1900"/>
    <mergeCell ref="D1900:E1900"/>
    <mergeCell ref="G1900:H1900"/>
    <mergeCell ref="I1900:J1900"/>
    <mergeCell ref="B1901:C1901"/>
    <mergeCell ref="D1901:E1901"/>
    <mergeCell ref="G1901:H1901"/>
    <mergeCell ref="I1901:J1901"/>
    <mergeCell ref="G1924:J1924"/>
    <mergeCell ref="G1925:J1925"/>
    <mergeCell ref="G1926:K1926"/>
    <mergeCell ref="A1927:K1927"/>
    <mergeCell ref="A1928:C1928"/>
    <mergeCell ref="D1928:E1928"/>
    <mergeCell ref="G1928:H1928"/>
    <mergeCell ref="I1928:J1928"/>
    <mergeCell ref="B1922:C1922"/>
    <mergeCell ref="D1922:E1922"/>
    <mergeCell ref="G1922:H1922"/>
    <mergeCell ref="I1922:J1922"/>
    <mergeCell ref="B1923:C1923"/>
    <mergeCell ref="D1923:E1923"/>
    <mergeCell ref="G1923:H1923"/>
    <mergeCell ref="I1923:J1923"/>
    <mergeCell ref="G1917:J1917"/>
    <mergeCell ref="G1918:J1918"/>
    <mergeCell ref="G1919:K1919"/>
    <mergeCell ref="A1920:K1920"/>
    <mergeCell ref="A1921:C1921"/>
    <mergeCell ref="D1921:E1921"/>
    <mergeCell ref="G1921:H1921"/>
    <mergeCell ref="I1921:J1921"/>
    <mergeCell ref="B1915:C1915"/>
    <mergeCell ref="D1915:E1915"/>
    <mergeCell ref="G1915:H1915"/>
    <mergeCell ref="I1915:J1915"/>
    <mergeCell ref="B1916:C1916"/>
    <mergeCell ref="D1916:E1916"/>
    <mergeCell ref="G1916:H1916"/>
    <mergeCell ref="I1916:J1916"/>
    <mergeCell ref="B1913:C1913"/>
    <mergeCell ref="D1913:E1913"/>
    <mergeCell ref="G1913:H1913"/>
    <mergeCell ref="I1913:J1913"/>
    <mergeCell ref="B1914:C1914"/>
    <mergeCell ref="D1914:E1914"/>
    <mergeCell ref="G1914:H1914"/>
    <mergeCell ref="I1914:J1914"/>
    <mergeCell ref="B1942:C1942"/>
    <mergeCell ref="D1942:E1942"/>
    <mergeCell ref="G1942:H1942"/>
    <mergeCell ref="I1942:J1942"/>
    <mergeCell ref="B1943:C1943"/>
    <mergeCell ref="D1943:E1943"/>
    <mergeCell ref="G1943:H1943"/>
    <mergeCell ref="I1943:J1943"/>
    <mergeCell ref="G1938:J1938"/>
    <mergeCell ref="G1939:K1939"/>
    <mergeCell ref="A1940:K1940"/>
    <mergeCell ref="A1941:C1941"/>
    <mergeCell ref="D1941:E1941"/>
    <mergeCell ref="G1941:H1941"/>
    <mergeCell ref="I1941:J1941"/>
    <mergeCell ref="B1936:C1936"/>
    <mergeCell ref="D1936:E1936"/>
    <mergeCell ref="G1936:H1936"/>
    <mergeCell ref="I1936:J1936"/>
    <mergeCell ref="G1937:J1937"/>
    <mergeCell ref="G1931:J1931"/>
    <mergeCell ref="G1932:J1932"/>
    <mergeCell ref="G1933:K1933"/>
    <mergeCell ref="A1934:K1934"/>
    <mergeCell ref="A1935:C1935"/>
    <mergeCell ref="D1935:E1935"/>
    <mergeCell ref="G1935:H1935"/>
    <mergeCell ref="I1935:J1935"/>
    <mergeCell ref="B1929:C1929"/>
    <mergeCell ref="D1929:E1929"/>
    <mergeCell ref="G1929:H1929"/>
    <mergeCell ref="I1929:J1929"/>
    <mergeCell ref="B1930:C1930"/>
    <mergeCell ref="D1930:E1930"/>
    <mergeCell ref="G1930:H1930"/>
    <mergeCell ref="I1930:J1930"/>
    <mergeCell ref="A1962:E1962"/>
    <mergeCell ref="G1962:H1962"/>
    <mergeCell ref="I1962:J1962"/>
    <mergeCell ref="B1963:E1963"/>
    <mergeCell ref="G1963:H1963"/>
    <mergeCell ref="I1963:J1963"/>
    <mergeCell ref="G1957:J1957"/>
    <mergeCell ref="G1958:J1958"/>
    <mergeCell ref="G1959:J1959"/>
    <mergeCell ref="G1960:J1960"/>
    <mergeCell ref="G1961:J1961"/>
    <mergeCell ref="G1954:J1954"/>
    <mergeCell ref="A1955:E1955"/>
    <mergeCell ref="G1955:H1955"/>
    <mergeCell ref="I1955:J1955"/>
    <mergeCell ref="B1956:E1956"/>
    <mergeCell ref="G1956:H1956"/>
    <mergeCell ref="I1956:J1956"/>
    <mergeCell ref="B1952:C1952"/>
    <mergeCell ref="G1952:H1952"/>
    <mergeCell ref="I1952:J1952"/>
    <mergeCell ref="B1953:C1953"/>
    <mergeCell ref="G1953:H1953"/>
    <mergeCell ref="I1953:J1953"/>
    <mergeCell ref="B1950:C1950"/>
    <mergeCell ref="G1950:H1950"/>
    <mergeCell ref="I1950:J1950"/>
    <mergeCell ref="B1951:C1951"/>
    <mergeCell ref="G1951:H1951"/>
    <mergeCell ref="I1951:J1951"/>
    <mergeCell ref="G1944:J1944"/>
    <mergeCell ref="G1945:J1945"/>
    <mergeCell ref="G1946:K1946"/>
    <mergeCell ref="A1947:K1947"/>
    <mergeCell ref="A1948:C1949"/>
    <mergeCell ref="D1948:D1949"/>
    <mergeCell ref="E1948:F1948"/>
    <mergeCell ref="G1948:J1948"/>
    <mergeCell ref="K1948:K1949"/>
    <mergeCell ref="G1949:H1949"/>
    <mergeCell ref="I1949:J1949"/>
    <mergeCell ref="B1977:C1977"/>
    <mergeCell ref="D1977:E1977"/>
    <mergeCell ref="G1977:H1977"/>
    <mergeCell ref="I1977:J1977"/>
    <mergeCell ref="B1978:C1978"/>
    <mergeCell ref="D1978:E1978"/>
    <mergeCell ref="G1978:H1978"/>
    <mergeCell ref="I1978:J1978"/>
    <mergeCell ref="G1974:K1974"/>
    <mergeCell ref="A1975:K1975"/>
    <mergeCell ref="A1976:C1976"/>
    <mergeCell ref="D1976:E1976"/>
    <mergeCell ref="G1976:H1976"/>
    <mergeCell ref="I1976:J1976"/>
    <mergeCell ref="I1968:J1968"/>
    <mergeCell ref="K1968:K1969"/>
    <mergeCell ref="G1971:J1971"/>
    <mergeCell ref="G1972:J1972"/>
    <mergeCell ref="G1973:J1973"/>
    <mergeCell ref="A1968:B1969"/>
    <mergeCell ref="C1968:C1969"/>
    <mergeCell ref="D1968:D1969"/>
    <mergeCell ref="E1968:F1968"/>
    <mergeCell ref="G1968:H1968"/>
    <mergeCell ref="B1966:C1966"/>
    <mergeCell ref="E1966:F1966"/>
    <mergeCell ref="G1966:H1966"/>
    <mergeCell ref="I1966:J1966"/>
    <mergeCell ref="G1967:J1967"/>
    <mergeCell ref="G1964:J1964"/>
    <mergeCell ref="A1965:C1965"/>
    <mergeCell ref="E1965:F1965"/>
    <mergeCell ref="G1965:H1965"/>
    <mergeCell ref="I1965:J1965"/>
    <mergeCell ref="G1987:J1987"/>
    <mergeCell ref="G1988:K1988"/>
    <mergeCell ref="A1989:K1989"/>
    <mergeCell ref="A1990:C1990"/>
    <mergeCell ref="D1990:E1990"/>
    <mergeCell ref="G1990:H1990"/>
    <mergeCell ref="I1990:J1990"/>
    <mergeCell ref="B1985:C1985"/>
    <mergeCell ref="D1985:E1985"/>
    <mergeCell ref="G1985:H1985"/>
    <mergeCell ref="I1985:J1985"/>
    <mergeCell ref="G1986:J1986"/>
    <mergeCell ref="G1983:J1983"/>
    <mergeCell ref="A1984:C1984"/>
    <mergeCell ref="D1984:E1984"/>
    <mergeCell ref="G1984:H1984"/>
    <mergeCell ref="I1984:J1984"/>
    <mergeCell ref="B1981:C1981"/>
    <mergeCell ref="D1981:E1981"/>
    <mergeCell ref="G1981:H1981"/>
    <mergeCell ref="I1981:J1981"/>
    <mergeCell ref="B1982:C1982"/>
    <mergeCell ref="D1982:E1982"/>
    <mergeCell ref="G1982:H1982"/>
    <mergeCell ref="I1982:J1982"/>
    <mergeCell ref="B1979:C1979"/>
    <mergeCell ref="D1979:E1979"/>
    <mergeCell ref="G1979:H1979"/>
    <mergeCell ref="I1979:J1979"/>
    <mergeCell ref="B1980:C1980"/>
    <mergeCell ref="D1980:E1980"/>
    <mergeCell ref="G1980:H1980"/>
    <mergeCell ref="I1980:J1980"/>
    <mergeCell ref="G2001:J2001"/>
    <mergeCell ref="G2002:K2002"/>
    <mergeCell ref="A2003:K2003"/>
    <mergeCell ref="A2004:C2004"/>
    <mergeCell ref="D2004:E2004"/>
    <mergeCell ref="G2004:H2004"/>
    <mergeCell ref="I2004:J2004"/>
    <mergeCell ref="B1999:C1999"/>
    <mergeCell ref="D1999:E1999"/>
    <mergeCell ref="G1999:H1999"/>
    <mergeCell ref="I1999:J1999"/>
    <mergeCell ref="G2000:J2000"/>
    <mergeCell ref="G1997:J1997"/>
    <mergeCell ref="A1998:C1998"/>
    <mergeCell ref="D1998:E1998"/>
    <mergeCell ref="G1998:H1998"/>
    <mergeCell ref="I1998:J1998"/>
    <mergeCell ref="B1995:C1995"/>
    <mergeCell ref="D1995:E1995"/>
    <mergeCell ref="G1995:H1995"/>
    <mergeCell ref="I1995:J1995"/>
    <mergeCell ref="B1996:C1996"/>
    <mergeCell ref="D1996:E1996"/>
    <mergeCell ref="G1996:H1996"/>
    <mergeCell ref="I1996:J1996"/>
    <mergeCell ref="G1993:J1993"/>
    <mergeCell ref="A1994:C1994"/>
    <mergeCell ref="D1994:E1994"/>
    <mergeCell ref="G1994:H1994"/>
    <mergeCell ref="I1994:J1994"/>
    <mergeCell ref="B1991:C1991"/>
    <mergeCell ref="D1991:E1991"/>
    <mergeCell ref="G1991:H1991"/>
    <mergeCell ref="I1991:J1991"/>
    <mergeCell ref="B1992:C1992"/>
    <mergeCell ref="D1992:E1992"/>
    <mergeCell ref="G1992:H1992"/>
    <mergeCell ref="I1992:J1992"/>
    <mergeCell ref="B2015:C2015"/>
    <mergeCell ref="D2015:E2015"/>
    <mergeCell ref="G2015:H2015"/>
    <mergeCell ref="I2015:J2015"/>
    <mergeCell ref="B2016:C2016"/>
    <mergeCell ref="D2016:E2016"/>
    <mergeCell ref="G2016:H2016"/>
    <mergeCell ref="I2016:J2016"/>
    <mergeCell ref="G2011:J2011"/>
    <mergeCell ref="G2012:K2012"/>
    <mergeCell ref="A2013:K2013"/>
    <mergeCell ref="A2014:C2014"/>
    <mergeCell ref="D2014:E2014"/>
    <mergeCell ref="G2014:H2014"/>
    <mergeCell ref="I2014:J2014"/>
    <mergeCell ref="B2009:C2009"/>
    <mergeCell ref="D2009:E2009"/>
    <mergeCell ref="G2009:H2009"/>
    <mergeCell ref="I2009:J2009"/>
    <mergeCell ref="G2010:J2010"/>
    <mergeCell ref="A2007:C2007"/>
    <mergeCell ref="D2007:E2007"/>
    <mergeCell ref="G2007:H2007"/>
    <mergeCell ref="I2007:J2007"/>
    <mergeCell ref="B2008:C2008"/>
    <mergeCell ref="D2008:E2008"/>
    <mergeCell ref="G2008:H2008"/>
    <mergeCell ref="I2008:J2008"/>
    <mergeCell ref="B2005:C2005"/>
    <mergeCell ref="D2005:E2005"/>
    <mergeCell ref="G2005:H2005"/>
    <mergeCell ref="I2005:J2005"/>
    <mergeCell ref="G2006:J2006"/>
    <mergeCell ref="B2027:C2027"/>
    <mergeCell ref="D2027:E2027"/>
    <mergeCell ref="G2027:H2027"/>
    <mergeCell ref="I2027:J2027"/>
    <mergeCell ref="G2028:J2028"/>
    <mergeCell ref="A2025:C2025"/>
    <mergeCell ref="D2025:E2025"/>
    <mergeCell ref="G2025:H2025"/>
    <mergeCell ref="I2025:J2025"/>
    <mergeCell ref="B2026:C2026"/>
    <mergeCell ref="D2026:E2026"/>
    <mergeCell ref="G2026:H2026"/>
    <mergeCell ref="I2026:J2026"/>
    <mergeCell ref="B2023:C2023"/>
    <mergeCell ref="D2023:E2023"/>
    <mergeCell ref="G2023:H2023"/>
    <mergeCell ref="I2023:J2023"/>
    <mergeCell ref="G2024:J2024"/>
    <mergeCell ref="B2021:C2021"/>
    <mergeCell ref="D2021:E2021"/>
    <mergeCell ref="G2021:H2021"/>
    <mergeCell ref="I2021:J2021"/>
    <mergeCell ref="B2022:C2022"/>
    <mergeCell ref="D2022:E2022"/>
    <mergeCell ref="G2022:H2022"/>
    <mergeCell ref="I2022:J2022"/>
    <mergeCell ref="G2019:J2019"/>
    <mergeCell ref="A2020:C2020"/>
    <mergeCell ref="D2020:E2020"/>
    <mergeCell ref="G2020:H2020"/>
    <mergeCell ref="I2020:J2020"/>
    <mergeCell ref="B2017:C2017"/>
    <mergeCell ref="D2017:E2017"/>
    <mergeCell ref="G2017:H2017"/>
    <mergeCell ref="I2017:J2017"/>
    <mergeCell ref="B2018:C2018"/>
    <mergeCell ref="D2018:E2018"/>
    <mergeCell ref="G2018:H2018"/>
    <mergeCell ref="I2018:J2018"/>
    <mergeCell ref="B2039:C2039"/>
    <mergeCell ref="D2039:E2039"/>
    <mergeCell ref="G2039:H2039"/>
    <mergeCell ref="I2039:J2039"/>
    <mergeCell ref="B2040:C2040"/>
    <mergeCell ref="D2040:E2040"/>
    <mergeCell ref="G2040:H2040"/>
    <mergeCell ref="I2040:J2040"/>
    <mergeCell ref="B2037:C2037"/>
    <mergeCell ref="D2037:E2037"/>
    <mergeCell ref="G2037:H2037"/>
    <mergeCell ref="I2037:J2037"/>
    <mergeCell ref="B2038:C2038"/>
    <mergeCell ref="D2038:E2038"/>
    <mergeCell ref="G2038:H2038"/>
    <mergeCell ref="I2038:J2038"/>
    <mergeCell ref="G2033:J2033"/>
    <mergeCell ref="G2034:K2034"/>
    <mergeCell ref="A2035:K2035"/>
    <mergeCell ref="A2036:C2036"/>
    <mergeCell ref="D2036:E2036"/>
    <mergeCell ref="G2036:H2036"/>
    <mergeCell ref="I2036:J2036"/>
    <mergeCell ref="B2031:C2031"/>
    <mergeCell ref="D2031:E2031"/>
    <mergeCell ref="G2031:H2031"/>
    <mergeCell ref="I2031:J2031"/>
    <mergeCell ref="G2032:J2032"/>
    <mergeCell ref="A2029:C2029"/>
    <mergeCell ref="D2029:E2029"/>
    <mergeCell ref="G2029:H2029"/>
    <mergeCell ref="I2029:J2029"/>
    <mergeCell ref="B2030:C2030"/>
    <mergeCell ref="D2030:E2030"/>
    <mergeCell ref="G2030:H2030"/>
    <mergeCell ref="I2030:J2030"/>
    <mergeCell ref="B2051:C2051"/>
    <mergeCell ref="D2051:E2051"/>
    <mergeCell ref="G2051:H2051"/>
    <mergeCell ref="I2051:J2051"/>
    <mergeCell ref="G2052:J2052"/>
    <mergeCell ref="A2049:C2049"/>
    <mergeCell ref="D2049:E2049"/>
    <mergeCell ref="G2049:H2049"/>
    <mergeCell ref="I2049:J2049"/>
    <mergeCell ref="B2050:C2050"/>
    <mergeCell ref="D2050:E2050"/>
    <mergeCell ref="G2050:H2050"/>
    <mergeCell ref="I2050:J2050"/>
    <mergeCell ref="B2047:C2047"/>
    <mergeCell ref="D2047:E2047"/>
    <mergeCell ref="G2047:H2047"/>
    <mergeCell ref="I2047:J2047"/>
    <mergeCell ref="G2048:J2048"/>
    <mergeCell ref="B2045:C2045"/>
    <mergeCell ref="D2045:E2045"/>
    <mergeCell ref="G2045:H2045"/>
    <mergeCell ref="I2045:J2045"/>
    <mergeCell ref="B2046:C2046"/>
    <mergeCell ref="D2046:E2046"/>
    <mergeCell ref="G2046:H2046"/>
    <mergeCell ref="I2046:J2046"/>
    <mergeCell ref="G2043:J2043"/>
    <mergeCell ref="A2044:C2044"/>
    <mergeCell ref="D2044:E2044"/>
    <mergeCell ref="G2044:H2044"/>
    <mergeCell ref="I2044:J2044"/>
    <mergeCell ref="B2041:C2041"/>
    <mergeCell ref="D2041:E2041"/>
    <mergeCell ref="G2041:H2041"/>
    <mergeCell ref="I2041:J2041"/>
    <mergeCell ref="B2042:C2042"/>
    <mergeCell ref="D2042:E2042"/>
    <mergeCell ref="G2042:H2042"/>
    <mergeCell ref="I2042:J2042"/>
    <mergeCell ref="B2065:C2065"/>
    <mergeCell ref="D2065:E2065"/>
    <mergeCell ref="G2065:H2065"/>
    <mergeCell ref="I2065:J2065"/>
    <mergeCell ref="G2066:J2066"/>
    <mergeCell ref="G2063:J2063"/>
    <mergeCell ref="A2064:C2064"/>
    <mergeCell ref="D2064:E2064"/>
    <mergeCell ref="G2064:H2064"/>
    <mergeCell ref="I2064:J2064"/>
    <mergeCell ref="B2061:C2061"/>
    <mergeCell ref="D2061:E2061"/>
    <mergeCell ref="G2061:H2061"/>
    <mergeCell ref="I2061:J2061"/>
    <mergeCell ref="B2062:C2062"/>
    <mergeCell ref="D2062:E2062"/>
    <mergeCell ref="G2062:H2062"/>
    <mergeCell ref="I2062:J2062"/>
    <mergeCell ref="G2059:J2059"/>
    <mergeCell ref="A2060:C2060"/>
    <mergeCell ref="D2060:E2060"/>
    <mergeCell ref="G2060:H2060"/>
    <mergeCell ref="I2060:J2060"/>
    <mergeCell ref="B2057:C2057"/>
    <mergeCell ref="D2057:E2057"/>
    <mergeCell ref="G2057:H2057"/>
    <mergeCell ref="I2057:J2057"/>
    <mergeCell ref="B2058:C2058"/>
    <mergeCell ref="D2058:E2058"/>
    <mergeCell ref="G2058:H2058"/>
    <mergeCell ref="I2058:J2058"/>
    <mergeCell ref="G2053:J2053"/>
    <mergeCell ref="G2054:K2054"/>
    <mergeCell ref="A2055:K2055"/>
    <mergeCell ref="A2056:C2056"/>
    <mergeCell ref="D2056:E2056"/>
    <mergeCell ref="G2056:H2056"/>
    <mergeCell ref="I2056:J2056"/>
    <mergeCell ref="B2077:C2077"/>
    <mergeCell ref="D2077:E2077"/>
    <mergeCell ref="G2077:H2077"/>
    <mergeCell ref="I2077:J2077"/>
    <mergeCell ref="G2078:J2078"/>
    <mergeCell ref="A2075:C2075"/>
    <mergeCell ref="D2075:E2075"/>
    <mergeCell ref="G2075:H2075"/>
    <mergeCell ref="I2075:J2075"/>
    <mergeCell ref="B2076:C2076"/>
    <mergeCell ref="D2076:E2076"/>
    <mergeCell ref="G2076:H2076"/>
    <mergeCell ref="I2076:J2076"/>
    <mergeCell ref="B2073:C2073"/>
    <mergeCell ref="D2073:E2073"/>
    <mergeCell ref="G2073:H2073"/>
    <mergeCell ref="I2073:J2073"/>
    <mergeCell ref="G2074:J2074"/>
    <mergeCell ref="B2071:C2071"/>
    <mergeCell ref="D2071:E2071"/>
    <mergeCell ref="G2071:H2071"/>
    <mergeCell ref="I2071:J2071"/>
    <mergeCell ref="B2072:C2072"/>
    <mergeCell ref="D2072:E2072"/>
    <mergeCell ref="G2072:H2072"/>
    <mergeCell ref="I2072:J2072"/>
    <mergeCell ref="G2067:J2067"/>
    <mergeCell ref="G2068:K2068"/>
    <mergeCell ref="A2069:K2069"/>
    <mergeCell ref="A2070:C2070"/>
    <mergeCell ref="D2070:E2070"/>
    <mergeCell ref="G2070:H2070"/>
    <mergeCell ref="I2070:J2070"/>
    <mergeCell ref="I2091:J2091"/>
    <mergeCell ref="K2091:K2092"/>
    <mergeCell ref="G2094:J2094"/>
    <mergeCell ref="G2095:J2095"/>
    <mergeCell ref="G2096:J2096"/>
    <mergeCell ref="A2091:B2092"/>
    <mergeCell ref="C2091:C2092"/>
    <mergeCell ref="D2091:D2092"/>
    <mergeCell ref="E2091:F2091"/>
    <mergeCell ref="G2091:H2091"/>
    <mergeCell ref="B2089:C2089"/>
    <mergeCell ref="E2089:F2089"/>
    <mergeCell ref="G2089:H2089"/>
    <mergeCell ref="I2089:J2089"/>
    <mergeCell ref="G2090:J2090"/>
    <mergeCell ref="G2087:J2087"/>
    <mergeCell ref="A2088:C2088"/>
    <mergeCell ref="E2088:F2088"/>
    <mergeCell ref="G2088:H2088"/>
    <mergeCell ref="I2088:J2088"/>
    <mergeCell ref="B2085:E2085"/>
    <mergeCell ref="G2085:H2085"/>
    <mergeCell ref="I2085:J2085"/>
    <mergeCell ref="B2086:E2086"/>
    <mergeCell ref="G2086:H2086"/>
    <mergeCell ref="I2086:J2086"/>
    <mergeCell ref="B2083:E2083"/>
    <mergeCell ref="G2083:H2083"/>
    <mergeCell ref="I2083:J2083"/>
    <mergeCell ref="B2084:E2084"/>
    <mergeCell ref="G2084:H2084"/>
    <mergeCell ref="I2084:J2084"/>
    <mergeCell ref="G2079:J2079"/>
    <mergeCell ref="G2080:K2080"/>
    <mergeCell ref="A2081:K2081"/>
    <mergeCell ref="A2082:E2082"/>
    <mergeCell ref="G2082:H2082"/>
    <mergeCell ref="I2082:J2082"/>
    <mergeCell ref="G2106:J2106"/>
    <mergeCell ref="G2107:K2107"/>
    <mergeCell ref="A2108:K2108"/>
    <mergeCell ref="A2109:C2110"/>
    <mergeCell ref="D2109:D2110"/>
    <mergeCell ref="E2109:F2109"/>
    <mergeCell ref="G2109:J2109"/>
    <mergeCell ref="K2109:K2110"/>
    <mergeCell ref="G2110:H2110"/>
    <mergeCell ref="I2110:J2110"/>
    <mergeCell ref="B2104:C2104"/>
    <mergeCell ref="D2104:E2104"/>
    <mergeCell ref="G2104:H2104"/>
    <mergeCell ref="I2104:J2104"/>
    <mergeCell ref="G2105:J2105"/>
    <mergeCell ref="A2102:C2102"/>
    <mergeCell ref="D2102:E2102"/>
    <mergeCell ref="G2102:H2102"/>
    <mergeCell ref="I2102:J2102"/>
    <mergeCell ref="B2103:C2103"/>
    <mergeCell ref="D2103:E2103"/>
    <mergeCell ref="G2103:H2103"/>
    <mergeCell ref="I2103:J2103"/>
    <mergeCell ref="B2100:C2100"/>
    <mergeCell ref="D2100:E2100"/>
    <mergeCell ref="G2100:H2100"/>
    <mergeCell ref="I2100:J2100"/>
    <mergeCell ref="G2101:J2101"/>
    <mergeCell ref="G2097:K2097"/>
    <mergeCell ref="A2098:K2098"/>
    <mergeCell ref="A2099:C2099"/>
    <mergeCell ref="D2099:E2099"/>
    <mergeCell ref="G2099:H2099"/>
    <mergeCell ref="I2099:J2099"/>
    <mergeCell ref="B2126:C2126"/>
    <mergeCell ref="D2126:E2126"/>
    <mergeCell ref="G2126:H2126"/>
    <mergeCell ref="I2126:J2126"/>
    <mergeCell ref="B2127:C2127"/>
    <mergeCell ref="D2127:E2127"/>
    <mergeCell ref="G2127:H2127"/>
    <mergeCell ref="I2127:J2127"/>
    <mergeCell ref="A2124:K2124"/>
    <mergeCell ref="A2125:C2125"/>
    <mergeCell ref="D2125:E2125"/>
    <mergeCell ref="G2125:H2125"/>
    <mergeCell ref="I2125:J2125"/>
    <mergeCell ref="G2119:J2119"/>
    <mergeCell ref="G2120:J2120"/>
    <mergeCell ref="G2121:J2121"/>
    <mergeCell ref="G2122:J2122"/>
    <mergeCell ref="G2123:K2123"/>
    <mergeCell ref="B2116:E2116"/>
    <mergeCell ref="G2116:H2116"/>
    <mergeCell ref="I2116:J2116"/>
    <mergeCell ref="G2117:J2117"/>
    <mergeCell ref="G2118:J2118"/>
    <mergeCell ref="B2114:E2114"/>
    <mergeCell ref="G2114:H2114"/>
    <mergeCell ref="I2114:J2114"/>
    <mergeCell ref="B2115:E2115"/>
    <mergeCell ref="G2115:H2115"/>
    <mergeCell ref="I2115:J2115"/>
    <mergeCell ref="B2111:C2111"/>
    <mergeCell ref="G2111:H2111"/>
    <mergeCell ref="I2111:J2111"/>
    <mergeCell ref="G2112:J2112"/>
    <mergeCell ref="A2113:E2113"/>
    <mergeCell ref="G2113:H2113"/>
    <mergeCell ref="I2113:J2113"/>
    <mergeCell ref="G2139:J2139"/>
    <mergeCell ref="A2140:C2140"/>
    <mergeCell ref="D2140:E2140"/>
    <mergeCell ref="G2140:H2140"/>
    <mergeCell ref="I2140:J2140"/>
    <mergeCell ref="B2137:C2137"/>
    <mergeCell ref="D2137:E2137"/>
    <mergeCell ref="G2137:H2137"/>
    <mergeCell ref="I2137:J2137"/>
    <mergeCell ref="B2138:C2138"/>
    <mergeCell ref="D2138:E2138"/>
    <mergeCell ref="G2138:H2138"/>
    <mergeCell ref="I2138:J2138"/>
    <mergeCell ref="G2132:J2132"/>
    <mergeCell ref="G2133:J2133"/>
    <mergeCell ref="G2134:K2134"/>
    <mergeCell ref="A2135:K2135"/>
    <mergeCell ref="A2136:C2136"/>
    <mergeCell ref="D2136:E2136"/>
    <mergeCell ref="G2136:H2136"/>
    <mergeCell ref="I2136:J2136"/>
    <mergeCell ref="B2130:C2130"/>
    <mergeCell ref="D2130:E2130"/>
    <mergeCell ref="G2130:H2130"/>
    <mergeCell ref="I2130:J2130"/>
    <mergeCell ref="B2131:C2131"/>
    <mergeCell ref="D2131:E2131"/>
    <mergeCell ref="G2131:H2131"/>
    <mergeCell ref="I2131:J2131"/>
    <mergeCell ref="G2128:J2128"/>
    <mergeCell ref="A2129:C2129"/>
    <mergeCell ref="D2129:E2129"/>
    <mergeCell ref="G2129:H2129"/>
    <mergeCell ref="I2129:J2129"/>
    <mergeCell ref="G2153:J2153"/>
    <mergeCell ref="G2154:K2154"/>
    <mergeCell ref="A2155:K2155"/>
    <mergeCell ref="A2156:C2156"/>
    <mergeCell ref="D2156:E2156"/>
    <mergeCell ref="G2156:H2156"/>
    <mergeCell ref="I2156:J2156"/>
    <mergeCell ref="B2151:C2151"/>
    <mergeCell ref="D2151:E2151"/>
    <mergeCell ref="G2151:H2151"/>
    <mergeCell ref="I2151:J2151"/>
    <mergeCell ref="G2152:J2152"/>
    <mergeCell ref="G2149:J2149"/>
    <mergeCell ref="A2150:C2150"/>
    <mergeCell ref="D2150:E2150"/>
    <mergeCell ref="G2150:H2150"/>
    <mergeCell ref="I2150:J2150"/>
    <mergeCell ref="B2147:C2147"/>
    <mergeCell ref="D2147:E2147"/>
    <mergeCell ref="G2147:H2147"/>
    <mergeCell ref="I2147:J2147"/>
    <mergeCell ref="B2148:C2148"/>
    <mergeCell ref="D2148:E2148"/>
    <mergeCell ref="G2148:H2148"/>
    <mergeCell ref="I2148:J2148"/>
    <mergeCell ref="G2143:J2143"/>
    <mergeCell ref="G2144:K2144"/>
    <mergeCell ref="A2145:K2145"/>
    <mergeCell ref="A2146:C2146"/>
    <mergeCell ref="D2146:E2146"/>
    <mergeCell ref="G2146:H2146"/>
    <mergeCell ref="I2146:J2146"/>
    <mergeCell ref="B2141:C2141"/>
    <mergeCell ref="D2141:E2141"/>
    <mergeCell ref="G2141:H2141"/>
    <mergeCell ref="I2141:J2141"/>
    <mergeCell ref="G2142:J2142"/>
    <mergeCell ref="G2165:J2165"/>
    <mergeCell ref="G2166:J2166"/>
    <mergeCell ref="G2167:K2167"/>
    <mergeCell ref="A2168:K2168"/>
    <mergeCell ref="A2169:C2169"/>
    <mergeCell ref="D2169:E2169"/>
    <mergeCell ref="G2169:H2169"/>
    <mergeCell ref="I2169:J2169"/>
    <mergeCell ref="B2163:C2163"/>
    <mergeCell ref="D2163:E2163"/>
    <mergeCell ref="G2163:H2163"/>
    <mergeCell ref="I2163:J2163"/>
    <mergeCell ref="B2164:C2164"/>
    <mergeCell ref="D2164:E2164"/>
    <mergeCell ref="G2164:H2164"/>
    <mergeCell ref="I2164:J2164"/>
    <mergeCell ref="G2161:J2161"/>
    <mergeCell ref="A2162:C2162"/>
    <mergeCell ref="D2162:E2162"/>
    <mergeCell ref="G2162:H2162"/>
    <mergeCell ref="I2162:J2162"/>
    <mergeCell ref="B2159:C2159"/>
    <mergeCell ref="D2159:E2159"/>
    <mergeCell ref="G2159:H2159"/>
    <mergeCell ref="I2159:J2159"/>
    <mergeCell ref="B2160:C2160"/>
    <mergeCell ref="D2160:E2160"/>
    <mergeCell ref="G2160:H2160"/>
    <mergeCell ref="I2160:J2160"/>
    <mergeCell ref="B2157:C2157"/>
    <mergeCell ref="D2157:E2157"/>
    <mergeCell ref="G2157:H2157"/>
    <mergeCell ref="I2157:J2157"/>
    <mergeCell ref="B2158:C2158"/>
    <mergeCell ref="D2158:E2158"/>
    <mergeCell ref="G2158:H2158"/>
    <mergeCell ref="I2158:J2158"/>
    <mergeCell ref="G2181:J2181"/>
    <mergeCell ref="G2182:J2182"/>
    <mergeCell ref="G2183:K2183"/>
    <mergeCell ref="A2184:K2184"/>
    <mergeCell ref="A2185:C2185"/>
    <mergeCell ref="D2185:E2185"/>
    <mergeCell ref="G2185:H2185"/>
    <mergeCell ref="I2185:J2185"/>
    <mergeCell ref="B2179:C2179"/>
    <mergeCell ref="D2179:E2179"/>
    <mergeCell ref="G2179:H2179"/>
    <mergeCell ref="I2179:J2179"/>
    <mergeCell ref="B2180:C2180"/>
    <mergeCell ref="D2180:E2180"/>
    <mergeCell ref="G2180:H2180"/>
    <mergeCell ref="I2180:J2180"/>
    <mergeCell ref="G2174:J2174"/>
    <mergeCell ref="G2175:J2175"/>
    <mergeCell ref="G2176:K2176"/>
    <mergeCell ref="A2177:K2177"/>
    <mergeCell ref="A2178:C2178"/>
    <mergeCell ref="D2178:E2178"/>
    <mergeCell ref="G2178:H2178"/>
    <mergeCell ref="I2178:J2178"/>
    <mergeCell ref="B2172:C2172"/>
    <mergeCell ref="D2172:E2172"/>
    <mergeCell ref="G2172:H2172"/>
    <mergeCell ref="I2172:J2172"/>
    <mergeCell ref="B2173:C2173"/>
    <mergeCell ref="D2173:E2173"/>
    <mergeCell ref="G2173:H2173"/>
    <mergeCell ref="I2173:J2173"/>
    <mergeCell ref="B2170:C2170"/>
    <mergeCell ref="D2170:E2170"/>
    <mergeCell ref="G2170:H2170"/>
    <mergeCell ref="I2170:J2170"/>
    <mergeCell ref="B2171:C2171"/>
    <mergeCell ref="D2171:E2171"/>
    <mergeCell ref="G2171:H2171"/>
    <mergeCell ref="I2171:J2171"/>
    <mergeCell ref="B2199:C2199"/>
    <mergeCell ref="D2199:E2199"/>
    <mergeCell ref="G2199:H2199"/>
    <mergeCell ref="I2199:J2199"/>
    <mergeCell ref="B2200:C2200"/>
    <mergeCell ref="D2200:E2200"/>
    <mergeCell ref="G2200:H2200"/>
    <mergeCell ref="I2200:J2200"/>
    <mergeCell ref="G2195:J2195"/>
    <mergeCell ref="G2196:K2196"/>
    <mergeCell ref="A2197:K2197"/>
    <mergeCell ref="A2198:C2198"/>
    <mergeCell ref="D2198:E2198"/>
    <mergeCell ref="G2198:H2198"/>
    <mergeCell ref="I2198:J2198"/>
    <mergeCell ref="B2193:C2193"/>
    <mergeCell ref="D2193:E2193"/>
    <mergeCell ref="G2193:H2193"/>
    <mergeCell ref="I2193:J2193"/>
    <mergeCell ref="G2194:J2194"/>
    <mergeCell ref="G2188:J2188"/>
    <mergeCell ref="G2189:J2189"/>
    <mergeCell ref="G2190:K2190"/>
    <mergeCell ref="A2191:K2191"/>
    <mergeCell ref="A2192:C2192"/>
    <mergeCell ref="D2192:E2192"/>
    <mergeCell ref="G2192:H2192"/>
    <mergeCell ref="I2192:J2192"/>
    <mergeCell ref="B2186:C2186"/>
    <mergeCell ref="D2186:E2186"/>
    <mergeCell ref="G2186:H2186"/>
    <mergeCell ref="I2186:J2186"/>
    <mergeCell ref="B2187:C2187"/>
    <mergeCell ref="D2187:E2187"/>
    <mergeCell ref="G2187:H2187"/>
    <mergeCell ref="I2187:J2187"/>
    <mergeCell ref="A2219:E2219"/>
    <mergeCell ref="G2219:H2219"/>
    <mergeCell ref="I2219:J2219"/>
    <mergeCell ref="B2220:E2220"/>
    <mergeCell ref="G2220:H2220"/>
    <mergeCell ref="I2220:J2220"/>
    <mergeCell ref="G2214:J2214"/>
    <mergeCell ref="G2215:J2215"/>
    <mergeCell ref="G2216:J2216"/>
    <mergeCell ref="G2217:J2217"/>
    <mergeCell ref="G2218:J2218"/>
    <mergeCell ref="G2211:J2211"/>
    <mergeCell ref="A2212:E2212"/>
    <mergeCell ref="G2212:H2212"/>
    <mergeCell ref="I2212:J2212"/>
    <mergeCell ref="B2213:E2213"/>
    <mergeCell ref="G2213:H2213"/>
    <mergeCell ref="I2213:J2213"/>
    <mergeCell ref="B2209:C2209"/>
    <mergeCell ref="G2209:H2209"/>
    <mergeCell ref="I2209:J2209"/>
    <mergeCell ref="B2210:C2210"/>
    <mergeCell ref="G2210:H2210"/>
    <mergeCell ref="I2210:J2210"/>
    <mergeCell ref="B2207:C2207"/>
    <mergeCell ref="G2207:H2207"/>
    <mergeCell ref="I2207:J2207"/>
    <mergeCell ref="B2208:C2208"/>
    <mergeCell ref="G2208:H2208"/>
    <mergeCell ref="I2208:J2208"/>
    <mergeCell ref="G2201:J2201"/>
    <mergeCell ref="G2202:J2202"/>
    <mergeCell ref="G2203:K2203"/>
    <mergeCell ref="A2204:K2204"/>
    <mergeCell ref="A2205:C2206"/>
    <mergeCell ref="D2205:D2206"/>
    <mergeCell ref="E2205:F2205"/>
    <mergeCell ref="G2205:J2205"/>
    <mergeCell ref="K2205:K2206"/>
    <mergeCell ref="G2206:H2206"/>
    <mergeCell ref="I2206:J2206"/>
    <mergeCell ref="B2234:C2234"/>
    <mergeCell ref="D2234:E2234"/>
    <mergeCell ref="G2234:H2234"/>
    <mergeCell ref="I2234:J2234"/>
    <mergeCell ref="B2235:C2235"/>
    <mergeCell ref="D2235:E2235"/>
    <mergeCell ref="G2235:H2235"/>
    <mergeCell ref="I2235:J2235"/>
    <mergeCell ref="G2231:K2231"/>
    <mergeCell ref="A2232:K2232"/>
    <mergeCell ref="A2233:C2233"/>
    <mergeCell ref="D2233:E2233"/>
    <mergeCell ref="G2233:H2233"/>
    <mergeCell ref="I2233:J2233"/>
    <mergeCell ref="I2225:J2225"/>
    <mergeCell ref="K2225:K2226"/>
    <mergeCell ref="G2228:J2228"/>
    <mergeCell ref="G2229:J2229"/>
    <mergeCell ref="G2230:J2230"/>
    <mergeCell ref="A2225:B2226"/>
    <mergeCell ref="C2225:C2226"/>
    <mergeCell ref="D2225:D2226"/>
    <mergeCell ref="E2225:F2225"/>
    <mergeCell ref="G2225:H2225"/>
    <mergeCell ref="B2223:C2223"/>
    <mergeCell ref="E2223:F2223"/>
    <mergeCell ref="G2223:H2223"/>
    <mergeCell ref="I2223:J2223"/>
    <mergeCell ref="G2224:J2224"/>
    <mergeCell ref="G2221:J2221"/>
    <mergeCell ref="A2222:C2222"/>
    <mergeCell ref="E2222:F2222"/>
    <mergeCell ref="G2222:H2222"/>
    <mergeCell ref="I2222:J2222"/>
    <mergeCell ref="G2244:J2244"/>
    <mergeCell ref="G2245:K2245"/>
    <mergeCell ref="A2246:K2246"/>
    <mergeCell ref="A2247:C2247"/>
    <mergeCell ref="D2247:E2247"/>
    <mergeCell ref="G2247:H2247"/>
    <mergeCell ref="I2247:J2247"/>
    <mergeCell ref="B2242:C2242"/>
    <mergeCell ref="D2242:E2242"/>
    <mergeCell ref="G2242:H2242"/>
    <mergeCell ref="I2242:J2242"/>
    <mergeCell ref="G2243:J2243"/>
    <mergeCell ref="G2240:J2240"/>
    <mergeCell ref="A2241:C2241"/>
    <mergeCell ref="D2241:E2241"/>
    <mergeCell ref="G2241:H2241"/>
    <mergeCell ref="I2241:J2241"/>
    <mergeCell ref="B2238:C2238"/>
    <mergeCell ref="D2238:E2238"/>
    <mergeCell ref="G2238:H2238"/>
    <mergeCell ref="I2238:J2238"/>
    <mergeCell ref="B2239:C2239"/>
    <mergeCell ref="D2239:E2239"/>
    <mergeCell ref="G2239:H2239"/>
    <mergeCell ref="I2239:J2239"/>
    <mergeCell ref="B2236:C2236"/>
    <mergeCell ref="D2236:E2236"/>
    <mergeCell ref="G2236:H2236"/>
    <mergeCell ref="I2236:J2236"/>
    <mergeCell ref="B2237:C2237"/>
    <mergeCell ref="D2237:E2237"/>
    <mergeCell ref="G2237:H2237"/>
    <mergeCell ref="I2237:J2237"/>
    <mergeCell ref="G2258:J2258"/>
    <mergeCell ref="G2259:K2259"/>
    <mergeCell ref="A2260:K2260"/>
    <mergeCell ref="A2261:C2261"/>
    <mergeCell ref="D2261:E2261"/>
    <mergeCell ref="G2261:H2261"/>
    <mergeCell ref="I2261:J2261"/>
    <mergeCell ref="B2256:C2256"/>
    <mergeCell ref="D2256:E2256"/>
    <mergeCell ref="G2256:H2256"/>
    <mergeCell ref="I2256:J2256"/>
    <mergeCell ref="G2257:J2257"/>
    <mergeCell ref="G2254:J2254"/>
    <mergeCell ref="A2255:C2255"/>
    <mergeCell ref="D2255:E2255"/>
    <mergeCell ref="G2255:H2255"/>
    <mergeCell ref="I2255:J2255"/>
    <mergeCell ref="B2252:C2252"/>
    <mergeCell ref="D2252:E2252"/>
    <mergeCell ref="G2252:H2252"/>
    <mergeCell ref="I2252:J2252"/>
    <mergeCell ref="B2253:C2253"/>
    <mergeCell ref="D2253:E2253"/>
    <mergeCell ref="G2253:H2253"/>
    <mergeCell ref="I2253:J2253"/>
    <mergeCell ref="G2250:J2250"/>
    <mergeCell ref="A2251:C2251"/>
    <mergeCell ref="D2251:E2251"/>
    <mergeCell ref="G2251:H2251"/>
    <mergeCell ref="I2251:J2251"/>
    <mergeCell ref="B2248:C2248"/>
    <mergeCell ref="D2248:E2248"/>
    <mergeCell ref="G2248:H2248"/>
    <mergeCell ref="I2248:J2248"/>
    <mergeCell ref="B2249:C2249"/>
    <mergeCell ref="D2249:E2249"/>
    <mergeCell ref="G2249:H2249"/>
    <mergeCell ref="I2249:J2249"/>
    <mergeCell ref="B2272:C2272"/>
    <mergeCell ref="D2272:E2272"/>
    <mergeCell ref="G2272:H2272"/>
    <mergeCell ref="I2272:J2272"/>
    <mergeCell ref="B2273:C2273"/>
    <mergeCell ref="D2273:E2273"/>
    <mergeCell ref="G2273:H2273"/>
    <mergeCell ref="I2273:J2273"/>
    <mergeCell ref="G2268:J2268"/>
    <mergeCell ref="G2269:K2269"/>
    <mergeCell ref="A2270:K2270"/>
    <mergeCell ref="A2271:C2271"/>
    <mergeCell ref="D2271:E2271"/>
    <mergeCell ref="G2271:H2271"/>
    <mergeCell ref="I2271:J2271"/>
    <mergeCell ref="B2266:C2266"/>
    <mergeCell ref="D2266:E2266"/>
    <mergeCell ref="G2266:H2266"/>
    <mergeCell ref="I2266:J2266"/>
    <mergeCell ref="G2267:J2267"/>
    <mergeCell ref="A2264:C2264"/>
    <mergeCell ref="D2264:E2264"/>
    <mergeCell ref="G2264:H2264"/>
    <mergeCell ref="I2264:J2264"/>
    <mergeCell ref="B2265:C2265"/>
    <mergeCell ref="D2265:E2265"/>
    <mergeCell ref="G2265:H2265"/>
    <mergeCell ref="I2265:J2265"/>
    <mergeCell ref="B2262:C2262"/>
    <mergeCell ref="D2262:E2262"/>
    <mergeCell ref="G2262:H2262"/>
    <mergeCell ref="I2262:J2262"/>
    <mergeCell ref="G2263:J2263"/>
    <mergeCell ref="B2284:C2284"/>
    <mergeCell ref="D2284:E2284"/>
    <mergeCell ref="G2284:H2284"/>
    <mergeCell ref="I2284:J2284"/>
    <mergeCell ref="G2285:J2285"/>
    <mergeCell ref="A2282:C2282"/>
    <mergeCell ref="D2282:E2282"/>
    <mergeCell ref="G2282:H2282"/>
    <mergeCell ref="I2282:J2282"/>
    <mergeCell ref="B2283:C2283"/>
    <mergeCell ref="D2283:E2283"/>
    <mergeCell ref="G2283:H2283"/>
    <mergeCell ref="I2283:J2283"/>
    <mergeCell ref="B2280:C2280"/>
    <mergeCell ref="D2280:E2280"/>
    <mergeCell ref="G2280:H2280"/>
    <mergeCell ref="I2280:J2280"/>
    <mergeCell ref="G2281:J2281"/>
    <mergeCell ref="B2278:C2278"/>
    <mergeCell ref="D2278:E2278"/>
    <mergeCell ref="G2278:H2278"/>
    <mergeCell ref="I2278:J2278"/>
    <mergeCell ref="B2279:C2279"/>
    <mergeCell ref="D2279:E2279"/>
    <mergeCell ref="G2279:H2279"/>
    <mergeCell ref="I2279:J2279"/>
    <mergeCell ref="G2276:J2276"/>
    <mergeCell ref="A2277:C2277"/>
    <mergeCell ref="D2277:E2277"/>
    <mergeCell ref="G2277:H2277"/>
    <mergeCell ref="I2277:J2277"/>
    <mergeCell ref="B2274:C2274"/>
    <mergeCell ref="D2274:E2274"/>
    <mergeCell ref="G2274:H2274"/>
    <mergeCell ref="I2274:J2274"/>
    <mergeCell ref="B2275:C2275"/>
    <mergeCell ref="D2275:E2275"/>
    <mergeCell ref="G2275:H2275"/>
    <mergeCell ref="I2275:J2275"/>
    <mergeCell ref="B2296:C2296"/>
    <mergeCell ref="D2296:E2296"/>
    <mergeCell ref="G2296:H2296"/>
    <mergeCell ref="I2296:J2296"/>
    <mergeCell ref="B2297:C2297"/>
    <mergeCell ref="D2297:E2297"/>
    <mergeCell ref="G2297:H2297"/>
    <mergeCell ref="I2297:J2297"/>
    <mergeCell ref="B2294:C2294"/>
    <mergeCell ref="D2294:E2294"/>
    <mergeCell ref="G2294:H2294"/>
    <mergeCell ref="I2294:J2294"/>
    <mergeCell ref="B2295:C2295"/>
    <mergeCell ref="D2295:E2295"/>
    <mergeCell ref="G2295:H2295"/>
    <mergeCell ref="I2295:J2295"/>
    <mergeCell ref="G2290:J2290"/>
    <mergeCell ref="G2291:K2291"/>
    <mergeCell ref="A2292:K2292"/>
    <mergeCell ref="A2293:C2293"/>
    <mergeCell ref="D2293:E2293"/>
    <mergeCell ref="G2293:H2293"/>
    <mergeCell ref="I2293:J2293"/>
    <mergeCell ref="B2288:C2288"/>
    <mergeCell ref="D2288:E2288"/>
    <mergeCell ref="G2288:H2288"/>
    <mergeCell ref="I2288:J2288"/>
    <mergeCell ref="G2289:J2289"/>
    <mergeCell ref="A2286:C2286"/>
    <mergeCell ref="D2286:E2286"/>
    <mergeCell ref="G2286:H2286"/>
    <mergeCell ref="I2286:J2286"/>
    <mergeCell ref="B2287:C2287"/>
    <mergeCell ref="D2287:E2287"/>
    <mergeCell ref="G2287:H2287"/>
    <mergeCell ref="I2287:J2287"/>
    <mergeCell ref="B2308:C2308"/>
    <mergeCell ref="D2308:E2308"/>
    <mergeCell ref="G2308:H2308"/>
    <mergeCell ref="I2308:J2308"/>
    <mergeCell ref="G2309:J2309"/>
    <mergeCell ref="A2306:C2306"/>
    <mergeCell ref="D2306:E2306"/>
    <mergeCell ref="G2306:H2306"/>
    <mergeCell ref="I2306:J2306"/>
    <mergeCell ref="B2307:C2307"/>
    <mergeCell ref="D2307:E2307"/>
    <mergeCell ref="G2307:H2307"/>
    <mergeCell ref="I2307:J2307"/>
    <mergeCell ref="B2304:C2304"/>
    <mergeCell ref="D2304:E2304"/>
    <mergeCell ref="G2304:H2304"/>
    <mergeCell ref="I2304:J2304"/>
    <mergeCell ref="G2305:J2305"/>
    <mergeCell ref="B2302:C2302"/>
    <mergeCell ref="D2302:E2302"/>
    <mergeCell ref="G2302:H2302"/>
    <mergeCell ref="I2302:J2302"/>
    <mergeCell ref="B2303:C2303"/>
    <mergeCell ref="D2303:E2303"/>
    <mergeCell ref="G2303:H2303"/>
    <mergeCell ref="I2303:J2303"/>
    <mergeCell ref="G2300:J2300"/>
    <mergeCell ref="A2301:C2301"/>
    <mergeCell ref="D2301:E2301"/>
    <mergeCell ref="G2301:H2301"/>
    <mergeCell ref="I2301:J2301"/>
    <mergeCell ref="B2298:C2298"/>
    <mergeCell ref="D2298:E2298"/>
    <mergeCell ref="G2298:H2298"/>
    <mergeCell ref="I2298:J2298"/>
    <mergeCell ref="B2299:C2299"/>
    <mergeCell ref="D2299:E2299"/>
    <mergeCell ref="G2299:H2299"/>
    <mergeCell ref="I2299:J2299"/>
    <mergeCell ref="B2322:C2322"/>
    <mergeCell ref="D2322:E2322"/>
    <mergeCell ref="G2322:H2322"/>
    <mergeCell ref="I2322:J2322"/>
    <mergeCell ref="G2323:J2323"/>
    <mergeCell ref="G2320:J2320"/>
    <mergeCell ref="A2321:C2321"/>
    <mergeCell ref="D2321:E2321"/>
    <mergeCell ref="G2321:H2321"/>
    <mergeCell ref="I2321:J2321"/>
    <mergeCell ref="B2318:C2318"/>
    <mergeCell ref="D2318:E2318"/>
    <mergeCell ref="G2318:H2318"/>
    <mergeCell ref="I2318:J2318"/>
    <mergeCell ref="B2319:C2319"/>
    <mergeCell ref="D2319:E2319"/>
    <mergeCell ref="G2319:H2319"/>
    <mergeCell ref="I2319:J2319"/>
    <mergeCell ref="G2316:J2316"/>
    <mergeCell ref="A2317:C2317"/>
    <mergeCell ref="D2317:E2317"/>
    <mergeCell ref="G2317:H2317"/>
    <mergeCell ref="I2317:J2317"/>
    <mergeCell ref="B2314:C2314"/>
    <mergeCell ref="D2314:E2314"/>
    <mergeCell ref="G2314:H2314"/>
    <mergeCell ref="I2314:J2314"/>
    <mergeCell ref="B2315:C2315"/>
    <mergeCell ref="D2315:E2315"/>
    <mergeCell ref="G2315:H2315"/>
    <mergeCell ref="I2315:J2315"/>
    <mergeCell ref="G2310:J2310"/>
    <mergeCell ref="G2311:K2311"/>
    <mergeCell ref="A2312:K2312"/>
    <mergeCell ref="A2313:C2313"/>
    <mergeCell ref="D2313:E2313"/>
    <mergeCell ref="G2313:H2313"/>
    <mergeCell ref="I2313:J2313"/>
    <mergeCell ref="B2334:C2334"/>
    <mergeCell ref="D2334:E2334"/>
    <mergeCell ref="G2334:H2334"/>
    <mergeCell ref="I2334:J2334"/>
    <mergeCell ref="G2335:J2335"/>
    <mergeCell ref="A2332:C2332"/>
    <mergeCell ref="D2332:E2332"/>
    <mergeCell ref="G2332:H2332"/>
    <mergeCell ref="I2332:J2332"/>
    <mergeCell ref="B2333:C2333"/>
    <mergeCell ref="D2333:E2333"/>
    <mergeCell ref="G2333:H2333"/>
    <mergeCell ref="I2333:J2333"/>
    <mergeCell ref="B2330:C2330"/>
    <mergeCell ref="D2330:E2330"/>
    <mergeCell ref="G2330:H2330"/>
    <mergeCell ref="I2330:J2330"/>
    <mergeCell ref="G2331:J2331"/>
    <mergeCell ref="B2328:C2328"/>
    <mergeCell ref="D2328:E2328"/>
    <mergeCell ref="G2328:H2328"/>
    <mergeCell ref="I2328:J2328"/>
    <mergeCell ref="B2329:C2329"/>
    <mergeCell ref="D2329:E2329"/>
    <mergeCell ref="G2329:H2329"/>
    <mergeCell ref="I2329:J2329"/>
    <mergeCell ref="G2324:J2324"/>
    <mergeCell ref="G2325:K2325"/>
    <mergeCell ref="A2326:K2326"/>
    <mergeCell ref="A2327:C2327"/>
    <mergeCell ref="D2327:E2327"/>
    <mergeCell ref="G2327:H2327"/>
    <mergeCell ref="I2327:J2327"/>
    <mergeCell ref="I2348:J2348"/>
    <mergeCell ref="K2348:K2349"/>
    <mergeCell ref="G2351:J2351"/>
    <mergeCell ref="G2352:J2352"/>
    <mergeCell ref="G2353:J2353"/>
    <mergeCell ref="A2348:B2349"/>
    <mergeCell ref="C2348:C2349"/>
    <mergeCell ref="D2348:D2349"/>
    <mergeCell ref="E2348:F2348"/>
    <mergeCell ref="G2348:H2348"/>
    <mergeCell ref="B2346:C2346"/>
    <mergeCell ref="E2346:F2346"/>
    <mergeCell ref="G2346:H2346"/>
    <mergeCell ref="I2346:J2346"/>
    <mergeCell ref="G2347:J2347"/>
    <mergeCell ref="G2344:J2344"/>
    <mergeCell ref="A2345:C2345"/>
    <mergeCell ref="E2345:F2345"/>
    <mergeCell ref="G2345:H2345"/>
    <mergeCell ref="I2345:J2345"/>
    <mergeCell ref="B2342:E2342"/>
    <mergeCell ref="G2342:H2342"/>
    <mergeCell ref="I2342:J2342"/>
    <mergeCell ref="B2343:E2343"/>
    <mergeCell ref="G2343:H2343"/>
    <mergeCell ref="I2343:J2343"/>
    <mergeCell ref="B2340:E2340"/>
    <mergeCell ref="G2340:H2340"/>
    <mergeCell ref="I2340:J2340"/>
    <mergeCell ref="B2341:E2341"/>
    <mergeCell ref="G2341:H2341"/>
    <mergeCell ref="I2341:J2341"/>
    <mergeCell ref="G2336:J2336"/>
    <mergeCell ref="G2337:K2337"/>
    <mergeCell ref="A2338:K2338"/>
    <mergeCell ref="A2339:E2339"/>
    <mergeCell ref="G2339:H2339"/>
    <mergeCell ref="I2339:J2339"/>
    <mergeCell ref="G2363:J2363"/>
    <mergeCell ref="G2364:K2364"/>
    <mergeCell ref="A2365:K2365"/>
    <mergeCell ref="A2366:C2367"/>
    <mergeCell ref="D2366:D2367"/>
    <mergeCell ref="E2366:F2366"/>
    <mergeCell ref="G2366:J2366"/>
    <mergeCell ref="K2366:K2367"/>
    <mergeCell ref="G2367:H2367"/>
    <mergeCell ref="I2367:J2367"/>
    <mergeCell ref="B2361:C2361"/>
    <mergeCell ref="D2361:E2361"/>
    <mergeCell ref="G2361:H2361"/>
    <mergeCell ref="I2361:J2361"/>
    <mergeCell ref="G2362:J2362"/>
    <mergeCell ref="A2359:C2359"/>
    <mergeCell ref="D2359:E2359"/>
    <mergeCell ref="G2359:H2359"/>
    <mergeCell ref="I2359:J2359"/>
    <mergeCell ref="B2360:C2360"/>
    <mergeCell ref="D2360:E2360"/>
    <mergeCell ref="G2360:H2360"/>
    <mergeCell ref="I2360:J2360"/>
    <mergeCell ref="B2357:C2357"/>
    <mergeCell ref="D2357:E2357"/>
    <mergeCell ref="G2357:H2357"/>
    <mergeCell ref="I2357:J2357"/>
    <mergeCell ref="G2358:J2358"/>
    <mergeCell ref="G2354:K2354"/>
    <mergeCell ref="A2355:K2355"/>
    <mergeCell ref="A2356:C2356"/>
    <mergeCell ref="D2356:E2356"/>
    <mergeCell ref="G2356:H2356"/>
    <mergeCell ref="I2356:J2356"/>
    <mergeCell ref="B2383:C2383"/>
    <mergeCell ref="D2383:E2383"/>
    <mergeCell ref="G2383:H2383"/>
    <mergeCell ref="I2383:J2383"/>
    <mergeCell ref="B2384:C2384"/>
    <mergeCell ref="D2384:E2384"/>
    <mergeCell ref="G2384:H2384"/>
    <mergeCell ref="I2384:J2384"/>
    <mergeCell ref="A2381:K2381"/>
    <mergeCell ref="A2382:C2382"/>
    <mergeCell ref="D2382:E2382"/>
    <mergeCell ref="G2382:H2382"/>
    <mergeCell ref="I2382:J2382"/>
    <mergeCell ref="G2376:J2376"/>
    <mergeCell ref="G2377:J2377"/>
    <mergeCell ref="G2378:J2378"/>
    <mergeCell ref="G2379:J2379"/>
    <mergeCell ref="G2380:K2380"/>
    <mergeCell ref="B2373:E2373"/>
    <mergeCell ref="G2373:H2373"/>
    <mergeCell ref="I2373:J2373"/>
    <mergeCell ref="G2374:J2374"/>
    <mergeCell ref="G2375:J2375"/>
    <mergeCell ref="B2371:E2371"/>
    <mergeCell ref="G2371:H2371"/>
    <mergeCell ref="I2371:J2371"/>
    <mergeCell ref="B2372:E2372"/>
    <mergeCell ref="G2372:H2372"/>
    <mergeCell ref="I2372:J2372"/>
    <mergeCell ref="B2368:C2368"/>
    <mergeCell ref="G2368:H2368"/>
    <mergeCell ref="I2368:J2368"/>
    <mergeCell ref="G2369:J2369"/>
    <mergeCell ref="A2370:E2370"/>
    <mergeCell ref="G2370:H2370"/>
    <mergeCell ref="I2370:J2370"/>
    <mergeCell ref="G2396:J2396"/>
    <mergeCell ref="A2397:C2397"/>
    <mergeCell ref="D2397:E2397"/>
    <mergeCell ref="G2397:H2397"/>
    <mergeCell ref="I2397:J2397"/>
    <mergeCell ref="B2394:C2394"/>
    <mergeCell ref="D2394:E2394"/>
    <mergeCell ref="G2394:H2394"/>
    <mergeCell ref="I2394:J2394"/>
    <mergeCell ref="B2395:C2395"/>
    <mergeCell ref="D2395:E2395"/>
    <mergeCell ref="G2395:H2395"/>
    <mergeCell ref="I2395:J2395"/>
    <mergeCell ref="G2389:J2389"/>
    <mergeCell ref="G2390:J2390"/>
    <mergeCell ref="G2391:K2391"/>
    <mergeCell ref="A2392:K2392"/>
    <mergeCell ref="A2393:C2393"/>
    <mergeCell ref="D2393:E2393"/>
    <mergeCell ref="G2393:H2393"/>
    <mergeCell ref="I2393:J2393"/>
    <mergeCell ref="B2387:C2387"/>
    <mergeCell ref="D2387:E2387"/>
    <mergeCell ref="G2387:H2387"/>
    <mergeCell ref="I2387:J2387"/>
    <mergeCell ref="B2388:C2388"/>
    <mergeCell ref="D2388:E2388"/>
    <mergeCell ref="G2388:H2388"/>
    <mergeCell ref="I2388:J2388"/>
    <mergeCell ref="G2385:J2385"/>
    <mergeCell ref="A2386:C2386"/>
    <mergeCell ref="D2386:E2386"/>
    <mergeCell ref="G2386:H2386"/>
    <mergeCell ref="I2386:J2386"/>
    <mergeCell ref="G2410:J2410"/>
    <mergeCell ref="G2411:K2411"/>
    <mergeCell ref="A2412:K2412"/>
    <mergeCell ref="A2413:C2413"/>
    <mergeCell ref="D2413:E2413"/>
    <mergeCell ref="G2413:H2413"/>
    <mergeCell ref="I2413:J2413"/>
    <mergeCell ref="B2408:C2408"/>
    <mergeCell ref="D2408:E2408"/>
    <mergeCell ref="G2408:H2408"/>
    <mergeCell ref="I2408:J2408"/>
    <mergeCell ref="G2409:J2409"/>
    <mergeCell ref="G2406:J2406"/>
    <mergeCell ref="A2407:C2407"/>
    <mergeCell ref="D2407:E2407"/>
    <mergeCell ref="G2407:H2407"/>
    <mergeCell ref="I2407:J2407"/>
    <mergeCell ref="B2404:C2404"/>
    <mergeCell ref="D2404:E2404"/>
    <mergeCell ref="G2404:H2404"/>
    <mergeCell ref="I2404:J2404"/>
    <mergeCell ref="B2405:C2405"/>
    <mergeCell ref="D2405:E2405"/>
    <mergeCell ref="G2405:H2405"/>
    <mergeCell ref="I2405:J2405"/>
    <mergeCell ref="G2400:J2400"/>
    <mergeCell ref="G2401:K2401"/>
    <mergeCell ref="A2402:K2402"/>
    <mergeCell ref="A2403:C2403"/>
    <mergeCell ref="D2403:E2403"/>
    <mergeCell ref="G2403:H2403"/>
    <mergeCell ref="I2403:J2403"/>
    <mergeCell ref="B2398:C2398"/>
    <mergeCell ref="D2398:E2398"/>
    <mergeCell ref="G2398:H2398"/>
    <mergeCell ref="I2398:J2398"/>
    <mergeCell ref="G2399:J2399"/>
    <mergeCell ref="G2422:J2422"/>
    <mergeCell ref="G2423:J2423"/>
    <mergeCell ref="G2424:K2424"/>
    <mergeCell ref="A2425:K2425"/>
    <mergeCell ref="A2426:C2426"/>
    <mergeCell ref="D2426:E2426"/>
    <mergeCell ref="G2426:H2426"/>
    <mergeCell ref="I2426:J2426"/>
    <mergeCell ref="B2420:C2420"/>
    <mergeCell ref="D2420:E2420"/>
    <mergeCell ref="G2420:H2420"/>
    <mergeCell ref="I2420:J2420"/>
    <mergeCell ref="B2421:C2421"/>
    <mergeCell ref="D2421:E2421"/>
    <mergeCell ref="G2421:H2421"/>
    <mergeCell ref="I2421:J2421"/>
    <mergeCell ref="G2418:J2418"/>
    <mergeCell ref="A2419:C2419"/>
    <mergeCell ref="D2419:E2419"/>
    <mergeCell ref="G2419:H2419"/>
    <mergeCell ref="I2419:J2419"/>
    <mergeCell ref="B2416:C2416"/>
    <mergeCell ref="D2416:E2416"/>
    <mergeCell ref="G2416:H2416"/>
    <mergeCell ref="I2416:J2416"/>
    <mergeCell ref="B2417:C2417"/>
    <mergeCell ref="D2417:E2417"/>
    <mergeCell ref="G2417:H2417"/>
    <mergeCell ref="I2417:J2417"/>
    <mergeCell ref="B2414:C2414"/>
    <mergeCell ref="D2414:E2414"/>
    <mergeCell ref="G2414:H2414"/>
    <mergeCell ref="I2414:J2414"/>
    <mergeCell ref="B2415:C2415"/>
    <mergeCell ref="D2415:E2415"/>
    <mergeCell ref="G2415:H2415"/>
    <mergeCell ref="I2415:J2415"/>
    <mergeCell ref="G2438:J2438"/>
    <mergeCell ref="G2439:J2439"/>
    <mergeCell ref="G2440:K2440"/>
    <mergeCell ref="A2441:K2441"/>
    <mergeCell ref="A2442:C2442"/>
    <mergeCell ref="D2442:E2442"/>
    <mergeCell ref="G2442:H2442"/>
    <mergeCell ref="I2442:J2442"/>
    <mergeCell ref="B2436:C2436"/>
    <mergeCell ref="D2436:E2436"/>
    <mergeCell ref="G2436:H2436"/>
    <mergeCell ref="I2436:J2436"/>
    <mergeCell ref="B2437:C2437"/>
    <mergeCell ref="D2437:E2437"/>
    <mergeCell ref="G2437:H2437"/>
    <mergeCell ref="I2437:J2437"/>
    <mergeCell ref="G2431:J2431"/>
    <mergeCell ref="G2432:J2432"/>
    <mergeCell ref="G2433:K2433"/>
    <mergeCell ref="A2434:K2434"/>
    <mergeCell ref="A2435:C2435"/>
    <mergeCell ref="D2435:E2435"/>
    <mergeCell ref="G2435:H2435"/>
    <mergeCell ref="I2435:J2435"/>
    <mergeCell ref="B2429:C2429"/>
    <mergeCell ref="D2429:E2429"/>
    <mergeCell ref="G2429:H2429"/>
    <mergeCell ref="I2429:J2429"/>
    <mergeCell ref="B2430:C2430"/>
    <mergeCell ref="D2430:E2430"/>
    <mergeCell ref="G2430:H2430"/>
    <mergeCell ref="I2430:J2430"/>
    <mergeCell ref="B2427:C2427"/>
    <mergeCell ref="D2427:E2427"/>
    <mergeCell ref="G2427:H2427"/>
    <mergeCell ref="I2427:J2427"/>
    <mergeCell ref="B2428:C2428"/>
    <mergeCell ref="D2428:E2428"/>
    <mergeCell ref="G2428:H2428"/>
    <mergeCell ref="I2428:J2428"/>
    <mergeCell ref="B2456:C2456"/>
    <mergeCell ref="D2456:E2456"/>
    <mergeCell ref="G2456:H2456"/>
    <mergeCell ref="I2456:J2456"/>
    <mergeCell ref="B2457:C2457"/>
    <mergeCell ref="D2457:E2457"/>
    <mergeCell ref="G2457:H2457"/>
    <mergeCell ref="I2457:J2457"/>
    <mergeCell ref="G2452:J2452"/>
    <mergeCell ref="G2453:K2453"/>
    <mergeCell ref="A2454:K2454"/>
    <mergeCell ref="A2455:C2455"/>
    <mergeCell ref="D2455:E2455"/>
    <mergeCell ref="G2455:H2455"/>
    <mergeCell ref="I2455:J2455"/>
    <mergeCell ref="B2450:C2450"/>
    <mergeCell ref="D2450:E2450"/>
    <mergeCell ref="G2450:H2450"/>
    <mergeCell ref="I2450:J2450"/>
    <mergeCell ref="G2451:J2451"/>
    <mergeCell ref="G2445:J2445"/>
    <mergeCell ref="G2446:J2446"/>
    <mergeCell ref="G2447:K2447"/>
    <mergeCell ref="A2448:K2448"/>
    <mergeCell ref="A2449:C2449"/>
    <mergeCell ref="D2449:E2449"/>
    <mergeCell ref="G2449:H2449"/>
    <mergeCell ref="I2449:J2449"/>
    <mergeCell ref="B2443:C2443"/>
    <mergeCell ref="D2443:E2443"/>
    <mergeCell ref="G2443:H2443"/>
    <mergeCell ref="I2443:J2443"/>
    <mergeCell ref="B2444:C2444"/>
    <mergeCell ref="D2444:E2444"/>
    <mergeCell ref="G2444:H2444"/>
    <mergeCell ref="I2444:J2444"/>
    <mergeCell ref="A2476:E2476"/>
    <mergeCell ref="G2476:H2476"/>
    <mergeCell ref="I2476:J2476"/>
    <mergeCell ref="B2477:E2477"/>
    <mergeCell ref="G2477:H2477"/>
    <mergeCell ref="I2477:J2477"/>
    <mergeCell ref="G2471:J2471"/>
    <mergeCell ref="G2472:J2472"/>
    <mergeCell ref="G2473:J2473"/>
    <mergeCell ref="G2474:J2474"/>
    <mergeCell ref="G2475:J2475"/>
    <mergeCell ref="G2468:J2468"/>
    <mergeCell ref="A2469:E2469"/>
    <mergeCell ref="G2469:H2469"/>
    <mergeCell ref="I2469:J2469"/>
    <mergeCell ref="B2470:E2470"/>
    <mergeCell ref="G2470:H2470"/>
    <mergeCell ref="I2470:J2470"/>
    <mergeCell ref="B2466:C2466"/>
    <mergeCell ref="G2466:H2466"/>
    <mergeCell ref="I2466:J2466"/>
    <mergeCell ref="B2467:C2467"/>
    <mergeCell ref="G2467:H2467"/>
    <mergeCell ref="I2467:J2467"/>
    <mergeCell ref="B2464:C2464"/>
    <mergeCell ref="G2464:H2464"/>
    <mergeCell ref="I2464:J2464"/>
    <mergeCell ref="B2465:C2465"/>
    <mergeCell ref="G2465:H2465"/>
    <mergeCell ref="I2465:J2465"/>
    <mergeCell ref="G2458:J2458"/>
    <mergeCell ref="G2459:J2459"/>
    <mergeCell ref="G2460:K2460"/>
    <mergeCell ref="A2461:K2461"/>
    <mergeCell ref="A2462:C2463"/>
    <mergeCell ref="D2462:D2463"/>
    <mergeCell ref="E2462:F2462"/>
    <mergeCell ref="G2462:J2462"/>
    <mergeCell ref="K2462:K2463"/>
    <mergeCell ref="G2463:H2463"/>
    <mergeCell ref="I2463:J2463"/>
    <mergeCell ref="B2491:C2491"/>
    <mergeCell ref="D2491:E2491"/>
    <mergeCell ref="G2491:H2491"/>
    <mergeCell ref="I2491:J2491"/>
    <mergeCell ref="B2492:C2492"/>
    <mergeCell ref="D2492:E2492"/>
    <mergeCell ref="G2492:H2492"/>
    <mergeCell ref="I2492:J2492"/>
    <mergeCell ref="G2488:K2488"/>
    <mergeCell ref="A2489:K2489"/>
    <mergeCell ref="A2490:C2490"/>
    <mergeCell ref="D2490:E2490"/>
    <mergeCell ref="G2490:H2490"/>
    <mergeCell ref="I2490:J2490"/>
    <mergeCell ref="I2482:J2482"/>
    <mergeCell ref="K2482:K2483"/>
    <mergeCell ref="G2485:J2485"/>
    <mergeCell ref="G2486:J2486"/>
    <mergeCell ref="G2487:J2487"/>
    <mergeCell ref="A2482:B2483"/>
    <mergeCell ref="C2482:C2483"/>
    <mergeCell ref="D2482:D2483"/>
    <mergeCell ref="E2482:F2482"/>
    <mergeCell ref="G2482:H2482"/>
    <mergeCell ref="B2480:C2480"/>
    <mergeCell ref="E2480:F2480"/>
    <mergeCell ref="G2480:H2480"/>
    <mergeCell ref="I2480:J2480"/>
    <mergeCell ref="G2481:J2481"/>
    <mergeCell ref="G2478:J2478"/>
    <mergeCell ref="A2479:C2479"/>
    <mergeCell ref="E2479:F2479"/>
    <mergeCell ref="G2479:H2479"/>
    <mergeCell ref="I2479:J2479"/>
    <mergeCell ref="G2501:J2501"/>
    <mergeCell ref="G2502:K2502"/>
    <mergeCell ref="A2503:K2503"/>
    <mergeCell ref="A2504:C2504"/>
    <mergeCell ref="D2504:E2504"/>
    <mergeCell ref="G2504:H2504"/>
    <mergeCell ref="I2504:J2504"/>
    <mergeCell ref="B2499:C2499"/>
    <mergeCell ref="D2499:E2499"/>
    <mergeCell ref="G2499:H2499"/>
    <mergeCell ref="I2499:J2499"/>
    <mergeCell ref="G2500:J2500"/>
    <mergeCell ref="G2497:J2497"/>
    <mergeCell ref="A2498:C2498"/>
    <mergeCell ref="D2498:E2498"/>
    <mergeCell ref="G2498:H2498"/>
    <mergeCell ref="I2498:J2498"/>
    <mergeCell ref="B2495:C2495"/>
    <mergeCell ref="D2495:E2495"/>
    <mergeCell ref="G2495:H2495"/>
    <mergeCell ref="I2495:J2495"/>
    <mergeCell ref="B2496:C2496"/>
    <mergeCell ref="D2496:E2496"/>
    <mergeCell ref="G2496:H2496"/>
    <mergeCell ref="I2496:J2496"/>
    <mergeCell ref="B2493:C2493"/>
    <mergeCell ref="D2493:E2493"/>
    <mergeCell ref="G2493:H2493"/>
    <mergeCell ref="I2493:J2493"/>
    <mergeCell ref="B2494:C2494"/>
    <mergeCell ref="D2494:E2494"/>
    <mergeCell ref="G2494:H2494"/>
    <mergeCell ref="I2494:J2494"/>
    <mergeCell ref="G2515:J2515"/>
    <mergeCell ref="G2516:K2516"/>
    <mergeCell ref="A2517:K2517"/>
    <mergeCell ref="A2518:C2518"/>
    <mergeCell ref="D2518:E2518"/>
    <mergeCell ref="G2518:H2518"/>
    <mergeCell ref="I2518:J2518"/>
    <mergeCell ref="B2513:C2513"/>
    <mergeCell ref="D2513:E2513"/>
    <mergeCell ref="G2513:H2513"/>
    <mergeCell ref="I2513:J2513"/>
    <mergeCell ref="G2514:J2514"/>
    <mergeCell ref="G2511:J2511"/>
    <mergeCell ref="A2512:C2512"/>
    <mergeCell ref="D2512:E2512"/>
    <mergeCell ref="G2512:H2512"/>
    <mergeCell ref="I2512:J2512"/>
    <mergeCell ref="B2509:C2509"/>
    <mergeCell ref="D2509:E2509"/>
    <mergeCell ref="G2509:H2509"/>
    <mergeCell ref="I2509:J2509"/>
    <mergeCell ref="B2510:C2510"/>
    <mergeCell ref="D2510:E2510"/>
    <mergeCell ref="G2510:H2510"/>
    <mergeCell ref="I2510:J2510"/>
    <mergeCell ref="G2507:J2507"/>
    <mergeCell ref="A2508:C2508"/>
    <mergeCell ref="D2508:E2508"/>
    <mergeCell ref="G2508:H2508"/>
    <mergeCell ref="I2508:J2508"/>
    <mergeCell ref="B2505:C2505"/>
    <mergeCell ref="D2505:E2505"/>
    <mergeCell ref="G2505:H2505"/>
    <mergeCell ref="I2505:J2505"/>
    <mergeCell ref="B2506:C2506"/>
    <mergeCell ref="D2506:E2506"/>
    <mergeCell ref="G2506:H2506"/>
    <mergeCell ref="I2506:J2506"/>
    <mergeCell ref="B2529:C2529"/>
    <mergeCell ref="D2529:E2529"/>
    <mergeCell ref="G2529:H2529"/>
    <mergeCell ref="I2529:J2529"/>
    <mergeCell ref="B2530:C2530"/>
    <mergeCell ref="D2530:E2530"/>
    <mergeCell ref="G2530:H2530"/>
    <mergeCell ref="I2530:J2530"/>
    <mergeCell ref="G2525:J2525"/>
    <mergeCell ref="G2526:K2526"/>
    <mergeCell ref="A2527:K2527"/>
    <mergeCell ref="A2528:C2528"/>
    <mergeCell ref="D2528:E2528"/>
    <mergeCell ref="G2528:H2528"/>
    <mergeCell ref="I2528:J2528"/>
    <mergeCell ref="B2523:C2523"/>
    <mergeCell ref="D2523:E2523"/>
    <mergeCell ref="G2523:H2523"/>
    <mergeCell ref="I2523:J2523"/>
    <mergeCell ref="G2524:J2524"/>
    <mergeCell ref="A2521:C2521"/>
    <mergeCell ref="D2521:E2521"/>
    <mergeCell ref="G2521:H2521"/>
    <mergeCell ref="I2521:J2521"/>
    <mergeCell ref="B2522:C2522"/>
    <mergeCell ref="D2522:E2522"/>
    <mergeCell ref="G2522:H2522"/>
    <mergeCell ref="I2522:J2522"/>
    <mergeCell ref="B2519:C2519"/>
    <mergeCell ref="D2519:E2519"/>
    <mergeCell ref="G2519:H2519"/>
    <mergeCell ref="I2519:J2519"/>
    <mergeCell ref="G2520:J2520"/>
    <mergeCell ref="B2541:C2541"/>
    <mergeCell ref="D2541:E2541"/>
    <mergeCell ref="G2541:H2541"/>
    <mergeCell ref="I2541:J2541"/>
    <mergeCell ref="G2542:J2542"/>
    <mergeCell ref="A2539:C2539"/>
    <mergeCell ref="D2539:E2539"/>
    <mergeCell ref="G2539:H2539"/>
    <mergeCell ref="I2539:J2539"/>
    <mergeCell ref="B2540:C2540"/>
    <mergeCell ref="D2540:E2540"/>
    <mergeCell ref="G2540:H2540"/>
    <mergeCell ref="I2540:J2540"/>
    <mergeCell ref="B2537:C2537"/>
    <mergeCell ref="D2537:E2537"/>
    <mergeCell ref="G2537:H2537"/>
    <mergeCell ref="I2537:J2537"/>
    <mergeCell ref="G2538:J2538"/>
    <mergeCell ref="B2535:C2535"/>
    <mergeCell ref="D2535:E2535"/>
    <mergeCell ref="G2535:H2535"/>
    <mergeCell ref="I2535:J2535"/>
    <mergeCell ref="B2536:C2536"/>
    <mergeCell ref="D2536:E2536"/>
    <mergeCell ref="G2536:H2536"/>
    <mergeCell ref="I2536:J2536"/>
    <mergeCell ref="G2533:J2533"/>
    <mergeCell ref="A2534:C2534"/>
    <mergeCell ref="D2534:E2534"/>
    <mergeCell ref="G2534:H2534"/>
    <mergeCell ref="I2534:J2534"/>
    <mergeCell ref="B2531:C2531"/>
    <mergeCell ref="D2531:E2531"/>
    <mergeCell ref="G2531:H2531"/>
    <mergeCell ref="I2531:J2531"/>
    <mergeCell ref="B2532:C2532"/>
    <mergeCell ref="D2532:E2532"/>
    <mergeCell ref="G2532:H2532"/>
    <mergeCell ref="I2532:J2532"/>
    <mergeCell ref="B2553:C2553"/>
    <mergeCell ref="D2553:E2553"/>
    <mergeCell ref="G2553:H2553"/>
    <mergeCell ref="I2553:J2553"/>
    <mergeCell ref="B2554:C2554"/>
    <mergeCell ref="D2554:E2554"/>
    <mergeCell ref="G2554:H2554"/>
    <mergeCell ref="I2554:J2554"/>
    <mergeCell ref="B2551:C2551"/>
    <mergeCell ref="D2551:E2551"/>
    <mergeCell ref="G2551:H2551"/>
    <mergeCell ref="I2551:J2551"/>
    <mergeCell ref="B2552:C2552"/>
    <mergeCell ref="D2552:E2552"/>
    <mergeCell ref="G2552:H2552"/>
    <mergeCell ref="I2552:J2552"/>
    <mergeCell ref="G2547:J2547"/>
    <mergeCell ref="G2548:K2548"/>
    <mergeCell ref="A2549:K2549"/>
    <mergeCell ref="A2550:C2550"/>
    <mergeCell ref="D2550:E2550"/>
    <mergeCell ref="G2550:H2550"/>
    <mergeCell ref="I2550:J2550"/>
    <mergeCell ref="B2545:C2545"/>
    <mergeCell ref="D2545:E2545"/>
    <mergeCell ref="G2545:H2545"/>
    <mergeCell ref="I2545:J2545"/>
    <mergeCell ref="G2546:J2546"/>
    <mergeCell ref="A2543:C2543"/>
    <mergeCell ref="D2543:E2543"/>
    <mergeCell ref="G2543:H2543"/>
    <mergeCell ref="I2543:J2543"/>
    <mergeCell ref="B2544:C2544"/>
    <mergeCell ref="D2544:E2544"/>
    <mergeCell ref="G2544:H2544"/>
    <mergeCell ref="I2544:J2544"/>
    <mergeCell ref="B2565:C2565"/>
    <mergeCell ref="D2565:E2565"/>
    <mergeCell ref="G2565:H2565"/>
    <mergeCell ref="I2565:J2565"/>
    <mergeCell ref="G2566:J2566"/>
    <mergeCell ref="A2563:C2563"/>
    <mergeCell ref="D2563:E2563"/>
    <mergeCell ref="G2563:H2563"/>
    <mergeCell ref="I2563:J2563"/>
    <mergeCell ref="B2564:C2564"/>
    <mergeCell ref="D2564:E2564"/>
    <mergeCell ref="G2564:H2564"/>
    <mergeCell ref="I2564:J2564"/>
    <mergeCell ref="B2561:C2561"/>
    <mergeCell ref="D2561:E2561"/>
    <mergeCell ref="G2561:H2561"/>
    <mergeCell ref="I2561:J2561"/>
    <mergeCell ref="G2562:J2562"/>
    <mergeCell ref="B2559:C2559"/>
    <mergeCell ref="D2559:E2559"/>
    <mergeCell ref="G2559:H2559"/>
    <mergeCell ref="I2559:J2559"/>
    <mergeCell ref="B2560:C2560"/>
    <mergeCell ref="D2560:E2560"/>
    <mergeCell ref="G2560:H2560"/>
    <mergeCell ref="I2560:J2560"/>
    <mergeCell ref="G2557:J2557"/>
    <mergeCell ref="A2558:C2558"/>
    <mergeCell ref="D2558:E2558"/>
    <mergeCell ref="G2558:H2558"/>
    <mergeCell ref="I2558:J2558"/>
    <mergeCell ref="B2555:C2555"/>
    <mergeCell ref="D2555:E2555"/>
    <mergeCell ref="G2555:H2555"/>
    <mergeCell ref="I2555:J2555"/>
    <mergeCell ref="B2556:C2556"/>
    <mergeCell ref="D2556:E2556"/>
    <mergeCell ref="G2556:H2556"/>
    <mergeCell ref="I2556:J2556"/>
    <mergeCell ref="B2579:C2579"/>
    <mergeCell ref="D2579:E2579"/>
    <mergeCell ref="G2579:H2579"/>
    <mergeCell ref="I2579:J2579"/>
    <mergeCell ref="G2580:J2580"/>
    <mergeCell ref="G2577:J2577"/>
    <mergeCell ref="A2578:C2578"/>
    <mergeCell ref="D2578:E2578"/>
    <mergeCell ref="G2578:H2578"/>
    <mergeCell ref="I2578:J2578"/>
    <mergeCell ref="B2575:C2575"/>
    <mergeCell ref="D2575:E2575"/>
    <mergeCell ref="G2575:H2575"/>
    <mergeCell ref="I2575:J2575"/>
    <mergeCell ref="B2576:C2576"/>
    <mergeCell ref="D2576:E2576"/>
    <mergeCell ref="G2576:H2576"/>
    <mergeCell ref="I2576:J2576"/>
    <mergeCell ref="G2573:J2573"/>
    <mergeCell ref="A2574:C2574"/>
    <mergeCell ref="D2574:E2574"/>
    <mergeCell ref="G2574:H2574"/>
    <mergeCell ref="I2574:J2574"/>
    <mergeCell ref="B2571:C2571"/>
    <mergeCell ref="D2571:E2571"/>
    <mergeCell ref="G2571:H2571"/>
    <mergeCell ref="I2571:J2571"/>
    <mergeCell ref="B2572:C2572"/>
    <mergeCell ref="D2572:E2572"/>
    <mergeCell ref="G2572:H2572"/>
    <mergeCell ref="I2572:J2572"/>
    <mergeCell ref="G2567:J2567"/>
    <mergeCell ref="G2568:K2568"/>
    <mergeCell ref="A2569:K2569"/>
    <mergeCell ref="A2570:C2570"/>
    <mergeCell ref="D2570:E2570"/>
    <mergeCell ref="G2570:H2570"/>
    <mergeCell ref="I2570:J2570"/>
    <mergeCell ref="B2591:C2591"/>
    <mergeCell ref="D2591:E2591"/>
    <mergeCell ref="G2591:H2591"/>
    <mergeCell ref="I2591:J2591"/>
    <mergeCell ref="G2592:J2592"/>
    <mergeCell ref="A2589:C2589"/>
    <mergeCell ref="D2589:E2589"/>
    <mergeCell ref="G2589:H2589"/>
    <mergeCell ref="I2589:J2589"/>
    <mergeCell ref="B2590:C2590"/>
    <mergeCell ref="D2590:E2590"/>
    <mergeCell ref="G2590:H2590"/>
    <mergeCell ref="I2590:J2590"/>
    <mergeCell ref="B2587:C2587"/>
    <mergeCell ref="D2587:E2587"/>
    <mergeCell ref="G2587:H2587"/>
    <mergeCell ref="I2587:J2587"/>
    <mergeCell ref="G2588:J2588"/>
    <mergeCell ref="B2585:C2585"/>
    <mergeCell ref="D2585:E2585"/>
    <mergeCell ref="G2585:H2585"/>
    <mergeCell ref="I2585:J2585"/>
    <mergeCell ref="B2586:C2586"/>
    <mergeCell ref="D2586:E2586"/>
    <mergeCell ref="G2586:H2586"/>
    <mergeCell ref="I2586:J2586"/>
    <mergeCell ref="G2581:J2581"/>
    <mergeCell ref="G2582:K2582"/>
    <mergeCell ref="A2583:K2583"/>
    <mergeCell ref="A2584:C2584"/>
    <mergeCell ref="D2584:E2584"/>
    <mergeCell ref="G2584:H2584"/>
    <mergeCell ref="I2584:J2584"/>
    <mergeCell ref="I2605:J2605"/>
    <mergeCell ref="K2605:K2606"/>
    <mergeCell ref="G2608:J2608"/>
    <mergeCell ref="G2609:J2609"/>
    <mergeCell ref="G2610:J2610"/>
    <mergeCell ref="A2605:B2606"/>
    <mergeCell ref="C2605:C2606"/>
    <mergeCell ref="D2605:D2606"/>
    <mergeCell ref="E2605:F2605"/>
    <mergeCell ref="G2605:H2605"/>
    <mergeCell ref="B2603:C2603"/>
    <mergeCell ref="E2603:F2603"/>
    <mergeCell ref="G2603:H2603"/>
    <mergeCell ref="I2603:J2603"/>
    <mergeCell ref="G2604:J2604"/>
    <mergeCell ref="G2601:J2601"/>
    <mergeCell ref="A2602:C2602"/>
    <mergeCell ref="E2602:F2602"/>
    <mergeCell ref="G2602:H2602"/>
    <mergeCell ref="I2602:J2602"/>
    <mergeCell ref="B2599:E2599"/>
    <mergeCell ref="G2599:H2599"/>
    <mergeCell ref="I2599:J2599"/>
    <mergeCell ref="B2600:E2600"/>
    <mergeCell ref="G2600:H2600"/>
    <mergeCell ref="I2600:J2600"/>
    <mergeCell ref="B2597:E2597"/>
    <mergeCell ref="G2597:H2597"/>
    <mergeCell ref="I2597:J2597"/>
    <mergeCell ref="B2598:E2598"/>
    <mergeCell ref="G2598:H2598"/>
    <mergeCell ref="I2598:J2598"/>
    <mergeCell ref="G2593:J2593"/>
    <mergeCell ref="G2594:K2594"/>
    <mergeCell ref="A2595:K2595"/>
    <mergeCell ref="A2596:E2596"/>
    <mergeCell ref="G2596:H2596"/>
    <mergeCell ref="I2596:J2596"/>
    <mergeCell ref="G2620:J2620"/>
    <mergeCell ref="G2621:K2621"/>
    <mergeCell ref="A2622:K2622"/>
    <mergeCell ref="A2623:C2624"/>
    <mergeCell ref="D2623:D2624"/>
    <mergeCell ref="E2623:F2623"/>
    <mergeCell ref="G2623:J2623"/>
    <mergeCell ref="K2623:K2624"/>
    <mergeCell ref="G2624:H2624"/>
    <mergeCell ref="I2624:J2624"/>
    <mergeCell ref="B2618:C2618"/>
    <mergeCell ref="D2618:E2618"/>
    <mergeCell ref="G2618:H2618"/>
    <mergeCell ref="I2618:J2618"/>
    <mergeCell ref="G2619:J2619"/>
    <mergeCell ref="A2616:C2616"/>
    <mergeCell ref="D2616:E2616"/>
    <mergeCell ref="G2616:H2616"/>
    <mergeCell ref="I2616:J2616"/>
    <mergeCell ref="B2617:C2617"/>
    <mergeCell ref="D2617:E2617"/>
    <mergeCell ref="G2617:H2617"/>
    <mergeCell ref="I2617:J2617"/>
    <mergeCell ref="B2614:C2614"/>
    <mergeCell ref="D2614:E2614"/>
    <mergeCell ref="G2614:H2614"/>
    <mergeCell ref="I2614:J2614"/>
    <mergeCell ref="G2615:J2615"/>
    <mergeCell ref="G2611:K2611"/>
    <mergeCell ref="A2612:K2612"/>
    <mergeCell ref="A2613:C2613"/>
    <mergeCell ref="D2613:E2613"/>
    <mergeCell ref="G2613:H2613"/>
    <mergeCell ref="I2613:J2613"/>
    <mergeCell ref="B2640:C2640"/>
    <mergeCell ref="D2640:E2640"/>
    <mergeCell ref="G2640:H2640"/>
    <mergeCell ref="I2640:J2640"/>
    <mergeCell ref="B2641:C2641"/>
    <mergeCell ref="D2641:E2641"/>
    <mergeCell ref="G2641:H2641"/>
    <mergeCell ref="I2641:J2641"/>
    <mergeCell ref="A2638:K2638"/>
    <mergeCell ref="A2639:C2639"/>
    <mergeCell ref="D2639:E2639"/>
    <mergeCell ref="G2639:H2639"/>
    <mergeCell ref="I2639:J2639"/>
    <mergeCell ref="G2633:J2633"/>
    <mergeCell ref="G2634:J2634"/>
    <mergeCell ref="G2635:J2635"/>
    <mergeCell ref="G2636:J2636"/>
    <mergeCell ref="G2637:K2637"/>
    <mergeCell ref="B2630:E2630"/>
    <mergeCell ref="G2630:H2630"/>
    <mergeCell ref="I2630:J2630"/>
    <mergeCell ref="G2631:J2631"/>
    <mergeCell ref="G2632:J2632"/>
    <mergeCell ref="B2628:E2628"/>
    <mergeCell ref="G2628:H2628"/>
    <mergeCell ref="I2628:J2628"/>
    <mergeCell ref="B2629:E2629"/>
    <mergeCell ref="G2629:H2629"/>
    <mergeCell ref="I2629:J2629"/>
    <mergeCell ref="B2625:C2625"/>
    <mergeCell ref="G2625:H2625"/>
    <mergeCell ref="I2625:J2625"/>
    <mergeCell ref="G2626:J2626"/>
    <mergeCell ref="A2627:E2627"/>
    <mergeCell ref="G2627:H2627"/>
    <mergeCell ref="I2627:J2627"/>
    <mergeCell ref="G2653:J2653"/>
    <mergeCell ref="A2654:C2654"/>
    <mergeCell ref="D2654:E2654"/>
    <mergeCell ref="G2654:H2654"/>
    <mergeCell ref="I2654:J2654"/>
    <mergeCell ref="B2651:C2651"/>
    <mergeCell ref="D2651:E2651"/>
    <mergeCell ref="G2651:H2651"/>
    <mergeCell ref="I2651:J2651"/>
    <mergeCell ref="B2652:C2652"/>
    <mergeCell ref="D2652:E2652"/>
    <mergeCell ref="G2652:H2652"/>
    <mergeCell ref="I2652:J2652"/>
    <mergeCell ref="G2646:J2646"/>
    <mergeCell ref="G2647:J2647"/>
    <mergeCell ref="G2648:K2648"/>
    <mergeCell ref="A2649:K2649"/>
    <mergeCell ref="A2650:C2650"/>
    <mergeCell ref="D2650:E2650"/>
    <mergeCell ref="G2650:H2650"/>
    <mergeCell ref="I2650:J2650"/>
    <mergeCell ref="B2644:C2644"/>
    <mergeCell ref="D2644:E2644"/>
    <mergeCell ref="G2644:H2644"/>
    <mergeCell ref="I2644:J2644"/>
    <mergeCell ref="B2645:C2645"/>
    <mergeCell ref="D2645:E2645"/>
    <mergeCell ref="G2645:H2645"/>
    <mergeCell ref="I2645:J2645"/>
    <mergeCell ref="G2642:J2642"/>
    <mergeCell ref="A2643:C2643"/>
    <mergeCell ref="D2643:E2643"/>
    <mergeCell ref="G2643:H2643"/>
    <mergeCell ref="I2643:J2643"/>
    <mergeCell ref="G2667:J2667"/>
    <mergeCell ref="G2668:K2668"/>
    <mergeCell ref="A2669:K2669"/>
    <mergeCell ref="A2670:C2670"/>
    <mergeCell ref="D2670:E2670"/>
    <mergeCell ref="G2670:H2670"/>
    <mergeCell ref="I2670:J2670"/>
    <mergeCell ref="B2665:C2665"/>
    <mergeCell ref="D2665:E2665"/>
    <mergeCell ref="G2665:H2665"/>
    <mergeCell ref="I2665:J2665"/>
    <mergeCell ref="G2666:J2666"/>
    <mergeCell ref="G2663:J2663"/>
    <mergeCell ref="A2664:C2664"/>
    <mergeCell ref="D2664:E2664"/>
    <mergeCell ref="G2664:H2664"/>
    <mergeCell ref="I2664:J2664"/>
    <mergeCell ref="B2661:C2661"/>
    <mergeCell ref="D2661:E2661"/>
    <mergeCell ref="G2661:H2661"/>
    <mergeCell ref="I2661:J2661"/>
    <mergeCell ref="B2662:C2662"/>
    <mergeCell ref="D2662:E2662"/>
    <mergeCell ref="G2662:H2662"/>
    <mergeCell ref="I2662:J2662"/>
    <mergeCell ref="G2657:J2657"/>
    <mergeCell ref="G2658:K2658"/>
    <mergeCell ref="A2659:K2659"/>
    <mergeCell ref="A2660:C2660"/>
    <mergeCell ref="D2660:E2660"/>
    <mergeCell ref="G2660:H2660"/>
    <mergeCell ref="I2660:J2660"/>
    <mergeCell ref="B2655:C2655"/>
    <mergeCell ref="D2655:E2655"/>
    <mergeCell ref="G2655:H2655"/>
    <mergeCell ref="I2655:J2655"/>
    <mergeCell ref="G2656:J2656"/>
    <mergeCell ref="G2679:J2679"/>
    <mergeCell ref="G2680:J2680"/>
    <mergeCell ref="G2681:K2681"/>
    <mergeCell ref="A2682:K2682"/>
    <mergeCell ref="A2683:C2683"/>
    <mergeCell ref="D2683:E2683"/>
    <mergeCell ref="G2683:H2683"/>
    <mergeCell ref="I2683:J2683"/>
    <mergeCell ref="B2677:C2677"/>
    <mergeCell ref="D2677:E2677"/>
    <mergeCell ref="G2677:H2677"/>
    <mergeCell ref="I2677:J2677"/>
    <mergeCell ref="B2678:C2678"/>
    <mergeCell ref="D2678:E2678"/>
    <mergeCell ref="G2678:H2678"/>
    <mergeCell ref="I2678:J2678"/>
    <mergeCell ref="G2675:J2675"/>
    <mergeCell ref="A2676:C2676"/>
    <mergeCell ref="D2676:E2676"/>
    <mergeCell ref="G2676:H2676"/>
    <mergeCell ref="I2676:J2676"/>
    <mergeCell ref="B2673:C2673"/>
    <mergeCell ref="D2673:E2673"/>
    <mergeCell ref="G2673:H2673"/>
    <mergeCell ref="I2673:J2673"/>
    <mergeCell ref="B2674:C2674"/>
    <mergeCell ref="D2674:E2674"/>
    <mergeCell ref="G2674:H2674"/>
    <mergeCell ref="I2674:J2674"/>
    <mergeCell ref="B2671:C2671"/>
    <mergeCell ref="D2671:E2671"/>
    <mergeCell ref="G2671:H2671"/>
    <mergeCell ref="I2671:J2671"/>
    <mergeCell ref="B2672:C2672"/>
    <mergeCell ref="D2672:E2672"/>
    <mergeCell ref="G2672:H2672"/>
    <mergeCell ref="I2672:J2672"/>
    <mergeCell ref="G2695:J2695"/>
    <mergeCell ref="G2696:J2696"/>
    <mergeCell ref="G2697:K2697"/>
    <mergeCell ref="A2698:K2698"/>
    <mergeCell ref="A2699:C2699"/>
    <mergeCell ref="D2699:E2699"/>
    <mergeCell ref="G2699:H2699"/>
    <mergeCell ref="I2699:J2699"/>
    <mergeCell ref="B2693:C2693"/>
    <mergeCell ref="D2693:E2693"/>
    <mergeCell ref="G2693:H2693"/>
    <mergeCell ref="I2693:J2693"/>
    <mergeCell ref="B2694:C2694"/>
    <mergeCell ref="D2694:E2694"/>
    <mergeCell ref="G2694:H2694"/>
    <mergeCell ref="I2694:J2694"/>
    <mergeCell ref="G2688:J2688"/>
    <mergeCell ref="G2689:J2689"/>
    <mergeCell ref="G2690:K2690"/>
    <mergeCell ref="A2691:K2691"/>
    <mergeCell ref="A2692:C2692"/>
    <mergeCell ref="D2692:E2692"/>
    <mergeCell ref="G2692:H2692"/>
    <mergeCell ref="I2692:J2692"/>
    <mergeCell ref="B2686:C2686"/>
    <mergeCell ref="D2686:E2686"/>
    <mergeCell ref="G2686:H2686"/>
    <mergeCell ref="I2686:J2686"/>
    <mergeCell ref="B2687:C2687"/>
    <mergeCell ref="D2687:E2687"/>
    <mergeCell ref="G2687:H2687"/>
    <mergeCell ref="I2687:J2687"/>
    <mergeCell ref="B2684:C2684"/>
    <mergeCell ref="D2684:E2684"/>
    <mergeCell ref="G2684:H2684"/>
    <mergeCell ref="I2684:J2684"/>
    <mergeCell ref="B2685:C2685"/>
    <mergeCell ref="D2685:E2685"/>
    <mergeCell ref="G2685:H2685"/>
    <mergeCell ref="I2685:J2685"/>
    <mergeCell ref="B2713:C2713"/>
    <mergeCell ref="D2713:E2713"/>
    <mergeCell ref="G2713:H2713"/>
    <mergeCell ref="I2713:J2713"/>
    <mergeCell ref="B2714:C2714"/>
    <mergeCell ref="D2714:E2714"/>
    <mergeCell ref="G2714:H2714"/>
    <mergeCell ref="I2714:J2714"/>
    <mergeCell ref="G2709:J2709"/>
    <mergeCell ref="G2710:K2710"/>
    <mergeCell ref="A2711:K2711"/>
    <mergeCell ref="A2712:C2712"/>
    <mergeCell ref="D2712:E2712"/>
    <mergeCell ref="G2712:H2712"/>
    <mergeCell ref="I2712:J2712"/>
    <mergeCell ref="B2707:C2707"/>
    <mergeCell ref="D2707:E2707"/>
    <mergeCell ref="G2707:H2707"/>
    <mergeCell ref="I2707:J2707"/>
    <mergeCell ref="G2708:J2708"/>
    <mergeCell ref="G2702:J2702"/>
    <mergeCell ref="G2703:J2703"/>
    <mergeCell ref="G2704:K2704"/>
    <mergeCell ref="A2705:K2705"/>
    <mergeCell ref="A2706:C2706"/>
    <mergeCell ref="D2706:E2706"/>
    <mergeCell ref="G2706:H2706"/>
    <mergeCell ref="I2706:J2706"/>
    <mergeCell ref="B2700:C2700"/>
    <mergeCell ref="D2700:E2700"/>
    <mergeCell ref="G2700:H2700"/>
    <mergeCell ref="I2700:J2700"/>
    <mergeCell ref="B2701:C2701"/>
    <mergeCell ref="D2701:E2701"/>
    <mergeCell ref="G2701:H2701"/>
    <mergeCell ref="I2701:J2701"/>
    <mergeCell ref="A2733:E2733"/>
    <mergeCell ref="G2733:H2733"/>
    <mergeCell ref="I2733:J2733"/>
    <mergeCell ref="B2734:E2734"/>
    <mergeCell ref="G2734:H2734"/>
    <mergeCell ref="I2734:J2734"/>
    <mergeCell ref="G2728:J2728"/>
    <mergeCell ref="G2729:J2729"/>
    <mergeCell ref="G2730:J2730"/>
    <mergeCell ref="G2731:J2731"/>
    <mergeCell ref="G2732:J2732"/>
    <mergeCell ref="G2725:J2725"/>
    <mergeCell ref="A2726:E2726"/>
    <mergeCell ref="G2726:H2726"/>
    <mergeCell ref="I2726:J2726"/>
    <mergeCell ref="B2727:E2727"/>
    <mergeCell ref="G2727:H2727"/>
    <mergeCell ref="I2727:J2727"/>
    <mergeCell ref="B2723:C2723"/>
    <mergeCell ref="G2723:H2723"/>
    <mergeCell ref="I2723:J2723"/>
    <mergeCell ref="B2724:C2724"/>
    <mergeCell ref="G2724:H2724"/>
    <mergeCell ref="I2724:J2724"/>
    <mergeCell ref="B2721:C2721"/>
    <mergeCell ref="G2721:H2721"/>
    <mergeCell ref="I2721:J2721"/>
    <mergeCell ref="B2722:C2722"/>
    <mergeCell ref="G2722:H2722"/>
    <mergeCell ref="I2722:J2722"/>
    <mergeCell ref="G2715:J2715"/>
    <mergeCell ref="G2716:J2716"/>
    <mergeCell ref="G2717:K2717"/>
    <mergeCell ref="A2718:K2718"/>
    <mergeCell ref="A2719:C2720"/>
    <mergeCell ref="D2719:D2720"/>
    <mergeCell ref="E2719:F2719"/>
    <mergeCell ref="G2719:J2719"/>
    <mergeCell ref="K2719:K2720"/>
    <mergeCell ref="G2720:H2720"/>
    <mergeCell ref="I2720:J2720"/>
    <mergeCell ref="B2748:C2748"/>
    <mergeCell ref="D2748:E2748"/>
    <mergeCell ref="G2748:H2748"/>
    <mergeCell ref="I2748:J2748"/>
    <mergeCell ref="B2749:C2749"/>
    <mergeCell ref="D2749:E2749"/>
    <mergeCell ref="G2749:H2749"/>
    <mergeCell ref="I2749:J2749"/>
    <mergeCell ref="G2745:K2745"/>
    <mergeCell ref="A2746:K2746"/>
    <mergeCell ref="A2747:C2747"/>
    <mergeCell ref="D2747:E2747"/>
    <mergeCell ref="G2747:H2747"/>
    <mergeCell ref="I2747:J2747"/>
    <mergeCell ref="I2739:J2739"/>
    <mergeCell ref="K2739:K2740"/>
    <mergeCell ref="G2742:J2742"/>
    <mergeCell ref="G2743:J2743"/>
    <mergeCell ref="G2744:J2744"/>
    <mergeCell ref="A2739:B2740"/>
    <mergeCell ref="C2739:C2740"/>
    <mergeCell ref="D2739:D2740"/>
    <mergeCell ref="E2739:F2739"/>
    <mergeCell ref="G2739:H2739"/>
    <mergeCell ref="B2737:C2737"/>
    <mergeCell ref="E2737:F2737"/>
    <mergeCell ref="G2737:H2737"/>
    <mergeCell ref="I2737:J2737"/>
    <mergeCell ref="G2738:J2738"/>
    <mergeCell ref="G2735:J2735"/>
    <mergeCell ref="A2736:C2736"/>
    <mergeCell ref="E2736:F2736"/>
    <mergeCell ref="G2736:H2736"/>
    <mergeCell ref="I2736:J2736"/>
    <mergeCell ref="G2758:J2758"/>
    <mergeCell ref="G2759:K2759"/>
    <mergeCell ref="A2760:K2760"/>
    <mergeCell ref="A2761:C2761"/>
    <mergeCell ref="D2761:E2761"/>
    <mergeCell ref="G2761:H2761"/>
    <mergeCell ref="I2761:J2761"/>
    <mergeCell ref="B2756:C2756"/>
    <mergeCell ref="D2756:E2756"/>
    <mergeCell ref="G2756:H2756"/>
    <mergeCell ref="I2756:J2756"/>
    <mergeCell ref="G2757:J2757"/>
    <mergeCell ref="G2754:J2754"/>
    <mergeCell ref="A2755:C2755"/>
    <mergeCell ref="D2755:E2755"/>
    <mergeCell ref="G2755:H2755"/>
    <mergeCell ref="I2755:J2755"/>
    <mergeCell ref="B2752:C2752"/>
    <mergeCell ref="D2752:E2752"/>
    <mergeCell ref="G2752:H2752"/>
    <mergeCell ref="I2752:J2752"/>
    <mergeCell ref="B2753:C2753"/>
    <mergeCell ref="D2753:E2753"/>
    <mergeCell ref="G2753:H2753"/>
    <mergeCell ref="I2753:J2753"/>
    <mergeCell ref="B2750:C2750"/>
    <mergeCell ref="D2750:E2750"/>
    <mergeCell ref="G2750:H2750"/>
    <mergeCell ref="I2750:J2750"/>
    <mergeCell ref="B2751:C2751"/>
    <mergeCell ref="D2751:E2751"/>
    <mergeCell ref="G2751:H2751"/>
    <mergeCell ref="I2751:J2751"/>
    <mergeCell ref="G2772:J2772"/>
    <mergeCell ref="G2773:K2773"/>
    <mergeCell ref="A2774:K2774"/>
    <mergeCell ref="A2775:C2775"/>
    <mergeCell ref="D2775:E2775"/>
    <mergeCell ref="G2775:H2775"/>
    <mergeCell ref="I2775:J2775"/>
    <mergeCell ref="B2770:C2770"/>
    <mergeCell ref="D2770:E2770"/>
    <mergeCell ref="G2770:H2770"/>
    <mergeCell ref="I2770:J2770"/>
    <mergeCell ref="G2771:J2771"/>
    <mergeCell ref="G2768:J2768"/>
    <mergeCell ref="A2769:C2769"/>
    <mergeCell ref="D2769:E2769"/>
    <mergeCell ref="G2769:H2769"/>
    <mergeCell ref="I2769:J2769"/>
    <mergeCell ref="B2766:C2766"/>
    <mergeCell ref="D2766:E2766"/>
    <mergeCell ref="G2766:H2766"/>
    <mergeCell ref="I2766:J2766"/>
    <mergeCell ref="B2767:C2767"/>
    <mergeCell ref="D2767:E2767"/>
    <mergeCell ref="G2767:H2767"/>
    <mergeCell ref="I2767:J2767"/>
    <mergeCell ref="G2764:J2764"/>
    <mergeCell ref="A2765:C2765"/>
    <mergeCell ref="D2765:E2765"/>
    <mergeCell ref="G2765:H2765"/>
    <mergeCell ref="I2765:J2765"/>
    <mergeCell ref="B2762:C2762"/>
    <mergeCell ref="D2762:E2762"/>
    <mergeCell ref="G2762:H2762"/>
    <mergeCell ref="I2762:J2762"/>
    <mergeCell ref="B2763:C2763"/>
    <mergeCell ref="D2763:E2763"/>
    <mergeCell ref="G2763:H2763"/>
    <mergeCell ref="I2763:J2763"/>
    <mergeCell ref="B2786:C2786"/>
    <mergeCell ref="D2786:E2786"/>
    <mergeCell ref="G2786:H2786"/>
    <mergeCell ref="I2786:J2786"/>
    <mergeCell ref="B2787:C2787"/>
    <mergeCell ref="D2787:E2787"/>
    <mergeCell ref="G2787:H2787"/>
    <mergeCell ref="I2787:J2787"/>
    <mergeCell ref="G2782:J2782"/>
    <mergeCell ref="G2783:K2783"/>
    <mergeCell ref="A2784:K2784"/>
    <mergeCell ref="A2785:C2785"/>
    <mergeCell ref="D2785:E2785"/>
    <mergeCell ref="G2785:H2785"/>
    <mergeCell ref="I2785:J2785"/>
    <mergeCell ref="B2780:C2780"/>
    <mergeCell ref="D2780:E2780"/>
    <mergeCell ref="G2780:H2780"/>
    <mergeCell ref="I2780:J2780"/>
    <mergeCell ref="G2781:J2781"/>
    <mergeCell ref="A2778:C2778"/>
    <mergeCell ref="D2778:E2778"/>
    <mergeCell ref="G2778:H2778"/>
    <mergeCell ref="I2778:J2778"/>
    <mergeCell ref="B2779:C2779"/>
    <mergeCell ref="D2779:E2779"/>
    <mergeCell ref="G2779:H2779"/>
    <mergeCell ref="I2779:J2779"/>
    <mergeCell ref="B2776:C2776"/>
    <mergeCell ref="D2776:E2776"/>
    <mergeCell ref="G2776:H2776"/>
    <mergeCell ref="I2776:J2776"/>
    <mergeCell ref="G2777:J2777"/>
    <mergeCell ref="B2798:C2798"/>
    <mergeCell ref="D2798:E2798"/>
    <mergeCell ref="G2798:H2798"/>
    <mergeCell ref="I2798:J2798"/>
    <mergeCell ref="G2799:J2799"/>
    <mergeCell ref="A2796:C2796"/>
    <mergeCell ref="D2796:E2796"/>
    <mergeCell ref="G2796:H2796"/>
    <mergeCell ref="I2796:J2796"/>
    <mergeCell ref="B2797:C2797"/>
    <mergeCell ref="D2797:E2797"/>
    <mergeCell ref="G2797:H2797"/>
    <mergeCell ref="I2797:J2797"/>
    <mergeCell ref="B2794:C2794"/>
    <mergeCell ref="D2794:E2794"/>
    <mergeCell ref="G2794:H2794"/>
    <mergeCell ref="I2794:J2794"/>
    <mergeCell ref="G2795:J2795"/>
    <mergeCell ref="B2792:C2792"/>
    <mergeCell ref="D2792:E2792"/>
    <mergeCell ref="G2792:H2792"/>
    <mergeCell ref="I2792:J2792"/>
    <mergeCell ref="B2793:C2793"/>
    <mergeCell ref="D2793:E2793"/>
    <mergeCell ref="G2793:H2793"/>
    <mergeCell ref="I2793:J2793"/>
    <mergeCell ref="G2790:J2790"/>
    <mergeCell ref="A2791:C2791"/>
    <mergeCell ref="D2791:E2791"/>
    <mergeCell ref="G2791:H2791"/>
    <mergeCell ref="I2791:J2791"/>
    <mergeCell ref="B2788:C2788"/>
    <mergeCell ref="D2788:E2788"/>
    <mergeCell ref="G2788:H2788"/>
    <mergeCell ref="I2788:J2788"/>
    <mergeCell ref="B2789:C2789"/>
    <mergeCell ref="D2789:E2789"/>
    <mergeCell ref="G2789:H2789"/>
    <mergeCell ref="I2789:J2789"/>
    <mergeCell ref="B2810:C2810"/>
    <mergeCell ref="D2810:E2810"/>
    <mergeCell ref="G2810:H2810"/>
    <mergeCell ref="I2810:J2810"/>
    <mergeCell ref="B2811:C2811"/>
    <mergeCell ref="D2811:E2811"/>
    <mergeCell ref="G2811:H2811"/>
    <mergeCell ref="I2811:J2811"/>
    <mergeCell ref="B2808:C2808"/>
    <mergeCell ref="D2808:E2808"/>
    <mergeCell ref="G2808:H2808"/>
    <mergeCell ref="I2808:J2808"/>
    <mergeCell ref="B2809:C2809"/>
    <mergeCell ref="D2809:E2809"/>
    <mergeCell ref="G2809:H2809"/>
    <mergeCell ref="I2809:J2809"/>
    <mergeCell ref="G2804:J2804"/>
    <mergeCell ref="G2805:K2805"/>
    <mergeCell ref="A2806:K2806"/>
    <mergeCell ref="A2807:C2807"/>
    <mergeCell ref="D2807:E2807"/>
    <mergeCell ref="G2807:H2807"/>
    <mergeCell ref="I2807:J2807"/>
    <mergeCell ref="B2802:C2802"/>
    <mergeCell ref="D2802:E2802"/>
    <mergeCell ref="G2802:H2802"/>
    <mergeCell ref="I2802:J2802"/>
    <mergeCell ref="G2803:J2803"/>
    <mergeCell ref="A2800:C2800"/>
    <mergeCell ref="D2800:E2800"/>
    <mergeCell ref="G2800:H2800"/>
    <mergeCell ref="I2800:J2800"/>
    <mergeCell ref="B2801:C2801"/>
    <mergeCell ref="D2801:E2801"/>
    <mergeCell ref="G2801:H2801"/>
    <mergeCell ref="I2801:J2801"/>
    <mergeCell ref="B2822:C2822"/>
    <mergeCell ref="D2822:E2822"/>
    <mergeCell ref="G2822:H2822"/>
    <mergeCell ref="I2822:J2822"/>
    <mergeCell ref="G2823:J2823"/>
    <mergeCell ref="A2820:C2820"/>
    <mergeCell ref="D2820:E2820"/>
    <mergeCell ref="G2820:H2820"/>
    <mergeCell ref="I2820:J2820"/>
    <mergeCell ref="B2821:C2821"/>
    <mergeCell ref="D2821:E2821"/>
    <mergeCell ref="G2821:H2821"/>
    <mergeCell ref="I2821:J2821"/>
    <mergeCell ref="B2818:C2818"/>
    <mergeCell ref="D2818:E2818"/>
    <mergeCell ref="G2818:H2818"/>
    <mergeCell ref="I2818:J2818"/>
    <mergeCell ref="G2819:J2819"/>
    <mergeCell ref="B2816:C2816"/>
    <mergeCell ref="D2816:E2816"/>
    <mergeCell ref="G2816:H2816"/>
    <mergeCell ref="I2816:J2816"/>
    <mergeCell ref="B2817:C2817"/>
    <mergeCell ref="D2817:E2817"/>
    <mergeCell ref="G2817:H2817"/>
    <mergeCell ref="I2817:J2817"/>
    <mergeCell ref="G2814:J2814"/>
    <mergeCell ref="A2815:C2815"/>
    <mergeCell ref="D2815:E2815"/>
    <mergeCell ref="G2815:H2815"/>
    <mergeCell ref="I2815:J2815"/>
    <mergeCell ref="B2812:C2812"/>
    <mergeCell ref="D2812:E2812"/>
    <mergeCell ref="G2812:H2812"/>
    <mergeCell ref="I2812:J2812"/>
    <mergeCell ref="B2813:C2813"/>
    <mergeCell ref="D2813:E2813"/>
    <mergeCell ref="G2813:H2813"/>
    <mergeCell ref="I2813:J2813"/>
    <mergeCell ref="B2836:C2836"/>
    <mergeCell ref="D2836:E2836"/>
    <mergeCell ref="G2836:H2836"/>
    <mergeCell ref="I2836:J2836"/>
    <mergeCell ref="G2837:J2837"/>
    <mergeCell ref="G2834:J2834"/>
    <mergeCell ref="A2835:C2835"/>
    <mergeCell ref="D2835:E2835"/>
    <mergeCell ref="G2835:H2835"/>
    <mergeCell ref="I2835:J2835"/>
    <mergeCell ref="B2832:C2832"/>
    <mergeCell ref="D2832:E2832"/>
    <mergeCell ref="G2832:H2832"/>
    <mergeCell ref="I2832:J2832"/>
    <mergeCell ref="B2833:C2833"/>
    <mergeCell ref="D2833:E2833"/>
    <mergeCell ref="G2833:H2833"/>
    <mergeCell ref="I2833:J2833"/>
    <mergeCell ref="G2830:J2830"/>
    <mergeCell ref="A2831:C2831"/>
    <mergeCell ref="D2831:E2831"/>
    <mergeCell ref="G2831:H2831"/>
    <mergeCell ref="I2831:J2831"/>
    <mergeCell ref="B2828:C2828"/>
    <mergeCell ref="D2828:E2828"/>
    <mergeCell ref="G2828:H2828"/>
    <mergeCell ref="I2828:J2828"/>
    <mergeCell ref="B2829:C2829"/>
    <mergeCell ref="D2829:E2829"/>
    <mergeCell ref="G2829:H2829"/>
    <mergeCell ref="I2829:J2829"/>
    <mergeCell ref="G2824:J2824"/>
    <mergeCell ref="G2825:K2825"/>
    <mergeCell ref="A2826:K2826"/>
    <mergeCell ref="A2827:C2827"/>
    <mergeCell ref="D2827:E2827"/>
    <mergeCell ref="G2827:H2827"/>
    <mergeCell ref="I2827:J2827"/>
    <mergeCell ref="B2848:C2848"/>
    <mergeCell ref="D2848:E2848"/>
    <mergeCell ref="G2848:H2848"/>
    <mergeCell ref="I2848:J2848"/>
    <mergeCell ref="G2849:J2849"/>
    <mergeCell ref="A2846:C2846"/>
    <mergeCell ref="D2846:E2846"/>
    <mergeCell ref="G2846:H2846"/>
    <mergeCell ref="I2846:J2846"/>
    <mergeCell ref="B2847:C2847"/>
    <mergeCell ref="D2847:E2847"/>
    <mergeCell ref="G2847:H2847"/>
    <mergeCell ref="I2847:J2847"/>
    <mergeCell ref="B2844:C2844"/>
    <mergeCell ref="D2844:E2844"/>
    <mergeCell ref="G2844:H2844"/>
    <mergeCell ref="I2844:J2844"/>
    <mergeCell ref="G2845:J2845"/>
    <mergeCell ref="B2842:C2842"/>
    <mergeCell ref="D2842:E2842"/>
    <mergeCell ref="G2842:H2842"/>
    <mergeCell ref="I2842:J2842"/>
    <mergeCell ref="B2843:C2843"/>
    <mergeCell ref="D2843:E2843"/>
    <mergeCell ref="G2843:H2843"/>
    <mergeCell ref="I2843:J2843"/>
    <mergeCell ref="G2838:J2838"/>
    <mergeCell ref="G2839:K2839"/>
    <mergeCell ref="A2840:K2840"/>
    <mergeCell ref="A2841:C2841"/>
    <mergeCell ref="D2841:E2841"/>
    <mergeCell ref="G2841:H2841"/>
    <mergeCell ref="I2841:J2841"/>
    <mergeCell ref="I2862:J2862"/>
    <mergeCell ref="K2862:K2863"/>
    <mergeCell ref="G2865:J2865"/>
    <mergeCell ref="G2866:J2866"/>
    <mergeCell ref="G2867:J2867"/>
    <mergeCell ref="A2862:B2863"/>
    <mergeCell ref="C2862:C2863"/>
    <mergeCell ref="D2862:D2863"/>
    <mergeCell ref="E2862:F2862"/>
    <mergeCell ref="G2862:H2862"/>
    <mergeCell ref="B2860:C2860"/>
    <mergeCell ref="E2860:F2860"/>
    <mergeCell ref="G2860:H2860"/>
    <mergeCell ref="I2860:J2860"/>
    <mergeCell ref="G2861:J2861"/>
    <mergeCell ref="G2858:J2858"/>
    <mergeCell ref="A2859:C2859"/>
    <mergeCell ref="E2859:F2859"/>
    <mergeCell ref="G2859:H2859"/>
    <mergeCell ref="I2859:J2859"/>
    <mergeCell ref="B2856:E2856"/>
    <mergeCell ref="G2856:H2856"/>
    <mergeCell ref="I2856:J2856"/>
    <mergeCell ref="B2857:E2857"/>
    <mergeCell ref="G2857:H2857"/>
    <mergeCell ref="I2857:J2857"/>
    <mergeCell ref="B2854:E2854"/>
    <mergeCell ref="G2854:H2854"/>
    <mergeCell ref="I2854:J2854"/>
    <mergeCell ref="B2855:E2855"/>
    <mergeCell ref="G2855:H2855"/>
    <mergeCell ref="I2855:J2855"/>
    <mergeCell ref="G2850:J2850"/>
    <mergeCell ref="G2851:K2851"/>
    <mergeCell ref="A2852:K2852"/>
    <mergeCell ref="A2853:E2853"/>
    <mergeCell ref="G2853:H2853"/>
    <mergeCell ref="I2853:J2853"/>
    <mergeCell ref="G2877:J2877"/>
    <mergeCell ref="G2878:K2878"/>
    <mergeCell ref="A2879:K2879"/>
    <mergeCell ref="A2880:C2881"/>
    <mergeCell ref="D2880:D2881"/>
    <mergeCell ref="E2880:F2880"/>
    <mergeCell ref="G2880:J2880"/>
    <mergeCell ref="K2880:K2881"/>
    <mergeCell ref="G2881:H2881"/>
    <mergeCell ref="I2881:J2881"/>
    <mergeCell ref="B2875:C2875"/>
    <mergeCell ref="D2875:E2875"/>
    <mergeCell ref="G2875:H2875"/>
    <mergeCell ref="I2875:J2875"/>
    <mergeCell ref="G2876:J2876"/>
    <mergeCell ref="A2873:C2873"/>
    <mergeCell ref="D2873:E2873"/>
    <mergeCell ref="G2873:H2873"/>
    <mergeCell ref="I2873:J2873"/>
    <mergeCell ref="B2874:C2874"/>
    <mergeCell ref="D2874:E2874"/>
    <mergeCell ref="G2874:H2874"/>
    <mergeCell ref="I2874:J2874"/>
    <mergeCell ref="B2871:C2871"/>
    <mergeCell ref="D2871:E2871"/>
    <mergeCell ref="G2871:H2871"/>
    <mergeCell ref="I2871:J2871"/>
    <mergeCell ref="G2872:J2872"/>
    <mergeCell ref="G2868:K2868"/>
    <mergeCell ref="A2869:K2869"/>
    <mergeCell ref="A2870:C2870"/>
    <mergeCell ref="D2870:E2870"/>
    <mergeCell ref="G2870:H2870"/>
    <mergeCell ref="I2870:J2870"/>
    <mergeCell ref="B2897:C2897"/>
    <mergeCell ref="D2897:E2897"/>
    <mergeCell ref="G2897:H2897"/>
    <mergeCell ref="I2897:J2897"/>
    <mergeCell ref="B2898:C2898"/>
    <mergeCell ref="D2898:E2898"/>
    <mergeCell ref="G2898:H2898"/>
    <mergeCell ref="I2898:J2898"/>
    <mergeCell ref="A2895:K2895"/>
    <mergeCell ref="A2896:C2896"/>
    <mergeCell ref="D2896:E2896"/>
    <mergeCell ref="G2896:H2896"/>
    <mergeCell ref="I2896:J2896"/>
    <mergeCell ref="G2890:J2890"/>
    <mergeCell ref="G2891:J2891"/>
    <mergeCell ref="G2892:J2892"/>
    <mergeCell ref="G2893:J2893"/>
    <mergeCell ref="G2894:K2894"/>
    <mergeCell ref="B2887:E2887"/>
    <mergeCell ref="G2887:H2887"/>
    <mergeCell ref="I2887:J2887"/>
    <mergeCell ref="G2888:J2888"/>
    <mergeCell ref="G2889:J2889"/>
    <mergeCell ref="B2885:E2885"/>
    <mergeCell ref="G2885:H2885"/>
    <mergeCell ref="I2885:J2885"/>
    <mergeCell ref="B2886:E2886"/>
    <mergeCell ref="G2886:H2886"/>
    <mergeCell ref="I2886:J2886"/>
    <mergeCell ref="B2882:C2882"/>
    <mergeCell ref="G2882:H2882"/>
    <mergeCell ref="I2882:J2882"/>
    <mergeCell ref="G2883:J2883"/>
    <mergeCell ref="A2884:E2884"/>
    <mergeCell ref="G2884:H2884"/>
    <mergeCell ref="I2884:J2884"/>
    <mergeCell ref="G2910:J2910"/>
    <mergeCell ref="A2911:C2911"/>
    <mergeCell ref="D2911:E2911"/>
    <mergeCell ref="G2911:H2911"/>
    <mergeCell ref="I2911:J2911"/>
    <mergeCell ref="B2908:C2908"/>
    <mergeCell ref="D2908:E2908"/>
    <mergeCell ref="G2908:H2908"/>
    <mergeCell ref="I2908:J2908"/>
    <mergeCell ref="B2909:C2909"/>
    <mergeCell ref="D2909:E2909"/>
    <mergeCell ref="G2909:H2909"/>
    <mergeCell ref="I2909:J2909"/>
    <mergeCell ref="G2903:J2903"/>
    <mergeCell ref="G2904:J2904"/>
    <mergeCell ref="G2905:K2905"/>
    <mergeCell ref="A2906:K2906"/>
    <mergeCell ref="A2907:C2907"/>
    <mergeCell ref="D2907:E2907"/>
    <mergeCell ref="G2907:H2907"/>
    <mergeCell ref="I2907:J2907"/>
    <mergeCell ref="B2901:C2901"/>
    <mergeCell ref="D2901:E2901"/>
    <mergeCell ref="G2901:H2901"/>
    <mergeCell ref="I2901:J2901"/>
    <mergeCell ref="B2902:C2902"/>
    <mergeCell ref="D2902:E2902"/>
    <mergeCell ref="G2902:H2902"/>
    <mergeCell ref="I2902:J2902"/>
    <mergeCell ref="G2899:J2899"/>
    <mergeCell ref="A2900:C2900"/>
    <mergeCell ref="D2900:E2900"/>
    <mergeCell ref="G2900:H2900"/>
    <mergeCell ref="I2900:J2900"/>
    <mergeCell ref="G2924:J2924"/>
    <mergeCell ref="G2925:K2925"/>
    <mergeCell ref="A2926:K2926"/>
    <mergeCell ref="A2927:C2927"/>
    <mergeCell ref="D2927:E2927"/>
    <mergeCell ref="G2927:H2927"/>
    <mergeCell ref="I2927:J2927"/>
    <mergeCell ref="B2922:C2922"/>
    <mergeCell ref="D2922:E2922"/>
    <mergeCell ref="G2922:H2922"/>
    <mergeCell ref="I2922:J2922"/>
    <mergeCell ref="G2923:J2923"/>
    <mergeCell ref="G2920:J2920"/>
    <mergeCell ref="A2921:C2921"/>
    <mergeCell ref="D2921:E2921"/>
    <mergeCell ref="G2921:H2921"/>
    <mergeCell ref="I2921:J2921"/>
    <mergeCell ref="B2918:C2918"/>
    <mergeCell ref="D2918:E2918"/>
    <mergeCell ref="G2918:H2918"/>
    <mergeCell ref="I2918:J2918"/>
    <mergeCell ref="B2919:C2919"/>
    <mergeCell ref="D2919:E2919"/>
    <mergeCell ref="G2919:H2919"/>
    <mergeCell ref="I2919:J2919"/>
    <mergeCell ref="G2914:J2914"/>
    <mergeCell ref="G2915:K2915"/>
    <mergeCell ref="A2916:K2916"/>
    <mergeCell ref="A2917:C2917"/>
    <mergeCell ref="D2917:E2917"/>
    <mergeCell ref="G2917:H2917"/>
    <mergeCell ref="I2917:J2917"/>
    <mergeCell ref="B2912:C2912"/>
    <mergeCell ref="D2912:E2912"/>
    <mergeCell ref="G2912:H2912"/>
    <mergeCell ref="I2912:J2912"/>
    <mergeCell ref="G2913:J2913"/>
    <mergeCell ref="G2936:J2936"/>
    <mergeCell ref="G2937:J2937"/>
    <mergeCell ref="G2938:K2938"/>
    <mergeCell ref="A2939:K2939"/>
    <mergeCell ref="A2940:C2940"/>
    <mergeCell ref="D2940:E2940"/>
    <mergeCell ref="G2940:H2940"/>
    <mergeCell ref="I2940:J2940"/>
    <mergeCell ref="B2934:C2934"/>
    <mergeCell ref="D2934:E2934"/>
    <mergeCell ref="G2934:H2934"/>
    <mergeCell ref="I2934:J2934"/>
    <mergeCell ref="B2935:C2935"/>
    <mergeCell ref="D2935:E2935"/>
    <mergeCell ref="G2935:H2935"/>
    <mergeCell ref="I2935:J2935"/>
    <mergeCell ref="G2932:J2932"/>
    <mergeCell ref="A2933:C2933"/>
    <mergeCell ref="D2933:E2933"/>
    <mergeCell ref="G2933:H2933"/>
    <mergeCell ref="I2933:J2933"/>
    <mergeCell ref="B2930:C2930"/>
    <mergeCell ref="D2930:E2930"/>
    <mergeCell ref="G2930:H2930"/>
    <mergeCell ref="I2930:J2930"/>
    <mergeCell ref="B2931:C2931"/>
    <mergeCell ref="D2931:E2931"/>
    <mergeCell ref="G2931:H2931"/>
    <mergeCell ref="I2931:J2931"/>
    <mergeCell ref="B2928:C2928"/>
    <mergeCell ref="D2928:E2928"/>
    <mergeCell ref="G2928:H2928"/>
    <mergeCell ref="I2928:J2928"/>
    <mergeCell ref="B2929:C2929"/>
    <mergeCell ref="D2929:E2929"/>
    <mergeCell ref="G2929:H2929"/>
    <mergeCell ref="I2929:J2929"/>
    <mergeCell ref="G2952:J2952"/>
    <mergeCell ref="G2953:J2953"/>
    <mergeCell ref="G2954:K2954"/>
    <mergeCell ref="A2955:K2955"/>
    <mergeCell ref="A2956:C2956"/>
    <mergeCell ref="D2956:E2956"/>
    <mergeCell ref="G2956:H2956"/>
    <mergeCell ref="I2956:J2956"/>
    <mergeCell ref="B2950:C2950"/>
    <mergeCell ref="D2950:E2950"/>
    <mergeCell ref="G2950:H2950"/>
    <mergeCell ref="I2950:J2950"/>
    <mergeCell ref="B2951:C2951"/>
    <mergeCell ref="D2951:E2951"/>
    <mergeCell ref="G2951:H2951"/>
    <mergeCell ref="I2951:J2951"/>
    <mergeCell ref="G2945:J2945"/>
    <mergeCell ref="G2946:J2946"/>
    <mergeCell ref="G2947:K2947"/>
    <mergeCell ref="A2948:K2948"/>
    <mergeCell ref="A2949:C2949"/>
    <mergeCell ref="D2949:E2949"/>
    <mergeCell ref="G2949:H2949"/>
    <mergeCell ref="I2949:J2949"/>
    <mergeCell ref="B2943:C2943"/>
    <mergeCell ref="D2943:E2943"/>
    <mergeCell ref="G2943:H2943"/>
    <mergeCell ref="I2943:J2943"/>
    <mergeCell ref="B2944:C2944"/>
    <mergeCell ref="D2944:E2944"/>
    <mergeCell ref="G2944:H2944"/>
    <mergeCell ref="I2944:J2944"/>
    <mergeCell ref="B2941:C2941"/>
    <mergeCell ref="D2941:E2941"/>
    <mergeCell ref="G2941:H2941"/>
    <mergeCell ref="I2941:J2941"/>
    <mergeCell ref="B2942:C2942"/>
    <mergeCell ref="D2942:E2942"/>
    <mergeCell ref="G2942:H2942"/>
    <mergeCell ref="I2942:J2942"/>
    <mergeCell ref="B2970:C2970"/>
    <mergeCell ref="D2970:E2970"/>
    <mergeCell ref="G2970:H2970"/>
    <mergeCell ref="I2970:J2970"/>
    <mergeCell ref="B2971:C2971"/>
    <mergeCell ref="D2971:E2971"/>
    <mergeCell ref="G2971:H2971"/>
    <mergeCell ref="I2971:J2971"/>
    <mergeCell ref="G2966:J2966"/>
    <mergeCell ref="G2967:K2967"/>
    <mergeCell ref="A2968:K2968"/>
    <mergeCell ref="A2969:C2969"/>
    <mergeCell ref="D2969:E2969"/>
    <mergeCell ref="G2969:H2969"/>
    <mergeCell ref="I2969:J2969"/>
    <mergeCell ref="B2964:C2964"/>
    <mergeCell ref="D2964:E2964"/>
    <mergeCell ref="G2964:H2964"/>
    <mergeCell ref="I2964:J2964"/>
    <mergeCell ref="G2965:J2965"/>
    <mergeCell ref="G2959:J2959"/>
    <mergeCell ref="G2960:J2960"/>
    <mergeCell ref="G2961:K2961"/>
    <mergeCell ref="A2962:K2962"/>
    <mergeCell ref="A2963:C2963"/>
    <mergeCell ref="D2963:E2963"/>
    <mergeCell ref="G2963:H2963"/>
    <mergeCell ref="I2963:J2963"/>
    <mergeCell ref="B2957:C2957"/>
    <mergeCell ref="D2957:E2957"/>
    <mergeCell ref="G2957:H2957"/>
    <mergeCell ref="I2957:J2957"/>
    <mergeCell ref="B2958:C2958"/>
    <mergeCell ref="D2958:E2958"/>
    <mergeCell ref="G2958:H2958"/>
    <mergeCell ref="I2958:J2958"/>
    <mergeCell ref="A2990:E2990"/>
    <mergeCell ref="G2990:H2990"/>
    <mergeCell ref="I2990:J2990"/>
    <mergeCell ref="B2991:E2991"/>
    <mergeCell ref="G2991:H2991"/>
    <mergeCell ref="I2991:J2991"/>
    <mergeCell ref="G2985:J2985"/>
    <mergeCell ref="G2986:J2986"/>
    <mergeCell ref="G2987:J2987"/>
    <mergeCell ref="G2988:J2988"/>
    <mergeCell ref="G2989:J2989"/>
    <mergeCell ref="G2982:J2982"/>
    <mergeCell ref="A2983:E2983"/>
    <mergeCell ref="G2983:H2983"/>
    <mergeCell ref="I2983:J2983"/>
    <mergeCell ref="B2984:E2984"/>
    <mergeCell ref="G2984:H2984"/>
    <mergeCell ref="I2984:J2984"/>
    <mergeCell ref="B2980:C2980"/>
    <mergeCell ref="G2980:H2980"/>
    <mergeCell ref="I2980:J2980"/>
    <mergeCell ref="B2981:C2981"/>
    <mergeCell ref="G2981:H2981"/>
    <mergeCell ref="I2981:J2981"/>
    <mergeCell ref="B2978:C2978"/>
    <mergeCell ref="G2978:H2978"/>
    <mergeCell ref="I2978:J2978"/>
    <mergeCell ref="B2979:C2979"/>
    <mergeCell ref="G2979:H2979"/>
    <mergeCell ref="I2979:J2979"/>
    <mergeCell ref="G2972:J2972"/>
    <mergeCell ref="G2973:J2973"/>
    <mergeCell ref="G2974:K2974"/>
    <mergeCell ref="A2975:K2975"/>
    <mergeCell ref="A2976:C2977"/>
    <mergeCell ref="D2976:D2977"/>
    <mergeCell ref="E2976:F2976"/>
    <mergeCell ref="G2976:J2976"/>
    <mergeCell ref="K2976:K2977"/>
    <mergeCell ref="G2977:H2977"/>
    <mergeCell ref="I2977:J2977"/>
    <mergeCell ref="B3005:C3005"/>
    <mergeCell ref="D3005:E3005"/>
    <mergeCell ref="G3005:H3005"/>
    <mergeCell ref="I3005:J3005"/>
    <mergeCell ref="B3006:C3006"/>
    <mergeCell ref="D3006:E3006"/>
    <mergeCell ref="G3006:H3006"/>
    <mergeCell ref="I3006:J3006"/>
    <mergeCell ref="G3002:K3002"/>
    <mergeCell ref="A3003:K3003"/>
    <mergeCell ref="A3004:C3004"/>
    <mergeCell ref="D3004:E3004"/>
    <mergeCell ref="G3004:H3004"/>
    <mergeCell ref="I3004:J3004"/>
    <mergeCell ref="I2996:J2996"/>
    <mergeCell ref="K2996:K2997"/>
    <mergeCell ref="G2999:J2999"/>
    <mergeCell ref="G3000:J3000"/>
    <mergeCell ref="G3001:J3001"/>
    <mergeCell ref="A2996:B2997"/>
    <mergeCell ref="C2996:C2997"/>
    <mergeCell ref="D2996:D2997"/>
    <mergeCell ref="E2996:F2996"/>
    <mergeCell ref="G2996:H2996"/>
    <mergeCell ref="B2994:C2994"/>
    <mergeCell ref="E2994:F2994"/>
    <mergeCell ref="G2994:H2994"/>
    <mergeCell ref="I2994:J2994"/>
    <mergeCell ref="G2995:J2995"/>
    <mergeCell ref="G2992:J2992"/>
    <mergeCell ref="A2993:C2993"/>
    <mergeCell ref="E2993:F2993"/>
    <mergeCell ref="G2993:H2993"/>
    <mergeCell ref="I2993:J2993"/>
    <mergeCell ref="G3015:J3015"/>
    <mergeCell ref="G3016:K3016"/>
    <mergeCell ref="A3017:K3017"/>
    <mergeCell ref="A3018:C3018"/>
    <mergeCell ref="D3018:E3018"/>
    <mergeCell ref="G3018:H3018"/>
    <mergeCell ref="I3018:J3018"/>
    <mergeCell ref="B3013:C3013"/>
    <mergeCell ref="D3013:E3013"/>
    <mergeCell ref="G3013:H3013"/>
    <mergeCell ref="I3013:J3013"/>
    <mergeCell ref="G3014:J3014"/>
    <mergeCell ref="G3011:J3011"/>
    <mergeCell ref="A3012:C3012"/>
    <mergeCell ref="D3012:E3012"/>
    <mergeCell ref="G3012:H3012"/>
    <mergeCell ref="I3012:J3012"/>
    <mergeCell ref="B3009:C3009"/>
    <mergeCell ref="D3009:E3009"/>
    <mergeCell ref="G3009:H3009"/>
    <mergeCell ref="I3009:J3009"/>
    <mergeCell ref="B3010:C3010"/>
    <mergeCell ref="D3010:E3010"/>
    <mergeCell ref="G3010:H3010"/>
    <mergeCell ref="I3010:J3010"/>
    <mergeCell ref="B3007:C3007"/>
    <mergeCell ref="D3007:E3007"/>
    <mergeCell ref="G3007:H3007"/>
    <mergeCell ref="I3007:J3007"/>
    <mergeCell ref="B3008:C3008"/>
    <mergeCell ref="D3008:E3008"/>
    <mergeCell ref="G3008:H3008"/>
    <mergeCell ref="I3008:J3008"/>
    <mergeCell ref="G3029:J3029"/>
    <mergeCell ref="G3030:K3030"/>
    <mergeCell ref="A3031:K3031"/>
    <mergeCell ref="A3032:C3032"/>
    <mergeCell ref="D3032:E3032"/>
    <mergeCell ref="G3032:H3032"/>
    <mergeCell ref="I3032:J3032"/>
    <mergeCell ref="B3027:C3027"/>
    <mergeCell ref="D3027:E3027"/>
    <mergeCell ref="G3027:H3027"/>
    <mergeCell ref="I3027:J3027"/>
    <mergeCell ref="G3028:J3028"/>
    <mergeCell ref="G3025:J3025"/>
    <mergeCell ref="A3026:C3026"/>
    <mergeCell ref="D3026:E3026"/>
    <mergeCell ref="G3026:H3026"/>
    <mergeCell ref="I3026:J3026"/>
    <mergeCell ref="B3023:C3023"/>
    <mergeCell ref="D3023:E3023"/>
    <mergeCell ref="G3023:H3023"/>
    <mergeCell ref="I3023:J3023"/>
    <mergeCell ref="B3024:C3024"/>
    <mergeCell ref="D3024:E3024"/>
    <mergeCell ref="G3024:H3024"/>
    <mergeCell ref="I3024:J3024"/>
    <mergeCell ref="G3021:J3021"/>
    <mergeCell ref="A3022:C3022"/>
    <mergeCell ref="D3022:E3022"/>
    <mergeCell ref="G3022:H3022"/>
    <mergeCell ref="I3022:J3022"/>
    <mergeCell ref="B3019:C3019"/>
    <mergeCell ref="D3019:E3019"/>
    <mergeCell ref="G3019:H3019"/>
    <mergeCell ref="I3019:J3019"/>
    <mergeCell ref="B3020:C3020"/>
    <mergeCell ref="D3020:E3020"/>
    <mergeCell ref="G3020:H3020"/>
    <mergeCell ref="I3020:J3020"/>
    <mergeCell ref="B3043:C3043"/>
    <mergeCell ref="D3043:E3043"/>
    <mergeCell ref="G3043:H3043"/>
    <mergeCell ref="I3043:J3043"/>
    <mergeCell ref="B3044:C3044"/>
    <mergeCell ref="D3044:E3044"/>
    <mergeCell ref="G3044:H3044"/>
    <mergeCell ref="I3044:J3044"/>
    <mergeCell ref="G3039:J3039"/>
    <mergeCell ref="G3040:K3040"/>
    <mergeCell ref="A3041:K3041"/>
    <mergeCell ref="A3042:C3042"/>
    <mergeCell ref="D3042:E3042"/>
    <mergeCell ref="G3042:H3042"/>
    <mergeCell ref="I3042:J3042"/>
    <mergeCell ref="B3037:C3037"/>
    <mergeCell ref="D3037:E3037"/>
    <mergeCell ref="G3037:H3037"/>
    <mergeCell ref="I3037:J3037"/>
    <mergeCell ref="G3038:J3038"/>
    <mergeCell ref="A3035:C3035"/>
    <mergeCell ref="D3035:E3035"/>
    <mergeCell ref="G3035:H3035"/>
    <mergeCell ref="I3035:J3035"/>
    <mergeCell ref="B3036:C3036"/>
    <mergeCell ref="D3036:E3036"/>
    <mergeCell ref="G3036:H3036"/>
    <mergeCell ref="I3036:J3036"/>
    <mergeCell ref="B3033:C3033"/>
    <mergeCell ref="D3033:E3033"/>
    <mergeCell ref="G3033:H3033"/>
    <mergeCell ref="I3033:J3033"/>
    <mergeCell ref="G3034:J3034"/>
    <mergeCell ref="B3055:C3055"/>
    <mergeCell ref="D3055:E3055"/>
    <mergeCell ref="G3055:H3055"/>
    <mergeCell ref="I3055:J3055"/>
    <mergeCell ref="G3056:J3056"/>
    <mergeCell ref="A3053:C3053"/>
    <mergeCell ref="D3053:E3053"/>
    <mergeCell ref="G3053:H3053"/>
    <mergeCell ref="I3053:J3053"/>
    <mergeCell ref="B3054:C3054"/>
    <mergeCell ref="D3054:E3054"/>
    <mergeCell ref="G3054:H3054"/>
    <mergeCell ref="I3054:J3054"/>
    <mergeCell ref="B3051:C3051"/>
    <mergeCell ref="D3051:E3051"/>
    <mergeCell ref="G3051:H3051"/>
    <mergeCell ref="I3051:J3051"/>
    <mergeCell ref="G3052:J3052"/>
    <mergeCell ref="B3049:C3049"/>
    <mergeCell ref="D3049:E3049"/>
    <mergeCell ref="G3049:H3049"/>
    <mergeCell ref="I3049:J3049"/>
    <mergeCell ref="B3050:C3050"/>
    <mergeCell ref="D3050:E3050"/>
    <mergeCell ref="G3050:H3050"/>
    <mergeCell ref="I3050:J3050"/>
    <mergeCell ref="G3047:J3047"/>
    <mergeCell ref="A3048:C3048"/>
    <mergeCell ref="D3048:E3048"/>
    <mergeCell ref="G3048:H3048"/>
    <mergeCell ref="I3048:J3048"/>
    <mergeCell ref="B3045:C3045"/>
    <mergeCell ref="D3045:E3045"/>
    <mergeCell ref="G3045:H3045"/>
    <mergeCell ref="I3045:J3045"/>
    <mergeCell ref="B3046:C3046"/>
    <mergeCell ref="D3046:E3046"/>
    <mergeCell ref="G3046:H3046"/>
    <mergeCell ref="I3046:J3046"/>
    <mergeCell ref="B3067:C3067"/>
    <mergeCell ref="D3067:E3067"/>
    <mergeCell ref="G3067:H3067"/>
    <mergeCell ref="I3067:J3067"/>
    <mergeCell ref="B3068:C3068"/>
    <mergeCell ref="D3068:E3068"/>
    <mergeCell ref="G3068:H3068"/>
    <mergeCell ref="I3068:J3068"/>
    <mergeCell ref="B3065:C3065"/>
    <mergeCell ref="D3065:E3065"/>
    <mergeCell ref="G3065:H3065"/>
    <mergeCell ref="I3065:J3065"/>
    <mergeCell ref="B3066:C3066"/>
    <mergeCell ref="D3066:E3066"/>
    <mergeCell ref="G3066:H3066"/>
    <mergeCell ref="I3066:J3066"/>
    <mergeCell ref="G3061:J3061"/>
    <mergeCell ref="G3062:K3062"/>
    <mergeCell ref="A3063:K3063"/>
    <mergeCell ref="A3064:C3064"/>
    <mergeCell ref="D3064:E3064"/>
    <mergeCell ref="G3064:H3064"/>
    <mergeCell ref="I3064:J3064"/>
    <mergeCell ref="B3059:C3059"/>
    <mergeCell ref="D3059:E3059"/>
    <mergeCell ref="G3059:H3059"/>
    <mergeCell ref="I3059:J3059"/>
    <mergeCell ref="G3060:J3060"/>
    <mergeCell ref="A3057:C3057"/>
    <mergeCell ref="D3057:E3057"/>
    <mergeCell ref="G3057:H3057"/>
    <mergeCell ref="I3057:J3057"/>
    <mergeCell ref="B3058:C3058"/>
    <mergeCell ref="D3058:E3058"/>
    <mergeCell ref="G3058:H3058"/>
    <mergeCell ref="I3058:J3058"/>
    <mergeCell ref="B3079:C3079"/>
    <mergeCell ref="D3079:E3079"/>
    <mergeCell ref="G3079:H3079"/>
    <mergeCell ref="I3079:J3079"/>
    <mergeCell ref="G3080:J3080"/>
    <mergeCell ref="A3077:C3077"/>
    <mergeCell ref="D3077:E3077"/>
    <mergeCell ref="G3077:H3077"/>
    <mergeCell ref="I3077:J3077"/>
    <mergeCell ref="B3078:C3078"/>
    <mergeCell ref="D3078:E3078"/>
    <mergeCell ref="G3078:H3078"/>
    <mergeCell ref="I3078:J3078"/>
    <mergeCell ref="B3075:C3075"/>
    <mergeCell ref="D3075:E3075"/>
    <mergeCell ref="G3075:H3075"/>
    <mergeCell ref="I3075:J3075"/>
    <mergeCell ref="G3076:J3076"/>
    <mergeCell ref="B3073:C3073"/>
    <mergeCell ref="D3073:E3073"/>
    <mergeCell ref="G3073:H3073"/>
    <mergeCell ref="I3073:J3073"/>
    <mergeCell ref="B3074:C3074"/>
    <mergeCell ref="D3074:E3074"/>
    <mergeCell ref="G3074:H3074"/>
    <mergeCell ref="I3074:J3074"/>
    <mergeCell ref="G3071:J3071"/>
    <mergeCell ref="A3072:C3072"/>
    <mergeCell ref="D3072:E3072"/>
    <mergeCell ref="G3072:H3072"/>
    <mergeCell ref="I3072:J3072"/>
    <mergeCell ref="B3069:C3069"/>
    <mergeCell ref="D3069:E3069"/>
    <mergeCell ref="G3069:H3069"/>
    <mergeCell ref="I3069:J3069"/>
    <mergeCell ref="B3070:C3070"/>
    <mergeCell ref="D3070:E3070"/>
    <mergeCell ref="G3070:H3070"/>
    <mergeCell ref="I3070:J3070"/>
    <mergeCell ref="B3093:C3093"/>
    <mergeCell ref="D3093:E3093"/>
    <mergeCell ref="G3093:H3093"/>
    <mergeCell ref="I3093:J3093"/>
    <mergeCell ref="G3094:J3094"/>
    <mergeCell ref="G3091:J3091"/>
    <mergeCell ref="A3092:C3092"/>
    <mergeCell ref="D3092:E3092"/>
    <mergeCell ref="G3092:H3092"/>
    <mergeCell ref="I3092:J3092"/>
    <mergeCell ref="B3089:C3089"/>
    <mergeCell ref="D3089:E3089"/>
    <mergeCell ref="G3089:H3089"/>
    <mergeCell ref="I3089:J3089"/>
    <mergeCell ref="B3090:C3090"/>
    <mergeCell ref="D3090:E3090"/>
    <mergeCell ref="G3090:H3090"/>
    <mergeCell ref="I3090:J3090"/>
    <mergeCell ref="G3087:J3087"/>
    <mergeCell ref="A3088:C3088"/>
    <mergeCell ref="D3088:E3088"/>
    <mergeCell ref="G3088:H3088"/>
    <mergeCell ref="I3088:J3088"/>
    <mergeCell ref="B3085:C3085"/>
    <mergeCell ref="D3085:E3085"/>
    <mergeCell ref="G3085:H3085"/>
    <mergeCell ref="I3085:J3085"/>
    <mergeCell ref="B3086:C3086"/>
    <mergeCell ref="D3086:E3086"/>
    <mergeCell ref="G3086:H3086"/>
    <mergeCell ref="I3086:J3086"/>
    <mergeCell ref="G3081:J3081"/>
    <mergeCell ref="G3082:K3082"/>
    <mergeCell ref="A3083:K3083"/>
    <mergeCell ref="A3084:C3084"/>
    <mergeCell ref="D3084:E3084"/>
    <mergeCell ref="G3084:H3084"/>
    <mergeCell ref="I3084:J3084"/>
    <mergeCell ref="B3105:C3105"/>
    <mergeCell ref="D3105:E3105"/>
    <mergeCell ref="G3105:H3105"/>
    <mergeCell ref="I3105:J3105"/>
    <mergeCell ref="G3106:J3106"/>
    <mergeCell ref="A3103:C3103"/>
    <mergeCell ref="D3103:E3103"/>
    <mergeCell ref="G3103:H3103"/>
    <mergeCell ref="I3103:J3103"/>
    <mergeCell ref="B3104:C3104"/>
    <mergeCell ref="D3104:E3104"/>
    <mergeCell ref="G3104:H3104"/>
    <mergeCell ref="I3104:J3104"/>
    <mergeCell ref="B3101:C3101"/>
    <mergeCell ref="D3101:E3101"/>
    <mergeCell ref="G3101:H3101"/>
    <mergeCell ref="I3101:J3101"/>
    <mergeCell ref="G3102:J3102"/>
    <mergeCell ref="B3099:C3099"/>
    <mergeCell ref="D3099:E3099"/>
    <mergeCell ref="G3099:H3099"/>
    <mergeCell ref="I3099:J3099"/>
    <mergeCell ref="B3100:C3100"/>
    <mergeCell ref="D3100:E3100"/>
    <mergeCell ref="G3100:H3100"/>
    <mergeCell ref="I3100:J3100"/>
    <mergeCell ref="G3095:J3095"/>
    <mergeCell ref="G3096:K3096"/>
    <mergeCell ref="A3097:K3097"/>
    <mergeCell ref="A3098:C3098"/>
    <mergeCell ref="D3098:E3098"/>
    <mergeCell ref="G3098:H3098"/>
    <mergeCell ref="I3098:J3098"/>
    <mergeCell ref="I3119:J3119"/>
    <mergeCell ref="K3119:K3120"/>
    <mergeCell ref="G3122:J3122"/>
    <mergeCell ref="G3123:J3123"/>
    <mergeCell ref="G3124:J3124"/>
    <mergeCell ref="A3119:B3120"/>
    <mergeCell ref="C3119:C3120"/>
    <mergeCell ref="D3119:D3120"/>
    <mergeCell ref="E3119:F3119"/>
    <mergeCell ref="G3119:H3119"/>
    <mergeCell ref="B3117:C3117"/>
    <mergeCell ref="E3117:F3117"/>
    <mergeCell ref="G3117:H3117"/>
    <mergeCell ref="I3117:J3117"/>
    <mergeCell ref="G3118:J3118"/>
    <mergeCell ref="G3115:J3115"/>
    <mergeCell ref="A3116:C3116"/>
    <mergeCell ref="E3116:F3116"/>
    <mergeCell ref="G3116:H3116"/>
    <mergeCell ref="I3116:J3116"/>
    <mergeCell ref="B3113:E3113"/>
    <mergeCell ref="G3113:H3113"/>
    <mergeCell ref="I3113:J3113"/>
    <mergeCell ref="B3114:E3114"/>
    <mergeCell ref="G3114:H3114"/>
    <mergeCell ref="I3114:J3114"/>
    <mergeCell ref="B3111:E3111"/>
    <mergeCell ref="G3111:H3111"/>
    <mergeCell ref="I3111:J3111"/>
    <mergeCell ref="B3112:E3112"/>
    <mergeCell ref="G3112:H3112"/>
    <mergeCell ref="I3112:J3112"/>
    <mergeCell ref="G3107:J3107"/>
    <mergeCell ref="G3108:K3108"/>
    <mergeCell ref="A3109:K3109"/>
    <mergeCell ref="A3110:E3110"/>
    <mergeCell ref="G3110:H3110"/>
    <mergeCell ref="I3110:J3110"/>
    <mergeCell ref="G3134:J3134"/>
    <mergeCell ref="G3135:K3135"/>
    <mergeCell ref="A3136:K3136"/>
    <mergeCell ref="A3137:C3138"/>
    <mergeCell ref="D3137:D3138"/>
    <mergeCell ref="E3137:F3137"/>
    <mergeCell ref="G3137:J3137"/>
    <mergeCell ref="K3137:K3138"/>
    <mergeCell ref="G3138:H3138"/>
    <mergeCell ref="I3138:J3138"/>
    <mergeCell ref="B3132:C3132"/>
    <mergeCell ref="D3132:E3132"/>
    <mergeCell ref="G3132:H3132"/>
    <mergeCell ref="I3132:J3132"/>
    <mergeCell ref="G3133:J3133"/>
    <mergeCell ref="A3130:C3130"/>
    <mergeCell ref="D3130:E3130"/>
    <mergeCell ref="G3130:H3130"/>
    <mergeCell ref="I3130:J3130"/>
    <mergeCell ref="B3131:C3131"/>
    <mergeCell ref="D3131:E3131"/>
    <mergeCell ref="G3131:H3131"/>
    <mergeCell ref="I3131:J3131"/>
    <mergeCell ref="B3128:C3128"/>
    <mergeCell ref="D3128:E3128"/>
    <mergeCell ref="G3128:H3128"/>
    <mergeCell ref="I3128:J3128"/>
    <mergeCell ref="G3129:J3129"/>
    <mergeCell ref="G3125:K3125"/>
    <mergeCell ref="A3126:K3126"/>
    <mergeCell ref="A3127:C3127"/>
    <mergeCell ref="D3127:E3127"/>
    <mergeCell ref="G3127:H3127"/>
    <mergeCell ref="I3127:J3127"/>
    <mergeCell ref="B3154:C3154"/>
    <mergeCell ref="D3154:E3154"/>
    <mergeCell ref="G3154:H3154"/>
    <mergeCell ref="I3154:J3154"/>
    <mergeCell ref="B3155:C3155"/>
    <mergeCell ref="D3155:E3155"/>
    <mergeCell ref="G3155:H3155"/>
    <mergeCell ref="I3155:J3155"/>
    <mergeCell ref="A3152:K3152"/>
    <mergeCell ref="A3153:C3153"/>
    <mergeCell ref="D3153:E3153"/>
    <mergeCell ref="G3153:H3153"/>
    <mergeCell ref="I3153:J3153"/>
    <mergeCell ref="G3147:J3147"/>
    <mergeCell ref="G3148:J3148"/>
    <mergeCell ref="G3149:J3149"/>
    <mergeCell ref="G3150:J3150"/>
    <mergeCell ref="G3151:K3151"/>
    <mergeCell ref="B3144:E3144"/>
    <mergeCell ref="G3144:H3144"/>
    <mergeCell ref="I3144:J3144"/>
    <mergeCell ref="G3145:J3145"/>
    <mergeCell ref="G3146:J3146"/>
    <mergeCell ref="B3142:E3142"/>
    <mergeCell ref="G3142:H3142"/>
    <mergeCell ref="I3142:J3142"/>
    <mergeCell ref="B3143:E3143"/>
    <mergeCell ref="G3143:H3143"/>
    <mergeCell ref="I3143:J3143"/>
    <mergeCell ref="B3139:C3139"/>
    <mergeCell ref="G3139:H3139"/>
    <mergeCell ref="I3139:J3139"/>
    <mergeCell ref="G3140:J3140"/>
    <mergeCell ref="A3141:E3141"/>
    <mergeCell ref="G3141:H3141"/>
    <mergeCell ref="I3141:J3141"/>
    <mergeCell ref="G3167:J3167"/>
    <mergeCell ref="A3168:C3168"/>
    <mergeCell ref="D3168:E3168"/>
    <mergeCell ref="G3168:H3168"/>
    <mergeCell ref="I3168:J3168"/>
    <mergeCell ref="B3165:C3165"/>
    <mergeCell ref="D3165:E3165"/>
    <mergeCell ref="G3165:H3165"/>
    <mergeCell ref="I3165:J3165"/>
    <mergeCell ref="B3166:C3166"/>
    <mergeCell ref="D3166:E3166"/>
    <mergeCell ref="G3166:H3166"/>
    <mergeCell ref="I3166:J3166"/>
    <mergeCell ref="G3160:J3160"/>
    <mergeCell ref="G3161:J3161"/>
    <mergeCell ref="G3162:K3162"/>
    <mergeCell ref="A3163:K3163"/>
    <mergeCell ref="A3164:C3164"/>
    <mergeCell ref="D3164:E3164"/>
    <mergeCell ref="G3164:H3164"/>
    <mergeCell ref="I3164:J3164"/>
    <mergeCell ref="B3158:C3158"/>
    <mergeCell ref="D3158:E3158"/>
    <mergeCell ref="G3158:H3158"/>
    <mergeCell ref="I3158:J3158"/>
    <mergeCell ref="B3159:C3159"/>
    <mergeCell ref="D3159:E3159"/>
    <mergeCell ref="G3159:H3159"/>
    <mergeCell ref="I3159:J3159"/>
    <mergeCell ref="G3156:J3156"/>
    <mergeCell ref="A3157:C3157"/>
    <mergeCell ref="D3157:E3157"/>
    <mergeCell ref="G3157:H3157"/>
    <mergeCell ref="I3157:J3157"/>
    <mergeCell ref="G3181:J3181"/>
    <mergeCell ref="G3182:K3182"/>
    <mergeCell ref="A3183:K3183"/>
    <mergeCell ref="A3184:C3184"/>
    <mergeCell ref="D3184:E3184"/>
    <mergeCell ref="G3184:H3184"/>
    <mergeCell ref="I3184:J3184"/>
    <mergeCell ref="B3179:C3179"/>
    <mergeCell ref="D3179:E3179"/>
    <mergeCell ref="G3179:H3179"/>
    <mergeCell ref="I3179:J3179"/>
    <mergeCell ref="G3180:J3180"/>
    <mergeCell ref="G3177:J3177"/>
    <mergeCell ref="A3178:C3178"/>
    <mergeCell ref="D3178:E3178"/>
    <mergeCell ref="G3178:H3178"/>
    <mergeCell ref="I3178:J3178"/>
    <mergeCell ref="B3175:C3175"/>
    <mergeCell ref="D3175:E3175"/>
    <mergeCell ref="G3175:H3175"/>
    <mergeCell ref="I3175:J3175"/>
    <mergeCell ref="B3176:C3176"/>
    <mergeCell ref="D3176:E3176"/>
    <mergeCell ref="G3176:H3176"/>
    <mergeCell ref="I3176:J3176"/>
    <mergeCell ref="G3171:J3171"/>
    <mergeCell ref="G3172:K3172"/>
    <mergeCell ref="A3173:K3173"/>
    <mergeCell ref="A3174:C3174"/>
    <mergeCell ref="D3174:E3174"/>
    <mergeCell ref="G3174:H3174"/>
    <mergeCell ref="I3174:J3174"/>
    <mergeCell ref="B3169:C3169"/>
    <mergeCell ref="D3169:E3169"/>
    <mergeCell ref="G3169:H3169"/>
    <mergeCell ref="I3169:J3169"/>
    <mergeCell ref="G3170:J3170"/>
    <mergeCell ref="G3193:J3193"/>
    <mergeCell ref="G3194:J3194"/>
    <mergeCell ref="G3195:K3195"/>
    <mergeCell ref="A3196:K3196"/>
    <mergeCell ref="A3197:C3197"/>
    <mergeCell ref="D3197:E3197"/>
    <mergeCell ref="G3197:H3197"/>
    <mergeCell ref="I3197:J3197"/>
    <mergeCell ref="B3191:C3191"/>
    <mergeCell ref="D3191:E3191"/>
    <mergeCell ref="G3191:H3191"/>
    <mergeCell ref="I3191:J3191"/>
    <mergeCell ref="B3192:C3192"/>
    <mergeCell ref="D3192:E3192"/>
    <mergeCell ref="G3192:H3192"/>
    <mergeCell ref="I3192:J3192"/>
    <mergeCell ref="G3189:J3189"/>
    <mergeCell ref="A3190:C3190"/>
    <mergeCell ref="D3190:E3190"/>
    <mergeCell ref="G3190:H3190"/>
    <mergeCell ref="I3190:J3190"/>
    <mergeCell ref="B3187:C3187"/>
    <mergeCell ref="D3187:E3187"/>
    <mergeCell ref="G3187:H3187"/>
    <mergeCell ref="I3187:J3187"/>
    <mergeCell ref="B3188:C3188"/>
    <mergeCell ref="D3188:E3188"/>
    <mergeCell ref="G3188:H3188"/>
    <mergeCell ref="I3188:J3188"/>
    <mergeCell ref="B3185:C3185"/>
    <mergeCell ref="D3185:E3185"/>
    <mergeCell ref="G3185:H3185"/>
    <mergeCell ref="I3185:J3185"/>
    <mergeCell ref="B3186:C3186"/>
    <mergeCell ref="D3186:E3186"/>
    <mergeCell ref="G3186:H3186"/>
    <mergeCell ref="I3186:J3186"/>
    <mergeCell ref="G3209:J3209"/>
    <mergeCell ref="G3210:J3210"/>
    <mergeCell ref="G3211:K3211"/>
    <mergeCell ref="A3212:K3212"/>
    <mergeCell ref="A3213:C3213"/>
    <mergeCell ref="D3213:E3213"/>
    <mergeCell ref="G3213:H3213"/>
    <mergeCell ref="I3213:J3213"/>
    <mergeCell ref="B3207:C3207"/>
    <mergeCell ref="D3207:E3207"/>
    <mergeCell ref="G3207:H3207"/>
    <mergeCell ref="I3207:J3207"/>
    <mergeCell ref="B3208:C3208"/>
    <mergeCell ref="D3208:E3208"/>
    <mergeCell ref="G3208:H3208"/>
    <mergeCell ref="I3208:J3208"/>
    <mergeCell ref="G3202:J3202"/>
    <mergeCell ref="G3203:J3203"/>
    <mergeCell ref="G3204:K3204"/>
    <mergeCell ref="A3205:K3205"/>
    <mergeCell ref="A3206:C3206"/>
    <mergeCell ref="D3206:E3206"/>
    <mergeCell ref="G3206:H3206"/>
    <mergeCell ref="I3206:J3206"/>
    <mergeCell ref="B3200:C3200"/>
    <mergeCell ref="D3200:E3200"/>
    <mergeCell ref="G3200:H3200"/>
    <mergeCell ref="I3200:J3200"/>
    <mergeCell ref="B3201:C3201"/>
    <mergeCell ref="D3201:E3201"/>
    <mergeCell ref="G3201:H3201"/>
    <mergeCell ref="I3201:J3201"/>
    <mergeCell ref="B3198:C3198"/>
    <mergeCell ref="D3198:E3198"/>
    <mergeCell ref="G3198:H3198"/>
    <mergeCell ref="I3198:J3198"/>
    <mergeCell ref="B3199:C3199"/>
    <mergeCell ref="D3199:E3199"/>
    <mergeCell ref="G3199:H3199"/>
    <mergeCell ref="I3199:J3199"/>
    <mergeCell ref="B3227:C3227"/>
    <mergeCell ref="D3227:E3227"/>
    <mergeCell ref="G3227:H3227"/>
    <mergeCell ref="I3227:J3227"/>
    <mergeCell ref="B3228:C3228"/>
    <mergeCell ref="D3228:E3228"/>
    <mergeCell ref="G3228:H3228"/>
    <mergeCell ref="I3228:J3228"/>
    <mergeCell ref="G3223:J3223"/>
    <mergeCell ref="G3224:K3224"/>
    <mergeCell ref="A3225:K3225"/>
    <mergeCell ref="A3226:C3226"/>
    <mergeCell ref="D3226:E3226"/>
    <mergeCell ref="G3226:H3226"/>
    <mergeCell ref="I3226:J3226"/>
    <mergeCell ref="B3221:C3221"/>
    <mergeCell ref="D3221:E3221"/>
    <mergeCell ref="G3221:H3221"/>
    <mergeCell ref="I3221:J3221"/>
    <mergeCell ref="G3222:J3222"/>
    <mergeCell ref="G3216:J3216"/>
    <mergeCell ref="G3217:J3217"/>
    <mergeCell ref="G3218:K3218"/>
    <mergeCell ref="A3219:K3219"/>
    <mergeCell ref="A3220:C3220"/>
    <mergeCell ref="D3220:E3220"/>
    <mergeCell ref="G3220:H3220"/>
    <mergeCell ref="I3220:J3220"/>
    <mergeCell ref="B3214:C3214"/>
    <mergeCell ref="D3214:E3214"/>
    <mergeCell ref="G3214:H3214"/>
    <mergeCell ref="I3214:J3214"/>
    <mergeCell ref="B3215:C3215"/>
    <mergeCell ref="D3215:E3215"/>
    <mergeCell ref="G3215:H3215"/>
    <mergeCell ref="I3215:J3215"/>
    <mergeCell ref="A3247:E3247"/>
    <mergeCell ref="G3247:H3247"/>
    <mergeCell ref="I3247:J3247"/>
    <mergeCell ref="B3248:E3248"/>
    <mergeCell ref="G3248:H3248"/>
    <mergeCell ref="I3248:J3248"/>
    <mergeCell ref="G3242:J3242"/>
    <mergeCell ref="G3243:J3243"/>
    <mergeCell ref="G3244:J3244"/>
    <mergeCell ref="G3245:J3245"/>
    <mergeCell ref="G3246:J3246"/>
    <mergeCell ref="G3239:J3239"/>
    <mergeCell ref="A3240:E3240"/>
    <mergeCell ref="G3240:H3240"/>
    <mergeCell ref="I3240:J3240"/>
    <mergeCell ref="B3241:E3241"/>
    <mergeCell ref="G3241:H3241"/>
    <mergeCell ref="I3241:J3241"/>
    <mergeCell ref="B3237:C3237"/>
    <mergeCell ref="G3237:H3237"/>
    <mergeCell ref="I3237:J3237"/>
    <mergeCell ref="B3238:C3238"/>
    <mergeCell ref="G3238:H3238"/>
    <mergeCell ref="I3238:J3238"/>
    <mergeCell ref="B3235:C3235"/>
    <mergeCell ref="G3235:H3235"/>
    <mergeCell ref="I3235:J3235"/>
    <mergeCell ref="B3236:C3236"/>
    <mergeCell ref="G3236:H3236"/>
    <mergeCell ref="I3236:J3236"/>
    <mergeCell ref="G3229:J3229"/>
    <mergeCell ref="G3230:J3230"/>
    <mergeCell ref="G3231:K3231"/>
    <mergeCell ref="A3232:K3232"/>
    <mergeCell ref="A3233:C3234"/>
    <mergeCell ref="D3233:D3234"/>
    <mergeCell ref="E3233:F3233"/>
    <mergeCell ref="G3233:J3233"/>
    <mergeCell ref="K3233:K3234"/>
    <mergeCell ref="G3234:H3234"/>
    <mergeCell ref="I3234:J3234"/>
    <mergeCell ref="B3262:C3262"/>
    <mergeCell ref="D3262:E3262"/>
    <mergeCell ref="G3262:H3262"/>
    <mergeCell ref="I3262:J3262"/>
    <mergeCell ref="B3263:C3263"/>
    <mergeCell ref="D3263:E3263"/>
    <mergeCell ref="G3263:H3263"/>
    <mergeCell ref="I3263:J3263"/>
    <mergeCell ref="G3259:K3259"/>
    <mergeCell ref="A3260:K3260"/>
    <mergeCell ref="A3261:C3261"/>
    <mergeCell ref="D3261:E3261"/>
    <mergeCell ref="G3261:H3261"/>
    <mergeCell ref="I3261:J3261"/>
    <mergeCell ref="I3253:J3253"/>
    <mergeCell ref="K3253:K3254"/>
    <mergeCell ref="G3256:J3256"/>
    <mergeCell ref="G3257:J3257"/>
    <mergeCell ref="G3258:J3258"/>
    <mergeCell ref="A3253:B3254"/>
    <mergeCell ref="C3253:C3254"/>
    <mergeCell ref="D3253:D3254"/>
    <mergeCell ref="E3253:F3253"/>
    <mergeCell ref="G3253:H3253"/>
    <mergeCell ref="B3251:C3251"/>
    <mergeCell ref="E3251:F3251"/>
    <mergeCell ref="G3251:H3251"/>
    <mergeCell ref="I3251:J3251"/>
    <mergeCell ref="G3252:J3252"/>
    <mergeCell ref="G3249:J3249"/>
    <mergeCell ref="A3250:C3250"/>
    <mergeCell ref="E3250:F3250"/>
    <mergeCell ref="G3250:H3250"/>
    <mergeCell ref="I3250:J3250"/>
    <mergeCell ref="G3272:J3272"/>
    <mergeCell ref="G3273:K3273"/>
    <mergeCell ref="A3274:K3274"/>
    <mergeCell ref="A3275:C3275"/>
    <mergeCell ref="D3275:E3275"/>
    <mergeCell ref="G3275:H3275"/>
    <mergeCell ref="I3275:J3275"/>
    <mergeCell ref="B3270:C3270"/>
    <mergeCell ref="D3270:E3270"/>
    <mergeCell ref="G3270:H3270"/>
    <mergeCell ref="I3270:J3270"/>
    <mergeCell ref="G3271:J3271"/>
    <mergeCell ref="G3268:J3268"/>
    <mergeCell ref="A3269:C3269"/>
    <mergeCell ref="D3269:E3269"/>
    <mergeCell ref="G3269:H3269"/>
    <mergeCell ref="I3269:J3269"/>
    <mergeCell ref="B3266:C3266"/>
    <mergeCell ref="D3266:E3266"/>
    <mergeCell ref="G3266:H3266"/>
    <mergeCell ref="I3266:J3266"/>
    <mergeCell ref="B3267:C3267"/>
    <mergeCell ref="D3267:E3267"/>
    <mergeCell ref="G3267:H3267"/>
    <mergeCell ref="I3267:J3267"/>
    <mergeCell ref="B3264:C3264"/>
    <mergeCell ref="D3264:E3264"/>
    <mergeCell ref="G3264:H3264"/>
    <mergeCell ref="I3264:J3264"/>
    <mergeCell ref="B3265:C3265"/>
    <mergeCell ref="D3265:E3265"/>
    <mergeCell ref="G3265:H3265"/>
    <mergeCell ref="I3265:J3265"/>
    <mergeCell ref="G3286:J3286"/>
    <mergeCell ref="G3287:K3287"/>
    <mergeCell ref="A3288:K3288"/>
    <mergeCell ref="A3289:C3289"/>
    <mergeCell ref="D3289:E3289"/>
    <mergeCell ref="G3289:H3289"/>
    <mergeCell ref="I3289:J3289"/>
    <mergeCell ref="B3284:C3284"/>
    <mergeCell ref="D3284:E3284"/>
    <mergeCell ref="G3284:H3284"/>
    <mergeCell ref="I3284:J3284"/>
    <mergeCell ref="G3285:J3285"/>
    <mergeCell ref="G3282:J3282"/>
    <mergeCell ref="A3283:C3283"/>
    <mergeCell ref="D3283:E3283"/>
    <mergeCell ref="G3283:H3283"/>
    <mergeCell ref="I3283:J3283"/>
    <mergeCell ref="B3280:C3280"/>
    <mergeCell ref="D3280:E3280"/>
    <mergeCell ref="G3280:H3280"/>
    <mergeCell ref="I3280:J3280"/>
    <mergeCell ref="B3281:C3281"/>
    <mergeCell ref="D3281:E3281"/>
    <mergeCell ref="G3281:H3281"/>
    <mergeCell ref="I3281:J3281"/>
    <mergeCell ref="G3278:J3278"/>
    <mergeCell ref="A3279:C3279"/>
    <mergeCell ref="D3279:E3279"/>
    <mergeCell ref="G3279:H3279"/>
    <mergeCell ref="I3279:J3279"/>
    <mergeCell ref="B3276:C3276"/>
    <mergeCell ref="D3276:E3276"/>
    <mergeCell ref="G3276:H3276"/>
    <mergeCell ref="I3276:J3276"/>
    <mergeCell ref="B3277:C3277"/>
    <mergeCell ref="D3277:E3277"/>
    <mergeCell ref="G3277:H3277"/>
    <mergeCell ref="I3277:J3277"/>
    <mergeCell ref="B3300:C3300"/>
    <mergeCell ref="D3300:E3300"/>
    <mergeCell ref="G3300:H3300"/>
    <mergeCell ref="I3300:J3300"/>
    <mergeCell ref="B3301:C3301"/>
    <mergeCell ref="D3301:E3301"/>
    <mergeCell ref="G3301:H3301"/>
    <mergeCell ref="I3301:J3301"/>
    <mergeCell ref="G3296:J3296"/>
    <mergeCell ref="G3297:K3297"/>
    <mergeCell ref="A3298:K3298"/>
    <mergeCell ref="A3299:C3299"/>
    <mergeCell ref="D3299:E3299"/>
    <mergeCell ref="G3299:H3299"/>
    <mergeCell ref="I3299:J3299"/>
    <mergeCell ref="B3294:C3294"/>
    <mergeCell ref="D3294:E3294"/>
    <mergeCell ref="G3294:H3294"/>
    <mergeCell ref="I3294:J3294"/>
    <mergeCell ref="G3295:J3295"/>
    <mergeCell ref="A3292:C3292"/>
    <mergeCell ref="D3292:E3292"/>
    <mergeCell ref="G3292:H3292"/>
    <mergeCell ref="I3292:J3292"/>
    <mergeCell ref="B3293:C3293"/>
    <mergeCell ref="D3293:E3293"/>
    <mergeCell ref="G3293:H3293"/>
    <mergeCell ref="I3293:J3293"/>
    <mergeCell ref="B3290:C3290"/>
    <mergeCell ref="D3290:E3290"/>
    <mergeCell ref="G3290:H3290"/>
    <mergeCell ref="I3290:J3290"/>
    <mergeCell ref="G3291:J3291"/>
    <mergeCell ref="B3312:C3312"/>
    <mergeCell ref="D3312:E3312"/>
    <mergeCell ref="G3312:H3312"/>
    <mergeCell ref="I3312:J3312"/>
    <mergeCell ref="G3313:J3313"/>
    <mergeCell ref="A3310:C3310"/>
    <mergeCell ref="D3310:E3310"/>
    <mergeCell ref="G3310:H3310"/>
    <mergeCell ref="I3310:J3310"/>
    <mergeCell ref="B3311:C3311"/>
    <mergeCell ref="D3311:E3311"/>
    <mergeCell ref="G3311:H3311"/>
    <mergeCell ref="I3311:J3311"/>
    <mergeCell ref="B3308:C3308"/>
    <mergeCell ref="D3308:E3308"/>
    <mergeCell ref="G3308:H3308"/>
    <mergeCell ref="I3308:J3308"/>
    <mergeCell ref="G3309:J3309"/>
    <mergeCell ref="B3306:C3306"/>
    <mergeCell ref="D3306:E3306"/>
    <mergeCell ref="G3306:H3306"/>
    <mergeCell ref="I3306:J3306"/>
    <mergeCell ref="B3307:C3307"/>
    <mergeCell ref="D3307:E3307"/>
    <mergeCell ref="G3307:H3307"/>
    <mergeCell ref="I3307:J3307"/>
    <mergeCell ref="G3304:J3304"/>
    <mergeCell ref="A3305:C3305"/>
    <mergeCell ref="D3305:E3305"/>
    <mergeCell ref="G3305:H3305"/>
    <mergeCell ref="I3305:J3305"/>
    <mergeCell ref="B3302:C3302"/>
    <mergeCell ref="D3302:E3302"/>
    <mergeCell ref="G3302:H3302"/>
    <mergeCell ref="I3302:J3302"/>
    <mergeCell ref="B3303:C3303"/>
    <mergeCell ref="D3303:E3303"/>
    <mergeCell ref="G3303:H3303"/>
    <mergeCell ref="I3303:J3303"/>
    <mergeCell ref="B3324:C3324"/>
    <mergeCell ref="D3324:E3324"/>
    <mergeCell ref="G3324:H3324"/>
    <mergeCell ref="I3324:J3324"/>
    <mergeCell ref="B3325:C3325"/>
    <mergeCell ref="D3325:E3325"/>
    <mergeCell ref="G3325:H3325"/>
    <mergeCell ref="I3325:J3325"/>
    <mergeCell ref="B3322:C3322"/>
    <mergeCell ref="D3322:E3322"/>
    <mergeCell ref="G3322:H3322"/>
    <mergeCell ref="I3322:J3322"/>
    <mergeCell ref="B3323:C3323"/>
    <mergeCell ref="D3323:E3323"/>
    <mergeCell ref="G3323:H3323"/>
    <mergeCell ref="I3323:J3323"/>
    <mergeCell ref="G3318:J3318"/>
    <mergeCell ref="G3319:K3319"/>
    <mergeCell ref="A3320:K3320"/>
    <mergeCell ref="A3321:C3321"/>
    <mergeCell ref="D3321:E3321"/>
    <mergeCell ref="G3321:H3321"/>
    <mergeCell ref="I3321:J3321"/>
    <mergeCell ref="B3316:C3316"/>
    <mergeCell ref="D3316:E3316"/>
    <mergeCell ref="G3316:H3316"/>
    <mergeCell ref="I3316:J3316"/>
    <mergeCell ref="G3317:J3317"/>
    <mergeCell ref="A3314:C3314"/>
    <mergeCell ref="D3314:E3314"/>
    <mergeCell ref="G3314:H3314"/>
    <mergeCell ref="I3314:J3314"/>
    <mergeCell ref="B3315:C3315"/>
    <mergeCell ref="D3315:E3315"/>
    <mergeCell ref="G3315:H3315"/>
    <mergeCell ref="I3315:J3315"/>
    <mergeCell ref="B3336:C3336"/>
    <mergeCell ref="D3336:E3336"/>
    <mergeCell ref="G3336:H3336"/>
    <mergeCell ref="I3336:J3336"/>
    <mergeCell ref="G3337:J3337"/>
    <mergeCell ref="A3334:C3334"/>
    <mergeCell ref="D3334:E3334"/>
    <mergeCell ref="G3334:H3334"/>
    <mergeCell ref="I3334:J3334"/>
    <mergeCell ref="B3335:C3335"/>
    <mergeCell ref="D3335:E3335"/>
    <mergeCell ref="G3335:H3335"/>
    <mergeCell ref="I3335:J3335"/>
    <mergeCell ref="B3332:C3332"/>
    <mergeCell ref="D3332:E3332"/>
    <mergeCell ref="G3332:H3332"/>
    <mergeCell ref="I3332:J3332"/>
    <mergeCell ref="G3333:J3333"/>
    <mergeCell ref="B3330:C3330"/>
    <mergeCell ref="D3330:E3330"/>
    <mergeCell ref="G3330:H3330"/>
    <mergeCell ref="I3330:J3330"/>
    <mergeCell ref="B3331:C3331"/>
    <mergeCell ref="D3331:E3331"/>
    <mergeCell ref="G3331:H3331"/>
    <mergeCell ref="I3331:J3331"/>
    <mergeCell ref="G3328:J3328"/>
    <mergeCell ref="A3329:C3329"/>
    <mergeCell ref="D3329:E3329"/>
    <mergeCell ref="G3329:H3329"/>
    <mergeCell ref="I3329:J3329"/>
    <mergeCell ref="B3326:C3326"/>
    <mergeCell ref="D3326:E3326"/>
    <mergeCell ref="G3326:H3326"/>
    <mergeCell ref="I3326:J3326"/>
    <mergeCell ref="B3327:C3327"/>
    <mergeCell ref="D3327:E3327"/>
    <mergeCell ref="G3327:H3327"/>
    <mergeCell ref="I3327:J3327"/>
    <mergeCell ref="B3350:C3350"/>
    <mergeCell ref="D3350:E3350"/>
    <mergeCell ref="G3350:H3350"/>
    <mergeCell ref="I3350:J3350"/>
    <mergeCell ref="G3351:J3351"/>
    <mergeCell ref="G3348:J3348"/>
    <mergeCell ref="A3349:C3349"/>
    <mergeCell ref="D3349:E3349"/>
    <mergeCell ref="G3349:H3349"/>
    <mergeCell ref="I3349:J3349"/>
    <mergeCell ref="B3346:C3346"/>
    <mergeCell ref="D3346:E3346"/>
    <mergeCell ref="G3346:H3346"/>
    <mergeCell ref="I3346:J3346"/>
    <mergeCell ref="B3347:C3347"/>
    <mergeCell ref="D3347:E3347"/>
    <mergeCell ref="G3347:H3347"/>
    <mergeCell ref="I3347:J3347"/>
    <mergeCell ref="G3344:J3344"/>
    <mergeCell ref="A3345:C3345"/>
    <mergeCell ref="D3345:E3345"/>
    <mergeCell ref="G3345:H3345"/>
    <mergeCell ref="I3345:J3345"/>
    <mergeCell ref="B3342:C3342"/>
    <mergeCell ref="D3342:E3342"/>
    <mergeCell ref="G3342:H3342"/>
    <mergeCell ref="I3342:J3342"/>
    <mergeCell ref="B3343:C3343"/>
    <mergeCell ref="D3343:E3343"/>
    <mergeCell ref="G3343:H3343"/>
    <mergeCell ref="I3343:J3343"/>
    <mergeCell ref="G3338:J3338"/>
    <mergeCell ref="G3339:K3339"/>
    <mergeCell ref="A3340:K3340"/>
    <mergeCell ref="A3341:C3341"/>
    <mergeCell ref="D3341:E3341"/>
    <mergeCell ref="G3341:H3341"/>
    <mergeCell ref="I3341:J3341"/>
    <mergeCell ref="B3362:C3362"/>
    <mergeCell ref="D3362:E3362"/>
    <mergeCell ref="G3362:H3362"/>
    <mergeCell ref="I3362:J3362"/>
    <mergeCell ref="G3363:J3363"/>
    <mergeCell ref="A3360:C3360"/>
    <mergeCell ref="D3360:E3360"/>
    <mergeCell ref="G3360:H3360"/>
    <mergeCell ref="I3360:J3360"/>
    <mergeCell ref="B3361:C3361"/>
    <mergeCell ref="D3361:E3361"/>
    <mergeCell ref="G3361:H3361"/>
    <mergeCell ref="I3361:J3361"/>
    <mergeCell ref="B3358:C3358"/>
    <mergeCell ref="D3358:E3358"/>
    <mergeCell ref="G3358:H3358"/>
    <mergeCell ref="I3358:J3358"/>
    <mergeCell ref="G3359:J3359"/>
    <mergeCell ref="B3356:C3356"/>
    <mergeCell ref="D3356:E3356"/>
    <mergeCell ref="G3356:H3356"/>
    <mergeCell ref="I3356:J3356"/>
    <mergeCell ref="B3357:C3357"/>
    <mergeCell ref="D3357:E3357"/>
    <mergeCell ref="G3357:H3357"/>
    <mergeCell ref="I3357:J3357"/>
    <mergeCell ref="G3352:J3352"/>
    <mergeCell ref="G3353:K3353"/>
    <mergeCell ref="A3354:K3354"/>
    <mergeCell ref="A3355:C3355"/>
    <mergeCell ref="D3355:E3355"/>
    <mergeCell ref="G3355:H3355"/>
    <mergeCell ref="I3355:J3355"/>
    <mergeCell ref="I3376:J3376"/>
    <mergeCell ref="K3376:K3377"/>
    <mergeCell ref="G3379:J3379"/>
    <mergeCell ref="G3380:J3380"/>
    <mergeCell ref="G3381:J3381"/>
    <mergeCell ref="A3376:B3377"/>
    <mergeCell ref="C3376:C3377"/>
    <mergeCell ref="D3376:D3377"/>
    <mergeCell ref="E3376:F3376"/>
    <mergeCell ref="G3376:H3376"/>
    <mergeCell ref="B3374:C3374"/>
    <mergeCell ref="E3374:F3374"/>
    <mergeCell ref="G3374:H3374"/>
    <mergeCell ref="I3374:J3374"/>
    <mergeCell ref="G3375:J3375"/>
    <mergeCell ref="G3372:J3372"/>
    <mergeCell ref="A3373:C3373"/>
    <mergeCell ref="E3373:F3373"/>
    <mergeCell ref="G3373:H3373"/>
    <mergeCell ref="I3373:J3373"/>
    <mergeCell ref="B3370:E3370"/>
    <mergeCell ref="G3370:H3370"/>
    <mergeCell ref="I3370:J3370"/>
    <mergeCell ref="B3371:E3371"/>
    <mergeCell ref="G3371:H3371"/>
    <mergeCell ref="I3371:J3371"/>
    <mergeCell ref="B3368:E3368"/>
    <mergeCell ref="G3368:H3368"/>
    <mergeCell ref="I3368:J3368"/>
    <mergeCell ref="B3369:E3369"/>
    <mergeCell ref="G3369:H3369"/>
    <mergeCell ref="I3369:J3369"/>
    <mergeCell ref="G3364:J3364"/>
    <mergeCell ref="G3365:K3365"/>
    <mergeCell ref="A3366:K3366"/>
    <mergeCell ref="A3367:E3367"/>
    <mergeCell ref="G3367:H3367"/>
    <mergeCell ref="I3367:J3367"/>
    <mergeCell ref="G3391:J3391"/>
    <mergeCell ref="G3392:K3392"/>
    <mergeCell ref="A3393:K3393"/>
    <mergeCell ref="A3394:C3395"/>
    <mergeCell ref="D3394:D3395"/>
    <mergeCell ref="E3394:F3394"/>
    <mergeCell ref="G3394:J3394"/>
    <mergeCell ref="K3394:K3395"/>
    <mergeCell ref="G3395:H3395"/>
    <mergeCell ref="I3395:J3395"/>
    <mergeCell ref="B3389:C3389"/>
    <mergeCell ref="D3389:E3389"/>
    <mergeCell ref="G3389:H3389"/>
    <mergeCell ref="I3389:J3389"/>
    <mergeCell ref="G3390:J3390"/>
    <mergeCell ref="A3387:C3387"/>
    <mergeCell ref="D3387:E3387"/>
    <mergeCell ref="G3387:H3387"/>
    <mergeCell ref="I3387:J3387"/>
    <mergeCell ref="B3388:C3388"/>
    <mergeCell ref="D3388:E3388"/>
    <mergeCell ref="G3388:H3388"/>
    <mergeCell ref="I3388:J3388"/>
    <mergeCell ref="B3385:C3385"/>
    <mergeCell ref="D3385:E3385"/>
    <mergeCell ref="G3385:H3385"/>
    <mergeCell ref="I3385:J3385"/>
    <mergeCell ref="G3386:J3386"/>
    <mergeCell ref="G3382:K3382"/>
    <mergeCell ref="A3383:K3383"/>
    <mergeCell ref="A3384:C3384"/>
    <mergeCell ref="D3384:E3384"/>
    <mergeCell ref="G3384:H3384"/>
    <mergeCell ref="I3384:J3384"/>
    <mergeCell ref="B3411:C3411"/>
    <mergeCell ref="D3411:E3411"/>
    <mergeCell ref="G3411:H3411"/>
    <mergeCell ref="I3411:J3411"/>
    <mergeCell ref="B3412:C3412"/>
    <mergeCell ref="D3412:E3412"/>
    <mergeCell ref="G3412:H3412"/>
    <mergeCell ref="I3412:J3412"/>
    <mergeCell ref="A3409:K3409"/>
    <mergeCell ref="A3410:C3410"/>
    <mergeCell ref="D3410:E3410"/>
    <mergeCell ref="G3410:H3410"/>
    <mergeCell ref="I3410:J3410"/>
    <mergeCell ref="G3404:J3404"/>
    <mergeCell ref="G3405:J3405"/>
    <mergeCell ref="G3406:J3406"/>
    <mergeCell ref="G3407:J3407"/>
    <mergeCell ref="G3408:K3408"/>
    <mergeCell ref="B3401:E3401"/>
    <mergeCell ref="G3401:H3401"/>
    <mergeCell ref="I3401:J3401"/>
    <mergeCell ref="G3402:J3402"/>
    <mergeCell ref="G3403:J3403"/>
    <mergeCell ref="B3399:E3399"/>
    <mergeCell ref="G3399:H3399"/>
    <mergeCell ref="I3399:J3399"/>
    <mergeCell ref="B3400:E3400"/>
    <mergeCell ref="G3400:H3400"/>
    <mergeCell ref="I3400:J3400"/>
    <mergeCell ref="B3396:C3396"/>
    <mergeCell ref="G3396:H3396"/>
    <mergeCell ref="I3396:J3396"/>
    <mergeCell ref="G3397:J3397"/>
    <mergeCell ref="A3398:E3398"/>
    <mergeCell ref="G3398:H3398"/>
    <mergeCell ref="I3398:J3398"/>
    <mergeCell ref="G3424:J3424"/>
    <mergeCell ref="A3425:C3425"/>
    <mergeCell ref="D3425:E3425"/>
    <mergeCell ref="G3425:H3425"/>
    <mergeCell ref="I3425:J3425"/>
    <mergeCell ref="B3422:C3422"/>
    <mergeCell ref="D3422:E3422"/>
    <mergeCell ref="G3422:H3422"/>
    <mergeCell ref="I3422:J3422"/>
    <mergeCell ref="B3423:C3423"/>
    <mergeCell ref="D3423:E3423"/>
    <mergeCell ref="G3423:H3423"/>
    <mergeCell ref="I3423:J3423"/>
    <mergeCell ref="G3417:J3417"/>
    <mergeCell ref="G3418:J3418"/>
    <mergeCell ref="G3419:K3419"/>
    <mergeCell ref="A3420:K3420"/>
    <mergeCell ref="A3421:C3421"/>
    <mergeCell ref="D3421:E3421"/>
    <mergeCell ref="G3421:H3421"/>
    <mergeCell ref="I3421:J3421"/>
    <mergeCell ref="B3415:C3415"/>
    <mergeCell ref="D3415:E3415"/>
    <mergeCell ref="G3415:H3415"/>
    <mergeCell ref="I3415:J3415"/>
    <mergeCell ref="B3416:C3416"/>
    <mergeCell ref="D3416:E3416"/>
    <mergeCell ref="G3416:H3416"/>
    <mergeCell ref="I3416:J3416"/>
    <mergeCell ref="G3413:J3413"/>
    <mergeCell ref="A3414:C3414"/>
    <mergeCell ref="D3414:E3414"/>
    <mergeCell ref="G3414:H3414"/>
    <mergeCell ref="I3414:J3414"/>
    <mergeCell ref="G3438:J3438"/>
    <mergeCell ref="G3439:K3439"/>
    <mergeCell ref="A3440:K3440"/>
    <mergeCell ref="A3441:C3441"/>
    <mergeCell ref="D3441:E3441"/>
    <mergeCell ref="G3441:H3441"/>
    <mergeCell ref="I3441:J3441"/>
    <mergeCell ref="B3436:C3436"/>
    <mergeCell ref="D3436:E3436"/>
    <mergeCell ref="G3436:H3436"/>
    <mergeCell ref="I3436:J3436"/>
    <mergeCell ref="G3437:J3437"/>
    <mergeCell ref="G3434:J3434"/>
    <mergeCell ref="A3435:C3435"/>
    <mergeCell ref="D3435:E3435"/>
    <mergeCell ref="G3435:H3435"/>
    <mergeCell ref="I3435:J3435"/>
    <mergeCell ref="B3432:C3432"/>
    <mergeCell ref="D3432:E3432"/>
    <mergeCell ref="G3432:H3432"/>
    <mergeCell ref="I3432:J3432"/>
    <mergeCell ref="B3433:C3433"/>
    <mergeCell ref="D3433:E3433"/>
    <mergeCell ref="G3433:H3433"/>
    <mergeCell ref="I3433:J3433"/>
    <mergeCell ref="G3428:J3428"/>
    <mergeCell ref="G3429:K3429"/>
    <mergeCell ref="A3430:K3430"/>
    <mergeCell ref="A3431:C3431"/>
    <mergeCell ref="D3431:E3431"/>
    <mergeCell ref="G3431:H3431"/>
    <mergeCell ref="I3431:J3431"/>
    <mergeCell ref="B3426:C3426"/>
    <mergeCell ref="D3426:E3426"/>
    <mergeCell ref="G3426:H3426"/>
    <mergeCell ref="I3426:J3426"/>
    <mergeCell ref="G3427:J3427"/>
    <mergeCell ref="G3450:J3450"/>
    <mergeCell ref="G3451:J3451"/>
    <mergeCell ref="G3452:K3452"/>
    <mergeCell ref="A3453:K3453"/>
    <mergeCell ref="A3454:C3454"/>
    <mergeCell ref="D3454:E3454"/>
    <mergeCell ref="G3454:H3454"/>
    <mergeCell ref="I3454:J3454"/>
    <mergeCell ref="B3448:C3448"/>
    <mergeCell ref="D3448:E3448"/>
    <mergeCell ref="G3448:H3448"/>
    <mergeCell ref="I3448:J3448"/>
    <mergeCell ref="B3449:C3449"/>
    <mergeCell ref="D3449:E3449"/>
    <mergeCell ref="G3449:H3449"/>
    <mergeCell ref="I3449:J3449"/>
    <mergeCell ref="G3446:J3446"/>
    <mergeCell ref="A3447:C3447"/>
    <mergeCell ref="D3447:E3447"/>
    <mergeCell ref="G3447:H3447"/>
    <mergeCell ref="I3447:J3447"/>
    <mergeCell ref="B3444:C3444"/>
    <mergeCell ref="D3444:E3444"/>
    <mergeCell ref="G3444:H3444"/>
    <mergeCell ref="I3444:J3444"/>
    <mergeCell ref="B3445:C3445"/>
    <mergeCell ref="D3445:E3445"/>
    <mergeCell ref="G3445:H3445"/>
    <mergeCell ref="I3445:J3445"/>
    <mergeCell ref="B3442:C3442"/>
    <mergeCell ref="D3442:E3442"/>
    <mergeCell ref="G3442:H3442"/>
    <mergeCell ref="I3442:J3442"/>
    <mergeCell ref="B3443:C3443"/>
    <mergeCell ref="D3443:E3443"/>
    <mergeCell ref="G3443:H3443"/>
    <mergeCell ref="I3443:J3443"/>
    <mergeCell ref="G3466:J3466"/>
    <mergeCell ref="G3467:J3467"/>
    <mergeCell ref="G3468:K3468"/>
    <mergeCell ref="A3469:K3469"/>
    <mergeCell ref="A3470:C3470"/>
    <mergeCell ref="D3470:E3470"/>
    <mergeCell ref="G3470:H3470"/>
    <mergeCell ref="I3470:J3470"/>
    <mergeCell ref="B3464:C3464"/>
    <mergeCell ref="D3464:E3464"/>
    <mergeCell ref="G3464:H3464"/>
    <mergeCell ref="I3464:J3464"/>
    <mergeCell ref="B3465:C3465"/>
    <mergeCell ref="D3465:E3465"/>
    <mergeCell ref="G3465:H3465"/>
    <mergeCell ref="I3465:J3465"/>
    <mergeCell ref="G3459:J3459"/>
    <mergeCell ref="G3460:J3460"/>
    <mergeCell ref="G3461:K3461"/>
    <mergeCell ref="A3462:K3462"/>
    <mergeCell ref="A3463:C3463"/>
    <mergeCell ref="D3463:E3463"/>
    <mergeCell ref="G3463:H3463"/>
    <mergeCell ref="I3463:J3463"/>
    <mergeCell ref="B3457:C3457"/>
    <mergeCell ref="D3457:E3457"/>
    <mergeCell ref="G3457:H3457"/>
    <mergeCell ref="I3457:J3457"/>
    <mergeCell ref="B3458:C3458"/>
    <mergeCell ref="D3458:E3458"/>
    <mergeCell ref="G3458:H3458"/>
    <mergeCell ref="I3458:J3458"/>
    <mergeCell ref="B3455:C3455"/>
    <mergeCell ref="D3455:E3455"/>
    <mergeCell ref="G3455:H3455"/>
    <mergeCell ref="I3455:J3455"/>
    <mergeCell ref="B3456:C3456"/>
    <mergeCell ref="D3456:E3456"/>
    <mergeCell ref="G3456:H3456"/>
    <mergeCell ref="I3456:J3456"/>
    <mergeCell ref="B3484:C3484"/>
    <mergeCell ref="D3484:E3484"/>
    <mergeCell ref="G3484:H3484"/>
    <mergeCell ref="I3484:J3484"/>
    <mergeCell ref="B3485:C3485"/>
    <mergeCell ref="D3485:E3485"/>
    <mergeCell ref="G3485:H3485"/>
    <mergeCell ref="I3485:J3485"/>
    <mergeCell ref="G3480:J3480"/>
    <mergeCell ref="G3481:K3481"/>
    <mergeCell ref="A3482:K3482"/>
    <mergeCell ref="A3483:C3483"/>
    <mergeCell ref="D3483:E3483"/>
    <mergeCell ref="G3483:H3483"/>
    <mergeCell ref="I3483:J3483"/>
    <mergeCell ref="B3478:C3478"/>
    <mergeCell ref="D3478:E3478"/>
    <mergeCell ref="G3478:H3478"/>
    <mergeCell ref="I3478:J3478"/>
    <mergeCell ref="G3479:J3479"/>
    <mergeCell ref="G3473:J3473"/>
    <mergeCell ref="G3474:J3474"/>
    <mergeCell ref="G3475:K3475"/>
    <mergeCell ref="A3476:K3476"/>
    <mergeCell ref="A3477:C3477"/>
    <mergeCell ref="D3477:E3477"/>
    <mergeCell ref="G3477:H3477"/>
    <mergeCell ref="I3477:J3477"/>
    <mergeCell ref="B3471:C3471"/>
    <mergeCell ref="D3471:E3471"/>
    <mergeCell ref="G3471:H3471"/>
    <mergeCell ref="I3471:J3471"/>
    <mergeCell ref="B3472:C3472"/>
    <mergeCell ref="D3472:E3472"/>
    <mergeCell ref="G3472:H3472"/>
    <mergeCell ref="I3472:J3472"/>
    <mergeCell ref="A3504:E3504"/>
    <mergeCell ref="G3504:H3504"/>
    <mergeCell ref="I3504:J3504"/>
    <mergeCell ref="B3505:E3505"/>
    <mergeCell ref="G3505:H3505"/>
    <mergeCell ref="I3505:J3505"/>
    <mergeCell ref="G3499:J3499"/>
    <mergeCell ref="G3500:J3500"/>
    <mergeCell ref="G3501:J3501"/>
    <mergeCell ref="G3502:J3502"/>
    <mergeCell ref="G3503:J3503"/>
    <mergeCell ref="G3496:J3496"/>
    <mergeCell ref="A3497:E3497"/>
    <mergeCell ref="G3497:H3497"/>
    <mergeCell ref="I3497:J3497"/>
    <mergeCell ref="B3498:E3498"/>
    <mergeCell ref="G3498:H3498"/>
    <mergeCell ref="I3498:J3498"/>
    <mergeCell ref="B3494:C3494"/>
    <mergeCell ref="G3494:H3494"/>
    <mergeCell ref="I3494:J3494"/>
    <mergeCell ref="B3495:C3495"/>
    <mergeCell ref="G3495:H3495"/>
    <mergeCell ref="I3495:J3495"/>
    <mergeCell ref="B3492:C3492"/>
    <mergeCell ref="G3492:H3492"/>
    <mergeCell ref="I3492:J3492"/>
    <mergeCell ref="B3493:C3493"/>
    <mergeCell ref="G3493:H3493"/>
    <mergeCell ref="I3493:J3493"/>
    <mergeCell ref="G3486:J3486"/>
    <mergeCell ref="G3487:J3487"/>
    <mergeCell ref="G3488:K3488"/>
    <mergeCell ref="A3489:K3489"/>
    <mergeCell ref="A3490:C3491"/>
    <mergeCell ref="D3490:D3491"/>
    <mergeCell ref="E3490:F3490"/>
    <mergeCell ref="G3490:J3490"/>
    <mergeCell ref="K3490:K3491"/>
    <mergeCell ref="G3491:H3491"/>
    <mergeCell ref="I3491:J3491"/>
    <mergeCell ref="B3519:C3519"/>
    <mergeCell ref="D3519:E3519"/>
    <mergeCell ref="G3519:H3519"/>
    <mergeCell ref="I3519:J3519"/>
    <mergeCell ref="B3520:C3520"/>
    <mergeCell ref="D3520:E3520"/>
    <mergeCell ref="G3520:H3520"/>
    <mergeCell ref="I3520:J3520"/>
    <mergeCell ref="G3516:K3516"/>
    <mergeCell ref="A3517:K3517"/>
    <mergeCell ref="A3518:C3518"/>
    <mergeCell ref="D3518:E3518"/>
    <mergeCell ref="G3518:H3518"/>
    <mergeCell ref="I3518:J3518"/>
    <mergeCell ref="I3510:J3510"/>
    <mergeCell ref="K3510:K3511"/>
    <mergeCell ref="G3513:J3513"/>
    <mergeCell ref="G3514:J3514"/>
    <mergeCell ref="G3515:J3515"/>
    <mergeCell ref="A3510:B3511"/>
    <mergeCell ref="C3510:C3511"/>
    <mergeCell ref="D3510:D3511"/>
    <mergeCell ref="E3510:F3510"/>
    <mergeCell ref="G3510:H3510"/>
    <mergeCell ref="B3508:C3508"/>
    <mergeCell ref="E3508:F3508"/>
    <mergeCell ref="G3508:H3508"/>
    <mergeCell ref="I3508:J3508"/>
    <mergeCell ref="G3509:J3509"/>
    <mergeCell ref="G3506:J3506"/>
    <mergeCell ref="A3507:C3507"/>
    <mergeCell ref="E3507:F3507"/>
    <mergeCell ref="G3507:H3507"/>
    <mergeCell ref="I3507:J3507"/>
    <mergeCell ref="G3529:J3529"/>
    <mergeCell ref="G3530:K3530"/>
    <mergeCell ref="A3531:K3531"/>
    <mergeCell ref="A3532:C3532"/>
    <mergeCell ref="D3532:E3532"/>
    <mergeCell ref="G3532:H3532"/>
    <mergeCell ref="I3532:J3532"/>
    <mergeCell ref="B3527:C3527"/>
    <mergeCell ref="D3527:E3527"/>
    <mergeCell ref="G3527:H3527"/>
    <mergeCell ref="I3527:J3527"/>
    <mergeCell ref="G3528:J3528"/>
    <mergeCell ref="G3525:J3525"/>
    <mergeCell ref="A3526:C3526"/>
    <mergeCell ref="D3526:E3526"/>
    <mergeCell ref="G3526:H3526"/>
    <mergeCell ref="I3526:J3526"/>
    <mergeCell ref="B3523:C3523"/>
    <mergeCell ref="D3523:E3523"/>
    <mergeCell ref="G3523:H3523"/>
    <mergeCell ref="I3523:J3523"/>
    <mergeCell ref="B3524:C3524"/>
    <mergeCell ref="D3524:E3524"/>
    <mergeCell ref="G3524:H3524"/>
    <mergeCell ref="I3524:J3524"/>
    <mergeCell ref="B3521:C3521"/>
    <mergeCell ref="D3521:E3521"/>
    <mergeCell ref="G3521:H3521"/>
    <mergeCell ref="I3521:J3521"/>
    <mergeCell ref="B3522:C3522"/>
    <mergeCell ref="D3522:E3522"/>
    <mergeCell ref="G3522:H3522"/>
    <mergeCell ref="I3522:J3522"/>
    <mergeCell ref="G3543:J3543"/>
    <mergeCell ref="G3544:K3544"/>
    <mergeCell ref="A3545:K3545"/>
    <mergeCell ref="A3546:C3546"/>
    <mergeCell ref="D3546:E3546"/>
    <mergeCell ref="G3546:H3546"/>
    <mergeCell ref="I3546:J3546"/>
    <mergeCell ref="B3541:C3541"/>
    <mergeCell ref="D3541:E3541"/>
    <mergeCell ref="G3541:H3541"/>
    <mergeCell ref="I3541:J3541"/>
    <mergeCell ref="G3542:J3542"/>
    <mergeCell ref="G3539:J3539"/>
    <mergeCell ref="A3540:C3540"/>
    <mergeCell ref="D3540:E3540"/>
    <mergeCell ref="G3540:H3540"/>
    <mergeCell ref="I3540:J3540"/>
    <mergeCell ref="B3537:C3537"/>
    <mergeCell ref="D3537:E3537"/>
    <mergeCell ref="G3537:H3537"/>
    <mergeCell ref="I3537:J3537"/>
    <mergeCell ref="B3538:C3538"/>
    <mergeCell ref="D3538:E3538"/>
    <mergeCell ref="G3538:H3538"/>
    <mergeCell ref="I3538:J3538"/>
    <mergeCell ref="G3535:J3535"/>
    <mergeCell ref="A3536:C3536"/>
    <mergeCell ref="D3536:E3536"/>
    <mergeCell ref="G3536:H3536"/>
    <mergeCell ref="I3536:J3536"/>
    <mergeCell ref="B3533:C3533"/>
    <mergeCell ref="D3533:E3533"/>
    <mergeCell ref="G3533:H3533"/>
    <mergeCell ref="I3533:J3533"/>
    <mergeCell ref="B3534:C3534"/>
    <mergeCell ref="D3534:E3534"/>
    <mergeCell ref="G3534:H3534"/>
    <mergeCell ref="I3534:J3534"/>
    <mergeCell ref="B3557:C3557"/>
    <mergeCell ref="D3557:E3557"/>
    <mergeCell ref="G3557:H3557"/>
    <mergeCell ref="I3557:J3557"/>
    <mergeCell ref="B3558:C3558"/>
    <mergeCell ref="D3558:E3558"/>
    <mergeCell ref="G3558:H3558"/>
    <mergeCell ref="I3558:J3558"/>
    <mergeCell ref="G3553:J3553"/>
    <mergeCell ref="G3554:K3554"/>
    <mergeCell ref="A3555:K3555"/>
    <mergeCell ref="A3556:C3556"/>
    <mergeCell ref="D3556:E3556"/>
    <mergeCell ref="G3556:H3556"/>
    <mergeCell ref="I3556:J3556"/>
    <mergeCell ref="B3551:C3551"/>
    <mergeCell ref="D3551:E3551"/>
    <mergeCell ref="G3551:H3551"/>
    <mergeCell ref="I3551:J3551"/>
    <mergeCell ref="G3552:J3552"/>
    <mergeCell ref="A3549:C3549"/>
    <mergeCell ref="D3549:E3549"/>
    <mergeCell ref="G3549:H3549"/>
    <mergeCell ref="I3549:J3549"/>
    <mergeCell ref="B3550:C3550"/>
    <mergeCell ref="D3550:E3550"/>
    <mergeCell ref="G3550:H3550"/>
    <mergeCell ref="I3550:J3550"/>
    <mergeCell ref="B3547:C3547"/>
    <mergeCell ref="D3547:E3547"/>
    <mergeCell ref="G3547:H3547"/>
    <mergeCell ref="I3547:J3547"/>
    <mergeCell ref="G3548:J3548"/>
    <mergeCell ref="B3569:C3569"/>
    <mergeCell ref="D3569:E3569"/>
    <mergeCell ref="G3569:H3569"/>
    <mergeCell ref="I3569:J3569"/>
    <mergeCell ref="G3570:J3570"/>
    <mergeCell ref="A3567:C3567"/>
    <mergeCell ref="D3567:E3567"/>
    <mergeCell ref="G3567:H3567"/>
    <mergeCell ref="I3567:J3567"/>
    <mergeCell ref="B3568:C3568"/>
    <mergeCell ref="D3568:E3568"/>
    <mergeCell ref="G3568:H3568"/>
    <mergeCell ref="I3568:J3568"/>
    <mergeCell ref="B3565:C3565"/>
    <mergeCell ref="D3565:E3565"/>
    <mergeCell ref="G3565:H3565"/>
    <mergeCell ref="I3565:J3565"/>
    <mergeCell ref="G3566:J3566"/>
    <mergeCell ref="B3563:C3563"/>
    <mergeCell ref="D3563:E3563"/>
    <mergeCell ref="G3563:H3563"/>
    <mergeCell ref="I3563:J3563"/>
    <mergeCell ref="B3564:C3564"/>
    <mergeCell ref="D3564:E3564"/>
    <mergeCell ref="G3564:H3564"/>
    <mergeCell ref="I3564:J3564"/>
    <mergeCell ref="G3561:J3561"/>
    <mergeCell ref="A3562:C3562"/>
    <mergeCell ref="D3562:E3562"/>
    <mergeCell ref="G3562:H3562"/>
    <mergeCell ref="I3562:J3562"/>
    <mergeCell ref="B3559:C3559"/>
    <mergeCell ref="D3559:E3559"/>
    <mergeCell ref="G3559:H3559"/>
    <mergeCell ref="I3559:J3559"/>
    <mergeCell ref="B3560:C3560"/>
    <mergeCell ref="D3560:E3560"/>
    <mergeCell ref="G3560:H3560"/>
    <mergeCell ref="I3560:J3560"/>
    <mergeCell ref="B3581:C3581"/>
    <mergeCell ref="D3581:E3581"/>
    <mergeCell ref="G3581:H3581"/>
    <mergeCell ref="I3581:J3581"/>
    <mergeCell ref="B3582:C3582"/>
    <mergeCell ref="D3582:E3582"/>
    <mergeCell ref="G3582:H3582"/>
    <mergeCell ref="I3582:J3582"/>
    <mergeCell ref="B3579:C3579"/>
    <mergeCell ref="D3579:E3579"/>
    <mergeCell ref="G3579:H3579"/>
    <mergeCell ref="I3579:J3579"/>
    <mergeCell ref="B3580:C3580"/>
    <mergeCell ref="D3580:E3580"/>
    <mergeCell ref="G3580:H3580"/>
    <mergeCell ref="I3580:J3580"/>
    <mergeCell ref="G3575:J3575"/>
    <mergeCell ref="G3576:K3576"/>
    <mergeCell ref="A3577:K3577"/>
    <mergeCell ref="A3578:C3578"/>
    <mergeCell ref="D3578:E3578"/>
    <mergeCell ref="G3578:H3578"/>
    <mergeCell ref="I3578:J3578"/>
    <mergeCell ref="B3573:C3573"/>
    <mergeCell ref="D3573:E3573"/>
    <mergeCell ref="G3573:H3573"/>
    <mergeCell ref="I3573:J3573"/>
    <mergeCell ref="G3574:J3574"/>
    <mergeCell ref="A3571:C3571"/>
    <mergeCell ref="D3571:E3571"/>
    <mergeCell ref="G3571:H3571"/>
    <mergeCell ref="I3571:J3571"/>
    <mergeCell ref="B3572:C3572"/>
    <mergeCell ref="D3572:E3572"/>
    <mergeCell ref="G3572:H3572"/>
    <mergeCell ref="I3572:J3572"/>
    <mergeCell ref="B3593:C3593"/>
    <mergeCell ref="D3593:E3593"/>
    <mergeCell ref="G3593:H3593"/>
    <mergeCell ref="I3593:J3593"/>
    <mergeCell ref="G3594:J3594"/>
    <mergeCell ref="A3591:C3591"/>
    <mergeCell ref="D3591:E3591"/>
    <mergeCell ref="G3591:H3591"/>
    <mergeCell ref="I3591:J3591"/>
    <mergeCell ref="B3592:C3592"/>
    <mergeCell ref="D3592:E3592"/>
    <mergeCell ref="G3592:H3592"/>
    <mergeCell ref="I3592:J3592"/>
    <mergeCell ref="B3589:C3589"/>
    <mergeCell ref="D3589:E3589"/>
    <mergeCell ref="G3589:H3589"/>
    <mergeCell ref="I3589:J3589"/>
    <mergeCell ref="G3590:J3590"/>
    <mergeCell ref="B3587:C3587"/>
    <mergeCell ref="D3587:E3587"/>
    <mergeCell ref="G3587:H3587"/>
    <mergeCell ref="I3587:J3587"/>
    <mergeCell ref="B3588:C3588"/>
    <mergeCell ref="D3588:E3588"/>
    <mergeCell ref="G3588:H3588"/>
    <mergeCell ref="I3588:J3588"/>
    <mergeCell ref="G3585:J3585"/>
    <mergeCell ref="A3586:C3586"/>
    <mergeCell ref="D3586:E3586"/>
    <mergeCell ref="G3586:H3586"/>
    <mergeCell ref="I3586:J3586"/>
    <mergeCell ref="B3583:C3583"/>
    <mergeCell ref="D3583:E3583"/>
    <mergeCell ref="G3583:H3583"/>
    <mergeCell ref="I3583:J3583"/>
    <mergeCell ref="B3584:C3584"/>
    <mergeCell ref="D3584:E3584"/>
    <mergeCell ref="G3584:H3584"/>
    <mergeCell ref="I3584:J3584"/>
    <mergeCell ref="B3607:C3607"/>
    <mergeCell ref="D3607:E3607"/>
    <mergeCell ref="G3607:H3607"/>
    <mergeCell ref="I3607:J3607"/>
    <mergeCell ref="G3608:J3608"/>
    <mergeCell ref="G3605:J3605"/>
    <mergeCell ref="A3606:C3606"/>
    <mergeCell ref="D3606:E3606"/>
    <mergeCell ref="G3606:H3606"/>
    <mergeCell ref="I3606:J3606"/>
    <mergeCell ref="B3603:C3603"/>
    <mergeCell ref="D3603:E3603"/>
    <mergeCell ref="G3603:H3603"/>
    <mergeCell ref="I3603:J3603"/>
    <mergeCell ref="B3604:C3604"/>
    <mergeCell ref="D3604:E3604"/>
    <mergeCell ref="G3604:H3604"/>
    <mergeCell ref="I3604:J3604"/>
    <mergeCell ref="G3601:J3601"/>
    <mergeCell ref="A3602:C3602"/>
    <mergeCell ref="D3602:E3602"/>
    <mergeCell ref="G3602:H3602"/>
    <mergeCell ref="I3602:J3602"/>
    <mergeCell ref="B3599:C3599"/>
    <mergeCell ref="D3599:E3599"/>
    <mergeCell ref="G3599:H3599"/>
    <mergeCell ref="I3599:J3599"/>
    <mergeCell ref="B3600:C3600"/>
    <mergeCell ref="D3600:E3600"/>
    <mergeCell ref="G3600:H3600"/>
    <mergeCell ref="I3600:J3600"/>
    <mergeCell ref="G3595:J3595"/>
    <mergeCell ref="G3596:K3596"/>
    <mergeCell ref="A3597:K3597"/>
    <mergeCell ref="A3598:C3598"/>
    <mergeCell ref="D3598:E3598"/>
    <mergeCell ref="G3598:H3598"/>
    <mergeCell ref="I3598:J3598"/>
    <mergeCell ref="B3619:C3619"/>
    <mergeCell ref="D3619:E3619"/>
    <mergeCell ref="G3619:H3619"/>
    <mergeCell ref="I3619:J3619"/>
    <mergeCell ref="G3620:J3620"/>
    <mergeCell ref="A3617:C3617"/>
    <mergeCell ref="D3617:E3617"/>
    <mergeCell ref="G3617:H3617"/>
    <mergeCell ref="I3617:J3617"/>
    <mergeCell ref="B3618:C3618"/>
    <mergeCell ref="D3618:E3618"/>
    <mergeCell ref="G3618:H3618"/>
    <mergeCell ref="I3618:J3618"/>
    <mergeCell ref="B3615:C3615"/>
    <mergeCell ref="D3615:E3615"/>
    <mergeCell ref="G3615:H3615"/>
    <mergeCell ref="I3615:J3615"/>
    <mergeCell ref="G3616:J3616"/>
    <mergeCell ref="B3613:C3613"/>
    <mergeCell ref="D3613:E3613"/>
    <mergeCell ref="G3613:H3613"/>
    <mergeCell ref="I3613:J3613"/>
    <mergeCell ref="B3614:C3614"/>
    <mergeCell ref="D3614:E3614"/>
    <mergeCell ref="G3614:H3614"/>
    <mergeCell ref="I3614:J3614"/>
    <mergeCell ref="G3609:J3609"/>
    <mergeCell ref="G3610:K3610"/>
    <mergeCell ref="A3611:K3611"/>
    <mergeCell ref="A3612:C3612"/>
    <mergeCell ref="D3612:E3612"/>
    <mergeCell ref="G3612:H3612"/>
    <mergeCell ref="I3612:J3612"/>
    <mergeCell ref="I3633:J3633"/>
    <mergeCell ref="K3633:K3634"/>
    <mergeCell ref="G3636:J3636"/>
    <mergeCell ref="G3637:J3637"/>
    <mergeCell ref="G3638:J3638"/>
    <mergeCell ref="A3633:B3634"/>
    <mergeCell ref="C3633:C3634"/>
    <mergeCell ref="D3633:D3634"/>
    <mergeCell ref="E3633:F3633"/>
    <mergeCell ref="G3633:H3633"/>
    <mergeCell ref="B3631:C3631"/>
    <mergeCell ref="E3631:F3631"/>
    <mergeCell ref="G3631:H3631"/>
    <mergeCell ref="I3631:J3631"/>
    <mergeCell ref="G3632:J3632"/>
    <mergeCell ref="G3629:J3629"/>
    <mergeCell ref="A3630:C3630"/>
    <mergeCell ref="E3630:F3630"/>
    <mergeCell ref="G3630:H3630"/>
    <mergeCell ref="I3630:J3630"/>
    <mergeCell ref="B3627:E3627"/>
    <mergeCell ref="G3627:H3627"/>
    <mergeCell ref="I3627:J3627"/>
    <mergeCell ref="B3628:E3628"/>
    <mergeCell ref="G3628:H3628"/>
    <mergeCell ref="I3628:J3628"/>
    <mergeCell ref="B3625:E3625"/>
    <mergeCell ref="G3625:H3625"/>
    <mergeCell ref="I3625:J3625"/>
    <mergeCell ref="B3626:E3626"/>
    <mergeCell ref="G3626:H3626"/>
    <mergeCell ref="I3626:J3626"/>
    <mergeCell ref="G3621:J3621"/>
    <mergeCell ref="G3622:K3622"/>
    <mergeCell ref="A3623:K3623"/>
    <mergeCell ref="A3624:E3624"/>
    <mergeCell ref="G3624:H3624"/>
    <mergeCell ref="I3624:J3624"/>
    <mergeCell ref="G3648:J3648"/>
    <mergeCell ref="G3649:K3649"/>
    <mergeCell ref="A3650:K3650"/>
    <mergeCell ref="A3651:C3652"/>
    <mergeCell ref="D3651:D3652"/>
    <mergeCell ref="E3651:F3651"/>
    <mergeCell ref="G3651:J3651"/>
    <mergeCell ref="K3651:K3652"/>
    <mergeCell ref="G3652:H3652"/>
    <mergeCell ref="I3652:J3652"/>
    <mergeCell ref="B3646:C3646"/>
    <mergeCell ref="D3646:E3646"/>
    <mergeCell ref="G3646:H3646"/>
    <mergeCell ref="I3646:J3646"/>
    <mergeCell ref="G3647:J3647"/>
    <mergeCell ref="A3644:C3644"/>
    <mergeCell ref="D3644:E3644"/>
    <mergeCell ref="G3644:H3644"/>
    <mergeCell ref="I3644:J3644"/>
    <mergeCell ref="B3645:C3645"/>
    <mergeCell ref="D3645:E3645"/>
    <mergeCell ref="G3645:H3645"/>
    <mergeCell ref="I3645:J3645"/>
    <mergeCell ref="B3642:C3642"/>
    <mergeCell ref="D3642:E3642"/>
    <mergeCell ref="G3642:H3642"/>
    <mergeCell ref="I3642:J3642"/>
    <mergeCell ref="G3643:J3643"/>
    <mergeCell ref="G3639:K3639"/>
    <mergeCell ref="A3640:K3640"/>
    <mergeCell ref="A3641:C3641"/>
    <mergeCell ref="D3641:E3641"/>
    <mergeCell ref="G3641:H3641"/>
    <mergeCell ref="I3641:J3641"/>
    <mergeCell ref="B3668:C3668"/>
    <mergeCell ref="D3668:E3668"/>
    <mergeCell ref="G3668:H3668"/>
    <mergeCell ref="I3668:J3668"/>
    <mergeCell ref="B3669:C3669"/>
    <mergeCell ref="D3669:E3669"/>
    <mergeCell ref="G3669:H3669"/>
    <mergeCell ref="I3669:J3669"/>
    <mergeCell ref="A3666:K3666"/>
    <mergeCell ref="A3667:C3667"/>
    <mergeCell ref="D3667:E3667"/>
    <mergeCell ref="G3667:H3667"/>
    <mergeCell ref="I3667:J3667"/>
    <mergeCell ref="G3661:J3661"/>
    <mergeCell ref="G3662:J3662"/>
    <mergeCell ref="G3663:J3663"/>
    <mergeCell ref="G3664:J3664"/>
    <mergeCell ref="G3665:K3665"/>
    <mergeCell ref="B3658:E3658"/>
    <mergeCell ref="G3658:H3658"/>
    <mergeCell ref="I3658:J3658"/>
    <mergeCell ref="G3659:J3659"/>
    <mergeCell ref="G3660:J3660"/>
    <mergeCell ref="B3656:E3656"/>
    <mergeCell ref="G3656:H3656"/>
    <mergeCell ref="I3656:J3656"/>
    <mergeCell ref="B3657:E3657"/>
    <mergeCell ref="G3657:H3657"/>
    <mergeCell ref="I3657:J3657"/>
    <mergeCell ref="B3653:C3653"/>
    <mergeCell ref="G3653:H3653"/>
    <mergeCell ref="I3653:J3653"/>
    <mergeCell ref="G3654:J3654"/>
    <mergeCell ref="A3655:E3655"/>
    <mergeCell ref="G3655:H3655"/>
    <mergeCell ref="I3655:J3655"/>
    <mergeCell ref="G3681:J3681"/>
    <mergeCell ref="A3682:C3682"/>
    <mergeCell ref="D3682:E3682"/>
    <mergeCell ref="G3682:H3682"/>
    <mergeCell ref="I3682:J3682"/>
    <mergeCell ref="B3679:C3679"/>
    <mergeCell ref="D3679:E3679"/>
    <mergeCell ref="G3679:H3679"/>
    <mergeCell ref="I3679:J3679"/>
    <mergeCell ref="B3680:C3680"/>
    <mergeCell ref="D3680:E3680"/>
    <mergeCell ref="G3680:H3680"/>
    <mergeCell ref="I3680:J3680"/>
    <mergeCell ref="G3674:J3674"/>
    <mergeCell ref="G3675:J3675"/>
    <mergeCell ref="G3676:K3676"/>
    <mergeCell ref="A3677:K3677"/>
    <mergeCell ref="A3678:C3678"/>
    <mergeCell ref="D3678:E3678"/>
    <mergeCell ref="G3678:H3678"/>
    <mergeCell ref="I3678:J3678"/>
    <mergeCell ref="B3672:C3672"/>
    <mergeCell ref="D3672:E3672"/>
    <mergeCell ref="G3672:H3672"/>
    <mergeCell ref="I3672:J3672"/>
    <mergeCell ref="B3673:C3673"/>
    <mergeCell ref="D3673:E3673"/>
    <mergeCell ref="G3673:H3673"/>
    <mergeCell ref="I3673:J3673"/>
    <mergeCell ref="G3670:J3670"/>
    <mergeCell ref="A3671:C3671"/>
    <mergeCell ref="D3671:E3671"/>
    <mergeCell ref="G3671:H3671"/>
    <mergeCell ref="I3671:J3671"/>
    <mergeCell ref="G3695:J3695"/>
    <mergeCell ref="G3696:K3696"/>
    <mergeCell ref="A3697:K3697"/>
    <mergeCell ref="A3698:C3698"/>
    <mergeCell ref="D3698:E3698"/>
    <mergeCell ref="G3698:H3698"/>
    <mergeCell ref="I3698:J3698"/>
    <mergeCell ref="B3693:C3693"/>
    <mergeCell ref="D3693:E3693"/>
    <mergeCell ref="G3693:H3693"/>
    <mergeCell ref="I3693:J3693"/>
    <mergeCell ref="G3694:J3694"/>
    <mergeCell ref="G3691:J3691"/>
    <mergeCell ref="A3692:C3692"/>
    <mergeCell ref="D3692:E3692"/>
    <mergeCell ref="G3692:H3692"/>
    <mergeCell ref="I3692:J3692"/>
    <mergeCell ref="B3689:C3689"/>
    <mergeCell ref="D3689:E3689"/>
    <mergeCell ref="G3689:H3689"/>
    <mergeCell ref="I3689:J3689"/>
    <mergeCell ref="B3690:C3690"/>
    <mergeCell ref="D3690:E3690"/>
    <mergeCell ref="G3690:H3690"/>
    <mergeCell ref="I3690:J3690"/>
    <mergeCell ref="G3685:J3685"/>
    <mergeCell ref="G3686:K3686"/>
    <mergeCell ref="A3687:K3687"/>
    <mergeCell ref="A3688:C3688"/>
    <mergeCell ref="D3688:E3688"/>
    <mergeCell ref="G3688:H3688"/>
    <mergeCell ref="I3688:J3688"/>
    <mergeCell ref="B3683:C3683"/>
    <mergeCell ref="D3683:E3683"/>
    <mergeCell ref="G3683:H3683"/>
    <mergeCell ref="I3683:J3683"/>
    <mergeCell ref="G3684:J3684"/>
    <mergeCell ref="G3707:J3707"/>
    <mergeCell ref="G3708:J3708"/>
    <mergeCell ref="G3709:K3709"/>
    <mergeCell ref="A3710:K3710"/>
    <mergeCell ref="A3711:C3711"/>
    <mergeCell ref="D3711:E3711"/>
    <mergeCell ref="G3711:H3711"/>
    <mergeCell ref="I3711:J3711"/>
    <mergeCell ref="B3705:C3705"/>
    <mergeCell ref="D3705:E3705"/>
    <mergeCell ref="G3705:H3705"/>
    <mergeCell ref="I3705:J3705"/>
    <mergeCell ref="B3706:C3706"/>
    <mergeCell ref="D3706:E3706"/>
    <mergeCell ref="G3706:H3706"/>
    <mergeCell ref="I3706:J3706"/>
    <mergeCell ref="G3703:J3703"/>
    <mergeCell ref="A3704:C3704"/>
    <mergeCell ref="D3704:E3704"/>
    <mergeCell ref="G3704:H3704"/>
    <mergeCell ref="I3704:J3704"/>
    <mergeCell ref="B3701:C3701"/>
    <mergeCell ref="D3701:E3701"/>
    <mergeCell ref="G3701:H3701"/>
    <mergeCell ref="I3701:J3701"/>
    <mergeCell ref="B3702:C3702"/>
    <mergeCell ref="D3702:E3702"/>
    <mergeCell ref="G3702:H3702"/>
    <mergeCell ref="I3702:J3702"/>
    <mergeCell ref="B3699:C3699"/>
    <mergeCell ref="D3699:E3699"/>
    <mergeCell ref="G3699:H3699"/>
    <mergeCell ref="I3699:J3699"/>
    <mergeCell ref="B3700:C3700"/>
    <mergeCell ref="D3700:E3700"/>
    <mergeCell ref="G3700:H3700"/>
    <mergeCell ref="I3700:J3700"/>
    <mergeCell ref="G3723:J3723"/>
    <mergeCell ref="G3724:J3724"/>
    <mergeCell ref="G3725:K3725"/>
    <mergeCell ref="A3726:K3726"/>
    <mergeCell ref="A3727:C3727"/>
    <mergeCell ref="D3727:E3727"/>
    <mergeCell ref="G3727:H3727"/>
    <mergeCell ref="I3727:J3727"/>
    <mergeCell ref="B3721:C3721"/>
    <mergeCell ref="D3721:E3721"/>
    <mergeCell ref="G3721:H3721"/>
    <mergeCell ref="I3721:J3721"/>
    <mergeCell ref="B3722:C3722"/>
    <mergeCell ref="D3722:E3722"/>
    <mergeCell ref="G3722:H3722"/>
    <mergeCell ref="I3722:J3722"/>
    <mergeCell ref="G3716:J3716"/>
    <mergeCell ref="G3717:J3717"/>
    <mergeCell ref="G3718:K3718"/>
    <mergeCell ref="A3719:K3719"/>
    <mergeCell ref="A3720:C3720"/>
    <mergeCell ref="D3720:E3720"/>
    <mergeCell ref="G3720:H3720"/>
    <mergeCell ref="I3720:J3720"/>
    <mergeCell ref="B3714:C3714"/>
    <mergeCell ref="D3714:E3714"/>
    <mergeCell ref="G3714:H3714"/>
    <mergeCell ref="I3714:J3714"/>
    <mergeCell ref="B3715:C3715"/>
    <mergeCell ref="D3715:E3715"/>
    <mergeCell ref="G3715:H3715"/>
    <mergeCell ref="I3715:J3715"/>
    <mergeCell ref="B3712:C3712"/>
    <mergeCell ref="D3712:E3712"/>
    <mergeCell ref="G3712:H3712"/>
    <mergeCell ref="I3712:J3712"/>
    <mergeCell ref="B3713:C3713"/>
    <mergeCell ref="D3713:E3713"/>
    <mergeCell ref="G3713:H3713"/>
    <mergeCell ref="I3713:J3713"/>
    <mergeCell ref="B3741:C3741"/>
    <mergeCell ref="D3741:E3741"/>
    <mergeCell ref="G3741:H3741"/>
    <mergeCell ref="I3741:J3741"/>
    <mergeCell ref="B3742:C3742"/>
    <mergeCell ref="D3742:E3742"/>
    <mergeCell ref="G3742:H3742"/>
    <mergeCell ref="I3742:J3742"/>
    <mergeCell ref="G3737:J3737"/>
    <mergeCell ref="G3738:K3738"/>
    <mergeCell ref="A3739:K3739"/>
    <mergeCell ref="A3740:C3740"/>
    <mergeCell ref="D3740:E3740"/>
    <mergeCell ref="G3740:H3740"/>
    <mergeCell ref="I3740:J3740"/>
    <mergeCell ref="B3735:C3735"/>
    <mergeCell ref="D3735:E3735"/>
    <mergeCell ref="G3735:H3735"/>
    <mergeCell ref="I3735:J3735"/>
    <mergeCell ref="G3736:J3736"/>
    <mergeCell ref="G3730:J3730"/>
    <mergeCell ref="G3731:J3731"/>
    <mergeCell ref="G3732:K3732"/>
    <mergeCell ref="A3733:K3733"/>
    <mergeCell ref="A3734:C3734"/>
    <mergeCell ref="D3734:E3734"/>
    <mergeCell ref="G3734:H3734"/>
    <mergeCell ref="I3734:J3734"/>
    <mergeCell ref="B3728:C3728"/>
    <mergeCell ref="D3728:E3728"/>
    <mergeCell ref="G3728:H3728"/>
    <mergeCell ref="I3728:J3728"/>
    <mergeCell ref="B3729:C3729"/>
    <mergeCell ref="D3729:E3729"/>
    <mergeCell ref="G3729:H3729"/>
    <mergeCell ref="I3729:J3729"/>
    <mergeCell ref="A3761:E3761"/>
    <mergeCell ref="G3761:H3761"/>
    <mergeCell ref="I3761:J3761"/>
    <mergeCell ref="B3762:E3762"/>
    <mergeCell ref="G3762:H3762"/>
    <mergeCell ref="I3762:J3762"/>
    <mergeCell ref="G3756:J3756"/>
    <mergeCell ref="G3757:J3757"/>
    <mergeCell ref="G3758:J3758"/>
    <mergeCell ref="G3759:J3759"/>
    <mergeCell ref="G3760:J3760"/>
    <mergeCell ref="G3753:J3753"/>
    <mergeCell ref="A3754:E3754"/>
    <mergeCell ref="G3754:H3754"/>
    <mergeCell ref="I3754:J3754"/>
    <mergeCell ref="B3755:E3755"/>
    <mergeCell ref="G3755:H3755"/>
    <mergeCell ref="I3755:J3755"/>
    <mergeCell ref="B3751:C3751"/>
    <mergeCell ref="G3751:H3751"/>
    <mergeCell ref="I3751:J3751"/>
    <mergeCell ref="B3752:C3752"/>
    <mergeCell ref="G3752:H3752"/>
    <mergeCell ref="I3752:J3752"/>
    <mergeCell ref="B3749:C3749"/>
    <mergeCell ref="G3749:H3749"/>
    <mergeCell ref="I3749:J3749"/>
    <mergeCell ref="B3750:C3750"/>
    <mergeCell ref="G3750:H3750"/>
    <mergeCell ref="I3750:J3750"/>
    <mergeCell ref="G3743:J3743"/>
    <mergeCell ref="G3744:J3744"/>
    <mergeCell ref="G3745:K3745"/>
    <mergeCell ref="A3746:K3746"/>
    <mergeCell ref="A3747:C3748"/>
    <mergeCell ref="D3747:D3748"/>
    <mergeCell ref="E3747:F3747"/>
    <mergeCell ref="G3747:J3747"/>
    <mergeCell ref="K3747:K3748"/>
    <mergeCell ref="G3748:H3748"/>
    <mergeCell ref="I3748:J3748"/>
    <mergeCell ref="B3776:C3776"/>
    <mergeCell ref="D3776:E3776"/>
    <mergeCell ref="G3776:H3776"/>
    <mergeCell ref="I3776:J3776"/>
    <mergeCell ref="B3777:C3777"/>
    <mergeCell ref="D3777:E3777"/>
    <mergeCell ref="G3777:H3777"/>
    <mergeCell ref="I3777:J3777"/>
    <mergeCell ref="G3773:K3773"/>
    <mergeCell ref="A3774:K3774"/>
    <mergeCell ref="A3775:C3775"/>
    <mergeCell ref="D3775:E3775"/>
    <mergeCell ref="G3775:H3775"/>
    <mergeCell ref="I3775:J3775"/>
    <mergeCell ref="I3767:J3767"/>
    <mergeCell ref="K3767:K3768"/>
    <mergeCell ref="G3770:J3770"/>
    <mergeCell ref="G3771:J3771"/>
    <mergeCell ref="G3772:J3772"/>
    <mergeCell ref="A3767:B3768"/>
    <mergeCell ref="C3767:C3768"/>
    <mergeCell ref="D3767:D3768"/>
    <mergeCell ref="E3767:F3767"/>
    <mergeCell ref="G3767:H3767"/>
    <mergeCell ref="B3765:C3765"/>
    <mergeCell ref="E3765:F3765"/>
    <mergeCell ref="G3765:H3765"/>
    <mergeCell ref="I3765:J3765"/>
    <mergeCell ref="G3766:J3766"/>
    <mergeCell ref="G3763:J3763"/>
    <mergeCell ref="A3764:C3764"/>
    <mergeCell ref="E3764:F3764"/>
    <mergeCell ref="G3764:H3764"/>
    <mergeCell ref="I3764:J3764"/>
    <mergeCell ref="G3786:J3786"/>
    <mergeCell ref="G3787:K3787"/>
    <mergeCell ref="A3788:K3788"/>
    <mergeCell ref="A3789:C3789"/>
    <mergeCell ref="D3789:E3789"/>
    <mergeCell ref="G3789:H3789"/>
    <mergeCell ref="I3789:J3789"/>
    <mergeCell ref="B3784:C3784"/>
    <mergeCell ref="D3784:E3784"/>
    <mergeCell ref="G3784:H3784"/>
    <mergeCell ref="I3784:J3784"/>
    <mergeCell ref="G3785:J3785"/>
    <mergeCell ref="G3782:J3782"/>
    <mergeCell ref="A3783:C3783"/>
    <mergeCell ref="D3783:E3783"/>
    <mergeCell ref="G3783:H3783"/>
    <mergeCell ref="I3783:J3783"/>
    <mergeCell ref="B3780:C3780"/>
    <mergeCell ref="D3780:E3780"/>
    <mergeCell ref="G3780:H3780"/>
    <mergeCell ref="I3780:J3780"/>
    <mergeCell ref="B3781:C3781"/>
    <mergeCell ref="D3781:E3781"/>
    <mergeCell ref="G3781:H3781"/>
    <mergeCell ref="I3781:J3781"/>
    <mergeCell ref="B3778:C3778"/>
    <mergeCell ref="D3778:E3778"/>
    <mergeCell ref="G3778:H3778"/>
    <mergeCell ref="I3778:J3778"/>
    <mergeCell ref="B3779:C3779"/>
    <mergeCell ref="D3779:E3779"/>
    <mergeCell ref="G3779:H3779"/>
    <mergeCell ref="I3779:J3779"/>
    <mergeCell ref="G3800:J3800"/>
    <mergeCell ref="G3801:K3801"/>
    <mergeCell ref="A3802:K3802"/>
    <mergeCell ref="A3803:C3803"/>
    <mergeCell ref="D3803:E3803"/>
    <mergeCell ref="G3803:H3803"/>
    <mergeCell ref="I3803:J3803"/>
    <mergeCell ref="B3798:C3798"/>
    <mergeCell ref="D3798:E3798"/>
    <mergeCell ref="G3798:H3798"/>
    <mergeCell ref="I3798:J3798"/>
    <mergeCell ref="G3799:J3799"/>
    <mergeCell ref="G3796:J3796"/>
    <mergeCell ref="A3797:C3797"/>
    <mergeCell ref="D3797:E3797"/>
    <mergeCell ref="G3797:H3797"/>
    <mergeCell ref="I3797:J3797"/>
    <mergeCell ref="B3794:C3794"/>
    <mergeCell ref="D3794:E3794"/>
    <mergeCell ref="G3794:H3794"/>
    <mergeCell ref="I3794:J3794"/>
    <mergeCell ref="B3795:C3795"/>
    <mergeCell ref="D3795:E3795"/>
    <mergeCell ref="G3795:H3795"/>
    <mergeCell ref="I3795:J3795"/>
    <mergeCell ref="G3792:J3792"/>
    <mergeCell ref="A3793:C3793"/>
    <mergeCell ref="D3793:E3793"/>
    <mergeCell ref="G3793:H3793"/>
    <mergeCell ref="I3793:J3793"/>
    <mergeCell ref="B3790:C3790"/>
    <mergeCell ref="D3790:E3790"/>
    <mergeCell ref="G3790:H3790"/>
    <mergeCell ref="I3790:J3790"/>
    <mergeCell ref="B3791:C3791"/>
    <mergeCell ref="D3791:E3791"/>
    <mergeCell ref="G3791:H3791"/>
    <mergeCell ref="I3791:J3791"/>
    <mergeCell ref="B3814:C3814"/>
    <mergeCell ref="D3814:E3814"/>
    <mergeCell ref="G3814:H3814"/>
    <mergeCell ref="I3814:J3814"/>
    <mergeCell ref="B3815:C3815"/>
    <mergeCell ref="D3815:E3815"/>
    <mergeCell ref="G3815:H3815"/>
    <mergeCell ref="I3815:J3815"/>
    <mergeCell ref="G3810:J3810"/>
    <mergeCell ref="G3811:K3811"/>
    <mergeCell ref="A3812:K3812"/>
    <mergeCell ref="A3813:C3813"/>
    <mergeCell ref="D3813:E3813"/>
    <mergeCell ref="G3813:H3813"/>
    <mergeCell ref="I3813:J3813"/>
    <mergeCell ref="B3808:C3808"/>
    <mergeCell ref="D3808:E3808"/>
    <mergeCell ref="G3808:H3808"/>
    <mergeCell ref="I3808:J3808"/>
    <mergeCell ref="G3809:J3809"/>
    <mergeCell ref="A3806:C3806"/>
    <mergeCell ref="D3806:E3806"/>
    <mergeCell ref="G3806:H3806"/>
    <mergeCell ref="I3806:J3806"/>
    <mergeCell ref="B3807:C3807"/>
    <mergeCell ref="D3807:E3807"/>
    <mergeCell ref="G3807:H3807"/>
    <mergeCell ref="I3807:J3807"/>
    <mergeCell ref="B3804:C3804"/>
    <mergeCell ref="D3804:E3804"/>
    <mergeCell ref="G3804:H3804"/>
    <mergeCell ref="I3804:J3804"/>
    <mergeCell ref="G3805:J3805"/>
    <mergeCell ref="B3826:C3826"/>
    <mergeCell ref="D3826:E3826"/>
    <mergeCell ref="G3826:H3826"/>
    <mergeCell ref="I3826:J3826"/>
    <mergeCell ref="G3827:J3827"/>
    <mergeCell ref="A3824:C3824"/>
    <mergeCell ref="D3824:E3824"/>
    <mergeCell ref="G3824:H3824"/>
    <mergeCell ref="I3824:J3824"/>
    <mergeCell ref="B3825:C3825"/>
    <mergeCell ref="D3825:E3825"/>
    <mergeCell ref="G3825:H3825"/>
    <mergeCell ref="I3825:J3825"/>
    <mergeCell ref="B3822:C3822"/>
    <mergeCell ref="D3822:E3822"/>
    <mergeCell ref="G3822:H3822"/>
    <mergeCell ref="I3822:J3822"/>
    <mergeCell ref="G3823:J3823"/>
    <mergeCell ref="B3820:C3820"/>
    <mergeCell ref="D3820:E3820"/>
    <mergeCell ref="G3820:H3820"/>
    <mergeCell ref="I3820:J3820"/>
    <mergeCell ref="B3821:C3821"/>
    <mergeCell ref="D3821:E3821"/>
    <mergeCell ref="G3821:H3821"/>
    <mergeCell ref="I3821:J3821"/>
    <mergeCell ref="G3818:J3818"/>
    <mergeCell ref="A3819:C3819"/>
    <mergeCell ref="D3819:E3819"/>
    <mergeCell ref="G3819:H3819"/>
    <mergeCell ref="I3819:J3819"/>
    <mergeCell ref="B3816:C3816"/>
    <mergeCell ref="D3816:E3816"/>
    <mergeCell ref="G3816:H3816"/>
    <mergeCell ref="I3816:J3816"/>
    <mergeCell ref="B3817:C3817"/>
    <mergeCell ref="D3817:E3817"/>
    <mergeCell ref="G3817:H3817"/>
    <mergeCell ref="I3817:J3817"/>
    <mergeCell ref="B3838:C3838"/>
    <mergeCell ref="D3838:E3838"/>
    <mergeCell ref="G3838:H3838"/>
    <mergeCell ref="I3838:J3838"/>
    <mergeCell ref="B3839:C3839"/>
    <mergeCell ref="D3839:E3839"/>
    <mergeCell ref="G3839:H3839"/>
    <mergeCell ref="I3839:J3839"/>
    <mergeCell ref="B3836:C3836"/>
    <mergeCell ref="D3836:E3836"/>
    <mergeCell ref="G3836:H3836"/>
    <mergeCell ref="I3836:J3836"/>
    <mergeCell ref="B3837:C3837"/>
    <mergeCell ref="D3837:E3837"/>
    <mergeCell ref="G3837:H3837"/>
    <mergeCell ref="I3837:J3837"/>
    <mergeCell ref="G3832:J3832"/>
    <mergeCell ref="G3833:K3833"/>
    <mergeCell ref="A3834:K3834"/>
    <mergeCell ref="A3835:C3835"/>
    <mergeCell ref="D3835:E3835"/>
    <mergeCell ref="G3835:H3835"/>
    <mergeCell ref="I3835:J3835"/>
    <mergeCell ref="B3830:C3830"/>
    <mergeCell ref="D3830:E3830"/>
    <mergeCell ref="G3830:H3830"/>
    <mergeCell ref="I3830:J3830"/>
    <mergeCell ref="G3831:J3831"/>
    <mergeCell ref="A3828:C3828"/>
    <mergeCell ref="D3828:E3828"/>
    <mergeCell ref="G3828:H3828"/>
    <mergeCell ref="I3828:J3828"/>
    <mergeCell ref="B3829:C3829"/>
    <mergeCell ref="D3829:E3829"/>
    <mergeCell ref="G3829:H3829"/>
    <mergeCell ref="I3829:J3829"/>
    <mergeCell ref="B3850:C3850"/>
    <mergeCell ref="D3850:E3850"/>
    <mergeCell ref="G3850:H3850"/>
    <mergeCell ref="I3850:J3850"/>
    <mergeCell ref="G3851:J3851"/>
    <mergeCell ref="A3848:C3848"/>
    <mergeCell ref="D3848:E3848"/>
    <mergeCell ref="G3848:H3848"/>
    <mergeCell ref="I3848:J3848"/>
    <mergeCell ref="B3849:C3849"/>
    <mergeCell ref="D3849:E3849"/>
    <mergeCell ref="G3849:H3849"/>
    <mergeCell ref="I3849:J3849"/>
    <mergeCell ref="B3846:C3846"/>
    <mergeCell ref="D3846:E3846"/>
    <mergeCell ref="G3846:H3846"/>
    <mergeCell ref="I3846:J3846"/>
    <mergeCell ref="G3847:J3847"/>
    <mergeCell ref="B3844:C3844"/>
    <mergeCell ref="D3844:E3844"/>
    <mergeCell ref="G3844:H3844"/>
    <mergeCell ref="I3844:J3844"/>
    <mergeCell ref="B3845:C3845"/>
    <mergeCell ref="D3845:E3845"/>
    <mergeCell ref="G3845:H3845"/>
    <mergeCell ref="I3845:J3845"/>
    <mergeCell ref="G3842:J3842"/>
    <mergeCell ref="A3843:C3843"/>
    <mergeCell ref="D3843:E3843"/>
    <mergeCell ref="G3843:H3843"/>
    <mergeCell ref="I3843:J3843"/>
    <mergeCell ref="B3840:C3840"/>
    <mergeCell ref="D3840:E3840"/>
    <mergeCell ref="G3840:H3840"/>
    <mergeCell ref="I3840:J3840"/>
    <mergeCell ref="B3841:C3841"/>
    <mergeCell ref="D3841:E3841"/>
    <mergeCell ref="G3841:H3841"/>
    <mergeCell ref="I3841:J3841"/>
    <mergeCell ref="B3864:C3864"/>
    <mergeCell ref="D3864:E3864"/>
    <mergeCell ref="G3864:H3864"/>
    <mergeCell ref="I3864:J3864"/>
    <mergeCell ref="G3865:J3865"/>
    <mergeCell ref="G3862:J3862"/>
    <mergeCell ref="A3863:C3863"/>
    <mergeCell ref="D3863:E3863"/>
    <mergeCell ref="G3863:H3863"/>
    <mergeCell ref="I3863:J3863"/>
    <mergeCell ref="B3860:C3860"/>
    <mergeCell ref="D3860:E3860"/>
    <mergeCell ref="G3860:H3860"/>
    <mergeCell ref="I3860:J3860"/>
    <mergeCell ref="B3861:C3861"/>
    <mergeCell ref="D3861:E3861"/>
    <mergeCell ref="G3861:H3861"/>
    <mergeCell ref="I3861:J3861"/>
    <mergeCell ref="G3858:J3858"/>
    <mergeCell ref="A3859:C3859"/>
    <mergeCell ref="D3859:E3859"/>
    <mergeCell ref="G3859:H3859"/>
    <mergeCell ref="I3859:J3859"/>
    <mergeCell ref="B3856:C3856"/>
    <mergeCell ref="D3856:E3856"/>
    <mergeCell ref="G3856:H3856"/>
    <mergeCell ref="I3856:J3856"/>
    <mergeCell ref="B3857:C3857"/>
    <mergeCell ref="D3857:E3857"/>
    <mergeCell ref="G3857:H3857"/>
    <mergeCell ref="I3857:J3857"/>
    <mergeCell ref="G3852:J3852"/>
    <mergeCell ref="G3853:K3853"/>
    <mergeCell ref="A3854:K3854"/>
    <mergeCell ref="A3855:C3855"/>
    <mergeCell ref="D3855:E3855"/>
    <mergeCell ref="G3855:H3855"/>
    <mergeCell ref="I3855:J3855"/>
    <mergeCell ref="B3876:C3876"/>
    <mergeCell ref="D3876:E3876"/>
    <mergeCell ref="G3876:H3876"/>
    <mergeCell ref="I3876:J3876"/>
    <mergeCell ref="G3877:J3877"/>
    <mergeCell ref="A3874:C3874"/>
    <mergeCell ref="D3874:E3874"/>
    <mergeCell ref="G3874:H3874"/>
    <mergeCell ref="I3874:J3874"/>
    <mergeCell ref="B3875:C3875"/>
    <mergeCell ref="D3875:E3875"/>
    <mergeCell ref="G3875:H3875"/>
    <mergeCell ref="I3875:J3875"/>
    <mergeCell ref="B3872:C3872"/>
    <mergeCell ref="D3872:E3872"/>
    <mergeCell ref="G3872:H3872"/>
    <mergeCell ref="I3872:J3872"/>
    <mergeCell ref="G3873:J3873"/>
    <mergeCell ref="B3870:C3870"/>
    <mergeCell ref="D3870:E3870"/>
    <mergeCell ref="G3870:H3870"/>
    <mergeCell ref="I3870:J3870"/>
    <mergeCell ref="B3871:C3871"/>
    <mergeCell ref="D3871:E3871"/>
    <mergeCell ref="G3871:H3871"/>
    <mergeCell ref="I3871:J3871"/>
    <mergeCell ref="G3866:J3866"/>
    <mergeCell ref="G3867:K3867"/>
    <mergeCell ref="A3868:K3868"/>
    <mergeCell ref="A3869:C3869"/>
    <mergeCell ref="D3869:E3869"/>
    <mergeCell ref="G3869:H3869"/>
    <mergeCell ref="I3869:J3869"/>
    <mergeCell ref="I3890:J3890"/>
    <mergeCell ref="K3890:K3891"/>
    <mergeCell ref="G3893:J3893"/>
    <mergeCell ref="G3894:J3894"/>
    <mergeCell ref="G3895:J3895"/>
    <mergeCell ref="A3890:B3891"/>
    <mergeCell ref="C3890:C3891"/>
    <mergeCell ref="D3890:D3891"/>
    <mergeCell ref="E3890:F3890"/>
    <mergeCell ref="G3890:H3890"/>
    <mergeCell ref="B3888:C3888"/>
    <mergeCell ref="E3888:F3888"/>
    <mergeCell ref="G3888:H3888"/>
    <mergeCell ref="I3888:J3888"/>
    <mergeCell ref="G3889:J3889"/>
    <mergeCell ref="G3886:J3886"/>
    <mergeCell ref="A3887:C3887"/>
    <mergeCell ref="E3887:F3887"/>
    <mergeCell ref="G3887:H3887"/>
    <mergeCell ref="I3887:J3887"/>
    <mergeCell ref="B3884:E3884"/>
    <mergeCell ref="G3884:H3884"/>
    <mergeCell ref="I3884:J3884"/>
    <mergeCell ref="B3885:E3885"/>
    <mergeCell ref="G3885:H3885"/>
    <mergeCell ref="I3885:J3885"/>
    <mergeCell ref="B3882:E3882"/>
    <mergeCell ref="G3882:H3882"/>
    <mergeCell ref="I3882:J3882"/>
    <mergeCell ref="B3883:E3883"/>
    <mergeCell ref="G3883:H3883"/>
    <mergeCell ref="I3883:J3883"/>
    <mergeCell ref="G3878:J3878"/>
    <mergeCell ref="G3879:K3879"/>
    <mergeCell ref="A3880:K3880"/>
    <mergeCell ref="A3881:E3881"/>
    <mergeCell ref="G3881:H3881"/>
    <mergeCell ref="I3881:J3881"/>
    <mergeCell ref="G3905:J3905"/>
    <mergeCell ref="G3906:K3906"/>
    <mergeCell ref="A3907:K3907"/>
    <mergeCell ref="A3908:C3909"/>
    <mergeCell ref="D3908:D3909"/>
    <mergeCell ref="E3908:F3908"/>
    <mergeCell ref="G3908:J3908"/>
    <mergeCell ref="K3908:K3909"/>
    <mergeCell ref="G3909:H3909"/>
    <mergeCell ref="I3909:J3909"/>
    <mergeCell ref="B3903:C3903"/>
    <mergeCell ref="D3903:E3903"/>
    <mergeCell ref="G3903:H3903"/>
    <mergeCell ref="I3903:J3903"/>
    <mergeCell ref="G3904:J3904"/>
    <mergeCell ref="A3901:C3901"/>
    <mergeCell ref="D3901:E3901"/>
    <mergeCell ref="G3901:H3901"/>
    <mergeCell ref="I3901:J3901"/>
    <mergeCell ref="B3902:C3902"/>
    <mergeCell ref="D3902:E3902"/>
    <mergeCell ref="G3902:H3902"/>
    <mergeCell ref="I3902:J3902"/>
    <mergeCell ref="B3899:C3899"/>
    <mergeCell ref="D3899:E3899"/>
    <mergeCell ref="G3899:H3899"/>
    <mergeCell ref="I3899:J3899"/>
    <mergeCell ref="G3900:J3900"/>
    <mergeCell ref="G3896:K3896"/>
    <mergeCell ref="A3897:K3897"/>
    <mergeCell ref="A3898:C3898"/>
    <mergeCell ref="D3898:E3898"/>
    <mergeCell ref="G3898:H3898"/>
    <mergeCell ref="I3898:J3898"/>
    <mergeCell ref="B3925:C3925"/>
    <mergeCell ref="D3925:E3925"/>
    <mergeCell ref="G3925:H3925"/>
    <mergeCell ref="I3925:J3925"/>
    <mergeCell ref="B3926:C3926"/>
    <mergeCell ref="D3926:E3926"/>
    <mergeCell ref="G3926:H3926"/>
    <mergeCell ref="I3926:J3926"/>
    <mergeCell ref="A3923:K3923"/>
    <mergeCell ref="A3924:C3924"/>
    <mergeCell ref="D3924:E3924"/>
    <mergeCell ref="G3924:H3924"/>
    <mergeCell ref="I3924:J3924"/>
    <mergeCell ref="G3918:J3918"/>
    <mergeCell ref="G3919:J3919"/>
    <mergeCell ref="G3920:J3920"/>
    <mergeCell ref="G3921:J3921"/>
    <mergeCell ref="G3922:K3922"/>
    <mergeCell ref="B3915:E3915"/>
    <mergeCell ref="G3915:H3915"/>
    <mergeCell ref="I3915:J3915"/>
    <mergeCell ref="G3916:J3916"/>
    <mergeCell ref="G3917:J3917"/>
    <mergeCell ref="B3913:E3913"/>
    <mergeCell ref="G3913:H3913"/>
    <mergeCell ref="I3913:J3913"/>
    <mergeCell ref="B3914:E3914"/>
    <mergeCell ref="G3914:H3914"/>
    <mergeCell ref="I3914:J3914"/>
    <mergeCell ref="B3910:C3910"/>
    <mergeCell ref="G3910:H3910"/>
    <mergeCell ref="I3910:J3910"/>
    <mergeCell ref="G3911:J3911"/>
    <mergeCell ref="A3912:E3912"/>
    <mergeCell ref="G3912:H3912"/>
    <mergeCell ref="I3912:J3912"/>
    <mergeCell ref="G3938:J3938"/>
    <mergeCell ref="A3939:C3939"/>
    <mergeCell ref="D3939:E3939"/>
    <mergeCell ref="G3939:H3939"/>
    <mergeCell ref="I3939:J3939"/>
    <mergeCell ref="B3936:C3936"/>
    <mergeCell ref="D3936:E3936"/>
    <mergeCell ref="G3936:H3936"/>
    <mergeCell ref="I3936:J3936"/>
    <mergeCell ref="B3937:C3937"/>
    <mergeCell ref="D3937:E3937"/>
    <mergeCell ref="G3937:H3937"/>
    <mergeCell ref="I3937:J3937"/>
    <mergeCell ref="G3931:J3931"/>
    <mergeCell ref="G3932:J3932"/>
    <mergeCell ref="G3933:K3933"/>
    <mergeCell ref="A3934:K3934"/>
    <mergeCell ref="A3935:C3935"/>
    <mergeCell ref="D3935:E3935"/>
    <mergeCell ref="G3935:H3935"/>
    <mergeCell ref="I3935:J3935"/>
    <mergeCell ref="B3929:C3929"/>
    <mergeCell ref="D3929:E3929"/>
    <mergeCell ref="G3929:H3929"/>
    <mergeCell ref="I3929:J3929"/>
    <mergeCell ref="B3930:C3930"/>
    <mergeCell ref="D3930:E3930"/>
    <mergeCell ref="G3930:H3930"/>
    <mergeCell ref="I3930:J3930"/>
    <mergeCell ref="G3927:J3927"/>
    <mergeCell ref="A3928:C3928"/>
    <mergeCell ref="D3928:E3928"/>
    <mergeCell ref="G3928:H3928"/>
    <mergeCell ref="I3928:J3928"/>
    <mergeCell ref="G3952:J3952"/>
    <mergeCell ref="G3953:K3953"/>
    <mergeCell ref="A3954:K3954"/>
    <mergeCell ref="A3955:C3955"/>
    <mergeCell ref="D3955:E3955"/>
    <mergeCell ref="G3955:H3955"/>
    <mergeCell ref="I3955:J3955"/>
    <mergeCell ref="B3950:C3950"/>
    <mergeCell ref="D3950:E3950"/>
    <mergeCell ref="G3950:H3950"/>
    <mergeCell ref="I3950:J3950"/>
    <mergeCell ref="G3951:J3951"/>
    <mergeCell ref="G3948:J3948"/>
    <mergeCell ref="A3949:C3949"/>
    <mergeCell ref="D3949:E3949"/>
    <mergeCell ref="G3949:H3949"/>
    <mergeCell ref="I3949:J3949"/>
    <mergeCell ref="B3946:C3946"/>
    <mergeCell ref="D3946:E3946"/>
    <mergeCell ref="G3946:H3946"/>
    <mergeCell ref="I3946:J3946"/>
    <mergeCell ref="B3947:C3947"/>
    <mergeCell ref="D3947:E3947"/>
    <mergeCell ref="G3947:H3947"/>
    <mergeCell ref="I3947:J3947"/>
    <mergeCell ref="G3942:J3942"/>
    <mergeCell ref="G3943:K3943"/>
    <mergeCell ref="A3944:K3944"/>
    <mergeCell ref="A3945:C3945"/>
    <mergeCell ref="D3945:E3945"/>
    <mergeCell ref="G3945:H3945"/>
    <mergeCell ref="I3945:J3945"/>
    <mergeCell ref="B3940:C3940"/>
    <mergeCell ref="D3940:E3940"/>
    <mergeCell ref="G3940:H3940"/>
    <mergeCell ref="I3940:J3940"/>
    <mergeCell ref="G3941:J3941"/>
    <mergeCell ref="G3964:J3964"/>
    <mergeCell ref="G3965:J3965"/>
    <mergeCell ref="G3966:K3966"/>
    <mergeCell ref="A3967:K3967"/>
    <mergeCell ref="A3968:C3968"/>
    <mergeCell ref="D3968:E3968"/>
    <mergeCell ref="G3968:H3968"/>
    <mergeCell ref="I3968:J3968"/>
    <mergeCell ref="B3962:C3962"/>
    <mergeCell ref="D3962:E3962"/>
    <mergeCell ref="G3962:H3962"/>
    <mergeCell ref="I3962:J3962"/>
    <mergeCell ref="B3963:C3963"/>
    <mergeCell ref="D3963:E3963"/>
    <mergeCell ref="G3963:H3963"/>
    <mergeCell ref="I3963:J3963"/>
    <mergeCell ref="G3960:J3960"/>
    <mergeCell ref="A3961:C3961"/>
    <mergeCell ref="D3961:E3961"/>
    <mergeCell ref="G3961:H3961"/>
    <mergeCell ref="I3961:J3961"/>
    <mergeCell ref="B3958:C3958"/>
    <mergeCell ref="D3958:E3958"/>
    <mergeCell ref="G3958:H3958"/>
    <mergeCell ref="I3958:J3958"/>
    <mergeCell ref="B3959:C3959"/>
    <mergeCell ref="D3959:E3959"/>
    <mergeCell ref="G3959:H3959"/>
    <mergeCell ref="I3959:J3959"/>
    <mergeCell ref="B3956:C3956"/>
    <mergeCell ref="D3956:E3956"/>
    <mergeCell ref="G3956:H3956"/>
    <mergeCell ref="I3956:J3956"/>
    <mergeCell ref="B3957:C3957"/>
    <mergeCell ref="D3957:E3957"/>
    <mergeCell ref="G3957:H3957"/>
    <mergeCell ref="I3957:J3957"/>
    <mergeCell ref="G3980:J3980"/>
    <mergeCell ref="G3981:J3981"/>
    <mergeCell ref="G3982:K3982"/>
    <mergeCell ref="A3983:K3983"/>
    <mergeCell ref="A3984:C3984"/>
    <mergeCell ref="D3984:E3984"/>
    <mergeCell ref="G3984:H3984"/>
    <mergeCell ref="I3984:J3984"/>
    <mergeCell ref="B3978:C3978"/>
    <mergeCell ref="D3978:E3978"/>
    <mergeCell ref="G3978:H3978"/>
    <mergeCell ref="I3978:J3978"/>
    <mergeCell ref="B3979:C3979"/>
    <mergeCell ref="D3979:E3979"/>
    <mergeCell ref="G3979:H3979"/>
    <mergeCell ref="I3979:J3979"/>
    <mergeCell ref="G3973:J3973"/>
    <mergeCell ref="G3974:J3974"/>
    <mergeCell ref="G3975:K3975"/>
    <mergeCell ref="A3976:K3976"/>
    <mergeCell ref="A3977:C3977"/>
    <mergeCell ref="D3977:E3977"/>
    <mergeCell ref="G3977:H3977"/>
    <mergeCell ref="I3977:J3977"/>
    <mergeCell ref="B3971:C3971"/>
    <mergeCell ref="D3971:E3971"/>
    <mergeCell ref="G3971:H3971"/>
    <mergeCell ref="I3971:J3971"/>
    <mergeCell ref="B3972:C3972"/>
    <mergeCell ref="D3972:E3972"/>
    <mergeCell ref="G3972:H3972"/>
    <mergeCell ref="I3972:J3972"/>
    <mergeCell ref="B3969:C3969"/>
    <mergeCell ref="D3969:E3969"/>
    <mergeCell ref="G3969:H3969"/>
    <mergeCell ref="I3969:J3969"/>
    <mergeCell ref="B3970:C3970"/>
    <mergeCell ref="D3970:E3970"/>
    <mergeCell ref="G3970:H3970"/>
    <mergeCell ref="I3970:J3970"/>
    <mergeCell ref="B3998:C3998"/>
    <mergeCell ref="D3998:E3998"/>
    <mergeCell ref="G3998:H3998"/>
    <mergeCell ref="I3998:J3998"/>
    <mergeCell ref="B3999:C3999"/>
    <mergeCell ref="D3999:E3999"/>
    <mergeCell ref="G3999:H3999"/>
    <mergeCell ref="I3999:J3999"/>
    <mergeCell ref="G3994:J3994"/>
    <mergeCell ref="G3995:K3995"/>
    <mergeCell ref="A3996:K3996"/>
    <mergeCell ref="A3997:C3997"/>
    <mergeCell ref="D3997:E3997"/>
    <mergeCell ref="G3997:H3997"/>
    <mergeCell ref="I3997:J3997"/>
    <mergeCell ref="B3992:C3992"/>
    <mergeCell ref="D3992:E3992"/>
    <mergeCell ref="G3992:H3992"/>
    <mergeCell ref="I3992:J3992"/>
    <mergeCell ref="G3993:J3993"/>
    <mergeCell ref="G3987:J3987"/>
    <mergeCell ref="G3988:J3988"/>
    <mergeCell ref="G3989:K3989"/>
    <mergeCell ref="A3990:K3990"/>
    <mergeCell ref="A3991:C3991"/>
    <mergeCell ref="D3991:E3991"/>
    <mergeCell ref="G3991:H3991"/>
    <mergeCell ref="I3991:J3991"/>
    <mergeCell ref="B3985:C3985"/>
    <mergeCell ref="D3985:E3985"/>
    <mergeCell ref="G3985:H3985"/>
    <mergeCell ref="I3985:J3985"/>
    <mergeCell ref="B3986:C3986"/>
    <mergeCell ref="D3986:E3986"/>
    <mergeCell ref="G3986:H3986"/>
    <mergeCell ref="I3986:J3986"/>
    <mergeCell ref="A4018:E4018"/>
    <mergeCell ref="G4018:H4018"/>
    <mergeCell ref="I4018:J4018"/>
    <mergeCell ref="B4019:E4019"/>
    <mergeCell ref="G4019:H4019"/>
    <mergeCell ref="I4019:J4019"/>
    <mergeCell ref="G4013:J4013"/>
    <mergeCell ref="G4014:J4014"/>
    <mergeCell ref="G4015:J4015"/>
    <mergeCell ref="G4016:J4016"/>
    <mergeCell ref="G4017:J4017"/>
    <mergeCell ref="G4010:J4010"/>
    <mergeCell ref="A4011:E4011"/>
    <mergeCell ref="G4011:H4011"/>
    <mergeCell ref="I4011:J4011"/>
    <mergeCell ref="B4012:E4012"/>
    <mergeCell ref="G4012:H4012"/>
    <mergeCell ref="I4012:J4012"/>
    <mergeCell ref="B4008:C4008"/>
    <mergeCell ref="G4008:H4008"/>
    <mergeCell ref="I4008:J4008"/>
    <mergeCell ref="B4009:C4009"/>
    <mergeCell ref="G4009:H4009"/>
    <mergeCell ref="I4009:J4009"/>
    <mergeCell ref="B4006:C4006"/>
    <mergeCell ref="G4006:H4006"/>
    <mergeCell ref="I4006:J4006"/>
    <mergeCell ref="B4007:C4007"/>
    <mergeCell ref="G4007:H4007"/>
    <mergeCell ref="I4007:J4007"/>
    <mergeCell ref="G4000:J4000"/>
    <mergeCell ref="G4001:J4001"/>
    <mergeCell ref="G4002:K4002"/>
    <mergeCell ref="A4003:K4003"/>
    <mergeCell ref="A4004:C4005"/>
    <mergeCell ref="D4004:D4005"/>
    <mergeCell ref="E4004:F4004"/>
    <mergeCell ref="G4004:J4004"/>
    <mergeCell ref="K4004:K4005"/>
    <mergeCell ref="G4005:H4005"/>
    <mergeCell ref="I4005:J4005"/>
    <mergeCell ref="B4033:C4033"/>
    <mergeCell ref="D4033:E4033"/>
    <mergeCell ref="G4033:H4033"/>
    <mergeCell ref="I4033:J4033"/>
    <mergeCell ref="B4034:C4034"/>
    <mergeCell ref="D4034:E4034"/>
    <mergeCell ref="G4034:H4034"/>
    <mergeCell ref="I4034:J4034"/>
    <mergeCell ref="G4030:K4030"/>
    <mergeCell ref="A4031:K4031"/>
    <mergeCell ref="A4032:C4032"/>
    <mergeCell ref="D4032:E4032"/>
    <mergeCell ref="G4032:H4032"/>
    <mergeCell ref="I4032:J4032"/>
    <mergeCell ref="I4024:J4024"/>
    <mergeCell ref="K4024:K4025"/>
    <mergeCell ref="G4027:J4027"/>
    <mergeCell ref="G4028:J4028"/>
    <mergeCell ref="G4029:J4029"/>
    <mergeCell ref="A4024:B4025"/>
    <mergeCell ref="C4024:C4025"/>
    <mergeCell ref="D4024:D4025"/>
    <mergeCell ref="E4024:F4024"/>
    <mergeCell ref="G4024:H4024"/>
    <mergeCell ref="B4022:C4022"/>
    <mergeCell ref="E4022:F4022"/>
    <mergeCell ref="G4022:H4022"/>
    <mergeCell ref="I4022:J4022"/>
    <mergeCell ref="G4023:J4023"/>
    <mergeCell ref="G4020:J4020"/>
    <mergeCell ref="A4021:C4021"/>
    <mergeCell ref="E4021:F4021"/>
    <mergeCell ref="G4021:H4021"/>
    <mergeCell ref="I4021:J4021"/>
    <mergeCell ref="G4043:J4043"/>
    <mergeCell ref="G4044:K4044"/>
    <mergeCell ref="A4045:K4045"/>
    <mergeCell ref="A4046:C4046"/>
    <mergeCell ref="D4046:E4046"/>
    <mergeCell ref="G4046:H4046"/>
    <mergeCell ref="I4046:J4046"/>
    <mergeCell ref="B4041:C4041"/>
    <mergeCell ref="D4041:E4041"/>
    <mergeCell ref="G4041:H4041"/>
    <mergeCell ref="I4041:J4041"/>
    <mergeCell ref="G4042:J4042"/>
    <mergeCell ref="G4039:J4039"/>
    <mergeCell ref="A4040:C4040"/>
    <mergeCell ref="D4040:E4040"/>
    <mergeCell ref="G4040:H4040"/>
    <mergeCell ref="I4040:J4040"/>
    <mergeCell ref="B4037:C4037"/>
    <mergeCell ref="D4037:E4037"/>
    <mergeCell ref="G4037:H4037"/>
    <mergeCell ref="I4037:J4037"/>
    <mergeCell ref="B4038:C4038"/>
    <mergeCell ref="D4038:E4038"/>
    <mergeCell ref="G4038:H4038"/>
    <mergeCell ref="I4038:J4038"/>
    <mergeCell ref="B4035:C4035"/>
    <mergeCell ref="D4035:E4035"/>
    <mergeCell ref="G4035:H4035"/>
    <mergeCell ref="I4035:J4035"/>
    <mergeCell ref="B4036:C4036"/>
    <mergeCell ref="D4036:E4036"/>
    <mergeCell ref="G4036:H4036"/>
    <mergeCell ref="I4036:J4036"/>
    <mergeCell ref="G4057:J4057"/>
    <mergeCell ref="G4058:K4058"/>
    <mergeCell ref="A4059:K4059"/>
    <mergeCell ref="A4060:C4060"/>
    <mergeCell ref="D4060:E4060"/>
    <mergeCell ref="G4060:H4060"/>
    <mergeCell ref="I4060:J4060"/>
    <mergeCell ref="B4055:C4055"/>
    <mergeCell ref="D4055:E4055"/>
    <mergeCell ref="G4055:H4055"/>
    <mergeCell ref="I4055:J4055"/>
    <mergeCell ref="G4056:J4056"/>
    <mergeCell ref="G4053:J4053"/>
    <mergeCell ref="A4054:C4054"/>
    <mergeCell ref="D4054:E4054"/>
    <mergeCell ref="G4054:H4054"/>
    <mergeCell ref="I4054:J4054"/>
    <mergeCell ref="B4051:C4051"/>
    <mergeCell ref="D4051:E4051"/>
    <mergeCell ref="G4051:H4051"/>
    <mergeCell ref="I4051:J4051"/>
    <mergeCell ref="B4052:C4052"/>
    <mergeCell ref="D4052:E4052"/>
    <mergeCell ref="G4052:H4052"/>
    <mergeCell ref="I4052:J4052"/>
    <mergeCell ref="G4049:J4049"/>
    <mergeCell ref="A4050:C4050"/>
    <mergeCell ref="D4050:E4050"/>
    <mergeCell ref="G4050:H4050"/>
    <mergeCell ref="I4050:J4050"/>
    <mergeCell ref="B4047:C4047"/>
    <mergeCell ref="D4047:E4047"/>
    <mergeCell ref="G4047:H4047"/>
    <mergeCell ref="I4047:J4047"/>
    <mergeCell ref="B4048:C4048"/>
    <mergeCell ref="D4048:E4048"/>
    <mergeCell ref="G4048:H4048"/>
    <mergeCell ref="I4048:J4048"/>
    <mergeCell ref="B4071:C4071"/>
    <mergeCell ref="D4071:E4071"/>
    <mergeCell ref="G4071:H4071"/>
    <mergeCell ref="I4071:J4071"/>
    <mergeCell ref="B4072:C4072"/>
    <mergeCell ref="D4072:E4072"/>
    <mergeCell ref="G4072:H4072"/>
    <mergeCell ref="I4072:J4072"/>
    <mergeCell ref="G4067:J4067"/>
    <mergeCell ref="G4068:K4068"/>
    <mergeCell ref="A4069:K4069"/>
    <mergeCell ref="A4070:C4070"/>
    <mergeCell ref="D4070:E4070"/>
    <mergeCell ref="G4070:H4070"/>
    <mergeCell ref="I4070:J4070"/>
    <mergeCell ref="B4065:C4065"/>
    <mergeCell ref="D4065:E4065"/>
    <mergeCell ref="G4065:H4065"/>
    <mergeCell ref="I4065:J4065"/>
    <mergeCell ref="G4066:J4066"/>
    <mergeCell ref="A4063:C4063"/>
    <mergeCell ref="D4063:E4063"/>
    <mergeCell ref="G4063:H4063"/>
    <mergeCell ref="I4063:J4063"/>
    <mergeCell ref="B4064:C4064"/>
    <mergeCell ref="D4064:E4064"/>
    <mergeCell ref="G4064:H4064"/>
    <mergeCell ref="I4064:J4064"/>
    <mergeCell ref="B4061:C4061"/>
    <mergeCell ref="D4061:E4061"/>
    <mergeCell ref="G4061:H4061"/>
    <mergeCell ref="I4061:J4061"/>
    <mergeCell ref="G4062:J4062"/>
    <mergeCell ref="B4083:C4083"/>
    <mergeCell ref="D4083:E4083"/>
    <mergeCell ref="G4083:H4083"/>
    <mergeCell ref="I4083:J4083"/>
    <mergeCell ref="G4084:J4084"/>
    <mergeCell ref="A4081:C4081"/>
    <mergeCell ref="D4081:E4081"/>
    <mergeCell ref="G4081:H4081"/>
    <mergeCell ref="I4081:J4081"/>
    <mergeCell ref="B4082:C4082"/>
    <mergeCell ref="D4082:E4082"/>
    <mergeCell ref="G4082:H4082"/>
    <mergeCell ref="I4082:J4082"/>
    <mergeCell ref="B4079:C4079"/>
    <mergeCell ref="D4079:E4079"/>
    <mergeCell ref="G4079:H4079"/>
    <mergeCell ref="I4079:J4079"/>
    <mergeCell ref="G4080:J4080"/>
    <mergeCell ref="B4077:C4077"/>
    <mergeCell ref="D4077:E4077"/>
    <mergeCell ref="G4077:H4077"/>
    <mergeCell ref="I4077:J4077"/>
    <mergeCell ref="B4078:C4078"/>
    <mergeCell ref="D4078:E4078"/>
    <mergeCell ref="G4078:H4078"/>
    <mergeCell ref="I4078:J4078"/>
    <mergeCell ref="G4075:J4075"/>
    <mergeCell ref="A4076:C4076"/>
    <mergeCell ref="D4076:E4076"/>
    <mergeCell ref="G4076:H4076"/>
    <mergeCell ref="I4076:J4076"/>
    <mergeCell ref="B4073:C4073"/>
    <mergeCell ref="D4073:E4073"/>
    <mergeCell ref="G4073:H4073"/>
    <mergeCell ref="I4073:J4073"/>
    <mergeCell ref="B4074:C4074"/>
    <mergeCell ref="D4074:E4074"/>
    <mergeCell ref="G4074:H4074"/>
    <mergeCell ref="I4074:J4074"/>
    <mergeCell ref="B4095:C4095"/>
    <mergeCell ref="D4095:E4095"/>
    <mergeCell ref="G4095:H4095"/>
    <mergeCell ref="I4095:J4095"/>
    <mergeCell ref="B4096:C4096"/>
    <mergeCell ref="D4096:E4096"/>
    <mergeCell ref="G4096:H4096"/>
    <mergeCell ref="I4096:J4096"/>
    <mergeCell ref="B4093:C4093"/>
    <mergeCell ref="D4093:E4093"/>
    <mergeCell ref="G4093:H4093"/>
    <mergeCell ref="I4093:J4093"/>
    <mergeCell ref="B4094:C4094"/>
    <mergeCell ref="D4094:E4094"/>
    <mergeCell ref="G4094:H4094"/>
    <mergeCell ref="I4094:J4094"/>
    <mergeCell ref="G4089:J4089"/>
    <mergeCell ref="G4090:K4090"/>
    <mergeCell ref="A4091:K4091"/>
    <mergeCell ref="A4092:C4092"/>
    <mergeCell ref="D4092:E4092"/>
    <mergeCell ref="G4092:H4092"/>
    <mergeCell ref="I4092:J4092"/>
    <mergeCell ref="B4087:C4087"/>
    <mergeCell ref="D4087:E4087"/>
    <mergeCell ref="G4087:H4087"/>
    <mergeCell ref="I4087:J4087"/>
    <mergeCell ref="G4088:J4088"/>
    <mergeCell ref="A4085:C4085"/>
    <mergeCell ref="D4085:E4085"/>
    <mergeCell ref="G4085:H4085"/>
    <mergeCell ref="I4085:J4085"/>
    <mergeCell ref="B4086:C4086"/>
    <mergeCell ref="D4086:E4086"/>
    <mergeCell ref="G4086:H4086"/>
    <mergeCell ref="I4086:J4086"/>
    <mergeCell ref="B4107:C4107"/>
    <mergeCell ref="D4107:E4107"/>
    <mergeCell ref="G4107:H4107"/>
    <mergeCell ref="I4107:J4107"/>
    <mergeCell ref="G4108:J4108"/>
    <mergeCell ref="A4105:C4105"/>
    <mergeCell ref="D4105:E4105"/>
    <mergeCell ref="G4105:H4105"/>
    <mergeCell ref="I4105:J4105"/>
    <mergeCell ref="B4106:C4106"/>
    <mergeCell ref="D4106:E4106"/>
    <mergeCell ref="G4106:H4106"/>
    <mergeCell ref="I4106:J4106"/>
    <mergeCell ref="B4103:C4103"/>
    <mergeCell ref="D4103:E4103"/>
    <mergeCell ref="G4103:H4103"/>
    <mergeCell ref="I4103:J4103"/>
    <mergeCell ref="G4104:J4104"/>
    <mergeCell ref="B4101:C4101"/>
    <mergeCell ref="D4101:E4101"/>
    <mergeCell ref="G4101:H4101"/>
    <mergeCell ref="I4101:J4101"/>
    <mergeCell ref="B4102:C4102"/>
    <mergeCell ref="D4102:E4102"/>
    <mergeCell ref="G4102:H4102"/>
    <mergeCell ref="I4102:J4102"/>
    <mergeCell ref="G4099:J4099"/>
    <mergeCell ref="A4100:C4100"/>
    <mergeCell ref="D4100:E4100"/>
    <mergeCell ref="G4100:H4100"/>
    <mergeCell ref="I4100:J4100"/>
    <mergeCell ref="B4097:C4097"/>
    <mergeCell ref="D4097:E4097"/>
    <mergeCell ref="G4097:H4097"/>
    <mergeCell ref="I4097:J4097"/>
    <mergeCell ref="B4098:C4098"/>
    <mergeCell ref="D4098:E4098"/>
    <mergeCell ref="G4098:H4098"/>
    <mergeCell ref="I4098:J4098"/>
    <mergeCell ref="B4121:C4121"/>
    <mergeCell ref="D4121:E4121"/>
    <mergeCell ref="G4121:H4121"/>
    <mergeCell ref="I4121:J4121"/>
    <mergeCell ref="G4122:J4122"/>
    <mergeCell ref="G4119:J4119"/>
    <mergeCell ref="A4120:C4120"/>
    <mergeCell ref="D4120:E4120"/>
    <mergeCell ref="G4120:H4120"/>
    <mergeCell ref="I4120:J4120"/>
    <mergeCell ref="B4117:C4117"/>
    <mergeCell ref="D4117:E4117"/>
    <mergeCell ref="G4117:H4117"/>
    <mergeCell ref="I4117:J4117"/>
    <mergeCell ref="B4118:C4118"/>
    <mergeCell ref="D4118:E4118"/>
    <mergeCell ref="G4118:H4118"/>
    <mergeCell ref="I4118:J4118"/>
    <mergeCell ref="G4115:J4115"/>
    <mergeCell ref="A4116:C4116"/>
    <mergeCell ref="D4116:E4116"/>
    <mergeCell ref="G4116:H4116"/>
    <mergeCell ref="I4116:J4116"/>
    <mergeCell ref="B4113:C4113"/>
    <mergeCell ref="D4113:E4113"/>
    <mergeCell ref="G4113:H4113"/>
    <mergeCell ref="I4113:J4113"/>
    <mergeCell ref="B4114:C4114"/>
    <mergeCell ref="D4114:E4114"/>
    <mergeCell ref="G4114:H4114"/>
    <mergeCell ref="I4114:J4114"/>
    <mergeCell ref="G4109:J4109"/>
    <mergeCell ref="G4110:K4110"/>
    <mergeCell ref="A4111:K4111"/>
    <mergeCell ref="A4112:C4112"/>
    <mergeCell ref="D4112:E4112"/>
    <mergeCell ref="G4112:H4112"/>
    <mergeCell ref="I4112:J4112"/>
    <mergeCell ref="B4133:C4133"/>
    <mergeCell ref="D4133:E4133"/>
    <mergeCell ref="G4133:H4133"/>
    <mergeCell ref="I4133:J4133"/>
    <mergeCell ref="G4134:J4134"/>
    <mergeCell ref="A4131:C4131"/>
    <mergeCell ref="D4131:E4131"/>
    <mergeCell ref="G4131:H4131"/>
    <mergeCell ref="I4131:J4131"/>
    <mergeCell ref="B4132:C4132"/>
    <mergeCell ref="D4132:E4132"/>
    <mergeCell ref="G4132:H4132"/>
    <mergeCell ref="I4132:J4132"/>
    <mergeCell ref="B4129:C4129"/>
    <mergeCell ref="D4129:E4129"/>
    <mergeCell ref="G4129:H4129"/>
    <mergeCell ref="I4129:J4129"/>
    <mergeCell ref="G4130:J4130"/>
    <mergeCell ref="B4127:C4127"/>
    <mergeCell ref="D4127:E4127"/>
    <mergeCell ref="G4127:H4127"/>
    <mergeCell ref="I4127:J4127"/>
    <mergeCell ref="B4128:C4128"/>
    <mergeCell ref="D4128:E4128"/>
    <mergeCell ref="G4128:H4128"/>
    <mergeCell ref="I4128:J4128"/>
    <mergeCell ref="G4123:J4123"/>
    <mergeCell ref="G4124:K4124"/>
    <mergeCell ref="A4125:K4125"/>
    <mergeCell ref="A4126:C4126"/>
    <mergeCell ref="D4126:E4126"/>
    <mergeCell ref="G4126:H4126"/>
    <mergeCell ref="I4126:J4126"/>
    <mergeCell ref="I4147:J4147"/>
    <mergeCell ref="K4147:K4148"/>
    <mergeCell ref="G4150:J4150"/>
    <mergeCell ref="G4151:J4151"/>
    <mergeCell ref="G4152:J4152"/>
    <mergeCell ref="A4147:B4148"/>
    <mergeCell ref="C4147:C4148"/>
    <mergeCell ref="D4147:D4148"/>
    <mergeCell ref="E4147:F4147"/>
    <mergeCell ref="G4147:H4147"/>
    <mergeCell ref="B4145:C4145"/>
    <mergeCell ref="E4145:F4145"/>
    <mergeCell ref="G4145:H4145"/>
    <mergeCell ref="I4145:J4145"/>
    <mergeCell ref="G4146:J4146"/>
    <mergeCell ref="G4143:J4143"/>
    <mergeCell ref="A4144:C4144"/>
    <mergeCell ref="E4144:F4144"/>
    <mergeCell ref="G4144:H4144"/>
    <mergeCell ref="I4144:J4144"/>
    <mergeCell ref="B4141:E4141"/>
    <mergeCell ref="G4141:H4141"/>
    <mergeCell ref="I4141:J4141"/>
    <mergeCell ref="B4142:E4142"/>
    <mergeCell ref="G4142:H4142"/>
    <mergeCell ref="I4142:J4142"/>
    <mergeCell ref="B4139:E4139"/>
    <mergeCell ref="G4139:H4139"/>
    <mergeCell ref="I4139:J4139"/>
    <mergeCell ref="B4140:E4140"/>
    <mergeCell ref="G4140:H4140"/>
    <mergeCell ref="I4140:J4140"/>
    <mergeCell ref="G4135:J4135"/>
    <mergeCell ref="G4136:K4136"/>
    <mergeCell ref="A4137:K4137"/>
    <mergeCell ref="A4138:E4138"/>
    <mergeCell ref="G4138:H4138"/>
    <mergeCell ref="I4138:J4138"/>
    <mergeCell ref="G4162:J4162"/>
    <mergeCell ref="G4163:K4163"/>
    <mergeCell ref="A4164:K4164"/>
    <mergeCell ref="A4165:C4166"/>
    <mergeCell ref="D4165:D4166"/>
    <mergeCell ref="E4165:F4165"/>
    <mergeCell ref="G4165:J4165"/>
    <mergeCell ref="K4165:K4166"/>
    <mergeCell ref="G4166:H4166"/>
    <mergeCell ref="I4166:J4166"/>
    <mergeCell ref="B4160:C4160"/>
    <mergeCell ref="D4160:E4160"/>
    <mergeCell ref="G4160:H4160"/>
    <mergeCell ref="I4160:J4160"/>
    <mergeCell ref="G4161:J4161"/>
    <mergeCell ref="A4158:C4158"/>
    <mergeCell ref="D4158:E4158"/>
    <mergeCell ref="G4158:H4158"/>
    <mergeCell ref="I4158:J4158"/>
    <mergeCell ref="B4159:C4159"/>
    <mergeCell ref="D4159:E4159"/>
    <mergeCell ref="G4159:H4159"/>
    <mergeCell ref="I4159:J4159"/>
    <mergeCell ref="B4156:C4156"/>
    <mergeCell ref="D4156:E4156"/>
    <mergeCell ref="G4156:H4156"/>
    <mergeCell ref="I4156:J4156"/>
    <mergeCell ref="G4157:J4157"/>
    <mergeCell ref="G4153:K4153"/>
    <mergeCell ref="A4154:K4154"/>
    <mergeCell ref="A4155:C4155"/>
    <mergeCell ref="D4155:E4155"/>
    <mergeCell ref="G4155:H4155"/>
    <mergeCell ref="I4155:J4155"/>
    <mergeCell ref="B4182:C4182"/>
    <mergeCell ref="D4182:E4182"/>
    <mergeCell ref="G4182:H4182"/>
    <mergeCell ref="I4182:J4182"/>
    <mergeCell ref="B4183:C4183"/>
    <mergeCell ref="D4183:E4183"/>
    <mergeCell ref="G4183:H4183"/>
    <mergeCell ref="I4183:J4183"/>
    <mergeCell ref="A4180:K4180"/>
    <mergeCell ref="A4181:C4181"/>
    <mergeCell ref="D4181:E4181"/>
    <mergeCell ref="G4181:H4181"/>
    <mergeCell ref="I4181:J4181"/>
    <mergeCell ref="G4175:J4175"/>
    <mergeCell ref="G4176:J4176"/>
    <mergeCell ref="G4177:J4177"/>
    <mergeCell ref="G4178:J4178"/>
    <mergeCell ref="G4179:K4179"/>
    <mergeCell ref="B4172:E4172"/>
    <mergeCell ref="G4172:H4172"/>
    <mergeCell ref="I4172:J4172"/>
    <mergeCell ref="G4173:J4173"/>
    <mergeCell ref="G4174:J4174"/>
    <mergeCell ref="B4170:E4170"/>
    <mergeCell ref="G4170:H4170"/>
    <mergeCell ref="I4170:J4170"/>
    <mergeCell ref="B4171:E4171"/>
    <mergeCell ref="G4171:H4171"/>
    <mergeCell ref="I4171:J4171"/>
    <mergeCell ref="B4167:C4167"/>
    <mergeCell ref="G4167:H4167"/>
    <mergeCell ref="I4167:J4167"/>
    <mergeCell ref="G4168:J4168"/>
    <mergeCell ref="A4169:E4169"/>
    <mergeCell ref="G4169:H4169"/>
    <mergeCell ref="I4169:J4169"/>
    <mergeCell ref="G4195:J4195"/>
    <mergeCell ref="A4196:C4196"/>
    <mergeCell ref="D4196:E4196"/>
    <mergeCell ref="G4196:H4196"/>
    <mergeCell ref="I4196:J4196"/>
    <mergeCell ref="B4193:C4193"/>
    <mergeCell ref="D4193:E4193"/>
    <mergeCell ref="G4193:H4193"/>
    <mergeCell ref="I4193:J4193"/>
    <mergeCell ref="B4194:C4194"/>
    <mergeCell ref="D4194:E4194"/>
    <mergeCell ref="G4194:H4194"/>
    <mergeCell ref="I4194:J4194"/>
    <mergeCell ref="G4188:J4188"/>
    <mergeCell ref="G4189:J4189"/>
    <mergeCell ref="G4190:K4190"/>
    <mergeCell ref="A4191:K4191"/>
    <mergeCell ref="A4192:C4192"/>
    <mergeCell ref="D4192:E4192"/>
    <mergeCell ref="G4192:H4192"/>
    <mergeCell ref="I4192:J4192"/>
    <mergeCell ref="B4186:C4186"/>
    <mergeCell ref="D4186:E4186"/>
    <mergeCell ref="G4186:H4186"/>
    <mergeCell ref="I4186:J4186"/>
    <mergeCell ref="B4187:C4187"/>
    <mergeCell ref="D4187:E4187"/>
    <mergeCell ref="G4187:H4187"/>
    <mergeCell ref="I4187:J4187"/>
    <mergeCell ref="G4184:J4184"/>
    <mergeCell ref="A4185:C4185"/>
    <mergeCell ref="D4185:E4185"/>
    <mergeCell ref="G4185:H4185"/>
    <mergeCell ref="I4185:J4185"/>
    <mergeCell ref="G4209:J4209"/>
    <mergeCell ref="G4210:K4210"/>
    <mergeCell ref="A4211:K4211"/>
    <mergeCell ref="A4212:C4212"/>
    <mergeCell ref="D4212:E4212"/>
    <mergeCell ref="G4212:H4212"/>
    <mergeCell ref="I4212:J4212"/>
    <mergeCell ref="B4207:C4207"/>
    <mergeCell ref="D4207:E4207"/>
    <mergeCell ref="G4207:H4207"/>
    <mergeCell ref="I4207:J4207"/>
    <mergeCell ref="G4208:J4208"/>
    <mergeCell ref="G4205:J4205"/>
    <mergeCell ref="A4206:C4206"/>
    <mergeCell ref="D4206:E4206"/>
    <mergeCell ref="G4206:H4206"/>
    <mergeCell ref="I4206:J4206"/>
    <mergeCell ref="B4203:C4203"/>
    <mergeCell ref="D4203:E4203"/>
    <mergeCell ref="G4203:H4203"/>
    <mergeCell ref="I4203:J4203"/>
    <mergeCell ref="B4204:C4204"/>
    <mergeCell ref="D4204:E4204"/>
    <mergeCell ref="G4204:H4204"/>
    <mergeCell ref="I4204:J4204"/>
    <mergeCell ref="G4199:J4199"/>
    <mergeCell ref="G4200:K4200"/>
    <mergeCell ref="A4201:K4201"/>
    <mergeCell ref="A4202:C4202"/>
    <mergeCell ref="D4202:E4202"/>
    <mergeCell ref="G4202:H4202"/>
    <mergeCell ref="I4202:J4202"/>
    <mergeCell ref="B4197:C4197"/>
    <mergeCell ref="D4197:E4197"/>
    <mergeCell ref="G4197:H4197"/>
    <mergeCell ref="I4197:J4197"/>
    <mergeCell ref="G4198:J4198"/>
    <mergeCell ref="G4221:J4221"/>
    <mergeCell ref="G4222:J4222"/>
    <mergeCell ref="G4223:K4223"/>
    <mergeCell ref="A4224:K4224"/>
    <mergeCell ref="A4225:C4225"/>
    <mergeCell ref="D4225:E4225"/>
    <mergeCell ref="G4225:H4225"/>
    <mergeCell ref="I4225:J4225"/>
    <mergeCell ref="B4219:C4219"/>
    <mergeCell ref="D4219:E4219"/>
    <mergeCell ref="G4219:H4219"/>
    <mergeCell ref="I4219:J4219"/>
    <mergeCell ref="B4220:C4220"/>
    <mergeCell ref="D4220:E4220"/>
    <mergeCell ref="G4220:H4220"/>
    <mergeCell ref="I4220:J4220"/>
    <mergeCell ref="G4217:J4217"/>
    <mergeCell ref="A4218:C4218"/>
    <mergeCell ref="D4218:E4218"/>
    <mergeCell ref="G4218:H4218"/>
    <mergeCell ref="I4218:J4218"/>
    <mergeCell ref="B4215:C4215"/>
    <mergeCell ref="D4215:E4215"/>
    <mergeCell ref="G4215:H4215"/>
    <mergeCell ref="I4215:J4215"/>
    <mergeCell ref="B4216:C4216"/>
    <mergeCell ref="D4216:E4216"/>
    <mergeCell ref="G4216:H4216"/>
    <mergeCell ref="I4216:J4216"/>
    <mergeCell ref="B4213:C4213"/>
    <mergeCell ref="D4213:E4213"/>
    <mergeCell ref="G4213:H4213"/>
    <mergeCell ref="I4213:J4213"/>
    <mergeCell ref="B4214:C4214"/>
    <mergeCell ref="D4214:E4214"/>
    <mergeCell ref="G4214:H4214"/>
    <mergeCell ref="I4214:J4214"/>
    <mergeCell ref="G4237:J4237"/>
    <mergeCell ref="G4238:J4238"/>
    <mergeCell ref="G4239:K4239"/>
    <mergeCell ref="A4240:K4240"/>
    <mergeCell ref="A4241:C4241"/>
    <mergeCell ref="D4241:E4241"/>
    <mergeCell ref="G4241:H4241"/>
    <mergeCell ref="I4241:J4241"/>
    <mergeCell ref="B4235:C4235"/>
    <mergeCell ref="D4235:E4235"/>
    <mergeCell ref="G4235:H4235"/>
    <mergeCell ref="I4235:J4235"/>
    <mergeCell ref="B4236:C4236"/>
    <mergeCell ref="D4236:E4236"/>
    <mergeCell ref="G4236:H4236"/>
    <mergeCell ref="I4236:J4236"/>
    <mergeCell ref="G4230:J4230"/>
    <mergeCell ref="G4231:J4231"/>
    <mergeCell ref="G4232:K4232"/>
    <mergeCell ref="A4233:K4233"/>
    <mergeCell ref="A4234:C4234"/>
    <mergeCell ref="D4234:E4234"/>
    <mergeCell ref="G4234:H4234"/>
    <mergeCell ref="I4234:J4234"/>
    <mergeCell ref="B4228:C4228"/>
    <mergeCell ref="D4228:E4228"/>
    <mergeCell ref="G4228:H4228"/>
    <mergeCell ref="I4228:J4228"/>
    <mergeCell ref="B4229:C4229"/>
    <mergeCell ref="D4229:E4229"/>
    <mergeCell ref="G4229:H4229"/>
    <mergeCell ref="I4229:J4229"/>
    <mergeCell ref="B4226:C4226"/>
    <mergeCell ref="D4226:E4226"/>
    <mergeCell ref="G4226:H4226"/>
    <mergeCell ref="I4226:J4226"/>
    <mergeCell ref="B4227:C4227"/>
    <mergeCell ref="D4227:E4227"/>
    <mergeCell ref="G4227:H4227"/>
    <mergeCell ref="I4227:J4227"/>
    <mergeCell ref="B4255:C4255"/>
    <mergeCell ref="D4255:E4255"/>
    <mergeCell ref="G4255:H4255"/>
    <mergeCell ref="I4255:J4255"/>
    <mergeCell ref="B4256:C4256"/>
    <mergeCell ref="D4256:E4256"/>
    <mergeCell ref="G4256:H4256"/>
    <mergeCell ref="I4256:J4256"/>
    <mergeCell ref="G4251:J4251"/>
    <mergeCell ref="G4252:K4252"/>
    <mergeCell ref="A4253:K4253"/>
    <mergeCell ref="A4254:C4254"/>
    <mergeCell ref="D4254:E4254"/>
    <mergeCell ref="G4254:H4254"/>
    <mergeCell ref="I4254:J4254"/>
    <mergeCell ref="B4249:C4249"/>
    <mergeCell ref="D4249:E4249"/>
    <mergeCell ref="G4249:H4249"/>
    <mergeCell ref="I4249:J4249"/>
    <mergeCell ref="G4250:J4250"/>
    <mergeCell ref="G4244:J4244"/>
    <mergeCell ref="G4245:J4245"/>
    <mergeCell ref="G4246:K4246"/>
    <mergeCell ref="A4247:K4247"/>
    <mergeCell ref="A4248:C4248"/>
    <mergeCell ref="D4248:E4248"/>
    <mergeCell ref="G4248:H4248"/>
    <mergeCell ref="I4248:J4248"/>
    <mergeCell ref="B4242:C4242"/>
    <mergeCell ref="D4242:E4242"/>
    <mergeCell ref="G4242:H4242"/>
    <mergeCell ref="I4242:J4242"/>
    <mergeCell ref="B4243:C4243"/>
    <mergeCell ref="D4243:E4243"/>
    <mergeCell ref="G4243:H4243"/>
    <mergeCell ref="I4243:J4243"/>
    <mergeCell ref="A4275:E4275"/>
    <mergeCell ref="G4275:H4275"/>
    <mergeCell ref="I4275:J4275"/>
    <mergeCell ref="B4276:E4276"/>
    <mergeCell ref="G4276:H4276"/>
    <mergeCell ref="I4276:J4276"/>
    <mergeCell ref="G4270:J4270"/>
    <mergeCell ref="G4271:J4271"/>
    <mergeCell ref="G4272:J4272"/>
    <mergeCell ref="G4273:J4273"/>
    <mergeCell ref="G4274:J4274"/>
    <mergeCell ref="G4267:J4267"/>
    <mergeCell ref="A4268:E4268"/>
    <mergeCell ref="G4268:H4268"/>
    <mergeCell ref="I4268:J4268"/>
    <mergeCell ref="B4269:E4269"/>
    <mergeCell ref="G4269:H4269"/>
    <mergeCell ref="I4269:J4269"/>
    <mergeCell ref="B4265:C4265"/>
    <mergeCell ref="G4265:H4265"/>
    <mergeCell ref="I4265:J4265"/>
    <mergeCell ref="B4266:C4266"/>
    <mergeCell ref="G4266:H4266"/>
    <mergeCell ref="I4266:J4266"/>
    <mergeCell ref="B4263:C4263"/>
    <mergeCell ref="G4263:H4263"/>
    <mergeCell ref="I4263:J4263"/>
    <mergeCell ref="B4264:C4264"/>
    <mergeCell ref="G4264:H4264"/>
    <mergeCell ref="I4264:J4264"/>
    <mergeCell ref="G4257:J4257"/>
    <mergeCell ref="G4258:J4258"/>
    <mergeCell ref="G4259:K4259"/>
    <mergeCell ref="A4260:K4260"/>
    <mergeCell ref="A4261:C4262"/>
    <mergeCell ref="D4261:D4262"/>
    <mergeCell ref="E4261:F4261"/>
    <mergeCell ref="G4261:J4261"/>
    <mergeCell ref="K4261:K4262"/>
    <mergeCell ref="G4262:H4262"/>
    <mergeCell ref="I4262:J4262"/>
    <mergeCell ref="B4290:C4290"/>
    <mergeCell ref="D4290:E4290"/>
    <mergeCell ref="G4290:H4290"/>
    <mergeCell ref="I4290:J4290"/>
    <mergeCell ref="B4291:C4291"/>
    <mergeCell ref="D4291:E4291"/>
    <mergeCell ref="G4291:H4291"/>
    <mergeCell ref="I4291:J4291"/>
    <mergeCell ref="G4287:K4287"/>
    <mergeCell ref="A4288:K4288"/>
    <mergeCell ref="A4289:C4289"/>
    <mergeCell ref="D4289:E4289"/>
    <mergeCell ref="G4289:H4289"/>
    <mergeCell ref="I4289:J4289"/>
    <mergeCell ref="I4281:J4281"/>
    <mergeCell ref="K4281:K4282"/>
    <mergeCell ref="G4284:J4284"/>
    <mergeCell ref="G4285:J4285"/>
    <mergeCell ref="G4286:J4286"/>
    <mergeCell ref="A4281:B4282"/>
    <mergeCell ref="C4281:C4282"/>
    <mergeCell ref="D4281:D4282"/>
    <mergeCell ref="E4281:F4281"/>
    <mergeCell ref="G4281:H4281"/>
    <mergeCell ref="B4279:C4279"/>
    <mergeCell ref="E4279:F4279"/>
    <mergeCell ref="G4279:H4279"/>
    <mergeCell ref="I4279:J4279"/>
    <mergeCell ref="G4280:J4280"/>
    <mergeCell ref="G4277:J4277"/>
    <mergeCell ref="A4278:C4278"/>
    <mergeCell ref="E4278:F4278"/>
    <mergeCell ref="G4278:H4278"/>
    <mergeCell ref="I4278:J4278"/>
    <mergeCell ref="G4300:J4300"/>
    <mergeCell ref="G4301:K4301"/>
    <mergeCell ref="A4302:K4302"/>
    <mergeCell ref="A4303:C4303"/>
    <mergeCell ref="D4303:E4303"/>
    <mergeCell ref="G4303:H4303"/>
    <mergeCell ref="I4303:J4303"/>
    <mergeCell ref="B4298:C4298"/>
    <mergeCell ref="D4298:E4298"/>
    <mergeCell ref="G4298:H4298"/>
    <mergeCell ref="I4298:J4298"/>
    <mergeCell ref="G4299:J4299"/>
    <mergeCell ref="G4296:J4296"/>
    <mergeCell ref="A4297:C4297"/>
    <mergeCell ref="D4297:E4297"/>
    <mergeCell ref="G4297:H4297"/>
    <mergeCell ref="I4297:J4297"/>
    <mergeCell ref="B4294:C4294"/>
    <mergeCell ref="D4294:E4294"/>
    <mergeCell ref="G4294:H4294"/>
    <mergeCell ref="I4294:J4294"/>
    <mergeCell ref="B4295:C4295"/>
    <mergeCell ref="D4295:E4295"/>
    <mergeCell ref="G4295:H4295"/>
    <mergeCell ref="I4295:J4295"/>
    <mergeCell ref="B4292:C4292"/>
    <mergeCell ref="D4292:E4292"/>
    <mergeCell ref="G4292:H4292"/>
    <mergeCell ref="I4292:J4292"/>
    <mergeCell ref="B4293:C4293"/>
    <mergeCell ref="D4293:E4293"/>
    <mergeCell ref="G4293:H4293"/>
    <mergeCell ref="I4293:J4293"/>
    <mergeCell ref="G4314:J4314"/>
    <mergeCell ref="G4315:K4315"/>
    <mergeCell ref="A4316:K4316"/>
    <mergeCell ref="A4317:C4317"/>
    <mergeCell ref="D4317:E4317"/>
    <mergeCell ref="G4317:H4317"/>
    <mergeCell ref="I4317:J4317"/>
    <mergeCell ref="B4312:C4312"/>
    <mergeCell ref="D4312:E4312"/>
    <mergeCell ref="G4312:H4312"/>
    <mergeCell ref="I4312:J4312"/>
    <mergeCell ref="G4313:J4313"/>
    <mergeCell ref="G4310:J4310"/>
    <mergeCell ref="A4311:C4311"/>
    <mergeCell ref="D4311:E4311"/>
    <mergeCell ref="G4311:H4311"/>
    <mergeCell ref="I4311:J4311"/>
    <mergeCell ref="B4308:C4308"/>
    <mergeCell ref="D4308:E4308"/>
    <mergeCell ref="G4308:H4308"/>
    <mergeCell ref="I4308:J4308"/>
    <mergeCell ref="B4309:C4309"/>
    <mergeCell ref="D4309:E4309"/>
    <mergeCell ref="G4309:H4309"/>
    <mergeCell ref="I4309:J4309"/>
    <mergeCell ref="G4306:J4306"/>
    <mergeCell ref="A4307:C4307"/>
    <mergeCell ref="D4307:E4307"/>
    <mergeCell ref="G4307:H4307"/>
    <mergeCell ref="I4307:J4307"/>
    <mergeCell ref="B4304:C4304"/>
    <mergeCell ref="D4304:E4304"/>
    <mergeCell ref="G4304:H4304"/>
    <mergeCell ref="I4304:J4304"/>
    <mergeCell ref="B4305:C4305"/>
    <mergeCell ref="D4305:E4305"/>
    <mergeCell ref="G4305:H4305"/>
    <mergeCell ref="I4305:J4305"/>
    <mergeCell ref="B4328:C4328"/>
    <mergeCell ref="D4328:E4328"/>
    <mergeCell ref="G4328:H4328"/>
    <mergeCell ref="I4328:J4328"/>
    <mergeCell ref="B4329:C4329"/>
    <mergeCell ref="D4329:E4329"/>
    <mergeCell ref="G4329:H4329"/>
    <mergeCell ref="I4329:J4329"/>
    <mergeCell ref="G4324:J4324"/>
    <mergeCell ref="G4325:K4325"/>
    <mergeCell ref="A4326:K4326"/>
    <mergeCell ref="A4327:C4327"/>
    <mergeCell ref="D4327:E4327"/>
    <mergeCell ref="G4327:H4327"/>
    <mergeCell ref="I4327:J4327"/>
    <mergeCell ref="B4322:C4322"/>
    <mergeCell ref="D4322:E4322"/>
    <mergeCell ref="G4322:H4322"/>
    <mergeCell ref="I4322:J4322"/>
    <mergeCell ref="G4323:J4323"/>
    <mergeCell ref="A4320:C4320"/>
    <mergeCell ref="D4320:E4320"/>
    <mergeCell ref="G4320:H4320"/>
    <mergeCell ref="I4320:J4320"/>
    <mergeCell ref="B4321:C4321"/>
    <mergeCell ref="D4321:E4321"/>
    <mergeCell ref="G4321:H4321"/>
    <mergeCell ref="I4321:J4321"/>
    <mergeCell ref="B4318:C4318"/>
    <mergeCell ref="D4318:E4318"/>
    <mergeCell ref="G4318:H4318"/>
    <mergeCell ref="I4318:J4318"/>
    <mergeCell ref="G4319:J4319"/>
    <mergeCell ref="B4340:C4340"/>
    <mergeCell ref="D4340:E4340"/>
    <mergeCell ref="G4340:H4340"/>
    <mergeCell ref="I4340:J4340"/>
    <mergeCell ref="G4341:J4341"/>
    <mergeCell ref="A4338:C4338"/>
    <mergeCell ref="D4338:E4338"/>
    <mergeCell ref="G4338:H4338"/>
    <mergeCell ref="I4338:J4338"/>
    <mergeCell ref="B4339:C4339"/>
    <mergeCell ref="D4339:E4339"/>
    <mergeCell ref="G4339:H4339"/>
    <mergeCell ref="I4339:J4339"/>
    <mergeCell ref="B4336:C4336"/>
    <mergeCell ref="D4336:E4336"/>
    <mergeCell ref="G4336:H4336"/>
    <mergeCell ref="I4336:J4336"/>
    <mergeCell ref="G4337:J4337"/>
    <mergeCell ref="B4334:C4334"/>
    <mergeCell ref="D4334:E4334"/>
    <mergeCell ref="G4334:H4334"/>
    <mergeCell ref="I4334:J4334"/>
    <mergeCell ref="B4335:C4335"/>
    <mergeCell ref="D4335:E4335"/>
    <mergeCell ref="G4335:H4335"/>
    <mergeCell ref="I4335:J4335"/>
    <mergeCell ref="G4332:J4332"/>
    <mergeCell ref="A4333:C4333"/>
    <mergeCell ref="D4333:E4333"/>
    <mergeCell ref="G4333:H4333"/>
    <mergeCell ref="I4333:J4333"/>
    <mergeCell ref="B4330:C4330"/>
    <mergeCell ref="D4330:E4330"/>
    <mergeCell ref="G4330:H4330"/>
    <mergeCell ref="I4330:J4330"/>
    <mergeCell ref="B4331:C4331"/>
    <mergeCell ref="D4331:E4331"/>
    <mergeCell ref="G4331:H4331"/>
    <mergeCell ref="I4331:J4331"/>
    <mergeCell ref="B4352:C4352"/>
    <mergeCell ref="D4352:E4352"/>
    <mergeCell ref="G4352:H4352"/>
    <mergeCell ref="I4352:J4352"/>
    <mergeCell ref="B4353:C4353"/>
    <mergeCell ref="D4353:E4353"/>
    <mergeCell ref="G4353:H4353"/>
    <mergeCell ref="I4353:J4353"/>
    <mergeCell ref="B4350:C4350"/>
    <mergeCell ref="D4350:E4350"/>
    <mergeCell ref="G4350:H4350"/>
    <mergeCell ref="I4350:J4350"/>
    <mergeCell ref="B4351:C4351"/>
    <mergeCell ref="D4351:E4351"/>
    <mergeCell ref="G4351:H4351"/>
    <mergeCell ref="I4351:J4351"/>
    <mergeCell ref="G4346:J4346"/>
    <mergeCell ref="G4347:K4347"/>
    <mergeCell ref="A4348:K4348"/>
    <mergeCell ref="A4349:C4349"/>
    <mergeCell ref="D4349:E4349"/>
    <mergeCell ref="G4349:H4349"/>
    <mergeCell ref="I4349:J4349"/>
    <mergeCell ref="B4344:C4344"/>
    <mergeCell ref="D4344:E4344"/>
    <mergeCell ref="G4344:H4344"/>
    <mergeCell ref="I4344:J4344"/>
    <mergeCell ref="G4345:J4345"/>
    <mergeCell ref="A4342:C4342"/>
    <mergeCell ref="D4342:E4342"/>
    <mergeCell ref="G4342:H4342"/>
    <mergeCell ref="I4342:J4342"/>
    <mergeCell ref="B4343:C4343"/>
    <mergeCell ref="D4343:E4343"/>
    <mergeCell ref="G4343:H4343"/>
    <mergeCell ref="I4343:J4343"/>
    <mergeCell ref="B4364:C4364"/>
    <mergeCell ref="D4364:E4364"/>
    <mergeCell ref="G4364:H4364"/>
    <mergeCell ref="I4364:J4364"/>
    <mergeCell ref="G4365:J4365"/>
    <mergeCell ref="A4362:C4362"/>
    <mergeCell ref="D4362:E4362"/>
    <mergeCell ref="G4362:H4362"/>
    <mergeCell ref="I4362:J4362"/>
    <mergeCell ref="B4363:C4363"/>
    <mergeCell ref="D4363:E4363"/>
    <mergeCell ref="G4363:H4363"/>
    <mergeCell ref="I4363:J4363"/>
    <mergeCell ref="B4360:C4360"/>
    <mergeCell ref="D4360:E4360"/>
    <mergeCell ref="G4360:H4360"/>
    <mergeCell ref="I4360:J4360"/>
    <mergeCell ref="G4361:J4361"/>
    <mergeCell ref="B4358:C4358"/>
    <mergeCell ref="D4358:E4358"/>
    <mergeCell ref="G4358:H4358"/>
    <mergeCell ref="I4358:J4358"/>
    <mergeCell ref="B4359:C4359"/>
    <mergeCell ref="D4359:E4359"/>
    <mergeCell ref="G4359:H4359"/>
    <mergeCell ref="I4359:J4359"/>
    <mergeCell ref="G4356:J4356"/>
    <mergeCell ref="A4357:C4357"/>
    <mergeCell ref="D4357:E4357"/>
    <mergeCell ref="G4357:H4357"/>
    <mergeCell ref="I4357:J4357"/>
    <mergeCell ref="B4354:C4354"/>
    <mergeCell ref="D4354:E4354"/>
    <mergeCell ref="G4354:H4354"/>
    <mergeCell ref="I4354:J4354"/>
    <mergeCell ref="B4355:C4355"/>
    <mergeCell ref="D4355:E4355"/>
    <mergeCell ref="G4355:H4355"/>
    <mergeCell ref="I4355:J4355"/>
    <mergeCell ref="B4378:C4378"/>
    <mergeCell ref="D4378:E4378"/>
    <mergeCell ref="G4378:H4378"/>
    <mergeCell ref="I4378:J4378"/>
    <mergeCell ref="G4379:J4379"/>
    <mergeCell ref="G4376:J4376"/>
    <mergeCell ref="A4377:C4377"/>
    <mergeCell ref="D4377:E4377"/>
    <mergeCell ref="G4377:H4377"/>
    <mergeCell ref="I4377:J4377"/>
    <mergeCell ref="B4374:C4374"/>
    <mergeCell ref="D4374:E4374"/>
    <mergeCell ref="G4374:H4374"/>
    <mergeCell ref="I4374:J4374"/>
    <mergeCell ref="B4375:C4375"/>
    <mergeCell ref="D4375:E4375"/>
    <mergeCell ref="G4375:H4375"/>
    <mergeCell ref="I4375:J4375"/>
    <mergeCell ref="G4372:J4372"/>
    <mergeCell ref="A4373:C4373"/>
    <mergeCell ref="D4373:E4373"/>
    <mergeCell ref="G4373:H4373"/>
    <mergeCell ref="I4373:J4373"/>
    <mergeCell ref="B4370:C4370"/>
    <mergeCell ref="D4370:E4370"/>
    <mergeCell ref="G4370:H4370"/>
    <mergeCell ref="I4370:J4370"/>
    <mergeCell ref="B4371:C4371"/>
    <mergeCell ref="D4371:E4371"/>
    <mergeCell ref="G4371:H4371"/>
    <mergeCell ref="I4371:J4371"/>
    <mergeCell ref="G4366:J4366"/>
    <mergeCell ref="G4367:K4367"/>
    <mergeCell ref="A4368:K4368"/>
    <mergeCell ref="A4369:C4369"/>
    <mergeCell ref="D4369:E4369"/>
    <mergeCell ref="G4369:H4369"/>
    <mergeCell ref="I4369:J4369"/>
    <mergeCell ref="B4390:C4390"/>
    <mergeCell ref="D4390:E4390"/>
    <mergeCell ref="G4390:H4390"/>
    <mergeCell ref="I4390:J4390"/>
    <mergeCell ref="G4391:J4391"/>
    <mergeCell ref="A4388:C4388"/>
    <mergeCell ref="D4388:E4388"/>
    <mergeCell ref="G4388:H4388"/>
    <mergeCell ref="I4388:J4388"/>
    <mergeCell ref="B4389:C4389"/>
    <mergeCell ref="D4389:E4389"/>
    <mergeCell ref="G4389:H4389"/>
    <mergeCell ref="I4389:J4389"/>
    <mergeCell ref="B4386:C4386"/>
    <mergeCell ref="D4386:E4386"/>
    <mergeCell ref="G4386:H4386"/>
    <mergeCell ref="I4386:J4386"/>
    <mergeCell ref="G4387:J4387"/>
    <mergeCell ref="B4384:C4384"/>
    <mergeCell ref="D4384:E4384"/>
    <mergeCell ref="G4384:H4384"/>
    <mergeCell ref="I4384:J4384"/>
    <mergeCell ref="B4385:C4385"/>
    <mergeCell ref="D4385:E4385"/>
    <mergeCell ref="G4385:H4385"/>
    <mergeCell ref="I4385:J4385"/>
    <mergeCell ref="G4380:J4380"/>
    <mergeCell ref="G4381:K4381"/>
    <mergeCell ref="A4382:K4382"/>
    <mergeCell ref="A4383:C4383"/>
    <mergeCell ref="D4383:E4383"/>
    <mergeCell ref="G4383:H4383"/>
    <mergeCell ref="I4383:J4383"/>
    <mergeCell ref="I4404:J4404"/>
    <mergeCell ref="K4404:K4405"/>
    <mergeCell ref="G4407:J4407"/>
    <mergeCell ref="G4408:J4408"/>
    <mergeCell ref="G4409:J4409"/>
    <mergeCell ref="A4404:B4405"/>
    <mergeCell ref="C4404:C4405"/>
    <mergeCell ref="D4404:D4405"/>
    <mergeCell ref="E4404:F4404"/>
    <mergeCell ref="G4404:H4404"/>
    <mergeCell ref="B4402:C4402"/>
    <mergeCell ref="E4402:F4402"/>
    <mergeCell ref="G4402:H4402"/>
    <mergeCell ref="I4402:J4402"/>
    <mergeCell ref="G4403:J4403"/>
    <mergeCell ref="G4400:J4400"/>
    <mergeCell ref="A4401:C4401"/>
    <mergeCell ref="E4401:F4401"/>
    <mergeCell ref="G4401:H4401"/>
    <mergeCell ref="I4401:J4401"/>
    <mergeCell ref="B4398:E4398"/>
    <mergeCell ref="G4398:H4398"/>
    <mergeCell ref="I4398:J4398"/>
    <mergeCell ref="B4399:E4399"/>
    <mergeCell ref="G4399:H4399"/>
    <mergeCell ref="I4399:J4399"/>
    <mergeCell ref="B4396:E4396"/>
    <mergeCell ref="G4396:H4396"/>
    <mergeCell ref="I4396:J4396"/>
    <mergeCell ref="B4397:E4397"/>
    <mergeCell ref="G4397:H4397"/>
    <mergeCell ref="I4397:J4397"/>
    <mergeCell ref="G4392:J4392"/>
    <mergeCell ref="G4393:K4393"/>
    <mergeCell ref="A4394:K4394"/>
    <mergeCell ref="A4395:E4395"/>
    <mergeCell ref="G4395:H4395"/>
    <mergeCell ref="I4395:J4395"/>
    <mergeCell ref="G4419:J4419"/>
    <mergeCell ref="G4420:K4420"/>
    <mergeCell ref="A4421:K4421"/>
    <mergeCell ref="A4422:C4423"/>
    <mergeCell ref="D4422:D4423"/>
    <mergeCell ref="E4422:F4422"/>
    <mergeCell ref="G4422:J4422"/>
    <mergeCell ref="K4422:K4423"/>
    <mergeCell ref="G4423:H4423"/>
    <mergeCell ref="I4423:J4423"/>
    <mergeCell ref="B4417:C4417"/>
    <mergeCell ref="D4417:E4417"/>
    <mergeCell ref="G4417:H4417"/>
    <mergeCell ref="I4417:J4417"/>
    <mergeCell ref="G4418:J4418"/>
    <mergeCell ref="A4415:C4415"/>
    <mergeCell ref="D4415:E4415"/>
    <mergeCell ref="G4415:H4415"/>
    <mergeCell ref="I4415:J4415"/>
    <mergeCell ref="B4416:C4416"/>
    <mergeCell ref="D4416:E4416"/>
    <mergeCell ref="G4416:H4416"/>
    <mergeCell ref="I4416:J4416"/>
    <mergeCell ref="B4413:C4413"/>
    <mergeCell ref="D4413:E4413"/>
    <mergeCell ref="G4413:H4413"/>
    <mergeCell ref="I4413:J4413"/>
    <mergeCell ref="G4414:J4414"/>
    <mergeCell ref="G4410:K4410"/>
    <mergeCell ref="A4411:K4411"/>
    <mergeCell ref="A4412:C4412"/>
    <mergeCell ref="D4412:E4412"/>
    <mergeCell ref="G4412:H4412"/>
    <mergeCell ref="I4412:J4412"/>
    <mergeCell ref="B4439:C4439"/>
    <mergeCell ref="D4439:E4439"/>
    <mergeCell ref="G4439:H4439"/>
    <mergeCell ref="I4439:J4439"/>
    <mergeCell ref="B4440:C4440"/>
    <mergeCell ref="D4440:E4440"/>
    <mergeCell ref="G4440:H4440"/>
    <mergeCell ref="I4440:J4440"/>
    <mergeCell ref="A4437:K4437"/>
    <mergeCell ref="A4438:C4438"/>
    <mergeCell ref="D4438:E4438"/>
    <mergeCell ref="G4438:H4438"/>
    <mergeCell ref="I4438:J4438"/>
    <mergeCell ref="G4432:J4432"/>
    <mergeCell ref="G4433:J4433"/>
    <mergeCell ref="G4434:J4434"/>
    <mergeCell ref="G4435:J4435"/>
    <mergeCell ref="G4436:K4436"/>
    <mergeCell ref="B4429:E4429"/>
    <mergeCell ref="G4429:H4429"/>
    <mergeCell ref="I4429:J4429"/>
    <mergeCell ref="G4430:J4430"/>
    <mergeCell ref="G4431:J4431"/>
    <mergeCell ref="B4427:E4427"/>
    <mergeCell ref="G4427:H4427"/>
    <mergeCell ref="I4427:J4427"/>
    <mergeCell ref="B4428:E4428"/>
    <mergeCell ref="G4428:H4428"/>
    <mergeCell ref="I4428:J4428"/>
    <mergeCell ref="B4424:C4424"/>
    <mergeCell ref="G4424:H4424"/>
    <mergeCell ref="I4424:J4424"/>
    <mergeCell ref="G4425:J4425"/>
    <mergeCell ref="A4426:E4426"/>
    <mergeCell ref="G4426:H4426"/>
    <mergeCell ref="I4426:J4426"/>
    <mergeCell ref="G4452:J4452"/>
    <mergeCell ref="A4453:C4453"/>
    <mergeCell ref="D4453:E4453"/>
    <mergeCell ref="G4453:H4453"/>
    <mergeCell ref="I4453:J4453"/>
    <mergeCell ref="B4450:C4450"/>
    <mergeCell ref="D4450:E4450"/>
    <mergeCell ref="G4450:H4450"/>
    <mergeCell ref="I4450:J4450"/>
    <mergeCell ref="B4451:C4451"/>
    <mergeCell ref="D4451:E4451"/>
    <mergeCell ref="G4451:H4451"/>
    <mergeCell ref="I4451:J4451"/>
    <mergeCell ref="G4445:J4445"/>
    <mergeCell ref="G4446:J4446"/>
    <mergeCell ref="G4447:K4447"/>
    <mergeCell ref="A4448:K4448"/>
    <mergeCell ref="A4449:C4449"/>
    <mergeCell ref="D4449:E4449"/>
    <mergeCell ref="G4449:H4449"/>
    <mergeCell ref="I4449:J4449"/>
    <mergeCell ref="B4443:C4443"/>
    <mergeCell ref="D4443:E4443"/>
    <mergeCell ref="G4443:H4443"/>
    <mergeCell ref="I4443:J4443"/>
    <mergeCell ref="B4444:C4444"/>
    <mergeCell ref="D4444:E4444"/>
    <mergeCell ref="G4444:H4444"/>
    <mergeCell ref="I4444:J4444"/>
    <mergeCell ref="G4441:J4441"/>
    <mergeCell ref="A4442:C4442"/>
    <mergeCell ref="D4442:E4442"/>
    <mergeCell ref="G4442:H4442"/>
    <mergeCell ref="I4442:J4442"/>
    <mergeCell ref="G4466:J4466"/>
    <mergeCell ref="G4467:K4467"/>
    <mergeCell ref="A4468:K4468"/>
    <mergeCell ref="A4469:C4469"/>
    <mergeCell ref="D4469:E4469"/>
    <mergeCell ref="G4469:H4469"/>
    <mergeCell ref="I4469:J4469"/>
    <mergeCell ref="B4464:C4464"/>
    <mergeCell ref="D4464:E4464"/>
    <mergeCell ref="G4464:H4464"/>
    <mergeCell ref="I4464:J4464"/>
    <mergeCell ref="G4465:J4465"/>
    <mergeCell ref="G4462:J4462"/>
    <mergeCell ref="A4463:C4463"/>
    <mergeCell ref="D4463:E4463"/>
    <mergeCell ref="G4463:H4463"/>
    <mergeCell ref="I4463:J4463"/>
    <mergeCell ref="B4460:C4460"/>
    <mergeCell ref="D4460:E4460"/>
    <mergeCell ref="G4460:H4460"/>
    <mergeCell ref="I4460:J4460"/>
    <mergeCell ref="B4461:C4461"/>
    <mergeCell ref="D4461:E4461"/>
    <mergeCell ref="G4461:H4461"/>
    <mergeCell ref="I4461:J4461"/>
    <mergeCell ref="G4456:J4456"/>
    <mergeCell ref="G4457:K4457"/>
    <mergeCell ref="A4458:K4458"/>
    <mergeCell ref="A4459:C4459"/>
    <mergeCell ref="D4459:E4459"/>
    <mergeCell ref="G4459:H4459"/>
    <mergeCell ref="I4459:J4459"/>
    <mergeCell ref="B4454:C4454"/>
    <mergeCell ref="D4454:E4454"/>
    <mergeCell ref="G4454:H4454"/>
    <mergeCell ref="I4454:J4454"/>
    <mergeCell ref="G4455:J4455"/>
    <mergeCell ref="G4478:J4478"/>
    <mergeCell ref="G4479:J4479"/>
    <mergeCell ref="G4480:K4480"/>
    <mergeCell ref="A4481:K4481"/>
    <mergeCell ref="A4482:C4482"/>
    <mergeCell ref="D4482:E4482"/>
    <mergeCell ref="G4482:H4482"/>
    <mergeCell ref="I4482:J4482"/>
    <mergeCell ref="B4476:C4476"/>
    <mergeCell ref="D4476:E4476"/>
    <mergeCell ref="G4476:H4476"/>
    <mergeCell ref="I4476:J4476"/>
    <mergeCell ref="B4477:C4477"/>
    <mergeCell ref="D4477:E4477"/>
    <mergeCell ref="G4477:H4477"/>
    <mergeCell ref="I4477:J4477"/>
    <mergeCell ref="G4474:J4474"/>
    <mergeCell ref="A4475:C4475"/>
    <mergeCell ref="D4475:E4475"/>
    <mergeCell ref="G4475:H4475"/>
    <mergeCell ref="I4475:J4475"/>
    <mergeCell ref="B4472:C4472"/>
    <mergeCell ref="D4472:E4472"/>
    <mergeCell ref="G4472:H4472"/>
    <mergeCell ref="I4472:J4472"/>
    <mergeCell ref="B4473:C4473"/>
    <mergeCell ref="D4473:E4473"/>
    <mergeCell ref="G4473:H4473"/>
    <mergeCell ref="I4473:J4473"/>
    <mergeCell ref="B4470:C4470"/>
    <mergeCell ref="D4470:E4470"/>
    <mergeCell ref="G4470:H4470"/>
    <mergeCell ref="I4470:J4470"/>
    <mergeCell ref="B4471:C4471"/>
    <mergeCell ref="D4471:E4471"/>
    <mergeCell ref="G4471:H4471"/>
    <mergeCell ref="I4471:J4471"/>
    <mergeCell ref="G4494:J4494"/>
    <mergeCell ref="G4495:J4495"/>
    <mergeCell ref="G4496:K4496"/>
    <mergeCell ref="A4497:K4497"/>
    <mergeCell ref="A4498:C4498"/>
    <mergeCell ref="D4498:E4498"/>
    <mergeCell ref="G4498:H4498"/>
    <mergeCell ref="I4498:J4498"/>
    <mergeCell ref="B4492:C4492"/>
    <mergeCell ref="D4492:E4492"/>
    <mergeCell ref="G4492:H4492"/>
    <mergeCell ref="I4492:J4492"/>
    <mergeCell ref="B4493:C4493"/>
    <mergeCell ref="D4493:E4493"/>
    <mergeCell ref="G4493:H4493"/>
    <mergeCell ref="I4493:J4493"/>
    <mergeCell ref="G4487:J4487"/>
    <mergeCell ref="G4488:J4488"/>
    <mergeCell ref="G4489:K4489"/>
    <mergeCell ref="A4490:K4490"/>
    <mergeCell ref="A4491:C4491"/>
    <mergeCell ref="D4491:E4491"/>
    <mergeCell ref="G4491:H4491"/>
    <mergeCell ref="I4491:J4491"/>
    <mergeCell ref="B4485:C4485"/>
    <mergeCell ref="D4485:E4485"/>
    <mergeCell ref="G4485:H4485"/>
    <mergeCell ref="I4485:J4485"/>
    <mergeCell ref="B4486:C4486"/>
    <mergeCell ref="D4486:E4486"/>
    <mergeCell ref="G4486:H4486"/>
    <mergeCell ref="I4486:J4486"/>
    <mergeCell ref="B4483:C4483"/>
    <mergeCell ref="D4483:E4483"/>
    <mergeCell ref="G4483:H4483"/>
    <mergeCell ref="I4483:J4483"/>
    <mergeCell ref="B4484:C4484"/>
    <mergeCell ref="D4484:E4484"/>
    <mergeCell ref="G4484:H4484"/>
    <mergeCell ref="I4484:J4484"/>
    <mergeCell ref="B4512:C4512"/>
    <mergeCell ref="D4512:E4512"/>
    <mergeCell ref="G4512:H4512"/>
    <mergeCell ref="I4512:J4512"/>
    <mergeCell ref="B4513:C4513"/>
    <mergeCell ref="D4513:E4513"/>
    <mergeCell ref="G4513:H4513"/>
    <mergeCell ref="I4513:J4513"/>
    <mergeCell ref="G4508:J4508"/>
    <mergeCell ref="G4509:K4509"/>
    <mergeCell ref="A4510:K4510"/>
    <mergeCell ref="A4511:C4511"/>
    <mergeCell ref="D4511:E4511"/>
    <mergeCell ref="G4511:H4511"/>
    <mergeCell ref="I4511:J4511"/>
    <mergeCell ref="B4506:C4506"/>
    <mergeCell ref="D4506:E4506"/>
    <mergeCell ref="G4506:H4506"/>
    <mergeCell ref="I4506:J4506"/>
    <mergeCell ref="G4507:J4507"/>
    <mergeCell ref="G4501:J4501"/>
    <mergeCell ref="G4502:J4502"/>
    <mergeCell ref="G4503:K4503"/>
    <mergeCell ref="A4504:K4504"/>
    <mergeCell ref="A4505:C4505"/>
    <mergeCell ref="D4505:E4505"/>
    <mergeCell ref="G4505:H4505"/>
    <mergeCell ref="I4505:J4505"/>
    <mergeCell ref="B4499:C4499"/>
    <mergeCell ref="D4499:E4499"/>
    <mergeCell ref="G4499:H4499"/>
    <mergeCell ref="I4499:J4499"/>
    <mergeCell ref="B4500:C4500"/>
    <mergeCell ref="D4500:E4500"/>
    <mergeCell ref="G4500:H4500"/>
    <mergeCell ref="I4500:J4500"/>
    <mergeCell ref="A4532:E4532"/>
    <mergeCell ref="G4532:H4532"/>
    <mergeCell ref="I4532:J4532"/>
    <mergeCell ref="B4533:E4533"/>
    <mergeCell ref="G4533:H4533"/>
    <mergeCell ref="I4533:J4533"/>
    <mergeCell ref="G4527:J4527"/>
    <mergeCell ref="G4528:J4528"/>
    <mergeCell ref="G4529:J4529"/>
    <mergeCell ref="G4530:J4530"/>
    <mergeCell ref="G4531:J4531"/>
    <mergeCell ref="G4524:J4524"/>
    <mergeCell ref="A4525:E4525"/>
    <mergeCell ref="G4525:H4525"/>
    <mergeCell ref="I4525:J4525"/>
    <mergeCell ref="B4526:E4526"/>
    <mergeCell ref="G4526:H4526"/>
    <mergeCell ref="I4526:J4526"/>
    <mergeCell ref="B4522:C4522"/>
    <mergeCell ref="G4522:H4522"/>
    <mergeCell ref="I4522:J4522"/>
    <mergeCell ref="B4523:C4523"/>
    <mergeCell ref="G4523:H4523"/>
    <mergeCell ref="I4523:J4523"/>
    <mergeCell ref="B4520:C4520"/>
    <mergeCell ref="G4520:H4520"/>
    <mergeCell ref="I4520:J4520"/>
    <mergeCell ref="B4521:C4521"/>
    <mergeCell ref="G4521:H4521"/>
    <mergeCell ref="I4521:J4521"/>
    <mergeCell ref="G4514:J4514"/>
    <mergeCell ref="G4515:J4515"/>
    <mergeCell ref="G4516:K4516"/>
    <mergeCell ref="A4517:K4517"/>
    <mergeCell ref="A4518:C4519"/>
    <mergeCell ref="D4518:D4519"/>
    <mergeCell ref="E4518:F4518"/>
    <mergeCell ref="G4518:J4518"/>
    <mergeCell ref="K4518:K4519"/>
    <mergeCell ref="G4519:H4519"/>
    <mergeCell ref="I4519:J4519"/>
    <mergeCell ref="B4547:C4547"/>
    <mergeCell ref="D4547:E4547"/>
    <mergeCell ref="G4547:H4547"/>
    <mergeCell ref="I4547:J4547"/>
    <mergeCell ref="B4548:C4548"/>
    <mergeCell ref="D4548:E4548"/>
    <mergeCell ref="G4548:H4548"/>
    <mergeCell ref="I4548:J4548"/>
    <mergeCell ref="G4544:K4544"/>
    <mergeCell ref="A4545:K4545"/>
    <mergeCell ref="A4546:C4546"/>
    <mergeCell ref="D4546:E4546"/>
    <mergeCell ref="G4546:H4546"/>
    <mergeCell ref="I4546:J4546"/>
    <mergeCell ref="I4538:J4538"/>
    <mergeCell ref="K4538:K4539"/>
    <mergeCell ref="G4541:J4541"/>
    <mergeCell ref="G4542:J4542"/>
    <mergeCell ref="G4543:J4543"/>
    <mergeCell ref="A4538:B4539"/>
    <mergeCell ref="C4538:C4539"/>
    <mergeCell ref="D4538:D4539"/>
    <mergeCell ref="E4538:F4538"/>
    <mergeCell ref="G4538:H4538"/>
    <mergeCell ref="B4536:C4536"/>
    <mergeCell ref="E4536:F4536"/>
    <mergeCell ref="G4536:H4536"/>
    <mergeCell ref="I4536:J4536"/>
    <mergeCell ref="G4537:J4537"/>
    <mergeCell ref="G4534:J4534"/>
    <mergeCell ref="A4535:C4535"/>
    <mergeCell ref="E4535:F4535"/>
    <mergeCell ref="G4535:H4535"/>
    <mergeCell ref="I4535:J4535"/>
    <mergeCell ref="G4557:J4557"/>
    <mergeCell ref="G4558:K4558"/>
    <mergeCell ref="A4559:K4559"/>
    <mergeCell ref="A4560:C4560"/>
    <mergeCell ref="D4560:E4560"/>
    <mergeCell ref="G4560:H4560"/>
    <mergeCell ref="I4560:J4560"/>
    <mergeCell ref="B4555:C4555"/>
    <mergeCell ref="D4555:E4555"/>
    <mergeCell ref="G4555:H4555"/>
    <mergeCell ref="I4555:J4555"/>
    <mergeCell ref="G4556:J4556"/>
    <mergeCell ref="G4553:J4553"/>
    <mergeCell ref="A4554:C4554"/>
    <mergeCell ref="D4554:E4554"/>
    <mergeCell ref="G4554:H4554"/>
    <mergeCell ref="I4554:J4554"/>
    <mergeCell ref="B4551:C4551"/>
    <mergeCell ref="D4551:E4551"/>
    <mergeCell ref="G4551:H4551"/>
    <mergeCell ref="I4551:J4551"/>
    <mergeCell ref="B4552:C4552"/>
    <mergeCell ref="D4552:E4552"/>
    <mergeCell ref="G4552:H4552"/>
    <mergeCell ref="I4552:J4552"/>
    <mergeCell ref="B4549:C4549"/>
    <mergeCell ref="D4549:E4549"/>
    <mergeCell ref="G4549:H4549"/>
    <mergeCell ref="I4549:J4549"/>
    <mergeCell ref="B4550:C4550"/>
    <mergeCell ref="D4550:E4550"/>
    <mergeCell ref="G4550:H4550"/>
    <mergeCell ref="I4550:J4550"/>
    <mergeCell ref="G4571:J4571"/>
    <mergeCell ref="G4572:K4572"/>
    <mergeCell ref="A4573:K4573"/>
    <mergeCell ref="A4574:C4574"/>
    <mergeCell ref="D4574:E4574"/>
    <mergeCell ref="G4574:H4574"/>
    <mergeCell ref="I4574:J4574"/>
    <mergeCell ref="B4569:C4569"/>
    <mergeCell ref="D4569:E4569"/>
    <mergeCell ref="G4569:H4569"/>
    <mergeCell ref="I4569:J4569"/>
    <mergeCell ref="G4570:J4570"/>
    <mergeCell ref="G4567:J4567"/>
    <mergeCell ref="A4568:C4568"/>
    <mergeCell ref="D4568:E4568"/>
    <mergeCell ref="G4568:H4568"/>
    <mergeCell ref="I4568:J4568"/>
    <mergeCell ref="B4565:C4565"/>
    <mergeCell ref="D4565:E4565"/>
    <mergeCell ref="G4565:H4565"/>
    <mergeCell ref="I4565:J4565"/>
    <mergeCell ref="B4566:C4566"/>
    <mergeCell ref="D4566:E4566"/>
    <mergeCell ref="G4566:H4566"/>
    <mergeCell ref="I4566:J4566"/>
    <mergeCell ref="G4563:J4563"/>
    <mergeCell ref="A4564:C4564"/>
    <mergeCell ref="D4564:E4564"/>
    <mergeCell ref="G4564:H4564"/>
    <mergeCell ref="I4564:J4564"/>
    <mergeCell ref="B4561:C4561"/>
    <mergeCell ref="D4561:E4561"/>
    <mergeCell ref="G4561:H4561"/>
    <mergeCell ref="I4561:J4561"/>
    <mergeCell ref="B4562:C4562"/>
    <mergeCell ref="D4562:E4562"/>
    <mergeCell ref="G4562:H4562"/>
    <mergeCell ref="I4562:J4562"/>
    <mergeCell ref="B4585:C4585"/>
    <mergeCell ref="D4585:E4585"/>
    <mergeCell ref="G4585:H4585"/>
    <mergeCell ref="I4585:J4585"/>
    <mergeCell ref="B4586:C4586"/>
    <mergeCell ref="D4586:E4586"/>
    <mergeCell ref="G4586:H4586"/>
    <mergeCell ref="I4586:J4586"/>
    <mergeCell ref="G4581:J4581"/>
    <mergeCell ref="G4582:K4582"/>
    <mergeCell ref="A4583:K4583"/>
    <mergeCell ref="A4584:C4584"/>
    <mergeCell ref="D4584:E4584"/>
    <mergeCell ref="G4584:H4584"/>
    <mergeCell ref="I4584:J4584"/>
    <mergeCell ref="B4579:C4579"/>
    <mergeCell ref="D4579:E4579"/>
    <mergeCell ref="G4579:H4579"/>
    <mergeCell ref="I4579:J4579"/>
    <mergeCell ref="G4580:J4580"/>
    <mergeCell ref="A4577:C4577"/>
    <mergeCell ref="D4577:E4577"/>
    <mergeCell ref="G4577:H4577"/>
    <mergeCell ref="I4577:J4577"/>
    <mergeCell ref="B4578:C4578"/>
    <mergeCell ref="D4578:E4578"/>
    <mergeCell ref="G4578:H4578"/>
    <mergeCell ref="I4578:J4578"/>
    <mergeCell ref="B4575:C4575"/>
    <mergeCell ref="D4575:E4575"/>
    <mergeCell ref="G4575:H4575"/>
    <mergeCell ref="I4575:J4575"/>
    <mergeCell ref="G4576:J4576"/>
    <mergeCell ref="B4597:C4597"/>
    <mergeCell ref="D4597:E4597"/>
    <mergeCell ref="G4597:H4597"/>
    <mergeCell ref="I4597:J4597"/>
    <mergeCell ref="G4598:J4598"/>
    <mergeCell ref="A4595:C4595"/>
    <mergeCell ref="D4595:E4595"/>
    <mergeCell ref="G4595:H4595"/>
    <mergeCell ref="I4595:J4595"/>
    <mergeCell ref="B4596:C4596"/>
    <mergeCell ref="D4596:E4596"/>
    <mergeCell ref="G4596:H4596"/>
    <mergeCell ref="I4596:J4596"/>
    <mergeCell ref="B4593:C4593"/>
    <mergeCell ref="D4593:E4593"/>
    <mergeCell ref="G4593:H4593"/>
    <mergeCell ref="I4593:J4593"/>
    <mergeCell ref="G4594:J4594"/>
    <mergeCell ref="B4591:C4591"/>
    <mergeCell ref="D4591:E4591"/>
    <mergeCell ref="G4591:H4591"/>
    <mergeCell ref="I4591:J4591"/>
    <mergeCell ref="B4592:C4592"/>
    <mergeCell ref="D4592:E4592"/>
    <mergeCell ref="G4592:H4592"/>
    <mergeCell ref="I4592:J4592"/>
    <mergeCell ref="G4589:J4589"/>
    <mergeCell ref="A4590:C4590"/>
    <mergeCell ref="D4590:E4590"/>
    <mergeCell ref="G4590:H4590"/>
    <mergeCell ref="I4590:J4590"/>
    <mergeCell ref="B4587:C4587"/>
    <mergeCell ref="D4587:E4587"/>
    <mergeCell ref="G4587:H4587"/>
    <mergeCell ref="I4587:J4587"/>
    <mergeCell ref="B4588:C4588"/>
    <mergeCell ref="D4588:E4588"/>
    <mergeCell ref="G4588:H4588"/>
    <mergeCell ref="I4588:J4588"/>
    <mergeCell ref="B4609:C4609"/>
    <mergeCell ref="D4609:E4609"/>
    <mergeCell ref="G4609:H4609"/>
    <mergeCell ref="I4609:J4609"/>
    <mergeCell ref="B4610:C4610"/>
    <mergeCell ref="D4610:E4610"/>
    <mergeCell ref="G4610:H4610"/>
    <mergeCell ref="I4610:J4610"/>
    <mergeCell ref="B4607:C4607"/>
    <mergeCell ref="D4607:E4607"/>
    <mergeCell ref="G4607:H4607"/>
    <mergeCell ref="I4607:J4607"/>
    <mergeCell ref="B4608:C4608"/>
    <mergeCell ref="D4608:E4608"/>
    <mergeCell ref="G4608:H4608"/>
    <mergeCell ref="I4608:J4608"/>
    <mergeCell ref="G4603:J4603"/>
    <mergeCell ref="G4604:K4604"/>
    <mergeCell ref="A4605:K4605"/>
    <mergeCell ref="A4606:C4606"/>
    <mergeCell ref="D4606:E4606"/>
    <mergeCell ref="G4606:H4606"/>
    <mergeCell ref="I4606:J4606"/>
    <mergeCell ref="B4601:C4601"/>
    <mergeCell ref="D4601:E4601"/>
    <mergeCell ref="G4601:H4601"/>
    <mergeCell ref="I4601:J4601"/>
    <mergeCell ref="G4602:J4602"/>
    <mergeCell ref="A4599:C4599"/>
    <mergeCell ref="D4599:E4599"/>
    <mergeCell ref="G4599:H4599"/>
    <mergeCell ref="I4599:J4599"/>
    <mergeCell ref="B4600:C4600"/>
    <mergeCell ref="D4600:E4600"/>
    <mergeCell ref="G4600:H4600"/>
    <mergeCell ref="I4600:J4600"/>
    <mergeCell ref="B4621:C4621"/>
    <mergeCell ref="D4621:E4621"/>
    <mergeCell ref="G4621:H4621"/>
    <mergeCell ref="I4621:J4621"/>
    <mergeCell ref="G4622:J4622"/>
    <mergeCell ref="A4619:C4619"/>
    <mergeCell ref="D4619:E4619"/>
    <mergeCell ref="G4619:H4619"/>
    <mergeCell ref="I4619:J4619"/>
    <mergeCell ref="B4620:C4620"/>
    <mergeCell ref="D4620:E4620"/>
    <mergeCell ref="G4620:H4620"/>
    <mergeCell ref="I4620:J4620"/>
    <mergeCell ref="B4617:C4617"/>
    <mergeCell ref="D4617:E4617"/>
    <mergeCell ref="G4617:H4617"/>
    <mergeCell ref="I4617:J4617"/>
    <mergeCell ref="G4618:J4618"/>
    <mergeCell ref="B4615:C4615"/>
    <mergeCell ref="D4615:E4615"/>
    <mergeCell ref="G4615:H4615"/>
    <mergeCell ref="I4615:J4615"/>
    <mergeCell ref="B4616:C4616"/>
    <mergeCell ref="D4616:E4616"/>
    <mergeCell ref="G4616:H4616"/>
    <mergeCell ref="I4616:J4616"/>
    <mergeCell ref="G4613:J4613"/>
    <mergeCell ref="A4614:C4614"/>
    <mergeCell ref="D4614:E4614"/>
    <mergeCell ref="G4614:H4614"/>
    <mergeCell ref="I4614:J4614"/>
    <mergeCell ref="B4611:C4611"/>
    <mergeCell ref="D4611:E4611"/>
    <mergeCell ref="G4611:H4611"/>
    <mergeCell ref="I4611:J4611"/>
    <mergeCell ref="B4612:C4612"/>
    <mergeCell ref="D4612:E4612"/>
    <mergeCell ref="G4612:H4612"/>
    <mergeCell ref="I4612:J4612"/>
    <mergeCell ref="B4635:C4635"/>
    <mergeCell ref="D4635:E4635"/>
    <mergeCell ref="G4635:H4635"/>
    <mergeCell ref="I4635:J4635"/>
    <mergeCell ref="G4636:J4636"/>
    <mergeCell ref="G4633:J4633"/>
    <mergeCell ref="A4634:C4634"/>
    <mergeCell ref="D4634:E4634"/>
    <mergeCell ref="G4634:H4634"/>
    <mergeCell ref="I4634:J4634"/>
    <mergeCell ref="B4631:C4631"/>
    <mergeCell ref="D4631:E4631"/>
    <mergeCell ref="G4631:H4631"/>
    <mergeCell ref="I4631:J4631"/>
    <mergeCell ref="B4632:C4632"/>
    <mergeCell ref="D4632:E4632"/>
    <mergeCell ref="G4632:H4632"/>
    <mergeCell ref="I4632:J4632"/>
    <mergeCell ref="G4629:J4629"/>
    <mergeCell ref="A4630:C4630"/>
    <mergeCell ref="D4630:E4630"/>
    <mergeCell ref="G4630:H4630"/>
    <mergeCell ref="I4630:J4630"/>
    <mergeCell ref="B4627:C4627"/>
    <mergeCell ref="D4627:E4627"/>
    <mergeCell ref="G4627:H4627"/>
    <mergeCell ref="I4627:J4627"/>
    <mergeCell ref="B4628:C4628"/>
    <mergeCell ref="D4628:E4628"/>
    <mergeCell ref="G4628:H4628"/>
    <mergeCell ref="I4628:J4628"/>
    <mergeCell ref="G4623:J4623"/>
    <mergeCell ref="G4624:K4624"/>
    <mergeCell ref="A4625:K4625"/>
    <mergeCell ref="A4626:C4626"/>
    <mergeCell ref="D4626:E4626"/>
    <mergeCell ref="G4626:H4626"/>
    <mergeCell ref="I4626:J4626"/>
    <mergeCell ref="B4647:C4647"/>
    <mergeCell ref="D4647:E4647"/>
    <mergeCell ref="G4647:H4647"/>
    <mergeCell ref="I4647:J4647"/>
    <mergeCell ref="G4648:J4648"/>
    <mergeCell ref="A4645:C4645"/>
    <mergeCell ref="D4645:E4645"/>
    <mergeCell ref="G4645:H4645"/>
    <mergeCell ref="I4645:J4645"/>
    <mergeCell ref="B4646:C4646"/>
    <mergeCell ref="D4646:E4646"/>
    <mergeCell ref="G4646:H4646"/>
    <mergeCell ref="I4646:J4646"/>
    <mergeCell ref="B4643:C4643"/>
    <mergeCell ref="D4643:E4643"/>
    <mergeCell ref="G4643:H4643"/>
    <mergeCell ref="I4643:J4643"/>
    <mergeCell ref="G4644:J4644"/>
    <mergeCell ref="B4641:C4641"/>
    <mergeCell ref="D4641:E4641"/>
    <mergeCell ref="G4641:H4641"/>
    <mergeCell ref="I4641:J4641"/>
    <mergeCell ref="B4642:C4642"/>
    <mergeCell ref="D4642:E4642"/>
    <mergeCell ref="G4642:H4642"/>
    <mergeCell ref="I4642:J4642"/>
    <mergeCell ref="G4637:J4637"/>
    <mergeCell ref="G4638:K4638"/>
    <mergeCell ref="A4639:K4639"/>
    <mergeCell ref="A4640:C4640"/>
    <mergeCell ref="D4640:E4640"/>
    <mergeCell ref="G4640:H4640"/>
    <mergeCell ref="I4640:J4640"/>
    <mergeCell ref="I4661:J4661"/>
    <mergeCell ref="K4661:K4662"/>
    <mergeCell ref="G4664:J4664"/>
    <mergeCell ref="G4665:J4665"/>
    <mergeCell ref="G4666:J4666"/>
    <mergeCell ref="A4661:B4662"/>
    <mergeCell ref="C4661:C4662"/>
    <mergeCell ref="D4661:D4662"/>
    <mergeCell ref="E4661:F4661"/>
    <mergeCell ref="G4661:H4661"/>
    <mergeCell ref="B4659:C4659"/>
    <mergeCell ref="E4659:F4659"/>
    <mergeCell ref="G4659:H4659"/>
    <mergeCell ref="I4659:J4659"/>
    <mergeCell ref="G4660:J4660"/>
    <mergeCell ref="G4657:J4657"/>
    <mergeCell ref="A4658:C4658"/>
    <mergeCell ref="E4658:F4658"/>
    <mergeCell ref="G4658:H4658"/>
    <mergeCell ref="I4658:J4658"/>
    <mergeCell ref="B4655:E4655"/>
    <mergeCell ref="G4655:H4655"/>
    <mergeCell ref="I4655:J4655"/>
    <mergeCell ref="B4656:E4656"/>
    <mergeCell ref="G4656:H4656"/>
    <mergeCell ref="I4656:J4656"/>
    <mergeCell ref="B4653:E4653"/>
    <mergeCell ref="G4653:H4653"/>
    <mergeCell ref="I4653:J4653"/>
    <mergeCell ref="B4654:E4654"/>
    <mergeCell ref="G4654:H4654"/>
    <mergeCell ref="I4654:J4654"/>
    <mergeCell ref="G4649:J4649"/>
    <mergeCell ref="G4650:K4650"/>
    <mergeCell ref="A4651:K4651"/>
    <mergeCell ref="A4652:E4652"/>
    <mergeCell ref="G4652:H4652"/>
    <mergeCell ref="I4652:J4652"/>
    <mergeCell ref="G4676:J4676"/>
    <mergeCell ref="G4677:K4677"/>
    <mergeCell ref="A4678:K4678"/>
    <mergeCell ref="A4679:C4680"/>
    <mergeCell ref="D4679:D4680"/>
    <mergeCell ref="E4679:F4679"/>
    <mergeCell ref="G4679:J4679"/>
    <mergeCell ref="K4679:K4680"/>
    <mergeCell ref="G4680:H4680"/>
    <mergeCell ref="I4680:J4680"/>
    <mergeCell ref="B4674:C4674"/>
    <mergeCell ref="D4674:E4674"/>
    <mergeCell ref="G4674:H4674"/>
    <mergeCell ref="I4674:J4674"/>
    <mergeCell ref="G4675:J4675"/>
    <mergeCell ref="A4672:C4672"/>
    <mergeCell ref="D4672:E4672"/>
    <mergeCell ref="G4672:H4672"/>
    <mergeCell ref="I4672:J4672"/>
    <mergeCell ref="B4673:C4673"/>
    <mergeCell ref="D4673:E4673"/>
    <mergeCell ref="G4673:H4673"/>
    <mergeCell ref="I4673:J4673"/>
    <mergeCell ref="B4670:C4670"/>
    <mergeCell ref="D4670:E4670"/>
    <mergeCell ref="G4670:H4670"/>
    <mergeCell ref="I4670:J4670"/>
    <mergeCell ref="G4671:J4671"/>
    <mergeCell ref="G4667:K4667"/>
    <mergeCell ref="A4668:K4668"/>
    <mergeCell ref="A4669:C4669"/>
    <mergeCell ref="D4669:E4669"/>
    <mergeCell ref="G4669:H4669"/>
    <mergeCell ref="I4669:J4669"/>
    <mergeCell ref="B4696:C4696"/>
    <mergeCell ref="D4696:E4696"/>
    <mergeCell ref="G4696:H4696"/>
    <mergeCell ref="I4696:J4696"/>
    <mergeCell ref="B4697:C4697"/>
    <mergeCell ref="D4697:E4697"/>
    <mergeCell ref="G4697:H4697"/>
    <mergeCell ref="I4697:J4697"/>
    <mergeCell ref="A4694:K4694"/>
    <mergeCell ref="A4695:C4695"/>
    <mergeCell ref="D4695:E4695"/>
    <mergeCell ref="G4695:H4695"/>
    <mergeCell ref="I4695:J4695"/>
    <mergeCell ref="G4689:J4689"/>
    <mergeCell ref="G4690:J4690"/>
    <mergeCell ref="G4691:J4691"/>
    <mergeCell ref="G4692:J4692"/>
    <mergeCell ref="G4693:K4693"/>
    <mergeCell ref="B4686:E4686"/>
    <mergeCell ref="G4686:H4686"/>
    <mergeCell ref="I4686:J4686"/>
    <mergeCell ref="G4687:J4687"/>
    <mergeCell ref="G4688:J4688"/>
    <mergeCell ref="B4684:E4684"/>
    <mergeCell ref="G4684:H4684"/>
    <mergeCell ref="I4684:J4684"/>
    <mergeCell ref="B4685:E4685"/>
    <mergeCell ref="G4685:H4685"/>
    <mergeCell ref="I4685:J4685"/>
    <mergeCell ref="B4681:C4681"/>
    <mergeCell ref="G4681:H4681"/>
    <mergeCell ref="I4681:J4681"/>
    <mergeCell ref="G4682:J4682"/>
    <mergeCell ref="A4683:E4683"/>
    <mergeCell ref="G4683:H4683"/>
    <mergeCell ref="I4683:J4683"/>
    <mergeCell ref="G4709:J4709"/>
    <mergeCell ref="A4710:C4710"/>
    <mergeCell ref="D4710:E4710"/>
    <mergeCell ref="G4710:H4710"/>
    <mergeCell ref="I4710:J4710"/>
    <mergeCell ref="B4707:C4707"/>
    <mergeCell ref="D4707:E4707"/>
    <mergeCell ref="G4707:H4707"/>
    <mergeCell ref="I4707:J4707"/>
    <mergeCell ref="B4708:C4708"/>
    <mergeCell ref="D4708:E4708"/>
    <mergeCell ref="G4708:H4708"/>
    <mergeCell ref="I4708:J4708"/>
    <mergeCell ref="G4702:J4702"/>
    <mergeCell ref="G4703:J4703"/>
    <mergeCell ref="G4704:K4704"/>
    <mergeCell ref="A4705:K4705"/>
    <mergeCell ref="A4706:C4706"/>
    <mergeCell ref="D4706:E4706"/>
    <mergeCell ref="G4706:H4706"/>
    <mergeCell ref="I4706:J4706"/>
    <mergeCell ref="B4700:C4700"/>
    <mergeCell ref="D4700:E4700"/>
    <mergeCell ref="G4700:H4700"/>
    <mergeCell ref="I4700:J4700"/>
    <mergeCell ref="B4701:C4701"/>
    <mergeCell ref="D4701:E4701"/>
    <mergeCell ref="G4701:H4701"/>
    <mergeCell ref="I4701:J4701"/>
    <mergeCell ref="G4698:J4698"/>
    <mergeCell ref="A4699:C4699"/>
    <mergeCell ref="D4699:E4699"/>
    <mergeCell ref="G4699:H4699"/>
    <mergeCell ref="I4699:J4699"/>
    <mergeCell ref="G4723:J4723"/>
    <mergeCell ref="G4724:K4724"/>
    <mergeCell ref="A4725:K4725"/>
    <mergeCell ref="A4726:C4726"/>
    <mergeCell ref="D4726:E4726"/>
    <mergeCell ref="G4726:H4726"/>
    <mergeCell ref="I4726:J4726"/>
    <mergeCell ref="B4721:C4721"/>
    <mergeCell ref="D4721:E4721"/>
    <mergeCell ref="G4721:H4721"/>
    <mergeCell ref="I4721:J4721"/>
    <mergeCell ref="G4722:J4722"/>
    <mergeCell ref="G4719:J4719"/>
    <mergeCell ref="A4720:C4720"/>
    <mergeCell ref="D4720:E4720"/>
    <mergeCell ref="G4720:H4720"/>
    <mergeCell ref="I4720:J4720"/>
    <mergeCell ref="B4717:C4717"/>
    <mergeCell ref="D4717:E4717"/>
    <mergeCell ref="G4717:H4717"/>
    <mergeCell ref="I4717:J4717"/>
    <mergeCell ref="B4718:C4718"/>
    <mergeCell ref="D4718:E4718"/>
    <mergeCell ref="G4718:H4718"/>
    <mergeCell ref="I4718:J4718"/>
    <mergeCell ref="G4713:J4713"/>
    <mergeCell ref="G4714:K4714"/>
    <mergeCell ref="A4715:K4715"/>
    <mergeCell ref="A4716:C4716"/>
    <mergeCell ref="D4716:E4716"/>
    <mergeCell ref="G4716:H4716"/>
    <mergeCell ref="I4716:J4716"/>
    <mergeCell ref="B4711:C4711"/>
    <mergeCell ref="D4711:E4711"/>
    <mergeCell ref="G4711:H4711"/>
    <mergeCell ref="I4711:J4711"/>
    <mergeCell ref="G4712:J4712"/>
    <mergeCell ref="G4735:J4735"/>
    <mergeCell ref="G4736:J4736"/>
    <mergeCell ref="G4737:K4737"/>
    <mergeCell ref="A4738:K4738"/>
    <mergeCell ref="A4739:C4739"/>
    <mergeCell ref="D4739:E4739"/>
    <mergeCell ref="G4739:H4739"/>
    <mergeCell ref="I4739:J4739"/>
    <mergeCell ref="B4733:C4733"/>
    <mergeCell ref="D4733:E4733"/>
    <mergeCell ref="G4733:H4733"/>
    <mergeCell ref="I4733:J4733"/>
    <mergeCell ref="B4734:C4734"/>
    <mergeCell ref="D4734:E4734"/>
    <mergeCell ref="G4734:H4734"/>
    <mergeCell ref="I4734:J4734"/>
    <mergeCell ref="G4731:J4731"/>
    <mergeCell ref="A4732:C4732"/>
    <mergeCell ref="D4732:E4732"/>
    <mergeCell ref="G4732:H4732"/>
    <mergeCell ref="I4732:J4732"/>
    <mergeCell ref="B4729:C4729"/>
    <mergeCell ref="D4729:E4729"/>
    <mergeCell ref="G4729:H4729"/>
    <mergeCell ref="I4729:J4729"/>
    <mergeCell ref="B4730:C4730"/>
    <mergeCell ref="D4730:E4730"/>
    <mergeCell ref="G4730:H4730"/>
    <mergeCell ref="I4730:J4730"/>
    <mergeCell ref="B4727:C4727"/>
    <mergeCell ref="D4727:E4727"/>
    <mergeCell ref="G4727:H4727"/>
    <mergeCell ref="I4727:J4727"/>
    <mergeCell ref="B4728:C4728"/>
    <mergeCell ref="D4728:E4728"/>
    <mergeCell ref="G4728:H4728"/>
    <mergeCell ref="I4728:J4728"/>
    <mergeCell ref="G4751:J4751"/>
    <mergeCell ref="G4752:J4752"/>
    <mergeCell ref="G4753:K4753"/>
    <mergeCell ref="A4754:K4754"/>
    <mergeCell ref="A4755:C4755"/>
    <mergeCell ref="D4755:E4755"/>
    <mergeCell ref="G4755:H4755"/>
    <mergeCell ref="I4755:J4755"/>
    <mergeCell ref="B4749:C4749"/>
    <mergeCell ref="D4749:E4749"/>
    <mergeCell ref="G4749:H4749"/>
    <mergeCell ref="I4749:J4749"/>
    <mergeCell ref="B4750:C4750"/>
    <mergeCell ref="D4750:E4750"/>
    <mergeCell ref="G4750:H4750"/>
    <mergeCell ref="I4750:J4750"/>
    <mergeCell ref="G4744:J4744"/>
    <mergeCell ref="G4745:J4745"/>
    <mergeCell ref="G4746:K4746"/>
    <mergeCell ref="A4747:K4747"/>
    <mergeCell ref="A4748:C4748"/>
    <mergeCell ref="D4748:E4748"/>
    <mergeCell ref="G4748:H4748"/>
    <mergeCell ref="I4748:J4748"/>
    <mergeCell ref="B4742:C4742"/>
    <mergeCell ref="D4742:E4742"/>
    <mergeCell ref="G4742:H4742"/>
    <mergeCell ref="I4742:J4742"/>
    <mergeCell ref="B4743:C4743"/>
    <mergeCell ref="D4743:E4743"/>
    <mergeCell ref="G4743:H4743"/>
    <mergeCell ref="I4743:J4743"/>
    <mergeCell ref="B4740:C4740"/>
    <mergeCell ref="D4740:E4740"/>
    <mergeCell ref="G4740:H4740"/>
    <mergeCell ref="I4740:J4740"/>
    <mergeCell ref="B4741:C4741"/>
    <mergeCell ref="D4741:E4741"/>
    <mergeCell ref="G4741:H4741"/>
    <mergeCell ref="I4741:J4741"/>
    <mergeCell ref="B4769:C4769"/>
    <mergeCell ref="D4769:E4769"/>
    <mergeCell ref="G4769:H4769"/>
    <mergeCell ref="I4769:J4769"/>
    <mergeCell ref="B4770:C4770"/>
    <mergeCell ref="D4770:E4770"/>
    <mergeCell ref="G4770:H4770"/>
    <mergeCell ref="I4770:J4770"/>
    <mergeCell ref="G4765:J4765"/>
    <mergeCell ref="G4766:K4766"/>
    <mergeCell ref="A4767:K4767"/>
    <mergeCell ref="A4768:C4768"/>
    <mergeCell ref="D4768:E4768"/>
    <mergeCell ref="G4768:H4768"/>
    <mergeCell ref="I4768:J4768"/>
    <mergeCell ref="B4763:C4763"/>
    <mergeCell ref="D4763:E4763"/>
    <mergeCell ref="G4763:H4763"/>
    <mergeCell ref="I4763:J4763"/>
    <mergeCell ref="G4764:J4764"/>
    <mergeCell ref="G4758:J4758"/>
    <mergeCell ref="G4759:J4759"/>
    <mergeCell ref="G4760:K4760"/>
    <mergeCell ref="A4761:K4761"/>
    <mergeCell ref="A4762:C4762"/>
    <mergeCell ref="D4762:E4762"/>
    <mergeCell ref="G4762:H4762"/>
    <mergeCell ref="I4762:J4762"/>
    <mergeCell ref="B4756:C4756"/>
    <mergeCell ref="D4756:E4756"/>
    <mergeCell ref="G4756:H4756"/>
    <mergeCell ref="I4756:J4756"/>
    <mergeCell ref="B4757:C4757"/>
    <mergeCell ref="D4757:E4757"/>
    <mergeCell ref="G4757:H4757"/>
    <mergeCell ref="I4757:J4757"/>
    <mergeCell ref="A4789:E4789"/>
    <mergeCell ref="G4789:H4789"/>
    <mergeCell ref="I4789:J4789"/>
    <mergeCell ref="B4790:E4790"/>
    <mergeCell ref="G4790:H4790"/>
    <mergeCell ref="I4790:J4790"/>
    <mergeCell ref="G4784:J4784"/>
    <mergeCell ref="G4785:J4785"/>
    <mergeCell ref="G4786:J4786"/>
    <mergeCell ref="G4787:J4787"/>
    <mergeCell ref="G4788:J4788"/>
    <mergeCell ref="G4781:J4781"/>
    <mergeCell ref="A4782:E4782"/>
    <mergeCell ref="G4782:H4782"/>
    <mergeCell ref="I4782:J4782"/>
    <mergeCell ref="B4783:E4783"/>
    <mergeCell ref="G4783:H4783"/>
    <mergeCell ref="I4783:J4783"/>
    <mergeCell ref="B4779:C4779"/>
    <mergeCell ref="G4779:H4779"/>
    <mergeCell ref="I4779:J4779"/>
    <mergeCell ref="B4780:C4780"/>
    <mergeCell ref="G4780:H4780"/>
    <mergeCell ref="I4780:J4780"/>
    <mergeCell ref="B4777:C4777"/>
    <mergeCell ref="G4777:H4777"/>
    <mergeCell ref="I4777:J4777"/>
    <mergeCell ref="B4778:C4778"/>
    <mergeCell ref="G4778:H4778"/>
    <mergeCell ref="I4778:J4778"/>
    <mergeCell ref="G4771:J4771"/>
    <mergeCell ref="G4772:J4772"/>
    <mergeCell ref="G4773:K4773"/>
    <mergeCell ref="A4774:K4774"/>
    <mergeCell ref="A4775:C4776"/>
    <mergeCell ref="D4775:D4776"/>
    <mergeCell ref="E4775:F4775"/>
    <mergeCell ref="G4775:J4775"/>
    <mergeCell ref="K4775:K4776"/>
    <mergeCell ref="G4776:H4776"/>
    <mergeCell ref="I4776:J4776"/>
    <mergeCell ref="B4804:C4804"/>
    <mergeCell ref="D4804:E4804"/>
    <mergeCell ref="G4804:H4804"/>
    <mergeCell ref="I4804:J4804"/>
    <mergeCell ref="B4805:C4805"/>
    <mergeCell ref="D4805:E4805"/>
    <mergeCell ref="G4805:H4805"/>
    <mergeCell ref="I4805:J4805"/>
    <mergeCell ref="G4801:K4801"/>
    <mergeCell ref="A4802:K4802"/>
    <mergeCell ref="A4803:C4803"/>
    <mergeCell ref="D4803:E4803"/>
    <mergeCell ref="G4803:H4803"/>
    <mergeCell ref="I4803:J4803"/>
    <mergeCell ref="I4795:J4795"/>
    <mergeCell ref="K4795:K4796"/>
    <mergeCell ref="G4798:J4798"/>
    <mergeCell ref="G4799:J4799"/>
    <mergeCell ref="G4800:J4800"/>
    <mergeCell ref="A4795:B4796"/>
    <mergeCell ref="C4795:C4796"/>
    <mergeCell ref="D4795:D4796"/>
    <mergeCell ref="E4795:F4795"/>
    <mergeCell ref="G4795:H4795"/>
    <mergeCell ref="B4793:C4793"/>
    <mergeCell ref="E4793:F4793"/>
    <mergeCell ref="G4793:H4793"/>
    <mergeCell ref="I4793:J4793"/>
    <mergeCell ref="G4794:J4794"/>
    <mergeCell ref="G4791:J4791"/>
    <mergeCell ref="A4792:C4792"/>
    <mergeCell ref="E4792:F4792"/>
    <mergeCell ref="G4792:H4792"/>
    <mergeCell ref="I4792:J4792"/>
    <mergeCell ref="G4814:J4814"/>
    <mergeCell ref="G4815:K4815"/>
    <mergeCell ref="A4816:K4816"/>
    <mergeCell ref="A4817:C4817"/>
    <mergeCell ref="D4817:E4817"/>
    <mergeCell ref="G4817:H4817"/>
    <mergeCell ref="I4817:J4817"/>
    <mergeCell ref="B4812:C4812"/>
    <mergeCell ref="D4812:E4812"/>
    <mergeCell ref="G4812:H4812"/>
    <mergeCell ref="I4812:J4812"/>
    <mergeCell ref="G4813:J4813"/>
    <mergeCell ref="G4810:J4810"/>
    <mergeCell ref="A4811:C4811"/>
    <mergeCell ref="D4811:E4811"/>
    <mergeCell ref="G4811:H4811"/>
    <mergeCell ref="I4811:J4811"/>
    <mergeCell ref="B4808:C4808"/>
    <mergeCell ref="D4808:E4808"/>
    <mergeCell ref="G4808:H4808"/>
    <mergeCell ref="I4808:J4808"/>
    <mergeCell ref="B4809:C4809"/>
    <mergeCell ref="D4809:E4809"/>
    <mergeCell ref="G4809:H4809"/>
    <mergeCell ref="I4809:J4809"/>
    <mergeCell ref="B4806:C4806"/>
    <mergeCell ref="D4806:E4806"/>
    <mergeCell ref="G4806:H4806"/>
    <mergeCell ref="I4806:J4806"/>
    <mergeCell ref="B4807:C4807"/>
    <mergeCell ref="D4807:E4807"/>
    <mergeCell ref="G4807:H4807"/>
    <mergeCell ref="I4807:J4807"/>
    <mergeCell ref="G4828:J4828"/>
    <mergeCell ref="G4829:K4829"/>
    <mergeCell ref="A4830:K4830"/>
    <mergeCell ref="A4831:C4831"/>
    <mergeCell ref="D4831:E4831"/>
    <mergeCell ref="G4831:H4831"/>
    <mergeCell ref="I4831:J4831"/>
    <mergeCell ref="B4826:C4826"/>
    <mergeCell ref="D4826:E4826"/>
    <mergeCell ref="G4826:H4826"/>
    <mergeCell ref="I4826:J4826"/>
    <mergeCell ref="G4827:J4827"/>
    <mergeCell ref="G4824:J4824"/>
    <mergeCell ref="A4825:C4825"/>
    <mergeCell ref="D4825:E4825"/>
    <mergeCell ref="G4825:H4825"/>
    <mergeCell ref="I4825:J4825"/>
    <mergeCell ref="B4822:C4822"/>
    <mergeCell ref="D4822:E4822"/>
    <mergeCell ref="G4822:H4822"/>
    <mergeCell ref="I4822:J4822"/>
    <mergeCell ref="B4823:C4823"/>
    <mergeCell ref="D4823:E4823"/>
    <mergeCell ref="G4823:H4823"/>
    <mergeCell ref="I4823:J4823"/>
    <mergeCell ref="G4820:J4820"/>
    <mergeCell ref="A4821:C4821"/>
    <mergeCell ref="D4821:E4821"/>
    <mergeCell ref="G4821:H4821"/>
    <mergeCell ref="I4821:J4821"/>
    <mergeCell ref="B4818:C4818"/>
    <mergeCell ref="D4818:E4818"/>
    <mergeCell ref="G4818:H4818"/>
    <mergeCell ref="I4818:J4818"/>
    <mergeCell ref="B4819:C4819"/>
    <mergeCell ref="D4819:E4819"/>
    <mergeCell ref="G4819:H4819"/>
    <mergeCell ref="I4819:J4819"/>
    <mergeCell ref="B4842:C4842"/>
    <mergeCell ref="D4842:E4842"/>
    <mergeCell ref="G4842:H4842"/>
    <mergeCell ref="I4842:J4842"/>
    <mergeCell ref="B4843:C4843"/>
    <mergeCell ref="D4843:E4843"/>
    <mergeCell ref="G4843:H4843"/>
    <mergeCell ref="I4843:J4843"/>
    <mergeCell ref="G4838:J4838"/>
    <mergeCell ref="G4839:K4839"/>
    <mergeCell ref="A4840:K4840"/>
    <mergeCell ref="A4841:C4841"/>
    <mergeCell ref="D4841:E4841"/>
    <mergeCell ref="G4841:H4841"/>
    <mergeCell ref="I4841:J4841"/>
    <mergeCell ref="B4836:C4836"/>
    <mergeCell ref="D4836:E4836"/>
    <mergeCell ref="G4836:H4836"/>
    <mergeCell ref="I4836:J4836"/>
    <mergeCell ref="G4837:J4837"/>
    <mergeCell ref="A4834:C4834"/>
    <mergeCell ref="D4834:E4834"/>
    <mergeCell ref="G4834:H4834"/>
    <mergeCell ref="I4834:J4834"/>
    <mergeCell ref="B4835:C4835"/>
    <mergeCell ref="D4835:E4835"/>
    <mergeCell ref="G4835:H4835"/>
    <mergeCell ref="I4835:J4835"/>
    <mergeCell ref="B4832:C4832"/>
    <mergeCell ref="D4832:E4832"/>
    <mergeCell ref="G4832:H4832"/>
    <mergeCell ref="I4832:J4832"/>
    <mergeCell ref="G4833:J4833"/>
    <mergeCell ref="B4854:C4854"/>
    <mergeCell ref="D4854:E4854"/>
    <mergeCell ref="G4854:H4854"/>
    <mergeCell ref="I4854:J4854"/>
    <mergeCell ref="G4855:J4855"/>
    <mergeCell ref="A4852:C4852"/>
    <mergeCell ref="D4852:E4852"/>
    <mergeCell ref="G4852:H4852"/>
    <mergeCell ref="I4852:J4852"/>
    <mergeCell ref="B4853:C4853"/>
    <mergeCell ref="D4853:E4853"/>
    <mergeCell ref="G4853:H4853"/>
    <mergeCell ref="I4853:J4853"/>
    <mergeCell ref="B4850:C4850"/>
    <mergeCell ref="D4850:E4850"/>
    <mergeCell ref="G4850:H4850"/>
    <mergeCell ref="I4850:J4850"/>
    <mergeCell ref="G4851:J4851"/>
    <mergeCell ref="B4848:C4848"/>
    <mergeCell ref="D4848:E4848"/>
    <mergeCell ref="G4848:H4848"/>
    <mergeCell ref="I4848:J4848"/>
    <mergeCell ref="B4849:C4849"/>
    <mergeCell ref="D4849:E4849"/>
    <mergeCell ref="G4849:H4849"/>
    <mergeCell ref="I4849:J4849"/>
    <mergeCell ref="G4846:J4846"/>
    <mergeCell ref="A4847:C4847"/>
    <mergeCell ref="D4847:E4847"/>
    <mergeCell ref="G4847:H4847"/>
    <mergeCell ref="I4847:J4847"/>
    <mergeCell ref="B4844:C4844"/>
    <mergeCell ref="D4844:E4844"/>
    <mergeCell ref="G4844:H4844"/>
    <mergeCell ref="I4844:J4844"/>
    <mergeCell ref="B4845:C4845"/>
    <mergeCell ref="D4845:E4845"/>
    <mergeCell ref="G4845:H4845"/>
    <mergeCell ref="I4845:J4845"/>
    <mergeCell ref="B4866:C4866"/>
    <mergeCell ref="D4866:E4866"/>
    <mergeCell ref="G4866:H4866"/>
    <mergeCell ref="I4866:J4866"/>
    <mergeCell ref="B4867:C4867"/>
    <mergeCell ref="D4867:E4867"/>
    <mergeCell ref="G4867:H4867"/>
    <mergeCell ref="I4867:J4867"/>
    <mergeCell ref="B4864:C4864"/>
    <mergeCell ref="D4864:E4864"/>
    <mergeCell ref="G4864:H4864"/>
    <mergeCell ref="I4864:J4864"/>
    <mergeCell ref="B4865:C4865"/>
    <mergeCell ref="D4865:E4865"/>
    <mergeCell ref="G4865:H4865"/>
    <mergeCell ref="I4865:J4865"/>
    <mergeCell ref="G4860:J4860"/>
    <mergeCell ref="G4861:K4861"/>
    <mergeCell ref="A4862:K4862"/>
    <mergeCell ref="A4863:C4863"/>
    <mergeCell ref="D4863:E4863"/>
    <mergeCell ref="G4863:H4863"/>
    <mergeCell ref="I4863:J4863"/>
    <mergeCell ref="B4858:C4858"/>
    <mergeCell ref="D4858:E4858"/>
    <mergeCell ref="G4858:H4858"/>
    <mergeCell ref="I4858:J4858"/>
    <mergeCell ref="G4859:J4859"/>
    <mergeCell ref="A4856:C4856"/>
    <mergeCell ref="D4856:E4856"/>
    <mergeCell ref="G4856:H4856"/>
    <mergeCell ref="I4856:J4856"/>
    <mergeCell ref="B4857:C4857"/>
    <mergeCell ref="D4857:E4857"/>
    <mergeCell ref="G4857:H4857"/>
    <mergeCell ref="I4857:J4857"/>
    <mergeCell ref="B4878:C4878"/>
    <mergeCell ref="D4878:E4878"/>
    <mergeCell ref="G4878:H4878"/>
    <mergeCell ref="I4878:J4878"/>
    <mergeCell ref="G4879:J4879"/>
    <mergeCell ref="A4876:C4876"/>
    <mergeCell ref="D4876:E4876"/>
    <mergeCell ref="G4876:H4876"/>
    <mergeCell ref="I4876:J4876"/>
    <mergeCell ref="B4877:C4877"/>
    <mergeCell ref="D4877:E4877"/>
    <mergeCell ref="G4877:H4877"/>
    <mergeCell ref="I4877:J4877"/>
    <mergeCell ref="B4874:C4874"/>
    <mergeCell ref="D4874:E4874"/>
    <mergeCell ref="G4874:H4874"/>
    <mergeCell ref="I4874:J4874"/>
    <mergeCell ref="G4875:J4875"/>
    <mergeCell ref="B4872:C4872"/>
    <mergeCell ref="D4872:E4872"/>
    <mergeCell ref="G4872:H4872"/>
    <mergeCell ref="I4872:J4872"/>
    <mergeCell ref="B4873:C4873"/>
    <mergeCell ref="D4873:E4873"/>
    <mergeCell ref="G4873:H4873"/>
    <mergeCell ref="I4873:J4873"/>
    <mergeCell ref="G4870:J4870"/>
    <mergeCell ref="A4871:C4871"/>
    <mergeCell ref="D4871:E4871"/>
    <mergeCell ref="G4871:H4871"/>
    <mergeCell ref="I4871:J4871"/>
    <mergeCell ref="B4868:C4868"/>
    <mergeCell ref="D4868:E4868"/>
    <mergeCell ref="G4868:H4868"/>
    <mergeCell ref="I4868:J4868"/>
    <mergeCell ref="B4869:C4869"/>
    <mergeCell ref="D4869:E4869"/>
    <mergeCell ref="G4869:H4869"/>
    <mergeCell ref="I4869:J4869"/>
    <mergeCell ref="B4892:C4892"/>
    <mergeCell ref="D4892:E4892"/>
    <mergeCell ref="G4892:H4892"/>
    <mergeCell ref="I4892:J4892"/>
    <mergeCell ref="G4893:J4893"/>
    <mergeCell ref="G4890:J4890"/>
    <mergeCell ref="A4891:C4891"/>
    <mergeCell ref="D4891:E4891"/>
    <mergeCell ref="G4891:H4891"/>
    <mergeCell ref="I4891:J4891"/>
    <mergeCell ref="B4888:C4888"/>
    <mergeCell ref="D4888:E4888"/>
    <mergeCell ref="G4888:H4888"/>
    <mergeCell ref="I4888:J4888"/>
    <mergeCell ref="B4889:C4889"/>
    <mergeCell ref="D4889:E4889"/>
    <mergeCell ref="G4889:H4889"/>
    <mergeCell ref="I4889:J4889"/>
    <mergeCell ref="G4886:J4886"/>
    <mergeCell ref="A4887:C4887"/>
    <mergeCell ref="D4887:E4887"/>
    <mergeCell ref="G4887:H4887"/>
    <mergeCell ref="I4887:J4887"/>
    <mergeCell ref="B4884:C4884"/>
    <mergeCell ref="D4884:E4884"/>
    <mergeCell ref="G4884:H4884"/>
    <mergeCell ref="I4884:J4884"/>
    <mergeCell ref="B4885:C4885"/>
    <mergeCell ref="D4885:E4885"/>
    <mergeCell ref="G4885:H4885"/>
    <mergeCell ref="I4885:J4885"/>
    <mergeCell ref="G4880:J4880"/>
    <mergeCell ref="G4881:K4881"/>
    <mergeCell ref="A4882:K4882"/>
    <mergeCell ref="A4883:C4883"/>
    <mergeCell ref="D4883:E4883"/>
    <mergeCell ref="G4883:H4883"/>
    <mergeCell ref="I4883:J4883"/>
    <mergeCell ref="B4904:C4904"/>
    <mergeCell ref="D4904:E4904"/>
    <mergeCell ref="G4904:H4904"/>
    <mergeCell ref="I4904:J4904"/>
    <mergeCell ref="G4905:J4905"/>
    <mergeCell ref="A4902:C4902"/>
    <mergeCell ref="D4902:E4902"/>
    <mergeCell ref="G4902:H4902"/>
    <mergeCell ref="I4902:J4902"/>
    <mergeCell ref="B4903:C4903"/>
    <mergeCell ref="D4903:E4903"/>
    <mergeCell ref="G4903:H4903"/>
    <mergeCell ref="I4903:J4903"/>
    <mergeCell ref="B4900:C4900"/>
    <mergeCell ref="D4900:E4900"/>
    <mergeCell ref="G4900:H4900"/>
    <mergeCell ref="I4900:J4900"/>
    <mergeCell ref="G4901:J4901"/>
    <mergeCell ref="B4898:C4898"/>
    <mergeCell ref="D4898:E4898"/>
    <mergeCell ref="G4898:H4898"/>
    <mergeCell ref="I4898:J4898"/>
    <mergeCell ref="B4899:C4899"/>
    <mergeCell ref="D4899:E4899"/>
    <mergeCell ref="G4899:H4899"/>
    <mergeCell ref="I4899:J4899"/>
    <mergeCell ref="G4894:J4894"/>
    <mergeCell ref="G4895:K4895"/>
    <mergeCell ref="A4896:K4896"/>
    <mergeCell ref="A4897:C4897"/>
    <mergeCell ref="D4897:E4897"/>
    <mergeCell ref="G4897:H4897"/>
    <mergeCell ref="I4897:J4897"/>
    <mergeCell ref="I4918:J4918"/>
    <mergeCell ref="K4918:K4919"/>
    <mergeCell ref="G4921:J4921"/>
    <mergeCell ref="G4922:J4922"/>
    <mergeCell ref="G4923:J4923"/>
    <mergeCell ref="A4918:B4919"/>
    <mergeCell ref="C4918:C4919"/>
    <mergeCell ref="D4918:D4919"/>
    <mergeCell ref="E4918:F4918"/>
    <mergeCell ref="G4918:H4918"/>
    <mergeCell ref="B4916:C4916"/>
    <mergeCell ref="E4916:F4916"/>
    <mergeCell ref="G4916:H4916"/>
    <mergeCell ref="I4916:J4916"/>
    <mergeCell ref="G4917:J4917"/>
    <mergeCell ref="G4914:J4914"/>
    <mergeCell ref="A4915:C4915"/>
    <mergeCell ref="E4915:F4915"/>
    <mergeCell ref="G4915:H4915"/>
    <mergeCell ref="I4915:J4915"/>
    <mergeCell ref="B4912:E4912"/>
    <mergeCell ref="G4912:H4912"/>
    <mergeCell ref="I4912:J4912"/>
    <mergeCell ref="B4913:E4913"/>
    <mergeCell ref="G4913:H4913"/>
    <mergeCell ref="I4913:J4913"/>
    <mergeCell ref="B4910:E4910"/>
    <mergeCell ref="G4910:H4910"/>
    <mergeCell ref="I4910:J4910"/>
    <mergeCell ref="B4911:E4911"/>
    <mergeCell ref="G4911:H4911"/>
    <mergeCell ref="I4911:J4911"/>
    <mergeCell ref="G4906:J4906"/>
    <mergeCell ref="G4907:K4907"/>
    <mergeCell ref="A4908:K4908"/>
    <mergeCell ref="A4909:E4909"/>
    <mergeCell ref="G4909:H4909"/>
    <mergeCell ref="I4909:J4909"/>
    <mergeCell ref="G4933:J4933"/>
    <mergeCell ref="G4934:K4934"/>
    <mergeCell ref="A4935:K4935"/>
    <mergeCell ref="A4936:C4937"/>
    <mergeCell ref="D4936:D4937"/>
    <mergeCell ref="E4936:F4936"/>
    <mergeCell ref="G4936:J4936"/>
    <mergeCell ref="K4936:K4937"/>
    <mergeCell ref="G4937:H4937"/>
    <mergeCell ref="I4937:J4937"/>
    <mergeCell ref="B4931:C4931"/>
    <mergeCell ref="D4931:E4931"/>
    <mergeCell ref="G4931:H4931"/>
    <mergeCell ref="I4931:J4931"/>
    <mergeCell ref="G4932:J4932"/>
    <mergeCell ref="A4929:C4929"/>
    <mergeCell ref="D4929:E4929"/>
    <mergeCell ref="G4929:H4929"/>
    <mergeCell ref="I4929:J4929"/>
    <mergeCell ref="B4930:C4930"/>
    <mergeCell ref="D4930:E4930"/>
    <mergeCell ref="G4930:H4930"/>
    <mergeCell ref="I4930:J4930"/>
    <mergeCell ref="B4927:C4927"/>
    <mergeCell ref="D4927:E4927"/>
    <mergeCell ref="G4927:H4927"/>
    <mergeCell ref="I4927:J4927"/>
    <mergeCell ref="G4928:J4928"/>
    <mergeCell ref="G4924:K4924"/>
    <mergeCell ref="A4925:K4925"/>
    <mergeCell ref="A4926:C4926"/>
    <mergeCell ref="D4926:E4926"/>
    <mergeCell ref="G4926:H4926"/>
    <mergeCell ref="I4926:J4926"/>
    <mergeCell ref="B4953:C4953"/>
    <mergeCell ref="D4953:E4953"/>
    <mergeCell ref="G4953:H4953"/>
    <mergeCell ref="I4953:J4953"/>
    <mergeCell ref="B4954:C4954"/>
    <mergeCell ref="D4954:E4954"/>
    <mergeCell ref="G4954:H4954"/>
    <mergeCell ref="I4954:J4954"/>
    <mergeCell ref="A4951:K4951"/>
    <mergeCell ref="A4952:C4952"/>
    <mergeCell ref="D4952:E4952"/>
    <mergeCell ref="G4952:H4952"/>
    <mergeCell ref="I4952:J4952"/>
    <mergeCell ref="G4946:J4946"/>
    <mergeCell ref="G4947:J4947"/>
    <mergeCell ref="G4948:J4948"/>
    <mergeCell ref="G4949:J4949"/>
    <mergeCell ref="G4950:K4950"/>
    <mergeCell ref="B4943:E4943"/>
    <mergeCell ref="G4943:H4943"/>
    <mergeCell ref="I4943:J4943"/>
    <mergeCell ref="G4944:J4944"/>
    <mergeCell ref="G4945:J4945"/>
    <mergeCell ref="B4941:E4941"/>
    <mergeCell ref="G4941:H4941"/>
    <mergeCell ref="I4941:J4941"/>
    <mergeCell ref="B4942:E4942"/>
    <mergeCell ref="G4942:H4942"/>
    <mergeCell ref="I4942:J4942"/>
    <mergeCell ref="B4938:C4938"/>
    <mergeCell ref="G4938:H4938"/>
    <mergeCell ref="I4938:J4938"/>
    <mergeCell ref="G4939:J4939"/>
    <mergeCell ref="A4940:E4940"/>
    <mergeCell ref="G4940:H4940"/>
    <mergeCell ref="I4940:J4940"/>
    <mergeCell ref="G4966:J4966"/>
    <mergeCell ref="A4967:C4967"/>
    <mergeCell ref="D4967:E4967"/>
    <mergeCell ref="G4967:H4967"/>
    <mergeCell ref="I4967:J4967"/>
    <mergeCell ref="B4964:C4964"/>
    <mergeCell ref="D4964:E4964"/>
    <mergeCell ref="G4964:H4964"/>
    <mergeCell ref="I4964:J4964"/>
    <mergeCell ref="B4965:C4965"/>
    <mergeCell ref="D4965:E4965"/>
    <mergeCell ref="G4965:H4965"/>
    <mergeCell ref="I4965:J4965"/>
    <mergeCell ref="G4959:J4959"/>
    <mergeCell ref="G4960:J4960"/>
    <mergeCell ref="G4961:K4961"/>
    <mergeCell ref="A4962:K4962"/>
    <mergeCell ref="A4963:C4963"/>
    <mergeCell ref="D4963:E4963"/>
    <mergeCell ref="G4963:H4963"/>
    <mergeCell ref="I4963:J4963"/>
    <mergeCell ref="B4957:C4957"/>
    <mergeCell ref="D4957:E4957"/>
    <mergeCell ref="G4957:H4957"/>
    <mergeCell ref="I4957:J4957"/>
    <mergeCell ref="B4958:C4958"/>
    <mergeCell ref="D4958:E4958"/>
    <mergeCell ref="G4958:H4958"/>
    <mergeCell ref="I4958:J4958"/>
    <mergeCell ref="G4955:J4955"/>
    <mergeCell ref="A4956:C4956"/>
    <mergeCell ref="D4956:E4956"/>
    <mergeCell ref="G4956:H4956"/>
    <mergeCell ref="I4956:J4956"/>
    <mergeCell ref="G4980:J4980"/>
    <mergeCell ref="G4981:K4981"/>
    <mergeCell ref="A4982:K4982"/>
    <mergeCell ref="A4983:C4983"/>
    <mergeCell ref="D4983:E4983"/>
    <mergeCell ref="G4983:H4983"/>
    <mergeCell ref="I4983:J4983"/>
    <mergeCell ref="B4978:C4978"/>
    <mergeCell ref="D4978:E4978"/>
    <mergeCell ref="G4978:H4978"/>
    <mergeCell ref="I4978:J4978"/>
    <mergeCell ref="G4979:J4979"/>
    <mergeCell ref="G4976:J4976"/>
    <mergeCell ref="A4977:C4977"/>
    <mergeCell ref="D4977:E4977"/>
    <mergeCell ref="G4977:H4977"/>
    <mergeCell ref="I4977:J4977"/>
    <mergeCell ref="B4974:C4974"/>
    <mergeCell ref="D4974:E4974"/>
    <mergeCell ref="G4974:H4974"/>
    <mergeCell ref="I4974:J4974"/>
    <mergeCell ref="B4975:C4975"/>
    <mergeCell ref="D4975:E4975"/>
    <mergeCell ref="G4975:H4975"/>
    <mergeCell ref="I4975:J4975"/>
    <mergeCell ref="G4970:J4970"/>
    <mergeCell ref="G4971:K4971"/>
    <mergeCell ref="A4972:K4972"/>
    <mergeCell ref="A4973:C4973"/>
    <mergeCell ref="D4973:E4973"/>
    <mergeCell ref="G4973:H4973"/>
    <mergeCell ref="I4973:J4973"/>
    <mergeCell ref="B4968:C4968"/>
    <mergeCell ref="D4968:E4968"/>
    <mergeCell ref="G4968:H4968"/>
    <mergeCell ref="I4968:J4968"/>
    <mergeCell ref="G4969:J4969"/>
    <mergeCell ref="G4992:J4992"/>
    <mergeCell ref="G4993:J4993"/>
    <mergeCell ref="G4994:K4994"/>
    <mergeCell ref="A4995:K4995"/>
    <mergeCell ref="A4996:C4996"/>
    <mergeCell ref="D4996:E4996"/>
    <mergeCell ref="G4996:H4996"/>
    <mergeCell ref="I4996:J4996"/>
    <mergeCell ref="B4990:C4990"/>
    <mergeCell ref="D4990:E4990"/>
    <mergeCell ref="G4990:H4990"/>
    <mergeCell ref="I4990:J4990"/>
    <mergeCell ref="B4991:C4991"/>
    <mergeCell ref="D4991:E4991"/>
    <mergeCell ref="G4991:H4991"/>
    <mergeCell ref="I4991:J4991"/>
    <mergeCell ref="G4988:J4988"/>
    <mergeCell ref="A4989:C4989"/>
    <mergeCell ref="D4989:E4989"/>
    <mergeCell ref="G4989:H4989"/>
    <mergeCell ref="I4989:J4989"/>
    <mergeCell ref="B4986:C4986"/>
    <mergeCell ref="D4986:E4986"/>
    <mergeCell ref="G4986:H4986"/>
    <mergeCell ref="I4986:J4986"/>
    <mergeCell ref="B4987:C4987"/>
    <mergeCell ref="D4987:E4987"/>
    <mergeCell ref="G4987:H4987"/>
    <mergeCell ref="I4987:J4987"/>
    <mergeCell ref="B4984:C4984"/>
    <mergeCell ref="D4984:E4984"/>
    <mergeCell ref="G4984:H4984"/>
    <mergeCell ref="I4984:J4984"/>
    <mergeCell ref="B4985:C4985"/>
    <mergeCell ref="D4985:E4985"/>
    <mergeCell ref="G4985:H4985"/>
    <mergeCell ref="I4985:J4985"/>
    <mergeCell ref="G5008:J5008"/>
    <mergeCell ref="G5009:J5009"/>
    <mergeCell ref="G5010:K5010"/>
    <mergeCell ref="A5011:K5011"/>
    <mergeCell ref="A5012:C5012"/>
    <mergeCell ref="D5012:E5012"/>
    <mergeCell ref="G5012:H5012"/>
    <mergeCell ref="I5012:J5012"/>
    <mergeCell ref="B5006:C5006"/>
    <mergeCell ref="D5006:E5006"/>
    <mergeCell ref="G5006:H5006"/>
    <mergeCell ref="I5006:J5006"/>
    <mergeCell ref="B5007:C5007"/>
    <mergeCell ref="D5007:E5007"/>
    <mergeCell ref="G5007:H5007"/>
    <mergeCell ref="I5007:J5007"/>
    <mergeCell ref="G5001:J5001"/>
    <mergeCell ref="G5002:J5002"/>
    <mergeCell ref="G5003:K5003"/>
    <mergeCell ref="A5004:K5004"/>
    <mergeCell ref="A5005:C5005"/>
    <mergeCell ref="D5005:E5005"/>
    <mergeCell ref="G5005:H5005"/>
    <mergeCell ref="I5005:J5005"/>
    <mergeCell ref="B4999:C4999"/>
    <mergeCell ref="D4999:E4999"/>
    <mergeCell ref="G4999:H4999"/>
    <mergeCell ref="I4999:J4999"/>
    <mergeCell ref="B5000:C5000"/>
    <mergeCell ref="D5000:E5000"/>
    <mergeCell ref="G5000:H5000"/>
    <mergeCell ref="I5000:J5000"/>
    <mergeCell ref="B4997:C4997"/>
    <mergeCell ref="D4997:E4997"/>
    <mergeCell ref="G4997:H4997"/>
    <mergeCell ref="I4997:J4997"/>
    <mergeCell ref="B4998:C4998"/>
    <mergeCell ref="D4998:E4998"/>
    <mergeCell ref="G4998:H4998"/>
    <mergeCell ref="I4998:J4998"/>
    <mergeCell ref="B5026:C5026"/>
    <mergeCell ref="D5026:E5026"/>
    <mergeCell ref="G5026:H5026"/>
    <mergeCell ref="I5026:J5026"/>
    <mergeCell ref="B5027:C5027"/>
    <mergeCell ref="D5027:E5027"/>
    <mergeCell ref="G5027:H5027"/>
    <mergeCell ref="I5027:J5027"/>
    <mergeCell ref="G5022:J5022"/>
    <mergeCell ref="G5023:K5023"/>
    <mergeCell ref="A5024:K5024"/>
    <mergeCell ref="A5025:C5025"/>
    <mergeCell ref="D5025:E5025"/>
    <mergeCell ref="G5025:H5025"/>
    <mergeCell ref="I5025:J5025"/>
    <mergeCell ref="B5020:C5020"/>
    <mergeCell ref="D5020:E5020"/>
    <mergeCell ref="G5020:H5020"/>
    <mergeCell ref="I5020:J5020"/>
    <mergeCell ref="G5021:J5021"/>
    <mergeCell ref="G5015:J5015"/>
    <mergeCell ref="G5016:J5016"/>
    <mergeCell ref="G5017:K5017"/>
    <mergeCell ref="A5018:K5018"/>
    <mergeCell ref="A5019:C5019"/>
    <mergeCell ref="D5019:E5019"/>
    <mergeCell ref="G5019:H5019"/>
    <mergeCell ref="I5019:J5019"/>
    <mergeCell ref="B5013:C5013"/>
    <mergeCell ref="D5013:E5013"/>
    <mergeCell ref="G5013:H5013"/>
    <mergeCell ref="I5013:J5013"/>
    <mergeCell ref="B5014:C5014"/>
    <mergeCell ref="D5014:E5014"/>
    <mergeCell ref="G5014:H5014"/>
    <mergeCell ref="I5014:J5014"/>
    <mergeCell ref="A5046:E5046"/>
    <mergeCell ref="G5046:H5046"/>
    <mergeCell ref="I5046:J5046"/>
    <mergeCell ref="B5047:E5047"/>
    <mergeCell ref="G5047:H5047"/>
    <mergeCell ref="I5047:J5047"/>
    <mergeCell ref="G5041:J5041"/>
    <mergeCell ref="G5042:J5042"/>
    <mergeCell ref="G5043:J5043"/>
    <mergeCell ref="G5044:J5044"/>
    <mergeCell ref="G5045:J5045"/>
    <mergeCell ref="G5038:J5038"/>
    <mergeCell ref="A5039:E5039"/>
    <mergeCell ref="G5039:H5039"/>
    <mergeCell ref="I5039:J5039"/>
    <mergeCell ref="B5040:E5040"/>
    <mergeCell ref="G5040:H5040"/>
    <mergeCell ref="I5040:J5040"/>
    <mergeCell ref="B5036:C5036"/>
    <mergeCell ref="G5036:H5036"/>
    <mergeCell ref="I5036:J5036"/>
    <mergeCell ref="B5037:C5037"/>
    <mergeCell ref="G5037:H5037"/>
    <mergeCell ref="I5037:J5037"/>
    <mergeCell ref="B5034:C5034"/>
    <mergeCell ref="G5034:H5034"/>
    <mergeCell ref="I5034:J5034"/>
    <mergeCell ref="B5035:C5035"/>
    <mergeCell ref="G5035:H5035"/>
    <mergeCell ref="I5035:J5035"/>
    <mergeCell ref="G5028:J5028"/>
    <mergeCell ref="G5029:J5029"/>
    <mergeCell ref="G5030:K5030"/>
    <mergeCell ref="A5031:K5031"/>
    <mergeCell ref="A5032:C5033"/>
    <mergeCell ref="D5032:D5033"/>
    <mergeCell ref="E5032:F5032"/>
    <mergeCell ref="G5032:J5032"/>
    <mergeCell ref="K5032:K5033"/>
    <mergeCell ref="G5033:H5033"/>
    <mergeCell ref="I5033:J5033"/>
    <mergeCell ref="B5061:C5061"/>
    <mergeCell ref="D5061:E5061"/>
    <mergeCell ref="G5061:H5061"/>
    <mergeCell ref="I5061:J5061"/>
    <mergeCell ref="B5062:C5062"/>
    <mergeCell ref="D5062:E5062"/>
    <mergeCell ref="G5062:H5062"/>
    <mergeCell ref="I5062:J5062"/>
    <mergeCell ref="G5058:K5058"/>
    <mergeCell ref="A5059:K5059"/>
    <mergeCell ref="A5060:C5060"/>
    <mergeCell ref="D5060:E5060"/>
    <mergeCell ref="G5060:H5060"/>
    <mergeCell ref="I5060:J5060"/>
    <mergeCell ref="I5052:J5052"/>
    <mergeCell ref="K5052:K5053"/>
    <mergeCell ref="G5055:J5055"/>
    <mergeCell ref="G5056:J5056"/>
    <mergeCell ref="G5057:J5057"/>
    <mergeCell ref="A5052:B5053"/>
    <mergeCell ref="C5052:C5053"/>
    <mergeCell ref="D5052:D5053"/>
    <mergeCell ref="E5052:F5052"/>
    <mergeCell ref="G5052:H5052"/>
    <mergeCell ref="B5050:C5050"/>
    <mergeCell ref="E5050:F5050"/>
    <mergeCell ref="G5050:H5050"/>
    <mergeCell ref="I5050:J5050"/>
    <mergeCell ref="G5051:J5051"/>
    <mergeCell ref="G5048:J5048"/>
    <mergeCell ref="A5049:C5049"/>
    <mergeCell ref="E5049:F5049"/>
    <mergeCell ref="G5049:H5049"/>
    <mergeCell ref="I5049:J5049"/>
    <mergeCell ref="G5071:J5071"/>
    <mergeCell ref="G5072:K5072"/>
    <mergeCell ref="A5073:K5073"/>
    <mergeCell ref="A5074:C5074"/>
    <mergeCell ref="D5074:E5074"/>
    <mergeCell ref="G5074:H5074"/>
    <mergeCell ref="I5074:J5074"/>
    <mergeCell ref="B5069:C5069"/>
    <mergeCell ref="D5069:E5069"/>
    <mergeCell ref="G5069:H5069"/>
    <mergeCell ref="I5069:J5069"/>
    <mergeCell ref="G5070:J5070"/>
    <mergeCell ref="G5067:J5067"/>
    <mergeCell ref="A5068:C5068"/>
    <mergeCell ref="D5068:E5068"/>
    <mergeCell ref="G5068:H5068"/>
    <mergeCell ref="I5068:J5068"/>
    <mergeCell ref="B5065:C5065"/>
    <mergeCell ref="D5065:E5065"/>
    <mergeCell ref="G5065:H5065"/>
    <mergeCell ref="I5065:J5065"/>
    <mergeCell ref="B5066:C5066"/>
    <mergeCell ref="D5066:E5066"/>
    <mergeCell ref="G5066:H5066"/>
    <mergeCell ref="I5066:J5066"/>
    <mergeCell ref="B5063:C5063"/>
    <mergeCell ref="D5063:E5063"/>
    <mergeCell ref="G5063:H5063"/>
    <mergeCell ref="I5063:J5063"/>
    <mergeCell ref="B5064:C5064"/>
    <mergeCell ref="D5064:E5064"/>
    <mergeCell ref="G5064:H5064"/>
    <mergeCell ref="I5064:J5064"/>
    <mergeCell ref="G5085:J5085"/>
    <mergeCell ref="G5086:K5086"/>
    <mergeCell ref="A5087:K5087"/>
    <mergeCell ref="A5088:C5088"/>
    <mergeCell ref="D5088:E5088"/>
    <mergeCell ref="G5088:H5088"/>
    <mergeCell ref="I5088:J5088"/>
    <mergeCell ref="B5083:C5083"/>
    <mergeCell ref="D5083:E5083"/>
    <mergeCell ref="G5083:H5083"/>
    <mergeCell ref="I5083:J5083"/>
    <mergeCell ref="G5084:J5084"/>
    <mergeCell ref="G5081:J5081"/>
    <mergeCell ref="A5082:C5082"/>
    <mergeCell ref="D5082:E5082"/>
    <mergeCell ref="G5082:H5082"/>
    <mergeCell ref="I5082:J5082"/>
    <mergeCell ref="B5079:C5079"/>
    <mergeCell ref="D5079:E5079"/>
    <mergeCell ref="G5079:H5079"/>
    <mergeCell ref="I5079:J5079"/>
    <mergeCell ref="B5080:C5080"/>
    <mergeCell ref="D5080:E5080"/>
    <mergeCell ref="G5080:H5080"/>
    <mergeCell ref="I5080:J5080"/>
    <mergeCell ref="G5077:J5077"/>
    <mergeCell ref="A5078:C5078"/>
    <mergeCell ref="D5078:E5078"/>
    <mergeCell ref="G5078:H5078"/>
    <mergeCell ref="I5078:J5078"/>
    <mergeCell ref="B5075:C5075"/>
    <mergeCell ref="D5075:E5075"/>
    <mergeCell ref="G5075:H5075"/>
    <mergeCell ref="I5075:J5075"/>
    <mergeCell ref="B5076:C5076"/>
    <mergeCell ref="D5076:E5076"/>
    <mergeCell ref="G5076:H5076"/>
    <mergeCell ref="I5076:J5076"/>
    <mergeCell ref="B5099:C5099"/>
    <mergeCell ref="D5099:E5099"/>
    <mergeCell ref="G5099:H5099"/>
    <mergeCell ref="I5099:J5099"/>
    <mergeCell ref="B5100:C5100"/>
    <mergeCell ref="D5100:E5100"/>
    <mergeCell ref="G5100:H5100"/>
    <mergeCell ref="I5100:J5100"/>
    <mergeCell ref="G5095:J5095"/>
    <mergeCell ref="G5096:K5096"/>
    <mergeCell ref="A5097:K5097"/>
    <mergeCell ref="A5098:C5098"/>
    <mergeCell ref="D5098:E5098"/>
    <mergeCell ref="G5098:H5098"/>
    <mergeCell ref="I5098:J5098"/>
    <mergeCell ref="B5093:C5093"/>
    <mergeCell ref="D5093:E5093"/>
    <mergeCell ref="G5093:H5093"/>
    <mergeCell ref="I5093:J5093"/>
    <mergeCell ref="G5094:J5094"/>
    <mergeCell ref="A5091:C5091"/>
    <mergeCell ref="D5091:E5091"/>
    <mergeCell ref="G5091:H5091"/>
    <mergeCell ref="I5091:J5091"/>
    <mergeCell ref="B5092:C5092"/>
    <mergeCell ref="D5092:E5092"/>
    <mergeCell ref="G5092:H5092"/>
    <mergeCell ref="I5092:J5092"/>
    <mergeCell ref="B5089:C5089"/>
    <mergeCell ref="D5089:E5089"/>
    <mergeCell ref="G5089:H5089"/>
    <mergeCell ref="I5089:J5089"/>
    <mergeCell ref="G5090:J5090"/>
    <mergeCell ref="A5109:C5109"/>
    <mergeCell ref="D5109:E5109"/>
    <mergeCell ref="G5109:H5109"/>
    <mergeCell ref="I5109:J5109"/>
    <mergeCell ref="B5110:C5110"/>
    <mergeCell ref="D5110:E5110"/>
    <mergeCell ref="G5110:H5110"/>
    <mergeCell ref="I5110:J5110"/>
    <mergeCell ref="B5107:C5107"/>
    <mergeCell ref="D5107:E5107"/>
    <mergeCell ref="G5107:H5107"/>
    <mergeCell ref="I5107:J5107"/>
    <mergeCell ref="G5108:J5108"/>
    <mergeCell ref="B5105:C5105"/>
    <mergeCell ref="D5105:E5105"/>
    <mergeCell ref="G5105:H5105"/>
    <mergeCell ref="I5105:J5105"/>
    <mergeCell ref="B5106:C5106"/>
    <mergeCell ref="D5106:E5106"/>
    <mergeCell ref="G5106:H5106"/>
    <mergeCell ref="I5106:J5106"/>
    <mergeCell ref="G5103:J5103"/>
    <mergeCell ref="A5104:C5104"/>
    <mergeCell ref="D5104:E5104"/>
    <mergeCell ref="G5104:H5104"/>
    <mergeCell ref="I5104:J5104"/>
    <mergeCell ref="B5101:C5101"/>
    <mergeCell ref="D5101:E5101"/>
    <mergeCell ref="G5101:H5101"/>
    <mergeCell ref="I5101:J5101"/>
    <mergeCell ref="B5102:C5102"/>
    <mergeCell ref="D5102:E5102"/>
    <mergeCell ref="G5102:H5102"/>
    <mergeCell ref="I5102:J5102"/>
    <mergeCell ref="B5121:C5121"/>
    <mergeCell ref="D5121:E5121"/>
    <mergeCell ref="G5121:H5121"/>
    <mergeCell ref="I5121:J5121"/>
    <mergeCell ref="B5122:C5122"/>
    <mergeCell ref="D5122:E5122"/>
    <mergeCell ref="G5122:H5122"/>
    <mergeCell ref="I5122:J5122"/>
    <mergeCell ref="G5117:J5117"/>
    <mergeCell ref="G5118:K5118"/>
    <mergeCell ref="A5119:K5119"/>
    <mergeCell ref="A5120:C5120"/>
    <mergeCell ref="D5120:E5120"/>
    <mergeCell ref="G5120:H5120"/>
    <mergeCell ref="I5120:J5120"/>
    <mergeCell ref="B5115:C5115"/>
    <mergeCell ref="D5115:E5115"/>
    <mergeCell ref="G5115:H5115"/>
    <mergeCell ref="I5115:J5115"/>
    <mergeCell ref="G5116:J5116"/>
    <mergeCell ref="A5113:C5113"/>
    <mergeCell ref="D5113:E5113"/>
    <mergeCell ref="G5113:H5113"/>
    <mergeCell ref="I5113:J5113"/>
    <mergeCell ref="B5114:C5114"/>
    <mergeCell ref="D5114:E5114"/>
    <mergeCell ref="G5114:H5114"/>
    <mergeCell ref="I5114:J5114"/>
    <mergeCell ref="B5111:C5111"/>
    <mergeCell ref="D5111:E5111"/>
    <mergeCell ref="G5111:H5111"/>
    <mergeCell ref="I5111:J5111"/>
    <mergeCell ref="G5112:J5112"/>
    <mergeCell ref="B5131:C5131"/>
    <mergeCell ref="D5131:E5131"/>
    <mergeCell ref="G5131:H5131"/>
    <mergeCell ref="I5131:J5131"/>
    <mergeCell ref="G5132:J5132"/>
    <mergeCell ref="B5129:C5129"/>
    <mergeCell ref="D5129:E5129"/>
    <mergeCell ref="G5129:H5129"/>
    <mergeCell ref="I5129:J5129"/>
    <mergeCell ref="B5130:C5130"/>
    <mergeCell ref="D5130:E5130"/>
    <mergeCell ref="G5130:H5130"/>
    <mergeCell ref="I5130:J5130"/>
    <mergeCell ref="G5127:J5127"/>
    <mergeCell ref="A5128:C5128"/>
    <mergeCell ref="D5128:E5128"/>
    <mergeCell ref="G5128:H5128"/>
    <mergeCell ref="I5128:J5128"/>
    <mergeCell ref="B5125:C5125"/>
    <mergeCell ref="D5125:E5125"/>
    <mergeCell ref="G5125:H5125"/>
    <mergeCell ref="I5125:J5125"/>
    <mergeCell ref="B5126:C5126"/>
    <mergeCell ref="D5126:E5126"/>
    <mergeCell ref="G5126:H5126"/>
    <mergeCell ref="I5126:J5126"/>
    <mergeCell ref="B5123:C5123"/>
    <mergeCell ref="D5123:E5123"/>
    <mergeCell ref="G5123:H5123"/>
    <mergeCell ref="I5123:J5123"/>
    <mergeCell ref="B5124:C5124"/>
    <mergeCell ref="D5124:E5124"/>
    <mergeCell ref="G5124:H5124"/>
    <mergeCell ref="I5124:J5124"/>
    <mergeCell ref="G5143:J5143"/>
    <mergeCell ref="A5144:C5144"/>
    <mergeCell ref="D5144:E5144"/>
    <mergeCell ref="G5144:H5144"/>
    <mergeCell ref="I5144:J5144"/>
    <mergeCell ref="B5141:C5141"/>
    <mergeCell ref="D5141:E5141"/>
    <mergeCell ref="G5141:H5141"/>
    <mergeCell ref="I5141:J5141"/>
    <mergeCell ref="B5142:C5142"/>
    <mergeCell ref="D5142:E5142"/>
    <mergeCell ref="G5142:H5142"/>
    <mergeCell ref="I5142:J5142"/>
    <mergeCell ref="G5137:J5137"/>
    <mergeCell ref="G5138:K5138"/>
    <mergeCell ref="A5139:K5139"/>
    <mergeCell ref="A5140:C5140"/>
    <mergeCell ref="D5140:E5140"/>
    <mergeCell ref="G5140:H5140"/>
    <mergeCell ref="I5140:J5140"/>
    <mergeCell ref="B5135:C5135"/>
    <mergeCell ref="D5135:E5135"/>
    <mergeCell ref="G5135:H5135"/>
    <mergeCell ref="I5135:J5135"/>
    <mergeCell ref="G5136:J5136"/>
    <mergeCell ref="A5133:C5133"/>
    <mergeCell ref="D5133:E5133"/>
    <mergeCell ref="G5133:H5133"/>
    <mergeCell ref="I5133:J5133"/>
    <mergeCell ref="B5134:C5134"/>
    <mergeCell ref="D5134:E5134"/>
    <mergeCell ref="G5134:H5134"/>
    <mergeCell ref="I5134:J5134"/>
    <mergeCell ref="B5157:C5157"/>
    <mergeCell ref="D5157:E5157"/>
    <mergeCell ref="G5157:H5157"/>
    <mergeCell ref="I5157:J5157"/>
    <mergeCell ref="G5158:J5158"/>
    <mergeCell ref="B5155:C5155"/>
    <mergeCell ref="D5155:E5155"/>
    <mergeCell ref="G5155:H5155"/>
    <mergeCell ref="I5155:J5155"/>
    <mergeCell ref="B5156:C5156"/>
    <mergeCell ref="D5156:E5156"/>
    <mergeCell ref="G5156:H5156"/>
    <mergeCell ref="I5156:J5156"/>
    <mergeCell ref="G5151:J5151"/>
    <mergeCell ref="G5152:K5152"/>
    <mergeCell ref="A5153:K5153"/>
    <mergeCell ref="A5154:C5154"/>
    <mergeCell ref="D5154:E5154"/>
    <mergeCell ref="G5154:H5154"/>
    <mergeCell ref="I5154:J5154"/>
    <mergeCell ref="B5149:C5149"/>
    <mergeCell ref="D5149:E5149"/>
    <mergeCell ref="G5149:H5149"/>
    <mergeCell ref="I5149:J5149"/>
    <mergeCell ref="G5150:J5150"/>
    <mergeCell ref="G5147:J5147"/>
    <mergeCell ref="A5148:C5148"/>
    <mergeCell ref="D5148:E5148"/>
    <mergeCell ref="G5148:H5148"/>
    <mergeCell ref="I5148:J5148"/>
    <mergeCell ref="B5145:C5145"/>
    <mergeCell ref="D5145:E5145"/>
    <mergeCell ref="G5145:H5145"/>
    <mergeCell ref="I5145:J5145"/>
    <mergeCell ref="B5146:C5146"/>
    <mergeCell ref="D5146:E5146"/>
    <mergeCell ref="G5146:H5146"/>
    <mergeCell ref="I5146:J5146"/>
    <mergeCell ref="G5171:J5171"/>
    <mergeCell ref="A5172:C5172"/>
    <mergeCell ref="E5172:F5172"/>
    <mergeCell ref="G5172:H5172"/>
    <mergeCell ref="I5172:J5172"/>
    <mergeCell ref="B5169:E5169"/>
    <mergeCell ref="G5169:H5169"/>
    <mergeCell ref="I5169:J5169"/>
    <mergeCell ref="B5170:E5170"/>
    <mergeCell ref="G5170:H5170"/>
    <mergeCell ref="I5170:J5170"/>
    <mergeCell ref="B5167:E5167"/>
    <mergeCell ref="G5167:H5167"/>
    <mergeCell ref="I5167:J5167"/>
    <mergeCell ref="B5168:E5168"/>
    <mergeCell ref="G5168:H5168"/>
    <mergeCell ref="I5168:J5168"/>
    <mergeCell ref="G5163:J5163"/>
    <mergeCell ref="G5164:K5164"/>
    <mergeCell ref="A5165:K5165"/>
    <mergeCell ref="A5166:E5166"/>
    <mergeCell ref="G5166:H5166"/>
    <mergeCell ref="I5166:J5166"/>
    <mergeCell ref="B5161:C5161"/>
    <mergeCell ref="D5161:E5161"/>
    <mergeCell ref="G5161:H5161"/>
    <mergeCell ref="I5161:J5161"/>
    <mergeCell ref="G5162:J5162"/>
    <mergeCell ref="A5159:C5159"/>
    <mergeCell ref="D5159:E5159"/>
    <mergeCell ref="G5159:H5159"/>
    <mergeCell ref="I5159:J5159"/>
    <mergeCell ref="B5160:C5160"/>
    <mergeCell ref="D5160:E5160"/>
    <mergeCell ref="G5160:H5160"/>
    <mergeCell ref="I5160:J5160"/>
    <mergeCell ref="B5186:C5186"/>
    <mergeCell ref="D5186:E5186"/>
    <mergeCell ref="G5186:H5186"/>
    <mergeCell ref="I5186:J5186"/>
    <mergeCell ref="G5187:J5187"/>
    <mergeCell ref="B5184:C5184"/>
    <mergeCell ref="D5184:E5184"/>
    <mergeCell ref="G5184:H5184"/>
    <mergeCell ref="I5184:J5184"/>
    <mergeCell ref="B5185:C5185"/>
    <mergeCell ref="D5185:E5185"/>
    <mergeCell ref="G5185:H5185"/>
    <mergeCell ref="I5185:J5185"/>
    <mergeCell ref="G5181:K5181"/>
    <mergeCell ref="A5182:K5182"/>
    <mergeCell ref="A5183:C5183"/>
    <mergeCell ref="D5183:E5183"/>
    <mergeCell ref="G5183:H5183"/>
    <mergeCell ref="I5183:J5183"/>
    <mergeCell ref="I5175:J5175"/>
    <mergeCell ref="K5175:K5176"/>
    <mergeCell ref="G5178:J5178"/>
    <mergeCell ref="G5179:J5179"/>
    <mergeCell ref="G5180:J5180"/>
    <mergeCell ref="A5175:B5176"/>
    <mergeCell ref="C5175:C5176"/>
    <mergeCell ref="D5175:D5176"/>
    <mergeCell ref="E5175:F5175"/>
    <mergeCell ref="G5175:H5175"/>
    <mergeCell ref="B5173:C5173"/>
    <mergeCell ref="E5173:F5173"/>
    <mergeCell ref="G5173:H5173"/>
    <mergeCell ref="I5173:J5173"/>
    <mergeCell ref="G5174:J5174"/>
    <mergeCell ref="B5200:E5200"/>
    <mergeCell ref="G5200:H5200"/>
    <mergeCell ref="I5200:J5200"/>
    <mergeCell ref="B5201:E5201"/>
    <mergeCell ref="G5201:H5201"/>
    <mergeCell ref="I5201:J5201"/>
    <mergeCell ref="B5197:C5197"/>
    <mergeCell ref="G5197:H5197"/>
    <mergeCell ref="I5197:J5197"/>
    <mergeCell ref="G5198:J5198"/>
    <mergeCell ref="A5199:E5199"/>
    <mergeCell ref="G5199:H5199"/>
    <mergeCell ref="I5199:J5199"/>
    <mergeCell ref="G5192:J5192"/>
    <mergeCell ref="G5193:K5193"/>
    <mergeCell ref="A5194:K5194"/>
    <mergeCell ref="A5195:C5196"/>
    <mergeCell ref="D5195:D5196"/>
    <mergeCell ref="E5195:F5195"/>
    <mergeCell ref="G5195:J5195"/>
    <mergeCell ref="K5195:K5196"/>
    <mergeCell ref="G5196:H5196"/>
    <mergeCell ref="I5196:J5196"/>
    <mergeCell ref="B5190:C5190"/>
    <mergeCell ref="D5190:E5190"/>
    <mergeCell ref="G5190:H5190"/>
    <mergeCell ref="I5190:J5190"/>
    <mergeCell ref="G5191:J5191"/>
    <mergeCell ref="A5188:C5188"/>
    <mergeCell ref="D5188:E5188"/>
    <mergeCell ref="G5188:H5188"/>
    <mergeCell ref="I5188:J5188"/>
    <mergeCell ref="B5189:C5189"/>
    <mergeCell ref="D5189:E5189"/>
    <mergeCell ref="G5189:H5189"/>
    <mergeCell ref="I5189:J5189"/>
    <mergeCell ref="B5216:C5216"/>
    <mergeCell ref="D5216:E5216"/>
    <mergeCell ref="G5216:H5216"/>
    <mergeCell ref="I5216:J5216"/>
    <mergeCell ref="B5217:C5217"/>
    <mergeCell ref="D5217:E5217"/>
    <mergeCell ref="G5217:H5217"/>
    <mergeCell ref="I5217:J5217"/>
    <mergeCell ref="G5214:J5214"/>
    <mergeCell ref="A5215:C5215"/>
    <mergeCell ref="D5215:E5215"/>
    <mergeCell ref="G5215:H5215"/>
    <mergeCell ref="I5215:J5215"/>
    <mergeCell ref="B5212:C5212"/>
    <mergeCell ref="D5212:E5212"/>
    <mergeCell ref="G5212:H5212"/>
    <mergeCell ref="I5212:J5212"/>
    <mergeCell ref="B5213:C5213"/>
    <mergeCell ref="D5213:E5213"/>
    <mergeCell ref="G5213:H5213"/>
    <mergeCell ref="I5213:J5213"/>
    <mergeCell ref="A5210:K5210"/>
    <mergeCell ref="A5211:C5211"/>
    <mergeCell ref="D5211:E5211"/>
    <mergeCell ref="G5211:H5211"/>
    <mergeCell ref="I5211:J5211"/>
    <mergeCell ref="G5205:J5205"/>
    <mergeCell ref="G5206:J5206"/>
    <mergeCell ref="G5207:J5207"/>
    <mergeCell ref="G5208:J5208"/>
    <mergeCell ref="G5209:K5209"/>
    <mergeCell ref="B5202:E5202"/>
    <mergeCell ref="G5202:H5202"/>
    <mergeCell ref="I5202:J5202"/>
    <mergeCell ref="G5203:J5203"/>
    <mergeCell ref="G5204:J5204"/>
    <mergeCell ref="G5229:J5229"/>
    <mergeCell ref="G5230:K5230"/>
    <mergeCell ref="A5231:K5231"/>
    <mergeCell ref="A5232:C5232"/>
    <mergeCell ref="D5232:E5232"/>
    <mergeCell ref="G5232:H5232"/>
    <mergeCell ref="I5232:J5232"/>
    <mergeCell ref="B5227:C5227"/>
    <mergeCell ref="D5227:E5227"/>
    <mergeCell ref="G5227:H5227"/>
    <mergeCell ref="I5227:J5227"/>
    <mergeCell ref="G5228:J5228"/>
    <mergeCell ref="G5225:J5225"/>
    <mergeCell ref="A5226:C5226"/>
    <mergeCell ref="D5226:E5226"/>
    <mergeCell ref="G5226:H5226"/>
    <mergeCell ref="I5226:J5226"/>
    <mergeCell ref="B5223:C5223"/>
    <mergeCell ref="D5223:E5223"/>
    <mergeCell ref="G5223:H5223"/>
    <mergeCell ref="I5223:J5223"/>
    <mergeCell ref="B5224:C5224"/>
    <mergeCell ref="D5224:E5224"/>
    <mergeCell ref="G5224:H5224"/>
    <mergeCell ref="I5224:J5224"/>
    <mergeCell ref="G5218:J5218"/>
    <mergeCell ref="G5219:J5219"/>
    <mergeCell ref="G5220:K5220"/>
    <mergeCell ref="A5221:K5221"/>
    <mergeCell ref="A5222:C5222"/>
    <mergeCell ref="D5222:E5222"/>
    <mergeCell ref="G5222:H5222"/>
    <mergeCell ref="I5222:J5222"/>
    <mergeCell ref="B5243:C5243"/>
    <mergeCell ref="D5243:E5243"/>
    <mergeCell ref="G5243:H5243"/>
    <mergeCell ref="I5243:J5243"/>
    <mergeCell ref="B5244:C5244"/>
    <mergeCell ref="D5244:E5244"/>
    <mergeCell ref="G5244:H5244"/>
    <mergeCell ref="I5244:J5244"/>
    <mergeCell ref="G5239:J5239"/>
    <mergeCell ref="G5240:K5240"/>
    <mergeCell ref="A5241:K5241"/>
    <mergeCell ref="A5242:C5242"/>
    <mergeCell ref="D5242:E5242"/>
    <mergeCell ref="G5242:H5242"/>
    <mergeCell ref="I5242:J5242"/>
    <mergeCell ref="B5237:C5237"/>
    <mergeCell ref="D5237:E5237"/>
    <mergeCell ref="G5237:H5237"/>
    <mergeCell ref="I5237:J5237"/>
    <mergeCell ref="G5238:J5238"/>
    <mergeCell ref="G5235:J5235"/>
    <mergeCell ref="A5236:C5236"/>
    <mergeCell ref="D5236:E5236"/>
    <mergeCell ref="G5236:H5236"/>
    <mergeCell ref="I5236:J5236"/>
    <mergeCell ref="B5233:C5233"/>
    <mergeCell ref="D5233:E5233"/>
    <mergeCell ref="G5233:H5233"/>
    <mergeCell ref="I5233:J5233"/>
    <mergeCell ref="B5234:C5234"/>
    <mergeCell ref="D5234:E5234"/>
    <mergeCell ref="G5234:H5234"/>
    <mergeCell ref="I5234:J5234"/>
    <mergeCell ref="B5256:C5256"/>
    <mergeCell ref="D5256:E5256"/>
    <mergeCell ref="G5256:H5256"/>
    <mergeCell ref="I5256:J5256"/>
    <mergeCell ref="B5257:C5257"/>
    <mergeCell ref="D5257:E5257"/>
    <mergeCell ref="G5257:H5257"/>
    <mergeCell ref="I5257:J5257"/>
    <mergeCell ref="G5251:J5251"/>
    <mergeCell ref="G5252:J5252"/>
    <mergeCell ref="G5253:K5253"/>
    <mergeCell ref="A5254:K5254"/>
    <mergeCell ref="A5255:C5255"/>
    <mergeCell ref="D5255:E5255"/>
    <mergeCell ref="G5255:H5255"/>
    <mergeCell ref="I5255:J5255"/>
    <mergeCell ref="B5249:C5249"/>
    <mergeCell ref="D5249:E5249"/>
    <mergeCell ref="G5249:H5249"/>
    <mergeCell ref="I5249:J5249"/>
    <mergeCell ref="B5250:C5250"/>
    <mergeCell ref="D5250:E5250"/>
    <mergeCell ref="G5250:H5250"/>
    <mergeCell ref="I5250:J5250"/>
    <mergeCell ref="G5247:J5247"/>
    <mergeCell ref="A5248:C5248"/>
    <mergeCell ref="D5248:E5248"/>
    <mergeCell ref="G5248:H5248"/>
    <mergeCell ref="I5248:J5248"/>
    <mergeCell ref="B5245:C5245"/>
    <mergeCell ref="D5245:E5245"/>
    <mergeCell ref="G5245:H5245"/>
    <mergeCell ref="I5245:J5245"/>
    <mergeCell ref="B5246:C5246"/>
    <mergeCell ref="D5246:E5246"/>
    <mergeCell ref="G5246:H5246"/>
    <mergeCell ref="I5246:J5246"/>
    <mergeCell ref="B5272:C5272"/>
    <mergeCell ref="D5272:E5272"/>
    <mergeCell ref="G5272:H5272"/>
    <mergeCell ref="I5272:J5272"/>
    <mergeCell ref="B5273:C5273"/>
    <mergeCell ref="D5273:E5273"/>
    <mergeCell ref="G5273:H5273"/>
    <mergeCell ref="I5273:J5273"/>
    <mergeCell ref="G5267:J5267"/>
    <mergeCell ref="G5268:J5268"/>
    <mergeCell ref="G5269:K5269"/>
    <mergeCell ref="A5270:K5270"/>
    <mergeCell ref="A5271:C5271"/>
    <mergeCell ref="D5271:E5271"/>
    <mergeCell ref="G5271:H5271"/>
    <mergeCell ref="I5271:J5271"/>
    <mergeCell ref="B5265:C5265"/>
    <mergeCell ref="D5265:E5265"/>
    <mergeCell ref="G5265:H5265"/>
    <mergeCell ref="I5265:J5265"/>
    <mergeCell ref="B5266:C5266"/>
    <mergeCell ref="D5266:E5266"/>
    <mergeCell ref="G5266:H5266"/>
    <mergeCell ref="I5266:J5266"/>
    <mergeCell ref="G5260:J5260"/>
    <mergeCell ref="G5261:J5261"/>
    <mergeCell ref="G5262:K5262"/>
    <mergeCell ref="A5263:K5263"/>
    <mergeCell ref="A5264:C5264"/>
    <mergeCell ref="D5264:E5264"/>
    <mergeCell ref="G5264:H5264"/>
    <mergeCell ref="I5264:J5264"/>
    <mergeCell ref="B5258:C5258"/>
    <mergeCell ref="D5258:E5258"/>
    <mergeCell ref="G5258:H5258"/>
    <mergeCell ref="I5258:J5258"/>
    <mergeCell ref="B5259:C5259"/>
    <mergeCell ref="D5259:E5259"/>
    <mergeCell ref="G5259:H5259"/>
    <mergeCell ref="I5259:J5259"/>
    <mergeCell ref="G5287:J5287"/>
    <mergeCell ref="G5288:J5288"/>
    <mergeCell ref="G5289:K5289"/>
    <mergeCell ref="A5290:K5290"/>
    <mergeCell ref="A5291:C5292"/>
    <mergeCell ref="D5291:D5292"/>
    <mergeCell ref="E5291:F5291"/>
    <mergeCell ref="G5291:J5291"/>
    <mergeCell ref="K5291:K5292"/>
    <mergeCell ref="G5292:H5292"/>
    <mergeCell ref="I5292:J5292"/>
    <mergeCell ref="B5285:C5285"/>
    <mergeCell ref="D5285:E5285"/>
    <mergeCell ref="G5285:H5285"/>
    <mergeCell ref="I5285:J5285"/>
    <mergeCell ref="B5286:C5286"/>
    <mergeCell ref="D5286:E5286"/>
    <mergeCell ref="G5286:H5286"/>
    <mergeCell ref="I5286:J5286"/>
    <mergeCell ref="G5281:J5281"/>
    <mergeCell ref="G5282:K5282"/>
    <mergeCell ref="A5283:K5283"/>
    <mergeCell ref="A5284:C5284"/>
    <mergeCell ref="D5284:E5284"/>
    <mergeCell ref="G5284:H5284"/>
    <mergeCell ref="I5284:J5284"/>
    <mergeCell ref="B5279:C5279"/>
    <mergeCell ref="D5279:E5279"/>
    <mergeCell ref="G5279:H5279"/>
    <mergeCell ref="I5279:J5279"/>
    <mergeCell ref="G5280:J5280"/>
    <mergeCell ref="G5274:J5274"/>
    <mergeCell ref="G5275:J5275"/>
    <mergeCell ref="G5276:K5276"/>
    <mergeCell ref="A5277:K5277"/>
    <mergeCell ref="A5278:C5278"/>
    <mergeCell ref="D5278:E5278"/>
    <mergeCell ref="G5278:H5278"/>
    <mergeCell ref="I5278:J5278"/>
    <mergeCell ref="G5307:J5307"/>
    <mergeCell ref="A5308:C5308"/>
    <mergeCell ref="E5308:F5308"/>
    <mergeCell ref="G5308:H5308"/>
    <mergeCell ref="I5308:J5308"/>
    <mergeCell ref="A5305:E5305"/>
    <mergeCell ref="G5305:H5305"/>
    <mergeCell ref="I5305:J5305"/>
    <mergeCell ref="B5306:E5306"/>
    <mergeCell ref="G5306:H5306"/>
    <mergeCell ref="I5306:J5306"/>
    <mergeCell ref="G5300:J5300"/>
    <mergeCell ref="G5301:J5301"/>
    <mergeCell ref="G5302:J5302"/>
    <mergeCell ref="G5303:J5303"/>
    <mergeCell ref="G5304:J5304"/>
    <mergeCell ref="G5297:J5297"/>
    <mergeCell ref="A5298:E5298"/>
    <mergeCell ref="G5298:H5298"/>
    <mergeCell ref="I5298:J5298"/>
    <mergeCell ref="B5299:E5299"/>
    <mergeCell ref="G5299:H5299"/>
    <mergeCell ref="I5299:J5299"/>
    <mergeCell ref="B5295:C5295"/>
    <mergeCell ref="G5295:H5295"/>
    <mergeCell ref="I5295:J5295"/>
    <mergeCell ref="B5296:C5296"/>
    <mergeCell ref="G5296:H5296"/>
    <mergeCell ref="I5296:J5296"/>
    <mergeCell ref="B5293:C5293"/>
    <mergeCell ref="G5293:H5293"/>
    <mergeCell ref="I5293:J5293"/>
    <mergeCell ref="B5294:C5294"/>
    <mergeCell ref="G5294:H5294"/>
    <mergeCell ref="I5294:J5294"/>
    <mergeCell ref="B5322:C5322"/>
    <mergeCell ref="D5322:E5322"/>
    <mergeCell ref="G5322:H5322"/>
    <mergeCell ref="I5322:J5322"/>
    <mergeCell ref="B5323:C5323"/>
    <mergeCell ref="D5323:E5323"/>
    <mergeCell ref="G5323:H5323"/>
    <mergeCell ref="I5323:J5323"/>
    <mergeCell ref="B5320:C5320"/>
    <mergeCell ref="D5320:E5320"/>
    <mergeCell ref="G5320:H5320"/>
    <mergeCell ref="I5320:J5320"/>
    <mergeCell ref="B5321:C5321"/>
    <mergeCell ref="D5321:E5321"/>
    <mergeCell ref="G5321:H5321"/>
    <mergeCell ref="I5321:J5321"/>
    <mergeCell ref="G5317:K5317"/>
    <mergeCell ref="A5318:K5318"/>
    <mergeCell ref="A5319:C5319"/>
    <mergeCell ref="D5319:E5319"/>
    <mergeCell ref="G5319:H5319"/>
    <mergeCell ref="I5319:J5319"/>
    <mergeCell ref="I5311:J5311"/>
    <mergeCell ref="K5311:K5312"/>
    <mergeCell ref="G5314:J5314"/>
    <mergeCell ref="G5315:J5315"/>
    <mergeCell ref="G5316:J5316"/>
    <mergeCell ref="A5311:B5312"/>
    <mergeCell ref="C5311:C5312"/>
    <mergeCell ref="D5311:D5312"/>
    <mergeCell ref="E5311:F5311"/>
    <mergeCell ref="G5311:H5311"/>
    <mergeCell ref="B5309:C5309"/>
    <mergeCell ref="E5309:F5309"/>
    <mergeCell ref="G5309:H5309"/>
    <mergeCell ref="I5309:J5309"/>
    <mergeCell ref="G5310:J5310"/>
    <mergeCell ref="G5336:J5336"/>
    <mergeCell ref="A5337:C5337"/>
    <mergeCell ref="D5337:E5337"/>
    <mergeCell ref="G5337:H5337"/>
    <mergeCell ref="I5337:J5337"/>
    <mergeCell ref="B5334:C5334"/>
    <mergeCell ref="D5334:E5334"/>
    <mergeCell ref="G5334:H5334"/>
    <mergeCell ref="I5334:J5334"/>
    <mergeCell ref="B5335:C5335"/>
    <mergeCell ref="D5335:E5335"/>
    <mergeCell ref="G5335:H5335"/>
    <mergeCell ref="I5335:J5335"/>
    <mergeCell ref="G5330:J5330"/>
    <mergeCell ref="G5331:K5331"/>
    <mergeCell ref="A5332:K5332"/>
    <mergeCell ref="A5333:C5333"/>
    <mergeCell ref="D5333:E5333"/>
    <mergeCell ref="G5333:H5333"/>
    <mergeCell ref="I5333:J5333"/>
    <mergeCell ref="B5328:C5328"/>
    <mergeCell ref="D5328:E5328"/>
    <mergeCell ref="G5328:H5328"/>
    <mergeCell ref="I5328:J5328"/>
    <mergeCell ref="G5329:J5329"/>
    <mergeCell ref="G5326:J5326"/>
    <mergeCell ref="A5327:C5327"/>
    <mergeCell ref="D5327:E5327"/>
    <mergeCell ref="G5327:H5327"/>
    <mergeCell ref="I5327:J5327"/>
    <mergeCell ref="B5324:C5324"/>
    <mergeCell ref="D5324:E5324"/>
    <mergeCell ref="G5324:H5324"/>
    <mergeCell ref="I5324:J5324"/>
    <mergeCell ref="B5325:C5325"/>
    <mergeCell ref="D5325:E5325"/>
    <mergeCell ref="G5325:H5325"/>
    <mergeCell ref="I5325:J5325"/>
    <mergeCell ref="A5350:C5350"/>
    <mergeCell ref="D5350:E5350"/>
    <mergeCell ref="G5350:H5350"/>
    <mergeCell ref="I5350:J5350"/>
    <mergeCell ref="B5351:C5351"/>
    <mergeCell ref="D5351:E5351"/>
    <mergeCell ref="G5351:H5351"/>
    <mergeCell ref="I5351:J5351"/>
    <mergeCell ref="B5348:C5348"/>
    <mergeCell ref="D5348:E5348"/>
    <mergeCell ref="G5348:H5348"/>
    <mergeCell ref="I5348:J5348"/>
    <mergeCell ref="G5349:J5349"/>
    <mergeCell ref="G5344:J5344"/>
    <mergeCell ref="G5345:K5345"/>
    <mergeCell ref="A5346:K5346"/>
    <mergeCell ref="A5347:C5347"/>
    <mergeCell ref="D5347:E5347"/>
    <mergeCell ref="G5347:H5347"/>
    <mergeCell ref="I5347:J5347"/>
    <mergeCell ref="B5342:C5342"/>
    <mergeCell ref="D5342:E5342"/>
    <mergeCell ref="G5342:H5342"/>
    <mergeCell ref="I5342:J5342"/>
    <mergeCell ref="G5343:J5343"/>
    <mergeCell ref="G5340:J5340"/>
    <mergeCell ref="A5341:C5341"/>
    <mergeCell ref="D5341:E5341"/>
    <mergeCell ref="G5341:H5341"/>
    <mergeCell ref="I5341:J5341"/>
    <mergeCell ref="B5338:C5338"/>
    <mergeCell ref="D5338:E5338"/>
    <mergeCell ref="G5338:H5338"/>
    <mergeCell ref="I5338:J5338"/>
    <mergeCell ref="B5339:C5339"/>
    <mergeCell ref="D5339:E5339"/>
    <mergeCell ref="G5339:H5339"/>
    <mergeCell ref="I5339:J5339"/>
    <mergeCell ref="G5362:J5362"/>
    <mergeCell ref="A5363:C5363"/>
    <mergeCell ref="D5363:E5363"/>
    <mergeCell ref="G5363:H5363"/>
    <mergeCell ref="I5363:J5363"/>
    <mergeCell ref="B5360:C5360"/>
    <mergeCell ref="D5360:E5360"/>
    <mergeCell ref="G5360:H5360"/>
    <mergeCell ref="I5360:J5360"/>
    <mergeCell ref="B5361:C5361"/>
    <mergeCell ref="D5361:E5361"/>
    <mergeCell ref="G5361:H5361"/>
    <mergeCell ref="I5361:J5361"/>
    <mergeCell ref="B5358:C5358"/>
    <mergeCell ref="D5358:E5358"/>
    <mergeCell ref="G5358:H5358"/>
    <mergeCell ref="I5358:J5358"/>
    <mergeCell ref="B5359:C5359"/>
    <mergeCell ref="D5359:E5359"/>
    <mergeCell ref="G5359:H5359"/>
    <mergeCell ref="I5359:J5359"/>
    <mergeCell ref="G5354:J5354"/>
    <mergeCell ref="G5355:K5355"/>
    <mergeCell ref="A5356:K5356"/>
    <mergeCell ref="A5357:C5357"/>
    <mergeCell ref="D5357:E5357"/>
    <mergeCell ref="G5357:H5357"/>
    <mergeCell ref="I5357:J5357"/>
    <mergeCell ref="B5352:C5352"/>
    <mergeCell ref="D5352:E5352"/>
    <mergeCell ref="G5352:H5352"/>
    <mergeCell ref="I5352:J5352"/>
    <mergeCell ref="G5353:J5353"/>
    <mergeCell ref="B5374:C5374"/>
    <mergeCell ref="D5374:E5374"/>
    <mergeCell ref="G5374:H5374"/>
    <mergeCell ref="I5374:J5374"/>
    <mergeCell ref="G5375:J5375"/>
    <mergeCell ref="A5372:C5372"/>
    <mergeCell ref="D5372:E5372"/>
    <mergeCell ref="G5372:H5372"/>
    <mergeCell ref="I5372:J5372"/>
    <mergeCell ref="B5373:C5373"/>
    <mergeCell ref="D5373:E5373"/>
    <mergeCell ref="G5373:H5373"/>
    <mergeCell ref="I5373:J5373"/>
    <mergeCell ref="B5370:C5370"/>
    <mergeCell ref="D5370:E5370"/>
    <mergeCell ref="G5370:H5370"/>
    <mergeCell ref="I5370:J5370"/>
    <mergeCell ref="G5371:J5371"/>
    <mergeCell ref="A5368:C5368"/>
    <mergeCell ref="D5368:E5368"/>
    <mergeCell ref="G5368:H5368"/>
    <mergeCell ref="I5368:J5368"/>
    <mergeCell ref="B5369:C5369"/>
    <mergeCell ref="D5369:E5369"/>
    <mergeCell ref="G5369:H5369"/>
    <mergeCell ref="I5369:J5369"/>
    <mergeCell ref="B5366:C5366"/>
    <mergeCell ref="D5366:E5366"/>
    <mergeCell ref="G5366:H5366"/>
    <mergeCell ref="I5366:J5366"/>
    <mergeCell ref="G5367:J5367"/>
    <mergeCell ref="B5364:C5364"/>
    <mergeCell ref="D5364:E5364"/>
    <mergeCell ref="G5364:H5364"/>
    <mergeCell ref="I5364:J5364"/>
    <mergeCell ref="B5365:C5365"/>
    <mergeCell ref="D5365:E5365"/>
    <mergeCell ref="G5365:H5365"/>
    <mergeCell ref="I5365:J5365"/>
    <mergeCell ref="G5386:J5386"/>
    <mergeCell ref="A5387:C5387"/>
    <mergeCell ref="D5387:E5387"/>
    <mergeCell ref="G5387:H5387"/>
    <mergeCell ref="I5387:J5387"/>
    <mergeCell ref="B5384:C5384"/>
    <mergeCell ref="D5384:E5384"/>
    <mergeCell ref="G5384:H5384"/>
    <mergeCell ref="I5384:J5384"/>
    <mergeCell ref="B5385:C5385"/>
    <mergeCell ref="D5385:E5385"/>
    <mergeCell ref="G5385:H5385"/>
    <mergeCell ref="I5385:J5385"/>
    <mergeCell ref="B5382:C5382"/>
    <mergeCell ref="D5382:E5382"/>
    <mergeCell ref="G5382:H5382"/>
    <mergeCell ref="I5382:J5382"/>
    <mergeCell ref="B5383:C5383"/>
    <mergeCell ref="D5383:E5383"/>
    <mergeCell ref="G5383:H5383"/>
    <mergeCell ref="I5383:J5383"/>
    <mergeCell ref="B5380:C5380"/>
    <mergeCell ref="D5380:E5380"/>
    <mergeCell ref="G5380:H5380"/>
    <mergeCell ref="I5380:J5380"/>
    <mergeCell ref="B5381:C5381"/>
    <mergeCell ref="D5381:E5381"/>
    <mergeCell ref="G5381:H5381"/>
    <mergeCell ref="I5381:J5381"/>
    <mergeCell ref="G5376:J5376"/>
    <mergeCell ref="G5377:K5377"/>
    <mergeCell ref="A5378:K5378"/>
    <mergeCell ref="A5379:C5379"/>
    <mergeCell ref="D5379:E5379"/>
    <mergeCell ref="G5379:H5379"/>
    <mergeCell ref="I5379:J5379"/>
    <mergeCell ref="G5396:J5396"/>
    <mergeCell ref="G5397:K5397"/>
    <mergeCell ref="A5398:K5398"/>
    <mergeCell ref="A5399:C5399"/>
    <mergeCell ref="D5399:E5399"/>
    <mergeCell ref="G5399:H5399"/>
    <mergeCell ref="I5399:J5399"/>
    <mergeCell ref="B5394:C5394"/>
    <mergeCell ref="D5394:E5394"/>
    <mergeCell ref="G5394:H5394"/>
    <mergeCell ref="I5394:J5394"/>
    <mergeCell ref="G5395:J5395"/>
    <mergeCell ref="A5392:C5392"/>
    <mergeCell ref="D5392:E5392"/>
    <mergeCell ref="G5392:H5392"/>
    <mergeCell ref="I5392:J5392"/>
    <mergeCell ref="B5393:C5393"/>
    <mergeCell ref="D5393:E5393"/>
    <mergeCell ref="G5393:H5393"/>
    <mergeCell ref="I5393:J5393"/>
    <mergeCell ref="B5390:C5390"/>
    <mergeCell ref="D5390:E5390"/>
    <mergeCell ref="G5390:H5390"/>
    <mergeCell ref="I5390:J5390"/>
    <mergeCell ref="G5391:J5391"/>
    <mergeCell ref="B5388:C5388"/>
    <mergeCell ref="D5388:E5388"/>
    <mergeCell ref="G5388:H5388"/>
    <mergeCell ref="I5388:J5388"/>
    <mergeCell ref="B5389:C5389"/>
    <mergeCell ref="D5389:E5389"/>
    <mergeCell ref="G5389:H5389"/>
    <mergeCell ref="I5389:J5389"/>
    <mergeCell ref="G5410:J5410"/>
    <mergeCell ref="G5411:K5411"/>
    <mergeCell ref="A5412:K5412"/>
    <mergeCell ref="A5413:C5413"/>
    <mergeCell ref="D5413:E5413"/>
    <mergeCell ref="G5413:H5413"/>
    <mergeCell ref="I5413:J5413"/>
    <mergeCell ref="B5408:C5408"/>
    <mergeCell ref="D5408:E5408"/>
    <mergeCell ref="G5408:H5408"/>
    <mergeCell ref="I5408:J5408"/>
    <mergeCell ref="G5409:J5409"/>
    <mergeCell ref="G5406:J5406"/>
    <mergeCell ref="A5407:C5407"/>
    <mergeCell ref="D5407:E5407"/>
    <mergeCell ref="G5407:H5407"/>
    <mergeCell ref="I5407:J5407"/>
    <mergeCell ref="B5404:C5404"/>
    <mergeCell ref="D5404:E5404"/>
    <mergeCell ref="G5404:H5404"/>
    <mergeCell ref="I5404:J5404"/>
    <mergeCell ref="B5405:C5405"/>
    <mergeCell ref="D5405:E5405"/>
    <mergeCell ref="G5405:H5405"/>
    <mergeCell ref="I5405:J5405"/>
    <mergeCell ref="G5402:J5402"/>
    <mergeCell ref="A5403:C5403"/>
    <mergeCell ref="D5403:E5403"/>
    <mergeCell ref="G5403:H5403"/>
    <mergeCell ref="I5403:J5403"/>
    <mergeCell ref="B5400:C5400"/>
    <mergeCell ref="D5400:E5400"/>
    <mergeCell ref="G5400:H5400"/>
    <mergeCell ref="I5400:J5400"/>
    <mergeCell ref="B5401:C5401"/>
    <mergeCell ref="D5401:E5401"/>
    <mergeCell ref="G5401:H5401"/>
    <mergeCell ref="I5401:J5401"/>
    <mergeCell ref="B5426:E5426"/>
    <mergeCell ref="G5426:H5426"/>
    <mergeCell ref="I5426:J5426"/>
    <mergeCell ref="B5427:E5427"/>
    <mergeCell ref="G5427:H5427"/>
    <mergeCell ref="I5427:J5427"/>
    <mergeCell ref="G5422:J5422"/>
    <mergeCell ref="G5423:K5423"/>
    <mergeCell ref="A5424:K5424"/>
    <mergeCell ref="A5425:E5425"/>
    <mergeCell ref="G5425:H5425"/>
    <mergeCell ref="I5425:J5425"/>
    <mergeCell ref="B5420:C5420"/>
    <mergeCell ref="D5420:E5420"/>
    <mergeCell ref="G5420:H5420"/>
    <mergeCell ref="I5420:J5420"/>
    <mergeCell ref="G5421:J5421"/>
    <mergeCell ref="A5418:C5418"/>
    <mergeCell ref="D5418:E5418"/>
    <mergeCell ref="G5418:H5418"/>
    <mergeCell ref="I5418:J5418"/>
    <mergeCell ref="B5419:C5419"/>
    <mergeCell ref="D5419:E5419"/>
    <mergeCell ref="G5419:H5419"/>
    <mergeCell ref="I5419:J5419"/>
    <mergeCell ref="B5416:C5416"/>
    <mergeCell ref="D5416:E5416"/>
    <mergeCell ref="G5416:H5416"/>
    <mergeCell ref="I5416:J5416"/>
    <mergeCell ref="G5417:J5417"/>
    <mergeCell ref="B5414:C5414"/>
    <mergeCell ref="D5414:E5414"/>
    <mergeCell ref="G5414:H5414"/>
    <mergeCell ref="I5414:J5414"/>
    <mergeCell ref="B5415:C5415"/>
    <mergeCell ref="D5415:E5415"/>
    <mergeCell ref="G5415:H5415"/>
    <mergeCell ref="I5415:J5415"/>
    <mergeCell ref="B5443:C5443"/>
    <mergeCell ref="D5443:E5443"/>
    <mergeCell ref="G5443:H5443"/>
    <mergeCell ref="I5443:J5443"/>
    <mergeCell ref="G5444:J5444"/>
    <mergeCell ref="G5440:K5440"/>
    <mergeCell ref="A5441:K5441"/>
    <mergeCell ref="A5442:C5442"/>
    <mergeCell ref="D5442:E5442"/>
    <mergeCell ref="G5442:H5442"/>
    <mergeCell ref="I5442:J5442"/>
    <mergeCell ref="I5434:J5434"/>
    <mergeCell ref="K5434:K5435"/>
    <mergeCell ref="G5437:J5437"/>
    <mergeCell ref="G5438:J5438"/>
    <mergeCell ref="G5439:J5439"/>
    <mergeCell ref="A5434:B5435"/>
    <mergeCell ref="C5434:C5435"/>
    <mergeCell ref="D5434:D5435"/>
    <mergeCell ref="E5434:F5434"/>
    <mergeCell ref="G5434:H5434"/>
    <mergeCell ref="B5432:C5432"/>
    <mergeCell ref="E5432:F5432"/>
    <mergeCell ref="G5432:H5432"/>
    <mergeCell ref="I5432:J5432"/>
    <mergeCell ref="G5433:J5433"/>
    <mergeCell ref="G5430:J5430"/>
    <mergeCell ref="A5431:C5431"/>
    <mergeCell ref="E5431:F5431"/>
    <mergeCell ref="G5431:H5431"/>
    <mergeCell ref="I5431:J5431"/>
    <mergeCell ref="B5428:E5428"/>
    <mergeCell ref="G5428:H5428"/>
    <mergeCell ref="I5428:J5428"/>
    <mergeCell ref="B5429:E5429"/>
    <mergeCell ref="G5429:H5429"/>
    <mergeCell ref="I5429:J5429"/>
    <mergeCell ref="B5457:E5457"/>
    <mergeCell ref="G5457:H5457"/>
    <mergeCell ref="I5457:J5457"/>
    <mergeCell ref="B5458:E5458"/>
    <mergeCell ref="G5458:H5458"/>
    <mergeCell ref="I5458:J5458"/>
    <mergeCell ref="B5454:C5454"/>
    <mergeCell ref="G5454:H5454"/>
    <mergeCell ref="I5454:J5454"/>
    <mergeCell ref="G5455:J5455"/>
    <mergeCell ref="A5456:E5456"/>
    <mergeCell ref="G5456:H5456"/>
    <mergeCell ref="I5456:J5456"/>
    <mergeCell ref="G5449:J5449"/>
    <mergeCell ref="G5450:K5450"/>
    <mergeCell ref="A5451:K5451"/>
    <mergeCell ref="A5452:C5453"/>
    <mergeCell ref="D5452:D5453"/>
    <mergeCell ref="E5452:F5452"/>
    <mergeCell ref="G5452:J5452"/>
    <mergeCell ref="K5452:K5453"/>
    <mergeCell ref="G5453:H5453"/>
    <mergeCell ref="I5453:J5453"/>
    <mergeCell ref="B5447:C5447"/>
    <mergeCell ref="D5447:E5447"/>
    <mergeCell ref="G5447:H5447"/>
    <mergeCell ref="I5447:J5447"/>
    <mergeCell ref="G5448:J5448"/>
    <mergeCell ref="A5445:C5445"/>
    <mergeCell ref="D5445:E5445"/>
    <mergeCell ref="G5445:H5445"/>
    <mergeCell ref="I5445:J5445"/>
    <mergeCell ref="B5446:C5446"/>
    <mergeCell ref="D5446:E5446"/>
    <mergeCell ref="G5446:H5446"/>
    <mergeCell ref="I5446:J5446"/>
    <mergeCell ref="B5473:C5473"/>
    <mergeCell ref="D5473:E5473"/>
    <mergeCell ref="G5473:H5473"/>
    <mergeCell ref="I5473:J5473"/>
    <mergeCell ref="B5474:C5474"/>
    <mergeCell ref="D5474:E5474"/>
    <mergeCell ref="G5474:H5474"/>
    <mergeCell ref="I5474:J5474"/>
    <mergeCell ref="G5471:J5471"/>
    <mergeCell ref="A5472:C5472"/>
    <mergeCell ref="D5472:E5472"/>
    <mergeCell ref="G5472:H5472"/>
    <mergeCell ref="I5472:J5472"/>
    <mergeCell ref="B5469:C5469"/>
    <mergeCell ref="D5469:E5469"/>
    <mergeCell ref="G5469:H5469"/>
    <mergeCell ref="I5469:J5469"/>
    <mergeCell ref="B5470:C5470"/>
    <mergeCell ref="D5470:E5470"/>
    <mergeCell ref="G5470:H5470"/>
    <mergeCell ref="I5470:J5470"/>
    <mergeCell ref="A5467:K5467"/>
    <mergeCell ref="A5468:C5468"/>
    <mergeCell ref="D5468:E5468"/>
    <mergeCell ref="G5468:H5468"/>
    <mergeCell ref="I5468:J5468"/>
    <mergeCell ref="G5462:J5462"/>
    <mergeCell ref="G5463:J5463"/>
    <mergeCell ref="G5464:J5464"/>
    <mergeCell ref="G5465:J5465"/>
    <mergeCell ref="G5466:K5466"/>
    <mergeCell ref="B5459:E5459"/>
    <mergeCell ref="G5459:H5459"/>
    <mergeCell ref="I5459:J5459"/>
    <mergeCell ref="G5460:J5460"/>
    <mergeCell ref="G5461:J5461"/>
    <mergeCell ref="G5486:J5486"/>
    <mergeCell ref="G5487:K5487"/>
    <mergeCell ref="A5488:K5488"/>
    <mergeCell ref="A5489:C5489"/>
    <mergeCell ref="D5489:E5489"/>
    <mergeCell ref="G5489:H5489"/>
    <mergeCell ref="I5489:J5489"/>
    <mergeCell ref="B5484:C5484"/>
    <mergeCell ref="D5484:E5484"/>
    <mergeCell ref="G5484:H5484"/>
    <mergeCell ref="I5484:J5484"/>
    <mergeCell ref="G5485:J5485"/>
    <mergeCell ref="G5482:J5482"/>
    <mergeCell ref="A5483:C5483"/>
    <mergeCell ref="D5483:E5483"/>
    <mergeCell ref="G5483:H5483"/>
    <mergeCell ref="I5483:J5483"/>
    <mergeCell ref="B5480:C5480"/>
    <mergeCell ref="D5480:E5480"/>
    <mergeCell ref="G5480:H5480"/>
    <mergeCell ref="I5480:J5480"/>
    <mergeCell ref="B5481:C5481"/>
    <mergeCell ref="D5481:E5481"/>
    <mergeCell ref="G5481:H5481"/>
    <mergeCell ref="I5481:J5481"/>
    <mergeCell ref="G5475:J5475"/>
    <mergeCell ref="G5476:J5476"/>
    <mergeCell ref="G5477:K5477"/>
    <mergeCell ref="A5478:K5478"/>
    <mergeCell ref="A5479:C5479"/>
    <mergeCell ref="D5479:E5479"/>
    <mergeCell ref="G5479:H5479"/>
    <mergeCell ref="I5479:J5479"/>
    <mergeCell ref="B5500:C5500"/>
    <mergeCell ref="D5500:E5500"/>
    <mergeCell ref="G5500:H5500"/>
    <mergeCell ref="I5500:J5500"/>
    <mergeCell ref="B5501:C5501"/>
    <mergeCell ref="D5501:E5501"/>
    <mergeCell ref="G5501:H5501"/>
    <mergeCell ref="I5501:J5501"/>
    <mergeCell ref="G5496:J5496"/>
    <mergeCell ref="G5497:K5497"/>
    <mergeCell ref="A5498:K5498"/>
    <mergeCell ref="A5499:C5499"/>
    <mergeCell ref="D5499:E5499"/>
    <mergeCell ref="G5499:H5499"/>
    <mergeCell ref="I5499:J5499"/>
    <mergeCell ref="B5494:C5494"/>
    <mergeCell ref="D5494:E5494"/>
    <mergeCell ref="G5494:H5494"/>
    <mergeCell ref="I5494:J5494"/>
    <mergeCell ref="G5495:J5495"/>
    <mergeCell ref="G5492:J5492"/>
    <mergeCell ref="A5493:C5493"/>
    <mergeCell ref="D5493:E5493"/>
    <mergeCell ref="G5493:H5493"/>
    <mergeCell ref="I5493:J5493"/>
    <mergeCell ref="B5490:C5490"/>
    <mergeCell ref="D5490:E5490"/>
    <mergeCell ref="G5490:H5490"/>
    <mergeCell ref="I5490:J5490"/>
    <mergeCell ref="B5491:C5491"/>
    <mergeCell ref="D5491:E5491"/>
    <mergeCell ref="G5491:H5491"/>
    <mergeCell ref="I5491:J5491"/>
    <mergeCell ref="B5513:C5513"/>
    <mergeCell ref="D5513:E5513"/>
    <mergeCell ref="G5513:H5513"/>
    <mergeCell ref="I5513:J5513"/>
    <mergeCell ref="B5514:C5514"/>
    <mergeCell ref="D5514:E5514"/>
    <mergeCell ref="G5514:H5514"/>
    <mergeCell ref="I5514:J5514"/>
    <mergeCell ref="G5508:J5508"/>
    <mergeCell ref="G5509:J5509"/>
    <mergeCell ref="G5510:K5510"/>
    <mergeCell ref="A5511:K5511"/>
    <mergeCell ref="A5512:C5512"/>
    <mergeCell ref="D5512:E5512"/>
    <mergeCell ref="G5512:H5512"/>
    <mergeCell ref="I5512:J5512"/>
    <mergeCell ref="B5506:C5506"/>
    <mergeCell ref="D5506:E5506"/>
    <mergeCell ref="G5506:H5506"/>
    <mergeCell ref="I5506:J5506"/>
    <mergeCell ref="B5507:C5507"/>
    <mergeCell ref="D5507:E5507"/>
    <mergeCell ref="G5507:H5507"/>
    <mergeCell ref="I5507:J5507"/>
    <mergeCell ref="G5504:J5504"/>
    <mergeCell ref="A5505:C5505"/>
    <mergeCell ref="D5505:E5505"/>
    <mergeCell ref="G5505:H5505"/>
    <mergeCell ref="I5505:J5505"/>
    <mergeCell ref="B5502:C5502"/>
    <mergeCell ref="D5502:E5502"/>
    <mergeCell ref="G5502:H5502"/>
    <mergeCell ref="I5502:J5502"/>
    <mergeCell ref="B5503:C5503"/>
    <mergeCell ref="D5503:E5503"/>
    <mergeCell ref="G5503:H5503"/>
    <mergeCell ref="I5503:J5503"/>
    <mergeCell ref="B5529:C5529"/>
    <mergeCell ref="D5529:E5529"/>
    <mergeCell ref="G5529:H5529"/>
    <mergeCell ref="I5529:J5529"/>
    <mergeCell ref="B5530:C5530"/>
    <mergeCell ref="D5530:E5530"/>
    <mergeCell ref="G5530:H5530"/>
    <mergeCell ref="I5530:J5530"/>
    <mergeCell ref="G5524:J5524"/>
    <mergeCell ref="G5525:J5525"/>
    <mergeCell ref="G5526:K5526"/>
    <mergeCell ref="A5527:K5527"/>
    <mergeCell ref="A5528:C5528"/>
    <mergeCell ref="D5528:E5528"/>
    <mergeCell ref="G5528:H5528"/>
    <mergeCell ref="I5528:J5528"/>
    <mergeCell ref="B5522:C5522"/>
    <mergeCell ref="D5522:E5522"/>
    <mergeCell ref="G5522:H5522"/>
    <mergeCell ref="I5522:J5522"/>
    <mergeCell ref="B5523:C5523"/>
    <mergeCell ref="D5523:E5523"/>
    <mergeCell ref="G5523:H5523"/>
    <mergeCell ref="I5523:J5523"/>
    <mergeCell ref="G5517:J5517"/>
    <mergeCell ref="G5518:J5518"/>
    <mergeCell ref="G5519:K5519"/>
    <mergeCell ref="A5520:K5520"/>
    <mergeCell ref="A5521:C5521"/>
    <mergeCell ref="D5521:E5521"/>
    <mergeCell ref="G5521:H5521"/>
    <mergeCell ref="I5521:J5521"/>
    <mergeCell ref="B5515:C5515"/>
    <mergeCell ref="D5515:E5515"/>
    <mergeCell ref="G5515:H5515"/>
    <mergeCell ref="I5515:J5515"/>
    <mergeCell ref="B5516:C5516"/>
    <mergeCell ref="D5516:E5516"/>
    <mergeCell ref="G5516:H5516"/>
    <mergeCell ref="I5516:J5516"/>
    <mergeCell ref="G5544:J5544"/>
    <mergeCell ref="G5545:J5545"/>
    <mergeCell ref="G5546:K5546"/>
    <mergeCell ref="A5547:K5547"/>
    <mergeCell ref="A5548:C5549"/>
    <mergeCell ref="D5548:D5549"/>
    <mergeCell ref="E5548:F5548"/>
    <mergeCell ref="G5548:J5548"/>
    <mergeCell ref="K5548:K5549"/>
    <mergeCell ref="G5549:H5549"/>
    <mergeCell ref="I5549:J5549"/>
    <mergeCell ref="B5542:C5542"/>
    <mergeCell ref="D5542:E5542"/>
    <mergeCell ref="G5542:H5542"/>
    <mergeCell ref="I5542:J5542"/>
    <mergeCell ref="B5543:C5543"/>
    <mergeCell ref="D5543:E5543"/>
    <mergeCell ref="G5543:H5543"/>
    <mergeCell ref="I5543:J5543"/>
    <mergeCell ref="G5538:J5538"/>
    <mergeCell ref="G5539:K5539"/>
    <mergeCell ref="A5540:K5540"/>
    <mergeCell ref="A5541:C5541"/>
    <mergeCell ref="D5541:E5541"/>
    <mergeCell ref="G5541:H5541"/>
    <mergeCell ref="I5541:J5541"/>
    <mergeCell ref="B5536:C5536"/>
    <mergeCell ref="D5536:E5536"/>
    <mergeCell ref="G5536:H5536"/>
    <mergeCell ref="I5536:J5536"/>
    <mergeCell ref="G5537:J5537"/>
    <mergeCell ref="G5531:J5531"/>
    <mergeCell ref="G5532:J5532"/>
    <mergeCell ref="G5533:K5533"/>
    <mergeCell ref="A5534:K5534"/>
    <mergeCell ref="A5535:C5535"/>
    <mergeCell ref="D5535:E5535"/>
    <mergeCell ref="G5535:H5535"/>
    <mergeCell ref="I5535:J5535"/>
    <mergeCell ref="G5564:J5564"/>
    <mergeCell ref="A5565:C5565"/>
    <mergeCell ref="E5565:F5565"/>
    <mergeCell ref="G5565:H5565"/>
    <mergeCell ref="I5565:J5565"/>
    <mergeCell ref="A5562:E5562"/>
    <mergeCell ref="G5562:H5562"/>
    <mergeCell ref="I5562:J5562"/>
    <mergeCell ref="B5563:E5563"/>
    <mergeCell ref="G5563:H5563"/>
    <mergeCell ref="I5563:J5563"/>
    <mergeCell ref="G5557:J5557"/>
    <mergeCell ref="G5558:J5558"/>
    <mergeCell ref="G5559:J5559"/>
    <mergeCell ref="G5560:J5560"/>
    <mergeCell ref="G5561:J5561"/>
    <mergeCell ref="G5554:J5554"/>
    <mergeCell ref="A5555:E5555"/>
    <mergeCell ref="G5555:H5555"/>
    <mergeCell ref="I5555:J5555"/>
    <mergeCell ref="B5556:E5556"/>
    <mergeCell ref="G5556:H5556"/>
    <mergeCell ref="I5556:J5556"/>
    <mergeCell ref="B5552:C5552"/>
    <mergeCell ref="G5552:H5552"/>
    <mergeCell ref="I5552:J5552"/>
    <mergeCell ref="B5553:C5553"/>
    <mergeCell ref="G5553:H5553"/>
    <mergeCell ref="I5553:J5553"/>
    <mergeCell ref="B5550:C5550"/>
    <mergeCell ref="G5550:H5550"/>
    <mergeCell ref="I5550:J5550"/>
    <mergeCell ref="B5551:C5551"/>
    <mergeCell ref="G5551:H5551"/>
    <mergeCell ref="I5551:J5551"/>
    <mergeCell ref="B5579:C5579"/>
    <mergeCell ref="D5579:E5579"/>
    <mergeCell ref="G5579:H5579"/>
    <mergeCell ref="I5579:J5579"/>
    <mergeCell ref="B5580:C5580"/>
    <mergeCell ref="D5580:E5580"/>
    <mergeCell ref="G5580:H5580"/>
    <mergeCell ref="I5580:J5580"/>
    <mergeCell ref="B5577:C5577"/>
    <mergeCell ref="D5577:E5577"/>
    <mergeCell ref="G5577:H5577"/>
    <mergeCell ref="I5577:J5577"/>
    <mergeCell ref="B5578:C5578"/>
    <mergeCell ref="D5578:E5578"/>
    <mergeCell ref="G5578:H5578"/>
    <mergeCell ref="I5578:J5578"/>
    <mergeCell ref="G5574:K5574"/>
    <mergeCell ref="A5575:K5575"/>
    <mergeCell ref="A5576:C5576"/>
    <mergeCell ref="D5576:E5576"/>
    <mergeCell ref="G5576:H5576"/>
    <mergeCell ref="I5576:J5576"/>
    <mergeCell ref="I5568:J5568"/>
    <mergeCell ref="K5568:K5569"/>
    <mergeCell ref="G5571:J5571"/>
    <mergeCell ref="G5572:J5572"/>
    <mergeCell ref="G5573:J5573"/>
    <mergeCell ref="A5568:B5569"/>
    <mergeCell ref="C5568:C5569"/>
    <mergeCell ref="D5568:D5569"/>
    <mergeCell ref="E5568:F5568"/>
    <mergeCell ref="G5568:H5568"/>
    <mergeCell ref="B5566:C5566"/>
    <mergeCell ref="E5566:F5566"/>
    <mergeCell ref="G5566:H5566"/>
    <mergeCell ref="I5566:J5566"/>
    <mergeCell ref="G5567:J5567"/>
    <mergeCell ref="G5593:J5593"/>
    <mergeCell ref="A5594:C5594"/>
    <mergeCell ref="D5594:E5594"/>
    <mergeCell ref="G5594:H5594"/>
    <mergeCell ref="I5594:J5594"/>
    <mergeCell ref="B5591:C5591"/>
    <mergeCell ref="D5591:E5591"/>
    <mergeCell ref="G5591:H5591"/>
    <mergeCell ref="I5591:J5591"/>
    <mergeCell ref="B5592:C5592"/>
    <mergeCell ref="D5592:E5592"/>
    <mergeCell ref="G5592:H5592"/>
    <mergeCell ref="I5592:J5592"/>
    <mergeCell ref="G5587:J5587"/>
    <mergeCell ref="G5588:K5588"/>
    <mergeCell ref="A5589:K5589"/>
    <mergeCell ref="A5590:C5590"/>
    <mergeCell ref="D5590:E5590"/>
    <mergeCell ref="G5590:H5590"/>
    <mergeCell ref="I5590:J5590"/>
    <mergeCell ref="B5585:C5585"/>
    <mergeCell ref="D5585:E5585"/>
    <mergeCell ref="G5585:H5585"/>
    <mergeCell ref="I5585:J5585"/>
    <mergeCell ref="G5586:J5586"/>
    <mergeCell ref="G5583:J5583"/>
    <mergeCell ref="A5584:C5584"/>
    <mergeCell ref="D5584:E5584"/>
    <mergeCell ref="G5584:H5584"/>
    <mergeCell ref="I5584:J5584"/>
    <mergeCell ref="B5581:C5581"/>
    <mergeCell ref="D5581:E5581"/>
    <mergeCell ref="G5581:H5581"/>
    <mergeCell ref="I5581:J5581"/>
    <mergeCell ref="B5582:C5582"/>
    <mergeCell ref="D5582:E5582"/>
    <mergeCell ref="G5582:H5582"/>
    <mergeCell ref="I5582:J5582"/>
    <mergeCell ref="A5607:C5607"/>
    <mergeCell ref="D5607:E5607"/>
    <mergeCell ref="G5607:H5607"/>
    <mergeCell ref="I5607:J5607"/>
    <mergeCell ref="B5608:C5608"/>
    <mergeCell ref="D5608:E5608"/>
    <mergeCell ref="G5608:H5608"/>
    <mergeCell ref="I5608:J5608"/>
    <mergeCell ref="B5605:C5605"/>
    <mergeCell ref="D5605:E5605"/>
    <mergeCell ref="G5605:H5605"/>
    <mergeCell ref="I5605:J5605"/>
    <mergeCell ref="G5606:J5606"/>
    <mergeCell ref="G5601:J5601"/>
    <mergeCell ref="G5602:K5602"/>
    <mergeCell ref="A5603:K5603"/>
    <mergeCell ref="A5604:C5604"/>
    <mergeCell ref="D5604:E5604"/>
    <mergeCell ref="G5604:H5604"/>
    <mergeCell ref="I5604:J5604"/>
    <mergeCell ref="B5599:C5599"/>
    <mergeCell ref="D5599:E5599"/>
    <mergeCell ref="G5599:H5599"/>
    <mergeCell ref="I5599:J5599"/>
    <mergeCell ref="G5600:J5600"/>
    <mergeCell ref="G5597:J5597"/>
    <mergeCell ref="A5598:C5598"/>
    <mergeCell ref="D5598:E5598"/>
    <mergeCell ref="G5598:H5598"/>
    <mergeCell ref="I5598:J5598"/>
    <mergeCell ref="B5595:C5595"/>
    <mergeCell ref="D5595:E5595"/>
    <mergeCell ref="G5595:H5595"/>
    <mergeCell ref="I5595:J5595"/>
    <mergeCell ref="B5596:C5596"/>
    <mergeCell ref="D5596:E5596"/>
    <mergeCell ref="G5596:H5596"/>
    <mergeCell ref="I5596:J5596"/>
    <mergeCell ref="G5619:J5619"/>
    <mergeCell ref="A5620:C5620"/>
    <mergeCell ref="D5620:E5620"/>
    <mergeCell ref="G5620:H5620"/>
    <mergeCell ref="I5620:J5620"/>
    <mergeCell ref="B5617:C5617"/>
    <mergeCell ref="D5617:E5617"/>
    <mergeCell ref="G5617:H5617"/>
    <mergeCell ref="I5617:J5617"/>
    <mergeCell ref="B5618:C5618"/>
    <mergeCell ref="D5618:E5618"/>
    <mergeCell ref="G5618:H5618"/>
    <mergeCell ref="I5618:J5618"/>
    <mergeCell ref="B5615:C5615"/>
    <mergeCell ref="D5615:E5615"/>
    <mergeCell ref="G5615:H5615"/>
    <mergeCell ref="I5615:J5615"/>
    <mergeCell ref="B5616:C5616"/>
    <mergeCell ref="D5616:E5616"/>
    <mergeCell ref="G5616:H5616"/>
    <mergeCell ref="I5616:J5616"/>
    <mergeCell ref="G5611:J5611"/>
    <mergeCell ref="G5612:K5612"/>
    <mergeCell ref="A5613:K5613"/>
    <mergeCell ref="A5614:C5614"/>
    <mergeCell ref="D5614:E5614"/>
    <mergeCell ref="G5614:H5614"/>
    <mergeCell ref="I5614:J5614"/>
    <mergeCell ref="B5609:C5609"/>
    <mergeCell ref="D5609:E5609"/>
    <mergeCell ref="G5609:H5609"/>
    <mergeCell ref="I5609:J5609"/>
    <mergeCell ref="G5610:J5610"/>
    <mergeCell ref="B5631:C5631"/>
    <mergeCell ref="D5631:E5631"/>
    <mergeCell ref="G5631:H5631"/>
    <mergeCell ref="I5631:J5631"/>
    <mergeCell ref="G5632:J5632"/>
    <mergeCell ref="A5629:C5629"/>
    <mergeCell ref="D5629:E5629"/>
    <mergeCell ref="G5629:H5629"/>
    <mergeCell ref="I5629:J5629"/>
    <mergeCell ref="B5630:C5630"/>
    <mergeCell ref="D5630:E5630"/>
    <mergeCell ref="G5630:H5630"/>
    <mergeCell ref="I5630:J5630"/>
    <mergeCell ref="B5627:C5627"/>
    <mergeCell ref="D5627:E5627"/>
    <mergeCell ref="G5627:H5627"/>
    <mergeCell ref="I5627:J5627"/>
    <mergeCell ref="G5628:J5628"/>
    <mergeCell ref="A5625:C5625"/>
    <mergeCell ref="D5625:E5625"/>
    <mergeCell ref="G5625:H5625"/>
    <mergeCell ref="I5625:J5625"/>
    <mergeCell ref="B5626:C5626"/>
    <mergeCell ref="D5626:E5626"/>
    <mergeCell ref="G5626:H5626"/>
    <mergeCell ref="I5626:J5626"/>
    <mergeCell ref="B5623:C5623"/>
    <mergeCell ref="D5623:E5623"/>
    <mergeCell ref="G5623:H5623"/>
    <mergeCell ref="I5623:J5623"/>
    <mergeCell ref="G5624:J5624"/>
    <mergeCell ref="B5621:C5621"/>
    <mergeCell ref="D5621:E5621"/>
    <mergeCell ref="G5621:H5621"/>
    <mergeCell ref="I5621:J5621"/>
    <mergeCell ref="B5622:C5622"/>
    <mergeCell ref="D5622:E5622"/>
    <mergeCell ref="G5622:H5622"/>
    <mergeCell ref="I5622:J5622"/>
    <mergeCell ref="G5643:J5643"/>
    <mergeCell ref="A5644:C5644"/>
    <mergeCell ref="D5644:E5644"/>
    <mergeCell ref="G5644:H5644"/>
    <mergeCell ref="I5644:J5644"/>
    <mergeCell ref="B5641:C5641"/>
    <mergeCell ref="D5641:E5641"/>
    <mergeCell ref="G5641:H5641"/>
    <mergeCell ref="I5641:J5641"/>
    <mergeCell ref="B5642:C5642"/>
    <mergeCell ref="D5642:E5642"/>
    <mergeCell ref="G5642:H5642"/>
    <mergeCell ref="I5642:J5642"/>
    <mergeCell ref="B5639:C5639"/>
    <mergeCell ref="D5639:E5639"/>
    <mergeCell ref="G5639:H5639"/>
    <mergeCell ref="I5639:J5639"/>
    <mergeCell ref="B5640:C5640"/>
    <mergeCell ref="D5640:E5640"/>
    <mergeCell ref="G5640:H5640"/>
    <mergeCell ref="I5640:J5640"/>
    <mergeCell ref="B5637:C5637"/>
    <mergeCell ref="D5637:E5637"/>
    <mergeCell ref="G5637:H5637"/>
    <mergeCell ref="I5637:J5637"/>
    <mergeCell ref="B5638:C5638"/>
    <mergeCell ref="D5638:E5638"/>
    <mergeCell ref="G5638:H5638"/>
    <mergeCell ref="I5638:J5638"/>
    <mergeCell ref="G5633:J5633"/>
    <mergeCell ref="G5634:K5634"/>
    <mergeCell ref="A5635:K5635"/>
    <mergeCell ref="A5636:C5636"/>
    <mergeCell ref="D5636:E5636"/>
    <mergeCell ref="G5636:H5636"/>
    <mergeCell ref="I5636:J5636"/>
    <mergeCell ref="G5653:J5653"/>
    <mergeCell ref="G5654:K5654"/>
    <mergeCell ref="A5655:K5655"/>
    <mergeCell ref="A5656:C5656"/>
    <mergeCell ref="D5656:E5656"/>
    <mergeCell ref="G5656:H5656"/>
    <mergeCell ref="I5656:J5656"/>
    <mergeCell ref="B5651:C5651"/>
    <mergeCell ref="D5651:E5651"/>
    <mergeCell ref="G5651:H5651"/>
    <mergeCell ref="I5651:J5651"/>
    <mergeCell ref="G5652:J5652"/>
    <mergeCell ref="A5649:C5649"/>
    <mergeCell ref="D5649:E5649"/>
    <mergeCell ref="G5649:H5649"/>
    <mergeCell ref="I5649:J5649"/>
    <mergeCell ref="B5650:C5650"/>
    <mergeCell ref="D5650:E5650"/>
    <mergeCell ref="G5650:H5650"/>
    <mergeCell ref="I5650:J5650"/>
    <mergeCell ref="B5647:C5647"/>
    <mergeCell ref="D5647:E5647"/>
    <mergeCell ref="G5647:H5647"/>
    <mergeCell ref="I5647:J5647"/>
    <mergeCell ref="G5648:J5648"/>
    <mergeCell ref="B5645:C5645"/>
    <mergeCell ref="D5645:E5645"/>
    <mergeCell ref="G5645:H5645"/>
    <mergeCell ref="I5645:J5645"/>
    <mergeCell ref="B5646:C5646"/>
    <mergeCell ref="D5646:E5646"/>
    <mergeCell ref="G5646:H5646"/>
    <mergeCell ref="I5646:J5646"/>
    <mergeCell ref="G5667:J5667"/>
    <mergeCell ref="G5668:K5668"/>
    <mergeCell ref="A5669:K5669"/>
    <mergeCell ref="A5670:C5670"/>
    <mergeCell ref="D5670:E5670"/>
    <mergeCell ref="G5670:H5670"/>
    <mergeCell ref="I5670:J5670"/>
    <mergeCell ref="B5665:C5665"/>
    <mergeCell ref="D5665:E5665"/>
    <mergeCell ref="G5665:H5665"/>
    <mergeCell ref="I5665:J5665"/>
    <mergeCell ref="G5666:J5666"/>
    <mergeCell ref="G5663:J5663"/>
    <mergeCell ref="A5664:C5664"/>
    <mergeCell ref="D5664:E5664"/>
    <mergeCell ref="G5664:H5664"/>
    <mergeCell ref="I5664:J5664"/>
    <mergeCell ref="B5661:C5661"/>
    <mergeCell ref="D5661:E5661"/>
    <mergeCell ref="G5661:H5661"/>
    <mergeCell ref="I5661:J5661"/>
    <mergeCell ref="B5662:C5662"/>
    <mergeCell ref="D5662:E5662"/>
    <mergeCell ref="G5662:H5662"/>
    <mergeCell ref="I5662:J5662"/>
    <mergeCell ref="G5659:J5659"/>
    <mergeCell ref="A5660:C5660"/>
    <mergeCell ref="D5660:E5660"/>
    <mergeCell ref="G5660:H5660"/>
    <mergeCell ref="I5660:J5660"/>
    <mergeCell ref="B5657:C5657"/>
    <mergeCell ref="D5657:E5657"/>
    <mergeCell ref="G5657:H5657"/>
    <mergeCell ref="I5657:J5657"/>
    <mergeCell ref="B5658:C5658"/>
    <mergeCell ref="D5658:E5658"/>
    <mergeCell ref="G5658:H5658"/>
    <mergeCell ref="I5658:J5658"/>
    <mergeCell ref="B5683:E5683"/>
    <mergeCell ref="G5683:H5683"/>
    <mergeCell ref="I5683:J5683"/>
    <mergeCell ref="B5684:E5684"/>
    <mergeCell ref="G5684:H5684"/>
    <mergeCell ref="I5684:J5684"/>
    <mergeCell ref="G5679:J5679"/>
    <mergeCell ref="G5680:K5680"/>
    <mergeCell ref="A5681:K5681"/>
    <mergeCell ref="A5682:E5682"/>
    <mergeCell ref="G5682:H5682"/>
    <mergeCell ref="I5682:J5682"/>
    <mergeCell ref="B5677:C5677"/>
    <mergeCell ref="D5677:E5677"/>
    <mergeCell ref="G5677:H5677"/>
    <mergeCell ref="I5677:J5677"/>
    <mergeCell ref="G5678:J5678"/>
    <mergeCell ref="A5675:C5675"/>
    <mergeCell ref="D5675:E5675"/>
    <mergeCell ref="G5675:H5675"/>
    <mergeCell ref="I5675:J5675"/>
    <mergeCell ref="B5676:C5676"/>
    <mergeCell ref="D5676:E5676"/>
    <mergeCell ref="G5676:H5676"/>
    <mergeCell ref="I5676:J5676"/>
    <mergeCell ref="B5673:C5673"/>
    <mergeCell ref="D5673:E5673"/>
    <mergeCell ref="G5673:H5673"/>
    <mergeCell ref="I5673:J5673"/>
    <mergeCell ref="G5674:J5674"/>
    <mergeCell ref="B5671:C5671"/>
    <mergeCell ref="D5671:E5671"/>
    <mergeCell ref="G5671:H5671"/>
    <mergeCell ref="I5671:J5671"/>
    <mergeCell ref="B5672:C5672"/>
    <mergeCell ref="D5672:E5672"/>
    <mergeCell ref="G5672:H5672"/>
    <mergeCell ref="I5672:J5672"/>
    <mergeCell ref="B5700:C5700"/>
    <mergeCell ref="D5700:E5700"/>
    <mergeCell ref="G5700:H5700"/>
    <mergeCell ref="I5700:J5700"/>
    <mergeCell ref="G5701:J5701"/>
    <mergeCell ref="G5697:K5697"/>
    <mergeCell ref="A5698:K5698"/>
    <mergeCell ref="A5699:C5699"/>
    <mergeCell ref="D5699:E5699"/>
    <mergeCell ref="G5699:H5699"/>
    <mergeCell ref="I5699:J5699"/>
    <mergeCell ref="I5691:J5691"/>
    <mergeCell ref="K5691:K5692"/>
    <mergeCell ref="G5694:J5694"/>
    <mergeCell ref="G5695:J5695"/>
    <mergeCell ref="G5696:J5696"/>
    <mergeCell ref="A5691:B5692"/>
    <mergeCell ref="C5691:C5692"/>
    <mergeCell ref="D5691:D5692"/>
    <mergeCell ref="E5691:F5691"/>
    <mergeCell ref="G5691:H5691"/>
    <mergeCell ref="B5689:C5689"/>
    <mergeCell ref="E5689:F5689"/>
    <mergeCell ref="G5689:H5689"/>
    <mergeCell ref="I5689:J5689"/>
    <mergeCell ref="G5690:J5690"/>
    <mergeCell ref="G5687:J5687"/>
    <mergeCell ref="A5688:C5688"/>
    <mergeCell ref="E5688:F5688"/>
    <mergeCell ref="G5688:H5688"/>
    <mergeCell ref="I5688:J5688"/>
    <mergeCell ref="B5685:E5685"/>
    <mergeCell ref="G5685:H5685"/>
    <mergeCell ref="I5685:J5685"/>
    <mergeCell ref="B5686:E5686"/>
    <mergeCell ref="G5686:H5686"/>
    <mergeCell ref="I5686:J5686"/>
    <mergeCell ref="B5714:E5714"/>
    <mergeCell ref="G5714:H5714"/>
    <mergeCell ref="I5714:J5714"/>
    <mergeCell ref="B5715:E5715"/>
    <mergeCell ref="G5715:H5715"/>
    <mergeCell ref="I5715:J5715"/>
    <mergeCell ref="B5711:C5711"/>
    <mergeCell ref="G5711:H5711"/>
    <mergeCell ref="I5711:J5711"/>
    <mergeCell ref="G5712:J5712"/>
    <mergeCell ref="A5713:E5713"/>
    <mergeCell ref="G5713:H5713"/>
    <mergeCell ref="I5713:J5713"/>
    <mergeCell ref="G5706:J5706"/>
    <mergeCell ref="G5707:K5707"/>
    <mergeCell ref="A5708:K5708"/>
    <mergeCell ref="A5709:C5710"/>
    <mergeCell ref="D5709:D5710"/>
    <mergeCell ref="E5709:F5709"/>
    <mergeCell ref="G5709:J5709"/>
    <mergeCell ref="K5709:K5710"/>
    <mergeCell ref="G5710:H5710"/>
    <mergeCell ref="I5710:J5710"/>
    <mergeCell ref="B5704:C5704"/>
    <mergeCell ref="D5704:E5704"/>
    <mergeCell ref="G5704:H5704"/>
    <mergeCell ref="I5704:J5704"/>
    <mergeCell ref="G5705:J5705"/>
    <mergeCell ref="A5702:C5702"/>
    <mergeCell ref="D5702:E5702"/>
    <mergeCell ref="G5702:H5702"/>
    <mergeCell ref="I5702:J5702"/>
    <mergeCell ref="B5703:C5703"/>
    <mergeCell ref="D5703:E5703"/>
    <mergeCell ref="G5703:H5703"/>
    <mergeCell ref="I5703:J5703"/>
    <mergeCell ref="B5730:C5730"/>
    <mergeCell ref="D5730:E5730"/>
    <mergeCell ref="G5730:H5730"/>
    <mergeCell ref="I5730:J5730"/>
    <mergeCell ref="B5731:C5731"/>
    <mergeCell ref="D5731:E5731"/>
    <mergeCell ref="G5731:H5731"/>
    <mergeCell ref="I5731:J5731"/>
    <mergeCell ref="G5728:J5728"/>
    <mergeCell ref="A5729:C5729"/>
    <mergeCell ref="D5729:E5729"/>
    <mergeCell ref="G5729:H5729"/>
    <mergeCell ref="I5729:J5729"/>
    <mergeCell ref="B5726:C5726"/>
    <mergeCell ref="D5726:E5726"/>
    <mergeCell ref="G5726:H5726"/>
    <mergeCell ref="I5726:J5726"/>
    <mergeCell ref="B5727:C5727"/>
    <mergeCell ref="D5727:E5727"/>
    <mergeCell ref="G5727:H5727"/>
    <mergeCell ref="I5727:J5727"/>
    <mergeCell ref="A5724:K5724"/>
    <mergeCell ref="A5725:C5725"/>
    <mergeCell ref="D5725:E5725"/>
    <mergeCell ref="G5725:H5725"/>
    <mergeCell ref="I5725:J5725"/>
    <mergeCell ref="G5719:J5719"/>
    <mergeCell ref="G5720:J5720"/>
    <mergeCell ref="G5721:J5721"/>
    <mergeCell ref="G5722:J5722"/>
    <mergeCell ref="G5723:K5723"/>
    <mergeCell ref="B5716:E5716"/>
    <mergeCell ref="G5716:H5716"/>
    <mergeCell ref="I5716:J5716"/>
    <mergeCell ref="G5717:J5717"/>
    <mergeCell ref="G5718:J5718"/>
    <mergeCell ref="G5743:J5743"/>
    <mergeCell ref="G5744:K5744"/>
    <mergeCell ref="A5745:K5745"/>
    <mergeCell ref="A5746:C5746"/>
    <mergeCell ref="D5746:E5746"/>
    <mergeCell ref="G5746:H5746"/>
    <mergeCell ref="I5746:J5746"/>
    <mergeCell ref="B5741:C5741"/>
    <mergeCell ref="D5741:E5741"/>
    <mergeCell ref="G5741:H5741"/>
    <mergeCell ref="I5741:J5741"/>
    <mergeCell ref="G5742:J5742"/>
    <mergeCell ref="G5739:J5739"/>
    <mergeCell ref="A5740:C5740"/>
    <mergeCell ref="D5740:E5740"/>
    <mergeCell ref="G5740:H5740"/>
    <mergeCell ref="I5740:J5740"/>
    <mergeCell ref="B5737:C5737"/>
    <mergeCell ref="D5737:E5737"/>
    <mergeCell ref="G5737:H5737"/>
    <mergeCell ref="I5737:J5737"/>
    <mergeCell ref="B5738:C5738"/>
    <mergeCell ref="D5738:E5738"/>
    <mergeCell ref="G5738:H5738"/>
    <mergeCell ref="I5738:J5738"/>
    <mergeCell ref="G5732:J5732"/>
    <mergeCell ref="G5733:J5733"/>
    <mergeCell ref="G5734:K5734"/>
    <mergeCell ref="A5735:K5735"/>
    <mergeCell ref="A5736:C5736"/>
    <mergeCell ref="D5736:E5736"/>
    <mergeCell ref="G5736:H5736"/>
    <mergeCell ref="I5736:J5736"/>
    <mergeCell ref="B5757:C5757"/>
    <mergeCell ref="D5757:E5757"/>
    <mergeCell ref="G5757:H5757"/>
    <mergeCell ref="I5757:J5757"/>
    <mergeCell ref="B5758:C5758"/>
    <mergeCell ref="D5758:E5758"/>
    <mergeCell ref="G5758:H5758"/>
    <mergeCell ref="I5758:J5758"/>
    <mergeCell ref="G5753:J5753"/>
    <mergeCell ref="G5754:K5754"/>
    <mergeCell ref="A5755:K5755"/>
    <mergeCell ref="A5756:C5756"/>
    <mergeCell ref="D5756:E5756"/>
    <mergeCell ref="G5756:H5756"/>
    <mergeCell ref="I5756:J5756"/>
    <mergeCell ref="B5751:C5751"/>
    <mergeCell ref="D5751:E5751"/>
    <mergeCell ref="G5751:H5751"/>
    <mergeCell ref="I5751:J5751"/>
    <mergeCell ref="G5752:J5752"/>
    <mergeCell ref="G5749:J5749"/>
    <mergeCell ref="A5750:C5750"/>
    <mergeCell ref="D5750:E5750"/>
    <mergeCell ref="G5750:H5750"/>
    <mergeCell ref="I5750:J5750"/>
    <mergeCell ref="B5747:C5747"/>
    <mergeCell ref="D5747:E5747"/>
    <mergeCell ref="G5747:H5747"/>
    <mergeCell ref="I5747:J5747"/>
    <mergeCell ref="B5748:C5748"/>
    <mergeCell ref="D5748:E5748"/>
    <mergeCell ref="G5748:H5748"/>
    <mergeCell ref="I5748:J5748"/>
    <mergeCell ref="B5770:C5770"/>
    <mergeCell ref="D5770:E5770"/>
    <mergeCell ref="G5770:H5770"/>
    <mergeCell ref="I5770:J5770"/>
    <mergeCell ref="B5771:C5771"/>
    <mergeCell ref="D5771:E5771"/>
    <mergeCell ref="G5771:H5771"/>
    <mergeCell ref="I5771:J5771"/>
    <mergeCell ref="G5765:J5765"/>
    <mergeCell ref="G5766:J5766"/>
    <mergeCell ref="G5767:K5767"/>
    <mergeCell ref="A5768:K5768"/>
    <mergeCell ref="A5769:C5769"/>
    <mergeCell ref="D5769:E5769"/>
    <mergeCell ref="G5769:H5769"/>
    <mergeCell ref="I5769:J5769"/>
    <mergeCell ref="B5763:C5763"/>
    <mergeCell ref="D5763:E5763"/>
    <mergeCell ref="G5763:H5763"/>
    <mergeCell ref="I5763:J5763"/>
    <mergeCell ref="B5764:C5764"/>
    <mergeCell ref="D5764:E5764"/>
    <mergeCell ref="G5764:H5764"/>
    <mergeCell ref="I5764:J5764"/>
    <mergeCell ref="G5761:J5761"/>
    <mergeCell ref="A5762:C5762"/>
    <mergeCell ref="D5762:E5762"/>
    <mergeCell ref="G5762:H5762"/>
    <mergeCell ref="I5762:J5762"/>
    <mergeCell ref="B5759:C5759"/>
    <mergeCell ref="D5759:E5759"/>
    <mergeCell ref="G5759:H5759"/>
    <mergeCell ref="I5759:J5759"/>
    <mergeCell ref="B5760:C5760"/>
    <mergeCell ref="D5760:E5760"/>
    <mergeCell ref="G5760:H5760"/>
    <mergeCell ref="I5760:J5760"/>
    <mergeCell ref="B5786:C5786"/>
    <mergeCell ref="D5786:E5786"/>
    <mergeCell ref="G5786:H5786"/>
    <mergeCell ref="I5786:J5786"/>
    <mergeCell ref="B5787:C5787"/>
    <mergeCell ref="D5787:E5787"/>
    <mergeCell ref="G5787:H5787"/>
    <mergeCell ref="I5787:J5787"/>
    <mergeCell ref="G5781:J5781"/>
    <mergeCell ref="G5782:J5782"/>
    <mergeCell ref="G5783:K5783"/>
    <mergeCell ref="A5784:K5784"/>
    <mergeCell ref="A5785:C5785"/>
    <mergeCell ref="D5785:E5785"/>
    <mergeCell ref="G5785:H5785"/>
    <mergeCell ref="I5785:J5785"/>
    <mergeCell ref="B5779:C5779"/>
    <mergeCell ref="D5779:E5779"/>
    <mergeCell ref="G5779:H5779"/>
    <mergeCell ref="I5779:J5779"/>
    <mergeCell ref="B5780:C5780"/>
    <mergeCell ref="D5780:E5780"/>
    <mergeCell ref="G5780:H5780"/>
    <mergeCell ref="I5780:J5780"/>
    <mergeCell ref="G5774:J5774"/>
    <mergeCell ref="G5775:J5775"/>
    <mergeCell ref="G5776:K5776"/>
    <mergeCell ref="A5777:K5777"/>
    <mergeCell ref="A5778:C5778"/>
    <mergeCell ref="D5778:E5778"/>
    <mergeCell ref="G5778:H5778"/>
    <mergeCell ref="I5778:J5778"/>
    <mergeCell ref="B5772:C5772"/>
    <mergeCell ref="D5772:E5772"/>
    <mergeCell ref="G5772:H5772"/>
    <mergeCell ref="I5772:J5772"/>
    <mergeCell ref="B5773:C5773"/>
    <mergeCell ref="D5773:E5773"/>
    <mergeCell ref="G5773:H5773"/>
    <mergeCell ref="I5773:J5773"/>
    <mergeCell ref="G5801:J5801"/>
    <mergeCell ref="G5802:J5802"/>
    <mergeCell ref="G5803:K5803"/>
    <mergeCell ref="A5804:K5804"/>
    <mergeCell ref="A5805:C5806"/>
    <mergeCell ref="D5805:D5806"/>
    <mergeCell ref="E5805:F5805"/>
    <mergeCell ref="G5805:J5805"/>
    <mergeCell ref="K5805:K5806"/>
    <mergeCell ref="G5806:H5806"/>
    <mergeCell ref="I5806:J5806"/>
    <mergeCell ref="B5799:C5799"/>
    <mergeCell ref="D5799:E5799"/>
    <mergeCell ref="G5799:H5799"/>
    <mergeCell ref="I5799:J5799"/>
    <mergeCell ref="B5800:C5800"/>
    <mergeCell ref="D5800:E5800"/>
    <mergeCell ref="G5800:H5800"/>
    <mergeCell ref="I5800:J5800"/>
    <mergeCell ref="G5795:J5795"/>
    <mergeCell ref="G5796:K5796"/>
    <mergeCell ref="A5797:K5797"/>
    <mergeCell ref="A5798:C5798"/>
    <mergeCell ref="D5798:E5798"/>
    <mergeCell ref="G5798:H5798"/>
    <mergeCell ref="I5798:J5798"/>
    <mergeCell ref="B5793:C5793"/>
    <mergeCell ref="D5793:E5793"/>
    <mergeCell ref="G5793:H5793"/>
    <mergeCell ref="I5793:J5793"/>
    <mergeCell ref="G5794:J5794"/>
    <mergeCell ref="G5788:J5788"/>
    <mergeCell ref="G5789:J5789"/>
    <mergeCell ref="G5790:K5790"/>
    <mergeCell ref="A5791:K5791"/>
    <mergeCell ref="A5792:C5792"/>
    <mergeCell ref="D5792:E5792"/>
    <mergeCell ref="G5792:H5792"/>
    <mergeCell ref="I5792:J5792"/>
    <mergeCell ref="G5821:J5821"/>
    <mergeCell ref="A5822:C5822"/>
    <mergeCell ref="E5822:F5822"/>
    <mergeCell ref="G5822:H5822"/>
    <mergeCell ref="I5822:J5822"/>
    <mergeCell ref="A5819:E5819"/>
    <mergeCell ref="G5819:H5819"/>
    <mergeCell ref="I5819:J5819"/>
    <mergeCell ref="B5820:E5820"/>
    <mergeCell ref="G5820:H5820"/>
    <mergeCell ref="I5820:J5820"/>
    <mergeCell ref="G5814:J5814"/>
    <mergeCell ref="G5815:J5815"/>
    <mergeCell ref="G5816:J5816"/>
    <mergeCell ref="G5817:J5817"/>
    <mergeCell ref="G5818:J5818"/>
    <mergeCell ref="G5811:J5811"/>
    <mergeCell ref="A5812:E5812"/>
    <mergeCell ref="G5812:H5812"/>
    <mergeCell ref="I5812:J5812"/>
    <mergeCell ref="B5813:E5813"/>
    <mergeCell ref="G5813:H5813"/>
    <mergeCell ref="I5813:J5813"/>
    <mergeCell ref="B5809:C5809"/>
    <mergeCell ref="G5809:H5809"/>
    <mergeCell ref="I5809:J5809"/>
    <mergeCell ref="B5810:C5810"/>
    <mergeCell ref="G5810:H5810"/>
    <mergeCell ref="I5810:J5810"/>
    <mergeCell ref="B5807:C5807"/>
    <mergeCell ref="G5807:H5807"/>
    <mergeCell ref="I5807:J5807"/>
    <mergeCell ref="B5808:C5808"/>
    <mergeCell ref="G5808:H5808"/>
    <mergeCell ref="I5808:J5808"/>
    <mergeCell ref="B5836:C5836"/>
    <mergeCell ref="D5836:E5836"/>
    <mergeCell ref="G5836:H5836"/>
    <mergeCell ref="I5836:J5836"/>
    <mergeCell ref="B5837:C5837"/>
    <mergeCell ref="D5837:E5837"/>
    <mergeCell ref="G5837:H5837"/>
    <mergeCell ref="I5837:J5837"/>
    <mergeCell ref="B5834:C5834"/>
    <mergeCell ref="D5834:E5834"/>
    <mergeCell ref="G5834:H5834"/>
    <mergeCell ref="I5834:J5834"/>
    <mergeCell ref="B5835:C5835"/>
    <mergeCell ref="D5835:E5835"/>
    <mergeCell ref="G5835:H5835"/>
    <mergeCell ref="I5835:J5835"/>
    <mergeCell ref="G5831:K5831"/>
    <mergeCell ref="A5832:K5832"/>
    <mergeCell ref="A5833:C5833"/>
    <mergeCell ref="D5833:E5833"/>
    <mergeCell ref="G5833:H5833"/>
    <mergeCell ref="I5833:J5833"/>
    <mergeCell ref="I5825:J5825"/>
    <mergeCell ref="K5825:K5826"/>
    <mergeCell ref="G5828:J5828"/>
    <mergeCell ref="G5829:J5829"/>
    <mergeCell ref="G5830:J5830"/>
    <mergeCell ref="A5825:B5826"/>
    <mergeCell ref="C5825:C5826"/>
    <mergeCell ref="D5825:D5826"/>
    <mergeCell ref="E5825:F5825"/>
    <mergeCell ref="G5825:H5825"/>
    <mergeCell ref="B5823:C5823"/>
    <mergeCell ref="E5823:F5823"/>
    <mergeCell ref="G5823:H5823"/>
    <mergeCell ref="I5823:J5823"/>
    <mergeCell ref="G5824:J5824"/>
    <mergeCell ref="G5850:J5850"/>
    <mergeCell ref="A5851:C5851"/>
    <mergeCell ref="D5851:E5851"/>
    <mergeCell ref="G5851:H5851"/>
    <mergeCell ref="I5851:J5851"/>
    <mergeCell ref="B5848:C5848"/>
    <mergeCell ref="D5848:E5848"/>
    <mergeCell ref="G5848:H5848"/>
    <mergeCell ref="I5848:J5848"/>
    <mergeCell ref="B5849:C5849"/>
    <mergeCell ref="D5849:E5849"/>
    <mergeCell ref="G5849:H5849"/>
    <mergeCell ref="I5849:J5849"/>
    <mergeCell ref="G5844:J5844"/>
    <mergeCell ref="G5845:K5845"/>
    <mergeCell ref="A5846:K5846"/>
    <mergeCell ref="A5847:C5847"/>
    <mergeCell ref="D5847:E5847"/>
    <mergeCell ref="G5847:H5847"/>
    <mergeCell ref="I5847:J5847"/>
    <mergeCell ref="B5842:C5842"/>
    <mergeCell ref="D5842:E5842"/>
    <mergeCell ref="G5842:H5842"/>
    <mergeCell ref="I5842:J5842"/>
    <mergeCell ref="G5843:J5843"/>
    <mergeCell ref="G5840:J5840"/>
    <mergeCell ref="A5841:C5841"/>
    <mergeCell ref="D5841:E5841"/>
    <mergeCell ref="G5841:H5841"/>
    <mergeCell ref="I5841:J5841"/>
    <mergeCell ref="B5838:C5838"/>
    <mergeCell ref="D5838:E5838"/>
    <mergeCell ref="G5838:H5838"/>
    <mergeCell ref="I5838:J5838"/>
    <mergeCell ref="B5839:C5839"/>
    <mergeCell ref="D5839:E5839"/>
    <mergeCell ref="G5839:H5839"/>
    <mergeCell ref="I5839:J5839"/>
    <mergeCell ref="A5864:C5864"/>
    <mergeCell ref="D5864:E5864"/>
    <mergeCell ref="G5864:H5864"/>
    <mergeCell ref="I5864:J5864"/>
    <mergeCell ref="B5865:C5865"/>
    <mergeCell ref="D5865:E5865"/>
    <mergeCell ref="G5865:H5865"/>
    <mergeCell ref="I5865:J5865"/>
    <mergeCell ref="B5862:C5862"/>
    <mergeCell ref="D5862:E5862"/>
    <mergeCell ref="G5862:H5862"/>
    <mergeCell ref="I5862:J5862"/>
    <mergeCell ref="G5863:J5863"/>
    <mergeCell ref="G5858:J5858"/>
    <mergeCell ref="G5859:K5859"/>
    <mergeCell ref="A5860:K5860"/>
    <mergeCell ref="A5861:C5861"/>
    <mergeCell ref="D5861:E5861"/>
    <mergeCell ref="G5861:H5861"/>
    <mergeCell ref="I5861:J5861"/>
    <mergeCell ref="B5856:C5856"/>
    <mergeCell ref="D5856:E5856"/>
    <mergeCell ref="G5856:H5856"/>
    <mergeCell ref="I5856:J5856"/>
    <mergeCell ref="G5857:J5857"/>
    <mergeCell ref="G5854:J5854"/>
    <mergeCell ref="A5855:C5855"/>
    <mergeCell ref="D5855:E5855"/>
    <mergeCell ref="G5855:H5855"/>
    <mergeCell ref="I5855:J5855"/>
    <mergeCell ref="B5852:C5852"/>
    <mergeCell ref="D5852:E5852"/>
    <mergeCell ref="G5852:H5852"/>
    <mergeCell ref="I5852:J5852"/>
    <mergeCell ref="B5853:C5853"/>
    <mergeCell ref="D5853:E5853"/>
    <mergeCell ref="G5853:H5853"/>
    <mergeCell ref="I5853:J5853"/>
    <mergeCell ref="G5876:J5876"/>
    <mergeCell ref="A5877:C5877"/>
    <mergeCell ref="D5877:E5877"/>
    <mergeCell ref="G5877:H5877"/>
    <mergeCell ref="I5877:J5877"/>
    <mergeCell ref="B5874:C5874"/>
    <mergeCell ref="D5874:E5874"/>
    <mergeCell ref="G5874:H5874"/>
    <mergeCell ref="I5874:J5874"/>
    <mergeCell ref="B5875:C5875"/>
    <mergeCell ref="D5875:E5875"/>
    <mergeCell ref="G5875:H5875"/>
    <mergeCell ref="I5875:J5875"/>
    <mergeCell ref="B5872:C5872"/>
    <mergeCell ref="D5872:E5872"/>
    <mergeCell ref="G5872:H5872"/>
    <mergeCell ref="I5872:J5872"/>
    <mergeCell ref="B5873:C5873"/>
    <mergeCell ref="D5873:E5873"/>
    <mergeCell ref="G5873:H5873"/>
    <mergeCell ref="I5873:J5873"/>
    <mergeCell ref="G5868:J5868"/>
    <mergeCell ref="G5869:K5869"/>
    <mergeCell ref="A5870:K5870"/>
    <mergeCell ref="A5871:C5871"/>
    <mergeCell ref="D5871:E5871"/>
    <mergeCell ref="G5871:H5871"/>
    <mergeCell ref="I5871:J5871"/>
    <mergeCell ref="B5866:C5866"/>
    <mergeCell ref="D5866:E5866"/>
    <mergeCell ref="G5866:H5866"/>
    <mergeCell ref="I5866:J5866"/>
    <mergeCell ref="G5867:J5867"/>
    <mergeCell ref="B5888:C5888"/>
    <mergeCell ref="D5888:E5888"/>
    <mergeCell ref="G5888:H5888"/>
    <mergeCell ref="I5888:J5888"/>
    <mergeCell ref="G5889:J5889"/>
    <mergeCell ref="A5886:C5886"/>
    <mergeCell ref="D5886:E5886"/>
    <mergeCell ref="G5886:H5886"/>
    <mergeCell ref="I5886:J5886"/>
    <mergeCell ref="B5887:C5887"/>
    <mergeCell ref="D5887:E5887"/>
    <mergeCell ref="G5887:H5887"/>
    <mergeCell ref="I5887:J5887"/>
    <mergeCell ref="B5884:C5884"/>
    <mergeCell ref="D5884:E5884"/>
    <mergeCell ref="G5884:H5884"/>
    <mergeCell ref="I5884:J5884"/>
    <mergeCell ref="G5885:J5885"/>
    <mergeCell ref="A5882:C5882"/>
    <mergeCell ref="D5882:E5882"/>
    <mergeCell ref="G5882:H5882"/>
    <mergeCell ref="I5882:J5882"/>
    <mergeCell ref="B5883:C5883"/>
    <mergeCell ref="D5883:E5883"/>
    <mergeCell ref="G5883:H5883"/>
    <mergeCell ref="I5883:J5883"/>
    <mergeCell ref="B5880:C5880"/>
    <mergeCell ref="D5880:E5880"/>
    <mergeCell ref="G5880:H5880"/>
    <mergeCell ref="I5880:J5880"/>
    <mergeCell ref="G5881:J5881"/>
    <mergeCell ref="B5878:C5878"/>
    <mergeCell ref="D5878:E5878"/>
    <mergeCell ref="G5878:H5878"/>
    <mergeCell ref="I5878:J5878"/>
    <mergeCell ref="B5879:C5879"/>
    <mergeCell ref="D5879:E5879"/>
    <mergeCell ref="G5879:H5879"/>
    <mergeCell ref="I5879:J5879"/>
    <mergeCell ref="G5900:J5900"/>
    <mergeCell ref="A5901:C5901"/>
    <mergeCell ref="D5901:E5901"/>
    <mergeCell ref="G5901:H5901"/>
    <mergeCell ref="I5901:J5901"/>
    <mergeCell ref="B5898:C5898"/>
    <mergeCell ref="D5898:E5898"/>
    <mergeCell ref="G5898:H5898"/>
    <mergeCell ref="I5898:J5898"/>
    <mergeCell ref="B5899:C5899"/>
    <mergeCell ref="D5899:E5899"/>
    <mergeCell ref="G5899:H5899"/>
    <mergeCell ref="I5899:J5899"/>
    <mergeCell ref="B5896:C5896"/>
    <mergeCell ref="D5896:E5896"/>
    <mergeCell ref="G5896:H5896"/>
    <mergeCell ref="I5896:J5896"/>
    <mergeCell ref="B5897:C5897"/>
    <mergeCell ref="D5897:E5897"/>
    <mergeCell ref="G5897:H5897"/>
    <mergeCell ref="I5897:J5897"/>
    <mergeCell ref="B5894:C5894"/>
    <mergeCell ref="D5894:E5894"/>
    <mergeCell ref="G5894:H5894"/>
    <mergeCell ref="I5894:J5894"/>
    <mergeCell ref="B5895:C5895"/>
    <mergeCell ref="D5895:E5895"/>
    <mergeCell ref="G5895:H5895"/>
    <mergeCell ref="I5895:J5895"/>
    <mergeCell ref="G5890:J5890"/>
    <mergeCell ref="G5891:K5891"/>
    <mergeCell ref="A5892:K5892"/>
    <mergeCell ref="A5893:C5893"/>
    <mergeCell ref="D5893:E5893"/>
    <mergeCell ref="G5893:H5893"/>
    <mergeCell ref="I5893:J5893"/>
    <mergeCell ref="G5910:J5910"/>
    <mergeCell ref="G5911:K5911"/>
    <mergeCell ref="A5912:K5912"/>
    <mergeCell ref="A5913:C5913"/>
    <mergeCell ref="D5913:E5913"/>
    <mergeCell ref="G5913:H5913"/>
    <mergeCell ref="I5913:J5913"/>
    <mergeCell ref="B5908:C5908"/>
    <mergeCell ref="D5908:E5908"/>
    <mergeCell ref="G5908:H5908"/>
    <mergeCell ref="I5908:J5908"/>
    <mergeCell ref="G5909:J5909"/>
    <mergeCell ref="A5906:C5906"/>
    <mergeCell ref="D5906:E5906"/>
    <mergeCell ref="G5906:H5906"/>
    <mergeCell ref="I5906:J5906"/>
    <mergeCell ref="B5907:C5907"/>
    <mergeCell ref="D5907:E5907"/>
    <mergeCell ref="G5907:H5907"/>
    <mergeCell ref="I5907:J5907"/>
    <mergeCell ref="B5904:C5904"/>
    <mergeCell ref="D5904:E5904"/>
    <mergeCell ref="G5904:H5904"/>
    <mergeCell ref="I5904:J5904"/>
    <mergeCell ref="G5905:J5905"/>
    <mergeCell ref="B5902:C5902"/>
    <mergeCell ref="D5902:E5902"/>
    <mergeCell ref="G5902:H5902"/>
    <mergeCell ref="I5902:J5902"/>
    <mergeCell ref="B5903:C5903"/>
    <mergeCell ref="D5903:E5903"/>
    <mergeCell ref="G5903:H5903"/>
    <mergeCell ref="I5903:J5903"/>
    <mergeCell ref="G5924:J5924"/>
    <mergeCell ref="G5925:K5925"/>
    <mergeCell ref="A5926:K5926"/>
    <mergeCell ref="A5927:C5927"/>
    <mergeCell ref="D5927:E5927"/>
    <mergeCell ref="G5927:H5927"/>
    <mergeCell ref="I5927:J5927"/>
    <mergeCell ref="B5922:C5922"/>
    <mergeCell ref="D5922:E5922"/>
    <mergeCell ref="G5922:H5922"/>
    <mergeCell ref="I5922:J5922"/>
    <mergeCell ref="G5923:J5923"/>
    <mergeCell ref="G5920:J5920"/>
    <mergeCell ref="A5921:C5921"/>
    <mergeCell ref="D5921:E5921"/>
    <mergeCell ref="G5921:H5921"/>
    <mergeCell ref="I5921:J5921"/>
    <mergeCell ref="B5918:C5918"/>
    <mergeCell ref="D5918:E5918"/>
    <mergeCell ref="G5918:H5918"/>
    <mergeCell ref="I5918:J5918"/>
    <mergeCell ref="B5919:C5919"/>
    <mergeCell ref="D5919:E5919"/>
    <mergeCell ref="G5919:H5919"/>
    <mergeCell ref="I5919:J5919"/>
    <mergeCell ref="G5916:J5916"/>
    <mergeCell ref="A5917:C5917"/>
    <mergeCell ref="D5917:E5917"/>
    <mergeCell ref="G5917:H5917"/>
    <mergeCell ref="I5917:J5917"/>
    <mergeCell ref="B5914:C5914"/>
    <mergeCell ref="D5914:E5914"/>
    <mergeCell ref="G5914:H5914"/>
    <mergeCell ref="I5914:J5914"/>
    <mergeCell ref="B5915:C5915"/>
    <mergeCell ref="D5915:E5915"/>
    <mergeCell ref="G5915:H5915"/>
    <mergeCell ref="I5915:J5915"/>
    <mergeCell ref="B5940:E5940"/>
    <mergeCell ref="G5940:H5940"/>
    <mergeCell ref="I5940:J5940"/>
    <mergeCell ref="B5941:E5941"/>
    <mergeCell ref="G5941:H5941"/>
    <mergeCell ref="I5941:J5941"/>
    <mergeCell ref="G5936:J5936"/>
    <mergeCell ref="G5937:K5937"/>
    <mergeCell ref="A5938:K5938"/>
    <mergeCell ref="A5939:E5939"/>
    <mergeCell ref="G5939:H5939"/>
    <mergeCell ref="I5939:J5939"/>
    <mergeCell ref="B5934:C5934"/>
    <mergeCell ref="D5934:E5934"/>
    <mergeCell ref="G5934:H5934"/>
    <mergeCell ref="I5934:J5934"/>
    <mergeCell ref="G5935:J5935"/>
    <mergeCell ref="A5932:C5932"/>
    <mergeCell ref="D5932:E5932"/>
    <mergeCell ref="G5932:H5932"/>
    <mergeCell ref="I5932:J5932"/>
    <mergeCell ref="B5933:C5933"/>
    <mergeCell ref="D5933:E5933"/>
    <mergeCell ref="G5933:H5933"/>
    <mergeCell ref="I5933:J5933"/>
    <mergeCell ref="B5930:C5930"/>
    <mergeCell ref="D5930:E5930"/>
    <mergeCell ref="G5930:H5930"/>
    <mergeCell ref="I5930:J5930"/>
    <mergeCell ref="G5931:J5931"/>
    <mergeCell ref="B5928:C5928"/>
    <mergeCell ref="D5928:E5928"/>
    <mergeCell ref="G5928:H5928"/>
    <mergeCell ref="I5928:J5928"/>
    <mergeCell ref="B5929:C5929"/>
    <mergeCell ref="D5929:E5929"/>
    <mergeCell ref="G5929:H5929"/>
    <mergeCell ref="I5929:J5929"/>
    <mergeCell ref="B5957:C5957"/>
    <mergeCell ref="D5957:E5957"/>
    <mergeCell ref="G5957:H5957"/>
    <mergeCell ref="I5957:J5957"/>
    <mergeCell ref="G5958:J5958"/>
    <mergeCell ref="G5954:K5954"/>
    <mergeCell ref="A5955:K5955"/>
    <mergeCell ref="A5956:C5956"/>
    <mergeCell ref="D5956:E5956"/>
    <mergeCell ref="G5956:H5956"/>
    <mergeCell ref="I5956:J5956"/>
    <mergeCell ref="I5948:J5948"/>
    <mergeCell ref="K5948:K5949"/>
    <mergeCell ref="G5951:J5951"/>
    <mergeCell ref="G5952:J5952"/>
    <mergeCell ref="G5953:J5953"/>
    <mergeCell ref="A5948:B5949"/>
    <mergeCell ref="C5948:C5949"/>
    <mergeCell ref="D5948:D5949"/>
    <mergeCell ref="E5948:F5948"/>
    <mergeCell ref="G5948:H5948"/>
    <mergeCell ref="B5946:C5946"/>
    <mergeCell ref="E5946:F5946"/>
    <mergeCell ref="G5946:H5946"/>
    <mergeCell ref="I5946:J5946"/>
    <mergeCell ref="G5947:J5947"/>
    <mergeCell ref="G5944:J5944"/>
    <mergeCell ref="A5945:C5945"/>
    <mergeCell ref="E5945:F5945"/>
    <mergeCell ref="G5945:H5945"/>
    <mergeCell ref="I5945:J5945"/>
    <mergeCell ref="B5942:E5942"/>
    <mergeCell ref="G5942:H5942"/>
    <mergeCell ref="I5942:J5942"/>
    <mergeCell ref="B5943:E5943"/>
    <mergeCell ref="G5943:H5943"/>
    <mergeCell ref="I5943:J5943"/>
    <mergeCell ref="B5971:E5971"/>
    <mergeCell ref="G5971:H5971"/>
    <mergeCell ref="I5971:J5971"/>
    <mergeCell ref="B5972:E5972"/>
    <mergeCell ref="G5972:H5972"/>
    <mergeCell ref="I5972:J5972"/>
    <mergeCell ref="B5968:C5968"/>
    <mergeCell ref="G5968:H5968"/>
    <mergeCell ref="I5968:J5968"/>
    <mergeCell ref="G5969:J5969"/>
    <mergeCell ref="A5970:E5970"/>
    <mergeCell ref="G5970:H5970"/>
    <mergeCell ref="I5970:J5970"/>
    <mergeCell ref="G5963:J5963"/>
    <mergeCell ref="G5964:K5964"/>
    <mergeCell ref="A5965:K5965"/>
    <mergeCell ref="A5966:C5967"/>
    <mergeCell ref="D5966:D5967"/>
    <mergeCell ref="E5966:F5966"/>
    <mergeCell ref="G5966:J5966"/>
    <mergeCell ref="K5966:K5967"/>
    <mergeCell ref="G5967:H5967"/>
    <mergeCell ref="I5967:J5967"/>
    <mergeCell ref="B5961:C5961"/>
    <mergeCell ref="D5961:E5961"/>
    <mergeCell ref="G5961:H5961"/>
    <mergeCell ref="I5961:J5961"/>
    <mergeCell ref="G5962:J5962"/>
    <mergeCell ref="A5959:C5959"/>
    <mergeCell ref="D5959:E5959"/>
    <mergeCell ref="G5959:H5959"/>
    <mergeCell ref="I5959:J5959"/>
    <mergeCell ref="B5960:C5960"/>
    <mergeCell ref="D5960:E5960"/>
    <mergeCell ref="G5960:H5960"/>
    <mergeCell ref="I5960:J5960"/>
    <mergeCell ref="B5987:C5987"/>
    <mergeCell ref="D5987:E5987"/>
    <mergeCell ref="G5987:H5987"/>
    <mergeCell ref="I5987:J5987"/>
    <mergeCell ref="B5988:C5988"/>
    <mergeCell ref="D5988:E5988"/>
    <mergeCell ref="G5988:H5988"/>
    <mergeCell ref="I5988:J5988"/>
    <mergeCell ref="G5985:J5985"/>
    <mergeCell ref="A5986:C5986"/>
    <mergeCell ref="D5986:E5986"/>
    <mergeCell ref="G5986:H5986"/>
    <mergeCell ref="I5986:J5986"/>
    <mergeCell ref="B5983:C5983"/>
    <mergeCell ref="D5983:E5983"/>
    <mergeCell ref="G5983:H5983"/>
    <mergeCell ref="I5983:J5983"/>
    <mergeCell ref="B5984:C5984"/>
    <mergeCell ref="D5984:E5984"/>
    <mergeCell ref="G5984:H5984"/>
    <mergeCell ref="I5984:J5984"/>
    <mergeCell ref="A5981:K5981"/>
    <mergeCell ref="A5982:C5982"/>
    <mergeCell ref="D5982:E5982"/>
    <mergeCell ref="G5982:H5982"/>
    <mergeCell ref="I5982:J5982"/>
    <mergeCell ref="G5976:J5976"/>
    <mergeCell ref="G5977:J5977"/>
    <mergeCell ref="G5978:J5978"/>
    <mergeCell ref="G5979:J5979"/>
    <mergeCell ref="G5980:K5980"/>
    <mergeCell ref="B5973:E5973"/>
    <mergeCell ref="G5973:H5973"/>
    <mergeCell ref="I5973:J5973"/>
    <mergeCell ref="G5974:J5974"/>
    <mergeCell ref="G5975:J5975"/>
    <mergeCell ref="G6000:J6000"/>
    <mergeCell ref="G6001:K6001"/>
    <mergeCell ref="A6002:K6002"/>
    <mergeCell ref="A6003:C6003"/>
    <mergeCell ref="D6003:E6003"/>
    <mergeCell ref="G6003:H6003"/>
    <mergeCell ref="I6003:J6003"/>
    <mergeCell ref="B5998:C5998"/>
    <mergeCell ref="D5998:E5998"/>
    <mergeCell ref="G5998:H5998"/>
    <mergeCell ref="I5998:J5998"/>
    <mergeCell ref="G5999:J5999"/>
    <mergeCell ref="G5996:J5996"/>
    <mergeCell ref="A5997:C5997"/>
    <mergeCell ref="D5997:E5997"/>
    <mergeCell ref="G5997:H5997"/>
    <mergeCell ref="I5997:J5997"/>
    <mergeCell ref="B5994:C5994"/>
    <mergeCell ref="D5994:E5994"/>
    <mergeCell ref="G5994:H5994"/>
    <mergeCell ref="I5994:J5994"/>
    <mergeCell ref="B5995:C5995"/>
    <mergeCell ref="D5995:E5995"/>
    <mergeCell ref="G5995:H5995"/>
    <mergeCell ref="I5995:J5995"/>
    <mergeCell ref="G5989:J5989"/>
    <mergeCell ref="G5990:J5990"/>
    <mergeCell ref="G5991:K5991"/>
    <mergeCell ref="A5992:K5992"/>
    <mergeCell ref="A5993:C5993"/>
    <mergeCell ref="D5993:E5993"/>
    <mergeCell ref="G5993:H5993"/>
    <mergeCell ref="I5993:J5993"/>
    <mergeCell ref="B6014:C6014"/>
    <mergeCell ref="D6014:E6014"/>
    <mergeCell ref="G6014:H6014"/>
    <mergeCell ref="I6014:J6014"/>
    <mergeCell ref="B6015:C6015"/>
    <mergeCell ref="D6015:E6015"/>
    <mergeCell ref="G6015:H6015"/>
    <mergeCell ref="I6015:J6015"/>
    <mergeCell ref="G6010:J6010"/>
    <mergeCell ref="G6011:K6011"/>
    <mergeCell ref="A6012:K6012"/>
    <mergeCell ref="A6013:C6013"/>
    <mergeCell ref="D6013:E6013"/>
    <mergeCell ref="G6013:H6013"/>
    <mergeCell ref="I6013:J6013"/>
    <mergeCell ref="B6008:C6008"/>
    <mergeCell ref="D6008:E6008"/>
    <mergeCell ref="G6008:H6008"/>
    <mergeCell ref="I6008:J6008"/>
    <mergeCell ref="G6009:J6009"/>
    <mergeCell ref="G6006:J6006"/>
    <mergeCell ref="A6007:C6007"/>
    <mergeCell ref="D6007:E6007"/>
    <mergeCell ref="G6007:H6007"/>
    <mergeCell ref="I6007:J6007"/>
    <mergeCell ref="B6004:C6004"/>
    <mergeCell ref="D6004:E6004"/>
    <mergeCell ref="G6004:H6004"/>
    <mergeCell ref="I6004:J6004"/>
    <mergeCell ref="B6005:C6005"/>
    <mergeCell ref="D6005:E6005"/>
    <mergeCell ref="G6005:H6005"/>
    <mergeCell ref="I6005:J6005"/>
    <mergeCell ref="B6027:C6027"/>
    <mergeCell ref="D6027:E6027"/>
    <mergeCell ref="G6027:H6027"/>
    <mergeCell ref="I6027:J6027"/>
    <mergeCell ref="B6028:C6028"/>
    <mergeCell ref="D6028:E6028"/>
    <mergeCell ref="G6028:H6028"/>
    <mergeCell ref="I6028:J6028"/>
    <mergeCell ref="G6022:J6022"/>
    <mergeCell ref="G6023:J6023"/>
    <mergeCell ref="G6024:K6024"/>
    <mergeCell ref="A6025:K6025"/>
    <mergeCell ref="A6026:C6026"/>
    <mergeCell ref="D6026:E6026"/>
    <mergeCell ref="G6026:H6026"/>
    <mergeCell ref="I6026:J6026"/>
    <mergeCell ref="B6020:C6020"/>
    <mergeCell ref="D6020:E6020"/>
    <mergeCell ref="G6020:H6020"/>
    <mergeCell ref="I6020:J6020"/>
    <mergeCell ref="B6021:C6021"/>
    <mergeCell ref="D6021:E6021"/>
    <mergeCell ref="G6021:H6021"/>
    <mergeCell ref="I6021:J6021"/>
    <mergeCell ref="G6018:J6018"/>
    <mergeCell ref="A6019:C6019"/>
    <mergeCell ref="D6019:E6019"/>
    <mergeCell ref="G6019:H6019"/>
    <mergeCell ref="I6019:J6019"/>
    <mergeCell ref="B6016:C6016"/>
    <mergeCell ref="D6016:E6016"/>
    <mergeCell ref="G6016:H6016"/>
    <mergeCell ref="I6016:J6016"/>
    <mergeCell ref="B6017:C6017"/>
    <mergeCell ref="D6017:E6017"/>
    <mergeCell ref="G6017:H6017"/>
    <mergeCell ref="I6017:J6017"/>
    <mergeCell ref="B6043:C6043"/>
    <mergeCell ref="D6043:E6043"/>
    <mergeCell ref="G6043:H6043"/>
    <mergeCell ref="I6043:J6043"/>
    <mergeCell ref="B6044:C6044"/>
    <mergeCell ref="D6044:E6044"/>
    <mergeCell ref="G6044:H6044"/>
    <mergeCell ref="I6044:J6044"/>
    <mergeCell ref="G6038:J6038"/>
    <mergeCell ref="G6039:J6039"/>
    <mergeCell ref="G6040:K6040"/>
    <mergeCell ref="A6041:K6041"/>
    <mergeCell ref="A6042:C6042"/>
    <mergeCell ref="D6042:E6042"/>
    <mergeCell ref="G6042:H6042"/>
    <mergeCell ref="I6042:J6042"/>
    <mergeCell ref="B6036:C6036"/>
    <mergeCell ref="D6036:E6036"/>
    <mergeCell ref="G6036:H6036"/>
    <mergeCell ref="I6036:J6036"/>
    <mergeCell ref="B6037:C6037"/>
    <mergeCell ref="D6037:E6037"/>
    <mergeCell ref="G6037:H6037"/>
    <mergeCell ref="I6037:J6037"/>
    <mergeCell ref="G6031:J6031"/>
    <mergeCell ref="G6032:J6032"/>
    <mergeCell ref="G6033:K6033"/>
    <mergeCell ref="A6034:K6034"/>
    <mergeCell ref="A6035:C6035"/>
    <mergeCell ref="D6035:E6035"/>
    <mergeCell ref="G6035:H6035"/>
    <mergeCell ref="I6035:J6035"/>
    <mergeCell ref="B6029:C6029"/>
    <mergeCell ref="D6029:E6029"/>
    <mergeCell ref="G6029:H6029"/>
    <mergeCell ref="I6029:J6029"/>
    <mergeCell ref="B6030:C6030"/>
    <mergeCell ref="D6030:E6030"/>
    <mergeCell ref="G6030:H6030"/>
    <mergeCell ref="I6030:J6030"/>
    <mergeCell ref="G6058:J6058"/>
    <mergeCell ref="G6059:J6059"/>
    <mergeCell ref="G6060:K6060"/>
    <mergeCell ref="A6061:K6061"/>
    <mergeCell ref="A6062:C6063"/>
    <mergeCell ref="D6062:D6063"/>
    <mergeCell ref="E6062:F6062"/>
    <mergeCell ref="G6062:J6062"/>
    <mergeCell ref="K6062:K6063"/>
    <mergeCell ref="G6063:H6063"/>
    <mergeCell ref="I6063:J6063"/>
    <mergeCell ref="B6056:C6056"/>
    <mergeCell ref="D6056:E6056"/>
    <mergeCell ref="G6056:H6056"/>
    <mergeCell ref="I6056:J6056"/>
    <mergeCell ref="B6057:C6057"/>
    <mergeCell ref="D6057:E6057"/>
    <mergeCell ref="G6057:H6057"/>
    <mergeCell ref="I6057:J6057"/>
    <mergeCell ref="G6052:J6052"/>
    <mergeCell ref="G6053:K6053"/>
    <mergeCell ref="A6054:K6054"/>
    <mergeCell ref="A6055:C6055"/>
    <mergeCell ref="D6055:E6055"/>
    <mergeCell ref="G6055:H6055"/>
    <mergeCell ref="I6055:J6055"/>
    <mergeCell ref="B6050:C6050"/>
    <mergeCell ref="D6050:E6050"/>
    <mergeCell ref="G6050:H6050"/>
    <mergeCell ref="I6050:J6050"/>
    <mergeCell ref="G6051:J6051"/>
    <mergeCell ref="G6045:J6045"/>
    <mergeCell ref="G6046:J6046"/>
    <mergeCell ref="G6047:K6047"/>
    <mergeCell ref="A6048:K6048"/>
    <mergeCell ref="A6049:C6049"/>
    <mergeCell ref="D6049:E6049"/>
    <mergeCell ref="G6049:H6049"/>
    <mergeCell ref="I6049:J6049"/>
    <mergeCell ref="G6078:J6078"/>
    <mergeCell ref="A6079:C6079"/>
    <mergeCell ref="E6079:F6079"/>
    <mergeCell ref="G6079:H6079"/>
    <mergeCell ref="I6079:J6079"/>
    <mergeCell ref="A6076:E6076"/>
    <mergeCell ref="G6076:H6076"/>
    <mergeCell ref="I6076:J6076"/>
    <mergeCell ref="B6077:E6077"/>
    <mergeCell ref="G6077:H6077"/>
    <mergeCell ref="I6077:J6077"/>
    <mergeCell ref="G6071:J6071"/>
    <mergeCell ref="G6072:J6072"/>
    <mergeCell ref="G6073:J6073"/>
    <mergeCell ref="G6074:J6074"/>
    <mergeCell ref="G6075:J6075"/>
    <mergeCell ref="G6068:J6068"/>
    <mergeCell ref="A6069:E6069"/>
    <mergeCell ref="G6069:H6069"/>
    <mergeCell ref="I6069:J6069"/>
    <mergeCell ref="B6070:E6070"/>
    <mergeCell ref="G6070:H6070"/>
    <mergeCell ref="I6070:J6070"/>
    <mergeCell ref="B6066:C6066"/>
    <mergeCell ref="G6066:H6066"/>
    <mergeCell ref="I6066:J6066"/>
    <mergeCell ref="B6067:C6067"/>
    <mergeCell ref="G6067:H6067"/>
    <mergeCell ref="I6067:J6067"/>
    <mergeCell ref="B6064:C6064"/>
    <mergeCell ref="G6064:H6064"/>
    <mergeCell ref="I6064:J6064"/>
    <mergeCell ref="B6065:C6065"/>
    <mergeCell ref="G6065:H6065"/>
    <mergeCell ref="I6065:J6065"/>
    <mergeCell ref="B6093:C6093"/>
    <mergeCell ref="D6093:E6093"/>
    <mergeCell ref="G6093:H6093"/>
    <mergeCell ref="I6093:J6093"/>
    <mergeCell ref="B6094:C6094"/>
    <mergeCell ref="D6094:E6094"/>
    <mergeCell ref="G6094:H6094"/>
    <mergeCell ref="I6094:J6094"/>
    <mergeCell ref="B6091:C6091"/>
    <mergeCell ref="D6091:E6091"/>
    <mergeCell ref="G6091:H6091"/>
    <mergeCell ref="I6091:J6091"/>
    <mergeCell ref="B6092:C6092"/>
    <mergeCell ref="D6092:E6092"/>
    <mergeCell ref="G6092:H6092"/>
    <mergeCell ref="I6092:J6092"/>
    <mergeCell ref="G6088:K6088"/>
    <mergeCell ref="A6089:K6089"/>
    <mergeCell ref="A6090:C6090"/>
    <mergeCell ref="D6090:E6090"/>
    <mergeCell ref="G6090:H6090"/>
    <mergeCell ref="I6090:J6090"/>
    <mergeCell ref="I6082:J6082"/>
    <mergeCell ref="K6082:K6083"/>
    <mergeCell ref="G6085:J6085"/>
    <mergeCell ref="G6086:J6086"/>
    <mergeCell ref="G6087:J6087"/>
    <mergeCell ref="A6082:B6083"/>
    <mergeCell ref="C6082:C6083"/>
    <mergeCell ref="D6082:D6083"/>
    <mergeCell ref="E6082:F6082"/>
    <mergeCell ref="G6082:H6082"/>
    <mergeCell ref="B6080:C6080"/>
    <mergeCell ref="E6080:F6080"/>
    <mergeCell ref="G6080:H6080"/>
    <mergeCell ref="I6080:J6080"/>
    <mergeCell ref="G6081:J6081"/>
    <mergeCell ref="G6107:J6107"/>
    <mergeCell ref="A6108:C6108"/>
    <mergeCell ref="D6108:E6108"/>
    <mergeCell ref="G6108:H6108"/>
    <mergeCell ref="I6108:J6108"/>
    <mergeCell ref="B6105:C6105"/>
    <mergeCell ref="D6105:E6105"/>
    <mergeCell ref="G6105:H6105"/>
    <mergeCell ref="I6105:J6105"/>
    <mergeCell ref="B6106:C6106"/>
    <mergeCell ref="D6106:E6106"/>
    <mergeCell ref="G6106:H6106"/>
    <mergeCell ref="I6106:J6106"/>
    <mergeCell ref="G6101:J6101"/>
    <mergeCell ref="G6102:K6102"/>
    <mergeCell ref="A6103:K6103"/>
    <mergeCell ref="A6104:C6104"/>
    <mergeCell ref="D6104:E6104"/>
    <mergeCell ref="G6104:H6104"/>
    <mergeCell ref="I6104:J6104"/>
    <mergeCell ref="B6099:C6099"/>
    <mergeCell ref="D6099:E6099"/>
    <mergeCell ref="G6099:H6099"/>
    <mergeCell ref="I6099:J6099"/>
    <mergeCell ref="G6100:J6100"/>
    <mergeCell ref="G6097:J6097"/>
    <mergeCell ref="A6098:C6098"/>
    <mergeCell ref="D6098:E6098"/>
    <mergeCell ref="G6098:H6098"/>
    <mergeCell ref="I6098:J6098"/>
    <mergeCell ref="B6095:C6095"/>
    <mergeCell ref="D6095:E6095"/>
    <mergeCell ref="G6095:H6095"/>
    <mergeCell ref="I6095:J6095"/>
    <mergeCell ref="B6096:C6096"/>
    <mergeCell ref="D6096:E6096"/>
    <mergeCell ref="G6096:H6096"/>
    <mergeCell ref="I6096:J6096"/>
    <mergeCell ref="A6121:C6121"/>
    <mergeCell ref="D6121:E6121"/>
    <mergeCell ref="G6121:H6121"/>
    <mergeCell ref="I6121:J6121"/>
    <mergeCell ref="B6122:C6122"/>
    <mergeCell ref="D6122:E6122"/>
    <mergeCell ref="G6122:H6122"/>
    <mergeCell ref="I6122:J6122"/>
    <mergeCell ref="B6119:C6119"/>
    <mergeCell ref="D6119:E6119"/>
    <mergeCell ref="G6119:H6119"/>
    <mergeCell ref="I6119:J6119"/>
    <mergeCell ref="G6120:J6120"/>
    <mergeCell ref="G6115:J6115"/>
    <mergeCell ref="G6116:K6116"/>
    <mergeCell ref="A6117:K6117"/>
    <mergeCell ref="A6118:C6118"/>
    <mergeCell ref="D6118:E6118"/>
    <mergeCell ref="G6118:H6118"/>
    <mergeCell ref="I6118:J6118"/>
    <mergeCell ref="B6113:C6113"/>
    <mergeCell ref="D6113:E6113"/>
    <mergeCell ref="G6113:H6113"/>
    <mergeCell ref="I6113:J6113"/>
    <mergeCell ref="G6114:J6114"/>
    <mergeCell ref="G6111:J6111"/>
    <mergeCell ref="A6112:C6112"/>
    <mergeCell ref="D6112:E6112"/>
    <mergeCell ref="G6112:H6112"/>
    <mergeCell ref="I6112:J6112"/>
    <mergeCell ref="B6109:C6109"/>
    <mergeCell ref="D6109:E6109"/>
    <mergeCell ref="G6109:H6109"/>
    <mergeCell ref="I6109:J6109"/>
    <mergeCell ref="B6110:C6110"/>
    <mergeCell ref="D6110:E6110"/>
    <mergeCell ref="G6110:H6110"/>
    <mergeCell ref="I6110:J6110"/>
    <mergeCell ref="G6133:J6133"/>
    <mergeCell ref="A6134:C6134"/>
    <mergeCell ref="D6134:E6134"/>
    <mergeCell ref="G6134:H6134"/>
    <mergeCell ref="I6134:J6134"/>
    <mergeCell ref="B6131:C6131"/>
    <mergeCell ref="D6131:E6131"/>
    <mergeCell ref="G6131:H6131"/>
    <mergeCell ref="I6131:J6131"/>
    <mergeCell ref="B6132:C6132"/>
    <mergeCell ref="D6132:E6132"/>
    <mergeCell ref="G6132:H6132"/>
    <mergeCell ref="I6132:J6132"/>
    <mergeCell ref="B6129:C6129"/>
    <mergeCell ref="D6129:E6129"/>
    <mergeCell ref="G6129:H6129"/>
    <mergeCell ref="I6129:J6129"/>
    <mergeCell ref="B6130:C6130"/>
    <mergeCell ref="D6130:E6130"/>
    <mergeCell ref="G6130:H6130"/>
    <mergeCell ref="I6130:J6130"/>
    <mergeCell ref="G6125:J6125"/>
    <mergeCell ref="G6126:K6126"/>
    <mergeCell ref="A6127:K6127"/>
    <mergeCell ref="A6128:C6128"/>
    <mergeCell ref="D6128:E6128"/>
    <mergeCell ref="G6128:H6128"/>
    <mergeCell ref="I6128:J6128"/>
    <mergeCell ref="B6123:C6123"/>
    <mergeCell ref="D6123:E6123"/>
    <mergeCell ref="G6123:H6123"/>
    <mergeCell ref="I6123:J6123"/>
    <mergeCell ref="G6124:J6124"/>
    <mergeCell ref="B6145:C6145"/>
    <mergeCell ref="D6145:E6145"/>
    <mergeCell ref="G6145:H6145"/>
    <mergeCell ref="I6145:J6145"/>
    <mergeCell ref="G6146:J6146"/>
    <mergeCell ref="A6143:C6143"/>
    <mergeCell ref="D6143:E6143"/>
    <mergeCell ref="G6143:H6143"/>
    <mergeCell ref="I6143:J6143"/>
    <mergeCell ref="B6144:C6144"/>
    <mergeCell ref="D6144:E6144"/>
    <mergeCell ref="G6144:H6144"/>
    <mergeCell ref="I6144:J6144"/>
    <mergeCell ref="B6141:C6141"/>
    <mergeCell ref="D6141:E6141"/>
    <mergeCell ref="G6141:H6141"/>
    <mergeCell ref="I6141:J6141"/>
    <mergeCell ref="G6142:J6142"/>
    <mergeCell ref="A6139:C6139"/>
    <mergeCell ref="D6139:E6139"/>
    <mergeCell ref="G6139:H6139"/>
    <mergeCell ref="I6139:J6139"/>
    <mergeCell ref="B6140:C6140"/>
    <mergeCell ref="D6140:E6140"/>
    <mergeCell ref="G6140:H6140"/>
    <mergeCell ref="I6140:J6140"/>
    <mergeCell ref="B6137:C6137"/>
    <mergeCell ref="D6137:E6137"/>
    <mergeCell ref="G6137:H6137"/>
    <mergeCell ref="I6137:J6137"/>
    <mergeCell ref="G6138:J6138"/>
    <mergeCell ref="B6135:C6135"/>
    <mergeCell ref="D6135:E6135"/>
    <mergeCell ref="G6135:H6135"/>
    <mergeCell ref="I6135:J6135"/>
    <mergeCell ref="B6136:C6136"/>
    <mergeCell ref="D6136:E6136"/>
    <mergeCell ref="G6136:H6136"/>
    <mergeCell ref="I6136:J6136"/>
    <mergeCell ref="G6157:J6157"/>
    <mergeCell ref="A6158:C6158"/>
    <mergeCell ref="D6158:E6158"/>
    <mergeCell ref="G6158:H6158"/>
    <mergeCell ref="I6158:J6158"/>
    <mergeCell ref="B6155:C6155"/>
    <mergeCell ref="D6155:E6155"/>
    <mergeCell ref="G6155:H6155"/>
    <mergeCell ref="I6155:J6155"/>
    <mergeCell ref="B6156:C6156"/>
    <mergeCell ref="D6156:E6156"/>
    <mergeCell ref="G6156:H6156"/>
    <mergeCell ref="I6156:J6156"/>
    <mergeCell ref="B6153:C6153"/>
    <mergeCell ref="D6153:E6153"/>
    <mergeCell ref="G6153:H6153"/>
    <mergeCell ref="I6153:J6153"/>
    <mergeCell ref="B6154:C6154"/>
    <mergeCell ref="D6154:E6154"/>
    <mergeCell ref="G6154:H6154"/>
    <mergeCell ref="I6154:J6154"/>
    <mergeCell ref="B6151:C6151"/>
    <mergeCell ref="D6151:E6151"/>
    <mergeCell ref="G6151:H6151"/>
    <mergeCell ref="I6151:J6151"/>
    <mergeCell ref="B6152:C6152"/>
    <mergeCell ref="D6152:E6152"/>
    <mergeCell ref="G6152:H6152"/>
    <mergeCell ref="I6152:J6152"/>
    <mergeCell ref="G6147:J6147"/>
    <mergeCell ref="G6148:K6148"/>
    <mergeCell ref="A6149:K6149"/>
    <mergeCell ref="A6150:C6150"/>
    <mergeCell ref="D6150:E6150"/>
    <mergeCell ref="G6150:H6150"/>
    <mergeCell ref="I6150:J6150"/>
    <mergeCell ref="G6167:J6167"/>
    <mergeCell ref="G6168:K6168"/>
    <mergeCell ref="A6169:K6169"/>
    <mergeCell ref="A6170:C6170"/>
    <mergeCell ref="D6170:E6170"/>
    <mergeCell ref="G6170:H6170"/>
    <mergeCell ref="I6170:J6170"/>
    <mergeCell ref="B6165:C6165"/>
    <mergeCell ref="D6165:E6165"/>
    <mergeCell ref="G6165:H6165"/>
    <mergeCell ref="I6165:J6165"/>
    <mergeCell ref="G6166:J6166"/>
    <mergeCell ref="A6163:C6163"/>
    <mergeCell ref="D6163:E6163"/>
    <mergeCell ref="G6163:H6163"/>
    <mergeCell ref="I6163:J6163"/>
    <mergeCell ref="B6164:C6164"/>
    <mergeCell ref="D6164:E6164"/>
    <mergeCell ref="G6164:H6164"/>
    <mergeCell ref="I6164:J6164"/>
    <mergeCell ref="B6161:C6161"/>
    <mergeCell ref="D6161:E6161"/>
    <mergeCell ref="G6161:H6161"/>
    <mergeCell ref="I6161:J6161"/>
    <mergeCell ref="G6162:J6162"/>
    <mergeCell ref="B6159:C6159"/>
    <mergeCell ref="D6159:E6159"/>
    <mergeCell ref="G6159:H6159"/>
    <mergeCell ref="I6159:J6159"/>
    <mergeCell ref="B6160:C6160"/>
    <mergeCell ref="D6160:E6160"/>
    <mergeCell ref="G6160:H6160"/>
    <mergeCell ref="I6160:J6160"/>
    <mergeCell ref="G6181:J6181"/>
    <mergeCell ref="G6182:K6182"/>
    <mergeCell ref="A6183:K6183"/>
    <mergeCell ref="A6184:C6184"/>
    <mergeCell ref="D6184:E6184"/>
    <mergeCell ref="G6184:H6184"/>
    <mergeCell ref="I6184:J6184"/>
    <mergeCell ref="B6179:C6179"/>
    <mergeCell ref="D6179:E6179"/>
    <mergeCell ref="G6179:H6179"/>
    <mergeCell ref="I6179:J6179"/>
    <mergeCell ref="G6180:J6180"/>
    <mergeCell ref="G6177:J6177"/>
    <mergeCell ref="A6178:C6178"/>
    <mergeCell ref="D6178:E6178"/>
    <mergeCell ref="G6178:H6178"/>
    <mergeCell ref="I6178:J6178"/>
    <mergeCell ref="B6175:C6175"/>
    <mergeCell ref="D6175:E6175"/>
    <mergeCell ref="G6175:H6175"/>
    <mergeCell ref="I6175:J6175"/>
    <mergeCell ref="B6176:C6176"/>
    <mergeCell ref="D6176:E6176"/>
    <mergeCell ref="G6176:H6176"/>
    <mergeCell ref="I6176:J6176"/>
    <mergeCell ref="G6173:J6173"/>
    <mergeCell ref="A6174:C6174"/>
    <mergeCell ref="D6174:E6174"/>
    <mergeCell ref="G6174:H6174"/>
    <mergeCell ref="I6174:J6174"/>
    <mergeCell ref="B6171:C6171"/>
    <mergeCell ref="D6171:E6171"/>
    <mergeCell ref="G6171:H6171"/>
    <mergeCell ref="I6171:J6171"/>
    <mergeCell ref="B6172:C6172"/>
    <mergeCell ref="D6172:E6172"/>
    <mergeCell ref="G6172:H6172"/>
    <mergeCell ref="I6172:J6172"/>
    <mergeCell ref="B6197:E6197"/>
    <mergeCell ref="G6197:H6197"/>
    <mergeCell ref="I6197:J6197"/>
    <mergeCell ref="B6198:E6198"/>
    <mergeCell ref="G6198:H6198"/>
    <mergeCell ref="I6198:J6198"/>
    <mergeCell ref="G6193:J6193"/>
    <mergeCell ref="G6194:K6194"/>
    <mergeCell ref="A6195:K6195"/>
    <mergeCell ref="A6196:E6196"/>
    <mergeCell ref="G6196:H6196"/>
    <mergeCell ref="I6196:J6196"/>
    <mergeCell ref="B6191:C6191"/>
    <mergeCell ref="D6191:E6191"/>
    <mergeCell ref="G6191:H6191"/>
    <mergeCell ref="I6191:J6191"/>
    <mergeCell ref="G6192:J6192"/>
    <mergeCell ref="A6189:C6189"/>
    <mergeCell ref="D6189:E6189"/>
    <mergeCell ref="G6189:H6189"/>
    <mergeCell ref="I6189:J6189"/>
    <mergeCell ref="B6190:C6190"/>
    <mergeCell ref="D6190:E6190"/>
    <mergeCell ref="G6190:H6190"/>
    <mergeCell ref="I6190:J6190"/>
    <mergeCell ref="B6187:C6187"/>
    <mergeCell ref="D6187:E6187"/>
    <mergeCell ref="G6187:H6187"/>
    <mergeCell ref="I6187:J6187"/>
    <mergeCell ref="G6188:J6188"/>
    <mergeCell ref="B6185:C6185"/>
    <mergeCell ref="D6185:E6185"/>
    <mergeCell ref="G6185:H6185"/>
    <mergeCell ref="I6185:J6185"/>
    <mergeCell ref="B6186:C6186"/>
    <mergeCell ref="D6186:E6186"/>
    <mergeCell ref="G6186:H6186"/>
    <mergeCell ref="I6186:J6186"/>
    <mergeCell ref="B6214:C6214"/>
    <mergeCell ref="D6214:E6214"/>
    <mergeCell ref="G6214:H6214"/>
    <mergeCell ref="I6214:J6214"/>
    <mergeCell ref="G6215:J6215"/>
    <mergeCell ref="G6211:K6211"/>
    <mergeCell ref="A6212:K6212"/>
    <mergeCell ref="A6213:C6213"/>
    <mergeCell ref="D6213:E6213"/>
    <mergeCell ref="G6213:H6213"/>
    <mergeCell ref="I6213:J6213"/>
    <mergeCell ref="I6205:J6205"/>
    <mergeCell ref="K6205:K6206"/>
    <mergeCell ref="G6208:J6208"/>
    <mergeCell ref="G6209:J6209"/>
    <mergeCell ref="G6210:J6210"/>
    <mergeCell ref="A6205:B6206"/>
    <mergeCell ref="C6205:C6206"/>
    <mergeCell ref="D6205:D6206"/>
    <mergeCell ref="E6205:F6205"/>
    <mergeCell ref="G6205:H6205"/>
    <mergeCell ref="B6203:C6203"/>
    <mergeCell ref="E6203:F6203"/>
    <mergeCell ref="G6203:H6203"/>
    <mergeCell ref="I6203:J6203"/>
    <mergeCell ref="G6204:J6204"/>
    <mergeCell ref="G6201:J6201"/>
    <mergeCell ref="A6202:C6202"/>
    <mergeCell ref="E6202:F6202"/>
    <mergeCell ref="G6202:H6202"/>
    <mergeCell ref="I6202:J6202"/>
    <mergeCell ref="B6199:E6199"/>
    <mergeCell ref="G6199:H6199"/>
    <mergeCell ref="I6199:J6199"/>
    <mergeCell ref="B6200:E6200"/>
    <mergeCell ref="G6200:H6200"/>
    <mergeCell ref="I6200:J6200"/>
    <mergeCell ref="B6228:E6228"/>
    <mergeCell ref="G6228:H6228"/>
    <mergeCell ref="I6228:J6228"/>
    <mergeCell ref="B6229:E6229"/>
    <mergeCell ref="G6229:H6229"/>
    <mergeCell ref="I6229:J6229"/>
    <mergeCell ref="B6225:C6225"/>
    <mergeCell ref="G6225:H6225"/>
    <mergeCell ref="I6225:J6225"/>
    <mergeCell ref="G6226:J6226"/>
    <mergeCell ref="A6227:E6227"/>
    <mergeCell ref="G6227:H6227"/>
    <mergeCell ref="I6227:J6227"/>
    <mergeCell ref="G6220:J6220"/>
    <mergeCell ref="G6221:K6221"/>
    <mergeCell ref="A6222:K6222"/>
    <mergeCell ref="A6223:C6224"/>
    <mergeCell ref="D6223:D6224"/>
    <mergeCell ref="E6223:F6223"/>
    <mergeCell ref="G6223:J6223"/>
    <mergeCell ref="K6223:K6224"/>
    <mergeCell ref="G6224:H6224"/>
    <mergeCell ref="I6224:J6224"/>
    <mergeCell ref="B6218:C6218"/>
    <mergeCell ref="D6218:E6218"/>
    <mergeCell ref="G6218:H6218"/>
    <mergeCell ref="I6218:J6218"/>
    <mergeCell ref="G6219:J6219"/>
    <mergeCell ref="A6216:C6216"/>
    <mergeCell ref="D6216:E6216"/>
    <mergeCell ref="G6216:H6216"/>
    <mergeCell ref="I6216:J6216"/>
    <mergeCell ref="B6217:C6217"/>
    <mergeCell ref="D6217:E6217"/>
    <mergeCell ref="G6217:H6217"/>
    <mergeCell ref="I6217:J6217"/>
    <mergeCell ref="B6244:C6244"/>
    <mergeCell ref="D6244:E6244"/>
    <mergeCell ref="G6244:H6244"/>
    <mergeCell ref="I6244:J6244"/>
    <mergeCell ref="B6245:C6245"/>
    <mergeCell ref="D6245:E6245"/>
    <mergeCell ref="G6245:H6245"/>
    <mergeCell ref="I6245:J6245"/>
    <mergeCell ref="G6242:J6242"/>
    <mergeCell ref="A6243:C6243"/>
    <mergeCell ref="D6243:E6243"/>
    <mergeCell ref="G6243:H6243"/>
    <mergeCell ref="I6243:J6243"/>
    <mergeCell ref="B6240:C6240"/>
    <mergeCell ref="D6240:E6240"/>
    <mergeCell ref="G6240:H6240"/>
    <mergeCell ref="I6240:J6240"/>
    <mergeCell ref="B6241:C6241"/>
    <mergeCell ref="D6241:E6241"/>
    <mergeCell ref="G6241:H6241"/>
    <mergeCell ref="I6241:J6241"/>
    <mergeCell ref="A6238:K6238"/>
    <mergeCell ref="A6239:C6239"/>
    <mergeCell ref="D6239:E6239"/>
    <mergeCell ref="G6239:H6239"/>
    <mergeCell ref="I6239:J6239"/>
    <mergeCell ref="G6233:J6233"/>
    <mergeCell ref="G6234:J6234"/>
    <mergeCell ref="G6235:J6235"/>
    <mergeCell ref="G6236:J6236"/>
    <mergeCell ref="G6237:K6237"/>
    <mergeCell ref="B6230:E6230"/>
    <mergeCell ref="G6230:H6230"/>
    <mergeCell ref="I6230:J6230"/>
    <mergeCell ref="G6231:J6231"/>
    <mergeCell ref="G6232:J6232"/>
    <mergeCell ref="G6257:J6257"/>
    <mergeCell ref="G6258:K6258"/>
    <mergeCell ref="A6259:K6259"/>
    <mergeCell ref="A6260:C6260"/>
    <mergeCell ref="D6260:E6260"/>
    <mergeCell ref="G6260:H6260"/>
    <mergeCell ref="I6260:J6260"/>
    <mergeCell ref="B6255:C6255"/>
    <mergeCell ref="D6255:E6255"/>
    <mergeCell ref="G6255:H6255"/>
    <mergeCell ref="I6255:J6255"/>
    <mergeCell ref="G6256:J6256"/>
    <mergeCell ref="G6253:J6253"/>
    <mergeCell ref="A6254:C6254"/>
    <mergeCell ref="D6254:E6254"/>
    <mergeCell ref="G6254:H6254"/>
    <mergeCell ref="I6254:J6254"/>
    <mergeCell ref="B6251:C6251"/>
    <mergeCell ref="D6251:E6251"/>
    <mergeCell ref="G6251:H6251"/>
    <mergeCell ref="I6251:J6251"/>
    <mergeCell ref="B6252:C6252"/>
    <mergeCell ref="D6252:E6252"/>
    <mergeCell ref="G6252:H6252"/>
    <mergeCell ref="I6252:J6252"/>
    <mergeCell ref="G6246:J6246"/>
    <mergeCell ref="G6247:J6247"/>
    <mergeCell ref="G6248:K6248"/>
    <mergeCell ref="A6249:K6249"/>
    <mergeCell ref="A6250:C6250"/>
    <mergeCell ref="D6250:E6250"/>
    <mergeCell ref="G6250:H6250"/>
    <mergeCell ref="I6250:J6250"/>
    <mergeCell ref="B6271:C6271"/>
    <mergeCell ref="D6271:E6271"/>
    <mergeCell ref="G6271:H6271"/>
    <mergeCell ref="I6271:J6271"/>
    <mergeCell ref="B6272:C6272"/>
    <mergeCell ref="D6272:E6272"/>
    <mergeCell ref="G6272:H6272"/>
    <mergeCell ref="I6272:J6272"/>
    <mergeCell ref="G6267:J6267"/>
    <mergeCell ref="G6268:K6268"/>
    <mergeCell ref="A6269:K6269"/>
    <mergeCell ref="A6270:C6270"/>
    <mergeCell ref="D6270:E6270"/>
    <mergeCell ref="G6270:H6270"/>
    <mergeCell ref="I6270:J6270"/>
    <mergeCell ref="B6265:C6265"/>
    <mergeCell ref="D6265:E6265"/>
    <mergeCell ref="G6265:H6265"/>
    <mergeCell ref="I6265:J6265"/>
    <mergeCell ref="G6266:J6266"/>
    <mergeCell ref="G6263:J6263"/>
    <mergeCell ref="A6264:C6264"/>
    <mergeCell ref="D6264:E6264"/>
    <mergeCell ref="G6264:H6264"/>
    <mergeCell ref="I6264:J6264"/>
    <mergeCell ref="B6261:C6261"/>
    <mergeCell ref="D6261:E6261"/>
    <mergeCell ref="G6261:H6261"/>
    <mergeCell ref="I6261:J6261"/>
    <mergeCell ref="B6262:C6262"/>
    <mergeCell ref="D6262:E6262"/>
    <mergeCell ref="G6262:H6262"/>
    <mergeCell ref="I6262:J6262"/>
    <mergeCell ref="B6284:C6284"/>
    <mergeCell ref="D6284:E6284"/>
    <mergeCell ref="G6284:H6284"/>
    <mergeCell ref="I6284:J6284"/>
    <mergeCell ref="B6285:C6285"/>
    <mergeCell ref="D6285:E6285"/>
    <mergeCell ref="G6285:H6285"/>
    <mergeCell ref="I6285:J6285"/>
    <mergeCell ref="G6279:J6279"/>
    <mergeCell ref="G6280:J6280"/>
    <mergeCell ref="G6281:K6281"/>
    <mergeCell ref="A6282:K6282"/>
    <mergeCell ref="A6283:C6283"/>
    <mergeCell ref="D6283:E6283"/>
    <mergeCell ref="G6283:H6283"/>
    <mergeCell ref="I6283:J6283"/>
    <mergeCell ref="B6277:C6277"/>
    <mergeCell ref="D6277:E6277"/>
    <mergeCell ref="G6277:H6277"/>
    <mergeCell ref="I6277:J6277"/>
    <mergeCell ref="B6278:C6278"/>
    <mergeCell ref="D6278:E6278"/>
    <mergeCell ref="G6278:H6278"/>
    <mergeCell ref="I6278:J6278"/>
    <mergeCell ref="G6275:J6275"/>
    <mergeCell ref="A6276:C6276"/>
    <mergeCell ref="D6276:E6276"/>
    <mergeCell ref="G6276:H6276"/>
    <mergeCell ref="I6276:J6276"/>
    <mergeCell ref="B6273:C6273"/>
    <mergeCell ref="D6273:E6273"/>
    <mergeCell ref="G6273:H6273"/>
    <mergeCell ref="I6273:J6273"/>
    <mergeCell ref="B6274:C6274"/>
    <mergeCell ref="D6274:E6274"/>
    <mergeCell ref="G6274:H6274"/>
    <mergeCell ref="I6274:J6274"/>
    <mergeCell ref="B6300:C6300"/>
    <mergeCell ref="D6300:E6300"/>
    <mergeCell ref="G6300:H6300"/>
    <mergeCell ref="I6300:J6300"/>
    <mergeCell ref="B6301:C6301"/>
    <mergeCell ref="D6301:E6301"/>
    <mergeCell ref="G6301:H6301"/>
    <mergeCell ref="I6301:J6301"/>
    <mergeCell ref="G6295:J6295"/>
    <mergeCell ref="G6296:J6296"/>
    <mergeCell ref="G6297:K6297"/>
    <mergeCell ref="A6298:K6298"/>
    <mergeCell ref="A6299:C6299"/>
    <mergeCell ref="D6299:E6299"/>
    <mergeCell ref="G6299:H6299"/>
    <mergeCell ref="I6299:J6299"/>
    <mergeCell ref="B6293:C6293"/>
    <mergeCell ref="D6293:E6293"/>
    <mergeCell ref="G6293:H6293"/>
    <mergeCell ref="I6293:J6293"/>
    <mergeCell ref="B6294:C6294"/>
    <mergeCell ref="D6294:E6294"/>
    <mergeCell ref="G6294:H6294"/>
    <mergeCell ref="I6294:J6294"/>
    <mergeCell ref="G6288:J6288"/>
    <mergeCell ref="G6289:J6289"/>
    <mergeCell ref="G6290:K6290"/>
    <mergeCell ref="A6291:K6291"/>
    <mergeCell ref="A6292:C6292"/>
    <mergeCell ref="D6292:E6292"/>
    <mergeCell ref="G6292:H6292"/>
    <mergeCell ref="I6292:J6292"/>
    <mergeCell ref="B6286:C6286"/>
    <mergeCell ref="D6286:E6286"/>
    <mergeCell ref="G6286:H6286"/>
    <mergeCell ref="I6286:J6286"/>
    <mergeCell ref="B6287:C6287"/>
    <mergeCell ref="D6287:E6287"/>
    <mergeCell ref="G6287:H6287"/>
    <mergeCell ref="I6287:J6287"/>
    <mergeCell ref="G6316:J6316"/>
    <mergeCell ref="G6317:K6317"/>
    <mergeCell ref="A6318:K6318"/>
    <mergeCell ref="A6319:C6320"/>
    <mergeCell ref="D6319:D6320"/>
    <mergeCell ref="E6319:F6319"/>
    <mergeCell ref="G6319:J6319"/>
    <mergeCell ref="K6319:K6320"/>
    <mergeCell ref="G6320:H6320"/>
    <mergeCell ref="I6320:J6320"/>
    <mergeCell ref="B6314:C6314"/>
    <mergeCell ref="D6314:E6314"/>
    <mergeCell ref="G6314:H6314"/>
    <mergeCell ref="I6314:J6314"/>
    <mergeCell ref="G6315:J6315"/>
    <mergeCell ref="G6309:J6309"/>
    <mergeCell ref="G6310:J6310"/>
    <mergeCell ref="G6311:K6311"/>
    <mergeCell ref="A6312:K6312"/>
    <mergeCell ref="A6313:C6313"/>
    <mergeCell ref="D6313:E6313"/>
    <mergeCell ref="G6313:H6313"/>
    <mergeCell ref="I6313:J6313"/>
    <mergeCell ref="B6307:C6307"/>
    <mergeCell ref="D6307:E6307"/>
    <mergeCell ref="G6307:H6307"/>
    <mergeCell ref="I6307:J6307"/>
    <mergeCell ref="B6308:C6308"/>
    <mergeCell ref="D6308:E6308"/>
    <mergeCell ref="G6308:H6308"/>
    <mergeCell ref="I6308:J6308"/>
    <mergeCell ref="G6302:J6302"/>
    <mergeCell ref="G6303:J6303"/>
    <mergeCell ref="G6304:K6304"/>
    <mergeCell ref="A6305:K6305"/>
    <mergeCell ref="A6306:C6306"/>
    <mergeCell ref="D6306:E6306"/>
    <mergeCell ref="G6306:H6306"/>
    <mergeCell ref="I6306:J6306"/>
    <mergeCell ref="G6335:J6335"/>
    <mergeCell ref="A6336:C6336"/>
    <mergeCell ref="E6336:F6336"/>
    <mergeCell ref="G6336:H6336"/>
    <mergeCell ref="I6336:J6336"/>
    <mergeCell ref="A6333:E6333"/>
    <mergeCell ref="G6333:H6333"/>
    <mergeCell ref="I6333:J6333"/>
    <mergeCell ref="B6334:E6334"/>
    <mergeCell ref="G6334:H6334"/>
    <mergeCell ref="I6334:J6334"/>
    <mergeCell ref="G6328:J6328"/>
    <mergeCell ref="G6329:J6329"/>
    <mergeCell ref="G6330:J6330"/>
    <mergeCell ref="G6331:J6331"/>
    <mergeCell ref="G6332:J6332"/>
    <mergeCell ref="G6325:J6325"/>
    <mergeCell ref="A6326:E6326"/>
    <mergeCell ref="G6326:H6326"/>
    <mergeCell ref="I6326:J6326"/>
    <mergeCell ref="B6327:E6327"/>
    <mergeCell ref="G6327:H6327"/>
    <mergeCell ref="I6327:J6327"/>
    <mergeCell ref="B6323:C6323"/>
    <mergeCell ref="G6323:H6323"/>
    <mergeCell ref="I6323:J6323"/>
    <mergeCell ref="B6324:C6324"/>
    <mergeCell ref="G6324:H6324"/>
    <mergeCell ref="I6324:J6324"/>
    <mergeCell ref="B6321:C6321"/>
    <mergeCell ref="G6321:H6321"/>
    <mergeCell ref="I6321:J6321"/>
    <mergeCell ref="B6322:C6322"/>
    <mergeCell ref="G6322:H6322"/>
    <mergeCell ref="I6322:J6322"/>
    <mergeCell ref="B6350:C6350"/>
    <mergeCell ref="D6350:E6350"/>
    <mergeCell ref="G6350:H6350"/>
    <mergeCell ref="I6350:J6350"/>
    <mergeCell ref="B6351:C6351"/>
    <mergeCell ref="D6351:E6351"/>
    <mergeCell ref="G6351:H6351"/>
    <mergeCell ref="I6351:J6351"/>
    <mergeCell ref="B6348:C6348"/>
    <mergeCell ref="D6348:E6348"/>
    <mergeCell ref="G6348:H6348"/>
    <mergeCell ref="I6348:J6348"/>
    <mergeCell ref="B6349:C6349"/>
    <mergeCell ref="D6349:E6349"/>
    <mergeCell ref="G6349:H6349"/>
    <mergeCell ref="I6349:J6349"/>
    <mergeCell ref="G6345:K6345"/>
    <mergeCell ref="A6346:K6346"/>
    <mergeCell ref="A6347:C6347"/>
    <mergeCell ref="D6347:E6347"/>
    <mergeCell ref="G6347:H6347"/>
    <mergeCell ref="I6347:J6347"/>
    <mergeCell ref="I6339:J6339"/>
    <mergeCell ref="K6339:K6340"/>
    <mergeCell ref="G6342:J6342"/>
    <mergeCell ref="G6343:J6343"/>
    <mergeCell ref="G6344:J6344"/>
    <mergeCell ref="A6339:B6340"/>
    <mergeCell ref="C6339:C6340"/>
    <mergeCell ref="D6339:D6340"/>
    <mergeCell ref="E6339:F6339"/>
    <mergeCell ref="G6339:H6339"/>
    <mergeCell ref="B6337:C6337"/>
    <mergeCell ref="E6337:F6337"/>
    <mergeCell ref="G6337:H6337"/>
    <mergeCell ref="I6337:J6337"/>
    <mergeCell ref="G6338:J6338"/>
    <mergeCell ref="G6364:J6364"/>
    <mergeCell ref="A6365:C6365"/>
    <mergeCell ref="D6365:E6365"/>
    <mergeCell ref="G6365:H6365"/>
    <mergeCell ref="I6365:J6365"/>
    <mergeCell ref="B6362:C6362"/>
    <mergeCell ref="D6362:E6362"/>
    <mergeCell ref="G6362:H6362"/>
    <mergeCell ref="I6362:J6362"/>
    <mergeCell ref="B6363:C6363"/>
    <mergeCell ref="D6363:E6363"/>
    <mergeCell ref="G6363:H6363"/>
    <mergeCell ref="I6363:J6363"/>
    <mergeCell ref="G6358:J6358"/>
    <mergeCell ref="G6359:K6359"/>
    <mergeCell ref="A6360:K6360"/>
    <mergeCell ref="A6361:C6361"/>
    <mergeCell ref="D6361:E6361"/>
    <mergeCell ref="G6361:H6361"/>
    <mergeCell ref="I6361:J6361"/>
    <mergeCell ref="B6356:C6356"/>
    <mergeCell ref="D6356:E6356"/>
    <mergeCell ref="G6356:H6356"/>
    <mergeCell ref="I6356:J6356"/>
    <mergeCell ref="G6357:J6357"/>
    <mergeCell ref="G6354:J6354"/>
    <mergeCell ref="A6355:C6355"/>
    <mergeCell ref="D6355:E6355"/>
    <mergeCell ref="G6355:H6355"/>
    <mergeCell ref="I6355:J6355"/>
    <mergeCell ref="B6352:C6352"/>
    <mergeCell ref="D6352:E6352"/>
    <mergeCell ref="G6352:H6352"/>
    <mergeCell ref="I6352:J6352"/>
    <mergeCell ref="B6353:C6353"/>
    <mergeCell ref="D6353:E6353"/>
    <mergeCell ref="G6353:H6353"/>
    <mergeCell ref="I6353:J6353"/>
    <mergeCell ref="A6378:C6378"/>
    <mergeCell ref="D6378:E6378"/>
    <mergeCell ref="G6378:H6378"/>
    <mergeCell ref="I6378:J6378"/>
    <mergeCell ref="B6379:C6379"/>
    <mergeCell ref="D6379:E6379"/>
    <mergeCell ref="G6379:H6379"/>
    <mergeCell ref="I6379:J6379"/>
    <mergeCell ref="B6376:C6376"/>
    <mergeCell ref="D6376:E6376"/>
    <mergeCell ref="G6376:H6376"/>
    <mergeCell ref="I6376:J6376"/>
    <mergeCell ref="G6377:J6377"/>
    <mergeCell ref="G6372:J6372"/>
    <mergeCell ref="G6373:K6373"/>
    <mergeCell ref="A6374:K6374"/>
    <mergeCell ref="A6375:C6375"/>
    <mergeCell ref="D6375:E6375"/>
    <mergeCell ref="G6375:H6375"/>
    <mergeCell ref="I6375:J6375"/>
    <mergeCell ref="B6370:C6370"/>
    <mergeCell ref="D6370:E6370"/>
    <mergeCell ref="G6370:H6370"/>
    <mergeCell ref="I6370:J6370"/>
    <mergeCell ref="G6371:J6371"/>
    <mergeCell ref="G6368:J6368"/>
    <mergeCell ref="A6369:C6369"/>
    <mergeCell ref="D6369:E6369"/>
    <mergeCell ref="G6369:H6369"/>
    <mergeCell ref="I6369:J6369"/>
    <mergeCell ref="B6366:C6366"/>
    <mergeCell ref="D6366:E6366"/>
    <mergeCell ref="G6366:H6366"/>
    <mergeCell ref="I6366:J6366"/>
    <mergeCell ref="B6367:C6367"/>
    <mergeCell ref="D6367:E6367"/>
    <mergeCell ref="G6367:H6367"/>
    <mergeCell ref="I6367:J6367"/>
    <mergeCell ref="G6390:J6390"/>
    <mergeCell ref="A6391:C6391"/>
    <mergeCell ref="D6391:E6391"/>
    <mergeCell ref="G6391:H6391"/>
    <mergeCell ref="I6391:J6391"/>
    <mergeCell ref="B6388:C6388"/>
    <mergeCell ref="D6388:E6388"/>
    <mergeCell ref="G6388:H6388"/>
    <mergeCell ref="I6388:J6388"/>
    <mergeCell ref="B6389:C6389"/>
    <mergeCell ref="D6389:E6389"/>
    <mergeCell ref="G6389:H6389"/>
    <mergeCell ref="I6389:J6389"/>
    <mergeCell ref="B6386:C6386"/>
    <mergeCell ref="D6386:E6386"/>
    <mergeCell ref="G6386:H6386"/>
    <mergeCell ref="I6386:J6386"/>
    <mergeCell ref="B6387:C6387"/>
    <mergeCell ref="D6387:E6387"/>
    <mergeCell ref="G6387:H6387"/>
    <mergeCell ref="I6387:J6387"/>
    <mergeCell ref="G6382:J6382"/>
    <mergeCell ref="G6383:K6383"/>
    <mergeCell ref="A6384:K6384"/>
    <mergeCell ref="A6385:C6385"/>
    <mergeCell ref="D6385:E6385"/>
    <mergeCell ref="G6385:H6385"/>
    <mergeCell ref="I6385:J6385"/>
    <mergeCell ref="B6380:C6380"/>
    <mergeCell ref="D6380:E6380"/>
    <mergeCell ref="G6380:H6380"/>
    <mergeCell ref="I6380:J6380"/>
    <mergeCell ref="G6381:J6381"/>
    <mergeCell ref="B6402:C6402"/>
    <mergeCell ref="D6402:E6402"/>
    <mergeCell ref="G6402:H6402"/>
    <mergeCell ref="I6402:J6402"/>
    <mergeCell ref="G6403:J6403"/>
    <mergeCell ref="A6400:C6400"/>
    <mergeCell ref="D6400:E6400"/>
    <mergeCell ref="G6400:H6400"/>
    <mergeCell ref="I6400:J6400"/>
    <mergeCell ref="B6401:C6401"/>
    <mergeCell ref="D6401:E6401"/>
    <mergeCell ref="G6401:H6401"/>
    <mergeCell ref="I6401:J6401"/>
    <mergeCell ref="B6398:C6398"/>
    <mergeCell ref="D6398:E6398"/>
    <mergeCell ref="G6398:H6398"/>
    <mergeCell ref="I6398:J6398"/>
    <mergeCell ref="G6399:J6399"/>
    <mergeCell ref="A6396:C6396"/>
    <mergeCell ref="D6396:E6396"/>
    <mergeCell ref="G6396:H6396"/>
    <mergeCell ref="I6396:J6396"/>
    <mergeCell ref="B6397:C6397"/>
    <mergeCell ref="D6397:E6397"/>
    <mergeCell ref="G6397:H6397"/>
    <mergeCell ref="I6397:J6397"/>
    <mergeCell ref="B6394:C6394"/>
    <mergeCell ref="D6394:E6394"/>
    <mergeCell ref="G6394:H6394"/>
    <mergeCell ref="I6394:J6394"/>
    <mergeCell ref="G6395:J6395"/>
    <mergeCell ref="B6392:C6392"/>
    <mergeCell ref="D6392:E6392"/>
    <mergeCell ref="G6392:H6392"/>
    <mergeCell ref="I6392:J6392"/>
    <mergeCell ref="B6393:C6393"/>
    <mergeCell ref="D6393:E6393"/>
    <mergeCell ref="G6393:H6393"/>
    <mergeCell ref="I6393:J6393"/>
    <mergeCell ref="G6414:J6414"/>
    <mergeCell ref="A6415:C6415"/>
    <mergeCell ref="D6415:E6415"/>
    <mergeCell ref="G6415:H6415"/>
    <mergeCell ref="I6415:J6415"/>
    <mergeCell ref="B6412:C6412"/>
    <mergeCell ref="D6412:E6412"/>
    <mergeCell ref="G6412:H6412"/>
    <mergeCell ref="I6412:J6412"/>
    <mergeCell ref="B6413:C6413"/>
    <mergeCell ref="D6413:E6413"/>
    <mergeCell ref="G6413:H6413"/>
    <mergeCell ref="I6413:J6413"/>
    <mergeCell ref="B6410:C6410"/>
    <mergeCell ref="D6410:E6410"/>
    <mergeCell ref="G6410:H6410"/>
    <mergeCell ref="I6410:J6410"/>
    <mergeCell ref="B6411:C6411"/>
    <mergeCell ref="D6411:E6411"/>
    <mergeCell ref="G6411:H6411"/>
    <mergeCell ref="I6411:J6411"/>
    <mergeCell ref="B6408:C6408"/>
    <mergeCell ref="D6408:E6408"/>
    <mergeCell ref="G6408:H6408"/>
    <mergeCell ref="I6408:J6408"/>
    <mergeCell ref="B6409:C6409"/>
    <mergeCell ref="D6409:E6409"/>
    <mergeCell ref="G6409:H6409"/>
    <mergeCell ref="I6409:J6409"/>
    <mergeCell ref="G6404:J6404"/>
    <mergeCell ref="G6405:K6405"/>
    <mergeCell ref="A6406:K6406"/>
    <mergeCell ref="A6407:C6407"/>
    <mergeCell ref="D6407:E6407"/>
    <mergeCell ref="G6407:H6407"/>
    <mergeCell ref="I6407:J6407"/>
    <mergeCell ref="G6424:J6424"/>
    <mergeCell ref="G6425:K6425"/>
    <mergeCell ref="A6426:K6426"/>
    <mergeCell ref="A6427:C6427"/>
    <mergeCell ref="D6427:E6427"/>
    <mergeCell ref="G6427:H6427"/>
    <mergeCell ref="I6427:J6427"/>
    <mergeCell ref="B6422:C6422"/>
    <mergeCell ref="D6422:E6422"/>
    <mergeCell ref="G6422:H6422"/>
    <mergeCell ref="I6422:J6422"/>
    <mergeCell ref="G6423:J6423"/>
    <mergeCell ref="A6420:C6420"/>
    <mergeCell ref="D6420:E6420"/>
    <mergeCell ref="G6420:H6420"/>
    <mergeCell ref="I6420:J6420"/>
    <mergeCell ref="B6421:C6421"/>
    <mergeCell ref="D6421:E6421"/>
    <mergeCell ref="G6421:H6421"/>
    <mergeCell ref="I6421:J6421"/>
    <mergeCell ref="B6418:C6418"/>
    <mergeCell ref="D6418:E6418"/>
    <mergeCell ref="G6418:H6418"/>
    <mergeCell ref="I6418:J6418"/>
    <mergeCell ref="G6419:J6419"/>
    <mergeCell ref="B6416:C6416"/>
    <mergeCell ref="D6416:E6416"/>
    <mergeCell ref="G6416:H6416"/>
    <mergeCell ref="I6416:J6416"/>
    <mergeCell ref="B6417:C6417"/>
    <mergeCell ref="D6417:E6417"/>
    <mergeCell ref="G6417:H6417"/>
    <mergeCell ref="I6417:J6417"/>
    <mergeCell ref="G6438:J6438"/>
    <mergeCell ref="G6439:K6439"/>
    <mergeCell ref="A6440:K6440"/>
    <mergeCell ref="A6441:C6441"/>
    <mergeCell ref="D6441:E6441"/>
    <mergeCell ref="G6441:H6441"/>
    <mergeCell ref="I6441:J6441"/>
    <mergeCell ref="B6436:C6436"/>
    <mergeCell ref="D6436:E6436"/>
    <mergeCell ref="G6436:H6436"/>
    <mergeCell ref="I6436:J6436"/>
    <mergeCell ref="G6437:J6437"/>
    <mergeCell ref="G6434:J6434"/>
    <mergeCell ref="A6435:C6435"/>
    <mergeCell ref="D6435:E6435"/>
    <mergeCell ref="G6435:H6435"/>
    <mergeCell ref="I6435:J6435"/>
    <mergeCell ref="B6432:C6432"/>
    <mergeCell ref="D6432:E6432"/>
    <mergeCell ref="G6432:H6432"/>
    <mergeCell ref="I6432:J6432"/>
    <mergeCell ref="B6433:C6433"/>
    <mergeCell ref="D6433:E6433"/>
    <mergeCell ref="G6433:H6433"/>
    <mergeCell ref="I6433:J6433"/>
    <mergeCell ref="G6430:J6430"/>
    <mergeCell ref="A6431:C6431"/>
    <mergeCell ref="D6431:E6431"/>
    <mergeCell ref="G6431:H6431"/>
    <mergeCell ref="I6431:J6431"/>
    <mergeCell ref="B6428:C6428"/>
    <mergeCell ref="D6428:E6428"/>
    <mergeCell ref="G6428:H6428"/>
    <mergeCell ref="I6428:J6428"/>
    <mergeCell ref="B6429:C6429"/>
    <mergeCell ref="D6429:E6429"/>
    <mergeCell ref="G6429:H6429"/>
    <mergeCell ref="I6429:J6429"/>
    <mergeCell ref="B6454:E6454"/>
    <mergeCell ref="G6454:H6454"/>
    <mergeCell ref="I6454:J6454"/>
    <mergeCell ref="B6455:E6455"/>
    <mergeCell ref="G6455:H6455"/>
    <mergeCell ref="I6455:J6455"/>
    <mergeCell ref="G6450:J6450"/>
    <mergeCell ref="G6451:K6451"/>
    <mergeCell ref="A6452:K6452"/>
    <mergeCell ref="A6453:E6453"/>
    <mergeCell ref="G6453:H6453"/>
    <mergeCell ref="I6453:J6453"/>
    <mergeCell ref="B6448:C6448"/>
    <mergeCell ref="D6448:E6448"/>
    <mergeCell ref="G6448:H6448"/>
    <mergeCell ref="I6448:J6448"/>
    <mergeCell ref="G6449:J6449"/>
    <mergeCell ref="A6446:C6446"/>
    <mergeCell ref="D6446:E6446"/>
    <mergeCell ref="G6446:H6446"/>
    <mergeCell ref="I6446:J6446"/>
    <mergeCell ref="B6447:C6447"/>
    <mergeCell ref="D6447:E6447"/>
    <mergeCell ref="G6447:H6447"/>
    <mergeCell ref="I6447:J6447"/>
    <mergeCell ref="B6444:C6444"/>
    <mergeCell ref="D6444:E6444"/>
    <mergeCell ref="G6444:H6444"/>
    <mergeCell ref="I6444:J6444"/>
    <mergeCell ref="G6445:J6445"/>
    <mergeCell ref="B6442:C6442"/>
    <mergeCell ref="D6442:E6442"/>
    <mergeCell ref="G6442:H6442"/>
    <mergeCell ref="I6442:J6442"/>
    <mergeCell ref="B6443:C6443"/>
    <mergeCell ref="D6443:E6443"/>
    <mergeCell ref="G6443:H6443"/>
    <mergeCell ref="I6443:J6443"/>
    <mergeCell ref="B6471:C6471"/>
    <mergeCell ref="D6471:E6471"/>
    <mergeCell ref="G6471:H6471"/>
    <mergeCell ref="I6471:J6471"/>
    <mergeCell ref="G6472:J6472"/>
    <mergeCell ref="G6468:K6468"/>
    <mergeCell ref="A6469:K6469"/>
    <mergeCell ref="A6470:C6470"/>
    <mergeCell ref="D6470:E6470"/>
    <mergeCell ref="G6470:H6470"/>
    <mergeCell ref="I6470:J6470"/>
    <mergeCell ref="I6462:J6462"/>
    <mergeCell ref="K6462:K6463"/>
    <mergeCell ref="G6465:J6465"/>
    <mergeCell ref="G6466:J6466"/>
    <mergeCell ref="G6467:J6467"/>
    <mergeCell ref="A6462:B6463"/>
    <mergeCell ref="C6462:C6463"/>
    <mergeCell ref="D6462:D6463"/>
    <mergeCell ref="E6462:F6462"/>
    <mergeCell ref="G6462:H6462"/>
    <mergeCell ref="B6460:C6460"/>
    <mergeCell ref="E6460:F6460"/>
    <mergeCell ref="G6460:H6460"/>
    <mergeCell ref="I6460:J6460"/>
    <mergeCell ref="G6461:J6461"/>
    <mergeCell ref="G6458:J6458"/>
    <mergeCell ref="A6459:C6459"/>
    <mergeCell ref="E6459:F6459"/>
    <mergeCell ref="G6459:H6459"/>
    <mergeCell ref="I6459:J6459"/>
    <mergeCell ref="B6456:E6456"/>
    <mergeCell ref="G6456:H6456"/>
    <mergeCell ref="I6456:J6456"/>
    <mergeCell ref="B6457:E6457"/>
    <mergeCell ref="G6457:H6457"/>
    <mergeCell ref="I6457:J6457"/>
    <mergeCell ref="B6485:E6485"/>
    <mergeCell ref="G6485:H6485"/>
    <mergeCell ref="I6485:J6485"/>
    <mergeCell ref="B6486:E6486"/>
    <mergeCell ref="G6486:H6486"/>
    <mergeCell ref="I6486:J6486"/>
    <mergeCell ref="B6482:C6482"/>
    <mergeCell ref="G6482:H6482"/>
    <mergeCell ref="I6482:J6482"/>
    <mergeCell ref="G6483:J6483"/>
    <mergeCell ref="A6484:E6484"/>
    <mergeCell ref="G6484:H6484"/>
    <mergeCell ref="I6484:J6484"/>
    <mergeCell ref="G6477:J6477"/>
    <mergeCell ref="G6478:K6478"/>
    <mergeCell ref="A6479:K6479"/>
    <mergeCell ref="A6480:C6481"/>
    <mergeCell ref="D6480:D6481"/>
    <mergeCell ref="E6480:F6480"/>
    <mergeCell ref="G6480:J6480"/>
    <mergeCell ref="K6480:K6481"/>
    <mergeCell ref="G6481:H6481"/>
    <mergeCell ref="I6481:J6481"/>
    <mergeCell ref="B6475:C6475"/>
    <mergeCell ref="D6475:E6475"/>
    <mergeCell ref="G6475:H6475"/>
    <mergeCell ref="I6475:J6475"/>
    <mergeCell ref="G6476:J6476"/>
    <mergeCell ref="A6473:C6473"/>
    <mergeCell ref="D6473:E6473"/>
    <mergeCell ref="G6473:H6473"/>
    <mergeCell ref="I6473:J6473"/>
    <mergeCell ref="B6474:C6474"/>
    <mergeCell ref="D6474:E6474"/>
    <mergeCell ref="G6474:H6474"/>
    <mergeCell ref="I6474:J6474"/>
    <mergeCell ref="B6501:C6501"/>
    <mergeCell ref="D6501:E6501"/>
    <mergeCell ref="G6501:H6501"/>
    <mergeCell ref="I6501:J6501"/>
    <mergeCell ref="B6502:C6502"/>
    <mergeCell ref="D6502:E6502"/>
    <mergeCell ref="G6502:H6502"/>
    <mergeCell ref="I6502:J6502"/>
    <mergeCell ref="G6499:J6499"/>
    <mergeCell ref="A6500:C6500"/>
    <mergeCell ref="D6500:E6500"/>
    <mergeCell ref="G6500:H6500"/>
    <mergeCell ref="I6500:J6500"/>
    <mergeCell ref="B6497:C6497"/>
    <mergeCell ref="D6497:E6497"/>
    <mergeCell ref="G6497:H6497"/>
    <mergeCell ref="I6497:J6497"/>
    <mergeCell ref="B6498:C6498"/>
    <mergeCell ref="D6498:E6498"/>
    <mergeCell ref="G6498:H6498"/>
    <mergeCell ref="I6498:J6498"/>
    <mergeCell ref="A6495:K6495"/>
    <mergeCell ref="A6496:C6496"/>
    <mergeCell ref="D6496:E6496"/>
    <mergeCell ref="G6496:H6496"/>
    <mergeCell ref="I6496:J6496"/>
    <mergeCell ref="G6490:J6490"/>
    <mergeCell ref="G6491:J6491"/>
    <mergeCell ref="G6492:J6492"/>
    <mergeCell ref="G6493:J6493"/>
    <mergeCell ref="G6494:K6494"/>
    <mergeCell ref="B6487:E6487"/>
    <mergeCell ref="G6487:H6487"/>
    <mergeCell ref="I6487:J6487"/>
    <mergeCell ref="G6488:J6488"/>
    <mergeCell ref="G6489:J6489"/>
    <mergeCell ref="G6514:J6514"/>
    <mergeCell ref="G6515:K6515"/>
    <mergeCell ref="A6516:K6516"/>
    <mergeCell ref="A6517:C6517"/>
    <mergeCell ref="D6517:E6517"/>
    <mergeCell ref="G6517:H6517"/>
    <mergeCell ref="I6517:J6517"/>
    <mergeCell ref="B6512:C6512"/>
    <mergeCell ref="D6512:E6512"/>
    <mergeCell ref="G6512:H6512"/>
    <mergeCell ref="I6512:J6512"/>
    <mergeCell ref="G6513:J6513"/>
    <mergeCell ref="G6510:J6510"/>
    <mergeCell ref="A6511:C6511"/>
    <mergeCell ref="D6511:E6511"/>
    <mergeCell ref="G6511:H6511"/>
    <mergeCell ref="I6511:J6511"/>
    <mergeCell ref="B6508:C6508"/>
    <mergeCell ref="D6508:E6508"/>
    <mergeCell ref="G6508:H6508"/>
    <mergeCell ref="I6508:J6508"/>
    <mergeCell ref="B6509:C6509"/>
    <mergeCell ref="D6509:E6509"/>
    <mergeCell ref="G6509:H6509"/>
    <mergeCell ref="I6509:J6509"/>
    <mergeCell ref="G6503:J6503"/>
    <mergeCell ref="G6504:J6504"/>
    <mergeCell ref="G6505:K6505"/>
    <mergeCell ref="A6506:K6506"/>
    <mergeCell ref="A6507:C6507"/>
    <mergeCell ref="D6507:E6507"/>
    <mergeCell ref="G6507:H6507"/>
    <mergeCell ref="I6507:J6507"/>
    <mergeCell ref="B6528:C6528"/>
    <mergeCell ref="D6528:E6528"/>
    <mergeCell ref="G6528:H6528"/>
    <mergeCell ref="I6528:J6528"/>
    <mergeCell ref="B6529:C6529"/>
    <mergeCell ref="D6529:E6529"/>
    <mergeCell ref="G6529:H6529"/>
    <mergeCell ref="I6529:J6529"/>
    <mergeCell ref="G6524:J6524"/>
    <mergeCell ref="G6525:K6525"/>
    <mergeCell ref="A6526:K6526"/>
    <mergeCell ref="A6527:C6527"/>
    <mergeCell ref="D6527:E6527"/>
    <mergeCell ref="G6527:H6527"/>
    <mergeCell ref="I6527:J6527"/>
    <mergeCell ref="B6522:C6522"/>
    <mergeCell ref="D6522:E6522"/>
    <mergeCell ref="G6522:H6522"/>
    <mergeCell ref="I6522:J6522"/>
    <mergeCell ref="G6523:J6523"/>
    <mergeCell ref="G6520:J6520"/>
    <mergeCell ref="A6521:C6521"/>
    <mergeCell ref="D6521:E6521"/>
    <mergeCell ref="G6521:H6521"/>
    <mergeCell ref="I6521:J6521"/>
    <mergeCell ref="B6518:C6518"/>
    <mergeCell ref="D6518:E6518"/>
    <mergeCell ref="G6518:H6518"/>
    <mergeCell ref="I6518:J6518"/>
    <mergeCell ref="B6519:C6519"/>
    <mergeCell ref="D6519:E6519"/>
    <mergeCell ref="G6519:H6519"/>
    <mergeCell ref="I6519:J6519"/>
    <mergeCell ref="B6541:C6541"/>
    <mergeCell ref="D6541:E6541"/>
    <mergeCell ref="G6541:H6541"/>
    <mergeCell ref="I6541:J6541"/>
    <mergeCell ref="B6542:C6542"/>
    <mergeCell ref="D6542:E6542"/>
    <mergeCell ref="G6542:H6542"/>
    <mergeCell ref="I6542:J6542"/>
    <mergeCell ref="G6536:J6536"/>
    <mergeCell ref="G6537:J6537"/>
    <mergeCell ref="G6538:K6538"/>
    <mergeCell ref="A6539:K6539"/>
    <mergeCell ref="A6540:C6540"/>
    <mergeCell ref="D6540:E6540"/>
    <mergeCell ref="G6540:H6540"/>
    <mergeCell ref="I6540:J6540"/>
    <mergeCell ref="B6534:C6534"/>
    <mergeCell ref="D6534:E6534"/>
    <mergeCell ref="G6534:H6534"/>
    <mergeCell ref="I6534:J6534"/>
    <mergeCell ref="B6535:C6535"/>
    <mergeCell ref="D6535:E6535"/>
    <mergeCell ref="G6535:H6535"/>
    <mergeCell ref="I6535:J6535"/>
    <mergeCell ref="G6532:J6532"/>
    <mergeCell ref="A6533:C6533"/>
    <mergeCell ref="D6533:E6533"/>
    <mergeCell ref="G6533:H6533"/>
    <mergeCell ref="I6533:J6533"/>
    <mergeCell ref="B6530:C6530"/>
    <mergeCell ref="D6530:E6530"/>
    <mergeCell ref="G6530:H6530"/>
    <mergeCell ref="I6530:J6530"/>
    <mergeCell ref="B6531:C6531"/>
    <mergeCell ref="D6531:E6531"/>
    <mergeCell ref="G6531:H6531"/>
    <mergeCell ref="I6531:J6531"/>
    <mergeCell ref="B6557:C6557"/>
    <mergeCell ref="D6557:E6557"/>
    <mergeCell ref="G6557:H6557"/>
    <mergeCell ref="I6557:J6557"/>
    <mergeCell ref="B6558:C6558"/>
    <mergeCell ref="D6558:E6558"/>
    <mergeCell ref="G6558:H6558"/>
    <mergeCell ref="I6558:J6558"/>
    <mergeCell ref="G6552:J6552"/>
    <mergeCell ref="G6553:J6553"/>
    <mergeCell ref="G6554:K6554"/>
    <mergeCell ref="A6555:K6555"/>
    <mergeCell ref="A6556:C6556"/>
    <mergeCell ref="D6556:E6556"/>
    <mergeCell ref="G6556:H6556"/>
    <mergeCell ref="I6556:J6556"/>
    <mergeCell ref="B6550:C6550"/>
    <mergeCell ref="D6550:E6550"/>
    <mergeCell ref="G6550:H6550"/>
    <mergeCell ref="I6550:J6550"/>
    <mergeCell ref="B6551:C6551"/>
    <mergeCell ref="D6551:E6551"/>
    <mergeCell ref="G6551:H6551"/>
    <mergeCell ref="I6551:J6551"/>
    <mergeCell ref="G6545:J6545"/>
    <mergeCell ref="G6546:J6546"/>
    <mergeCell ref="G6547:K6547"/>
    <mergeCell ref="A6548:K6548"/>
    <mergeCell ref="A6549:C6549"/>
    <mergeCell ref="D6549:E6549"/>
    <mergeCell ref="G6549:H6549"/>
    <mergeCell ref="I6549:J6549"/>
    <mergeCell ref="B6543:C6543"/>
    <mergeCell ref="D6543:E6543"/>
    <mergeCell ref="G6543:H6543"/>
    <mergeCell ref="I6543:J6543"/>
    <mergeCell ref="B6544:C6544"/>
    <mergeCell ref="D6544:E6544"/>
    <mergeCell ref="G6544:H6544"/>
    <mergeCell ref="I6544:J6544"/>
    <mergeCell ref="G6572:J6572"/>
    <mergeCell ref="G6573:J6573"/>
    <mergeCell ref="G6574:K6574"/>
    <mergeCell ref="A6575:K6575"/>
    <mergeCell ref="A6576:C6577"/>
    <mergeCell ref="D6576:D6577"/>
    <mergeCell ref="E6576:F6576"/>
    <mergeCell ref="G6576:J6576"/>
    <mergeCell ref="K6576:K6577"/>
    <mergeCell ref="G6577:H6577"/>
    <mergeCell ref="I6577:J6577"/>
    <mergeCell ref="B6570:C6570"/>
    <mergeCell ref="D6570:E6570"/>
    <mergeCell ref="G6570:H6570"/>
    <mergeCell ref="I6570:J6570"/>
    <mergeCell ref="B6571:C6571"/>
    <mergeCell ref="D6571:E6571"/>
    <mergeCell ref="G6571:H6571"/>
    <mergeCell ref="I6571:J6571"/>
    <mergeCell ref="G6566:J6566"/>
    <mergeCell ref="G6567:K6567"/>
    <mergeCell ref="A6568:K6568"/>
    <mergeCell ref="A6569:C6569"/>
    <mergeCell ref="D6569:E6569"/>
    <mergeCell ref="G6569:H6569"/>
    <mergeCell ref="I6569:J6569"/>
    <mergeCell ref="B6564:C6564"/>
    <mergeCell ref="D6564:E6564"/>
    <mergeCell ref="G6564:H6564"/>
    <mergeCell ref="I6564:J6564"/>
    <mergeCell ref="G6565:J6565"/>
    <mergeCell ref="G6559:J6559"/>
    <mergeCell ref="G6560:J6560"/>
    <mergeCell ref="G6561:K6561"/>
    <mergeCell ref="A6562:K6562"/>
    <mergeCell ref="A6563:C6563"/>
    <mergeCell ref="D6563:E6563"/>
    <mergeCell ref="G6563:H6563"/>
    <mergeCell ref="I6563:J6563"/>
    <mergeCell ref="G6592:J6592"/>
    <mergeCell ref="A6593:C6593"/>
    <mergeCell ref="E6593:F6593"/>
    <mergeCell ref="G6593:H6593"/>
    <mergeCell ref="I6593:J6593"/>
    <mergeCell ref="A6590:E6590"/>
    <mergeCell ref="G6590:H6590"/>
    <mergeCell ref="I6590:J6590"/>
    <mergeCell ref="B6591:E6591"/>
    <mergeCell ref="G6591:H6591"/>
    <mergeCell ref="I6591:J6591"/>
    <mergeCell ref="G6585:J6585"/>
    <mergeCell ref="G6586:J6586"/>
    <mergeCell ref="G6587:J6587"/>
    <mergeCell ref="G6588:J6588"/>
    <mergeCell ref="G6589:J6589"/>
    <mergeCell ref="G6582:J6582"/>
    <mergeCell ref="A6583:E6583"/>
    <mergeCell ref="G6583:H6583"/>
    <mergeCell ref="I6583:J6583"/>
    <mergeCell ref="B6584:E6584"/>
    <mergeCell ref="G6584:H6584"/>
    <mergeCell ref="I6584:J6584"/>
    <mergeCell ref="B6580:C6580"/>
    <mergeCell ref="G6580:H6580"/>
    <mergeCell ref="I6580:J6580"/>
    <mergeCell ref="B6581:C6581"/>
    <mergeCell ref="G6581:H6581"/>
    <mergeCell ref="I6581:J6581"/>
    <mergeCell ref="B6578:C6578"/>
    <mergeCell ref="G6578:H6578"/>
    <mergeCell ref="I6578:J6578"/>
    <mergeCell ref="B6579:C6579"/>
    <mergeCell ref="G6579:H6579"/>
    <mergeCell ref="I6579:J6579"/>
    <mergeCell ref="B6607:C6607"/>
    <mergeCell ref="D6607:E6607"/>
    <mergeCell ref="G6607:H6607"/>
    <mergeCell ref="I6607:J6607"/>
    <mergeCell ref="B6608:C6608"/>
    <mergeCell ref="D6608:E6608"/>
    <mergeCell ref="G6608:H6608"/>
    <mergeCell ref="I6608:J6608"/>
    <mergeCell ref="B6605:C6605"/>
    <mergeCell ref="D6605:E6605"/>
    <mergeCell ref="G6605:H6605"/>
    <mergeCell ref="I6605:J6605"/>
    <mergeCell ref="B6606:C6606"/>
    <mergeCell ref="D6606:E6606"/>
    <mergeCell ref="G6606:H6606"/>
    <mergeCell ref="I6606:J6606"/>
    <mergeCell ref="G6602:K6602"/>
    <mergeCell ref="A6603:K6603"/>
    <mergeCell ref="A6604:C6604"/>
    <mergeCell ref="D6604:E6604"/>
    <mergeCell ref="G6604:H6604"/>
    <mergeCell ref="I6604:J6604"/>
    <mergeCell ref="I6596:J6596"/>
    <mergeCell ref="K6596:K6597"/>
    <mergeCell ref="G6599:J6599"/>
    <mergeCell ref="G6600:J6600"/>
    <mergeCell ref="G6601:J6601"/>
    <mergeCell ref="A6596:B6597"/>
    <mergeCell ref="C6596:C6597"/>
    <mergeCell ref="D6596:D6597"/>
    <mergeCell ref="E6596:F6596"/>
    <mergeCell ref="G6596:H6596"/>
    <mergeCell ref="B6594:C6594"/>
    <mergeCell ref="E6594:F6594"/>
    <mergeCell ref="G6594:H6594"/>
    <mergeCell ref="I6594:J6594"/>
    <mergeCell ref="G6595:J6595"/>
    <mergeCell ref="G6621:J6621"/>
    <mergeCell ref="A6622:C6622"/>
    <mergeCell ref="D6622:E6622"/>
    <mergeCell ref="G6622:H6622"/>
    <mergeCell ref="I6622:J6622"/>
    <mergeCell ref="B6619:C6619"/>
    <mergeCell ref="D6619:E6619"/>
    <mergeCell ref="G6619:H6619"/>
    <mergeCell ref="I6619:J6619"/>
    <mergeCell ref="B6620:C6620"/>
    <mergeCell ref="D6620:E6620"/>
    <mergeCell ref="G6620:H6620"/>
    <mergeCell ref="I6620:J6620"/>
    <mergeCell ref="G6615:J6615"/>
    <mergeCell ref="G6616:K6616"/>
    <mergeCell ref="A6617:K6617"/>
    <mergeCell ref="A6618:C6618"/>
    <mergeCell ref="D6618:E6618"/>
    <mergeCell ref="G6618:H6618"/>
    <mergeCell ref="I6618:J6618"/>
    <mergeCell ref="B6613:C6613"/>
    <mergeCell ref="D6613:E6613"/>
    <mergeCell ref="G6613:H6613"/>
    <mergeCell ref="I6613:J6613"/>
    <mergeCell ref="G6614:J6614"/>
    <mergeCell ref="G6611:J6611"/>
    <mergeCell ref="A6612:C6612"/>
    <mergeCell ref="D6612:E6612"/>
    <mergeCell ref="G6612:H6612"/>
    <mergeCell ref="I6612:J6612"/>
    <mergeCell ref="B6609:C6609"/>
    <mergeCell ref="D6609:E6609"/>
    <mergeCell ref="G6609:H6609"/>
    <mergeCell ref="I6609:J6609"/>
    <mergeCell ref="B6610:C6610"/>
    <mergeCell ref="D6610:E6610"/>
    <mergeCell ref="G6610:H6610"/>
    <mergeCell ref="I6610:J6610"/>
    <mergeCell ref="A6635:C6635"/>
    <mergeCell ref="D6635:E6635"/>
    <mergeCell ref="G6635:H6635"/>
    <mergeCell ref="I6635:J6635"/>
    <mergeCell ref="B6636:C6636"/>
    <mergeCell ref="D6636:E6636"/>
    <mergeCell ref="G6636:H6636"/>
    <mergeCell ref="I6636:J6636"/>
    <mergeCell ref="B6633:C6633"/>
    <mergeCell ref="D6633:E6633"/>
    <mergeCell ref="G6633:H6633"/>
    <mergeCell ref="I6633:J6633"/>
    <mergeCell ref="G6634:J6634"/>
    <mergeCell ref="G6629:J6629"/>
    <mergeCell ref="G6630:K6630"/>
    <mergeCell ref="A6631:K6631"/>
    <mergeCell ref="A6632:C6632"/>
    <mergeCell ref="D6632:E6632"/>
    <mergeCell ref="G6632:H6632"/>
    <mergeCell ref="I6632:J6632"/>
    <mergeCell ref="B6627:C6627"/>
    <mergeCell ref="D6627:E6627"/>
    <mergeCell ref="G6627:H6627"/>
    <mergeCell ref="I6627:J6627"/>
    <mergeCell ref="G6628:J6628"/>
    <mergeCell ref="G6625:J6625"/>
    <mergeCell ref="A6626:C6626"/>
    <mergeCell ref="D6626:E6626"/>
    <mergeCell ref="G6626:H6626"/>
    <mergeCell ref="I6626:J6626"/>
    <mergeCell ref="B6623:C6623"/>
    <mergeCell ref="D6623:E6623"/>
    <mergeCell ref="G6623:H6623"/>
    <mergeCell ref="I6623:J6623"/>
    <mergeCell ref="B6624:C6624"/>
    <mergeCell ref="D6624:E6624"/>
    <mergeCell ref="G6624:H6624"/>
    <mergeCell ref="I6624:J6624"/>
    <mergeCell ref="G6647:J6647"/>
    <mergeCell ref="A6648:C6648"/>
    <mergeCell ref="D6648:E6648"/>
    <mergeCell ref="G6648:H6648"/>
    <mergeCell ref="I6648:J6648"/>
    <mergeCell ref="B6645:C6645"/>
    <mergeCell ref="D6645:E6645"/>
    <mergeCell ref="G6645:H6645"/>
    <mergeCell ref="I6645:J6645"/>
    <mergeCell ref="B6646:C6646"/>
    <mergeCell ref="D6646:E6646"/>
    <mergeCell ref="G6646:H6646"/>
    <mergeCell ref="I6646:J6646"/>
    <mergeCell ref="B6643:C6643"/>
    <mergeCell ref="D6643:E6643"/>
    <mergeCell ref="G6643:H6643"/>
    <mergeCell ref="I6643:J6643"/>
    <mergeCell ref="B6644:C6644"/>
    <mergeCell ref="D6644:E6644"/>
    <mergeCell ref="G6644:H6644"/>
    <mergeCell ref="I6644:J6644"/>
    <mergeCell ref="G6639:J6639"/>
    <mergeCell ref="G6640:K6640"/>
    <mergeCell ref="A6641:K6641"/>
    <mergeCell ref="A6642:C6642"/>
    <mergeCell ref="D6642:E6642"/>
    <mergeCell ref="G6642:H6642"/>
    <mergeCell ref="I6642:J6642"/>
    <mergeCell ref="B6637:C6637"/>
    <mergeCell ref="D6637:E6637"/>
    <mergeCell ref="G6637:H6637"/>
    <mergeCell ref="I6637:J6637"/>
    <mergeCell ref="G6638:J6638"/>
    <mergeCell ref="B6659:C6659"/>
    <mergeCell ref="D6659:E6659"/>
    <mergeCell ref="G6659:H6659"/>
    <mergeCell ref="I6659:J6659"/>
    <mergeCell ref="G6660:J6660"/>
    <mergeCell ref="A6657:C6657"/>
    <mergeCell ref="D6657:E6657"/>
    <mergeCell ref="G6657:H6657"/>
    <mergeCell ref="I6657:J6657"/>
    <mergeCell ref="B6658:C6658"/>
    <mergeCell ref="D6658:E6658"/>
    <mergeCell ref="G6658:H6658"/>
    <mergeCell ref="I6658:J6658"/>
    <mergeCell ref="B6655:C6655"/>
    <mergeCell ref="D6655:E6655"/>
    <mergeCell ref="G6655:H6655"/>
    <mergeCell ref="I6655:J6655"/>
    <mergeCell ref="G6656:J6656"/>
    <mergeCell ref="A6653:C6653"/>
    <mergeCell ref="D6653:E6653"/>
    <mergeCell ref="G6653:H6653"/>
    <mergeCell ref="I6653:J6653"/>
    <mergeCell ref="B6654:C6654"/>
    <mergeCell ref="D6654:E6654"/>
    <mergeCell ref="G6654:H6654"/>
    <mergeCell ref="I6654:J6654"/>
    <mergeCell ref="B6651:C6651"/>
    <mergeCell ref="D6651:E6651"/>
    <mergeCell ref="G6651:H6651"/>
    <mergeCell ref="I6651:J6651"/>
    <mergeCell ref="G6652:J6652"/>
    <mergeCell ref="B6649:C6649"/>
    <mergeCell ref="D6649:E6649"/>
    <mergeCell ref="G6649:H6649"/>
    <mergeCell ref="I6649:J6649"/>
    <mergeCell ref="B6650:C6650"/>
    <mergeCell ref="D6650:E6650"/>
    <mergeCell ref="G6650:H6650"/>
    <mergeCell ref="I6650:J6650"/>
    <mergeCell ref="G6671:J6671"/>
    <mergeCell ref="A6672:C6672"/>
    <mergeCell ref="D6672:E6672"/>
    <mergeCell ref="G6672:H6672"/>
    <mergeCell ref="I6672:J6672"/>
    <mergeCell ref="B6669:C6669"/>
    <mergeCell ref="D6669:E6669"/>
    <mergeCell ref="G6669:H6669"/>
    <mergeCell ref="I6669:J6669"/>
    <mergeCell ref="B6670:C6670"/>
    <mergeCell ref="D6670:E6670"/>
    <mergeCell ref="G6670:H6670"/>
    <mergeCell ref="I6670:J6670"/>
    <mergeCell ref="B6667:C6667"/>
    <mergeCell ref="D6667:E6667"/>
    <mergeCell ref="G6667:H6667"/>
    <mergeCell ref="I6667:J6667"/>
    <mergeCell ref="B6668:C6668"/>
    <mergeCell ref="D6668:E6668"/>
    <mergeCell ref="G6668:H6668"/>
    <mergeCell ref="I6668:J6668"/>
    <mergeCell ref="B6665:C6665"/>
    <mergeCell ref="D6665:E6665"/>
    <mergeCell ref="G6665:H6665"/>
    <mergeCell ref="I6665:J6665"/>
    <mergeCell ref="B6666:C6666"/>
    <mergeCell ref="D6666:E6666"/>
    <mergeCell ref="G6666:H6666"/>
    <mergeCell ref="I6666:J6666"/>
    <mergeCell ref="G6661:J6661"/>
    <mergeCell ref="G6662:K6662"/>
    <mergeCell ref="A6663:K6663"/>
    <mergeCell ref="A6664:C6664"/>
    <mergeCell ref="D6664:E6664"/>
    <mergeCell ref="G6664:H6664"/>
    <mergeCell ref="I6664:J6664"/>
    <mergeCell ref="G6681:J6681"/>
    <mergeCell ref="G6682:K6682"/>
    <mergeCell ref="A6683:K6683"/>
    <mergeCell ref="A6684:C6684"/>
    <mergeCell ref="D6684:E6684"/>
    <mergeCell ref="G6684:H6684"/>
    <mergeCell ref="I6684:J6684"/>
    <mergeCell ref="B6679:C6679"/>
    <mergeCell ref="D6679:E6679"/>
    <mergeCell ref="G6679:H6679"/>
    <mergeCell ref="I6679:J6679"/>
    <mergeCell ref="G6680:J6680"/>
    <mergeCell ref="A6677:C6677"/>
    <mergeCell ref="D6677:E6677"/>
    <mergeCell ref="G6677:H6677"/>
    <mergeCell ref="I6677:J6677"/>
    <mergeCell ref="B6678:C6678"/>
    <mergeCell ref="D6678:E6678"/>
    <mergeCell ref="G6678:H6678"/>
    <mergeCell ref="I6678:J6678"/>
    <mergeCell ref="B6675:C6675"/>
    <mergeCell ref="D6675:E6675"/>
    <mergeCell ref="G6675:H6675"/>
    <mergeCell ref="I6675:J6675"/>
    <mergeCell ref="G6676:J6676"/>
    <mergeCell ref="B6673:C6673"/>
    <mergeCell ref="D6673:E6673"/>
    <mergeCell ref="G6673:H6673"/>
    <mergeCell ref="I6673:J6673"/>
    <mergeCell ref="B6674:C6674"/>
    <mergeCell ref="D6674:E6674"/>
    <mergeCell ref="G6674:H6674"/>
    <mergeCell ref="I6674:J6674"/>
    <mergeCell ref="G6695:J6695"/>
    <mergeCell ref="G6696:K6696"/>
    <mergeCell ref="A6697:K6697"/>
    <mergeCell ref="A6698:C6698"/>
    <mergeCell ref="D6698:E6698"/>
    <mergeCell ref="G6698:H6698"/>
    <mergeCell ref="I6698:J6698"/>
    <mergeCell ref="B6693:C6693"/>
    <mergeCell ref="D6693:E6693"/>
    <mergeCell ref="G6693:H6693"/>
    <mergeCell ref="I6693:J6693"/>
    <mergeCell ref="G6694:J6694"/>
    <mergeCell ref="G6691:J6691"/>
    <mergeCell ref="A6692:C6692"/>
    <mergeCell ref="D6692:E6692"/>
    <mergeCell ref="G6692:H6692"/>
    <mergeCell ref="I6692:J6692"/>
    <mergeCell ref="B6689:C6689"/>
    <mergeCell ref="D6689:E6689"/>
    <mergeCell ref="G6689:H6689"/>
    <mergeCell ref="I6689:J6689"/>
    <mergeCell ref="B6690:C6690"/>
    <mergeCell ref="D6690:E6690"/>
    <mergeCell ref="G6690:H6690"/>
    <mergeCell ref="I6690:J6690"/>
    <mergeCell ref="G6687:J6687"/>
    <mergeCell ref="A6688:C6688"/>
    <mergeCell ref="D6688:E6688"/>
    <mergeCell ref="G6688:H6688"/>
    <mergeCell ref="I6688:J6688"/>
    <mergeCell ref="B6685:C6685"/>
    <mergeCell ref="D6685:E6685"/>
    <mergeCell ref="G6685:H6685"/>
    <mergeCell ref="I6685:J6685"/>
    <mergeCell ref="B6686:C6686"/>
    <mergeCell ref="D6686:E6686"/>
    <mergeCell ref="G6686:H6686"/>
    <mergeCell ref="I6686:J6686"/>
    <mergeCell ref="B6711:E6711"/>
    <mergeCell ref="G6711:H6711"/>
    <mergeCell ref="I6711:J6711"/>
    <mergeCell ref="B6712:E6712"/>
    <mergeCell ref="G6712:H6712"/>
    <mergeCell ref="I6712:J6712"/>
    <mergeCell ref="G6707:J6707"/>
    <mergeCell ref="G6708:K6708"/>
    <mergeCell ref="A6709:K6709"/>
    <mergeCell ref="A6710:E6710"/>
    <mergeCell ref="G6710:H6710"/>
    <mergeCell ref="I6710:J6710"/>
    <mergeCell ref="B6705:C6705"/>
    <mergeCell ref="D6705:E6705"/>
    <mergeCell ref="G6705:H6705"/>
    <mergeCell ref="I6705:J6705"/>
    <mergeCell ref="G6706:J6706"/>
    <mergeCell ref="A6703:C6703"/>
    <mergeCell ref="D6703:E6703"/>
    <mergeCell ref="G6703:H6703"/>
    <mergeCell ref="I6703:J6703"/>
    <mergeCell ref="B6704:C6704"/>
    <mergeCell ref="D6704:E6704"/>
    <mergeCell ref="G6704:H6704"/>
    <mergeCell ref="I6704:J6704"/>
    <mergeCell ref="B6701:C6701"/>
    <mergeCell ref="D6701:E6701"/>
    <mergeCell ref="G6701:H6701"/>
    <mergeCell ref="I6701:J6701"/>
    <mergeCell ref="G6702:J6702"/>
    <mergeCell ref="B6699:C6699"/>
    <mergeCell ref="D6699:E6699"/>
    <mergeCell ref="G6699:H6699"/>
    <mergeCell ref="I6699:J6699"/>
    <mergeCell ref="B6700:C6700"/>
    <mergeCell ref="D6700:E6700"/>
    <mergeCell ref="G6700:H6700"/>
    <mergeCell ref="I6700:J6700"/>
    <mergeCell ref="B6728:C6728"/>
    <mergeCell ref="D6728:E6728"/>
    <mergeCell ref="G6728:H6728"/>
    <mergeCell ref="I6728:J6728"/>
    <mergeCell ref="G6729:J6729"/>
    <mergeCell ref="G6725:K6725"/>
    <mergeCell ref="A6726:K6726"/>
    <mergeCell ref="A6727:C6727"/>
    <mergeCell ref="D6727:E6727"/>
    <mergeCell ref="G6727:H6727"/>
    <mergeCell ref="I6727:J6727"/>
    <mergeCell ref="I6719:J6719"/>
    <mergeCell ref="K6719:K6720"/>
    <mergeCell ref="G6722:J6722"/>
    <mergeCell ref="G6723:J6723"/>
    <mergeCell ref="G6724:J6724"/>
    <mergeCell ref="A6719:B6720"/>
    <mergeCell ref="C6719:C6720"/>
    <mergeCell ref="D6719:D6720"/>
    <mergeCell ref="E6719:F6719"/>
    <mergeCell ref="G6719:H6719"/>
    <mergeCell ref="B6717:C6717"/>
    <mergeCell ref="E6717:F6717"/>
    <mergeCell ref="G6717:H6717"/>
    <mergeCell ref="I6717:J6717"/>
    <mergeCell ref="G6718:J6718"/>
    <mergeCell ref="G6715:J6715"/>
    <mergeCell ref="A6716:C6716"/>
    <mergeCell ref="E6716:F6716"/>
    <mergeCell ref="G6716:H6716"/>
    <mergeCell ref="I6716:J6716"/>
    <mergeCell ref="B6713:E6713"/>
    <mergeCell ref="G6713:H6713"/>
    <mergeCell ref="I6713:J6713"/>
    <mergeCell ref="B6714:E6714"/>
    <mergeCell ref="G6714:H6714"/>
    <mergeCell ref="I6714:J6714"/>
    <mergeCell ref="B6742:E6742"/>
    <mergeCell ref="G6742:H6742"/>
    <mergeCell ref="I6742:J6742"/>
    <mergeCell ref="B6743:E6743"/>
    <mergeCell ref="G6743:H6743"/>
    <mergeCell ref="I6743:J6743"/>
    <mergeCell ref="B6739:C6739"/>
    <mergeCell ref="G6739:H6739"/>
    <mergeCell ref="I6739:J6739"/>
    <mergeCell ref="G6740:J6740"/>
    <mergeCell ref="A6741:E6741"/>
    <mergeCell ref="G6741:H6741"/>
    <mergeCell ref="I6741:J6741"/>
    <mergeCell ref="G6734:J6734"/>
    <mergeCell ref="G6735:K6735"/>
    <mergeCell ref="A6736:K6736"/>
    <mergeCell ref="A6737:C6738"/>
    <mergeCell ref="D6737:D6738"/>
    <mergeCell ref="E6737:F6737"/>
    <mergeCell ref="G6737:J6737"/>
    <mergeCell ref="K6737:K6738"/>
    <mergeCell ref="G6738:H6738"/>
    <mergeCell ref="I6738:J6738"/>
    <mergeCell ref="B6732:C6732"/>
    <mergeCell ref="D6732:E6732"/>
    <mergeCell ref="G6732:H6732"/>
    <mergeCell ref="I6732:J6732"/>
    <mergeCell ref="G6733:J6733"/>
    <mergeCell ref="A6730:C6730"/>
    <mergeCell ref="D6730:E6730"/>
    <mergeCell ref="G6730:H6730"/>
    <mergeCell ref="I6730:J6730"/>
    <mergeCell ref="B6731:C6731"/>
    <mergeCell ref="D6731:E6731"/>
    <mergeCell ref="G6731:H6731"/>
    <mergeCell ref="I6731:J6731"/>
    <mergeCell ref="B6758:C6758"/>
    <mergeCell ref="D6758:E6758"/>
    <mergeCell ref="G6758:H6758"/>
    <mergeCell ref="I6758:J6758"/>
    <mergeCell ref="B6759:C6759"/>
    <mergeCell ref="D6759:E6759"/>
    <mergeCell ref="G6759:H6759"/>
    <mergeCell ref="I6759:J6759"/>
    <mergeCell ref="G6756:J6756"/>
    <mergeCell ref="A6757:C6757"/>
    <mergeCell ref="D6757:E6757"/>
    <mergeCell ref="G6757:H6757"/>
    <mergeCell ref="I6757:J6757"/>
    <mergeCell ref="B6754:C6754"/>
    <mergeCell ref="D6754:E6754"/>
    <mergeCell ref="G6754:H6754"/>
    <mergeCell ref="I6754:J6754"/>
    <mergeCell ref="B6755:C6755"/>
    <mergeCell ref="D6755:E6755"/>
    <mergeCell ref="G6755:H6755"/>
    <mergeCell ref="I6755:J6755"/>
    <mergeCell ref="A6752:K6752"/>
    <mergeCell ref="A6753:C6753"/>
    <mergeCell ref="D6753:E6753"/>
    <mergeCell ref="G6753:H6753"/>
    <mergeCell ref="I6753:J6753"/>
    <mergeCell ref="G6747:J6747"/>
    <mergeCell ref="G6748:J6748"/>
    <mergeCell ref="G6749:J6749"/>
    <mergeCell ref="G6750:J6750"/>
    <mergeCell ref="G6751:K6751"/>
    <mergeCell ref="B6744:E6744"/>
    <mergeCell ref="G6744:H6744"/>
    <mergeCell ref="I6744:J6744"/>
    <mergeCell ref="G6745:J6745"/>
    <mergeCell ref="G6746:J6746"/>
    <mergeCell ref="G6771:J6771"/>
    <mergeCell ref="G6772:K6772"/>
    <mergeCell ref="A6773:K6773"/>
    <mergeCell ref="A6774:C6774"/>
    <mergeCell ref="D6774:E6774"/>
    <mergeCell ref="G6774:H6774"/>
    <mergeCell ref="I6774:J6774"/>
    <mergeCell ref="B6769:C6769"/>
    <mergeCell ref="D6769:E6769"/>
    <mergeCell ref="G6769:H6769"/>
    <mergeCell ref="I6769:J6769"/>
    <mergeCell ref="G6770:J6770"/>
    <mergeCell ref="G6767:J6767"/>
    <mergeCell ref="A6768:C6768"/>
    <mergeCell ref="D6768:E6768"/>
    <mergeCell ref="G6768:H6768"/>
    <mergeCell ref="I6768:J6768"/>
    <mergeCell ref="B6765:C6765"/>
    <mergeCell ref="D6765:E6765"/>
    <mergeCell ref="G6765:H6765"/>
    <mergeCell ref="I6765:J6765"/>
    <mergeCell ref="B6766:C6766"/>
    <mergeCell ref="D6766:E6766"/>
    <mergeCell ref="G6766:H6766"/>
    <mergeCell ref="I6766:J6766"/>
    <mergeCell ref="G6760:J6760"/>
    <mergeCell ref="G6761:J6761"/>
    <mergeCell ref="G6762:K6762"/>
    <mergeCell ref="A6763:K6763"/>
    <mergeCell ref="A6764:C6764"/>
    <mergeCell ref="D6764:E6764"/>
    <mergeCell ref="G6764:H6764"/>
    <mergeCell ref="I6764:J6764"/>
    <mergeCell ref="B6785:C6785"/>
    <mergeCell ref="D6785:E6785"/>
    <mergeCell ref="G6785:H6785"/>
    <mergeCell ref="I6785:J6785"/>
    <mergeCell ref="B6786:C6786"/>
    <mergeCell ref="D6786:E6786"/>
    <mergeCell ref="G6786:H6786"/>
    <mergeCell ref="I6786:J6786"/>
    <mergeCell ref="G6781:J6781"/>
    <mergeCell ref="G6782:K6782"/>
    <mergeCell ref="A6783:K6783"/>
    <mergeCell ref="A6784:C6784"/>
    <mergeCell ref="D6784:E6784"/>
    <mergeCell ref="G6784:H6784"/>
    <mergeCell ref="I6784:J6784"/>
    <mergeCell ref="B6779:C6779"/>
    <mergeCell ref="D6779:E6779"/>
    <mergeCell ref="G6779:H6779"/>
    <mergeCell ref="I6779:J6779"/>
    <mergeCell ref="G6780:J6780"/>
    <mergeCell ref="G6777:J6777"/>
    <mergeCell ref="A6778:C6778"/>
    <mergeCell ref="D6778:E6778"/>
    <mergeCell ref="G6778:H6778"/>
    <mergeCell ref="I6778:J6778"/>
    <mergeCell ref="B6775:C6775"/>
    <mergeCell ref="D6775:E6775"/>
    <mergeCell ref="G6775:H6775"/>
    <mergeCell ref="I6775:J6775"/>
    <mergeCell ref="B6776:C6776"/>
    <mergeCell ref="D6776:E6776"/>
    <mergeCell ref="G6776:H6776"/>
    <mergeCell ref="I6776:J6776"/>
    <mergeCell ref="B6798:C6798"/>
    <mergeCell ref="D6798:E6798"/>
    <mergeCell ref="G6798:H6798"/>
    <mergeCell ref="I6798:J6798"/>
    <mergeCell ref="B6799:C6799"/>
    <mergeCell ref="D6799:E6799"/>
    <mergeCell ref="G6799:H6799"/>
    <mergeCell ref="I6799:J6799"/>
    <mergeCell ref="G6793:J6793"/>
    <mergeCell ref="G6794:J6794"/>
    <mergeCell ref="G6795:K6795"/>
    <mergeCell ref="A6796:K6796"/>
    <mergeCell ref="A6797:C6797"/>
    <mergeCell ref="D6797:E6797"/>
    <mergeCell ref="G6797:H6797"/>
    <mergeCell ref="I6797:J6797"/>
    <mergeCell ref="B6791:C6791"/>
    <mergeCell ref="D6791:E6791"/>
    <mergeCell ref="G6791:H6791"/>
    <mergeCell ref="I6791:J6791"/>
    <mergeCell ref="B6792:C6792"/>
    <mergeCell ref="D6792:E6792"/>
    <mergeCell ref="G6792:H6792"/>
    <mergeCell ref="I6792:J6792"/>
    <mergeCell ref="G6789:J6789"/>
    <mergeCell ref="A6790:C6790"/>
    <mergeCell ref="D6790:E6790"/>
    <mergeCell ref="G6790:H6790"/>
    <mergeCell ref="I6790:J6790"/>
    <mergeCell ref="B6787:C6787"/>
    <mergeCell ref="D6787:E6787"/>
    <mergeCell ref="G6787:H6787"/>
    <mergeCell ref="I6787:J6787"/>
    <mergeCell ref="B6788:C6788"/>
    <mergeCell ref="D6788:E6788"/>
    <mergeCell ref="G6788:H6788"/>
    <mergeCell ref="I6788:J6788"/>
    <mergeCell ref="B6814:C6814"/>
    <mergeCell ref="D6814:E6814"/>
    <mergeCell ref="G6814:H6814"/>
    <mergeCell ref="I6814:J6814"/>
    <mergeCell ref="B6815:C6815"/>
    <mergeCell ref="D6815:E6815"/>
    <mergeCell ref="G6815:H6815"/>
    <mergeCell ref="I6815:J6815"/>
    <mergeCell ref="G6809:J6809"/>
    <mergeCell ref="G6810:J6810"/>
    <mergeCell ref="G6811:K6811"/>
    <mergeCell ref="A6812:K6812"/>
    <mergeCell ref="A6813:C6813"/>
    <mergeCell ref="D6813:E6813"/>
    <mergeCell ref="G6813:H6813"/>
    <mergeCell ref="I6813:J6813"/>
    <mergeCell ref="B6807:C6807"/>
    <mergeCell ref="D6807:E6807"/>
    <mergeCell ref="G6807:H6807"/>
    <mergeCell ref="I6807:J6807"/>
    <mergeCell ref="B6808:C6808"/>
    <mergeCell ref="D6808:E6808"/>
    <mergeCell ref="G6808:H6808"/>
    <mergeCell ref="I6808:J6808"/>
    <mergeCell ref="G6802:J6802"/>
    <mergeCell ref="G6803:J6803"/>
    <mergeCell ref="G6804:K6804"/>
    <mergeCell ref="A6805:K6805"/>
    <mergeCell ref="A6806:C6806"/>
    <mergeCell ref="D6806:E6806"/>
    <mergeCell ref="G6806:H6806"/>
    <mergeCell ref="I6806:J6806"/>
    <mergeCell ref="B6800:C6800"/>
    <mergeCell ref="D6800:E6800"/>
    <mergeCell ref="G6800:H6800"/>
    <mergeCell ref="I6800:J6800"/>
    <mergeCell ref="B6801:C6801"/>
    <mergeCell ref="D6801:E6801"/>
    <mergeCell ref="G6801:H6801"/>
    <mergeCell ref="I6801:J6801"/>
    <mergeCell ref="G6829:J6829"/>
    <mergeCell ref="G6830:J6830"/>
    <mergeCell ref="G6831:K6831"/>
    <mergeCell ref="A6832:K6832"/>
    <mergeCell ref="A6833:C6834"/>
    <mergeCell ref="D6833:D6834"/>
    <mergeCell ref="E6833:F6833"/>
    <mergeCell ref="G6833:J6833"/>
    <mergeCell ref="K6833:K6834"/>
    <mergeCell ref="G6834:H6834"/>
    <mergeCell ref="I6834:J6834"/>
    <mergeCell ref="B6827:C6827"/>
    <mergeCell ref="D6827:E6827"/>
    <mergeCell ref="G6827:H6827"/>
    <mergeCell ref="I6827:J6827"/>
    <mergeCell ref="B6828:C6828"/>
    <mergeCell ref="D6828:E6828"/>
    <mergeCell ref="G6828:H6828"/>
    <mergeCell ref="I6828:J6828"/>
    <mergeCell ref="G6823:J6823"/>
    <mergeCell ref="G6824:K6824"/>
    <mergeCell ref="A6825:K6825"/>
    <mergeCell ref="A6826:C6826"/>
    <mergeCell ref="D6826:E6826"/>
    <mergeCell ref="G6826:H6826"/>
    <mergeCell ref="I6826:J6826"/>
    <mergeCell ref="B6821:C6821"/>
    <mergeCell ref="D6821:E6821"/>
    <mergeCell ref="G6821:H6821"/>
    <mergeCell ref="I6821:J6821"/>
    <mergeCell ref="G6822:J6822"/>
    <mergeCell ref="G6816:J6816"/>
    <mergeCell ref="G6817:J6817"/>
    <mergeCell ref="G6818:K6818"/>
    <mergeCell ref="A6819:K6819"/>
    <mergeCell ref="A6820:C6820"/>
    <mergeCell ref="D6820:E6820"/>
    <mergeCell ref="G6820:H6820"/>
    <mergeCell ref="I6820:J6820"/>
    <mergeCell ref="G6849:J6849"/>
    <mergeCell ref="A6850:C6850"/>
    <mergeCell ref="E6850:F6850"/>
    <mergeCell ref="G6850:H6850"/>
    <mergeCell ref="I6850:J6850"/>
    <mergeCell ref="A6847:E6847"/>
    <mergeCell ref="G6847:H6847"/>
    <mergeCell ref="I6847:J6847"/>
    <mergeCell ref="B6848:E6848"/>
    <mergeCell ref="G6848:H6848"/>
    <mergeCell ref="I6848:J6848"/>
    <mergeCell ref="G6842:J6842"/>
    <mergeCell ref="G6843:J6843"/>
    <mergeCell ref="G6844:J6844"/>
    <mergeCell ref="G6845:J6845"/>
    <mergeCell ref="G6846:J6846"/>
    <mergeCell ref="G6839:J6839"/>
    <mergeCell ref="A6840:E6840"/>
    <mergeCell ref="G6840:H6840"/>
    <mergeCell ref="I6840:J6840"/>
    <mergeCell ref="B6841:E6841"/>
    <mergeCell ref="G6841:H6841"/>
    <mergeCell ref="I6841:J6841"/>
    <mergeCell ref="B6837:C6837"/>
    <mergeCell ref="G6837:H6837"/>
    <mergeCell ref="I6837:J6837"/>
    <mergeCell ref="B6838:C6838"/>
    <mergeCell ref="G6838:H6838"/>
    <mergeCell ref="I6838:J6838"/>
    <mergeCell ref="B6835:C6835"/>
    <mergeCell ref="G6835:H6835"/>
    <mergeCell ref="I6835:J6835"/>
    <mergeCell ref="B6836:C6836"/>
    <mergeCell ref="G6836:H6836"/>
    <mergeCell ref="I6836:J6836"/>
    <mergeCell ref="B6864:C6864"/>
    <mergeCell ref="D6864:E6864"/>
    <mergeCell ref="G6864:H6864"/>
    <mergeCell ref="I6864:J6864"/>
    <mergeCell ref="B6865:C6865"/>
    <mergeCell ref="D6865:E6865"/>
    <mergeCell ref="G6865:H6865"/>
    <mergeCell ref="I6865:J6865"/>
    <mergeCell ref="B6862:C6862"/>
    <mergeCell ref="D6862:E6862"/>
    <mergeCell ref="G6862:H6862"/>
    <mergeCell ref="I6862:J6862"/>
    <mergeCell ref="B6863:C6863"/>
    <mergeCell ref="D6863:E6863"/>
    <mergeCell ref="G6863:H6863"/>
    <mergeCell ref="I6863:J6863"/>
    <mergeCell ref="G6859:K6859"/>
    <mergeCell ref="A6860:K6860"/>
    <mergeCell ref="A6861:C6861"/>
    <mergeCell ref="D6861:E6861"/>
    <mergeCell ref="G6861:H6861"/>
    <mergeCell ref="I6861:J6861"/>
    <mergeCell ref="I6853:J6853"/>
    <mergeCell ref="K6853:K6854"/>
    <mergeCell ref="G6856:J6856"/>
    <mergeCell ref="G6857:J6857"/>
    <mergeCell ref="G6858:J6858"/>
    <mergeCell ref="A6853:B6854"/>
    <mergeCell ref="C6853:C6854"/>
    <mergeCell ref="D6853:D6854"/>
    <mergeCell ref="E6853:F6853"/>
    <mergeCell ref="G6853:H6853"/>
    <mergeCell ref="B6851:C6851"/>
    <mergeCell ref="E6851:F6851"/>
    <mergeCell ref="G6851:H6851"/>
    <mergeCell ref="I6851:J6851"/>
    <mergeCell ref="G6852:J6852"/>
    <mergeCell ref="G6878:J6878"/>
    <mergeCell ref="A6879:C6879"/>
    <mergeCell ref="D6879:E6879"/>
    <mergeCell ref="G6879:H6879"/>
    <mergeCell ref="I6879:J6879"/>
    <mergeCell ref="B6876:C6876"/>
    <mergeCell ref="D6876:E6876"/>
    <mergeCell ref="G6876:H6876"/>
    <mergeCell ref="I6876:J6876"/>
    <mergeCell ref="B6877:C6877"/>
    <mergeCell ref="D6877:E6877"/>
    <mergeCell ref="G6877:H6877"/>
    <mergeCell ref="I6877:J6877"/>
    <mergeCell ref="G6872:J6872"/>
    <mergeCell ref="G6873:K6873"/>
    <mergeCell ref="A6874:K6874"/>
    <mergeCell ref="A6875:C6875"/>
    <mergeCell ref="D6875:E6875"/>
    <mergeCell ref="G6875:H6875"/>
    <mergeCell ref="I6875:J6875"/>
    <mergeCell ref="B6870:C6870"/>
    <mergeCell ref="D6870:E6870"/>
    <mergeCell ref="G6870:H6870"/>
    <mergeCell ref="I6870:J6870"/>
    <mergeCell ref="G6871:J6871"/>
    <mergeCell ref="G6868:J6868"/>
    <mergeCell ref="A6869:C6869"/>
    <mergeCell ref="D6869:E6869"/>
    <mergeCell ref="G6869:H6869"/>
    <mergeCell ref="I6869:J6869"/>
    <mergeCell ref="B6866:C6866"/>
    <mergeCell ref="D6866:E6866"/>
    <mergeCell ref="G6866:H6866"/>
    <mergeCell ref="I6866:J6866"/>
    <mergeCell ref="B6867:C6867"/>
    <mergeCell ref="D6867:E6867"/>
    <mergeCell ref="G6867:H6867"/>
    <mergeCell ref="I6867:J6867"/>
    <mergeCell ref="A6892:C6892"/>
    <mergeCell ref="D6892:E6892"/>
    <mergeCell ref="G6892:H6892"/>
    <mergeCell ref="I6892:J6892"/>
    <mergeCell ref="B6893:C6893"/>
    <mergeCell ref="D6893:E6893"/>
    <mergeCell ref="G6893:H6893"/>
    <mergeCell ref="I6893:J6893"/>
    <mergeCell ref="B6890:C6890"/>
    <mergeCell ref="D6890:E6890"/>
    <mergeCell ref="G6890:H6890"/>
    <mergeCell ref="I6890:J6890"/>
    <mergeCell ref="G6891:J6891"/>
    <mergeCell ref="G6886:J6886"/>
    <mergeCell ref="G6887:K6887"/>
    <mergeCell ref="A6888:K6888"/>
    <mergeCell ref="A6889:C6889"/>
    <mergeCell ref="D6889:E6889"/>
    <mergeCell ref="G6889:H6889"/>
    <mergeCell ref="I6889:J6889"/>
    <mergeCell ref="B6884:C6884"/>
    <mergeCell ref="D6884:E6884"/>
    <mergeCell ref="G6884:H6884"/>
    <mergeCell ref="I6884:J6884"/>
    <mergeCell ref="G6885:J6885"/>
    <mergeCell ref="G6882:J6882"/>
    <mergeCell ref="A6883:C6883"/>
    <mergeCell ref="D6883:E6883"/>
    <mergeCell ref="G6883:H6883"/>
    <mergeCell ref="I6883:J6883"/>
    <mergeCell ref="B6880:C6880"/>
    <mergeCell ref="D6880:E6880"/>
    <mergeCell ref="G6880:H6880"/>
    <mergeCell ref="I6880:J6880"/>
    <mergeCell ref="B6881:C6881"/>
    <mergeCell ref="D6881:E6881"/>
    <mergeCell ref="G6881:H6881"/>
    <mergeCell ref="I6881:J6881"/>
    <mergeCell ref="G6904:J6904"/>
    <mergeCell ref="A6905:C6905"/>
    <mergeCell ref="D6905:E6905"/>
    <mergeCell ref="G6905:H6905"/>
    <mergeCell ref="I6905:J6905"/>
    <mergeCell ref="B6902:C6902"/>
    <mergeCell ref="D6902:E6902"/>
    <mergeCell ref="G6902:H6902"/>
    <mergeCell ref="I6902:J6902"/>
    <mergeCell ref="B6903:C6903"/>
    <mergeCell ref="D6903:E6903"/>
    <mergeCell ref="G6903:H6903"/>
    <mergeCell ref="I6903:J6903"/>
    <mergeCell ref="B6900:C6900"/>
    <mergeCell ref="D6900:E6900"/>
    <mergeCell ref="G6900:H6900"/>
    <mergeCell ref="I6900:J6900"/>
    <mergeCell ref="B6901:C6901"/>
    <mergeCell ref="D6901:E6901"/>
    <mergeCell ref="G6901:H6901"/>
    <mergeCell ref="I6901:J6901"/>
    <mergeCell ref="G6896:J6896"/>
    <mergeCell ref="G6897:K6897"/>
    <mergeCell ref="A6898:K6898"/>
    <mergeCell ref="A6899:C6899"/>
    <mergeCell ref="D6899:E6899"/>
    <mergeCell ref="G6899:H6899"/>
    <mergeCell ref="I6899:J6899"/>
    <mergeCell ref="B6894:C6894"/>
    <mergeCell ref="D6894:E6894"/>
    <mergeCell ref="G6894:H6894"/>
    <mergeCell ref="I6894:J6894"/>
    <mergeCell ref="G6895:J6895"/>
    <mergeCell ref="B6916:C6916"/>
    <mergeCell ref="D6916:E6916"/>
    <mergeCell ref="G6916:H6916"/>
    <mergeCell ref="I6916:J6916"/>
    <mergeCell ref="G6917:J6917"/>
    <mergeCell ref="A6914:C6914"/>
    <mergeCell ref="D6914:E6914"/>
    <mergeCell ref="G6914:H6914"/>
    <mergeCell ref="I6914:J6914"/>
    <mergeCell ref="B6915:C6915"/>
    <mergeCell ref="D6915:E6915"/>
    <mergeCell ref="G6915:H6915"/>
    <mergeCell ref="I6915:J6915"/>
    <mergeCell ref="B6912:C6912"/>
    <mergeCell ref="D6912:E6912"/>
    <mergeCell ref="G6912:H6912"/>
    <mergeCell ref="I6912:J6912"/>
    <mergeCell ref="G6913:J6913"/>
    <mergeCell ref="A6910:C6910"/>
    <mergeCell ref="D6910:E6910"/>
    <mergeCell ref="G6910:H6910"/>
    <mergeCell ref="I6910:J6910"/>
    <mergeCell ref="B6911:C6911"/>
    <mergeCell ref="D6911:E6911"/>
    <mergeCell ref="G6911:H6911"/>
    <mergeCell ref="I6911:J6911"/>
    <mergeCell ref="B6908:C6908"/>
    <mergeCell ref="D6908:E6908"/>
    <mergeCell ref="G6908:H6908"/>
    <mergeCell ref="I6908:J6908"/>
    <mergeCell ref="G6909:J6909"/>
    <mergeCell ref="B6906:C6906"/>
    <mergeCell ref="D6906:E6906"/>
    <mergeCell ref="G6906:H6906"/>
    <mergeCell ref="I6906:J6906"/>
    <mergeCell ref="B6907:C6907"/>
    <mergeCell ref="D6907:E6907"/>
    <mergeCell ref="G6907:H6907"/>
    <mergeCell ref="I6907:J6907"/>
    <mergeCell ref="G6928:J6928"/>
    <mergeCell ref="A6929:C6929"/>
    <mergeCell ref="D6929:E6929"/>
    <mergeCell ref="G6929:H6929"/>
    <mergeCell ref="I6929:J6929"/>
    <mergeCell ref="B6926:C6926"/>
    <mergeCell ref="D6926:E6926"/>
    <mergeCell ref="G6926:H6926"/>
    <mergeCell ref="I6926:J6926"/>
    <mergeCell ref="B6927:C6927"/>
    <mergeCell ref="D6927:E6927"/>
    <mergeCell ref="G6927:H6927"/>
    <mergeCell ref="I6927:J6927"/>
    <mergeCell ref="B6924:C6924"/>
    <mergeCell ref="D6924:E6924"/>
    <mergeCell ref="G6924:H6924"/>
    <mergeCell ref="I6924:J6924"/>
    <mergeCell ref="B6925:C6925"/>
    <mergeCell ref="D6925:E6925"/>
    <mergeCell ref="G6925:H6925"/>
    <mergeCell ref="I6925:J6925"/>
    <mergeCell ref="B6922:C6922"/>
    <mergeCell ref="D6922:E6922"/>
    <mergeCell ref="G6922:H6922"/>
    <mergeCell ref="I6922:J6922"/>
    <mergeCell ref="B6923:C6923"/>
    <mergeCell ref="D6923:E6923"/>
    <mergeCell ref="G6923:H6923"/>
    <mergeCell ref="I6923:J6923"/>
    <mergeCell ref="G6918:J6918"/>
    <mergeCell ref="G6919:K6919"/>
    <mergeCell ref="A6920:K6920"/>
    <mergeCell ref="A6921:C6921"/>
    <mergeCell ref="D6921:E6921"/>
    <mergeCell ref="G6921:H6921"/>
    <mergeCell ref="I6921:J6921"/>
    <mergeCell ref="G6938:J6938"/>
    <mergeCell ref="G6939:K6939"/>
    <mergeCell ref="A6940:K6940"/>
    <mergeCell ref="A6941:C6941"/>
    <mergeCell ref="D6941:E6941"/>
    <mergeCell ref="G6941:H6941"/>
    <mergeCell ref="I6941:J6941"/>
    <mergeCell ref="B6936:C6936"/>
    <mergeCell ref="D6936:E6936"/>
    <mergeCell ref="G6936:H6936"/>
    <mergeCell ref="I6936:J6936"/>
    <mergeCell ref="G6937:J6937"/>
    <mergeCell ref="A6934:C6934"/>
    <mergeCell ref="D6934:E6934"/>
    <mergeCell ref="G6934:H6934"/>
    <mergeCell ref="I6934:J6934"/>
    <mergeCell ref="B6935:C6935"/>
    <mergeCell ref="D6935:E6935"/>
    <mergeCell ref="G6935:H6935"/>
    <mergeCell ref="I6935:J6935"/>
    <mergeCell ref="B6932:C6932"/>
    <mergeCell ref="D6932:E6932"/>
    <mergeCell ref="G6932:H6932"/>
    <mergeCell ref="I6932:J6932"/>
    <mergeCell ref="G6933:J6933"/>
    <mergeCell ref="B6930:C6930"/>
    <mergeCell ref="D6930:E6930"/>
    <mergeCell ref="G6930:H6930"/>
    <mergeCell ref="I6930:J6930"/>
    <mergeCell ref="B6931:C6931"/>
    <mergeCell ref="D6931:E6931"/>
    <mergeCell ref="G6931:H6931"/>
    <mergeCell ref="I6931:J6931"/>
    <mergeCell ref="G6952:J6952"/>
    <mergeCell ref="G6953:K6953"/>
    <mergeCell ref="A6954:K6954"/>
    <mergeCell ref="A6955:C6955"/>
    <mergeCell ref="D6955:E6955"/>
    <mergeCell ref="G6955:H6955"/>
    <mergeCell ref="I6955:J6955"/>
    <mergeCell ref="B6950:C6950"/>
    <mergeCell ref="D6950:E6950"/>
    <mergeCell ref="G6950:H6950"/>
    <mergeCell ref="I6950:J6950"/>
    <mergeCell ref="G6951:J6951"/>
    <mergeCell ref="G6948:J6948"/>
    <mergeCell ref="A6949:C6949"/>
    <mergeCell ref="D6949:E6949"/>
    <mergeCell ref="G6949:H6949"/>
    <mergeCell ref="I6949:J6949"/>
    <mergeCell ref="B6946:C6946"/>
    <mergeCell ref="D6946:E6946"/>
    <mergeCell ref="G6946:H6946"/>
    <mergeCell ref="I6946:J6946"/>
    <mergeCell ref="B6947:C6947"/>
    <mergeCell ref="D6947:E6947"/>
    <mergeCell ref="G6947:H6947"/>
    <mergeCell ref="I6947:J6947"/>
    <mergeCell ref="G6944:J6944"/>
    <mergeCell ref="A6945:C6945"/>
    <mergeCell ref="D6945:E6945"/>
    <mergeCell ref="G6945:H6945"/>
    <mergeCell ref="I6945:J6945"/>
    <mergeCell ref="B6942:C6942"/>
    <mergeCell ref="D6942:E6942"/>
    <mergeCell ref="G6942:H6942"/>
    <mergeCell ref="I6942:J6942"/>
    <mergeCell ref="B6943:C6943"/>
    <mergeCell ref="D6943:E6943"/>
    <mergeCell ref="G6943:H6943"/>
    <mergeCell ref="I6943:J6943"/>
    <mergeCell ref="B6968:E6968"/>
    <mergeCell ref="G6968:H6968"/>
    <mergeCell ref="I6968:J6968"/>
    <mergeCell ref="B6969:E6969"/>
    <mergeCell ref="G6969:H6969"/>
    <mergeCell ref="I6969:J6969"/>
    <mergeCell ref="G6964:J6964"/>
    <mergeCell ref="G6965:K6965"/>
    <mergeCell ref="A6966:K6966"/>
    <mergeCell ref="A6967:E6967"/>
    <mergeCell ref="G6967:H6967"/>
    <mergeCell ref="I6967:J6967"/>
    <mergeCell ref="B6962:C6962"/>
    <mergeCell ref="D6962:E6962"/>
    <mergeCell ref="G6962:H6962"/>
    <mergeCell ref="I6962:J6962"/>
    <mergeCell ref="G6963:J6963"/>
    <mergeCell ref="A6960:C6960"/>
    <mergeCell ref="D6960:E6960"/>
    <mergeCell ref="G6960:H6960"/>
    <mergeCell ref="I6960:J6960"/>
    <mergeCell ref="B6961:C6961"/>
    <mergeCell ref="D6961:E6961"/>
    <mergeCell ref="G6961:H6961"/>
    <mergeCell ref="I6961:J6961"/>
    <mergeCell ref="B6958:C6958"/>
    <mergeCell ref="D6958:E6958"/>
    <mergeCell ref="G6958:H6958"/>
    <mergeCell ref="I6958:J6958"/>
    <mergeCell ref="G6959:J6959"/>
    <mergeCell ref="B6956:C6956"/>
    <mergeCell ref="D6956:E6956"/>
    <mergeCell ref="G6956:H6956"/>
    <mergeCell ref="I6956:J6956"/>
    <mergeCell ref="B6957:C6957"/>
    <mergeCell ref="D6957:E6957"/>
    <mergeCell ref="G6957:H6957"/>
    <mergeCell ref="I6957:J6957"/>
    <mergeCell ref="B6985:C6985"/>
    <mergeCell ref="D6985:E6985"/>
    <mergeCell ref="G6985:H6985"/>
    <mergeCell ref="I6985:J6985"/>
    <mergeCell ref="G6986:J6986"/>
    <mergeCell ref="G6982:K6982"/>
    <mergeCell ref="A6983:K6983"/>
    <mergeCell ref="A6984:C6984"/>
    <mergeCell ref="D6984:E6984"/>
    <mergeCell ref="G6984:H6984"/>
    <mergeCell ref="I6984:J6984"/>
    <mergeCell ref="I6976:J6976"/>
    <mergeCell ref="K6976:K6977"/>
    <mergeCell ref="G6979:J6979"/>
    <mergeCell ref="G6980:J6980"/>
    <mergeCell ref="G6981:J6981"/>
    <mergeCell ref="A6976:B6977"/>
    <mergeCell ref="C6976:C6977"/>
    <mergeCell ref="D6976:D6977"/>
    <mergeCell ref="E6976:F6976"/>
    <mergeCell ref="G6976:H6976"/>
    <mergeCell ref="B6974:C6974"/>
    <mergeCell ref="E6974:F6974"/>
    <mergeCell ref="G6974:H6974"/>
    <mergeCell ref="I6974:J6974"/>
    <mergeCell ref="G6975:J6975"/>
    <mergeCell ref="G6972:J6972"/>
    <mergeCell ref="A6973:C6973"/>
    <mergeCell ref="E6973:F6973"/>
    <mergeCell ref="G6973:H6973"/>
    <mergeCell ref="I6973:J6973"/>
    <mergeCell ref="B6970:E6970"/>
    <mergeCell ref="G6970:H6970"/>
    <mergeCell ref="I6970:J6970"/>
    <mergeCell ref="B6971:E6971"/>
    <mergeCell ref="G6971:H6971"/>
    <mergeCell ref="I6971:J6971"/>
    <mergeCell ref="B6999:E6999"/>
    <mergeCell ref="G6999:H6999"/>
    <mergeCell ref="I6999:J6999"/>
    <mergeCell ref="B7000:E7000"/>
    <mergeCell ref="G7000:H7000"/>
    <mergeCell ref="I7000:J7000"/>
    <mergeCell ref="B6996:C6996"/>
    <mergeCell ref="G6996:H6996"/>
    <mergeCell ref="I6996:J6996"/>
    <mergeCell ref="G6997:J6997"/>
    <mergeCell ref="A6998:E6998"/>
    <mergeCell ref="G6998:H6998"/>
    <mergeCell ref="I6998:J6998"/>
    <mergeCell ref="G6991:J6991"/>
    <mergeCell ref="G6992:K6992"/>
    <mergeCell ref="A6993:K6993"/>
    <mergeCell ref="A6994:C6995"/>
    <mergeCell ref="D6994:D6995"/>
    <mergeCell ref="E6994:F6994"/>
    <mergeCell ref="G6994:J6994"/>
    <mergeCell ref="K6994:K6995"/>
    <mergeCell ref="G6995:H6995"/>
    <mergeCell ref="I6995:J6995"/>
    <mergeCell ref="B6989:C6989"/>
    <mergeCell ref="D6989:E6989"/>
    <mergeCell ref="G6989:H6989"/>
    <mergeCell ref="I6989:J6989"/>
    <mergeCell ref="G6990:J6990"/>
    <mergeCell ref="A6987:C6987"/>
    <mergeCell ref="D6987:E6987"/>
    <mergeCell ref="G6987:H6987"/>
    <mergeCell ref="I6987:J6987"/>
    <mergeCell ref="B6988:C6988"/>
    <mergeCell ref="D6988:E6988"/>
    <mergeCell ref="G6988:H6988"/>
    <mergeCell ref="I6988:J6988"/>
    <mergeCell ref="B7015:C7015"/>
    <mergeCell ref="D7015:E7015"/>
    <mergeCell ref="G7015:H7015"/>
    <mergeCell ref="I7015:J7015"/>
    <mergeCell ref="B7016:C7016"/>
    <mergeCell ref="D7016:E7016"/>
    <mergeCell ref="G7016:H7016"/>
    <mergeCell ref="I7016:J7016"/>
    <mergeCell ref="G7013:J7013"/>
    <mergeCell ref="A7014:C7014"/>
    <mergeCell ref="D7014:E7014"/>
    <mergeCell ref="G7014:H7014"/>
    <mergeCell ref="I7014:J7014"/>
    <mergeCell ref="B7011:C7011"/>
    <mergeCell ref="D7011:E7011"/>
    <mergeCell ref="G7011:H7011"/>
    <mergeCell ref="I7011:J7011"/>
    <mergeCell ref="B7012:C7012"/>
    <mergeCell ref="D7012:E7012"/>
    <mergeCell ref="G7012:H7012"/>
    <mergeCell ref="I7012:J7012"/>
    <mergeCell ref="A7009:K7009"/>
    <mergeCell ref="A7010:C7010"/>
    <mergeCell ref="D7010:E7010"/>
    <mergeCell ref="G7010:H7010"/>
    <mergeCell ref="I7010:J7010"/>
    <mergeCell ref="G7004:J7004"/>
    <mergeCell ref="G7005:J7005"/>
    <mergeCell ref="G7006:J7006"/>
    <mergeCell ref="G7007:J7007"/>
    <mergeCell ref="G7008:K7008"/>
    <mergeCell ref="B7001:E7001"/>
    <mergeCell ref="G7001:H7001"/>
    <mergeCell ref="I7001:J7001"/>
    <mergeCell ref="G7002:J7002"/>
    <mergeCell ref="G7003:J7003"/>
    <mergeCell ref="G7028:J7028"/>
    <mergeCell ref="G7029:K7029"/>
    <mergeCell ref="A7030:K7030"/>
    <mergeCell ref="A7031:C7031"/>
    <mergeCell ref="D7031:E7031"/>
    <mergeCell ref="G7031:H7031"/>
    <mergeCell ref="I7031:J7031"/>
    <mergeCell ref="B7026:C7026"/>
    <mergeCell ref="D7026:E7026"/>
    <mergeCell ref="G7026:H7026"/>
    <mergeCell ref="I7026:J7026"/>
    <mergeCell ref="G7027:J7027"/>
    <mergeCell ref="G7024:J7024"/>
    <mergeCell ref="A7025:C7025"/>
    <mergeCell ref="D7025:E7025"/>
    <mergeCell ref="G7025:H7025"/>
    <mergeCell ref="I7025:J7025"/>
    <mergeCell ref="B7022:C7022"/>
    <mergeCell ref="D7022:E7022"/>
    <mergeCell ref="G7022:H7022"/>
    <mergeCell ref="I7022:J7022"/>
    <mergeCell ref="B7023:C7023"/>
    <mergeCell ref="D7023:E7023"/>
    <mergeCell ref="G7023:H7023"/>
    <mergeCell ref="I7023:J7023"/>
    <mergeCell ref="G7017:J7017"/>
    <mergeCell ref="G7018:J7018"/>
    <mergeCell ref="G7019:K7019"/>
    <mergeCell ref="A7020:K7020"/>
    <mergeCell ref="A7021:C7021"/>
    <mergeCell ref="D7021:E7021"/>
    <mergeCell ref="G7021:H7021"/>
    <mergeCell ref="I7021:J7021"/>
    <mergeCell ref="B7042:C7042"/>
    <mergeCell ref="D7042:E7042"/>
    <mergeCell ref="G7042:H7042"/>
    <mergeCell ref="I7042:J7042"/>
    <mergeCell ref="B7043:C7043"/>
    <mergeCell ref="D7043:E7043"/>
    <mergeCell ref="G7043:H7043"/>
    <mergeCell ref="I7043:J7043"/>
    <mergeCell ref="G7038:J7038"/>
    <mergeCell ref="G7039:K7039"/>
    <mergeCell ref="A7040:K7040"/>
    <mergeCell ref="A7041:C7041"/>
    <mergeCell ref="D7041:E7041"/>
    <mergeCell ref="G7041:H7041"/>
    <mergeCell ref="I7041:J7041"/>
    <mergeCell ref="B7036:C7036"/>
    <mergeCell ref="D7036:E7036"/>
    <mergeCell ref="G7036:H7036"/>
    <mergeCell ref="I7036:J7036"/>
    <mergeCell ref="G7037:J7037"/>
    <mergeCell ref="G7034:J7034"/>
    <mergeCell ref="A7035:C7035"/>
    <mergeCell ref="D7035:E7035"/>
    <mergeCell ref="G7035:H7035"/>
    <mergeCell ref="I7035:J7035"/>
    <mergeCell ref="B7032:C7032"/>
    <mergeCell ref="D7032:E7032"/>
    <mergeCell ref="G7032:H7032"/>
    <mergeCell ref="I7032:J7032"/>
    <mergeCell ref="B7033:C7033"/>
    <mergeCell ref="D7033:E7033"/>
    <mergeCell ref="G7033:H7033"/>
    <mergeCell ref="I7033:J7033"/>
    <mergeCell ref="B7055:C7055"/>
    <mergeCell ref="D7055:E7055"/>
    <mergeCell ref="G7055:H7055"/>
    <mergeCell ref="I7055:J7055"/>
    <mergeCell ref="B7056:C7056"/>
    <mergeCell ref="D7056:E7056"/>
    <mergeCell ref="G7056:H7056"/>
    <mergeCell ref="I7056:J7056"/>
    <mergeCell ref="G7050:J7050"/>
    <mergeCell ref="G7051:J7051"/>
    <mergeCell ref="G7052:K7052"/>
    <mergeCell ref="A7053:K7053"/>
    <mergeCell ref="A7054:C7054"/>
    <mergeCell ref="D7054:E7054"/>
    <mergeCell ref="G7054:H7054"/>
    <mergeCell ref="I7054:J7054"/>
    <mergeCell ref="B7048:C7048"/>
    <mergeCell ref="D7048:E7048"/>
    <mergeCell ref="G7048:H7048"/>
    <mergeCell ref="I7048:J7048"/>
    <mergeCell ref="B7049:C7049"/>
    <mergeCell ref="D7049:E7049"/>
    <mergeCell ref="G7049:H7049"/>
    <mergeCell ref="I7049:J7049"/>
    <mergeCell ref="G7046:J7046"/>
    <mergeCell ref="A7047:C7047"/>
    <mergeCell ref="D7047:E7047"/>
    <mergeCell ref="G7047:H7047"/>
    <mergeCell ref="I7047:J7047"/>
    <mergeCell ref="B7044:C7044"/>
    <mergeCell ref="D7044:E7044"/>
    <mergeCell ref="G7044:H7044"/>
    <mergeCell ref="I7044:J7044"/>
    <mergeCell ref="B7045:C7045"/>
    <mergeCell ref="D7045:E7045"/>
    <mergeCell ref="G7045:H7045"/>
    <mergeCell ref="I7045:J7045"/>
    <mergeCell ref="B7071:C7071"/>
    <mergeCell ref="D7071:E7071"/>
    <mergeCell ref="G7071:H7071"/>
    <mergeCell ref="I7071:J7071"/>
    <mergeCell ref="B7072:C7072"/>
    <mergeCell ref="D7072:E7072"/>
    <mergeCell ref="G7072:H7072"/>
    <mergeCell ref="I7072:J7072"/>
    <mergeCell ref="G7066:J7066"/>
    <mergeCell ref="G7067:J7067"/>
    <mergeCell ref="G7068:K7068"/>
    <mergeCell ref="A7069:K7069"/>
    <mergeCell ref="A7070:C7070"/>
    <mergeCell ref="D7070:E7070"/>
    <mergeCell ref="G7070:H7070"/>
    <mergeCell ref="I7070:J7070"/>
    <mergeCell ref="B7064:C7064"/>
    <mergeCell ref="D7064:E7064"/>
    <mergeCell ref="G7064:H7064"/>
    <mergeCell ref="I7064:J7064"/>
    <mergeCell ref="B7065:C7065"/>
    <mergeCell ref="D7065:E7065"/>
    <mergeCell ref="G7065:H7065"/>
    <mergeCell ref="I7065:J7065"/>
    <mergeCell ref="G7059:J7059"/>
    <mergeCell ref="G7060:J7060"/>
    <mergeCell ref="G7061:K7061"/>
    <mergeCell ref="A7062:K7062"/>
    <mergeCell ref="A7063:C7063"/>
    <mergeCell ref="D7063:E7063"/>
    <mergeCell ref="G7063:H7063"/>
    <mergeCell ref="I7063:J7063"/>
    <mergeCell ref="B7057:C7057"/>
    <mergeCell ref="D7057:E7057"/>
    <mergeCell ref="G7057:H7057"/>
    <mergeCell ref="I7057:J7057"/>
    <mergeCell ref="B7058:C7058"/>
    <mergeCell ref="D7058:E7058"/>
    <mergeCell ref="G7058:H7058"/>
    <mergeCell ref="I7058:J7058"/>
    <mergeCell ref="G7086:J7086"/>
    <mergeCell ref="G7087:J7087"/>
    <mergeCell ref="G7088:K7088"/>
    <mergeCell ref="A7089:K7089"/>
    <mergeCell ref="A7090:C7091"/>
    <mergeCell ref="D7090:D7091"/>
    <mergeCell ref="E7090:F7090"/>
    <mergeCell ref="G7090:J7090"/>
    <mergeCell ref="K7090:K7091"/>
    <mergeCell ref="G7091:H7091"/>
    <mergeCell ref="I7091:J7091"/>
    <mergeCell ref="B7084:C7084"/>
    <mergeCell ref="D7084:E7084"/>
    <mergeCell ref="G7084:H7084"/>
    <mergeCell ref="I7084:J7084"/>
    <mergeCell ref="B7085:C7085"/>
    <mergeCell ref="D7085:E7085"/>
    <mergeCell ref="G7085:H7085"/>
    <mergeCell ref="I7085:J7085"/>
    <mergeCell ref="G7080:J7080"/>
    <mergeCell ref="G7081:K7081"/>
    <mergeCell ref="A7082:K7082"/>
    <mergeCell ref="A7083:C7083"/>
    <mergeCell ref="D7083:E7083"/>
    <mergeCell ref="G7083:H7083"/>
    <mergeCell ref="I7083:J7083"/>
    <mergeCell ref="B7078:C7078"/>
    <mergeCell ref="D7078:E7078"/>
    <mergeCell ref="G7078:H7078"/>
    <mergeCell ref="I7078:J7078"/>
    <mergeCell ref="G7079:J7079"/>
    <mergeCell ref="G7073:J7073"/>
    <mergeCell ref="G7074:J7074"/>
    <mergeCell ref="G7075:K7075"/>
    <mergeCell ref="A7076:K7076"/>
    <mergeCell ref="A7077:C7077"/>
    <mergeCell ref="D7077:E7077"/>
    <mergeCell ref="G7077:H7077"/>
    <mergeCell ref="I7077:J7077"/>
    <mergeCell ref="G7106:J7106"/>
    <mergeCell ref="A7107:C7107"/>
    <mergeCell ref="E7107:F7107"/>
    <mergeCell ref="G7107:H7107"/>
    <mergeCell ref="I7107:J7107"/>
    <mergeCell ref="A7104:E7104"/>
    <mergeCell ref="G7104:H7104"/>
    <mergeCell ref="I7104:J7104"/>
    <mergeCell ref="B7105:E7105"/>
    <mergeCell ref="G7105:H7105"/>
    <mergeCell ref="I7105:J7105"/>
    <mergeCell ref="G7099:J7099"/>
    <mergeCell ref="G7100:J7100"/>
    <mergeCell ref="G7101:J7101"/>
    <mergeCell ref="G7102:J7102"/>
    <mergeCell ref="G7103:J7103"/>
    <mergeCell ref="G7096:J7096"/>
    <mergeCell ref="A7097:E7097"/>
    <mergeCell ref="G7097:H7097"/>
    <mergeCell ref="I7097:J7097"/>
    <mergeCell ref="B7098:E7098"/>
    <mergeCell ref="G7098:H7098"/>
    <mergeCell ref="I7098:J7098"/>
    <mergeCell ref="B7094:C7094"/>
    <mergeCell ref="G7094:H7094"/>
    <mergeCell ref="I7094:J7094"/>
    <mergeCell ref="B7095:C7095"/>
    <mergeCell ref="G7095:H7095"/>
    <mergeCell ref="I7095:J7095"/>
    <mergeCell ref="B7092:C7092"/>
    <mergeCell ref="G7092:H7092"/>
    <mergeCell ref="I7092:J7092"/>
    <mergeCell ref="B7093:C7093"/>
    <mergeCell ref="G7093:H7093"/>
    <mergeCell ref="I7093:J7093"/>
    <mergeCell ref="B7121:C7121"/>
    <mergeCell ref="D7121:E7121"/>
    <mergeCell ref="G7121:H7121"/>
    <mergeCell ref="I7121:J7121"/>
    <mergeCell ref="B7122:C7122"/>
    <mergeCell ref="D7122:E7122"/>
    <mergeCell ref="G7122:H7122"/>
    <mergeCell ref="I7122:J7122"/>
    <mergeCell ref="B7119:C7119"/>
    <mergeCell ref="D7119:E7119"/>
    <mergeCell ref="G7119:H7119"/>
    <mergeCell ref="I7119:J7119"/>
    <mergeCell ref="B7120:C7120"/>
    <mergeCell ref="D7120:E7120"/>
    <mergeCell ref="G7120:H7120"/>
    <mergeCell ref="I7120:J7120"/>
    <mergeCell ref="G7116:K7116"/>
    <mergeCell ref="A7117:K7117"/>
    <mergeCell ref="A7118:C7118"/>
    <mergeCell ref="D7118:E7118"/>
    <mergeCell ref="G7118:H7118"/>
    <mergeCell ref="I7118:J7118"/>
    <mergeCell ref="I7110:J7110"/>
    <mergeCell ref="K7110:K7111"/>
    <mergeCell ref="G7113:J7113"/>
    <mergeCell ref="G7114:J7114"/>
    <mergeCell ref="G7115:J7115"/>
    <mergeCell ref="A7110:B7111"/>
    <mergeCell ref="C7110:C7111"/>
    <mergeCell ref="D7110:D7111"/>
    <mergeCell ref="E7110:F7110"/>
    <mergeCell ref="G7110:H7110"/>
    <mergeCell ref="B7108:C7108"/>
    <mergeCell ref="E7108:F7108"/>
    <mergeCell ref="G7108:H7108"/>
    <mergeCell ref="I7108:J7108"/>
    <mergeCell ref="G7109:J7109"/>
    <mergeCell ref="G7135:J7135"/>
    <mergeCell ref="A7136:C7136"/>
    <mergeCell ref="D7136:E7136"/>
    <mergeCell ref="G7136:H7136"/>
    <mergeCell ref="I7136:J7136"/>
    <mergeCell ref="B7133:C7133"/>
    <mergeCell ref="D7133:E7133"/>
    <mergeCell ref="G7133:H7133"/>
    <mergeCell ref="I7133:J7133"/>
    <mergeCell ref="B7134:C7134"/>
    <mergeCell ref="D7134:E7134"/>
    <mergeCell ref="G7134:H7134"/>
    <mergeCell ref="I7134:J7134"/>
    <mergeCell ref="G7129:J7129"/>
    <mergeCell ref="G7130:K7130"/>
    <mergeCell ref="A7131:K7131"/>
    <mergeCell ref="A7132:C7132"/>
    <mergeCell ref="D7132:E7132"/>
    <mergeCell ref="G7132:H7132"/>
    <mergeCell ref="I7132:J7132"/>
    <mergeCell ref="B7127:C7127"/>
    <mergeCell ref="D7127:E7127"/>
    <mergeCell ref="G7127:H7127"/>
    <mergeCell ref="I7127:J7127"/>
    <mergeCell ref="G7128:J7128"/>
    <mergeCell ref="G7125:J7125"/>
    <mergeCell ref="A7126:C7126"/>
    <mergeCell ref="D7126:E7126"/>
    <mergeCell ref="G7126:H7126"/>
    <mergeCell ref="I7126:J7126"/>
    <mergeCell ref="B7123:C7123"/>
    <mergeCell ref="D7123:E7123"/>
    <mergeCell ref="G7123:H7123"/>
    <mergeCell ref="I7123:J7123"/>
    <mergeCell ref="B7124:C7124"/>
    <mergeCell ref="D7124:E7124"/>
    <mergeCell ref="G7124:H7124"/>
    <mergeCell ref="I7124:J7124"/>
    <mergeCell ref="A7149:C7149"/>
    <mergeCell ref="D7149:E7149"/>
    <mergeCell ref="G7149:H7149"/>
    <mergeCell ref="I7149:J7149"/>
    <mergeCell ref="B7150:C7150"/>
    <mergeCell ref="D7150:E7150"/>
    <mergeCell ref="G7150:H7150"/>
    <mergeCell ref="I7150:J7150"/>
    <mergeCell ref="B7147:C7147"/>
    <mergeCell ref="D7147:E7147"/>
    <mergeCell ref="G7147:H7147"/>
    <mergeCell ref="I7147:J7147"/>
    <mergeCell ref="G7148:J7148"/>
    <mergeCell ref="G7143:J7143"/>
    <mergeCell ref="G7144:K7144"/>
    <mergeCell ref="A7145:K7145"/>
    <mergeCell ref="A7146:C7146"/>
    <mergeCell ref="D7146:E7146"/>
    <mergeCell ref="G7146:H7146"/>
    <mergeCell ref="I7146:J7146"/>
    <mergeCell ref="B7141:C7141"/>
    <mergeCell ref="D7141:E7141"/>
    <mergeCell ref="G7141:H7141"/>
    <mergeCell ref="I7141:J7141"/>
    <mergeCell ref="G7142:J7142"/>
    <mergeCell ref="G7139:J7139"/>
    <mergeCell ref="A7140:C7140"/>
    <mergeCell ref="D7140:E7140"/>
    <mergeCell ref="G7140:H7140"/>
    <mergeCell ref="I7140:J7140"/>
    <mergeCell ref="B7137:C7137"/>
    <mergeCell ref="D7137:E7137"/>
    <mergeCell ref="G7137:H7137"/>
    <mergeCell ref="I7137:J7137"/>
    <mergeCell ref="B7138:C7138"/>
    <mergeCell ref="D7138:E7138"/>
    <mergeCell ref="G7138:H7138"/>
    <mergeCell ref="I7138:J7138"/>
    <mergeCell ref="G7161:J7161"/>
    <mergeCell ref="A7162:C7162"/>
    <mergeCell ref="D7162:E7162"/>
    <mergeCell ref="G7162:H7162"/>
    <mergeCell ref="I7162:J7162"/>
    <mergeCell ref="B7159:C7159"/>
    <mergeCell ref="D7159:E7159"/>
    <mergeCell ref="G7159:H7159"/>
    <mergeCell ref="I7159:J7159"/>
    <mergeCell ref="B7160:C7160"/>
    <mergeCell ref="D7160:E7160"/>
    <mergeCell ref="G7160:H7160"/>
    <mergeCell ref="I7160:J7160"/>
    <mergeCell ref="B7157:C7157"/>
    <mergeCell ref="D7157:E7157"/>
    <mergeCell ref="G7157:H7157"/>
    <mergeCell ref="I7157:J7157"/>
    <mergeCell ref="B7158:C7158"/>
    <mergeCell ref="D7158:E7158"/>
    <mergeCell ref="G7158:H7158"/>
    <mergeCell ref="I7158:J7158"/>
    <mergeCell ref="G7153:J7153"/>
    <mergeCell ref="G7154:K7154"/>
    <mergeCell ref="A7155:K7155"/>
    <mergeCell ref="A7156:C7156"/>
    <mergeCell ref="D7156:E7156"/>
    <mergeCell ref="G7156:H7156"/>
    <mergeCell ref="I7156:J7156"/>
    <mergeCell ref="B7151:C7151"/>
    <mergeCell ref="D7151:E7151"/>
    <mergeCell ref="G7151:H7151"/>
    <mergeCell ref="I7151:J7151"/>
    <mergeCell ref="G7152:J7152"/>
    <mergeCell ref="B7173:C7173"/>
    <mergeCell ref="D7173:E7173"/>
    <mergeCell ref="G7173:H7173"/>
    <mergeCell ref="I7173:J7173"/>
    <mergeCell ref="G7174:J7174"/>
    <mergeCell ref="A7171:C7171"/>
    <mergeCell ref="D7171:E7171"/>
    <mergeCell ref="G7171:H7171"/>
    <mergeCell ref="I7171:J7171"/>
    <mergeCell ref="B7172:C7172"/>
    <mergeCell ref="D7172:E7172"/>
    <mergeCell ref="G7172:H7172"/>
    <mergeCell ref="I7172:J7172"/>
    <mergeCell ref="B7169:C7169"/>
    <mergeCell ref="D7169:E7169"/>
    <mergeCell ref="G7169:H7169"/>
    <mergeCell ref="I7169:J7169"/>
    <mergeCell ref="G7170:J7170"/>
    <mergeCell ref="A7167:C7167"/>
    <mergeCell ref="D7167:E7167"/>
    <mergeCell ref="G7167:H7167"/>
    <mergeCell ref="I7167:J7167"/>
    <mergeCell ref="B7168:C7168"/>
    <mergeCell ref="D7168:E7168"/>
    <mergeCell ref="G7168:H7168"/>
    <mergeCell ref="I7168:J7168"/>
    <mergeCell ref="B7165:C7165"/>
    <mergeCell ref="D7165:E7165"/>
    <mergeCell ref="G7165:H7165"/>
    <mergeCell ref="I7165:J7165"/>
    <mergeCell ref="G7166:J7166"/>
    <mergeCell ref="B7163:C7163"/>
    <mergeCell ref="D7163:E7163"/>
    <mergeCell ref="G7163:H7163"/>
    <mergeCell ref="I7163:J7163"/>
    <mergeCell ref="B7164:C7164"/>
    <mergeCell ref="D7164:E7164"/>
    <mergeCell ref="G7164:H7164"/>
    <mergeCell ref="I7164:J7164"/>
    <mergeCell ref="G7185:J7185"/>
    <mergeCell ref="A7186:C7186"/>
    <mergeCell ref="D7186:E7186"/>
    <mergeCell ref="G7186:H7186"/>
    <mergeCell ref="I7186:J7186"/>
    <mergeCell ref="B7183:C7183"/>
    <mergeCell ref="D7183:E7183"/>
    <mergeCell ref="G7183:H7183"/>
    <mergeCell ref="I7183:J7183"/>
    <mergeCell ref="B7184:C7184"/>
    <mergeCell ref="D7184:E7184"/>
    <mergeCell ref="G7184:H7184"/>
    <mergeCell ref="I7184:J7184"/>
    <mergeCell ref="B7181:C7181"/>
    <mergeCell ref="D7181:E7181"/>
    <mergeCell ref="G7181:H7181"/>
    <mergeCell ref="I7181:J7181"/>
    <mergeCell ref="B7182:C7182"/>
    <mergeCell ref="D7182:E7182"/>
    <mergeCell ref="G7182:H7182"/>
    <mergeCell ref="I7182:J7182"/>
    <mergeCell ref="B7179:C7179"/>
    <mergeCell ref="D7179:E7179"/>
    <mergeCell ref="G7179:H7179"/>
    <mergeCell ref="I7179:J7179"/>
    <mergeCell ref="B7180:C7180"/>
    <mergeCell ref="D7180:E7180"/>
    <mergeCell ref="G7180:H7180"/>
    <mergeCell ref="I7180:J7180"/>
    <mergeCell ref="G7175:J7175"/>
    <mergeCell ref="G7176:K7176"/>
    <mergeCell ref="A7177:K7177"/>
    <mergeCell ref="A7178:C7178"/>
    <mergeCell ref="D7178:E7178"/>
    <mergeCell ref="G7178:H7178"/>
    <mergeCell ref="I7178:J7178"/>
    <mergeCell ref="G7195:J7195"/>
    <mergeCell ref="G7196:K7196"/>
    <mergeCell ref="A7197:K7197"/>
    <mergeCell ref="A7198:C7198"/>
    <mergeCell ref="D7198:E7198"/>
    <mergeCell ref="G7198:H7198"/>
    <mergeCell ref="I7198:J7198"/>
    <mergeCell ref="B7193:C7193"/>
    <mergeCell ref="D7193:E7193"/>
    <mergeCell ref="G7193:H7193"/>
    <mergeCell ref="I7193:J7193"/>
    <mergeCell ref="G7194:J7194"/>
    <mergeCell ref="A7191:C7191"/>
    <mergeCell ref="D7191:E7191"/>
    <mergeCell ref="G7191:H7191"/>
    <mergeCell ref="I7191:J7191"/>
    <mergeCell ref="B7192:C7192"/>
    <mergeCell ref="D7192:E7192"/>
    <mergeCell ref="G7192:H7192"/>
    <mergeCell ref="I7192:J7192"/>
    <mergeCell ref="B7189:C7189"/>
    <mergeCell ref="D7189:E7189"/>
    <mergeCell ref="G7189:H7189"/>
    <mergeCell ref="I7189:J7189"/>
    <mergeCell ref="G7190:J7190"/>
    <mergeCell ref="B7187:C7187"/>
    <mergeCell ref="D7187:E7187"/>
    <mergeCell ref="G7187:H7187"/>
    <mergeCell ref="I7187:J7187"/>
    <mergeCell ref="B7188:C7188"/>
    <mergeCell ref="D7188:E7188"/>
    <mergeCell ref="G7188:H7188"/>
    <mergeCell ref="I7188:J7188"/>
    <mergeCell ref="G7209:J7209"/>
    <mergeCell ref="G7210:K7210"/>
    <mergeCell ref="A7211:K7211"/>
    <mergeCell ref="A7212:C7212"/>
    <mergeCell ref="D7212:E7212"/>
    <mergeCell ref="G7212:H7212"/>
    <mergeCell ref="I7212:J7212"/>
    <mergeCell ref="B7207:C7207"/>
    <mergeCell ref="D7207:E7207"/>
    <mergeCell ref="G7207:H7207"/>
    <mergeCell ref="I7207:J7207"/>
    <mergeCell ref="G7208:J7208"/>
    <mergeCell ref="G7205:J7205"/>
    <mergeCell ref="A7206:C7206"/>
    <mergeCell ref="D7206:E7206"/>
    <mergeCell ref="G7206:H7206"/>
    <mergeCell ref="I7206:J7206"/>
    <mergeCell ref="B7203:C7203"/>
    <mergeCell ref="D7203:E7203"/>
    <mergeCell ref="G7203:H7203"/>
    <mergeCell ref="I7203:J7203"/>
    <mergeCell ref="B7204:C7204"/>
    <mergeCell ref="D7204:E7204"/>
    <mergeCell ref="G7204:H7204"/>
    <mergeCell ref="I7204:J7204"/>
    <mergeCell ref="G7201:J7201"/>
    <mergeCell ref="A7202:C7202"/>
    <mergeCell ref="D7202:E7202"/>
    <mergeCell ref="G7202:H7202"/>
    <mergeCell ref="I7202:J7202"/>
    <mergeCell ref="B7199:C7199"/>
    <mergeCell ref="D7199:E7199"/>
    <mergeCell ref="G7199:H7199"/>
    <mergeCell ref="I7199:J7199"/>
    <mergeCell ref="B7200:C7200"/>
    <mergeCell ref="D7200:E7200"/>
    <mergeCell ref="G7200:H7200"/>
    <mergeCell ref="I7200:J7200"/>
    <mergeCell ref="B7225:E7225"/>
    <mergeCell ref="G7225:H7225"/>
    <mergeCell ref="I7225:J7225"/>
    <mergeCell ref="B7226:E7226"/>
    <mergeCell ref="G7226:H7226"/>
    <mergeCell ref="I7226:J7226"/>
    <mergeCell ref="G7221:J7221"/>
    <mergeCell ref="G7222:K7222"/>
    <mergeCell ref="A7223:K7223"/>
    <mergeCell ref="A7224:E7224"/>
    <mergeCell ref="G7224:H7224"/>
    <mergeCell ref="I7224:J7224"/>
    <mergeCell ref="B7219:C7219"/>
    <mergeCell ref="D7219:E7219"/>
    <mergeCell ref="G7219:H7219"/>
    <mergeCell ref="I7219:J7219"/>
    <mergeCell ref="G7220:J7220"/>
    <mergeCell ref="A7217:C7217"/>
    <mergeCell ref="D7217:E7217"/>
    <mergeCell ref="G7217:H7217"/>
    <mergeCell ref="I7217:J7217"/>
    <mergeCell ref="B7218:C7218"/>
    <mergeCell ref="D7218:E7218"/>
    <mergeCell ref="G7218:H7218"/>
    <mergeCell ref="I7218:J7218"/>
    <mergeCell ref="B7215:C7215"/>
    <mergeCell ref="D7215:E7215"/>
    <mergeCell ref="G7215:H7215"/>
    <mergeCell ref="I7215:J7215"/>
    <mergeCell ref="G7216:J7216"/>
    <mergeCell ref="B7213:C7213"/>
    <mergeCell ref="D7213:E7213"/>
    <mergeCell ref="G7213:H7213"/>
    <mergeCell ref="I7213:J7213"/>
    <mergeCell ref="B7214:C7214"/>
    <mergeCell ref="D7214:E7214"/>
    <mergeCell ref="G7214:H7214"/>
    <mergeCell ref="I7214:J7214"/>
    <mergeCell ref="B7242:C7242"/>
    <mergeCell ref="D7242:E7242"/>
    <mergeCell ref="G7242:H7242"/>
    <mergeCell ref="I7242:J7242"/>
    <mergeCell ref="G7243:J7243"/>
    <mergeCell ref="G7239:K7239"/>
    <mergeCell ref="A7240:K7240"/>
    <mergeCell ref="A7241:C7241"/>
    <mergeCell ref="D7241:E7241"/>
    <mergeCell ref="G7241:H7241"/>
    <mergeCell ref="I7241:J7241"/>
    <mergeCell ref="I7233:J7233"/>
    <mergeCell ref="K7233:K7234"/>
    <mergeCell ref="G7236:J7236"/>
    <mergeCell ref="G7237:J7237"/>
    <mergeCell ref="G7238:J7238"/>
    <mergeCell ref="A7233:B7234"/>
    <mergeCell ref="C7233:C7234"/>
    <mergeCell ref="D7233:D7234"/>
    <mergeCell ref="E7233:F7233"/>
    <mergeCell ref="G7233:H7233"/>
    <mergeCell ref="B7231:C7231"/>
    <mergeCell ref="E7231:F7231"/>
    <mergeCell ref="G7231:H7231"/>
    <mergeCell ref="I7231:J7231"/>
    <mergeCell ref="G7232:J7232"/>
    <mergeCell ref="G7229:J7229"/>
    <mergeCell ref="A7230:C7230"/>
    <mergeCell ref="E7230:F7230"/>
    <mergeCell ref="G7230:H7230"/>
    <mergeCell ref="I7230:J7230"/>
    <mergeCell ref="B7227:E7227"/>
    <mergeCell ref="G7227:H7227"/>
    <mergeCell ref="I7227:J7227"/>
    <mergeCell ref="B7228:E7228"/>
    <mergeCell ref="G7228:H7228"/>
    <mergeCell ref="I7228:J7228"/>
    <mergeCell ref="B7256:E7256"/>
    <mergeCell ref="G7256:H7256"/>
    <mergeCell ref="I7256:J7256"/>
    <mergeCell ref="B7257:E7257"/>
    <mergeCell ref="G7257:H7257"/>
    <mergeCell ref="I7257:J7257"/>
    <mergeCell ref="B7253:C7253"/>
    <mergeCell ref="G7253:H7253"/>
    <mergeCell ref="I7253:J7253"/>
    <mergeCell ref="G7254:J7254"/>
    <mergeCell ref="A7255:E7255"/>
    <mergeCell ref="G7255:H7255"/>
    <mergeCell ref="I7255:J7255"/>
    <mergeCell ref="G7248:J7248"/>
    <mergeCell ref="G7249:K7249"/>
    <mergeCell ref="A7250:K7250"/>
    <mergeCell ref="A7251:C7252"/>
    <mergeCell ref="D7251:D7252"/>
    <mergeCell ref="E7251:F7251"/>
    <mergeCell ref="G7251:J7251"/>
    <mergeCell ref="K7251:K7252"/>
    <mergeCell ref="G7252:H7252"/>
    <mergeCell ref="I7252:J7252"/>
    <mergeCell ref="B7246:C7246"/>
    <mergeCell ref="D7246:E7246"/>
    <mergeCell ref="G7246:H7246"/>
    <mergeCell ref="I7246:J7246"/>
    <mergeCell ref="G7247:J7247"/>
    <mergeCell ref="A7244:C7244"/>
    <mergeCell ref="D7244:E7244"/>
    <mergeCell ref="G7244:H7244"/>
    <mergeCell ref="I7244:J7244"/>
    <mergeCell ref="B7245:C7245"/>
    <mergeCell ref="D7245:E7245"/>
    <mergeCell ref="G7245:H7245"/>
    <mergeCell ref="I7245:J7245"/>
    <mergeCell ref="B7272:C7272"/>
    <mergeCell ref="D7272:E7272"/>
    <mergeCell ref="G7272:H7272"/>
    <mergeCell ref="I7272:J7272"/>
    <mergeCell ref="B7273:C7273"/>
    <mergeCell ref="D7273:E7273"/>
    <mergeCell ref="G7273:H7273"/>
    <mergeCell ref="I7273:J7273"/>
    <mergeCell ref="G7270:J7270"/>
    <mergeCell ref="A7271:C7271"/>
    <mergeCell ref="D7271:E7271"/>
    <mergeCell ref="G7271:H7271"/>
    <mergeCell ref="I7271:J7271"/>
    <mergeCell ref="B7268:C7268"/>
    <mergeCell ref="D7268:E7268"/>
    <mergeCell ref="G7268:H7268"/>
    <mergeCell ref="I7268:J7268"/>
    <mergeCell ref="B7269:C7269"/>
    <mergeCell ref="D7269:E7269"/>
    <mergeCell ref="G7269:H7269"/>
    <mergeCell ref="I7269:J7269"/>
    <mergeCell ref="A7266:K7266"/>
    <mergeCell ref="A7267:C7267"/>
    <mergeCell ref="D7267:E7267"/>
    <mergeCell ref="G7267:H7267"/>
    <mergeCell ref="I7267:J7267"/>
    <mergeCell ref="G7261:J7261"/>
    <mergeCell ref="G7262:J7262"/>
    <mergeCell ref="G7263:J7263"/>
    <mergeCell ref="G7264:J7264"/>
    <mergeCell ref="G7265:K7265"/>
    <mergeCell ref="B7258:E7258"/>
    <mergeCell ref="G7258:H7258"/>
    <mergeCell ref="I7258:J7258"/>
    <mergeCell ref="G7259:J7259"/>
    <mergeCell ref="G7260:J7260"/>
    <mergeCell ref="G7285:J7285"/>
    <mergeCell ref="G7286:K7286"/>
    <mergeCell ref="A7287:K7287"/>
    <mergeCell ref="A7288:C7288"/>
    <mergeCell ref="D7288:E7288"/>
    <mergeCell ref="G7288:H7288"/>
    <mergeCell ref="I7288:J7288"/>
    <mergeCell ref="B7283:C7283"/>
    <mergeCell ref="D7283:E7283"/>
    <mergeCell ref="G7283:H7283"/>
    <mergeCell ref="I7283:J7283"/>
    <mergeCell ref="G7284:J7284"/>
    <mergeCell ref="G7281:J7281"/>
    <mergeCell ref="A7282:C7282"/>
    <mergeCell ref="D7282:E7282"/>
    <mergeCell ref="G7282:H7282"/>
    <mergeCell ref="I7282:J7282"/>
    <mergeCell ref="B7279:C7279"/>
    <mergeCell ref="D7279:E7279"/>
    <mergeCell ref="G7279:H7279"/>
    <mergeCell ref="I7279:J7279"/>
    <mergeCell ref="B7280:C7280"/>
    <mergeCell ref="D7280:E7280"/>
    <mergeCell ref="G7280:H7280"/>
    <mergeCell ref="I7280:J7280"/>
    <mergeCell ref="G7274:J7274"/>
    <mergeCell ref="G7275:J7275"/>
    <mergeCell ref="G7276:K7276"/>
    <mergeCell ref="A7277:K7277"/>
    <mergeCell ref="A7278:C7278"/>
    <mergeCell ref="D7278:E7278"/>
    <mergeCell ref="G7278:H7278"/>
    <mergeCell ref="I7278:J7278"/>
    <mergeCell ref="B7299:C7299"/>
    <mergeCell ref="D7299:E7299"/>
    <mergeCell ref="G7299:H7299"/>
    <mergeCell ref="I7299:J7299"/>
    <mergeCell ref="B7300:C7300"/>
    <mergeCell ref="D7300:E7300"/>
    <mergeCell ref="G7300:H7300"/>
    <mergeCell ref="I7300:J7300"/>
    <mergeCell ref="G7295:J7295"/>
    <mergeCell ref="G7296:K7296"/>
    <mergeCell ref="A7297:K7297"/>
    <mergeCell ref="A7298:C7298"/>
    <mergeCell ref="D7298:E7298"/>
    <mergeCell ref="G7298:H7298"/>
    <mergeCell ref="I7298:J7298"/>
    <mergeCell ref="B7293:C7293"/>
    <mergeCell ref="D7293:E7293"/>
    <mergeCell ref="G7293:H7293"/>
    <mergeCell ref="I7293:J7293"/>
    <mergeCell ref="G7294:J7294"/>
    <mergeCell ref="G7291:J7291"/>
    <mergeCell ref="A7292:C7292"/>
    <mergeCell ref="D7292:E7292"/>
    <mergeCell ref="G7292:H7292"/>
    <mergeCell ref="I7292:J7292"/>
    <mergeCell ref="B7289:C7289"/>
    <mergeCell ref="D7289:E7289"/>
    <mergeCell ref="G7289:H7289"/>
    <mergeCell ref="I7289:J7289"/>
    <mergeCell ref="B7290:C7290"/>
    <mergeCell ref="D7290:E7290"/>
    <mergeCell ref="G7290:H7290"/>
    <mergeCell ref="I7290:J7290"/>
    <mergeCell ref="B7312:C7312"/>
    <mergeCell ref="D7312:E7312"/>
    <mergeCell ref="G7312:H7312"/>
    <mergeCell ref="I7312:J7312"/>
    <mergeCell ref="B7313:C7313"/>
    <mergeCell ref="D7313:E7313"/>
    <mergeCell ref="G7313:H7313"/>
    <mergeCell ref="I7313:J7313"/>
    <mergeCell ref="G7307:J7307"/>
    <mergeCell ref="G7308:J7308"/>
    <mergeCell ref="G7309:K7309"/>
    <mergeCell ref="A7310:K7310"/>
    <mergeCell ref="A7311:C7311"/>
    <mergeCell ref="D7311:E7311"/>
    <mergeCell ref="G7311:H7311"/>
    <mergeCell ref="I7311:J7311"/>
    <mergeCell ref="B7305:C7305"/>
    <mergeCell ref="D7305:E7305"/>
    <mergeCell ref="G7305:H7305"/>
    <mergeCell ref="I7305:J7305"/>
    <mergeCell ref="B7306:C7306"/>
    <mergeCell ref="D7306:E7306"/>
    <mergeCell ref="G7306:H7306"/>
    <mergeCell ref="I7306:J7306"/>
    <mergeCell ref="G7303:J7303"/>
    <mergeCell ref="A7304:C7304"/>
    <mergeCell ref="D7304:E7304"/>
    <mergeCell ref="G7304:H7304"/>
    <mergeCell ref="I7304:J7304"/>
    <mergeCell ref="B7301:C7301"/>
    <mergeCell ref="D7301:E7301"/>
    <mergeCell ref="G7301:H7301"/>
    <mergeCell ref="I7301:J7301"/>
    <mergeCell ref="B7302:C7302"/>
    <mergeCell ref="D7302:E7302"/>
    <mergeCell ref="G7302:H7302"/>
    <mergeCell ref="I7302:J7302"/>
    <mergeCell ref="B7328:C7328"/>
    <mergeCell ref="D7328:E7328"/>
    <mergeCell ref="G7328:H7328"/>
    <mergeCell ref="I7328:J7328"/>
    <mergeCell ref="B7329:C7329"/>
    <mergeCell ref="D7329:E7329"/>
    <mergeCell ref="G7329:H7329"/>
    <mergeCell ref="I7329:J7329"/>
    <mergeCell ref="G7323:J7323"/>
    <mergeCell ref="G7324:J7324"/>
    <mergeCell ref="G7325:K7325"/>
    <mergeCell ref="A7326:K7326"/>
    <mergeCell ref="A7327:C7327"/>
    <mergeCell ref="D7327:E7327"/>
    <mergeCell ref="G7327:H7327"/>
    <mergeCell ref="I7327:J7327"/>
    <mergeCell ref="B7321:C7321"/>
    <mergeCell ref="D7321:E7321"/>
    <mergeCell ref="G7321:H7321"/>
    <mergeCell ref="I7321:J7321"/>
    <mergeCell ref="B7322:C7322"/>
    <mergeCell ref="D7322:E7322"/>
    <mergeCell ref="G7322:H7322"/>
    <mergeCell ref="I7322:J7322"/>
    <mergeCell ref="G7316:J7316"/>
    <mergeCell ref="G7317:J7317"/>
    <mergeCell ref="G7318:K7318"/>
    <mergeCell ref="A7319:K7319"/>
    <mergeCell ref="A7320:C7320"/>
    <mergeCell ref="D7320:E7320"/>
    <mergeCell ref="G7320:H7320"/>
    <mergeCell ref="I7320:J7320"/>
    <mergeCell ref="B7314:C7314"/>
    <mergeCell ref="D7314:E7314"/>
    <mergeCell ref="G7314:H7314"/>
    <mergeCell ref="I7314:J7314"/>
    <mergeCell ref="B7315:C7315"/>
    <mergeCell ref="D7315:E7315"/>
    <mergeCell ref="G7315:H7315"/>
    <mergeCell ref="I7315:J7315"/>
    <mergeCell ref="G7343:J7343"/>
    <mergeCell ref="G7344:J7344"/>
    <mergeCell ref="G7345:K7345"/>
    <mergeCell ref="A7346:K7346"/>
    <mergeCell ref="A7347:C7348"/>
    <mergeCell ref="D7347:D7348"/>
    <mergeCell ref="E7347:F7347"/>
    <mergeCell ref="G7347:J7347"/>
    <mergeCell ref="K7347:K7348"/>
    <mergeCell ref="G7348:H7348"/>
    <mergeCell ref="I7348:J7348"/>
    <mergeCell ref="B7341:C7341"/>
    <mergeCell ref="D7341:E7341"/>
    <mergeCell ref="G7341:H7341"/>
    <mergeCell ref="I7341:J7341"/>
    <mergeCell ref="B7342:C7342"/>
    <mergeCell ref="D7342:E7342"/>
    <mergeCell ref="G7342:H7342"/>
    <mergeCell ref="I7342:J7342"/>
    <mergeCell ref="G7337:J7337"/>
    <mergeCell ref="G7338:K7338"/>
    <mergeCell ref="A7339:K7339"/>
    <mergeCell ref="A7340:C7340"/>
    <mergeCell ref="D7340:E7340"/>
    <mergeCell ref="G7340:H7340"/>
    <mergeCell ref="I7340:J7340"/>
    <mergeCell ref="B7335:C7335"/>
    <mergeCell ref="D7335:E7335"/>
    <mergeCell ref="G7335:H7335"/>
    <mergeCell ref="I7335:J7335"/>
    <mergeCell ref="G7336:J7336"/>
    <mergeCell ref="G7330:J7330"/>
    <mergeCell ref="G7331:J7331"/>
    <mergeCell ref="G7332:K7332"/>
    <mergeCell ref="A7333:K7333"/>
    <mergeCell ref="A7334:C7334"/>
    <mergeCell ref="D7334:E7334"/>
    <mergeCell ref="G7334:H7334"/>
    <mergeCell ref="I7334:J7334"/>
    <mergeCell ref="G7363:J7363"/>
    <mergeCell ref="A7364:C7364"/>
    <mergeCell ref="E7364:F7364"/>
    <mergeCell ref="G7364:H7364"/>
    <mergeCell ref="I7364:J7364"/>
    <mergeCell ref="A7361:E7361"/>
    <mergeCell ref="G7361:H7361"/>
    <mergeCell ref="I7361:J7361"/>
    <mergeCell ref="B7362:E7362"/>
    <mergeCell ref="G7362:H7362"/>
    <mergeCell ref="I7362:J7362"/>
    <mergeCell ref="G7356:J7356"/>
    <mergeCell ref="G7357:J7357"/>
    <mergeCell ref="G7358:J7358"/>
    <mergeCell ref="G7359:J7359"/>
    <mergeCell ref="G7360:J7360"/>
    <mergeCell ref="G7353:J7353"/>
    <mergeCell ref="A7354:E7354"/>
    <mergeCell ref="G7354:H7354"/>
    <mergeCell ref="I7354:J7354"/>
    <mergeCell ref="B7355:E7355"/>
    <mergeCell ref="G7355:H7355"/>
    <mergeCell ref="I7355:J7355"/>
    <mergeCell ref="B7351:C7351"/>
    <mergeCell ref="G7351:H7351"/>
    <mergeCell ref="I7351:J7351"/>
    <mergeCell ref="B7352:C7352"/>
    <mergeCell ref="G7352:H7352"/>
    <mergeCell ref="I7352:J7352"/>
    <mergeCell ref="B7349:C7349"/>
    <mergeCell ref="G7349:H7349"/>
    <mergeCell ref="I7349:J7349"/>
    <mergeCell ref="B7350:C7350"/>
    <mergeCell ref="G7350:H7350"/>
    <mergeCell ref="I7350:J7350"/>
    <mergeCell ref="B7378:C7378"/>
    <mergeCell ref="D7378:E7378"/>
    <mergeCell ref="G7378:H7378"/>
    <mergeCell ref="I7378:J7378"/>
    <mergeCell ref="B7379:C7379"/>
    <mergeCell ref="D7379:E7379"/>
    <mergeCell ref="G7379:H7379"/>
    <mergeCell ref="I7379:J7379"/>
    <mergeCell ref="B7376:C7376"/>
    <mergeCell ref="D7376:E7376"/>
    <mergeCell ref="G7376:H7376"/>
    <mergeCell ref="I7376:J7376"/>
    <mergeCell ref="B7377:C7377"/>
    <mergeCell ref="D7377:E7377"/>
    <mergeCell ref="G7377:H7377"/>
    <mergeCell ref="I7377:J7377"/>
    <mergeCell ref="G7373:K7373"/>
    <mergeCell ref="A7374:K7374"/>
    <mergeCell ref="A7375:C7375"/>
    <mergeCell ref="D7375:E7375"/>
    <mergeCell ref="G7375:H7375"/>
    <mergeCell ref="I7375:J7375"/>
    <mergeCell ref="I7367:J7367"/>
    <mergeCell ref="K7367:K7368"/>
    <mergeCell ref="G7370:J7370"/>
    <mergeCell ref="G7371:J7371"/>
    <mergeCell ref="G7372:J7372"/>
    <mergeCell ref="A7367:B7368"/>
    <mergeCell ref="C7367:C7368"/>
    <mergeCell ref="D7367:D7368"/>
    <mergeCell ref="E7367:F7367"/>
    <mergeCell ref="G7367:H7367"/>
    <mergeCell ref="B7365:C7365"/>
    <mergeCell ref="E7365:F7365"/>
    <mergeCell ref="G7365:H7365"/>
    <mergeCell ref="I7365:J7365"/>
    <mergeCell ref="G7366:J7366"/>
    <mergeCell ref="G7392:J7392"/>
    <mergeCell ref="A7393:C7393"/>
    <mergeCell ref="D7393:E7393"/>
    <mergeCell ref="G7393:H7393"/>
    <mergeCell ref="I7393:J7393"/>
    <mergeCell ref="B7390:C7390"/>
    <mergeCell ref="D7390:E7390"/>
    <mergeCell ref="G7390:H7390"/>
    <mergeCell ref="I7390:J7390"/>
    <mergeCell ref="B7391:C7391"/>
    <mergeCell ref="D7391:E7391"/>
    <mergeCell ref="G7391:H7391"/>
    <mergeCell ref="I7391:J7391"/>
    <mergeCell ref="G7386:J7386"/>
    <mergeCell ref="G7387:K7387"/>
    <mergeCell ref="A7388:K7388"/>
    <mergeCell ref="A7389:C7389"/>
    <mergeCell ref="D7389:E7389"/>
    <mergeCell ref="G7389:H7389"/>
    <mergeCell ref="I7389:J7389"/>
    <mergeCell ref="B7384:C7384"/>
    <mergeCell ref="D7384:E7384"/>
    <mergeCell ref="G7384:H7384"/>
    <mergeCell ref="I7384:J7384"/>
    <mergeCell ref="G7385:J7385"/>
    <mergeCell ref="G7382:J7382"/>
    <mergeCell ref="A7383:C7383"/>
    <mergeCell ref="D7383:E7383"/>
    <mergeCell ref="G7383:H7383"/>
    <mergeCell ref="I7383:J7383"/>
    <mergeCell ref="B7380:C7380"/>
    <mergeCell ref="D7380:E7380"/>
    <mergeCell ref="G7380:H7380"/>
    <mergeCell ref="I7380:J7380"/>
    <mergeCell ref="B7381:C7381"/>
    <mergeCell ref="D7381:E7381"/>
    <mergeCell ref="G7381:H7381"/>
    <mergeCell ref="I7381:J7381"/>
    <mergeCell ref="A7406:C7406"/>
    <mergeCell ref="D7406:E7406"/>
    <mergeCell ref="G7406:H7406"/>
    <mergeCell ref="I7406:J7406"/>
    <mergeCell ref="B7407:C7407"/>
    <mergeCell ref="D7407:E7407"/>
    <mergeCell ref="G7407:H7407"/>
    <mergeCell ref="I7407:J7407"/>
    <mergeCell ref="B7404:C7404"/>
    <mergeCell ref="D7404:E7404"/>
    <mergeCell ref="G7404:H7404"/>
    <mergeCell ref="I7404:J7404"/>
    <mergeCell ref="G7405:J7405"/>
    <mergeCell ref="G7400:J7400"/>
    <mergeCell ref="G7401:K7401"/>
    <mergeCell ref="A7402:K7402"/>
    <mergeCell ref="A7403:C7403"/>
    <mergeCell ref="D7403:E7403"/>
    <mergeCell ref="G7403:H7403"/>
    <mergeCell ref="I7403:J7403"/>
    <mergeCell ref="B7398:C7398"/>
    <mergeCell ref="D7398:E7398"/>
    <mergeCell ref="G7398:H7398"/>
    <mergeCell ref="I7398:J7398"/>
    <mergeCell ref="G7399:J7399"/>
    <mergeCell ref="G7396:J7396"/>
    <mergeCell ref="A7397:C7397"/>
    <mergeCell ref="D7397:E7397"/>
    <mergeCell ref="G7397:H7397"/>
    <mergeCell ref="I7397:J7397"/>
    <mergeCell ref="B7394:C7394"/>
    <mergeCell ref="D7394:E7394"/>
    <mergeCell ref="G7394:H7394"/>
    <mergeCell ref="I7394:J7394"/>
    <mergeCell ref="B7395:C7395"/>
    <mergeCell ref="D7395:E7395"/>
    <mergeCell ref="G7395:H7395"/>
    <mergeCell ref="I7395:J7395"/>
    <mergeCell ref="G7418:J7418"/>
    <mergeCell ref="A7419:C7419"/>
    <mergeCell ref="D7419:E7419"/>
    <mergeCell ref="G7419:H7419"/>
    <mergeCell ref="I7419:J7419"/>
    <mergeCell ref="B7416:C7416"/>
    <mergeCell ref="D7416:E7416"/>
    <mergeCell ref="G7416:H7416"/>
    <mergeCell ref="I7416:J7416"/>
    <mergeCell ref="B7417:C7417"/>
    <mergeCell ref="D7417:E7417"/>
    <mergeCell ref="G7417:H7417"/>
    <mergeCell ref="I7417:J7417"/>
    <mergeCell ref="B7414:C7414"/>
    <mergeCell ref="D7414:E7414"/>
    <mergeCell ref="G7414:H7414"/>
    <mergeCell ref="I7414:J7414"/>
    <mergeCell ref="B7415:C7415"/>
    <mergeCell ref="D7415:E7415"/>
    <mergeCell ref="G7415:H7415"/>
    <mergeCell ref="I7415:J7415"/>
    <mergeCell ref="G7410:J7410"/>
    <mergeCell ref="G7411:K7411"/>
    <mergeCell ref="A7412:K7412"/>
    <mergeCell ref="A7413:C7413"/>
    <mergeCell ref="D7413:E7413"/>
    <mergeCell ref="G7413:H7413"/>
    <mergeCell ref="I7413:J7413"/>
    <mergeCell ref="B7408:C7408"/>
    <mergeCell ref="D7408:E7408"/>
    <mergeCell ref="G7408:H7408"/>
    <mergeCell ref="I7408:J7408"/>
    <mergeCell ref="G7409:J7409"/>
    <mergeCell ref="B7430:C7430"/>
    <mergeCell ref="D7430:E7430"/>
    <mergeCell ref="G7430:H7430"/>
    <mergeCell ref="I7430:J7430"/>
    <mergeCell ref="G7431:J7431"/>
    <mergeCell ref="A7428:C7428"/>
    <mergeCell ref="D7428:E7428"/>
    <mergeCell ref="G7428:H7428"/>
    <mergeCell ref="I7428:J7428"/>
    <mergeCell ref="B7429:C7429"/>
    <mergeCell ref="D7429:E7429"/>
    <mergeCell ref="G7429:H7429"/>
    <mergeCell ref="I7429:J7429"/>
    <mergeCell ref="B7426:C7426"/>
    <mergeCell ref="D7426:E7426"/>
    <mergeCell ref="G7426:H7426"/>
    <mergeCell ref="I7426:J7426"/>
    <mergeCell ref="G7427:J7427"/>
    <mergeCell ref="A7424:C7424"/>
    <mergeCell ref="D7424:E7424"/>
    <mergeCell ref="G7424:H7424"/>
    <mergeCell ref="I7424:J7424"/>
    <mergeCell ref="B7425:C7425"/>
    <mergeCell ref="D7425:E7425"/>
    <mergeCell ref="G7425:H7425"/>
    <mergeCell ref="I7425:J7425"/>
    <mergeCell ref="B7422:C7422"/>
    <mergeCell ref="D7422:E7422"/>
    <mergeCell ref="G7422:H7422"/>
    <mergeCell ref="I7422:J7422"/>
    <mergeCell ref="G7423:J7423"/>
    <mergeCell ref="B7420:C7420"/>
    <mergeCell ref="D7420:E7420"/>
    <mergeCell ref="G7420:H7420"/>
    <mergeCell ref="I7420:J7420"/>
    <mergeCell ref="B7421:C7421"/>
    <mergeCell ref="D7421:E7421"/>
    <mergeCell ref="G7421:H7421"/>
    <mergeCell ref="I7421:J7421"/>
    <mergeCell ref="G7442:J7442"/>
    <mergeCell ref="A7443:C7443"/>
    <mergeCell ref="D7443:E7443"/>
    <mergeCell ref="G7443:H7443"/>
    <mergeCell ref="I7443:J7443"/>
    <mergeCell ref="B7440:C7440"/>
    <mergeCell ref="D7440:E7440"/>
    <mergeCell ref="G7440:H7440"/>
    <mergeCell ref="I7440:J7440"/>
    <mergeCell ref="B7441:C7441"/>
    <mergeCell ref="D7441:E7441"/>
    <mergeCell ref="G7441:H7441"/>
    <mergeCell ref="I7441:J7441"/>
    <mergeCell ref="B7438:C7438"/>
    <mergeCell ref="D7438:E7438"/>
    <mergeCell ref="G7438:H7438"/>
    <mergeCell ref="I7438:J7438"/>
    <mergeCell ref="B7439:C7439"/>
    <mergeCell ref="D7439:E7439"/>
    <mergeCell ref="G7439:H7439"/>
    <mergeCell ref="I7439:J7439"/>
    <mergeCell ref="B7436:C7436"/>
    <mergeCell ref="D7436:E7436"/>
    <mergeCell ref="G7436:H7436"/>
    <mergeCell ref="I7436:J7436"/>
    <mergeCell ref="B7437:C7437"/>
    <mergeCell ref="D7437:E7437"/>
    <mergeCell ref="G7437:H7437"/>
    <mergeCell ref="I7437:J7437"/>
    <mergeCell ref="G7432:J7432"/>
    <mergeCell ref="G7433:K7433"/>
    <mergeCell ref="A7434:K7434"/>
    <mergeCell ref="A7435:C7435"/>
    <mergeCell ref="D7435:E7435"/>
    <mergeCell ref="G7435:H7435"/>
    <mergeCell ref="I7435:J7435"/>
    <mergeCell ref="G7452:J7452"/>
    <mergeCell ref="G7453:K7453"/>
    <mergeCell ref="A7454:K7454"/>
    <mergeCell ref="A7455:C7455"/>
    <mergeCell ref="D7455:E7455"/>
    <mergeCell ref="G7455:H7455"/>
    <mergeCell ref="I7455:J7455"/>
    <mergeCell ref="B7450:C7450"/>
    <mergeCell ref="D7450:E7450"/>
    <mergeCell ref="G7450:H7450"/>
    <mergeCell ref="I7450:J7450"/>
    <mergeCell ref="G7451:J7451"/>
    <mergeCell ref="A7448:C7448"/>
    <mergeCell ref="D7448:E7448"/>
    <mergeCell ref="G7448:H7448"/>
    <mergeCell ref="I7448:J7448"/>
    <mergeCell ref="B7449:C7449"/>
    <mergeCell ref="D7449:E7449"/>
    <mergeCell ref="G7449:H7449"/>
    <mergeCell ref="I7449:J7449"/>
    <mergeCell ref="B7446:C7446"/>
    <mergeCell ref="D7446:E7446"/>
    <mergeCell ref="G7446:H7446"/>
    <mergeCell ref="I7446:J7446"/>
    <mergeCell ref="G7447:J7447"/>
    <mergeCell ref="B7444:C7444"/>
    <mergeCell ref="D7444:E7444"/>
    <mergeCell ref="G7444:H7444"/>
    <mergeCell ref="I7444:J7444"/>
    <mergeCell ref="B7445:C7445"/>
    <mergeCell ref="D7445:E7445"/>
    <mergeCell ref="G7445:H7445"/>
    <mergeCell ref="I7445:J7445"/>
    <mergeCell ref="G7466:J7466"/>
    <mergeCell ref="G7467:K7467"/>
    <mergeCell ref="A7468:K7468"/>
    <mergeCell ref="A7469:C7469"/>
    <mergeCell ref="D7469:E7469"/>
    <mergeCell ref="G7469:H7469"/>
    <mergeCell ref="I7469:J7469"/>
    <mergeCell ref="B7464:C7464"/>
    <mergeCell ref="D7464:E7464"/>
    <mergeCell ref="G7464:H7464"/>
    <mergeCell ref="I7464:J7464"/>
    <mergeCell ref="G7465:J7465"/>
    <mergeCell ref="G7462:J7462"/>
    <mergeCell ref="A7463:C7463"/>
    <mergeCell ref="D7463:E7463"/>
    <mergeCell ref="G7463:H7463"/>
    <mergeCell ref="I7463:J7463"/>
    <mergeCell ref="B7460:C7460"/>
    <mergeCell ref="D7460:E7460"/>
    <mergeCell ref="G7460:H7460"/>
    <mergeCell ref="I7460:J7460"/>
    <mergeCell ref="B7461:C7461"/>
    <mergeCell ref="D7461:E7461"/>
    <mergeCell ref="G7461:H7461"/>
    <mergeCell ref="I7461:J7461"/>
    <mergeCell ref="G7458:J7458"/>
    <mergeCell ref="A7459:C7459"/>
    <mergeCell ref="D7459:E7459"/>
    <mergeCell ref="G7459:H7459"/>
    <mergeCell ref="I7459:J7459"/>
    <mergeCell ref="B7456:C7456"/>
    <mergeCell ref="D7456:E7456"/>
    <mergeCell ref="G7456:H7456"/>
    <mergeCell ref="I7456:J7456"/>
    <mergeCell ref="B7457:C7457"/>
    <mergeCell ref="D7457:E7457"/>
    <mergeCell ref="G7457:H7457"/>
    <mergeCell ref="I7457:J7457"/>
    <mergeCell ref="B7482:E7482"/>
    <mergeCell ref="G7482:H7482"/>
    <mergeCell ref="I7482:J7482"/>
    <mergeCell ref="B7483:E7483"/>
    <mergeCell ref="G7483:H7483"/>
    <mergeCell ref="I7483:J7483"/>
    <mergeCell ref="G7478:J7478"/>
    <mergeCell ref="G7479:K7479"/>
    <mergeCell ref="A7480:K7480"/>
    <mergeCell ref="A7481:E7481"/>
    <mergeCell ref="G7481:H7481"/>
    <mergeCell ref="I7481:J7481"/>
    <mergeCell ref="B7476:C7476"/>
    <mergeCell ref="D7476:E7476"/>
    <mergeCell ref="G7476:H7476"/>
    <mergeCell ref="I7476:J7476"/>
    <mergeCell ref="G7477:J7477"/>
    <mergeCell ref="A7474:C7474"/>
    <mergeCell ref="D7474:E7474"/>
    <mergeCell ref="G7474:H7474"/>
    <mergeCell ref="I7474:J7474"/>
    <mergeCell ref="B7475:C7475"/>
    <mergeCell ref="D7475:E7475"/>
    <mergeCell ref="G7475:H7475"/>
    <mergeCell ref="I7475:J7475"/>
    <mergeCell ref="B7472:C7472"/>
    <mergeCell ref="D7472:E7472"/>
    <mergeCell ref="G7472:H7472"/>
    <mergeCell ref="I7472:J7472"/>
    <mergeCell ref="G7473:J7473"/>
    <mergeCell ref="B7470:C7470"/>
    <mergeCell ref="D7470:E7470"/>
    <mergeCell ref="G7470:H7470"/>
    <mergeCell ref="I7470:J7470"/>
    <mergeCell ref="B7471:C7471"/>
    <mergeCell ref="D7471:E7471"/>
    <mergeCell ref="G7471:H7471"/>
    <mergeCell ref="I7471:J7471"/>
    <mergeCell ref="B7499:C7499"/>
    <mergeCell ref="D7499:E7499"/>
    <mergeCell ref="G7499:H7499"/>
    <mergeCell ref="I7499:J7499"/>
    <mergeCell ref="G7500:J7500"/>
    <mergeCell ref="G7496:K7496"/>
    <mergeCell ref="A7497:K7497"/>
    <mergeCell ref="A7498:C7498"/>
    <mergeCell ref="D7498:E7498"/>
    <mergeCell ref="G7498:H7498"/>
    <mergeCell ref="I7498:J7498"/>
    <mergeCell ref="I7490:J7490"/>
    <mergeCell ref="K7490:K7491"/>
    <mergeCell ref="G7493:J7493"/>
    <mergeCell ref="G7494:J7494"/>
    <mergeCell ref="G7495:J7495"/>
    <mergeCell ref="A7490:B7491"/>
    <mergeCell ref="C7490:C7491"/>
    <mergeCell ref="D7490:D7491"/>
    <mergeCell ref="E7490:F7490"/>
    <mergeCell ref="G7490:H7490"/>
    <mergeCell ref="B7488:C7488"/>
    <mergeCell ref="E7488:F7488"/>
    <mergeCell ref="G7488:H7488"/>
    <mergeCell ref="I7488:J7488"/>
    <mergeCell ref="G7489:J7489"/>
    <mergeCell ref="G7486:J7486"/>
    <mergeCell ref="A7487:C7487"/>
    <mergeCell ref="E7487:F7487"/>
    <mergeCell ref="G7487:H7487"/>
    <mergeCell ref="I7487:J7487"/>
    <mergeCell ref="B7484:E7484"/>
    <mergeCell ref="G7484:H7484"/>
    <mergeCell ref="I7484:J7484"/>
    <mergeCell ref="B7485:E7485"/>
    <mergeCell ref="G7485:H7485"/>
    <mergeCell ref="I7485:J7485"/>
    <mergeCell ref="B7513:E7513"/>
    <mergeCell ref="G7513:H7513"/>
    <mergeCell ref="I7513:J7513"/>
    <mergeCell ref="B7514:E7514"/>
    <mergeCell ref="G7514:H7514"/>
    <mergeCell ref="I7514:J7514"/>
    <mergeCell ref="B7510:C7510"/>
    <mergeCell ref="G7510:H7510"/>
    <mergeCell ref="I7510:J7510"/>
    <mergeCell ref="G7511:J7511"/>
    <mergeCell ref="A7512:E7512"/>
    <mergeCell ref="G7512:H7512"/>
    <mergeCell ref="I7512:J7512"/>
    <mergeCell ref="G7505:J7505"/>
    <mergeCell ref="G7506:K7506"/>
    <mergeCell ref="A7507:K7507"/>
    <mergeCell ref="A7508:C7509"/>
    <mergeCell ref="D7508:D7509"/>
    <mergeCell ref="E7508:F7508"/>
    <mergeCell ref="G7508:J7508"/>
    <mergeCell ref="K7508:K7509"/>
    <mergeCell ref="G7509:H7509"/>
    <mergeCell ref="I7509:J7509"/>
    <mergeCell ref="B7503:C7503"/>
    <mergeCell ref="D7503:E7503"/>
    <mergeCell ref="G7503:H7503"/>
    <mergeCell ref="I7503:J7503"/>
    <mergeCell ref="G7504:J7504"/>
    <mergeCell ref="A7501:C7501"/>
    <mergeCell ref="D7501:E7501"/>
    <mergeCell ref="G7501:H7501"/>
    <mergeCell ref="I7501:J7501"/>
    <mergeCell ref="B7502:C7502"/>
    <mergeCell ref="D7502:E7502"/>
    <mergeCell ref="G7502:H7502"/>
    <mergeCell ref="I7502:J7502"/>
    <mergeCell ref="B7529:C7529"/>
    <mergeCell ref="D7529:E7529"/>
    <mergeCell ref="G7529:H7529"/>
    <mergeCell ref="I7529:J7529"/>
    <mergeCell ref="B7530:C7530"/>
    <mergeCell ref="D7530:E7530"/>
    <mergeCell ref="G7530:H7530"/>
    <mergeCell ref="I7530:J7530"/>
    <mergeCell ref="G7527:J7527"/>
    <mergeCell ref="A7528:C7528"/>
    <mergeCell ref="D7528:E7528"/>
    <mergeCell ref="G7528:H7528"/>
    <mergeCell ref="I7528:J7528"/>
    <mergeCell ref="B7525:C7525"/>
    <mergeCell ref="D7525:E7525"/>
    <mergeCell ref="G7525:H7525"/>
    <mergeCell ref="I7525:J7525"/>
    <mergeCell ref="B7526:C7526"/>
    <mergeCell ref="D7526:E7526"/>
    <mergeCell ref="G7526:H7526"/>
    <mergeCell ref="I7526:J7526"/>
    <mergeCell ref="A7523:K7523"/>
    <mergeCell ref="A7524:C7524"/>
    <mergeCell ref="D7524:E7524"/>
    <mergeCell ref="G7524:H7524"/>
    <mergeCell ref="I7524:J7524"/>
    <mergeCell ref="G7518:J7518"/>
    <mergeCell ref="G7519:J7519"/>
    <mergeCell ref="G7520:J7520"/>
    <mergeCell ref="G7521:J7521"/>
    <mergeCell ref="G7522:K7522"/>
    <mergeCell ref="B7515:E7515"/>
    <mergeCell ref="G7515:H7515"/>
    <mergeCell ref="I7515:J7515"/>
    <mergeCell ref="G7516:J7516"/>
    <mergeCell ref="G7517:J7517"/>
    <mergeCell ref="G7542:J7542"/>
    <mergeCell ref="G7543:K7543"/>
    <mergeCell ref="A7544:K7544"/>
    <mergeCell ref="A7545:C7545"/>
    <mergeCell ref="D7545:E7545"/>
    <mergeCell ref="G7545:H7545"/>
    <mergeCell ref="I7545:J7545"/>
    <mergeCell ref="B7540:C7540"/>
    <mergeCell ref="D7540:E7540"/>
    <mergeCell ref="G7540:H7540"/>
    <mergeCell ref="I7540:J7540"/>
    <mergeCell ref="G7541:J7541"/>
    <mergeCell ref="G7538:J7538"/>
    <mergeCell ref="A7539:C7539"/>
    <mergeCell ref="D7539:E7539"/>
    <mergeCell ref="G7539:H7539"/>
    <mergeCell ref="I7539:J7539"/>
    <mergeCell ref="B7536:C7536"/>
    <mergeCell ref="D7536:E7536"/>
    <mergeCell ref="G7536:H7536"/>
    <mergeCell ref="I7536:J7536"/>
    <mergeCell ref="B7537:C7537"/>
    <mergeCell ref="D7537:E7537"/>
    <mergeCell ref="G7537:H7537"/>
    <mergeCell ref="I7537:J7537"/>
    <mergeCell ref="G7531:J7531"/>
    <mergeCell ref="G7532:J7532"/>
    <mergeCell ref="G7533:K7533"/>
    <mergeCell ref="A7534:K7534"/>
    <mergeCell ref="A7535:C7535"/>
    <mergeCell ref="D7535:E7535"/>
    <mergeCell ref="G7535:H7535"/>
    <mergeCell ref="I7535:J7535"/>
    <mergeCell ref="B7556:C7556"/>
    <mergeCell ref="D7556:E7556"/>
    <mergeCell ref="G7556:H7556"/>
    <mergeCell ref="I7556:J7556"/>
    <mergeCell ref="B7557:C7557"/>
    <mergeCell ref="D7557:E7557"/>
    <mergeCell ref="G7557:H7557"/>
    <mergeCell ref="I7557:J7557"/>
    <mergeCell ref="G7552:J7552"/>
    <mergeCell ref="G7553:K7553"/>
    <mergeCell ref="A7554:K7554"/>
    <mergeCell ref="A7555:C7555"/>
    <mergeCell ref="D7555:E7555"/>
    <mergeCell ref="G7555:H7555"/>
    <mergeCell ref="I7555:J7555"/>
    <mergeCell ref="B7550:C7550"/>
    <mergeCell ref="D7550:E7550"/>
    <mergeCell ref="G7550:H7550"/>
    <mergeCell ref="I7550:J7550"/>
    <mergeCell ref="G7551:J7551"/>
    <mergeCell ref="G7548:J7548"/>
    <mergeCell ref="A7549:C7549"/>
    <mergeCell ref="D7549:E7549"/>
    <mergeCell ref="G7549:H7549"/>
    <mergeCell ref="I7549:J7549"/>
    <mergeCell ref="B7546:C7546"/>
    <mergeCell ref="D7546:E7546"/>
    <mergeCell ref="G7546:H7546"/>
    <mergeCell ref="I7546:J7546"/>
    <mergeCell ref="B7547:C7547"/>
    <mergeCell ref="D7547:E7547"/>
    <mergeCell ref="G7547:H7547"/>
    <mergeCell ref="I7547:J7547"/>
    <mergeCell ref="B7569:C7569"/>
    <mergeCell ref="D7569:E7569"/>
    <mergeCell ref="G7569:H7569"/>
    <mergeCell ref="I7569:J7569"/>
    <mergeCell ref="B7570:C7570"/>
    <mergeCell ref="D7570:E7570"/>
    <mergeCell ref="G7570:H7570"/>
    <mergeCell ref="I7570:J7570"/>
    <mergeCell ref="G7564:J7564"/>
    <mergeCell ref="G7565:J7565"/>
    <mergeCell ref="G7566:K7566"/>
    <mergeCell ref="A7567:K7567"/>
    <mergeCell ref="A7568:C7568"/>
    <mergeCell ref="D7568:E7568"/>
    <mergeCell ref="G7568:H7568"/>
    <mergeCell ref="I7568:J7568"/>
    <mergeCell ref="B7562:C7562"/>
    <mergeCell ref="D7562:E7562"/>
    <mergeCell ref="G7562:H7562"/>
    <mergeCell ref="I7562:J7562"/>
    <mergeCell ref="B7563:C7563"/>
    <mergeCell ref="D7563:E7563"/>
    <mergeCell ref="G7563:H7563"/>
    <mergeCell ref="I7563:J7563"/>
    <mergeCell ref="G7560:J7560"/>
    <mergeCell ref="A7561:C7561"/>
    <mergeCell ref="D7561:E7561"/>
    <mergeCell ref="G7561:H7561"/>
    <mergeCell ref="I7561:J7561"/>
    <mergeCell ref="B7558:C7558"/>
    <mergeCell ref="D7558:E7558"/>
    <mergeCell ref="G7558:H7558"/>
    <mergeCell ref="I7558:J7558"/>
    <mergeCell ref="B7559:C7559"/>
    <mergeCell ref="D7559:E7559"/>
    <mergeCell ref="G7559:H7559"/>
    <mergeCell ref="I7559:J7559"/>
    <mergeCell ref="B7585:C7585"/>
    <mergeCell ref="D7585:E7585"/>
    <mergeCell ref="G7585:H7585"/>
    <mergeCell ref="I7585:J7585"/>
    <mergeCell ref="B7586:C7586"/>
    <mergeCell ref="D7586:E7586"/>
    <mergeCell ref="G7586:H7586"/>
    <mergeCell ref="I7586:J7586"/>
    <mergeCell ref="G7580:J7580"/>
    <mergeCell ref="G7581:J7581"/>
    <mergeCell ref="G7582:K7582"/>
    <mergeCell ref="A7583:K7583"/>
    <mergeCell ref="A7584:C7584"/>
    <mergeCell ref="D7584:E7584"/>
    <mergeCell ref="G7584:H7584"/>
    <mergeCell ref="I7584:J7584"/>
    <mergeCell ref="B7578:C7578"/>
    <mergeCell ref="D7578:E7578"/>
    <mergeCell ref="G7578:H7578"/>
    <mergeCell ref="I7578:J7578"/>
    <mergeCell ref="B7579:C7579"/>
    <mergeCell ref="D7579:E7579"/>
    <mergeCell ref="G7579:H7579"/>
    <mergeCell ref="I7579:J7579"/>
    <mergeCell ref="G7573:J7573"/>
    <mergeCell ref="G7574:J7574"/>
    <mergeCell ref="G7575:K7575"/>
    <mergeCell ref="A7576:K7576"/>
    <mergeCell ref="A7577:C7577"/>
    <mergeCell ref="D7577:E7577"/>
    <mergeCell ref="G7577:H7577"/>
    <mergeCell ref="I7577:J7577"/>
    <mergeCell ref="B7571:C7571"/>
    <mergeCell ref="D7571:E7571"/>
    <mergeCell ref="G7571:H7571"/>
    <mergeCell ref="I7571:J7571"/>
    <mergeCell ref="B7572:C7572"/>
    <mergeCell ref="D7572:E7572"/>
    <mergeCell ref="G7572:H7572"/>
    <mergeCell ref="I7572:J7572"/>
    <mergeCell ref="G7600:J7600"/>
    <mergeCell ref="G7601:J7601"/>
    <mergeCell ref="G7602:K7602"/>
    <mergeCell ref="A7603:K7603"/>
    <mergeCell ref="A7604:C7605"/>
    <mergeCell ref="D7604:D7605"/>
    <mergeCell ref="E7604:F7604"/>
    <mergeCell ref="G7604:J7604"/>
    <mergeCell ref="K7604:K7605"/>
    <mergeCell ref="G7605:H7605"/>
    <mergeCell ref="I7605:J7605"/>
    <mergeCell ref="B7598:C7598"/>
    <mergeCell ref="D7598:E7598"/>
    <mergeCell ref="G7598:H7598"/>
    <mergeCell ref="I7598:J7598"/>
    <mergeCell ref="B7599:C7599"/>
    <mergeCell ref="D7599:E7599"/>
    <mergeCell ref="G7599:H7599"/>
    <mergeCell ref="I7599:J7599"/>
    <mergeCell ref="G7594:J7594"/>
    <mergeCell ref="G7595:K7595"/>
    <mergeCell ref="A7596:K7596"/>
    <mergeCell ref="A7597:C7597"/>
    <mergeCell ref="D7597:E7597"/>
    <mergeCell ref="G7597:H7597"/>
    <mergeCell ref="I7597:J7597"/>
    <mergeCell ref="B7592:C7592"/>
    <mergeCell ref="D7592:E7592"/>
    <mergeCell ref="G7592:H7592"/>
    <mergeCell ref="I7592:J7592"/>
    <mergeCell ref="G7593:J7593"/>
    <mergeCell ref="G7587:J7587"/>
    <mergeCell ref="G7588:J7588"/>
    <mergeCell ref="G7589:K7589"/>
    <mergeCell ref="A7590:K7590"/>
    <mergeCell ref="A7591:C7591"/>
    <mergeCell ref="D7591:E7591"/>
    <mergeCell ref="G7591:H7591"/>
    <mergeCell ref="I7591:J7591"/>
    <mergeCell ref="G7620:J7620"/>
    <mergeCell ref="A7621:C7621"/>
    <mergeCell ref="E7621:F7621"/>
    <mergeCell ref="G7621:H7621"/>
    <mergeCell ref="I7621:J7621"/>
    <mergeCell ref="A7618:E7618"/>
    <mergeCell ref="G7618:H7618"/>
    <mergeCell ref="I7618:J7618"/>
    <mergeCell ref="B7619:E7619"/>
    <mergeCell ref="G7619:H7619"/>
    <mergeCell ref="I7619:J7619"/>
    <mergeCell ref="G7613:J7613"/>
    <mergeCell ref="G7614:J7614"/>
    <mergeCell ref="G7615:J7615"/>
    <mergeCell ref="G7616:J7616"/>
    <mergeCell ref="G7617:J7617"/>
    <mergeCell ref="G7610:J7610"/>
    <mergeCell ref="A7611:E7611"/>
    <mergeCell ref="G7611:H7611"/>
    <mergeCell ref="I7611:J7611"/>
    <mergeCell ref="B7612:E7612"/>
    <mergeCell ref="G7612:H7612"/>
    <mergeCell ref="I7612:J7612"/>
    <mergeCell ref="B7608:C7608"/>
    <mergeCell ref="G7608:H7608"/>
    <mergeCell ref="I7608:J7608"/>
    <mergeCell ref="B7609:C7609"/>
    <mergeCell ref="G7609:H7609"/>
    <mergeCell ref="I7609:J7609"/>
    <mergeCell ref="B7606:C7606"/>
    <mergeCell ref="G7606:H7606"/>
    <mergeCell ref="I7606:J7606"/>
    <mergeCell ref="B7607:C7607"/>
    <mergeCell ref="G7607:H7607"/>
    <mergeCell ref="I7607:J7607"/>
    <mergeCell ref="B7635:C7635"/>
    <mergeCell ref="D7635:E7635"/>
    <mergeCell ref="G7635:H7635"/>
    <mergeCell ref="I7635:J7635"/>
    <mergeCell ref="B7636:C7636"/>
    <mergeCell ref="D7636:E7636"/>
    <mergeCell ref="G7636:H7636"/>
    <mergeCell ref="I7636:J7636"/>
    <mergeCell ref="B7633:C7633"/>
    <mergeCell ref="D7633:E7633"/>
    <mergeCell ref="G7633:H7633"/>
    <mergeCell ref="I7633:J7633"/>
    <mergeCell ref="B7634:C7634"/>
    <mergeCell ref="D7634:E7634"/>
    <mergeCell ref="G7634:H7634"/>
    <mergeCell ref="I7634:J7634"/>
    <mergeCell ref="G7630:K7630"/>
    <mergeCell ref="A7631:K7631"/>
    <mergeCell ref="A7632:C7632"/>
    <mergeCell ref="D7632:E7632"/>
    <mergeCell ref="G7632:H7632"/>
    <mergeCell ref="I7632:J7632"/>
    <mergeCell ref="I7624:J7624"/>
    <mergeCell ref="K7624:K7625"/>
    <mergeCell ref="G7627:J7627"/>
    <mergeCell ref="G7628:J7628"/>
    <mergeCell ref="G7629:J7629"/>
    <mergeCell ref="A7624:B7625"/>
    <mergeCell ref="C7624:C7625"/>
    <mergeCell ref="D7624:D7625"/>
    <mergeCell ref="E7624:F7624"/>
    <mergeCell ref="G7624:H7624"/>
    <mergeCell ref="B7622:C7622"/>
    <mergeCell ref="E7622:F7622"/>
    <mergeCell ref="G7622:H7622"/>
    <mergeCell ref="I7622:J7622"/>
    <mergeCell ref="G7623:J7623"/>
    <mergeCell ref="G7649:J7649"/>
    <mergeCell ref="A7650:C7650"/>
    <mergeCell ref="D7650:E7650"/>
    <mergeCell ref="G7650:H7650"/>
    <mergeCell ref="I7650:J7650"/>
    <mergeCell ref="B7647:C7647"/>
    <mergeCell ref="D7647:E7647"/>
    <mergeCell ref="G7647:H7647"/>
    <mergeCell ref="I7647:J7647"/>
    <mergeCell ref="B7648:C7648"/>
    <mergeCell ref="D7648:E7648"/>
    <mergeCell ref="G7648:H7648"/>
    <mergeCell ref="I7648:J7648"/>
    <mergeCell ref="G7643:J7643"/>
    <mergeCell ref="G7644:K7644"/>
    <mergeCell ref="A7645:K7645"/>
    <mergeCell ref="A7646:C7646"/>
    <mergeCell ref="D7646:E7646"/>
    <mergeCell ref="G7646:H7646"/>
    <mergeCell ref="I7646:J7646"/>
    <mergeCell ref="B7641:C7641"/>
    <mergeCell ref="D7641:E7641"/>
    <mergeCell ref="G7641:H7641"/>
    <mergeCell ref="I7641:J7641"/>
    <mergeCell ref="G7642:J7642"/>
    <mergeCell ref="G7639:J7639"/>
    <mergeCell ref="A7640:C7640"/>
    <mergeCell ref="D7640:E7640"/>
    <mergeCell ref="G7640:H7640"/>
    <mergeCell ref="I7640:J7640"/>
    <mergeCell ref="B7637:C7637"/>
    <mergeCell ref="D7637:E7637"/>
    <mergeCell ref="G7637:H7637"/>
    <mergeCell ref="I7637:J7637"/>
    <mergeCell ref="B7638:C7638"/>
    <mergeCell ref="D7638:E7638"/>
    <mergeCell ref="G7638:H7638"/>
    <mergeCell ref="I7638:J7638"/>
    <mergeCell ref="A7663:C7663"/>
    <mergeCell ref="D7663:E7663"/>
    <mergeCell ref="G7663:H7663"/>
    <mergeCell ref="I7663:J7663"/>
    <mergeCell ref="B7664:C7664"/>
    <mergeCell ref="D7664:E7664"/>
    <mergeCell ref="G7664:H7664"/>
    <mergeCell ref="I7664:J7664"/>
    <mergeCell ref="B7661:C7661"/>
    <mergeCell ref="D7661:E7661"/>
    <mergeCell ref="G7661:H7661"/>
    <mergeCell ref="I7661:J7661"/>
    <mergeCell ref="G7662:J7662"/>
    <mergeCell ref="G7657:J7657"/>
    <mergeCell ref="G7658:K7658"/>
    <mergeCell ref="A7659:K7659"/>
    <mergeCell ref="A7660:C7660"/>
    <mergeCell ref="D7660:E7660"/>
    <mergeCell ref="G7660:H7660"/>
    <mergeCell ref="I7660:J7660"/>
    <mergeCell ref="B7655:C7655"/>
    <mergeCell ref="D7655:E7655"/>
    <mergeCell ref="G7655:H7655"/>
    <mergeCell ref="I7655:J7655"/>
    <mergeCell ref="G7656:J7656"/>
    <mergeCell ref="G7653:J7653"/>
    <mergeCell ref="A7654:C7654"/>
    <mergeCell ref="D7654:E7654"/>
    <mergeCell ref="G7654:H7654"/>
    <mergeCell ref="I7654:J7654"/>
    <mergeCell ref="B7651:C7651"/>
    <mergeCell ref="D7651:E7651"/>
    <mergeCell ref="G7651:H7651"/>
    <mergeCell ref="I7651:J7651"/>
    <mergeCell ref="B7652:C7652"/>
    <mergeCell ref="D7652:E7652"/>
    <mergeCell ref="G7652:H7652"/>
    <mergeCell ref="I7652:J7652"/>
    <mergeCell ref="G7675:J7675"/>
    <mergeCell ref="A7676:C7676"/>
    <mergeCell ref="D7676:E7676"/>
    <mergeCell ref="G7676:H7676"/>
    <mergeCell ref="I7676:J7676"/>
    <mergeCell ref="B7673:C7673"/>
    <mergeCell ref="D7673:E7673"/>
    <mergeCell ref="G7673:H7673"/>
    <mergeCell ref="I7673:J7673"/>
    <mergeCell ref="B7674:C7674"/>
    <mergeCell ref="D7674:E7674"/>
    <mergeCell ref="G7674:H7674"/>
    <mergeCell ref="I7674:J7674"/>
    <mergeCell ref="B7671:C7671"/>
    <mergeCell ref="D7671:E7671"/>
    <mergeCell ref="G7671:H7671"/>
    <mergeCell ref="I7671:J7671"/>
    <mergeCell ref="B7672:C7672"/>
    <mergeCell ref="D7672:E7672"/>
    <mergeCell ref="G7672:H7672"/>
    <mergeCell ref="I7672:J7672"/>
    <mergeCell ref="G7667:J7667"/>
    <mergeCell ref="G7668:K7668"/>
    <mergeCell ref="A7669:K7669"/>
    <mergeCell ref="A7670:C7670"/>
    <mergeCell ref="D7670:E7670"/>
    <mergeCell ref="G7670:H7670"/>
    <mergeCell ref="I7670:J7670"/>
    <mergeCell ref="B7665:C7665"/>
    <mergeCell ref="D7665:E7665"/>
    <mergeCell ref="G7665:H7665"/>
    <mergeCell ref="I7665:J7665"/>
    <mergeCell ref="G7666:J7666"/>
    <mergeCell ref="B7687:C7687"/>
    <mergeCell ref="D7687:E7687"/>
    <mergeCell ref="G7687:H7687"/>
    <mergeCell ref="I7687:J7687"/>
    <mergeCell ref="G7688:J7688"/>
    <mergeCell ref="A7685:C7685"/>
    <mergeCell ref="D7685:E7685"/>
    <mergeCell ref="G7685:H7685"/>
    <mergeCell ref="I7685:J7685"/>
    <mergeCell ref="B7686:C7686"/>
    <mergeCell ref="D7686:E7686"/>
    <mergeCell ref="G7686:H7686"/>
    <mergeCell ref="I7686:J7686"/>
    <mergeCell ref="B7683:C7683"/>
    <mergeCell ref="D7683:E7683"/>
    <mergeCell ref="G7683:H7683"/>
    <mergeCell ref="I7683:J7683"/>
    <mergeCell ref="G7684:J7684"/>
    <mergeCell ref="A7681:C7681"/>
    <mergeCell ref="D7681:E7681"/>
    <mergeCell ref="G7681:H7681"/>
    <mergeCell ref="I7681:J7681"/>
    <mergeCell ref="B7682:C7682"/>
    <mergeCell ref="D7682:E7682"/>
    <mergeCell ref="G7682:H7682"/>
    <mergeCell ref="I7682:J7682"/>
    <mergeCell ref="B7679:C7679"/>
    <mergeCell ref="D7679:E7679"/>
    <mergeCell ref="G7679:H7679"/>
    <mergeCell ref="I7679:J7679"/>
    <mergeCell ref="G7680:J7680"/>
    <mergeCell ref="B7677:C7677"/>
    <mergeCell ref="D7677:E7677"/>
    <mergeCell ref="G7677:H7677"/>
    <mergeCell ref="I7677:J7677"/>
    <mergeCell ref="B7678:C7678"/>
    <mergeCell ref="D7678:E7678"/>
    <mergeCell ref="G7678:H7678"/>
    <mergeCell ref="I7678:J7678"/>
    <mergeCell ref="G7699:J7699"/>
    <mergeCell ref="A7700:C7700"/>
    <mergeCell ref="D7700:E7700"/>
    <mergeCell ref="G7700:H7700"/>
    <mergeCell ref="I7700:J7700"/>
    <mergeCell ref="B7697:C7697"/>
    <mergeCell ref="D7697:E7697"/>
    <mergeCell ref="G7697:H7697"/>
    <mergeCell ref="I7697:J7697"/>
    <mergeCell ref="B7698:C7698"/>
    <mergeCell ref="D7698:E7698"/>
    <mergeCell ref="G7698:H7698"/>
    <mergeCell ref="I7698:J7698"/>
    <mergeCell ref="B7695:C7695"/>
    <mergeCell ref="D7695:E7695"/>
    <mergeCell ref="G7695:H7695"/>
    <mergeCell ref="I7695:J7695"/>
    <mergeCell ref="B7696:C7696"/>
    <mergeCell ref="D7696:E7696"/>
    <mergeCell ref="G7696:H7696"/>
    <mergeCell ref="I7696:J7696"/>
    <mergeCell ref="B7693:C7693"/>
    <mergeCell ref="D7693:E7693"/>
    <mergeCell ref="G7693:H7693"/>
    <mergeCell ref="I7693:J7693"/>
    <mergeCell ref="B7694:C7694"/>
    <mergeCell ref="D7694:E7694"/>
    <mergeCell ref="G7694:H7694"/>
    <mergeCell ref="I7694:J7694"/>
    <mergeCell ref="G7689:J7689"/>
    <mergeCell ref="G7690:K7690"/>
    <mergeCell ref="A7691:K7691"/>
    <mergeCell ref="A7692:C7692"/>
    <mergeCell ref="D7692:E7692"/>
    <mergeCell ref="G7692:H7692"/>
    <mergeCell ref="I7692:J7692"/>
    <mergeCell ref="G7709:J7709"/>
    <mergeCell ref="G7710:K7710"/>
    <mergeCell ref="A7711:K7711"/>
    <mergeCell ref="A7712:C7712"/>
    <mergeCell ref="D7712:E7712"/>
    <mergeCell ref="G7712:H7712"/>
    <mergeCell ref="I7712:J7712"/>
    <mergeCell ref="B7707:C7707"/>
    <mergeCell ref="D7707:E7707"/>
    <mergeCell ref="G7707:H7707"/>
    <mergeCell ref="I7707:J7707"/>
    <mergeCell ref="G7708:J7708"/>
    <mergeCell ref="A7705:C7705"/>
    <mergeCell ref="D7705:E7705"/>
    <mergeCell ref="G7705:H7705"/>
    <mergeCell ref="I7705:J7705"/>
    <mergeCell ref="B7706:C7706"/>
    <mergeCell ref="D7706:E7706"/>
    <mergeCell ref="G7706:H7706"/>
    <mergeCell ref="I7706:J7706"/>
    <mergeCell ref="B7703:C7703"/>
    <mergeCell ref="D7703:E7703"/>
    <mergeCell ref="G7703:H7703"/>
    <mergeCell ref="I7703:J7703"/>
    <mergeCell ref="G7704:J7704"/>
    <mergeCell ref="B7701:C7701"/>
    <mergeCell ref="D7701:E7701"/>
    <mergeCell ref="G7701:H7701"/>
    <mergeCell ref="I7701:J7701"/>
    <mergeCell ref="B7702:C7702"/>
    <mergeCell ref="D7702:E7702"/>
    <mergeCell ref="G7702:H7702"/>
    <mergeCell ref="I7702:J7702"/>
    <mergeCell ref="G7723:J7723"/>
    <mergeCell ref="G7724:K7724"/>
    <mergeCell ref="A7725:K7725"/>
    <mergeCell ref="A7726:C7726"/>
    <mergeCell ref="D7726:E7726"/>
    <mergeCell ref="G7726:H7726"/>
    <mergeCell ref="I7726:J7726"/>
    <mergeCell ref="B7721:C7721"/>
    <mergeCell ref="D7721:E7721"/>
    <mergeCell ref="G7721:H7721"/>
    <mergeCell ref="I7721:J7721"/>
    <mergeCell ref="G7722:J7722"/>
    <mergeCell ref="G7719:J7719"/>
    <mergeCell ref="A7720:C7720"/>
    <mergeCell ref="D7720:E7720"/>
    <mergeCell ref="G7720:H7720"/>
    <mergeCell ref="I7720:J7720"/>
    <mergeCell ref="B7717:C7717"/>
    <mergeCell ref="D7717:E7717"/>
    <mergeCell ref="G7717:H7717"/>
    <mergeCell ref="I7717:J7717"/>
    <mergeCell ref="B7718:C7718"/>
    <mergeCell ref="D7718:E7718"/>
    <mergeCell ref="G7718:H7718"/>
    <mergeCell ref="I7718:J7718"/>
    <mergeCell ref="G7715:J7715"/>
    <mergeCell ref="A7716:C7716"/>
    <mergeCell ref="D7716:E7716"/>
    <mergeCell ref="G7716:H7716"/>
    <mergeCell ref="I7716:J7716"/>
    <mergeCell ref="B7713:C7713"/>
    <mergeCell ref="D7713:E7713"/>
    <mergeCell ref="G7713:H7713"/>
    <mergeCell ref="I7713:J7713"/>
    <mergeCell ref="B7714:C7714"/>
    <mergeCell ref="D7714:E7714"/>
    <mergeCell ref="G7714:H7714"/>
    <mergeCell ref="I7714:J7714"/>
    <mergeCell ref="B7739:E7739"/>
    <mergeCell ref="G7739:H7739"/>
    <mergeCell ref="I7739:J7739"/>
    <mergeCell ref="B7740:E7740"/>
    <mergeCell ref="G7740:H7740"/>
    <mergeCell ref="I7740:J7740"/>
    <mergeCell ref="G7735:J7735"/>
    <mergeCell ref="G7736:K7736"/>
    <mergeCell ref="A7737:K7737"/>
    <mergeCell ref="A7738:E7738"/>
    <mergeCell ref="G7738:H7738"/>
    <mergeCell ref="I7738:J7738"/>
    <mergeCell ref="B7733:C7733"/>
    <mergeCell ref="D7733:E7733"/>
    <mergeCell ref="G7733:H7733"/>
    <mergeCell ref="I7733:J7733"/>
    <mergeCell ref="G7734:J7734"/>
    <mergeCell ref="A7731:C7731"/>
    <mergeCell ref="D7731:E7731"/>
    <mergeCell ref="G7731:H7731"/>
    <mergeCell ref="I7731:J7731"/>
    <mergeCell ref="B7732:C7732"/>
    <mergeCell ref="D7732:E7732"/>
    <mergeCell ref="G7732:H7732"/>
    <mergeCell ref="I7732:J7732"/>
    <mergeCell ref="B7729:C7729"/>
    <mergeCell ref="D7729:E7729"/>
    <mergeCell ref="G7729:H7729"/>
    <mergeCell ref="I7729:J7729"/>
    <mergeCell ref="G7730:J7730"/>
    <mergeCell ref="B7727:C7727"/>
    <mergeCell ref="D7727:E7727"/>
    <mergeCell ref="G7727:H7727"/>
    <mergeCell ref="I7727:J7727"/>
    <mergeCell ref="B7728:C7728"/>
    <mergeCell ref="D7728:E7728"/>
    <mergeCell ref="G7728:H7728"/>
    <mergeCell ref="I7728:J7728"/>
    <mergeCell ref="B7756:C7756"/>
    <mergeCell ref="D7756:E7756"/>
    <mergeCell ref="G7756:H7756"/>
    <mergeCell ref="I7756:J7756"/>
    <mergeCell ref="G7757:J7757"/>
    <mergeCell ref="G7753:K7753"/>
    <mergeCell ref="A7754:K7754"/>
    <mergeCell ref="A7755:C7755"/>
    <mergeCell ref="D7755:E7755"/>
    <mergeCell ref="G7755:H7755"/>
    <mergeCell ref="I7755:J7755"/>
    <mergeCell ref="I7747:J7747"/>
    <mergeCell ref="K7747:K7748"/>
    <mergeCell ref="G7750:J7750"/>
    <mergeCell ref="G7751:J7751"/>
    <mergeCell ref="G7752:J7752"/>
    <mergeCell ref="A7747:B7748"/>
    <mergeCell ref="C7747:C7748"/>
    <mergeCell ref="D7747:D7748"/>
    <mergeCell ref="E7747:F7747"/>
    <mergeCell ref="G7747:H7747"/>
    <mergeCell ref="B7745:C7745"/>
    <mergeCell ref="E7745:F7745"/>
    <mergeCell ref="G7745:H7745"/>
    <mergeCell ref="I7745:J7745"/>
    <mergeCell ref="G7746:J7746"/>
    <mergeCell ref="G7743:J7743"/>
    <mergeCell ref="A7744:C7744"/>
    <mergeCell ref="E7744:F7744"/>
    <mergeCell ref="G7744:H7744"/>
    <mergeCell ref="I7744:J7744"/>
    <mergeCell ref="B7741:E7741"/>
    <mergeCell ref="G7741:H7741"/>
    <mergeCell ref="I7741:J7741"/>
    <mergeCell ref="B7742:E7742"/>
    <mergeCell ref="G7742:H7742"/>
    <mergeCell ref="I7742:J7742"/>
    <mergeCell ref="B7770:E7770"/>
    <mergeCell ref="G7770:H7770"/>
    <mergeCell ref="I7770:J7770"/>
    <mergeCell ref="B7771:E7771"/>
    <mergeCell ref="G7771:H7771"/>
    <mergeCell ref="I7771:J7771"/>
    <mergeCell ref="B7767:C7767"/>
    <mergeCell ref="G7767:H7767"/>
    <mergeCell ref="I7767:J7767"/>
    <mergeCell ref="G7768:J7768"/>
    <mergeCell ref="A7769:E7769"/>
    <mergeCell ref="G7769:H7769"/>
    <mergeCell ref="I7769:J7769"/>
    <mergeCell ref="G7762:J7762"/>
    <mergeCell ref="G7763:K7763"/>
    <mergeCell ref="A7764:K7764"/>
    <mergeCell ref="A7765:C7766"/>
    <mergeCell ref="D7765:D7766"/>
    <mergeCell ref="E7765:F7765"/>
    <mergeCell ref="G7765:J7765"/>
    <mergeCell ref="K7765:K7766"/>
    <mergeCell ref="G7766:H7766"/>
    <mergeCell ref="I7766:J7766"/>
    <mergeCell ref="B7760:C7760"/>
    <mergeCell ref="D7760:E7760"/>
    <mergeCell ref="G7760:H7760"/>
    <mergeCell ref="I7760:J7760"/>
    <mergeCell ref="G7761:J7761"/>
    <mergeCell ref="A7758:C7758"/>
    <mergeCell ref="D7758:E7758"/>
    <mergeCell ref="G7758:H7758"/>
    <mergeCell ref="I7758:J7758"/>
    <mergeCell ref="B7759:C7759"/>
    <mergeCell ref="D7759:E7759"/>
    <mergeCell ref="G7759:H7759"/>
    <mergeCell ref="I7759:J7759"/>
    <mergeCell ref="B7786:C7786"/>
    <mergeCell ref="D7786:E7786"/>
    <mergeCell ref="G7786:H7786"/>
    <mergeCell ref="I7786:J7786"/>
    <mergeCell ref="B7787:C7787"/>
    <mergeCell ref="D7787:E7787"/>
    <mergeCell ref="G7787:H7787"/>
    <mergeCell ref="I7787:J7787"/>
    <mergeCell ref="G7784:J7784"/>
    <mergeCell ref="A7785:C7785"/>
    <mergeCell ref="D7785:E7785"/>
    <mergeCell ref="G7785:H7785"/>
    <mergeCell ref="I7785:J7785"/>
    <mergeCell ref="B7782:C7782"/>
    <mergeCell ref="D7782:E7782"/>
    <mergeCell ref="G7782:H7782"/>
    <mergeCell ref="I7782:J7782"/>
    <mergeCell ref="B7783:C7783"/>
    <mergeCell ref="D7783:E7783"/>
    <mergeCell ref="G7783:H7783"/>
    <mergeCell ref="I7783:J7783"/>
    <mergeCell ref="A7780:K7780"/>
    <mergeCell ref="A7781:C7781"/>
    <mergeCell ref="D7781:E7781"/>
    <mergeCell ref="G7781:H7781"/>
    <mergeCell ref="I7781:J7781"/>
    <mergeCell ref="G7775:J7775"/>
    <mergeCell ref="G7776:J7776"/>
    <mergeCell ref="G7777:J7777"/>
    <mergeCell ref="G7778:J7778"/>
    <mergeCell ref="G7779:K7779"/>
    <mergeCell ref="B7772:E7772"/>
    <mergeCell ref="G7772:H7772"/>
    <mergeCell ref="I7772:J7772"/>
    <mergeCell ref="G7773:J7773"/>
    <mergeCell ref="G7774:J7774"/>
    <mergeCell ref="G7799:J7799"/>
    <mergeCell ref="G7800:K7800"/>
    <mergeCell ref="A7801:K7801"/>
    <mergeCell ref="A7802:C7802"/>
    <mergeCell ref="D7802:E7802"/>
    <mergeCell ref="G7802:H7802"/>
    <mergeCell ref="I7802:J7802"/>
    <mergeCell ref="B7797:C7797"/>
    <mergeCell ref="D7797:E7797"/>
    <mergeCell ref="G7797:H7797"/>
    <mergeCell ref="I7797:J7797"/>
    <mergeCell ref="G7798:J7798"/>
    <mergeCell ref="G7795:J7795"/>
    <mergeCell ref="A7796:C7796"/>
    <mergeCell ref="D7796:E7796"/>
    <mergeCell ref="G7796:H7796"/>
    <mergeCell ref="I7796:J7796"/>
    <mergeCell ref="B7793:C7793"/>
    <mergeCell ref="D7793:E7793"/>
    <mergeCell ref="G7793:H7793"/>
    <mergeCell ref="I7793:J7793"/>
    <mergeCell ref="B7794:C7794"/>
    <mergeCell ref="D7794:E7794"/>
    <mergeCell ref="G7794:H7794"/>
    <mergeCell ref="I7794:J7794"/>
    <mergeCell ref="G7788:J7788"/>
    <mergeCell ref="G7789:J7789"/>
    <mergeCell ref="G7790:K7790"/>
    <mergeCell ref="A7791:K7791"/>
    <mergeCell ref="A7792:C7792"/>
    <mergeCell ref="D7792:E7792"/>
    <mergeCell ref="G7792:H7792"/>
    <mergeCell ref="I7792:J7792"/>
    <mergeCell ref="B7813:C7813"/>
    <mergeCell ref="D7813:E7813"/>
    <mergeCell ref="G7813:H7813"/>
    <mergeCell ref="I7813:J7813"/>
    <mergeCell ref="B7814:C7814"/>
    <mergeCell ref="D7814:E7814"/>
    <mergeCell ref="G7814:H7814"/>
    <mergeCell ref="I7814:J7814"/>
    <mergeCell ref="G7809:J7809"/>
    <mergeCell ref="G7810:K7810"/>
    <mergeCell ref="A7811:K7811"/>
    <mergeCell ref="A7812:C7812"/>
    <mergeCell ref="D7812:E7812"/>
    <mergeCell ref="G7812:H7812"/>
    <mergeCell ref="I7812:J7812"/>
    <mergeCell ref="B7807:C7807"/>
    <mergeCell ref="D7807:E7807"/>
    <mergeCell ref="G7807:H7807"/>
    <mergeCell ref="I7807:J7807"/>
    <mergeCell ref="G7808:J7808"/>
    <mergeCell ref="G7805:J7805"/>
    <mergeCell ref="A7806:C7806"/>
    <mergeCell ref="D7806:E7806"/>
    <mergeCell ref="G7806:H7806"/>
    <mergeCell ref="I7806:J7806"/>
    <mergeCell ref="B7803:C7803"/>
    <mergeCell ref="D7803:E7803"/>
    <mergeCell ref="G7803:H7803"/>
    <mergeCell ref="I7803:J7803"/>
    <mergeCell ref="B7804:C7804"/>
    <mergeCell ref="D7804:E7804"/>
    <mergeCell ref="G7804:H7804"/>
    <mergeCell ref="I7804:J7804"/>
    <mergeCell ref="B7826:C7826"/>
    <mergeCell ref="D7826:E7826"/>
    <mergeCell ref="G7826:H7826"/>
    <mergeCell ref="I7826:J7826"/>
    <mergeCell ref="B7827:C7827"/>
    <mergeCell ref="D7827:E7827"/>
    <mergeCell ref="G7827:H7827"/>
    <mergeCell ref="I7827:J7827"/>
    <mergeCell ref="G7821:J7821"/>
    <mergeCell ref="G7822:J7822"/>
    <mergeCell ref="G7823:K7823"/>
    <mergeCell ref="A7824:K7824"/>
    <mergeCell ref="A7825:C7825"/>
    <mergeCell ref="D7825:E7825"/>
    <mergeCell ref="G7825:H7825"/>
    <mergeCell ref="I7825:J7825"/>
    <mergeCell ref="B7819:C7819"/>
    <mergeCell ref="D7819:E7819"/>
    <mergeCell ref="G7819:H7819"/>
    <mergeCell ref="I7819:J7819"/>
    <mergeCell ref="B7820:C7820"/>
    <mergeCell ref="D7820:E7820"/>
    <mergeCell ref="G7820:H7820"/>
    <mergeCell ref="I7820:J7820"/>
    <mergeCell ref="G7817:J7817"/>
    <mergeCell ref="A7818:C7818"/>
    <mergeCell ref="D7818:E7818"/>
    <mergeCell ref="G7818:H7818"/>
    <mergeCell ref="I7818:J7818"/>
    <mergeCell ref="B7815:C7815"/>
    <mergeCell ref="D7815:E7815"/>
    <mergeCell ref="G7815:H7815"/>
    <mergeCell ref="I7815:J7815"/>
    <mergeCell ref="B7816:C7816"/>
    <mergeCell ref="D7816:E7816"/>
    <mergeCell ref="G7816:H7816"/>
    <mergeCell ref="I7816:J7816"/>
    <mergeCell ref="B7842:C7842"/>
    <mergeCell ref="D7842:E7842"/>
    <mergeCell ref="G7842:H7842"/>
    <mergeCell ref="I7842:J7842"/>
    <mergeCell ref="B7843:C7843"/>
    <mergeCell ref="D7843:E7843"/>
    <mergeCell ref="G7843:H7843"/>
    <mergeCell ref="I7843:J7843"/>
    <mergeCell ref="G7837:J7837"/>
    <mergeCell ref="G7838:J7838"/>
    <mergeCell ref="G7839:K7839"/>
    <mergeCell ref="A7840:K7840"/>
    <mergeCell ref="A7841:C7841"/>
    <mergeCell ref="D7841:E7841"/>
    <mergeCell ref="G7841:H7841"/>
    <mergeCell ref="I7841:J7841"/>
    <mergeCell ref="B7835:C7835"/>
    <mergeCell ref="D7835:E7835"/>
    <mergeCell ref="G7835:H7835"/>
    <mergeCell ref="I7835:J7835"/>
    <mergeCell ref="B7836:C7836"/>
    <mergeCell ref="D7836:E7836"/>
    <mergeCell ref="G7836:H7836"/>
    <mergeCell ref="I7836:J7836"/>
    <mergeCell ref="G7830:J7830"/>
    <mergeCell ref="G7831:J7831"/>
    <mergeCell ref="G7832:K7832"/>
    <mergeCell ref="A7833:K7833"/>
    <mergeCell ref="A7834:C7834"/>
    <mergeCell ref="D7834:E7834"/>
    <mergeCell ref="G7834:H7834"/>
    <mergeCell ref="I7834:J7834"/>
    <mergeCell ref="B7828:C7828"/>
    <mergeCell ref="D7828:E7828"/>
    <mergeCell ref="G7828:H7828"/>
    <mergeCell ref="I7828:J7828"/>
    <mergeCell ref="B7829:C7829"/>
    <mergeCell ref="D7829:E7829"/>
    <mergeCell ref="G7829:H7829"/>
    <mergeCell ref="I7829:J7829"/>
    <mergeCell ref="G7857:J7857"/>
    <mergeCell ref="G7858:J7858"/>
    <mergeCell ref="G7859:K7859"/>
    <mergeCell ref="A7860:K7860"/>
    <mergeCell ref="A7861:C7862"/>
    <mergeCell ref="D7861:D7862"/>
    <mergeCell ref="E7861:F7861"/>
    <mergeCell ref="G7861:J7861"/>
    <mergeCell ref="K7861:K7862"/>
    <mergeCell ref="G7862:H7862"/>
    <mergeCell ref="I7862:J7862"/>
    <mergeCell ref="B7855:C7855"/>
    <mergeCell ref="D7855:E7855"/>
    <mergeCell ref="G7855:H7855"/>
    <mergeCell ref="I7855:J7855"/>
    <mergeCell ref="B7856:C7856"/>
    <mergeCell ref="D7856:E7856"/>
    <mergeCell ref="G7856:H7856"/>
    <mergeCell ref="I7856:J7856"/>
    <mergeCell ref="G7851:J7851"/>
    <mergeCell ref="G7852:K7852"/>
    <mergeCell ref="A7853:K7853"/>
    <mergeCell ref="A7854:C7854"/>
    <mergeCell ref="D7854:E7854"/>
    <mergeCell ref="G7854:H7854"/>
    <mergeCell ref="I7854:J7854"/>
    <mergeCell ref="B7849:C7849"/>
    <mergeCell ref="D7849:E7849"/>
    <mergeCell ref="G7849:H7849"/>
    <mergeCell ref="I7849:J7849"/>
    <mergeCell ref="G7850:J7850"/>
    <mergeCell ref="G7844:J7844"/>
    <mergeCell ref="G7845:J7845"/>
    <mergeCell ref="G7846:K7846"/>
    <mergeCell ref="A7847:K7847"/>
    <mergeCell ref="A7848:C7848"/>
    <mergeCell ref="D7848:E7848"/>
    <mergeCell ref="G7848:H7848"/>
    <mergeCell ref="I7848:J7848"/>
    <mergeCell ref="G7877:J7877"/>
    <mergeCell ref="A7878:C7878"/>
    <mergeCell ref="E7878:F7878"/>
    <mergeCell ref="G7878:H7878"/>
    <mergeCell ref="I7878:J7878"/>
    <mergeCell ref="A7875:E7875"/>
    <mergeCell ref="G7875:H7875"/>
    <mergeCell ref="I7875:J7875"/>
    <mergeCell ref="B7876:E7876"/>
    <mergeCell ref="G7876:H7876"/>
    <mergeCell ref="I7876:J7876"/>
    <mergeCell ref="G7870:J7870"/>
    <mergeCell ref="G7871:J7871"/>
    <mergeCell ref="G7872:J7872"/>
    <mergeCell ref="G7873:J7873"/>
    <mergeCell ref="G7874:J7874"/>
    <mergeCell ref="G7867:J7867"/>
    <mergeCell ref="A7868:E7868"/>
    <mergeCell ref="G7868:H7868"/>
    <mergeCell ref="I7868:J7868"/>
    <mergeCell ref="B7869:E7869"/>
    <mergeCell ref="G7869:H7869"/>
    <mergeCell ref="I7869:J7869"/>
    <mergeCell ref="B7865:C7865"/>
    <mergeCell ref="G7865:H7865"/>
    <mergeCell ref="I7865:J7865"/>
    <mergeCell ref="B7866:C7866"/>
    <mergeCell ref="G7866:H7866"/>
    <mergeCell ref="I7866:J7866"/>
    <mergeCell ref="B7863:C7863"/>
    <mergeCell ref="G7863:H7863"/>
    <mergeCell ref="I7863:J7863"/>
    <mergeCell ref="B7864:C7864"/>
    <mergeCell ref="G7864:H7864"/>
    <mergeCell ref="I7864:J7864"/>
    <mergeCell ref="B7892:C7892"/>
    <mergeCell ref="D7892:E7892"/>
    <mergeCell ref="G7892:H7892"/>
    <mergeCell ref="I7892:J7892"/>
    <mergeCell ref="B7893:C7893"/>
    <mergeCell ref="D7893:E7893"/>
    <mergeCell ref="G7893:H7893"/>
    <mergeCell ref="I7893:J7893"/>
    <mergeCell ref="B7890:C7890"/>
    <mergeCell ref="D7890:E7890"/>
    <mergeCell ref="G7890:H7890"/>
    <mergeCell ref="I7890:J7890"/>
    <mergeCell ref="B7891:C7891"/>
    <mergeCell ref="D7891:E7891"/>
    <mergeCell ref="G7891:H7891"/>
    <mergeCell ref="I7891:J7891"/>
    <mergeCell ref="G7887:K7887"/>
    <mergeCell ref="A7888:K7888"/>
    <mergeCell ref="A7889:C7889"/>
    <mergeCell ref="D7889:E7889"/>
    <mergeCell ref="G7889:H7889"/>
    <mergeCell ref="I7889:J7889"/>
    <mergeCell ref="I7881:J7881"/>
    <mergeCell ref="K7881:K7882"/>
    <mergeCell ref="G7884:J7884"/>
    <mergeCell ref="G7885:J7885"/>
    <mergeCell ref="G7886:J7886"/>
    <mergeCell ref="A7881:B7882"/>
    <mergeCell ref="C7881:C7882"/>
    <mergeCell ref="D7881:D7882"/>
    <mergeCell ref="E7881:F7881"/>
    <mergeCell ref="G7881:H7881"/>
    <mergeCell ref="B7879:C7879"/>
    <mergeCell ref="E7879:F7879"/>
    <mergeCell ref="G7879:H7879"/>
    <mergeCell ref="I7879:J7879"/>
    <mergeCell ref="G7880:J7880"/>
    <mergeCell ref="G7906:J7906"/>
    <mergeCell ref="A7907:C7907"/>
    <mergeCell ref="D7907:E7907"/>
    <mergeCell ref="G7907:H7907"/>
    <mergeCell ref="I7907:J7907"/>
    <mergeCell ref="B7904:C7904"/>
    <mergeCell ref="D7904:E7904"/>
    <mergeCell ref="G7904:H7904"/>
    <mergeCell ref="I7904:J7904"/>
    <mergeCell ref="B7905:C7905"/>
    <mergeCell ref="D7905:E7905"/>
    <mergeCell ref="G7905:H7905"/>
    <mergeCell ref="I7905:J7905"/>
    <mergeCell ref="G7900:J7900"/>
    <mergeCell ref="G7901:K7901"/>
    <mergeCell ref="A7902:K7902"/>
    <mergeCell ref="A7903:C7903"/>
    <mergeCell ref="D7903:E7903"/>
    <mergeCell ref="G7903:H7903"/>
    <mergeCell ref="I7903:J7903"/>
    <mergeCell ref="B7898:C7898"/>
    <mergeCell ref="D7898:E7898"/>
    <mergeCell ref="G7898:H7898"/>
    <mergeCell ref="I7898:J7898"/>
    <mergeCell ref="G7899:J7899"/>
    <mergeCell ref="G7896:J7896"/>
    <mergeCell ref="A7897:C7897"/>
    <mergeCell ref="D7897:E7897"/>
    <mergeCell ref="G7897:H7897"/>
    <mergeCell ref="I7897:J7897"/>
    <mergeCell ref="B7894:C7894"/>
    <mergeCell ref="D7894:E7894"/>
    <mergeCell ref="G7894:H7894"/>
    <mergeCell ref="I7894:J7894"/>
    <mergeCell ref="B7895:C7895"/>
    <mergeCell ref="D7895:E7895"/>
    <mergeCell ref="G7895:H7895"/>
    <mergeCell ref="I7895:J7895"/>
    <mergeCell ref="A7920:C7920"/>
    <mergeCell ref="D7920:E7920"/>
    <mergeCell ref="G7920:H7920"/>
    <mergeCell ref="I7920:J7920"/>
    <mergeCell ref="B7921:C7921"/>
    <mergeCell ref="D7921:E7921"/>
    <mergeCell ref="G7921:H7921"/>
    <mergeCell ref="I7921:J7921"/>
    <mergeCell ref="B7918:C7918"/>
    <mergeCell ref="D7918:E7918"/>
    <mergeCell ref="G7918:H7918"/>
    <mergeCell ref="I7918:J7918"/>
    <mergeCell ref="G7919:J7919"/>
    <mergeCell ref="G7914:J7914"/>
    <mergeCell ref="G7915:K7915"/>
    <mergeCell ref="A7916:K7916"/>
    <mergeCell ref="A7917:C7917"/>
    <mergeCell ref="D7917:E7917"/>
    <mergeCell ref="G7917:H7917"/>
    <mergeCell ref="I7917:J7917"/>
    <mergeCell ref="B7912:C7912"/>
    <mergeCell ref="D7912:E7912"/>
    <mergeCell ref="G7912:H7912"/>
    <mergeCell ref="I7912:J7912"/>
    <mergeCell ref="G7913:J7913"/>
    <mergeCell ref="G7910:J7910"/>
    <mergeCell ref="A7911:C7911"/>
    <mergeCell ref="D7911:E7911"/>
    <mergeCell ref="G7911:H7911"/>
    <mergeCell ref="I7911:J7911"/>
    <mergeCell ref="B7908:C7908"/>
    <mergeCell ref="D7908:E7908"/>
    <mergeCell ref="G7908:H7908"/>
    <mergeCell ref="I7908:J7908"/>
    <mergeCell ref="B7909:C7909"/>
    <mergeCell ref="D7909:E7909"/>
    <mergeCell ref="G7909:H7909"/>
    <mergeCell ref="I7909:J7909"/>
    <mergeCell ref="G7932:J7932"/>
    <mergeCell ref="A7933:C7933"/>
    <mergeCell ref="D7933:E7933"/>
    <mergeCell ref="G7933:H7933"/>
    <mergeCell ref="I7933:J7933"/>
    <mergeCell ref="B7930:C7930"/>
    <mergeCell ref="D7930:E7930"/>
    <mergeCell ref="G7930:H7930"/>
    <mergeCell ref="I7930:J7930"/>
    <mergeCell ref="B7931:C7931"/>
    <mergeCell ref="D7931:E7931"/>
    <mergeCell ref="G7931:H7931"/>
    <mergeCell ref="I7931:J7931"/>
    <mergeCell ref="B7928:C7928"/>
    <mergeCell ref="D7928:E7928"/>
    <mergeCell ref="G7928:H7928"/>
    <mergeCell ref="I7928:J7928"/>
    <mergeCell ref="B7929:C7929"/>
    <mergeCell ref="D7929:E7929"/>
    <mergeCell ref="G7929:H7929"/>
    <mergeCell ref="I7929:J7929"/>
    <mergeCell ref="G7924:J7924"/>
    <mergeCell ref="G7925:K7925"/>
    <mergeCell ref="A7926:K7926"/>
    <mergeCell ref="A7927:C7927"/>
    <mergeCell ref="D7927:E7927"/>
    <mergeCell ref="G7927:H7927"/>
    <mergeCell ref="I7927:J7927"/>
    <mergeCell ref="B7922:C7922"/>
    <mergeCell ref="D7922:E7922"/>
    <mergeCell ref="G7922:H7922"/>
    <mergeCell ref="I7922:J7922"/>
    <mergeCell ref="G7923:J7923"/>
    <mergeCell ref="B7944:C7944"/>
    <mergeCell ref="D7944:E7944"/>
    <mergeCell ref="G7944:H7944"/>
    <mergeCell ref="I7944:J7944"/>
    <mergeCell ref="G7945:J7945"/>
    <mergeCell ref="A7942:C7942"/>
    <mergeCell ref="D7942:E7942"/>
    <mergeCell ref="G7942:H7942"/>
    <mergeCell ref="I7942:J7942"/>
    <mergeCell ref="B7943:C7943"/>
    <mergeCell ref="D7943:E7943"/>
    <mergeCell ref="G7943:H7943"/>
    <mergeCell ref="I7943:J7943"/>
    <mergeCell ref="B7940:C7940"/>
    <mergeCell ref="D7940:E7940"/>
    <mergeCell ref="G7940:H7940"/>
    <mergeCell ref="I7940:J7940"/>
    <mergeCell ref="G7941:J7941"/>
    <mergeCell ref="A7938:C7938"/>
    <mergeCell ref="D7938:E7938"/>
    <mergeCell ref="G7938:H7938"/>
    <mergeCell ref="I7938:J7938"/>
    <mergeCell ref="B7939:C7939"/>
    <mergeCell ref="D7939:E7939"/>
    <mergeCell ref="G7939:H7939"/>
    <mergeCell ref="I7939:J7939"/>
    <mergeCell ref="B7936:C7936"/>
    <mergeCell ref="D7936:E7936"/>
    <mergeCell ref="G7936:H7936"/>
    <mergeCell ref="I7936:J7936"/>
    <mergeCell ref="G7937:J7937"/>
    <mergeCell ref="B7934:C7934"/>
    <mergeCell ref="D7934:E7934"/>
    <mergeCell ref="G7934:H7934"/>
    <mergeCell ref="I7934:J7934"/>
    <mergeCell ref="B7935:C7935"/>
    <mergeCell ref="D7935:E7935"/>
    <mergeCell ref="G7935:H7935"/>
    <mergeCell ref="I7935:J7935"/>
    <mergeCell ref="G7956:J7956"/>
    <mergeCell ref="A7957:C7957"/>
    <mergeCell ref="D7957:E7957"/>
    <mergeCell ref="G7957:H7957"/>
    <mergeCell ref="I7957:J7957"/>
    <mergeCell ref="B7954:C7954"/>
    <mergeCell ref="D7954:E7954"/>
    <mergeCell ref="G7954:H7954"/>
    <mergeCell ref="I7954:J7954"/>
    <mergeCell ref="B7955:C7955"/>
    <mergeCell ref="D7955:E7955"/>
    <mergeCell ref="G7955:H7955"/>
    <mergeCell ref="I7955:J7955"/>
    <mergeCell ref="B7952:C7952"/>
    <mergeCell ref="D7952:E7952"/>
    <mergeCell ref="G7952:H7952"/>
    <mergeCell ref="I7952:J7952"/>
    <mergeCell ref="B7953:C7953"/>
    <mergeCell ref="D7953:E7953"/>
    <mergeCell ref="G7953:H7953"/>
    <mergeCell ref="I7953:J7953"/>
    <mergeCell ref="B7950:C7950"/>
    <mergeCell ref="D7950:E7950"/>
    <mergeCell ref="G7950:H7950"/>
    <mergeCell ref="I7950:J7950"/>
    <mergeCell ref="B7951:C7951"/>
    <mergeCell ref="D7951:E7951"/>
    <mergeCell ref="G7951:H7951"/>
    <mergeCell ref="I7951:J7951"/>
    <mergeCell ref="G7946:J7946"/>
    <mergeCell ref="G7947:K7947"/>
    <mergeCell ref="A7948:K7948"/>
    <mergeCell ref="A7949:C7949"/>
    <mergeCell ref="D7949:E7949"/>
    <mergeCell ref="G7949:H7949"/>
    <mergeCell ref="I7949:J7949"/>
    <mergeCell ref="G7966:J7966"/>
    <mergeCell ref="G7967:K7967"/>
    <mergeCell ref="A7968:K7968"/>
    <mergeCell ref="A7969:C7969"/>
    <mergeCell ref="D7969:E7969"/>
    <mergeCell ref="G7969:H7969"/>
    <mergeCell ref="I7969:J7969"/>
    <mergeCell ref="B7964:C7964"/>
    <mergeCell ref="D7964:E7964"/>
    <mergeCell ref="G7964:H7964"/>
    <mergeCell ref="I7964:J7964"/>
    <mergeCell ref="G7965:J7965"/>
    <mergeCell ref="A7962:C7962"/>
    <mergeCell ref="D7962:E7962"/>
    <mergeCell ref="G7962:H7962"/>
    <mergeCell ref="I7962:J7962"/>
    <mergeCell ref="B7963:C7963"/>
    <mergeCell ref="D7963:E7963"/>
    <mergeCell ref="G7963:H7963"/>
    <mergeCell ref="I7963:J7963"/>
    <mergeCell ref="B7960:C7960"/>
    <mergeCell ref="D7960:E7960"/>
    <mergeCell ref="G7960:H7960"/>
    <mergeCell ref="I7960:J7960"/>
    <mergeCell ref="G7961:J7961"/>
    <mergeCell ref="B7958:C7958"/>
    <mergeCell ref="D7958:E7958"/>
    <mergeCell ref="G7958:H7958"/>
    <mergeCell ref="I7958:J7958"/>
    <mergeCell ref="B7959:C7959"/>
    <mergeCell ref="D7959:E7959"/>
    <mergeCell ref="G7959:H7959"/>
    <mergeCell ref="I7959:J7959"/>
    <mergeCell ref="G7980:J7980"/>
    <mergeCell ref="G7981:K7981"/>
    <mergeCell ref="A7982:K7982"/>
    <mergeCell ref="A7983:C7983"/>
    <mergeCell ref="D7983:E7983"/>
    <mergeCell ref="G7983:H7983"/>
    <mergeCell ref="I7983:J7983"/>
    <mergeCell ref="B7978:C7978"/>
    <mergeCell ref="D7978:E7978"/>
    <mergeCell ref="G7978:H7978"/>
    <mergeCell ref="I7978:J7978"/>
    <mergeCell ref="G7979:J7979"/>
    <mergeCell ref="G7976:J7976"/>
    <mergeCell ref="A7977:C7977"/>
    <mergeCell ref="D7977:E7977"/>
    <mergeCell ref="G7977:H7977"/>
    <mergeCell ref="I7977:J7977"/>
    <mergeCell ref="B7974:C7974"/>
    <mergeCell ref="D7974:E7974"/>
    <mergeCell ref="G7974:H7974"/>
    <mergeCell ref="I7974:J7974"/>
    <mergeCell ref="B7975:C7975"/>
    <mergeCell ref="D7975:E7975"/>
    <mergeCell ref="G7975:H7975"/>
    <mergeCell ref="I7975:J7975"/>
    <mergeCell ref="G7972:J7972"/>
    <mergeCell ref="A7973:C7973"/>
    <mergeCell ref="D7973:E7973"/>
    <mergeCell ref="G7973:H7973"/>
    <mergeCell ref="I7973:J7973"/>
    <mergeCell ref="B7970:C7970"/>
    <mergeCell ref="D7970:E7970"/>
    <mergeCell ref="G7970:H7970"/>
    <mergeCell ref="I7970:J7970"/>
    <mergeCell ref="B7971:C7971"/>
    <mergeCell ref="D7971:E7971"/>
    <mergeCell ref="G7971:H7971"/>
    <mergeCell ref="I7971:J7971"/>
    <mergeCell ref="B7996:E7996"/>
    <mergeCell ref="G7996:H7996"/>
    <mergeCell ref="I7996:J7996"/>
    <mergeCell ref="B7997:E7997"/>
    <mergeCell ref="G7997:H7997"/>
    <mergeCell ref="I7997:J7997"/>
    <mergeCell ref="G7992:J7992"/>
    <mergeCell ref="G7993:K7993"/>
    <mergeCell ref="A7994:K7994"/>
    <mergeCell ref="A7995:E7995"/>
    <mergeCell ref="G7995:H7995"/>
    <mergeCell ref="I7995:J7995"/>
    <mergeCell ref="B7990:C7990"/>
    <mergeCell ref="D7990:E7990"/>
    <mergeCell ref="G7990:H7990"/>
    <mergeCell ref="I7990:J7990"/>
    <mergeCell ref="G7991:J7991"/>
    <mergeCell ref="A7988:C7988"/>
    <mergeCell ref="D7988:E7988"/>
    <mergeCell ref="G7988:H7988"/>
    <mergeCell ref="I7988:J7988"/>
    <mergeCell ref="B7989:C7989"/>
    <mergeCell ref="D7989:E7989"/>
    <mergeCell ref="G7989:H7989"/>
    <mergeCell ref="I7989:J7989"/>
    <mergeCell ref="B7986:C7986"/>
    <mergeCell ref="D7986:E7986"/>
    <mergeCell ref="G7986:H7986"/>
    <mergeCell ref="I7986:J7986"/>
    <mergeCell ref="G7987:J7987"/>
    <mergeCell ref="B7984:C7984"/>
    <mergeCell ref="D7984:E7984"/>
    <mergeCell ref="G7984:H7984"/>
    <mergeCell ref="I7984:J7984"/>
    <mergeCell ref="B7985:C7985"/>
    <mergeCell ref="D7985:E7985"/>
    <mergeCell ref="G7985:H7985"/>
    <mergeCell ref="I7985:J7985"/>
    <mergeCell ref="B8013:C8013"/>
    <mergeCell ref="D8013:E8013"/>
    <mergeCell ref="G8013:H8013"/>
    <mergeCell ref="I8013:J8013"/>
    <mergeCell ref="G8014:J8014"/>
    <mergeCell ref="G8010:K8010"/>
    <mergeCell ref="A8011:K8011"/>
    <mergeCell ref="A8012:C8012"/>
    <mergeCell ref="D8012:E8012"/>
    <mergeCell ref="G8012:H8012"/>
    <mergeCell ref="I8012:J8012"/>
    <mergeCell ref="I8004:J8004"/>
    <mergeCell ref="K8004:K8005"/>
    <mergeCell ref="G8007:J8007"/>
    <mergeCell ref="G8008:J8008"/>
    <mergeCell ref="G8009:J8009"/>
    <mergeCell ref="A8004:B8005"/>
    <mergeCell ref="C8004:C8005"/>
    <mergeCell ref="D8004:D8005"/>
    <mergeCell ref="E8004:F8004"/>
    <mergeCell ref="G8004:H8004"/>
    <mergeCell ref="B8002:C8002"/>
    <mergeCell ref="E8002:F8002"/>
    <mergeCell ref="G8002:H8002"/>
    <mergeCell ref="I8002:J8002"/>
    <mergeCell ref="G8003:J8003"/>
    <mergeCell ref="G8000:J8000"/>
    <mergeCell ref="A8001:C8001"/>
    <mergeCell ref="E8001:F8001"/>
    <mergeCell ref="G8001:H8001"/>
    <mergeCell ref="I8001:J8001"/>
    <mergeCell ref="B7998:E7998"/>
    <mergeCell ref="G7998:H7998"/>
    <mergeCell ref="I7998:J7998"/>
    <mergeCell ref="B7999:E7999"/>
    <mergeCell ref="G7999:H7999"/>
    <mergeCell ref="I7999:J7999"/>
    <mergeCell ref="B8027:E8027"/>
    <mergeCell ref="G8027:H8027"/>
    <mergeCell ref="I8027:J8027"/>
    <mergeCell ref="B8028:E8028"/>
    <mergeCell ref="G8028:H8028"/>
    <mergeCell ref="I8028:J8028"/>
    <mergeCell ref="B8024:C8024"/>
    <mergeCell ref="G8024:H8024"/>
    <mergeCell ref="I8024:J8024"/>
    <mergeCell ref="G8025:J8025"/>
    <mergeCell ref="A8026:E8026"/>
    <mergeCell ref="G8026:H8026"/>
    <mergeCell ref="I8026:J8026"/>
    <mergeCell ref="G8019:J8019"/>
    <mergeCell ref="G8020:K8020"/>
    <mergeCell ref="A8021:K8021"/>
    <mergeCell ref="A8022:C8023"/>
    <mergeCell ref="D8022:D8023"/>
    <mergeCell ref="E8022:F8022"/>
    <mergeCell ref="G8022:J8022"/>
    <mergeCell ref="K8022:K8023"/>
    <mergeCell ref="G8023:H8023"/>
    <mergeCell ref="I8023:J8023"/>
    <mergeCell ref="B8017:C8017"/>
    <mergeCell ref="D8017:E8017"/>
    <mergeCell ref="G8017:H8017"/>
    <mergeCell ref="I8017:J8017"/>
    <mergeCell ref="G8018:J8018"/>
    <mergeCell ref="A8015:C8015"/>
    <mergeCell ref="D8015:E8015"/>
    <mergeCell ref="G8015:H8015"/>
    <mergeCell ref="I8015:J8015"/>
    <mergeCell ref="B8016:C8016"/>
    <mergeCell ref="D8016:E8016"/>
    <mergeCell ref="G8016:H8016"/>
    <mergeCell ref="I8016:J8016"/>
    <mergeCell ref="B8043:C8043"/>
    <mergeCell ref="D8043:E8043"/>
    <mergeCell ref="G8043:H8043"/>
    <mergeCell ref="I8043:J8043"/>
    <mergeCell ref="B8044:C8044"/>
    <mergeCell ref="D8044:E8044"/>
    <mergeCell ref="G8044:H8044"/>
    <mergeCell ref="I8044:J8044"/>
    <mergeCell ref="G8041:J8041"/>
    <mergeCell ref="A8042:C8042"/>
    <mergeCell ref="D8042:E8042"/>
    <mergeCell ref="G8042:H8042"/>
    <mergeCell ref="I8042:J8042"/>
    <mergeCell ref="B8039:C8039"/>
    <mergeCell ref="D8039:E8039"/>
    <mergeCell ref="G8039:H8039"/>
    <mergeCell ref="I8039:J8039"/>
    <mergeCell ref="B8040:C8040"/>
    <mergeCell ref="D8040:E8040"/>
    <mergeCell ref="G8040:H8040"/>
    <mergeCell ref="I8040:J8040"/>
    <mergeCell ref="A8037:K8037"/>
    <mergeCell ref="A8038:C8038"/>
    <mergeCell ref="D8038:E8038"/>
    <mergeCell ref="G8038:H8038"/>
    <mergeCell ref="I8038:J8038"/>
    <mergeCell ref="G8032:J8032"/>
    <mergeCell ref="G8033:J8033"/>
    <mergeCell ref="G8034:J8034"/>
    <mergeCell ref="G8035:J8035"/>
    <mergeCell ref="G8036:K8036"/>
    <mergeCell ref="B8029:E8029"/>
    <mergeCell ref="G8029:H8029"/>
    <mergeCell ref="I8029:J8029"/>
    <mergeCell ref="G8030:J8030"/>
    <mergeCell ref="G8031:J8031"/>
    <mergeCell ref="G8056:J8056"/>
    <mergeCell ref="G8057:K8057"/>
    <mergeCell ref="A8058:K8058"/>
    <mergeCell ref="A8059:C8059"/>
    <mergeCell ref="D8059:E8059"/>
    <mergeCell ref="G8059:H8059"/>
    <mergeCell ref="I8059:J8059"/>
    <mergeCell ref="B8054:C8054"/>
    <mergeCell ref="D8054:E8054"/>
    <mergeCell ref="G8054:H8054"/>
    <mergeCell ref="I8054:J8054"/>
    <mergeCell ref="G8055:J8055"/>
    <mergeCell ref="G8052:J8052"/>
    <mergeCell ref="A8053:C8053"/>
    <mergeCell ref="D8053:E8053"/>
    <mergeCell ref="G8053:H8053"/>
    <mergeCell ref="I8053:J8053"/>
    <mergeCell ref="B8050:C8050"/>
    <mergeCell ref="D8050:E8050"/>
    <mergeCell ref="G8050:H8050"/>
    <mergeCell ref="I8050:J8050"/>
    <mergeCell ref="B8051:C8051"/>
    <mergeCell ref="D8051:E8051"/>
    <mergeCell ref="G8051:H8051"/>
    <mergeCell ref="I8051:J8051"/>
    <mergeCell ref="G8045:J8045"/>
    <mergeCell ref="G8046:J8046"/>
    <mergeCell ref="G8047:K8047"/>
    <mergeCell ref="A8048:K8048"/>
    <mergeCell ref="A8049:C8049"/>
    <mergeCell ref="D8049:E8049"/>
    <mergeCell ref="G8049:H8049"/>
    <mergeCell ref="I8049:J8049"/>
    <mergeCell ref="B8070:C8070"/>
    <mergeCell ref="D8070:E8070"/>
    <mergeCell ref="G8070:H8070"/>
    <mergeCell ref="I8070:J8070"/>
    <mergeCell ref="B8071:C8071"/>
    <mergeCell ref="D8071:E8071"/>
    <mergeCell ref="G8071:H8071"/>
    <mergeCell ref="I8071:J8071"/>
    <mergeCell ref="G8066:J8066"/>
    <mergeCell ref="G8067:K8067"/>
    <mergeCell ref="A8068:K8068"/>
    <mergeCell ref="A8069:C8069"/>
    <mergeCell ref="D8069:E8069"/>
    <mergeCell ref="G8069:H8069"/>
    <mergeCell ref="I8069:J8069"/>
    <mergeCell ref="B8064:C8064"/>
    <mergeCell ref="D8064:E8064"/>
    <mergeCell ref="G8064:H8064"/>
    <mergeCell ref="I8064:J8064"/>
    <mergeCell ref="G8065:J8065"/>
    <mergeCell ref="G8062:J8062"/>
    <mergeCell ref="A8063:C8063"/>
    <mergeCell ref="D8063:E8063"/>
    <mergeCell ref="G8063:H8063"/>
    <mergeCell ref="I8063:J8063"/>
    <mergeCell ref="B8060:C8060"/>
    <mergeCell ref="D8060:E8060"/>
    <mergeCell ref="G8060:H8060"/>
    <mergeCell ref="I8060:J8060"/>
    <mergeCell ref="B8061:C8061"/>
    <mergeCell ref="D8061:E8061"/>
    <mergeCell ref="G8061:H8061"/>
    <mergeCell ref="I8061:J8061"/>
    <mergeCell ref="B8083:C8083"/>
    <mergeCell ref="D8083:E8083"/>
    <mergeCell ref="G8083:H8083"/>
    <mergeCell ref="I8083:J8083"/>
    <mergeCell ref="B8084:C8084"/>
    <mergeCell ref="D8084:E8084"/>
    <mergeCell ref="G8084:H8084"/>
    <mergeCell ref="I8084:J8084"/>
    <mergeCell ref="G8078:J8078"/>
    <mergeCell ref="G8079:J8079"/>
    <mergeCell ref="G8080:K8080"/>
    <mergeCell ref="A8081:K8081"/>
    <mergeCell ref="A8082:C8082"/>
    <mergeCell ref="D8082:E8082"/>
    <mergeCell ref="G8082:H8082"/>
    <mergeCell ref="I8082:J8082"/>
    <mergeCell ref="B8076:C8076"/>
    <mergeCell ref="D8076:E8076"/>
    <mergeCell ref="G8076:H8076"/>
    <mergeCell ref="I8076:J8076"/>
    <mergeCell ref="B8077:C8077"/>
    <mergeCell ref="D8077:E8077"/>
    <mergeCell ref="G8077:H8077"/>
    <mergeCell ref="I8077:J8077"/>
    <mergeCell ref="G8074:J8074"/>
    <mergeCell ref="A8075:C8075"/>
    <mergeCell ref="D8075:E8075"/>
    <mergeCell ref="G8075:H8075"/>
    <mergeCell ref="I8075:J8075"/>
    <mergeCell ref="B8072:C8072"/>
    <mergeCell ref="D8072:E8072"/>
    <mergeCell ref="G8072:H8072"/>
    <mergeCell ref="I8072:J8072"/>
    <mergeCell ref="B8073:C8073"/>
    <mergeCell ref="D8073:E8073"/>
    <mergeCell ref="G8073:H8073"/>
    <mergeCell ref="I8073:J8073"/>
    <mergeCell ref="B8099:C8099"/>
    <mergeCell ref="D8099:E8099"/>
    <mergeCell ref="G8099:H8099"/>
    <mergeCell ref="I8099:J8099"/>
    <mergeCell ref="B8100:C8100"/>
    <mergeCell ref="D8100:E8100"/>
    <mergeCell ref="G8100:H8100"/>
    <mergeCell ref="I8100:J8100"/>
    <mergeCell ref="G8094:J8094"/>
    <mergeCell ref="G8095:J8095"/>
    <mergeCell ref="G8096:K8096"/>
    <mergeCell ref="A8097:K8097"/>
    <mergeCell ref="A8098:C8098"/>
    <mergeCell ref="D8098:E8098"/>
    <mergeCell ref="G8098:H8098"/>
    <mergeCell ref="I8098:J8098"/>
    <mergeCell ref="B8092:C8092"/>
    <mergeCell ref="D8092:E8092"/>
    <mergeCell ref="G8092:H8092"/>
    <mergeCell ref="I8092:J8092"/>
    <mergeCell ref="B8093:C8093"/>
    <mergeCell ref="D8093:E8093"/>
    <mergeCell ref="G8093:H8093"/>
    <mergeCell ref="I8093:J8093"/>
    <mergeCell ref="G8087:J8087"/>
    <mergeCell ref="G8088:J8088"/>
    <mergeCell ref="G8089:K8089"/>
    <mergeCell ref="A8090:K8090"/>
    <mergeCell ref="A8091:C8091"/>
    <mergeCell ref="D8091:E8091"/>
    <mergeCell ref="G8091:H8091"/>
    <mergeCell ref="I8091:J8091"/>
    <mergeCell ref="B8085:C8085"/>
    <mergeCell ref="D8085:E8085"/>
    <mergeCell ref="G8085:H8085"/>
    <mergeCell ref="I8085:J8085"/>
    <mergeCell ref="B8086:C8086"/>
    <mergeCell ref="D8086:E8086"/>
    <mergeCell ref="G8086:H8086"/>
    <mergeCell ref="I8086:J8086"/>
    <mergeCell ref="G8114:J8114"/>
    <mergeCell ref="G8115:J8115"/>
    <mergeCell ref="G8116:K8116"/>
    <mergeCell ref="A8117:K8117"/>
    <mergeCell ref="A8118:C8119"/>
    <mergeCell ref="D8118:D8119"/>
    <mergeCell ref="E8118:F8118"/>
    <mergeCell ref="G8118:J8118"/>
    <mergeCell ref="K8118:K8119"/>
    <mergeCell ref="G8119:H8119"/>
    <mergeCell ref="I8119:J8119"/>
    <mergeCell ref="B8112:C8112"/>
    <mergeCell ref="D8112:E8112"/>
    <mergeCell ref="G8112:H8112"/>
    <mergeCell ref="I8112:J8112"/>
    <mergeCell ref="B8113:C8113"/>
    <mergeCell ref="D8113:E8113"/>
    <mergeCell ref="G8113:H8113"/>
    <mergeCell ref="I8113:J8113"/>
    <mergeCell ref="G8108:J8108"/>
    <mergeCell ref="G8109:K8109"/>
    <mergeCell ref="A8110:K8110"/>
    <mergeCell ref="A8111:C8111"/>
    <mergeCell ref="D8111:E8111"/>
    <mergeCell ref="G8111:H8111"/>
    <mergeCell ref="I8111:J8111"/>
    <mergeCell ref="B8106:C8106"/>
    <mergeCell ref="D8106:E8106"/>
    <mergeCell ref="G8106:H8106"/>
    <mergeCell ref="I8106:J8106"/>
    <mergeCell ref="G8107:J8107"/>
    <mergeCell ref="G8101:J8101"/>
    <mergeCell ref="G8102:J8102"/>
    <mergeCell ref="G8103:K8103"/>
    <mergeCell ref="A8104:K8104"/>
    <mergeCell ref="A8105:C8105"/>
    <mergeCell ref="D8105:E8105"/>
    <mergeCell ref="G8105:H8105"/>
    <mergeCell ref="I8105:J8105"/>
    <mergeCell ref="G8134:J8134"/>
    <mergeCell ref="A8135:C8135"/>
    <mergeCell ref="E8135:F8135"/>
    <mergeCell ref="G8135:H8135"/>
    <mergeCell ref="I8135:J8135"/>
    <mergeCell ref="A8132:E8132"/>
    <mergeCell ref="G8132:H8132"/>
    <mergeCell ref="I8132:J8132"/>
    <mergeCell ref="B8133:E8133"/>
    <mergeCell ref="G8133:H8133"/>
    <mergeCell ref="I8133:J8133"/>
    <mergeCell ref="G8127:J8127"/>
    <mergeCell ref="G8128:J8128"/>
    <mergeCell ref="G8129:J8129"/>
    <mergeCell ref="G8130:J8130"/>
    <mergeCell ref="G8131:J8131"/>
    <mergeCell ref="G8124:J8124"/>
    <mergeCell ref="A8125:E8125"/>
    <mergeCell ref="G8125:H8125"/>
    <mergeCell ref="I8125:J8125"/>
    <mergeCell ref="B8126:E8126"/>
    <mergeCell ref="G8126:H8126"/>
    <mergeCell ref="I8126:J8126"/>
    <mergeCell ref="B8122:C8122"/>
    <mergeCell ref="G8122:H8122"/>
    <mergeCell ref="I8122:J8122"/>
    <mergeCell ref="B8123:C8123"/>
    <mergeCell ref="G8123:H8123"/>
    <mergeCell ref="I8123:J8123"/>
    <mergeCell ref="B8120:C8120"/>
    <mergeCell ref="G8120:H8120"/>
    <mergeCell ref="I8120:J8120"/>
    <mergeCell ref="B8121:C8121"/>
    <mergeCell ref="G8121:H8121"/>
    <mergeCell ref="I8121:J8121"/>
    <mergeCell ref="B8149:C8149"/>
    <mergeCell ref="D8149:E8149"/>
    <mergeCell ref="G8149:H8149"/>
    <mergeCell ref="I8149:J8149"/>
    <mergeCell ref="B8150:C8150"/>
    <mergeCell ref="D8150:E8150"/>
    <mergeCell ref="G8150:H8150"/>
    <mergeCell ref="I8150:J8150"/>
    <mergeCell ref="B8147:C8147"/>
    <mergeCell ref="D8147:E8147"/>
    <mergeCell ref="G8147:H8147"/>
    <mergeCell ref="I8147:J8147"/>
    <mergeCell ref="B8148:C8148"/>
    <mergeCell ref="D8148:E8148"/>
    <mergeCell ref="G8148:H8148"/>
    <mergeCell ref="I8148:J8148"/>
    <mergeCell ref="G8144:K8144"/>
    <mergeCell ref="A8145:K8145"/>
    <mergeCell ref="A8146:C8146"/>
    <mergeCell ref="D8146:E8146"/>
    <mergeCell ref="G8146:H8146"/>
    <mergeCell ref="I8146:J8146"/>
    <mergeCell ref="I8138:J8138"/>
    <mergeCell ref="K8138:K8139"/>
    <mergeCell ref="G8141:J8141"/>
    <mergeCell ref="G8142:J8142"/>
    <mergeCell ref="G8143:J8143"/>
    <mergeCell ref="A8138:B8139"/>
    <mergeCell ref="C8138:C8139"/>
    <mergeCell ref="D8138:D8139"/>
    <mergeCell ref="E8138:F8138"/>
    <mergeCell ref="G8138:H8138"/>
    <mergeCell ref="B8136:C8136"/>
    <mergeCell ref="E8136:F8136"/>
    <mergeCell ref="G8136:H8136"/>
    <mergeCell ref="I8136:J8136"/>
    <mergeCell ref="G8137:J8137"/>
    <mergeCell ref="G8163:J8163"/>
    <mergeCell ref="A8164:C8164"/>
    <mergeCell ref="D8164:E8164"/>
    <mergeCell ref="G8164:H8164"/>
    <mergeCell ref="I8164:J8164"/>
    <mergeCell ref="B8161:C8161"/>
    <mergeCell ref="D8161:E8161"/>
    <mergeCell ref="G8161:H8161"/>
    <mergeCell ref="I8161:J8161"/>
    <mergeCell ref="B8162:C8162"/>
    <mergeCell ref="D8162:E8162"/>
    <mergeCell ref="G8162:H8162"/>
    <mergeCell ref="I8162:J8162"/>
    <mergeCell ref="G8157:J8157"/>
    <mergeCell ref="G8158:K8158"/>
    <mergeCell ref="A8159:K8159"/>
    <mergeCell ref="A8160:C8160"/>
    <mergeCell ref="D8160:E8160"/>
    <mergeCell ref="G8160:H8160"/>
    <mergeCell ref="I8160:J8160"/>
    <mergeCell ref="B8155:C8155"/>
    <mergeCell ref="D8155:E8155"/>
    <mergeCell ref="G8155:H8155"/>
    <mergeCell ref="I8155:J8155"/>
    <mergeCell ref="G8156:J8156"/>
    <mergeCell ref="G8153:J8153"/>
    <mergeCell ref="A8154:C8154"/>
    <mergeCell ref="D8154:E8154"/>
    <mergeCell ref="G8154:H8154"/>
    <mergeCell ref="I8154:J8154"/>
    <mergeCell ref="B8151:C8151"/>
    <mergeCell ref="D8151:E8151"/>
    <mergeCell ref="G8151:H8151"/>
    <mergeCell ref="I8151:J8151"/>
    <mergeCell ref="B8152:C8152"/>
    <mergeCell ref="D8152:E8152"/>
    <mergeCell ref="G8152:H8152"/>
    <mergeCell ref="I8152:J8152"/>
    <mergeCell ref="A8177:C8177"/>
    <mergeCell ref="D8177:E8177"/>
    <mergeCell ref="G8177:H8177"/>
    <mergeCell ref="I8177:J8177"/>
    <mergeCell ref="B8178:C8178"/>
    <mergeCell ref="D8178:E8178"/>
    <mergeCell ref="G8178:H8178"/>
    <mergeCell ref="I8178:J8178"/>
    <mergeCell ref="B8175:C8175"/>
    <mergeCell ref="D8175:E8175"/>
    <mergeCell ref="G8175:H8175"/>
    <mergeCell ref="I8175:J8175"/>
    <mergeCell ref="G8176:J8176"/>
    <mergeCell ref="G8171:J8171"/>
    <mergeCell ref="G8172:K8172"/>
    <mergeCell ref="A8173:K8173"/>
    <mergeCell ref="A8174:C8174"/>
    <mergeCell ref="D8174:E8174"/>
    <mergeCell ref="G8174:H8174"/>
    <mergeCell ref="I8174:J8174"/>
    <mergeCell ref="B8169:C8169"/>
    <mergeCell ref="D8169:E8169"/>
    <mergeCell ref="G8169:H8169"/>
    <mergeCell ref="I8169:J8169"/>
    <mergeCell ref="G8170:J8170"/>
    <mergeCell ref="G8167:J8167"/>
    <mergeCell ref="A8168:C8168"/>
    <mergeCell ref="D8168:E8168"/>
    <mergeCell ref="G8168:H8168"/>
    <mergeCell ref="I8168:J8168"/>
    <mergeCell ref="B8165:C8165"/>
    <mergeCell ref="D8165:E8165"/>
    <mergeCell ref="G8165:H8165"/>
    <mergeCell ref="I8165:J8165"/>
    <mergeCell ref="B8166:C8166"/>
    <mergeCell ref="D8166:E8166"/>
    <mergeCell ref="G8166:H8166"/>
    <mergeCell ref="I8166:J8166"/>
    <mergeCell ref="G8189:J8189"/>
    <mergeCell ref="A8190:C8190"/>
    <mergeCell ref="D8190:E8190"/>
    <mergeCell ref="G8190:H8190"/>
    <mergeCell ref="I8190:J8190"/>
    <mergeCell ref="B8187:C8187"/>
    <mergeCell ref="D8187:E8187"/>
    <mergeCell ref="G8187:H8187"/>
    <mergeCell ref="I8187:J8187"/>
    <mergeCell ref="B8188:C8188"/>
    <mergeCell ref="D8188:E8188"/>
    <mergeCell ref="G8188:H8188"/>
    <mergeCell ref="I8188:J8188"/>
    <mergeCell ref="B8185:C8185"/>
    <mergeCell ref="D8185:E8185"/>
    <mergeCell ref="G8185:H8185"/>
    <mergeCell ref="I8185:J8185"/>
    <mergeCell ref="B8186:C8186"/>
    <mergeCell ref="D8186:E8186"/>
    <mergeCell ref="G8186:H8186"/>
    <mergeCell ref="I8186:J8186"/>
    <mergeCell ref="G8181:J8181"/>
    <mergeCell ref="G8182:K8182"/>
    <mergeCell ref="A8183:K8183"/>
    <mergeCell ref="A8184:C8184"/>
    <mergeCell ref="D8184:E8184"/>
    <mergeCell ref="G8184:H8184"/>
    <mergeCell ref="I8184:J8184"/>
    <mergeCell ref="B8179:C8179"/>
    <mergeCell ref="D8179:E8179"/>
    <mergeCell ref="G8179:H8179"/>
    <mergeCell ref="I8179:J8179"/>
    <mergeCell ref="G8180:J8180"/>
    <mergeCell ref="B8201:C8201"/>
    <mergeCell ref="D8201:E8201"/>
    <mergeCell ref="G8201:H8201"/>
    <mergeCell ref="I8201:J8201"/>
    <mergeCell ref="G8202:J8202"/>
    <mergeCell ref="A8199:C8199"/>
    <mergeCell ref="D8199:E8199"/>
    <mergeCell ref="G8199:H8199"/>
    <mergeCell ref="I8199:J8199"/>
    <mergeCell ref="B8200:C8200"/>
    <mergeCell ref="D8200:E8200"/>
    <mergeCell ref="G8200:H8200"/>
    <mergeCell ref="I8200:J8200"/>
    <mergeCell ref="B8197:C8197"/>
    <mergeCell ref="D8197:E8197"/>
    <mergeCell ref="G8197:H8197"/>
    <mergeCell ref="I8197:J8197"/>
    <mergeCell ref="G8198:J8198"/>
    <mergeCell ref="A8195:C8195"/>
    <mergeCell ref="D8195:E8195"/>
    <mergeCell ref="G8195:H8195"/>
    <mergeCell ref="I8195:J8195"/>
    <mergeCell ref="B8196:C8196"/>
    <mergeCell ref="D8196:E8196"/>
    <mergeCell ref="G8196:H8196"/>
    <mergeCell ref="I8196:J8196"/>
    <mergeCell ref="B8193:C8193"/>
    <mergeCell ref="D8193:E8193"/>
    <mergeCell ref="G8193:H8193"/>
    <mergeCell ref="I8193:J8193"/>
    <mergeCell ref="G8194:J8194"/>
    <mergeCell ref="B8191:C8191"/>
    <mergeCell ref="D8191:E8191"/>
    <mergeCell ref="G8191:H8191"/>
    <mergeCell ref="I8191:J8191"/>
    <mergeCell ref="B8192:C8192"/>
    <mergeCell ref="D8192:E8192"/>
    <mergeCell ref="G8192:H8192"/>
    <mergeCell ref="I8192:J8192"/>
    <mergeCell ref="G8213:J8213"/>
    <mergeCell ref="A8214:C8214"/>
    <mergeCell ref="D8214:E8214"/>
    <mergeCell ref="G8214:H8214"/>
    <mergeCell ref="I8214:J8214"/>
    <mergeCell ref="B8211:C8211"/>
    <mergeCell ref="D8211:E8211"/>
    <mergeCell ref="G8211:H8211"/>
    <mergeCell ref="I8211:J8211"/>
    <mergeCell ref="B8212:C8212"/>
    <mergeCell ref="D8212:E8212"/>
    <mergeCell ref="G8212:H8212"/>
    <mergeCell ref="I8212:J8212"/>
    <mergeCell ref="B8209:C8209"/>
    <mergeCell ref="D8209:E8209"/>
    <mergeCell ref="G8209:H8209"/>
    <mergeCell ref="I8209:J8209"/>
    <mergeCell ref="B8210:C8210"/>
    <mergeCell ref="D8210:E8210"/>
    <mergeCell ref="G8210:H8210"/>
    <mergeCell ref="I8210:J8210"/>
    <mergeCell ref="B8207:C8207"/>
    <mergeCell ref="D8207:E8207"/>
    <mergeCell ref="G8207:H8207"/>
    <mergeCell ref="I8207:J8207"/>
    <mergeCell ref="B8208:C8208"/>
    <mergeCell ref="D8208:E8208"/>
    <mergeCell ref="G8208:H8208"/>
    <mergeCell ref="I8208:J8208"/>
    <mergeCell ref="G8203:J8203"/>
    <mergeCell ref="G8204:K8204"/>
    <mergeCell ref="A8205:K8205"/>
    <mergeCell ref="A8206:C8206"/>
    <mergeCell ref="D8206:E8206"/>
    <mergeCell ref="G8206:H8206"/>
    <mergeCell ref="I8206:J8206"/>
    <mergeCell ref="G8223:J8223"/>
    <mergeCell ref="G8224:K8224"/>
    <mergeCell ref="A8225:K8225"/>
    <mergeCell ref="A8226:C8226"/>
    <mergeCell ref="D8226:E8226"/>
    <mergeCell ref="G8226:H8226"/>
    <mergeCell ref="I8226:J8226"/>
    <mergeCell ref="B8221:C8221"/>
    <mergeCell ref="D8221:E8221"/>
    <mergeCell ref="G8221:H8221"/>
    <mergeCell ref="I8221:J8221"/>
    <mergeCell ref="G8222:J8222"/>
    <mergeCell ref="A8219:C8219"/>
    <mergeCell ref="D8219:E8219"/>
    <mergeCell ref="G8219:H8219"/>
    <mergeCell ref="I8219:J8219"/>
    <mergeCell ref="B8220:C8220"/>
    <mergeCell ref="D8220:E8220"/>
    <mergeCell ref="G8220:H8220"/>
    <mergeCell ref="I8220:J8220"/>
    <mergeCell ref="B8217:C8217"/>
    <mergeCell ref="D8217:E8217"/>
    <mergeCell ref="G8217:H8217"/>
    <mergeCell ref="I8217:J8217"/>
    <mergeCell ref="G8218:J8218"/>
    <mergeCell ref="B8215:C8215"/>
    <mergeCell ref="D8215:E8215"/>
    <mergeCell ref="G8215:H8215"/>
    <mergeCell ref="I8215:J8215"/>
    <mergeCell ref="B8216:C8216"/>
    <mergeCell ref="D8216:E8216"/>
    <mergeCell ref="G8216:H8216"/>
    <mergeCell ref="I8216:J8216"/>
    <mergeCell ref="G8237:J8237"/>
    <mergeCell ref="G8238:K8238"/>
    <mergeCell ref="A8239:K8239"/>
    <mergeCell ref="A8240:C8240"/>
    <mergeCell ref="D8240:E8240"/>
    <mergeCell ref="G8240:H8240"/>
    <mergeCell ref="I8240:J8240"/>
    <mergeCell ref="B8235:C8235"/>
    <mergeCell ref="D8235:E8235"/>
    <mergeCell ref="G8235:H8235"/>
    <mergeCell ref="I8235:J8235"/>
    <mergeCell ref="G8236:J8236"/>
    <mergeCell ref="G8233:J8233"/>
    <mergeCell ref="A8234:C8234"/>
    <mergeCell ref="D8234:E8234"/>
    <mergeCell ref="G8234:H8234"/>
    <mergeCell ref="I8234:J8234"/>
    <mergeCell ref="B8231:C8231"/>
    <mergeCell ref="D8231:E8231"/>
    <mergeCell ref="G8231:H8231"/>
    <mergeCell ref="I8231:J8231"/>
    <mergeCell ref="B8232:C8232"/>
    <mergeCell ref="D8232:E8232"/>
    <mergeCell ref="G8232:H8232"/>
    <mergeCell ref="I8232:J8232"/>
    <mergeCell ref="G8229:J8229"/>
    <mergeCell ref="A8230:C8230"/>
    <mergeCell ref="D8230:E8230"/>
    <mergeCell ref="G8230:H8230"/>
    <mergeCell ref="I8230:J8230"/>
    <mergeCell ref="B8227:C8227"/>
    <mergeCell ref="D8227:E8227"/>
    <mergeCell ref="G8227:H8227"/>
    <mergeCell ref="I8227:J8227"/>
    <mergeCell ref="B8228:C8228"/>
    <mergeCell ref="D8228:E8228"/>
    <mergeCell ref="G8228:H8228"/>
    <mergeCell ref="I8228:J8228"/>
    <mergeCell ref="B8253:E8253"/>
    <mergeCell ref="G8253:H8253"/>
    <mergeCell ref="I8253:J8253"/>
    <mergeCell ref="B8254:E8254"/>
    <mergeCell ref="G8254:H8254"/>
    <mergeCell ref="I8254:J8254"/>
    <mergeCell ref="G8249:J8249"/>
    <mergeCell ref="G8250:K8250"/>
    <mergeCell ref="A8251:K8251"/>
    <mergeCell ref="A8252:E8252"/>
    <mergeCell ref="G8252:H8252"/>
    <mergeCell ref="I8252:J8252"/>
    <mergeCell ref="B8247:C8247"/>
    <mergeCell ref="D8247:E8247"/>
    <mergeCell ref="G8247:H8247"/>
    <mergeCell ref="I8247:J8247"/>
    <mergeCell ref="G8248:J8248"/>
    <mergeCell ref="A8245:C8245"/>
    <mergeCell ref="D8245:E8245"/>
    <mergeCell ref="G8245:H8245"/>
    <mergeCell ref="I8245:J8245"/>
    <mergeCell ref="B8246:C8246"/>
    <mergeCell ref="D8246:E8246"/>
    <mergeCell ref="G8246:H8246"/>
    <mergeCell ref="I8246:J8246"/>
    <mergeCell ref="B8243:C8243"/>
    <mergeCell ref="D8243:E8243"/>
    <mergeCell ref="G8243:H8243"/>
    <mergeCell ref="I8243:J8243"/>
    <mergeCell ref="G8244:J8244"/>
    <mergeCell ref="B8241:C8241"/>
    <mergeCell ref="D8241:E8241"/>
    <mergeCell ref="G8241:H8241"/>
    <mergeCell ref="I8241:J8241"/>
    <mergeCell ref="B8242:C8242"/>
    <mergeCell ref="D8242:E8242"/>
    <mergeCell ref="G8242:H8242"/>
    <mergeCell ref="I8242:J8242"/>
    <mergeCell ref="B8270:C8270"/>
    <mergeCell ref="D8270:E8270"/>
    <mergeCell ref="G8270:H8270"/>
    <mergeCell ref="I8270:J8270"/>
    <mergeCell ref="G8271:J8271"/>
    <mergeCell ref="G8267:K8267"/>
    <mergeCell ref="A8268:K8268"/>
    <mergeCell ref="A8269:C8269"/>
    <mergeCell ref="D8269:E8269"/>
    <mergeCell ref="G8269:H8269"/>
    <mergeCell ref="I8269:J8269"/>
    <mergeCell ref="I8261:J8261"/>
    <mergeCell ref="K8261:K8262"/>
    <mergeCell ref="G8264:J8264"/>
    <mergeCell ref="G8265:J8265"/>
    <mergeCell ref="G8266:J8266"/>
    <mergeCell ref="A8261:B8262"/>
    <mergeCell ref="C8261:C8262"/>
    <mergeCell ref="D8261:D8262"/>
    <mergeCell ref="E8261:F8261"/>
    <mergeCell ref="G8261:H8261"/>
    <mergeCell ref="B8259:C8259"/>
    <mergeCell ref="E8259:F8259"/>
    <mergeCell ref="G8259:H8259"/>
    <mergeCell ref="I8259:J8259"/>
    <mergeCell ref="G8260:J8260"/>
    <mergeCell ref="G8257:J8257"/>
    <mergeCell ref="A8258:C8258"/>
    <mergeCell ref="E8258:F8258"/>
    <mergeCell ref="G8258:H8258"/>
    <mergeCell ref="I8258:J8258"/>
    <mergeCell ref="B8255:E8255"/>
    <mergeCell ref="G8255:H8255"/>
    <mergeCell ref="I8255:J8255"/>
    <mergeCell ref="B8256:E8256"/>
    <mergeCell ref="G8256:H8256"/>
    <mergeCell ref="I8256:J8256"/>
    <mergeCell ref="B8284:E8284"/>
    <mergeCell ref="G8284:H8284"/>
    <mergeCell ref="I8284:J8284"/>
    <mergeCell ref="B8285:E8285"/>
    <mergeCell ref="G8285:H8285"/>
    <mergeCell ref="I8285:J8285"/>
    <mergeCell ref="B8281:C8281"/>
    <mergeCell ref="G8281:H8281"/>
    <mergeCell ref="I8281:J8281"/>
    <mergeCell ref="G8282:J8282"/>
    <mergeCell ref="A8283:E8283"/>
    <mergeCell ref="G8283:H8283"/>
    <mergeCell ref="I8283:J8283"/>
    <mergeCell ref="G8276:J8276"/>
    <mergeCell ref="G8277:K8277"/>
    <mergeCell ref="A8278:K8278"/>
    <mergeCell ref="A8279:C8280"/>
    <mergeCell ref="D8279:D8280"/>
    <mergeCell ref="E8279:F8279"/>
    <mergeCell ref="G8279:J8279"/>
    <mergeCell ref="K8279:K8280"/>
    <mergeCell ref="G8280:H8280"/>
    <mergeCell ref="I8280:J8280"/>
    <mergeCell ref="B8274:C8274"/>
    <mergeCell ref="D8274:E8274"/>
    <mergeCell ref="G8274:H8274"/>
    <mergeCell ref="I8274:J8274"/>
    <mergeCell ref="G8275:J8275"/>
    <mergeCell ref="A8272:C8272"/>
    <mergeCell ref="D8272:E8272"/>
    <mergeCell ref="G8272:H8272"/>
    <mergeCell ref="I8272:J8272"/>
    <mergeCell ref="B8273:C8273"/>
    <mergeCell ref="D8273:E8273"/>
    <mergeCell ref="G8273:H8273"/>
    <mergeCell ref="I8273:J8273"/>
    <mergeCell ref="B8300:C8300"/>
    <mergeCell ref="D8300:E8300"/>
    <mergeCell ref="G8300:H8300"/>
    <mergeCell ref="I8300:J8300"/>
    <mergeCell ref="B8301:C8301"/>
    <mergeCell ref="D8301:E8301"/>
    <mergeCell ref="G8301:H8301"/>
    <mergeCell ref="I8301:J8301"/>
    <mergeCell ref="G8298:J8298"/>
    <mergeCell ref="A8299:C8299"/>
    <mergeCell ref="D8299:E8299"/>
    <mergeCell ref="G8299:H8299"/>
    <mergeCell ref="I8299:J8299"/>
    <mergeCell ref="B8296:C8296"/>
    <mergeCell ref="D8296:E8296"/>
    <mergeCell ref="G8296:H8296"/>
    <mergeCell ref="I8296:J8296"/>
    <mergeCell ref="B8297:C8297"/>
    <mergeCell ref="D8297:E8297"/>
    <mergeCell ref="G8297:H8297"/>
    <mergeCell ref="I8297:J8297"/>
    <mergeCell ref="A8294:K8294"/>
    <mergeCell ref="A8295:C8295"/>
    <mergeCell ref="D8295:E8295"/>
    <mergeCell ref="G8295:H8295"/>
    <mergeCell ref="I8295:J8295"/>
    <mergeCell ref="G8289:J8289"/>
    <mergeCell ref="G8290:J8290"/>
    <mergeCell ref="G8291:J8291"/>
    <mergeCell ref="G8292:J8292"/>
    <mergeCell ref="G8293:K8293"/>
    <mergeCell ref="B8286:E8286"/>
    <mergeCell ref="G8286:H8286"/>
    <mergeCell ref="I8286:J8286"/>
    <mergeCell ref="G8287:J8287"/>
    <mergeCell ref="G8288:J8288"/>
    <mergeCell ref="G8313:J8313"/>
    <mergeCell ref="G8314:K8314"/>
    <mergeCell ref="A8315:K8315"/>
    <mergeCell ref="A8316:C8316"/>
    <mergeCell ref="D8316:E8316"/>
    <mergeCell ref="G8316:H8316"/>
    <mergeCell ref="I8316:J8316"/>
    <mergeCell ref="B8311:C8311"/>
    <mergeCell ref="D8311:E8311"/>
    <mergeCell ref="G8311:H8311"/>
    <mergeCell ref="I8311:J8311"/>
    <mergeCell ref="G8312:J8312"/>
    <mergeCell ref="G8309:J8309"/>
    <mergeCell ref="A8310:C8310"/>
    <mergeCell ref="D8310:E8310"/>
    <mergeCell ref="G8310:H8310"/>
    <mergeCell ref="I8310:J8310"/>
    <mergeCell ref="B8307:C8307"/>
    <mergeCell ref="D8307:E8307"/>
    <mergeCell ref="G8307:H8307"/>
    <mergeCell ref="I8307:J8307"/>
    <mergeCell ref="B8308:C8308"/>
    <mergeCell ref="D8308:E8308"/>
    <mergeCell ref="G8308:H8308"/>
    <mergeCell ref="I8308:J8308"/>
    <mergeCell ref="G8302:J8302"/>
    <mergeCell ref="G8303:J8303"/>
    <mergeCell ref="G8304:K8304"/>
    <mergeCell ref="A8305:K8305"/>
    <mergeCell ref="A8306:C8306"/>
    <mergeCell ref="D8306:E8306"/>
    <mergeCell ref="G8306:H8306"/>
    <mergeCell ref="I8306:J8306"/>
    <mergeCell ref="B8327:C8327"/>
    <mergeCell ref="D8327:E8327"/>
    <mergeCell ref="G8327:H8327"/>
    <mergeCell ref="I8327:J8327"/>
    <mergeCell ref="B8328:C8328"/>
    <mergeCell ref="D8328:E8328"/>
    <mergeCell ref="G8328:H8328"/>
    <mergeCell ref="I8328:J8328"/>
    <mergeCell ref="G8323:J8323"/>
    <mergeCell ref="G8324:K8324"/>
    <mergeCell ref="A8325:K8325"/>
    <mergeCell ref="A8326:C8326"/>
    <mergeCell ref="D8326:E8326"/>
    <mergeCell ref="G8326:H8326"/>
    <mergeCell ref="I8326:J8326"/>
    <mergeCell ref="B8321:C8321"/>
    <mergeCell ref="D8321:E8321"/>
    <mergeCell ref="G8321:H8321"/>
    <mergeCell ref="I8321:J8321"/>
    <mergeCell ref="G8322:J8322"/>
    <mergeCell ref="G8319:J8319"/>
    <mergeCell ref="A8320:C8320"/>
    <mergeCell ref="D8320:E8320"/>
    <mergeCell ref="G8320:H8320"/>
    <mergeCell ref="I8320:J8320"/>
    <mergeCell ref="B8317:C8317"/>
    <mergeCell ref="D8317:E8317"/>
    <mergeCell ref="G8317:H8317"/>
    <mergeCell ref="I8317:J8317"/>
    <mergeCell ref="B8318:C8318"/>
    <mergeCell ref="D8318:E8318"/>
    <mergeCell ref="G8318:H8318"/>
    <mergeCell ref="I8318:J8318"/>
    <mergeCell ref="B8340:C8340"/>
    <mergeCell ref="D8340:E8340"/>
    <mergeCell ref="G8340:H8340"/>
    <mergeCell ref="I8340:J8340"/>
    <mergeCell ref="B8341:C8341"/>
    <mergeCell ref="D8341:E8341"/>
    <mergeCell ref="G8341:H8341"/>
    <mergeCell ref="I8341:J8341"/>
    <mergeCell ref="G8335:J8335"/>
    <mergeCell ref="G8336:J8336"/>
    <mergeCell ref="G8337:K8337"/>
    <mergeCell ref="A8338:K8338"/>
    <mergeCell ref="A8339:C8339"/>
    <mergeCell ref="D8339:E8339"/>
    <mergeCell ref="G8339:H8339"/>
    <mergeCell ref="I8339:J8339"/>
    <mergeCell ref="B8333:C8333"/>
    <mergeCell ref="D8333:E8333"/>
    <mergeCell ref="G8333:H8333"/>
    <mergeCell ref="I8333:J8333"/>
    <mergeCell ref="B8334:C8334"/>
    <mergeCell ref="D8334:E8334"/>
    <mergeCell ref="G8334:H8334"/>
    <mergeCell ref="I8334:J8334"/>
    <mergeCell ref="G8331:J8331"/>
    <mergeCell ref="A8332:C8332"/>
    <mergeCell ref="D8332:E8332"/>
    <mergeCell ref="G8332:H8332"/>
    <mergeCell ref="I8332:J8332"/>
    <mergeCell ref="B8329:C8329"/>
    <mergeCell ref="D8329:E8329"/>
    <mergeCell ref="G8329:H8329"/>
    <mergeCell ref="I8329:J8329"/>
    <mergeCell ref="B8330:C8330"/>
    <mergeCell ref="D8330:E8330"/>
    <mergeCell ref="G8330:H8330"/>
    <mergeCell ref="I8330:J8330"/>
    <mergeCell ref="B8356:C8356"/>
    <mergeCell ref="D8356:E8356"/>
    <mergeCell ref="G8356:H8356"/>
    <mergeCell ref="I8356:J8356"/>
    <mergeCell ref="B8357:C8357"/>
    <mergeCell ref="D8357:E8357"/>
    <mergeCell ref="G8357:H8357"/>
    <mergeCell ref="I8357:J8357"/>
    <mergeCell ref="G8351:J8351"/>
    <mergeCell ref="G8352:J8352"/>
    <mergeCell ref="G8353:K8353"/>
    <mergeCell ref="A8354:K8354"/>
    <mergeCell ref="A8355:C8355"/>
    <mergeCell ref="D8355:E8355"/>
    <mergeCell ref="G8355:H8355"/>
    <mergeCell ref="I8355:J8355"/>
    <mergeCell ref="B8349:C8349"/>
    <mergeCell ref="D8349:E8349"/>
    <mergeCell ref="G8349:H8349"/>
    <mergeCell ref="I8349:J8349"/>
    <mergeCell ref="B8350:C8350"/>
    <mergeCell ref="D8350:E8350"/>
    <mergeCell ref="G8350:H8350"/>
    <mergeCell ref="I8350:J8350"/>
    <mergeCell ref="G8344:J8344"/>
    <mergeCell ref="G8345:J8345"/>
    <mergeCell ref="G8346:K8346"/>
    <mergeCell ref="A8347:K8347"/>
    <mergeCell ref="A8348:C8348"/>
    <mergeCell ref="D8348:E8348"/>
    <mergeCell ref="G8348:H8348"/>
    <mergeCell ref="I8348:J8348"/>
    <mergeCell ref="B8342:C8342"/>
    <mergeCell ref="D8342:E8342"/>
    <mergeCell ref="G8342:H8342"/>
    <mergeCell ref="I8342:J8342"/>
    <mergeCell ref="B8343:C8343"/>
    <mergeCell ref="D8343:E8343"/>
    <mergeCell ref="G8343:H8343"/>
    <mergeCell ref="I8343:J8343"/>
    <mergeCell ref="G8371:J8371"/>
    <mergeCell ref="G8372:J8372"/>
    <mergeCell ref="G8373:K8373"/>
    <mergeCell ref="A8374:K8374"/>
    <mergeCell ref="A8375:C8376"/>
    <mergeCell ref="D8375:D8376"/>
    <mergeCell ref="E8375:F8375"/>
    <mergeCell ref="G8375:J8375"/>
    <mergeCell ref="K8375:K8376"/>
    <mergeCell ref="G8376:H8376"/>
    <mergeCell ref="I8376:J8376"/>
    <mergeCell ref="B8369:C8369"/>
    <mergeCell ref="D8369:E8369"/>
    <mergeCell ref="G8369:H8369"/>
    <mergeCell ref="I8369:J8369"/>
    <mergeCell ref="B8370:C8370"/>
    <mergeCell ref="D8370:E8370"/>
    <mergeCell ref="G8370:H8370"/>
    <mergeCell ref="I8370:J8370"/>
    <mergeCell ref="G8365:J8365"/>
    <mergeCell ref="G8366:K8366"/>
    <mergeCell ref="A8367:K8367"/>
    <mergeCell ref="A8368:C8368"/>
    <mergeCell ref="D8368:E8368"/>
    <mergeCell ref="G8368:H8368"/>
    <mergeCell ref="I8368:J8368"/>
    <mergeCell ref="B8363:C8363"/>
    <mergeCell ref="D8363:E8363"/>
    <mergeCell ref="G8363:H8363"/>
    <mergeCell ref="I8363:J8363"/>
    <mergeCell ref="G8364:J8364"/>
    <mergeCell ref="G8358:J8358"/>
    <mergeCell ref="G8359:J8359"/>
    <mergeCell ref="G8360:K8360"/>
    <mergeCell ref="A8361:K8361"/>
    <mergeCell ref="A8362:C8362"/>
    <mergeCell ref="D8362:E8362"/>
    <mergeCell ref="G8362:H8362"/>
    <mergeCell ref="I8362:J8362"/>
    <mergeCell ref="G8391:J8391"/>
    <mergeCell ref="A8392:C8392"/>
    <mergeCell ref="E8392:F8392"/>
    <mergeCell ref="G8392:H8392"/>
    <mergeCell ref="I8392:J8392"/>
    <mergeCell ref="A8389:E8389"/>
    <mergeCell ref="G8389:H8389"/>
    <mergeCell ref="I8389:J8389"/>
    <mergeCell ref="B8390:E8390"/>
    <mergeCell ref="G8390:H8390"/>
    <mergeCell ref="I8390:J8390"/>
    <mergeCell ref="G8384:J8384"/>
    <mergeCell ref="G8385:J8385"/>
    <mergeCell ref="G8386:J8386"/>
    <mergeCell ref="G8387:J8387"/>
    <mergeCell ref="G8388:J8388"/>
    <mergeCell ref="G8381:J8381"/>
    <mergeCell ref="A8382:E8382"/>
    <mergeCell ref="G8382:H8382"/>
    <mergeCell ref="I8382:J8382"/>
    <mergeCell ref="B8383:E8383"/>
    <mergeCell ref="G8383:H8383"/>
    <mergeCell ref="I8383:J8383"/>
    <mergeCell ref="B8379:C8379"/>
    <mergeCell ref="G8379:H8379"/>
    <mergeCell ref="I8379:J8379"/>
    <mergeCell ref="B8380:C8380"/>
    <mergeCell ref="G8380:H8380"/>
    <mergeCell ref="I8380:J8380"/>
    <mergeCell ref="B8377:C8377"/>
    <mergeCell ref="G8377:H8377"/>
    <mergeCell ref="I8377:J8377"/>
    <mergeCell ref="B8378:C8378"/>
    <mergeCell ref="G8378:H8378"/>
    <mergeCell ref="I8378:J8378"/>
    <mergeCell ref="B8406:C8406"/>
    <mergeCell ref="D8406:E8406"/>
    <mergeCell ref="G8406:H8406"/>
    <mergeCell ref="I8406:J8406"/>
    <mergeCell ref="B8407:C8407"/>
    <mergeCell ref="D8407:E8407"/>
    <mergeCell ref="G8407:H8407"/>
    <mergeCell ref="I8407:J8407"/>
    <mergeCell ref="B8404:C8404"/>
    <mergeCell ref="D8404:E8404"/>
    <mergeCell ref="G8404:H8404"/>
    <mergeCell ref="I8404:J8404"/>
    <mergeCell ref="B8405:C8405"/>
    <mergeCell ref="D8405:E8405"/>
    <mergeCell ref="G8405:H8405"/>
    <mergeCell ref="I8405:J8405"/>
    <mergeCell ref="G8401:K8401"/>
    <mergeCell ref="A8402:K8402"/>
    <mergeCell ref="A8403:C8403"/>
    <mergeCell ref="D8403:E8403"/>
    <mergeCell ref="G8403:H8403"/>
    <mergeCell ref="I8403:J8403"/>
    <mergeCell ref="I8395:J8395"/>
    <mergeCell ref="K8395:K8396"/>
    <mergeCell ref="G8398:J8398"/>
    <mergeCell ref="G8399:J8399"/>
    <mergeCell ref="G8400:J8400"/>
    <mergeCell ref="A8395:B8396"/>
    <mergeCell ref="C8395:C8396"/>
    <mergeCell ref="D8395:D8396"/>
    <mergeCell ref="E8395:F8395"/>
    <mergeCell ref="G8395:H8395"/>
    <mergeCell ref="B8393:C8393"/>
    <mergeCell ref="E8393:F8393"/>
    <mergeCell ref="G8393:H8393"/>
    <mergeCell ref="I8393:J8393"/>
    <mergeCell ref="G8394:J8394"/>
    <mergeCell ref="G8420:J8420"/>
    <mergeCell ref="A8421:C8421"/>
    <mergeCell ref="D8421:E8421"/>
    <mergeCell ref="G8421:H8421"/>
    <mergeCell ref="I8421:J8421"/>
    <mergeCell ref="B8418:C8418"/>
    <mergeCell ref="D8418:E8418"/>
    <mergeCell ref="G8418:H8418"/>
    <mergeCell ref="I8418:J8418"/>
    <mergeCell ref="B8419:C8419"/>
    <mergeCell ref="D8419:E8419"/>
    <mergeCell ref="G8419:H8419"/>
    <mergeCell ref="I8419:J8419"/>
    <mergeCell ref="G8414:J8414"/>
    <mergeCell ref="G8415:K8415"/>
    <mergeCell ref="A8416:K8416"/>
    <mergeCell ref="A8417:C8417"/>
    <mergeCell ref="D8417:E8417"/>
    <mergeCell ref="G8417:H8417"/>
    <mergeCell ref="I8417:J8417"/>
    <mergeCell ref="B8412:C8412"/>
    <mergeCell ref="D8412:E8412"/>
    <mergeCell ref="G8412:H8412"/>
    <mergeCell ref="I8412:J8412"/>
    <mergeCell ref="G8413:J8413"/>
    <mergeCell ref="G8410:J8410"/>
    <mergeCell ref="A8411:C8411"/>
    <mergeCell ref="D8411:E8411"/>
    <mergeCell ref="G8411:H8411"/>
    <mergeCell ref="I8411:J8411"/>
    <mergeCell ref="B8408:C8408"/>
    <mergeCell ref="D8408:E8408"/>
    <mergeCell ref="G8408:H8408"/>
    <mergeCell ref="I8408:J8408"/>
    <mergeCell ref="B8409:C8409"/>
    <mergeCell ref="D8409:E8409"/>
    <mergeCell ref="G8409:H8409"/>
    <mergeCell ref="I8409:J8409"/>
    <mergeCell ref="A8434:C8434"/>
    <mergeCell ref="D8434:E8434"/>
    <mergeCell ref="G8434:H8434"/>
    <mergeCell ref="I8434:J8434"/>
    <mergeCell ref="B8435:C8435"/>
    <mergeCell ref="D8435:E8435"/>
    <mergeCell ref="G8435:H8435"/>
    <mergeCell ref="I8435:J8435"/>
    <mergeCell ref="B8432:C8432"/>
    <mergeCell ref="D8432:E8432"/>
    <mergeCell ref="G8432:H8432"/>
    <mergeCell ref="I8432:J8432"/>
    <mergeCell ref="G8433:J8433"/>
    <mergeCell ref="G8428:J8428"/>
    <mergeCell ref="G8429:K8429"/>
    <mergeCell ref="A8430:K8430"/>
    <mergeCell ref="A8431:C8431"/>
    <mergeCell ref="D8431:E8431"/>
    <mergeCell ref="G8431:H8431"/>
    <mergeCell ref="I8431:J8431"/>
    <mergeCell ref="B8426:C8426"/>
    <mergeCell ref="D8426:E8426"/>
    <mergeCell ref="G8426:H8426"/>
    <mergeCell ref="I8426:J8426"/>
    <mergeCell ref="G8427:J8427"/>
    <mergeCell ref="G8424:J8424"/>
    <mergeCell ref="A8425:C8425"/>
    <mergeCell ref="D8425:E8425"/>
    <mergeCell ref="G8425:H8425"/>
    <mergeCell ref="I8425:J8425"/>
    <mergeCell ref="B8422:C8422"/>
    <mergeCell ref="D8422:E8422"/>
    <mergeCell ref="G8422:H8422"/>
    <mergeCell ref="I8422:J8422"/>
    <mergeCell ref="B8423:C8423"/>
    <mergeCell ref="D8423:E8423"/>
    <mergeCell ref="G8423:H8423"/>
    <mergeCell ref="I8423:J8423"/>
    <mergeCell ref="G8446:J8446"/>
    <mergeCell ref="A8447:C8447"/>
    <mergeCell ref="D8447:E8447"/>
    <mergeCell ref="G8447:H8447"/>
    <mergeCell ref="I8447:J8447"/>
    <mergeCell ref="B8444:C8444"/>
    <mergeCell ref="D8444:E8444"/>
    <mergeCell ref="G8444:H8444"/>
    <mergeCell ref="I8444:J8444"/>
    <mergeCell ref="B8445:C8445"/>
    <mergeCell ref="D8445:E8445"/>
    <mergeCell ref="G8445:H8445"/>
    <mergeCell ref="I8445:J8445"/>
    <mergeCell ref="B8442:C8442"/>
    <mergeCell ref="D8442:E8442"/>
    <mergeCell ref="G8442:H8442"/>
    <mergeCell ref="I8442:J8442"/>
    <mergeCell ref="B8443:C8443"/>
    <mergeCell ref="D8443:E8443"/>
    <mergeCell ref="G8443:H8443"/>
    <mergeCell ref="I8443:J8443"/>
    <mergeCell ref="G8438:J8438"/>
    <mergeCell ref="G8439:K8439"/>
    <mergeCell ref="A8440:K8440"/>
    <mergeCell ref="A8441:C8441"/>
    <mergeCell ref="D8441:E8441"/>
    <mergeCell ref="G8441:H8441"/>
    <mergeCell ref="I8441:J8441"/>
    <mergeCell ref="B8436:C8436"/>
    <mergeCell ref="D8436:E8436"/>
    <mergeCell ref="G8436:H8436"/>
    <mergeCell ref="I8436:J8436"/>
    <mergeCell ref="G8437:J8437"/>
    <mergeCell ref="B8458:C8458"/>
    <mergeCell ref="D8458:E8458"/>
    <mergeCell ref="G8458:H8458"/>
    <mergeCell ref="I8458:J8458"/>
    <mergeCell ref="G8459:J8459"/>
    <mergeCell ref="A8456:C8456"/>
    <mergeCell ref="D8456:E8456"/>
    <mergeCell ref="G8456:H8456"/>
    <mergeCell ref="I8456:J8456"/>
    <mergeCell ref="B8457:C8457"/>
    <mergeCell ref="D8457:E8457"/>
    <mergeCell ref="G8457:H8457"/>
    <mergeCell ref="I8457:J8457"/>
    <mergeCell ref="B8454:C8454"/>
    <mergeCell ref="D8454:E8454"/>
    <mergeCell ref="G8454:H8454"/>
    <mergeCell ref="I8454:J8454"/>
    <mergeCell ref="G8455:J8455"/>
    <mergeCell ref="A8452:C8452"/>
    <mergeCell ref="D8452:E8452"/>
    <mergeCell ref="G8452:H8452"/>
    <mergeCell ref="I8452:J8452"/>
    <mergeCell ref="B8453:C8453"/>
    <mergeCell ref="D8453:E8453"/>
    <mergeCell ref="G8453:H8453"/>
    <mergeCell ref="I8453:J8453"/>
    <mergeCell ref="B8450:C8450"/>
    <mergeCell ref="D8450:E8450"/>
    <mergeCell ref="G8450:H8450"/>
    <mergeCell ref="I8450:J8450"/>
    <mergeCell ref="G8451:J8451"/>
    <mergeCell ref="B8448:C8448"/>
    <mergeCell ref="D8448:E8448"/>
    <mergeCell ref="G8448:H8448"/>
    <mergeCell ref="I8448:J8448"/>
    <mergeCell ref="B8449:C8449"/>
    <mergeCell ref="D8449:E8449"/>
    <mergeCell ref="G8449:H8449"/>
    <mergeCell ref="I8449:J8449"/>
    <mergeCell ref="G8470:J8470"/>
    <mergeCell ref="A8471:C8471"/>
    <mergeCell ref="D8471:E8471"/>
    <mergeCell ref="G8471:H8471"/>
    <mergeCell ref="I8471:J8471"/>
    <mergeCell ref="B8468:C8468"/>
    <mergeCell ref="D8468:E8468"/>
    <mergeCell ref="G8468:H8468"/>
    <mergeCell ref="I8468:J8468"/>
    <mergeCell ref="B8469:C8469"/>
    <mergeCell ref="D8469:E8469"/>
    <mergeCell ref="G8469:H8469"/>
    <mergeCell ref="I8469:J8469"/>
    <mergeCell ref="B8466:C8466"/>
    <mergeCell ref="D8466:E8466"/>
    <mergeCell ref="G8466:H8466"/>
    <mergeCell ref="I8466:J8466"/>
    <mergeCell ref="B8467:C8467"/>
    <mergeCell ref="D8467:E8467"/>
    <mergeCell ref="G8467:H8467"/>
    <mergeCell ref="I8467:J8467"/>
    <mergeCell ref="B8464:C8464"/>
    <mergeCell ref="D8464:E8464"/>
    <mergeCell ref="G8464:H8464"/>
    <mergeCell ref="I8464:J8464"/>
    <mergeCell ref="B8465:C8465"/>
    <mergeCell ref="D8465:E8465"/>
    <mergeCell ref="G8465:H8465"/>
    <mergeCell ref="I8465:J8465"/>
    <mergeCell ref="G8460:J8460"/>
    <mergeCell ref="G8461:K8461"/>
    <mergeCell ref="A8462:K8462"/>
    <mergeCell ref="A8463:C8463"/>
    <mergeCell ref="D8463:E8463"/>
    <mergeCell ref="G8463:H8463"/>
    <mergeCell ref="I8463:J8463"/>
    <mergeCell ref="G8480:J8480"/>
    <mergeCell ref="G8481:K8481"/>
    <mergeCell ref="A8482:K8482"/>
    <mergeCell ref="A8483:C8483"/>
    <mergeCell ref="D8483:E8483"/>
    <mergeCell ref="G8483:H8483"/>
    <mergeCell ref="I8483:J8483"/>
    <mergeCell ref="B8478:C8478"/>
    <mergeCell ref="D8478:E8478"/>
    <mergeCell ref="G8478:H8478"/>
    <mergeCell ref="I8478:J8478"/>
    <mergeCell ref="G8479:J8479"/>
    <mergeCell ref="A8476:C8476"/>
    <mergeCell ref="D8476:E8476"/>
    <mergeCell ref="G8476:H8476"/>
    <mergeCell ref="I8476:J8476"/>
    <mergeCell ref="B8477:C8477"/>
    <mergeCell ref="D8477:E8477"/>
    <mergeCell ref="G8477:H8477"/>
    <mergeCell ref="I8477:J8477"/>
    <mergeCell ref="B8474:C8474"/>
    <mergeCell ref="D8474:E8474"/>
    <mergeCell ref="G8474:H8474"/>
    <mergeCell ref="I8474:J8474"/>
    <mergeCell ref="G8475:J8475"/>
    <mergeCell ref="B8472:C8472"/>
    <mergeCell ref="D8472:E8472"/>
    <mergeCell ref="G8472:H8472"/>
    <mergeCell ref="I8472:J8472"/>
    <mergeCell ref="B8473:C8473"/>
    <mergeCell ref="D8473:E8473"/>
    <mergeCell ref="G8473:H8473"/>
    <mergeCell ref="I8473:J8473"/>
    <mergeCell ref="G8494:J8494"/>
    <mergeCell ref="G8495:K8495"/>
    <mergeCell ref="A8496:K8496"/>
    <mergeCell ref="A8497:C8497"/>
    <mergeCell ref="D8497:E8497"/>
    <mergeCell ref="G8497:H8497"/>
    <mergeCell ref="I8497:J8497"/>
    <mergeCell ref="B8492:C8492"/>
    <mergeCell ref="D8492:E8492"/>
    <mergeCell ref="G8492:H8492"/>
    <mergeCell ref="I8492:J8492"/>
    <mergeCell ref="G8493:J8493"/>
    <mergeCell ref="G8490:J8490"/>
    <mergeCell ref="A8491:C8491"/>
    <mergeCell ref="D8491:E8491"/>
    <mergeCell ref="G8491:H8491"/>
    <mergeCell ref="I8491:J8491"/>
    <mergeCell ref="B8488:C8488"/>
    <mergeCell ref="D8488:E8488"/>
    <mergeCell ref="G8488:H8488"/>
    <mergeCell ref="I8488:J8488"/>
    <mergeCell ref="B8489:C8489"/>
    <mergeCell ref="D8489:E8489"/>
    <mergeCell ref="G8489:H8489"/>
    <mergeCell ref="I8489:J8489"/>
    <mergeCell ref="G8486:J8486"/>
    <mergeCell ref="A8487:C8487"/>
    <mergeCell ref="D8487:E8487"/>
    <mergeCell ref="G8487:H8487"/>
    <mergeCell ref="I8487:J8487"/>
    <mergeCell ref="B8484:C8484"/>
    <mergeCell ref="D8484:E8484"/>
    <mergeCell ref="G8484:H8484"/>
    <mergeCell ref="I8484:J8484"/>
    <mergeCell ref="B8485:C8485"/>
    <mergeCell ref="D8485:E8485"/>
    <mergeCell ref="G8485:H8485"/>
    <mergeCell ref="I8485:J8485"/>
    <mergeCell ref="B8510:E8510"/>
    <mergeCell ref="G8510:H8510"/>
    <mergeCell ref="I8510:J8510"/>
    <mergeCell ref="B8511:E8511"/>
    <mergeCell ref="G8511:H8511"/>
    <mergeCell ref="I8511:J8511"/>
    <mergeCell ref="G8506:J8506"/>
    <mergeCell ref="G8507:K8507"/>
    <mergeCell ref="A8508:K8508"/>
    <mergeCell ref="A8509:E8509"/>
    <mergeCell ref="G8509:H8509"/>
    <mergeCell ref="I8509:J8509"/>
    <mergeCell ref="B8504:C8504"/>
    <mergeCell ref="D8504:E8504"/>
    <mergeCell ref="G8504:H8504"/>
    <mergeCell ref="I8504:J8504"/>
    <mergeCell ref="G8505:J8505"/>
    <mergeCell ref="A8502:C8502"/>
    <mergeCell ref="D8502:E8502"/>
    <mergeCell ref="G8502:H8502"/>
    <mergeCell ref="I8502:J8502"/>
    <mergeCell ref="B8503:C8503"/>
    <mergeCell ref="D8503:E8503"/>
    <mergeCell ref="G8503:H8503"/>
    <mergeCell ref="I8503:J8503"/>
    <mergeCell ref="B8500:C8500"/>
    <mergeCell ref="D8500:E8500"/>
    <mergeCell ref="G8500:H8500"/>
    <mergeCell ref="I8500:J8500"/>
    <mergeCell ref="G8501:J8501"/>
    <mergeCell ref="B8498:C8498"/>
    <mergeCell ref="D8498:E8498"/>
    <mergeCell ref="G8498:H8498"/>
    <mergeCell ref="I8498:J8498"/>
    <mergeCell ref="B8499:C8499"/>
    <mergeCell ref="D8499:E8499"/>
    <mergeCell ref="G8499:H8499"/>
    <mergeCell ref="I8499:J8499"/>
    <mergeCell ref="B8527:C8527"/>
    <mergeCell ref="D8527:E8527"/>
    <mergeCell ref="G8527:H8527"/>
    <mergeCell ref="I8527:J8527"/>
    <mergeCell ref="G8528:J8528"/>
    <mergeCell ref="G8524:K8524"/>
    <mergeCell ref="A8525:K8525"/>
    <mergeCell ref="A8526:C8526"/>
    <mergeCell ref="D8526:E8526"/>
    <mergeCell ref="G8526:H8526"/>
    <mergeCell ref="I8526:J8526"/>
    <mergeCell ref="I8518:J8518"/>
    <mergeCell ref="K8518:K8519"/>
    <mergeCell ref="G8521:J8521"/>
    <mergeCell ref="G8522:J8522"/>
    <mergeCell ref="G8523:J8523"/>
    <mergeCell ref="A8518:B8519"/>
    <mergeCell ref="C8518:C8519"/>
    <mergeCell ref="D8518:D8519"/>
    <mergeCell ref="E8518:F8518"/>
    <mergeCell ref="G8518:H8518"/>
    <mergeCell ref="B8516:C8516"/>
    <mergeCell ref="E8516:F8516"/>
    <mergeCell ref="G8516:H8516"/>
    <mergeCell ref="I8516:J8516"/>
    <mergeCell ref="G8517:J8517"/>
    <mergeCell ref="G8514:J8514"/>
    <mergeCell ref="A8515:C8515"/>
    <mergeCell ref="E8515:F8515"/>
    <mergeCell ref="G8515:H8515"/>
    <mergeCell ref="I8515:J8515"/>
    <mergeCell ref="B8512:E8512"/>
    <mergeCell ref="G8512:H8512"/>
    <mergeCell ref="I8512:J8512"/>
    <mergeCell ref="B8513:E8513"/>
    <mergeCell ref="G8513:H8513"/>
    <mergeCell ref="I8513:J8513"/>
    <mergeCell ref="B8541:E8541"/>
    <mergeCell ref="G8541:H8541"/>
    <mergeCell ref="I8541:J8541"/>
    <mergeCell ref="B8542:E8542"/>
    <mergeCell ref="G8542:H8542"/>
    <mergeCell ref="I8542:J8542"/>
    <mergeCell ref="B8538:C8538"/>
    <mergeCell ref="G8538:H8538"/>
    <mergeCell ref="I8538:J8538"/>
    <mergeCell ref="G8539:J8539"/>
    <mergeCell ref="A8540:E8540"/>
    <mergeCell ref="G8540:H8540"/>
    <mergeCell ref="I8540:J8540"/>
    <mergeCell ref="G8533:J8533"/>
    <mergeCell ref="G8534:K8534"/>
    <mergeCell ref="A8535:K8535"/>
    <mergeCell ref="A8536:C8537"/>
    <mergeCell ref="D8536:D8537"/>
    <mergeCell ref="E8536:F8536"/>
    <mergeCell ref="G8536:J8536"/>
    <mergeCell ref="K8536:K8537"/>
    <mergeCell ref="G8537:H8537"/>
    <mergeCell ref="I8537:J8537"/>
    <mergeCell ref="B8531:C8531"/>
    <mergeCell ref="D8531:E8531"/>
    <mergeCell ref="G8531:H8531"/>
    <mergeCell ref="I8531:J8531"/>
    <mergeCell ref="G8532:J8532"/>
    <mergeCell ref="A8529:C8529"/>
    <mergeCell ref="D8529:E8529"/>
    <mergeCell ref="G8529:H8529"/>
    <mergeCell ref="I8529:J8529"/>
    <mergeCell ref="B8530:C8530"/>
    <mergeCell ref="D8530:E8530"/>
    <mergeCell ref="G8530:H8530"/>
    <mergeCell ref="I8530:J8530"/>
    <mergeCell ref="B8557:C8557"/>
    <mergeCell ref="D8557:E8557"/>
    <mergeCell ref="G8557:H8557"/>
    <mergeCell ref="I8557:J8557"/>
    <mergeCell ref="B8558:C8558"/>
    <mergeCell ref="D8558:E8558"/>
    <mergeCell ref="G8558:H8558"/>
    <mergeCell ref="I8558:J8558"/>
    <mergeCell ref="G8555:J8555"/>
    <mergeCell ref="A8556:C8556"/>
    <mergeCell ref="D8556:E8556"/>
    <mergeCell ref="G8556:H8556"/>
    <mergeCell ref="I8556:J8556"/>
    <mergeCell ref="B8553:C8553"/>
    <mergeCell ref="D8553:E8553"/>
    <mergeCell ref="G8553:H8553"/>
    <mergeCell ref="I8553:J8553"/>
    <mergeCell ref="B8554:C8554"/>
    <mergeCell ref="D8554:E8554"/>
    <mergeCell ref="G8554:H8554"/>
    <mergeCell ref="I8554:J8554"/>
    <mergeCell ref="A8551:K8551"/>
    <mergeCell ref="A8552:C8552"/>
    <mergeCell ref="D8552:E8552"/>
    <mergeCell ref="G8552:H8552"/>
    <mergeCell ref="I8552:J8552"/>
    <mergeCell ref="G8546:J8546"/>
    <mergeCell ref="G8547:J8547"/>
    <mergeCell ref="G8548:J8548"/>
    <mergeCell ref="G8549:J8549"/>
    <mergeCell ref="G8550:K8550"/>
    <mergeCell ref="B8543:E8543"/>
    <mergeCell ref="G8543:H8543"/>
    <mergeCell ref="I8543:J8543"/>
    <mergeCell ref="G8544:J8544"/>
    <mergeCell ref="G8545:J8545"/>
    <mergeCell ref="G8570:J8570"/>
    <mergeCell ref="G8571:K8571"/>
    <mergeCell ref="A8572:K8572"/>
    <mergeCell ref="A8573:C8573"/>
    <mergeCell ref="D8573:E8573"/>
    <mergeCell ref="G8573:H8573"/>
    <mergeCell ref="I8573:J8573"/>
    <mergeCell ref="B8568:C8568"/>
    <mergeCell ref="D8568:E8568"/>
    <mergeCell ref="G8568:H8568"/>
    <mergeCell ref="I8568:J8568"/>
    <mergeCell ref="G8569:J8569"/>
    <mergeCell ref="G8566:J8566"/>
    <mergeCell ref="A8567:C8567"/>
    <mergeCell ref="D8567:E8567"/>
    <mergeCell ref="G8567:H8567"/>
    <mergeCell ref="I8567:J8567"/>
    <mergeCell ref="B8564:C8564"/>
    <mergeCell ref="D8564:E8564"/>
    <mergeCell ref="G8564:H8564"/>
    <mergeCell ref="I8564:J8564"/>
    <mergeCell ref="B8565:C8565"/>
    <mergeCell ref="D8565:E8565"/>
    <mergeCell ref="G8565:H8565"/>
    <mergeCell ref="I8565:J8565"/>
    <mergeCell ref="G8559:J8559"/>
    <mergeCell ref="G8560:J8560"/>
    <mergeCell ref="G8561:K8561"/>
    <mergeCell ref="A8562:K8562"/>
    <mergeCell ref="A8563:C8563"/>
    <mergeCell ref="D8563:E8563"/>
    <mergeCell ref="G8563:H8563"/>
    <mergeCell ref="I8563:J8563"/>
    <mergeCell ref="B8584:C8584"/>
    <mergeCell ref="D8584:E8584"/>
    <mergeCell ref="G8584:H8584"/>
    <mergeCell ref="I8584:J8584"/>
    <mergeCell ref="B8585:C8585"/>
    <mergeCell ref="D8585:E8585"/>
    <mergeCell ref="G8585:H8585"/>
    <mergeCell ref="I8585:J8585"/>
    <mergeCell ref="G8580:J8580"/>
    <mergeCell ref="G8581:K8581"/>
    <mergeCell ref="A8582:K8582"/>
    <mergeCell ref="A8583:C8583"/>
    <mergeCell ref="D8583:E8583"/>
    <mergeCell ref="G8583:H8583"/>
    <mergeCell ref="I8583:J8583"/>
    <mergeCell ref="B8578:C8578"/>
    <mergeCell ref="D8578:E8578"/>
    <mergeCell ref="G8578:H8578"/>
    <mergeCell ref="I8578:J8578"/>
    <mergeCell ref="G8579:J8579"/>
    <mergeCell ref="G8576:J8576"/>
    <mergeCell ref="A8577:C8577"/>
    <mergeCell ref="D8577:E8577"/>
    <mergeCell ref="G8577:H8577"/>
    <mergeCell ref="I8577:J8577"/>
    <mergeCell ref="B8574:C8574"/>
    <mergeCell ref="D8574:E8574"/>
    <mergeCell ref="G8574:H8574"/>
    <mergeCell ref="I8574:J8574"/>
    <mergeCell ref="B8575:C8575"/>
    <mergeCell ref="D8575:E8575"/>
    <mergeCell ref="G8575:H8575"/>
    <mergeCell ref="I8575:J8575"/>
    <mergeCell ref="B8597:C8597"/>
    <mergeCell ref="D8597:E8597"/>
    <mergeCell ref="G8597:H8597"/>
    <mergeCell ref="I8597:J8597"/>
    <mergeCell ref="B8598:C8598"/>
    <mergeCell ref="D8598:E8598"/>
    <mergeCell ref="G8598:H8598"/>
    <mergeCell ref="I8598:J8598"/>
    <mergeCell ref="G8592:J8592"/>
    <mergeCell ref="G8593:J8593"/>
    <mergeCell ref="G8594:K8594"/>
    <mergeCell ref="A8595:K8595"/>
    <mergeCell ref="A8596:C8596"/>
    <mergeCell ref="D8596:E8596"/>
    <mergeCell ref="G8596:H8596"/>
    <mergeCell ref="I8596:J8596"/>
    <mergeCell ref="B8590:C8590"/>
    <mergeCell ref="D8590:E8590"/>
    <mergeCell ref="G8590:H8590"/>
    <mergeCell ref="I8590:J8590"/>
    <mergeCell ref="B8591:C8591"/>
    <mergeCell ref="D8591:E8591"/>
    <mergeCell ref="G8591:H8591"/>
    <mergeCell ref="I8591:J8591"/>
    <mergeCell ref="G8588:J8588"/>
    <mergeCell ref="A8589:C8589"/>
    <mergeCell ref="D8589:E8589"/>
    <mergeCell ref="G8589:H8589"/>
    <mergeCell ref="I8589:J8589"/>
    <mergeCell ref="B8586:C8586"/>
    <mergeCell ref="D8586:E8586"/>
    <mergeCell ref="G8586:H8586"/>
    <mergeCell ref="I8586:J8586"/>
    <mergeCell ref="B8587:C8587"/>
    <mergeCell ref="D8587:E8587"/>
    <mergeCell ref="G8587:H8587"/>
    <mergeCell ref="I8587:J8587"/>
    <mergeCell ref="B8613:C8613"/>
    <mergeCell ref="D8613:E8613"/>
    <mergeCell ref="G8613:H8613"/>
    <mergeCell ref="I8613:J8613"/>
    <mergeCell ref="B8614:C8614"/>
    <mergeCell ref="D8614:E8614"/>
    <mergeCell ref="G8614:H8614"/>
    <mergeCell ref="I8614:J8614"/>
    <mergeCell ref="G8608:J8608"/>
    <mergeCell ref="G8609:J8609"/>
    <mergeCell ref="G8610:K8610"/>
    <mergeCell ref="A8611:K8611"/>
    <mergeCell ref="A8612:C8612"/>
    <mergeCell ref="D8612:E8612"/>
    <mergeCell ref="G8612:H8612"/>
    <mergeCell ref="I8612:J8612"/>
    <mergeCell ref="B8606:C8606"/>
    <mergeCell ref="D8606:E8606"/>
    <mergeCell ref="G8606:H8606"/>
    <mergeCell ref="I8606:J8606"/>
    <mergeCell ref="B8607:C8607"/>
    <mergeCell ref="D8607:E8607"/>
    <mergeCell ref="G8607:H8607"/>
    <mergeCell ref="I8607:J8607"/>
    <mergeCell ref="G8601:J8601"/>
    <mergeCell ref="G8602:J8602"/>
    <mergeCell ref="G8603:K8603"/>
    <mergeCell ref="A8604:K8604"/>
    <mergeCell ref="A8605:C8605"/>
    <mergeCell ref="D8605:E8605"/>
    <mergeCell ref="G8605:H8605"/>
    <mergeCell ref="I8605:J8605"/>
    <mergeCell ref="B8599:C8599"/>
    <mergeCell ref="D8599:E8599"/>
    <mergeCell ref="G8599:H8599"/>
    <mergeCell ref="I8599:J8599"/>
    <mergeCell ref="B8600:C8600"/>
    <mergeCell ref="D8600:E8600"/>
    <mergeCell ref="G8600:H8600"/>
    <mergeCell ref="I8600:J8600"/>
    <mergeCell ref="G8628:J8628"/>
    <mergeCell ref="G8629:J8629"/>
    <mergeCell ref="G8630:K8630"/>
    <mergeCell ref="A8631:K8631"/>
    <mergeCell ref="A8632:C8633"/>
    <mergeCell ref="D8632:D8633"/>
    <mergeCell ref="E8632:F8632"/>
    <mergeCell ref="G8632:J8632"/>
    <mergeCell ref="K8632:K8633"/>
    <mergeCell ref="G8633:H8633"/>
    <mergeCell ref="I8633:J8633"/>
    <mergeCell ref="B8626:C8626"/>
    <mergeCell ref="D8626:E8626"/>
    <mergeCell ref="G8626:H8626"/>
    <mergeCell ref="I8626:J8626"/>
    <mergeCell ref="B8627:C8627"/>
    <mergeCell ref="D8627:E8627"/>
    <mergeCell ref="G8627:H8627"/>
    <mergeCell ref="I8627:J8627"/>
    <mergeCell ref="G8622:J8622"/>
    <mergeCell ref="G8623:K8623"/>
    <mergeCell ref="A8624:K8624"/>
    <mergeCell ref="A8625:C8625"/>
    <mergeCell ref="D8625:E8625"/>
    <mergeCell ref="G8625:H8625"/>
    <mergeCell ref="I8625:J8625"/>
    <mergeCell ref="B8620:C8620"/>
    <mergeCell ref="D8620:E8620"/>
    <mergeCell ref="G8620:H8620"/>
    <mergeCell ref="I8620:J8620"/>
    <mergeCell ref="G8621:J8621"/>
    <mergeCell ref="G8615:J8615"/>
    <mergeCell ref="G8616:J8616"/>
    <mergeCell ref="G8617:K8617"/>
    <mergeCell ref="A8618:K8618"/>
    <mergeCell ref="A8619:C8619"/>
    <mergeCell ref="D8619:E8619"/>
    <mergeCell ref="G8619:H8619"/>
    <mergeCell ref="I8619:J8619"/>
    <mergeCell ref="G8648:J8648"/>
    <mergeCell ref="A8649:C8649"/>
    <mergeCell ref="E8649:F8649"/>
    <mergeCell ref="G8649:H8649"/>
    <mergeCell ref="I8649:J8649"/>
    <mergeCell ref="A8646:E8646"/>
    <mergeCell ref="G8646:H8646"/>
    <mergeCell ref="I8646:J8646"/>
    <mergeCell ref="B8647:E8647"/>
    <mergeCell ref="G8647:H8647"/>
    <mergeCell ref="I8647:J8647"/>
    <mergeCell ref="G8641:J8641"/>
    <mergeCell ref="G8642:J8642"/>
    <mergeCell ref="G8643:J8643"/>
    <mergeCell ref="G8644:J8644"/>
    <mergeCell ref="G8645:J8645"/>
    <mergeCell ref="G8638:J8638"/>
    <mergeCell ref="A8639:E8639"/>
    <mergeCell ref="G8639:H8639"/>
    <mergeCell ref="I8639:J8639"/>
    <mergeCell ref="B8640:E8640"/>
    <mergeCell ref="G8640:H8640"/>
    <mergeCell ref="I8640:J8640"/>
    <mergeCell ref="B8636:C8636"/>
    <mergeCell ref="G8636:H8636"/>
    <mergeCell ref="I8636:J8636"/>
    <mergeCell ref="B8637:C8637"/>
    <mergeCell ref="G8637:H8637"/>
    <mergeCell ref="I8637:J8637"/>
    <mergeCell ref="B8634:C8634"/>
    <mergeCell ref="G8634:H8634"/>
    <mergeCell ref="I8634:J8634"/>
    <mergeCell ref="B8635:C8635"/>
    <mergeCell ref="G8635:H8635"/>
    <mergeCell ref="I8635:J8635"/>
    <mergeCell ref="B8663:C8663"/>
    <mergeCell ref="D8663:E8663"/>
    <mergeCell ref="G8663:H8663"/>
    <mergeCell ref="I8663:J8663"/>
    <mergeCell ref="B8664:C8664"/>
    <mergeCell ref="D8664:E8664"/>
    <mergeCell ref="G8664:H8664"/>
    <mergeCell ref="I8664:J8664"/>
    <mergeCell ref="B8661:C8661"/>
    <mergeCell ref="D8661:E8661"/>
    <mergeCell ref="G8661:H8661"/>
    <mergeCell ref="I8661:J8661"/>
    <mergeCell ref="B8662:C8662"/>
    <mergeCell ref="D8662:E8662"/>
    <mergeCell ref="G8662:H8662"/>
    <mergeCell ref="I8662:J8662"/>
    <mergeCell ref="G8658:K8658"/>
    <mergeCell ref="A8659:K8659"/>
    <mergeCell ref="A8660:C8660"/>
    <mergeCell ref="D8660:E8660"/>
    <mergeCell ref="G8660:H8660"/>
    <mergeCell ref="I8660:J8660"/>
    <mergeCell ref="I8652:J8652"/>
    <mergeCell ref="K8652:K8653"/>
    <mergeCell ref="G8655:J8655"/>
    <mergeCell ref="G8656:J8656"/>
    <mergeCell ref="G8657:J8657"/>
    <mergeCell ref="A8652:B8653"/>
    <mergeCell ref="C8652:C8653"/>
    <mergeCell ref="D8652:D8653"/>
    <mergeCell ref="E8652:F8652"/>
    <mergeCell ref="G8652:H8652"/>
    <mergeCell ref="B8650:C8650"/>
    <mergeCell ref="E8650:F8650"/>
    <mergeCell ref="G8650:H8650"/>
    <mergeCell ref="I8650:J8650"/>
    <mergeCell ref="G8651:J8651"/>
    <mergeCell ref="G8677:J8677"/>
    <mergeCell ref="A8678:C8678"/>
    <mergeCell ref="D8678:E8678"/>
    <mergeCell ref="G8678:H8678"/>
    <mergeCell ref="I8678:J8678"/>
    <mergeCell ref="B8675:C8675"/>
    <mergeCell ref="D8675:E8675"/>
    <mergeCell ref="G8675:H8675"/>
    <mergeCell ref="I8675:J8675"/>
    <mergeCell ref="B8676:C8676"/>
    <mergeCell ref="D8676:E8676"/>
    <mergeCell ref="G8676:H8676"/>
    <mergeCell ref="I8676:J8676"/>
    <mergeCell ref="G8671:J8671"/>
    <mergeCell ref="G8672:K8672"/>
    <mergeCell ref="A8673:K8673"/>
    <mergeCell ref="A8674:C8674"/>
    <mergeCell ref="D8674:E8674"/>
    <mergeCell ref="G8674:H8674"/>
    <mergeCell ref="I8674:J8674"/>
    <mergeCell ref="B8669:C8669"/>
    <mergeCell ref="D8669:E8669"/>
    <mergeCell ref="G8669:H8669"/>
    <mergeCell ref="I8669:J8669"/>
    <mergeCell ref="G8670:J8670"/>
    <mergeCell ref="G8667:J8667"/>
    <mergeCell ref="A8668:C8668"/>
    <mergeCell ref="D8668:E8668"/>
    <mergeCell ref="G8668:H8668"/>
    <mergeCell ref="I8668:J8668"/>
    <mergeCell ref="B8665:C8665"/>
    <mergeCell ref="D8665:E8665"/>
    <mergeCell ref="G8665:H8665"/>
    <mergeCell ref="I8665:J8665"/>
    <mergeCell ref="B8666:C8666"/>
    <mergeCell ref="D8666:E8666"/>
    <mergeCell ref="G8666:H8666"/>
    <mergeCell ref="I8666:J8666"/>
    <mergeCell ref="A8691:C8691"/>
    <mergeCell ref="D8691:E8691"/>
    <mergeCell ref="G8691:H8691"/>
    <mergeCell ref="I8691:J8691"/>
    <mergeCell ref="B8692:C8692"/>
    <mergeCell ref="D8692:E8692"/>
    <mergeCell ref="G8692:H8692"/>
    <mergeCell ref="I8692:J8692"/>
    <mergeCell ref="B8689:C8689"/>
    <mergeCell ref="D8689:E8689"/>
    <mergeCell ref="G8689:H8689"/>
    <mergeCell ref="I8689:J8689"/>
    <mergeCell ref="G8690:J8690"/>
    <mergeCell ref="G8685:J8685"/>
    <mergeCell ref="G8686:K8686"/>
    <mergeCell ref="A8687:K8687"/>
    <mergeCell ref="A8688:C8688"/>
    <mergeCell ref="D8688:E8688"/>
    <mergeCell ref="G8688:H8688"/>
    <mergeCell ref="I8688:J8688"/>
    <mergeCell ref="B8683:C8683"/>
    <mergeCell ref="D8683:E8683"/>
    <mergeCell ref="G8683:H8683"/>
    <mergeCell ref="I8683:J8683"/>
    <mergeCell ref="G8684:J8684"/>
    <mergeCell ref="G8681:J8681"/>
    <mergeCell ref="A8682:C8682"/>
    <mergeCell ref="D8682:E8682"/>
    <mergeCell ref="G8682:H8682"/>
    <mergeCell ref="I8682:J8682"/>
    <mergeCell ref="B8679:C8679"/>
    <mergeCell ref="D8679:E8679"/>
    <mergeCell ref="G8679:H8679"/>
    <mergeCell ref="I8679:J8679"/>
    <mergeCell ref="B8680:C8680"/>
    <mergeCell ref="D8680:E8680"/>
    <mergeCell ref="G8680:H8680"/>
    <mergeCell ref="I8680:J8680"/>
    <mergeCell ref="G8703:J8703"/>
    <mergeCell ref="A8704:C8704"/>
    <mergeCell ref="D8704:E8704"/>
    <mergeCell ref="G8704:H8704"/>
    <mergeCell ref="I8704:J8704"/>
    <mergeCell ref="B8701:C8701"/>
    <mergeCell ref="D8701:E8701"/>
    <mergeCell ref="G8701:H8701"/>
    <mergeCell ref="I8701:J8701"/>
    <mergeCell ref="B8702:C8702"/>
    <mergeCell ref="D8702:E8702"/>
    <mergeCell ref="G8702:H8702"/>
    <mergeCell ref="I8702:J8702"/>
    <mergeCell ref="B8699:C8699"/>
    <mergeCell ref="D8699:E8699"/>
    <mergeCell ref="G8699:H8699"/>
    <mergeCell ref="I8699:J8699"/>
    <mergeCell ref="B8700:C8700"/>
    <mergeCell ref="D8700:E8700"/>
    <mergeCell ref="G8700:H8700"/>
    <mergeCell ref="I8700:J8700"/>
    <mergeCell ref="G8695:J8695"/>
    <mergeCell ref="G8696:K8696"/>
    <mergeCell ref="A8697:K8697"/>
    <mergeCell ref="A8698:C8698"/>
    <mergeCell ref="D8698:E8698"/>
    <mergeCell ref="G8698:H8698"/>
    <mergeCell ref="I8698:J8698"/>
    <mergeCell ref="B8693:C8693"/>
    <mergeCell ref="D8693:E8693"/>
    <mergeCell ref="G8693:H8693"/>
    <mergeCell ref="I8693:J8693"/>
    <mergeCell ref="G8694:J8694"/>
    <mergeCell ref="B8715:C8715"/>
    <mergeCell ref="D8715:E8715"/>
    <mergeCell ref="G8715:H8715"/>
    <mergeCell ref="I8715:J8715"/>
    <mergeCell ref="G8716:J8716"/>
    <mergeCell ref="A8713:C8713"/>
    <mergeCell ref="D8713:E8713"/>
    <mergeCell ref="G8713:H8713"/>
    <mergeCell ref="I8713:J8713"/>
    <mergeCell ref="B8714:C8714"/>
    <mergeCell ref="D8714:E8714"/>
    <mergeCell ref="G8714:H8714"/>
    <mergeCell ref="I8714:J8714"/>
    <mergeCell ref="B8711:C8711"/>
    <mergeCell ref="D8711:E8711"/>
    <mergeCell ref="G8711:H8711"/>
    <mergeCell ref="I8711:J8711"/>
    <mergeCell ref="G8712:J8712"/>
    <mergeCell ref="A8709:C8709"/>
    <mergeCell ref="D8709:E8709"/>
    <mergeCell ref="G8709:H8709"/>
    <mergeCell ref="I8709:J8709"/>
    <mergeCell ref="B8710:C8710"/>
    <mergeCell ref="D8710:E8710"/>
    <mergeCell ref="G8710:H8710"/>
    <mergeCell ref="I8710:J8710"/>
    <mergeCell ref="B8707:C8707"/>
    <mergeCell ref="D8707:E8707"/>
    <mergeCell ref="G8707:H8707"/>
    <mergeCell ref="I8707:J8707"/>
    <mergeCell ref="G8708:J8708"/>
    <mergeCell ref="B8705:C8705"/>
    <mergeCell ref="D8705:E8705"/>
    <mergeCell ref="G8705:H8705"/>
    <mergeCell ref="I8705:J8705"/>
    <mergeCell ref="B8706:C8706"/>
    <mergeCell ref="D8706:E8706"/>
    <mergeCell ref="G8706:H8706"/>
    <mergeCell ref="I8706:J8706"/>
    <mergeCell ref="G8727:J8727"/>
    <mergeCell ref="A8728:C8728"/>
    <mergeCell ref="D8728:E8728"/>
    <mergeCell ref="G8728:H8728"/>
    <mergeCell ref="I8728:J8728"/>
    <mergeCell ref="B8725:C8725"/>
    <mergeCell ref="D8725:E8725"/>
    <mergeCell ref="G8725:H8725"/>
    <mergeCell ref="I8725:J8725"/>
    <mergeCell ref="B8726:C8726"/>
    <mergeCell ref="D8726:E8726"/>
    <mergeCell ref="G8726:H8726"/>
    <mergeCell ref="I8726:J8726"/>
    <mergeCell ref="B8723:C8723"/>
    <mergeCell ref="D8723:E8723"/>
    <mergeCell ref="G8723:H8723"/>
    <mergeCell ref="I8723:J8723"/>
    <mergeCell ref="B8724:C8724"/>
    <mergeCell ref="D8724:E8724"/>
    <mergeCell ref="G8724:H8724"/>
    <mergeCell ref="I8724:J8724"/>
    <mergeCell ref="B8721:C8721"/>
    <mergeCell ref="D8721:E8721"/>
    <mergeCell ref="G8721:H8721"/>
    <mergeCell ref="I8721:J8721"/>
    <mergeCell ref="B8722:C8722"/>
    <mergeCell ref="D8722:E8722"/>
    <mergeCell ref="G8722:H8722"/>
    <mergeCell ref="I8722:J8722"/>
    <mergeCell ref="G8717:J8717"/>
    <mergeCell ref="G8718:K8718"/>
    <mergeCell ref="A8719:K8719"/>
    <mergeCell ref="A8720:C8720"/>
    <mergeCell ref="D8720:E8720"/>
    <mergeCell ref="G8720:H8720"/>
    <mergeCell ref="I8720:J8720"/>
    <mergeCell ref="G8737:J8737"/>
    <mergeCell ref="G8738:K8738"/>
    <mergeCell ref="A8739:K8739"/>
    <mergeCell ref="A8740:C8740"/>
    <mergeCell ref="D8740:E8740"/>
    <mergeCell ref="G8740:H8740"/>
    <mergeCell ref="I8740:J8740"/>
    <mergeCell ref="B8735:C8735"/>
    <mergeCell ref="D8735:E8735"/>
    <mergeCell ref="G8735:H8735"/>
    <mergeCell ref="I8735:J8735"/>
    <mergeCell ref="G8736:J8736"/>
    <mergeCell ref="A8733:C8733"/>
    <mergeCell ref="D8733:E8733"/>
    <mergeCell ref="G8733:H8733"/>
    <mergeCell ref="I8733:J8733"/>
    <mergeCell ref="B8734:C8734"/>
    <mergeCell ref="D8734:E8734"/>
    <mergeCell ref="G8734:H8734"/>
    <mergeCell ref="I8734:J8734"/>
    <mergeCell ref="B8731:C8731"/>
    <mergeCell ref="D8731:E8731"/>
    <mergeCell ref="G8731:H8731"/>
    <mergeCell ref="I8731:J8731"/>
    <mergeCell ref="G8732:J8732"/>
    <mergeCell ref="B8729:C8729"/>
    <mergeCell ref="D8729:E8729"/>
    <mergeCell ref="G8729:H8729"/>
    <mergeCell ref="I8729:J8729"/>
    <mergeCell ref="B8730:C8730"/>
    <mergeCell ref="D8730:E8730"/>
    <mergeCell ref="G8730:H8730"/>
    <mergeCell ref="I8730:J8730"/>
    <mergeCell ref="G8751:J8751"/>
    <mergeCell ref="G8752:K8752"/>
    <mergeCell ref="A8753:K8753"/>
    <mergeCell ref="A8754:C8754"/>
    <mergeCell ref="D8754:E8754"/>
    <mergeCell ref="G8754:H8754"/>
    <mergeCell ref="I8754:J8754"/>
    <mergeCell ref="B8749:C8749"/>
    <mergeCell ref="D8749:E8749"/>
    <mergeCell ref="G8749:H8749"/>
    <mergeCell ref="I8749:J8749"/>
    <mergeCell ref="G8750:J8750"/>
    <mergeCell ref="G8747:J8747"/>
    <mergeCell ref="A8748:C8748"/>
    <mergeCell ref="D8748:E8748"/>
    <mergeCell ref="G8748:H8748"/>
    <mergeCell ref="I8748:J8748"/>
    <mergeCell ref="B8745:C8745"/>
    <mergeCell ref="D8745:E8745"/>
    <mergeCell ref="G8745:H8745"/>
    <mergeCell ref="I8745:J8745"/>
    <mergeCell ref="B8746:C8746"/>
    <mergeCell ref="D8746:E8746"/>
    <mergeCell ref="G8746:H8746"/>
    <mergeCell ref="I8746:J8746"/>
    <mergeCell ref="G8743:J8743"/>
    <mergeCell ref="A8744:C8744"/>
    <mergeCell ref="D8744:E8744"/>
    <mergeCell ref="G8744:H8744"/>
    <mergeCell ref="I8744:J8744"/>
    <mergeCell ref="B8741:C8741"/>
    <mergeCell ref="D8741:E8741"/>
    <mergeCell ref="G8741:H8741"/>
    <mergeCell ref="I8741:J8741"/>
    <mergeCell ref="B8742:C8742"/>
    <mergeCell ref="D8742:E8742"/>
    <mergeCell ref="G8742:H8742"/>
    <mergeCell ref="I8742:J8742"/>
    <mergeCell ref="B8767:E8767"/>
    <mergeCell ref="G8767:H8767"/>
    <mergeCell ref="I8767:J8767"/>
    <mergeCell ref="B8768:E8768"/>
    <mergeCell ref="G8768:H8768"/>
    <mergeCell ref="I8768:J8768"/>
    <mergeCell ref="G8763:J8763"/>
    <mergeCell ref="G8764:K8764"/>
    <mergeCell ref="A8765:K8765"/>
    <mergeCell ref="A8766:E8766"/>
    <mergeCell ref="G8766:H8766"/>
    <mergeCell ref="I8766:J8766"/>
    <mergeCell ref="B8761:C8761"/>
    <mergeCell ref="D8761:E8761"/>
    <mergeCell ref="G8761:H8761"/>
    <mergeCell ref="I8761:J8761"/>
    <mergeCell ref="G8762:J8762"/>
    <mergeCell ref="A8759:C8759"/>
    <mergeCell ref="D8759:E8759"/>
    <mergeCell ref="G8759:H8759"/>
    <mergeCell ref="I8759:J8759"/>
    <mergeCell ref="B8760:C8760"/>
    <mergeCell ref="D8760:E8760"/>
    <mergeCell ref="G8760:H8760"/>
    <mergeCell ref="I8760:J8760"/>
    <mergeCell ref="B8757:C8757"/>
    <mergeCell ref="D8757:E8757"/>
    <mergeCell ref="G8757:H8757"/>
    <mergeCell ref="I8757:J8757"/>
    <mergeCell ref="G8758:J8758"/>
    <mergeCell ref="B8755:C8755"/>
    <mergeCell ref="D8755:E8755"/>
    <mergeCell ref="G8755:H8755"/>
    <mergeCell ref="I8755:J8755"/>
    <mergeCell ref="B8756:C8756"/>
    <mergeCell ref="D8756:E8756"/>
    <mergeCell ref="G8756:H8756"/>
    <mergeCell ref="I8756:J8756"/>
    <mergeCell ref="B8784:C8784"/>
    <mergeCell ref="D8784:E8784"/>
    <mergeCell ref="G8784:H8784"/>
    <mergeCell ref="I8784:J8784"/>
    <mergeCell ref="G8785:J8785"/>
    <mergeCell ref="G8781:K8781"/>
    <mergeCell ref="A8782:K8782"/>
    <mergeCell ref="A8783:C8783"/>
    <mergeCell ref="D8783:E8783"/>
    <mergeCell ref="G8783:H8783"/>
    <mergeCell ref="I8783:J8783"/>
    <mergeCell ref="I8775:J8775"/>
    <mergeCell ref="K8775:K8776"/>
    <mergeCell ref="G8778:J8778"/>
    <mergeCell ref="G8779:J8779"/>
    <mergeCell ref="G8780:J8780"/>
    <mergeCell ref="A8775:B8776"/>
    <mergeCell ref="C8775:C8776"/>
    <mergeCell ref="D8775:D8776"/>
    <mergeCell ref="E8775:F8775"/>
    <mergeCell ref="G8775:H8775"/>
    <mergeCell ref="B8773:C8773"/>
    <mergeCell ref="E8773:F8773"/>
    <mergeCell ref="G8773:H8773"/>
    <mergeCell ref="I8773:J8773"/>
    <mergeCell ref="G8774:J8774"/>
    <mergeCell ref="G8771:J8771"/>
    <mergeCell ref="A8772:C8772"/>
    <mergeCell ref="E8772:F8772"/>
    <mergeCell ref="G8772:H8772"/>
    <mergeCell ref="I8772:J8772"/>
    <mergeCell ref="B8769:E8769"/>
    <mergeCell ref="G8769:H8769"/>
    <mergeCell ref="I8769:J8769"/>
    <mergeCell ref="B8770:E8770"/>
    <mergeCell ref="G8770:H8770"/>
    <mergeCell ref="I8770:J8770"/>
    <mergeCell ref="B8798:E8798"/>
    <mergeCell ref="G8798:H8798"/>
    <mergeCell ref="I8798:J8798"/>
    <mergeCell ref="B8799:E8799"/>
    <mergeCell ref="G8799:H8799"/>
    <mergeCell ref="I8799:J8799"/>
    <mergeCell ref="B8795:C8795"/>
    <mergeCell ref="G8795:H8795"/>
    <mergeCell ref="I8795:J8795"/>
    <mergeCell ref="G8796:J8796"/>
    <mergeCell ref="A8797:E8797"/>
    <mergeCell ref="G8797:H8797"/>
    <mergeCell ref="I8797:J8797"/>
    <mergeCell ref="G8790:J8790"/>
    <mergeCell ref="G8791:K8791"/>
    <mergeCell ref="A8792:K8792"/>
    <mergeCell ref="A8793:C8794"/>
    <mergeCell ref="D8793:D8794"/>
    <mergeCell ref="E8793:F8793"/>
    <mergeCell ref="G8793:J8793"/>
    <mergeCell ref="K8793:K8794"/>
    <mergeCell ref="G8794:H8794"/>
    <mergeCell ref="I8794:J8794"/>
    <mergeCell ref="B8788:C8788"/>
    <mergeCell ref="D8788:E8788"/>
    <mergeCell ref="G8788:H8788"/>
    <mergeCell ref="I8788:J8788"/>
    <mergeCell ref="G8789:J8789"/>
    <mergeCell ref="A8786:C8786"/>
    <mergeCell ref="D8786:E8786"/>
    <mergeCell ref="G8786:H8786"/>
    <mergeCell ref="I8786:J8786"/>
    <mergeCell ref="B8787:C8787"/>
    <mergeCell ref="D8787:E8787"/>
    <mergeCell ref="G8787:H8787"/>
    <mergeCell ref="I8787:J8787"/>
    <mergeCell ref="B8814:C8814"/>
    <mergeCell ref="D8814:E8814"/>
    <mergeCell ref="G8814:H8814"/>
    <mergeCell ref="I8814:J8814"/>
    <mergeCell ref="B8815:C8815"/>
    <mergeCell ref="D8815:E8815"/>
    <mergeCell ref="G8815:H8815"/>
    <mergeCell ref="I8815:J8815"/>
    <mergeCell ref="G8812:J8812"/>
    <mergeCell ref="A8813:C8813"/>
    <mergeCell ref="D8813:E8813"/>
    <mergeCell ref="G8813:H8813"/>
    <mergeCell ref="I8813:J8813"/>
    <mergeCell ref="B8810:C8810"/>
    <mergeCell ref="D8810:E8810"/>
    <mergeCell ref="G8810:H8810"/>
    <mergeCell ref="I8810:J8810"/>
    <mergeCell ref="B8811:C8811"/>
    <mergeCell ref="D8811:E8811"/>
    <mergeCell ref="G8811:H8811"/>
    <mergeCell ref="I8811:J8811"/>
    <mergeCell ref="A8808:K8808"/>
    <mergeCell ref="A8809:C8809"/>
    <mergeCell ref="D8809:E8809"/>
    <mergeCell ref="G8809:H8809"/>
    <mergeCell ref="I8809:J8809"/>
    <mergeCell ref="G8803:J8803"/>
    <mergeCell ref="G8804:J8804"/>
    <mergeCell ref="G8805:J8805"/>
    <mergeCell ref="G8806:J8806"/>
    <mergeCell ref="G8807:K8807"/>
    <mergeCell ref="B8800:E8800"/>
    <mergeCell ref="G8800:H8800"/>
    <mergeCell ref="I8800:J8800"/>
    <mergeCell ref="G8801:J8801"/>
    <mergeCell ref="G8802:J8802"/>
    <mergeCell ref="G8827:J8827"/>
    <mergeCell ref="G8828:K8828"/>
    <mergeCell ref="A8829:K8829"/>
    <mergeCell ref="A8830:C8830"/>
    <mergeCell ref="D8830:E8830"/>
    <mergeCell ref="G8830:H8830"/>
    <mergeCell ref="I8830:J8830"/>
    <mergeCell ref="B8825:C8825"/>
    <mergeCell ref="D8825:E8825"/>
    <mergeCell ref="G8825:H8825"/>
    <mergeCell ref="I8825:J8825"/>
    <mergeCell ref="G8826:J8826"/>
    <mergeCell ref="G8823:J8823"/>
    <mergeCell ref="A8824:C8824"/>
    <mergeCell ref="D8824:E8824"/>
    <mergeCell ref="G8824:H8824"/>
    <mergeCell ref="I8824:J8824"/>
    <mergeCell ref="B8821:C8821"/>
    <mergeCell ref="D8821:E8821"/>
    <mergeCell ref="G8821:H8821"/>
    <mergeCell ref="I8821:J8821"/>
    <mergeCell ref="B8822:C8822"/>
    <mergeCell ref="D8822:E8822"/>
    <mergeCell ref="G8822:H8822"/>
    <mergeCell ref="I8822:J8822"/>
    <mergeCell ref="G8816:J8816"/>
    <mergeCell ref="G8817:J8817"/>
    <mergeCell ref="G8818:K8818"/>
    <mergeCell ref="A8819:K8819"/>
    <mergeCell ref="A8820:C8820"/>
    <mergeCell ref="D8820:E8820"/>
    <mergeCell ref="G8820:H8820"/>
    <mergeCell ref="I8820:J8820"/>
    <mergeCell ref="B8841:C8841"/>
    <mergeCell ref="D8841:E8841"/>
    <mergeCell ref="G8841:H8841"/>
    <mergeCell ref="I8841:J8841"/>
    <mergeCell ref="B8842:C8842"/>
    <mergeCell ref="D8842:E8842"/>
    <mergeCell ref="G8842:H8842"/>
    <mergeCell ref="I8842:J8842"/>
    <mergeCell ref="G8837:J8837"/>
    <mergeCell ref="G8838:K8838"/>
    <mergeCell ref="A8839:K8839"/>
    <mergeCell ref="A8840:C8840"/>
    <mergeCell ref="D8840:E8840"/>
    <mergeCell ref="G8840:H8840"/>
    <mergeCell ref="I8840:J8840"/>
    <mergeCell ref="B8835:C8835"/>
    <mergeCell ref="D8835:E8835"/>
    <mergeCell ref="G8835:H8835"/>
    <mergeCell ref="I8835:J8835"/>
    <mergeCell ref="G8836:J8836"/>
    <mergeCell ref="G8833:J8833"/>
    <mergeCell ref="A8834:C8834"/>
    <mergeCell ref="D8834:E8834"/>
    <mergeCell ref="G8834:H8834"/>
    <mergeCell ref="I8834:J8834"/>
    <mergeCell ref="B8831:C8831"/>
    <mergeCell ref="D8831:E8831"/>
    <mergeCell ref="G8831:H8831"/>
    <mergeCell ref="I8831:J8831"/>
    <mergeCell ref="B8832:C8832"/>
    <mergeCell ref="D8832:E8832"/>
    <mergeCell ref="G8832:H8832"/>
    <mergeCell ref="I8832:J8832"/>
    <mergeCell ref="B8854:C8854"/>
    <mergeCell ref="D8854:E8854"/>
    <mergeCell ref="G8854:H8854"/>
    <mergeCell ref="I8854:J8854"/>
    <mergeCell ref="B8855:C8855"/>
    <mergeCell ref="D8855:E8855"/>
    <mergeCell ref="G8855:H8855"/>
    <mergeCell ref="I8855:J8855"/>
    <mergeCell ref="G8849:J8849"/>
    <mergeCell ref="G8850:J8850"/>
    <mergeCell ref="G8851:K8851"/>
    <mergeCell ref="A8852:K8852"/>
    <mergeCell ref="A8853:C8853"/>
    <mergeCell ref="D8853:E8853"/>
    <mergeCell ref="G8853:H8853"/>
    <mergeCell ref="I8853:J8853"/>
    <mergeCell ref="B8847:C8847"/>
    <mergeCell ref="D8847:E8847"/>
    <mergeCell ref="G8847:H8847"/>
    <mergeCell ref="I8847:J8847"/>
    <mergeCell ref="B8848:C8848"/>
    <mergeCell ref="D8848:E8848"/>
    <mergeCell ref="G8848:H8848"/>
    <mergeCell ref="I8848:J8848"/>
    <mergeCell ref="G8845:J8845"/>
    <mergeCell ref="A8846:C8846"/>
    <mergeCell ref="D8846:E8846"/>
    <mergeCell ref="G8846:H8846"/>
    <mergeCell ref="I8846:J8846"/>
    <mergeCell ref="B8843:C8843"/>
    <mergeCell ref="D8843:E8843"/>
    <mergeCell ref="G8843:H8843"/>
    <mergeCell ref="I8843:J8843"/>
    <mergeCell ref="B8844:C8844"/>
    <mergeCell ref="D8844:E8844"/>
    <mergeCell ref="G8844:H8844"/>
    <mergeCell ref="I8844:J8844"/>
    <mergeCell ref="B8870:C8870"/>
    <mergeCell ref="D8870:E8870"/>
    <mergeCell ref="G8870:H8870"/>
    <mergeCell ref="I8870:J8870"/>
    <mergeCell ref="B8871:C8871"/>
    <mergeCell ref="D8871:E8871"/>
    <mergeCell ref="G8871:H8871"/>
    <mergeCell ref="I8871:J8871"/>
    <mergeCell ref="G8865:J8865"/>
    <mergeCell ref="G8866:J8866"/>
    <mergeCell ref="G8867:K8867"/>
    <mergeCell ref="A8868:K8868"/>
    <mergeCell ref="A8869:C8869"/>
    <mergeCell ref="D8869:E8869"/>
    <mergeCell ref="G8869:H8869"/>
    <mergeCell ref="I8869:J8869"/>
    <mergeCell ref="B8863:C8863"/>
    <mergeCell ref="D8863:E8863"/>
    <mergeCell ref="G8863:H8863"/>
    <mergeCell ref="I8863:J8863"/>
    <mergeCell ref="B8864:C8864"/>
    <mergeCell ref="D8864:E8864"/>
    <mergeCell ref="G8864:H8864"/>
    <mergeCell ref="I8864:J8864"/>
    <mergeCell ref="G8858:J8858"/>
    <mergeCell ref="G8859:J8859"/>
    <mergeCell ref="G8860:K8860"/>
    <mergeCell ref="A8861:K8861"/>
    <mergeCell ref="A8862:C8862"/>
    <mergeCell ref="D8862:E8862"/>
    <mergeCell ref="G8862:H8862"/>
    <mergeCell ref="I8862:J8862"/>
    <mergeCell ref="B8856:C8856"/>
    <mergeCell ref="D8856:E8856"/>
    <mergeCell ref="G8856:H8856"/>
    <mergeCell ref="I8856:J8856"/>
    <mergeCell ref="B8857:C8857"/>
    <mergeCell ref="D8857:E8857"/>
    <mergeCell ref="G8857:H8857"/>
    <mergeCell ref="I8857:J8857"/>
    <mergeCell ref="G8885:J8885"/>
    <mergeCell ref="G8886:J8886"/>
    <mergeCell ref="G8887:K8887"/>
    <mergeCell ref="A8888:K8888"/>
    <mergeCell ref="A8889:C8890"/>
    <mergeCell ref="D8889:D8890"/>
    <mergeCell ref="E8889:F8889"/>
    <mergeCell ref="G8889:J8889"/>
    <mergeCell ref="K8889:K8890"/>
    <mergeCell ref="G8890:H8890"/>
    <mergeCell ref="I8890:J8890"/>
    <mergeCell ref="B8883:C8883"/>
    <mergeCell ref="D8883:E8883"/>
    <mergeCell ref="G8883:H8883"/>
    <mergeCell ref="I8883:J8883"/>
    <mergeCell ref="B8884:C8884"/>
    <mergeCell ref="D8884:E8884"/>
    <mergeCell ref="G8884:H8884"/>
    <mergeCell ref="I8884:J8884"/>
    <mergeCell ref="G8879:J8879"/>
    <mergeCell ref="G8880:K8880"/>
    <mergeCell ref="A8881:K8881"/>
    <mergeCell ref="A8882:C8882"/>
    <mergeCell ref="D8882:E8882"/>
    <mergeCell ref="G8882:H8882"/>
    <mergeCell ref="I8882:J8882"/>
    <mergeCell ref="B8877:C8877"/>
    <mergeCell ref="D8877:E8877"/>
    <mergeCell ref="G8877:H8877"/>
    <mergeCell ref="I8877:J8877"/>
    <mergeCell ref="G8878:J8878"/>
    <mergeCell ref="G8872:J8872"/>
    <mergeCell ref="G8873:J8873"/>
    <mergeCell ref="G8874:K8874"/>
    <mergeCell ref="A8875:K8875"/>
    <mergeCell ref="A8876:C8876"/>
    <mergeCell ref="D8876:E8876"/>
    <mergeCell ref="G8876:H8876"/>
    <mergeCell ref="I8876:J8876"/>
    <mergeCell ref="G8905:J8905"/>
    <mergeCell ref="A8906:C8906"/>
    <mergeCell ref="E8906:F8906"/>
    <mergeCell ref="G8906:H8906"/>
    <mergeCell ref="I8906:J8906"/>
    <mergeCell ref="A8903:E8903"/>
    <mergeCell ref="G8903:H8903"/>
    <mergeCell ref="I8903:J8903"/>
    <mergeCell ref="B8904:E8904"/>
    <mergeCell ref="G8904:H8904"/>
    <mergeCell ref="I8904:J8904"/>
    <mergeCell ref="G8898:J8898"/>
    <mergeCell ref="G8899:J8899"/>
    <mergeCell ref="G8900:J8900"/>
    <mergeCell ref="G8901:J8901"/>
    <mergeCell ref="G8902:J8902"/>
    <mergeCell ref="G8895:J8895"/>
    <mergeCell ref="A8896:E8896"/>
    <mergeCell ref="G8896:H8896"/>
    <mergeCell ref="I8896:J8896"/>
    <mergeCell ref="B8897:E8897"/>
    <mergeCell ref="G8897:H8897"/>
    <mergeCell ref="I8897:J8897"/>
    <mergeCell ref="B8893:C8893"/>
    <mergeCell ref="G8893:H8893"/>
    <mergeCell ref="I8893:J8893"/>
    <mergeCell ref="B8894:C8894"/>
    <mergeCell ref="G8894:H8894"/>
    <mergeCell ref="I8894:J8894"/>
    <mergeCell ref="B8891:C8891"/>
    <mergeCell ref="G8891:H8891"/>
    <mergeCell ref="I8891:J8891"/>
    <mergeCell ref="B8892:C8892"/>
    <mergeCell ref="G8892:H8892"/>
    <mergeCell ref="I8892:J8892"/>
    <mergeCell ref="B8920:C8920"/>
    <mergeCell ref="D8920:E8920"/>
    <mergeCell ref="G8920:H8920"/>
    <mergeCell ref="I8920:J8920"/>
    <mergeCell ref="B8921:C8921"/>
    <mergeCell ref="D8921:E8921"/>
    <mergeCell ref="G8921:H8921"/>
    <mergeCell ref="I8921:J8921"/>
    <mergeCell ref="B8918:C8918"/>
    <mergeCell ref="D8918:E8918"/>
    <mergeCell ref="G8918:H8918"/>
    <mergeCell ref="I8918:J8918"/>
    <mergeCell ref="B8919:C8919"/>
    <mergeCell ref="D8919:E8919"/>
    <mergeCell ref="G8919:H8919"/>
    <mergeCell ref="I8919:J8919"/>
    <mergeCell ref="G8915:K8915"/>
    <mergeCell ref="A8916:K8916"/>
    <mergeCell ref="A8917:C8917"/>
    <mergeCell ref="D8917:E8917"/>
    <mergeCell ref="G8917:H8917"/>
    <mergeCell ref="I8917:J8917"/>
    <mergeCell ref="I8909:J8909"/>
    <mergeCell ref="K8909:K8910"/>
    <mergeCell ref="G8912:J8912"/>
    <mergeCell ref="G8913:J8913"/>
    <mergeCell ref="G8914:J8914"/>
    <mergeCell ref="A8909:B8910"/>
    <mergeCell ref="C8909:C8910"/>
    <mergeCell ref="D8909:D8910"/>
    <mergeCell ref="E8909:F8909"/>
    <mergeCell ref="G8909:H8909"/>
    <mergeCell ref="B8907:C8907"/>
    <mergeCell ref="E8907:F8907"/>
    <mergeCell ref="G8907:H8907"/>
    <mergeCell ref="I8907:J8907"/>
    <mergeCell ref="G8908:J8908"/>
    <mergeCell ref="G8934:J8934"/>
    <mergeCell ref="A8935:C8935"/>
    <mergeCell ref="D8935:E8935"/>
    <mergeCell ref="G8935:H8935"/>
    <mergeCell ref="I8935:J8935"/>
    <mergeCell ref="B8932:C8932"/>
    <mergeCell ref="D8932:E8932"/>
    <mergeCell ref="G8932:H8932"/>
    <mergeCell ref="I8932:J8932"/>
    <mergeCell ref="B8933:C8933"/>
    <mergeCell ref="D8933:E8933"/>
    <mergeCell ref="G8933:H8933"/>
    <mergeCell ref="I8933:J8933"/>
    <mergeCell ref="G8928:J8928"/>
    <mergeCell ref="G8929:K8929"/>
    <mergeCell ref="A8930:K8930"/>
    <mergeCell ref="A8931:C8931"/>
    <mergeCell ref="D8931:E8931"/>
    <mergeCell ref="G8931:H8931"/>
    <mergeCell ref="I8931:J8931"/>
    <mergeCell ref="B8926:C8926"/>
    <mergeCell ref="D8926:E8926"/>
    <mergeCell ref="G8926:H8926"/>
    <mergeCell ref="I8926:J8926"/>
    <mergeCell ref="G8927:J8927"/>
    <mergeCell ref="G8924:J8924"/>
    <mergeCell ref="A8925:C8925"/>
    <mergeCell ref="D8925:E8925"/>
    <mergeCell ref="G8925:H8925"/>
    <mergeCell ref="I8925:J8925"/>
    <mergeCell ref="B8922:C8922"/>
    <mergeCell ref="D8922:E8922"/>
    <mergeCell ref="G8922:H8922"/>
    <mergeCell ref="I8922:J8922"/>
    <mergeCell ref="B8923:C8923"/>
    <mergeCell ref="D8923:E8923"/>
    <mergeCell ref="G8923:H8923"/>
    <mergeCell ref="I8923:J8923"/>
    <mergeCell ref="A8948:C8948"/>
    <mergeCell ref="D8948:E8948"/>
    <mergeCell ref="G8948:H8948"/>
    <mergeCell ref="I8948:J8948"/>
    <mergeCell ref="B8949:C8949"/>
    <mergeCell ref="D8949:E8949"/>
    <mergeCell ref="G8949:H8949"/>
    <mergeCell ref="I8949:J8949"/>
    <mergeCell ref="B8946:C8946"/>
    <mergeCell ref="D8946:E8946"/>
    <mergeCell ref="G8946:H8946"/>
    <mergeCell ref="I8946:J8946"/>
    <mergeCell ref="G8947:J8947"/>
    <mergeCell ref="G8942:J8942"/>
    <mergeCell ref="G8943:K8943"/>
    <mergeCell ref="A8944:K8944"/>
    <mergeCell ref="A8945:C8945"/>
    <mergeCell ref="D8945:E8945"/>
    <mergeCell ref="G8945:H8945"/>
    <mergeCell ref="I8945:J8945"/>
    <mergeCell ref="B8940:C8940"/>
    <mergeCell ref="D8940:E8940"/>
    <mergeCell ref="G8940:H8940"/>
    <mergeCell ref="I8940:J8940"/>
    <mergeCell ref="G8941:J8941"/>
    <mergeCell ref="G8938:J8938"/>
    <mergeCell ref="A8939:C8939"/>
    <mergeCell ref="D8939:E8939"/>
    <mergeCell ref="G8939:H8939"/>
    <mergeCell ref="I8939:J8939"/>
    <mergeCell ref="B8936:C8936"/>
    <mergeCell ref="D8936:E8936"/>
    <mergeCell ref="G8936:H8936"/>
    <mergeCell ref="I8936:J8936"/>
    <mergeCell ref="B8937:C8937"/>
    <mergeCell ref="D8937:E8937"/>
    <mergeCell ref="G8937:H8937"/>
    <mergeCell ref="I8937:J8937"/>
    <mergeCell ref="G8960:J8960"/>
    <mergeCell ref="A8961:C8961"/>
    <mergeCell ref="D8961:E8961"/>
    <mergeCell ref="G8961:H8961"/>
    <mergeCell ref="I8961:J8961"/>
    <mergeCell ref="B8958:C8958"/>
    <mergeCell ref="D8958:E8958"/>
    <mergeCell ref="G8958:H8958"/>
    <mergeCell ref="I8958:J8958"/>
    <mergeCell ref="B8959:C8959"/>
    <mergeCell ref="D8959:E8959"/>
    <mergeCell ref="G8959:H8959"/>
    <mergeCell ref="I8959:J8959"/>
    <mergeCell ref="B8956:C8956"/>
    <mergeCell ref="D8956:E8956"/>
    <mergeCell ref="G8956:H8956"/>
    <mergeCell ref="I8956:J8956"/>
    <mergeCell ref="B8957:C8957"/>
    <mergeCell ref="D8957:E8957"/>
    <mergeCell ref="G8957:H8957"/>
    <mergeCell ref="I8957:J8957"/>
    <mergeCell ref="G8952:J8952"/>
    <mergeCell ref="G8953:K8953"/>
    <mergeCell ref="A8954:K8954"/>
    <mergeCell ref="A8955:C8955"/>
    <mergeCell ref="D8955:E8955"/>
    <mergeCell ref="G8955:H8955"/>
    <mergeCell ref="I8955:J8955"/>
    <mergeCell ref="B8950:C8950"/>
    <mergeCell ref="D8950:E8950"/>
    <mergeCell ref="G8950:H8950"/>
    <mergeCell ref="I8950:J8950"/>
    <mergeCell ref="G8951:J8951"/>
    <mergeCell ref="B8972:C8972"/>
    <mergeCell ref="D8972:E8972"/>
    <mergeCell ref="G8972:H8972"/>
    <mergeCell ref="I8972:J8972"/>
    <mergeCell ref="G8973:J8973"/>
    <mergeCell ref="A8970:C8970"/>
    <mergeCell ref="D8970:E8970"/>
    <mergeCell ref="G8970:H8970"/>
    <mergeCell ref="I8970:J8970"/>
    <mergeCell ref="B8971:C8971"/>
    <mergeCell ref="D8971:E8971"/>
    <mergeCell ref="G8971:H8971"/>
    <mergeCell ref="I8971:J8971"/>
    <mergeCell ref="B8968:C8968"/>
    <mergeCell ref="D8968:E8968"/>
    <mergeCell ref="G8968:H8968"/>
    <mergeCell ref="I8968:J8968"/>
    <mergeCell ref="G8969:J8969"/>
    <mergeCell ref="A8966:C8966"/>
    <mergeCell ref="D8966:E8966"/>
    <mergeCell ref="G8966:H8966"/>
    <mergeCell ref="I8966:J8966"/>
    <mergeCell ref="B8967:C8967"/>
    <mergeCell ref="D8967:E8967"/>
    <mergeCell ref="G8967:H8967"/>
    <mergeCell ref="I8967:J8967"/>
    <mergeCell ref="B8964:C8964"/>
    <mergeCell ref="D8964:E8964"/>
    <mergeCell ref="G8964:H8964"/>
    <mergeCell ref="I8964:J8964"/>
    <mergeCell ref="G8965:J8965"/>
    <mergeCell ref="B8962:C8962"/>
    <mergeCell ref="D8962:E8962"/>
    <mergeCell ref="G8962:H8962"/>
    <mergeCell ref="I8962:J8962"/>
    <mergeCell ref="B8963:C8963"/>
    <mergeCell ref="D8963:E8963"/>
    <mergeCell ref="G8963:H8963"/>
    <mergeCell ref="I8963:J8963"/>
    <mergeCell ref="G8984:J8984"/>
    <mergeCell ref="A8985:C8985"/>
    <mergeCell ref="D8985:E8985"/>
    <mergeCell ref="G8985:H8985"/>
    <mergeCell ref="I8985:J8985"/>
    <mergeCell ref="B8982:C8982"/>
    <mergeCell ref="D8982:E8982"/>
    <mergeCell ref="G8982:H8982"/>
    <mergeCell ref="I8982:J8982"/>
    <mergeCell ref="B8983:C8983"/>
    <mergeCell ref="D8983:E8983"/>
    <mergeCell ref="G8983:H8983"/>
    <mergeCell ref="I8983:J8983"/>
    <mergeCell ref="B8980:C8980"/>
    <mergeCell ref="D8980:E8980"/>
    <mergeCell ref="G8980:H8980"/>
    <mergeCell ref="I8980:J8980"/>
    <mergeCell ref="B8981:C8981"/>
    <mergeCell ref="D8981:E8981"/>
    <mergeCell ref="G8981:H8981"/>
    <mergeCell ref="I8981:J8981"/>
    <mergeCell ref="B8978:C8978"/>
    <mergeCell ref="D8978:E8978"/>
    <mergeCell ref="G8978:H8978"/>
    <mergeCell ref="I8978:J8978"/>
    <mergeCell ref="B8979:C8979"/>
    <mergeCell ref="D8979:E8979"/>
    <mergeCell ref="G8979:H8979"/>
    <mergeCell ref="I8979:J8979"/>
    <mergeCell ref="G8974:J8974"/>
    <mergeCell ref="G8975:K8975"/>
    <mergeCell ref="A8976:K8976"/>
    <mergeCell ref="A8977:C8977"/>
    <mergeCell ref="D8977:E8977"/>
    <mergeCell ref="G8977:H8977"/>
    <mergeCell ref="I8977:J8977"/>
    <mergeCell ref="G8994:J8994"/>
    <mergeCell ref="G8995:K8995"/>
    <mergeCell ref="A8996:K8996"/>
    <mergeCell ref="A8997:C8997"/>
    <mergeCell ref="D8997:E8997"/>
    <mergeCell ref="G8997:H8997"/>
    <mergeCell ref="I8997:J8997"/>
    <mergeCell ref="B8992:C8992"/>
    <mergeCell ref="D8992:E8992"/>
    <mergeCell ref="G8992:H8992"/>
    <mergeCell ref="I8992:J8992"/>
    <mergeCell ref="G8993:J8993"/>
    <mergeCell ref="A8990:C8990"/>
    <mergeCell ref="D8990:E8990"/>
    <mergeCell ref="G8990:H8990"/>
    <mergeCell ref="I8990:J8990"/>
    <mergeCell ref="B8991:C8991"/>
    <mergeCell ref="D8991:E8991"/>
    <mergeCell ref="G8991:H8991"/>
    <mergeCell ref="I8991:J8991"/>
    <mergeCell ref="B8988:C8988"/>
    <mergeCell ref="D8988:E8988"/>
    <mergeCell ref="G8988:H8988"/>
    <mergeCell ref="I8988:J8988"/>
    <mergeCell ref="G8989:J8989"/>
    <mergeCell ref="B8986:C8986"/>
    <mergeCell ref="D8986:E8986"/>
    <mergeCell ref="G8986:H8986"/>
    <mergeCell ref="I8986:J8986"/>
    <mergeCell ref="B8987:C8987"/>
    <mergeCell ref="D8987:E8987"/>
    <mergeCell ref="G8987:H8987"/>
    <mergeCell ref="I8987:J8987"/>
    <mergeCell ref="G9008:J9008"/>
    <mergeCell ref="G9009:K9009"/>
    <mergeCell ref="A9010:K9010"/>
    <mergeCell ref="A9011:C9011"/>
    <mergeCell ref="D9011:E9011"/>
    <mergeCell ref="G9011:H9011"/>
    <mergeCell ref="I9011:J9011"/>
    <mergeCell ref="B9006:C9006"/>
    <mergeCell ref="D9006:E9006"/>
    <mergeCell ref="G9006:H9006"/>
    <mergeCell ref="I9006:J9006"/>
    <mergeCell ref="G9007:J9007"/>
    <mergeCell ref="G9004:J9004"/>
    <mergeCell ref="A9005:C9005"/>
    <mergeCell ref="D9005:E9005"/>
    <mergeCell ref="G9005:H9005"/>
    <mergeCell ref="I9005:J9005"/>
    <mergeCell ref="B9002:C9002"/>
    <mergeCell ref="D9002:E9002"/>
    <mergeCell ref="G9002:H9002"/>
    <mergeCell ref="I9002:J9002"/>
    <mergeCell ref="B9003:C9003"/>
    <mergeCell ref="D9003:E9003"/>
    <mergeCell ref="G9003:H9003"/>
    <mergeCell ref="I9003:J9003"/>
    <mergeCell ref="G9000:J9000"/>
    <mergeCell ref="A9001:C9001"/>
    <mergeCell ref="D9001:E9001"/>
    <mergeCell ref="G9001:H9001"/>
    <mergeCell ref="I9001:J9001"/>
    <mergeCell ref="B8998:C8998"/>
    <mergeCell ref="D8998:E8998"/>
    <mergeCell ref="G8998:H8998"/>
    <mergeCell ref="I8998:J8998"/>
    <mergeCell ref="B8999:C8999"/>
    <mergeCell ref="D8999:E8999"/>
    <mergeCell ref="G8999:H8999"/>
    <mergeCell ref="I8999:J8999"/>
    <mergeCell ref="B9024:E9024"/>
    <mergeCell ref="G9024:H9024"/>
    <mergeCell ref="I9024:J9024"/>
    <mergeCell ref="B9025:E9025"/>
    <mergeCell ref="G9025:H9025"/>
    <mergeCell ref="I9025:J9025"/>
    <mergeCell ref="G9020:J9020"/>
    <mergeCell ref="G9021:K9021"/>
    <mergeCell ref="A9022:K9022"/>
    <mergeCell ref="A9023:E9023"/>
    <mergeCell ref="G9023:H9023"/>
    <mergeCell ref="I9023:J9023"/>
    <mergeCell ref="B9018:C9018"/>
    <mergeCell ref="D9018:E9018"/>
    <mergeCell ref="G9018:H9018"/>
    <mergeCell ref="I9018:J9018"/>
    <mergeCell ref="G9019:J9019"/>
    <mergeCell ref="A9016:C9016"/>
    <mergeCell ref="D9016:E9016"/>
    <mergeCell ref="G9016:H9016"/>
    <mergeCell ref="I9016:J9016"/>
    <mergeCell ref="B9017:C9017"/>
    <mergeCell ref="D9017:E9017"/>
    <mergeCell ref="G9017:H9017"/>
    <mergeCell ref="I9017:J9017"/>
    <mergeCell ref="B9014:C9014"/>
    <mergeCell ref="D9014:E9014"/>
    <mergeCell ref="G9014:H9014"/>
    <mergeCell ref="I9014:J9014"/>
    <mergeCell ref="G9015:J9015"/>
    <mergeCell ref="B9012:C9012"/>
    <mergeCell ref="D9012:E9012"/>
    <mergeCell ref="G9012:H9012"/>
    <mergeCell ref="I9012:J9012"/>
    <mergeCell ref="B9013:C9013"/>
    <mergeCell ref="D9013:E9013"/>
    <mergeCell ref="G9013:H9013"/>
    <mergeCell ref="I9013:J9013"/>
    <mergeCell ref="B9041:C9041"/>
    <mergeCell ref="D9041:E9041"/>
    <mergeCell ref="G9041:H9041"/>
    <mergeCell ref="I9041:J9041"/>
    <mergeCell ref="G9042:J9042"/>
    <mergeCell ref="G9038:K9038"/>
    <mergeCell ref="A9039:K9039"/>
    <mergeCell ref="A9040:C9040"/>
    <mergeCell ref="D9040:E9040"/>
    <mergeCell ref="G9040:H9040"/>
    <mergeCell ref="I9040:J9040"/>
    <mergeCell ref="I9032:J9032"/>
    <mergeCell ref="K9032:K9033"/>
    <mergeCell ref="G9035:J9035"/>
    <mergeCell ref="G9036:J9036"/>
    <mergeCell ref="G9037:J9037"/>
    <mergeCell ref="A9032:B9033"/>
    <mergeCell ref="C9032:C9033"/>
    <mergeCell ref="D9032:D9033"/>
    <mergeCell ref="E9032:F9032"/>
    <mergeCell ref="G9032:H9032"/>
    <mergeCell ref="B9030:C9030"/>
    <mergeCell ref="E9030:F9030"/>
    <mergeCell ref="G9030:H9030"/>
    <mergeCell ref="I9030:J9030"/>
    <mergeCell ref="G9031:J9031"/>
    <mergeCell ref="G9028:J9028"/>
    <mergeCell ref="A9029:C9029"/>
    <mergeCell ref="E9029:F9029"/>
    <mergeCell ref="G9029:H9029"/>
    <mergeCell ref="I9029:J9029"/>
    <mergeCell ref="B9026:E9026"/>
    <mergeCell ref="G9026:H9026"/>
    <mergeCell ref="I9026:J9026"/>
    <mergeCell ref="B9027:E9027"/>
    <mergeCell ref="G9027:H9027"/>
    <mergeCell ref="I9027:J9027"/>
    <mergeCell ref="B9055:E9055"/>
    <mergeCell ref="G9055:H9055"/>
    <mergeCell ref="I9055:J9055"/>
    <mergeCell ref="B9056:E9056"/>
    <mergeCell ref="G9056:H9056"/>
    <mergeCell ref="I9056:J9056"/>
    <mergeCell ref="B9052:C9052"/>
    <mergeCell ref="G9052:H9052"/>
    <mergeCell ref="I9052:J9052"/>
    <mergeCell ref="G9053:J9053"/>
    <mergeCell ref="A9054:E9054"/>
    <mergeCell ref="G9054:H9054"/>
    <mergeCell ref="I9054:J9054"/>
    <mergeCell ref="G9047:J9047"/>
    <mergeCell ref="G9048:K9048"/>
    <mergeCell ref="A9049:K9049"/>
    <mergeCell ref="A9050:C9051"/>
    <mergeCell ref="D9050:D9051"/>
    <mergeCell ref="E9050:F9050"/>
    <mergeCell ref="G9050:J9050"/>
    <mergeCell ref="K9050:K9051"/>
    <mergeCell ref="G9051:H9051"/>
    <mergeCell ref="I9051:J9051"/>
    <mergeCell ref="B9045:C9045"/>
    <mergeCell ref="D9045:E9045"/>
    <mergeCell ref="G9045:H9045"/>
    <mergeCell ref="I9045:J9045"/>
    <mergeCell ref="G9046:J9046"/>
    <mergeCell ref="A9043:C9043"/>
    <mergeCell ref="D9043:E9043"/>
    <mergeCell ref="G9043:H9043"/>
    <mergeCell ref="I9043:J9043"/>
    <mergeCell ref="B9044:C9044"/>
    <mergeCell ref="D9044:E9044"/>
    <mergeCell ref="G9044:H9044"/>
    <mergeCell ref="I9044:J9044"/>
    <mergeCell ref="B9071:C9071"/>
    <mergeCell ref="D9071:E9071"/>
    <mergeCell ref="G9071:H9071"/>
    <mergeCell ref="I9071:J9071"/>
    <mergeCell ref="B9072:C9072"/>
    <mergeCell ref="D9072:E9072"/>
    <mergeCell ref="G9072:H9072"/>
    <mergeCell ref="I9072:J9072"/>
    <mergeCell ref="G9069:J9069"/>
    <mergeCell ref="A9070:C9070"/>
    <mergeCell ref="D9070:E9070"/>
    <mergeCell ref="G9070:H9070"/>
    <mergeCell ref="I9070:J9070"/>
    <mergeCell ref="B9067:C9067"/>
    <mergeCell ref="D9067:E9067"/>
    <mergeCell ref="G9067:H9067"/>
    <mergeCell ref="I9067:J9067"/>
    <mergeCell ref="B9068:C9068"/>
    <mergeCell ref="D9068:E9068"/>
    <mergeCell ref="G9068:H9068"/>
    <mergeCell ref="I9068:J9068"/>
    <mergeCell ref="A9065:K9065"/>
    <mergeCell ref="A9066:C9066"/>
    <mergeCell ref="D9066:E9066"/>
    <mergeCell ref="G9066:H9066"/>
    <mergeCell ref="I9066:J9066"/>
    <mergeCell ref="G9060:J9060"/>
    <mergeCell ref="G9061:J9061"/>
    <mergeCell ref="G9062:J9062"/>
    <mergeCell ref="G9063:J9063"/>
    <mergeCell ref="G9064:K9064"/>
    <mergeCell ref="B9057:E9057"/>
    <mergeCell ref="G9057:H9057"/>
    <mergeCell ref="I9057:J9057"/>
    <mergeCell ref="G9058:J9058"/>
    <mergeCell ref="G9059:J9059"/>
    <mergeCell ref="G9084:J9084"/>
    <mergeCell ref="G9085:K9085"/>
    <mergeCell ref="A9086:K9086"/>
    <mergeCell ref="A9087:C9087"/>
    <mergeCell ref="D9087:E9087"/>
    <mergeCell ref="G9087:H9087"/>
    <mergeCell ref="I9087:J9087"/>
    <mergeCell ref="B9082:C9082"/>
    <mergeCell ref="D9082:E9082"/>
    <mergeCell ref="G9082:H9082"/>
    <mergeCell ref="I9082:J9082"/>
    <mergeCell ref="G9083:J9083"/>
    <mergeCell ref="G9080:J9080"/>
    <mergeCell ref="A9081:C9081"/>
    <mergeCell ref="D9081:E9081"/>
    <mergeCell ref="G9081:H9081"/>
    <mergeCell ref="I9081:J9081"/>
    <mergeCell ref="B9078:C9078"/>
    <mergeCell ref="D9078:E9078"/>
    <mergeCell ref="G9078:H9078"/>
    <mergeCell ref="I9078:J9078"/>
    <mergeCell ref="B9079:C9079"/>
    <mergeCell ref="D9079:E9079"/>
    <mergeCell ref="G9079:H9079"/>
    <mergeCell ref="I9079:J9079"/>
    <mergeCell ref="G9073:J9073"/>
    <mergeCell ref="G9074:J9074"/>
    <mergeCell ref="G9075:K9075"/>
    <mergeCell ref="A9076:K9076"/>
    <mergeCell ref="A9077:C9077"/>
    <mergeCell ref="D9077:E9077"/>
    <mergeCell ref="G9077:H9077"/>
    <mergeCell ref="I9077:J9077"/>
    <mergeCell ref="B9098:C9098"/>
    <mergeCell ref="D9098:E9098"/>
    <mergeCell ref="G9098:H9098"/>
    <mergeCell ref="I9098:J9098"/>
    <mergeCell ref="B9099:C9099"/>
    <mergeCell ref="D9099:E9099"/>
    <mergeCell ref="G9099:H9099"/>
    <mergeCell ref="I9099:J9099"/>
    <mergeCell ref="G9094:J9094"/>
    <mergeCell ref="G9095:K9095"/>
    <mergeCell ref="A9096:K9096"/>
    <mergeCell ref="A9097:C9097"/>
    <mergeCell ref="D9097:E9097"/>
    <mergeCell ref="G9097:H9097"/>
    <mergeCell ref="I9097:J9097"/>
    <mergeCell ref="B9092:C9092"/>
    <mergeCell ref="D9092:E9092"/>
    <mergeCell ref="G9092:H9092"/>
    <mergeCell ref="I9092:J9092"/>
    <mergeCell ref="G9093:J9093"/>
    <mergeCell ref="G9090:J9090"/>
    <mergeCell ref="A9091:C9091"/>
    <mergeCell ref="D9091:E9091"/>
    <mergeCell ref="G9091:H9091"/>
    <mergeCell ref="I9091:J9091"/>
    <mergeCell ref="B9088:C9088"/>
    <mergeCell ref="D9088:E9088"/>
    <mergeCell ref="G9088:H9088"/>
    <mergeCell ref="I9088:J9088"/>
    <mergeCell ref="B9089:C9089"/>
    <mergeCell ref="D9089:E9089"/>
    <mergeCell ref="G9089:H9089"/>
    <mergeCell ref="I9089:J9089"/>
    <mergeCell ref="B9111:C9111"/>
    <mergeCell ref="D9111:E9111"/>
    <mergeCell ref="G9111:H9111"/>
    <mergeCell ref="I9111:J9111"/>
    <mergeCell ref="B9112:C9112"/>
    <mergeCell ref="D9112:E9112"/>
    <mergeCell ref="G9112:H9112"/>
    <mergeCell ref="I9112:J9112"/>
    <mergeCell ref="G9106:J9106"/>
    <mergeCell ref="G9107:J9107"/>
    <mergeCell ref="G9108:K9108"/>
    <mergeCell ref="A9109:K9109"/>
    <mergeCell ref="A9110:C9110"/>
    <mergeCell ref="D9110:E9110"/>
    <mergeCell ref="G9110:H9110"/>
    <mergeCell ref="I9110:J9110"/>
    <mergeCell ref="B9104:C9104"/>
    <mergeCell ref="D9104:E9104"/>
    <mergeCell ref="G9104:H9104"/>
    <mergeCell ref="I9104:J9104"/>
    <mergeCell ref="B9105:C9105"/>
    <mergeCell ref="D9105:E9105"/>
    <mergeCell ref="G9105:H9105"/>
    <mergeCell ref="I9105:J9105"/>
    <mergeCell ref="G9102:J9102"/>
    <mergeCell ref="A9103:C9103"/>
    <mergeCell ref="D9103:E9103"/>
    <mergeCell ref="G9103:H9103"/>
    <mergeCell ref="I9103:J9103"/>
    <mergeCell ref="B9100:C9100"/>
    <mergeCell ref="D9100:E9100"/>
    <mergeCell ref="G9100:H9100"/>
    <mergeCell ref="I9100:J9100"/>
    <mergeCell ref="B9101:C9101"/>
    <mergeCell ref="D9101:E9101"/>
    <mergeCell ref="G9101:H9101"/>
    <mergeCell ref="I9101:J9101"/>
    <mergeCell ref="B9127:C9127"/>
    <mergeCell ref="D9127:E9127"/>
    <mergeCell ref="G9127:H9127"/>
    <mergeCell ref="I9127:J9127"/>
    <mergeCell ref="B9128:C9128"/>
    <mergeCell ref="D9128:E9128"/>
    <mergeCell ref="G9128:H9128"/>
    <mergeCell ref="I9128:J9128"/>
    <mergeCell ref="G9122:J9122"/>
    <mergeCell ref="G9123:J9123"/>
    <mergeCell ref="G9124:K9124"/>
    <mergeCell ref="A9125:K9125"/>
    <mergeCell ref="A9126:C9126"/>
    <mergeCell ref="D9126:E9126"/>
    <mergeCell ref="G9126:H9126"/>
    <mergeCell ref="I9126:J9126"/>
    <mergeCell ref="B9120:C9120"/>
    <mergeCell ref="D9120:E9120"/>
    <mergeCell ref="G9120:H9120"/>
    <mergeCell ref="I9120:J9120"/>
    <mergeCell ref="B9121:C9121"/>
    <mergeCell ref="D9121:E9121"/>
    <mergeCell ref="G9121:H9121"/>
    <mergeCell ref="I9121:J9121"/>
    <mergeCell ref="G9115:J9115"/>
    <mergeCell ref="G9116:J9116"/>
    <mergeCell ref="G9117:K9117"/>
    <mergeCell ref="A9118:K9118"/>
    <mergeCell ref="A9119:C9119"/>
    <mergeCell ref="D9119:E9119"/>
    <mergeCell ref="G9119:H9119"/>
    <mergeCell ref="I9119:J9119"/>
    <mergeCell ref="B9113:C9113"/>
    <mergeCell ref="D9113:E9113"/>
    <mergeCell ref="G9113:H9113"/>
    <mergeCell ref="I9113:J9113"/>
    <mergeCell ref="B9114:C9114"/>
    <mergeCell ref="D9114:E9114"/>
    <mergeCell ref="G9114:H9114"/>
    <mergeCell ref="I9114:J9114"/>
    <mergeCell ref="G9142:J9142"/>
    <mergeCell ref="G9143:J9143"/>
    <mergeCell ref="G9144:K9144"/>
    <mergeCell ref="A9145:K9145"/>
    <mergeCell ref="A9146:C9147"/>
    <mergeCell ref="D9146:D9147"/>
    <mergeCell ref="E9146:F9146"/>
    <mergeCell ref="G9146:J9146"/>
    <mergeCell ref="K9146:K9147"/>
    <mergeCell ref="G9147:H9147"/>
    <mergeCell ref="I9147:J9147"/>
    <mergeCell ref="B9140:C9140"/>
    <mergeCell ref="D9140:E9140"/>
    <mergeCell ref="G9140:H9140"/>
    <mergeCell ref="I9140:J9140"/>
    <mergeCell ref="B9141:C9141"/>
    <mergeCell ref="D9141:E9141"/>
    <mergeCell ref="G9141:H9141"/>
    <mergeCell ref="I9141:J9141"/>
    <mergeCell ref="G9136:J9136"/>
    <mergeCell ref="G9137:K9137"/>
    <mergeCell ref="A9138:K9138"/>
    <mergeCell ref="A9139:C9139"/>
    <mergeCell ref="D9139:E9139"/>
    <mergeCell ref="G9139:H9139"/>
    <mergeCell ref="I9139:J9139"/>
    <mergeCell ref="B9134:C9134"/>
    <mergeCell ref="D9134:E9134"/>
    <mergeCell ref="G9134:H9134"/>
    <mergeCell ref="I9134:J9134"/>
    <mergeCell ref="G9135:J9135"/>
    <mergeCell ref="G9129:J9129"/>
    <mergeCell ref="G9130:J9130"/>
    <mergeCell ref="G9131:K9131"/>
    <mergeCell ref="A9132:K9132"/>
    <mergeCell ref="A9133:C9133"/>
    <mergeCell ref="D9133:E9133"/>
    <mergeCell ref="G9133:H9133"/>
    <mergeCell ref="I9133:J9133"/>
    <mergeCell ref="G9162:J9162"/>
    <mergeCell ref="A9163:C9163"/>
    <mergeCell ref="E9163:F9163"/>
    <mergeCell ref="G9163:H9163"/>
    <mergeCell ref="I9163:J9163"/>
    <mergeCell ref="A9160:E9160"/>
    <mergeCell ref="G9160:H9160"/>
    <mergeCell ref="I9160:J9160"/>
    <mergeCell ref="B9161:E9161"/>
    <mergeCell ref="G9161:H9161"/>
    <mergeCell ref="I9161:J9161"/>
    <mergeCell ref="G9155:J9155"/>
    <mergeCell ref="G9156:J9156"/>
    <mergeCell ref="G9157:J9157"/>
    <mergeCell ref="G9158:J9158"/>
    <mergeCell ref="G9159:J9159"/>
    <mergeCell ref="G9152:J9152"/>
    <mergeCell ref="A9153:E9153"/>
    <mergeCell ref="G9153:H9153"/>
    <mergeCell ref="I9153:J9153"/>
    <mergeCell ref="B9154:E9154"/>
    <mergeCell ref="G9154:H9154"/>
    <mergeCell ref="I9154:J9154"/>
    <mergeCell ref="B9150:C9150"/>
    <mergeCell ref="G9150:H9150"/>
    <mergeCell ref="I9150:J9150"/>
    <mergeCell ref="B9151:C9151"/>
    <mergeCell ref="G9151:H9151"/>
    <mergeCell ref="I9151:J9151"/>
    <mergeCell ref="B9148:C9148"/>
    <mergeCell ref="G9148:H9148"/>
    <mergeCell ref="I9148:J9148"/>
    <mergeCell ref="B9149:C9149"/>
    <mergeCell ref="G9149:H9149"/>
    <mergeCell ref="I9149:J9149"/>
    <mergeCell ref="B9177:C9177"/>
    <mergeCell ref="D9177:E9177"/>
    <mergeCell ref="G9177:H9177"/>
    <mergeCell ref="I9177:J9177"/>
    <mergeCell ref="B9178:C9178"/>
    <mergeCell ref="D9178:E9178"/>
    <mergeCell ref="G9178:H9178"/>
    <mergeCell ref="I9178:J9178"/>
    <mergeCell ref="B9175:C9175"/>
    <mergeCell ref="D9175:E9175"/>
    <mergeCell ref="G9175:H9175"/>
    <mergeCell ref="I9175:J9175"/>
    <mergeCell ref="B9176:C9176"/>
    <mergeCell ref="D9176:E9176"/>
    <mergeCell ref="G9176:H9176"/>
    <mergeCell ref="I9176:J9176"/>
    <mergeCell ref="G9172:K9172"/>
    <mergeCell ref="A9173:K9173"/>
    <mergeCell ref="A9174:C9174"/>
    <mergeCell ref="D9174:E9174"/>
    <mergeCell ref="G9174:H9174"/>
    <mergeCell ref="I9174:J9174"/>
    <mergeCell ref="I9166:J9166"/>
    <mergeCell ref="K9166:K9167"/>
    <mergeCell ref="G9169:J9169"/>
    <mergeCell ref="G9170:J9170"/>
    <mergeCell ref="G9171:J9171"/>
    <mergeCell ref="A9166:B9167"/>
    <mergeCell ref="C9166:C9167"/>
    <mergeCell ref="D9166:D9167"/>
    <mergeCell ref="E9166:F9166"/>
    <mergeCell ref="G9166:H9166"/>
    <mergeCell ref="B9164:C9164"/>
    <mergeCell ref="E9164:F9164"/>
    <mergeCell ref="G9164:H9164"/>
    <mergeCell ref="I9164:J9164"/>
    <mergeCell ref="G9165:J9165"/>
    <mergeCell ref="G9191:J9191"/>
    <mergeCell ref="A9192:C9192"/>
    <mergeCell ref="D9192:E9192"/>
    <mergeCell ref="G9192:H9192"/>
    <mergeCell ref="I9192:J9192"/>
    <mergeCell ref="B9189:C9189"/>
    <mergeCell ref="D9189:E9189"/>
    <mergeCell ref="G9189:H9189"/>
    <mergeCell ref="I9189:J9189"/>
    <mergeCell ref="B9190:C9190"/>
    <mergeCell ref="D9190:E9190"/>
    <mergeCell ref="G9190:H9190"/>
    <mergeCell ref="I9190:J9190"/>
    <mergeCell ref="G9185:J9185"/>
    <mergeCell ref="G9186:K9186"/>
    <mergeCell ref="A9187:K9187"/>
    <mergeCell ref="A9188:C9188"/>
    <mergeCell ref="D9188:E9188"/>
    <mergeCell ref="G9188:H9188"/>
    <mergeCell ref="I9188:J9188"/>
    <mergeCell ref="B9183:C9183"/>
    <mergeCell ref="D9183:E9183"/>
    <mergeCell ref="G9183:H9183"/>
    <mergeCell ref="I9183:J9183"/>
    <mergeCell ref="G9184:J9184"/>
    <mergeCell ref="G9181:J9181"/>
    <mergeCell ref="A9182:C9182"/>
    <mergeCell ref="D9182:E9182"/>
    <mergeCell ref="G9182:H9182"/>
    <mergeCell ref="I9182:J9182"/>
    <mergeCell ref="B9179:C9179"/>
    <mergeCell ref="D9179:E9179"/>
    <mergeCell ref="G9179:H9179"/>
    <mergeCell ref="I9179:J9179"/>
    <mergeCell ref="B9180:C9180"/>
    <mergeCell ref="D9180:E9180"/>
    <mergeCell ref="G9180:H9180"/>
    <mergeCell ref="I9180:J9180"/>
    <mergeCell ref="A9205:C9205"/>
    <mergeCell ref="D9205:E9205"/>
    <mergeCell ref="G9205:H9205"/>
    <mergeCell ref="I9205:J9205"/>
    <mergeCell ref="B9206:C9206"/>
    <mergeCell ref="D9206:E9206"/>
    <mergeCell ref="G9206:H9206"/>
    <mergeCell ref="I9206:J9206"/>
    <mergeCell ref="B9203:C9203"/>
    <mergeCell ref="D9203:E9203"/>
    <mergeCell ref="G9203:H9203"/>
    <mergeCell ref="I9203:J9203"/>
    <mergeCell ref="G9204:J9204"/>
    <mergeCell ref="G9199:J9199"/>
    <mergeCell ref="G9200:K9200"/>
    <mergeCell ref="A9201:K9201"/>
    <mergeCell ref="A9202:C9202"/>
    <mergeCell ref="D9202:E9202"/>
    <mergeCell ref="G9202:H9202"/>
    <mergeCell ref="I9202:J9202"/>
    <mergeCell ref="B9197:C9197"/>
    <mergeCell ref="D9197:E9197"/>
    <mergeCell ref="G9197:H9197"/>
    <mergeCell ref="I9197:J9197"/>
    <mergeCell ref="G9198:J9198"/>
    <mergeCell ref="G9195:J9195"/>
    <mergeCell ref="A9196:C9196"/>
    <mergeCell ref="D9196:E9196"/>
    <mergeCell ref="G9196:H9196"/>
    <mergeCell ref="I9196:J9196"/>
    <mergeCell ref="B9193:C9193"/>
    <mergeCell ref="D9193:E9193"/>
    <mergeCell ref="G9193:H9193"/>
    <mergeCell ref="I9193:J9193"/>
    <mergeCell ref="B9194:C9194"/>
    <mergeCell ref="D9194:E9194"/>
    <mergeCell ref="G9194:H9194"/>
    <mergeCell ref="I9194:J9194"/>
    <mergeCell ref="G9217:J9217"/>
    <mergeCell ref="A9218:C9218"/>
    <mergeCell ref="D9218:E9218"/>
    <mergeCell ref="G9218:H9218"/>
    <mergeCell ref="I9218:J9218"/>
    <mergeCell ref="B9215:C9215"/>
    <mergeCell ref="D9215:E9215"/>
    <mergeCell ref="G9215:H9215"/>
    <mergeCell ref="I9215:J9215"/>
    <mergeCell ref="B9216:C9216"/>
    <mergeCell ref="D9216:E9216"/>
    <mergeCell ref="G9216:H9216"/>
    <mergeCell ref="I9216:J9216"/>
    <mergeCell ref="B9213:C9213"/>
    <mergeCell ref="D9213:E9213"/>
    <mergeCell ref="G9213:H9213"/>
    <mergeCell ref="I9213:J9213"/>
    <mergeCell ref="B9214:C9214"/>
    <mergeCell ref="D9214:E9214"/>
    <mergeCell ref="G9214:H9214"/>
    <mergeCell ref="I9214:J9214"/>
    <mergeCell ref="G9209:J9209"/>
    <mergeCell ref="G9210:K9210"/>
    <mergeCell ref="A9211:K9211"/>
    <mergeCell ref="A9212:C9212"/>
    <mergeCell ref="D9212:E9212"/>
    <mergeCell ref="G9212:H9212"/>
    <mergeCell ref="I9212:J9212"/>
    <mergeCell ref="B9207:C9207"/>
    <mergeCell ref="D9207:E9207"/>
    <mergeCell ref="G9207:H9207"/>
    <mergeCell ref="I9207:J9207"/>
    <mergeCell ref="G9208:J9208"/>
    <mergeCell ref="B9229:C9229"/>
    <mergeCell ref="D9229:E9229"/>
    <mergeCell ref="G9229:H9229"/>
    <mergeCell ref="I9229:J9229"/>
    <mergeCell ref="G9230:J9230"/>
    <mergeCell ref="A9227:C9227"/>
    <mergeCell ref="D9227:E9227"/>
    <mergeCell ref="G9227:H9227"/>
    <mergeCell ref="I9227:J9227"/>
    <mergeCell ref="B9228:C9228"/>
    <mergeCell ref="D9228:E9228"/>
    <mergeCell ref="G9228:H9228"/>
    <mergeCell ref="I9228:J9228"/>
    <mergeCell ref="B9225:C9225"/>
    <mergeCell ref="D9225:E9225"/>
    <mergeCell ref="G9225:H9225"/>
    <mergeCell ref="I9225:J9225"/>
    <mergeCell ref="G9226:J9226"/>
    <mergeCell ref="A9223:C9223"/>
    <mergeCell ref="D9223:E9223"/>
    <mergeCell ref="G9223:H9223"/>
    <mergeCell ref="I9223:J9223"/>
    <mergeCell ref="B9224:C9224"/>
    <mergeCell ref="D9224:E9224"/>
    <mergeCell ref="G9224:H9224"/>
    <mergeCell ref="I9224:J9224"/>
    <mergeCell ref="B9221:C9221"/>
    <mergeCell ref="D9221:E9221"/>
    <mergeCell ref="G9221:H9221"/>
    <mergeCell ref="I9221:J9221"/>
    <mergeCell ref="G9222:J9222"/>
    <mergeCell ref="B9219:C9219"/>
    <mergeCell ref="D9219:E9219"/>
    <mergeCell ref="G9219:H9219"/>
    <mergeCell ref="I9219:J9219"/>
    <mergeCell ref="B9220:C9220"/>
    <mergeCell ref="D9220:E9220"/>
    <mergeCell ref="G9220:H9220"/>
    <mergeCell ref="I9220:J9220"/>
    <mergeCell ref="G9241:J9241"/>
    <mergeCell ref="A9242:C9242"/>
    <mergeCell ref="D9242:E9242"/>
    <mergeCell ref="G9242:H9242"/>
    <mergeCell ref="I9242:J9242"/>
    <mergeCell ref="B9239:C9239"/>
    <mergeCell ref="D9239:E9239"/>
    <mergeCell ref="G9239:H9239"/>
    <mergeCell ref="I9239:J9239"/>
    <mergeCell ref="B9240:C9240"/>
    <mergeCell ref="D9240:E9240"/>
    <mergeCell ref="G9240:H9240"/>
    <mergeCell ref="I9240:J9240"/>
    <mergeCell ref="B9237:C9237"/>
    <mergeCell ref="D9237:E9237"/>
    <mergeCell ref="G9237:H9237"/>
    <mergeCell ref="I9237:J9237"/>
    <mergeCell ref="B9238:C9238"/>
    <mergeCell ref="D9238:E9238"/>
    <mergeCell ref="G9238:H9238"/>
    <mergeCell ref="I9238:J9238"/>
    <mergeCell ref="B9235:C9235"/>
    <mergeCell ref="D9235:E9235"/>
    <mergeCell ref="G9235:H9235"/>
    <mergeCell ref="I9235:J9235"/>
    <mergeCell ref="B9236:C9236"/>
    <mergeCell ref="D9236:E9236"/>
    <mergeCell ref="G9236:H9236"/>
    <mergeCell ref="I9236:J9236"/>
    <mergeCell ref="G9231:J9231"/>
    <mergeCell ref="G9232:K9232"/>
    <mergeCell ref="A9233:K9233"/>
    <mergeCell ref="A9234:C9234"/>
    <mergeCell ref="D9234:E9234"/>
    <mergeCell ref="G9234:H9234"/>
    <mergeCell ref="I9234:J9234"/>
    <mergeCell ref="G9251:J9251"/>
    <mergeCell ref="G9252:K9252"/>
    <mergeCell ref="A9253:K9253"/>
    <mergeCell ref="A9254:C9254"/>
    <mergeCell ref="D9254:E9254"/>
    <mergeCell ref="G9254:H9254"/>
    <mergeCell ref="I9254:J9254"/>
    <mergeCell ref="B9249:C9249"/>
    <mergeCell ref="D9249:E9249"/>
    <mergeCell ref="G9249:H9249"/>
    <mergeCell ref="I9249:J9249"/>
    <mergeCell ref="G9250:J9250"/>
    <mergeCell ref="A9247:C9247"/>
    <mergeCell ref="D9247:E9247"/>
    <mergeCell ref="G9247:H9247"/>
    <mergeCell ref="I9247:J9247"/>
    <mergeCell ref="B9248:C9248"/>
    <mergeCell ref="D9248:E9248"/>
    <mergeCell ref="G9248:H9248"/>
    <mergeCell ref="I9248:J9248"/>
    <mergeCell ref="B9245:C9245"/>
    <mergeCell ref="D9245:E9245"/>
    <mergeCell ref="G9245:H9245"/>
    <mergeCell ref="I9245:J9245"/>
    <mergeCell ref="G9246:J9246"/>
    <mergeCell ref="B9243:C9243"/>
    <mergeCell ref="D9243:E9243"/>
    <mergeCell ref="G9243:H9243"/>
    <mergeCell ref="I9243:J9243"/>
    <mergeCell ref="B9244:C9244"/>
    <mergeCell ref="D9244:E9244"/>
    <mergeCell ref="G9244:H9244"/>
    <mergeCell ref="I9244:J9244"/>
    <mergeCell ref="G9265:J9265"/>
    <mergeCell ref="G9266:K9266"/>
    <mergeCell ref="A9267:K9267"/>
    <mergeCell ref="A9268:C9268"/>
    <mergeCell ref="D9268:E9268"/>
    <mergeCell ref="G9268:H9268"/>
    <mergeCell ref="I9268:J9268"/>
    <mergeCell ref="B9263:C9263"/>
    <mergeCell ref="D9263:E9263"/>
    <mergeCell ref="G9263:H9263"/>
    <mergeCell ref="I9263:J9263"/>
    <mergeCell ref="G9264:J9264"/>
    <mergeCell ref="G9261:J9261"/>
    <mergeCell ref="A9262:C9262"/>
    <mergeCell ref="D9262:E9262"/>
    <mergeCell ref="G9262:H9262"/>
    <mergeCell ref="I9262:J9262"/>
    <mergeCell ref="B9259:C9259"/>
    <mergeCell ref="D9259:E9259"/>
    <mergeCell ref="G9259:H9259"/>
    <mergeCell ref="I9259:J9259"/>
    <mergeCell ref="B9260:C9260"/>
    <mergeCell ref="D9260:E9260"/>
    <mergeCell ref="G9260:H9260"/>
    <mergeCell ref="I9260:J9260"/>
    <mergeCell ref="G9257:J9257"/>
    <mergeCell ref="A9258:C9258"/>
    <mergeCell ref="D9258:E9258"/>
    <mergeCell ref="G9258:H9258"/>
    <mergeCell ref="I9258:J9258"/>
    <mergeCell ref="B9255:C9255"/>
    <mergeCell ref="D9255:E9255"/>
    <mergeCell ref="G9255:H9255"/>
    <mergeCell ref="I9255:J9255"/>
    <mergeCell ref="B9256:C9256"/>
    <mergeCell ref="D9256:E9256"/>
    <mergeCell ref="G9256:H9256"/>
    <mergeCell ref="I9256:J9256"/>
    <mergeCell ref="B9281:E9281"/>
    <mergeCell ref="G9281:H9281"/>
    <mergeCell ref="I9281:J9281"/>
    <mergeCell ref="B9282:E9282"/>
    <mergeCell ref="G9282:H9282"/>
    <mergeCell ref="I9282:J9282"/>
    <mergeCell ref="G9277:J9277"/>
    <mergeCell ref="G9278:K9278"/>
    <mergeCell ref="A9279:K9279"/>
    <mergeCell ref="A9280:E9280"/>
    <mergeCell ref="G9280:H9280"/>
    <mergeCell ref="I9280:J9280"/>
    <mergeCell ref="B9275:C9275"/>
    <mergeCell ref="D9275:E9275"/>
    <mergeCell ref="G9275:H9275"/>
    <mergeCell ref="I9275:J9275"/>
    <mergeCell ref="G9276:J9276"/>
    <mergeCell ref="A9273:C9273"/>
    <mergeCell ref="D9273:E9273"/>
    <mergeCell ref="G9273:H9273"/>
    <mergeCell ref="I9273:J9273"/>
    <mergeCell ref="B9274:C9274"/>
    <mergeCell ref="D9274:E9274"/>
    <mergeCell ref="G9274:H9274"/>
    <mergeCell ref="I9274:J9274"/>
    <mergeCell ref="B9271:C9271"/>
    <mergeCell ref="D9271:E9271"/>
    <mergeCell ref="G9271:H9271"/>
    <mergeCell ref="I9271:J9271"/>
    <mergeCell ref="G9272:J9272"/>
    <mergeCell ref="B9269:C9269"/>
    <mergeCell ref="D9269:E9269"/>
    <mergeCell ref="G9269:H9269"/>
    <mergeCell ref="I9269:J9269"/>
    <mergeCell ref="B9270:C9270"/>
    <mergeCell ref="D9270:E9270"/>
    <mergeCell ref="G9270:H9270"/>
    <mergeCell ref="I9270:J9270"/>
    <mergeCell ref="B9298:C9298"/>
    <mergeCell ref="D9298:E9298"/>
    <mergeCell ref="G9298:H9298"/>
    <mergeCell ref="I9298:J9298"/>
    <mergeCell ref="G9299:J9299"/>
    <mergeCell ref="G9295:K9295"/>
    <mergeCell ref="A9296:K9296"/>
    <mergeCell ref="A9297:C9297"/>
    <mergeCell ref="D9297:E9297"/>
    <mergeCell ref="G9297:H9297"/>
    <mergeCell ref="I9297:J9297"/>
    <mergeCell ref="I9289:J9289"/>
    <mergeCell ref="K9289:K9290"/>
    <mergeCell ref="G9292:J9292"/>
    <mergeCell ref="G9293:J9293"/>
    <mergeCell ref="G9294:J9294"/>
    <mergeCell ref="A9289:B9290"/>
    <mergeCell ref="C9289:C9290"/>
    <mergeCell ref="D9289:D9290"/>
    <mergeCell ref="E9289:F9289"/>
    <mergeCell ref="G9289:H9289"/>
    <mergeCell ref="B9287:C9287"/>
    <mergeCell ref="E9287:F9287"/>
    <mergeCell ref="G9287:H9287"/>
    <mergeCell ref="I9287:J9287"/>
    <mergeCell ref="G9288:J9288"/>
    <mergeCell ref="G9285:J9285"/>
    <mergeCell ref="A9286:C9286"/>
    <mergeCell ref="E9286:F9286"/>
    <mergeCell ref="G9286:H9286"/>
    <mergeCell ref="I9286:J9286"/>
    <mergeCell ref="B9283:E9283"/>
    <mergeCell ref="G9283:H9283"/>
    <mergeCell ref="I9283:J9283"/>
    <mergeCell ref="B9284:E9284"/>
    <mergeCell ref="G9284:H9284"/>
    <mergeCell ref="I9284:J9284"/>
    <mergeCell ref="B9312:E9312"/>
    <mergeCell ref="G9312:H9312"/>
    <mergeCell ref="I9312:J9312"/>
    <mergeCell ref="B9313:E9313"/>
    <mergeCell ref="G9313:H9313"/>
    <mergeCell ref="I9313:J9313"/>
    <mergeCell ref="B9309:C9309"/>
    <mergeCell ref="G9309:H9309"/>
    <mergeCell ref="I9309:J9309"/>
    <mergeCell ref="G9310:J9310"/>
    <mergeCell ref="A9311:E9311"/>
    <mergeCell ref="G9311:H9311"/>
    <mergeCell ref="I9311:J9311"/>
    <mergeCell ref="G9304:J9304"/>
    <mergeCell ref="G9305:K9305"/>
    <mergeCell ref="A9306:K9306"/>
    <mergeCell ref="A9307:C9308"/>
    <mergeCell ref="D9307:D9308"/>
    <mergeCell ref="E9307:F9307"/>
    <mergeCell ref="G9307:J9307"/>
    <mergeCell ref="K9307:K9308"/>
    <mergeCell ref="G9308:H9308"/>
    <mergeCell ref="I9308:J9308"/>
    <mergeCell ref="B9302:C9302"/>
    <mergeCell ref="D9302:E9302"/>
    <mergeCell ref="G9302:H9302"/>
    <mergeCell ref="I9302:J9302"/>
    <mergeCell ref="G9303:J9303"/>
    <mergeCell ref="A9300:C9300"/>
    <mergeCell ref="D9300:E9300"/>
    <mergeCell ref="G9300:H9300"/>
    <mergeCell ref="I9300:J9300"/>
    <mergeCell ref="B9301:C9301"/>
    <mergeCell ref="D9301:E9301"/>
    <mergeCell ref="G9301:H9301"/>
    <mergeCell ref="I9301:J9301"/>
    <mergeCell ref="B9328:C9328"/>
    <mergeCell ref="D9328:E9328"/>
    <mergeCell ref="G9328:H9328"/>
    <mergeCell ref="I9328:J9328"/>
    <mergeCell ref="B9329:C9329"/>
    <mergeCell ref="D9329:E9329"/>
    <mergeCell ref="G9329:H9329"/>
    <mergeCell ref="I9329:J9329"/>
    <mergeCell ref="G9326:J9326"/>
    <mergeCell ref="A9327:C9327"/>
    <mergeCell ref="D9327:E9327"/>
    <mergeCell ref="G9327:H9327"/>
    <mergeCell ref="I9327:J9327"/>
    <mergeCell ref="B9324:C9324"/>
    <mergeCell ref="D9324:E9324"/>
    <mergeCell ref="G9324:H9324"/>
    <mergeCell ref="I9324:J9324"/>
    <mergeCell ref="B9325:C9325"/>
    <mergeCell ref="D9325:E9325"/>
    <mergeCell ref="G9325:H9325"/>
    <mergeCell ref="I9325:J9325"/>
    <mergeCell ref="A9322:K9322"/>
    <mergeCell ref="A9323:C9323"/>
    <mergeCell ref="D9323:E9323"/>
    <mergeCell ref="G9323:H9323"/>
    <mergeCell ref="I9323:J9323"/>
    <mergeCell ref="G9317:J9317"/>
    <mergeCell ref="G9318:J9318"/>
    <mergeCell ref="G9319:J9319"/>
    <mergeCell ref="G9320:J9320"/>
    <mergeCell ref="G9321:K9321"/>
    <mergeCell ref="B9314:E9314"/>
    <mergeCell ref="G9314:H9314"/>
    <mergeCell ref="I9314:J9314"/>
    <mergeCell ref="G9315:J9315"/>
    <mergeCell ref="G9316:J9316"/>
    <mergeCell ref="G9341:J9341"/>
    <mergeCell ref="G9342:K9342"/>
    <mergeCell ref="A9343:K9343"/>
    <mergeCell ref="A9344:C9344"/>
    <mergeCell ref="D9344:E9344"/>
    <mergeCell ref="G9344:H9344"/>
    <mergeCell ref="I9344:J9344"/>
    <mergeCell ref="B9339:C9339"/>
    <mergeCell ref="D9339:E9339"/>
    <mergeCell ref="G9339:H9339"/>
    <mergeCell ref="I9339:J9339"/>
    <mergeCell ref="G9340:J9340"/>
    <mergeCell ref="G9337:J9337"/>
    <mergeCell ref="A9338:C9338"/>
    <mergeCell ref="D9338:E9338"/>
    <mergeCell ref="G9338:H9338"/>
    <mergeCell ref="I9338:J9338"/>
    <mergeCell ref="B9335:C9335"/>
    <mergeCell ref="D9335:E9335"/>
    <mergeCell ref="G9335:H9335"/>
    <mergeCell ref="I9335:J9335"/>
    <mergeCell ref="B9336:C9336"/>
    <mergeCell ref="D9336:E9336"/>
    <mergeCell ref="G9336:H9336"/>
    <mergeCell ref="I9336:J9336"/>
    <mergeCell ref="G9330:J9330"/>
    <mergeCell ref="G9331:J9331"/>
    <mergeCell ref="G9332:K9332"/>
    <mergeCell ref="A9333:K9333"/>
    <mergeCell ref="A9334:C9334"/>
    <mergeCell ref="D9334:E9334"/>
    <mergeCell ref="G9334:H9334"/>
    <mergeCell ref="I9334:J9334"/>
    <mergeCell ref="B9355:C9355"/>
    <mergeCell ref="D9355:E9355"/>
    <mergeCell ref="G9355:H9355"/>
    <mergeCell ref="I9355:J9355"/>
    <mergeCell ref="B9356:C9356"/>
    <mergeCell ref="D9356:E9356"/>
    <mergeCell ref="G9356:H9356"/>
    <mergeCell ref="I9356:J9356"/>
    <mergeCell ref="G9351:J9351"/>
    <mergeCell ref="G9352:K9352"/>
    <mergeCell ref="A9353:K9353"/>
    <mergeCell ref="A9354:C9354"/>
    <mergeCell ref="D9354:E9354"/>
    <mergeCell ref="G9354:H9354"/>
    <mergeCell ref="I9354:J9354"/>
    <mergeCell ref="B9349:C9349"/>
    <mergeCell ref="D9349:E9349"/>
    <mergeCell ref="G9349:H9349"/>
    <mergeCell ref="I9349:J9349"/>
    <mergeCell ref="G9350:J9350"/>
    <mergeCell ref="G9347:J9347"/>
    <mergeCell ref="A9348:C9348"/>
    <mergeCell ref="D9348:E9348"/>
    <mergeCell ref="G9348:H9348"/>
    <mergeCell ref="I9348:J9348"/>
    <mergeCell ref="B9345:C9345"/>
    <mergeCell ref="D9345:E9345"/>
    <mergeCell ref="G9345:H9345"/>
    <mergeCell ref="I9345:J9345"/>
    <mergeCell ref="B9346:C9346"/>
    <mergeCell ref="D9346:E9346"/>
    <mergeCell ref="G9346:H9346"/>
    <mergeCell ref="I9346:J9346"/>
    <mergeCell ref="B9368:C9368"/>
    <mergeCell ref="D9368:E9368"/>
    <mergeCell ref="G9368:H9368"/>
    <mergeCell ref="I9368:J9368"/>
    <mergeCell ref="B9369:C9369"/>
    <mergeCell ref="D9369:E9369"/>
    <mergeCell ref="G9369:H9369"/>
    <mergeCell ref="I9369:J9369"/>
    <mergeCell ref="G9363:J9363"/>
    <mergeCell ref="G9364:J9364"/>
    <mergeCell ref="G9365:K9365"/>
    <mergeCell ref="A9366:K9366"/>
    <mergeCell ref="A9367:C9367"/>
    <mergeCell ref="D9367:E9367"/>
    <mergeCell ref="G9367:H9367"/>
    <mergeCell ref="I9367:J9367"/>
    <mergeCell ref="B9361:C9361"/>
    <mergeCell ref="D9361:E9361"/>
    <mergeCell ref="G9361:H9361"/>
    <mergeCell ref="I9361:J9361"/>
    <mergeCell ref="B9362:C9362"/>
    <mergeCell ref="D9362:E9362"/>
    <mergeCell ref="G9362:H9362"/>
    <mergeCell ref="I9362:J9362"/>
    <mergeCell ref="G9359:J9359"/>
    <mergeCell ref="A9360:C9360"/>
    <mergeCell ref="D9360:E9360"/>
    <mergeCell ref="G9360:H9360"/>
    <mergeCell ref="I9360:J9360"/>
    <mergeCell ref="B9357:C9357"/>
    <mergeCell ref="D9357:E9357"/>
    <mergeCell ref="G9357:H9357"/>
    <mergeCell ref="I9357:J9357"/>
    <mergeCell ref="B9358:C9358"/>
    <mergeCell ref="D9358:E9358"/>
    <mergeCell ref="G9358:H9358"/>
    <mergeCell ref="I9358:J9358"/>
    <mergeCell ref="B9384:C9384"/>
    <mergeCell ref="D9384:E9384"/>
    <mergeCell ref="G9384:H9384"/>
    <mergeCell ref="I9384:J9384"/>
    <mergeCell ref="B9385:C9385"/>
    <mergeCell ref="D9385:E9385"/>
    <mergeCell ref="G9385:H9385"/>
    <mergeCell ref="I9385:J9385"/>
    <mergeCell ref="G9379:J9379"/>
    <mergeCell ref="G9380:J9380"/>
    <mergeCell ref="G9381:K9381"/>
    <mergeCell ref="A9382:K9382"/>
    <mergeCell ref="A9383:C9383"/>
    <mergeCell ref="D9383:E9383"/>
    <mergeCell ref="G9383:H9383"/>
    <mergeCell ref="I9383:J9383"/>
    <mergeCell ref="B9377:C9377"/>
    <mergeCell ref="D9377:E9377"/>
    <mergeCell ref="G9377:H9377"/>
    <mergeCell ref="I9377:J9377"/>
    <mergeCell ref="B9378:C9378"/>
    <mergeCell ref="D9378:E9378"/>
    <mergeCell ref="G9378:H9378"/>
    <mergeCell ref="I9378:J9378"/>
    <mergeCell ref="G9372:J9372"/>
    <mergeCell ref="G9373:J9373"/>
    <mergeCell ref="G9374:K9374"/>
    <mergeCell ref="A9375:K9375"/>
    <mergeCell ref="A9376:C9376"/>
    <mergeCell ref="D9376:E9376"/>
    <mergeCell ref="G9376:H9376"/>
    <mergeCell ref="I9376:J9376"/>
    <mergeCell ref="B9370:C9370"/>
    <mergeCell ref="D9370:E9370"/>
    <mergeCell ref="G9370:H9370"/>
    <mergeCell ref="I9370:J9370"/>
    <mergeCell ref="B9371:C9371"/>
    <mergeCell ref="D9371:E9371"/>
    <mergeCell ref="G9371:H9371"/>
    <mergeCell ref="I9371:J9371"/>
    <mergeCell ref="G9399:J9399"/>
    <mergeCell ref="G9400:J9400"/>
    <mergeCell ref="G9401:K9401"/>
    <mergeCell ref="A9402:K9402"/>
    <mergeCell ref="A9403:C9404"/>
    <mergeCell ref="D9403:D9404"/>
    <mergeCell ref="E9403:F9403"/>
    <mergeCell ref="G9403:J9403"/>
    <mergeCell ref="K9403:K9404"/>
    <mergeCell ref="G9404:H9404"/>
    <mergeCell ref="I9404:J9404"/>
    <mergeCell ref="B9397:C9397"/>
    <mergeCell ref="D9397:E9397"/>
    <mergeCell ref="G9397:H9397"/>
    <mergeCell ref="I9397:J9397"/>
    <mergeCell ref="B9398:C9398"/>
    <mergeCell ref="D9398:E9398"/>
    <mergeCell ref="G9398:H9398"/>
    <mergeCell ref="I9398:J9398"/>
    <mergeCell ref="G9393:J9393"/>
    <mergeCell ref="G9394:K9394"/>
    <mergeCell ref="A9395:K9395"/>
    <mergeCell ref="A9396:C9396"/>
    <mergeCell ref="D9396:E9396"/>
    <mergeCell ref="G9396:H9396"/>
    <mergeCell ref="I9396:J9396"/>
    <mergeCell ref="B9391:C9391"/>
    <mergeCell ref="D9391:E9391"/>
    <mergeCell ref="G9391:H9391"/>
    <mergeCell ref="I9391:J9391"/>
    <mergeCell ref="G9392:J9392"/>
    <mergeCell ref="G9386:J9386"/>
    <mergeCell ref="G9387:J9387"/>
    <mergeCell ref="G9388:K9388"/>
    <mergeCell ref="A9389:K9389"/>
    <mergeCell ref="A9390:C9390"/>
    <mergeCell ref="D9390:E9390"/>
    <mergeCell ref="G9390:H9390"/>
    <mergeCell ref="I9390:J9390"/>
    <mergeCell ref="G9419:J9419"/>
    <mergeCell ref="A9420:C9420"/>
    <mergeCell ref="E9420:F9420"/>
    <mergeCell ref="G9420:H9420"/>
    <mergeCell ref="I9420:J9420"/>
    <mergeCell ref="A9417:E9417"/>
    <mergeCell ref="G9417:H9417"/>
    <mergeCell ref="I9417:J9417"/>
    <mergeCell ref="B9418:E9418"/>
    <mergeCell ref="G9418:H9418"/>
    <mergeCell ref="I9418:J9418"/>
    <mergeCell ref="G9412:J9412"/>
    <mergeCell ref="G9413:J9413"/>
    <mergeCell ref="G9414:J9414"/>
    <mergeCell ref="G9415:J9415"/>
    <mergeCell ref="G9416:J9416"/>
    <mergeCell ref="G9409:J9409"/>
    <mergeCell ref="A9410:E9410"/>
    <mergeCell ref="G9410:H9410"/>
    <mergeCell ref="I9410:J9410"/>
    <mergeCell ref="B9411:E9411"/>
    <mergeCell ref="G9411:H9411"/>
    <mergeCell ref="I9411:J9411"/>
    <mergeCell ref="B9407:C9407"/>
    <mergeCell ref="G9407:H9407"/>
    <mergeCell ref="I9407:J9407"/>
    <mergeCell ref="B9408:C9408"/>
    <mergeCell ref="G9408:H9408"/>
    <mergeCell ref="I9408:J9408"/>
    <mergeCell ref="B9405:C9405"/>
    <mergeCell ref="G9405:H9405"/>
    <mergeCell ref="I9405:J9405"/>
    <mergeCell ref="B9406:C9406"/>
    <mergeCell ref="G9406:H9406"/>
    <mergeCell ref="I9406:J9406"/>
    <mergeCell ref="B9434:C9434"/>
    <mergeCell ref="D9434:E9434"/>
    <mergeCell ref="G9434:H9434"/>
    <mergeCell ref="I9434:J9434"/>
    <mergeCell ref="B9435:C9435"/>
    <mergeCell ref="D9435:E9435"/>
    <mergeCell ref="G9435:H9435"/>
    <mergeCell ref="I9435:J9435"/>
    <mergeCell ref="B9432:C9432"/>
    <mergeCell ref="D9432:E9432"/>
    <mergeCell ref="G9432:H9432"/>
    <mergeCell ref="I9432:J9432"/>
    <mergeCell ref="B9433:C9433"/>
    <mergeCell ref="D9433:E9433"/>
    <mergeCell ref="G9433:H9433"/>
    <mergeCell ref="I9433:J9433"/>
    <mergeCell ref="G9429:K9429"/>
    <mergeCell ref="A9430:K9430"/>
    <mergeCell ref="A9431:C9431"/>
    <mergeCell ref="D9431:E9431"/>
    <mergeCell ref="G9431:H9431"/>
    <mergeCell ref="I9431:J9431"/>
    <mergeCell ref="I9423:J9423"/>
    <mergeCell ref="K9423:K9424"/>
    <mergeCell ref="G9426:J9426"/>
    <mergeCell ref="G9427:J9427"/>
    <mergeCell ref="G9428:J9428"/>
    <mergeCell ref="A9423:B9424"/>
    <mergeCell ref="C9423:C9424"/>
    <mergeCell ref="D9423:D9424"/>
    <mergeCell ref="E9423:F9423"/>
    <mergeCell ref="G9423:H9423"/>
    <mergeCell ref="B9421:C9421"/>
    <mergeCell ref="E9421:F9421"/>
    <mergeCell ref="G9421:H9421"/>
    <mergeCell ref="I9421:J9421"/>
    <mergeCell ref="G9422:J9422"/>
    <mergeCell ref="G9448:J9448"/>
    <mergeCell ref="A9449:C9449"/>
    <mergeCell ref="D9449:E9449"/>
    <mergeCell ref="G9449:H9449"/>
    <mergeCell ref="I9449:J9449"/>
    <mergeCell ref="B9446:C9446"/>
    <mergeCell ref="D9446:E9446"/>
    <mergeCell ref="G9446:H9446"/>
    <mergeCell ref="I9446:J9446"/>
    <mergeCell ref="B9447:C9447"/>
    <mergeCell ref="D9447:E9447"/>
    <mergeCell ref="G9447:H9447"/>
    <mergeCell ref="I9447:J9447"/>
    <mergeCell ref="G9442:J9442"/>
    <mergeCell ref="G9443:K9443"/>
    <mergeCell ref="A9444:K9444"/>
    <mergeCell ref="A9445:C9445"/>
    <mergeCell ref="D9445:E9445"/>
    <mergeCell ref="G9445:H9445"/>
    <mergeCell ref="I9445:J9445"/>
    <mergeCell ref="B9440:C9440"/>
    <mergeCell ref="D9440:E9440"/>
    <mergeCell ref="G9440:H9440"/>
    <mergeCell ref="I9440:J9440"/>
    <mergeCell ref="G9441:J9441"/>
    <mergeCell ref="G9438:J9438"/>
    <mergeCell ref="A9439:C9439"/>
    <mergeCell ref="D9439:E9439"/>
    <mergeCell ref="G9439:H9439"/>
    <mergeCell ref="I9439:J9439"/>
    <mergeCell ref="B9436:C9436"/>
    <mergeCell ref="D9436:E9436"/>
    <mergeCell ref="G9436:H9436"/>
    <mergeCell ref="I9436:J9436"/>
    <mergeCell ref="B9437:C9437"/>
    <mergeCell ref="D9437:E9437"/>
    <mergeCell ref="G9437:H9437"/>
    <mergeCell ref="I9437:J9437"/>
    <mergeCell ref="A9462:C9462"/>
    <mergeCell ref="D9462:E9462"/>
    <mergeCell ref="G9462:H9462"/>
    <mergeCell ref="I9462:J9462"/>
    <mergeCell ref="B9463:C9463"/>
    <mergeCell ref="D9463:E9463"/>
    <mergeCell ref="G9463:H9463"/>
    <mergeCell ref="I9463:J9463"/>
    <mergeCell ref="B9460:C9460"/>
    <mergeCell ref="D9460:E9460"/>
    <mergeCell ref="G9460:H9460"/>
    <mergeCell ref="I9460:J9460"/>
    <mergeCell ref="G9461:J9461"/>
    <mergeCell ref="G9456:J9456"/>
    <mergeCell ref="G9457:K9457"/>
    <mergeCell ref="A9458:K9458"/>
    <mergeCell ref="A9459:C9459"/>
    <mergeCell ref="D9459:E9459"/>
    <mergeCell ref="G9459:H9459"/>
    <mergeCell ref="I9459:J9459"/>
    <mergeCell ref="B9454:C9454"/>
    <mergeCell ref="D9454:E9454"/>
    <mergeCell ref="G9454:H9454"/>
    <mergeCell ref="I9454:J9454"/>
    <mergeCell ref="G9455:J9455"/>
    <mergeCell ref="G9452:J9452"/>
    <mergeCell ref="A9453:C9453"/>
    <mergeCell ref="D9453:E9453"/>
    <mergeCell ref="G9453:H9453"/>
    <mergeCell ref="I9453:J9453"/>
    <mergeCell ref="B9450:C9450"/>
    <mergeCell ref="D9450:E9450"/>
    <mergeCell ref="G9450:H9450"/>
    <mergeCell ref="I9450:J9450"/>
    <mergeCell ref="B9451:C9451"/>
    <mergeCell ref="D9451:E9451"/>
    <mergeCell ref="G9451:H9451"/>
    <mergeCell ref="I9451:J9451"/>
    <mergeCell ref="G9474:J9474"/>
    <mergeCell ref="A9475:C9475"/>
    <mergeCell ref="D9475:E9475"/>
    <mergeCell ref="G9475:H9475"/>
    <mergeCell ref="I9475:J9475"/>
    <mergeCell ref="B9472:C9472"/>
    <mergeCell ref="D9472:E9472"/>
    <mergeCell ref="G9472:H9472"/>
    <mergeCell ref="I9472:J9472"/>
    <mergeCell ref="B9473:C9473"/>
    <mergeCell ref="D9473:E9473"/>
    <mergeCell ref="G9473:H9473"/>
    <mergeCell ref="I9473:J9473"/>
    <mergeCell ref="B9470:C9470"/>
    <mergeCell ref="D9470:E9470"/>
    <mergeCell ref="G9470:H9470"/>
    <mergeCell ref="I9470:J9470"/>
    <mergeCell ref="B9471:C9471"/>
    <mergeCell ref="D9471:E9471"/>
    <mergeCell ref="G9471:H9471"/>
    <mergeCell ref="I9471:J9471"/>
    <mergeCell ref="G9466:J9466"/>
    <mergeCell ref="G9467:K9467"/>
    <mergeCell ref="A9468:K9468"/>
    <mergeCell ref="A9469:C9469"/>
    <mergeCell ref="D9469:E9469"/>
    <mergeCell ref="G9469:H9469"/>
    <mergeCell ref="I9469:J9469"/>
    <mergeCell ref="B9464:C9464"/>
    <mergeCell ref="D9464:E9464"/>
    <mergeCell ref="G9464:H9464"/>
    <mergeCell ref="I9464:J9464"/>
    <mergeCell ref="G9465:J9465"/>
    <mergeCell ref="B9486:C9486"/>
    <mergeCell ref="D9486:E9486"/>
    <mergeCell ref="G9486:H9486"/>
    <mergeCell ref="I9486:J9486"/>
    <mergeCell ref="G9487:J9487"/>
    <mergeCell ref="A9484:C9484"/>
    <mergeCell ref="D9484:E9484"/>
    <mergeCell ref="G9484:H9484"/>
    <mergeCell ref="I9484:J9484"/>
    <mergeCell ref="B9485:C9485"/>
    <mergeCell ref="D9485:E9485"/>
    <mergeCell ref="G9485:H9485"/>
    <mergeCell ref="I9485:J9485"/>
    <mergeCell ref="B9482:C9482"/>
    <mergeCell ref="D9482:E9482"/>
    <mergeCell ref="G9482:H9482"/>
    <mergeCell ref="I9482:J9482"/>
    <mergeCell ref="G9483:J9483"/>
    <mergeCell ref="A9480:C9480"/>
    <mergeCell ref="D9480:E9480"/>
    <mergeCell ref="G9480:H9480"/>
    <mergeCell ref="I9480:J9480"/>
    <mergeCell ref="B9481:C9481"/>
    <mergeCell ref="D9481:E9481"/>
    <mergeCell ref="G9481:H9481"/>
    <mergeCell ref="I9481:J9481"/>
    <mergeCell ref="B9478:C9478"/>
    <mergeCell ref="D9478:E9478"/>
    <mergeCell ref="G9478:H9478"/>
    <mergeCell ref="I9478:J9478"/>
    <mergeCell ref="G9479:J9479"/>
    <mergeCell ref="B9476:C9476"/>
    <mergeCell ref="D9476:E9476"/>
    <mergeCell ref="G9476:H9476"/>
    <mergeCell ref="I9476:J9476"/>
    <mergeCell ref="B9477:C9477"/>
    <mergeCell ref="D9477:E9477"/>
    <mergeCell ref="G9477:H9477"/>
    <mergeCell ref="I9477:J9477"/>
    <mergeCell ref="G9498:J9498"/>
    <mergeCell ref="A9499:C9499"/>
    <mergeCell ref="D9499:E9499"/>
    <mergeCell ref="G9499:H9499"/>
    <mergeCell ref="I9499:J9499"/>
    <mergeCell ref="B9496:C9496"/>
    <mergeCell ref="D9496:E9496"/>
    <mergeCell ref="G9496:H9496"/>
    <mergeCell ref="I9496:J9496"/>
    <mergeCell ref="B9497:C9497"/>
    <mergeCell ref="D9497:E9497"/>
    <mergeCell ref="G9497:H9497"/>
    <mergeCell ref="I9497:J9497"/>
    <mergeCell ref="B9494:C9494"/>
    <mergeCell ref="D9494:E9494"/>
    <mergeCell ref="G9494:H9494"/>
    <mergeCell ref="I9494:J9494"/>
    <mergeCell ref="B9495:C9495"/>
    <mergeCell ref="D9495:E9495"/>
    <mergeCell ref="G9495:H9495"/>
    <mergeCell ref="I9495:J9495"/>
    <mergeCell ref="B9492:C9492"/>
    <mergeCell ref="D9492:E9492"/>
    <mergeCell ref="G9492:H9492"/>
    <mergeCell ref="I9492:J9492"/>
    <mergeCell ref="B9493:C9493"/>
    <mergeCell ref="D9493:E9493"/>
    <mergeCell ref="G9493:H9493"/>
    <mergeCell ref="I9493:J9493"/>
    <mergeCell ref="G9488:J9488"/>
    <mergeCell ref="G9489:K9489"/>
    <mergeCell ref="A9490:K9490"/>
    <mergeCell ref="A9491:C9491"/>
    <mergeCell ref="D9491:E9491"/>
    <mergeCell ref="G9491:H9491"/>
    <mergeCell ref="I9491:J9491"/>
    <mergeCell ref="G9508:J9508"/>
    <mergeCell ref="G9509:K9509"/>
    <mergeCell ref="A9510:K9510"/>
    <mergeCell ref="A9511:C9511"/>
    <mergeCell ref="D9511:E9511"/>
    <mergeCell ref="G9511:H9511"/>
    <mergeCell ref="I9511:J9511"/>
    <mergeCell ref="B9506:C9506"/>
    <mergeCell ref="D9506:E9506"/>
    <mergeCell ref="G9506:H9506"/>
    <mergeCell ref="I9506:J9506"/>
    <mergeCell ref="G9507:J9507"/>
    <mergeCell ref="A9504:C9504"/>
    <mergeCell ref="D9504:E9504"/>
    <mergeCell ref="G9504:H9504"/>
    <mergeCell ref="I9504:J9504"/>
    <mergeCell ref="B9505:C9505"/>
    <mergeCell ref="D9505:E9505"/>
    <mergeCell ref="G9505:H9505"/>
    <mergeCell ref="I9505:J9505"/>
    <mergeCell ref="B9502:C9502"/>
    <mergeCell ref="D9502:E9502"/>
    <mergeCell ref="G9502:H9502"/>
    <mergeCell ref="I9502:J9502"/>
    <mergeCell ref="G9503:J9503"/>
    <mergeCell ref="B9500:C9500"/>
    <mergeCell ref="D9500:E9500"/>
    <mergeCell ref="G9500:H9500"/>
    <mergeCell ref="I9500:J9500"/>
    <mergeCell ref="B9501:C9501"/>
    <mergeCell ref="D9501:E9501"/>
    <mergeCell ref="G9501:H9501"/>
    <mergeCell ref="I9501:J9501"/>
    <mergeCell ref="G9522:J9522"/>
    <mergeCell ref="G9523:K9523"/>
    <mergeCell ref="A9524:K9524"/>
    <mergeCell ref="A9525:C9525"/>
    <mergeCell ref="D9525:E9525"/>
    <mergeCell ref="G9525:H9525"/>
    <mergeCell ref="I9525:J9525"/>
    <mergeCell ref="B9520:C9520"/>
    <mergeCell ref="D9520:E9520"/>
    <mergeCell ref="G9520:H9520"/>
    <mergeCell ref="I9520:J9520"/>
    <mergeCell ref="G9521:J9521"/>
    <mergeCell ref="G9518:J9518"/>
    <mergeCell ref="A9519:C9519"/>
    <mergeCell ref="D9519:E9519"/>
    <mergeCell ref="G9519:H9519"/>
    <mergeCell ref="I9519:J9519"/>
    <mergeCell ref="B9516:C9516"/>
    <mergeCell ref="D9516:E9516"/>
    <mergeCell ref="G9516:H9516"/>
    <mergeCell ref="I9516:J9516"/>
    <mergeCell ref="B9517:C9517"/>
    <mergeCell ref="D9517:E9517"/>
    <mergeCell ref="G9517:H9517"/>
    <mergeCell ref="I9517:J9517"/>
    <mergeCell ref="G9514:J9514"/>
    <mergeCell ref="A9515:C9515"/>
    <mergeCell ref="D9515:E9515"/>
    <mergeCell ref="G9515:H9515"/>
    <mergeCell ref="I9515:J9515"/>
    <mergeCell ref="B9512:C9512"/>
    <mergeCell ref="D9512:E9512"/>
    <mergeCell ref="G9512:H9512"/>
    <mergeCell ref="I9512:J9512"/>
    <mergeCell ref="B9513:C9513"/>
    <mergeCell ref="D9513:E9513"/>
    <mergeCell ref="G9513:H9513"/>
    <mergeCell ref="I9513:J9513"/>
    <mergeCell ref="B9538:E9538"/>
    <mergeCell ref="G9538:H9538"/>
    <mergeCell ref="I9538:J9538"/>
    <mergeCell ref="B9539:E9539"/>
    <mergeCell ref="G9539:H9539"/>
    <mergeCell ref="I9539:J9539"/>
    <mergeCell ref="G9534:J9534"/>
    <mergeCell ref="G9535:K9535"/>
    <mergeCell ref="A9536:K9536"/>
    <mergeCell ref="A9537:E9537"/>
    <mergeCell ref="G9537:H9537"/>
    <mergeCell ref="I9537:J9537"/>
    <mergeCell ref="B9532:C9532"/>
    <mergeCell ref="D9532:E9532"/>
    <mergeCell ref="G9532:H9532"/>
    <mergeCell ref="I9532:J9532"/>
    <mergeCell ref="G9533:J9533"/>
    <mergeCell ref="A9530:C9530"/>
    <mergeCell ref="D9530:E9530"/>
    <mergeCell ref="G9530:H9530"/>
    <mergeCell ref="I9530:J9530"/>
    <mergeCell ref="B9531:C9531"/>
    <mergeCell ref="D9531:E9531"/>
    <mergeCell ref="G9531:H9531"/>
    <mergeCell ref="I9531:J9531"/>
    <mergeCell ref="B9528:C9528"/>
    <mergeCell ref="D9528:E9528"/>
    <mergeCell ref="G9528:H9528"/>
    <mergeCell ref="I9528:J9528"/>
    <mergeCell ref="G9529:J9529"/>
    <mergeCell ref="B9526:C9526"/>
    <mergeCell ref="D9526:E9526"/>
    <mergeCell ref="G9526:H9526"/>
    <mergeCell ref="I9526:J9526"/>
    <mergeCell ref="B9527:C9527"/>
    <mergeCell ref="D9527:E9527"/>
    <mergeCell ref="G9527:H9527"/>
    <mergeCell ref="I9527:J9527"/>
    <mergeCell ref="B9555:C9555"/>
    <mergeCell ref="D9555:E9555"/>
    <mergeCell ref="G9555:H9555"/>
    <mergeCell ref="I9555:J9555"/>
    <mergeCell ref="G9556:J9556"/>
    <mergeCell ref="G9552:K9552"/>
    <mergeCell ref="A9553:K9553"/>
    <mergeCell ref="A9554:C9554"/>
    <mergeCell ref="D9554:E9554"/>
    <mergeCell ref="G9554:H9554"/>
    <mergeCell ref="I9554:J9554"/>
    <mergeCell ref="I9546:J9546"/>
    <mergeCell ref="K9546:K9547"/>
    <mergeCell ref="G9549:J9549"/>
    <mergeCell ref="G9550:J9550"/>
    <mergeCell ref="G9551:J9551"/>
    <mergeCell ref="A9546:B9547"/>
    <mergeCell ref="C9546:C9547"/>
    <mergeCell ref="D9546:D9547"/>
    <mergeCell ref="E9546:F9546"/>
    <mergeCell ref="G9546:H9546"/>
    <mergeCell ref="B9544:C9544"/>
    <mergeCell ref="E9544:F9544"/>
    <mergeCell ref="G9544:H9544"/>
    <mergeCell ref="I9544:J9544"/>
    <mergeCell ref="G9545:J9545"/>
    <mergeCell ref="G9542:J9542"/>
    <mergeCell ref="A9543:C9543"/>
    <mergeCell ref="E9543:F9543"/>
    <mergeCell ref="G9543:H9543"/>
    <mergeCell ref="I9543:J9543"/>
    <mergeCell ref="B9540:E9540"/>
    <mergeCell ref="G9540:H9540"/>
    <mergeCell ref="I9540:J9540"/>
    <mergeCell ref="B9541:E9541"/>
    <mergeCell ref="G9541:H9541"/>
    <mergeCell ref="I9541:J9541"/>
    <mergeCell ref="B9569:E9569"/>
    <mergeCell ref="G9569:H9569"/>
    <mergeCell ref="I9569:J9569"/>
    <mergeCell ref="B9570:E9570"/>
    <mergeCell ref="G9570:H9570"/>
    <mergeCell ref="I9570:J9570"/>
    <mergeCell ref="B9566:C9566"/>
    <mergeCell ref="G9566:H9566"/>
    <mergeCell ref="I9566:J9566"/>
    <mergeCell ref="G9567:J9567"/>
    <mergeCell ref="A9568:E9568"/>
    <mergeCell ref="G9568:H9568"/>
    <mergeCell ref="I9568:J9568"/>
    <mergeCell ref="G9561:J9561"/>
    <mergeCell ref="G9562:K9562"/>
    <mergeCell ref="A9563:K9563"/>
    <mergeCell ref="A9564:C9565"/>
    <mergeCell ref="D9564:D9565"/>
    <mergeCell ref="E9564:F9564"/>
    <mergeCell ref="G9564:J9564"/>
    <mergeCell ref="K9564:K9565"/>
    <mergeCell ref="G9565:H9565"/>
    <mergeCell ref="I9565:J9565"/>
    <mergeCell ref="B9559:C9559"/>
    <mergeCell ref="D9559:E9559"/>
    <mergeCell ref="G9559:H9559"/>
    <mergeCell ref="I9559:J9559"/>
    <mergeCell ref="G9560:J9560"/>
    <mergeCell ref="A9557:C9557"/>
    <mergeCell ref="D9557:E9557"/>
    <mergeCell ref="G9557:H9557"/>
    <mergeCell ref="I9557:J9557"/>
    <mergeCell ref="B9558:C9558"/>
    <mergeCell ref="D9558:E9558"/>
    <mergeCell ref="G9558:H9558"/>
    <mergeCell ref="I9558:J9558"/>
    <mergeCell ref="B9585:C9585"/>
    <mergeCell ref="D9585:E9585"/>
    <mergeCell ref="G9585:H9585"/>
    <mergeCell ref="I9585:J9585"/>
    <mergeCell ref="B9586:C9586"/>
    <mergeCell ref="D9586:E9586"/>
    <mergeCell ref="G9586:H9586"/>
    <mergeCell ref="I9586:J9586"/>
    <mergeCell ref="G9583:J9583"/>
    <mergeCell ref="A9584:C9584"/>
    <mergeCell ref="D9584:E9584"/>
    <mergeCell ref="G9584:H9584"/>
    <mergeCell ref="I9584:J9584"/>
    <mergeCell ref="B9581:C9581"/>
    <mergeCell ref="D9581:E9581"/>
    <mergeCell ref="G9581:H9581"/>
    <mergeCell ref="I9581:J9581"/>
    <mergeCell ref="B9582:C9582"/>
    <mergeCell ref="D9582:E9582"/>
    <mergeCell ref="G9582:H9582"/>
    <mergeCell ref="I9582:J9582"/>
    <mergeCell ref="A9579:K9579"/>
    <mergeCell ref="A9580:C9580"/>
    <mergeCell ref="D9580:E9580"/>
    <mergeCell ref="G9580:H9580"/>
    <mergeCell ref="I9580:J9580"/>
    <mergeCell ref="G9574:J9574"/>
    <mergeCell ref="G9575:J9575"/>
    <mergeCell ref="G9576:J9576"/>
    <mergeCell ref="G9577:J9577"/>
    <mergeCell ref="G9578:K9578"/>
    <mergeCell ref="B9571:E9571"/>
    <mergeCell ref="G9571:H9571"/>
    <mergeCell ref="I9571:J9571"/>
    <mergeCell ref="G9572:J9572"/>
    <mergeCell ref="G9573:J9573"/>
    <mergeCell ref="G9598:J9598"/>
    <mergeCell ref="G9599:K9599"/>
    <mergeCell ref="A9600:K9600"/>
    <mergeCell ref="A9601:C9601"/>
    <mergeCell ref="D9601:E9601"/>
    <mergeCell ref="G9601:H9601"/>
    <mergeCell ref="I9601:J9601"/>
    <mergeCell ref="B9596:C9596"/>
    <mergeCell ref="D9596:E9596"/>
    <mergeCell ref="G9596:H9596"/>
    <mergeCell ref="I9596:J9596"/>
    <mergeCell ref="G9597:J9597"/>
    <mergeCell ref="G9594:J9594"/>
    <mergeCell ref="A9595:C9595"/>
    <mergeCell ref="D9595:E9595"/>
    <mergeCell ref="G9595:H9595"/>
    <mergeCell ref="I9595:J9595"/>
    <mergeCell ref="B9592:C9592"/>
    <mergeCell ref="D9592:E9592"/>
    <mergeCell ref="G9592:H9592"/>
    <mergeCell ref="I9592:J9592"/>
    <mergeCell ref="B9593:C9593"/>
    <mergeCell ref="D9593:E9593"/>
    <mergeCell ref="G9593:H9593"/>
    <mergeCell ref="I9593:J9593"/>
    <mergeCell ref="G9587:J9587"/>
    <mergeCell ref="G9588:J9588"/>
    <mergeCell ref="G9589:K9589"/>
    <mergeCell ref="A9590:K9590"/>
    <mergeCell ref="A9591:C9591"/>
    <mergeCell ref="D9591:E9591"/>
    <mergeCell ref="G9591:H9591"/>
    <mergeCell ref="I9591:J9591"/>
    <mergeCell ref="B9612:C9612"/>
    <mergeCell ref="D9612:E9612"/>
    <mergeCell ref="G9612:H9612"/>
    <mergeCell ref="I9612:J9612"/>
    <mergeCell ref="B9613:C9613"/>
    <mergeCell ref="D9613:E9613"/>
    <mergeCell ref="G9613:H9613"/>
    <mergeCell ref="I9613:J9613"/>
    <mergeCell ref="G9608:J9608"/>
    <mergeCell ref="G9609:K9609"/>
    <mergeCell ref="A9610:K9610"/>
    <mergeCell ref="A9611:C9611"/>
    <mergeCell ref="D9611:E9611"/>
    <mergeCell ref="G9611:H9611"/>
    <mergeCell ref="I9611:J9611"/>
    <mergeCell ref="B9606:C9606"/>
    <mergeCell ref="D9606:E9606"/>
    <mergeCell ref="G9606:H9606"/>
    <mergeCell ref="I9606:J9606"/>
    <mergeCell ref="G9607:J9607"/>
    <mergeCell ref="G9604:J9604"/>
    <mergeCell ref="A9605:C9605"/>
    <mergeCell ref="D9605:E9605"/>
    <mergeCell ref="G9605:H9605"/>
    <mergeCell ref="I9605:J9605"/>
    <mergeCell ref="B9602:C9602"/>
    <mergeCell ref="D9602:E9602"/>
    <mergeCell ref="G9602:H9602"/>
    <mergeCell ref="I9602:J9602"/>
    <mergeCell ref="B9603:C9603"/>
    <mergeCell ref="D9603:E9603"/>
    <mergeCell ref="G9603:H9603"/>
    <mergeCell ref="I9603:J9603"/>
    <mergeCell ref="B9625:C9625"/>
    <mergeCell ref="D9625:E9625"/>
    <mergeCell ref="G9625:H9625"/>
    <mergeCell ref="I9625:J9625"/>
    <mergeCell ref="B9626:C9626"/>
    <mergeCell ref="D9626:E9626"/>
    <mergeCell ref="G9626:H9626"/>
    <mergeCell ref="I9626:J9626"/>
    <mergeCell ref="G9620:J9620"/>
    <mergeCell ref="G9621:J9621"/>
    <mergeCell ref="G9622:K9622"/>
    <mergeCell ref="A9623:K9623"/>
    <mergeCell ref="A9624:C9624"/>
    <mergeCell ref="D9624:E9624"/>
    <mergeCell ref="G9624:H9624"/>
    <mergeCell ref="I9624:J9624"/>
    <mergeCell ref="B9618:C9618"/>
    <mergeCell ref="D9618:E9618"/>
    <mergeCell ref="G9618:H9618"/>
    <mergeCell ref="I9618:J9618"/>
    <mergeCell ref="B9619:C9619"/>
    <mergeCell ref="D9619:E9619"/>
    <mergeCell ref="G9619:H9619"/>
    <mergeCell ref="I9619:J9619"/>
    <mergeCell ref="G9616:J9616"/>
    <mergeCell ref="A9617:C9617"/>
    <mergeCell ref="D9617:E9617"/>
    <mergeCell ref="G9617:H9617"/>
    <mergeCell ref="I9617:J9617"/>
    <mergeCell ref="B9614:C9614"/>
    <mergeCell ref="D9614:E9614"/>
    <mergeCell ref="G9614:H9614"/>
    <mergeCell ref="I9614:J9614"/>
    <mergeCell ref="B9615:C9615"/>
    <mergeCell ref="D9615:E9615"/>
    <mergeCell ref="G9615:H9615"/>
    <mergeCell ref="I9615:J9615"/>
    <mergeCell ref="B9641:C9641"/>
    <mergeCell ref="D9641:E9641"/>
    <mergeCell ref="G9641:H9641"/>
    <mergeCell ref="I9641:J9641"/>
    <mergeCell ref="B9642:C9642"/>
    <mergeCell ref="D9642:E9642"/>
    <mergeCell ref="G9642:H9642"/>
    <mergeCell ref="I9642:J9642"/>
    <mergeCell ref="G9636:J9636"/>
    <mergeCell ref="G9637:J9637"/>
    <mergeCell ref="G9638:K9638"/>
    <mergeCell ref="A9639:K9639"/>
    <mergeCell ref="A9640:C9640"/>
    <mergeCell ref="D9640:E9640"/>
    <mergeCell ref="G9640:H9640"/>
    <mergeCell ref="I9640:J9640"/>
    <mergeCell ref="B9634:C9634"/>
    <mergeCell ref="D9634:E9634"/>
    <mergeCell ref="G9634:H9634"/>
    <mergeCell ref="I9634:J9634"/>
    <mergeCell ref="B9635:C9635"/>
    <mergeCell ref="D9635:E9635"/>
    <mergeCell ref="G9635:H9635"/>
    <mergeCell ref="I9635:J9635"/>
    <mergeCell ref="G9629:J9629"/>
    <mergeCell ref="G9630:J9630"/>
    <mergeCell ref="G9631:K9631"/>
    <mergeCell ref="A9632:K9632"/>
    <mergeCell ref="A9633:C9633"/>
    <mergeCell ref="D9633:E9633"/>
    <mergeCell ref="G9633:H9633"/>
    <mergeCell ref="I9633:J9633"/>
    <mergeCell ref="B9627:C9627"/>
    <mergeCell ref="D9627:E9627"/>
    <mergeCell ref="G9627:H9627"/>
    <mergeCell ref="I9627:J9627"/>
    <mergeCell ref="B9628:C9628"/>
    <mergeCell ref="D9628:E9628"/>
    <mergeCell ref="G9628:H9628"/>
    <mergeCell ref="I9628:J9628"/>
    <mergeCell ref="G9656:J9656"/>
    <mergeCell ref="G9657:J9657"/>
    <mergeCell ref="G9658:K9658"/>
    <mergeCell ref="A9659:K9659"/>
    <mergeCell ref="A9660:C9661"/>
    <mergeCell ref="D9660:D9661"/>
    <mergeCell ref="E9660:F9660"/>
    <mergeCell ref="G9660:J9660"/>
    <mergeCell ref="K9660:K9661"/>
    <mergeCell ref="G9661:H9661"/>
    <mergeCell ref="I9661:J9661"/>
    <mergeCell ref="B9654:C9654"/>
    <mergeCell ref="D9654:E9654"/>
    <mergeCell ref="G9654:H9654"/>
    <mergeCell ref="I9654:J9654"/>
    <mergeCell ref="B9655:C9655"/>
    <mergeCell ref="D9655:E9655"/>
    <mergeCell ref="G9655:H9655"/>
    <mergeCell ref="I9655:J9655"/>
    <mergeCell ref="G9650:J9650"/>
    <mergeCell ref="G9651:K9651"/>
    <mergeCell ref="A9652:K9652"/>
    <mergeCell ref="A9653:C9653"/>
    <mergeCell ref="D9653:E9653"/>
    <mergeCell ref="G9653:H9653"/>
    <mergeCell ref="I9653:J9653"/>
    <mergeCell ref="B9648:C9648"/>
    <mergeCell ref="D9648:E9648"/>
    <mergeCell ref="G9648:H9648"/>
    <mergeCell ref="I9648:J9648"/>
    <mergeCell ref="G9649:J9649"/>
    <mergeCell ref="G9643:J9643"/>
    <mergeCell ref="G9644:J9644"/>
    <mergeCell ref="G9645:K9645"/>
    <mergeCell ref="A9646:K9646"/>
    <mergeCell ref="A9647:C9647"/>
    <mergeCell ref="D9647:E9647"/>
    <mergeCell ref="G9647:H9647"/>
    <mergeCell ref="I9647:J9647"/>
    <mergeCell ref="G9676:J9676"/>
    <mergeCell ref="A9677:C9677"/>
    <mergeCell ref="E9677:F9677"/>
    <mergeCell ref="G9677:H9677"/>
    <mergeCell ref="I9677:J9677"/>
    <mergeCell ref="A9674:E9674"/>
    <mergeCell ref="G9674:H9674"/>
    <mergeCell ref="I9674:J9674"/>
    <mergeCell ref="B9675:E9675"/>
    <mergeCell ref="G9675:H9675"/>
    <mergeCell ref="I9675:J9675"/>
    <mergeCell ref="G9669:J9669"/>
    <mergeCell ref="G9670:J9670"/>
    <mergeCell ref="G9671:J9671"/>
    <mergeCell ref="G9672:J9672"/>
    <mergeCell ref="G9673:J9673"/>
    <mergeCell ref="G9666:J9666"/>
    <mergeCell ref="A9667:E9667"/>
    <mergeCell ref="G9667:H9667"/>
    <mergeCell ref="I9667:J9667"/>
    <mergeCell ref="B9668:E9668"/>
    <mergeCell ref="G9668:H9668"/>
    <mergeCell ref="I9668:J9668"/>
    <mergeCell ref="B9664:C9664"/>
    <mergeCell ref="G9664:H9664"/>
    <mergeCell ref="I9664:J9664"/>
    <mergeCell ref="B9665:C9665"/>
    <mergeCell ref="G9665:H9665"/>
    <mergeCell ref="I9665:J9665"/>
    <mergeCell ref="B9662:C9662"/>
    <mergeCell ref="G9662:H9662"/>
    <mergeCell ref="I9662:J9662"/>
    <mergeCell ref="B9663:C9663"/>
    <mergeCell ref="G9663:H9663"/>
    <mergeCell ref="I9663:J9663"/>
    <mergeCell ref="B9691:C9691"/>
    <mergeCell ref="D9691:E9691"/>
    <mergeCell ref="G9691:H9691"/>
    <mergeCell ref="I9691:J9691"/>
    <mergeCell ref="B9692:C9692"/>
    <mergeCell ref="D9692:E9692"/>
    <mergeCell ref="G9692:H9692"/>
    <mergeCell ref="I9692:J9692"/>
    <mergeCell ref="B9689:C9689"/>
    <mergeCell ref="D9689:E9689"/>
    <mergeCell ref="G9689:H9689"/>
    <mergeCell ref="I9689:J9689"/>
    <mergeCell ref="B9690:C9690"/>
    <mergeCell ref="D9690:E9690"/>
    <mergeCell ref="G9690:H9690"/>
    <mergeCell ref="I9690:J9690"/>
    <mergeCell ref="G9686:K9686"/>
    <mergeCell ref="A9687:K9687"/>
    <mergeCell ref="A9688:C9688"/>
    <mergeCell ref="D9688:E9688"/>
    <mergeCell ref="G9688:H9688"/>
    <mergeCell ref="I9688:J9688"/>
    <mergeCell ref="I9680:J9680"/>
    <mergeCell ref="K9680:K9681"/>
    <mergeCell ref="G9683:J9683"/>
    <mergeCell ref="G9684:J9684"/>
    <mergeCell ref="G9685:J9685"/>
    <mergeCell ref="A9680:B9681"/>
    <mergeCell ref="C9680:C9681"/>
    <mergeCell ref="D9680:D9681"/>
    <mergeCell ref="E9680:F9680"/>
    <mergeCell ref="G9680:H9680"/>
    <mergeCell ref="B9678:C9678"/>
    <mergeCell ref="E9678:F9678"/>
    <mergeCell ref="G9678:H9678"/>
    <mergeCell ref="I9678:J9678"/>
    <mergeCell ref="G9679:J9679"/>
    <mergeCell ref="G9705:J9705"/>
    <mergeCell ref="A9706:C9706"/>
    <mergeCell ref="D9706:E9706"/>
    <mergeCell ref="G9706:H9706"/>
    <mergeCell ref="I9706:J9706"/>
    <mergeCell ref="B9703:C9703"/>
    <mergeCell ref="D9703:E9703"/>
    <mergeCell ref="G9703:H9703"/>
    <mergeCell ref="I9703:J9703"/>
    <mergeCell ref="B9704:C9704"/>
    <mergeCell ref="D9704:E9704"/>
    <mergeCell ref="G9704:H9704"/>
    <mergeCell ref="I9704:J9704"/>
    <mergeCell ref="G9699:J9699"/>
    <mergeCell ref="G9700:K9700"/>
    <mergeCell ref="A9701:K9701"/>
    <mergeCell ref="A9702:C9702"/>
    <mergeCell ref="D9702:E9702"/>
    <mergeCell ref="G9702:H9702"/>
    <mergeCell ref="I9702:J9702"/>
    <mergeCell ref="B9697:C9697"/>
    <mergeCell ref="D9697:E9697"/>
    <mergeCell ref="G9697:H9697"/>
    <mergeCell ref="I9697:J9697"/>
    <mergeCell ref="G9698:J9698"/>
    <mergeCell ref="G9695:J9695"/>
    <mergeCell ref="A9696:C9696"/>
    <mergeCell ref="D9696:E9696"/>
    <mergeCell ref="G9696:H9696"/>
    <mergeCell ref="I9696:J9696"/>
    <mergeCell ref="B9693:C9693"/>
    <mergeCell ref="D9693:E9693"/>
    <mergeCell ref="G9693:H9693"/>
    <mergeCell ref="I9693:J9693"/>
    <mergeCell ref="B9694:C9694"/>
    <mergeCell ref="D9694:E9694"/>
    <mergeCell ref="G9694:H9694"/>
    <mergeCell ref="I9694:J9694"/>
    <mergeCell ref="A9719:C9719"/>
    <mergeCell ref="D9719:E9719"/>
    <mergeCell ref="G9719:H9719"/>
    <mergeCell ref="I9719:J9719"/>
    <mergeCell ref="B9720:C9720"/>
    <mergeCell ref="D9720:E9720"/>
    <mergeCell ref="G9720:H9720"/>
    <mergeCell ref="I9720:J9720"/>
    <mergeCell ref="B9717:C9717"/>
    <mergeCell ref="D9717:E9717"/>
    <mergeCell ref="G9717:H9717"/>
    <mergeCell ref="I9717:J9717"/>
    <mergeCell ref="G9718:J9718"/>
    <mergeCell ref="G9713:J9713"/>
    <mergeCell ref="G9714:K9714"/>
    <mergeCell ref="A9715:K9715"/>
    <mergeCell ref="A9716:C9716"/>
    <mergeCell ref="D9716:E9716"/>
    <mergeCell ref="G9716:H9716"/>
    <mergeCell ref="I9716:J9716"/>
    <mergeCell ref="B9711:C9711"/>
    <mergeCell ref="D9711:E9711"/>
    <mergeCell ref="G9711:H9711"/>
    <mergeCell ref="I9711:J9711"/>
    <mergeCell ref="G9712:J9712"/>
    <mergeCell ref="G9709:J9709"/>
    <mergeCell ref="A9710:C9710"/>
    <mergeCell ref="D9710:E9710"/>
    <mergeCell ref="G9710:H9710"/>
    <mergeCell ref="I9710:J9710"/>
    <mergeCell ref="B9707:C9707"/>
    <mergeCell ref="D9707:E9707"/>
    <mergeCell ref="G9707:H9707"/>
    <mergeCell ref="I9707:J9707"/>
    <mergeCell ref="B9708:C9708"/>
    <mergeCell ref="D9708:E9708"/>
    <mergeCell ref="G9708:H9708"/>
    <mergeCell ref="I9708:J9708"/>
    <mergeCell ref="G9731:J9731"/>
    <mergeCell ref="A9732:C9732"/>
    <mergeCell ref="D9732:E9732"/>
    <mergeCell ref="G9732:H9732"/>
    <mergeCell ref="I9732:J9732"/>
    <mergeCell ref="B9729:C9729"/>
    <mergeCell ref="D9729:E9729"/>
    <mergeCell ref="G9729:H9729"/>
    <mergeCell ref="I9729:J9729"/>
    <mergeCell ref="B9730:C9730"/>
    <mergeCell ref="D9730:E9730"/>
    <mergeCell ref="G9730:H9730"/>
    <mergeCell ref="I9730:J9730"/>
    <mergeCell ref="B9727:C9727"/>
    <mergeCell ref="D9727:E9727"/>
    <mergeCell ref="G9727:H9727"/>
    <mergeCell ref="I9727:J9727"/>
    <mergeCell ref="B9728:C9728"/>
    <mergeCell ref="D9728:E9728"/>
    <mergeCell ref="G9728:H9728"/>
    <mergeCell ref="I9728:J9728"/>
    <mergeCell ref="G9723:J9723"/>
    <mergeCell ref="G9724:K9724"/>
    <mergeCell ref="A9725:K9725"/>
    <mergeCell ref="A9726:C9726"/>
    <mergeCell ref="D9726:E9726"/>
    <mergeCell ref="G9726:H9726"/>
    <mergeCell ref="I9726:J9726"/>
    <mergeCell ref="B9721:C9721"/>
    <mergeCell ref="D9721:E9721"/>
    <mergeCell ref="G9721:H9721"/>
    <mergeCell ref="I9721:J9721"/>
    <mergeCell ref="G9722:J9722"/>
    <mergeCell ref="B9743:C9743"/>
    <mergeCell ref="D9743:E9743"/>
    <mergeCell ref="G9743:H9743"/>
    <mergeCell ref="I9743:J9743"/>
    <mergeCell ref="G9744:J9744"/>
    <mergeCell ref="A9741:C9741"/>
    <mergeCell ref="D9741:E9741"/>
    <mergeCell ref="G9741:H9741"/>
    <mergeCell ref="I9741:J9741"/>
    <mergeCell ref="B9742:C9742"/>
    <mergeCell ref="D9742:E9742"/>
    <mergeCell ref="G9742:H9742"/>
    <mergeCell ref="I9742:J9742"/>
    <mergeCell ref="B9739:C9739"/>
    <mergeCell ref="D9739:E9739"/>
    <mergeCell ref="G9739:H9739"/>
    <mergeCell ref="I9739:J9739"/>
    <mergeCell ref="G9740:J9740"/>
    <mergeCell ref="A9737:C9737"/>
    <mergeCell ref="D9737:E9737"/>
    <mergeCell ref="G9737:H9737"/>
    <mergeCell ref="I9737:J9737"/>
    <mergeCell ref="B9738:C9738"/>
    <mergeCell ref="D9738:E9738"/>
    <mergeCell ref="G9738:H9738"/>
    <mergeCell ref="I9738:J9738"/>
    <mergeCell ref="B9735:C9735"/>
    <mergeCell ref="D9735:E9735"/>
    <mergeCell ref="G9735:H9735"/>
    <mergeCell ref="I9735:J9735"/>
    <mergeCell ref="G9736:J9736"/>
    <mergeCell ref="B9733:C9733"/>
    <mergeCell ref="D9733:E9733"/>
    <mergeCell ref="G9733:H9733"/>
    <mergeCell ref="I9733:J9733"/>
    <mergeCell ref="B9734:C9734"/>
    <mergeCell ref="D9734:E9734"/>
    <mergeCell ref="G9734:H9734"/>
    <mergeCell ref="I9734:J9734"/>
    <mergeCell ref="G9755:J9755"/>
    <mergeCell ref="A9756:C9756"/>
    <mergeCell ref="D9756:E9756"/>
    <mergeCell ref="G9756:H9756"/>
    <mergeCell ref="I9756:J9756"/>
    <mergeCell ref="B9753:C9753"/>
    <mergeCell ref="D9753:E9753"/>
    <mergeCell ref="G9753:H9753"/>
    <mergeCell ref="I9753:J9753"/>
    <mergeCell ref="B9754:C9754"/>
    <mergeCell ref="D9754:E9754"/>
    <mergeCell ref="G9754:H9754"/>
    <mergeCell ref="I9754:J9754"/>
    <mergeCell ref="B9751:C9751"/>
    <mergeCell ref="D9751:E9751"/>
    <mergeCell ref="G9751:H9751"/>
    <mergeCell ref="I9751:J9751"/>
    <mergeCell ref="B9752:C9752"/>
    <mergeCell ref="D9752:E9752"/>
    <mergeCell ref="G9752:H9752"/>
    <mergeCell ref="I9752:J9752"/>
    <mergeCell ref="B9749:C9749"/>
    <mergeCell ref="D9749:E9749"/>
    <mergeCell ref="G9749:H9749"/>
    <mergeCell ref="I9749:J9749"/>
    <mergeCell ref="B9750:C9750"/>
    <mergeCell ref="D9750:E9750"/>
    <mergeCell ref="G9750:H9750"/>
    <mergeCell ref="I9750:J9750"/>
    <mergeCell ref="G9745:J9745"/>
    <mergeCell ref="G9746:K9746"/>
    <mergeCell ref="A9747:K9747"/>
    <mergeCell ref="A9748:C9748"/>
    <mergeCell ref="D9748:E9748"/>
    <mergeCell ref="G9748:H9748"/>
    <mergeCell ref="I9748:J9748"/>
    <mergeCell ref="G9765:J9765"/>
    <mergeCell ref="G9766:K9766"/>
    <mergeCell ref="A9767:K9767"/>
    <mergeCell ref="A9768:C9768"/>
    <mergeCell ref="D9768:E9768"/>
    <mergeCell ref="G9768:H9768"/>
    <mergeCell ref="I9768:J9768"/>
    <mergeCell ref="B9763:C9763"/>
    <mergeCell ref="D9763:E9763"/>
    <mergeCell ref="G9763:H9763"/>
    <mergeCell ref="I9763:J9763"/>
    <mergeCell ref="G9764:J9764"/>
    <mergeCell ref="A9761:C9761"/>
    <mergeCell ref="D9761:E9761"/>
    <mergeCell ref="G9761:H9761"/>
    <mergeCell ref="I9761:J9761"/>
    <mergeCell ref="B9762:C9762"/>
    <mergeCell ref="D9762:E9762"/>
    <mergeCell ref="G9762:H9762"/>
    <mergeCell ref="I9762:J9762"/>
    <mergeCell ref="B9759:C9759"/>
    <mergeCell ref="D9759:E9759"/>
    <mergeCell ref="G9759:H9759"/>
    <mergeCell ref="I9759:J9759"/>
    <mergeCell ref="G9760:J9760"/>
    <mergeCell ref="B9757:C9757"/>
    <mergeCell ref="D9757:E9757"/>
    <mergeCell ref="G9757:H9757"/>
    <mergeCell ref="I9757:J9757"/>
    <mergeCell ref="B9758:C9758"/>
    <mergeCell ref="D9758:E9758"/>
    <mergeCell ref="G9758:H9758"/>
    <mergeCell ref="I9758:J9758"/>
    <mergeCell ref="G9779:J9779"/>
    <mergeCell ref="G9780:K9780"/>
    <mergeCell ref="A9781:K9781"/>
    <mergeCell ref="A9782:C9782"/>
    <mergeCell ref="D9782:E9782"/>
    <mergeCell ref="G9782:H9782"/>
    <mergeCell ref="I9782:J9782"/>
    <mergeCell ref="B9777:C9777"/>
    <mergeCell ref="D9777:E9777"/>
    <mergeCell ref="G9777:H9777"/>
    <mergeCell ref="I9777:J9777"/>
    <mergeCell ref="G9778:J9778"/>
    <mergeCell ref="G9775:J9775"/>
    <mergeCell ref="A9776:C9776"/>
    <mergeCell ref="D9776:E9776"/>
    <mergeCell ref="G9776:H9776"/>
    <mergeCell ref="I9776:J9776"/>
    <mergeCell ref="B9773:C9773"/>
    <mergeCell ref="D9773:E9773"/>
    <mergeCell ref="G9773:H9773"/>
    <mergeCell ref="I9773:J9773"/>
    <mergeCell ref="B9774:C9774"/>
    <mergeCell ref="D9774:E9774"/>
    <mergeCell ref="G9774:H9774"/>
    <mergeCell ref="I9774:J9774"/>
    <mergeCell ref="G9771:J9771"/>
    <mergeCell ref="A9772:C9772"/>
    <mergeCell ref="D9772:E9772"/>
    <mergeCell ref="G9772:H9772"/>
    <mergeCell ref="I9772:J9772"/>
    <mergeCell ref="B9769:C9769"/>
    <mergeCell ref="D9769:E9769"/>
    <mergeCell ref="G9769:H9769"/>
    <mergeCell ref="I9769:J9769"/>
    <mergeCell ref="B9770:C9770"/>
    <mergeCell ref="D9770:E9770"/>
    <mergeCell ref="G9770:H9770"/>
    <mergeCell ref="I9770:J9770"/>
    <mergeCell ref="B9795:E9795"/>
    <mergeCell ref="G9795:H9795"/>
    <mergeCell ref="I9795:J9795"/>
    <mergeCell ref="B9796:E9796"/>
    <mergeCell ref="G9796:H9796"/>
    <mergeCell ref="I9796:J9796"/>
    <mergeCell ref="G9791:J9791"/>
    <mergeCell ref="G9792:K9792"/>
    <mergeCell ref="A9793:K9793"/>
    <mergeCell ref="A9794:E9794"/>
    <mergeCell ref="G9794:H9794"/>
    <mergeCell ref="I9794:J9794"/>
    <mergeCell ref="B9789:C9789"/>
    <mergeCell ref="D9789:E9789"/>
    <mergeCell ref="G9789:H9789"/>
    <mergeCell ref="I9789:J9789"/>
    <mergeCell ref="G9790:J9790"/>
    <mergeCell ref="A9787:C9787"/>
    <mergeCell ref="D9787:E9787"/>
    <mergeCell ref="G9787:H9787"/>
    <mergeCell ref="I9787:J9787"/>
    <mergeCell ref="B9788:C9788"/>
    <mergeCell ref="D9788:E9788"/>
    <mergeCell ref="G9788:H9788"/>
    <mergeCell ref="I9788:J9788"/>
    <mergeCell ref="B9785:C9785"/>
    <mergeCell ref="D9785:E9785"/>
    <mergeCell ref="G9785:H9785"/>
    <mergeCell ref="I9785:J9785"/>
    <mergeCell ref="G9786:J9786"/>
    <mergeCell ref="B9783:C9783"/>
    <mergeCell ref="D9783:E9783"/>
    <mergeCell ref="G9783:H9783"/>
    <mergeCell ref="I9783:J9783"/>
    <mergeCell ref="B9784:C9784"/>
    <mergeCell ref="D9784:E9784"/>
    <mergeCell ref="G9784:H9784"/>
    <mergeCell ref="I9784:J9784"/>
    <mergeCell ref="B9812:C9812"/>
    <mergeCell ref="D9812:E9812"/>
    <mergeCell ref="G9812:H9812"/>
    <mergeCell ref="I9812:J9812"/>
    <mergeCell ref="G9813:J9813"/>
    <mergeCell ref="G9809:K9809"/>
    <mergeCell ref="A9810:K9810"/>
    <mergeCell ref="A9811:C9811"/>
    <mergeCell ref="D9811:E9811"/>
    <mergeCell ref="G9811:H9811"/>
    <mergeCell ref="I9811:J9811"/>
    <mergeCell ref="I9803:J9803"/>
    <mergeCell ref="K9803:K9804"/>
    <mergeCell ref="G9806:J9806"/>
    <mergeCell ref="G9807:J9807"/>
    <mergeCell ref="G9808:J9808"/>
    <mergeCell ref="A9803:B9804"/>
    <mergeCell ref="C9803:C9804"/>
    <mergeCell ref="D9803:D9804"/>
    <mergeCell ref="E9803:F9803"/>
    <mergeCell ref="G9803:H9803"/>
    <mergeCell ref="B9801:C9801"/>
    <mergeCell ref="E9801:F9801"/>
    <mergeCell ref="G9801:H9801"/>
    <mergeCell ref="I9801:J9801"/>
    <mergeCell ref="G9802:J9802"/>
    <mergeCell ref="G9799:J9799"/>
    <mergeCell ref="A9800:C9800"/>
    <mergeCell ref="E9800:F9800"/>
    <mergeCell ref="G9800:H9800"/>
    <mergeCell ref="I9800:J9800"/>
    <mergeCell ref="B9797:E9797"/>
    <mergeCell ref="G9797:H9797"/>
    <mergeCell ref="I9797:J9797"/>
    <mergeCell ref="B9798:E9798"/>
    <mergeCell ref="G9798:H9798"/>
    <mergeCell ref="I9798:J9798"/>
    <mergeCell ref="B9826:E9826"/>
    <mergeCell ref="G9826:H9826"/>
    <mergeCell ref="I9826:J9826"/>
    <mergeCell ref="B9827:E9827"/>
    <mergeCell ref="G9827:H9827"/>
    <mergeCell ref="I9827:J9827"/>
    <mergeCell ref="B9823:C9823"/>
    <mergeCell ref="G9823:H9823"/>
    <mergeCell ref="I9823:J9823"/>
    <mergeCell ref="G9824:J9824"/>
    <mergeCell ref="A9825:E9825"/>
    <mergeCell ref="G9825:H9825"/>
    <mergeCell ref="I9825:J9825"/>
    <mergeCell ref="G9818:J9818"/>
    <mergeCell ref="G9819:K9819"/>
    <mergeCell ref="A9820:K9820"/>
    <mergeCell ref="A9821:C9822"/>
    <mergeCell ref="D9821:D9822"/>
    <mergeCell ref="E9821:F9821"/>
    <mergeCell ref="G9821:J9821"/>
    <mergeCell ref="K9821:K9822"/>
    <mergeCell ref="G9822:H9822"/>
    <mergeCell ref="I9822:J9822"/>
    <mergeCell ref="B9816:C9816"/>
    <mergeCell ref="D9816:E9816"/>
    <mergeCell ref="G9816:H9816"/>
    <mergeCell ref="I9816:J9816"/>
    <mergeCell ref="G9817:J9817"/>
    <mergeCell ref="A9814:C9814"/>
    <mergeCell ref="D9814:E9814"/>
    <mergeCell ref="G9814:H9814"/>
    <mergeCell ref="I9814:J9814"/>
    <mergeCell ref="B9815:C9815"/>
    <mergeCell ref="D9815:E9815"/>
    <mergeCell ref="G9815:H9815"/>
    <mergeCell ref="I9815:J9815"/>
    <mergeCell ref="B9842:C9842"/>
    <mergeCell ref="D9842:E9842"/>
    <mergeCell ref="G9842:H9842"/>
    <mergeCell ref="I9842:J9842"/>
    <mergeCell ref="B9843:C9843"/>
    <mergeCell ref="D9843:E9843"/>
    <mergeCell ref="G9843:H9843"/>
    <mergeCell ref="I9843:J9843"/>
    <mergeCell ref="G9840:J9840"/>
    <mergeCell ref="A9841:C9841"/>
    <mergeCell ref="D9841:E9841"/>
    <mergeCell ref="G9841:H9841"/>
    <mergeCell ref="I9841:J9841"/>
    <mergeCell ref="B9838:C9838"/>
    <mergeCell ref="D9838:E9838"/>
    <mergeCell ref="G9838:H9838"/>
    <mergeCell ref="I9838:J9838"/>
    <mergeCell ref="B9839:C9839"/>
    <mergeCell ref="D9839:E9839"/>
    <mergeCell ref="G9839:H9839"/>
    <mergeCell ref="I9839:J9839"/>
    <mergeCell ref="A9836:K9836"/>
    <mergeCell ref="A9837:C9837"/>
    <mergeCell ref="D9837:E9837"/>
    <mergeCell ref="G9837:H9837"/>
    <mergeCell ref="I9837:J9837"/>
    <mergeCell ref="G9831:J9831"/>
    <mergeCell ref="G9832:J9832"/>
    <mergeCell ref="G9833:J9833"/>
    <mergeCell ref="G9834:J9834"/>
    <mergeCell ref="G9835:K9835"/>
    <mergeCell ref="B9828:E9828"/>
    <mergeCell ref="G9828:H9828"/>
    <mergeCell ref="I9828:J9828"/>
    <mergeCell ref="G9829:J9829"/>
    <mergeCell ref="G9830:J9830"/>
    <mergeCell ref="G9855:J9855"/>
    <mergeCell ref="G9856:K9856"/>
    <mergeCell ref="A9857:K9857"/>
    <mergeCell ref="A9858:C9858"/>
    <mergeCell ref="D9858:E9858"/>
    <mergeCell ref="G9858:H9858"/>
    <mergeCell ref="I9858:J9858"/>
    <mergeCell ref="B9853:C9853"/>
    <mergeCell ref="D9853:E9853"/>
    <mergeCell ref="G9853:H9853"/>
    <mergeCell ref="I9853:J9853"/>
    <mergeCell ref="G9854:J9854"/>
    <mergeCell ref="G9851:J9851"/>
    <mergeCell ref="A9852:C9852"/>
    <mergeCell ref="D9852:E9852"/>
    <mergeCell ref="G9852:H9852"/>
    <mergeCell ref="I9852:J9852"/>
    <mergeCell ref="B9849:C9849"/>
    <mergeCell ref="D9849:E9849"/>
    <mergeCell ref="G9849:H9849"/>
    <mergeCell ref="I9849:J9849"/>
    <mergeCell ref="B9850:C9850"/>
    <mergeCell ref="D9850:E9850"/>
    <mergeCell ref="G9850:H9850"/>
    <mergeCell ref="I9850:J9850"/>
    <mergeCell ref="G9844:J9844"/>
    <mergeCell ref="G9845:J9845"/>
    <mergeCell ref="G9846:K9846"/>
    <mergeCell ref="A9847:K9847"/>
    <mergeCell ref="A9848:C9848"/>
    <mergeCell ref="D9848:E9848"/>
    <mergeCell ref="G9848:H9848"/>
    <mergeCell ref="I9848:J9848"/>
    <mergeCell ref="B9869:C9869"/>
    <mergeCell ref="D9869:E9869"/>
    <mergeCell ref="G9869:H9869"/>
    <mergeCell ref="I9869:J9869"/>
    <mergeCell ref="B9870:C9870"/>
    <mergeCell ref="D9870:E9870"/>
    <mergeCell ref="G9870:H9870"/>
    <mergeCell ref="I9870:J9870"/>
    <mergeCell ref="G9865:J9865"/>
    <mergeCell ref="G9866:K9866"/>
    <mergeCell ref="A9867:K9867"/>
    <mergeCell ref="A9868:C9868"/>
    <mergeCell ref="D9868:E9868"/>
    <mergeCell ref="G9868:H9868"/>
    <mergeCell ref="I9868:J9868"/>
    <mergeCell ref="B9863:C9863"/>
    <mergeCell ref="D9863:E9863"/>
    <mergeCell ref="G9863:H9863"/>
    <mergeCell ref="I9863:J9863"/>
    <mergeCell ref="G9864:J9864"/>
    <mergeCell ref="G9861:J9861"/>
    <mergeCell ref="A9862:C9862"/>
    <mergeCell ref="D9862:E9862"/>
    <mergeCell ref="G9862:H9862"/>
    <mergeCell ref="I9862:J9862"/>
    <mergeCell ref="B9859:C9859"/>
    <mergeCell ref="D9859:E9859"/>
    <mergeCell ref="G9859:H9859"/>
    <mergeCell ref="I9859:J9859"/>
    <mergeCell ref="B9860:C9860"/>
    <mergeCell ref="D9860:E9860"/>
    <mergeCell ref="G9860:H9860"/>
    <mergeCell ref="I9860:J9860"/>
    <mergeCell ref="B9882:C9882"/>
    <mergeCell ref="D9882:E9882"/>
    <mergeCell ref="G9882:H9882"/>
    <mergeCell ref="I9882:J9882"/>
    <mergeCell ref="B9883:C9883"/>
    <mergeCell ref="D9883:E9883"/>
    <mergeCell ref="G9883:H9883"/>
    <mergeCell ref="I9883:J9883"/>
    <mergeCell ref="G9877:J9877"/>
    <mergeCell ref="G9878:J9878"/>
    <mergeCell ref="G9879:K9879"/>
    <mergeCell ref="A9880:K9880"/>
    <mergeCell ref="A9881:C9881"/>
    <mergeCell ref="D9881:E9881"/>
    <mergeCell ref="G9881:H9881"/>
    <mergeCell ref="I9881:J9881"/>
    <mergeCell ref="B9875:C9875"/>
    <mergeCell ref="D9875:E9875"/>
    <mergeCell ref="G9875:H9875"/>
    <mergeCell ref="I9875:J9875"/>
    <mergeCell ref="B9876:C9876"/>
    <mergeCell ref="D9876:E9876"/>
    <mergeCell ref="G9876:H9876"/>
    <mergeCell ref="I9876:J9876"/>
    <mergeCell ref="G9873:J9873"/>
    <mergeCell ref="A9874:C9874"/>
    <mergeCell ref="D9874:E9874"/>
    <mergeCell ref="G9874:H9874"/>
    <mergeCell ref="I9874:J9874"/>
    <mergeCell ref="B9871:C9871"/>
    <mergeCell ref="D9871:E9871"/>
    <mergeCell ref="G9871:H9871"/>
    <mergeCell ref="I9871:J9871"/>
    <mergeCell ref="B9872:C9872"/>
    <mergeCell ref="D9872:E9872"/>
    <mergeCell ref="G9872:H9872"/>
    <mergeCell ref="I9872:J9872"/>
    <mergeCell ref="B9898:C9898"/>
    <mergeCell ref="D9898:E9898"/>
    <mergeCell ref="G9898:H9898"/>
    <mergeCell ref="I9898:J9898"/>
    <mergeCell ref="B9899:C9899"/>
    <mergeCell ref="D9899:E9899"/>
    <mergeCell ref="G9899:H9899"/>
    <mergeCell ref="I9899:J9899"/>
    <mergeCell ref="G9893:J9893"/>
    <mergeCell ref="G9894:J9894"/>
    <mergeCell ref="G9895:K9895"/>
    <mergeCell ref="A9896:K9896"/>
    <mergeCell ref="A9897:C9897"/>
    <mergeCell ref="D9897:E9897"/>
    <mergeCell ref="G9897:H9897"/>
    <mergeCell ref="I9897:J9897"/>
    <mergeCell ref="B9891:C9891"/>
    <mergeCell ref="D9891:E9891"/>
    <mergeCell ref="G9891:H9891"/>
    <mergeCell ref="I9891:J9891"/>
    <mergeCell ref="B9892:C9892"/>
    <mergeCell ref="D9892:E9892"/>
    <mergeCell ref="G9892:H9892"/>
    <mergeCell ref="I9892:J9892"/>
    <mergeCell ref="G9886:J9886"/>
    <mergeCell ref="G9887:J9887"/>
    <mergeCell ref="G9888:K9888"/>
    <mergeCell ref="A9889:K9889"/>
    <mergeCell ref="A9890:C9890"/>
    <mergeCell ref="D9890:E9890"/>
    <mergeCell ref="G9890:H9890"/>
    <mergeCell ref="I9890:J9890"/>
    <mergeCell ref="B9884:C9884"/>
    <mergeCell ref="D9884:E9884"/>
    <mergeCell ref="G9884:H9884"/>
    <mergeCell ref="I9884:J9884"/>
    <mergeCell ref="B9885:C9885"/>
    <mergeCell ref="D9885:E9885"/>
    <mergeCell ref="G9885:H9885"/>
    <mergeCell ref="I9885:J9885"/>
    <mergeCell ref="G9913:J9913"/>
    <mergeCell ref="G9914:J9914"/>
    <mergeCell ref="G9915:K9915"/>
    <mergeCell ref="A9916:K9916"/>
    <mergeCell ref="A9917:C9918"/>
    <mergeCell ref="D9917:D9918"/>
    <mergeCell ref="E9917:F9917"/>
    <mergeCell ref="G9917:J9917"/>
    <mergeCell ref="K9917:K9918"/>
    <mergeCell ref="G9918:H9918"/>
    <mergeCell ref="I9918:J9918"/>
    <mergeCell ref="B9911:C9911"/>
    <mergeCell ref="D9911:E9911"/>
    <mergeCell ref="G9911:H9911"/>
    <mergeCell ref="I9911:J9911"/>
    <mergeCell ref="B9912:C9912"/>
    <mergeCell ref="D9912:E9912"/>
    <mergeCell ref="G9912:H9912"/>
    <mergeCell ref="I9912:J9912"/>
    <mergeCell ref="G9907:J9907"/>
    <mergeCell ref="G9908:K9908"/>
    <mergeCell ref="A9909:K9909"/>
    <mergeCell ref="A9910:C9910"/>
    <mergeCell ref="D9910:E9910"/>
    <mergeCell ref="G9910:H9910"/>
    <mergeCell ref="I9910:J9910"/>
    <mergeCell ref="B9905:C9905"/>
    <mergeCell ref="D9905:E9905"/>
    <mergeCell ref="G9905:H9905"/>
    <mergeCell ref="I9905:J9905"/>
    <mergeCell ref="G9906:J9906"/>
    <mergeCell ref="G9900:J9900"/>
    <mergeCell ref="G9901:J9901"/>
    <mergeCell ref="G9902:K9902"/>
    <mergeCell ref="A9903:K9903"/>
    <mergeCell ref="A9904:C9904"/>
    <mergeCell ref="D9904:E9904"/>
    <mergeCell ref="G9904:H9904"/>
    <mergeCell ref="I9904:J9904"/>
    <mergeCell ref="G9933:J9933"/>
    <mergeCell ref="A9934:C9934"/>
    <mergeCell ref="E9934:F9934"/>
    <mergeCell ref="G9934:H9934"/>
    <mergeCell ref="I9934:J9934"/>
    <mergeCell ref="A9931:E9931"/>
    <mergeCell ref="G9931:H9931"/>
    <mergeCell ref="I9931:J9931"/>
    <mergeCell ref="B9932:E9932"/>
    <mergeCell ref="G9932:H9932"/>
    <mergeCell ref="I9932:J9932"/>
    <mergeCell ref="G9926:J9926"/>
    <mergeCell ref="G9927:J9927"/>
    <mergeCell ref="G9928:J9928"/>
    <mergeCell ref="G9929:J9929"/>
    <mergeCell ref="G9930:J9930"/>
    <mergeCell ref="G9923:J9923"/>
    <mergeCell ref="A9924:E9924"/>
    <mergeCell ref="G9924:H9924"/>
    <mergeCell ref="I9924:J9924"/>
    <mergeCell ref="B9925:E9925"/>
    <mergeCell ref="G9925:H9925"/>
    <mergeCell ref="I9925:J9925"/>
    <mergeCell ref="B9921:C9921"/>
    <mergeCell ref="G9921:H9921"/>
    <mergeCell ref="I9921:J9921"/>
    <mergeCell ref="B9922:C9922"/>
    <mergeCell ref="G9922:H9922"/>
    <mergeCell ref="I9922:J9922"/>
    <mergeCell ref="B9919:C9919"/>
    <mergeCell ref="G9919:H9919"/>
    <mergeCell ref="I9919:J9919"/>
    <mergeCell ref="B9920:C9920"/>
    <mergeCell ref="G9920:H9920"/>
    <mergeCell ref="I9920:J9920"/>
    <mergeCell ref="B9948:C9948"/>
    <mergeCell ref="D9948:E9948"/>
    <mergeCell ref="G9948:H9948"/>
    <mergeCell ref="I9948:J9948"/>
    <mergeCell ref="B9949:C9949"/>
    <mergeCell ref="D9949:E9949"/>
    <mergeCell ref="G9949:H9949"/>
    <mergeCell ref="I9949:J9949"/>
    <mergeCell ref="B9946:C9946"/>
    <mergeCell ref="D9946:E9946"/>
    <mergeCell ref="G9946:H9946"/>
    <mergeCell ref="I9946:J9946"/>
    <mergeCell ref="B9947:C9947"/>
    <mergeCell ref="D9947:E9947"/>
    <mergeCell ref="G9947:H9947"/>
    <mergeCell ref="I9947:J9947"/>
    <mergeCell ref="G9943:K9943"/>
    <mergeCell ref="A9944:K9944"/>
    <mergeCell ref="A9945:C9945"/>
    <mergeCell ref="D9945:E9945"/>
    <mergeCell ref="G9945:H9945"/>
    <mergeCell ref="I9945:J9945"/>
    <mergeCell ref="I9937:J9937"/>
    <mergeCell ref="K9937:K9938"/>
    <mergeCell ref="G9940:J9940"/>
    <mergeCell ref="G9941:J9941"/>
    <mergeCell ref="G9942:J9942"/>
    <mergeCell ref="A9937:B9938"/>
    <mergeCell ref="C9937:C9938"/>
    <mergeCell ref="D9937:D9938"/>
    <mergeCell ref="E9937:F9937"/>
    <mergeCell ref="G9937:H9937"/>
    <mergeCell ref="B9935:C9935"/>
    <mergeCell ref="E9935:F9935"/>
    <mergeCell ref="G9935:H9935"/>
    <mergeCell ref="I9935:J9935"/>
    <mergeCell ref="G9936:J9936"/>
    <mergeCell ref="G9962:J9962"/>
    <mergeCell ref="A9963:C9963"/>
    <mergeCell ref="D9963:E9963"/>
    <mergeCell ref="G9963:H9963"/>
    <mergeCell ref="I9963:J9963"/>
    <mergeCell ref="B9960:C9960"/>
    <mergeCell ref="D9960:E9960"/>
    <mergeCell ref="G9960:H9960"/>
    <mergeCell ref="I9960:J9960"/>
    <mergeCell ref="B9961:C9961"/>
    <mergeCell ref="D9961:E9961"/>
    <mergeCell ref="G9961:H9961"/>
    <mergeCell ref="I9961:J9961"/>
    <mergeCell ref="G9956:J9956"/>
    <mergeCell ref="G9957:K9957"/>
    <mergeCell ref="A9958:K9958"/>
    <mergeCell ref="A9959:C9959"/>
    <mergeCell ref="D9959:E9959"/>
    <mergeCell ref="G9959:H9959"/>
    <mergeCell ref="I9959:J9959"/>
    <mergeCell ref="B9954:C9954"/>
    <mergeCell ref="D9954:E9954"/>
    <mergeCell ref="G9954:H9954"/>
    <mergeCell ref="I9954:J9954"/>
    <mergeCell ref="G9955:J9955"/>
    <mergeCell ref="G9952:J9952"/>
    <mergeCell ref="A9953:C9953"/>
    <mergeCell ref="D9953:E9953"/>
    <mergeCell ref="G9953:H9953"/>
    <mergeCell ref="I9953:J9953"/>
    <mergeCell ref="B9950:C9950"/>
    <mergeCell ref="D9950:E9950"/>
    <mergeCell ref="G9950:H9950"/>
    <mergeCell ref="I9950:J9950"/>
    <mergeCell ref="B9951:C9951"/>
    <mergeCell ref="D9951:E9951"/>
    <mergeCell ref="G9951:H9951"/>
    <mergeCell ref="I9951:J9951"/>
    <mergeCell ref="A9976:C9976"/>
    <mergeCell ref="D9976:E9976"/>
    <mergeCell ref="G9976:H9976"/>
    <mergeCell ref="I9976:J9976"/>
    <mergeCell ref="B9977:C9977"/>
    <mergeCell ref="D9977:E9977"/>
    <mergeCell ref="G9977:H9977"/>
    <mergeCell ref="I9977:J9977"/>
    <mergeCell ref="B9974:C9974"/>
    <mergeCell ref="D9974:E9974"/>
    <mergeCell ref="G9974:H9974"/>
    <mergeCell ref="I9974:J9974"/>
    <mergeCell ref="G9975:J9975"/>
    <mergeCell ref="G9970:J9970"/>
    <mergeCell ref="G9971:K9971"/>
    <mergeCell ref="A9972:K9972"/>
    <mergeCell ref="A9973:C9973"/>
    <mergeCell ref="D9973:E9973"/>
    <mergeCell ref="G9973:H9973"/>
    <mergeCell ref="I9973:J9973"/>
    <mergeCell ref="B9968:C9968"/>
    <mergeCell ref="D9968:E9968"/>
    <mergeCell ref="G9968:H9968"/>
    <mergeCell ref="I9968:J9968"/>
    <mergeCell ref="G9969:J9969"/>
    <mergeCell ref="G9966:J9966"/>
    <mergeCell ref="A9967:C9967"/>
    <mergeCell ref="D9967:E9967"/>
    <mergeCell ref="G9967:H9967"/>
    <mergeCell ref="I9967:J9967"/>
    <mergeCell ref="B9964:C9964"/>
    <mergeCell ref="D9964:E9964"/>
    <mergeCell ref="G9964:H9964"/>
    <mergeCell ref="I9964:J9964"/>
    <mergeCell ref="B9965:C9965"/>
    <mergeCell ref="D9965:E9965"/>
    <mergeCell ref="G9965:H9965"/>
    <mergeCell ref="I9965:J9965"/>
    <mergeCell ref="G9988:J9988"/>
    <mergeCell ref="A9989:C9989"/>
    <mergeCell ref="D9989:E9989"/>
    <mergeCell ref="G9989:H9989"/>
    <mergeCell ref="I9989:J9989"/>
    <mergeCell ref="B9986:C9986"/>
    <mergeCell ref="D9986:E9986"/>
    <mergeCell ref="G9986:H9986"/>
    <mergeCell ref="I9986:J9986"/>
    <mergeCell ref="B9987:C9987"/>
    <mergeCell ref="D9987:E9987"/>
    <mergeCell ref="G9987:H9987"/>
    <mergeCell ref="I9987:J9987"/>
    <mergeCell ref="B9984:C9984"/>
    <mergeCell ref="D9984:E9984"/>
    <mergeCell ref="G9984:H9984"/>
    <mergeCell ref="I9984:J9984"/>
    <mergeCell ref="B9985:C9985"/>
    <mergeCell ref="D9985:E9985"/>
    <mergeCell ref="G9985:H9985"/>
    <mergeCell ref="I9985:J9985"/>
    <mergeCell ref="G9980:J9980"/>
    <mergeCell ref="G9981:K9981"/>
    <mergeCell ref="A9982:K9982"/>
    <mergeCell ref="A9983:C9983"/>
    <mergeCell ref="D9983:E9983"/>
    <mergeCell ref="G9983:H9983"/>
    <mergeCell ref="I9983:J9983"/>
    <mergeCell ref="B9978:C9978"/>
    <mergeCell ref="D9978:E9978"/>
    <mergeCell ref="G9978:H9978"/>
    <mergeCell ref="I9978:J9978"/>
    <mergeCell ref="G9979:J9979"/>
    <mergeCell ref="B10000:C10000"/>
    <mergeCell ref="D10000:E10000"/>
    <mergeCell ref="G10000:H10000"/>
    <mergeCell ref="I10000:J10000"/>
    <mergeCell ref="G10001:J10001"/>
    <mergeCell ref="A9998:C9998"/>
    <mergeCell ref="D9998:E9998"/>
    <mergeCell ref="G9998:H9998"/>
    <mergeCell ref="I9998:J9998"/>
    <mergeCell ref="B9999:C9999"/>
    <mergeCell ref="D9999:E9999"/>
    <mergeCell ref="G9999:H9999"/>
    <mergeCell ref="I9999:J9999"/>
    <mergeCell ref="B9996:C9996"/>
    <mergeCell ref="D9996:E9996"/>
    <mergeCell ref="G9996:H9996"/>
    <mergeCell ref="I9996:J9996"/>
    <mergeCell ref="G9997:J9997"/>
    <mergeCell ref="A9994:C9994"/>
    <mergeCell ref="D9994:E9994"/>
    <mergeCell ref="G9994:H9994"/>
    <mergeCell ref="I9994:J9994"/>
    <mergeCell ref="B9995:C9995"/>
    <mergeCell ref="D9995:E9995"/>
    <mergeCell ref="G9995:H9995"/>
    <mergeCell ref="I9995:J9995"/>
    <mergeCell ref="B9992:C9992"/>
    <mergeCell ref="D9992:E9992"/>
    <mergeCell ref="G9992:H9992"/>
    <mergeCell ref="I9992:J9992"/>
    <mergeCell ref="G9993:J9993"/>
    <mergeCell ref="B9990:C9990"/>
    <mergeCell ref="D9990:E9990"/>
    <mergeCell ref="G9990:H9990"/>
    <mergeCell ref="I9990:J9990"/>
    <mergeCell ref="B9991:C9991"/>
    <mergeCell ref="D9991:E9991"/>
    <mergeCell ref="G9991:H9991"/>
    <mergeCell ref="I9991:J9991"/>
    <mergeCell ref="G10012:J10012"/>
    <mergeCell ref="A10013:C10013"/>
    <mergeCell ref="D10013:E10013"/>
    <mergeCell ref="G10013:H10013"/>
    <mergeCell ref="I10013:J10013"/>
    <mergeCell ref="B10010:C10010"/>
    <mergeCell ref="D10010:E10010"/>
    <mergeCell ref="G10010:H10010"/>
    <mergeCell ref="I10010:J10010"/>
    <mergeCell ref="B10011:C10011"/>
    <mergeCell ref="D10011:E10011"/>
    <mergeCell ref="G10011:H10011"/>
    <mergeCell ref="I10011:J10011"/>
    <mergeCell ref="B10008:C10008"/>
    <mergeCell ref="D10008:E10008"/>
    <mergeCell ref="G10008:H10008"/>
    <mergeCell ref="I10008:J10008"/>
    <mergeCell ref="B10009:C10009"/>
    <mergeCell ref="D10009:E10009"/>
    <mergeCell ref="G10009:H10009"/>
    <mergeCell ref="I10009:J10009"/>
    <mergeCell ref="B10006:C10006"/>
    <mergeCell ref="D10006:E10006"/>
    <mergeCell ref="G10006:H10006"/>
    <mergeCell ref="I10006:J10006"/>
    <mergeCell ref="B10007:C10007"/>
    <mergeCell ref="D10007:E10007"/>
    <mergeCell ref="G10007:H10007"/>
    <mergeCell ref="I10007:J10007"/>
    <mergeCell ref="G10002:J10002"/>
    <mergeCell ref="G10003:K10003"/>
    <mergeCell ref="A10004:K10004"/>
    <mergeCell ref="A10005:C10005"/>
    <mergeCell ref="D10005:E10005"/>
    <mergeCell ref="G10005:H10005"/>
    <mergeCell ref="I10005:J10005"/>
    <mergeCell ref="G10022:J10022"/>
    <mergeCell ref="G10023:K10023"/>
    <mergeCell ref="A10024:K10024"/>
    <mergeCell ref="A10025:C10025"/>
    <mergeCell ref="D10025:E10025"/>
    <mergeCell ref="G10025:H10025"/>
    <mergeCell ref="I10025:J10025"/>
    <mergeCell ref="B10020:C10020"/>
    <mergeCell ref="D10020:E10020"/>
    <mergeCell ref="G10020:H10020"/>
    <mergeCell ref="I10020:J10020"/>
    <mergeCell ref="G10021:J10021"/>
    <mergeCell ref="A10018:C10018"/>
    <mergeCell ref="D10018:E10018"/>
    <mergeCell ref="G10018:H10018"/>
    <mergeCell ref="I10018:J10018"/>
    <mergeCell ref="B10019:C10019"/>
    <mergeCell ref="D10019:E10019"/>
    <mergeCell ref="G10019:H10019"/>
    <mergeCell ref="I10019:J10019"/>
    <mergeCell ref="B10016:C10016"/>
    <mergeCell ref="D10016:E10016"/>
    <mergeCell ref="G10016:H10016"/>
    <mergeCell ref="I10016:J10016"/>
    <mergeCell ref="G10017:J10017"/>
    <mergeCell ref="B10014:C10014"/>
    <mergeCell ref="D10014:E10014"/>
    <mergeCell ref="G10014:H10014"/>
    <mergeCell ref="I10014:J10014"/>
    <mergeCell ref="B10015:C10015"/>
    <mergeCell ref="D10015:E10015"/>
    <mergeCell ref="G10015:H10015"/>
    <mergeCell ref="I10015:J10015"/>
    <mergeCell ref="G10036:J10036"/>
    <mergeCell ref="G10037:K10037"/>
    <mergeCell ref="A10038:K10038"/>
    <mergeCell ref="A10039:C10039"/>
    <mergeCell ref="D10039:E10039"/>
    <mergeCell ref="G10039:H10039"/>
    <mergeCell ref="I10039:J10039"/>
    <mergeCell ref="B10034:C10034"/>
    <mergeCell ref="D10034:E10034"/>
    <mergeCell ref="G10034:H10034"/>
    <mergeCell ref="I10034:J10034"/>
    <mergeCell ref="G10035:J10035"/>
    <mergeCell ref="G10032:J10032"/>
    <mergeCell ref="A10033:C10033"/>
    <mergeCell ref="D10033:E10033"/>
    <mergeCell ref="G10033:H10033"/>
    <mergeCell ref="I10033:J10033"/>
    <mergeCell ref="B10030:C10030"/>
    <mergeCell ref="D10030:E10030"/>
    <mergeCell ref="G10030:H10030"/>
    <mergeCell ref="I10030:J10030"/>
    <mergeCell ref="B10031:C10031"/>
    <mergeCell ref="D10031:E10031"/>
    <mergeCell ref="G10031:H10031"/>
    <mergeCell ref="I10031:J10031"/>
    <mergeCell ref="G10028:J10028"/>
    <mergeCell ref="A10029:C10029"/>
    <mergeCell ref="D10029:E10029"/>
    <mergeCell ref="G10029:H10029"/>
    <mergeCell ref="I10029:J10029"/>
    <mergeCell ref="B10026:C10026"/>
    <mergeCell ref="D10026:E10026"/>
    <mergeCell ref="G10026:H10026"/>
    <mergeCell ref="I10026:J10026"/>
    <mergeCell ref="B10027:C10027"/>
    <mergeCell ref="D10027:E10027"/>
    <mergeCell ref="G10027:H10027"/>
    <mergeCell ref="I10027:J10027"/>
    <mergeCell ref="B10052:E10052"/>
    <mergeCell ref="G10052:H10052"/>
    <mergeCell ref="I10052:J10052"/>
    <mergeCell ref="B10053:E10053"/>
    <mergeCell ref="G10053:H10053"/>
    <mergeCell ref="I10053:J10053"/>
    <mergeCell ref="G10048:J10048"/>
    <mergeCell ref="G10049:K10049"/>
    <mergeCell ref="A10050:K10050"/>
    <mergeCell ref="A10051:E10051"/>
    <mergeCell ref="G10051:H10051"/>
    <mergeCell ref="I10051:J10051"/>
    <mergeCell ref="B10046:C10046"/>
    <mergeCell ref="D10046:E10046"/>
    <mergeCell ref="G10046:H10046"/>
    <mergeCell ref="I10046:J10046"/>
    <mergeCell ref="G10047:J10047"/>
    <mergeCell ref="A10044:C10044"/>
    <mergeCell ref="D10044:E10044"/>
    <mergeCell ref="G10044:H10044"/>
    <mergeCell ref="I10044:J10044"/>
    <mergeCell ref="B10045:C10045"/>
    <mergeCell ref="D10045:E10045"/>
    <mergeCell ref="G10045:H10045"/>
    <mergeCell ref="I10045:J10045"/>
    <mergeCell ref="B10042:C10042"/>
    <mergeCell ref="D10042:E10042"/>
    <mergeCell ref="G10042:H10042"/>
    <mergeCell ref="I10042:J10042"/>
    <mergeCell ref="G10043:J10043"/>
    <mergeCell ref="B10040:C10040"/>
    <mergeCell ref="D10040:E10040"/>
    <mergeCell ref="G10040:H10040"/>
    <mergeCell ref="I10040:J10040"/>
    <mergeCell ref="B10041:C10041"/>
    <mergeCell ref="D10041:E10041"/>
    <mergeCell ref="G10041:H10041"/>
    <mergeCell ref="I10041:J10041"/>
    <mergeCell ref="B10069:C10069"/>
    <mergeCell ref="D10069:E10069"/>
    <mergeCell ref="G10069:H10069"/>
    <mergeCell ref="I10069:J10069"/>
    <mergeCell ref="G10070:J10070"/>
    <mergeCell ref="G10066:K10066"/>
    <mergeCell ref="A10067:K10067"/>
    <mergeCell ref="A10068:C10068"/>
    <mergeCell ref="D10068:E10068"/>
    <mergeCell ref="G10068:H10068"/>
    <mergeCell ref="I10068:J10068"/>
    <mergeCell ref="I10060:J10060"/>
    <mergeCell ref="K10060:K10061"/>
    <mergeCell ref="G10063:J10063"/>
    <mergeCell ref="G10064:J10064"/>
    <mergeCell ref="G10065:J10065"/>
    <mergeCell ref="A10060:B10061"/>
    <mergeCell ref="C10060:C10061"/>
    <mergeCell ref="D10060:D10061"/>
    <mergeCell ref="E10060:F10060"/>
    <mergeCell ref="G10060:H10060"/>
    <mergeCell ref="B10058:C10058"/>
    <mergeCell ref="E10058:F10058"/>
    <mergeCell ref="G10058:H10058"/>
    <mergeCell ref="I10058:J10058"/>
    <mergeCell ref="G10059:J10059"/>
    <mergeCell ref="G10056:J10056"/>
    <mergeCell ref="A10057:C10057"/>
    <mergeCell ref="E10057:F10057"/>
    <mergeCell ref="G10057:H10057"/>
    <mergeCell ref="I10057:J10057"/>
    <mergeCell ref="B10054:E10054"/>
    <mergeCell ref="G10054:H10054"/>
    <mergeCell ref="I10054:J10054"/>
    <mergeCell ref="B10055:E10055"/>
    <mergeCell ref="G10055:H10055"/>
    <mergeCell ref="I10055:J10055"/>
    <mergeCell ref="B10083:E10083"/>
    <mergeCell ref="G10083:H10083"/>
    <mergeCell ref="I10083:J10083"/>
    <mergeCell ref="B10084:E10084"/>
    <mergeCell ref="G10084:H10084"/>
    <mergeCell ref="I10084:J10084"/>
    <mergeCell ref="B10080:C10080"/>
    <mergeCell ref="G10080:H10080"/>
    <mergeCell ref="I10080:J10080"/>
    <mergeCell ref="G10081:J10081"/>
    <mergeCell ref="A10082:E10082"/>
    <mergeCell ref="G10082:H10082"/>
    <mergeCell ref="I10082:J10082"/>
    <mergeCell ref="G10075:J10075"/>
    <mergeCell ref="G10076:K10076"/>
    <mergeCell ref="A10077:K10077"/>
    <mergeCell ref="A10078:C10079"/>
    <mergeCell ref="D10078:D10079"/>
    <mergeCell ref="E10078:F10078"/>
    <mergeCell ref="G10078:J10078"/>
    <mergeCell ref="K10078:K10079"/>
    <mergeCell ref="G10079:H10079"/>
    <mergeCell ref="I10079:J10079"/>
    <mergeCell ref="B10073:C10073"/>
    <mergeCell ref="D10073:E10073"/>
    <mergeCell ref="G10073:H10073"/>
    <mergeCell ref="I10073:J10073"/>
    <mergeCell ref="G10074:J10074"/>
    <mergeCell ref="A10071:C10071"/>
    <mergeCell ref="D10071:E10071"/>
    <mergeCell ref="G10071:H10071"/>
    <mergeCell ref="I10071:J10071"/>
    <mergeCell ref="B10072:C10072"/>
    <mergeCell ref="D10072:E10072"/>
    <mergeCell ref="G10072:H10072"/>
    <mergeCell ref="I10072:J10072"/>
    <mergeCell ref="B10099:C10099"/>
    <mergeCell ref="D10099:E10099"/>
    <mergeCell ref="G10099:H10099"/>
    <mergeCell ref="I10099:J10099"/>
    <mergeCell ref="B10100:C10100"/>
    <mergeCell ref="D10100:E10100"/>
    <mergeCell ref="G10100:H10100"/>
    <mergeCell ref="I10100:J10100"/>
    <mergeCell ref="G10097:J10097"/>
    <mergeCell ref="A10098:C10098"/>
    <mergeCell ref="D10098:E10098"/>
    <mergeCell ref="G10098:H10098"/>
    <mergeCell ref="I10098:J10098"/>
    <mergeCell ref="B10095:C10095"/>
    <mergeCell ref="D10095:E10095"/>
    <mergeCell ref="G10095:H10095"/>
    <mergeCell ref="I10095:J10095"/>
    <mergeCell ref="B10096:C10096"/>
    <mergeCell ref="D10096:E10096"/>
    <mergeCell ref="G10096:H10096"/>
    <mergeCell ref="I10096:J10096"/>
    <mergeCell ref="A10093:K10093"/>
    <mergeCell ref="A10094:C10094"/>
    <mergeCell ref="D10094:E10094"/>
    <mergeCell ref="G10094:H10094"/>
    <mergeCell ref="I10094:J10094"/>
    <mergeCell ref="G10088:J10088"/>
    <mergeCell ref="G10089:J10089"/>
    <mergeCell ref="G10090:J10090"/>
    <mergeCell ref="G10091:J10091"/>
    <mergeCell ref="G10092:K10092"/>
    <mergeCell ref="B10085:E10085"/>
    <mergeCell ref="G10085:H10085"/>
    <mergeCell ref="I10085:J10085"/>
    <mergeCell ref="G10086:J10086"/>
    <mergeCell ref="G10087:J10087"/>
    <mergeCell ref="G10112:J10112"/>
    <mergeCell ref="G10113:K10113"/>
    <mergeCell ref="A10114:K10114"/>
    <mergeCell ref="A10115:C10115"/>
    <mergeCell ref="D10115:E10115"/>
    <mergeCell ref="G10115:H10115"/>
    <mergeCell ref="I10115:J10115"/>
    <mergeCell ref="B10110:C10110"/>
    <mergeCell ref="D10110:E10110"/>
    <mergeCell ref="G10110:H10110"/>
    <mergeCell ref="I10110:J10110"/>
    <mergeCell ref="G10111:J10111"/>
    <mergeCell ref="G10108:J10108"/>
    <mergeCell ref="A10109:C10109"/>
    <mergeCell ref="D10109:E10109"/>
    <mergeCell ref="G10109:H10109"/>
    <mergeCell ref="I10109:J10109"/>
    <mergeCell ref="B10106:C10106"/>
    <mergeCell ref="D10106:E10106"/>
    <mergeCell ref="G10106:H10106"/>
    <mergeCell ref="I10106:J10106"/>
    <mergeCell ref="B10107:C10107"/>
    <mergeCell ref="D10107:E10107"/>
    <mergeCell ref="G10107:H10107"/>
    <mergeCell ref="I10107:J10107"/>
    <mergeCell ref="G10101:J10101"/>
    <mergeCell ref="G10102:J10102"/>
    <mergeCell ref="G10103:K10103"/>
    <mergeCell ref="A10104:K10104"/>
    <mergeCell ref="A10105:C10105"/>
    <mergeCell ref="D10105:E10105"/>
    <mergeCell ref="G10105:H10105"/>
    <mergeCell ref="I10105:J10105"/>
    <mergeCell ref="B10126:C10126"/>
    <mergeCell ref="D10126:E10126"/>
    <mergeCell ref="G10126:H10126"/>
    <mergeCell ref="I10126:J10126"/>
    <mergeCell ref="B10127:C10127"/>
    <mergeCell ref="D10127:E10127"/>
    <mergeCell ref="G10127:H10127"/>
    <mergeCell ref="I10127:J10127"/>
    <mergeCell ref="G10122:J10122"/>
    <mergeCell ref="G10123:K10123"/>
    <mergeCell ref="A10124:K10124"/>
    <mergeCell ref="A10125:C10125"/>
    <mergeCell ref="D10125:E10125"/>
    <mergeCell ref="G10125:H10125"/>
    <mergeCell ref="I10125:J10125"/>
    <mergeCell ref="B10120:C10120"/>
    <mergeCell ref="D10120:E10120"/>
    <mergeCell ref="G10120:H10120"/>
    <mergeCell ref="I10120:J10120"/>
    <mergeCell ref="G10121:J10121"/>
    <mergeCell ref="G10118:J10118"/>
    <mergeCell ref="A10119:C10119"/>
    <mergeCell ref="D10119:E10119"/>
    <mergeCell ref="G10119:H10119"/>
    <mergeCell ref="I10119:J10119"/>
    <mergeCell ref="B10116:C10116"/>
    <mergeCell ref="D10116:E10116"/>
    <mergeCell ref="G10116:H10116"/>
    <mergeCell ref="I10116:J10116"/>
    <mergeCell ref="B10117:C10117"/>
    <mergeCell ref="D10117:E10117"/>
    <mergeCell ref="G10117:H10117"/>
    <mergeCell ref="I10117:J10117"/>
    <mergeCell ref="B10139:C10139"/>
    <mergeCell ref="D10139:E10139"/>
    <mergeCell ref="G10139:H10139"/>
    <mergeCell ref="I10139:J10139"/>
    <mergeCell ref="B10140:C10140"/>
    <mergeCell ref="D10140:E10140"/>
    <mergeCell ref="G10140:H10140"/>
    <mergeCell ref="I10140:J10140"/>
    <mergeCell ref="G10134:J10134"/>
    <mergeCell ref="G10135:J10135"/>
    <mergeCell ref="G10136:K10136"/>
    <mergeCell ref="A10137:K10137"/>
    <mergeCell ref="A10138:C10138"/>
    <mergeCell ref="D10138:E10138"/>
    <mergeCell ref="G10138:H10138"/>
    <mergeCell ref="I10138:J10138"/>
    <mergeCell ref="B10132:C10132"/>
    <mergeCell ref="D10132:E10132"/>
    <mergeCell ref="G10132:H10132"/>
    <mergeCell ref="I10132:J10132"/>
    <mergeCell ref="B10133:C10133"/>
    <mergeCell ref="D10133:E10133"/>
    <mergeCell ref="G10133:H10133"/>
    <mergeCell ref="I10133:J10133"/>
    <mergeCell ref="G10130:J10130"/>
    <mergeCell ref="A10131:C10131"/>
    <mergeCell ref="D10131:E10131"/>
    <mergeCell ref="G10131:H10131"/>
    <mergeCell ref="I10131:J10131"/>
    <mergeCell ref="B10128:C10128"/>
    <mergeCell ref="D10128:E10128"/>
    <mergeCell ref="G10128:H10128"/>
    <mergeCell ref="I10128:J10128"/>
    <mergeCell ref="B10129:C10129"/>
    <mergeCell ref="D10129:E10129"/>
    <mergeCell ref="G10129:H10129"/>
    <mergeCell ref="I10129:J10129"/>
    <mergeCell ref="B10155:C10155"/>
    <mergeCell ref="D10155:E10155"/>
    <mergeCell ref="G10155:H10155"/>
    <mergeCell ref="I10155:J10155"/>
    <mergeCell ref="B10156:C10156"/>
    <mergeCell ref="D10156:E10156"/>
    <mergeCell ref="G10156:H10156"/>
    <mergeCell ref="I10156:J10156"/>
    <mergeCell ref="G10150:J10150"/>
    <mergeCell ref="G10151:J10151"/>
    <mergeCell ref="G10152:K10152"/>
    <mergeCell ref="A10153:K10153"/>
    <mergeCell ref="A10154:C10154"/>
    <mergeCell ref="D10154:E10154"/>
    <mergeCell ref="G10154:H10154"/>
    <mergeCell ref="I10154:J10154"/>
    <mergeCell ref="B10148:C10148"/>
    <mergeCell ref="D10148:E10148"/>
    <mergeCell ref="G10148:H10148"/>
    <mergeCell ref="I10148:J10148"/>
    <mergeCell ref="B10149:C10149"/>
    <mergeCell ref="D10149:E10149"/>
    <mergeCell ref="G10149:H10149"/>
    <mergeCell ref="I10149:J10149"/>
    <mergeCell ref="G10143:J10143"/>
    <mergeCell ref="G10144:J10144"/>
    <mergeCell ref="G10145:K10145"/>
    <mergeCell ref="A10146:K10146"/>
    <mergeCell ref="A10147:C10147"/>
    <mergeCell ref="D10147:E10147"/>
    <mergeCell ref="G10147:H10147"/>
    <mergeCell ref="I10147:J10147"/>
    <mergeCell ref="B10141:C10141"/>
    <mergeCell ref="D10141:E10141"/>
    <mergeCell ref="G10141:H10141"/>
    <mergeCell ref="I10141:J10141"/>
    <mergeCell ref="B10142:C10142"/>
    <mergeCell ref="D10142:E10142"/>
    <mergeCell ref="G10142:H10142"/>
    <mergeCell ref="I10142:J10142"/>
    <mergeCell ref="G10170:J10170"/>
    <mergeCell ref="G10171:J10171"/>
    <mergeCell ref="G10172:K10172"/>
    <mergeCell ref="A10173:K10173"/>
    <mergeCell ref="A10174:C10175"/>
    <mergeCell ref="D10174:D10175"/>
    <mergeCell ref="E10174:F10174"/>
    <mergeCell ref="G10174:J10174"/>
    <mergeCell ref="K10174:K10175"/>
    <mergeCell ref="G10175:H10175"/>
    <mergeCell ref="I10175:J10175"/>
    <mergeCell ref="B10168:C10168"/>
    <mergeCell ref="D10168:E10168"/>
    <mergeCell ref="G10168:H10168"/>
    <mergeCell ref="I10168:J10168"/>
    <mergeCell ref="B10169:C10169"/>
    <mergeCell ref="D10169:E10169"/>
    <mergeCell ref="G10169:H10169"/>
    <mergeCell ref="I10169:J10169"/>
    <mergeCell ref="G10164:J10164"/>
    <mergeCell ref="G10165:K10165"/>
    <mergeCell ref="A10166:K10166"/>
    <mergeCell ref="A10167:C10167"/>
    <mergeCell ref="D10167:E10167"/>
    <mergeCell ref="G10167:H10167"/>
    <mergeCell ref="I10167:J10167"/>
    <mergeCell ref="B10162:C10162"/>
    <mergeCell ref="D10162:E10162"/>
    <mergeCell ref="G10162:H10162"/>
    <mergeCell ref="I10162:J10162"/>
    <mergeCell ref="G10163:J10163"/>
    <mergeCell ref="G10157:J10157"/>
    <mergeCell ref="G10158:J10158"/>
    <mergeCell ref="G10159:K10159"/>
    <mergeCell ref="A10160:K10160"/>
    <mergeCell ref="A10161:C10161"/>
    <mergeCell ref="D10161:E10161"/>
    <mergeCell ref="G10161:H10161"/>
    <mergeCell ref="I10161:J10161"/>
    <mergeCell ref="G10190:J10190"/>
    <mergeCell ref="A10191:C10191"/>
    <mergeCell ref="E10191:F10191"/>
    <mergeCell ref="G10191:H10191"/>
    <mergeCell ref="I10191:J10191"/>
    <mergeCell ref="A10188:E10188"/>
    <mergeCell ref="G10188:H10188"/>
    <mergeCell ref="I10188:J10188"/>
    <mergeCell ref="B10189:E10189"/>
    <mergeCell ref="G10189:H10189"/>
    <mergeCell ref="I10189:J10189"/>
    <mergeCell ref="G10183:J10183"/>
    <mergeCell ref="G10184:J10184"/>
    <mergeCell ref="G10185:J10185"/>
    <mergeCell ref="G10186:J10186"/>
    <mergeCell ref="G10187:J10187"/>
    <mergeCell ref="G10180:J10180"/>
    <mergeCell ref="A10181:E10181"/>
    <mergeCell ref="G10181:H10181"/>
    <mergeCell ref="I10181:J10181"/>
    <mergeCell ref="B10182:E10182"/>
    <mergeCell ref="G10182:H10182"/>
    <mergeCell ref="I10182:J10182"/>
    <mergeCell ref="B10178:C10178"/>
    <mergeCell ref="G10178:H10178"/>
    <mergeCell ref="I10178:J10178"/>
    <mergeCell ref="B10179:C10179"/>
    <mergeCell ref="G10179:H10179"/>
    <mergeCell ref="I10179:J10179"/>
    <mergeCell ref="B10176:C10176"/>
    <mergeCell ref="G10176:H10176"/>
    <mergeCell ref="I10176:J10176"/>
    <mergeCell ref="B10177:C10177"/>
    <mergeCell ref="G10177:H10177"/>
    <mergeCell ref="I10177:J10177"/>
    <mergeCell ref="B10205:C10205"/>
    <mergeCell ref="D10205:E10205"/>
    <mergeCell ref="G10205:H10205"/>
    <mergeCell ref="I10205:J10205"/>
    <mergeCell ref="B10206:C10206"/>
    <mergeCell ref="D10206:E10206"/>
    <mergeCell ref="G10206:H10206"/>
    <mergeCell ref="I10206:J10206"/>
    <mergeCell ref="B10203:C10203"/>
    <mergeCell ref="D10203:E10203"/>
    <mergeCell ref="G10203:H10203"/>
    <mergeCell ref="I10203:J10203"/>
    <mergeCell ref="B10204:C10204"/>
    <mergeCell ref="D10204:E10204"/>
    <mergeCell ref="G10204:H10204"/>
    <mergeCell ref="I10204:J10204"/>
    <mergeCell ref="G10200:K10200"/>
    <mergeCell ref="A10201:K10201"/>
    <mergeCell ref="A10202:C10202"/>
    <mergeCell ref="D10202:E10202"/>
    <mergeCell ref="G10202:H10202"/>
    <mergeCell ref="I10202:J10202"/>
    <mergeCell ref="I10194:J10194"/>
    <mergeCell ref="K10194:K10195"/>
    <mergeCell ref="G10197:J10197"/>
    <mergeCell ref="G10198:J10198"/>
    <mergeCell ref="G10199:J10199"/>
    <mergeCell ref="A10194:B10195"/>
    <mergeCell ref="C10194:C10195"/>
    <mergeCell ref="D10194:D10195"/>
    <mergeCell ref="E10194:F10194"/>
    <mergeCell ref="G10194:H10194"/>
    <mergeCell ref="B10192:C10192"/>
    <mergeCell ref="E10192:F10192"/>
    <mergeCell ref="G10192:H10192"/>
    <mergeCell ref="I10192:J10192"/>
    <mergeCell ref="G10193:J10193"/>
    <mergeCell ref="G10219:J10219"/>
    <mergeCell ref="A10220:C10220"/>
    <mergeCell ref="D10220:E10220"/>
    <mergeCell ref="G10220:H10220"/>
    <mergeCell ref="I10220:J10220"/>
    <mergeCell ref="B10217:C10217"/>
    <mergeCell ref="D10217:E10217"/>
    <mergeCell ref="G10217:H10217"/>
    <mergeCell ref="I10217:J10217"/>
    <mergeCell ref="B10218:C10218"/>
    <mergeCell ref="D10218:E10218"/>
    <mergeCell ref="G10218:H10218"/>
    <mergeCell ref="I10218:J10218"/>
    <mergeCell ref="G10213:J10213"/>
    <mergeCell ref="G10214:K10214"/>
    <mergeCell ref="A10215:K10215"/>
    <mergeCell ref="A10216:C10216"/>
    <mergeCell ref="D10216:E10216"/>
    <mergeCell ref="G10216:H10216"/>
    <mergeCell ref="I10216:J10216"/>
    <mergeCell ref="B10211:C10211"/>
    <mergeCell ref="D10211:E10211"/>
    <mergeCell ref="G10211:H10211"/>
    <mergeCell ref="I10211:J10211"/>
    <mergeCell ref="G10212:J10212"/>
    <mergeCell ref="G10209:J10209"/>
    <mergeCell ref="A10210:C10210"/>
    <mergeCell ref="D10210:E10210"/>
    <mergeCell ref="G10210:H10210"/>
    <mergeCell ref="I10210:J10210"/>
    <mergeCell ref="B10207:C10207"/>
    <mergeCell ref="D10207:E10207"/>
    <mergeCell ref="G10207:H10207"/>
    <mergeCell ref="I10207:J10207"/>
    <mergeCell ref="B10208:C10208"/>
    <mergeCell ref="D10208:E10208"/>
    <mergeCell ref="G10208:H10208"/>
    <mergeCell ref="I10208:J10208"/>
    <mergeCell ref="A10233:C10233"/>
    <mergeCell ref="D10233:E10233"/>
    <mergeCell ref="G10233:H10233"/>
    <mergeCell ref="I10233:J10233"/>
    <mergeCell ref="B10234:C10234"/>
    <mergeCell ref="D10234:E10234"/>
    <mergeCell ref="G10234:H10234"/>
    <mergeCell ref="I10234:J10234"/>
    <mergeCell ref="B10231:C10231"/>
    <mergeCell ref="D10231:E10231"/>
    <mergeCell ref="G10231:H10231"/>
    <mergeCell ref="I10231:J10231"/>
    <mergeCell ref="G10232:J10232"/>
    <mergeCell ref="G10227:J10227"/>
    <mergeCell ref="G10228:K10228"/>
    <mergeCell ref="A10229:K10229"/>
    <mergeCell ref="A10230:C10230"/>
    <mergeCell ref="D10230:E10230"/>
    <mergeCell ref="G10230:H10230"/>
    <mergeCell ref="I10230:J10230"/>
    <mergeCell ref="B10225:C10225"/>
    <mergeCell ref="D10225:E10225"/>
    <mergeCell ref="G10225:H10225"/>
    <mergeCell ref="I10225:J10225"/>
    <mergeCell ref="G10226:J10226"/>
    <mergeCell ref="G10223:J10223"/>
    <mergeCell ref="A10224:C10224"/>
    <mergeCell ref="D10224:E10224"/>
    <mergeCell ref="G10224:H10224"/>
    <mergeCell ref="I10224:J10224"/>
    <mergeCell ref="B10221:C10221"/>
    <mergeCell ref="D10221:E10221"/>
    <mergeCell ref="G10221:H10221"/>
    <mergeCell ref="I10221:J10221"/>
    <mergeCell ref="B10222:C10222"/>
    <mergeCell ref="D10222:E10222"/>
    <mergeCell ref="G10222:H10222"/>
    <mergeCell ref="I10222:J10222"/>
    <mergeCell ref="G10245:J10245"/>
    <mergeCell ref="A10246:C10246"/>
    <mergeCell ref="D10246:E10246"/>
    <mergeCell ref="G10246:H10246"/>
    <mergeCell ref="I10246:J10246"/>
    <mergeCell ref="B10243:C10243"/>
    <mergeCell ref="D10243:E10243"/>
    <mergeCell ref="G10243:H10243"/>
    <mergeCell ref="I10243:J10243"/>
    <mergeCell ref="B10244:C10244"/>
    <mergeCell ref="D10244:E10244"/>
    <mergeCell ref="G10244:H10244"/>
    <mergeCell ref="I10244:J10244"/>
    <mergeCell ref="B10241:C10241"/>
    <mergeCell ref="D10241:E10241"/>
    <mergeCell ref="G10241:H10241"/>
    <mergeCell ref="I10241:J10241"/>
    <mergeCell ref="B10242:C10242"/>
    <mergeCell ref="D10242:E10242"/>
    <mergeCell ref="G10242:H10242"/>
    <mergeCell ref="I10242:J10242"/>
    <mergeCell ref="G10237:J10237"/>
    <mergeCell ref="G10238:K10238"/>
    <mergeCell ref="A10239:K10239"/>
    <mergeCell ref="A10240:C10240"/>
    <mergeCell ref="D10240:E10240"/>
    <mergeCell ref="G10240:H10240"/>
    <mergeCell ref="I10240:J10240"/>
    <mergeCell ref="B10235:C10235"/>
    <mergeCell ref="D10235:E10235"/>
    <mergeCell ref="G10235:H10235"/>
    <mergeCell ref="I10235:J10235"/>
    <mergeCell ref="G10236:J10236"/>
    <mergeCell ref="B10257:C10257"/>
    <mergeCell ref="D10257:E10257"/>
    <mergeCell ref="G10257:H10257"/>
    <mergeCell ref="I10257:J10257"/>
    <mergeCell ref="G10258:J10258"/>
    <mergeCell ref="A10255:C10255"/>
    <mergeCell ref="D10255:E10255"/>
    <mergeCell ref="G10255:H10255"/>
    <mergeCell ref="I10255:J10255"/>
    <mergeCell ref="B10256:C10256"/>
    <mergeCell ref="D10256:E10256"/>
    <mergeCell ref="G10256:H10256"/>
    <mergeCell ref="I10256:J10256"/>
    <mergeCell ref="B10253:C10253"/>
    <mergeCell ref="D10253:E10253"/>
    <mergeCell ref="G10253:H10253"/>
    <mergeCell ref="I10253:J10253"/>
    <mergeCell ref="G10254:J10254"/>
    <mergeCell ref="A10251:C10251"/>
    <mergeCell ref="D10251:E10251"/>
    <mergeCell ref="G10251:H10251"/>
    <mergeCell ref="I10251:J10251"/>
    <mergeCell ref="B10252:C10252"/>
    <mergeCell ref="D10252:E10252"/>
    <mergeCell ref="G10252:H10252"/>
    <mergeCell ref="I10252:J10252"/>
    <mergeCell ref="B10249:C10249"/>
    <mergeCell ref="D10249:E10249"/>
    <mergeCell ref="G10249:H10249"/>
    <mergeCell ref="I10249:J10249"/>
    <mergeCell ref="G10250:J10250"/>
    <mergeCell ref="B10247:C10247"/>
    <mergeCell ref="D10247:E10247"/>
    <mergeCell ref="G10247:H10247"/>
    <mergeCell ref="I10247:J10247"/>
    <mergeCell ref="B10248:C10248"/>
    <mergeCell ref="D10248:E10248"/>
    <mergeCell ref="G10248:H10248"/>
    <mergeCell ref="I10248:J10248"/>
    <mergeCell ref="G10269:J10269"/>
    <mergeCell ref="A10270:C10270"/>
    <mergeCell ref="D10270:E10270"/>
    <mergeCell ref="G10270:H10270"/>
    <mergeCell ref="I10270:J10270"/>
    <mergeCell ref="B10267:C10267"/>
    <mergeCell ref="D10267:E10267"/>
    <mergeCell ref="G10267:H10267"/>
    <mergeCell ref="I10267:J10267"/>
    <mergeCell ref="B10268:C10268"/>
    <mergeCell ref="D10268:E10268"/>
    <mergeCell ref="G10268:H10268"/>
    <mergeCell ref="I10268:J10268"/>
    <mergeCell ref="B10265:C10265"/>
    <mergeCell ref="D10265:E10265"/>
    <mergeCell ref="G10265:H10265"/>
    <mergeCell ref="I10265:J10265"/>
    <mergeCell ref="B10266:C10266"/>
    <mergeCell ref="D10266:E10266"/>
    <mergeCell ref="G10266:H10266"/>
    <mergeCell ref="I10266:J10266"/>
    <mergeCell ref="B10263:C10263"/>
    <mergeCell ref="D10263:E10263"/>
    <mergeCell ref="G10263:H10263"/>
    <mergeCell ref="I10263:J10263"/>
    <mergeCell ref="B10264:C10264"/>
    <mergeCell ref="D10264:E10264"/>
    <mergeCell ref="G10264:H10264"/>
    <mergeCell ref="I10264:J10264"/>
    <mergeCell ref="G10259:J10259"/>
    <mergeCell ref="G10260:K10260"/>
    <mergeCell ref="A10261:K10261"/>
    <mergeCell ref="A10262:C10262"/>
    <mergeCell ref="D10262:E10262"/>
    <mergeCell ref="G10262:H10262"/>
    <mergeCell ref="I10262:J10262"/>
    <mergeCell ref="G10279:J10279"/>
    <mergeCell ref="G10280:K10280"/>
    <mergeCell ref="A10281:K10281"/>
    <mergeCell ref="A10282:C10282"/>
    <mergeCell ref="D10282:E10282"/>
    <mergeCell ref="G10282:H10282"/>
    <mergeCell ref="I10282:J10282"/>
    <mergeCell ref="B10277:C10277"/>
    <mergeCell ref="D10277:E10277"/>
    <mergeCell ref="G10277:H10277"/>
    <mergeCell ref="I10277:J10277"/>
    <mergeCell ref="G10278:J10278"/>
    <mergeCell ref="A10275:C10275"/>
    <mergeCell ref="D10275:E10275"/>
    <mergeCell ref="G10275:H10275"/>
    <mergeCell ref="I10275:J10275"/>
    <mergeCell ref="B10276:C10276"/>
    <mergeCell ref="D10276:E10276"/>
    <mergeCell ref="G10276:H10276"/>
    <mergeCell ref="I10276:J10276"/>
    <mergeCell ref="B10273:C10273"/>
    <mergeCell ref="D10273:E10273"/>
    <mergeCell ref="G10273:H10273"/>
    <mergeCell ref="I10273:J10273"/>
    <mergeCell ref="G10274:J10274"/>
    <mergeCell ref="B10271:C10271"/>
    <mergeCell ref="D10271:E10271"/>
    <mergeCell ref="G10271:H10271"/>
    <mergeCell ref="I10271:J10271"/>
    <mergeCell ref="B10272:C10272"/>
    <mergeCell ref="D10272:E10272"/>
    <mergeCell ref="G10272:H10272"/>
    <mergeCell ref="I10272:J10272"/>
    <mergeCell ref="G10293:J10293"/>
    <mergeCell ref="G10294:K10294"/>
    <mergeCell ref="A10295:K10295"/>
    <mergeCell ref="A10296:C10296"/>
    <mergeCell ref="D10296:E10296"/>
    <mergeCell ref="G10296:H10296"/>
    <mergeCell ref="I10296:J10296"/>
    <mergeCell ref="B10291:C10291"/>
    <mergeCell ref="D10291:E10291"/>
    <mergeCell ref="G10291:H10291"/>
    <mergeCell ref="I10291:J10291"/>
    <mergeCell ref="G10292:J10292"/>
    <mergeCell ref="G10289:J10289"/>
    <mergeCell ref="A10290:C10290"/>
    <mergeCell ref="D10290:E10290"/>
    <mergeCell ref="G10290:H10290"/>
    <mergeCell ref="I10290:J10290"/>
    <mergeCell ref="B10287:C10287"/>
    <mergeCell ref="D10287:E10287"/>
    <mergeCell ref="G10287:H10287"/>
    <mergeCell ref="I10287:J10287"/>
    <mergeCell ref="B10288:C10288"/>
    <mergeCell ref="D10288:E10288"/>
    <mergeCell ref="G10288:H10288"/>
    <mergeCell ref="I10288:J10288"/>
    <mergeCell ref="G10285:J10285"/>
    <mergeCell ref="A10286:C10286"/>
    <mergeCell ref="D10286:E10286"/>
    <mergeCell ref="G10286:H10286"/>
    <mergeCell ref="I10286:J10286"/>
    <mergeCell ref="B10283:C10283"/>
    <mergeCell ref="D10283:E10283"/>
    <mergeCell ref="G10283:H10283"/>
    <mergeCell ref="I10283:J10283"/>
    <mergeCell ref="B10284:C10284"/>
    <mergeCell ref="D10284:E10284"/>
    <mergeCell ref="G10284:H10284"/>
    <mergeCell ref="I10284:J10284"/>
    <mergeCell ref="B10309:E10309"/>
    <mergeCell ref="G10309:H10309"/>
    <mergeCell ref="I10309:J10309"/>
    <mergeCell ref="B10310:E10310"/>
    <mergeCell ref="G10310:H10310"/>
    <mergeCell ref="I10310:J10310"/>
    <mergeCell ref="G10305:J10305"/>
    <mergeCell ref="G10306:K10306"/>
    <mergeCell ref="A10307:K10307"/>
    <mergeCell ref="A10308:E10308"/>
    <mergeCell ref="G10308:H10308"/>
    <mergeCell ref="I10308:J10308"/>
    <mergeCell ref="B10303:C10303"/>
    <mergeCell ref="D10303:E10303"/>
    <mergeCell ref="G10303:H10303"/>
    <mergeCell ref="I10303:J10303"/>
    <mergeCell ref="G10304:J10304"/>
    <mergeCell ref="A10301:C10301"/>
    <mergeCell ref="D10301:E10301"/>
    <mergeCell ref="G10301:H10301"/>
    <mergeCell ref="I10301:J10301"/>
    <mergeCell ref="B10302:C10302"/>
    <mergeCell ref="D10302:E10302"/>
    <mergeCell ref="G10302:H10302"/>
    <mergeCell ref="I10302:J10302"/>
    <mergeCell ref="B10299:C10299"/>
    <mergeCell ref="D10299:E10299"/>
    <mergeCell ref="G10299:H10299"/>
    <mergeCell ref="I10299:J10299"/>
    <mergeCell ref="G10300:J10300"/>
    <mergeCell ref="B10297:C10297"/>
    <mergeCell ref="D10297:E10297"/>
    <mergeCell ref="G10297:H10297"/>
    <mergeCell ref="I10297:J10297"/>
    <mergeCell ref="B10298:C10298"/>
    <mergeCell ref="D10298:E10298"/>
    <mergeCell ref="G10298:H10298"/>
    <mergeCell ref="I10298:J10298"/>
    <mergeCell ref="B10326:C10326"/>
    <mergeCell ref="D10326:E10326"/>
    <mergeCell ref="G10326:H10326"/>
    <mergeCell ref="I10326:J10326"/>
    <mergeCell ref="G10327:J10327"/>
    <mergeCell ref="G10323:K10323"/>
    <mergeCell ref="A10324:K10324"/>
    <mergeCell ref="A10325:C10325"/>
    <mergeCell ref="D10325:E10325"/>
    <mergeCell ref="G10325:H10325"/>
    <mergeCell ref="I10325:J10325"/>
    <mergeCell ref="I10317:J10317"/>
    <mergeCell ref="K10317:K10318"/>
    <mergeCell ref="G10320:J10320"/>
    <mergeCell ref="G10321:J10321"/>
    <mergeCell ref="G10322:J10322"/>
    <mergeCell ref="A10317:B10318"/>
    <mergeCell ref="C10317:C10318"/>
    <mergeCell ref="D10317:D10318"/>
    <mergeCell ref="E10317:F10317"/>
    <mergeCell ref="G10317:H10317"/>
    <mergeCell ref="B10315:C10315"/>
    <mergeCell ref="E10315:F10315"/>
    <mergeCell ref="G10315:H10315"/>
    <mergeCell ref="I10315:J10315"/>
    <mergeCell ref="G10316:J10316"/>
    <mergeCell ref="G10313:J10313"/>
    <mergeCell ref="A10314:C10314"/>
    <mergeCell ref="E10314:F10314"/>
    <mergeCell ref="G10314:H10314"/>
    <mergeCell ref="I10314:J10314"/>
    <mergeCell ref="B10311:E10311"/>
    <mergeCell ref="G10311:H10311"/>
    <mergeCell ref="I10311:J10311"/>
    <mergeCell ref="B10312:E10312"/>
    <mergeCell ref="G10312:H10312"/>
    <mergeCell ref="I10312:J10312"/>
    <mergeCell ref="B10340:E10340"/>
    <mergeCell ref="G10340:H10340"/>
    <mergeCell ref="I10340:J10340"/>
    <mergeCell ref="B10341:E10341"/>
    <mergeCell ref="G10341:H10341"/>
    <mergeCell ref="I10341:J10341"/>
    <mergeCell ref="B10337:C10337"/>
    <mergeCell ref="G10337:H10337"/>
    <mergeCell ref="I10337:J10337"/>
    <mergeCell ref="G10338:J10338"/>
    <mergeCell ref="A10339:E10339"/>
    <mergeCell ref="G10339:H10339"/>
    <mergeCell ref="I10339:J10339"/>
    <mergeCell ref="G10332:J10332"/>
    <mergeCell ref="G10333:K10333"/>
    <mergeCell ref="A10334:K10334"/>
    <mergeCell ref="A10335:C10336"/>
    <mergeCell ref="D10335:D10336"/>
    <mergeCell ref="E10335:F10335"/>
    <mergeCell ref="G10335:J10335"/>
    <mergeCell ref="K10335:K10336"/>
    <mergeCell ref="G10336:H10336"/>
    <mergeCell ref="I10336:J10336"/>
    <mergeCell ref="B10330:C10330"/>
    <mergeCell ref="D10330:E10330"/>
    <mergeCell ref="G10330:H10330"/>
    <mergeCell ref="I10330:J10330"/>
    <mergeCell ref="G10331:J10331"/>
    <mergeCell ref="A10328:C10328"/>
    <mergeCell ref="D10328:E10328"/>
    <mergeCell ref="G10328:H10328"/>
    <mergeCell ref="I10328:J10328"/>
    <mergeCell ref="B10329:C10329"/>
    <mergeCell ref="D10329:E10329"/>
    <mergeCell ref="G10329:H10329"/>
    <mergeCell ref="I10329:J10329"/>
    <mergeCell ref="B10356:C10356"/>
    <mergeCell ref="D10356:E10356"/>
    <mergeCell ref="G10356:H10356"/>
    <mergeCell ref="I10356:J10356"/>
    <mergeCell ref="B10357:C10357"/>
    <mergeCell ref="D10357:E10357"/>
    <mergeCell ref="G10357:H10357"/>
    <mergeCell ref="I10357:J10357"/>
    <mergeCell ref="G10354:J10354"/>
    <mergeCell ref="A10355:C10355"/>
    <mergeCell ref="D10355:E10355"/>
    <mergeCell ref="G10355:H10355"/>
    <mergeCell ref="I10355:J10355"/>
    <mergeCell ref="B10352:C10352"/>
    <mergeCell ref="D10352:E10352"/>
    <mergeCell ref="G10352:H10352"/>
    <mergeCell ref="I10352:J10352"/>
    <mergeCell ref="B10353:C10353"/>
    <mergeCell ref="D10353:E10353"/>
    <mergeCell ref="G10353:H10353"/>
    <mergeCell ref="I10353:J10353"/>
    <mergeCell ref="A10350:K10350"/>
    <mergeCell ref="A10351:C10351"/>
    <mergeCell ref="D10351:E10351"/>
    <mergeCell ref="G10351:H10351"/>
    <mergeCell ref="I10351:J10351"/>
    <mergeCell ref="G10345:J10345"/>
    <mergeCell ref="G10346:J10346"/>
    <mergeCell ref="G10347:J10347"/>
    <mergeCell ref="G10348:J10348"/>
    <mergeCell ref="G10349:K10349"/>
    <mergeCell ref="B10342:E10342"/>
    <mergeCell ref="G10342:H10342"/>
    <mergeCell ref="I10342:J10342"/>
    <mergeCell ref="G10343:J10343"/>
    <mergeCell ref="G10344:J10344"/>
    <mergeCell ref="G10369:J10369"/>
    <mergeCell ref="G10370:K10370"/>
    <mergeCell ref="A10371:K10371"/>
    <mergeCell ref="A10372:C10372"/>
    <mergeCell ref="D10372:E10372"/>
    <mergeCell ref="G10372:H10372"/>
    <mergeCell ref="I10372:J10372"/>
    <mergeCell ref="B10367:C10367"/>
    <mergeCell ref="D10367:E10367"/>
    <mergeCell ref="G10367:H10367"/>
    <mergeCell ref="I10367:J10367"/>
    <mergeCell ref="G10368:J10368"/>
    <mergeCell ref="G10365:J10365"/>
    <mergeCell ref="A10366:C10366"/>
    <mergeCell ref="D10366:E10366"/>
    <mergeCell ref="G10366:H10366"/>
    <mergeCell ref="I10366:J10366"/>
    <mergeCell ref="B10363:C10363"/>
    <mergeCell ref="D10363:E10363"/>
    <mergeCell ref="G10363:H10363"/>
    <mergeCell ref="I10363:J10363"/>
    <mergeCell ref="B10364:C10364"/>
    <mergeCell ref="D10364:E10364"/>
    <mergeCell ref="G10364:H10364"/>
    <mergeCell ref="I10364:J10364"/>
    <mergeCell ref="G10358:J10358"/>
    <mergeCell ref="G10359:J10359"/>
    <mergeCell ref="G10360:K10360"/>
    <mergeCell ref="A10361:K10361"/>
    <mergeCell ref="A10362:C10362"/>
    <mergeCell ref="D10362:E10362"/>
    <mergeCell ref="G10362:H10362"/>
    <mergeCell ref="I10362:J10362"/>
    <mergeCell ref="B10383:C10383"/>
    <mergeCell ref="D10383:E10383"/>
    <mergeCell ref="G10383:H10383"/>
    <mergeCell ref="I10383:J10383"/>
    <mergeCell ref="B10384:C10384"/>
    <mergeCell ref="D10384:E10384"/>
    <mergeCell ref="G10384:H10384"/>
    <mergeCell ref="I10384:J10384"/>
    <mergeCell ref="G10379:J10379"/>
    <mergeCell ref="G10380:K10380"/>
    <mergeCell ref="A10381:K10381"/>
    <mergeCell ref="A10382:C10382"/>
    <mergeCell ref="D10382:E10382"/>
    <mergeCell ref="G10382:H10382"/>
    <mergeCell ref="I10382:J10382"/>
    <mergeCell ref="B10377:C10377"/>
    <mergeCell ref="D10377:E10377"/>
    <mergeCell ref="G10377:H10377"/>
    <mergeCell ref="I10377:J10377"/>
    <mergeCell ref="G10378:J10378"/>
    <mergeCell ref="G10375:J10375"/>
    <mergeCell ref="A10376:C10376"/>
    <mergeCell ref="D10376:E10376"/>
    <mergeCell ref="G10376:H10376"/>
    <mergeCell ref="I10376:J10376"/>
    <mergeCell ref="B10373:C10373"/>
    <mergeCell ref="D10373:E10373"/>
    <mergeCell ref="G10373:H10373"/>
    <mergeCell ref="I10373:J10373"/>
    <mergeCell ref="B10374:C10374"/>
    <mergeCell ref="D10374:E10374"/>
    <mergeCell ref="G10374:H10374"/>
    <mergeCell ref="I10374:J10374"/>
    <mergeCell ref="B10396:C10396"/>
    <mergeCell ref="D10396:E10396"/>
    <mergeCell ref="G10396:H10396"/>
    <mergeCell ref="I10396:J10396"/>
    <mergeCell ref="B10397:C10397"/>
    <mergeCell ref="D10397:E10397"/>
    <mergeCell ref="G10397:H10397"/>
    <mergeCell ref="I10397:J10397"/>
    <mergeCell ref="G10391:J10391"/>
    <mergeCell ref="G10392:J10392"/>
    <mergeCell ref="G10393:K10393"/>
    <mergeCell ref="A10394:K10394"/>
    <mergeCell ref="A10395:C10395"/>
    <mergeCell ref="D10395:E10395"/>
    <mergeCell ref="G10395:H10395"/>
    <mergeCell ref="I10395:J10395"/>
    <mergeCell ref="B10389:C10389"/>
    <mergeCell ref="D10389:E10389"/>
    <mergeCell ref="G10389:H10389"/>
    <mergeCell ref="I10389:J10389"/>
    <mergeCell ref="B10390:C10390"/>
    <mergeCell ref="D10390:E10390"/>
    <mergeCell ref="G10390:H10390"/>
    <mergeCell ref="I10390:J10390"/>
    <mergeCell ref="G10387:J10387"/>
    <mergeCell ref="A10388:C10388"/>
    <mergeCell ref="D10388:E10388"/>
    <mergeCell ref="G10388:H10388"/>
    <mergeCell ref="I10388:J10388"/>
    <mergeCell ref="B10385:C10385"/>
    <mergeCell ref="D10385:E10385"/>
    <mergeCell ref="G10385:H10385"/>
    <mergeCell ref="I10385:J10385"/>
    <mergeCell ref="B10386:C10386"/>
    <mergeCell ref="D10386:E10386"/>
    <mergeCell ref="G10386:H10386"/>
    <mergeCell ref="I10386:J10386"/>
    <mergeCell ref="B10412:C10412"/>
    <mergeCell ref="D10412:E10412"/>
    <mergeCell ref="G10412:H10412"/>
    <mergeCell ref="I10412:J10412"/>
    <mergeCell ref="B10413:C10413"/>
    <mergeCell ref="D10413:E10413"/>
    <mergeCell ref="G10413:H10413"/>
    <mergeCell ref="I10413:J10413"/>
    <mergeCell ref="G10407:J10407"/>
    <mergeCell ref="G10408:J10408"/>
    <mergeCell ref="G10409:K10409"/>
    <mergeCell ref="A10410:K10410"/>
    <mergeCell ref="A10411:C10411"/>
    <mergeCell ref="D10411:E10411"/>
    <mergeCell ref="G10411:H10411"/>
    <mergeCell ref="I10411:J10411"/>
    <mergeCell ref="B10405:C10405"/>
    <mergeCell ref="D10405:E10405"/>
    <mergeCell ref="G10405:H10405"/>
    <mergeCell ref="I10405:J10405"/>
    <mergeCell ref="B10406:C10406"/>
    <mergeCell ref="D10406:E10406"/>
    <mergeCell ref="G10406:H10406"/>
    <mergeCell ref="I10406:J10406"/>
    <mergeCell ref="G10400:J10400"/>
    <mergeCell ref="G10401:J10401"/>
    <mergeCell ref="G10402:K10402"/>
    <mergeCell ref="A10403:K10403"/>
    <mergeCell ref="A10404:C10404"/>
    <mergeCell ref="D10404:E10404"/>
    <mergeCell ref="G10404:H10404"/>
    <mergeCell ref="I10404:J10404"/>
    <mergeCell ref="B10398:C10398"/>
    <mergeCell ref="D10398:E10398"/>
    <mergeCell ref="G10398:H10398"/>
    <mergeCell ref="I10398:J10398"/>
    <mergeCell ref="B10399:C10399"/>
    <mergeCell ref="D10399:E10399"/>
    <mergeCell ref="G10399:H10399"/>
    <mergeCell ref="I10399:J10399"/>
    <mergeCell ref="G10427:J10427"/>
    <mergeCell ref="G10428:J10428"/>
    <mergeCell ref="G10429:K10429"/>
    <mergeCell ref="A10430:K10430"/>
    <mergeCell ref="A10431:C10432"/>
    <mergeCell ref="D10431:D10432"/>
    <mergeCell ref="E10431:F10431"/>
    <mergeCell ref="G10431:J10431"/>
    <mergeCell ref="K10431:K10432"/>
    <mergeCell ref="G10432:H10432"/>
    <mergeCell ref="I10432:J10432"/>
    <mergeCell ref="B10425:C10425"/>
    <mergeCell ref="D10425:E10425"/>
    <mergeCell ref="G10425:H10425"/>
    <mergeCell ref="I10425:J10425"/>
    <mergeCell ref="B10426:C10426"/>
    <mergeCell ref="D10426:E10426"/>
    <mergeCell ref="G10426:H10426"/>
    <mergeCell ref="I10426:J10426"/>
    <mergeCell ref="G10421:J10421"/>
    <mergeCell ref="G10422:K10422"/>
    <mergeCell ref="A10423:K10423"/>
    <mergeCell ref="A10424:C10424"/>
    <mergeCell ref="D10424:E10424"/>
    <mergeCell ref="G10424:H10424"/>
    <mergeCell ref="I10424:J10424"/>
    <mergeCell ref="B10419:C10419"/>
    <mergeCell ref="D10419:E10419"/>
    <mergeCell ref="G10419:H10419"/>
    <mergeCell ref="I10419:J10419"/>
    <mergeCell ref="G10420:J10420"/>
    <mergeCell ref="G10414:J10414"/>
    <mergeCell ref="G10415:J10415"/>
    <mergeCell ref="G10416:K10416"/>
    <mergeCell ref="A10417:K10417"/>
    <mergeCell ref="A10418:C10418"/>
    <mergeCell ref="D10418:E10418"/>
    <mergeCell ref="G10418:H10418"/>
    <mergeCell ref="I10418:J10418"/>
    <mergeCell ref="G10447:J10447"/>
    <mergeCell ref="A10448:C10448"/>
    <mergeCell ref="E10448:F10448"/>
    <mergeCell ref="G10448:H10448"/>
    <mergeCell ref="I10448:J10448"/>
    <mergeCell ref="A10445:E10445"/>
    <mergeCell ref="G10445:H10445"/>
    <mergeCell ref="I10445:J10445"/>
    <mergeCell ref="B10446:E10446"/>
    <mergeCell ref="G10446:H10446"/>
    <mergeCell ref="I10446:J10446"/>
    <mergeCell ref="G10440:J10440"/>
    <mergeCell ref="G10441:J10441"/>
    <mergeCell ref="G10442:J10442"/>
    <mergeCell ref="G10443:J10443"/>
    <mergeCell ref="G10444:J10444"/>
    <mergeCell ref="G10437:J10437"/>
    <mergeCell ref="A10438:E10438"/>
    <mergeCell ref="G10438:H10438"/>
    <mergeCell ref="I10438:J10438"/>
    <mergeCell ref="B10439:E10439"/>
    <mergeCell ref="G10439:H10439"/>
    <mergeCell ref="I10439:J10439"/>
    <mergeCell ref="B10435:C10435"/>
    <mergeCell ref="G10435:H10435"/>
    <mergeCell ref="I10435:J10435"/>
    <mergeCell ref="B10436:C10436"/>
    <mergeCell ref="G10436:H10436"/>
    <mergeCell ref="I10436:J10436"/>
    <mergeCell ref="B10433:C10433"/>
    <mergeCell ref="G10433:H10433"/>
    <mergeCell ref="I10433:J10433"/>
    <mergeCell ref="B10434:C10434"/>
    <mergeCell ref="G10434:H10434"/>
    <mergeCell ref="I10434:J10434"/>
    <mergeCell ref="B10462:C10462"/>
    <mergeCell ref="D10462:E10462"/>
    <mergeCell ref="G10462:H10462"/>
    <mergeCell ref="I10462:J10462"/>
    <mergeCell ref="B10463:C10463"/>
    <mergeCell ref="D10463:E10463"/>
    <mergeCell ref="G10463:H10463"/>
    <mergeCell ref="I10463:J10463"/>
    <mergeCell ref="B10460:C10460"/>
    <mergeCell ref="D10460:E10460"/>
    <mergeCell ref="G10460:H10460"/>
    <mergeCell ref="I10460:J10460"/>
    <mergeCell ref="B10461:C10461"/>
    <mergeCell ref="D10461:E10461"/>
    <mergeCell ref="G10461:H10461"/>
    <mergeCell ref="I10461:J10461"/>
    <mergeCell ref="G10457:K10457"/>
    <mergeCell ref="A10458:K10458"/>
    <mergeCell ref="A10459:C10459"/>
    <mergeCell ref="D10459:E10459"/>
    <mergeCell ref="G10459:H10459"/>
    <mergeCell ref="I10459:J10459"/>
    <mergeCell ref="I10451:J10451"/>
    <mergeCell ref="K10451:K10452"/>
    <mergeCell ref="G10454:J10454"/>
    <mergeCell ref="G10455:J10455"/>
    <mergeCell ref="G10456:J10456"/>
    <mergeCell ref="A10451:B10452"/>
    <mergeCell ref="C10451:C10452"/>
    <mergeCell ref="D10451:D10452"/>
    <mergeCell ref="E10451:F10451"/>
    <mergeCell ref="G10451:H10451"/>
    <mergeCell ref="B10449:C10449"/>
    <mergeCell ref="E10449:F10449"/>
    <mergeCell ref="G10449:H10449"/>
    <mergeCell ref="I10449:J10449"/>
    <mergeCell ref="G10450:J10450"/>
    <mergeCell ref="G10476:J10476"/>
    <mergeCell ref="A10477:C10477"/>
    <mergeCell ref="D10477:E10477"/>
    <mergeCell ref="G10477:H10477"/>
    <mergeCell ref="I10477:J10477"/>
    <mergeCell ref="B10474:C10474"/>
    <mergeCell ref="D10474:E10474"/>
    <mergeCell ref="G10474:H10474"/>
    <mergeCell ref="I10474:J10474"/>
    <mergeCell ref="B10475:C10475"/>
    <mergeCell ref="D10475:E10475"/>
    <mergeCell ref="G10475:H10475"/>
    <mergeCell ref="I10475:J10475"/>
    <mergeCell ref="G10470:J10470"/>
    <mergeCell ref="G10471:K10471"/>
    <mergeCell ref="A10472:K10472"/>
    <mergeCell ref="A10473:C10473"/>
    <mergeCell ref="D10473:E10473"/>
    <mergeCell ref="G10473:H10473"/>
    <mergeCell ref="I10473:J10473"/>
    <mergeCell ref="B10468:C10468"/>
    <mergeCell ref="D10468:E10468"/>
    <mergeCell ref="G10468:H10468"/>
    <mergeCell ref="I10468:J10468"/>
    <mergeCell ref="G10469:J10469"/>
    <mergeCell ref="G10466:J10466"/>
    <mergeCell ref="A10467:C10467"/>
    <mergeCell ref="D10467:E10467"/>
    <mergeCell ref="G10467:H10467"/>
    <mergeCell ref="I10467:J10467"/>
    <mergeCell ref="B10464:C10464"/>
    <mergeCell ref="D10464:E10464"/>
    <mergeCell ref="G10464:H10464"/>
    <mergeCell ref="I10464:J10464"/>
    <mergeCell ref="B10465:C10465"/>
    <mergeCell ref="D10465:E10465"/>
    <mergeCell ref="G10465:H10465"/>
    <mergeCell ref="I10465:J10465"/>
    <mergeCell ref="A10490:C10490"/>
    <mergeCell ref="D10490:E10490"/>
    <mergeCell ref="G10490:H10490"/>
    <mergeCell ref="I10490:J10490"/>
    <mergeCell ref="B10491:C10491"/>
    <mergeCell ref="D10491:E10491"/>
    <mergeCell ref="G10491:H10491"/>
    <mergeCell ref="I10491:J10491"/>
    <mergeCell ref="B10488:C10488"/>
    <mergeCell ref="D10488:E10488"/>
    <mergeCell ref="G10488:H10488"/>
    <mergeCell ref="I10488:J10488"/>
    <mergeCell ref="G10489:J10489"/>
    <mergeCell ref="G10484:J10484"/>
    <mergeCell ref="G10485:K10485"/>
    <mergeCell ref="A10486:K10486"/>
    <mergeCell ref="A10487:C10487"/>
    <mergeCell ref="D10487:E10487"/>
    <mergeCell ref="G10487:H10487"/>
    <mergeCell ref="I10487:J10487"/>
    <mergeCell ref="B10482:C10482"/>
    <mergeCell ref="D10482:E10482"/>
    <mergeCell ref="G10482:H10482"/>
    <mergeCell ref="I10482:J10482"/>
    <mergeCell ref="G10483:J10483"/>
    <mergeCell ref="G10480:J10480"/>
    <mergeCell ref="A10481:C10481"/>
    <mergeCell ref="D10481:E10481"/>
    <mergeCell ref="G10481:H10481"/>
    <mergeCell ref="I10481:J10481"/>
    <mergeCell ref="B10478:C10478"/>
    <mergeCell ref="D10478:E10478"/>
    <mergeCell ref="G10478:H10478"/>
    <mergeCell ref="I10478:J10478"/>
    <mergeCell ref="B10479:C10479"/>
    <mergeCell ref="D10479:E10479"/>
    <mergeCell ref="G10479:H10479"/>
    <mergeCell ref="I10479:J10479"/>
    <mergeCell ref="G10502:J10502"/>
    <mergeCell ref="A10503:C10503"/>
    <mergeCell ref="D10503:E10503"/>
    <mergeCell ref="G10503:H10503"/>
    <mergeCell ref="I10503:J10503"/>
    <mergeCell ref="B10500:C10500"/>
    <mergeCell ref="D10500:E10500"/>
    <mergeCell ref="G10500:H10500"/>
    <mergeCell ref="I10500:J10500"/>
    <mergeCell ref="B10501:C10501"/>
    <mergeCell ref="D10501:E10501"/>
    <mergeCell ref="G10501:H10501"/>
    <mergeCell ref="I10501:J10501"/>
    <mergeCell ref="B10498:C10498"/>
    <mergeCell ref="D10498:E10498"/>
    <mergeCell ref="G10498:H10498"/>
    <mergeCell ref="I10498:J10498"/>
    <mergeCell ref="B10499:C10499"/>
    <mergeCell ref="D10499:E10499"/>
    <mergeCell ref="G10499:H10499"/>
    <mergeCell ref="I10499:J10499"/>
    <mergeCell ref="G10494:J10494"/>
    <mergeCell ref="G10495:K10495"/>
    <mergeCell ref="A10496:K10496"/>
    <mergeCell ref="A10497:C10497"/>
    <mergeCell ref="D10497:E10497"/>
    <mergeCell ref="G10497:H10497"/>
    <mergeCell ref="I10497:J10497"/>
    <mergeCell ref="B10492:C10492"/>
    <mergeCell ref="D10492:E10492"/>
    <mergeCell ref="G10492:H10492"/>
    <mergeCell ref="I10492:J10492"/>
    <mergeCell ref="G10493:J10493"/>
    <mergeCell ref="B10514:C10514"/>
    <mergeCell ref="D10514:E10514"/>
    <mergeCell ref="G10514:H10514"/>
    <mergeCell ref="I10514:J10514"/>
    <mergeCell ref="G10515:J10515"/>
    <mergeCell ref="A10512:C10512"/>
    <mergeCell ref="D10512:E10512"/>
    <mergeCell ref="G10512:H10512"/>
    <mergeCell ref="I10512:J10512"/>
    <mergeCell ref="B10513:C10513"/>
    <mergeCell ref="D10513:E10513"/>
    <mergeCell ref="G10513:H10513"/>
    <mergeCell ref="I10513:J10513"/>
    <mergeCell ref="B10510:C10510"/>
    <mergeCell ref="D10510:E10510"/>
    <mergeCell ref="G10510:H10510"/>
    <mergeCell ref="I10510:J10510"/>
    <mergeCell ref="G10511:J10511"/>
    <mergeCell ref="A10508:C10508"/>
    <mergeCell ref="D10508:E10508"/>
    <mergeCell ref="G10508:H10508"/>
    <mergeCell ref="I10508:J10508"/>
    <mergeCell ref="B10509:C10509"/>
    <mergeCell ref="D10509:E10509"/>
    <mergeCell ref="G10509:H10509"/>
    <mergeCell ref="I10509:J10509"/>
    <mergeCell ref="B10506:C10506"/>
    <mergeCell ref="D10506:E10506"/>
    <mergeCell ref="G10506:H10506"/>
    <mergeCell ref="I10506:J10506"/>
    <mergeCell ref="G10507:J10507"/>
    <mergeCell ref="B10504:C10504"/>
    <mergeCell ref="D10504:E10504"/>
    <mergeCell ref="G10504:H10504"/>
    <mergeCell ref="I10504:J10504"/>
    <mergeCell ref="B10505:C10505"/>
    <mergeCell ref="D10505:E10505"/>
    <mergeCell ref="G10505:H10505"/>
    <mergeCell ref="I10505:J10505"/>
    <mergeCell ref="G10526:J10526"/>
    <mergeCell ref="A10527:C10527"/>
    <mergeCell ref="D10527:E10527"/>
    <mergeCell ref="G10527:H10527"/>
    <mergeCell ref="I10527:J10527"/>
    <mergeCell ref="B10524:C10524"/>
    <mergeCell ref="D10524:E10524"/>
    <mergeCell ref="G10524:H10524"/>
    <mergeCell ref="I10524:J10524"/>
    <mergeCell ref="B10525:C10525"/>
    <mergeCell ref="D10525:E10525"/>
    <mergeCell ref="G10525:H10525"/>
    <mergeCell ref="I10525:J10525"/>
    <mergeCell ref="B10522:C10522"/>
    <mergeCell ref="D10522:E10522"/>
    <mergeCell ref="G10522:H10522"/>
    <mergeCell ref="I10522:J10522"/>
    <mergeCell ref="B10523:C10523"/>
    <mergeCell ref="D10523:E10523"/>
    <mergeCell ref="G10523:H10523"/>
    <mergeCell ref="I10523:J10523"/>
    <mergeCell ref="B10520:C10520"/>
    <mergeCell ref="D10520:E10520"/>
    <mergeCell ref="G10520:H10520"/>
    <mergeCell ref="I10520:J10520"/>
    <mergeCell ref="B10521:C10521"/>
    <mergeCell ref="D10521:E10521"/>
    <mergeCell ref="G10521:H10521"/>
    <mergeCell ref="I10521:J10521"/>
    <mergeCell ref="G10516:J10516"/>
    <mergeCell ref="G10517:K10517"/>
    <mergeCell ref="A10518:K10518"/>
    <mergeCell ref="A10519:C10519"/>
    <mergeCell ref="D10519:E10519"/>
    <mergeCell ref="G10519:H10519"/>
    <mergeCell ref="I10519:J10519"/>
    <mergeCell ref="G10536:J10536"/>
    <mergeCell ref="G10537:K10537"/>
    <mergeCell ref="A10538:K10538"/>
    <mergeCell ref="A10539:C10539"/>
    <mergeCell ref="D10539:E10539"/>
    <mergeCell ref="G10539:H10539"/>
    <mergeCell ref="I10539:J10539"/>
    <mergeCell ref="B10534:C10534"/>
    <mergeCell ref="D10534:E10534"/>
    <mergeCell ref="G10534:H10534"/>
    <mergeCell ref="I10534:J10534"/>
    <mergeCell ref="G10535:J10535"/>
    <mergeCell ref="A10532:C10532"/>
    <mergeCell ref="D10532:E10532"/>
    <mergeCell ref="G10532:H10532"/>
    <mergeCell ref="I10532:J10532"/>
    <mergeCell ref="B10533:C10533"/>
    <mergeCell ref="D10533:E10533"/>
    <mergeCell ref="G10533:H10533"/>
    <mergeCell ref="I10533:J10533"/>
    <mergeCell ref="B10530:C10530"/>
    <mergeCell ref="D10530:E10530"/>
    <mergeCell ref="G10530:H10530"/>
    <mergeCell ref="I10530:J10530"/>
    <mergeCell ref="G10531:J10531"/>
    <mergeCell ref="B10528:C10528"/>
    <mergeCell ref="D10528:E10528"/>
    <mergeCell ref="G10528:H10528"/>
    <mergeCell ref="I10528:J10528"/>
    <mergeCell ref="B10529:C10529"/>
    <mergeCell ref="D10529:E10529"/>
    <mergeCell ref="G10529:H10529"/>
    <mergeCell ref="I10529:J10529"/>
    <mergeCell ref="G10550:J10550"/>
    <mergeCell ref="G10551:K10551"/>
    <mergeCell ref="A10552:K10552"/>
    <mergeCell ref="A10553:C10553"/>
    <mergeCell ref="D10553:E10553"/>
    <mergeCell ref="G10553:H10553"/>
    <mergeCell ref="I10553:J10553"/>
    <mergeCell ref="B10548:C10548"/>
    <mergeCell ref="D10548:E10548"/>
    <mergeCell ref="G10548:H10548"/>
    <mergeCell ref="I10548:J10548"/>
    <mergeCell ref="G10549:J10549"/>
    <mergeCell ref="G10546:J10546"/>
    <mergeCell ref="A10547:C10547"/>
    <mergeCell ref="D10547:E10547"/>
    <mergeCell ref="G10547:H10547"/>
    <mergeCell ref="I10547:J10547"/>
    <mergeCell ref="B10544:C10544"/>
    <mergeCell ref="D10544:E10544"/>
    <mergeCell ref="G10544:H10544"/>
    <mergeCell ref="I10544:J10544"/>
    <mergeCell ref="B10545:C10545"/>
    <mergeCell ref="D10545:E10545"/>
    <mergeCell ref="G10545:H10545"/>
    <mergeCell ref="I10545:J10545"/>
    <mergeCell ref="G10542:J10542"/>
    <mergeCell ref="A10543:C10543"/>
    <mergeCell ref="D10543:E10543"/>
    <mergeCell ref="G10543:H10543"/>
    <mergeCell ref="I10543:J10543"/>
    <mergeCell ref="B10540:C10540"/>
    <mergeCell ref="D10540:E10540"/>
    <mergeCell ref="G10540:H10540"/>
    <mergeCell ref="I10540:J10540"/>
    <mergeCell ref="B10541:C10541"/>
    <mergeCell ref="D10541:E10541"/>
    <mergeCell ref="G10541:H10541"/>
    <mergeCell ref="I10541:J10541"/>
    <mergeCell ref="B10566:E10566"/>
    <mergeCell ref="G10566:H10566"/>
    <mergeCell ref="I10566:J10566"/>
    <mergeCell ref="B10567:E10567"/>
    <mergeCell ref="G10567:H10567"/>
    <mergeCell ref="I10567:J10567"/>
    <mergeCell ref="G10562:J10562"/>
    <mergeCell ref="G10563:K10563"/>
    <mergeCell ref="A10564:K10564"/>
    <mergeCell ref="A10565:E10565"/>
    <mergeCell ref="G10565:H10565"/>
    <mergeCell ref="I10565:J10565"/>
    <mergeCell ref="B10560:C10560"/>
    <mergeCell ref="D10560:E10560"/>
    <mergeCell ref="G10560:H10560"/>
    <mergeCell ref="I10560:J10560"/>
    <mergeCell ref="G10561:J10561"/>
    <mergeCell ref="A10558:C10558"/>
    <mergeCell ref="D10558:E10558"/>
    <mergeCell ref="G10558:H10558"/>
    <mergeCell ref="I10558:J10558"/>
    <mergeCell ref="B10559:C10559"/>
    <mergeCell ref="D10559:E10559"/>
    <mergeCell ref="G10559:H10559"/>
    <mergeCell ref="I10559:J10559"/>
    <mergeCell ref="B10556:C10556"/>
    <mergeCell ref="D10556:E10556"/>
    <mergeCell ref="G10556:H10556"/>
    <mergeCell ref="I10556:J10556"/>
    <mergeCell ref="G10557:J10557"/>
    <mergeCell ref="B10554:C10554"/>
    <mergeCell ref="D10554:E10554"/>
    <mergeCell ref="G10554:H10554"/>
    <mergeCell ref="I10554:J10554"/>
    <mergeCell ref="B10555:C10555"/>
    <mergeCell ref="D10555:E10555"/>
    <mergeCell ref="G10555:H10555"/>
    <mergeCell ref="I10555:J10555"/>
    <mergeCell ref="B10583:C10583"/>
    <mergeCell ref="D10583:E10583"/>
    <mergeCell ref="G10583:H10583"/>
    <mergeCell ref="I10583:J10583"/>
    <mergeCell ref="G10584:J10584"/>
    <mergeCell ref="G10580:K10580"/>
    <mergeCell ref="A10581:K10581"/>
    <mergeCell ref="A10582:C10582"/>
    <mergeCell ref="D10582:E10582"/>
    <mergeCell ref="G10582:H10582"/>
    <mergeCell ref="I10582:J10582"/>
    <mergeCell ref="I10574:J10574"/>
    <mergeCell ref="K10574:K10575"/>
    <mergeCell ref="G10577:J10577"/>
    <mergeCell ref="G10578:J10578"/>
    <mergeCell ref="G10579:J10579"/>
    <mergeCell ref="A10574:B10575"/>
    <mergeCell ref="C10574:C10575"/>
    <mergeCell ref="D10574:D10575"/>
    <mergeCell ref="E10574:F10574"/>
    <mergeCell ref="G10574:H10574"/>
    <mergeCell ref="B10572:C10572"/>
    <mergeCell ref="E10572:F10572"/>
    <mergeCell ref="G10572:H10572"/>
    <mergeCell ref="I10572:J10572"/>
    <mergeCell ref="G10573:J10573"/>
    <mergeCell ref="G10570:J10570"/>
    <mergeCell ref="A10571:C10571"/>
    <mergeCell ref="E10571:F10571"/>
    <mergeCell ref="G10571:H10571"/>
    <mergeCell ref="I10571:J10571"/>
    <mergeCell ref="B10568:E10568"/>
    <mergeCell ref="G10568:H10568"/>
    <mergeCell ref="I10568:J10568"/>
    <mergeCell ref="B10569:E10569"/>
    <mergeCell ref="G10569:H10569"/>
    <mergeCell ref="I10569:J10569"/>
    <mergeCell ref="B10597:E10597"/>
    <mergeCell ref="G10597:H10597"/>
    <mergeCell ref="I10597:J10597"/>
    <mergeCell ref="B10598:E10598"/>
    <mergeCell ref="G10598:H10598"/>
    <mergeCell ref="I10598:J10598"/>
    <mergeCell ref="B10594:C10594"/>
    <mergeCell ref="G10594:H10594"/>
    <mergeCell ref="I10594:J10594"/>
    <mergeCell ref="G10595:J10595"/>
    <mergeCell ref="A10596:E10596"/>
    <mergeCell ref="G10596:H10596"/>
    <mergeCell ref="I10596:J10596"/>
    <mergeCell ref="G10589:J10589"/>
    <mergeCell ref="G10590:K10590"/>
    <mergeCell ref="A10591:K10591"/>
    <mergeCell ref="A10592:C10593"/>
    <mergeCell ref="D10592:D10593"/>
    <mergeCell ref="E10592:F10592"/>
    <mergeCell ref="G10592:J10592"/>
    <mergeCell ref="K10592:K10593"/>
    <mergeCell ref="G10593:H10593"/>
    <mergeCell ref="I10593:J10593"/>
    <mergeCell ref="B10587:C10587"/>
    <mergeCell ref="D10587:E10587"/>
    <mergeCell ref="G10587:H10587"/>
    <mergeCell ref="I10587:J10587"/>
    <mergeCell ref="G10588:J10588"/>
    <mergeCell ref="A10585:C10585"/>
    <mergeCell ref="D10585:E10585"/>
    <mergeCell ref="G10585:H10585"/>
    <mergeCell ref="I10585:J10585"/>
    <mergeCell ref="B10586:C10586"/>
    <mergeCell ref="D10586:E10586"/>
    <mergeCell ref="G10586:H10586"/>
    <mergeCell ref="I10586:J10586"/>
    <mergeCell ref="B10613:C10613"/>
    <mergeCell ref="D10613:E10613"/>
    <mergeCell ref="G10613:H10613"/>
    <mergeCell ref="I10613:J10613"/>
    <mergeCell ref="B10614:C10614"/>
    <mergeCell ref="D10614:E10614"/>
    <mergeCell ref="G10614:H10614"/>
    <mergeCell ref="I10614:J10614"/>
    <mergeCell ref="G10611:J10611"/>
    <mergeCell ref="A10612:C10612"/>
    <mergeCell ref="D10612:E10612"/>
    <mergeCell ref="G10612:H10612"/>
    <mergeCell ref="I10612:J10612"/>
    <mergeCell ref="B10609:C10609"/>
    <mergeCell ref="D10609:E10609"/>
    <mergeCell ref="G10609:H10609"/>
    <mergeCell ref="I10609:J10609"/>
    <mergeCell ref="B10610:C10610"/>
    <mergeCell ref="D10610:E10610"/>
    <mergeCell ref="G10610:H10610"/>
    <mergeCell ref="I10610:J10610"/>
    <mergeCell ref="A10607:K10607"/>
    <mergeCell ref="A10608:C10608"/>
    <mergeCell ref="D10608:E10608"/>
    <mergeCell ref="G10608:H10608"/>
    <mergeCell ref="I10608:J10608"/>
    <mergeCell ref="G10602:J10602"/>
    <mergeCell ref="G10603:J10603"/>
    <mergeCell ref="G10604:J10604"/>
    <mergeCell ref="G10605:J10605"/>
    <mergeCell ref="G10606:K10606"/>
    <mergeCell ref="B10599:E10599"/>
    <mergeCell ref="G10599:H10599"/>
    <mergeCell ref="I10599:J10599"/>
    <mergeCell ref="G10600:J10600"/>
    <mergeCell ref="G10601:J10601"/>
    <mergeCell ref="G10626:J10626"/>
    <mergeCell ref="G10627:K10627"/>
    <mergeCell ref="A10628:K10628"/>
    <mergeCell ref="A10629:C10629"/>
    <mergeCell ref="D10629:E10629"/>
    <mergeCell ref="G10629:H10629"/>
    <mergeCell ref="I10629:J10629"/>
    <mergeCell ref="B10624:C10624"/>
    <mergeCell ref="D10624:E10624"/>
    <mergeCell ref="G10624:H10624"/>
    <mergeCell ref="I10624:J10624"/>
    <mergeCell ref="G10625:J10625"/>
    <mergeCell ref="G10622:J10622"/>
    <mergeCell ref="A10623:C10623"/>
    <mergeCell ref="D10623:E10623"/>
    <mergeCell ref="G10623:H10623"/>
    <mergeCell ref="I10623:J10623"/>
    <mergeCell ref="B10620:C10620"/>
    <mergeCell ref="D10620:E10620"/>
    <mergeCell ref="G10620:H10620"/>
    <mergeCell ref="I10620:J10620"/>
    <mergeCell ref="B10621:C10621"/>
    <mergeCell ref="D10621:E10621"/>
    <mergeCell ref="G10621:H10621"/>
    <mergeCell ref="I10621:J10621"/>
    <mergeCell ref="G10615:J10615"/>
    <mergeCell ref="G10616:J10616"/>
    <mergeCell ref="G10617:K10617"/>
    <mergeCell ref="A10618:K10618"/>
    <mergeCell ref="A10619:C10619"/>
    <mergeCell ref="D10619:E10619"/>
    <mergeCell ref="G10619:H10619"/>
    <mergeCell ref="I10619:J10619"/>
    <mergeCell ref="B10640:C10640"/>
    <mergeCell ref="D10640:E10640"/>
    <mergeCell ref="G10640:H10640"/>
    <mergeCell ref="I10640:J10640"/>
    <mergeCell ref="B10641:C10641"/>
    <mergeCell ref="D10641:E10641"/>
    <mergeCell ref="G10641:H10641"/>
    <mergeCell ref="I10641:J10641"/>
    <mergeCell ref="G10636:J10636"/>
    <mergeCell ref="G10637:K10637"/>
    <mergeCell ref="A10638:K10638"/>
    <mergeCell ref="A10639:C10639"/>
    <mergeCell ref="D10639:E10639"/>
    <mergeCell ref="G10639:H10639"/>
    <mergeCell ref="I10639:J10639"/>
    <mergeCell ref="B10634:C10634"/>
    <mergeCell ref="D10634:E10634"/>
    <mergeCell ref="G10634:H10634"/>
    <mergeCell ref="I10634:J10634"/>
    <mergeCell ref="G10635:J10635"/>
    <mergeCell ref="G10632:J10632"/>
    <mergeCell ref="A10633:C10633"/>
    <mergeCell ref="D10633:E10633"/>
    <mergeCell ref="G10633:H10633"/>
    <mergeCell ref="I10633:J10633"/>
    <mergeCell ref="B10630:C10630"/>
    <mergeCell ref="D10630:E10630"/>
    <mergeCell ref="G10630:H10630"/>
    <mergeCell ref="I10630:J10630"/>
    <mergeCell ref="B10631:C10631"/>
    <mergeCell ref="D10631:E10631"/>
    <mergeCell ref="G10631:H10631"/>
    <mergeCell ref="I10631:J10631"/>
    <mergeCell ref="B10653:C10653"/>
    <mergeCell ref="D10653:E10653"/>
    <mergeCell ref="G10653:H10653"/>
    <mergeCell ref="I10653:J10653"/>
    <mergeCell ref="B10654:C10654"/>
    <mergeCell ref="D10654:E10654"/>
    <mergeCell ref="G10654:H10654"/>
    <mergeCell ref="I10654:J10654"/>
    <mergeCell ref="G10648:J10648"/>
    <mergeCell ref="G10649:J10649"/>
    <mergeCell ref="G10650:K10650"/>
    <mergeCell ref="A10651:K10651"/>
    <mergeCell ref="A10652:C10652"/>
    <mergeCell ref="D10652:E10652"/>
    <mergeCell ref="G10652:H10652"/>
    <mergeCell ref="I10652:J10652"/>
    <mergeCell ref="B10646:C10646"/>
    <mergeCell ref="D10646:E10646"/>
    <mergeCell ref="G10646:H10646"/>
    <mergeCell ref="I10646:J10646"/>
    <mergeCell ref="B10647:C10647"/>
    <mergeCell ref="D10647:E10647"/>
    <mergeCell ref="G10647:H10647"/>
    <mergeCell ref="I10647:J10647"/>
    <mergeCell ref="G10644:J10644"/>
    <mergeCell ref="A10645:C10645"/>
    <mergeCell ref="D10645:E10645"/>
    <mergeCell ref="G10645:H10645"/>
    <mergeCell ref="I10645:J10645"/>
    <mergeCell ref="B10642:C10642"/>
    <mergeCell ref="D10642:E10642"/>
    <mergeCell ref="G10642:H10642"/>
    <mergeCell ref="I10642:J10642"/>
    <mergeCell ref="B10643:C10643"/>
    <mergeCell ref="D10643:E10643"/>
    <mergeCell ref="G10643:H10643"/>
    <mergeCell ref="I10643:J10643"/>
    <mergeCell ref="B10669:C10669"/>
    <mergeCell ref="D10669:E10669"/>
    <mergeCell ref="G10669:H10669"/>
    <mergeCell ref="I10669:J10669"/>
    <mergeCell ref="B10670:C10670"/>
    <mergeCell ref="D10670:E10670"/>
    <mergeCell ref="G10670:H10670"/>
    <mergeCell ref="I10670:J10670"/>
    <mergeCell ref="G10664:J10664"/>
    <mergeCell ref="G10665:J10665"/>
    <mergeCell ref="G10666:K10666"/>
    <mergeCell ref="A10667:K10667"/>
    <mergeCell ref="A10668:C10668"/>
    <mergeCell ref="D10668:E10668"/>
    <mergeCell ref="G10668:H10668"/>
    <mergeCell ref="I10668:J10668"/>
    <mergeCell ref="B10662:C10662"/>
    <mergeCell ref="D10662:E10662"/>
    <mergeCell ref="G10662:H10662"/>
    <mergeCell ref="I10662:J10662"/>
    <mergeCell ref="B10663:C10663"/>
    <mergeCell ref="D10663:E10663"/>
    <mergeCell ref="G10663:H10663"/>
    <mergeCell ref="I10663:J10663"/>
    <mergeCell ref="G10657:J10657"/>
    <mergeCell ref="G10658:J10658"/>
    <mergeCell ref="G10659:K10659"/>
    <mergeCell ref="A10660:K10660"/>
    <mergeCell ref="A10661:C10661"/>
    <mergeCell ref="D10661:E10661"/>
    <mergeCell ref="G10661:H10661"/>
    <mergeCell ref="I10661:J10661"/>
    <mergeCell ref="B10655:C10655"/>
    <mergeCell ref="D10655:E10655"/>
    <mergeCell ref="G10655:H10655"/>
    <mergeCell ref="I10655:J10655"/>
    <mergeCell ref="B10656:C10656"/>
    <mergeCell ref="D10656:E10656"/>
    <mergeCell ref="G10656:H10656"/>
    <mergeCell ref="I10656:J10656"/>
    <mergeCell ref="G10684:J10684"/>
    <mergeCell ref="G10685:J10685"/>
    <mergeCell ref="G10686:K10686"/>
    <mergeCell ref="A10687:K10687"/>
    <mergeCell ref="A10688:C10689"/>
    <mergeCell ref="D10688:D10689"/>
    <mergeCell ref="E10688:F10688"/>
    <mergeCell ref="G10688:J10688"/>
    <mergeCell ref="K10688:K10689"/>
    <mergeCell ref="G10689:H10689"/>
    <mergeCell ref="I10689:J10689"/>
    <mergeCell ref="B10682:C10682"/>
    <mergeCell ref="D10682:E10682"/>
    <mergeCell ref="G10682:H10682"/>
    <mergeCell ref="I10682:J10682"/>
    <mergeCell ref="B10683:C10683"/>
    <mergeCell ref="D10683:E10683"/>
    <mergeCell ref="G10683:H10683"/>
    <mergeCell ref="I10683:J10683"/>
    <mergeCell ref="G10678:J10678"/>
    <mergeCell ref="G10679:K10679"/>
    <mergeCell ref="A10680:K10680"/>
    <mergeCell ref="A10681:C10681"/>
    <mergeCell ref="D10681:E10681"/>
    <mergeCell ref="G10681:H10681"/>
    <mergeCell ref="I10681:J10681"/>
    <mergeCell ref="B10676:C10676"/>
    <mergeCell ref="D10676:E10676"/>
    <mergeCell ref="G10676:H10676"/>
    <mergeCell ref="I10676:J10676"/>
    <mergeCell ref="G10677:J10677"/>
    <mergeCell ref="G10671:J10671"/>
    <mergeCell ref="G10672:J10672"/>
    <mergeCell ref="G10673:K10673"/>
    <mergeCell ref="A10674:K10674"/>
    <mergeCell ref="A10675:C10675"/>
    <mergeCell ref="D10675:E10675"/>
    <mergeCell ref="G10675:H10675"/>
    <mergeCell ref="I10675:J10675"/>
    <mergeCell ref="G10704:J10704"/>
    <mergeCell ref="A10705:C10705"/>
    <mergeCell ref="E10705:F10705"/>
    <mergeCell ref="G10705:H10705"/>
    <mergeCell ref="I10705:J10705"/>
    <mergeCell ref="A10702:E10702"/>
    <mergeCell ref="G10702:H10702"/>
    <mergeCell ref="I10702:J10702"/>
    <mergeCell ref="B10703:E10703"/>
    <mergeCell ref="G10703:H10703"/>
    <mergeCell ref="I10703:J10703"/>
    <mergeCell ref="G10697:J10697"/>
    <mergeCell ref="G10698:J10698"/>
    <mergeCell ref="G10699:J10699"/>
    <mergeCell ref="G10700:J10700"/>
    <mergeCell ref="G10701:J10701"/>
    <mergeCell ref="G10694:J10694"/>
    <mergeCell ref="A10695:E10695"/>
    <mergeCell ref="G10695:H10695"/>
    <mergeCell ref="I10695:J10695"/>
    <mergeCell ref="B10696:E10696"/>
    <mergeCell ref="G10696:H10696"/>
    <mergeCell ref="I10696:J10696"/>
    <mergeCell ref="B10692:C10692"/>
    <mergeCell ref="G10692:H10692"/>
    <mergeCell ref="I10692:J10692"/>
    <mergeCell ref="B10693:C10693"/>
    <mergeCell ref="G10693:H10693"/>
    <mergeCell ref="I10693:J10693"/>
    <mergeCell ref="B10690:C10690"/>
    <mergeCell ref="G10690:H10690"/>
    <mergeCell ref="I10690:J10690"/>
    <mergeCell ref="B10691:C10691"/>
    <mergeCell ref="G10691:H10691"/>
    <mergeCell ref="I10691:J10691"/>
    <mergeCell ref="B10719:C10719"/>
    <mergeCell ref="D10719:E10719"/>
    <mergeCell ref="G10719:H10719"/>
    <mergeCell ref="I10719:J10719"/>
    <mergeCell ref="B10720:C10720"/>
    <mergeCell ref="D10720:E10720"/>
    <mergeCell ref="G10720:H10720"/>
    <mergeCell ref="I10720:J10720"/>
    <mergeCell ref="B10717:C10717"/>
    <mergeCell ref="D10717:E10717"/>
    <mergeCell ref="G10717:H10717"/>
    <mergeCell ref="I10717:J10717"/>
    <mergeCell ref="B10718:C10718"/>
    <mergeCell ref="D10718:E10718"/>
    <mergeCell ref="G10718:H10718"/>
    <mergeCell ref="I10718:J10718"/>
    <mergeCell ref="G10714:K10714"/>
    <mergeCell ref="A10715:K10715"/>
    <mergeCell ref="A10716:C10716"/>
    <mergeCell ref="D10716:E10716"/>
    <mergeCell ref="G10716:H10716"/>
    <mergeCell ref="I10716:J10716"/>
    <mergeCell ref="I10708:J10708"/>
    <mergeCell ref="K10708:K10709"/>
    <mergeCell ref="G10711:J10711"/>
    <mergeCell ref="G10712:J10712"/>
    <mergeCell ref="G10713:J10713"/>
    <mergeCell ref="A10708:B10709"/>
    <mergeCell ref="C10708:C10709"/>
    <mergeCell ref="D10708:D10709"/>
    <mergeCell ref="E10708:F10708"/>
    <mergeCell ref="G10708:H10708"/>
    <mergeCell ref="B10706:C10706"/>
    <mergeCell ref="E10706:F10706"/>
    <mergeCell ref="G10706:H10706"/>
    <mergeCell ref="I10706:J10706"/>
    <mergeCell ref="G10707:J10707"/>
    <mergeCell ref="G10733:J10733"/>
    <mergeCell ref="A10734:C10734"/>
    <mergeCell ref="D10734:E10734"/>
    <mergeCell ref="G10734:H10734"/>
    <mergeCell ref="I10734:J10734"/>
    <mergeCell ref="B10731:C10731"/>
    <mergeCell ref="D10731:E10731"/>
    <mergeCell ref="G10731:H10731"/>
    <mergeCell ref="I10731:J10731"/>
    <mergeCell ref="B10732:C10732"/>
    <mergeCell ref="D10732:E10732"/>
    <mergeCell ref="G10732:H10732"/>
    <mergeCell ref="I10732:J10732"/>
    <mergeCell ref="G10727:J10727"/>
    <mergeCell ref="G10728:K10728"/>
    <mergeCell ref="A10729:K10729"/>
    <mergeCell ref="A10730:C10730"/>
    <mergeCell ref="D10730:E10730"/>
    <mergeCell ref="G10730:H10730"/>
    <mergeCell ref="I10730:J10730"/>
    <mergeCell ref="B10725:C10725"/>
    <mergeCell ref="D10725:E10725"/>
    <mergeCell ref="G10725:H10725"/>
    <mergeCell ref="I10725:J10725"/>
    <mergeCell ref="G10726:J10726"/>
    <mergeCell ref="G10723:J10723"/>
    <mergeCell ref="A10724:C10724"/>
    <mergeCell ref="D10724:E10724"/>
    <mergeCell ref="G10724:H10724"/>
    <mergeCell ref="I10724:J10724"/>
    <mergeCell ref="B10721:C10721"/>
    <mergeCell ref="D10721:E10721"/>
    <mergeCell ref="G10721:H10721"/>
    <mergeCell ref="I10721:J10721"/>
    <mergeCell ref="B10722:C10722"/>
    <mergeCell ref="D10722:E10722"/>
    <mergeCell ref="G10722:H10722"/>
    <mergeCell ref="I10722:J10722"/>
    <mergeCell ref="A10747:C10747"/>
    <mergeCell ref="D10747:E10747"/>
    <mergeCell ref="G10747:H10747"/>
    <mergeCell ref="I10747:J10747"/>
    <mergeCell ref="B10748:C10748"/>
    <mergeCell ref="D10748:E10748"/>
    <mergeCell ref="G10748:H10748"/>
    <mergeCell ref="I10748:J10748"/>
    <mergeCell ref="B10745:C10745"/>
    <mergeCell ref="D10745:E10745"/>
    <mergeCell ref="G10745:H10745"/>
    <mergeCell ref="I10745:J10745"/>
    <mergeCell ref="G10746:J10746"/>
    <mergeCell ref="G10741:J10741"/>
    <mergeCell ref="G10742:K10742"/>
    <mergeCell ref="A10743:K10743"/>
    <mergeCell ref="A10744:C10744"/>
    <mergeCell ref="D10744:E10744"/>
    <mergeCell ref="G10744:H10744"/>
    <mergeCell ref="I10744:J10744"/>
    <mergeCell ref="B10739:C10739"/>
    <mergeCell ref="D10739:E10739"/>
    <mergeCell ref="G10739:H10739"/>
    <mergeCell ref="I10739:J10739"/>
    <mergeCell ref="G10740:J10740"/>
    <mergeCell ref="G10737:J10737"/>
    <mergeCell ref="A10738:C10738"/>
    <mergeCell ref="D10738:E10738"/>
    <mergeCell ref="G10738:H10738"/>
    <mergeCell ref="I10738:J10738"/>
    <mergeCell ref="B10735:C10735"/>
    <mergeCell ref="D10735:E10735"/>
    <mergeCell ref="G10735:H10735"/>
    <mergeCell ref="I10735:J10735"/>
    <mergeCell ref="B10736:C10736"/>
    <mergeCell ref="D10736:E10736"/>
    <mergeCell ref="G10736:H10736"/>
    <mergeCell ref="I10736:J10736"/>
    <mergeCell ref="G10759:J10759"/>
    <mergeCell ref="A10760:C10760"/>
    <mergeCell ref="D10760:E10760"/>
    <mergeCell ref="G10760:H10760"/>
    <mergeCell ref="I10760:J10760"/>
    <mergeCell ref="B10757:C10757"/>
    <mergeCell ref="D10757:E10757"/>
    <mergeCell ref="G10757:H10757"/>
    <mergeCell ref="I10757:J10757"/>
    <mergeCell ref="B10758:C10758"/>
    <mergeCell ref="D10758:E10758"/>
    <mergeCell ref="G10758:H10758"/>
    <mergeCell ref="I10758:J10758"/>
    <mergeCell ref="B10755:C10755"/>
    <mergeCell ref="D10755:E10755"/>
    <mergeCell ref="G10755:H10755"/>
    <mergeCell ref="I10755:J10755"/>
    <mergeCell ref="B10756:C10756"/>
    <mergeCell ref="D10756:E10756"/>
    <mergeCell ref="G10756:H10756"/>
    <mergeCell ref="I10756:J10756"/>
    <mergeCell ref="G10751:J10751"/>
    <mergeCell ref="G10752:K10752"/>
    <mergeCell ref="A10753:K10753"/>
    <mergeCell ref="A10754:C10754"/>
    <mergeCell ref="D10754:E10754"/>
    <mergeCell ref="G10754:H10754"/>
    <mergeCell ref="I10754:J10754"/>
    <mergeCell ref="B10749:C10749"/>
    <mergeCell ref="D10749:E10749"/>
    <mergeCell ref="G10749:H10749"/>
    <mergeCell ref="I10749:J10749"/>
    <mergeCell ref="G10750:J10750"/>
    <mergeCell ref="B10771:C10771"/>
    <mergeCell ref="D10771:E10771"/>
    <mergeCell ref="G10771:H10771"/>
    <mergeCell ref="I10771:J10771"/>
    <mergeCell ref="G10772:J10772"/>
    <mergeCell ref="A10769:C10769"/>
    <mergeCell ref="D10769:E10769"/>
    <mergeCell ref="G10769:H10769"/>
    <mergeCell ref="I10769:J10769"/>
    <mergeCell ref="B10770:C10770"/>
    <mergeCell ref="D10770:E10770"/>
    <mergeCell ref="G10770:H10770"/>
    <mergeCell ref="I10770:J10770"/>
    <mergeCell ref="B10767:C10767"/>
    <mergeCell ref="D10767:E10767"/>
    <mergeCell ref="G10767:H10767"/>
    <mergeCell ref="I10767:J10767"/>
    <mergeCell ref="G10768:J10768"/>
    <mergeCell ref="A10765:C10765"/>
    <mergeCell ref="D10765:E10765"/>
    <mergeCell ref="G10765:H10765"/>
    <mergeCell ref="I10765:J10765"/>
    <mergeCell ref="B10766:C10766"/>
    <mergeCell ref="D10766:E10766"/>
    <mergeCell ref="G10766:H10766"/>
    <mergeCell ref="I10766:J10766"/>
    <mergeCell ref="B10763:C10763"/>
    <mergeCell ref="D10763:E10763"/>
    <mergeCell ref="G10763:H10763"/>
    <mergeCell ref="I10763:J10763"/>
    <mergeCell ref="G10764:J10764"/>
    <mergeCell ref="B10761:C10761"/>
    <mergeCell ref="D10761:E10761"/>
    <mergeCell ref="G10761:H10761"/>
    <mergeCell ref="I10761:J10761"/>
    <mergeCell ref="B10762:C10762"/>
    <mergeCell ref="D10762:E10762"/>
    <mergeCell ref="G10762:H10762"/>
    <mergeCell ref="I10762:J10762"/>
    <mergeCell ref="G10783:J10783"/>
    <mergeCell ref="A10784:C10784"/>
    <mergeCell ref="D10784:E10784"/>
    <mergeCell ref="G10784:H10784"/>
    <mergeCell ref="I10784:J10784"/>
    <mergeCell ref="B10781:C10781"/>
    <mergeCell ref="D10781:E10781"/>
    <mergeCell ref="G10781:H10781"/>
    <mergeCell ref="I10781:J10781"/>
    <mergeCell ref="B10782:C10782"/>
    <mergeCell ref="D10782:E10782"/>
    <mergeCell ref="G10782:H10782"/>
    <mergeCell ref="I10782:J10782"/>
    <mergeCell ref="B10779:C10779"/>
    <mergeCell ref="D10779:E10779"/>
    <mergeCell ref="G10779:H10779"/>
    <mergeCell ref="I10779:J10779"/>
    <mergeCell ref="B10780:C10780"/>
    <mergeCell ref="D10780:E10780"/>
    <mergeCell ref="G10780:H10780"/>
    <mergeCell ref="I10780:J10780"/>
    <mergeCell ref="B10777:C10777"/>
    <mergeCell ref="D10777:E10777"/>
    <mergeCell ref="G10777:H10777"/>
    <mergeCell ref="I10777:J10777"/>
    <mergeCell ref="B10778:C10778"/>
    <mergeCell ref="D10778:E10778"/>
    <mergeCell ref="G10778:H10778"/>
    <mergeCell ref="I10778:J10778"/>
    <mergeCell ref="G10773:J10773"/>
    <mergeCell ref="G10774:K10774"/>
    <mergeCell ref="A10775:K10775"/>
    <mergeCell ref="A10776:C10776"/>
    <mergeCell ref="D10776:E10776"/>
    <mergeCell ref="G10776:H10776"/>
    <mergeCell ref="I10776:J10776"/>
    <mergeCell ref="G10793:J10793"/>
    <mergeCell ref="G10794:K10794"/>
    <mergeCell ref="A10795:K10795"/>
    <mergeCell ref="A10796:C10796"/>
    <mergeCell ref="D10796:E10796"/>
    <mergeCell ref="G10796:H10796"/>
    <mergeCell ref="I10796:J10796"/>
    <mergeCell ref="B10791:C10791"/>
    <mergeCell ref="D10791:E10791"/>
    <mergeCell ref="G10791:H10791"/>
    <mergeCell ref="I10791:J10791"/>
    <mergeCell ref="G10792:J10792"/>
    <mergeCell ref="A10789:C10789"/>
    <mergeCell ref="D10789:E10789"/>
    <mergeCell ref="G10789:H10789"/>
    <mergeCell ref="I10789:J10789"/>
    <mergeCell ref="B10790:C10790"/>
    <mergeCell ref="D10790:E10790"/>
    <mergeCell ref="G10790:H10790"/>
    <mergeCell ref="I10790:J10790"/>
    <mergeCell ref="B10787:C10787"/>
    <mergeCell ref="D10787:E10787"/>
    <mergeCell ref="G10787:H10787"/>
    <mergeCell ref="I10787:J10787"/>
    <mergeCell ref="G10788:J10788"/>
    <mergeCell ref="B10785:C10785"/>
    <mergeCell ref="D10785:E10785"/>
    <mergeCell ref="G10785:H10785"/>
    <mergeCell ref="I10785:J10785"/>
    <mergeCell ref="B10786:C10786"/>
    <mergeCell ref="D10786:E10786"/>
    <mergeCell ref="G10786:H10786"/>
    <mergeCell ref="I10786:J10786"/>
    <mergeCell ref="G10807:J10807"/>
    <mergeCell ref="G10808:K10808"/>
    <mergeCell ref="A10809:K10809"/>
    <mergeCell ref="A10810:C10810"/>
    <mergeCell ref="D10810:E10810"/>
    <mergeCell ref="G10810:H10810"/>
    <mergeCell ref="I10810:J10810"/>
    <mergeCell ref="B10805:C10805"/>
    <mergeCell ref="D10805:E10805"/>
    <mergeCell ref="G10805:H10805"/>
    <mergeCell ref="I10805:J10805"/>
    <mergeCell ref="G10806:J10806"/>
    <mergeCell ref="G10803:J10803"/>
    <mergeCell ref="A10804:C10804"/>
    <mergeCell ref="D10804:E10804"/>
    <mergeCell ref="G10804:H10804"/>
    <mergeCell ref="I10804:J10804"/>
    <mergeCell ref="B10801:C10801"/>
    <mergeCell ref="D10801:E10801"/>
    <mergeCell ref="G10801:H10801"/>
    <mergeCell ref="I10801:J10801"/>
    <mergeCell ref="B10802:C10802"/>
    <mergeCell ref="D10802:E10802"/>
    <mergeCell ref="G10802:H10802"/>
    <mergeCell ref="I10802:J10802"/>
    <mergeCell ref="G10799:J10799"/>
    <mergeCell ref="A10800:C10800"/>
    <mergeCell ref="D10800:E10800"/>
    <mergeCell ref="G10800:H10800"/>
    <mergeCell ref="I10800:J10800"/>
    <mergeCell ref="B10797:C10797"/>
    <mergeCell ref="D10797:E10797"/>
    <mergeCell ref="G10797:H10797"/>
    <mergeCell ref="I10797:J10797"/>
    <mergeCell ref="B10798:C10798"/>
    <mergeCell ref="D10798:E10798"/>
    <mergeCell ref="G10798:H10798"/>
    <mergeCell ref="I10798:J10798"/>
    <mergeCell ref="B10823:E10823"/>
    <mergeCell ref="G10823:H10823"/>
    <mergeCell ref="I10823:J10823"/>
    <mergeCell ref="B10824:E10824"/>
    <mergeCell ref="G10824:H10824"/>
    <mergeCell ref="I10824:J10824"/>
    <mergeCell ref="G10819:J10819"/>
    <mergeCell ref="G10820:K10820"/>
    <mergeCell ref="A10821:K10821"/>
    <mergeCell ref="A10822:E10822"/>
    <mergeCell ref="G10822:H10822"/>
    <mergeCell ref="I10822:J10822"/>
    <mergeCell ref="B10817:C10817"/>
    <mergeCell ref="D10817:E10817"/>
    <mergeCell ref="G10817:H10817"/>
    <mergeCell ref="I10817:J10817"/>
    <mergeCell ref="G10818:J10818"/>
    <mergeCell ref="A10815:C10815"/>
    <mergeCell ref="D10815:E10815"/>
    <mergeCell ref="G10815:H10815"/>
    <mergeCell ref="I10815:J10815"/>
    <mergeCell ref="B10816:C10816"/>
    <mergeCell ref="D10816:E10816"/>
    <mergeCell ref="G10816:H10816"/>
    <mergeCell ref="I10816:J10816"/>
    <mergeCell ref="B10813:C10813"/>
    <mergeCell ref="D10813:E10813"/>
    <mergeCell ref="G10813:H10813"/>
    <mergeCell ref="I10813:J10813"/>
    <mergeCell ref="G10814:J10814"/>
    <mergeCell ref="B10811:C10811"/>
    <mergeCell ref="D10811:E10811"/>
    <mergeCell ref="G10811:H10811"/>
    <mergeCell ref="I10811:J10811"/>
    <mergeCell ref="B10812:C10812"/>
    <mergeCell ref="D10812:E10812"/>
    <mergeCell ref="G10812:H10812"/>
    <mergeCell ref="I10812:J10812"/>
    <mergeCell ref="B10840:C10840"/>
    <mergeCell ref="D10840:E10840"/>
    <mergeCell ref="G10840:H10840"/>
    <mergeCell ref="I10840:J10840"/>
    <mergeCell ref="G10841:J10841"/>
    <mergeCell ref="G10837:K10837"/>
    <mergeCell ref="A10838:K10838"/>
    <mergeCell ref="A10839:C10839"/>
    <mergeCell ref="D10839:E10839"/>
    <mergeCell ref="G10839:H10839"/>
    <mergeCell ref="I10839:J10839"/>
    <mergeCell ref="I10831:J10831"/>
    <mergeCell ref="K10831:K10832"/>
    <mergeCell ref="G10834:J10834"/>
    <mergeCell ref="G10835:J10835"/>
    <mergeCell ref="G10836:J10836"/>
    <mergeCell ref="A10831:B10832"/>
    <mergeCell ref="C10831:C10832"/>
    <mergeCell ref="D10831:D10832"/>
    <mergeCell ref="E10831:F10831"/>
    <mergeCell ref="G10831:H10831"/>
    <mergeCell ref="B10829:C10829"/>
    <mergeCell ref="E10829:F10829"/>
    <mergeCell ref="G10829:H10829"/>
    <mergeCell ref="I10829:J10829"/>
    <mergeCell ref="G10830:J10830"/>
    <mergeCell ref="G10827:J10827"/>
    <mergeCell ref="A10828:C10828"/>
    <mergeCell ref="E10828:F10828"/>
    <mergeCell ref="G10828:H10828"/>
    <mergeCell ref="I10828:J10828"/>
    <mergeCell ref="B10825:E10825"/>
    <mergeCell ref="G10825:H10825"/>
    <mergeCell ref="I10825:J10825"/>
    <mergeCell ref="B10826:E10826"/>
    <mergeCell ref="G10826:H10826"/>
    <mergeCell ref="I10826:J10826"/>
    <mergeCell ref="B10854:E10854"/>
    <mergeCell ref="G10854:H10854"/>
    <mergeCell ref="I10854:J10854"/>
    <mergeCell ref="B10855:E10855"/>
    <mergeCell ref="G10855:H10855"/>
    <mergeCell ref="I10855:J10855"/>
    <mergeCell ref="B10851:C10851"/>
    <mergeCell ref="G10851:H10851"/>
    <mergeCell ref="I10851:J10851"/>
    <mergeCell ref="G10852:J10852"/>
    <mergeCell ref="A10853:E10853"/>
    <mergeCell ref="G10853:H10853"/>
    <mergeCell ref="I10853:J10853"/>
    <mergeCell ref="G10846:J10846"/>
    <mergeCell ref="G10847:K10847"/>
    <mergeCell ref="A10848:K10848"/>
    <mergeCell ref="A10849:C10850"/>
    <mergeCell ref="D10849:D10850"/>
    <mergeCell ref="E10849:F10849"/>
    <mergeCell ref="G10849:J10849"/>
    <mergeCell ref="K10849:K10850"/>
    <mergeCell ref="G10850:H10850"/>
    <mergeCell ref="I10850:J10850"/>
    <mergeCell ref="B10844:C10844"/>
    <mergeCell ref="D10844:E10844"/>
    <mergeCell ref="G10844:H10844"/>
    <mergeCell ref="I10844:J10844"/>
    <mergeCell ref="G10845:J10845"/>
    <mergeCell ref="A10842:C10842"/>
    <mergeCell ref="D10842:E10842"/>
    <mergeCell ref="G10842:H10842"/>
    <mergeCell ref="I10842:J10842"/>
    <mergeCell ref="B10843:C10843"/>
    <mergeCell ref="D10843:E10843"/>
    <mergeCell ref="G10843:H10843"/>
    <mergeCell ref="I10843:J10843"/>
    <mergeCell ref="B10870:C10870"/>
    <mergeCell ref="D10870:E10870"/>
    <mergeCell ref="G10870:H10870"/>
    <mergeCell ref="I10870:J10870"/>
    <mergeCell ref="B10871:C10871"/>
    <mergeCell ref="D10871:E10871"/>
    <mergeCell ref="G10871:H10871"/>
    <mergeCell ref="I10871:J10871"/>
    <mergeCell ref="G10868:J10868"/>
    <mergeCell ref="A10869:C10869"/>
    <mergeCell ref="D10869:E10869"/>
    <mergeCell ref="G10869:H10869"/>
    <mergeCell ref="I10869:J10869"/>
    <mergeCell ref="B10866:C10866"/>
    <mergeCell ref="D10866:E10866"/>
    <mergeCell ref="G10866:H10866"/>
    <mergeCell ref="I10866:J10866"/>
    <mergeCell ref="B10867:C10867"/>
    <mergeCell ref="D10867:E10867"/>
    <mergeCell ref="G10867:H10867"/>
    <mergeCell ref="I10867:J10867"/>
    <mergeCell ref="A10864:K10864"/>
    <mergeCell ref="A10865:C10865"/>
    <mergeCell ref="D10865:E10865"/>
    <mergeCell ref="G10865:H10865"/>
    <mergeCell ref="I10865:J10865"/>
    <mergeCell ref="G10859:J10859"/>
    <mergeCell ref="G10860:J10860"/>
    <mergeCell ref="G10861:J10861"/>
    <mergeCell ref="G10862:J10862"/>
    <mergeCell ref="G10863:K10863"/>
    <mergeCell ref="B10856:E10856"/>
    <mergeCell ref="G10856:H10856"/>
    <mergeCell ref="I10856:J10856"/>
    <mergeCell ref="G10857:J10857"/>
    <mergeCell ref="G10858:J10858"/>
    <mergeCell ref="G10883:J10883"/>
    <mergeCell ref="G10884:K10884"/>
    <mergeCell ref="A10885:K10885"/>
    <mergeCell ref="A10886:C10886"/>
    <mergeCell ref="D10886:E10886"/>
    <mergeCell ref="G10886:H10886"/>
    <mergeCell ref="I10886:J10886"/>
    <mergeCell ref="B10881:C10881"/>
    <mergeCell ref="D10881:E10881"/>
    <mergeCell ref="G10881:H10881"/>
    <mergeCell ref="I10881:J10881"/>
    <mergeCell ref="G10882:J10882"/>
    <mergeCell ref="G10879:J10879"/>
    <mergeCell ref="A10880:C10880"/>
    <mergeCell ref="D10880:E10880"/>
    <mergeCell ref="G10880:H10880"/>
    <mergeCell ref="I10880:J10880"/>
    <mergeCell ref="B10877:C10877"/>
    <mergeCell ref="D10877:E10877"/>
    <mergeCell ref="G10877:H10877"/>
    <mergeCell ref="I10877:J10877"/>
    <mergeCell ref="B10878:C10878"/>
    <mergeCell ref="D10878:E10878"/>
    <mergeCell ref="G10878:H10878"/>
    <mergeCell ref="I10878:J10878"/>
    <mergeCell ref="G10872:J10872"/>
    <mergeCell ref="G10873:J10873"/>
    <mergeCell ref="G10874:K10874"/>
    <mergeCell ref="A10875:K10875"/>
    <mergeCell ref="A10876:C10876"/>
    <mergeCell ref="D10876:E10876"/>
    <mergeCell ref="G10876:H10876"/>
    <mergeCell ref="I10876:J10876"/>
    <mergeCell ref="B10897:C10897"/>
    <mergeCell ref="D10897:E10897"/>
    <mergeCell ref="G10897:H10897"/>
    <mergeCell ref="I10897:J10897"/>
    <mergeCell ref="B10898:C10898"/>
    <mergeCell ref="D10898:E10898"/>
    <mergeCell ref="G10898:H10898"/>
    <mergeCell ref="I10898:J10898"/>
    <mergeCell ref="G10893:J10893"/>
    <mergeCell ref="G10894:K10894"/>
    <mergeCell ref="A10895:K10895"/>
    <mergeCell ref="A10896:C10896"/>
    <mergeCell ref="D10896:E10896"/>
    <mergeCell ref="G10896:H10896"/>
    <mergeCell ref="I10896:J10896"/>
    <mergeCell ref="B10891:C10891"/>
    <mergeCell ref="D10891:E10891"/>
    <mergeCell ref="G10891:H10891"/>
    <mergeCell ref="I10891:J10891"/>
    <mergeCell ref="G10892:J10892"/>
    <mergeCell ref="G10889:J10889"/>
    <mergeCell ref="A10890:C10890"/>
    <mergeCell ref="D10890:E10890"/>
    <mergeCell ref="G10890:H10890"/>
    <mergeCell ref="I10890:J10890"/>
    <mergeCell ref="B10887:C10887"/>
    <mergeCell ref="D10887:E10887"/>
    <mergeCell ref="G10887:H10887"/>
    <mergeCell ref="I10887:J10887"/>
    <mergeCell ref="B10888:C10888"/>
    <mergeCell ref="D10888:E10888"/>
    <mergeCell ref="G10888:H10888"/>
    <mergeCell ref="I10888:J10888"/>
    <mergeCell ref="B10910:C10910"/>
    <mergeCell ref="D10910:E10910"/>
    <mergeCell ref="G10910:H10910"/>
    <mergeCell ref="I10910:J10910"/>
    <mergeCell ref="B10911:C10911"/>
    <mergeCell ref="D10911:E10911"/>
    <mergeCell ref="G10911:H10911"/>
    <mergeCell ref="I10911:J10911"/>
    <mergeCell ref="G10905:J10905"/>
    <mergeCell ref="G10906:J10906"/>
    <mergeCell ref="G10907:K10907"/>
    <mergeCell ref="A10908:K10908"/>
    <mergeCell ref="A10909:C10909"/>
    <mergeCell ref="D10909:E10909"/>
    <mergeCell ref="G10909:H10909"/>
    <mergeCell ref="I10909:J10909"/>
    <mergeCell ref="B10903:C10903"/>
    <mergeCell ref="D10903:E10903"/>
    <mergeCell ref="G10903:H10903"/>
    <mergeCell ref="I10903:J10903"/>
    <mergeCell ref="B10904:C10904"/>
    <mergeCell ref="D10904:E10904"/>
    <mergeCell ref="G10904:H10904"/>
    <mergeCell ref="I10904:J10904"/>
    <mergeCell ref="G10901:J10901"/>
    <mergeCell ref="A10902:C10902"/>
    <mergeCell ref="D10902:E10902"/>
    <mergeCell ref="G10902:H10902"/>
    <mergeCell ref="I10902:J10902"/>
    <mergeCell ref="B10899:C10899"/>
    <mergeCell ref="D10899:E10899"/>
    <mergeCell ref="G10899:H10899"/>
    <mergeCell ref="I10899:J10899"/>
    <mergeCell ref="B10900:C10900"/>
    <mergeCell ref="D10900:E10900"/>
    <mergeCell ref="G10900:H10900"/>
    <mergeCell ref="I10900:J10900"/>
    <mergeCell ref="B10926:C10926"/>
    <mergeCell ref="D10926:E10926"/>
    <mergeCell ref="G10926:H10926"/>
    <mergeCell ref="I10926:J10926"/>
    <mergeCell ref="B10927:C10927"/>
    <mergeCell ref="D10927:E10927"/>
    <mergeCell ref="G10927:H10927"/>
    <mergeCell ref="I10927:J10927"/>
    <mergeCell ref="G10921:J10921"/>
    <mergeCell ref="G10922:J10922"/>
    <mergeCell ref="G10923:K10923"/>
    <mergeCell ref="A10924:K10924"/>
    <mergeCell ref="A10925:C10925"/>
    <mergeCell ref="D10925:E10925"/>
    <mergeCell ref="G10925:H10925"/>
    <mergeCell ref="I10925:J10925"/>
    <mergeCell ref="B10919:C10919"/>
    <mergeCell ref="D10919:E10919"/>
    <mergeCell ref="G10919:H10919"/>
    <mergeCell ref="I10919:J10919"/>
    <mergeCell ref="B10920:C10920"/>
    <mergeCell ref="D10920:E10920"/>
    <mergeCell ref="G10920:H10920"/>
    <mergeCell ref="I10920:J10920"/>
    <mergeCell ref="G10914:J10914"/>
    <mergeCell ref="G10915:J10915"/>
    <mergeCell ref="G10916:K10916"/>
    <mergeCell ref="A10917:K10917"/>
    <mergeCell ref="A10918:C10918"/>
    <mergeCell ref="D10918:E10918"/>
    <mergeCell ref="G10918:H10918"/>
    <mergeCell ref="I10918:J10918"/>
    <mergeCell ref="B10912:C10912"/>
    <mergeCell ref="D10912:E10912"/>
    <mergeCell ref="G10912:H10912"/>
    <mergeCell ref="I10912:J10912"/>
    <mergeCell ref="B10913:C10913"/>
    <mergeCell ref="D10913:E10913"/>
    <mergeCell ref="G10913:H10913"/>
    <mergeCell ref="I10913:J10913"/>
    <mergeCell ref="G10941:J10941"/>
    <mergeCell ref="G10942:J10942"/>
    <mergeCell ref="G10943:K10943"/>
    <mergeCell ref="A10944:K10944"/>
    <mergeCell ref="A10945:C10946"/>
    <mergeCell ref="D10945:D10946"/>
    <mergeCell ref="E10945:F10945"/>
    <mergeCell ref="G10945:J10945"/>
    <mergeCell ref="K10945:K10946"/>
    <mergeCell ref="G10946:H10946"/>
    <mergeCell ref="I10946:J10946"/>
    <mergeCell ref="B10939:C10939"/>
    <mergeCell ref="D10939:E10939"/>
    <mergeCell ref="G10939:H10939"/>
    <mergeCell ref="I10939:J10939"/>
    <mergeCell ref="B10940:C10940"/>
    <mergeCell ref="D10940:E10940"/>
    <mergeCell ref="G10940:H10940"/>
    <mergeCell ref="I10940:J10940"/>
    <mergeCell ref="G10935:J10935"/>
    <mergeCell ref="G10936:K10936"/>
    <mergeCell ref="A10937:K10937"/>
    <mergeCell ref="A10938:C10938"/>
    <mergeCell ref="D10938:E10938"/>
    <mergeCell ref="G10938:H10938"/>
    <mergeCell ref="I10938:J10938"/>
    <mergeCell ref="B10933:C10933"/>
    <mergeCell ref="D10933:E10933"/>
    <mergeCell ref="G10933:H10933"/>
    <mergeCell ref="I10933:J10933"/>
    <mergeCell ref="G10934:J10934"/>
    <mergeCell ref="G10928:J10928"/>
    <mergeCell ref="G10929:J10929"/>
    <mergeCell ref="G10930:K10930"/>
    <mergeCell ref="A10931:K10931"/>
    <mergeCell ref="A10932:C10932"/>
    <mergeCell ref="D10932:E10932"/>
    <mergeCell ref="G10932:H10932"/>
    <mergeCell ref="I10932:J10932"/>
    <mergeCell ref="G10961:J10961"/>
    <mergeCell ref="A10962:C10962"/>
    <mergeCell ref="E10962:F10962"/>
    <mergeCell ref="G10962:H10962"/>
    <mergeCell ref="I10962:J10962"/>
    <mergeCell ref="A10959:E10959"/>
    <mergeCell ref="G10959:H10959"/>
    <mergeCell ref="I10959:J10959"/>
    <mergeCell ref="B10960:E10960"/>
    <mergeCell ref="G10960:H10960"/>
    <mergeCell ref="I10960:J10960"/>
    <mergeCell ref="G10954:J10954"/>
    <mergeCell ref="G10955:J10955"/>
    <mergeCell ref="G10956:J10956"/>
    <mergeCell ref="G10957:J10957"/>
    <mergeCell ref="G10958:J10958"/>
    <mergeCell ref="G10951:J10951"/>
    <mergeCell ref="A10952:E10952"/>
    <mergeCell ref="G10952:H10952"/>
    <mergeCell ref="I10952:J10952"/>
    <mergeCell ref="B10953:E10953"/>
    <mergeCell ref="G10953:H10953"/>
    <mergeCell ref="I10953:J10953"/>
    <mergeCell ref="B10949:C10949"/>
    <mergeCell ref="G10949:H10949"/>
    <mergeCell ref="I10949:J10949"/>
    <mergeCell ref="B10950:C10950"/>
    <mergeCell ref="G10950:H10950"/>
    <mergeCell ref="I10950:J10950"/>
    <mergeCell ref="B10947:C10947"/>
    <mergeCell ref="G10947:H10947"/>
    <mergeCell ref="I10947:J10947"/>
    <mergeCell ref="B10948:C10948"/>
    <mergeCell ref="G10948:H10948"/>
    <mergeCell ref="I10948:J10948"/>
    <mergeCell ref="B10976:C10976"/>
    <mergeCell ref="D10976:E10976"/>
    <mergeCell ref="G10976:H10976"/>
    <mergeCell ref="I10976:J10976"/>
    <mergeCell ref="B10977:C10977"/>
    <mergeCell ref="D10977:E10977"/>
    <mergeCell ref="G10977:H10977"/>
    <mergeCell ref="I10977:J10977"/>
    <mergeCell ref="B10974:C10974"/>
    <mergeCell ref="D10974:E10974"/>
    <mergeCell ref="G10974:H10974"/>
    <mergeCell ref="I10974:J10974"/>
    <mergeCell ref="B10975:C10975"/>
    <mergeCell ref="D10975:E10975"/>
    <mergeCell ref="G10975:H10975"/>
    <mergeCell ref="I10975:J10975"/>
    <mergeCell ref="G10971:K10971"/>
    <mergeCell ref="A10972:K10972"/>
    <mergeCell ref="A10973:C10973"/>
    <mergeCell ref="D10973:E10973"/>
    <mergeCell ref="G10973:H10973"/>
    <mergeCell ref="I10973:J10973"/>
    <mergeCell ref="I10965:J10965"/>
    <mergeCell ref="K10965:K10966"/>
    <mergeCell ref="G10968:J10968"/>
    <mergeCell ref="G10969:J10969"/>
    <mergeCell ref="G10970:J10970"/>
    <mergeCell ref="A10965:B10966"/>
    <mergeCell ref="C10965:C10966"/>
    <mergeCell ref="D10965:D10966"/>
    <mergeCell ref="E10965:F10965"/>
    <mergeCell ref="G10965:H10965"/>
    <mergeCell ref="B10963:C10963"/>
    <mergeCell ref="E10963:F10963"/>
    <mergeCell ref="G10963:H10963"/>
    <mergeCell ref="I10963:J10963"/>
    <mergeCell ref="G10964:J10964"/>
    <mergeCell ref="G10990:J10990"/>
    <mergeCell ref="A10991:C10991"/>
    <mergeCell ref="D10991:E10991"/>
    <mergeCell ref="G10991:H10991"/>
    <mergeCell ref="I10991:J10991"/>
    <mergeCell ref="B10988:C10988"/>
    <mergeCell ref="D10988:E10988"/>
    <mergeCell ref="G10988:H10988"/>
    <mergeCell ref="I10988:J10988"/>
    <mergeCell ref="B10989:C10989"/>
    <mergeCell ref="D10989:E10989"/>
    <mergeCell ref="G10989:H10989"/>
    <mergeCell ref="I10989:J10989"/>
    <mergeCell ref="G10984:J10984"/>
    <mergeCell ref="G10985:K10985"/>
    <mergeCell ref="A10986:K10986"/>
    <mergeCell ref="A10987:C10987"/>
    <mergeCell ref="D10987:E10987"/>
    <mergeCell ref="G10987:H10987"/>
    <mergeCell ref="I10987:J10987"/>
    <mergeCell ref="B10982:C10982"/>
    <mergeCell ref="D10982:E10982"/>
    <mergeCell ref="G10982:H10982"/>
    <mergeCell ref="I10982:J10982"/>
    <mergeCell ref="G10983:J10983"/>
    <mergeCell ref="G10980:J10980"/>
    <mergeCell ref="A10981:C10981"/>
    <mergeCell ref="D10981:E10981"/>
    <mergeCell ref="G10981:H10981"/>
    <mergeCell ref="I10981:J10981"/>
    <mergeCell ref="B10978:C10978"/>
    <mergeCell ref="D10978:E10978"/>
    <mergeCell ref="G10978:H10978"/>
    <mergeCell ref="I10978:J10978"/>
    <mergeCell ref="B10979:C10979"/>
    <mergeCell ref="D10979:E10979"/>
    <mergeCell ref="G10979:H10979"/>
    <mergeCell ref="I10979:J10979"/>
    <mergeCell ref="A11004:C11004"/>
    <mergeCell ref="D11004:E11004"/>
    <mergeCell ref="G11004:H11004"/>
    <mergeCell ref="I11004:J11004"/>
    <mergeCell ref="B11005:C11005"/>
    <mergeCell ref="D11005:E11005"/>
    <mergeCell ref="G11005:H11005"/>
    <mergeCell ref="I11005:J11005"/>
    <mergeCell ref="B11002:C11002"/>
    <mergeCell ref="D11002:E11002"/>
    <mergeCell ref="G11002:H11002"/>
    <mergeCell ref="I11002:J11002"/>
    <mergeCell ref="G11003:J11003"/>
    <mergeCell ref="G10998:J10998"/>
    <mergeCell ref="G10999:K10999"/>
    <mergeCell ref="A11000:K11000"/>
    <mergeCell ref="A11001:C11001"/>
    <mergeCell ref="D11001:E11001"/>
    <mergeCell ref="G11001:H11001"/>
    <mergeCell ref="I11001:J11001"/>
    <mergeCell ref="B10996:C10996"/>
    <mergeCell ref="D10996:E10996"/>
    <mergeCell ref="G10996:H10996"/>
    <mergeCell ref="I10996:J10996"/>
    <mergeCell ref="G10997:J10997"/>
    <mergeCell ref="G10994:J10994"/>
    <mergeCell ref="A10995:C10995"/>
    <mergeCell ref="D10995:E10995"/>
    <mergeCell ref="G10995:H10995"/>
    <mergeCell ref="I10995:J10995"/>
    <mergeCell ref="B10992:C10992"/>
    <mergeCell ref="D10992:E10992"/>
    <mergeCell ref="G10992:H10992"/>
    <mergeCell ref="I10992:J10992"/>
    <mergeCell ref="B10993:C10993"/>
    <mergeCell ref="D10993:E10993"/>
    <mergeCell ref="G10993:H10993"/>
    <mergeCell ref="I10993:J10993"/>
    <mergeCell ref="G11016:J11016"/>
    <mergeCell ref="A11017:C11017"/>
    <mergeCell ref="D11017:E11017"/>
    <mergeCell ref="G11017:H11017"/>
    <mergeCell ref="I11017:J11017"/>
    <mergeCell ref="B11014:C11014"/>
    <mergeCell ref="D11014:E11014"/>
    <mergeCell ref="G11014:H11014"/>
    <mergeCell ref="I11014:J11014"/>
    <mergeCell ref="B11015:C11015"/>
    <mergeCell ref="D11015:E11015"/>
    <mergeCell ref="G11015:H11015"/>
    <mergeCell ref="I11015:J11015"/>
    <mergeCell ref="B11012:C11012"/>
    <mergeCell ref="D11012:E11012"/>
    <mergeCell ref="G11012:H11012"/>
    <mergeCell ref="I11012:J11012"/>
    <mergeCell ref="B11013:C11013"/>
    <mergeCell ref="D11013:E11013"/>
    <mergeCell ref="G11013:H11013"/>
    <mergeCell ref="I11013:J11013"/>
    <mergeCell ref="G11008:J11008"/>
    <mergeCell ref="G11009:K11009"/>
    <mergeCell ref="A11010:K11010"/>
    <mergeCell ref="A11011:C11011"/>
    <mergeCell ref="D11011:E11011"/>
    <mergeCell ref="G11011:H11011"/>
    <mergeCell ref="I11011:J11011"/>
    <mergeCell ref="B11006:C11006"/>
    <mergeCell ref="D11006:E11006"/>
    <mergeCell ref="G11006:H11006"/>
    <mergeCell ref="I11006:J11006"/>
    <mergeCell ref="G11007:J11007"/>
    <mergeCell ref="B11028:C11028"/>
    <mergeCell ref="D11028:E11028"/>
    <mergeCell ref="G11028:H11028"/>
    <mergeCell ref="I11028:J11028"/>
    <mergeCell ref="G11029:J11029"/>
    <mergeCell ref="A11026:C11026"/>
    <mergeCell ref="D11026:E11026"/>
    <mergeCell ref="G11026:H11026"/>
    <mergeCell ref="I11026:J11026"/>
    <mergeCell ref="B11027:C11027"/>
    <mergeCell ref="D11027:E11027"/>
    <mergeCell ref="G11027:H11027"/>
    <mergeCell ref="I11027:J11027"/>
    <mergeCell ref="B11024:C11024"/>
    <mergeCell ref="D11024:E11024"/>
    <mergeCell ref="G11024:H11024"/>
    <mergeCell ref="I11024:J11024"/>
    <mergeCell ref="G11025:J11025"/>
    <mergeCell ref="A11022:C11022"/>
    <mergeCell ref="D11022:E11022"/>
    <mergeCell ref="G11022:H11022"/>
    <mergeCell ref="I11022:J11022"/>
    <mergeCell ref="B11023:C11023"/>
    <mergeCell ref="D11023:E11023"/>
    <mergeCell ref="G11023:H11023"/>
    <mergeCell ref="I11023:J11023"/>
    <mergeCell ref="B11020:C11020"/>
    <mergeCell ref="D11020:E11020"/>
    <mergeCell ref="G11020:H11020"/>
    <mergeCell ref="I11020:J11020"/>
    <mergeCell ref="G11021:J11021"/>
    <mergeCell ref="B11018:C11018"/>
    <mergeCell ref="D11018:E11018"/>
    <mergeCell ref="G11018:H11018"/>
    <mergeCell ref="I11018:J11018"/>
    <mergeCell ref="B11019:C11019"/>
    <mergeCell ref="D11019:E11019"/>
    <mergeCell ref="G11019:H11019"/>
    <mergeCell ref="I11019:J11019"/>
    <mergeCell ref="G11040:J11040"/>
    <mergeCell ref="A11041:C11041"/>
    <mergeCell ref="D11041:E11041"/>
    <mergeCell ref="G11041:H11041"/>
    <mergeCell ref="I11041:J11041"/>
    <mergeCell ref="B11038:C11038"/>
    <mergeCell ref="D11038:E11038"/>
    <mergeCell ref="G11038:H11038"/>
    <mergeCell ref="I11038:J11038"/>
    <mergeCell ref="B11039:C11039"/>
    <mergeCell ref="D11039:E11039"/>
    <mergeCell ref="G11039:H11039"/>
    <mergeCell ref="I11039:J11039"/>
    <mergeCell ref="B11036:C11036"/>
    <mergeCell ref="D11036:E11036"/>
    <mergeCell ref="G11036:H11036"/>
    <mergeCell ref="I11036:J11036"/>
    <mergeCell ref="B11037:C11037"/>
    <mergeCell ref="D11037:E11037"/>
    <mergeCell ref="G11037:H11037"/>
    <mergeCell ref="I11037:J11037"/>
    <mergeCell ref="B11034:C11034"/>
    <mergeCell ref="D11034:E11034"/>
    <mergeCell ref="G11034:H11034"/>
    <mergeCell ref="I11034:J11034"/>
    <mergeCell ref="B11035:C11035"/>
    <mergeCell ref="D11035:E11035"/>
    <mergeCell ref="G11035:H11035"/>
    <mergeCell ref="I11035:J11035"/>
    <mergeCell ref="G11030:J11030"/>
    <mergeCell ref="G11031:K11031"/>
    <mergeCell ref="A11032:K11032"/>
    <mergeCell ref="A11033:C11033"/>
    <mergeCell ref="D11033:E11033"/>
    <mergeCell ref="G11033:H11033"/>
    <mergeCell ref="I11033:J11033"/>
    <mergeCell ref="G11050:J11050"/>
    <mergeCell ref="G11051:K11051"/>
    <mergeCell ref="A11052:K11052"/>
    <mergeCell ref="A11053:C11053"/>
    <mergeCell ref="D11053:E11053"/>
    <mergeCell ref="G11053:H11053"/>
    <mergeCell ref="I11053:J11053"/>
    <mergeCell ref="B11048:C11048"/>
    <mergeCell ref="D11048:E11048"/>
    <mergeCell ref="G11048:H11048"/>
    <mergeCell ref="I11048:J11048"/>
    <mergeCell ref="G11049:J11049"/>
    <mergeCell ref="A11046:C11046"/>
    <mergeCell ref="D11046:E11046"/>
    <mergeCell ref="G11046:H11046"/>
    <mergeCell ref="I11046:J11046"/>
    <mergeCell ref="B11047:C11047"/>
    <mergeCell ref="D11047:E11047"/>
    <mergeCell ref="G11047:H11047"/>
    <mergeCell ref="I11047:J11047"/>
    <mergeCell ref="B11044:C11044"/>
    <mergeCell ref="D11044:E11044"/>
    <mergeCell ref="G11044:H11044"/>
    <mergeCell ref="I11044:J11044"/>
    <mergeCell ref="G11045:J11045"/>
    <mergeCell ref="B11042:C11042"/>
    <mergeCell ref="D11042:E11042"/>
    <mergeCell ref="G11042:H11042"/>
    <mergeCell ref="I11042:J11042"/>
    <mergeCell ref="B11043:C11043"/>
    <mergeCell ref="D11043:E11043"/>
    <mergeCell ref="G11043:H11043"/>
    <mergeCell ref="I11043:J11043"/>
    <mergeCell ref="G11064:J11064"/>
    <mergeCell ref="G11065:K11065"/>
    <mergeCell ref="A11066:K11066"/>
    <mergeCell ref="A11067:C11067"/>
    <mergeCell ref="D11067:E11067"/>
    <mergeCell ref="G11067:H11067"/>
    <mergeCell ref="I11067:J11067"/>
    <mergeCell ref="B11062:C11062"/>
    <mergeCell ref="D11062:E11062"/>
    <mergeCell ref="G11062:H11062"/>
    <mergeCell ref="I11062:J11062"/>
    <mergeCell ref="G11063:J11063"/>
    <mergeCell ref="G11060:J11060"/>
    <mergeCell ref="A11061:C11061"/>
    <mergeCell ref="D11061:E11061"/>
    <mergeCell ref="G11061:H11061"/>
    <mergeCell ref="I11061:J11061"/>
    <mergeCell ref="B11058:C11058"/>
    <mergeCell ref="D11058:E11058"/>
    <mergeCell ref="G11058:H11058"/>
    <mergeCell ref="I11058:J11058"/>
    <mergeCell ref="B11059:C11059"/>
    <mergeCell ref="D11059:E11059"/>
    <mergeCell ref="G11059:H11059"/>
    <mergeCell ref="I11059:J11059"/>
    <mergeCell ref="G11056:J11056"/>
    <mergeCell ref="A11057:C11057"/>
    <mergeCell ref="D11057:E11057"/>
    <mergeCell ref="G11057:H11057"/>
    <mergeCell ref="I11057:J11057"/>
    <mergeCell ref="B11054:C11054"/>
    <mergeCell ref="D11054:E11054"/>
    <mergeCell ref="G11054:H11054"/>
    <mergeCell ref="I11054:J11054"/>
    <mergeCell ref="B11055:C11055"/>
    <mergeCell ref="D11055:E11055"/>
    <mergeCell ref="G11055:H11055"/>
    <mergeCell ref="I11055:J11055"/>
    <mergeCell ref="B11080:E11080"/>
    <mergeCell ref="G11080:H11080"/>
    <mergeCell ref="I11080:J11080"/>
    <mergeCell ref="B11081:E11081"/>
    <mergeCell ref="G11081:H11081"/>
    <mergeCell ref="I11081:J11081"/>
    <mergeCell ref="G11076:J11076"/>
    <mergeCell ref="G11077:K11077"/>
    <mergeCell ref="A11078:K11078"/>
    <mergeCell ref="A11079:E11079"/>
    <mergeCell ref="G11079:H11079"/>
    <mergeCell ref="I11079:J11079"/>
    <mergeCell ref="B11074:C11074"/>
    <mergeCell ref="D11074:E11074"/>
    <mergeCell ref="G11074:H11074"/>
    <mergeCell ref="I11074:J11074"/>
    <mergeCell ref="G11075:J11075"/>
    <mergeCell ref="A11072:C11072"/>
    <mergeCell ref="D11072:E11072"/>
    <mergeCell ref="G11072:H11072"/>
    <mergeCell ref="I11072:J11072"/>
    <mergeCell ref="B11073:C11073"/>
    <mergeCell ref="D11073:E11073"/>
    <mergeCell ref="G11073:H11073"/>
    <mergeCell ref="I11073:J11073"/>
    <mergeCell ref="B11070:C11070"/>
    <mergeCell ref="D11070:E11070"/>
    <mergeCell ref="G11070:H11070"/>
    <mergeCell ref="I11070:J11070"/>
    <mergeCell ref="G11071:J11071"/>
    <mergeCell ref="B11068:C11068"/>
    <mergeCell ref="D11068:E11068"/>
    <mergeCell ref="G11068:H11068"/>
    <mergeCell ref="I11068:J11068"/>
    <mergeCell ref="B11069:C11069"/>
    <mergeCell ref="D11069:E11069"/>
    <mergeCell ref="G11069:H11069"/>
    <mergeCell ref="I11069:J11069"/>
    <mergeCell ref="B11097:C11097"/>
    <mergeCell ref="D11097:E11097"/>
    <mergeCell ref="G11097:H11097"/>
    <mergeCell ref="I11097:J11097"/>
    <mergeCell ref="G11098:J11098"/>
    <mergeCell ref="G11094:K11094"/>
    <mergeCell ref="A11095:K11095"/>
    <mergeCell ref="A11096:C11096"/>
    <mergeCell ref="D11096:E11096"/>
    <mergeCell ref="G11096:H11096"/>
    <mergeCell ref="I11096:J11096"/>
    <mergeCell ref="I11088:J11088"/>
    <mergeCell ref="K11088:K11089"/>
    <mergeCell ref="G11091:J11091"/>
    <mergeCell ref="G11092:J11092"/>
    <mergeCell ref="G11093:J11093"/>
    <mergeCell ref="A11088:B11089"/>
    <mergeCell ref="C11088:C11089"/>
    <mergeCell ref="D11088:D11089"/>
    <mergeCell ref="E11088:F11088"/>
    <mergeCell ref="G11088:H11088"/>
    <mergeCell ref="B11086:C11086"/>
    <mergeCell ref="E11086:F11086"/>
    <mergeCell ref="G11086:H11086"/>
    <mergeCell ref="I11086:J11086"/>
    <mergeCell ref="G11087:J11087"/>
    <mergeCell ref="G11084:J11084"/>
    <mergeCell ref="A11085:C11085"/>
    <mergeCell ref="E11085:F11085"/>
    <mergeCell ref="G11085:H11085"/>
    <mergeCell ref="I11085:J11085"/>
    <mergeCell ref="B11082:E11082"/>
    <mergeCell ref="G11082:H11082"/>
    <mergeCell ref="I11082:J11082"/>
    <mergeCell ref="B11083:E11083"/>
    <mergeCell ref="G11083:H11083"/>
    <mergeCell ref="I11083:J11083"/>
    <mergeCell ref="B11111:E11111"/>
    <mergeCell ref="G11111:H11111"/>
    <mergeCell ref="I11111:J11111"/>
    <mergeCell ref="B11112:E11112"/>
    <mergeCell ref="G11112:H11112"/>
    <mergeCell ref="I11112:J11112"/>
    <mergeCell ref="B11108:C11108"/>
    <mergeCell ref="G11108:H11108"/>
    <mergeCell ref="I11108:J11108"/>
    <mergeCell ref="G11109:J11109"/>
    <mergeCell ref="A11110:E11110"/>
    <mergeCell ref="G11110:H11110"/>
    <mergeCell ref="I11110:J11110"/>
    <mergeCell ref="G11103:J11103"/>
    <mergeCell ref="G11104:K11104"/>
    <mergeCell ref="A11105:K11105"/>
    <mergeCell ref="A11106:C11107"/>
    <mergeCell ref="D11106:D11107"/>
    <mergeCell ref="E11106:F11106"/>
    <mergeCell ref="G11106:J11106"/>
    <mergeCell ref="K11106:K11107"/>
    <mergeCell ref="G11107:H11107"/>
    <mergeCell ref="I11107:J11107"/>
    <mergeCell ref="B11101:C11101"/>
    <mergeCell ref="D11101:E11101"/>
    <mergeCell ref="G11101:H11101"/>
    <mergeCell ref="I11101:J11101"/>
    <mergeCell ref="G11102:J11102"/>
    <mergeCell ref="A11099:C11099"/>
    <mergeCell ref="D11099:E11099"/>
    <mergeCell ref="G11099:H11099"/>
    <mergeCell ref="I11099:J11099"/>
    <mergeCell ref="B11100:C11100"/>
    <mergeCell ref="D11100:E11100"/>
    <mergeCell ref="G11100:H11100"/>
    <mergeCell ref="I11100:J11100"/>
    <mergeCell ref="B11127:C11127"/>
    <mergeCell ref="D11127:E11127"/>
    <mergeCell ref="G11127:H11127"/>
    <mergeCell ref="I11127:J11127"/>
    <mergeCell ref="B11128:C11128"/>
    <mergeCell ref="D11128:E11128"/>
    <mergeCell ref="G11128:H11128"/>
    <mergeCell ref="I11128:J11128"/>
    <mergeCell ref="G11125:J11125"/>
    <mergeCell ref="A11126:C11126"/>
    <mergeCell ref="D11126:E11126"/>
    <mergeCell ref="G11126:H11126"/>
    <mergeCell ref="I11126:J11126"/>
    <mergeCell ref="B11123:C11123"/>
    <mergeCell ref="D11123:E11123"/>
    <mergeCell ref="G11123:H11123"/>
    <mergeCell ref="I11123:J11123"/>
    <mergeCell ref="B11124:C11124"/>
    <mergeCell ref="D11124:E11124"/>
    <mergeCell ref="G11124:H11124"/>
    <mergeCell ref="I11124:J11124"/>
    <mergeCell ref="A11121:K11121"/>
    <mergeCell ref="A11122:C11122"/>
    <mergeCell ref="D11122:E11122"/>
    <mergeCell ref="G11122:H11122"/>
    <mergeCell ref="I11122:J11122"/>
    <mergeCell ref="G11116:J11116"/>
    <mergeCell ref="G11117:J11117"/>
    <mergeCell ref="G11118:J11118"/>
    <mergeCell ref="G11119:J11119"/>
    <mergeCell ref="G11120:K11120"/>
    <mergeCell ref="B11113:E11113"/>
    <mergeCell ref="G11113:H11113"/>
    <mergeCell ref="I11113:J11113"/>
    <mergeCell ref="G11114:J11114"/>
    <mergeCell ref="G11115:J11115"/>
    <mergeCell ref="G11140:J11140"/>
    <mergeCell ref="G11141:K11141"/>
    <mergeCell ref="A11142:K11142"/>
    <mergeCell ref="A11143:C11143"/>
    <mergeCell ref="D11143:E11143"/>
    <mergeCell ref="G11143:H11143"/>
    <mergeCell ref="I11143:J11143"/>
    <mergeCell ref="B11138:C11138"/>
    <mergeCell ref="D11138:E11138"/>
    <mergeCell ref="G11138:H11138"/>
    <mergeCell ref="I11138:J11138"/>
    <mergeCell ref="G11139:J11139"/>
    <mergeCell ref="G11136:J11136"/>
    <mergeCell ref="A11137:C11137"/>
    <mergeCell ref="D11137:E11137"/>
    <mergeCell ref="G11137:H11137"/>
    <mergeCell ref="I11137:J11137"/>
    <mergeCell ref="B11134:C11134"/>
    <mergeCell ref="D11134:E11134"/>
    <mergeCell ref="G11134:H11134"/>
    <mergeCell ref="I11134:J11134"/>
    <mergeCell ref="B11135:C11135"/>
    <mergeCell ref="D11135:E11135"/>
    <mergeCell ref="G11135:H11135"/>
    <mergeCell ref="I11135:J11135"/>
    <mergeCell ref="G11129:J11129"/>
    <mergeCell ref="G11130:J11130"/>
    <mergeCell ref="G11131:K11131"/>
    <mergeCell ref="A11132:K11132"/>
    <mergeCell ref="A11133:C11133"/>
    <mergeCell ref="D11133:E11133"/>
    <mergeCell ref="G11133:H11133"/>
    <mergeCell ref="I11133:J11133"/>
    <mergeCell ref="B11154:C11154"/>
    <mergeCell ref="D11154:E11154"/>
    <mergeCell ref="G11154:H11154"/>
    <mergeCell ref="I11154:J11154"/>
    <mergeCell ref="B11155:C11155"/>
    <mergeCell ref="D11155:E11155"/>
    <mergeCell ref="G11155:H11155"/>
    <mergeCell ref="I11155:J11155"/>
    <mergeCell ref="G11150:J11150"/>
    <mergeCell ref="G11151:K11151"/>
    <mergeCell ref="A11152:K11152"/>
    <mergeCell ref="A11153:C11153"/>
    <mergeCell ref="D11153:E11153"/>
    <mergeCell ref="G11153:H11153"/>
    <mergeCell ref="I11153:J11153"/>
    <mergeCell ref="B11148:C11148"/>
    <mergeCell ref="D11148:E11148"/>
    <mergeCell ref="G11148:H11148"/>
    <mergeCell ref="I11148:J11148"/>
    <mergeCell ref="G11149:J11149"/>
    <mergeCell ref="G11146:J11146"/>
    <mergeCell ref="A11147:C11147"/>
    <mergeCell ref="D11147:E11147"/>
    <mergeCell ref="G11147:H11147"/>
    <mergeCell ref="I11147:J11147"/>
    <mergeCell ref="B11144:C11144"/>
    <mergeCell ref="D11144:E11144"/>
    <mergeCell ref="G11144:H11144"/>
    <mergeCell ref="I11144:J11144"/>
    <mergeCell ref="B11145:C11145"/>
    <mergeCell ref="D11145:E11145"/>
    <mergeCell ref="G11145:H11145"/>
    <mergeCell ref="I11145:J11145"/>
    <mergeCell ref="B11167:C11167"/>
    <mergeCell ref="D11167:E11167"/>
    <mergeCell ref="G11167:H11167"/>
    <mergeCell ref="I11167:J11167"/>
    <mergeCell ref="B11168:C11168"/>
    <mergeCell ref="D11168:E11168"/>
    <mergeCell ref="G11168:H11168"/>
    <mergeCell ref="I11168:J11168"/>
    <mergeCell ref="G11162:J11162"/>
    <mergeCell ref="G11163:J11163"/>
    <mergeCell ref="G11164:K11164"/>
    <mergeCell ref="A11165:K11165"/>
    <mergeCell ref="A11166:C11166"/>
    <mergeCell ref="D11166:E11166"/>
    <mergeCell ref="G11166:H11166"/>
    <mergeCell ref="I11166:J11166"/>
    <mergeCell ref="B11160:C11160"/>
    <mergeCell ref="D11160:E11160"/>
    <mergeCell ref="G11160:H11160"/>
    <mergeCell ref="I11160:J11160"/>
    <mergeCell ref="B11161:C11161"/>
    <mergeCell ref="D11161:E11161"/>
    <mergeCell ref="G11161:H11161"/>
    <mergeCell ref="I11161:J11161"/>
    <mergeCell ref="G11158:J11158"/>
    <mergeCell ref="A11159:C11159"/>
    <mergeCell ref="D11159:E11159"/>
    <mergeCell ref="G11159:H11159"/>
    <mergeCell ref="I11159:J11159"/>
    <mergeCell ref="B11156:C11156"/>
    <mergeCell ref="D11156:E11156"/>
    <mergeCell ref="G11156:H11156"/>
    <mergeCell ref="I11156:J11156"/>
    <mergeCell ref="B11157:C11157"/>
    <mergeCell ref="D11157:E11157"/>
    <mergeCell ref="G11157:H11157"/>
    <mergeCell ref="I11157:J11157"/>
    <mergeCell ref="B11183:C11183"/>
    <mergeCell ref="D11183:E11183"/>
    <mergeCell ref="G11183:H11183"/>
    <mergeCell ref="I11183:J11183"/>
    <mergeCell ref="B11184:C11184"/>
    <mergeCell ref="D11184:E11184"/>
    <mergeCell ref="G11184:H11184"/>
    <mergeCell ref="I11184:J11184"/>
    <mergeCell ref="G11178:J11178"/>
    <mergeCell ref="G11179:J11179"/>
    <mergeCell ref="G11180:K11180"/>
    <mergeCell ref="A11181:K11181"/>
    <mergeCell ref="A11182:C11182"/>
    <mergeCell ref="D11182:E11182"/>
    <mergeCell ref="G11182:H11182"/>
    <mergeCell ref="I11182:J11182"/>
    <mergeCell ref="B11176:C11176"/>
    <mergeCell ref="D11176:E11176"/>
    <mergeCell ref="G11176:H11176"/>
    <mergeCell ref="I11176:J11176"/>
    <mergeCell ref="B11177:C11177"/>
    <mergeCell ref="D11177:E11177"/>
    <mergeCell ref="G11177:H11177"/>
    <mergeCell ref="I11177:J11177"/>
    <mergeCell ref="G11171:J11171"/>
    <mergeCell ref="G11172:J11172"/>
    <mergeCell ref="G11173:K11173"/>
    <mergeCell ref="A11174:K11174"/>
    <mergeCell ref="A11175:C11175"/>
    <mergeCell ref="D11175:E11175"/>
    <mergeCell ref="G11175:H11175"/>
    <mergeCell ref="I11175:J11175"/>
    <mergeCell ref="B11169:C11169"/>
    <mergeCell ref="D11169:E11169"/>
    <mergeCell ref="G11169:H11169"/>
    <mergeCell ref="I11169:J11169"/>
    <mergeCell ref="B11170:C11170"/>
    <mergeCell ref="D11170:E11170"/>
    <mergeCell ref="G11170:H11170"/>
    <mergeCell ref="I11170:J11170"/>
    <mergeCell ref="G11198:J11198"/>
    <mergeCell ref="G11199:J11199"/>
    <mergeCell ref="G11200:K11200"/>
    <mergeCell ref="A11201:K11201"/>
    <mergeCell ref="A11202:C11203"/>
    <mergeCell ref="D11202:D11203"/>
    <mergeCell ref="E11202:F11202"/>
    <mergeCell ref="G11202:J11202"/>
    <mergeCell ref="K11202:K11203"/>
    <mergeCell ref="G11203:H11203"/>
    <mergeCell ref="I11203:J11203"/>
    <mergeCell ref="B11196:C11196"/>
    <mergeCell ref="D11196:E11196"/>
    <mergeCell ref="G11196:H11196"/>
    <mergeCell ref="I11196:J11196"/>
    <mergeCell ref="B11197:C11197"/>
    <mergeCell ref="D11197:E11197"/>
    <mergeCell ref="G11197:H11197"/>
    <mergeCell ref="I11197:J11197"/>
    <mergeCell ref="G11192:J11192"/>
    <mergeCell ref="G11193:K11193"/>
    <mergeCell ref="A11194:K11194"/>
    <mergeCell ref="A11195:C11195"/>
    <mergeCell ref="D11195:E11195"/>
    <mergeCell ref="G11195:H11195"/>
    <mergeCell ref="I11195:J11195"/>
    <mergeCell ref="B11190:C11190"/>
    <mergeCell ref="D11190:E11190"/>
    <mergeCell ref="G11190:H11190"/>
    <mergeCell ref="I11190:J11190"/>
    <mergeCell ref="G11191:J11191"/>
    <mergeCell ref="G11185:J11185"/>
    <mergeCell ref="G11186:J11186"/>
    <mergeCell ref="G11187:K11187"/>
    <mergeCell ref="A11188:K11188"/>
    <mergeCell ref="A11189:C11189"/>
    <mergeCell ref="D11189:E11189"/>
    <mergeCell ref="G11189:H11189"/>
    <mergeCell ref="I11189:J11189"/>
    <mergeCell ref="G11218:J11218"/>
    <mergeCell ref="A11219:C11219"/>
    <mergeCell ref="E11219:F11219"/>
    <mergeCell ref="G11219:H11219"/>
    <mergeCell ref="I11219:J11219"/>
    <mergeCell ref="A11216:E11216"/>
    <mergeCell ref="G11216:H11216"/>
    <mergeCell ref="I11216:J11216"/>
    <mergeCell ref="B11217:E11217"/>
    <mergeCell ref="G11217:H11217"/>
    <mergeCell ref="I11217:J11217"/>
    <mergeCell ref="G11211:J11211"/>
    <mergeCell ref="G11212:J11212"/>
    <mergeCell ref="G11213:J11213"/>
    <mergeCell ref="G11214:J11214"/>
    <mergeCell ref="G11215:J11215"/>
    <mergeCell ref="G11208:J11208"/>
    <mergeCell ref="A11209:E11209"/>
    <mergeCell ref="G11209:H11209"/>
    <mergeCell ref="I11209:J11209"/>
    <mergeCell ref="B11210:E11210"/>
    <mergeCell ref="G11210:H11210"/>
    <mergeCell ref="I11210:J11210"/>
    <mergeCell ref="B11206:C11206"/>
    <mergeCell ref="G11206:H11206"/>
    <mergeCell ref="I11206:J11206"/>
    <mergeCell ref="B11207:C11207"/>
    <mergeCell ref="G11207:H11207"/>
    <mergeCell ref="I11207:J11207"/>
    <mergeCell ref="B11204:C11204"/>
    <mergeCell ref="G11204:H11204"/>
    <mergeCell ref="I11204:J11204"/>
    <mergeCell ref="B11205:C11205"/>
    <mergeCell ref="G11205:H11205"/>
    <mergeCell ref="I11205:J11205"/>
    <mergeCell ref="B11233:C11233"/>
    <mergeCell ref="D11233:E11233"/>
    <mergeCell ref="G11233:H11233"/>
    <mergeCell ref="I11233:J11233"/>
    <mergeCell ref="B11234:C11234"/>
    <mergeCell ref="D11234:E11234"/>
    <mergeCell ref="G11234:H11234"/>
    <mergeCell ref="I11234:J11234"/>
    <mergeCell ref="B11231:C11231"/>
    <mergeCell ref="D11231:E11231"/>
    <mergeCell ref="G11231:H11231"/>
    <mergeCell ref="I11231:J11231"/>
    <mergeCell ref="B11232:C11232"/>
    <mergeCell ref="D11232:E11232"/>
    <mergeCell ref="G11232:H11232"/>
    <mergeCell ref="I11232:J11232"/>
    <mergeCell ref="G11228:K11228"/>
    <mergeCell ref="A11229:K11229"/>
    <mergeCell ref="A11230:C11230"/>
    <mergeCell ref="D11230:E11230"/>
    <mergeCell ref="G11230:H11230"/>
    <mergeCell ref="I11230:J11230"/>
    <mergeCell ref="I11222:J11222"/>
    <mergeCell ref="K11222:K11223"/>
    <mergeCell ref="G11225:J11225"/>
    <mergeCell ref="G11226:J11226"/>
    <mergeCell ref="G11227:J11227"/>
    <mergeCell ref="A11222:B11223"/>
    <mergeCell ref="C11222:C11223"/>
    <mergeCell ref="D11222:D11223"/>
    <mergeCell ref="E11222:F11222"/>
    <mergeCell ref="G11222:H11222"/>
    <mergeCell ref="B11220:C11220"/>
    <mergeCell ref="E11220:F11220"/>
    <mergeCell ref="G11220:H11220"/>
    <mergeCell ref="I11220:J11220"/>
    <mergeCell ref="G11221:J11221"/>
    <mergeCell ref="G11247:J11247"/>
    <mergeCell ref="A11248:C11248"/>
    <mergeCell ref="D11248:E11248"/>
    <mergeCell ref="G11248:H11248"/>
    <mergeCell ref="I11248:J11248"/>
    <mergeCell ref="B11245:C11245"/>
    <mergeCell ref="D11245:E11245"/>
    <mergeCell ref="G11245:H11245"/>
    <mergeCell ref="I11245:J11245"/>
    <mergeCell ref="B11246:C11246"/>
    <mergeCell ref="D11246:E11246"/>
    <mergeCell ref="G11246:H11246"/>
    <mergeCell ref="I11246:J11246"/>
    <mergeCell ref="G11241:J11241"/>
    <mergeCell ref="G11242:K11242"/>
    <mergeCell ref="A11243:K11243"/>
    <mergeCell ref="A11244:C11244"/>
    <mergeCell ref="D11244:E11244"/>
    <mergeCell ref="G11244:H11244"/>
    <mergeCell ref="I11244:J11244"/>
    <mergeCell ref="B11239:C11239"/>
    <mergeCell ref="D11239:E11239"/>
    <mergeCell ref="G11239:H11239"/>
    <mergeCell ref="I11239:J11239"/>
    <mergeCell ref="G11240:J11240"/>
    <mergeCell ref="G11237:J11237"/>
    <mergeCell ref="A11238:C11238"/>
    <mergeCell ref="D11238:E11238"/>
    <mergeCell ref="G11238:H11238"/>
    <mergeCell ref="I11238:J11238"/>
    <mergeCell ref="B11235:C11235"/>
    <mergeCell ref="D11235:E11235"/>
    <mergeCell ref="G11235:H11235"/>
    <mergeCell ref="I11235:J11235"/>
    <mergeCell ref="B11236:C11236"/>
    <mergeCell ref="D11236:E11236"/>
    <mergeCell ref="G11236:H11236"/>
    <mergeCell ref="I11236:J11236"/>
    <mergeCell ref="A11261:C11261"/>
    <mergeCell ref="D11261:E11261"/>
    <mergeCell ref="G11261:H11261"/>
    <mergeCell ref="I11261:J11261"/>
    <mergeCell ref="B11262:C11262"/>
    <mergeCell ref="D11262:E11262"/>
    <mergeCell ref="G11262:H11262"/>
    <mergeCell ref="I11262:J11262"/>
    <mergeCell ref="B11259:C11259"/>
    <mergeCell ref="D11259:E11259"/>
    <mergeCell ref="G11259:H11259"/>
    <mergeCell ref="I11259:J11259"/>
    <mergeCell ref="G11260:J11260"/>
    <mergeCell ref="G11255:J11255"/>
    <mergeCell ref="G11256:K11256"/>
    <mergeCell ref="A11257:K11257"/>
    <mergeCell ref="A11258:C11258"/>
    <mergeCell ref="D11258:E11258"/>
    <mergeCell ref="G11258:H11258"/>
    <mergeCell ref="I11258:J11258"/>
    <mergeCell ref="B11253:C11253"/>
    <mergeCell ref="D11253:E11253"/>
    <mergeCell ref="G11253:H11253"/>
    <mergeCell ref="I11253:J11253"/>
    <mergeCell ref="G11254:J11254"/>
    <mergeCell ref="G11251:J11251"/>
    <mergeCell ref="A11252:C11252"/>
    <mergeCell ref="D11252:E11252"/>
    <mergeCell ref="G11252:H11252"/>
    <mergeCell ref="I11252:J11252"/>
    <mergeCell ref="B11249:C11249"/>
    <mergeCell ref="D11249:E11249"/>
    <mergeCell ref="G11249:H11249"/>
    <mergeCell ref="I11249:J11249"/>
    <mergeCell ref="B11250:C11250"/>
    <mergeCell ref="D11250:E11250"/>
    <mergeCell ref="G11250:H11250"/>
    <mergeCell ref="I11250:J11250"/>
    <mergeCell ref="G11273:J11273"/>
    <mergeCell ref="A11274:C11274"/>
    <mergeCell ref="D11274:E11274"/>
    <mergeCell ref="G11274:H11274"/>
    <mergeCell ref="I11274:J11274"/>
    <mergeCell ref="B11271:C11271"/>
    <mergeCell ref="D11271:E11271"/>
    <mergeCell ref="G11271:H11271"/>
    <mergeCell ref="I11271:J11271"/>
    <mergeCell ref="B11272:C11272"/>
    <mergeCell ref="D11272:E11272"/>
    <mergeCell ref="G11272:H11272"/>
    <mergeCell ref="I11272:J11272"/>
    <mergeCell ref="B11269:C11269"/>
    <mergeCell ref="D11269:E11269"/>
    <mergeCell ref="G11269:H11269"/>
    <mergeCell ref="I11269:J11269"/>
    <mergeCell ref="B11270:C11270"/>
    <mergeCell ref="D11270:E11270"/>
    <mergeCell ref="G11270:H11270"/>
    <mergeCell ref="I11270:J11270"/>
    <mergeCell ref="G11265:J11265"/>
    <mergeCell ref="G11266:K11266"/>
    <mergeCell ref="A11267:K11267"/>
    <mergeCell ref="A11268:C11268"/>
    <mergeCell ref="D11268:E11268"/>
    <mergeCell ref="G11268:H11268"/>
    <mergeCell ref="I11268:J11268"/>
    <mergeCell ref="B11263:C11263"/>
    <mergeCell ref="D11263:E11263"/>
    <mergeCell ref="G11263:H11263"/>
    <mergeCell ref="I11263:J11263"/>
    <mergeCell ref="G11264:J11264"/>
    <mergeCell ref="B11285:C11285"/>
    <mergeCell ref="D11285:E11285"/>
    <mergeCell ref="G11285:H11285"/>
    <mergeCell ref="I11285:J11285"/>
    <mergeCell ref="G11286:J11286"/>
    <mergeCell ref="A11283:C11283"/>
    <mergeCell ref="D11283:E11283"/>
    <mergeCell ref="G11283:H11283"/>
    <mergeCell ref="I11283:J11283"/>
    <mergeCell ref="B11284:C11284"/>
    <mergeCell ref="D11284:E11284"/>
    <mergeCell ref="G11284:H11284"/>
    <mergeCell ref="I11284:J11284"/>
    <mergeCell ref="B11281:C11281"/>
    <mergeCell ref="D11281:E11281"/>
    <mergeCell ref="G11281:H11281"/>
    <mergeCell ref="I11281:J11281"/>
    <mergeCell ref="G11282:J11282"/>
    <mergeCell ref="A11279:C11279"/>
    <mergeCell ref="D11279:E11279"/>
    <mergeCell ref="G11279:H11279"/>
    <mergeCell ref="I11279:J11279"/>
    <mergeCell ref="B11280:C11280"/>
    <mergeCell ref="D11280:E11280"/>
    <mergeCell ref="G11280:H11280"/>
    <mergeCell ref="I11280:J11280"/>
    <mergeCell ref="B11277:C11277"/>
    <mergeCell ref="D11277:E11277"/>
    <mergeCell ref="G11277:H11277"/>
    <mergeCell ref="I11277:J11277"/>
    <mergeCell ref="G11278:J11278"/>
    <mergeCell ref="B11275:C11275"/>
    <mergeCell ref="D11275:E11275"/>
    <mergeCell ref="G11275:H11275"/>
    <mergeCell ref="I11275:J11275"/>
    <mergeCell ref="B11276:C11276"/>
    <mergeCell ref="D11276:E11276"/>
    <mergeCell ref="G11276:H11276"/>
    <mergeCell ref="I11276:J11276"/>
    <mergeCell ref="G11297:J11297"/>
    <mergeCell ref="A11298:C11298"/>
    <mergeCell ref="D11298:E11298"/>
    <mergeCell ref="G11298:H11298"/>
    <mergeCell ref="I11298:J11298"/>
    <mergeCell ref="B11295:C11295"/>
    <mergeCell ref="D11295:E11295"/>
    <mergeCell ref="G11295:H11295"/>
    <mergeCell ref="I11295:J11295"/>
    <mergeCell ref="B11296:C11296"/>
    <mergeCell ref="D11296:E11296"/>
    <mergeCell ref="G11296:H11296"/>
    <mergeCell ref="I11296:J11296"/>
    <mergeCell ref="B11293:C11293"/>
    <mergeCell ref="D11293:E11293"/>
    <mergeCell ref="G11293:H11293"/>
    <mergeCell ref="I11293:J11293"/>
    <mergeCell ref="B11294:C11294"/>
    <mergeCell ref="D11294:E11294"/>
    <mergeCell ref="G11294:H11294"/>
    <mergeCell ref="I11294:J11294"/>
    <mergeCell ref="B11291:C11291"/>
    <mergeCell ref="D11291:E11291"/>
    <mergeCell ref="G11291:H11291"/>
    <mergeCell ref="I11291:J11291"/>
    <mergeCell ref="B11292:C11292"/>
    <mergeCell ref="D11292:E11292"/>
    <mergeCell ref="G11292:H11292"/>
    <mergeCell ref="I11292:J11292"/>
    <mergeCell ref="G11287:J11287"/>
    <mergeCell ref="G11288:K11288"/>
    <mergeCell ref="A11289:K11289"/>
    <mergeCell ref="A11290:C11290"/>
    <mergeCell ref="D11290:E11290"/>
    <mergeCell ref="G11290:H11290"/>
    <mergeCell ref="I11290:J11290"/>
    <mergeCell ref="G11307:J11307"/>
    <mergeCell ref="G11308:K11308"/>
    <mergeCell ref="A11309:K11309"/>
    <mergeCell ref="A11310:C11310"/>
    <mergeCell ref="D11310:E11310"/>
    <mergeCell ref="G11310:H11310"/>
    <mergeCell ref="I11310:J11310"/>
    <mergeCell ref="B11305:C11305"/>
    <mergeCell ref="D11305:E11305"/>
    <mergeCell ref="G11305:H11305"/>
    <mergeCell ref="I11305:J11305"/>
    <mergeCell ref="G11306:J11306"/>
    <mergeCell ref="A11303:C11303"/>
    <mergeCell ref="D11303:E11303"/>
    <mergeCell ref="G11303:H11303"/>
    <mergeCell ref="I11303:J11303"/>
    <mergeCell ref="B11304:C11304"/>
    <mergeCell ref="D11304:E11304"/>
    <mergeCell ref="G11304:H11304"/>
    <mergeCell ref="I11304:J11304"/>
    <mergeCell ref="B11301:C11301"/>
    <mergeCell ref="D11301:E11301"/>
    <mergeCell ref="G11301:H11301"/>
    <mergeCell ref="I11301:J11301"/>
    <mergeCell ref="G11302:J11302"/>
    <mergeCell ref="B11299:C11299"/>
    <mergeCell ref="D11299:E11299"/>
    <mergeCell ref="G11299:H11299"/>
    <mergeCell ref="I11299:J11299"/>
    <mergeCell ref="B11300:C11300"/>
    <mergeCell ref="D11300:E11300"/>
    <mergeCell ref="G11300:H11300"/>
    <mergeCell ref="I11300:J11300"/>
    <mergeCell ref="G11321:J11321"/>
    <mergeCell ref="G11322:K11322"/>
    <mergeCell ref="A11323:K11323"/>
    <mergeCell ref="A11324:C11324"/>
    <mergeCell ref="D11324:E11324"/>
    <mergeCell ref="G11324:H11324"/>
    <mergeCell ref="I11324:J11324"/>
    <mergeCell ref="B11319:C11319"/>
    <mergeCell ref="D11319:E11319"/>
    <mergeCell ref="G11319:H11319"/>
    <mergeCell ref="I11319:J11319"/>
    <mergeCell ref="G11320:J11320"/>
    <mergeCell ref="G11317:J11317"/>
    <mergeCell ref="A11318:C11318"/>
    <mergeCell ref="D11318:E11318"/>
    <mergeCell ref="G11318:H11318"/>
    <mergeCell ref="I11318:J11318"/>
    <mergeCell ref="B11315:C11315"/>
    <mergeCell ref="D11315:E11315"/>
    <mergeCell ref="G11315:H11315"/>
    <mergeCell ref="I11315:J11315"/>
    <mergeCell ref="B11316:C11316"/>
    <mergeCell ref="D11316:E11316"/>
    <mergeCell ref="G11316:H11316"/>
    <mergeCell ref="I11316:J11316"/>
    <mergeCell ref="G11313:J11313"/>
    <mergeCell ref="A11314:C11314"/>
    <mergeCell ref="D11314:E11314"/>
    <mergeCell ref="G11314:H11314"/>
    <mergeCell ref="I11314:J11314"/>
    <mergeCell ref="B11311:C11311"/>
    <mergeCell ref="D11311:E11311"/>
    <mergeCell ref="G11311:H11311"/>
    <mergeCell ref="I11311:J11311"/>
    <mergeCell ref="B11312:C11312"/>
    <mergeCell ref="D11312:E11312"/>
    <mergeCell ref="G11312:H11312"/>
    <mergeCell ref="I11312:J11312"/>
    <mergeCell ref="B11337:E11337"/>
    <mergeCell ref="G11337:H11337"/>
    <mergeCell ref="I11337:J11337"/>
    <mergeCell ref="B11338:E11338"/>
    <mergeCell ref="G11338:H11338"/>
    <mergeCell ref="I11338:J11338"/>
    <mergeCell ref="G11333:J11333"/>
    <mergeCell ref="G11334:K11334"/>
    <mergeCell ref="A11335:K11335"/>
    <mergeCell ref="A11336:E11336"/>
    <mergeCell ref="G11336:H11336"/>
    <mergeCell ref="I11336:J11336"/>
    <mergeCell ref="B11331:C11331"/>
    <mergeCell ref="D11331:E11331"/>
    <mergeCell ref="G11331:H11331"/>
    <mergeCell ref="I11331:J11331"/>
    <mergeCell ref="G11332:J11332"/>
    <mergeCell ref="A11329:C11329"/>
    <mergeCell ref="D11329:E11329"/>
    <mergeCell ref="G11329:H11329"/>
    <mergeCell ref="I11329:J11329"/>
    <mergeCell ref="B11330:C11330"/>
    <mergeCell ref="D11330:E11330"/>
    <mergeCell ref="G11330:H11330"/>
    <mergeCell ref="I11330:J11330"/>
    <mergeCell ref="B11327:C11327"/>
    <mergeCell ref="D11327:E11327"/>
    <mergeCell ref="G11327:H11327"/>
    <mergeCell ref="I11327:J11327"/>
    <mergeCell ref="G11328:J11328"/>
    <mergeCell ref="B11325:C11325"/>
    <mergeCell ref="D11325:E11325"/>
    <mergeCell ref="G11325:H11325"/>
    <mergeCell ref="I11325:J11325"/>
    <mergeCell ref="B11326:C11326"/>
    <mergeCell ref="D11326:E11326"/>
    <mergeCell ref="G11326:H11326"/>
    <mergeCell ref="I11326:J11326"/>
    <mergeCell ref="B11354:C11354"/>
    <mergeCell ref="D11354:E11354"/>
    <mergeCell ref="G11354:H11354"/>
    <mergeCell ref="I11354:J11354"/>
    <mergeCell ref="G11355:J11355"/>
    <mergeCell ref="G11351:K11351"/>
    <mergeCell ref="A11352:K11352"/>
    <mergeCell ref="A11353:C11353"/>
    <mergeCell ref="D11353:E11353"/>
    <mergeCell ref="G11353:H11353"/>
    <mergeCell ref="I11353:J11353"/>
    <mergeCell ref="I11345:J11345"/>
    <mergeCell ref="K11345:K11346"/>
    <mergeCell ref="G11348:J11348"/>
    <mergeCell ref="G11349:J11349"/>
    <mergeCell ref="G11350:J11350"/>
    <mergeCell ref="A11345:B11346"/>
    <mergeCell ref="C11345:C11346"/>
    <mergeCell ref="D11345:D11346"/>
    <mergeCell ref="E11345:F11345"/>
    <mergeCell ref="G11345:H11345"/>
    <mergeCell ref="B11343:C11343"/>
    <mergeCell ref="E11343:F11343"/>
    <mergeCell ref="G11343:H11343"/>
    <mergeCell ref="I11343:J11343"/>
    <mergeCell ref="G11344:J11344"/>
    <mergeCell ref="G11341:J11341"/>
    <mergeCell ref="A11342:C11342"/>
    <mergeCell ref="E11342:F11342"/>
    <mergeCell ref="G11342:H11342"/>
    <mergeCell ref="I11342:J11342"/>
    <mergeCell ref="B11339:E11339"/>
    <mergeCell ref="G11339:H11339"/>
    <mergeCell ref="I11339:J11339"/>
    <mergeCell ref="B11340:E11340"/>
    <mergeCell ref="G11340:H11340"/>
    <mergeCell ref="I11340:J11340"/>
    <mergeCell ref="B11368:E11368"/>
    <mergeCell ref="G11368:H11368"/>
    <mergeCell ref="I11368:J11368"/>
    <mergeCell ref="B11369:E11369"/>
    <mergeCell ref="G11369:H11369"/>
    <mergeCell ref="I11369:J11369"/>
    <mergeCell ref="B11365:C11365"/>
    <mergeCell ref="G11365:H11365"/>
    <mergeCell ref="I11365:J11365"/>
    <mergeCell ref="G11366:J11366"/>
    <mergeCell ref="A11367:E11367"/>
    <mergeCell ref="G11367:H11367"/>
    <mergeCell ref="I11367:J11367"/>
    <mergeCell ref="G11360:J11360"/>
    <mergeCell ref="G11361:K11361"/>
    <mergeCell ref="A11362:K11362"/>
    <mergeCell ref="A11363:C11364"/>
    <mergeCell ref="D11363:D11364"/>
    <mergeCell ref="E11363:F11363"/>
    <mergeCell ref="G11363:J11363"/>
    <mergeCell ref="K11363:K11364"/>
    <mergeCell ref="G11364:H11364"/>
    <mergeCell ref="I11364:J11364"/>
    <mergeCell ref="B11358:C11358"/>
    <mergeCell ref="D11358:E11358"/>
    <mergeCell ref="G11358:H11358"/>
    <mergeCell ref="I11358:J11358"/>
    <mergeCell ref="G11359:J11359"/>
    <mergeCell ref="A11356:C11356"/>
    <mergeCell ref="D11356:E11356"/>
    <mergeCell ref="G11356:H11356"/>
    <mergeCell ref="I11356:J11356"/>
    <mergeCell ref="B11357:C11357"/>
    <mergeCell ref="D11357:E11357"/>
    <mergeCell ref="G11357:H11357"/>
    <mergeCell ref="I11357:J11357"/>
    <mergeCell ref="B11384:C11384"/>
    <mergeCell ref="D11384:E11384"/>
    <mergeCell ref="G11384:H11384"/>
    <mergeCell ref="I11384:J11384"/>
    <mergeCell ref="B11385:C11385"/>
    <mergeCell ref="D11385:E11385"/>
    <mergeCell ref="G11385:H11385"/>
    <mergeCell ref="I11385:J11385"/>
    <mergeCell ref="G11382:J11382"/>
    <mergeCell ref="A11383:C11383"/>
    <mergeCell ref="D11383:E11383"/>
    <mergeCell ref="G11383:H11383"/>
    <mergeCell ref="I11383:J11383"/>
    <mergeCell ref="B11380:C11380"/>
    <mergeCell ref="D11380:E11380"/>
    <mergeCell ref="G11380:H11380"/>
    <mergeCell ref="I11380:J11380"/>
    <mergeCell ref="B11381:C11381"/>
    <mergeCell ref="D11381:E11381"/>
    <mergeCell ref="G11381:H11381"/>
    <mergeCell ref="I11381:J11381"/>
    <mergeCell ref="A11378:K11378"/>
    <mergeCell ref="A11379:C11379"/>
    <mergeCell ref="D11379:E11379"/>
    <mergeCell ref="G11379:H11379"/>
    <mergeCell ref="I11379:J11379"/>
    <mergeCell ref="G11373:J11373"/>
    <mergeCell ref="G11374:J11374"/>
    <mergeCell ref="G11375:J11375"/>
    <mergeCell ref="G11376:J11376"/>
    <mergeCell ref="G11377:K11377"/>
    <mergeCell ref="B11370:E11370"/>
    <mergeCell ref="G11370:H11370"/>
    <mergeCell ref="I11370:J11370"/>
    <mergeCell ref="G11371:J11371"/>
    <mergeCell ref="G11372:J11372"/>
    <mergeCell ref="G11397:J11397"/>
    <mergeCell ref="G11398:K11398"/>
    <mergeCell ref="A11399:K11399"/>
    <mergeCell ref="A11400:C11400"/>
    <mergeCell ref="D11400:E11400"/>
    <mergeCell ref="G11400:H11400"/>
    <mergeCell ref="I11400:J11400"/>
    <mergeCell ref="B11395:C11395"/>
    <mergeCell ref="D11395:E11395"/>
    <mergeCell ref="G11395:H11395"/>
    <mergeCell ref="I11395:J11395"/>
    <mergeCell ref="G11396:J11396"/>
    <mergeCell ref="G11393:J11393"/>
    <mergeCell ref="A11394:C11394"/>
    <mergeCell ref="D11394:E11394"/>
    <mergeCell ref="G11394:H11394"/>
    <mergeCell ref="I11394:J11394"/>
    <mergeCell ref="B11391:C11391"/>
    <mergeCell ref="D11391:E11391"/>
    <mergeCell ref="G11391:H11391"/>
    <mergeCell ref="I11391:J11391"/>
    <mergeCell ref="B11392:C11392"/>
    <mergeCell ref="D11392:E11392"/>
    <mergeCell ref="G11392:H11392"/>
    <mergeCell ref="I11392:J11392"/>
    <mergeCell ref="G11386:J11386"/>
    <mergeCell ref="G11387:J11387"/>
    <mergeCell ref="G11388:K11388"/>
    <mergeCell ref="A11389:K11389"/>
    <mergeCell ref="A11390:C11390"/>
    <mergeCell ref="D11390:E11390"/>
    <mergeCell ref="G11390:H11390"/>
    <mergeCell ref="I11390:J11390"/>
    <mergeCell ref="B11411:C11411"/>
    <mergeCell ref="D11411:E11411"/>
    <mergeCell ref="G11411:H11411"/>
    <mergeCell ref="I11411:J11411"/>
    <mergeCell ref="B11412:C11412"/>
    <mergeCell ref="D11412:E11412"/>
    <mergeCell ref="G11412:H11412"/>
    <mergeCell ref="I11412:J11412"/>
    <mergeCell ref="G11407:J11407"/>
    <mergeCell ref="G11408:K11408"/>
    <mergeCell ref="A11409:K11409"/>
    <mergeCell ref="A11410:C11410"/>
    <mergeCell ref="D11410:E11410"/>
    <mergeCell ref="G11410:H11410"/>
    <mergeCell ref="I11410:J11410"/>
    <mergeCell ref="B11405:C11405"/>
    <mergeCell ref="D11405:E11405"/>
    <mergeCell ref="G11405:H11405"/>
    <mergeCell ref="I11405:J11405"/>
    <mergeCell ref="G11406:J11406"/>
    <mergeCell ref="G11403:J11403"/>
    <mergeCell ref="A11404:C11404"/>
    <mergeCell ref="D11404:E11404"/>
    <mergeCell ref="G11404:H11404"/>
    <mergeCell ref="I11404:J11404"/>
    <mergeCell ref="B11401:C11401"/>
    <mergeCell ref="D11401:E11401"/>
    <mergeCell ref="G11401:H11401"/>
    <mergeCell ref="I11401:J11401"/>
    <mergeCell ref="B11402:C11402"/>
    <mergeCell ref="D11402:E11402"/>
    <mergeCell ref="G11402:H11402"/>
    <mergeCell ref="I11402:J11402"/>
    <mergeCell ref="B11424:C11424"/>
    <mergeCell ref="D11424:E11424"/>
    <mergeCell ref="G11424:H11424"/>
    <mergeCell ref="I11424:J11424"/>
    <mergeCell ref="B11425:C11425"/>
    <mergeCell ref="D11425:E11425"/>
    <mergeCell ref="G11425:H11425"/>
    <mergeCell ref="I11425:J11425"/>
    <mergeCell ref="G11419:J11419"/>
    <mergeCell ref="G11420:J11420"/>
    <mergeCell ref="G11421:K11421"/>
    <mergeCell ref="A11422:K11422"/>
    <mergeCell ref="A11423:C11423"/>
    <mergeCell ref="D11423:E11423"/>
    <mergeCell ref="G11423:H11423"/>
    <mergeCell ref="I11423:J11423"/>
    <mergeCell ref="B11417:C11417"/>
    <mergeCell ref="D11417:E11417"/>
    <mergeCell ref="G11417:H11417"/>
    <mergeCell ref="I11417:J11417"/>
    <mergeCell ref="B11418:C11418"/>
    <mergeCell ref="D11418:E11418"/>
    <mergeCell ref="G11418:H11418"/>
    <mergeCell ref="I11418:J11418"/>
    <mergeCell ref="G11415:J11415"/>
    <mergeCell ref="A11416:C11416"/>
    <mergeCell ref="D11416:E11416"/>
    <mergeCell ref="G11416:H11416"/>
    <mergeCell ref="I11416:J11416"/>
    <mergeCell ref="B11413:C11413"/>
    <mergeCell ref="D11413:E11413"/>
    <mergeCell ref="G11413:H11413"/>
    <mergeCell ref="I11413:J11413"/>
    <mergeCell ref="B11414:C11414"/>
    <mergeCell ref="D11414:E11414"/>
    <mergeCell ref="G11414:H11414"/>
    <mergeCell ref="I11414:J11414"/>
    <mergeCell ref="B11440:C11440"/>
    <mergeCell ref="D11440:E11440"/>
    <mergeCell ref="G11440:H11440"/>
    <mergeCell ref="I11440:J11440"/>
    <mergeCell ref="B11441:C11441"/>
    <mergeCell ref="D11441:E11441"/>
    <mergeCell ref="G11441:H11441"/>
    <mergeCell ref="I11441:J11441"/>
    <mergeCell ref="G11435:J11435"/>
    <mergeCell ref="G11436:J11436"/>
    <mergeCell ref="G11437:K11437"/>
    <mergeCell ref="A11438:K11438"/>
    <mergeCell ref="A11439:C11439"/>
    <mergeCell ref="D11439:E11439"/>
    <mergeCell ref="G11439:H11439"/>
    <mergeCell ref="I11439:J11439"/>
    <mergeCell ref="B11433:C11433"/>
    <mergeCell ref="D11433:E11433"/>
    <mergeCell ref="G11433:H11433"/>
    <mergeCell ref="I11433:J11433"/>
    <mergeCell ref="B11434:C11434"/>
    <mergeCell ref="D11434:E11434"/>
    <mergeCell ref="G11434:H11434"/>
    <mergeCell ref="I11434:J11434"/>
    <mergeCell ref="G11428:J11428"/>
    <mergeCell ref="G11429:J11429"/>
    <mergeCell ref="G11430:K11430"/>
    <mergeCell ref="A11431:K11431"/>
    <mergeCell ref="A11432:C11432"/>
    <mergeCell ref="D11432:E11432"/>
    <mergeCell ref="G11432:H11432"/>
    <mergeCell ref="I11432:J11432"/>
    <mergeCell ref="B11426:C11426"/>
    <mergeCell ref="D11426:E11426"/>
    <mergeCell ref="G11426:H11426"/>
    <mergeCell ref="I11426:J11426"/>
    <mergeCell ref="B11427:C11427"/>
    <mergeCell ref="D11427:E11427"/>
    <mergeCell ref="G11427:H11427"/>
    <mergeCell ref="I11427:J11427"/>
    <mergeCell ref="G11455:J11455"/>
    <mergeCell ref="G11456:J11456"/>
    <mergeCell ref="G11457:K11457"/>
    <mergeCell ref="A11458:K11458"/>
    <mergeCell ref="A11459:C11460"/>
    <mergeCell ref="D11459:D11460"/>
    <mergeCell ref="E11459:F11459"/>
    <mergeCell ref="G11459:J11459"/>
    <mergeCell ref="K11459:K11460"/>
    <mergeCell ref="G11460:H11460"/>
    <mergeCell ref="I11460:J11460"/>
    <mergeCell ref="B11453:C11453"/>
    <mergeCell ref="D11453:E11453"/>
    <mergeCell ref="G11453:H11453"/>
    <mergeCell ref="I11453:J11453"/>
    <mergeCell ref="B11454:C11454"/>
    <mergeCell ref="D11454:E11454"/>
    <mergeCell ref="G11454:H11454"/>
    <mergeCell ref="I11454:J11454"/>
    <mergeCell ref="G11449:J11449"/>
    <mergeCell ref="G11450:K11450"/>
    <mergeCell ref="A11451:K11451"/>
    <mergeCell ref="A11452:C11452"/>
    <mergeCell ref="D11452:E11452"/>
    <mergeCell ref="G11452:H11452"/>
    <mergeCell ref="I11452:J11452"/>
    <mergeCell ref="B11447:C11447"/>
    <mergeCell ref="D11447:E11447"/>
    <mergeCell ref="G11447:H11447"/>
    <mergeCell ref="I11447:J11447"/>
    <mergeCell ref="G11448:J11448"/>
    <mergeCell ref="G11442:J11442"/>
    <mergeCell ref="G11443:J11443"/>
    <mergeCell ref="G11444:K11444"/>
    <mergeCell ref="A11445:K11445"/>
    <mergeCell ref="A11446:C11446"/>
    <mergeCell ref="D11446:E11446"/>
    <mergeCell ref="G11446:H11446"/>
    <mergeCell ref="I11446:J11446"/>
    <mergeCell ref="G11475:J11475"/>
    <mergeCell ref="A11476:C11476"/>
    <mergeCell ref="E11476:F11476"/>
    <mergeCell ref="G11476:H11476"/>
    <mergeCell ref="I11476:J11476"/>
    <mergeCell ref="A11473:E11473"/>
    <mergeCell ref="G11473:H11473"/>
    <mergeCell ref="I11473:J11473"/>
    <mergeCell ref="B11474:E11474"/>
    <mergeCell ref="G11474:H11474"/>
    <mergeCell ref="I11474:J11474"/>
    <mergeCell ref="G11468:J11468"/>
    <mergeCell ref="G11469:J11469"/>
    <mergeCell ref="G11470:J11470"/>
    <mergeCell ref="G11471:J11471"/>
    <mergeCell ref="G11472:J11472"/>
    <mergeCell ref="G11465:J11465"/>
    <mergeCell ref="A11466:E11466"/>
    <mergeCell ref="G11466:H11466"/>
    <mergeCell ref="I11466:J11466"/>
    <mergeCell ref="B11467:E11467"/>
    <mergeCell ref="G11467:H11467"/>
    <mergeCell ref="I11467:J11467"/>
    <mergeCell ref="B11463:C11463"/>
    <mergeCell ref="G11463:H11463"/>
    <mergeCell ref="I11463:J11463"/>
    <mergeCell ref="B11464:C11464"/>
    <mergeCell ref="G11464:H11464"/>
    <mergeCell ref="I11464:J11464"/>
    <mergeCell ref="B11461:C11461"/>
    <mergeCell ref="G11461:H11461"/>
    <mergeCell ref="I11461:J11461"/>
    <mergeCell ref="B11462:C11462"/>
    <mergeCell ref="G11462:H11462"/>
    <mergeCell ref="I11462:J11462"/>
    <mergeCell ref="B11490:C11490"/>
    <mergeCell ref="D11490:E11490"/>
    <mergeCell ref="G11490:H11490"/>
    <mergeCell ref="I11490:J11490"/>
    <mergeCell ref="B11491:C11491"/>
    <mergeCell ref="D11491:E11491"/>
    <mergeCell ref="G11491:H11491"/>
    <mergeCell ref="I11491:J11491"/>
    <mergeCell ref="B11488:C11488"/>
    <mergeCell ref="D11488:E11488"/>
    <mergeCell ref="G11488:H11488"/>
    <mergeCell ref="I11488:J11488"/>
    <mergeCell ref="B11489:C11489"/>
    <mergeCell ref="D11489:E11489"/>
    <mergeCell ref="G11489:H11489"/>
    <mergeCell ref="I11489:J11489"/>
    <mergeCell ref="G11485:K11485"/>
    <mergeCell ref="A11486:K11486"/>
    <mergeCell ref="A11487:C11487"/>
    <mergeCell ref="D11487:E11487"/>
    <mergeCell ref="G11487:H11487"/>
    <mergeCell ref="I11487:J11487"/>
    <mergeCell ref="I11479:J11479"/>
    <mergeCell ref="K11479:K11480"/>
    <mergeCell ref="G11482:J11482"/>
    <mergeCell ref="G11483:J11483"/>
    <mergeCell ref="G11484:J11484"/>
    <mergeCell ref="A11479:B11480"/>
    <mergeCell ref="C11479:C11480"/>
    <mergeCell ref="D11479:D11480"/>
    <mergeCell ref="E11479:F11479"/>
    <mergeCell ref="G11479:H11479"/>
    <mergeCell ref="B11477:C11477"/>
    <mergeCell ref="E11477:F11477"/>
    <mergeCell ref="G11477:H11477"/>
    <mergeCell ref="I11477:J11477"/>
    <mergeCell ref="G11478:J11478"/>
    <mergeCell ref="G11504:J11504"/>
    <mergeCell ref="A11505:C11505"/>
    <mergeCell ref="D11505:E11505"/>
    <mergeCell ref="G11505:H11505"/>
    <mergeCell ref="I11505:J11505"/>
    <mergeCell ref="B11502:C11502"/>
    <mergeCell ref="D11502:E11502"/>
    <mergeCell ref="G11502:H11502"/>
    <mergeCell ref="I11502:J11502"/>
    <mergeCell ref="B11503:C11503"/>
    <mergeCell ref="D11503:E11503"/>
    <mergeCell ref="G11503:H11503"/>
    <mergeCell ref="I11503:J11503"/>
    <mergeCell ref="G11498:J11498"/>
    <mergeCell ref="G11499:K11499"/>
    <mergeCell ref="A11500:K11500"/>
    <mergeCell ref="A11501:C11501"/>
    <mergeCell ref="D11501:E11501"/>
    <mergeCell ref="G11501:H11501"/>
    <mergeCell ref="I11501:J11501"/>
    <mergeCell ref="B11496:C11496"/>
    <mergeCell ref="D11496:E11496"/>
    <mergeCell ref="G11496:H11496"/>
    <mergeCell ref="I11496:J11496"/>
    <mergeCell ref="G11497:J11497"/>
    <mergeCell ref="G11494:J11494"/>
    <mergeCell ref="A11495:C11495"/>
    <mergeCell ref="D11495:E11495"/>
    <mergeCell ref="G11495:H11495"/>
    <mergeCell ref="I11495:J11495"/>
    <mergeCell ref="B11492:C11492"/>
    <mergeCell ref="D11492:E11492"/>
    <mergeCell ref="G11492:H11492"/>
    <mergeCell ref="I11492:J11492"/>
    <mergeCell ref="B11493:C11493"/>
    <mergeCell ref="D11493:E11493"/>
    <mergeCell ref="G11493:H11493"/>
    <mergeCell ref="I11493:J11493"/>
    <mergeCell ref="A11518:C11518"/>
    <mergeCell ref="D11518:E11518"/>
    <mergeCell ref="G11518:H11518"/>
    <mergeCell ref="I11518:J11518"/>
    <mergeCell ref="B11519:C11519"/>
    <mergeCell ref="D11519:E11519"/>
    <mergeCell ref="G11519:H11519"/>
    <mergeCell ref="I11519:J11519"/>
    <mergeCell ref="B11516:C11516"/>
    <mergeCell ref="D11516:E11516"/>
    <mergeCell ref="G11516:H11516"/>
    <mergeCell ref="I11516:J11516"/>
    <mergeCell ref="G11517:J11517"/>
    <mergeCell ref="G11512:J11512"/>
    <mergeCell ref="G11513:K11513"/>
    <mergeCell ref="A11514:K11514"/>
    <mergeCell ref="A11515:C11515"/>
    <mergeCell ref="D11515:E11515"/>
    <mergeCell ref="G11515:H11515"/>
    <mergeCell ref="I11515:J11515"/>
    <mergeCell ref="B11510:C11510"/>
    <mergeCell ref="D11510:E11510"/>
    <mergeCell ref="G11510:H11510"/>
    <mergeCell ref="I11510:J11510"/>
    <mergeCell ref="G11511:J11511"/>
    <mergeCell ref="G11508:J11508"/>
    <mergeCell ref="A11509:C11509"/>
    <mergeCell ref="D11509:E11509"/>
    <mergeCell ref="G11509:H11509"/>
    <mergeCell ref="I11509:J11509"/>
    <mergeCell ref="B11506:C11506"/>
    <mergeCell ref="D11506:E11506"/>
    <mergeCell ref="G11506:H11506"/>
    <mergeCell ref="I11506:J11506"/>
    <mergeCell ref="B11507:C11507"/>
    <mergeCell ref="D11507:E11507"/>
    <mergeCell ref="G11507:H11507"/>
    <mergeCell ref="I11507:J11507"/>
    <mergeCell ref="G11530:J11530"/>
    <mergeCell ref="A11531:C11531"/>
    <mergeCell ref="D11531:E11531"/>
    <mergeCell ref="G11531:H11531"/>
    <mergeCell ref="I11531:J11531"/>
    <mergeCell ref="B11528:C11528"/>
    <mergeCell ref="D11528:E11528"/>
    <mergeCell ref="G11528:H11528"/>
    <mergeCell ref="I11528:J11528"/>
    <mergeCell ref="B11529:C11529"/>
    <mergeCell ref="D11529:E11529"/>
    <mergeCell ref="G11529:H11529"/>
    <mergeCell ref="I11529:J11529"/>
    <mergeCell ref="B11526:C11526"/>
    <mergeCell ref="D11526:E11526"/>
    <mergeCell ref="G11526:H11526"/>
    <mergeCell ref="I11526:J11526"/>
    <mergeCell ref="B11527:C11527"/>
    <mergeCell ref="D11527:E11527"/>
    <mergeCell ref="G11527:H11527"/>
    <mergeCell ref="I11527:J11527"/>
    <mergeCell ref="G11522:J11522"/>
    <mergeCell ref="G11523:K11523"/>
    <mergeCell ref="A11524:K11524"/>
    <mergeCell ref="A11525:C11525"/>
    <mergeCell ref="D11525:E11525"/>
    <mergeCell ref="G11525:H11525"/>
    <mergeCell ref="I11525:J11525"/>
    <mergeCell ref="B11520:C11520"/>
    <mergeCell ref="D11520:E11520"/>
    <mergeCell ref="G11520:H11520"/>
    <mergeCell ref="I11520:J11520"/>
    <mergeCell ref="G11521:J11521"/>
    <mergeCell ref="B11542:C11542"/>
    <mergeCell ref="D11542:E11542"/>
    <mergeCell ref="G11542:H11542"/>
    <mergeCell ref="I11542:J11542"/>
    <mergeCell ref="G11543:J11543"/>
    <mergeCell ref="A11540:C11540"/>
    <mergeCell ref="D11540:E11540"/>
    <mergeCell ref="G11540:H11540"/>
    <mergeCell ref="I11540:J11540"/>
    <mergeCell ref="B11541:C11541"/>
    <mergeCell ref="D11541:E11541"/>
    <mergeCell ref="G11541:H11541"/>
    <mergeCell ref="I11541:J11541"/>
    <mergeCell ref="B11538:C11538"/>
    <mergeCell ref="D11538:E11538"/>
    <mergeCell ref="G11538:H11538"/>
    <mergeCell ref="I11538:J11538"/>
    <mergeCell ref="G11539:J11539"/>
    <mergeCell ref="A11536:C11536"/>
    <mergeCell ref="D11536:E11536"/>
    <mergeCell ref="G11536:H11536"/>
    <mergeCell ref="I11536:J11536"/>
    <mergeCell ref="B11537:C11537"/>
    <mergeCell ref="D11537:E11537"/>
    <mergeCell ref="G11537:H11537"/>
    <mergeCell ref="I11537:J11537"/>
    <mergeCell ref="B11534:C11534"/>
    <mergeCell ref="D11534:E11534"/>
    <mergeCell ref="G11534:H11534"/>
    <mergeCell ref="I11534:J11534"/>
    <mergeCell ref="G11535:J11535"/>
    <mergeCell ref="B11532:C11532"/>
    <mergeCell ref="D11532:E11532"/>
    <mergeCell ref="G11532:H11532"/>
    <mergeCell ref="I11532:J11532"/>
    <mergeCell ref="B11533:C11533"/>
    <mergeCell ref="D11533:E11533"/>
    <mergeCell ref="G11533:H11533"/>
    <mergeCell ref="I11533:J11533"/>
    <mergeCell ref="G11554:J11554"/>
    <mergeCell ref="A11555:C11555"/>
    <mergeCell ref="D11555:E11555"/>
    <mergeCell ref="G11555:H11555"/>
    <mergeCell ref="I11555:J11555"/>
    <mergeCell ref="B11552:C11552"/>
    <mergeCell ref="D11552:E11552"/>
    <mergeCell ref="G11552:H11552"/>
    <mergeCell ref="I11552:J11552"/>
    <mergeCell ref="B11553:C11553"/>
    <mergeCell ref="D11553:E11553"/>
    <mergeCell ref="G11553:H11553"/>
    <mergeCell ref="I11553:J11553"/>
    <mergeCell ref="B11550:C11550"/>
    <mergeCell ref="D11550:E11550"/>
    <mergeCell ref="G11550:H11550"/>
    <mergeCell ref="I11550:J11550"/>
    <mergeCell ref="B11551:C11551"/>
    <mergeCell ref="D11551:E11551"/>
    <mergeCell ref="G11551:H11551"/>
    <mergeCell ref="I11551:J11551"/>
    <mergeCell ref="B11548:C11548"/>
    <mergeCell ref="D11548:E11548"/>
    <mergeCell ref="G11548:H11548"/>
    <mergeCell ref="I11548:J11548"/>
    <mergeCell ref="B11549:C11549"/>
    <mergeCell ref="D11549:E11549"/>
    <mergeCell ref="G11549:H11549"/>
    <mergeCell ref="I11549:J11549"/>
    <mergeCell ref="G11544:J11544"/>
    <mergeCell ref="G11545:K11545"/>
    <mergeCell ref="A11546:K11546"/>
    <mergeCell ref="A11547:C11547"/>
    <mergeCell ref="D11547:E11547"/>
    <mergeCell ref="G11547:H11547"/>
    <mergeCell ref="I11547:J11547"/>
    <mergeCell ref="G11564:J11564"/>
    <mergeCell ref="G11565:K11565"/>
    <mergeCell ref="A11566:K11566"/>
    <mergeCell ref="A11567:C11567"/>
    <mergeCell ref="D11567:E11567"/>
    <mergeCell ref="G11567:H11567"/>
    <mergeCell ref="I11567:J11567"/>
    <mergeCell ref="B11562:C11562"/>
    <mergeCell ref="D11562:E11562"/>
    <mergeCell ref="G11562:H11562"/>
    <mergeCell ref="I11562:J11562"/>
    <mergeCell ref="G11563:J11563"/>
    <mergeCell ref="A11560:C11560"/>
    <mergeCell ref="D11560:E11560"/>
    <mergeCell ref="G11560:H11560"/>
    <mergeCell ref="I11560:J11560"/>
    <mergeCell ref="B11561:C11561"/>
    <mergeCell ref="D11561:E11561"/>
    <mergeCell ref="G11561:H11561"/>
    <mergeCell ref="I11561:J11561"/>
    <mergeCell ref="B11558:C11558"/>
    <mergeCell ref="D11558:E11558"/>
    <mergeCell ref="G11558:H11558"/>
    <mergeCell ref="I11558:J11558"/>
    <mergeCell ref="G11559:J11559"/>
    <mergeCell ref="B11556:C11556"/>
    <mergeCell ref="D11556:E11556"/>
    <mergeCell ref="G11556:H11556"/>
    <mergeCell ref="I11556:J11556"/>
    <mergeCell ref="B11557:C11557"/>
    <mergeCell ref="D11557:E11557"/>
    <mergeCell ref="G11557:H11557"/>
    <mergeCell ref="I11557:J11557"/>
    <mergeCell ref="G11578:J11578"/>
    <mergeCell ref="G11579:K11579"/>
    <mergeCell ref="A11580:K11580"/>
    <mergeCell ref="A11581:C11581"/>
    <mergeCell ref="D11581:E11581"/>
    <mergeCell ref="G11581:H11581"/>
    <mergeCell ref="I11581:J11581"/>
    <mergeCell ref="B11576:C11576"/>
    <mergeCell ref="D11576:E11576"/>
    <mergeCell ref="G11576:H11576"/>
    <mergeCell ref="I11576:J11576"/>
    <mergeCell ref="G11577:J11577"/>
    <mergeCell ref="G11574:J11574"/>
    <mergeCell ref="A11575:C11575"/>
    <mergeCell ref="D11575:E11575"/>
    <mergeCell ref="G11575:H11575"/>
    <mergeCell ref="I11575:J11575"/>
    <mergeCell ref="B11572:C11572"/>
    <mergeCell ref="D11572:E11572"/>
    <mergeCell ref="G11572:H11572"/>
    <mergeCell ref="I11572:J11572"/>
    <mergeCell ref="B11573:C11573"/>
    <mergeCell ref="D11573:E11573"/>
    <mergeCell ref="G11573:H11573"/>
    <mergeCell ref="I11573:J11573"/>
    <mergeCell ref="G11570:J11570"/>
    <mergeCell ref="A11571:C11571"/>
    <mergeCell ref="D11571:E11571"/>
    <mergeCell ref="G11571:H11571"/>
    <mergeCell ref="I11571:J11571"/>
    <mergeCell ref="B11568:C11568"/>
    <mergeCell ref="D11568:E11568"/>
    <mergeCell ref="G11568:H11568"/>
    <mergeCell ref="I11568:J11568"/>
    <mergeCell ref="B11569:C11569"/>
    <mergeCell ref="D11569:E11569"/>
    <mergeCell ref="G11569:H11569"/>
    <mergeCell ref="I11569:J11569"/>
    <mergeCell ref="B11594:E11594"/>
    <mergeCell ref="G11594:H11594"/>
    <mergeCell ref="I11594:J11594"/>
    <mergeCell ref="B11595:E11595"/>
    <mergeCell ref="G11595:H11595"/>
    <mergeCell ref="I11595:J11595"/>
    <mergeCell ref="G11590:J11590"/>
    <mergeCell ref="G11591:K11591"/>
    <mergeCell ref="A11592:K11592"/>
    <mergeCell ref="A11593:E11593"/>
    <mergeCell ref="G11593:H11593"/>
    <mergeCell ref="I11593:J11593"/>
    <mergeCell ref="B11588:C11588"/>
    <mergeCell ref="D11588:E11588"/>
    <mergeCell ref="G11588:H11588"/>
    <mergeCell ref="I11588:J11588"/>
    <mergeCell ref="G11589:J11589"/>
    <mergeCell ref="A11586:C11586"/>
    <mergeCell ref="D11586:E11586"/>
    <mergeCell ref="G11586:H11586"/>
    <mergeCell ref="I11586:J11586"/>
    <mergeCell ref="B11587:C11587"/>
    <mergeCell ref="D11587:E11587"/>
    <mergeCell ref="G11587:H11587"/>
    <mergeCell ref="I11587:J11587"/>
    <mergeCell ref="B11584:C11584"/>
    <mergeCell ref="D11584:E11584"/>
    <mergeCell ref="G11584:H11584"/>
    <mergeCell ref="I11584:J11584"/>
    <mergeCell ref="G11585:J11585"/>
    <mergeCell ref="B11582:C11582"/>
    <mergeCell ref="D11582:E11582"/>
    <mergeCell ref="G11582:H11582"/>
    <mergeCell ref="I11582:J11582"/>
    <mergeCell ref="B11583:C11583"/>
    <mergeCell ref="D11583:E11583"/>
    <mergeCell ref="G11583:H11583"/>
    <mergeCell ref="I11583:J11583"/>
    <mergeCell ref="B11611:C11611"/>
    <mergeCell ref="D11611:E11611"/>
    <mergeCell ref="G11611:H11611"/>
    <mergeCell ref="I11611:J11611"/>
    <mergeCell ref="G11612:J11612"/>
    <mergeCell ref="G11608:K11608"/>
    <mergeCell ref="A11609:K11609"/>
    <mergeCell ref="A11610:C11610"/>
    <mergeCell ref="D11610:E11610"/>
    <mergeCell ref="G11610:H11610"/>
    <mergeCell ref="I11610:J11610"/>
    <mergeCell ref="I11602:J11602"/>
    <mergeCell ref="K11602:K11603"/>
    <mergeCell ref="G11605:J11605"/>
    <mergeCell ref="G11606:J11606"/>
    <mergeCell ref="G11607:J11607"/>
    <mergeCell ref="A11602:B11603"/>
    <mergeCell ref="C11602:C11603"/>
    <mergeCell ref="D11602:D11603"/>
    <mergeCell ref="E11602:F11602"/>
    <mergeCell ref="G11602:H11602"/>
    <mergeCell ref="B11600:C11600"/>
    <mergeCell ref="E11600:F11600"/>
    <mergeCell ref="G11600:H11600"/>
    <mergeCell ref="I11600:J11600"/>
    <mergeCell ref="G11601:J11601"/>
    <mergeCell ref="G11598:J11598"/>
    <mergeCell ref="A11599:C11599"/>
    <mergeCell ref="E11599:F11599"/>
    <mergeCell ref="G11599:H11599"/>
    <mergeCell ref="I11599:J11599"/>
    <mergeCell ref="B11596:E11596"/>
    <mergeCell ref="G11596:H11596"/>
    <mergeCell ref="I11596:J11596"/>
    <mergeCell ref="B11597:E11597"/>
    <mergeCell ref="G11597:H11597"/>
    <mergeCell ref="I11597:J11597"/>
    <mergeCell ref="B11625:E11625"/>
    <mergeCell ref="G11625:H11625"/>
    <mergeCell ref="I11625:J11625"/>
    <mergeCell ref="B11626:E11626"/>
    <mergeCell ref="G11626:H11626"/>
    <mergeCell ref="I11626:J11626"/>
    <mergeCell ref="B11622:C11622"/>
    <mergeCell ref="G11622:H11622"/>
    <mergeCell ref="I11622:J11622"/>
    <mergeCell ref="G11623:J11623"/>
    <mergeCell ref="A11624:E11624"/>
    <mergeCell ref="G11624:H11624"/>
    <mergeCell ref="I11624:J11624"/>
    <mergeCell ref="G11617:J11617"/>
    <mergeCell ref="G11618:K11618"/>
    <mergeCell ref="A11619:K11619"/>
    <mergeCell ref="A11620:C11621"/>
    <mergeCell ref="D11620:D11621"/>
    <mergeCell ref="E11620:F11620"/>
    <mergeCell ref="G11620:J11620"/>
    <mergeCell ref="K11620:K11621"/>
    <mergeCell ref="G11621:H11621"/>
    <mergeCell ref="I11621:J11621"/>
    <mergeCell ref="B11615:C11615"/>
    <mergeCell ref="D11615:E11615"/>
    <mergeCell ref="G11615:H11615"/>
    <mergeCell ref="I11615:J11615"/>
    <mergeCell ref="G11616:J11616"/>
    <mergeCell ref="A11613:C11613"/>
    <mergeCell ref="D11613:E11613"/>
    <mergeCell ref="G11613:H11613"/>
    <mergeCell ref="I11613:J11613"/>
    <mergeCell ref="B11614:C11614"/>
    <mergeCell ref="D11614:E11614"/>
    <mergeCell ref="G11614:H11614"/>
    <mergeCell ref="I11614:J11614"/>
    <mergeCell ref="B11641:C11641"/>
    <mergeCell ref="D11641:E11641"/>
    <mergeCell ref="G11641:H11641"/>
    <mergeCell ref="I11641:J11641"/>
    <mergeCell ref="B11642:C11642"/>
    <mergeCell ref="D11642:E11642"/>
    <mergeCell ref="G11642:H11642"/>
    <mergeCell ref="I11642:J11642"/>
    <mergeCell ref="G11639:J11639"/>
    <mergeCell ref="A11640:C11640"/>
    <mergeCell ref="D11640:E11640"/>
    <mergeCell ref="G11640:H11640"/>
    <mergeCell ref="I11640:J11640"/>
    <mergeCell ref="B11637:C11637"/>
    <mergeCell ref="D11637:E11637"/>
    <mergeCell ref="G11637:H11637"/>
    <mergeCell ref="I11637:J11637"/>
    <mergeCell ref="B11638:C11638"/>
    <mergeCell ref="D11638:E11638"/>
    <mergeCell ref="G11638:H11638"/>
    <mergeCell ref="I11638:J11638"/>
    <mergeCell ref="A11635:K11635"/>
    <mergeCell ref="A11636:C11636"/>
    <mergeCell ref="D11636:E11636"/>
    <mergeCell ref="G11636:H11636"/>
    <mergeCell ref="I11636:J11636"/>
    <mergeCell ref="G11630:J11630"/>
    <mergeCell ref="G11631:J11631"/>
    <mergeCell ref="G11632:J11632"/>
    <mergeCell ref="G11633:J11633"/>
    <mergeCell ref="G11634:K11634"/>
    <mergeCell ref="B11627:E11627"/>
    <mergeCell ref="G11627:H11627"/>
    <mergeCell ref="I11627:J11627"/>
    <mergeCell ref="G11628:J11628"/>
    <mergeCell ref="G11629:J11629"/>
    <mergeCell ref="G11654:J11654"/>
    <mergeCell ref="G11655:K11655"/>
    <mergeCell ref="A11656:K11656"/>
    <mergeCell ref="A11657:C11657"/>
    <mergeCell ref="D11657:E11657"/>
    <mergeCell ref="G11657:H11657"/>
    <mergeCell ref="I11657:J11657"/>
    <mergeCell ref="B11652:C11652"/>
    <mergeCell ref="D11652:E11652"/>
    <mergeCell ref="G11652:H11652"/>
    <mergeCell ref="I11652:J11652"/>
    <mergeCell ref="G11653:J11653"/>
    <mergeCell ref="G11650:J11650"/>
    <mergeCell ref="A11651:C11651"/>
    <mergeCell ref="D11651:E11651"/>
    <mergeCell ref="G11651:H11651"/>
    <mergeCell ref="I11651:J11651"/>
    <mergeCell ref="B11648:C11648"/>
    <mergeCell ref="D11648:E11648"/>
    <mergeCell ref="G11648:H11648"/>
    <mergeCell ref="I11648:J11648"/>
    <mergeCell ref="B11649:C11649"/>
    <mergeCell ref="D11649:E11649"/>
    <mergeCell ref="G11649:H11649"/>
    <mergeCell ref="I11649:J11649"/>
    <mergeCell ref="G11643:J11643"/>
    <mergeCell ref="G11644:J11644"/>
    <mergeCell ref="G11645:K11645"/>
    <mergeCell ref="A11646:K11646"/>
    <mergeCell ref="A11647:C11647"/>
    <mergeCell ref="D11647:E11647"/>
    <mergeCell ref="G11647:H11647"/>
    <mergeCell ref="I11647:J11647"/>
    <mergeCell ref="B11668:C11668"/>
    <mergeCell ref="D11668:E11668"/>
    <mergeCell ref="G11668:H11668"/>
    <mergeCell ref="I11668:J11668"/>
    <mergeCell ref="B11669:C11669"/>
    <mergeCell ref="D11669:E11669"/>
    <mergeCell ref="G11669:H11669"/>
    <mergeCell ref="I11669:J11669"/>
    <mergeCell ref="G11664:J11664"/>
    <mergeCell ref="G11665:K11665"/>
    <mergeCell ref="A11666:K11666"/>
    <mergeCell ref="A11667:C11667"/>
    <mergeCell ref="D11667:E11667"/>
    <mergeCell ref="G11667:H11667"/>
    <mergeCell ref="I11667:J11667"/>
    <mergeCell ref="B11662:C11662"/>
    <mergeCell ref="D11662:E11662"/>
    <mergeCell ref="G11662:H11662"/>
    <mergeCell ref="I11662:J11662"/>
    <mergeCell ref="G11663:J11663"/>
    <mergeCell ref="G11660:J11660"/>
    <mergeCell ref="A11661:C11661"/>
    <mergeCell ref="D11661:E11661"/>
    <mergeCell ref="G11661:H11661"/>
    <mergeCell ref="I11661:J11661"/>
    <mergeCell ref="B11658:C11658"/>
    <mergeCell ref="D11658:E11658"/>
    <mergeCell ref="G11658:H11658"/>
    <mergeCell ref="I11658:J11658"/>
    <mergeCell ref="B11659:C11659"/>
    <mergeCell ref="D11659:E11659"/>
    <mergeCell ref="G11659:H11659"/>
    <mergeCell ref="I11659:J11659"/>
    <mergeCell ref="B11681:C11681"/>
    <mergeCell ref="D11681:E11681"/>
    <mergeCell ref="G11681:H11681"/>
    <mergeCell ref="I11681:J11681"/>
    <mergeCell ref="B11682:C11682"/>
    <mergeCell ref="D11682:E11682"/>
    <mergeCell ref="G11682:H11682"/>
    <mergeCell ref="I11682:J11682"/>
    <mergeCell ref="G11676:J11676"/>
    <mergeCell ref="G11677:J11677"/>
    <mergeCell ref="G11678:K11678"/>
    <mergeCell ref="A11679:K11679"/>
    <mergeCell ref="A11680:C11680"/>
    <mergeCell ref="D11680:E11680"/>
    <mergeCell ref="G11680:H11680"/>
    <mergeCell ref="I11680:J11680"/>
    <mergeCell ref="B11674:C11674"/>
    <mergeCell ref="D11674:E11674"/>
    <mergeCell ref="G11674:H11674"/>
    <mergeCell ref="I11674:J11674"/>
    <mergeCell ref="B11675:C11675"/>
    <mergeCell ref="D11675:E11675"/>
    <mergeCell ref="G11675:H11675"/>
    <mergeCell ref="I11675:J11675"/>
    <mergeCell ref="G11672:J11672"/>
    <mergeCell ref="A11673:C11673"/>
    <mergeCell ref="D11673:E11673"/>
    <mergeCell ref="G11673:H11673"/>
    <mergeCell ref="I11673:J11673"/>
    <mergeCell ref="B11670:C11670"/>
    <mergeCell ref="D11670:E11670"/>
    <mergeCell ref="G11670:H11670"/>
    <mergeCell ref="I11670:J11670"/>
    <mergeCell ref="B11671:C11671"/>
    <mergeCell ref="D11671:E11671"/>
    <mergeCell ref="G11671:H11671"/>
    <mergeCell ref="I11671:J11671"/>
    <mergeCell ref="B11697:C11697"/>
    <mergeCell ref="D11697:E11697"/>
    <mergeCell ref="G11697:H11697"/>
    <mergeCell ref="I11697:J11697"/>
    <mergeCell ref="B11698:C11698"/>
    <mergeCell ref="D11698:E11698"/>
    <mergeCell ref="G11698:H11698"/>
    <mergeCell ref="I11698:J11698"/>
    <mergeCell ref="G11692:J11692"/>
    <mergeCell ref="G11693:J11693"/>
    <mergeCell ref="G11694:K11694"/>
    <mergeCell ref="A11695:K11695"/>
    <mergeCell ref="A11696:C11696"/>
    <mergeCell ref="D11696:E11696"/>
    <mergeCell ref="G11696:H11696"/>
    <mergeCell ref="I11696:J11696"/>
    <mergeCell ref="B11690:C11690"/>
    <mergeCell ref="D11690:E11690"/>
    <mergeCell ref="G11690:H11690"/>
    <mergeCell ref="I11690:J11690"/>
    <mergeCell ref="B11691:C11691"/>
    <mergeCell ref="D11691:E11691"/>
    <mergeCell ref="G11691:H11691"/>
    <mergeCell ref="I11691:J11691"/>
    <mergeCell ref="G11685:J11685"/>
    <mergeCell ref="G11686:J11686"/>
    <mergeCell ref="G11687:K11687"/>
    <mergeCell ref="A11688:K11688"/>
    <mergeCell ref="A11689:C11689"/>
    <mergeCell ref="D11689:E11689"/>
    <mergeCell ref="G11689:H11689"/>
    <mergeCell ref="I11689:J11689"/>
    <mergeCell ref="B11683:C11683"/>
    <mergeCell ref="D11683:E11683"/>
    <mergeCell ref="G11683:H11683"/>
    <mergeCell ref="I11683:J11683"/>
    <mergeCell ref="B11684:C11684"/>
    <mergeCell ref="D11684:E11684"/>
    <mergeCell ref="G11684:H11684"/>
    <mergeCell ref="I11684:J11684"/>
    <mergeCell ref="G11712:J11712"/>
    <mergeCell ref="G11713:J11713"/>
    <mergeCell ref="G11714:K11714"/>
    <mergeCell ref="A11715:K11715"/>
    <mergeCell ref="A11716:C11717"/>
    <mergeCell ref="D11716:D11717"/>
    <mergeCell ref="E11716:F11716"/>
    <mergeCell ref="G11716:J11716"/>
    <mergeCell ref="K11716:K11717"/>
    <mergeCell ref="G11717:H11717"/>
    <mergeCell ref="I11717:J11717"/>
    <mergeCell ref="B11710:C11710"/>
    <mergeCell ref="D11710:E11710"/>
    <mergeCell ref="G11710:H11710"/>
    <mergeCell ref="I11710:J11710"/>
    <mergeCell ref="B11711:C11711"/>
    <mergeCell ref="D11711:E11711"/>
    <mergeCell ref="G11711:H11711"/>
    <mergeCell ref="I11711:J11711"/>
    <mergeCell ref="G11706:J11706"/>
    <mergeCell ref="G11707:K11707"/>
    <mergeCell ref="A11708:K11708"/>
    <mergeCell ref="A11709:C11709"/>
    <mergeCell ref="D11709:E11709"/>
    <mergeCell ref="G11709:H11709"/>
    <mergeCell ref="I11709:J11709"/>
    <mergeCell ref="B11704:C11704"/>
    <mergeCell ref="D11704:E11704"/>
    <mergeCell ref="G11704:H11704"/>
    <mergeCell ref="I11704:J11704"/>
    <mergeCell ref="G11705:J11705"/>
    <mergeCell ref="G11699:J11699"/>
    <mergeCell ref="G11700:J11700"/>
    <mergeCell ref="G11701:K11701"/>
    <mergeCell ref="A11702:K11702"/>
    <mergeCell ref="A11703:C11703"/>
    <mergeCell ref="D11703:E11703"/>
    <mergeCell ref="G11703:H11703"/>
    <mergeCell ref="I11703:J11703"/>
    <mergeCell ref="G11732:J11732"/>
    <mergeCell ref="A11733:C11733"/>
    <mergeCell ref="E11733:F11733"/>
    <mergeCell ref="G11733:H11733"/>
    <mergeCell ref="I11733:J11733"/>
    <mergeCell ref="A11730:E11730"/>
    <mergeCell ref="G11730:H11730"/>
    <mergeCell ref="I11730:J11730"/>
    <mergeCell ref="B11731:E11731"/>
    <mergeCell ref="G11731:H11731"/>
    <mergeCell ref="I11731:J11731"/>
    <mergeCell ref="G11725:J11725"/>
    <mergeCell ref="G11726:J11726"/>
    <mergeCell ref="G11727:J11727"/>
    <mergeCell ref="G11728:J11728"/>
    <mergeCell ref="G11729:J11729"/>
    <mergeCell ref="G11722:J11722"/>
    <mergeCell ref="A11723:E11723"/>
    <mergeCell ref="G11723:H11723"/>
    <mergeCell ref="I11723:J11723"/>
    <mergeCell ref="B11724:E11724"/>
    <mergeCell ref="G11724:H11724"/>
    <mergeCell ref="I11724:J11724"/>
    <mergeCell ref="B11720:C11720"/>
    <mergeCell ref="G11720:H11720"/>
    <mergeCell ref="I11720:J11720"/>
    <mergeCell ref="B11721:C11721"/>
    <mergeCell ref="G11721:H11721"/>
    <mergeCell ref="I11721:J11721"/>
    <mergeCell ref="B11718:C11718"/>
    <mergeCell ref="G11718:H11718"/>
    <mergeCell ref="I11718:J11718"/>
    <mergeCell ref="B11719:C11719"/>
    <mergeCell ref="G11719:H11719"/>
    <mergeCell ref="I11719:J11719"/>
    <mergeCell ref="B11747:C11747"/>
    <mergeCell ref="D11747:E11747"/>
    <mergeCell ref="G11747:H11747"/>
    <mergeCell ref="I11747:J11747"/>
    <mergeCell ref="B11748:C11748"/>
    <mergeCell ref="D11748:E11748"/>
    <mergeCell ref="G11748:H11748"/>
    <mergeCell ref="I11748:J11748"/>
    <mergeCell ref="B11745:C11745"/>
    <mergeCell ref="D11745:E11745"/>
    <mergeCell ref="G11745:H11745"/>
    <mergeCell ref="I11745:J11745"/>
    <mergeCell ref="B11746:C11746"/>
    <mergeCell ref="D11746:E11746"/>
    <mergeCell ref="G11746:H11746"/>
    <mergeCell ref="I11746:J11746"/>
    <mergeCell ref="G11742:K11742"/>
    <mergeCell ref="A11743:K11743"/>
    <mergeCell ref="A11744:C11744"/>
    <mergeCell ref="D11744:E11744"/>
    <mergeCell ref="G11744:H11744"/>
    <mergeCell ref="I11744:J11744"/>
    <mergeCell ref="I11736:J11736"/>
    <mergeCell ref="K11736:K11737"/>
    <mergeCell ref="G11739:J11739"/>
    <mergeCell ref="G11740:J11740"/>
    <mergeCell ref="G11741:J11741"/>
    <mergeCell ref="A11736:B11737"/>
    <mergeCell ref="C11736:C11737"/>
    <mergeCell ref="D11736:D11737"/>
    <mergeCell ref="E11736:F11736"/>
    <mergeCell ref="G11736:H11736"/>
    <mergeCell ref="B11734:C11734"/>
    <mergeCell ref="E11734:F11734"/>
    <mergeCell ref="G11734:H11734"/>
    <mergeCell ref="I11734:J11734"/>
    <mergeCell ref="G11735:J11735"/>
    <mergeCell ref="G11761:J11761"/>
    <mergeCell ref="A11762:C11762"/>
    <mergeCell ref="D11762:E11762"/>
    <mergeCell ref="G11762:H11762"/>
    <mergeCell ref="I11762:J11762"/>
    <mergeCell ref="B11759:C11759"/>
    <mergeCell ref="D11759:E11759"/>
    <mergeCell ref="G11759:H11759"/>
    <mergeCell ref="I11759:J11759"/>
    <mergeCell ref="B11760:C11760"/>
    <mergeCell ref="D11760:E11760"/>
    <mergeCell ref="G11760:H11760"/>
    <mergeCell ref="I11760:J11760"/>
    <mergeCell ref="G11755:J11755"/>
    <mergeCell ref="G11756:K11756"/>
    <mergeCell ref="A11757:K11757"/>
    <mergeCell ref="A11758:C11758"/>
    <mergeCell ref="D11758:E11758"/>
    <mergeCell ref="G11758:H11758"/>
    <mergeCell ref="I11758:J11758"/>
    <mergeCell ref="B11753:C11753"/>
    <mergeCell ref="D11753:E11753"/>
    <mergeCell ref="G11753:H11753"/>
    <mergeCell ref="I11753:J11753"/>
    <mergeCell ref="G11754:J11754"/>
    <mergeCell ref="G11751:J11751"/>
    <mergeCell ref="A11752:C11752"/>
    <mergeCell ref="D11752:E11752"/>
    <mergeCell ref="G11752:H11752"/>
    <mergeCell ref="I11752:J11752"/>
    <mergeCell ref="B11749:C11749"/>
    <mergeCell ref="D11749:E11749"/>
    <mergeCell ref="G11749:H11749"/>
    <mergeCell ref="I11749:J11749"/>
    <mergeCell ref="B11750:C11750"/>
    <mergeCell ref="D11750:E11750"/>
    <mergeCell ref="G11750:H11750"/>
    <mergeCell ref="I11750:J11750"/>
    <mergeCell ref="A11775:C11775"/>
    <mergeCell ref="D11775:E11775"/>
    <mergeCell ref="G11775:H11775"/>
    <mergeCell ref="I11775:J11775"/>
    <mergeCell ref="B11776:C11776"/>
    <mergeCell ref="D11776:E11776"/>
    <mergeCell ref="G11776:H11776"/>
    <mergeCell ref="I11776:J11776"/>
    <mergeCell ref="B11773:C11773"/>
    <mergeCell ref="D11773:E11773"/>
    <mergeCell ref="G11773:H11773"/>
    <mergeCell ref="I11773:J11773"/>
    <mergeCell ref="G11774:J11774"/>
    <mergeCell ref="G11769:J11769"/>
    <mergeCell ref="G11770:K11770"/>
    <mergeCell ref="A11771:K11771"/>
    <mergeCell ref="A11772:C11772"/>
    <mergeCell ref="D11772:E11772"/>
    <mergeCell ref="G11772:H11772"/>
    <mergeCell ref="I11772:J11772"/>
    <mergeCell ref="B11767:C11767"/>
    <mergeCell ref="D11767:E11767"/>
    <mergeCell ref="G11767:H11767"/>
    <mergeCell ref="I11767:J11767"/>
    <mergeCell ref="G11768:J11768"/>
    <mergeCell ref="G11765:J11765"/>
    <mergeCell ref="A11766:C11766"/>
    <mergeCell ref="D11766:E11766"/>
    <mergeCell ref="G11766:H11766"/>
    <mergeCell ref="I11766:J11766"/>
    <mergeCell ref="B11763:C11763"/>
    <mergeCell ref="D11763:E11763"/>
    <mergeCell ref="G11763:H11763"/>
    <mergeCell ref="I11763:J11763"/>
    <mergeCell ref="B11764:C11764"/>
    <mergeCell ref="D11764:E11764"/>
    <mergeCell ref="G11764:H11764"/>
    <mergeCell ref="I11764:J11764"/>
    <mergeCell ref="G11787:J11787"/>
    <mergeCell ref="A11788:C11788"/>
    <mergeCell ref="D11788:E11788"/>
    <mergeCell ref="G11788:H11788"/>
    <mergeCell ref="I11788:J11788"/>
    <mergeCell ref="B11785:C11785"/>
    <mergeCell ref="D11785:E11785"/>
    <mergeCell ref="G11785:H11785"/>
    <mergeCell ref="I11785:J11785"/>
    <mergeCell ref="B11786:C11786"/>
    <mergeCell ref="D11786:E11786"/>
    <mergeCell ref="G11786:H11786"/>
    <mergeCell ref="I11786:J11786"/>
    <mergeCell ref="B11783:C11783"/>
    <mergeCell ref="D11783:E11783"/>
    <mergeCell ref="G11783:H11783"/>
    <mergeCell ref="I11783:J11783"/>
    <mergeCell ref="B11784:C11784"/>
    <mergeCell ref="D11784:E11784"/>
    <mergeCell ref="G11784:H11784"/>
    <mergeCell ref="I11784:J11784"/>
    <mergeCell ref="G11779:J11779"/>
    <mergeCell ref="G11780:K11780"/>
    <mergeCell ref="A11781:K11781"/>
    <mergeCell ref="A11782:C11782"/>
    <mergeCell ref="D11782:E11782"/>
    <mergeCell ref="G11782:H11782"/>
    <mergeCell ref="I11782:J11782"/>
    <mergeCell ref="B11777:C11777"/>
    <mergeCell ref="D11777:E11777"/>
    <mergeCell ref="G11777:H11777"/>
    <mergeCell ref="I11777:J11777"/>
    <mergeCell ref="G11778:J11778"/>
    <mergeCell ref="B11799:C11799"/>
    <mergeCell ref="D11799:E11799"/>
    <mergeCell ref="G11799:H11799"/>
    <mergeCell ref="I11799:J11799"/>
    <mergeCell ref="G11800:J11800"/>
    <mergeCell ref="A11797:C11797"/>
    <mergeCell ref="D11797:E11797"/>
    <mergeCell ref="G11797:H11797"/>
    <mergeCell ref="I11797:J11797"/>
    <mergeCell ref="B11798:C11798"/>
    <mergeCell ref="D11798:E11798"/>
    <mergeCell ref="G11798:H11798"/>
    <mergeCell ref="I11798:J11798"/>
    <mergeCell ref="B11795:C11795"/>
    <mergeCell ref="D11795:E11795"/>
    <mergeCell ref="G11795:H11795"/>
    <mergeCell ref="I11795:J11795"/>
    <mergeCell ref="G11796:J11796"/>
    <mergeCell ref="A11793:C11793"/>
    <mergeCell ref="D11793:E11793"/>
    <mergeCell ref="G11793:H11793"/>
    <mergeCell ref="I11793:J11793"/>
    <mergeCell ref="B11794:C11794"/>
    <mergeCell ref="D11794:E11794"/>
    <mergeCell ref="G11794:H11794"/>
    <mergeCell ref="I11794:J11794"/>
    <mergeCell ref="B11791:C11791"/>
    <mergeCell ref="D11791:E11791"/>
    <mergeCell ref="G11791:H11791"/>
    <mergeCell ref="I11791:J11791"/>
    <mergeCell ref="G11792:J11792"/>
    <mergeCell ref="B11789:C11789"/>
    <mergeCell ref="D11789:E11789"/>
    <mergeCell ref="G11789:H11789"/>
    <mergeCell ref="I11789:J11789"/>
    <mergeCell ref="B11790:C11790"/>
    <mergeCell ref="D11790:E11790"/>
    <mergeCell ref="G11790:H11790"/>
    <mergeCell ref="I11790:J11790"/>
    <mergeCell ref="G11811:J11811"/>
    <mergeCell ref="A11812:C11812"/>
    <mergeCell ref="D11812:E11812"/>
    <mergeCell ref="G11812:H11812"/>
    <mergeCell ref="I11812:J11812"/>
    <mergeCell ref="B11809:C11809"/>
    <mergeCell ref="D11809:E11809"/>
    <mergeCell ref="G11809:H11809"/>
    <mergeCell ref="I11809:J11809"/>
    <mergeCell ref="B11810:C11810"/>
    <mergeCell ref="D11810:E11810"/>
    <mergeCell ref="G11810:H11810"/>
    <mergeCell ref="I11810:J11810"/>
    <mergeCell ref="B11807:C11807"/>
    <mergeCell ref="D11807:E11807"/>
    <mergeCell ref="G11807:H11807"/>
    <mergeCell ref="I11807:J11807"/>
    <mergeCell ref="B11808:C11808"/>
    <mergeCell ref="D11808:E11808"/>
    <mergeCell ref="G11808:H11808"/>
    <mergeCell ref="I11808:J11808"/>
    <mergeCell ref="B11805:C11805"/>
    <mergeCell ref="D11805:E11805"/>
    <mergeCell ref="G11805:H11805"/>
    <mergeCell ref="I11805:J11805"/>
    <mergeCell ref="B11806:C11806"/>
    <mergeCell ref="D11806:E11806"/>
    <mergeCell ref="G11806:H11806"/>
    <mergeCell ref="I11806:J11806"/>
    <mergeCell ref="G11801:J11801"/>
    <mergeCell ref="G11802:K11802"/>
    <mergeCell ref="A11803:K11803"/>
    <mergeCell ref="A11804:C11804"/>
    <mergeCell ref="D11804:E11804"/>
    <mergeCell ref="G11804:H11804"/>
    <mergeCell ref="I11804:J11804"/>
    <mergeCell ref="G11821:J11821"/>
    <mergeCell ref="G11822:K11822"/>
    <mergeCell ref="A11823:K11823"/>
    <mergeCell ref="A11824:C11824"/>
    <mergeCell ref="D11824:E11824"/>
    <mergeCell ref="G11824:H11824"/>
    <mergeCell ref="I11824:J11824"/>
    <mergeCell ref="B11819:C11819"/>
    <mergeCell ref="D11819:E11819"/>
    <mergeCell ref="G11819:H11819"/>
    <mergeCell ref="I11819:J11819"/>
    <mergeCell ref="G11820:J11820"/>
    <mergeCell ref="A11817:C11817"/>
    <mergeCell ref="D11817:E11817"/>
    <mergeCell ref="G11817:H11817"/>
    <mergeCell ref="I11817:J11817"/>
    <mergeCell ref="B11818:C11818"/>
    <mergeCell ref="D11818:E11818"/>
    <mergeCell ref="G11818:H11818"/>
    <mergeCell ref="I11818:J11818"/>
    <mergeCell ref="B11815:C11815"/>
    <mergeCell ref="D11815:E11815"/>
    <mergeCell ref="G11815:H11815"/>
    <mergeCell ref="I11815:J11815"/>
    <mergeCell ref="G11816:J11816"/>
    <mergeCell ref="B11813:C11813"/>
    <mergeCell ref="D11813:E11813"/>
    <mergeCell ref="G11813:H11813"/>
    <mergeCell ref="I11813:J11813"/>
    <mergeCell ref="B11814:C11814"/>
    <mergeCell ref="D11814:E11814"/>
    <mergeCell ref="G11814:H11814"/>
    <mergeCell ref="I11814:J11814"/>
    <mergeCell ref="G11835:J11835"/>
    <mergeCell ref="G11836:K11836"/>
    <mergeCell ref="A11837:K11837"/>
    <mergeCell ref="A11838:C11838"/>
    <mergeCell ref="D11838:E11838"/>
    <mergeCell ref="G11838:H11838"/>
    <mergeCell ref="I11838:J11838"/>
    <mergeCell ref="B11833:C11833"/>
    <mergeCell ref="D11833:E11833"/>
    <mergeCell ref="G11833:H11833"/>
    <mergeCell ref="I11833:J11833"/>
    <mergeCell ref="G11834:J11834"/>
    <mergeCell ref="G11831:J11831"/>
    <mergeCell ref="A11832:C11832"/>
    <mergeCell ref="D11832:E11832"/>
    <mergeCell ref="G11832:H11832"/>
    <mergeCell ref="I11832:J11832"/>
    <mergeCell ref="B11829:C11829"/>
    <mergeCell ref="D11829:E11829"/>
    <mergeCell ref="G11829:H11829"/>
    <mergeCell ref="I11829:J11829"/>
    <mergeCell ref="B11830:C11830"/>
    <mergeCell ref="D11830:E11830"/>
    <mergeCell ref="G11830:H11830"/>
    <mergeCell ref="I11830:J11830"/>
    <mergeCell ref="G11827:J11827"/>
    <mergeCell ref="A11828:C11828"/>
    <mergeCell ref="D11828:E11828"/>
    <mergeCell ref="G11828:H11828"/>
    <mergeCell ref="I11828:J11828"/>
    <mergeCell ref="B11825:C11825"/>
    <mergeCell ref="D11825:E11825"/>
    <mergeCell ref="G11825:H11825"/>
    <mergeCell ref="I11825:J11825"/>
    <mergeCell ref="B11826:C11826"/>
    <mergeCell ref="D11826:E11826"/>
    <mergeCell ref="G11826:H11826"/>
    <mergeCell ref="I11826:J11826"/>
    <mergeCell ref="B11851:E11851"/>
    <mergeCell ref="G11851:H11851"/>
    <mergeCell ref="I11851:J11851"/>
    <mergeCell ref="B11852:E11852"/>
    <mergeCell ref="G11852:H11852"/>
    <mergeCell ref="I11852:J11852"/>
    <mergeCell ref="G11847:J11847"/>
    <mergeCell ref="G11848:K11848"/>
    <mergeCell ref="A11849:K11849"/>
    <mergeCell ref="A11850:E11850"/>
    <mergeCell ref="G11850:H11850"/>
    <mergeCell ref="I11850:J11850"/>
    <mergeCell ref="B11845:C11845"/>
    <mergeCell ref="D11845:E11845"/>
    <mergeCell ref="G11845:H11845"/>
    <mergeCell ref="I11845:J11845"/>
    <mergeCell ref="G11846:J11846"/>
    <mergeCell ref="A11843:C11843"/>
    <mergeCell ref="D11843:E11843"/>
    <mergeCell ref="G11843:H11843"/>
    <mergeCell ref="I11843:J11843"/>
    <mergeCell ref="B11844:C11844"/>
    <mergeCell ref="D11844:E11844"/>
    <mergeCell ref="G11844:H11844"/>
    <mergeCell ref="I11844:J11844"/>
    <mergeCell ref="B11841:C11841"/>
    <mergeCell ref="D11841:E11841"/>
    <mergeCell ref="G11841:H11841"/>
    <mergeCell ref="I11841:J11841"/>
    <mergeCell ref="G11842:J11842"/>
    <mergeCell ref="B11839:C11839"/>
    <mergeCell ref="D11839:E11839"/>
    <mergeCell ref="G11839:H11839"/>
    <mergeCell ref="I11839:J11839"/>
    <mergeCell ref="B11840:C11840"/>
    <mergeCell ref="D11840:E11840"/>
    <mergeCell ref="G11840:H11840"/>
    <mergeCell ref="I11840:J11840"/>
    <mergeCell ref="B11868:C11868"/>
    <mergeCell ref="D11868:E11868"/>
    <mergeCell ref="G11868:H11868"/>
    <mergeCell ref="I11868:J11868"/>
    <mergeCell ref="G11869:J11869"/>
    <mergeCell ref="G11865:K11865"/>
    <mergeCell ref="A11866:K11866"/>
    <mergeCell ref="A11867:C11867"/>
    <mergeCell ref="D11867:E11867"/>
    <mergeCell ref="G11867:H11867"/>
    <mergeCell ref="I11867:J11867"/>
    <mergeCell ref="I11859:J11859"/>
    <mergeCell ref="K11859:K11860"/>
    <mergeCell ref="G11862:J11862"/>
    <mergeCell ref="G11863:J11863"/>
    <mergeCell ref="G11864:J11864"/>
    <mergeCell ref="A11859:B11860"/>
    <mergeCell ref="C11859:C11860"/>
    <mergeCell ref="D11859:D11860"/>
    <mergeCell ref="E11859:F11859"/>
    <mergeCell ref="G11859:H11859"/>
    <mergeCell ref="B11857:C11857"/>
    <mergeCell ref="E11857:F11857"/>
    <mergeCell ref="G11857:H11857"/>
    <mergeCell ref="I11857:J11857"/>
    <mergeCell ref="G11858:J11858"/>
    <mergeCell ref="G11855:J11855"/>
    <mergeCell ref="A11856:C11856"/>
    <mergeCell ref="E11856:F11856"/>
    <mergeCell ref="G11856:H11856"/>
    <mergeCell ref="I11856:J11856"/>
    <mergeCell ref="B11853:E11853"/>
    <mergeCell ref="G11853:H11853"/>
    <mergeCell ref="I11853:J11853"/>
    <mergeCell ref="B11854:E11854"/>
    <mergeCell ref="G11854:H11854"/>
    <mergeCell ref="I11854:J11854"/>
    <mergeCell ref="B11882:E11882"/>
    <mergeCell ref="G11882:H11882"/>
    <mergeCell ref="I11882:J11882"/>
    <mergeCell ref="B11883:E11883"/>
    <mergeCell ref="G11883:H11883"/>
    <mergeCell ref="I11883:J11883"/>
    <mergeCell ref="B11879:C11879"/>
    <mergeCell ref="G11879:H11879"/>
    <mergeCell ref="I11879:J11879"/>
    <mergeCell ref="G11880:J11880"/>
    <mergeCell ref="A11881:E11881"/>
    <mergeCell ref="G11881:H11881"/>
    <mergeCell ref="I11881:J11881"/>
    <mergeCell ref="G11874:J11874"/>
    <mergeCell ref="G11875:K11875"/>
    <mergeCell ref="A11876:K11876"/>
    <mergeCell ref="A11877:C11878"/>
    <mergeCell ref="D11877:D11878"/>
    <mergeCell ref="E11877:F11877"/>
    <mergeCell ref="G11877:J11877"/>
    <mergeCell ref="K11877:K11878"/>
    <mergeCell ref="G11878:H11878"/>
    <mergeCell ref="I11878:J11878"/>
    <mergeCell ref="B11872:C11872"/>
    <mergeCell ref="D11872:E11872"/>
    <mergeCell ref="G11872:H11872"/>
    <mergeCell ref="I11872:J11872"/>
    <mergeCell ref="G11873:J11873"/>
    <mergeCell ref="A11870:C11870"/>
    <mergeCell ref="D11870:E11870"/>
    <mergeCell ref="G11870:H11870"/>
    <mergeCell ref="I11870:J11870"/>
    <mergeCell ref="B11871:C11871"/>
    <mergeCell ref="D11871:E11871"/>
    <mergeCell ref="G11871:H11871"/>
    <mergeCell ref="I11871:J11871"/>
    <mergeCell ref="B11898:C11898"/>
    <mergeCell ref="D11898:E11898"/>
    <mergeCell ref="G11898:H11898"/>
    <mergeCell ref="I11898:J11898"/>
    <mergeCell ref="B11899:C11899"/>
    <mergeCell ref="D11899:E11899"/>
    <mergeCell ref="G11899:H11899"/>
    <mergeCell ref="I11899:J11899"/>
    <mergeCell ref="G11896:J11896"/>
    <mergeCell ref="A11897:C11897"/>
    <mergeCell ref="D11897:E11897"/>
    <mergeCell ref="G11897:H11897"/>
    <mergeCell ref="I11897:J11897"/>
    <mergeCell ref="B11894:C11894"/>
    <mergeCell ref="D11894:E11894"/>
    <mergeCell ref="G11894:H11894"/>
    <mergeCell ref="I11894:J11894"/>
    <mergeCell ref="B11895:C11895"/>
    <mergeCell ref="D11895:E11895"/>
    <mergeCell ref="G11895:H11895"/>
    <mergeCell ref="I11895:J11895"/>
    <mergeCell ref="A11892:K11892"/>
    <mergeCell ref="A11893:C11893"/>
    <mergeCell ref="D11893:E11893"/>
    <mergeCell ref="G11893:H11893"/>
    <mergeCell ref="I11893:J11893"/>
    <mergeCell ref="G11887:J11887"/>
    <mergeCell ref="G11888:J11888"/>
    <mergeCell ref="G11889:J11889"/>
    <mergeCell ref="G11890:J11890"/>
    <mergeCell ref="G11891:K11891"/>
    <mergeCell ref="B11884:E11884"/>
    <mergeCell ref="G11884:H11884"/>
    <mergeCell ref="I11884:J11884"/>
    <mergeCell ref="G11885:J11885"/>
    <mergeCell ref="G11886:J11886"/>
    <mergeCell ref="G11911:J11911"/>
    <mergeCell ref="G11912:K11912"/>
    <mergeCell ref="A11913:K11913"/>
    <mergeCell ref="A11914:C11914"/>
    <mergeCell ref="D11914:E11914"/>
    <mergeCell ref="G11914:H11914"/>
    <mergeCell ref="I11914:J11914"/>
    <mergeCell ref="B11909:C11909"/>
    <mergeCell ref="D11909:E11909"/>
    <mergeCell ref="G11909:H11909"/>
    <mergeCell ref="I11909:J11909"/>
    <mergeCell ref="G11910:J11910"/>
    <mergeCell ref="G11907:J11907"/>
    <mergeCell ref="A11908:C11908"/>
    <mergeCell ref="D11908:E11908"/>
    <mergeCell ref="G11908:H11908"/>
    <mergeCell ref="I11908:J11908"/>
    <mergeCell ref="B11905:C11905"/>
    <mergeCell ref="D11905:E11905"/>
    <mergeCell ref="G11905:H11905"/>
    <mergeCell ref="I11905:J11905"/>
    <mergeCell ref="B11906:C11906"/>
    <mergeCell ref="D11906:E11906"/>
    <mergeCell ref="G11906:H11906"/>
    <mergeCell ref="I11906:J11906"/>
    <mergeCell ref="G11900:J11900"/>
    <mergeCell ref="G11901:J11901"/>
    <mergeCell ref="G11902:K11902"/>
    <mergeCell ref="A11903:K11903"/>
    <mergeCell ref="A11904:C11904"/>
    <mergeCell ref="D11904:E11904"/>
    <mergeCell ref="G11904:H11904"/>
    <mergeCell ref="I11904:J11904"/>
    <mergeCell ref="B11925:C11925"/>
    <mergeCell ref="D11925:E11925"/>
    <mergeCell ref="G11925:H11925"/>
    <mergeCell ref="I11925:J11925"/>
    <mergeCell ref="B11926:C11926"/>
    <mergeCell ref="D11926:E11926"/>
    <mergeCell ref="G11926:H11926"/>
    <mergeCell ref="I11926:J11926"/>
    <mergeCell ref="G11921:J11921"/>
    <mergeCell ref="G11922:K11922"/>
    <mergeCell ref="A11923:K11923"/>
    <mergeCell ref="A11924:C11924"/>
    <mergeCell ref="D11924:E11924"/>
    <mergeCell ref="G11924:H11924"/>
    <mergeCell ref="I11924:J11924"/>
    <mergeCell ref="B11919:C11919"/>
    <mergeCell ref="D11919:E11919"/>
    <mergeCell ref="G11919:H11919"/>
    <mergeCell ref="I11919:J11919"/>
    <mergeCell ref="G11920:J11920"/>
    <mergeCell ref="G11917:J11917"/>
    <mergeCell ref="A11918:C11918"/>
    <mergeCell ref="D11918:E11918"/>
    <mergeCell ref="G11918:H11918"/>
    <mergeCell ref="I11918:J11918"/>
    <mergeCell ref="B11915:C11915"/>
    <mergeCell ref="D11915:E11915"/>
    <mergeCell ref="G11915:H11915"/>
    <mergeCell ref="I11915:J11915"/>
    <mergeCell ref="B11916:C11916"/>
    <mergeCell ref="D11916:E11916"/>
    <mergeCell ref="G11916:H11916"/>
    <mergeCell ref="I11916:J11916"/>
    <mergeCell ref="B11938:C11938"/>
    <mergeCell ref="D11938:E11938"/>
    <mergeCell ref="G11938:H11938"/>
    <mergeCell ref="I11938:J11938"/>
    <mergeCell ref="B11939:C11939"/>
    <mergeCell ref="D11939:E11939"/>
    <mergeCell ref="G11939:H11939"/>
    <mergeCell ref="I11939:J11939"/>
    <mergeCell ref="G11933:J11933"/>
    <mergeCell ref="G11934:J11934"/>
    <mergeCell ref="G11935:K11935"/>
    <mergeCell ref="A11936:K11936"/>
    <mergeCell ref="A11937:C11937"/>
    <mergeCell ref="D11937:E11937"/>
    <mergeCell ref="G11937:H11937"/>
    <mergeCell ref="I11937:J11937"/>
    <mergeCell ref="B11931:C11931"/>
    <mergeCell ref="D11931:E11931"/>
    <mergeCell ref="G11931:H11931"/>
    <mergeCell ref="I11931:J11931"/>
    <mergeCell ref="B11932:C11932"/>
    <mergeCell ref="D11932:E11932"/>
    <mergeCell ref="G11932:H11932"/>
    <mergeCell ref="I11932:J11932"/>
    <mergeCell ref="G11929:J11929"/>
    <mergeCell ref="A11930:C11930"/>
    <mergeCell ref="D11930:E11930"/>
    <mergeCell ref="G11930:H11930"/>
    <mergeCell ref="I11930:J11930"/>
    <mergeCell ref="B11927:C11927"/>
    <mergeCell ref="D11927:E11927"/>
    <mergeCell ref="G11927:H11927"/>
    <mergeCell ref="I11927:J11927"/>
    <mergeCell ref="B11928:C11928"/>
    <mergeCell ref="D11928:E11928"/>
    <mergeCell ref="G11928:H11928"/>
    <mergeCell ref="I11928:J11928"/>
    <mergeCell ref="B11954:C11954"/>
    <mergeCell ref="D11954:E11954"/>
    <mergeCell ref="G11954:H11954"/>
    <mergeCell ref="I11954:J11954"/>
    <mergeCell ref="B11955:C11955"/>
    <mergeCell ref="D11955:E11955"/>
    <mergeCell ref="G11955:H11955"/>
    <mergeCell ref="I11955:J11955"/>
    <mergeCell ref="G11949:J11949"/>
    <mergeCell ref="G11950:J11950"/>
    <mergeCell ref="G11951:K11951"/>
    <mergeCell ref="A11952:K11952"/>
    <mergeCell ref="A11953:C11953"/>
    <mergeCell ref="D11953:E11953"/>
    <mergeCell ref="G11953:H11953"/>
    <mergeCell ref="I11953:J11953"/>
    <mergeCell ref="B11947:C11947"/>
    <mergeCell ref="D11947:E11947"/>
    <mergeCell ref="G11947:H11947"/>
    <mergeCell ref="I11947:J11947"/>
    <mergeCell ref="B11948:C11948"/>
    <mergeCell ref="D11948:E11948"/>
    <mergeCell ref="G11948:H11948"/>
    <mergeCell ref="I11948:J11948"/>
    <mergeCell ref="G11942:J11942"/>
    <mergeCell ref="G11943:J11943"/>
    <mergeCell ref="G11944:K11944"/>
    <mergeCell ref="A11945:K11945"/>
    <mergeCell ref="A11946:C11946"/>
    <mergeCell ref="D11946:E11946"/>
    <mergeCell ref="G11946:H11946"/>
    <mergeCell ref="I11946:J11946"/>
    <mergeCell ref="B11940:C11940"/>
    <mergeCell ref="D11940:E11940"/>
    <mergeCell ref="G11940:H11940"/>
    <mergeCell ref="I11940:J11940"/>
    <mergeCell ref="B11941:C11941"/>
    <mergeCell ref="D11941:E11941"/>
    <mergeCell ref="G11941:H11941"/>
    <mergeCell ref="I11941:J11941"/>
    <mergeCell ref="G11969:J11969"/>
    <mergeCell ref="G11970:J11970"/>
    <mergeCell ref="G11971:K11971"/>
    <mergeCell ref="A11972:K11972"/>
    <mergeCell ref="A11973:C11974"/>
    <mergeCell ref="D11973:D11974"/>
    <mergeCell ref="E11973:F11973"/>
    <mergeCell ref="G11973:J11973"/>
    <mergeCell ref="K11973:K11974"/>
    <mergeCell ref="G11974:H11974"/>
    <mergeCell ref="I11974:J11974"/>
    <mergeCell ref="B11967:C11967"/>
    <mergeCell ref="D11967:E11967"/>
    <mergeCell ref="G11967:H11967"/>
    <mergeCell ref="I11967:J11967"/>
    <mergeCell ref="B11968:C11968"/>
    <mergeCell ref="D11968:E11968"/>
    <mergeCell ref="G11968:H11968"/>
    <mergeCell ref="I11968:J11968"/>
    <mergeCell ref="G11963:J11963"/>
    <mergeCell ref="G11964:K11964"/>
    <mergeCell ref="A11965:K11965"/>
    <mergeCell ref="A11966:C11966"/>
    <mergeCell ref="D11966:E11966"/>
    <mergeCell ref="G11966:H11966"/>
    <mergeCell ref="I11966:J11966"/>
    <mergeCell ref="B11961:C11961"/>
    <mergeCell ref="D11961:E11961"/>
    <mergeCell ref="G11961:H11961"/>
    <mergeCell ref="I11961:J11961"/>
    <mergeCell ref="G11962:J11962"/>
    <mergeCell ref="G11956:J11956"/>
    <mergeCell ref="G11957:J11957"/>
    <mergeCell ref="G11958:K11958"/>
    <mergeCell ref="A11959:K11959"/>
    <mergeCell ref="A11960:C11960"/>
    <mergeCell ref="D11960:E11960"/>
    <mergeCell ref="G11960:H11960"/>
    <mergeCell ref="I11960:J11960"/>
    <mergeCell ref="G11989:J11989"/>
    <mergeCell ref="A11990:C11990"/>
    <mergeCell ref="E11990:F11990"/>
    <mergeCell ref="G11990:H11990"/>
    <mergeCell ref="I11990:J11990"/>
    <mergeCell ref="A11987:E11987"/>
    <mergeCell ref="G11987:H11987"/>
    <mergeCell ref="I11987:J11987"/>
    <mergeCell ref="B11988:E11988"/>
    <mergeCell ref="G11988:H11988"/>
    <mergeCell ref="I11988:J11988"/>
    <mergeCell ref="G11982:J11982"/>
    <mergeCell ref="G11983:J11983"/>
    <mergeCell ref="G11984:J11984"/>
    <mergeCell ref="G11985:J11985"/>
    <mergeCell ref="G11986:J11986"/>
    <mergeCell ref="G11979:J11979"/>
    <mergeCell ref="A11980:E11980"/>
    <mergeCell ref="G11980:H11980"/>
    <mergeCell ref="I11980:J11980"/>
    <mergeCell ref="B11981:E11981"/>
    <mergeCell ref="G11981:H11981"/>
    <mergeCell ref="I11981:J11981"/>
    <mergeCell ref="B11977:C11977"/>
    <mergeCell ref="G11977:H11977"/>
    <mergeCell ref="I11977:J11977"/>
    <mergeCell ref="B11978:C11978"/>
    <mergeCell ref="G11978:H11978"/>
    <mergeCell ref="I11978:J11978"/>
    <mergeCell ref="B11975:C11975"/>
    <mergeCell ref="G11975:H11975"/>
    <mergeCell ref="I11975:J11975"/>
    <mergeCell ref="B11976:C11976"/>
    <mergeCell ref="G11976:H11976"/>
    <mergeCell ref="I11976:J11976"/>
    <mergeCell ref="B12004:C12004"/>
    <mergeCell ref="D12004:E12004"/>
    <mergeCell ref="G12004:H12004"/>
    <mergeCell ref="I12004:J12004"/>
    <mergeCell ref="B12005:C12005"/>
    <mergeCell ref="D12005:E12005"/>
    <mergeCell ref="G12005:H12005"/>
    <mergeCell ref="I12005:J12005"/>
    <mergeCell ref="B12002:C12002"/>
    <mergeCell ref="D12002:E12002"/>
    <mergeCell ref="G12002:H12002"/>
    <mergeCell ref="I12002:J12002"/>
    <mergeCell ref="B12003:C12003"/>
    <mergeCell ref="D12003:E12003"/>
    <mergeCell ref="G12003:H12003"/>
    <mergeCell ref="I12003:J12003"/>
    <mergeCell ref="G11999:K11999"/>
    <mergeCell ref="A12000:K12000"/>
    <mergeCell ref="A12001:C12001"/>
    <mergeCell ref="D12001:E12001"/>
    <mergeCell ref="G12001:H12001"/>
    <mergeCell ref="I12001:J12001"/>
    <mergeCell ref="I11993:J11993"/>
    <mergeCell ref="K11993:K11994"/>
    <mergeCell ref="G11996:J11996"/>
    <mergeCell ref="G11997:J11997"/>
    <mergeCell ref="G11998:J11998"/>
    <mergeCell ref="A11993:B11994"/>
    <mergeCell ref="C11993:C11994"/>
    <mergeCell ref="D11993:D11994"/>
    <mergeCell ref="E11993:F11993"/>
    <mergeCell ref="G11993:H11993"/>
    <mergeCell ref="B11991:C11991"/>
    <mergeCell ref="E11991:F11991"/>
    <mergeCell ref="G11991:H11991"/>
    <mergeCell ref="I11991:J11991"/>
    <mergeCell ref="G11992:J11992"/>
    <mergeCell ref="G12018:J12018"/>
    <mergeCell ref="A12019:C12019"/>
    <mergeCell ref="D12019:E12019"/>
    <mergeCell ref="G12019:H12019"/>
    <mergeCell ref="I12019:J12019"/>
    <mergeCell ref="B12016:C12016"/>
    <mergeCell ref="D12016:E12016"/>
    <mergeCell ref="G12016:H12016"/>
    <mergeCell ref="I12016:J12016"/>
    <mergeCell ref="B12017:C12017"/>
    <mergeCell ref="D12017:E12017"/>
    <mergeCell ref="G12017:H12017"/>
    <mergeCell ref="I12017:J12017"/>
    <mergeCell ref="G12012:J12012"/>
    <mergeCell ref="G12013:K12013"/>
    <mergeCell ref="A12014:K12014"/>
    <mergeCell ref="A12015:C12015"/>
    <mergeCell ref="D12015:E12015"/>
    <mergeCell ref="G12015:H12015"/>
    <mergeCell ref="I12015:J12015"/>
    <mergeCell ref="B12010:C12010"/>
    <mergeCell ref="D12010:E12010"/>
    <mergeCell ref="G12010:H12010"/>
    <mergeCell ref="I12010:J12010"/>
    <mergeCell ref="G12011:J12011"/>
    <mergeCell ref="G12008:J12008"/>
    <mergeCell ref="A12009:C12009"/>
    <mergeCell ref="D12009:E12009"/>
    <mergeCell ref="G12009:H12009"/>
    <mergeCell ref="I12009:J12009"/>
    <mergeCell ref="B12006:C12006"/>
    <mergeCell ref="D12006:E12006"/>
    <mergeCell ref="G12006:H12006"/>
    <mergeCell ref="I12006:J12006"/>
    <mergeCell ref="B12007:C12007"/>
    <mergeCell ref="D12007:E12007"/>
    <mergeCell ref="G12007:H12007"/>
    <mergeCell ref="I12007:J12007"/>
    <mergeCell ref="A12032:C12032"/>
    <mergeCell ref="D12032:E12032"/>
    <mergeCell ref="G12032:H12032"/>
    <mergeCell ref="I12032:J12032"/>
    <mergeCell ref="B12033:C12033"/>
    <mergeCell ref="D12033:E12033"/>
    <mergeCell ref="G12033:H12033"/>
    <mergeCell ref="I12033:J12033"/>
    <mergeCell ref="B12030:C12030"/>
    <mergeCell ref="D12030:E12030"/>
    <mergeCell ref="G12030:H12030"/>
    <mergeCell ref="I12030:J12030"/>
    <mergeCell ref="G12031:J12031"/>
    <mergeCell ref="G12026:J12026"/>
    <mergeCell ref="G12027:K12027"/>
    <mergeCell ref="A12028:K12028"/>
    <mergeCell ref="A12029:C12029"/>
    <mergeCell ref="D12029:E12029"/>
    <mergeCell ref="G12029:H12029"/>
    <mergeCell ref="I12029:J12029"/>
    <mergeCell ref="B12024:C12024"/>
    <mergeCell ref="D12024:E12024"/>
    <mergeCell ref="G12024:H12024"/>
    <mergeCell ref="I12024:J12024"/>
    <mergeCell ref="G12025:J12025"/>
    <mergeCell ref="G12022:J12022"/>
    <mergeCell ref="A12023:C12023"/>
    <mergeCell ref="D12023:E12023"/>
    <mergeCell ref="G12023:H12023"/>
    <mergeCell ref="I12023:J12023"/>
    <mergeCell ref="B12020:C12020"/>
    <mergeCell ref="D12020:E12020"/>
    <mergeCell ref="G12020:H12020"/>
    <mergeCell ref="I12020:J12020"/>
    <mergeCell ref="B12021:C12021"/>
    <mergeCell ref="D12021:E12021"/>
    <mergeCell ref="G12021:H12021"/>
    <mergeCell ref="I12021:J12021"/>
    <mergeCell ref="G12044:J12044"/>
    <mergeCell ref="A12045:C12045"/>
    <mergeCell ref="D12045:E12045"/>
    <mergeCell ref="G12045:H12045"/>
    <mergeCell ref="I12045:J12045"/>
    <mergeCell ref="B12042:C12042"/>
    <mergeCell ref="D12042:E12042"/>
    <mergeCell ref="G12042:H12042"/>
    <mergeCell ref="I12042:J12042"/>
    <mergeCell ref="B12043:C12043"/>
    <mergeCell ref="D12043:E12043"/>
    <mergeCell ref="G12043:H12043"/>
    <mergeCell ref="I12043:J12043"/>
    <mergeCell ref="B12040:C12040"/>
    <mergeCell ref="D12040:E12040"/>
    <mergeCell ref="G12040:H12040"/>
    <mergeCell ref="I12040:J12040"/>
    <mergeCell ref="B12041:C12041"/>
    <mergeCell ref="D12041:E12041"/>
    <mergeCell ref="G12041:H12041"/>
    <mergeCell ref="I12041:J12041"/>
    <mergeCell ref="G12036:J12036"/>
    <mergeCell ref="G12037:K12037"/>
    <mergeCell ref="A12038:K12038"/>
    <mergeCell ref="A12039:C12039"/>
    <mergeCell ref="D12039:E12039"/>
    <mergeCell ref="G12039:H12039"/>
    <mergeCell ref="I12039:J12039"/>
    <mergeCell ref="B12034:C12034"/>
    <mergeCell ref="D12034:E12034"/>
    <mergeCell ref="G12034:H12034"/>
    <mergeCell ref="I12034:J12034"/>
    <mergeCell ref="G12035:J12035"/>
    <mergeCell ref="B12056:C12056"/>
    <mergeCell ref="D12056:E12056"/>
    <mergeCell ref="G12056:H12056"/>
    <mergeCell ref="I12056:J12056"/>
    <mergeCell ref="G12057:J12057"/>
    <mergeCell ref="A12054:C12054"/>
    <mergeCell ref="D12054:E12054"/>
    <mergeCell ref="G12054:H12054"/>
    <mergeCell ref="I12054:J12054"/>
    <mergeCell ref="B12055:C12055"/>
    <mergeCell ref="D12055:E12055"/>
    <mergeCell ref="G12055:H12055"/>
    <mergeCell ref="I12055:J12055"/>
    <mergeCell ref="B12052:C12052"/>
    <mergeCell ref="D12052:E12052"/>
    <mergeCell ref="G12052:H12052"/>
    <mergeCell ref="I12052:J12052"/>
    <mergeCell ref="G12053:J12053"/>
    <mergeCell ref="A12050:C12050"/>
    <mergeCell ref="D12050:E12050"/>
    <mergeCell ref="G12050:H12050"/>
    <mergeCell ref="I12050:J12050"/>
    <mergeCell ref="B12051:C12051"/>
    <mergeCell ref="D12051:E12051"/>
    <mergeCell ref="G12051:H12051"/>
    <mergeCell ref="I12051:J12051"/>
    <mergeCell ref="B12048:C12048"/>
    <mergeCell ref="D12048:E12048"/>
    <mergeCell ref="G12048:H12048"/>
    <mergeCell ref="I12048:J12048"/>
    <mergeCell ref="G12049:J12049"/>
    <mergeCell ref="B12046:C12046"/>
    <mergeCell ref="D12046:E12046"/>
    <mergeCell ref="G12046:H12046"/>
    <mergeCell ref="I12046:J12046"/>
    <mergeCell ref="B12047:C12047"/>
    <mergeCell ref="D12047:E12047"/>
    <mergeCell ref="G12047:H12047"/>
    <mergeCell ref="I12047:J12047"/>
    <mergeCell ref="G12068:J12068"/>
    <mergeCell ref="A12069:C12069"/>
    <mergeCell ref="D12069:E12069"/>
    <mergeCell ref="G12069:H12069"/>
    <mergeCell ref="I12069:J12069"/>
    <mergeCell ref="B12066:C12066"/>
    <mergeCell ref="D12066:E12066"/>
    <mergeCell ref="G12066:H12066"/>
    <mergeCell ref="I12066:J12066"/>
    <mergeCell ref="B12067:C12067"/>
    <mergeCell ref="D12067:E12067"/>
    <mergeCell ref="G12067:H12067"/>
    <mergeCell ref="I12067:J12067"/>
    <mergeCell ref="B12064:C12064"/>
    <mergeCell ref="D12064:E12064"/>
    <mergeCell ref="G12064:H12064"/>
    <mergeCell ref="I12064:J12064"/>
    <mergeCell ref="B12065:C12065"/>
    <mergeCell ref="D12065:E12065"/>
    <mergeCell ref="G12065:H12065"/>
    <mergeCell ref="I12065:J12065"/>
    <mergeCell ref="B12062:C12062"/>
    <mergeCell ref="D12062:E12062"/>
    <mergeCell ref="G12062:H12062"/>
    <mergeCell ref="I12062:J12062"/>
    <mergeCell ref="B12063:C12063"/>
    <mergeCell ref="D12063:E12063"/>
    <mergeCell ref="G12063:H12063"/>
    <mergeCell ref="I12063:J12063"/>
    <mergeCell ref="G12058:J12058"/>
    <mergeCell ref="G12059:K12059"/>
    <mergeCell ref="A12060:K12060"/>
    <mergeCell ref="A12061:C12061"/>
    <mergeCell ref="D12061:E12061"/>
    <mergeCell ref="G12061:H12061"/>
    <mergeCell ref="I12061:J12061"/>
    <mergeCell ref="G12078:J12078"/>
    <mergeCell ref="G12079:K12079"/>
    <mergeCell ref="A12080:K12080"/>
    <mergeCell ref="A12081:C12081"/>
    <mergeCell ref="D12081:E12081"/>
    <mergeCell ref="G12081:H12081"/>
    <mergeCell ref="I12081:J12081"/>
    <mergeCell ref="B12076:C12076"/>
    <mergeCell ref="D12076:E12076"/>
    <mergeCell ref="G12076:H12076"/>
    <mergeCell ref="I12076:J12076"/>
    <mergeCell ref="G12077:J12077"/>
    <mergeCell ref="A12074:C12074"/>
    <mergeCell ref="D12074:E12074"/>
    <mergeCell ref="G12074:H12074"/>
    <mergeCell ref="I12074:J12074"/>
    <mergeCell ref="B12075:C12075"/>
    <mergeCell ref="D12075:E12075"/>
    <mergeCell ref="G12075:H12075"/>
    <mergeCell ref="I12075:J12075"/>
    <mergeCell ref="B12072:C12072"/>
    <mergeCell ref="D12072:E12072"/>
    <mergeCell ref="G12072:H12072"/>
    <mergeCell ref="I12072:J12072"/>
    <mergeCell ref="G12073:J12073"/>
    <mergeCell ref="B12070:C12070"/>
    <mergeCell ref="D12070:E12070"/>
    <mergeCell ref="G12070:H12070"/>
    <mergeCell ref="I12070:J12070"/>
    <mergeCell ref="B12071:C12071"/>
    <mergeCell ref="D12071:E12071"/>
    <mergeCell ref="G12071:H12071"/>
    <mergeCell ref="I12071:J12071"/>
    <mergeCell ref="G12092:J12092"/>
    <mergeCell ref="G12093:K12093"/>
    <mergeCell ref="A12094:K12094"/>
    <mergeCell ref="A12095:C12095"/>
    <mergeCell ref="D12095:E12095"/>
    <mergeCell ref="G12095:H12095"/>
    <mergeCell ref="I12095:J12095"/>
    <mergeCell ref="B12090:C12090"/>
    <mergeCell ref="D12090:E12090"/>
    <mergeCell ref="G12090:H12090"/>
    <mergeCell ref="I12090:J12090"/>
    <mergeCell ref="G12091:J12091"/>
    <mergeCell ref="G12088:J12088"/>
    <mergeCell ref="A12089:C12089"/>
    <mergeCell ref="D12089:E12089"/>
    <mergeCell ref="G12089:H12089"/>
    <mergeCell ref="I12089:J12089"/>
    <mergeCell ref="B12086:C12086"/>
    <mergeCell ref="D12086:E12086"/>
    <mergeCell ref="G12086:H12086"/>
    <mergeCell ref="I12086:J12086"/>
    <mergeCell ref="B12087:C12087"/>
    <mergeCell ref="D12087:E12087"/>
    <mergeCell ref="G12087:H12087"/>
    <mergeCell ref="I12087:J12087"/>
    <mergeCell ref="G12084:J12084"/>
    <mergeCell ref="A12085:C12085"/>
    <mergeCell ref="D12085:E12085"/>
    <mergeCell ref="G12085:H12085"/>
    <mergeCell ref="I12085:J12085"/>
    <mergeCell ref="B12082:C12082"/>
    <mergeCell ref="D12082:E12082"/>
    <mergeCell ref="G12082:H12082"/>
    <mergeCell ref="I12082:J12082"/>
    <mergeCell ref="B12083:C12083"/>
    <mergeCell ref="D12083:E12083"/>
    <mergeCell ref="G12083:H12083"/>
    <mergeCell ref="I12083:J12083"/>
    <mergeCell ref="B12108:E12108"/>
    <mergeCell ref="G12108:H12108"/>
    <mergeCell ref="I12108:J12108"/>
    <mergeCell ref="B12109:E12109"/>
    <mergeCell ref="G12109:H12109"/>
    <mergeCell ref="I12109:J12109"/>
    <mergeCell ref="G12104:J12104"/>
    <mergeCell ref="G12105:K12105"/>
    <mergeCell ref="A12106:K12106"/>
    <mergeCell ref="A12107:E12107"/>
    <mergeCell ref="G12107:H12107"/>
    <mergeCell ref="I12107:J12107"/>
    <mergeCell ref="B12102:C12102"/>
    <mergeCell ref="D12102:E12102"/>
    <mergeCell ref="G12102:H12102"/>
    <mergeCell ref="I12102:J12102"/>
    <mergeCell ref="G12103:J12103"/>
    <mergeCell ref="A12100:C12100"/>
    <mergeCell ref="D12100:E12100"/>
    <mergeCell ref="G12100:H12100"/>
    <mergeCell ref="I12100:J12100"/>
    <mergeCell ref="B12101:C12101"/>
    <mergeCell ref="D12101:E12101"/>
    <mergeCell ref="G12101:H12101"/>
    <mergeCell ref="I12101:J12101"/>
    <mergeCell ref="B12098:C12098"/>
    <mergeCell ref="D12098:E12098"/>
    <mergeCell ref="G12098:H12098"/>
    <mergeCell ref="I12098:J12098"/>
    <mergeCell ref="G12099:J12099"/>
    <mergeCell ref="B12096:C12096"/>
    <mergeCell ref="D12096:E12096"/>
    <mergeCell ref="G12096:H12096"/>
    <mergeCell ref="I12096:J12096"/>
    <mergeCell ref="B12097:C12097"/>
    <mergeCell ref="D12097:E12097"/>
    <mergeCell ref="G12097:H12097"/>
    <mergeCell ref="I12097:J12097"/>
    <mergeCell ref="B12125:C12125"/>
    <mergeCell ref="D12125:E12125"/>
    <mergeCell ref="G12125:H12125"/>
    <mergeCell ref="I12125:J12125"/>
    <mergeCell ref="G12126:J12126"/>
    <mergeCell ref="G12122:K12122"/>
    <mergeCell ref="A12123:K12123"/>
    <mergeCell ref="A12124:C12124"/>
    <mergeCell ref="D12124:E12124"/>
    <mergeCell ref="G12124:H12124"/>
    <mergeCell ref="I12124:J12124"/>
    <mergeCell ref="I12116:J12116"/>
    <mergeCell ref="K12116:K12117"/>
    <mergeCell ref="G12119:J12119"/>
    <mergeCell ref="G12120:J12120"/>
    <mergeCell ref="G12121:J12121"/>
    <mergeCell ref="A12116:B12117"/>
    <mergeCell ref="C12116:C12117"/>
    <mergeCell ref="D12116:D12117"/>
    <mergeCell ref="E12116:F12116"/>
    <mergeCell ref="G12116:H12116"/>
    <mergeCell ref="B12114:C12114"/>
    <mergeCell ref="E12114:F12114"/>
    <mergeCell ref="G12114:H12114"/>
    <mergeCell ref="I12114:J12114"/>
    <mergeCell ref="G12115:J12115"/>
    <mergeCell ref="G12112:J12112"/>
    <mergeCell ref="A12113:C12113"/>
    <mergeCell ref="E12113:F12113"/>
    <mergeCell ref="G12113:H12113"/>
    <mergeCell ref="I12113:J12113"/>
    <mergeCell ref="B12110:E12110"/>
    <mergeCell ref="G12110:H12110"/>
    <mergeCell ref="I12110:J12110"/>
    <mergeCell ref="B12111:E12111"/>
    <mergeCell ref="G12111:H12111"/>
    <mergeCell ref="I12111:J12111"/>
    <mergeCell ref="B12139:E12139"/>
    <mergeCell ref="G12139:H12139"/>
    <mergeCell ref="I12139:J12139"/>
    <mergeCell ref="B12140:E12140"/>
    <mergeCell ref="G12140:H12140"/>
    <mergeCell ref="I12140:J12140"/>
    <mergeCell ref="B12136:C12136"/>
    <mergeCell ref="G12136:H12136"/>
    <mergeCell ref="I12136:J12136"/>
    <mergeCell ref="G12137:J12137"/>
    <mergeCell ref="A12138:E12138"/>
    <mergeCell ref="G12138:H12138"/>
    <mergeCell ref="I12138:J12138"/>
    <mergeCell ref="G12131:J12131"/>
    <mergeCell ref="G12132:K12132"/>
    <mergeCell ref="A12133:K12133"/>
    <mergeCell ref="A12134:C12135"/>
    <mergeCell ref="D12134:D12135"/>
    <mergeCell ref="E12134:F12134"/>
    <mergeCell ref="G12134:J12134"/>
    <mergeCell ref="K12134:K12135"/>
    <mergeCell ref="G12135:H12135"/>
    <mergeCell ref="I12135:J12135"/>
    <mergeCell ref="B12129:C12129"/>
    <mergeCell ref="D12129:E12129"/>
    <mergeCell ref="G12129:H12129"/>
    <mergeCell ref="I12129:J12129"/>
    <mergeCell ref="G12130:J12130"/>
    <mergeCell ref="A12127:C12127"/>
    <mergeCell ref="D12127:E12127"/>
    <mergeCell ref="G12127:H12127"/>
    <mergeCell ref="I12127:J12127"/>
    <mergeCell ref="B12128:C12128"/>
    <mergeCell ref="D12128:E12128"/>
    <mergeCell ref="G12128:H12128"/>
    <mergeCell ref="I12128:J12128"/>
    <mergeCell ref="B12155:C12155"/>
    <mergeCell ref="D12155:E12155"/>
    <mergeCell ref="G12155:H12155"/>
    <mergeCell ref="I12155:J12155"/>
    <mergeCell ref="B12156:C12156"/>
    <mergeCell ref="D12156:E12156"/>
    <mergeCell ref="G12156:H12156"/>
    <mergeCell ref="I12156:J12156"/>
    <mergeCell ref="G12153:J12153"/>
    <mergeCell ref="A12154:C12154"/>
    <mergeCell ref="D12154:E12154"/>
    <mergeCell ref="G12154:H12154"/>
    <mergeCell ref="I12154:J12154"/>
    <mergeCell ref="B12151:C12151"/>
    <mergeCell ref="D12151:E12151"/>
    <mergeCell ref="G12151:H12151"/>
    <mergeCell ref="I12151:J12151"/>
    <mergeCell ref="B12152:C12152"/>
    <mergeCell ref="D12152:E12152"/>
    <mergeCell ref="G12152:H12152"/>
    <mergeCell ref="I12152:J12152"/>
    <mergeCell ref="A12149:K12149"/>
    <mergeCell ref="A12150:C12150"/>
    <mergeCell ref="D12150:E12150"/>
    <mergeCell ref="G12150:H12150"/>
    <mergeCell ref="I12150:J12150"/>
    <mergeCell ref="G12144:J12144"/>
    <mergeCell ref="G12145:J12145"/>
    <mergeCell ref="G12146:J12146"/>
    <mergeCell ref="G12147:J12147"/>
    <mergeCell ref="G12148:K12148"/>
    <mergeCell ref="B12141:E12141"/>
    <mergeCell ref="G12141:H12141"/>
    <mergeCell ref="I12141:J12141"/>
    <mergeCell ref="G12142:J12142"/>
    <mergeCell ref="G12143:J12143"/>
    <mergeCell ref="G12168:J12168"/>
    <mergeCell ref="G12169:K12169"/>
    <mergeCell ref="A12170:K12170"/>
    <mergeCell ref="A12171:C12171"/>
    <mergeCell ref="D12171:E12171"/>
    <mergeCell ref="G12171:H12171"/>
    <mergeCell ref="I12171:J12171"/>
    <mergeCell ref="B12166:C12166"/>
    <mergeCell ref="D12166:E12166"/>
    <mergeCell ref="G12166:H12166"/>
    <mergeCell ref="I12166:J12166"/>
    <mergeCell ref="G12167:J12167"/>
    <mergeCell ref="G12164:J12164"/>
    <mergeCell ref="A12165:C12165"/>
    <mergeCell ref="D12165:E12165"/>
    <mergeCell ref="G12165:H12165"/>
    <mergeCell ref="I12165:J12165"/>
    <mergeCell ref="B12162:C12162"/>
    <mergeCell ref="D12162:E12162"/>
    <mergeCell ref="G12162:H12162"/>
    <mergeCell ref="I12162:J12162"/>
    <mergeCell ref="B12163:C12163"/>
    <mergeCell ref="D12163:E12163"/>
    <mergeCell ref="G12163:H12163"/>
    <mergeCell ref="I12163:J12163"/>
    <mergeCell ref="G12157:J12157"/>
    <mergeCell ref="G12158:J12158"/>
    <mergeCell ref="G12159:K12159"/>
    <mergeCell ref="A12160:K12160"/>
    <mergeCell ref="A12161:C12161"/>
    <mergeCell ref="D12161:E12161"/>
    <mergeCell ref="G12161:H12161"/>
    <mergeCell ref="I12161:J12161"/>
    <mergeCell ref="B12182:C12182"/>
    <mergeCell ref="D12182:E12182"/>
    <mergeCell ref="G12182:H12182"/>
    <mergeCell ref="I12182:J12182"/>
    <mergeCell ref="B12183:C12183"/>
    <mergeCell ref="D12183:E12183"/>
    <mergeCell ref="G12183:H12183"/>
    <mergeCell ref="I12183:J12183"/>
    <mergeCell ref="G12178:J12178"/>
    <mergeCell ref="G12179:K12179"/>
    <mergeCell ref="A12180:K12180"/>
    <mergeCell ref="A12181:C12181"/>
    <mergeCell ref="D12181:E12181"/>
    <mergeCell ref="G12181:H12181"/>
    <mergeCell ref="I12181:J12181"/>
    <mergeCell ref="B12176:C12176"/>
    <mergeCell ref="D12176:E12176"/>
    <mergeCell ref="G12176:H12176"/>
    <mergeCell ref="I12176:J12176"/>
    <mergeCell ref="G12177:J12177"/>
    <mergeCell ref="G12174:J12174"/>
    <mergeCell ref="A12175:C12175"/>
    <mergeCell ref="D12175:E12175"/>
    <mergeCell ref="G12175:H12175"/>
    <mergeCell ref="I12175:J12175"/>
    <mergeCell ref="B12172:C12172"/>
    <mergeCell ref="D12172:E12172"/>
    <mergeCell ref="G12172:H12172"/>
    <mergeCell ref="I12172:J12172"/>
    <mergeCell ref="B12173:C12173"/>
    <mergeCell ref="D12173:E12173"/>
    <mergeCell ref="G12173:H12173"/>
    <mergeCell ref="I12173:J12173"/>
    <mergeCell ref="B12195:C12195"/>
    <mergeCell ref="D12195:E12195"/>
    <mergeCell ref="G12195:H12195"/>
    <mergeCell ref="I12195:J12195"/>
    <mergeCell ref="B12196:C12196"/>
    <mergeCell ref="D12196:E12196"/>
    <mergeCell ref="G12196:H12196"/>
    <mergeCell ref="I12196:J12196"/>
    <mergeCell ref="G12190:J12190"/>
    <mergeCell ref="G12191:J12191"/>
    <mergeCell ref="G12192:K12192"/>
    <mergeCell ref="A12193:K12193"/>
    <mergeCell ref="A12194:C12194"/>
    <mergeCell ref="D12194:E12194"/>
    <mergeCell ref="G12194:H12194"/>
    <mergeCell ref="I12194:J12194"/>
    <mergeCell ref="B12188:C12188"/>
    <mergeCell ref="D12188:E12188"/>
    <mergeCell ref="G12188:H12188"/>
    <mergeCell ref="I12188:J12188"/>
    <mergeCell ref="B12189:C12189"/>
    <mergeCell ref="D12189:E12189"/>
    <mergeCell ref="G12189:H12189"/>
    <mergeCell ref="I12189:J12189"/>
    <mergeCell ref="G12186:J12186"/>
    <mergeCell ref="A12187:C12187"/>
    <mergeCell ref="D12187:E12187"/>
    <mergeCell ref="G12187:H12187"/>
    <mergeCell ref="I12187:J12187"/>
    <mergeCell ref="B12184:C12184"/>
    <mergeCell ref="D12184:E12184"/>
    <mergeCell ref="G12184:H12184"/>
    <mergeCell ref="I12184:J12184"/>
    <mergeCell ref="B12185:C12185"/>
    <mergeCell ref="D12185:E12185"/>
    <mergeCell ref="G12185:H12185"/>
    <mergeCell ref="I12185:J12185"/>
    <mergeCell ref="B12211:C12211"/>
    <mergeCell ref="D12211:E12211"/>
    <mergeCell ref="G12211:H12211"/>
    <mergeCell ref="I12211:J12211"/>
    <mergeCell ref="B12212:C12212"/>
    <mergeCell ref="D12212:E12212"/>
    <mergeCell ref="G12212:H12212"/>
    <mergeCell ref="I12212:J12212"/>
    <mergeCell ref="G12206:J12206"/>
    <mergeCell ref="G12207:J12207"/>
    <mergeCell ref="G12208:K12208"/>
    <mergeCell ref="A12209:K12209"/>
    <mergeCell ref="A12210:C12210"/>
    <mergeCell ref="D12210:E12210"/>
    <mergeCell ref="G12210:H12210"/>
    <mergeCell ref="I12210:J12210"/>
    <mergeCell ref="B12204:C12204"/>
    <mergeCell ref="D12204:E12204"/>
    <mergeCell ref="G12204:H12204"/>
    <mergeCell ref="I12204:J12204"/>
    <mergeCell ref="B12205:C12205"/>
    <mergeCell ref="D12205:E12205"/>
    <mergeCell ref="G12205:H12205"/>
    <mergeCell ref="I12205:J12205"/>
    <mergeCell ref="G12199:J12199"/>
    <mergeCell ref="G12200:J12200"/>
    <mergeCell ref="G12201:K12201"/>
    <mergeCell ref="A12202:K12202"/>
    <mergeCell ref="A12203:C12203"/>
    <mergeCell ref="D12203:E12203"/>
    <mergeCell ref="G12203:H12203"/>
    <mergeCell ref="I12203:J12203"/>
    <mergeCell ref="B12197:C12197"/>
    <mergeCell ref="D12197:E12197"/>
    <mergeCell ref="G12197:H12197"/>
    <mergeCell ref="I12197:J12197"/>
    <mergeCell ref="B12198:C12198"/>
    <mergeCell ref="D12198:E12198"/>
    <mergeCell ref="G12198:H12198"/>
    <mergeCell ref="I12198:J12198"/>
    <mergeCell ref="G12226:J12226"/>
    <mergeCell ref="G12227:J12227"/>
    <mergeCell ref="G12228:K12228"/>
    <mergeCell ref="A12229:K12229"/>
    <mergeCell ref="A12230:C12231"/>
    <mergeCell ref="D12230:D12231"/>
    <mergeCell ref="E12230:F12230"/>
    <mergeCell ref="G12230:J12230"/>
    <mergeCell ref="K12230:K12231"/>
    <mergeCell ref="G12231:H12231"/>
    <mergeCell ref="I12231:J12231"/>
    <mergeCell ref="B12224:C12224"/>
    <mergeCell ref="D12224:E12224"/>
    <mergeCell ref="G12224:H12224"/>
    <mergeCell ref="I12224:J12224"/>
    <mergeCell ref="B12225:C12225"/>
    <mergeCell ref="D12225:E12225"/>
    <mergeCell ref="G12225:H12225"/>
    <mergeCell ref="I12225:J12225"/>
    <mergeCell ref="G12220:J12220"/>
    <mergeCell ref="G12221:K12221"/>
    <mergeCell ref="A12222:K12222"/>
    <mergeCell ref="A12223:C12223"/>
    <mergeCell ref="D12223:E12223"/>
    <mergeCell ref="G12223:H12223"/>
    <mergeCell ref="I12223:J12223"/>
    <mergeCell ref="B12218:C12218"/>
    <mergeCell ref="D12218:E12218"/>
    <mergeCell ref="G12218:H12218"/>
    <mergeCell ref="I12218:J12218"/>
    <mergeCell ref="G12219:J12219"/>
    <mergeCell ref="G12213:J12213"/>
    <mergeCell ref="G12214:J12214"/>
    <mergeCell ref="G12215:K12215"/>
    <mergeCell ref="A12216:K12216"/>
    <mergeCell ref="A12217:C12217"/>
    <mergeCell ref="D12217:E12217"/>
    <mergeCell ref="G12217:H12217"/>
    <mergeCell ref="I12217:J12217"/>
    <mergeCell ref="G12246:J12246"/>
    <mergeCell ref="A12247:C12247"/>
    <mergeCell ref="E12247:F12247"/>
    <mergeCell ref="G12247:H12247"/>
    <mergeCell ref="I12247:J12247"/>
    <mergeCell ref="A12244:E12244"/>
    <mergeCell ref="G12244:H12244"/>
    <mergeCell ref="I12244:J12244"/>
    <mergeCell ref="B12245:E12245"/>
    <mergeCell ref="G12245:H12245"/>
    <mergeCell ref="I12245:J12245"/>
    <mergeCell ref="G12239:J12239"/>
    <mergeCell ref="G12240:J12240"/>
    <mergeCell ref="G12241:J12241"/>
    <mergeCell ref="G12242:J12242"/>
    <mergeCell ref="G12243:J12243"/>
    <mergeCell ref="G12236:J12236"/>
    <mergeCell ref="A12237:E12237"/>
    <mergeCell ref="G12237:H12237"/>
    <mergeCell ref="I12237:J12237"/>
    <mergeCell ref="B12238:E12238"/>
    <mergeCell ref="G12238:H12238"/>
    <mergeCell ref="I12238:J12238"/>
    <mergeCell ref="B12234:C12234"/>
    <mergeCell ref="G12234:H12234"/>
    <mergeCell ref="I12234:J12234"/>
    <mergeCell ref="B12235:C12235"/>
    <mergeCell ref="G12235:H12235"/>
    <mergeCell ref="I12235:J12235"/>
    <mergeCell ref="B12232:C12232"/>
    <mergeCell ref="G12232:H12232"/>
    <mergeCell ref="I12232:J12232"/>
    <mergeCell ref="B12233:C12233"/>
    <mergeCell ref="G12233:H12233"/>
    <mergeCell ref="I12233:J12233"/>
    <mergeCell ref="B12261:C12261"/>
    <mergeCell ref="D12261:E12261"/>
    <mergeCell ref="G12261:H12261"/>
    <mergeCell ref="I12261:J12261"/>
    <mergeCell ref="B12262:C12262"/>
    <mergeCell ref="D12262:E12262"/>
    <mergeCell ref="G12262:H12262"/>
    <mergeCell ref="I12262:J12262"/>
    <mergeCell ref="B12259:C12259"/>
    <mergeCell ref="D12259:E12259"/>
    <mergeCell ref="G12259:H12259"/>
    <mergeCell ref="I12259:J12259"/>
    <mergeCell ref="B12260:C12260"/>
    <mergeCell ref="D12260:E12260"/>
    <mergeCell ref="G12260:H12260"/>
    <mergeCell ref="I12260:J12260"/>
    <mergeCell ref="G12256:K12256"/>
    <mergeCell ref="A12257:K12257"/>
    <mergeCell ref="A12258:C12258"/>
    <mergeCell ref="D12258:E12258"/>
    <mergeCell ref="G12258:H12258"/>
    <mergeCell ref="I12258:J12258"/>
    <mergeCell ref="I12250:J12250"/>
    <mergeCell ref="K12250:K12251"/>
    <mergeCell ref="G12253:J12253"/>
    <mergeCell ref="G12254:J12254"/>
    <mergeCell ref="G12255:J12255"/>
    <mergeCell ref="A12250:B12251"/>
    <mergeCell ref="C12250:C12251"/>
    <mergeCell ref="D12250:D12251"/>
    <mergeCell ref="E12250:F12250"/>
    <mergeCell ref="G12250:H12250"/>
    <mergeCell ref="B12248:C12248"/>
    <mergeCell ref="E12248:F12248"/>
    <mergeCell ref="G12248:H12248"/>
    <mergeCell ref="I12248:J12248"/>
    <mergeCell ref="G12249:J12249"/>
    <mergeCell ref="G12275:J12275"/>
    <mergeCell ref="A12276:C12276"/>
    <mergeCell ref="D12276:E12276"/>
    <mergeCell ref="G12276:H12276"/>
    <mergeCell ref="I12276:J12276"/>
    <mergeCell ref="B12273:C12273"/>
    <mergeCell ref="D12273:E12273"/>
    <mergeCell ref="G12273:H12273"/>
    <mergeCell ref="I12273:J12273"/>
    <mergeCell ref="B12274:C12274"/>
    <mergeCell ref="D12274:E12274"/>
    <mergeCell ref="G12274:H12274"/>
    <mergeCell ref="I12274:J12274"/>
    <mergeCell ref="G12269:J12269"/>
    <mergeCell ref="G12270:K12270"/>
    <mergeCell ref="A12271:K12271"/>
    <mergeCell ref="A12272:C12272"/>
    <mergeCell ref="D12272:E12272"/>
    <mergeCell ref="G12272:H12272"/>
    <mergeCell ref="I12272:J12272"/>
    <mergeCell ref="B12267:C12267"/>
    <mergeCell ref="D12267:E12267"/>
    <mergeCell ref="G12267:H12267"/>
    <mergeCell ref="I12267:J12267"/>
    <mergeCell ref="G12268:J12268"/>
    <mergeCell ref="G12265:J12265"/>
    <mergeCell ref="A12266:C12266"/>
    <mergeCell ref="D12266:E12266"/>
    <mergeCell ref="G12266:H12266"/>
    <mergeCell ref="I12266:J12266"/>
    <mergeCell ref="B12263:C12263"/>
    <mergeCell ref="D12263:E12263"/>
    <mergeCell ref="G12263:H12263"/>
    <mergeCell ref="I12263:J12263"/>
    <mergeCell ref="B12264:C12264"/>
    <mergeCell ref="D12264:E12264"/>
    <mergeCell ref="G12264:H12264"/>
    <mergeCell ref="I12264:J12264"/>
    <mergeCell ref="A12289:C12289"/>
    <mergeCell ref="D12289:E12289"/>
    <mergeCell ref="G12289:H12289"/>
    <mergeCell ref="I12289:J12289"/>
    <mergeCell ref="B12290:C12290"/>
    <mergeCell ref="D12290:E12290"/>
    <mergeCell ref="G12290:H12290"/>
    <mergeCell ref="I12290:J12290"/>
    <mergeCell ref="B12287:C12287"/>
    <mergeCell ref="D12287:E12287"/>
    <mergeCell ref="G12287:H12287"/>
    <mergeCell ref="I12287:J12287"/>
    <mergeCell ref="G12288:J12288"/>
    <mergeCell ref="G12283:J12283"/>
    <mergeCell ref="G12284:K12284"/>
    <mergeCell ref="A12285:K12285"/>
    <mergeCell ref="A12286:C12286"/>
    <mergeCell ref="D12286:E12286"/>
    <mergeCell ref="G12286:H12286"/>
    <mergeCell ref="I12286:J12286"/>
    <mergeCell ref="B12281:C12281"/>
    <mergeCell ref="D12281:E12281"/>
    <mergeCell ref="G12281:H12281"/>
    <mergeCell ref="I12281:J12281"/>
    <mergeCell ref="G12282:J12282"/>
    <mergeCell ref="G12279:J12279"/>
    <mergeCell ref="A12280:C12280"/>
    <mergeCell ref="D12280:E12280"/>
    <mergeCell ref="G12280:H12280"/>
    <mergeCell ref="I12280:J12280"/>
    <mergeCell ref="B12277:C12277"/>
    <mergeCell ref="D12277:E12277"/>
    <mergeCell ref="G12277:H12277"/>
    <mergeCell ref="I12277:J12277"/>
    <mergeCell ref="B12278:C12278"/>
    <mergeCell ref="D12278:E12278"/>
    <mergeCell ref="G12278:H12278"/>
    <mergeCell ref="I12278:J12278"/>
    <mergeCell ref="G12301:J12301"/>
    <mergeCell ref="A12302:C12302"/>
    <mergeCell ref="D12302:E12302"/>
    <mergeCell ref="G12302:H12302"/>
    <mergeCell ref="I12302:J12302"/>
    <mergeCell ref="B12299:C12299"/>
    <mergeCell ref="D12299:E12299"/>
    <mergeCell ref="G12299:H12299"/>
    <mergeCell ref="I12299:J12299"/>
    <mergeCell ref="B12300:C12300"/>
    <mergeCell ref="D12300:E12300"/>
    <mergeCell ref="G12300:H12300"/>
    <mergeCell ref="I12300:J12300"/>
    <mergeCell ref="B12297:C12297"/>
    <mergeCell ref="D12297:E12297"/>
    <mergeCell ref="G12297:H12297"/>
    <mergeCell ref="I12297:J12297"/>
    <mergeCell ref="B12298:C12298"/>
    <mergeCell ref="D12298:E12298"/>
    <mergeCell ref="G12298:H12298"/>
    <mergeCell ref="I12298:J12298"/>
    <mergeCell ref="G12293:J12293"/>
    <mergeCell ref="G12294:K12294"/>
    <mergeCell ref="A12295:K12295"/>
    <mergeCell ref="A12296:C12296"/>
    <mergeCell ref="D12296:E12296"/>
    <mergeCell ref="G12296:H12296"/>
    <mergeCell ref="I12296:J12296"/>
    <mergeCell ref="B12291:C12291"/>
    <mergeCell ref="D12291:E12291"/>
    <mergeCell ref="G12291:H12291"/>
    <mergeCell ref="I12291:J12291"/>
    <mergeCell ref="G12292:J12292"/>
    <mergeCell ref="B12313:C12313"/>
    <mergeCell ref="D12313:E12313"/>
    <mergeCell ref="G12313:H12313"/>
    <mergeCell ref="I12313:J12313"/>
    <mergeCell ref="G12314:J12314"/>
    <mergeCell ref="A12311:C12311"/>
    <mergeCell ref="D12311:E12311"/>
    <mergeCell ref="G12311:H12311"/>
    <mergeCell ref="I12311:J12311"/>
    <mergeCell ref="B12312:C12312"/>
    <mergeCell ref="D12312:E12312"/>
    <mergeCell ref="G12312:H12312"/>
    <mergeCell ref="I12312:J12312"/>
    <mergeCell ref="B12309:C12309"/>
    <mergeCell ref="D12309:E12309"/>
    <mergeCell ref="G12309:H12309"/>
    <mergeCell ref="I12309:J12309"/>
    <mergeCell ref="G12310:J12310"/>
    <mergeCell ref="A12307:C12307"/>
    <mergeCell ref="D12307:E12307"/>
    <mergeCell ref="G12307:H12307"/>
    <mergeCell ref="I12307:J12307"/>
    <mergeCell ref="B12308:C12308"/>
    <mergeCell ref="D12308:E12308"/>
    <mergeCell ref="G12308:H12308"/>
    <mergeCell ref="I12308:J12308"/>
    <mergeCell ref="B12305:C12305"/>
    <mergeCell ref="D12305:E12305"/>
    <mergeCell ref="G12305:H12305"/>
    <mergeCell ref="I12305:J12305"/>
    <mergeCell ref="G12306:J12306"/>
    <mergeCell ref="B12303:C12303"/>
    <mergeCell ref="D12303:E12303"/>
    <mergeCell ref="G12303:H12303"/>
    <mergeCell ref="I12303:J12303"/>
    <mergeCell ref="B12304:C12304"/>
    <mergeCell ref="D12304:E12304"/>
    <mergeCell ref="G12304:H12304"/>
    <mergeCell ref="I12304:J12304"/>
    <mergeCell ref="G12325:J12325"/>
    <mergeCell ref="A12326:C12326"/>
    <mergeCell ref="D12326:E12326"/>
    <mergeCell ref="G12326:H12326"/>
    <mergeCell ref="I12326:J12326"/>
    <mergeCell ref="B12323:C12323"/>
    <mergeCell ref="D12323:E12323"/>
    <mergeCell ref="G12323:H12323"/>
    <mergeCell ref="I12323:J12323"/>
    <mergeCell ref="B12324:C12324"/>
    <mergeCell ref="D12324:E12324"/>
    <mergeCell ref="G12324:H12324"/>
    <mergeCell ref="I12324:J12324"/>
    <mergeCell ref="B12321:C12321"/>
    <mergeCell ref="D12321:E12321"/>
    <mergeCell ref="G12321:H12321"/>
    <mergeCell ref="I12321:J12321"/>
    <mergeCell ref="B12322:C12322"/>
    <mergeCell ref="D12322:E12322"/>
    <mergeCell ref="G12322:H12322"/>
    <mergeCell ref="I12322:J12322"/>
    <mergeCell ref="B12319:C12319"/>
    <mergeCell ref="D12319:E12319"/>
    <mergeCell ref="G12319:H12319"/>
    <mergeCell ref="I12319:J12319"/>
    <mergeCell ref="B12320:C12320"/>
    <mergeCell ref="D12320:E12320"/>
    <mergeCell ref="G12320:H12320"/>
    <mergeCell ref="I12320:J12320"/>
    <mergeCell ref="G12315:J12315"/>
    <mergeCell ref="G12316:K12316"/>
    <mergeCell ref="A12317:K12317"/>
    <mergeCell ref="A12318:C12318"/>
    <mergeCell ref="D12318:E12318"/>
    <mergeCell ref="G12318:H12318"/>
    <mergeCell ref="I12318:J12318"/>
    <mergeCell ref="G12335:J12335"/>
    <mergeCell ref="G12336:K12336"/>
    <mergeCell ref="A12337:K12337"/>
    <mergeCell ref="A12338:C12338"/>
    <mergeCell ref="D12338:E12338"/>
    <mergeCell ref="G12338:H12338"/>
    <mergeCell ref="I12338:J12338"/>
    <mergeCell ref="B12333:C12333"/>
    <mergeCell ref="D12333:E12333"/>
    <mergeCell ref="G12333:H12333"/>
    <mergeCell ref="I12333:J12333"/>
    <mergeCell ref="G12334:J12334"/>
    <mergeCell ref="A12331:C12331"/>
    <mergeCell ref="D12331:E12331"/>
    <mergeCell ref="G12331:H12331"/>
    <mergeCell ref="I12331:J12331"/>
    <mergeCell ref="B12332:C12332"/>
    <mergeCell ref="D12332:E12332"/>
    <mergeCell ref="G12332:H12332"/>
    <mergeCell ref="I12332:J12332"/>
    <mergeCell ref="B12329:C12329"/>
    <mergeCell ref="D12329:E12329"/>
    <mergeCell ref="G12329:H12329"/>
    <mergeCell ref="I12329:J12329"/>
    <mergeCell ref="G12330:J12330"/>
    <mergeCell ref="B12327:C12327"/>
    <mergeCell ref="D12327:E12327"/>
    <mergeCell ref="G12327:H12327"/>
    <mergeCell ref="I12327:J12327"/>
    <mergeCell ref="B12328:C12328"/>
    <mergeCell ref="D12328:E12328"/>
    <mergeCell ref="G12328:H12328"/>
    <mergeCell ref="I12328:J12328"/>
    <mergeCell ref="G12349:J12349"/>
    <mergeCell ref="G12350:K12350"/>
    <mergeCell ref="A12351:K12351"/>
    <mergeCell ref="A12352:C12352"/>
    <mergeCell ref="D12352:E12352"/>
    <mergeCell ref="G12352:H12352"/>
    <mergeCell ref="I12352:J12352"/>
    <mergeCell ref="B12347:C12347"/>
    <mergeCell ref="D12347:E12347"/>
    <mergeCell ref="G12347:H12347"/>
    <mergeCell ref="I12347:J12347"/>
    <mergeCell ref="G12348:J12348"/>
    <mergeCell ref="G12345:J12345"/>
    <mergeCell ref="A12346:C12346"/>
    <mergeCell ref="D12346:E12346"/>
    <mergeCell ref="G12346:H12346"/>
    <mergeCell ref="I12346:J12346"/>
    <mergeCell ref="B12343:C12343"/>
    <mergeCell ref="D12343:E12343"/>
    <mergeCell ref="G12343:H12343"/>
    <mergeCell ref="I12343:J12343"/>
    <mergeCell ref="B12344:C12344"/>
    <mergeCell ref="D12344:E12344"/>
    <mergeCell ref="G12344:H12344"/>
    <mergeCell ref="I12344:J12344"/>
    <mergeCell ref="G12341:J12341"/>
    <mergeCell ref="A12342:C12342"/>
    <mergeCell ref="D12342:E12342"/>
    <mergeCell ref="G12342:H12342"/>
    <mergeCell ref="I12342:J12342"/>
    <mergeCell ref="B12339:C12339"/>
    <mergeCell ref="D12339:E12339"/>
    <mergeCell ref="G12339:H12339"/>
    <mergeCell ref="I12339:J12339"/>
    <mergeCell ref="B12340:C12340"/>
    <mergeCell ref="D12340:E12340"/>
    <mergeCell ref="G12340:H12340"/>
    <mergeCell ref="I12340:J12340"/>
    <mergeCell ref="B12365:E12365"/>
    <mergeCell ref="G12365:H12365"/>
    <mergeCell ref="I12365:J12365"/>
    <mergeCell ref="B12366:E12366"/>
    <mergeCell ref="G12366:H12366"/>
    <mergeCell ref="I12366:J12366"/>
    <mergeCell ref="G12361:J12361"/>
    <mergeCell ref="G12362:K12362"/>
    <mergeCell ref="A12363:K12363"/>
    <mergeCell ref="A12364:E12364"/>
    <mergeCell ref="G12364:H12364"/>
    <mergeCell ref="I12364:J12364"/>
    <mergeCell ref="B12359:C12359"/>
    <mergeCell ref="D12359:E12359"/>
    <mergeCell ref="G12359:H12359"/>
    <mergeCell ref="I12359:J12359"/>
    <mergeCell ref="G12360:J12360"/>
    <mergeCell ref="A12357:C12357"/>
    <mergeCell ref="D12357:E12357"/>
    <mergeCell ref="G12357:H12357"/>
    <mergeCell ref="I12357:J12357"/>
    <mergeCell ref="B12358:C12358"/>
    <mergeCell ref="D12358:E12358"/>
    <mergeCell ref="G12358:H12358"/>
    <mergeCell ref="I12358:J12358"/>
    <mergeCell ref="B12355:C12355"/>
    <mergeCell ref="D12355:E12355"/>
    <mergeCell ref="G12355:H12355"/>
    <mergeCell ref="I12355:J12355"/>
    <mergeCell ref="G12356:J12356"/>
    <mergeCell ref="B12353:C12353"/>
    <mergeCell ref="D12353:E12353"/>
    <mergeCell ref="G12353:H12353"/>
    <mergeCell ref="I12353:J12353"/>
    <mergeCell ref="B12354:C12354"/>
    <mergeCell ref="D12354:E12354"/>
    <mergeCell ref="G12354:H12354"/>
    <mergeCell ref="I12354:J12354"/>
    <mergeCell ref="B12382:C12382"/>
    <mergeCell ref="D12382:E12382"/>
    <mergeCell ref="G12382:H12382"/>
    <mergeCell ref="I12382:J12382"/>
    <mergeCell ref="G12383:J12383"/>
    <mergeCell ref="G12379:K12379"/>
    <mergeCell ref="A12380:K12380"/>
    <mergeCell ref="A12381:C12381"/>
    <mergeCell ref="D12381:E12381"/>
    <mergeCell ref="G12381:H12381"/>
    <mergeCell ref="I12381:J12381"/>
    <mergeCell ref="I12373:J12373"/>
    <mergeCell ref="K12373:K12374"/>
    <mergeCell ref="G12376:J12376"/>
    <mergeCell ref="G12377:J12377"/>
    <mergeCell ref="G12378:J12378"/>
    <mergeCell ref="A12373:B12374"/>
    <mergeCell ref="C12373:C12374"/>
    <mergeCell ref="D12373:D12374"/>
    <mergeCell ref="E12373:F12373"/>
    <mergeCell ref="G12373:H12373"/>
    <mergeCell ref="B12371:C12371"/>
    <mergeCell ref="E12371:F12371"/>
    <mergeCell ref="G12371:H12371"/>
    <mergeCell ref="I12371:J12371"/>
    <mergeCell ref="G12372:J12372"/>
    <mergeCell ref="G12369:J12369"/>
    <mergeCell ref="A12370:C12370"/>
    <mergeCell ref="E12370:F12370"/>
    <mergeCell ref="G12370:H12370"/>
    <mergeCell ref="I12370:J12370"/>
    <mergeCell ref="B12367:E12367"/>
    <mergeCell ref="G12367:H12367"/>
    <mergeCell ref="I12367:J12367"/>
    <mergeCell ref="B12368:E12368"/>
    <mergeCell ref="G12368:H12368"/>
    <mergeCell ref="I12368:J12368"/>
    <mergeCell ref="B12396:E12396"/>
    <mergeCell ref="G12396:H12396"/>
    <mergeCell ref="I12396:J12396"/>
    <mergeCell ref="B12397:E12397"/>
    <mergeCell ref="G12397:H12397"/>
    <mergeCell ref="I12397:J12397"/>
    <mergeCell ref="B12393:C12393"/>
    <mergeCell ref="G12393:H12393"/>
    <mergeCell ref="I12393:J12393"/>
    <mergeCell ref="G12394:J12394"/>
    <mergeCell ref="A12395:E12395"/>
    <mergeCell ref="G12395:H12395"/>
    <mergeCell ref="I12395:J12395"/>
    <mergeCell ref="G12388:J12388"/>
    <mergeCell ref="G12389:K12389"/>
    <mergeCell ref="A12390:K12390"/>
    <mergeCell ref="A12391:C12392"/>
    <mergeCell ref="D12391:D12392"/>
    <mergeCell ref="E12391:F12391"/>
    <mergeCell ref="G12391:J12391"/>
    <mergeCell ref="K12391:K12392"/>
    <mergeCell ref="G12392:H12392"/>
    <mergeCell ref="I12392:J12392"/>
    <mergeCell ref="B12386:C12386"/>
    <mergeCell ref="D12386:E12386"/>
    <mergeCell ref="G12386:H12386"/>
    <mergeCell ref="I12386:J12386"/>
    <mergeCell ref="G12387:J12387"/>
    <mergeCell ref="A12384:C12384"/>
    <mergeCell ref="D12384:E12384"/>
    <mergeCell ref="G12384:H12384"/>
    <mergeCell ref="I12384:J12384"/>
    <mergeCell ref="B12385:C12385"/>
    <mergeCell ref="D12385:E12385"/>
    <mergeCell ref="G12385:H12385"/>
    <mergeCell ref="I12385:J12385"/>
    <mergeCell ref="B12412:C12412"/>
    <mergeCell ref="D12412:E12412"/>
    <mergeCell ref="G12412:H12412"/>
    <mergeCell ref="I12412:J12412"/>
    <mergeCell ref="B12413:C12413"/>
    <mergeCell ref="D12413:E12413"/>
    <mergeCell ref="G12413:H12413"/>
    <mergeCell ref="I12413:J12413"/>
    <mergeCell ref="G12410:J12410"/>
    <mergeCell ref="A12411:C12411"/>
    <mergeCell ref="D12411:E12411"/>
    <mergeCell ref="G12411:H12411"/>
    <mergeCell ref="I12411:J12411"/>
    <mergeCell ref="B12408:C12408"/>
    <mergeCell ref="D12408:E12408"/>
    <mergeCell ref="G12408:H12408"/>
    <mergeCell ref="I12408:J12408"/>
    <mergeCell ref="B12409:C12409"/>
    <mergeCell ref="D12409:E12409"/>
    <mergeCell ref="G12409:H12409"/>
    <mergeCell ref="I12409:J12409"/>
    <mergeCell ref="A12406:K12406"/>
    <mergeCell ref="A12407:C12407"/>
    <mergeCell ref="D12407:E12407"/>
    <mergeCell ref="G12407:H12407"/>
    <mergeCell ref="I12407:J12407"/>
    <mergeCell ref="G12401:J12401"/>
    <mergeCell ref="G12402:J12402"/>
    <mergeCell ref="G12403:J12403"/>
    <mergeCell ref="G12404:J12404"/>
    <mergeCell ref="G12405:K12405"/>
    <mergeCell ref="B12398:E12398"/>
    <mergeCell ref="G12398:H12398"/>
    <mergeCell ref="I12398:J12398"/>
    <mergeCell ref="G12399:J12399"/>
    <mergeCell ref="G12400:J12400"/>
    <mergeCell ref="G12425:J12425"/>
    <mergeCell ref="G12426:K12426"/>
    <mergeCell ref="A12427:K12427"/>
    <mergeCell ref="A12428:C12428"/>
    <mergeCell ref="D12428:E12428"/>
    <mergeCell ref="G12428:H12428"/>
    <mergeCell ref="I12428:J12428"/>
    <mergeCell ref="B12423:C12423"/>
    <mergeCell ref="D12423:E12423"/>
    <mergeCell ref="G12423:H12423"/>
    <mergeCell ref="I12423:J12423"/>
    <mergeCell ref="G12424:J12424"/>
    <mergeCell ref="G12421:J12421"/>
    <mergeCell ref="A12422:C12422"/>
    <mergeCell ref="D12422:E12422"/>
    <mergeCell ref="G12422:H12422"/>
    <mergeCell ref="I12422:J12422"/>
    <mergeCell ref="B12419:C12419"/>
    <mergeCell ref="D12419:E12419"/>
    <mergeCell ref="G12419:H12419"/>
    <mergeCell ref="I12419:J12419"/>
    <mergeCell ref="B12420:C12420"/>
    <mergeCell ref="D12420:E12420"/>
    <mergeCell ref="G12420:H12420"/>
    <mergeCell ref="I12420:J12420"/>
    <mergeCell ref="G12414:J12414"/>
    <mergeCell ref="G12415:J12415"/>
    <mergeCell ref="G12416:K12416"/>
    <mergeCell ref="A12417:K12417"/>
    <mergeCell ref="A12418:C12418"/>
    <mergeCell ref="D12418:E12418"/>
    <mergeCell ref="G12418:H12418"/>
    <mergeCell ref="I12418:J12418"/>
    <mergeCell ref="B12439:C12439"/>
    <mergeCell ref="D12439:E12439"/>
    <mergeCell ref="G12439:H12439"/>
    <mergeCell ref="I12439:J12439"/>
    <mergeCell ref="B12440:C12440"/>
    <mergeCell ref="D12440:E12440"/>
    <mergeCell ref="G12440:H12440"/>
    <mergeCell ref="I12440:J12440"/>
    <mergeCell ref="G12435:J12435"/>
    <mergeCell ref="G12436:K12436"/>
    <mergeCell ref="A12437:K12437"/>
    <mergeCell ref="A12438:C12438"/>
    <mergeCell ref="D12438:E12438"/>
    <mergeCell ref="G12438:H12438"/>
    <mergeCell ref="I12438:J12438"/>
    <mergeCell ref="B12433:C12433"/>
    <mergeCell ref="D12433:E12433"/>
    <mergeCell ref="G12433:H12433"/>
    <mergeCell ref="I12433:J12433"/>
    <mergeCell ref="G12434:J12434"/>
    <mergeCell ref="G12431:J12431"/>
    <mergeCell ref="A12432:C12432"/>
    <mergeCell ref="D12432:E12432"/>
    <mergeCell ref="G12432:H12432"/>
    <mergeCell ref="I12432:J12432"/>
    <mergeCell ref="B12429:C12429"/>
    <mergeCell ref="D12429:E12429"/>
    <mergeCell ref="G12429:H12429"/>
    <mergeCell ref="I12429:J12429"/>
    <mergeCell ref="B12430:C12430"/>
    <mergeCell ref="D12430:E12430"/>
    <mergeCell ref="G12430:H12430"/>
    <mergeCell ref="I12430:J12430"/>
    <mergeCell ref="B12452:C12452"/>
    <mergeCell ref="D12452:E12452"/>
    <mergeCell ref="G12452:H12452"/>
    <mergeCell ref="I12452:J12452"/>
    <mergeCell ref="B12453:C12453"/>
    <mergeCell ref="D12453:E12453"/>
    <mergeCell ref="G12453:H12453"/>
    <mergeCell ref="I12453:J12453"/>
    <mergeCell ref="G12447:J12447"/>
    <mergeCell ref="G12448:J12448"/>
    <mergeCell ref="G12449:K12449"/>
    <mergeCell ref="A12450:K12450"/>
    <mergeCell ref="A12451:C12451"/>
    <mergeCell ref="D12451:E12451"/>
    <mergeCell ref="G12451:H12451"/>
    <mergeCell ref="I12451:J12451"/>
    <mergeCell ref="B12445:C12445"/>
    <mergeCell ref="D12445:E12445"/>
    <mergeCell ref="G12445:H12445"/>
    <mergeCell ref="I12445:J12445"/>
    <mergeCell ref="B12446:C12446"/>
    <mergeCell ref="D12446:E12446"/>
    <mergeCell ref="G12446:H12446"/>
    <mergeCell ref="I12446:J12446"/>
    <mergeCell ref="G12443:J12443"/>
    <mergeCell ref="A12444:C12444"/>
    <mergeCell ref="D12444:E12444"/>
    <mergeCell ref="G12444:H12444"/>
    <mergeCell ref="I12444:J12444"/>
    <mergeCell ref="B12441:C12441"/>
    <mergeCell ref="D12441:E12441"/>
    <mergeCell ref="G12441:H12441"/>
    <mergeCell ref="I12441:J12441"/>
    <mergeCell ref="B12442:C12442"/>
    <mergeCell ref="D12442:E12442"/>
    <mergeCell ref="G12442:H12442"/>
    <mergeCell ref="I12442:J12442"/>
    <mergeCell ref="B12468:C12468"/>
    <mergeCell ref="D12468:E12468"/>
    <mergeCell ref="G12468:H12468"/>
    <mergeCell ref="I12468:J12468"/>
    <mergeCell ref="B12469:C12469"/>
    <mergeCell ref="D12469:E12469"/>
    <mergeCell ref="G12469:H12469"/>
    <mergeCell ref="I12469:J12469"/>
    <mergeCell ref="G12463:J12463"/>
    <mergeCell ref="G12464:J12464"/>
    <mergeCell ref="G12465:K12465"/>
    <mergeCell ref="A12466:K12466"/>
    <mergeCell ref="A12467:C12467"/>
    <mergeCell ref="D12467:E12467"/>
    <mergeCell ref="G12467:H12467"/>
    <mergeCell ref="I12467:J12467"/>
    <mergeCell ref="B12461:C12461"/>
    <mergeCell ref="D12461:E12461"/>
    <mergeCell ref="G12461:H12461"/>
    <mergeCell ref="I12461:J12461"/>
    <mergeCell ref="B12462:C12462"/>
    <mergeCell ref="D12462:E12462"/>
    <mergeCell ref="G12462:H12462"/>
    <mergeCell ref="I12462:J12462"/>
    <mergeCell ref="G12456:J12456"/>
    <mergeCell ref="G12457:J12457"/>
    <mergeCell ref="G12458:K12458"/>
    <mergeCell ref="A12459:K12459"/>
    <mergeCell ref="A12460:C12460"/>
    <mergeCell ref="D12460:E12460"/>
    <mergeCell ref="G12460:H12460"/>
    <mergeCell ref="I12460:J12460"/>
    <mergeCell ref="B12454:C12454"/>
    <mergeCell ref="D12454:E12454"/>
    <mergeCell ref="G12454:H12454"/>
    <mergeCell ref="I12454:J12454"/>
    <mergeCell ref="B12455:C12455"/>
    <mergeCell ref="D12455:E12455"/>
    <mergeCell ref="G12455:H12455"/>
    <mergeCell ref="I12455:J12455"/>
    <mergeCell ref="G12483:J12483"/>
    <mergeCell ref="G12484:J12484"/>
    <mergeCell ref="G12485:K12485"/>
    <mergeCell ref="A12486:K12486"/>
    <mergeCell ref="A12487:C12488"/>
    <mergeCell ref="D12487:D12488"/>
    <mergeCell ref="E12487:F12487"/>
    <mergeCell ref="G12487:J12487"/>
    <mergeCell ref="K12487:K12488"/>
    <mergeCell ref="G12488:H12488"/>
    <mergeCell ref="I12488:J12488"/>
    <mergeCell ref="B12481:C12481"/>
    <mergeCell ref="D12481:E12481"/>
    <mergeCell ref="G12481:H12481"/>
    <mergeCell ref="I12481:J12481"/>
    <mergeCell ref="B12482:C12482"/>
    <mergeCell ref="D12482:E12482"/>
    <mergeCell ref="G12482:H12482"/>
    <mergeCell ref="I12482:J12482"/>
    <mergeCell ref="G12477:J12477"/>
    <mergeCell ref="G12478:K12478"/>
    <mergeCell ref="A12479:K12479"/>
    <mergeCell ref="A12480:C12480"/>
    <mergeCell ref="D12480:E12480"/>
    <mergeCell ref="G12480:H12480"/>
    <mergeCell ref="I12480:J12480"/>
    <mergeCell ref="B12475:C12475"/>
    <mergeCell ref="D12475:E12475"/>
    <mergeCell ref="G12475:H12475"/>
    <mergeCell ref="I12475:J12475"/>
    <mergeCell ref="G12476:J12476"/>
    <mergeCell ref="G12470:J12470"/>
    <mergeCell ref="G12471:J12471"/>
    <mergeCell ref="G12472:K12472"/>
    <mergeCell ref="A12473:K12473"/>
    <mergeCell ref="A12474:C12474"/>
    <mergeCell ref="D12474:E12474"/>
    <mergeCell ref="G12474:H12474"/>
    <mergeCell ref="I12474:J12474"/>
    <mergeCell ref="G12503:J12503"/>
    <mergeCell ref="A12504:C12504"/>
    <mergeCell ref="E12504:F12504"/>
    <mergeCell ref="G12504:H12504"/>
    <mergeCell ref="I12504:J12504"/>
    <mergeCell ref="A12501:E12501"/>
    <mergeCell ref="G12501:H12501"/>
    <mergeCell ref="I12501:J12501"/>
    <mergeCell ref="B12502:E12502"/>
    <mergeCell ref="G12502:H12502"/>
    <mergeCell ref="I12502:J12502"/>
    <mergeCell ref="G12496:J12496"/>
    <mergeCell ref="G12497:J12497"/>
    <mergeCell ref="G12498:J12498"/>
    <mergeCell ref="G12499:J12499"/>
    <mergeCell ref="G12500:J12500"/>
    <mergeCell ref="G12493:J12493"/>
    <mergeCell ref="A12494:E12494"/>
    <mergeCell ref="G12494:H12494"/>
    <mergeCell ref="I12494:J12494"/>
    <mergeCell ref="B12495:E12495"/>
    <mergeCell ref="G12495:H12495"/>
    <mergeCell ref="I12495:J12495"/>
    <mergeCell ref="B12491:C12491"/>
    <mergeCell ref="G12491:H12491"/>
    <mergeCell ref="I12491:J12491"/>
    <mergeCell ref="B12492:C12492"/>
    <mergeCell ref="G12492:H12492"/>
    <mergeCell ref="I12492:J12492"/>
    <mergeCell ref="B12489:C12489"/>
    <mergeCell ref="G12489:H12489"/>
    <mergeCell ref="I12489:J12489"/>
    <mergeCell ref="B12490:C12490"/>
    <mergeCell ref="G12490:H12490"/>
    <mergeCell ref="I12490:J12490"/>
    <mergeCell ref="B12518:C12518"/>
    <mergeCell ref="D12518:E12518"/>
    <mergeCell ref="G12518:H12518"/>
    <mergeCell ref="I12518:J12518"/>
    <mergeCell ref="B12519:C12519"/>
    <mergeCell ref="D12519:E12519"/>
    <mergeCell ref="G12519:H12519"/>
    <mergeCell ref="I12519:J12519"/>
    <mergeCell ref="B12516:C12516"/>
    <mergeCell ref="D12516:E12516"/>
    <mergeCell ref="G12516:H12516"/>
    <mergeCell ref="I12516:J12516"/>
    <mergeCell ref="B12517:C12517"/>
    <mergeCell ref="D12517:E12517"/>
    <mergeCell ref="G12517:H12517"/>
    <mergeCell ref="I12517:J12517"/>
    <mergeCell ref="G12513:K12513"/>
    <mergeCell ref="A12514:K12514"/>
    <mergeCell ref="A12515:C12515"/>
    <mergeCell ref="D12515:E12515"/>
    <mergeCell ref="G12515:H12515"/>
    <mergeCell ref="I12515:J12515"/>
    <mergeCell ref="I12507:J12507"/>
    <mergeCell ref="K12507:K12508"/>
    <mergeCell ref="G12510:J12510"/>
    <mergeCell ref="G12511:J12511"/>
    <mergeCell ref="G12512:J12512"/>
    <mergeCell ref="A12507:B12508"/>
    <mergeCell ref="C12507:C12508"/>
    <mergeCell ref="D12507:D12508"/>
    <mergeCell ref="E12507:F12507"/>
    <mergeCell ref="G12507:H12507"/>
    <mergeCell ref="B12505:C12505"/>
    <mergeCell ref="E12505:F12505"/>
    <mergeCell ref="G12505:H12505"/>
    <mergeCell ref="I12505:J12505"/>
    <mergeCell ref="G12506:J12506"/>
    <mergeCell ref="G12532:J12532"/>
    <mergeCell ref="A12533:C12533"/>
    <mergeCell ref="D12533:E12533"/>
    <mergeCell ref="G12533:H12533"/>
    <mergeCell ref="I12533:J12533"/>
    <mergeCell ref="B12530:C12530"/>
    <mergeCell ref="D12530:E12530"/>
    <mergeCell ref="G12530:H12530"/>
    <mergeCell ref="I12530:J12530"/>
    <mergeCell ref="B12531:C12531"/>
    <mergeCell ref="D12531:E12531"/>
    <mergeCell ref="G12531:H12531"/>
    <mergeCell ref="I12531:J12531"/>
    <mergeCell ref="G12526:J12526"/>
    <mergeCell ref="G12527:K12527"/>
    <mergeCell ref="A12528:K12528"/>
    <mergeCell ref="A12529:C12529"/>
    <mergeCell ref="D12529:E12529"/>
    <mergeCell ref="G12529:H12529"/>
    <mergeCell ref="I12529:J12529"/>
    <mergeCell ref="B12524:C12524"/>
    <mergeCell ref="D12524:E12524"/>
    <mergeCell ref="G12524:H12524"/>
    <mergeCell ref="I12524:J12524"/>
    <mergeCell ref="G12525:J12525"/>
    <mergeCell ref="G12522:J12522"/>
    <mergeCell ref="A12523:C12523"/>
    <mergeCell ref="D12523:E12523"/>
    <mergeCell ref="G12523:H12523"/>
    <mergeCell ref="I12523:J12523"/>
    <mergeCell ref="B12520:C12520"/>
    <mergeCell ref="D12520:E12520"/>
    <mergeCell ref="G12520:H12520"/>
    <mergeCell ref="I12520:J12520"/>
    <mergeCell ref="B12521:C12521"/>
    <mergeCell ref="D12521:E12521"/>
    <mergeCell ref="G12521:H12521"/>
    <mergeCell ref="I12521:J12521"/>
    <mergeCell ref="A12546:C12546"/>
    <mergeCell ref="D12546:E12546"/>
    <mergeCell ref="G12546:H12546"/>
    <mergeCell ref="I12546:J12546"/>
    <mergeCell ref="B12547:C12547"/>
    <mergeCell ref="D12547:E12547"/>
    <mergeCell ref="G12547:H12547"/>
    <mergeCell ref="I12547:J12547"/>
    <mergeCell ref="B12544:C12544"/>
    <mergeCell ref="D12544:E12544"/>
    <mergeCell ref="G12544:H12544"/>
    <mergeCell ref="I12544:J12544"/>
    <mergeCell ref="G12545:J12545"/>
    <mergeCell ref="G12540:J12540"/>
    <mergeCell ref="G12541:K12541"/>
    <mergeCell ref="A12542:K12542"/>
    <mergeCell ref="A12543:C12543"/>
    <mergeCell ref="D12543:E12543"/>
    <mergeCell ref="G12543:H12543"/>
    <mergeCell ref="I12543:J12543"/>
    <mergeCell ref="B12538:C12538"/>
    <mergeCell ref="D12538:E12538"/>
    <mergeCell ref="G12538:H12538"/>
    <mergeCell ref="I12538:J12538"/>
    <mergeCell ref="G12539:J12539"/>
    <mergeCell ref="G12536:J12536"/>
    <mergeCell ref="A12537:C12537"/>
    <mergeCell ref="D12537:E12537"/>
    <mergeCell ref="G12537:H12537"/>
    <mergeCell ref="I12537:J12537"/>
    <mergeCell ref="B12534:C12534"/>
    <mergeCell ref="D12534:E12534"/>
    <mergeCell ref="G12534:H12534"/>
    <mergeCell ref="I12534:J12534"/>
    <mergeCell ref="B12535:C12535"/>
    <mergeCell ref="D12535:E12535"/>
    <mergeCell ref="G12535:H12535"/>
    <mergeCell ref="I12535:J12535"/>
    <mergeCell ref="G12558:J12558"/>
    <mergeCell ref="A12559:C12559"/>
    <mergeCell ref="D12559:E12559"/>
    <mergeCell ref="G12559:H12559"/>
    <mergeCell ref="I12559:J12559"/>
    <mergeCell ref="B12556:C12556"/>
    <mergeCell ref="D12556:E12556"/>
    <mergeCell ref="G12556:H12556"/>
    <mergeCell ref="I12556:J12556"/>
    <mergeCell ref="B12557:C12557"/>
    <mergeCell ref="D12557:E12557"/>
    <mergeCell ref="G12557:H12557"/>
    <mergeCell ref="I12557:J12557"/>
    <mergeCell ref="B12554:C12554"/>
    <mergeCell ref="D12554:E12554"/>
    <mergeCell ref="G12554:H12554"/>
    <mergeCell ref="I12554:J12554"/>
    <mergeCell ref="B12555:C12555"/>
    <mergeCell ref="D12555:E12555"/>
    <mergeCell ref="G12555:H12555"/>
    <mergeCell ref="I12555:J12555"/>
    <mergeCell ref="G12550:J12550"/>
    <mergeCell ref="G12551:K12551"/>
    <mergeCell ref="A12552:K12552"/>
    <mergeCell ref="A12553:C12553"/>
    <mergeCell ref="D12553:E12553"/>
    <mergeCell ref="G12553:H12553"/>
    <mergeCell ref="I12553:J12553"/>
    <mergeCell ref="B12548:C12548"/>
    <mergeCell ref="D12548:E12548"/>
    <mergeCell ref="G12548:H12548"/>
    <mergeCell ref="I12548:J12548"/>
    <mergeCell ref="G12549:J12549"/>
    <mergeCell ref="B12570:C12570"/>
    <mergeCell ref="D12570:E12570"/>
    <mergeCell ref="G12570:H12570"/>
    <mergeCell ref="I12570:J12570"/>
    <mergeCell ref="G12571:J12571"/>
    <mergeCell ref="A12568:C12568"/>
    <mergeCell ref="D12568:E12568"/>
    <mergeCell ref="G12568:H12568"/>
    <mergeCell ref="I12568:J12568"/>
    <mergeCell ref="B12569:C12569"/>
    <mergeCell ref="D12569:E12569"/>
    <mergeCell ref="G12569:H12569"/>
    <mergeCell ref="I12569:J12569"/>
    <mergeCell ref="B12566:C12566"/>
    <mergeCell ref="D12566:E12566"/>
    <mergeCell ref="G12566:H12566"/>
    <mergeCell ref="I12566:J12566"/>
    <mergeCell ref="G12567:J12567"/>
    <mergeCell ref="A12564:C12564"/>
    <mergeCell ref="D12564:E12564"/>
    <mergeCell ref="G12564:H12564"/>
    <mergeCell ref="I12564:J12564"/>
    <mergeCell ref="B12565:C12565"/>
    <mergeCell ref="D12565:E12565"/>
    <mergeCell ref="G12565:H12565"/>
    <mergeCell ref="I12565:J12565"/>
    <mergeCell ref="B12562:C12562"/>
    <mergeCell ref="D12562:E12562"/>
    <mergeCell ref="G12562:H12562"/>
    <mergeCell ref="I12562:J12562"/>
    <mergeCell ref="G12563:J12563"/>
    <mergeCell ref="B12560:C12560"/>
    <mergeCell ref="D12560:E12560"/>
    <mergeCell ref="G12560:H12560"/>
    <mergeCell ref="I12560:J12560"/>
    <mergeCell ref="B12561:C12561"/>
    <mergeCell ref="D12561:E12561"/>
    <mergeCell ref="G12561:H12561"/>
    <mergeCell ref="I12561:J12561"/>
    <mergeCell ref="G12582:J12582"/>
    <mergeCell ref="A12583:C12583"/>
    <mergeCell ref="D12583:E12583"/>
    <mergeCell ref="G12583:H12583"/>
    <mergeCell ref="I12583:J12583"/>
    <mergeCell ref="B12580:C12580"/>
    <mergeCell ref="D12580:E12580"/>
    <mergeCell ref="G12580:H12580"/>
    <mergeCell ref="I12580:J12580"/>
    <mergeCell ref="B12581:C12581"/>
    <mergeCell ref="D12581:E12581"/>
    <mergeCell ref="G12581:H12581"/>
    <mergeCell ref="I12581:J12581"/>
    <mergeCell ref="B12578:C12578"/>
    <mergeCell ref="D12578:E12578"/>
    <mergeCell ref="G12578:H12578"/>
    <mergeCell ref="I12578:J12578"/>
    <mergeCell ref="B12579:C12579"/>
    <mergeCell ref="D12579:E12579"/>
    <mergeCell ref="G12579:H12579"/>
    <mergeCell ref="I12579:J12579"/>
    <mergeCell ref="B12576:C12576"/>
    <mergeCell ref="D12576:E12576"/>
    <mergeCell ref="G12576:H12576"/>
    <mergeCell ref="I12576:J12576"/>
    <mergeCell ref="B12577:C12577"/>
    <mergeCell ref="D12577:E12577"/>
    <mergeCell ref="G12577:H12577"/>
    <mergeCell ref="I12577:J12577"/>
    <mergeCell ref="G12572:J12572"/>
    <mergeCell ref="G12573:K12573"/>
    <mergeCell ref="A12574:K12574"/>
    <mergeCell ref="A12575:C12575"/>
    <mergeCell ref="D12575:E12575"/>
    <mergeCell ref="G12575:H12575"/>
    <mergeCell ref="I12575:J12575"/>
    <mergeCell ref="G12592:J12592"/>
    <mergeCell ref="G12593:K12593"/>
    <mergeCell ref="A12594:K12594"/>
    <mergeCell ref="A12595:C12595"/>
    <mergeCell ref="D12595:E12595"/>
    <mergeCell ref="G12595:H12595"/>
    <mergeCell ref="I12595:J12595"/>
    <mergeCell ref="B12590:C12590"/>
    <mergeCell ref="D12590:E12590"/>
    <mergeCell ref="G12590:H12590"/>
    <mergeCell ref="I12590:J12590"/>
    <mergeCell ref="G12591:J12591"/>
    <mergeCell ref="A12588:C12588"/>
    <mergeCell ref="D12588:E12588"/>
    <mergeCell ref="G12588:H12588"/>
    <mergeCell ref="I12588:J12588"/>
    <mergeCell ref="B12589:C12589"/>
    <mergeCell ref="D12589:E12589"/>
    <mergeCell ref="G12589:H12589"/>
    <mergeCell ref="I12589:J12589"/>
    <mergeCell ref="B12586:C12586"/>
    <mergeCell ref="D12586:E12586"/>
    <mergeCell ref="G12586:H12586"/>
    <mergeCell ref="I12586:J12586"/>
    <mergeCell ref="G12587:J12587"/>
    <mergeCell ref="B12584:C12584"/>
    <mergeCell ref="D12584:E12584"/>
    <mergeCell ref="G12584:H12584"/>
    <mergeCell ref="I12584:J12584"/>
    <mergeCell ref="B12585:C12585"/>
    <mergeCell ref="D12585:E12585"/>
    <mergeCell ref="G12585:H12585"/>
    <mergeCell ref="I12585:J12585"/>
    <mergeCell ref="G12606:J12606"/>
    <mergeCell ref="G12607:K12607"/>
    <mergeCell ref="A12608:K12608"/>
    <mergeCell ref="A12609:C12609"/>
    <mergeCell ref="D12609:E12609"/>
    <mergeCell ref="G12609:H12609"/>
    <mergeCell ref="I12609:J12609"/>
    <mergeCell ref="B12604:C12604"/>
    <mergeCell ref="D12604:E12604"/>
    <mergeCell ref="G12604:H12604"/>
    <mergeCell ref="I12604:J12604"/>
    <mergeCell ref="G12605:J12605"/>
    <mergeCell ref="G12602:J12602"/>
    <mergeCell ref="A12603:C12603"/>
    <mergeCell ref="D12603:E12603"/>
    <mergeCell ref="G12603:H12603"/>
    <mergeCell ref="I12603:J12603"/>
    <mergeCell ref="B12600:C12600"/>
    <mergeCell ref="D12600:E12600"/>
    <mergeCell ref="G12600:H12600"/>
    <mergeCell ref="I12600:J12600"/>
    <mergeCell ref="B12601:C12601"/>
    <mergeCell ref="D12601:E12601"/>
    <mergeCell ref="G12601:H12601"/>
    <mergeCell ref="I12601:J12601"/>
    <mergeCell ref="G12598:J12598"/>
    <mergeCell ref="A12599:C12599"/>
    <mergeCell ref="D12599:E12599"/>
    <mergeCell ref="G12599:H12599"/>
    <mergeCell ref="I12599:J12599"/>
    <mergeCell ref="B12596:C12596"/>
    <mergeCell ref="D12596:E12596"/>
    <mergeCell ref="G12596:H12596"/>
    <mergeCell ref="I12596:J12596"/>
    <mergeCell ref="B12597:C12597"/>
    <mergeCell ref="D12597:E12597"/>
    <mergeCell ref="G12597:H12597"/>
    <mergeCell ref="I12597:J12597"/>
    <mergeCell ref="B12622:E12622"/>
    <mergeCell ref="G12622:H12622"/>
    <mergeCell ref="I12622:J12622"/>
    <mergeCell ref="B12623:E12623"/>
    <mergeCell ref="G12623:H12623"/>
    <mergeCell ref="I12623:J12623"/>
    <mergeCell ref="G12618:J12618"/>
    <mergeCell ref="G12619:K12619"/>
    <mergeCell ref="A12620:K12620"/>
    <mergeCell ref="A12621:E12621"/>
    <mergeCell ref="G12621:H12621"/>
    <mergeCell ref="I12621:J12621"/>
    <mergeCell ref="B12616:C12616"/>
    <mergeCell ref="D12616:E12616"/>
    <mergeCell ref="G12616:H12616"/>
    <mergeCell ref="I12616:J12616"/>
    <mergeCell ref="G12617:J12617"/>
    <mergeCell ref="A12614:C12614"/>
    <mergeCell ref="D12614:E12614"/>
    <mergeCell ref="G12614:H12614"/>
    <mergeCell ref="I12614:J12614"/>
    <mergeCell ref="B12615:C12615"/>
    <mergeCell ref="D12615:E12615"/>
    <mergeCell ref="G12615:H12615"/>
    <mergeCell ref="I12615:J12615"/>
    <mergeCell ref="B12612:C12612"/>
    <mergeCell ref="D12612:E12612"/>
    <mergeCell ref="G12612:H12612"/>
    <mergeCell ref="I12612:J12612"/>
    <mergeCell ref="G12613:J12613"/>
    <mergeCell ref="B12610:C12610"/>
    <mergeCell ref="D12610:E12610"/>
    <mergeCell ref="G12610:H12610"/>
    <mergeCell ref="I12610:J12610"/>
    <mergeCell ref="B12611:C12611"/>
    <mergeCell ref="D12611:E12611"/>
    <mergeCell ref="G12611:H12611"/>
    <mergeCell ref="I12611:J12611"/>
    <mergeCell ref="B12639:C12639"/>
    <mergeCell ref="D12639:E12639"/>
    <mergeCell ref="G12639:H12639"/>
    <mergeCell ref="I12639:J12639"/>
    <mergeCell ref="G12640:J12640"/>
    <mergeCell ref="G12636:K12636"/>
    <mergeCell ref="A12637:K12637"/>
    <mergeCell ref="A12638:C12638"/>
    <mergeCell ref="D12638:E12638"/>
    <mergeCell ref="G12638:H12638"/>
    <mergeCell ref="I12638:J12638"/>
    <mergeCell ref="I12630:J12630"/>
    <mergeCell ref="K12630:K12631"/>
    <mergeCell ref="G12633:J12633"/>
    <mergeCell ref="G12634:J12634"/>
    <mergeCell ref="G12635:J12635"/>
    <mergeCell ref="A12630:B12631"/>
    <mergeCell ref="C12630:C12631"/>
    <mergeCell ref="D12630:D12631"/>
    <mergeCell ref="E12630:F12630"/>
    <mergeCell ref="G12630:H12630"/>
    <mergeCell ref="B12628:C12628"/>
    <mergeCell ref="E12628:F12628"/>
    <mergeCell ref="G12628:H12628"/>
    <mergeCell ref="I12628:J12628"/>
    <mergeCell ref="G12629:J12629"/>
    <mergeCell ref="G12626:J12626"/>
    <mergeCell ref="A12627:C12627"/>
    <mergeCell ref="E12627:F12627"/>
    <mergeCell ref="G12627:H12627"/>
    <mergeCell ref="I12627:J12627"/>
    <mergeCell ref="B12624:E12624"/>
    <mergeCell ref="G12624:H12624"/>
    <mergeCell ref="I12624:J12624"/>
    <mergeCell ref="B12625:E12625"/>
    <mergeCell ref="G12625:H12625"/>
    <mergeCell ref="I12625:J12625"/>
    <mergeCell ref="B12653:E12653"/>
    <mergeCell ref="G12653:H12653"/>
    <mergeCell ref="I12653:J12653"/>
    <mergeCell ref="B12654:E12654"/>
    <mergeCell ref="G12654:H12654"/>
    <mergeCell ref="I12654:J12654"/>
    <mergeCell ref="B12650:C12650"/>
    <mergeCell ref="G12650:H12650"/>
    <mergeCell ref="I12650:J12650"/>
    <mergeCell ref="G12651:J12651"/>
    <mergeCell ref="A12652:E12652"/>
    <mergeCell ref="G12652:H12652"/>
    <mergeCell ref="I12652:J12652"/>
    <mergeCell ref="G12645:J12645"/>
    <mergeCell ref="G12646:K12646"/>
    <mergeCell ref="A12647:K12647"/>
    <mergeCell ref="A12648:C12649"/>
    <mergeCell ref="D12648:D12649"/>
    <mergeCell ref="E12648:F12648"/>
    <mergeCell ref="G12648:J12648"/>
    <mergeCell ref="K12648:K12649"/>
    <mergeCell ref="G12649:H12649"/>
    <mergeCell ref="I12649:J12649"/>
    <mergeCell ref="B12643:C12643"/>
    <mergeCell ref="D12643:E12643"/>
    <mergeCell ref="G12643:H12643"/>
    <mergeCell ref="I12643:J12643"/>
    <mergeCell ref="G12644:J12644"/>
    <mergeCell ref="A12641:C12641"/>
    <mergeCell ref="D12641:E12641"/>
    <mergeCell ref="G12641:H12641"/>
    <mergeCell ref="I12641:J12641"/>
    <mergeCell ref="B12642:C12642"/>
    <mergeCell ref="D12642:E12642"/>
    <mergeCell ref="G12642:H12642"/>
    <mergeCell ref="I12642:J12642"/>
    <mergeCell ref="B12669:C12669"/>
    <mergeCell ref="D12669:E12669"/>
    <mergeCell ref="G12669:H12669"/>
    <mergeCell ref="I12669:J12669"/>
    <mergeCell ref="B12670:C12670"/>
    <mergeCell ref="D12670:E12670"/>
    <mergeCell ref="G12670:H12670"/>
    <mergeCell ref="I12670:J12670"/>
    <mergeCell ref="G12667:J12667"/>
    <mergeCell ref="A12668:C12668"/>
    <mergeCell ref="D12668:E12668"/>
    <mergeCell ref="G12668:H12668"/>
    <mergeCell ref="I12668:J12668"/>
    <mergeCell ref="B12665:C12665"/>
    <mergeCell ref="D12665:E12665"/>
    <mergeCell ref="G12665:H12665"/>
    <mergeCell ref="I12665:J12665"/>
    <mergeCell ref="B12666:C12666"/>
    <mergeCell ref="D12666:E12666"/>
    <mergeCell ref="G12666:H12666"/>
    <mergeCell ref="I12666:J12666"/>
    <mergeCell ref="A12663:K12663"/>
    <mergeCell ref="A12664:C12664"/>
    <mergeCell ref="D12664:E12664"/>
    <mergeCell ref="G12664:H12664"/>
    <mergeCell ref="I12664:J12664"/>
    <mergeCell ref="G12658:J12658"/>
    <mergeCell ref="G12659:J12659"/>
    <mergeCell ref="G12660:J12660"/>
    <mergeCell ref="G12661:J12661"/>
    <mergeCell ref="G12662:K12662"/>
    <mergeCell ref="B12655:E12655"/>
    <mergeCell ref="G12655:H12655"/>
    <mergeCell ref="I12655:J12655"/>
    <mergeCell ref="G12656:J12656"/>
    <mergeCell ref="G12657:J12657"/>
    <mergeCell ref="G12682:J12682"/>
    <mergeCell ref="G12683:K12683"/>
    <mergeCell ref="A12684:K12684"/>
    <mergeCell ref="A12685:C12685"/>
    <mergeCell ref="D12685:E12685"/>
    <mergeCell ref="G12685:H12685"/>
    <mergeCell ref="I12685:J12685"/>
    <mergeCell ref="B12680:C12680"/>
    <mergeCell ref="D12680:E12680"/>
    <mergeCell ref="G12680:H12680"/>
    <mergeCell ref="I12680:J12680"/>
    <mergeCell ref="G12681:J12681"/>
    <mergeCell ref="G12678:J12678"/>
    <mergeCell ref="A12679:C12679"/>
    <mergeCell ref="D12679:E12679"/>
    <mergeCell ref="G12679:H12679"/>
    <mergeCell ref="I12679:J12679"/>
    <mergeCell ref="B12676:C12676"/>
    <mergeCell ref="D12676:E12676"/>
    <mergeCell ref="G12676:H12676"/>
    <mergeCell ref="I12676:J12676"/>
    <mergeCell ref="B12677:C12677"/>
    <mergeCell ref="D12677:E12677"/>
    <mergeCell ref="G12677:H12677"/>
    <mergeCell ref="I12677:J12677"/>
    <mergeCell ref="G12671:J12671"/>
    <mergeCell ref="G12672:J12672"/>
    <mergeCell ref="G12673:K12673"/>
    <mergeCell ref="A12674:K12674"/>
    <mergeCell ref="A12675:C12675"/>
    <mergeCell ref="D12675:E12675"/>
    <mergeCell ref="G12675:H12675"/>
    <mergeCell ref="I12675:J12675"/>
    <mergeCell ref="B12696:C12696"/>
    <mergeCell ref="D12696:E12696"/>
    <mergeCell ref="G12696:H12696"/>
    <mergeCell ref="I12696:J12696"/>
    <mergeCell ref="B12697:C12697"/>
    <mergeCell ref="D12697:E12697"/>
    <mergeCell ref="G12697:H12697"/>
    <mergeCell ref="I12697:J12697"/>
    <mergeCell ref="G12692:J12692"/>
    <mergeCell ref="G12693:K12693"/>
    <mergeCell ref="A12694:K12694"/>
    <mergeCell ref="A12695:C12695"/>
    <mergeCell ref="D12695:E12695"/>
    <mergeCell ref="G12695:H12695"/>
    <mergeCell ref="I12695:J12695"/>
    <mergeCell ref="B12690:C12690"/>
    <mergeCell ref="D12690:E12690"/>
    <mergeCell ref="G12690:H12690"/>
    <mergeCell ref="I12690:J12690"/>
    <mergeCell ref="G12691:J12691"/>
    <mergeCell ref="G12688:J12688"/>
    <mergeCell ref="A12689:C12689"/>
    <mergeCell ref="D12689:E12689"/>
    <mergeCell ref="G12689:H12689"/>
    <mergeCell ref="I12689:J12689"/>
    <mergeCell ref="B12686:C12686"/>
    <mergeCell ref="D12686:E12686"/>
    <mergeCell ref="G12686:H12686"/>
    <mergeCell ref="I12686:J12686"/>
    <mergeCell ref="B12687:C12687"/>
    <mergeCell ref="D12687:E12687"/>
    <mergeCell ref="G12687:H12687"/>
    <mergeCell ref="I12687:J12687"/>
    <mergeCell ref="B12709:C12709"/>
    <mergeCell ref="D12709:E12709"/>
    <mergeCell ref="G12709:H12709"/>
    <mergeCell ref="I12709:J12709"/>
    <mergeCell ref="B12710:C12710"/>
    <mergeCell ref="D12710:E12710"/>
    <mergeCell ref="G12710:H12710"/>
    <mergeCell ref="I12710:J12710"/>
    <mergeCell ref="G12704:J12704"/>
    <mergeCell ref="G12705:J12705"/>
    <mergeCell ref="G12706:K12706"/>
    <mergeCell ref="A12707:K12707"/>
    <mergeCell ref="A12708:C12708"/>
    <mergeCell ref="D12708:E12708"/>
    <mergeCell ref="G12708:H12708"/>
    <mergeCell ref="I12708:J12708"/>
    <mergeCell ref="B12702:C12702"/>
    <mergeCell ref="D12702:E12702"/>
    <mergeCell ref="G12702:H12702"/>
    <mergeCell ref="I12702:J12702"/>
    <mergeCell ref="B12703:C12703"/>
    <mergeCell ref="D12703:E12703"/>
    <mergeCell ref="G12703:H12703"/>
    <mergeCell ref="I12703:J12703"/>
    <mergeCell ref="G12700:J12700"/>
    <mergeCell ref="A12701:C12701"/>
    <mergeCell ref="D12701:E12701"/>
    <mergeCell ref="G12701:H12701"/>
    <mergeCell ref="I12701:J12701"/>
    <mergeCell ref="B12698:C12698"/>
    <mergeCell ref="D12698:E12698"/>
    <mergeCell ref="G12698:H12698"/>
    <mergeCell ref="I12698:J12698"/>
    <mergeCell ref="B12699:C12699"/>
    <mergeCell ref="D12699:E12699"/>
    <mergeCell ref="G12699:H12699"/>
    <mergeCell ref="I12699:J12699"/>
    <mergeCell ref="B12725:C12725"/>
    <mergeCell ref="D12725:E12725"/>
    <mergeCell ref="G12725:H12725"/>
    <mergeCell ref="I12725:J12725"/>
    <mergeCell ref="B12726:C12726"/>
    <mergeCell ref="D12726:E12726"/>
    <mergeCell ref="G12726:H12726"/>
    <mergeCell ref="I12726:J12726"/>
    <mergeCell ref="G12720:J12720"/>
    <mergeCell ref="G12721:J12721"/>
    <mergeCell ref="G12722:K12722"/>
    <mergeCell ref="A12723:K12723"/>
    <mergeCell ref="A12724:C12724"/>
    <mergeCell ref="D12724:E12724"/>
    <mergeCell ref="G12724:H12724"/>
    <mergeCell ref="I12724:J12724"/>
    <mergeCell ref="B12718:C12718"/>
    <mergeCell ref="D12718:E12718"/>
    <mergeCell ref="G12718:H12718"/>
    <mergeCell ref="I12718:J12718"/>
    <mergeCell ref="B12719:C12719"/>
    <mergeCell ref="D12719:E12719"/>
    <mergeCell ref="G12719:H12719"/>
    <mergeCell ref="I12719:J12719"/>
    <mergeCell ref="G12713:J12713"/>
    <mergeCell ref="G12714:J12714"/>
    <mergeCell ref="G12715:K12715"/>
    <mergeCell ref="A12716:K12716"/>
    <mergeCell ref="A12717:C12717"/>
    <mergeCell ref="D12717:E12717"/>
    <mergeCell ref="G12717:H12717"/>
    <mergeCell ref="I12717:J12717"/>
    <mergeCell ref="B12711:C12711"/>
    <mergeCell ref="D12711:E12711"/>
    <mergeCell ref="G12711:H12711"/>
    <mergeCell ref="I12711:J12711"/>
    <mergeCell ref="B12712:C12712"/>
    <mergeCell ref="D12712:E12712"/>
    <mergeCell ref="G12712:H12712"/>
    <mergeCell ref="I12712:J12712"/>
    <mergeCell ref="G12740:J12740"/>
    <mergeCell ref="G12741:J12741"/>
    <mergeCell ref="G12742:K12742"/>
    <mergeCell ref="A12743:K12743"/>
    <mergeCell ref="A12744:C12745"/>
    <mergeCell ref="D12744:D12745"/>
    <mergeCell ref="E12744:F12744"/>
    <mergeCell ref="G12744:J12744"/>
    <mergeCell ref="K12744:K12745"/>
    <mergeCell ref="G12745:H12745"/>
    <mergeCell ref="I12745:J12745"/>
    <mergeCell ref="B12738:C12738"/>
    <mergeCell ref="D12738:E12738"/>
    <mergeCell ref="G12738:H12738"/>
    <mergeCell ref="I12738:J12738"/>
    <mergeCell ref="B12739:C12739"/>
    <mergeCell ref="D12739:E12739"/>
    <mergeCell ref="G12739:H12739"/>
    <mergeCell ref="I12739:J12739"/>
    <mergeCell ref="G12734:J12734"/>
    <mergeCell ref="G12735:K12735"/>
    <mergeCell ref="A12736:K12736"/>
    <mergeCell ref="A12737:C12737"/>
    <mergeCell ref="D12737:E12737"/>
    <mergeCell ref="G12737:H12737"/>
    <mergeCell ref="I12737:J12737"/>
    <mergeCell ref="B12732:C12732"/>
    <mergeCell ref="D12732:E12732"/>
    <mergeCell ref="G12732:H12732"/>
    <mergeCell ref="I12732:J12732"/>
    <mergeCell ref="G12733:J12733"/>
    <mergeCell ref="G12727:J12727"/>
    <mergeCell ref="G12728:J12728"/>
    <mergeCell ref="G12729:K12729"/>
    <mergeCell ref="A12730:K12730"/>
    <mergeCell ref="A12731:C12731"/>
    <mergeCell ref="D12731:E12731"/>
    <mergeCell ref="G12731:H12731"/>
    <mergeCell ref="I12731:J12731"/>
    <mergeCell ref="G12760:J12760"/>
    <mergeCell ref="A12761:C12761"/>
    <mergeCell ref="E12761:F12761"/>
    <mergeCell ref="G12761:H12761"/>
    <mergeCell ref="I12761:J12761"/>
    <mergeCell ref="A12758:E12758"/>
    <mergeCell ref="G12758:H12758"/>
    <mergeCell ref="I12758:J12758"/>
    <mergeCell ref="B12759:E12759"/>
    <mergeCell ref="G12759:H12759"/>
    <mergeCell ref="I12759:J12759"/>
    <mergeCell ref="G12753:J12753"/>
    <mergeCell ref="G12754:J12754"/>
    <mergeCell ref="G12755:J12755"/>
    <mergeCell ref="G12756:J12756"/>
    <mergeCell ref="G12757:J12757"/>
    <mergeCell ref="G12750:J12750"/>
    <mergeCell ref="A12751:E12751"/>
    <mergeCell ref="G12751:H12751"/>
    <mergeCell ref="I12751:J12751"/>
    <mergeCell ref="B12752:E12752"/>
    <mergeCell ref="G12752:H12752"/>
    <mergeCell ref="I12752:J12752"/>
    <mergeCell ref="B12748:C12748"/>
    <mergeCell ref="G12748:H12748"/>
    <mergeCell ref="I12748:J12748"/>
    <mergeCell ref="B12749:C12749"/>
    <mergeCell ref="G12749:H12749"/>
    <mergeCell ref="I12749:J12749"/>
    <mergeCell ref="B12746:C12746"/>
    <mergeCell ref="G12746:H12746"/>
    <mergeCell ref="I12746:J12746"/>
    <mergeCell ref="B12747:C12747"/>
    <mergeCell ref="G12747:H12747"/>
    <mergeCell ref="I12747:J12747"/>
    <mergeCell ref="B12775:C12775"/>
    <mergeCell ref="D12775:E12775"/>
    <mergeCell ref="G12775:H12775"/>
    <mergeCell ref="I12775:J12775"/>
    <mergeCell ref="B12776:C12776"/>
    <mergeCell ref="D12776:E12776"/>
    <mergeCell ref="G12776:H12776"/>
    <mergeCell ref="I12776:J12776"/>
    <mergeCell ref="B12773:C12773"/>
    <mergeCell ref="D12773:E12773"/>
    <mergeCell ref="G12773:H12773"/>
    <mergeCell ref="I12773:J12773"/>
    <mergeCell ref="B12774:C12774"/>
    <mergeCell ref="D12774:E12774"/>
    <mergeCell ref="G12774:H12774"/>
    <mergeCell ref="I12774:J12774"/>
    <mergeCell ref="G12770:K12770"/>
    <mergeCell ref="A12771:K12771"/>
    <mergeCell ref="A12772:C12772"/>
    <mergeCell ref="D12772:E12772"/>
    <mergeCell ref="G12772:H12772"/>
    <mergeCell ref="I12772:J12772"/>
    <mergeCell ref="I12764:J12764"/>
    <mergeCell ref="K12764:K12765"/>
    <mergeCell ref="G12767:J12767"/>
    <mergeCell ref="G12768:J12768"/>
    <mergeCell ref="G12769:J12769"/>
    <mergeCell ref="A12764:B12765"/>
    <mergeCell ref="C12764:C12765"/>
    <mergeCell ref="D12764:D12765"/>
    <mergeCell ref="E12764:F12764"/>
    <mergeCell ref="G12764:H12764"/>
    <mergeCell ref="B12762:C12762"/>
    <mergeCell ref="E12762:F12762"/>
    <mergeCell ref="G12762:H12762"/>
    <mergeCell ref="I12762:J12762"/>
    <mergeCell ref="G12763:J12763"/>
    <mergeCell ref="G12789:J12789"/>
    <mergeCell ref="A12790:C12790"/>
    <mergeCell ref="D12790:E12790"/>
    <mergeCell ref="G12790:H12790"/>
    <mergeCell ref="I12790:J12790"/>
    <mergeCell ref="B12787:C12787"/>
    <mergeCell ref="D12787:E12787"/>
    <mergeCell ref="G12787:H12787"/>
    <mergeCell ref="I12787:J12787"/>
    <mergeCell ref="B12788:C12788"/>
    <mergeCell ref="D12788:E12788"/>
    <mergeCell ref="G12788:H12788"/>
    <mergeCell ref="I12788:J12788"/>
    <mergeCell ref="G12783:J12783"/>
    <mergeCell ref="G12784:K12784"/>
    <mergeCell ref="A12785:K12785"/>
    <mergeCell ref="A12786:C12786"/>
    <mergeCell ref="D12786:E12786"/>
    <mergeCell ref="G12786:H12786"/>
    <mergeCell ref="I12786:J12786"/>
    <mergeCell ref="B12781:C12781"/>
    <mergeCell ref="D12781:E12781"/>
    <mergeCell ref="G12781:H12781"/>
    <mergeCell ref="I12781:J12781"/>
    <mergeCell ref="G12782:J12782"/>
    <mergeCell ref="G12779:J12779"/>
    <mergeCell ref="A12780:C12780"/>
    <mergeCell ref="D12780:E12780"/>
    <mergeCell ref="G12780:H12780"/>
    <mergeCell ref="I12780:J12780"/>
    <mergeCell ref="B12777:C12777"/>
    <mergeCell ref="D12777:E12777"/>
    <mergeCell ref="G12777:H12777"/>
    <mergeCell ref="I12777:J12777"/>
    <mergeCell ref="B12778:C12778"/>
    <mergeCell ref="D12778:E12778"/>
    <mergeCell ref="G12778:H12778"/>
    <mergeCell ref="I12778:J12778"/>
    <mergeCell ref="A12803:C12803"/>
    <mergeCell ref="D12803:E12803"/>
    <mergeCell ref="G12803:H12803"/>
    <mergeCell ref="I12803:J12803"/>
    <mergeCell ref="B12804:C12804"/>
    <mergeCell ref="D12804:E12804"/>
    <mergeCell ref="G12804:H12804"/>
    <mergeCell ref="I12804:J12804"/>
    <mergeCell ref="B12801:C12801"/>
    <mergeCell ref="D12801:E12801"/>
    <mergeCell ref="G12801:H12801"/>
    <mergeCell ref="I12801:J12801"/>
    <mergeCell ref="G12802:J12802"/>
    <mergeCell ref="G12797:J12797"/>
    <mergeCell ref="G12798:K12798"/>
    <mergeCell ref="A12799:K12799"/>
    <mergeCell ref="A12800:C12800"/>
    <mergeCell ref="D12800:E12800"/>
    <mergeCell ref="G12800:H12800"/>
    <mergeCell ref="I12800:J12800"/>
    <mergeCell ref="B12795:C12795"/>
    <mergeCell ref="D12795:E12795"/>
    <mergeCell ref="G12795:H12795"/>
    <mergeCell ref="I12795:J12795"/>
    <mergeCell ref="G12796:J12796"/>
    <mergeCell ref="G12793:J12793"/>
    <mergeCell ref="A12794:C12794"/>
    <mergeCell ref="D12794:E12794"/>
    <mergeCell ref="G12794:H12794"/>
    <mergeCell ref="I12794:J12794"/>
    <mergeCell ref="B12791:C12791"/>
    <mergeCell ref="D12791:E12791"/>
    <mergeCell ref="G12791:H12791"/>
    <mergeCell ref="I12791:J12791"/>
    <mergeCell ref="B12792:C12792"/>
    <mergeCell ref="D12792:E12792"/>
    <mergeCell ref="G12792:H12792"/>
    <mergeCell ref="I12792:J12792"/>
    <mergeCell ref="G12815:J12815"/>
    <mergeCell ref="A12816:C12816"/>
    <mergeCell ref="D12816:E12816"/>
    <mergeCell ref="G12816:H12816"/>
    <mergeCell ref="I12816:J12816"/>
    <mergeCell ref="B12813:C12813"/>
    <mergeCell ref="D12813:E12813"/>
    <mergeCell ref="G12813:H12813"/>
    <mergeCell ref="I12813:J12813"/>
    <mergeCell ref="B12814:C12814"/>
    <mergeCell ref="D12814:E12814"/>
    <mergeCell ref="G12814:H12814"/>
    <mergeCell ref="I12814:J12814"/>
    <mergeCell ref="B12811:C12811"/>
    <mergeCell ref="D12811:E12811"/>
    <mergeCell ref="G12811:H12811"/>
    <mergeCell ref="I12811:J12811"/>
    <mergeCell ref="B12812:C12812"/>
    <mergeCell ref="D12812:E12812"/>
    <mergeCell ref="G12812:H12812"/>
    <mergeCell ref="I12812:J12812"/>
    <mergeCell ref="G12807:J12807"/>
    <mergeCell ref="G12808:K12808"/>
    <mergeCell ref="A12809:K12809"/>
    <mergeCell ref="A12810:C12810"/>
    <mergeCell ref="D12810:E12810"/>
    <mergeCell ref="G12810:H12810"/>
    <mergeCell ref="I12810:J12810"/>
    <mergeCell ref="B12805:C12805"/>
    <mergeCell ref="D12805:E12805"/>
    <mergeCell ref="G12805:H12805"/>
    <mergeCell ref="I12805:J12805"/>
    <mergeCell ref="G12806:J12806"/>
    <mergeCell ref="B12827:C12827"/>
    <mergeCell ref="D12827:E12827"/>
    <mergeCell ref="G12827:H12827"/>
    <mergeCell ref="I12827:J12827"/>
    <mergeCell ref="G12828:J12828"/>
    <mergeCell ref="A12825:C12825"/>
    <mergeCell ref="D12825:E12825"/>
    <mergeCell ref="G12825:H12825"/>
    <mergeCell ref="I12825:J12825"/>
    <mergeCell ref="B12826:C12826"/>
    <mergeCell ref="D12826:E12826"/>
    <mergeCell ref="G12826:H12826"/>
    <mergeCell ref="I12826:J12826"/>
    <mergeCell ref="B12823:C12823"/>
    <mergeCell ref="D12823:E12823"/>
    <mergeCell ref="G12823:H12823"/>
    <mergeCell ref="I12823:J12823"/>
    <mergeCell ref="G12824:J12824"/>
    <mergeCell ref="A12821:C12821"/>
    <mergeCell ref="D12821:E12821"/>
    <mergeCell ref="G12821:H12821"/>
    <mergeCell ref="I12821:J12821"/>
    <mergeCell ref="B12822:C12822"/>
    <mergeCell ref="D12822:E12822"/>
    <mergeCell ref="G12822:H12822"/>
    <mergeCell ref="I12822:J12822"/>
    <mergeCell ref="B12819:C12819"/>
    <mergeCell ref="D12819:E12819"/>
    <mergeCell ref="G12819:H12819"/>
    <mergeCell ref="I12819:J12819"/>
    <mergeCell ref="G12820:J12820"/>
    <mergeCell ref="B12817:C12817"/>
    <mergeCell ref="D12817:E12817"/>
    <mergeCell ref="G12817:H12817"/>
    <mergeCell ref="I12817:J12817"/>
    <mergeCell ref="B12818:C12818"/>
    <mergeCell ref="D12818:E12818"/>
    <mergeCell ref="G12818:H12818"/>
    <mergeCell ref="I12818:J12818"/>
    <mergeCell ref="G12839:J12839"/>
    <mergeCell ref="A12840:C12840"/>
    <mergeCell ref="D12840:E12840"/>
    <mergeCell ref="G12840:H12840"/>
    <mergeCell ref="I12840:J12840"/>
    <mergeCell ref="B12837:C12837"/>
    <mergeCell ref="D12837:E12837"/>
    <mergeCell ref="G12837:H12837"/>
    <mergeCell ref="I12837:J12837"/>
    <mergeCell ref="B12838:C12838"/>
    <mergeCell ref="D12838:E12838"/>
    <mergeCell ref="G12838:H12838"/>
    <mergeCell ref="I12838:J12838"/>
    <mergeCell ref="B12835:C12835"/>
    <mergeCell ref="D12835:E12835"/>
    <mergeCell ref="G12835:H12835"/>
    <mergeCell ref="I12835:J12835"/>
    <mergeCell ref="B12836:C12836"/>
    <mergeCell ref="D12836:E12836"/>
    <mergeCell ref="G12836:H12836"/>
    <mergeCell ref="I12836:J12836"/>
    <mergeCell ref="B12833:C12833"/>
    <mergeCell ref="D12833:E12833"/>
    <mergeCell ref="G12833:H12833"/>
    <mergeCell ref="I12833:J12833"/>
    <mergeCell ref="B12834:C12834"/>
    <mergeCell ref="D12834:E12834"/>
    <mergeCell ref="G12834:H12834"/>
    <mergeCell ref="I12834:J12834"/>
    <mergeCell ref="G12829:J12829"/>
    <mergeCell ref="G12830:K12830"/>
    <mergeCell ref="A12831:K12831"/>
    <mergeCell ref="A12832:C12832"/>
    <mergeCell ref="D12832:E12832"/>
    <mergeCell ref="G12832:H12832"/>
    <mergeCell ref="I12832:J12832"/>
    <mergeCell ref="G12849:J12849"/>
    <mergeCell ref="G12850:K12850"/>
    <mergeCell ref="A12851:K12851"/>
    <mergeCell ref="A12852:C12852"/>
    <mergeCell ref="D12852:E12852"/>
    <mergeCell ref="G12852:H12852"/>
    <mergeCell ref="I12852:J12852"/>
    <mergeCell ref="B12847:C12847"/>
    <mergeCell ref="D12847:E12847"/>
    <mergeCell ref="G12847:H12847"/>
    <mergeCell ref="I12847:J12847"/>
    <mergeCell ref="G12848:J12848"/>
    <mergeCell ref="A12845:C12845"/>
    <mergeCell ref="D12845:E12845"/>
    <mergeCell ref="G12845:H12845"/>
    <mergeCell ref="I12845:J12845"/>
    <mergeCell ref="B12846:C12846"/>
    <mergeCell ref="D12846:E12846"/>
    <mergeCell ref="G12846:H12846"/>
    <mergeCell ref="I12846:J12846"/>
    <mergeCell ref="B12843:C12843"/>
    <mergeCell ref="D12843:E12843"/>
    <mergeCell ref="G12843:H12843"/>
    <mergeCell ref="I12843:J12843"/>
    <mergeCell ref="G12844:J12844"/>
    <mergeCell ref="B12841:C12841"/>
    <mergeCell ref="D12841:E12841"/>
    <mergeCell ref="G12841:H12841"/>
    <mergeCell ref="I12841:J12841"/>
    <mergeCell ref="B12842:C12842"/>
    <mergeCell ref="D12842:E12842"/>
    <mergeCell ref="G12842:H12842"/>
    <mergeCell ref="I12842:J12842"/>
    <mergeCell ref="G12863:J12863"/>
    <mergeCell ref="G12864:K12864"/>
    <mergeCell ref="A12865:K12865"/>
    <mergeCell ref="A12866:C12866"/>
    <mergeCell ref="D12866:E12866"/>
    <mergeCell ref="G12866:H12866"/>
    <mergeCell ref="I12866:J12866"/>
    <mergeCell ref="B12861:C12861"/>
    <mergeCell ref="D12861:E12861"/>
    <mergeCell ref="G12861:H12861"/>
    <mergeCell ref="I12861:J12861"/>
    <mergeCell ref="G12862:J12862"/>
    <mergeCell ref="G12859:J12859"/>
    <mergeCell ref="A12860:C12860"/>
    <mergeCell ref="D12860:E12860"/>
    <mergeCell ref="G12860:H12860"/>
    <mergeCell ref="I12860:J12860"/>
    <mergeCell ref="B12857:C12857"/>
    <mergeCell ref="D12857:E12857"/>
    <mergeCell ref="G12857:H12857"/>
    <mergeCell ref="I12857:J12857"/>
    <mergeCell ref="B12858:C12858"/>
    <mergeCell ref="D12858:E12858"/>
    <mergeCell ref="G12858:H12858"/>
    <mergeCell ref="I12858:J12858"/>
    <mergeCell ref="G12855:J12855"/>
    <mergeCell ref="A12856:C12856"/>
    <mergeCell ref="D12856:E12856"/>
    <mergeCell ref="G12856:H12856"/>
    <mergeCell ref="I12856:J12856"/>
    <mergeCell ref="B12853:C12853"/>
    <mergeCell ref="D12853:E12853"/>
    <mergeCell ref="G12853:H12853"/>
    <mergeCell ref="I12853:J12853"/>
    <mergeCell ref="B12854:C12854"/>
    <mergeCell ref="D12854:E12854"/>
    <mergeCell ref="G12854:H12854"/>
    <mergeCell ref="I12854:J12854"/>
    <mergeCell ref="B12879:E12879"/>
    <mergeCell ref="G12879:H12879"/>
    <mergeCell ref="I12879:J12879"/>
    <mergeCell ref="B12880:E12880"/>
    <mergeCell ref="G12880:H12880"/>
    <mergeCell ref="I12880:J12880"/>
    <mergeCell ref="G12875:J12875"/>
    <mergeCell ref="G12876:K12876"/>
    <mergeCell ref="A12877:K12877"/>
    <mergeCell ref="A12878:E12878"/>
    <mergeCell ref="G12878:H12878"/>
    <mergeCell ref="I12878:J12878"/>
    <mergeCell ref="B12873:C12873"/>
    <mergeCell ref="D12873:E12873"/>
    <mergeCell ref="G12873:H12873"/>
    <mergeCell ref="I12873:J12873"/>
    <mergeCell ref="G12874:J12874"/>
    <mergeCell ref="A12871:C12871"/>
    <mergeCell ref="D12871:E12871"/>
    <mergeCell ref="G12871:H12871"/>
    <mergeCell ref="I12871:J12871"/>
    <mergeCell ref="B12872:C12872"/>
    <mergeCell ref="D12872:E12872"/>
    <mergeCell ref="G12872:H12872"/>
    <mergeCell ref="I12872:J12872"/>
    <mergeCell ref="B12869:C12869"/>
    <mergeCell ref="D12869:E12869"/>
    <mergeCell ref="G12869:H12869"/>
    <mergeCell ref="I12869:J12869"/>
    <mergeCell ref="G12870:J12870"/>
    <mergeCell ref="B12867:C12867"/>
    <mergeCell ref="D12867:E12867"/>
    <mergeCell ref="G12867:H12867"/>
    <mergeCell ref="I12867:J12867"/>
    <mergeCell ref="B12868:C12868"/>
    <mergeCell ref="D12868:E12868"/>
    <mergeCell ref="G12868:H12868"/>
    <mergeCell ref="I12868:J12868"/>
    <mergeCell ref="B12896:C12896"/>
    <mergeCell ref="D12896:E12896"/>
    <mergeCell ref="G12896:H12896"/>
    <mergeCell ref="I12896:J12896"/>
    <mergeCell ref="G12897:J12897"/>
    <mergeCell ref="G12893:K12893"/>
    <mergeCell ref="A12894:K12894"/>
    <mergeCell ref="A12895:C12895"/>
    <mergeCell ref="D12895:E12895"/>
    <mergeCell ref="G12895:H12895"/>
    <mergeCell ref="I12895:J12895"/>
    <mergeCell ref="I12887:J12887"/>
    <mergeCell ref="K12887:K12888"/>
    <mergeCell ref="G12890:J12890"/>
    <mergeCell ref="G12891:J12891"/>
    <mergeCell ref="G12892:J12892"/>
    <mergeCell ref="A12887:B12888"/>
    <mergeCell ref="C12887:C12888"/>
    <mergeCell ref="D12887:D12888"/>
    <mergeCell ref="E12887:F12887"/>
    <mergeCell ref="G12887:H12887"/>
    <mergeCell ref="B12885:C12885"/>
    <mergeCell ref="E12885:F12885"/>
    <mergeCell ref="G12885:H12885"/>
    <mergeCell ref="I12885:J12885"/>
    <mergeCell ref="G12886:J12886"/>
    <mergeCell ref="G12883:J12883"/>
    <mergeCell ref="A12884:C12884"/>
    <mergeCell ref="E12884:F12884"/>
    <mergeCell ref="G12884:H12884"/>
    <mergeCell ref="I12884:J12884"/>
    <mergeCell ref="B12881:E12881"/>
    <mergeCell ref="G12881:H12881"/>
    <mergeCell ref="I12881:J12881"/>
    <mergeCell ref="B12882:E12882"/>
    <mergeCell ref="G12882:H12882"/>
    <mergeCell ref="I12882:J12882"/>
    <mergeCell ref="B12910:E12910"/>
    <mergeCell ref="G12910:H12910"/>
    <mergeCell ref="I12910:J12910"/>
    <mergeCell ref="B12911:E12911"/>
    <mergeCell ref="G12911:H12911"/>
    <mergeCell ref="I12911:J12911"/>
    <mergeCell ref="B12907:C12907"/>
    <mergeCell ref="G12907:H12907"/>
    <mergeCell ref="I12907:J12907"/>
    <mergeCell ref="G12908:J12908"/>
    <mergeCell ref="A12909:E12909"/>
    <mergeCell ref="G12909:H12909"/>
    <mergeCell ref="I12909:J12909"/>
    <mergeCell ref="G12902:J12902"/>
    <mergeCell ref="G12903:K12903"/>
    <mergeCell ref="A12904:K12904"/>
    <mergeCell ref="A12905:C12906"/>
    <mergeCell ref="D12905:D12906"/>
    <mergeCell ref="E12905:F12905"/>
    <mergeCell ref="G12905:J12905"/>
    <mergeCell ref="K12905:K12906"/>
    <mergeCell ref="G12906:H12906"/>
    <mergeCell ref="I12906:J12906"/>
    <mergeCell ref="B12900:C12900"/>
    <mergeCell ref="D12900:E12900"/>
    <mergeCell ref="G12900:H12900"/>
    <mergeCell ref="I12900:J12900"/>
    <mergeCell ref="G12901:J12901"/>
    <mergeCell ref="A12898:C12898"/>
    <mergeCell ref="D12898:E12898"/>
    <mergeCell ref="G12898:H12898"/>
    <mergeCell ref="I12898:J12898"/>
    <mergeCell ref="B12899:C12899"/>
    <mergeCell ref="D12899:E12899"/>
    <mergeCell ref="G12899:H12899"/>
    <mergeCell ref="I12899:J12899"/>
    <mergeCell ref="B12926:C12926"/>
    <mergeCell ref="D12926:E12926"/>
    <mergeCell ref="G12926:H12926"/>
    <mergeCell ref="I12926:J12926"/>
    <mergeCell ref="B12927:C12927"/>
    <mergeCell ref="D12927:E12927"/>
    <mergeCell ref="G12927:H12927"/>
    <mergeCell ref="I12927:J12927"/>
    <mergeCell ref="G12924:J12924"/>
    <mergeCell ref="A12925:C12925"/>
    <mergeCell ref="D12925:E12925"/>
    <mergeCell ref="G12925:H12925"/>
    <mergeCell ref="I12925:J12925"/>
    <mergeCell ref="B12922:C12922"/>
    <mergeCell ref="D12922:E12922"/>
    <mergeCell ref="G12922:H12922"/>
    <mergeCell ref="I12922:J12922"/>
    <mergeCell ref="B12923:C12923"/>
    <mergeCell ref="D12923:E12923"/>
    <mergeCell ref="G12923:H12923"/>
    <mergeCell ref="I12923:J12923"/>
    <mergeCell ref="A12920:K12920"/>
    <mergeCell ref="A12921:C12921"/>
    <mergeCell ref="D12921:E12921"/>
    <mergeCell ref="G12921:H12921"/>
    <mergeCell ref="I12921:J12921"/>
    <mergeCell ref="G12915:J12915"/>
    <mergeCell ref="G12916:J12916"/>
    <mergeCell ref="G12917:J12917"/>
    <mergeCell ref="G12918:J12918"/>
    <mergeCell ref="G12919:K12919"/>
    <mergeCell ref="B12912:E12912"/>
    <mergeCell ref="G12912:H12912"/>
    <mergeCell ref="I12912:J12912"/>
    <mergeCell ref="G12913:J12913"/>
    <mergeCell ref="G12914:J12914"/>
    <mergeCell ref="G12939:J12939"/>
    <mergeCell ref="G12940:K12940"/>
    <mergeCell ref="A12941:K12941"/>
    <mergeCell ref="A12942:C12942"/>
    <mergeCell ref="D12942:E12942"/>
    <mergeCell ref="G12942:H12942"/>
    <mergeCell ref="I12942:J12942"/>
    <mergeCell ref="B12937:C12937"/>
    <mergeCell ref="D12937:E12937"/>
    <mergeCell ref="G12937:H12937"/>
    <mergeCell ref="I12937:J12937"/>
    <mergeCell ref="G12938:J12938"/>
    <mergeCell ref="G12935:J12935"/>
    <mergeCell ref="A12936:C12936"/>
    <mergeCell ref="D12936:E12936"/>
    <mergeCell ref="G12936:H12936"/>
    <mergeCell ref="I12936:J12936"/>
    <mergeCell ref="B12933:C12933"/>
    <mergeCell ref="D12933:E12933"/>
    <mergeCell ref="G12933:H12933"/>
    <mergeCell ref="I12933:J12933"/>
    <mergeCell ref="B12934:C12934"/>
    <mergeCell ref="D12934:E12934"/>
    <mergeCell ref="G12934:H12934"/>
    <mergeCell ref="I12934:J12934"/>
    <mergeCell ref="G12928:J12928"/>
    <mergeCell ref="G12929:J12929"/>
    <mergeCell ref="G12930:K12930"/>
    <mergeCell ref="A12931:K12931"/>
    <mergeCell ref="A12932:C12932"/>
    <mergeCell ref="D12932:E12932"/>
    <mergeCell ref="G12932:H12932"/>
    <mergeCell ref="I12932:J12932"/>
    <mergeCell ref="B12953:C12953"/>
    <mergeCell ref="D12953:E12953"/>
    <mergeCell ref="G12953:H12953"/>
    <mergeCell ref="I12953:J12953"/>
    <mergeCell ref="B12954:C12954"/>
    <mergeCell ref="D12954:E12954"/>
    <mergeCell ref="G12954:H12954"/>
    <mergeCell ref="I12954:J12954"/>
    <mergeCell ref="G12949:J12949"/>
    <mergeCell ref="G12950:K12950"/>
    <mergeCell ref="A12951:K12951"/>
    <mergeCell ref="A12952:C12952"/>
    <mergeCell ref="D12952:E12952"/>
    <mergeCell ref="G12952:H12952"/>
    <mergeCell ref="I12952:J12952"/>
    <mergeCell ref="B12947:C12947"/>
    <mergeCell ref="D12947:E12947"/>
    <mergeCell ref="G12947:H12947"/>
    <mergeCell ref="I12947:J12947"/>
    <mergeCell ref="G12948:J12948"/>
    <mergeCell ref="G12945:J12945"/>
    <mergeCell ref="A12946:C12946"/>
    <mergeCell ref="D12946:E12946"/>
    <mergeCell ref="G12946:H12946"/>
    <mergeCell ref="I12946:J12946"/>
    <mergeCell ref="B12943:C12943"/>
    <mergeCell ref="D12943:E12943"/>
    <mergeCell ref="G12943:H12943"/>
    <mergeCell ref="I12943:J12943"/>
    <mergeCell ref="B12944:C12944"/>
    <mergeCell ref="D12944:E12944"/>
    <mergeCell ref="G12944:H12944"/>
    <mergeCell ref="I12944:J12944"/>
    <mergeCell ref="B12966:C12966"/>
    <mergeCell ref="D12966:E12966"/>
    <mergeCell ref="G12966:H12966"/>
    <mergeCell ref="I12966:J12966"/>
    <mergeCell ref="B12967:C12967"/>
    <mergeCell ref="D12967:E12967"/>
    <mergeCell ref="G12967:H12967"/>
    <mergeCell ref="I12967:J12967"/>
    <mergeCell ref="G12961:J12961"/>
    <mergeCell ref="G12962:J12962"/>
    <mergeCell ref="G12963:K12963"/>
    <mergeCell ref="A12964:K12964"/>
    <mergeCell ref="A12965:C12965"/>
    <mergeCell ref="D12965:E12965"/>
    <mergeCell ref="G12965:H12965"/>
    <mergeCell ref="I12965:J12965"/>
    <mergeCell ref="B12959:C12959"/>
    <mergeCell ref="D12959:E12959"/>
    <mergeCell ref="G12959:H12959"/>
    <mergeCell ref="I12959:J12959"/>
    <mergeCell ref="B12960:C12960"/>
    <mergeCell ref="D12960:E12960"/>
    <mergeCell ref="G12960:H12960"/>
    <mergeCell ref="I12960:J12960"/>
    <mergeCell ref="G12957:J12957"/>
    <mergeCell ref="A12958:C12958"/>
    <mergeCell ref="D12958:E12958"/>
    <mergeCell ref="G12958:H12958"/>
    <mergeCell ref="I12958:J12958"/>
    <mergeCell ref="B12955:C12955"/>
    <mergeCell ref="D12955:E12955"/>
    <mergeCell ref="G12955:H12955"/>
    <mergeCell ref="I12955:J12955"/>
    <mergeCell ref="B12956:C12956"/>
    <mergeCell ref="D12956:E12956"/>
    <mergeCell ref="G12956:H12956"/>
    <mergeCell ref="I12956:J12956"/>
    <mergeCell ref="B12982:C12982"/>
    <mergeCell ref="D12982:E12982"/>
    <mergeCell ref="G12982:H12982"/>
    <mergeCell ref="I12982:J12982"/>
    <mergeCell ref="B12983:C12983"/>
    <mergeCell ref="D12983:E12983"/>
    <mergeCell ref="G12983:H12983"/>
    <mergeCell ref="I12983:J12983"/>
    <mergeCell ref="G12977:J12977"/>
    <mergeCell ref="G12978:J12978"/>
    <mergeCell ref="G12979:K12979"/>
    <mergeCell ref="A12980:K12980"/>
    <mergeCell ref="A12981:C12981"/>
    <mergeCell ref="D12981:E12981"/>
    <mergeCell ref="G12981:H12981"/>
    <mergeCell ref="I12981:J12981"/>
    <mergeCell ref="B12975:C12975"/>
    <mergeCell ref="D12975:E12975"/>
    <mergeCell ref="G12975:H12975"/>
    <mergeCell ref="I12975:J12975"/>
    <mergeCell ref="B12976:C12976"/>
    <mergeCell ref="D12976:E12976"/>
    <mergeCell ref="G12976:H12976"/>
    <mergeCell ref="I12976:J12976"/>
    <mergeCell ref="G12970:J12970"/>
    <mergeCell ref="G12971:J12971"/>
    <mergeCell ref="G12972:K12972"/>
    <mergeCell ref="A12973:K12973"/>
    <mergeCell ref="A12974:C12974"/>
    <mergeCell ref="D12974:E12974"/>
    <mergeCell ref="G12974:H12974"/>
    <mergeCell ref="I12974:J12974"/>
    <mergeCell ref="B12968:C12968"/>
    <mergeCell ref="D12968:E12968"/>
    <mergeCell ref="G12968:H12968"/>
    <mergeCell ref="I12968:J12968"/>
    <mergeCell ref="B12969:C12969"/>
    <mergeCell ref="D12969:E12969"/>
    <mergeCell ref="G12969:H12969"/>
    <mergeCell ref="I12969:J12969"/>
    <mergeCell ref="G12997:J12997"/>
    <mergeCell ref="G12998:J12998"/>
    <mergeCell ref="G12999:K12999"/>
    <mergeCell ref="A13000:K13000"/>
    <mergeCell ref="A13001:C13002"/>
    <mergeCell ref="D13001:D13002"/>
    <mergeCell ref="E13001:F13001"/>
    <mergeCell ref="G13001:J13001"/>
    <mergeCell ref="K13001:K13002"/>
    <mergeCell ref="G13002:H13002"/>
    <mergeCell ref="I13002:J13002"/>
    <mergeCell ref="B12995:C12995"/>
    <mergeCell ref="D12995:E12995"/>
    <mergeCell ref="G12995:H12995"/>
    <mergeCell ref="I12995:J12995"/>
    <mergeCell ref="B12996:C12996"/>
    <mergeCell ref="D12996:E12996"/>
    <mergeCell ref="G12996:H12996"/>
    <mergeCell ref="I12996:J12996"/>
    <mergeCell ref="G12991:J12991"/>
    <mergeCell ref="G12992:K12992"/>
    <mergeCell ref="A12993:K12993"/>
    <mergeCell ref="A12994:C12994"/>
    <mergeCell ref="D12994:E12994"/>
    <mergeCell ref="G12994:H12994"/>
    <mergeCell ref="I12994:J12994"/>
    <mergeCell ref="B12989:C12989"/>
    <mergeCell ref="D12989:E12989"/>
    <mergeCell ref="G12989:H12989"/>
    <mergeCell ref="I12989:J12989"/>
    <mergeCell ref="G12990:J12990"/>
    <mergeCell ref="G12984:J12984"/>
    <mergeCell ref="G12985:J12985"/>
    <mergeCell ref="G12986:K12986"/>
    <mergeCell ref="A12987:K12987"/>
    <mergeCell ref="A12988:C12988"/>
    <mergeCell ref="D12988:E12988"/>
    <mergeCell ref="G12988:H12988"/>
    <mergeCell ref="I12988:J12988"/>
    <mergeCell ref="G13017:J13017"/>
    <mergeCell ref="A13018:C13018"/>
    <mergeCell ref="E13018:F13018"/>
    <mergeCell ref="G13018:H13018"/>
    <mergeCell ref="I13018:J13018"/>
    <mergeCell ref="A13015:E13015"/>
    <mergeCell ref="G13015:H13015"/>
    <mergeCell ref="I13015:J13015"/>
    <mergeCell ref="B13016:E13016"/>
    <mergeCell ref="G13016:H13016"/>
    <mergeCell ref="I13016:J13016"/>
    <mergeCell ref="G13010:J13010"/>
    <mergeCell ref="G13011:J13011"/>
    <mergeCell ref="G13012:J13012"/>
    <mergeCell ref="G13013:J13013"/>
    <mergeCell ref="G13014:J13014"/>
    <mergeCell ref="G13007:J13007"/>
    <mergeCell ref="A13008:E13008"/>
    <mergeCell ref="G13008:H13008"/>
    <mergeCell ref="I13008:J13008"/>
    <mergeCell ref="B13009:E13009"/>
    <mergeCell ref="G13009:H13009"/>
    <mergeCell ref="I13009:J13009"/>
    <mergeCell ref="B13005:C13005"/>
    <mergeCell ref="G13005:H13005"/>
    <mergeCell ref="I13005:J13005"/>
    <mergeCell ref="B13006:C13006"/>
    <mergeCell ref="G13006:H13006"/>
    <mergeCell ref="I13006:J13006"/>
    <mergeCell ref="B13003:C13003"/>
    <mergeCell ref="G13003:H13003"/>
    <mergeCell ref="I13003:J13003"/>
    <mergeCell ref="B13004:C13004"/>
    <mergeCell ref="G13004:H13004"/>
    <mergeCell ref="I13004:J13004"/>
    <mergeCell ref="B13032:C13032"/>
    <mergeCell ref="D13032:E13032"/>
    <mergeCell ref="G13032:H13032"/>
    <mergeCell ref="I13032:J13032"/>
    <mergeCell ref="B13033:C13033"/>
    <mergeCell ref="D13033:E13033"/>
    <mergeCell ref="G13033:H13033"/>
    <mergeCell ref="I13033:J13033"/>
    <mergeCell ref="B13030:C13030"/>
    <mergeCell ref="D13030:E13030"/>
    <mergeCell ref="G13030:H13030"/>
    <mergeCell ref="I13030:J13030"/>
    <mergeCell ref="B13031:C13031"/>
    <mergeCell ref="D13031:E13031"/>
    <mergeCell ref="G13031:H13031"/>
    <mergeCell ref="I13031:J13031"/>
    <mergeCell ref="G13027:K13027"/>
    <mergeCell ref="A13028:K13028"/>
    <mergeCell ref="A13029:C13029"/>
    <mergeCell ref="D13029:E13029"/>
    <mergeCell ref="G13029:H13029"/>
    <mergeCell ref="I13029:J13029"/>
    <mergeCell ref="I13021:J13021"/>
    <mergeCell ref="K13021:K13022"/>
    <mergeCell ref="G13024:J13024"/>
    <mergeCell ref="G13025:J13025"/>
    <mergeCell ref="G13026:J13026"/>
    <mergeCell ref="A13021:B13022"/>
    <mergeCell ref="C13021:C13022"/>
    <mergeCell ref="D13021:D13022"/>
    <mergeCell ref="E13021:F13021"/>
    <mergeCell ref="G13021:H13021"/>
    <mergeCell ref="B13019:C13019"/>
    <mergeCell ref="E13019:F13019"/>
    <mergeCell ref="G13019:H13019"/>
    <mergeCell ref="I13019:J13019"/>
    <mergeCell ref="G13020:J13020"/>
    <mergeCell ref="G13046:J13046"/>
    <mergeCell ref="A13047:C13047"/>
    <mergeCell ref="D13047:E13047"/>
    <mergeCell ref="G13047:H13047"/>
    <mergeCell ref="I13047:J13047"/>
    <mergeCell ref="B13044:C13044"/>
    <mergeCell ref="D13044:E13044"/>
    <mergeCell ref="G13044:H13044"/>
    <mergeCell ref="I13044:J13044"/>
    <mergeCell ref="B13045:C13045"/>
    <mergeCell ref="D13045:E13045"/>
    <mergeCell ref="G13045:H13045"/>
    <mergeCell ref="I13045:J13045"/>
    <mergeCell ref="G13040:J13040"/>
    <mergeCell ref="G13041:K13041"/>
    <mergeCell ref="A13042:K13042"/>
    <mergeCell ref="A13043:C13043"/>
    <mergeCell ref="D13043:E13043"/>
    <mergeCell ref="G13043:H13043"/>
    <mergeCell ref="I13043:J13043"/>
    <mergeCell ref="B13038:C13038"/>
    <mergeCell ref="D13038:E13038"/>
    <mergeCell ref="G13038:H13038"/>
    <mergeCell ref="I13038:J13038"/>
    <mergeCell ref="G13039:J13039"/>
    <mergeCell ref="G13036:J13036"/>
    <mergeCell ref="A13037:C13037"/>
    <mergeCell ref="D13037:E13037"/>
    <mergeCell ref="G13037:H13037"/>
    <mergeCell ref="I13037:J13037"/>
    <mergeCell ref="B13034:C13034"/>
    <mergeCell ref="D13034:E13034"/>
    <mergeCell ref="G13034:H13034"/>
    <mergeCell ref="I13034:J13034"/>
    <mergeCell ref="B13035:C13035"/>
    <mergeCell ref="D13035:E13035"/>
    <mergeCell ref="G13035:H13035"/>
    <mergeCell ref="I13035:J13035"/>
    <mergeCell ref="A13060:C13060"/>
    <mergeCell ref="D13060:E13060"/>
    <mergeCell ref="G13060:H13060"/>
    <mergeCell ref="I13060:J13060"/>
    <mergeCell ref="B13061:C13061"/>
    <mergeCell ref="D13061:E13061"/>
    <mergeCell ref="G13061:H13061"/>
    <mergeCell ref="I13061:J13061"/>
    <mergeCell ref="B13058:C13058"/>
    <mergeCell ref="D13058:E13058"/>
    <mergeCell ref="G13058:H13058"/>
    <mergeCell ref="I13058:J13058"/>
    <mergeCell ref="G13059:J13059"/>
    <mergeCell ref="G13054:J13054"/>
    <mergeCell ref="G13055:K13055"/>
    <mergeCell ref="A13056:K13056"/>
    <mergeCell ref="A13057:C13057"/>
    <mergeCell ref="D13057:E13057"/>
    <mergeCell ref="G13057:H13057"/>
    <mergeCell ref="I13057:J13057"/>
    <mergeCell ref="B13052:C13052"/>
    <mergeCell ref="D13052:E13052"/>
    <mergeCell ref="G13052:H13052"/>
    <mergeCell ref="I13052:J13052"/>
    <mergeCell ref="G13053:J13053"/>
    <mergeCell ref="G13050:J13050"/>
    <mergeCell ref="A13051:C13051"/>
    <mergeCell ref="D13051:E13051"/>
    <mergeCell ref="G13051:H13051"/>
    <mergeCell ref="I13051:J13051"/>
    <mergeCell ref="B13048:C13048"/>
    <mergeCell ref="D13048:E13048"/>
    <mergeCell ref="G13048:H13048"/>
    <mergeCell ref="I13048:J13048"/>
    <mergeCell ref="B13049:C13049"/>
    <mergeCell ref="D13049:E13049"/>
    <mergeCell ref="G13049:H13049"/>
    <mergeCell ref="I13049:J13049"/>
    <mergeCell ref="G13072:J13072"/>
    <mergeCell ref="A13073:C13073"/>
    <mergeCell ref="D13073:E13073"/>
    <mergeCell ref="G13073:H13073"/>
    <mergeCell ref="I13073:J13073"/>
    <mergeCell ref="B13070:C13070"/>
    <mergeCell ref="D13070:E13070"/>
    <mergeCell ref="G13070:H13070"/>
    <mergeCell ref="I13070:J13070"/>
    <mergeCell ref="B13071:C13071"/>
    <mergeCell ref="D13071:E13071"/>
    <mergeCell ref="G13071:H13071"/>
    <mergeCell ref="I13071:J13071"/>
    <mergeCell ref="B13068:C13068"/>
    <mergeCell ref="D13068:E13068"/>
    <mergeCell ref="G13068:H13068"/>
    <mergeCell ref="I13068:J13068"/>
    <mergeCell ref="B13069:C13069"/>
    <mergeCell ref="D13069:E13069"/>
    <mergeCell ref="G13069:H13069"/>
    <mergeCell ref="I13069:J13069"/>
    <mergeCell ref="G13064:J13064"/>
    <mergeCell ref="G13065:K13065"/>
    <mergeCell ref="A13066:K13066"/>
    <mergeCell ref="A13067:C13067"/>
    <mergeCell ref="D13067:E13067"/>
    <mergeCell ref="G13067:H13067"/>
    <mergeCell ref="I13067:J13067"/>
    <mergeCell ref="B13062:C13062"/>
    <mergeCell ref="D13062:E13062"/>
    <mergeCell ref="G13062:H13062"/>
    <mergeCell ref="I13062:J13062"/>
    <mergeCell ref="G13063:J13063"/>
    <mergeCell ref="B13084:C13084"/>
    <mergeCell ref="D13084:E13084"/>
    <mergeCell ref="G13084:H13084"/>
    <mergeCell ref="I13084:J13084"/>
    <mergeCell ref="G13085:J13085"/>
    <mergeCell ref="A13082:C13082"/>
    <mergeCell ref="D13082:E13082"/>
    <mergeCell ref="G13082:H13082"/>
    <mergeCell ref="I13082:J13082"/>
    <mergeCell ref="B13083:C13083"/>
    <mergeCell ref="D13083:E13083"/>
    <mergeCell ref="G13083:H13083"/>
    <mergeCell ref="I13083:J13083"/>
    <mergeCell ref="B13080:C13080"/>
    <mergeCell ref="D13080:E13080"/>
    <mergeCell ref="G13080:H13080"/>
    <mergeCell ref="I13080:J13080"/>
    <mergeCell ref="G13081:J13081"/>
    <mergeCell ref="A13078:C13078"/>
    <mergeCell ref="D13078:E13078"/>
    <mergeCell ref="G13078:H13078"/>
    <mergeCell ref="I13078:J13078"/>
    <mergeCell ref="B13079:C13079"/>
    <mergeCell ref="D13079:E13079"/>
    <mergeCell ref="G13079:H13079"/>
    <mergeCell ref="I13079:J13079"/>
    <mergeCell ref="B13076:C13076"/>
    <mergeCell ref="D13076:E13076"/>
    <mergeCell ref="G13076:H13076"/>
    <mergeCell ref="I13076:J13076"/>
    <mergeCell ref="G13077:J13077"/>
    <mergeCell ref="B13074:C13074"/>
    <mergeCell ref="D13074:E13074"/>
    <mergeCell ref="G13074:H13074"/>
    <mergeCell ref="I13074:J13074"/>
    <mergeCell ref="B13075:C13075"/>
    <mergeCell ref="D13075:E13075"/>
    <mergeCell ref="G13075:H13075"/>
    <mergeCell ref="I13075:J13075"/>
    <mergeCell ref="G13096:J13096"/>
    <mergeCell ref="A13097:C13097"/>
    <mergeCell ref="D13097:E13097"/>
    <mergeCell ref="G13097:H13097"/>
    <mergeCell ref="I13097:J13097"/>
    <mergeCell ref="B13094:C13094"/>
    <mergeCell ref="D13094:E13094"/>
    <mergeCell ref="G13094:H13094"/>
    <mergeCell ref="I13094:J13094"/>
    <mergeCell ref="B13095:C13095"/>
    <mergeCell ref="D13095:E13095"/>
    <mergeCell ref="G13095:H13095"/>
    <mergeCell ref="I13095:J13095"/>
    <mergeCell ref="B13092:C13092"/>
    <mergeCell ref="D13092:E13092"/>
    <mergeCell ref="G13092:H13092"/>
    <mergeCell ref="I13092:J13092"/>
    <mergeCell ref="B13093:C13093"/>
    <mergeCell ref="D13093:E13093"/>
    <mergeCell ref="G13093:H13093"/>
    <mergeCell ref="I13093:J13093"/>
    <mergeCell ref="B13090:C13090"/>
    <mergeCell ref="D13090:E13090"/>
    <mergeCell ref="G13090:H13090"/>
    <mergeCell ref="I13090:J13090"/>
    <mergeCell ref="B13091:C13091"/>
    <mergeCell ref="D13091:E13091"/>
    <mergeCell ref="G13091:H13091"/>
    <mergeCell ref="I13091:J13091"/>
    <mergeCell ref="G13086:J13086"/>
    <mergeCell ref="G13087:K13087"/>
    <mergeCell ref="A13088:K13088"/>
    <mergeCell ref="A13089:C13089"/>
    <mergeCell ref="D13089:E13089"/>
    <mergeCell ref="G13089:H13089"/>
    <mergeCell ref="I13089:J13089"/>
    <mergeCell ref="G13106:J13106"/>
    <mergeCell ref="G13107:K13107"/>
    <mergeCell ref="A13108:K13108"/>
    <mergeCell ref="A13109:C13109"/>
    <mergeCell ref="D13109:E13109"/>
    <mergeCell ref="G13109:H13109"/>
    <mergeCell ref="I13109:J13109"/>
    <mergeCell ref="B13104:C13104"/>
    <mergeCell ref="D13104:E13104"/>
    <mergeCell ref="G13104:H13104"/>
    <mergeCell ref="I13104:J13104"/>
    <mergeCell ref="G13105:J13105"/>
    <mergeCell ref="A13102:C13102"/>
    <mergeCell ref="D13102:E13102"/>
    <mergeCell ref="G13102:H13102"/>
    <mergeCell ref="I13102:J13102"/>
    <mergeCell ref="B13103:C13103"/>
    <mergeCell ref="D13103:E13103"/>
    <mergeCell ref="G13103:H13103"/>
    <mergeCell ref="I13103:J13103"/>
    <mergeCell ref="B13100:C13100"/>
    <mergeCell ref="D13100:E13100"/>
    <mergeCell ref="G13100:H13100"/>
    <mergeCell ref="I13100:J13100"/>
    <mergeCell ref="G13101:J13101"/>
    <mergeCell ref="B13098:C13098"/>
    <mergeCell ref="D13098:E13098"/>
    <mergeCell ref="G13098:H13098"/>
    <mergeCell ref="I13098:J13098"/>
    <mergeCell ref="B13099:C13099"/>
    <mergeCell ref="D13099:E13099"/>
    <mergeCell ref="G13099:H13099"/>
    <mergeCell ref="I13099:J13099"/>
    <mergeCell ref="G13120:J13120"/>
    <mergeCell ref="G13121:K13121"/>
    <mergeCell ref="A13122:K13122"/>
    <mergeCell ref="A13123:C13123"/>
    <mergeCell ref="D13123:E13123"/>
    <mergeCell ref="G13123:H13123"/>
    <mergeCell ref="I13123:J13123"/>
    <mergeCell ref="B13118:C13118"/>
    <mergeCell ref="D13118:E13118"/>
    <mergeCell ref="G13118:H13118"/>
    <mergeCell ref="I13118:J13118"/>
    <mergeCell ref="G13119:J13119"/>
    <mergeCell ref="G13116:J13116"/>
    <mergeCell ref="A13117:C13117"/>
    <mergeCell ref="D13117:E13117"/>
    <mergeCell ref="G13117:H13117"/>
    <mergeCell ref="I13117:J13117"/>
    <mergeCell ref="B13114:C13114"/>
    <mergeCell ref="D13114:E13114"/>
    <mergeCell ref="G13114:H13114"/>
    <mergeCell ref="I13114:J13114"/>
    <mergeCell ref="B13115:C13115"/>
    <mergeCell ref="D13115:E13115"/>
    <mergeCell ref="G13115:H13115"/>
    <mergeCell ref="I13115:J13115"/>
    <mergeCell ref="G13112:J13112"/>
    <mergeCell ref="A13113:C13113"/>
    <mergeCell ref="D13113:E13113"/>
    <mergeCell ref="G13113:H13113"/>
    <mergeCell ref="I13113:J13113"/>
    <mergeCell ref="B13110:C13110"/>
    <mergeCell ref="D13110:E13110"/>
    <mergeCell ref="G13110:H13110"/>
    <mergeCell ref="I13110:J13110"/>
    <mergeCell ref="B13111:C13111"/>
    <mergeCell ref="D13111:E13111"/>
    <mergeCell ref="G13111:H13111"/>
    <mergeCell ref="I13111:J13111"/>
    <mergeCell ref="B13136:E13136"/>
    <mergeCell ref="G13136:H13136"/>
    <mergeCell ref="I13136:J13136"/>
    <mergeCell ref="B13137:E13137"/>
    <mergeCell ref="G13137:H13137"/>
    <mergeCell ref="I13137:J13137"/>
    <mergeCell ref="G13132:J13132"/>
    <mergeCell ref="G13133:K13133"/>
    <mergeCell ref="A13134:K13134"/>
    <mergeCell ref="A13135:E13135"/>
    <mergeCell ref="G13135:H13135"/>
    <mergeCell ref="I13135:J13135"/>
    <mergeCell ref="B13130:C13130"/>
    <mergeCell ref="D13130:E13130"/>
    <mergeCell ref="G13130:H13130"/>
    <mergeCell ref="I13130:J13130"/>
    <mergeCell ref="G13131:J13131"/>
    <mergeCell ref="A13128:C13128"/>
    <mergeCell ref="D13128:E13128"/>
    <mergeCell ref="G13128:H13128"/>
    <mergeCell ref="I13128:J13128"/>
    <mergeCell ref="B13129:C13129"/>
    <mergeCell ref="D13129:E13129"/>
    <mergeCell ref="G13129:H13129"/>
    <mergeCell ref="I13129:J13129"/>
    <mergeCell ref="B13126:C13126"/>
    <mergeCell ref="D13126:E13126"/>
    <mergeCell ref="G13126:H13126"/>
    <mergeCell ref="I13126:J13126"/>
    <mergeCell ref="G13127:J13127"/>
    <mergeCell ref="B13124:C13124"/>
    <mergeCell ref="D13124:E13124"/>
    <mergeCell ref="G13124:H13124"/>
    <mergeCell ref="I13124:J13124"/>
    <mergeCell ref="B13125:C13125"/>
    <mergeCell ref="D13125:E13125"/>
    <mergeCell ref="G13125:H13125"/>
    <mergeCell ref="I13125:J13125"/>
    <mergeCell ref="B13153:C13153"/>
    <mergeCell ref="D13153:E13153"/>
    <mergeCell ref="G13153:H13153"/>
    <mergeCell ref="I13153:J13153"/>
    <mergeCell ref="G13154:J13154"/>
    <mergeCell ref="G13150:K13150"/>
    <mergeCell ref="A13151:K13151"/>
    <mergeCell ref="A13152:C13152"/>
    <mergeCell ref="D13152:E13152"/>
    <mergeCell ref="G13152:H13152"/>
    <mergeCell ref="I13152:J13152"/>
    <mergeCell ref="I13144:J13144"/>
    <mergeCell ref="K13144:K13145"/>
    <mergeCell ref="G13147:J13147"/>
    <mergeCell ref="G13148:J13148"/>
    <mergeCell ref="G13149:J13149"/>
    <mergeCell ref="A13144:B13145"/>
    <mergeCell ref="C13144:C13145"/>
    <mergeCell ref="D13144:D13145"/>
    <mergeCell ref="E13144:F13144"/>
    <mergeCell ref="G13144:H13144"/>
    <mergeCell ref="B13142:C13142"/>
    <mergeCell ref="E13142:F13142"/>
    <mergeCell ref="G13142:H13142"/>
    <mergeCell ref="I13142:J13142"/>
    <mergeCell ref="G13143:J13143"/>
    <mergeCell ref="G13140:J13140"/>
    <mergeCell ref="A13141:C13141"/>
    <mergeCell ref="E13141:F13141"/>
    <mergeCell ref="G13141:H13141"/>
    <mergeCell ref="I13141:J13141"/>
    <mergeCell ref="B13138:E13138"/>
    <mergeCell ref="G13138:H13138"/>
    <mergeCell ref="I13138:J13138"/>
    <mergeCell ref="B13139:E13139"/>
    <mergeCell ref="G13139:H13139"/>
    <mergeCell ref="I13139:J13139"/>
    <mergeCell ref="B13167:E13167"/>
    <mergeCell ref="G13167:H13167"/>
    <mergeCell ref="I13167:J13167"/>
    <mergeCell ref="B13168:E13168"/>
    <mergeCell ref="G13168:H13168"/>
    <mergeCell ref="I13168:J13168"/>
    <mergeCell ref="B13164:C13164"/>
    <mergeCell ref="G13164:H13164"/>
    <mergeCell ref="I13164:J13164"/>
    <mergeCell ref="G13165:J13165"/>
    <mergeCell ref="A13166:E13166"/>
    <mergeCell ref="G13166:H13166"/>
    <mergeCell ref="I13166:J13166"/>
    <mergeCell ref="G13159:J13159"/>
    <mergeCell ref="G13160:K13160"/>
    <mergeCell ref="A13161:K13161"/>
    <mergeCell ref="A13162:C13163"/>
    <mergeCell ref="D13162:D13163"/>
    <mergeCell ref="E13162:F13162"/>
    <mergeCell ref="G13162:J13162"/>
    <mergeCell ref="K13162:K13163"/>
    <mergeCell ref="G13163:H13163"/>
    <mergeCell ref="I13163:J13163"/>
    <mergeCell ref="B13157:C13157"/>
    <mergeCell ref="D13157:E13157"/>
    <mergeCell ref="G13157:H13157"/>
    <mergeCell ref="I13157:J13157"/>
    <mergeCell ref="G13158:J13158"/>
    <mergeCell ref="A13155:C13155"/>
    <mergeCell ref="D13155:E13155"/>
    <mergeCell ref="G13155:H13155"/>
    <mergeCell ref="I13155:J13155"/>
    <mergeCell ref="B13156:C13156"/>
    <mergeCell ref="D13156:E13156"/>
    <mergeCell ref="G13156:H13156"/>
    <mergeCell ref="I13156:J13156"/>
    <mergeCell ref="B13183:C13183"/>
    <mergeCell ref="D13183:E13183"/>
    <mergeCell ref="G13183:H13183"/>
    <mergeCell ref="I13183:J13183"/>
    <mergeCell ref="B13184:C13184"/>
    <mergeCell ref="D13184:E13184"/>
    <mergeCell ref="G13184:H13184"/>
    <mergeCell ref="I13184:J13184"/>
    <mergeCell ref="G13181:J13181"/>
    <mergeCell ref="A13182:C13182"/>
    <mergeCell ref="D13182:E13182"/>
    <mergeCell ref="G13182:H13182"/>
    <mergeCell ref="I13182:J13182"/>
    <mergeCell ref="B13179:C13179"/>
    <mergeCell ref="D13179:E13179"/>
    <mergeCell ref="G13179:H13179"/>
    <mergeCell ref="I13179:J13179"/>
    <mergeCell ref="B13180:C13180"/>
    <mergeCell ref="D13180:E13180"/>
    <mergeCell ref="G13180:H13180"/>
    <mergeCell ref="I13180:J13180"/>
    <mergeCell ref="A13177:K13177"/>
    <mergeCell ref="A13178:C13178"/>
    <mergeCell ref="D13178:E13178"/>
    <mergeCell ref="G13178:H13178"/>
    <mergeCell ref="I13178:J13178"/>
    <mergeCell ref="G13172:J13172"/>
    <mergeCell ref="G13173:J13173"/>
    <mergeCell ref="G13174:J13174"/>
    <mergeCell ref="G13175:J13175"/>
    <mergeCell ref="G13176:K13176"/>
    <mergeCell ref="B13169:E13169"/>
    <mergeCell ref="G13169:H13169"/>
    <mergeCell ref="I13169:J13169"/>
    <mergeCell ref="G13170:J13170"/>
    <mergeCell ref="G13171:J13171"/>
    <mergeCell ref="G13196:J13196"/>
    <mergeCell ref="G13197:K13197"/>
    <mergeCell ref="A13198:K13198"/>
    <mergeCell ref="A13199:C13199"/>
    <mergeCell ref="D13199:E13199"/>
    <mergeCell ref="G13199:H13199"/>
    <mergeCell ref="I13199:J13199"/>
    <mergeCell ref="B13194:C13194"/>
    <mergeCell ref="D13194:E13194"/>
    <mergeCell ref="G13194:H13194"/>
    <mergeCell ref="I13194:J13194"/>
    <mergeCell ref="G13195:J13195"/>
    <mergeCell ref="G13192:J13192"/>
    <mergeCell ref="A13193:C13193"/>
    <mergeCell ref="D13193:E13193"/>
    <mergeCell ref="G13193:H13193"/>
    <mergeCell ref="I13193:J13193"/>
    <mergeCell ref="B13190:C13190"/>
    <mergeCell ref="D13190:E13190"/>
    <mergeCell ref="G13190:H13190"/>
    <mergeCell ref="I13190:J13190"/>
    <mergeCell ref="B13191:C13191"/>
    <mergeCell ref="D13191:E13191"/>
    <mergeCell ref="G13191:H13191"/>
    <mergeCell ref="I13191:J13191"/>
    <mergeCell ref="G13185:J13185"/>
    <mergeCell ref="G13186:J13186"/>
    <mergeCell ref="G13187:K13187"/>
    <mergeCell ref="A13188:K13188"/>
    <mergeCell ref="A13189:C13189"/>
    <mergeCell ref="D13189:E13189"/>
    <mergeCell ref="G13189:H13189"/>
    <mergeCell ref="I13189:J13189"/>
    <mergeCell ref="B13210:C13210"/>
    <mergeCell ref="D13210:E13210"/>
    <mergeCell ref="G13210:H13210"/>
    <mergeCell ref="I13210:J13210"/>
    <mergeCell ref="B13211:C13211"/>
    <mergeCell ref="D13211:E13211"/>
    <mergeCell ref="G13211:H13211"/>
    <mergeCell ref="I13211:J13211"/>
    <mergeCell ref="G13206:J13206"/>
    <mergeCell ref="G13207:K13207"/>
    <mergeCell ref="A13208:K13208"/>
    <mergeCell ref="A13209:C13209"/>
    <mergeCell ref="D13209:E13209"/>
    <mergeCell ref="G13209:H13209"/>
    <mergeCell ref="I13209:J13209"/>
    <mergeCell ref="B13204:C13204"/>
    <mergeCell ref="D13204:E13204"/>
    <mergeCell ref="G13204:H13204"/>
    <mergeCell ref="I13204:J13204"/>
    <mergeCell ref="G13205:J13205"/>
    <mergeCell ref="G13202:J13202"/>
    <mergeCell ref="A13203:C13203"/>
    <mergeCell ref="D13203:E13203"/>
    <mergeCell ref="G13203:H13203"/>
    <mergeCell ref="I13203:J13203"/>
    <mergeCell ref="B13200:C13200"/>
    <mergeCell ref="D13200:E13200"/>
    <mergeCell ref="G13200:H13200"/>
    <mergeCell ref="I13200:J13200"/>
    <mergeCell ref="B13201:C13201"/>
    <mergeCell ref="D13201:E13201"/>
    <mergeCell ref="G13201:H13201"/>
    <mergeCell ref="I13201:J13201"/>
    <mergeCell ref="B13223:C13223"/>
    <mergeCell ref="D13223:E13223"/>
    <mergeCell ref="G13223:H13223"/>
    <mergeCell ref="I13223:J13223"/>
    <mergeCell ref="B13224:C13224"/>
    <mergeCell ref="D13224:E13224"/>
    <mergeCell ref="G13224:H13224"/>
    <mergeCell ref="I13224:J13224"/>
    <mergeCell ref="G13218:J13218"/>
    <mergeCell ref="G13219:J13219"/>
    <mergeCell ref="G13220:K13220"/>
    <mergeCell ref="A13221:K13221"/>
    <mergeCell ref="A13222:C13222"/>
    <mergeCell ref="D13222:E13222"/>
    <mergeCell ref="G13222:H13222"/>
    <mergeCell ref="I13222:J13222"/>
    <mergeCell ref="B13216:C13216"/>
    <mergeCell ref="D13216:E13216"/>
    <mergeCell ref="G13216:H13216"/>
    <mergeCell ref="I13216:J13216"/>
    <mergeCell ref="B13217:C13217"/>
    <mergeCell ref="D13217:E13217"/>
    <mergeCell ref="G13217:H13217"/>
    <mergeCell ref="I13217:J13217"/>
    <mergeCell ref="G13214:J13214"/>
    <mergeCell ref="A13215:C13215"/>
    <mergeCell ref="D13215:E13215"/>
    <mergeCell ref="G13215:H13215"/>
    <mergeCell ref="I13215:J13215"/>
    <mergeCell ref="B13212:C13212"/>
    <mergeCell ref="D13212:E13212"/>
    <mergeCell ref="G13212:H13212"/>
    <mergeCell ref="I13212:J13212"/>
    <mergeCell ref="B13213:C13213"/>
    <mergeCell ref="D13213:E13213"/>
    <mergeCell ref="G13213:H13213"/>
    <mergeCell ref="I13213:J13213"/>
    <mergeCell ref="B13239:C13239"/>
    <mergeCell ref="D13239:E13239"/>
    <mergeCell ref="G13239:H13239"/>
    <mergeCell ref="I13239:J13239"/>
    <mergeCell ref="B13240:C13240"/>
    <mergeCell ref="D13240:E13240"/>
    <mergeCell ref="G13240:H13240"/>
    <mergeCell ref="I13240:J13240"/>
    <mergeCell ref="G13234:J13234"/>
    <mergeCell ref="G13235:J13235"/>
    <mergeCell ref="G13236:K13236"/>
    <mergeCell ref="A13237:K13237"/>
    <mergeCell ref="A13238:C13238"/>
    <mergeCell ref="D13238:E13238"/>
    <mergeCell ref="G13238:H13238"/>
    <mergeCell ref="I13238:J13238"/>
    <mergeCell ref="B13232:C13232"/>
    <mergeCell ref="D13232:E13232"/>
    <mergeCell ref="G13232:H13232"/>
    <mergeCell ref="I13232:J13232"/>
    <mergeCell ref="B13233:C13233"/>
    <mergeCell ref="D13233:E13233"/>
    <mergeCell ref="G13233:H13233"/>
    <mergeCell ref="I13233:J13233"/>
    <mergeCell ref="G13227:J13227"/>
    <mergeCell ref="G13228:J13228"/>
    <mergeCell ref="G13229:K13229"/>
    <mergeCell ref="A13230:K13230"/>
    <mergeCell ref="A13231:C13231"/>
    <mergeCell ref="D13231:E13231"/>
    <mergeCell ref="G13231:H13231"/>
    <mergeCell ref="I13231:J13231"/>
    <mergeCell ref="B13225:C13225"/>
    <mergeCell ref="D13225:E13225"/>
    <mergeCell ref="G13225:H13225"/>
    <mergeCell ref="I13225:J13225"/>
    <mergeCell ref="B13226:C13226"/>
    <mergeCell ref="D13226:E13226"/>
    <mergeCell ref="G13226:H13226"/>
    <mergeCell ref="I13226:J13226"/>
    <mergeCell ref="G13254:J13254"/>
    <mergeCell ref="G13255:J13255"/>
    <mergeCell ref="G13256:K13256"/>
    <mergeCell ref="A13257:K13257"/>
    <mergeCell ref="A13258:C13259"/>
    <mergeCell ref="D13258:D13259"/>
    <mergeCell ref="E13258:F13258"/>
    <mergeCell ref="G13258:J13258"/>
    <mergeCell ref="K13258:K13259"/>
    <mergeCell ref="G13259:H13259"/>
    <mergeCell ref="I13259:J13259"/>
    <mergeCell ref="B13252:C13252"/>
    <mergeCell ref="D13252:E13252"/>
    <mergeCell ref="G13252:H13252"/>
    <mergeCell ref="I13252:J13252"/>
    <mergeCell ref="B13253:C13253"/>
    <mergeCell ref="D13253:E13253"/>
    <mergeCell ref="G13253:H13253"/>
    <mergeCell ref="I13253:J13253"/>
    <mergeCell ref="G13248:J13248"/>
    <mergeCell ref="G13249:K13249"/>
    <mergeCell ref="A13250:K13250"/>
    <mergeCell ref="A13251:C13251"/>
    <mergeCell ref="D13251:E13251"/>
    <mergeCell ref="G13251:H13251"/>
    <mergeCell ref="I13251:J13251"/>
    <mergeCell ref="B13246:C13246"/>
    <mergeCell ref="D13246:E13246"/>
    <mergeCell ref="G13246:H13246"/>
    <mergeCell ref="I13246:J13246"/>
    <mergeCell ref="G13247:J13247"/>
    <mergeCell ref="G13241:J13241"/>
    <mergeCell ref="G13242:J13242"/>
    <mergeCell ref="G13243:K13243"/>
    <mergeCell ref="A13244:K13244"/>
    <mergeCell ref="A13245:C13245"/>
    <mergeCell ref="D13245:E13245"/>
    <mergeCell ref="G13245:H13245"/>
    <mergeCell ref="I13245:J13245"/>
    <mergeCell ref="G13274:J13274"/>
    <mergeCell ref="A13275:C13275"/>
    <mergeCell ref="E13275:F13275"/>
    <mergeCell ref="G13275:H13275"/>
    <mergeCell ref="I13275:J13275"/>
    <mergeCell ref="A13272:E13272"/>
    <mergeCell ref="G13272:H13272"/>
    <mergeCell ref="I13272:J13272"/>
    <mergeCell ref="B13273:E13273"/>
    <mergeCell ref="G13273:H13273"/>
    <mergeCell ref="I13273:J13273"/>
    <mergeCell ref="G13267:J13267"/>
    <mergeCell ref="G13268:J13268"/>
    <mergeCell ref="G13269:J13269"/>
    <mergeCell ref="G13270:J13270"/>
    <mergeCell ref="G13271:J13271"/>
    <mergeCell ref="G13264:J13264"/>
    <mergeCell ref="A13265:E13265"/>
    <mergeCell ref="G13265:H13265"/>
    <mergeCell ref="I13265:J13265"/>
    <mergeCell ref="B13266:E13266"/>
    <mergeCell ref="G13266:H13266"/>
    <mergeCell ref="I13266:J13266"/>
    <mergeCell ref="B13262:C13262"/>
    <mergeCell ref="G13262:H13262"/>
    <mergeCell ref="I13262:J13262"/>
    <mergeCell ref="B13263:C13263"/>
    <mergeCell ref="G13263:H13263"/>
    <mergeCell ref="I13263:J13263"/>
    <mergeCell ref="B13260:C13260"/>
    <mergeCell ref="G13260:H13260"/>
    <mergeCell ref="I13260:J13260"/>
    <mergeCell ref="B13261:C13261"/>
    <mergeCell ref="G13261:H13261"/>
    <mergeCell ref="I13261:J13261"/>
    <mergeCell ref="B13289:C13289"/>
    <mergeCell ref="D13289:E13289"/>
    <mergeCell ref="G13289:H13289"/>
    <mergeCell ref="I13289:J13289"/>
    <mergeCell ref="B13290:C13290"/>
    <mergeCell ref="D13290:E13290"/>
    <mergeCell ref="G13290:H13290"/>
    <mergeCell ref="I13290:J13290"/>
    <mergeCell ref="B13287:C13287"/>
    <mergeCell ref="D13287:E13287"/>
    <mergeCell ref="G13287:H13287"/>
    <mergeCell ref="I13287:J13287"/>
    <mergeCell ref="B13288:C13288"/>
    <mergeCell ref="D13288:E13288"/>
    <mergeCell ref="G13288:H13288"/>
    <mergeCell ref="I13288:J13288"/>
    <mergeCell ref="G13284:K13284"/>
    <mergeCell ref="A13285:K13285"/>
    <mergeCell ref="A13286:C13286"/>
    <mergeCell ref="D13286:E13286"/>
    <mergeCell ref="G13286:H13286"/>
    <mergeCell ref="I13286:J13286"/>
    <mergeCell ref="I13278:J13278"/>
    <mergeCell ref="K13278:K13279"/>
    <mergeCell ref="G13281:J13281"/>
    <mergeCell ref="G13282:J13282"/>
    <mergeCell ref="G13283:J13283"/>
    <mergeCell ref="A13278:B13279"/>
    <mergeCell ref="C13278:C13279"/>
    <mergeCell ref="D13278:D13279"/>
    <mergeCell ref="E13278:F13278"/>
    <mergeCell ref="G13278:H13278"/>
    <mergeCell ref="B13276:C13276"/>
    <mergeCell ref="E13276:F13276"/>
    <mergeCell ref="G13276:H13276"/>
    <mergeCell ref="I13276:J13276"/>
    <mergeCell ref="G13277:J13277"/>
    <mergeCell ref="G13303:J13303"/>
    <mergeCell ref="A13304:C13304"/>
    <mergeCell ref="D13304:E13304"/>
    <mergeCell ref="G13304:H13304"/>
    <mergeCell ref="I13304:J13304"/>
    <mergeCell ref="B13301:C13301"/>
    <mergeCell ref="D13301:E13301"/>
    <mergeCell ref="G13301:H13301"/>
    <mergeCell ref="I13301:J13301"/>
    <mergeCell ref="B13302:C13302"/>
    <mergeCell ref="D13302:E13302"/>
    <mergeCell ref="G13302:H13302"/>
    <mergeCell ref="I13302:J13302"/>
    <mergeCell ref="G13297:J13297"/>
    <mergeCell ref="G13298:K13298"/>
    <mergeCell ref="A13299:K13299"/>
    <mergeCell ref="A13300:C13300"/>
    <mergeCell ref="D13300:E13300"/>
    <mergeCell ref="G13300:H13300"/>
    <mergeCell ref="I13300:J13300"/>
    <mergeCell ref="B13295:C13295"/>
    <mergeCell ref="D13295:E13295"/>
    <mergeCell ref="G13295:H13295"/>
    <mergeCell ref="I13295:J13295"/>
    <mergeCell ref="G13296:J13296"/>
    <mergeCell ref="G13293:J13293"/>
    <mergeCell ref="A13294:C13294"/>
    <mergeCell ref="D13294:E13294"/>
    <mergeCell ref="G13294:H13294"/>
    <mergeCell ref="I13294:J13294"/>
    <mergeCell ref="B13291:C13291"/>
    <mergeCell ref="D13291:E13291"/>
    <mergeCell ref="G13291:H13291"/>
    <mergeCell ref="I13291:J13291"/>
    <mergeCell ref="B13292:C13292"/>
    <mergeCell ref="D13292:E13292"/>
    <mergeCell ref="G13292:H13292"/>
    <mergeCell ref="I13292:J13292"/>
    <mergeCell ref="A13317:C13317"/>
    <mergeCell ref="D13317:E13317"/>
    <mergeCell ref="G13317:H13317"/>
    <mergeCell ref="I13317:J13317"/>
    <mergeCell ref="B13318:C13318"/>
    <mergeCell ref="D13318:E13318"/>
    <mergeCell ref="G13318:H13318"/>
    <mergeCell ref="I13318:J13318"/>
    <mergeCell ref="B13315:C13315"/>
    <mergeCell ref="D13315:E13315"/>
    <mergeCell ref="G13315:H13315"/>
    <mergeCell ref="I13315:J13315"/>
    <mergeCell ref="G13316:J13316"/>
    <mergeCell ref="G13311:J13311"/>
    <mergeCell ref="G13312:K13312"/>
    <mergeCell ref="A13313:K13313"/>
    <mergeCell ref="A13314:C13314"/>
    <mergeCell ref="D13314:E13314"/>
    <mergeCell ref="G13314:H13314"/>
    <mergeCell ref="I13314:J13314"/>
    <mergeCell ref="B13309:C13309"/>
    <mergeCell ref="D13309:E13309"/>
    <mergeCell ref="G13309:H13309"/>
    <mergeCell ref="I13309:J13309"/>
    <mergeCell ref="G13310:J13310"/>
    <mergeCell ref="G13307:J13307"/>
    <mergeCell ref="A13308:C13308"/>
    <mergeCell ref="D13308:E13308"/>
    <mergeCell ref="G13308:H13308"/>
    <mergeCell ref="I13308:J13308"/>
    <mergeCell ref="B13305:C13305"/>
    <mergeCell ref="D13305:E13305"/>
    <mergeCell ref="G13305:H13305"/>
    <mergeCell ref="I13305:J13305"/>
    <mergeCell ref="B13306:C13306"/>
    <mergeCell ref="D13306:E13306"/>
    <mergeCell ref="G13306:H13306"/>
    <mergeCell ref="I13306:J13306"/>
    <mergeCell ref="G13329:J13329"/>
    <mergeCell ref="A13330:C13330"/>
    <mergeCell ref="D13330:E13330"/>
    <mergeCell ref="G13330:H13330"/>
    <mergeCell ref="I13330:J13330"/>
    <mergeCell ref="B13327:C13327"/>
    <mergeCell ref="D13327:E13327"/>
    <mergeCell ref="G13327:H13327"/>
    <mergeCell ref="I13327:J13327"/>
    <mergeCell ref="B13328:C13328"/>
    <mergeCell ref="D13328:E13328"/>
    <mergeCell ref="G13328:H13328"/>
    <mergeCell ref="I13328:J13328"/>
    <mergeCell ref="B13325:C13325"/>
    <mergeCell ref="D13325:E13325"/>
    <mergeCell ref="G13325:H13325"/>
    <mergeCell ref="I13325:J13325"/>
    <mergeCell ref="B13326:C13326"/>
    <mergeCell ref="D13326:E13326"/>
    <mergeCell ref="G13326:H13326"/>
    <mergeCell ref="I13326:J13326"/>
    <mergeCell ref="G13321:J13321"/>
    <mergeCell ref="G13322:K13322"/>
    <mergeCell ref="A13323:K13323"/>
    <mergeCell ref="A13324:C13324"/>
    <mergeCell ref="D13324:E13324"/>
    <mergeCell ref="G13324:H13324"/>
    <mergeCell ref="I13324:J13324"/>
    <mergeCell ref="B13319:C13319"/>
    <mergeCell ref="D13319:E13319"/>
    <mergeCell ref="G13319:H13319"/>
    <mergeCell ref="I13319:J13319"/>
    <mergeCell ref="G13320:J13320"/>
    <mergeCell ref="B13341:C13341"/>
    <mergeCell ref="D13341:E13341"/>
    <mergeCell ref="G13341:H13341"/>
    <mergeCell ref="I13341:J13341"/>
    <mergeCell ref="G13342:J13342"/>
    <mergeCell ref="A13339:C13339"/>
    <mergeCell ref="D13339:E13339"/>
    <mergeCell ref="G13339:H13339"/>
    <mergeCell ref="I13339:J13339"/>
    <mergeCell ref="B13340:C13340"/>
    <mergeCell ref="D13340:E13340"/>
    <mergeCell ref="G13340:H13340"/>
    <mergeCell ref="I13340:J13340"/>
    <mergeCell ref="B13337:C13337"/>
    <mergeCell ref="D13337:E13337"/>
    <mergeCell ref="G13337:H13337"/>
    <mergeCell ref="I13337:J13337"/>
    <mergeCell ref="G13338:J13338"/>
    <mergeCell ref="A13335:C13335"/>
    <mergeCell ref="D13335:E13335"/>
    <mergeCell ref="G13335:H13335"/>
    <mergeCell ref="I13335:J13335"/>
    <mergeCell ref="B13336:C13336"/>
    <mergeCell ref="D13336:E13336"/>
    <mergeCell ref="G13336:H13336"/>
    <mergeCell ref="I13336:J13336"/>
    <mergeCell ref="B13333:C13333"/>
    <mergeCell ref="D13333:E13333"/>
    <mergeCell ref="G13333:H13333"/>
    <mergeCell ref="I13333:J13333"/>
    <mergeCell ref="G13334:J13334"/>
    <mergeCell ref="B13331:C13331"/>
    <mergeCell ref="D13331:E13331"/>
    <mergeCell ref="G13331:H13331"/>
    <mergeCell ref="I13331:J13331"/>
    <mergeCell ref="B13332:C13332"/>
    <mergeCell ref="D13332:E13332"/>
    <mergeCell ref="G13332:H13332"/>
    <mergeCell ref="I13332:J13332"/>
    <mergeCell ref="G13353:J13353"/>
    <mergeCell ref="A13354:C13354"/>
    <mergeCell ref="D13354:E13354"/>
    <mergeCell ref="G13354:H13354"/>
    <mergeCell ref="I13354:J13354"/>
    <mergeCell ref="B13351:C13351"/>
    <mergeCell ref="D13351:E13351"/>
    <mergeCell ref="G13351:H13351"/>
    <mergeCell ref="I13351:J13351"/>
    <mergeCell ref="B13352:C13352"/>
    <mergeCell ref="D13352:E13352"/>
    <mergeCell ref="G13352:H13352"/>
    <mergeCell ref="I13352:J13352"/>
    <mergeCell ref="B13349:C13349"/>
    <mergeCell ref="D13349:E13349"/>
    <mergeCell ref="G13349:H13349"/>
    <mergeCell ref="I13349:J13349"/>
    <mergeCell ref="B13350:C13350"/>
    <mergeCell ref="D13350:E13350"/>
    <mergeCell ref="G13350:H13350"/>
    <mergeCell ref="I13350:J13350"/>
    <mergeCell ref="B13347:C13347"/>
    <mergeCell ref="D13347:E13347"/>
    <mergeCell ref="G13347:H13347"/>
    <mergeCell ref="I13347:J13347"/>
    <mergeCell ref="B13348:C13348"/>
    <mergeCell ref="D13348:E13348"/>
    <mergeCell ref="G13348:H13348"/>
    <mergeCell ref="I13348:J13348"/>
    <mergeCell ref="G13343:J13343"/>
    <mergeCell ref="G13344:K13344"/>
    <mergeCell ref="A13345:K13345"/>
    <mergeCell ref="A13346:C13346"/>
    <mergeCell ref="D13346:E13346"/>
    <mergeCell ref="G13346:H13346"/>
    <mergeCell ref="I13346:J13346"/>
    <mergeCell ref="G13363:J13363"/>
    <mergeCell ref="G13364:K13364"/>
    <mergeCell ref="A13365:K13365"/>
    <mergeCell ref="A13366:C13366"/>
    <mergeCell ref="D13366:E13366"/>
    <mergeCell ref="G13366:H13366"/>
    <mergeCell ref="I13366:J13366"/>
    <mergeCell ref="B13361:C13361"/>
    <mergeCell ref="D13361:E13361"/>
    <mergeCell ref="G13361:H13361"/>
    <mergeCell ref="I13361:J13361"/>
    <mergeCell ref="G13362:J13362"/>
    <mergeCell ref="A13359:C13359"/>
    <mergeCell ref="D13359:E13359"/>
    <mergeCell ref="G13359:H13359"/>
    <mergeCell ref="I13359:J13359"/>
    <mergeCell ref="B13360:C13360"/>
    <mergeCell ref="D13360:E13360"/>
    <mergeCell ref="G13360:H13360"/>
    <mergeCell ref="I13360:J13360"/>
    <mergeCell ref="B13357:C13357"/>
    <mergeCell ref="D13357:E13357"/>
    <mergeCell ref="G13357:H13357"/>
    <mergeCell ref="I13357:J13357"/>
    <mergeCell ref="G13358:J13358"/>
    <mergeCell ref="B13355:C13355"/>
    <mergeCell ref="D13355:E13355"/>
    <mergeCell ref="G13355:H13355"/>
    <mergeCell ref="I13355:J13355"/>
    <mergeCell ref="B13356:C13356"/>
    <mergeCell ref="D13356:E13356"/>
    <mergeCell ref="G13356:H13356"/>
    <mergeCell ref="I13356:J13356"/>
    <mergeCell ref="G13377:J13377"/>
    <mergeCell ref="G13378:K13378"/>
    <mergeCell ref="A13379:K13379"/>
    <mergeCell ref="A13380:C13380"/>
    <mergeCell ref="D13380:E13380"/>
    <mergeCell ref="G13380:H13380"/>
    <mergeCell ref="I13380:J13380"/>
    <mergeCell ref="B13375:C13375"/>
    <mergeCell ref="D13375:E13375"/>
    <mergeCell ref="G13375:H13375"/>
    <mergeCell ref="I13375:J13375"/>
    <mergeCell ref="G13376:J13376"/>
    <mergeCell ref="G13373:J13373"/>
    <mergeCell ref="A13374:C13374"/>
    <mergeCell ref="D13374:E13374"/>
    <mergeCell ref="G13374:H13374"/>
    <mergeCell ref="I13374:J13374"/>
    <mergeCell ref="B13371:C13371"/>
    <mergeCell ref="D13371:E13371"/>
    <mergeCell ref="G13371:H13371"/>
    <mergeCell ref="I13371:J13371"/>
    <mergeCell ref="B13372:C13372"/>
    <mergeCell ref="D13372:E13372"/>
    <mergeCell ref="G13372:H13372"/>
    <mergeCell ref="I13372:J13372"/>
    <mergeCell ref="G13369:J13369"/>
    <mergeCell ref="A13370:C13370"/>
    <mergeCell ref="D13370:E13370"/>
    <mergeCell ref="G13370:H13370"/>
    <mergeCell ref="I13370:J13370"/>
    <mergeCell ref="B13367:C13367"/>
    <mergeCell ref="D13367:E13367"/>
    <mergeCell ref="G13367:H13367"/>
    <mergeCell ref="I13367:J13367"/>
    <mergeCell ref="B13368:C13368"/>
    <mergeCell ref="D13368:E13368"/>
    <mergeCell ref="G13368:H13368"/>
    <mergeCell ref="I13368:J13368"/>
    <mergeCell ref="B13393:E13393"/>
    <mergeCell ref="G13393:H13393"/>
    <mergeCell ref="I13393:J13393"/>
    <mergeCell ref="B13394:E13394"/>
    <mergeCell ref="G13394:H13394"/>
    <mergeCell ref="I13394:J13394"/>
    <mergeCell ref="G13389:J13389"/>
    <mergeCell ref="G13390:K13390"/>
    <mergeCell ref="A13391:K13391"/>
    <mergeCell ref="A13392:E13392"/>
    <mergeCell ref="G13392:H13392"/>
    <mergeCell ref="I13392:J13392"/>
    <mergeCell ref="B13387:C13387"/>
    <mergeCell ref="D13387:E13387"/>
    <mergeCell ref="G13387:H13387"/>
    <mergeCell ref="I13387:J13387"/>
    <mergeCell ref="G13388:J13388"/>
    <mergeCell ref="A13385:C13385"/>
    <mergeCell ref="D13385:E13385"/>
    <mergeCell ref="G13385:H13385"/>
    <mergeCell ref="I13385:J13385"/>
    <mergeCell ref="B13386:C13386"/>
    <mergeCell ref="D13386:E13386"/>
    <mergeCell ref="G13386:H13386"/>
    <mergeCell ref="I13386:J13386"/>
    <mergeCell ref="B13383:C13383"/>
    <mergeCell ref="D13383:E13383"/>
    <mergeCell ref="G13383:H13383"/>
    <mergeCell ref="I13383:J13383"/>
    <mergeCell ref="G13384:J13384"/>
    <mergeCell ref="B13381:C13381"/>
    <mergeCell ref="D13381:E13381"/>
    <mergeCell ref="G13381:H13381"/>
    <mergeCell ref="I13381:J13381"/>
    <mergeCell ref="B13382:C13382"/>
    <mergeCell ref="D13382:E13382"/>
    <mergeCell ref="G13382:H13382"/>
    <mergeCell ref="I13382:J13382"/>
    <mergeCell ref="B13410:C13410"/>
    <mergeCell ref="D13410:E13410"/>
    <mergeCell ref="G13410:H13410"/>
    <mergeCell ref="I13410:J13410"/>
    <mergeCell ref="G13411:J13411"/>
    <mergeCell ref="G13407:K13407"/>
    <mergeCell ref="A13408:K13408"/>
    <mergeCell ref="A13409:C13409"/>
    <mergeCell ref="D13409:E13409"/>
    <mergeCell ref="G13409:H13409"/>
    <mergeCell ref="I13409:J13409"/>
    <mergeCell ref="I13401:J13401"/>
    <mergeCell ref="K13401:K13402"/>
    <mergeCell ref="G13404:J13404"/>
    <mergeCell ref="G13405:J13405"/>
    <mergeCell ref="G13406:J13406"/>
    <mergeCell ref="A13401:B13402"/>
    <mergeCell ref="C13401:C13402"/>
    <mergeCell ref="D13401:D13402"/>
    <mergeCell ref="E13401:F13401"/>
    <mergeCell ref="G13401:H13401"/>
    <mergeCell ref="B13399:C13399"/>
    <mergeCell ref="E13399:F13399"/>
    <mergeCell ref="G13399:H13399"/>
    <mergeCell ref="I13399:J13399"/>
    <mergeCell ref="G13400:J13400"/>
    <mergeCell ref="G13397:J13397"/>
    <mergeCell ref="A13398:C13398"/>
    <mergeCell ref="E13398:F13398"/>
    <mergeCell ref="G13398:H13398"/>
    <mergeCell ref="I13398:J13398"/>
    <mergeCell ref="B13395:E13395"/>
    <mergeCell ref="G13395:H13395"/>
    <mergeCell ref="I13395:J13395"/>
    <mergeCell ref="B13396:E13396"/>
    <mergeCell ref="G13396:H13396"/>
    <mergeCell ref="I13396:J13396"/>
    <mergeCell ref="B13424:E13424"/>
    <mergeCell ref="G13424:H13424"/>
    <mergeCell ref="I13424:J13424"/>
    <mergeCell ref="B13425:E13425"/>
    <mergeCell ref="G13425:H13425"/>
    <mergeCell ref="I13425:J13425"/>
    <mergeCell ref="B13421:C13421"/>
    <mergeCell ref="G13421:H13421"/>
    <mergeCell ref="I13421:J13421"/>
    <mergeCell ref="G13422:J13422"/>
    <mergeCell ref="A13423:E13423"/>
    <mergeCell ref="G13423:H13423"/>
    <mergeCell ref="I13423:J13423"/>
    <mergeCell ref="G13416:J13416"/>
    <mergeCell ref="G13417:K13417"/>
    <mergeCell ref="A13418:K13418"/>
    <mergeCell ref="A13419:C13420"/>
    <mergeCell ref="D13419:D13420"/>
    <mergeCell ref="E13419:F13419"/>
    <mergeCell ref="G13419:J13419"/>
    <mergeCell ref="K13419:K13420"/>
    <mergeCell ref="G13420:H13420"/>
    <mergeCell ref="I13420:J13420"/>
    <mergeCell ref="B13414:C13414"/>
    <mergeCell ref="D13414:E13414"/>
    <mergeCell ref="G13414:H13414"/>
    <mergeCell ref="I13414:J13414"/>
    <mergeCell ref="G13415:J13415"/>
    <mergeCell ref="A13412:C13412"/>
    <mergeCell ref="D13412:E13412"/>
    <mergeCell ref="G13412:H13412"/>
    <mergeCell ref="I13412:J13412"/>
    <mergeCell ref="B13413:C13413"/>
    <mergeCell ref="D13413:E13413"/>
    <mergeCell ref="G13413:H13413"/>
    <mergeCell ref="I13413:J13413"/>
    <mergeCell ref="B13440:C13440"/>
    <mergeCell ref="D13440:E13440"/>
    <mergeCell ref="G13440:H13440"/>
    <mergeCell ref="I13440:J13440"/>
    <mergeCell ref="B13441:C13441"/>
    <mergeCell ref="D13441:E13441"/>
    <mergeCell ref="G13441:H13441"/>
    <mergeCell ref="I13441:J13441"/>
    <mergeCell ref="G13438:J13438"/>
    <mergeCell ref="A13439:C13439"/>
    <mergeCell ref="D13439:E13439"/>
    <mergeCell ref="G13439:H13439"/>
    <mergeCell ref="I13439:J13439"/>
    <mergeCell ref="B13436:C13436"/>
    <mergeCell ref="D13436:E13436"/>
    <mergeCell ref="G13436:H13436"/>
    <mergeCell ref="I13436:J13436"/>
    <mergeCell ref="B13437:C13437"/>
    <mergeCell ref="D13437:E13437"/>
    <mergeCell ref="G13437:H13437"/>
    <mergeCell ref="I13437:J13437"/>
    <mergeCell ref="A13434:K13434"/>
    <mergeCell ref="A13435:C13435"/>
    <mergeCell ref="D13435:E13435"/>
    <mergeCell ref="G13435:H13435"/>
    <mergeCell ref="I13435:J13435"/>
    <mergeCell ref="G13429:J13429"/>
    <mergeCell ref="G13430:J13430"/>
    <mergeCell ref="G13431:J13431"/>
    <mergeCell ref="G13432:J13432"/>
    <mergeCell ref="G13433:K13433"/>
    <mergeCell ref="B13426:E13426"/>
    <mergeCell ref="G13426:H13426"/>
    <mergeCell ref="I13426:J13426"/>
    <mergeCell ref="G13427:J13427"/>
    <mergeCell ref="G13428:J13428"/>
    <mergeCell ref="G13453:J13453"/>
    <mergeCell ref="G13454:K13454"/>
    <mergeCell ref="A13455:K13455"/>
    <mergeCell ref="A13456:C13456"/>
    <mergeCell ref="D13456:E13456"/>
    <mergeCell ref="G13456:H13456"/>
    <mergeCell ref="I13456:J13456"/>
    <mergeCell ref="B13451:C13451"/>
    <mergeCell ref="D13451:E13451"/>
    <mergeCell ref="G13451:H13451"/>
    <mergeCell ref="I13451:J13451"/>
    <mergeCell ref="G13452:J13452"/>
    <mergeCell ref="G13449:J13449"/>
    <mergeCell ref="A13450:C13450"/>
    <mergeCell ref="D13450:E13450"/>
    <mergeCell ref="G13450:H13450"/>
    <mergeCell ref="I13450:J13450"/>
    <mergeCell ref="B13447:C13447"/>
    <mergeCell ref="D13447:E13447"/>
    <mergeCell ref="G13447:H13447"/>
    <mergeCell ref="I13447:J13447"/>
    <mergeCell ref="B13448:C13448"/>
    <mergeCell ref="D13448:E13448"/>
    <mergeCell ref="G13448:H13448"/>
    <mergeCell ref="I13448:J13448"/>
    <mergeCell ref="G13442:J13442"/>
    <mergeCell ref="G13443:J13443"/>
    <mergeCell ref="G13444:K13444"/>
    <mergeCell ref="A13445:K13445"/>
    <mergeCell ref="A13446:C13446"/>
    <mergeCell ref="D13446:E13446"/>
    <mergeCell ref="G13446:H13446"/>
    <mergeCell ref="I13446:J13446"/>
    <mergeCell ref="B13467:C13467"/>
    <mergeCell ref="D13467:E13467"/>
    <mergeCell ref="G13467:H13467"/>
    <mergeCell ref="I13467:J13467"/>
    <mergeCell ref="B13468:C13468"/>
    <mergeCell ref="D13468:E13468"/>
    <mergeCell ref="G13468:H13468"/>
    <mergeCell ref="I13468:J13468"/>
    <mergeCell ref="G13463:J13463"/>
    <mergeCell ref="G13464:K13464"/>
    <mergeCell ref="A13465:K13465"/>
    <mergeCell ref="A13466:C13466"/>
    <mergeCell ref="D13466:E13466"/>
    <mergeCell ref="G13466:H13466"/>
    <mergeCell ref="I13466:J13466"/>
    <mergeCell ref="B13461:C13461"/>
    <mergeCell ref="D13461:E13461"/>
    <mergeCell ref="G13461:H13461"/>
    <mergeCell ref="I13461:J13461"/>
    <mergeCell ref="G13462:J13462"/>
    <mergeCell ref="G13459:J13459"/>
    <mergeCell ref="A13460:C13460"/>
    <mergeCell ref="D13460:E13460"/>
    <mergeCell ref="G13460:H13460"/>
    <mergeCell ref="I13460:J13460"/>
    <mergeCell ref="B13457:C13457"/>
    <mergeCell ref="D13457:E13457"/>
    <mergeCell ref="G13457:H13457"/>
    <mergeCell ref="I13457:J13457"/>
    <mergeCell ref="B13458:C13458"/>
    <mergeCell ref="D13458:E13458"/>
    <mergeCell ref="G13458:H13458"/>
    <mergeCell ref="I13458:J13458"/>
    <mergeCell ref="B13480:C13480"/>
    <mergeCell ref="D13480:E13480"/>
    <mergeCell ref="G13480:H13480"/>
    <mergeCell ref="I13480:J13480"/>
    <mergeCell ref="B13481:C13481"/>
    <mergeCell ref="D13481:E13481"/>
    <mergeCell ref="G13481:H13481"/>
    <mergeCell ref="I13481:J13481"/>
    <mergeCell ref="G13475:J13475"/>
    <mergeCell ref="G13476:J13476"/>
    <mergeCell ref="G13477:K13477"/>
    <mergeCell ref="A13478:K13478"/>
    <mergeCell ref="A13479:C13479"/>
    <mergeCell ref="D13479:E13479"/>
    <mergeCell ref="G13479:H13479"/>
    <mergeCell ref="I13479:J13479"/>
    <mergeCell ref="B13473:C13473"/>
    <mergeCell ref="D13473:E13473"/>
    <mergeCell ref="G13473:H13473"/>
    <mergeCell ref="I13473:J13473"/>
    <mergeCell ref="B13474:C13474"/>
    <mergeCell ref="D13474:E13474"/>
    <mergeCell ref="G13474:H13474"/>
    <mergeCell ref="I13474:J13474"/>
    <mergeCell ref="G13471:J13471"/>
    <mergeCell ref="A13472:C13472"/>
    <mergeCell ref="D13472:E13472"/>
    <mergeCell ref="G13472:H13472"/>
    <mergeCell ref="I13472:J13472"/>
    <mergeCell ref="B13469:C13469"/>
    <mergeCell ref="D13469:E13469"/>
    <mergeCell ref="G13469:H13469"/>
    <mergeCell ref="I13469:J13469"/>
    <mergeCell ref="B13470:C13470"/>
    <mergeCell ref="D13470:E13470"/>
    <mergeCell ref="G13470:H13470"/>
    <mergeCell ref="I13470:J13470"/>
    <mergeCell ref="B13496:C13496"/>
    <mergeCell ref="D13496:E13496"/>
    <mergeCell ref="G13496:H13496"/>
    <mergeCell ref="I13496:J13496"/>
    <mergeCell ref="B13497:C13497"/>
    <mergeCell ref="D13497:E13497"/>
    <mergeCell ref="G13497:H13497"/>
    <mergeCell ref="I13497:J13497"/>
    <mergeCell ref="G13491:J13491"/>
    <mergeCell ref="G13492:J13492"/>
    <mergeCell ref="G13493:K13493"/>
    <mergeCell ref="A13494:K13494"/>
    <mergeCell ref="A13495:C13495"/>
    <mergeCell ref="D13495:E13495"/>
    <mergeCell ref="G13495:H13495"/>
    <mergeCell ref="I13495:J13495"/>
    <mergeCell ref="B13489:C13489"/>
    <mergeCell ref="D13489:E13489"/>
    <mergeCell ref="G13489:H13489"/>
    <mergeCell ref="I13489:J13489"/>
    <mergeCell ref="B13490:C13490"/>
    <mergeCell ref="D13490:E13490"/>
    <mergeCell ref="G13490:H13490"/>
    <mergeCell ref="I13490:J13490"/>
    <mergeCell ref="G13484:J13484"/>
    <mergeCell ref="G13485:J13485"/>
    <mergeCell ref="G13486:K13486"/>
    <mergeCell ref="A13487:K13487"/>
    <mergeCell ref="A13488:C13488"/>
    <mergeCell ref="D13488:E13488"/>
    <mergeCell ref="G13488:H13488"/>
    <mergeCell ref="I13488:J13488"/>
    <mergeCell ref="B13482:C13482"/>
    <mergeCell ref="D13482:E13482"/>
    <mergeCell ref="G13482:H13482"/>
    <mergeCell ref="I13482:J13482"/>
    <mergeCell ref="B13483:C13483"/>
    <mergeCell ref="D13483:E13483"/>
    <mergeCell ref="G13483:H13483"/>
    <mergeCell ref="I13483:J13483"/>
    <mergeCell ref="G13511:J13511"/>
    <mergeCell ref="G13512:J13512"/>
    <mergeCell ref="G13513:K13513"/>
    <mergeCell ref="A13514:K13514"/>
    <mergeCell ref="A13515:C13516"/>
    <mergeCell ref="D13515:D13516"/>
    <mergeCell ref="E13515:F13515"/>
    <mergeCell ref="G13515:J13515"/>
    <mergeCell ref="K13515:K13516"/>
    <mergeCell ref="G13516:H13516"/>
    <mergeCell ref="I13516:J13516"/>
    <mergeCell ref="B13509:C13509"/>
    <mergeCell ref="D13509:E13509"/>
    <mergeCell ref="G13509:H13509"/>
    <mergeCell ref="I13509:J13509"/>
    <mergeCell ref="B13510:C13510"/>
    <mergeCell ref="D13510:E13510"/>
    <mergeCell ref="G13510:H13510"/>
    <mergeCell ref="I13510:J13510"/>
    <mergeCell ref="G13505:J13505"/>
    <mergeCell ref="G13506:K13506"/>
    <mergeCell ref="A13507:K13507"/>
    <mergeCell ref="A13508:C13508"/>
    <mergeCell ref="D13508:E13508"/>
    <mergeCell ref="G13508:H13508"/>
    <mergeCell ref="I13508:J13508"/>
    <mergeCell ref="B13503:C13503"/>
    <mergeCell ref="D13503:E13503"/>
    <mergeCell ref="G13503:H13503"/>
    <mergeCell ref="I13503:J13503"/>
    <mergeCell ref="G13504:J13504"/>
    <mergeCell ref="G13498:J13498"/>
    <mergeCell ref="G13499:J13499"/>
    <mergeCell ref="G13500:K13500"/>
    <mergeCell ref="A13501:K13501"/>
    <mergeCell ref="A13502:C13502"/>
    <mergeCell ref="D13502:E13502"/>
    <mergeCell ref="G13502:H13502"/>
    <mergeCell ref="I13502:J13502"/>
    <mergeCell ref="G13531:J13531"/>
    <mergeCell ref="A13532:C13532"/>
    <mergeCell ref="E13532:F13532"/>
    <mergeCell ref="G13532:H13532"/>
    <mergeCell ref="I13532:J13532"/>
    <mergeCell ref="A13529:E13529"/>
    <mergeCell ref="G13529:H13529"/>
    <mergeCell ref="I13529:J13529"/>
    <mergeCell ref="B13530:E13530"/>
    <mergeCell ref="G13530:H13530"/>
    <mergeCell ref="I13530:J13530"/>
    <mergeCell ref="G13524:J13524"/>
    <mergeCell ref="G13525:J13525"/>
    <mergeCell ref="G13526:J13526"/>
    <mergeCell ref="G13527:J13527"/>
    <mergeCell ref="G13528:J13528"/>
    <mergeCell ref="G13521:J13521"/>
    <mergeCell ref="A13522:E13522"/>
    <mergeCell ref="G13522:H13522"/>
    <mergeCell ref="I13522:J13522"/>
    <mergeCell ref="B13523:E13523"/>
    <mergeCell ref="G13523:H13523"/>
    <mergeCell ref="I13523:J13523"/>
    <mergeCell ref="B13519:C13519"/>
    <mergeCell ref="G13519:H13519"/>
    <mergeCell ref="I13519:J13519"/>
    <mergeCell ref="B13520:C13520"/>
    <mergeCell ref="G13520:H13520"/>
    <mergeCell ref="I13520:J13520"/>
    <mergeCell ref="B13517:C13517"/>
    <mergeCell ref="G13517:H13517"/>
    <mergeCell ref="I13517:J13517"/>
    <mergeCell ref="B13518:C13518"/>
    <mergeCell ref="G13518:H13518"/>
    <mergeCell ref="I13518:J13518"/>
    <mergeCell ref="B13546:C13546"/>
    <mergeCell ref="D13546:E13546"/>
    <mergeCell ref="G13546:H13546"/>
    <mergeCell ref="I13546:J13546"/>
    <mergeCell ref="B13547:C13547"/>
    <mergeCell ref="D13547:E13547"/>
    <mergeCell ref="G13547:H13547"/>
    <mergeCell ref="I13547:J13547"/>
    <mergeCell ref="B13544:C13544"/>
    <mergeCell ref="D13544:E13544"/>
    <mergeCell ref="G13544:H13544"/>
    <mergeCell ref="I13544:J13544"/>
    <mergeCell ref="B13545:C13545"/>
    <mergeCell ref="D13545:E13545"/>
    <mergeCell ref="G13545:H13545"/>
    <mergeCell ref="I13545:J13545"/>
    <mergeCell ref="G13541:K13541"/>
    <mergeCell ref="A13542:K13542"/>
    <mergeCell ref="A13543:C13543"/>
    <mergeCell ref="D13543:E13543"/>
    <mergeCell ref="G13543:H13543"/>
    <mergeCell ref="I13543:J13543"/>
    <mergeCell ref="I13535:J13535"/>
    <mergeCell ref="K13535:K13536"/>
    <mergeCell ref="G13538:J13538"/>
    <mergeCell ref="G13539:J13539"/>
    <mergeCell ref="G13540:J13540"/>
    <mergeCell ref="A13535:B13536"/>
    <mergeCell ref="C13535:C13536"/>
    <mergeCell ref="D13535:D13536"/>
    <mergeCell ref="E13535:F13535"/>
    <mergeCell ref="G13535:H13535"/>
    <mergeCell ref="B13533:C13533"/>
    <mergeCell ref="E13533:F13533"/>
    <mergeCell ref="G13533:H13533"/>
    <mergeCell ref="I13533:J13533"/>
    <mergeCell ref="G13534:J13534"/>
    <mergeCell ref="G13560:J13560"/>
    <mergeCell ref="A13561:C13561"/>
    <mergeCell ref="D13561:E13561"/>
    <mergeCell ref="G13561:H13561"/>
    <mergeCell ref="I13561:J13561"/>
    <mergeCell ref="B13558:C13558"/>
    <mergeCell ref="D13558:E13558"/>
    <mergeCell ref="G13558:H13558"/>
    <mergeCell ref="I13558:J13558"/>
    <mergeCell ref="B13559:C13559"/>
    <mergeCell ref="D13559:E13559"/>
    <mergeCell ref="G13559:H13559"/>
    <mergeCell ref="I13559:J13559"/>
    <mergeCell ref="G13554:J13554"/>
    <mergeCell ref="G13555:K13555"/>
    <mergeCell ref="A13556:K13556"/>
    <mergeCell ref="A13557:C13557"/>
    <mergeCell ref="D13557:E13557"/>
    <mergeCell ref="G13557:H13557"/>
    <mergeCell ref="I13557:J13557"/>
    <mergeCell ref="B13552:C13552"/>
    <mergeCell ref="D13552:E13552"/>
    <mergeCell ref="G13552:H13552"/>
    <mergeCell ref="I13552:J13552"/>
    <mergeCell ref="G13553:J13553"/>
    <mergeCell ref="G13550:J13550"/>
    <mergeCell ref="A13551:C13551"/>
    <mergeCell ref="D13551:E13551"/>
    <mergeCell ref="G13551:H13551"/>
    <mergeCell ref="I13551:J13551"/>
    <mergeCell ref="B13548:C13548"/>
    <mergeCell ref="D13548:E13548"/>
    <mergeCell ref="G13548:H13548"/>
    <mergeCell ref="I13548:J13548"/>
    <mergeCell ref="B13549:C13549"/>
    <mergeCell ref="D13549:E13549"/>
    <mergeCell ref="G13549:H13549"/>
    <mergeCell ref="I13549:J13549"/>
    <mergeCell ref="A13574:C13574"/>
    <mergeCell ref="D13574:E13574"/>
    <mergeCell ref="G13574:H13574"/>
    <mergeCell ref="I13574:J13574"/>
    <mergeCell ref="B13575:C13575"/>
    <mergeCell ref="D13575:E13575"/>
    <mergeCell ref="G13575:H13575"/>
    <mergeCell ref="I13575:J13575"/>
    <mergeCell ref="B13572:C13572"/>
    <mergeCell ref="D13572:E13572"/>
    <mergeCell ref="G13572:H13572"/>
    <mergeCell ref="I13572:J13572"/>
    <mergeCell ref="G13573:J13573"/>
    <mergeCell ref="G13568:J13568"/>
    <mergeCell ref="G13569:K13569"/>
    <mergeCell ref="A13570:K13570"/>
    <mergeCell ref="A13571:C13571"/>
    <mergeCell ref="D13571:E13571"/>
    <mergeCell ref="G13571:H13571"/>
    <mergeCell ref="I13571:J13571"/>
    <mergeCell ref="B13566:C13566"/>
    <mergeCell ref="D13566:E13566"/>
    <mergeCell ref="G13566:H13566"/>
    <mergeCell ref="I13566:J13566"/>
    <mergeCell ref="G13567:J13567"/>
    <mergeCell ref="G13564:J13564"/>
    <mergeCell ref="A13565:C13565"/>
    <mergeCell ref="D13565:E13565"/>
    <mergeCell ref="G13565:H13565"/>
    <mergeCell ref="I13565:J13565"/>
    <mergeCell ref="B13562:C13562"/>
    <mergeCell ref="D13562:E13562"/>
    <mergeCell ref="G13562:H13562"/>
    <mergeCell ref="I13562:J13562"/>
    <mergeCell ref="B13563:C13563"/>
    <mergeCell ref="D13563:E13563"/>
    <mergeCell ref="G13563:H13563"/>
    <mergeCell ref="I13563:J13563"/>
    <mergeCell ref="G13586:J13586"/>
    <mergeCell ref="A13587:C13587"/>
    <mergeCell ref="D13587:E13587"/>
    <mergeCell ref="G13587:H13587"/>
    <mergeCell ref="I13587:J13587"/>
    <mergeCell ref="B13584:C13584"/>
    <mergeCell ref="D13584:E13584"/>
    <mergeCell ref="G13584:H13584"/>
    <mergeCell ref="I13584:J13584"/>
    <mergeCell ref="B13585:C13585"/>
    <mergeCell ref="D13585:E13585"/>
    <mergeCell ref="G13585:H13585"/>
    <mergeCell ref="I13585:J13585"/>
    <mergeCell ref="B13582:C13582"/>
    <mergeCell ref="D13582:E13582"/>
    <mergeCell ref="G13582:H13582"/>
    <mergeCell ref="I13582:J13582"/>
    <mergeCell ref="B13583:C13583"/>
    <mergeCell ref="D13583:E13583"/>
    <mergeCell ref="G13583:H13583"/>
    <mergeCell ref="I13583:J13583"/>
    <mergeCell ref="G13578:J13578"/>
    <mergeCell ref="G13579:K13579"/>
    <mergeCell ref="A13580:K13580"/>
    <mergeCell ref="A13581:C13581"/>
    <mergeCell ref="D13581:E13581"/>
    <mergeCell ref="G13581:H13581"/>
    <mergeCell ref="I13581:J13581"/>
    <mergeCell ref="B13576:C13576"/>
    <mergeCell ref="D13576:E13576"/>
    <mergeCell ref="G13576:H13576"/>
    <mergeCell ref="I13576:J13576"/>
    <mergeCell ref="G13577:J13577"/>
    <mergeCell ref="B13598:C13598"/>
    <mergeCell ref="D13598:E13598"/>
    <mergeCell ref="G13598:H13598"/>
    <mergeCell ref="I13598:J13598"/>
    <mergeCell ref="G13599:J13599"/>
    <mergeCell ref="A13596:C13596"/>
    <mergeCell ref="D13596:E13596"/>
    <mergeCell ref="G13596:H13596"/>
    <mergeCell ref="I13596:J13596"/>
    <mergeCell ref="B13597:C13597"/>
    <mergeCell ref="D13597:E13597"/>
    <mergeCell ref="G13597:H13597"/>
    <mergeCell ref="I13597:J13597"/>
    <mergeCell ref="B13594:C13594"/>
    <mergeCell ref="D13594:E13594"/>
    <mergeCell ref="G13594:H13594"/>
    <mergeCell ref="I13594:J13594"/>
    <mergeCell ref="G13595:J13595"/>
    <mergeCell ref="A13592:C13592"/>
    <mergeCell ref="D13592:E13592"/>
    <mergeCell ref="G13592:H13592"/>
    <mergeCell ref="I13592:J13592"/>
    <mergeCell ref="B13593:C13593"/>
    <mergeCell ref="D13593:E13593"/>
    <mergeCell ref="G13593:H13593"/>
    <mergeCell ref="I13593:J13593"/>
    <mergeCell ref="B13590:C13590"/>
    <mergeCell ref="D13590:E13590"/>
    <mergeCell ref="G13590:H13590"/>
    <mergeCell ref="I13590:J13590"/>
    <mergeCell ref="G13591:J13591"/>
    <mergeCell ref="B13588:C13588"/>
    <mergeCell ref="D13588:E13588"/>
    <mergeCell ref="G13588:H13588"/>
    <mergeCell ref="I13588:J13588"/>
    <mergeCell ref="B13589:C13589"/>
    <mergeCell ref="D13589:E13589"/>
    <mergeCell ref="G13589:H13589"/>
    <mergeCell ref="I13589:J13589"/>
    <mergeCell ref="G13610:J13610"/>
    <mergeCell ref="A13611:C13611"/>
    <mergeCell ref="D13611:E13611"/>
    <mergeCell ref="G13611:H13611"/>
    <mergeCell ref="I13611:J13611"/>
    <mergeCell ref="B13608:C13608"/>
    <mergeCell ref="D13608:E13608"/>
    <mergeCell ref="G13608:H13608"/>
    <mergeCell ref="I13608:J13608"/>
    <mergeCell ref="B13609:C13609"/>
    <mergeCell ref="D13609:E13609"/>
    <mergeCell ref="G13609:H13609"/>
    <mergeCell ref="I13609:J13609"/>
    <mergeCell ref="B13606:C13606"/>
    <mergeCell ref="D13606:E13606"/>
    <mergeCell ref="G13606:H13606"/>
    <mergeCell ref="I13606:J13606"/>
    <mergeCell ref="B13607:C13607"/>
    <mergeCell ref="D13607:E13607"/>
    <mergeCell ref="G13607:H13607"/>
    <mergeCell ref="I13607:J13607"/>
    <mergeCell ref="B13604:C13604"/>
    <mergeCell ref="D13604:E13604"/>
    <mergeCell ref="G13604:H13604"/>
    <mergeCell ref="I13604:J13604"/>
    <mergeCell ref="B13605:C13605"/>
    <mergeCell ref="D13605:E13605"/>
    <mergeCell ref="G13605:H13605"/>
    <mergeCell ref="I13605:J13605"/>
    <mergeCell ref="G13600:J13600"/>
    <mergeCell ref="G13601:K13601"/>
    <mergeCell ref="A13602:K13602"/>
    <mergeCell ref="A13603:C13603"/>
    <mergeCell ref="D13603:E13603"/>
    <mergeCell ref="G13603:H13603"/>
    <mergeCell ref="I13603:J13603"/>
    <mergeCell ref="G13620:J13620"/>
    <mergeCell ref="G13621:K13621"/>
    <mergeCell ref="A13622:K13622"/>
    <mergeCell ref="A13623:C13623"/>
    <mergeCell ref="D13623:E13623"/>
    <mergeCell ref="G13623:H13623"/>
    <mergeCell ref="I13623:J13623"/>
    <mergeCell ref="B13618:C13618"/>
    <mergeCell ref="D13618:E13618"/>
    <mergeCell ref="G13618:H13618"/>
    <mergeCell ref="I13618:J13618"/>
    <mergeCell ref="G13619:J13619"/>
    <mergeCell ref="A13616:C13616"/>
    <mergeCell ref="D13616:E13616"/>
    <mergeCell ref="G13616:H13616"/>
    <mergeCell ref="I13616:J13616"/>
    <mergeCell ref="B13617:C13617"/>
    <mergeCell ref="D13617:E13617"/>
    <mergeCell ref="G13617:H13617"/>
    <mergeCell ref="I13617:J13617"/>
    <mergeCell ref="B13614:C13614"/>
    <mergeCell ref="D13614:E13614"/>
    <mergeCell ref="G13614:H13614"/>
    <mergeCell ref="I13614:J13614"/>
    <mergeCell ref="G13615:J13615"/>
    <mergeCell ref="B13612:C13612"/>
    <mergeCell ref="D13612:E13612"/>
    <mergeCell ref="G13612:H13612"/>
    <mergeCell ref="I13612:J13612"/>
    <mergeCell ref="B13613:C13613"/>
    <mergeCell ref="D13613:E13613"/>
    <mergeCell ref="G13613:H13613"/>
    <mergeCell ref="I13613:J13613"/>
    <mergeCell ref="G13634:J13634"/>
    <mergeCell ref="G13635:K13635"/>
    <mergeCell ref="A13636:K13636"/>
    <mergeCell ref="A13637:C13637"/>
    <mergeCell ref="D13637:E13637"/>
    <mergeCell ref="G13637:H13637"/>
    <mergeCell ref="I13637:J13637"/>
    <mergeCell ref="B13632:C13632"/>
    <mergeCell ref="D13632:E13632"/>
    <mergeCell ref="G13632:H13632"/>
    <mergeCell ref="I13632:J13632"/>
    <mergeCell ref="G13633:J13633"/>
    <mergeCell ref="G13630:J13630"/>
    <mergeCell ref="A13631:C13631"/>
    <mergeCell ref="D13631:E13631"/>
    <mergeCell ref="G13631:H13631"/>
    <mergeCell ref="I13631:J13631"/>
    <mergeCell ref="B13628:C13628"/>
    <mergeCell ref="D13628:E13628"/>
    <mergeCell ref="G13628:H13628"/>
    <mergeCell ref="I13628:J13628"/>
    <mergeCell ref="B13629:C13629"/>
    <mergeCell ref="D13629:E13629"/>
    <mergeCell ref="G13629:H13629"/>
    <mergeCell ref="I13629:J13629"/>
    <mergeCell ref="G13626:J13626"/>
    <mergeCell ref="A13627:C13627"/>
    <mergeCell ref="D13627:E13627"/>
    <mergeCell ref="G13627:H13627"/>
    <mergeCell ref="I13627:J13627"/>
    <mergeCell ref="B13624:C13624"/>
    <mergeCell ref="D13624:E13624"/>
    <mergeCell ref="G13624:H13624"/>
    <mergeCell ref="I13624:J13624"/>
    <mergeCell ref="B13625:C13625"/>
    <mergeCell ref="D13625:E13625"/>
    <mergeCell ref="G13625:H13625"/>
    <mergeCell ref="I13625:J13625"/>
    <mergeCell ref="B13650:E13650"/>
    <mergeCell ref="G13650:H13650"/>
    <mergeCell ref="I13650:J13650"/>
    <mergeCell ref="B13651:E13651"/>
    <mergeCell ref="G13651:H13651"/>
    <mergeCell ref="I13651:J13651"/>
    <mergeCell ref="G13646:J13646"/>
    <mergeCell ref="G13647:K13647"/>
    <mergeCell ref="A13648:K13648"/>
    <mergeCell ref="A13649:E13649"/>
    <mergeCell ref="G13649:H13649"/>
    <mergeCell ref="I13649:J13649"/>
    <mergeCell ref="B13644:C13644"/>
    <mergeCell ref="D13644:E13644"/>
    <mergeCell ref="G13644:H13644"/>
    <mergeCell ref="I13644:J13644"/>
    <mergeCell ref="G13645:J13645"/>
    <mergeCell ref="A13642:C13642"/>
    <mergeCell ref="D13642:E13642"/>
    <mergeCell ref="G13642:H13642"/>
    <mergeCell ref="I13642:J13642"/>
    <mergeCell ref="B13643:C13643"/>
    <mergeCell ref="D13643:E13643"/>
    <mergeCell ref="G13643:H13643"/>
    <mergeCell ref="I13643:J13643"/>
    <mergeCell ref="B13640:C13640"/>
    <mergeCell ref="D13640:E13640"/>
    <mergeCell ref="G13640:H13640"/>
    <mergeCell ref="I13640:J13640"/>
    <mergeCell ref="G13641:J13641"/>
    <mergeCell ref="B13638:C13638"/>
    <mergeCell ref="D13638:E13638"/>
    <mergeCell ref="G13638:H13638"/>
    <mergeCell ref="I13638:J13638"/>
    <mergeCell ref="B13639:C13639"/>
    <mergeCell ref="D13639:E13639"/>
    <mergeCell ref="G13639:H13639"/>
    <mergeCell ref="I13639:J13639"/>
    <mergeCell ref="B13667:C13667"/>
    <mergeCell ref="D13667:E13667"/>
    <mergeCell ref="G13667:H13667"/>
    <mergeCell ref="I13667:J13667"/>
    <mergeCell ref="G13668:J13668"/>
    <mergeCell ref="G13664:K13664"/>
    <mergeCell ref="A13665:K13665"/>
    <mergeCell ref="A13666:C13666"/>
    <mergeCell ref="D13666:E13666"/>
    <mergeCell ref="G13666:H13666"/>
    <mergeCell ref="I13666:J13666"/>
    <mergeCell ref="I13658:J13658"/>
    <mergeCell ref="K13658:K13659"/>
    <mergeCell ref="G13661:J13661"/>
    <mergeCell ref="G13662:J13662"/>
    <mergeCell ref="G13663:J13663"/>
    <mergeCell ref="A13658:B13659"/>
    <mergeCell ref="C13658:C13659"/>
    <mergeCell ref="D13658:D13659"/>
    <mergeCell ref="E13658:F13658"/>
    <mergeCell ref="G13658:H13658"/>
    <mergeCell ref="B13656:C13656"/>
    <mergeCell ref="E13656:F13656"/>
    <mergeCell ref="G13656:H13656"/>
    <mergeCell ref="I13656:J13656"/>
    <mergeCell ref="G13657:J13657"/>
    <mergeCell ref="G13654:J13654"/>
    <mergeCell ref="A13655:C13655"/>
    <mergeCell ref="E13655:F13655"/>
    <mergeCell ref="G13655:H13655"/>
    <mergeCell ref="I13655:J13655"/>
    <mergeCell ref="B13652:E13652"/>
    <mergeCell ref="G13652:H13652"/>
    <mergeCell ref="I13652:J13652"/>
    <mergeCell ref="B13653:E13653"/>
    <mergeCell ref="G13653:H13653"/>
    <mergeCell ref="I13653:J13653"/>
    <mergeCell ref="B13681:E13681"/>
    <mergeCell ref="G13681:H13681"/>
    <mergeCell ref="I13681:J13681"/>
    <mergeCell ref="B13682:E13682"/>
    <mergeCell ref="G13682:H13682"/>
    <mergeCell ref="I13682:J13682"/>
    <mergeCell ref="B13678:C13678"/>
    <mergeCell ref="G13678:H13678"/>
    <mergeCell ref="I13678:J13678"/>
    <mergeCell ref="G13679:J13679"/>
    <mergeCell ref="A13680:E13680"/>
    <mergeCell ref="G13680:H13680"/>
    <mergeCell ref="I13680:J13680"/>
    <mergeCell ref="G13673:J13673"/>
    <mergeCell ref="G13674:K13674"/>
    <mergeCell ref="A13675:K13675"/>
    <mergeCell ref="A13676:C13677"/>
    <mergeCell ref="D13676:D13677"/>
    <mergeCell ref="E13676:F13676"/>
    <mergeCell ref="G13676:J13676"/>
    <mergeCell ref="K13676:K13677"/>
    <mergeCell ref="G13677:H13677"/>
    <mergeCell ref="I13677:J13677"/>
    <mergeCell ref="B13671:C13671"/>
    <mergeCell ref="D13671:E13671"/>
    <mergeCell ref="G13671:H13671"/>
    <mergeCell ref="I13671:J13671"/>
    <mergeCell ref="G13672:J13672"/>
    <mergeCell ref="A13669:C13669"/>
    <mergeCell ref="D13669:E13669"/>
    <mergeCell ref="G13669:H13669"/>
    <mergeCell ref="I13669:J13669"/>
    <mergeCell ref="B13670:C13670"/>
    <mergeCell ref="D13670:E13670"/>
    <mergeCell ref="G13670:H13670"/>
    <mergeCell ref="I13670:J13670"/>
    <mergeCell ref="B13697:C13697"/>
    <mergeCell ref="D13697:E13697"/>
    <mergeCell ref="G13697:H13697"/>
    <mergeCell ref="I13697:J13697"/>
    <mergeCell ref="B13698:C13698"/>
    <mergeCell ref="D13698:E13698"/>
    <mergeCell ref="G13698:H13698"/>
    <mergeCell ref="I13698:J13698"/>
    <mergeCell ref="G13695:J13695"/>
    <mergeCell ref="A13696:C13696"/>
    <mergeCell ref="D13696:E13696"/>
    <mergeCell ref="G13696:H13696"/>
    <mergeCell ref="I13696:J13696"/>
    <mergeCell ref="B13693:C13693"/>
    <mergeCell ref="D13693:E13693"/>
    <mergeCell ref="G13693:H13693"/>
    <mergeCell ref="I13693:J13693"/>
    <mergeCell ref="B13694:C13694"/>
    <mergeCell ref="D13694:E13694"/>
    <mergeCell ref="G13694:H13694"/>
    <mergeCell ref="I13694:J13694"/>
    <mergeCell ref="A13691:K13691"/>
    <mergeCell ref="A13692:C13692"/>
    <mergeCell ref="D13692:E13692"/>
    <mergeCell ref="G13692:H13692"/>
    <mergeCell ref="I13692:J13692"/>
    <mergeCell ref="G13686:J13686"/>
    <mergeCell ref="G13687:J13687"/>
    <mergeCell ref="G13688:J13688"/>
    <mergeCell ref="G13689:J13689"/>
    <mergeCell ref="G13690:K13690"/>
    <mergeCell ref="B13683:E13683"/>
    <mergeCell ref="G13683:H13683"/>
    <mergeCell ref="I13683:J13683"/>
    <mergeCell ref="G13684:J13684"/>
    <mergeCell ref="G13685:J13685"/>
    <mergeCell ref="G13710:J13710"/>
    <mergeCell ref="G13711:K13711"/>
    <mergeCell ref="A13712:K13712"/>
    <mergeCell ref="A13713:C13713"/>
    <mergeCell ref="D13713:E13713"/>
    <mergeCell ref="G13713:H13713"/>
    <mergeCell ref="I13713:J13713"/>
    <mergeCell ref="B13708:C13708"/>
    <mergeCell ref="D13708:E13708"/>
    <mergeCell ref="G13708:H13708"/>
    <mergeCell ref="I13708:J13708"/>
    <mergeCell ref="G13709:J13709"/>
    <mergeCell ref="G13706:J13706"/>
    <mergeCell ref="A13707:C13707"/>
    <mergeCell ref="D13707:E13707"/>
    <mergeCell ref="G13707:H13707"/>
    <mergeCell ref="I13707:J13707"/>
    <mergeCell ref="B13704:C13704"/>
    <mergeCell ref="D13704:E13704"/>
    <mergeCell ref="G13704:H13704"/>
    <mergeCell ref="I13704:J13704"/>
    <mergeCell ref="B13705:C13705"/>
    <mergeCell ref="D13705:E13705"/>
    <mergeCell ref="G13705:H13705"/>
    <mergeCell ref="I13705:J13705"/>
    <mergeCell ref="G13699:J13699"/>
    <mergeCell ref="G13700:J13700"/>
    <mergeCell ref="G13701:K13701"/>
    <mergeCell ref="A13702:K13702"/>
    <mergeCell ref="A13703:C13703"/>
    <mergeCell ref="D13703:E13703"/>
    <mergeCell ref="G13703:H13703"/>
    <mergeCell ref="I13703:J13703"/>
    <mergeCell ref="B13724:C13724"/>
    <mergeCell ref="D13724:E13724"/>
    <mergeCell ref="G13724:H13724"/>
    <mergeCell ref="I13724:J13724"/>
    <mergeCell ref="B13725:C13725"/>
    <mergeCell ref="D13725:E13725"/>
    <mergeCell ref="G13725:H13725"/>
    <mergeCell ref="I13725:J13725"/>
    <mergeCell ref="G13720:J13720"/>
    <mergeCell ref="G13721:K13721"/>
    <mergeCell ref="A13722:K13722"/>
    <mergeCell ref="A13723:C13723"/>
    <mergeCell ref="D13723:E13723"/>
    <mergeCell ref="G13723:H13723"/>
    <mergeCell ref="I13723:J13723"/>
    <mergeCell ref="B13718:C13718"/>
    <mergeCell ref="D13718:E13718"/>
    <mergeCell ref="G13718:H13718"/>
    <mergeCell ref="I13718:J13718"/>
    <mergeCell ref="G13719:J13719"/>
    <mergeCell ref="G13716:J13716"/>
    <mergeCell ref="A13717:C13717"/>
    <mergeCell ref="D13717:E13717"/>
    <mergeCell ref="G13717:H13717"/>
    <mergeCell ref="I13717:J13717"/>
    <mergeCell ref="B13714:C13714"/>
    <mergeCell ref="D13714:E13714"/>
    <mergeCell ref="G13714:H13714"/>
    <mergeCell ref="I13714:J13714"/>
    <mergeCell ref="B13715:C13715"/>
    <mergeCell ref="D13715:E13715"/>
    <mergeCell ref="G13715:H13715"/>
    <mergeCell ref="I13715:J13715"/>
    <mergeCell ref="B13737:C13737"/>
    <mergeCell ref="D13737:E13737"/>
    <mergeCell ref="G13737:H13737"/>
    <mergeCell ref="I13737:J13737"/>
    <mergeCell ref="B13738:C13738"/>
    <mergeCell ref="D13738:E13738"/>
    <mergeCell ref="G13738:H13738"/>
    <mergeCell ref="I13738:J13738"/>
    <mergeCell ref="G13732:J13732"/>
    <mergeCell ref="G13733:J13733"/>
    <mergeCell ref="G13734:K13734"/>
    <mergeCell ref="A13735:K13735"/>
    <mergeCell ref="A13736:C13736"/>
    <mergeCell ref="D13736:E13736"/>
    <mergeCell ref="G13736:H13736"/>
    <mergeCell ref="I13736:J13736"/>
    <mergeCell ref="B13730:C13730"/>
    <mergeCell ref="D13730:E13730"/>
    <mergeCell ref="G13730:H13730"/>
    <mergeCell ref="I13730:J13730"/>
    <mergeCell ref="B13731:C13731"/>
    <mergeCell ref="D13731:E13731"/>
    <mergeCell ref="G13731:H13731"/>
    <mergeCell ref="I13731:J13731"/>
    <mergeCell ref="G13728:J13728"/>
    <mergeCell ref="A13729:C13729"/>
    <mergeCell ref="D13729:E13729"/>
    <mergeCell ref="G13729:H13729"/>
    <mergeCell ref="I13729:J13729"/>
    <mergeCell ref="B13726:C13726"/>
    <mergeCell ref="D13726:E13726"/>
    <mergeCell ref="G13726:H13726"/>
    <mergeCell ref="I13726:J13726"/>
    <mergeCell ref="B13727:C13727"/>
    <mergeCell ref="D13727:E13727"/>
    <mergeCell ref="G13727:H13727"/>
    <mergeCell ref="I13727:J13727"/>
    <mergeCell ref="B13753:C13753"/>
    <mergeCell ref="D13753:E13753"/>
    <mergeCell ref="G13753:H13753"/>
    <mergeCell ref="I13753:J13753"/>
    <mergeCell ref="B13754:C13754"/>
    <mergeCell ref="D13754:E13754"/>
    <mergeCell ref="G13754:H13754"/>
    <mergeCell ref="I13754:J13754"/>
    <mergeCell ref="G13748:J13748"/>
    <mergeCell ref="G13749:J13749"/>
    <mergeCell ref="G13750:K13750"/>
    <mergeCell ref="A13751:K13751"/>
    <mergeCell ref="A13752:C13752"/>
    <mergeCell ref="D13752:E13752"/>
    <mergeCell ref="G13752:H13752"/>
    <mergeCell ref="I13752:J13752"/>
    <mergeCell ref="B13746:C13746"/>
    <mergeCell ref="D13746:E13746"/>
    <mergeCell ref="G13746:H13746"/>
    <mergeCell ref="I13746:J13746"/>
    <mergeCell ref="B13747:C13747"/>
    <mergeCell ref="D13747:E13747"/>
    <mergeCell ref="G13747:H13747"/>
    <mergeCell ref="I13747:J13747"/>
    <mergeCell ref="G13741:J13741"/>
    <mergeCell ref="G13742:J13742"/>
    <mergeCell ref="G13743:K13743"/>
    <mergeCell ref="A13744:K13744"/>
    <mergeCell ref="A13745:C13745"/>
    <mergeCell ref="D13745:E13745"/>
    <mergeCell ref="G13745:H13745"/>
    <mergeCell ref="I13745:J13745"/>
    <mergeCell ref="B13739:C13739"/>
    <mergeCell ref="D13739:E13739"/>
    <mergeCell ref="G13739:H13739"/>
    <mergeCell ref="I13739:J13739"/>
    <mergeCell ref="B13740:C13740"/>
    <mergeCell ref="D13740:E13740"/>
    <mergeCell ref="G13740:H13740"/>
    <mergeCell ref="I13740:J13740"/>
    <mergeCell ref="G13768:J13768"/>
    <mergeCell ref="G13769:J13769"/>
    <mergeCell ref="G13770:K13770"/>
    <mergeCell ref="A13771:K13771"/>
    <mergeCell ref="A13772:C13773"/>
    <mergeCell ref="D13772:D13773"/>
    <mergeCell ref="E13772:F13772"/>
    <mergeCell ref="G13772:J13772"/>
    <mergeCell ref="K13772:K13773"/>
    <mergeCell ref="G13773:H13773"/>
    <mergeCell ref="I13773:J13773"/>
    <mergeCell ref="B13766:C13766"/>
    <mergeCell ref="D13766:E13766"/>
    <mergeCell ref="G13766:H13766"/>
    <mergeCell ref="I13766:J13766"/>
    <mergeCell ref="B13767:C13767"/>
    <mergeCell ref="D13767:E13767"/>
    <mergeCell ref="G13767:H13767"/>
    <mergeCell ref="I13767:J13767"/>
    <mergeCell ref="G13762:J13762"/>
    <mergeCell ref="G13763:K13763"/>
    <mergeCell ref="A13764:K13764"/>
    <mergeCell ref="A13765:C13765"/>
    <mergeCell ref="D13765:E13765"/>
    <mergeCell ref="G13765:H13765"/>
    <mergeCell ref="I13765:J13765"/>
    <mergeCell ref="B13760:C13760"/>
    <mergeCell ref="D13760:E13760"/>
    <mergeCell ref="G13760:H13760"/>
    <mergeCell ref="I13760:J13760"/>
    <mergeCell ref="G13761:J13761"/>
    <mergeCell ref="G13755:J13755"/>
    <mergeCell ref="G13756:J13756"/>
    <mergeCell ref="G13757:K13757"/>
    <mergeCell ref="A13758:K13758"/>
    <mergeCell ref="A13759:C13759"/>
    <mergeCell ref="D13759:E13759"/>
    <mergeCell ref="G13759:H13759"/>
    <mergeCell ref="I13759:J13759"/>
    <mergeCell ref="G13788:J13788"/>
    <mergeCell ref="A13789:C13789"/>
    <mergeCell ref="E13789:F13789"/>
    <mergeCell ref="G13789:H13789"/>
    <mergeCell ref="I13789:J13789"/>
    <mergeCell ref="A13786:E13786"/>
    <mergeCell ref="G13786:H13786"/>
    <mergeCell ref="I13786:J13786"/>
    <mergeCell ref="B13787:E13787"/>
    <mergeCell ref="G13787:H13787"/>
    <mergeCell ref="I13787:J13787"/>
    <mergeCell ref="G13781:J13781"/>
    <mergeCell ref="G13782:J13782"/>
    <mergeCell ref="G13783:J13783"/>
    <mergeCell ref="G13784:J13784"/>
    <mergeCell ref="G13785:J13785"/>
    <mergeCell ref="G13778:J13778"/>
    <mergeCell ref="A13779:E13779"/>
    <mergeCell ref="G13779:H13779"/>
    <mergeCell ref="I13779:J13779"/>
    <mergeCell ref="B13780:E13780"/>
    <mergeCell ref="G13780:H13780"/>
    <mergeCell ref="I13780:J13780"/>
    <mergeCell ref="B13776:C13776"/>
    <mergeCell ref="G13776:H13776"/>
    <mergeCell ref="I13776:J13776"/>
    <mergeCell ref="B13777:C13777"/>
    <mergeCell ref="G13777:H13777"/>
    <mergeCell ref="I13777:J13777"/>
    <mergeCell ref="B13774:C13774"/>
    <mergeCell ref="G13774:H13774"/>
    <mergeCell ref="I13774:J13774"/>
    <mergeCell ref="B13775:C13775"/>
    <mergeCell ref="G13775:H13775"/>
    <mergeCell ref="I13775:J13775"/>
    <mergeCell ref="B13803:C13803"/>
    <mergeCell ref="D13803:E13803"/>
    <mergeCell ref="G13803:H13803"/>
    <mergeCell ref="I13803:J13803"/>
    <mergeCell ref="B13804:C13804"/>
    <mergeCell ref="D13804:E13804"/>
    <mergeCell ref="G13804:H13804"/>
    <mergeCell ref="I13804:J13804"/>
    <mergeCell ref="B13801:C13801"/>
    <mergeCell ref="D13801:E13801"/>
    <mergeCell ref="G13801:H13801"/>
    <mergeCell ref="I13801:J13801"/>
    <mergeCell ref="B13802:C13802"/>
    <mergeCell ref="D13802:E13802"/>
    <mergeCell ref="G13802:H13802"/>
    <mergeCell ref="I13802:J13802"/>
    <mergeCell ref="G13798:K13798"/>
    <mergeCell ref="A13799:K13799"/>
    <mergeCell ref="A13800:C13800"/>
    <mergeCell ref="D13800:E13800"/>
    <mergeCell ref="G13800:H13800"/>
    <mergeCell ref="I13800:J13800"/>
    <mergeCell ref="I13792:J13792"/>
    <mergeCell ref="K13792:K13793"/>
    <mergeCell ref="G13795:J13795"/>
    <mergeCell ref="G13796:J13796"/>
    <mergeCell ref="G13797:J13797"/>
    <mergeCell ref="A13792:B13793"/>
    <mergeCell ref="C13792:C13793"/>
    <mergeCell ref="D13792:D13793"/>
    <mergeCell ref="E13792:F13792"/>
    <mergeCell ref="G13792:H13792"/>
    <mergeCell ref="B13790:C13790"/>
    <mergeCell ref="E13790:F13790"/>
    <mergeCell ref="G13790:H13790"/>
    <mergeCell ref="I13790:J13790"/>
    <mergeCell ref="G13791:J13791"/>
    <mergeCell ref="G13817:J13817"/>
    <mergeCell ref="A13818:C13818"/>
    <mergeCell ref="D13818:E13818"/>
    <mergeCell ref="G13818:H13818"/>
    <mergeCell ref="I13818:J13818"/>
    <mergeCell ref="B13815:C13815"/>
    <mergeCell ref="D13815:E13815"/>
    <mergeCell ref="G13815:H13815"/>
    <mergeCell ref="I13815:J13815"/>
    <mergeCell ref="B13816:C13816"/>
    <mergeCell ref="D13816:E13816"/>
    <mergeCell ref="G13816:H13816"/>
    <mergeCell ref="I13816:J13816"/>
    <mergeCell ref="G13811:J13811"/>
    <mergeCell ref="G13812:K13812"/>
    <mergeCell ref="A13813:K13813"/>
    <mergeCell ref="A13814:C13814"/>
    <mergeCell ref="D13814:E13814"/>
    <mergeCell ref="G13814:H13814"/>
    <mergeCell ref="I13814:J13814"/>
    <mergeCell ref="B13809:C13809"/>
    <mergeCell ref="D13809:E13809"/>
    <mergeCell ref="G13809:H13809"/>
    <mergeCell ref="I13809:J13809"/>
    <mergeCell ref="G13810:J13810"/>
    <mergeCell ref="G13807:J13807"/>
    <mergeCell ref="A13808:C13808"/>
    <mergeCell ref="D13808:E13808"/>
    <mergeCell ref="G13808:H13808"/>
    <mergeCell ref="I13808:J13808"/>
    <mergeCell ref="B13805:C13805"/>
    <mergeCell ref="D13805:E13805"/>
    <mergeCell ref="G13805:H13805"/>
    <mergeCell ref="I13805:J13805"/>
    <mergeCell ref="B13806:C13806"/>
    <mergeCell ref="D13806:E13806"/>
    <mergeCell ref="G13806:H13806"/>
    <mergeCell ref="I13806:J13806"/>
    <mergeCell ref="A13831:C13831"/>
    <mergeCell ref="D13831:E13831"/>
    <mergeCell ref="G13831:H13831"/>
    <mergeCell ref="I13831:J13831"/>
    <mergeCell ref="B13832:C13832"/>
    <mergeCell ref="D13832:E13832"/>
    <mergeCell ref="G13832:H13832"/>
    <mergeCell ref="I13832:J13832"/>
    <mergeCell ref="B13829:C13829"/>
    <mergeCell ref="D13829:E13829"/>
    <mergeCell ref="G13829:H13829"/>
    <mergeCell ref="I13829:J13829"/>
    <mergeCell ref="G13830:J13830"/>
    <mergeCell ref="G13825:J13825"/>
    <mergeCell ref="G13826:K13826"/>
    <mergeCell ref="A13827:K13827"/>
    <mergeCell ref="A13828:C13828"/>
    <mergeCell ref="D13828:E13828"/>
    <mergeCell ref="G13828:H13828"/>
    <mergeCell ref="I13828:J13828"/>
    <mergeCell ref="B13823:C13823"/>
    <mergeCell ref="D13823:E13823"/>
    <mergeCell ref="G13823:H13823"/>
    <mergeCell ref="I13823:J13823"/>
    <mergeCell ref="G13824:J13824"/>
    <mergeCell ref="G13821:J13821"/>
    <mergeCell ref="A13822:C13822"/>
    <mergeCell ref="D13822:E13822"/>
    <mergeCell ref="G13822:H13822"/>
    <mergeCell ref="I13822:J13822"/>
    <mergeCell ref="B13819:C13819"/>
    <mergeCell ref="D13819:E13819"/>
    <mergeCell ref="G13819:H13819"/>
    <mergeCell ref="I13819:J13819"/>
    <mergeCell ref="B13820:C13820"/>
    <mergeCell ref="D13820:E13820"/>
    <mergeCell ref="G13820:H13820"/>
    <mergeCell ref="I13820:J13820"/>
    <mergeCell ref="G13843:J13843"/>
    <mergeCell ref="A13844:C13844"/>
    <mergeCell ref="D13844:E13844"/>
    <mergeCell ref="G13844:H13844"/>
    <mergeCell ref="I13844:J13844"/>
    <mergeCell ref="B13841:C13841"/>
    <mergeCell ref="D13841:E13841"/>
    <mergeCell ref="G13841:H13841"/>
    <mergeCell ref="I13841:J13841"/>
    <mergeCell ref="B13842:C13842"/>
    <mergeCell ref="D13842:E13842"/>
    <mergeCell ref="G13842:H13842"/>
    <mergeCell ref="I13842:J13842"/>
    <mergeCell ref="B13839:C13839"/>
    <mergeCell ref="D13839:E13839"/>
    <mergeCell ref="G13839:H13839"/>
    <mergeCell ref="I13839:J13839"/>
    <mergeCell ref="B13840:C13840"/>
    <mergeCell ref="D13840:E13840"/>
    <mergeCell ref="G13840:H13840"/>
    <mergeCell ref="I13840:J13840"/>
    <mergeCell ref="G13835:J13835"/>
    <mergeCell ref="G13836:K13836"/>
    <mergeCell ref="A13837:K13837"/>
    <mergeCell ref="A13838:C13838"/>
    <mergeCell ref="D13838:E13838"/>
    <mergeCell ref="G13838:H13838"/>
    <mergeCell ref="I13838:J13838"/>
    <mergeCell ref="B13833:C13833"/>
    <mergeCell ref="D13833:E13833"/>
    <mergeCell ref="G13833:H13833"/>
    <mergeCell ref="I13833:J13833"/>
    <mergeCell ref="G13834:J13834"/>
    <mergeCell ref="B13855:C13855"/>
    <mergeCell ref="D13855:E13855"/>
    <mergeCell ref="G13855:H13855"/>
    <mergeCell ref="I13855:J13855"/>
    <mergeCell ref="G13856:J13856"/>
    <mergeCell ref="A13853:C13853"/>
    <mergeCell ref="D13853:E13853"/>
    <mergeCell ref="G13853:H13853"/>
    <mergeCell ref="I13853:J13853"/>
    <mergeCell ref="B13854:C13854"/>
    <mergeCell ref="D13854:E13854"/>
    <mergeCell ref="G13854:H13854"/>
    <mergeCell ref="I13854:J13854"/>
    <mergeCell ref="B13851:C13851"/>
    <mergeCell ref="D13851:E13851"/>
    <mergeCell ref="G13851:H13851"/>
    <mergeCell ref="I13851:J13851"/>
    <mergeCell ref="G13852:J13852"/>
    <mergeCell ref="A13849:C13849"/>
    <mergeCell ref="D13849:E13849"/>
    <mergeCell ref="G13849:H13849"/>
    <mergeCell ref="I13849:J13849"/>
    <mergeCell ref="B13850:C13850"/>
    <mergeCell ref="D13850:E13850"/>
    <mergeCell ref="G13850:H13850"/>
    <mergeCell ref="I13850:J13850"/>
    <mergeCell ref="B13847:C13847"/>
    <mergeCell ref="D13847:E13847"/>
    <mergeCell ref="G13847:H13847"/>
    <mergeCell ref="I13847:J13847"/>
    <mergeCell ref="G13848:J13848"/>
    <mergeCell ref="B13845:C13845"/>
    <mergeCell ref="D13845:E13845"/>
    <mergeCell ref="G13845:H13845"/>
    <mergeCell ref="I13845:J13845"/>
    <mergeCell ref="B13846:C13846"/>
    <mergeCell ref="D13846:E13846"/>
    <mergeCell ref="G13846:H13846"/>
    <mergeCell ref="I13846:J13846"/>
    <mergeCell ref="G13867:J13867"/>
    <mergeCell ref="A13868:C13868"/>
    <mergeCell ref="D13868:E13868"/>
    <mergeCell ref="G13868:H13868"/>
    <mergeCell ref="I13868:J13868"/>
    <mergeCell ref="B13865:C13865"/>
    <mergeCell ref="D13865:E13865"/>
    <mergeCell ref="G13865:H13865"/>
    <mergeCell ref="I13865:J13865"/>
    <mergeCell ref="B13866:C13866"/>
    <mergeCell ref="D13866:E13866"/>
    <mergeCell ref="G13866:H13866"/>
    <mergeCell ref="I13866:J13866"/>
    <mergeCell ref="B13863:C13863"/>
    <mergeCell ref="D13863:E13863"/>
    <mergeCell ref="G13863:H13863"/>
    <mergeCell ref="I13863:J13863"/>
    <mergeCell ref="B13864:C13864"/>
    <mergeCell ref="D13864:E13864"/>
    <mergeCell ref="G13864:H13864"/>
    <mergeCell ref="I13864:J13864"/>
    <mergeCell ref="B13861:C13861"/>
    <mergeCell ref="D13861:E13861"/>
    <mergeCell ref="G13861:H13861"/>
    <mergeCell ref="I13861:J13861"/>
    <mergeCell ref="B13862:C13862"/>
    <mergeCell ref="D13862:E13862"/>
    <mergeCell ref="G13862:H13862"/>
    <mergeCell ref="I13862:J13862"/>
    <mergeCell ref="G13857:J13857"/>
    <mergeCell ref="G13858:K13858"/>
    <mergeCell ref="A13859:K13859"/>
    <mergeCell ref="A13860:C13860"/>
    <mergeCell ref="D13860:E13860"/>
    <mergeCell ref="G13860:H13860"/>
    <mergeCell ref="I13860:J13860"/>
    <mergeCell ref="G13877:J13877"/>
    <mergeCell ref="G13878:K13878"/>
    <mergeCell ref="A13879:K13879"/>
    <mergeCell ref="A13880:C13880"/>
    <mergeCell ref="D13880:E13880"/>
    <mergeCell ref="G13880:H13880"/>
    <mergeCell ref="I13880:J13880"/>
    <mergeCell ref="B13875:C13875"/>
    <mergeCell ref="D13875:E13875"/>
    <mergeCell ref="G13875:H13875"/>
    <mergeCell ref="I13875:J13875"/>
    <mergeCell ref="G13876:J13876"/>
    <mergeCell ref="A13873:C13873"/>
    <mergeCell ref="D13873:E13873"/>
    <mergeCell ref="G13873:H13873"/>
    <mergeCell ref="I13873:J13873"/>
    <mergeCell ref="B13874:C13874"/>
    <mergeCell ref="D13874:E13874"/>
    <mergeCell ref="G13874:H13874"/>
    <mergeCell ref="I13874:J13874"/>
    <mergeCell ref="B13871:C13871"/>
    <mergeCell ref="D13871:E13871"/>
    <mergeCell ref="G13871:H13871"/>
    <mergeCell ref="I13871:J13871"/>
    <mergeCell ref="G13872:J13872"/>
    <mergeCell ref="B13869:C13869"/>
    <mergeCell ref="D13869:E13869"/>
    <mergeCell ref="G13869:H13869"/>
    <mergeCell ref="I13869:J13869"/>
    <mergeCell ref="B13870:C13870"/>
    <mergeCell ref="D13870:E13870"/>
    <mergeCell ref="G13870:H13870"/>
    <mergeCell ref="I13870:J13870"/>
    <mergeCell ref="G13891:J13891"/>
    <mergeCell ref="G13892:K13892"/>
    <mergeCell ref="A13893:K13893"/>
    <mergeCell ref="A13894:C13894"/>
    <mergeCell ref="D13894:E13894"/>
    <mergeCell ref="G13894:H13894"/>
    <mergeCell ref="I13894:J13894"/>
    <mergeCell ref="B13889:C13889"/>
    <mergeCell ref="D13889:E13889"/>
    <mergeCell ref="G13889:H13889"/>
    <mergeCell ref="I13889:J13889"/>
    <mergeCell ref="G13890:J13890"/>
    <mergeCell ref="G13887:J13887"/>
    <mergeCell ref="A13888:C13888"/>
    <mergeCell ref="D13888:E13888"/>
    <mergeCell ref="G13888:H13888"/>
    <mergeCell ref="I13888:J13888"/>
    <mergeCell ref="B13885:C13885"/>
    <mergeCell ref="D13885:E13885"/>
    <mergeCell ref="G13885:H13885"/>
    <mergeCell ref="I13885:J13885"/>
    <mergeCell ref="B13886:C13886"/>
    <mergeCell ref="D13886:E13886"/>
    <mergeCell ref="G13886:H13886"/>
    <mergeCell ref="I13886:J13886"/>
    <mergeCell ref="G13883:J13883"/>
    <mergeCell ref="A13884:C13884"/>
    <mergeCell ref="D13884:E13884"/>
    <mergeCell ref="G13884:H13884"/>
    <mergeCell ref="I13884:J13884"/>
    <mergeCell ref="B13881:C13881"/>
    <mergeCell ref="D13881:E13881"/>
    <mergeCell ref="G13881:H13881"/>
    <mergeCell ref="I13881:J13881"/>
    <mergeCell ref="B13882:C13882"/>
    <mergeCell ref="D13882:E13882"/>
    <mergeCell ref="G13882:H13882"/>
    <mergeCell ref="I13882:J13882"/>
    <mergeCell ref="B13907:E13907"/>
    <mergeCell ref="G13907:H13907"/>
    <mergeCell ref="I13907:J13907"/>
    <mergeCell ref="B13908:E13908"/>
    <mergeCell ref="G13908:H13908"/>
    <mergeCell ref="I13908:J13908"/>
    <mergeCell ref="G13903:J13903"/>
    <mergeCell ref="G13904:K13904"/>
    <mergeCell ref="A13905:K13905"/>
    <mergeCell ref="A13906:E13906"/>
    <mergeCell ref="G13906:H13906"/>
    <mergeCell ref="I13906:J13906"/>
    <mergeCell ref="B13901:C13901"/>
    <mergeCell ref="D13901:E13901"/>
    <mergeCell ref="G13901:H13901"/>
    <mergeCell ref="I13901:J13901"/>
    <mergeCell ref="G13902:J13902"/>
    <mergeCell ref="A13899:C13899"/>
    <mergeCell ref="D13899:E13899"/>
    <mergeCell ref="G13899:H13899"/>
    <mergeCell ref="I13899:J13899"/>
    <mergeCell ref="B13900:C13900"/>
    <mergeCell ref="D13900:E13900"/>
    <mergeCell ref="G13900:H13900"/>
    <mergeCell ref="I13900:J13900"/>
    <mergeCell ref="B13897:C13897"/>
    <mergeCell ref="D13897:E13897"/>
    <mergeCell ref="G13897:H13897"/>
    <mergeCell ref="I13897:J13897"/>
    <mergeCell ref="G13898:J13898"/>
    <mergeCell ref="B13895:C13895"/>
    <mergeCell ref="D13895:E13895"/>
    <mergeCell ref="G13895:H13895"/>
    <mergeCell ref="I13895:J13895"/>
    <mergeCell ref="B13896:C13896"/>
    <mergeCell ref="D13896:E13896"/>
    <mergeCell ref="G13896:H13896"/>
    <mergeCell ref="I13896:J13896"/>
    <mergeCell ref="B13924:C13924"/>
    <mergeCell ref="D13924:E13924"/>
    <mergeCell ref="G13924:H13924"/>
    <mergeCell ref="I13924:J13924"/>
    <mergeCell ref="G13925:J13925"/>
    <mergeCell ref="G13921:K13921"/>
    <mergeCell ref="A13922:K13922"/>
    <mergeCell ref="A13923:C13923"/>
    <mergeCell ref="D13923:E13923"/>
    <mergeCell ref="G13923:H13923"/>
    <mergeCell ref="I13923:J13923"/>
    <mergeCell ref="I13915:J13915"/>
    <mergeCell ref="K13915:K13916"/>
    <mergeCell ref="G13918:J13918"/>
    <mergeCell ref="G13919:J13919"/>
    <mergeCell ref="G13920:J13920"/>
    <mergeCell ref="A13915:B13916"/>
    <mergeCell ref="C13915:C13916"/>
    <mergeCell ref="D13915:D13916"/>
    <mergeCell ref="E13915:F13915"/>
    <mergeCell ref="G13915:H13915"/>
    <mergeCell ref="B13913:C13913"/>
    <mergeCell ref="E13913:F13913"/>
    <mergeCell ref="G13913:H13913"/>
    <mergeCell ref="I13913:J13913"/>
    <mergeCell ref="G13914:J13914"/>
    <mergeCell ref="G13911:J13911"/>
    <mergeCell ref="A13912:C13912"/>
    <mergeCell ref="E13912:F13912"/>
    <mergeCell ref="G13912:H13912"/>
    <mergeCell ref="I13912:J13912"/>
    <mergeCell ref="B13909:E13909"/>
    <mergeCell ref="G13909:H13909"/>
    <mergeCell ref="I13909:J13909"/>
    <mergeCell ref="B13910:E13910"/>
    <mergeCell ref="G13910:H13910"/>
    <mergeCell ref="I13910:J13910"/>
    <mergeCell ref="B13938:E13938"/>
    <mergeCell ref="G13938:H13938"/>
    <mergeCell ref="I13938:J13938"/>
    <mergeCell ref="B13939:E13939"/>
    <mergeCell ref="G13939:H13939"/>
    <mergeCell ref="I13939:J13939"/>
    <mergeCell ref="B13935:C13935"/>
    <mergeCell ref="G13935:H13935"/>
    <mergeCell ref="I13935:J13935"/>
    <mergeCell ref="G13936:J13936"/>
    <mergeCell ref="A13937:E13937"/>
    <mergeCell ref="G13937:H13937"/>
    <mergeCell ref="I13937:J13937"/>
    <mergeCell ref="G13930:J13930"/>
    <mergeCell ref="G13931:K13931"/>
    <mergeCell ref="A13932:K13932"/>
    <mergeCell ref="A13933:C13934"/>
    <mergeCell ref="D13933:D13934"/>
    <mergeCell ref="E13933:F13933"/>
    <mergeCell ref="G13933:J13933"/>
    <mergeCell ref="K13933:K13934"/>
    <mergeCell ref="G13934:H13934"/>
    <mergeCell ref="I13934:J13934"/>
    <mergeCell ref="B13928:C13928"/>
    <mergeCell ref="D13928:E13928"/>
    <mergeCell ref="G13928:H13928"/>
    <mergeCell ref="I13928:J13928"/>
    <mergeCell ref="G13929:J13929"/>
    <mergeCell ref="A13926:C13926"/>
    <mergeCell ref="D13926:E13926"/>
    <mergeCell ref="G13926:H13926"/>
    <mergeCell ref="I13926:J13926"/>
    <mergeCell ref="B13927:C13927"/>
    <mergeCell ref="D13927:E13927"/>
    <mergeCell ref="G13927:H13927"/>
    <mergeCell ref="I13927:J13927"/>
    <mergeCell ref="B13954:C13954"/>
    <mergeCell ref="D13954:E13954"/>
    <mergeCell ref="G13954:H13954"/>
    <mergeCell ref="I13954:J13954"/>
    <mergeCell ref="B13955:C13955"/>
    <mergeCell ref="D13955:E13955"/>
    <mergeCell ref="G13955:H13955"/>
    <mergeCell ref="I13955:J13955"/>
    <mergeCell ref="G13952:J13952"/>
    <mergeCell ref="A13953:C13953"/>
    <mergeCell ref="D13953:E13953"/>
    <mergeCell ref="G13953:H13953"/>
    <mergeCell ref="I13953:J13953"/>
    <mergeCell ref="B13950:C13950"/>
    <mergeCell ref="D13950:E13950"/>
    <mergeCell ref="G13950:H13950"/>
    <mergeCell ref="I13950:J13950"/>
    <mergeCell ref="B13951:C13951"/>
    <mergeCell ref="D13951:E13951"/>
    <mergeCell ref="G13951:H13951"/>
    <mergeCell ref="I13951:J13951"/>
    <mergeCell ref="A13948:K13948"/>
    <mergeCell ref="A13949:C13949"/>
    <mergeCell ref="D13949:E13949"/>
    <mergeCell ref="G13949:H13949"/>
    <mergeCell ref="I13949:J13949"/>
    <mergeCell ref="G13943:J13943"/>
    <mergeCell ref="G13944:J13944"/>
    <mergeCell ref="G13945:J13945"/>
    <mergeCell ref="G13946:J13946"/>
    <mergeCell ref="G13947:K13947"/>
    <mergeCell ref="B13940:E13940"/>
    <mergeCell ref="G13940:H13940"/>
    <mergeCell ref="I13940:J13940"/>
    <mergeCell ref="G13941:J13941"/>
    <mergeCell ref="G13942:J13942"/>
    <mergeCell ref="G13967:J13967"/>
    <mergeCell ref="G13968:K13968"/>
    <mergeCell ref="A13969:K13969"/>
    <mergeCell ref="A13970:C13970"/>
    <mergeCell ref="D13970:E13970"/>
    <mergeCell ref="G13970:H13970"/>
    <mergeCell ref="I13970:J13970"/>
    <mergeCell ref="B13965:C13965"/>
    <mergeCell ref="D13965:E13965"/>
    <mergeCell ref="G13965:H13965"/>
    <mergeCell ref="I13965:J13965"/>
    <mergeCell ref="G13966:J13966"/>
    <mergeCell ref="G13963:J13963"/>
    <mergeCell ref="A13964:C13964"/>
    <mergeCell ref="D13964:E13964"/>
    <mergeCell ref="G13964:H13964"/>
    <mergeCell ref="I13964:J13964"/>
    <mergeCell ref="B13961:C13961"/>
    <mergeCell ref="D13961:E13961"/>
    <mergeCell ref="G13961:H13961"/>
    <mergeCell ref="I13961:J13961"/>
    <mergeCell ref="B13962:C13962"/>
    <mergeCell ref="D13962:E13962"/>
    <mergeCell ref="G13962:H13962"/>
    <mergeCell ref="I13962:J13962"/>
    <mergeCell ref="G13956:J13956"/>
    <mergeCell ref="G13957:J13957"/>
    <mergeCell ref="G13958:K13958"/>
    <mergeCell ref="A13959:K13959"/>
    <mergeCell ref="A13960:C13960"/>
    <mergeCell ref="D13960:E13960"/>
    <mergeCell ref="G13960:H13960"/>
    <mergeCell ref="I13960:J13960"/>
    <mergeCell ref="B13981:C13981"/>
    <mergeCell ref="D13981:E13981"/>
    <mergeCell ref="G13981:H13981"/>
    <mergeCell ref="I13981:J13981"/>
    <mergeCell ref="B13982:C13982"/>
    <mergeCell ref="D13982:E13982"/>
    <mergeCell ref="G13982:H13982"/>
    <mergeCell ref="I13982:J13982"/>
    <mergeCell ref="G13977:J13977"/>
    <mergeCell ref="G13978:K13978"/>
    <mergeCell ref="A13979:K13979"/>
    <mergeCell ref="A13980:C13980"/>
    <mergeCell ref="D13980:E13980"/>
    <mergeCell ref="G13980:H13980"/>
    <mergeCell ref="I13980:J13980"/>
    <mergeCell ref="B13975:C13975"/>
    <mergeCell ref="D13975:E13975"/>
    <mergeCell ref="G13975:H13975"/>
    <mergeCell ref="I13975:J13975"/>
    <mergeCell ref="G13976:J13976"/>
    <mergeCell ref="G13973:J13973"/>
    <mergeCell ref="A13974:C13974"/>
    <mergeCell ref="D13974:E13974"/>
    <mergeCell ref="G13974:H13974"/>
    <mergeCell ref="I13974:J13974"/>
    <mergeCell ref="B13971:C13971"/>
    <mergeCell ref="D13971:E13971"/>
    <mergeCell ref="G13971:H13971"/>
    <mergeCell ref="I13971:J13971"/>
    <mergeCell ref="B13972:C13972"/>
    <mergeCell ref="D13972:E13972"/>
    <mergeCell ref="G13972:H13972"/>
    <mergeCell ref="I13972:J13972"/>
    <mergeCell ref="B13994:C13994"/>
    <mergeCell ref="D13994:E13994"/>
    <mergeCell ref="G13994:H13994"/>
    <mergeCell ref="I13994:J13994"/>
    <mergeCell ref="B13995:C13995"/>
    <mergeCell ref="D13995:E13995"/>
    <mergeCell ref="G13995:H13995"/>
    <mergeCell ref="I13995:J13995"/>
    <mergeCell ref="G13989:J13989"/>
    <mergeCell ref="G13990:J13990"/>
    <mergeCell ref="G13991:K13991"/>
    <mergeCell ref="A13992:K13992"/>
    <mergeCell ref="A13993:C13993"/>
    <mergeCell ref="D13993:E13993"/>
    <mergeCell ref="G13993:H13993"/>
    <mergeCell ref="I13993:J13993"/>
    <mergeCell ref="B13987:C13987"/>
    <mergeCell ref="D13987:E13987"/>
    <mergeCell ref="G13987:H13987"/>
    <mergeCell ref="I13987:J13987"/>
    <mergeCell ref="B13988:C13988"/>
    <mergeCell ref="D13988:E13988"/>
    <mergeCell ref="G13988:H13988"/>
    <mergeCell ref="I13988:J13988"/>
    <mergeCell ref="G13985:J13985"/>
    <mergeCell ref="A13986:C13986"/>
    <mergeCell ref="D13986:E13986"/>
    <mergeCell ref="G13986:H13986"/>
    <mergeCell ref="I13986:J13986"/>
    <mergeCell ref="B13983:C13983"/>
    <mergeCell ref="D13983:E13983"/>
    <mergeCell ref="G13983:H13983"/>
    <mergeCell ref="I13983:J13983"/>
    <mergeCell ref="B13984:C13984"/>
    <mergeCell ref="D13984:E13984"/>
    <mergeCell ref="G13984:H13984"/>
    <mergeCell ref="I13984:J13984"/>
    <mergeCell ref="B14010:C14010"/>
    <mergeCell ref="D14010:E14010"/>
    <mergeCell ref="G14010:H14010"/>
    <mergeCell ref="I14010:J14010"/>
    <mergeCell ref="B14011:C14011"/>
    <mergeCell ref="D14011:E14011"/>
    <mergeCell ref="G14011:H14011"/>
    <mergeCell ref="I14011:J14011"/>
    <mergeCell ref="G14005:J14005"/>
    <mergeCell ref="G14006:J14006"/>
    <mergeCell ref="G14007:K14007"/>
    <mergeCell ref="A14008:K14008"/>
    <mergeCell ref="A14009:C14009"/>
    <mergeCell ref="D14009:E14009"/>
    <mergeCell ref="G14009:H14009"/>
    <mergeCell ref="I14009:J14009"/>
    <mergeCell ref="B14003:C14003"/>
    <mergeCell ref="D14003:E14003"/>
    <mergeCell ref="G14003:H14003"/>
    <mergeCell ref="I14003:J14003"/>
    <mergeCell ref="B14004:C14004"/>
    <mergeCell ref="D14004:E14004"/>
    <mergeCell ref="G14004:H14004"/>
    <mergeCell ref="I14004:J14004"/>
    <mergeCell ref="G13998:J13998"/>
    <mergeCell ref="G13999:J13999"/>
    <mergeCell ref="G14000:K14000"/>
    <mergeCell ref="A14001:K14001"/>
    <mergeCell ref="A14002:C14002"/>
    <mergeCell ref="D14002:E14002"/>
    <mergeCell ref="G14002:H14002"/>
    <mergeCell ref="I14002:J14002"/>
    <mergeCell ref="B13996:C13996"/>
    <mergeCell ref="D13996:E13996"/>
    <mergeCell ref="G13996:H13996"/>
    <mergeCell ref="I13996:J13996"/>
    <mergeCell ref="B13997:C13997"/>
    <mergeCell ref="D13997:E13997"/>
    <mergeCell ref="G13997:H13997"/>
    <mergeCell ref="I13997:J13997"/>
    <mergeCell ref="G14025:J14025"/>
    <mergeCell ref="G14026:J14026"/>
    <mergeCell ref="G14027:K14027"/>
    <mergeCell ref="A14028:K14028"/>
    <mergeCell ref="A14029:C14030"/>
    <mergeCell ref="D14029:D14030"/>
    <mergeCell ref="E14029:F14029"/>
    <mergeCell ref="G14029:J14029"/>
    <mergeCell ref="K14029:K14030"/>
    <mergeCell ref="G14030:H14030"/>
    <mergeCell ref="I14030:J14030"/>
    <mergeCell ref="B14023:C14023"/>
    <mergeCell ref="D14023:E14023"/>
    <mergeCell ref="G14023:H14023"/>
    <mergeCell ref="I14023:J14023"/>
    <mergeCell ref="B14024:C14024"/>
    <mergeCell ref="D14024:E14024"/>
    <mergeCell ref="G14024:H14024"/>
    <mergeCell ref="I14024:J14024"/>
    <mergeCell ref="G14019:J14019"/>
    <mergeCell ref="G14020:K14020"/>
    <mergeCell ref="A14021:K14021"/>
    <mergeCell ref="A14022:C14022"/>
    <mergeCell ref="D14022:E14022"/>
    <mergeCell ref="G14022:H14022"/>
    <mergeCell ref="I14022:J14022"/>
    <mergeCell ref="B14017:C14017"/>
    <mergeCell ref="D14017:E14017"/>
    <mergeCell ref="G14017:H14017"/>
    <mergeCell ref="I14017:J14017"/>
    <mergeCell ref="G14018:J14018"/>
    <mergeCell ref="G14012:J14012"/>
    <mergeCell ref="G14013:J14013"/>
    <mergeCell ref="G14014:K14014"/>
    <mergeCell ref="A14015:K14015"/>
    <mergeCell ref="A14016:C14016"/>
    <mergeCell ref="D14016:E14016"/>
    <mergeCell ref="G14016:H14016"/>
    <mergeCell ref="I14016:J14016"/>
    <mergeCell ref="G14045:J14045"/>
    <mergeCell ref="A14046:C14046"/>
    <mergeCell ref="E14046:F14046"/>
    <mergeCell ref="G14046:H14046"/>
    <mergeCell ref="I14046:J14046"/>
    <mergeCell ref="A14043:E14043"/>
    <mergeCell ref="G14043:H14043"/>
    <mergeCell ref="I14043:J14043"/>
    <mergeCell ref="B14044:E14044"/>
    <mergeCell ref="G14044:H14044"/>
    <mergeCell ref="I14044:J14044"/>
    <mergeCell ref="G14038:J14038"/>
    <mergeCell ref="G14039:J14039"/>
    <mergeCell ref="G14040:J14040"/>
    <mergeCell ref="G14041:J14041"/>
    <mergeCell ref="G14042:J14042"/>
    <mergeCell ref="G14035:J14035"/>
    <mergeCell ref="A14036:E14036"/>
    <mergeCell ref="G14036:H14036"/>
    <mergeCell ref="I14036:J14036"/>
    <mergeCell ref="B14037:E14037"/>
    <mergeCell ref="G14037:H14037"/>
    <mergeCell ref="I14037:J14037"/>
    <mergeCell ref="B14033:C14033"/>
    <mergeCell ref="G14033:H14033"/>
    <mergeCell ref="I14033:J14033"/>
    <mergeCell ref="B14034:C14034"/>
    <mergeCell ref="G14034:H14034"/>
    <mergeCell ref="I14034:J14034"/>
    <mergeCell ref="B14031:C14031"/>
    <mergeCell ref="G14031:H14031"/>
    <mergeCell ref="I14031:J14031"/>
    <mergeCell ref="B14032:C14032"/>
    <mergeCell ref="G14032:H14032"/>
    <mergeCell ref="I14032:J14032"/>
    <mergeCell ref="B14060:C14060"/>
    <mergeCell ref="D14060:E14060"/>
    <mergeCell ref="G14060:H14060"/>
    <mergeCell ref="I14060:J14060"/>
    <mergeCell ref="B14061:C14061"/>
    <mergeCell ref="D14061:E14061"/>
    <mergeCell ref="G14061:H14061"/>
    <mergeCell ref="I14061:J14061"/>
    <mergeCell ref="B14058:C14058"/>
    <mergeCell ref="D14058:E14058"/>
    <mergeCell ref="G14058:H14058"/>
    <mergeCell ref="I14058:J14058"/>
    <mergeCell ref="B14059:C14059"/>
    <mergeCell ref="D14059:E14059"/>
    <mergeCell ref="G14059:H14059"/>
    <mergeCell ref="I14059:J14059"/>
    <mergeCell ref="G14055:K14055"/>
    <mergeCell ref="A14056:K14056"/>
    <mergeCell ref="A14057:C14057"/>
    <mergeCell ref="D14057:E14057"/>
    <mergeCell ref="G14057:H14057"/>
    <mergeCell ref="I14057:J14057"/>
    <mergeCell ref="I14049:J14049"/>
    <mergeCell ref="K14049:K14050"/>
    <mergeCell ref="G14052:J14052"/>
    <mergeCell ref="G14053:J14053"/>
    <mergeCell ref="G14054:J14054"/>
    <mergeCell ref="A14049:B14050"/>
    <mergeCell ref="C14049:C14050"/>
    <mergeCell ref="D14049:D14050"/>
    <mergeCell ref="E14049:F14049"/>
    <mergeCell ref="G14049:H14049"/>
    <mergeCell ref="B14047:C14047"/>
    <mergeCell ref="E14047:F14047"/>
    <mergeCell ref="G14047:H14047"/>
    <mergeCell ref="I14047:J14047"/>
    <mergeCell ref="G14048:J14048"/>
    <mergeCell ref="G14074:J14074"/>
    <mergeCell ref="A14075:C14075"/>
    <mergeCell ref="D14075:E14075"/>
    <mergeCell ref="G14075:H14075"/>
    <mergeCell ref="I14075:J14075"/>
    <mergeCell ref="B14072:C14072"/>
    <mergeCell ref="D14072:E14072"/>
    <mergeCell ref="G14072:H14072"/>
    <mergeCell ref="I14072:J14072"/>
    <mergeCell ref="B14073:C14073"/>
    <mergeCell ref="D14073:E14073"/>
    <mergeCell ref="G14073:H14073"/>
    <mergeCell ref="I14073:J14073"/>
    <mergeCell ref="G14068:J14068"/>
    <mergeCell ref="G14069:K14069"/>
    <mergeCell ref="A14070:K14070"/>
    <mergeCell ref="A14071:C14071"/>
    <mergeCell ref="D14071:E14071"/>
    <mergeCell ref="G14071:H14071"/>
    <mergeCell ref="I14071:J14071"/>
    <mergeCell ref="B14066:C14066"/>
    <mergeCell ref="D14066:E14066"/>
    <mergeCell ref="G14066:H14066"/>
    <mergeCell ref="I14066:J14066"/>
    <mergeCell ref="G14067:J14067"/>
    <mergeCell ref="G14064:J14064"/>
    <mergeCell ref="A14065:C14065"/>
    <mergeCell ref="D14065:E14065"/>
    <mergeCell ref="G14065:H14065"/>
    <mergeCell ref="I14065:J14065"/>
    <mergeCell ref="B14062:C14062"/>
    <mergeCell ref="D14062:E14062"/>
    <mergeCell ref="G14062:H14062"/>
    <mergeCell ref="I14062:J14062"/>
    <mergeCell ref="B14063:C14063"/>
    <mergeCell ref="D14063:E14063"/>
    <mergeCell ref="G14063:H14063"/>
    <mergeCell ref="I14063:J14063"/>
    <mergeCell ref="A14088:C14088"/>
    <mergeCell ref="D14088:E14088"/>
    <mergeCell ref="G14088:H14088"/>
    <mergeCell ref="I14088:J14088"/>
    <mergeCell ref="B14089:C14089"/>
    <mergeCell ref="D14089:E14089"/>
    <mergeCell ref="G14089:H14089"/>
    <mergeCell ref="I14089:J14089"/>
    <mergeCell ref="B14086:C14086"/>
    <mergeCell ref="D14086:E14086"/>
    <mergeCell ref="G14086:H14086"/>
    <mergeCell ref="I14086:J14086"/>
    <mergeCell ref="G14087:J14087"/>
    <mergeCell ref="G14082:J14082"/>
    <mergeCell ref="G14083:K14083"/>
    <mergeCell ref="A14084:K14084"/>
    <mergeCell ref="A14085:C14085"/>
    <mergeCell ref="D14085:E14085"/>
    <mergeCell ref="G14085:H14085"/>
    <mergeCell ref="I14085:J14085"/>
    <mergeCell ref="B14080:C14080"/>
    <mergeCell ref="D14080:E14080"/>
    <mergeCell ref="G14080:H14080"/>
    <mergeCell ref="I14080:J14080"/>
    <mergeCell ref="G14081:J14081"/>
    <mergeCell ref="G14078:J14078"/>
    <mergeCell ref="A14079:C14079"/>
    <mergeCell ref="D14079:E14079"/>
    <mergeCell ref="G14079:H14079"/>
    <mergeCell ref="I14079:J14079"/>
    <mergeCell ref="B14076:C14076"/>
    <mergeCell ref="D14076:E14076"/>
    <mergeCell ref="G14076:H14076"/>
    <mergeCell ref="I14076:J14076"/>
    <mergeCell ref="B14077:C14077"/>
    <mergeCell ref="D14077:E14077"/>
    <mergeCell ref="G14077:H14077"/>
    <mergeCell ref="I14077:J14077"/>
    <mergeCell ref="G14100:J14100"/>
    <mergeCell ref="A14101:C14101"/>
    <mergeCell ref="D14101:E14101"/>
    <mergeCell ref="G14101:H14101"/>
    <mergeCell ref="I14101:J14101"/>
    <mergeCell ref="B14098:C14098"/>
    <mergeCell ref="D14098:E14098"/>
    <mergeCell ref="G14098:H14098"/>
    <mergeCell ref="I14098:J14098"/>
    <mergeCell ref="B14099:C14099"/>
    <mergeCell ref="D14099:E14099"/>
    <mergeCell ref="G14099:H14099"/>
    <mergeCell ref="I14099:J14099"/>
    <mergeCell ref="B14096:C14096"/>
    <mergeCell ref="D14096:E14096"/>
    <mergeCell ref="G14096:H14096"/>
    <mergeCell ref="I14096:J14096"/>
    <mergeCell ref="B14097:C14097"/>
    <mergeCell ref="D14097:E14097"/>
    <mergeCell ref="G14097:H14097"/>
    <mergeCell ref="I14097:J14097"/>
    <mergeCell ref="G14092:J14092"/>
    <mergeCell ref="G14093:K14093"/>
    <mergeCell ref="A14094:K14094"/>
    <mergeCell ref="A14095:C14095"/>
    <mergeCell ref="D14095:E14095"/>
    <mergeCell ref="G14095:H14095"/>
    <mergeCell ref="I14095:J14095"/>
    <mergeCell ref="B14090:C14090"/>
    <mergeCell ref="D14090:E14090"/>
    <mergeCell ref="G14090:H14090"/>
    <mergeCell ref="I14090:J14090"/>
    <mergeCell ref="G14091:J14091"/>
    <mergeCell ref="B14112:C14112"/>
    <mergeCell ref="D14112:E14112"/>
    <mergeCell ref="G14112:H14112"/>
    <mergeCell ref="I14112:J14112"/>
    <mergeCell ref="G14113:J14113"/>
    <mergeCell ref="A14110:C14110"/>
    <mergeCell ref="D14110:E14110"/>
    <mergeCell ref="G14110:H14110"/>
    <mergeCell ref="I14110:J14110"/>
    <mergeCell ref="B14111:C14111"/>
    <mergeCell ref="D14111:E14111"/>
    <mergeCell ref="G14111:H14111"/>
    <mergeCell ref="I14111:J14111"/>
    <mergeCell ref="B14108:C14108"/>
    <mergeCell ref="D14108:E14108"/>
    <mergeCell ref="G14108:H14108"/>
    <mergeCell ref="I14108:J14108"/>
    <mergeCell ref="G14109:J14109"/>
    <mergeCell ref="A14106:C14106"/>
    <mergeCell ref="D14106:E14106"/>
    <mergeCell ref="G14106:H14106"/>
    <mergeCell ref="I14106:J14106"/>
    <mergeCell ref="B14107:C14107"/>
    <mergeCell ref="D14107:E14107"/>
    <mergeCell ref="G14107:H14107"/>
    <mergeCell ref="I14107:J14107"/>
    <mergeCell ref="B14104:C14104"/>
    <mergeCell ref="D14104:E14104"/>
    <mergeCell ref="G14104:H14104"/>
    <mergeCell ref="I14104:J14104"/>
    <mergeCell ref="G14105:J14105"/>
    <mergeCell ref="B14102:C14102"/>
    <mergeCell ref="D14102:E14102"/>
    <mergeCell ref="G14102:H14102"/>
    <mergeCell ref="I14102:J14102"/>
    <mergeCell ref="B14103:C14103"/>
    <mergeCell ref="D14103:E14103"/>
    <mergeCell ref="G14103:H14103"/>
    <mergeCell ref="I14103:J14103"/>
    <mergeCell ref="G14124:J14124"/>
    <mergeCell ref="A14125:C14125"/>
    <mergeCell ref="D14125:E14125"/>
    <mergeCell ref="G14125:H14125"/>
    <mergeCell ref="I14125:J14125"/>
    <mergeCell ref="B14122:C14122"/>
    <mergeCell ref="D14122:E14122"/>
    <mergeCell ref="G14122:H14122"/>
    <mergeCell ref="I14122:J14122"/>
    <mergeCell ref="B14123:C14123"/>
    <mergeCell ref="D14123:E14123"/>
    <mergeCell ref="G14123:H14123"/>
    <mergeCell ref="I14123:J14123"/>
    <mergeCell ref="B14120:C14120"/>
    <mergeCell ref="D14120:E14120"/>
    <mergeCell ref="G14120:H14120"/>
    <mergeCell ref="I14120:J14120"/>
    <mergeCell ref="B14121:C14121"/>
    <mergeCell ref="D14121:E14121"/>
    <mergeCell ref="G14121:H14121"/>
    <mergeCell ref="I14121:J14121"/>
    <mergeCell ref="B14118:C14118"/>
    <mergeCell ref="D14118:E14118"/>
    <mergeCell ref="G14118:H14118"/>
    <mergeCell ref="I14118:J14118"/>
    <mergeCell ref="B14119:C14119"/>
    <mergeCell ref="D14119:E14119"/>
    <mergeCell ref="G14119:H14119"/>
    <mergeCell ref="I14119:J14119"/>
    <mergeCell ref="G14114:J14114"/>
    <mergeCell ref="G14115:K14115"/>
    <mergeCell ref="A14116:K14116"/>
    <mergeCell ref="A14117:C14117"/>
    <mergeCell ref="D14117:E14117"/>
    <mergeCell ref="G14117:H14117"/>
    <mergeCell ref="I14117:J14117"/>
    <mergeCell ref="G14134:J14134"/>
    <mergeCell ref="G14135:K14135"/>
    <mergeCell ref="A14136:K14136"/>
    <mergeCell ref="A14137:C14137"/>
    <mergeCell ref="D14137:E14137"/>
    <mergeCell ref="G14137:H14137"/>
    <mergeCell ref="I14137:J14137"/>
    <mergeCell ref="B14132:C14132"/>
    <mergeCell ref="D14132:E14132"/>
    <mergeCell ref="G14132:H14132"/>
    <mergeCell ref="I14132:J14132"/>
    <mergeCell ref="G14133:J14133"/>
    <mergeCell ref="A14130:C14130"/>
    <mergeCell ref="D14130:E14130"/>
    <mergeCell ref="G14130:H14130"/>
    <mergeCell ref="I14130:J14130"/>
    <mergeCell ref="B14131:C14131"/>
    <mergeCell ref="D14131:E14131"/>
    <mergeCell ref="G14131:H14131"/>
    <mergeCell ref="I14131:J14131"/>
    <mergeCell ref="B14128:C14128"/>
    <mergeCell ref="D14128:E14128"/>
    <mergeCell ref="G14128:H14128"/>
    <mergeCell ref="I14128:J14128"/>
    <mergeCell ref="G14129:J14129"/>
    <mergeCell ref="B14126:C14126"/>
    <mergeCell ref="D14126:E14126"/>
    <mergeCell ref="G14126:H14126"/>
    <mergeCell ref="I14126:J14126"/>
    <mergeCell ref="B14127:C14127"/>
    <mergeCell ref="D14127:E14127"/>
    <mergeCell ref="G14127:H14127"/>
    <mergeCell ref="I14127:J14127"/>
    <mergeCell ref="G14148:J14148"/>
    <mergeCell ref="G14149:K14149"/>
    <mergeCell ref="A14150:K14150"/>
    <mergeCell ref="A14151:C14151"/>
    <mergeCell ref="D14151:E14151"/>
    <mergeCell ref="G14151:H14151"/>
    <mergeCell ref="I14151:J14151"/>
    <mergeCell ref="B14146:C14146"/>
    <mergeCell ref="D14146:E14146"/>
    <mergeCell ref="G14146:H14146"/>
    <mergeCell ref="I14146:J14146"/>
    <mergeCell ref="G14147:J14147"/>
    <mergeCell ref="G14144:J14144"/>
    <mergeCell ref="A14145:C14145"/>
    <mergeCell ref="D14145:E14145"/>
    <mergeCell ref="G14145:H14145"/>
    <mergeCell ref="I14145:J14145"/>
    <mergeCell ref="B14142:C14142"/>
    <mergeCell ref="D14142:E14142"/>
    <mergeCell ref="G14142:H14142"/>
    <mergeCell ref="I14142:J14142"/>
    <mergeCell ref="B14143:C14143"/>
    <mergeCell ref="D14143:E14143"/>
    <mergeCell ref="G14143:H14143"/>
    <mergeCell ref="I14143:J14143"/>
    <mergeCell ref="G14140:J14140"/>
    <mergeCell ref="A14141:C14141"/>
    <mergeCell ref="D14141:E14141"/>
    <mergeCell ref="G14141:H14141"/>
    <mergeCell ref="I14141:J14141"/>
    <mergeCell ref="B14138:C14138"/>
    <mergeCell ref="D14138:E14138"/>
    <mergeCell ref="G14138:H14138"/>
    <mergeCell ref="I14138:J14138"/>
    <mergeCell ref="B14139:C14139"/>
    <mergeCell ref="D14139:E14139"/>
    <mergeCell ref="G14139:H14139"/>
    <mergeCell ref="I14139:J14139"/>
    <mergeCell ref="B14164:E14164"/>
    <mergeCell ref="G14164:H14164"/>
    <mergeCell ref="I14164:J14164"/>
    <mergeCell ref="B14165:E14165"/>
    <mergeCell ref="G14165:H14165"/>
    <mergeCell ref="I14165:J14165"/>
    <mergeCell ref="G14160:J14160"/>
    <mergeCell ref="G14161:K14161"/>
    <mergeCell ref="A14162:K14162"/>
    <mergeCell ref="A14163:E14163"/>
    <mergeCell ref="G14163:H14163"/>
    <mergeCell ref="I14163:J14163"/>
    <mergeCell ref="B14158:C14158"/>
    <mergeCell ref="D14158:E14158"/>
    <mergeCell ref="G14158:H14158"/>
    <mergeCell ref="I14158:J14158"/>
    <mergeCell ref="G14159:J14159"/>
    <mergeCell ref="A14156:C14156"/>
    <mergeCell ref="D14156:E14156"/>
    <mergeCell ref="G14156:H14156"/>
    <mergeCell ref="I14156:J14156"/>
    <mergeCell ref="B14157:C14157"/>
    <mergeCell ref="D14157:E14157"/>
    <mergeCell ref="G14157:H14157"/>
    <mergeCell ref="I14157:J14157"/>
    <mergeCell ref="B14154:C14154"/>
    <mergeCell ref="D14154:E14154"/>
    <mergeCell ref="G14154:H14154"/>
    <mergeCell ref="I14154:J14154"/>
    <mergeCell ref="G14155:J14155"/>
    <mergeCell ref="B14152:C14152"/>
    <mergeCell ref="D14152:E14152"/>
    <mergeCell ref="G14152:H14152"/>
    <mergeCell ref="I14152:J14152"/>
    <mergeCell ref="B14153:C14153"/>
    <mergeCell ref="D14153:E14153"/>
    <mergeCell ref="G14153:H14153"/>
    <mergeCell ref="I14153:J14153"/>
    <mergeCell ref="B14181:C14181"/>
    <mergeCell ref="D14181:E14181"/>
    <mergeCell ref="G14181:H14181"/>
    <mergeCell ref="I14181:J14181"/>
    <mergeCell ref="G14182:J14182"/>
    <mergeCell ref="G14178:K14178"/>
    <mergeCell ref="A14179:K14179"/>
    <mergeCell ref="A14180:C14180"/>
    <mergeCell ref="D14180:E14180"/>
    <mergeCell ref="G14180:H14180"/>
    <mergeCell ref="I14180:J14180"/>
    <mergeCell ref="I14172:J14172"/>
    <mergeCell ref="K14172:K14173"/>
    <mergeCell ref="G14175:J14175"/>
    <mergeCell ref="G14176:J14176"/>
    <mergeCell ref="G14177:J14177"/>
    <mergeCell ref="A14172:B14173"/>
    <mergeCell ref="C14172:C14173"/>
    <mergeCell ref="D14172:D14173"/>
    <mergeCell ref="E14172:F14172"/>
    <mergeCell ref="G14172:H14172"/>
    <mergeCell ref="B14170:C14170"/>
    <mergeCell ref="E14170:F14170"/>
    <mergeCell ref="G14170:H14170"/>
    <mergeCell ref="I14170:J14170"/>
    <mergeCell ref="G14171:J14171"/>
    <mergeCell ref="G14168:J14168"/>
    <mergeCell ref="A14169:C14169"/>
    <mergeCell ref="E14169:F14169"/>
    <mergeCell ref="G14169:H14169"/>
    <mergeCell ref="I14169:J14169"/>
    <mergeCell ref="B14166:E14166"/>
    <mergeCell ref="G14166:H14166"/>
    <mergeCell ref="I14166:J14166"/>
    <mergeCell ref="B14167:E14167"/>
    <mergeCell ref="G14167:H14167"/>
    <mergeCell ref="I14167:J14167"/>
    <mergeCell ref="B14195:E14195"/>
    <mergeCell ref="G14195:H14195"/>
    <mergeCell ref="I14195:J14195"/>
    <mergeCell ref="B14196:E14196"/>
    <mergeCell ref="G14196:H14196"/>
    <mergeCell ref="I14196:J14196"/>
    <mergeCell ref="B14192:C14192"/>
    <mergeCell ref="G14192:H14192"/>
    <mergeCell ref="I14192:J14192"/>
    <mergeCell ref="G14193:J14193"/>
    <mergeCell ref="A14194:E14194"/>
    <mergeCell ref="G14194:H14194"/>
    <mergeCell ref="I14194:J14194"/>
    <mergeCell ref="G14187:J14187"/>
    <mergeCell ref="G14188:K14188"/>
    <mergeCell ref="A14189:K14189"/>
    <mergeCell ref="A14190:C14191"/>
    <mergeCell ref="D14190:D14191"/>
    <mergeCell ref="E14190:F14190"/>
    <mergeCell ref="G14190:J14190"/>
    <mergeCell ref="K14190:K14191"/>
    <mergeCell ref="G14191:H14191"/>
    <mergeCell ref="I14191:J14191"/>
    <mergeCell ref="B14185:C14185"/>
    <mergeCell ref="D14185:E14185"/>
    <mergeCell ref="G14185:H14185"/>
    <mergeCell ref="I14185:J14185"/>
    <mergeCell ref="G14186:J14186"/>
    <mergeCell ref="A14183:C14183"/>
    <mergeCell ref="D14183:E14183"/>
    <mergeCell ref="G14183:H14183"/>
    <mergeCell ref="I14183:J14183"/>
    <mergeCell ref="B14184:C14184"/>
    <mergeCell ref="D14184:E14184"/>
    <mergeCell ref="G14184:H14184"/>
    <mergeCell ref="I14184:J14184"/>
    <mergeCell ref="B14211:C14211"/>
    <mergeCell ref="D14211:E14211"/>
    <mergeCell ref="G14211:H14211"/>
    <mergeCell ref="I14211:J14211"/>
    <mergeCell ref="B14212:C14212"/>
    <mergeCell ref="D14212:E14212"/>
    <mergeCell ref="G14212:H14212"/>
    <mergeCell ref="I14212:J14212"/>
    <mergeCell ref="G14209:J14209"/>
    <mergeCell ref="A14210:C14210"/>
    <mergeCell ref="D14210:E14210"/>
    <mergeCell ref="G14210:H14210"/>
    <mergeCell ref="I14210:J14210"/>
    <mergeCell ref="B14207:C14207"/>
    <mergeCell ref="D14207:E14207"/>
    <mergeCell ref="G14207:H14207"/>
    <mergeCell ref="I14207:J14207"/>
    <mergeCell ref="B14208:C14208"/>
    <mergeCell ref="D14208:E14208"/>
    <mergeCell ref="G14208:H14208"/>
    <mergeCell ref="I14208:J14208"/>
    <mergeCell ref="A14205:K14205"/>
    <mergeCell ref="A14206:C14206"/>
    <mergeCell ref="D14206:E14206"/>
    <mergeCell ref="G14206:H14206"/>
    <mergeCell ref="I14206:J14206"/>
    <mergeCell ref="G14200:J14200"/>
    <mergeCell ref="G14201:J14201"/>
    <mergeCell ref="G14202:J14202"/>
    <mergeCell ref="G14203:J14203"/>
    <mergeCell ref="G14204:K14204"/>
    <mergeCell ref="B14197:E14197"/>
    <mergeCell ref="G14197:H14197"/>
    <mergeCell ref="I14197:J14197"/>
    <mergeCell ref="G14198:J14198"/>
    <mergeCell ref="G14199:J14199"/>
    <mergeCell ref="G14224:J14224"/>
    <mergeCell ref="G14225:K14225"/>
    <mergeCell ref="A14226:K14226"/>
    <mergeCell ref="A14227:C14227"/>
    <mergeCell ref="D14227:E14227"/>
    <mergeCell ref="G14227:H14227"/>
    <mergeCell ref="I14227:J14227"/>
    <mergeCell ref="B14222:C14222"/>
    <mergeCell ref="D14222:E14222"/>
    <mergeCell ref="G14222:H14222"/>
    <mergeCell ref="I14222:J14222"/>
    <mergeCell ref="G14223:J14223"/>
    <mergeCell ref="G14220:J14220"/>
    <mergeCell ref="A14221:C14221"/>
    <mergeCell ref="D14221:E14221"/>
    <mergeCell ref="G14221:H14221"/>
    <mergeCell ref="I14221:J14221"/>
    <mergeCell ref="B14218:C14218"/>
    <mergeCell ref="D14218:E14218"/>
    <mergeCell ref="G14218:H14218"/>
    <mergeCell ref="I14218:J14218"/>
    <mergeCell ref="B14219:C14219"/>
    <mergeCell ref="D14219:E14219"/>
    <mergeCell ref="G14219:H14219"/>
    <mergeCell ref="I14219:J14219"/>
    <mergeCell ref="G14213:J14213"/>
    <mergeCell ref="G14214:J14214"/>
    <mergeCell ref="G14215:K14215"/>
    <mergeCell ref="A14216:K14216"/>
    <mergeCell ref="A14217:C14217"/>
    <mergeCell ref="D14217:E14217"/>
    <mergeCell ref="G14217:H14217"/>
    <mergeCell ref="I14217:J14217"/>
    <mergeCell ref="B14238:C14238"/>
    <mergeCell ref="D14238:E14238"/>
    <mergeCell ref="G14238:H14238"/>
    <mergeCell ref="I14238:J14238"/>
    <mergeCell ref="B14239:C14239"/>
    <mergeCell ref="D14239:E14239"/>
    <mergeCell ref="G14239:H14239"/>
    <mergeCell ref="I14239:J14239"/>
    <mergeCell ref="G14234:J14234"/>
    <mergeCell ref="G14235:K14235"/>
    <mergeCell ref="A14236:K14236"/>
    <mergeCell ref="A14237:C14237"/>
    <mergeCell ref="D14237:E14237"/>
    <mergeCell ref="G14237:H14237"/>
    <mergeCell ref="I14237:J14237"/>
    <mergeCell ref="B14232:C14232"/>
    <mergeCell ref="D14232:E14232"/>
    <mergeCell ref="G14232:H14232"/>
    <mergeCell ref="I14232:J14232"/>
    <mergeCell ref="G14233:J14233"/>
    <mergeCell ref="G14230:J14230"/>
    <mergeCell ref="A14231:C14231"/>
    <mergeCell ref="D14231:E14231"/>
    <mergeCell ref="G14231:H14231"/>
    <mergeCell ref="I14231:J14231"/>
    <mergeCell ref="B14228:C14228"/>
    <mergeCell ref="D14228:E14228"/>
    <mergeCell ref="G14228:H14228"/>
    <mergeCell ref="I14228:J14228"/>
    <mergeCell ref="B14229:C14229"/>
    <mergeCell ref="D14229:E14229"/>
    <mergeCell ref="G14229:H14229"/>
    <mergeCell ref="I14229:J14229"/>
    <mergeCell ref="B14251:C14251"/>
    <mergeCell ref="D14251:E14251"/>
    <mergeCell ref="G14251:H14251"/>
    <mergeCell ref="I14251:J14251"/>
    <mergeCell ref="B14252:C14252"/>
    <mergeCell ref="D14252:E14252"/>
    <mergeCell ref="G14252:H14252"/>
    <mergeCell ref="I14252:J14252"/>
    <mergeCell ref="G14246:J14246"/>
    <mergeCell ref="G14247:J14247"/>
    <mergeCell ref="G14248:K14248"/>
    <mergeCell ref="A14249:K14249"/>
    <mergeCell ref="A14250:C14250"/>
    <mergeCell ref="D14250:E14250"/>
    <mergeCell ref="G14250:H14250"/>
    <mergeCell ref="I14250:J14250"/>
    <mergeCell ref="B14244:C14244"/>
    <mergeCell ref="D14244:E14244"/>
    <mergeCell ref="G14244:H14244"/>
    <mergeCell ref="I14244:J14244"/>
    <mergeCell ref="B14245:C14245"/>
    <mergeCell ref="D14245:E14245"/>
    <mergeCell ref="G14245:H14245"/>
    <mergeCell ref="I14245:J14245"/>
    <mergeCell ref="G14242:J14242"/>
    <mergeCell ref="A14243:C14243"/>
    <mergeCell ref="D14243:E14243"/>
    <mergeCell ref="G14243:H14243"/>
    <mergeCell ref="I14243:J14243"/>
    <mergeCell ref="B14240:C14240"/>
    <mergeCell ref="D14240:E14240"/>
    <mergeCell ref="G14240:H14240"/>
    <mergeCell ref="I14240:J14240"/>
    <mergeCell ref="B14241:C14241"/>
    <mergeCell ref="D14241:E14241"/>
    <mergeCell ref="G14241:H14241"/>
    <mergeCell ref="I14241:J14241"/>
    <mergeCell ref="B14267:C14267"/>
    <mergeCell ref="D14267:E14267"/>
    <mergeCell ref="G14267:H14267"/>
    <mergeCell ref="I14267:J14267"/>
    <mergeCell ref="B14268:C14268"/>
    <mergeCell ref="D14268:E14268"/>
    <mergeCell ref="G14268:H14268"/>
    <mergeCell ref="I14268:J14268"/>
    <mergeCell ref="G14262:J14262"/>
    <mergeCell ref="G14263:J14263"/>
    <mergeCell ref="G14264:K14264"/>
    <mergeCell ref="A14265:K14265"/>
    <mergeCell ref="A14266:C14266"/>
    <mergeCell ref="D14266:E14266"/>
    <mergeCell ref="G14266:H14266"/>
    <mergeCell ref="I14266:J14266"/>
    <mergeCell ref="B14260:C14260"/>
    <mergeCell ref="D14260:E14260"/>
    <mergeCell ref="G14260:H14260"/>
    <mergeCell ref="I14260:J14260"/>
    <mergeCell ref="B14261:C14261"/>
    <mergeCell ref="D14261:E14261"/>
    <mergeCell ref="G14261:H14261"/>
    <mergeCell ref="I14261:J14261"/>
    <mergeCell ref="G14255:J14255"/>
    <mergeCell ref="G14256:J14256"/>
    <mergeCell ref="G14257:K14257"/>
    <mergeCell ref="A14258:K14258"/>
    <mergeCell ref="A14259:C14259"/>
    <mergeCell ref="D14259:E14259"/>
    <mergeCell ref="G14259:H14259"/>
    <mergeCell ref="I14259:J14259"/>
    <mergeCell ref="B14253:C14253"/>
    <mergeCell ref="D14253:E14253"/>
    <mergeCell ref="G14253:H14253"/>
    <mergeCell ref="I14253:J14253"/>
    <mergeCell ref="B14254:C14254"/>
    <mergeCell ref="D14254:E14254"/>
    <mergeCell ref="G14254:H14254"/>
    <mergeCell ref="I14254:J14254"/>
    <mergeCell ref="G14282:J14282"/>
    <mergeCell ref="G14283:J14283"/>
    <mergeCell ref="G14284:K14284"/>
    <mergeCell ref="A14285:K14285"/>
    <mergeCell ref="A14286:C14287"/>
    <mergeCell ref="D14286:D14287"/>
    <mergeCell ref="E14286:F14286"/>
    <mergeCell ref="G14286:J14286"/>
    <mergeCell ref="K14286:K14287"/>
    <mergeCell ref="G14287:H14287"/>
    <mergeCell ref="I14287:J14287"/>
    <mergeCell ref="B14280:C14280"/>
    <mergeCell ref="D14280:E14280"/>
    <mergeCell ref="G14280:H14280"/>
    <mergeCell ref="I14280:J14280"/>
    <mergeCell ref="B14281:C14281"/>
    <mergeCell ref="D14281:E14281"/>
    <mergeCell ref="G14281:H14281"/>
    <mergeCell ref="I14281:J14281"/>
    <mergeCell ref="G14276:J14276"/>
    <mergeCell ref="G14277:K14277"/>
    <mergeCell ref="A14278:K14278"/>
    <mergeCell ref="A14279:C14279"/>
    <mergeCell ref="D14279:E14279"/>
    <mergeCell ref="G14279:H14279"/>
    <mergeCell ref="I14279:J14279"/>
    <mergeCell ref="B14274:C14274"/>
    <mergeCell ref="D14274:E14274"/>
    <mergeCell ref="G14274:H14274"/>
    <mergeCell ref="I14274:J14274"/>
    <mergeCell ref="G14275:J14275"/>
    <mergeCell ref="G14269:J14269"/>
    <mergeCell ref="G14270:J14270"/>
    <mergeCell ref="G14271:K14271"/>
    <mergeCell ref="A14272:K14272"/>
    <mergeCell ref="A14273:C14273"/>
    <mergeCell ref="D14273:E14273"/>
    <mergeCell ref="G14273:H14273"/>
    <mergeCell ref="I14273:J14273"/>
    <mergeCell ref="G14302:J14302"/>
    <mergeCell ref="A14303:C14303"/>
    <mergeCell ref="E14303:F14303"/>
    <mergeCell ref="G14303:H14303"/>
    <mergeCell ref="I14303:J14303"/>
    <mergeCell ref="A14300:E14300"/>
    <mergeCell ref="G14300:H14300"/>
    <mergeCell ref="I14300:J14300"/>
    <mergeCell ref="B14301:E14301"/>
    <mergeCell ref="G14301:H14301"/>
    <mergeCell ref="I14301:J14301"/>
    <mergeCell ref="G14295:J14295"/>
    <mergeCell ref="G14296:J14296"/>
    <mergeCell ref="G14297:J14297"/>
    <mergeCell ref="G14298:J14298"/>
    <mergeCell ref="G14299:J14299"/>
    <mergeCell ref="G14292:J14292"/>
    <mergeCell ref="A14293:E14293"/>
    <mergeCell ref="G14293:H14293"/>
    <mergeCell ref="I14293:J14293"/>
    <mergeCell ref="B14294:E14294"/>
    <mergeCell ref="G14294:H14294"/>
    <mergeCell ref="I14294:J14294"/>
    <mergeCell ref="B14290:C14290"/>
    <mergeCell ref="G14290:H14290"/>
    <mergeCell ref="I14290:J14290"/>
    <mergeCell ref="B14291:C14291"/>
    <mergeCell ref="G14291:H14291"/>
    <mergeCell ref="I14291:J14291"/>
    <mergeCell ref="B14288:C14288"/>
    <mergeCell ref="G14288:H14288"/>
    <mergeCell ref="I14288:J14288"/>
    <mergeCell ref="B14289:C14289"/>
    <mergeCell ref="G14289:H14289"/>
    <mergeCell ref="I14289:J14289"/>
    <mergeCell ref="B14317:C14317"/>
    <mergeCell ref="D14317:E14317"/>
    <mergeCell ref="G14317:H14317"/>
    <mergeCell ref="I14317:J14317"/>
    <mergeCell ref="B14318:C14318"/>
    <mergeCell ref="D14318:E14318"/>
    <mergeCell ref="G14318:H14318"/>
    <mergeCell ref="I14318:J14318"/>
    <mergeCell ref="B14315:C14315"/>
    <mergeCell ref="D14315:E14315"/>
    <mergeCell ref="G14315:H14315"/>
    <mergeCell ref="I14315:J14315"/>
    <mergeCell ref="B14316:C14316"/>
    <mergeCell ref="D14316:E14316"/>
    <mergeCell ref="G14316:H14316"/>
    <mergeCell ref="I14316:J14316"/>
    <mergeCell ref="G14312:K14312"/>
    <mergeCell ref="A14313:K14313"/>
    <mergeCell ref="A14314:C14314"/>
    <mergeCell ref="D14314:E14314"/>
    <mergeCell ref="G14314:H14314"/>
    <mergeCell ref="I14314:J14314"/>
    <mergeCell ref="I14306:J14306"/>
    <mergeCell ref="K14306:K14307"/>
    <mergeCell ref="G14309:J14309"/>
    <mergeCell ref="G14310:J14310"/>
    <mergeCell ref="G14311:J14311"/>
    <mergeCell ref="A14306:B14307"/>
    <mergeCell ref="C14306:C14307"/>
    <mergeCell ref="D14306:D14307"/>
    <mergeCell ref="E14306:F14306"/>
    <mergeCell ref="G14306:H14306"/>
    <mergeCell ref="B14304:C14304"/>
    <mergeCell ref="E14304:F14304"/>
    <mergeCell ref="G14304:H14304"/>
    <mergeCell ref="I14304:J14304"/>
    <mergeCell ref="G14305:J14305"/>
    <mergeCell ref="G14331:J14331"/>
    <mergeCell ref="A14332:C14332"/>
    <mergeCell ref="D14332:E14332"/>
    <mergeCell ref="G14332:H14332"/>
    <mergeCell ref="I14332:J14332"/>
    <mergeCell ref="B14329:C14329"/>
    <mergeCell ref="D14329:E14329"/>
    <mergeCell ref="G14329:H14329"/>
    <mergeCell ref="I14329:J14329"/>
    <mergeCell ref="B14330:C14330"/>
    <mergeCell ref="D14330:E14330"/>
    <mergeCell ref="G14330:H14330"/>
    <mergeCell ref="I14330:J14330"/>
    <mergeCell ref="G14325:J14325"/>
    <mergeCell ref="G14326:K14326"/>
    <mergeCell ref="A14327:K14327"/>
    <mergeCell ref="A14328:C14328"/>
    <mergeCell ref="D14328:E14328"/>
    <mergeCell ref="G14328:H14328"/>
    <mergeCell ref="I14328:J14328"/>
    <mergeCell ref="B14323:C14323"/>
    <mergeCell ref="D14323:E14323"/>
    <mergeCell ref="G14323:H14323"/>
    <mergeCell ref="I14323:J14323"/>
    <mergeCell ref="G14324:J14324"/>
    <mergeCell ref="G14321:J14321"/>
    <mergeCell ref="A14322:C14322"/>
    <mergeCell ref="D14322:E14322"/>
    <mergeCell ref="G14322:H14322"/>
    <mergeCell ref="I14322:J14322"/>
    <mergeCell ref="B14319:C14319"/>
    <mergeCell ref="D14319:E14319"/>
    <mergeCell ref="G14319:H14319"/>
    <mergeCell ref="I14319:J14319"/>
    <mergeCell ref="B14320:C14320"/>
    <mergeCell ref="D14320:E14320"/>
    <mergeCell ref="G14320:H14320"/>
    <mergeCell ref="I14320:J14320"/>
    <mergeCell ref="A14345:C14345"/>
    <mergeCell ref="D14345:E14345"/>
    <mergeCell ref="G14345:H14345"/>
    <mergeCell ref="I14345:J14345"/>
    <mergeCell ref="B14346:C14346"/>
    <mergeCell ref="D14346:E14346"/>
    <mergeCell ref="G14346:H14346"/>
    <mergeCell ref="I14346:J14346"/>
    <mergeCell ref="B14343:C14343"/>
    <mergeCell ref="D14343:E14343"/>
    <mergeCell ref="G14343:H14343"/>
    <mergeCell ref="I14343:J14343"/>
    <mergeCell ref="G14344:J14344"/>
    <mergeCell ref="G14339:J14339"/>
    <mergeCell ref="G14340:K14340"/>
    <mergeCell ref="A14341:K14341"/>
    <mergeCell ref="A14342:C14342"/>
    <mergeCell ref="D14342:E14342"/>
    <mergeCell ref="G14342:H14342"/>
    <mergeCell ref="I14342:J14342"/>
    <mergeCell ref="B14337:C14337"/>
    <mergeCell ref="D14337:E14337"/>
    <mergeCell ref="G14337:H14337"/>
    <mergeCell ref="I14337:J14337"/>
    <mergeCell ref="G14338:J14338"/>
    <mergeCell ref="G14335:J14335"/>
    <mergeCell ref="A14336:C14336"/>
    <mergeCell ref="D14336:E14336"/>
    <mergeCell ref="G14336:H14336"/>
    <mergeCell ref="I14336:J14336"/>
    <mergeCell ref="B14333:C14333"/>
    <mergeCell ref="D14333:E14333"/>
    <mergeCell ref="G14333:H14333"/>
    <mergeCell ref="I14333:J14333"/>
    <mergeCell ref="B14334:C14334"/>
    <mergeCell ref="D14334:E14334"/>
    <mergeCell ref="G14334:H14334"/>
    <mergeCell ref="I14334:J14334"/>
    <mergeCell ref="G14357:J14357"/>
    <mergeCell ref="A14358:C14358"/>
    <mergeCell ref="D14358:E14358"/>
    <mergeCell ref="G14358:H14358"/>
    <mergeCell ref="I14358:J14358"/>
    <mergeCell ref="B14355:C14355"/>
    <mergeCell ref="D14355:E14355"/>
    <mergeCell ref="G14355:H14355"/>
    <mergeCell ref="I14355:J14355"/>
    <mergeCell ref="B14356:C14356"/>
    <mergeCell ref="D14356:E14356"/>
    <mergeCell ref="G14356:H14356"/>
    <mergeCell ref="I14356:J14356"/>
    <mergeCell ref="B14353:C14353"/>
    <mergeCell ref="D14353:E14353"/>
    <mergeCell ref="G14353:H14353"/>
    <mergeCell ref="I14353:J14353"/>
    <mergeCell ref="B14354:C14354"/>
    <mergeCell ref="D14354:E14354"/>
    <mergeCell ref="G14354:H14354"/>
    <mergeCell ref="I14354:J14354"/>
    <mergeCell ref="G14349:J14349"/>
    <mergeCell ref="G14350:K14350"/>
    <mergeCell ref="A14351:K14351"/>
    <mergeCell ref="A14352:C14352"/>
    <mergeCell ref="D14352:E14352"/>
    <mergeCell ref="G14352:H14352"/>
    <mergeCell ref="I14352:J14352"/>
    <mergeCell ref="B14347:C14347"/>
    <mergeCell ref="D14347:E14347"/>
    <mergeCell ref="G14347:H14347"/>
    <mergeCell ref="I14347:J14347"/>
    <mergeCell ref="G14348:J14348"/>
    <mergeCell ref="B14369:C14369"/>
    <mergeCell ref="D14369:E14369"/>
    <mergeCell ref="G14369:H14369"/>
    <mergeCell ref="I14369:J14369"/>
    <mergeCell ref="G14370:J14370"/>
    <mergeCell ref="A14367:C14367"/>
    <mergeCell ref="D14367:E14367"/>
    <mergeCell ref="G14367:H14367"/>
    <mergeCell ref="I14367:J14367"/>
    <mergeCell ref="B14368:C14368"/>
    <mergeCell ref="D14368:E14368"/>
    <mergeCell ref="G14368:H14368"/>
    <mergeCell ref="I14368:J14368"/>
    <mergeCell ref="B14365:C14365"/>
    <mergeCell ref="D14365:E14365"/>
    <mergeCell ref="G14365:H14365"/>
    <mergeCell ref="I14365:J14365"/>
    <mergeCell ref="G14366:J14366"/>
    <mergeCell ref="A14363:C14363"/>
    <mergeCell ref="D14363:E14363"/>
    <mergeCell ref="G14363:H14363"/>
    <mergeCell ref="I14363:J14363"/>
    <mergeCell ref="B14364:C14364"/>
    <mergeCell ref="D14364:E14364"/>
    <mergeCell ref="G14364:H14364"/>
    <mergeCell ref="I14364:J14364"/>
    <mergeCell ref="B14361:C14361"/>
    <mergeCell ref="D14361:E14361"/>
    <mergeCell ref="G14361:H14361"/>
    <mergeCell ref="I14361:J14361"/>
    <mergeCell ref="G14362:J14362"/>
    <mergeCell ref="B14359:C14359"/>
    <mergeCell ref="D14359:E14359"/>
    <mergeCell ref="G14359:H14359"/>
    <mergeCell ref="I14359:J14359"/>
    <mergeCell ref="B14360:C14360"/>
    <mergeCell ref="D14360:E14360"/>
    <mergeCell ref="G14360:H14360"/>
    <mergeCell ref="I14360:J14360"/>
    <mergeCell ref="G14381:J14381"/>
    <mergeCell ref="A14382:C14382"/>
    <mergeCell ref="D14382:E14382"/>
    <mergeCell ref="G14382:H14382"/>
    <mergeCell ref="I14382:J14382"/>
    <mergeCell ref="B14379:C14379"/>
    <mergeCell ref="D14379:E14379"/>
    <mergeCell ref="G14379:H14379"/>
    <mergeCell ref="I14379:J14379"/>
    <mergeCell ref="B14380:C14380"/>
    <mergeCell ref="D14380:E14380"/>
    <mergeCell ref="G14380:H14380"/>
    <mergeCell ref="I14380:J14380"/>
    <mergeCell ref="B14377:C14377"/>
    <mergeCell ref="D14377:E14377"/>
    <mergeCell ref="G14377:H14377"/>
    <mergeCell ref="I14377:J14377"/>
    <mergeCell ref="B14378:C14378"/>
    <mergeCell ref="D14378:E14378"/>
    <mergeCell ref="G14378:H14378"/>
    <mergeCell ref="I14378:J14378"/>
    <mergeCell ref="B14375:C14375"/>
    <mergeCell ref="D14375:E14375"/>
    <mergeCell ref="G14375:H14375"/>
    <mergeCell ref="I14375:J14375"/>
    <mergeCell ref="B14376:C14376"/>
    <mergeCell ref="D14376:E14376"/>
    <mergeCell ref="G14376:H14376"/>
    <mergeCell ref="I14376:J14376"/>
    <mergeCell ref="G14371:J14371"/>
    <mergeCell ref="G14372:K14372"/>
    <mergeCell ref="A14373:K14373"/>
    <mergeCell ref="A14374:C14374"/>
    <mergeCell ref="D14374:E14374"/>
    <mergeCell ref="G14374:H14374"/>
    <mergeCell ref="I14374:J14374"/>
    <mergeCell ref="G14391:J14391"/>
    <mergeCell ref="G14392:K14392"/>
    <mergeCell ref="A14393:K14393"/>
    <mergeCell ref="A14394:C14394"/>
    <mergeCell ref="D14394:E14394"/>
    <mergeCell ref="G14394:H14394"/>
    <mergeCell ref="I14394:J14394"/>
    <mergeCell ref="B14389:C14389"/>
    <mergeCell ref="D14389:E14389"/>
    <mergeCell ref="G14389:H14389"/>
    <mergeCell ref="I14389:J14389"/>
    <mergeCell ref="G14390:J14390"/>
    <mergeCell ref="A14387:C14387"/>
    <mergeCell ref="D14387:E14387"/>
    <mergeCell ref="G14387:H14387"/>
    <mergeCell ref="I14387:J14387"/>
    <mergeCell ref="B14388:C14388"/>
    <mergeCell ref="D14388:E14388"/>
    <mergeCell ref="G14388:H14388"/>
    <mergeCell ref="I14388:J14388"/>
    <mergeCell ref="B14385:C14385"/>
    <mergeCell ref="D14385:E14385"/>
    <mergeCell ref="G14385:H14385"/>
    <mergeCell ref="I14385:J14385"/>
    <mergeCell ref="G14386:J14386"/>
    <mergeCell ref="B14383:C14383"/>
    <mergeCell ref="D14383:E14383"/>
    <mergeCell ref="G14383:H14383"/>
    <mergeCell ref="I14383:J14383"/>
    <mergeCell ref="B14384:C14384"/>
    <mergeCell ref="D14384:E14384"/>
    <mergeCell ref="G14384:H14384"/>
    <mergeCell ref="I14384:J14384"/>
    <mergeCell ref="G14405:J14405"/>
    <mergeCell ref="G14406:K14406"/>
    <mergeCell ref="A14407:K14407"/>
    <mergeCell ref="A14408:C14408"/>
    <mergeCell ref="D14408:E14408"/>
    <mergeCell ref="G14408:H14408"/>
    <mergeCell ref="I14408:J14408"/>
    <mergeCell ref="B14403:C14403"/>
    <mergeCell ref="D14403:E14403"/>
    <mergeCell ref="G14403:H14403"/>
    <mergeCell ref="I14403:J14403"/>
    <mergeCell ref="G14404:J14404"/>
    <mergeCell ref="G14401:J14401"/>
    <mergeCell ref="A14402:C14402"/>
    <mergeCell ref="D14402:E14402"/>
    <mergeCell ref="G14402:H14402"/>
    <mergeCell ref="I14402:J14402"/>
    <mergeCell ref="B14399:C14399"/>
    <mergeCell ref="D14399:E14399"/>
    <mergeCell ref="G14399:H14399"/>
    <mergeCell ref="I14399:J14399"/>
    <mergeCell ref="B14400:C14400"/>
    <mergeCell ref="D14400:E14400"/>
    <mergeCell ref="G14400:H14400"/>
    <mergeCell ref="I14400:J14400"/>
    <mergeCell ref="G14397:J14397"/>
    <mergeCell ref="A14398:C14398"/>
    <mergeCell ref="D14398:E14398"/>
    <mergeCell ref="G14398:H14398"/>
    <mergeCell ref="I14398:J14398"/>
    <mergeCell ref="B14395:C14395"/>
    <mergeCell ref="D14395:E14395"/>
    <mergeCell ref="G14395:H14395"/>
    <mergeCell ref="I14395:J14395"/>
    <mergeCell ref="B14396:C14396"/>
    <mergeCell ref="D14396:E14396"/>
    <mergeCell ref="G14396:H14396"/>
    <mergeCell ref="I14396:J14396"/>
    <mergeCell ref="B14421:E14421"/>
    <mergeCell ref="G14421:H14421"/>
    <mergeCell ref="I14421:J14421"/>
    <mergeCell ref="B14422:E14422"/>
    <mergeCell ref="G14422:H14422"/>
    <mergeCell ref="I14422:J14422"/>
    <mergeCell ref="G14417:J14417"/>
    <mergeCell ref="G14418:K14418"/>
    <mergeCell ref="A14419:K14419"/>
    <mergeCell ref="A14420:E14420"/>
    <mergeCell ref="G14420:H14420"/>
    <mergeCell ref="I14420:J14420"/>
    <mergeCell ref="B14415:C14415"/>
    <mergeCell ref="D14415:E14415"/>
    <mergeCell ref="G14415:H14415"/>
    <mergeCell ref="I14415:J14415"/>
    <mergeCell ref="G14416:J14416"/>
    <mergeCell ref="A14413:C14413"/>
    <mergeCell ref="D14413:E14413"/>
    <mergeCell ref="G14413:H14413"/>
    <mergeCell ref="I14413:J14413"/>
    <mergeCell ref="B14414:C14414"/>
    <mergeCell ref="D14414:E14414"/>
    <mergeCell ref="G14414:H14414"/>
    <mergeCell ref="I14414:J14414"/>
    <mergeCell ref="B14411:C14411"/>
    <mergeCell ref="D14411:E14411"/>
    <mergeCell ref="G14411:H14411"/>
    <mergeCell ref="I14411:J14411"/>
    <mergeCell ref="G14412:J14412"/>
    <mergeCell ref="B14409:C14409"/>
    <mergeCell ref="D14409:E14409"/>
    <mergeCell ref="G14409:H14409"/>
    <mergeCell ref="I14409:J14409"/>
    <mergeCell ref="B14410:C14410"/>
    <mergeCell ref="D14410:E14410"/>
    <mergeCell ref="G14410:H14410"/>
    <mergeCell ref="I14410:J14410"/>
    <mergeCell ref="B14438:C14438"/>
    <mergeCell ref="D14438:E14438"/>
    <mergeCell ref="G14438:H14438"/>
    <mergeCell ref="I14438:J14438"/>
    <mergeCell ref="G14439:J14439"/>
    <mergeCell ref="G14435:K14435"/>
    <mergeCell ref="A14436:K14436"/>
    <mergeCell ref="A14437:C14437"/>
    <mergeCell ref="D14437:E14437"/>
    <mergeCell ref="G14437:H14437"/>
    <mergeCell ref="I14437:J14437"/>
    <mergeCell ref="I14429:J14429"/>
    <mergeCell ref="K14429:K14430"/>
    <mergeCell ref="G14432:J14432"/>
    <mergeCell ref="G14433:J14433"/>
    <mergeCell ref="G14434:J14434"/>
    <mergeCell ref="A14429:B14430"/>
    <mergeCell ref="C14429:C14430"/>
    <mergeCell ref="D14429:D14430"/>
    <mergeCell ref="E14429:F14429"/>
    <mergeCell ref="G14429:H14429"/>
    <mergeCell ref="B14427:C14427"/>
    <mergeCell ref="E14427:F14427"/>
    <mergeCell ref="G14427:H14427"/>
    <mergeCell ref="I14427:J14427"/>
    <mergeCell ref="G14428:J14428"/>
    <mergeCell ref="G14425:J14425"/>
    <mergeCell ref="A14426:C14426"/>
    <mergeCell ref="E14426:F14426"/>
    <mergeCell ref="G14426:H14426"/>
    <mergeCell ref="I14426:J14426"/>
    <mergeCell ref="B14423:E14423"/>
    <mergeCell ref="G14423:H14423"/>
    <mergeCell ref="I14423:J14423"/>
    <mergeCell ref="B14424:E14424"/>
    <mergeCell ref="G14424:H14424"/>
    <mergeCell ref="I14424:J14424"/>
    <mergeCell ref="B14452:E14452"/>
    <mergeCell ref="G14452:H14452"/>
    <mergeCell ref="I14452:J14452"/>
    <mergeCell ref="B14453:E14453"/>
    <mergeCell ref="G14453:H14453"/>
    <mergeCell ref="I14453:J14453"/>
    <mergeCell ref="B14449:C14449"/>
    <mergeCell ref="G14449:H14449"/>
    <mergeCell ref="I14449:J14449"/>
    <mergeCell ref="G14450:J14450"/>
    <mergeCell ref="A14451:E14451"/>
    <mergeCell ref="G14451:H14451"/>
    <mergeCell ref="I14451:J14451"/>
    <mergeCell ref="G14444:J14444"/>
    <mergeCell ref="G14445:K14445"/>
    <mergeCell ref="A14446:K14446"/>
    <mergeCell ref="A14447:C14448"/>
    <mergeCell ref="D14447:D14448"/>
    <mergeCell ref="E14447:F14447"/>
    <mergeCell ref="G14447:J14447"/>
    <mergeCell ref="K14447:K14448"/>
    <mergeCell ref="G14448:H14448"/>
    <mergeCell ref="I14448:J14448"/>
    <mergeCell ref="B14442:C14442"/>
    <mergeCell ref="D14442:E14442"/>
    <mergeCell ref="G14442:H14442"/>
    <mergeCell ref="I14442:J14442"/>
    <mergeCell ref="G14443:J14443"/>
    <mergeCell ref="A14440:C14440"/>
    <mergeCell ref="D14440:E14440"/>
    <mergeCell ref="G14440:H14440"/>
    <mergeCell ref="I14440:J14440"/>
    <mergeCell ref="B14441:C14441"/>
    <mergeCell ref="D14441:E14441"/>
    <mergeCell ref="G14441:H14441"/>
    <mergeCell ref="I14441:J14441"/>
    <mergeCell ref="B14468:C14468"/>
    <mergeCell ref="D14468:E14468"/>
    <mergeCell ref="G14468:H14468"/>
    <mergeCell ref="I14468:J14468"/>
    <mergeCell ref="B14469:C14469"/>
    <mergeCell ref="D14469:E14469"/>
    <mergeCell ref="G14469:H14469"/>
    <mergeCell ref="I14469:J14469"/>
    <mergeCell ref="G14466:J14466"/>
    <mergeCell ref="A14467:C14467"/>
    <mergeCell ref="D14467:E14467"/>
    <mergeCell ref="G14467:H14467"/>
    <mergeCell ref="I14467:J14467"/>
    <mergeCell ref="B14464:C14464"/>
    <mergeCell ref="D14464:E14464"/>
    <mergeCell ref="G14464:H14464"/>
    <mergeCell ref="I14464:J14464"/>
    <mergeCell ref="B14465:C14465"/>
    <mergeCell ref="D14465:E14465"/>
    <mergeCell ref="G14465:H14465"/>
    <mergeCell ref="I14465:J14465"/>
    <mergeCell ref="A14462:K14462"/>
    <mergeCell ref="A14463:C14463"/>
    <mergeCell ref="D14463:E14463"/>
    <mergeCell ref="G14463:H14463"/>
    <mergeCell ref="I14463:J14463"/>
    <mergeCell ref="G14457:J14457"/>
    <mergeCell ref="G14458:J14458"/>
    <mergeCell ref="G14459:J14459"/>
    <mergeCell ref="G14460:J14460"/>
    <mergeCell ref="G14461:K14461"/>
    <mergeCell ref="B14454:E14454"/>
    <mergeCell ref="G14454:H14454"/>
    <mergeCell ref="I14454:J14454"/>
    <mergeCell ref="G14455:J14455"/>
    <mergeCell ref="G14456:J14456"/>
    <mergeCell ref="G14481:J14481"/>
    <mergeCell ref="G14482:K14482"/>
    <mergeCell ref="A14483:K14483"/>
    <mergeCell ref="A14484:C14484"/>
    <mergeCell ref="D14484:E14484"/>
    <mergeCell ref="G14484:H14484"/>
    <mergeCell ref="I14484:J14484"/>
    <mergeCell ref="B14479:C14479"/>
    <mergeCell ref="D14479:E14479"/>
    <mergeCell ref="G14479:H14479"/>
    <mergeCell ref="I14479:J14479"/>
    <mergeCell ref="G14480:J14480"/>
    <mergeCell ref="G14477:J14477"/>
    <mergeCell ref="A14478:C14478"/>
    <mergeCell ref="D14478:E14478"/>
    <mergeCell ref="G14478:H14478"/>
    <mergeCell ref="I14478:J14478"/>
    <mergeCell ref="B14475:C14475"/>
    <mergeCell ref="D14475:E14475"/>
    <mergeCell ref="G14475:H14475"/>
    <mergeCell ref="I14475:J14475"/>
    <mergeCell ref="B14476:C14476"/>
    <mergeCell ref="D14476:E14476"/>
    <mergeCell ref="G14476:H14476"/>
    <mergeCell ref="I14476:J14476"/>
    <mergeCell ref="G14470:J14470"/>
    <mergeCell ref="G14471:J14471"/>
    <mergeCell ref="G14472:K14472"/>
    <mergeCell ref="A14473:K14473"/>
    <mergeCell ref="A14474:C14474"/>
    <mergeCell ref="D14474:E14474"/>
    <mergeCell ref="G14474:H14474"/>
    <mergeCell ref="I14474:J14474"/>
    <mergeCell ref="B14495:C14495"/>
    <mergeCell ref="D14495:E14495"/>
    <mergeCell ref="G14495:H14495"/>
    <mergeCell ref="I14495:J14495"/>
    <mergeCell ref="B14496:C14496"/>
    <mergeCell ref="D14496:E14496"/>
    <mergeCell ref="G14496:H14496"/>
    <mergeCell ref="I14496:J14496"/>
    <mergeCell ref="G14491:J14491"/>
    <mergeCell ref="G14492:K14492"/>
    <mergeCell ref="A14493:K14493"/>
    <mergeCell ref="A14494:C14494"/>
    <mergeCell ref="D14494:E14494"/>
    <mergeCell ref="G14494:H14494"/>
    <mergeCell ref="I14494:J14494"/>
    <mergeCell ref="B14489:C14489"/>
    <mergeCell ref="D14489:E14489"/>
    <mergeCell ref="G14489:H14489"/>
    <mergeCell ref="I14489:J14489"/>
    <mergeCell ref="G14490:J14490"/>
    <mergeCell ref="G14487:J14487"/>
    <mergeCell ref="A14488:C14488"/>
    <mergeCell ref="D14488:E14488"/>
    <mergeCell ref="G14488:H14488"/>
    <mergeCell ref="I14488:J14488"/>
    <mergeCell ref="B14485:C14485"/>
    <mergeCell ref="D14485:E14485"/>
    <mergeCell ref="G14485:H14485"/>
    <mergeCell ref="I14485:J14485"/>
    <mergeCell ref="B14486:C14486"/>
    <mergeCell ref="D14486:E14486"/>
    <mergeCell ref="G14486:H14486"/>
    <mergeCell ref="I14486:J14486"/>
    <mergeCell ref="B14508:C14508"/>
    <mergeCell ref="D14508:E14508"/>
    <mergeCell ref="G14508:H14508"/>
    <mergeCell ref="I14508:J14508"/>
    <mergeCell ref="B14509:C14509"/>
    <mergeCell ref="D14509:E14509"/>
    <mergeCell ref="G14509:H14509"/>
    <mergeCell ref="I14509:J14509"/>
    <mergeCell ref="G14503:J14503"/>
    <mergeCell ref="G14504:J14504"/>
    <mergeCell ref="G14505:K14505"/>
    <mergeCell ref="A14506:K14506"/>
    <mergeCell ref="A14507:C14507"/>
    <mergeCell ref="D14507:E14507"/>
    <mergeCell ref="G14507:H14507"/>
    <mergeCell ref="I14507:J14507"/>
    <mergeCell ref="B14501:C14501"/>
    <mergeCell ref="D14501:E14501"/>
    <mergeCell ref="G14501:H14501"/>
    <mergeCell ref="I14501:J14501"/>
    <mergeCell ref="B14502:C14502"/>
    <mergeCell ref="D14502:E14502"/>
    <mergeCell ref="G14502:H14502"/>
    <mergeCell ref="I14502:J14502"/>
    <mergeCell ref="G14499:J14499"/>
    <mergeCell ref="A14500:C14500"/>
    <mergeCell ref="D14500:E14500"/>
    <mergeCell ref="G14500:H14500"/>
    <mergeCell ref="I14500:J14500"/>
    <mergeCell ref="B14497:C14497"/>
    <mergeCell ref="D14497:E14497"/>
    <mergeCell ref="G14497:H14497"/>
    <mergeCell ref="I14497:J14497"/>
    <mergeCell ref="B14498:C14498"/>
    <mergeCell ref="D14498:E14498"/>
    <mergeCell ref="G14498:H14498"/>
    <mergeCell ref="I14498:J14498"/>
    <mergeCell ref="B14524:C14524"/>
    <mergeCell ref="D14524:E14524"/>
    <mergeCell ref="G14524:H14524"/>
    <mergeCell ref="I14524:J14524"/>
    <mergeCell ref="B14525:C14525"/>
    <mergeCell ref="D14525:E14525"/>
    <mergeCell ref="G14525:H14525"/>
    <mergeCell ref="I14525:J14525"/>
    <mergeCell ref="G14519:J14519"/>
    <mergeCell ref="G14520:J14520"/>
    <mergeCell ref="G14521:K14521"/>
    <mergeCell ref="A14522:K14522"/>
    <mergeCell ref="A14523:C14523"/>
    <mergeCell ref="D14523:E14523"/>
    <mergeCell ref="G14523:H14523"/>
    <mergeCell ref="I14523:J14523"/>
    <mergeCell ref="B14517:C14517"/>
    <mergeCell ref="D14517:E14517"/>
    <mergeCell ref="G14517:H14517"/>
    <mergeCell ref="I14517:J14517"/>
    <mergeCell ref="B14518:C14518"/>
    <mergeCell ref="D14518:E14518"/>
    <mergeCell ref="G14518:H14518"/>
    <mergeCell ref="I14518:J14518"/>
    <mergeCell ref="G14512:J14512"/>
    <mergeCell ref="G14513:J14513"/>
    <mergeCell ref="G14514:K14514"/>
    <mergeCell ref="A14515:K14515"/>
    <mergeCell ref="A14516:C14516"/>
    <mergeCell ref="D14516:E14516"/>
    <mergeCell ref="G14516:H14516"/>
    <mergeCell ref="I14516:J14516"/>
    <mergeCell ref="B14510:C14510"/>
    <mergeCell ref="D14510:E14510"/>
    <mergeCell ref="G14510:H14510"/>
    <mergeCell ref="I14510:J14510"/>
    <mergeCell ref="B14511:C14511"/>
    <mergeCell ref="D14511:E14511"/>
    <mergeCell ref="G14511:H14511"/>
    <mergeCell ref="I14511:J14511"/>
    <mergeCell ref="G14539:J14539"/>
    <mergeCell ref="G14540:J14540"/>
    <mergeCell ref="G14541:K14541"/>
    <mergeCell ref="A14542:K14542"/>
    <mergeCell ref="A14543:C14544"/>
    <mergeCell ref="D14543:D14544"/>
    <mergeCell ref="E14543:F14543"/>
    <mergeCell ref="G14543:J14543"/>
    <mergeCell ref="K14543:K14544"/>
    <mergeCell ref="G14544:H14544"/>
    <mergeCell ref="I14544:J14544"/>
    <mergeCell ref="B14537:C14537"/>
    <mergeCell ref="D14537:E14537"/>
    <mergeCell ref="G14537:H14537"/>
    <mergeCell ref="I14537:J14537"/>
    <mergeCell ref="B14538:C14538"/>
    <mergeCell ref="D14538:E14538"/>
    <mergeCell ref="G14538:H14538"/>
    <mergeCell ref="I14538:J14538"/>
    <mergeCell ref="G14533:J14533"/>
    <mergeCell ref="G14534:K14534"/>
    <mergeCell ref="A14535:K14535"/>
    <mergeCell ref="A14536:C14536"/>
    <mergeCell ref="D14536:E14536"/>
    <mergeCell ref="G14536:H14536"/>
    <mergeCell ref="I14536:J14536"/>
    <mergeCell ref="B14531:C14531"/>
    <mergeCell ref="D14531:E14531"/>
    <mergeCell ref="G14531:H14531"/>
    <mergeCell ref="I14531:J14531"/>
    <mergeCell ref="G14532:J14532"/>
    <mergeCell ref="G14526:J14526"/>
    <mergeCell ref="G14527:J14527"/>
    <mergeCell ref="G14528:K14528"/>
    <mergeCell ref="A14529:K14529"/>
    <mergeCell ref="A14530:C14530"/>
    <mergeCell ref="D14530:E14530"/>
    <mergeCell ref="G14530:H14530"/>
    <mergeCell ref="I14530:J14530"/>
    <mergeCell ref="G14559:J14559"/>
    <mergeCell ref="A14560:C14560"/>
    <mergeCell ref="E14560:F14560"/>
    <mergeCell ref="G14560:H14560"/>
    <mergeCell ref="I14560:J14560"/>
    <mergeCell ref="A14557:E14557"/>
    <mergeCell ref="G14557:H14557"/>
    <mergeCell ref="I14557:J14557"/>
    <mergeCell ref="B14558:E14558"/>
    <mergeCell ref="G14558:H14558"/>
    <mergeCell ref="I14558:J14558"/>
    <mergeCell ref="G14552:J14552"/>
    <mergeCell ref="G14553:J14553"/>
    <mergeCell ref="G14554:J14554"/>
    <mergeCell ref="G14555:J14555"/>
    <mergeCell ref="G14556:J14556"/>
    <mergeCell ref="G14549:J14549"/>
    <mergeCell ref="A14550:E14550"/>
    <mergeCell ref="G14550:H14550"/>
    <mergeCell ref="I14550:J14550"/>
    <mergeCell ref="B14551:E14551"/>
    <mergeCell ref="G14551:H14551"/>
    <mergeCell ref="I14551:J14551"/>
    <mergeCell ref="B14547:C14547"/>
    <mergeCell ref="G14547:H14547"/>
    <mergeCell ref="I14547:J14547"/>
    <mergeCell ref="B14548:C14548"/>
    <mergeCell ref="G14548:H14548"/>
    <mergeCell ref="I14548:J14548"/>
    <mergeCell ref="B14545:C14545"/>
    <mergeCell ref="G14545:H14545"/>
    <mergeCell ref="I14545:J14545"/>
    <mergeCell ref="B14546:C14546"/>
    <mergeCell ref="G14546:H14546"/>
    <mergeCell ref="I14546:J14546"/>
    <mergeCell ref="B14574:C14574"/>
    <mergeCell ref="D14574:E14574"/>
    <mergeCell ref="G14574:H14574"/>
    <mergeCell ref="I14574:J14574"/>
    <mergeCell ref="B14575:C14575"/>
    <mergeCell ref="D14575:E14575"/>
    <mergeCell ref="G14575:H14575"/>
    <mergeCell ref="I14575:J14575"/>
    <mergeCell ref="B14572:C14572"/>
    <mergeCell ref="D14572:E14572"/>
    <mergeCell ref="G14572:H14572"/>
    <mergeCell ref="I14572:J14572"/>
    <mergeCell ref="B14573:C14573"/>
    <mergeCell ref="D14573:E14573"/>
    <mergeCell ref="G14573:H14573"/>
    <mergeCell ref="I14573:J14573"/>
    <mergeCell ref="G14569:K14569"/>
    <mergeCell ref="A14570:K14570"/>
    <mergeCell ref="A14571:C14571"/>
    <mergeCell ref="D14571:E14571"/>
    <mergeCell ref="G14571:H14571"/>
    <mergeCell ref="I14571:J14571"/>
    <mergeCell ref="I14563:J14563"/>
    <mergeCell ref="K14563:K14564"/>
    <mergeCell ref="G14566:J14566"/>
    <mergeCell ref="G14567:J14567"/>
    <mergeCell ref="G14568:J14568"/>
    <mergeCell ref="A14563:B14564"/>
    <mergeCell ref="C14563:C14564"/>
    <mergeCell ref="D14563:D14564"/>
    <mergeCell ref="E14563:F14563"/>
    <mergeCell ref="G14563:H14563"/>
    <mergeCell ref="B14561:C14561"/>
    <mergeCell ref="E14561:F14561"/>
    <mergeCell ref="G14561:H14561"/>
    <mergeCell ref="I14561:J14561"/>
    <mergeCell ref="G14562:J14562"/>
    <mergeCell ref="G14588:J14588"/>
    <mergeCell ref="A14589:C14589"/>
    <mergeCell ref="D14589:E14589"/>
    <mergeCell ref="G14589:H14589"/>
    <mergeCell ref="I14589:J14589"/>
    <mergeCell ref="B14586:C14586"/>
    <mergeCell ref="D14586:E14586"/>
    <mergeCell ref="G14586:H14586"/>
    <mergeCell ref="I14586:J14586"/>
    <mergeCell ref="B14587:C14587"/>
    <mergeCell ref="D14587:E14587"/>
    <mergeCell ref="G14587:H14587"/>
    <mergeCell ref="I14587:J14587"/>
    <mergeCell ref="G14582:J14582"/>
    <mergeCell ref="G14583:K14583"/>
    <mergeCell ref="A14584:K14584"/>
    <mergeCell ref="A14585:C14585"/>
    <mergeCell ref="D14585:E14585"/>
    <mergeCell ref="G14585:H14585"/>
    <mergeCell ref="I14585:J14585"/>
    <mergeCell ref="B14580:C14580"/>
    <mergeCell ref="D14580:E14580"/>
    <mergeCell ref="G14580:H14580"/>
    <mergeCell ref="I14580:J14580"/>
    <mergeCell ref="G14581:J14581"/>
    <mergeCell ref="G14578:J14578"/>
    <mergeCell ref="A14579:C14579"/>
    <mergeCell ref="D14579:E14579"/>
    <mergeCell ref="G14579:H14579"/>
    <mergeCell ref="I14579:J14579"/>
    <mergeCell ref="B14576:C14576"/>
    <mergeCell ref="D14576:E14576"/>
    <mergeCell ref="G14576:H14576"/>
    <mergeCell ref="I14576:J14576"/>
    <mergeCell ref="B14577:C14577"/>
    <mergeCell ref="D14577:E14577"/>
    <mergeCell ref="G14577:H14577"/>
    <mergeCell ref="I14577:J14577"/>
    <mergeCell ref="A14602:C14602"/>
    <mergeCell ref="D14602:E14602"/>
    <mergeCell ref="G14602:H14602"/>
    <mergeCell ref="I14602:J14602"/>
    <mergeCell ref="B14603:C14603"/>
    <mergeCell ref="D14603:E14603"/>
    <mergeCell ref="G14603:H14603"/>
    <mergeCell ref="I14603:J14603"/>
    <mergeCell ref="B14600:C14600"/>
    <mergeCell ref="D14600:E14600"/>
    <mergeCell ref="G14600:H14600"/>
    <mergeCell ref="I14600:J14600"/>
    <mergeCell ref="G14601:J14601"/>
    <mergeCell ref="G14596:J14596"/>
    <mergeCell ref="G14597:K14597"/>
    <mergeCell ref="A14598:K14598"/>
    <mergeCell ref="A14599:C14599"/>
    <mergeCell ref="D14599:E14599"/>
    <mergeCell ref="G14599:H14599"/>
    <mergeCell ref="I14599:J14599"/>
    <mergeCell ref="B14594:C14594"/>
    <mergeCell ref="D14594:E14594"/>
    <mergeCell ref="G14594:H14594"/>
    <mergeCell ref="I14594:J14594"/>
    <mergeCell ref="G14595:J14595"/>
    <mergeCell ref="G14592:J14592"/>
    <mergeCell ref="A14593:C14593"/>
    <mergeCell ref="D14593:E14593"/>
    <mergeCell ref="G14593:H14593"/>
    <mergeCell ref="I14593:J14593"/>
    <mergeCell ref="B14590:C14590"/>
    <mergeCell ref="D14590:E14590"/>
    <mergeCell ref="G14590:H14590"/>
    <mergeCell ref="I14590:J14590"/>
    <mergeCell ref="B14591:C14591"/>
    <mergeCell ref="D14591:E14591"/>
    <mergeCell ref="G14591:H14591"/>
    <mergeCell ref="I14591:J14591"/>
    <mergeCell ref="G14614:J14614"/>
    <mergeCell ref="A14615:C14615"/>
    <mergeCell ref="D14615:E14615"/>
    <mergeCell ref="G14615:H14615"/>
    <mergeCell ref="I14615:J14615"/>
    <mergeCell ref="B14612:C14612"/>
    <mergeCell ref="D14612:E14612"/>
    <mergeCell ref="G14612:H14612"/>
    <mergeCell ref="I14612:J14612"/>
    <mergeCell ref="B14613:C14613"/>
    <mergeCell ref="D14613:E14613"/>
    <mergeCell ref="G14613:H14613"/>
    <mergeCell ref="I14613:J14613"/>
    <mergeCell ref="B14610:C14610"/>
    <mergeCell ref="D14610:E14610"/>
    <mergeCell ref="G14610:H14610"/>
    <mergeCell ref="I14610:J14610"/>
    <mergeCell ref="B14611:C14611"/>
    <mergeCell ref="D14611:E14611"/>
    <mergeCell ref="G14611:H14611"/>
    <mergeCell ref="I14611:J14611"/>
    <mergeCell ref="G14606:J14606"/>
    <mergeCell ref="G14607:K14607"/>
    <mergeCell ref="A14608:K14608"/>
    <mergeCell ref="A14609:C14609"/>
    <mergeCell ref="D14609:E14609"/>
    <mergeCell ref="G14609:H14609"/>
    <mergeCell ref="I14609:J14609"/>
    <mergeCell ref="B14604:C14604"/>
    <mergeCell ref="D14604:E14604"/>
    <mergeCell ref="G14604:H14604"/>
    <mergeCell ref="I14604:J14604"/>
    <mergeCell ref="G14605:J14605"/>
    <mergeCell ref="B14626:C14626"/>
    <mergeCell ref="D14626:E14626"/>
    <mergeCell ref="G14626:H14626"/>
    <mergeCell ref="I14626:J14626"/>
    <mergeCell ref="G14627:J14627"/>
    <mergeCell ref="A14624:C14624"/>
    <mergeCell ref="D14624:E14624"/>
    <mergeCell ref="G14624:H14624"/>
    <mergeCell ref="I14624:J14624"/>
    <mergeCell ref="B14625:C14625"/>
    <mergeCell ref="D14625:E14625"/>
    <mergeCell ref="G14625:H14625"/>
    <mergeCell ref="I14625:J14625"/>
    <mergeCell ref="B14622:C14622"/>
    <mergeCell ref="D14622:E14622"/>
    <mergeCell ref="G14622:H14622"/>
    <mergeCell ref="I14622:J14622"/>
    <mergeCell ref="G14623:J14623"/>
    <mergeCell ref="A14620:C14620"/>
    <mergeCell ref="D14620:E14620"/>
    <mergeCell ref="G14620:H14620"/>
    <mergeCell ref="I14620:J14620"/>
    <mergeCell ref="B14621:C14621"/>
    <mergeCell ref="D14621:E14621"/>
    <mergeCell ref="G14621:H14621"/>
    <mergeCell ref="I14621:J14621"/>
    <mergeCell ref="B14618:C14618"/>
    <mergeCell ref="D14618:E14618"/>
    <mergeCell ref="G14618:H14618"/>
    <mergeCell ref="I14618:J14618"/>
    <mergeCell ref="G14619:J14619"/>
    <mergeCell ref="B14616:C14616"/>
    <mergeCell ref="D14616:E14616"/>
    <mergeCell ref="G14616:H14616"/>
    <mergeCell ref="I14616:J14616"/>
    <mergeCell ref="B14617:C14617"/>
    <mergeCell ref="D14617:E14617"/>
    <mergeCell ref="G14617:H14617"/>
    <mergeCell ref="I14617:J14617"/>
    <mergeCell ref="G14638:J14638"/>
    <mergeCell ref="A14639:C14639"/>
    <mergeCell ref="D14639:E14639"/>
    <mergeCell ref="G14639:H14639"/>
    <mergeCell ref="I14639:J14639"/>
    <mergeCell ref="B14636:C14636"/>
    <mergeCell ref="D14636:E14636"/>
    <mergeCell ref="G14636:H14636"/>
    <mergeCell ref="I14636:J14636"/>
    <mergeCell ref="B14637:C14637"/>
    <mergeCell ref="D14637:E14637"/>
    <mergeCell ref="G14637:H14637"/>
    <mergeCell ref="I14637:J14637"/>
    <mergeCell ref="B14634:C14634"/>
    <mergeCell ref="D14634:E14634"/>
    <mergeCell ref="G14634:H14634"/>
    <mergeCell ref="I14634:J14634"/>
    <mergeCell ref="B14635:C14635"/>
    <mergeCell ref="D14635:E14635"/>
    <mergeCell ref="G14635:H14635"/>
    <mergeCell ref="I14635:J14635"/>
    <mergeCell ref="B14632:C14632"/>
    <mergeCell ref="D14632:E14632"/>
    <mergeCell ref="G14632:H14632"/>
    <mergeCell ref="I14632:J14632"/>
    <mergeCell ref="B14633:C14633"/>
    <mergeCell ref="D14633:E14633"/>
    <mergeCell ref="G14633:H14633"/>
    <mergeCell ref="I14633:J14633"/>
    <mergeCell ref="G14628:J14628"/>
    <mergeCell ref="G14629:K14629"/>
    <mergeCell ref="A14630:K14630"/>
    <mergeCell ref="A14631:C14631"/>
    <mergeCell ref="D14631:E14631"/>
    <mergeCell ref="G14631:H14631"/>
    <mergeCell ref="I14631:J14631"/>
    <mergeCell ref="G14648:J14648"/>
    <mergeCell ref="G14649:K14649"/>
    <mergeCell ref="A14650:K14650"/>
    <mergeCell ref="A14651:C14651"/>
    <mergeCell ref="D14651:E14651"/>
    <mergeCell ref="G14651:H14651"/>
    <mergeCell ref="I14651:J14651"/>
    <mergeCell ref="B14646:C14646"/>
    <mergeCell ref="D14646:E14646"/>
    <mergeCell ref="G14646:H14646"/>
    <mergeCell ref="I14646:J14646"/>
    <mergeCell ref="G14647:J14647"/>
    <mergeCell ref="A14644:C14644"/>
    <mergeCell ref="D14644:E14644"/>
    <mergeCell ref="G14644:H14644"/>
    <mergeCell ref="I14644:J14644"/>
    <mergeCell ref="B14645:C14645"/>
    <mergeCell ref="D14645:E14645"/>
    <mergeCell ref="G14645:H14645"/>
    <mergeCell ref="I14645:J14645"/>
    <mergeCell ref="B14642:C14642"/>
    <mergeCell ref="D14642:E14642"/>
    <mergeCell ref="G14642:H14642"/>
    <mergeCell ref="I14642:J14642"/>
    <mergeCell ref="G14643:J14643"/>
    <mergeCell ref="B14640:C14640"/>
    <mergeCell ref="D14640:E14640"/>
    <mergeCell ref="G14640:H14640"/>
    <mergeCell ref="I14640:J14640"/>
    <mergeCell ref="B14641:C14641"/>
    <mergeCell ref="D14641:E14641"/>
    <mergeCell ref="G14641:H14641"/>
    <mergeCell ref="I14641:J14641"/>
    <mergeCell ref="G14662:J14662"/>
    <mergeCell ref="G14663:K14663"/>
    <mergeCell ref="A14664:K14664"/>
    <mergeCell ref="A14665:C14665"/>
    <mergeCell ref="D14665:E14665"/>
    <mergeCell ref="G14665:H14665"/>
    <mergeCell ref="I14665:J14665"/>
    <mergeCell ref="B14660:C14660"/>
    <mergeCell ref="D14660:E14660"/>
    <mergeCell ref="G14660:H14660"/>
    <mergeCell ref="I14660:J14660"/>
    <mergeCell ref="G14661:J14661"/>
    <mergeCell ref="G14658:J14658"/>
    <mergeCell ref="A14659:C14659"/>
    <mergeCell ref="D14659:E14659"/>
    <mergeCell ref="G14659:H14659"/>
    <mergeCell ref="I14659:J14659"/>
    <mergeCell ref="B14656:C14656"/>
    <mergeCell ref="D14656:E14656"/>
    <mergeCell ref="G14656:H14656"/>
    <mergeCell ref="I14656:J14656"/>
    <mergeCell ref="B14657:C14657"/>
    <mergeCell ref="D14657:E14657"/>
    <mergeCell ref="G14657:H14657"/>
    <mergeCell ref="I14657:J14657"/>
    <mergeCell ref="G14654:J14654"/>
    <mergeCell ref="A14655:C14655"/>
    <mergeCell ref="D14655:E14655"/>
    <mergeCell ref="G14655:H14655"/>
    <mergeCell ref="I14655:J14655"/>
    <mergeCell ref="B14652:C14652"/>
    <mergeCell ref="D14652:E14652"/>
    <mergeCell ref="G14652:H14652"/>
    <mergeCell ref="I14652:J14652"/>
    <mergeCell ref="B14653:C14653"/>
    <mergeCell ref="D14653:E14653"/>
    <mergeCell ref="G14653:H14653"/>
    <mergeCell ref="I14653:J14653"/>
    <mergeCell ref="B14678:E14678"/>
    <mergeCell ref="G14678:H14678"/>
    <mergeCell ref="I14678:J14678"/>
    <mergeCell ref="B14679:E14679"/>
    <mergeCell ref="G14679:H14679"/>
    <mergeCell ref="I14679:J14679"/>
    <mergeCell ref="G14674:J14674"/>
    <mergeCell ref="G14675:K14675"/>
    <mergeCell ref="A14676:K14676"/>
    <mergeCell ref="A14677:E14677"/>
    <mergeCell ref="G14677:H14677"/>
    <mergeCell ref="I14677:J14677"/>
    <mergeCell ref="B14672:C14672"/>
    <mergeCell ref="D14672:E14672"/>
    <mergeCell ref="G14672:H14672"/>
    <mergeCell ref="I14672:J14672"/>
    <mergeCell ref="G14673:J14673"/>
    <mergeCell ref="A14670:C14670"/>
    <mergeCell ref="D14670:E14670"/>
    <mergeCell ref="G14670:H14670"/>
    <mergeCell ref="I14670:J14670"/>
    <mergeCell ref="B14671:C14671"/>
    <mergeCell ref="D14671:E14671"/>
    <mergeCell ref="G14671:H14671"/>
    <mergeCell ref="I14671:J14671"/>
    <mergeCell ref="B14668:C14668"/>
    <mergeCell ref="D14668:E14668"/>
    <mergeCell ref="G14668:H14668"/>
    <mergeCell ref="I14668:J14668"/>
    <mergeCell ref="G14669:J14669"/>
    <mergeCell ref="B14666:C14666"/>
    <mergeCell ref="D14666:E14666"/>
    <mergeCell ref="G14666:H14666"/>
    <mergeCell ref="I14666:J14666"/>
    <mergeCell ref="B14667:C14667"/>
    <mergeCell ref="D14667:E14667"/>
    <mergeCell ref="G14667:H14667"/>
    <mergeCell ref="I14667:J14667"/>
    <mergeCell ref="B14695:C14695"/>
    <mergeCell ref="D14695:E14695"/>
    <mergeCell ref="G14695:H14695"/>
    <mergeCell ref="I14695:J14695"/>
    <mergeCell ref="G14696:J14696"/>
    <mergeCell ref="G14692:K14692"/>
    <mergeCell ref="A14693:K14693"/>
    <mergeCell ref="A14694:C14694"/>
    <mergeCell ref="D14694:E14694"/>
    <mergeCell ref="G14694:H14694"/>
    <mergeCell ref="I14694:J14694"/>
    <mergeCell ref="I14686:J14686"/>
    <mergeCell ref="K14686:K14687"/>
    <mergeCell ref="G14689:J14689"/>
    <mergeCell ref="G14690:J14690"/>
    <mergeCell ref="G14691:J14691"/>
    <mergeCell ref="A14686:B14687"/>
    <mergeCell ref="C14686:C14687"/>
    <mergeCell ref="D14686:D14687"/>
    <mergeCell ref="E14686:F14686"/>
    <mergeCell ref="G14686:H14686"/>
    <mergeCell ref="B14684:C14684"/>
    <mergeCell ref="E14684:F14684"/>
    <mergeCell ref="G14684:H14684"/>
    <mergeCell ref="I14684:J14684"/>
    <mergeCell ref="G14685:J14685"/>
    <mergeCell ref="G14682:J14682"/>
    <mergeCell ref="A14683:C14683"/>
    <mergeCell ref="E14683:F14683"/>
    <mergeCell ref="G14683:H14683"/>
    <mergeCell ref="I14683:J14683"/>
    <mergeCell ref="B14680:E14680"/>
    <mergeCell ref="G14680:H14680"/>
    <mergeCell ref="I14680:J14680"/>
    <mergeCell ref="B14681:E14681"/>
    <mergeCell ref="G14681:H14681"/>
    <mergeCell ref="I14681:J14681"/>
    <mergeCell ref="B14709:E14709"/>
    <mergeCell ref="G14709:H14709"/>
    <mergeCell ref="I14709:J14709"/>
    <mergeCell ref="B14710:E14710"/>
    <mergeCell ref="G14710:H14710"/>
    <mergeCell ref="I14710:J14710"/>
    <mergeCell ref="B14706:C14706"/>
    <mergeCell ref="G14706:H14706"/>
    <mergeCell ref="I14706:J14706"/>
    <mergeCell ref="G14707:J14707"/>
    <mergeCell ref="A14708:E14708"/>
    <mergeCell ref="G14708:H14708"/>
    <mergeCell ref="I14708:J14708"/>
    <mergeCell ref="G14701:J14701"/>
    <mergeCell ref="G14702:K14702"/>
    <mergeCell ref="A14703:K14703"/>
    <mergeCell ref="A14704:C14705"/>
    <mergeCell ref="D14704:D14705"/>
    <mergeCell ref="E14704:F14704"/>
    <mergeCell ref="G14704:J14704"/>
    <mergeCell ref="K14704:K14705"/>
    <mergeCell ref="G14705:H14705"/>
    <mergeCell ref="I14705:J14705"/>
    <mergeCell ref="B14699:C14699"/>
    <mergeCell ref="D14699:E14699"/>
    <mergeCell ref="G14699:H14699"/>
    <mergeCell ref="I14699:J14699"/>
    <mergeCell ref="G14700:J14700"/>
    <mergeCell ref="A14697:C14697"/>
    <mergeCell ref="D14697:E14697"/>
    <mergeCell ref="G14697:H14697"/>
    <mergeCell ref="I14697:J14697"/>
    <mergeCell ref="B14698:C14698"/>
    <mergeCell ref="D14698:E14698"/>
    <mergeCell ref="G14698:H14698"/>
    <mergeCell ref="I14698:J14698"/>
    <mergeCell ref="B14725:C14725"/>
    <mergeCell ref="D14725:E14725"/>
    <mergeCell ref="G14725:H14725"/>
    <mergeCell ref="I14725:J14725"/>
    <mergeCell ref="B14726:C14726"/>
    <mergeCell ref="D14726:E14726"/>
    <mergeCell ref="G14726:H14726"/>
    <mergeCell ref="I14726:J14726"/>
    <mergeCell ref="G14723:J14723"/>
    <mergeCell ref="A14724:C14724"/>
    <mergeCell ref="D14724:E14724"/>
    <mergeCell ref="G14724:H14724"/>
    <mergeCell ref="I14724:J14724"/>
    <mergeCell ref="B14721:C14721"/>
    <mergeCell ref="D14721:E14721"/>
    <mergeCell ref="G14721:H14721"/>
    <mergeCell ref="I14721:J14721"/>
    <mergeCell ref="B14722:C14722"/>
    <mergeCell ref="D14722:E14722"/>
    <mergeCell ref="G14722:H14722"/>
    <mergeCell ref="I14722:J14722"/>
    <mergeCell ref="A14719:K14719"/>
    <mergeCell ref="A14720:C14720"/>
    <mergeCell ref="D14720:E14720"/>
    <mergeCell ref="G14720:H14720"/>
    <mergeCell ref="I14720:J14720"/>
    <mergeCell ref="G14714:J14714"/>
    <mergeCell ref="G14715:J14715"/>
    <mergeCell ref="G14716:J14716"/>
    <mergeCell ref="G14717:J14717"/>
    <mergeCell ref="G14718:K14718"/>
    <mergeCell ref="B14711:E14711"/>
    <mergeCell ref="G14711:H14711"/>
    <mergeCell ref="I14711:J14711"/>
    <mergeCell ref="G14712:J14712"/>
    <mergeCell ref="G14713:J14713"/>
    <mergeCell ref="G14738:J14738"/>
    <mergeCell ref="G14739:K14739"/>
    <mergeCell ref="A14740:K14740"/>
    <mergeCell ref="A14741:C14741"/>
    <mergeCell ref="D14741:E14741"/>
    <mergeCell ref="G14741:H14741"/>
    <mergeCell ref="I14741:J14741"/>
    <mergeCell ref="B14736:C14736"/>
    <mergeCell ref="D14736:E14736"/>
    <mergeCell ref="G14736:H14736"/>
    <mergeCell ref="I14736:J14736"/>
    <mergeCell ref="G14737:J14737"/>
    <mergeCell ref="G14734:J14734"/>
    <mergeCell ref="A14735:C14735"/>
    <mergeCell ref="D14735:E14735"/>
    <mergeCell ref="G14735:H14735"/>
    <mergeCell ref="I14735:J14735"/>
    <mergeCell ref="B14732:C14732"/>
    <mergeCell ref="D14732:E14732"/>
    <mergeCell ref="G14732:H14732"/>
    <mergeCell ref="I14732:J14732"/>
    <mergeCell ref="B14733:C14733"/>
    <mergeCell ref="D14733:E14733"/>
    <mergeCell ref="G14733:H14733"/>
    <mergeCell ref="I14733:J14733"/>
    <mergeCell ref="G14727:J14727"/>
    <mergeCell ref="G14728:J14728"/>
    <mergeCell ref="G14729:K14729"/>
    <mergeCell ref="A14730:K14730"/>
    <mergeCell ref="A14731:C14731"/>
    <mergeCell ref="D14731:E14731"/>
    <mergeCell ref="G14731:H14731"/>
    <mergeCell ref="I14731:J14731"/>
    <mergeCell ref="B14752:C14752"/>
    <mergeCell ref="D14752:E14752"/>
    <mergeCell ref="G14752:H14752"/>
    <mergeCell ref="I14752:J14752"/>
    <mergeCell ref="B14753:C14753"/>
    <mergeCell ref="D14753:E14753"/>
    <mergeCell ref="G14753:H14753"/>
    <mergeCell ref="I14753:J14753"/>
    <mergeCell ref="G14748:J14748"/>
    <mergeCell ref="G14749:K14749"/>
    <mergeCell ref="A14750:K14750"/>
    <mergeCell ref="A14751:C14751"/>
    <mergeCell ref="D14751:E14751"/>
    <mergeCell ref="G14751:H14751"/>
    <mergeCell ref="I14751:J14751"/>
    <mergeCell ref="B14746:C14746"/>
    <mergeCell ref="D14746:E14746"/>
    <mergeCell ref="G14746:H14746"/>
    <mergeCell ref="I14746:J14746"/>
    <mergeCell ref="G14747:J14747"/>
    <mergeCell ref="G14744:J14744"/>
    <mergeCell ref="A14745:C14745"/>
    <mergeCell ref="D14745:E14745"/>
    <mergeCell ref="G14745:H14745"/>
    <mergeCell ref="I14745:J14745"/>
    <mergeCell ref="B14742:C14742"/>
    <mergeCell ref="D14742:E14742"/>
    <mergeCell ref="G14742:H14742"/>
    <mergeCell ref="I14742:J14742"/>
    <mergeCell ref="B14743:C14743"/>
    <mergeCell ref="D14743:E14743"/>
    <mergeCell ref="G14743:H14743"/>
    <mergeCell ref="I14743:J14743"/>
    <mergeCell ref="B14765:C14765"/>
    <mergeCell ref="D14765:E14765"/>
    <mergeCell ref="G14765:H14765"/>
    <mergeCell ref="I14765:J14765"/>
    <mergeCell ref="B14766:C14766"/>
    <mergeCell ref="D14766:E14766"/>
    <mergeCell ref="G14766:H14766"/>
    <mergeCell ref="I14766:J14766"/>
    <mergeCell ref="G14760:J14760"/>
    <mergeCell ref="G14761:J14761"/>
    <mergeCell ref="G14762:K14762"/>
    <mergeCell ref="A14763:K14763"/>
    <mergeCell ref="A14764:C14764"/>
    <mergeCell ref="D14764:E14764"/>
    <mergeCell ref="G14764:H14764"/>
    <mergeCell ref="I14764:J14764"/>
    <mergeCell ref="B14758:C14758"/>
    <mergeCell ref="D14758:E14758"/>
    <mergeCell ref="G14758:H14758"/>
    <mergeCell ref="I14758:J14758"/>
    <mergeCell ref="B14759:C14759"/>
    <mergeCell ref="D14759:E14759"/>
    <mergeCell ref="G14759:H14759"/>
    <mergeCell ref="I14759:J14759"/>
    <mergeCell ref="G14756:J14756"/>
    <mergeCell ref="A14757:C14757"/>
    <mergeCell ref="D14757:E14757"/>
    <mergeCell ref="G14757:H14757"/>
    <mergeCell ref="I14757:J14757"/>
    <mergeCell ref="B14754:C14754"/>
    <mergeCell ref="D14754:E14754"/>
    <mergeCell ref="G14754:H14754"/>
    <mergeCell ref="I14754:J14754"/>
    <mergeCell ref="B14755:C14755"/>
    <mergeCell ref="D14755:E14755"/>
    <mergeCell ref="G14755:H14755"/>
    <mergeCell ref="I14755:J14755"/>
    <mergeCell ref="B14781:C14781"/>
    <mergeCell ref="D14781:E14781"/>
    <mergeCell ref="G14781:H14781"/>
    <mergeCell ref="I14781:J14781"/>
    <mergeCell ref="B14782:C14782"/>
    <mergeCell ref="D14782:E14782"/>
    <mergeCell ref="G14782:H14782"/>
    <mergeCell ref="I14782:J14782"/>
    <mergeCell ref="G14776:J14776"/>
    <mergeCell ref="G14777:J14777"/>
    <mergeCell ref="G14778:K14778"/>
    <mergeCell ref="A14779:K14779"/>
    <mergeCell ref="A14780:C14780"/>
    <mergeCell ref="D14780:E14780"/>
    <mergeCell ref="G14780:H14780"/>
    <mergeCell ref="I14780:J14780"/>
    <mergeCell ref="B14774:C14774"/>
    <mergeCell ref="D14774:E14774"/>
    <mergeCell ref="G14774:H14774"/>
    <mergeCell ref="I14774:J14774"/>
    <mergeCell ref="B14775:C14775"/>
    <mergeCell ref="D14775:E14775"/>
    <mergeCell ref="G14775:H14775"/>
    <mergeCell ref="I14775:J14775"/>
    <mergeCell ref="G14769:J14769"/>
    <mergeCell ref="G14770:J14770"/>
    <mergeCell ref="G14771:K14771"/>
    <mergeCell ref="A14772:K14772"/>
    <mergeCell ref="A14773:C14773"/>
    <mergeCell ref="D14773:E14773"/>
    <mergeCell ref="G14773:H14773"/>
    <mergeCell ref="I14773:J14773"/>
    <mergeCell ref="B14767:C14767"/>
    <mergeCell ref="D14767:E14767"/>
    <mergeCell ref="G14767:H14767"/>
    <mergeCell ref="I14767:J14767"/>
    <mergeCell ref="B14768:C14768"/>
    <mergeCell ref="D14768:E14768"/>
    <mergeCell ref="G14768:H14768"/>
    <mergeCell ref="I14768:J14768"/>
    <mergeCell ref="G14796:J14796"/>
    <mergeCell ref="G14797:J14797"/>
    <mergeCell ref="G14798:K14798"/>
    <mergeCell ref="A14799:K14799"/>
    <mergeCell ref="A14800:C14801"/>
    <mergeCell ref="D14800:D14801"/>
    <mergeCell ref="E14800:F14800"/>
    <mergeCell ref="G14800:J14800"/>
    <mergeCell ref="K14800:K14801"/>
    <mergeCell ref="G14801:H14801"/>
    <mergeCell ref="I14801:J14801"/>
    <mergeCell ref="B14794:C14794"/>
    <mergeCell ref="D14794:E14794"/>
    <mergeCell ref="G14794:H14794"/>
    <mergeCell ref="I14794:J14794"/>
    <mergeCell ref="B14795:C14795"/>
    <mergeCell ref="D14795:E14795"/>
    <mergeCell ref="G14795:H14795"/>
    <mergeCell ref="I14795:J14795"/>
    <mergeCell ref="G14790:J14790"/>
    <mergeCell ref="G14791:K14791"/>
    <mergeCell ref="A14792:K14792"/>
    <mergeCell ref="A14793:C14793"/>
    <mergeCell ref="D14793:E14793"/>
    <mergeCell ref="G14793:H14793"/>
    <mergeCell ref="I14793:J14793"/>
    <mergeCell ref="B14788:C14788"/>
    <mergeCell ref="D14788:E14788"/>
    <mergeCell ref="G14788:H14788"/>
    <mergeCell ref="I14788:J14788"/>
    <mergeCell ref="G14789:J14789"/>
    <mergeCell ref="G14783:J14783"/>
    <mergeCell ref="G14784:J14784"/>
    <mergeCell ref="G14785:K14785"/>
    <mergeCell ref="A14786:K14786"/>
    <mergeCell ref="A14787:C14787"/>
    <mergeCell ref="D14787:E14787"/>
    <mergeCell ref="G14787:H14787"/>
    <mergeCell ref="I14787:J14787"/>
    <mergeCell ref="G14816:J14816"/>
    <mergeCell ref="A14817:C14817"/>
    <mergeCell ref="E14817:F14817"/>
    <mergeCell ref="G14817:H14817"/>
    <mergeCell ref="I14817:J14817"/>
    <mergeCell ref="A14814:E14814"/>
    <mergeCell ref="G14814:H14814"/>
    <mergeCell ref="I14814:J14814"/>
    <mergeCell ref="B14815:E14815"/>
    <mergeCell ref="G14815:H14815"/>
    <mergeCell ref="I14815:J14815"/>
    <mergeCell ref="G14809:J14809"/>
    <mergeCell ref="G14810:J14810"/>
    <mergeCell ref="G14811:J14811"/>
    <mergeCell ref="G14812:J14812"/>
    <mergeCell ref="G14813:J14813"/>
    <mergeCell ref="G14806:J14806"/>
    <mergeCell ref="A14807:E14807"/>
    <mergeCell ref="G14807:H14807"/>
    <mergeCell ref="I14807:J14807"/>
    <mergeCell ref="B14808:E14808"/>
    <mergeCell ref="G14808:H14808"/>
    <mergeCell ref="I14808:J14808"/>
    <mergeCell ref="B14804:C14804"/>
    <mergeCell ref="G14804:H14804"/>
    <mergeCell ref="I14804:J14804"/>
    <mergeCell ref="B14805:C14805"/>
    <mergeCell ref="G14805:H14805"/>
    <mergeCell ref="I14805:J14805"/>
    <mergeCell ref="B14802:C14802"/>
    <mergeCell ref="G14802:H14802"/>
    <mergeCell ref="I14802:J14802"/>
    <mergeCell ref="B14803:C14803"/>
    <mergeCell ref="G14803:H14803"/>
    <mergeCell ref="I14803:J14803"/>
    <mergeCell ref="B14831:C14831"/>
    <mergeCell ref="D14831:E14831"/>
    <mergeCell ref="G14831:H14831"/>
    <mergeCell ref="I14831:J14831"/>
    <mergeCell ref="B14832:C14832"/>
    <mergeCell ref="D14832:E14832"/>
    <mergeCell ref="G14832:H14832"/>
    <mergeCell ref="I14832:J14832"/>
    <mergeCell ref="B14829:C14829"/>
    <mergeCell ref="D14829:E14829"/>
    <mergeCell ref="G14829:H14829"/>
    <mergeCell ref="I14829:J14829"/>
    <mergeCell ref="B14830:C14830"/>
    <mergeCell ref="D14830:E14830"/>
    <mergeCell ref="G14830:H14830"/>
    <mergeCell ref="I14830:J14830"/>
    <mergeCell ref="G14826:K14826"/>
    <mergeCell ref="A14827:K14827"/>
    <mergeCell ref="A14828:C14828"/>
    <mergeCell ref="D14828:E14828"/>
    <mergeCell ref="G14828:H14828"/>
    <mergeCell ref="I14828:J14828"/>
    <mergeCell ref="I14820:J14820"/>
    <mergeCell ref="K14820:K14821"/>
    <mergeCell ref="G14823:J14823"/>
    <mergeCell ref="G14824:J14824"/>
    <mergeCell ref="G14825:J14825"/>
    <mergeCell ref="A14820:B14821"/>
    <mergeCell ref="C14820:C14821"/>
    <mergeCell ref="D14820:D14821"/>
    <mergeCell ref="E14820:F14820"/>
    <mergeCell ref="G14820:H14820"/>
    <mergeCell ref="B14818:C14818"/>
    <mergeCell ref="E14818:F14818"/>
    <mergeCell ref="G14818:H14818"/>
    <mergeCell ref="I14818:J14818"/>
    <mergeCell ref="G14819:J14819"/>
    <mergeCell ref="G14845:J14845"/>
    <mergeCell ref="A14846:C14846"/>
    <mergeCell ref="D14846:E14846"/>
    <mergeCell ref="G14846:H14846"/>
    <mergeCell ref="I14846:J14846"/>
    <mergeCell ref="B14843:C14843"/>
    <mergeCell ref="D14843:E14843"/>
    <mergeCell ref="G14843:H14843"/>
    <mergeCell ref="I14843:J14843"/>
    <mergeCell ref="B14844:C14844"/>
    <mergeCell ref="D14844:E14844"/>
    <mergeCell ref="G14844:H14844"/>
    <mergeCell ref="I14844:J14844"/>
    <mergeCell ref="G14839:J14839"/>
    <mergeCell ref="G14840:K14840"/>
    <mergeCell ref="A14841:K14841"/>
    <mergeCell ref="A14842:C14842"/>
    <mergeCell ref="D14842:E14842"/>
    <mergeCell ref="G14842:H14842"/>
    <mergeCell ref="I14842:J14842"/>
    <mergeCell ref="B14837:C14837"/>
    <mergeCell ref="D14837:E14837"/>
    <mergeCell ref="G14837:H14837"/>
    <mergeCell ref="I14837:J14837"/>
    <mergeCell ref="G14838:J14838"/>
    <mergeCell ref="G14835:J14835"/>
    <mergeCell ref="A14836:C14836"/>
    <mergeCell ref="D14836:E14836"/>
    <mergeCell ref="G14836:H14836"/>
    <mergeCell ref="I14836:J14836"/>
    <mergeCell ref="B14833:C14833"/>
    <mergeCell ref="D14833:E14833"/>
    <mergeCell ref="G14833:H14833"/>
    <mergeCell ref="I14833:J14833"/>
    <mergeCell ref="B14834:C14834"/>
    <mergeCell ref="D14834:E14834"/>
    <mergeCell ref="G14834:H14834"/>
    <mergeCell ref="I14834:J14834"/>
    <mergeCell ref="A14859:C14859"/>
    <mergeCell ref="D14859:E14859"/>
    <mergeCell ref="G14859:H14859"/>
    <mergeCell ref="I14859:J14859"/>
    <mergeCell ref="B14860:C14860"/>
    <mergeCell ref="D14860:E14860"/>
    <mergeCell ref="G14860:H14860"/>
    <mergeCell ref="I14860:J14860"/>
    <mergeCell ref="B14857:C14857"/>
    <mergeCell ref="D14857:E14857"/>
    <mergeCell ref="G14857:H14857"/>
    <mergeCell ref="I14857:J14857"/>
    <mergeCell ref="G14858:J14858"/>
    <mergeCell ref="G14853:J14853"/>
    <mergeCell ref="G14854:K14854"/>
    <mergeCell ref="A14855:K14855"/>
    <mergeCell ref="A14856:C14856"/>
    <mergeCell ref="D14856:E14856"/>
    <mergeCell ref="G14856:H14856"/>
    <mergeCell ref="I14856:J14856"/>
    <mergeCell ref="B14851:C14851"/>
    <mergeCell ref="D14851:E14851"/>
    <mergeCell ref="G14851:H14851"/>
    <mergeCell ref="I14851:J14851"/>
    <mergeCell ref="G14852:J14852"/>
    <mergeCell ref="G14849:J14849"/>
    <mergeCell ref="A14850:C14850"/>
    <mergeCell ref="D14850:E14850"/>
    <mergeCell ref="G14850:H14850"/>
    <mergeCell ref="I14850:J14850"/>
    <mergeCell ref="B14847:C14847"/>
    <mergeCell ref="D14847:E14847"/>
    <mergeCell ref="G14847:H14847"/>
    <mergeCell ref="I14847:J14847"/>
    <mergeCell ref="B14848:C14848"/>
    <mergeCell ref="D14848:E14848"/>
    <mergeCell ref="G14848:H14848"/>
    <mergeCell ref="I14848:J14848"/>
    <mergeCell ref="G14871:J14871"/>
    <mergeCell ref="A14872:C14872"/>
    <mergeCell ref="D14872:E14872"/>
    <mergeCell ref="G14872:H14872"/>
    <mergeCell ref="I14872:J14872"/>
    <mergeCell ref="B14869:C14869"/>
    <mergeCell ref="D14869:E14869"/>
    <mergeCell ref="G14869:H14869"/>
    <mergeCell ref="I14869:J14869"/>
    <mergeCell ref="B14870:C14870"/>
    <mergeCell ref="D14870:E14870"/>
    <mergeCell ref="G14870:H14870"/>
    <mergeCell ref="I14870:J14870"/>
    <mergeCell ref="B14867:C14867"/>
    <mergeCell ref="D14867:E14867"/>
    <mergeCell ref="G14867:H14867"/>
    <mergeCell ref="I14867:J14867"/>
    <mergeCell ref="B14868:C14868"/>
    <mergeCell ref="D14868:E14868"/>
    <mergeCell ref="G14868:H14868"/>
    <mergeCell ref="I14868:J14868"/>
    <mergeCell ref="G14863:J14863"/>
    <mergeCell ref="G14864:K14864"/>
    <mergeCell ref="A14865:K14865"/>
    <mergeCell ref="A14866:C14866"/>
    <mergeCell ref="D14866:E14866"/>
    <mergeCell ref="G14866:H14866"/>
    <mergeCell ref="I14866:J14866"/>
    <mergeCell ref="B14861:C14861"/>
    <mergeCell ref="D14861:E14861"/>
    <mergeCell ref="G14861:H14861"/>
    <mergeCell ref="I14861:J14861"/>
    <mergeCell ref="G14862:J14862"/>
    <mergeCell ref="B14883:C14883"/>
    <mergeCell ref="D14883:E14883"/>
    <mergeCell ref="G14883:H14883"/>
    <mergeCell ref="I14883:J14883"/>
    <mergeCell ref="G14884:J14884"/>
    <mergeCell ref="A14881:C14881"/>
    <mergeCell ref="D14881:E14881"/>
    <mergeCell ref="G14881:H14881"/>
    <mergeCell ref="I14881:J14881"/>
    <mergeCell ref="B14882:C14882"/>
    <mergeCell ref="D14882:E14882"/>
    <mergeCell ref="G14882:H14882"/>
    <mergeCell ref="I14882:J14882"/>
    <mergeCell ref="B14879:C14879"/>
    <mergeCell ref="D14879:E14879"/>
    <mergeCell ref="G14879:H14879"/>
    <mergeCell ref="I14879:J14879"/>
    <mergeCell ref="G14880:J14880"/>
    <mergeCell ref="A14877:C14877"/>
    <mergeCell ref="D14877:E14877"/>
    <mergeCell ref="G14877:H14877"/>
    <mergeCell ref="I14877:J14877"/>
    <mergeCell ref="B14878:C14878"/>
    <mergeCell ref="D14878:E14878"/>
    <mergeCell ref="G14878:H14878"/>
    <mergeCell ref="I14878:J14878"/>
    <mergeCell ref="B14875:C14875"/>
    <mergeCell ref="D14875:E14875"/>
    <mergeCell ref="G14875:H14875"/>
    <mergeCell ref="I14875:J14875"/>
    <mergeCell ref="G14876:J14876"/>
    <mergeCell ref="B14873:C14873"/>
    <mergeCell ref="D14873:E14873"/>
    <mergeCell ref="G14873:H14873"/>
    <mergeCell ref="I14873:J14873"/>
    <mergeCell ref="B14874:C14874"/>
    <mergeCell ref="D14874:E14874"/>
    <mergeCell ref="G14874:H14874"/>
    <mergeCell ref="I14874:J14874"/>
    <mergeCell ref="G14895:J14895"/>
    <mergeCell ref="A14896:C14896"/>
    <mergeCell ref="D14896:E14896"/>
    <mergeCell ref="G14896:H14896"/>
    <mergeCell ref="I14896:J14896"/>
    <mergeCell ref="B14893:C14893"/>
    <mergeCell ref="D14893:E14893"/>
    <mergeCell ref="G14893:H14893"/>
    <mergeCell ref="I14893:J14893"/>
    <mergeCell ref="B14894:C14894"/>
    <mergeCell ref="D14894:E14894"/>
    <mergeCell ref="G14894:H14894"/>
    <mergeCell ref="I14894:J14894"/>
    <mergeCell ref="B14891:C14891"/>
    <mergeCell ref="D14891:E14891"/>
    <mergeCell ref="G14891:H14891"/>
    <mergeCell ref="I14891:J14891"/>
    <mergeCell ref="B14892:C14892"/>
    <mergeCell ref="D14892:E14892"/>
    <mergeCell ref="G14892:H14892"/>
    <mergeCell ref="I14892:J14892"/>
    <mergeCell ref="B14889:C14889"/>
    <mergeCell ref="D14889:E14889"/>
    <mergeCell ref="G14889:H14889"/>
    <mergeCell ref="I14889:J14889"/>
    <mergeCell ref="B14890:C14890"/>
    <mergeCell ref="D14890:E14890"/>
    <mergeCell ref="G14890:H14890"/>
    <mergeCell ref="I14890:J14890"/>
    <mergeCell ref="G14885:J14885"/>
    <mergeCell ref="G14886:K14886"/>
    <mergeCell ref="A14887:K14887"/>
    <mergeCell ref="A14888:C14888"/>
    <mergeCell ref="D14888:E14888"/>
    <mergeCell ref="G14888:H14888"/>
    <mergeCell ref="I14888:J14888"/>
    <mergeCell ref="G14905:J14905"/>
    <mergeCell ref="G14906:K14906"/>
    <mergeCell ref="A14907:K14907"/>
    <mergeCell ref="A14908:C14908"/>
    <mergeCell ref="D14908:E14908"/>
    <mergeCell ref="G14908:H14908"/>
    <mergeCell ref="I14908:J14908"/>
    <mergeCell ref="B14903:C14903"/>
    <mergeCell ref="D14903:E14903"/>
    <mergeCell ref="G14903:H14903"/>
    <mergeCell ref="I14903:J14903"/>
    <mergeCell ref="G14904:J14904"/>
    <mergeCell ref="A14901:C14901"/>
    <mergeCell ref="D14901:E14901"/>
    <mergeCell ref="G14901:H14901"/>
    <mergeCell ref="I14901:J14901"/>
    <mergeCell ref="B14902:C14902"/>
    <mergeCell ref="D14902:E14902"/>
    <mergeCell ref="G14902:H14902"/>
    <mergeCell ref="I14902:J14902"/>
    <mergeCell ref="B14899:C14899"/>
    <mergeCell ref="D14899:E14899"/>
    <mergeCell ref="G14899:H14899"/>
    <mergeCell ref="I14899:J14899"/>
    <mergeCell ref="G14900:J14900"/>
    <mergeCell ref="B14897:C14897"/>
    <mergeCell ref="D14897:E14897"/>
    <mergeCell ref="G14897:H14897"/>
    <mergeCell ref="I14897:J14897"/>
    <mergeCell ref="B14898:C14898"/>
    <mergeCell ref="D14898:E14898"/>
    <mergeCell ref="G14898:H14898"/>
    <mergeCell ref="I14898:J14898"/>
    <mergeCell ref="G14919:J14919"/>
    <mergeCell ref="G14920:K14920"/>
    <mergeCell ref="A14921:K14921"/>
    <mergeCell ref="A14922:C14922"/>
    <mergeCell ref="D14922:E14922"/>
    <mergeCell ref="G14922:H14922"/>
    <mergeCell ref="I14922:J14922"/>
    <mergeCell ref="B14917:C14917"/>
    <mergeCell ref="D14917:E14917"/>
    <mergeCell ref="G14917:H14917"/>
    <mergeCell ref="I14917:J14917"/>
    <mergeCell ref="G14918:J14918"/>
    <mergeCell ref="G14915:J14915"/>
    <mergeCell ref="A14916:C14916"/>
    <mergeCell ref="D14916:E14916"/>
    <mergeCell ref="G14916:H14916"/>
    <mergeCell ref="I14916:J14916"/>
    <mergeCell ref="B14913:C14913"/>
    <mergeCell ref="D14913:E14913"/>
    <mergeCell ref="G14913:H14913"/>
    <mergeCell ref="I14913:J14913"/>
    <mergeCell ref="B14914:C14914"/>
    <mergeCell ref="D14914:E14914"/>
    <mergeCell ref="G14914:H14914"/>
    <mergeCell ref="I14914:J14914"/>
    <mergeCell ref="G14911:J14911"/>
    <mergeCell ref="A14912:C14912"/>
    <mergeCell ref="D14912:E14912"/>
    <mergeCell ref="G14912:H14912"/>
    <mergeCell ref="I14912:J14912"/>
    <mergeCell ref="B14909:C14909"/>
    <mergeCell ref="D14909:E14909"/>
    <mergeCell ref="G14909:H14909"/>
    <mergeCell ref="I14909:J14909"/>
    <mergeCell ref="B14910:C14910"/>
    <mergeCell ref="D14910:E14910"/>
    <mergeCell ref="G14910:H14910"/>
    <mergeCell ref="I14910:J14910"/>
    <mergeCell ref="B14935:E14935"/>
    <mergeCell ref="G14935:H14935"/>
    <mergeCell ref="I14935:J14935"/>
    <mergeCell ref="B14936:E14936"/>
    <mergeCell ref="G14936:H14936"/>
    <mergeCell ref="I14936:J14936"/>
    <mergeCell ref="G14931:J14931"/>
    <mergeCell ref="G14932:K14932"/>
    <mergeCell ref="A14933:K14933"/>
    <mergeCell ref="A14934:E14934"/>
    <mergeCell ref="G14934:H14934"/>
    <mergeCell ref="I14934:J14934"/>
    <mergeCell ref="B14929:C14929"/>
    <mergeCell ref="D14929:E14929"/>
    <mergeCell ref="G14929:H14929"/>
    <mergeCell ref="I14929:J14929"/>
    <mergeCell ref="G14930:J14930"/>
    <mergeCell ref="A14927:C14927"/>
    <mergeCell ref="D14927:E14927"/>
    <mergeCell ref="G14927:H14927"/>
    <mergeCell ref="I14927:J14927"/>
    <mergeCell ref="B14928:C14928"/>
    <mergeCell ref="D14928:E14928"/>
    <mergeCell ref="G14928:H14928"/>
    <mergeCell ref="I14928:J14928"/>
    <mergeCell ref="B14925:C14925"/>
    <mergeCell ref="D14925:E14925"/>
    <mergeCell ref="G14925:H14925"/>
    <mergeCell ref="I14925:J14925"/>
    <mergeCell ref="G14926:J14926"/>
    <mergeCell ref="B14923:C14923"/>
    <mergeCell ref="D14923:E14923"/>
    <mergeCell ref="G14923:H14923"/>
    <mergeCell ref="I14923:J14923"/>
    <mergeCell ref="B14924:C14924"/>
    <mergeCell ref="D14924:E14924"/>
    <mergeCell ref="G14924:H14924"/>
    <mergeCell ref="I14924:J14924"/>
    <mergeCell ref="B14952:C14952"/>
    <mergeCell ref="D14952:E14952"/>
    <mergeCell ref="G14952:H14952"/>
    <mergeCell ref="I14952:J14952"/>
    <mergeCell ref="G14953:J14953"/>
    <mergeCell ref="G14949:K14949"/>
    <mergeCell ref="A14950:K14950"/>
    <mergeCell ref="A14951:C14951"/>
    <mergeCell ref="D14951:E14951"/>
    <mergeCell ref="G14951:H14951"/>
    <mergeCell ref="I14951:J14951"/>
    <mergeCell ref="I14943:J14943"/>
    <mergeCell ref="K14943:K14944"/>
    <mergeCell ref="G14946:J14946"/>
    <mergeCell ref="G14947:J14947"/>
    <mergeCell ref="G14948:J14948"/>
    <mergeCell ref="A14943:B14944"/>
    <mergeCell ref="C14943:C14944"/>
    <mergeCell ref="D14943:D14944"/>
    <mergeCell ref="E14943:F14943"/>
    <mergeCell ref="G14943:H14943"/>
    <mergeCell ref="B14941:C14941"/>
    <mergeCell ref="E14941:F14941"/>
    <mergeCell ref="G14941:H14941"/>
    <mergeCell ref="I14941:J14941"/>
    <mergeCell ref="G14942:J14942"/>
    <mergeCell ref="G14939:J14939"/>
    <mergeCell ref="A14940:C14940"/>
    <mergeCell ref="E14940:F14940"/>
    <mergeCell ref="G14940:H14940"/>
    <mergeCell ref="I14940:J14940"/>
    <mergeCell ref="B14937:E14937"/>
    <mergeCell ref="G14937:H14937"/>
    <mergeCell ref="I14937:J14937"/>
    <mergeCell ref="B14938:E14938"/>
    <mergeCell ref="G14938:H14938"/>
    <mergeCell ref="I14938:J14938"/>
    <mergeCell ref="B14966:E14966"/>
    <mergeCell ref="G14966:H14966"/>
    <mergeCell ref="I14966:J14966"/>
    <mergeCell ref="B14967:E14967"/>
    <mergeCell ref="G14967:H14967"/>
    <mergeCell ref="I14967:J14967"/>
    <mergeCell ref="B14963:C14963"/>
    <mergeCell ref="G14963:H14963"/>
    <mergeCell ref="I14963:J14963"/>
    <mergeCell ref="G14964:J14964"/>
    <mergeCell ref="A14965:E14965"/>
    <mergeCell ref="G14965:H14965"/>
    <mergeCell ref="I14965:J14965"/>
    <mergeCell ref="G14958:J14958"/>
    <mergeCell ref="G14959:K14959"/>
    <mergeCell ref="A14960:K14960"/>
    <mergeCell ref="A14961:C14962"/>
    <mergeCell ref="D14961:D14962"/>
    <mergeCell ref="E14961:F14961"/>
    <mergeCell ref="G14961:J14961"/>
    <mergeCell ref="K14961:K14962"/>
    <mergeCell ref="G14962:H14962"/>
    <mergeCell ref="I14962:J14962"/>
    <mergeCell ref="B14956:C14956"/>
    <mergeCell ref="D14956:E14956"/>
    <mergeCell ref="G14956:H14956"/>
    <mergeCell ref="I14956:J14956"/>
    <mergeCell ref="G14957:J14957"/>
    <mergeCell ref="A14954:C14954"/>
    <mergeCell ref="D14954:E14954"/>
    <mergeCell ref="G14954:H14954"/>
    <mergeCell ref="I14954:J14954"/>
    <mergeCell ref="B14955:C14955"/>
    <mergeCell ref="D14955:E14955"/>
    <mergeCell ref="G14955:H14955"/>
    <mergeCell ref="I14955:J14955"/>
    <mergeCell ref="B14982:C14982"/>
    <mergeCell ref="D14982:E14982"/>
    <mergeCell ref="G14982:H14982"/>
    <mergeCell ref="I14982:J14982"/>
    <mergeCell ref="B14983:C14983"/>
    <mergeCell ref="D14983:E14983"/>
    <mergeCell ref="G14983:H14983"/>
    <mergeCell ref="I14983:J14983"/>
    <mergeCell ref="G14980:J14980"/>
    <mergeCell ref="A14981:C14981"/>
    <mergeCell ref="D14981:E14981"/>
    <mergeCell ref="G14981:H14981"/>
    <mergeCell ref="I14981:J14981"/>
    <mergeCell ref="B14978:C14978"/>
    <mergeCell ref="D14978:E14978"/>
    <mergeCell ref="G14978:H14978"/>
    <mergeCell ref="I14978:J14978"/>
    <mergeCell ref="B14979:C14979"/>
    <mergeCell ref="D14979:E14979"/>
    <mergeCell ref="G14979:H14979"/>
    <mergeCell ref="I14979:J14979"/>
    <mergeCell ref="A14976:K14976"/>
    <mergeCell ref="A14977:C14977"/>
    <mergeCell ref="D14977:E14977"/>
    <mergeCell ref="G14977:H14977"/>
    <mergeCell ref="I14977:J14977"/>
    <mergeCell ref="G14971:J14971"/>
    <mergeCell ref="G14972:J14972"/>
    <mergeCell ref="G14973:J14973"/>
    <mergeCell ref="G14974:J14974"/>
    <mergeCell ref="G14975:K14975"/>
    <mergeCell ref="B14968:E14968"/>
    <mergeCell ref="G14968:H14968"/>
    <mergeCell ref="I14968:J14968"/>
    <mergeCell ref="G14969:J14969"/>
    <mergeCell ref="G14970:J14970"/>
    <mergeCell ref="G14995:J14995"/>
    <mergeCell ref="G14996:K14996"/>
    <mergeCell ref="A14997:K14997"/>
    <mergeCell ref="A14998:C14998"/>
    <mergeCell ref="D14998:E14998"/>
    <mergeCell ref="G14998:H14998"/>
    <mergeCell ref="I14998:J14998"/>
    <mergeCell ref="B14993:C14993"/>
    <mergeCell ref="D14993:E14993"/>
    <mergeCell ref="G14993:H14993"/>
    <mergeCell ref="I14993:J14993"/>
    <mergeCell ref="G14994:J14994"/>
    <mergeCell ref="G14991:J14991"/>
    <mergeCell ref="A14992:C14992"/>
    <mergeCell ref="D14992:E14992"/>
    <mergeCell ref="G14992:H14992"/>
    <mergeCell ref="I14992:J14992"/>
    <mergeCell ref="B14989:C14989"/>
    <mergeCell ref="D14989:E14989"/>
    <mergeCell ref="G14989:H14989"/>
    <mergeCell ref="I14989:J14989"/>
    <mergeCell ref="B14990:C14990"/>
    <mergeCell ref="D14990:E14990"/>
    <mergeCell ref="G14990:H14990"/>
    <mergeCell ref="I14990:J14990"/>
    <mergeCell ref="G14984:J14984"/>
    <mergeCell ref="G14985:J14985"/>
    <mergeCell ref="G14986:K14986"/>
    <mergeCell ref="A14987:K14987"/>
    <mergeCell ref="A14988:C14988"/>
    <mergeCell ref="D14988:E14988"/>
    <mergeCell ref="G14988:H14988"/>
    <mergeCell ref="I14988:J14988"/>
    <mergeCell ref="B15009:C15009"/>
    <mergeCell ref="D15009:E15009"/>
    <mergeCell ref="G15009:H15009"/>
    <mergeCell ref="I15009:J15009"/>
    <mergeCell ref="B15010:C15010"/>
    <mergeCell ref="D15010:E15010"/>
    <mergeCell ref="G15010:H15010"/>
    <mergeCell ref="I15010:J15010"/>
    <mergeCell ref="G15005:J15005"/>
    <mergeCell ref="G15006:K15006"/>
    <mergeCell ref="A15007:K15007"/>
    <mergeCell ref="A15008:C15008"/>
    <mergeCell ref="D15008:E15008"/>
    <mergeCell ref="G15008:H15008"/>
    <mergeCell ref="I15008:J15008"/>
    <mergeCell ref="B15003:C15003"/>
    <mergeCell ref="D15003:E15003"/>
    <mergeCell ref="G15003:H15003"/>
    <mergeCell ref="I15003:J15003"/>
    <mergeCell ref="G15004:J15004"/>
    <mergeCell ref="G15001:J15001"/>
    <mergeCell ref="A15002:C15002"/>
    <mergeCell ref="D15002:E15002"/>
    <mergeCell ref="G15002:H15002"/>
    <mergeCell ref="I15002:J15002"/>
    <mergeCell ref="B14999:C14999"/>
    <mergeCell ref="D14999:E14999"/>
    <mergeCell ref="G14999:H14999"/>
    <mergeCell ref="I14999:J14999"/>
    <mergeCell ref="B15000:C15000"/>
    <mergeCell ref="D15000:E15000"/>
    <mergeCell ref="G15000:H15000"/>
    <mergeCell ref="I15000:J15000"/>
    <mergeCell ref="B15022:C15022"/>
    <mergeCell ref="D15022:E15022"/>
    <mergeCell ref="G15022:H15022"/>
    <mergeCell ref="I15022:J15022"/>
    <mergeCell ref="B15023:C15023"/>
    <mergeCell ref="D15023:E15023"/>
    <mergeCell ref="G15023:H15023"/>
    <mergeCell ref="I15023:J15023"/>
    <mergeCell ref="G15017:J15017"/>
    <mergeCell ref="G15018:J15018"/>
    <mergeCell ref="G15019:K15019"/>
    <mergeCell ref="A15020:K15020"/>
    <mergeCell ref="A15021:C15021"/>
    <mergeCell ref="D15021:E15021"/>
    <mergeCell ref="G15021:H15021"/>
    <mergeCell ref="I15021:J15021"/>
    <mergeCell ref="B15015:C15015"/>
    <mergeCell ref="D15015:E15015"/>
    <mergeCell ref="G15015:H15015"/>
    <mergeCell ref="I15015:J15015"/>
    <mergeCell ref="B15016:C15016"/>
    <mergeCell ref="D15016:E15016"/>
    <mergeCell ref="G15016:H15016"/>
    <mergeCell ref="I15016:J15016"/>
    <mergeCell ref="G15013:J15013"/>
    <mergeCell ref="A15014:C15014"/>
    <mergeCell ref="D15014:E15014"/>
    <mergeCell ref="G15014:H15014"/>
    <mergeCell ref="I15014:J15014"/>
    <mergeCell ref="B15011:C15011"/>
    <mergeCell ref="D15011:E15011"/>
    <mergeCell ref="G15011:H15011"/>
    <mergeCell ref="I15011:J15011"/>
    <mergeCell ref="B15012:C15012"/>
    <mergeCell ref="D15012:E15012"/>
    <mergeCell ref="G15012:H15012"/>
    <mergeCell ref="I15012:J15012"/>
    <mergeCell ref="B15038:C15038"/>
    <mergeCell ref="D15038:E15038"/>
    <mergeCell ref="G15038:H15038"/>
    <mergeCell ref="I15038:J15038"/>
    <mergeCell ref="B15039:C15039"/>
    <mergeCell ref="D15039:E15039"/>
    <mergeCell ref="G15039:H15039"/>
    <mergeCell ref="I15039:J15039"/>
    <mergeCell ref="G15033:J15033"/>
    <mergeCell ref="G15034:J15034"/>
    <mergeCell ref="G15035:K15035"/>
    <mergeCell ref="A15036:K15036"/>
    <mergeCell ref="A15037:C15037"/>
    <mergeCell ref="D15037:E15037"/>
    <mergeCell ref="G15037:H15037"/>
    <mergeCell ref="I15037:J15037"/>
    <mergeCell ref="B15031:C15031"/>
    <mergeCell ref="D15031:E15031"/>
    <mergeCell ref="G15031:H15031"/>
    <mergeCell ref="I15031:J15031"/>
    <mergeCell ref="B15032:C15032"/>
    <mergeCell ref="D15032:E15032"/>
    <mergeCell ref="G15032:H15032"/>
    <mergeCell ref="I15032:J15032"/>
    <mergeCell ref="G15026:J15026"/>
    <mergeCell ref="G15027:J15027"/>
    <mergeCell ref="G15028:K15028"/>
    <mergeCell ref="A15029:K15029"/>
    <mergeCell ref="A15030:C15030"/>
    <mergeCell ref="D15030:E15030"/>
    <mergeCell ref="G15030:H15030"/>
    <mergeCell ref="I15030:J15030"/>
    <mergeCell ref="B15024:C15024"/>
    <mergeCell ref="D15024:E15024"/>
    <mergeCell ref="G15024:H15024"/>
    <mergeCell ref="I15024:J15024"/>
    <mergeCell ref="B15025:C15025"/>
    <mergeCell ref="D15025:E15025"/>
    <mergeCell ref="G15025:H15025"/>
    <mergeCell ref="I15025:J15025"/>
    <mergeCell ref="G15053:J15053"/>
    <mergeCell ref="G15054:J15054"/>
    <mergeCell ref="G15055:K15055"/>
    <mergeCell ref="A15056:K15056"/>
    <mergeCell ref="A15057:C15058"/>
    <mergeCell ref="D15057:D15058"/>
    <mergeCell ref="E15057:F15057"/>
    <mergeCell ref="G15057:J15057"/>
    <mergeCell ref="K15057:K15058"/>
    <mergeCell ref="G15058:H15058"/>
    <mergeCell ref="I15058:J15058"/>
    <mergeCell ref="B15051:C15051"/>
    <mergeCell ref="D15051:E15051"/>
    <mergeCell ref="G15051:H15051"/>
    <mergeCell ref="I15051:J15051"/>
    <mergeCell ref="B15052:C15052"/>
    <mergeCell ref="D15052:E15052"/>
    <mergeCell ref="G15052:H15052"/>
    <mergeCell ref="I15052:J15052"/>
    <mergeCell ref="G15047:J15047"/>
    <mergeCell ref="G15048:K15048"/>
    <mergeCell ref="A15049:K15049"/>
    <mergeCell ref="A15050:C15050"/>
    <mergeCell ref="D15050:E15050"/>
    <mergeCell ref="G15050:H15050"/>
    <mergeCell ref="I15050:J15050"/>
    <mergeCell ref="B15045:C15045"/>
    <mergeCell ref="D15045:E15045"/>
    <mergeCell ref="G15045:H15045"/>
    <mergeCell ref="I15045:J15045"/>
    <mergeCell ref="G15046:J15046"/>
    <mergeCell ref="G15040:J15040"/>
    <mergeCell ref="G15041:J15041"/>
    <mergeCell ref="G15042:K15042"/>
    <mergeCell ref="A15043:K15043"/>
    <mergeCell ref="A15044:C15044"/>
    <mergeCell ref="D15044:E15044"/>
    <mergeCell ref="G15044:H15044"/>
    <mergeCell ref="I15044:J15044"/>
    <mergeCell ref="G15073:J15073"/>
    <mergeCell ref="A15074:C15074"/>
    <mergeCell ref="E15074:F15074"/>
    <mergeCell ref="G15074:H15074"/>
    <mergeCell ref="I15074:J15074"/>
    <mergeCell ref="A15071:E15071"/>
    <mergeCell ref="G15071:H15071"/>
    <mergeCell ref="I15071:J15071"/>
    <mergeCell ref="B15072:E15072"/>
    <mergeCell ref="G15072:H15072"/>
    <mergeCell ref="I15072:J15072"/>
    <mergeCell ref="G15066:J15066"/>
    <mergeCell ref="G15067:J15067"/>
    <mergeCell ref="G15068:J15068"/>
    <mergeCell ref="G15069:J15069"/>
    <mergeCell ref="G15070:J15070"/>
    <mergeCell ref="G15063:J15063"/>
    <mergeCell ref="A15064:E15064"/>
    <mergeCell ref="G15064:H15064"/>
    <mergeCell ref="I15064:J15064"/>
    <mergeCell ref="B15065:E15065"/>
    <mergeCell ref="G15065:H15065"/>
    <mergeCell ref="I15065:J15065"/>
    <mergeCell ref="B15061:C15061"/>
    <mergeCell ref="G15061:H15061"/>
    <mergeCell ref="I15061:J15061"/>
    <mergeCell ref="B15062:C15062"/>
    <mergeCell ref="G15062:H15062"/>
    <mergeCell ref="I15062:J15062"/>
    <mergeCell ref="B15059:C15059"/>
    <mergeCell ref="G15059:H15059"/>
    <mergeCell ref="I15059:J15059"/>
    <mergeCell ref="B15060:C15060"/>
    <mergeCell ref="G15060:H15060"/>
    <mergeCell ref="I15060:J15060"/>
    <mergeCell ref="B15088:C15088"/>
    <mergeCell ref="D15088:E15088"/>
    <mergeCell ref="G15088:H15088"/>
    <mergeCell ref="I15088:J15088"/>
    <mergeCell ref="B15089:C15089"/>
    <mergeCell ref="D15089:E15089"/>
    <mergeCell ref="G15089:H15089"/>
    <mergeCell ref="I15089:J15089"/>
    <mergeCell ref="B15086:C15086"/>
    <mergeCell ref="D15086:E15086"/>
    <mergeCell ref="G15086:H15086"/>
    <mergeCell ref="I15086:J15086"/>
    <mergeCell ref="B15087:C15087"/>
    <mergeCell ref="D15087:E15087"/>
    <mergeCell ref="G15087:H15087"/>
    <mergeCell ref="I15087:J15087"/>
    <mergeCell ref="G15083:K15083"/>
    <mergeCell ref="A15084:K15084"/>
    <mergeCell ref="A15085:C15085"/>
    <mergeCell ref="D15085:E15085"/>
    <mergeCell ref="G15085:H15085"/>
    <mergeCell ref="I15085:J15085"/>
    <mergeCell ref="I15077:J15077"/>
    <mergeCell ref="K15077:K15078"/>
    <mergeCell ref="G15080:J15080"/>
    <mergeCell ref="G15081:J15081"/>
    <mergeCell ref="G15082:J15082"/>
    <mergeCell ref="A15077:B15078"/>
    <mergeCell ref="C15077:C15078"/>
    <mergeCell ref="D15077:D15078"/>
    <mergeCell ref="E15077:F15077"/>
    <mergeCell ref="G15077:H15077"/>
    <mergeCell ref="B15075:C15075"/>
    <mergeCell ref="E15075:F15075"/>
    <mergeCell ref="G15075:H15075"/>
    <mergeCell ref="I15075:J15075"/>
    <mergeCell ref="G15076:J15076"/>
    <mergeCell ref="G15102:J15102"/>
    <mergeCell ref="A15103:C15103"/>
    <mergeCell ref="D15103:E15103"/>
    <mergeCell ref="G15103:H15103"/>
    <mergeCell ref="I15103:J15103"/>
    <mergeCell ref="B15100:C15100"/>
    <mergeCell ref="D15100:E15100"/>
    <mergeCell ref="G15100:H15100"/>
    <mergeCell ref="I15100:J15100"/>
    <mergeCell ref="B15101:C15101"/>
    <mergeCell ref="D15101:E15101"/>
    <mergeCell ref="G15101:H15101"/>
    <mergeCell ref="I15101:J15101"/>
    <mergeCell ref="G15096:J15096"/>
    <mergeCell ref="G15097:K15097"/>
    <mergeCell ref="A15098:K15098"/>
    <mergeCell ref="A15099:C15099"/>
    <mergeCell ref="D15099:E15099"/>
    <mergeCell ref="G15099:H15099"/>
    <mergeCell ref="I15099:J15099"/>
    <mergeCell ref="B15094:C15094"/>
    <mergeCell ref="D15094:E15094"/>
    <mergeCell ref="G15094:H15094"/>
    <mergeCell ref="I15094:J15094"/>
    <mergeCell ref="G15095:J15095"/>
    <mergeCell ref="G15092:J15092"/>
    <mergeCell ref="A15093:C15093"/>
    <mergeCell ref="D15093:E15093"/>
    <mergeCell ref="G15093:H15093"/>
    <mergeCell ref="I15093:J15093"/>
    <mergeCell ref="B15090:C15090"/>
    <mergeCell ref="D15090:E15090"/>
    <mergeCell ref="G15090:H15090"/>
    <mergeCell ref="I15090:J15090"/>
    <mergeCell ref="B15091:C15091"/>
    <mergeCell ref="D15091:E15091"/>
    <mergeCell ref="G15091:H15091"/>
    <mergeCell ref="I15091:J15091"/>
    <mergeCell ref="A15116:C15116"/>
    <mergeCell ref="D15116:E15116"/>
    <mergeCell ref="G15116:H15116"/>
    <mergeCell ref="I15116:J15116"/>
    <mergeCell ref="B15117:C15117"/>
    <mergeCell ref="D15117:E15117"/>
    <mergeCell ref="G15117:H15117"/>
    <mergeCell ref="I15117:J15117"/>
    <mergeCell ref="B15114:C15114"/>
    <mergeCell ref="D15114:E15114"/>
    <mergeCell ref="G15114:H15114"/>
    <mergeCell ref="I15114:J15114"/>
    <mergeCell ref="G15115:J15115"/>
    <mergeCell ref="G15110:J15110"/>
    <mergeCell ref="G15111:K15111"/>
    <mergeCell ref="A15112:K15112"/>
    <mergeCell ref="A15113:C15113"/>
    <mergeCell ref="D15113:E15113"/>
    <mergeCell ref="G15113:H15113"/>
    <mergeCell ref="I15113:J15113"/>
    <mergeCell ref="B15108:C15108"/>
    <mergeCell ref="D15108:E15108"/>
    <mergeCell ref="G15108:H15108"/>
    <mergeCell ref="I15108:J15108"/>
    <mergeCell ref="G15109:J15109"/>
    <mergeCell ref="G15106:J15106"/>
    <mergeCell ref="A15107:C15107"/>
    <mergeCell ref="D15107:E15107"/>
    <mergeCell ref="G15107:H15107"/>
    <mergeCell ref="I15107:J15107"/>
    <mergeCell ref="B15104:C15104"/>
    <mergeCell ref="D15104:E15104"/>
    <mergeCell ref="G15104:H15104"/>
    <mergeCell ref="I15104:J15104"/>
    <mergeCell ref="B15105:C15105"/>
    <mergeCell ref="D15105:E15105"/>
    <mergeCell ref="G15105:H15105"/>
    <mergeCell ref="I15105:J15105"/>
    <mergeCell ref="G15128:J15128"/>
    <mergeCell ref="A15129:C15129"/>
    <mergeCell ref="D15129:E15129"/>
    <mergeCell ref="G15129:H15129"/>
    <mergeCell ref="I15129:J15129"/>
    <mergeCell ref="B15126:C15126"/>
    <mergeCell ref="D15126:E15126"/>
    <mergeCell ref="G15126:H15126"/>
    <mergeCell ref="I15126:J15126"/>
    <mergeCell ref="B15127:C15127"/>
    <mergeCell ref="D15127:E15127"/>
    <mergeCell ref="G15127:H15127"/>
    <mergeCell ref="I15127:J15127"/>
    <mergeCell ref="B15124:C15124"/>
    <mergeCell ref="D15124:E15124"/>
    <mergeCell ref="G15124:H15124"/>
    <mergeCell ref="I15124:J15124"/>
    <mergeCell ref="B15125:C15125"/>
    <mergeCell ref="D15125:E15125"/>
    <mergeCell ref="G15125:H15125"/>
    <mergeCell ref="I15125:J15125"/>
    <mergeCell ref="G15120:J15120"/>
    <mergeCell ref="G15121:K15121"/>
    <mergeCell ref="A15122:K15122"/>
    <mergeCell ref="A15123:C15123"/>
    <mergeCell ref="D15123:E15123"/>
    <mergeCell ref="G15123:H15123"/>
    <mergeCell ref="I15123:J15123"/>
    <mergeCell ref="B15118:C15118"/>
    <mergeCell ref="D15118:E15118"/>
    <mergeCell ref="G15118:H15118"/>
    <mergeCell ref="I15118:J15118"/>
    <mergeCell ref="G15119:J15119"/>
    <mergeCell ref="B15140:C15140"/>
    <mergeCell ref="D15140:E15140"/>
    <mergeCell ref="G15140:H15140"/>
    <mergeCell ref="I15140:J15140"/>
    <mergeCell ref="G15141:J15141"/>
    <mergeCell ref="A15138:C15138"/>
    <mergeCell ref="D15138:E15138"/>
    <mergeCell ref="G15138:H15138"/>
    <mergeCell ref="I15138:J15138"/>
    <mergeCell ref="B15139:C15139"/>
    <mergeCell ref="D15139:E15139"/>
    <mergeCell ref="G15139:H15139"/>
    <mergeCell ref="I15139:J15139"/>
    <mergeCell ref="B15136:C15136"/>
    <mergeCell ref="D15136:E15136"/>
    <mergeCell ref="G15136:H15136"/>
    <mergeCell ref="I15136:J15136"/>
    <mergeCell ref="G15137:J15137"/>
    <mergeCell ref="A15134:C15134"/>
    <mergeCell ref="D15134:E15134"/>
    <mergeCell ref="G15134:H15134"/>
    <mergeCell ref="I15134:J15134"/>
    <mergeCell ref="B15135:C15135"/>
    <mergeCell ref="D15135:E15135"/>
    <mergeCell ref="G15135:H15135"/>
    <mergeCell ref="I15135:J15135"/>
    <mergeCell ref="B15132:C15132"/>
    <mergeCell ref="D15132:E15132"/>
    <mergeCell ref="G15132:H15132"/>
    <mergeCell ref="I15132:J15132"/>
    <mergeCell ref="G15133:J15133"/>
    <mergeCell ref="B15130:C15130"/>
    <mergeCell ref="D15130:E15130"/>
    <mergeCell ref="G15130:H15130"/>
    <mergeCell ref="I15130:J15130"/>
    <mergeCell ref="B15131:C15131"/>
    <mergeCell ref="D15131:E15131"/>
    <mergeCell ref="G15131:H15131"/>
    <mergeCell ref="I15131:J15131"/>
    <mergeCell ref="G15152:J15152"/>
    <mergeCell ref="A15153:C15153"/>
    <mergeCell ref="D15153:E15153"/>
    <mergeCell ref="G15153:H15153"/>
    <mergeCell ref="I15153:J15153"/>
    <mergeCell ref="B15150:C15150"/>
    <mergeCell ref="D15150:E15150"/>
    <mergeCell ref="G15150:H15150"/>
    <mergeCell ref="I15150:J15150"/>
    <mergeCell ref="B15151:C15151"/>
    <mergeCell ref="D15151:E15151"/>
    <mergeCell ref="G15151:H15151"/>
    <mergeCell ref="I15151:J15151"/>
    <mergeCell ref="B15148:C15148"/>
    <mergeCell ref="D15148:E15148"/>
    <mergeCell ref="G15148:H15148"/>
    <mergeCell ref="I15148:J15148"/>
    <mergeCell ref="B15149:C15149"/>
    <mergeCell ref="D15149:E15149"/>
    <mergeCell ref="G15149:H15149"/>
    <mergeCell ref="I15149:J15149"/>
    <mergeCell ref="B15146:C15146"/>
    <mergeCell ref="D15146:E15146"/>
    <mergeCell ref="G15146:H15146"/>
    <mergeCell ref="I15146:J15146"/>
    <mergeCell ref="B15147:C15147"/>
    <mergeCell ref="D15147:E15147"/>
    <mergeCell ref="G15147:H15147"/>
    <mergeCell ref="I15147:J15147"/>
    <mergeCell ref="G15142:J15142"/>
    <mergeCell ref="G15143:K15143"/>
    <mergeCell ref="A15144:K15144"/>
    <mergeCell ref="A15145:C15145"/>
    <mergeCell ref="D15145:E15145"/>
    <mergeCell ref="G15145:H15145"/>
    <mergeCell ref="I15145:J15145"/>
    <mergeCell ref="G15162:J15162"/>
    <mergeCell ref="G15163:K15163"/>
    <mergeCell ref="A15164:K15164"/>
    <mergeCell ref="A15165:C15165"/>
    <mergeCell ref="D15165:E15165"/>
    <mergeCell ref="G15165:H15165"/>
    <mergeCell ref="I15165:J15165"/>
    <mergeCell ref="B15160:C15160"/>
    <mergeCell ref="D15160:E15160"/>
    <mergeCell ref="G15160:H15160"/>
    <mergeCell ref="I15160:J15160"/>
    <mergeCell ref="G15161:J15161"/>
    <mergeCell ref="A15158:C15158"/>
    <mergeCell ref="D15158:E15158"/>
    <mergeCell ref="G15158:H15158"/>
    <mergeCell ref="I15158:J15158"/>
    <mergeCell ref="B15159:C15159"/>
    <mergeCell ref="D15159:E15159"/>
    <mergeCell ref="G15159:H15159"/>
    <mergeCell ref="I15159:J15159"/>
    <mergeCell ref="B15156:C15156"/>
    <mergeCell ref="D15156:E15156"/>
    <mergeCell ref="G15156:H15156"/>
    <mergeCell ref="I15156:J15156"/>
    <mergeCell ref="G15157:J15157"/>
    <mergeCell ref="B15154:C15154"/>
    <mergeCell ref="D15154:E15154"/>
    <mergeCell ref="G15154:H15154"/>
    <mergeCell ref="I15154:J15154"/>
    <mergeCell ref="B15155:C15155"/>
    <mergeCell ref="D15155:E15155"/>
    <mergeCell ref="G15155:H15155"/>
    <mergeCell ref="I15155:J15155"/>
    <mergeCell ref="G15176:J15176"/>
    <mergeCell ref="G15177:K15177"/>
    <mergeCell ref="A15178:K15178"/>
    <mergeCell ref="A15179:C15179"/>
    <mergeCell ref="D15179:E15179"/>
    <mergeCell ref="G15179:H15179"/>
    <mergeCell ref="I15179:J15179"/>
    <mergeCell ref="B15174:C15174"/>
    <mergeCell ref="D15174:E15174"/>
    <mergeCell ref="G15174:H15174"/>
    <mergeCell ref="I15174:J15174"/>
    <mergeCell ref="G15175:J15175"/>
    <mergeCell ref="G15172:J15172"/>
    <mergeCell ref="A15173:C15173"/>
    <mergeCell ref="D15173:E15173"/>
    <mergeCell ref="G15173:H15173"/>
    <mergeCell ref="I15173:J15173"/>
    <mergeCell ref="B15170:C15170"/>
    <mergeCell ref="D15170:E15170"/>
    <mergeCell ref="G15170:H15170"/>
    <mergeCell ref="I15170:J15170"/>
    <mergeCell ref="B15171:C15171"/>
    <mergeCell ref="D15171:E15171"/>
    <mergeCell ref="G15171:H15171"/>
    <mergeCell ref="I15171:J15171"/>
    <mergeCell ref="G15168:J15168"/>
    <mergeCell ref="A15169:C15169"/>
    <mergeCell ref="D15169:E15169"/>
    <mergeCell ref="G15169:H15169"/>
    <mergeCell ref="I15169:J15169"/>
    <mergeCell ref="B15166:C15166"/>
    <mergeCell ref="D15166:E15166"/>
    <mergeCell ref="G15166:H15166"/>
    <mergeCell ref="I15166:J15166"/>
    <mergeCell ref="B15167:C15167"/>
    <mergeCell ref="D15167:E15167"/>
    <mergeCell ref="G15167:H15167"/>
    <mergeCell ref="I15167:J15167"/>
    <mergeCell ref="B15192:E15192"/>
    <mergeCell ref="G15192:H15192"/>
    <mergeCell ref="I15192:J15192"/>
    <mergeCell ref="B15193:E15193"/>
    <mergeCell ref="G15193:H15193"/>
    <mergeCell ref="I15193:J15193"/>
    <mergeCell ref="G15188:J15188"/>
    <mergeCell ref="G15189:K15189"/>
    <mergeCell ref="A15190:K15190"/>
    <mergeCell ref="A15191:E15191"/>
    <mergeCell ref="G15191:H15191"/>
    <mergeCell ref="I15191:J15191"/>
    <mergeCell ref="B15186:C15186"/>
    <mergeCell ref="D15186:E15186"/>
    <mergeCell ref="G15186:H15186"/>
    <mergeCell ref="I15186:J15186"/>
    <mergeCell ref="G15187:J15187"/>
    <mergeCell ref="A15184:C15184"/>
    <mergeCell ref="D15184:E15184"/>
    <mergeCell ref="G15184:H15184"/>
    <mergeCell ref="I15184:J15184"/>
    <mergeCell ref="B15185:C15185"/>
    <mergeCell ref="D15185:E15185"/>
    <mergeCell ref="G15185:H15185"/>
    <mergeCell ref="I15185:J15185"/>
    <mergeCell ref="B15182:C15182"/>
    <mergeCell ref="D15182:E15182"/>
    <mergeCell ref="G15182:H15182"/>
    <mergeCell ref="I15182:J15182"/>
    <mergeCell ref="G15183:J15183"/>
    <mergeCell ref="B15180:C15180"/>
    <mergeCell ref="D15180:E15180"/>
    <mergeCell ref="G15180:H15180"/>
    <mergeCell ref="I15180:J15180"/>
    <mergeCell ref="B15181:C15181"/>
    <mergeCell ref="D15181:E15181"/>
    <mergeCell ref="G15181:H15181"/>
    <mergeCell ref="I15181:J15181"/>
    <mergeCell ref="B15209:C15209"/>
    <mergeCell ref="D15209:E15209"/>
    <mergeCell ref="G15209:H15209"/>
    <mergeCell ref="I15209:J15209"/>
    <mergeCell ref="G15210:J15210"/>
    <mergeCell ref="G15206:K15206"/>
    <mergeCell ref="A15207:K15207"/>
    <mergeCell ref="A15208:C15208"/>
    <mergeCell ref="D15208:E15208"/>
    <mergeCell ref="G15208:H15208"/>
    <mergeCell ref="I15208:J15208"/>
    <mergeCell ref="I15200:J15200"/>
    <mergeCell ref="K15200:K15201"/>
    <mergeCell ref="G15203:J15203"/>
    <mergeCell ref="G15204:J15204"/>
    <mergeCell ref="G15205:J15205"/>
    <mergeCell ref="A15200:B15201"/>
    <mergeCell ref="C15200:C15201"/>
    <mergeCell ref="D15200:D15201"/>
    <mergeCell ref="E15200:F15200"/>
    <mergeCell ref="G15200:H15200"/>
    <mergeCell ref="B15198:C15198"/>
    <mergeCell ref="E15198:F15198"/>
    <mergeCell ref="G15198:H15198"/>
    <mergeCell ref="I15198:J15198"/>
    <mergeCell ref="G15199:J15199"/>
    <mergeCell ref="G15196:J15196"/>
    <mergeCell ref="A15197:C15197"/>
    <mergeCell ref="E15197:F15197"/>
    <mergeCell ref="G15197:H15197"/>
    <mergeCell ref="I15197:J15197"/>
    <mergeCell ref="B15194:E15194"/>
    <mergeCell ref="G15194:H15194"/>
    <mergeCell ref="I15194:J15194"/>
    <mergeCell ref="B15195:E15195"/>
    <mergeCell ref="G15195:H15195"/>
    <mergeCell ref="I15195:J15195"/>
    <mergeCell ref="B15223:E15223"/>
    <mergeCell ref="G15223:H15223"/>
    <mergeCell ref="I15223:J15223"/>
    <mergeCell ref="B15224:E15224"/>
    <mergeCell ref="G15224:H15224"/>
    <mergeCell ref="I15224:J15224"/>
    <mergeCell ref="B15220:C15220"/>
    <mergeCell ref="G15220:H15220"/>
    <mergeCell ref="I15220:J15220"/>
    <mergeCell ref="G15221:J15221"/>
    <mergeCell ref="A15222:E15222"/>
    <mergeCell ref="G15222:H15222"/>
    <mergeCell ref="I15222:J15222"/>
    <mergeCell ref="G15215:J15215"/>
    <mergeCell ref="G15216:K15216"/>
    <mergeCell ref="A15217:K15217"/>
    <mergeCell ref="A15218:C15219"/>
    <mergeCell ref="D15218:D15219"/>
    <mergeCell ref="E15218:F15218"/>
    <mergeCell ref="G15218:J15218"/>
    <mergeCell ref="K15218:K15219"/>
    <mergeCell ref="G15219:H15219"/>
    <mergeCell ref="I15219:J15219"/>
    <mergeCell ref="B15213:C15213"/>
    <mergeCell ref="D15213:E15213"/>
    <mergeCell ref="G15213:H15213"/>
    <mergeCell ref="I15213:J15213"/>
    <mergeCell ref="G15214:J15214"/>
    <mergeCell ref="A15211:C15211"/>
    <mergeCell ref="D15211:E15211"/>
    <mergeCell ref="G15211:H15211"/>
    <mergeCell ref="I15211:J15211"/>
    <mergeCell ref="B15212:C15212"/>
    <mergeCell ref="D15212:E15212"/>
    <mergeCell ref="G15212:H15212"/>
    <mergeCell ref="I15212:J15212"/>
    <mergeCell ref="B15239:C15239"/>
    <mergeCell ref="D15239:E15239"/>
    <mergeCell ref="G15239:H15239"/>
    <mergeCell ref="I15239:J15239"/>
    <mergeCell ref="B15240:C15240"/>
    <mergeCell ref="D15240:E15240"/>
    <mergeCell ref="G15240:H15240"/>
    <mergeCell ref="I15240:J15240"/>
    <mergeCell ref="G15237:J15237"/>
    <mergeCell ref="A15238:C15238"/>
    <mergeCell ref="D15238:E15238"/>
    <mergeCell ref="G15238:H15238"/>
    <mergeCell ref="I15238:J15238"/>
    <mergeCell ref="B15235:C15235"/>
    <mergeCell ref="D15235:E15235"/>
    <mergeCell ref="G15235:H15235"/>
    <mergeCell ref="I15235:J15235"/>
    <mergeCell ref="B15236:C15236"/>
    <mergeCell ref="D15236:E15236"/>
    <mergeCell ref="G15236:H15236"/>
    <mergeCell ref="I15236:J15236"/>
    <mergeCell ref="A15233:K15233"/>
    <mergeCell ref="A15234:C15234"/>
    <mergeCell ref="D15234:E15234"/>
    <mergeCell ref="G15234:H15234"/>
    <mergeCell ref="I15234:J15234"/>
    <mergeCell ref="G15228:J15228"/>
    <mergeCell ref="G15229:J15229"/>
    <mergeCell ref="G15230:J15230"/>
    <mergeCell ref="G15231:J15231"/>
    <mergeCell ref="G15232:K15232"/>
    <mergeCell ref="B15225:E15225"/>
    <mergeCell ref="G15225:H15225"/>
    <mergeCell ref="I15225:J15225"/>
    <mergeCell ref="G15226:J15226"/>
    <mergeCell ref="G15227:J15227"/>
    <mergeCell ref="G15252:J15252"/>
    <mergeCell ref="G15253:K15253"/>
    <mergeCell ref="A15254:K15254"/>
    <mergeCell ref="A15255:C15255"/>
    <mergeCell ref="D15255:E15255"/>
    <mergeCell ref="G15255:H15255"/>
    <mergeCell ref="I15255:J15255"/>
    <mergeCell ref="B15250:C15250"/>
    <mergeCell ref="D15250:E15250"/>
    <mergeCell ref="G15250:H15250"/>
    <mergeCell ref="I15250:J15250"/>
    <mergeCell ref="G15251:J15251"/>
    <mergeCell ref="G15248:J15248"/>
    <mergeCell ref="A15249:C15249"/>
    <mergeCell ref="D15249:E15249"/>
    <mergeCell ref="G15249:H15249"/>
    <mergeCell ref="I15249:J15249"/>
    <mergeCell ref="B15246:C15246"/>
    <mergeCell ref="D15246:E15246"/>
    <mergeCell ref="G15246:H15246"/>
    <mergeCell ref="I15246:J15246"/>
    <mergeCell ref="B15247:C15247"/>
    <mergeCell ref="D15247:E15247"/>
    <mergeCell ref="G15247:H15247"/>
    <mergeCell ref="I15247:J15247"/>
    <mergeCell ref="G15241:J15241"/>
    <mergeCell ref="G15242:J15242"/>
    <mergeCell ref="G15243:K15243"/>
    <mergeCell ref="A15244:K15244"/>
    <mergeCell ref="A15245:C15245"/>
    <mergeCell ref="D15245:E15245"/>
    <mergeCell ref="G15245:H15245"/>
    <mergeCell ref="I15245:J15245"/>
    <mergeCell ref="B15266:C15266"/>
    <mergeCell ref="D15266:E15266"/>
    <mergeCell ref="G15266:H15266"/>
    <mergeCell ref="I15266:J15266"/>
    <mergeCell ref="B15267:C15267"/>
    <mergeCell ref="D15267:E15267"/>
    <mergeCell ref="G15267:H15267"/>
    <mergeCell ref="I15267:J15267"/>
    <mergeCell ref="G15262:J15262"/>
    <mergeCell ref="G15263:K15263"/>
    <mergeCell ref="A15264:K15264"/>
    <mergeCell ref="A15265:C15265"/>
    <mergeCell ref="D15265:E15265"/>
    <mergeCell ref="G15265:H15265"/>
    <mergeCell ref="I15265:J15265"/>
    <mergeCell ref="B15260:C15260"/>
    <mergeCell ref="D15260:E15260"/>
    <mergeCell ref="G15260:H15260"/>
    <mergeCell ref="I15260:J15260"/>
    <mergeCell ref="G15261:J15261"/>
    <mergeCell ref="G15258:J15258"/>
    <mergeCell ref="A15259:C15259"/>
    <mergeCell ref="D15259:E15259"/>
    <mergeCell ref="G15259:H15259"/>
    <mergeCell ref="I15259:J15259"/>
    <mergeCell ref="B15256:C15256"/>
    <mergeCell ref="D15256:E15256"/>
    <mergeCell ref="G15256:H15256"/>
    <mergeCell ref="I15256:J15256"/>
    <mergeCell ref="B15257:C15257"/>
    <mergeCell ref="D15257:E15257"/>
    <mergeCell ref="G15257:H15257"/>
    <mergeCell ref="I15257:J15257"/>
    <mergeCell ref="B15279:C15279"/>
    <mergeCell ref="D15279:E15279"/>
    <mergeCell ref="G15279:H15279"/>
    <mergeCell ref="I15279:J15279"/>
    <mergeCell ref="B15280:C15280"/>
    <mergeCell ref="D15280:E15280"/>
    <mergeCell ref="G15280:H15280"/>
    <mergeCell ref="I15280:J15280"/>
    <mergeCell ref="G15274:J15274"/>
    <mergeCell ref="G15275:J15275"/>
    <mergeCell ref="G15276:K15276"/>
    <mergeCell ref="A15277:K15277"/>
    <mergeCell ref="A15278:C15278"/>
    <mergeCell ref="D15278:E15278"/>
    <mergeCell ref="G15278:H15278"/>
    <mergeCell ref="I15278:J15278"/>
    <mergeCell ref="B15272:C15272"/>
    <mergeCell ref="D15272:E15272"/>
    <mergeCell ref="G15272:H15272"/>
    <mergeCell ref="I15272:J15272"/>
    <mergeCell ref="B15273:C15273"/>
    <mergeCell ref="D15273:E15273"/>
    <mergeCell ref="G15273:H15273"/>
    <mergeCell ref="I15273:J15273"/>
    <mergeCell ref="G15270:J15270"/>
    <mergeCell ref="A15271:C15271"/>
    <mergeCell ref="D15271:E15271"/>
    <mergeCell ref="G15271:H15271"/>
    <mergeCell ref="I15271:J15271"/>
    <mergeCell ref="B15268:C15268"/>
    <mergeCell ref="D15268:E15268"/>
    <mergeCell ref="G15268:H15268"/>
    <mergeCell ref="I15268:J15268"/>
    <mergeCell ref="B15269:C15269"/>
    <mergeCell ref="D15269:E15269"/>
    <mergeCell ref="G15269:H15269"/>
    <mergeCell ref="I15269:J15269"/>
    <mergeCell ref="B15295:C15295"/>
    <mergeCell ref="D15295:E15295"/>
    <mergeCell ref="G15295:H15295"/>
    <mergeCell ref="I15295:J15295"/>
    <mergeCell ref="B15296:C15296"/>
    <mergeCell ref="D15296:E15296"/>
    <mergeCell ref="G15296:H15296"/>
    <mergeCell ref="I15296:J15296"/>
    <mergeCell ref="G15290:J15290"/>
    <mergeCell ref="G15291:J15291"/>
    <mergeCell ref="G15292:K15292"/>
    <mergeCell ref="A15293:K15293"/>
    <mergeCell ref="A15294:C15294"/>
    <mergeCell ref="D15294:E15294"/>
    <mergeCell ref="G15294:H15294"/>
    <mergeCell ref="I15294:J15294"/>
    <mergeCell ref="B15288:C15288"/>
    <mergeCell ref="D15288:E15288"/>
    <mergeCell ref="G15288:H15288"/>
    <mergeCell ref="I15288:J15288"/>
    <mergeCell ref="B15289:C15289"/>
    <mergeCell ref="D15289:E15289"/>
    <mergeCell ref="G15289:H15289"/>
    <mergeCell ref="I15289:J15289"/>
    <mergeCell ref="G15283:J15283"/>
    <mergeCell ref="G15284:J15284"/>
    <mergeCell ref="G15285:K15285"/>
    <mergeCell ref="A15286:K15286"/>
    <mergeCell ref="A15287:C15287"/>
    <mergeCell ref="D15287:E15287"/>
    <mergeCell ref="G15287:H15287"/>
    <mergeCell ref="I15287:J15287"/>
    <mergeCell ref="B15281:C15281"/>
    <mergeCell ref="D15281:E15281"/>
    <mergeCell ref="G15281:H15281"/>
    <mergeCell ref="I15281:J15281"/>
    <mergeCell ref="B15282:C15282"/>
    <mergeCell ref="D15282:E15282"/>
    <mergeCell ref="G15282:H15282"/>
    <mergeCell ref="I15282:J15282"/>
    <mergeCell ref="G15310:J15310"/>
    <mergeCell ref="G15311:J15311"/>
    <mergeCell ref="G15312:K15312"/>
    <mergeCell ref="A15313:K15313"/>
    <mergeCell ref="A15314:C15315"/>
    <mergeCell ref="D15314:D15315"/>
    <mergeCell ref="E15314:F15314"/>
    <mergeCell ref="G15314:J15314"/>
    <mergeCell ref="K15314:K15315"/>
    <mergeCell ref="G15315:H15315"/>
    <mergeCell ref="I15315:J15315"/>
    <mergeCell ref="B15308:C15308"/>
    <mergeCell ref="D15308:E15308"/>
    <mergeCell ref="G15308:H15308"/>
    <mergeCell ref="I15308:J15308"/>
    <mergeCell ref="B15309:C15309"/>
    <mergeCell ref="D15309:E15309"/>
    <mergeCell ref="G15309:H15309"/>
    <mergeCell ref="I15309:J15309"/>
    <mergeCell ref="G15304:J15304"/>
    <mergeCell ref="G15305:K15305"/>
    <mergeCell ref="A15306:K15306"/>
    <mergeCell ref="A15307:C15307"/>
    <mergeCell ref="D15307:E15307"/>
    <mergeCell ref="G15307:H15307"/>
    <mergeCell ref="I15307:J15307"/>
    <mergeCell ref="B15302:C15302"/>
    <mergeCell ref="D15302:E15302"/>
    <mergeCell ref="G15302:H15302"/>
    <mergeCell ref="I15302:J15302"/>
    <mergeCell ref="G15303:J15303"/>
    <mergeCell ref="G15297:J15297"/>
    <mergeCell ref="G15298:J15298"/>
    <mergeCell ref="G15299:K15299"/>
    <mergeCell ref="A15300:K15300"/>
    <mergeCell ref="A15301:C15301"/>
    <mergeCell ref="D15301:E15301"/>
    <mergeCell ref="G15301:H15301"/>
    <mergeCell ref="I15301:J15301"/>
    <mergeCell ref="G15330:J15330"/>
    <mergeCell ref="A15331:C15331"/>
    <mergeCell ref="E15331:F15331"/>
    <mergeCell ref="G15331:H15331"/>
    <mergeCell ref="I15331:J15331"/>
    <mergeCell ref="A15328:E15328"/>
    <mergeCell ref="G15328:H15328"/>
    <mergeCell ref="I15328:J15328"/>
    <mergeCell ref="B15329:E15329"/>
    <mergeCell ref="G15329:H15329"/>
    <mergeCell ref="I15329:J15329"/>
    <mergeCell ref="G15323:J15323"/>
    <mergeCell ref="G15324:J15324"/>
    <mergeCell ref="G15325:J15325"/>
    <mergeCell ref="G15326:J15326"/>
    <mergeCell ref="G15327:J15327"/>
    <mergeCell ref="G15320:J15320"/>
    <mergeCell ref="A15321:E15321"/>
    <mergeCell ref="G15321:H15321"/>
    <mergeCell ref="I15321:J15321"/>
    <mergeCell ref="B15322:E15322"/>
    <mergeCell ref="G15322:H15322"/>
    <mergeCell ref="I15322:J15322"/>
    <mergeCell ref="B15318:C15318"/>
    <mergeCell ref="G15318:H15318"/>
    <mergeCell ref="I15318:J15318"/>
    <mergeCell ref="B15319:C15319"/>
    <mergeCell ref="G15319:H15319"/>
    <mergeCell ref="I15319:J15319"/>
    <mergeCell ref="B15316:C15316"/>
    <mergeCell ref="G15316:H15316"/>
    <mergeCell ref="I15316:J15316"/>
    <mergeCell ref="B15317:C15317"/>
    <mergeCell ref="G15317:H15317"/>
    <mergeCell ref="I15317:J15317"/>
    <mergeCell ref="B15345:C15345"/>
    <mergeCell ref="D15345:E15345"/>
    <mergeCell ref="G15345:H15345"/>
    <mergeCell ref="I15345:J15345"/>
    <mergeCell ref="B15346:C15346"/>
    <mergeCell ref="D15346:E15346"/>
    <mergeCell ref="G15346:H15346"/>
    <mergeCell ref="I15346:J15346"/>
    <mergeCell ref="B15343:C15343"/>
    <mergeCell ref="D15343:E15343"/>
    <mergeCell ref="G15343:H15343"/>
    <mergeCell ref="I15343:J15343"/>
    <mergeCell ref="B15344:C15344"/>
    <mergeCell ref="D15344:E15344"/>
    <mergeCell ref="G15344:H15344"/>
    <mergeCell ref="I15344:J15344"/>
    <mergeCell ref="G15340:K15340"/>
    <mergeCell ref="A15341:K15341"/>
    <mergeCell ref="A15342:C15342"/>
    <mergeCell ref="D15342:E15342"/>
    <mergeCell ref="G15342:H15342"/>
    <mergeCell ref="I15342:J15342"/>
    <mergeCell ref="I15334:J15334"/>
    <mergeCell ref="K15334:K15335"/>
    <mergeCell ref="G15337:J15337"/>
    <mergeCell ref="G15338:J15338"/>
    <mergeCell ref="G15339:J15339"/>
    <mergeCell ref="A15334:B15335"/>
    <mergeCell ref="C15334:C15335"/>
    <mergeCell ref="D15334:D15335"/>
    <mergeCell ref="E15334:F15334"/>
    <mergeCell ref="G15334:H15334"/>
    <mergeCell ref="B15332:C15332"/>
    <mergeCell ref="E15332:F15332"/>
    <mergeCell ref="G15332:H15332"/>
    <mergeCell ref="I15332:J15332"/>
    <mergeCell ref="G15333:J15333"/>
    <mergeCell ref="G15359:J15359"/>
    <mergeCell ref="A15360:C15360"/>
    <mergeCell ref="D15360:E15360"/>
    <mergeCell ref="G15360:H15360"/>
    <mergeCell ref="I15360:J15360"/>
    <mergeCell ref="B15357:C15357"/>
    <mergeCell ref="D15357:E15357"/>
    <mergeCell ref="G15357:H15357"/>
    <mergeCell ref="I15357:J15357"/>
    <mergeCell ref="B15358:C15358"/>
    <mergeCell ref="D15358:E15358"/>
    <mergeCell ref="G15358:H15358"/>
    <mergeCell ref="I15358:J15358"/>
    <mergeCell ref="G15353:J15353"/>
    <mergeCell ref="G15354:K15354"/>
    <mergeCell ref="A15355:K15355"/>
    <mergeCell ref="A15356:C15356"/>
    <mergeCell ref="D15356:E15356"/>
    <mergeCell ref="G15356:H15356"/>
    <mergeCell ref="I15356:J15356"/>
    <mergeCell ref="B15351:C15351"/>
    <mergeCell ref="D15351:E15351"/>
    <mergeCell ref="G15351:H15351"/>
    <mergeCell ref="I15351:J15351"/>
    <mergeCell ref="G15352:J15352"/>
    <mergeCell ref="G15349:J15349"/>
    <mergeCell ref="A15350:C15350"/>
    <mergeCell ref="D15350:E15350"/>
    <mergeCell ref="G15350:H15350"/>
    <mergeCell ref="I15350:J15350"/>
    <mergeCell ref="B15347:C15347"/>
    <mergeCell ref="D15347:E15347"/>
    <mergeCell ref="G15347:H15347"/>
    <mergeCell ref="I15347:J15347"/>
    <mergeCell ref="B15348:C15348"/>
    <mergeCell ref="D15348:E15348"/>
    <mergeCell ref="G15348:H15348"/>
    <mergeCell ref="I15348:J15348"/>
    <mergeCell ref="A15373:C15373"/>
    <mergeCell ref="D15373:E15373"/>
    <mergeCell ref="G15373:H15373"/>
    <mergeCell ref="I15373:J15373"/>
    <mergeCell ref="B15374:C15374"/>
    <mergeCell ref="D15374:E15374"/>
    <mergeCell ref="G15374:H15374"/>
    <mergeCell ref="I15374:J15374"/>
    <mergeCell ref="B15371:C15371"/>
    <mergeCell ref="D15371:E15371"/>
    <mergeCell ref="G15371:H15371"/>
    <mergeCell ref="I15371:J15371"/>
    <mergeCell ref="G15372:J15372"/>
    <mergeCell ref="G15367:J15367"/>
    <mergeCell ref="G15368:K15368"/>
    <mergeCell ref="A15369:K15369"/>
    <mergeCell ref="A15370:C15370"/>
    <mergeCell ref="D15370:E15370"/>
    <mergeCell ref="G15370:H15370"/>
    <mergeCell ref="I15370:J15370"/>
    <mergeCell ref="B15365:C15365"/>
    <mergeCell ref="D15365:E15365"/>
    <mergeCell ref="G15365:H15365"/>
    <mergeCell ref="I15365:J15365"/>
    <mergeCell ref="G15366:J15366"/>
    <mergeCell ref="G15363:J15363"/>
    <mergeCell ref="A15364:C15364"/>
    <mergeCell ref="D15364:E15364"/>
    <mergeCell ref="G15364:H15364"/>
    <mergeCell ref="I15364:J15364"/>
    <mergeCell ref="B15361:C15361"/>
    <mergeCell ref="D15361:E15361"/>
    <mergeCell ref="G15361:H15361"/>
    <mergeCell ref="I15361:J15361"/>
    <mergeCell ref="B15362:C15362"/>
    <mergeCell ref="D15362:E15362"/>
    <mergeCell ref="G15362:H15362"/>
    <mergeCell ref="I15362:J15362"/>
    <mergeCell ref="G15385:J15385"/>
    <mergeCell ref="A15386:C15386"/>
    <mergeCell ref="D15386:E15386"/>
    <mergeCell ref="G15386:H15386"/>
    <mergeCell ref="I15386:J15386"/>
    <mergeCell ref="B15383:C15383"/>
    <mergeCell ref="D15383:E15383"/>
    <mergeCell ref="G15383:H15383"/>
    <mergeCell ref="I15383:J15383"/>
    <mergeCell ref="B15384:C15384"/>
    <mergeCell ref="D15384:E15384"/>
    <mergeCell ref="G15384:H15384"/>
    <mergeCell ref="I15384:J15384"/>
    <mergeCell ref="B15381:C15381"/>
    <mergeCell ref="D15381:E15381"/>
    <mergeCell ref="G15381:H15381"/>
    <mergeCell ref="I15381:J15381"/>
    <mergeCell ref="B15382:C15382"/>
    <mergeCell ref="D15382:E15382"/>
    <mergeCell ref="G15382:H15382"/>
    <mergeCell ref="I15382:J15382"/>
    <mergeCell ref="G15377:J15377"/>
    <mergeCell ref="G15378:K15378"/>
    <mergeCell ref="A15379:K15379"/>
    <mergeCell ref="A15380:C15380"/>
    <mergeCell ref="D15380:E15380"/>
    <mergeCell ref="G15380:H15380"/>
    <mergeCell ref="I15380:J15380"/>
    <mergeCell ref="B15375:C15375"/>
    <mergeCell ref="D15375:E15375"/>
    <mergeCell ref="G15375:H15375"/>
    <mergeCell ref="I15375:J15375"/>
    <mergeCell ref="G15376:J15376"/>
    <mergeCell ref="B15397:C15397"/>
    <mergeCell ref="D15397:E15397"/>
    <mergeCell ref="G15397:H15397"/>
    <mergeCell ref="I15397:J15397"/>
    <mergeCell ref="G15398:J15398"/>
    <mergeCell ref="A15395:C15395"/>
    <mergeCell ref="D15395:E15395"/>
    <mergeCell ref="G15395:H15395"/>
    <mergeCell ref="I15395:J15395"/>
    <mergeCell ref="B15396:C15396"/>
    <mergeCell ref="D15396:E15396"/>
    <mergeCell ref="G15396:H15396"/>
    <mergeCell ref="I15396:J15396"/>
    <mergeCell ref="B15393:C15393"/>
    <mergeCell ref="D15393:E15393"/>
    <mergeCell ref="G15393:H15393"/>
    <mergeCell ref="I15393:J15393"/>
    <mergeCell ref="G15394:J15394"/>
    <mergeCell ref="A15391:C15391"/>
    <mergeCell ref="D15391:E15391"/>
    <mergeCell ref="G15391:H15391"/>
    <mergeCell ref="I15391:J15391"/>
    <mergeCell ref="B15392:C15392"/>
    <mergeCell ref="D15392:E15392"/>
    <mergeCell ref="G15392:H15392"/>
    <mergeCell ref="I15392:J15392"/>
    <mergeCell ref="B15389:C15389"/>
    <mergeCell ref="D15389:E15389"/>
    <mergeCell ref="G15389:H15389"/>
    <mergeCell ref="I15389:J15389"/>
    <mergeCell ref="G15390:J15390"/>
    <mergeCell ref="B15387:C15387"/>
    <mergeCell ref="D15387:E15387"/>
    <mergeCell ref="G15387:H15387"/>
    <mergeCell ref="I15387:J15387"/>
    <mergeCell ref="B15388:C15388"/>
    <mergeCell ref="D15388:E15388"/>
    <mergeCell ref="G15388:H15388"/>
    <mergeCell ref="I15388:J15388"/>
    <mergeCell ref="G15409:J15409"/>
    <mergeCell ref="A15410:C15410"/>
    <mergeCell ref="D15410:E15410"/>
    <mergeCell ref="G15410:H15410"/>
    <mergeCell ref="I15410:J15410"/>
    <mergeCell ref="B15407:C15407"/>
    <mergeCell ref="D15407:E15407"/>
    <mergeCell ref="G15407:H15407"/>
    <mergeCell ref="I15407:J15407"/>
    <mergeCell ref="B15408:C15408"/>
    <mergeCell ref="D15408:E15408"/>
    <mergeCell ref="G15408:H15408"/>
    <mergeCell ref="I15408:J15408"/>
    <mergeCell ref="B15405:C15405"/>
    <mergeCell ref="D15405:E15405"/>
    <mergeCell ref="G15405:H15405"/>
    <mergeCell ref="I15405:J15405"/>
    <mergeCell ref="B15406:C15406"/>
    <mergeCell ref="D15406:E15406"/>
    <mergeCell ref="G15406:H15406"/>
    <mergeCell ref="I15406:J15406"/>
    <mergeCell ref="B15403:C15403"/>
    <mergeCell ref="D15403:E15403"/>
    <mergeCell ref="G15403:H15403"/>
    <mergeCell ref="I15403:J15403"/>
    <mergeCell ref="B15404:C15404"/>
    <mergeCell ref="D15404:E15404"/>
    <mergeCell ref="G15404:H15404"/>
    <mergeCell ref="I15404:J15404"/>
    <mergeCell ref="G15399:J15399"/>
    <mergeCell ref="G15400:K15400"/>
    <mergeCell ref="A15401:K15401"/>
    <mergeCell ref="A15402:C15402"/>
    <mergeCell ref="D15402:E15402"/>
    <mergeCell ref="G15402:H15402"/>
    <mergeCell ref="I15402:J15402"/>
    <mergeCell ref="G15419:J15419"/>
    <mergeCell ref="G15420:K15420"/>
    <mergeCell ref="A15421:K15421"/>
    <mergeCell ref="A15422:C15422"/>
    <mergeCell ref="D15422:E15422"/>
    <mergeCell ref="G15422:H15422"/>
    <mergeCell ref="I15422:J15422"/>
    <mergeCell ref="B15417:C15417"/>
    <mergeCell ref="D15417:E15417"/>
    <mergeCell ref="G15417:H15417"/>
    <mergeCell ref="I15417:J15417"/>
    <mergeCell ref="G15418:J15418"/>
    <mergeCell ref="A15415:C15415"/>
    <mergeCell ref="D15415:E15415"/>
    <mergeCell ref="G15415:H15415"/>
    <mergeCell ref="I15415:J15415"/>
    <mergeCell ref="B15416:C15416"/>
    <mergeCell ref="D15416:E15416"/>
    <mergeCell ref="G15416:H15416"/>
    <mergeCell ref="I15416:J15416"/>
    <mergeCell ref="B15413:C15413"/>
    <mergeCell ref="D15413:E15413"/>
    <mergeCell ref="G15413:H15413"/>
    <mergeCell ref="I15413:J15413"/>
    <mergeCell ref="G15414:J15414"/>
    <mergeCell ref="B15411:C15411"/>
    <mergeCell ref="D15411:E15411"/>
    <mergeCell ref="G15411:H15411"/>
    <mergeCell ref="I15411:J15411"/>
    <mergeCell ref="B15412:C15412"/>
    <mergeCell ref="D15412:E15412"/>
    <mergeCell ref="G15412:H15412"/>
    <mergeCell ref="I15412:J15412"/>
    <mergeCell ref="G15433:J15433"/>
    <mergeCell ref="G15434:K15434"/>
    <mergeCell ref="A15435:K15435"/>
    <mergeCell ref="A15436:C15436"/>
    <mergeCell ref="D15436:E15436"/>
    <mergeCell ref="G15436:H15436"/>
    <mergeCell ref="I15436:J15436"/>
    <mergeCell ref="B15431:C15431"/>
    <mergeCell ref="D15431:E15431"/>
    <mergeCell ref="G15431:H15431"/>
    <mergeCell ref="I15431:J15431"/>
    <mergeCell ref="G15432:J15432"/>
    <mergeCell ref="G15429:J15429"/>
    <mergeCell ref="A15430:C15430"/>
    <mergeCell ref="D15430:E15430"/>
    <mergeCell ref="G15430:H15430"/>
    <mergeCell ref="I15430:J15430"/>
    <mergeCell ref="B15427:C15427"/>
    <mergeCell ref="D15427:E15427"/>
    <mergeCell ref="G15427:H15427"/>
    <mergeCell ref="I15427:J15427"/>
    <mergeCell ref="B15428:C15428"/>
    <mergeCell ref="D15428:E15428"/>
    <mergeCell ref="G15428:H15428"/>
    <mergeCell ref="I15428:J15428"/>
    <mergeCell ref="G15425:J15425"/>
    <mergeCell ref="A15426:C15426"/>
    <mergeCell ref="D15426:E15426"/>
    <mergeCell ref="G15426:H15426"/>
    <mergeCell ref="I15426:J15426"/>
    <mergeCell ref="B15423:C15423"/>
    <mergeCell ref="D15423:E15423"/>
    <mergeCell ref="G15423:H15423"/>
    <mergeCell ref="I15423:J15423"/>
    <mergeCell ref="B15424:C15424"/>
    <mergeCell ref="D15424:E15424"/>
    <mergeCell ref="G15424:H15424"/>
    <mergeCell ref="I15424:J15424"/>
    <mergeCell ref="B15449:E15449"/>
    <mergeCell ref="G15449:H15449"/>
    <mergeCell ref="I15449:J15449"/>
    <mergeCell ref="B15450:E15450"/>
    <mergeCell ref="G15450:H15450"/>
    <mergeCell ref="I15450:J15450"/>
    <mergeCell ref="G15445:J15445"/>
    <mergeCell ref="G15446:K15446"/>
    <mergeCell ref="A15447:K15447"/>
    <mergeCell ref="A15448:E15448"/>
    <mergeCell ref="G15448:H15448"/>
    <mergeCell ref="I15448:J15448"/>
    <mergeCell ref="B15443:C15443"/>
    <mergeCell ref="D15443:E15443"/>
    <mergeCell ref="G15443:H15443"/>
    <mergeCell ref="I15443:J15443"/>
    <mergeCell ref="G15444:J15444"/>
    <mergeCell ref="A15441:C15441"/>
    <mergeCell ref="D15441:E15441"/>
    <mergeCell ref="G15441:H15441"/>
    <mergeCell ref="I15441:J15441"/>
    <mergeCell ref="B15442:C15442"/>
    <mergeCell ref="D15442:E15442"/>
    <mergeCell ref="G15442:H15442"/>
    <mergeCell ref="I15442:J15442"/>
    <mergeCell ref="B15439:C15439"/>
    <mergeCell ref="D15439:E15439"/>
    <mergeCell ref="G15439:H15439"/>
    <mergeCell ref="I15439:J15439"/>
    <mergeCell ref="G15440:J15440"/>
    <mergeCell ref="B15437:C15437"/>
    <mergeCell ref="D15437:E15437"/>
    <mergeCell ref="G15437:H15437"/>
    <mergeCell ref="I15437:J15437"/>
    <mergeCell ref="B15438:C15438"/>
    <mergeCell ref="D15438:E15438"/>
    <mergeCell ref="G15438:H15438"/>
    <mergeCell ref="I15438:J15438"/>
    <mergeCell ref="B15466:C15466"/>
    <mergeCell ref="D15466:E15466"/>
    <mergeCell ref="G15466:H15466"/>
    <mergeCell ref="I15466:J15466"/>
    <mergeCell ref="G15467:J15467"/>
    <mergeCell ref="G15463:K15463"/>
    <mergeCell ref="A15464:K15464"/>
    <mergeCell ref="A15465:C15465"/>
    <mergeCell ref="D15465:E15465"/>
    <mergeCell ref="G15465:H15465"/>
    <mergeCell ref="I15465:J15465"/>
    <mergeCell ref="I15457:J15457"/>
    <mergeCell ref="K15457:K15458"/>
    <mergeCell ref="G15460:J15460"/>
    <mergeCell ref="G15461:J15461"/>
    <mergeCell ref="G15462:J15462"/>
    <mergeCell ref="A15457:B15458"/>
    <mergeCell ref="C15457:C15458"/>
    <mergeCell ref="D15457:D15458"/>
    <mergeCell ref="E15457:F15457"/>
    <mergeCell ref="G15457:H15457"/>
    <mergeCell ref="B15455:C15455"/>
    <mergeCell ref="E15455:F15455"/>
    <mergeCell ref="G15455:H15455"/>
    <mergeCell ref="I15455:J15455"/>
    <mergeCell ref="G15456:J15456"/>
    <mergeCell ref="G15453:J15453"/>
    <mergeCell ref="A15454:C15454"/>
    <mergeCell ref="E15454:F15454"/>
    <mergeCell ref="G15454:H15454"/>
    <mergeCell ref="I15454:J15454"/>
    <mergeCell ref="B15451:E15451"/>
    <mergeCell ref="G15451:H15451"/>
    <mergeCell ref="I15451:J15451"/>
    <mergeCell ref="B15452:E15452"/>
    <mergeCell ref="G15452:H15452"/>
    <mergeCell ref="I15452:J15452"/>
    <mergeCell ref="B15480:E15480"/>
    <mergeCell ref="G15480:H15480"/>
    <mergeCell ref="I15480:J15480"/>
    <mergeCell ref="B15481:E15481"/>
    <mergeCell ref="G15481:H15481"/>
    <mergeCell ref="I15481:J15481"/>
    <mergeCell ref="B15477:C15477"/>
    <mergeCell ref="G15477:H15477"/>
    <mergeCell ref="I15477:J15477"/>
    <mergeCell ref="G15478:J15478"/>
    <mergeCell ref="A15479:E15479"/>
    <mergeCell ref="G15479:H15479"/>
    <mergeCell ref="I15479:J15479"/>
    <mergeCell ref="G15472:J15472"/>
    <mergeCell ref="G15473:K15473"/>
    <mergeCell ref="A15474:K15474"/>
    <mergeCell ref="A15475:C15476"/>
    <mergeCell ref="D15475:D15476"/>
    <mergeCell ref="E15475:F15475"/>
    <mergeCell ref="G15475:J15475"/>
    <mergeCell ref="K15475:K15476"/>
    <mergeCell ref="G15476:H15476"/>
    <mergeCell ref="I15476:J15476"/>
    <mergeCell ref="B15470:C15470"/>
    <mergeCell ref="D15470:E15470"/>
    <mergeCell ref="G15470:H15470"/>
    <mergeCell ref="I15470:J15470"/>
    <mergeCell ref="G15471:J15471"/>
    <mergeCell ref="A15468:C15468"/>
    <mergeCell ref="D15468:E15468"/>
    <mergeCell ref="G15468:H15468"/>
    <mergeCell ref="I15468:J15468"/>
    <mergeCell ref="B15469:C15469"/>
    <mergeCell ref="D15469:E15469"/>
    <mergeCell ref="G15469:H15469"/>
    <mergeCell ref="I15469:J15469"/>
    <mergeCell ref="B15496:C15496"/>
    <mergeCell ref="D15496:E15496"/>
    <mergeCell ref="G15496:H15496"/>
    <mergeCell ref="I15496:J15496"/>
    <mergeCell ref="B15497:C15497"/>
    <mergeCell ref="D15497:E15497"/>
    <mergeCell ref="G15497:H15497"/>
    <mergeCell ref="I15497:J15497"/>
    <mergeCell ref="G15494:J15494"/>
    <mergeCell ref="A15495:C15495"/>
    <mergeCell ref="D15495:E15495"/>
    <mergeCell ref="G15495:H15495"/>
    <mergeCell ref="I15495:J15495"/>
    <mergeCell ref="B15492:C15492"/>
    <mergeCell ref="D15492:E15492"/>
    <mergeCell ref="G15492:H15492"/>
    <mergeCell ref="I15492:J15492"/>
    <mergeCell ref="B15493:C15493"/>
    <mergeCell ref="D15493:E15493"/>
    <mergeCell ref="G15493:H15493"/>
    <mergeCell ref="I15493:J15493"/>
    <mergeCell ref="A15490:K15490"/>
    <mergeCell ref="A15491:C15491"/>
    <mergeCell ref="D15491:E15491"/>
    <mergeCell ref="G15491:H15491"/>
    <mergeCell ref="I15491:J15491"/>
    <mergeCell ref="G15485:J15485"/>
    <mergeCell ref="G15486:J15486"/>
    <mergeCell ref="G15487:J15487"/>
    <mergeCell ref="G15488:J15488"/>
    <mergeCell ref="G15489:K15489"/>
    <mergeCell ref="B15482:E15482"/>
    <mergeCell ref="G15482:H15482"/>
    <mergeCell ref="I15482:J15482"/>
    <mergeCell ref="G15483:J15483"/>
    <mergeCell ref="G15484:J15484"/>
    <mergeCell ref="G15509:J15509"/>
    <mergeCell ref="G15510:K15510"/>
    <mergeCell ref="A15511:K15511"/>
    <mergeCell ref="A15512:C15512"/>
    <mergeCell ref="D15512:E15512"/>
    <mergeCell ref="G15512:H15512"/>
    <mergeCell ref="I15512:J15512"/>
    <mergeCell ref="B15507:C15507"/>
    <mergeCell ref="D15507:E15507"/>
    <mergeCell ref="G15507:H15507"/>
    <mergeCell ref="I15507:J15507"/>
    <mergeCell ref="G15508:J15508"/>
    <mergeCell ref="G15505:J15505"/>
    <mergeCell ref="A15506:C15506"/>
    <mergeCell ref="D15506:E15506"/>
    <mergeCell ref="G15506:H15506"/>
    <mergeCell ref="I15506:J15506"/>
    <mergeCell ref="B15503:C15503"/>
    <mergeCell ref="D15503:E15503"/>
    <mergeCell ref="G15503:H15503"/>
    <mergeCell ref="I15503:J15503"/>
    <mergeCell ref="B15504:C15504"/>
    <mergeCell ref="D15504:E15504"/>
    <mergeCell ref="G15504:H15504"/>
    <mergeCell ref="I15504:J15504"/>
    <mergeCell ref="G15498:J15498"/>
    <mergeCell ref="G15499:J15499"/>
    <mergeCell ref="G15500:K15500"/>
    <mergeCell ref="A15501:K15501"/>
    <mergeCell ref="A15502:C15502"/>
    <mergeCell ref="D15502:E15502"/>
    <mergeCell ref="G15502:H15502"/>
    <mergeCell ref="I15502:J15502"/>
    <mergeCell ref="B15523:C15523"/>
    <mergeCell ref="D15523:E15523"/>
    <mergeCell ref="G15523:H15523"/>
    <mergeCell ref="I15523:J15523"/>
    <mergeCell ref="B15524:C15524"/>
    <mergeCell ref="D15524:E15524"/>
    <mergeCell ref="G15524:H15524"/>
    <mergeCell ref="I15524:J15524"/>
    <mergeCell ref="G15519:J15519"/>
    <mergeCell ref="G15520:K15520"/>
    <mergeCell ref="A15521:K15521"/>
    <mergeCell ref="A15522:C15522"/>
    <mergeCell ref="D15522:E15522"/>
    <mergeCell ref="G15522:H15522"/>
    <mergeCell ref="I15522:J15522"/>
    <mergeCell ref="B15517:C15517"/>
    <mergeCell ref="D15517:E15517"/>
    <mergeCell ref="G15517:H15517"/>
    <mergeCell ref="I15517:J15517"/>
    <mergeCell ref="G15518:J15518"/>
    <mergeCell ref="G15515:J15515"/>
    <mergeCell ref="A15516:C15516"/>
    <mergeCell ref="D15516:E15516"/>
    <mergeCell ref="G15516:H15516"/>
    <mergeCell ref="I15516:J15516"/>
    <mergeCell ref="B15513:C15513"/>
    <mergeCell ref="D15513:E15513"/>
    <mergeCell ref="G15513:H15513"/>
    <mergeCell ref="I15513:J15513"/>
    <mergeCell ref="B15514:C15514"/>
    <mergeCell ref="D15514:E15514"/>
    <mergeCell ref="G15514:H15514"/>
    <mergeCell ref="I15514:J15514"/>
    <mergeCell ref="B15536:C15536"/>
    <mergeCell ref="D15536:E15536"/>
    <mergeCell ref="G15536:H15536"/>
    <mergeCell ref="I15536:J15536"/>
    <mergeCell ref="B15537:C15537"/>
    <mergeCell ref="D15537:E15537"/>
    <mergeCell ref="G15537:H15537"/>
    <mergeCell ref="I15537:J15537"/>
    <mergeCell ref="G15531:J15531"/>
    <mergeCell ref="G15532:J15532"/>
    <mergeCell ref="G15533:K15533"/>
    <mergeCell ref="A15534:K15534"/>
    <mergeCell ref="A15535:C15535"/>
    <mergeCell ref="D15535:E15535"/>
    <mergeCell ref="G15535:H15535"/>
    <mergeCell ref="I15535:J15535"/>
    <mergeCell ref="B15529:C15529"/>
    <mergeCell ref="D15529:E15529"/>
    <mergeCell ref="G15529:H15529"/>
    <mergeCell ref="I15529:J15529"/>
    <mergeCell ref="B15530:C15530"/>
    <mergeCell ref="D15530:E15530"/>
    <mergeCell ref="G15530:H15530"/>
    <mergeCell ref="I15530:J15530"/>
    <mergeCell ref="G15527:J15527"/>
    <mergeCell ref="A15528:C15528"/>
    <mergeCell ref="D15528:E15528"/>
    <mergeCell ref="G15528:H15528"/>
    <mergeCell ref="I15528:J15528"/>
    <mergeCell ref="B15525:C15525"/>
    <mergeCell ref="D15525:E15525"/>
    <mergeCell ref="G15525:H15525"/>
    <mergeCell ref="I15525:J15525"/>
    <mergeCell ref="B15526:C15526"/>
    <mergeCell ref="D15526:E15526"/>
    <mergeCell ref="G15526:H15526"/>
    <mergeCell ref="I15526:J15526"/>
    <mergeCell ref="B15552:C15552"/>
    <mergeCell ref="D15552:E15552"/>
    <mergeCell ref="G15552:H15552"/>
    <mergeCell ref="I15552:J15552"/>
    <mergeCell ref="B15553:C15553"/>
    <mergeCell ref="D15553:E15553"/>
    <mergeCell ref="G15553:H15553"/>
    <mergeCell ref="I15553:J15553"/>
    <mergeCell ref="G15547:J15547"/>
    <mergeCell ref="G15548:J15548"/>
    <mergeCell ref="G15549:K15549"/>
    <mergeCell ref="A15550:K15550"/>
    <mergeCell ref="A15551:C15551"/>
    <mergeCell ref="D15551:E15551"/>
    <mergeCell ref="G15551:H15551"/>
    <mergeCell ref="I15551:J15551"/>
    <mergeCell ref="B15545:C15545"/>
    <mergeCell ref="D15545:E15545"/>
    <mergeCell ref="G15545:H15545"/>
    <mergeCell ref="I15545:J15545"/>
    <mergeCell ref="B15546:C15546"/>
    <mergeCell ref="D15546:E15546"/>
    <mergeCell ref="G15546:H15546"/>
    <mergeCell ref="I15546:J15546"/>
    <mergeCell ref="G15540:J15540"/>
    <mergeCell ref="G15541:J15541"/>
    <mergeCell ref="G15542:K15542"/>
    <mergeCell ref="A15543:K15543"/>
    <mergeCell ref="A15544:C15544"/>
    <mergeCell ref="D15544:E15544"/>
    <mergeCell ref="G15544:H15544"/>
    <mergeCell ref="I15544:J15544"/>
    <mergeCell ref="B15538:C15538"/>
    <mergeCell ref="D15538:E15538"/>
    <mergeCell ref="G15538:H15538"/>
    <mergeCell ref="I15538:J15538"/>
    <mergeCell ref="B15539:C15539"/>
    <mergeCell ref="D15539:E15539"/>
    <mergeCell ref="G15539:H15539"/>
    <mergeCell ref="I15539:J15539"/>
    <mergeCell ref="G15567:J15567"/>
    <mergeCell ref="G15568:J15568"/>
    <mergeCell ref="G15569:K15569"/>
    <mergeCell ref="A15570:K15570"/>
    <mergeCell ref="A15571:C15572"/>
    <mergeCell ref="D15571:D15572"/>
    <mergeCell ref="E15571:F15571"/>
    <mergeCell ref="G15571:J15571"/>
    <mergeCell ref="K15571:K15572"/>
    <mergeCell ref="G15572:H15572"/>
    <mergeCell ref="I15572:J15572"/>
    <mergeCell ref="B15565:C15565"/>
    <mergeCell ref="D15565:E15565"/>
    <mergeCell ref="G15565:H15565"/>
    <mergeCell ref="I15565:J15565"/>
    <mergeCell ref="B15566:C15566"/>
    <mergeCell ref="D15566:E15566"/>
    <mergeCell ref="G15566:H15566"/>
    <mergeCell ref="I15566:J15566"/>
    <mergeCell ref="G15561:J15561"/>
    <mergeCell ref="G15562:K15562"/>
    <mergeCell ref="A15563:K15563"/>
    <mergeCell ref="A15564:C15564"/>
    <mergeCell ref="D15564:E15564"/>
    <mergeCell ref="G15564:H15564"/>
    <mergeCell ref="I15564:J15564"/>
    <mergeCell ref="B15559:C15559"/>
    <mergeCell ref="D15559:E15559"/>
    <mergeCell ref="G15559:H15559"/>
    <mergeCell ref="I15559:J15559"/>
    <mergeCell ref="G15560:J15560"/>
    <mergeCell ref="G15554:J15554"/>
    <mergeCell ref="G15555:J15555"/>
    <mergeCell ref="G15556:K15556"/>
    <mergeCell ref="A15557:K15557"/>
    <mergeCell ref="A15558:C15558"/>
    <mergeCell ref="D15558:E15558"/>
    <mergeCell ref="G15558:H15558"/>
    <mergeCell ref="I15558:J15558"/>
    <mergeCell ref="G15587:J15587"/>
    <mergeCell ref="A15588:C15588"/>
    <mergeCell ref="E15588:F15588"/>
    <mergeCell ref="G15588:H15588"/>
    <mergeCell ref="I15588:J15588"/>
    <mergeCell ref="A15585:E15585"/>
    <mergeCell ref="G15585:H15585"/>
    <mergeCell ref="I15585:J15585"/>
    <mergeCell ref="B15586:E15586"/>
    <mergeCell ref="G15586:H15586"/>
    <mergeCell ref="I15586:J15586"/>
    <mergeCell ref="G15580:J15580"/>
    <mergeCell ref="G15581:J15581"/>
    <mergeCell ref="G15582:J15582"/>
    <mergeCell ref="G15583:J15583"/>
    <mergeCell ref="G15584:J15584"/>
    <mergeCell ref="G15577:J15577"/>
    <mergeCell ref="A15578:E15578"/>
    <mergeCell ref="G15578:H15578"/>
    <mergeCell ref="I15578:J15578"/>
    <mergeCell ref="B15579:E15579"/>
    <mergeCell ref="G15579:H15579"/>
    <mergeCell ref="I15579:J15579"/>
    <mergeCell ref="B15575:C15575"/>
    <mergeCell ref="G15575:H15575"/>
    <mergeCell ref="I15575:J15575"/>
    <mergeCell ref="B15576:C15576"/>
    <mergeCell ref="G15576:H15576"/>
    <mergeCell ref="I15576:J15576"/>
    <mergeCell ref="B15573:C15573"/>
    <mergeCell ref="G15573:H15573"/>
    <mergeCell ref="I15573:J15573"/>
    <mergeCell ref="B15574:C15574"/>
    <mergeCell ref="G15574:H15574"/>
    <mergeCell ref="I15574:J15574"/>
    <mergeCell ref="B15602:C15602"/>
    <mergeCell ref="D15602:E15602"/>
    <mergeCell ref="G15602:H15602"/>
    <mergeCell ref="I15602:J15602"/>
    <mergeCell ref="B15603:C15603"/>
    <mergeCell ref="D15603:E15603"/>
    <mergeCell ref="G15603:H15603"/>
    <mergeCell ref="I15603:J15603"/>
    <mergeCell ref="B15600:C15600"/>
    <mergeCell ref="D15600:E15600"/>
    <mergeCell ref="G15600:H15600"/>
    <mergeCell ref="I15600:J15600"/>
    <mergeCell ref="B15601:C15601"/>
    <mergeCell ref="D15601:E15601"/>
    <mergeCell ref="G15601:H15601"/>
    <mergeCell ref="I15601:J15601"/>
    <mergeCell ref="G15597:K15597"/>
    <mergeCell ref="A15598:K15598"/>
    <mergeCell ref="A15599:C15599"/>
    <mergeCell ref="D15599:E15599"/>
    <mergeCell ref="G15599:H15599"/>
    <mergeCell ref="I15599:J15599"/>
    <mergeCell ref="I15591:J15591"/>
    <mergeCell ref="K15591:K15592"/>
    <mergeCell ref="G15594:J15594"/>
    <mergeCell ref="G15595:J15595"/>
    <mergeCell ref="G15596:J15596"/>
    <mergeCell ref="A15591:B15592"/>
    <mergeCell ref="C15591:C15592"/>
    <mergeCell ref="D15591:D15592"/>
    <mergeCell ref="E15591:F15591"/>
    <mergeCell ref="G15591:H15591"/>
    <mergeCell ref="B15589:C15589"/>
    <mergeCell ref="E15589:F15589"/>
    <mergeCell ref="G15589:H15589"/>
    <mergeCell ref="I15589:J15589"/>
    <mergeCell ref="G15590:J15590"/>
    <mergeCell ref="G15616:J15616"/>
    <mergeCell ref="A15617:C15617"/>
    <mergeCell ref="D15617:E15617"/>
    <mergeCell ref="G15617:H15617"/>
    <mergeCell ref="I15617:J15617"/>
    <mergeCell ref="B15614:C15614"/>
    <mergeCell ref="D15614:E15614"/>
    <mergeCell ref="G15614:H15614"/>
    <mergeCell ref="I15614:J15614"/>
    <mergeCell ref="B15615:C15615"/>
    <mergeCell ref="D15615:E15615"/>
    <mergeCell ref="G15615:H15615"/>
    <mergeCell ref="I15615:J15615"/>
    <mergeCell ref="G15610:J15610"/>
    <mergeCell ref="G15611:K15611"/>
    <mergeCell ref="A15612:K15612"/>
    <mergeCell ref="A15613:C15613"/>
    <mergeCell ref="D15613:E15613"/>
    <mergeCell ref="G15613:H15613"/>
    <mergeCell ref="I15613:J15613"/>
    <mergeCell ref="B15608:C15608"/>
    <mergeCell ref="D15608:E15608"/>
    <mergeCell ref="G15608:H15608"/>
    <mergeCell ref="I15608:J15608"/>
    <mergeCell ref="G15609:J15609"/>
    <mergeCell ref="G15606:J15606"/>
    <mergeCell ref="A15607:C15607"/>
    <mergeCell ref="D15607:E15607"/>
    <mergeCell ref="G15607:H15607"/>
    <mergeCell ref="I15607:J15607"/>
    <mergeCell ref="B15604:C15604"/>
    <mergeCell ref="D15604:E15604"/>
    <mergeCell ref="G15604:H15604"/>
    <mergeCell ref="I15604:J15604"/>
    <mergeCell ref="B15605:C15605"/>
    <mergeCell ref="D15605:E15605"/>
    <mergeCell ref="G15605:H15605"/>
    <mergeCell ref="I15605:J15605"/>
    <mergeCell ref="A15630:C15630"/>
    <mergeCell ref="D15630:E15630"/>
    <mergeCell ref="G15630:H15630"/>
    <mergeCell ref="I15630:J15630"/>
    <mergeCell ref="B15631:C15631"/>
    <mergeCell ref="D15631:E15631"/>
    <mergeCell ref="G15631:H15631"/>
    <mergeCell ref="I15631:J15631"/>
    <mergeCell ref="B15628:C15628"/>
    <mergeCell ref="D15628:E15628"/>
    <mergeCell ref="G15628:H15628"/>
    <mergeCell ref="I15628:J15628"/>
    <mergeCell ref="G15629:J15629"/>
    <mergeCell ref="G15624:J15624"/>
    <mergeCell ref="G15625:K15625"/>
    <mergeCell ref="A15626:K15626"/>
    <mergeCell ref="A15627:C15627"/>
    <mergeCell ref="D15627:E15627"/>
    <mergeCell ref="G15627:H15627"/>
    <mergeCell ref="I15627:J15627"/>
    <mergeCell ref="B15622:C15622"/>
    <mergeCell ref="D15622:E15622"/>
    <mergeCell ref="G15622:H15622"/>
    <mergeCell ref="I15622:J15622"/>
    <mergeCell ref="G15623:J15623"/>
    <mergeCell ref="G15620:J15620"/>
    <mergeCell ref="A15621:C15621"/>
    <mergeCell ref="D15621:E15621"/>
    <mergeCell ref="G15621:H15621"/>
    <mergeCell ref="I15621:J15621"/>
    <mergeCell ref="B15618:C15618"/>
    <mergeCell ref="D15618:E15618"/>
    <mergeCell ref="G15618:H15618"/>
    <mergeCell ref="I15618:J15618"/>
    <mergeCell ref="B15619:C15619"/>
    <mergeCell ref="D15619:E15619"/>
    <mergeCell ref="G15619:H15619"/>
    <mergeCell ref="I15619:J15619"/>
    <mergeCell ref="G15642:J15642"/>
    <mergeCell ref="A15643:C15643"/>
    <mergeCell ref="D15643:E15643"/>
    <mergeCell ref="G15643:H15643"/>
    <mergeCell ref="I15643:J15643"/>
    <mergeCell ref="B15640:C15640"/>
    <mergeCell ref="D15640:E15640"/>
    <mergeCell ref="G15640:H15640"/>
    <mergeCell ref="I15640:J15640"/>
    <mergeCell ref="B15641:C15641"/>
    <mergeCell ref="D15641:E15641"/>
    <mergeCell ref="G15641:H15641"/>
    <mergeCell ref="I15641:J15641"/>
    <mergeCell ref="B15638:C15638"/>
    <mergeCell ref="D15638:E15638"/>
    <mergeCell ref="G15638:H15638"/>
    <mergeCell ref="I15638:J15638"/>
    <mergeCell ref="B15639:C15639"/>
    <mergeCell ref="D15639:E15639"/>
    <mergeCell ref="G15639:H15639"/>
    <mergeCell ref="I15639:J15639"/>
    <mergeCell ref="G15634:J15634"/>
    <mergeCell ref="G15635:K15635"/>
    <mergeCell ref="A15636:K15636"/>
    <mergeCell ref="A15637:C15637"/>
    <mergeCell ref="D15637:E15637"/>
    <mergeCell ref="G15637:H15637"/>
    <mergeCell ref="I15637:J15637"/>
    <mergeCell ref="B15632:C15632"/>
    <mergeCell ref="D15632:E15632"/>
    <mergeCell ref="G15632:H15632"/>
    <mergeCell ref="I15632:J15632"/>
    <mergeCell ref="G15633:J15633"/>
    <mergeCell ref="B15654:C15654"/>
    <mergeCell ref="D15654:E15654"/>
    <mergeCell ref="G15654:H15654"/>
    <mergeCell ref="I15654:J15654"/>
    <mergeCell ref="G15655:J15655"/>
    <mergeCell ref="A15652:C15652"/>
    <mergeCell ref="D15652:E15652"/>
    <mergeCell ref="G15652:H15652"/>
    <mergeCell ref="I15652:J15652"/>
    <mergeCell ref="B15653:C15653"/>
    <mergeCell ref="D15653:E15653"/>
    <mergeCell ref="G15653:H15653"/>
    <mergeCell ref="I15653:J15653"/>
    <mergeCell ref="B15650:C15650"/>
    <mergeCell ref="D15650:E15650"/>
    <mergeCell ref="G15650:H15650"/>
    <mergeCell ref="I15650:J15650"/>
    <mergeCell ref="G15651:J15651"/>
    <mergeCell ref="A15648:C15648"/>
    <mergeCell ref="D15648:E15648"/>
    <mergeCell ref="G15648:H15648"/>
    <mergeCell ref="I15648:J15648"/>
    <mergeCell ref="B15649:C15649"/>
    <mergeCell ref="D15649:E15649"/>
    <mergeCell ref="G15649:H15649"/>
    <mergeCell ref="I15649:J15649"/>
    <mergeCell ref="B15646:C15646"/>
    <mergeCell ref="D15646:E15646"/>
    <mergeCell ref="G15646:H15646"/>
    <mergeCell ref="I15646:J15646"/>
    <mergeCell ref="G15647:J15647"/>
    <mergeCell ref="B15644:C15644"/>
    <mergeCell ref="D15644:E15644"/>
    <mergeCell ref="G15644:H15644"/>
    <mergeCell ref="I15644:J15644"/>
    <mergeCell ref="B15645:C15645"/>
    <mergeCell ref="D15645:E15645"/>
    <mergeCell ref="G15645:H15645"/>
    <mergeCell ref="I15645:J15645"/>
    <mergeCell ref="G15666:J15666"/>
    <mergeCell ref="A15667:C15667"/>
    <mergeCell ref="D15667:E15667"/>
    <mergeCell ref="G15667:H15667"/>
    <mergeCell ref="I15667:J15667"/>
    <mergeCell ref="B15664:C15664"/>
    <mergeCell ref="D15664:E15664"/>
    <mergeCell ref="G15664:H15664"/>
    <mergeCell ref="I15664:J15664"/>
    <mergeCell ref="B15665:C15665"/>
    <mergeCell ref="D15665:E15665"/>
    <mergeCell ref="G15665:H15665"/>
    <mergeCell ref="I15665:J15665"/>
    <mergeCell ref="B15662:C15662"/>
    <mergeCell ref="D15662:E15662"/>
    <mergeCell ref="G15662:H15662"/>
    <mergeCell ref="I15662:J15662"/>
    <mergeCell ref="B15663:C15663"/>
    <mergeCell ref="D15663:E15663"/>
    <mergeCell ref="G15663:H15663"/>
    <mergeCell ref="I15663:J15663"/>
    <mergeCell ref="B15660:C15660"/>
    <mergeCell ref="D15660:E15660"/>
    <mergeCell ref="G15660:H15660"/>
    <mergeCell ref="I15660:J15660"/>
    <mergeCell ref="B15661:C15661"/>
    <mergeCell ref="D15661:E15661"/>
    <mergeCell ref="G15661:H15661"/>
    <mergeCell ref="I15661:J15661"/>
    <mergeCell ref="G15656:J15656"/>
    <mergeCell ref="G15657:K15657"/>
    <mergeCell ref="A15658:K15658"/>
    <mergeCell ref="A15659:C15659"/>
    <mergeCell ref="D15659:E15659"/>
    <mergeCell ref="G15659:H15659"/>
    <mergeCell ref="I15659:J15659"/>
    <mergeCell ref="G15676:J15676"/>
    <mergeCell ref="G15677:K15677"/>
    <mergeCell ref="A15678:K15678"/>
    <mergeCell ref="A15679:C15679"/>
    <mergeCell ref="D15679:E15679"/>
    <mergeCell ref="G15679:H15679"/>
    <mergeCell ref="I15679:J15679"/>
    <mergeCell ref="B15674:C15674"/>
    <mergeCell ref="D15674:E15674"/>
    <mergeCell ref="G15674:H15674"/>
    <mergeCell ref="I15674:J15674"/>
    <mergeCell ref="G15675:J15675"/>
    <mergeCell ref="A15672:C15672"/>
    <mergeCell ref="D15672:E15672"/>
    <mergeCell ref="G15672:H15672"/>
    <mergeCell ref="I15672:J15672"/>
    <mergeCell ref="B15673:C15673"/>
    <mergeCell ref="D15673:E15673"/>
    <mergeCell ref="G15673:H15673"/>
    <mergeCell ref="I15673:J15673"/>
    <mergeCell ref="B15670:C15670"/>
    <mergeCell ref="D15670:E15670"/>
    <mergeCell ref="G15670:H15670"/>
    <mergeCell ref="I15670:J15670"/>
    <mergeCell ref="G15671:J15671"/>
    <mergeCell ref="B15668:C15668"/>
    <mergeCell ref="D15668:E15668"/>
    <mergeCell ref="G15668:H15668"/>
    <mergeCell ref="I15668:J15668"/>
    <mergeCell ref="B15669:C15669"/>
    <mergeCell ref="D15669:E15669"/>
    <mergeCell ref="G15669:H15669"/>
    <mergeCell ref="I15669:J15669"/>
    <mergeCell ref="G15690:J15690"/>
    <mergeCell ref="G15691:K15691"/>
    <mergeCell ref="A15692:K15692"/>
    <mergeCell ref="A15693:C15693"/>
    <mergeCell ref="D15693:E15693"/>
    <mergeCell ref="G15693:H15693"/>
    <mergeCell ref="I15693:J15693"/>
    <mergeCell ref="B15688:C15688"/>
    <mergeCell ref="D15688:E15688"/>
    <mergeCell ref="G15688:H15688"/>
    <mergeCell ref="I15688:J15688"/>
    <mergeCell ref="G15689:J15689"/>
    <mergeCell ref="G15686:J15686"/>
    <mergeCell ref="A15687:C15687"/>
    <mergeCell ref="D15687:E15687"/>
    <mergeCell ref="G15687:H15687"/>
    <mergeCell ref="I15687:J15687"/>
    <mergeCell ref="B15684:C15684"/>
    <mergeCell ref="D15684:E15684"/>
    <mergeCell ref="G15684:H15684"/>
    <mergeCell ref="I15684:J15684"/>
    <mergeCell ref="B15685:C15685"/>
    <mergeCell ref="D15685:E15685"/>
    <mergeCell ref="G15685:H15685"/>
    <mergeCell ref="I15685:J15685"/>
    <mergeCell ref="G15682:J15682"/>
    <mergeCell ref="A15683:C15683"/>
    <mergeCell ref="D15683:E15683"/>
    <mergeCell ref="G15683:H15683"/>
    <mergeCell ref="I15683:J15683"/>
    <mergeCell ref="B15680:C15680"/>
    <mergeCell ref="D15680:E15680"/>
    <mergeCell ref="G15680:H15680"/>
    <mergeCell ref="I15680:J15680"/>
    <mergeCell ref="B15681:C15681"/>
    <mergeCell ref="D15681:E15681"/>
    <mergeCell ref="G15681:H15681"/>
    <mergeCell ref="I15681:J15681"/>
    <mergeCell ref="B15706:E15706"/>
    <mergeCell ref="G15706:H15706"/>
    <mergeCell ref="I15706:J15706"/>
    <mergeCell ref="B15707:E15707"/>
    <mergeCell ref="G15707:H15707"/>
    <mergeCell ref="I15707:J15707"/>
    <mergeCell ref="G15702:J15702"/>
    <mergeCell ref="G15703:K15703"/>
    <mergeCell ref="A15704:K15704"/>
    <mergeCell ref="A15705:E15705"/>
    <mergeCell ref="G15705:H15705"/>
    <mergeCell ref="I15705:J15705"/>
    <mergeCell ref="B15700:C15700"/>
    <mergeCell ref="D15700:E15700"/>
    <mergeCell ref="G15700:H15700"/>
    <mergeCell ref="I15700:J15700"/>
    <mergeCell ref="G15701:J15701"/>
    <mergeCell ref="A15698:C15698"/>
    <mergeCell ref="D15698:E15698"/>
    <mergeCell ref="G15698:H15698"/>
    <mergeCell ref="I15698:J15698"/>
    <mergeCell ref="B15699:C15699"/>
    <mergeCell ref="D15699:E15699"/>
    <mergeCell ref="G15699:H15699"/>
    <mergeCell ref="I15699:J15699"/>
    <mergeCell ref="B15696:C15696"/>
    <mergeCell ref="D15696:E15696"/>
    <mergeCell ref="G15696:H15696"/>
    <mergeCell ref="I15696:J15696"/>
    <mergeCell ref="G15697:J15697"/>
    <mergeCell ref="B15694:C15694"/>
    <mergeCell ref="D15694:E15694"/>
    <mergeCell ref="G15694:H15694"/>
    <mergeCell ref="I15694:J15694"/>
    <mergeCell ref="B15695:C15695"/>
    <mergeCell ref="D15695:E15695"/>
    <mergeCell ref="G15695:H15695"/>
    <mergeCell ref="I15695:J15695"/>
    <mergeCell ref="B15723:C15723"/>
    <mergeCell ref="D15723:E15723"/>
    <mergeCell ref="G15723:H15723"/>
    <mergeCell ref="I15723:J15723"/>
    <mergeCell ref="G15724:J15724"/>
    <mergeCell ref="G15720:K15720"/>
    <mergeCell ref="A15721:K15721"/>
    <mergeCell ref="A15722:C15722"/>
    <mergeCell ref="D15722:E15722"/>
    <mergeCell ref="G15722:H15722"/>
    <mergeCell ref="I15722:J15722"/>
    <mergeCell ref="I15714:J15714"/>
    <mergeCell ref="K15714:K15715"/>
    <mergeCell ref="G15717:J15717"/>
    <mergeCell ref="G15718:J15718"/>
    <mergeCell ref="G15719:J15719"/>
    <mergeCell ref="A15714:B15715"/>
    <mergeCell ref="C15714:C15715"/>
    <mergeCell ref="D15714:D15715"/>
    <mergeCell ref="E15714:F15714"/>
    <mergeCell ref="G15714:H15714"/>
    <mergeCell ref="B15712:C15712"/>
    <mergeCell ref="E15712:F15712"/>
    <mergeCell ref="G15712:H15712"/>
    <mergeCell ref="I15712:J15712"/>
    <mergeCell ref="G15713:J15713"/>
    <mergeCell ref="G15710:J15710"/>
    <mergeCell ref="A15711:C15711"/>
    <mergeCell ref="E15711:F15711"/>
    <mergeCell ref="G15711:H15711"/>
    <mergeCell ref="I15711:J15711"/>
    <mergeCell ref="B15708:E15708"/>
    <mergeCell ref="G15708:H15708"/>
    <mergeCell ref="I15708:J15708"/>
    <mergeCell ref="B15709:E15709"/>
    <mergeCell ref="G15709:H15709"/>
    <mergeCell ref="I15709:J15709"/>
    <mergeCell ref="B15737:E15737"/>
    <mergeCell ref="G15737:H15737"/>
    <mergeCell ref="I15737:J15737"/>
    <mergeCell ref="B15738:E15738"/>
    <mergeCell ref="G15738:H15738"/>
    <mergeCell ref="I15738:J15738"/>
    <mergeCell ref="B15734:C15734"/>
    <mergeCell ref="G15734:H15734"/>
    <mergeCell ref="I15734:J15734"/>
    <mergeCell ref="G15735:J15735"/>
    <mergeCell ref="A15736:E15736"/>
    <mergeCell ref="G15736:H15736"/>
    <mergeCell ref="I15736:J15736"/>
    <mergeCell ref="G15729:J15729"/>
    <mergeCell ref="G15730:K15730"/>
    <mergeCell ref="A15731:K15731"/>
    <mergeCell ref="A15732:C15733"/>
    <mergeCell ref="D15732:D15733"/>
    <mergeCell ref="E15732:F15732"/>
    <mergeCell ref="G15732:J15732"/>
    <mergeCell ref="K15732:K15733"/>
    <mergeCell ref="G15733:H15733"/>
    <mergeCell ref="I15733:J15733"/>
    <mergeCell ref="B15727:C15727"/>
    <mergeCell ref="D15727:E15727"/>
    <mergeCell ref="G15727:H15727"/>
    <mergeCell ref="I15727:J15727"/>
    <mergeCell ref="G15728:J15728"/>
    <mergeCell ref="A15725:C15725"/>
    <mergeCell ref="D15725:E15725"/>
    <mergeCell ref="G15725:H15725"/>
    <mergeCell ref="I15725:J15725"/>
    <mergeCell ref="B15726:C15726"/>
    <mergeCell ref="D15726:E15726"/>
    <mergeCell ref="G15726:H15726"/>
    <mergeCell ref="I15726:J15726"/>
    <mergeCell ref="B15753:C15753"/>
    <mergeCell ref="D15753:E15753"/>
    <mergeCell ref="G15753:H15753"/>
    <mergeCell ref="I15753:J15753"/>
    <mergeCell ref="B15754:C15754"/>
    <mergeCell ref="D15754:E15754"/>
    <mergeCell ref="G15754:H15754"/>
    <mergeCell ref="I15754:J15754"/>
    <mergeCell ref="G15751:J15751"/>
    <mergeCell ref="A15752:C15752"/>
    <mergeCell ref="D15752:E15752"/>
    <mergeCell ref="G15752:H15752"/>
    <mergeCell ref="I15752:J15752"/>
    <mergeCell ref="B15749:C15749"/>
    <mergeCell ref="D15749:E15749"/>
    <mergeCell ref="G15749:H15749"/>
    <mergeCell ref="I15749:J15749"/>
    <mergeCell ref="B15750:C15750"/>
    <mergeCell ref="D15750:E15750"/>
    <mergeCell ref="G15750:H15750"/>
    <mergeCell ref="I15750:J15750"/>
    <mergeCell ref="A15747:K15747"/>
    <mergeCell ref="A15748:C15748"/>
    <mergeCell ref="D15748:E15748"/>
    <mergeCell ref="G15748:H15748"/>
    <mergeCell ref="I15748:J15748"/>
    <mergeCell ref="G15742:J15742"/>
    <mergeCell ref="G15743:J15743"/>
    <mergeCell ref="G15744:J15744"/>
    <mergeCell ref="G15745:J15745"/>
    <mergeCell ref="G15746:K15746"/>
    <mergeCell ref="B15739:E15739"/>
    <mergeCell ref="G15739:H15739"/>
    <mergeCell ref="I15739:J15739"/>
    <mergeCell ref="G15740:J15740"/>
    <mergeCell ref="G15741:J15741"/>
    <mergeCell ref="G15766:J15766"/>
    <mergeCell ref="G15767:K15767"/>
    <mergeCell ref="A15768:K15768"/>
    <mergeCell ref="A15769:C15769"/>
    <mergeCell ref="D15769:E15769"/>
    <mergeCell ref="G15769:H15769"/>
    <mergeCell ref="I15769:J15769"/>
    <mergeCell ref="B15764:C15764"/>
    <mergeCell ref="D15764:E15764"/>
    <mergeCell ref="G15764:H15764"/>
    <mergeCell ref="I15764:J15764"/>
    <mergeCell ref="G15765:J15765"/>
    <mergeCell ref="G15762:J15762"/>
    <mergeCell ref="A15763:C15763"/>
    <mergeCell ref="D15763:E15763"/>
    <mergeCell ref="G15763:H15763"/>
    <mergeCell ref="I15763:J15763"/>
    <mergeCell ref="B15760:C15760"/>
    <mergeCell ref="D15760:E15760"/>
    <mergeCell ref="G15760:H15760"/>
    <mergeCell ref="I15760:J15760"/>
    <mergeCell ref="B15761:C15761"/>
    <mergeCell ref="D15761:E15761"/>
    <mergeCell ref="G15761:H15761"/>
    <mergeCell ref="I15761:J15761"/>
    <mergeCell ref="G15755:J15755"/>
    <mergeCell ref="G15756:J15756"/>
    <mergeCell ref="G15757:K15757"/>
    <mergeCell ref="A15758:K15758"/>
    <mergeCell ref="A15759:C15759"/>
    <mergeCell ref="D15759:E15759"/>
    <mergeCell ref="G15759:H15759"/>
    <mergeCell ref="I15759:J15759"/>
    <mergeCell ref="B15780:C15780"/>
    <mergeCell ref="D15780:E15780"/>
    <mergeCell ref="G15780:H15780"/>
    <mergeCell ref="I15780:J15780"/>
    <mergeCell ref="B15781:C15781"/>
    <mergeCell ref="D15781:E15781"/>
    <mergeCell ref="G15781:H15781"/>
    <mergeCell ref="I15781:J15781"/>
    <mergeCell ref="G15776:J15776"/>
    <mergeCell ref="G15777:K15777"/>
    <mergeCell ref="A15778:K15778"/>
    <mergeCell ref="A15779:C15779"/>
    <mergeCell ref="D15779:E15779"/>
    <mergeCell ref="G15779:H15779"/>
    <mergeCell ref="I15779:J15779"/>
    <mergeCell ref="B15774:C15774"/>
    <mergeCell ref="D15774:E15774"/>
    <mergeCell ref="G15774:H15774"/>
    <mergeCell ref="I15774:J15774"/>
    <mergeCell ref="G15775:J15775"/>
    <mergeCell ref="G15772:J15772"/>
    <mergeCell ref="A15773:C15773"/>
    <mergeCell ref="D15773:E15773"/>
    <mergeCell ref="G15773:H15773"/>
    <mergeCell ref="I15773:J15773"/>
    <mergeCell ref="B15770:C15770"/>
    <mergeCell ref="D15770:E15770"/>
    <mergeCell ref="G15770:H15770"/>
    <mergeCell ref="I15770:J15770"/>
    <mergeCell ref="B15771:C15771"/>
    <mergeCell ref="D15771:E15771"/>
    <mergeCell ref="G15771:H15771"/>
    <mergeCell ref="I15771:J15771"/>
    <mergeCell ref="B15793:C15793"/>
    <mergeCell ref="D15793:E15793"/>
    <mergeCell ref="G15793:H15793"/>
    <mergeCell ref="I15793:J15793"/>
    <mergeCell ref="B15794:C15794"/>
    <mergeCell ref="D15794:E15794"/>
    <mergeCell ref="G15794:H15794"/>
    <mergeCell ref="I15794:J15794"/>
    <mergeCell ref="G15788:J15788"/>
    <mergeCell ref="G15789:J15789"/>
    <mergeCell ref="G15790:K15790"/>
    <mergeCell ref="A15791:K15791"/>
    <mergeCell ref="A15792:C15792"/>
    <mergeCell ref="D15792:E15792"/>
    <mergeCell ref="G15792:H15792"/>
    <mergeCell ref="I15792:J15792"/>
    <mergeCell ref="B15786:C15786"/>
    <mergeCell ref="D15786:E15786"/>
    <mergeCell ref="G15786:H15786"/>
    <mergeCell ref="I15786:J15786"/>
    <mergeCell ref="B15787:C15787"/>
    <mergeCell ref="D15787:E15787"/>
    <mergeCell ref="G15787:H15787"/>
    <mergeCell ref="I15787:J15787"/>
    <mergeCell ref="G15784:J15784"/>
    <mergeCell ref="A15785:C15785"/>
    <mergeCell ref="D15785:E15785"/>
    <mergeCell ref="G15785:H15785"/>
    <mergeCell ref="I15785:J15785"/>
    <mergeCell ref="B15782:C15782"/>
    <mergeCell ref="D15782:E15782"/>
    <mergeCell ref="G15782:H15782"/>
    <mergeCell ref="I15782:J15782"/>
    <mergeCell ref="B15783:C15783"/>
    <mergeCell ref="D15783:E15783"/>
    <mergeCell ref="G15783:H15783"/>
    <mergeCell ref="I15783:J15783"/>
    <mergeCell ref="B15809:C15809"/>
    <mergeCell ref="D15809:E15809"/>
    <mergeCell ref="G15809:H15809"/>
    <mergeCell ref="I15809:J15809"/>
    <mergeCell ref="B15810:C15810"/>
    <mergeCell ref="D15810:E15810"/>
    <mergeCell ref="G15810:H15810"/>
    <mergeCell ref="I15810:J15810"/>
    <mergeCell ref="G15804:J15804"/>
    <mergeCell ref="G15805:J15805"/>
    <mergeCell ref="G15806:K15806"/>
    <mergeCell ref="A15807:K15807"/>
    <mergeCell ref="A15808:C15808"/>
    <mergeCell ref="D15808:E15808"/>
    <mergeCell ref="G15808:H15808"/>
    <mergeCell ref="I15808:J15808"/>
    <mergeCell ref="B15802:C15802"/>
    <mergeCell ref="D15802:E15802"/>
    <mergeCell ref="G15802:H15802"/>
    <mergeCell ref="I15802:J15802"/>
    <mergeCell ref="B15803:C15803"/>
    <mergeCell ref="D15803:E15803"/>
    <mergeCell ref="G15803:H15803"/>
    <mergeCell ref="I15803:J15803"/>
    <mergeCell ref="G15797:J15797"/>
    <mergeCell ref="G15798:J15798"/>
    <mergeCell ref="G15799:K15799"/>
    <mergeCell ref="A15800:K15800"/>
    <mergeCell ref="A15801:C15801"/>
    <mergeCell ref="D15801:E15801"/>
    <mergeCell ref="G15801:H15801"/>
    <mergeCell ref="I15801:J15801"/>
    <mergeCell ref="B15795:C15795"/>
    <mergeCell ref="D15795:E15795"/>
    <mergeCell ref="G15795:H15795"/>
    <mergeCell ref="I15795:J15795"/>
    <mergeCell ref="B15796:C15796"/>
    <mergeCell ref="D15796:E15796"/>
    <mergeCell ref="G15796:H15796"/>
    <mergeCell ref="I15796:J15796"/>
    <mergeCell ref="G15824:J15824"/>
    <mergeCell ref="G15825:J15825"/>
    <mergeCell ref="G15826:K15826"/>
    <mergeCell ref="A15827:K15827"/>
    <mergeCell ref="A15828:C15829"/>
    <mergeCell ref="D15828:D15829"/>
    <mergeCell ref="E15828:F15828"/>
    <mergeCell ref="G15828:J15828"/>
    <mergeCell ref="K15828:K15829"/>
    <mergeCell ref="G15829:H15829"/>
    <mergeCell ref="I15829:J15829"/>
    <mergeCell ref="B15822:C15822"/>
    <mergeCell ref="D15822:E15822"/>
    <mergeCell ref="G15822:H15822"/>
    <mergeCell ref="I15822:J15822"/>
    <mergeCell ref="B15823:C15823"/>
    <mergeCell ref="D15823:E15823"/>
    <mergeCell ref="G15823:H15823"/>
    <mergeCell ref="I15823:J15823"/>
    <mergeCell ref="G15818:J15818"/>
    <mergeCell ref="G15819:K15819"/>
    <mergeCell ref="A15820:K15820"/>
    <mergeCell ref="A15821:C15821"/>
    <mergeCell ref="D15821:E15821"/>
    <mergeCell ref="G15821:H15821"/>
    <mergeCell ref="I15821:J15821"/>
    <mergeCell ref="B15816:C15816"/>
    <mergeCell ref="D15816:E15816"/>
    <mergeCell ref="G15816:H15816"/>
    <mergeCell ref="I15816:J15816"/>
    <mergeCell ref="G15817:J15817"/>
    <mergeCell ref="G15811:J15811"/>
    <mergeCell ref="G15812:J15812"/>
    <mergeCell ref="G15813:K15813"/>
    <mergeCell ref="A15814:K15814"/>
    <mergeCell ref="A15815:C15815"/>
    <mergeCell ref="D15815:E15815"/>
    <mergeCell ref="G15815:H15815"/>
    <mergeCell ref="I15815:J15815"/>
    <mergeCell ref="G15844:J15844"/>
    <mergeCell ref="A15845:C15845"/>
    <mergeCell ref="E15845:F15845"/>
    <mergeCell ref="G15845:H15845"/>
    <mergeCell ref="I15845:J15845"/>
    <mergeCell ref="A15842:E15842"/>
    <mergeCell ref="G15842:H15842"/>
    <mergeCell ref="I15842:J15842"/>
    <mergeCell ref="B15843:E15843"/>
    <mergeCell ref="G15843:H15843"/>
    <mergeCell ref="I15843:J15843"/>
    <mergeCell ref="G15837:J15837"/>
    <mergeCell ref="G15838:J15838"/>
    <mergeCell ref="G15839:J15839"/>
    <mergeCell ref="G15840:J15840"/>
    <mergeCell ref="G15841:J15841"/>
    <mergeCell ref="G15834:J15834"/>
    <mergeCell ref="A15835:E15835"/>
    <mergeCell ref="G15835:H15835"/>
    <mergeCell ref="I15835:J15835"/>
    <mergeCell ref="B15836:E15836"/>
    <mergeCell ref="G15836:H15836"/>
    <mergeCell ref="I15836:J15836"/>
    <mergeCell ref="B15832:C15832"/>
    <mergeCell ref="G15832:H15832"/>
    <mergeCell ref="I15832:J15832"/>
    <mergeCell ref="B15833:C15833"/>
    <mergeCell ref="G15833:H15833"/>
    <mergeCell ref="I15833:J15833"/>
    <mergeCell ref="B15830:C15830"/>
    <mergeCell ref="G15830:H15830"/>
    <mergeCell ref="I15830:J15830"/>
    <mergeCell ref="B15831:C15831"/>
    <mergeCell ref="G15831:H15831"/>
    <mergeCell ref="I15831:J15831"/>
    <mergeCell ref="B15859:C15859"/>
    <mergeCell ref="D15859:E15859"/>
    <mergeCell ref="G15859:H15859"/>
    <mergeCell ref="I15859:J15859"/>
    <mergeCell ref="B15860:C15860"/>
    <mergeCell ref="D15860:E15860"/>
    <mergeCell ref="G15860:H15860"/>
    <mergeCell ref="I15860:J15860"/>
    <mergeCell ref="B15857:C15857"/>
    <mergeCell ref="D15857:E15857"/>
    <mergeCell ref="G15857:H15857"/>
    <mergeCell ref="I15857:J15857"/>
    <mergeCell ref="B15858:C15858"/>
    <mergeCell ref="D15858:E15858"/>
    <mergeCell ref="G15858:H15858"/>
    <mergeCell ref="I15858:J15858"/>
    <mergeCell ref="G15854:K15854"/>
    <mergeCell ref="A15855:K15855"/>
    <mergeCell ref="A15856:C15856"/>
    <mergeCell ref="D15856:E15856"/>
    <mergeCell ref="G15856:H15856"/>
    <mergeCell ref="I15856:J15856"/>
    <mergeCell ref="I15848:J15848"/>
    <mergeCell ref="K15848:K15849"/>
    <mergeCell ref="G15851:J15851"/>
    <mergeCell ref="G15852:J15852"/>
    <mergeCell ref="G15853:J15853"/>
    <mergeCell ref="A15848:B15849"/>
    <mergeCell ref="C15848:C15849"/>
    <mergeCell ref="D15848:D15849"/>
    <mergeCell ref="E15848:F15848"/>
    <mergeCell ref="G15848:H15848"/>
    <mergeCell ref="B15846:C15846"/>
    <mergeCell ref="E15846:F15846"/>
    <mergeCell ref="G15846:H15846"/>
    <mergeCell ref="I15846:J15846"/>
    <mergeCell ref="G15847:J15847"/>
    <mergeCell ref="G15873:J15873"/>
    <mergeCell ref="A15874:C15874"/>
    <mergeCell ref="D15874:E15874"/>
    <mergeCell ref="G15874:H15874"/>
    <mergeCell ref="I15874:J15874"/>
    <mergeCell ref="B15871:C15871"/>
    <mergeCell ref="D15871:E15871"/>
    <mergeCell ref="G15871:H15871"/>
    <mergeCell ref="I15871:J15871"/>
    <mergeCell ref="B15872:C15872"/>
    <mergeCell ref="D15872:E15872"/>
    <mergeCell ref="G15872:H15872"/>
    <mergeCell ref="I15872:J15872"/>
    <mergeCell ref="G15867:J15867"/>
    <mergeCell ref="G15868:K15868"/>
    <mergeCell ref="A15869:K15869"/>
    <mergeCell ref="A15870:C15870"/>
    <mergeCell ref="D15870:E15870"/>
    <mergeCell ref="G15870:H15870"/>
    <mergeCell ref="I15870:J15870"/>
    <mergeCell ref="B15865:C15865"/>
    <mergeCell ref="D15865:E15865"/>
    <mergeCell ref="G15865:H15865"/>
    <mergeCell ref="I15865:J15865"/>
    <mergeCell ref="G15866:J15866"/>
    <mergeCell ref="G15863:J15863"/>
    <mergeCell ref="A15864:C15864"/>
    <mergeCell ref="D15864:E15864"/>
    <mergeCell ref="G15864:H15864"/>
    <mergeCell ref="I15864:J15864"/>
    <mergeCell ref="B15861:C15861"/>
    <mergeCell ref="D15861:E15861"/>
    <mergeCell ref="G15861:H15861"/>
    <mergeCell ref="I15861:J15861"/>
    <mergeCell ref="B15862:C15862"/>
    <mergeCell ref="D15862:E15862"/>
    <mergeCell ref="G15862:H15862"/>
    <mergeCell ref="I15862:J15862"/>
    <mergeCell ref="A15887:C15887"/>
    <mergeCell ref="D15887:E15887"/>
    <mergeCell ref="G15887:H15887"/>
    <mergeCell ref="I15887:J15887"/>
    <mergeCell ref="B15888:C15888"/>
    <mergeCell ref="D15888:E15888"/>
    <mergeCell ref="G15888:H15888"/>
    <mergeCell ref="I15888:J15888"/>
    <mergeCell ref="B15885:C15885"/>
    <mergeCell ref="D15885:E15885"/>
    <mergeCell ref="G15885:H15885"/>
    <mergeCell ref="I15885:J15885"/>
    <mergeCell ref="G15886:J15886"/>
    <mergeCell ref="G15881:J15881"/>
    <mergeCell ref="G15882:K15882"/>
    <mergeCell ref="A15883:K15883"/>
    <mergeCell ref="A15884:C15884"/>
    <mergeCell ref="D15884:E15884"/>
    <mergeCell ref="G15884:H15884"/>
    <mergeCell ref="I15884:J15884"/>
    <mergeCell ref="B15879:C15879"/>
    <mergeCell ref="D15879:E15879"/>
    <mergeCell ref="G15879:H15879"/>
    <mergeCell ref="I15879:J15879"/>
    <mergeCell ref="G15880:J15880"/>
    <mergeCell ref="G15877:J15877"/>
    <mergeCell ref="A15878:C15878"/>
    <mergeCell ref="D15878:E15878"/>
    <mergeCell ref="G15878:H15878"/>
    <mergeCell ref="I15878:J15878"/>
    <mergeCell ref="B15875:C15875"/>
    <mergeCell ref="D15875:E15875"/>
    <mergeCell ref="G15875:H15875"/>
    <mergeCell ref="I15875:J15875"/>
    <mergeCell ref="B15876:C15876"/>
    <mergeCell ref="D15876:E15876"/>
    <mergeCell ref="G15876:H15876"/>
    <mergeCell ref="I15876:J15876"/>
    <mergeCell ref="G15899:J15899"/>
    <mergeCell ref="A15900:C15900"/>
    <mergeCell ref="D15900:E15900"/>
    <mergeCell ref="G15900:H15900"/>
    <mergeCell ref="I15900:J15900"/>
    <mergeCell ref="B15897:C15897"/>
    <mergeCell ref="D15897:E15897"/>
    <mergeCell ref="G15897:H15897"/>
    <mergeCell ref="I15897:J15897"/>
    <mergeCell ref="B15898:C15898"/>
    <mergeCell ref="D15898:E15898"/>
    <mergeCell ref="G15898:H15898"/>
    <mergeCell ref="I15898:J15898"/>
    <mergeCell ref="B15895:C15895"/>
    <mergeCell ref="D15895:E15895"/>
    <mergeCell ref="G15895:H15895"/>
    <mergeCell ref="I15895:J15895"/>
    <mergeCell ref="B15896:C15896"/>
    <mergeCell ref="D15896:E15896"/>
    <mergeCell ref="G15896:H15896"/>
    <mergeCell ref="I15896:J15896"/>
    <mergeCell ref="G15891:J15891"/>
    <mergeCell ref="G15892:K15892"/>
    <mergeCell ref="A15893:K15893"/>
    <mergeCell ref="A15894:C15894"/>
    <mergeCell ref="D15894:E15894"/>
    <mergeCell ref="G15894:H15894"/>
    <mergeCell ref="I15894:J15894"/>
    <mergeCell ref="B15889:C15889"/>
    <mergeCell ref="D15889:E15889"/>
    <mergeCell ref="G15889:H15889"/>
    <mergeCell ref="I15889:J15889"/>
    <mergeCell ref="G15890:J15890"/>
    <mergeCell ref="B15911:C15911"/>
    <mergeCell ref="D15911:E15911"/>
    <mergeCell ref="G15911:H15911"/>
    <mergeCell ref="I15911:J15911"/>
    <mergeCell ref="G15912:J15912"/>
    <mergeCell ref="A15909:C15909"/>
    <mergeCell ref="D15909:E15909"/>
    <mergeCell ref="G15909:H15909"/>
    <mergeCell ref="I15909:J15909"/>
    <mergeCell ref="B15910:C15910"/>
    <mergeCell ref="D15910:E15910"/>
    <mergeCell ref="G15910:H15910"/>
    <mergeCell ref="I15910:J15910"/>
    <mergeCell ref="B15907:C15907"/>
    <mergeCell ref="D15907:E15907"/>
    <mergeCell ref="G15907:H15907"/>
    <mergeCell ref="I15907:J15907"/>
    <mergeCell ref="G15908:J15908"/>
    <mergeCell ref="A15905:C15905"/>
    <mergeCell ref="D15905:E15905"/>
    <mergeCell ref="G15905:H15905"/>
    <mergeCell ref="I15905:J15905"/>
    <mergeCell ref="B15906:C15906"/>
    <mergeCell ref="D15906:E15906"/>
    <mergeCell ref="G15906:H15906"/>
    <mergeCell ref="I15906:J15906"/>
    <mergeCell ref="B15903:C15903"/>
    <mergeCell ref="D15903:E15903"/>
    <mergeCell ref="G15903:H15903"/>
    <mergeCell ref="I15903:J15903"/>
    <mergeCell ref="G15904:J15904"/>
    <mergeCell ref="B15901:C15901"/>
    <mergeCell ref="D15901:E15901"/>
    <mergeCell ref="G15901:H15901"/>
    <mergeCell ref="I15901:J15901"/>
    <mergeCell ref="B15902:C15902"/>
    <mergeCell ref="D15902:E15902"/>
    <mergeCell ref="G15902:H15902"/>
    <mergeCell ref="I15902:J15902"/>
    <mergeCell ref="G15923:J15923"/>
    <mergeCell ref="A15924:C15924"/>
    <mergeCell ref="D15924:E15924"/>
    <mergeCell ref="G15924:H15924"/>
    <mergeCell ref="I15924:J15924"/>
    <mergeCell ref="B15921:C15921"/>
    <mergeCell ref="D15921:E15921"/>
    <mergeCell ref="G15921:H15921"/>
    <mergeCell ref="I15921:J15921"/>
    <mergeCell ref="B15922:C15922"/>
    <mergeCell ref="D15922:E15922"/>
    <mergeCell ref="G15922:H15922"/>
    <mergeCell ref="I15922:J15922"/>
    <mergeCell ref="B15919:C15919"/>
    <mergeCell ref="D15919:E15919"/>
    <mergeCell ref="G15919:H15919"/>
    <mergeCell ref="I15919:J15919"/>
    <mergeCell ref="B15920:C15920"/>
    <mergeCell ref="D15920:E15920"/>
    <mergeCell ref="G15920:H15920"/>
    <mergeCell ref="I15920:J15920"/>
    <mergeCell ref="B15917:C15917"/>
    <mergeCell ref="D15917:E15917"/>
    <mergeCell ref="G15917:H15917"/>
    <mergeCell ref="I15917:J15917"/>
    <mergeCell ref="B15918:C15918"/>
    <mergeCell ref="D15918:E15918"/>
    <mergeCell ref="G15918:H15918"/>
    <mergeCell ref="I15918:J15918"/>
    <mergeCell ref="G15913:J15913"/>
    <mergeCell ref="G15914:K15914"/>
    <mergeCell ref="A15915:K15915"/>
    <mergeCell ref="A15916:C15916"/>
    <mergeCell ref="D15916:E15916"/>
    <mergeCell ref="G15916:H15916"/>
    <mergeCell ref="I15916:J15916"/>
    <mergeCell ref="G15933:J15933"/>
    <mergeCell ref="G15934:K15934"/>
    <mergeCell ref="A15935:K15935"/>
    <mergeCell ref="A15936:C15936"/>
    <mergeCell ref="D15936:E15936"/>
    <mergeCell ref="G15936:H15936"/>
    <mergeCell ref="I15936:J15936"/>
    <mergeCell ref="B15931:C15931"/>
    <mergeCell ref="D15931:E15931"/>
    <mergeCell ref="G15931:H15931"/>
    <mergeCell ref="I15931:J15931"/>
    <mergeCell ref="G15932:J15932"/>
    <mergeCell ref="A15929:C15929"/>
    <mergeCell ref="D15929:E15929"/>
    <mergeCell ref="G15929:H15929"/>
    <mergeCell ref="I15929:J15929"/>
    <mergeCell ref="B15930:C15930"/>
    <mergeCell ref="D15930:E15930"/>
    <mergeCell ref="G15930:H15930"/>
    <mergeCell ref="I15930:J15930"/>
    <mergeCell ref="B15927:C15927"/>
    <mergeCell ref="D15927:E15927"/>
    <mergeCell ref="G15927:H15927"/>
    <mergeCell ref="I15927:J15927"/>
    <mergeCell ref="G15928:J15928"/>
    <mergeCell ref="B15925:C15925"/>
    <mergeCell ref="D15925:E15925"/>
    <mergeCell ref="G15925:H15925"/>
    <mergeCell ref="I15925:J15925"/>
    <mergeCell ref="B15926:C15926"/>
    <mergeCell ref="D15926:E15926"/>
    <mergeCell ref="G15926:H15926"/>
    <mergeCell ref="I15926:J15926"/>
    <mergeCell ref="G15947:J15947"/>
    <mergeCell ref="G15948:K15948"/>
    <mergeCell ref="A15949:K15949"/>
    <mergeCell ref="A15950:C15950"/>
    <mergeCell ref="D15950:E15950"/>
    <mergeCell ref="G15950:H15950"/>
    <mergeCell ref="I15950:J15950"/>
    <mergeCell ref="B15945:C15945"/>
    <mergeCell ref="D15945:E15945"/>
    <mergeCell ref="G15945:H15945"/>
    <mergeCell ref="I15945:J15945"/>
    <mergeCell ref="G15946:J15946"/>
    <mergeCell ref="G15943:J15943"/>
    <mergeCell ref="A15944:C15944"/>
    <mergeCell ref="D15944:E15944"/>
    <mergeCell ref="G15944:H15944"/>
    <mergeCell ref="I15944:J15944"/>
    <mergeCell ref="B15941:C15941"/>
    <mergeCell ref="D15941:E15941"/>
    <mergeCell ref="G15941:H15941"/>
    <mergeCell ref="I15941:J15941"/>
    <mergeCell ref="B15942:C15942"/>
    <mergeCell ref="D15942:E15942"/>
    <mergeCell ref="G15942:H15942"/>
    <mergeCell ref="I15942:J15942"/>
    <mergeCell ref="G15939:J15939"/>
    <mergeCell ref="A15940:C15940"/>
    <mergeCell ref="D15940:E15940"/>
    <mergeCell ref="G15940:H15940"/>
    <mergeCell ref="I15940:J15940"/>
    <mergeCell ref="B15937:C15937"/>
    <mergeCell ref="D15937:E15937"/>
    <mergeCell ref="G15937:H15937"/>
    <mergeCell ref="I15937:J15937"/>
    <mergeCell ref="B15938:C15938"/>
    <mergeCell ref="D15938:E15938"/>
    <mergeCell ref="G15938:H15938"/>
    <mergeCell ref="I15938:J15938"/>
    <mergeCell ref="B15963:E15963"/>
    <mergeCell ref="G15963:H15963"/>
    <mergeCell ref="I15963:J15963"/>
    <mergeCell ref="B15964:E15964"/>
    <mergeCell ref="G15964:H15964"/>
    <mergeCell ref="I15964:J15964"/>
    <mergeCell ref="G15959:J15959"/>
    <mergeCell ref="G15960:K15960"/>
    <mergeCell ref="A15961:K15961"/>
    <mergeCell ref="A15962:E15962"/>
    <mergeCell ref="G15962:H15962"/>
    <mergeCell ref="I15962:J15962"/>
    <mergeCell ref="B15957:C15957"/>
    <mergeCell ref="D15957:E15957"/>
    <mergeCell ref="G15957:H15957"/>
    <mergeCell ref="I15957:J15957"/>
    <mergeCell ref="G15958:J15958"/>
    <mergeCell ref="A15955:C15955"/>
    <mergeCell ref="D15955:E15955"/>
    <mergeCell ref="G15955:H15955"/>
    <mergeCell ref="I15955:J15955"/>
    <mergeCell ref="B15956:C15956"/>
    <mergeCell ref="D15956:E15956"/>
    <mergeCell ref="G15956:H15956"/>
    <mergeCell ref="I15956:J15956"/>
    <mergeCell ref="B15953:C15953"/>
    <mergeCell ref="D15953:E15953"/>
    <mergeCell ref="G15953:H15953"/>
    <mergeCell ref="I15953:J15953"/>
    <mergeCell ref="G15954:J15954"/>
    <mergeCell ref="B15951:C15951"/>
    <mergeCell ref="D15951:E15951"/>
    <mergeCell ref="G15951:H15951"/>
    <mergeCell ref="I15951:J15951"/>
    <mergeCell ref="B15952:C15952"/>
    <mergeCell ref="D15952:E15952"/>
    <mergeCell ref="G15952:H15952"/>
    <mergeCell ref="I15952:J15952"/>
    <mergeCell ref="B15980:C15980"/>
    <mergeCell ref="D15980:E15980"/>
    <mergeCell ref="G15980:H15980"/>
    <mergeCell ref="I15980:J15980"/>
    <mergeCell ref="G15981:J15981"/>
    <mergeCell ref="G15977:K15977"/>
    <mergeCell ref="A15978:K15978"/>
    <mergeCell ref="A15979:C15979"/>
    <mergeCell ref="D15979:E15979"/>
    <mergeCell ref="G15979:H15979"/>
    <mergeCell ref="I15979:J15979"/>
    <mergeCell ref="I15971:J15971"/>
    <mergeCell ref="K15971:K15972"/>
    <mergeCell ref="G15974:J15974"/>
    <mergeCell ref="G15975:J15975"/>
    <mergeCell ref="G15976:J15976"/>
    <mergeCell ref="A15971:B15972"/>
    <mergeCell ref="C15971:C15972"/>
    <mergeCell ref="D15971:D15972"/>
    <mergeCell ref="E15971:F15971"/>
    <mergeCell ref="G15971:H15971"/>
    <mergeCell ref="B15969:C15969"/>
    <mergeCell ref="E15969:F15969"/>
    <mergeCell ref="G15969:H15969"/>
    <mergeCell ref="I15969:J15969"/>
    <mergeCell ref="G15970:J15970"/>
    <mergeCell ref="G15967:J15967"/>
    <mergeCell ref="A15968:C15968"/>
    <mergeCell ref="E15968:F15968"/>
    <mergeCell ref="G15968:H15968"/>
    <mergeCell ref="I15968:J15968"/>
    <mergeCell ref="B15965:E15965"/>
    <mergeCell ref="G15965:H15965"/>
    <mergeCell ref="I15965:J15965"/>
    <mergeCell ref="B15966:E15966"/>
    <mergeCell ref="G15966:H15966"/>
    <mergeCell ref="I15966:J15966"/>
    <mergeCell ref="B15994:E15994"/>
    <mergeCell ref="G15994:H15994"/>
    <mergeCell ref="I15994:J15994"/>
    <mergeCell ref="B15995:E15995"/>
    <mergeCell ref="G15995:H15995"/>
    <mergeCell ref="I15995:J15995"/>
    <mergeCell ref="B15991:C15991"/>
    <mergeCell ref="G15991:H15991"/>
    <mergeCell ref="I15991:J15991"/>
    <mergeCell ref="G15992:J15992"/>
    <mergeCell ref="A15993:E15993"/>
    <mergeCell ref="G15993:H15993"/>
    <mergeCell ref="I15993:J15993"/>
    <mergeCell ref="G15986:J15986"/>
    <mergeCell ref="G15987:K15987"/>
    <mergeCell ref="A15988:K15988"/>
    <mergeCell ref="A15989:C15990"/>
    <mergeCell ref="D15989:D15990"/>
    <mergeCell ref="E15989:F15989"/>
    <mergeCell ref="G15989:J15989"/>
    <mergeCell ref="K15989:K15990"/>
    <mergeCell ref="G15990:H15990"/>
    <mergeCell ref="I15990:J15990"/>
    <mergeCell ref="B15984:C15984"/>
    <mergeCell ref="D15984:E15984"/>
    <mergeCell ref="G15984:H15984"/>
    <mergeCell ref="I15984:J15984"/>
    <mergeCell ref="G15985:J15985"/>
    <mergeCell ref="A15982:C15982"/>
    <mergeCell ref="D15982:E15982"/>
    <mergeCell ref="G15982:H15982"/>
    <mergeCell ref="I15982:J15982"/>
    <mergeCell ref="B15983:C15983"/>
    <mergeCell ref="D15983:E15983"/>
    <mergeCell ref="G15983:H15983"/>
    <mergeCell ref="I15983:J15983"/>
    <mergeCell ref="B16010:C16010"/>
    <mergeCell ref="D16010:E16010"/>
    <mergeCell ref="G16010:H16010"/>
    <mergeCell ref="I16010:J16010"/>
    <mergeCell ref="B16011:C16011"/>
    <mergeCell ref="D16011:E16011"/>
    <mergeCell ref="G16011:H16011"/>
    <mergeCell ref="I16011:J16011"/>
    <mergeCell ref="G16008:J16008"/>
    <mergeCell ref="A16009:C16009"/>
    <mergeCell ref="D16009:E16009"/>
    <mergeCell ref="G16009:H16009"/>
    <mergeCell ref="I16009:J16009"/>
    <mergeCell ref="B16006:C16006"/>
    <mergeCell ref="D16006:E16006"/>
    <mergeCell ref="G16006:H16006"/>
    <mergeCell ref="I16006:J16006"/>
    <mergeCell ref="B16007:C16007"/>
    <mergeCell ref="D16007:E16007"/>
    <mergeCell ref="G16007:H16007"/>
    <mergeCell ref="I16007:J16007"/>
    <mergeCell ref="A16004:K16004"/>
    <mergeCell ref="A16005:C16005"/>
    <mergeCell ref="D16005:E16005"/>
    <mergeCell ref="G16005:H16005"/>
    <mergeCell ref="I16005:J16005"/>
    <mergeCell ref="G15999:J15999"/>
    <mergeCell ref="G16000:J16000"/>
    <mergeCell ref="G16001:J16001"/>
    <mergeCell ref="G16002:J16002"/>
    <mergeCell ref="G16003:K16003"/>
    <mergeCell ref="B15996:E15996"/>
    <mergeCell ref="G15996:H15996"/>
    <mergeCell ref="I15996:J15996"/>
    <mergeCell ref="G15997:J15997"/>
    <mergeCell ref="G15998:J15998"/>
    <mergeCell ref="G16023:J16023"/>
    <mergeCell ref="G16024:K16024"/>
    <mergeCell ref="A16025:K16025"/>
    <mergeCell ref="A16026:C16026"/>
    <mergeCell ref="D16026:E16026"/>
    <mergeCell ref="G16026:H16026"/>
    <mergeCell ref="I16026:J16026"/>
    <mergeCell ref="B16021:C16021"/>
    <mergeCell ref="D16021:E16021"/>
    <mergeCell ref="G16021:H16021"/>
    <mergeCell ref="I16021:J16021"/>
    <mergeCell ref="G16022:J16022"/>
    <mergeCell ref="G16019:J16019"/>
    <mergeCell ref="A16020:C16020"/>
    <mergeCell ref="D16020:E16020"/>
    <mergeCell ref="G16020:H16020"/>
    <mergeCell ref="I16020:J16020"/>
    <mergeCell ref="B16017:C16017"/>
    <mergeCell ref="D16017:E16017"/>
    <mergeCell ref="G16017:H16017"/>
    <mergeCell ref="I16017:J16017"/>
    <mergeCell ref="B16018:C16018"/>
    <mergeCell ref="D16018:E16018"/>
    <mergeCell ref="G16018:H16018"/>
    <mergeCell ref="I16018:J16018"/>
    <mergeCell ref="G16012:J16012"/>
    <mergeCell ref="G16013:J16013"/>
    <mergeCell ref="G16014:K16014"/>
    <mergeCell ref="A16015:K16015"/>
    <mergeCell ref="A16016:C16016"/>
    <mergeCell ref="D16016:E16016"/>
    <mergeCell ref="G16016:H16016"/>
    <mergeCell ref="I16016:J16016"/>
    <mergeCell ref="B16037:C16037"/>
    <mergeCell ref="D16037:E16037"/>
    <mergeCell ref="G16037:H16037"/>
    <mergeCell ref="I16037:J16037"/>
    <mergeCell ref="B16038:C16038"/>
    <mergeCell ref="D16038:E16038"/>
    <mergeCell ref="G16038:H16038"/>
    <mergeCell ref="I16038:J16038"/>
    <mergeCell ref="G16033:J16033"/>
    <mergeCell ref="G16034:K16034"/>
    <mergeCell ref="A16035:K16035"/>
    <mergeCell ref="A16036:C16036"/>
    <mergeCell ref="D16036:E16036"/>
    <mergeCell ref="G16036:H16036"/>
    <mergeCell ref="I16036:J16036"/>
    <mergeCell ref="B16031:C16031"/>
    <mergeCell ref="D16031:E16031"/>
    <mergeCell ref="G16031:H16031"/>
    <mergeCell ref="I16031:J16031"/>
    <mergeCell ref="G16032:J16032"/>
    <mergeCell ref="G16029:J16029"/>
    <mergeCell ref="A16030:C16030"/>
    <mergeCell ref="D16030:E16030"/>
    <mergeCell ref="G16030:H16030"/>
    <mergeCell ref="I16030:J16030"/>
    <mergeCell ref="B16027:C16027"/>
    <mergeCell ref="D16027:E16027"/>
    <mergeCell ref="G16027:H16027"/>
    <mergeCell ref="I16027:J16027"/>
    <mergeCell ref="B16028:C16028"/>
    <mergeCell ref="D16028:E16028"/>
    <mergeCell ref="G16028:H16028"/>
    <mergeCell ref="I16028:J16028"/>
    <mergeCell ref="B16050:C16050"/>
    <mergeCell ref="D16050:E16050"/>
    <mergeCell ref="G16050:H16050"/>
    <mergeCell ref="I16050:J16050"/>
    <mergeCell ref="B16051:C16051"/>
    <mergeCell ref="D16051:E16051"/>
    <mergeCell ref="G16051:H16051"/>
    <mergeCell ref="I16051:J16051"/>
    <mergeCell ref="G16045:J16045"/>
    <mergeCell ref="G16046:J16046"/>
    <mergeCell ref="G16047:K16047"/>
    <mergeCell ref="A16048:K16048"/>
    <mergeCell ref="A16049:C16049"/>
    <mergeCell ref="D16049:E16049"/>
    <mergeCell ref="G16049:H16049"/>
    <mergeCell ref="I16049:J16049"/>
    <mergeCell ref="B16043:C16043"/>
    <mergeCell ref="D16043:E16043"/>
    <mergeCell ref="G16043:H16043"/>
    <mergeCell ref="I16043:J16043"/>
    <mergeCell ref="B16044:C16044"/>
    <mergeCell ref="D16044:E16044"/>
    <mergeCell ref="G16044:H16044"/>
    <mergeCell ref="I16044:J16044"/>
    <mergeCell ref="G16041:J16041"/>
    <mergeCell ref="A16042:C16042"/>
    <mergeCell ref="D16042:E16042"/>
    <mergeCell ref="G16042:H16042"/>
    <mergeCell ref="I16042:J16042"/>
    <mergeCell ref="B16039:C16039"/>
    <mergeCell ref="D16039:E16039"/>
    <mergeCell ref="G16039:H16039"/>
    <mergeCell ref="I16039:J16039"/>
    <mergeCell ref="B16040:C16040"/>
    <mergeCell ref="D16040:E16040"/>
    <mergeCell ref="G16040:H16040"/>
    <mergeCell ref="I16040:J16040"/>
    <mergeCell ref="B16066:C16066"/>
    <mergeCell ref="D16066:E16066"/>
    <mergeCell ref="G16066:H16066"/>
    <mergeCell ref="I16066:J16066"/>
    <mergeCell ref="B16067:C16067"/>
    <mergeCell ref="D16067:E16067"/>
    <mergeCell ref="G16067:H16067"/>
    <mergeCell ref="I16067:J16067"/>
    <mergeCell ref="G16061:J16061"/>
    <mergeCell ref="G16062:J16062"/>
    <mergeCell ref="G16063:K16063"/>
    <mergeCell ref="A16064:K16064"/>
    <mergeCell ref="A16065:C16065"/>
    <mergeCell ref="D16065:E16065"/>
    <mergeCell ref="G16065:H16065"/>
    <mergeCell ref="I16065:J16065"/>
    <mergeCell ref="B16059:C16059"/>
    <mergeCell ref="D16059:E16059"/>
    <mergeCell ref="G16059:H16059"/>
    <mergeCell ref="I16059:J16059"/>
    <mergeCell ref="B16060:C16060"/>
    <mergeCell ref="D16060:E16060"/>
    <mergeCell ref="G16060:H16060"/>
    <mergeCell ref="I16060:J16060"/>
    <mergeCell ref="G16054:J16054"/>
    <mergeCell ref="G16055:J16055"/>
    <mergeCell ref="G16056:K16056"/>
    <mergeCell ref="A16057:K16057"/>
    <mergeCell ref="A16058:C16058"/>
    <mergeCell ref="D16058:E16058"/>
    <mergeCell ref="G16058:H16058"/>
    <mergeCell ref="I16058:J16058"/>
    <mergeCell ref="B16052:C16052"/>
    <mergeCell ref="D16052:E16052"/>
    <mergeCell ref="G16052:H16052"/>
    <mergeCell ref="I16052:J16052"/>
    <mergeCell ref="B16053:C16053"/>
    <mergeCell ref="D16053:E16053"/>
    <mergeCell ref="G16053:H16053"/>
    <mergeCell ref="I16053:J16053"/>
    <mergeCell ref="G16081:J16081"/>
    <mergeCell ref="G16082:J16082"/>
    <mergeCell ref="G16083:K16083"/>
    <mergeCell ref="A16084:K16084"/>
    <mergeCell ref="A16085:C16086"/>
    <mergeCell ref="D16085:D16086"/>
    <mergeCell ref="E16085:F16085"/>
    <mergeCell ref="G16085:J16085"/>
    <mergeCell ref="K16085:K16086"/>
    <mergeCell ref="G16086:H16086"/>
    <mergeCell ref="I16086:J16086"/>
    <mergeCell ref="B16079:C16079"/>
    <mergeCell ref="D16079:E16079"/>
    <mergeCell ref="G16079:H16079"/>
    <mergeCell ref="I16079:J16079"/>
    <mergeCell ref="B16080:C16080"/>
    <mergeCell ref="D16080:E16080"/>
    <mergeCell ref="G16080:H16080"/>
    <mergeCell ref="I16080:J16080"/>
    <mergeCell ref="G16075:J16075"/>
    <mergeCell ref="G16076:K16076"/>
    <mergeCell ref="A16077:K16077"/>
    <mergeCell ref="A16078:C16078"/>
    <mergeCell ref="D16078:E16078"/>
    <mergeCell ref="G16078:H16078"/>
    <mergeCell ref="I16078:J16078"/>
    <mergeCell ref="B16073:C16073"/>
    <mergeCell ref="D16073:E16073"/>
    <mergeCell ref="G16073:H16073"/>
    <mergeCell ref="I16073:J16073"/>
    <mergeCell ref="G16074:J16074"/>
    <mergeCell ref="G16068:J16068"/>
    <mergeCell ref="G16069:J16069"/>
    <mergeCell ref="G16070:K16070"/>
    <mergeCell ref="A16071:K16071"/>
    <mergeCell ref="A16072:C16072"/>
    <mergeCell ref="D16072:E16072"/>
    <mergeCell ref="G16072:H16072"/>
    <mergeCell ref="I16072:J16072"/>
    <mergeCell ref="G16101:J16101"/>
    <mergeCell ref="A16102:C16102"/>
    <mergeCell ref="E16102:F16102"/>
    <mergeCell ref="G16102:H16102"/>
    <mergeCell ref="I16102:J16102"/>
    <mergeCell ref="A16099:E16099"/>
    <mergeCell ref="G16099:H16099"/>
    <mergeCell ref="I16099:J16099"/>
    <mergeCell ref="B16100:E16100"/>
    <mergeCell ref="G16100:H16100"/>
    <mergeCell ref="I16100:J16100"/>
    <mergeCell ref="G16094:J16094"/>
    <mergeCell ref="G16095:J16095"/>
    <mergeCell ref="G16096:J16096"/>
    <mergeCell ref="G16097:J16097"/>
    <mergeCell ref="G16098:J16098"/>
    <mergeCell ref="G16091:J16091"/>
    <mergeCell ref="A16092:E16092"/>
    <mergeCell ref="G16092:H16092"/>
    <mergeCell ref="I16092:J16092"/>
    <mergeCell ref="B16093:E16093"/>
    <mergeCell ref="G16093:H16093"/>
    <mergeCell ref="I16093:J16093"/>
    <mergeCell ref="B16089:C16089"/>
    <mergeCell ref="G16089:H16089"/>
    <mergeCell ref="I16089:J16089"/>
    <mergeCell ref="B16090:C16090"/>
    <mergeCell ref="G16090:H16090"/>
    <mergeCell ref="I16090:J16090"/>
    <mergeCell ref="B16087:C16087"/>
    <mergeCell ref="G16087:H16087"/>
    <mergeCell ref="I16087:J16087"/>
    <mergeCell ref="B16088:C16088"/>
    <mergeCell ref="G16088:H16088"/>
    <mergeCell ref="I16088:J16088"/>
    <mergeCell ref="B16116:C16116"/>
    <mergeCell ref="D16116:E16116"/>
    <mergeCell ref="G16116:H16116"/>
    <mergeCell ref="I16116:J16116"/>
    <mergeCell ref="B16117:C16117"/>
    <mergeCell ref="D16117:E16117"/>
    <mergeCell ref="G16117:H16117"/>
    <mergeCell ref="I16117:J16117"/>
    <mergeCell ref="B16114:C16114"/>
    <mergeCell ref="D16114:E16114"/>
    <mergeCell ref="G16114:H16114"/>
    <mergeCell ref="I16114:J16114"/>
    <mergeCell ref="B16115:C16115"/>
    <mergeCell ref="D16115:E16115"/>
    <mergeCell ref="G16115:H16115"/>
    <mergeCell ref="I16115:J16115"/>
    <mergeCell ref="G16111:K16111"/>
    <mergeCell ref="A16112:K16112"/>
    <mergeCell ref="A16113:C16113"/>
    <mergeCell ref="D16113:E16113"/>
    <mergeCell ref="G16113:H16113"/>
    <mergeCell ref="I16113:J16113"/>
    <mergeCell ref="I16105:J16105"/>
    <mergeCell ref="K16105:K16106"/>
    <mergeCell ref="G16108:J16108"/>
    <mergeCell ref="G16109:J16109"/>
    <mergeCell ref="G16110:J16110"/>
    <mergeCell ref="A16105:B16106"/>
    <mergeCell ref="C16105:C16106"/>
    <mergeCell ref="D16105:D16106"/>
    <mergeCell ref="E16105:F16105"/>
    <mergeCell ref="G16105:H16105"/>
    <mergeCell ref="B16103:C16103"/>
    <mergeCell ref="E16103:F16103"/>
    <mergeCell ref="G16103:H16103"/>
    <mergeCell ref="I16103:J16103"/>
    <mergeCell ref="G16104:J16104"/>
    <mergeCell ref="G16130:J16130"/>
    <mergeCell ref="A16131:C16131"/>
    <mergeCell ref="D16131:E16131"/>
    <mergeCell ref="G16131:H16131"/>
    <mergeCell ref="I16131:J16131"/>
    <mergeCell ref="B16128:C16128"/>
    <mergeCell ref="D16128:E16128"/>
    <mergeCell ref="G16128:H16128"/>
    <mergeCell ref="I16128:J16128"/>
    <mergeCell ref="B16129:C16129"/>
    <mergeCell ref="D16129:E16129"/>
    <mergeCell ref="G16129:H16129"/>
    <mergeCell ref="I16129:J16129"/>
    <mergeCell ref="G16124:J16124"/>
    <mergeCell ref="G16125:K16125"/>
    <mergeCell ref="A16126:K16126"/>
    <mergeCell ref="A16127:C16127"/>
    <mergeCell ref="D16127:E16127"/>
    <mergeCell ref="G16127:H16127"/>
    <mergeCell ref="I16127:J16127"/>
    <mergeCell ref="B16122:C16122"/>
    <mergeCell ref="D16122:E16122"/>
    <mergeCell ref="G16122:H16122"/>
    <mergeCell ref="I16122:J16122"/>
    <mergeCell ref="G16123:J16123"/>
    <mergeCell ref="G16120:J16120"/>
    <mergeCell ref="A16121:C16121"/>
    <mergeCell ref="D16121:E16121"/>
    <mergeCell ref="G16121:H16121"/>
    <mergeCell ref="I16121:J16121"/>
    <mergeCell ref="B16118:C16118"/>
    <mergeCell ref="D16118:E16118"/>
    <mergeCell ref="G16118:H16118"/>
    <mergeCell ref="I16118:J16118"/>
    <mergeCell ref="B16119:C16119"/>
    <mergeCell ref="D16119:E16119"/>
    <mergeCell ref="G16119:H16119"/>
    <mergeCell ref="I16119:J16119"/>
    <mergeCell ref="A16144:C16144"/>
    <mergeCell ref="D16144:E16144"/>
    <mergeCell ref="G16144:H16144"/>
    <mergeCell ref="I16144:J16144"/>
    <mergeCell ref="B16145:C16145"/>
    <mergeCell ref="D16145:E16145"/>
    <mergeCell ref="G16145:H16145"/>
    <mergeCell ref="I16145:J16145"/>
    <mergeCell ref="B16142:C16142"/>
    <mergeCell ref="D16142:E16142"/>
    <mergeCell ref="G16142:H16142"/>
    <mergeCell ref="I16142:J16142"/>
    <mergeCell ref="G16143:J16143"/>
    <mergeCell ref="G16138:J16138"/>
    <mergeCell ref="G16139:K16139"/>
    <mergeCell ref="A16140:K16140"/>
    <mergeCell ref="A16141:C16141"/>
    <mergeCell ref="D16141:E16141"/>
    <mergeCell ref="G16141:H16141"/>
    <mergeCell ref="I16141:J16141"/>
    <mergeCell ref="B16136:C16136"/>
    <mergeCell ref="D16136:E16136"/>
    <mergeCell ref="G16136:H16136"/>
    <mergeCell ref="I16136:J16136"/>
    <mergeCell ref="G16137:J16137"/>
    <mergeCell ref="G16134:J16134"/>
    <mergeCell ref="A16135:C16135"/>
    <mergeCell ref="D16135:E16135"/>
    <mergeCell ref="G16135:H16135"/>
    <mergeCell ref="I16135:J16135"/>
    <mergeCell ref="B16132:C16132"/>
    <mergeCell ref="D16132:E16132"/>
    <mergeCell ref="G16132:H16132"/>
    <mergeCell ref="I16132:J16132"/>
    <mergeCell ref="B16133:C16133"/>
    <mergeCell ref="D16133:E16133"/>
    <mergeCell ref="G16133:H16133"/>
    <mergeCell ref="I16133:J16133"/>
    <mergeCell ref="G16156:J16156"/>
    <mergeCell ref="A16157:C16157"/>
    <mergeCell ref="D16157:E16157"/>
    <mergeCell ref="G16157:H16157"/>
    <mergeCell ref="I16157:J16157"/>
    <mergeCell ref="B16154:C16154"/>
    <mergeCell ref="D16154:E16154"/>
    <mergeCell ref="G16154:H16154"/>
    <mergeCell ref="I16154:J16154"/>
    <mergeCell ref="B16155:C16155"/>
    <mergeCell ref="D16155:E16155"/>
    <mergeCell ref="G16155:H16155"/>
    <mergeCell ref="I16155:J16155"/>
    <mergeCell ref="B16152:C16152"/>
    <mergeCell ref="D16152:E16152"/>
    <mergeCell ref="G16152:H16152"/>
    <mergeCell ref="I16152:J16152"/>
    <mergeCell ref="B16153:C16153"/>
    <mergeCell ref="D16153:E16153"/>
    <mergeCell ref="G16153:H16153"/>
    <mergeCell ref="I16153:J16153"/>
    <mergeCell ref="G16148:J16148"/>
    <mergeCell ref="G16149:K16149"/>
    <mergeCell ref="A16150:K16150"/>
    <mergeCell ref="A16151:C16151"/>
    <mergeCell ref="D16151:E16151"/>
    <mergeCell ref="G16151:H16151"/>
    <mergeCell ref="I16151:J16151"/>
    <mergeCell ref="B16146:C16146"/>
    <mergeCell ref="D16146:E16146"/>
    <mergeCell ref="G16146:H16146"/>
    <mergeCell ref="I16146:J16146"/>
    <mergeCell ref="G16147:J16147"/>
    <mergeCell ref="B16168:C16168"/>
    <mergeCell ref="D16168:E16168"/>
    <mergeCell ref="G16168:H16168"/>
    <mergeCell ref="I16168:J16168"/>
    <mergeCell ref="G16169:J16169"/>
    <mergeCell ref="A16166:C16166"/>
    <mergeCell ref="D16166:E16166"/>
    <mergeCell ref="G16166:H16166"/>
    <mergeCell ref="I16166:J16166"/>
    <mergeCell ref="B16167:C16167"/>
    <mergeCell ref="D16167:E16167"/>
    <mergeCell ref="G16167:H16167"/>
    <mergeCell ref="I16167:J16167"/>
    <mergeCell ref="B16164:C16164"/>
    <mergeCell ref="D16164:E16164"/>
    <mergeCell ref="G16164:H16164"/>
    <mergeCell ref="I16164:J16164"/>
    <mergeCell ref="G16165:J16165"/>
    <mergeCell ref="A16162:C16162"/>
    <mergeCell ref="D16162:E16162"/>
    <mergeCell ref="G16162:H16162"/>
    <mergeCell ref="I16162:J16162"/>
    <mergeCell ref="B16163:C16163"/>
    <mergeCell ref="D16163:E16163"/>
    <mergeCell ref="G16163:H16163"/>
    <mergeCell ref="I16163:J16163"/>
    <mergeCell ref="B16160:C16160"/>
    <mergeCell ref="D16160:E16160"/>
    <mergeCell ref="G16160:H16160"/>
    <mergeCell ref="I16160:J16160"/>
    <mergeCell ref="G16161:J16161"/>
    <mergeCell ref="B16158:C16158"/>
    <mergeCell ref="D16158:E16158"/>
    <mergeCell ref="G16158:H16158"/>
    <mergeCell ref="I16158:J16158"/>
    <mergeCell ref="B16159:C16159"/>
    <mergeCell ref="D16159:E16159"/>
    <mergeCell ref="G16159:H16159"/>
    <mergeCell ref="I16159:J16159"/>
    <mergeCell ref="G16180:J16180"/>
    <mergeCell ref="A16181:C16181"/>
    <mergeCell ref="D16181:E16181"/>
    <mergeCell ref="G16181:H16181"/>
    <mergeCell ref="I16181:J16181"/>
    <mergeCell ref="B16178:C16178"/>
    <mergeCell ref="D16178:E16178"/>
    <mergeCell ref="G16178:H16178"/>
    <mergeCell ref="I16178:J16178"/>
    <mergeCell ref="B16179:C16179"/>
    <mergeCell ref="D16179:E16179"/>
    <mergeCell ref="G16179:H16179"/>
    <mergeCell ref="I16179:J16179"/>
    <mergeCell ref="B16176:C16176"/>
    <mergeCell ref="D16176:E16176"/>
    <mergeCell ref="G16176:H16176"/>
    <mergeCell ref="I16176:J16176"/>
    <mergeCell ref="B16177:C16177"/>
    <mergeCell ref="D16177:E16177"/>
    <mergeCell ref="G16177:H16177"/>
    <mergeCell ref="I16177:J16177"/>
    <mergeCell ref="B16174:C16174"/>
    <mergeCell ref="D16174:E16174"/>
    <mergeCell ref="G16174:H16174"/>
    <mergeCell ref="I16174:J16174"/>
    <mergeCell ref="B16175:C16175"/>
    <mergeCell ref="D16175:E16175"/>
    <mergeCell ref="G16175:H16175"/>
    <mergeCell ref="I16175:J16175"/>
    <mergeCell ref="G16170:J16170"/>
    <mergeCell ref="G16171:K16171"/>
    <mergeCell ref="A16172:K16172"/>
    <mergeCell ref="A16173:C16173"/>
    <mergeCell ref="D16173:E16173"/>
    <mergeCell ref="G16173:H16173"/>
    <mergeCell ref="I16173:J16173"/>
    <mergeCell ref="G16190:J16190"/>
    <mergeCell ref="G16191:K16191"/>
    <mergeCell ref="A16192:K16192"/>
    <mergeCell ref="A16193:C16193"/>
    <mergeCell ref="D16193:E16193"/>
    <mergeCell ref="G16193:H16193"/>
    <mergeCell ref="I16193:J16193"/>
    <mergeCell ref="B16188:C16188"/>
    <mergeCell ref="D16188:E16188"/>
    <mergeCell ref="G16188:H16188"/>
    <mergeCell ref="I16188:J16188"/>
    <mergeCell ref="G16189:J16189"/>
    <mergeCell ref="A16186:C16186"/>
    <mergeCell ref="D16186:E16186"/>
    <mergeCell ref="G16186:H16186"/>
    <mergeCell ref="I16186:J16186"/>
    <mergeCell ref="B16187:C16187"/>
    <mergeCell ref="D16187:E16187"/>
    <mergeCell ref="G16187:H16187"/>
    <mergeCell ref="I16187:J16187"/>
    <mergeCell ref="B16184:C16184"/>
    <mergeCell ref="D16184:E16184"/>
    <mergeCell ref="G16184:H16184"/>
    <mergeCell ref="I16184:J16184"/>
    <mergeCell ref="G16185:J16185"/>
    <mergeCell ref="B16182:C16182"/>
    <mergeCell ref="D16182:E16182"/>
    <mergeCell ref="G16182:H16182"/>
    <mergeCell ref="I16182:J16182"/>
    <mergeCell ref="B16183:C16183"/>
    <mergeCell ref="D16183:E16183"/>
    <mergeCell ref="G16183:H16183"/>
    <mergeCell ref="I16183:J16183"/>
    <mergeCell ref="G16204:J16204"/>
    <mergeCell ref="G16205:K16205"/>
    <mergeCell ref="A16206:K16206"/>
    <mergeCell ref="A16207:C16207"/>
    <mergeCell ref="D16207:E16207"/>
    <mergeCell ref="G16207:H16207"/>
    <mergeCell ref="I16207:J16207"/>
    <mergeCell ref="B16202:C16202"/>
    <mergeCell ref="D16202:E16202"/>
    <mergeCell ref="G16202:H16202"/>
    <mergeCell ref="I16202:J16202"/>
    <mergeCell ref="G16203:J16203"/>
    <mergeCell ref="G16200:J16200"/>
    <mergeCell ref="A16201:C16201"/>
    <mergeCell ref="D16201:E16201"/>
    <mergeCell ref="G16201:H16201"/>
    <mergeCell ref="I16201:J16201"/>
    <mergeCell ref="B16198:C16198"/>
    <mergeCell ref="D16198:E16198"/>
    <mergeCell ref="G16198:H16198"/>
    <mergeCell ref="I16198:J16198"/>
    <mergeCell ref="B16199:C16199"/>
    <mergeCell ref="D16199:E16199"/>
    <mergeCell ref="G16199:H16199"/>
    <mergeCell ref="I16199:J16199"/>
    <mergeCell ref="G16196:J16196"/>
    <mergeCell ref="A16197:C16197"/>
    <mergeCell ref="D16197:E16197"/>
    <mergeCell ref="G16197:H16197"/>
    <mergeCell ref="I16197:J16197"/>
    <mergeCell ref="B16194:C16194"/>
    <mergeCell ref="D16194:E16194"/>
    <mergeCell ref="G16194:H16194"/>
    <mergeCell ref="I16194:J16194"/>
    <mergeCell ref="B16195:C16195"/>
    <mergeCell ref="D16195:E16195"/>
    <mergeCell ref="G16195:H16195"/>
    <mergeCell ref="I16195:J16195"/>
    <mergeCell ref="B16220:E16220"/>
    <mergeCell ref="G16220:H16220"/>
    <mergeCell ref="I16220:J16220"/>
    <mergeCell ref="B16221:E16221"/>
    <mergeCell ref="G16221:H16221"/>
    <mergeCell ref="I16221:J16221"/>
    <mergeCell ref="G16216:J16216"/>
    <mergeCell ref="G16217:K16217"/>
    <mergeCell ref="A16218:K16218"/>
    <mergeCell ref="A16219:E16219"/>
    <mergeCell ref="G16219:H16219"/>
    <mergeCell ref="I16219:J16219"/>
    <mergeCell ref="B16214:C16214"/>
    <mergeCell ref="D16214:E16214"/>
    <mergeCell ref="G16214:H16214"/>
    <mergeCell ref="I16214:J16214"/>
    <mergeCell ref="G16215:J16215"/>
    <mergeCell ref="A16212:C16212"/>
    <mergeCell ref="D16212:E16212"/>
    <mergeCell ref="G16212:H16212"/>
    <mergeCell ref="I16212:J16212"/>
    <mergeCell ref="B16213:C16213"/>
    <mergeCell ref="D16213:E16213"/>
    <mergeCell ref="G16213:H16213"/>
    <mergeCell ref="I16213:J16213"/>
    <mergeCell ref="B16210:C16210"/>
    <mergeCell ref="D16210:E16210"/>
    <mergeCell ref="G16210:H16210"/>
    <mergeCell ref="I16210:J16210"/>
    <mergeCell ref="G16211:J16211"/>
    <mergeCell ref="B16208:C16208"/>
    <mergeCell ref="D16208:E16208"/>
    <mergeCell ref="G16208:H16208"/>
    <mergeCell ref="I16208:J16208"/>
    <mergeCell ref="B16209:C16209"/>
    <mergeCell ref="D16209:E16209"/>
    <mergeCell ref="G16209:H16209"/>
    <mergeCell ref="I16209:J16209"/>
    <mergeCell ref="B16237:C16237"/>
    <mergeCell ref="D16237:E16237"/>
    <mergeCell ref="G16237:H16237"/>
    <mergeCell ref="I16237:J16237"/>
    <mergeCell ref="G16238:J16238"/>
    <mergeCell ref="G16234:K16234"/>
    <mergeCell ref="A16235:K16235"/>
    <mergeCell ref="A16236:C16236"/>
    <mergeCell ref="D16236:E16236"/>
    <mergeCell ref="G16236:H16236"/>
    <mergeCell ref="I16236:J16236"/>
    <mergeCell ref="I16228:J16228"/>
    <mergeCell ref="K16228:K16229"/>
    <mergeCell ref="G16231:J16231"/>
    <mergeCell ref="G16232:J16232"/>
    <mergeCell ref="G16233:J16233"/>
    <mergeCell ref="A16228:B16229"/>
    <mergeCell ref="C16228:C16229"/>
    <mergeCell ref="D16228:D16229"/>
    <mergeCell ref="E16228:F16228"/>
    <mergeCell ref="G16228:H16228"/>
    <mergeCell ref="B16226:C16226"/>
    <mergeCell ref="E16226:F16226"/>
    <mergeCell ref="G16226:H16226"/>
    <mergeCell ref="I16226:J16226"/>
    <mergeCell ref="G16227:J16227"/>
    <mergeCell ref="G16224:J16224"/>
    <mergeCell ref="A16225:C16225"/>
    <mergeCell ref="E16225:F16225"/>
    <mergeCell ref="G16225:H16225"/>
    <mergeCell ref="I16225:J16225"/>
    <mergeCell ref="B16222:E16222"/>
    <mergeCell ref="G16222:H16222"/>
    <mergeCell ref="I16222:J16222"/>
    <mergeCell ref="B16223:E16223"/>
    <mergeCell ref="G16223:H16223"/>
    <mergeCell ref="I16223:J16223"/>
    <mergeCell ref="B16251:E16251"/>
    <mergeCell ref="G16251:H16251"/>
    <mergeCell ref="I16251:J16251"/>
    <mergeCell ref="B16252:E16252"/>
    <mergeCell ref="G16252:H16252"/>
    <mergeCell ref="I16252:J16252"/>
    <mergeCell ref="B16248:C16248"/>
    <mergeCell ref="G16248:H16248"/>
    <mergeCell ref="I16248:J16248"/>
    <mergeCell ref="G16249:J16249"/>
    <mergeCell ref="A16250:E16250"/>
    <mergeCell ref="G16250:H16250"/>
    <mergeCell ref="I16250:J16250"/>
    <mergeCell ref="G16243:J16243"/>
    <mergeCell ref="G16244:K16244"/>
    <mergeCell ref="A16245:K16245"/>
    <mergeCell ref="A16246:C16247"/>
    <mergeCell ref="D16246:D16247"/>
    <mergeCell ref="E16246:F16246"/>
    <mergeCell ref="G16246:J16246"/>
    <mergeCell ref="K16246:K16247"/>
    <mergeCell ref="G16247:H16247"/>
    <mergeCell ref="I16247:J16247"/>
    <mergeCell ref="B16241:C16241"/>
    <mergeCell ref="D16241:E16241"/>
    <mergeCell ref="G16241:H16241"/>
    <mergeCell ref="I16241:J16241"/>
    <mergeCell ref="G16242:J16242"/>
    <mergeCell ref="A16239:C16239"/>
    <mergeCell ref="D16239:E16239"/>
    <mergeCell ref="G16239:H16239"/>
    <mergeCell ref="I16239:J16239"/>
    <mergeCell ref="B16240:C16240"/>
    <mergeCell ref="D16240:E16240"/>
    <mergeCell ref="G16240:H16240"/>
    <mergeCell ref="I16240:J16240"/>
    <mergeCell ref="B16267:C16267"/>
    <mergeCell ref="D16267:E16267"/>
    <mergeCell ref="G16267:H16267"/>
    <mergeCell ref="I16267:J16267"/>
    <mergeCell ref="B16268:C16268"/>
    <mergeCell ref="D16268:E16268"/>
    <mergeCell ref="G16268:H16268"/>
    <mergeCell ref="I16268:J16268"/>
    <mergeCell ref="G16265:J16265"/>
    <mergeCell ref="A16266:C16266"/>
    <mergeCell ref="D16266:E16266"/>
    <mergeCell ref="G16266:H16266"/>
    <mergeCell ref="I16266:J16266"/>
    <mergeCell ref="B16263:C16263"/>
    <mergeCell ref="D16263:E16263"/>
    <mergeCell ref="G16263:H16263"/>
    <mergeCell ref="I16263:J16263"/>
    <mergeCell ref="B16264:C16264"/>
    <mergeCell ref="D16264:E16264"/>
    <mergeCell ref="G16264:H16264"/>
    <mergeCell ref="I16264:J16264"/>
    <mergeCell ref="A16261:K16261"/>
    <mergeCell ref="A16262:C16262"/>
    <mergeCell ref="D16262:E16262"/>
    <mergeCell ref="G16262:H16262"/>
    <mergeCell ref="I16262:J16262"/>
    <mergeCell ref="G16256:J16256"/>
    <mergeCell ref="G16257:J16257"/>
    <mergeCell ref="G16258:J16258"/>
    <mergeCell ref="G16259:J16259"/>
    <mergeCell ref="G16260:K16260"/>
    <mergeCell ref="B16253:E16253"/>
    <mergeCell ref="G16253:H16253"/>
    <mergeCell ref="I16253:J16253"/>
    <mergeCell ref="G16254:J16254"/>
    <mergeCell ref="G16255:J16255"/>
    <mergeCell ref="G16280:J16280"/>
    <mergeCell ref="G16281:K16281"/>
    <mergeCell ref="A16282:K16282"/>
    <mergeCell ref="A16283:C16283"/>
    <mergeCell ref="D16283:E16283"/>
    <mergeCell ref="G16283:H16283"/>
    <mergeCell ref="I16283:J16283"/>
    <mergeCell ref="B16278:C16278"/>
    <mergeCell ref="D16278:E16278"/>
    <mergeCell ref="G16278:H16278"/>
    <mergeCell ref="I16278:J16278"/>
    <mergeCell ref="G16279:J16279"/>
    <mergeCell ref="G16276:J16276"/>
    <mergeCell ref="A16277:C16277"/>
    <mergeCell ref="D16277:E16277"/>
    <mergeCell ref="G16277:H16277"/>
    <mergeCell ref="I16277:J16277"/>
    <mergeCell ref="B16274:C16274"/>
    <mergeCell ref="D16274:E16274"/>
    <mergeCell ref="G16274:H16274"/>
    <mergeCell ref="I16274:J16274"/>
    <mergeCell ref="B16275:C16275"/>
    <mergeCell ref="D16275:E16275"/>
    <mergeCell ref="G16275:H16275"/>
    <mergeCell ref="I16275:J16275"/>
    <mergeCell ref="G16269:J16269"/>
    <mergeCell ref="G16270:J16270"/>
    <mergeCell ref="G16271:K16271"/>
    <mergeCell ref="A16272:K16272"/>
    <mergeCell ref="A16273:C16273"/>
    <mergeCell ref="D16273:E16273"/>
    <mergeCell ref="G16273:H16273"/>
    <mergeCell ref="I16273:J16273"/>
    <mergeCell ref="B16294:C16294"/>
    <mergeCell ref="D16294:E16294"/>
    <mergeCell ref="G16294:H16294"/>
    <mergeCell ref="I16294:J16294"/>
    <mergeCell ref="B16295:C16295"/>
    <mergeCell ref="D16295:E16295"/>
    <mergeCell ref="G16295:H16295"/>
    <mergeCell ref="I16295:J16295"/>
    <mergeCell ref="G16290:J16290"/>
    <mergeCell ref="G16291:K16291"/>
    <mergeCell ref="A16292:K16292"/>
    <mergeCell ref="A16293:C16293"/>
    <mergeCell ref="D16293:E16293"/>
    <mergeCell ref="G16293:H16293"/>
    <mergeCell ref="I16293:J16293"/>
    <mergeCell ref="B16288:C16288"/>
    <mergeCell ref="D16288:E16288"/>
    <mergeCell ref="G16288:H16288"/>
    <mergeCell ref="I16288:J16288"/>
    <mergeCell ref="G16289:J16289"/>
    <mergeCell ref="G16286:J16286"/>
    <mergeCell ref="A16287:C16287"/>
    <mergeCell ref="D16287:E16287"/>
    <mergeCell ref="G16287:H16287"/>
    <mergeCell ref="I16287:J16287"/>
    <mergeCell ref="B16284:C16284"/>
    <mergeCell ref="D16284:E16284"/>
    <mergeCell ref="G16284:H16284"/>
    <mergeCell ref="I16284:J16284"/>
    <mergeCell ref="B16285:C16285"/>
    <mergeCell ref="D16285:E16285"/>
    <mergeCell ref="G16285:H16285"/>
    <mergeCell ref="I16285:J16285"/>
    <mergeCell ref="B16307:C16307"/>
    <mergeCell ref="D16307:E16307"/>
    <mergeCell ref="G16307:H16307"/>
    <mergeCell ref="I16307:J16307"/>
    <mergeCell ref="B16308:C16308"/>
    <mergeCell ref="D16308:E16308"/>
    <mergeCell ref="G16308:H16308"/>
    <mergeCell ref="I16308:J16308"/>
    <mergeCell ref="G16302:J16302"/>
    <mergeCell ref="G16303:J16303"/>
    <mergeCell ref="G16304:K16304"/>
    <mergeCell ref="A16305:K16305"/>
    <mergeCell ref="A16306:C16306"/>
    <mergeCell ref="D16306:E16306"/>
    <mergeCell ref="G16306:H16306"/>
    <mergeCell ref="I16306:J16306"/>
    <mergeCell ref="B16300:C16300"/>
    <mergeCell ref="D16300:E16300"/>
    <mergeCell ref="G16300:H16300"/>
    <mergeCell ref="I16300:J16300"/>
    <mergeCell ref="B16301:C16301"/>
    <mergeCell ref="D16301:E16301"/>
    <mergeCell ref="G16301:H16301"/>
    <mergeCell ref="I16301:J16301"/>
    <mergeCell ref="G16298:J16298"/>
    <mergeCell ref="A16299:C16299"/>
    <mergeCell ref="D16299:E16299"/>
    <mergeCell ref="G16299:H16299"/>
    <mergeCell ref="I16299:J16299"/>
    <mergeCell ref="B16296:C16296"/>
    <mergeCell ref="D16296:E16296"/>
    <mergeCell ref="G16296:H16296"/>
    <mergeCell ref="I16296:J16296"/>
    <mergeCell ref="B16297:C16297"/>
    <mergeCell ref="D16297:E16297"/>
    <mergeCell ref="G16297:H16297"/>
    <mergeCell ref="I16297:J16297"/>
    <mergeCell ref="B16323:C16323"/>
    <mergeCell ref="D16323:E16323"/>
    <mergeCell ref="G16323:H16323"/>
    <mergeCell ref="I16323:J16323"/>
    <mergeCell ref="B16324:C16324"/>
    <mergeCell ref="D16324:E16324"/>
    <mergeCell ref="G16324:H16324"/>
    <mergeCell ref="I16324:J16324"/>
    <mergeCell ref="G16318:J16318"/>
    <mergeCell ref="G16319:J16319"/>
    <mergeCell ref="G16320:K16320"/>
    <mergeCell ref="A16321:K16321"/>
    <mergeCell ref="A16322:C16322"/>
    <mergeCell ref="D16322:E16322"/>
    <mergeCell ref="G16322:H16322"/>
    <mergeCell ref="I16322:J16322"/>
    <mergeCell ref="B16316:C16316"/>
    <mergeCell ref="D16316:E16316"/>
    <mergeCell ref="G16316:H16316"/>
    <mergeCell ref="I16316:J16316"/>
    <mergeCell ref="B16317:C16317"/>
    <mergeCell ref="D16317:E16317"/>
    <mergeCell ref="G16317:H16317"/>
    <mergeCell ref="I16317:J16317"/>
    <mergeCell ref="G16311:J16311"/>
    <mergeCell ref="G16312:J16312"/>
    <mergeCell ref="G16313:K16313"/>
    <mergeCell ref="A16314:K16314"/>
    <mergeCell ref="A16315:C16315"/>
    <mergeCell ref="D16315:E16315"/>
    <mergeCell ref="G16315:H16315"/>
    <mergeCell ref="I16315:J16315"/>
    <mergeCell ref="B16309:C16309"/>
    <mergeCell ref="D16309:E16309"/>
    <mergeCell ref="G16309:H16309"/>
    <mergeCell ref="I16309:J16309"/>
    <mergeCell ref="B16310:C16310"/>
    <mergeCell ref="D16310:E16310"/>
    <mergeCell ref="G16310:H16310"/>
    <mergeCell ref="I16310:J16310"/>
    <mergeCell ref="G16338:J16338"/>
    <mergeCell ref="G16339:J16339"/>
    <mergeCell ref="G16340:K16340"/>
    <mergeCell ref="A16341:K16341"/>
    <mergeCell ref="A16342:C16343"/>
    <mergeCell ref="D16342:D16343"/>
    <mergeCell ref="E16342:F16342"/>
    <mergeCell ref="G16342:J16342"/>
    <mergeCell ref="K16342:K16343"/>
    <mergeCell ref="G16343:H16343"/>
    <mergeCell ref="I16343:J16343"/>
    <mergeCell ref="B16336:C16336"/>
    <mergeCell ref="D16336:E16336"/>
    <mergeCell ref="G16336:H16336"/>
    <mergeCell ref="I16336:J16336"/>
    <mergeCell ref="B16337:C16337"/>
    <mergeCell ref="D16337:E16337"/>
    <mergeCell ref="G16337:H16337"/>
    <mergeCell ref="I16337:J16337"/>
    <mergeCell ref="G16332:J16332"/>
    <mergeCell ref="G16333:K16333"/>
    <mergeCell ref="A16334:K16334"/>
    <mergeCell ref="A16335:C16335"/>
    <mergeCell ref="D16335:E16335"/>
    <mergeCell ref="G16335:H16335"/>
    <mergeCell ref="I16335:J16335"/>
    <mergeCell ref="B16330:C16330"/>
    <mergeCell ref="D16330:E16330"/>
    <mergeCell ref="G16330:H16330"/>
    <mergeCell ref="I16330:J16330"/>
    <mergeCell ref="G16331:J16331"/>
    <mergeCell ref="G16325:J16325"/>
    <mergeCell ref="G16326:J16326"/>
    <mergeCell ref="G16327:K16327"/>
    <mergeCell ref="A16328:K16328"/>
    <mergeCell ref="A16329:C16329"/>
    <mergeCell ref="D16329:E16329"/>
    <mergeCell ref="G16329:H16329"/>
    <mergeCell ref="I16329:J16329"/>
    <mergeCell ref="G16358:J16358"/>
    <mergeCell ref="A16359:C16359"/>
    <mergeCell ref="E16359:F16359"/>
    <mergeCell ref="G16359:H16359"/>
    <mergeCell ref="I16359:J16359"/>
    <mergeCell ref="A16356:E16356"/>
    <mergeCell ref="G16356:H16356"/>
    <mergeCell ref="I16356:J16356"/>
    <mergeCell ref="B16357:E16357"/>
    <mergeCell ref="G16357:H16357"/>
    <mergeCell ref="I16357:J16357"/>
    <mergeCell ref="G16351:J16351"/>
    <mergeCell ref="G16352:J16352"/>
    <mergeCell ref="G16353:J16353"/>
    <mergeCell ref="G16354:J16354"/>
    <mergeCell ref="G16355:J16355"/>
    <mergeCell ref="G16348:J16348"/>
    <mergeCell ref="A16349:E16349"/>
    <mergeCell ref="G16349:H16349"/>
    <mergeCell ref="I16349:J16349"/>
    <mergeCell ref="B16350:E16350"/>
    <mergeCell ref="G16350:H16350"/>
    <mergeCell ref="I16350:J16350"/>
    <mergeCell ref="B16346:C16346"/>
    <mergeCell ref="G16346:H16346"/>
    <mergeCell ref="I16346:J16346"/>
    <mergeCell ref="B16347:C16347"/>
    <mergeCell ref="G16347:H16347"/>
    <mergeCell ref="I16347:J16347"/>
    <mergeCell ref="B16344:C16344"/>
    <mergeCell ref="G16344:H16344"/>
    <mergeCell ref="I16344:J16344"/>
    <mergeCell ref="B16345:C16345"/>
    <mergeCell ref="G16345:H16345"/>
    <mergeCell ref="I16345:J16345"/>
    <mergeCell ref="B16373:C16373"/>
    <mergeCell ref="D16373:E16373"/>
    <mergeCell ref="G16373:H16373"/>
    <mergeCell ref="I16373:J16373"/>
    <mergeCell ref="B16374:C16374"/>
    <mergeCell ref="D16374:E16374"/>
    <mergeCell ref="G16374:H16374"/>
    <mergeCell ref="I16374:J16374"/>
    <mergeCell ref="B16371:C16371"/>
    <mergeCell ref="D16371:E16371"/>
    <mergeCell ref="G16371:H16371"/>
    <mergeCell ref="I16371:J16371"/>
    <mergeCell ref="B16372:C16372"/>
    <mergeCell ref="D16372:E16372"/>
    <mergeCell ref="G16372:H16372"/>
    <mergeCell ref="I16372:J16372"/>
    <mergeCell ref="G16368:K16368"/>
    <mergeCell ref="A16369:K16369"/>
    <mergeCell ref="A16370:C16370"/>
    <mergeCell ref="D16370:E16370"/>
    <mergeCell ref="G16370:H16370"/>
    <mergeCell ref="I16370:J16370"/>
    <mergeCell ref="I16362:J16362"/>
    <mergeCell ref="K16362:K16363"/>
    <mergeCell ref="G16365:J16365"/>
    <mergeCell ref="G16366:J16366"/>
    <mergeCell ref="G16367:J16367"/>
    <mergeCell ref="A16362:B16363"/>
    <mergeCell ref="C16362:C16363"/>
    <mergeCell ref="D16362:D16363"/>
    <mergeCell ref="E16362:F16362"/>
    <mergeCell ref="G16362:H16362"/>
    <mergeCell ref="B16360:C16360"/>
    <mergeCell ref="E16360:F16360"/>
    <mergeCell ref="G16360:H16360"/>
    <mergeCell ref="I16360:J16360"/>
    <mergeCell ref="G16361:J16361"/>
    <mergeCell ref="G16387:J16387"/>
    <mergeCell ref="A16388:C16388"/>
    <mergeCell ref="D16388:E16388"/>
    <mergeCell ref="G16388:H16388"/>
    <mergeCell ref="I16388:J16388"/>
    <mergeCell ref="B16385:C16385"/>
    <mergeCell ref="D16385:E16385"/>
    <mergeCell ref="G16385:H16385"/>
    <mergeCell ref="I16385:J16385"/>
    <mergeCell ref="B16386:C16386"/>
    <mergeCell ref="D16386:E16386"/>
    <mergeCell ref="G16386:H16386"/>
    <mergeCell ref="I16386:J16386"/>
    <mergeCell ref="G16381:J16381"/>
    <mergeCell ref="G16382:K16382"/>
    <mergeCell ref="A16383:K16383"/>
    <mergeCell ref="A16384:C16384"/>
    <mergeCell ref="D16384:E16384"/>
    <mergeCell ref="G16384:H16384"/>
    <mergeCell ref="I16384:J16384"/>
    <mergeCell ref="B16379:C16379"/>
    <mergeCell ref="D16379:E16379"/>
    <mergeCell ref="G16379:H16379"/>
    <mergeCell ref="I16379:J16379"/>
    <mergeCell ref="G16380:J16380"/>
    <mergeCell ref="G16377:J16377"/>
    <mergeCell ref="A16378:C16378"/>
    <mergeCell ref="D16378:E16378"/>
    <mergeCell ref="G16378:H16378"/>
    <mergeCell ref="I16378:J16378"/>
    <mergeCell ref="B16375:C16375"/>
    <mergeCell ref="D16375:E16375"/>
    <mergeCell ref="G16375:H16375"/>
    <mergeCell ref="I16375:J16375"/>
    <mergeCell ref="B16376:C16376"/>
    <mergeCell ref="D16376:E16376"/>
    <mergeCell ref="G16376:H16376"/>
    <mergeCell ref="I16376:J16376"/>
    <mergeCell ref="A16401:C16401"/>
    <mergeCell ref="D16401:E16401"/>
    <mergeCell ref="G16401:H16401"/>
    <mergeCell ref="I16401:J16401"/>
    <mergeCell ref="B16402:C16402"/>
    <mergeCell ref="D16402:E16402"/>
    <mergeCell ref="G16402:H16402"/>
    <mergeCell ref="I16402:J16402"/>
    <mergeCell ref="B16399:C16399"/>
    <mergeCell ref="D16399:E16399"/>
    <mergeCell ref="G16399:H16399"/>
    <mergeCell ref="I16399:J16399"/>
    <mergeCell ref="G16400:J16400"/>
    <mergeCell ref="G16395:J16395"/>
    <mergeCell ref="G16396:K16396"/>
    <mergeCell ref="A16397:K16397"/>
    <mergeCell ref="A16398:C16398"/>
    <mergeCell ref="D16398:E16398"/>
    <mergeCell ref="G16398:H16398"/>
    <mergeCell ref="I16398:J16398"/>
    <mergeCell ref="B16393:C16393"/>
    <mergeCell ref="D16393:E16393"/>
    <mergeCell ref="G16393:H16393"/>
    <mergeCell ref="I16393:J16393"/>
    <mergeCell ref="G16394:J16394"/>
    <mergeCell ref="G16391:J16391"/>
    <mergeCell ref="A16392:C16392"/>
    <mergeCell ref="D16392:E16392"/>
    <mergeCell ref="G16392:H16392"/>
    <mergeCell ref="I16392:J16392"/>
    <mergeCell ref="B16389:C16389"/>
    <mergeCell ref="D16389:E16389"/>
    <mergeCell ref="G16389:H16389"/>
    <mergeCell ref="I16389:J16389"/>
    <mergeCell ref="B16390:C16390"/>
    <mergeCell ref="D16390:E16390"/>
    <mergeCell ref="G16390:H16390"/>
    <mergeCell ref="I16390:J16390"/>
    <mergeCell ref="G16413:J16413"/>
    <mergeCell ref="A16414:C16414"/>
    <mergeCell ref="D16414:E16414"/>
    <mergeCell ref="G16414:H16414"/>
    <mergeCell ref="I16414:J16414"/>
    <mergeCell ref="B16411:C16411"/>
    <mergeCell ref="D16411:E16411"/>
    <mergeCell ref="G16411:H16411"/>
    <mergeCell ref="I16411:J16411"/>
    <mergeCell ref="B16412:C16412"/>
    <mergeCell ref="D16412:E16412"/>
    <mergeCell ref="G16412:H16412"/>
    <mergeCell ref="I16412:J16412"/>
    <mergeCell ref="B16409:C16409"/>
    <mergeCell ref="D16409:E16409"/>
    <mergeCell ref="G16409:H16409"/>
    <mergeCell ref="I16409:J16409"/>
    <mergeCell ref="B16410:C16410"/>
    <mergeCell ref="D16410:E16410"/>
    <mergeCell ref="G16410:H16410"/>
    <mergeCell ref="I16410:J16410"/>
    <mergeCell ref="G16405:J16405"/>
    <mergeCell ref="G16406:K16406"/>
    <mergeCell ref="A16407:K16407"/>
    <mergeCell ref="A16408:C16408"/>
    <mergeCell ref="D16408:E16408"/>
    <mergeCell ref="G16408:H16408"/>
    <mergeCell ref="I16408:J16408"/>
    <mergeCell ref="B16403:C16403"/>
    <mergeCell ref="D16403:E16403"/>
    <mergeCell ref="G16403:H16403"/>
    <mergeCell ref="I16403:J16403"/>
    <mergeCell ref="G16404:J16404"/>
    <mergeCell ref="B16425:C16425"/>
    <mergeCell ref="D16425:E16425"/>
    <mergeCell ref="G16425:H16425"/>
    <mergeCell ref="I16425:J16425"/>
    <mergeCell ref="G16426:J16426"/>
    <mergeCell ref="A16423:C16423"/>
    <mergeCell ref="D16423:E16423"/>
    <mergeCell ref="G16423:H16423"/>
    <mergeCell ref="I16423:J16423"/>
    <mergeCell ref="B16424:C16424"/>
    <mergeCell ref="D16424:E16424"/>
    <mergeCell ref="G16424:H16424"/>
    <mergeCell ref="I16424:J16424"/>
    <mergeCell ref="B16421:C16421"/>
    <mergeCell ref="D16421:E16421"/>
    <mergeCell ref="G16421:H16421"/>
    <mergeCell ref="I16421:J16421"/>
    <mergeCell ref="G16422:J16422"/>
    <mergeCell ref="A16419:C16419"/>
    <mergeCell ref="D16419:E16419"/>
    <mergeCell ref="G16419:H16419"/>
    <mergeCell ref="I16419:J16419"/>
    <mergeCell ref="B16420:C16420"/>
    <mergeCell ref="D16420:E16420"/>
    <mergeCell ref="G16420:H16420"/>
    <mergeCell ref="I16420:J16420"/>
    <mergeCell ref="B16417:C16417"/>
    <mergeCell ref="D16417:E16417"/>
    <mergeCell ref="G16417:H16417"/>
    <mergeCell ref="I16417:J16417"/>
    <mergeCell ref="G16418:J16418"/>
    <mergeCell ref="B16415:C16415"/>
    <mergeCell ref="D16415:E16415"/>
    <mergeCell ref="G16415:H16415"/>
    <mergeCell ref="I16415:J16415"/>
    <mergeCell ref="B16416:C16416"/>
    <mergeCell ref="D16416:E16416"/>
    <mergeCell ref="G16416:H16416"/>
    <mergeCell ref="I16416:J16416"/>
    <mergeCell ref="G16437:J16437"/>
    <mergeCell ref="A16438:C16438"/>
    <mergeCell ref="D16438:E16438"/>
    <mergeCell ref="G16438:H16438"/>
    <mergeCell ref="I16438:J16438"/>
    <mergeCell ref="B16435:C16435"/>
    <mergeCell ref="D16435:E16435"/>
    <mergeCell ref="G16435:H16435"/>
    <mergeCell ref="I16435:J16435"/>
    <mergeCell ref="B16436:C16436"/>
    <mergeCell ref="D16436:E16436"/>
    <mergeCell ref="G16436:H16436"/>
    <mergeCell ref="I16436:J16436"/>
    <mergeCell ref="B16433:C16433"/>
    <mergeCell ref="D16433:E16433"/>
    <mergeCell ref="G16433:H16433"/>
    <mergeCell ref="I16433:J16433"/>
    <mergeCell ref="B16434:C16434"/>
    <mergeCell ref="D16434:E16434"/>
    <mergeCell ref="G16434:H16434"/>
    <mergeCell ref="I16434:J16434"/>
    <mergeCell ref="B16431:C16431"/>
    <mergeCell ref="D16431:E16431"/>
    <mergeCell ref="G16431:H16431"/>
    <mergeCell ref="I16431:J16431"/>
    <mergeCell ref="B16432:C16432"/>
    <mergeCell ref="D16432:E16432"/>
    <mergeCell ref="G16432:H16432"/>
    <mergeCell ref="I16432:J16432"/>
    <mergeCell ref="G16427:J16427"/>
    <mergeCell ref="G16428:K16428"/>
    <mergeCell ref="A16429:K16429"/>
    <mergeCell ref="A16430:C16430"/>
    <mergeCell ref="D16430:E16430"/>
    <mergeCell ref="G16430:H16430"/>
    <mergeCell ref="I16430:J16430"/>
    <mergeCell ref="G16447:J16447"/>
    <mergeCell ref="G16448:K16448"/>
    <mergeCell ref="A16449:K16449"/>
    <mergeCell ref="A16450:C16450"/>
    <mergeCell ref="D16450:E16450"/>
    <mergeCell ref="G16450:H16450"/>
    <mergeCell ref="I16450:J16450"/>
    <mergeCell ref="B16445:C16445"/>
    <mergeCell ref="D16445:E16445"/>
    <mergeCell ref="G16445:H16445"/>
    <mergeCell ref="I16445:J16445"/>
    <mergeCell ref="G16446:J16446"/>
    <mergeCell ref="A16443:C16443"/>
    <mergeCell ref="D16443:E16443"/>
    <mergeCell ref="G16443:H16443"/>
    <mergeCell ref="I16443:J16443"/>
    <mergeCell ref="B16444:C16444"/>
    <mergeCell ref="D16444:E16444"/>
    <mergeCell ref="G16444:H16444"/>
    <mergeCell ref="I16444:J16444"/>
    <mergeCell ref="B16441:C16441"/>
    <mergeCell ref="D16441:E16441"/>
    <mergeCell ref="G16441:H16441"/>
    <mergeCell ref="I16441:J16441"/>
    <mergeCell ref="G16442:J16442"/>
    <mergeCell ref="B16439:C16439"/>
    <mergeCell ref="D16439:E16439"/>
    <mergeCell ref="G16439:H16439"/>
    <mergeCell ref="I16439:J16439"/>
    <mergeCell ref="B16440:C16440"/>
    <mergeCell ref="D16440:E16440"/>
    <mergeCell ref="G16440:H16440"/>
    <mergeCell ref="I16440:J16440"/>
    <mergeCell ref="G16461:J16461"/>
    <mergeCell ref="G16462:K16462"/>
    <mergeCell ref="A16463:K16463"/>
    <mergeCell ref="A16464:C16464"/>
    <mergeCell ref="D16464:E16464"/>
    <mergeCell ref="G16464:H16464"/>
    <mergeCell ref="I16464:J16464"/>
    <mergeCell ref="B16459:C16459"/>
    <mergeCell ref="D16459:E16459"/>
    <mergeCell ref="G16459:H16459"/>
    <mergeCell ref="I16459:J16459"/>
    <mergeCell ref="G16460:J16460"/>
    <mergeCell ref="G16457:J16457"/>
    <mergeCell ref="A16458:C16458"/>
    <mergeCell ref="D16458:E16458"/>
    <mergeCell ref="G16458:H16458"/>
    <mergeCell ref="I16458:J16458"/>
    <mergeCell ref="B16455:C16455"/>
    <mergeCell ref="D16455:E16455"/>
    <mergeCell ref="G16455:H16455"/>
    <mergeCell ref="I16455:J16455"/>
    <mergeCell ref="B16456:C16456"/>
    <mergeCell ref="D16456:E16456"/>
    <mergeCell ref="G16456:H16456"/>
    <mergeCell ref="I16456:J16456"/>
    <mergeCell ref="G16453:J16453"/>
    <mergeCell ref="A16454:C16454"/>
    <mergeCell ref="D16454:E16454"/>
    <mergeCell ref="G16454:H16454"/>
    <mergeCell ref="I16454:J16454"/>
    <mergeCell ref="B16451:C16451"/>
    <mergeCell ref="D16451:E16451"/>
    <mergeCell ref="G16451:H16451"/>
    <mergeCell ref="I16451:J16451"/>
    <mergeCell ref="B16452:C16452"/>
    <mergeCell ref="D16452:E16452"/>
    <mergeCell ref="G16452:H16452"/>
    <mergeCell ref="I16452:J16452"/>
    <mergeCell ref="B16477:E16477"/>
    <mergeCell ref="G16477:H16477"/>
    <mergeCell ref="I16477:J16477"/>
    <mergeCell ref="B16478:E16478"/>
    <mergeCell ref="G16478:H16478"/>
    <mergeCell ref="I16478:J16478"/>
    <mergeCell ref="G16473:J16473"/>
    <mergeCell ref="G16474:K16474"/>
    <mergeCell ref="A16475:K16475"/>
    <mergeCell ref="A16476:E16476"/>
    <mergeCell ref="G16476:H16476"/>
    <mergeCell ref="I16476:J16476"/>
    <mergeCell ref="B16471:C16471"/>
    <mergeCell ref="D16471:E16471"/>
    <mergeCell ref="G16471:H16471"/>
    <mergeCell ref="I16471:J16471"/>
    <mergeCell ref="G16472:J16472"/>
    <mergeCell ref="A16469:C16469"/>
    <mergeCell ref="D16469:E16469"/>
    <mergeCell ref="G16469:H16469"/>
    <mergeCell ref="I16469:J16469"/>
    <mergeCell ref="B16470:C16470"/>
    <mergeCell ref="D16470:E16470"/>
    <mergeCell ref="G16470:H16470"/>
    <mergeCell ref="I16470:J16470"/>
    <mergeCell ref="B16467:C16467"/>
    <mergeCell ref="D16467:E16467"/>
    <mergeCell ref="G16467:H16467"/>
    <mergeCell ref="I16467:J16467"/>
    <mergeCell ref="G16468:J16468"/>
    <mergeCell ref="B16465:C16465"/>
    <mergeCell ref="D16465:E16465"/>
    <mergeCell ref="G16465:H16465"/>
    <mergeCell ref="I16465:J16465"/>
    <mergeCell ref="B16466:C16466"/>
    <mergeCell ref="D16466:E16466"/>
    <mergeCell ref="G16466:H16466"/>
    <mergeCell ref="I16466:J16466"/>
    <mergeCell ref="B16494:C16494"/>
    <mergeCell ref="D16494:E16494"/>
    <mergeCell ref="G16494:H16494"/>
    <mergeCell ref="I16494:J16494"/>
    <mergeCell ref="G16495:J16495"/>
    <mergeCell ref="G16491:K16491"/>
    <mergeCell ref="A16492:K16492"/>
    <mergeCell ref="A16493:C16493"/>
    <mergeCell ref="D16493:E16493"/>
    <mergeCell ref="G16493:H16493"/>
    <mergeCell ref="I16493:J16493"/>
    <mergeCell ref="I16485:J16485"/>
    <mergeCell ref="K16485:K16486"/>
    <mergeCell ref="G16488:J16488"/>
    <mergeCell ref="G16489:J16489"/>
    <mergeCell ref="G16490:J16490"/>
    <mergeCell ref="A16485:B16486"/>
    <mergeCell ref="C16485:C16486"/>
    <mergeCell ref="D16485:D16486"/>
    <mergeCell ref="E16485:F16485"/>
    <mergeCell ref="G16485:H16485"/>
    <mergeCell ref="B16483:C16483"/>
    <mergeCell ref="E16483:F16483"/>
    <mergeCell ref="G16483:H16483"/>
    <mergeCell ref="I16483:J16483"/>
    <mergeCell ref="G16484:J16484"/>
    <mergeCell ref="G16481:J16481"/>
    <mergeCell ref="A16482:C16482"/>
    <mergeCell ref="E16482:F16482"/>
    <mergeCell ref="G16482:H16482"/>
    <mergeCell ref="I16482:J16482"/>
    <mergeCell ref="B16479:E16479"/>
    <mergeCell ref="G16479:H16479"/>
    <mergeCell ref="I16479:J16479"/>
    <mergeCell ref="B16480:E16480"/>
    <mergeCell ref="G16480:H16480"/>
    <mergeCell ref="I16480:J16480"/>
    <mergeCell ref="B16508:E16508"/>
    <mergeCell ref="G16508:H16508"/>
    <mergeCell ref="I16508:J16508"/>
    <mergeCell ref="B16509:E16509"/>
    <mergeCell ref="G16509:H16509"/>
    <mergeCell ref="I16509:J16509"/>
    <mergeCell ref="B16505:C16505"/>
    <mergeCell ref="G16505:H16505"/>
    <mergeCell ref="I16505:J16505"/>
    <mergeCell ref="G16506:J16506"/>
    <mergeCell ref="A16507:E16507"/>
    <mergeCell ref="G16507:H16507"/>
    <mergeCell ref="I16507:J16507"/>
    <mergeCell ref="G16500:J16500"/>
    <mergeCell ref="G16501:K16501"/>
    <mergeCell ref="A16502:K16502"/>
    <mergeCell ref="A16503:C16504"/>
    <mergeCell ref="D16503:D16504"/>
    <mergeCell ref="E16503:F16503"/>
    <mergeCell ref="G16503:J16503"/>
    <mergeCell ref="K16503:K16504"/>
    <mergeCell ref="G16504:H16504"/>
    <mergeCell ref="I16504:J16504"/>
    <mergeCell ref="B16498:C16498"/>
    <mergeCell ref="D16498:E16498"/>
    <mergeCell ref="G16498:H16498"/>
    <mergeCell ref="I16498:J16498"/>
    <mergeCell ref="G16499:J16499"/>
    <mergeCell ref="A16496:C16496"/>
    <mergeCell ref="D16496:E16496"/>
    <mergeCell ref="G16496:H16496"/>
    <mergeCell ref="I16496:J16496"/>
    <mergeCell ref="B16497:C16497"/>
    <mergeCell ref="D16497:E16497"/>
    <mergeCell ref="G16497:H16497"/>
    <mergeCell ref="I16497:J16497"/>
    <mergeCell ref="B16524:C16524"/>
    <mergeCell ref="D16524:E16524"/>
    <mergeCell ref="G16524:H16524"/>
    <mergeCell ref="I16524:J16524"/>
    <mergeCell ref="B16525:C16525"/>
    <mergeCell ref="D16525:E16525"/>
    <mergeCell ref="G16525:H16525"/>
    <mergeCell ref="I16525:J16525"/>
    <mergeCell ref="G16522:J16522"/>
    <mergeCell ref="A16523:C16523"/>
    <mergeCell ref="D16523:E16523"/>
    <mergeCell ref="G16523:H16523"/>
    <mergeCell ref="I16523:J16523"/>
    <mergeCell ref="B16520:C16520"/>
    <mergeCell ref="D16520:E16520"/>
    <mergeCell ref="G16520:H16520"/>
    <mergeCell ref="I16520:J16520"/>
    <mergeCell ref="B16521:C16521"/>
    <mergeCell ref="D16521:E16521"/>
    <mergeCell ref="G16521:H16521"/>
    <mergeCell ref="I16521:J16521"/>
    <mergeCell ref="A16518:K16518"/>
    <mergeCell ref="A16519:C16519"/>
    <mergeCell ref="D16519:E16519"/>
    <mergeCell ref="G16519:H16519"/>
    <mergeCell ref="I16519:J16519"/>
    <mergeCell ref="G16513:J16513"/>
    <mergeCell ref="G16514:J16514"/>
    <mergeCell ref="G16515:J16515"/>
    <mergeCell ref="G16516:J16516"/>
    <mergeCell ref="G16517:K16517"/>
    <mergeCell ref="B16510:E16510"/>
    <mergeCell ref="G16510:H16510"/>
    <mergeCell ref="I16510:J16510"/>
    <mergeCell ref="G16511:J16511"/>
    <mergeCell ref="G16512:J16512"/>
    <mergeCell ref="G16537:J16537"/>
    <mergeCell ref="G16538:K16538"/>
    <mergeCell ref="A16539:K16539"/>
    <mergeCell ref="A16540:C16540"/>
    <mergeCell ref="D16540:E16540"/>
    <mergeCell ref="G16540:H16540"/>
    <mergeCell ref="I16540:J16540"/>
    <mergeCell ref="B16535:C16535"/>
    <mergeCell ref="D16535:E16535"/>
    <mergeCell ref="G16535:H16535"/>
    <mergeCell ref="I16535:J16535"/>
    <mergeCell ref="G16536:J16536"/>
    <mergeCell ref="G16533:J16533"/>
    <mergeCell ref="A16534:C16534"/>
    <mergeCell ref="D16534:E16534"/>
    <mergeCell ref="G16534:H16534"/>
    <mergeCell ref="I16534:J16534"/>
    <mergeCell ref="B16531:C16531"/>
    <mergeCell ref="D16531:E16531"/>
    <mergeCell ref="G16531:H16531"/>
    <mergeCell ref="I16531:J16531"/>
    <mergeCell ref="B16532:C16532"/>
    <mergeCell ref="D16532:E16532"/>
    <mergeCell ref="G16532:H16532"/>
    <mergeCell ref="I16532:J16532"/>
    <mergeCell ref="G16526:J16526"/>
    <mergeCell ref="G16527:J16527"/>
    <mergeCell ref="G16528:K16528"/>
    <mergeCell ref="A16529:K16529"/>
    <mergeCell ref="A16530:C16530"/>
    <mergeCell ref="D16530:E16530"/>
    <mergeCell ref="G16530:H16530"/>
    <mergeCell ref="I16530:J16530"/>
    <mergeCell ref="B16551:C16551"/>
    <mergeCell ref="D16551:E16551"/>
    <mergeCell ref="G16551:H16551"/>
    <mergeCell ref="I16551:J16551"/>
    <mergeCell ref="B16552:C16552"/>
    <mergeCell ref="D16552:E16552"/>
    <mergeCell ref="G16552:H16552"/>
    <mergeCell ref="I16552:J16552"/>
    <mergeCell ref="G16547:J16547"/>
    <mergeCell ref="G16548:K16548"/>
    <mergeCell ref="A16549:K16549"/>
    <mergeCell ref="A16550:C16550"/>
    <mergeCell ref="D16550:E16550"/>
    <mergeCell ref="G16550:H16550"/>
    <mergeCell ref="I16550:J16550"/>
    <mergeCell ref="B16545:C16545"/>
    <mergeCell ref="D16545:E16545"/>
    <mergeCell ref="G16545:H16545"/>
    <mergeCell ref="I16545:J16545"/>
    <mergeCell ref="G16546:J16546"/>
    <mergeCell ref="G16543:J16543"/>
    <mergeCell ref="A16544:C16544"/>
    <mergeCell ref="D16544:E16544"/>
    <mergeCell ref="G16544:H16544"/>
    <mergeCell ref="I16544:J16544"/>
    <mergeCell ref="B16541:C16541"/>
    <mergeCell ref="D16541:E16541"/>
    <mergeCell ref="G16541:H16541"/>
    <mergeCell ref="I16541:J16541"/>
    <mergeCell ref="B16542:C16542"/>
    <mergeCell ref="D16542:E16542"/>
    <mergeCell ref="G16542:H16542"/>
    <mergeCell ref="I16542:J16542"/>
    <mergeCell ref="B16564:C16564"/>
    <mergeCell ref="D16564:E16564"/>
    <mergeCell ref="G16564:H16564"/>
    <mergeCell ref="I16564:J16564"/>
    <mergeCell ref="B16565:C16565"/>
    <mergeCell ref="D16565:E16565"/>
    <mergeCell ref="G16565:H16565"/>
    <mergeCell ref="I16565:J16565"/>
    <mergeCell ref="G16559:J16559"/>
    <mergeCell ref="G16560:J16560"/>
    <mergeCell ref="G16561:K16561"/>
    <mergeCell ref="A16562:K16562"/>
    <mergeCell ref="A16563:C16563"/>
    <mergeCell ref="D16563:E16563"/>
    <mergeCell ref="G16563:H16563"/>
    <mergeCell ref="I16563:J16563"/>
    <mergeCell ref="B16557:C16557"/>
    <mergeCell ref="D16557:E16557"/>
    <mergeCell ref="G16557:H16557"/>
    <mergeCell ref="I16557:J16557"/>
    <mergeCell ref="B16558:C16558"/>
    <mergeCell ref="D16558:E16558"/>
    <mergeCell ref="G16558:H16558"/>
    <mergeCell ref="I16558:J16558"/>
    <mergeCell ref="G16555:J16555"/>
    <mergeCell ref="A16556:C16556"/>
    <mergeCell ref="D16556:E16556"/>
    <mergeCell ref="G16556:H16556"/>
    <mergeCell ref="I16556:J16556"/>
    <mergeCell ref="B16553:C16553"/>
    <mergeCell ref="D16553:E16553"/>
    <mergeCell ref="G16553:H16553"/>
    <mergeCell ref="I16553:J16553"/>
    <mergeCell ref="B16554:C16554"/>
    <mergeCell ref="D16554:E16554"/>
    <mergeCell ref="G16554:H16554"/>
    <mergeCell ref="I16554:J16554"/>
    <mergeCell ref="B16580:C16580"/>
    <mergeCell ref="D16580:E16580"/>
    <mergeCell ref="G16580:H16580"/>
    <mergeCell ref="I16580:J16580"/>
    <mergeCell ref="B16581:C16581"/>
    <mergeCell ref="D16581:E16581"/>
    <mergeCell ref="G16581:H16581"/>
    <mergeCell ref="I16581:J16581"/>
    <mergeCell ref="G16575:J16575"/>
    <mergeCell ref="G16576:J16576"/>
    <mergeCell ref="G16577:K16577"/>
    <mergeCell ref="A16578:K16578"/>
    <mergeCell ref="A16579:C16579"/>
    <mergeCell ref="D16579:E16579"/>
    <mergeCell ref="G16579:H16579"/>
    <mergeCell ref="I16579:J16579"/>
    <mergeCell ref="B16573:C16573"/>
    <mergeCell ref="D16573:E16573"/>
    <mergeCell ref="G16573:H16573"/>
    <mergeCell ref="I16573:J16573"/>
    <mergeCell ref="B16574:C16574"/>
    <mergeCell ref="D16574:E16574"/>
    <mergeCell ref="G16574:H16574"/>
    <mergeCell ref="I16574:J16574"/>
    <mergeCell ref="G16568:J16568"/>
    <mergeCell ref="G16569:J16569"/>
    <mergeCell ref="G16570:K16570"/>
    <mergeCell ref="A16571:K16571"/>
    <mergeCell ref="A16572:C16572"/>
    <mergeCell ref="D16572:E16572"/>
    <mergeCell ref="G16572:H16572"/>
    <mergeCell ref="I16572:J16572"/>
    <mergeCell ref="B16566:C16566"/>
    <mergeCell ref="D16566:E16566"/>
    <mergeCell ref="G16566:H16566"/>
    <mergeCell ref="I16566:J16566"/>
    <mergeCell ref="B16567:C16567"/>
    <mergeCell ref="D16567:E16567"/>
    <mergeCell ref="G16567:H16567"/>
    <mergeCell ref="I16567:J16567"/>
    <mergeCell ref="G16595:J16595"/>
    <mergeCell ref="G16596:J16596"/>
    <mergeCell ref="G16597:K16597"/>
    <mergeCell ref="A16598:K16598"/>
    <mergeCell ref="A16599:C16600"/>
    <mergeCell ref="D16599:D16600"/>
    <mergeCell ref="E16599:F16599"/>
    <mergeCell ref="G16599:J16599"/>
    <mergeCell ref="K16599:K16600"/>
    <mergeCell ref="G16600:H16600"/>
    <mergeCell ref="I16600:J16600"/>
    <mergeCell ref="B16593:C16593"/>
    <mergeCell ref="D16593:E16593"/>
    <mergeCell ref="G16593:H16593"/>
    <mergeCell ref="I16593:J16593"/>
    <mergeCell ref="B16594:C16594"/>
    <mergeCell ref="D16594:E16594"/>
    <mergeCell ref="G16594:H16594"/>
    <mergeCell ref="I16594:J16594"/>
    <mergeCell ref="G16589:J16589"/>
    <mergeCell ref="G16590:K16590"/>
    <mergeCell ref="A16591:K16591"/>
    <mergeCell ref="A16592:C16592"/>
    <mergeCell ref="D16592:E16592"/>
    <mergeCell ref="G16592:H16592"/>
    <mergeCell ref="I16592:J16592"/>
    <mergeCell ref="B16587:C16587"/>
    <mergeCell ref="D16587:E16587"/>
    <mergeCell ref="G16587:H16587"/>
    <mergeCell ref="I16587:J16587"/>
    <mergeCell ref="G16588:J16588"/>
    <mergeCell ref="G16582:J16582"/>
    <mergeCell ref="G16583:J16583"/>
    <mergeCell ref="G16584:K16584"/>
    <mergeCell ref="A16585:K16585"/>
    <mergeCell ref="A16586:C16586"/>
    <mergeCell ref="D16586:E16586"/>
    <mergeCell ref="G16586:H16586"/>
    <mergeCell ref="I16586:J16586"/>
    <mergeCell ref="G16615:J16615"/>
    <mergeCell ref="A16616:C16616"/>
    <mergeCell ref="E16616:F16616"/>
    <mergeCell ref="G16616:H16616"/>
    <mergeCell ref="I16616:J16616"/>
    <mergeCell ref="A16613:E16613"/>
    <mergeCell ref="G16613:H16613"/>
    <mergeCell ref="I16613:J16613"/>
    <mergeCell ref="B16614:E16614"/>
    <mergeCell ref="G16614:H16614"/>
    <mergeCell ref="I16614:J16614"/>
    <mergeCell ref="G16608:J16608"/>
    <mergeCell ref="G16609:J16609"/>
    <mergeCell ref="G16610:J16610"/>
    <mergeCell ref="G16611:J16611"/>
    <mergeCell ref="G16612:J16612"/>
    <mergeCell ref="G16605:J16605"/>
    <mergeCell ref="A16606:E16606"/>
    <mergeCell ref="G16606:H16606"/>
    <mergeCell ref="I16606:J16606"/>
    <mergeCell ref="B16607:E16607"/>
    <mergeCell ref="G16607:H16607"/>
    <mergeCell ref="I16607:J16607"/>
    <mergeCell ref="B16603:C16603"/>
    <mergeCell ref="G16603:H16603"/>
    <mergeCell ref="I16603:J16603"/>
    <mergeCell ref="B16604:C16604"/>
    <mergeCell ref="G16604:H16604"/>
    <mergeCell ref="I16604:J16604"/>
    <mergeCell ref="B16601:C16601"/>
    <mergeCell ref="G16601:H16601"/>
    <mergeCell ref="I16601:J16601"/>
    <mergeCell ref="B16602:C16602"/>
    <mergeCell ref="G16602:H16602"/>
    <mergeCell ref="I16602:J16602"/>
    <mergeCell ref="B16630:C16630"/>
    <mergeCell ref="D16630:E16630"/>
    <mergeCell ref="G16630:H16630"/>
    <mergeCell ref="I16630:J16630"/>
    <mergeCell ref="B16631:C16631"/>
    <mergeCell ref="D16631:E16631"/>
    <mergeCell ref="G16631:H16631"/>
    <mergeCell ref="I16631:J16631"/>
    <mergeCell ref="B16628:C16628"/>
    <mergeCell ref="D16628:E16628"/>
    <mergeCell ref="G16628:H16628"/>
    <mergeCell ref="I16628:J16628"/>
    <mergeCell ref="B16629:C16629"/>
    <mergeCell ref="D16629:E16629"/>
    <mergeCell ref="G16629:H16629"/>
    <mergeCell ref="I16629:J16629"/>
    <mergeCell ref="G16625:K16625"/>
    <mergeCell ref="A16626:K16626"/>
    <mergeCell ref="A16627:C16627"/>
    <mergeCell ref="D16627:E16627"/>
    <mergeCell ref="G16627:H16627"/>
    <mergeCell ref="I16627:J16627"/>
    <mergeCell ref="I16619:J16619"/>
    <mergeCell ref="K16619:K16620"/>
    <mergeCell ref="G16622:J16622"/>
    <mergeCell ref="G16623:J16623"/>
    <mergeCell ref="G16624:J16624"/>
    <mergeCell ref="A16619:B16620"/>
    <mergeCell ref="C16619:C16620"/>
    <mergeCell ref="D16619:D16620"/>
    <mergeCell ref="E16619:F16619"/>
    <mergeCell ref="G16619:H16619"/>
    <mergeCell ref="B16617:C16617"/>
    <mergeCell ref="E16617:F16617"/>
    <mergeCell ref="G16617:H16617"/>
    <mergeCell ref="I16617:J16617"/>
    <mergeCell ref="G16618:J16618"/>
    <mergeCell ref="G16644:J16644"/>
    <mergeCell ref="A16645:C16645"/>
    <mergeCell ref="D16645:E16645"/>
    <mergeCell ref="G16645:H16645"/>
    <mergeCell ref="I16645:J16645"/>
    <mergeCell ref="B16642:C16642"/>
    <mergeCell ref="D16642:E16642"/>
    <mergeCell ref="G16642:H16642"/>
    <mergeCell ref="I16642:J16642"/>
    <mergeCell ref="B16643:C16643"/>
    <mergeCell ref="D16643:E16643"/>
    <mergeCell ref="G16643:H16643"/>
    <mergeCell ref="I16643:J16643"/>
    <mergeCell ref="G16638:J16638"/>
    <mergeCell ref="G16639:K16639"/>
    <mergeCell ref="A16640:K16640"/>
    <mergeCell ref="A16641:C16641"/>
    <mergeCell ref="D16641:E16641"/>
    <mergeCell ref="G16641:H16641"/>
    <mergeCell ref="I16641:J16641"/>
    <mergeCell ref="B16636:C16636"/>
    <mergeCell ref="D16636:E16636"/>
    <mergeCell ref="G16636:H16636"/>
    <mergeCell ref="I16636:J16636"/>
    <mergeCell ref="G16637:J16637"/>
    <mergeCell ref="G16634:J16634"/>
    <mergeCell ref="A16635:C16635"/>
    <mergeCell ref="D16635:E16635"/>
    <mergeCell ref="G16635:H16635"/>
    <mergeCell ref="I16635:J16635"/>
    <mergeCell ref="B16632:C16632"/>
    <mergeCell ref="D16632:E16632"/>
    <mergeCell ref="G16632:H16632"/>
    <mergeCell ref="I16632:J16632"/>
    <mergeCell ref="B16633:C16633"/>
    <mergeCell ref="D16633:E16633"/>
    <mergeCell ref="G16633:H16633"/>
    <mergeCell ref="I16633:J16633"/>
    <mergeCell ref="A16658:C16658"/>
    <mergeCell ref="D16658:E16658"/>
    <mergeCell ref="G16658:H16658"/>
    <mergeCell ref="I16658:J16658"/>
    <mergeCell ref="B16659:C16659"/>
    <mergeCell ref="D16659:E16659"/>
    <mergeCell ref="G16659:H16659"/>
    <mergeCell ref="I16659:J16659"/>
    <mergeCell ref="B16656:C16656"/>
    <mergeCell ref="D16656:E16656"/>
    <mergeCell ref="G16656:H16656"/>
    <mergeCell ref="I16656:J16656"/>
    <mergeCell ref="G16657:J16657"/>
    <mergeCell ref="G16652:J16652"/>
    <mergeCell ref="G16653:K16653"/>
    <mergeCell ref="A16654:K16654"/>
    <mergeCell ref="A16655:C16655"/>
    <mergeCell ref="D16655:E16655"/>
    <mergeCell ref="G16655:H16655"/>
    <mergeCell ref="I16655:J16655"/>
    <mergeCell ref="B16650:C16650"/>
    <mergeCell ref="D16650:E16650"/>
    <mergeCell ref="G16650:H16650"/>
    <mergeCell ref="I16650:J16650"/>
    <mergeCell ref="G16651:J16651"/>
    <mergeCell ref="G16648:J16648"/>
    <mergeCell ref="A16649:C16649"/>
    <mergeCell ref="D16649:E16649"/>
    <mergeCell ref="G16649:H16649"/>
    <mergeCell ref="I16649:J16649"/>
    <mergeCell ref="B16646:C16646"/>
    <mergeCell ref="D16646:E16646"/>
    <mergeCell ref="G16646:H16646"/>
    <mergeCell ref="I16646:J16646"/>
    <mergeCell ref="B16647:C16647"/>
    <mergeCell ref="D16647:E16647"/>
    <mergeCell ref="G16647:H16647"/>
    <mergeCell ref="I16647:J16647"/>
    <mergeCell ref="G16670:J16670"/>
    <mergeCell ref="A16671:C16671"/>
    <mergeCell ref="D16671:E16671"/>
    <mergeCell ref="G16671:H16671"/>
    <mergeCell ref="I16671:J16671"/>
    <mergeCell ref="B16668:C16668"/>
    <mergeCell ref="D16668:E16668"/>
    <mergeCell ref="G16668:H16668"/>
    <mergeCell ref="I16668:J16668"/>
    <mergeCell ref="B16669:C16669"/>
    <mergeCell ref="D16669:E16669"/>
    <mergeCell ref="G16669:H16669"/>
    <mergeCell ref="I16669:J16669"/>
    <mergeCell ref="B16666:C16666"/>
    <mergeCell ref="D16666:E16666"/>
    <mergeCell ref="G16666:H16666"/>
    <mergeCell ref="I16666:J16666"/>
    <mergeCell ref="B16667:C16667"/>
    <mergeCell ref="D16667:E16667"/>
    <mergeCell ref="G16667:H16667"/>
    <mergeCell ref="I16667:J16667"/>
    <mergeCell ref="G16662:J16662"/>
    <mergeCell ref="G16663:K16663"/>
    <mergeCell ref="A16664:K16664"/>
    <mergeCell ref="A16665:C16665"/>
    <mergeCell ref="D16665:E16665"/>
    <mergeCell ref="G16665:H16665"/>
    <mergeCell ref="I16665:J16665"/>
    <mergeCell ref="B16660:C16660"/>
    <mergeCell ref="D16660:E16660"/>
    <mergeCell ref="G16660:H16660"/>
    <mergeCell ref="I16660:J16660"/>
    <mergeCell ref="G16661:J16661"/>
    <mergeCell ref="B16682:C16682"/>
    <mergeCell ref="D16682:E16682"/>
    <mergeCell ref="G16682:H16682"/>
    <mergeCell ref="I16682:J16682"/>
    <mergeCell ref="G16683:J16683"/>
    <mergeCell ref="A16680:C16680"/>
    <mergeCell ref="D16680:E16680"/>
    <mergeCell ref="G16680:H16680"/>
    <mergeCell ref="I16680:J16680"/>
    <mergeCell ref="B16681:C16681"/>
    <mergeCell ref="D16681:E16681"/>
    <mergeCell ref="G16681:H16681"/>
    <mergeCell ref="I16681:J16681"/>
    <mergeCell ref="B16678:C16678"/>
    <mergeCell ref="D16678:E16678"/>
    <mergeCell ref="G16678:H16678"/>
    <mergeCell ref="I16678:J16678"/>
    <mergeCell ref="G16679:J16679"/>
    <mergeCell ref="A16676:C16676"/>
    <mergeCell ref="D16676:E16676"/>
    <mergeCell ref="G16676:H16676"/>
    <mergeCell ref="I16676:J16676"/>
    <mergeCell ref="B16677:C16677"/>
    <mergeCell ref="D16677:E16677"/>
    <mergeCell ref="G16677:H16677"/>
    <mergeCell ref="I16677:J16677"/>
    <mergeCell ref="B16674:C16674"/>
    <mergeCell ref="D16674:E16674"/>
    <mergeCell ref="G16674:H16674"/>
    <mergeCell ref="I16674:J16674"/>
    <mergeCell ref="G16675:J16675"/>
    <mergeCell ref="B16672:C16672"/>
    <mergeCell ref="D16672:E16672"/>
    <mergeCell ref="G16672:H16672"/>
    <mergeCell ref="I16672:J16672"/>
    <mergeCell ref="B16673:C16673"/>
    <mergeCell ref="D16673:E16673"/>
    <mergeCell ref="G16673:H16673"/>
    <mergeCell ref="I16673:J16673"/>
    <mergeCell ref="G16694:J16694"/>
    <mergeCell ref="A16695:C16695"/>
    <mergeCell ref="D16695:E16695"/>
    <mergeCell ref="G16695:H16695"/>
    <mergeCell ref="I16695:J16695"/>
    <mergeCell ref="B16692:C16692"/>
    <mergeCell ref="D16692:E16692"/>
    <mergeCell ref="G16692:H16692"/>
    <mergeCell ref="I16692:J16692"/>
    <mergeCell ref="B16693:C16693"/>
    <mergeCell ref="D16693:E16693"/>
    <mergeCell ref="G16693:H16693"/>
    <mergeCell ref="I16693:J16693"/>
    <mergeCell ref="B16690:C16690"/>
    <mergeCell ref="D16690:E16690"/>
    <mergeCell ref="G16690:H16690"/>
    <mergeCell ref="I16690:J16690"/>
    <mergeCell ref="B16691:C16691"/>
    <mergeCell ref="D16691:E16691"/>
    <mergeCell ref="G16691:H16691"/>
    <mergeCell ref="I16691:J16691"/>
    <mergeCell ref="B16688:C16688"/>
    <mergeCell ref="D16688:E16688"/>
    <mergeCell ref="G16688:H16688"/>
    <mergeCell ref="I16688:J16688"/>
    <mergeCell ref="B16689:C16689"/>
    <mergeCell ref="D16689:E16689"/>
    <mergeCell ref="G16689:H16689"/>
    <mergeCell ref="I16689:J16689"/>
    <mergeCell ref="G16684:J16684"/>
    <mergeCell ref="G16685:K16685"/>
    <mergeCell ref="A16686:K16686"/>
    <mergeCell ref="A16687:C16687"/>
    <mergeCell ref="D16687:E16687"/>
    <mergeCell ref="G16687:H16687"/>
    <mergeCell ref="I16687:J16687"/>
    <mergeCell ref="G16704:J16704"/>
    <mergeCell ref="G16705:K16705"/>
    <mergeCell ref="A16706:K16706"/>
    <mergeCell ref="A16707:C16707"/>
    <mergeCell ref="D16707:E16707"/>
    <mergeCell ref="G16707:H16707"/>
    <mergeCell ref="I16707:J16707"/>
    <mergeCell ref="B16702:C16702"/>
    <mergeCell ref="D16702:E16702"/>
    <mergeCell ref="G16702:H16702"/>
    <mergeCell ref="I16702:J16702"/>
    <mergeCell ref="G16703:J16703"/>
    <mergeCell ref="A16700:C16700"/>
    <mergeCell ref="D16700:E16700"/>
    <mergeCell ref="G16700:H16700"/>
    <mergeCell ref="I16700:J16700"/>
    <mergeCell ref="B16701:C16701"/>
    <mergeCell ref="D16701:E16701"/>
    <mergeCell ref="G16701:H16701"/>
    <mergeCell ref="I16701:J16701"/>
    <mergeCell ref="B16698:C16698"/>
    <mergeCell ref="D16698:E16698"/>
    <mergeCell ref="G16698:H16698"/>
    <mergeCell ref="I16698:J16698"/>
    <mergeCell ref="G16699:J16699"/>
    <mergeCell ref="B16696:C16696"/>
    <mergeCell ref="D16696:E16696"/>
    <mergeCell ref="G16696:H16696"/>
    <mergeCell ref="I16696:J16696"/>
    <mergeCell ref="B16697:C16697"/>
    <mergeCell ref="D16697:E16697"/>
    <mergeCell ref="G16697:H16697"/>
    <mergeCell ref="I16697:J16697"/>
    <mergeCell ref="G16718:J16718"/>
    <mergeCell ref="G16719:K16719"/>
    <mergeCell ref="A16720:K16720"/>
    <mergeCell ref="A16721:C16721"/>
    <mergeCell ref="D16721:E16721"/>
    <mergeCell ref="G16721:H16721"/>
    <mergeCell ref="I16721:J16721"/>
    <mergeCell ref="B16716:C16716"/>
    <mergeCell ref="D16716:E16716"/>
    <mergeCell ref="G16716:H16716"/>
    <mergeCell ref="I16716:J16716"/>
    <mergeCell ref="G16717:J16717"/>
    <mergeCell ref="G16714:J16714"/>
    <mergeCell ref="A16715:C16715"/>
    <mergeCell ref="D16715:E16715"/>
    <mergeCell ref="G16715:H16715"/>
    <mergeCell ref="I16715:J16715"/>
    <mergeCell ref="B16712:C16712"/>
    <mergeCell ref="D16712:E16712"/>
    <mergeCell ref="G16712:H16712"/>
    <mergeCell ref="I16712:J16712"/>
    <mergeCell ref="B16713:C16713"/>
    <mergeCell ref="D16713:E16713"/>
    <mergeCell ref="G16713:H16713"/>
    <mergeCell ref="I16713:J16713"/>
    <mergeCell ref="G16710:J16710"/>
    <mergeCell ref="A16711:C16711"/>
    <mergeCell ref="D16711:E16711"/>
    <mergeCell ref="G16711:H16711"/>
    <mergeCell ref="I16711:J16711"/>
    <mergeCell ref="B16708:C16708"/>
    <mergeCell ref="D16708:E16708"/>
    <mergeCell ref="G16708:H16708"/>
    <mergeCell ref="I16708:J16708"/>
    <mergeCell ref="B16709:C16709"/>
    <mergeCell ref="D16709:E16709"/>
    <mergeCell ref="G16709:H16709"/>
    <mergeCell ref="I16709:J16709"/>
    <mergeCell ref="B16734:E16734"/>
    <mergeCell ref="G16734:H16734"/>
    <mergeCell ref="I16734:J16734"/>
    <mergeCell ref="B16735:E16735"/>
    <mergeCell ref="G16735:H16735"/>
    <mergeCell ref="I16735:J16735"/>
    <mergeCell ref="G16730:J16730"/>
    <mergeCell ref="G16731:K16731"/>
    <mergeCell ref="A16732:K16732"/>
    <mergeCell ref="A16733:E16733"/>
    <mergeCell ref="G16733:H16733"/>
    <mergeCell ref="I16733:J16733"/>
    <mergeCell ref="B16728:C16728"/>
    <mergeCell ref="D16728:E16728"/>
    <mergeCell ref="G16728:H16728"/>
    <mergeCell ref="I16728:J16728"/>
    <mergeCell ref="G16729:J16729"/>
    <mergeCell ref="A16726:C16726"/>
    <mergeCell ref="D16726:E16726"/>
    <mergeCell ref="G16726:H16726"/>
    <mergeCell ref="I16726:J16726"/>
    <mergeCell ref="B16727:C16727"/>
    <mergeCell ref="D16727:E16727"/>
    <mergeCell ref="G16727:H16727"/>
    <mergeCell ref="I16727:J16727"/>
    <mergeCell ref="B16724:C16724"/>
    <mergeCell ref="D16724:E16724"/>
    <mergeCell ref="G16724:H16724"/>
    <mergeCell ref="I16724:J16724"/>
    <mergeCell ref="G16725:J16725"/>
    <mergeCell ref="B16722:C16722"/>
    <mergeCell ref="D16722:E16722"/>
    <mergeCell ref="G16722:H16722"/>
    <mergeCell ref="I16722:J16722"/>
    <mergeCell ref="B16723:C16723"/>
    <mergeCell ref="D16723:E16723"/>
    <mergeCell ref="G16723:H16723"/>
    <mergeCell ref="I16723:J16723"/>
    <mergeCell ref="B16751:C16751"/>
    <mergeCell ref="D16751:E16751"/>
    <mergeCell ref="G16751:H16751"/>
    <mergeCell ref="I16751:J16751"/>
    <mergeCell ref="G16752:J16752"/>
    <mergeCell ref="G16748:K16748"/>
    <mergeCell ref="A16749:K16749"/>
    <mergeCell ref="A16750:C16750"/>
    <mergeCell ref="D16750:E16750"/>
    <mergeCell ref="G16750:H16750"/>
    <mergeCell ref="I16750:J16750"/>
    <mergeCell ref="I16742:J16742"/>
    <mergeCell ref="K16742:K16743"/>
    <mergeCell ref="G16745:J16745"/>
    <mergeCell ref="G16746:J16746"/>
    <mergeCell ref="G16747:J16747"/>
    <mergeCell ref="A16742:B16743"/>
    <mergeCell ref="C16742:C16743"/>
    <mergeCell ref="D16742:D16743"/>
    <mergeCell ref="E16742:F16742"/>
    <mergeCell ref="G16742:H16742"/>
    <mergeCell ref="B16740:C16740"/>
    <mergeCell ref="E16740:F16740"/>
    <mergeCell ref="G16740:H16740"/>
    <mergeCell ref="I16740:J16740"/>
    <mergeCell ref="G16741:J16741"/>
    <mergeCell ref="G16738:J16738"/>
    <mergeCell ref="A16739:C16739"/>
    <mergeCell ref="E16739:F16739"/>
    <mergeCell ref="G16739:H16739"/>
    <mergeCell ref="I16739:J16739"/>
    <mergeCell ref="B16736:E16736"/>
    <mergeCell ref="G16736:H16736"/>
    <mergeCell ref="I16736:J16736"/>
    <mergeCell ref="B16737:E16737"/>
    <mergeCell ref="G16737:H16737"/>
    <mergeCell ref="I16737:J16737"/>
    <mergeCell ref="B16765:E16765"/>
    <mergeCell ref="G16765:H16765"/>
    <mergeCell ref="I16765:J16765"/>
    <mergeCell ref="B16766:E16766"/>
    <mergeCell ref="G16766:H16766"/>
    <mergeCell ref="I16766:J16766"/>
    <mergeCell ref="B16762:C16762"/>
    <mergeCell ref="G16762:H16762"/>
    <mergeCell ref="I16762:J16762"/>
    <mergeCell ref="G16763:J16763"/>
    <mergeCell ref="A16764:E16764"/>
    <mergeCell ref="G16764:H16764"/>
    <mergeCell ref="I16764:J16764"/>
    <mergeCell ref="G16757:J16757"/>
    <mergeCell ref="G16758:K16758"/>
    <mergeCell ref="A16759:K16759"/>
    <mergeCell ref="A16760:C16761"/>
    <mergeCell ref="D16760:D16761"/>
    <mergeCell ref="E16760:F16760"/>
    <mergeCell ref="G16760:J16760"/>
    <mergeCell ref="K16760:K16761"/>
    <mergeCell ref="G16761:H16761"/>
    <mergeCell ref="I16761:J16761"/>
    <mergeCell ref="B16755:C16755"/>
    <mergeCell ref="D16755:E16755"/>
    <mergeCell ref="G16755:H16755"/>
    <mergeCell ref="I16755:J16755"/>
    <mergeCell ref="G16756:J16756"/>
    <mergeCell ref="A16753:C16753"/>
    <mergeCell ref="D16753:E16753"/>
    <mergeCell ref="G16753:H16753"/>
    <mergeCell ref="I16753:J16753"/>
    <mergeCell ref="B16754:C16754"/>
    <mergeCell ref="D16754:E16754"/>
    <mergeCell ref="G16754:H16754"/>
    <mergeCell ref="I16754:J16754"/>
    <mergeCell ref="B16781:C16781"/>
    <mergeCell ref="D16781:E16781"/>
    <mergeCell ref="G16781:H16781"/>
    <mergeCell ref="I16781:J16781"/>
    <mergeCell ref="B16782:C16782"/>
    <mergeCell ref="D16782:E16782"/>
    <mergeCell ref="G16782:H16782"/>
    <mergeCell ref="I16782:J16782"/>
    <mergeCell ref="G16779:J16779"/>
    <mergeCell ref="A16780:C16780"/>
    <mergeCell ref="D16780:E16780"/>
    <mergeCell ref="G16780:H16780"/>
    <mergeCell ref="I16780:J16780"/>
    <mergeCell ref="B16777:C16777"/>
    <mergeCell ref="D16777:E16777"/>
    <mergeCell ref="G16777:H16777"/>
    <mergeCell ref="I16777:J16777"/>
    <mergeCell ref="B16778:C16778"/>
    <mergeCell ref="D16778:E16778"/>
    <mergeCell ref="G16778:H16778"/>
    <mergeCell ref="I16778:J16778"/>
    <mergeCell ref="A16775:K16775"/>
    <mergeCell ref="A16776:C16776"/>
    <mergeCell ref="D16776:E16776"/>
    <mergeCell ref="G16776:H16776"/>
    <mergeCell ref="I16776:J16776"/>
    <mergeCell ref="G16770:J16770"/>
    <mergeCell ref="G16771:J16771"/>
    <mergeCell ref="G16772:J16772"/>
    <mergeCell ref="G16773:J16773"/>
    <mergeCell ref="G16774:K16774"/>
    <mergeCell ref="B16767:E16767"/>
    <mergeCell ref="G16767:H16767"/>
    <mergeCell ref="I16767:J16767"/>
    <mergeCell ref="G16768:J16768"/>
    <mergeCell ref="G16769:J16769"/>
    <mergeCell ref="G16794:J16794"/>
    <mergeCell ref="G16795:K16795"/>
    <mergeCell ref="A16796:K16796"/>
    <mergeCell ref="A16797:C16797"/>
    <mergeCell ref="D16797:E16797"/>
    <mergeCell ref="G16797:H16797"/>
    <mergeCell ref="I16797:J16797"/>
    <mergeCell ref="B16792:C16792"/>
    <mergeCell ref="D16792:E16792"/>
    <mergeCell ref="G16792:H16792"/>
    <mergeCell ref="I16792:J16792"/>
    <mergeCell ref="G16793:J16793"/>
    <mergeCell ref="G16790:J16790"/>
    <mergeCell ref="A16791:C16791"/>
    <mergeCell ref="D16791:E16791"/>
    <mergeCell ref="G16791:H16791"/>
    <mergeCell ref="I16791:J16791"/>
    <mergeCell ref="B16788:C16788"/>
    <mergeCell ref="D16788:E16788"/>
    <mergeCell ref="G16788:H16788"/>
    <mergeCell ref="I16788:J16788"/>
    <mergeCell ref="B16789:C16789"/>
    <mergeCell ref="D16789:E16789"/>
    <mergeCell ref="G16789:H16789"/>
    <mergeCell ref="I16789:J16789"/>
    <mergeCell ref="G16783:J16783"/>
    <mergeCell ref="G16784:J16784"/>
    <mergeCell ref="G16785:K16785"/>
    <mergeCell ref="A16786:K16786"/>
    <mergeCell ref="A16787:C16787"/>
    <mergeCell ref="D16787:E16787"/>
    <mergeCell ref="G16787:H16787"/>
    <mergeCell ref="I16787:J16787"/>
    <mergeCell ref="B16808:C16808"/>
    <mergeCell ref="D16808:E16808"/>
    <mergeCell ref="G16808:H16808"/>
    <mergeCell ref="I16808:J16808"/>
    <mergeCell ref="B16809:C16809"/>
    <mergeCell ref="D16809:E16809"/>
    <mergeCell ref="G16809:H16809"/>
    <mergeCell ref="I16809:J16809"/>
    <mergeCell ref="G16804:J16804"/>
    <mergeCell ref="G16805:K16805"/>
    <mergeCell ref="A16806:K16806"/>
    <mergeCell ref="A16807:C16807"/>
    <mergeCell ref="D16807:E16807"/>
    <mergeCell ref="G16807:H16807"/>
    <mergeCell ref="I16807:J16807"/>
    <mergeCell ref="B16802:C16802"/>
    <mergeCell ref="D16802:E16802"/>
    <mergeCell ref="G16802:H16802"/>
    <mergeCell ref="I16802:J16802"/>
    <mergeCell ref="G16803:J16803"/>
    <mergeCell ref="G16800:J16800"/>
    <mergeCell ref="A16801:C16801"/>
    <mergeCell ref="D16801:E16801"/>
    <mergeCell ref="G16801:H16801"/>
    <mergeCell ref="I16801:J16801"/>
    <mergeCell ref="B16798:C16798"/>
    <mergeCell ref="D16798:E16798"/>
    <mergeCell ref="G16798:H16798"/>
    <mergeCell ref="I16798:J16798"/>
    <mergeCell ref="B16799:C16799"/>
    <mergeCell ref="D16799:E16799"/>
    <mergeCell ref="G16799:H16799"/>
    <mergeCell ref="I16799:J16799"/>
    <mergeCell ref="B16821:C16821"/>
    <mergeCell ref="D16821:E16821"/>
    <mergeCell ref="G16821:H16821"/>
    <mergeCell ref="I16821:J16821"/>
    <mergeCell ref="B16822:C16822"/>
    <mergeCell ref="D16822:E16822"/>
    <mergeCell ref="G16822:H16822"/>
    <mergeCell ref="I16822:J16822"/>
    <mergeCell ref="G16816:J16816"/>
    <mergeCell ref="G16817:J16817"/>
    <mergeCell ref="G16818:K16818"/>
    <mergeCell ref="A16819:K16819"/>
    <mergeCell ref="A16820:C16820"/>
    <mergeCell ref="D16820:E16820"/>
    <mergeCell ref="G16820:H16820"/>
    <mergeCell ref="I16820:J16820"/>
    <mergeCell ref="B16814:C16814"/>
    <mergeCell ref="D16814:E16814"/>
    <mergeCell ref="G16814:H16814"/>
    <mergeCell ref="I16814:J16814"/>
    <mergeCell ref="B16815:C16815"/>
    <mergeCell ref="D16815:E16815"/>
    <mergeCell ref="G16815:H16815"/>
    <mergeCell ref="I16815:J16815"/>
    <mergeCell ref="G16812:J16812"/>
    <mergeCell ref="A16813:C16813"/>
    <mergeCell ref="D16813:E16813"/>
    <mergeCell ref="G16813:H16813"/>
    <mergeCell ref="I16813:J16813"/>
    <mergeCell ref="B16810:C16810"/>
    <mergeCell ref="D16810:E16810"/>
    <mergeCell ref="G16810:H16810"/>
    <mergeCell ref="I16810:J16810"/>
    <mergeCell ref="B16811:C16811"/>
    <mergeCell ref="D16811:E16811"/>
    <mergeCell ref="G16811:H16811"/>
    <mergeCell ref="I16811:J16811"/>
    <mergeCell ref="B16837:C16837"/>
    <mergeCell ref="D16837:E16837"/>
    <mergeCell ref="G16837:H16837"/>
    <mergeCell ref="I16837:J16837"/>
    <mergeCell ref="B16838:C16838"/>
    <mergeCell ref="D16838:E16838"/>
    <mergeCell ref="G16838:H16838"/>
    <mergeCell ref="I16838:J16838"/>
    <mergeCell ref="G16832:J16832"/>
    <mergeCell ref="G16833:J16833"/>
    <mergeCell ref="G16834:K16834"/>
    <mergeCell ref="A16835:K16835"/>
    <mergeCell ref="A16836:C16836"/>
    <mergeCell ref="D16836:E16836"/>
    <mergeCell ref="G16836:H16836"/>
    <mergeCell ref="I16836:J16836"/>
    <mergeCell ref="B16830:C16830"/>
    <mergeCell ref="D16830:E16830"/>
    <mergeCell ref="G16830:H16830"/>
    <mergeCell ref="I16830:J16830"/>
    <mergeCell ref="B16831:C16831"/>
    <mergeCell ref="D16831:E16831"/>
    <mergeCell ref="G16831:H16831"/>
    <mergeCell ref="I16831:J16831"/>
    <mergeCell ref="G16825:J16825"/>
    <mergeCell ref="G16826:J16826"/>
    <mergeCell ref="G16827:K16827"/>
    <mergeCell ref="A16828:K16828"/>
    <mergeCell ref="A16829:C16829"/>
    <mergeCell ref="D16829:E16829"/>
    <mergeCell ref="G16829:H16829"/>
    <mergeCell ref="I16829:J16829"/>
    <mergeCell ref="B16823:C16823"/>
    <mergeCell ref="D16823:E16823"/>
    <mergeCell ref="G16823:H16823"/>
    <mergeCell ref="I16823:J16823"/>
    <mergeCell ref="B16824:C16824"/>
    <mergeCell ref="D16824:E16824"/>
    <mergeCell ref="G16824:H16824"/>
    <mergeCell ref="I16824:J16824"/>
    <mergeCell ref="G16852:J16852"/>
    <mergeCell ref="G16853:J16853"/>
    <mergeCell ref="G16854:K16854"/>
    <mergeCell ref="A16855:K16855"/>
    <mergeCell ref="A16856:C16857"/>
    <mergeCell ref="D16856:D16857"/>
    <mergeCell ref="E16856:F16856"/>
    <mergeCell ref="G16856:J16856"/>
    <mergeCell ref="K16856:K16857"/>
    <mergeCell ref="G16857:H16857"/>
    <mergeCell ref="I16857:J16857"/>
    <mergeCell ref="B16850:C16850"/>
    <mergeCell ref="D16850:E16850"/>
    <mergeCell ref="G16850:H16850"/>
    <mergeCell ref="I16850:J16850"/>
    <mergeCell ref="B16851:C16851"/>
    <mergeCell ref="D16851:E16851"/>
    <mergeCell ref="G16851:H16851"/>
    <mergeCell ref="I16851:J16851"/>
    <mergeCell ref="G16846:J16846"/>
    <mergeCell ref="G16847:K16847"/>
    <mergeCell ref="A16848:K16848"/>
    <mergeCell ref="A16849:C16849"/>
    <mergeCell ref="D16849:E16849"/>
    <mergeCell ref="G16849:H16849"/>
    <mergeCell ref="I16849:J16849"/>
    <mergeCell ref="B16844:C16844"/>
    <mergeCell ref="D16844:E16844"/>
    <mergeCell ref="G16844:H16844"/>
    <mergeCell ref="I16844:J16844"/>
    <mergeCell ref="G16845:J16845"/>
    <mergeCell ref="G16839:J16839"/>
    <mergeCell ref="G16840:J16840"/>
    <mergeCell ref="G16841:K16841"/>
    <mergeCell ref="A16842:K16842"/>
    <mergeCell ref="A16843:C16843"/>
    <mergeCell ref="D16843:E16843"/>
    <mergeCell ref="G16843:H16843"/>
    <mergeCell ref="I16843:J16843"/>
    <mergeCell ref="G16872:J16872"/>
    <mergeCell ref="A16873:C16873"/>
    <mergeCell ref="E16873:F16873"/>
    <mergeCell ref="G16873:H16873"/>
    <mergeCell ref="I16873:J16873"/>
    <mergeCell ref="A16870:E16870"/>
    <mergeCell ref="G16870:H16870"/>
    <mergeCell ref="I16870:J16870"/>
    <mergeCell ref="B16871:E16871"/>
    <mergeCell ref="G16871:H16871"/>
    <mergeCell ref="I16871:J16871"/>
    <mergeCell ref="G16865:J16865"/>
    <mergeCell ref="G16866:J16866"/>
    <mergeCell ref="G16867:J16867"/>
    <mergeCell ref="G16868:J16868"/>
    <mergeCell ref="G16869:J16869"/>
    <mergeCell ref="G16862:J16862"/>
    <mergeCell ref="A16863:E16863"/>
    <mergeCell ref="G16863:H16863"/>
    <mergeCell ref="I16863:J16863"/>
    <mergeCell ref="B16864:E16864"/>
    <mergeCell ref="G16864:H16864"/>
    <mergeCell ref="I16864:J16864"/>
    <mergeCell ref="B16860:C16860"/>
    <mergeCell ref="G16860:H16860"/>
    <mergeCell ref="I16860:J16860"/>
    <mergeCell ref="B16861:C16861"/>
    <mergeCell ref="G16861:H16861"/>
    <mergeCell ref="I16861:J16861"/>
    <mergeCell ref="B16858:C16858"/>
    <mergeCell ref="G16858:H16858"/>
    <mergeCell ref="I16858:J16858"/>
    <mergeCell ref="B16859:C16859"/>
    <mergeCell ref="G16859:H16859"/>
    <mergeCell ref="I16859:J16859"/>
    <mergeCell ref="B16887:C16887"/>
    <mergeCell ref="D16887:E16887"/>
    <mergeCell ref="G16887:H16887"/>
    <mergeCell ref="I16887:J16887"/>
    <mergeCell ref="B16888:C16888"/>
    <mergeCell ref="D16888:E16888"/>
    <mergeCell ref="G16888:H16888"/>
    <mergeCell ref="I16888:J16888"/>
    <mergeCell ref="B16885:C16885"/>
    <mergeCell ref="D16885:E16885"/>
    <mergeCell ref="G16885:H16885"/>
    <mergeCell ref="I16885:J16885"/>
    <mergeCell ref="B16886:C16886"/>
    <mergeCell ref="D16886:E16886"/>
    <mergeCell ref="G16886:H16886"/>
    <mergeCell ref="I16886:J16886"/>
    <mergeCell ref="G16882:K16882"/>
    <mergeCell ref="A16883:K16883"/>
    <mergeCell ref="A16884:C16884"/>
    <mergeCell ref="D16884:E16884"/>
    <mergeCell ref="G16884:H16884"/>
    <mergeCell ref="I16884:J16884"/>
    <mergeCell ref="I16876:J16876"/>
    <mergeCell ref="K16876:K16877"/>
    <mergeCell ref="G16879:J16879"/>
    <mergeCell ref="G16880:J16880"/>
    <mergeCell ref="G16881:J16881"/>
    <mergeCell ref="A16876:B16877"/>
    <mergeCell ref="C16876:C16877"/>
    <mergeCell ref="D16876:D16877"/>
    <mergeCell ref="E16876:F16876"/>
    <mergeCell ref="G16876:H16876"/>
    <mergeCell ref="B16874:C16874"/>
    <mergeCell ref="E16874:F16874"/>
    <mergeCell ref="G16874:H16874"/>
    <mergeCell ref="I16874:J16874"/>
    <mergeCell ref="G16875:J16875"/>
    <mergeCell ref="G16901:J16901"/>
    <mergeCell ref="A16902:C16902"/>
    <mergeCell ref="D16902:E16902"/>
    <mergeCell ref="G16902:H16902"/>
    <mergeCell ref="I16902:J16902"/>
    <mergeCell ref="B16899:C16899"/>
    <mergeCell ref="D16899:E16899"/>
    <mergeCell ref="G16899:H16899"/>
    <mergeCell ref="I16899:J16899"/>
    <mergeCell ref="B16900:C16900"/>
    <mergeCell ref="D16900:E16900"/>
    <mergeCell ref="G16900:H16900"/>
    <mergeCell ref="I16900:J16900"/>
    <mergeCell ref="G16895:J16895"/>
    <mergeCell ref="G16896:K16896"/>
    <mergeCell ref="A16897:K16897"/>
    <mergeCell ref="A16898:C16898"/>
    <mergeCell ref="D16898:E16898"/>
    <mergeCell ref="G16898:H16898"/>
    <mergeCell ref="I16898:J16898"/>
    <mergeCell ref="B16893:C16893"/>
    <mergeCell ref="D16893:E16893"/>
    <mergeCell ref="G16893:H16893"/>
    <mergeCell ref="I16893:J16893"/>
    <mergeCell ref="G16894:J16894"/>
    <mergeCell ref="G16891:J16891"/>
    <mergeCell ref="A16892:C16892"/>
    <mergeCell ref="D16892:E16892"/>
    <mergeCell ref="G16892:H16892"/>
    <mergeCell ref="I16892:J16892"/>
    <mergeCell ref="B16889:C16889"/>
    <mergeCell ref="D16889:E16889"/>
    <mergeCell ref="G16889:H16889"/>
    <mergeCell ref="I16889:J16889"/>
    <mergeCell ref="B16890:C16890"/>
    <mergeCell ref="D16890:E16890"/>
    <mergeCell ref="G16890:H16890"/>
    <mergeCell ref="I16890:J16890"/>
    <mergeCell ref="A16915:C16915"/>
    <mergeCell ref="D16915:E16915"/>
    <mergeCell ref="G16915:H16915"/>
    <mergeCell ref="I16915:J16915"/>
    <mergeCell ref="B16916:C16916"/>
    <mergeCell ref="D16916:E16916"/>
    <mergeCell ref="G16916:H16916"/>
    <mergeCell ref="I16916:J16916"/>
    <mergeCell ref="B16913:C16913"/>
    <mergeCell ref="D16913:E16913"/>
    <mergeCell ref="G16913:H16913"/>
    <mergeCell ref="I16913:J16913"/>
    <mergeCell ref="G16914:J16914"/>
    <mergeCell ref="G16909:J16909"/>
    <mergeCell ref="G16910:K16910"/>
    <mergeCell ref="A16911:K16911"/>
    <mergeCell ref="A16912:C16912"/>
    <mergeCell ref="D16912:E16912"/>
    <mergeCell ref="G16912:H16912"/>
    <mergeCell ref="I16912:J16912"/>
    <mergeCell ref="B16907:C16907"/>
    <mergeCell ref="D16907:E16907"/>
    <mergeCell ref="G16907:H16907"/>
    <mergeCell ref="I16907:J16907"/>
    <mergeCell ref="G16908:J16908"/>
    <mergeCell ref="G16905:J16905"/>
    <mergeCell ref="A16906:C16906"/>
    <mergeCell ref="D16906:E16906"/>
    <mergeCell ref="G16906:H16906"/>
    <mergeCell ref="I16906:J16906"/>
    <mergeCell ref="B16903:C16903"/>
    <mergeCell ref="D16903:E16903"/>
    <mergeCell ref="G16903:H16903"/>
    <mergeCell ref="I16903:J16903"/>
    <mergeCell ref="B16904:C16904"/>
    <mergeCell ref="D16904:E16904"/>
    <mergeCell ref="G16904:H16904"/>
    <mergeCell ref="I16904:J16904"/>
    <mergeCell ref="G16927:J16927"/>
    <mergeCell ref="A16928:C16928"/>
    <mergeCell ref="D16928:E16928"/>
    <mergeCell ref="G16928:H16928"/>
    <mergeCell ref="I16928:J16928"/>
    <mergeCell ref="B16925:C16925"/>
    <mergeCell ref="D16925:E16925"/>
    <mergeCell ref="G16925:H16925"/>
    <mergeCell ref="I16925:J16925"/>
    <mergeCell ref="B16926:C16926"/>
    <mergeCell ref="D16926:E16926"/>
    <mergeCell ref="G16926:H16926"/>
    <mergeCell ref="I16926:J16926"/>
    <mergeCell ref="B16923:C16923"/>
    <mergeCell ref="D16923:E16923"/>
    <mergeCell ref="G16923:H16923"/>
    <mergeCell ref="I16923:J16923"/>
    <mergeCell ref="B16924:C16924"/>
    <mergeCell ref="D16924:E16924"/>
    <mergeCell ref="G16924:H16924"/>
    <mergeCell ref="I16924:J16924"/>
    <mergeCell ref="G16919:J16919"/>
    <mergeCell ref="G16920:K16920"/>
    <mergeCell ref="A16921:K16921"/>
    <mergeCell ref="A16922:C16922"/>
    <mergeCell ref="D16922:E16922"/>
    <mergeCell ref="G16922:H16922"/>
    <mergeCell ref="I16922:J16922"/>
    <mergeCell ref="B16917:C16917"/>
    <mergeCell ref="D16917:E16917"/>
    <mergeCell ref="G16917:H16917"/>
    <mergeCell ref="I16917:J16917"/>
    <mergeCell ref="G16918:J16918"/>
    <mergeCell ref="B16939:C16939"/>
    <mergeCell ref="D16939:E16939"/>
    <mergeCell ref="G16939:H16939"/>
    <mergeCell ref="I16939:J16939"/>
    <mergeCell ref="G16940:J16940"/>
    <mergeCell ref="A16937:C16937"/>
    <mergeCell ref="D16937:E16937"/>
    <mergeCell ref="G16937:H16937"/>
    <mergeCell ref="I16937:J16937"/>
    <mergeCell ref="B16938:C16938"/>
    <mergeCell ref="D16938:E16938"/>
    <mergeCell ref="G16938:H16938"/>
    <mergeCell ref="I16938:J16938"/>
    <mergeCell ref="B16935:C16935"/>
    <mergeCell ref="D16935:E16935"/>
    <mergeCell ref="G16935:H16935"/>
    <mergeCell ref="I16935:J16935"/>
    <mergeCell ref="G16936:J16936"/>
    <mergeCell ref="A16933:C16933"/>
    <mergeCell ref="D16933:E16933"/>
    <mergeCell ref="G16933:H16933"/>
    <mergeCell ref="I16933:J16933"/>
    <mergeCell ref="B16934:C16934"/>
    <mergeCell ref="D16934:E16934"/>
    <mergeCell ref="G16934:H16934"/>
    <mergeCell ref="I16934:J16934"/>
    <mergeCell ref="B16931:C16931"/>
    <mergeCell ref="D16931:E16931"/>
    <mergeCell ref="G16931:H16931"/>
    <mergeCell ref="I16931:J16931"/>
    <mergeCell ref="G16932:J16932"/>
    <mergeCell ref="B16929:C16929"/>
    <mergeCell ref="D16929:E16929"/>
    <mergeCell ref="G16929:H16929"/>
    <mergeCell ref="I16929:J16929"/>
    <mergeCell ref="B16930:C16930"/>
    <mergeCell ref="D16930:E16930"/>
    <mergeCell ref="G16930:H16930"/>
    <mergeCell ref="I16930:J16930"/>
    <mergeCell ref="G16951:J16951"/>
    <mergeCell ref="A16952:C16952"/>
    <mergeCell ref="D16952:E16952"/>
    <mergeCell ref="G16952:H16952"/>
    <mergeCell ref="I16952:J16952"/>
    <mergeCell ref="B16949:C16949"/>
    <mergeCell ref="D16949:E16949"/>
    <mergeCell ref="G16949:H16949"/>
    <mergeCell ref="I16949:J16949"/>
    <mergeCell ref="B16950:C16950"/>
    <mergeCell ref="D16950:E16950"/>
    <mergeCell ref="G16950:H16950"/>
    <mergeCell ref="I16950:J16950"/>
    <mergeCell ref="B16947:C16947"/>
    <mergeCell ref="D16947:E16947"/>
    <mergeCell ref="G16947:H16947"/>
    <mergeCell ref="I16947:J16947"/>
    <mergeCell ref="B16948:C16948"/>
    <mergeCell ref="D16948:E16948"/>
    <mergeCell ref="G16948:H16948"/>
    <mergeCell ref="I16948:J16948"/>
    <mergeCell ref="B16945:C16945"/>
    <mergeCell ref="D16945:E16945"/>
    <mergeCell ref="G16945:H16945"/>
    <mergeCell ref="I16945:J16945"/>
    <mergeCell ref="B16946:C16946"/>
    <mergeCell ref="D16946:E16946"/>
    <mergeCell ref="G16946:H16946"/>
    <mergeCell ref="I16946:J16946"/>
    <mergeCell ref="G16941:J16941"/>
    <mergeCell ref="G16942:K16942"/>
    <mergeCell ref="A16943:K16943"/>
    <mergeCell ref="A16944:C16944"/>
    <mergeCell ref="D16944:E16944"/>
    <mergeCell ref="G16944:H16944"/>
    <mergeCell ref="I16944:J16944"/>
    <mergeCell ref="G16961:J16961"/>
    <mergeCell ref="G16962:K16962"/>
    <mergeCell ref="A16963:K16963"/>
    <mergeCell ref="A16964:C16964"/>
    <mergeCell ref="D16964:E16964"/>
    <mergeCell ref="G16964:H16964"/>
    <mergeCell ref="I16964:J16964"/>
    <mergeCell ref="B16959:C16959"/>
    <mergeCell ref="D16959:E16959"/>
    <mergeCell ref="G16959:H16959"/>
    <mergeCell ref="I16959:J16959"/>
    <mergeCell ref="G16960:J16960"/>
    <mergeCell ref="A16957:C16957"/>
    <mergeCell ref="D16957:E16957"/>
    <mergeCell ref="G16957:H16957"/>
    <mergeCell ref="I16957:J16957"/>
    <mergeCell ref="B16958:C16958"/>
    <mergeCell ref="D16958:E16958"/>
    <mergeCell ref="G16958:H16958"/>
    <mergeCell ref="I16958:J16958"/>
    <mergeCell ref="B16955:C16955"/>
    <mergeCell ref="D16955:E16955"/>
    <mergeCell ref="G16955:H16955"/>
    <mergeCell ref="I16955:J16955"/>
    <mergeCell ref="G16956:J16956"/>
    <mergeCell ref="B16953:C16953"/>
    <mergeCell ref="D16953:E16953"/>
    <mergeCell ref="G16953:H16953"/>
    <mergeCell ref="I16953:J16953"/>
    <mergeCell ref="B16954:C16954"/>
    <mergeCell ref="D16954:E16954"/>
    <mergeCell ref="G16954:H16954"/>
    <mergeCell ref="I16954:J16954"/>
    <mergeCell ref="G16975:J16975"/>
    <mergeCell ref="G16976:K16976"/>
    <mergeCell ref="A16977:K16977"/>
    <mergeCell ref="A16978:C16978"/>
    <mergeCell ref="D16978:E16978"/>
    <mergeCell ref="G16978:H16978"/>
    <mergeCell ref="I16978:J16978"/>
    <mergeCell ref="B16973:C16973"/>
    <mergeCell ref="D16973:E16973"/>
    <mergeCell ref="G16973:H16973"/>
    <mergeCell ref="I16973:J16973"/>
    <mergeCell ref="G16974:J16974"/>
    <mergeCell ref="G16971:J16971"/>
    <mergeCell ref="A16972:C16972"/>
    <mergeCell ref="D16972:E16972"/>
    <mergeCell ref="G16972:H16972"/>
    <mergeCell ref="I16972:J16972"/>
    <mergeCell ref="B16969:C16969"/>
    <mergeCell ref="D16969:E16969"/>
    <mergeCell ref="G16969:H16969"/>
    <mergeCell ref="I16969:J16969"/>
    <mergeCell ref="B16970:C16970"/>
    <mergeCell ref="D16970:E16970"/>
    <mergeCell ref="G16970:H16970"/>
    <mergeCell ref="I16970:J16970"/>
    <mergeCell ref="G16967:J16967"/>
    <mergeCell ref="A16968:C16968"/>
    <mergeCell ref="D16968:E16968"/>
    <mergeCell ref="G16968:H16968"/>
    <mergeCell ref="I16968:J16968"/>
    <mergeCell ref="B16965:C16965"/>
    <mergeCell ref="D16965:E16965"/>
    <mergeCell ref="G16965:H16965"/>
    <mergeCell ref="I16965:J16965"/>
    <mergeCell ref="B16966:C16966"/>
    <mergeCell ref="D16966:E16966"/>
    <mergeCell ref="G16966:H16966"/>
    <mergeCell ref="I16966:J16966"/>
    <mergeCell ref="B16991:E16991"/>
    <mergeCell ref="G16991:H16991"/>
    <mergeCell ref="I16991:J16991"/>
    <mergeCell ref="B16992:E16992"/>
    <mergeCell ref="G16992:H16992"/>
    <mergeCell ref="I16992:J16992"/>
    <mergeCell ref="G16987:J16987"/>
    <mergeCell ref="G16988:K16988"/>
    <mergeCell ref="A16989:K16989"/>
    <mergeCell ref="A16990:E16990"/>
    <mergeCell ref="G16990:H16990"/>
    <mergeCell ref="I16990:J16990"/>
    <mergeCell ref="B16985:C16985"/>
    <mergeCell ref="D16985:E16985"/>
    <mergeCell ref="G16985:H16985"/>
    <mergeCell ref="I16985:J16985"/>
    <mergeCell ref="G16986:J16986"/>
    <mergeCell ref="A16983:C16983"/>
    <mergeCell ref="D16983:E16983"/>
    <mergeCell ref="G16983:H16983"/>
    <mergeCell ref="I16983:J16983"/>
    <mergeCell ref="B16984:C16984"/>
    <mergeCell ref="D16984:E16984"/>
    <mergeCell ref="G16984:H16984"/>
    <mergeCell ref="I16984:J16984"/>
    <mergeCell ref="B16981:C16981"/>
    <mergeCell ref="D16981:E16981"/>
    <mergeCell ref="G16981:H16981"/>
    <mergeCell ref="I16981:J16981"/>
    <mergeCell ref="G16982:J16982"/>
    <mergeCell ref="B16979:C16979"/>
    <mergeCell ref="D16979:E16979"/>
    <mergeCell ref="G16979:H16979"/>
    <mergeCell ref="I16979:J16979"/>
    <mergeCell ref="B16980:C16980"/>
    <mergeCell ref="D16980:E16980"/>
    <mergeCell ref="G16980:H16980"/>
    <mergeCell ref="I16980:J16980"/>
    <mergeCell ref="B17008:C17008"/>
    <mergeCell ref="D17008:E17008"/>
    <mergeCell ref="G17008:H17008"/>
    <mergeCell ref="I17008:J17008"/>
    <mergeCell ref="G17009:J17009"/>
    <mergeCell ref="G17005:K17005"/>
    <mergeCell ref="A17006:K17006"/>
    <mergeCell ref="A17007:C17007"/>
    <mergeCell ref="D17007:E17007"/>
    <mergeCell ref="G17007:H17007"/>
    <mergeCell ref="I17007:J17007"/>
    <mergeCell ref="I16999:J16999"/>
    <mergeCell ref="K16999:K17000"/>
    <mergeCell ref="G17002:J17002"/>
    <mergeCell ref="G17003:J17003"/>
    <mergeCell ref="G17004:J17004"/>
    <mergeCell ref="A16999:B17000"/>
    <mergeCell ref="C16999:C17000"/>
    <mergeCell ref="D16999:D17000"/>
    <mergeCell ref="E16999:F16999"/>
    <mergeCell ref="G16999:H16999"/>
    <mergeCell ref="B16997:C16997"/>
    <mergeCell ref="E16997:F16997"/>
    <mergeCell ref="G16997:H16997"/>
    <mergeCell ref="I16997:J16997"/>
    <mergeCell ref="G16998:J16998"/>
    <mergeCell ref="G16995:J16995"/>
    <mergeCell ref="A16996:C16996"/>
    <mergeCell ref="E16996:F16996"/>
    <mergeCell ref="G16996:H16996"/>
    <mergeCell ref="I16996:J16996"/>
    <mergeCell ref="B16993:E16993"/>
    <mergeCell ref="G16993:H16993"/>
    <mergeCell ref="I16993:J16993"/>
    <mergeCell ref="B16994:E16994"/>
    <mergeCell ref="G16994:H16994"/>
    <mergeCell ref="I16994:J16994"/>
    <mergeCell ref="B17022:E17022"/>
    <mergeCell ref="G17022:H17022"/>
    <mergeCell ref="I17022:J17022"/>
    <mergeCell ref="B17023:E17023"/>
    <mergeCell ref="G17023:H17023"/>
    <mergeCell ref="I17023:J17023"/>
    <mergeCell ref="B17019:C17019"/>
    <mergeCell ref="G17019:H17019"/>
    <mergeCell ref="I17019:J17019"/>
    <mergeCell ref="G17020:J17020"/>
    <mergeCell ref="A17021:E17021"/>
    <mergeCell ref="G17021:H17021"/>
    <mergeCell ref="I17021:J17021"/>
    <mergeCell ref="G17014:J17014"/>
    <mergeCell ref="G17015:K17015"/>
    <mergeCell ref="A17016:K17016"/>
    <mergeCell ref="A17017:C17018"/>
    <mergeCell ref="D17017:D17018"/>
    <mergeCell ref="E17017:F17017"/>
    <mergeCell ref="G17017:J17017"/>
    <mergeCell ref="K17017:K17018"/>
    <mergeCell ref="G17018:H17018"/>
    <mergeCell ref="I17018:J17018"/>
    <mergeCell ref="B17012:C17012"/>
    <mergeCell ref="D17012:E17012"/>
    <mergeCell ref="G17012:H17012"/>
    <mergeCell ref="I17012:J17012"/>
    <mergeCell ref="G17013:J17013"/>
    <mergeCell ref="A17010:C17010"/>
    <mergeCell ref="D17010:E17010"/>
    <mergeCell ref="G17010:H17010"/>
    <mergeCell ref="I17010:J17010"/>
    <mergeCell ref="B17011:C17011"/>
    <mergeCell ref="D17011:E17011"/>
    <mergeCell ref="G17011:H17011"/>
    <mergeCell ref="I17011:J17011"/>
    <mergeCell ref="B17038:C17038"/>
    <mergeCell ref="D17038:E17038"/>
    <mergeCell ref="G17038:H17038"/>
    <mergeCell ref="I17038:J17038"/>
    <mergeCell ref="B17039:C17039"/>
    <mergeCell ref="D17039:E17039"/>
    <mergeCell ref="G17039:H17039"/>
    <mergeCell ref="I17039:J17039"/>
    <mergeCell ref="G17036:J17036"/>
    <mergeCell ref="A17037:C17037"/>
    <mergeCell ref="D17037:E17037"/>
    <mergeCell ref="G17037:H17037"/>
    <mergeCell ref="I17037:J17037"/>
    <mergeCell ref="B17034:C17034"/>
    <mergeCell ref="D17034:E17034"/>
    <mergeCell ref="G17034:H17034"/>
    <mergeCell ref="I17034:J17034"/>
    <mergeCell ref="B17035:C17035"/>
    <mergeCell ref="D17035:E17035"/>
    <mergeCell ref="G17035:H17035"/>
    <mergeCell ref="I17035:J17035"/>
    <mergeCell ref="A17032:K17032"/>
    <mergeCell ref="A17033:C17033"/>
    <mergeCell ref="D17033:E17033"/>
    <mergeCell ref="G17033:H17033"/>
    <mergeCell ref="I17033:J17033"/>
    <mergeCell ref="G17027:J17027"/>
    <mergeCell ref="G17028:J17028"/>
    <mergeCell ref="G17029:J17029"/>
    <mergeCell ref="G17030:J17030"/>
    <mergeCell ref="G17031:K17031"/>
    <mergeCell ref="B17024:E17024"/>
    <mergeCell ref="G17024:H17024"/>
    <mergeCell ref="I17024:J17024"/>
    <mergeCell ref="G17025:J17025"/>
    <mergeCell ref="G17026:J17026"/>
    <mergeCell ref="G17051:J17051"/>
    <mergeCell ref="G17052:K17052"/>
    <mergeCell ref="A17053:K17053"/>
    <mergeCell ref="A17054:C17054"/>
    <mergeCell ref="D17054:E17054"/>
    <mergeCell ref="G17054:H17054"/>
    <mergeCell ref="I17054:J17054"/>
    <mergeCell ref="B17049:C17049"/>
    <mergeCell ref="D17049:E17049"/>
    <mergeCell ref="G17049:H17049"/>
    <mergeCell ref="I17049:J17049"/>
    <mergeCell ref="G17050:J17050"/>
    <mergeCell ref="G17047:J17047"/>
    <mergeCell ref="A17048:C17048"/>
    <mergeCell ref="D17048:E17048"/>
    <mergeCell ref="G17048:H17048"/>
    <mergeCell ref="I17048:J17048"/>
    <mergeCell ref="B17045:C17045"/>
    <mergeCell ref="D17045:E17045"/>
    <mergeCell ref="G17045:H17045"/>
    <mergeCell ref="I17045:J17045"/>
    <mergeCell ref="B17046:C17046"/>
    <mergeCell ref="D17046:E17046"/>
    <mergeCell ref="G17046:H17046"/>
    <mergeCell ref="I17046:J17046"/>
    <mergeCell ref="G17040:J17040"/>
    <mergeCell ref="G17041:J17041"/>
    <mergeCell ref="G17042:K17042"/>
    <mergeCell ref="A17043:K17043"/>
    <mergeCell ref="A17044:C17044"/>
    <mergeCell ref="D17044:E17044"/>
    <mergeCell ref="G17044:H17044"/>
    <mergeCell ref="I17044:J17044"/>
    <mergeCell ref="B17065:C17065"/>
    <mergeCell ref="D17065:E17065"/>
    <mergeCell ref="G17065:H17065"/>
    <mergeCell ref="I17065:J17065"/>
    <mergeCell ref="B17066:C17066"/>
    <mergeCell ref="D17066:E17066"/>
    <mergeCell ref="G17066:H17066"/>
    <mergeCell ref="I17066:J17066"/>
    <mergeCell ref="G17061:J17061"/>
    <mergeCell ref="G17062:K17062"/>
    <mergeCell ref="A17063:K17063"/>
    <mergeCell ref="A17064:C17064"/>
    <mergeCell ref="D17064:E17064"/>
    <mergeCell ref="G17064:H17064"/>
    <mergeCell ref="I17064:J17064"/>
    <mergeCell ref="B17059:C17059"/>
    <mergeCell ref="D17059:E17059"/>
    <mergeCell ref="G17059:H17059"/>
    <mergeCell ref="I17059:J17059"/>
    <mergeCell ref="G17060:J17060"/>
    <mergeCell ref="G17057:J17057"/>
    <mergeCell ref="A17058:C17058"/>
    <mergeCell ref="D17058:E17058"/>
    <mergeCell ref="G17058:H17058"/>
    <mergeCell ref="I17058:J17058"/>
    <mergeCell ref="B17055:C17055"/>
    <mergeCell ref="D17055:E17055"/>
    <mergeCell ref="G17055:H17055"/>
    <mergeCell ref="I17055:J17055"/>
    <mergeCell ref="B17056:C17056"/>
    <mergeCell ref="D17056:E17056"/>
    <mergeCell ref="G17056:H17056"/>
    <mergeCell ref="I17056:J17056"/>
    <mergeCell ref="B17078:C17078"/>
    <mergeCell ref="D17078:E17078"/>
    <mergeCell ref="G17078:H17078"/>
    <mergeCell ref="I17078:J17078"/>
    <mergeCell ref="B17079:C17079"/>
    <mergeCell ref="D17079:E17079"/>
    <mergeCell ref="G17079:H17079"/>
    <mergeCell ref="I17079:J17079"/>
    <mergeCell ref="G17073:J17073"/>
    <mergeCell ref="G17074:J17074"/>
    <mergeCell ref="G17075:K17075"/>
    <mergeCell ref="A17076:K17076"/>
    <mergeCell ref="A17077:C17077"/>
    <mergeCell ref="D17077:E17077"/>
    <mergeCell ref="G17077:H17077"/>
    <mergeCell ref="I17077:J17077"/>
    <mergeCell ref="B17071:C17071"/>
    <mergeCell ref="D17071:E17071"/>
    <mergeCell ref="G17071:H17071"/>
    <mergeCell ref="I17071:J17071"/>
    <mergeCell ref="B17072:C17072"/>
    <mergeCell ref="D17072:E17072"/>
    <mergeCell ref="G17072:H17072"/>
    <mergeCell ref="I17072:J17072"/>
    <mergeCell ref="G17069:J17069"/>
    <mergeCell ref="A17070:C17070"/>
    <mergeCell ref="D17070:E17070"/>
    <mergeCell ref="G17070:H17070"/>
    <mergeCell ref="I17070:J17070"/>
    <mergeCell ref="B17067:C17067"/>
    <mergeCell ref="D17067:E17067"/>
    <mergeCell ref="G17067:H17067"/>
    <mergeCell ref="I17067:J17067"/>
    <mergeCell ref="B17068:C17068"/>
    <mergeCell ref="D17068:E17068"/>
    <mergeCell ref="G17068:H17068"/>
    <mergeCell ref="I17068:J17068"/>
    <mergeCell ref="B17094:C17094"/>
    <mergeCell ref="D17094:E17094"/>
    <mergeCell ref="G17094:H17094"/>
    <mergeCell ref="I17094:J17094"/>
    <mergeCell ref="B17095:C17095"/>
    <mergeCell ref="D17095:E17095"/>
    <mergeCell ref="G17095:H17095"/>
    <mergeCell ref="I17095:J17095"/>
    <mergeCell ref="G17089:J17089"/>
    <mergeCell ref="G17090:J17090"/>
    <mergeCell ref="G17091:K17091"/>
    <mergeCell ref="A17092:K17092"/>
    <mergeCell ref="A17093:C17093"/>
    <mergeCell ref="D17093:E17093"/>
    <mergeCell ref="G17093:H17093"/>
    <mergeCell ref="I17093:J17093"/>
    <mergeCell ref="B17087:C17087"/>
    <mergeCell ref="D17087:E17087"/>
    <mergeCell ref="G17087:H17087"/>
    <mergeCell ref="I17087:J17087"/>
    <mergeCell ref="B17088:C17088"/>
    <mergeCell ref="D17088:E17088"/>
    <mergeCell ref="G17088:H17088"/>
    <mergeCell ref="I17088:J17088"/>
    <mergeCell ref="G17082:J17082"/>
    <mergeCell ref="G17083:J17083"/>
    <mergeCell ref="G17084:K17084"/>
    <mergeCell ref="A17085:K17085"/>
    <mergeCell ref="A17086:C17086"/>
    <mergeCell ref="D17086:E17086"/>
    <mergeCell ref="G17086:H17086"/>
    <mergeCell ref="I17086:J17086"/>
    <mergeCell ref="B17080:C17080"/>
    <mergeCell ref="D17080:E17080"/>
    <mergeCell ref="G17080:H17080"/>
    <mergeCell ref="I17080:J17080"/>
    <mergeCell ref="B17081:C17081"/>
    <mergeCell ref="D17081:E17081"/>
    <mergeCell ref="G17081:H17081"/>
    <mergeCell ref="I17081:J17081"/>
    <mergeCell ref="G17109:J17109"/>
    <mergeCell ref="G17110:J17110"/>
    <mergeCell ref="G17111:K17111"/>
    <mergeCell ref="A17112:K17112"/>
    <mergeCell ref="A17113:C17114"/>
    <mergeCell ref="D17113:D17114"/>
    <mergeCell ref="E17113:F17113"/>
    <mergeCell ref="G17113:J17113"/>
    <mergeCell ref="K17113:K17114"/>
    <mergeCell ref="G17114:H17114"/>
    <mergeCell ref="I17114:J17114"/>
    <mergeCell ref="B17107:C17107"/>
    <mergeCell ref="D17107:E17107"/>
    <mergeCell ref="G17107:H17107"/>
    <mergeCell ref="I17107:J17107"/>
    <mergeCell ref="B17108:C17108"/>
    <mergeCell ref="D17108:E17108"/>
    <mergeCell ref="G17108:H17108"/>
    <mergeCell ref="I17108:J17108"/>
    <mergeCell ref="G17103:J17103"/>
    <mergeCell ref="G17104:K17104"/>
    <mergeCell ref="A17105:K17105"/>
    <mergeCell ref="A17106:C17106"/>
    <mergeCell ref="D17106:E17106"/>
    <mergeCell ref="G17106:H17106"/>
    <mergeCell ref="I17106:J17106"/>
    <mergeCell ref="B17101:C17101"/>
    <mergeCell ref="D17101:E17101"/>
    <mergeCell ref="G17101:H17101"/>
    <mergeCell ref="I17101:J17101"/>
    <mergeCell ref="G17102:J17102"/>
    <mergeCell ref="G17096:J17096"/>
    <mergeCell ref="G17097:J17097"/>
    <mergeCell ref="G17098:K17098"/>
    <mergeCell ref="A17099:K17099"/>
    <mergeCell ref="A17100:C17100"/>
    <mergeCell ref="D17100:E17100"/>
    <mergeCell ref="G17100:H17100"/>
    <mergeCell ref="I17100:J17100"/>
    <mergeCell ref="G17129:J17129"/>
    <mergeCell ref="A17130:C17130"/>
    <mergeCell ref="E17130:F17130"/>
    <mergeCell ref="G17130:H17130"/>
    <mergeCell ref="I17130:J17130"/>
    <mergeCell ref="A17127:E17127"/>
    <mergeCell ref="G17127:H17127"/>
    <mergeCell ref="I17127:J17127"/>
    <mergeCell ref="B17128:E17128"/>
    <mergeCell ref="G17128:H17128"/>
    <mergeCell ref="I17128:J17128"/>
    <mergeCell ref="G17122:J17122"/>
    <mergeCell ref="G17123:J17123"/>
    <mergeCell ref="G17124:J17124"/>
    <mergeCell ref="G17125:J17125"/>
    <mergeCell ref="G17126:J17126"/>
    <mergeCell ref="G17119:J17119"/>
    <mergeCell ref="A17120:E17120"/>
    <mergeCell ref="G17120:H17120"/>
    <mergeCell ref="I17120:J17120"/>
    <mergeCell ref="B17121:E17121"/>
    <mergeCell ref="G17121:H17121"/>
    <mergeCell ref="I17121:J17121"/>
    <mergeCell ref="B17117:C17117"/>
    <mergeCell ref="G17117:H17117"/>
    <mergeCell ref="I17117:J17117"/>
    <mergeCell ref="B17118:C17118"/>
    <mergeCell ref="G17118:H17118"/>
    <mergeCell ref="I17118:J17118"/>
    <mergeCell ref="B17115:C17115"/>
    <mergeCell ref="G17115:H17115"/>
    <mergeCell ref="I17115:J17115"/>
    <mergeCell ref="B17116:C17116"/>
    <mergeCell ref="G17116:H17116"/>
    <mergeCell ref="I17116:J17116"/>
    <mergeCell ref="B17144:C17144"/>
    <mergeCell ref="D17144:E17144"/>
    <mergeCell ref="G17144:H17144"/>
    <mergeCell ref="I17144:J17144"/>
    <mergeCell ref="B17145:C17145"/>
    <mergeCell ref="D17145:E17145"/>
    <mergeCell ref="G17145:H17145"/>
    <mergeCell ref="I17145:J17145"/>
    <mergeCell ref="B17142:C17142"/>
    <mergeCell ref="D17142:E17142"/>
    <mergeCell ref="G17142:H17142"/>
    <mergeCell ref="I17142:J17142"/>
    <mergeCell ref="B17143:C17143"/>
    <mergeCell ref="D17143:E17143"/>
    <mergeCell ref="G17143:H17143"/>
    <mergeCell ref="I17143:J17143"/>
    <mergeCell ref="G17139:K17139"/>
    <mergeCell ref="A17140:K17140"/>
    <mergeCell ref="A17141:C17141"/>
    <mergeCell ref="D17141:E17141"/>
    <mergeCell ref="G17141:H17141"/>
    <mergeCell ref="I17141:J17141"/>
    <mergeCell ref="I17133:J17133"/>
    <mergeCell ref="K17133:K17134"/>
    <mergeCell ref="G17136:J17136"/>
    <mergeCell ref="G17137:J17137"/>
    <mergeCell ref="G17138:J17138"/>
    <mergeCell ref="A17133:B17134"/>
    <mergeCell ref="C17133:C17134"/>
    <mergeCell ref="D17133:D17134"/>
    <mergeCell ref="E17133:F17133"/>
    <mergeCell ref="G17133:H17133"/>
    <mergeCell ref="B17131:C17131"/>
    <mergeCell ref="E17131:F17131"/>
    <mergeCell ref="G17131:H17131"/>
    <mergeCell ref="I17131:J17131"/>
    <mergeCell ref="G17132:J17132"/>
    <mergeCell ref="G17158:J17158"/>
    <mergeCell ref="A17159:C17159"/>
    <mergeCell ref="D17159:E17159"/>
    <mergeCell ref="G17159:H17159"/>
    <mergeCell ref="I17159:J17159"/>
    <mergeCell ref="B17156:C17156"/>
    <mergeCell ref="D17156:E17156"/>
    <mergeCell ref="G17156:H17156"/>
    <mergeCell ref="I17156:J17156"/>
    <mergeCell ref="B17157:C17157"/>
    <mergeCell ref="D17157:E17157"/>
    <mergeCell ref="G17157:H17157"/>
    <mergeCell ref="I17157:J17157"/>
    <mergeCell ref="G17152:J17152"/>
    <mergeCell ref="G17153:K17153"/>
    <mergeCell ref="A17154:K17154"/>
    <mergeCell ref="A17155:C17155"/>
    <mergeCell ref="D17155:E17155"/>
    <mergeCell ref="G17155:H17155"/>
    <mergeCell ref="I17155:J17155"/>
    <mergeCell ref="B17150:C17150"/>
    <mergeCell ref="D17150:E17150"/>
    <mergeCell ref="G17150:H17150"/>
    <mergeCell ref="I17150:J17150"/>
    <mergeCell ref="G17151:J17151"/>
    <mergeCell ref="G17148:J17148"/>
    <mergeCell ref="A17149:C17149"/>
    <mergeCell ref="D17149:E17149"/>
    <mergeCell ref="G17149:H17149"/>
    <mergeCell ref="I17149:J17149"/>
    <mergeCell ref="B17146:C17146"/>
    <mergeCell ref="D17146:E17146"/>
    <mergeCell ref="G17146:H17146"/>
    <mergeCell ref="I17146:J17146"/>
    <mergeCell ref="B17147:C17147"/>
    <mergeCell ref="D17147:E17147"/>
    <mergeCell ref="G17147:H17147"/>
    <mergeCell ref="I17147:J17147"/>
    <mergeCell ref="A17172:C17172"/>
    <mergeCell ref="D17172:E17172"/>
    <mergeCell ref="G17172:H17172"/>
    <mergeCell ref="I17172:J17172"/>
    <mergeCell ref="B17173:C17173"/>
    <mergeCell ref="D17173:E17173"/>
    <mergeCell ref="G17173:H17173"/>
    <mergeCell ref="I17173:J17173"/>
    <mergeCell ref="B17170:C17170"/>
    <mergeCell ref="D17170:E17170"/>
    <mergeCell ref="G17170:H17170"/>
    <mergeCell ref="I17170:J17170"/>
    <mergeCell ref="G17171:J17171"/>
    <mergeCell ref="G17166:J17166"/>
    <mergeCell ref="G17167:K17167"/>
    <mergeCell ref="A17168:K17168"/>
    <mergeCell ref="A17169:C17169"/>
    <mergeCell ref="D17169:E17169"/>
    <mergeCell ref="G17169:H17169"/>
    <mergeCell ref="I17169:J17169"/>
    <mergeCell ref="B17164:C17164"/>
    <mergeCell ref="D17164:E17164"/>
    <mergeCell ref="G17164:H17164"/>
    <mergeCell ref="I17164:J17164"/>
    <mergeCell ref="G17165:J17165"/>
    <mergeCell ref="G17162:J17162"/>
    <mergeCell ref="A17163:C17163"/>
    <mergeCell ref="D17163:E17163"/>
    <mergeCell ref="G17163:H17163"/>
    <mergeCell ref="I17163:J17163"/>
    <mergeCell ref="B17160:C17160"/>
    <mergeCell ref="D17160:E17160"/>
    <mergeCell ref="G17160:H17160"/>
    <mergeCell ref="I17160:J17160"/>
    <mergeCell ref="B17161:C17161"/>
    <mergeCell ref="D17161:E17161"/>
    <mergeCell ref="G17161:H17161"/>
    <mergeCell ref="I17161:J17161"/>
    <mergeCell ref="G17184:J17184"/>
    <mergeCell ref="A17185:C17185"/>
    <mergeCell ref="D17185:E17185"/>
    <mergeCell ref="G17185:H17185"/>
    <mergeCell ref="I17185:J17185"/>
    <mergeCell ref="B17182:C17182"/>
    <mergeCell ref="D17182:E17182"/>
    <mergeCell ref="G17182:H17182"/>
    <mergeCell ref="I17182:J17182"/>
    <mergeCell ref="B17183:C17183"/>
    <mergeCell ref="D17183:E17183"/>
    <mergeCell ref="G17183:H17183"/>
    <mergeCell ref="I17183:J17183"/>
    <mergeCell ref="B17180:C17180"/>
    <mergeCell ref="D17180:E17180"/>
    <mergeCell ref="G17180:H17180"/>
    <mergeCell ref="I17180:J17180"/>
    <mergeCell ref="B17181:C17181"/>
    <mergeCell ref="D17181:E17181"/>
    <mergeCell ref="G17181:H17181"/>
    <mergeCell ref="I17181:J17181"/>
    <mergeCell ref="G17176:J17176"/>
    <mergeCell ref="G17177:K17177"/>
    <mergeCell ref="A17178:K17178"/>
    <mergeCell ref="A17179:C17179"/>
    <mergeCell ref="D17179:E17179"/>
    <mergeCell ref="G17179:H17179"/>
    <mergeCell ref="I17179:J17179"/>
    <mergeCell ref="B17174:C17174"/>
    <mergeCell ref="D17174:E17174"/>
    <mergeCell ref="G17174:H17174"/>
    <mergeCell ref="I17174:J17174"/>
    <mergeCell ref="G17175:J17175"/>
    <mergeCell ref="B17196:C17196"/>
    <mergeCell ref="D17196:E17196"/>
    <mergeCell ref="G17196:H17196"/>
    <mergeCell ref="I17196:J17196"/>
    <mergeCell ref="G17197:J17197"/>
    <mergeCell ref="A17194:C17194"/>
    <mergeCell ref="D17194:E17194"/>
    <mergeCell ref="G17194:H17194"/>
    <mergeCell ref="I17194:J17194"/>
    <mergeCell ref="B17195:C17195"/>
    <mergeCell ref="D17195:E17195"/>
    <mergeCell ref="G17195:H17195"/>
    <mergeCell ref="I17195:J17195"/>
    <mergeCell ref="B17192:C17192"/>
    <mergeCell ref="D17192:E17192"/>
    <mergeCell ref="G17192:H17192"/>
    <mergeCell ref="I17192:J17192"/>
    <mergeCell ref="G17193:J17193"/>
    <mergeCell ref="A17190:C17190"/>
    <mergeCell ref="D17190:E17190"/>
    <mergeCell ref="G17190:H17190"/>
    <mergeCell ref="I17190:J17190"/>
    <mergeCell ref="B17191:C17191"/>
    <mergeCell ref="D17191:E17191"/>
    <mergeCell ref="G17191:H17191"/>
    <mergeCell ref="I17191:J17191"/>
    <mergeCell ref="B17188:C17188"/>
    <mergeCell ref="D17188:E17188"/>
    <mergeCell ref="G17188:H17188"/>
    <mergeCell ref="I17188:J17188"/>
    <mergeCell ref="G17189:J17189"/>
    <mergeCell ref="B17186:C17186"/>
    <mergeCell ref="D17186:E17186"/>
    <mergeCell ref="G17186:H17186"/>
    <mergeCell ref="I17186:J17186"/>
    <mergeCell ref="B17187:C17187"/>
    <mergeCell ref="D17187:E17187"/>
    <mergeCell ref="G17187:H17187"/>
    <mergeCell ref="I17187:J17187"/>
    <mergeCell ref="G17208:J17208"/>
    <mergeCell ref="A17209:C17209"/>
    <mergeCell ref="D17209:E17209"/>
    <mergeCell ref="G17209:H17209"/>
    <mergeCell ref="I17209:J17209"/>
    <mergeCell ref="B17206:C17206"/>
    <mergeCell ref="D17206:E17206"/>
    <mergeCell ref="G17206:H17206"/>
    <mergeCell ref="I17206:J17206"/>
    <mergeCell ref="B17207:C17207"/>
    <mergeCell ref="D17207:E17207"/>
    <mergeCell ref="G17207:H17207"/>
    <mergeCell ref="I17207:J17207"/>
    <mergeCell ref="B17204:C17204"/>
    <mergeCell ref="D17204:E17204"/>
    <mergeCell ref="G17204:H17204"/>
    <mergeCell ref="I17204:J17204"/>
    <mergeCell ref="B17205:C17205"/>
    <mergeCell ref="D17205:E17205"/>
    <mergeCell ref="G17205:H17205"/>
    <mergeCell ref="I17205:J17205"/>
    <mergeCell ref="B17202:C17202"/>
    <mergeCell ref="D17202:E17202"/>
    <mergeCell ref="G17202:H17202"/>
    <mergeCell ref="I17202:J17202"/>
    <mergeCell ref="B17203:C17203"/>
    <mergeCell ref="D17203:E17203"/>
    <mergeCell ref="G17203:H17203"/>
    <mergeCell ref="I17203:J17203"/>
    <mergeCell ref="G17198:J17198"/>
    <mergeCell ref="G17199:K17199"/>
    <mergeCell ref="A17200:K17200"/>
    <mergeCell ref="A17201:C17201"/>
    <mergeCell ref="D17201:E17201"/>
    <mergeCell ref="G17201:H17201"/>
    <mergeCell ref="I17201:J17201"/>
    <mergeCell ref="G17218:J17218"/>
    <mergeCell ref="G17219:K17219"/>
    <mergeCell ref="A17220:K17220"/>
    <mergeCell ref="A17221:C17221"/>
    <mergeCell ref="D17221:E17221"/>
    <mergeCell ref="G17221:H17221"/>
    <mergeCell ref="I17221:J17221"/>
    <mergeCell ref="B17216:C17216"/>
    <mergeCell ref="D17216:E17216"/>
    <mergeCell ref="G17216:H17216"/>
    <mergeCell ref="I17216:J17216"/>
    <mergeCell ref="G17217:J17217"/>
    <mergeCell ref="A17214:C17214"/>
    <mergeCell ref="D17214:E17214"/>
    <mergeCell ref="G17214:H17214"/>
    <mergeCell ref="I17214:J17214"/>
    <mergeCell ref="B17215:C17215"/>
    <mergeCell ref="D17215:E17215"/>
    <mergeCell ref="G17215:H17215"/>
    <mergeCell ref="I17215:J17215"/>
    <mergeCell ref="B17212:C17212"/>
    <mergeCell ref="D17212:E17212"/>
    <mergeCell ref="G17212:H17212"/>
    <mergeCell ref="I17212:J17212"/>
    <mergeCell ref="G17213:J17213"/>
    <mergeCell ref="B17210:C17210"/>
    <mergeCell ref="D17210:E17210"/>
    <mergeCell ref="G17210:H17210"/>
    <mergeCell ref="I17210:J17210"/>
    <mergeCell ref="B17211:C17211"/>
    <mergeCell ref="D17211:E17211"/>
    <mergeCell ref="G17211:H17211"/>
    <mergeCell ref="I17211:J17211"/>
    <mergeCell ref="G17232:J17232"/>
    <mergeCell ref="G17233:K17233"/>
    <mergeCell ref="A17234:K17234"/>
    <mergeCell ref="A17235:C17235"/>
    <mergeCell ref="D17235:E17235"/>
    <mergeCell ref="G17235:H17235"/>
    <mergeCell ref="I17235:J17235"/>
    <mergeCell ref="B17230:C17230"/>
    <mergeCell ref="D17230:E17230"/>
    <mergeCell ref="G17230:H17230"/>
    <mergeCell ref="I17230:J17230"/>
    <mergeCell ref="G17231:J17231"/>
    <mergeCell ref="G17228:J17228"/>
    <mergeCell ref="A17229:C17229"/>
    <mergeCell ref="D17229:E17229"/>
    <mergeCell ref="G17229:H17229"/>
    <mergeCell ref="I17229:J17229"/>
    <mergeCell ref="B17226:C17226"/>
    <mergeCell ref="D17226:E17226"/>
    <mergeCell ref="G17226:H17226"/>
    <mergeCell ref="I17226:J17226"/>
    <mergeCell ref="B17227:C17227"/>
    <mergeCell ref="D17227:E17227"/>
    <mergeCell ref="G17227:H17227"/>
    <mergeCell ref="I17227:J17227"/>
    <mergeCell ref="G17224:J17224"/>
    <mergeCell ref="A17225:C17225"/>
    <mergeCell ref="D17225:E17225"/>
    <mergeCell ref="G17225:H17225"/>
    <mergeCell ref="I17225:J17225"/>
    <mergeCell ref="B17222:C17222"/>
    <mergeCell ref="D17222:E17222"/>
    <mergeCell ref="G17222:H17222"/>
    <mergeCell ref="I17222:J17222"/>
    <mergeCell ref="B17223:C17223"/>
    <mergeCell ref="D17223:E17223"/>
    <mergeCell ref="G17223:H17223"/>
    <mergeCell ref="I17223:J17223"/>
    <mergeCell ref="B17248:E17248"/>
    <mergeCell ref="G17248:H17248"/>
    <mergeCell ref="I17248:J17248"/>
    <mergeCell ref="B17249:E17249"/>
    <mergeCell ref="G17249:H17249"/>
    <mergeCell ref="I17249:J17249"/>
    <mergeCell ref="G17244:J17244"/>
    <mergeCell ref="G17245:K17245"/>
    <mergeCell ref="A17246:K17246"/>
    <mergeCell ref="A17247:E17247"/>
    <mergeCell ref="G17247:H17247"/>
    <mergeCell ref="I17247:J17247"/>
    <mergeCell ref="B17242:C17242"/>
    <mergeCell ref="D17242:E17242"/>
    <mergeCell ref="G17242:H17242"/>
    <mergeCell ref="I17242:J17242"/>
    <mergeCell ref="G17243:J17243"/>
    <mergeCell ref="A17240:C17240"/>
    <mergeCell ref="D17240:E17240"/>
    <mergeCell ref="G17240:H17240"/>
    <mergeCell ref="I17240:J17240"/>
    <mergeCell ref="B17241:C17241"/>
    <mergeCell ref="D17241:E17241"/>
    <mergeCell ref="G17241:H17241"/>
    <mergeCell ref="I17241:J17241"/>
    <mergeCell ref="B17238:C17238"/>
    <mergeCell ref="D17238:E17238"/>
    <mergeCell ref="G17238:H17238"/>
    <mergeCell ref="I17238:J17238"/>
    <mergeCell ref="G17239:J17239"/>
    <mergeCell ref="B17236:C17236"/>
    <mergeCell ref="D17236:E17236"/>
    <mergeCell ref="G17236:H17236"/>
    <mergeCell ref="I17236:J17236"/>
    <mergeCell ref="B17237:C17237"/>
    <mergeCell ref="D17237:E17237"/>
    <mergeCell ref="G17237:H17237"/>
    <mergeCell ref="I17237:J17237"/>
    <mergeCell ref="B17265:C17265"/>
    <mergeCell ref="D17265:E17265"/>
    <mergeCell ref="G17265:H17265"/>
    <mergeCell ref="I17265:J17265"/>
    <mergeCell ref="G17266:J17266"/>
    <mergeCell ref="G17262:K17262"/>
    <mergeCell ref="A17263:K17263"/>
    <mergeCell ref="A17264:C17264"/>
    <mergeCell ref="D17264:E17264"/>
    <mergeCell ref="G17264:H17264"/>
    <mergeCell ref="I17264:J17264"/>
    <mergeCell ref="I17256:J17256"/>
    <mergeCell ref="K17256:K17257"/>
    <mergeCell ref="G17259:J17259"/>
    <mergeCell ref="G17260:J17260"/>
    <mergeCell ref="G17261:J17261"/>
    <mergeCell ref="A17256:B17257"/>
    <mergeCell ref="C17256:C17257"/>
    <mergeCell ref="D17256:D17257"/>
    <mergeCell ref="E17256:F17256"/>
    <mergeCell ref="G17256:H17256"/>
    <mergeCell ref="B17254:C17254"/>
    <mergeCell ref="E17254:F17254"/>
    <mergeCell ref="G17254:H17254"/>
    <mergeCell ref="I17254:J17254"/>
    <mergeCell ref="G17255:J17255"/>
    <mergeCell ref="G17252:J17252"/>
    <mergeCell ref="A17253:C17253"/>
    <mergeCell ref="E17253:F17253"/>
    <mergeCell ref="G17253:H17253"/>
    <mergeCell ref="I17253:J17253"/>
    <mergeCell ref="B17250:E17250"/>
    <mergeCell ref="G17250:H17250"/>
    <mergeCell ref="I17250:J17250"/>
    <mergeCell ref="B17251:E17251"/>
    <mergeCell ref="G17251:H17251"/>
    <mergeCell ref="I17251:J17251"/>
    <mergeCell ref="B17279:E17279"/>
    <mergeCell ref="G17279:H17279"/>
    <mergeCell ref="I17279:J17279"/>
    <mergeCell ref="B17280:E17280"/>
    <mergeCell ref="G17280:H17280"/>
    <mergeCell ref="I17280:J17280"/>
    <mergeCell ref="B17276:C17276"/>
    <mergeCell ref="G17276:H17276"/>
    <mergeCell ref="I17276:J17276"/>
    <mergeCell ref="G17277:J17277"/>
    <mergeCell ref="A17278:E17278"/>
    <mergeCell ref="G17278:H17278"/>
    <mergeCell ref="I17278:J17278"/>
    <mergeCell ref="G17271:J17271"/>
    <mergeCell ref="G17272:K17272"/>
    <mergeCell ref="A17273:K17273"/>
    <mergeCell ref="A17274:C17275"/>
    <mergeCell ref="D17274:D17275"/>
    <mergeCell ref="E17274:F17274"/>
    <mergeCell ref="G17274:J17274"/>
    <mergeCell ref="K17274:K17275"/>
    <mergeCell ref="G17275:H17275"/>
    <mergeCell ref="I17275:J17275"/>
    <mergeCell ref="B17269:C17269"/>
    <mergeCell ref="D17269:E17269"/>
    <mergeCell ref="G17269:H17269"/>
    <mergeCell ref="I17269:J17269"/>
    <mergeCell ref="G17270:J17270"/>
    <mergeCell ref="A17267:C17267"/>
    <mergeCell ref="D17267:E17267"/>
    <mergeCell ref="G17267:H17267"/>
    <mergeCell ref="I17267:J17267"/>
    <mergeCell ref="B17268:C17268"/>
    <mergeCell ref="D17268:E17268"/>
    <mergeCell ref="G17268:H17268"/>
    <mergeCell ref="I17268:J17268"/>
    <mergeCell ref="B17295:C17295"/>
    <mergeCell ref="D17295:E17295"/>
    <mergeCell ref="G17295:H17295"/>
    <mergeCell ref="I17295:J17295"/>
    <mergeCell ref="B17296:C17296"/>
    <mergeCell ref="D17296:E17296"/>
    <mergeCell ref="G17296:H17296"/>
    <mergeCell ref="I17296:J17296"/>
    <mergeCell ref="G17293:J17293"/>
    <mergeCell ref="A17294:C17294"/>
    <mergeCell ref="D17294:E17294"/>
    <mergeCell ref="G17294:H17294"/>
    <mergeCell ref="I17294:J17294"/>
    <mergeCell ref="B17291:C17291"/>
    <mergeCell ref="D17291:E17291"/>
    <mergeCell ref="G17291:H17291"/>
    <mergeCell ref="I17291:J17291"/>
    <mergeCell ref="B17292:C17292"/>
    <mergeCell ref="D17292:E17292"/>
    <mergeCell ref="G17292:H17292"/>
    <mergeCell ref="I17292:J17292"/>
    <mergeCell ref="A17289:K17289"/>
    <mergeCell ref="A17290:C17290"/>
    <mergeCell ref="D17290:E17290"/>
    <mergeCell ref="G17290:H17290"/>
    <mergeCell ref="I17290:J17290"/>
    <mergeCell ref="G17284:J17284"/>
    <mergeCell ref="G17285:J17285"/>
    <mergeCell ref="G17286:J17286"/>
    <mergeCell ref="G17287:J17287"/>
    <mergeCell ref="G17288:K17288"/>
    <mergeCell ref="B17281:E17281"/>
    <mergeCell ref="G17281:H17281"/>
    <mergeCell ref="I17281:J17281"/>
    <mergeCell ref="G17282:J17282"/>
    <mergeCell ref="G17283:J17283"/>
    <mergeCell ref="G17308:J17308"/>
    <mergeCell ref="G17309:K17309"/>
    <mergeCell ref="A17310:K17310"/>
    <mergeCell ref="A17311:C17311"/>
    <mergeCell ref="D17311:E17311"/>
    <mergeCell ref="G17311:H17311"/>
    <mergeCell ref="I17311:J17311"/>
    <mergeCell ref="B17306:C17306"/>
    <mergeCell ref="D17306:E17306"/>
    <mergeCell ref="G17306:H17306"/>
    <mergeCell ref="I17306:J17306"/>
    <mergeCell ref="G17307:J17307"/>
    <mergeCell ref="G17304:J17304"/>
    <mergeCell ref="A17305:C17305"/>
    <mergeCell ref="D17305:E17305"/>
    <mergeCell ref="G17305:H17305"/>
    <mergeCell ref="I17305:J17305"/>
    <mergeCell ref="B17302:C17302"/>
    <mergeCell ref="D17302:E17302"/>
    <mergeCell ref="G17302:H17302"/>
    <mergeCell ref="I17302:J17302"/>
    <mergeCell ref="B17303:C17303"/>
    <mergeCell ref="D17303:E17303"/>
    <mergeCell ref="G17303:H17303"/>
    <mergeCell ref="I17303:J17303"/>
    <mergeCell ref="G17297:J17297"/>
    <mergeCell ref="G17298:J17298"/>
    <mergeCell ref="G17299:K17299"/>
    <mergeCell ref="A17300:K17300"/>
    <mergeCell ref="A17301:C17301"/>
    <mergeCell ref="D17301:E17301"/>
    <mergeCell ref="G17301:H17301"/>
    <mergeCell ref="I17301:J17301"/>
    <mergeCell ref="B17322:C17322"/>
    <mergeCell ref="D17322:E17322"/>
    <mergeCell ref="G17322:H17322"/>
    <mergeCell ref="I17322:J17322"/>
    <mergeCell ref="B17323:C17323"/>
    <mergeCell ref="D17323:E17323"/>
    <mergeCell ref="G17323:H17323"/>
    <mergeCell ref="I17323:J17323"/>
    <mergeCell ref="G17318:J17318"/>
    <mergeCell ref="G17319:K17319"/>
    <mergeCell ref="A17320:K17320"/>
    <mergeCell ref="A17321:C17321"/>
    <mergeCell ref="D17321:E17321"/>
    <mergeCell ref="G17321:H17321"/>
    <mergeCell ref="I17321:J17321"/>
    <mergeCell ref="B17316:C17316"/>
    <mergeCell ref="D17316:E17316"/>
    <mergeCell ref="G17316:H17316"/>
    <mergeCell ref="I17316:J17316"/>
    <mergeCell ref="G17317:J17317"/>
    <mergeCell ref="G17314:J17314"/>
    <mergeCell ref="A17315:C17315"/>
    <mergeCell ref="D17315:E17315"/>
    <mergeCell ref="G17315:H17315"/>
    <mergeCell ref="I17315:J17315"/>
    <mergeCell ref="B17312:C17312"/>
    <mergeCell ref="D17312:E17312"/>
    <mergeCell ref="G17312:H17312"/>
    <mergeCell ref="I17312:J17312"/>
    <mergeCell ref="B17313:C17313"/>
    <mergeCell ref="D17313:E17313"/>
    <mergeCell ref="G17313:H17313"/>
    <mergeCell ref="I17313:J17313"/>
    <mergeCell ref="B17335:C17335"/>
    <mergeCell ref="D17335:E17335"/>
    <mergeCell ref="G17335:H17335"/>
    <mergeCell ref="I17335:J17335"/>
    <mergeCell ref="B17336:C17336"/>
    <mergeCell ref="D17336:E17336"/>
    <mergeCell ref="G17336:H17336"/>
    <mergeCell ref="I17336:J17336"/>
    <mergeCell ref="G17330:J17330"/>
    <mergeCell ref="G17331:J17331"/>
    <mergeCell ref="G17332:K17332"/>
    <mergeCell ref="A17333:K17333"/>
    <mergeCell ref="A17334:C17334"/>
    <mergeCell ref="D17334:E17334"/>
    <mergeCell ref="G17334:H17334"/>
    <mergeCell ref="I17334:J17334"/>
    <mergeCell ref="B17328:C17328"/>
    <mergeCell ref="D17328:E17328"/>
    <mergeCell ref="G17328:H17328"/>
    <mergeCell ref="I17328:J17328"/>
    <mergeCell ref="B17329:C17329"/>
    <mergeCell ref="D17329:E17329"/>
    <mergeCell ref="G17329:H17329"/>
    <mergeCell ref="I17329:J17329"/>
    <mergeCell ref="G17326:J17326"/>
    <mergeCell ref="A17327:C17327"/>
    <mergeCell ref="D17327:E17327"/>
    <mergeCell ref="G17327:H17327"/>
    <mergeCell ref="I17327:J17327"/>
    <mergeCell ref="B17324:C17324"/>
    <mergeCell ref="D17324:E17324"/>
    <mergeCell ref="G17324:H17324"/>
    <mergeCell ref="I17324:J17324"/>
    <mergeCell ref="B17325:C17325"/>
    <mergeCell ref="D17325:E17325"/>
    <mergeCell ref="G17325:H17325"/>
    <mergeCell ref="I17325:J17325"/>
    <mergeCell ref="B17351:C17351"/>
    <mergeCell ref="D17351:E17351"/>
    <mergeCell ref="G17351:H17351"/>
    <mergeCell ref="I17351:J17351"/>
    <mergeCell ref="B17352:C17352"/>
    <mergeCell ref="D17352:E17352"/>
    <mergeCell ref="G17352:H17352"/>
    <mergeCell ref="I17352:J17352"/>
    <mergeCell ref="G17346:J17346"/>
    <mergeCell ref="G17347:J17347"/>
    <mergeCell ref="G17348:K17348"/>
    <mergeCell ref="A17349:K17349"/>
    <mergeCell ref="A17350:C17350"/>
    <mergeCell ref="D17350:E17350"/>
    <mergeCell ref="G17350:H17350"/>
    <mergeCell ref="I17350:J17350"/>
    <mergeCell ref="B17344:C17344"/>
    <mergeCell ref="D17344:E17344"/>
    <mergeCell ref="G17344:H17344"/>
    <mergeCell ref="I17344:J17344"/>
    <mergeCell ref="B17345:C17345"/>
    <mergeCell ref="D17345:E17345"/>
    <mergeCell ref="G17345:H17345"/>
    <mergeCell ref="I17345:J17345"/>
    <mergeCell ref="G17339:J17339"/>
    <mergeCell ref="G17340:J17340"/>
    <mergeCell ref="G17341:K17341"/>
    <mergeCell ref="A17342:K17342"/>
    <mergeCell ref="A17343:C17343"/>
    <mergeCell ref="D17343:E17343"/>
    <mergeCell ref="G17343:H17343"/>
    <mergeCell ref="I17343:J17343"/>
    <mergeCell ref="B17337:C17337"/>
    <mergeCell ref="D17337:E17337"/>
    <mergeCell ref="G17337:H17337"/>
    <mergeCell ref="I17337:J17337"/>
    <mergeCell ref="B17338:C17338"/>
    <mergeCell ref="D17338:E17338"/>
    <mergeCell ref="G17338:H17338"/>
    <mergeCell ref="I17338:J17338"/>
    <mergeCell ref="G17366:J17366"/>
    <mergeCell ref="G17367:J17367"/>
    <mergeCell ref="G17368:K17368"/>
    <mergeCell ref="A17369:K17369"/>
    <mergeCell ref="A17370:C17371"/>
    <mergeCell ref="D17370:D17371"/>
    <mergeCell ref="E17370:F17370"/>
    <mergeCell ref="G17370:J17370"/>
    <mergeCell ref="K17370:K17371"/>
    <mergeCell ref="G17371:H17371"/>
    <mergeCell ref="I17371:J17371"/>
    <mergeCell ref="B17364:C17364"/>
    <mergeCell ref="D17364:E17364"/>
    <mergeCell ref="G17364:H17364"/>
    <mergeCell ref="I17364:J17364"/>
    <mergeCell ref="B17365:C17365"/>
    <mergeCell ref="D17365:E17365"/>
    <mergeCell ref="G17365:H17365"/>
    <mergeCell ref="I17365:J17365"/>
    <mergeCell ref="G17360:J17360"/>
    <mergeCell ref="G17361:K17361"/>
    <mergeCell ref="A17362:K17362"/>
    <mergeCell ref="A17363:C17363"/>
    <mergeCell ref="D17363:E17363"/>
    <mergeCell ref="G17363:H17363"/>
    <mergeCell ref="I17363:J17363"/>
    <mergeCell ref="B17358:C17358"/>
    <mergeCell ref="D17358:E17358"/>
    <mergeCell ref="G17358:H17358"/>
    <mergeCell ref="I17358:J17358"/>
    <mergeCell ref="G17359:J17359"/>
    <mergeCell ref="G17353:J17353"/>
    <mergeCell ref="G17354:J17354"/>
    <mergeCell ref="G17355:K17355"/>
    <mergeCell ref="A17356:K17356"/>
    <mergeCell ref="A17357:C17357"/>
    <mergeCell ref="D17357:E17357"/>
    <mergeCell ref="G17357:H17357"/>
    <mergeCell ref="I17357:J17357"/>
    <mergeCell ref="G17386:J17386"/>
    <mergeCell ref="A17387:C17387"/>
    <mergeCell ref="E17387:F17387"/>
    <mergeCell ref="G17387:H17387"/>
    <mergeCell ref="I17387:J17387"/>
    <mergeCell ref="A17384:E17384"/>
    <mergeCell ref="G17384:H17384"/>
    <mergeCell ref="I17384:J17384"/>
    <mergeCell ref="B17385:E17385"/>
    <mergeCell ref="G17385:H17385"/>
    <mergeCell ref="I17385:J17385"/>
    <mergeCell ref="G17379:J17379"/>
    <mergeCell ref="G17380:J17380"/>
    <mergeCell ref="G17381:J17381"/>
    <mergeCell ref="G17382:J17382"/>
    <mergeCell ref="G17383:J17383"/>
    <mergeCell ref="G17376:J17376"/>
    <mergeCell ref="A17377:E17377"/>
    <mergeCell ref="G17377:H17377"/>
    <mergeCell ref="I17377:J17377"/>
    <mergeCell ref="B17378:E17378"/>
    <mergeCell ref="G17378:H17378"/>
    <mergeCell ref="I17378:J17378"/>
    <mergeCell ref="B17374:C17374"/>
    <mergeCell ref="G17374:H17374"/>
    <mergeCell ref="I17374:J17374"/>
    <mergeCell ref="B17375:C17375"/>
    <mergeCell ref="G17375:H17375"/>
    <mergeCell ref="I17375:J17375"/>
    <mergeCell ref="B17372:C17372"/>
    <mergeCell ref="G17372:H17372"/>
    <mergeCell ref="I17372:J17372"/>
    <mergeCell ref="B17373:C17373"/>
    <mergeCell ref="G17373:H17373"/>
    <mergeCell ref="I17373:J17373"/>
    <mergeCell ref="B17401:C17401"/>
    <mergeCell ref="D17401:E17401"/>
    <mergeCell ref="G17401:H17401"/>
    <mergeCell ref="I17401:J17401"/>
    <mergeCell ref="B17402:C17402"/>
    <mergeCell ref="D17402:E17402"/>
    <mergeCell ref="G17402:H17402"/>
    <mergeCell ref="I17402:J17402"/>
    <mergeCell ref="B17399:C17399"/>
    <mergeCell ref="D17399:E17399"/>
    <mergeCell ref="G17399:H17399"/>
    <mergeCell ref="I17399:J17399"/>
    <mergeCell ref="B17400:C17400"/>
    <mergeCell ref="D17400:E17400"/>
    <mergeCell ref="G17400:H17400"/>
    <mergeCell ref="I17400:J17400"/>
    <mergeCell ref="G17396:K17396"/>
    <mergeCell ref="A17397:K17397"/>
    <mergeCell ref="A17398:C17398"/>
    <mergeCell ref="D17398:E17398"/>
    <mergeCell ref="G17398:H17398"/>
    <mergeCell ref="I17398:J17398"/>
    <mergeCell ref="I17390:J17390"/>
    <mergeCell ref="K17390:K17391"/>
    <mergeCell ref="G17393:J17393"/>
    <mergeCell ref="G17394:J17394"/>
    <mergeCell ref="G17395:J17395"/>
    <mergeCell ref="A17390:B17391"/>
    <mergeCell ref="C17390:C17391"/>
    <mergeCell ref="D17390:D17391"/>
    <mergeCell ref="E17390:F17390"/>
    <mergeCell ref="G17390:H17390"/>
    <mergeCell ref="B17388:C17388"/>
    <mergeCell ref="E17388:F17388"/>
    <mergeCell ref="G17388:H17388"/>
    <mergeCell ref="I17388:J17388"/>
    <mergeCell ref="G17389:J17389"/>
    <mergeCell ref="G17415:J17415"/>
    <mergeCell ref="A17416:C17416"/>
    <mergeCell ref="D17416:E17416"/>
    <mergeCell ref="G17416:H17416"/>
    <mergeCell ref="I17416:J17416"/>
    <mergeCell ref="B17413:C17413"/>
    <mergeCell ref="D17413:E17413"/>
    <mergeCell ref="G17413:H17413"/>
    <mergeCell ref="I17413:J17413"/>
    <mergeCell ref="B17414:C17414"/>
    <mergeCell ref="D17414:E17414"/>
    <mergeCell ref="G17414:H17414"/>
    <mergeCell ref="I17414:J17414"/>
    <mergeCell ref="G17409:J17409"/>
    <mergeCell ref="G17410:K17410"/>
    <mergeCell ref="A17411:K17411"/>
    <mergeCell ref="A17412:C17412"/>
    <mergeCell ref="D17412:E17412"/>
    <mergeCell ref="G17412:H17412"/>
    <mergeCell ref="I17412:J17412"/>
    <mergeCell ref="B17407:C17407"/>
    <mergeCell ref="D17407:E17407"/>
    <mergeCell ref="G17407:H17407"/>
    <mergeCell ref="I17407:J17407"/>
    <mergeCell ref="G17408:J17408"/>
    <mergeCell ref="G17405:J17405"/>
    <mergeCell ref="A17406:C17406"/>
    <mergeCell ref="D17406:E17406"/>
    <mergeCell ref="G17406:H17406"/>
    <mergeCell ref="I17406:J17406"/>
    <mergeCell ref="B17403:C17403"/>
    <mergeCell ref="D17403:E17403"/>
    <mergeCell ref="G17403:H17403"/>
    <mergeCell ref="I17403:J17403"/>
    <mergeCell ref="B17404:C17404"/>
    <mergeCell ref="D17404:E17404"/>
    <mergeCell ref="G17404:H17404"/>
    <mergeCell ref="I17404:J17404"/>
    <mergeCell ref="A17429:C17429"/>
    <mergeCell ref="D17429:E17429"/>
    <mergeCell ref="G17429:H17429"/>
    <mergeCell ref="I17429:J17429"/>
    <mergeCell ref="B17430:C17430"/>
    <mergeCell ref="D17430:E17430"/>
    <mergeCell ref="G17430:H17430"/>
    <mergeCell ref="I17430:J17430"/>
    <mergeCell ref="B17427:C17427"/>
    <mergeCell ref="D17427:E17427"/>
    <mergeCell ref="G17427:H17427"/>
    <mergeCell ref="I17427:J17427"/>
    <mergeCell ref="G17428:J17428"/>
    <mergeCell ref="G17423:J17423"/>
    <mergeCell ref="G17424:K17424"/>
    <mergeCell ref="A17425:K17425"/>
    <mergeCell ref="A17426:C17426"/>
    <mergeCell ref="D17426:E17426"/>
    <mergeCell ref="G17426:H17426"/>
    <mergeCell ref="I17426:J17426"/>
    <mergeCell ref="B17421:C17421"/>
    <mergeCell ref="D17421:E17421"/>
    <mergeCell ref="G17421:H17421"/>
    <mergeCell ref="I17421:J17421"/>
    <mergeCell ref="G17422:J17422"/>
    <mergeCell ref="G17419:J17419"/>
    <mergeCell ref="A17420:C17420"/>
    <mergeCell ref="D17420:E17420"/>
    <mergeCell ref="G17420:H17420"/>
    <mergeCell ref="I17420:J17420"/>
    <mergeCell ref="B17417:C17417"/>
    <mergeCell ref="D17417:E17417"/>
    <mergeCell ref="G17417:H17417"/>
    <mergeCell ref="I17417:J17417"/>
    <mergeCell ref="B17418:C17418"/>
    <mergeCell ref="D17418:E17418"/>
    <mergeCell ref="G17418:H17418"/>
    <mergeCell ref="I17418:J17418"/>
    <mergeCell ref="G17441:J17441"/>
    <mergeCell ref="A17442:C17442"/>
    <mergeCell ref="D17442:E17442"/>
    <mergeCell ref="G17442:H17442"/>
    <mergeCell ref="I17442:J17442"/>
    <mergeCell ref="B17439:C17439"/>
    <mergeCell ref="D17439:E17439"/>
    <mergeCell ref="G17439:H17439"/>
    <mergeCell ref="I17439:J17439"/>
    <mergeCell ref="B17440:C17440"/>
    <mergeCell ref="D17440:E17440"/>
    <mergeCell ref="G17440:H17440"/>
    <mergeCell ref="I17440:J17440"/>
    <mergeCell ref="B17437:C17437"/>
    <mergeCell ref="D17437:E17437"/>
    <mergeCell ref="G17437:H17437"/>
    <mergeCell ref="I17437:J17437"/>
    <mergeCell ref="B17438:C17438"/>
    <mergeCell ref="D17438:E17438"/>
    <mergeCell ref="G17438:H17438"/>
    <mergeCell ref="I17438:J17438"/>
    <mergeCell ref="G17433:J17433"/>
    <mergeCell ref="G17434:K17434"/>
    <mergeCell ref="A17435:K17435"/>
    <mergeCell ref="A17436:C17436"/>
    <mergeCell ref="D17436:E17436"/>
    <mergeCell ref="G17436:H17436"/>
    <mergeCell ref="I17436:J17436"/>
    <mergeCell ref="B17431:C17431"/>
    <mergeCell ref="D17431:E17431"/>
    <mergeCell ref="G17431:H17431"/>
    <mergeCell ref="I17431:J17431"/>
    <mergeCell ref="G17432:J17432"/>
    <mergeCell ref="B17453:C17453"/>
    <mergeCell ref="D17453:E17453"/>
    <mergeCell ref="G17453:H17453"/>
    <mergeCell ref="I17453:J17453"/>
    <mergeCell ref="G17454:J17454"/>
    <mergeCell ref="A17451:C17451"/>
    <mergeCell ref="D17451:E17451"/>
    <mergeCell ref="G17451:H17451"/>
    <mergeCell ref="I17451:J17451"/>
    <mergeCell ref="B17452:C17452"/>
    <mergeCell ref="D17452:E17452"/>
    <mergeCell ref="G17452:H17452"/>
    <mergeCell ref="I17452:J17452"/>
    <mergeCell ref="B17449:C17449"/>
    <mergeCell ref="D17449:E17449"/>
    <mergeCell ref="G17449:H17449"/>
    <mergeCell ref="I17449:J17449"/>
    <mergeCell ref="G17450:J17450"/>
    <mergeCell ref="A17447:C17447"/>
    <mergeCell ref="D17447:E17447"/>
    <mergeCell ref="G17447:H17447"/>
    <mergeCell ref="I17447:J17447"/>
    <mergeCell ref="B17448:C17448"/>
    <mergeCell ref="D17448:E17448"/>
    <mergeCell ref="G17448:H17448"/>
    <mergeCell ref="I17448:J17448"/>
    <mergeCell ref="B17445:C17445"/>
    <mergeCell ref="D17445:E17445"/>
    <mergeCell ref="G17445:H17445"/>
    <mergeCell ref="I17445:J17445"/>
    <mergeCell ref="G17446:J17446"/>
    <mergeCell ref="B17443:C17443"/>
    <mergeCell ref="D17443:E17443"/>
    <mergeCell ref="G17443:H17443"/>
    <mergeCell ref="I17443:J17443"/>
    <mergeCell ref="B17444:C17444"/>
    <mergeCell ref="D17444:E17444"/>
    <mergeCell ref="G17444:H17444"/>
    <mergeCell ref="I17444:J17444"/>
    <mergeCell ref="G17465:J17465"/>
    <mergeCell ref="A17466:C17466"/>
    <mergeCell ref="D17466:E17466"/>
    <mergeCell ref="G17466:H17466"/>
    <mergeCell ref="I17466:J17466"/>
    <mergeCell ref="B17463:C17463"/>
    <mergeCell ref="D17463:E17463"/>
    <mergeCell ref="G17463:H17463"/>
    <mergeCell ref="I17463:J17463"/>
    <mergeCell ref="B17464:C17464"/>
    <mergeCell ref="D17464:E17464"/>
    <mergeCell ref="G17464:H17464"/>
    <mergeCell ref="I17464:J17464"/>
    <mergeCell ref="B17461:C17461"/>
    <mergeCell ref="D17461:E17461"/>
    <mergeCell ref="G17461:H17461"/>
    <mergeCell ref="I17461:J17461"/>
    <mergeCell ref="B17462:C17462"/>
    <mergeCell ref="D17462:E17462"/>
    <mergeCell ref="G17462:H17462"/>
    <mergeCell ref="I17462:J17462"/>
    <mergeCell ref="B17459:C17459"/>
    <mergeCell ref="D17459:E17459"/>
    <mergeCell ref="G17459:H17459"/>
    <mergeCell ref="I17459:J17459"/>
    <mergeCell ref="B17460:C17460"/>
    <mergeCell ref="D17460:E17460"/>
    <mergeCell ref="G17460:H17460"/>
    <mergeCell ref="I17460:J17460"/>
    <mergeCell ref="G17455:J17455"/>
    <mergeCell ref="G17456:K17456"/>
    <mergeCell ref="A17457:K17457"/>
    <mergeCell ref="A17458:C17458"/>
    <mergeCell ref="D17458:E17458"/>
    <mergeCell ref="G17458:H17458"/>
    <mergeCell ref="I17458:J17458"/>
    <mergeCell ref="G17475:J17475"/>
    <mergeCell ref="G17476:K17476"/>
    <mergeCell ref="A17477:K17477"/>
    <mergeCell ref="A17478:C17478"/>
    <mergeCell ref="D17478:E17478"/>
    <mergeCell ref="G17478:H17478"/>
    <mergeCell ref="I17478:J17478"/>
    <mergeCell ref="B17473:C17473"/>
    <mergeCell ref="D17473:E17473"/>
    <mergeCell ref="G17473:H17473"/>
    <mergeCell ref="I17473:J17473"/>
    <mergeCell ref="G17474:J17474"/>
    <mergeCell ref="A17471:C17471"/>
    <mergeCell ref="D17471:E17471"/>
    <mergeCell ref="G17471:H17471"/>
    <mergeCell ref="I17471:J17471"/>
    <mergeCell ref="B17472:C17472"/>
    <mergeCell ref="D17472:E17472"/>
    <mergeCell ref="G17472:H17472"/>
    <mergeCell ref="I17472:J17472"/>
    <mergeCell ref="B17469:C17469"/>
    <mergeCell ref="D17469:E17469"/>
    <mergeCell ref="G17469:H17469"/>
    <mergeCell ref="I17469:J17469"/>
    <mergeCell ref="G17470:J17470"/>
    <mergeCell ref="B17467:C17467"/>
    <mergeCell ref="D17467:E17467"/>
    <mergeCell ref="G17467:H17467"/>
    <mergeCell ref="I17467:J17467"/>
    <mergeCell ref="B17468:C17468"/>
    <mergeCell ref="D17468:E17468"/>
    <mergeCell ref="G17468:H17468"/>
    <mergeCell ref="I17468:J17468"/>
    <mergeCell ref="G17489:J17489"/>
    <mergeCell ref="G17490:K17490"/>
    <mergeCell ref="A17491:K17491"/>
    <mergeCell ref="A17492:C17492"/>
    <mergeCell ref="D17492:E17492"/>
    <mergeCell ref="G17492:H17492"/>
    <mergeCell ref="I17492:J17492"/>
    <mergeCell ref="B17487:C17487"/>
    <mergeCell ref="D17487:E17487"/>
    <mergeCell ref="G17487:H17487"/>
    <mergeCell ref="I17487:J17487"/>
    <mergeCell ref="G17488:J17488"/>
    <mergeCell ref="G17485:J17485"/>
    <mergeCell ref="A17486:C17486"/>
    <mergeCell ref="D17486:E17486"/>
    <mergeCell ref="G17486:H17486"/>
    <mergeCell ref="I17486:J17486"/>
    <mergeCell ref="B17483:C17483"/>
    <mergeCell ref="D17483:E17483"/>
    <mergeCell ref="G17483:H17483"/>
    <mergeCell ref="I17483:J17483"/>
    <mergeCell ref="B17484:C17484"/>
    <mergeCell ref="D17484:E17484"/>
    <mergeCell ref="G17484:H17484"/>
    <mergeCell ref="I17484:J17484"/>
    <mergeCell ref="G17481:J17481"/>
    <mergeCell ref="A17482:C17482"/>
    <mergeCell ref="D17482:E17482"/>
    <mergeCell ref="G17482:H17482"/>
    <mergeCell ref="I17482:J17482"/>
    <mergeCell ref="B17479:C17479"/>
    <mergeCell ref="D17479:E17479"/>
    <mergeCell ref="G17479:H17479"/>
    <mergeCell ref="I17479:J17479"/>
    <mergeCell ref="B17480:C17480"/>
    <mergeCell ref="D17480:E17480"/>
    <mergeCell ref="G17480:H17480"/>
    <mergeCell ref="I17480:J17480"/>
    <mergeCell ref="B17505:E17505"/>
    <mergeCell ref="G17505:H17505"/>
    <mergeCell ref="I17505:J17505"/>
    <mergeCell ref="B17506:E17506"/>
    <mergeCell ref="G17506:H17506"/>
    <mergeCell ref="I17506:J17506"/>
    <mergeCell ref="G17501:J17501"/>
    <mergeCell ref="G17502:K17502"/>
    <mergeCell ref="A17503:K17503"/>
    <mergeCell ref="A17504:E17504"/>
    <mergeCell ref="G17504:H17504"/>
    <mergeCell ref="I17504:J17504"/>
    <mergeCell ref="B17499:C17499"/>
    <mergeCell ref="D17499:E17499"/>
    <mergeCell ref="G17499:H17499"/>
    <mergeCell ref="I17499:J17499"/>
    <mergeCell ref="G17500:J17500"/>
    <mergeCell ref="A17497:C17497"/>
    <mergeCell ref="D17497:E17497"/>
    <mergeCell ref="G17497:H17497"/>
    <mergeCell ref="I17497:J17497"/>
    <mergeCell ref="B17498:C17498"/>
    <mergeCell ref="D17498:E17498"/>
    <mergeCell ref="G17498:H17498"/>
    <mergeCell ref="I17498:J17498"/>
    <mergeCell ref="B17495:C17495"/>
    <mergeCell ref="D17495:E17495"/>
    <mergeCell ref="G17495:H17495"/>
    <mergeCell ref="I17495:J17495"/>
    <mergeCell ref="G17496:J17496"/>
    <mergeCell ref="B17493:C17493"/>
    <mergeCell ref="D17493:E17493"/>
    <mergeCell ref="G17493:H17493"/>
    <mergeCell ref="I17493:J17493"/>
    <mergeCell ref="B17494:C17494"/>
    <mergeCell ref="D17494:E17494"/>
    <mergeCell ref="G17494:H17494"/>
    <mergeCell ref="I17494:J17494"/>
    <mergeCell ref="B17522:C17522"/>
    <mergeCell ref="D17522:E17522"/>
    <mergeCell ref="G17522:H17522"/>
    <mergeCell ref="I17522:J17522"/>
    <mergeCell ref="G17523:J17523"/>
    <mergeCell ref="G17519:K17519"/>
    <mergeCell ref="A17520:K17520"/>
    <mergeCell ref="A17521:C17521"/>
    <mergeCell ref="D17521:E17521"/>
    <mergeCell ref="G17521:H17521"/>
    <mergeCell ref="I17521:J17521"/>
    <mergeCell ref="I17513:J17513"/>
    <mergeCell ref="K17513:K17514"/>
    <mergeCell ref="G17516:J17516"/>
    <mergeCell ref="G17517:J17517"/>
    <mergeCell ref="G17518:J17518"/>
    <mergeCell ref="A17513:B17514"/>
    <mergeCell ref="C17513:C17514"/>
    <mergeCell ref="D17513:D17514"/>
    <mergeCell ref="E17513:F17513"/>
    <mergeCell ref="G17513:H17513"/>
    <mergeCell ref="B17511:C17511"/>
    <mergeCell ref="E17511:F17511"/>
    <mergeCell ref="G17511:H17511"/>
    <mergeCell ref="I17511:J17511"/>
    <mergeCell ref="G17512:J17512"/>
    <mergeCell ref="G17509:J17509"/>
    <mergeCell ref="A17510:C17510"/>
    <mergeCell ref="E17510:F17510"/>
    <mergeCell ref="G17510:H17510"/>
    <mergeCell ref="I17510:J17510"/>
    <mergeCell ref="B17507:E17507"/>
    <mergeCell ref="G17507:H17507"/>
    <mergeCell ref="I17507:J17507"/>
    <mergeCell ref="B17508:E17508"/>
    <mergeCell ref="G17508:H17508"/>
    <mergeCell ref="I17508:J17508"/>
    <mergeCell ref="B17536:E17536"/>
    <mergeCell ref="G17536:H17536"/>
    <mergeCell ref="I17536:J17536"/>
    <mergeCell ref="B17537:E17537"/>
    <mergeCell ref="G17537:H17537"/>
    <mergeCell ref="I17537:J17537"/>
    <mergeCell ref="B17533:C17533"/>
    <mergeCell ref="G17533:H17533"/>
    <mergeCell ref="I17533:J17533"/>
    <mergeCell ref="G17534:J17534"/>
    <mergeCell ref="A17535:E17535"/>
    <mergeCell ref="G17535:H17535"/>
    <mergeCell ref="I17535:J17535"/>
    <mergeCell ref="G17528:J17528"/>
    <mergeCell ref="G17529:K17529"/>
    <mergeCell ref="A17530:K17530"/>
    <mergeCell ref="A17531:C17532"/>
    <mergeCell ref="D17531:D17532"/>
    <mergeCell ref="E17531:F17531"/>
    <mergeCell ref="G17531:J17531"/>
    <mergeCell ref="K17531:K17532"/>
    <mergeCell ref="G17532:H17532"/>
    <mergeCell ref="I17532:J17532"/>
    <mergeCell ref="B17526:C17526"/>
    <mergeCell ref="D17526:E17526"/>
    <mergeCell ref="G17526:H17526"/>
    <mergeCell ref="I17526:J17526"/>
    <mergeCell ref="G17527:J17527"/>
    <mergeCell ref="A17524:C17524"/>
    <mergeCell ref="D17524:E17524"/>
    <mergeCell ref="G17524:H17524"/>
    <mergeCell ref="I17524:J17524"/>
    <mergeCell ref="B17525:C17525"/>
    <mergeCell ref="D17525:E17525"/>
    <mergeCell ref="G17525:H17525"/>
    <mergeCell ref="I17525:J17525"/>
    <mergeCell ref="B17552:C17552"/>
    <mergeCell ref="D17552:E17552"/>
    <mergeCell ref="G17552:H17552"/>
    <mergeCell ref="I17552:J17552"/>
    <mergeCell ref="B17553:C17553"/>
    <mergeCell ref="D17553:E17553"/>
    <mergeCell ref="G17553:H17553"/>
    <mergeCell ref="I17553:J17553"/>
    <mergeCell ref="G17550:J17550"/>
    <mergeCell ref="A17551:C17551"/>
    <mergeCell ref="D17551:E17551"/>
    <mergeCell ref="G17551:H17551"/>
    <mergeCell ref="I17551:J17551"/>
    <mergeCell ref="B17548:C17548"/>
    <mergeCell ref="D17548:E17548"/>
    <mergeCell ref="G17548:H17548"/>
    <mergeCell ref="I17548:J17548"/>
    <mergeCell ref="B17549:C17549"/>
    <mergeCell ref="D17549:E17549"/>
    <mergeCell ref="G17549:H17549"/>
    <mergeCell ref="I17549:J17549"/>
    <mergeCell ref="A17546:K17546"/>
    <mergeCell ref="A17547:C17547"/>
    <mergeCell ref="D17547:E17547"/>
    <mergeCell ref="G17547:H17547"/>
    <mergeCell ref="I17547:J17547"/>
    <mergeCell ref="G17541:J17541"/>
    <mergeCell ref="G17542:J17542"/>
    <mergeCell ref="G17543:J17543"/>
    <mergeCell ref="G17544:J17544"/>
    <mergeCell ref="G17545:K17545"/>
    <mergeCell ref="B17538:E17538"/>
    <mergeCell ref="G17538:H17538"/>
    <mergeCell ref="I17538:J17538"/>
    <mergeCell ref="G17539:J17539"/>
    <mergeCell ref="G17540:J17540"/>
    <mergeCell ref="G17565:J17565"/>
    <mergeCell ref="G17566:K17566"/>
    <mergeCell ref="A17567:K17567"/>
    <mergeCell ref="A17568:C17568"/>
    <mergeCell ref="D17568:E17568"/>
    <mergeCell ref="G17568:H17568"/>
    <mergeCell ref="I17568:J17568"/>
    <mergeCell ref="B17563:C17563"/>
    <mergeCell ref="D17563:E17563"/>
    <mergeCell ref="G17563:H17563"/>
    <mergeCell ref="I17563:J17563"/>
    <mergeCell ref="G17564:J17564"/>
    <mergeCell ref="G17561:J17561"/>
    <mergeCell ref="A17562:C17562"/>
    <mergeCell ref="D17562:E17562"/>
    <mergeCell ref="G17562:H17562"/>
    <mergeCell ref="I17562:J17562"/>
    <mergeCell ref="B17559:C17559"/>
    <mergeCell ref="D17559:E17559"/>
    <mergeCell ref="G17559:H17559"/>
    <mergeCell ref="I17559:J17559"/>
    <mergeCell ref="B17560:C17560"/>
    <mergeCell ref="D17560:E17560"/>
    <mergeCell ref="G17560:H17560"/>
    <mergeCell ref="I17560:J17560"/>
    <mergeCell ref="G17554:J17554"/>
    <mergeCell ref="G17555:J17555"/>
    <mergeCell ref="G17556:K17556"/>
    <mergeCell ref="A17557:K17557"/>
    <mergeCell ref="A17558:C17558"/>
    <mergeCell ref="D17558:E17558"/>
    <mergeCell ref="G17558:H17558"/>
    <mergeCell ref="I17558:J17558"/>
    <mergeCell ref="B17579:C17579"/>
    <mergeCell ref="D17579:E17579"/>
    <mergeCell ref="G17579:H17579"/>
    <mergeCell ref="I17579:J17579"/>
    <mergeCell ref="B17580:C17580"/>
    <mergeCell ref="D17580:E17580"/>
    <mergeCell ref="G17580:H17580"/>
    <mergeCell ref="I17580:J17580"/>
    <mergeCell ref="G17575:J17575"/>
    <mergeCell ref="G17576:K17576"/>
    <mergeCell ref="A17577:K17577"/>
    <mergeCell ref="A17578:C17578"/>
    <mergeCell ref="D17578:E17578"/>
    <mergeCell ref="G17578:H17578"/>
    <mergeCell ref="I17578:J17578"/>
    <mergeCell ref="B17573:C17573"/>
    <mergeCell ref="D17573:E17573"/>
    <mergeCell ref="G17573:H17573"/>
    <mergeCell ref="I17573:J17573"/>
    <mergeCell ref="G17574:J17574"/>
    <mergeCell ref="G17571:J17571"/>
    <mergeCell ref="A17572:C17572"/>
    <mergeCell ref="D17572:E17572"/>
    <mergeCell ref="G17572:H17572"/>
    <mergeCell ref="I17572:J17572"/>
    <mergeCell ref="B17569:C17569"/>
    <mergeCell ref="D17569:E17569"/>
    <mergeCell ref="G17569:H17569"/>
    <mergeCell ref="I17569:J17569"/>
    <mergeCell ref="B17570:C17570"/>
    <mergeCell ref="D17570:E17570"/>
    <mergeCell ref="G17570:H17570"/>
    <mergeCell ref="I17570:J17570"/>
    <mergeCell ref="B17592:C17592"/>
    <mergeCell ref="D17592:E17592"/>
    <mergeCell ref="G17592:H17592"/>
    <mergeCell ref="I17592:J17592"/>
    <mergeCell ref="B17593:C17593"/>
    <mergeCell ref="D17593:E17593"/>
    <mergeCell ref="G17593:H17593"/>
    <mergeCell ref="I17593:J17593"/>
    <mergeCell ref="G17587:J17587"/>
    <mergeCell ref="G17588:J17588"/>
    <mergeCell ref="G17589:K17589"/>
    <mergeCell ref="A17590:K17590"/>
    <mergeCell ref="A17591:C17591"/>
    <mergeCell ref="D17591:E17591"/>
    <mergeCell ref="G17591:H17591"/>
    <mergeCell ref="I17591:J17591"/>
    <mergeCell ref="B17585:C17585"/>
    <mergeCell ref="D17585:E17585"/>
    <mergeCell ref="G17585:H17585"/>
    <mergeCell ref="I17585:J17585"/>
    <mergeCell ref="B17586:C17586"/>
    <mergeCell ref="D17586:E17586"/>
    <mergeCell ref="G17586:H17586"/>
    <mergeCell ref="I17586:J17586"/>
    <mergeCell ref="G17583:J17583"/>
    <mergeCell ref="A17584:C17584"/>
    <mergeCell ref="D17584:E17584"/>
    <mergeCell ref="G17584:H17584"/>
    <mergeCell ref="I17584:J17584"/>
    <mergeCell ref="B17581:C17581"/>
    <mergeCell ref="D17581:E17581"/>
    <mergeCell ref="G17581:H17581"/>
    <mergeCell ref="I17581:J17581"/>
    <mergeCell ref="B17582:C17582"/>
    <mergeCell ref="D17582:E17582"/>
    <mergeCell ref="G17582:H17582"/>
    <mergeCell ref="I17582:J17582"/>
    <mergeCell ref="B17608:C17608"/>
    <mergeCell ref="D17608:E17608"/>
    <mergeCell ref="G17608:H17608"/>
    <mergeCell ref="I17608:J17608"/>
    <mergeCell ref="B17609:C17609"/>
    <mergeCell ref="D17609:E17609"/>
    <mergeCell ref="G17609:H17609"/>
    <mergeCell ref="I17609:J17609"/>
    <mergeCell ref="G17603:J17603"/>
    <mergeCell ref="G17604:J17604"/>
    <mergeCell ref="G17605:K17605"/>
    <mergeCell ref="A17606:K17606"/>
    <mergeCell ref="A17607:C17607"/>
    <mergeCell ref="D17607:E17607"/>
    <mergeCell ref="G17607:H17607"/>
    <mergeCell ref="I17607:J17607"/>
    <mergeCell ref="B17601:C17601"/>
    <mergeCell ref="D17601:E17601"/>
    <mergeCell ref="G17601:H17601"/>
    <mergeCell ref="I17601:J17601"/>
    <mergeCell ref="B17602:C17602"/>
    <mergeCell ref="D17602:E17602"/>
    <mergeCell ref="G17602:H17602"/>
    <mergeCell ref="I17602:J17602"/>
    <mergeCell ref="G17596:J17596"/>
    <mergeCell ref="G17597:J17597"/>
    <mergeCell ref="G17598:K17598"/>
    <mergeCell ref="A17599:K17599"/>
    <mergeCell ref="A17600:C17600"/>
    <mergeCell ref="D17600:E17600"/>
    <mergeCell ref="G17600:H17600"/>
    <mergeCell ref="I17600:J17600"/>
    <mergeCell ref="B17594:C17594"/>
    <mergeCell ref="D17594:E17594"/>
    <mergeCell ref="G17594:H17594"/>
    <mergeCell ref="I17594:J17594"/>
    <mergeCell ref="B17595:C17595"/>
    <mergeCell ref="D17595:E17595"/>
    <mergeCell ref="G17595:H17595"/>
    <mergeCell ref="I17595:J17595"/>
    <mergeCell ref="G17623:J17623"/>
    <mergeCell ref="G17624:J17624"/>
    <mergeCell ref="G17625:K17625"/>
    <mergeCell ref="A17626:K17626"/>
    <mergeCell ref="A17627:C17628"/>
    <mergeCell ref="D17627:D17628"/>
    <mergeCell ref="E17627:F17627"/>
    <mergeCell ref="G17627:J17627"/>
    <mergeCell ref="K17627:K17628"/>
    <mergeCell ref="G17628:H17628"/>
    <mergeCell ref="I17628:J17628"/>
    <mergeCell ref="B17621:C17621"/>
    <mergeCell ref="D17621:E17621"/>
    <mergeCell ref="G17621:H17621"/>
    <mergeCell ref="I17621:J17621"/>
    <mergeCell ref="B17622:C17622"/>
    <mergeCell ref="D17622:E17622"/>
    <mergeCell ref="G17622:H17622"/>
    <mergeCell ref="I17622:J17622"/>
    <mergeCell ref="G17617:J17617"/>
    <mergeCell ref="G17618:K17618"/>
    <mergeCell ref="A17619:K17619"/>
    <mergeCell ref="A17620:C17620"/>
    <mergeCell ref="D17620:E17620"/>
    <mergeCell ref="G17620:H17620"/>
    <mergeCell ref="I17620:J17620"/>
    <mergeCell ref="B17615:C17615"/>
    <mergeCell ref="D17615:E17615"/>
    <mergeCell ref="G17615:H17615"/>
    <mergeCell ref="I17615:J17615"/>
    <mergeCell ref="G17616:J17616"/>
    <mergeCell ref="G17610:J17610"/>
    <mergeCell ref="G17611:J17611"/>
    <mergeCell ref="G17612:K17612"/>
    <mergeCell ref="A17613:K17613"/>
    <mergeCell ref="A17614:C17614"/>
    <mergeCell ref="D17614:E17614"/>
    <mergeCell ref="G17614:H17614"/>
    <mergeCell ref="I17614:J17614"/>
    <mergeCell ref="G17643:J17643"/>
    <mergeCell ref="A17644:C17644"/>
    <mergeCell ref="E17644:F17644"/>
    <mergeCell ref="G17644:H17644"/>
    <mergeCell ref="I17644:J17644"/>
    <mergeCell ref="A17641:E17641"/>
    <mergeCell ref="G17641:H17641"/>
    <mergeCell ref="I17641:J17641"/>
    <mergeCell ref="B17642:E17642"/>
    <mergeCell ref="G17642:H17642"/>
    <mergeCell ref="I17642:J17642"/>
    <mergeCell ref="G17636:J17636"/>
    <mergeCell ref="G17637:J17637"/>
    <mergeCell ref="G17638:J17638"/>
    <mergeCell ref="G17639:J17639"/>
    <mergeCell ref="G17640:J17640"/>
    <mergeCell ref="G17633:J17633"/>
    <mergeCell ref="A17634:E17634"/>
    <mergeCell ref="G17634:H17634"/>
    <mergeCell ref="I17634:J17634"/>
    <mergeCell ref="B17635:E17635"/>
    <mergeCell ref="G17635:H17635"/>
    <mergeCell ref="I17635:J17635"/>
    <mergeCell ref="B17631:C17631"/>
    <mergeCell ref="G17631:H17631"/>
    <mergeCell ref="I17631:J17631"/>
    <mergeCell ref="B17632:C17632"/>
    <mergeCell ref="G17632:H17632"/>
    <mergeCell ref="I17632:J17632"/>
    <mergeCell ref="B17629:C17629"/>
    <mergeCell ref="G17629:H17629"/>
    <mergeCell ref="I17629:J17629"/>
    <mergeCell ref="B17630:C17630"/>
    <mergeCell ref="G17630:H17630"/>
    <mergeCell ref="I17630:J17630"/>
    <mergeCell ref="B17658:C17658"/>
    <mergeCell ref="D17658:E17658"/>
    <mergeCell ref="G17658:H17658"/>
    <mergeCell ref="I17658:J17658"/>
    <mergeCell ref="B17659:C17659"/>
    <mergeCell ref="D17659:E17659"/>
    <mergeCell ref="G17659:H17659"/>
    <mergeCell ref="I17659:J17659"/>
    <mergeCell ref="B17656:C17656"/>
    <mergeCell ref="D17656:E17656"/>
    <mergeCell ref="G17656:H17656"/>
    <mergeCell ref="I17656:J17656"/>
    <mergeCell ref="B17657:C17657"/>
    <mergeCell ref="D17657:E17657"/>
    <mergeCell ref="G17657:H17657"/>
    <mergeCell ref="I17657:J17657"/>
    <mergeCell ref="G17653:K17653"/>
    <mergeCell ref="A17654:K17654"/>
    <mergeCell ref="A17655:C17655"/>
    <mergeCell ref="D17655:E17655"/>
    <mergeCell ref="G17655:H17655"/>
    <mergeCell ref="I17655:J17655"/>
    <mergeCell ref="I17647:J17647"/>
    <mergeCell ref="K17647:K17648"/>
    <mergeCell ref="G17650:J17650"/>
    <mergeCell ref="G17651:J17651"/>
    <mergeCell ref="G17652:J17652"/>
    <mergeCell ref="A17647:B17648"/>
    <mergeCell ref="C17647:C17648"/>
    <mergeCell ref="D17647:D17648"/>
    <mergeCell ref="E17647:F17647"/>
    <mergeCell ref="G17647:H17647"/>
    <mergeCell ref="B17645:C17645"/>
    <mergeCell ref="E17645:F17645"/>
    <mergeCell ref="G17645:H17645"/>
    <mergeCell ref="I17645:J17645"/>
    <mergeCell ref="G17646:J17646"/>
    <mergeCell ref="G17672:J17672"/>
    <mergeCell ref="A17673:C17673"/>
    <mergeCell ref="D17673:E17673"/>
    <mergeCell ref="G17673:H17673"/>
    <mergeCell ref="I17673:J17673"/>
    <mergeCell ref="B17670:C17670"/>
    <mergeCell ref="D17670:E17670"/>
    <mergeCell ref="G17670:H17670"/>
    <mergeCell ref="I17670:J17670"/>
    <mergeCell ref="B17671:C17671"/>
    <mergeCell ref="D17671:E17671"/>
    <mergeCell ref="G17671:H17671"/>
    <mergeCell ref="I17671:J17671"/>
    <mergeCell ref="G17666:J17666"/>
    <mergeCell ref="G17667:K17667"/>
    <mergeCell ref="A17668:K17668"/>
    <mergeCell ref="A17669:C17669"/>
    <mergeCell ref="D17669:E17669"/>
    <mergeCell ref="G17669:H17669"/>
    <mergeCell ref="I17669:J17669"/>
    <mergeCell ref="B17664:C17664"/>
    <mergeCell ref="D17664:E17664"/>
    <mergeCell ref="G17664:H17664"/>
    <mergeCell ref="I17664:J17664"/>
    <mergeCell ref="G17665:J17665"/>
    <mergeCell ref="G17662:J17662"/>
    <mergeCell ref="A17663:C17663"/>
    <mergeCell ref="D17663:E17663"/>
    <mergeCell ref="G17663:H17663"/>
    <mergeCell ref="I17663:J17663"/>
    <mergeCell ref="B17660:C17660"/>
    <mergeCell ref="D17660:E17660"/>
    <mergeCell ref="G17660:H17660"/>
    <mergeCell ref="I17660:J17660"/>
    <mergeCell ref="B17661:C17661"/>
    <mergeCell ref="D17661:E17661"/>
    <mergeCell ref="G17661:H17661"/>
    <mergeCell ref="I17661:J17661"/>
    <mergeCell ref="A17686:C17686"/>
    <mergeCell ref="D17686:E17686"/>
    <mergeCell ref="G17686:H17686"/>
    <mergeCell ref="I17686:J17686"/>
    <mergeCell ref="B17687:C17687"/>
    <mergeCell ref="D17687:E17687"/>
    <mergeCell ref="G17687:H17687"/>
    <mergeCell ref="I17687:J17687"/>
    <mergeCell ref="B17684:C17684"/>
    <mergeCell ref="D17684:E17684"/>
    <mergeCell ref="G17684:H17684"/>
    <mergeCell ref="I17684:J17684"/>
    <mergeCell ref="G17685:J17685"/>
    <mergeCell ref="G17680:J17680"/>
    <mergeCell ref="G17681:K17681"/>
    <mergeCell ref="A17682:K17682"/>
    <mergeCell ref="A17683:C17683"/>
    <mergeCell ref="D17683:E17683"/>
    <mergeCell ref="G17683:H17683"/>
    <mergeCell ref="I17683:J17683"/>
    <mergeCell ref="B17678:C17678"/>
    <mergeCell ref="D17678:E17678"/>
    <mergeCell ref="G17678:H17678"/>
    <mergeCell ref="I17678:J17678"/>
    <mergeCell ref="G17679:J17679"/>
    <mergeCell ref="G17676:J17676"/>
    <mergeCell ref="A17677:C17677"/>
    <mergeCell ref="D17677:E17677"/>
    <mergeCell ref="G17677:H17677"/>
    <mergeCell ref="I17677:J17677"/>
    <mergeCell ref="B17674:C17674"/>
    <mergeCell ref="D17674:E17674"/>
    <mergeCell ref="G17674:H17674"/>
    <mergeCell ref="I17674:J17674"/>
    <mergeCell ref="B17675:C17675"/>
    <mergeCell ref="D17675:E17675"/>
    <mergeCell ref="G17675:H17675"/>
    <mergeCell ref="I17675:J17675"/>
    <mergeCell ref="G17698:J17698"/>
    <mergeCell ref="A17699:C17699"/>
    <mergeCell ref="D17699:E17699"/>
    <mergeCell ref="G17699:H17699"/>
    <mergeCell ref="I17699:J17699"/>
    <mergeCell ref="B17696:C17696"/>
    <mergeCell ref="D17696:E17696"/>
    <mergeCell ref="G17696:H17696"/>
    <mergeCell ref="I17696:J17696"/>
    <mergeCell ref="B17697:C17697"/>
    <mergeCell ref="D17697:E17697"/>
    <mergeCell ref="G17697:H17697"/>
    <mergeCell ref="I17697:J17697"/>
    <mergeCell ref="B17694:C17694"/>
    <mergeCell ref="D17694:E17694"/>
    <mergeCell ref="G17694:H17694"/>
    <mergeCell ref="I17694:J17694"/>
    <mergeCell ref="B17695:C17695"/>
    <mergeCell ref="D17695:E17695"/>
    <mergeCell ref="G17695:H17695"/>
    <mergeCell ref="I17695:J17695"/>
    <mergeCell ref="G17690:J17690"/>
    <mergeCell ref="G17691:K17691"/>
    <mergeCell ref="A17692:K17692"/>
    <mergeCell ref="A17693:C17693"/>
    <mergeCell ref="D17693:E17693"/>
    <mergeCell ref="G17693:H17693"/>
    <mergeCell ref="I17693:J17693"/>
    <mergeCell ref="B17688:C17688"/>
    <mergeCell ref="D17688:E17688"/>
    <mergeCell ref="G17688:H17688"/>
    <mergeCell ref="I17688:J17688"/>
    <mergeCell ref="G17689:J17689"/>
    <mergeCell ref="B17710:C17710"/>
    <mergeCell ref="D17710:E17710"/>
    <mergeCell ref="G17710:H17710"/>
    <mergeCell ref="I17710:J17710"/>
    <mergeCell ref="G17711:J17711"/>
    <mergeCell ref="A17708:C17708"/>
    <mergeCell ref="D17708:E17708"/>
    <mergeCell ref="G17708:H17708"/>
    <mergeCell ref="I17708:J17708"/>
    <mergeCell ref="B17709:C17709"/>
    <mergeCell ref="D17709:E17709"/>
    <mergeCell ref="G17709:H17709"/>
    <mergeCell ref="I17709:J17709"/>
    <mergeCell ref="B17706:C17706"/>
    <mergeCell ref="D17706:E17706"/>
    <mergeCell ref="G17706:H17706"/>
    <mergeCell ref="I17706:J17706"/>
    <mergeCell ref="G17707:J17707"/>
    <mergeCell ref="A17704:C17704"/>
    <mergeCell ref="D17704:E17704"/>
    <mergeCell ref="G17704:H17704"/>
    <mergeCell ref="I17704:J17704"/>
    <mergeCell ref="B17705:C17705"/>
    <mergeCell ref="D17705:E17705"/>
    <mergeCell ref="G17705:H17705"/>
    <mergeCell ref="I17705:J17705"/>
    <mergeCell ref="B17702:C17702"/>
    <mergeCell ref="D17702:E17702"/>
    <mergeCell ref="G17702:H17702"/>
    <mergeCell ref="I17702:J17702"/>
    <mergeCell ref="G17703:J17703"/>
    <mergeCell ref="B17700:C17700"/>
    <mergeCell ref="D17700:E17700"/>
    <mergeCell ref="G17700:H17700"/>
    <mergeCell ref="I17700:J17700"/>
    <mergeCell ref="B17701:C17701"/>
    <mergeCell ref="D17701:E17701"/>
    <mergeCell ref="G17701:H17701"/>
    <mergeCell ref="I17701:J17701"/>
    <mergeCell ref="G17722:J17722"/>
    <mergeCell ref="A17723:C17723"/>
    <mergeCell ref="D17723:E17723"/>
    <mergeCell ref="G17723:H17723"/>
    <mergeCell ref="I17723:J17723"/>
    <mergeCell ref="B17720:C17720"/>
    <mergeCell ref="D17720:E17720"/>
    <mergeCell ref="G17720:H17720"/>
    <mergeCell ref="I17720:J17720"/>
    <mergeCell ref="B17721:C17721"/>
    <mergeCell ref="D17721:E17721"/>
    <mergeCell ref="G17721:H17721"/>
    <mergeCell ref="I17721:J17721"/>
    <mergeCell ref="B17718:C17718"/>
    <mergeCell ref="D17718:E17718"/>
    <mergeCell ref="G17718:H17718"/>
    <mergeCell ref="I17718:J17718"/>
    <mergeCell ref="B17719:C17719"/>
    <mergeCell ref="D17719:E17719"/>
    <mergeCell ref="G17719:H17719"/>
    <mergeCell ref="I17719:J17719"/>
    <mergeCell ref="B17716:C17716"/>
    <mergeCell ref="D17716:E17716"/>
    <mergeCell ref="G17716:H17716"/>
    <mergeCell ref="I17716:J17716"/>
    <mergeCell ref="B17717:C17717"/>
    <mergeCell ref="D17717:E17717"/>
    <mergeCell ref="G17717:H17717"/>
    <mergeCell ref="I17717:J17717"/>
    <mergeCell ref="G17712:J17712"/>
    <mergeCell ref="G17713:K17713"/>
    <mergeCell ref="A17714:K17714"/>
    <mergeCell ref="A17715:C17715"/>
    <mergeCell ref="D17715:E17715"/>
    <mergeCell ref="G17715:H17715"/>
    <mergeCell ref="I17715:J17715"/>
    <mergeCell ref="G17732:J17732"/>
    <mergeCell ref="G17733:K17733"/>
    <mergeCell ref="A17734:K17734"/>
    <mergeCell ref="A17735:C17735"/>
    <mergeCell ref="D17735:E17735"/>
    <mergeCell ref="G17735:H17735"/>
    <mergeCell ref="I17735:J17735"/>
    <mergeCell ref="B17730:C17730"/>
    <mergeCell ref="D17730:E17730"/>
    <mergeCell ref="G17730:H17730"/>
    <mergeCell ref="I17730:J17730"/>
    <mergeCell ref="G17731:J17731"/>
    <mergeCell ref="A17728:C17728"/>
    <mergeCell ref="D17728:E17728"/>
    <mergeCell ref="G17728:H17728"/>
    <mergeCell ref="I17728:J17728"/>
    <mergeCell ref="B17729:C17729"/>
    <mergeCell ref="D17729:E17729"/>
    <mergeCell ref="G17729:H17729"/>
    <mergeCell ref="I17729:J17729"/>
    <mergeCell ref="B17726:C17726"/>
    <mergeCell ref="D17726:E17726"/>
    <mergeCell ref="G17726:H17726"/>
    <mergeCell ref="I17726:J17726"/>
    <mergeCell ref="G17727:J17727"/>
    <mergeCell ref="B17724:C17724"/>
    <mergeCell ref="D17724:E17724"/>
    <mergeCell ref="G17724:H17724"/>
    <mergeCell ref="I17724:J17724"/>
    <mergeCell ref="B17725:C17725"/>
    <mergeCell ref="D17725:E17725"/>
    <mergeCell ref="G17725:H17725"/>
    <mergeCell ref="I17725:J17725"/>
    <mergeCell ref="G17746:J17746"/>
    <mergeCell ref="G17747:K17747"/>
    <mergeCell ref="A17748:K17748"/>
    <mergeCell ref="A17749:C17749"/>
    <mergeCell ref="D17749:E17749"/>
    <mergeCell ref="G17749:H17749"/>
    <mergeCell ref="I17749:J17749"/>
    <mergeCell ref="B17744:C17744"/>
    <mergeCell ref="D17744:E17744"/>
    <mergeCell ref="G17744:H17744"/>
    <mergeCell ref="I17744:J17744"/>
    <mergeCell ref="G17745:J17745"/>
    <mergeCell ref="G17742:J17742"/>
    <mergeCell ref="A17743:C17743"/>
    <mergeCell ref="D17743:E17743"/>
    <mergeCell ref="G17743:H17743"/>
    <mergeCell ref="I17743:J17743"/>
    <mergeCell ref="B17740:C17740"/>
    <mergeCell ref="D17740:E17740"/>
    <mergeCell ref="G17740:H17740"/>
    <mergeCell ref="I17740:J17740"/>
    <mergeCell ref="B17741:C17741"/>
    <mergeCell ref="D17741:E17741"/>
    <mergeCell ref="G17741:H17741"/>
    <mergeCell ref="I17741:J17741"/>
    <mergeCell ref="G17738:J17738"/>
    <mergeCell ref="A17739:C17739"/>
    <mergeCell ref="D17739:E17739"/>
    <mergeCell ref="G17739:H17739"/>
    <mergeCell ref="I17739:J17739"/>
    <mergeCell ref="B17736:C17736"/>
    <mergeCell ref="D17736:E17736"/>
    <mergeCell ref="G17736:H17736"/>
    <mergeCell ref="I17736:J17736"/>
    <mergeCell ref="B17737:C17737"/>
    <mergeCell ref="D17737:E17737"/>
    <mergeCell ref="G17737:H17737"/>
    <mergeCell ref="I17737:J17737"/>
    <mergeCell ref="B17762:E17762"/>
    <mergeCell ref="G17762:H17762"/>
    <mergeCell ref="I17762:J17762"/>
    <mergeCell ref="B17763:E17763"/>
    <mergeCell ref="G17763:H17763"/>
    <mergeCell ref="I17763:J17763"/>
    <mergeCell ref="G17758:J17758"/>
    <mergeCell ref="G17759:K17759"/>
    <mergeCell ref="A17760:K17760"/>
    <mergeCell ref="A17761:E17761"/>
    <mergeCell ref="G17761:H17761"/>
    <mergeCell ref="I17761:J17761"/>
    <mergeCell ref="B17756:C17756"/>
    <mergeCell ref="D17756:E17756"/>
    <mergeCell ref="G17756:H17756"/>
    <mergeCell ref="I17756:J17756"/>
    <mergeCell ref="G17757:J17757"/>
    <mergeCell ref="A17754:C17754"/>
    <mergeCell ref="D17754:E17754"/>
    <mergeCell ref="G17754:H17754"/>
    <mergeCell ref="I17754:J17754"/>
    <mergeCell ref="B17755:C17755"/>
    <mergeCell ref="D17755:E17755"/>
    <mergeCell ref="G17755:H17755"/>
    <mergeCell ref="I17755:J17755"/>
    <mergeCell ref="B17752:C17752"/>
    <mergeCell ref="D17752:E17752"/>
    <mergeCell ref="G17752:H17752"/>
    <mergeCell ref="I17752:J17752"/>
    <mergeCell ref="G17753:J17753"/>
    <mergeCell ref="B17750:C17750"/>
    <mergeCell ref="D17750:E17750"/>
    <mergeCell ref="G17750:H17750"/>
    <mergeCell ref="I17750:J17750"/>
    <mergeCell ref="B17751:C17751"/>
    <mergeCell ref="D17751:E17751"/>
    <mergeCell ref="G17751:H17751"/>
    <mergeCell ref="I17751:J17751"/>
    <mergeCell ref="B17779:C17779"/>
    <mergeCell ref="D17779:E17779"/>
    <mergeCell ref="G17779:H17779"/>
    <mergeCell ref="I17779:J17779"/>
    <mergeCell ref="G17780:J17780"/>
    <mergeCell ref="G17776:K17776"/>
    <mergeCell ref="A17777:K17777"/>
    <mergeCell ref="A17778:C17778"/>
    <mergeCell ref="D17778:E17778"/>
    <mergeCell ref="G17778:H17778"/>
    <mergeCell ref="I17778:J17778"/>
    <mergeCell ref="I17770:J17770"/>
    <mergeCell ref="K17770:K17771"/>
    <mergeCell ref="G17773:J17773"/>
    <mergeCell ref="G17774:J17774"/>
    <mergeCell ref="G17775:J17775"/>
    <mergeCell ref="A17770:B17771"/>
    <mergeCell ref="C17770:C17771"/>
    <mergeCell ref="D17770:D17771"/>
    <mergeCell ref="E17770:F17770"/>
    <mergeCell ref="G17770:H17770"/>
    <mergeCell ref="B17768:C17768"/>
    <mergeCell ref="E17768:F17768"/>
    <mergeCell ref="G17768:H17768"/>
    <mergeCell ref="I17768:J17768"/>
    <mergeCell ref="G17769:J17769"/>
    <mergeCell ref="G17766:J17766"/>
    <mergeCell ref="A17767:C17767"/>
    <mergeCell ref="E17767:F17767"/>
    <mergeCell ref="G17767:H17767"/>
    <mergeCell ref="I17767:J17767"/>
    <mergeCell ref="B17764:E17764"/>
    <mergeCell ref="G17764:H17764"/>
    <mergeCell ref="I17764:J17764"/>
    <mergeCell ref="B17765:E17765"/>
    <mergeCell ref="G17765:H17765"/>
    <mergeCell ref="I17765:J17765"/>
    <mergeCell ref="B17793:E17793"/>
    <mergeCell ref="G17793:H17793"/>
    <mergeCell ref="I17793:J17793"/>
    <mergeCell ref="B17794:E17794"/>
    <mergeCell ref="G17794:H17794"/>
    <mergeCell ref="I17794:J17794"/>
    <mergeCell ref="B17790:C17790"/>
    <mergeCell ref="G17790:H17790"/>
    <mergeCell ref="I17790:J17790"/>
    <mergeCell ref="G17791:J17791"/>
    <mergeCell ref="A17792:E17792"/>
    <mergeCell ref="G17792:H17792"/>
    <mergeCell ref="I17792:J17792"/>
    <mergeCell ref="G17785:J17785"/>
    <mergeCell ref="G17786:K17786"/>
    <mergeCell ref="A17787:K17787"/>
    <mergeCell ref="A17788:C17789"/>
    <mergeCell ref="D17788:D17789"/>
    <mergeCell ref="E17788:F17788"/>
    <mergeCell ref="G17788:J17788"/>
    <mergeCell ref="K17788:K17789"/>
    <mergeCell ref="G17789:H17789"/>
    <mergeCell ref="I17789:J17789"/>
    <mergeCell ref="B17783:C17783"/>
    <mergeCell ref="D17783:E17783"/>
    <mergeCell ref="G17783:H17783"/>
    <mergeCell ref="I17783:J17783"/>
    <mergeCell ref="G17784:J17784"/>
    <mergeCell ref="A17781:C17781"/>
    <mergeCell ref="D17781:E17781"/>
    <mergeCell ref="G17781:H17781"/>
    <mergeCell ref="I17781:J17781"/>
    <mergeCell ref="B17782:C17782"/>
    <mergeCell ref="D17782:E17782"/>
    <mergeCell ref="G17782:H17782"/>
    <mergeCell ref="I17782:J17782"/>
    <mergeCell ref="B17809:C17809"/>
    <mergeCell ref="D17809:E17809"/>
    <mergeCell ref="G17809:H17809"/>
    <mergeCell ref="I17809:J17809"/>
    <mergeCell ref="B17810:C17810"/>
    <mergeCell ref="D17810:E17810"/>
    <mergeCell ref="G17810:H17810"/>
    <mergeCell ref="I17810:J17810"/>
    <mergeCell ref="G17807:J17807"/>
    <mergeCell ref="A17808:C17808"/>
    <mergeCell ref="D17808:E17808"/>
    <mergeCell ref="G17808:H17808"/>
    <mergeCell ref="I17808:J17808"/>
    <mergeCell ref="B17805:C17805"/>
    <mergeCell ref="D17805:E17805"/>
    <mergeCell ref="G17805:H17805"/>
    <mergeCell ref="I17805:J17805"/>
    <mergeCell ref="B17806:C17806"/>
    <mergeCell ref="D17806:E17806"/>
    <mergeCell ref="G17806:H17806"/>
    <mergeCell ref="I17806:J17806"/>
    <mergeCell ref="A17803:K17803"/>
    <mergeCell ref="A17804:C17804"/>
    <mergeCell ref="D17804:E17804"/>
    <mergeCell ref="G17804:H17804"/>
    <mergeCell ref="I17804:J17804"/>
    <mergeCell ref="G17798:J17798"/>
    <mergeCell ref="G17799:J17799"/>
    <mergeCell ref="G17800:J17800"/>
    <mergeCell ref="G17801:J17801"/>
    <mergeCell ref="G17802:K17802"/>
    <mergeCell ref="B17795:E17795"/>
    <mergeCell ref="G17795:H17795"/>
    <mergeCell ref="I17795:J17795"/>
    <mergeCell ref="G17796:J17796"/>
    <mergeCell ref="G17797:J17797"/>
    <mergeCell ref="G17822:J17822"/>
    <mergeCell ref="G17823:K17823"/>
    <mergeCell ref="A17824:K17824"/>
    <mergeCell ref="A17825:C17825"/>
    <mergeCell ref="D17825:E17825"/>
    <mergeCell ref="G17825:H17825"/>
    <mergeCell ref="I17825:J17825"/>
    <mergeCell ref="B17820:C17820"/>
    <mergeCell ref="D17820:E17820"/>
    <mergeCell ref="G17820:H17820"/>
    <mergeCell ref="I17820:J17820"/>
    <mergeCell ref="G17821:J17821"/>
    <mergeCell ref="G17818:J17818"/>
    <mergeCell ref="A17819:C17819"/>
    <mergeCell ref="D17819:E17819"/>
    <mergeCell ref="G17819:H17819"/>
    <mergeCell ref="I17819:J17819"/>
    <mergeCell ref="B17816:C17816"/>
    <mergeCell ref="D17816:E17816"/>
    <mergeCell ref="G17816:H17816"/>
    <mergeCell ref="I17816:J17816"/>
    <mergeCell ref="B17817:C17817"/>
    <mergeCell ref="D17817:E17817"/>
    <mergeCell ref="G17817:H17817"/>
    <mergeCell ref="I17817:J17817"/>
    <mergeCell ref="G17811:J17811"/>
    <mergeCell ref="G17812:J17812"/>
    <mergeCell ref="G17813:K17813"/>
    <mergeCell ref="A17814:K17814"/>
    <mergeCell ref="A17815:C17815"/>
    <mergeCell ref="D17815:E17815"/>
    <mergeCell ref="G17815:H17815"/>
    <mergeCell ref="I17815:J17815"/>
    <mergeCell ref="B17836:C17836"/>
    <mergeCell ref="D17836:E17836"/>
    <mergeCell ref="G17836:H17836"/>
    <mergeCell ref="I17836:J17836"/>
    <mergeCell ref="B17837:C17837"/>
    <mergeCell ref="D17837:E17837"/>
    <mergeCell ref="G17837:H17837"/>
    <mergeCell ref="I17837:J17837"/>
    <mergeCell ref="G17832:J17832"/>
    <mergeCell ref="G17833:K17833"/>
    <mergeCell ref="A17834:K17834"/>
    <mergeCell ref="A17835:C17835"/>
    <mergeCell ref="D17835:E17835"/>
    <mergeCell ref="G17835:H17835"/>
    <mergeCell ref="I17835:J17835"/>
    <mergeCell ref="B17830:C17830"/>
    <mergeCell ref="D17830:E17830"/>
    <mergeCell ref="G17830:H17830"/>
    <mergeCell ref="I17830:J17830"/>
    <mergeCell ref="G17831:J17831"/>
    <mergeCell ref="G17828:J17828"/>
    <mergeCell ref="A17829:C17829"/>
    <mergeCell ref="D17829:E17829"/>
    <mergeCell ref="G17829:H17829"/>
    <mergeCell ref="I17829:J17829"/>
    <mergeCell ref="B17826:C17826"/>
    <mergeCell ref="D17826:E17826"/>
    <mergeCell ref="G17826:H17826"/>
    <mergeCell ref="I17826:J17826"/>
    <mergeCell ref="B17827:C17827"/>
    <mergeCell ref="D17827:E17827"/>
    <mergeCell ref="G17827:H17827"/>
    <mergeCell ref="I17827:J17827"/>
    <mergeCell ref="B17849:C17849"/>
    <mergeCell ref="D17849:E17849"/>
    <mergeCell ref="G17849:H17849"/>
    <mergeCell ref="I17849:J17849"/>
    <mergeCell ref="B17850:C17850"/>
    <mergeCell ref="D17850:E17850"/>
    <mergeCell ref="G17850:H17850"/>
    <mergeCell ref="I17850:J17850"/>
    <mergeCell ref="G17844:J17844"/>
    <mergeCell ref="G17845:J17845"/>
    <mergeCell ref="G17846:K17846"/>
    <mergeCell ref="A17847:K17847"/>
    <mergeCell ref="A17848:C17848"/>
    <mergeCell ref="D17848:E17848"/>
    <mergeCell ref="G17848:H17848"/>
    <mergeCell ref="I17848:J17848"/>
    <mergeCell ref="B17842:C17842"/>
    <mergeCell ref="D17842:E17842"/>
    <mergeCell ref="G17842:H17842"/>
    <mergeCell ref="I17842:J17842"/>
    <mergeCell ref="B17843:C17843"/>
    <mergeCell ref="D17843:E17843"/>
    <mergeCell ref="G17843:H17843"/>
    <mergeCell ref="I17843:J17843"/>
    <mergeCell ref="G17840:J17840"/>
    <mergeCell ref="A17841:C17841"/>
    <mergeCell ref="D17841:E17841"/>
    <mergeCell ref="G17841:H17841"/>
    <mergeCell ref="I17841:J17841"/>
    <mergeCell ref="B17838:C17838"/>
    <mergeCell ref="D17838:E17838"/>
    <mergeCell ref="G17838:H17838"/>
    <mergeCell ref="I17838:J17838"/>
    <mergeCell ref="B17839:C17839"/>
    <mergeCell ref="D17839:E17839"/>
    <mergeCell ref="G17839:H17839"/>
    <mergeCell ref="I17839:J17839"/>
    <mergeCell ref="B17865:C17865"/>
    <mergeCell ref="D17865:E17865"/>
    <mergeCell ref="G17865:H17865"/>
    <mergeCell ref="I17865:J17865"/>
    <mergeCell ref="B17866:C17866"/>
    <mergeCell ref="D17866:E17866"/>
    <mergeCell ref="G17866:H17866"/>
    <mergeCell ref="I17866:J17866"/>
    <mergeCell ref="G17860:J17860"/>
    <mergeCell ref="G17861:J17861"/>
    <mergeCell ref="G17862:K17862"/>
    <mergeCell ref="A17863:K17863"/>
    <mergeCell ref="A17864:C17864"/>
    <mergeCell ref="D17864:E17864"/>
    <mergeCell ref="G17864:H17864"/>
    <mergeCell ref="I17864:J17864"/>
    <mergeCell ref="B17858:C17858"/>
    <mergeCell ref="D17858:E17858"/>
    <mergeCell ref="G17858:H17858"/>
    <mergeCell ref="I17858:J17858"/>
    <mergeCell ref="B17859:C17859"/>
    <mergeCell ref="D17859:E17859"/>
    <mergeCell ref="G17859:H17859"/>
    <mergeCell ref="I17859:J17859"/>
    <mergeCell ref="G17853:J17853"/>
    <mergeCell ref="G17854:J17854"/>
    <mergeCell ref="G17855:K17855"/>
    <mergeCell ref="A17856:K17856"/>
    <mergeCell ref="A17857:C17857"/>
    <mergeCell ref="D17857:E17857"/>
    <mergeCell ref="G17857:H17857"/>
    <mergeCell ref="I17857:J17857"/>
    <mergeCell ref="B17851:C17851"/>
    <mergeCell ref="D17851:E17851"/>
    <mergeCell ref="G17851:H17851"/>
    <mergeCell ref="I17851:J17851"/>
    <mergeCell ref="B17852:C17852"/>
    <mergeCell ref="D17852:E17852"/>
    <mergeCell ref="G17852:H17852"/>
    <mergeCell ref="I17852:J17852"/>
    <mergeCell ref="G17880:J17880"/>
    <mergeCell ref="G17881:J17881"/>
    <mergeCell ref="G17882:K17882"/>
    <mergeCell ref="A17883:K17883"/>
    <mergeCell ref="A17884:C17885"/>
    <mergeCell ref="D17884:D17885"/>
    <mergeCell ref="E17884:F17884"/>
    <mergeCell ref="G17884:J17884"/>
    <mergeCell ref="K17884:K17885"/>
    <mergeCell ref="G17885:H17885"/>
    <mergeCell ref="I17885:J17885"/>
    <mergeCell ref="B17878:C17878"/>
    <mergeCell ref="D17878:E17878"/>
    <mergeCell ref="G17878:H17878"/>
    <mergeCell ref="I17878:J17878"/>
    <mergeCell ref="B17879:C17879"/>
    <mergeCell ref="D17879:E17879"/>
    <mergeCell ref="G17879:H17879"/>
    <mergeCell ref="I17879:J17879"/>
    <mergeCell ref="G17874:J17874"/>
    <mergeCell ref="G17875:K17875"/>
    <mergeCell ref="A17876:K17876"/>
    <mergeCell ref="A17877:C17877"/>
    <mergeCell ref="D17877:E17877"/>
    <mergeCell ref="G17877:H17877"/>
    <mergeCell ref="I17877:J17877"/>
    <mergeCell ref="B17872:C17872"/>
    <mergeCell ref="D17872:E17872"/>
    <mergeCell ref="G17872:H17872"/>
    <mergeCell ref="I17872:J17872"/>
    <mergeCell ref="G17873:J17873"/>
    <mergeCell ref="G17867:J17867"/>
    <mergeCell ref="G17868:J17868"/>
    <mergeCell ref="G17869:K17869"/>
    <mergeCell ref="A17870:K17870"/>
    <mergeCell ref="A17871:C17871"/>
    <mergeCell ref="D17871:E17871"/>
    <mergeCell ref="G17871:H17871"/>
    <mergeCell ref="I17871:J17871"/>
    <mergeCell ref="G17900:J17900"/>
    <mergeCell ref="A17901:C17901"/>
    <mergeCell ref="E17901:F17901"/>
    <mergeCell ref="G17901:H17901"/>
    <mergeCell ref="I17901:J17901"/>
    <mergeCell ref="A17898:E17898"/>
    <mergeCell ref="G17898:H17898"/>
    <mergeCell ref="I17898:J17898"/>
    <mergeCell ref="B17899:E17899"/>
    <mergeCell ref="G17899:H17899"/>
    <mergeCell ref="I17899:J17899"/>
    <mergeCell ref="G17893:J17893"/>
    <mergeCell ref="G17894:J17894"/>
    <mergeCell ref="G17895:J17895"/>
    <mergeCell ref="G17896:J17896"/>
    <mergeCell ref="G17897:J17897"/>
    <mergeCell ref="G17890:J17890"/>
    <mergeCell ref="A17891:E17891"/>
    <mergeCell ref="G17891:H17891"/>
    <mergeCell ref="I17891:J17891"/>
    <mergeCell ref="B17892:E17892"/>
    <mergeCell ref="G17892:H17892"/>
    <mergeCell ref="I17892:J17892"/>
    <mergeCell ref="B17888:C17888"/>
    <mergeCell ref="G17888:H17888"/>
    <mergeCell ref="I17888:J17888"/>
    <mergeCell ref="B17889:C17889"/>
    <mergeCell ref="G17889:H17889"/>
    <mergeCell ref="I17889:J17889"/>
    <mergeCell ref="B17886:C17886"/>
    <mergeCell ref="G17886:H17886"/>
    <mergeCell ref="I17886:J17886"/>
    <mergeCell ref="B17887:C17887"/>
    <mergeCell ref="G17887:H17887"/>
    <mergeCell ref="I17887:J17887"/>
    <mergeCell ref="B17915:C17915"/>
    <mergeCell ref="D17915:E17915"/>
    <mergeCell ref="G17915:H17915"/>
    <mergeCell ref="I17915:J17915"/>
    <mergeCell ref="B17916:C17916"/>
    <mergeCell ref="D17916:E17916"/>
    <mergeCell ref="G17916:H17916"/>
    <mergeCell ref="I17916:J17916"/>
    <mergeCell ref="B17913:C17913"/>
    <mergeCell ref="D17913:E17913"/>
    <mergeCell ref="G17913:H17913"/>
    <mergeCell ref="I17913:J17913"/>
    <mergeCell ref="B17914:C17914"/>
    <mergeCell ref="D17914:E17914"/>
    <mergeCell ref="G17914:H17914"/>
    <mergeCell ref="I17914:J17914"/>
    <mergeCell ref="G17910:K17910"/>
    <mergeCell ref="A17911:K17911"/>
    <mergeCell ref="A17912:C17912"/>
    <mergeCell ref="D17912:E17912"/>
    <mergeCell ref="G17912:H17912"/>
    <mergeCell ref="I17912:J17912"/>
    <mergeCell ref="I17904:J17904"/>
    <mergeCell ref="K17904:K17905"/>
    <mergeCell ref="G17907:J17907"/>
    <mergeCell ref="G17908:J17908"/>
    <mergeCell ref="G17909:J17909"/>
    <mergeCell ref="A17904:B17905"/>
    <mergeCell ref="C17904:C17905"/>
    <mergeCell ref="D17904:D17905"/>
    <mergeCell ref="E17904:F17904"/>
    <mergeCell ref="G17904:H17904"/>
    <mergeCell ref="B17902:C17902"/>
    <mergeCell ref="E17902:F17902"/>
    <mergeCell ref="G17902:H17902"/>
    <mergeCell ref="I17902:J17902"/>
    <mergeCell ref="G17903:J17903"/>
    <mergeCell ref="G17929:J17929"/>
    <mergeCell ref="A17930:C17930"/>
    <mergeCell ref="D17930:E17930"/>
    <mergeCell ref="G17930:H17930"/>
    <mergeCell ref="I17930:J17930"/>
    <mergeCell ref="B17927:C17927"/>
    <mergeCell ref="D17927:E17927"/>
    <mergeCell ref="G17927:H17927"/>
    <mergeCell ref="I17927:J17927"/>
    <mergeCell ref="B17928:C17928"/>
    <mergeCell ref="D17928:E17928"/>
    <mergeCell ref="G17928:H17928"/>
    <mergeCell ref="I17928:J17928"/>
    <mergeCell ref="G17923:J17923"/>
    <mergeCell ref="G17924:K17924"/>
    <mergeCell ref="A17925:K17925"/>
    <mergeCell ref="A17926:C17926"/>
    <mergeCell ref="D17926:E17926"/>
    <mergeCell ref="G17926:H17926"/>
    <mergeCell ref="I17926:J17926"/>
    <mergeCell ref="B17921:C17921"/>
    <mergeCell ref="D17921:E17921"/>
    <mergeCell ref="G17921:H17921"/>
    <mergeCell ref="I17921:J17921"/>
    <mergeCell ref="G17922:J17922"/>
    <mergeCell ref="G17919:J17919"/>
    <mergeCell ref="A17920:C17920"/>
    <mergeCell ref="D17920:E17920"/>
    <mergeCell ref="G17920:H17920"/>
    <mergeCell ref="I17920:J17920"/>
    <mergeCell ref="B17917:C17917"/>
    <mergeCell ref="D17917:E17917"/>
    <mergeCell ref="G17917:H17917"/>
    <mergeCell ref="I17917:J17917"/>
    <mergeCell ref="B17918:C17918"/>
    <mergeCell ref="D17918:E17918"/>
    <mergeCell ref="G17918:H17918"/>
    <mergeCell ref="I17918:J17918"/>
    <mergeCell ref="A17943:C17943"/>
    <mergeCell ref="D17943:E17943"/>
    <mergeCell ref="G17943:H17943"/>
    <mergeCell ref="I17943:J17943"/>
    <mergeCell ref="B17944:C17944"/>
    <mergeCell ref="D17944:E17944"/>
    <mergeCell ref="G17944:H17944"/>
    <mergeCell ref="I17944:J17944"/>
    <mergeCell ref="B17941:C17941"/>
    <mergeCell ref="D17941:E17941"/>
    <mergeCell ref="G17941:H17941"/>
    <mergeCell ref="I17941:J17941"/>
    <mergeCell ref="G17942:J17942"/>
    <mergeCell ref="G17937:J17937"/>
    <mergeCell ref="G17938:K17938"/>
    <mergeCell ref="A17939:K17939"/>
    <mergeCell ref="A17940:C17940"/>
    <mergeCell ref="D17940:E17940"/>
    <mergeCell ref="G17940:H17940"/>
    <mergeCell ref="I17940:J17940"/>
    <mergeCell ref="B17935:C17935"/>
    <mergeCell ref="D17935:E17935"/>
    <mergeCell ref="G17935:H17935"/>
    <mergeCell ref="I17935:J17935"/>
    <mergeCell ref="G17936:J17936"/>
    <mergeCell ref="G17933:J17933"/>
    <mergeCell ref="A17934:C17934"/>
    <mergeCell ref="D17934:E17934"/>
    <mergeCell ref="G17934:H17934"/>
    <mergeCell ref="I17934:J17934"/>
    <mergeCell ref="B17931:C17931"/>
    <mergeCell ref="D17931:E17931"/>
    <mergeCell ref="G17931:H17931"/>
    <mergeCell ref="I17931:J17931"/>
    <mergeCell ref="B17932:C17932"/>
    <mergeCell ref="D17932:E17932"/>
    <mergeCell ref="G17932:H17932"/>
    <mergeCell ref="I17932:J17932"/>
    <mergeCell ref="G17955:J17955"/>
    <mergeCell ref="A17956:C17956"/>
    <mergeCell ref="D17956:E17956"/>
    <mergeCell ref="G17956:H17956"/>
    <mergeCell ref="I17956:J17956"/>
    <mergeCell ref="B17953:C17953"/>
    <mergeCell ref="D17953:E17953"/>
    <mergeCell ref="G17953:H17953"/>
    <mergeCell ref="I17953:J17953"/>
    <mergeCell ref="B17954:C17954"/>
    <mergeCell ref="D17954:E17954"/>
    <mergeCell ref="G17954:H17954"/>
    <mergeCell ref="I17954:J17954"/>
    <mergeCell ref="B17951:C17951"/>
    <mergeCell ref="D17951:E17951"/>
    <mergeCell ref="G17951:H17951"/>
    <mergeCell ref="I17951:J17951"/>
    <mergeCell ref="B17952:C17952"/>
    <mergeCell ref="D17952:E17952"/>
    <mergeCell ref="G17952:H17952"/>
    <mergeCell ref="I17952:J17952"/>
    <mergeCell ref="G17947:J17947"/>
    <mergeCell ref="G17948:K17948"/>
    <mergeCell ref="A17949:K17949"/>
    <mergeCell ref="A17950:C17950"/>
    <mergeCell ref="D17950:E17950"/>
    <mergeCell ref="G17950:H17950"/>
    <mergeCell ref="I17950:J17950"/>
    <mergeCell ref="B17945:C17945"/>
    <mergeCell ref="D17945:E17945"/>
    <mergeCell ref="G17945:H17945"/>
    <mergeCell ref="I17945:J17945"/>
    <mergeCell ref="G17946:J17946"/>
    <mergeCell ref="B17967:C17967"/>
    <mergeCell ref="D17967:E17967"/>
    <mergeCell ref="G17967:H17967"/>
    <mergeCell ref="I17967:J17967"/>
    <mergeCell ref="G17968:J17968"/>
    <mergeCell ref="A17965:C17965"/>
    <mergeCell ref="D17965:E17965"/>
    <mergeCell ref="G17965:H17965"/>
    <mergeCell ref="I17965:J17965"/>
    <mergeCell ref="B17966:C17966"/>
    <mergeCell ref="D17966:E17966"/>
    <mergeCell ref="G17966:H17966"/>
    <mergeCell ref="I17966:J17966"/>
    <mergeCell ref="B17963:C17963"/>
    <mergeCell ref="D17963:E17963"/>
    <mergeCell ref="G17963:H17963"/>
    <mergeCell ref="I17963:J17963"/>
    <mergeCell ref="G17964:J17964"/>
    <mergeCell ref="A17961:C17961"/>
    <mergeCell ref="D17961:E17961"/>
    <mergeCell ref="G17961:H17961"/>
    <mergeCell ref="I17961:J17961"/>
    <mergeCell ref="B17962:C17962"/>
    <mergeCell ref="D17962:E17962"/>
    <mergeCell ref="G17962:H17962"/>
    <mergeCell ref="I17962:J17962"/>
    <mergeCell ref="B17959:C17959"/>
    <mergeCell ref="D17959:E17959"/>
    <mergeCell ref="G17959:H17959"/>
    <mergeCell ref="I17959:J17959"/>
    <mergeCell ref="G17960:J17960"/>
    <mergeCell ref="B17957:C17957"/>
    <mergeCell ref="D17957:E17957"/>
    <mergeCell ref="G17957:H17957"/>
    <mergeCell ref="I17957:J17957"/>
    <mergeCell ref="B17958:C17958"/>
    <mergeCell ref="D17958:E17958"/>
    <mergeCell ref="G17958:H17958"/>
    <mergeCell ref="I17958:J17958"/>
    <mergeCell ref="G17979:J17979"/>
    <mergeCell ref="A17980:C17980"/>
    <mergeCell ref="D17980:E17980"/>
    <mergeCell ref="G17980:H17980"/>
    <mergeCell ref="I17980:J17980"/>
    <mergeCell ref="B17977:C17977"/>
    <mergeCell ref="D17977:E17977"/>
    <mergeCell ref="G17977:H17977"/>
    <mergeCell ref="I17977:J17977"/>
    <mergeCell ref="B17978:C17978"/>
    <mergeCell ref="D17978:E17978"/>
    <mergeCell ref="G17978:H17978"/>
    <mergeCell ref="I17978:J17978"/>
    <mergeCell ref="B17975:C17975"/>
    <mergeCell ref="D17975:E17975"/>
    <mergeCell ref="G17975:H17975"/>
    <mergeCell ref="I17975:J17975"/>
    <mergeCell ref="B17976:C17976"/>
    <mergeCell ref="D17976:E17976"/>
    <mergeCell ref="G17976:H17976"/>
    <mergeCell ref="I17976:J17976"/>
    <mergeCell ref="B17973:C17973"/>
    <mergeCell ref="D17973:E17973"/>
    <mergeCell ref="G17973:H17973"/>
    <mergeCell ref="I17973:J17973"/>
    <mergeCell ref="B17974:C17974"/>
    <mergeCell ref="D17974:E17974"/>
    <mergeCell ref="G17974:H17974"/>
    <mergeCell ref="I17974:J17974"/>
    <mergeCell ref="G17969:J17969"/>
    <mergeCell ref="G17970:K17970"/>
    <mergeCell ref="A17971:K17971"/>
    <mergeCell ref="A17972:C17972"/>
    <mergeCell ref="D17972:E17972"/>
    <mergeCell ref="G17972:H17972"/>
    <mergeCell ref="I17972:J17972"/>
    <mergeCell ref="G17989:J17989"/>
    <mergeCell ref="G17990:K17990"/>
    <mergeCell ref="A17991:K17991"/>
    <mergeCell ref="A17992:C17992"/>
    <mergeCell ref="D17992:E17992"/>
    <mergeCell ref="G17992:H17992"/>
    <mergeCell ref="I17992:J17992"/>
    <mergeCell ref="B17987:C17987"/>
    <mergeCell ref="D17987:E17987"/>
    <mergeCell ref="G17987:H17987"/>
    <mergeCell ref="I17987:J17987"/>
    <mergeCell ref="G17988:J17988"/>
    <mergeCell ref="A17985:C17985"/>
    <mergeCell ref="D17985:E17985"/>
    <mergeCell ref="G17985:H17985"/>
    <mergeCell ref="I17985:J17985"/>
    <mergeCell ref="B17986:C17986"/>
    <mergeCell ref="D17986:E17986"/>
    <mergeCell ref="G17986:H17986"/>
    <mergeCell ref="I17986:J17986"/>
    <mergeCell ref="B17983:C17983"/>
    <mergeCell ref="D17983:E17983"/>
    <mergeCell ref="G17983:H17983"/>
    <mergeCell ref="I17983:J17983"/>
    <mergeCell ref="G17984:J17984"/>
    <mergeCell ref="B17981:C17981"/>
    <mergeCell ref="D17981:E17981"/>
    <mergeCell ref="G17981:H17981"/>
    <mergeCell ref="I17981:J17981"/>
    <mergeCell ref="B17982:C17982"/>
    <mergeCell ref="D17982:E17982"/>
    <mergeCell ref="G17982:H17982"/>
    <mergeCell ref="I17982:J17982"/>
    <mergeCell ref="G18003:J18003"/>
    <mergeCell ref="G18004:K18004"/>
    <mergeCell ref="A18005:K18005"/>
    <mergeCell ref="A18006:C18006"/>
    <mergeCell ref="D18006:E18006"/>
    <mergeCell ref="G18006:H18006"/>
    <mergeCell ref="I18006:J18006"/>
    <mergeCell ref="B18001:C18001"/>
    <mergeCell ref="D18001:E18001"/>
    <mergeCell ref="G18001:H18001"/>
    <mergeCell ref="I18001:J18001"/>
    <mergeCell ref="G18002:J18002"/>
    <mergeCell ref="G17999:J17999"/>
    <mergeCell ref="A18000:C18000"/>
    <mergeCell ref="D18000:E18000"/>
    <mergeCell ref="G18000:H18000"/>
    <mergeCell ref="I18000:J18000"/>
    <mergeCell ref="B17997:C17997"/>
    <mergeCell ref="D17997:E17997"/>
    <mergeCell ref="G17997:H17997"/>
    <mergeCell ref="I17997:J17997"/>
    <mergeCell ref="B17998:C17998"/>
    <mergeCell ref="D17998:E17998"/>
    <mergeCell ref="G17998:H17998"/>
    <mergeCell ref="I17998:J17998"/>
    <mergeCell ref="G17995:J17995"/>
    <mergeCell ref="A17996:C17996"/>
    <mergeCell ref="D17996:E17996"/>
    <mergeCell ref="G17996:H17996"/>
    <mergeCell ref="I17996:J17996"/>
    <mergeCell ref="B17993:C17993"/>
    <mergeCell ref="D17993:E17993"/>
    <mergeCell ref="G17993:H17993"/>
    <mergeCell ref="I17993:J17993"/>
    <mergeCell ref="B17994:C17994"/>
    <mergeCell ref="D17994:E17994"/>
    <mergeCell ref="G17994:H17994"/>
    <mergeCell ref="I17994:J17994"/>
    <mergeCell ref="B18019:E18019"/>
    <mergeCell ref="G18019:H18019"/>
    <mergeCell ref="I18019:J18019"/>
    <mergeCell ref="B18020:E18020"/>
    <mergeCell ref="G18020:H18020"/>
    <mergeCell ref="I18020:J18020"/>
    <mergeCell ref="G18015:J18015"/>
    <mergeCell ref="G18016:K18016"/>
    <mergeCell ref="A18017:K18017"/>
    <mergeCell ref="A18018:E18018"/>
    <mergeCell ref="G18018:H18018"/>
    <mergeCell ref="I18018:J18018"/>
    <mergeCell ref="B18013:C18013"/>
    <mergeCell ref="D18013:E18013"/>
    <mergeCell ref="G18013:H18013"/>
    <mergeCell ref="I18013:J18013"/>
    <mergeCell ref="G18014:J18014"/>
    <mergeCell ref="A18011:C18011"/>
    <mergeCell ref="D18011:E18011"/>
    <mergeCell ref="G18011:H18011"/>
    <mergeCell ref="I18011:J18011"/>
    <mergeCell ref="B18012:C18012"/>
    <mergeCell ref="D18012:E18012"/>
    <mergeCell ref="G18012:H18012"/>
    <mergeCell ref="I18012:J18012"/>
    <mergeCell ref="B18009:C18009"/>
    <mergeCell ref="D18009:E18009"/>
    <mergeCell ref="G18009:H18009"/>
    <mergeCell ref="I18009:J18009"/>
    <mergeCell ref="G18010:J18010"/>
    <mergeCell ref="B18007:C18007"/>
    <mergeCell ref="D18007:E18007"/>
    <mergeCell ref="G18007:H18007"/>
    <mergeCell ref="I18007:J18007"/>
    <mergeCell ref="B18008:C18008"/>
    <mergeCell ref="D18008:E18008"/>
    <mergeCell ref="G18008:H18008"/>
    <mergeCell ref="I18008:J18008"/>
    <mergeCell ref="B18036:C18036"/>
    <mergeCell ref="D18036:E18036"/>
    <mergeCell ref="G18036:H18036"/>
    <mergeCell ref="I18036:J18036"/>
    <mergeCell ref="G18037:J18037"/>
    <mergeCell ref="G18033:K18033"/>
    <mergeCell ref="A18034:K18034"/>
    <mergeCell ref="A18035:C18035"/>
    <mergeCell ref="D18035:E18035"/>
    <mergeCell ref="G18035:H18035"/>
    <mergeCell ref="I18035:J18035"/>
    <mergeCell ref="I18027:J18027"/>
    <mergeCell ref="K18027:K18028"/>
    <mergeCell ref="G18030:J18030"/>
    <mergeCell ref="G18031:J18031"/>
    <mergeCell ref="G18032:J18032"/>
    <mergeCell ref="A18027:B18028"/>
    <mergeCell ref="C18027:C18028"/>
    <mergeCell ref="D18027:D18028"/>
    <mergeCell ref="E18027:F18027"/>
    <mergeCell ref="G18027:H18027"/>
    <mergeCell ref="B18025:C18025"/>
    <mergeCell ref="E18025:F18025"/>
    <mergeCell ref="G18025:H18025"/>
    <mergeCell ref="I18025:J18025"/>
    <mergeCell ref="G18026:J18026"/>
    <mergeCell ref="G18023:J18023"/>
    <mergeCell ref="A18024:C18024"/>
    <mergeCell ref="E18024:F18024"/>
    <mergeCell ref="G18024:H18024"/>
    <mergeCell ref="I18024:J18024"/>
    <mergeCell ref="B18021:E18021"/>
    <mergeCell ref="G18021:H18021"/>
    <mergeCell ref="I18021:J18021"/>
    <mergeCell ref="B18022:E18022"/>
    <mergeCell ref="G18022:H18022"/>
    <mergeCell ref="I18022:J18022"/>
    <mergeCell ref="B18050:E18050"/>
    <mergeCell ref="G18050:H18050"/>
    <mergeCell ref="I18050:J18050"/>
    <mergeCell ref="B18051:E18051"/>
    <mergeCell ref="G18051:H18051"/>
    <mergeCell ref="I18051:J18051"/>
    <mergeCell ref="B18047:C18047"/>
    <mergeCell ref="G18047:H18047"/>
    <mergeCell ref="I18047:J18047"/>
    <mergeCell ref="G18048:J18048"/>
    <mergeCell ref="A18049:E18049"/>
    <mergeCell ref="G18049:H18049"/>
    <mergeCell ref="I18049:J18049"/>
    <mergeCell ref="G18042:J18042"/>
    <mergeCell ref="G18043:K18043"/>
    <mergeCell ref="A18044:K18044"/>
    <mergeCell ref="A18045:C18046"/>
    <mergeCell ref="D18045:D18046"/>
    <mergeCell ref="E18045:F18045"/>
    <mergeCell ref="G18045:J18045"/>
    <mergeCell ref="K18045:K18046"/>
    <mergeCell ref="G18046:H18046"/>
    <mergeCell ref="I18046:J18046"/>
    <mergeCell ref="B18040:C18040"/>
    <mergeCell ref="D18040:E18040"/>
    <mergeCell ref="G18040:H18040"/>
    <mergeCell ref="I18040:J18040"/>
    <mergeCell ref="G18041:J18041"/>
    <mergeCell ref="A18038:C18038"/>
    <mergeCell ref="D18038:E18038"/>
    <mergeCell ref="G18038:H18038"/>
    <mergeCell ref="I18038:J18038"/>
    <mergeCell ref="B18039:C18039"/>
    <mergeCell ref="D18039:E18039"/>
    <mergeCell ref="G18039:H18039"/>
    <mergeCell ref="I18039:J18039"/>
    <mergeCell ref="B18066:C18066"/>
    <mergeCell ref="D18066:E18066"/>
    <mergeCell ref="G18066:H18066"/>
    <mergeCell ref="I18066:J18066"/>
    <mergeCell ref="B18067:C18067"/>
    <mergeCell ref="D18067:E18067"/>
    <mergeCell ref="G18067:H18067"/>
    <mergeCell ref="I18067:J18067"/>
    <mergeCell ref="G18064:J18064"/>
    <mergeCell ref="A18065:C18065"/>
    <mergeCell ref="D18065:E18065"/>
    <mergeCell ref="G18065:H18065"/>
    <mergeCell ref="I18065:J18065"/>
    <mergeCell ref="B18062:C18062"/>
    <mergeCell ref="D18062:E18062"/>
    <mergeCell ref="G18062:H18062"/>
    <mergeCell ref="I18062:J18062"/>
    <mergeCell ref="B18063:C18063"/>
    <mergeCell ref="D18063:E18063"/>
    <mergeCell ref="G18063:H18063"/>
    <mergeCell ref="I18063:J18063"/>
    <mergeCell ref="A18060:K18060"/>
    <mergeCell ref="A18061:C18061"/>
    <mergeCell ref="D18061:E18061"/>
    <mergeCell ref="G18061:H18061"/>
    <mergeCell ref="I18061:J18061"/>
    <mergeCell ref="G18055:J18055"/>
    <mergeCell ref="G18056:J18056"/>
    <mergeCell ref="G18057:J18057"/>
    <mergeCell ref="G18058:J18058"/>
    <mergeCell ref="G18059:K18059"/>
    <mergeCell ref="B18052:E18052"/>
    <mergeCell ref="G18052:H18052"/>
    <mergeCell ref="I18052:J18052"/>
    <mergeCell ref="G18053:J18053"/>
    <mergeCell ref="G18054:J18054"/>
    <mergeCell ref="G18079:J18079"/>
    <mergeCell ref="G18080:K18080"/>
    <mergeCell ref="A18081:K18081"/>
    <mergeCell ref="A18082:C18082"/>
    <mergeCell ref="D18082:E18082"/>
    <mergeCell ref="G18082:H18082"/>
    <mergeCell ref="I18082:J18082"/>
    <mergeCell ref="B18077:C18077"/>
    <mergeCell ref="D18077:E18077"/>
    <mergeCell ref="G18077:H18077"/>
    <mergeCell ref="I18077:J18077"/>
    <mergeCell ref="G18078:J18078"/>
    <mergeCell ref="G18075:J18075"/>
    <mergeCell ref="A18076:C18076"/>
    <mergeCell ref="D18076:E18076"/>
    <mergeCell ref="G18076:H18076"/>
    <mergeCell ref="I18076:J18076"/>
    <mergeCell ref="B18073:C18073"/>
    <mergeCell ref="D18073:E18073"/>
    <mergeCell ref="G18073:H18073"/>
    <mergeCell ref="I18073:J18073"/>
    <mergeCell ref="B18074:C18074"/>
    <mergeCell ref="D18074:E18074"/>
    <mergeCell ref="G18074:H18074"/>
    <mergeCell ref="I18074:J18074"/>
    <mergeCell ref="G18068:J18068"/>
    <mergeCell ref="G18069:J18069"/>
    <mergeCell ref="G18070:K18070"/>
    <mergeCell ref="A18071:K18071"/>
    <mergeCell ref="A18072:C18072"/>
    <mergeCell ref="D18072:E18072"/>
    <mergeCell ref="G18072:H18072"/>
    <mergeCell ref="I18072:J18072"/>
    <mergeCell ref="B18093:C18093"/>
    <mergeCell ref="D18093:E18093"/>
    <mergeCell ref="G18093:H18093"/>
    <mergeCell ref="I18093:J18093"/>
    <mergeCell ref="B18094:C18094"/>
    <mergeCell ref="D18094:E18094"/>
    <mergeCell ref="G18094:H18094"/>
    <mergeCell ref="I18094:J18094"/>
    <mergeCell ref="G18089:J18089"/>
    <mergeCell ref="G18090:K18090"/>
    <mergeCell ref="A18091:K18091"/>
    <mergeCell ref="A18092:C18092"/>
    <mergeCell ref="D18092:E18092"/>
    <mergeCell ref="G18092:H18092"/>
    <mergeCell ref="I18092:J18092"/>
    <mergeCell ref="B18087:C18087"/>
    <mergeCell ref="D18087:E18087"/>
    <mergeCell ref="G18087:H18087"/>
    <mergeCell ref="I18087:J18087"/>
    <mergeCell ref="G18088:J18088"/>
    <mergeCell ref="G18085:J18085"/>
    <mergeCell ref="A18086:C18086"/>
    <mergeCell ref="D18086:E18086"/>
    <mergeCell ref="G18086:H18086"/>
    <mergeCell ref="I18086:J18086"/>
    <mergeCell ref="B18083:C18083"/>
    <mergeCell ref="D18083:E18083"/>
    <mergeCell ref="G18083:H18083"/>
    <mergeCell ref="I18083:J18083"/>
    <mergeCell ref="B18084:C18084"/>
    <mergeCell ref="D18084:E18084"/>
    <mergeCell ref="G18084:H18084"/>
    <mergeCell ref="I18084:J18084"/>
    <mergeCell ref="B18106:C18106"/>
    <mergeCell ref="D18106:E18106"/>
    <mergeCell ref="G18106:H18106"/>
    <mergeCell ref="I18106:J18106"/>
    <mergeCell ref="B18107:C18107"/>
    <mergeCell ref="D18107:E18107"/>
    <mergeCell ref="G18107:H18107"/>
    <mergeCell ref="I18107:J18107"/>
    <mergeCell ref="G18101:J18101"/>
    <mergeCell ref="G18102:J18102"/>
    <mergeCell ref="G18103:K18103"/>
    <mergeCell ref="A18104:K18104"/>
    <mergeCell ref="A18105:C18105"/>
    <mergeCell ref="D18105:E18105"/>
    <mergeCell ref="G18105:H18105"/>
    <mergeCell ref="I18105:J18105"/>
    <mergeCell ref="B18099:C18099"/>
    <mergeCell ref="D18099:E18099"/>
    <mergeCell ref="G18099:H18099"/>
    <mergeCell ref="I18099:J18099"/>
    <mergeCell ref="B18100:C18100"/>
    <mergeCell ref="D18100:E18100"/>
    <mergeCell ref="G18100:H18100"/>
    <mergeCell ref="I18100:J18100"/>
    <mergeCell ref="G18097:J18097"/>
    <mergeCell ref="A18098:C18098"/>
    <mergeCell ref="D18098:E18098"/>
    <mergeCell ref="G18098:H18098"/>
    <mergeCell ref="I18098:J18098"/>
    <mergeCell ref="B18095:C18095"/>
    <mergeCell ref="D18095:E18095"/>
    <mergeCell ref="G18095:H18095"/>
    <mergeCell ref="I18095:J18095"/>
    <mergeCell ref="B18096:C18096"/>
    <mergeCell ref="D18096:E18096"/>
    <mergeCell ref="G18096:H18096"/>
    <mergeCell ref="I18096:J18096"/>
    <mergeCell ref="B18122:C18122"/>
    <mergeCell ref="D18122:E18122"/>
    <mergeCell ref="G18122:H18122"/>
    <mergeCell ref="I18122:J18122"/>
    <mergeCell ref="B18123:C18123"/>
    <mergeCell ref="D18123:E18123"/>
    <mergeCell ref="G18123:H18123"/>
    <mergeCell ref="I18123:J18123"/>
    <mergeCell ref="G18117:J18117"/>
    <mergeCell ref="G18118:J18118"/>
    <mergeCell ref="G18119:K18119"/>
    <mergeCell ref="A18120:K18120"/>
    <mergeCell ref="A18121:C18121"/>
    <mergeCell ref="D18121:E18121"/>
    <mergeCell ref="G18121:H18121"/>
    <mergeCell ref="I18121:J18121"/>
    <mergeCell ref="B18115:C18115"/>
    <mergeCell ref="D18115:E18115"/>
    <mergeCell ref="G18115:H18115"/>
    <mergeCell ref="I18115:J18115"/>
    <mergeCell ref="B18116:C18116"/>
    <mergeCell ref="D18116:E18116"/>
    <mergeCell ref="G18116:H18116"/>
    <mergeCell ref="I18116:J18116"/>
    <mergeCell ref="G18110:J18110"/>
    <mergeCell ref="G18111:J18111"/>
    <mergeCell ref="G18112:K18112"/>
    <mergeCell ref="A18113:K18113"/>
    <mergeCell ref="A18114:C18114"/>
    <mergeCell ref="D18114:E18114"/>
    <mergeCell ref="G18114:H18114"/>
    <mergeCell ref="I18114:J18114"/>
    <mergeCell ref="B18108:C18108"/>
    <mergeCell ref="D18108:E18108"/>
    <mergeCell ref="G18108:H18108"/>
    <mergeCell ref="I18108:J18108"/>
    <mergeCell ref="B18109:C18109"/>
    <mergeCell ref="D18109:E18109"/>
    <mergeCell ref="G18109:H18109"/>
    <mergeCell ref="I18109:J18109"/>
    <mergeCell ref="G18137:J18137"/>
    <mergeCell ref="G18138:J18138"/>
    <mergeCell ref="G18139:K18139"/>
    <mergeCell ref="A18140:K18140"/>
    <mergeCell ref="A18141:C18142"/>
    <mergeCell ref="D18141:D18142"/>
    <mergeCell ref="E18141:F18141"/>
    <mergeCell ref="G18141:J18141"/>
    <mergeCell ref="K18141:K18142"/>
    <mergeCell ref="G18142:H18142"/>
    <mergeCell ref="I18142:J18142"/>
    <mergeCell ref="B18135:C18135"/>
    <mergeCell ref="D18135:E18135"/>
    <mergeCell ref="G18135:H18135"/>
    <mergeCell ref="I18135:J18135"/>
    <mergeCell ref="B18136:C18136"/>
    <mergeCell ref="D18136:E18136"/>
    <mergeCell ref="G18136:H18136"/>
    <mergeCell ref="I18136:J18136"/>
    <mergeCell ref="G18131:J18131"/>
    <mergeCell ref="G18132:K18132"/>
    <mergeCell ref="A18133:K18133"/>
    <mergeCell ref="A18134:C18134"/>
    <mergeCell ref="D18134:E18134"/>
    <mergeCell ref="G18134:H18134"/>
    <mergeCell ref="I18134:J18134"/>
    <mergeCell ref="B18129:C18129"/>
    <mergeCell ref="D18129:E18129"/>
    <mergeCell ref="G18129:H18129"/>
    <mergeCell ref="I18129:J18129"/>
    <mergeCell ref="G18130:J18130"/>
    <mergeCell ref="G18124:J18124"/>
    <mergeCell ref="G18125:J18125"/>
    <mergeCell ref="G18126:K18126"/>
    <mergeCell ref="A18127:K18127"/>
    <mergeCell ref="A18128:C18128"/>
    <mergeCell ref="D18128:E18128"/>
    <mergeCell ref="G18128:H18128"/>
    <mergeCell ref="I18128:J18128"/>
    <mergeCell ref="G18157:J18157"/>
    <mergeCell ref="A18158:C18158"/>
    <mergeCell ref="E18158:F18158"/>
    <mergeCell ref="G18158:H18158"/>
    <mergeCell ref="I18158:J18158"/>
    <mergeCell ref="A18155:E18155"/>
    <mergeCell ref="G18155:H18155"/>
    <mergeCell ref="I18155:J18155"/>
    <mergeCell ref="B18156:E18156"/>
    <mergeCell ref="G18156:H18156"/>
    <mergeCell ref="I18156:J18156"/>
    <mergeCell ref="G18150:J18150"/>
    <mergeCell ref="G18151:J18151"/>
    <mergeCell ref="G18152:J18152"/>
    <mergeCell ref="G18153:J18153"/>
    <mergeCell ref="G18154:J18154"/>
    <mergeCell ref="G18147:J18147"/>
    <mergeCell ref="A18148:E18148"/>
    <mergeCell ref="G18148:H18148"/>
    <mergeCell ref="I18148:J18148"/>
    <mergeCell ref="B18149:E18149"/>
    <mergeCell ref="G18149:H18149"/>
    <mergeCell ref="I18149:J18149"/>
    <mergeCell ref="B18145:C18145"/>
    <mergeCell ref="G18145:H18145"/>
    <mergeCell ref="I18145:J18145"/>
    <mergeCell ref="B18146:C18146"/>
    <mergeCell ref="G18146:H18146"/>
    <mergeCell ref="I18146:J18146"/>
    <mergeCell ref="B18143:C18143"/>
    <mergeCell ref="G18143:H18143"/>
    <mergeCell ref="I18143:J18143"/>
    <mergeCell ref="B18144:C18144"/>
    <mergeCell ref="G18144:H18144"/>
    <mergeCell ref="I18144:J18144"/>
    <mergeCell ref="B18172:C18172"/>
    <mergeCell ref="D18172:E18172"/>
    <mergeCell ref="G18172:H18172"/>
    <mergeCell ref="I18172:J18172"/>
    <mergeCell ref="B18173:C18173"/>
    <mergeCell ref="D18173:E18173"/>
    <mergeCell ref="G18173:H18173"/>
    <mergeCell ref="I18173:J18173"/>
    <mergeCell ref="B18170:C18170"/>
    <mergeCell ref="D18170:E18170"/>
    <mergeCell ref="G18170:H18170"/>
    <mergeCell ref="I18170:J18170"/>
    <mergeCell ref="B18171:C18171"/>
    <mergeCell ref="D18171:E18171"/>
    <mergeCell ref="G18171:H18171"/>
    <mergeCell ref="I18171:J18171"/>
    <mergeCell ref="G18167:K18167"/>
    <mergeCell ref="A18168:K18168"/>
    <mergeCell ref="A18169:C18169"/>
    <mergeCell ref="D18169:E18169"/>
    <mergeCell ref="G18169:H18169"/>
    <mergeCell ref="I18169:J18169"/>
    <mergeCell ref="I18161:J18161"/>
    <mergeCell ref="K18161:K18162"/>
    <mergeCell ref="G18164:J18164"/>
    <mergeCell ref="G18165:J18165"/>
    <mergeCell ref="G18166:J18166"/>
    <mergeCell ref="A18161:B18162"/>
    <mergeCell ref="C18161:C18162"/>
    <mergeCell ref="D18161:D18162"/>
    <mergeCell ref="E18161:F18161"/>
    <mergeCell ref="G18161:H18161"/>
    <mergeCell ref="B18159:C18159"/>
    <mergeCell ref="E18159:F18159"/>
    <mergeCell ref="G18159:H18159"/>
    <mergeCell ref="I18159:J18159"/>
    <mergeCell ref="G18160:J18160"/>
    <mergeCell ref="G18186:J18186"/>
    <mergeCell ref="A18187:C18187"/>
    <mergeCell ref="D18187:E18187"/>
    <mergeCell ref="G18187:H18187"/>
    <mergeCell ref="I18187:J18187"/>
    <mergeCell ref="B18184:C18184"/>
    <mergeCell ref="D18184:E18184"/>
    <mergeCell ref="G18184:H18184"/>
    <mergeCell ref="I18184:J18184"/>
    <mergeCell ref="B18185:C18185"/>
    <mergeCell ref="D18185:E18185"/>
    <mergeCell ref="G18185:H18185"/>
    <mergeCell ref="I18185:J18185"/>
    <mergeCell ref="G18180:J18180"/>
    <mergeCell ref="G18181:K18181"/>
    <mergeCell ref="A18182:K18182"/>
    <mergeCell ref="A18183:C18183"/>
    <mergeCell ref="D18183:E18183"/>
    <mergeCell ref="G18183:H18183"/>
    <mergeCell ref="I18183:J18183"/>
    <mergeCell ref="B18178:C18178"/>
    <mergeCell ref="D18178:E18178"/>
    <mergeCell ref="G18178:H18178"/>
    <mergeCell ref="I18178:J18178"/>
    <mergeCell ref="G18179:J18179"/>
    <mergeCell ref="G18176:J18176"/>
    <mergeCell ref="A18177:C18177"/>
    <mergeCell ref="D18177:E18177"/>
    <mergeCell ref="G18177:H18177"/>
    <mergeCell ref="I18177:J18177"/>
    <mergeCell ref="B18174:C18174"/>
    <mergeCell ref="D18174:E18174"/>
    <mergeCell ref="G18174:H18174"/>
    <mergeCell ref="I18174:J18174"/>
    <mergeCell ref="B18175:C18175"/>
    <mergeCell ref="D18175:E18175"/>
    <mergeCell ref="G18175:H18175"/>
    <mergeCell ref="I18175:J18175"/>
    <mergeCell ref="A18200:C18200"/>
    <mergeCell ref="D18200:E18200"/>
    <mergeCell ref="G18200:H18200"/>
    <mergeCell ref="I18200:J18200"/>
    <mergeCell ref="B18201:C18201"/>
    <mergeCell ref="D18201:E18201"/>
    <mergeCell ref="G18201:H18201"/>
    <mergeCell ref="I18201:J18201"/>
    <mergeCell ref="B18198:C18198"/>
    <mergeCell ref="D18198:E18198"/>
    <mergeCell ref="G18198:H18198"/>
    <mergeCell ref="I18198:J18198"/>
    <mergeCell ref="G18199:J18199"/>
    <mergeCell ref="G18194:J18194"/>
    <mergeCell ref="G18195:K18195"/>
    <mergeCell ref="A18196:K18196"/>
    <mergeCell ref="A18197:C18197"/>
    <mergeCell ref="D18197:E18197"/>
    <mergeCell ref="G18197:H18197"/>
    <mergeCell ref="I18197:J18197"/>
    <mergeCell ref="B18192:C18192"/>
    <mergeCell ref="D18192:E18192"/>
    <mergeCell ref="G18192:H18192"/>
    <mergeCell ref="I18192:J18192"/>
    <mergeCell ref="G18193:J18193"/>
    <mergeCell ref="G18190:J18190"/>
    <mergeCell ref="A18191:C18191"/>
    <mergeCell ref="D18191:E18191"/>
    <mergeCell ref="G18191:H18191"/>
    <mergeCell ref="I18191:J18191"/>
    <mergeCell ref="B18188:C18188"/>
    <mergeCell ref="D18188:E18188"/>
    <mergeCell ref="G18188:H18188"/>
    <mergeCell ref="I18188:J18188"/>
    <mergeCell ref="B18189:C18189"/>
    <mergeCell ref="D18189:E18189"/>
    <mergeCell ref="G18189:H18189"/>
    <mergeCell ref="I18189:J18189"/>
    <mergeCell ref="G18212:J18212"/>
    <mergeCell ref="A18213:C18213"/>
    <mergeCell ref="D18213:E18213"/>
    <mergeCell ref="G18213:H18213"/>
    <mergeCell ref="I18213:J18213"/>
    <mergeCell ref="B18210:C18210"/>
    <mergeCell ref="D18210:E18210"/>
    <mergeCell ref="G18210:H18210"/>
    <mergeCell ref="I18210:J18210"/>
    <mergeCell ref="B18211:C18211"/>
    <mergeCell ref="D18211:E18211"/>
    <mergeCell ref="G18211:H18211"/>
    <mergeCell ref="I18211:J18211"/>
    <mergeCell ref="B18208:C18208"/>
    <mergeCell ref="D18208:E18208"/>
    <mergeCell ref="G18208:H18208"/>
    <mergeCell ref="I18208:J18208"/>
    <mergeCell ref="B18209:C18209"/>
    <mergeCell ref="D18209:E18209"/>
    <mergeCell ref="G18209:H18209"/>
    <mergeCell ref="I18209:J18209"/>
    <mergeCell ref="G18204:J18204"/>
    <mergeCell ref="G18205:K18205"/>
    <mergeCell ref="A18206:K18206"/>
    <mergeCell ref="A18207:C18207"/>
    <mergeCell ref="D18207:E18207"/>
    <mergeCell ref="G18207:H18207"/>
    <mergeCell ref="I18207:J18207"/>
    <mergeCell ref="B18202:C18202"/>
    <mergeCell ref="D18202:E18202"/>
    <mergeCell ref="G18202:H18202"/>
    <mergeCell ref="I18202:J18202"/>
    <mergeCell ref="G18203:J18203"/>
    <mergeCell ref="B18224:C18224"/>
    <mergeCell ref="D18224:E18224"/>
    <mergeCell ref="G18224:H18224"/>
    <mergeCell ref="I18224:J18224"/>
    <mergeCell ref="G18225:J18225"/>
    <mergeCell ref="A18222:C18222"/>
    <mergeCell ref="D18222:E18222"/>
    <mergeCell ref="G18222:H18222"/>
    <mergeCell ref="I18222:J18222"/>
    <mergeCell ref="B18223:C18223"/>
    <mergeCell ref="D18223:E18223"/>
    <mergeCell ref="G18223:H18223"/>
    <mergeCell ref="I18223:J18223"/>
    <mergeCell ref="B18220:C18220"/>
    <mergeCell ref="D18220:E18220"/>
    <mergeCell ref="G18220:H18220"/>
    <mergeCell ref="I18220:J18220"/>
    <mergeCell ref="G18221:J18221"/>
    <mergeCell ref="A18218:C18218"/>
    <mergeCell ref="D18218:E18218"/>
    <mergeCell ref="G18218:H18218"/>
    <mergeCell ref="I18218:J18218"/>
    <mergeCell ref="B18219:C18219"/>
    <mergeCell ref="D18219:E18219"/>
    <mergeCell ref="G18219:H18219"/>
    <mergeCell ref="I18219:J18219"/>
    <mergeCell ref="B18216:C18216"/>
    <mergeCell ref="D18216:E18216"/>
    <mergeCell ref="G18216:H18216"/>
    <mergeCell ref="I18216:J18216"/>
    <mergeCell ref="G18217:J18217"/>
    <mergeCell ref="B18214:C18214"/>
    <mergeCell ref="D18214:E18214"/>
    <mergeCell ref="G18214:H18214"/>
    <mergeCell ref="I18214:J18214"/>
    <mergeCell ref="B18215:C18215"/>
    <mergeCell ref="D18215:E18215"/>
    <mergeCell ref="G18215:H18215"/>
    <mergeCell ref="I18215:J18215"/>
    <mergeCell ref="G18236:J18236"/>
    <mergeCell ref="A18237:C18237"/>
    <mergeCell ref="D18237:E18237"/>
    <mergeCell ref="G18237:H18237"/>
    <mergeCell ref="I18237:J18237"/>
    <mergeCell ref="B18234:C18234"/>
    <mergeCell ref="D18234:E18234"/>
    <mergeCell ref="G18234:H18234"/>
    <mergeCell ref="I18234:J18234"/>
    <mergeCell ref="B18235:C18235"/>
    <mergeCell ref="D18235:E18235"/>
    <mergeCell ref="G18235:H18235"/>
    <mergeCell ref="I18235:J18235"/>
    <mergeCell ref="B18232:C18232"/>
    <mergeCell ref="D18232:E18232"/>
    <mergeCell ref="G18232:H18232"/>
    <mergeCell ref="I18232:J18232"/>
    <mergeCell ref="B18233:C18233"/>
    <mergeCell ref="D18233:E18233"/>
    <mergeCell ref="G18233:H18233"/>
    <mergeCell ref="I18233:J18233"/>
    <mergeCell ref="B18230:C18230"/>
    <mergeCell ref="D18230:E18230"/>
    <mergeCell ref="G18230:H18230"/>
    <mergeCell ref="I18230:J18230"/>
    <mergeCell ref="B18231:C18231"/>
    <mergeCell ref="D18231:E18231"/>
    <mergeCell ref="G18231:H18231"/>
    <mergeCell ref="I18231:J18231"/>
    <mergeCell ref="G18226:J18226"/>
    <mergeCell ref="G18227:K18227"/>
    <mergeCell ref="A18228:K18228"/>
    <mergeCell ref="A18229:C18229"/>
    <mergeCell ref="D18229:E18229"/>
    <mergeCell ref="G18229:H18229"/>
    <mergeCell ref="I18229:J18229"/>
    <mergeCell ref="G18246:J18246"/>
    <mergeCell ref="G18247:K18247"/>
    <mergeCell ref="A18248:K18248"/>
    <mergeCell ref="A18249:C18249"/>
    <mergeCell ref="D18249:E18249"/>
    <mergeCell ref="G18249:H18249"/>
    <mergeCell ref="I18249:J18249"/>
    <mergeCell ref="B18244:C18244"/>
    <mergeCell ref="D18244:E18244"/>
    <mergeCell ref="G18244:H18244"/>
    <mergeCell ref="I18244:J18244"/>
    <mergeCell ref="G18245:J18245"/>
    <mergeCell ref="A18242:C18242"/>
    <mergeCell ref="D18242:E18242"/>
    <mergeCell ref="G18242:H18242"/>
    <mergeCell ref="I18242:J18242"/>
    <mergeCell ref="B18243:C18243"/>
    <mergeCell ref="D18243:E18243"/>
    <mergeCell ref="G18243:H18243"/>
    <mergeCell ref="I18243:J18243"/>
    <mergeCell ref="B18240:C18240"/>
    <mergeCell ref="D18240:E18240"/>
    <mergeCell ref="G18240:H18240"/>
    <mergeCell ref="I18240:J18240"/>
    <mergeCell ref="G18241:J18241"/>
    <mergeCell ref="B18238:C18238"/>
    <mergeCell ref="D18238:E18238"/>
    <mergeCell ref="G18238:H18238"/>
    <mergeCell ref="I18238:J18238"/>
    <mergeCell ref="B18239:C18239"/>
    <mergeCell ref="D18239:E18239"/>
    <mergeCell ref="G18239:H18239"/>
    <mergeCell ref="I18239:J18239"/>
    <mergeCell ref="G18260:J18260"/>
    <mergeCell ref="G18261:K18261"/>
    <mergeCell ref="A18262:K18262"/>
    <mergeCell ref="A18263:C18263"/>
    <mergeCell ref="D18263:E18263"/>
    <mergeCell ref="G18263:H18263"/>
    <mergeCell ref="I18263:J18263"/>
    <mergeCell ref="B18258:C18258"/>
    <mergeCell ref="D18258:E18258"/>
    <mergeCell ref="G18258:H18258"/>
    <mergeCell ref="I18258:J18258"/>
    <mergeCell ref="G18259:J18259"/>
    <mergeCell ref="G18256:J18256"/>
    <mergeCell ref="A18257:C18257"/>
    <mergeCell ref="D18257:E18257"/>
    <mergeCell ref="G18257:H18257"/>
    <mergeCell ref="I18257:J18257"/>
    <mergeCell ref="B18254:C18254"/>
    <mergeCell ref="D18254:E18254"/>
    <mergeCell ref="G18254:H18254"/>
    <mergeCell ref="I18254:J18254"/>
    <mergeCell ref="B18255:C18255"/>
    <mergeCell ref="D18255:E18255"/>
    <mergeCell ref="G18255:H18255"/>
    <mergeCell ref="I18255:J18255"/>
    <mergeCell ref="G18252:J18252"/>
    <mergeCell ref="A18253:C18253"/>
    <mergeCell ref="D18253:E18253"/>
    <mergeCell ref="G18253:H18253"/>
    <mergeCell ref="I18253:J18253"/>
    <mergeCell ref="B18250:C18250"/>
    <mergeCell ref="D18250:E18250"/>
    <mergeCell ref="G18250:H18250"/>
    <mergeCell ref="I18250:J18250"/>
    <mergeCell ref="B18251:C18251"/>
    <mergeCell ref="D18251:E18251"/>
    <mergeCell ref="G18251:H18251"/>
    <mergeCell ref="I18251:J18251"/>
    <mergeCell ref="B18276:E18276"/>
    <mergeCell ref="G18276:H18276"/>
    <mergeCell ref="I18276:J18276"/>
    <mergeCell ref="B18277:E18277"/>
    <mergeCell ref="G18277:H18277"/>
    <mergeCell ref="I18277:J18277"/>
    <mergeCell ref="G18272:J18272"/>
    <mergeCell ref="G18273:K18273"/>
    <mergeCell ref="A18274:K18274"/>
    <mergeCell ref="A18275:E18275"/>
    <mergeCell ref="G18275:H18275"/>
    <mergeCell ref="I18275:J18275"/>
    <mergeCell ref="B18270:C18270"/>
    <mergeCell ref="D18270:E18270"/>
    <mergeCell ref="G18270:H18270"/>
    <mergeCell ref="I18270:J18270"/>
    <mergeCell ref="G18271:J18271"/>
    <mergeCell ref="A18268:C18268"/>
    <mergeCell ref="D18268:E18268"/>
    <mergeCell ref="G18268:H18268"/>
    <mergeCell ref="I18268:J18268"/>
    <mergeCell ref="B18269:C18269"/>
    <mergeCell ref="D18269:E18269"/>
    <mergeCell ref="G18269:H18269"/>
    <mergeCell ref="I18269:J18269"/>
    <mergeCell ref="B18266:C18266"/>
    <mergeCell ref="D18266:E18266"/>
    <mergeCell ref="G18266:H18266"/>
    <mergeCell ref="I18266:J18266"/>
    <mergeCell ref="G18267:J18267"/>
    <mergeCell ref="B18264:C18264"/>
    <mergeCell ref="D18264:E18264"/>
    <mergeCell ref="G18264:H18264"/>
    <mergeCell ref="I18264:J18264"/>
    <mergeCell ref="B18265:C18265"/>
    <mergeCell ref="D18265:E18265"/>
    <mergeCell ref="G18265:H18265"/>
    <mergeCell ref="I18265:J18265"/>
    <mergeCell ref="B18293:C18293"/>
    <mergeCell ref="D18293:E18293"/>
    <mergeCell ref="G18293:H18293"/>
    <mergeCell ref="I18293:J18293"/>
    <mergeCell ref="G18294:J18294"/>
    <mergeCell ref="G18290:K18290"/>
    <mergeCell ref="A18291:K18291"/>
    <mergeCell ref="A18292:C18292"/>
    <mergeCell ref="D18292:E18292"/>
    <mergeCell ref="G18292:H18292"/>
    <mergeCell ref="I18292:J18292"/>
    <mergeCell ref="I18284:J18284"/>
    <mergeCell ref="K18284:K18285"/>
    <mergeCell ref="G18287:J18287"/>
    <mergeCell ref="G18288:J18288"/>
    <mergeCell ref="G18289:J18289"/>
    <mergeCell ref="A18284:B18285"/>
    <mergeCell ref="C18284:C18285"/>
    <mergeCell ref="D18284:D18285"/>
    <mergeCell ref="E18284:F18284"/>
    <mergeCell ref="G18284:H18284"/>
    <mergeCell ref="B18282:C18282"/>
    <mergeCell ref="E18282:F18282"/>
    <mergeCell ref="G18282:H18282"/>
    <mergeCell ref="I18282:J18282"/>
    <mergeCell ref="G18283:J18283"/>
    <mergeCell ref="G18280:J18280"/>
    <mergeCell ref="A18281:C18281"/>
    <mergeCell ref="E18281:F18281"/>
    <mergeCell ref="G18281:H18281"/>
    <mergeCell ref="I18281:J18281"/>
    <mergeCell ref="B18278:E18278"/>
    <mergeCell ref="G18278:H18278"/>
    <mergeCell ref="I18278:J18278"/>
    <mergeCell ref="B18279:E18279"/>
    <mergeCell ref="G18279:H18279"/>
    <mergeCell ref="I18279:J18279"/>
    <mergeCell ref="B18307:E18307"/>
    <mergeCell ref="G18307:H18307"/>
    <mergeCell ref="I18307:J18307"/>
    <mergeCell ref="B18308:E18308"/>
    <mergeCell ref="G18308:H18308"/>
    <mergeCell ref="I18308:J18308"/>
    <mergeCell ref="B18304:C18304"/>
    <mergeCell ref="G18304:H18304"/>
    <mergeCell ref="I18304:J18304"/>
    <mergeCell ref="G18305:J18305"/>
    <mergeCell ref="A18306:E18306"/>
    <mergeCell ref="G18306:H18306"/>
    <mergeCell ref="I18306:J18306"/>
    <mergeCell ref="G18299:J18299"/>
    <mergeCell ref="G18300:K18300"/>
    <mergeCell ref="A18301:K18301"/>
    <mergeCell ref="A18302:C18303"/>
    <mergeCell ref="D18302:D18303"/>
    <mergeCell ref="E18302:F18302"/>
    <mergeCell ref="G18302:J18302"/>
    <mergeCell ref="K18302:K18303"/>
    <mergeCell ref="G18303:H18303"/>
    <mergeCell ref="I18303:J18303"/>
    <mergeCell ref="B18297:C18297"/>
    <mergeCell ref="D18297:E18297"/>
    <mergeCell ref="G18297:H18297"/>
    <mergeCell ref="I18297:J18297"/>
    <mergeCell ref="G18298:J18298"/>
    <mergeCell ref="A18295:C18295"/>
    <mergeCell ref="D18295:E18295"/>
    <mergeCell ref="G18295:H18295"/>
    <mergeCell ref="I18295:J18295"/>
    <mergeCell ref="B18296:C18296"/>
    <mergeCell ref="D18296:E18296"/>
    <mergeCell ref="G18296:H18296"/>
    <mergeCell ref="I18296:J18296"/>
    <mergeCell ref="B18323:C18323"/>
    <mergeCell ref="D18323:E18323"/>
    <mergeCell ref="G18323:H18323"/>
    <mergeCell ref="I18323:J18323"/>
    <mergeCell ref="B18324:C18324"/>
    <mergeCell ref="D18324:E18324"/>
    <mergeCell ref="G18324:H18324"/>
    <mergeCell ref="I18324:J18324"/>
    <mergeCell ref="G18321:J18321"/>
    <mergeCell ref="A18322:C18322"/>
    <mergeCell ref="D18322:E18322"/>
    <mergeCell ref="G18322:H18322"/>
    <mergeCell ref="I18322:J18322"/>
    <mergeCell ref="B18319:C18319"/>
    <mergeCell ref="D18319:E18319"/>
    <mergeCell ref="G18319:H18319"/>
    <mergeCell ref="I18319:J18319"/>
    <mergeCell ref="B18320:C18320"/>
    <mergeCell ref="D18320:E18320"/>
    <mergeCell ref="G18320:H18320"/>
    <mergeCell ref="I18320:J18320"/>
    <mergeCell ref="A18317:K18317"/>
    <mergeCell ref="A18318:C18318"/>
    <mergeCell ref="D18318:E18318"/>
    <mergeCell ref="G18318:H18318"/>
    <mergeCell ref="I18318:J18318"/>
    <mergeCell ref="G18312:J18312"/>
    <mergeCell ref="G18313:J18313"/>
    <mergeCell ref="G18314:J18314"/>
    <mergeCell ref="G18315:J18315"/>
    <mergeCell ref="G18316:K18316"/>
    <mergeCell ref="B18309:E18309"/>
    <mergeCell ref="G18309:H18309"/>
    <mergeCell ref="I18309:J18309"/>
    <mergeCell ref="G18310:J18310"/>
    <mergeCell ref="G18311:J18311"/>
    <mergeCell ref="G18336:J18336"/>
    <mergeCell ref="G18337:K18337"/>
    <mergeCell ref="A18338:K18338"/>
    <mergeCell ref="A18339:C18339"/>
    <mergeCell ref="D18339:E18339"/>
    <mergeCell ref="G18339:H18339"/>
    <mergeCell ref="I18339:J18339"/>
    <mergeCell ref="B18334:C18334"/>
    <mergeCell ref="D18334:E18334"/>
    <mergeCell ref="G18334:H18334"/>
    <mergeCell ref="I18334:J18334"/>
    <mergeCell ref="G18335:J18335"/>
    <mergeCell ref="G18332:J18332"/>
    <mergeCell ref="A18333:C18333"/>
    <mergeCell ref="D18333:E18333"/>
    <mergeCell ref="G18333:H18333"/>
    <mergeCell ref="I18333:J18333"/>
    <mergeCell ref="B18330:C18330"/>
    <mergeCell ref="D18330:E18330"/>
    <mergeCell ref="G18330:H18330"/>
    <mergeCell ref="I18330:J18330"/>
    <mergeCell ref="B18331:C18331"/>
    <mergeCell ref="D18331:E18331"/>
    <mergeCell ref="G18331:H18331"/>
    <mergeCell ref="I18331:J18331"/>
    <mergeCell ref="G18325:J18325"/>
    <mergeCell ref="G18326:J18326"/>
    <mergeCell ref="G18327:K18327"/>
    <mergeCell ref="A18328:K18328"/>
    <mergeCell ref="A18329:C18329"/>
    <mergeCell ref="D18329:E18329"/>
    <mergeCell ref="G18329:H18329"/>
    <mergeCell ref="I18329:J18329"/>
    <mergeCell ref="B18350:C18350"/>
    <mergeCell ref="D18350:E18350"/>
    <mergeCell ref="G18350:H18350"/>
    <mergeCell ref="I18350:J18350"/>
    <mergeCell ref="B18351:C18351"/>
    <mergeCell ref="D18351:E18351"/>
    <mergeCell ref="G18351:H18351"/>
    <mergeCell ref="I18351:J18351"/>
    <mergeCell ref="G18346:J18346"/>
    <mergeCell ref="G18347:K18347"/>
    <mergeCell ref="A18348:K18348"/>
    <mergeCell ref="A18349:C18349"/>
    <mergeCell ref="D18349:E18349"/>
    <mergeCell ref="G18349:H18349"/>
    <mergeCell ref="I18349:J18349"/>
    <mergeCell ref="B18344:C18344"/>
    <mergeCell ref="D18344:E18344"/>
    <mergeCell ref="G18344:H18344"/>
    <mergeCell ref="I18344:J18344"/>
    <mergeCell ref="G18345:J18345"/>
    <mergeCell ref="G18342:J18342"/>
    <mergeCell ref="A18343:C18343"/>
    <mergeCell ref="D18343:E18343"/>
    <mergeCell ref="G18343:H18343"/>
    <mergeCell ref="I18343:J18343"/>
    <mergeCell ref="B18340:C18340"/>
    <mergeCell ref="D18340:E18340"/>
    <mergeCell ref="G18340:H18340"/>
    <mergeCell ref="I18340:J18340"/>
    <mergeCell ref="B18341:C18341"/>
    <mergeCell ref="D18341:E18341"/>
    <mergeCell ref="G18341:H18341"/>
    <mergeCell ref="I18341:J18341"/>
    <mergeCell ref="B18363:C18363"/>
    <mergeCell ref="D18363:E18363"/>
    <mergeCell ref="G18363:H18363"/>
    <mergeCell ref="I18363:J18363"/>
    <mergeCell ref="B18364:C18364"/>
    <mergeCell ref="D18364:E18364"/>
    <mergeCell ref="G18364:H18364"/>
    <mergeCell ref="I18364:J18364"/>
    <mergeCell ref="G18358:J18358"/>
    <mergeCell ref="G18359:J18359"/>
    <mergeCell ref="G18360:K18360"/>
    <mergeCell ref="A18361:K18361"/>
    <mergeCell ref="A18362:C18362"/>
    <mergeCell ref="D18362:E18362"/>
    <mergeCell ref="G18362:H18362"/>
    <mergeCell ref="I18362:J18362"/>
    <mergeCell ref="B18356:C18356"/>
    <mergeCell ref="D18356:E18356"/>
    <mergeCell ref="G18356:H18356"/>
    <mergeCell ref="I18356:J18356"/>
    <mergeCell ref="B18357:C18357"/>
    <mergeCell ref="D18357:E18357"/>
    <mergeCell ref="G18357:H18357"/>
    <mergeCell ref="I18357:J18357"/>
    <mergeCell ref="G18354:J18354"/>
    <mergeCell ref="A18355:C18355"/>
    <mergeCell ref="D18355:E18355"/>
    <mergeCell ref="G18355:H18355"/>
    <mergeCell ref="I18355:J18355"/>
    <mergeCell ref="B18352:C18352"/>
    <mergeCell ref="D18352:E18352"/>
    <mergeCell ref="G18352:H18352"/>
    <mergeCell ref="I18352:J18352"/>
    <mergeCell ref="B18353:C18353"/>
    <mergeCell ref="D18353:E18353"/>
    <mergeCell ref="G18353:H18353"/>
    <mergeCell ref="I18353:J18353"/>
    <mergeCell ref="B18379:C18379"/>
    <mergeCell ref="D18379:E18379"/>
    <mergeCell ref="G18379:H18379"/>
    <mergeCell ref="I18379:J18379"/>
    <mergeCell ref="B18380:C18380"/>
    <mergeCell ref="D18380:E18380"/>
    <mergeCell ref="G18380:H18380"/>
    <mergeCell ref="I18380:J18380"/>
    <mergeCell ref="G18374:J18374"/>
    <mergeCell ref="G18375:J18375"/>
    <mergeCell ref="G18376:K18376"/>
    <mergeCell ref="A18377:K18377"/>
    <mergeCell ref="A18378:C18378"/>
    <mergeCell ref="D18378:E18378"/>
    <mergeCell ref="G18378:H18378"/>
    <mergeCell ref="I18378:J18378"/>
    <mergeCell ref="B18372:C18372"/>
    <mergeCell ref="D18372:E18372"/>
    <mergeCell ref="G18372:H18372"/>
    <mergeCell ref="I18372:J18372"/>
    <mergeCell ref="B18373:C18373"/>
    <mergeCell ref="D18373:E18373"/>
    <mergeCell ref="G18373:H18373"/>
    <mergeCell ref="I18373:J18373"/>
    <mergeCell ref="G18367:J18367"/>
    <mergeCell ref="G18368:J18368"/>
    <mergeCell ref="G18369:K18369"/>
    <mergeCell ref="A18370:K18370"/>
    <mergeCell ref="A18371:C18371"/>
    <mergeCell ref="D18371:E18371"/>
    <mergeCell ref="G18371:H18371"/>
    <mergeCell ref="I18371:J18371"/>
    <mergeCell ref="B18365:C18365"/>
    <mergeCell ref="D18365:E18365"/>
    <mergeCell ref="G18365:H18365"/>
    <mergeCell ref="I18365:J18365"/>
    <mergeCell ref="B18366:C18366"/>
    <mergeCell ref="D18366:E18366"/>
    <mergeCell ref="G18366:H18366"/>
    <mergeCell ref="I18366:J18366"/>
    <mergeCell ref="G18394:J18394"/>
    <mergeCell ref="G18395:J18395"/>
    <mergeCell ref="G18396:K18396"/>
    <mergeCell ref="A18397:K18397"/>
    <mergeCell ref="A18398:C18399"/>
    <mergeCell ref="D18398:D18399"/>
    <mergeCell ref="E18398:F18398"/>
    <mergeCell ref="G18398:J18398"/>
    <mergeCell ref="K18398:K18399"/>
    <mergeCell ref="G18399:H18399"/>
    <mergeCell ref="I18399:J18399"/>
    <mergeCell ref="B18392:C18392"/>
    <mergeCell ref="D18392:E18392"/>
    <mergeCell ref="G18392:H18392"/>
    <mergeCell ref="I18392:J18392"/>
    <mergeCell ref="B18393:C18393"/>
    <mergeCell ref="D18393:E18393"/>
    <mergeCell ref="G18393:H18393"/>
    <mergeCell ref="I18393:J18393"/>
    <mergeCell ref="G18388:J18388"/>
    <mergeCell ref="G18389:K18389"/>
    <mergeCell ref="A18390:K18390"/>
    <mergeCell ref="A18391:C18391"/>
    <mergeCell ref="D18391:E18391"/>
    <mergeCell ref="G18391:H18391"/>
    <mergeCell ref="I18391:J18391"/>
    <mergeCell ref="B18386:C18386"/>
    <mergeCell ref="D18386:E18386"/>
    <mergeCell ref="G18386:H18386"/>
    <mergeCell ref="I18386:J18386"/>
    <mergeCell ref="G18387:J18387"/>
    <mergeCell ref="G18381:J18381"/>
    <mergeCell ref="G18382:J18382"/>
    <mergeCell ref="G18383:K18383"/>
    <mergeCell ref="A18384:K18384"/>
    <mergeCell ref="A18385:C18385"/>
    <mergeCell ref="D18385:E18385"/>
    <mergeCell ref="G18385:H18385"/>
    <mergeCell ref="I18385:J18385"/>
    <mergeCell ref="G18414:J18414"/>
    <mergeCell ref="A18415:C18415"/>
    <mergeCell ref="E18415:F18415"/>
    <mergeCell ref="G18415:H18415"/>
    <mergeCell ref="I18415:J18415"/>
    <mergeCell ref="A18412:E18412"/>
    <mergeCell ref="G18412:H18412"/>
    <mergeCell ref="I18412:J18412"/>
    <mergeCell ref="B18413:E18413"/>
    <mergeCell ref="G18413:H18413"/>
    <mergeCell ref="I18413:J18413"/>
    <mergeCell ref="G18407:J18407"/>
    <mergeCell ref="G18408:J18408"/>
    <mergeCell ref="G18409:J18409"/>
    <mergeCell ref="G18410:J18410"/>
    <mergeCell ref="G18411:J18411"/>
    <mergeCell ref="G18404:J18404"/>
    <mergeCell ref="A18405:E18405"/>
    <mergeCell ref="G18405:H18405"/>
    <mergeCell ref="I18405:J18405"/>
    <mergeCell ref="B18406:E18406"/>
    <mergeCell ref="G18406:H18406"/>
    <mergeCell ref="I18406:J18406"/>
    <mergeCell ref="B18402:C18402"/>
    <mergeCell ref="G18402:H18402"/>
    <mergeCell ref="I18402:J18402"/>
    <mergeCell ref="B18403:C18403"/>
    <mergeCell ref="G18403:H18403"/>
    <mergeCell ref="I18403:J18403"/>
    <mergeCell ref="B18400:C18400"/>
    <mergeCell ref="G18400:H18400"/>
    <mergeCell ref="I18400:J18400"/>
    <mergeCell ref="B18401:C18401"/>
    <mergeCell ref="G18401:H18401"/>
    <mergeCell ref="I18401:J18401"/>
    <mergeCell ref="B18429:C18429"/>
    <mergeCell ref="D18429:E18429"/>
    <mergeCell ref="G18429:H18429"/>
    <mergeCell ref="I18429:J18429"/>
    <mergeCell ref="B18430:C18430"/>
    <mergeCell ref="D18430:E18430"/>
    <mergeCell ref="G18430:H18430"/>
    <mergeCell ref="I18430:J18430"/>
    <mergeCell ref="B18427:C18427"/>
    <mergeCell ref="D18427:E18427"/>
    <mergeCell ref="G18427:H18427"/>
    <mergeCell ref="I18427:J18427"/>
    <mergeCell ref="B18428:C18428"/>
    <mergeCell ref="D18428:E18428"/>
    <mergeCell ref="G18428:H18428"/>
    <mergeCell ref="I18428:J18428"/>
    <mergeCell ref="G18424:K18424"/>
    <mergeCell ref="A18425:K18425"/>
    <mergeCell ref="A18426:C18426"/>
    <mergeCell ref="D18426:E18426"/>
    <mergeCell ref="G18426:H18426"/>
    <mergeCell ref="I18426:J18426"/>
    <mergeCell ref="I18418:J18418"/>
    <mergeCell ref="K18418:K18419"/>
    <mergeCell ref="G18421:J18421"/>
    <mergeCell ref="G18422:J18422"/>
    <mergeCell ref="G18423:J18423"/>
    <mergeCell ref="A18418:B18419"/>
    <mergeCell ref="C18418:C18419"/>
    <mergeCell ref="D18418:D18419"/>
    <mergeCell ref="E18418:F18418"/>
    <mergeCell ref="G18418:H18418"/>
    <mergeCell ref="B18416:C18416"/>
    <mergeCell ref="E18416:F18416"/>
    <mergeCell ref="G18416:H18416"/>
    <mergeCell ref="I18416:J18416"/>
    <mergeCell ref="G18417:J18417"/>
    <mergeCell ref="G18443:J18443"/>
    <mergeCell ref="A18444:C18444"/>
    <mergeCell ref="D18444:E18444"/>
    <mergeCell ref="G18444:H18444"/>
    <mergeCell ref="I18444:J18444"/>
    <mergeCell ref="B18441:C18441"/>
    <mergeCell ref="D18441:E18441"/>
    <mergeCell ref="G18441:H18441"/>
    <mergeCell ref="I18441:J18441"/>
    <mergeCell ref="B18442:C18442"/>
    <mergeCell ref="D18442:E18442"/>
    <mergeCell ref="G18442:H18442"/>
    <mergeCell ref="I18442:J18442"/>
    <mergeCell ref="G18437:J18437"/>
    <mergeCell ref="G18438:K18438"/>
    <mergeCell ref="A18439:K18439"/>
    <mergeCell ref="A18440:C18440"/>
    <mergeCell ref="D18440:E18440"/>
    <mergeCell ref="G18440:H18440"/>
    <mergeCell ref="I18440:J18440"/>
    <mergeCell ref="B18435:C18435"/>
    <mergeCell ref="D18435:E18435"/>
    <mergeCell ref="G18435:H18435"/>
    <mergeCell ref="I18435:J18435"/>
    <mergeCell ref="G18436:J18436"/>
    <mergeCell ref="G18433:J18433"/>
    <mergeCell ref="A18434:C18434"/>
    <mergeCell ref="D18434:E18434"/>
    <mergeCell ref="G18434:H18434"/>
    <mergeCell ref="I18434:J18434"/>
    <mergeCell ref="B18431:C18431"/>
    <mergeCell ref="D18431:E18431"/>
    <mergeCell ref="G18431:H18431"/>
    <mergeCell ref="I18431:J18431"/>
    <mergeCell ref="B18432:C18432"/>
    <mergeCell ref="D18432:E18432"/>
    <mergeCell ref="G18432:H18432"/>
    <mergeCell ref="I18432:J18432"/>
    <mergeCell ref="A18457:C18457"/>
    <mergeCell ref="D18457:E18457"/>
    <mergeCell ref="G18457:H18457"/>
    <mergeCell ref="I18457:J18457"/>
    <mergeCell ref="B18458:C18458"/>
    <mergeCell ref="D18458:E18458"/>
    <mergeCell ref="G18458:H18458"/>
    <mergeCell ref="I18458:J18458"/>
    <mergeCell ref="B18455:C18455"/>
    <mergeCell ref="D18455:E18455"/>
    <mergeCell ref="G18455:H18455"/>
    <mergeCell ref="I18455:J18455"/>
    <mergeCell ref="G18456:J18456"/>
    <mergeCell ref="G18451:J18451"/>
    <mergeCell ref="G18452:K18452"/>
    <mergeCell ref="A18453:K18453"/>
    <mergeCell ref="A18454:C18454"/>
    <mergeCell ref="D18454:E18454"/>
    <mergeCell ref="G18454:H18454"/>
    <mergeCell ref="I18454:J18454"/>
    <mergeCell ref="B18449:C18449"/>
    <mergeCell ref="D18449:E18449"/>
    <mergeCell ref="G18449:H18449"/>
    <mergeCell ref="I18449:J18449"/>
    <mergeCell ref="G18450:J18450"/>
    <mergeCell ref="G18447:J18447"/>
    <mergeCell ref="A18448:C18448"/>
    <mergeCell ref="D18448:E18448"/>
    <mergeCell ref="G18448:H18448"/>
    <mergeCell ref="I18448:J18448"/>
    <mergeCell ref="B18445:C18445"/>
    <mergeCell ref="D18445:E18445"/>
    <mergeCell ref="G18445:H18445"/>
    <mergeCell ref="I18445:J18445"/>
    <mergeCell ref="B18446:C18446"/>
    <mergeCell ref="D18446:E18446"/>
    <mergeCell ref="G18446:H18446"/>
    <mergeCell ref="I18446:J18446"/>
    <mergeCell ref="G18469:J18469"/>
    <mergeCell ref="A18470:C18470"/>
    <mergeCell ref="D18470:E18470"/>
    <mergeCell ref="G18470:H18470"/>
    <mergeCell ref="I18470:J18470"/>
    <mergeCell ref="B18467:C18467"/>
    <mergeCell ref="D18467:E18467"/>
    <mergeCell ref="G18467:H18467"/>
    <mergeCell ref="I18467:J18467"/>
    <mergeCell ref="B18468:C18468"/>
    <mergeCell ref="D18468:E18468"/>
    <mergeCell ref="G18468:H18468"/>
    <mergeCell ref="I18468:J18468"/>
    <mergeCell ref="B18465:C18465"/>
    <mergeCell ref="D18465:E18465"/>
    <mergeCell ref="G18465:H18465"/>
    <mergeCell ref="I18465:J18465"/>
    <mergeCell ref="B18466:C18466"/>
    <mergeCell ref="D18466:E18466"/>
    <mergeCell ref="G18466:H18466"/>
    <mergeCell ref="I18466:J18466"/>
    <mergeCell ref="G18461:J18461"/>
    <mergeCell ref="G18462:K18462"/>
    <mergeCell ref="A18463:K18463"/>
    <mergeCell ref="A18464:C18464"/>
    <mergeCell ref="D18464:E18464"/>
    <mergeCell ref="G18464:H18464"/>
    <mergeCell ref="I18464:J18464"/>
    <mergeCell ref="B18459:C18459"/>
    <mergeCell ref="D18459:E18459"/>
    <mergeCell ref="G18459:H18459"/>
    <mergeCell ref="I18459:J18459"/>
    <mergeCell ref="G18460:J18460"/>
    <mergeCell ref="B18481:C18481"/>
    <mergeCell ref="D18481:E18481"/>
    <mergeCell ref="G18481:H18481"/>
    <mergeCell ref="I18481:J18481"/>
    <mergeCell ref="G18482:J18482"/>
    <mergeCell ref="A18479:C18479"/>
    <mergeCell ref="D18479:E18479"/>
    <mergeCell ref="G18479:H18479"/>
    <mergeCell ref="I18479:J18479"/>
    <mergeCell ref="B18480:C18480"/>
    <mergeCell ref="D18480:E18480"/>
    <mergeCell ref="G18480:H18480"/>
    <mergeCell ref="I18480:J18480"/>
    <mergeCell ref="B18477:C18477"/>
    <mergeCell ref="D18477:E18477"/>
    <mergeCell ref="G18477:H18477"/>
    <mergeCell ref="I18477:J18477"/>
    <mergeCell ref="G18478:J18478"/>
    <mergeCell ref="A18475:C18475"/>
    <mergeCell ref="D18475:E18475"/>
    <mergeCell ref="G18475:H18475"/>
    <mergeCell ref="I18475:J18475"/>
    <mergeCell ref="B18476:C18476"/>
    <mergeCell ref="D18476:E18476"/>
    <mergeCell ref="G18476:H18476"/>
    <mergeCell ref="I18476:J18476"/>
    <mergeCell ref="B18473:C18473"/>
    <mergeCell ref="D18473:E18473"/>
    <mergeCell ref="G18473:H18473"/>
    <mergeCell ref="I18473:J18473"/>
    <mergeCell ref="G18474:J18474"/>
    <mergeCell ref="B18471:C18471"/>
    <mergeCell ref="D18471:E18471"/>
    <mergeCell ref="G18471:H18471"/>
    <mergeCell ref="I18471:J18471"/>
    <mergeCell ref="B18472:C18472"/>
    <mergeCell ref="D18472:E18472"/>
    <mergeCell ref="G18472:H18472"/>
    <mergeCell ref="I18472:J18472"/>
    <mergeCell ref="G18493:J18493"/>
    <mergeCell ref="A18494:C18494"/>
    <mergeCell ref="D18494:E18494"/>
    <mergeCell ref="G18494:H18494"/>
    <mergeCell ref="I18494:J18494"/>
    <mergeCell ref="B18491:C18491"/>
    <mergeCell ref="D18491:E18491"/>
    <mergeCell ref="G18491:H18491"/>
    <mergeCell ref="I18491:J18491"/>
    <mergeCell ref="B18492:C18492"/>
    <mergeCell ref="D18492:E18492"/>
    <mergeCell ref="G18492:H18492"/>
    <mergeCell ref="I18492:J18492"/>
    <mergeCell ref="B18489:C18489"/>
    <mergeCell ref="D18489:E18489"/>
    <mergeCell ref="G18489:H18489"/>
    <mergeCell ref="I18489:J18489"/>
    <mergeCell ref="B18490:C18490"/>
    <mergeCell ref="D18490:E18490"/>
    <mergeCell ref="G18490:H18490"/>
    <mergeCell ref="I18490:J18490"/>
    <mergeCell ref="B18487:C18487"/>
    <mergeCell ref="D18487:E18487"/>
    <mergeCell ref="G18487:H18487"/>
    <mergeCell ref="I18487:J18487"/>
    <mergeCell ref="B18488:C18488"/>
    <mergeCell ref="D18488:E18488"/>
    <mergeCell ref="G18488:H18488"/>
    <mergeCell ref="I18488:J18488"/>
    <mergeCell ref="G18483:J18483"/>
    <mergeCell ref="G18484:K18484"/>
    <mergeCell ref="A18485:K18485"/>
    <mergeCell ref="A18486:C18486"/>
    <mergeCell ref="D18486:E18486"/>
    <mergeCell ref="G18486:H18486"/>
    <mergeCell ref="I18486:J18486"/>
    <mergeCell ref="G18503:J18503"/>
    <mergeCell ref="G18504:K18504"/>
    <mergeCell ref="A18505:K18505"/>
    <mergeCell ref="A18506:C18506"/>
    <mergeCell ref="D18506:E18506"/>
    <mergeCell ref="G18506:H18506"/>
    <mergeCell ref="I18506:J18506"/>
    <mergeCell ref="B18501:C18501"/>
    <mergeCell ref="D18501:E18501"/>
    <mergeCell ref="G18501:H18501"/>
    <mergeCell ref="I18501:J18501"/>
    <mergeCell ref="G18502:J18502"/>
    <mergeCell ref="A18499:C18499"/>
    <mergeCell ref="D18499:E18499"/>
    <mergeCell ref="G18499:H18499"/>
    <mergeCell ref="I18499:J18499"/>
    <mergeCell ref="B18500:C18500"/>
    <mergeCell ref="D18500:E18500"/>
    <mergeCell ref="G18500:H18500"/>
    <mergeCell ref="I18500:J18500"/>
    <mergeCell ref="B18497:C18497"/>
    <mergeCell ref="D18497:E18497"/>
    <mergeCell ref="G18497:H18497"/>
    <mergeCell ref="I18497:J18497"/>
    <mergeCell ref="G18498:J18498"/>
    <mergeCell ref="B18495:C18495"/>
    <mergeCell ref="D18495:E18495"/>
    <mergeCell ref="G18495:H18495"/>
    <mergeCell ref="I18495:J18495"/>
    <mergeCell ref="B18496:C18496"/>
    <mergeCell ref="D18496:E18496"/>
    <mergeCell ref="G18496:H18496"/>
    <mergeCell ref="I18496:J18496"/>
    <mergeCell ref="G18517:J18517"/>
    <mergeCell ref="G18518:K18518"/>
    <mergeCell ref="A18519:K18519"/>
    <mergeCell ref="A18520:C18520"/>
    <mergeCell ref="D18520:E18520"/>
    <mergeCell ref="G18520:H18520"/>
    <mergeCell ref="I18520:J18520"/>
    <mergeCell ref="B18515:C18515"/>
    <mergeCell ref="D18515:E18515"/>
    <mergeCell ref="G18515:H18515"/>
    <mergeCell ref="I18515:J18515"/>
    <mergeCell ref="G18516:J18516"/>
    <mergeCell ref="G18513:J18513"/>
    <mergeCell ref="A18514:C18514"/>
    <mergeCell ref="D18514:E18514"/>
    <mergeCell ref="G18514:H18514"/>
    <mergeCell ref="I18514:J18514"/>
    <mergeCell ref="B18511:C18511"/>
    <mergeCell ref="D18511:E18511"/>
    <mergeCell ref="G18511:H18511"/>
    <mergeCell ref="I18511:J18511"/>
    <mergeCell ref="B18512:C18512"/>
    <mergeCell ref="D18512:E18512"/>
    <mergeCell ref="G18512:H18512"/>
    <mergeCell ref="I18512:J18512"/>
    <mergeCell ref="G18509:J18509"/>
    <mergeCell ref="A18510:C18510"/>
    <mergeCell ref="D18510:E18510"/>
    <mergeCell ref="G18510:H18510"/>
    <mergeCell ref="I18510:J18510"/>
    <mergeCell ref="B18507:C18507"/>
    <mergeCell ref="D18507:E18507"/>
    <mergeCell ref="G18507:H18507"/>
    <mergeCell ref="I18507:J18507"/>
    <mergeCell ref="B18508:C18508"/>
    <mergeCell ref="D18508:E18508"/>
    <mergeCell ref="G18508:H18508"/>
    <mergeCell ref="I18508:J18508"/>
    <mergeCell ref="B18533:E18533"/>
    <mergeCell ref="G18533:H18533"/>
    <mergeCell ref="I18533:J18533"/>
    <mergeCell ref="B18534:E18534"/>
    <mergeCell ref="G18534:H18534"/>
    <mergeCell ref="I18534:J18534"/>
    <mergeCell ref="G18529:J18529"/>
    <mergeCell ref="G18530:K18530"/>
    <mergeCell ref="A18531:K18531"/>
    <mergeCell ref="A18532:E18532"/>
    <mergeCell ref="G18532:H18532"/>
    <mergeCell ref="I18532:J18532"/>
    <mergeCell ref="B18527:C18527"/>
    <mergeCell ref="D18527:E18527"/>
    <mergeCell ref="G18527:H18527"/>
    <mergeCell ref="I18527:J18527"/>
    <mergeCell ref="G18528:J18528"/>
    <mergeCell ref="A18525:C18525"/>
    <mergeCell ref="D18525:E18525"/>
    <mergeCell ref="G18525:H18525"/>
    <mergeCell ref="I18525:J18525"/>
    <mergeCell ref="B18526:C18526"/>
    <mergeCell ref="D18526:E18526"/>
    <mergeCell ref="G18526:H18526"/>
    <mergeCell ref="I18526:J18526"/>
    <mergeCell ref="B18523:C18523"/>
    <mergeCell ref="D18523:E18523"/>
    <mergeCell ref="G18523:H18523"/>
    <mergeCell ref="I18523:J18523"/>
    <mergeCell ref="G18524:J18524"/>
    <mergeCell ref="B18521:C18521"/>
    <mergeCell ref="D18521:E18521"/>
    <mergeCell ref="G18521:H18521"/>
    <mergeCell ref="I18521:J18521"/>
    <mergeCell ref="B18522:C18522"/>
    <mergeCell ref="D18522:E18522"/>
    <mergeCell ref="G18522:H18522"/>
    <mergeCell ref="I18522:J18522"/>
    <mergeCell ref="B18550:C18550"/>
    <mergeCell ref="D18550:E18550"/>
    <mergeCell ref="G18550:H18550"/>
    <mergeCell ref="I18550:J18550"/>
    <mergeCell ref="G18551:J18551"/>
    <mergeCell ref="G18547:K18547"/>
    <mergeCell ref="A18548:K18548"/>
    <mergeCell ref="A18549:C18549"/>
    <mergeCell ref="D18549:E18549"/>
    <mergeCell ref="G18549:H18549"/>
    <mergeCell ref="I18549:J18549"/>
    <mergeCell ref="I18541:J18541"/>
    <mergeCell ref="K18541:K18542"/>
    <mergeCell ref="G18544:J18544"/>
    <mergeCell ref="G18545:J18545"/>
    <mergeCell ref="G18546:J18546"/>
    <mergeCell ref="A18541:B18542"/>
    <mergeCell ref="C18541:C18542"/>
    <mergeCell ref="D18541:D18542"/>
    <mergeCell ref="E18541:F18541"/>
    <mergeCell ref="G18541:H18541"/>
    <mergeCell ref="B18539:C18539"/>
    <mergeCell ref="E18539:F18539"/>
    <mergeCell ref="G18539:H18539"/>
    <mergeCell ref="I18539:J18539"/>
    <mergeCell ref="G18540:J18540"/>
    <mergeCell ref="G18537:J18537"/>
    <mergeCell ref="A18538:C18538"/>
    <mergeCell ref="E18538:F18538"/>
    <mergeCell ref="G18538:H18538"/>
    <mergeCell ref="I18538:J18538"/>
    <mergeCell ref="B18535:E18535"/>
    <mergeCell ref="G18535:H18535"/>
    <mergeCell ref="I18535:J18535"/>
    <mergeCell ref="B18536:E18536"/>
    <mergeCell ref="G18536:H18536"/>
    <mergeCell ref="I18536:J18536"/>
    <mergeCell ref="B18564:E18564"/>
    <mergeCell ref="G18564:H18564"/>
    <mergeCell ref="I18564:J18564"/>
    <mergeCell ref="B18565:E18565"/>
    <mergeCell ref="G18565:H18565"/>
    <mergeCell ref="I18565:J18565"/>
    <mergeCell ref="B18561:C18561"/>
    <mergeCell ref="G18561:H18561"/>
    <mergeCell ref="I18561:J18561"/>
    <mergeCell ref="G18562:J18562"/>
    <mergeCell ref="A18563:E18563"/>
    <mergeCell ref="G18563:H18563"/>
    <mergeCell ref="I18563:J18563"/>
    <mergeCell ref="G18556:J18556"/>
    <mergeCell ref="G18557:K18557"/>
    <mergeCell ref="A18558:K18558"/>
    <mergeCell ref="A18559:C18560"/>
    <mergeCell ref="D18559:D18560"/>
    <mergeCell ref="E18559:F18559"/>
    <mergeCell ref="G18559:J18559"/>
    <mergeCell ref="K18559:K18560"/>
    <mergeCell ref="G18560:H18560"/>
    <mergeCell ref="I18560:J18560"/>
    <mergeCell ref="B18554:C18554"/>
    <mergeCell ref="D18554:E18554"/>
    <mergeCell ref="G18554:H18554"/>
    <mergeCell ref="I18554:J18554"/>
    <mergeCell ref="G18555:J18555"/>
    <mergeCell ref="A18552:C18552"/>
    <mergeCell ref="D18552:E18552"/>
    <mergeCell ref="G18552:H18552"/>
    <mergeCell ref="I18552:J18552"/>
    <mergeCell ref="B18553:C18553"/>
    <mergeCell ref="D18553:E18553"/>
    <mergeCell ref="G18553:H18553"/>
    <mergeCell ref="I18553:J18553"/>
    <mergeCell ref="B18580:C18580"/>
    <mergeCell ref="D18580:E18580"/>
    <mergeCell ref="G18580:H18580"/>
    <mergeCell ref="I18580:J18580"/>
    <mergeCell ref="B18581:C18581"/>
    <mergeCell ref="D18581:E18581"/>
    <mergeCell ref="G18581:H18581"/>
    <mergeCell ref="I18581:J18581"/>
    <mergeCell ref="G18578:J18578"/>
    <mergeCell ref="A18579:C18579"/>
    <mergeCell ref="D18579:E18579"/>
    <mergeCell ref="G18579:H18579"/>
    <mergeCell ref="I18579:J18579"/>
    <mergeCell ref="B18576:C18576"/>
    <mergeCell ref="D18576:E18576"/>
    <mergeCell ref="G18576:H18576"/>
    <mergeCell ref="I18576:J18576"/>
    <mergeCell ref="B18577:C18577"/>
    <mergeCell ref="D18577:E18577"/>
    <mergeCell ref="G18577:H18577"/>
    <mergeCell ref="I18577:J18577"/>
    <mergeCell ref="A18574:K18574"/>
    <mergeCell ref="A18575:C18575"/>
    <mergeCell ref="D18575:E18575"/>
    <mergeCell ref="G18575:H18575"/>
    <mergeCell ref="I18575:J18575"/>
    <mergeCell ref="G18569:J18569"/>
    <mergeCell ref="G18570:J18570"/>
    <mergeCell ref="G18571:J18571"/>
    <mergeCell ref="G18572:J18572"/>
    <mergeCell ref="G18573:K18573"/>
    <mergeCell ref="B18566:E18566"/>
    <mergeCell ref="G18566:H18566"/>
    <mergeCell ref="I18566:J18566"/>
    <mergeCell ref="G18567:J18567"/>
    <mergeCell ref="G18568:J18568"/>
    <mergeCell ref="G18593:J18593"/>
    <mergeCell ref="G18594:K18594"/>
    <mergeCell ref="A18595:K18595"/>
    <mergeCell ref="A18596:C18596"/>
    <mergeCell ref="D18596:E18596"/>
    <mergeCell ref="G18596:H18596"/>
    <mergeCell ref="I18596:J18596"/>
    <mergeCell ref="B18591:C18591"/>
    <mergeCell ref="D18591:E18591"/>
    <mergeCell ref="G18591:H18591"/>
    <mergeCell ref="I18591:J18591"/>
    <mergeCell ref="G18592:J18592"/>
    <mergeCell ref="G18589:J18589"/>
    <mergeCell ref="A18590:C18590"/>
    <mergeCell ref="D18590:E18590"/>
    <mergeCell ref="G18590:H18590"/>
    <mergeCell ref="I18590:J18590"/>
    <mergeCell ref="B18587:C18587"/>
    <mergeCell ref="D18587:E18587"/>
    <mergeCell ref="G18587:H18587"/>
    <mergeCell ref="I18587:J18587"/>
    <mergeCell ref="B18588:C18588"/>
    <mergeCell ref="D18588:E18588"/>
    <mergeCell ref="G18588:H18588"/>
    <mergeCell ref="I18588:J18588"/>
    <mergeCell ref="G18582:J18582"/>
    <mergeCell ref="G18583:J18583"/>
    <mergeCell ref="G18584:K18584"/>
    <mergeCell ref="A18585:K18585"/>
    <mergeCell ref="A18586:C18586"/>
    <mergeCell ref="D18586:E18586"/>
    <mergeCell ref="G18586:H18586"/>
    <mergeCell ref="I18586:J18586"/>
    <mergeCell ref="B18607:C18607"/>
    <mergeCell ref="D18607:E18607"/>
    <mergeCell ref="G18607:H18607"/>
    <mergeCell ref="I18607:J18607"/>
    <mergeCell ref="B18608:C18608"/>
    <mergeCell ref="D18608:E18608"/>
    <mergeCell ref="G18608:H18608"/>
    <mergeCell ref="I18608:J18608"/>
    <mergeCell ref="G18603:J18603"/>
    <mergeCell ref="G18604:K18604"/>
    <mergeCell ref="A18605:K18605"/>
    <mergeCell ref="A18606:C18606"/>
    <mergeCell ref="D18606:E18606"/>
    <mergeCell ref="G18606:H18606"/>
    <mergeCell ref="I18606:J18606"/>
    <mergeCell ref="B18601:C18601"/>
    <mergeCell ref="D18601:E18601"/>
    <mergeCell ref="G18601:H18601"/>
    <mergeCell ref="I18601:J18601"/>
    <mergeCell ref="G18602:J18602"/>
    <mergeCell ref="G18599:J18599"/>
    <mergeCell ref="A18600:C18600"/>
    <mergeCell ref="D18600:E18600"/>
    <mergeCell ref="G18600:H18600"/>
    <mergeCell ref="I18600:J18600"/>
    <mergeCell ref="B18597:C18597"/>
    <mergeCell ref="D18597:E18597"/>
    <mergeCell ref="G18597:H18597"/>
    <mergeCell ref="I18597:J18597"/>
    <mergeCell ref="B18598:C18598"/>
    <mergeCell ref="D18598:E18598"/>
    <mergeCell ref="G18598:H18598"/>
    <mergeCell ref="I18598:J18598"/>
    <mergeCell ref="B18620:C18620"/>
    <mergeCell ref="D18620:E18620"/>
    <mergeCell ref="G18620:H18620"/>
    <mergeCell ref="I18620:J18620"/>
    <mergeCell ref="B18621:C18621"/>
    <mergeCell ref="D18621:E18621"/>
    <mergeCell ref="G18621:H18621"/>
    <mergeCell ref="I18621:J18621"/>
    <mergeCell ref="G18615:J18615"/>
    <mergeCell ref="G18616:J18616"/>
    <mergeCell ref="G18617:K18617"/>
    <mergeCell ref="A18618:K18618"/>
    <mergeCell ref="A18619:C18619"/>
    <mergeCell ref="D18619:E18619"/>
    <mergeCell ref="G18619:H18619"/>
    <mergeCell ref="I18619:J18619"/>
    <mergeCell ref="B18613:C18613"/>
    <mergeCell ref="D18613:E18613"/>
    <mergeCell ref="G18613:H18613"/>
    <mergeCell ref="I18613:J18613"/>
    <mergeCell ref="B18614:C18614"/>
    <mergeCell ref="D18614:E18614"/>
    <mergeCell ref="G18614:H18614"/>
    <mergeCell ref="I18614:J18614"/>
    <mergeCell ref="G18611:J18611"/>
    <mergeCell ref="A18612:C18612"/>
    <mergeCell ref="D18612:E18612"/>
    <mergeCell ref="G18612:H18612"/>
    <mergeCell ref="I18612:J18612"/>
    <mergeCell ref="B18609:C18609"/>
    <mergeCell ref="D18609:E18609"/>
    <mergeCell ref="G18609:H18609"/>
    <mergeCell ref="I18609:J18609"/>
    <mergeCell ref="B18610:C18610"/>
    <mergeCell ref="D18610:E18610"/>
    <mergeCell ref="G18610:H18610"/>
    <mergeCell ref="I18610:J18610"/>
    <mergeCell ref="B18636:C18636"/>
    <mergeCell ref="D18636:E18636"/>
    <mergeCell ref="G18636:H18636"/>
    <mergeCell ref="I18636:J18636"/>
    <mergeCell ref="B18637:C18637"/>
    <mergeCell ref="D18637:E18637"/>
    <mergeCell ref="G18637:H18637"/>
    <mergeCell ref="I18637:J18637"/>
    <mergeCell ref="G18631:J18631"/>
    <mergeCell ref="G18632:J18632"/>
    <mergeCell ref="G18633:K18633"/>
    <mergeCell ref="A18634:K18634"/>
    <mergeCell ref="A18635:C18635"/>
    <mergeCell ref="D18635:E18635"/>
    <mergeCell ref="G18635:H18635"/>
    <mergeCell ref="I18635:J18635"/>
    <mergeCell ref="B18629:C18629"/>
    <mergeCell ref="D18629:E18629"/>
    <mergeCell ref="G18629:H18629"/>
    <mergeCell ref="I18629:J18629"/>
    <mergeCell ref="B18630:C18630"/>
    <mergeCell ref="D18630:E18630"/>
    <mergeCell ref="G18630:H18630"/>
    <mergeCell ref="I18630:J18630"/>
    <mergeCell ref="G18624:J18624"/>
    <mergeCell ref="G18625:J18625"/>
    <mergeCell ref="G18626:K18626"/>
    <mergeCell ref="A18627:K18627"/>
    <mergeCell ref="A18628:C18628"/>
    <mergeCell ref="D18628:E18628"/>
    <mergeCell ref="G18628:H18628"/>
    <mergeCell ref="I18628:J18628"/>
    <mergeCell ref="B18622:C18622"/>
    <mergeCell ref="D18622:E18622"/>
    <mergeCell ref="G18622:H18622"/>
    <mergeCell ref="I18622:J18622"/>
    <mergeCell ref="B18623:C18623"/>
    <mergeCell ref="D18623:E18623"/>
    <mergeCell ref="G18623:H18623"/>
    <mergeCell ref="I18623:J18623"/>
    <mergeCell ref="G18651:J18651"/>
    <mergeCell ref="G18652:J18652"/>
    <mergeCell ref="G18653:K18653"/>
    <mergeCell ref="A18654:K18654"/>
    <mergeCell ref="A18655:C18656"/>
    <mergeCell ref="D18655:D18656"/>
    <mergeCell ref="E18655:F18655"/>
    <mergeCell ref="G18655:J18655"/>
    <mergeCell ref="K18655:K18656"/>
    <mergeCell ref="G18656:H18656"/>
    <mergeCell ref="I18656:J18656"/>
    <mergeCell ref="B18649:C18649"/>
    <mergeCell ref="D18649:E18649"/>
    <mergeCell ref="G18649:H18649"/>
    <mergeCell ref="I18649:J18649"/>
    <mergeCell ref="B18650:C18650"/>
    <mergeCell ref="D18650:E18650"/>
    <mergeCell ref="G18650:H18650"/>
    <mergeCell ref="I18650:J18650"/>
    <mergeCell ref="G18645:J18645"/>
    <mergeCell ref="G18646:K18646"/>
    <mergeCell ref="A18647:K18647"/>
    <mergeCell ref="A18648:C18648"/>
    <mergeCell ref="D18648:E18648"/>
    <mergeCell ref="G18648:H18648"/>
    <mergeCell ref="I18648:J18648"/>
    <mergeCell ref="B18643:C18643"/>
    <mergeCell ref="D18643:E18643"/>
    <mergeCell ref="G18643:H18643"/>
    <mergeCell ref="I18643:J18643"/>
    <mergeCell ref="G18644:J18644"/>
    <mergeCell ref="G18638:J18638"/>
    <mergeCell ref="G18639:J18639"/>
    <mergeCell ref="G18640:K18640"/>
    <mergeCell ref="A18641:K18641"/>
    <mergeCell ref="A18642:C18642"/>
    <mergeCell ref="D18642:E18642"/>
    <mergeCell ref="G18642:H18642"/>
    <mergeCell ref="I18642:J18642"/>
    <mergeCell ref="G18671:J18671"/>
    <mergeCell ref="A18672:C18672"/>
    <mergeCell ref="E18672:F18672"/>
    <mergeCell ref="G18672:H18672"/>
    <mergeCell ref="I18672:J18672"/>
    <mergeCell ref="A18669:E18669"/>
    <mergeCell ref="G18669:H18669"/>
    <mergeCell ref="I18669:J18669"/>
    <mergeCell ref="B18670:E18670"/>
    <mergeCell ref="G18670:H18670"/>
    <mergeCell ref="I18670:J18670"/>
    <mergeCell ref="G18664:J18664"/>
    <mergeCell ref="G18665:J18665"/>
    <mergeCell ref="G18666:J18666"/>
    <mergeCell ref="G18667:J18667"/>
    <mergeCell ref="G18668:J18668"/>
    <mergeCell ref="G18661:J18661"/>
    <mergeCell ref="A18662:E18662"/>
    <mergeCell ref="G18662:H18662"/>
    <mergeCell ref="I18662:J18662"/>
    <mergeCell ref="B18663:E18663"/>
    <mergeCell ref="G18663:H18663"/>
    <mergeCell ref="I18663:J18663"/>
    <mergeCell ref="B18659:C18659"/>
    <mergeCell ref="G18659:H18659"/>
    <mergeCell ref="I18659:J18659"/>
    <mergeCell ref="B18660:C18660"/>
    <mergeCell ref="G18660:H18660"/>
    <mergeCell ref="I18660:J18660"/>
    <mergeCell ref="B18657:C18657"/>
    <mergeCell ref="G18657:H18657"/>
    <mergeCell ref="I18657:J18657"/>
    <mergeCell ref="B18658:C18658"/>
    <mergeCell ref="G18658:H18658"/>
    <mergeCell ref="I18658:J18658"/>
    <mergeCell ref="B18686:C18686"/>
    <mergeCell ref="D18686:E18686"/>
    <mergeCell ref="G18686:H18686"/>
    <mergeCell ref="I18686:J18686"/>
    <mergeCell ref="B18687:C18687"/>
    <mergeCell ref="D18687:E18687"/>
    <mergeCell ref="G18687:H18687"/>
    <mergeCell ref="I18687:J18687"/>
    <mergeCell ref="B18684:C18684"/>
    <mergeCell ref="D18684:E18684"/>
    <mergeCell ref="G18684:H18684"/>
    <mergeCell ref="I18684:J18684"/>
    <mergeCell ref="B18685:C18685"/>
    <mergeCell ref="D18685:E18685"/>
    <mergeCell ref="G18685:H18685"/>
    <mergeCell ref="I18685:J18685"/>
    <mergeCell ref="G18681:K18681"/>
    <mergeCell ref="A18682:K18682"/>
    <mergeCell ref="A18683:C18683"/>
    <mergeCell ref="D18683:E18683"/>
    <mergeCell ref="G18683:H18683"/>
    <mergeCell ref="I18683:J18683"/>
    <mergeCell ref="I18675:J18675"/>
    <mergeCell ref="K18675:K18676"/>
    <mergeCell ref="G18678:J18678"/>
    <mergeCell ref="G18679:J18679"/>
    <mergeCell ref="G18680:J18680"/>
    <mergeCell ref="A18675:B18676"/>
    <mergeCell ref="C18675:C18676"/>
    <mergeCell ref="D18675:D18676"/>
    <mergeCell ref="E18675:F18675"/>
    <mergeCell ref="G18675:H18675"/>
    <mergeCell ref="B18673:C18673"/>
    <mergeCell ref="E18673:F18673"/>
    <mergeCell ref="G18673:H18673"/>
    <mergeCell ref="I18673:J18673"/>
    <mergeCell ref="G18674:J18674"/>
    <mergeCell ref="G18700:J18700"/>
    <mergeCell ref="A18701:C18701"/>
    <mergeCell ref="D18701:E18701"/>
    <mergeCell ref="G18701:H18701"/>
    <mergeCell ref="I18701:J18701"/>
    <mergeCell ref="B18698:C18698"/>
    <mergeCell ref="D18698:E18698"/>
    <mergeCell ref="G18698:H18698"/>
    <mergeCell ref="I18698:J18698"/>
    <mergeCell ref="B18699:C18699"/>
    <mergeCell ref="D18699:E18699"/>
    <mergeCell ref="G18699:H18699"/>
    <mergeCell ref="I18699:J18699"/>
    <mergeCell ref="G18694:J18694"/>
    <mergeCell ref="G18695:K18695"/>
    <mergeCell ref="A18696:K18696"/>
    <mergeCell ref="A18697:C18697"/>
    <mergeCell ref="D18697:E18697"/>
    <mergeCell ref="G18697:H18697"/>
    <mergeCell ref="I18697:J18697"/>
    <mergeCell ref="B18692:C18692"/>
    <mergeCell ref="D18692:E18692"/>
    <mergeCell ref="G18692:H18692"/>
    <mergeCell ref="I18692:J18692"/>
    <mergeCell ref="G18693:J18693"/>
    <mergeCell ref="G18690:J18690"/>
    <mergeCell ref="A18691:C18691"/>
    <mergeCell ref="D18691:E18691"/>
    <mergeCell ref="G18691:H18691"/>
    <mergeCell ref="I18691:J18691"/>
    <mergeCell ref="B18688:C18688"/>
    <mergeCell ref="D18688:E18688"/>
    <mergeCell ref="G18688:H18688"/>
    <mergeCell ref="I18688:J18688"/>
    <mergeCell ref="B18689:C18689"/>
    <mergeCell ref="D18689:E18689"/>
    <mergeCell ref="G18689:H18689"/>
    <mergeCell ref="I18689:J18689"/>
    <mergeCell ref="A18714:C18714"/>
    <mergeCell ref="D18714:E18714"/>
    <mergeCell ref="G18714:H18714"/>
    <mergeCell ref="I18714:J18714"/>
    <mergeCell ref="B18715:C18715"/>
    <mergeCell ref="D18715:E18715"/>
    <mergeCell ref="G18715:H18715"/>
    <mergeCell ref="I18715:J18715"/>
    <mergeCell ref="B18712:C18712"/>
    <mergeCell ref="D18712:E18712"/>
    <mergeCell ref="G18712:H18712"/>
    <mergeCell ref="I18712:J18712"/>
    <mergeCell ref="G18713:J18713"/>
    <mergeCell ref="G18708:J18708"/>
    <mergeCell ref="G18709:K18709"/>
    <mergeCell ref="A18710:K18710"/>
    <mergeCell ref="A18711:C18711"/>
    <mergeCell ref="D18711:E18711"/>
    <mergeCell ref="G18711:H18711"/>
    <mergeCell ref="I18711:J18711"/>
    <mergeCell ref="B18706:C18706"/>
    <mergeCell ref="D18706:E18706"/>
    <mergeCell ref="G18706:H18706"/>
    <mergeCell ref="I18706:J18706"/>
    <mergeCell ref="G18707:J18707"/>
    <mergeCell ref="G18704:J18704"/>
    <mergeCell ref="A18705:C18705"/>
    <mergeCell ref="D18705:E18705"/>
    <mergeCell ref="G18705:H18705"/>
    <mergeCell ref="I18705:J18705"/>
    <mergeCell ref="B18702:C18702"/>
    <mergeCell ref="D18702:E18702"/>
    <mergeCell ref="G18702:H18702"/>
    <mergeCell ref="I18702:J18702"/>
    <mergeCell ref="B18703:C18703"/>
    <mergeCell ref="D18703:E18703"/>
    <mergeCell ref="G18703:H18703"/>
    <mergeCell ref="I18703:J18703"/>
    <mergeCell ref="G18726:J18726"/>
    <mergeCell ref="A18727:C18727"/>
    <mergeCell ref="D18727:E18727"/>
    <mergeCell ref="G18727:H18727"/>
    <mergeCell ref="I18727:J18727"/>
    <mergeCell ref="B18724:C18724"/>
    <mergeCell ref="D18724:E18724"/>
    <mergeCell ref="G18724:H18724"/>
    <mergeCell ref="I18724:J18724"/>
    <mergeCell ref="B18725:C18725"/>
    <mergeCell ref="D18725:E18725"/>
    <mergeCell ref="G18725:H18725"/>
    <mergeCell ref="I18725:J18725"/>
    <mergeCell ref="B18722:C18722"/>
    <mergeCell ref="D18722:E18722"/>
    <mergeCell ref="G18722:H18722"/>
    <mergeCell ref="I18722:J18722"/>
    <mergeCell ref="B18723:C18723"/>
    <mergeCell ref="D18723:E18723"/>
    <mergeCell ref="G18723:H18723"/>
    <mergeCell ref="I18723:J18723"/>
    <mergeCell ref="G18718:J18718"/>
    <mergeCell ref="G18719:K18719"/>
    <mergeCell ref="A18720:K18720"/>
    <mergeCell ref="A18721:C18721"/>
    <mergeCell ref="D18721:E18721"/>
    <mergeCell ref="G18721:H18721"/>
    <mergeCell ref="I18721:J18721"/>
    <mergeCell ref="B18716:C18716"/>
    <mergeCell ref="D18716:E18716"/>
    <mergeCell ref="G18716:H18716"/>
    <mergeCell ref="I18716:J18716"/>
    <mergeCell ref="G18717:J18717"/>
    <mergeCell ref="B18738:C18738"/>
    <mergeCell ref="D18738:E18738"/>
    <mergeCell ref="G18738:H18738"/>
    <mergeCell ref="I18738:J18738"/>
    <mergeCell ref="G18739:J18739"/>
    <mergeCell ref="A18736:C18736"/>
    <mergeCell ref="D18736:E18736"/>
    <mergeCell ref="G18736:H18736"/>
    <mergeCell ref="I18736:J18736"/>
    <mergeCell ref="B18737:C18737"/>
    <mergeCell ref="D18737:E18737"/>
    <mergeCell ref="G18737:H18737"/>
    <mergeCell ref="I18737:J18737"/>
    <mergeCell ref="B18734:C18734"/>
    <mergeCell ref="D18734:E18734"/>
    <mergeCell ref="G18734:H18734"/>
    <mergeCell ref="I18734:J18734"/>
    <mergeCell ref="G18735:J18735"/>
    <mergeCell ref="A18732:C18732"/>
    <mergeCell ref="D18732:E18732"/>
    <mergeCell ref="G18732:H18732"/>
    <mergeCell ref="I18732:J18732"/>
    <mergeCell ref="B18733:C18733"/>
    <mergeCell ref="D18733:E18733"/>
    <mergeCell ref="G18733:H18733"/>
    <mergeCell ref="I18733:J18733"/>
    <mergeCell ref="B18730:C18730"/>
    <mergeCell ref="D18730:E18730"/>
    <mergeCell ref="G18730:H18730"/>
    <mergeCell ref="I18730:J18730"/>
    <mergeCell ref="G18731:J18731"/>
    <mergeCell ref="B18728:C18728"/>
    <mergeCell ref="D18728:E18728"/>
    <mergeCell ref="G18728:H18728"/>
    <mergeCell ref="I18728:J18728"/>
    <mergeCell ref="B18729:C18729"/>
    <mergeCell ref="D18729:E18729"/>
    <mergeCell ref="G18729:H18729"/>
    <mergeCell ref="I18729:J18729"/>
    <mergeCell ref="G18750:J18750"/>
    <mergeCell ref="A18751:C18751"/>
    <mergeCell ref="D18751:E18751"/>
    <mergeCell ref="G18751:H18751"/>
    <mergeCell ref="I18751:J18751"/>
    <mergeCell ref="B18748:C18748"/>
    <mergeCell ref="D18748:E18748"/>
    <mergeCell ref="G18748:H18748"/>
    <mergeCell ref="I18748:J18748"/>
    <mergeCell ref="B18749:C18749"/>
    <mergeCell ref="D18749:E18749"/>
    <mergeCell ref="G18749:H18749"/>
    <mergeCell ref="I18749:J18749"/>
    <mergeCell ref="B18746:C18746"/>
    <mergeCell ref="D18746:E18746"/>
    <mergeCell ref="G18746:H18746"/>
    <mergeCell ref="I18746:J18746"/>
    <mergeCell ref="B18747:C18747"/>
    <mergeCell ref="D18747:E18747"/>
    <mergeCell ref="G18747:H18747"/>
    <mergeCell ref="I18747:J18747"/>
    <mergeCell ref="B18744:C18744"/>
    <mergeCell ref="D18744:E18744"/>
    <mergeCell ref="G18744:H18744"/>
    <mergeCell ref="I18744:J18744"/>
    <mergeCell ref="B18745:C18745"/>
    <mergeCell ref="D18745:E18745"/>
    <mergeCell ref="G18745:H18745"/>
    <mergeCell ref="I18745:J18745"/>
    <mergeCell ref="G18740:J18740"/>
    <mergeCell ref="G18741:K18741"/>
    <mergeCell ref="A18742:K18742"/>
    <mergeCell ref="A18743:C18743"/>
    <mergeCell ref="D18743:E18743"/>
    <mergeCell ref="G18743:H18743"/>
    <mergeCell ref="I18743:J18743"/>
    <mergeCell ref="G18760:J18760"/>
    <mergeCell ref="G18761:K18761"/>
    <mergeCell ref="A18762:K18762"/>
    <mergeCell ref="A18763:C18763"/>
    <mergeCell ref="D18763:E18763"/>
    <mergeCell ref="G18763:H18763"/>
    <mergeCell ref="I18763:J18763"/>
    <mergeCell ref="B18758:C18758"/>
    <mergeCell ref="D18758:E18758"/>
    <mergeCell ref="G18758:H18758"/>
    <mergeCell ref="I18758:J18758"/>
    <mergeCell ref="G18759:J18759"/>
    <mergeCell ref="A18756:C18756"/>
    <mergeCell ref="D18756:E18756"/>
    <mergeCell ref="G18756:H18756"/>
    <mergeCell ref="I18756:J18756"/>
    <mergeCell ref="B18757:C18757"/>
    <mergeCell ref="D18757:E18757"/>
    <mergeCell ref="G18757:H18757"/>
    <mergeCell ref="I18757:J18757"/>
    <mergeCell ref="B18754:C18754"/>
    <mergeCell ref="D18754:E18754"/>
    <mergeCell ref="G18754:H18754"/>
    <mergeCell ref="I18754:J18754"/>
    <mergeCell ref="G18755:J18755"/>
    <mergeCell ref="B18752:C18752"/>
    <mergeCell ref="D18752:E18752"/>
    <mergeCell ref="G18752:H18752"/>
    <mergeCell ref="I18752:J18752"/>
    <mergeCell ref="B18753:C18753"/>
    <mergeCell ref="D18753:E18753"/>
    <mergeCell ref="G18753:H18753"/>
    <mergeCell ref="I18753:J18753"/>
    <mergeCell ref="G18774:J18774"/>
    <mergeCell ref="G18775:K18775"/>
    <mergeCell ref="A18776:K18776"/>
    <mergeCell ref="A18777:C18777"/>
    <mergeCell ref="D18777:E18777"/>
    <mergeCell ref="G18777:H18777"/>
    <mergeCell ref="I18777:J18777"/>
    <mergeCell ref="B18772:C18772"/>
    <mergeCell ref="D18772:E18772"/>
    <mergeCell ref="G18772:H18772"/>
    <mergeCell ref="I18772:J18772"/>
    <mergeCell ref="G18773:J18773"/>
    <mergeCell ref="G18770:J18770"/>
    <mergeCell ref="A18771:C18771"/>
    <mergeCell ref="D18771:E18771"/>
    <mergeCell ref="G18771:H18771"/>
    <mergeCell ref="I18771:J18771"/>
    <mergeCell ref="B18768:C18768"/>
    <mergeCell ref="D18768:E18768"/>
    <mergeCell ref="G18768:H18768"/>
    <mergeCell ref="I18768:J18768"/>
    <mergeCell ref="B18769:C18769"/>
    <mergeCell ref="D18769:E18769"/>
    <mergeCell ref="G18769:H18769"/>
    <mergeCell ref="I18769:J18769"/>
    <mergeCell ref="G18766:J18766"/>
    <mergeCell ref="A18767:C18767"/>
    <mergeCell ref="D18767:E18767"/>
    <mergeCell ref="G18767:H18767"/>
    <mergeCell ref="I18767:J18767"/>
    <mergeCell ref="B18764:C18764"/>
    <mergeCell ref="D18764:E18764"/>
    <mergeCell ref="G18764:H18764"/>
    <mergeCell ref="I18764:J18764"/>
    <mergeCell ref="B18765:C18765"/>
    <mergeCell ref="D18765:E18765"/>
    <mergeCell ref="G18765:H18765"/>
    <mergeCell ref="I18765:J18765"/>
    <mergeCell ref="B18790:E18790"/>
    <mergeCell ref="G18790:H18790"/>
    <mergeCell ref="I18790:J18790"/>
    <mergeCell ref="B18791:E18791"/>
    <mergeCell ref="G18791:H18791"/>
    <mergeCell ref="I18791:J18791"/>
    <mergeCell ref="G18786:J18786"/>
    <mergeCell ref="G18787:K18787"/>
    <mergeCell ref="A18788:K18788"/>
    <mergeCell ref="A18789:E18789"/>
    <mergeCell ref="G18789:H18789"/>
    <mergeCell ref="I18789:J18789"/>
    <mergeCell ref="B18784:C18784"/>
    <mergeCell ref="D18784:E18784"/>
    <mergeCell ref="G18784:H18784"/>
    <mergeCell ref="I18784:J18784"/>
    <mergeCell ref="G18785:J18785"/>
    <mergeCell ref="A18782:C18782"/>
    <mergeCell ref="D18782:E18782"/>
    <mergeCell ref="G18782:H18782"/>
    <mergeCell ref="I18782:J18782"/>
    <mergeCell ref="B18783:C18783"/>
    <mergeCell ref="D18783:E18783"/>
    <mergeCell ref="G18783:H18783"/>
    <mergeCell ref="I18783:J18783"/>
    <mergeCell ref="B18780:C18780"/>
    <mergeCell ref="D18780:E18780"/>
    <mergeCell ref="G18780:H18780"/>
    <mergeCell ref="I18780:J18780"/>
    <mergeCell ref="G18781:J18781"/>
    <mergeCell ref="B18778:C18778"/>
    <mergeCell ref="D18778:E18778"/>
    <mergeCell ref="G18778:H18778"/>
    <mergeCell ref="I18778:J18778"/>
    <mergeCell ref="B18779:C18779"/>
    <mergeCell ref="D18779:E18779"/>
    <mergeCell ref="G18779:H18779"/>
    <mergeCell ref="I18779:J18779"/>
    <mergeCell ref="B18807:C18807"/>
    <mergeCell ref="D18807:E18807"/>
    <mergeCell ref="G18807:H18807"/>
    <mergeCell ref="I18807:J18807"/>
    <mergeCell ref="G18808:J18808"/>
    <mergeCell ref="G18804:K18804"/>
    <mergeCell ref="A18805:K18805"/>
    <mergeCell ref="A18806:C18806"/>
    <mergeCell ref="D18806:E18806"/>
    <mergeCell ref="G18806:H18806"/>
    <mergeCell ref="I18806:J18806"/>
    <mergeCell ref="I18798:J18798"/>
    <mergeCell ref="K18798:K18799"/>
    <mergeCell ref="G18801:J18801"/>
    <mergeCell ref="G18802:J18802"/>
    <mergeCell ref="G18803:J18803"/>
    <mergeCell ref="A18798:B18799"/>
    <mergeCell ref="C18798:C18799"/>
    <mergeCell ref="D18798:D18799"/>
    <mergeCell ref="E18798:F18798"/>
    <mergeCell ref="G18798:H18798"/>
    <mergeCell ref="B18796:C18796"/>
    <mergeCell ref="E18796:F18796"/>
    <mergeCell ref="G18796:H18796"/>
    <mergeCell ref="I18796:J18796"/>
    <mergeCell ref="G18797:J18797"/>
    <mergeCell ref="G18794:J18794"/>
    <mergeCell ref="A18795:C18795"/>
    <mergeCell ref="E18795:F18795"/>
    <mergeCell ref="G18795:H18795"/>
    <mergeCell ref="I18795:J18795"/>
    <mergeCell ref="B18792:E18792"/>
    <mergeCell ref="G18792:H18792"/>
    <mergeCell ref="I18792:J18792"/>
    <mergeCell ref="B18793:E18793"/>
    <mergeCell ref="G18793:H18793"/>
    <mergeCell ref="I18793:J18793"/>
    <mergeCell ref="B18821:E18821"/>
    <mergeCell ref="G18821:H18821"/>
    <mergeCell ref="I18821:J18821"/>
    <mergeCell ref="B18822:E18822"/>
    <mergeCell ref="G18822:H18822"/>
    <mergeCell ref="I18822:J18822"/>
    <mergeCell ref="B18818:C18818"/>
    <mergeCell ref="G18818:H18818"/>
    <mergeCell ref="I18818:J18818"/>
    <mergeCell ref="G18819:J18819"/>
    <mergeCell ref="A18820:E18820"/>
    <mergeCell ref="G18820:H18820"/>
    <mergeCell ref="I18820:J18820"/>
    <mergeCell ref="G18813:J18813"/>
    <mergeCell ref="G18814:K18814"/>
    <mergeCell ref="A18815:K18815"/>
    <mergeCell ref="A18816:C18817"/>
    <mergeCell ref="D18816:D18817"/>
    <mergeCell ref="E18816:F18816"/>
    <mergeCell ref="G18816:J18816"/>
    <mergeCell ref="K18816:K18817"/>
    <mergeCell ref="G18817:H18817"/>
    <mergeCell ref="I18817:J18817"/>
    <mergeCell ref="B18811:C18811"/>
    <mergeCell ref="D18811:E18811"/>
    <mergeCell ref="G18811:H18811"/>
    <mergeCell ref="I18811:J18811"/>
    <mergeCell ref="G18812:J18812"/>
    <mergeCell ref="A18809:C18809"/>
    <mergeCell ref="D18809:E18809"/>
    <mergeCell ref="G18809:H18809"/>
    <mergeCell ref="I18809:J18809"/>
    <mergeCell ref="B18810:C18810"/>
    <mergeCell ref="D18810:E18810"/>
    <mergeCell ref="G18810:H18810"/>
    <mergeCell ref="I18810:J18810"/>
    <mergeCell ref="B18837:C18837"/>
    <mergeCell ref="D18837:E18837"/>
    <mergeCell ref="G18837:H18837"/>
    <mergeCell ref="I18837:J18837"/>
    <mergeCell ref="B18838:C18838"/>
    <mergeCell ref="D18838:E18838"/>
    <mergeCell ref="G18838:H18838"/>
    <mergeCell ref="I18838:J18838"/>
    <mergeCell ref="G18835:J18835"/>
    <mergeCell ref="A18836:C18836"/>
    <mergeCell ref="D18836:E18836"/>
    <mergeCell ref="G18836:H18836"/>
    <mergeCell ref="I18836:J18836"/>
    <mergeCell ref="B18833:C18833"/>
    <mergeCell ref="D18833:E18833"/>
    <mergeCell ref="G18833:H18833"/>
    <mergeCell ref="I18833:J18833"/>
    <mergeCell ref="B18834:C18834"/>
    <mergeCell ref="D18834:E18834"/>
    <mergeCell ref="G18834:H18834"/>
    <mergeCell ref="I18834:J18834"/>
    <mergeCell ref="A18831:K18831"/>
    <mergeCell ref="A18832:C18832"/>
    <mergeCell ref="D18832:E18832"/>
    <mergeCell ref="G18832:H18832"/>
    <mergeCell ref="I18832:J18832"/>
    <mergeCell ref="G18826:J18826"/>
    <mergeCell ref="G18827:J18827"/>
    <mergeCell ref="G18828:J18828"/>
    <mergeCell ref="G18829:J18829"/>
    <mergeCell ref="G18830:K18830"/>
    <mergeCell ref="B18823:E18823"/>
    <mergeCell ref="G18823:H18823"/>
    <mergeCell ref="I18823:J18823"/>
    <mergeCell ref="G18824:J18824"/>
    <mergeCell ref="G18825:J18825"/>
    <mergeCell ref="G18850:J18850"/>
    <mergeCell ref="G18851:K18851"/>
    <mergeCell ref="A18852:K18852"/>
    <mergeCell ref="A18853:C18853"/>
    <mergeCell ref="D18853:E18853"/>
    <mergeCell ref="G18853:H18853"/>
    <mergeCell ref="I18853:J18853"/>
    <mergeCell ref="B18848:C18848"/>
    <mergeCell ref="D18848:E18848"/>
    <mergeCell ref="G18848:H18848"/>
    <mergeCell ref="I18848:J18848"/>
    <mergeCell ref="G18849:J18849"/>
    <mergeCell ref="G18846:J18846"/>
    <mergeCell ref="A18847:C18847"/>
    <mergeCell ref="D18847:E18847"/>
    <mergeCell ref="G18847:H18847"/>
    <mergeCell ref="I18847:J18847"/>
    <mergeCell ref="B18844:C18844"/>
    <mergeCell ref="D18844:E18844"/>
    <mergeCell ref="G18844:H18844"/>
    <mergeCell ref="I18844:J18844"/>
    <mergeCell ref="B18845:C18845"/>
    <mergeCell ref="D18845:E18845"/>
    <mergeCell ref="G18845:H18845"/>
    <mergeCell ref="I18845:J18845"/>
    <mergeCell ref="G18839:J18839"/>
    <mergeCell ref="G18840:J18840"/>
    <mergeCell ref="G18841:K18841"/>
    <mergeCell ref="A18842:K18842"/>
    <mergeCell ref="A18843:C18843"/>
    <mergeCell ref="D18843:E18843"/>
    <mergeCell ref="G18843:H18843"/>
    <mergeCell ref="I18843:J18843"/>
    <mergeCell ref="B18864:C18864"/>
    <mergeCell ref="D18864:E18864"/>
    <mergeCell ref="G18864:H18864"/>
    <mergeCell ref="I18864:J18864"/>
    <mergeCell ref="B18865:C18865"/>
    <mergeCell ref="D18865:E18865"/>
    <mergeCell ref="G18865:H18865"/>
    <mergeCell ref="I18865:J18865"/>
    <mergeCell ref="G18860:J18860"/>
    <mergeCell ref="G18861:K18861"/>
    <mergeCell ref="A18862:K18862"/>
    <mergeCell ref="A18863:C18863"/>
    <mergeCell ref="D18863:E18863"/>
    <mergeCell ref="G18863:H18863"/>
    <mergeCell ref="I18863:J18863"/>
    <mergeCell ref="B18858:C18858"/>
    <mergeCell ref="D18858:E18858"/>
    <mergeCell ref="G18858:H18858"/>
    <mergeCell ref="I18858:J18858"/>
    <mergeCell ref="G18859:J18859"/>
    <mergeCell ref="G18856:J18856"/>
    <mergeCell ref="A18857:C18857"/>
    <mergeCell ref="D18857:E18857"/>
    <mergeCell ref="G18857:H18857"/>
    <mergeCell ref="I18857:J18857"/>
    <mergeCell ref="B18854:C18854"/>
    <mergeCell ref="D18854:E18854"/>
    <mergeCell ref="G18854:H18854"/>
    <mergeCell ref="I18854:J18854"/>
    <mergeCell ref="B18855:C18855"/>
    <mergeCell ref="D18855:E18855"/>
    <mergeCell ref="G18855:H18855"/>
    <mergeCell ref="I18855:J18855"/>
    <mergeCell ref="B18877:C18877"/>
    <mergeCell ref="D18877:E18877"/>
    <mergeCell ref="G18877:H18877"/>
    <mergeCell ref="I18877:J18877"/>
    <mergeCell ref="B18878:C18878"/>
    <mergeCell ref="D18878:E18878"/>
    <mergeCell ref="G18878:H18878"/>
    <mergeCell ref="I18878:J18878"/>
    <mergeCell ref="G18872:J18872"/>
    <mergeCell ref="G18873:J18873"/>
    <mergeCell ref="G18874:K18874"/>
    <mergeCell ref="A18875:K18875"/>
    <mergeCell ref="A18876:C18876"/>
    <mergeCell ref="D18876:E18876"/>
    <mergeCell ref="G18876:H18876"/>
    <mergeCell ref="I18876:J18876"/>
    <mergeCell ref="B18870:C18870"/>
    <mergeCell ref="D18870:E18870"/>
    <mergeCell ref="G18870:H18870"/>
    <mergeCell ref="I18870:J18870"/>
    <mergeCell ref="B18871:C18871"/>
    <mergeCell ref="D18871:E18871"/>
    <mergeCell ref="G18871:H18871"/>
    <mergeCell ref="I18871:J18871"/>
    <mergeCell ref="G18868:J18868"/>
    <mergeCell ref="A18869:C18869"/>
    <mergeCell ref="D18869:E18869"/>
    <mergeCell ref="G18869:H18869"/>
    <mergeCell ref="I18869:J18869"/>
    <mergeCell ref="B18866:C18866"/>
    <mergeCell ref="D18866:E18866"/>
    <mergeCell ref="G18866:H18866"/>
    <mergeCell ref="I18866:J18866"/>
    <mergeCell ref="B18867:C18867"/>
    <mergeCell ref="D18867:E18867"/>
    <mergeCell ref="G18867:H18867"/>
    <mergeCell ref="I18867:J18867"/>
    <mergeCell ref="B18893:C18893"/>
    <mergeCell ref="D18893:E18893"/>
    <mergeCell ref="G18893:H18893"/>
    <mergeCell ref="I18893:J18893"/>
    <mergeCell ref="B18894:C18894"/>
    <mergeCell ref="D18894:E18894"/>
    <mergeCell ref="G18894:H18894"/>
    <mergeCell ref="I18894:J18894"/>
    <mergeCell ref="G18888:J18888"/>
    <mergeCell ref="G18889:J18889"/>
    <mergeCell ref="G18890:K18890"/>
    <mergeCell ref="A18891:K18891"/>
    <mergeCell ref="A18892:C18892"/>
    <mergeCell ref="D18892:E18892"/>
    <mergeCell ref="G18892:H18892"/>
    <mergeCell ref="I18892:J18892"/>
    <mergeCell ref="B18886:C18886"/>
    <mergeCell ref="D18886:E18886"/>
    <mergeCell ref="G18886:H18886"/>
    <mergeCell ref="I18886:J18886"/>
    <mergeCell ref="B18887:C18887"/>
    <mergeCell ref="D18887:E18887"/>
    <mergeCell ref="G18887:H18887"/>
    <mergeCell ref="I18887:J18887"/>
    <mergeCell ref="G18881:J18881"/>
    <mergeCell ref="G18882:J18882"/>
    <mergeCell ref="G18883:K18883"/>
    <mergeCell ref="A18884:K18884"/>
    <mergeCell ref="A18885:C18885"/>
    <mergeCell ref="D18885:E18885"/>
    <mergeCell ref="G18885:H18885"/>
    <mergeCell ref="I18885:J18885"/>
    <mergeCell ref="B18879:C18879"/>
    <mergeCell ref="D18879:E18879"/>
    <mergeCell ref="G18879:H18879"/>
    <mergeCell ref="I18879:J18879"/>
    <mergeCell ref="B18880:C18880"/>
    <mergeCell ref="D18880:E18880"/>
    <mergeCell ref="G18880:H18880"/>
    <mergeCell ref="I18880:J18880"/>
    <mergeCell ref="G18908:J18908"/>
    <mergeCell ref="G18909:J18909"/>
    <mergeCell ref="G18910:K18910"/>
    <mergeCell ref="A18911:K18911"/>
    <mergeCell ref="A18912:C18913"/>
    <mergeCell ref="D18912:D18913"/>
    <mergeCell ref="E18912:F18912"/>
    <mergeCell ref="G18912:J18912"/>
    <mergeCell ref="K18912:K18913"/>
    <mergeCell ref="G18913:H18913"/>
    <mergeCell ref="I18913:J18913"/>
    <mergeCell ref="B18906:C18906"/>
    <mergeCell ref="D18906:E18906"/>
    <mergeCell ref="G18906:H18906"/>
    <mergeCell ref="I18906:J18906"/>
    <mergeCell ref="B18907:C18907"/>
    <mergeCell ref="D18907:E18907"/>
    <mergeCell ref="G18907:H18907"/>
    <mergeCell ref="I18907:J18907"/>
    <mergeCell ref="G18902:J18902"/>
    <mergeCell ref="G18903:K18903"/>
    <mergeCell ref="A18904:K18904"/>
    <mergeCell ref="A18905:C18905"/>
    <mergeCell ref="D18905:E18905"/>
    <mergeCell ref="G18905:H18905"/>
    <mergeCell ref="I18905:J18905"/>
    <mergeCell ref="B18900:C18900"/>
    <mergeCell ref="D18900:E18900"/>
    <mergeCell ref="G18900:H18900"/>
    <mergeCell ref="I18900:J18900"/>
    <mergeCell ref="G18901:J18901"/>
    <mergeCell ref="G18895:J18895"/>
    <mergeCell ref="G18896:J18896"/>
    <mergeCell ref="G18897:K18897"/>
    <mergeCell ref="A18898:K18898"/>
    <mergeCell ref="A18899:C18899"/>
    <mergeCell ref="D18899:E18899"/>
    <mergeCell ref="G18899:H18899"/>
    <mergeCell ref="I18899:J18899"/>
    <mergeCell ref="G18928:J18928"/>
    <mergeCell ref="A18929:C18929"/>
    <mergeCell ref="E18929:F18929"/>
    <mergeCell ref="G18929:H18929"/>
    <mergeCell ref="I18929:J18929"/>
    <mergeCell ref="A18926:E18926"/>
    <mergeCell ref="G18926:H18926"/>
    <mergeCell ref="I18926:J18926"/>
    <mergeCell ref="B18927:E18927"/>
    <mergeCell ref="G18927:H18927"/>
    <mergeCell ref="I18927:J18927"/>
    <mergeCell ref="G18921:J18921"/>
    <mergeCell ref="G18922:J18922"/>
    <mergeCell ref="G18923:J18923"/>
    <mergeCell ref="G18924:J18924"/>
    <mergeCell ref="G18925:J18925"/>
    <mergeCell ref="G18918:J18918"/>
    <mergeCell ref="A18919:E18919"/>
    <mergeCell ref="G18919:H18919"/>
    <mergeCell ref="I18919:J18919"/>
    <mergeCell ref="B18920:E18920"/>
    <mergeCell ref="G18920:H18920"/>
    <mergeCell ref="I18920:J18920"/>
    <mergeCell ref="B18916:C18916"/>
    <mergeCell ref="G18916:H18916"/>
    <mergeCell ref="I18916:J18916"/>
    <mergeCell ref="B18917:C18917"/>
    <mergeCell ref="G18917:H18917"/>
    <mergeCell ref="I18917:J18917"/>
    <mergeCell ref="B18914:C18914"/>
    <mergeCell ref="G18914:H18914"/>
    <mergeCell ref="I18914:J18914"/>
    <mergeCell ref="B18915:C18915"/>
    <mergeCell ref="G18915:H18915"/>
    <mergeCell ref="I18915:J18915"/>
    <mergeCell ref="B18943:C18943"/>
    <mergeCell ref="D18943:E18943"/>
    <mergeCell ref="G18943:H18943"/>
    <mergeCell ref="I18943:J18943"/>
    <mergeCell ref="B18944:C18944"/>
    <mergeCell ref="D18944:E18944"/>
    <mergeCell ref="G18944:H18944"/>
    <mergeCell ref="I18944:J18944"/>
    <mergeCell ref="B18941:C18941"/>
    <mergeCell ref="D18941:E18941"/>
    <mergeCell ref="G18941:H18941"/>
    <mergeCell ref="I18941:J18941"/>
    <mergeCell ref="B18942:C18942"/>
    <mergeCell ref="D18942:E18942"/>
    <mergeCell ref="G18942:H18942"/>
    <mergeCell ref="I18942:J18942"/>
    <mergeCell ref="G18938:K18938"/>
    <mergeCell ref="A18939:K18939"/>
    <mergeCell ref="A18940:C18940"/>
    <mergeCell ref="D18940:E18940"/>
    <mergeCell ref="G18940:H18940"/>
    <mergeCell ref="I18940:J18940"/>
    <mergeCell ref="I18932:J18932"/>
    <mergeCell ref="K18932:K18933"/>
    <mergeCell ref="G18935:J18935"/>
    <mergeCell ref="G18936:J18936"/>
    <mergeCell ref="G18937:J18937"/>
    <mergeCell ref="A18932:B18933"/>
    <mergeCell ref="C18932:C18933"/>
    <mergeCell ref="D18932:D18933"/>
    <mergeCell ref="E18932:F18932"/>
    <mergeCell ref="G18932:H18932"/>
    <mergeCell ref="B18930:C18930"/>
    <mergeCell ref="E18930:F18930"/>
    <mergeCell ref="G18930:H18930"/>
    <mergeCell ref="I18930:J18930"/>
    <mergeCell ref="G18931:J18931"/>
    <mergeCell ref="G18957:J18957"/>
    <mergeCell ref="A18958:C18958"/>
    <mergeCell ref="D18958:E18958"/>
    <mergeCell ref="G18958:H18958"/>
    <mergeCell ref="I18958:J18958"/>
    <mergeCell ref="B18955:C18955"/>
    <mergeCell ref="D18955:E18955"/>
    <mergeCell ref="G18955:H18955"/>
    <mergeCell ref="I18955:J18955"/>
    <mergeCell ref="B18956:C18956"/>
    <mergeCell ref="D18956:E18956"/>
    <mergeCell ref="G18956:H18956"/>
    <mergeCell ref="I18956:J18956"/>
    <mergeCell ref="G18951:J18951"/>
    <mergeCell ref="G18952:K18952"/>
    <mergeCell ref="A18953:K18953"/>
    <mergeCell ref="A18954:C18954"/>
    <mergeCell ref="D18954:E18954"/>
    <mergeCell ref="G18954:H18954"/>
    <mergeCell ref="I18954:J18954"/>
    <mergeCell ref="B18949:C18949"/>
    <mergeCell ref="D18949:E18949"/>
    <mergeCell ref="G18949:H18949"/>
    <mergeCell ref="I18949:J18949"/>
    <mergeCell ref="G18950:J18950"/>
    <mergeCell ref="G18947:J18947"/>
    <mergeCell ref="A18948:C18948"/>
    <mergeCell ref="D18948:E18948"/>
    <mergeCell ref="G18948:H18948"/>
    <mergeCell ref="I18948:J18948"/>
    <mergeCell ref="B18945:C18945"/>
    <mergeCell ref="D18945:E18945"/>
    <mergeCell ref="G18945:H18945"/>
    <mergeCell ref="I18945:J18945"/>
    <mergeCell ref="B18946:C18946"/>
    <mergeCell ref="D18946:E18946"/>
    <mergeCell ref="G18946:H18946"/>
    <mergeCell ref="I18946:J18946"/>
    <mergeCell ref="A18971:C18971"/>
    <mergeCell ref="D18971:E18971"/>
    <mergeCell ref="G18971:H18971"/>
    <mergeCell ref="I18971:J18971"/>
    <mergeCell ref="B18972:C18972"/>
    <mergeCell ref="D18972:E18972"/>
    <mergeCell ref="G18972:H18972"/>
    <mergeCell ref="I18972:J18972"/>
    <mergeCell ref="B18969:C18969"/>
    <mergeCell ref="D18969:E18969"/>
    <mergeCell ref="G18969:H18969"/>
    <mergeCell ref="I18969:J18969"/>
    <mergeCell ref="G18970:J18970"/>
    <mergeCell ref="G18965:J18965"/>
    <mergeCell ref="G18966:K18966"/>
    <mergeCell ref="A18967:K18967"/>
    <mergeCell ref="A18968:C18968"/>
    <mergeCell ref="D18968:E18968"/>
    <mergeCell ref="G18968:H18968"/>
    <mergeCell ref="I18968:J18968"/>
    <mergeCell ref="B18963:C18963"/>
    <mergeCell ref="D18963:E18963"/>
    <mergeCell ref="G18963:H18963"/>
    <mergeCell ref="I18963:J18963"/>
    <mergeCell ref="G18964:J18964"/>
    <mergeCell ref="G18961:J18961"/>
    <mergeCell ref="A18962:C18962"/>
    <mergeCell ref="D18962:E18962"/>
    <mergeCell ref="G18962:H18962"/>
    <mergeCell ref="I18962:J18962"/>
    <mergeCell ref="B18959:C18959"/>
    <mergeCell ref="D18959:E18959"/>
    <mergeCell ref="G18959:H18959"/>
    <mergeCell ref="I18959:J18959"/>
    <mergeCell ref="B18960:C18960"/>
    <mergeCell ref="D18960:E18960"/>
    <mergeCell ref="G18960:H18960"/>
    <mergeCell ref="I18960:J18960"/>
    <mergeCell ref="G18983:J18983"/>
    <mergeCell ref="A18984:C18984"/>
    <mergeCell ref="D18984:E18984"/>
    <mergeCell ref="G18984:H18984"/>
    <mergeCell ref="I18984:J18984"/>
    <mergeCell ref="B18981:C18981"/>
    <mergeCell ref="D18981:E18981"/>
    <mergeCell ref="G18981:H18981"/>
    <mergeCell ref="I18981:J18981"/>
    <mergeCell ref="B18982:C18982"/>
    <mergeCell ref="D18982:E18982"/>
    <mergeCell ref="G18982:H18982"/>
    <mergeCell ref="I18982:J18982"/>
    <mergeCell ref="B18979:C18979"/>
    <mergeCell ref="D18979:E18979"/>
    <mergeCell ref="G18979:H18979"/>
    <mergeCell ref="I18979:J18979"/>
    <mergeCell ref="B18980:C18980"/>
    <mergeCell ref="D18980:E18980"/>
    <mergeCell ref="G18980:H18980"/>
    <mergeCell ref="I18980:J18980"/>
    <mergeCell ref="G18975:J18975"/>
    <mergeCell ref="G18976:K18976"/>
    <mergeCell ref="A18977:K18977"/>
    <mergeCell ref="A18978:C18978"/>
    <mergeCell ref="D18978:E18978"/>
    <mergeCell ref="G18978:H18978"/>
    <mergeCell ref="I18978:J18978"/>
    <mergeCell ref="B18973:C18973"/>
    <mergeCell ref="D18973:E18973"/>
    <mergeCell ref="G18973:H18973"/>
    <mergeCell ref="I18973:J18973"/>
    <mergeCell ref="G18974:J18974"/>
    <mergeCell ref="B18995:C18995"/>
    <mergeCell ref="D18995:E18995"/>
    <mergeCell ref="G18995:H18995"/>
    <mergeCell ref="I18995:J18995"/>
    <mergeCell ref="G18996:J18996"/>
    <mergeCell ref="A18993:C18993"/>
    <mergeCell ref="D18993:E18993"/>
    <mergeCell ref="G18993:H18993"/>
    <mergeCell ref="I18993:J18993"/>
    <mergeCell ref="B18994:C18994"/>
    <mergeCell ref="D18994:E18994"/>
    <mergeCell ref="G18994:H18994"/>
    <mergeCell ref="I18994:J18994"/>
    <mergeCell ref="B18991:C18991"/>
    <mergeCell ref="D18991:E18991"/>
    <mergeCell ref="G18991:H18991"/>
    <mergeCell ref="I18991:J18991"/>
    <mergeCell ref="G18992:J18992"/>
    <mergeCell ref="A18989:C18989"/>
    <mergeCell ref="D18989:E18989"/>
    <mergeCell ref="G18989:H18989"/>
    <mergeCell ref="I18989:J18989"/>
    <mergeCell ref="B18990:C18990"/>
    <mergeCell ref="D18990:E18990"/>
    <mergeCell ref="G18990:H18990"/>
    <mergeCell ref="I18990:J18990"/>
    <mergeCell ref="B18987:C18987"/>
    <mergeCell ref="D18987:E18987"/>
    <mergeCell ref="G18987:H18987"/>
    <mergeCell ref="I18987:J18987"/>
    <mergeCell ref="G18988:J18988"/>
    <mergeCell ref="B18985:C18985"/>
    <mergeCell ref="D18985:E18985"/>
    <mergeCell ref="G18985:H18985"/>
    <mergeCell ref="I18985:J18985"/>
    <mergeCell ref="B18986:C18986"/>
    <mergeCell ref="D18986:E18986"/>
    <mergeCell ref="G18986:H18986"/>
    <mergeCell ref="I18986:J18986"/>
    <mergeCell ref="G19007:J19007"/>
    <mergeCell ref="A19008:C19008"/>
    <mergeCell ref="D19008:E19008"/>
    <mergeCell ref="G19008:H19008"/>
    <mergeCell ref="I19008:J19008"/>
    <mergeCell ref="B19005:C19005"/>
    <mergeCell ref="D19005:E19005"/>
    <mergeCell ref="G19005:H19005"/>
    <mergeCell ref="I19005:J19005"/>
    <mergeCell ref="B19006:C19006"/>
    <mergeCell ref="D19006:E19006"/>
    <mergeCell ref="G19006:H19006"/>
    <mergeCell ref="I19006:J19006"/>
    <mergeCell ref="B19003:C19003"/>
    <mergeCell ref="D19003:E19003"/>
    <mergeCell ref="G19003:H19003"/>
    <mergeCell ref="I19003:J19003"/>
    <mergeCell ref="B19004:C19004"/>
    <mergeCell ref="D19004:E19004"/>
    <mergeCell ref="G19004:H19004"/>
    <mergeCell ref="I19004:J19004"/>
    <mergeCell ref="B19001:C19001"/>
    <mergeCell ref="D19001:E19001"/>
    <mergeCell ref="G19001:H19001"/>
    <mergeCell ref="I19001:J19001"/>
    <mergeCell ref="B19002:C19002"/>
    <mergeCell ref="D19002:E19002"/>
    <mergeCell ref="G19002:H19002"/>
    <mergeCell ref="I19002:J19002"/>
    <mergeCell ref="G18997:J18997"/>
    <mergeCell ref="G18998:K18998"/>
    <mergeCell ref="A18999:K18999"/>
    <mergeCell ref="A19000:C19000"/>
    <mergeCell ref="D19000:E19000"/>
    <mergeCell ref="G19000:H19000"/>
    <mergeCell ref="I19000:J19000"/>
    <mergeCell ref="G19017:J19017"/>
    <mergeCell ref="G19018:K19018"/>
    <mergeCell ref="A19019:K19019"/>
    <mergeCell ref="A19020:C19020"/>
    <mergeCell ref="D19020:E19020"/>
    <mergeCell ref="G19020:H19020"/>
    <mergeCell ref="I19020:J19020"/>
    <mergeCell ref="B19015:C19015"/>
    <mergeCell ref="D19015:E19015"/>
    <mergeCell ref="G19015:H19015"/>
    <mergeCell ref="I19015:J19015"/>
    <mergeCell ref="G19016:J19016"/>
    <mergeCell ref="A19013:C19013"/>
    <mergeCell ref="D19013:E19013"/>
    <mergeCell ref="G19013:H19013"/>
    <mergeCell ref="I19013:J19013"/>
    <mergeCell ref="B19014:C19014"/>
    <mergeCell ref="D19014:E19014"/>
    <mergeCell ref="G19014:H19014"/>
    <mergeCell ref="I19014:J19014"/>
    <mergeCell ref="B19011:C19011"/>
    <mergeCell ref="D19011:E19011"/>
    <mergeCell ref="G19011:H19011"/>
    <mergeCell ref="I19011:J19011"/>
    <mergeCell ref="G19012:J19012"/>
    <mergeCell ref="B19009:C19009"/>
    <mergeCell ref="D19009:E19009"/>
    <mergeCell ref="G19009:H19009"/>
    <mergeCell ref="I19009:J19009"/>
    <mergeCell ref="B19010:C19010"/>
    <mergeCell ref="D19010:E19010"/>
    <mergeCell ref="G19010:H19010"/>
    <mergeCell ref="I19010:J19010"/>
    <mergeCell ref="G19031:J19031"/>
    <mergeCell ref="G19032:K19032"/>
    <mergeCell ref="A19033:K19033"/>
    <mergeCell ref="A19034:C19034"/>
    <mergeCell ref="D19034:E19034"/>
    <mergeCell ref="G19034:H19034"/>
    <mergeCell ref="I19034:J19034"/>
    <mergeCell ref="B19029:C19029"/>
    <mergeCell ref="D19029:E19029"/>
    <mergeCell ref="G19029:H19029"/>
    <mergeCell ref="I19029:J19029"/>
    <mergeCell ref="G19030:J19030"/>
    <mergeCell ref="G19027:J19027"/>
    <mergeCell ref="A19028:C19028"/>
    <mergeCell ref="D19028:E19028"/>
    <mergeCell ref="G19028:H19028"/>
    <mergeCell ref="I19028:J19028"/>
    <mergeCell ref="B19025:C19025"/>
    <mergeCell ref="D19025:E19025"/>
    <mergeCell ref="G19025:H19025"/>
    <mergeCell ref="I19025:J19025"/>
    <mergeCell ref="B19026:C19026"/>
    <mergeCell ref="D19026:E19026"/>
    <mergeCell ref="G19026:H19026"/>
    <mergeCell ref="I19026:J19026"/>
    <mergeCell ref="G19023:J19023"/>
    <mergeCell ref="A19024:C19024"/>
    <mergeCell ref="D19024:E19024"/>
    <mergeCell ref="G19024:H19024"/>
    <mergeCell ref="I19024:J19024"/>
    <mergeCell ref="B19021:C19021"/>
    <mergeCell ref="D19021:E19021"/>
    <mergeCell ref="G19021:H19021"/>
    <mergeCell ref="I19021:J19021"/>
    <mergeCell ref="B19022:C19022"/>
    <mergeCell ref="D19022:E19022"/>
    <mergeCell ref="G19022:H19022"/>
    <mergeCell ref="I19022:J19022"/>
    <mergeCell ref="B19047:E19047"/>
    <mergeCell ref="G19047:H19047"/>
    <mergeCell ref="I19047:J19047"/>
    <mergeCell ref="B19048:E19048"/>
    <mergeCell ref="G19048:H19048"/>
    <mergeCell ref="I19048:J19048"/>
    <mergeCell ref="G19043:J19043"/>
    <mergeCell ref="G19044:K19044"/>
    <mergeCell ref="A19045:K19045"/>
    <mergeCell ref="A19046:E19046"/>
    <mergeCell ref="G19046:H19046"/>
    <mergeCell ref="I19046:J19046"/>
    <mergeCell ref="B19041:C19041"/>
    <mergeCell ref="D19041:E19041"/>
    <mergeCell ref="G19041:H19041"/>
    <mergeCell ref="I19041:J19041"/>
    <mergeCell ref="G19042:J19042"/>
    <mergeCell ref="A19039:C19039"/>
    <mergeCell ref="D19039:E19039"/>
    <mergeCell ref="G19039:H19039"/>
    <mergeCell ref="I19039:J19039"/>
    <mergeCell ref="B19040:C19040"/>
    <mergeCell ref="D19040:E19040"/>
    <mergeCell ref="G19040:H19040"/>
    <mergeCell ref="I19040:J19040"/>
    <mergeCell ref="B19037:C19037"/>
    <mergeCell ref="D19037:E19037"/>
    <mergeCell ref="G19037:H19037"/>
    <mergeCell ref="I19037:J19037"/>
    <mergeCell ref="G19038:J19038"/>
    <mergeCell ref="B19035:C19035"/>
    <mergeCell ref="D19035:E19035"/>
    <mergeCell ref="G19035:H19035"/>
    <mergeCell ref="I19035:J19035"/>
    <mergeCell ref="B19036:C19036"/>
    <mergeCell ref="D19036:E19036"/>
    <mergeCell ref="G19036:H19036"/>
    <mergeCell ref="I19036:J19036"/>
    <mergeCell ref="B19064:C19064"/>
    <mergeCell ref="D19064:E19064"/>
    <mergeCell ref="G19064:H19064"/>
    <mergeCell ref="I19064:J19064"/>
    <mergeCell ref="G19065:J19065"/>
    <mergeCell ref="G19061:K19061"/>
    <mergeCell ref="A19062:K19062"/>
    <mergeCell ref="A19063:C19063"/>
    <mergeCell ref="D19063:E19063"/>
    <mergeCell ref="G19063:H19063"/>
    <mergeCell ref="I19063:J19063"/>
    <mergeCell ref="I19055:J19055"/>
    <mergeCell ref="K19055:K19056"/>
    <mergeCell ref="G19058:J19058"/>
    <mergeCell ref="G19059:J19059"/>
    <mergeCell ref="G19060:J19060"/>
    <mergeCell ref="A19055:B19056"/>
    <mergeCell ref="C19055:C19056"/>
    <mergeCell ref="D19055:D19056"/>
    <mergeCell ref="E19055:F19055"/>
    <mergeCell ref="G19055:H19055"/>
    <mergeCell ref="B19053:C19053"/>
    <mergeCell ref="E19053:F19053"/>
    <mergeCell ref="G19053:H19053"/>
    <mergeCell ref="I19053:J19053"/>
    <mergeCell ref="G19054:J19054"/>
    <mergeCell ref="G19051:J19051"/>
    <mergeCell ref="A19052:C19052"/>
    <mergeCell ref="E19052:F19052"/>
    <mergeCell ref="G19052:H19052"/>
    <mergeCell ref="I19052:J19052"/>
    <mergeCell ref="B19049:E19049"/>
    <mergeCell ref="G19049:H19049"/>
    <mergeCell ref="I19049:J19049"/>
    <mergeCell ref="B19050:E19050"/>
    <mergeCell ref="G19050:H19050"/>
    <mergeCell ref="I19050:J19050"/>
    <mergeCell ref="B19078:E19078"/>
    <mergeCell ref="G19078:H19078"/>
    <mergeCell ref="I19078:J19078"/>
    <mergeCell ref="B19079:E19079"/>
    <mergeCell ref="G19079:H19079"/>
    <mergeCell ref="I19079:J19079"/>
    <mergeCell ref="B19075:C19075"/>
    <mergeCell ref="G19075:H19075"/>
    <mergeCell ref="I19075:J19075"/>
    <mergeCell ref="G19076:J19076"/>
    <mergeCell ref="A19077:E19077"/>
    <mergeCell ref="G19077:H19077"/>
    <mergeCell ref="I19077:J19077"/>
    <mergeCell ref="G19070:J19070"/>
    <mergeCell ref="G19071:K19071"/>
    <mergeCell ref="A19072:K19072"/>
    <mergeCell ref="A19073:C19074"/>
    <mergeCell ref="D19073:D19074"/>
    <mergeCell ref="E19073:F19073"/>
    <mergeCell ref="G19073:J19073"/>
    <mergeCell ref="K19073:K19074"/>
    <mergeCell ref="G19074:H19074"/>
    <mergeCell ref="I19074:J19074"/>
    <mergeCell ref="B19068:C19068"/>
    <mergeCell ref="D19068:E19068"/>
    <mergeCell ref="G19068:H19068"/>
    <mergeCell ref="I19068:J19068"/>
    <mergeCell ref="G19069:J19069"/>
    <mergeCell ref="A19066:C19066"/>
    <mergeCell ref="D19066:E19066"/>
    <mergeCell ref="G19066:H19066"/>
    <mergeCell ref="I19066:J19066"/>
    <mergeCell ref="B19067:C19067"/>
    <mergeCell ref="D19067:E19067"/>
    <mergeCell ref="G19067:H19067"/>
    <mergeCell ref="I19067:J19067"/>
    <mergeCell ref="B19094:C19094"/>
    <mergeCell ref="D19094:E19094"/>
    <mergeCell ref="G19094:H19094"/>
    <mergeCell ref="I19094:J19094"/>
    <mergeCell ref="B19095:C19095"/>
    <mergeCell ref="D19095:E19095"/>
    <mergeCell ref="G19095:H19095"/>
    <mergeCell ref="I19095:J19095"/>
    <mergeCell ref="G19092:J19092"/>
    <mergeCell ref="A19093:C19093"/>
    <mergeCell ref="D19093:E19093"/>
    <mergeCell ref="G19093:H19093"/>
    <mergeCell ref="I19093:J19093"/>
    <mergeCell ref="B19090:C19090"/>
    <mergeCell ref="D19090:E19090"/>
    <mergeCell ref="G19090:H19090"/>
    <mergeCell ref="I19090:J19090"/>
    <mergeCell ref="B19091:C19091"/>
    <mergeCell ref="D19091:E19091"/>
    <mergeCell ref="G19091:H19091"/>
    <mergeCell ref="I19091:J19091"/>
    <mergeCell ref="A19088:K19088"/>
    <mergeCell ref="A19089:C19089"/>
    <mergeCell ref="D19089:E19089"/>
    <mergeCell ref="G19089:H19089"/>
    <mergeCell ref="I19089:J19089"/>
    <mergeCell ref="G19083:J19083"/>
    <mergeCell ref="G19084:J19084"/>
    <mergeCell ref="G19085:J19085"/>
    <mergeCell ref="G19086:J19086"/>
    <mergeCell ref="G19087:K19087"/>
    <mergeCell ref="B19080:E19080"/>
    <mergeCell ref="G19080:H19080"/>
    <mergeCell ref="I19080:J19080"/>
    <mergeCell ref="G19081:J19081"/>
    <mergeCell ref="G19082:J19082"/>
    <mergeCell ref="G19107:J19107"/>
    <mergeCell ref="G19108:K19108"/>
    <mergeCell ref="A19109:K19109"/>
    <mergeCell ref="A19110:C19110"/>
    <mergeCell ref="D19110:E19110"/>
    <mergeCell ref="G19110:H19110"/>
    <mergeCell ref="I19110:J19110"/>
    <mergeCell ref="B19105:C19105"/>
    <mergeCell ref="D19105:E19105"/>
    <mergeCell ref="G19105:H19105"/>
    <mergeCell ref="I19105:J19105"/>
    <mergeCell ref="G19106:J19106"/>
    <mergeCell ref="G19103:J19103"/>
    <mergeCell ref="A19104:C19104"/>
    <mergeCell ref="D19104:E19104"/>
    <mergeCell ref="G19104:H19104"/>
    <mergeCell ref="I19104:J19104"/>
    <mergeCell ref="B19101:C19101"/>
    <mergeCell ref="D19101:E19101"/>
    <mergeCell ref="G19101:H19101"/>
    <mergeCell ref="I19101:J19101"/>
    <mergeCell ref="B19102:C19102"/>
    <mergeCell ref="D19102:E19102"/>
    <mergeCell ref="G19102:H19102"/>
    <mergeCell ref="I19102:J19102"/>
    <mergeCell ref="G19096:J19096"/>
    <mergeCell ref="G19097:J19097"/>
    <mergeCell ref="G19098:K19098"/>
    <mergeCell ref="A19099:K19099"/>
    <mergeCell ref="A19100:C19100"/>
    <mergeCell ref="D19100:E19100"/>
    <mergeCell ref="G19100:H19100"/>
    <mergeCell ref="I19100:J19100"/>
    <mergeCell ref="B19121:C19121"/>
    <mergeCell ref="D19121:E19121"/>
    <mergeCell ref="G19121:H19121"/>
    <mergeCell ref="I19121:J19121"/>
    <mergeCell ref="B19122:C19122"/>
    <mergeCell ref="D19122:E19122"/>
    <mergeCell ref="G19122:H19122"/>
    <mergeCell ref="I19122:J19122"/>
    <mergeCell ref="G19117:J19117"/>
    <mergeCell ref="G19118:K19118"/>
    <mergeCell ref="A19119:K19119"/>
    <mergeCell ref="A19120:C19120"/>
    <mergeCell ref="D19120:E19120"/>
    <mergeCell ref="G19120:H19120"/>
    <mergeCell ref="I19120:J19120"/>
    <mergeCell ref="B19115:C19115"/>
    <mergeCell ref="D19115:E19115"/>
    <mergeCell ref="G19115:H19115"/>
    <mergeCell ref="I19115:J19115"/>
    <mergeCell ref="G19116:J19116"/>
    <mergeCell ref="G19113:J19113"/>
    <mergeCell ref="A19114:C19114"/>
    <mergeCell ref="D19114:E19114"/>
    <mergeCell ref="G19114:H19114"/>
    <mergeCell ref="I19114:J19114"/>
    <mergeCell ref="B19111:C19111"/>
    <mergeCell ref="D19111:E19111"/>
    <mergeCell ref="G19111:H19111"/>
    <mergeCell ref="I19111:J19111"/>
    <mergeCell ref="B19112:C19112"/>
    <mergeCell ref="D19112:E19112"/>
    <mergeCell ref="G19112:H19112"/>
    <mergeCell ref="I19112:J19112"/>
    <mergeCell ref="B19134:C19134"/>
    <mergeCell ref="D19134:E19134"/>
    <mergeCell ref="G19134:H19134"/>
    <mergeCell ref="I19134:J19134"/>
    <mergeCell ref="B19135:C19135"/>
    <mergeCell ref="D19135:E19135"/>
    <mergeCell ref="G19135:H19135"/>
    <mergeCell ref="I19135:J19135"/>
    <mergeCell ref="G19129:J19129"/>
    <mergeCell ref="G19130:J19130"/>
    <mergeCell ref="G19131:K19131"/>
    <mergeCell ref="A19132:K19132"/>
    <mergeCell ref="A19133:C19133"/>
    <mergeCell ref="D19133:E19133"/>
    <mergeCell ref="G19133:H19133"/>
    <mergeCell ref="I19133:J19133"/>
    <mergeCell ref="B19127:C19127"/>
    <mergeCell ref="D19127:E19127"/>
    <mergeCell ref="G19127:H19127"/>
    <mergeCell ref="I19127:J19127"/>
    <mergeCell ref="B19128:C19128"/>
    <mergeCell ref="D19128:E19128"/>
    <mergeCell ref="G19128:H19128"/>
    <mergeCell ref="I19128:J19128"/>
    <mergeCell ref="G19125:J19125"/>
    <mergeCell ref="A19126:C19126"/>
    <mergeCell ref="D19126:E19126"/>
    <mergeCell ref="G19126:H19126"/>
    <mergeCell ref="I19126:J19126"/>
    <mergeCell ref="B19123:C19123"/>
    <mergeCell ref="D19123:E19123"/>
    <mergeCell ref="G19123:H19123"/>
    <mergeCell ref="I19123:J19123"/>
    <mergeCell ref="B19124:C19124"/>
    <mergeCell ref="D19124:E19124"/>
    <mergeCell ref="G19124:H19124"/>
    <mergeCell ref="I19124:J19124"/>
    <mergeCell ref="B19150:C19150"/>
    <mergeCell ref="D19150:E19150"/>
    <mergeCell ref="G19150:H19150"/>
    <mergeCell ref="I19150:J19150"/>
    <mergeCell ref="B19151:C19151"/>
    <mergeCell ref="D19151:E19151"/>
    <mergeCell ref="G19151:H19151"/>
    <mergeCell ref="I19151:J19151"/>
    <mergeCell ref="G19145:J19145"/>
    <mergeCell ref="G19146:J19146"/>
    <mergeCell ref="G19147:K19147"/>
    <mergeCell ref="A19148:K19148"/>
    <mergeCell ref="A19149:C19149"/>
    <mergeCell ref="D19149:E19149"/>
    <mergeCell ref="G19149:H19149"/>
    <mergeCell ref="I19149:J19149"/>
    <mergeCell ref="B19143:C19143"/>
    <mergeCell ref="D19143:E19143"/>
    <mergeCell ref="G19143:H19143"/>
    <mergeCell ref="I19143:J19143"/>
    <mergeCell ref="B19144:C19144"/>
    <mergeCell ref="D19144:E19144"/>
    <mergeCell ref="G19144:H19144"/>
    <mergeCell ref="I19144:J19144"/>
    <mergeCell ref="G19138:J19138"/>
    <mergeCell ref="G19139:J19139"/>
    <mergeCell ref="G19140:K19140"/>
    <mergeCell ref="A19141:K19141"/>
    <mergeCell ref="A19142:C19142"/>
    <mergeCell ref="D19142:E19142"/>
    <mergeCell ref="G19142:H19142"/>
    <mergeCell ref="I19142:J19142"/>
    <mergeCell ref="B19136:C19136"/>
    <mergeCell ref="D19136:E19136"/>
    <mergeCell ref="G19136:H19136"/>
    <mergeCell ref="I19136:J19136"/>
    <mergeCell ref="B19137:C19137"/>
    <mergeCell ref="D19137:E19137"/>
    <mergeCell ref="G19137:H19137"/>
    <mergeCell ref="I19137:J19137"/>
    <mergeCell ref="G19165:J19165"/>
    <mergeCell ref="G19166:J19166"/>
    <mergeCell ref="G19167:K19167"/>
    <mergeCell ref="A19168:K19168"/>
    <mergeCell ref="A19169:C19170"/>
    <mergeCell ref="D19169:D19170"/>
    <mergeCell ref="E19169:F19169"/>
    <mergeCell ref="G19169:J19169"/>
    <mergeCell ref="K19169:K19170"/>
    <mergeCell ref="G19170:H19170"/>
    <mergeCell ref="I19170:J19170"/>
    <mergeCell ref="B19163:C19163"/>
    <mergeCell ref="D19163:E19163"/>
    <mergeCell ref="G19163:H19163"/>
    <mergeCell ref="I19163:J19163"/>
    <mergeCell ref="B19164:C19164"/>
    <mergeCell ref="D19164:E19164"/>
    <mergeCell ref="G19164:H19164"/>
    <mergeCell ref="I19164:J19164"/>
    <mergeCell ref="G19159:J19159"/>
    <mergeCell ref="G19160:K19160"/>
    <mergeCell ref="A19161:K19161"/>
    <mergeCell ref="A19162:C19162"/>
    <mergeCell ref="D19162:E19162"/>
    <mergeCell ref="G19162:H19162"/>
    <mergeCell ref="I19162:J19162"/>
    <mergeCell ref="B19157:C19157"/>
    <mergeCell ref="D19157:E19157"/>
    <mergeCell ref="G19157:H19157"/>
    <mergeCell ref="I19157:J19157"/>
    <mergeCell ref="G19158:J19158"/>
    <mergeCell ref="G19152:J19152"/>
    <mergeCell ref="G19153:J19153"/>
    <mergeCell ref="G19154:K19154"/>
    <mergeCell ref="A19155:K19155"/>
    <mergeCell ref="A19156:C19156"/>
    <mergeCell ref="D19156:E19156"/>
    <mergeCell ref="G19156:H19156"/>
    <mergeCell ref="I19156:J19156"/>
    <mergeCell ref="G19185:J19185"/>
    <mergeCell ref="A19186:C19186"/>
    <mergeCell ref="E19186:F19186"/>
    <mergeCell ref="G19186:H19186"/>
    <mergeCell ref="I19186:J19186"/>
    <mergeCell ref="A19183:E19183"/>
    <mergeCell ref="G19183:H19183"/>
    <mergeCell ref="I19183:J19183"/>
    <mergeCell ref="B19184:E19184"/>
    <mergeCell ref="G19184:H19184"/>
    <mergeCell ref="I19184:J19184"/>
    <mergeCell ref="G19178:J19178"/>
    <mergeCell ref="G19179:J19179"/>
    <mergeCell ref="G19180:J19180"/>
    <mergeCell ref="G19181:J19181"/>
    <mergeCell ref="G19182:J19182"/>
    <mergeCell ref="G19175:J19175"/>
    <mergeCell ref="A19176:E19176"/>
    <mergeCell ref="G19176:H19176"/>
    <mergeCell ref="I19176:J19176"/>
    <mergeCell ref="B19177:E19177"/>
    <mergeCell ref="G19177:H19177"/>
    <mergeCell ref="I19177:J19177"/>
    <mergeCell ref="B19173:C19173"/>
    <mergeCell ref="G19173:H19173"/>
    <mergeCell ref="I19173:J19173"/>
    <mergeCell ref="B19174:C19174"/>
    <mergeCell ref="G19174:H19174"/>
    <mergeCell ref="I19174:J19174"/>
    <mergeCell ref="B19171:C19171"/>
    <mergeCell ref="G19171:H19171"/>
    <mergeCell ref="I19171:J19171"/>
    <mergeCell ref="B19172:C19172"/>
    <mergeCell ref="G19172:H19172"/>
    <mergeCell ref="I19172:J19172"/>
    <mergeCell ref="B19200:C19200"/>
    <mergeCell ref="D19200:E19200"/>
    <mergeCell ref="G19200:H19200"/>
    <mergeCell ref="I19200:J19200"/>
    <mergeCell ref="B19201:C19201"/>
    <mergeCell ref="D19201:E19201"/>
    <mergeCell ref="G19201:H19201"/>
    <mergeCell ref="I19201:J19201"/>
    <mergeCell ref="B19198:C19198"/>
    <mergeCell ref="D19198:E19198"/>
    <mergeCell ref="G19198:H19198"/>
    <mergeCell ref="I19198:J19198"/>
    <mergeCell ref="B19199:C19199"/>
    <mergeCell ref="D19199:E19199"/>
    <mergeCell ref="G19199:H19199"/>
    <mergeCell ref="I19199:J19199"/>
    <mergeCell ref="G19195:K19195"/>
    <mergeCell ref="A19196:K19196"/>
    <mergeCell ref="A19197:C19197"/>
    <mergeCell ref="D19197:E19197"/>
    <mergeCell ref="G19197:H19197"/>
    <mergeCell ref="I19197:J19197"/>
    <mergeCell ref="I19189:J19189"/>
    <mergeCell ref="K19189:K19190"/>
    <mergeCell ref="G19192:J19192"/>
    <mergeCell ref="G19193:J19193"/>
    <mergeCell ref="G19194:J19194"/>
    <mergeCell ref="A19189:B19190"/>
    <mergeCell ref="C19189:C19190"/>
    <mergeCell ref="D19189:D19190"/>
    <mergeCell ref="E19189:F19189"/>
    <mergeCell ref="G19189:H19189"/>
    <mergeCell ref="B19187:C19187"/>
    <mergeCell ref="E19187:F19187"/>
    <mergeCell ref="G19187:H19187"/>
    <mergeCell ref="I19187:J19187"/>
    <mergeCell ref="G19188:J19188"/>
    <mergeCell ref="G19214:J19214"/>
    <mergeCell ref="A19215:C19215"/>
    <mergeCell ref="D19215:E19215"/>
    <mergeCell ref="G19215:H19215"/>
    <mergeCell ref="I19215:J19215"/>
    <mergeCell ref="B19212:C19212"/>
    <mergeCell ref="D19212:E19212"/>
    <mergeCell ref="G19212:H19212"/>
    <mergeCell ref="I19212:J19212"/>
    <mergeCell ref="B19213:C19213"/>
    <mergeCell ref="D19213:E19213"/>
    <mergeCell ref="G19213:H19213"/>
    <mergeCell ref="I19213:J19213"/>
    <mergeCell ref="G19208:J19208"/>
    <mergeCell ref="G19209:K19209"/>
    <mergeCell ref="A19210:K19210"/>
    <mergeCell ref="A19211:C19211"/>
    <mergeCell ref="D19211:E19211"/>
    <mergeCell ref="G19211:H19211"/>
    <mergeCell ref="I19211:J19211"/>
    <mergeCell ref="B19206:C19206"/>
    <mergeCell ref="D19206:E19206"/>
    <mergeCell ref="G19206:H19206"/>
    <mergeCell ref="I19206:J19206"/>
    <mergeCell ref="G19207:J19207"/>
    <mergeCell ref="G19204:J19204"/>
    <mergeCell ref="A19205:C19205"/>
    <mergeCell ref="D19205:E19205"/>
    <mergeCell ref="G19205:H19205"/>
    <mergeCell ref="I19205:J19205"/>
    <mergeCell ref="B19202:C19202"/>
    <mergeCell ref="D19202:E19202"/>
    <mergeCell ref="G19202:H19202"/>
    <mergeCell ref="I19202:J19202"/>
    <mergeCell ref="B19203:C19203"/>
    <mergeCell ref="D19203:E19203"/>
    <mergeCell ref="G19203:H19203"/>
    <mergeCell ref="I19203:J19203"/>
    <mergeCell ref="A19228:C19228"/>
    <mergeCell ref="D19228:E19228"/>
    <mergeCell ref="G19228:H19228"/>
    <mergeCell ref="I19228:J19228"/>
    <mergeCell ref="B19229:C19229"/>
    <mergeCell ref="D19229:E19229"/>
    <mergeCell ref="G19229:H19229"/>
    <mergeCell ref="I19229:J19229"/>
    <mergeCell ref="B19226:C19226"/>
    <mergeCell ref="D19226:E19226"/>
    <mergeCell ref="G19226:H19226"/>
    <mergeCell ref="I19226:J19226"/>
    <mergeCell ref="G19227:J19227"/>
    <mergeCell ref="G19222:J19222"/>
    <mergeCell ref="G19223:K19223"/>
    <mergeCell ref="A19224:K19224"/>
    <mergeCell ref="A19225:C19225"/>
    <mergeCell ref="D19225:E19225"/>
    <mergeCell ref="G19225:H19225"/>
    <mergeCell ref="I19225:J19225"/>
    <mergeCell ref="B19220:C19220"/>
    <mergeCell ref="D19220:E19220"/>
    <mergeCell ref="G19220:H19220"/>
    <mergeCell ref="I19220:J19220"/>
    <mergeCell ref="G19221:J19221"/>
    <mergeCell ref="G19218:J19218"/>
    <mergeCell ref="A19219:C19219"/>
    <mergeCell ref="D19219:E19219"/>
    <mergeCell ref="G19219:H19219"/>
    <mergeCell ref="I19219:J19219"/>
    <mergeCell ref="B19216:C19216"/>
    <mergeCell ref="D19216:E19216"/>
    <mergeCell ref="G19216:H19216"/>
    <mergeCell ref="I19216:J19216"/>
    <mergeCell ref="B19217:C19217"/>
    <mergeCell ref="D19217:E19217"/>
    <mergeCell ref="G19217:H19217"/>
    <mergeCell ref="I19217:J19217"/>
    <mergeCell ref="G19240:J19240"/>
    <mergeCell ref="A19241:C19241"/>
    <mergeCell ref="D19241:E19241"/>
    <mergeCell ref="G19241:H19241"/>
    <mergeCell ref="I19241:J19241"/>
    <mergeCell ref="B19238:C19238"/>
    <mergeCell ref="D19238:E19238"/>
    <mergeCell ref="G19238:H19238"/>
    <mergeCell ref="I19238:J19238"/>
    <mergeCell ref="B19239:C19239"/>
    <mergeCell ref="D19239:E19239"/>
    <mergeCell ref="G19239:H19239"/>
    <mergeCell ref="I19239:J19239"/>
    <mergeCell ref="B19236:C19236"/>
    <mergeCell ref="D19236:E19236"/>
    <mergeCell ref="G19236:H19236"/>
    <mergeCell ref="I19236:J19236"/>
    <mergeCell ref="B19237:C19237"/>
    <mergeCell ref="D19237:E19237"/>
    <mergeCell ref="G19237:H19237"/>
    <mergeCell ref="I19237:J19237"/>
    <mergeCell ref="G19232:J19232"/>
    <mergeCell ref="G19233:K19233"/>
    <mergeCell ref="A19234:K19234"/>
    <mergeCell ref="A19235:C19235"/>
    <mergeCell ref="D19235:E19235"/>
    <mergeCell ref="G19235:H19235"/>
    <mergeCell ref="I19235:J19235"/>
    <mergeCell ref="B19230:C19230"/>
    <mergeCell ref="D19230:E19230"/>
    <mergeCell ref="G19230:H19230"/>
    <mergeCell ref="I19230:J19230"/>
    <mergeCell ref="G19231:J19231"/>
    <mergeCell ref="B19252:C19252"/>
    <mergeCell ref="D19252:E19252"/>
    <mergeCell ref="G19252:H19252"/>
    <mergeCell ref="I19252:J19252"/>
    <mergeCell ref="G19253:J19253"/>
    <mergeCell ref="A19250:C19250"/>
    <mergeCell ref="D19250:E19250"/>
    <mergeCell ref="G19250:H19250"/>
    <mergeCell ref="I19250:J19250"/>
    <mergeCell ref="B19251:C19251"/>
    <mergeCell ref="D19251:E19251"/>
    <mergeCell ref="G19251:H19251"/>
    <mergeCell ref="I19251:J19251"/>
    <mergeCell ref="B19248:C19248"/>
    <mergeCell ref="D19248:E19248"/>
    <mergeCell ref="G19248:H19248"/>
    <mergeCell ref="I19248:J19248"/>
    <mergeCell ref="G19249:J19249"/>
    <mergeCell ref="A19246:C19246"/>
    <mergeCell ref="D19246:E19246"/>
    <mergeCell ref="G19246:H19246"/>
    <mergeCell ref="I19246:J19246"/>
    <mergeCell ref="B19247:C19247"/>
    <mergeCell ref="D19247:E19247"/>
    <mergeCell ref="G19247:H19247"/>
    <mergeCell ref="I19247:J19247"/>
    <mergeCell ref="B19244:C19244"/>
    <mergeCell ref="D19244:E19244"/>
    <mergeCell ref="G19244:H19244"/>
    <mergeCell ref="I19244:J19244"/>
    <mergeCell ref="G19245:J19245"/>
    <mergeCell ref="B19242:C19242"/>
    <mergeCell ref="D19242:E19242"/>
    <mergeCell ref="G19242:H19242"/>
    <mergeCell ref="I19242:J19242"/>
    <mergeCell ref="B19243:C19243"/>
    <mergeCell ref="D19243:E19243"/>
    <mergeCell ref="G19243:H19243"/>
    <mergeCell ref="I19243:J19243"/>
    <mergeCell ref="G19264:J19264"/>
    <mergeCell ref="A19265:C19265"/>
    <mergeCell ref="D19265:E19265"/>
    <mergeCell ref="G19265:H19265"/>
    <mergeCell ref="I19265:J19265"/>
    <mergeCell ref="B19262:C19262"/>
    <mergeCell ref="D19262:E19262"/>
    <mergeCell ref="G19262:H19262"/>
    <mergeCell ref="I19262:J19262"/>
    <mergeCell ref="B19263:C19263"/>
    <mergeCell ref="D19263:E19263"/>
    <mergeCell ref="G19263:H19263"/>
    <mergeCell ref="I19263:J19263"/>
    <mergeCell ref="B19260:C19260"/>
    <mergeCell ref="D19260:E19260"/>
    <mergeCell ref="G19260:H19260"/>
    <mergeCell ref="I19260:J19260"/>
    <mergeCell ref="B19261:C19261"/>
    <mergeCell ref="D19261:E19261"/>
    <mergeCell ref="G19261:H19261"/>
    <mergeCell ref="I19261:J19261"/>
    <mergeCell ref="B19258:C19258"/>
    <mergeCell ref="D19258:E19258"/>
    <mergeCell ref="G19258:H19258"/>
    <mergeCell ref="I19258:J19258"/>
    <mergeCell ref="B19259:C19259"/>
    <mergeCell ref="D19259:E19259"/>
    <mergeCell ref="G19259:H19259"/>
    <mergeCell ref="I19259:J19259"/>
    <mergeCell ref="G19254:J19254"/>
    <mergeCell ref="G19255:K19255"/>
    <mergeCell ref="A19256:K19256"/>
    <mergeCell ref="A19257:C19257"/>
    <mergeCell ref="D19257:E19257"/>
    <mergeCell ref="G19257:H19257"/>
    <mergeCell ref="I19257:J19257"/>
    <mergeCell ref="G19274:J19274"/>
    <mergeCell ref="G19275:K19275"/>
    <mergeCell ref="A19276:K19276"/>
    <mergeCell ref="A19277:C19277"/>
    <mergeCell ref="D19277:E19277"/>
    <mergeCell ref="G19277:H19277"/>
    <mergeCell ref="I19277:J19277"/>
    <mergeCell ref="B19272:C19272"/>
    <mergeCell ref="D19272:E19272"/>
    <mergeCell ref="G19272:H19272"/>
    <mergeCell ref="I19272:J19272"/>
    <mergeCell ref="G19273:J19273"/>
    <mergeCell ref="A19270:C19270"/>
    <mergeCell ref="D19270:E19270"/>
    <mergeCell ref="G19270:H19270"/>
    <mergeCell ref="I19270:J19270"/>
    <mergeCell ref="B19271:C19271"/>
    <mergeCell ref="D19271:E19271"/>
    <mergeCell ref="G19271:H19271"/>
    <mergeCell ref="I19271:J19271"/>
    <mergeCell ref="B19268:C19268"/>
    <mergeCell ref="D19268:E19268"/>
    <mergeCell ref="G19268:H19268"/>
    <mergeCell ref="I19268:J19268"/>
    <mergeCell ref="G19269:J19269"/>
    <mergeCell ref="B19266:C19266"/>
    <mergeCell ref="D19266:E19266"/>
    <mergeCell ref="G19266:H19266"/>
    <mergeCell ref="I19266:J19266"/>
    <mergeCell ref="B19267:C19267"/>
    <mergeCell ref="D19267:E19267"/>
    <mergeCell ref="G19267:H19267"/>
    <mergeCell ref="I19267:J19267"/>
    <mergeCell ref="G19288:J19288"/>
    <mergeCell ref="G19289:K19289"/>
    <mergeCell ref="A19290:K19290"/>
    <mergeCell ref="A19291:C19291"/>
    <mergeCell ref="D19291:E19291"/>
    <mergeCell ref="G19291:H19291"/>
    <mergeCell ref="I19291:J19291"/>
    <mergeCell ref="B19286:C19286"/>
    <mergeCell ref="D19286:E19286"/>
    <mergeCell ref="G19286:H19286"/>
    <mergeCell ref="I19286:J19286"/>
    <mergeCell ref="G19287:J19287"/>
    <mergeCell ref="G19284:J19284"/>
    <mergeCell ref="A19285:C19285"/>
    <mergeCell ref="D19285:E19285"/>
    <mergeCell ref="G19285:H19285"/>
    <mergeCell ref="I19285:J19285"/>
    <mergeCell ref="B19282:C19282"/>
    <mergeCell ref="D19282:E19282"/>
    <mergeCell ref="G19282:H19282"/>
    <mergeCell ref="I19282:J19282"/>
    <mergeCell ref="B19283:C19283"/>
    <mergeCell ref="D19283:E19283"/>
    <mergeCell ref="G19283:H19283"/>
    <mergeCell ref="I19283:J19283"/>
    <mergeCell ref="G19280:J19280"/>
    <mergeCell ref="A19281:C19281"/>
    <mergeCell ref="D19281:E19281"/>
    <mergeCell ref="G19281:H19281"/>
    <mergeCell ref="I19281:J19281"/>
    <mergeCell ref="B19278:C19278"/>
    <mergeCell ref="D19278:E19278"/>
    <mergeCell ref="G19278:H19278"/>
    <mergeCell ref="I19278:J19278"/>
    <mergeCell ref="B19279:C19279"/>
    <mergeCell ref="D19279:E19279"/>
    <mergeCell ref="G19279:H19279"/>
    <mergeCell ref="I19279:J19279"/>
    <mergeCell ref="B19304:E19304"/>
    <mergeCell ref="G19304:H19304"/>
    <mergeCell ref="I19304:J19304"/>
    <mergeCell ref="B19305:E19305"/>
    <mergeCell ref="G19305:H19305"/>
    <mergeCell ref="I19305:J19305"/>
    <mergeCell ref="G19300:J19300"/>
    <mergeCell ref="G19301:K19301"/>
    <mergeCell ref="A19302:K19302"/>
    <mergeCell ref="A19303:E19303"/>
    <mergeCell ref="G19303:H19303"/>
    <mergeCell ref="I19303:J19303"/>
    <mergeCell ref="B19298:C19298"/>
    <mergeCell ref="D19298:E19298"/>
    <mergeCell ref="G19298:H19298"/>
    <mergeCell ref="I19298:J19298"/>
    <mergeCell ref="G19299:J19299"/>
    <mergeCell ref="A19296:C19296"/>
    <mergeCell ref="D19296:E19296"/>
    <mergeCell ref="G19296:H19296"/>
    <mergeCell ref="I19296:J19296"/>
    <mergeCell ref="B19297:C19297"/>
    <mergeCell ref="D19297:E19297"/>
    <mergeCell ref="G19297:H19297"/>
    <mergeCell ref="I19297:J19297"/>
    <mergeCell ref="B19294:C19294"/>
    <mergeCell ref="D19294:E19294"/>
    <mergeCell ref="G19294:H19294"/>
    <mergeCell ref="I19294:J19294"/>
    <mergeCell ref="G19295:J19295"/>
    <mergeCell ref="B19292:C19292"/>
    <mergeCell ref="D19292:E19292"/>
    <mergeCell ref="G19292:H19292"/>
    <mergeCell ref="I19292:J19292"/>
    <mergeCell ref="B19293:C19293"/>
    <mergeCell ref="D19293:E19293"/>
    <mergeCell ref="G19293:H19293"/>
    <mergeCell ref="I19293:J19293"/>
    <mergeCell ref="B19321:C19321"/>
    <mergeCell ref="D19321:E19321"/>
    <mergeCell ref="G19321:H19321"/>
    <mergeCell ref="I19321:J19321"/>
    <mergeCell ref="G19322:J19322"/>
    <mergeCell ref="G19318:K19318"/>
    <mergeCell ref="A19319:K19319"/>
    <mergeCell ref="A19320:C19320"/>
    <mergeCell ref="D19320:E19320"/>
    <mergeCell ref="G19320:H19320"/>
    <mergeCell ref="I19320:J19320"/>
    <mergeCell ref="I19312:J19312"/>
    <mergeCell ref="K19312:K19313"/>
    <mergeCell ref="G19315:J19315"/>
    <mergeCell ref="G19316:J19316"/>
    <mergeCell ref="G19317:J19317"/>
    <mergeCell ref="A19312:B19313"/>
    <mergeCell ref="C19312:C19313"/>
    <mergeCell ref="D19312:D19313"/>
    <mergeCell ref="E19312:F19312"/>
    <mergeCell ref="G19312:H19312"/>
    <mergeCell ref="B19310:C19310"/>
    <mergeCell ref="E19310:F19310"/>
    <mergeCell ref="G19310:H19310"/>
    <mergeCell ref="I19310:J19310"/>
    <mergeCell ref="G19311:J19311"/>
    <mergeCell ref="G19308:J19308"/>
    <mergeCell ref="A19309:C19309"/>
    <mergeCell ref="E19309:F19309"/>
    <mergeCell ref="G19309:H19309"/>
    <mergeCell ref="I19309:J19309"/>
    <mergeCell ref="B19306:E19306"/>
    <mergeCell ref="G19306:H19306"/>
    <mergeCell ref="I19306:J19306"/>
    <mergeCell ref="B19307:E19307"/>
    <mergeCell ref="G19307:H19307"/>
    <mergeCell ref="I19307:J19307"/>
    <mergeCell ref="B19335:E19335"/>
    <mergeCell ref="G19335:H19335"/>
    <mergeCell ref="I19335:J19335"/>
    <mergeCell ref="B19336:E19336"/>
    <mergeCell ref="G19336:H19336"/>
    <mergeCell ref="I19336:J19336"/>
    <mergeCell ref="B19332:C19332"/>
    <mergeCell ref="G19332:H19332"/>
    <mergeCell ref="I19332:J19332"/>
    <mergeCell ref="G19333:J19333"/>
    <mergeCell ref="A19334:E19334"/>
    <mergeCell ref="G19334:H19334"/>
    <mergeCell ref="I19334:J19334"/>
    <mergeCell ref="G19327:J19327"/>
    <mergeCell ref="G19328:K19328"/>
    <mergeCell ref="A19329:K19329"/>
    <mergeCell ref="A19330:C19331"/>
    <mergeCell ref="D19330:D19331"/>
    <mergeCell ref="E19330:F19330"/>
    <mergeCell ref="G19330:J19330"/>
    <mergeCell ref="K19330:K19331"/>
    <mergeCell ref="G19331:H19331"/>
    <mergeCell ref="I19331:J19331"/>
    <mergeCell ref="B19325:C19325"/>
    <mergeCell ref="D19325:E19325"/>
    <mergeCell ref="G19325:H19325"/>
    <mergeCell ref="I19325:J19325"/>
    <mergeCell ref="G19326:J19326"/>
    <mergeCell ref="A19323:C19323"/>
    <mergeCell ref="D19323:E19323"/>
    <mergeCell ref="G19323:H19323"/>
    <mergeCell ref="I19323:J19323"/>
    <mergeCell ref="B19324:C19324"/>
    <mergeCell ref="D19324:E19324"/>
    <mergeCell ref="G19324:H19324"/>
    <mergeCell ref="I19324:J19324"/>
    <mergeCell ref="B19351:C19351"/>
    <mergeCell ref="D19351:E19351"/>
    <mergeCell ref="G19351:H19351"/>
    <mergeCell ref="I19351:J19351"/>
    <mergeCell ref="B19352:C19352"/>
    <mergeCell ref="D19352:E19352"/>
    <mergeCell ref="G19352:H19352"/>
    <mergeCell ref="I19352:J19352"/>
    <mergeCell ref="G19349:J19349"/>
    <mergeCell ref="A19350:C19350"/>
    <mergeCell ref="D19350:E19350"/>
    <mergeCell ref="G19350:H19350"/>
    <mergeCell ref="I19350:J19350"/>
    <mergeCell ref="B19347:C19347"/>
    <mergeCell ref="D19347:E19347"/>
    <mergeCell ref="G19347:H19347"/>
    <mergeCell ref="I19347:J19347"/>
    <mergeCell ref="B19348:C19348"/>
    <mergeCell ref="D19348:E19348"/>
    <mergeCell ref="G19348:H19348"/>
    <mergeCell ref="I19348:J19348"/>
    <mergeCell ref="A19345:K19345"/>
    <mergeCell ref="A19346:C19346"/>
    <mergeCell ref="D19346:E19346"/>
    <mergeCell ref="G19346:H19346"/>
    <mergeCell ref="I19346:J19346"/>
    <mergeCell ref="G19340:J19340"/>
    <mergeCell ref="G19341:J19341"/>
    <mergeCell ref="G19342:J19342"/>
    <mergeCell ref="G19343:J19343"/>
    <mergeCell ref="G19344:K19344"/>
    <mergeCell ref="B19337:E19337"/>
    <mergeCell ref="G19337:H19337"/>
    <mergeCell ref="I19337:J19337"/>
    <mergeCell ref="G19338:J19338"/>
    <mergeCell ref="G19339:J19339"/>
    <mergeCell ref="G19364:J19364"/>
    <mergeCell ref="G19365:K19365"/>
    <mergeCell ref="A19366:K19366"/>
    <mergeCell ref="A19367:C19367"/>
    <mergeCell ref="D19367:E19367"/>
    <mergeCell ref="G19367:H19367"/>
    <mergeCell ref="I19367:J19367"/>
    <mergeCell ref="B19362:C19362"/>
    <mergeCell ref="D19362:E19362"/>
    <mergeCell ref="G19362:H19362"/>
    <mergeCell ref="I19362:J19362"/>
    <mergeCell ref="G19363:J19363"/>
    <mergeCell ref="G19360:J19360"/>
    <mergeCell ref="A19361:C19361"/>
    <mergeCell ref="D19361:E19361"/>
    <mergeCell ref="G19361:H19361"/>
    <mergeCell ref="I19361:J19361"/>
    <mergeCell ref="B19358:C19358"/>
    <mergeCell ref="D19358:E19358"/>
    <mergeCell ref="G19358:H19358"/>
    <mergeCell ref="I19358:J19358"/>
    <mergeCell ref="B19359:C19359"/>
    <mergeCell ref="D19359:E19359"/>
    <mergeCell ref="G19359:H19359"/>
    <mergeCell ref="I19359:J19359"/>
    <mergeCell ref="G19353:J19353"/>
    <mergeCell ref="G19354:J19354"/>
    <mergeCell ref="G19355:K19355"/>
    <mergeCell ref="A19356:K19356"/>
    <mergeCell ref="A19357:C19357"/>
    <mergeCell ref="D19357:E19357"/>
    <mergeCell ref="G19357:H19357"/>
    <mergeCell ref="I19357:J19357"/>
    <mergeCell ref="B19378:C19378"/>
    <mergeCell ref="D19378:E19378"/>
    <mergeCell ref="G19378:H19378"/>
    <mergeCell ref="I19378:J19378"/>
    <mergeCell ref="B19379:C19379"/>
    <mergeCell ref="D19379:E19379"/>
    <mergeCell ref="G19379:H19379"/>
    <mergeCell ref="I19379:J19379"/>
    <mergeCell ref="G19374:J19374"/>
    <mergeCell ref="G19375:K19375"/>
    <mergeCell ref="A19376:K19376"/>
    <mergeCell ref="A19377:C19377"/>
    <mergeCell ref="D19377:E19377"/>
    <mergeCell ref="G19377:H19377"/>
    <mergeCell ref="I19377:J19377"/>
    <mergeCell ref="B19372:C19372"/>
    <mergeCell ref="D19372:E19372"/>
    <mergeCell ref="G19372:H19372"/>
    <mergeCell ref="I19372:J19372"/>
    <mergeCell ref="G19373:J19373"/>
    <mergeCell ref="G19370:J19370"/>
    <mergeCell ref="A19371:C19371"/>
    <mergeCell ref="D19371:E19371"/>
    <mergeCell ref="G19371:H19371"/>
    <mergeCell ref="I19371:J19371"/>
    <mergeCell ref="B19368:C19368"/>
    <mergeCell ref="D19368:E19368"/>
    <mergeCell ref="G19368:H19368"/>
    <mergeCell ref="I19368:J19368"/>
    <mergeCell ref="B19369:C19369"/>
    <mergeCell ref="D19369:E19369"/>
    <mergeCell ref="G19369:H19369"/>
    <mergeCell ref="I19369:J19369"/>
    <mergeCell ref="B19391:C19391"/>
    <mergeCell ref="D19391:E19391"/>
    <mergeCell ref="G19391:H19391"/>
    <mergeCell ref="I19391:J19391"/>
    <mergeCell ref="B19392:C19392"/>
    <mergeCell ref="D19392:E19392"/>
    <mergeCell ref="G19392:H19392"/>
    <mergeCell ref="I19392:J19392"/>
    <mergeCell ref="G19386:J19386"/>
    <mergeCell ref="G19387:J19387"/>
    <mergeCell ref="G19388:K19388"/>
    <mergeCell ref="A19389:K19389"/>
    <mergeCell ref="A19390:C19390"/>
    <mergeCell ref="D19390:E19390"/>
    <mergeCell ref="G19390:H19390"/>
    <mergeCell ref="I19390:J19390"/>
    <mergeCell ref="B19384:C19384"/>
    <mergeCell ref="D19384:E19384"/>
    <mergeCell ref="G19384:H19384"/>
    <mergeCell ref="I19384:J19384"/>
    <mergeCell ref="B19385:C19385"/>
    <mergeCell ref="D19385:E19385"/>
    <mergeCell ref="G19385:H19385"/>
    <mergeCell ref="I19385:J19385"/>
    <mergeCell ref="G19382:J19382"/>
    <mergeCell ref="A19383:C19383"/>
    <mergeCell ref="D19383:E19383"/>
    <mergeCell ref="G19383:H19383"/>
    <mergeCell ref="I19383:J19383"/>
    <mergeCell ref="B19380:C19380"/>
    <mergeCell ref="D19380:E19380"/>
    <mergeCell ref="G19380:H19380"/>
    <mergeCell ref="I19380:J19380"/>
    <mergeCell ref="B19381:C19381"/>
    <mergeCell ref="D19381:E19381"/>
    <mergeCell ref="G19381:H19381"/>
    <mergeCell ref="I19381:J19381"/>
    <mergeCell ref="B19407:C19407"/>
    <mergeCell ref="D19407:E19407"/>
    <mergeCell ref="G19407:H19407"/>
    <mergeCell ref="I19407:J19407"/>
    <mergeCell ref="B19408:C19408"/>
    <mergeCell ref="D19408:E19408"/>
    <mergeCell ref="G19408:H19408"/>
    <mergeCell ref="I19408:J19408"/>
    <mergeCell ref="G19402:J19402"/>
    <mergeCell ref="G19403:J19403"/>
    <mergeCell ref="G19404:K19404"/>
    <mergeCell ref="A19405:K19405"/>
    <mergeCell ref="A19406:C19406"/>
    <mergeCell ref="D19406:E19406"/>
    <mergeCell ref="G19406:H19406"/>
    <mergeCell ref="I19406:J19406"/>
    <mergeCell ref="B19400:C19400"/>
    <mergeCell ref="D19400:E19400"/>
    <mergeCell ref="G19400:H19400"/>
    <mergeCell ref="I19400:J19400"/>
    <mergeCell ref="B19401:C19401"/>
    <mergeCell ref="D19401:E19401"/>
    <mergeCell ref="G19401:H19401"/>
    <mergeCell ref="I19401:J19401"/>
    <mergeCell ref="G19395:J19395"/>
    <mergeCell ref="G19396:J19396"/>
    <mergeCell ref="G19397:K19397"/>
    <mergeCell ref="A19398:K19398"/>
    <mergeCell ref="A19399:C19399"/>
    <mergeCell ref="D19399:E19399"/>
    <mergeCell ref="G19399:H19399"/>
    <mergeCell ref="I19399:J19399"/>
    <mergeCell ref="B19393:C19393"/>
    <mergeCell ref="D19393:E19393"/>
    <mergeCell ref="G19393:H19393"/>
    <mergeCell ref="I19393:J19393"/>
    <mergeCell ref="B19394:C19394"/>
    <mergeCell ref="D19394:E19394"/>
    <mergeCell ref="G19394:H19394"/>
    <mergeCell ref="I19394:J19394"/>
    <mergeCell ref="G19422:J19422"/>
    <mergeCell ref="G19423:J19423"/>
    <mergeCell ref="G19424:K19424"/>
    <mergeCell ref="A19425:K19425"/>
    <mergeCell ref="A19426:C19427"/>
    <mergeCell ref="D19426:D19427"/>
    <mergeCell ref="E19426:F19426"/>
    <mergeCell ref="G19426:J19426"/>
    <mergeCell ref="K19426:K19427"/>
    <mergeCell ref="G19427:H19427"/>
    <mergeCell ref="I19427:J19427"/>
    <mergeCell ref="B19420:C19420"/>
    <mergeCell ref="D19420:E19420"/>
    <mergeCell ref="G19420:H19420"/>
    <mergeCell ref="I19420:J19420"/>
    <mergeCell ref="B19421:C19421"/>
    <mergeCell ref="D19421:E19421"/>
    <mergeCell ref="G19421:H19421"/>
    <mergeCell ref="I19421:J19421"/>
    <mergeCell ref="G19416:J19416"/>
    <mergeCell ref="G19417:K19417"/>
    <mergeCell ref="A19418:K19418"/>
    <mergeCell ref="A19419:C19419"/>
    <mergeCell ref="D19419:E19419"/>
    <mergeCell ref="G19419:H19419"/>
    <mergeCell ref="I19419:J19419"/>
    <mergeCell ref="B19414:C19414"/>
    <mergeCell ref="D19414:E19414"/>
    <mergeCell ref="G19414:H19414"/>
    <mergeCell ref="I19414:J19414"/>
    <mergeCell ref="G19415:J19415"/>
    <mergeCell ref="G19409:J19409"/>
    <mergeCell ref="G19410:J19410"/>
    <mergeCell ref="G19411:K19411"/>
    <mergeCell ref="A19412:K19412"/>
    <mergeCell ref="A19413:C19413"/>
    <mergeCell ref="D19413:E19413"/>
    <mergeCell ref="G19413:H19413"/>
    <mergeCell ref="I19413:J19413"/>
    <mergeCell ref="G19442:J19442"/>
    <mergeCell ref="A19443:C19443"/>
    <mergeCell ref="E19443:F19443"/>
    <mergeCell ref="G19443:H19443"/>
    <mergeCell ref="I19443:J19443"/>
    <mergeCell ref="A19440:E19440"/>
    <mergeCell ref="G19440:H19440"/>
    <mergeCell ref="I19440:J19440"/>
    <mergeCell ref="B19441:E19441"/>
    <mergeCell ref="G19441:H19441"/>
    <mergeCell ref="I19441:J19441"/>
    <mergeCell ref="G19435:J19435"/>
    <mergeCell ref="G19436:J19436"/>
    <mergeCell ref="G19437:J19437"/>
    <mergeCell ref="G19438:J19438"/>
    <mergeCell ref="G19439:J19439"/>
    <mergeCell ref="G19432:J19432"/>
    <mergeCell ref="A19433:E19433"/>
    <mergeCell ref="G19433:H19433"/>
    <mergeCell ref="I19433:J19433"/>
    <mergeCell ref="B19434:E19434"/>
    <mergeCell ref="G19434:H19434"/>
    <mergeCell ref="I19434:J19434"/>
    <mergeCell ref="B19430:C19430"/>
    <mergeCell ref="G19430:H19430"/>
    <mergeCell ref="I19430:J19430"/>
    <mergeCell ref="B19431:C19431"/>
    <mergeCell ref="G19431:H19431"/>
    <mergeCell ref="I19431:J19431"/>
    <mergeCell ref="B19428:C19428"/>
    <mergeCell ref="G19428:H19428"/>
    <mergeCell ref="I19428:J19428"/>
    <mergeCell ref="B19429:C19429"/>
    <mergeCell ref="G19429:H19429"/>
    <mergeCell ref="I19429:J19429"/>
    <mergeCell ref="B19457:C19457"/>
    <mergeCell ref="D19457:E19457"/>
    <mergeCell ref="G19457:H19457"/>
    <mergeCell ref="I19457:J19457"/>
    <mergeCell ref="B19458:C19458"/>
    <mergeCell ref="D19458:E19458"/>
    <mergeCell ref="G19458:H19458"/>
    <mergeCell ref="I19458:J19458"/>
    <mergeCell ref="B19455:C19455"/>
    <mergeCell ref="D19455:E19455"/>
    <mergeCell ref="G19455:H19455"/>
    <mergeCell ref="I19455:J19455"/>
    <mergeCell ref="B19456:C19456"/>
    <mergeCell ref="D19456:E19456"/>
    <mergeCell ref="G19456:H19456"/>
    <mergeCell ref="I19456:J19456"/>
    <mergeCell ref="G19452:K19452"/>
    <mergeCell ref="A19453:K19453"/>
    <mergeCell ref="A19454:C19454"/>
    <mergeCell ref="D19454:E19454"/>
    <mergeCell ref="G19454:H19454"/>
    <mergeCell ref="I19454:J19454"/>
    <mergeCell ref="I19446:J19446"/>
    <mergeCell ref="K19446:K19447"/>
    <mergeCell ref="G19449:J19449"/>
    <mergeCell ref="G19450:J19450"/>
    <mergeCell ref="G19451:J19451"/>
    <mergeCell ref="A19446:B19447"/>
    <mergeCell ref="C19446:C19447"/>
    <mergeCell ref="D19446:D19447"/>
    <mergeCell ref="E19446:F19446"/>
    <mergeCell ref="G19446:H19446"/>
    <mergeCell ref="B19444:C19444"/>
    <mergeCell ref="E19444:F19444"/>
    <mergeCell ref="G19444:H19444"/>
    <mergeCell ref="I19444:J19444"/>
    <mergeCell ref="G19445:J19445"/>
    <mergeCell ref="G19471:J19471"/>
    <mergeCell ref="A19472:C19472"/>
    <mergeCell ref="D19472:E19472"/>
    <mergeCell ref="G19472:H19472"/>
    <mergeCell ref="I19472:J19472"/>
    <mergeCell ref="B19469:C19469"/>
    <mergeCell ref="D19469:E19469"/>
    <mergeCell ref="G19469:H19469"/>
    <mergeCell ref="I19469:J19469"/>
    <mergeCell ref="B19470:C19470"/>
    <mergeCell ref="D19470:E19470"/>
    <mergeCell ref="G19470:H19470"/>
    <mergeCell ref="I19470:J19470"/>
    <mergeCell ref="G19465:J19465"/>
    <mergeCell ref="G19466:K19466"/>
    <mergeCell ref="A19467:K19467"/>
    <mergeCell ref="A19468:C19468"/>
    <mergeCell ref="D19468:E19468"/>
    <mergeCell ref="G19468:H19468"/>
    <mergeCell ref="I19468:J19468"/>
    <mergeCell ref="B19463:C19463"/>
    <mergeCell ref="D19463:E19463"/>
    <mergeCell ref="G19463:H19463"/>
    <mergeCell ref="I19463:J19463"/>
    <mergeCell ref="G19464:J19464"/>
    <mergeCell ref="G19461:J19461"/>
    <mergeCell ref="A19462:C19462"/>
    <mergeCell ref="D19462:E19462"/>
    <mergeCell ref="G19462:H19462"/>
    <mergeCell ref="I19462:J19462"/>
    <mergeCell ref="B19459:C19459"/>
    <mergeCell ref="D19459:E19459"/>
    <mergeCell ref="G19459:H19459"/>
    <mergeCell ref="I19459:J19459"/>
    <mergeCell ref="B19460:C19460"/>
    <mergeCell ref="D19460:E19460"/>
    <mergeCell ref="G19460:H19460"/>
    <mergeCell ref="I19460:J19460"/>
    <mergeCell ref="A19485:C19485"/>
    <mergeCell ref="D19485:E19485"/>
    <mergeCell ref="G19485:H19485"/>
    <mergeCell ref="I19485:J19485"/>
    <mergeCell ref="B19486:C19486"/>
    <mergeCell ref="D19486:E19486"/>
    <mergeCell ref="G19486:H19486"/>
    <mergeCell ref="I19486:J19486"/>
    <mergeCell ref="B19483:C19483"/>
    <mergeCell ref="D19483:E19483"/>
    <mergeCell ref="G19483:H19483"/>
    <mergeCell ref="I19483:J19483"/>
    <mergeCell ref="G19484:J19484"/>
    <mergeCell ref="G19479:J19479"/>
    <mergeCell ref="G19480:K19480"/>
    <mergeCell ref="A19481:K19481"/>
    <mergeCell ref="A19482:C19482"/>
    <mergeCell ref="D19482:E19482"/>
    <mergeCell ref="G19482:H19482"/>
    <mergeCell ref="I19482:J19482"/>
    <mergeCell ref="B19477:C19477"/>
    <mergeCell ref="D19477:E19477"/>
    <mergeCell ref="G19477:H19477"/>
    <mergeCell ref="I19477:J19477"/>
    <mergeCell ref="G19478:J19478"/>
    <mergeCell ref="G19475:J19475"/>
    <mergeCell ref="A19476:C19476"/>
    <mergeCell ref="D19476:E19476"/>
    <mergeCell ref="G19476:H19476"/>
    <mergeCell ref="I19476:J19476"/>
    <mergeCell ref="B19473:C19473"/>
    <mergeCell ref="D19473:E19473"/>
    <mergeCell ref="G19473:H19473"/>
    <mergeCell ref="I19473:J19473"/>
    <mergeCell ref="B19474:C19474"/>
    <mergeCell ref="D19474:E19474"/>
    <mergeCell ref="G19474:H19474"/>
    <mergeCell ref="I19474:J19474"/>
    <mergeCell ref="G19497:J19497"/>
    <mergeCell ref="A19498:C19498"/>
    <mergeCell ref="D19498:E19498"/>
    <mergeCell ref="G19498:H19498"/>
    <mergeCell ref="I19498:J19498"/>
    <mergeCell ref="B19495:C19495"/>
    <mergeCell ref="D19495:E19495"/>
    <mergeCell ref="G19495:H19495"/>
    <mergeCell ref="I19495:J19495"/>
    <mergeCell ref="B19496:C19496"/>
    <mergeCell ref="D19496:E19496"/>
    <mergeCell ref="G19496:H19496"/>
    <mergeCell ref="I19496:J19496"/>
    <mergeCell ref="B19493:C19493"/>
    <mergeCell ref="D19493:E19493"/>
    <mergeCell ref="G19493:H19493"/>
    <mergeCell ref="I19493:J19493"/>
    <mergeCell ref="B19494:C19494"/>
    <mergeCell ref="D19494:E19494"/>
    <mergeCell ref="G19494:H19494"/>
    <mergeCell ref="I19494:J19494"/>
    <mergeCell ref="G19489:J19489"/>
    <mergeCell ref="G19490:K19490"/>
    <mergeCell ref="A19491:K19491"/>
    <mergeCell ref="A19492:C19492"/>
    <mergeCell ref="D19492:E19492"/>
    <mergeCell ref="G19492:H19492"/>
    <mergeCell ref="I19492:J19492"/>
    <mergeCell ref="B19487:C19487"/>
    <mergeCell ref="D19487:E19487"/>
    <mergeCell ref="G19487:H19487"/>
    <mergeCell ref="I19487:J19487"/>
    <mergeCell ref="G19488:J19488"/>
    <mergeCell ref="B19509:C19509"/>
    <mergeCell ref="D19509:E19509"/>
    <mergeCell ref="G19509:H19509"/>
    <mergeCell ref="I19509:J19509"/>
    <mergeCell ref="G19510:J19510"/>
    <mergeCell ref="A19507:C19507"/>
    <mergeCell ref="D19507:E19507"/>
    <mergeCell ref="G19507:H19507"/>
    <mergeCell ref="I19507:J19507"/>
    <mergeCell ref="B19508:C19508"/>
    <mergeCell ref="D19508:E19508"/>
    <mergeCell ref="G19508:H19508"/>
    <mergeCell ref="I19508:J19508"/>
    <mergeCell ref="B19505:C19505"/>
    <mergeCell ref="D19505:E19505"/>
    <mergeCell ref="G19505:H19505"/>
    <mergeCell ref="I19505:J19505"/>
    <mergeCell ref="G19506:J19506"/>
    <mergeCell ref="A19503:C19503"/>
    <mergeCell ref="D19503:E19503"/>
    <mergeCell ref="G19503:H19503"/>
    <mergeCell ref="I19503:J19503"/>
    <mergeCell ref="B19504:C19504"/>
    <mergeCell ref="D19504:E19504"/>
    <mergeCell ref="G19504:H19504"/>
    <mergeCell ref="I19504:J19504"/>
    <mergeCell ref="B19501:C19501"/>
    <mergeCell ref="D19501:E19501"/>
    <mergeCell ref="G19501:H19501"/>
    <mergeCell ref="I19501:J19501"/>
    <mergeCell ref="G19502:J19502"/>
    <mergeCell ref="B19499:C19499"/>
    <mergeCell ref="D19499:E19499"/>
    <mergeCell ref="G19499:H19499"/>
    <mergeCell ref="I19499:J19499"/>
    <mergeCell ref="B19500:C19500"/>
    <mergeCell ref="D19500:E19500"/>
    <mergeCell ref="G19500:H19500"/>
    <mergeCell ref="I19500:J19500"/>
    <mergeCell ref="G19521:J19521"/>
    <mergeCell ref="A19522:C19522"/>
    <mergeCell ref="D19522:E19522"/>
    <mergeCell ref="G19522:H19522"/>
    <mergeCell ref="I19522:J19522"/>
    <mergeCell ref="B19519:C19519"/>
    <mergeCell ref="D19519:E19519"/>
    <mergeCell ref="G19519:H19519"/>
    <mergeCell ref="I19519:J19519"/>
    <mergeCell ref="B19520:C19520"/>
    <mergeCell ref="D19520:E19520"/>
    <mergeCell ref="G19520:H19520"/>
    <mergeCell ref="I19520:J19520"/>
    <mergeCell ref="B19517:C19517"/>
    <mergeCell ref="D19517:E19517"/>
    <mergeCell ref="G19517:H19517"/>
    <mergeCell ref="I19517:J19517"/>
    <mergeCell ref="B19518:C19518"/>
    <mergeCell ref="D19518:E19518"/>
    <mergeCell ref="G19518:H19518"/>
    <mergeCell ref="I19518:J19518"/>
    <mergeCell ref="B19515:C19515"/>
    <mergeCell ref="D19515:E19515"/>
    <mergeCell ref="G19515:H19515"/>
    <mergeCell ref="I19515:J19515"/>
    <mergeCell ref="B19516:C19516"/>
    <mergeCell ref="D19516:E19516"/>
    <mergeCell ref="G19516:H19516"/>
    <mergeCell ref="I19516:J19516"/>
    <mergeCell ref="G19511:J19511"/>
    <mergeCell ref="G19512:K19512"/>
    <mergeCell ref="A19513:K19513"/>
    <mergeCell ref="A19514:C19514"/>
    <mergeCell ref="D19514:E19514"/>
    <mergeCell ref="G19514:H19514"/>
    <mergeCell ref="I19514:J19514"/>
    <mergeCell ref="G19531:J19531"/>
    <mergeCell ref="G19532:K19532"/>
    <mergeCell ref="A19533:K19533"/>
    <mergeCell ref="A19534:C19534"/>
    <mergeCell ref="D19534:E19534"/>
    <mergeCell ref="G19534:H19534"/>
    <mergeCell ref="I19534:J19534"/>
    <mergeCell ref="B19529:C19529"/>
    <mergeCell ref="D19529:E19529"/>
    <mergeCell ref="G19529:H19529"/>
    <mergeCell ref="I19529:J19529"/>
    <mergeCell ref="G19530:J19530"/>
    <mergeCell ref="A19527:C19527"/>
    <mergeCell ref="D19527:E19527"/>
    <mergeCell ref="G19527:H19527"/>
    <mergeCell ref="I19527:J19527"/>
    <mergeCell ref="B19528:C19528"/>
    <mergeCell ref="D19528:E19528"/>
    <mergeCell ref="G19528:H19528"/>
    <mergeCell ref="I19528:J19528"/>
    <mergeCell ref="B19525:C19525"/>
    <mergeCell ref="D19525:E19525"/>
    <mergeCell ref="G19525:H19525"/>
    <mergeCell ref="I19525:J19525"/>
    <mergeCell ref="G19526:J19526"/>
    <mergeCell ref="B19523:C19523"/>
    <mergeCell ref="D19523:E19523"/>
    <mergeCell ref="G19523:H19523"/>
    <mergeCell ref="I19523:J19523"/>
    <mergeCell ref="B19524:C19524"/>
    <mergeCell ref="D19524:E19524"/>
    <mergeCell ref="G19524:H19524"/>
    <mergeCell ref="I19524:J19524"/>
    <mergeCell ref="G19545:J19545"/>
    <mergeCell ref="G19546:K19546"/>
    <mergeCell ref="A19547:K19547"/>
    <mergeCell ref="A19548:C19548"/>
    <mergeCell ref="D19548:E19548"/>
    <mergeCell ref="G19548:H19548"/>
    <mergeCell ref="I19548:J19548"/>
    <mergeCell ref="B19543:C19543"/>
    <mergeCell ref="D19543:E19543"/>
    <mergeCell ref="G19543:H19543"/>
    <mergeCell ref="I19543:J19543"/>
    <mergeCell ref="G19544:J19544"/>
    <mergeCell ref="G19541:J19541"/>
    <mergeCell ref="A19542:C19542"/>
    <mergeCell ref="D19542:E19542"/>
    <mergeCell ref="G19542:H19542"/>
    <mergeCell ref="I19542:J19542"/>
    <mergeCell ref="B19539:C19539"/>
    <mergeCell ref="D19539:E19539"/>
    <mergeCell ref="G19539:H19539"/>
    <mergeCell ref="I19539:J19539"/>
    <mergeCell ref="B19540:C19540"/>
    <mergeCell ref="D19540:E19540"/>
    <mergeCell ref="G19540:H19540"/>
    <mergeCell ref="I19540:J19540"/>
    <mergeCell ref="G19537:J19537"/>
    <mergeCell ref="A19538:C19538"/>
    <mergeCell ref="D19538:E19538"/>
    <mergeCell ref="G19538:H19538"/>
    <mergeCell ref="I19538:J19538"/>
    <mergeCell ref="B19535:C19535"/>
    <mergeCell ref="D19535:E19535"/>
    <mergeCell ref="G19535:H19535"/>
    <mergeCell ref="I19535:J19535"/>
    <mergeCell ref="B19536:C19536"/>
    <mergeCell ref="D19536:E19536"/>
    <mergeCell ref="G19536:H19536"/>
    <mergeCell ref="I19536:J19536"/>
    <mergeCell ref="B19561:E19561"/>
    <mergeCell ref="G19561:H19561"/>
    <mergeCell ref="I19561:J19561"/>
    <mergeCell ref="B19562:E19562"/>
    <mergeCell ref="G19562:H19562"/>
    <mergeCell ref="I19562:J19562"/>
    <mergeCell ref="G19557:J19557"/>
    <mergeCell ref="G19558:K19558"/>
    <mergeCell ref="A19559:K19559"/>
    <mergeCell ref="A19560:E19560"/>
    <mergeCell ref="G19560:H19560"/>
    <mergeCell ref="I19560:J19560"/>
    <mergeCell ref="B19555:C19555"/>
    <mergeCell ref="D19555:E19555"/>
    <mergeCell ref="G19555:H19555"/>
    <mergeCell ref="I19555:J19555"/>
    <mergeCell ref="G19556:J19556"/>
    <mergeCell ref="A19553:C19553"/>
    <mergeCell ref="D19553:E19553"/>
    <mergeCell ref="G19553:H19553"/>
    <mergeCell ref="I19553:J19553"/>
    <mergeCell ref="B19554:C19554"/>
    <mergeCell ref="D19554:E19554"/>
    <mergeCell ref="G19554:H19554"/>
    <mergeCell ref="I19554:J19554"/>
    <mergeCell ref="B19551:C19551"/>
    <mergeCell ref="D19551:E19551"/>
    <mergeCell ref="G19551:H19551"/>
    <mergeCell ref="I19551:J19551"/>
    <mergeCell ref="G19552:J19552"/>
    <mergeCell ref="B19549:C19549"/>
    <mergeCell ref="D19549:E19549"/>
    <mergeCell ref="G19549:H19549"/>
    <mergeCell ref="I19549:J19549"/>
    <mergeCell ref="B19550:C19550"/>
    <mergeCell ref="D19550:E19550"/>
    <mergeCell ref="G19550:H19550"/>
    <mergeCell ref="I19550:J19550"/>
    <mergeCell ref="B19578:C19578"/>
    <mergeCell ref="D19578:E19578"/>
    <mergeCell ref="G19578:H19578"/>
    <mergeCell ref="I19578:J19578"/>
    <mergeCell ref="G19579:J19579"/>
    <mergeCell ref="G19575:K19575"/>
    <mergeCell ref="A19576:K19576"/>
    <mergeCell ref="A19577:C19577"/>
    <mergeCell ref="D19577:E19577"/>
    <mergeCell ref="G19577:H19577"/>
    <mergeCell ref="I19577:J19577"/>
    <mergeCell ref="I19569:J19569"/>
    <mergeCell ref="K19569:K19570"/>
    <mergeCell ref="G19572:J19572"/>
    <mergeCell ref="G19573:J19573"/>
    <mergeCell ref="G19574:J19574"/>
    <mergeCell ref="A19569:B19570"/>
    <mergeCell ref="C19569:C19570"/>
    <mergeCell ref="D19569:D19570"/>
    <mergeCell ref="E19569:F19569"/>
    <mergeCell ref="G19569:H19569"/>
    <mergeCell ref="B19567:C19567"/>
    <mergeCell ref="E19567:F19567"/>
    <mergeCell ref="G19567:H19567"/>
    <mergeCell ref="I19567:J19567"/>
    <mergeCell ref="G19568:J19568"/>
    <mergeCell ref="G19565:J19565"/>
    <mergeCell ref="A19566:C19566"/>
    <mergeCell ref="E19566:F19566"/>
    <mergeCell ref="G19566:H19566"/>
    <mergeCell ref="I19566:J19566"/>
    <mergeCell ref="B19563:E19563"/>
    <mergeCell ref="G19563:H19563"/>
    <mergeCell ref="I19563:J19563"/>
    <mergeCell ref="B19564:E19564"/>
    <mergeCell ref="G19564:H19564"/>
    <mergeCell ref="I19564:J19564"/>
    <mergeCell ref="B19592:E19592"/>
    <mergeCell ref="G19592:H19592"/>
    <mergeCell ref="I19592:J19592"/>
    <mergeCell ref="B19593:E19593"/>
    <mergeCell ref="G19593:H19593"/>
    <mergeCell ref="I19593:J19593"/>
    <mergeCell ref="B19589:C19589"/>
    <mergeCell ref="G19589:H19589"/>
    <mergeCell ref="I19589:J19589"/>
    <mergeCell ref="G19590:J19590"/>
    <mergeCell ref="A19591:E19591"/>
    <mergeCell ref="G19591:H19591"/>
    <mergeCell ref="I19591:J19591"/>
    <mergeCell ref="G19584:J19584"/>
    <mergeCell ref="G19585:K19585"/>
    <mergeCell ref="A19586:K19586"/>
    <mergeCell ref="A19587:C19588"/>
    <mergeCell ref="D19587:D19588"/>
    <mergeCell ref="E19587:F19587"/>
    <mergeCell ref="G19587:J19587"/>
    <mergeCell ref="K19587:K19588"/>
    <mergeCell ref="G19588:H19588"/>
    <mergeCell ref="I19588:J19588"/>
    <mergeCell ref="B19582:C19582"/>
    <mergeCell ref="D19582:E19582"/>
    <mergeCell ref="G19582:H19582"/>
    <mergeCell ref="I19582:J19582"/>
    <mergeCell ref="G19583:J19583"/>
    <mergeCell ref="A19580:C19580"/>
    <mergeCell ref="D19580:E19580"/>
    <mergeCell ref="G19580:H19580"/>
    <mergeCell ref="I19580:J19580"/>
    <mergeCell ref="B19581:C19581"/>
    <mergeCell ref="D19581:E19581"/>
    <mergeCell ref="G19581:H19581"/>
    <mergeCell ref="I19581:J19581"/>
    <mergeCell ref="B19608:C19608"/>
    <mergeCell ref="D19608:E19608"/>
    <mergeCell ref="G19608:H19608"/>
    <mergeCell ref="I19608:J19608"/>
    <mergeCell ref="B19609:C19609"/>
    <mergeCell ref="D19609:E19609"/>
    <mergeCell ref="G19609:H19609"/>
    <mergeCell ref="I19609:J19609"/>
    <mergeCell ref="G19606:J19606"/>
    <mergeCell ref="A19607:C19607"/>
    <mergeCell ref="D19607:E19607"/>
    <mergeCell ref="G19607:H19607"/>
    <mergeCell ref="I19607:J19607"/>
    <mergeCell ref="B19604:C19604"/>
    <mergeCell ref="D19604:E19604"/>
    <mergeCell ref="G19604:H19604"/>
    <mergeCell ref="I19604:J19604"/>
    <mergeCell ref="B19605:C19605"/>
    <mergeCell ref="D19605:E19605"/>
    <mergeCell ref="G19605:H19605"/>
    <mergeCell ref="I19605:J19605"/>
    <mergeCell ref="A19602:K19602"/>
    <mergeCell ref="A19603:C19603"/>
    <mergeCell ref="D19603:E19603"/>
    <mergeCell ref="G19603:H19603"/>
    <mergeCell ref="I19603:J19603"/>
    <mergeCell ref="G19597:J19597"/>
    <mergeCell ref="G19598:J19598"/>
    <mergeCell ref="G19599:J19599"/>
    <mergeCell ref="G19600:J19600"/>
    <mergeCell ref="G19601:K19601"/>
    <mergeCell ref="B19594:E19594"/>
    <mergeCell ref="G19594:H19594"/>
    <mergeCell ref="I19594:J19594"/>
    <mergeCell ref="G19595:J19595"/>
    <mergeCell ref="G19596:J19596"/>
    <mergeCell ref="G19621:J19621"/>
    <mergeCell ref="G19622:K19622"/>
    <mergeCell ref="A19623:K19623"/>
    <mergeCell ref="A19624:C19624"/>
    <mergeCell ref="D19624:E19624"/>
    <mergeCell ref="G19624:H19624"/>
    <mergeCell ref="I19624:J19624"/>
    <mergeCell ref="B19619:C19619"/>
    <mergeCell ref="D19619:E19619"/>
    <mergeCell ref="G19619:H19619"/>
    <mergeCell ref="I19619:J19619"/>
    <mergeCell ref="G19620:J19620"/>
    <mergeCell ref="G19617:J19617"/>
    <mergeCell ref="A19618:C19618"/>
    <mergeCell ref="D19618:E19618"/>
    <mergeCell ref="G19618:H19618"/>
    <mergeCell ref="I19618:J19618"/>
    <mergeCell ref="B19615:C19615"/>
    <mergeCell ref="D19615:E19615"/>
    <mergeCell ref="G19615:H19615"/>
    <mergeCell ref="I19615:J19615"/>
    <mergeCell ref="B19616:C19616"/>
    <mergeCell ref="D19616:E19616"/>
    <mergeCell ref="G19616:H19616"/>
    <mergeCell ref="I19616:J19616"/>
    <mergeCell ref="G19610:J19610"/>
    <mergeCell ref="G19611:J19611"/>
    <mergeCell ref="G19612:K19612"/>
    <mergeCell ref="A19613:K19613"/>
    <mergeCell ref="A19614:C19614"/>
    <mergeCell ref="D19614:E19614"/>
    <mergeCell ref="G19614:H19614"/>
    <mergeCell ref="I19614:J19614"/>
    <mergeCell ref="B19635:C19635"/>
    <mergeCell ref="D19635:E19635"/>
    <mergeCell ref="G19635:H19635"/>
    <mergeCell ref="I19635:J19635"/>
    <mergeCell ref="B19636:C19636"/>
    <mergeCell ref="D19636:E19636"/>
    <mergeCell ref="G19636:H19636"/>
    <mergeCell ref="I19636:J19636"/>
    <mergeCell ref="G19631:J19631"/>
    <mergeCell ref="G19632:K19632"/>
    <mergeCell ref="A19633:K19633"/>
    <mergeCell ref="A19634:C19634"/>
    <mergeCell ref="D19634:E19634"/>
    <mergeCell ref="G19634:H19634"/>
    <mergeCell ref="I19634:J19634"/>
    <mergeCell ref="B19629:C19629"/>
    <mergeCell ref="D19629:E19629"/>
    <mergeCell ref="G19629:H19629"/>
    <mergeCell ref="I19629:J19629"/>
    <mergeCell ref="G19630:J19630"/>
    <mergeCell ref="G19627:J19627"/>
    <mergeCell ref="A19628:C19628"/>
    <mergeCell ref="D19628:E19628"/>
    <mergeCell ref="G19628:H19628"/>
    <mergeCell ref="I19628:J19628"/>
    <mergeCell ref="B19625:C19625"/>
    <mergeCell ref="D19625:E19625"/>
    <mergeCell ref="G19625:H19625"/>
    <mergeCell ref="I19625:J19625"/>
    <mergeCell ref="B19626:C19626"/>
    <mergeCell ref="D19626:E19626"/>
    <mergeCell ref="G19626:H19626"/>
    <mergeCell ref="I19626:J19626"/>
    <mergeCell ref="B19648:C19648"/>
    <mergeCell ref="D19648:E19648"/>
    <mergeCell ref="G19648:H19648"/>
    <mergeCell ref="I19648:J19648"/>
    <mergeCell ref="B19649:C19649"/>
    <mergeCell ref="D19649:E19649"/>
    <mergeCell ref="G19649:H19649"/>
    <mergeCell ref="I19649:J19649"/>
    <mergeCell ref="G19643:J19643"/>
    <mergeCell ref="G19644:J19644"/>
    <mergeCell ref="G19645:K19645"/>
    <mergeCell ref="A19646:K19646"/>
    <mergeCell ref="A19647:C19647"/>
    <mergeCell ref="D19647:E19647"/>
    <mergeCell ref="G19647:H19647"/>
    <mergeCell ref="I19647:J19647"/>
    <mergeCell ref="B19641:C19641"/>
    <mergeCell ref="D19641:E19641"/>
    <mergeCell ref="G19641:H19641"/>
    <mergeCell ref="I19641:J19641"/>
    <mergeCell ref="B19642:C19642"/>
    <mergeCell ref="D19642:E19642"/>
    <mergeCell ref="G19642:H19642"/>
    <mergeCell ref="I19642:J19642"/>
    <mergeCell ref="G19639:J19639"/>
    <mergeCell ref="A19640:C19640"/>
    <mergeCell ref="D19640:E19640"/>
    <mergeCell ref="G19640:H19640"/>
    <mergeCell ref="I19640:J19640"/>
    <mergeCell ref="B19637:C19637"/>
    <mergeCell ref="D19637:E19637"/>
    <mergeCell ref="G19637:H19637"/>
    <mergeCell ref="I19637:J19637"/>
    <mergeCell ref="B19638:C19638"/>
    <mergeCell ref="D19638:E19638"/>
    <mergeCell ref="G19638:H19638"/>
    <mergeCell ref="I19638:J19638"/>
    <mergeCell ref="B19664:C19664"/>
    <mergeCell ref="D19664:E19664"/>
    <mergeCell ref="G19664:H19664"/>
    <mergeCell ref="I19664:J19664"/>
    <mergeCell ref="B19665:C19665"/>
    <mergeCell ref="D19665:E19665"/>
    <mergeCell ref="G19665:H19665"/>
    <mergeCell ref="I19665:J19665"/>
    <mergeCell ref="G19659:J19659"/>
    <mergeCell ref="G19660:J19660"/>
    <mergeCell ref="G19661:K19661"/>
    <mergeCell ref="A19662:K19662"/>
    <mergeCell ref="A19663:C19663"/>
    <mergeCell ref="D19663:E19663"/>
    <mergeCell ref="G19663:H19663"/>
    <mergeCell ref="I19663:J19663"/>
    <mergeCell ref="B19657:C19657"/>
    <mergeCell ref="D19657:E19657"/>
    <mergeCell ref="G19657:H19657"/>
    <mergeCell ref="I19657:J19657"/>
    <mergeCell ref="B19658:C19658"/>
    <mergeCell ref="D19658:E19658"/>
    <mergeCell ref="G19658:H19658"/>
    <mergeCell ref="I19658:J19658"/>
    <mergeCell ref="G19652:J19652"/>
    <mergeCell ref="G19653:J19653"/>
    <mergeCell ref="G19654:K19654"/>
    <mergeCell ref="A19655:K19655"/>
    <mergeCell ref="A19656:C19656"/>
    <mergeCell ref="D19656:E19656"/>
    <mergeCell ref="G19656:H19656"/>
    <mergeCell ref="I19656:J19656"/>
    <mergeCell ref="B19650:C19650"/>
    <mergeCell ref="D19650:E19650"/>
    <mergeCell ref="G19650:H19650"/>
    <mergeCell ref="I19650:J19650"/>
    <mergeCell ref="B19651:C19651"/>
    <mergeCell ref="D19651:E19651"/>
    <mergeCell ref="G19651:H19651"/>
    <mergeCell ref="I19651:J19651"/>
    <mergeCell ref="G19679:J19679"/>
    <mergeCell ref="G19680:J19680"/>
    <mergeCell ref="G19681:K19681"/>
    <mergeCell ref="A19682:K19682"/>
    <mergeCell ref="A19683:C19684"/>
    <mergeCell ref="D19683:D19684"/>
    <mergeCell ref="E19683:F19683"/>
    <mergeCell ref="G19683:J19683"/>
    <mergeCell ref="K19683:K19684"/>
    <mergeCell ref="G19684:H19684"/>
    <mergeCell ref="I19684:J19684"/>
    <mergeCell ref="B19677:C19677"/>
    <mergeCell ref="D19677:E19677"/>
    <mergeCell ref="G19677:H19677"/>
    <mergeCell ref="I19677:J19677"/>
    <mergeCell ref="B19678:C19678"/>
    <mergeCell ref="D19678:E19678"/>
    <mergeCell ref="G19678:H19678"/>
    <mergeCell ref="I19678:J19678"/>
    <mergeCell ref="G19673:J19673"/>
    <mergeCell ref="G19674:K19674"/>
    <mergeCell ref="A19675:K19675"/>
    <mergeCell ref="A19676:C19676"/>
    <mergeCell ref="D19676:E19676"/>
    <mergeCell ref="G19676:H19676"/>
    <mergeCell ref="I19676:J19676"/>
    <mergeCell ref="B19671:C19671"/>
    <mergeCell ref="D19671:E19671"/>
    <mergeCell ref="G19671:H19671"/>
    <mergeCell ref="I19671:J19671"/>
    <mergeCell ref="G19672:J19672"/>
    <mergeCell ref="G19666:J19666"/>
    <mergeCell ref="G19667:J19667"/>
    <mergeCell ref="G19668:K19668"/>
    <mergeCell ref="A19669:K19669"/>
    <mergeCell ref="A19670:C19670"/>
    <mergeCell ref="D19670:E19670"/>
    <mergeCell ref="G19670:H19670"/>
    <mergeCell ref="I19670:J19670"/>
    <mergeCell ref="G19699:J19699"/>
    <mergeCell ref="A19700:C19700"/>
    <mergeCell ref="E19700:F19700"/>
    <mergeCell ref="G19700:H19700"/>
    <mergeCell ref="I19700:J19700"/>
    <mergeCell ref="A19697:E19697"/>
    <mergeCell ref="G19697:H19697"/>
    <mergeCell ref="I19697:J19697"/>
    <mergeCell ref="B19698:E19698"/>
    <mergeCell ref="G19698:H19698"/>
    <mergeCell ref="I19698:J19698"/>
    <mergeCell ref="G19692:J19692"/>
    <mergeCell ref="G19693:J19693"/>
    <mergeCell ref="G19694:J19694"/>
    <mergeCell ref="G19695:J19695"/>
    <mergeCell ref="G19696:J19696"/>
    <mergeCell ref="G19689:J19689"/>
    <mergeCell ref="A19690:E19690"/>
    <mergeCell ref="G19690:H19690"/>
    <mergeCell ref="I19690:J19690"/>
    <mergeCell ref="B19691:E19691"/>
    <mergeCell ref="G19691:H19691"/>
    <mergeCell ref="I19691:J19691"/>
    <mergeCell ref="B19687:C19687"/>
    <mergeCell ref="G19687:H19687"/>
    <mergeCell ref="I19687:J19687"/>
    <mergeCell ref="B19688:C19688"/>
    <mergeCell ref="G19688:H19688"/>
    <mergeCell ref="I19688:J19688"/>
    <mergeCell ref="B19685:C19685"/>
    <mergeCell ref="G19685:H19685"/>
    <mergeCell ref="I19685:J19685"/>
    <mergeCell ref="B19686:C19686"/>
    <mergeCell ref="G19686:H19686"/>
    <mergeCell ref="I19686:J19686"/>
    <mergeCell ref="B19714:C19714"/>
    <mergeCell ref="D19714:E19714"/>
    <mergeCell ref="G19714:H19714"/>
    <mergeCell ref="I19714:J19714"/>
    <mergeCell ref="B19715:C19715"/>
    <mergeCell ref="D19715:E19715"/>
    <mergeCell ref="G19715:H19715"/>
    <mergeCell ref="I19715:J19715"/>
    <mergeCell ref="B19712:C19712"/>
    <mergeCell ref="D19712:E19712"/>
    <mergeCell ref="G19712:H19712"/>
    <mergeCell ref="I19712:J19712"/>
    <mergeCell ref="B19713:C19713"/>
    <mergeCell ref="D19713:E19713"/>
    <mergeCell ref="G19713:H19713"/>
    <mergeCell ref="I19713:J19713"/>
    <mergeCell ref="G19709:K19709"/>
    <mergeCell ref="A19710:K19710"/>
    <mergeCell ref="A19711:C19711"/>
    <mergeCell ref="D19711:E19711"/>
    <mergeCell ref="G19711:H19711"/>
    <mergeCell ref="I19711:J19711"/>
    <mergeCell ref="I19703:J19703"/>
    <mergeCell ref="K19703:K19704"/>
    <mergeCell ref="G19706:J19706"/>
    <mergeCell ref="G19707:J19707"/>
    <mergeCell ref="G19708:J19708"/>
    <mergeCell ref="A19703:B19704"/>
    <mergeCell ref="C19703:C19704"/>
    <mergeCell ref="D19703:D19704"/>
    <mergeCell ref="E19703:F19703"/>
    <mergeCell ref="G19703:H19703"/>
    <mergeCell ref="B19701:C19701"/>
    <mergeCell ref="E19701:F19701"/>
    <mergeCell ref="G19701:H19701"/>
    <mergeCell ref="I19701:J19701"/>
    <mergeCell ref="G19702:J19702"/>
    <mergeCell ref="G19728:J19728"/>
    <mergeCell ref="A19729:C19729"/>
    <mergeCell ref="D19729:E19729"/>
    <mergeCell ref="G19729:H19729"/>
    <mergeCell ref="I19729:J19729"/>
    <mergeCell ref="B19726:C19726"/>
    <mergeCell ref="D19726:E19726"/>
    <mergeCell ref="G19726:H19726"/>
    <mergeCell ref="I19726:J19726"/>
    <mergeCell ref="B19727:C19727"/>
    <mergeCell ref="D19727:E19727"/>
    <mergeCell ref="G19727:H19727"/>
    <mergeCell ref="I19727:J19727"/>
    <mergeCell ref="G19722:J19722"/>
    <mergeCell ref="G19723:K19723"/>
    <mergeCell ref="A19724:K19724"/>
    <mergeCell ref="A19725:C19725"/>
    <mergeCell ref="D19725:E19725"/>
    <mergeCell ref="G19725:H19725"/>
    <mergeCell ref="I19725:J19725"/>
    <mergeCell ref="B19720:C19720"/>
    <mergeCell ref="D19720:E19720"/>
    <mergeCell ref="G19720:H19720"/>
    <mergeCell ref="I19720:J19720"/>
    <mergeCell ref="G19721:J19721"/>
    <mergeCell ref="G19718:J19718"/>
    <mergeCell ref="A19719:C19719"/>
    <mergeCell ref="D19719:E19719"/>
    <mergeCell ref="G19719:H19719"/>
    <mergeCell ref="I19719:J19719"/>
    <mergeCell ref="B19716:C19716"/>
    <mergeCell ref="D19716:E19716"/>
    <mergeCell ref="G19716:H19716"/>
    <mergeCell ref="I19716:J19716"/>
    <mergeCell ref="B19717:C19717"/>
    <mergeCell ref="D19717:E19717"/>
    <mergeCell ref="G19717:H19717"/>
    <mergeCell ref="I19717:J19717"/>
    <mergeCell ref="A19742:C19742"/>
    <mergeCell ref="D19742:E19742"/>
    <mergeCell ref="G19742:H19742"/>
    <mergeCell ref="I19742:J19742"/>
    <mergeCell ref="B19743:C19743"/>
    <mergeCell ref="D19743:E19743"/>
    <mergeCell ref="G19743:H19743"/>
    <mergeCell ref="I19743:J19743"/>
    <mergeCell ref="B19740:C19740"/>
    <mergeCell ref="D19740:E19740"/>
    <mergeCell ref="G19740:H19740"/>
    <mergeCell ref="I19740:J19740"/>
    <mergeCell ref="G19741:J19741"/>
    <mergeCell ref="G19736:J19736"/>
    <mergeCell ref="G19737:K19737"/>
    <mergeCell ref="A19738:K19738"/>
    <mergeCell ref="A19739:C19739"/>
    <mergeCell ref="D19739:E19739"/>
    <mergeCell ref="G19739:H19739"/>
    <mergeCell ref="I19739:J19739"/>
    <mergeCell ref="B19734:C19734"/>
    <mergeCell ref="D19734:E19734"/>
    <mergeCell ref="G19734:H19734"/>
    <mergeCell ref="I19734:J19734"/>
    <mergeCell ref="G19735:J19735"/>
    <mergeCell ref="G19732:J19732"/>
    <mergeCell ref="A19733:C19733"/>
    <mergeCell ref="D19733:E19733"/>
    <mergeCell ref="G19733:H19733"/>
    <mergeCell ref="I19733:J19733"/>
    <mergeCell ref="B19730:C19730"/>
    <mergeCell ref="D19730:E19730"/>
    <mergeCell ref="G19730:H19730"/>
    <mergeCell ref="I19730:J19730"/>
    <mergeCell ref="B19731:C19731"/>
    <mergeCell ref="D19731:E19731"/>
    <mergeCell ref="G19731:H19731"/>
    <mergeCell ref="I19731:J19731"/>
    <mergeCell ref="G19754:J19754"/>
    <mergeCell ref="A19755:C19755"/>
    <mergeCell ref="D19755:E19755"/>
    <mergeCell ref="G19755:H19755"/>
    <mergeCell ref="I19755:J19755"/>
    <mergeCell ref="B19752:C19752"/>
    <mergeCell ref="D19752:E19752"/>
    <mergeCell ref="G19752:H19752"/>
    <mergeCell ref="I19752:J19752"/>
    <mergeCell ref="B19753:C19753"/>
    <mergeCell ref="D19753:E19753"/>
    <mergeCell ref="G19753:H19753"/>
    <mergeCell ref="I19753:J19753"/>
    <mergeCell ref="B19750:C19750"/>
    <mergeCell ref="D19750:E19750"/>
    <mergeCell ref="G19750:H19750"/>
    <mergeCell ref="I19750:J19750"/>
    <mergeCell ref="B19751:C19751"/>
    <mergeCell ref="D19751:E19751"/>
    <mergeCell ref="G19751:H19751"/>
    <mergeCell ref="I19751:J19751"/>
    <mergeCell ref="G19746:J19746"/>
    <mergeCell ref="G19747:K19747"/>
    <mergeCell ref="A19748:K19748"/>
    <mergeCell ref="A19749:C19749"/>
    <mergeCell ref="D19749:E19749"/>
    <mergeCell ref="G19749:H19749"/>
    <mergeCell ref="I19749:J19749"/>
    <mergeCell ref="B19744:C19744"/>
    <mergeCell ref="D19744:E19744"/>
    <mergeCell ref="G19744:H19744"/>
    <mergeCell ref="I19744:J19744"/>
    <mergeCell ref="G19745:J19745"/>
    <mergeCell ref="B19766:C19766"/>
    <mergeCell ref="D19766:E19766"/>
    <mergeCell ref="G19766:H19766"/>
    <mergeCell ref="I19766:J19766"/>
    <mergeCell ref="G19767:J19767"/>
    <mergeCell ref="A19764:C19764"/>
    <mergeCell ref="D19764:E19764"/>
    <mergeCell ref="G19764:H19764"/>
    <mergeCell ref="I19764:J19764"/>
    <mergeCell ref="B19765:C19765"/>
    <mergeCell ref="D19765:E19765"/>
    <mergeCell ref="G19765:H19765"/>
    <mergeCell ref="I19765:J19765"/>
    <mergeCell ref="B19762:C19762"/>
    <mergeCell ref="D19762:E19762"/>
    <mergeCell ref="G19762:H19762"/>
    <mergeCell ref="I19762:J19762"/>
    <mergeCell ref="G19763:J19763"/>
    <mergeCell ref="A19760:C19760"/>
    <mergeCell ref="D19760:E19760"/>
    <mergeCell ref="G19760:H19760"/>
    <mergeCell ref="I19760:J19760"/>
    <mergeCell ref="B19761:C19761"/>
    <mergeCell ref="D19761:E19761"/>
    <mergeCell ref="G19761:H19761"/>
    <mergeCell ref="I19761:J19761"/>
    <mergeCell ref="B19758:C19758"/>
    <mergeCell ref="D19758:E19758"/>
    <mergeCell ref="G19758:H19758"/>
    <mergeCell ref="I19758:J19758"/>
    <mergeCell ref="G19759:J19759"/>
    <mergeCell ref="B19756:C19756"/>
    <mergeCell ref="D19756:E19756"/>
    <mergeCell ref="G19756:H19756"/>
    <mergeCell ref="I19756:J19756"/>
    <mergeCell ref="B19757:C19757"/>
    <mergeCell ref="D19757:E19757"/>
    <mergeCell ref="G19757:H19757"/>
    <mergeCell ref="I19757:J19757"/>
    <mergeCell ref="G19778:J19778"/>
    <mergeCell ref="A19779:C19779"/>
    <mergeCell ref="D19779:E19779"/>
    <mergeCell ref="G19779:H19779"/>
    <mergeCell ref="I19779:J19779"/>
    <mergeCell ref="B19776:C19776"/>
    <mergeCell ref="D19776:E19776"/>
    <mergeCell ref="G19776:H19776"/>
    <mergeCell ref="I19776:J19776"/>
    <mergeCell ref="B19777:C19777"/>
    <mergeCell ref="D19777:E19777"/>
    <mergeCell ref="G19777:H19777"/>
    <mergeCell ref="I19777:J19777"/>
    <mergeCell ref="B19774:C19774"/>
    <mergeCell ref="D19774:E19774"/>
    <mergeCell ref="G19774:H19774"/>
    <mergeCell ref="I19774:J19774"/>
    <mergeCell ref="B19775:C19775"/>
    <mergeCell ref="D19775:E19775"/>
    <mergeCell ref="G19775:H19775"/>
    <mergeCell ref="I19775:J19775"/>
    <mergeCell ref="B19772:C19772"/>
    <mergeCell ref="D19772:E19772"/>
    <mergeCell ref="G19772:H19772"/>
    <mergeCell ref="I19772:J19772"/>
    <mergeCell ref="B19773:C19773"/>
    <mergeCell ref="D19773:E19773"/>
    <mergeCell ref="G19773:H19773"/>
    <mergeCell ref="I19773:J19773"/>
    <mergeCell ref="G19768:J19768"/>
    <mergeCell ref="G19769:K19769"/>
    <mergeCell ref="A19770:K19770"/>
    <mergeCell ref="A19771:C19771"/>
    <mergeCell ref="D19771:E19771"/>
    <mergeCell ref="G19771:H19771"/>
    <mergeCell ref="I19771:J19771"/>
    <mergeCell ref="G19788:J19788"/>
    <mergeCell ref="G19789:K19789"/>
    <mergeCell ref="A19790:K19790"/>
    <mergeCell ref="A19791:C19791"/>
    <mergeCell ref="D19791:E19791"/>
    <mergeCell ref="G19791:H19791"/>
    <mergeCell ref="I19791:J19791"/>
    <mergeCell ref="B19786:C19786"/>
    <mergeCell ref="D19786:E19786"/>
    <mergeCell ref="G19786:H19786"/>
    <mergeCell ref="I19786:J19786"/>
    <mergeCell ref="G19787:J19787"/>
    <mergeCell ref="A19784:C19784"/>
    <mergeCell ref="D19784:E19784"/>
    <mergeCell ref="G19784:H19784"/>
    <mergeCell ref="I19784:J19784"/>
    <mergeCell ref="B19785:C19785"/>
    <mergeCell ref="D19785:E19785"/>
    <mergeCell ref="G19785:H19785"/>
    <mergeCell ref="I19785:J19785"/>
    <mergeCell ref="B19782:C19782"/>
    <mergeCell ref="D19782:E19782"/>
    <mergeCell ref="G19782:H19782"/>
    <mergeCell ref="I19782:J19782"/>
    <mergeCell ref="G19783:J19783"/>
    <mergeCell ref="B19780:C19780"/>
    <mergeCell ref="D19780:E19780"/>
    <mergeCell ref="G19780:H19780"/>
    <mergeCell ref="I19780:J19780"/>
    <mergeCell ref="B19781:C19781"/>
    <mergeCell ref="D19781:E19781"/>
    <mergeCell ref="G19781:H19781"/>
    <mergeCell ref="I19781:J19781"/>
    <mergeCell ref="G19802:J19802"/>
    <mergeCell ref="G19803:K19803"/>
    <mergeCell ref="A19804:K19804"/>
    <mergeCell ref="A19805:C19805"/>
    <mergeCell ref="D19805:E19805"/>
    <mergeCell ref="G19805:H19805"/>
    <mergeCell ref="I19805:J19805"/>
    <mergeCell ref="B19800:C19800"/>
    <mergeCell ref="D19800:E19800"/>
    <mergeCell ref="G19800:H19800"/>
    <mergeCell ref="I19800:J19800"/>
    <mergeCell ref="G19801:J19801"/>
    <mergeCell ref="G19798:J19798"/>
    <mergeCell ref="A19799:C19799"/>
    <mergeCell ref="D19799:E19799"/>
    <mergeCell ref="G19799:H19799"/>
    <mergeCell ref="I19799:J19799"/>
    <mergeCell ref="B19796:C19796"/>
    <mergeCell ref="D19796:E19796"/>
    <mergeCell ref="G19796:H19796"/>
    <mergeCell ref="I19796:J19796"/>
    <mergeCell ref="B19797:C19797"/>
    <mergeCell ref="D19797:E19797"/>
    <mergeCell ref="G19797:H19797"/>
    <mergeCell ref="I19797:J19797"/>
    <mergeCell ref="G19794:J19794"/>
    <mergeCell ref="A19795:C19795"/>
    <mergeCell ref="D19795:E19795"/>
    <mergeCell ref="G19795:H19795"/>
    <mergeCell ref="I19795:J19795"/>
    <mergeCell ref="B19792:C19792"/>
    <mergeCell ref="D19792:E19792"/>
    <mergeCell ref="G19792:H19792"/>
    <mergeCell ref="I19792:J19792"/>
    <mergeCell ref="B19793:C19793"/>
    <mergeCell ref="D19793:E19793"/>
    <mergeCell ref="G19793:H19793"/>
    <mergeCell ref="I19793:J19793"/>
    <mergeCell ref="B19818:E19818"/>
    <mergeCell ref="G19818:H19818"/>
    <mergeCell ref="I19818:J19818"/>
    <mergeCell ref="B19819:E19819"/>
    <mergeCell ref="G19819:H19819"/>
    <mergeCell ref="I19819:J19819"/>
    <mergeCell ref="G19814:J19814"/>
    <mergeCell ref="G19815:K19815"/>
    <mergeCell ref="A19816:K19816"/>
    <mergeCell ref="A19817:E19817"/>
    <mergeCell ref="G19817:H19817"/>
    <mergeCell ref="I19817:J19817"/>
    <mergeCell ref="B19812:C19812"/>
    <mergeCell ref="D19812:E19812"/>
    <mergeCell ref="G19812:H19812"/>
    <mergeCell ref="I19812:J19812"/>
    <mergeCell ref="G19813:J19813"/>
    <mergeCell ref="A19810:C19810"/>
    <mergeCell ref="D19810:E19810"/>
    <mergeCell ref="G19810:H19810"/>
    <mergeCell ref="I19810:J19810"/>
    <mergeCell ref="B19811:C19811"/>
    <mergeCell ref="D19811:E19811"/>
    <mergeCell ref="G19811:H19811"/>
    <mergeCell ref="I19811:J19811"/>
    <mergeCell ref="B19808:C19808"/>
    <mergeCell ref="D19808:E19808"/>
    <mergeCell ref="G19808:H19808"/>
    <mergeCell ref="I19808:J19808"/>
    <mergeCell ref="G19809:J19809"/>
    <mergeCell ref="B19806:C19806"/>
    <mergeCell ref="D19806:E19806"/>
    <mergeCell ref="G19806:H19806"/>
    <mergeCell ref="I19806:J19806"/>
    <mergeCell ref="B19807:C19807"/>
    <mergeCell ref="D19807:E19807"/>
    <mergeCell ref="G19807:H19807"/>
    <mergeCell ref="I19807:J19807"/>
    <mergeCell ref="B19835:C19835"/>
    <mergeCell ref="D19835:E19835"/>
    <mergeCell ref="G19835:H19835"/>
    <mergeCell ref="I19835:J19835"/>
    <mergeCell ref="G19836:J19836"/>
    <mergeCell ref="G19832:K19832"/>
    <mergeCell ref="A19833:K19833"/>
    <mergeCell ref="A19834:C19834"/>
    <mergeCell ref="D19834:E19834"/>
    <mergeCell ref="G19834:H19834"/>
    <mergeCell ref="I19834:J19834"/>
    <mergeCell ref="I19826:J19826"/>
    <mergeCell ref="K19826:K19827"/>
    <mergeCell ref="G19829:J19829"/>
    <mergeCell ref="G19830:J19830"/>
    <mergeCell ref="G19831:J19831"/>
    <mergeCell ref="A19826:B19827"/>
    <mergeCell ref="C19826:C19827"/>
    <mergeCell ref="D19826:D19827"/>
    <mergeCell ref="E19826:F19826"/>
    <mergeCell ref="G19826:H19826"/>
    <mergeCell ref="B19824:C19824"/>
    <mergeCell ref="E19824:F19824"/>
    <mergeCell ref="G19824:H19824"/>
    <mergeCell ref="I19824:J19824"/>
    <mergeCell ref="G19825:J19825"/>
    <mergeCell ref="G19822:J19822"/>
    <mergeCell ref="A19823:C19823"/>
    <mergeCell ref="E19823:F19823"/>
    <mergeCell ref="G19823:H19823"/>
    <mergeCell ref="I19823:J19823"/>
    <mergeCell ref="B19820:E19820"/>
    <mergeCell ref="G19820:H19820"/>
    <mergeCell ref="I19820:J19820"/>
    <mergeCell ref="B19821:E19821"/>
    <mergeCell ref="G19821:H19821"/>
    <mergeCell ref="I19821:J19821"/>
    <mergeCell ref="B19849:E19849"/>
    <mergeCell ref="G19849:H19849"/>
    <mergeCell ref="I19849:J19849"/>
    <mergeCell ref="B19850:E19850"/>
    <mergeCell ref="G19850:H19850"/>
    <mergeCell ref="I19850:J19850"/>
    <mergeCell ref="B19846:C19846"/>
    <mergeCell ref="G19846:H19846"/>
    <mergeCell ref="I19846:J19846"/>
    <mergeCell ref="G19847:J19847"/>
    <mergeCell ref="A19848:E19848"/>
    <mergeCell ref="G19848:H19848"/>
    <mergeCell ref="I19848:J19848"/>
    <mergeCell ref="G19841:J19841"/>
    <mergeCell ref="G19842:K19842"/>
    <mergeCell ref="A19843:K19843"/>
    <mergeCell ref="A19844:C19845"/>
    <mergeCell ref="D19844:D19845"/>
    <mergeCell ref="E19844:F19844"/>
    <mergeCell ref="G19844:J19844"/>
    <mergeCell ref="K19844:K19845"/>
    <mergeCell ref="G19845:H19845"/>
    <mergeCell ref="I19845:J19845"/>
    <mergeCell ref="B19839:C19839"/>
    <mergeCell ref="D19839:E19839"/>
    <mergeCell ref="G19839:H19839"/>
    <mergeCell ref="I19839:J19839"/>
    <mergeCell ref="G19840:J19840"/>
    <mergeCell ref="A19837:C19837"/>
    <mergeCell ref="D19837:E19837"/>
    <mergeCell ref="G19837:H19837"/>
    <mergeCell ref="I19837:J19837"/>
    <mergeCell ref="B19838:C19838"/>
    <mergeCell ref="D19838:E19838"/>
    <mergeCell ref="G19838:H19838"/>
    <mergeCell ref="I19838:J19838"/>
    <mergeCell ref="B19865:C19865"/>
    <mergeCell ref="D19865:E19865"/>
    <mergeCell ref="G19865:H19865"/>
    <mergeCell ref="I19865:J19865"/>
    <mergeCell ref="B19866:C19866"/>
    <mergeCell ref="D19866:E19866"/>
    <mergeCell ref="G19866:H19866"/>
    <mergeCell ref="I19866:J19866"/>
    <mergeCell ref="G19863:J19863"/>
    <mergeCell ref="A19864:C19864"/>
    <mergeCell ref="D19864:E19864"/>
    <mergeCell ref="G19864:H19864"/>
    <mergeCell ref="I19864:J19864"/>
    <mergeCell ref="B19861:C19861"/>
    <mergeCell ref="D19861:E19861"/>
    <mergeCell ref="G19861:H19861"/>
    <mergeCell ref="I19861:J19861"/>
    <mergeCell ref="B19862:C19862"/>
    <mergeCell ref="D19862:E19862"/>
    <mergeCell ref="G19862:H19862"/>
    <mergeCell ref="I19862:J19862"/>
    <mergeCell ref="A19859:K19859"/>
    <mergeCell ref="A19860:C19860"/>
    <mergeCell ref="D19860:E19860"/>
    <mergeCell ref="G19860:H19860"/>
    <mergeCell ref="I19860:J19860"/>
    <mergeCell ref="G19854:J19854"/>
    <mergeCell ref="G19855:J19855"/>
    <mergeCell ref="G19856:J19856"/>
    <mergeCell ref="G19857:J19857"/>
    <mergeCell ref="G19858:K19858"/>
    <mergeCell ref="B19851:E19851"/>
    <mergeCell ref="G19851:H19851"/>
    <mergeCell ref="I19851:J19851"/>
    <mergeCell ref="G19852:J19852"/>
    <mergeCell ref="G19853:J19853"/>
    <mergeCell ref="G19878:J19878"/>
    <mergeCell ref="G19879:K19879"/>
    <mergeCell ref="A19880:K19880"/>
    <mergeCell ref="A19881:C19881"/>
    <mergeCell ref="D19881:E19881"/>
    <mergeCell ref="G19881:H19881"/>
    <mergeCell ref="I19881:J19881"/>
    <mergeCell ref="B19876:C19876"/>
    <mergeCell ref="D19876:E19876"/>
    <mergeCell ref="G19876:H19876"/>
    <mergeCell ref="I19876:J19876"/>
    <mergeCell ref="G19877:J19877"/>
    <mergeCell ref="G19874:J19874"/>
    <mergeCell ref="A19875:C19875"/>
    <mergeCell ref="D19875:E19875"/>
    <mergeCell ref="G19875:H19875"/>
    <mergeCell ref="I19875:J19875"/>
    <mergeCell ref="B19872:C19872"/>
    <mergeCell ref="D19872:E19872"/>
    <mergeCell ref="G19872:H19872"/>
    <mergeCell ref="I19872:J19872"/>
    <mergeCell ref="B19873:C19873"/>
    <mergeCell ref="D19873:E19873"/>
    <mergeCell ref="G19873:H19873"/>
    <mergeCell ref="I19873:J19873"/>
    <mergeCell ref="G19867:J19867"/>
    <mergeCell ref="G19868:J19868"/>
    <mergeCell ref="G19869:K19869"/>
    <mergeCell ref="A19870:K19870"/>
    <mergeCell ref="A19871:C19871"/>
    <mergeCell ref="D19871:E19871"/>
    <mergeCell ref="G19871:H19871"/>
    <mergeCell ref="I19871:J19871"/>
    <mergeCell ref="B19892:C19892"/>
    <mergeCell ref="D19892:E19892"/>
    <mergeCell ref="G19892:H19892"/>
    <mergeCell ref="I19892:J19892"/>
    <mergeCell ref="B19893:C19893"/>
    <mergeCell ref="D19893:E19893"/>
    <mergeCell ref="G19893:H19893"/>
    <mergeCell ref="I19893:J19893"/>
    <mergeCell ref="G19888:J19888"/>
    <mergeCell ref="G19889:K19889"/>
    <mergeCell ref="A19890:K19890"/>
    <mergeCell ref="A19891:C19891"/>
    <mergeCell ref="D19891:E19891"/>
    <mergeCell ref="G19891:H19891"/>
    <mergeCell ref="I19891:J19891"/>
    <mergeCell ref="B19886:C19886"/>
    <mergeCell ref="D19886:E19886"/>
    <mergeCell ref="G19886:H19886"/>
    <mergeCell ref="I19886:J19886"/>
    <mergeCell ref="G19887:J19887"/>
    <mergeCell ref="G19884:J19884"/>
    <mergeCell ref="A19885:C19885"/>
    <mergeCell ref="D19885:E19885"/>
    <mergeCell ref="G19885:H19885"/>
    <mergeCell ref="I19885:J19885"/>
    <mergeCell ref="B19882:C19882"/>
    <mergeCell ref="D19882:E19882"/>
    <mergeCell ref="G19882:H19882"/>
    <mergeCell ref="I19882:J19882"/>
    <mergeCell ref="B19883:C19883"/>
    <mergeCell ref="D19883:E19883"/>
    <mergeCell ref="G19883:H19883"/>
    <mergeCell ref="I19883:J19883"/>
    <mergeCell ref="B19905:C19905"/>
    <mergeCell ref="D19905:E19905"/>
    <mergeCell ref="G19905:H19905"/>
    <mergeCell ref="I19905:J19905"/>
    <mergeCell ref="B19906:C19906"/>
    <mergeCell ref="D19906:E19906"/>
    <mergeCell ref="G19906:H19906"/>
    <mergeCell ref="I19906:J19906"/>
    <mergeCell ref="G19900:J19900"/>
    <mergeCell ref="G19901:J19901"/>
    <mergeCell ref="G19902:K19902"/>
    <mergeCell ref="A19903:K19903"/>
    <mergeCell ref="A19904:C19904"/>
    <mergeCell ref="D19904:E19904"/>
    <mergeCell ref="G19904:H19904"/>
    <mergeCell ref="I19904:J19904"/>
    <mergeCell ref="B19898:C19898"/>
    <mergeCell ref="D19898:E19898"/>
    <mergeCell ref="G19898:H19898"/>
    <mergeCell ref="I19898:J19898"/>
    <mergeCell ref="B19899:C19899"/>
    <mergeCell ref="D19899:E19899"/>
    <mergeCell ref="G19899:H19899"/>
    <mergeCell ref="I19899:J19899"/>
    <mergeCell ref="G19896:J19896"/>
    <mergeCell ref="A19897:C19897"/>
    <mergeCell ref="D19897:E19897"/>
    <mergeCell ref="G19897:H19897"/>
    <mergeCell ref="I19897:J19897"/>
    <mergeCell ref="B19894:C19894"/>
    <mergeCell ref="D19894:E19894"/>
    <mergeCell ref="G19894:H19894"/>
    <mergeCell ref="I19894:J19894"/>
    <mergeCell ref="B19895:C19895"/>
    <mergeCell ref="D19895:E19895"/>
    <mergeCell ref="G19895:H19895"/>
    <mergeCell ref="I19895:J19895"/>
    <mergeCell ref="B19921:C19921"/>
    <mergeCell ref="D19921:E19921"/>
    <mergeCell ref="G19921:H19921"/>
    <mergeCell ref="I19921:J19921"/>
    <mergeCell ref="B19922:C19922"/>
    <mergeCell ref="D19922:E19922"/>
    <mergeCell ref="G19922:H19922"/>
    <mergeCell ref="I19922:J19922"/>
    <mergeCell ref="G19916:J19916"/>
    <mergeCell ref="G19917:J19917"/>
    <mergeCell ref="G19918:K19918"/>
    <mergeCell ref="A19919:K19919"/>
    <mergeCell ref="A19920:C19920"/>
    <mergeCell ref="D19920:E19920"/>
    <mergeCell ref="G19920:H19920"/>
    <mergeCell ref="I19920:J19920"/>
    <mergeCell ref="B19914:C19914"/>
    <mergeCell ref="D19914:E19914"/>
    <mergeCell ref="G19914:H19914"/>
    <mergeCell ref="I19914:J19914"/>
    <mergeCell ref="B19915:C19915"/>
    <mergeCell ref="D19915:E19915"/>
    <mergeCell ref="G19915:H19915"/>
    <mergeCell ref="I19915:J19915"/>
    <mergeCell ref="G19909:J19909"/>
    <mergeCell ref="G19910:J19910"/>
    <mergeCell ref="G19911:K19911"/>
    <mergeCell ref="A19912:K19912"/>
    <mergeCell ref="A19913:C19913"/>
    <mergeCell ref="D19913:E19913"/>
    <mergeCell ref="G19913:H19913"/>
    <mergeCell ref="I19913:J19913"/>
    <mergeCell ref="B19907:C19907"/>
    <mergeCell ref="D19907:E19907"/>
    <mergeCell ref="G19907:H19907"/>
    <mergeCell ref="I19907:J19907"/>
    <mergeCell ref="B19908:C19908"/>
    <mergeCell ref="D19908:E19908"/>
    <mergeCell ref="G19908:H19908"/>
    <mergeCell ref="I19908:J19908"/>
    <mergeCell ref="G19936:J19936"/>
    <mergeCell ref="G19937:J19937"/>
    <mergeCell ref="G19938:K19938"/>
    <mergeCell ref="A19939:K19939"/>
    <mergeCell ref="A19940:C19941"/>
    <mergeCell ref="D19940:D19941"/>
    <mergeCell ref="E19940:F19940"/>
    <mergeCell ref="G19940:J19940"/>
    <mergeCell ref="K19940:K19941"/>
    <mergeCell ref="G19941:H19941"/>
    <mergeCell ref="I19941:J19941"/>
    <mergeCell ref="B19934:C19934"/>
    <mergeCell ref="D19934:E19934"/>
    <mergeCell ref="G19934:H19934"/>
    <mergeCell ref="I19934:J19934"/>
    <mergeCell ref="B19935:C19935"/>
    <mergeCell ref="D19935:E19935"/>
    <mergeCell ref="G19935:H19935"/>
    <mergeCell ref="I19935:J19935"/>
    <mergeCell ref="G19930:J19930"/>
    <mergeCell ref="G19931:K19931"/>
    <mergeCell ref="A19932:K19932"/>
    <mergeCell ref="A19933:C19933"/>
    <mergeCell ref="D19933:E19933"/>
    <mergeCell ref="G19933:H19933"/>
    <mergeCell ref="I19933:J19933"/>
    <mergeCell ref="B19928:C19928"/>
    <mergeCell ref="D19928:E19928"/>
    <mergeCell ref="G19928:H19928"/>
    <mergeCell ref="I19928:J19928"/>
    <mergeCell ref="G19929:J19929"/>
    <mergeCell ref="G19923:J19923"/>
    <mergeCell ref="G19924:J19924"/>
    <mergeCell ref="G19925:K19925"/>
    <mergeCell ref="A19926:K19926"/>
    <mergeCell ref="A19927:C19927"/>
    <mergeCell ref="D19927:E19927"/>
    <mergeCell ref="G19927:H19927"/>
    <mergeCell ref="I19927:J19927"/>
    <mergeCell ref="G19956:J19956"/>
    <mergeCell ref="A19957:C19957"/>
    <mergeCell ref="E19957:F19957"/>
    <mergeCell ref="G19957:H19957"/>
    <mergeCell ref="I19957:J19957"/>
    <mergeCell ref="A19954:E19954"/>
    <mergeCell ref="G19954:H19954"/>
    <mergeCell ref="I19954:J19954"/>
    <mergeCell ref="B19955:E19955"/>
    <mergeCell ref="G19955:H19955"/>
    <mergeCell ref="I19955:J19955"/>
    <mergeCell ref="G19949:J19949"/>
    <mergeCell ref="G19950:J19950"/>
    <mergeCell ref="G19951:J19951"/>
    <mergeCell ref="G19952:J19952"/>
    <mergeCell ref="G19953:J19953"/>
    <mergeCell ref="G19946:J19946"/>
    <mergeCell ref="A19947:E19947"/>
    <mergeCell ref="G19947:H19947"/>
    <mergeCell ref="I19947:J19947"/>
    <mergeCell ref="B19948:E19948"/>
    <mergeCell ref="G19948:H19948"/>
    <mergeCell ref="I19948:J19948"/>
    <mergeCell ref="B19944:C19944"/>
    <mergeCell ref="G19944:H19944"/>
    <mergeCell ref="I19944:J19944"/>
    <mergeCell ref="B19945:C19945"/>
    <mergeCell ref="G19945:H19945"/>
    <mergeCell ref="I19945:J19945"/>
    <mergeCell ref="B19942:C19942"/>
    <mergeCell ref="G19942:H19942"/>
    <mergeCell ref="I19942:J19942"/>
    <mergeCell ref="B19943:C19943"/>
    <mergeCell ref="G19943:H19943"/>
    <mergeCell ref="I19943:J19943"/>
    <mergeCell ref="B19971:C19971"/>
    <mergeCell ref="D19971:E19971"/>
    <mergeCell ref="G19971:H19971"/>
    <mergeCell ref="I19971:J19971"/>
    <mergeCell ref="B19972:C19972"/>
    <mergeCell ref="D19972:E19972"/>
    <mergeCell ref="G19972:H19972"/>
    <mergeCell ref="I19972:J19972"/>
    <mergeCell ref="B19969:C19969"/>
    <mergeCell ref="D19969:E19969"/>
    <mergeCell ref="G19969:H19969"/>
    <mergeCell ref="I19969:J19969"/>
    <mergeCell ref="B19970:C19970"/>
    <mergeCell ref="D19970:E19970"/>
    <mergeCell ref="G19970:H19970"/>
    <mergeCell ref="I19970:J19970"/>
    <mergeCell ref="G19966:K19966"/>
    <mergeCell ref="A19967:K19967"/>
    <mergeCell ref="A19968:C19968"/>
    <mergeCell ref="D19968:E19968"/>
    <mergeCell ref="G19968:H19968"/>
    <mergeCell ref="I19968:J19968"/>
    <mergeCell ref="I19960:J19960"/>
    <mergeCell ref="K19960:K19961"/>
    <mergeCell ref="G19963:J19963"/>
    <mergeCell ref="G19964:J19964"/>
    <mergeCell ref="G19965:J19965"/>
    <mergeCell ref="A19960:B19961"/>
    <mergeCell ref="C19960:C19961"/>
    <mergeCell ref="D19960:D19961"/>
    <mergeCell ref="E19960:F19960"/>
    <mergeCell ref="G19960:H19960"/>
    <mergeCell ref="B19958:C19958"/>
    <mergeCell ref="E19958:F19958"/>
    <mergeCell ref="G19958:H19958"/>
    <mergeCell ref="I19958:J19958"/>
    <mergeCell ref="G19959:J19959"/>
    <mergeCell ref="G19985:J19985"/>
    <mergeCell ref="A19986:C19986"/>
    <mergeCell ref="D19986:E19986"/>
    <mergeCell ref="G19986:H19986"/>
    <mergeCell ref="I19986:J19986"/>
    <mergeCell ref="B19983:C19983"/>
    <mergeCell ref="D19983:E19983"/>
    <mergeCell ref="G19983:H19983"/>
    <mergeCell ref="I19983:J19983"/>
    <mergeCell ref="B19984:C19984"/>
    <mergeCell ref="D19984:E19984"/>
    <mergeCell ref="G19984:H19984"/>
    <mergeCell ref="I19984:J19984"/>
    <mergeCell ref="G19979:J19979"/>
    <mergeCell ref="G19980:K19980"/>
    <mergeCell ref="A19981:K19981"/>
    <mergeCell ref="A19982:C19982"/>
    <mergeCell ref="D19982:E19982"/>
    <mergeCell ref="G19982:H19982"/>
    <mergeCell ref="I19982:J19982"/>
    <mergeCell ref="B19977:C19977"/>
    <mergeCell ref="D19977:E19977"/>
    <mergeCell ref="G19977:H19977"/>
    <mergeCell ref="I19977:J19977"/>
    <mergeCell ref="G19978:J19978"/>
    <mergeCell ref="G19975:J19975"/>
    <mergeCell ref="A19976:C19976"/>
    <mergeCell ref="D19976:E19976"/>
    <mergeCell ref="G19976:H19976"/>
    <mergeCell ref="I19976:J19976"/>
    <mergeCell ref="B19973:C19973"/>
    <mergeCell ref="D19973:E19973"/>
    <mergeCell ref="G19973:H19973"/>
    <mergeCell ref="I19973:J19973"/>
    <mergeCell ref="B19974:C19974"/>
    <mergeCell ref="D19974:E19974"/>
    <mergeCell ref="G19974:H19974"/>
    <mergeCell ref="I19974:J19974"/>
    <mergeCell ref="A19999:C19999"/>
    <mergeCell ref="D19999:E19999"/>
    <mergeCell ref="G19999:H19999"/>
    <mergeCell ref="I19999:J19999"/>
    <mergeCell ref="B20000:C20000"/>
    <mergeCell ref="D20000:E20000"/>
    <mergeCell ref="G20000:H20000"/>
    <mergeCell ref="I20000:J20000"/>
    <mergeCell ref="B19997:C19997"/>
    <mergeCell ref="D19997:E19997"/>
    <mergeCell ref="G19997:H19997"/>
    <mergeCell ref="I19997:J19997"/>
    <mergeCell ref="G19998:J19998"/>
    <mergeCell ref="G19993:J19993"/>
    <mergeCell ref="G19994:K19994"/>
    <mergeCell ref="A19995:K19995"/>
    <mergeCell ref="A19996:C19996"/>
    <mergeCell ref="D19996:E19996"/>
    <mergeCell ref="G19996:H19996"/>
    <mergeCell ref="I19996:J19996"/>
    <mergeCell ref="B19991:C19991"/>
    <mergeCell ref="D19991:E19991"/>
    <mergeCell ref="G19991:H19991"/>
    <mergeCell ref="I19991:J19991"/>
    <mergeCell ref="G19992:J19992"/>
    <mergeCell ref="G19989:J19989"/>
    <mergeCell ref="A19990:C19990"/>
    <mergeCell ref="D19990:E19990"/>
    <mergeCell ref="G19990:H19990"/>
    <mergeCell ref="I19990:J19990"/>
    <mergeCell ref="B19987:C19987"/>
    <mergeCell ref="D19987:E19987"/>
    <mergeCell ref="G19987:H19987"/>
    <mergeCell ref="I19987:J19987"/>
    <mergeCell ref="B19988:C19988"/>
    <mergeCell ref="D19988:E19988"/>
    <mergeCell ref="G19988:H19988"/>
    <mergeCell ref="I19988:J19988"/>
    <mergeCell ref="G20011:J20011"/>
    <mergeCell ref="A20012:C20012"/>
    <mergeCell ref="D20012:E20012"/>
    <mergeCell ref="G20012:H20012"/>
    <mergeCell ref="I20012:J20012"/>
    <mergeCell ref="B20009:C20009"/>
    <mergeCell ref="D20009:E20009"/>
    <mergeCell ref="G20009:H20009"/>
    <mergeCell ref="I20009:J20009"/>
    <mergeCell ref="B20010:C20010"/>
    <mergeCell ref="D20010:E20010"/>
    <mergeCell ref="G20010:H20010"/>
    <mergeCell ref="I20010:J20010"/>
    <mergeCell ref="B20007:C20007"/>
    <mergeCell ref="D20007:E20007"/>
    <mergeCell ref="G20007:H20007"/>
    <mergeCell ref="I20007:J20007"/>
    <mergeCell ref="B20008:C20008"/>
    <mergeCell ref="D20008:E20008"/>
    <mergeCell ref="G20008:H20008"/>
    <mergeCell ref="I20008:J20008"/>
    <mergeCell ref="G20003:J20003"/>
    <mergeCell ref="G20004:K20004"/>
    <mergeCell ref="A20005:K20005"/>
    <mergeCell ref="A20006:C20006"/>
    <mergeCell ref="D20006:E20006"/>
    <mergeCell ref="G20006:H20006"/>
    <mergeCell ref="I20006:J20006"/>
    <mergeCell ref="B20001:C20001"/>
    <mergeCell ref="D20001:E20001"/>
    <mergeCell ref="G20001:H20001"/>
    <mergeCell ref="I20001:J20001"/>
    <mergeCell ref="G20002:J20002"/>
    <mergeCell ref="B20023:C20023"/>
    <mergeCell ref="D20023:E20023"/>
    <mergeCell ref="G20023:H20023"/>
    <mergeCell ref="I20023:J20023"/>
    <mergeCell ref="G20024:J20024"/>
    <mergeCell ref="A20021:C20021"/>
    <mergeCell ref="D20021:E20021"/>
    <mergeCell ref="G20021:H20021"/>
    <mergeCell ref="I20021:J20021"/>
    <mergeCell ref="B20022:C20022"/>
    <mergeCell ref="D20022:E20022"/>
    <mergeCell ref="G20022:H20022"/>
    <mergeCell ref="I20022:J20022"/>
    <mergeCell ref="B20019:C20019"/>
    <mergeCell ref="D20019:E20019"/>
    <mergeCell ref="G20019:H20019"/>
    <mergeCell ref="I20019:J20019"/>
    <mergeCell ref="G20020:J20020"/>
    <mergeCell ref="A20017:C20017"/>
    <mergeCell ref="D20017:E20017"/>
    <mergeCell ref="G20017:H20017"/>
    <mergeCell ref="I20017:J20017"/>
    <mergeCell ref="B20018:C20018"/>
    <mergeCell ref="D20018:E20018"/>
    <mergeCell ref="G20018:H20018"/>
    <mergeCell ref="I20018:J20018"/>
    <mergeCell ref="B20015:C20015"/>
    <mergeCell ref="D20015:E20015"/>
    <mergeCell ref="G20015:H20015"/>
    <mergeCell ref="I20015:J20015"/>
    <mergeCell ref="G20016:J20016"/>
    <mergeCell ref="B20013:C20013"/>
    <mergeCell ref="D20013:E20013"/>
    <mergeCell ref="G20013:H20013"/>
    <mergeCell ref="I20013:J20013"/>
    <mergeCell ref="B20014:C20014"/>
    <mergeCell ref="D20014:E20014"/>
    <mergeCell ref="G20014:H20014"/>
    <mergeCell ref="I20014:J20014"/>
    <mergeCell ref="G20035:J20035"/>
    <mergeCell ref="A20036:C20036"/>
    <mergeCell ref="D20036:E20036"/>
    <mergeCell ref="G20036:H20036"/>
    <mergeCell ref="I20036:J20036"/>
    <mergeCell ref="B20033:C20033"/>
    <mergeCell ref="D20033:E20033"/>
    <mergeCell ref="G20033:H20033"/>
    <mergeCell ref="I20033:J20033"/>
    <mergeCell ref="B20034:C20034"/>
    <mergeCell ref="D20034:E20034"/>
    <mergeCell ref="G20034:H20034"/>
    <mergeCell ref="I20034:J20034"/>
    <mergeCell ref="B20031:C20031"/>
    <mergeCell ref="D20031:E20031"/>
    <mergeCell ref="G20031:H20031"/>
    <mergeCell ref="I20031:J20031"/>
    <mergeCell ref="B20032:C20032"/>
    <mergeCell ref="D20032:E20032"/>
    <mergeCell ref="G20032:H20032"/>
    <mergeCell ref="I20032:J20032"/>
    <mergeCell ref="B20029:C20029"/>
    <mergeCell ref="D20029:E20029"/>
    <mergeCell ref="G20029:H20029"/>
    <mergeCell ref="I20029:J20029"/>
    <mergeCell ref="B20030:C20030"/>
    <mergeCell ref="D20030:E20030"/>
    <mergeCell ref="G20030:H20030"/>
    <mergeCell ref="I20030:J20030"/>
    <mergeCell ref="G20025:J20025"/>
    <mergeCell ref="G20026:K20026"/>
    <mergeCell ref="A20027:K20027"/>
    <mergeCell ref="A20028:C20028"/>
    <mergeCell ref="D20028:E20028"/>
    <mergeCell ref="G20028:H20028"/>
    <mergeCell ref="I20028:J20028"/>
    <mergeCell ref="G20045:J20045"/>
    <mergeCell ref="G20046:K20046"/>
    <mergeCell ref="A20047:K20047"/>
    <mergeCell ref="A20048:C20048"/>
    <mergeCell ref="D20048:E20048"/>
    <mergeCell ref="G20048:H20048"/>
    <mergeCell ref="I20048:J20048"/>
    <mergeCell ref="B20043:C20043"/>
    <mergeCell ref="D20043:E20043"/>
    <mergeCell ref="G20043:H20043"/>
    <mergeCell ref="I20043:J20043"/>
    <mergeCell ref="G20044:J20044"/>
    <mergeCell ref="A20041:C20041"/>
    <mergeCell ref="D20041:E20041"/>
    <mergeCell ref="G20041:H20041"/>
    <mergeCell ref="I20041:J20041"/>
    <mergeCell ref="B20042:C20042"/>
    <mergeCell ref="D20042:E20042"/>
    <mergeCell ref="G20042:H20042"/>
    <mergeCell ref="I20042:J20042"/>
    <mergeCell ref="B20039:C20039"/>
    <mergeCell ref="D20039:E20039"/>
    <mergeCell ref="G20039:H20039"/>
    <mergeCell ref="I20039:J20039"/>
    <mergeCell ref="G20040:J20040"/>
    <mergeCell ref="B20037:C20037"/>
    <mergeCell ref="D20037:E20037"/>
    <mergeCell ref="G20037:H20037"/>
    <mergeCell ref="I20037:J20037"/>
    <mergeCell ref="B20038:C20038"/>
    <mergeCell ref="D20038:E20038"/>
    <mergeCell ref="G20038:H20038"/>
    <mergeCell ref="I20038:J20038"/>
    <mergeCell ref="G20059:J20059"/>
    <mergeCell ref="G20060:K20060"/>
    <mergeCell ref="A20061:K20061"/>
    <mergeCell ref="A20062:C20062"/>
    <mergeCell ref="D20062:E20062"/>
    <mergeCell ref="G20062:H20062"/>
    <mergeCell ref="I20062:J20062"/>
    <mergeCell ref="B20057:C20057"/>
    <mergeCell ref="D20057:E20057"/>
    <mergeCell ref="G20057:H20057"/>
    <mergeCell ref="I20057:J20057"/>
    <mergeCell ref="G20058:J20058"/>
    <mergeCell ref="G20055:J20055"/>
    <mergeCell ref="A20056:C20056"/>
    <mergeCell ref="D20056:E20056"/>
    <mergeCell ref="G20056:H20056"/>
    <mergeCell ref="I20056:J20056"/>
    <mergeCell ref="B20053:C20053"/>
    <mergeCell ref="D20053:E20053"/>
    <mergeCell ref="G20053:H20053"/>
    <mergeCell ref="I20053:J20053"/>
    <mergeCell ref="B20054:C20054"/>
    <mergeCell ref="D20054:E20054"/>
    <mergeCell ref="G20054:H20054"/>
    <mergeCell ref="I20054:J20054"/>
    <mergeCell ref="G20051:J20051"/>
    <mergeCell ref="A20052:C20052"/>
    <mergeCell ref="D20052:E20052"/>
    <mergeCell ref="G20052:H20052"/>
    <mergeCell ref="I20052:J20052"/>
    <mergeCell ref="B20049:C20049"/>
    <mergeCell ref="D20049:E20049"/>
    <mergeCell ref="G20049:H20049"/>
    <mergeCell ref="I20049:J20049"/>
    <mergeCell ref="B20050:C20050"/>
    <mergeCell ref="D20050:E20050"/>
    <mergeCell ref="G20050:H20050"/>
    <mergeCell ref="I20050:J20050"/>
    <mergeCell ref="B20075:E20075"/>
    <mergeCell ref="G20075:H20075"/>
    <mergeCell ref="I20075:J20075"/>
    <mergeCell ref="B20076:E20076"/>
    <mergeCell ref="G20076:H20076"/>
    <mergeCell ref="I20076:J20076"/>
    <mergeCell ref="G20071:J20071"/>
    <mergeCell ref="G20072:K20072"/>
    <mergeCell ref="A20073:K20073"/>
    <mergeCell ref="A20074:E20074"/>
    <mergeCell ref="G20074:H20074"/>
    <mergeCell ref="I20074:J20074"/>
    <mergeCell ref="B20069:C20069"/>
    <mergeCell ref="D20069:E20069"/>
    <mergeCell ref="G20069:H20069"/>
    <mergeCell ref="I20069:J20069"/>
    <mergeCell ref="G20070:J20070"/>
    <mergeCell ref="A20067:C20067"/>
    <mergeCell ref="D20067:E20067"/>
    <mergeCell ref="G20067:H20067"/>
    <mergeCell ref="I20067:J20067"/>
    <mergeCell ref="B20068:C20068"/>
    <mergeCell ref="D20068:E20068"/>
    <mergeCell ref="G20068:H20068"/>
    <mergeCell ref="I20068:J20068"/>
    <mergeCell ref="B20065:C20065"/>
    <mergeCell ref="D20065:E20065"/>
    <mergeCell ref="G20065:H20065"/>
    <mergeCell ref="I20065:J20065"/>
    <mergeCell ref="G20066:J20066"/>
    <mergeCell ref="B20063:C20063"/>
    <mergeCell ref="D20063:E20063"/>
    <mergeCell ref="G20063:H20063"/>
    <mergeCell ref="I20063:J20063"/>
    <mergeCell ref="B20064:C20064"/>
    <mergeCell ref="D20064:E20064"/>
    <mergeCell ref="G20064:H20064"/>
    <mergeCell ref="I20064:J20064"/>
    <mergeCell ref="B20092:C20092"/>
    <mergeCell ref="D20092:E20092"/>
    <mergeCell ref="G20092:H20092"/>
    <mergeCell ref="I20092:J20092"/>
    <mergeCell ref="G20093:J20093"/>
    <mergeCell ref="G20089:K20089"/>
    <mergeCell ref="A20090:K20090"/>
    <mergeCell ref="A20091:C20091"/>
    <mergeCell ref="D20091:E20091"/>
    <mergeCell ref="G20091:H20091"/>
    <mergeCell ref="I20091:J20091"/>
    <mergeCell ref="I20083:J20083"/>
    <mergeCell ref="K20083:K20084"/>
    <mergeCell ref="G20086:J20086"/>
    <mergeCell ref="G20087:J20087"/>
    <mergeCell ref="G20088:J20088"/>
    <mergeCell ref="A20083:B20084"/>
    <mergeCell ref="C20083:C20084"/>
    <mergeCell ref="D20083:D20084"/>
    <mergeCell ref="E20083:F20083"/>
    <mergeCell ref="G20083:H20083"/>
    <mergeCell ref="B20081:C20081"/>
    <mergeCell ref="E20081:F20081"/>
    <mergeCell ref="G20081:H20081"/>
    <mergeCell ref="I20081:J20081"/>
    <mergeCell ref="G20082:J20082"/>
    <mergeCell ref="G20079:J20079"/>
    <mergeCell ref="A20080:C20080"/>
    <mergeCell ref="E20080:F20080"/>
    <mergeCell ref="G20080:H20080"/>
    <mergeCell ref="I20080:J20080"/>
    <mergeCell ref="B20077:E20077"/>
    <mergeCell ref="G20077:H20077"/>
    <mergeCell ref="I20077:J20077"/>
    <mergeCell ref="B20078:E20078"/>
    <mergeCell ref="G20078:H20078"/>
    <mergeCell ref="I20078:J20078"/>
    <mergeCell ref="B20106:E20106"/>
    <mergeCell ref="G20106:H20106"/>
    <mergeCell ref="I20106:J20106"/>
    <mergeCell ref="B20107:E20107"/>
    <mergeCell ref="G20107:H20107"/>
    <mergeCell ref="I20107:J20107"/>
    <mergeCell ref="B20103:C20103"/>
    <mergeCell ref="G20103:H20103"/>
    <mergeCell ref="I20103:J20103"/>
    <mergeCell ref="G20104:J20104"/>
    <mergeCell ref="A20105:E20105"/>
    <mergeCell ref="G20105:H20105"/>
    <mergeCell ref="I20105:J20105"/>
    <mergeCell ref="G20098:J20098"/>
    <mergeCell ref="G20099:K20099"/>
    <mergeCell ref="A20100:K20100"/>
    <mergeCell ref="A20101:C20102"/>
    <mergeCell ref="D20101:D20102"/>
    <mergeCell ref="E20101:F20101"/>
    <mergeCell ref="G20101:J20101"/>
    <mergeCell ref="K20101:K20102"/>
    <mergeCell ref="G20102:H20102"/>
    <mergeCell ref="I20102:J20102"/>
    <mergeCell ref="B20096:C20096"/>
    <mergeCell ref="D20096:E20096"/>
    <mergeCell ref="G20096:H20096"/>
    <mergeCell ref="I20096:J20096"/>
    <mergeCell ref="G20097:J20097"/>
    <mergeCell ref="A20094:C20094"/>
    <mergeCell ref="D20094:E20094"/>
    <mergeCell ref="G20094:H20094"/>
    <mergeCell ref="I20094:J20094"/>
    <mergeCell ref="B20095:C20095"/>
    <mergeCell ref="D20095:E20095"/>
    <mergeCell ref="G20095:H20095"/>
    <mergeCell ref="I20095:J20095"/>
    <mergeCell ref="B20122:C20122"/>
    <mergeCell ref="D20122:E20122"/>
    <mergeCell ref="G20122:H20122"/>
    <mergeCell ref="I20122:J20122"/>
    <mergeCell ref="B20123:C20123"/>
    <mergeCell ref="D20123:E20123"/>
    <mergeCell ref="G20123:H20123"/>
    <mergeCell ref="I20123:J20123"/>
    <mergeCell ref="G20120:J20120"/>
    <mergeCell ref="A20121:C20121"/>
    <mergeCell ref="D20121:E20121"/>
    <mergeCell ref="G20121:H20121"/>
    <mergeCell ref="I20121:J20121"/>
    <mergeCell ref="B20118:C20118"/>
    <mergeCell ref="D20118:E20118"/>
    <mergeCell ref="G20118:H20118"/>
    <mergeCell ref="I20118:J20118"/>
    <mergeCell ref="B20119:C20119"/>
    <mergeCell ref="D20119:E20119"/>
    <mergeCell ref="G20119:H20119"/>
    <mergeCell ref="I20119:J20119"/>
    <mergeCell ref="A20116:K20116"/>
    <mergeCell ref="A20117:C20117"/>
    <mergeCell ref="D20117:E20117"/>
    <mergeCell ref="G20117:H20117"/>
    <mergeCell ref="I20117:J20117"/>
    <mergeCell ref="G20111:J20111"/>
    <mergeCell ref="G20112:J20112"/>
    <mergeCell ref="G20113:J20113"/>
    <mergeCell ref="G20114:J20114"/>
    <mergeCell ref="G20115:K20115"/>
    <mergeCell ref="B20108:E20108"/>
    <mergeCell ref="G20108:H20108"/>
    <mergeCell ref="I20108:J20108"/>
    <mergeCell ref="G20109:J20109"/>
    <mergeCell ref="G20110:J20110"/>
    <mergeCell ref="G20135:J20135"/>
    <mergeCell ref="G20136:K20136"/>
    <mergeCell ref="A20137:K20137"/>
    <mergeCell ref="A20138:C20138"/>
    <mergeCell ref="D20138:E20138"/>
    <mergeCell ref="G20138:H20138"/>
    <mergeCell ref="I20138:J20138"/>
    <mergeCell ref="B20133:C20133"/>
    <mergeCell ref="D20133:E20133"/>
    <mergeCell ref="G20133:H20133"/>
    <mergeCell ref="I20133:J20133"/>
    <mergeCell ref="G20134:J20134"/>
    <mergeCell ref="G20131:J20131"/>
    <mergeCell ref="A20132:C20132"/>
    <mergeCell ref="D20132:E20132"/>
    <mergeCell ref="G20132:H20132"/>
    <mergeCell ref="I20132:J20132"/>
    <mergeCell ref="B20129:C20129"/>
    <mergeCell ref="D20129:E20129"/>
    <mergeCell ref="G20129:H20129"/>
    <mergeCell ref="I20129:J20129"/>
    <mergeCell ref="B20130:C20130"/>
    <mergeCell ref="D20130:E20130"/>
    <mergeCell ref="G20130:H20130"/>
    <mergeCell ref="I20130:J20130"/>
    <mergeCell ref="G20124:J20124"/>
    <mergeCell ref="G20125:J20125"/>
    <mergeCell ref="G20126:K20126"/>
    <mergeCell ref="A20127:K20127"/>
    <mergeCell ref="A20128:C20128"/>
    <mergeCell ref="D20128:E20128"/>
    <mergeCell ref="G20128:H20128"/>
    <mergeCell ref="I20128:J20128"/>
    <mergeCell ref="B20149:C20149"/>
    <mergeCell ref="D20149:E20149"/>
    <mergeCell ref="G20149:H20149"/>
    <mergeCell ref="I20149:J20149"/>
    <mergeCell ref="B20150:C20150"/>
    <mergeCell ref="D20150:E20150"/>
    <mergeCell ref="G20150:H20150"/>
    <mergeCell ref="I20150:J20150"/>
    <mergeCell ref="G20145:J20145"/>
    <mergeCell ref="G20146:K20146"/>
    <mergeCell ref="A20147:K20147"/>
    <mergeCell ref="A20148:C20148"/>
    <mergeCell ref="D20148:E20148"/>
    <mergeCell ref="G20148:H20148"/>
    <mergeCell ref="I20148:J20148"/>
    <mergeCell ref="B20143:C20143"/>
    <mergeCell ref="D20143:E20143"/>
    <mergeCell ref="G20143:H20143"/>
    <mergeCell ref="I20143:J20143"/>
    <mergeCell ref="G20144:J20144"/>
    <mergeCell ref="G20141:J20141"/>
    <mergeCell ref="A20142:C20142"/>
    <mergeCell ref="D20142:E20142"/>
    <mergeCell ref="G20142:H20142"/>
    <mergeCell ref="I20142:J20142"/>
    <mergeCell ref="B20139:C20139"/>
    <mergeCell ref="D20139:E20139"/>
    <mergeCell ref="G20139:H20139"/>
    <mergeCell ref="I20139:J20139"/>
    <mergeCell ref="B20140:C20140"/>
    <mergeCell ref="D20140:E20140"/>
    <mergeCell ref="G20140:H20140"/>
    <mergeCell ref="I20140:J20140"/>
    <mergeCell ref="B20162:C20162"/>
    <mergeCell ref="D20162:E20162"/>
    <mergeCell ref="G20162:H20162"/>
    <mergeCell ref="I20162:J20162"/>
    <mergeCell ref="B20163:C20163"/>
    <mergeCell ref="D20163:E20163"/>
    <mergeCell ref="G20163:H20163"/>
    <mergeCell ref="I20163:J20163"/>
    <mergeCell ref="G20157:J20157"/>
    <mergeCell ref="G20158:J20158"/>
    <mergeCell ref="G20159:K20159"/>
    <mergeCell ref="A20160:K20160"/>
    <mergeCell ref="A20161:C20161"/>
    <mergeCell ref="D20161:E20161"/>
    <mergeCell ref="G20161:H20161"/>
    <mergeCell ref="I20161:J20161"/>
    <mergeCell ref="B20155:C20155"/>
    <mergeCell ref="D20155:E20155"/>
    <mergeCell ref="G20155:H20155"/>
    <mergeCell ref="I20155:J20155"/>
    <mergeCell ref="B20156:C20156"/>
    <mergeCell ref="D20156:E20156"/>
    <mergeCell ref="G20156:H20156"/>
    <mergeCell ref="I20156:J20156"/>
    <mergeCell ref="G20153:J20153"/>
    <mergeCell ref="A20154:C20154"/>
    <mergeCell ref="D20154:E20154"/>
    <mergeCell ref="G20154:H20154"/>
    <mergeCell ref="I20154:J20154"/>
    <mergeCell ref="B20151:C20151"/>
    <mergeCell ref="D20151:E20151"/>
    <mergeCell ref="G20151:H20151"/>
    <mergeCell ref="I20151:J20151"/>
    <mergeCell ref="B20152:C20152"/>
    <mergeCell ref="D20152:E20152"/>
    <mergeCell ref="G20152:H20152"/>
    <mergeCell ref="I20152:J20152"/>
    <mergeCell ref="B20178:C20178"/>
    <mergeCell ref="D20178:E20178"/>
    <mergeCell ref="G20178:H20178"/>
    <mergeCell ref="I20178:J20178"/>
    <mergeCell ref="B20179:C20179"/>
    <mergeCell ref="D20179:E20179"/>
    <mergeCell ref="G20179:H20179"/>
    <mergeCell ref="I20179:J20179"/>
    <mergeCell ref="G20173:J20173"/>
    <mergeCell ref="G20174:J20174"/>
    <mergeCell ref="G20175:K20175"/>
    <mergeCell ref="A20176:K20176"/>
    <mergeCell ref="A20177:C20177"/>
    <mergeCell ref="D20177:E20177"/>
    <mergeCell ref="G20177:H20177"/>
    <mergeCell ref="I20177:J20177"/>
    <mergeCell ref="B20171:C20171"/>
    <mergeCell ref="D20171:E20171"/>
    <mergeCell ref="G20171:H20171"/>
    <mergeCell ref="I20171:J20171"/>
    <mergeCell ref="B20172:C20172"/>
    <mergeCell ref="D20172:E20172"/>
    <mergeCell ref="G20172:H20172"/>
    <mergeCell ref="I20172:J20172"/>
    <mergeCell ref="G20166:J20166"/>
    <mergeCell ref="G20167:J20167"/>
    <mergeCell ref="G20168:K20168"/>
    <mergeCell ref="A20169:K20169"/>
    <mergeCell ref="A20170:C20170"/>
    <mergeCell ref="D20170:E20170"/>
    <mergeCell ref="G20170:H20170"/>
    <mergeCell ref="I20170:J20170"/>
    <mergeCell ref="B20164:C20164"/>
    <mergeCell ref="D20164:E20164"/>
    <mergeCell ref="G20164:H20164"/>
    <mergeCell ref="I20164:J20164"/>
    <mergeCell ref="B20165:C20165"/>
    <mergeCell ref="D20165:E20165"/>
    <mergeCell ref="G20165:H20165"/>
    <mergeCell ref="I20165:J20165"/>
    <mergeCell ref="G20193:J20193"/>
    <mergeCell ref="G20194:J20194"/>
    <mergeCell ref="G20195:K20195"/>
    <mergeCell ref="A20196:K20196"/>
    <mergeCell ref="A20197:C20198"/>
    <mergeCell ref="D20197:D20198"/>
    <mergeCell ref="E20197:F20197"/>
    <mergeCell ref="G20197:J20197"/>
    <mergeCell ref="K20197:K20198"/>
    <mergeCell ref="G20198:H20198"/>
    <mergeCell ref="I20198:J20198"/>
    <mergeCell ref="B20191:C20191"/>
    <mergeCell ref="D20191:E20191"/>
    <mergeCell ref="G20191:H20191"/>
    <mergeCell ref="I20191:J20191"/>
    <mergeCell ref="B20192:C20192"/>
    <mergeCell ref="D20192:E20192"/>
    <mergeCell ref="G20192:H20192"/>
    <mergeCell ref="I20192:J20192"/>
    <mergeCell ref="G20187:J20187"/>
    <mergeCell ref="G20188:K20188"/>
    <mergeCell ref="A20189:K20189"/>
    <mergeCell ref="A20190:C20190"/>
    <mergeCell ref="D20190:E20190"/>
    <mergeCell ref="G20190:H20190"/>
    <mergeCell ref="I20190:J20190"/>
    <mergeCell ref="B20185:C20185"/>
    <mergeCell ref="D20185:E20185"/>
    <mergeCell ref="G20185:H20185"/>
    <mergeCell ref="I20185:J20185"/>
    <mergeCell ref="G20186:J20186"/>
    <mergeCell ref="G20180:J20180"/>
    <mergeCell ref="G20181:J20181"/>
    <mergeCell ref="G20182:K20182"/>
    <mergeCell ref="A20183:K20183"/>
    <mergeCell ref="A20184:C20184"/>
    <mergeCell ref="D20184:E20184"/>
    <mergeCell ref="G20184:H20184"/>
    <mergeCell ref="I20184:J20184"/>
    <mergeCell ref="G20213:J20213"/>
    <mergeCell ref="A20214:C20214"/>
    <mergeCell ref="E20214:F20214"/>
    <mergeCell ref="G20214:H20214"/>
    <mergeCell ref="I20214:J20214"/>
    <mergeCell ref="A20211:E20211"/>
    <mergeCell ref="G20211:H20211"/>
    <mergeCell ref="I20211:J20211"/>
    <mergeCell ref="B20212:E20212"/>
    <mergeCell ref="G20212:H20212"/>
    <mergeCell ref="I20212:J20212"/>
    <mergeCell ref="G20206:J20206"/>
    <mergeCell ref="G20207:J20207"/>
    <mergeCell ref="G20208:J20208"/>
    <mergeCell ref="G20209:J20209"/>
    <mergeCell ref="G20210:J20210"/>
    <mergeCell ref="G20203:J20203"/>
    <mergeCell ref="A20204:E20204"/>
    <mergeCell ref="G20204:H20204"/>
    <mergeCell ref="I20204:J20204"/>
    <mergeCell ref="B20205:E20205"/>
    <mergeCell ref="G20205:H20205"/>
    <mergeCell ref="I20205:J20205"/>
    <mergeCell ref="B20201:C20201"/>
    <mergeCell ref="G20201:H20201"/>
    <mergeCell ref="I20201:J20201"/>
    <mergeCell ref="B20202:C20202"/>
    <mergeCell ref="G20202:H20202"/>
    <mergeCell ref="I20202:J20202"/>
    <mergeCell ref="B20199:C20199"/>
    <mergeCell ref="G20199:H20199"/>
    <mergeCell ref="I20199:J20199"/>
    <mergeCell ref="B20200:C20200"/>
    <mergeCell ref="G20200:H20200"/>
    <mergeCell ref="I20200:J20200"/>
    <mergeCell ref="B20228:C20228"/>
    <mergeCell ref="D20228:E20228"/>
    <mergeCell ref="G20228:H20228"/>
    <mergeCell ref="I20228:J20228"/>
    <mergeCell ref="B20229:C20229"/>
    <mergeCell ref="D20229:E20229"/>
    <mergeCell ref="G20229:H20229"/>
    <mergeCell ref="I20229:J20229"/>
    <mergeCell ref="B20226:C20226"/>
    <mergeCell ref="D20226:E20226"/>
    <mergeCell ref="G20226:H20226"/>
    <mergeCell ref="I20226:J20226"/>
    <mergeCell ref="B20227:C20227"/>
    <mergeCell ref="D20227:E20227"/>
    <mergeCell ref="G20227:H20227"/>
    <mergeCell ref="I20227:J20227"/>
    <mergeCell ref="G20223:K20223"/>
    <mergeCell ref="A20224:K20224"/>
    <mergeCell ref="A20225:C20225"/>
    <mergeCell ref="D20225:E20225"/>
    <mergeCell ref="G20225:H20225"/>
    <mergeCell ref="I20225:J20225"/>
    <mergeCell ref="I20217:J20217"/>
    <mergeCell ref="K20217:K20218"/>
    <mergeCell ref="G20220:J20220"/>
    <mergeCell ref="G20221:J20221"/>
    <mergeCell ref="G20222:J20222"/>
    <mergeCell ref="A20217:B20218"/>
    <mergeCell ref="C20217:C20218"/>
    <mergeCell ref="D20217:D20218"/>
    <mergeCell ref="E20217:F20217"/>
    <mergeCell ref="G20217:H20217"/>
    <mergeCell ref="B20215:C20215"/>
    <mergeCell ref="E20215:F20215"/>
    <mergeCell ref="G20215:H20215"/>
    <mergeCell ref="I20215:J20215"/>
    <mergeCell ref="G20216:J20216"/>
    <mergeCell ref="G20242:J20242"/>
    <mergeCell ref="A20243:C20243"/>
    <mergeCell ref="D20243:E20243"/>
    <mergeCell ref="G20243:H20243"/>
    <mergeCell ref="I20243:J20243"/>
    <mergeCell ref="B20240:C20240"/>
    <mergeCell ref="D20240:E20240"/>
    <mergeCell ref="G20240:H20240"/>
    <mergeCell ref="I20240:J20240"/>
    <mergeCell ref="B20241:C20241"/>
    <mergeCell ref="D20241:E20241"/>
    <mergeCell ref="G20241:H20241"/>
    <mergeCell ref="I20241:J20241"/>
    <mergeCell ref="G20236:J20236"/>
    <mergeCell ref="G20237:K20237"/>
    <mergeCell ref="A20238:K20238"/>
    <mergeCell ref="A20239:C20239"/>
    <mergeCell ref="D20239:E20239"/>
    <mergeCell ref="G20239:H20239"/>
    <mergeCell ref="I20239:J20239"/>
    <mergeCell ref="B20234:C20234"/>
    <mergeCell ref="D20234:E20234"/>
    <mergeCell ref="G20234:H20234"/>
    <mergeCell ref="I20234:J20234"/>
    <mergeCell ref="G20235:J20235"/>
    <mergeCell ref="G20232:J20232"/>
    <mergeCell ref="A20233:C20233"/>
    <mergeCell ref="D20233:E20233"/>
    <mergeCell ref="G20233:H20233"/>
    <mergeCell ref="I20233:J20233"/>
    <mergeCell ref="B20230:C20230"/>
    <mergeCell ref="D20230:E20230"/>
    <mergeCell ref="G20230:H20230"/>
    <mergeCell ref="I20230:J20230"/>
    <mergeCell ref="B20231:C20231"/>
    <mergeCell ref="D20231:E20231"/>
    <mergeCell ref="G20231:H20231"/>
    <mergeCell ref="I20231:J20231"/>
    <mergeCell ref="A20256:C20256"/>
    <mergeCell ref="D20256:E20256"/>
    <mergeCell ref="G20256:H20256"/>
    <mergeCell ref="I20256:J20256"/>
    <mergeCell ref="B20257:C20257"/>
    <mergeCell ref="D20257:E20257"/>
    <mergeCell ref="G20257:H20257"/>
    <mergeCell ref="I20257:J20257"/>
    <mergeCell ref="B20254:C20254"/>
    <mergeCell ref="D20254:E20254"/>
    <mergeCell ref="G20254:H20254"/>
    <mergeCell ref="I20254:J20254"/>
    <mergeCell ref="G20255:J20255"/>
    <mergeCell ref="G20250:J20250"/>
    <mergeCell ref="G20251:K20251"/>
    <mergeCell ref="A20252:K20252"/>
    <mergeCell ref="A20253:C20253"/>
    <mergeCell ref="D20253:E20253"/>
    <mergeCell ref="G20253:H20253"/>
    <mergeCell ref="I20253:J20253"/>
    <mergeCell ref="B20248:C20248"/>
    <mergeCell ref="D20248:E20248"/>
    <mergeCell ref="G20248:H20248"/>
    <mergeCell ref="I20248:J20248"/>
    <mergeCell ref="G20249:J20249"/>
    <mergeCell ref="G20246:J20246"/>
    <mergeCell ref="A20247:C20247"/>
    <mergeCell ref="D20247:E20247"/>
    <mergeCell ref="G20247:H20247"/>
    <mergeCell ref="I20247:J20247"/>
    <mergeCell ref="B20244:C20244"/>
    <mergeCell ref="D20244:E20244"/>
    <mergeCell ref="G20244:H20244"/>
    <mergeCell ref="I20244:J20244"/>
    <mergeCell ref="B20245:C20245"/>
    <mergeCell ref="D20245:E20245"/>
    <mergeCell ref="G20245:H20245"/>
    <mergeCell ref="I20245:J20245"/>
    <mergeCell ref="G20268:J20268"/>
    <mergeCell ref="A20269:C20269"/>
    <mergeCell ref="D20269:E20269"/>
    <mergeCell ref="G20269:H20269"/>
    <mergeCell ref="I20269:J20269"/>
    <mergeCell ref="B20266:C20266"/>
    <mergeCell ref="D20266:E20266"/>
    <mergeCell ref="G20266:H20266"/>
    <mergeCell ref="I20266:J20266"/>
    <mergeCell ref="B20267:C20267"/>
    <mergeCell ref="D20267:E20267"/>
    <mergeCell ref="G20267:H20267"/>
    <mergeCell ref="I20267:J20267"/>
    <mergeCell ref="B20264:C20264"/>
    <mergeCell ref="D20264:E20264"/>
    <mergeCell ref="G20264:H20264"/>
    <mergeCell ref="I20264:J20264"/>
    <mergeCell ref="B20265:C20265"/>
    <mergeCell ref="D20265:E20265"/>
    <mergeCell ref="G20265:H20265"/>
    <mergeCell ref="I20265:J20265"/>
    <mergeCell ref="G20260:J20260"/>
    <mergeCell ref="G20261:K20261"/>
    <mergeCell ref="A20262:K20262"/>
    <mergeCell ref="A20263:C20263"/>
    <mergeCell ref="D20263:E20263"/>
    <mergeCell ref="G20263:H20263"/>
    <mergeCell ref="I20263:J20263"/>
    <mergeCell ref="B20258:C20258"/>
    <mergeCell ref="D20258:E20258"/>
    <mergeCell ref="G20258:H20258"/>
    <mergeCell ref="I20258:J20258"/>
    <mergeCell ref="G20259:J20259"/>
    <mergeCell ref="B20280:C20280"/>
    <mergeCell ref="D20280:E20280"/>
    <mergeCell ref="G20280:H20280"/>
    <mergeCell ref="I20280:J20280"/>
    <mergeCell ref="G20281:J20281"/>
    <mergeCell ref="A20278:C20278"/>
    <mergeCell ref="D20278:E20278"/>
    <mergeCell ref="G20278:H20278"/>
    <mergeCell ref="I20278:J20278"/>
    <mergeCell ref="B20279:C20279"/>
    <mergeCell ref="D20279:E20279"/>
    <mergeCell ref="G20279:H20279"/>
    <mergeCell ref="I20279:J20279"/>
    <mergeCell ref="B20276:C20276"/>
    <mergeCell ref="D20276:E20276"/>
    <mergeCell ref="G20276:H20276"/>
    <mergeCell ref="I20276:J20276"/>
    <mergeCell ref="G20277:J20277"/>
    <mergeCell ref="A20274:C20274"/>
    <mergeCell ref="D20274:E20274"/>
    <mergeCell ref="G20274:H20274"/>
    <mergeCell ref="I20274:J20274"/>
    <mergeCell ref="B20275:C20275"/>
    <mergeCell ref="D20275:E20275"/>
    <mergeCell ref="G20275:H20275"/>
    <mergeCell ref="I20275:J20275"/>
    <mergeCell ref="B20272:C20272"/>
    <mergeCell ref="D20272:E20272"/>
    <mergeCell ref="G20272:H20272"/>
    <mergeCell ref="I20272:J20272"/>
    <mergeCell ref="G20273:J20273"/>
    <mergeCell ref="B20270:C20270"/>
    <mergeCell ref="D20270:E20270"/>
    <mergeCell ref="G20270:H20270"/>
    <mergeCell ref="I20270:J20270"/>
    <mergeCell ref="B20271:C20271"/>
    <mergeCell ref="D20271:E20271"/>
    <mergeCell ref="G20271:H20271"/>
    <mergeCell ref="I20271:J20271"/>
    <mergeCell ref="G20292:J20292"/>
    <mergeCell ref="A20293:C20293"/>
    <mergeCell ref="D20293:E20293"/>
    <mergeCell ref="G20293:H20293"/>
    <mergeCell ref="I20293:J20293"/>
    <mergeCell ref="B20290:C20290"/>
    <mergeCell ref="D20290:E20290"/>
    <mergeCell ref="G20290:H20290"/>
    <mergeCell ref="I20290:J20290"/>
    <mergeCell ref="B20291:C20291"/>
    <mergeCell ref="D20291:E20291"/>
    <mergeCell ref="G20291:H20291"/>
    <mergeCell ref="I20291:J20291"/>
    <mergeCell ref="B20288:C20288"/>
    <mergeCell ref="D20288:E20288"/>
    <mergeCell ref="G20288:H20288"/>
    <mergeCell ref="I20288:J20288"/>
    <mergeCell ref="B20289:C20289"/>
    <mergeCell ref="D20289:E20289"/>
    <mergeCell ref="G20289:H20289"/>
    <mergeCell ref="I20289:J20289"/>
    <mergeCell ref="B20286:C20286"/>
    <mergeCell ref="D20286:E20286"/>
    <mergeCell ref="G20286:H20286"/>
    <mergeCell ref="I20286:J20286"/>
    <mergeCell ref="B20287:C20287"/>
    <mergeCell ref="D20287:E20287"/>
    <mergeCell ref="G20287:H20287"/>
    <mergeCell ref="I20287:J20287"/>
    <mergeCell ref="G20282:J20282"/>
    <mergeCell ref="G20283:K20283"/>
    <mergeCell ref="A20284:K20284"/>
    <mergeCell ref="A20285:C20285"/>
    <mergeCell ref="D20285:E20285"/>
    <mergeCell ref="G20285:H20285"/>
    <mergeCell ref="I20285:J20285"/>
    <mergeCell ref="G20302:J20302"/>
    <mergeCell ref="G20303:K20303"/>
    <mergeCell ref="A20304:K20304"/>
    <mergeCell ref="A20305:C20305"/>
    <mergeCell ref="D20305:E20305"/>
    <mergeCell ref="G20305:H20305"/>
    <mergeCell ref="I20305:J20305"/>
    <mergeCell ref="B20300:C20300"/>
    <mergeCell ref="D20300:E20300"/>
    <mergeCell ref="G20300:H20300"/>
    <mergeCell ref="I20300:J20300"/>
    <mergeCell ref="G20301:J20301"/>
    <mergeCell ref="A20298:C20298"/>
    <mergeCell ref="D20298:E20298"/>
    <mergeCell ref="G20298:H20298"/>
    <mergeCell ref="I20298:J20298"/>
    <mergeCell ref="B20299:C20299"/>
    <mergeCell ref="D20299:E20299"/>
    <mergeCell ref="G20299:H20299"/>
    <mergeCell ref="I20299:J20299"/>
    <mergeCell ref="B20296:C20296"/>
    <mergeCell ref="D20296:E20296"/>
    <mergeCell ref="G20296:H20296"/>
    <mergeCell ref="I20296:J20296"/>
    <mergeCell ref="G20297:J20297"/>
    <mergeCell ref="B20294:C20294"/>
    <mergeCell ref="D20294:E20294"/>
    <mergeCell ref="G20294:H20294"/>
    <mergeCell ref="I20294:J20294"/>
    <mergeCell ref="B20295:C20295"/>
    <mergeCell ref="D20295:E20295"/>
    <mergeCell ref="G20295:H20295"/>
    <mergeCell ref="I20295:J20295"/>
    <mergeCell ref="G20316:J20316"/>
    <mergeCell ref="G20317:K20317"/>
    <mergeCell ref="A20318:K20318"/>
    <mergeCell ref="A20319:C20319"/>
    <mergeCell ref="D20319:E20319"/>
    <mergeCell ref="G20319:H20319"/>
    <mergeCell ref="I20319:J20319"/>
    <mergeCell ref="B20314:C20314"/>
    <mergeCell ref="D20314:E20314"/>
    <mergeCell ref="G20314:H20314"/>
    <mergeCell ref="I20314:J20314"/>
    <mergeCell ref="G20315:J20315"/>
    <mergeCell ref="G20312:J20312"/>
    <mergeCell ref="A20313:C20313"/>
    <mergeCell ref="D20313:E20313"/>
    <mergeCell ref="G20313:H20313"/>
    <mergeCell ref="I20313:J20313"/>
    <mergeCell ref="B20310:C20310"/>
    <mergeCell ref="D20310:E20310"/>
    <mergeCell ref="G20310:H20310"/>
    <mergeCell ref="I20310:J20310"/>
    <mergeCell ref="B20311:C20311"/>
    <mergeCell ref="D20311:E20311"/>
    <mergeCell ref="G20311:H20311"/>
    <mergeCell ref="I20311:J20311"/>
    <mergeCell ref="G20308:J20308"/>
    <mergeCell ref="A20309:C20309"/>
    <mergeCell ref="D20309:E20309"/>
    <mergeCell ref="G20309:H20309"/>
    <mergeCell ref="I20309:J20309"/>
    <mergeCell ref="B20306:C20306"/>
    <mergeCell ref="D20306:E20306"/>
    <mergeCell ref="G20306:H20306"/>
    <mergeCell ref="I20306:J20306"/>
    <mergeCell ref="B20307:C20307"/>
    <mergeCell ref="D20307:E20307"/>
    <mergeCell ref="G20307:H20307"/>
    <mergeCell ref="I20307:J20307"/>
    <mergeCell ref="B20332:E20332"/>
    <mergeCell ref="G20332:H20332"/>
    <mergeCell ref="I20332:J20332"/>
    <mergeCell ref="B20333:E20333"/>
    <mergeCell ref="G20333:H20333"/>
    <mergeCell ref="I20333:J20333"/>
    <mergeCell ref="G20328:J20328"/>
    <mergeCell ref="G20329:K20329"/>
    <mergeCell ref="A20330:K20330"/>
    <mergeCell ref="A20331:E20331"/>
    <mergeCell ref="G20331:H20331"/>
    <mergeCell ref="I20331:J20331"/>
    <mergeCell ref="B20326:C20326"/>
    <mergeCell ref="D20326:E20326"/>
    <mergeCell ref="G20326:H20326"/>
    <mergeCell ref="I20326:J20326"/>
    <mergeCell ref="G20327:J20327"/>
    <mergeCell ref="A20324:C20324"/>
    <mergeCell ref="D20324:E20324"/>
    <mergeCell ref="G20324:H20324"/>
    <mergeCell ref="I20324:J20324"/>
    <mergeCell ref="B20325:C20325"/>
    <mergeCell ref="D20325:E20325"/>
    <mergeCell ref="G20325:H20325"/>
    <mergeCell ref="I20325:J20325"/>
    <mergeCell ref="B20322:C20322"/>
    <mergeCell ref="D20322:E20322"/>
    <mergeCell ref="G20322:H20322"/>
    <mergeCell ref="I20322:J20322"/>
    <mergeCell ref="G20323:J20323"/>
    <mergeCell ref="B20320:C20320"/>
    <mergeCell ref="D20320:E20320"/>
    <mergeCell ref="G20320:H20320"/>
    <mergeCell ref="I20320:J20320"/>
    <mergeCell ref="B20321:C20321"/>
    <mergeCell ref="D20321:E20321"/>
    <mergeCell ref="G20321:H20321"/>
    <mergeCell ref="I20321:J20321"/>
    <mergeCell ref="B20349:C20349"/>
    <mergeCell ref="D20349:E20349"/>
    <mergeCell ref="G20349:H20349"/>
    <mergeCell ref="I20349:J20349"/>
    <mergeCell ref="G20350:J20350"/>
    <mergeCell ref="G20346:K20346"/>
    <mergeCell ref="A20347:K20347"/>
    <mergeCell ref="A20348:C20348"/>
    <mergeCell ref="D20348:E20348"/>
    <mergeCell ref="G20348:H20348"/>
    <mergeCell ref="I20348:J20348"/>
    <mergeCell ref="I20340:J20340"/>
    <mergeCell ref="K20340:K20341"/>
    <mergeCell ref="G20343:J20343"/>
    <mergeCell ref="G20344:J20344"/>
    <mergeCell ref="G20345:J20345"/>
    <mergeCell ref="A20340:B20341"/>
    <mergeCell ref="C20340:C20341"/>
    <mergeCell ref="D20340:D20341"/>
    <mergeCell ref="E20340:F20340"/>
    <mergeCell ref="G20340:H20340"/>
    <mergeCell ref="B20338:C20338"/>
    <mergeCell ref="E20338:F20338"/>
    <mergeCell ref="G20338:H20338"/>
    <mergeCell ref="I20338:J20338"/>
    <mergeCell ref="G20339:J20339"/>
    <mergeCell ref="G20336:J20336"/>
    <mergeCell ref="A20337:C20337"/>
    <mergeCell ref="E20337:F20337"/>
    <mergeCell ref="G20337:H20337"/>
    <mergeCell ref="I20337:J20337"/>
    <mergeCell ref="B20334:E20334"/>
    <mergeCell ref="G20334:H20334"/>
    <mergeCell ref="I20334:J20334"/>
    <mergeCell ref="B20335:E20335"/>
    <mergeCell ref="G20335:H20335"/>
    <mergeCell ref="I20335:J20335"/>
    <mergeCell ref="B20363:E20363"/>
    <mergeCell ref="G20363:H20363"/>
    <mergeCell ref="I20363:J20363"/>
    <mergeCell ref="B20364:E20364"/>
    <mergeCell ref="G20364:H20364"/>
    <mergeCell ref="I20364:J20364"/>
    <mergeCell ref="B20360:C20360"/>
    <mergeCell ref="G20360:H20360"/>
    <mergeCell ref="I20360:J20360"/>
    <mergeCell ref="G20361:J20361"/>
    <mergeCell ref="A20362:E20362"/>
    <mergeCell ref="G20362:H20362"/>
    <mergeCell ref="I20362:J20362"/>
    <mergeCell ref="G20355:J20355"/>
    <mergeCell ref="G20356:K20356"/>
    <mergeCell ref="A20357:K20357"/>
    <mergeCell ref="A20358:C20359"/>
    <mergeCell ref="D20358:D20359"/>
    <mergeCell ref="E20358:F20358"/>
    <mergeCell ref="G20358:J20358"/>
    <mergeCell ref="K20358:K20359"/>
    <mergeCell ref="G20359:H20359"/>
    <mergeCell ref="I20359:J20359"/>
    <mergeCell ref="B20353:C20353"/>
    <mergeCell ref="D20353:E20353"/>
    <mergeCell ref="G20353:H20353"/>
    <mergeCell ref="I20353:J20353"/>
    <mergeCell ref="G20354:J20354"/>
    <mergeCell ref="A20351:C20351"/>
    <mergeCell ref="D20351:E20351"/>
    <mergeCell ref="G20351:H20351"/>
    <mergeCell ref="I20351:J20351"/>
    <mergeCell ref="B20352:C20352"/>
    <mergeCell ref="D20352:E20352"/>
    <mergeCell ref="G20352:H20352"/>
    <mergeCell ref="I20352:J20352"/>
    <mergeCell ref="B20379:C20379"/>
    <mergeCell ref="D20379:E20379"/>
    <mergeCell ref="G20379:H20379"/>
    <mergeCell ref="I20379:J20379"/>
    <mergeCell ref="B20380:C20380"/>
    <mergeCell ref="D20380:E20380"/>
    <mergeCell ref="G20380:H20380"/>
    <mergeCell ref="I20380:J20380"/>
    <mergeCell ref="G20377:J20377"/>
    <mergeCell ref="A20378:C20378"/>
    <mergeCell ref="D20378:E20378"/>
    <mergeCell ref="G20378:H20378"/>
    <mergeCell ref="I20378:J20378"/>
    <mergeCell ref="B20375:C20375"/>
    <mergeCell ref="D20375:E20375"/>
    <mergeCell ref="G20375:H20375"/>
    <mergeCell ref="I20375:J20375"/>
    <mergeCell ref="B20376:C20376"/>
    <mergeCell ref="D20376:E20376"/>
    <mergeCell ref="G20376:H20376"/>
    <mergeCell ref="I20376:J20376"/>
    <mergeCell ref="A20373:K20373"/>
    <mergeCell ref="A20374:C20374"/>
    <mergeCell ref="D20374:E20374"/>
    <mergeCell ref="G20374:H20374"/>
    <mergeCell ref="I20374:J20374"/>
    <mergeCell ref="G20368:J20368"/>
    <mergeCell ref="G20369:J20369"/>
    <mergeCell ref="G20370:J20370"/>
    <mergeCell ref="G20371:J20371"/>
    <mergeCell ref="G20372:K20372"/>
    <mergeCell ref="B20365:E20365"/>
    <mergeCell ref="G20365:H20365"/>
    <mergeCell ref="I20365:J20365"/>
    <mergeCell ref="G20366:J20366"/>
    <mergeCell ref="G20367:J20367"/>
    <mergeCell ref="G20392:J20392"/>
    <mergeCell ref="G20393:K20393"/>
    <mergeCell ref="A20394:K20394"/>
    <mergeCell ref="A20395:C20395"/>
    <mergeCell ref="D20395:E20395"/>
    <mergeCell ref="G20395:H20395"/>
    <mergeCell ref="I20395:J20395"/>
    <mergeCell ref="B20390:C20390"/>
    <mergeCell ref="D20390:E20390"/>
    <mergeCell ref="G20390:H20390"/>
    <mergeCell ref="I20390:J20390"/>
    <mergeCell ref="G20391:J20391"/>
    <mergeCell ref="G20388:J20388"/>
    <mergeCell ref="A20389:C20389"/>
    <mergeCell ref="D20389:E20389"/>
    <mergeCell ref="G20389:H20389"/>
    <mergeCell ref="I20389:J20389"/>
    <mergeCell ref="B20386:C20386"/>
    <mergeCell ref="D20386:E20386"/>
    <mergeCell ref="G20386:H20386"/>
    <mergeCell ref="I20386:J20386"/>
    <mergeCell ref="B20387:C20387"/>
    <mergeCell ref="D20387:E20387"/>
    <mergeCell ref="G20387:H20387"/>
    <mergeCell ref="I20387:J20387"/>
    <mergeCell ref="G20381:J20381"/>
    <mergeCell ref="G20382:J20382"/>
    <mergeCell ref="G20383:K20383"/>
    <mergeCell ref="A20384:K20384"/>
    <mergeCell ref="A20385:C20385"/>
    <mergeCell ref="D20385:E20385"/>
    <mergeCell ref="G20385:H20385"/>
    <mergeCell ref="I20385:J20385"/>
    <mergeCell ref="B20406:C20406"/>
    <mergeCell ref="D20406:E20406"/>
    <mergeCell ref="G20406:H20406"/>
    <mergeCell ref="I20406:J20406"/>
    <mergeCell ref="B20407:C20407"/>
    <mergeCell ref="D20407:E20407"/>
    <mergeCell ref="G20407:H20407"/>
    <mergeCell ref="I20407:J20407"/>
    <mergeCell ref="G20402:J20402"/>
    <mergeCell ref="G20403:K20403"/>
    <mergeCell ref="A20404:K20404"/>
    <mergeCell ref="A20405:C20405"/>
    <mergeCell ref="D20405:E20405"/>
    <mergeCell ref="G20405:H20405"/>
    <mergeCell ref="I20405:J20405"/>
    <mergeCell ref="B20400:C20400"/>
    <mergeCell ref="D20400:E20400"/>
    <mergeCell ref="G20400:H20400"/>
    <mergeCell ref="I20400:J20400"/>
    <mergeCell ref="G20401:J20401"/>
    <mergeCell ref="G20398:J20398"/>
    <mergeCell ref="A20399:C20399"/>
    <mergeCell ref="D20399:E20399"/>
    <mergeCell ref="G20399:H20399"/>
    <mergeCell ref="I20399:J20399"/>
    <mergeCell ref="B20396:C20396"/>
    <mergeCell ref="D20396:E20396"/>
    <mergeCell ref="G20396:H20396"/>
    <mergeCell ref="I20396:J20396"/>
    <mergeCell ref="B20397:C20397"/>
    <mergeCell ref="D20397:E20397"/>
    <mergeCell ref="G20397:H20397"/>
    <mergeCell ref="I20397:J20397"/>
    <mergeCell ref="B20419:C20419"/>
    <mergeCell ref="D20419:E20419"/>
    <mergeCell ref="G20419:H20419"/>
    <mergeCell ref="I20419:J20419"/>
    <mergeCell ref="B20420:C20420"/>
    <mergeCell ref="D20420:E20420"/>
    <mergeCell ref="G20420:H20420"/>
    <mergeCell ref="I20420:J20420"/>
    <mergeCell ref="G20414:J20414"/>
    <mergeCell ref="G20415:J20415"/>
    <mergeCell ref="G20416:K20416"/>
    <mergeCell ref="A20417:K20417"/>
    <mergeCell ref="A20418:C20418"/>
    <mergeCell ref="D20418:E20418"/>
    <mergeCell ref="G20418:H20418"/>
    <mergeCell ref="I20418:J20418"/>
    <mergeCell ref="B20412:C20412"/>
    <mergeCell ref="D20412:E20412"/>
    <mergeCell ref="G20412:H20412"/>
    <mergeCell ref="I20412:J20412"/>
    <mergeCell ref="B20413:C20413"/>
    <mergeCell ref="D20413:E20413"/>
    <mergeCell ref="G20413:H20413"/>
    <mergeCell ref="I20413:J20413"/>
    <mergeCell ref="G20410:J20410"/>
    <mergeCell ref="A20411:C20411"/>
    <mergeCell ref="D20411:E20411"/>
    <mergeCell ref="G20411:H20411"/>
    <mergeCell ref="I20411:J20411"/>
    <mergeCell ref="B20408:C20408"/>
    <mergeCell ref="D20408:E20408"/>
    <mergeCell ref="G20408:H20408"/>
    <mergeCell ref="I20408:J20408"/>
    <mergeCell ref="B20409:C20409"/>
    <mergeCell ref="D20409:E20409"/>
    <mergeCell ref="G20409:H20409"/>
    <mergeCell ref="I20409:J20409"/>
    <mergeCell ref="B20435:C20435"/>
    <mergeCell ref="D20435:E20435"/>
    <mergeCell ref="G20435:H20435"/>
    <mergeCell ref="I20435:J20435"/>
    <mergeCell ref="B20436:C20436"/>
    <mergeCell ref="D20436:E20436"/>
    <mergeCell ref="G20436:H20436"/>
    <mergeCell ref="I20436:J20436"/>
    <mergeCell ref="G20430:J20430"/>
    <mergeCell ref="G20431:J20431"/>
    <mergeCell ref="G20432:K20432"/>
    <mergeCell ref="A20433:K20433"/>
    <mergeCell ref="A20434:C20434"/>
    <mergeCell ref="D20434:E20434"/>
    <mergeCell ref="G20434:H20434"/>
    <mergeCell ref="I20434:J20434"/>
    <mergeCell ref="B20428:C20428"/>
    <mergeCell ref="D20428:E20428"/>
    <mergeCell ref="G20428:H20428"/>
    <mergeCell ref="I20428:J20428"/>
    <mergeCell ref="B20429:C20429"/>
    <mergeCell ref="D20429:E20429"/>
    <mergeCell ref="G20429:H20429"/>
    <mergeCell ref="I20429:J20429"/>
    <mergeCell ref="G20423:J20423"/>
    <mergeCell ref="G20424:J20424"/>
    <mergeCell ref="G20425:K20425"/>
    <mergeCell ref="A20426:K20426"/>
    <mergeCell ref="A20427:C20427"/>
    <mergeCell ref="D20427:E20427"/>
    <mergeCell ref="G20427:H20427"/>
    <mergeCell ref="I20427:J20427"/>
    <mergeCell ref="B20421:C20421"/>
    <mergeCell ref="D20421:E20421"/>
    <mergeCell ref="G20421:H20421"/>
    <mergeCell ref="I20421:J20421"/>
    <mergeCell ref="B20422:C20422"/>
    <mergeCell ref="D20422:E20422"/>
    <mergeCell ref="G20422:H20422"/>
    <mergeCell ref="I20422:J20422"/>
    <mergeCell ref="G20450:J20450"/>
    <mergeCell ref="G20451:J20451"/>
    <mergeCell ref="G20452:K20452"/>
    <mergeCell ref="A20453:K20453"/>
    <mergeCell ref="A20454:C20455"/>
    <mergeCell ref="D20454:D20455"/>
    <mergeCell ref="E20454:F20454"/>
    <mergeCell ref="G20454:J20454"/>
    <mergeCell ref="K20454:K20455"/>
    <mergeCell ref="G20455:H20455"/>
    <mergeCell ref="I20455:J20455"/>
    <mergeCell ref="B20448:C20448"/>
    <mergeCell ref="D20448:E20448"/>
    <mergeCell ref="G20448:H20448"/>
    <mergeCell ref="I20448:J20448"/>
    <mergeCell ref="B20449:C20449"/>
    <mergeCell ref="D20449:E20449"/>
    <mergeCell ref="G20449:H20449"/>
    <mergeCell ref="I20449:J20449"/>
    <mergeCell ref="G20444:J20444"/>
    <mergeCell ref="G20445:K20445"/>
    <mergeCell ref="A20446:K20446"/>
    <mergeCell ref="A20447:C20447"/>
    <mergeCell ref="D20447:E20447"/>
    <mergeCell ref="G20447:H20447"/>
    <mergeCell ref="I20447:J20447"/>
    <mergeCell ref="B20442:C20442"/>
    <mergeCell ref="D20442:E20442"/>
    <mergeCell ref="G20442:H20442"/>
    <mergeCell ref="I20442:J20442"/>
    <mergeCell ref="G20443:J20443"/>
    <mergeCell ref="G20437:J20437"/>
    <mergeCell ref="G20438:J20438"/>
    <mergeCell ref="G20439:K20439"/>
    <mergeCell ref="A20440:K20440"/>
    <mergeCell ref="A20441:C20441"/>
    <mergeCell ref="D20441:E20441"/>
    <mergeCell ref="G20441:H20441"/>
    <mergeCell ref="I20441:J20441"/>
    <mergeCell ref="G20470:J20470"/>
    <mergeCell ref="A20471:C20471"/>
    <mergeCell ref="E20471:F20471"/>
    <mergeCell ref="G20471:H20471"/>
    <mergeCell ref="I20471:J20471"/>
    <mergeCell ref="A20468:E20468"/>
    <mergeCell ref="G20468:H20468"/>
    <mergeCell ref="I20468:J20468"/>
    <mergeCell ref="B20469:E20469"/>
    <mergeCell ref="G20469:H20469"/>
    <mergeCell ref="I20469:J20469"/>
    <mergeCell ref="G20463:J20463"/>
    <mergeCell ref="G20464:J20464"/>
    <mergeCell ref="G20465:J20465"/>
    <mergeCell ref="G20466:J20466"/>
    <mergeCell ref="G20467:J20467"/>
    <mergeCell ref="G20460:J20460"/>
    <mergeCell ref="A20461:E20461"/>
    <mergeCell ref="G20461:H20461"/>
    <mergeCell ref="I20461:J20461"/>
    <mergeCell ref="B20462:E20462"/>
    <mergeCell ref="G20462:H20462"/>
    <mergeCell ref="I20462:J20462"/>
    <mergeCell ref="B20458:C20458"/>
    <mergeCell ref="G20458:H20458"/>
    <mergeCell ref="I20458:J20458"/>
    <mergeCell ref="B20459:C20459"/>
    <mergeCell ref="G20459:H20459"/>
    <mergeCell ref="I20459:J20459"/>
    <mergeCell ref="B20456:C20456"/>
    <mergeCell ref="G20456:H20456"/>
    <mergeCell ref="I20456:J20456"/>
    <mergeCell ref="B20457:C20457"/>
    <mergeCell ref="G20457:H20457"/>
    <mergeCell ref="I20457:J20457"/>
    <mergeCell ref="B20485:C20485"/>
    <mergeCell ref="D20485:E20485"/>
    <mergeCell ref="G20485:H20485"/>
    <mergeCell ref="I20485:J20485"/>
    <mergeCell ref="B20486:C20486"/>
    <mergeCell ref="D20486:E20486"/>
    <mergeCell ref="G20486:H20486"/>
    <mergeCell ref="I20486:J20486"/>
    <mergeCell ref="B20483:C20483"/>
    <mergeCell ref="D20483:E20483"/>
    <mergeCell ref="G20483:H20483"/>
    <mergeCell ref="I20483:J20483"/>
    <mergeCell ref="B20484:C20484"/>
    <mergeCell ref="D20484:E20484"/>
    <mergeCell ref="G20484:H20484"/>
    <mergeCell ref="I20484:J20484"/>
    <mergeCell ref="G20480:K20480"/>
    <mergeCell ref="A20481:K20481"/>
    <mergeCell ref="A20482:C20482"/>
    <mergeCell ref="D20482:E20482"/>
    <mergeCell ref="G20482:H20482"/>
    <mergeCell ref="I20482:J20482"/>
    <mergeCell ref="I20474:J20474"/>
    <mergeCell ref="K20474:K20475"/>
    <mergeCell ref="G20477:J20477"/>
    <mergeCell ref="G20478:J20478"/>
    <mergeCell ref="G20479:J20479"/>
    <mergeCell ref="A20474:B20475"/>
    <mergeCell ref="C20474:C20475"/>
    <mergeCell ref="D20474:D20475"/>
    <mergeCell ref="E20474:F20474"/>
    <mergeCell ref="G20474:H20474"/>
    <mergeCell ref="B20472:C20472"/>
    <mergeCell ref="E20472:F20472"/>
    <mergeCell ref="G20472:H20472"/>
    <mergeCell ref="I20472:J20472"/>
    <mergeCell ref="G20473:J20473"/>
    <mergeCell ref="G20499:J20499"/>
    <mergeCell ref="A20500:C20500"/>
    <mergeCell ref="D20500:E20500"/>
    <mergeCell ref="G20500:H20500"/>
    <mergeCell ref="I20500:J20500"/>
    <mergeCell ref="B20497:C20497"/>
    <mergeCell ref="D20497:E20497"/>
    <mergeCell ref="G20497:H20497"/>
    <mergeCell ref="I20497:J20497"/>
    <mergeCell ref="B20498:C20498"/>
    <mergeCell ref="D20498:E20498"/>
    <mergeCell ref="G20498:H20498"/>
    <mergeCell ref="I20498:J20498"/>
    <mergeCell ref="G20493:J20493"/>
    <mergeCell ref="G20494:K20494"/>
    <mergeCell ref="A20495:K20495"/>
    <mergeCell ref="A20496:C20496"/>
    <mergeCell ref="D20496:E20496"/>
    <mergeCell ref="G20496:H20496"/>
    <mergeCell ref="I20496:J20496"/>
    <mergeCell ref="B20491:C20491"/>
    <mergeCell ref="D20491:E20491"/>
    <mergeCell ref="G20491:H20491"/>
    <mergeCell ref="I20491:J20491"/>
    <mergeCell ref="G20492:J20492"/>
    <mergeCell ref="G20489:J20489"/>
    <mergeCell ref="A20490:C20490"/>
    <mergeCell ref="D20490:E20490"/>
    <mergeCell ref="G20490:H20490"/>
    <mergeCell ref="I20490:J20490"/>
    <mergeCell ref="B20487:C20487"/>
    <mergeCell ref="D20487:E20487"/>
    <mergeCell ref="G20487:H20487"/>
    <mergeCell ref="I20487:J20487"/>
    <mergeCell ref="B20488:C20488"/>
    <mergeCell ref="D20488:E20488"/>
    <mergeCell ref="G20488:H20488"/>
    <mergeCell ref="I20488:J20488"/>
    <mergeCell ref="A20513:C20513"/>
    <mergeCell ref="D20513:E20513"/>
    <mergeCell ref="G20513:H20513"/>
    <mergeCell ref="I20513:J20513"/>
    <mergeCell ref="B20514:C20514"/>
    <mergeCell ref="D20514:E20514"/>
    <mergeCell ref="G20514:H20514"/>
    <mergeCell ref="I20514:J20514"/>
    <mergeCell ref="B20511:C20511"/>
    <mergeCell ref="D20511:E20511"/>
    <mergeCell ref="G20511:H20511"/>
    <mergeCell ref="I20511:J20511"/>
    <mergeCell ref="G20512:J20512"/>
    <mergeCell ref="G20507:J20507"/>
    <mergeCell ref="G20508:K20508"/>
    <mergeCell ref="A20509:K20509"/>
    <mergeCell ref="A20510:C20510"/>
    <mergeCell ref="D20510:E20510"/>
    <mergeCell ref="G20510:H20510"/>
    <mergeCell ref="I20510:J20510"/>
    <mergeCell ref="B20505:C20505"/>
    <mergeCell ref="D20505:E20505"/>
    <mergeCell ref="G20505:H20505"/>
    <mergeCell ref="I20505:J20505"/>
    <mergeCell ref="G20506:J20506"/>
    <mergeCell ref="G20503:J20503"/>
    <mergeCell ref="A20504:C20504"/>
    <mergeCell ref="D20504:E20504"/>
    <mergeCell ref="G20504:H20504"/>
    <mergeCell ref="I20504:J20504"/>
    <mergeCell ref="B20501:C20501"/>
    <mergeCell ref="D20501:E20501"/>
    <mergeCell ref="G20501:H20501"/>
    <mergeCell ref="I20501:J20501"/>
    <mergeCell ref="B20502:C20502"/>
    <mergeCell ref="D20502:E20502"/>
    <mergeCell ref="G20502:H20502"/>
    <mergeCell ref="I20502:J20502"/>
    <mergeCell ref="G20525:J20525"/>
    <mergeCell ref="A20526:C20526"/>
    <mergeCell ref="D20526:E20526"/>
    <mergeCell ref="G20526:H20526"/>
    <mergeCell ref="I20526:J20526"/>
    <mergeCell ref="B20523:C20523"/>
    <mergeCell ref="D20523:E20523"/>
    <mergeCell ref="G20523:H20523"/>
    <mergeCell ref="I20523:J20523"/>
    <mergeCell ref="B20524:C20524"/>
    <mergeCell ref="D20524:E20524"/>
    <mergeCell ref="G20524:H20524"/>
    <mergeCell ref="I20524:J20524"/>
    <mergeCell ref="B20521:C20521"/>
    <mergeCell ref="D20521:E20521"/>
    <mergeCell ref="G20521:H20521"/>
    <mergeCell ref="I20521:J20521"/>
    <mergeCell ref="B20522:C20522"/>
    <mergeCell ref="D20522:E20522"/>
    <mergeCell ref="G20522:H20522"/>
    <mergeCell ref="I20522:J20522"/>
    <mergeCell ref="G20517:J20517"/>
    <mergeCell ref="G20518:K20518"/>
    <mergeCell ref="A20519:K20519"/>
    <mergeCell ref="A20520:C20520"/>
    <mergeCell ref="D20520:E20520"/>
    <mergeCell ref="G20520:H20520"/>
    <mergeCell ref="I20520:J20520"/>
    <mergeCell ref="B20515:C20515"/>
    <mergeCell ref="D20515:E20515"/>
    <mergeCell ref="G20515:H20515"/>
    <mergeCell ref="I20515:J20515"/>
    <mergeCell ref="G20516:J20516"/>
    <mergeCell ref="B20537:C20537"/>
    <mergeCell ref="D20537:E20537"/>
    <mergeCell ref="G20537:H20537"/>
    <mergeCell ref="I20537:J20537"/>
    <mergeCell ref="G20538:J20538"/>
    <mergeCell ref="A20535:C20535"/>
    <mergeCell ref="D20535:E20535"/>
    <mergeCell ref="G20535:H20535"/>
    <mergeCell ref="I20535:J20535"/>
    <mergeCell ref="B20536:C20536"/>
    <mergeCell ref="D20536:E20536"/>
    <mergeCell ref="G20536:H20536"/>
    <mergeCell ref="I20536:J20536"/>
    <mergeCell ref="B20533:C20533"/>
    <mergeCell ref="D20533:E20533"/>
    <mergeCell ref="G20533:H20533"/>
    <mergeCell ref="I20533:J20533"/>
    <mergeCell ref="G20534:J20534"/>
    <mergeCell ref="A20531:C20531"/>
    <mergeCell ref="D20531:E20531"/>
    <mergeCell ref="G20531:H20531"/>
    <mergeCell ref="I20531:J20531"/>
    <mergeCell ref="B20532:C20532"/>
    <mergeCell ref="D20532:E20532"/>
    <mergeCell ref="G20532:H20532"/>
    <mergeCell ref="I20532:J20532"/>
    <mergeCell ref="B20529:C20529"/>
    <mergeCell ref="D20529:E20529"/>
    <mergeCell ref="G20529:H20529"/>
    <mergeCell ref="I20529:J20529"/>
    <mergeCell ref="G20530:J20530"/>
    <mergeCell ref="B20527:C20527"/>
    <mergeCell ref="D20527:E20527"/>
    <mergeCell ref="G20527:H20527"/>
    <mergeCell ref="I20527:J20527"/>
    <mergeCell ref="B20528:C20528"/>
    <mergeCell ref="D20528:E20528"/>
    <mergeCell ref="G20528:H20528"/>
    <mergeCell ref="I20528:J20528"/>
    <mergeCell ref="G20549:J20549"/>
    <mergeCell ref="A20550:C20550"/>
    <mergeCell ref="D20550:E20550"/>
    <mergeCell ref="G20550:H20550"/>
    <mergeCell ref="I20550:J20550"/>
    <mergeCell ref="B20547:C20547"/>
    <mergeCell ref="D20547:E20547"/>
    <mergeCell ref="G20547:H20547"/>
    <mergeCell ref="I20547:J20547"/>
    <mergeCell ref="B20548:C20548"/>
    <mergeCell ref="D20548:E20548"/>
    <mergeCell ref="G20548:H20548"/>
    <mergeCell ref="I20548:J20548"/>
    <mergeCell ref="B20545:C20545"/>
    <mergeCell ref="D20545:E20545"/>
    <mergeCell ref="G20545:H20545"/>
    <mergeCell ref="I20545:J20545"/>
    <mergeCell ref="B20546:C20546"/>
    <mergeCell ref="D20546:E20546"/>
    <mergeCell ref="G20546:H20546"/>
    <mergeCell ref="I20546:J20546"/>
    <mergeCell ref="B20543:C20543"/>
    <mergeCell ref="D20543:E20543"/>
    <mergeCell ref="G20543:H20543"/>
    <mergeCell ref="I20543:J20543"/>
    <mergeCell ref="B20544:C20544"/>
    <mergeCell ref="D20544:E20544"/>
    <mergeCell ref="G20544:H20544"/>
    <mergeCell ref="I20544:J20544"/>
    <mergeCell ref="G20539:J20539"/>
    <mergeCell ref="G20540:K20540"/>
    <mergeCell ref="A20541:K20541"/>
    <mergeCell ref="A20542:C20542"/>
    <mergeCell ref="D20542:E20542"/>
    <mergeCell ref="G20542:H20542"/>
    <mergeCell ref="I20542:J20542"/>
    <mergeCell ref="G20559:J20559"/>
    <mergeCell ref="G20560:K20560"/>
    <mergeCell ref="A20561:K20561"/>
    <mergeCell ref="A20562:C20562"/>
    <mergeCell ref="D20562:E20562"/>
    <mergeCell ref="G20562:H20562"/>
    <mergeCell ref="I20562:J20562"/>
    <mergeCell ref="B20557:C20557"/>
    <mergeCell ref="D20557:E20557"/>
    <mergeCell ref="G20557:H20557"/>
    <mergeCell ref="I20557:J20557"/>
    <mergeCell ref="G20558:J20558"/>
    <mergeCell ref="A20555:C20555"/>
    <mergeCell ref="D20555:E20555"/>
    <mergeCell ref="G20555:H20555"/>
    <mergeCell ref="I20555:J20555"/>
    <mergeCell ref="B20556:C20556"/>
    <mergeCell ref="D20556:E20556"/>
    <mergeCell ref="G20556:H20556"/>
    <mergeCell ref="I20556:J20556"/>
    <mergeCell ref="B20553:C20553"/>
    <mergeCell ref="D20553:E20553"/>
    <mergeCell ref="G20553:H20553"/>
    <mergeCell ref="I20553:J20553"/>
    <mergeCell ref="G20554:J20554"/>
    <mergeCell ref="B20551:C20551"/>
    <mergeCell ref="D20551:E20551"/>
    <mergeCell ref="G20551:H20551"/>
    <mergeCell ref="I20551:J20551"/>
    <mergeCell ref="B20552:C20552"/>
    <mergeCell ref="D20552:E20552"/>
    <mergeCell ref="G20552:H20552"/>
    <mergeCell ref="I20552:J20552"/>
    <mergeCell ref="G20573:J20573"/>
    <mergeCell ref="G20574:K20574"/>
    <mergeCell ref="A20575:K20575"/>
    <mergeCell ref="A20576:C20576"/>
    <mergeCell ref="D20576:E20576"/>
    <mergeCell ref="G20576:H20576"/>
    <mergeCell ref="I20576:J20576"/>
    <mergeCell ref="B20571:C20571"/>
    <mergeCell ref="D20571:E20571"/>
    <mergeCell ref="G20571:H20571"/>
    <mergeCell ref="I20571:J20571"/>
    <mergeCell ref="G20572:J20572"/>
    <mergeCell ref="G20569:J20569"/>
    <mergeCell ref="A20570:C20570"/>
    <mergeCell ref="D20570:E20570"/>
    <mergeCell ref="G20570:H20570"/>
    <mergeCell ref="I20570:J20570"/>
    <mergeCell ref="B20567:C20567"/>
    <mergeCell ref="D20567:E20567"/>
    <mergeCell ref="G20567:H20567"/>
    <mergeCell ref="I20567:J20567"/>
    <mergeCell ref="B20568:C20568"/>
    <mergeCell ref="D20568:E20568"/>
    <mergeCell ref="G20568:H20568"/>
    <mergeCell ref="I20568:J20568"/>
    <mergeCell ref="G20565:J20565"/>
    <mergeCell ref="A20566:C20566"/>
    <mergeCell ref="D20566:E20566"/>
    <mergeCell ref="G20566:H20566"/>
    <mergeCell ref="I20566:J20566"/>
    <mergeCell ref="B20563:C20563"/>
    <mergeCell ref="D20563:E20563"/>
    <mergeCell ref="G20563:H20563"/>
    <mergeCell ref="I20563:J20563"/>
    <mergeCell ref="B20564:C20564"/>
    <mergeCell ref="D20564:E20564"/>
    <mergeCell ref="G20564:H20564"/>
    <mergeCell ref="I20564:J20564"/>
    <mergeCell ref="B20589:E20589"/>
    <mergeCell ref="G20589:H20589"/>
    <mergeCell ref="I20589:J20589"/>
    <mergeCell ref="B20590:E20590"/>
    <mergeCell ref="G20590:H20590"/>
    <mergeCell ref="I20590:J20590"/>
    <mergeCell ref="G20585:J20585"/>
    <mergeCell ref="G20586:K20586"/>
    <mergeCell ref="A20587:K20587"/>
    <mergeCell ref="A20588:E20588"/>
    <mergeCell ref="G20588:H20588"/>
    <mergeCell ref="I20588:J20588"/>
    <mergeCell ref="B20583:C20583"/>
    <mergeCell ref="D20583:E20583"/>
    <mergeCell ref="G20583:H20583"/>
    <mergeCell ref="I20583:J20583"/>
    <mergeCell ref="G20584:J20584"/>
    <mergeCell ref="A20581:C20581"/>
    <mergeCell ref="D20581:E20581"/>
    <mergeCell ref="G20581:H20581"/>
    <mergeCell ref="I20581:J20581"/>
    <mergeCell ref="B20582:C20582"/>
    <mergeCell ref="D20582:E20582"/>
    <mergeCell ref="G20582:H20582"/>
    <mergeCell ref="I20582:J20582"/>
    <mergeCell ref="B20579:C20579"/>
    <mergeCell ref="D20579:E20579"/>
    <mergeCell ref="G20579:H20579"/>
    <mergeCell ref="I20579:J20579"/>
    <mergeCell ref="G20580:J20580"/>
    <mergeCell ref="B20577:C20577"/>
    <mergeCell ref="D20577:E20577"/>
    <mergeCell ref="G20577:H20577"/>
    <mergeCell ref="I20577:J20577"/>
    <mergeCell ref="B20578:C20578"/>
    <mergeCell ref="D20578:E20578"/>
    <mergeCell ref="G20578:H20578"/>
    <mergeCell ref="I20578:J20578"/>
    <mergeCell ref="B20606:C20606"/>
    <mergeCell ref="D20606:E20606"/>
    <mergeCell ref="G20606:H20606"/>
    <mergeCell ref="I20606:J20606"/>
    <mergeCell ref="G20607:J20607"/>
    <mergeCell ref="G20603:K20603"/>
    <mergeCell ref="A20604:K20604"/>
    <mergeCell ref="A20605:C20605"/>
    <mergeCell ref="D20605:E20605"/>
    <mergeCell ref="G20605:H20605"/>
    <mergeCell ref="I20605:J20605"/>
    <mergeCell ref="I20597:J20597"/>
    <mergeCell ref="K20597:K20598"/>
    <mergeCell ref="G20600:J20600"/>
    <mergeCell ref="G20601:J20601"/>
    <mergeCell ref="G20602:J20602"/>
    <mergeCell ref="A20597:B20598"/>
    <mergeCell ref="C20597:C20598"/>
    <mergeCell ref="D20597:D20598"/>
    <mergeCell ref="E20597:F20597"/>
    <mergeCell ref="G20597:H20597"/>
    <mergeCell ref="B20595:C20595"/>
    <mergeCell ref="E20595:F20595"/>
    <mergeCell ref="G20595:H20595"/>
    <mergeCell ref="I20595:J20595"/>
    <mergeCell ref="G20596:J20596"/>
    <mergeCell ref="G20593:J20593"/>
    <mergeCell ref="A20594:C20594"/>
    <mergeCell ref="E20594:F20594"/>
    <mergeCell ref="G20594:H20594"/>
    <mergeCell ref="I20594:J20594"/>
    <mergeCell ref="B20591:E20591"/>
    <mergeCell ref="G20591:H20591"/>
    <mergeCell ref="I20591:J20591"/>
    <mergeCell ref="B20592:E20592"/>
    <mergeCell ref="G20592:H20592"/>
    <mergeCell ref="I20592:J20592"/>
    <mergeCell ref="B20620:E20620"/>
    <mergeCell ref="G20620:H20620"/>
    <mergeCell ref="I20620:J20620"/>
    <mergeCell ref="B20621:E20621"/>
    <mergeCell ref="G20621:H20621"/>
    <mergeCell ref="I20621:J20621"/>
    <mergeCell ref="B20617:C20617"/>
    <mergeCell ref="G20617:H20617"/>
    <mergeCell ref="I20617:J20617"/>
    <mergeCell ref="G20618:J20618"/>
    <mergeCell ref="A20619:E20619"/>
    <mergeCell ref="G20619:H20619"/>
    <mergeCell ref="I20619:J20619"/>
    <mergeCell ref="G20612:J20612"/>
    <mergeCell ref="G20613:K20613"/>
    <mergeCell ref="A20614:K20614"/>
    <mergeCell ref="A20615:C20616"/>
    <mergeCell ref="D20615:D20616"/>
    <mergeCell ref="E20615:F20615"/>
    <mergeCell ref="G20615:J20615"/>
    <mergeCell ref="K20615:K20616"/>
    <mergeCell ref="G20616:H20616"/>
    <mergeCell ref="I20616:J20616"/>
    <mergeCell ref="B20610:C20610"/>
    <mergeCell ref="D20610:E20610"/>
    <mergeCell ref="G20610:H20610"/>
    <mergeCell ref="I20610:J20610"/>
    <mergeCell ref="G20611:J20611"/>
    <mergeCell ref="A20608:C20608"/>
    <mergeCell ref="D20608:E20608"/>
    <mergeCell ref="G20608:H20608"/>
    <mergeCell ref="I20608:J20608"/>
    <mergeCell ref="B20609:C20609"/>
    <mergeCell ref="D20609:E20609"/>
    <mergeCell ref="G20609:H20609"/>
    <mergeCell ref="I20609:J20609"/>
    <mergeCell ref="B20636:C20636"/>
    <mergeCell ref="D20636:E20636"/>
    <mergeCell ref="G20636:H20636"/>
    <mergeCell ref="I20636:J20636"/>
    <mergeCell ref="B20637:C20637"/>
    <mergeCell ref="D20637:E20637"/>
    <mergeCell ref="G20637:H20637"/>
    <mergeCell ref="I20637:J20637"/>
    <mergeCell ref="G20634:J20634"/>
    <mergeCell ref="A20635:C20635"/>
    <mergeCell ref="D20635:E20635"/>
    <mergeCell ref="G20635:H20635"/>
    <mergeCell ref="I20635:J20635"/>
    <mergeCell ref="B20632:C20632"/>
    <mergeCell ref="D20632:E20632"/>
    <mergeCell ref="G20632:H20632"/>
    <mergeCell ref="I20632:J20632"/>
    <mergeCell ref="B20633:C20633"/>
    <mergeCell ref="D20633:E20633"/>
    <mergeCell ref="G20633:H20633"/>
    <mergeCell ref="I20633:J20633"/>
    <mergeCell ref="A20630:K20630"/>
    <mergeCell ref="A20631:C20631"/>
    <mergeCell ref="D20631:E20631"/>
    <mergeCell ref="G20631:H20631"/>
    <mergeCell ref="I20631:J20631"/>
    <mergeCell ref="G20625:J20625"/>
    <mergeCell ref="G20626:J20626"/>
    <mergeCell ref="G20627:J20627"/>
    <mergeCell ref="G20628:J20628"/>
    <mergeCell ref="G20629:K20629"/>
    <mergeCell ref="B20622:E20622"/>
    <mergeCell ref="G20622:H20622"/>
    <mergeCell ref="I20622:J20622"/>
    <mergeCell ref="G20623:J20623"/>
    <mergeCell ref="G20624:J20624"/>
    <mergeCell ref="G20649:J20649"/>
    <mergeCell ref="G20650:K20650"/>
    <mergeCell ref="A20651:K20651"/>
    <mergeCell ref="A20652:C20652"/>
    <mergeCell ref="D20652:E20652"/>
    <mergeCell ref="G20652:H20652"/>
    <mergeCell ref="I20652:J20652"/>
    <mergeCell ref="B20647:C20647"/>
    <mergeCell ref="D20647:E20647"/>
    <mergeCell ref="G20647:H20647"/>
    <mergeCell ref="I20647:J20647"/>
    <mergeCell ref="G20648:J20648"/>
    <mergeCell ref="G20645:J20645"/>
    <mergeCell ref="A20646:C20646"/>
    <mergeCell ref="D20646:E20646"/>
    <mergeCell ref="G20646:H20646"/>
    <mergeCell ref="I20646:J20646"/>
    <mergeCell ref="B20643:C20643"/>
    <mergeCell ref="D20643:E20643"/>
    <mergeCell ref="G20643:H20643"/>
    <mergeCell ref="I20643:J20643"/>
    <mergeCell ref="B20644:C20644"/>
    <mergeCell ref="D20644:E20644"/>
    <mergeCell ref="G20644:H20644"/>
    <mergeCell ref="I20644:J20644"/>
    <mergeCell ref="G20638:J20638"/>
    <mergeCell ref="G20639:J20639"/>
    <mergeCell ref="G20640:K20640"/>
    <mergeCell ref="A20641:K20641"/>
    <mergeCell ref="A20642:C20642"/>
    <mergeCell ref="D20642:E20642"/>
    <mergeCell ref="G20642:H20642"/>
    <mergeCell ref="I20642:J20642"/>
    <mergeCell ref="B20663:C20663"/>
    <mergeCell ref="D20663:E20663"/>
    <mergeCell ref="G20663:H20663"/>
    <mergeCell ref="I20663:J20663"/>
    <mergeCell ref="B20664:C20664"/>
    <mergeCell ref="D20664:E20664"/>
    <mergeCell ref="G20664:H20664"/>
    <mergeCell ref="I20664:J20664"/>
    <mergeCell ref="G20659:J20659"/>
    <mergeCell ref="G20660:K20660"/>
    <mergeCell ref="A20661:K20661"/>
    <mergeCell ref="A20662:C20662"/>
    <mergeCell ref="D20662:E20662"/>
    <mergeCell ref="G20662:H20662"/>
    <mergeCell ref="I20662:J20662"/>
    <mergeCell ref="B20657:C20657"/>
    <mergeCell ref="D20657:E20657"/>
    <mergeCell ref="G20657:H20657"/>
    <mergeCell ref="I20657:J20657"/>
    <mergeCell ref="G20658:J20658"/>
    <mergeCell ref="G20655:J20655"/>
    <mergeCell ref="A20656:C20656"/>
    <mergeCell ref="D20656:E20656"/>
    <mergeCell ref="G20656:H20656"/>
    <mergeCell ref="I20656:J20656"/>
    <mergeCell ref="B20653:C20653"/>
    <mergeCell ref="D20653:E20653"/>
    <mergeCell ref="G20653:H20653"/>
    <mergeCell ref="I20653:J20653"/>
    <mergeCell ref="B20654:C20654"/>
    <mergeCell ref="D20654:E20654"/>
    <mergeCell ref="G20654:H20654"/>
    <mergeCell ref="I20654:J20654"/>
    <mergeCell ref="B20676:C20676"/>
    <mergeCell ref="D20676:E20676"/>
    <mergeCell ref="G20676:H20676"/>
    <mergeCell ref="I20676:J20676"/>
    <mergeCell ref="B20677:C20677"/>
    <mergeCell ref="D20677:E20677"/>
    <mergeCell ref="G20677:H20677"/>
    <mergeCell ref="I20677:J20677"/>
    <mergeCell ref="G20671:J20671"/>
    <mergeCell ref="G20672:J20672"/>
    <mergeCell ref="G20673:K20673"/>
    <mergeCell ref="A20674:K20674"/>
    <mergeCell ref="A20675:C20675"/>
    <mergeCell ref="D20675:E20675"/>
    <mergeCell ref="G20675:H20675"/>
    <mergeCell ref="I20675:J20675"/>
    <mergeCell ref="B20669:C20669"/>
    <mergeCell ref="D20669:E20669"/>
    <mergeCell ref="G20669:H20669"/>
    <mergeCell ref="I20669:J20669"/>
    <mergeCell ref="B20670:C20670"/>
    <mergeCell ref="D20670:E20670"/>
    <mergeCell ref="G20670:H20670"/>
    <mergeCell ref="I20670:J20670"/>
    <mergeCell ref="G20667:J20667"/>
    <mergeCell ref="A20668:C20668"/>
    <mergeCell ref="D20668:E20668"/>
    <mergeCell ref="G20668:H20668"/>
    <mergeCell ref="I20668:J20668"/>
    <mergeCell ref="B20665:C20665"/>
    <mergeCell ref="D20665:E20665"/>
    <mergeCell ref="G20665:H20665"/>
    <mergeCell ref="I20665:J20665"/>
    <mergeCell ref="B20666:C20666"/>
    <mergeCell ref="D20666:E20666"/>
    <mergeCell ref="G20666:H20666"/>
    <mergeCell ref="I20666:J20666"/>
    <mergeCell ref="B20692:C20692"/>
    <mergeCell ref="D20692:E20692"/>
    <mergeCell ref="G20692:H20692"/>
    <mergeCell ref="I20692:J20692"/>
    <mergeCell ref="B20693:C20693"/>
    <mergeCell ref="D20693:E20693"/>
    <mergeCell ref="G20693:H20693"/>
    <mergeCell ref="I20693:J20693"/>
    <mergeCell ref="G20687:J20687"/>
    <mergeCell ref="G20688:J20688"/>
    <mergeCell ref="G20689:K20689"/>
    <mergeCell ref="A20690:K20690"/>
    <mergeCell ref="A20691:C20691"/>
    <mergeCell ref="D20691:E20691"/>
    <mergeCell ref="G20691:H20691"/>
    <mergeCell ref="I20691:J20691"/>
    <mergeCell ref="B20685:C20685"/>
    <mergeCell ref="D20685:E20685"/>
    <mergeCell ref="G20685:H20685"/>
    <mergeCell ref="I20685:J20685"/>
    <mergeCell ref="B20686:C20686"/>
    <mergeCell ref="D20686:E20686"/>
    <mergeCell ref="G20686:H20686"/>
    <mergeCell ref="I20686:J20686"/>
    <mergeCell ref="G20680:J20680"/>
    <mergeCell ref="G20681:J20681"/>
    <mergeCell ref="G20682:K20682"/>
    <mergeCell ref="A20683:K20683"/>
    <mergeCell ref="A20684:C20684"/>
    <mergeCell ref="D20684:E20684"/>
    <mergeCell ref="G20684:H20684"/>
    <mergeCell ref="I20684:J20684"/>
    <mergeCell ref="B20678:C20678"/>
    <mergeCell ref="D20678:E20678"/>
    <mergeCell ref="G20678:H20678"/>
    <mergeCell ref="I20678:J20678"/>
    <mergeCell ref="B20679:C20679"/>
    <mergeCell ref="D20679:E20679"/>
    <mergeCell ref="G20679:H20679"/>
    <mergeCell ref="I20679:J20679"/>
    <mergeCell ref="G20707:J20707"/>
    <mergeCell ref="G20708:J20708"/>
    <mergeCell ref="G20709:K20709"/>
    <mergeCell ref="A20710:K20710"/>
    <mergeCell ref="A20711:C20712"/>
    <mergeCell ref="D20711:D20712"/>
    <mergeCell ref="E20711:F20711"/>
    <mergeCell ref="G20711:J20711"/>
    <mergeCell ref="K20711:K20712"/>
    <mergeCell ref="G20712:H20712"/>
    <mergeCell ref="I20712:J20712"/>
    <mergeCell ref="B20705:C20705"/>
    <mergeCell ref="D20705:E20705"/>
    <mergeCell ref="G20705:H20705"/>
    <mergeCell ref="I20705:J20705"/>
    <mergeCell ref="B20706:C20706"/>
    <mergeCell ref="D20706:E20706"/>
    <mergeCell ref="G20706:H20706"/>
    <mergeCell ref="I20706:J20706"/>
    <mergeCell ref="G20701:J20701"/>
    <mergeCell ref="G20702:K20702"/>
    <mergeCell ref="A20703:K20703"/>
    <mergeCell ref="A20704:C20704"/>
    <mergeCell ref="D20704:E20704"/>
    <mergeCell ref="G20704:H20704"/>
    <mergeCell ref="I20704:J20704"/>
    <mergeCell ref="B20699:C20699"/>
    <mergeCell ref="D20699:E20699"/>
    <mergeCell ref="G20699:H20699"/>
    <mergeCell ref="I20699:J20699"/>
    <mergeCell ref="G20700:J20700"/>
    <mergeCell ref="G20694:J20694"/>
    <mergeCell ref="G20695:J20695"/>
    <mergeCell ref="G20696:K20696"/>
    <mergeCell ref="A20697:K20697"/>
    <mergeCell ref="A20698:C20698"/>
    <mergeCell ref="D20698:E20698"/>
    <mergeCell ref="G20698:H20698"/>
    <mergeCell ref="I20698:J20698"/>
    <mergeCell ref="G20727:J20727"/>
    <mergeCell ref="A20728:C20728"/>
    <mergeCell ref="E20728:F20728"/>
    <mergeCell ref="G20728:H20728"/>
    <mergeCell ref="I20728:J20728"/>
    <mergeCell ref="A20725:E20725"/>
    <mergeCell ref="G20725:H20725"/>
    <mergeCell ref="I20725:J20725"/>
    <mergeCell ref="B20726:E20726"/>
    <mergeCell ref="G20726:H20726"/>
    <mergeCell ref="I20726:J20726"/>
    <mergeCell ref="G20720:J20720"/>
    <mergeCell ref="G20721:J20721"/>
    <mergeCell ref="G20722:J20722"/>
    <mergeCell ref="G20723:J20723"/>
    <mergeCell ref="G20724:J20724"/>
    <mergeCell ref="G20717:J20717"/>
    <mergeCell ref="A20718:E20718"/>
    <mergeCell ref="G20718:H20718"/>
    <mergeCell ref="I20718:J20718"/>
    <mergeCell ref="B20719:E20719"/>
    <mergeCell ref="G20719:H20719"/>
    <mergeCell ref="I20719:J20719"/>
    <mergeCell ref="B20715:C20715"/>
    <mergeCell ref="G20715:H20715"/>
    <mergeCell ref="I20715:J20715"/>
    <mergeCell ref="B20716:C20716"/>
    <mergeCell ref="G20716:H20716"/>
    <mergeCell ref="I20716:J20716"/>
    <mergeCell ref="B20713:C20713"/>
    <mergeCell ref="G20713:H20713"/>
    <mergeCell ref="I20713:J20713"/>
    <mergeCell ref="B20714:C20714"/>
    <mergeCell ref="G20714:H20714"/>
    <mergeCell ref="I20714:J20714"/>
    <mergeCell ref="B20742:C20742"/>
    <mergeCell ref="D20742:E20742"/>
    <mergeCell ref="G20742:H20742"/>
    <mergeCell ref="I20742:J20742"/>
    <mergeCell ref="B20743:C20743"/>
    <mergeCell ref="D20743:E20743"/>
    <mergeCell ref="G20743:H20743"/>
    <mergeCell ref="I20743:J20743"/>
    <mergeCell ref="B20740:C20740"/>
    <mergeCell ref="D20740:E20740"/>
    <mergeCell ref="G20740:H20740"/>
    <mergeCell ref="I20740:J20740"/>
    <mergeCell ref="B20741:C20741"/>
    <mergeCell ref="D20741:E20741"/>
    <mergeCell ref="G20741:H20741"/>
    <mergeCell ref="I20741:J20741"/>
    <mergeCell ref="G20737:K20737"/>
    <mergeCell ref="A20738:K20738"/>
    <mergeCell ref="A20739:C20739"/>
    <mergeCell ref="D20739:E20739"/>
    <mergeCell ref="G20739:H20739"/>
    <mergeCell ref="I20739:J20739"/>
    <mergeCell ref="I20731:J20731"/>
    <mergeCell ref="K20731:K20732"/>
    <mergeCell ref="G20734:J20734"/>
    <mergeCell ref="G20735:J20735"/>
    <mergeCell ref="G20736:J20736"/>
    <mergeCell ref="A20731:B20732"/>
    <mergeCell ref="C20731:C20732"/>
    <mergeCell ref="D20731:D20732"/>
    <mergeCell ref="E20731:F20731"/>
    <mergeCell ref="G20731:H20731"/>
    <mergeCell ref="B20729:C20729"/>
    <mergeCell ref="E20729:F20729"/>
    <mergeCell ref="G20729:H20729"/>
    <mergeCell ref="I20729:J20729"/>
    <mergeCell ref="G20730:J20730"/>
    <mergeCell ref="G20756:J20756"/>
    <mergeCell ref="A20757:C20757"/>
    <mergeCell ref="D20757:E20757"/>
    <mergeCell ref="G20757:H20757"/>
    <mergeCell ref="I20757:J20757"/>
    <mergeCell ref="B20754:C20754"/>
    <mergeCell ref="D20754:E20754"/>
    <mergeCell ref="G20754:H20754"/>
    <mergeCell ref="I20754:J20754"/>
    <mergeCell ref="B20755:C20755"/>
    <mergeCell ref="D20755:E20755"/>
    <mergeCell ref="G20755:H20755"/>
    <mergeCell ref="I20755:J20755"/>
    <mergeCell ref="G20750:J20750"/>
    <mergeCell ref="G20751:K20751"/>
    <mergeCell ref="A20752:K20752"/>
    <mergeCell ref="A20753:C20753"/>
    <mergeCell ref="D20753:E20753"/>
    <mergeCell ref="G20753:H20753"/>
    <mergeCell ref="I20753:J20753"/>
    <mergeCell ref="B20748:C20748"/>
    <mergeCell ref="D20748:E20748"/>
    <mergeCell ref="G20748:H20748"/>
    <mergeCell ref="I20748:J20748"/>
    <mergeCell ref="G20749:J20749"/>
    <mergeCell ref="G20746:J20746"/>
    <mergeCell ref="A20747:C20747"/>
    <mergeCell ref="D20747:E20747"/>
    <mergeCell ref="G20747:H20747"/>
    <mergeCell ref="I20747:J20747"/>
    <mergeCell ref="B20744:C20744"/>
    <mergeCell ref="D20744:E20744"/>
    <mergeCell ref="G20744:H20744"/>
    <mergeCell ref="I20744:J20744"/>
    <mergeCell ref="B20745:C20745"/>
    <mergeCell ref="D20745:E20745"/>
    <mergeCell ref="G20745:H20745"/>
    <mergeCell ref="I20745:J20745"/>
    <mergeCell ref="A20770:C20770"/>
    <mergeCell ref="D20770:E20770"/>
    <mergeCell ref="G20770:H20770"/>
    <mergeCell ref="I20770:J20770"/>
    <mergeCell ref="B20771:C20771"/>
    <mergeCell ref="D20771:E20771"/>
    <mergeCell ref="G20771:H20771"/>
    <mergeCell ref="I20771:J20771"/>
    <mergeCell ref="B20768:C20768"/>
    <mergeCell ref="D20768:E20768"/>
    <mergeCell ref="G20768:H20768"/>
    <mergeCell ref="I20768:J20768"/>
    <mergeCell ref="G20769:J20769"/>
    <mergeCell ref="G20764:J20764"/>
    <mergeCell ref="G20765:K20765"/>
    <mergeCell ref="A20766:K20766"/>
    <mergeCell ref="A20767:C20767"/>
    <mergeCell ref="D20767:E20767"/>
    <mergeCell ref="G20767:H20767"/>
    <mergeCell ref="I20767:J20767"/>
    <mergeCell ref="B20762:C20762"/>
    <mergeCell ref="D20762:E20762"/>
    <mergeCell ref="G20762:H20762"/>
    <mergeCell ref="I20762:J20762"/>
    <mergeCell ref="G20763:J20763"/>
    <mergeCell ref="G20760:J20760"/>
    <mergeCell ref="A20761:C20761"/>
    <mergeCell ref="D20761:E20761"/>
    <mergeCell ref="G20761:H20761"/>
    <mergeCell ref="I20761:J20761"/>
    <mergeCell ref="B20758:C20758"/>
    <mergeCell ref="D20758:E20758"/>
    <mergeCell ref="G20758:H20758"/>
    <mergeCell ref="I20758:J20758"/>
    <mergeCell ref="B20759:C20759"/>
    <mergeCell ref="D20759:E20759"/>
    <mergeCell ref="G20759:H20759"/>
    <mergeCell ref="I20759:J20759"/>
    <mergeCell ref="G20782:J20782"/>
    <mergeCell ref="A20783:C20783"/>
    <mergeCell ref="D20783:E20783"/>
    <mergeCell ref="G20783:H20783"/>
    <mergeCell ref="I20783:J20783"/>
    <mergeCell ref="B20780:C20780"/>
    <mergeCell ref="D20780:E20780"/>
    <mergeCell ref="G20780:H20780"/>
    <mergeCell ref="I20780:J20780"/>
    <mergeCell ref="B20781:C20781"/>
    <mergeCell ref="D20781:E20781"/>
    <mergeCell ref="G20781:H20781"/>
    <mergeCell ref="I20781:J20781"/>
    <mergeCell ref="B20778:C20778"/>
    <mergeCell ref="D20778:E20778"/>
    <mergeCell ref="G20778:H20778"/>
    <mergeCell ref="I20778:J20778"/>
    <mergeCell ref="B20779:C20779"/>
    <mergeCell ref="D20779:E20779"/>
    <mergeCell ref="G20779:H20779"/>
    <mergeCell ref="I20779:J20779"/>
    <mergeCell ref="G20774:J20774"/>
    <mergeCell ref="G20775:K20775"/>
    <mergeCell ref="A20776:K20776"/>
    <mergeCell ref="A20777:C20777"/>
    <mergeCell ref="D20777:E20777"/>
    <mergeCell ref="G20777:H20777"/>
    <mergeCell ref="I20777:J20777"/>
    <mergeCell ref="B20772:C20772"/>
    <mergeCell ref="D20772:E20772"/>
    <mergeCell ref="G20772:H20772"/>
    <mergeCell ref="I20772:J20772"/>
    <mergeCell ref="G20773:J20773"/>
    <mergeCell ref="B20794:C20794"/>
    <mergeCell ref="D20794:E20794"/>
    <mergeCell ref="G20794:H20794"/>
    <mergeCell ref="I20794:J20794"/>
    <mergeCell ref="G20795:J20795"/>
    <mergeCell ref="A20792:C20792"/>
    <mergeCell ref="D20792:E20792"/>
    <mergeCell ref="G20792:H20792"/>
    <mergeCell ref="I20792:J20792"/>
    <mergeCell ref="B20793:C20793"/>
    <mergeCell ref="D20793:E20793"/>
    <mergeCell ref="G20793:H20793"/>
    <mergeCell ref="I20793:J20793"/>
    <mergeCell ref="B20790:C20790"/>
    <mergeCell ref="D20790:E20790"/>
    <mergeCell ref="G20790:H20790"/>
    <mergeCell ref="I20790:J20790"/>
    <mergeCell ref="G20791:J20791"/>
    <mergeCell ref="A20788:C20788"/>
    <mergeCell ref="D20788:E20788"/>
    <mergeCell ref="G20788:H20788"/>
    <mergeCell ref="I20788:J20788"/>
    <mergeCell ref="B20789:C20789"/>
    <mergeCell ref="D20789:E20789"/>
    <mergeCell ref="G20789:H20789"/>
    <mergeCell ref="I20789:J20789"/>
    <mergeCell ref="B20786:C20786"/>
    <mergeCell ref="D20786:E20786"/>
    <mergeCell ref="G20786:H20786"/>
    <mergeCell ref="I20786:J20786"/>
    <mergeCell ref="G20787:J20787"/>
    <mergeCell ref="B20784:C20784"/>
    <mergeCell ref="D20784:E20784"/>
    <mergeCell ref="G20784:H20784"/>
    <mergeCell ref="I20784:J20784"/>
    <mergeCell ref="B20785:C20785"/>
    <mergeCell ref="D20785:E20785"/>
    <mergeCell ref="G20785:H20785"/>
    <mergeCell ref="I20785:J20785"/>
    <mergeCell ref="G20806:J20806"/>
    <mergeCell ref="A20807:C20807"/>
    <mergeCell ref="D20807:E20807"/>
    <mergeCell ref="G20807:H20807"/>
    <mergeCell ref="I20807:J20807"/>
    <mergeCell ref="B20804:C20804"/>
    <mergeCell ref="D20804:E20804"/>
    <mergeCell ref="G20804:H20804"/>
    <mergeCell ref="I20804:J20804"/>
    <mergeCell ref="B20805:C20805"/>
    <mergeCell ref="D20805:E20805"/>
    <mergeCell ref="G20805:H20805"/>
    <mergeCell ref="I20805:J20805"/>
    <mergeCell ref="B20802:C20802"/>
    <mergeCell ref="D20802:E20802"/>
    <mergeCell ref="G20802:H20802"/>
    <mergeCell ref="I20802:J20802"/>
    <mergeCell ref="B20803:C20803"/>
    <mergeCell ref="D20803:E20803"/>
    <mergeCell ref="G20803:H20803"/>
    <mergeCell ref="I20803:J20803"/>
    <mergeCell ref="B20800:C20800"/>
    <mergeCell ref="D20800:E20800"/>
    <mergeCell ref="G20800:H20800"/>
    <mergeCell ref="I20800:J20800"/>
    <mergeCell ref="B20801:C20801"/>
    <mergeCell ref="D20801:E20801"/>
    <mergeCell ref="G20801:H20801"/>
    <mergeCell ref="I20801:J20801"/>
    <mergeCell ref="G20796:J20796"/>
    <mergeCell ref="G20797:K20797"/>
    <mergeCell ref="A20798:K20798"/>
    <mergeCell ref="A20799:C20799"/>
    <mergeCell ref="D20799:E20799"/>
    <mergeCell ref="G20799:H20799"/>
    <mergeCell ref="I20799:J20799"/>
    <mergeCell ref="G20816:J20816"/>
    <mergeCell ref="G20817:K20817"/>
    <mergeCell ref="A20818:K20818"/>
    <mergeCell ref="A20819:C20819"/>
    <mergeCell ref="D20819:E20819"/>
    <mergeCell ref="G20819:H20819"/>
    <mergeCell ref="I20819:J20819"/>
    <mergeCell ref="B20814:C20814"/>
    <mergeCell ref="D20814:E20814"/>
    <mergeCell ref="G20814:H20814"/>
    <mergeCell ref="I20814:J20814"/>
    <mergeCell ref="G20815:J20815"/>
    <mergeCell ref="A20812:C20812"/>
    <mergeCell ref="D20812:E20812"/>
    <mergeCell ref="G20812:H20812"/>
    <mergeCell ref="I20812:J20812"/>
    <mergeCell ref="B20813:C20813"/>
    <mergeCell ref="D20813:E20813"/>
    <mergeCell ref="G20813:H20813"/>
    <mergeCell ref="I20813:J20813"/>
    <mergeCell ref="B20810:C20810"/>
    <mergeCell ref="D20810:E20810"/>
    <mergeCell ref="G20810:H20810"/>
    <mergeCell ref="I20810:J20810"/>
    <mergeCell ref="G20811:J20811"/>
    <mergeCell ref="B20808:C20808"/>
    <mergeCell ref="D20808:E20808"/>
    <mergeCell ref="G20808:H20808"/>
    <mergeCell ref="I20808:J20808"/>
    <mergeCell ref="B20809:C20809"/>
    <mergeCell ref="D20809:E20809"/>
    <mergeCell ref="G20809:H20809"/>
    <mergeCell ref="I20809:J20809"/>
    <mergeCell ref="G20830:J20830"/>
    <mergeCell ref="G20831:K20831"/>
    <mergeCell ref="A20832:K20832"/>
    <mergeCell ref="A20833:C20833"/>
    <mergeCell ref="D20833:E20833"/>
    <mergeCell ref="G20833:H20833"/>
    <mergeCell ref="I20833:J20833"/>
    <mergeCell ref="B20828:C20828"/>
    <mergeCell ref="D20828:E20828"/>
    <mergeCell ref="G20828:H20828"/>
    <mergeCell ref="I20828:J20828"/>
    <mergeCell ref="G20829:J20829"/>
    <mergeCell ref="G20826:J20826"/>
    <mergeCell ref="A20827:C20827"/>
    <mergeCell ref="D20827:E20827"/>
    <mergeCell ref="G20827:H20827"/>
    <mergeCell ref="I20827:J20827"/>
    <mergeCell ref="B20824:C20824"/>
    <mergeCell ref="D20824:E20824"/>
    <mergeCell ref="G20824:H20824"/>
    <mergeCell ref="I20824:J20824"/>
    <mergeCell ref="B20825:C20825"/>
    <mergeCell ref="D20825:E20825"/>
    <mergeCell ref="G20825:H20825"/>
    <mergeCell ref="I20825:J20825"/>
    <mergeCell ref="G20822:J20822"/>
    <mergeCell ref="A20823:C20823"/>
    <mergeCell ref="D20823:E20823"/>
    <mergeCell ref="G20823:H20823"/>
    <mergeCell ref="I20823:J20823"/>
    <mergeCell ref="B20820:C20820"/>
    <mergeCell ref="D20820:E20820"/>
    <mergeCell ref="G20820:H20820"/>
    <mergeCell ref="I20820:J20820"/>
    <mergeCell ref="B20821:C20821"/>
    <mergeCell ref="D20821:E20821"/>
    <mergeCell ref="G20821:H20821"/>
    <mergeCell ref="I20821:J20821"/>
    <mergeCell ref="B20846:E20846"/>
    <mergeCell ref="G20846:H20846"/>
    <mergeCell ref="I20846:J20846"/>
    <mergeCell ref="B20847:E20847"/>
    <mergeCell ref="G20847:H20847"/>
    <mergeCell ref="I20847:J20847"/>
    <mergeCell ref="G20842:J20842"/>
    <mergeCell ref="G20843:K20843"/>
    <mergeCell ref="A20844:K20844"/>
    <mergeCell ref="A20845:E20845"/>
    <mergeCell ref="G20845:H20845"/>
    <mergeCell ref="I20845:J20845"/>
    <mergeCell ref="B20840:C20840"/>
    <mergeCell ref="D20840:E20840"/>
    <mergeCell ref="G20840:H20840"/>
    <mergeCell ref="I20840:J20840"/>
    <mergeCell ref="G20841:J20841"/>
    <mergeCell ref="A20838:C20838"/>
    <mergeCell ref="D20838:E20838"/>
    <mergeCell ref="G20838:H20838"/>
    <mergeCell ref="I20838:J20838"/>
    <mergeCell ref="B20839:C20839"/>
    <mergeCell ref="D20839:E20839"/>
    <mergeCell ref="G20839:H20839"/>
    <mergeCell ref="I20839:J20839"/>
    <mergeCell ref="B20836:C20836"/>
    <mergeCell ref="D20836:E20836"/>
    <mergeCell ref="G20836:H20836"/>
    <mergeCell ref="I20836:J20836"/>
    <mergeCell ref="G20837:J20837"/>
    <mergeCell ref="B20834:C20834"/>
    <mergeCell ref="D20834:E20834"/>
    <mergeCell ref="G20834:H20834"/>
    <mergeCell ref="I20834:J20834"/>
    <mergeCell ref="B20835:C20835"/>
    <mergeCell ref="D20835:E20835"/>
    <mergeCell ref="G20835:H20835"/>
    <mergeCell ref="I20835:J20835"/>
    <mergeCell ref="B20863:C20863"/>
    <mergeCell ref="D20863:E20863"/>
    <mergeCell ref="G20863:H20863"/>
    <mergeCell ref="I20863:J20863"/>
    <mergeCell ref="G20864:J20864"/>
    <mergeCell ref="G20860:K20860"/>
    <mergeCell ref="A20861:K20861"/>
    <mergeCell ref="A20862:C20862"/>
    <mergeCell ref="D20862:E20862"/>
    <mergeCell ref="G20862:H20862"/>
    <mergeCell ref="I20862:J20862"/>
    <mergeCell ref="I20854:J20854"/>
    <mergeCell ref="K20854:K20855"/>
    <mergeCell ref="G20857:J20857"/>
    <mergeCell ref="G20858:J20858"/>
    <mergeCell ref="G20859:J20859"/>
    <mergeCell ref="A20854:B20855"/>
    <mergeCell ref="C20854:C20855"/>
    <mergeCell ref="D20854:D20855"/>
    <mergeCell ref="E20854:F20854"/>
    <mergeCell ref="G20854:H20854"/>
    <mergeCell ref="B20852:C20852"/>
    <mergeCell ref="E20852:F20852"/>
    <mergeCell ref="G20852:H20852"/>
    <mergeCell ref="I20852:J20852"/>
    <mergeCell ref="G20853:J20853"/>
    <mergeCell ref="G20850:J20850"/>
    <mergeCell ref="A20851:C20851"/>
    <mergeCell ref="E20851:F20851"/>
    <mergeCell ref="G20851:H20851"/>
    <mergeCell ref="I20851:J20851"/>
    <mergeCell ref="B20848:E20848"/>
    <mergeCell ref="G20848:H20848"/>
    <mergeCell ref="I20848:J20848"/>
    <mergeCell ref="B20849:E20849"/>
    <mergeCell ref="G20849:H20849"/>
    <mergeCell ref="I20849:J20849"/>
    <mergeCell ref="B20877:E20877"/>
    <mergeCell ref="G20877:H20877"/>
    <mergeCell ref="I20877:J20877"/>
    <mergeCell ref="B20878:E20878"/>
    <mergeCell ref="G20878:H20878"/>
    <mergeCell ref="I20878:J20878"/>
    <mergeCell ref="B20874:C20874"/>
    <mergeCell ref="G20874:H20874"/>
    <mergeCell ref="I20874:J20874"/>
    <mergeCell ref="G20875:J20875"/>
    <mergeCell ref="A20876:E20876"/>
    <mergeCell ref="G20876:H20876"/>
    <mergeCell ref="I20876:J20876"/>
    <mergeCell ref="G20869:J20869"/>
    <mergeCell ref="G20870:K20870"/>
    <mergeCell ref="A20871:K20871"/>
    <mergeCell ref="A20872:C20873"/>
    <mergeCell ref="D20872:D20873"/>
    <mergeCell ref="E20872:F20872"/>
    <mergeCell ref="G20872:J20872"/>
    <mergeCell ref="K20872:K20873"/>
    <mergeCell ref="G20873:H20873"/>
    <mergeCell ref="I20873:J20873"/>
    <mergeCell ref="B20867:C20867"/>
    <mergeCell ref="D20867:E20867"/>
    <mergeCell ref="G20867:H20867"/>
    <mergeCell ref="I20867:J20867"/>
    <mergeCell ref="G20868:J20868"/>
    <mergeCell ref="A20865:C20865"/>
    <mergeCell ref="D20865:E20865"/>
    <mergeCell ref="G20865:H20865"/>
    <mergeCell ref="I20865:J20865"/>
    <mergeCell ref="B20866:C20866"/>
    <mergeCell ref="D20866:E20866"/>
    <mergeCell ref="G20866:H20866"/>
    <mergeCell ref="I20866:J20866"/>
    <mergeCell ref="B20893:C20893"/>
    <mergeCell ref="D20893:E20893"/>
    <mergeCell ref="G20893:H20893"/>
    <mergeCell ref="I20893:J20893"/>
    <mergeCell ref="B20894:C20894"/>
    <mergeCell ref="D20894:E20894"/>
    <mergeCell ref="G20894:H20894"/>
    <mergeCell ref="I20894:J20894"/>
    <mergeCell ref="G20891:J20891"/>
    <mergeCell ref="A20892:C20892"/>
    <mergeCell ref="D20892:E20892"/>
    <mergeCell ref="G20892:H20892"/>
    <mergeCell ref="I20892:J20892"/>
    <mergeCell ref="B20889:C20889"/>
    <mergeCell ref="D20889:E20889"/>
    <mergeCell ref="G20889:H20889"/>
    <mergeCell ref="I20889:J20889"/>
    <mergeCell ref="B20890:C20890"/>
    <mergeCell ref="D20890:E20890"/>
    <mergeCell ref="G20890:H20890"/>
    <mergeCell ref="I20890:J20890"/>
    <mergeCell ref="A20887:K20887"/>
    <mergeCell ref="A20888:C20888"/>
    <mergeCell ref="D20888:E20888"/>
    <mergeCell ref="G20888:H20888"/>
    <mergeCell ref="I20888:J20888"/>
    <mergeCell ref="G20882:J20882"/>
    <mergeCell ref="G20883:J20883"/>
    <mergeCell ref="G20884:J20884"/>
    <mergeCell ref="G20885:J20885"/>
    <mergeCell ref="G20886:K20886"/>
    <mergeCell ref="B20879:E20879"/>
    <mergeCell ref="G20879:H20879"/>
    <mergeCell ref="I20879:J20879"/>
    <mergeCell ref="G20880:J20880"/>
    <mergeCell ref="G20881:J20881"/>
    <mergeCell ref="G20906:J20906"/>
    <mergeCell ref="G20907:K20907"/>
    <mergeCell ref="A20908:K20908"/>
    <mergeCell ref="A20909:C20909"/>
    <mergeCell ref="D20909:E20909"/>
    <mergeCell ref="G20909:H20909"/>
    <mergeCell ref="I20909:J20909"/>
    <mergeCell ref="B20904:C20904"/>
    <mergeCell ref="D20904:E20904"/>
    <mergeCell ref="G20904:H20904"/>
    <mergeCell ref="I20904:J20904"/>
    <mergeCell ref="G20905:J20905"/>
    <mergeCell ref="G20902:J20902"/>
    <mergeCell ref="A20903:C20903"/>
    <mergeCell ref="D20903:E20903"/>
    <mergeCell ref="G20903:H20903"/>
    <mergeCell ref="I20903:J20903"/>
    <mergeCell ref="B20900:C20900"/>
    <mergeCell ref="D20900:E20900"/>
    <mergeCell ref="G20900:H20900"/>
    <mergeCell ref="I20900:J20900"/>
    <mergeCell ref="B20901:C20901"/>
    <mergeCell ref="D20901:E20901"/>
    <mergeCell ref="G20901:H20901"/>
    <mergeCell ref="I20901:J20901"/>
    <mergeCell ref="G20895:J20895"/>
    <mergeCell ref="G20896:J20896"/>
    <mergeCell ref="G20897:K20897"/>
    <mergeCell ref="A20898:K20898"/>
    <mergeCell ref="A20899:C20899"/>
    <mergeCell ref="D20899:E20899"/>
    <mergeCell ref="G20899:H20899"/>
    <mergeCell ref="I20899:J20899"/>
    <mergeCell ref="B20920:C20920"/>
    <mergeCell ref="D20920:E20920"/>
    <mergeCell ref="G20920:H20920"/>
    <mergeCell ref="I20920:J20920"/>
    <mergeCell ref="B20921:C20921"/>
    <mergeCell ref="D20921:E20921"/>
    <mergeCell ref="G20921:H20921"/>
    <mergeCell ref="I20921:J20921"/>
    <mergeCell ref="G20916:J20916"/>
    <mergeCell ref="G20917:K20917"/>
    <mergeCell ref="A20918:K20918"/>
    <mergeCell ref="A20919:C20919"/>
    <mergeCell ref="D20919:E20919"/>
    <mergeCell ref="G20919:H20919"/>
    <mergeCell ref="I20919:J20919"/>
    <mergeCell ref="B20914:C20914"/>
    <mergeCell ref="D20914:E20914"/>
    <mergeCell ref="G20914:H20914"/>
    <mergeCell ref="I20914:J20914"/>
    <mergeCell ref="G20915:J20915"/>
    <mergeCell ref="G20912:J20912"/>
    <mergeCell ref="A20913:C20913"/>
    <mergeCell ref="D20913:E20913"/>
    <mergeCell ref="G20913:H20913"/>
    <mergeCell ref="I20913:J20913"/>
    <mergeCell ref="B20910:C20910"/>
    <mergeCell ref="D20910:E20910"/>
    <mergeCell ref="G20910:H20910"/>
    <mergeCell ref="I20910:J20910"/>
    <mergeCell ref="B20911:C20911"/>
    <mergeCell ref="D20911:E20911"/>
    <mergeCell ref="G20911:H20911"/>
    <mergeCell ref="I20911:J20911"/>
    <mergeCell ref="B20933:C20933"/>
    <mergeCell ref="D20933:E20933"/>
    <mergeCell ref="G20933:H20933"/>
    <mergeCell ref="I20933:J20933"/>
    <mergeCell ref="B20934:C20934"/>
    <mergeCell ref="D20934:E20934"/>
    <mergeCell ref="G20934:H20934"/>
    <mergeCell ref="I20934:J20934"/>
    <mergeCell ref="G20928:J20928"/>
    <mergeCell ref="G20929:J20929"/>
    <mergeCell ref="G20930:K20930"/>
    <mergeCell ref="A20931:K20931"/>
    <mergeCell ref="A20932:C20932"/>
    <mergeCell ref="D20932:E20932"/>
    <mergeCell ref="G20932:H20932"/>
    <mergeCell ref="I20932:J20932"/>
    <mergeCell ref="B20926:C20926"/>
    <mergeCell ref="D20926:E20926"/>
    <mergeCell ref="G20926:H20926"/>
    <mergeCell ref="I20926:J20926"/>
    <mergeCell ref="B20927:C20927"/>
    <mergeCell ref="D20927:E20927"/>
    <mergeCell ref="G20927:H20927"/>
    <mergeCell ref="I20927:J20927"/>
    <mergeCell ref="G20924:J20924"/>
    <mergeCell ref="A20925:C20925"/>
    <mergeCell ref="D20925:E20925"/>
    <mergeCell ref="G20925:H20925"/>
    <mergeCell ref="I20925:J20925"/>
    <mergeCell ref="B20922:C20922"/>
    <mergeCell ref="D20922:E20922"/>
    <mergeCell ref="G20922:H20922"/>
    <mergeCell ref="I20922:J20922"/>
    <mergeCell ref="B20923:C20923"/>
    <mergeCell ref="D20923:E20923"/>
    <mergeCell ref="G20923:H20923"/>
    <mergeCell ref="I20923:J20923"/>
    <mergeCell ref="B20949:C20949"/>
    <mergeCell ref="D20949:E20949"/>
    <mergeCell ref="G20949:H20949"/>
    <mergeCell ref="I20949:J20949"/>
    <mergeCell ref="B20950:C20950"/>
    <mergeCell ref="D20950:E20950"/>
    <mergeCell ref="G20950:H20950"/>
    <mergeCell ref="I20950:J20950"/>
    <mergeCell ref="G20944:J20944"/>
    <mergeCell ref="G20945:J20945"/>
    <mergeCell ref="G20946:K20946"/>
    <mergeCell ref="A20947:K20947"/>
    <mergeCell ref="A20948:C20948"/>
    <mergeCell ref="D20948:E20948"/>
    <mergeCell ref="G20948:H20948"/>
    <mergeCell ref="I20948:J20948"/>
    <mergeCell ref="B20942:C20942"/>
    <mergeCell ref="D20942:E20942"/>
    <mergeCell ref="G20942:H20942"/>
    <mergeCell ref="I20942:J20942"/>
    <mergeCell ref="B20943:C20943"/>
    <mergeCell ref="D20943:E20943"/>
    <mergeCell ref="G20943:H20943"/>
    <mergeCell ref="I20943:J20943"/>
    <mergeCell ref="G20937:J20937"/>
    <mergeCell ref="G20938:J20938"/>
    <mergeCell ref="G20939:K20939"/>
    <mergeCell ref="A20940:K20940"/>
    <mergeCell ref="A20941:C20941"/>
    <mergeCell ref="D20941:E20941"/>
    <mergeCell ref="G20941:H20941"/>
    <mergeCell ref="I20941:J20941"/>
    <mergeCell ref="B20935:C20935"/>
    <mergeCell ref="D20935:E20935"/>
    <mergeCell ref="G20935:H20935"/>
    <mergeCell ref="I20935:J20935"/>
    <mergeCell ref="B20936:C20936"/>
    <mergeCell ref="D20936:E20936"/>
    <mergeCell ref="G20936:H20936"/>
    <mergeCell ref="I20936:J20936"/>
    <mergeCell ref="G20964:J20964"/>
    <mergeCell ref="G20965:J20965"/>
    <mergeCell ref="G20966:K20966"/>
    <mergeCell ref="A20967:K20967"/>
    <mergeCell ref="A20968:C20969"/>
    <mergeCell ref="D20968:D20969"/>
    <mergeCell ref="E20968:F20968"/>
    <mergeCell ref="G20968:J20968"/>
    <mergeCell ref="K20968:K20969"/>
    <mergeCell ref="G20969:H20969"/>
    <mergeCell ref="I20969:J20969"/>
    <mergeCell ref="B20962:C20962"/>
    <mergeCell ref="D20962:E20962"/>
    <mergeCell ref="G20962:H20962"/>
    <mergeCell ref="I20962:J20962"/>
    <mergeCell ref="B20963:C20963"/>
    <mergeCell ref="D20963:E20963"/>
    <mergeCell ref="G20963:H20963"/>
    <mergeCell ref="I20963:J20963"/>
    <mergeCell ref="G20958:J20958"/>
    <mergeCell ref="G20959:K20959"/>
    <mergeCell ref="A20960:K20960"/>
    <mergeCell ref="A20961:C20961"/>
    <mergeCell ref="D20961:E20961"/>
    <mergeCell ref="G20961:H20961"/>
    <mergeCell ref="I20961:J20961"/>
    <mergeCell ref="B20956:C20956"/>
    <mergeCell ref="D20956:E20956"/>
    <mergeCell ref="G20956:H20956"/>
    <mergeCell ref="I20956:J20956"/>
    <mergeCell ref="G20957:J20957"/>
    <mergeCell ref="G20951:J20951"/>
    <mergeCell ref="G20952:J20952"/>
    <mergeCell ref="G20953:K20953"/>
    <mergeCell ref="A20954:K20954"/>
    <mergeCell ref="A20955:C20955"/>
    <mergeCell ref="D20955:E20955"/>
    <mergeCell ref="G20955:H20955"/>
    <mergeCell ref="I20955:J20955"/>
    <mergeCell ref="G20984:J20984"/>
    <mergeCell ref="A20985:C20985"/>
    <mergeCell ref="E20985:F20985"/>
    <mergeCell ref="G20985:H20985"/>
    <mergeCell ref="I20985:J20985"/>
    <mergeCell ref="A20982:E20982"/>
    <mergeCell ref="G20982:H20982"/>
    <mergeCell ref="I20982:J20982"/>
    <mergeCell ref="B20983:E20983"/>
    <mergeCell ref="G20983:H20983"/>
    <mergeCell ref="I20983:J20983"/>
    <mergeCell ref="G20977:J20977"/>
    <mergeCell ref="G20978:J20978"/>
    <mergeCell ref="G20979:J20979"/>
    <mergeCell ref="G20980:J20980"/>
    <mergeCell ref="G20981:J20981"/>
    <mergeCell ref="G20974:J20974"/>
    <mergeCell ref="A20975:E20975"/>
    <mergeCell ref="G20975:H20975"/>
    <mergeCell ref="I20975:J20975"/>
    <mergeCell ref="B20976:E20976"/>
    <mergeCell ref="G20976:H20976"/>
    <mergeCell ref="I20976:J20976"/>
    <mergeCell ref="B20972:C20972"/>
    <mergeCell ref="G20972:H20972"/>
    <mergeCell ref="I20972:J20972"/>
    <mergeCell ref="B20973:C20973"/>
    <mergeCell ref="G20973:H20973"/>
    <mergeCell ref="I20973:J20973"/>
    <mergeCell ref="B20970:C20970"/>
    <mergeCell ref="G20970:H20970"/>
    <mergeCell ref="I20970:J20970"/>
    <mergeCell ref="B20971:C20971"/>
    <mergeCell ref="G20971:H20971"/>
    <mergeCell ref="I20971:J20971"/>
    <mergeCell ref="B20999:C20999"/>
    <mergeCell ref="D20999:E20999"/>
    <mergeCell ref="G20999:H20999"/>
    <mergeCell ref="I20999:J20999"/>
    <mergeCell ref="B21000:C21000"/>
    <mergeCell ref="D21000:E21000"/>
    <mergeCell ref="G21000:H21000"/>
    <mergeCell ref="I21000:J21000"/>
    <mergeCell ref="B20997:C20997"/>
    <mergeCell ref="D20997:E20997"/>
    <mergeCell ref="G20997:H20997"/>
    <mergeCell ref="I20997:J20997"/>
    <mergeCell ref="B20998:C20998"/>
    <mergeCell ref="D20998:E20998"/>
    <mergeCell ref="G20998:H20998"/>
    <mergeCell ref="I20998:J20998"/>
    <mergeCell ref="G20994:K20994"/>
    <mergeCell ref="A20995:K20995"/>
    <mergeCell ref="A20996:C20996"/>
    <mergeCell ref="D20996:E20996"/>
    <mergeCell ref="G20996:H20996"/>
    <mergeCell ref="I20996:J20996"/>
    <mergeCell ref="I20988:J20988"/>
    <mergeCell ref="K20988:K20989"/>
    <mergeCell ref="G20991:J20991"/>
    <mergeCell ref="G20992:J20992"/>
    <mergeCell ref="G20993:J20993"/>
    <mergeCell ref="A20988:B20989"/>
    <mergeCell ref="C20988:C20989"/>
    <mergeCell ref="D20988:D20989"/>
    <mergeCell ref="E20988:F20988"/>
    <mergeCell ref="G20988:H20988"/>
    <mergeCell ref="B20986:C20986"/>
    <mergeCell ref="E20986:F20986"/>
    <mergeCell ref="G20986:H20986"/>
    <mergeCell ref="I20986:J20986"/>
    <mergeCell ref="G20987:J20987"/>
    <mergeCell ref="G21013:J21013"/>
    <mergeCell ref="A21014:C21014"/>
    <mergeCell ref="D21014:E21014"/>
    <mergeCell ref="G21014:H21014"/>
    <mergeCell ref="I21014:J21014"/>
    <mergeCell ref="B21011:C21011"/>
    <mergeCell ref="D21011:E21011"/>
    <mergeCell ref="G21011:H21011"/>
    <mergeCell ref="I21011:J21011"/>
    <mergeCell ref="B21012:C21012"/>
    <mergeCell ref="D21012:E21012"/>
    <mergeCell ref="G21012:H21012"/>
    <mergeCell ref="I21012:J21012"/>
    <mergeCell ref="G21007:J21007"/>
    <mergeCell ref="G21008:K21008"/>
    <mergeCell ref="A21009:K21009"/>
    <mergeCell ref="A21010:C21010"/>
    <mergeCell ref="D21010:E21010"/>
    <mergeCell ref="G21010:H21010"/>
    <mergeCell ref="I21010:J21010"/>
    <mergeCell ref="B21005:C21005"/>
    <mergeCell ref="D21005:E21005"/>
    <mergeCell ref="G21005:H21005"/>
    <mergeCell ref="I21005:J21005"/>
    <mergeCell ref="G21006:J21006"/>
    <mergeCell ref="G21003:J21003"/>
    <mergeCell ref="A21004:C21004"/>
    <mergeCell ref="D21004:E21004"/>
    <mergeCell ref="G21004:H21004"/>
    <mergeCell ref="I21004:J21004"/>
    <mergeCell ref="B21001:C21001"/>
    <mergeCell ref="D21001:E21001"/>
    <mergeCell ref="G21001:H21001"/>
    <mergeCell ref="I21001:J21001"/>
    <mergeCell ref="B21002:C21002"/>
    <mergeCell ref="D21002:E21002"/>
    <mergeCell ref="G21002:H21002"/>
    <mergeCell ref="I21002:J21002"/>
    <mergeCell ref="A21027:C21027"/>
    <mergeCell ref="D21027:E21027"/>
    <mergeCell ref="G21027:H21027"/>
    <mergeCell ref="I21027:J21027"/>
    <mergeCell ref="B21028:C21028"/>
    <mergeCell ref="D21028:E21028"/>
    <mergeCell ref="G21028:H21028"/>
    <mergeCell ref="I21028:J21028"/>
    <mergeCell ref="B21025:C21025"/>
    <mergeCell ref="D21025:E21025"/>
    <mergeCell ref="G21025:H21025"/>
    <mergeCell ref="I21025:J21025"/>
    <mergeCell ref="G21026:J21026"/>
    <mergeCell ref="G21021:J21021"/>
    <mergeCell ref="G21022:K21022"/>
    <mergeCell ref="A21023:K21023"/>
    <mergeCell ref="A21024:C21024"/>
    <mergeCell ref="D21024:E21024"/>
    <mergeCell ref="G21024:H21024"/>
    <mergeCell ref="I21024:J21024"/>
    <mergeCell ref="B21019:C21019"/>
    <mergeCell ref="D21019:E21019"/>
    <mergeCell ref="G21019:H21019"/>
    <mergeCell ref="I21019:J21019"/>
    <mergeCell ref="G21020:J21020"/>
    <mergeCell ref="G21017:J21017"/>
    <mergeCell ref="A21018:C21018"/>
    <mergeCell ref="D21018:E21018"/>
    <mergeCell ref="G21018:H21018"/>
    <mergeCell ref="I21018:J21018"/>
    <mergeCell ref="B21015:C21015"/>
    <mergeCell ref="D21015:E21015"/>
    <mergeCell ref="G21015:H21015"/>
    <mergeCell ref="I21015:J21015"/>
    <mergeCell ref="B21016:C21016"/>
    <mergeCell ref="D21016:E21016"/>
    <mergeCell ref="G21016:H21016"/>
    <mergeCell ref="I21016:J21016"/>
    <mergeCell ref="G21039:J21039"/>
    <mergeCell ref="A21040:C21040"/>
    <mergeCell ref="D21040:E21040"/>
    <mergeCell ref="G21040:H21040"/>
    <mergeCell ref="I21040:J21040"/>
    <mergeCell ref="B21037:C21037"/>
    <mergeCell ref="D21037:E21037"/>
    <mergeCell ref="G21037:H21037"/>
    <mergeCell ref="I21037:J21037"/>
    <mergeCell ref="B21038:C21038"/>
    <mergeCell ref="D21038:E21038"/>
    <mergeCell ref="G21038:H21038"/>
    <mergeCell ref="I21038:J21038"/>
    <mergeCell ref="B21035:C21035"/>
    <mergeCell ref="D21035:E21035"/>
    <mergeCell ref="G21035:H21035"/>
    <mergeCell ref="I21035:J21035"/>
    <mergeCell ref="B21036:C21036"/>
    <mergeCell ref="D21036:E21036"/>
    <mergeCell ref="G21036:H21036"/>
    <mergeCell ref="I21036:J21036"/>
    <mergeCell ref="G21031:J21031"/>
    <mergeCell ref="G21032:K21032"/>
    <mergeCell ref="A21033:K21033"/>
    <mergeCell ref="A21034:C21034"/>
    <mergeCell ref="D21034:E21034"/>
    <mergeCell ref="G21034:H21034"/>
    <mergeCell ref="I21034:J21034"/>
    <mergeCell ref="B21029:C21029"/>
    <mergeCell ref="D21029:E21029"/>
    <mergeCell ref="G21029:H21029"/>
    <mergeCell ref="I21029:J21029"/>
    <mergeCell ref="G21030:J21030"/>
    <mergeCell ref="B21051:C21051"/>
    <mergeCell ref="D21051:E21051"/>
    <mergeCell ref="G21051:H21051"/>
    <mergeCell ref="I21051:J21051"/>
    <mergeCell ref="G21052:J21052"/>
    <mergeCell ref="A21049:C21049"/>
    <mergeCell ref="D21049:E21049"/>
    <mergeCell ref="G21049:H21049"/>
    <mergeCell ref="I21049:J21049"/>
    <mergeCell ref="B21050:C21050"/>
    <mergeCell ref="D21050:E21050"/>
    <mergeCell ref="G21050:H21050"/>
    <mergeCell ref="I21050:J21050"/>
    <mergeCell ref="B21047:C21047"/>
    <mergeCell ref="D21047:E21047"/>
    <mergeCell ref="G21047:H21047"/>
    <mergeCell ref="I21047:J21047"/>
    <mergeCell ref="G21048:J21048"/>
    <mergeCell ref="A21045:C21045"/>
    <mergeCell ref="D21045:E21045"/>
    <mergeCell ref="G21045:H21045"/>
    <mergeCell ref="I21045:J21045"/>
    <mergeCell ref="B21046:C21046"/>
    <mergeCell ref="D21046:E21046"/>
    <mergeCell ref="G21046:H21046"/>
    <mergeCell ref="I21046:J21046"/>
    <mergeCell ref="B21043:C21043"/>
    <mergeCell ref="D21043:E21043"/>
    <mergeCell ref="G21043:H21043"/>
    <mergeCell ref="I21043:J21043"/>
    <mergeCell ref="G21044:J21044"/>
    <mergeCell ref="B21041:C21041"/>
    <mergeCell ref="D21041:E21041"/>
    <mergeCell ref="G21041:H21041"/>
    <mergeCell ref="I21041:J21041"/>
    <mergeCell ref="B21042:C21042"/>
    <mergeCell ref="D21042:E21042"/>
    <mergeCell ref="G21042:H21042"/>
    <mergeCell ref="I21042:J21042"/>
    <mergeCell ref="G21063:J21063"/>
    <mergeCell ref="A21064:C21064"/>
    <mergeCell ref="D21064:E21064"/>
    <mergeCell ref="G21064:H21064"/>
    <mergeCell ref="I21064:J21064"/>
    <mergeCell ref="B21061:C21061"/>
    <mergeCell ref="D21061:E21061"/>
    <mergeCell ref="G21061:H21061"/>
    <mergeCell ref="I21061:J21061"/>
    <mergeCell ref="B21062:C21062"/>
    <mergeCell ref="D21062:E21062"/>
    <mergeCell ref="G21062:H21062"/>
    <mergeCell ref="I21062:J21062"/>
    <mergeCell ref="B21059:C21059"/>
    <mergeCell ref="D21059:E21059"/>
    <mergeCell ref="G21059:H21059"/>
    <mergeCell ref="I21059:J21059"/>
    <mergeCell ref="B21060:C21060"/>
    <mergeCell ref="D21060:E21060"/>
    <mergeCell ref="G21060:H21060"/>
    <mergeCell ref="I21060:J21060"/>
    <mergeCell ref="B21057:C21057"/>
    <mergeCell ref="D21057:E21057"/>
    <mergeCell ref="G21057:H21057"/>
    <mergeCell ref="I21057:J21057"/>
    <mergeCell ref="B21058:C21058"/>
    <mergeCell ref="D21058:E21058"/>
    <mergeCell ref="G21058:H21058"/>
    <mergeCell ref="I21058:J21058"/>
    <mergeCell ref="G21053:J21053"/>
    <mergeCell ref="G21054:K21054"/>
    <mergeCell ref="A21055:K21055"/>
    <mergeCell ref="A21056:C21056"/>
    <mergeCell ref="D21056:E21056"/>
    <mergeCell ref="G21056:H21056"/>
    <mergeCell ref="I21056:J21056"/>
    <mergeCell ref="G21073:J21073"/>
    <mergeCell ref="G21074:K21074"/>
    <mergeCell ref="A21075:K21075"/>
    <mergeCell ref="A21076:C21076"/>
    <mergeCell ref="D21076:E21076"/>
    <mergeCell ref="G21076:H21076"/>
    <mergeCell ref="I21076:J21076"/>
    <mergeCell ref="B21071:C21071"/>
    <mergeCell ref="D21071:E21071"/>
    <mergeCell ref="G21071:H21071"/>
    <mergeCell ref="I21071:J21071"/>
    <mergeCell ref="G21072:J21072"/>
    <mergeCell ref="A21069:C21069"/>
    <mergeCell ref="D21069:E21069"/>
    <mergeCell ref="G21069:H21069"/>
    <mergeCell ref="I21069:J21069"/>
    <mergeCell ref="B21070:C21070"/>
    <mergeCell ref="D21070:E21070"/>
    <mergeCell ref="G21070:H21070"/>
    <mergeCell ref="I21070:J21070"/>
    <mergeCell ref="B21067:C21067"/>
    <mergeCell ref="D21067:E21067"/>
    <mergeCell ref="G21067:H21067"/>
    <mergeCell ref="I21067:J21067"/>
    <mergeCell ref="G21068:J21068"/>
    <mergeCell ref="B21065:C21065"/>
    <mergeCell ref="D21065:E21065"/>
    <mergeCell ref="G21065:H21065"/>
    <mergeCell ref="I21065:J21065"/>
    <mergeCell ref="B21066:C21066"/>
    <mergeCell ref="D21066:E21066"/>
    <mergeCell ref="G21066:H21066"/>
    <mergeCell ref="I21066:J21066"/>
    <mergeCell ref="G21087:J21087"/>
    <mergeCell ref="G21088:K21088"/>
    <mergeCell ref="A21089:K21089"/>
    <mergeCell ref="A21090:C21090"/>
    <mergeCell ref="D21090:E21090"/>
    <mergeCell ref="G21090:H21090"/>
    <mergeCell ref="I21090:J21090"/>
    <mergeCell ref="B21085:C21085"/>
    <mergeCell ref="D21085:E21085"/>
    <mergeCell ref="G21085:H21085"/>
    <mergeCell ref="I21085:J21085"/>
    <mergeCell ref="G21086:J21086"/>
    <mergeCell ref="G21083:J21083"/>
    <mergeCell ref="A21084:C21084"/>
    <mergeCell ref="D21084:E21084"/>
    <mergeCell ref="G21084:H21084"/>
    <mergeCell ref="I21084:J21084"/>
    <mergeCell ref="B21081:C21081"/>
    <mergeCell ref="D21081:E21081"/>
    <mergeCell ref="G21081:H21081"/>
    <mergeCell ref="I21081:J21081"/>
    <mergeCell ref="B21082:C21082"/>
    <mergeCell ref="D21082:E21082"/>
    <mergeCell ref="G21082:H21082"/>
    <mergeCell ref="I21082:J21082"/>
    <mergeCell ref="G21079:J21079"/>
    <mergeCell ref="A21080:C21080"/>
    <mergeCell ref="D21080:E21080"/>
    <mergeCell ref="G21080:H21080"/>
    <mergeCell ref="I21080:J21080"/>
    <mergeCell ref="B21077:C21077"/>
    <mergeCell ref="D21077:E21077"/>
    <mergeCell ref="G21077:H21077"/>
    <mergeCell ref="I21077:J21077"/>
    <mergeCell ref="B21078:C21078"/>
    <mergeCell ref="D21078:E21078"/>
    <mergeCell ref="G21078:H21078"/>
    <mergeCell ref="I21078:J21078"/>
    <mergeCell ref="B21103:E21103"/>
    <mergeCell ref="G21103:H21103"/>
    <mergeCell ref="I21103:J21103"/>
    <mergeCell ref="B21104:E21104"/>
    <mergeCell ref="G21104:H21104"/>
    <mergeCell ref="I21104:J21104"/>
    <mergeCell ref="G21099:J21099"/>
    <mergeCell ref="G21100:K21100"/>
    <mergeCell ref="A21101:K21101"/>
    <mergeCell ref="A21102:E21102"/>
    <mergeCell ref="G21102:H21102"/>
    <mergeCell ref="I21102:J21102"/>
    <mergeCell ref="B21097:C21097"/>
    <mergeCell ref="D21097:E21097"/>
    <mergeCell ref="G21097:H21097"/>
    <mergeCell ref="I21097:J21097"/>
    <mergeCell ref="G21098:J21098"/>
    <mergeCell ref="A21095:C21095"/>
    <mergeCell ref="D21095:E21095"/>
    <mergeCell ref="G21095:H21095"/>
    <mergeCell ref="I21095:J21095"/>
    <mergeCell ref="B21096:C21096"/>
    <mergeCell ref="D21096:E21096"/>
    <mergeCell ref="G21096:H21096"/>
    <mergeCell ref="I21096:J21096"/>
    <mergeCell ref="B21093:C21093"/>
    <mergeCell ref="D21093:E21093"/>
    <mergeCell ref="G21093:H21093"/>
    <mergeCell ref="I21093:J21093"/>
    <mergeCell ref="G21094:J21094"/>
    <mergeCell ref="B21091:C21091"/>
    <mergeCell ref="D21091:E21091"/>
    <mergeCell ref="G21091:H21091"/>
    <mergeCell ref="I21091:J21091"/>
    <mergeCell ref="B21092:C21092"/>
    <mergeCell ref="D21092:E21092"/>
    <mergeCell ref="G21092:H21092"/>
    <mergeCell ref="I21092:J21092"/>
    <mergeCell ref="B21120:C21120"/>
    <mergeCell ref="D21120:E21120"/>
    <mergeCell ref="G21120:H21120"/>
    <mergeCell ref="I21120:J21120"/>
    <mergeCell ref="G21121:J21121"/>
    <mergeCell ref="G21117:K21117"/>
    <mergeCell ref="A21118:K21118"/>
    <mergeCell ref="A21119:C21119"/>
    <mergeCell ref="D21119:E21119"/>
    <mergeCell ref="G21119:H21119"/>
    <mergeCell ref="I21119:J21119"/>
    <mergeCell ref="I21111:J21111"/>
    <mergeCell ref="K21111:K21112"/>
    <mergeCell ref="G21114:J21114"/>
    <mergeCell ref="G21115:J21115"/>
    <mergeCell ref="G21116:J21116"/>
    <mergeCell ref="A21111:B21112"/>
    <mergeCell ref="C21111:C21112"/>
    <mergeCell ref="D21111:D21112"/>
    <mergeCell ref="E21111:F21111"/>
    <mergeCell ref="G21111:H21111"/>
    <mergeCell ref="B21109:C21109"/>
    <mergeCell ref="E21109:F21109"/>
    <mergeCell ref="G21109:H21109"/>
    <mergeCell ref="I21109:J21109"/>
    <mergeCell ref="G21110:J21110"/>
    <mergeCell ref="G21107:J21107"/>
    <mergeCell ref="A21108:C21108"/>
    <mergeCell ref="E21108:F21108"/>
    <mergeCell ref="G21108:H21108"/>
    <mergeCell ref="I21108:J21108"/>
    <mergeCell ref="B21105:E21105"/>
    <mergeCell ref="G21105:H21105"/>
    <mergeCell ref="I21105:J21105"/>
    <mergeCell ref="B21106:E21106"/>
    <mergeCell ref="G21106:H21106"/>
    <mergeCell ref="I21106:J21106"/>
    <mergeCell ref="B21134:E21134"/>
    <mergeCell ref="G21134:H21134"/>
    <mergeCell ref="I21134:J21134"/>
    <mergeCell ref="B21135:E21135"/>
    <mergeCell ref="G21135:H21135"/>
    <mergeCell ref="I21135:J21135"/>
    <mergeCell ref="B21131:C21131"/>
    <mergeCell ref="G21131:H21131"/>
    <mergeCell ref="I21131:J21131"/>
    <mergeCell ref="G21132:J21132"/>
    <mergeCell ref="A21133:E21133"/>
    <mergeCell ref="G21133:H21133"/>
    <mergeCell ref="I21133:J21133"/>
    <mergeCell ref="G21126:J21126"/>
    <mergeCell ref="G21127:K21127"/>
    <mergeCell ref="A21128:K21128"/>
    <mergeCell ref="A21129:C21130"/>
    <mergeCell ref="D21129:D21130"/>
    <mergeCell ref="E21129:F21129"/>
    <mergeCell ref="G21129:J21129"/>
    <mergeCell ref="K21129:K21130"/>
    <mergeCell ref="G21130:H21130"/>
    <mergeCell ref="I21130:J21130"/>
    <mergeCell ref="B21124:C21124"/>
    <mergeCell ref="D21124:E21124"/>
    <mergeCell ref="G21124:H21124"/>
    <mergeCell ref="I21124:J21124"/>
    <mergeCell ref="G21125:J21125"/>
    <mergeCell ref="A21122:C21122"/>
    <mergeCell ref="D21122:E21122"/>
    <mergeCell ref="G21122:H21122"/>
    <mergeCell ref="I21122:J21122"/>
    <mergeCell ref="B21123:C21123"/>
    <mergeCell ref="D21123:E21123"/>
    <mergeCell ref="G21123:H21123"/>
    <mergeCell ref="I21123:J21123"/>
    <mergeCell ref="B21150:C21150"/>
    <mergeCell ref="D21150:E21150"/>
    <mergeCell ref="G21150:H21150"/>
    <mergeCell ref="I21150:J21150"/>
    <mergeCell ref="B21151:C21151"/>
    <mergeCell ref="D21151:E21151"/>
    <mergeCell ref="G21151:H21151"/>
    <mergeCell ref="I21151:J21151"/>
    <mergeCell ref="G21148:J21148"/>
    <mergeCell ref="A21149:C21149"/>
    <mergeCell ref="D21149:E21149"/>
    <mergeCell ref="G21149:H21149"/>
    <mergeCell ref="I21149:J21149"/>
    <mergeCell ref="B21146:C21146"/>
    <mergeCell ref="D21146:E21146"/>
    <mergeCell ref="G21146:H21146"/>
    <mergeCell ref="I21146:J21146"/>
    <mergeCell ref="B21147:C21147"/>
    <mergeCell ref="D21147:E21147"/>
    <mergeCell ref="G21147:H21147"/>
    <mergeCell ref="I21147:J21147"/>
    <mergeCell ref="A21144:K21144"/>
    <mergeCell ref="A21145:C21145"/>
    <mergeCell ref="D21145:E21145"/>
    <mergeCell ref="G21145:H21145"/>
    <mergeCell ref="I21145:J21145"/>
    <mergeCell ref="G21139:J21139"/>
    <mergeCell ref="G21140:J21140"/>
    <mergeCell ref="G21141:J21141"/>
    <mergeCell ref="G21142:J21142"/>
    <mergeCell ref="G21143:K21143"/>
    <mergeCell ref="B21136:E21136"/>
    <mergeCell ref="G21136:H21136"/>
    <mergeCell ref="I21136:J21136"/>
    <mergeCell ref="G21137:J21137"/>
    <mergeCell ref="G21138:J21138"/>
    <mergeCell ref="G21163:J21163"/>
    <mergeCell ref="G21164:K21164"/>
    <mergeCell ref="A21165:K21165"/>
    <mergeCell ref="A21166:C21166"/>
    <mergeCell ref="D21166:E21166"/>
    <mergeCell ref="G21166:H21166"/>
    <mergeCell ref="I21166:J21166"/>
    <mergeCell ref="B21161:C21161"/>
    <mergeCell ref="D21161:E21161"/>
    <mergeCell ref="G21161:H21161"/>
    <mergeCell ref="I21161:J21161"/>
    <mergeCell ref="G21162:J21162"/>
    <mergeCell ref="G21159:J21159"/>
    <mergeCell ref="A21160:C21160"/>
    <mergeCell ref="D21160:E21160"/>
    <mergeCell ref="G21160:H21160"/>
    <mergeCell ref="I21160:J21160"/>
    <mergeCell ref="B21157:C21157"/>
    <mergeCell ref="D21157:E21157"/>
    <mergeCell ref="G21157:H21157"/>
    <mergeCell ref="I21157:J21157"/>
    <mergeCell ref="B21158:C21158"/>
    <mergeCell ref="D21158:E21158"/>
    <mergeCell ref="G21158:H21158"/>
    <mergeCell ref="I21158:J21158"/>
    <mergeCell ref="G21152:J21152"/>
    <mergeCell ref="G21153:J21153"/>
    <mergeCell ref="G21154:K21154"/>
    <mergeCell ref="A21155:K21155"/>
    <mergeCell ref="A21156:C21156"/>
    <mergeCell ref="D21156:E21156"/>
    <mergeCell ref="G21156:H21156"/>
    <mergeCell ref="I21156:J21156"/>
    <mergeCell ref="B21177:C21177"/>
    <mergeCell ref="D21177:E21177"/>
    <mergeCell ref="G21177:H21177"/>
    <mergeCell ref="I21177:J21177"/>
    <mergeCell ref="B21178:C21178"/>
    <mergeCell ref="D21178:E21178"/>
    <mergeCell ref="G21178:H21178"/>
    <mergeCell ref="I21178:J21178"/>
    <mergeCell ref="G21173:J21173"/>
    <mergeCell ref="G21174:K21174"/>
    <mergeCell ref="A21175:K21175"/>
    <mergeCell ref="A21176:C21176"/>
    <mergeCell ref="D21176:E21176"/>
    <mergeCell ref="G21176:H21176"/>
    <mergeCell ref="I21176:J21176"/>
    <mergeCell ref="B21171:C21171"/>
    <mergeCell ref="D21171:E21171"/>
    <mergeCell ref="G21171:H21171"/>
    <mergeCell ref="I21171:J21171"/>
    <mergeCell ref="G21172:J21172"/>
    <mergeCell ref="G21169:J21169"/>
    <mergeCell ref="A21170:C21170"/>
    <mergeCell ref="D21170:E21170"/>
    <mergeCell ref="G21170:H21170"/>
    <mergeCell ref="I21170:J21170"/>
    <mergeCell ref="B21167:C21167"/>
    <mergeCell ref="D21167:E21167"/>
    <mergeCell ref="G21167:H21167"/>
    <mergeCell ref="I21167:J21167"/>
    <mergeCell ref="B21168:C21168"/>
    <mergeCell ref="D21168:E21168"/>
    <mergeCell ref="G21168:H21168"/>
    <mergeCell ref="I21168:J21168"/>
    <mergeCell ref="B21190:C21190"/>
    <mergeCell ref="D21190:E21190"/>
    <mergeCell ref="G21190:H21190"/>
    <mergeCell ref="I21190:J21190"/>
    <mergeCell ref="B21191:C21191"/>
    <mergeCell ref="D21191:E21191"/>
    <mergeCell ref="G21191:H21191"/>
    <mergeCell ref="I21191:J21191"/>
    <mergeCell ref="G21185:J21185"/>
    <mergeCell ref="G21186:J21186"/>
    <mergeCell ref="G21187:K21187"/>
    <mergeCell ref="A21188:K21188"/>
    <mergeCell ref="A21189:C21189"/>
    <mergeCell ref="D21189:E21189"/>
    <mergeCell ref="G21189:H21189"/>
    <mergeCell ref="I21189:J21189"/>
    <mergeCell ref="B21183:C21183"/>
    <mergeCell ref="D21183:E21183"/>
    <mergeCell ref="G21183:H21183"/>
    <mergeCell ref="I21183:J21183"/>
    <mergeCell ref="B21184:C21184"/>
    <mergeCell ref="D21184:E21184"/>
    <mergeCell ref="G21184:H21184"/>
    <mergeCell ref="I21184:J21184"/>
    <mergeCell ref="G21181:J21181"/>
    <mergeCell ref="A21182:C21182"/>
    <mergeCell ref="D21182:E21182"/>
    <mergeCell ref="G21182:H21182"/>
    <mergeCell ref="I21182:J21182"/>
    <mergeCell ref="B21179:C21179"/>
    <mergeCell ref="D21179:E21179"/>
    <mergeCell ref="G21179:H21179"/>
    <mergeCell ref="I21179:J21179"/>
    <mergeCell ref="B21180:C21180"/>
    <mergeCell ref="D21180:E21180"/>
    <mergeCell ref="G21180:H21180"/>
    <mergeCell ref="I21180:J21180"/>
    <mergeCell ref="B21206:C21206"/>
    <mergeCell ref="D21206:E21206"/>
    <mergeCell ref="G21206:H21206"/>
    <mergeCell ref="I21206:J21206"/>
    <mergeCell ref="B21207:C21207"/>
    <mergeCell ref="D21207:E21207"/>
    <mergeCell ref="G21207:H21207"/>
    <mergeCell ref="I21207:J21207"/>
    <mergeCell ref="G21201:J21201"/>
    <mergeCell ref="G21202:J21202"/>
    <mergeCell ref="G21203:K21203"/>
    <mergeCell ref="A21204:K21204"/>
    <mergeCell ref="A21205:C21205"/>
    <mergeCell ref="D21205:E21205"/>
    <mergeCell ref="G21205:H21205"/>
    <mergeCell ref="I21205:J21205"/>
    <mergeCell ref="B21199:C21199"/>
    <mergeCell ref="D21199:E21199"/>
    <mergeCell ref="G21199:H21199"/>
    <mergeCell ref="I21199:J21199"/>
    <mergeCell ref="B21200:C21200"/>
    <mergeCell ref="D21200:E21200"/>
    <mergeCell ref="G21200:H21200"/>
    <mergeCell ref="I21200:J21200"/>
    <mergeCell ref="G21194:J21194"/>
    <mergeCell ref="G21195:J21195"/>
    <mergeCell ref="G21196:K21196"/>
    <mergeCell ref="A21197:K21197"/>
    <mergeCell ref="A21198:C21198"/>
    <mergeCell ref="D21198:E21198"/>
    <mergeCell ref="G21198:H21198"/>
    <mergeCell ref="I21198:J21198"/>
    <mergeCell ref="B21192:C21192"/>
    <mergeCell ref="D21192:E21192"/>
    <mergeCell ref="G21192:H21192"/>
    <mergeCell ref="I21192:J21192"/>
    <mergeCell ref="B21193:C21193"/>
    <mergeCell ref="D21193:E21193"/>
    <mergeCell ref="G21193:H21193"/>
    <mergeCell ref="I21193:J21193"/>
    <mergeCell ref="G21221:J21221"/>
    <mergeCell ref="G21222:J21222"/>
    <mergeCell ref="G21223:K21223"/>
    <mergeCell ref="A21224:K21224"/>
    <mergeCell ref="A21225:C21226"/>
    <mergeCell ref="D21225:D21226"/>
    <mergeCell ref="E21225:F21225"/>
    <mergeCell ref="G21225:J21225"/>
    <mergeCell ref="K21225:K21226"/>
    <mergeCell ref="G21226:H21226"/>
    <mergeCell ref="I21226:J21226"/>
    <mergeCell ref="B21219:C21219"/>
    <mergeCell ref="D21219:E21219"/>
    <mergeCell ref="G21219:H21219"/>
    <mergeCell ref="I21219:J21219"/>
    <mergeCell ref="B21220:C21220"/>
    <mergeCell ref="D21220:E21220"/>
    <mergeCell ref="G21220:H21220"/>
    <mergeCell ref="I21220:J21220"/>
    <mergeCell ref="G21215:J21215"/>
    <mergeCell ref="G21216:K21216"/>
    <mergeCell ref="A21217:K21217"/>
    <mergeCell ref="A21218:C21218"/>
    <mergeCell ref="D21218:E21218"/>
    <mergeCell ref="G21218:H21218"/>
    <mergeCell ref="I21218:J21218"/>
    <mergeCell ref="B21213:C21213"/>
    <mergeCell ref="D21213:E21213"/>
    <mergeCell ref="G21213:H21213"/>
    <mergeCell ref="I21213:J21213"/>
    <mergeCell ref="G21214:J21214"/>
    <mergeCell ref="G21208:J21208"/>
    <mergeCell ref="G21209:J21209"/>
    <mergeCell ref="G21210:K21210"/>
    <mergeCell ref="A21211:K21211"/>
    <mergeCell ref="A21212:C21212"/>
    <mergeCell ref="D21212:E21212"/>
    <mergeCell ref="G21212:H21212"/>
    <mergeCell ref="I21212:J21212"/>
    <mergeCell ref="G21241:J21241"/>
    <mergeCell ref="A21242:C21242"/>
    <mergeCell ref="E21242:F21242"/>
    <mergeCell ref="G21242:H21242"/>
    <mergeCell ref="I21242:J21242"/>
    <mergeCell ref="A21239:E21239"/>
    <mergeCell ref="G21239:H21239"/>
    <mergeCell ref="I21239:J21239"/>
    <mergeCell ref="B21240:E21240"/>
    <mergeCell ref="G21240:H21240"/>
    <mergeCell ref="I21240:J21240"/>
    <mergeCell ref="G21234:J21234"/>
    <mergeCell ref="G21235:J21235"/>
    <mergeCell ref="G21236:J21236"/>
    <mergeCell ref="G21237:J21237"/>
    <mergeCell ref="G21238:J21238"/>
    <mergeCell ref="G21231:J21231"/>
    <mergeCell ref="A21232:E21232"/>
    <mergeCell ref="G21232:H21232"/>
    <mergeCell ref="I21232:J21232"/>
    <mergeCell ref="B21233:E21233"/>
    <mergeCell ref="G21233:H21233"/>
    <mergeCell ref="I21233:J21233"/>
    <mergeCell ref="B21229:C21229"/>
    <mergeCell ref="G21229:H21229"/>
    <mergeCell ref="I21229:J21229"/>
    <mergeCell ref="B21230:C21230"/>
    <mergeCell ref="G21230:H21230"/>
    <mergeCell ref="I21230:J21230"/>
    <mergeCell ref="B21227:C21227"/>
    <mergeCell ref="G21227:H21227"/>
    <mergeCell ref="I21227:J21227"/>
    <mergeCell ref="B21228:C21228"/>
    <mergeCell ref="G21228:H21228"/>
    <mergeCell ref="I21228:J21228"/>
    <mergeCell ref="B21256:C21256"/>
    <mergeCell ref="D21256:E21256"/>
    <mergeCell ref="G21256:H21256"/>
    <mergeCell ref="I21256:J21256"/>
    <mergeCell ref="B21257:C21257"/>
    <mergeCell ref="D21257:E21257"/>
    <mergeCell ref="G21257:H21257"/>
    <mergeCell ref="I21257:J21257"/>
    <mergeCell ref="B21254:C21254"/>
    <mergeCell ref="D21254:E21254"/>
    <mergeCell ref="G21254:H21254"/>
    <mergeCell ref="I21254:J21254"/>
    <mergeCell ref="B21255:C21255"/>
    <mergeCell ref="D21255:E21255"/>
    <mergeCell ref="G21255:H21255"/>
    <mergeCell ref="I21255:J21255"/>
    <mergeCell ref="G21251:K21251"/>
    <mergeCell ref="A21252:K21252"/>
    <mergeCell ref="A21253:C21253"/>
    <mergeCell ref="D21253:E21253"/>
    <mergeCell ref="G21253:H21253"/>
    <mergeCell ref="I21253:J21253"/>
    <mergeCell ref="I21245:J21245"/>
    <mergeCell ref="K21245:K21246"/>
    <mergeCell ref="G21248:J21248"/>
    <mergeCell ref="G21249:J21249"/>
    <mergeCell ref="G21250:J21250"/>
    <mergeCell ref="A21245:B21246"/>
    <mergeCell ref="C21245:C21246"/>
    <mergeCell ref="D21245:D21246"/>
    <mergeCell ref="E21245:F21245"/>
    <mergeCell ref="G21245:H21245"/>
    <mergeCell ref="B21243:C21243"/>
    <mergeCell ref="E21243:F21243"/>
    <mergeCell ref="G21243:H21243"/>
    <mergeCell ref="I21243:J21243"/>
    <mergeCell ref="G21244:J21244"/>
    <mergeCell ref="G21270:J21270"/>
    <mergeCell ref="A21271:C21271"/>
    <mergeCell ref="D21271:E21271"/>
    <mergeCell ref="G21271:H21271"/>
    <mergeCell ref="I21271:J21271"/>
    <mergeCell ref="B21268:C21268"/>
    <mergeCell ref="D21268:E21268"/>
    <mergeCell ref="G21268:H21268"/>
    <mergeCell ref="I21268:J21268"/>
    <mergeCell ref="B21269:C21269"/>
    <mergeCell ref="D21269:E21269"/>
    <mergeCell ref="G21269:H21269"/>
    <mergeCell ref="I21269:J21269"/>
    <mergeCell ref="G21264:J21264"/>
    <mergeCell ref="G21265:K21265"/>
    <mergeCell ref="A21266:K21266"/>
    <mergeCell ref="A21267:C21267"/>
    <mergeCell ref="D21267:E21267"/>
    <mergeCell ref="G21267:H21267"/>
    <mergeCell ref="I21267:J21267"/>
    <mergeCell ref="B21262:C21262"/>
    <mergeCell ref="D21262:E21262"/>
    <mergeCell ref="G21262:H21262"/>
    <mergeCell ref="I21262:J21262"/>
    <mergeCell ref="G21263:J21263"/>
    <mergeCell ref="G21260:J21260"/>
    <mergeCell ref="A21261:C21261"/>
    <mergeCell ref="D21261:E21261"/>
    <mergeCell ref="G21261:H21261"/>
    <mergeCell ref="I21261:J21261"/>
    <mergeCell ref="B21258:C21258"/>
    <mergeCell ref="D21258:E21258"/>
    <mergeCell ref="G21258:H21258"/>
    <mergeCell ref="I21258:J21258"/>
    <mergeCell ref="B21259:C21259"/>
    <mergeCell ref="D21259:E21259"/>
    <mergeCell ref="G21259:H21259"/>
    <mergeCell ref="I21259:J21259"/>
    <mergeCell ref="A21284:C21284"/>
    <mergeCell ref="D21284:E21284"/>
    <mergeCell ref="G21284:H21284"/>
    <mergeCell ref="I21284:J21284"/>
    <mergeCell ref="B21285:C21285"/>
    <mergeCell ref="D21285:E21285"/>
    <mergeCell ref="G21285:H21285"/>
    <mergeCell ref="I21285:J21285"/>
    <mergeCell ref="B21282:C21282"/>
    <mergeCell ref="D21282:E21282"/>
    <mergeCell ref="G21282:H21282"/>
    <mergeCell ref="I21282:J21282"/>
    <mergeCell ref="G21283:J21283"/>
    <mergeCell ref="G21278:J21278"/>
    <mergeCell ref="G21279:K21279"/>
    <mergeCell ref="A21280:K21280"/>
    <mergeCell ref="A21281:C21281"/>
    <mergeCell ref="D21281:E21281"/>
    <mergeCell ref="G21281:H21281"/>
    <mergeCell ref="I21281:J21281"/>
    <mergeCell ref="B21276:C21276"/>
    <mergeCell ref="D21276:E21276"/>
    <mergeCell ref="G21276:H21276"/>
    <mergeCell ref="I21276:J21276"/>
    <mergeCell ref="G21277:J21277"/>
    <mergeCell ref="G21274:J21274"/>
    <mergeCell ref="A21275:C21275"/>
    <mergeCell ref="D21275:E21275"/>
    <mergeCell ref="G21275:H21275"/>
    <mergeCell ref="I21275:J21275"/>
    <mergeCell ref="B21272:C21272"/>
    <mergeCell ref="D21272:E21272"/>
    <mergeCell ref="G21272:H21272"/>
    <mergeCell ref="I21272:J21272"/>
    <mergeCell ref="B21273:C21273"/>
    <mergeCell ref="D21273:E21273"/>
    <mergeCell ref="G21273:H21273"/>
    <mergeCell ref="I21273:J21273"/>
    <mergeCell ref="G21296:J21296"/>
    <mergeCell ref="A21297:C21297"/>
    <mergeCell ref="D21297:E21297"/>
    <mergeCell ref="G21297:H21297"/>
    <mergeCell ref="I21297:J21297"/>
    <mergeCell ref="B21294:C21294"/>
    <mergeCell ref="D21294:E21294"/>
    <mergeCell ref="G21294:H21294"/>
    <mergeCell ref="I21294:J21294"/>
    <mergeCell ref="B21295:C21295"/>
    <mergeCell ref="D21295:E21295"/>
    <mergeCell ref="G21295:H21295"/>
    <mergeCell ref="I21295:J21295"/>
    <mergeCell ref="B21292:C21292"/>
    <mergeCell ref="D21292:E21292"/>
    <mergeCell ref="G21292:H21292"/>
    <mergeCell ref="I21292:J21292"/>
    <mergeCell ref="B21293:C21293"/>
    <mergeCell ref="D21293:E21293"/>
    <mergeCell ref="G21293:H21293"/>
    <mergeCell ref="I21293:J21293"/>
    <mergeCell ref="G21288:J21288"/>
    <mergeCell ref="G21289:K21289"/>
    <mergeCell ref="A21290:K21290"/>
    <mergeCell ref="A21291:C21291"/>
    <mergeCell ref="D21291:E21291"/>
    <mergeCell ref="G21291:H21291"/>
    <mergeCell ref="I21291:J21291"/>
    <mergeCell ref="B21286:C21286"/>
    <mergeCell ref="D21286:E21286"/>
    <mergeCell ref="G21286:H21286"/>
    <mergeCell ref="I21286:J21286"/>
    <mergeCell ref="G21287:J21287"/>
    <mergeCell ref="B21308:C21308"/>
    <mergeCell ref="D21308:E21308"/>
    <mergeCell ref="G21308:H21308"/>
    <mergeCell ref="I21308:J21308"/>
    <mergeCell ref="G21309:J21309"/>
    <mergeCell ref="A21306:C21306"/>
    <mergeCell ref="D21306:E21306"/>
    <mergeCell ref="G21306:H21306"/>
    <mergeCell ref="I21306:J21306"/>
    <mergeCell ref="B21307:C21307"/>
    <mergeCell ref="D21307:E21307"/>
    <mergeCell ref="G21307:H21307"/>
    <mergeCell ref="I21307:J21307"/>
    <mergeCell ref="B21304:C21304"/>
    <mergeCell ref="D21304:E21304"/>
    <mergeCell ref="G21304:H21304"/>
    <mergeCell ref="I21304:J21304"/>
    <mergeCell ref="G21305:J21305"/>
    <mergeCell ref="A21302:C21302"/>
    <mergeCell ref="D21302:E21302"/>
    <mergeCell ref="G21302:H21302"/>
    <mergeCell ref="I21302:J21302"/>
    <mergeCell ref="B21303:C21303"/>
    <mergeCell ref="D21303:E21303"/>
    <mergeCell ref="G21303:H21303"/>
    <mergeCell ref="I21303:J21303"/>
    <mergeCell ref="B21300:C21300"/>
    <mergeCell ref="D21300:E21300"/>
    <mergeCell ref="G21300:H21300"/>
    <mergeCell ref="I21300:J21300"/>
    <mergeCell ref="G21301:J21301"/>
    <mergeCell ref="B21298:C21298"/>
    <mergeCell ref="D21298:E21298"/>
    <mergeCell ref="G21298:H21298"/>
    <mergeCell ref="I21298:J21298"/>
    <mergeCell ref="B21299:C21299"/>
    <mergeCell ref="D21299:E21299"/>
    <mergeCell ref="G21299:H21299"/>
    <mergeCell ref="I21299:J21299"/>
    <mergeCell ref="G21320:J21320"/>
    <mergeCell ref="A21321:C21321"/>
    <mergeCell ref="D21321:E21321"/>
    <mergeCell ref="G21321:H21321"/>
    <mergeCell ref="I21321:J21321"/>
    <mergeCell ref="B21318:C21318"/>
    <mergeCell ref="D21318:E21318"/>
    <mergeCell ref="G21318:H21318"/>
    <mergeCell ref="I21318:J21318"/>
    <mergeCell ref="B21319:C21319"/>
    <mergeCell ref="D21319:E21319"/>
    <mergeCell ref="G21319:H21319"/>
    <mergeCell ref="I21319:J21319"/>
    <mergeCell ref="B21316:C21316"/>
    <mergeCell ref="D21316:E21316"/>
    <mergeCell ref="G21316:H21316"/>
    <mergeCell ref="I21316:J21316"/>
    <mergeCell ref="B21317:C21317"/>
    <mergeCell ref="D21317:E21317"/>
    <mergeCell ref="G21317:H21317"/>
    <mergeCell ref="I21317:J21317"/>
    <mergeCell ref="B21314:C21314"/>
    <mergeCell ref="D21314:E21314"/>
    <mergeCell ref="G21314:H21314"/>
    <mergeCell ref="I21314:J21314"/>
    <mergeCell ref="B21315:C21315"/>
    <mergeCell ref="D21315:E21315"/>
    <mergeCell ref="G21315:H21315"/>
    <mergeCell ref="I21315:J21315"/>
    <mergeCell ref="G21310:J21310"/>
    <mergeCell ref="G21311:K21311"/>
    <mergeCell ref="A21312:K21312"/>
    <mergeCell ref="A21313:C21313"/>
    <mergeCell ref="D21313:E21313"/>
    <mergeCell ref="G21313:H21313"/>
    <mergeCell ref="I21313:J21313"/>
    <mergeCell ref="G21330:J21330"/>
    <mergeCell ref="G21331:K21331"/>
    <mergeCell ref="A21332:K21332"/>
    <mergeCell ref="A21333:C21333"/>
    <mergeCell ref="D21333:E21333"/>
    <mergeCell ref="G21333:H21333"/>
    <mergeCell ref="I21333:J21333"/>
    <mergeCell ref="B21328:C21328"/>
    <mergeCell ref="D21328:E21328"/>
    <mergeCell ref="G21328:H21328"/>
    <mergeCell ref="I21328:J21328"/>
    <mergeCell ref="G21329:J21329"/>
    <mergeCell ref="A21326:C21326"/>
    <mergeCell ref="D21326:E21326"/>
    <mergeCell ref="G21326:H21326"/>
    <mergeCell ref="I21326:J21326"/>
    <mergeCell ref="B21327:C21327"/>
    <mergeCell ref="D21327:E21327"/>
    <mergeCell ref="G21327:H21327"/>
    <mergeCell ref="I21327:J21327"/>
    <mergeCell ref="B21324:C21324"/>
    <mergeCell ref="D21324:E21324"/>
    <mergeCell ref="G21324:H21324"/>
    <mergeCell ref="I21324:J21324"/>
    <mergeCell ref="G21325:J21325"/>
    <mergeCell ref="B21322:C21322"/>
    <mergeCell ref="D21322:E21322"/>
    <mergeCell ref="G21322:H21322"/>
    <mergeCell ref="I21322:J21322"/>
    <mergeCell ref="B21323:C21323"/>
    <mergeCell ref="D21323:E21323"/>
    <mergeCell ref="G21323:H21323"/>
    <mergeCell ref="I21323:J21323"/>
    <mergeCell ref="G21344:J21344"/>
    <mergeCell ref="G21345:K21345"/>
    <mergeCell ref="A21346:K21346"/>
    <mergeCell ref="A21347:C21347"/>
    <mergeCell ref="D21347:E21347"/>
    <mergeCell ref="G21347:H21347"/>
    <mergeCell ref="I21347:J21347"/>
    <mergeCell ref="B21342:C21342"/>
    <mergeCell ref="D21342:E21342"/>
    <mergeCell ref="G21342:H21342"/>
    <mergeCell ref="I21342:J21342"/>
    <mergeCell ref="G21343:J21343"/>
    <mergeCell ref="G21340:J21340"/>
    <mergeCell ref="A21341:C21341"/>
    <mergeCell ref="D21341:E21341"/>
    <mergeCell ref="G21341:H21341"/>
    <mergeCell ref="I21341:J21341"/>
    <mergeCell ref="B21338:C21338"/>
    <mergeCell ref="D21338:E21338"/>
    <mergeCell ref="G21338:H21338"/>
    <mergeCell ref="I21338:J21338"/>
    <mergeCell ref="B21339:C21339"/>
    <mergeCell ref="D21339:E21339"/>
    <mergeCell ref="G21339:H21339"/>
    <mergeCell ref="I21339:J21339"/>
    <mergeCell ref="G21336:J21336"/>
    <mergeCell ref="A21337:C21337"/>
    <mergeCell ref="D21337:E21337"/>
    <mergeCell ref="G21337:H21337"/>
    <mergeCell ref="I21337:J21337"/>
    <mergeCell ref="B21334:C21334"/>
    <mergeCell ref="D21334:E21334"/>
    <mergeCell ref="G21334:H21334"/>
    <mergeCell ref="I21334:J21334"/>
    <mergeCell ref="B21335:C21335"/>
    <mergeCell ref="D21335:E21335"/>
    <mergeCell ref="G21335:H21335"/>
    <mergeCell ref="I21335:J21335"/>
    <mergeCell ref="B21360:E21360"/>
    <mergeCell ref="G21360:H21360"/>
    <mergeCell ref="I21360:J21360"/>
    <mergeCell ref="B21361:E21361"/>
    <mergeCell ref="G21361:H21361"/>
    <mergeCell ref="I21361:J21361"/>
    <mergeCell ref="G21356:J21356"/>
    <mergeCell ref="G21357:K21357"/>
    <mergeCell ref="A21358:K21358"/>
    <mergeCell ref="A21359:E21359"/>
    <mergeCell ref="G21359:H21359"/>
    <mergeCell ref="I21359:J21359"/>
    <mergeCell ref="B21354:C21354"/>
    <mergeCell ref="D21354:E21354"/>
    <mergeCell ref="G21354:H21354"/>
    <mergeCell ref="I21354:J21354"/>
    <mergeCell ref="G21355:J21355"/>
    <mergeCell ref="A21352:C21352"/>
    <mergeCell ref="D21352:E21352"/>
    <mergeCell ref="G21352:H21352"/>
    <mergeCell ref="I21352:J21352"/>
    <mergeCell ref="B21353:C21353"/>
    <mergeCell ref="D21353:E21353"/>
    <mergeCell ref="G21353:H21353"/>
    <mergeCell ref="I21353:J21353"/>
    <mergeCell ref="B21350:C21350"/>
    <mergeCell ref="D21350:E21350"/>
    <mergeCell ref="G21350:H21350"/>
    <mergeCell ref="I21350:J21350"/>
    <mergeCell ref="G21351:J21351"/>
    <mergeCell ref="B21348:C21348"/>
    <mergeCell ref="D21348:E21348"/>
    <mergeCell ref="G21348:H21348"/>
    <mergeCell ref="I21348:J21348"/>
    <mergeCell ref="B21349:C21349"/>
    <mergeCell ref="D21349:E21349"/>
    <mergeCell ref="G21349:H21349"/>
    <mergeCell ref="I21349:J21349"/>
    <mergeCell ref="B21377:C21377"/>
    <mergeCell ref="D21377:E21377"/>
    <mergeCell ref="G21377:H21377"/>
    <mergeCell ref="I21377:J21377"/>
    <mergeCell ref="G21378:J21378"/>
    <mergeCell ref="G21374:K21374"/>
    <mergeCell ref="A21375:K21375"/>
    <mergeCell ref="A21376:C21376"/>
    <mergeCell ref="D21376:E21376"/>
    <mergeCell ref="G21376:H21376"/>
    <mergeCell ref="I21376:J21376"/>
    <mergeCell ref="I21368:J21368"/>
    <mergeCell ref="K21368:K21369"/>
    <mergeCell ref="G21371:J21371"/>
    <mergeCell ref="G21372:J21372"/>
    <mergeCell ref="G21373:J21373"/>
    <mergeCell ref="A21368:B21369"/>
    <mergeCell ref="C21368:C21369"/>
    <mergeCell ref="D21368:D21369"/>
    <mergeCell ref="E21368:F21368"/>
    <mergeCell ref="G21368:H21368"/>
    <mergeCell ref="B21366:C21366"/>
    <mergeCell ref="E21366:F21366"/>
    <mergeCell ref="G21366:H21366"/>
    <mergeCell ref="I21366:J21366"/>
    <mergeCell ref="G21367:J21367"/>
    <mergeCell ref="G21364:J21364"/>
    <mergeCell ref="A21365:C21365"/>
    <mergeCell ref="E21365:F21365"/>
    <mergeCell ref="G21365:H21365"/>
    <mergeCell ref="I21365:J21365"/>
    <mergeCell ref="B21362:E21362"/>
    <mergeCell ref="G21362:H21362"/>
    <mergeCell ref="I21362:J21362"/>
    <mergeCell ref="B21363:E21363"/>
    <mergeCell ref="G21363:H21363"/>
    <mergeCell ref="I21363:J21363"/>
    <mergeCell ref="B21391:E21391"/>
    <mergeCell ref="G21391:H21391"/>
    <mergeCell ref="I21391:J21391"/>
    <mergeCell ref="B21392:E21392"/>
    <mergeCell ref="G21392:H21392"/>
    <mergeCell ref="I21392:J21392"/>
    <mergeCell ref="B21388:C21388"/>
    <mergeCell ref="G21388:H21388"/>
    <mergeCell ref="I21388:J21388"/>
    <mergeCell ref="G21389:J21389"/>
    <mergeCell ref="A21390:E21390"/>
    <mergeCell ref="G21390:H21390"/>
    <mergeCell ref="I21390:J21390"/>
    <mergeCell ref="G21383:J21383"/>
    <mergeCell ref="G21384:K21384"/>
    <mergeCell ref="A21385:K21385"/>
    <mergeCell ref="A21386:C21387"/>
    <mergeCell ref="D21386:D21387"/>
    <mergeCell ref="E21386:F21386"/>
    <mergeCell ref="G21386:J21386"/>
    <mergeCell ref="K21386:K21387"/>
    <mergeCell ref="G21387:H21387"/>
    <mergeCell ref="I21387:J21387"/>
    <mergeCell ref="B21381:C21381"/>
    <mergeCell ref="D21381:E21381"/>
    <mergeCell ref="G21381:H21381"/>
    <mergeCell ref="I21381:J21381"/>
    <mergeCell ref="G21382:J21382"/>
    <mergeCell ref="A21379:C21379"/>
    <mergeCell ref="D21379:E21379"/>
    <mergeCell ref="G21379:H21379"/>
    <mergeCell ref="I21379:J21379"/>
    <mergeCell ref="B21380:C21380"/>
    <mergeCell ref="D21380:E21380"/>
    <mergeCell ref="G21380:H21380"/>
    <mergeCell ref="I21380:J21380"/>
    <mergeCell ref="B21407:C21407"/>
    <mergeCell ref="D21407:E21407"/>
    <mergeCell ref="G21407:H21407"/>
    <mergeCell ref="I21407:J21407"/>
    <mergeCell ref="B21408:C21408"/>
    <mergeCell ref="D21408:E21408"/>
    <mergeCell ref="G21408:H21408"/>
    <mergeCell ref="I21408:J21408"/>
    <mergeCell ref="G21405:J21405"/>
    <mergeCell ref="A21406:C21406"/>
    <mergeCell ref="D21406:E21406"/>
    <mergeCell ref="G21406:H21406"/>
    <mergeCell ref="I21406:J21406"/>
    <mergeCell ref="B21403:C21403"/>
    <mergeCell ref="D21403:E21403"/>
    <mergeCell ref="G21403:H21403"/>
    <mergeCell ref="I21403:J21403"/>
    <mergeCell ref="B21404:C21404"/>
    <mergeCell ref="D21404:E21404"/>
    <mergeCell ref="G21404:H21404"/>
    <mergeCell ref="I21404:J21404"/>
    <mergeCell ref="A21401:K21401"/>
    <mergeCell ref="A21402:C21402"/>
    <mergeCell ref="D21402:E21402"/>
    <mergeCell ref="G21402:H21402"/>
    <mergeCell ref="I21402:J21402"/>
    <mergeCell ref="G21396:J21396"/>
    <mergeCell ref="G21397:J21397"/>
    <mergeCell ref="G21398:J21398"/>
    <mergeCell ref="G21399:J21399"/>
    <mergeCell ref="G21400:K21400"/>
    <mergeCell ref="B21393:E21393"/>
    <mergeCell ref="G21393:H21393"/>
    <mergeCell ref="I21393:J21393"/>
    <mergeCell ref="G21394:J21394"/>
    <mergeCell ref="G21395:J21395"/>
    <mergeCell ref="G21420:J21420"/>
    <mergeCell ref="G21421:K21421"/>
    <mergeCell ref="A21422:K21422"/>
    <mergeCell ref="A21423:C21423"/>
    <mergeCell ref="D21423:E21423"/>
    <mergeCell ref="G21423:H21423"/>
    <mergeCell ref="I21423:J21423"/>
    <mergeCell ref="B21418:C21418"/>
    <mergeCell ref="D21418:E21418"/>
    <mergeCell ref="G21418:H21418"/>
    <mergeCell ref="I21418:J21418"/>
    <mergeCell ref="G21419:J21419"/>
    <mergeCell ref="G21416:J21416"/>
    <mergeCell ref="A21417:C21417"/>
    <mergeCell ref="D21417:E21417"/>
    <mergeCell ref="G21417:H21417"/>
    <mergeCell ref="I21417:J21417"/>
    <mergeCell ref="B21414:C21414"/>
    <mergeCell ref="D21414:E21414"/>
    <mergeCell ref="G21414:H21414"/>
    <mergeCell ref="I21414:J21414"/>
    <mergeCell ref="B21415:C21415"/>
    <mergeCell ref="D21415:E21415"/>
    <mergeCell ref="G21415:H21415"/>
    <mergeCell ref="I21415:J21415"/>
    <mergeCell ref="G21409:J21409"/>
    <mergeCell ref="G21410:J21410"/>
    <mergeCell ref="G21411:K21411"/>
    <mergeCell ref="A21412:K21412"/>
    <mergeCell ref="A21413:C21413"/>
    <mergeCell ref="D21413:E21413"/>
    <mergeCell ref="G21413:H21413"/>
    <mergeCell ref="I21413:J21413"/>
    <mergeCell ref="B21434:C21434"/>
    <mergeCell ref="D21434:E21434"/>
    <mergeCell ref="G21434:H21434"/>
    <mergeCell ref="I21434:J21434"/>
    <mergeCell ref="B21435:C21435"/>
    <mergeCell ref="D21435:E21435"/>
    <mergeCell ref="G21435:H21435"/>
    <mergeCell ref="I21435:J21435"/>
    <mergeCell ref="G21430:J21430"/>
    <mergeCell ref="G21431:K21431"/>
    <mergeCell ref="A21432:K21432"/>
    <mergeCell ref="A21433:C21433"/>
    <mergeCell ref="D21433:E21433"/>
    <mergeCell ref="G21433:H21433"/>
    <mergeCell ref="I21433:J21433"/>
    <mergeCell ref="B21428:C21428"/>
    <mergeCell ref="D21428:E21428"/>
    <mergeCell ref="G21428:H21428"/>
    <mergeCell ref="I21428:J21428"/>
    <mergeCell ref="G21429:J21429"/>
    <mergeCell ref="G21426:J21426"/>
    <mergeCell ref="A21427:C21427"/>
    <mergeCell ref="D21427:E21427"/>
    <mergeCell ref="G21427:H21427"/>
    <mergeCell ref="I21427:J21427"/>
    <mergeCell ref="B21424:C21424"/>
    <mergeCell ref="D21424:E21424"/>
    <mergeCell ref="G21424:H21424"/>
    <mergeCell ref="I21424:J21424"/>
    <mergeCell ref="B21425:C21425"/>
    <mergeCell ref="D21425:E21425"/>
    <mergeCell ref="G21425:H21425"/>
    <mergeCell ref="I21425:J21425"/>
    <mergeCell ref="B21447:C21447"/>
    <mergeCell ref="D21447:E21447"/>
    <mergeCell ref="G21447:H21447"/>
    <mergeCell ref="I21447:J21447"/>
    <mergeCell ref="B21448:C21448"/>
    <mergeCell ref="D21448:E21448"/>
    <mergeCell ref="G21448:H21448"/>
    <mergeCell ref="I21448:J21448"/>
    <mergeCell ref="G21442:J21442"/>
    <mergeCell ref="G21443:J21443"/>
    <mergeCell ref="G21444:K21444"/>
    <mergeCell ref="A21445:K21445"/>
    <mergeCell ref="A21446:C21446"/>
    <mergeCell ref="D21446:E21446"/>
    <mergeCell ref="G21446:H21446"/>
    <mergeCell ref="I21446:J21446"/>
    <mergeCell ref="B21440:C21440"/>
    <mergeCell ref="D21440:E21440"/>
    <mergeCell ref="G21440:H21440"/>
    <mergeCell ref="I21440:J21440"/>
    <mergeCell ref="B21441:C21441"/>
    <mergeCell ref="D21441:E21441"/>
    <mergeCell ref="G21441:H21441"/>
    <mergeCell ref="I21441:J21441"/>
    <mergeCell ref="G21438:J21438"/>
    <mergeCell ref="A21439:C21439"/>
    <mergeCell ref="D21439:E21439"/>
    <mergeCell ref="G21439:H21439"/>
    <mergeCell ref="I21439:J21439"/>
    <mergeCell ref="B21436:C21436"/>
    <mergeCell ref="D21436:E21436"/>
    <mergeCell ref="G21436:H21436"/>
    <mergeCell ref="I21436:J21436"/>
    <mergeCell ref="B21437:C21437"/>
    <mergeCell ref="D21437:E21437"/>
    <mergeCell ref="G21437:H21437"/>
    <mergeCell ref="I21437:J21437"/>
    <mergeCell ref="B21463:C21463"/>
    <mergeCell ref="D21463:E21463"/>
    <mergeCell ref="G21463:H21463"/>
    <mergeCell ref="I21463:J21463"/>
    <mergeCell ref="B21464:C21464"/>
    <mergeCell ref="D21464:E21464"/>
    <mergeCell ref="G21464:H21464"/>
    <mergeCell ref="I21464:J21464"/>
    <mergeCell ref="G21458:J21458"/>
    <mergeCell ref="G21459:J21459"/>
    <mergeCell ref="G21460:K21460"/>
    <mergeCell ref="A21461:K21461"/>
    <mergeCell ref="A21462:C21462"/>
    <mergeCell ref="D21462:E21462"/>
    <mergeCell ref="G21462:H21462"/>
    <mergeCell ref="I21462:J21462"/>
    <mergeCell ref="B21456:C21456"/>
    <mergeCell ref="D21456:E21456"/>
    <mergeCell ref="G21456:H21456"/>
    <mergeCell ref="I21456:J21456"/>
    <mergeCell ref="B21457:C21457"/>
    <mergeCell ref="D21457:E21457"/>
    <mergeCell ref="G21457:H21457"/>
    <mergeCell ref="I21457:J21457"/>
    <mergeCell ref="G21451:J21451"/>
    <mergeCell ref="G21452:J21452"/>
    <mergeCell ref="G21453:K21453"/>
    <mergeCell ref="A21454:K21454"/>
    <mergeCell ref="A21455:C21455"/>
    <mergeCell ref="D21455:E21455"/>
    <mergeCell ref="G21455:H21455"/>
    <mergeCell ref="I21455:J21455"/>
    <mergeCell ref="B21449:C21449"/>
    <mergeCell ref="D21449:E21449"/>
    <mergeCell ref="G21449:H21449"/>
    <mergeCell ref="I21449:J21449"/>
    <mergeCell ref="B21450:C21450"/>
    <mergeCell ref="D21450:E21450"/>
    <mergeCell ref="G21450:H21450"/>
    <mergeCell ref="I21450:J21450"/>
    <mergeCell ref="G21478:J21478"/>
    <mergeCell ref="G21479:J21479"/>
    <mergeCell ref="G21480:K21480"/>
    <mergeCell ref="A21481:K21481"/>
    <mergeCell ref="A21482:C21483"/>
    <mergeCell ref="D21482:D21483"/>
    <mergeCell ref="E21482:F21482"/>
    <mergeCell ref="G21482:J21482"/>
    <mergeCell ref="K21482:K21483"/>
    <mergeCell ref="G21483:H21483"/>
    <mergeCell ref="I21483:J21483"/>
    <mergeCell ref="B21476:C21476"/>
    <mergeCell ref="D21476:E21476"/>
    <mergeCell ref="G21476:H21476"/>
    <mergeCell ref="I21476:J21476"/>
    <mergeCell ref="B21477:C21477"/>
    <mergeCell ref="D21477:E21477"/>
    <mergeCell ref="G21477:H21477"/>
    <mergeCell ref="I21477:J21477"/>
    <mergeCell ref="G21472:J21472"/>
    <mergeCell ref="G21473:K21473"/>
    <mergeCell ref="A21474:K21474"/>
    <mergeCell ref="A21475:C21475"/>
    <mergeCell ref="D21475:E21475"/>
    <mergeCell ref="G21475:H21475"/>
    <mergeCell ref="I21475:J21475"/>
    <mergeCell ref="B21470:C21470"/>
    <mergeCell ref="D21470:E21470"/>
    <mergeCell ref="G21470:H21470"/>
    <mergeCell ref="I21470:J21470"/>
    <mergeCell ref="G21471:J21471"/>
    <mergeCell ref="G21465:J21465"/>
    <mergeCell ref="G21466:J21466"/>
    <mergeCell ref="G21467:K21467"/>
    <mergeCell ref="A21468:K21468"/>
    <mergeCell ref="A21469:C21469"/>
    <mergeCell ref="D21469:E21469"/>
    <mergeCell ref="G21469:H21469"/>
    <mergeCell ref="I21469:J21469"/>
    <mergeCell ref="G21498:J21498"/>
    <mergeCell ref="A21499:C21499"/>
    <mergeCell ref="E21499:F21499"/>
    <mergeCell ref="G21499:H21499"/>
    <mergeCell ref="I21499:J21499"/>
    <mergeCell ref="A21496:E21496"/>
    <mergeCell ref="G21496:H21496"/>
    <mergeCell ref="I21496:J21496"/>
    <mergeCell ref="B21497:E21497"/>
    <mergeCell ref="G21497:H21497"/>
    <mergeCell ref="I21497:J21497"/>
    <mergeCell ref="G21491:J21491"/>
    <mergeCell ref="G21492:J21492"/>
    <mergeCell ref="G21493:J21493"/>
    <mergeCell ref="G21494:J21494"/>
    <mergeCell ref="G21495:J21495"/>
    <mergeCell ref="G21488:J21488"/>
    <mergeCell ref="A21489:E21489"/>
    <mergeCell ref="G21489:H21489"/>
    <mergeCell ref="I21489:J21489"/>
    <mergeCell ref="B21490:E21490"/>
    <mergeCell ref="G21490:H21490"/>
    <mergeCell ref="I21490:J21490"/>
    <mergeCell ref="B21486:C21486"/>
    <mergeCell ref="G21486:H21486"/>
    <mergeCell ref="I21486:J21486"/>
    <mergeCell ref="B21487:C21487"/>
    <mergeCell ref="G21487:H21487"/>
    <mergeCell ref="I21487:J21487"/>
    <mergeCell ref="B21484:C21484"/>
    <mergeCell ref="G21484:H21484"/>
    <mergeCell ref="I21484:J21484"/>
    <mergeCell ref="B21485:C21485"/>
    <mergeCell ref="G21485:H21485"/>
    <mergeCell ref="I21485:J21485"/>
    <mergeCell ref="B21513:C21513"/>
    <mergeCell ref="D21513:E21513"/>
    <mergeCell ref="G21513:H21513"/>
    <mergeCell ref="I21513:J21513"/>
    <mergeCell ref="B21514:C21514"/>
    <mergeCell ref="D21514:E21514"/>
    <mergeCell ref="G21514:H21514"/>
    <mergeCell ref="I21514:J21514"/>
    <mergeCell ref="B21511:C21511"/>
    <mergeCell ref="D21511:E21511"/>
    <mergeCell ref="G21511:H21511"/>
    <mergeCell ref="I21511:J21511"/>
    <mergeCell ref="B21512:C21512"/>
    <mergeCell ref="D21512:E21512"/>
    <mergeCell ref="G21512:H21512"/>
    <mergeCell ref="I21512:J21512"/>
    <mergeCell ref="G21508:K21508"/>
    <mergeCell ref="A21509:K21509"/>
    <mergeCell ref="A21510:C21510"/>
    <mergeCell ref="D21510:E21510"/>
    <mergeCell ref="G21510:H21510"/>
    <mergeCell ref="I21510:J21510"/>
    <mergeCell ref="I21502:J21502"/>
    <mergeCell ref="K21502:K21503"/>
    <mergeCell ref="G21505:J21505"/>
    <mergeCell ref="G21506:J21506"/>
    <mergeCell ref="G21507:J21507"/>
    <mergeCell ref="A21502:B21503"/>
    <mergeCell ref="C21502:C21503"/>
    <mergeCell ref="D21502:D21503"/>
    <mergeCell ref="E21502:F21502"/>
    <mergeCell ref="G21502:H21502"/>
    <mergeCell ref="B21500:C21500"/>
    <mergeCell ref="E21500:F21500"/>
    <mergeCell ref="G21500:H21500"/>
    <mergeCell ref="I21500:J21500"/>
    <mergeCell ref="G21501:J21501"/>
    <mergeCell ref="G21527:J21527"/>
    <mergeCell ref="A21528:C21528"/>
    <mergeCell ref="D21528:E21528"/>
    <mergeCell ref="G21528:H21528"/>
    <mergeCell ref="I21528:J21528"/>
    <mergeCell ref="B21525:C21525"/>
    <mergeCell ref="D21525:E21525"/>
    <mergeCell ref="G21525:H21525"/>
    <mergeCell ref="I21525:J21525"/>
    <mergeCell ref="B21526:C21526"/>
    <mergeCell ref="D21526:E21526"/>
    <mergeCell ref="G21526:H21526"/>
    <mergeCell ref="I21526:J21526"/>
    <mergeCell ref="G21521:J21521"/>
    <mergeCell ref="G21522:K21522"/>
    <mergeCell ref="A21523:K21523"/>
    <mergeCell ref="A21524:C21524"/>
    <mergeCell ref="D21524:E21524"/>
    <mergeCell ref="G21524:H21524"/>
    <mergeCell ref="I21524:J21524"/>
    <mergeCell ref="B21519:C21519"/>
    <mergeCell ref="D21519:E21519"/>
    <mergeCell ref="G21519:H21519"/>
    <mergeCell ref="I21519:J21519"/>
    <mergeCell ref="G21520:J21520"/>
    <mergeCell ref="G21517:J21517"/>
    <mergeCell ref="A21518:C21518"/>
    <mergeCell ref="D21518:E21518"/>
    <mergeCell ref="G21518:H21518"/>
    <mergeCell ref="I21518:J21518"/>
    <mergeCell ref="B21515:C21515"/>
    <mergeCell ref="D21515:E21515"/>
    <mergeCell ref="G21515:H21515"/>
    <mergeCell ref="I21515:J21515"/>
    <mergeCell ref="B21516:C21516"/>
    <mergeCell ref="D21516:E21516"/>
    <mergeCell ref="G21516:H21516"/>
    <mergeCell ref="I21516:J21516"/>
    <mergeCell ref="A21541:C21541"/>
    <mergeCell ref="D21541:E21541"/>
    <mergeCell ref="G21541:H21541"/>
    <mergeCell ref="I21541:J21541"/>
    <mergeCell ref="B21542:C21542"/>
    <mergeCell ref="D21542:E21542"/>
    <mergeCell ref="G21542:H21542"/>
    <mergeCell ref="I21542:J21542"/>
    <mergeCell ref="B21539:C21539"/>
    <mergeCell ref="D21539:E21539"/>
    <mergeCell ref="G21539:H21539"/>
    <mergeCell ref="I21539:J21539"/>
    <mergeCell ref="G21540:J21540"/>
    <mergeCell ref="G21535:J21535"/>
    <mergeCell ref="G21536:K21536"/>
    <mergeCell ref="A21537:K21537"/>
    <mergeCell ref="A21538:C21538"/>
    <mergeCell ref="D21538:E21538"/>
    <mergeCell ref="G21538:H21538"/>
    <mergeCell ref="I21538:J21538"/>
    <mergeCell ref="B21533:C21533"/>
    <mergeCell ref="D21533:E21533"/>
    <mergeCell ref="G21533:H21533"/>
    <mergeCell ref="I21533:J21533"/>
    <mergeCell ref="G21534:J21534"/>
    <mergeCell ref="G21531:J21531"/>
    <mergeCell ref="A21532:C21532"/>
    <mergeCell ref="D21532:E21532"/>
    <mergeCell ref="G21532:H21532"/>
    <mergeCell ref="I21532:J21532"/>
    <mergeCell ref="B21529:C21529"/>
    <mergeCell ref="D21529:E21529"/>
    <mergeCell ref="G21529:H21529"/>
    <mergeCell ref="I21529:J21529"/>
    <mergeCell ref="B21530:C21530"/>
    <mergeCell ref="D21530:E21530"/>
    <mergeCell ref="G21530:H21530"/>
    <mergeCell ref="I21530:J21530"/>
    <mergeCell ref="G21553:J21553"/>
    <mergeCell ref="A21554:C21554"/>
    <mergeCell ref="D21554:E21554"/>
    <mergeCell ref="G21554:H21554"/>
    <mergeCell ref="I21554:J21554"/>
    <mergeCell ref="B21551:C21551"/>
    <mergeCell ref="D21551:E21551"/>
    <mergeCell ref="G21551:H21551"/>
    <mergeCell ref="I21551:J21551"/>
    <mergeCell ref="B21552:C21552"/>
    <mergeCell ref="D21552:E21552"/>
    <mergeCell ref="G21552:H21552"/>
    <mergeCell ref="I21552:J21552"/>
    <mergeCell ref="B21549:C21549"/>
    <mergeCell ref="D21549:E21549"/>
    <mergeCell ref="G21549:H21549"/>
    <mergeCell ref="I21549:J21549"/>
    <mergeCell ref="B21550:C21550"/>
    <mergeCell ref="D21550:E21550"/>
    <mergeCell ref="G21550:H21550"/>
    <mergeCell ref="I21550:J21550"/>
    <mergeCell ref="G21545:J21545"/>
    <mergeCell ref="G21546:K21546"/>
    <mergeCell ref="A21547:K21547"/>
    <mergeCell ref="A21548:C21548"/>
    <mergeCell ref="D21548:E21548"/>
    <mergeCell ref="G21548:H21548"/>
    <mergeCell ref="I21548:J21548"/>
    <mergeCell ref="B21543:C21543"/>
    <mergeCell ref="D21543:E21543"/>
    <mergeCell ref="G21543:H21543"/>
    <mergeCell ref="I21543:J21543"/>
    <mergeCell ref="G21544:J21544"/>
    <mergeCell ref="B21565:C21565"/>
    <mergeCell ref="D21565:E21565"/>
    <mergeCell ref="G21565:H21565"/>
    <mergeCell ref="I21565:J21565"/>
    <mergeCell ref="G21566:J21566"/>
    <mergeCell ref="A21563:C21563"/>
    <mergeCell ref="D21563:E21563"/>
    <mergeCell ref="G21563:H21563"/>
    <mergeCell ref="I21563:J21563"/>
    <mergeCell ref="B21564:C21564"/>
    <mergeCell ref="D21564:E21564"/>
    <mergeCell ref="G21564:H21564"/>
    <mergeCell ref="I21564:J21564"/>
    <mergeCell ref="B21561:C21561"/>
    <mergeCell ref="D21561:E21561"/>
    <mergeCell ref="G21561:H21561"/>
    <mergeCell ref="I21561:J21561"/>
    <mergeCell ref="G21562:J21562"/>
    <mergeCell ref="A21559:C21559"/>
    <mergeCell ref="D21559:E21559"/>
    <mergeCell ref="G21559:H21559"/>
    <mergeCell ref="I21559:J21559"/>
    <mergeCell ref="B21560:C21560"/>
    <mergeCell ref="D21560:E21560"/>
    <mergeCell ref="G21560:H21560"/>
    <mergeCell ref="I21560:J21560"/>
    <mergeCell ref="B21557:C21557"/>
    <mergeCell ref="D21557:E21557"/>
    <mergeCell ref="G21557:H21557"/>
    <mergeCell ref="I21557:J21557"/>
    <mergeCell ref="G21558:J21558"/>
    <mergeCell ref="B21555:C21555"/>
    <mergeCell ref="D21555:E21555"/>
    <mergeCell ref="G21555:H21555"/>
    <mergeCell ref="I21555:J21555"/>
    <mergeCell ref="B21556:C21556"/>
    <mergeCell ref="D21556:E21556"/>
    <mergeCell ref="G21556:H21556"/>
    <mergeCell ref="I21556:J21556"/>
    <mergeCell ref="G21577:J21577"/>
    <mergeCell ref="A21578:C21578"/>
    <mergeCell ref="D21578:E21578"/>
    <mergeCell ref="G21578:H21578"/>
    <mergeCell ref="I21578:J21578"/>
    <mergeCell ref="B21575:C21575"/>
    <mergeCell ref="D21575:E21575"/>
    <mergeCell ref="G21575:H21575"/>
    <mergeCell ref="I21575:J21575"/>
    <mergeCell ref="B21576:C21576"/>
    <mergeCell ref="D21576:E21576"/>
    <mergeCell ref="G21576:H21576"/>
    <mergeCell ref="I21576:J21576"/>
    <mergeCell ref="B21573:C21573"/>
    <mergeCell ref="D21573:E21573"/>
    <mergeCell ref="G21573:H21573"/>
    <mergeCell ref="I21573:J21573"/>
    <mergeCell ref="B21574:C21574"/>
    <mergeCell ref="D21574:E21574"/>
    <mergeCell ref="G21574:H21574"/>
    <mergeCell ref="I21574:J21574"/>
    <mergeCell ref="B21571:C21571"/>
    <mergeCell ref="D21571:E21571"/>
    <mergeCell ref="G21571:H21571"/>
    <mergeCell ref="I21571:J21571"/>
    <mergeCell ref="B21572:C21572"/>
    <mergeCell ref="D21572:E21572"/>
    <mergeCell ref="G21572:H21572"/>
    <mergeCell ref="I21572:J21572"/>
    <mergeCell ref="G21567:J21567"/>
    <mergeCell ref="G21568:K21568"/>
    <mergeCell ref="A21569:K21569"/>
    <mergeCell ref="A21570:C21570"/>
    <mergeCell ref="D21570:E21570"/>
    <mergeCell ref="G21570:H21570"/>
    <mergeCell ref="I21570:J21570"/>
    <mergeCell ref="G21587:J21587"/>
    <mergeCell ref="G21588:K21588"/>
    <mergeCell ref="A21589:K21589"/>
    <mergeCell ref="A21590:C21590"/>
    <mergeCell ref="D21590:E21590"/>
    <mergeCell ref="G21590:H21590"/>
    <mergeCell ref="I21590:J21590"/>
    <mergeCell ref="B21585:C21585"/>
    <mergeCell ref="D21585:E21585"/>
    <mergeCell ref="G21585:H21585"/>
    <mergeCell ref="I21585:J21585"/>
    <mergeCell ref="G21586:J21586"/>
    <mergeCell ref="A21583:C21583"/>
    <mergeCell ref="D21583:E21583"/>
    <mergeCell ref="G21583:H21583"/>
    <mergeCell ref="I21583:J21583"/>
    <mergeCell ref="B21584:C21584"/>
    <mergeCell ref="D21584:E21584"/>
    <mergeCell ref="G21584:H21584"/>
    <mergeCell ref="I21584:J21584"/>
    <mergeCell ref="B21581:C21581"/>
    <mergeCell ref="D21581:E21581"/>
    <mergeCell ref="G21581:H21581"/>
    <mergeCell ref="I21581:J21581"/>
    <mergeCell ref="G21582:J21582"/>
    <mergeCell ref="B21579:C21579"/>
    <mergeCell ref="D21579:E21579"/>
    <mergeCell ref="G21579:H21579"/>
    <mergeCell ref="I21579:J21579"/>
    <mergeCell ref="B21580:C21580"/>
    <mergeCell ref="D21580:E21580"/>
    <mergeCell ref="G21580:H21580"/>
    <mergeCell ref="I21580:J21580"/>
    <mergeCell ref="G21601:J21601"/>
    <mergeCell ref="G21602:K21602"/>
    <mergeCell ref="A21603:K21603"/>
    <mergeCell ref="A21604:C21604"/>
    <mergeCell ref="D21604:E21604"/>
    <mergeCell ref="G21604:H21604"/>
    <mergeCell ref="I21604:J21604"/>
    <mergeCell ref="B21599:C21599"/>
    <mergeCell ref="D21599:E21599"/>
    <mergeCell ref="G21599:H21599"/>
    <mergeCell ref="I21599:J21599"/>
    <mergeCell ref="G21600:J21600"/>
    <mergeCell ref="G21597:J21597"/>
    <mergeCell ref="A21598:C21598"/>
    <mergeCell ref="D21598:E21598"/>
    <mergeCell ref="G21598:H21598"/>
    <mergeCell ref="I21598:J21598"/>
    <mergeCell ref="B21595:C21595"/>
    <mergeCell ref="D21595:E21595"/>
    <mergeCell ref="G21595:H21595"/>
    <mergeCell ref="I21595:J21595"/>
    <mergeCell ref="B21596:C21596"/>
    <mergeCell ref="D21596:E21596"/>
    <mergeCell ref="G21596:H21596"/>
    <mergeCell ref="I21596:J21596"/>
    <mergeCell ref="G21593:J21593"/>
    <mergeCell ref="A21594:C21594"/>
    <mergeCell ref="D21594:E21594"/>
    <mergeCell ref="G21594:H21594"/>
    <mergeCell ref="I21594:J21594"/>
    <mergeCell ref="B21591:C21591"/>
    <mergeCell ref="D21591:E21591"/>
    <mergeCell ref="G21591:H21591"/>
    <mergeCell ref="I21591:J21591"/>
    <mergeCell ref="B21592:C21592"/>
    <mergeCell ref="D21592:E21592"/>
    <mergeCell ref="G21592:H21592"/>
    <mergeCell ref="I21592:J21592"/>
    <mergeCell ref="B21617:E21617"/>
    <mergeCell ref="G21617:H21617"/>
    <mergeCell ref="I21617:J21617"/>
    <mergeCell ref="B21618:E21618"/>
    <mergeCell ref="G21618:H21618"/>
    <mergeCell ref="I21618:J21618"/>
    <mergeCell ref="G21613:J21613"/>
    <mergeCell ref="G21614:K21614"/>
    <mergeCell ref="A21615:K21615"/>
    <mergeCell ref="A21616:E21616"/>
    <mergeCell ref="G21616:H21616"/>
    <mergeCell ref="I21616:J21616"/>
    <mergeCell ref="B21611:C21611"/>
    <mergeCell ref="D21611:E21611"/>
    <mergeCell ref="G21611:H21611"/>
    <mergeCell ref="I21611:J21611"/>
    <mergeCell ref="G21612:J21612"/>
    <mergeCell ref="A21609:C21609"/>
    <mergeCell ref="D21609:E21609"/>
    <mergeCell ref="G21609:H21609"/>
    <mergeCell ref="I21609:J21609"/>
    <mergeCell ref="B21610:C21610"/>
    <mergeCell ref="D21610:E21610"/>
    <mergeCell ref="G21610:H21610"/>
    <mergeCell ref="I21610:J21610"/>
    <mergeCell ref="B21607:C21607"/>
    <mergeCell ref="D21607:E21607"/>
    <mergeCell ref="G21607:H21607"/>
    <mergeCell ref="I21607:J21607"/>
    <mergeCell ref="G21608:J21608"/>
    <mergeCell ref="B21605:C21605"/>
    <mergeCell ref="D21605:E21605"/>
    <mergeCell ref="G21605:H21605"/>
    <mergeCell ref="I21605:J21605"/>
    <mergeCell ref="B21606:C21606"/>
    <mergeCell ref="D21606:E21606"/>
    <mergeCell ref="G21606:H21606"/>
    <mergeCell ref="I21606:J21606"/>
    <mergeCell ref="B21634:C21634"/>
    <mergeCell ref="D21634:E21634"/>
    <mergeCell ref="G21634:H21634"/>
    <mergeCell ref="I21634:J21634"/>
    <mergeCell ref="G21635:J21635"/>
    <mergeCell ref="G21631:K21631"/>
    <mergeCell ref="A21632:K21632"/>
    <mergeCell ref="A21633:C21633"/>
    <mergeCell ref="D21633:E21633"/>
    <mergeCell ref="G21633:H21633"/>
    <mergeCell ref="I21633:J21633"/>
    <mergeCell ref="I21625:J21625"/>
    <mergeCell ref="K21625:K21626"/>
    <mergeCell ref="G21628:J21628"/>
    <mergeCell ref="G21629:J21629"/>
    <mergeCell ref="G21630:J21630"/>
    <mergeCell ref="A21625:B21626"/>
    <mergeCell ref="C21625:C21626"/>
    <mergeCell ref="D21625:D21626"/>
    <mergeCell ref="E21625:F21625"/>
    <mergeCell ref="G21625:H21625"/>
    <mergeCell ref="B21623:C21623"/>
    <mergeCell ref="E21623:F21623"/>
    <mergeCell ref="G21623:H21623"/>
    <mergeCell ref="I21623:J21623"/>
    <mergeCell ref="G21624:J21624"/>
    <mergeCell ref="G21621:J21621"/>
    <mergeCell ref="A21622:C21622"/>
    <mergeCell ref="E21622:F21622"/>
    <mergeCell ref="G21622:H21622"/>
    <mergeCell ref="I21622:J21622"/>
    <mergeCell ref="B21619:E21619"/>
    <mergeCell ref="G21619:H21619"/>
    <mergeCell ref="I21619:J21619"/>
    <mergeCell ref="B21620:E21620"/>
    <mergeCell ref="G21620:H21620"/>
    <mergeCell ref="I21620:J21620"/>
    <mergeCell ref="B21648:E21648"/>
    <mergeCell ref="G21648:H21648"/>
    <mergeCell ref="I21648:J21648"/>
    <mergeCell ref="B21649:E21649"/>
    <mergeCell ref="G21649:H21649"/>
    <mergeCell ref="I21649:J21649"/>
    <mergeCell ref="B21645:C21645"/>
    <mergeCell ref="G21645:H21645"/>
    <mergeCell ref="I21645:J21645"/>
    <mergeCell ref="G21646:J21646"/>
    <mergeCell ref="A21647:E21647"/>
    <mergeCell ref="G21647:H21647"/>
    <mergeCell ref="I21647:J21647"/>
    <mergeCell ref="G21640:J21640"/>
    <mergeCell ref="G21641:K21641"/>
    <mergeCell ref="A21642:K21642"/>
    <mergeCell ref="A21643:C21644"/>
    <mergeCell ref="D21643:D21644"/>
    <mergeCell ref="E21643:F21643"/>
    <mergeCell ref="G21643:J21643"/>
    <mergeCell ref="K21643:K21644"/>
    <mergeCell ref="G21644:H21644"/>
    <mergeCell ref="I21644:J21644"/>
    <mergeCell ref="B21638:C21638"/>
    <mergeCell ref="D21638:E21638"/>
    <mergeCell ref="G21638:H21638"/>
    <mergeCell ref="I21638:J21638"/>
    <mergeCell ref="G21639:J21639"/>
    <mergeCell ref="A21636:C21636"/>
    <mergeCell ref="D21636:E21636"/>
    <mergeCell ref="G21636:H21636"/>
    <mergeCell ref="I21636:J21636"/>
    <mergeCell ref="B21637:C21637"/>
    <mergeCell ref="D21637:E21637"/>
    <mergeCell ref="G21637:H21637"/>
    <mergeCell ref="I21637:J21637"/>
    <mergeCell ref="B21664:C21664"/>
    <mergeCell ref="D21664:E21664"/>
    <mergeCell ref="G21664:H21664"/>
    <mergeCell ref="I21664:J21664"/>
    <mergeCell ref="B21665:C21665"/>
    <mergeCell ref="D21665:E21665"/>
    <mergeCell ref="G21665:H21665"/>
    <mergeCell ref="I21665:J21665"/>
    <mergeCell ref="G21662:J21662"/>
    <mergeCell ref="A21663:C21663"/>
    <mergeCell ref="D21663:E21663"/>
    <mergeCell ref="G21663:H21663"/>
    <mergeCell ref="I21663:J21663"/>
    <mergeCell ref="B21660:C21660"/>
    <mergeCell ref="D21660:E21660"/>
    <mergeCell ref="G21660:H21660"/>
    <mergeCell ref="I21660:J21660"/>
    <mergeCell ref="B21661:C21661"/>
    <mergeCell ref="D21661:E21661"/>
    <mergeCell ref="G21661:H21661"/>
    <mergeCell ref="I21661:J21661"/>
    <mergeCell ref="A21658:K21658"/>
    <mergeCell ref="A21659:C21659"/>
    <mergeCell ref="D21659:E21659"/>
    <mergeCell ref="G21659:H21659"/>
    <mergeCell ref="I21659:J21659"/>
    <mergeCell ref="G21653:J21653"/>
    <mergeCell ref="G21654:J21654"/>
    <mergeCell ref="G21655:J21655"/>
    <mergeCell ref="G21656:J21656"/>
    <mergeCell ref="G21657:K21657"/>
    <mergeCell ref="B21650:E21650"/>
    <mergeCell ref="G21650:H21650"/>
    <mergeCell ref="I21650:J21650"/>
    <mergeCell ref="G21651:J21651"/>
    <mergeCell ref="G21652:J21652"/>
    <mergeCell ref="G21677:J21677"/>
    <mergeCell ref="G21678:K21678"/>
    <mergeCell ref="A21679:K21679"/>
    <mergeCell ref="A21680:C21680"/>
    <mergeCell ref="D21680:E21680"/>
    <mergeCell ref="G21680:H21680"/>
    <mergeCell ref="I21680:J21680"/>
    <mergeCell ref="B21675:C21675"/>
    <mergeCell ref="D21675:E21675"/>
    <mergeCell ref="G21675:H21675"/>
    <mergeCell ref="I21675:J21675"/>
    <mergeCell ref="G21676:J21676"/>
    <mergeCell ref="G21673:J21673"/>
    <mergeCell ref="A21674:C21674"/>
    <mergeCell ref="D21674:E21674"/>
    <mergeCell ref="G21674:H21674"/>
    <mergeCell ref="I21674:J21674"/>
    <mergeCell ref="B21671:C21671"/>
    <mergeCell ref="D21671:E21671"/>
    <mergeCell ref="G21671:H21671"/>
    <mergeCell ref="I21671:J21671"/>
    <mergeCell ref="B21672:C21672"/>
    <mergeCell ref="D21672:E21672"/>
    <mergeCell ref="G21672:H21672"/>
    <mergeCell ref="I21672:J21672"/>
    <mergeCell ref="G21666:J21666"/>
    <mergeCell ref="G21667:J21667"/>
    <mergeCell ref="G21668:K21668"/>
    <mergeCell ref="A21669:K21669"/>
    <mergeCell ref="A21670:C21670"/>
    <mergeCell ref="D21670:E21670"/>
    <mergeCell ref="G21670:H21670"/>
    <mergeCell ref="I21670:J21670"/>
    <mergeCell ref="B21691:C21691"/>
    <mergeCell ref="D21691:E21691"/>
    <mergeCell ref="G21691:H21691"/>
    <mergeCell ref="I21691:J21691"/>
    <mergeCell ref="B21692:C21692"/>
    <mergeCell ref="D21692:E21692"/>
    <mergeCell ref="G21692:H21692"/>
    <mergeCell ref="I21692:J21692"/>
    <mergeCell ref="G21687:J21687"/>
    <mergeCell ref="G21688:K21688"/>
    <mergeCell ref="A21689:K21689"/>
    <mergeCell ref="A21690:C21690"/>
    <mergeCell ref="D21690:E21690"/>
    <mergeCell ref="G21690:H21690"/>
    <mergeCell ref="I21690:J21690"/>
    <mergeCell ref="B21685:C21685"/>
    <mergeCell ref="D21685:E21685"/>
    <mergeCell ref="G21685:H21685"/>
    <mergeCell ref="I21685:J21685"/>
    <mergeCell ref="G21686:J21686"/>
    <mergeCell ref="G21683:J21683"/>
    <mergeCell ref="A21684:C21684"/>
    <mergeCell ref="D21684:E21684"/>
    <mergeCell ref="G21684:H21684"/>
    <mergeCell ref="I21684:J21684"/>
    <mergeCell ref="B21681:C21681"/>
    <mergeCell ref="D21681:E21681"/>
    <mergeCell ref="G21681:H21681"/>
    <mergeCell ref="I21681:J21681"/>
    <mergeCell ref="B21682:C21682"/>
    <mergeCell ref="D21682:E21682"/>
    <mergeCell ref="G21682:H21682"/>
    <mergeCell ref="I21682:J21682"/>
    <mergeCell ref="B21704:C21704"/>
    <mergeCell ref="D21704:E21704"/>
    <mergeCell ref="G21704:H21704"/>
    <mergeCell ref="I21704:J21704"/>
    <mergeCell ref="B21705:C21705"/>
    <mergeCell ref="D21705:E21705"/>
    <mergeCell ref="G21705:H21705"/>
    <mergeCell ref="I21705:J21705"/>
    <mergeCell ref="G21699:J21699"/>
    <mergeCell ref="G21700:J21700"/>
    <mergeCell ref="G21701:K21701"/>
    <mergeCell ref="A21702:K21702"/>
    <mergeCell ref="A21703:C21703"/>
    <mergeCell ref="D21703:E21703"/>
    <mergeCell ref="G21703:H21703"/>
    <mergeCell ref="I21703:J21703"/>
    <mergeCell ref="B21697:C21697"/>
    <mergeCell ref="D21697:E21697"/>
    <mergeCell ref="G21697:H21697"/>
    <mergeCell ref="I21697:J21697"/>
    <mergeCell ref="B21698:C21698"/>
    <mergeCell ref="D21698:E21698"/>
    <mergeCell ref="G21698:H21698"/>
    <mergeCell ref="I21698:J21698"/>
    <mergeCell ref="G21695:J21695"/>
    <mergeCell ref="A21696:C21696"/>
    <mergeCell ref="D21696:E21696"/>
    <mergeCell ref="G21696:H21696"/>
    <mergeCell ref="I21696:J21696"/>
    <mergeCell ref="B21693:C21693"/>
    <mergeCell ref="D21693:E21693"/>
    <mergeCell ref="G21693:H21693"/>
    <mergeCell ref="I21693:J21693"/>
    <mergeCell ref="B21694:C21694"/>
    <mergeCell ref="D21694:E21694"/>
    <mergeCell ref="G21694:H21694"/>
    <mergeCell ref="I21694:J21694"/>
    <mergeCell ref="B21720:C21720"/>
    <mergeCell ref="D21720:E21720"/>
    <mergeCell ref="G21720:H21720"/>
    <mergeCell ref="I21720:J21720"/>
    <mergeCell ref="B21721:C21721"/>
    <mergeCell ref="D21721:E21721"/>
    <mergeCell ref="G21721:H21721"/>
    <mergeCell ref="I21721:J21721"/>
    <mergeCell ref="G21715:J21715"/>
    <mergeCell ref="G21716:J21716"/>
    <mergeCell ref="G21717:K21717"/>
    <mergeCell ref="A21718:K21718"/>
    <mergeCell ref="A21719:C21719"/>
    <mergeCell ref="D21719:E21719"/>
    <mergeCell ref="G21719:H21719"/>
    <mergeCell ref="I21719:J21719"/>
    <mergeCell ref="B21713:C21713"/>
    <mergeCell ref="D21713:E21713"/>
    <mergeCell ref="G21713:H21713"/>
    <mergeCell ref="I21713:J21713"/>
    <mergeCell ref="B21714:C21714"/>
    <mergeCell ref="D21714:E21714"/>
    <mergeCell ref="G21714:H21714"/>
    <mergeCell ref="I21714:J21714"/>
    <mergeCell ref="G21708:J21708"/>
    <mergeCell ref="G21709:J21709"/>
    <mergeCell ref="G21710:K21710"/>
    <mergeCell ref="A21711:K21711"/>
    <mergeCell ref="A21712:C21712"/>
    <mergeCell ref="D21712:E21712"/>
    <mergeCell ref="G21712:H21712"/>
    <mergeCell ref="I21712:J21712"/>
    <mergeCell ref="B21706:C21706"/>
    <mergeCell ref="D21706:E21706"/>
    <mergeCell ref="G21706:H21706"/>
    <mergeCell ref="I21706:J21706"/>
    <mergeCell ref="B21707:C21707"/>
    <mergeCell ref="D21707:E21707"/>
    <mergeCell ref="G21707:H21707"/>
    <mergeCell ref="I21707:J21707"/>
    <mergeCell ref="G21735:J21735"/>
    <mergeCell ref="G21736:J21736"/>
    <mergeCell ref="G21737:K21737"/>
    <mergeCell ref="A21738:K21738"/>
    <mergeCell ref="A21739:C21740"/>
    <mergeCell ref="D21739:D21740"/>
    <mergeCell ref="E21739:F21739"/>
    <mergeCell ref="G21739:J21739"/>
    <mergeCell ref="K21739:K21740"/>
    <mergeCell ref="G21740:H21740"/>
    <mergeCell ref="I21740:J21740"/>
    <mergeCell ref="B21733:C21733"/>
    <mergeCell ref="D21733:E21733"/>
    <mergeCell ref="G21733:H21733"/>
    <mergeCell ref="I21733:J21733"/>
    <mergeCell ref="B21734:C21734"/>
    <mergeCell ref="D21734:E21734"/>
    <mergeCell ref="G21734:H21734"/>
    <mergeCell ref="I21734:J21734"/>
    <mergeCell ref="G21729:J21729"/>
    <mergeCell ref="G21730:K21730"/>
    <mergeCell ref="A21731:K21731"/>
    <mergeCell ref="A21732:C21732"/>
    <mergeCell ref="D21732:E21732"/>
    <mergeCell ref="G21732:H21732"/>
    <mergeCell ref="I21732:J21732"/>
    <mergeCell ref="B21727:C21727"/>
    <mergeCell ref="D21727:E21727"/>
    <mergeCell ref="G21727:H21727"/>
    <mergeCell ref="I21727:J21727"/>
    <mergeCell ref="G21728:J21728"/>
    <mergeCell ref="G21722:J21722"/>
    <mergeCell ref="G21723:J21723"/>
    <mergeCell ref="G21724:K21724"/>
    <mergeCell ref="A21725:K21725"/>
    <mergeCell ref="A21726:C21726"/>
    <mergeCell ref="D21726:E21726"/>
    <mergeCell ref="G21726:H21726"/>
    <mergeCell ref="I21726:J21726"/>
    <mergeCell ref="G21755:J21755"/>
    <mergeCell ref="A21756:C21756"/>
    <mergeCell ref="E21756:F21756"/>
    <mergeCell ref="G21756:H21756"/>
    <mergeCell ref="I21756:J21756"/>
    <mergeCell ref="A21753:E21753"/>
    <mergeCell ref="G21753:H21753"/>
    <mergeCell ref="I21753:J21753"/>
    <mergeCell ref="B21754:E21754"/>
    <mergeCell ref="G21754:H21754"/>
    <mergeCell ref="I21754:J21754"/>
    <mergeCell ref="G21748:J21748"/>
    <mergeCell ref="G21749:J21749"/>
    <mergeCell ref="G21750:J21750"/>
    <mergeCell ref="G21751:J21751"/>
    <mergeCell ref="G21752:J21752"/>
    <mergeCell ref="G21745:J21745"/>
    <mergeCell ref="A21746:E21746"/>
    <mergeCell ref="G21746:H21746"/>
    <mergeCell ref="I21746:J21746"/>
    <mergeCell ref="B21747:E21747"/>
    <mergeCell ref="G21747:H21747"/>
    <mergeCell ref="I21747:J21747"/>
    <mergeCell ref="B21743:C21743"/>
    <mergeCell ref="G21743:H21743"/>
    <mergeCell ref="I21743:J21743"/>
    <mergeCell ref="B21744:C21744"/>
    <mergeCell ref="G21744:H21744"/>
    <mergeCell ref="I21744:J21744"/>
    <mergeCell ref="B21741:C21741"/>
    <mergeCell ref="G21741:H21741"/>
    <mergeCell ref="I21741:J21741"/>
    <mergeCell ref="B21742:C21742"/>
    <mergeCell ref="G21742:H21742"/>
    <mergeCell ref="I21742:J21742"/>
    <mergeCell ref="B21770:C21770"/>
    <mergeCell ref="D21770:E21770"/>
    <mergeCell ref="G21770:H21770"/>
    <mergeCell ref="I21770:J21770"/>
    <mergeCell ref="B21771:C21771"/>
    <mergeCell ref="D21771:E21771"/>
    <mergeCell ref="G21771:H21771"/>
    <mergeCell ref="I21771:J21771"/>
    <mergeCell ref="B21768:C21768"/>
    <mergeCell ref="D21768:E21768"/>
    <mergeCell ref="G21768:H21768"/>
    <mergeCell ref="I21768:J21768"/>
    <mergeCell ref="B21769:C21769"/>
    <mergeCell ref="D21769:E21769"/>
    <mergeCell ref="G21769:H21769"/>
    <mergeCell ref="I21769:J21769"/>
    <mergeCell ref="G21765:K21765"/>
    <mergeCell ref="A21766:K21766"/>
    <mergeCell ref="A21767:C21767"/>
    <mergeCell ref="D21767:E21767"/>
    <mergeCell ref="G21767:H21767"/>
    <mergeCell ref="I21767:J21767"/>
    <mergeCell ref="I21759:J21759"/>
    <mergeCell ref="K21759:K21760"/>
    <mergeCell ref="G21762:J21762"/>
    <mergeCell ref="G21763:J21763"/>
    <mergeCell ref="G21764:J21764"/>
    <mergeCell ref="A21759:B21760"/>
    <mergeCell ref="C21759:C21760"/>
    <mergeCell ref="D21759:D21760"/>
    <mergeCell ref="E21759:F21759"/>
    <mergeCell ref="G21759:H21759"/>
    <mergeCell ref="B21757:C21757"/>
    <mergeCell ref="E21757:F21757"/>
    <mergeCell ref="G21757:H21757"/>
    <mergeCell ref="I21757:J21757"/>
    <mergeCell ref="G21758:J21758"/>
    <mergeCell ref="G21784:J21784"/>
    <mergeCell ref="A21785:C21785"/>
    <mergeCell ref="D21785:E21785"/>
    <mergeCell ref="G21785:H21785"/>
    <mergeCell ref="I21785:J21785"/>
    <mergeCell ref="B21782:C21782"/>
    <mergeCell ref="D21782:E21782"/>
    <mergeCell ref="G21782:H21782"/>
    <mergeCell ref="I21782:J21782"/>
    <mergeCell ref="B21783:C21783"/>
    <mergeCell ref="D21783:E21783"/>
    <mergeCell ref="G21783:H21783"/>
    <mergeCell ref="I21783:J21783"/>
    <mergeCell ref="G21778:J21778"/>
    <mergeCell ref="G21779:K21779"/>
    <mergeCell ref="A21780:K21780"/>
    <mergeCell ref="A21781:C21781"/>
    <mergeCell ref="D21781:E21781"/>
    <mergeCell ref="G21781:H21781"/>
    <mergeCell ref="I21781:J21781"/>
    <mergeCell ref="B21776:C21776"/>
    <mergeCell ref="D21776:E21776"/>
    <mergeCell ref="G21776:H21776"/>
    <mergeCell ref="I21776:J21776"/>
    <mergeCell ref="G21777:J21777"/>
    <mergeCell ref="G21774:J21774"/>
    <mergeCell ref="A21775:C21775"/>
    <mergeCell ref="D21775:E21775"/>
    <mergeCell ref="G21775:H21775"/>
    <mergeCell ref="I21775:J21775"/>
    <mergeCell ref="B21772:C21772"/>
    <mergeCell ref="D21772:E21772"/>
    <mergeCell ref="G21772:H21772"/>
    <mergeCell ref="I21772:J21772"/>
    <mergeCell ref="B21773:C21773"/>
    <mergeCell ref="D21773:E21773"/>
    <mergeCell ref="G21773:H21773"/>
    <mergeCell ref="I21773:J21773"/>
    <mergeCell ref="A21798:C21798"/>
    <mergeCell ref="D21798:E21798"/>
    <mergeCell ref="G21798:H21798"/>
    <mergeCell ref="I21798:J21798"/>
    <mergeCell ref="B21799:C21799"/>
    <mergeCell ref="D21799:E21799"/>
    <mergeCell ref="G21799:H21799"/>
    <mergeCell ref="I21799:J21799"/>
    <mergeCell ref="B21796:C21796"/>
    <mergeCell ref="D21796:E21796"/>
    <mergeCell ref="G21796:H21796"/>
    <mergeCell ref="I21796:J21796"/>
    <mergeCell ref="G21797:J21797"/>
    <mergeCell ref="G21792:J21792"/>
    <mergeCell ref="G21793:K21793"/>
    <mergeCell ref="A21794:K21794"/>
    <mergeCell ref="A21795:C21795"/>
    <mergeCell ref="D21795:E21795"/>
    <mergeCell ref="G21795:H21795"/>
    <mergeCell ref="I21795:J21795"/>
    <mergeCell ref="B21790:C21790"/>
    <mergeCell ref="D21790:E21790"/>
    <mergeCell ref="G21790:H21790"/>
    <mergeCell ref="I21790:J21790"/>
    <mergeCell ref="G21791:J21791"/>
    <mergeCell ref="G21788:J21788"/>
    <mergeCell ref="A21789:C21789"/>
    <mergeCell ref="D21789:E21789"/>
    <mergeCell ref="G21789:H21789"/>
    <mergeCell ref="I21789:J21789"/>
    <mergeCell ref="B21786:C21786"/>
    <mergeCell ref="D21786:E21786"/>
    <mergeCell ref="G21786:H21786"/>
    <mergeCell ref="I21786:J21786"/>
    <mergeCell ref="B21787:C21787"/>
    <mergeCell ref="D21787:E21787"/>
    <mergeCell ref="G21787:H21787"/>
    <mergeCell ref="I21787:J21787"/>
    <mergeCell ref="G21810:J21810"/>
    <mergeCell ref="A21811:C21811"/>
    <mergeCell ref="D21811:E21811"/>
    <mergeCell ref="G21811:H21811"/>
    <mergeCell ref="I21811:J21811"/>
    <mergeCell ref="B21808:C21808"/>
    <mergeCell ref="D21808:E21808"/>
    <mergeCell ref="G21808:H21808"/>
    <mergeCell ref="I21808:J21808"/>
    <mergeCell ref="B21809:C21809"/>
    <mergeCell ref="D21809:E21809"/>
    <mergeCell ref="G21809:H21809"/>
    <mergeCell ref="I21809:J21809"/>
    <mergeCell ref="B21806:C21806"/>
    <mergeCell ref="D21806:E21806"/>
    <mergeCell ref="G21806:H21806"/>
    <mergeCell ref="I21806:J21806"/>
    <mergeCell ref="B21807:C21807"/>
    <mergeCell ref="D21807:E21807"/>
    <mergeCell ref="G21807:H21807"/>
    <mergeCell ref="I21807:J21807"/>
    <mergeCell ref="G21802:J21802"/>
    <mergeCell ref="G21803:K21803"/>
    <mergeCell ref="A21804:K21804"/>
    <mergeCell ref="A21805:C21805"/>
    <mergeCell ref="D21805:E21805"/>
    <mergeCell ref="G21805:H21805"/>
    <mergeCell ref="I21805:J21805"/>
    <mergeCell ref="B21800:C21800"/>
    <mergeCell ref="D21800:E21800"/>
    <mergeCell ref="G21800:H21800"/>
    <mergeCell ref="I21800:J21800"/>
    <mergeCell ref="G21801:J21801"/>
    <mergeCell ref="B21822:C21822"/>
    <mergeCell ref="D21822:E21822"/>
    <mergeCell ref="G21822:H21822"/>
    <mergeCell ref="I21822:J21822"/>
    <mergeCell ref="G21823:J21823"/>
    <mergeCell ref="A21820:C21820"/>
    <mergeCell ref="D21820:E21820"/>
    <mergeCell ref="G21820:H21820"/>
    <mergeCell ref="I21820:J21820"/>
    <mergeCell ref="B21821:C21821"/>
    <mergeCell ref="D21821:E21821"/>
    <mergeCell ref="G21821:H21821"/>
    <mergeCell ref="I21821:J21821"/>
    <mergeCell ref="B21818:C21818"/>
    <mergeCell ref="D21818:E21818"/>
    <mergeCell ref="G21818:H21818"/>
    <mergeCell ref="I21818:J21818"/>
    <mergeCell ref="G21819:J21819"/>
    <mergeCell ref="A21816:C21816"/>
    <mergeCell ref="D21816:E21816"/>
    <mergeCell ref="G21816:H21816"/>
    <mergeCell ref="I21816:J21816"/>
    <mergeCell ref="B21817:C21817"/>
    <mergeCell ref="D21817:E21817"/>
    <mergeCell ref="G21817:H21817"/>
    <mergeCell ref="I21817:J21817"/>
    <mergeCell ref="B21814:C21814"/>
    <mergeCell ref="D21814:E21814"/>
    <mergeCell ref="G21814:H21814"/>
    <mergeCell ref="I21814:J21814"/>
    <mergeCell ref="G21815:J21815"/>
    <mergeCell ref="B21812:C21812"/>
    <mergeCell ref="D21812:E21812"/>
    <mergeCell ref="G21812:H21812"/>
    <mergeCell ref="I21812:J21812"/>
    <mergeCell ref="B21813:C21813"/>
    <mergeCell ref="D21813:E21813"/>
    <mergeCell ref="G21813:H21813"/>
    <mergeCell ref="I21813:J21813"/>
    <mergeCell ref="G21834:J21834"/>
    <mergeCell ref="A21835:C21835"/>
    <mergeCell ref="D21835:E21835"/>
    <mergeCell ref="G21835:H21835"/>
    <mergeCell ref="I21835:J21835"/>
    <mergeCell ref="B21832:C21832"/>
    <mergeCell ref="D21832:E21832"/>
    <mergeCell ref="G21832:H21832"/>
    <mergeCell ref="I21832:J21832"/>
    <mergeCell ref="B21833:C21833"/>
    <mergeCell ref="D21833:E21833"/>
    <mergeCell ref="G21833:H21833"/>
    <mergeCell ref="I21833:J21833"/>
    <mergeCell ref="B21830:C21830"/>
    <mergeCell ref="D21830:E21830"/>
    <mergeCell ref="G21830:H21830"/>
    <mergeCell ref="I21830:J21830"/>
    <mergeCell ref="B21831:C21831"/>
    <mergeCell ref="D21831:E21831"/>
    <mergeCell ref="G21831:H21831"/>
    <mergeCell ref="I21831:J21831"/>
    <mergeCell ref="B21828:C21828"/>
    <mergeCell ref="D21828:E21828"/>
    <mergeCell ref="G21828:H21828"/>
    <mergeCell ref="I21828:J21828"/>
    <mergeCell ref="B21829:C21829"/>
    <mergeCell ref="D21829:E21829"/>
    <mergeCell ref="G21829:H21829"/>
    <mergeCell ref="I21829:J21829"/>
    <mergeCell ref="G21824:J21824"/>
    <mergeCell ref="G21825:K21825"/>
    <mergeCell ref="A21826:K21826"/>
    <mergeCell ref="A21827:C21827"/>
    <mergeCell ref="D21827:E21827"/>
    <mergeCell ref="G21827:H21827"/>
    <mergeCell ref="I21827:J21827"/>
    <mergeCell ref="G21844:J21844"/>
    <mergeCell ref="G21845:K21845"/>
    <mergeCell ref="A21846:K21846"/>
    <mergeCell ref="A21847:C21847"/>
    <mergeCell ref="D21847:E21847"/>
    <mergeCell ref="G21847:H21847"/>
    <mergeCell ref="I21847:J21847"/>
    <mergeCell ref="B21842:C21842"/>
    <mergeCell ref="D21842:E21842"/>
    <mergeCell ref="G21842:H21842"/>
    <mergeCell ref="I21842:J21842"/>
    <mergeCell ref="G21843:J21843"/>
    <mergeCell ref="A21840:C21840"/>
    <mergeCell ref="D21840:E21840"/>
    <mergeCell ref="G21840:H21840"/>
    <mergeCell ref="I21840:J21840"/>
    <mergeCell ref="B21841:C21841"/>
    <mergeCell ref="D21841:E21841"/>
    <mergeCell ref="G21841:H21841"/>
    <mergeCell ref="I21841:J21841"/>
    <mergeCell ref="B21838:C21838"/>
    <mergeCell ref="D21838:E21838"/>
    <mergeCell ref="G21838:H21838"/>
    <mergeCell ref="I21838:J21838"/>
    <mergeCell ref="G21839:J21839"/>
    <mergeCell ref="B21836:C21836"/>
    <mergeCell ref="D21836:E21836"/>
    <mergeCell ref="G21836:H21836"/>
    <mergeCell ref="I21836:J21836"/>
    <mergeCell ref="B21837:C21837"/>
    <mergeCell ref="D21837:E21837"/>
    <mergeCell ref="G21837:H21837"/>
    <mergeCell ref="I21837:J21837"/>
    <mergeCell ref="G21858:J21858"/>
    <mergeCell ref="G21859:K21859"/>
    <mergeCell ref="A21860:K21860"/>
    <mergeCell ref="A21861:C21861"/>
    <mergeCell ref="D21861:E21861"/>
    <mergeCell ref="G21861:H21861"/>
    <mergeCell ref="I21861:J21861"/>
    <mergeCell ref="B21856:C21856"/>
    <mergeCell ref="D21856:E21856"/>
    <mergeCell ref="G21856:H21856"/>
    <mergeCell ref="I21856:J21856"/>
    <mergeCell ref="G21857:J21857"/>
    <mergeCell ref="G21854:J21854"/>
    <mergeCell ref="A21855:C21855"/>
    <mergeCell ref="D21855:E21855"/>
    <mergeCell ref="G21855:H21855"/>
    <mergeCell ref="I21855:J21855"/>
    <mergeCell ref="B21852:C21852"/>
    <mergeCell ref="D21852:E21852"/>
    <mergeCell ref="G21852:H21852"/>
    <mergeCell ref="I21852:J21852"/>
    <mergeCell ref="B21853:C21853"/>
    <mergeCell ref="D21853:E21853"/>
    <mergeCell ref="G21853:H21853"/>
    <mergeCell ref="I21853:J21853"/>
    <mergeCell ref="G21850:J21850"/>
    <mergeCell ref="A21851:C21851"/>
    <mergeCell ref="D21851:E21851"/>
    <mergeCell ref="G21851:H21851"/>
    <mergeCell ref="I21851:J21851"/>
    <mergeCell ref="B21848:C21848"/>
    <mergeCell ref="D21848:E21848"/>
    <mergeCell ref="G21848:H21848"/>
    <mergeCell ref="I21848:J21848"/>
    <mergeCell ref="B21849:C21849"/>
    <mergeCell ref="D21849:E21849"/>
    <mergeCell ref="G21849:H21849"/>
    <mergeCell ref="I21849:J21849"/>
    <mergeCell ref="B21874:E21874"/>
    <mergeCell ref="G21874:H21874"/>
    <mergeCell ref="I21874:J21874"/>
    <mergeCell ref="B21875:E21875"/>
    <mergeCell ref="G21875:H21875"/>
    <mergeCell ref="I21875:J21875"/>
    <mergeCell ref="G21870:J21870"/>
    <mergeCell ref="G21871:K21871"/>
    <mergeCell ref="A21872:K21872"/>
    <mergeCell ref="A21873:E21873"/>
    <mergeCell ref="G21873:H21873"/>
    <mergeCell ref="I21873:J21873"/>
    <mergeCell ref="B21868:C21868"/>
    <mergeCell ref="D21868:E21868"/>
    <mergeCell ref="G21868:H21868"/>
    <mergeCell ref="I21868:J21868"/>
    <mergeCell ref="G21869:J21869"/>
    <mergeCell ref="A21866:C21866"/>
    <mergeCell ref="D21866:E21866"/>
    <mergeCell ref="G21866:H21866"/>
    <mergeCell ref="I21866:J21866"/>
    <mergeCell ref="B21867:C21867"/>
    <mergeCell ref="D21867:E21867"/>
    <mergeCell ref="G21867:H21867"/>
    <mergeCell ref="I21867:J21867"/>
    <mergeCell ref="B21864:C21864"/>
    <mergeCell ref="D21864:E21864"/>
    <mergeCell ref="G21864:H21864"/>
    <mergeCell ref="I21864:J21864"/>
    <mergeCell ref="G21865:J21865"/>
    <mergeCell ref="B21862:C21862"/>
    <mergeCell ref="D21862:E21862"/>
    <mergeCell ref="G21862:H21862"/>
    <mergeCell ref="I21862:J21862"/>
    <mergeCell ref="B21863:C21863"/>
    <mergeCell ref="D21863:E21863"/>
    <mergeCell ref="G21863:H21863"/>
    <mergeCell ref="I21863:J21863"/>
    <mergeCell ref="B21891:C21891"/>
    <mergeCell ref="D21891:E21891"/>
    <mergeCell ref="G21891:H21891"/>
    <mergeCell ref="I21891:J21891"/>
    <mergeCell ref="G21892:J21892"/>
    <mergeCell ref="G21888:K21888"/>
    <mergeCell ref="A21889:K21889"/>
    <mergeCell ref="A21890:C21890"/>
    <mergeCell ref="D21890:E21890"/>
    <mergeCell ref="G21890:H21890"/>
    <mergeCell ref="I21890:J21890"/>
    <mergeCell ref="I21882:J21882"/>
    <mergeCell ref="K21882:K21883"/>
    <mergeCell ref="G21885:J21885"/>
    <mergeCell ref="G21886:J21886"/>
    <mergeCell ref="G21887:J21887"/>
    <mergeCell ref="A21882:B21883"/>
    <mergeCell ref="C21882:C21883"/>
    <mergeCell ref="D21882:D21883"/>
    <mergeCell ref="E21882:F21882"/>
    <mergeCell ref="G21882:H21882"/>
    <mergeCell ref="B21880:C21880"/>
    <mergeCell ref="E21880:F21880"/>
    <mergeCell ref="G21880:H21880"/>
    <mergeCell ref="I21880:J21880"/>
    <mergeCell ref="G21881:J21881"/>
    <mergeCell ref="G21878:J21878"/>
    <mergeCell ref="A21879:C21879"/>
    <mergeCell ref="E21879:F21879"/>
    <mergeCell ref="G21879:H21879"/>
    <mergeCell ref="I21879:J21879"/>
    <mergeCell ref="B21876:E21876"/>
    <mergeCell ref="G21876:H21876"/>
    <mergeCell ref="I21876:J21876"/>
    <mergeCell ref="B21877:E21877"/>
    <mergeCell ref="G21877:H21877"/>
    <mergeCell ref="I21877:J21877"/>
    <mergeCell ref="B21905:E21905"/>
    <mergeCell ref="G21905:H21905"/>
    <mergeCell ref="I21905:J21905"/>
    <mergeCell ref="B21906:E21906"/>
    <mergeCell ref="G21906:H21906"/>
    <mergeCell ref="I21906:J21906"/>
    <mergeCell ref="B21902:C21902"/>
    <mergeCell ref="G21902:H21902"/>
    <mergeCell ref="I21902:J21902"/>
    <mergeCell ref="G21903:J21903"/>
    <mergeCell ref="A21904:E21904"/>
    <mergeCell ref="G21904:H21904"/>
    <mergeCell ref="I21904:J21904"/>
    <mergeCell ref="G21897:J21897"/>
    <mergeCell ref="G21898:K21898"/>
    <mergeCell ref="A21899:K21899"/>
    <mergeCell ref="A21900:C21901"/>
    <mergeCell ref="D21900:D21901"/>
    <mergeCell ref="E21900:F21900"/>
    <mergeCell ref="G21900:J21900"/>
    <mergeCell ref="K21900:K21901"/>
    <mergeCell ref="G21901:H21901"/>
    <mergeCell ref="I21901:J21901"/>
    <mergeCell ref="B21895:C21895"/>
    <mergeCell ref="D21895:E21895"/>
    <mergeCell ref="G21895:H21895"/>
    <mergeCell ref="I21895:J21895"/>
    <mergeCell ref="G21896:J21896"/>
    <mergeCell ref="A21893:C21893"/>
    <mergeCell ref="D21893:E21893"/>
    <mergeCell ref="G21893:H21893"/>
    <mergeCell ref="I21893:J21893"/>
    <mergeCell ref="B21894:C21894"/>
    <mergeCell ref="D21894:E21894"/>
    <mergeCell ref="G21894:H21894"/>
    <mergeCell ref="I21894:J21894"/>
    <mergeCell ref="B21921:C21921"/>
    <mergeCell ref="D21921:E21921"/>
    <mergeCell ref="G21921:H21921"/>
    <mergeCell ref="I21921:J21921"/>
    <mergeCell ref="B21922:C21922"/>
    <mergeCell ref="D21922:E21922"/>
    <mergeCell ref="G21922:H21922"/>
    <mergeCell ref="I21922:J21922"/>
    <mergeCell ref="G21919:J21919"/>
    <mergeCell ref="A21920:C21920"/>
    <mergeCell ref="D21920:E21920"/>
    <mergeCell ref="G21920:H21920"/>
    <mergeCell ref="I21920:J21920"/>
    <mergeCell ref="B21917:C21917"/>
    <mergeCell ref="D21917:E21917"/>
    <mergeCell ref="G21917:H21917"/>
    <mergeCell ref="I21917:J21917"/>
    <mergeCell ref="B21918:C21918"/>
    <mergeCell ref="D21918:E21918"/>
    <mergeCell ref="G21918:H21918"/>
    <mergeCell ref="I21918:J21918"/>
    <mergeCell ref="A21915:K21915"/>
    <mergeCell ref="A21916:C21916"/>
    <mergeCell ref="D21916:E21916"/>
    <mergeCell ref="G21916:H21916"/>
    <mergeCell ref="I21916:J21916"/>
    <mergeCell ref="G21910:J21910"/>
    <mergeCell ref="G21911:J21911"/>
    <mergeCell ref="G21912:J21912"/>
    <mergeCell ref="G21913:J21913"/>
    <mergeCell ref="G21914:K21914"/>
    <mergeCell ref="B21907:E21907"/>
    <mergeCell ref="G21907:H21907"/>
    <mergeCell ref="I21907:J21907"/>
    <mergeCell ref="G21908:J21908"/>
    <mergeCell ref="G21909:J21909"/>
    <mergeCell ref="G21934:J21934"/>
    <mergeCell ref="G21935:K21935"/>
    <mergeCell ref="A21936:K21936"/>
    <mergeCell ref="A21937:C21937"/>
    <mergeCell ref="D21937:E21937"/>
    <mergeCell ref="G21937:H21937"/>
    <mergeCell ref="I21937:J21937"/>
    <mergeCell ref="B21932:C21932"/>
    <mergeCell ref="D21932:E21932"/>
    <mergeCell ref="G21932:H21932"/>
    <mergeCell ref="I21932:J21932"/>
    <mergeCell ref="G21933:J21933"/>
    <mergeCell ref="G21930:J21930"/>
    <mergeCell ref="A21931:C21931"/>
    <mergeCell ref="D21931:E21931"/>
    <mergeCell ref="G21931:H21931"/>
    <mergeCell ref="I21931:J21931"/>
    <mergeCell ref="B21928:C21928"/>
    <mergeCell ref="D21928:E21928"/>
    <mergeCell ref="G21928:H21928"/>
    <mergeCell ref="I21928:J21928"/>
    <mergeCell ref="B21929:C21929"/>
    <mergeCell ref="D21929:E21929"/>
    <mergeCell ref="G21929:H21929"/>
    <mergeCell ref="I21929:J21929"/>
    <mergeCell ref="G21923:J21923"/>
    <mergeCell ref="G21924:J21924"/>
    <mergeCell ref="G21925:K21925"/>
    <mergeCell ref="A21926:K21926"/>
    <mergeCell ref="A21927:C21927"/>
    <mergeCell ref="D21927:E21927"/>
    <mergeCell ref="G21927:H21927"/>
    <mergeCell ref="I21927:J21927"/>
    <mergeCell ref="B21948:C21948"/>
    <mergeCell ref="D21948:E21948"/>
    <mergeCell ref="G21948:H21948"/>
    <mergeCell ref="I21948:J21948"/>
    <mergeCell ref="B21949:C21949"/>
    <mergeCell ref="D21949:E21949"/>
    <mergeCell ref="G21949:H21949"/>
    <mergeCell ref="I21949:J21949"/>
    <mergeCell ref="G21944:J21944"/>
    <mergeCell ref="G21945:K21945"/>
    <mergeCell ref="A21946:K21946"/>
    <mergeCell ref="A21947:C21947"/>
    <mergeCell ref="D21947:E21947"/>
    <mergeCell ref="G21947:H21947"/>
    <mergeCell ref="I21947:J21947"/>
    <mergeCell ref="B21942:C21942"/>
    <mergeCell ref="D21942:E21942"/>
    <mergeCell ref="G21942:H21942"/>
    <mergeCell ref="I21942:J21942"/>
    <mergeCell ref="G21943:J21943"/>
    <mergeCell ref="G21940:J21940"/>
    <mergeCell ref="A21941:C21941"/>
    <mergeCell ref="D21941:E21941"/>
    <mergeCell ref="G21941:H21941"/>
    <mergeCell ref="I21941:J21941"/>
    <mergeCell ref="B21938:C21938"/>
    <mergeCell ref="D21938:E21938"/>
    <mergeCell ref="G21938:H21938"/>
    <mergeCell ref="I21938:J21938"/>
    <mergeCell ref="B21939:C21939"/>
    <mergeCell ref="D21939:E21939"/>
    <mergeCell ref="G21939:H21939"/>
    <mergeCell ref="I21939:J21939"/>
    <mergeCell ref="B21961:C21961"/>
    <mergeCell ref="D21961:E21961"/>
    <mergeCell ref="G21961:H21961"/>
    <mergeCell ref="I21961:J21961"/>
    <mergeCell ref="B21962:C21962"/>
    <mergeCell ref="D21962:E21962"/>
    <mergeCell ref="G21962:H21962"/>
    <mergeCell ref="I21962:J21962"/>
    <mergeCell ref="G21956:J21956"/>
    <mergeCell ref="G21957:J21957"/>
    <mergeCell ref="G21958:K21958"/>
    <mergeCell ref="A21959:K21959"/>
    <mergeCell ref="A21960:C21960"/>
    <mergeCell ref="D21960:E21960"/>
    <mergeCell ref="G21960:H21960"/>
    <mergeCell ref="I21960:J21960"/>
    <mergeCell ref="B21954:C21954"/>
    <mergeCell ref="D21954:E21954"/>
    <mergeCell ref="G21954:H21954"/>
    <mergeCell ref="I21954:J21954"/>
    <mergeCell ref="B21955:C21955"/>
    <mergeCell ref="D21955:E21955"/>
    <mergeCell ref="G21955:H21955"/>
    <mergeCell ref="I21955:J21955"/>
    <mergeCell ref="G21952:J21952"/>
    <mergeCell ref="A21953:C21953"/>
    <mergeCell ref="D21953:E21953"/>
    <mergeCell ref="G21953:H21953"/>
    <mergeCell ref="I21953:J21953"/>
    <mergeCell ref="B21950:C21950"/>
    <mergeCell ref="D21950:E21950"/>
    <mergeCell ref="G21950:H21950"/>
    <mergeCell ref="I21950:J21950"/>
    <mergeCell ref="B21951:C21951"/>
    <mergeCell ref="D21951:E21951"/>
    <mergeCell ref="G21951:H21951"/>
    <mergeCell ref="I21951:J21951"/>
    <mergeCell ref="B21977:C21977"/>
    <mergeCell ref="D21977:E21977"/>
    <mergeCell ref="G21977:H21977"/>
    <mergeCell ref="I21977:J21977"/>
    <mergeCell ref="B21978:C21978"/>
    <mergeCell ref="D21978:E21978"/>
    <mergeCell ref="G21978:H21978"/>
    <mergeCell ref="I21978:J21978"/>
    <mergeCell ref="G21972:J21972"/>
    <mergeCell ref="G21973:J21973"/>
    <mergeCell ref="G21974:K21974"/>
    <mergeCell ref="A21975:K21975"/>
    <mergeCell ref="A21976:C21976"/>
    <mergeCell ref="D21976:E21976"/>
    <mergeCell ref="G21976:H21976"/>
    <mergeCell ref="I21976:J21976"/>
    <mergeCell ref="B21970:C21970"/>
    <mergeCell ref="D21970:E21970"/>
    <mergeCell ref="G21970:H21970"/>
    <mergeCell ref="I21970:J21970"/>
    <mergeCell ref="B21971:C21971"/>
    <mergeCell ref="D21971:E21971"/>
    <mergeCell ref="G21971:H21971"/>
    <mergeCell ref="I21971:J21971"/>
    <mergeCell ref="G21965:J21965"/>
    <mergeCell ref="G21966:J21966"/>
    <mergeCell ref="G21967:K21967"/>
    <mergeCell ref="A21968:K21968"/>
    <mergeCell ref="A21969:C21969"/>
    <mergeCell ref="D21969:E21969"/>
    <mergeCell ref="G21969:H21969"/>
    <mergeCell ref="I21969:J21969"/>
    <mergeCell ref="B21963:C21963"/>
    <mergeCell ref="D21963:E21963"/>
    <mergeCell ref="G21963:H21963"/>
    <mergeCell ref="I21963:J21963"/>
    <mergeCell ref="B21964:C21964"/>
    <mergeCell ref="D21964:E21964"/>
    <mergeCell ref="G21964:H21964"/>
    <mergeCell ref="I21964:J21964"/>
    <mergeCell ref="G21992:J21992"/>
    <mergeCell ref="G21993:J21993"/>
    <mergeCell ref="G21994:K21994"/>
    <mergeCell ref="A21995:K21995"/>
    <mergeCell ref="A21996:C21997"/>
    <mergeCell ref="D21996:D21997"/>
    <mergeCell ref="E21996:F21996"/>
    <mergeCell ref="G21996:J21996"/>
    <mergeCell ref="K21996:K21997"/>
    <mergeCell ref="G21997:H21997"/>
    <mergeCell ref="I21997:J21997"/>
    <mergeCell ref="B21990:C21990"/>
    <mergeCell ref="D21990:E21990"/>
    <mergeCell ref="G21990:H21990"/>
    <mergeCell ref="I21990:J21990"/>
    <mergeCell ref="B21991:C21991"/>
    <mergeCell ref="D21991:E21991"/>
    <mergeCell ref="G21991:H21991"/>
    <mergeCell ref="I21991:J21991"/>
    <mergeCell ref="G21986:J21986"/>
    <mergeCell ref="G21987:K21987"/>
    <mergeCell ref="A21988:K21988"/>
    <mergeCell ref="A21989:C21989"/>
    <mergeCell ref="D21989:E21989"/>
    <mergeCell ref="G21989:H21989"/>
    <mergeCell ref="I21989:J21989"/>
    <mergeCell ref="B21984:C21984"/>
    <mergeCell ref="D21984:E21984"/>
    <mergeCell ref="G21984:H21984"/>
    <mergeCell ref="I21984:J21984"/>
    <mergeCell ref="G21985:J21985"/>
    <mergeCell ref="G21979:J21979"/>
    <mergeCell ref="G21980:J21980"/>
    <mergeCell ref="G21981:K21981"/>
    <mergeCell ref="A21982:K21982"/>
    <mergeCell ref="A21983:C21983"/>
    <mergeCell ref="D21983:E21983"/>
    <mergeCell ref="G21983:H21983"/>
    <mergeCell ref="I21983:J21983"/>
    <mergeCell ref="G22012:J22012"/>
    <mergeCell ref="A22013:C22013"/>
    <mergeCell ref="E22013:F22013"/>
    <mergeCell ref="G22013:H22013"/>
    <mergeCell ref="I22013:J22013"/>
    <mergeCell ref="A22010:E22010"/>
    <mergeCell ref="G22010:H22010"/>
    <mergeCell ref="I22010:J22010"/>
    <mergeCell ref="B22011:E22011"/>
    <mergeCell ref="G22011:H22011"/>
    <mergeCell ref="I22011:J22011"/>
    <mergeCell ref="G22005:J22005"/>
    <mergeCell ref="G22006:J22006"/>
    <mergeCell ref="G22007:J22007"/>
    <mergeCell ref="G22008:J22008"/>
    <mergeCell ref="G22009:J22009"/>
    <mergeCell ref="G22002:J22002"/>
    <mergeCell ref="A22003:E22003"/>
    <mergeCell ref="G22003:H22003"/>
    <mergeCell ref="I22003:J22003"/>
    <mergeCell ref="B22004:E22004"/>
    <mergeCell ref="G22004:H22004"/>
    <mergeCell ref="I22004:J22004"/>
    <mergeCell ref="B22000:C22000"/>
    <mergeCell ref="G22000:H22000"/>
    <mergeCell ref="I22000:J22000"/>
    <mergeCell ref="B22001:C22001"/>
    <mergeCell ref="G22001:H22001"/>
    <mergeCell ref="I22001:J22001"/>
    <mergeCell ref="B21998:C21998"/>
    <mergeCell ref="G21998:H21998"/>
    <mergeCell ref="I21998:J21998"/>
    <mergeCell ref="B21999:C21999"/>
    <mergeCell ref="G21999:H21999"/>
    <mergeCell ref="I21999:J21999"/>
    <mergeCell ref="B22027:C22027"/>
    <mergeCell ref="D22027:E22027"/>
    <mergeCell ref="G22027:H22027"/>
    <mergeCell ref="I22027:J22027"/>
    <mergeCell ref="B22028:C22028"/>
    <mergeCell ref="D22028:E22028"/>
    <mergeCell ref="G22028:H22028"/>
    <mergeCell ref="I22028:J22028"/>
    <mergeCell ref="B22025:C22025"/>
    <mergeCell ref="D22025:E22025"/>
    <mergeCell ref="G22025:H22025"/>
    <mergeCell ref="I22025:J22025"/>
    <mergeCell ref="B22026:C22026"/>
    <mergeCell ref="D22026:E22026"/>
    <mergeCell ref="G22026:H22026"/>
    <mergeCell ref="I22026:J22026"/>
    <mergeCell ref="G22022:K22022"/>
    <mergeCell ref="A22023:K22023"/>
    <mergeCell ref="A22024:C22024"/>
    <mergeCell ref="D22024:E22024"/>
    <mergeCell ref="G22024:H22024"/>
    <mergeCell ref="I22024:J22024"/>
    <mergeCell ref="I22016:J22016"/>
    <mergeCell ref="K22016:K22017"/>
    <mergeCell ref="G22019:J22019"/>
    <mergeCell ref="G22020:J22020"/>
    <mergeCell ref="G22021:J22021"/>
    <mergeCell ref="A22016:B22017"/>
    <mergeCell ref="C22016:C22017"/>
    <mergeCell ref="D22016:D22017"/>
    <mergeCell ref="E22016:F22016"/>
    <mergeCell ref="G22016:H22016"/>
    <mergeCell ref="B22014:C22014"/>
    <mergeCell ref="E22014:F22014"/>
    <mergeCell ref="G22014:H22014"/>
    <mergeCell ref="I22014:J22014"/>
    <mergeCell ref="G22015:J22015"/>
    <mergeCell ref="G22041:J22041"/>
    <mergeCell ref="A22042:C22042"/>
    <mergeCell ref="D22042:E22042"/>
    <mergeCell ref="G22042:H22042"/>
    <mergeCell ref="I22042:J22042"/>
    <mergeCell ref="B22039:C22039"/>
    <mergeCell ref="D22039:E22039"/>
    <mergeCell ref="G22039:H22039"/>
    <mergeCell ref="I22039:J22039"/>
    <mergeCell ref="B22040:C22040"/>
    <mergeCell ref="D22040:E22040"/>
    <mergeCell ref="G22040:H22040"/>
    <mergeCell ref="I22040:J22040"/>
    <mergeCell ref="G22035:J22035"/>
    <mergeCell ref="G22036:K22036"/>
    <mergeCell ref="A22037:K22037"/>
    <mergeCell ref="A22038:C22038"/>
    <mergeCell ref="D22038:E22038"/>
    <mergeCell ref="G22038:H22038"/>
    <mergeCell ref="I22038:J22038"/>
    <mergeCell ref="B22033:C22033"/>
    <mergeCell ref="D22033:E22033"/>
    <mergeCell ref="G22033:H22033"/>
    <mergeCell ref="I22033:J22033"/>
    <mergeCell ref="G22034:J22034"/>
    <mergeCell ref="G22031:J22031"/>
    <mergeCell ref="A22032:C22032"/>
    <mergeCell ref="D22032:E22032"/>
    <mergeCell ref="G22032:H22032"/>
    <mergeCell ref="I22032:J22032"/>
    <mergeCell ref="B22029:C22029"/>
    <mergeCell ref="D22029:E22029"/>
    <mergeCell ref="G22029:H22029"/>
    <mergeCell ref="I22029:J22029"/>
    <mergeCell ref="B22030:C22030"/>
    <mergeCell ref="D22030:E22030"/>
    <mergeCell ref="G22030:H22030"/>
    <mergeCell ref="I22030:J22030"/>
    <mergeCell ref="A22055:C22055"/>
    <mergeCell ref="D22055:E22055"/>
    <mergeCell ref="G22055:H22055"/>
    <mergeCell ref="I22055:J22055"/>
    <mergeCell ref="B22056:C22056"/>
    <mergeCell ref="D22056:E22056"/>
    <mergeCell ref="G22056:H22056"/>
    <mergeCell ref="I22056:J22056"/>
    <mergeCell ref="B22053:C22053"/>
    <mergeCell ref="D22053:E22053"/>
    <mergeCell ref="G22053:H22053"/>
    <mergeCell ref="I22053:J22053"/>
    <mergeCell ref="G22054:J22054"/>
    <mergeCell ref="G22049:J22049"/>
    <mergeCell ref="G22050:K22050"/>
    <mergeCell ref="A22051:K22051"/>
    <mergeCell ref="A22052:C22052"/>
    <mergeCell ref="D22052:E22052"/>
    <mergeCell ref="G22052:H22052"/>
    <mergeCell ref="I22052:J22052"/>
    <mergeCell ref="B22047:C22047"/>
    <mergeCell ref="D22047:E22047"/>
    <mergeCell ref="G22047:H22047"/>
    <mergeCell ref="I22047:J22047"/>
    <mergeCell ref="G22048:J22048"/>
    <mergeCell ref="G22045:J22045"/>
    <mergeCell ref="A22046:C22046"/>
    <mergeCell ref="D22046:E22046"/>
    <mergeCell ref="G22046:H22046"/>
    <mergeCell ref="I22046:J22046"/>
    <mergeCell ref="B22043:C22043"/>
    <mergeCell ref="D22043:E22043"/>
    <mergeCell ref="G22043:H22043"/>
    <mergeCell ref="I22043:J22043"/>
    <mergeCell ref="B22044:C22044"/>
    <mergeCell ref="D22044:E22044"/>
    <mergeCell ref="G22044:H22044"/>
    <mergeCell ref="I22044:J22044"/>
    <mergeCell ref="G22067:J22067"/>
    <mergeCell ref="A22068:C22068"/>
    <mergeCell ref="D22068:E22068"/>
    <mergeCell ref="G22068:H22068"/>
    <mergeCell ref="I22068:J22068"/>
    <mergeCell ref="B22065:C22065"/>
    <mergeCell ref="D22065:E22065"/>
    <mergeCell ref="G22065:H22065"/>
    <mergeCell ref="I22065:J22065"/>
    <mergeCell ref="B22066:C22066"/>
    <mergeCell ref="D22066:E22066"/>
    <mergeCell ref="G22066:H22066"/>
    <mergeCell ref="I22066:J22066"/>
    <mergeCell ref="B22063:C22063"/>
    <mergeCell ref="D22063:E22063"/>
    <mergeCell ref="G22063:H22063"/>
    <mergeCell ref="I22063:J22063"/>
    <mergeCell ref="B22064:C22064"/>
    <mergeCell ref="D22064:E22064"/>
    <mergeCell ref="G22064:H22064"/>
    <mergeCell ref="I22064:J22064"/>
    <mergeCell ref="G22059:J22059"/>
    <mergeCell ref="G22060:K22060"/>
    <mergeCell ref="A22061:K22061"/>
    <mergeCell ref="A22062:C22062"/>
    <mergeCell ref="D22062:E22062"/>
    <mergeCell ref="G22062:H22062"/>
    <mergeCell ref="I22062:J22062"/>
    <mergeCell ref="B22057:C22057"/>
    <mergeCell ref="D22057:E22057"/>
    <mergeCell ref="G22057:H22057"/>
    <mergeCell ref="I22057:J22057"/>
    <mergeCell ref="G22058:J22058"/>
    <mergeCell ref="B22079:C22079"/>
    <mergeCell ref="D22079:E22079"/>
    <mergeCell ref="G22079:H22079"/>
    <mergeCell ref="I22079:J22079"/>
    <mergeCell ref="G22080:J22080"/>
    <mergeCell ref="A22077:C22077"/>
    <mergeCell ref="D22077:E22077"/>
    <mergeCell ref="G22077:H22077"/>
    <mergeCell ref="I22077:J22077"/>
    <mergeCell ref="B22078:C22078"/>
    <mergeCell ref="D22078:E22078"/>
    <mergeCell ref="G22078:H22078"/>
    <mergeCell ref="I22078:J22078"/>
    <mergeCell ref="B22075:C22075"/>
    <mergeCell ref="D22075:E22075"/>
    <mergeCell ref="G22075:H22075"/>
    <mergeCell ref="I22075:J22075"/>
    <mergeCell ref="G22076:J22076"/>
    <mergeCell ref="A22073:C22073"/>
    <mergeCell ref="D22073:E22073"/>
    <mergeCell ref="G22073:H22073"/>
    <mergeCell ref="I22073:J22073"/>
    <mergeCell ref="B22074:C22074"/>
    <mergeCell ref="D22074:E22074"/>
    <mergeCell ref="G22074:H22074"/>
    <mergeCell ref="I22074:J22074"/>
    <mergeCell ref="B22071:C22071"/>
    <mergeCell ref="D22071:E22071"/>
    <mergeCell ref="G22071:H22071"/>
    <mergeCell ref="I22071:J22071"/>
    <mergeCell ref="G22072:J22072"/>
    <mergeCell ref="B22069:C22069"/>
    <mergeCell ref="D22069:E22069"/>
    <mergeCell ref="G22069:H22069"/>
    <mergeCell ref="I22069:J22069"/>
    <mergeCell ref="B22070:C22070"/>
    <mergeCell ref="D22070:E22070"/>
    <mergeCell ref="G22070:H22070"/>
    <mergeCell ref="I22070:J22070"/>
    <mergeCell ref="G22091:J22091"/>
    <mergeCell ref="A22092:C22092"/>
    <mergeCell ref="D22092:E22092"/>
    <mergeCell ref="G22092:H22092"/>
    <mergeCell ref="I22092:J22092"/>
    <mergeCell ref="B22089:C22089"/>
    <mergeCell ref="D22089:E22089"/>
    <mergeCell ref="G22089:H22089"/>
    <mergeCell ref="I22089:J22089"/>
    <mergeCell ref="B22090:C22090"/>
    <mergeCell ref="D22090:E22090"/>
    <mergeCell ref="G22090:H22090"/>
    <mergeCell ref="I22090:J22090"/>
    <mergeCell ref="B22087:C22087"/>
    <mergeCell ref="D22087:E22087"/>
    <mergeCell ref="G22087:H22087"/>
    <mergeCell ref="I22087:J22087"/>
    <mergeCell ref="B22088:C22088"/>
    <mergeCell ref="D22088:E22088"/>
    <mergeCell ref="G22088:H22088"/>
    <mergeCell ref="I22088:J22088"/>
    <mergeCell ref="B22085:C22085"/>
    <mergeCell ref="D22085:E22085"/>
    <mergeCell ref="G22085:H22085"/>
    <mergeCell ref="I22085:J22085"/>
    <mergeCell ref="B22086:C22086"/>
    <mergeCell ref="D22086:E22086"/>
    <mergeCell ref="G22086:H22086"/>
    <mergeCell ref="I22086:J22086"/>
    <mergeCell ref="G22081:J22081"/>
    <mergeCell ref="G22082:K22082"/>
    <mergeCell ref="A22083:K22083"/>
    <mergeCell ref="A22084:C22084"/>
    <mergeCell ref="D22084:E22084"/>
    <mergeCell ref="G22084:H22084"/>
    <mergeCell ref="I22084:J22084"/>
    <mergeCell ref="G22101:J22101"/>
    <mergeCell ref="G22102:K22102"/>
    <mergeCell ref="A22103:K22103"/>
    <mergeCell ref="A22104:C22104"/>
    <mergeCell ref="D22104:E22104"/>
    <mergeCell ref="G22104:H22104"/>
    <mergeCell ref="I22104:J22104"/>
    <mergeCell ref="B22099:C22099"/>
    <mergeCell ref="D22099:E22099"/>
    <mergeCell ref="G22099:H22099"/>
    <mergeCell ref="I22099:J22099"/>
    <mergeCell ref="G22100:J22100"/>
    <mergeCell ref="A22097:C22097"/>
    <mergeCell ref="D22097:E22097"/>
    <mergeCell ref="G22097:H22097"/>
    <mergeCell ref="I22097:J22097"/>
    <mergeCell ref="B22098:C22098"/>
    <mergeCell ref="D22098:E22098"/>
    <mergeCell ref="G22098:H22098"/>
    <mergeCell ref="I22098:J22098"/>
    <mergeCell ref="B22095:C22095"/>
    <mergeCell ref="D22095:E22095"/>
    <mergeCell ref="G22095:H22095"/>
    <mergeCell ref="I22095:J22095"/>
    <mergeCell ref="G22096:J22096"/>
    <mergeCell ref="B22093:C22093"/>
    <mergeCell ref="D22093:E22093"/>
    <mergeCell ref="G22093:H22093"/>
    <mergeCell ref="I22093:J22093"/>
    <mergeCell ref="B22094:C22094"/>
    <mergeCell ref="D22094:E22094"/>
    <mergeCell ref="G22094:H22094"/>
    <mergeCell ref="I22094:J22094"/>
    <mergeCell ref="G22115:J22115"/>
    <mergeCell ref="G22116:K22116"/>
    <mergeCell ref="A22117:K22117"/>
    <mergeCell ref="A22118:C22118"/>
    <mergeCell ref="D22118:E22118"/>
    <mergeCell ref="G22118:H22118"/>
    <mergeCell ref="I22118:J22118"/>
    <mergeCell ref="B22113:C22113"/>
    <mergeCell ref="D22113:E22113"/>
    <mergeCell ref="G22113:H22113"/>
    <mergeCell ref="I22113:J22113"/>
    <mergeCell ref="G22114:J22114"/>
    <mergeCell ref="G22111:J22111"/>
    <mergeCell ref="A22112:C22112"/>
    <mergeCell ref="D22112:E22112"/>
    <mergeCell ref="G22112:H22112"/>
    <mergeCell ref="I22112:J22112"/>
    <mergeCell ref="B22109:C22109"/>
    <mergeCell ref="D22109:E22109"/>
    <mergeCell ref="G22109:H22109"/>
    <mergeCell ref="I22109:J22109"/>
    <mergeCell ref="B22110:C22110"/>
    <mergeCell ref="D22110:E22110"/>
    <mergeCell ref="G22110:H22110"/>
    <mergeCell ref="I22110:J22110"/>
    <mergeCell ref="G22107:J22107"/>
    <mergeCell ref="A22108:C22108"/>
    <mergeCell ref="D22108:E22108"/>
    <mergeCell ref="G22108:H22108"/>
    <mergeCell ref="I22108:J22108"/>
    <mergeCell ref="B22105:C22105"/>
    <mergeCell ref="D22105:E22105"/>
    <mergeCell ref="G22105:H22105"/>
    <mergeCell ref="I22105:J22105"/>
    <mergeCell ref="B22106:C22106"/>
    <mergeCell ref="D22106:E22106"/>
    <mergeCell ref="G22106:H22106"/>
    <mergeCell ref="I22106:J22106"/>
    <mergeCell ref="B22131:E22131"/>
    <mergeCell ref="G22131:H22131"/>
    <mergeCell ref="I22131:J22131"/>
    <mergeCell ref="B22132:E22132"/>
    <mergeCell ref="G22132:H22132"/>
    <mergeCell ref="I22132:J22132"/>
    <mergeCell ref="G22127:J22127"/>
    <mergeCell ref="G22128:K22128"/>
    <mergeCell ref="A22129:K22129"/>
    <mergeCell ref="A22130:E22130"/>
    <mergeCell ref="G22130:H22130"/>
    <mergeCell ref="I22130:J22130"/>
    <mergeCell ref="B22125:C22125"/>
    <mergeCell ref="D22125:E22125"/>
    <mergeCell ref="G22125:H22125"/>
    <mergeCell ref="I22125:J22125"/>
    <mergeCell ref="G22126:J22126"/>
    <mergeCell ref="A22123:C22123"/>
    <mergeCell ref="D22123:E22123"/>
    <mergeCell ref="G22123:H22123"/>
    <mergeCell ref="I22123:J22123"/>
    <mergeCell ref="B22124:C22124"/>
    <mergeCell ref="D22124:E22124"/>
    <mergeCell ref="G22124:H22124"/>
    <mergeCell ref="I22124:J22124"/>
    <mergeCell ref="B22121:C22121"/>
    <mergeCell ref="D22121:E22121"/>
    <mergeCell ref="G22121:H22121"/>
    <mergeCell ref="I22121:J22121"/>
    <mergeCell ref="G22122:J22122"/>
    <mergeCell ref="B22119:C22119"/>
    <mergeCell ref="D22119:E22119"/>
    <mergeCell ref="G22119:H22119"/>
    <mergeCell ref="I22119:J22119"/>
    <mergeCell ref="B22120:C22120"/>
    <mergeCell ref="D22120:E22120"/>
    <mergeCell ref="G22120:H22120"/>
    <mergeCell ref="I22120:J22120"/>
    <mergeCell ref="B22148:C22148"/>
    <mergeCell ref="D22148:E22148"/>
    <mergeCell ref="G22148:H22148"/>
    <mergeCell ref="I22148:J22148"/>
    <mergeCell ref="G22149:J22149"/>
    <mergeCell ref="G22145:K22145"/>
    <mergeCell ref="A22146:K22146"/>
    <mergeCell ref="A22147:C22147"/>
    <mergeCell ref="D22147:E22147"/>
    <mergeCell ref="G22147:H22147"/>
    <mergeCell ref="I22147:J22147"/>
    <mergeCell ref="I22139:J22139"/>
    <mergeCell ref="K22139:K22140"/>
    <mergeCell ref="G22142:J22142"/>
    <mergeCell ref="G22143:J22143"/>
    <mergeCell ref="G22144:J22144"/>
    <mergeCell ref="A22139:B22140"/>
    <mergeCell ref="C22139:C22140"/>
    <mergeCell ref="D22139:D22140"/>
    <mergeCell ref="E22139:F22139"/>
    <mergeCell ref="G22139:H22139"/>
    <mergeCell ref="B22137:C22137"/>
    <mergeCell ref="E22137:F22137"/>
    <mergeCell ref="G22137:H22137"/>
    <mergeCell ref="I22137:J22137"/>
    <mergeCell ref="G22138:J22138"/>
    <mergeCell ref="G22135:J22135"/>
    <mergeCell ref="A22136:C22136"/>
    <mergeCell ref="E22136:F22136"/>
    <mergeCell ref="G22136:H22136"/>
    <mergeCell ref="I22136:J22136"/>
    <mergeCell ref="B22133:E22133"/>
    <mergeCell ref="G22133:H22133"/>
    <mergeCell ref="I22133:J22133"/>
    <mergeCell ref="B22134:E22134"/>
    <mergeCell ref="G22134:H22134"/>
    <mergeCell ref="I22134:J22134"/>
    <mergeCell ref="B22162:E22162"/>
    <mergeCell ref="G22162:H22162"/>
    <mergeCell ref="I22162:J22162"/>
    <mergeCell ref="B22163:E22163"/>
    <mergeCell ref="G22163:H22163"/>
    <mergeCell ref="I22163:J22163"/>
    <mergeCell ref="B22159:C22159"/>
    <mergeCell ref="G22159:H22159"/>
    <mergeCell ref="I22159:J22159"/>
    <mergeCell ref="G22160:J22160"/>
    <mergeCell ref="A22161:E22161"/>
    <mergeCell ref="G22161:H22161"/>
    <mergeCell ref="I22161:J22161"/>
    <mergeCell ref="G22154:J22154"/>
    <mergeCell ref="G22155:K22155"/>
    <mergeCell ref="A22156:K22156"/>
    <mergeCell ref="A22157:C22158"/>
    <mergeCell ref="D22157:D22158"/>
    <mergeCell ref="E22157:F22157"/>
    <mergeCell ref="G22157:J22157"/>
    <mergeCell ref="K22157:K22158"/>
    <mergeCell ref="G22158:H22158"/>
    <mergeCell ref="I22158:J22158"/>
    <mergeCell ref="B22152:C22152"/>
    <mergeCell ref="D22152:E22152"/>
    <mergeCell ref="G22152:H22152"/>
    <mergeCell ref="I22152:J22152"/>
    <mergeCell ref="G22153:J22153"/>
    <mergeCell ref="A22150:C22150"/>
    <mergeCell ref="D22150:E22150"/>
    <mergeCell ref="G22150:H22150"/>
    <mergeCell ref="I22150:J22150"/>
    <mergeCell ref="B22151:C22151"/>
    <mergeCell ref="D22151:E22151"/>
    <mergeCell ref="G22151:H22151"/>
    <mergeCell ref="I22151:J22151"/>
    <mergeCell ref="B22178:C22178"/>
    <mergeCell ref="D22178:E22178"/>
    <mergeCell ref="G22178:H22178"/>
    <mergeCell ref="I22178:J22178"/>
    <mergeCell ref="B22179:C22179"/>
    <mergeCell ref="D22179:E22179"/>
    <mergeCell ref="G22179:H22179"/>
    <mergeCell ref="I22179:J22179"/>
    <mergeCell ref="G22176:J22176"/>
    <mergeCell ref="A22177:C22177"/>
    <mergeCell ref="D22177:E22177"/>
    <mergeCell ref="G22177:H22177"/>
    <mergeCell ref="I22177:J22177"/>
    <mergeCell ref="B22174:C22174"/>
    <mergeCell ref="D22174:E22174"/>
    <mergeCell ref="G22174:H22174"/>
    <mergeCell ref="I22174:J22174"/>
    <mergeCell ref="B22175:C22175"/>
    <mergeCell ref="D22175:E22175"/>
    <mergeCell ref="G22175:H22175"/>
    <mergeCell ref="I22175:J22175"/>
    <mergeCell ref="A22172:K22172"/>
    <mergeCell ref="A22173:C22173"/>
    <mergeCell ref="D22173:E22173"/>
    <mergeCell ref="G22173:H22173"/>
    <mergeCell ref="I22173:J22173"/>
    <mergeCell ref="G22167:J22167"/>
    <mergeCell ref="G22168:J22168"/>
    <mergeCell ref="G22169:J22169"/>
    <mergeCell ref="G22170:J22170"/>
    <mergeCell ref="G22171:K22171"/>
    <mergeCell ref="B22164:E22164"/>
    <mergeCell ref="G22164:H22164"/>
    <mergeCell ref="I22164:J22164"/>
    <mergeCell ref="G22165:J22165"/>
    <mergeCell ref="G22166:J22166"/>
    <mergeCell ref="G22191:J22191"/>
    <mergeCell ref="G22192:K22192"/>
    <mergeCell ref="A22193:K22193"/>
    <mergeCell ref="A22194:C22194"/>
    <mergeCell ref="D22194:E22194"/>
    <mergeCell ref="G22194:H22194"/>
    <mergeCell ref="I22194:J22194"/>
    <mergeCell ref="B22189:C22189"/>
    <mergeCell ref="D22189:E22189"/>
    <mergeCell ref="G22189:H22189"/>
    <mergeCell ref="I22189:J22189"/>
    <mergeCell ref="G22190:J22190"/>
    <mergeCell ref="G22187:J22187"/>
    <mergeCell ref="A22188:C22188"/>
    <mergeCell ref="D22188:E22188"/>
    <mergeCell ref="G22188:H22188"/>
    <mergeCell ref="I22188:J22188"/>
    <mergeCell ref="B22185:C22185"/>
    <mergeCell ref="D22185:E22185"/>
    <mergeCell ref="G22185:H22185"/>
    <mergeCell ref="I22185:J22185"/>
    <mergeCell ref="B22186:C22186"/>
    <mergeCell ref="D22186:E22186"/>
    <mergeCell ref="G22186:H22186"/>
    <mergeCell ref="I22186:J22186"/>
    <mergeCell ref="G22180:J22180"/>
    <mergeCell ref="G22181:J22181"/>
    <mergeCell ref="G22182:K22182"/>
    <mergeCell ref="A22183:K22183"/>
    <mergeCell ref="A22184:C22184"/>
    <mergeCell ref="D22184:E22184"/>
    <mergeCell ref="G22184:H22184"/>
    <mergeCell ref="I22184:J22184"/>
    <mergeCell ref="B22205:C22205"/>
    <mergeCell ref="D22205:E22205"/>
    <mergeCell ref="G22205:H22205"/>
    <mergeCell ref="I22205:J22205"/>
    <mergeCell ref="B22206:C22206"/>
    <mergeCell ref="D22206:E22206"/>
    <mergeCell ref="G22206:H22206"/>
    <mergeCell ref="I22206:J22206"/>
    <mergeCell ref="G22201:J22201"/>
    <mergeCell ref="G22202:K22202"/>
    <mergeCell ref="A22203:K22203"/>
    <mergeCell ref="A22204:C22204"/>
    <mergeCell ref="D22204:E22204"/>
    <mergeCell ref="G22204:H22204"/>
    <mergeCell ref="I22204:J22204"/>
    <mergeCell ref="B22199:C22199"/>
    <mergeCell ref="D22199:E22199"/>
    <mergeCell ref="G22199:H22199"/>
    <mergeCell ref="I22199:J22199"/>
    <mergeCell ref="G22200:J22200"/>
    <mergeCell ref="G22197:J22197"/>
    <mergeCell ref="A22198:C22198"/>
    <mergeCell ref="D22198:E22198"/>
    <mergeCell ref="G22198:H22198"/>
    <mergeCell ref="I22198:J22198"/>
    <mergeCell ref="B22195:C22195"/>
    <mergeCell ref="D22195:E22195"/>
    <mergeCell ref="G22195:H22195"/>
    <mergeCell ref="I22195:J22195"/>
    <mergeCell ref="B22196:C22196"/>
    <mergeCell ref="D22196:E22196"/>
    <mergeCell ref="G22196:H22196"/>
    <mergeCell ref="I22196:J22196"/>
    <mergeCell ref="B22218:C22218"/>
    <mergeCell ref="D22218:E22218"/>
    <mergeCell ref="G22218:H22218"/>
    <mergeCell ref="I22218:J22218"/>
    <mergeCell ref="B22219:C22219"/>
    <mergeCell ref="D22219:E22219"/>
    <mergeCell ref="G22219:H22219"/>
    <mergeCell ref="I22219:J22219"/>
    <mergeCell ref="G22213:J22213"/>
    <mergeCell ref="G22214:J22214"/>
    <mergeCell ref="G22215:K22215"/>
    <mergeCell ref="A22216:K22216"/>
    <mergeCell ref="A22217:C22217"/>
    <mergeCell ref="D22217:E22217"/>
    <mergeCell ref="G22217:H22217"/>
    <mergeCell ref="I22217:J22217"/>
    <mergeCell ref="B22211:C22211"/>
    <mergeCell ref="D22211:E22211"/>
    <mergeCell ref="G22211:H22211"/>
    <mergeCell ref="I22211:J22211"/>
    <mergeCell ref="B22212:C22212"/>
    <mergeCell ref="D22212:E22212"/>
    <mergeCell ref="G22212:H22212"/>
    <mergeCell ref="I22212:J22212"/>
    <mergeCell ref="G22209:J22209"/>
    <mergeCell ref="A22210:C22210"/>
    <mergeCell ref="D22210:E22210"/>
    <mergeCell ref="G22210:H22210"/>
    <mergeCell ref="I22210:J22210"/>
    <mergeCell ref="B22207:C22207"/>
    <mergeCell ref="D22207:E22207"/>
    <mergeCell ref="G22207:H22207"/>
    <mergeCell ref="I22207:J22207"/>
    <mergeCell ref="B22208:C22208"/>
    <mergeCell ref="D22208:E22208"/>
    <mergeCell ref="G22208:H22208"/>
    <mergeCell ref="I22208:J22208"/>
    <mergeCell ref="B22234:C22234"/>
    <mergeCell ref="D22234:E22234"/>
    <mergeCell ref="G22234:H22234"/>
    <mergeCell ref="I22234:J22234"/>
    <mergeCell ref="B22235:C22235"/>
    <mergeCell ref="D22235:E22235"/>
    <mergeCell ref="G22235:H22235"/>
    <mergeCell ref="I22235:J22235"/>
    <mergeCell ref="G22229:J22229"/>
    <mergeCell ref="G22230:J22230"/>
    <mergeCell ref="G22231:K22231"/>
    <mergeCell ref="A22232:K22232"/>
    <mergeCell ref="A22233:C22233"/>
    <mergeCell ref="D22233:E22233"/>
    <mergeCell ref="G22233:H22233"/>
    <mergeCell ref="I22233:J22233"/>
    <mergeCell ref="B22227:C22227"/>
    <mergeCell ref="D22227:E22227"/>
    <mergeCell ref="G22227:H22227"/>
    <mergeCell ref="I22227:J22227"/>
    <mergeCell ref="B22228:C22228"/>
    <mergeCell ref="D22228:E22228"/>
    <mergeCell ref="G22228:H22228"/>
    <mergeCell ref="I22228:J22228"/>
    <mergeCell ref="G22222:J22222"/>
    <mergeCell ref="G22223:J22223"/>
    <mergeCell ref="G22224:K22224"/>
    <mergeCell ref="A22225:K22225"/>
    <mergeCell ref="A22226:C22226"/>
    <mergeCell ref="D22226:E22226"/>
    <mergeCell ref="G22226:H22226"/>
    <mergeCell ref="I22226:J22226"/>
    <mergeCell ref="B22220:C22220"/>
    <mergeCell ref="D22220:E22220"/>
    <mergeCell ref="G22220:H22220"/>
    <mergeCell ref="I22220:J22220"/>
    <mergeCell ref="B22221:C22221"/>
    <mergeCell ref="D22221:E22221"/>
    <mergeCell ref="G22221:H22221"/>
    <mergeCell ref="I22221:J22221"/>
    <mergeCell ref="G22249:J22249"/>
    <mergeCell ref="G22250:J22250"/>
    <mergeCell ref="G22251:K22251"/>
    <mergeCell ref="A22252:K22252"/>
    <mergeCell ref="A22253:C22254"/>
    <mergeCell ref="D22253:D22254"/>
    <mergeCell ref="E22253:F22253"/>
    <mergeCell ref="G22253:J22253"/>
    <mergeCell ref="K22253:K22254"/>
    <mergeCell ref="G22254:H22254"/>
    <mergeCell ref="I22254:J22254"/>
    <mergeCell ref="B22247:C22247"/>
    <mergeCell ref="D22247:E22247"/>
    <mergeCell ref="G22247:H22247"/>
    <mergeCell ref="I22247:J22247"/>
    <mergeCell ref="B22248:C22248"/>
    <mergeCell ref="D22248:E22248"/>
    <mergeCell ref="G22248:H22248"/>
    <mergeCell ref="I22248:J22248"/>
    <mergeCell ref="G22243:J22243"/>
    <mergeCell ref="G22244:K22244"/>
    <mergeCell ref="A22245:K22245"/>
    <mergeCell ref="A22246:C22246"/>
    <mergeCell ref="D22246:E22246"/>
    <mergeCell ref="G22246:H22246"/>
    <mergeCell ref="I22246:J22246"/>
    <mergeCell ref="B22241:C22241"/>
    <mergeCell ref="D22241:E22241"/>
    <mergeCell ref="G22241:H22241"/>
    <mergeCell ref="I22241:J22241"/>
    <mergeCell ref="G22242:J22242"/>
    <mergeCell ref="G22236:J22236"/>
    <mergeCell ref="G22237:J22237"/>
    <mergeCell ref="G22238:K22238"/>
    <mergeCell ref="A22239:K22239"/>
    <mergeCell ref="A22240:C22240"/>
    <mergeCell ref="D22240:E22240"/>
    <mergeCell ref="G22240:H22240"/>
    <mergeCell ref="I22240:J22240"/>
    <mergeCell ref="G22269:J22269"/>
    <mergeCell ref="A22270:C22270"/>
    <mergeCell ref="E22270:F22270"/>
    <mergeCell ref="G22270:H22270"/>
    <mergeCell ref="I22270:J22270"/>
    <mergeCell ref="A22267:E22267"/>
    <mergeCell ref="G22267:H22267"/>
    <mergeCell ref="I22267:J22267"/>
    <mergeCell ref="B22268:E22268"/>
    <mergeCell ref="G22268:H22268"/>
    <mergeCell ref="I22268:J22268"/>
    <mergeCell ref="G22262:J22262"/>
    <mergeCell ref="G22263:J22263"/>
    <mergeCell ref="G22264:J22264"/>
    <mergeCell ref="G22265:J22265"/>
    <mergeCell ref="G22266:J22266"/>
    <mergeCell ref="G22259:J22259"/>
    <mergeCell ref="A22260:E22260"/>
    <mergeCell ref="G22260:H22260"/>
    <mergeCell ref="I22260:J22260"/>
    <mergeCell ref="B22261:E22261"/>
    <mergeCell ref="G22261:H22261"/>
    <mergeCell ref="I22261:J22261"/>
    <mergeCell ref="B22257:C22257"/>
    <mergeCell ref="G22257:H22257"/>
    <mergeCell ref="I22257:J22257"/>
    <mergeCell ref="B22258:C22258"/>
    <mergeCell ref="G22258:H22258"/>
    <mergeCell ref="I22258:J22258"/>
    <mergeCell ref="B22255:C22255"/>
    <mergeCell ref="G22255:H22255"/>
    <mergeCell ref="I22255:J22255"/>
    <mergeCell ref="B22256:C22256"/>
    <mergeCell ref="G22256:H22256"/>
    <mergeCell ref="I22256:J22256"/>
    <mergeCell ref="B22284:C22284"/>
    <mergeCell ref="D22284:E22284"/>
    <mergeCell ref="G22284:H22284"/>
    <mergeCell ref="I22284:J22284"/>
    <mergeCell ref="B22285:C22285"/>
    <mergeCell ref="D22285:E22285"/>
    <mergeCell ref="G22285:H22285"/>
    <mergeCell ref="I22285:J22285"/>
    <mergeCell ref="B22282:C22282"/>
    <mergeCell ref="D22282:E22282"/>
    <mergeCell ref="G22282:H22282"/>
    <mergeCell ref="I22282:J22282"/>
    <mergeCell ref="B22283:C22283"/>
    <mergeCell ref="D22283:E22283"/>
    <mergeCell ref="G22283:H22283"/>
    <mergeCell ref="I22283:J22283"/>
    <mergeCell ref="G22279:K22279"/>
    <mergeCell ref="A22280:K22280"/>
    <mergeCell ref="A22281:C22281"/>
    <mergeCell ref="D22281:E22281"/>
    <mergeCell ref="G22281:H22281"/>
    <mergeCell ref="I22281:J22281"/>
    <mergeCell ref="I22273:J22273"/>
    <mergeCell ref="K22273:K22274"/>
    <mergeCell ref="G22276:J22276"/>
    <mergeCell ref="G22277:J22277"/>
    <mergeCell ref="G22278:J22278"/>
    <mergeCell ref="A22273:B22274"/>
    <mergeCell ref="C22273:C22274"/>
    <mergeCell ref="D22273:D22274"/>
    <mergeCell ref="E22273:F22273"/>
    <mergeCell ref="G22273:H22273"/>
    <mergeCell ref="B22271:C22271"/>
    <mergeCell ref="E22271:F22271"/>
    <mergeCell ref="G22271:H22271"/>
    <mergeCell ref="I22271:J22271"/>
    <mergeCell ref="G22272:J22272"/>
    <mergeCell ref="G22298:J22298"/>
    <mergeCell ref="A22299:C22299"/>
    <mergeCell ref="D22299:E22299"/>
    <mergeCell ref="G22299:H22299"/>
    <mergeCell ref="I22299:J22299"/>
    <mergeCell ref="B22296:C22296"/>
    <mergeCell ref="D22296:E22296"/>
    <mergeCell ref="G22296:H22296"/>
    <mergeCell ref="I22296:J22296"/>
    <mergeCell ref="B22297:C22297"/>
    <mergeCell ref="D22297:E22297"/>
    <mergeCell ref="G22297:H22297"/>
    <mergeCell ref="I22297:J22297"/>
    <mergeCell ref="G22292:J22292"/>
    <mergeCell ref="G22293:K22293"/>
    <mergeCell ref="A22294:K22294"/>
    <mergeCell ref="A22295:C22295"/>
    <mergeCell ref="D22295:E22295"/>
    <mergeCell ref="G22295:H22295"/>
    <mergeCell ref="I22295:J22295"/>
    <mergeCell ref="B22290:C22290"/>
    <mergeCell ref="D22290:E22290"/>
    <mergeCell ref="G22290:H22290"/>
    <mergeCell ref="I22290:J22290"/>
    <mergeCell ref="G22291:J22291"/>
    <mergeCell ref="G22288:J22288"/>
    <mergeCell ref="A22289:C22289"/>
    <mergeCell ref="D22289:E22289"/>
    <mergeCell ref="G22289:H22289"/>
    <mergeCell ref="I22289:J22289"/>
    <mergeCell ref="B22286:C22286"/>
    <mergeCell ref="D22286:E22286"/>
    <mergeCell ref="G22286:H22286"/>
    <mergeCell ref="I22286:J22286"/>
    <mergeCell ref="B22287:C22287"/>
    <mergeCell ref="D22287:E22287"/>
    <mergeCell ref="G22287:H22287"/>
    <mergeCell ref="I22287:J22287"/>
    <mergeCell ref="A22312:C22312"/>
    <mergeCell ref="D22312:E22312"/>
    <mergeCell ref="G22312:H22312"/>
    <mergeCell ref="I22312:J22312"/>
    <mergeCell ref="B22313:C22313"/>
    <mergeCell ref="D22313:E22313"/>
    <mergeCell ref="G22313:H22313"/>
    <mergeCell ref="I22313:J22313"/>
    <mergeCell ref="B22310:C22310"/>
    <mergeCell ref="D22310:E22310"/>
    <mergeCell ref="G22310:H22310"/>
    <mergeCell ref="I22310:J22310"/>
    <mergeCell ref="G22311:J22311"/>
    <mergeCell ref="G22306:J22306"/>
    <mergeCell ref="G22307:K22307"/>
    <mergeCell ref="A22308:K22308"/>
    <mergeCell ref="A22309:C22309"/>
    <mergeCell ref="D22309:E22309"/>
    <mergeCell ref="G22309:H22309"/>
    <mergeCell ref="I22309:J22309"/>
    <mergeCell ref="B22304:C22304"/>
    <mergeCell ref="D22304:E22304"/>
    <mergeCell ref="G22304:H22304"/>
    <mergeCell ref="I22304:J22304"/>
    <mergeCell ref="G22305:J22305"/>
    <mergeCell ref="G22302:J22302"/>
    <mergeCell ref="A22303:C22303"/>
    <mergeCell ref="D22303:E22303"/>
    <mergeCell ref="G22303:H22303"/>
    <mergeCell ref="I22303:J22303"/>
    <mergeCell ref="B22300:C22300"/>
    <mergeCell ref="D22300:E22300"/>
    <mergeCell ref="G22300:H22300"/>
    <mergeCell ref="I22300:J22300"/>
    <mergeCell ref="B22301:C22301"/>
    <mergeCell ref="D22301:E22301"/>
    <mergeCell ref="G22301:H22301"/>
    <mergeCell ref="I22301:J22301"/>
    <mergeCell ref="G22324:J22324"/>
    <mergeCell ref="A22325:C22325"/>
    <mergeCell ref="D22325:E22325"/>
    <mergeCell ref="G22325:H22325"/>
    <mergeCell ref="I22325:J22325"/>
    <mergeCell ref="B22322:C22322"/>
    <mergeCell ref="D22322:E22322"/>
    <mergeCell ref="G22322:H22322"/>
    <mergeCell ref="I22322:J22322"/>
    <mergeCell ref="B22323:C22323"/>
    <mergeCell ref="D22323:E22323"/>
    <mergeCell ref="G22323:H22323"/>
    <mergeCell ref="I22323:J22323"/>
    <mergeCell ref="B22320:C22320"/>
    <mergeCell ref="D22320:E22320"/>
    <mergeCell ref="G22320:H22320"/>
    <mergeCell ref="I22320:J22320"/>
    <mergeCell ref="B22321:C22321"/>
    <mergeCell ref="D22321:E22321"/>
    <mergeCell ref="G22321:H22321"/>
    <mergeCell ref="I22321:J22321"/>
    <mergeCell ref="G22316:J22316"/>
    <mergeCell ref="G22317:K22317"/>
    <mergeCell ref="A22318:K22318"/>
    <mergeCell ref="A22319:C22319"/>
    <mergeCell ref="D22319:E22319"/>
    <mergeCell ref="G22319:H22319"/>
    <mergeCell ref="I22319:J22319"/>
    <mergeCell ref="B22314:C22314"/>
    <mergeCell ref="D22314:E22314"/>
    <mergeCell ref="G22314:H22314"/>
    <mergeCell ref="I22314:J22314"/>
    <mergeCell ref="G22315:J22315"/>
    <mergeCell ref="B22336:C22336"/>
    <mergeCell ref="D22336:E22336"/>
    <mergeCell ref="G22336:H22336"/>
    <mergeCell ref="I22336:J22336"/>
    <mergeCell ref="G22337:J22337"/>
    <mergeCell ref="A22334:C22334"/>
    <mergeCell ref="D22334:E22334"/>
    <mergeCell ref="G22334:H22334"/>
    <mergeCell ref="I22334:J22334"/>
    <mergeCell ref="B22335:C22335"/>
    <mergeCell ref="D22335:E22335"/>
    <mergeCell ref="G22335:H22335"/>
    <mergeCell ref="I22335:J22335"/>
    <mergeCell ref="B22332:C22332"/>
    <mergeCell ref="D22332:E22332"/>
    <mergeCell ref="G22332:H22332"/>
    <mergeCell ref="I22332:J22332"/>
    <mergeCell ref="G22333:J22333"/>
    <mergeCell ref="A22330:C22330"/>
    <mergeCell ref="D22330:E22330"/>
    <mergeCell ref="G22330:H22330"/>
    <mergeCell ref="I22330:J22330"/>
    <mergeCell ref="B22331:C22331"/>
    <mergeCell ref="D22331:E22331"/>
    <mergeCell ref="G22331:H22331"/>
    <mergeCell ref="I22331:J22331"/>
    <mergeCell ref="B22328:C22328"/>
    <mergeCell ref="D22328:E22328"/>
    <mergeCell ref="G22328:H22328"/>
    <mergeCell ref="I22328:J22328"/>
    <mergeCell ref="G22329:J22329"/>
    <mergeCell ref="B22326:C22326"/>
    <mergeCell ref="D22326:E22326"/>
    <mergeCell ref="G22326:H22326"/>
    <mergeCell ref="I22326:J22326"/>
    <mergeCell ref="B22327:C22327"/>
    <mergeCell ref="D22327:E22327"/>
    <mergeCell ref="G22327:H22327"/>
    <mergeCell ref="I22327:J22327"/>
    <mergeCell ref="G22348:J22348"/>
    <mergeCell ref="A22349:C22349"/>
    <mergeCell ref="D22349:E22349"/>
    <mergeCell ref="G22349:H22349"/>
    <mergeCell ref="I22349:J22349"/>
    <mergeCell ref="B22346:C22346"/>
    <mergeCell ref="D22346:E22346"/>
    <mergeCell ref="G22346:H22346"/>
    <mergeCell ref="I22346:J22346"/>
    <mergeCell ref="B22347:C22347"/>
    <mergeCell ref="D22347:E22347"/>
    <mergeCell ref="G22347:H22347"/>
    <mergeCell ref="I22347:J22347"/>
    <mergeCell ref="B22344:C22344"/>
    <mergeCell ref="D22344:E22344"/>
    <mergeCell ref="G22344:H22344"/>
    <mergeCell ref="I22344:J22344"/>
    <mergeCell ref="B22345:C22345"/>
    <mergeCell ref="D22345:E22345"/>
    <mergeCell ref="G22345:H22345"/>
    <mergeCell ref="I22345:J22345"/>
    <mergeCell ref="B22342:C22342"/>
    <mergeCell ref="D22342:E22342"/>
    <mergeCell ref="G22342:H22342"/>
    <mergeCell ref="I22342:J22342"/>
    <mergeCell ref="B22343:C22343"/>
    <mergeCell ref="D22343:E22343"/>
    <mergeCell ref="G22343:H22343"/>
    <mergeCell ref="I22343:J22343"/>
    <mergeCell ref="G22338:J22338"/>
    <mergeCell ref="G22339:K22339"/>
    <mergeCell ref="A22340:K22340"/>
    <mergeCell ref="A22341:C22341"/>
    <mergeCell ref="D22341:E22341"/>
    <mergeCell ref="G22341:H22341"/>
    <mergeCell ref="I22341:J22341"/>
    <mergeCell ref="G22358:J22358"/>
    <mergeCell ref="G22359:K22359"/>
    <mergeCell ref="A22360:K22360"/>
    <mergeCell ref="A22361:C22361"/>
    <mergeCell ref="D22361:E22361"/>
    <mergeCell ref="G22361:H22361"/>
    <mergeCell ref="I22361:J22361"/>
    <mergeCell ref="B22356:C22356"/>
    <mergeCell ref="D22356:E22356"/>
    <mergeCell ref="G22356:H22356"/>
    <mergeCell ref="I22356:J22356"/>
    <mergeCell ref="G22357:J22357"/>
    <mergeCell ref="A22354:C22354"/>
    <mergeCell ref="D22354:E22354"/>
    <mergeCell ref="G22354:H22354"/>
    <mergeCell ref="I22354:J22354"/>
    <mergeCell ref="B22355:C22355"/>
    <mergeCell ref="D22355:E22355"/>
    <mergeCell ref="G22355:H22355"/>
    <mergeCell ref="I22355:J22355"/>
    <mergeCell ref="B22352:C22352"/>
    <mergeCell ref="D22352:E22352"/>
    <mergeCell ref="G22352:H22352"/>
    <mergeCell ref="I22352:J22352"/>
    <mergeCell ref="G22353:J22353"/>
    <mergeCell ref="B22350:C22350"/>
    <mergeCell ref="D22350:E22350"/>
    <mergeCell ref="G22350:H22350"/>
    <mergeCell ref="I22350:J22350"/>
    <mergeCell ref="B22351:C22351"/>
    <mergeCell ref="D22351:E22351"/>
    <mergeCell ref="G22351:H22351"/>
    <mergeCell ref="I22351:J22351"/>
    <mergeCell ref="G22372:J22372"/>
    <mergeCell ref="G22373:K22373"/>
    <mergeCell ref="A22374:K22374"/>
    <mergeCell ref="A22375:C22375"/>
    <mergeCell ref="D22375:E22375"/>
    <mergeCell ref="G22375:H22375"/>
    <mergeCell ref="I22375:J22375"/>
    <mergeCell ref="B22370:C22370"/>
    <mergeCell ref="D22370:E22370"/>
    <mergeCell ref="G22370:H22370"/>
    <mergeCell ref="I22370:J22370"/>
    <mergeCell ref="G22371:J22371"/>
    <mergeCell ref="G22368:J22368"/>
    <mergeCell ref="A22369:C22369"/>
    <mergeCell ref="D22369:E22369"/>
    <mergeCell ref="G22369:H22369"/>
    <mergeCell ref="I22369:J22369"/>
    <mergeCell ref="B22366:C22366"/>
    <mergeCell ref="D22366:E22366"/>
    <mergeCell ref="G22366:H22366"/>
    <mergeCell ref="I22366:J22366"/>
    <mergeCell ref="B22367:C22367"/>
    <mergeCell ref="D22367:E22367"/>
    <mergeCell ref="G22367:H22367"/>
    <mergeCell ref="I22367:J22367"/>
    <mergeCell ref="G22364:J22364"/>
    <mergeCell ref="A22365:C22365"/>
    <mergeCell ref="D22365:E22365"/>
    <mergeCell ref="G22365:H22365"/>
    <mergeCell ref="I22365:J22365"/>
    <mergeCell ref="B22362:C22362"/>
    <mergeCell ref="D22362:E22362"/>
    <mergeCell ref="G22362:H22362"/>
    <mergeCell ref="I22362:J22362"/>
    <mergeCell ref="B22363:C22363"/>
    <mergeCell ref="D22363:E22363"/>
    <mergeCell ref="G22363:H22363"/>
    <mergeCell ref="I22363:J22363"/>
    <mergeCell ref="B22388:E22388"/>
    <mergeCell ref="G22388:H22388"/>
    <mergeCell ref="I22388:J22388"/>
    <mergeCell ref="B22389:E22389"/>
    <mergeCell ref="G22389:H22389"/>
    <mergeCell ref="I22389:J22389"/>
    <mergeCell ref="G22384:J22384"/>
    <mergeCell ref="G22385:K22385"/>
    <mergeCell ref="A22386:K22386"/>
    <mergeCell ref="A22387:E22387"/>
    <mergeCell ref="G22387:H22387"/>
    <mergeCell ref="I22387:J22387"/>
    <mergeCell ref="B22382:C22382"/>
    <mergeCell ref="D22382:E22382"/>
    <mergeCell ref="G22382:H22382"/>
    <mergeCell ref="I22382:J22382"/>
    <mergeCell ref="G22383:J22383"/>
    <mergeCell ref="A22380:C22380"/>
    <mergeCell ref="D22380:E22380"/>
    <mergeCell ref="G22380:H22380"/>
    <mergeCell ref="I22380:J22380"/>
    <mergeCell ref="B22381:C22381"/>
    <mergeCell ref="D22381:E22381"/>
    <mergeCell ref="G22381:H22381"/>
    <mergeCell ref="I22381:J22381"/>
    <mergeCell ref="B22378:C22378"/>
    <mergeCell ref="D22378:E22378"/>
    <mergeCell ref="G22378:H22378"/>
    <mergeCell ref="I22378:J22378"/>
    <mergeCell ref="G22379:J22379"/>
    <mergeCell ref="B22376:C22376"/>
    <mergeCell ref="D22376:E22376"/>
    <mergeCell ref="G22376:H22376"/>
    <mergeCell ref="I22376:J22376"/>
    <mergeCell ref="B22377:C22377"/>
    <mergeCell ref="D22377:E22377"/>
    <mergeCell ref="G22377:H22377"/>
    <mergeCell ref="I22377:J22377"/>
    <mergeCell ref="B22405:C22405"/>
    <mergeCell ref="D22405:E22405"/>
    <mergeCell ref="G22405:H22405"/>
    <mergeCell ref="I22405:J22405"/>
    <mergeCell ref="G22406:J22406"/>
    <mergeCell ref="G22402:K22402"/>
    <mergeCell ref="A22403:K22403"/>
    <mergeCell ref="A22404:C22404"/>
    <mergeCell ref="D22404:E22404"/>
    <mergeCell ref="G22404:H22404"/>
    <mergeCell ref="I22404:J22404"/>
    <mergeCell ref="I22396:J22396"/>
    <mergeCell ref="K22396:K22397"/>
    <mergeCell ref="G22399:J22399"/>
    <mergeCell ref="G22400:J22400"/>
    <mergeCell ref="G22401:J22401"/>
    <mergeCell ref="A22396:B22397"/>
    <mergeCell ref="C22396:C22397"/>
    <mergeCell ref="D22396:D22397"/>
    <mergeCell ref="E22396:F22396"/>
    <mergeCell ref="G22396:H22396"/>
    <mergeCell ref="B22394:C22394"/>
    <mergeCell ref="E22394:F22394"/>
    <mergeCell ref="G22394:H22394"/>
    <mergeCell ref="I22394:J22394"/>
    <mergeCell ref="G22395:J22395"/>
    <mergeCell ref="G22392:J22392"/>
    <mergeCell ref="A22393:C22393"/>
    <mergeCell ref="E22393:F22393"/>
    <mergeCell ref="G22393:H22393"/>
    <mergeCell ref="I22393:J22393"/>
    <mergeCell ref="B22390:E22390"/>
    <mergeCell ref="G22390:H22390"/>
    <mergeCell ref="I22390:J22390"/>
    <mergeCell ref="B22391:E22391"/>
    <mergeCell ref="G22391:H22391"/>
    <mergeCell ref="I22391:J22391"/>
    <mergeCell ref="B22419:E22419"/>
    <mergeCell ref="G22419:H22419"/>
    <mergeCell ref="I22419:J22419"/>
    <mergeCell ref="B22420:E22420"/>
    <mergeCell ref="G22420:H22420"/>
    <mergeCell ref="I22420:J22420"/>
    <mergeCell ref="B22416:C22416"/>
    <mergeCell ref="G22416:H22416"/>
    <mergeCell ref="I22416:J22416"/>
    <mergeCell ref="G22417:J22417"/>
    <mergeCell ref="A22418:E22418"/>
    <mergeCell ref="G22418:H22418"/>
    <mergeCell ref="I22418:J22418"/>
    <mergeCell ref="G22411:J22411"/>
    <mergeCell ref="G22412:K22412"/>
    <mergeCell ref="A22413:K22413"/>
    <mergeCell ref="A22414:C22415"/>
    <mergeCell ref="D22414:D22415"/>
    <mergeCell ref="E22414:F22414"/>
    <mergeCell ref="G22414:J22414"/>
    <mergeCell ref="K22414:K22415"/>
    <mergeCell ref="G22415:H22415"/>
    <mergeCell ref="I22415:J22415"/>
    <mergeCell ref="B22409:C22409"/>
    <mergeCell ref="D22409:E22409"/>
    <mergeCell ref="G22409:H22409"/>
    <mergeCell ref="I22409:J22409"/>
    <mergeCell ref="G22410:J22410"/>
    <mergeCell ref="A22407:C22407"/>
    <mergeCell ref="D22407:E22407"/>
    <mergeCell ref="G22407:H22407"/>
    <mergeCell ref="I22407:J22407"/>
    <mergeCell ref="B22408:C22408"/>
    <mergeCell ref="D22408:E22408"/>
    <mergeCell ref="G22408:H22408"/>
    <mergeCell ref="I22408:J22408"/>
    <mergeCell ref="B22435:C22435"/>
    <mergeCell ref="D22435:E22435"/>
    <mergeCell ref="G22435:H22435"/>
    <mergeCell ref="I22435:J22435"/>
    <mergeCell ref="B22436:C22436"/>
    <mergeCell ref="D22436:E22436"/>
    <mergeCell ref="G22436:H22436"/>
    <mergeCell ref="I22436:J22436"/>
    <mergeCell ref="G22433:J22433"/>
    <mergeCell ref="A22434:C22434"/>
    <mergeCell ref="D22434:E22434"/>
    <mergeCell ref="G22434:H22434"/>
    <mergeCell ref="I22434:J22434"/>
    <mergeCell ref="B22431:C22431"/>
    <mergeCell ref="D22431:E22431"/>
    <mergeCell ref="G22431:H22431"/>
    <mergeCell ref="I22431:J22431"/>
    <mergeCell ref="B22432:C22432"/>
    <mergeCell ref="D22432:E22432"/>
    <mergeCell ref="G22432:H22432"/>
    <mergeCell ref="I22432:J22432"/>
    <mergeCell ref="A22429:K22429"/>
    <mergeCell ref="A22430:C22430"/>
    <mergeCell ref="D22430:E22430"/>
    <mergeCell ref="G22430:H22430"/>
    <mergeCell ref="I22430:J22430"/>
    <mergeCell ref="G22424:J22424"/>
    <mergeCell ref="G22425:J22425"/>
    <mergeCell ref="G22426:J22426"/>
    <mergeCell ref="G22427:J22427"/>
    <mergeCell ref="G22428:K22428"/>
    <mergeCell ref="B22421:E22421"/>
    <mergeCell ref="G22421:H22421"/>
    <mergeCell ref="I22421:J22421"/>
    <mergeCell ref="G22422:J22422"/>
    <mergeCell ref="G22423:J22423"/>
    <mergeCell ref="G22448:J22448"/>
    <mergeCell ref="G22449:K22449"/>
    <mergeCell ref="A22450:K22450"/>
    <mergeCell ref="A22451:C22451"/>
    <mergeCell ref="D22451:E22451"/>
    <mergeCell ref="G22451:H22451"/>
    <mergeCell ref="I22451:J22451"/>
    <mergeCell ref="B22446:C22446"/>
    <mergeCell ref="D22446:E22446"/>
    <mergeCell ref="G22446:H22446"/>
    <mergeCell ref="I22446:J22446"/>
    <mergeCell ref="G22447:J22447"/>
    <mergeCell ref="G22444:J22444"/>
    <mergeCell ref="A22445:C22445"/>
    <mergeCell ref="D22445:E22445"/>
    <mergeCell ref="G22445:H22445"/>
    <mergeCell ref="I22445:J22445"/>
    <mergeCell ref="B22442:C22442"/>
    <mergeCell ref="D22442:E22442"/>
    <mergeCell ref="G22442:H22442"/>
    <mergeCell ref="I22442:J22442"/>
    <mergeCell ref="B22443:C22443"/>
    <mergeCell ref="D22443:E22443"/>
    <mergeCell ref="G22443:H22443"/>
    <mergeCell ref="I22443:J22443"/>
    <mergeCell ref="G22437:J22437"/>
    <mergeCell ref="G22438:J22438"/>
    <mergeCell ref="G22439:K22439"/>
    <mergeCell ref="A22440:K22440"/>
    <mergeCell ref="A22441:C22441"/>
    <mergeCell ref="D22441:E22441"/>
    <mergeCell ref="G22441:H22441"/>
    <mergeCell ref="I22441:J22441"/>
    <mergeCell ref="B22462:C22462"/>
    <mergeCell ref="D22462:E22462"/>
    <mergeCell ref="G22462:H22462"/>
    <mergeCell ref="I22462:J22462"/>
    <mergeCell ref="B22463:C22463"/>
    <mergeCell ref="D22463:E22463"/>
    <mergeCell ref="G22463:H22463"/>
    <mergeCell ref="I22463:J22463"/>
    <mergeCell ref="G22458:J22458"/>
    <mergeCell ref="G22459:K22459"/>
    <mergeCell ref="A22460:K22460"/>
    <mergeCell ref="A22461:C22461"/>
    <mergeCell ref="D22461:E22461"/>
    <mergeCell ref="G22461:H22461"/>
    <mergeCell ref="I22461:J22461"/>
    <mergeCell ref="B22456:C22456"/>
    <mergeCell ref="D22456:E22456"/>
    <mergeCell ref="G22456:H22456"/>
    <mergeCell ref="I22456:J22456"/>
    <mergeCell ref="G22457:J22457"/>
    <mergeCell ref="G22454:J22454"/>
    <mergeCell ref="A22455:C22455"/>
    <mergeCell ref="D22455:E22455"/>
    <mergeCell ref="G22455:H22455"/>
    <mergeCell ref="I22455:J22455"/>
    <mergeCell ref="B22452:C22452"/>
    <mergeCell ref="D22452:E22452"/>
    <mergeCell ref="G22452:H22452"/>
    <mergeCell ref="I22452:J22452"/>
    <mergeCell ref="B22453:C22453"/>
    <mergeCell ref="D22453:E22453"/>
    <mergeCell ref="G22453:H22453"/>
    <mergeCell ref="I22453:J22453"/>
    <mergeCell ref="B22475:C22475"/>
    <mergeCell ref="D22475:E22475"/>
    <mergeCell ref="G22475:H22475"/>
    <mergeCell ref="I22475:J22475"/>
    <mergeCell ref="B22476:C22476"/>
    <mergeCell ref="D22476:E22476"/>
    <mergeCell ref="G22476:H22476"/>
    <mergeCell ref="I22476:J22476"/>
    <mergeCell ref="G22470:J22470"/>
    <mergeCell ref="G22471:J22471"/>
    <mergeCell ref="G22472:K22472"/>
    <mergeCell ref="A22473:K22473"/>
    <mergeCell ref="A22474:C22474"/>
    <mergeCell ref="D22474:E22474"/>
    <mergeCell ref="G22474:H22474"/>
    <mergeCell ref="I22474:J22474"/>
    <mergeCell ref="B22468:C22468"/>
    <mergeCell ref="D22468:E22468"/>
    <mergeCell ref="G22468:H22468"/>
    <mergeCell ref="I22468:J22468"/>
    <mergeCell ref="B22469:C22469"/>
    <mergeCell ref="D22469:E22469"/>
    <mergeCell ref="G22469:H22469"/>
    <mergeCell ref="I22469:J22469"/>
    <mergeCell ref="G22466:J22466"/>
    <mergeCell ref="A22467:C22467"/>
    <mergeCell ref="D22467:E22467"/>
    <mergeCell ref="G22467:H22467"/>
    <mergeCell ref="I22467:J22467"/>
    <mergeCell ref="B22464:C22464"/>
    <mergeCell ref="D22464:E22464"/>
    <mergeCell ref="G22464:H22464"/>
    <mergeCell ref="I22464:J22464"/>
    <mergeCell ref="B22465:C22465"/>
    <mergeCell ref="D22465:E22465"/>
    <mergeCell ref="G22465:H22465"/>
    <mergeCell ref="I22465:J22465"/>
    <mergeCell ref="B22491:C22491"/>
    <mergeCell ref="D22491:E22491"/>
    <mergeCell ref="G22491:H22491"/>
    <mergeCell ref="I22491:J22491"/>
    <mergeCell ref="B22492:C22492"/>
    <mergeCell ref="D22492:E22492"/>
    <mergeCell ref="G22492:H22492"/>
    <mergeCell ref="I22492:J22492"/>
    <mergeCell ref="G22486:J22486"/>
    <mergeCell ref="G22487:J22487"/>
    <mergeCell ref="G22488:K22488"/>
    <mergeCell ref="A22489:K22489"/>
    <mergeCell ref="A22490:C22490"/>
    <mergeCell ref="D22490:E22490"/>
    <mergeCell ref="G22490:H22490"/>
    <mergeCell ref="I22490:J22490"/>
    <mergeCell ref="B22484:C22484"/>
    <mergeCell ref="D22484:E22484"/>
    <mergeCell ref="G22484:H22484"/>
    <mergeCell ref="I22484:J22484"/>
    <mergeCell ref="B22485:C22485"/>
    <mergeCell ref="D22485:E22485"/>
    <mergeCell ref="G22485:H22485"/>
    <mergeCell ref="I22485:J22485"/>
    <mergeCell ref="G22479:J22479"/>
    <mergeCell ref="G22480:J22480"/>
    <mergeCell ref="G22481:K22481"/>
    <mergeCell ref="A22482:K22482"/>
    <mergeCell ref="A22483:C22483"/>
    <mergeCell ref="D22483:E22483"/>
    <mergeCell ref="G22483:H22483"/>
    <mergeCell ref="I22483:J22483"/>
    <mergeCell ref="B22477:C22477"/>
    <mergeCell ref="D22477:E22477"/>
    <mergeCell ref="G22477:H22477"/>
    <mergeCell ref="I22477:J22477"/>
    <mergeCell ref="B22478:C22478"/>
    <mergeCell ref="D22478:E22478"/>
    <mergeCell ref="G22478:H22478"/>
    <mergeCell ref="I22478:J22478"/>
    <mergeCell ref="G22506:J22506"/>
    <mergeCell ref="G22507:J22507"/>
    <mergeCell ref="G22508:K22508"/>
    <mergeCell ref="A22509:K22509"/>
    <mergeCell ref="A22510:C22511"/>
    <mergeCell ref="D22510:D22511"/>
    <mergeCell ref="E22510:F22510"/>
    <mergeCell ref="G22510:J22510"/>
    <mergeCell ref="K22510:K22511"/>
    <mergeCell ref="G22511:H22511"/>
    <mergeCell ref="I22511:J22511"/>
    <mergeCell ref="B22504:C22504"/>
    <mergeCell ref="D22504:E22504"/>
    <mergeCell ref="G22504:H22504"/>
    <mergeCell ref="I22504:J22504"/>
    <mergeCell ref="B22505:C22505"/>
    <mergeCell ref="D22505:E22505"/>
    <mergeCell ref="G22505:H22505"/>
    <mergeCell ref="I22505:J22505"/>
    <mergeCell ref="G22500:J22500"/>
    <mergeCell ref="G22501:K22501"/>
    <mergeCell ref="A22502:K22502"/>
    <mergeCell ref="A22503:C22503"/>
    <mergeCell ref="D22503:E22503"/>
    <mergeCell ref="G22503:H22503"/>
    <mergeCell ref="I22503:J22503"/>
    <mergeCell ref="B22498:C22498"/>
    <mergeCell ref="D22498:E22498"/>
    <mergeCell ref="G22498:H22498"/>
    <mergeCell ref="I22498:J22498"/>
    <mergeCell ref="G22499:J22499"/>
    <mergeCell ref="G22493:J22493"/>
    <mergeCell ref="G22494:J22494"/>
    <mergeCell ref="G22495:K22495"/>
    <mergeCell ref="A22496:K22496"/>
    <mergeCell ref="A22497:C22497"/>
    <mergeCell ref="D22497:E22497"/>
    <mergeCell ref="G22497:H22497"/>
    <mergeCell ref="I22497:J22497"/>
    <mergeCell ref="G22526:J22526"/>
    <mergeCell ref="A22527:C22527"/>
    <mergeCell ref="E22527:F22527"/>
    <mergeCell ref="G22527:H22527"/>
    <mergeCell ref="I22527:J22527"/>
    <mergeCell ref="A22524:E22524"/>
    <mergeCell ref="G22524:H22524"/>
    <mergeCell ref="I22524:J22524"/>
    <mergeCell ref="B22525:E22525"/>
    <mergeCell ref="G22525:H22525"/>
    <mergeCell ref="I22525:J22525"/>
    <mergeCell ref="G22519:J22519"/>
    <mergeCell ref="G22520:J22520"/>
    <mergeCell ref="G22521:J22521"/>
    <mergeCell ref="G22522:J22522"/>
    <mergeCell ref="G22523:J22523"/>
    <mergeCell ref="G22516:J22516"/>
    <mergeCell ref="A22517:E22517"/>
    <mergeCell ref="G22517:H22517"/>
    <mergeCell ref="I22517:J22517"/>
    <mergeCell ref="B22518:E22518"/>
    <mergeCell ref="G22518:H22518"/>
    <mergeCell ref="I22518:J22518"/>
    <mergeCell ref="B22514:C22514"/>
    <mergeCell ref="G22514:H22514"/>
    <mergeCell ref="I22514:J22514"/>
    <mergeCell ref="B22515:C22515"/>
    <mergeCell ref="G22515:H22515"/>
    <mergeCell ref="I22515:J22515"/>
    <mergeCell ref="B22512:C22512"/>
    <mergeCell ref="G22512:H22512"/>
    <mergeCell ref="I22512:J22512"/>
    <mergeCell ref="B22513:C22513"/>
    <mergeCell ref="G22513:H22513"/>
    <mergeCell ref="I22513:J22513"/>
    <mergeCell ref="B22541:C22541"/>
    <mergeCell ref="D22541:E22541"/>
    <mergeCell ref="G22541:H22541"/>
    <mergeCell ref="I22541:J22541"/>
    <mergeCell ref="B22542:C22542"/>
    <mergeCell ref="D22542:E22542"/>
    <mergeCell ref="G22542:H22542"/>
    <mergeCell ref="I22542:J22542"/>
    <mergeCell ref="B22539:C22539"/>
    <mergeCell ref="D22539:E22539"/>
    <mergeCell ref="G22539:H22539"/>
    <mergeCell ref="I22539:J22539"/>
    <mergeCell ref="B22540:C22540"/>
    <mergeCell ref="D22540:E22540"/>
    <mergeCell ref="G22540:H22540"/>
    <mergeCell ref="I22540:J22540"/>
    <mergeCell ref="G22536:K22536"/>
    <mergeCell ref="A22537:K22537"/>
    <mergeCell ref="A22538:C22538"/>
    <mergeCell ref="D22538:E22538"/>
    <mergeCell ref="G22538:H22538"/>
    <mergeCell ref="I22538:J22538"/>
    <mergeCell ref="I22530:J22530"/>
    <mergeCell ref="K22530:K22531"/>
    <mergeCell ref="G22533:J22533"/>
    <mergeCell ref="G22534:J22534"/>
    <mergeCell ref="G22535:J22535"/>
    <mergeCell ref="A22530:B22531"/>
    <mergeCell ref="C22530:C22531"/>
    <mergeCell ref="D22530:D22531"/>
    <mergeCell ref="E22530:F22530"/>
    <mergeCell ref="G22530:H22530"/>
    <mergeCell ref="B22528:C22528"/>
    <mergeCell ref="E22528:F22528"/>
    <mergeCell ref="G22528:H22528"/>
    <mergeCell ref="I22528:J22528"/>
    <mergeCell ref="G22529:J22529"/>
    <mergeCell ref="G22555:J22555"/>
    <mergeCell ref="A22556:C22556"/>
    <mergeCell ref="D22556:E22556"/>
    <mergeCell ref="G22556:H22556"/>
    <mergeCell ref="I22556:J22556"/>
    <mergeCell ref="B22553:C22553"/>
    <mergeCell ref="D22553:E22553"/>
    <mergeCell ref="G22553:H22553"/>
    <mergeCell ref="I22553:J22553"/>
    <mergeCell ref="B22554:C22554"/>
    <mergeCell ref="D22554:E22554"/>
    <mergeCell ref="G22554:H22554"/>
    <mergeCell ref="I22554:J22554"/>
    <mergeCell ref="G22549:J22549"/>
    <mergeCell ref="G22550:K22550"/>
    <mergeCell ref="A22551:K22551"/>
    <mergeCell ref="A22552:C22552"/>
    <mergeCell ref="D22552:E22552"/>
    <mergeCell ref="G22552:H22552"/>
    <mergeCell ref="I22552:J22552"/>
    <mergeCell ref="B22547:C22547"/>
    <mergeCell ref="D22547:E22547"/>
    <mergeCell ref="G22547:H22547"/>
    <mergeCell ref="I22547:J22547"/>
    <mergeCell ref="G22548:J22548"/>
    <mergeCell ref="G22545:J22545"/>
    <mergeCell ref="A22546:C22546"/>
    <mergeCell ref="D22546:E22546"/>
    <mergeCell ref="G22546:H22546"/>
    <mergeCell ref="I22546:J22546"/>
    <mergeCell ref="B22543:C22543"/>
    <mergeCell ref="D22543:E22543"/>
    <mergeCell ref="G22543:H22543"/>
    <mergeCell ref="I22543:J22543"/>
    <mergeCell ref="B22544:C22544"/>
    <mergeCell ref="D22544:E22544"/>
    <mergeCell ref="G22544:H22544"/>
    <mergeCell ref="I22544:J22544"/>
    <mergeCell ref="A22569:C22569"/>
    <mergeCell ref="D22569:E22569"/>
    <mergeCell ref="G22569:H22569"/>
    <mergeCell ref="I22569:J22569"/>
    <mergeCell ref="B22570:C22570"/>
    <mergeCell ref="D22570:E22570"/>
    <mergeCell ref="G22570:H22570"/>
    <mergeCell ref="I22570:J22570"/>
    <mergeCell ref="B22567:C22567"/>
    <mergeCell ref="D22567:E22567"/>
    <mergeCell ref="G22567:H22567"/>
    <mergeCell ref="I22567:J22567"/>
    <mergeCell ref="G22568:J22568"/>
    <mergeCell ref="G22563:J22563"/>
    <mergeCell ref="G22564:K22564"/>
    <mergeCell ref="A22565:K22565"/>
    <mergeCell ref="A22566:C22566"/>
    <mergeCell ref="D22566:E22566"/>
    <mergeCell ref="G22566:H22566"/>
    <mergeCell ref="I22566:J22566"/>
    <mergeCell ref="B22561:C22561"/>
    <mergeCell ref="D22561:E22561"/>
    <mergeCell ref="G22561:H22561"/>
    <mergeCell ref="I22561:J22561"/>
    <mergeCell ref="G22562:J22562"/>
    <mergeCell ref="G22559:J22559"/>
    <mergeCell ref="A22560:C22560"/>
    <mergeCell ref="D22560:E22560"/>
    <mergeCell ref="G22560:H22560"/>
    <mergeCell ref="I22560:J22560"/>
    <mergeCell ref="B22557:C22557"/>
    <mergeCell ref="D22557:E22557"/>
    <mergeCell ref="G22557:H22557"/>
    <mergeCell ref="I22557:J22557"/>
    <mergeCell ref="B22558:C22558"/>
    <mergeCell ref="D22558:E22558"/>
    <mergeCell ref="G22558:H22558"/>
    <mergeCell ref="I22558:J22558"/>
    <mergeCell ref="G22581:J22581"/>
    <mergeCell ref="A22582:C22582"/>
    <mergeCell ref="D22582:E22582"/>
    <mergeCell ref="G22582:H22582"/>
    <mergeCell ref="I22582:J22582"/>
    <mergeCell ref="B22579:C22579"/>
    <mergeCell ref="D22579:E22579"/>
    <mergeCell ref="G22579:H22579"/>
    <mergeCell ref="I22579:J22579"/>
    <mergeCell ref="B22580:C22580"/>
    <mergeCell ref="D22580:E22580"/>
    <mergeCell ref="G22580:H22580"/>
    <mergeCell ref="I22580:J22580"/>
    <mergeCell ref="B22577:C22577"/>
    <mergeCell ref="D22577:E22577"/>
    <mergeCell ref="G22577:H22577"/>
    <mergeCell ref="I22577:J22577"/>
    <mergeCell ref="B22578:C22578"/>
    <mergeCell ref="D22578:E22578"/>
    <mergeCell ref="G22578:H22578"/>
    <mergeCell ref="I22578:J22578"/>
    <mergeCell ref="G22573:J22573"/>
    <mergeCell ref="G22574:K22574"/>
    <mergeCell ref="A22575:K22575"/>
    <mergeCell ref="A22576:C22576"/>
    <mergeCell ref="D22576:E22576"/>
    <mergeCell ref="G22576:H22576"/>
    <mergeCell ref="I22576:J22576"/>
    <mergeCell ref="B22571:C22571"/>
    <mergeCell ref="D22571:E22571"/>
    <mergeCell ref="G22571:H22571"/>
    <mergeCell ref="I22571:J22571"/>
    <mergeCell ref="G22572:J22572"/>
    <mergeCell ref="B22593:C22593"/>
    <mergeCell ref="D22593:E22593"/>
    <mergeCell ref="G22593:H22593"/>
    <mergeCell ref="I22593:J22593"/>
    <mergeCell ref="G22594:J22594"/>
    <mergeCell ref="A22591:C22591"/>
    <mergeCell ref="D22591:E22591"/>
    <mergeCell ref="G22591:H22591"/>
    <mergeCell ref="I22591:J22591"/>
    <mergeCell ref="B22592:C22592"/>
    <mergeCell ref="D22592:E22592"/>
    <mergeCell ref="G22592:H22592"/>
    <mergeCell ref="I22592:J22592"/>
    <mergeCell ref="B22589:C22589"/>
    <mergeCell ref="D22589:E22589"/>
    <mergeCell ref="G22589:H22589"/>
    <mergeCell ref="I22589:J22589"/>
    <mergeCell ref="G22590:J22590"/>
    <mergeCell ref="A22587:C22587"/>
    <mergeCell ref="D22587:E22587"/>
    <mergeCell ref="G22587:H22587"/>
    <mergeCell ref="I22587:J22587"/>
    <mergeCell ref="B22588:C22588"/>
    <mergeCell ref="D22588:E22588"/>
    <mergeCell ref="G22588:H22588"/>
    <mergeCell ref="I22588:J22588"/>
    <mergeCell ref="B22585:C22585"/>
    <mergeCell ref="D22585:E22585"/>
    <mergeCell ref="G22585:H22585"/>
    <mergeCell ref="I22585:J22585"/>
    <mergeCell ref="G22586:J22586"/>
    <mergeCell ref="B22583:C22583"/>
    <mergeCell ref="D22583:E22583"/>
    <mergeCell ref="G22583:H22583"/>
    <mergeCell ref="I22583:J22583"/>
    <mergeCell ref="B22584:C22584"/>
    <mergeCell ref="D22584:E22584"/>
    <mergeCell ref="G22584:H22584"/>
    <mergeCell ref="I22584:J22584"/>
    <mergeCell ref="G22605:J22605"/>
    <mergeCell ref="A22606:C22606"/>
    <mergeCell ref="D22606:E22606"/>
    <mergeCell ref="G22606:H22606"/>
    <mergeCell ref="I22606:J22606"/>
    <mergeCell ref="B22603:C22603"/>
    <mergeCell ref="D22603:E22603"/>
    <mergeCell ref="G22603:H22603"/>
    <mergeCell ref="I22603:J22603"/>
    <mergeCell ref="B22604:C22604"/>
    <mergeCell ref="D22604:E22604"/>
    <mergeCell ref="G22604:H22604"/>
    <mergeCell ref="I22604:J22604"/>
    <mergeCell ref="B22601:C22601"/>
    <mergeCell ref="D22601:E22601"/>
    <mergeCell ref="G22601:H22601"/>
    <mergeCell ref="I22601:J22601"/>
    <mergeCell ref="B22602:C22602"/>
    <mergeCell ref="D22602:E22602"/>
    <mergeCell ref="G22602:H22602"/>
    <mergeCell ref="I22602:J22602"/>
    <mergeCell ref="B22599:C22599"/>
    <mergeCell ref="D22599:E22599"/>
    <mergeCell ref="G22599:H22599"/>
    <mergeCell ref="I22599:J22599"/>
    <mergeCell ref="B22600:C22600"/>
    <mergeCell ref="D22600:E22600"/>
    <mergeCell ref="G22600:H22600"/>
    <mergeCell ref="I22600:J22600"/>
    <mergeCell ref="G22595:J22595"/>
    <mergeCell ref="G22596:K22596"/>
    <mergeCell ref="A22597:K22597"/>
    <mergeCell ref="A22598:C22598"/>
    <mergeCell ref="D22598:E22598"/>
    <mergeCell ref="G22598:H22598"/>
    <mergeCell ref="I22598:J22598"/>
    <mergeCell ref="G22615:J22615"/>
    <mergeCell ref="G22616:K22616"/>
    <mergeCell ref="A22617:K22617"/>
    <mergeCell ref="A22618:C22618"/>
    <mergeCell ref="D22618:E22618"/>
    <mergeCell ref="G22618:H22618"/>
    <mergeCell ref="I22618:J22618"/>
    <mergeCell ref="B22613:C22613"/>
    <mergeCell ref="D22613:E22613"/>
    <mergeCell ref="G22613:H22613"/>
    <mergeCell ref="I22613:J22613"/>
    <mergeCell ref="G22614:J22614"/>
    <mergeCell ref="A22611:C22611"/>
    <mergeCell ref="D22611:E22611"/>
    <mergeCell ref="G22611:H22611"/>
    <mergeCell ref="I22611:J22611"/>
    <mergeCell ref="B22612:C22612"/>
    <mergeCell ref="D22612:E22612"/>
    <mergeCell ref="G22612:H22612"/>
    <mergeCell ref="I22612:J22612"/>
    <mergeCell ref="B22609:C22609"/>
    <mergeCell ref="D22609:E22609"/>
    <mergeCell ref="G22609:H22609"/>
    <mergeCell ref="I22609:J22609"/>
    <mergeCell ref="G22610:J22610"/>
    <mergeCell ref="B22607:C22607"/>
    <mergeCell ref="D22607:E22607"/>
    <mergeCell ref="G22607:H22607"/>
    <mergeCell ref="I22607:J22607"/>
    <mergeCell ref="B22608:C22608"/>
    <mergeCell ref="D22608:E22608"/>
    <mergeCell ref="G22608:H22608"/>
    <mergeCell ref="I22608:J22608"/>
    <mergeCell ref="G22629:J22629"/>
    <mergeCell ref="G22630:K22630"/>
    <mergeCell ref="A22631:K22631"/>
    <mergeCell ref="A22632:C22632"/>
    <mergeCell ref="D22632:E22632"/>
    <mergeCell ref="G22632:H22632"/>
    <mergeCell ref="I22632:J22632"/>
    <mergeCell ref="B22627:C22627"/>
    <mergeCell ref="D22627:E22627"/>
    <mergeCell ref="G22627:H22627"/>
    <mergeCell ref="I22627:J22627"/>
    <mergeCell ref="G22628:J22628"/>
    <mergeCell ref="G22625:J22625"/>
    <mergeCell ref="A22626:C22626"/>
    <mergeCell ref="D22626:E22626"/>
    <mergeCell ref="G22626:H22626"/>
    <mergeCell ref="I22626:J22626"/>
    <mergeCell ref="B22623:C22623"/>
    <mergeCell ref="D22623:E22623"/>
    <mergeCell ref="G22623:H22623"/>
    <mergeCell ref="I22623:J22623"/>
    <mergeCell ref="B22624:C22624"/>
    <mergeCell ref="D22624:E22624"/>
    <mergeCell ref="G22624:H22624"/>
    <mergeCell ref="I22624:J22624"/>
    <mergeCell ref="G22621:J22621"/>
    <mergeCell ref="A22622:C22622"/>
    <mergeCell ref="D22622:E22622"/>
    <mergeCell ref="G22622:H22622"/>
    <mergeCell ref="I22622:J22622"/>
    <mergeCell ref="B22619:C22619"/>
    <mergeCell ref="D22619:E22619"/>
    <mergeCell ref="G22619:H22619"/>
    <mergeCell ref="I22619:J22619"/>
    <mergeCell ref="B22620:C22620"/>
    <mergeCell ref="D22620:E22620"/>
    <mergeCell ref="G22620:H22620"/>
    <mergeCell ref="I22620:J22620"/>
    <mergeCell ref="B22645:E22645"/>
    <mergeCell ref="G22645:H22645"/>
    <mergeCell ref="I22645:J22645"/>
    <mergeCell ref="B22646:E22646"/>
    <mergeCell ref="G22646:H22646"/>
    <mergeCell ref="I22646:J22646"/>
    <mergeCell ref="G22641:J22641"/>
    <mergeCell ref="G22642:K22642"/>
    <mergeCell ref="A22643:K22643"/>
    <mergeCell ref="A22644:E22644"/>
    <mergeCell ref="G22644:H22644"/>
    <mergeCell ref="I22644:J22644"/>
    <mergeCell ref="B22639:C22639"/>
    <mergeCell ref="D22639:E22639"/>
    <mergeCell ref="G22639:H22639"/>
    <mergeCell ref="I22639:J22639"/>
    <mergeCell ref="G22640:J22640"/>
    <mergeCell ref="A22637:C22637"/>
    <mergeCell ref="D22637:E22637"/>
    <mergeCell ref="G22637:H22637"/>
    <mergeCell ref="I22637:J22637"/>
    <mergeCell ref="B22638:C22638"/>
    <mergeCell ref="D22638:E22638"/>
    <mergeCell ref="G22638:H22638"/>
    <mergeCell ref="I22638:J22638"/>
    <mergeCell ref="B22635:C22635"/>
    <mergeCell ref="D22635:E22635"/>
    <mergeCell ref="G22635:H22635"/>
    <mergeCell ref="I22635:J22635"/>
    <mergeCell ref="G22636:J22636"/>
    <mergeCell ref="B22633:C22633"/>
    <mergeCell ref="D22633:E22633"/>
    <mergeCell ref="G22633:H22633"/>
    <mergeCell ref="I22633:J22633"/>
    <mergeCell ref="B22634:C22634"/>
    <mergeCell ref="D22634:E22634"/>
    <mergeCell ref="G22634:H22634"/>
    <mergeCell ref="I22634:J22634"/>
    <mergeCell ref="B22662:C22662"/>
    <mergeCell ref="D22662:E22662"/>
    <mergeCell ref="G22662:H22662"/>
    <mergeCell ref="I22662:J22662"/>
    <mergeCell ref="G22663:J22663"/>
    <mergeCell ref="G22659:K22659"/>
    <mergeCell ref="A22660:K22660"/>
    <mergeCell ref="A22661:C22661"/>
    <mergeCell ref="D22661:E22661"/>
    <mergeCell ref="G22661:H22661"/>
    <mergeCell ref="I22661:J22661"/>
    <mergeCell ref="I22653:J22653"/>
    <mergeCell ref="K22653:K22654"/>
    <mergeCell ref="G22656:J22656"/>
    <mergeCell ref="G22657:J22657"/>
    <mergeCell ref="G22658:J22658"/>
    <mergeCell ref="A22653:B22654"/>
    <mergeCell ref="C22653:C22654"/>
    <mergeCell ref="D22653:D22654"/>
    <mergeCell ref="E22653:F22653"/>
    <mergeCell ref="G22653:H22653"/>
    <mergeCell ref="B22651:C22651"/>
    <mergeCell ref="E22651:F22651"/>
    <mergeCell ref="G22651:H22651"/>
    <mergeCell ref="I22651:J22651"/>
    <mergeCell ref="G22652:J22652"/>
    <mergeCell ref="G22649:J22649"/>
    <mergeCell ref="A22650:C22650"/>
    <mergeCell ref="E22650:F22650"/>
    <mergeCell ref="G22650:H22650"/>
    <mergeCell ref="I22650:J22650"/>
    <mergeCell ref="B22647:E22647"/>
    <mergeCell ref="G22647:H22647"/>
    <mergeCell ref="I22647:J22647"/>
    <mergeCell ref="B22648:E22648"/>
    <mergeCell ref="G22648:H22648"/>
    <mergeCell ref="I22648:J22648"/>
    <mergeCell ref="B22676:E22676"/>
    <mergeCell ref="G22676:H22676"/>
    <mergeCell ref="I22676:J22676"/>
    <mergeCell ref="B22677:E22677"/>
    <mergeCell ref="G22677:H22677"/>
    <mergeCell ref="I22677:J22677"/>
    <mergeCell ref="B22673:C22673"/>
    <mergeCell ref="G22673:H22673"/>
    <mergeCell ref="I22673:J22673"/>
    <mergeCell ref="G22674:J22674"/>
    <mergeCell ref="A22675:E22675"/>
    <mergeCell ref="G22675:H22675"/>
    <mergeCell ref="I22675:J22675"/>
    <mergeCell ref="G22668:J22668"/>
    <mergeCell ref="G22669:K22669"/>
    <mergeCell ref="A22670:K22670"/>
    <mergeCell ref="A22671:C22672"/>
    <mergeCell ref="D22671:D22672"/>
    <mergeCell ref="E22671:F22671"/>
    <mergeCell ref="G22671:J22671"/>
    <mergeCell ref="K22671:K22672"/>
    <mergeCell ref="G22672:H22672"/>
    <mergeCell ref="I22672:J22672"/>
    <mergeCell ref="B22666:C22666"/>
    <mergeCell ref="D22666:E22666"/>
    <mergeCell ref="G22666:H22666"/>
    <mergeCell ref="I22666:J22666"/>
    <mergeCell ref="G22667:J22667"/>
    <mergeCell ref="A22664:C22664"/>
    <mergeCell ref="D22664:E22664"/>
    <mergeCell ref="G22664:H22664"/>
    <mergeCell ref="I22664:J22664"/>
    <mergeCell ref="B22665:C22665"/>
    <mergeCell ref="D22665:E22665"/>
    <mergeCell ref="G22665:H22665"/>
    <mergeCell ref="I22665:J22665"/>
    <mergeCell ref="B22692:C22692"/>
    <mergeCell ref="D22692:E22692"/>
    <mergeCell ref="G22692:H22692"/>
    <mergeCell ref="I22692:J22692"/>
    <mergeCell ref="B22693:C22693"/>
    <mergeCell ref="D22693:E22693"/>
    <mergeCell ref="G22693:H22693"/>
    <mergeCell ref="I22693:J22693"/>
    <mergeCell ref="G22690:J22690"/>
    <mergeCell ref="A22691:C22691"/>
    <mergeCell ref="D22691:E22691"/>
    <mergeCell ref="G22691:H22691"/>
    <mergeCell ref="I22691:J22691"/>
    <mergeCell ref="B22688:C22688"/>
    <mergeCell ref="D22688:E22688"/>
    <mergeCell ref="G22688:H22688"/>
    <mergeCell ref="I22688:J22688"/>
    <mergeCell ref="B22689:C22689"/>
    <mergeCell ref="D22689:E22689"/>
    <mergeCell ref="G22689:H22689"/>
    <mergeCell ref="I22689:J22689"/>
    <mergeCell ref="A22686:K22686"/>
    <mergeCell ref="A22687:C22687"/>
    <mergeCell ref="D22687:E22687"/>
    <mergeCell ref="G22687:H22687"/>
    <mergeCell ref="I22687:J22687"/>
    <mergeCell ref="G22681:J22681"/>
    <mergeCell ref="G22682:J22682"/>
    <mergeCell ref="G22683:J22683"/>
    <mergeCell ref="G22684:J22684"/>
    <mergeCell ref="G22685:K22685"/>
    <mergeCell ref="B22678:E22678"/>
    <mergeCell ref="G22678:H22678"/>
    <mergeCell ref="I22678:J22678"/>
    <mergeCell ref="G22679:J22679"/>
    <mergeCell ref="G22680:J22680"/>
    <mergeCell ref="G22705:J22705"/>
    <mergeCell ref="G22706:K22706"/>
    <mergeCell ref="A22707:K22707"/>
    <mergeCell ref="A22708:C22708"/>
    <mergeCell ref="D22708:E22708"/>
    <mergeCell ref="G22708:H22708"/>
    <mergeCell ref="I22708:J22708"/>
    <mergeCell ref="B22703:C22703"/>
    <mergeCell ref="D22703:E22703"/>
    <mergeCell ref="G22703:H22703"/>
    <mergeCell ref="I22703:J22703"/>
    <mergeCell ref="G22704:J22704"/>
    <mergeCell ref="G22701:J22701"/>
    <mergeCell ref="A22702:C22702"/>
    <mergeCell ref="D22702:E22702"/>
    <mergeCell ref="G22702:H22702"/>
    <mergeCell ref="I22702:J22702"/>
    <mergeCell ref="B22699:C22699"/>
    <mergeCell ref="D22699:E22699"/>
    <mergeCell ref="G22699:H22699"/>
    <mergeCell ref="I22699:J22699"/>
    <mergeCell ref="B22700:C22700"/>
    <mergeCell ref="D22700:E22700"/>
    <mergeCell ref="G22700:H22700"/>
    <mergeCell ref="I22700:J22700"/>
    <mergeCell ref="G22694:J22694"/>
    <mergeCell ref="G22695:J22695"/>
    <mergeCell ref="G22696:K22696"/>
    <mergeCell ref="A22697:K22697"/>
    <mergeCell ref="A22698:C22698"/>
    <mergeCell ref="D22698:E22698"/>
    <mergeCell ref="G22698:H22698"/>
    <mergeCell ref="I22698:J22698"/>
    <mergeCell ref="B22719:C22719"/>
    <mergeCell ref="D22719:E22719"/>
    <mergeCell ref="G22719:H22719"/>
    <mergeCell ref="I22719:J22719"/>
    <mergeCell ref="B22720:C22720"/>
    <mergeCell ref="D22720:E22720"/>
    <mergeCell ref="G22720:H22720"/>
    <mergeCell ref="I22720:J22720"/>
    <mergeCell ref="G22715:J22715"/>
    <mergeCell ref="G22716:K22716"/>
    <mergeCell ref="A22717:K22717"/>
    <mergeCell ref="A22718:C22718"/>
    <mergeCell ref="D22718:E22718"/>
    <mergeCell ref="G22718:H22718"/>
    <mergeCell ref="I22718:J22718"/>
    <mergeCell ref="B22713:C22713"/>
    <mergeCell ref="D22713:E22713"/>
    <mergeCell ref="G22713:H22713"/>
    <mergeCell ref="I22713:J22713"/>
    <mergeCell ref="G22714:J22714"/>
    <mergeCell ref="G22711:J22711"/>
    <mergeCell ref="A22712:C22712"/>
    <mergeCell ref="D22712:E22712"/>
    <mergeCell ref="G22712:H22712"/>
    <mergeCell ref="I22712:J22712"/>
    <mergeCell ref="B22709:C22709"/>
    <mergeCell ref="D22709:E22709"/>
    <mergeCell ref="G22709:H22709"/>
    <mergeCell ref="I22709:J22709"/>
    <mergeCell ref="B22710:C22710"/>
    <mergeCell ref="D22710:E22710"/>
    <mergeCell ref="G22710:H22710"/>
    <mergeCell ref="I22710:J22710"/>
    <mergeCell ref="B22732:C22732"/>
    <mergeCell ref="D22732:E22732"/>
    <mergeCell ref="G22732:H22732"/>
    <mergeCell ref="I22732:J22732"/>
    <mergeCell ref="B22733:C22733"/>
    <mergeCell ref="D22733:E22733"/>
    <mergeCell ref="G22733:H22733"/>
    <mergeCell ref="I22733:J22733"/>
    <mergeCell ref="G22727:J22727"/>
    <mergeCell ref="G22728:J22728"/>
    <mergeCell ref="G22729:K22729"/>
    <mergeCell ref="A22730:K22730"/>
    <mergeCell ref="A22731:C22731"/>
    <mergeCell ref="D22731:E22731"/>
    <mergeCell ref="G22731:H22731"/>
    <mergeCell ref="I22731:J22731"/>
    <mergeCell ref="B22725:C22725"/>
    <mergeCell ref="D22725:E22725"/>
    <mergeCell ref="G22725:H22725"/>
    <mergeCell ref="I22725:J22725"/>
    <mergeCell ref="B22726:C22726"/>
    <mergeCell ref="D22726:E22726"/>
    <mergeCell ref="G22726:H22726"/>
    <mergeCell ref="I22726:J22726"/>
    <mergeCell ref="G22723:J22723"/>
    <mergeCell ref="A22724:C22724"/>
    <mergeCell ref="D22724:E22724"/>
    <mergeCell ref="G22724:H22724"/>
    <mergeCell ref="I22724:J22724"/>
    <mergeCell ref="B22721:C22721"/>
    <mergeCell ref="D22721:E22721"/>
    <mergeCell ref="G22721:H22721"/>
    <mergeCell ref="I22721:J22721"/>
    <mergeCell ref="B22722:C22722"/>
    <mergeCell ref="D22722:E22722"/>
    <mergeCell ref="G22722:H22722"/>
    <mergeCell ref="I22722:J22722"/>
    <mergeCell ref="B22748:C22748"/>
    <mergeCell ref="D22748:E22748"/>
    <mergeCell ref="G22748:H22748"/>
    <mergeCell ref="I22748:J22748"/>
    <mergeCell ref="B22749:C22749"/>
    <mergeCell ref="D22749:E22749"/>
    <mergeCell ref="G22749:H22749"/>
    <mergeCell ref="I22749:J22749"/>
    <mergeCell ref="G22743:J22743"/>
    <mergeCell ref="G22744:J22744"/>
    <mergeCell ref="G22745:K22745"/>
    <mergeCell ref="A22746:K22746"/>
    <mergeCell ref="A22747:C22747"/>
    <mergeCell ref="D22747:E22747"/>
    <mergeCell ref="G22747:H22747"/>
    <mergeCell ref="I22747:J22747"/>
    <mergeCell ref="B22741:C22741"/>
    <mergeCell ref="D22741:E22741"/>
    <mergeCell ref="G22741:H22741"/>
    <mergeCell ref="I22741:J22741"/>
    <mergeCell ref="B22742:C22742"/>
    <mergeCell ref="D22742:E22742"/>
    <mergeCell ref="G22742:H22742"/>
    <mergeCell ref="I22742:J22742"/>
    <mergeCell ref="G22736:J22736"/>
    <mergeCell ref="G22737:J22737"/>
    <mergeCell ref="G22738:K22738"/>
    <mergeCell ref="A22739:K22739"/>
    <mergeCell ref="A22740:C22740"/>
    <mergeCell ref="D22740:E22740"/>
    <mergeCell ref="G22740:H22740"/>
    <mergeCell ref="I22740:J22740"/>
    <mergeCell ref="B22734:C22734"/>
    <mergeCell ref="D22734:E22734"/>
    <mergeCell ref="G22734:H22734"/>
    <mergeCell ref="I22734:J22734"/>
    <mergeCell ref="B22735:C22735"/>
    <mergeCell ref="D22735:E22735"/>
    <mergeCell ref="G22735:H22735"/>
    <mergeCell ref="I22735:J22735"/>
    <mergeCell ref="G22763:J22763"/>
    <mergeCell ref="G22764:J22764"/>
    <mergeCell ref="G22765:K22765"/>
    <mergeCell ref="A22766:K22766"/>
    <mergeCell ref="A22767:C22768"/>
    <mergeCell ref="D22767:D22768"/>
    <mergeCell ref="E22767:F22767"/>
    <mergeCell ref="G22767:J22767"/>
    <mergeCell ref="K22767:K22768"/>
    <mergeCell ref="G22768:H22768"/>
    <mergeCell ref="I22768:J22768"/>
    <mergeCell ref="B22761:C22761"/>
    <mergeCell ref="D22761:E22761"/>
    <mergeCell ref="G22761:H22761"/>
    <mergeCell ref="I22761:J22761"/>
    <mergeCell ref="B22762:C22762"/>
    <mergeCell ref="D22762:E22762"/>
    <mergeCell ref="G22762:H22762"/>
    <mergeCell ref="I22762:J22762"/>
    <mergeCell ref="G22757:J22757"/>
    <mergeCell ref="G22758:K22758"/>
    <mergeCell ref="A22759:K22759"/>
    <mergeCell ref="A22760:C22760"/>
    <mergeCell ref="D22760:E22760"/>
    <mergeCell ref="G22760:H22760"/>
    <mergeCell ref="I22760:J22760"/>
    <mergeCell ref="B22755:C22755"/>
    <mergeCell ref="D22755:E22755"/>
    <mergeCell ref="G22755:H22755"/>
    <mergeCell ref="I22755:J22755"/>
    <mergeCell ref="G22756:J22756"/>
    <mergeCell ref="G22750:J22750"/>
    <mergeCell ref="G22751:J22751"/>
    <mergeCell ref="G22752:K22752"/>
    <mergeCell ref="A22753:K22753"/>
    <mergeCell ref="A22754:C22754"/>
    <mergeCell ref="D22754:E22754"/>
    <mergeCell ref="G22754:H22754"/>
    <mergeCell ref="I22754:J22754"/>
    <mergeCell ref="G22783:J22783"/>
    <mergeCell ref="A22784:C22784"/>
    <mergeCell ref="E22784:F22784"/>
    <mergeCell ref="G22784:H22784"/>
    <mergeCell ref="I22784:J22784"/>
    <mergeCell ref="A22781:E22781"/>
    <mergeCell ref="G22781:H22781"/>
    <mergeCell ref="I22781:J22781"/>
    <mergeCell ref="B22782:E22782"/>
    <mergeCell ref="G22782:H22782"/>
    <mergeCell ref="I22782:J22782"/>
    <mergeCell ref="G22776:J22776"/>
    <mergeCell ref="G22777:J22777"/>
    <mergeCell ref="G22778:J22778"/>
    <mergeCell ref="G22779:J22779"/>
    <mergeCell ref="G22780:J22780"/>
    <mergeCell ref="G22773:J22773"/>
    <mergeCell ref="A22774:E22774"/>
    <mergeCell ref="G22774:H22774"/>
    <mergeCell ref="I22774:J22774"/>
    <mergeCell ref="B22775:E22775"/>
    <mergeCell ref="G22775:H22775"/>
    <mergeCell ref="I22775:J22775"/>
    <mergeCell ref="B22771:C22771"/>
    <mergeCell ref="G22771:H22771"/>
    <mergeCell ref="I22771:J22771"/>
    <mergeCell ref="B22772:C22772"/>
    <mergeCell ref="G22772:H22772"/>
    <mergeCell ref="I22772:J22772"/>
    <mergeCell ref="B22769:C22769"/>
    <mergeCell ref="G22769:H22769"/>
    <mergeCell ref="I22769:J22769"/>
    <mergeCell ref="B22770:C22770"/>
    <mergeCell ref="G22770:H22770"/>
    <mergeCell ref="I22770:J22770"/>
    <mergeCell ref="B22798:C22798"/>
    <mergeCell ref="D22798:E22798"/>
    <mergeCell ref="G22798:H22798"/>
    <mergeCell ref="I22798:J22798"/>
    <mergeCell ref="B22799:C22799"/>
    <mergeCell ref="D22799:E22799"/>
    <mergeCell ref="G22799:H22799"/>
    <mergeCell ref="I22799:J22799"/>
    <mergeCell ref="B22796:C22796"/>
    <mergeCell ref="D22796:E22796"/>
    <mergeCell ref="G22796:H22796"/>
    <mergeCell ref="I22796:J22796"/>
    <mergeCell ref="B22797:C22797"/>
    <mergeCell ref="D22797:E22797"/>
    <mergeCell ref="G22797:H22797"/>
    <mergeCell ref="I22797:J22797"/>
    <mergeCell ref="G22793:K22793"/>
    <mergeCell ref="A22794:K22794"/>
    <mergeCell ref="A22795:C22795"/>
    <mergeCell ref="D22795:E22795"/>
    <mergeCell ref="G22795:H22795"/>
    <mergeCell ref="I22795:J22795"/>
    <mergeCell ref="I22787:J22787"/>
    <mergeCell ref="K22787:K22788"/>
    <mergeCell ref="G22790:J22790"/>
    <mergeCell ref="G22791:J22791"/>
    <mergeCell ref="G22792:J22792"/>
    <mergeCell ref="A22787:B22788"/>
    <mergeCell ref="C22787:C22788"/>
    <mergeCell ref="D22787:D22788"/>
    <mergeCell ref="E22787:F22787"/>
    <mergeCell ref="G22787:H22787"/>
    <mergeCell ref="B22785:C22785"/>
    <mergeCell ref="E22785:F22785"/>
    <mergeCell ref="G22785:H22785"/>
    <mergeCell ref="I22785:J22785"/>
    <mergeCell ref="G22786:J22786"/>
    <mergeCell ref="G22812:J22812"/>
    <mergeCell ref="A22813:C22813"/>
    <mergeCell ref="D22813:E22813"/>
    <mergeCell ref="G22813:H22813"/>
    <mergeCell ref="I22813:J22813"/>
    <mergeCell ref="B22810:C22810"/>
    <mergeCell ref="D22810:E22810"/>
    <mergeCell ref="G22810:H22810"/>
    <mergeCell ref="I22810:J22810"/>
    <mergeCell ref="B22811:C22811"/>
    <mergeCell ref="D22811:E22811"/>
    <mergeCell ref="G22811:H22811"/>
    <mergeCell ref="I22811:J22811"/>
    <mergeCell ref="G22806:J22806"/>
    <mergeCell ref="G22807:K22807"/>
    <mergeCell ref="A22808:K22808"/>
    <mergeCell ref="A22809:C22809"/>
    <mergeCell ref="D22809:E22809"/>
    <mergeCell ref="G22809:H22809"/>
    <mergeCell ref="I22809:J22809"/>
    <mergeCell ref="B22804:C22804"/>
    <mergeCell ref="D22804:E22804"/>
    <mergeCell ref="G22804:H22804"/>
    <mergeCell ref="I22804:J22804"/>
    <mergeCell ref="G22805:J22805"/>
    <mergeCell ref="G22802:J22802"/>
    <mergeCell ref="A22803:C22803"/>
    <mergeCell ref="D22803:E22803"/>
    <mergeCell ref="G22803:H22803"/>
    <mergeCell ref="I22803:J22803"/>
    <mergeCell ref="B22800:C22800"/>
    <mergeCell ref="D22800:E22800"/>
    <mergeCell ref="G22800:H22800"/>
    <mergeCell ref="I22800:J22800"/>
    <mergeCell ref="B22801:C22801"/>
    <mergeCell ref="D22801:E22801"/>
    <mergeCell ref="G22801:H22801"/>
    <mergeCell ref="I22801:J22801"/>
    <mergeCell ref="A22826:C22826"/>
    <mergeCell ref="D22826:E22826"/>
    <mergeCell ref="G22826:H22826"/>
    <mergeCell ref="I22826:J22826"/>
    <mergeCell ref="B22827:C22827"/>
    <mergeCell ref="D22827:E22827"/>
    <mergeCell ref="G22827:H22827"/>
    <mergeCell ref="I22827:J22827"/>
    <mergeCell ref="B22824:C22824"/>
    <mergeCell ref="D22824:E22824"/>
    <mergeCell ref="G22824:H22824"/>
    <mergeCell ref="I22824:J22824"/>
    <mergeCell ref="G22825:J22825"/>
    <mergeCell ref="G22820:J22820"/>
    <mergeCell ref="G22821:K22821"/>
    <mergeCell ref="A22822:K22822"/>
    <mergeCell ref="A22823:C22823"/>
    <mergeCell ref="D22823:E22823"/>
    <mergeCell ref="G22823:H22823"/>
    <mergeCell ref="I22823:J22823"/>
    <mergeCell ref="B22818:C22818"/>
    <mergeCell ref="D22818:E22818"/>
    <mergeCell ref="G22818:H22818"/>
    <mergeCell ref="I22818:J22818"/>
    <mergeCell ref="G22819:J22819"/>
    <mergeCell ref="G22816:J22816"/>
    <mergeCell ref="A22817:C22817"/>
    <mergeCell ref="D22817:E22817"/>
    <mergeCell ref="G22817:H22817"/>
    <mergeCell ref="I22817:J22817"/>
    <mergeCell ref="B22814:C22814"/>
    <mergeCell ref="D22814:E22814"/>
    <mergeCell ref="G22814:H22814"/>
    <mergeCell ref="I22814:J22814"/>
    <mergeCell ref="B22815:C22815"/>
    <mergeCell ref="D22815:E22815"/>
    <mergeCell ref="G22815:H22815"/>
    <mergeCell ref="I22815:J22815"/>
    <mergeCell ref="G22838:J22838"/>
    <mergeCell ref="A22839:C22839"/>
    <mergeCell ref="D22839:E22839"/>
    <mergeCell ref="G22839:H22839"/>
    <mergeCell ref="I22839:J22839"/>
    <mergeCell ref="B22836:C22836"/>
    <mergeCell ref="D22836:E22836"/>
    <mergeCell ref="G22836:H22836"/>
    <mergeCell ref="I22836:J22836"/>
    <mergeCell ref="B22837:C22837"/>
    <mergeCell ref="D22837:E22837"/>
    <mergeCell ref="G22837:H22837"/>
    <mergeCell ref="I22837:J22837"/>
    <mergeCell ref="B22834:C22834"/>
    <mergeCell ref="D22834:E22834"/>
    <mergeCell ref="G22834:H22834"/>
    <mergeCell ref="I22834:J22834"/>
    <mergeCell ref="B22835:C22835"/>
    <mergeCell ref="D22835:E22835"/>
    <mergeCell ref="G22835:H22835"/>
    <mergeCell ref="I22835:J22835"/>
    <mergeCell ref="G22830:J22830"/>
    <mergeCell ref="G22831:K22831"/>
    <mergeCell ref="A22832:K22832"/>
    <mergeCell ref="A22833:C22833"/>
    <mergeCell ref="D22833:E22833"/>
    <mergeCell ref="G22833:H22833"/>
    <mergeCell ref="I22833:J22833"/>
    <mergeCell ref="B22828:C22828"/>
    <mergeCell ref="D22828:E22828"/>
    <mergeCell ref="G22828:H22828"/>
    <mergeCell ref="I22828:J22828"/>
    <mergeCell ref="G22829:J22829"/>
    <mergeCell ref="B22850:C22850"/>
    <mergeCell ref="D22850:E22850"/>
    <mergeCell ref="G22850:H22850"/>
    <mergeCell ref="I22850:J22850"/>
    <mergeCell ref="G22851:J22851"/>
    <mergeCell ref="A22848:C22848"/>
    <mergeCell ref="D22848:E22848"/>
    <mergeCell ref="G22848:H22848"/>
    <mergeCell ref="I22848:J22848"/>
    <mergeCell ref="B22849:C22849"/>
    <mergeCell ref="D22849:E22849"/>
    <mergeCell ref="G22849:H22849"/>
    <mergeCell ref="I22849:J22849"/>
    <mergeCell ref="B22846:C22846"/>
    <mergeCell ref="D22846:E22846"/>
    <mergeCell ref="G22846:H22846"/>
    <mergeCell ref="I22846:J22846"/>
    <mergeCell ref="G22847:J22847"/>
    <mergeCell ref="A22844:C22844"/>
    <mergeCell ref="D22844:E22844"/>
    <mergeCell ref="G22844:H22844"/>
    <mergeCell ref="I22844:J22844"/>
    <mergeCell ref="B22845:C22845"/>
    <mergeCell ref="D22845:E22845"/>
    <mergeCell ref="G22845:H22845"/>
    <mergeCell ref="I22845:J22845"/>
    <mergeCell ref="B22842:C22842"/>
    <mergeCell ref="D22842:E22842"/>
    <mergeCell ref="G22842:H22842"/>
    <mergeCell ref="I22842:J22842"/>
    <mergeCell ref="G22843:J22843"/>
    <mergeCell ref="B22840:C22840"/>
    <mergeCell ref="D22840:E22840"/>
    <mergeCell ref="G22840:H22840"/>
    <mergeCell ref="I22840:J22840"/>
    <mergeCell ref="B22841:C22841"/>
    <mergeCell ref="D22841:E22841"/>
    <mergeCell ref="G22841:H22841"/>
    <mergeCell ref="I22841:J22841"/>
    <mergeCell ref="G22862:J22862"/>
    <mergeCell ref="A22863:C22863"/>
    <mergeCell ref="D22863:E22863"/>
    <mergeCell ref="G22863:H22863"/>
    <mergeCell ref="I22863:J22863"/>
    <mergeCell ref="B22860:C22860"/>
    <mergeCell ref="D22860:E22860"/>
    <mergeCell ref="G22860:H22860"/>
    <mergeCell ref="I22860:J22860"/>
    <mergeCell ref="B22861:C22861"/>
    <mergeCell ref="D22861:E22861"/>
    <mergeCell ref="G22861:H22861"/>
    <mergeCell ref="I22861:J22861"/>
    <mergeCell ref="B22858:C22858"/>
    <mergeCell ref="D22858:E22858"/>
    <mergeCell ref="G22858:H22858"/>
    <mergeCell ref="I22858:J22858"/>
    <mergeCell ref="B22859:C22859"/>
    <mergeCell ref="D22859:E22859"/>
    <mergeCell ref="G22859:H22859"/>
    <mergeCell ref="I22859:J22859"/>
    <mergeCell ref="B22856:C22856"/>
    <mergeCell ref="D22856:E22856"/>
    <mergeCell ref="G22856:H22856"/>
    <mergeCell ref="I22856:J22856"/>
    <mergeCell ref="B22857:C22857"/>
    <mergeCell ref="D22857:E22857"/>
    <mergeCell ref="G22857:H22857"/>
    <mergeCell ref="I22857:J22857"/>
    <mergeCell ref="G22852:J22852"/>
    <mergeCell ref="G22853:K22853"/>
    <mergeCell ref="A22854:K22854"/>
    <mergeCell ref="A22855:C22855"/>
    <mergeCell ref="D22855:E22855"/>
    <mergeCell ref="G22855:H22855"/>
    <mergeCell ref="I22855:J22855"/>
    <mergeCell ref="G22872:J22872"/>
    <mergeCell ref="G22873:K22873"/>
    <mergeCell ref="A22874:K22874"/>
    <mergeCell ref="A22875:C22875"/>
    <mergeCell ref="D22875:E22875"/>
    <mergeCell ref="G22875:H22875"/>
    <mergeCell ref="I22875:J22875"/>
    <mergeCell ref="B22870:C22870"/>
    <mergeCell ref="D22870:E22870"/>
    <mergeCell ref="G22870:H22870"/>
    <mergeCell ref="I22870:J22870"/>
    <mergeCell ref="G22871:J22871"/>
    <mergeCell ref="A22868:C22868"/>
    <mergeCell ref="D22868:E22868"/>
    <mergeCell ref="G22868:H22868"/>
    <mergeCell ref="I22868:J22868"/>
    <mergeCell ref="B22869:C22869"/>
    <mergeCell ref="D22869:E22869"/>
    <mergeCell ref="G22869:H22869"/>
    <mergeCell ref="I22869:J22869"/>
    <mergeCell ref="B22866:C22866"/>
    <mergeCell ref="D22866:E22866"/>
    <mergeCell ref="G22866:H22866"/>
    <mergeCell ref="I22866:J22866"/>
    <mergeCell ref="G22867:J22867"/>
    <mergeCell ref="B22864:C22864"/>
    <mergeCell ref="D22864:E22864"/>
    <mergeCell ref="G22864:H22864"/>
    <mergeCell ref="I22864:J22864"/>
    <mergeCell ref="B22865:C22865"/>
    <mergeCell ref="D22865:E22865"/>
    <mergeCell ref="G22865:H22865"/>
    <mergeCell ref="I22865:J22865"/>
    <mergeCell ref="G22886:J22886"/>
    <mergeCell ref="G22887:K22887"/>
    <mergeCell ref="A22888:K22888"/>
    <mergeCell ref="A22889:C22889"/>
    <mergeCell ref="D22889:E22889"/>
    <mergeCell ref="G22889:H22889"/>
    <mergeCell ref="I22889:J22889"/>
    <mergeCell ref="B22884:C22884"/>
    <mergeCell ref="D22884:E22884"/>
    <mergeCell ref="G22884:H22884"/>
    <mergeCell ref="I22884:J22884"/>
    <mergeCell ref="G22885:J22885"/>
    <mergeCell ref="G22882:J22882"/>
    <mergeCell ref="A22883:C22883"/>
    <mergeCell ref="D22883:E22883"/>
    <mergeCell ref="G22883:H22883"/>
    <mergeCell ref="I22883:J22883"/>
    <mergeCell ref="B22880:C22880"/>
    <mergeCell ref="D22880:E22880"/>
    <mergeCell ref="G22880:H22880"/>
    <mergeCell ref="I22880:J22880"/>
    <mergeCell ref="B22881:C22881"/>
    <mergeCell ref="D22881:E22881"/>
    <mergeCell ref="G22881:H22881"/>
    <mergeCell ref="I22881:J22881"/>
    <mergeCell ref="G22878:J22878"/>
    <mergeCell ref="A22879:C22879"/>
    <mergeCell ref="D22879:E22879"/>
    <mergeCell ref="G22879:H22879"/>
    <mergeCell ref="I22879:J22879"/>
    <mergeCell ref="B22876:C22876"/>
    <mergeCell ref="D22876:E22876"/>
    <mergeCell ref="G22876:H22876"/>
    <mergeCell ref="I22876:J22876"/>
    <mergeCell ref="B22877:C22877"/>
    <mergeCell ref="D22877:E22877"/>
    <mergeCell ref="G22877:H22877"/>
    <mergeCell ref="I22877:J22877"/>
    <mergeCell ref="B22902:E22902"/>
    <mergeCell ref="G22902:H22902"/>
    <mergeCell ref="I22902:J22902"/>
    <mergeCell ref="B22903:E22903"/>
    <mergeCell ref="G22903:H22903"/>
    <mergeCell ref="I22903:J22903"/>
    <mergeCell ref="G22898:J22898"/>
    <mergeCell ref="G22899:K22899"/>
    <mergeCell ref="A22900:K22900"/>
    <mergeCell ref="A22901:E22901"/>
    <mergeCell ref="G22901:H22901"/>
    <mergeCell ref="I22901:J22901"/>
    <mergeCell ref="B22896:C22896"/>
    <mergeCell ref="D22896:E22896"/>
    <mergeCell ref="G22896:H22896"/>
    <mergeCell ref="I22896:J22896"/>
    <mergeCell ref="G22897:J22897"/>
    <mergeCell ref="A22894:C22894"/>
    <mergeCell ref="D22894:E22894"/>
    <mergeCell ref="G22894:H22894"/>
    <mergeCell ref="I22894:J22894"/>
    <mergeCell ref="B22895:C22895"/>
    <mergeCell ref="D22895:E22895"/>
    <mergeCell ref="G22895:H22895"/>
    <mergeCell ref="I22895:J22895"/>
    <mergeCell ref="B22892:C22892"/>
    <mergeCell ref="D22892:E22892"/>
    <mergeCell ref="G22892:H22892"/>
    <mergeCell ref="I22892:J22892"/>
    <mergeCell ref="G22893:J22893"/>
    <mergeCell ref="B22890:C22890"/>
    <mergeCell ref="D22890:E22890"/>
    <mergeCell ref="G22890:H22890"/>
    <mergeCell ref="I22890:J22890"/>
    <mergeCell ref="B22891:C22891"/>
    <mergeCell ref="D22891:E22891"/>
    <mergeCell ref="G22891:H22891"/>
    <mergeCell ref="I22891:J22891"/>
    <mergeCell ref="B22919:C22919"/>
    <mergeCell ref="D22919:E22919"/>
    <mergeCell ref="G22919:H22919"/>
    <mergeCell ref="I22919:J22919"/>
    <mergeCell ref="G22920:J22920"/>
    <mergeCell ref="G22916:K22916"/>
    <mergeCell ref="A22917:K22917"/>
    <mergeCell ref="A22918:C22918"/>
    <mergeCell ref="D22918:E22918"/>
    <mergeCell ref="G22918:H22918"/>
    <mergeCell ref="I22918:J22918"/>
    <mergeCell ref="I22910:J22910"/>
    <mergeCell ref="K22910:K22911"/>
    <mergeCell ref="G22913:J22913"/>
    <mergeCell ref="G22914:J22914"/>
    <mergeCell ref="G22915:J22915"/>
    <mergeCell ref="A22910:B22911"/>
    <mergeCell ref="C22910:C22911"/>
    <mergeCell ref="D22910:D22911"/>
    <mergeCell ref="E22910:F22910"/>
    <mergeCell ref="G22910:H22910"/>
    <mergeCell ref="B22908:C22908"/>
    <mergeCell ref="E22908:F22908"/>
    <mergeCell ref="G22908:H22908"/>
    <mergeCell ref="I22908:J22908"/>
    <mergeCell ref="G22909:J22909"/>
    <mergeCell ref="G22906:J22906"/>
    <mergeCell ref="A22907:C22907"/>
    <mergeCell ref="E22907:F22907"/>
    <mergeCell ref="G22907:H22907"/>
    <mergeCell ref="I22907:J22907"/>
    <mergeCell ref="B22904:E22904"/>
    <mergeCell ref="G22904:H22904"/>
    <mergeCell ref="I22904:J22904"/>
    <mergeCell ref="B22905:E22905"/>
    <mergeCell ref="G22905:H22905"/>
    <mergeCell ref="I22905:J22905"/>
    <mergeCell ref="B22933:E22933"/>
    <mergeCell ref="G22933:H22933"/>
    <mergeCell ref="I22933:J22933"/>
    <mergeCell ref="B22934:E22934"/>
    <mergeCell ref="G22934:H22934"/>
    <mergeCell ref="I22934:J22934"/>
    <mergeCell ref="B22930:C22930"/>
    <mergeCell ref="G22930:H22930"/>
    <mergeCell ref="I22930:J22930"/>
    <mergeCell ref="G22931:J22931"/>
    <mergeCell ref="A22932:E22932"/>
    <mergeCell ref="G22932:H22932"/>
    <mergeCell ref="I22932:J22932"/>
    <mergeCell ref="G22925:J22925"/>
    <mergeCell ref="G22926:K22926"/>
    <mergeCell ref="A22927:K22927"/>
    <mergeCell ref="A22928:C22929"/>
    <mergeCell ref="D22928:D22929"/>
    <mergeCell ref="E22928:F22928"/>
    <mergeCell ref="G22928:J22928"/>
    <mergeCell ref="K22928:K22929"/>
    <mergeCell ref="G22929:H22929"/>
    <mergeCell ref="I22929:J22929"/>
    <mergeCell ref="B22923:C22923"/>
    <mergeCell ref="D22923:E22923"/>
    <mergeCell ref="G22923:H22923"/>
    <mergeCell ref="I22923:J22923"/>
    <mergeCell ref="G22924:J22924"/>
    <mergeCell ref="A22921:C22921"/>
    <mergeCell ref="D22921:E22921"/>
    <mergeCell ref="G22921:H22921"/>
    <mergeCell ref="I22921:J22921"/>
    <mergeCell ref="B22922:C22922"/>
    <mergeCell ref="D22922:E22922"/>
    <mergeCell ref="G22922:H22922"/>
    <mergeCell ref="I22922:J22922"/>
    <mergeCell ref="G22949:J22949"/>
    <mergeCell ref="A22950:C22950"/>
    <mergeCell ref="D22950:E22950"/>
    <mergeCell ref="G22950:H22950"/>
    <mergeCell ref="I22950:J22950"/>
    <mergeCell ref="A22947:C22947"/>
    <mergeCell ref="D22947:E22947"/>
    <mergeCell ref="G22947:H22947"/>
    <mergeCell ref="I22947:J22947"/>
    <mergeCell ref="B22948:C22948"/>
    <mergeCell ref="D22948:E22948"/>
    <mergeCell ref="G22948:H22948"/>
    <mergeCell ref="I22948:J22948"/>
    <mergeCell ref="B22945:C22945"/>
    <mergeCell ref="D22945:E22945"/>
    <mergeCell ref="G22945:H22945"/>
    <mergeCell ref="I22945:J22945"/>
    <mergeCell ref="G22946:J22946"/>
    <mergeCell ref="A22943:K22943"/>
    <mergeCell ref="A22944:C22944"/>
    <mergeCell ref="D22944:E22944"/>
    <mergeCell ref="G22944:H22944"/>
    <mergeCell ref="I22944:J22944"/>
    <mergeCell ref="G22938:J22938"/>
    <mergeCell ref="G22939:J22939"/>
    <mergeCell ref="G22940:J22940"/>
    <mergeCell ref="G22941:J22941"/>
    <mergeCell ref="G22942:K22942"/>
    <mergeCell ref="B22935:E22935"/>
    <mergeCell ref="G22935:H22935"/>
    <mergeCell ref="I22935:J22935"/>
    <mergeCell ref="G22936:J22936"/>
    <mergeCell ref="G22937:J22937"/>
    <mergeCell ref="G22961:J22961"/>
    <mergeCell ref="G22962:J22962"/>
    <mergeCell ref="A22959:C22959"/>
    <mergeCell ref="D22959:E22959"/>
    <mergeCell ref="G22959:H22959"/>
    <mergeCell ref="I22959:J22959"/>
    <mergeCell ref="B22960:C22960"/>
    <mergeCell ref="D22960:E22960"/>
    <mergeCell ref="G22960:H22960"/>
    <mergeCell ref="I22960:J22960"/>
    <mergeCell ref="B22957:C22957"/>
    <mergeCell ref="D22957:E22957"/>
    <mergeCell ref="G22957:H22957"/>
    <mergeCell ref="I22957:J22957"/>
    <mergeCell ref="G22958:J22958"/>
    <mergeCell ref="G22955:J22955"/>
    <mergeCell ref="A22956:C22956"/>
    <mergeCell ref="D22956:E22956"/>
    <mergeCell ref="G22956:H22956"/>
    <mergeCell ref="I22956:J22956"/>
    <mergeCell ref="B22953:C22953"/>
    <mergeCell ref="D22953:E22953"/>
    <mergeCell ref="G22953:H22953"/>
    <mergeCell ref="I22953:J22953"/>
    <mergeCell ref="B22954:C22954"/>
    <mergeCell ref="D22954:E22954"/>
    <mergeCell ref="G22954:H22954"/>
    <mergeCell ref="I22954:J22954"/>
    <mergeCell ref="B22951:C22951"/>
    <mergeCell ref="D22951:E22951"/>
    <mergeCell ref="G22951:H22951"/>
    <mergeCell ref="I22951:J22951"/>
    <mergeCell ref="B22952:C22952"/>
    <mergeCell ref="D22952:E22952"/>
    <mergeCell ref="G22952:H22952"/>
    <mergeCell ref="I22952:J22952"/>
  </mergeCells>
  <pageMargins left="0.51181102362204722" right="0.51181102362204722" top="0.51181102362204722" bottom="0.51181102362204722" header="0" footer="0"/>
  <pageSetup paperSize="9" scale="80" orientation="portrait" r:id="rId1"/>
  <headerFooter>
    <oddFooter>&amp;R&amp;G</oddFooter>
  </headerFooter>
  <colBreaks count="1" manualBreakCount="1">
    <brk id="11" max="1048575" man="1"/>
  </colBreaks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/>
  </sheetPr>
  <dimension ref="A1:G3354"/>
  <sheetViews>
    <sheetView view="pageBreakPreview" zoomScale="85" zoomScaleNormal="100" zoomScaleSheetLayoutView="85" workbookViewId="0">
      <selection sqref="A1:G1"/>
    </sheetView>
  </sheetViews>
  <sheetFormatPr defaultRowHeight="15" x14ac:dyDescent="0.25"/>
  <cols>
    <col min="1" max="1" width="10.28515625" customWidth="1"/>
    <col min="2" max="2" width="45.85546875" customWidth="1"/>
    <col min="3" max="3" width="15.42578125" customWidth="1"/>
    <col min="4" max="4" width="6.140625" customWidth="1"/>
    <col min="5" max="7" width="12.42578125" customWidth="1"/>
  </cols>
  <sheetData>
    <row r="1" spans="1:7" ht="122.1" customHeight="1" x14ac:dyDescent="0.25">
      <c r="A1" s="86"/>
      <c r="B1" s="86"/>
      <c r="C1" s="86"/>
      <c r="D1" s="86"/>
      <c r="E1" s="86"/>
      <c r="F1" s="86"/>
      <c r="G1" s="86"/>
    </row>
    <row r="2" spans="1:7" ht="9.9499999999999993" customHeight="1" x14ac:dyDescent="0.25">
      <c r="A2" s="9"/>
      <c r="B2" s="9"/>
      <c r="C2" s="9"/>
      <c r="D2" s="9"/>
      <c r="E2" s="100"/>
      <c r="F2" s="100"/>
      <c r="G2" s="100"/>
    </row>
    <row r="3" spans="1:7" ht="20.100000000000001" customHeight="1" x14ac:dyDescent="0.25">
      <c r="A3" s="99" t="s">
        <v>4119</v>
      </c>
      <c r="B3" s="99"/>
      <c r="C3" s="99"/>
      <c r="D3" s="99"/>
      <c r="E3" s="99"/>
      <c r="F3" s="99"/>
      <c r="G3" s="99"/>
    </row>
    <row r="4" spans="1:7" ht="15" customHeight="1" x14ac:dyDescent="0.25">
      <c r="A4" s="93" t="s">
        <v>3893</v>
      </c>
      <c r="B4" s="93"/>
      <c r="C4" s="23" t="s">
        <v>3</v>
      </c>
      <c r="D4" s="23" t="s">
        <v>4</v>
      </c>
      <c r="E4" s="23" t="s">
        <v>3894</v>
      </c>
      <c r="F4" s="23" t="s">
        <v>3895</v>
      </c>
      <c r="G4" s="23" t="s">
        <v>3896</v>
      </c>
    </row>
    <row r="5" spans="1:7" ht="29.1" customHeight="1" x14ac:dyDescent="0.25">
      <c r="A5" s="24" t="s">
        <v>3897</v>
      </c>
      <c r="B5" s="25" t="s">
        <v>3898</v>
      </c>
      <c r="C5" s="24" t="s">
        <v>20</v>
      </c>
      <c r="D5" s="24" t="s">
        <v>84</v>
      </c>
      <c r="E5" s="26">
        <v>4</v>
      </c>
      <c r="F5" s="27">
        <v>13.25</v>
      </c>
      <c r="G5" s="27">
        <f>ROUND(ROUND(E5,2)*F5,2)</f>
        <v>53</v>
      </c>
    </row>
    <row r="6" spans="1:7" ht="29.1" customHeight="1" x14ac:dyDescent="0.25">
      <c r="A6" s="24" t="s">
        <v>3899</v>
      </c>
      <c r="B6" s="25" t="s">
        <v>3900</v>
      </c>
      <c r="C6" s="24" t="s">
        <v>20</v>
      </c>
      <c r="D6" s="24" t="s">
        <v>16</v>
      </c>
      <c r="E6" s="26">
        <v>1</v>
      </c>
      <c r="F6" s="27">
        <v>400</v>
      </c>
      <c r="G6" s="27">
        <f>ROUND(ROUND(E6,2)*F6,2)</f>
        <v>400</v>
      </c>
    </row>
    <row r="7" spans="1:7" ht="15" customHeight="1" x14ac:dyDescent="0.25">
      <c r="A7" s="24" t="s">
        <v>3901</v>
      </c>
      <c r="B7" s="25" t="s">
        <v>3902</v>
      </c>
      <c r="C7" s="24" t="s">
        <v>20</v>
      </c>
      <c r="D7" s="24" t="s">
        <v>3903</v>
      </c>
      <c r="E7" s="26">
        <v>0.15</v>
      </c>
      <c r="F7" s="27">
        <v>19.37</v>
      </c>
      <c r="G7" s="27">
        <f>ROUND(ROUND(E7,2)*F7,2)</f>
        <v>2.91</v>
      </c>
    </row>
    <row r="8" spans="1:7" ht="21" customHeight="1" x14ac:dyDescent="0.25">
      <c r="A8" s="24" t="s">
        <v>3904</v>
      </c>
      <c r="B8" s="25" t="s">
        <v>3905</v>
      </c>
      <c r="C8" s="24" t="s">
        <v>20</v>
      </c>
      <c r="D8" s="24" t="s">
        <v>84</v>
      </c>
      <c r="E8" s="26">
        <v>1</v>
      </c>
      <c r="F8" s="27">
        <v>1.86</v>
      </c>
      <c r="G8" s="27">
        <f>ROUND(ROUND(E8,2)*F8,2)</f>
        <v>1.86</v>
      </c>
    </row>
    <row r="9" spans="1:7" ht="15" customHeight="1" x14ac:dyDescent="0.25">
      <c r="A9" s="9"/>
      <c r="B9" s="9"/>
      <c r="C9" s="9"/>
      <c r="D9" s="9"/>
      <c r="E9" s="91" t="s">
        <v>3906</v>
      </c>
      <c r="F9" s="91"/>
      <c r="G9" s="28">
        <f>SUM(G5:G8)</f>
        <v>457.77000000000004</v>
      </c>
    </row>
    <row r="10" spans="1:7" ht="15" customHeight="1" x14ac:dyDescent="0.25">
      <c r="A10" s="93" t="s">
        <v>3907</v>
      </c>
      <c r="B10" s="93"/>
      <c r="C10" s="23" t="s">
        <v>3</v>
      </c>
      <c r="D10" s="23" t="s">
        <v>4</v>
      </c>
      <c r="E10" s="23" t="s">
        <v>3894</v>
      </c>
      <c r="F10" s="23" t="s">
        <v>3895</v>
      </c>
      <c r="G10" s="23" t="s">
        <v>3896</v>
      </c>
    </row>
    <row r="11" spans="1:7" ht="21" customHeight="1" x14ac:dyDescent="0.25">
      <c r="A11" s="24" t="s">
        <v>3908</v>
      </c>
      <c r="B11" s="25" t="s">
        <v>3909</v>
      </c>
      <c r="C11" s="24" t="s">
        <v>20</v>
      </c>
      <c r="D11" s="24" t="s">
        <v>2056</v>
      </c>
      <c r="E11" s="26">
        <v>1</v>
      </c>
      <c r="F11" s="27">
        <v>32.24</v>
      </c>
      <c r="G11" s="27">
        <f>ROUND(ROUND(E11,2)*F11,2)</f>
        <v>32.24</v>
      </c>
    </row>
    <row r="12" spans="1:7" ht="15" customHeight="1" x14ac:dyDescent="0.25">
      <c r="A12" s="24" t="s">
        <v>3910</v>
      </c>
      <c r="B12" s="25" t="s">
        <v>3911</v>
      </c>
      <c r="C12" s="24" t="s">
        <v>20</v>
      </c>
      <c r="D12" s="24" t="s">
        <v>2056</v>
      </c>
      <c r="E12" s="26">
        <v>2</v>
      </c>
      <c r="F12" s="27">
        <v>24.94</v>
      </c>
      <c r="G12" s="27">
        <f>ROUND(ROUND(E12,2)*F12,2)</f>
        <v>49.88</v>
      </c>
    </row>
    <row r="13" spans="1:7" ht="18" customHeight="1" x14ac:dyDescent="0.25">
      <c r="A13" s="9"/>
      <c r="B13" s="9"/>
      <c r="C13" s="9"/>
      <c r="D13" s="9"/>
      <c r="E13" s="91" t="s">
        <v>3912</v>
      </c>
      <c r="F13" s="91"/>
      <c r="G13" s="28">
        <f>SUM(G11:G12)</f>
        <v>82.12</v>
      </c>
    </row>
    <row r="14" spans="1:7" ht="15" customHeight="1" x14ac:dyDescent="0.25">
      <c r="A14" s="9"/>
      <c r="B14" s="9"/>
      <c r="C14" s="9"/>
      <c r="D14" s="9"/>
      <c r="E14" s="92" t="s">
        <v>3913</v>
      </c>
      <c r="F14" s="92"/>
      <c r="G14" s="29">
        <f>ROUND(SUM(G9,G13),2)</f>
        <v>539.89</v>
      </c>
    </row>
    <row r="15" spans="1:7" ht="9.9499999999999993" customHeight="1" x14ac:dyDescent="0.25">
      <c r="A15" s="9"/>
      <c r="B15" s="9"/>
      <c r="C15" s="9"/>
      <c r="D15" s="9"/>
      <c r="E15" s="100"/>
      <c r="F15" s="100"/>
      <c r="G15" s="100"/>
    </row>
    <row r="16" spans="1:7" ht="20.100000000000001" customHeight="1" x14ac:dyDescent="0.25">
      <c r="A16" s="99" t="s">
        <v>4120</v>
      </c>
      <c r="B16" s="99"/>
      <c r="C16" s="99"/>
      <c r="D16" s="99"/>
      <c r="E16" s="99"/>
      <c r="F16" s="99"/>
      <c r="G16" s="99"/>
    </row>
    <row r="17" spans="1:7" ht="15" customHeight="1" x14ac:dyDescent="0.25">
      <c r="A17" s="93" t="s">
        <v>3916</v>
      </c>
      <c r="B17" s="93"/>
      <c r="C17" s="23" t="s">
        <v>3</v>
      </c>
      <c r="D17" s="23" t="s">
        <v>4</v>
      </c>
      <c r="E17" s="23" t="s">
        <v>3894</v>
      </c>
      <c r="F17" s="23" t="s">
        <v>3895</v>
      </c>
      <c r="G17" s="23" t="s">
        <v>3896</v>
      </c>
    </row>
    <row r="18" spans="1:7" ht="45.95" customHeight="1" x14ac:dyDescent="0.25">
      <c r="A18" s="24" t="s">
        <v>3917</v>
      </c>
      <c r="B18" s="25" t="s">
        <v>3918</v>
      </c>
      <c r="C18" s="24" t="s">
        <v>20</v>
      </c>
      <c r="D18" s="24" t="s">
        <v>30</v>
      </c>
      <c r="E18" s="30">
        <v>4.88</v>
      </c>
      <c r="F18" s="27">
        <v>274.47000000000003</v>
      </c>
      <c r="G18" s="27">
        <f>ROUND(ROUND(E18,8)*F18,2)</f>
        <v>1339.41</v>
      </c>
    </row>
    <row r="19" spans="1:7" ht="18" customHeight="1" x14ac:dyDescent="0.25">
      <c r="A19" s="9"/>
      <c r="B19" s="9"/>
      <c r="C19" s="9"/>
      <c r="D19" s="9"/>
      <c r="E19" s="91" t="s">
        <v>3919</v>
      </c>
      <c r="F19" s="91"/>
      <c r="G19" s="28">
        <f>SUM(G18:G18)</f>
        <v>1339.41</v>
      </c>
    </row>
    <row r="20" spans="1:7" ht="15" customHeight="1" x14ac:dyDescent="0.25">
      <c r="A20" s="93" t="s">
        <v>3907</v>
      </c>
      <c r="B20" s="93"/>
      <c r="C20" s="23" t="s">
        <v>3</v>
      </c>
      <c r="D20" s="23" t="s">
        <v>4</v>
      </c>
      <c r="E20" s="23" t="s">
        <v>3894</v>
      </c>
      <c r="F20" s="23" t="s">
        <v>3895</v>
      </c>
      <c r="G20" s="23" t="s">
        <v>3896</v>
      </c>
    </row>
    <row r="21" spans="1:7" ht="15" customHeight="1" x14ac:dyDescent="0.25">
      <c r="A21" s="24" t="s">
        <v>3910</v>
      </c>
      <c r="B21" s="25" t="s">
        <v>3911</v>
      </c>
      <c r="C21" s="24" t="s">
        <v>20</v>
      </c>
      <c r="D21" s="24" t="s">
        <v>2056</v>
      </c>
      <c r="E21" s="30">
        <v>9.76</v>
      </c>
      <c r="F21" s="27">
        <v>24.94</v>
      </c>
      <c r="G21" s="27">
        <f>ROUND(ROUND(E21,8)*F21,2)</f>
        <v>243.41</v>
      </c>
    </row>
    <row r="22" spans="1:7" ht="18" customHeight="1" x14ac:dyDescent="0.25">
      <c r="A22" s="9"/>
      <c r="B22" s="9"/>
      <c r="C22" s="9"/>
      <c r="D22" s="9"/>
      <c r="E22" s="91" t="s">
        <v>3912</v>
      </c>
      <c r="F22" s="91"/>
      <c r="G22" s="28">
        <f>SUM(G21:G21)</f>
        <v>243.41</v>
      </c>
    </row>
    <row r="23" spans="1:7" ht="15" customHeight="1" x14ac:dyDescent="0.25">
      <c r="A23" s="9"/>
      <c r="B23" s="9"/>
      <c r="C23" s="9"/>
      <c r="D23" s="9"/>
      <c r="E23" s="92" t="s">
        <v>3913</v>
      </c>
      <c r="F23" s="92"/>
      <c r="G23" s="29">
        <f>ROUND(SUM(G19,G22),2)</f>
        <v>1582.82</v>
      </c>
    </row>
    <row r="24" spans="1:7" ht="9.9499999999999993" customHeight="1" x14ac:dyDescent="0.25">
      <c r="A24" s="9"/>
      <c r="B24" s="9"/>
      <c r="C24" s="9"/>
      <c r="D24" s="9"/>
      <c r="E24" s="100"/>
      <c r="F24" s="100"/>
      <c r="G24" s="100"/>
    </row>
    <row r="25" spans="1:7" ht="20.100000000000001" customHeight="1" x14ac:dyDescent="0.25">
      <c r="A25" s="99" t="s">
        <v>4121</v>
      </c>
      <c r="B25" s="99"/>
      <c r="C25" s="99"/>
      <c r="D25" s="99"/>
      <c r="E25" s="99"/>
      <c r="F25" s="99"/>
      <c r="G25" s="99"/>
    </row>
    <row r="26" spans="1:7" ht="15" customHeight="1" x14ac:dyDescent="0.25">
      <c r="A26" s="93" t="s">
        <v>3937</v>
      </c>
      <c r="B26" s="93"/>
      <c r="C26" s="23" t="s">
        <v>3</v>
      </c>
      <c r="D26" s="23" t="s">
        <v>4</v>
      </c>
      <c r="E26" s="23" t="s">
        <v>3894</v>
      </c>
      <c r="F26" s="23" t="s">
        <v>3895</v>
      </c>
      <c r="G26" s="23" t="s">
        <v>3896</v>
      </c>
    </row>
    <row r="27" spans="1:7" ht="15" customHeight="1" x14ac:dyDescent="0.25">
      <c r="A27" s="24" t="s">
        <v>3938</v>
      </c>
      <c r="B27" s="25" t="s">
        <v>3939</v>
      </c>
      <c r="C27" s="24" t="s">
        <v>110</v>
      </c>
      <c r="D27" s="24" t="s">
        <v>3940</v>
      </c>
      <c r="E27" s="30">
        <v>8</v>
      </c>
      <c r="F27" s="27">
        <v>19.59</v>
      </c>
      <c r="G27" s="27">
        <f>ROUND(ROUND(E27,8)*F27,2)</f>
        <v>156.72</v>
      </c>
    </row>
    <row r="28" spans="1:7" ht="15" customHeight="1" x14ac:dyDescent="0.25">
      <c r="A28" s="9"/>
      <c r="B28" s="9"/>
      <c r="C28" s="9"/>
      <c r="D28" s="9"/>
      <c r="E28" s="91" t="s">
        <v>3941</v>
      </c>
      <c r="F28" s="91"/>
      <c r="G28" s="28">
        <f>SUM(G27:G27)</f>
        <v>156.72</v>
      </c>
    </row>
    <row r="29" spans="1:7" ht="15" customHeight="1" x14ac:dyDescent="0.25">
      <c r="A29" s="93" t="s">
        <v>3907</v>
      </c>
      <c r="B29" s="93"/>
      <c r="C29" s="23" t="s">
        <v>3</v>
      </c>
      <c r="D29" s="23" t="s">
        <v>4</v>
      </c>
      <c r="E29" s="23" t="s">
        <v>3894</v>
      </c>
      <c r="F29" s="23" t="s">
        <v>3895</v>
      </c>
      <c r="G29" s="23" t="s">
        <v>3896</v>
      </c>
    </row>
    <row r="30" spans="1:7" ht="15" customHeight="1" x14ac:dyDescent="0.25">
      <c r="A30" s="24" t="s">
        <v>3942</v>
      </c>
      <c r="B30" s="25" t="s">
        <v>3943</v>
      </c>
      <c r="C30" s="24" t="s">
        <v>110</v>
      </c>
      <c r="D30" s="24" t="s">
        <v>3940</v>
      </c>
      <c r="E30" s="30">
        <v>8</v>
      </c>
      <c r="F30" s="27">
        <v>23.45</v>
      </c>
      <c r="G30" s="27">
        <f>ROUND(ROUND(E30,8)*F30,2)</f>
        <v>187.6</v>
      </c>
    </row>
    <row r="31" spans="1:7" ht="15" customHeight="1" x14ac:dyDescent="0.25">
      <c r="A31" s="24" t="s">
        <v>3944</v>
      </c>
      <c r="B31" s="25" t="s">
        <v>3945</v>
      </c>
      <c r="C31" s="24" t="s">
        <v>110</v>
      </c>
      <c r="D31" s="24" t="s">
        <v>3940</v>
      </c>
      <c r="E31" s="30">
        <v>4</v>
      </c>
      <c r="F31" s="27">
        <v>27.77</v>
      </c>
      <c r="G31" s="27">
        <f>ROUND(ROUND(E31,8)*F31,2)</f>
        <v>111.08</v>
      </c>
    </row>
    <row r="32" spans="1:7" ht="18" customHeight="1" x14ac:dyDescent="0.25">
      <c r="A32" s="9"/>
      <c r="B32" s="9"/>
      <c r="C32" s="9"/>
      <c r="D32" s="9"/>
      <c r="E32" s="91" t="s">
        <v>3912</v>
      </c>
      <c r="F32" s="91"/>
      <c r="G32" s="28">
        <f>SUM(G30:G31)</f>
        <v>298.68</v>
      </c>
    </row>
    <row r="33" spans="1:7" ht="15" customHeight="1" x14ac:dyDescent="0.25">
      <c r="A33" s="9"/>
      <c r="B33" s="9"/>
      <c r="C33" s="9"/>
      <c r="D33" s="9"/>
      <c r="E33" s="92" t="s">
        <v>3913</v>
      </c>
      <c r="F33" s="92"/>
      <c r="G33" s="29">
        <f>ROUND(SUM(G28,G32),2)</f>
        <v>455.4</v>
      </c>
    </row>
    <row r="34" spans="1:7" ht="9.9499999999999993" customHeight="1" x14ac:dyDescent="0.25">
      <c r="A34" s="9"/>
      <c r="B34" s="9"/>
      <c r="C34" s="9"/>
      <c r="D34" s="9"/>
      <c r="E34" s="100"/>
      <c r="F34" s="100"/>
      <c r="G34" s="100"/>
    </row>
    <row r="35" spans="1:7" ht="20.100000000000001" customHeight="1" x14ac:dyDescent="0.25">
      <c r="A35" s="99" t="s">
        <v>4122</v>
      </c>
      <c r="B35" s="99"/>
      <c r="C35" s="99"/>
      <c r="D35" s="99"/>
      <c r="E35" s="99"/>
      <c r="F35" s="99"/>
      <c r="G35" s="99"/>
    </row>
    <row r="36" spans="1:7" ht="15" customHeight="1" x14ac:dyDescent="0.25">
      <c r="A36" s="93" t="s">
        <v>3907</v>
      </c>
      <c r="B36" s="93"/>
      <c r="C36" s="23" t="s">
        <v>3</v>
      </c>
      <c r="D36" s="23" t="s">
        <v>4</v>
      </c>
      <c r="E36" s="23" t="s">
        <v>3894</v>
      </c>
      <c r="F36" s="23" t="s">
        <v>3895</v>
      </c>
      <c r="G36" s="23" t="s">
        <v>3896</v>
      </c>
    </row>
    <row r="37" spans="1:7" ht="21" customHeight="1" x14ac:dyDescent="0.25">
      <c r="A37" s="24" t="s">
        <v>3947</v>
      </c>
      <c r="B37" s="25" t="s">
        <v>3948</v>
      </c>
      <c r="C37" s="24" t="s">
        <v>20</v>
      </c>
      <c r="D37" s="24" t="s">
        <v>21</v>
      </c>
      <c r="E37" s="30">
        <v>2.5</v>
      </c>
      <c r="F37" s="27">
        <v>4735.3900000000003</v>
      </c>
      <c r="G37" s="27">
        <f>ROUND(ROUND(E37,8)*F37,2)</f>
        <v>11838.48</v>
      </c>
    </row>
    <row r="38" spans="1:7" ht="21" customHeight="1" x14ac:dyDescent="0.25">
      <c r="A38" s="24" t="s">
        <v>3949</v>
      </c>
      <c r="B38" s="25" t="s">
        <v>3950</v>
      </c>
      <c r="C38" s="24" t="s">
        <v>20</v>
      </c>
      <c r="D38" s="24" t="s">
        <v>21</v>
      </c>
      <c r="E38" s="30">
        <v>1.5</v>
      </c>
      <c r="F38" s="27">
        <v>26712.02</v>
      </c>
      <c r="G38" s="27">
        <f>ROUND(ROUND(E38,8)*F38,2)</f>
        <v>40068.03</v>
      </c>
    </row>
    <row r="39" spans="1:7" ht="18" customHeight="1" x14ac:dyDescent="0.25">
      <c r="A39" s="9"/>
      <c r="B39" s="9"/>
      <c r="C39" s="9"/>
      <c r="D39" s="9"/>
      <c r="E39" s="91" t="s">
        <v>3912</v>
      </c>
      <c r="F39" s="91"/>
      <c r="G39" s="28">
        <f>SUM(G37:G38)</f>
        <v>51906.509999999995</v>
      </c>
    </row>
    <row r="40" spans="1:7" ht="15" customHeight="1" x14ac:dyDescent="0.25">
      <c r="A40" s="9"/>
      <c r="B40" s="9"/>
      <c r="C40" s="9"/>
      <c r="D40" s="9"/>
      <c r="E40" s="92" t="s">
        <v>3913</v>
      </c>
      <c r="F40" s="92"/>
      <c r="G40" s="29">
        <f>ROUND(SUM(G39),2)</f>
        <v>51906.51</v>
      </c>
    </row>
    <row r="41" spans="1:7" ht="9.9499999999999993" customHeight="1" x14ac:dyDescent="0.25">
      <c r="A41" s="9"/>
      <c r="B41" s="9"/>
      <c r="C41" s="9"/>
      <c r="D41" s="9"/>
      <c r="E41" s="100"/>
      <c r="F41" s="100"/>
      <c r="G41" s="100"/>
    </row>
    <row r="42" spans="1:7" ht="20.100000000000001" customHeight="1" x14ac:dyDescent="0.25">
      <c r="A42" s="99" t="s">
        <v>4123</v>
      </c>
      <c r="B42" s="99"/>
      <c r="C42" s="99"/>
      <c r="D42" s="99"/>
      <c r="E42" s="99"/>
      <c r="F42" s="99"/>
      <c r="G42" s="99"/>
    </row>
    <row r="43" spans="1:7" ht="15" customHeight="1" x14ac:dyDescent="0.25">
      <c r="A43" s="93" t="s">
        <v>3893</v>
      </c>
      <c r="B43" s="93"/>
      <c r="C43" s="23" t="s">
        <v>3</v>
      </c>
      <c r="D43" s="23" t="s">
        <v>4</v>
      </c>
      <c r="E43" s="23" t="s">
        <v>3894</v>
      </c>
      <c r="F43" s="23" t="s">
        <v>3895</v>
      </c>
      <c r="G43" s="23" t="s">
        <v>3896</v>
      </c>
    </row>
    <row r="44" spans="1:7" ht="15" customHeight="1" x14ac:dyDescent="0.25">
      <c r="A44" s="24" t="s">
        <v>3951</v>
      </c>
      <c r="B44" s="25" t="s">
        <v>3952</v>
      </c>
      <c r="C44" s="24" t="s">
        <v>3953</v>
      </c>
      <c r="D44" s="24" t="s">
        <v>3954</v>
      </c>
      <c r="E44" s="30">
        <v>4.0000000000000001E-3</v>
      </c>
      <c r="F44" s="27">
        <v>215</v>
      </c>
      <c r="G44" s="27">
        <f>ROUND(ROUND(E44,8)*F44,2)</f>
        <v>0.86</v>
      </c>
    </row>
    <row r="45" spans="1:7" ht="15" customHeight="1" x14ac:dyDescent="0.25">
      <c r="A45" s="24" t="s">
        <v>3955</v>
      </c>
      <c r="B45" s="25" t="s">
        <v>3956</v>
      </c>
      <c r="C45" s="24" t="s">
        <v>20</v>
      </c>
      <c r="D45" s="24" t="s">
        <v>3903</v>
      </c>
      <c r="E45" s="30">
        <v>5.0000000000000001E-3</v>
      </c>
      <c r="F45" s="27">
        <v>19.37</v>
      </c>
      <c r="G45" s="27">
        <f>ROUND(ROUND(E45,8)*F45,2)</f>
        <v>0.1</v>
      </c>
    </row>
    <row r="46" spans="1:7" ht="15" customHeight="1" x14ac:dyDescent="0.25">
      <c r="A46" s="9"/>
      <c r="B46" s="9"/>
      <c r="C46" s="9"/>
      <c r="D46" s="9"/>
      <c r="E46" s="91" t="s">
        <v>3906</v>
      </c>
      <c r="F46" s="91"/>
      <c r="G46" s="28">
        <f>SUM(G44:G45)</f>
        <v>0.96</v>
      </c>
    </row>
    <row r="47" spans="1:7" ht="15" customHeight="1" x14ac:dyDescent="0.25">
      <c r="A47" s="93" t="s">
        <v>3907</v>
      </c>
      <c r="B47" s="93"/>
      <c r="C47" s="23" t="s">
        <v>3</v>
      </c>
      <c r="D47" s="23" t="s">
        <v>4</v>
      </c>
      <c r="E47" s="23" t="s">
        <v>3894</v>
      </c>
      <c r="F47" s="23" t="s">
        <v>3895</v>
      </c>
      <c r="G47" s="23" t="s">
        <v>3896</v>
      </c>
    </row>
    <row r="48" spans="1:7" ht="21" customHeight="1" x14ac:dyDescent="0.25">
      <c r="A48" s="24" t="s">
        <v>3908</v>
      </c>
      <c r="B48" s="25" t="s">
        <v>3909</v>
      </c>
      <c r="C48" s="24" t="s">
        <v>20</v>
      </c>
      <c r="D48" s="24" t="s">
        <v>2056</v>
      </c>
      <c r="E48" s="30">
        <v>0.03</v>
      </c>
      <c r="F48" s="27">
        <v>32.24</v>
      </c>
      <c r="G48" s="27">
        <f>ROUND(ROUND(E48,8)*F48,2)</f>
        <v>0.97</v>
      </c>
    </row>
    <row r="49" spans="1:7" ht="15" customHeight="1" x14ac:dyDescent="0.25">
      <c r="A49" s="24" t="s">
        <v>3910</v>
      </c>
      <c r="B49" s="25" t="s">
        <v>3911</v>
      </c>
      <c r="C49" s="24" t="s">
        <v>20</v>
      </c>
      <c r="D49" s="24" t="s">
        <v>2056</v>
      </c>
      <c r="E49" s="30">
        <v>0.03</v>
      </c>
      <c r="F49" s="27">
        <v>24.94</v>
      </c>
      <c r="G49" s="27">
        <f>ROUND(ROUND(E49,8)*F49,2)</f>
        <v>0.75</v>
      </c>
    </row>
    <row r="50" spans="1:7" ht="18" customHeight="1" x14ac:dyDescent="0.25">
      <c r="A50" s="9"/>
      <c r="B50" s="9"/>
      <c r="C50" s="9"/>
      <c r="D50" s="9"/>
      <c r="E50" s="91" t="s">
        <v>3912</v>
      </c>
      <c r="F50" s="91"/>
      <c r="G50" s="28">
        <f>SUM(G48:G49)</f>
        <v>1.72</v>
      </c>
    </row>
    <row r="51" spans="1:7" ht="15" customHeight="1" x14ac:dyDescent="0.25">
      <c r="A51" s="9"/>
      <c r="B51" s="9"/>
      <c r="C51" s="9"/>
      <c r="D51" s="9"/>
      <c r="E51" s="92" t="s">
        <v>3913</v>
      </c>
      <c r="F51" s="92"/>
      <c r="G51" s="29">
        <f>ROUND(SUM(G46,G50),2)</f>
        <v>2.68</v>
      </c>
    </row>
    <row r="52" spans="1:7" ht="9.9499999999999993" customHeight="1" x14ac:dyDescent="0.25">
      <c r="A52" s="9"/>
      <c r="B52" s="9"/>
      <c r="C52" s="9"/>
      <c r="D52" s="9"/>
      <c r="E52" s="100"/>
      <c r="F52" s="100"/>
      <c r="G52" s="100"/>
    </row>
    <row r="53" spans="1:7" ht="20.100000000000001" customHeight="1" x14ac:dyDescent="0.25">
      <c r="A53" s="99" t="s">
        <v>4124</v>
      </c>
      <c r="B53" s="99"/>
      <c r="C53" s="99"/>
      <c r="D53" s="99"/>
      <c r="E53" s="99"/>
      <c r="F53" s="99"/>
      <c r="G53" s="99"/>
    </row>
    <row r="54" spans="1:7" ht="15" customHeight="1" x14ac:dyDescent="0.25">
      <c r="A54" s="93" t="s">
        <v>3981</v>
      </c>
      <c r="B54" s="93"/>
      <c r="C54" s="23" t="s">
        <v>3</v>
      </c>
      <c r="D54" s="23" t="s">
        <v>4</v>
      </c>
      <c r="E54" s="23" t="s">
        <v>3894</v>
      </c>
      <c r="F54" s="23" t="s">
        <v>3895</v>
      </c>
      <c r="G54" s="23" t="s">
        <v>3896</v>
      </c>
    </row>
    <row r="55" spans="1:7" ht="21" customHeight="1" x14ac:dyDescent="0.25">
      <c r="A55" s="24" t="s">
        <v>70</v>
      </c>
      <c r="B55" s="25" t="s">
        <v>3982</v>
      </c>
      <c r="C55" s="24" t="s">
        <v>25</v>
      </c>
      <c r="D55" s="24" t="s">
        <v>61</v>
      </c>
      <c r="E55" s="30">
        <v>1</v>
      </c>
      <c r="F55" s="27">
        <v>28.42</v>
      </c>
      <c r="G55" s="27">
        <f>ROUND(ROUND(E55,8)*F55,2)</f>
        <v>28.42</v>
      </c>
    </row>
    <row r="56" spans="1:7" ht="15" customHeight="1" x14ac:dyDescent="0.25">
      <c r="A56" s="9"/>
      <c r="B56" s="9"/>
      <c r="C56" s="9"/>
      <c r="D56" s="9"/>
      <c r="E56" s="91" t="s">
        <v>3983</v>
      </c>
      <c r="F56" s="91"/>
      <c r="G56" s="28">
        <f>SUM(G55:G55)</f>
        <v>28.42</v>
      </c>
    </row>
    <row r="57" spans="1:7" ht="15" customHeight="1" x14ac:dyDescent="0.25">
      <c r="A57" s="9"/>
      <c r="B57" s="9"/>
      <c r="C57" s="9"/>
      <c r="D57" s="9"/>
      <c r="E57" s="92" t="s">
        <v>3913</v>
      </c>
      <c r="F57" s="92"/>
      <c r="G57" s="29">
        <f>ROUND(SUM(G56),2)</f>
        <v>28.42</v>
      </c>
    </row>
    <row r="58" spans="1:7" ht="9.9499999999999993" customHeight="1" x14ac:dyDescent="0.25">
      <c r="A58" s="9"/>
      <c r="B58" s="9"/>
      <c r="C58" s="9"/>
      <c r="D58" s="9"/>
      <c r="E58" s="100"/>
      <c r="F58" s="100"/>
      <c r="G58" s="100"/>
    </row>
    <row r="59" spans="1:7" ht="20.100000000000001" customHeight="1" x14ac:dyDescent="0.25">
      <c r="A59" s="99" t="s">
        <v>4125</v>
      </c>
      <c r="B59" s="99"/>
      <c r="C59" s="99"/>
      <c r="D59" s="99"/>
      <c r="E59" s="99"/>
      <c r="F59" s="99"/>
      <c r="G59" s="99"/>
    </row>
    <row r="60" spans="1:7" ht="15" customHeight="1" x14ac:dyDescent="0.25">
      <c r="A60" s="93" t="s">
        <v>3893</v>
      </c>
      <c r="B60" s="93"/>
      <c r="C60" s="23" t="s">
        <v>3</v>
      </c>
      <c r="D60" s="23" t="s">
        <v>4</v>
      </c>
      <c r="E60" s="23" t="s">
        <v>3894</v>
      </c>
      <c r="F60" s="23" t="s">
        <v>3895</v>
      </c>
      <c r="G60" s="23" t="s">
        <v>3896</v>
      </c>
    </row>
    <row r="61" spans="1:7" ht="29.1" customHeight="1" x14ac:dyDescent="0.25">
      <c r="A61" s="24" t="s">
        <v>4054</v>
      </c>
      <c r="B61" s="25" t="s">
        <v>4055</v>
      </c>
      <c r="C61" s="24" t="s">
        <v>20</v>
      </c>
      <c r="D61" s="24" t="s">
        <v>34</v>
      </c>
      <c r="E61" s="30">
        <v>0.18468999999999999</v>
      </c>
      <c r="F61" s="27">
        <v>517.16999999999996</v>
      </c>
      <c r="G61" s="27">
        <f t="shared" ref="G61:G66" si="0">ROUND(ROUND(E61,8)*F61,2)</f>
        <v>95.52</v>
      </c>
    </row>
    <row r="62" spans="1:7" ht="21" customHeight="1" x14ac:dyDescent="0.25">
      <c r="A62" s="24" t="s">
        <v>4056</v>
      </c>
      <c r="B62" s="25" t="s">
        <v>4057</v>
      </c>
      <c r="C62" s="24" t="s">
        <v>20</v>
      </c>
      <c r="D62" s="24" t="s">
        <v>2057</v>
      </c>
      <c r="E62" s="30">
        <v>3.1900000000000001E-3</v>
      </c>
      <c r="F62" s="27">
        <v>8.98</v>
      </c>
      <c r="G62" s="27">
        <f t="shared" si="0"/>
        <v>0.03</v>
      </c>
    </row>
    <row r="63" spans="1:7" ht="15" customHeight="1" x14ac:dyDescent="0.25">
      <c r="A63" s="24" t="s">
        <v>3955</v>
      </c>
      <c r="B63" s="25" t="s">
        <v>3956</v>
      </c>
      <c r="C63" s="24" t="s">
        <v>20</v>
      </c>
      <c r="D63" s="24" t="s">
        <v>3903</v>
      </c>
      <c r="E63" s="30">
        <v>4.4999999999999998E-2</v>
      </c>
      <c r="F63" s="27">
        <v>19.37</v>
      </c>
      <c r="G63" s="27">
        <f t="shared" si="0"/>
        <v>0.87</v>
      </c>
    </row>
    <row r="64" spans="1:7" ht="21" customHeight="1" x14ac:dyDescent="0.25">
      <c r="A64" s="24" t="s">
        <v>4050</v>
      </c>
      <c r="B64" s="25" t="s">
        <v>4051</v>
      </c>
      <c r="C64" s="24" t="s">
        <v>20</v>
      </c>
      <c r="D64" s="24" t="s">
        <v>84</v>
      </c>
      <c r="E64" s="30">
        <v>0.46875</v>
      </c>
      <c r="F64" s="27">
        <v>3.9</v>
      </c>
      <c r="G64" s="27">
        <f t="shared" si="0"/>
        <v>1.83</v>
      </c>
    </row>
    <row r="65" spans="1:7" ht="21" customHeight="1" x14ac:dyDescent="0.25">
      <c r="A65" s="24" t="s">
        <v>4058</v>
      </c>
      <c r="B65" s="25" t="s">
        <v>4059</v>
      </c>
      <c r="C65" s="24" t="s">
        <v>20</v>
      </c>
      <c r="D65" s="24" t="s">
        <v>84</v>
      </c>
      <c r="E65" s="30">
        <v>0.375</v>
      </c>
      <c r="F65" s="27">
        <v>2.69</v>
      </c>
      <c r="G65" s="27">
        <f t="shared" si="0"/>
        <v>1.01</v>
      </c>
    </row>
    <row r="66" spans="1:7" ht="29.1" customHeight="1" x14ac:dyDescent="0.25">
      <c r="A66" s="24" t="s">
        <v>4060</v>
      </c>
      <c r="B66" s="25" t="s">
        <v>4061</v>
      </c>
      <c r="C66" s="24" t="s">
        <v>20</v>
      </c>
      <c r="D66" s="24" t="s">
        <v>16</v>
      </c>
      <c r="E66" s="30">
        <v>1.07</v>
      </c>
      <c r="F66" s="27">
        <v>23.81</v>
      </c>
      <c r="G66" s="27">
        <f t="shared" si="0"/>
        <v>25.48</v>
      </c>
    </row>
    <row r="67" spans="1:7" ht="15" customHeight="1" x14ac:dyDescent="0.25">
      <c r="A67" s="9"/>
      <c r="B67" s="9"/>
      <c r="C67" s="9"/>
      <c r="D67" s="9"/>
      <c r="E67" s="91" t="s">
        <v>3906</v>
      </c>
      <c r="F67" s="91"/>
      <c r="G67" s="28">
        <f>SUM(G61:G66)</f>
        <v>124.74000000000001</v>
      </c>
    </row>
    <row r="68" spans="1:7" ht="15" customHeight="1" x14ac:dyDescent="0.25">
      <c r="A68" s="93" t="s">
        <v>3907</v>
      </c>
      <c r="B68" s="93"/>
      <c r="C68" s="23" t="s">
        <v>3</v>
      </c>
      <c r="D68" s="23" t="s">
        <v>4</v>
      </c>
      <c r="E68" s="23" t="s">
        <v>3894</v>
      </c>
      <c r="F68" s="23" t="s">
        <v>3895</v>
      </c>
      <c r="G68" s="23" t="s">
        <v>3896</v>
      </c>
    </row>
    <row r="69" spans="1:7" ht="21" customHeight="1" x14ac:dyDescent="0.25">
      <c r="A69" s="24" t="s">
        <v>3908</v>
      </c>
      <c r="B69" s="25" t="s">
        <v>3909</v>
      </c>
      <c r="C69" s="24" t="s">
        <v>20</v>
      </c>
      <c r="D69" s="24" t="s">
        <v>2056</v>
      </c>
      <c r="E69" s="30">
        <v>0.13009999999999999</v>
      </c>
      <c r="F69" s="27">
        <v>32.24</v>
      </c>
      <c r="G69" s="27">
        <f>ROUND(ROUND(E69,8)*F69,2)</f>
        <v>4.1900000000000004</v>
      </c>
    </row>
    <row r="70" spans="1:7" ht="15" customHeight="1" x14ac:dyDescent="0.25">
      <c r="A70" s="24" t="s">
        <v>3971</v>
      </c>
      <c r="B70" s="25" t="s">
        <v>3972</v>
      </c>
      <c r="C70" s="24" t="s">
        <v>20</v>
      </c>
      <c r="D70" s="24" t="s">
        <v>2056</v>
      </c>
      <c r="E70" s="30">
        <v>8.7400000000000005E-2</v>
      </c>
      <c r="F70" s="27">
        <v>32.69</v>
      </c>
      <c r="G70" s="27">
        <f>ROUND(ROUND(E70,8)*F70,2)</f>
        <v>2.86</v>
      </c>
    </row>
    <row r="71" spans="1:7" ht="15" customHeight="1" x14ac:dyDescent="0.25">
      <c r="A71" s="24" t="s">
        <v>3910</v>
      </c>
      <c r="B71" s="25" t="s">
        <v>3911</v>
      </c>
      <c r="C71" s="24" t="s">
        <v>20</v>
      </c>
      <c r="D71" s="24" t="s">
        <v>2056</v>
      </c>
      <c r="E71" s="30">
        <v>0.21759999999999999</v>
      </c>
      <c r="F71" s="27">
        <v>24.94</v>
      </c>
      <c r="G71" s="27">
        <f>ROUND(ROUND(E71,8)*F71,2)</f>
        <v>5.43</v>
      </c>
    </row>
    <row r="72" spans="1:7" ht="18" customHeight="1" x14ac:dyDescent="0.25">
      <c r="A72" s="9"/>
      <c r="B72" s="9"/>
      <c r="C72" s="9"/>
      <c r="D72" s="9"/>
      <c r="E72" s="91" t="s">
        <v>3912</v>
      </c>
      <c r="F72" s="91"/>
      <c r="G72" s="28">
        <f>SUM(G69:G71)</f>
        <v>12.48</v>
      </c>
    </row>
    <row r="73" spans="1:7" ht="15" customHeight="1" x14ac:dyDescent="0.25">
      <c r="A73" s="93" t="s">
        <v>3922</v>
      </c>
      <c r="B73" s="93"/>
      <c r="C73" s="23" t="s">
        <v>3</v>
      </c>
      <c r="D73" s="23" t="s">
        <v>4</v>
      </c>
      <c r="E73" s="23" t="s">
        <v>3894</v>
      </c>
      <c r="F73" s="23" t="s">
        <v>3895</v>
      </c>
      <c r="G73" s="23" t="s">
        <v>3896</v>
      </c>
    </row>
    <row r="74" spans="1:7" ht="29.1" customHeight="1" x14ac:dyDescent="0.25">
      <c r="A74" s="24" t="s">
        <v>4062</v>
      </c>
      <c r="B74" s="25" t="s">
        <v>4063</v>
      </c>
      <c r="C74" s="24" t="s">
        <v>20</v>
      </c>
      <c r="D74" s="24" t="s">
        <v>3903</v>
      </c>
      <c r="E74" s="30">
        <v>1.23E-2</v>
      </c>
      <c r="F74" s="27">
        <v>23.44</v>
      </c>
      <c r="G74" s="27">
        <f>ROUND(ROUND(E74,8)*F74,2)</f>
        <v>0.28999999999999998</v>
      </c>
    </row>
    <row r="75" spans="1:7" ht="21" customHeight="1" x14ac:dyDescent="0.25">
      <c r="A75" s="24" t="s">
        <v>4064</v>
      </c>
      <c r="B75" s="25" t="s">
        <v>4065</v>
      </c>
      <c r="C75" s="24" t="s">
        <v>4066</v>
      </c>
      <c r="D75" s="24" t="s">
        <v>26</v>
      </c>
      <c r="E75" s="30">
        <v>4</v>
      </c>
      <c r="F75" s="27">
        <v>5.76</v>
      </c>
      <c r="G75" s="27">
        <f>ROUND(ROUND(E75,8)*F75,2)</f>
        <v>23.04</v>
      </c>
    </row>
    <row r="76" spans="1:7" ht="15" customHeight="1" x14ac:dyDescent="0.25">
      <c r="A76" s="9"/>
      <c r="B76" s="9"/>
      <c r="C76" s="9"/>
      <c r="D76" s="9"/>
      <c r="E76" s="91" t="s">
        <v>3933</v>
      </c>
      <c r="F76" s="91"/>
      <c r="G76" s="28">
        <f>SUM(G74:G75)</f>
        <v>23.33</v>
      </c>
    </row>
    <row r="77" spans="1:7" ht="15" customHeight="1" x14ac:dyDescent="0.25">
      <c r="A77" s="9"/>
      <c r="B77" s="9"/>
      <c r="C77" s="9"/>
      <c r="D77" s="9"/>
      <c r="E77" s="92" t="s">
        <v>3913</v>
      </c>
      <c r="F77" s="92"/>
      <c r="G77" s="29">
        <f>ROUND(SUM(G67,G72,G76),2)</f>
        <v>160.55000000000001</v>
      </c>
    </row>
    <row r="78" spans="1:7" ht="9.9499999999999993" customHeight="1" x14ac:dyDescent="0.25">
      <c r="A78" s="9"/>
      <c r="B78" s="9"/>
      <c r="C78" s="9"/>
      <c r="D78" s="9"/>
      <c r="E78" s="100"/>
      <c r="F78" s="100"/>
      <c r="G78" s="100"/>
    </row>
    <row r="79" spans="1:7" ht="20.100000000000001" customHeight="1" x14ac:dyDescent="0.25">
      <c r="A79" s="99" t="s">
        <v>4123</v>
      </c>
      <c r="B79" s="99"/>
      <c r="C79" s="99"/>
      <c r="D79" s="99"/>
      <c r="E79" s="99"/>
      <c r="F79" s="99"/>
      <c r="G79" s="99"/>
    </row>
    <row r="80" spans="1:7" ht="15" customHeight="1" x14ac:dyDescent="0.25">
      <c r="A80" s="93" t="s">
        <v>3893</v>
      </c>
      <c r="B80" s="93"/>
      <c r="C80" s="23" t="s">
        <v>3</v>
      </c>
      <c r="D80" s="23" t="s">
        <v>4</v>
      </c>
      <c r="E80" s="23" t="s">
        <v>3894</v>
      </c>
      <c r="F80" s="23" t="s">
        <v>3895</v>
      </c>
      <c r="G80" s="23" t="s">
        <v>3896</v>
      </c>
    </row>
    <row r="81" spans="1:7" ht="15" customHeight="1" x14ac:dyDescent="0.25">
      <c r="A81" s="24" t="s">
        <v>3951</v>
      </c>
      <c r="B81" s="25" t="s">
        <v>3952</v>
      </c>
      <c r="C81" s="24" t="s">
        <v>3953</v>
      </c>
      <c r="D81" s="24" t="s">
        <v>3954</v>
      </c>
      <c r="E81" s="30">
        <v>4.0000000000000001E-3</v>
      </c>
      <c r="F81" s="27">
        <v>215</v>
      </c>
      <c r="G81" s="27">
        <f>ROUND(ROUND(E81,8)*F81,2)</f>
        <v>0.86</v>
      </c>
    </row>
    <row r="82" spans="1:7" ht="15" customHeight="1" x14ac:dyDescent="0.25">
      <c r="A82" s="24" t="s">
        <v>3955</v>
      </c>
      <c r="B82" s="25" t="s">
        <v>3956</v>
      </c>
      <c r="C82" s="24" t="s">
        <v>20</v>
      </c>
      <c r="D82" s="24" t="s">
        <v>3903</v>
      </c>
      <c r="E82" s="30">
        <v>5.0000000000000001E-3</v>
      </c>
      <c r="F82" s="27">
        <v>19.37</v>
      </c>
      <c r="G82" s="27">
        <f>ROUND(ROUND(E82,8)*F82,2)</f>
        <v>0.1</v>
      </c>
    </row>
    <row r="83" spans="1:7" ht="15" customHeight="1" x14ac:dyDescent="0.25">
      <c r="A83" s="9"/>
      <c r="B83" s="9"/>
      <c r="C83" s="9"/>
      <c r="D83" s="9"/>
      <c r="E83" s="91" t="s">
        <v>3906</v>
      </c>
      <c r="F83" s="91"/>
      <c r="G83" s="28">
        <f>SUM(G81:G82)</f>
        <v>0.96</v>
      </c>
    </row>
    <row r="84" spans="1:7" ht="15" customHeight="1" x14ac:dyDescent="0.25">
      <c r="A84" s="93" t="s">
        <v>3907</v>
      </c>
      <c r="B84" s="93"/>
      <c r="C84" s="23" t="s">
        <v>3</v>
      </c>
      <c r="D84" s="23" t="s">
        <v>4</v>
      </c>
      <c r="E84" s="23" t="s">
        <v>3894</v>
      </c>
      <c r="F84" s="23" t="s">
        <v>3895</v>
      </c>
      <c r="G84" s="23" t="s">
        <v>3896</v>
      </c>
    </row>
    <row r="85" spans="1:7" ht="21" customHeight="1" x14ac:dyDescent="0.25">
      <c r="A85" s="24" t="s">
        <v>3908</v>
      </c>
      <c r="B85" s="25" t="s">
        <v>3909</v>
      </c>
      <c r="C85" s="24" t="s">
        <v>20</v>
      </c>
      <c r="D85" s="24" t="s">
        <v>2056</v>
      </c>
      <c r="E85" s="30">
        <v>0.03</v>
      </c>
      <c r="F85" s="27">
        <v>32.24</v>
      </c>
      <c r="G85" s="27">
        <f>ROUND(ROUND(E85,8)*F85,2)</f>
        <v>0.97</v>
      </c>
    </row>
    <row r="86" spans="1:7" ht="15" customHeight="1" x14ac:dyDescent="0.25">
      <c r="A86" s="24" t="s">
        <v>3910</v>
      </c>
      <c r="B86" s="25" t="s">
        <v>3911</v>
      </c>
      <c r="C86" s="24" t="s">
        <v>20</v>
      </c>
      <c r="D86" s="24" t="s">
        <v>2056</v>
      </c>
      <c r="E86" s="30">
        <v>0.03</v>
      </c>
      <c r="F86" s="27">
        <v>24.94</v>
      </c>
      <c r="G86" s="27">
        <f>ROUND(ROUND(E86,8)*F86,2)</f>
        <v>0.75</v>
      </c>
    </row>
    <row r="87" spans="1:7" ht="18" customHeight="1" x14ac:dyDescent="0.25">
      <c r="A87" s="9"/>
      <c r="B87" s="9"/>
      <c r="C87" s="9"/>
      <c r="D87" s="9"/>
      <c r="E87" s="91" t="s">
        <v>3912</v>
      </c>
      <c r="F87" s="91"/>
      <c r="G87" s="28">
        <f>SUM(G85:G86)</f>
        <v>1.72</v>
      </c>
    </row>
    <row r="88" spans="1:7" ht="15" customHeight="1" x14ac:dyDescent="0.25">
      <c r="A88" s="9"/>
      <c r="B88" s="9"/>
      <c r="C88" s="9"/>
      <c r="D88" s="9"/>
      <c r="E88" s="92" t="s">
        <v>3913</v>
      </c>
      <c r="F88" s="92"/>
      <c r="G88" s="29">
        <f>ROUND(SUM(G83,G87),2)</f>
        <v>2.68</v>
      </c>
    </row>
    <row r="89" spans="1:7" ht="9.9499999999999993" customHeight="1" x14ac:dyDescent="0.25">
      <c r="A89" s="9"/>
      <c r="B89" s="9"/>
      <c r="C89" s="9"/>
      <c r="D89" s="9"/>
      <c r="E89" s="100"/>
      <c r="F89" s="100"/>
      <c r="G89" s="100"/>
    </row>
    <row r="90" spans="1:7" ht="20.100000000000001" customHeight="1" x14ac:dyDescent="0.25">
      <c r="A90" s="99" t="s">
        <v>4124</v>
      </c>
      <c r="B90" s="99"/>
      <c r="C90" s="99"/>
      <c r="D90" s="99"/>
      <c r="E90" s="99"/>
      <c r="F90" s="99"/>
      <c r="G90" s="99"/>
    </row>
    <row r="91" spans="1:7" ht="15" customHeight="1" x14ac:dyDescent="0.25">
      <c r="A91" s="93" t="s">
        <v>3981</v>
      </c>
      <c r="B91" s="93"/>
      <c r="C91" s="23" t="s">
        <v>3</v>
      </c>
      <c r="D91" s="23" t="s">
        <v>4</v>
      </c>
      <c r="E91" s="23" t="s">
        <v>3894</v>
      </c>
      <c r="F91" s="23" t="s">
        <v>3895</v>
      </c>
      <c r="G91" s="23" t="s">
        <v>3896</v>
      </c>
    </row>
    <row r="92" spans="1:7" ht="21" customHeight="1" x14ac:dyDescent="0.25">
      <c r="A92" s="24" t="s">
        <v>70</v>
      </c>
      <c r="B92" s="25" t="s">
        <v>3982</v>
      </c>
      <c r="C92" s="24" t="s">
        <v>25</v>
      </c>
      <c r="D92" s="24" t="s">
        <v>61</v>
      </c>
      <c r="E92" s="30">
        <v>1</v>
      </c>
      <c r="F92" s="27">
        <v>28.42</v>
      </c>
      <c r="G92" s="27">
        <f>ROUND(ROUND(E92,8)*F92,2)</f>
        <v>28.42</v>
      </c>
    </row>
    <row r="93" spans="1:7" ht="15" customHeight="1" x14ac:dyDescent="0.25">
      <c r="A93" s="9"/>
      <c r="B93" s="9"/>
      <c r="C93" s="9"/>
      <c r="D93" s="9"/>
      <c r="E93" s="91" t="s">
        <v>3983</v>
      </c>
      <c r="F93" s="91"/>
      <c r="G93" s="28">
        <f>SUM(G92:G92)</f>
        <v>28.42</v>
      </c>
    </row>
    <row r="94" spans="1:7" ht="15" customHeight="1" x14ac:dyDescent="0.25">
      <c r="A94" s="9"/>
      <c r="B94" s="9"/>
      <c r="C94" s="9"/>
      <c r="D94" s="9"/>
      <c r="E94" s="92" t="s">
        <v>3913</v>
      </c>
      <c r="F94" s="92"/>
      <c r="G94" s="29">
        <f>ROUND(SUM(G93),2)</f>
        <v>28.42</v>
      </c>
    </row>
    <row r="95" spans="1:7" ht="9.9499999999999993" customHeight="1" x14ac:dyDescent="0.25">
      <c r="A95" s="9"/>
      <c r="B95" s="9"/>
      <c r="C95" s="9"/>
      <c r="D95" s="9"/>
      <c r="E95" s="100"/>
      <c r="F95" s="100"/>
      <c r="G95" s="100"/>
    </row>
    <row r="96" spans="1:7" ht="20.100000000000001" customHeight="1" x14ac:dyDescent="0.25">
      <c r="A96" s="99" t="s">
        <v>4125</v>
      </c>
      <c r="B96" s="99"/>
      <c r="C96" s="99"/>
      <c r="D96" s="99"/>
      <c r="E96" s="99"/>
      <c r="F96" s="99"/>
      <c r="G96" s="99"/>
    </row>
    <row r="97" spans="1:7" ht="15" customHeight="1" x14ac:dyDescent="0.25">
      <c r="A97" s="93" t="s">
        <v>3893</v>
      </c>
      <c r="B97" s="93"/>
      <c r="C97" s="23" t="s">
        <v>3</v>
      </c>
      <c r="D97" s="23" t="s">
        <v>4</v>
      </c>
      <c r="E97" s="23" t="s">
        <v>3894</v>
      </c>
      <c r="F97" s="23" t="s">
        <v>3895</v>
      </c>
      <c r="G97" s="23" t="s">
        <v>3896</v>
      </c>
    </row>
    <row r="98" spans="1:7" ht="29.1" customHeight="1" x14ac:dyDescent="0.25">
      <c r="A98" s="24" t="s">
        <v>4054</v>
      </c>
      <c r="B98" s="25" t="s">
        <v>4055</v>
      </c>
      <c r="C98" s="24" t="s">
        <v>20</v>
      </c>
      <c r="D98" s="24" t="s">
        <v>34</v>
      </c>
      <c r="E98" s="30">
        <v>0.18468999999999999</v>
      </c>
      <c r="F98" s="27">
        <v>517.16999999999996</v>
      </c>
      <c r="G98" s="27">
        <f t="shared" ref="G98:G103" si="1">ROUND(ROUND(E98,8)*F98,2)</f>
        <v>95.52</v>
      </c>
    </row>
    <row r="99" spans="1:7" ht="21" customHeight="1" x14ac:dyDescent="0.25">
      <c r="A99" s="24" t="s">
        <v>4056</v>
      </c>
      <c r="B99" s="25" t="s">
        <v>4057</v>
      </c>
      <c r="C99" s="24" t="s">
        <v>20</v>
      </c>
      <c r="D99" s="24" t="s">
        <v>2057</v>
      </c>
      <c r="E99" s="30">
        <v>3.1900000000000001E-3</v>
      </c>
      <c r="F99" s="27">
        <v>8.98</v>
      </c>
      <c r="G99" s="27">
        <f t="shared" si="1"/>
        <v>0.03</v>
      </c>
    </row>
    <row r="100" spans="1:7" ht="15" customHeight="1" x14ac:dyDescent="0.25">
      <c r="A100" s="24" t="s">
        <v>3955</v>
      </c>
      <c r="B100" s="25" t="s">
        <v>3956</v>
      </c>
      <c r="C100" s="24" t="s">
        <v>20</v>
      </c>
      <c r="D100" s="24" t="s">
        <v>3903</v>
      </c>
      <c r="E100" s="30">
        <v>4.4999999999999998E-2</v>
      </c>
      <c r="F100" s="27">
        <v>19.37</v>
      </c>
      <c r="G100" s="27">
        <f t="shared" si="1"/>
        <v>0.87</v>
      </c>
    </row>
    <row r="101" spans="1:7" ht="21" customHeight="1" x14ac:dyDescent="0.25">
      <c r="A101" s="24" t="s">
        <v>4050</v>
      </c>
      <c r="B101" s="25" t="s">
        <v>4051</v>
      </c>
      <c r="C101" s="24" t="s">
        <v>20</v>
      </c>
      <c r="D101" s="24" t="s">
        <v>84</v>
      </c>
      <c r="E101" s="30">
        <v>0.46875</v>
      </c>
      <c r="F101" s="27">
        <v>3.9</v>
      </c>
      <c r="G101" s="27">
        <f t="shared" si="1"/>
        <v>1.83</v>
      </c>
    </row>
    <row r="102" spans="1:7" ht="21" customHeight="1" x14ac:dyDescent="0.25">
      <c r="A102" s="24" t="s">
        <v>4058</v>
      </c>
      <c r="B102" s="25" t="s">
        <v>4059</v>
      </c>
      <c r="C102" s="24" t="s">
        <v>20</v>
      </c>
      <c r="D102" s="24" t="s">
        <v>84</v>
      </c>
      <c r="E102" s="30">
        <v>0.375</v>
      </c>
      <c r="F102" s="27">
        <v>2.69</v>
      </c>
      <c r="G102" s="27">
        <f t="shared" si="1"/>
        <v>1.01</v>
      </c>
    </row>
    <row r="103" spans="1:7" ht="29.1" customHeight="1" x14ac:dyDescent="0.25">
      <c r="A103" s="24" t="s">
        <v>4060</v>
      </c>
      <c r="B103" s="25" t="s">
        <v>4061</v>
      </c>
      <c r="C103" s="24" t="s">
        <v>20</v>
      </c>
      <c r="D103" s="24" t="s">
        <v>16</v>
      </c>
      <c r="E103" s="30">
        <v>1.07</v>
      </c>
      <c r="F103" s="27">
        <v>23.81</v>
      </c>
      <c r="G103" s="27">
        <f t="shared" si="1"/>
        <v>25.48</v>
      </c>
    </row>
    <row r="104" spans="1:7" ht="15" customHeight="1" x14ac:dyDescent="0.25">
      <c r="A104" s="9"/>
      <c r="B104" s="9"/>
      <c r="C104" s="9"/>
      <c r="D104" s="9"/>
      <c r="E104" s="91" t="s">
        <v>3906</v>
      </c>
      <c r="F104" s="91"/>
      <c r="G104" s="28">
        <f>SUM(G98:G103)</f>
        <v>124.74000000000001</v>
      </c>
    </row>
    <row r="105" spans="1:7" ht="15" customHeight="1" x14ac:dyDescent="0.25">
      <c r="A105" s="93" t="s">
        <v>3907</v>
      </c>
      <c r="B105" s="93"/>
      <c r="C105" s="23" t="s">
        <v>3</v>
      </c>
      <c r="D105" s="23" t="s">
        <v>4</v>
      </c>
      <c r="E105" s="23" t="s">
        <v>3894</v>
      </c>
      <c r="F105" s="23" t="s">
        <v>3895</v>
      </c>
      <c r="G105" s="23" t="s">
        <v>3896</v>
      </c>
    </row>
    <row r="106" spans="1:7" ht="21" customHeight="1" x14ac:dyDescent="0.25">
      <c r="A106" s="24" t="s">
        <v>3908</v>
      </c>
      <c r="B106" s="25" t="s">
        <v>3909</v>
      </c>
      <c r="C106" s="24" t="s">
        <v>20</v>
      </c>
      <c r="D106" s="24" t="s">
        <v>2056</v>
      </c>
      <c r="E106" s="30">
        <v>0.13009999999999999</v>
      </c>
      <c r="F106" s="27">
        <v>32.24</v>
      </c>
      <c r="G106" s="27">
        <f>ROUND(ROUND(E106,8)*F106,2)</f>
        <v>4.1900000000000004</v>
      </c>
    </row>
    <row r="107" spans="1:7" ht="15" customHeight="1" x14ac:dyDescent="0.25">
      <c r="A107" s="24" t="s">
        <v>3971</v>
      </c>
      <c r="B107" s="25" t="s">
        <v>3972</v>
      </c>
      <c r="C107" s="24" t="s">
        <v>20</v>
      </c>
      <c r="D107" s="24" t="s">
        <v>2056</v>
      </c>
      <c r="E107" s="30">
        <v>8.7400000000000005E-2</v>
      </c>
      <c r="F107" s="27">
        <v>32.69</v>
      </c>
      <c r="G107" s="27">
        <f>ROUND(ROUND(E107,8)*F107,2)</f>
        <v>2.86</v>
      </c>
    </row>
    <row r="108" spans="1:7" ht="15" customHeight="1" x14ac:dyDescent="0.25">
      <c r="A108" s="24" t="s">
        <v>3910</v>
      </c>
      <c r="B108" s="25" t="s">
        <v>3911</v>
      </c>
      <c r="C108" s="24" t="s">
        <v>20</v>
      </c>
      <c r="D108" s="24" t="s">
        <v>2056</v>
      </c>
      <c r="E108" s="30">
        <v>0.21759999999999999</v>
      </c>
      <c r="F108" s="27">
        <v>24.94</v>
      </c>
      <c r="G108" s="27">
        <f>ROUND(ROUND(E108,8)*F108,2)</f>
        <v>5.43</v>
      </c>
    </row>
    <row r="109" spans="1:7" ht="18" customHeight="1" x14ac:dyDescent="0.25">
      <c r="A109" s="9"/>
      <c r="B109" s="9"/>
      <c r="C109" s="9"/>
      <c r="D109" s="9"/>
      <c r="E109" s="91" t="s">
        <v>3912</v>
      </c>
      <c r="F109" s="91"/>
      <c r="G109" s="28">
        <f>SUM(G106:G108)</f>
        <v>12.48</v>
      </c>
    </row>
    <row r="110" spans="1:7" ht="15" customHeight="1" x14ac:dyDescent="0.25">
      <c r="A110" s="93" t="s">
        <v>3922</v>
      </c>
      <c r="B110" s="93"/>
      <c r="C110" s="23" t="s">
        <v>3</v>
      </c>
      <c r="D110" s="23" t="s">
        <v>4</v>
      </c>
      <c r="E110" s="23" t="s">
        <v>3894</v>
      </c>
      <c r="F110" s="23" t="s">
        <v>3895</v>
      </c>
      <c r="G110" s="23" t="s">
        <v>3896</v>
      </c>
    </row>
    <row r="111" spans="1:7" ht="29.1" customHeight="1" x14ac:dyDescent="0.25">
      <c r="A111" s="24" t="s">
        <v>4062</v>
      </c>
      <c r="B111" s="25" t="s">
        <v>4063</v>
      </c>
      <c r="C111" s="24" t="s">
        <v>20</v>
      </c>
      <c r="D111" s="24" t="s">
        <v>3903</v>
      </c>
      <c r="E111" s="30">
        <v>1.23E-2</v>
      </c>
      <c r="F111" s="27">
        <v>23.44</v>
      </c>
      <c r="G111" s="27">
        <f>ROUND(ROUND(E111,8)*F111,2)</f>
        <v>0.28999999999999998</v>
      </c>
    </row>
    <row r="112" spans="1:7" ht="21" customHeight="1" x14ac:dyDescent="0.25">
      <c r="A112" s="24" t="s">
        <v>4064</v>
      </c>
      <c r="B112" s="25" t="s">
        <v>4065</v>
      </c>
      <c r="C112" s="24" t="s">
        <v>4066</v>
      </c>
      <c r="D112" s="24" t="s">
        <v>26</v>
      </c>
      <c r="E112" s="30">
        <v>4</v>
      </c>
      <c r="F112" s="27">
        <v>5.76</v>
      </c>
      <c r="G112" s="27">
        <f>ROUND(ROUND(E112,8)*F112,2)</f>
        <v>23.04</v>
      </c>
    </row>
    <row r="113" spans="1:7" ht="15" customHeight="1" x14ac:dyDescent="0.25">
      <c r="A113" s="9"/>
      <c r="B113" s="9"/>
      <c r="C113" s="9"/>
      <c r="D113" s="9"/>
      <c r="E113" s="91" t="s">
        <v>3933</v>
      </c>
      <c r="F113" s="91"/>
      <c r="G113" s="28">
        <f>SUM(G111:G112)</f>
        <v>23.33</v>
      </c>
    </row>
    <row r="114" spans="1:7" ht="15" customHeight="1" x14ac:dyDescent="0.25">
      <c r="A114" s="9"/>
      <c r="B114" s="9"/>
      <c r="C114" s="9"/>
      <c r="D114" s="9"/>
      <c r="E114" s="92" t="s">
        <v>3913</v>
      </c>
      <c r="F114" s="92"/>
      <c r="G114" s="29">
        <f>ROUND(SUM(G104,G109,G113),2)</f>
        <v>160.55000000000001</v>
      </c>
    </row>
    <row r="115" spans="1:7" ht="9.9499999999999993" customHeight="1" x14ac:dyDescent="0.25">
      <c r="A115" s="9"/>
      <c r="B115" s="9"/>
      <c r="C115" s="9"/>
      <c r="D115" s="9"/>
      <c r="E115" s="100"/>
      <c r="F115" s="100"/>
      <c r="G115" s="100"/>
    </row>
    <row r="116" spans="1:7" ht="20.100000000000001" customHeight="1" x14ac:dyDescent="0.25">
      <c r="A116" s="99" t="s">
        <v>4123</v>
      </c>
      <c r="B116" s="99"/>
      <c r="C116" s="99"/>
      <c r="D116" s="99"/>
      <c r="E116" s="99"/>
      <c r="F116" s="99"/>
      <c r="G116" s="99"/>
    </row>
    <row r="117" spans="1:7" ht="15" customHeight="1" x14ac:dyDescent="0.25">
      <c r="A117" s="93" t="s">
        <v>3893</v>
      </c>
      <c r="B117" s="93"/>
      <c r="C117" s="23" t="s">
        <v>3</v>
      </c>
      <c r="D117" s="23" t="s">
        <v>4</v>
      </c>
      <c r="E117" s="23" t="s">
        <v>3894</v>
      </c>
      <c r="F117" s="23" t="s">
        <v>3895</v>
      </c>
      <c r="G117" s="23" t="s">
        <v>3896</v>
      </c>
    </row>
    <row r="118" spans="1:7" ht="15" customHeight="1" x14ac:dyDescent="0.25">
      <c r="A118" s="24" t="s">
        <v>3951</v>
      </c>
      <c r="B118" s="25" t="s">
        <v>3952</v>
      </c>
      <c r="C118" s="24" t="s">
        <v>3953</v>
      </c>
      <c r="D118" s="24" t="s">
        <v>3954</v>
      </c>
      <c r="E118" s="30">
        <v>4.0000000000000001E-3</v>
      </c>
      <c r="F118" s="27">
        <v>215</v>
      </c>
      <c r="G118" s="27">
        <f>ROUND(ROUND(E118,8)*F118,2)</f>
        <v>0.86</v>
      </c>
    </row>
    <row r="119" spans="1:7" ht="15" customHeight="1" x14ac:dyDescent="0.25">
      <c r="A119" s="24" t="s">
        <v>3955</v>
      </c>
      <c r="B119" s="25" t="s">
        <v>3956</v>
      </c>
      <c r="C119" s="24" t="s">
        <v>20</v>
      </c>
      <c r="D119" s="24" t="s">
        <v>3903</v>
      </c>
      <c r="E119" s="30">
        <v>5.0000000000000001E-3</v>
      </c>
      <c r="F119" s="27">
        <v>19.37</v>
      </c>
      <c r="G119" s="27">
        <f>ROUND(ROUND(E119,8)*F119,2)</f>
        <v>0.1</v>
      </c>
    </row>
    <row r="120" spans="1:7" ht="15" customHeight="1" x14ac:dyDescent="0.25">
      <c r="A120" s="9"/>
      <c r="B120" s="9"/>
      <c r="C120" s="9"/>
      <c r="D120" s="9"/>
      <c r="E120" s="91" t="s">
        <v>3906</v>
      </c>
      <c r="F120" s="91"/>
      <c r="G120" s="28">
        <f>SUM(G118:G119)</f>
        <v>0.96</v>
      </c>
    </row>
    <row r="121" spans="1:7" ht="15" customHeight="1" x14ac:dyDescent="0.25">
      <c r="A121" s="93" t="s">
        <v>3907</v>
      </c>
      <c r="B121" s="93"/>
      <c r="C121" s="23" t="s">
        <v>3</v>
      </c>
      <c r="D121" s="23" t="s">
        <v>4</v>
      </c>
      <c r="E121" s="23" t="s">
        <v>3894</v>
      </c>
      <c r="F121" s="23" t="s">
        <v>3895</v>
      </c>
      <c r="G121" s="23" t="s">
        <v>3896</v>
      </c>
    </row>
    <row r="122" spans="1:7" ht="21" customHeight="1" x14ac:dyDescent="0.25">
      <c r="A122" s="24" t="s">
        <v>3908</v>
      </c>
      <c r="B122" s="25" t="s">
        <v>3909</v>
      </c>
      <c r="C122" s="24" t="s">
        <v>20</v>
      </c>
      <c r="D122" s="24" t="s">
        <v>2056</v>
      </c>
      <c r="E122" s="30">
        <v>0.03</v>
      </c>
      <c r="F122" s="27">
        <v>32.24</v>
      </c>
      <c r="G122" s="27">
        <f>ROUND(ROUND(E122,8)*F122,2)</f>
        <v>0.97</v>
      </c>
    </row>
    <row r="123" spans="1:7" ht="15" customHeight="1" x14ac:dyDescent="0.25">
      <c r="A123" s="24" t="s">
        <v>3910</v>
      </c>
      <c r="B123" s="25" t="s">
        <v>3911</v>
      </c>
      <c r="C123" s="24" t="s">
        <v>20</v>
      </c>
      <c r="D123" s="24" t="s">
        <v>2056</v>
      </c>
      <c r="E123" s="30">
        <v>0.03</v>
      </c>
      <c r="F123" s="27">
        <v>24.94</v>
      </c>
      <c r="G123" s="27">
        <f>ROUND(ROUND(E123,8)*F123,2)</f>
        <v>0.75</v>
      </c>
    </row>
    <row r="124" spans="1:7" ht="18" customHeight="1" x14ac:dyDescent="0.25">
      <c r="A124" s="9"/>
      <c r="B124" s="9"/>
      <c r="C124" s="9"/>
      <c r="D124" s="9"/>
      <c r="E124" s="91" t="s">
        <v>3912</v>
      </c>
      <c r="F124" s="91"/>
      <c r="G124" s="28">
        <f>SUM(G122:G123)</f>
        <v>1.72</v>
      </c>
    </row>
    <row r="125" spans="1:7" ht="15" customHeight="1" x14ac:dyDescent="0.25">
      <c r="A125" s="9"/>
      <c r="B125" s="9"/>
      <c r="C125" s="9"/>
      <c r="D125" s="9"/>
      <c r="E125" s="92" t="s">
        <v>3913</v>
      </c>
      <c r="F125" s="92"/>
      <c r="G125" s="29">
        <f>ROUND(SUM(G120,G124),2)</f>
        <v>2.68</v>
      </c>
    </row>
    <row r="126" spans="1:7" ht="9.9499999999999993" customHeight="1" x14ac:dyDescent="0.25">
      <c r="A126" s="9"/>
      <c r="B126" s="9"/>
      <c r="C126" s="9"/>
      <c r="D126" s="9"/>
      <c r="E126" s="100"/>
      <c r="F126" s="100"/>
      <c r="G126" s="100"/>
    </row>
    <row r="127" spans="1:7" ht="20.100000000000001" customHeight="1" x14ac:dyDescent="0.25">
      <c r="A127" s="99" t="s">
        <v>4124</v>
      </c>
      <c r="B127" s="99"/>
      <c r="C127" s="99"/>
      <c r="D127" s="99"/>
      <c r="E127" s="99"/>
      <c r="F127" s="99"/>
      <c r="G127" s="99"/>
    </row>
    <row r="128" spans="1:7" ht="15" customHeight="1" x14ac:dyDescent="0.25">
      <c r="A128" s="93" t="s">
        <v>3981</v>
      </c>
      <c r="B128" s="93"/>
      <c r="C128" s="23" t="s">
        <v>3</v>
      </c>
      <c r="D128" s="23" t="s">
        <v>4</v>
      </c>
      <c r="E128" s="23" t="s">
        <v>3894</v>
      </c>
      <c r="F128" s="23" t="s">
        <v>3895</v>
      </c>
      <c r="G128" s="23" t="s">
        <v>3896</v>
      </c>
    </row>
    <row r="129" spans="1:7" ht="21" customHeight="1" x14ac:dyDescent="0.25">
      <c r="A129" s="24" t="s">
        <v>70</v>
      </c>
      <c r="B129" s="25" t="s">
        <v>3982</v>
      </c>
      <c r="C129" s="24" t="s">
        <v>25</v>
      </c>
      <c r="D129" s="24" t="s">
        <v>61</v>
      </c>
      <c r="E129" s="30">
        <v>1</v>
      </c>
      <c r="F129" s="27">
        <v>28.42</v>
      </c>
      <c r="G129" s="27">
        <f>ROUND(ROUND(E129,8)*F129,2)</f>
        <v>28.42</v>
      </c>
    </row>
    <row r="130" spans="1:7" ht="15" customHeight="1" x14ac:dyDescent="0.25">
      <c r="A130" s="9"/>
      <c r="B130" s="9"/>
      <c r="C130" s="9"/>
      <c r="D130" s="9"/>
      <c r="E130" s="91" t="s">
        <v>3983</v>
      </c>
      <c r="F130" s="91"/>
      <c r="G130" s="28">
        <f>SUM(G129:G129)</f>
        <v>28.42</v>
      </c>
    </row>
    <row r="131" spans="1:7" ht="15" customHeight="1" x14ac:dyDescent="0.25">
      <c r="A131" s="9"/>
      <c r="B131" s="9"/>
      <c r="C131" s="9"/>
      <c r="D131" s="9"/>
      <c r="E131" s="92" t="s">
        <v>3913</v>
      </c>
      <c r="F131" s="92"/>
      <c r="G131" s="29">
        <f>ROUND(SUM(G130),2)</f>
        <v>28.42</v>
      </c>
    </row>
    <row r="132" spans="1:7" ht="9.9499999999999993" customHeight="1" x14ac:dyDescent="0.25">
      <c r="A132" s="9"/>
      <c r="B132" s="9"/>
      <c r="C132" s="9"/>
      <c r="D132" s="9"/>
      <c r="E132" s="100"/>
      <c r="F132" s="100"/>
      <c r="G132" s="100"/>
    </row>
    <row r="133" spans="1:7" ht="20.100000000000001" customHeight="1" x14ac:dyDescent="0.25">
      <c r="A133" s="99" t="s">
        <v>4125</v>
      </c>
      <c r="B133" s="99"/>
      <c r="C133" s="99"/>
      <c r="D133" s="99"/>
      <c r="E133" s="99"/>
      <c r="F133" s="99"/>
      <c r="G133" s="99"/>
    </row>
    <row r="134" spans="1:7" ht="15" customHeight="1" x14ac:dyDescent="0.25">
      <c r="A134" s="93" t="s">
        <v>3893</v>
      </c>
      <c r="B134" s="93"/>
      <c r="C134" s="23" t="s">
        <v>3</v>
      </c>
      <c r="D134" s="23" t="s">
        <v>4</v>
      </c>
      <c r="E134" s="23" t="s">
        <v>3894</v>
      </c>
      <c r="F134" s="23" t="s">
        <v>3895</v>
      </c>
      <c r="G134" s="23" t="s">
        <v>3896</v>
      </c>
    </row>
    <row r="135" spans="1:7" ht="29.1" customHeight="1" x14ac:dyDescent="0.25">
      <c r="A135" s="24" t="s">
        <v>4054</v>
      </c>
      <c r="B135" s="25" t="s">
        <v>4055</v>
      </c>
      <c r="C135" s="24" t="s">
        <v>20</v>
      </c>
      <c r="D135" s="24" t="s">
        <v>34</v>
      </c>
      <c r="E135" s="30">
        <v>0.18468999999999999</v>
      </c>
      <c r="F135" s="27">
        <v>517.16999999999996</v>
      </c>
      <c r="G135" s="27">
        <f t="shared" ref="G135:G140" si="2">ROUND(ROUND(E135,8)*F135,2)</f>
        <v>95.52</v>
      </c>
    </row>
    <row r="136" spans="1:7" ht="21" customHeight="1" x14ac:dyDescent="0.25">
      <c r="A136" s="24" t="s">
        <v>4056</v>
      </c>
      <c r="B136" s="25" t="s">
        <v>4057</v>
      </c>
      <c r="C136" s="24" t="s">
        <v>20</v>
      </c>
      <c r="D136" s="24" t="s">
        <v>2057</v>
      </c>
      <c r="E136" s="30">
        <v>3.1900000000000001E-3</v>
      </c>
      <c r="F136" s="27">
        <v>8.98</v>
      </c>
      <c r="G136" s="27">
        <f t="shared" si="2"/>
        <v>0.03</v>
      </c>
    </row>
    <row r="137" spans="1:7" ht="15" customHeight="1" x14ac:dyDescent="0.25">
      <c r="A137" s="24" t="s">
        <v>3955</v>
      </c>
      <c r="B137" s="25" t="s">
        <v>3956</v>
      </c>
      <c r="C137" s="24" t="s">
        <v>20</v>
      </c>
      <c r="D137" s="24" t="s">
        <v>3903</v>
      </c>
      <c r="E137" s="30">
        <v>4.4999999999999998E-2</v>
      </c>
      <c r="F137" s="27">
        <v>19.37</v>
      </c>
      <c r="G137" s="27">
        <f t="shared" si="2"/>
        <v>0.87</v>
      </c>
    </row>
    <row r="138" spans="1:7" ht="21" customHeight="1" x14ac:dyDescent="0.25">
      <c r="A138" s="24" t="s">
        <v>4050</v>
      </c>
      <c r="B138" s="25" t="s">
        <v>4051</v>
      </c>
      <c r="C138" s="24" t="s">
        <v>20</v>
      </c>
      <c r="D138" s="24" t="s">
        <v>84</v>
      </c>
      <c r="E138" s="30">
        <v>0.46875</v>
      </c>
      <c r="F138" s="27">
        <v>3.9</v>
      </c>
      <c r="G138" s="27">
        <f t="shared" si="2"/>
        <v>1.83</v>
      </c>
    </row>
    <row r="139" spans="1:7" ht="21" customHeight="1" x14ac:dyDescent="0.25">
      <c r="A139" s="24" t="s">
        <v>4058</v>
      </c>
      <c r="B139" s="25" t="s">
        <v>4059</v>
      </c>
      <c r="C139" s="24" t="s">
        <v>20</v>
      </c>
      <c r="D139" s="24" t="s">
        <v>84</v>
      </c>
      <c r="E139" s="30">
        <v>0.375</v>
      </c>
      <c r="F139" s="27">
        <v>2.69</v>
      </c>
      <c r="G139" s="27">
        <f t="shared" si="2"/>
        <v>1.01</v>
      </c>
    </row>
    <row r="140" spans="1:7" ht="29.1" customHeight="1" x14ac:dyDescent="0.25">
      <c r="A140" s="24" t="s">
        <v>4060</v>
      </c>
      <c r="B140" s="25" t="s">
        <v>4061</v>
      </c>
      <c r="C140" s="24" t="s">
        <v>20</v>
      </c>
      <c r="D140" s="24" t="s">
        <v>16</v>
      </c>
      <c r="E140" s="30">
        <v>1.07</v>
      </c>
      <c r="F140" s="27">
        <v>23.81</v>
      </c>
      <c r="G140" s="27">
        <f t="shared" si="2"/>
        <v>25.48</v>
      </c>
    </row>
    <row r="141" spans="1:7" ht="15" customHeight="1" x14ac:dyDescent="0.25">
      <c r="A141" s="9"/>
      <c r="B141" s="9"/>
      <c r="C141" s="9"/>
      <c r="D141" s="9"/>
      <c r="E141" s="91" t="s">
        <v>3906</v>
      </c>
      <c r="F141" s="91"/>
      <c r="G141" s="28">
        <f>SUM(G135:G140)</f>
        <v>124.74000000000001</v>
      </c>
    </row>
    <row r="142" spans="1:7" ht="15" customHeight="1" x14ac:dyDescent="0.25">
      <c r="A142" s="93" t="s">
        <v>3907</v>
      </c>
      <c r="B142" s="93"/>
      <c r="C142" s="23" t="s">
        <v>3</v>
      </c>
      <c r="D142" s="23" t="s">
        <v>4</v>
      </c>
      <c r="E142" s="23" t="s">
        <v>3894</v>
      </c>
      <c r="F142" s="23" t="s">
        <v>3895</v>
      </c>
      <c r="G142" s="23" t="s">
        <v>3896</v>
      </c>
    </row>
    <row r="143" spans="1:7" ht="21" customHeight="1" x14ac:dyDescent="0.25">
      <c r="A143" s="24" t="s">
        <v>3908</v>
      </c>
      <c r="B143" s="25" t="s">
        <v>3909</v>
      </c>
      <c r="C143" s="24" t="s">
        <v>20</v>
      </c>
      <c r="D143" s="24" t="s">
        <v>2056</v>
      </c>
      <c r="E143" s="30">
        <v>0.13009999999999999</v>
      </c>
      <c r="F143" s="27">
        <v>32.24</v>
      </c>
      <c r="G143" s="27">
        <f>ROUND(ROUND(E143,8)*F143,2)</f>
        <v>4.1900000000000004</v>
      </c>
    </row>
    <row r="144" spans="1:7" ht="15" customHeight="1" x14ac:dyDescent="0.25">
      <c r="A144" s="24" t="s">
        <v>3971</v>
      </c>
      <c r="B144" s="25" t="s">
        <v>3972</v>
      </c>
      <c r="C144" s="24" t="s">
        <v>20</v>
      </c>
      <c r="D144" s="24" t="s">
        <v>2056</v>
      </c>
      <c r="E144" s="30">
        <v>8.7400000000000005E-2</v>
      </c>
      <c r="F144" s="27">
        <v>32.69</v>
      </c>
      <c r="G144" s="27">
        <f>ROUND(ROUND(E144,8)*F144,2)</f>
        <v>2.86</v>
      </c>
    </row>
    <row r="145" spans="1:7" ht="15" customHeight="1" x14ac:dyDescent="0.25">
      <c r="A145" s="24" t="s">
        <v>3910</v>
      </c>
      <c r="B145" s="25" t="s">
        <v>3911</v>
      </c>
      <c r="C145" s="24" t="s">
        <v>20</v>
      </c>
      <c r="D145" s="24" t="s">
        <v>2056</v>
      </c>
      <c r="E145" s="30">
        <v>0.21759999999999999</v>
      </c>
      <c r="F145" s="27">
        <v>24.94</v>
      </c>
      <c r="G145" s="27">
        <f>ROUND(ROUND(E145,8)*F145,2)</f>
        <v>5.43</v>
      </c>
    </row>
    <row r="146" spans="1:7" ht="18" customHeight="1" x14ac:dyDescent="0.25">
      <c r="A146" s="9"/>
      <c r="B146" s="9"/>
      <c r="C146" s="9"/>
      <c r="D146" s="9"/>
      <c r="E146" s="91" t="s">
        <v>3912</v>
      </c>
      <c r="F146" s="91"/>
      <c r="G146" s="28">
        <f>SUM(G143:G145)</f>
        <v>12.48</v>
      </c>
    </row>
    <row r="147" spans="1:7" ht="15" customHeight="1" x14ac:dyDescent="0.25">
      <c r="A147" s="93" t="s">
        <v>3922</v>
      </c>
      <c r="B147" s="93"/>
      <c r="C147" s="23" t="s">
        <v>3</v>
      </c>
      <c r="D147" s="23" t="s">
        <v>4</v>
      </c>
      <c r="E147" s="23" t="s">
        <v>3894</v>
      </c>
      <c r="F147" s="23" t="s">
        <v>3895</v>
      </c>
      <c r="G147" s="23" t="s">
        <v>3896</v>
      </c>
    </row>
    <row r="148" spans="1:7" ht="29.1" customHeight="1" x14ac:dyDescent="0.25">
      <c r="A148" s="24" t="s">
        <v>4062</v>
      </c>
      <c r="B148" s="25" t="s">
        <v>4063</v>
      </c>
      <c r="C148" s="24" t="s">
        <v>20</v>
      </c>
      <c r="D148" s="24" t="s">
        <v>3903</v>
      </c>
      <c r="E148" s="30">
        <v>1.23E-2</v>
      </c>
      <c r="F148" s="27">
        <v>23.44</v>
      </c>
      <c r="G148" s="27">
        <f>ROUND(ROUND(E148,8)*F148,2)</f>
        <v>0.28999999999999998</v>
      </c>
    </row>
    <row r="149" spans="1:7" ht="21" customHeight="1" x14ac:dyDescent="0.25">
      <c r="A149" s="24" t="s">
        <v>4064</v>
      </c>
      <c r="B149" s="25" t="s">
        <v>4065</v>
      </c>
      <c r="C149" s="24" t="s">
        <v>4066</v>
      </c>
      <c r="D149" s="24" t="s">
        <v>26</v>
      </c>
      <c r="E149" s="30">
        <v>4</v>
      </c>
      <c r="F149" s="27">
        <v>5.76</v>
      </c>
      <c r="G149" s="27">
        <f>ROUND(ROUND(E149,8)*F149,2)</f>
        <v>23.04</v>
      </c>
    </row>
    <row r="150" spans="1:7" ht="15" customHeight="1" x14ac:dyDescent="0.25">
      <c r="A150" s="9"/>
      <c r="B150" s="9"/>
      <c r="C150" s="9"/>
      <c r="D150" s="9"/>
      <c r="E150" s="91" t="s">
        <v>3933</v>
      </c>
      <c r="F150" s="91"/>
      <c r="G150" s="28">
        <f>SUM(G148:G149)</f>
        <v>23.33</v>
      </c>
    </row>
    <row r="151" spans="1:7" ht="15" customHeight="1" x14ac:dyDescent="0.25">
      <c r="A151" s="9"/>
      <c r="B151" s="9"/>
      <c r="C151" s="9"/>
      <c r="D151" s="9"/>
      <c r="E151" s="92" t="s">
        <v>3913</v>
      </c>
      <c r="F151" s="92"/>
      <c r="G151" s="29">
        <f>ROUND(SUM(G141,G146,G150),2)</f>
        <v>160.55000000000001</v>
      </c>
    </row>
    <row r="152" spans="1:7" ht="9.9499999999999993" customHeight="1" x14ac:dyDescent="0.25">
      <c r="A152" s="9"/>
      <c r="B152" s="9"/>
      <c r="C152" s="9"/>
      <c r="D152" s="9"/>
      <c r="E152" s="100"/>
      <c r="F152" s="100"/>
      <c r="G152" s="100"/>
    </row>
    <row r="153" spans="1:7" ht="20.100000000000001" customHeight="1" x14ac:dyDescent="0.25">
      <c r="A153" s="99" t="s">
        <v>4123</v>
      </c>
      <c r="B153" s="99"/>
      <c r="C153" s="99"/>
      <c r="D153" s="99"/>
      <c r="E153" s="99"/>
      <c r="F153" s="99"/>
      <c r="G153" s="99"/>
    </row>
    <row r="154" spans="1:7" ht="15" customHeight="1" x14ac:dyDescent="0.25">
      <c r="A154" s="93" t="s">
        <v>3893</v>
      </c>
      <c r="B154" s="93"/>
      <c r="C154" s="23" t="s">
        <v>3</v>
      </c>
      <c r="D154" s="23" t="s">
        <v>4</v>
      </c>
      <c r="E154" s="23" t="s">
        <v>3894</v>
      </c>
      <c r="F154" s="23" t="s">
        <v>3895</v>
      </c>
      <c r="G154" s="23" t="s">
        <v>3896</v>
      </c>
    </row>
    <row r="155" spans="1:7" ht="15" customHeight="1" x14ac:dyDescent="0.25">
      <c r="A155" s="24" t="s">
        <v>3951</v>
      </c>
      <c r="B155" s="25" t="s">
        <v>3952</v>
      </c>
      <c r="C155" s="24" t="s">
        <v>3953</v>
      </c>
      <c r="D155" s="24" t="s">
        <v>3954</v>
      </c>
      <c r="E155" s="30">
        <v>4.0000000000000001E-3</v>
      </c>
      <c r="F155" s="27">
        <v>215</v>
      </c>
      <c r="G155" s="27">
        <f>ROUND(ROUND(E155,8)*F155,2)</f>
        <v>0.86</v>
      </c>
    </row>
    <row r="156" spans="1:7" ht="15" customHeight="1" x14ac:dyDescent="0.25">
      <c r="A156" s="24" t="s">
        <v>3955</v>
      </c>
      <c r="B156" s="25" t="s">
        <v>3956</v>
      </c>
      <c r="C156" s="24" t="s">
        <v>20</v>
      </c>
      <c r="D156" s="24" t="s">
        <v>3903</v>
      </c>
      <c r="E156" s="30">
        <v>5.0000000000000001E-3</v>
      </c>
      <c r="F156" s="27">
        <v>19.37</v>
      </c>
      <c r="G156" s="27">
        <f>ROUND(ROUND(E156,8)*F156,2)</f>
        <v>0.1</v>
      </c>
    </row>
    <row r="157" spans="1:7" ht="15" customHeight="1" x14ac:dyDescent="0.25">
      <c r="A157" s="9"/>
      <c r="B157" s="9"/>
      <c r="C157" s="9"/>
      <c r="D157" s="9"/>
      <c r="E157" s="91" t="s">
        <v>3906</v>
      </c>
      <c r="F157" s="91"/>
      <c r="G157" s="28">
        <f>SUM(G155:G156)</f>
        <v>0.96</v>
      </c>
    </row>
    <row r="158" spans="1:7" ht="15" customHeight="1" x14ac:dyDescent="0.25">
      <c r="A158" s="93" t="s">
        <v>3907</v>
      </c>
      <c r="B158" s="93"/>
      <c r="C158" s="23" t="s">
        <v>3</v>
      </c>
      <c r="D158" s="23" t="s">
        <v>4</v>
      </c>
      <c r="E158" s="23" t="s">
        <v>3894</v>
      </c>
      <c r="F158" s="23" t="s">
        <v>3895</v>
      </c>
      <c r="G158" s="23" t="s">
        <v>3896</v>
      </c>
    </row>
    <row r="159" spans="1:7" ht="21" customHeight="1" x14ac:dyDescent="0.25">
      <c r="A159" s="24" t="s">
        <v>3908</v>
      </c>
      <c r="B159" s="25" t="s">
        <v>3909</v>
      </c>
      <c r="C159" s="24" t="s">
        <v>20</v>
      </c>
      <c r="D159" s="24" t="s">
        <v>2056</v>
      </c>
      <c r="E159" s="30">
        <v>0.03</v>
      </c>
      <c r="F159" s="27">
        <v>32.24</v>
      </c>
      <c r="G159" s="27">
        <f>ROUND(ROUND(E159,8)*F159,2)</f>
        <v>0.97</v>
      </c>
    </row>
    <row r="160" spans="1:7" ht="15" customHeight="1" x14ac:dyDescent="0.25">
      <c r="A160" s="24" t="s">
        <v>3910</v>
      </c>
      <c r="B160" s="25" t="s">
        <v>3911</v>
      </c>
      <c r="C160" s="24" t="s">
        <v>20</v>
      </c>
      <c r="D160" s="24" t="s">
        <v>2056</v>
      </c>
      <c r="E160" s="30">
        <v>0.03</v>
      </c>
      <c r="F160" s="27">
        <v>24.94</v>
      </c>
      <c r="G160" s="27">
        <f>ROUND(ROUND(E160,8)*F160,2)</f>
        <v>0.75</v>
      </c>
    </row>
    <row r="161" spans="1:7" ht="18" customHeight="1" x14ac:dyDescent="0.25">
      <c r="A161" s="9"/>
      <c r="B161" s="9"/>
      <c r="C161" s="9"/>
      <c r="D161" s="9"/>
      <c r="E161" s="91" t="s">
        <v>3912</v>
      </c>
      <c r="F161" s="91"/>
      <c r="G161" s="28">
        <f>SUM(G159:G160)</f>
        <v>1.72</v>
      </c>
    </row>
    <row r="162" spans="1:7" ht="15" customHeight="1" x14ac:dyDescent="0.25">
      <c r="A162" s="9"/>
      <c r="B162" s="9"/>
      <c r="C162" s="9"/>
      <c r="D162" s="9"/>
      <c r="E162" s="92" t="s">
        <v>3913</v>
      </c>
      <c r="F162" s="92"/>
      <c r="G162" s="29">
        <f>ROUND(SUM(G157,G161),2)</f>
        <v>2.68</v>
      </c>
    </row>
    <row r="163" spans="1:7" ht="9.9499999999999993" customHeight="1" x14ac:dyDescent="0.25">
      <c r="A163" s="9"/>
      <c r="B163" s="9"/>
      <c r="C163" s="9"/>
      <c r="D163" s="9"/>
      <c r="E163" s="100"/>
      <c r="F163" s="100"/>
      <c r="G163" s="100"/>
    </row>
    <row r="164" spans="1:7" ht="20.100000000000001" customHeight="1" x14ac:dyDescent="0.25">
      <c r="A164" s="99" t="s">
        <v>4124</v>
      </c>
      <c r="B164" s="99"/>
      <c r="C164" s="99"/>
      <c r="D164" s="99"/>
      <c r="E164" s="99"/>
      <c r="F164" s="99"/>
      <c r="G164" s="99"/>
    </row>
    <row r="165" spans="1:7" ht="15" customHeight="1" x14ac:dyDescent="0.25">
      <c r="A165" s="93" t="s">
        <v>3981</v>
      </c>
      <c r="B165" s="93"/>
      <c r="C165" s="23" t="s">
        <v>3</v>
      </c>
      <c r="D165" s="23" t="s">
        <v>4</v>
      </c>
      <c r="E165" s="23" t="s">
        <v>3894</v>
      </c>
      <c r="F165" s="23" t="s">
        <v>3895</v>
      </c>
      <c r="G165" s="23" t="s">
        <v>3896</v>
      </c>
    </row>
    <row r="166" spans="1:7" ht="21" customHeight="1" x14ac:dyDescent="0.25">
      <c r="A166" s="24" t="s">
        <v>70</v>
      </c>
      <c r="B166" s="25" t="s">
        <v>3982</v>
      </c>
      <c r="C166" s="24" t="s">
        <v>25</v>
      </c>
      <c r="D166" s="24" t="s">
        <v>61</v>
      </c>
      <c r="E166" s="30">
        <v>1</v>
      </c>
      <c r="F166" s="27">
        <v>28.42</v>
      </c>
      <c r="G166" s="27">
        <f>ROUND(ROUND(E166,8)*F166,2)</f>
        <v>28.42</v>
      </c>
    </row>
    <row r="167" spans="1:7" ht="15" customHeight="1" x14ac:dyDescent="0.25">
      <c r="A167" s="9"/>
      <c r="B167" s="9"/>
      <c r="C167" s="9"/>
      <c r="D167" s="9"/>
      <c r="E167" s="91" t="s">
        <v>3983</v>
      </c>
      <c r="F167" s="91"/>
      <c r="G167" s="28">
        <f>SUM(G166:G166)</f>
        <v>28.42</v>
      </c>
    </row>
    <row r="168" spans="1:7" ht="15" customHeight="1" x14ac:dyDescent="0.25">
      <c r="A168" s="9"/>
      <c r="B168" s="9"/>
      <c r="C168" s="9"/>
      <c r="D168" s="9"/>
      <c r="E168" s="92" t="s">
        <v>3913</v>
      </c>
      <c r="F168" s="92"/>
      <c r="G168" s="29">
        <f>ROUND(SUM(G167),2)</f>
        <v>28.42</v>
      </c>
    </row>
    <row r="169" spans="1:7" ht="9.9499999999999993" customHeight="1" x14ac:dyDescent="0.25">
      <c r="A169" s="9"/>
      <c r="B169" s="9"/>
      <c r="C169" s="9"/>
      <c r="D169" s="9"/>
      <c r="E169" s="100"/>
      <c r="F169" s="100"/>
      <c r="G169" s="100"/>
    </row>
    <row r="170" spans="1:7" ht="20.100000000000001" customHeight="1" x14ac:dyDescent="0.25">
      <c r="A170" s="99" t="s">
        <v>4125</v>
      </c>
      <c r="B170" s="99"/>
      <c r="C170" s="99"/>
      <c r="D170" s="99"/>
      <c r="E170" s="99"/>
      <c r="F170" s="99"/>
      <c r="G170" s="99"/>
    </row>
    <row r="171" spans="1:7" ht="15" customHeight="1" x14ac:dyDescent="0.25">
      <c r="A171" s="93" t="s">
        <v>3893</v>
      </c>
      <c r="B171" s="93"/>
      <c r="C171" s="23" t="s">
        <v>3</v>
      </c>
      <c r="D171" s="23" t="s">
        <v>4</v>
      </c>
      <c r="E171" s="23" t="s">
        <v>3894</v>
      </c>
      <c r="F171" s="23" t="s">
        <v>3895</v>
      </c>
      <c r="G171" s="23" t="s">
        <v>3896</v>
      </c>
    </row>
    <row r="172" spans="1:7" ht="29.1" customHeight="1" x14ac:dyDescent="0.25">
      <c r="A172" s="24" t="s">
        <v>4054</v>
      </c>
      <c r="B172" s="25" t="s">
        <v>4055</v>
      </c>
      <c r="C172" s="24" t="s">
        <v>20</v>
      </c>
      <c r="D172" s="24" t="s">
        <v>34</v>
      </c>
      <c r="E172" s="30">
        <v>0.18468999999999999</v>
      </c>
      <c r="F172" s="27">
        <v>517.16999999999996</v>
      </c>
      <c r="G172" s="27">
        <f t="shared" ref="G172:G177" si="3">ROUND(ROUND(E172,8)*F172,2)</f>
        <v>95.52</v>
      </c>
    </row>
    <row r="173" spans="1:7" ht="21" customHeight="1" x14ac:dyDescent="0.25">
      <c r="A173" s="24" t="s">
        <v>4056</v>
      </c>
      <c r="B173" s="25" t="s">
        <v>4057</v>
      </c>
      <c r="C173" s="24" t="s">
        <v>20</v>
      </c>
      <c r="D173" s="24" t="s">
        <v>2057</v>
      </c>
      <c r="E173" s="30">
        <v>3.1900000000000001E-3</v>
      </c>
      <c r="F173" s="27">
        <v>8.98</v>
      </c>
      <c r="G173" s="27">
        <f t="shared" si="3"/>
        <v>0.03</v>
      </c>
    </row>
    <row r="174" spans="1:7" ht="15" customHeight="1" x14ac:dyDescent="0.25">
      <c r="A174" s="24" t="s">
        <v>3955</v>
      </c>
      <c r="B174" s="25" t="s">
        <v>3956</v>
      </c>
      <c r="C174" s="24" t="s">
        <v>20</v>
      </c>
      <c r="D174" s="24" t="s">
        <v>3903</v>
      </c>
      <c r="E174" s="30">
        <v>4.4999999999999998E-2</v>
      </c>
      <c r="F174" s="27">
        <v>19.37</v>
      </c>
      <c r="G174" s="27">
        <f t="shared" si="3"/>
        <v>0.87</v>
      </c>
    </row>
    <row r="175" spans="1:7" ht="21" customHeight="1" x14ac:dyDescent="0.25">
      <c r="A175" s="24" t="s">
        <v>4050</v>
      </c>
      <c r="B175" s="25" t="s">
        <v>4051</v>
      </c>
      <c r="C175" s="24" t="s">
        <v>20</v>
      </c>
      <c r="D175" s="24" t="s">
        <v>84</v>
      </c>
      <c r="E175" s="30">
        <v>0.46875</v>
      </c>
      <c r="F175" s="27">
        <v>3.9</v>
      </c>
      <c r="G175" s="27">
        <f t="shared" si="3"/>
        <v>1.83</v>
      </c>
    </row>
    <row r="176" spans="1:7" ht="21" customHeight="1" x14ac:dyDescent="0.25">
      <c r="A176" s="24" t="s">
        <v>4058</v>
      </c>
      <c r="B176" s="25" t="s">
        <v>4059</v>
      </c>
      <c r="C176" s="24" t="s">
        <v>20</v>
      </c>
      <c r="D176" s="24" t="s">
        <v>84</v>
      </c>
      <c r="E176" s="30">
        <v>0.375</v>
      </c>
      <c r="F176" s="27">
        <v>2.69</v>
      </c>
      <c r="G176" s="27">
        <f t="shared" si="3"/>
        <v>1.01</v>
      </c>
    </row>
    <row r="177" spans="1:7" ht="29.1" customHeight="1" x14ac:dyDescent="0.25">
      <c r="A177" s="24" t="s">
        <v>4060</v>
      </c>
      <c r="B177" s="25" t="s">
        <v>4061</v>
      </c>
      <c r="C177" s="24" t="s">
        <v>20</v>
      </c>
      <c r="D177" s="24" t="s">
        <v>16</v>
      </c>
      <c r="E177" s="30">
        <v>1.07</v>
      </c>
      <c r="F177" s="27">
        <v>23.81</v>
      </c>
      <c r="G177" s="27">
        <f t="shared" si="3"/>
        <v>25.48</v>
      </c>
    </row>
    <row r="178" spans="1:7" ht="15" customHeight="1" x14ac:dyDescent="0.25">
      <c r="A178" s="9"/>
      <c r="B178" s="9"/>
      <c r="C178" s="9"/>
      <c r="D178" s="9"/>
      <c r="E178" s="91" t="s">
        <v>3906</v>
      </c>
      <c r="F178" s="91"/>
      <c r="G178" s="28">
        <f>SUM(G172:G177)</f>
        <v>124.74000000000001</v>
      </c>
    </row>
    <row r="179" spans="1:7" ht="15" customHeight="1" x14ac:dyDescent="0.25">
      <c r="A179" s="93" t="s">
        <v>3907</v>
      </c>
      <c r="B179" s="93"/>
      <c r="C179" s="23" t="s">
        <v>3</v>
      </c>
      <c r="D179" s="23" t="s">
        <v>4</v>
      </c>
      <c r="E179" s="23" t="s">
        <v>3894</v>
      </c>
      <c r="F179" s="23" t="s">
        <v>3895</v>
      </c>
      <c r="G179" s="23" t="s">
        <v>3896</v>
      </c>
    </row>
    <row r="180" spans="1:7" ht="21" customHeight="1" x14ac:dyDescent="0.25">
      <c r="A180" s="24" t="s">
        <v>3908</v>
      </c>
      <c r="B180" s="25" t="s">
        <v>3909</v>
      </c>
      <c r="C180" s="24" t="s">
        <v>20</v>
      </c>
      <c r="D180" s="24" t="s">
        <v>2056</v>
      </c>
      <c r="E180" s="30">
        <v>0.13009999999999999</v>
      </c>
      <c r="F180" s="27">
        <v>32.24</v>
      </c>
      <c r="G180" s="27">
        <f>ROUND(ROUND(E180,8)*F180,2)</f>
        <v>4.1900000000000004</v>
      </c>
    </row>
    <row r="181" spans="1:7" ht="15" customHeight="1" x14ac:dyDescent="0.25">
      <c r="A181" s="24" t="s">
        <v>3971</v>
      </c>
      <c r="B181" s="25" t="s">
        <v>3972</v>
      </c>
      <c r="C181" s="24" t="s">
        <v>20</v>
      </c>
      <c r="D181" s="24" t="s">
        <v>2056</v>
      </c>
      <c r="E181" s="30">
        <v>8.7400000000000005E-2</v>
      </c>
      <c r="F181" s="27">
        <v>32.69</v>
      </c>
      <c r="G181" s="27">
        <f>ROUND(ROUND(E181,8)*F181,2)</f>
        <v>2.86</v>
      </c>
    </row>
    <row r="182" spans="1:7" ht="15" customHeight="1" x14ac:dyDescent="0.25">
      <c r="A182" s="24" t="s">
        <v>3910</v>
      </c>
      <c r="B182" s="25" t="s">
        <v>3911</v>
      </c>
      <c r="C182" s="24" t="s">
        <v>20</v>
      </c>
      <c r="D182" s="24" t="s">
        <v>2056</v>
      </c>
      <c r="E182" s="30">
        <v>0.21759999999999999</v>
      </c>
      <c r="F182" s="27">
        <v>24.94</v>
      </c>
      <c r="G182" s="27">
        <f>ROUND(ROUND(E182,8)*F182,2)</f>
        <v>5.43</v>
      </c>
    </row>
    <row r="183" spans="1:7" ht="18" customHeight="1" x14ac:dyDescent="0.25">
      <c r="A183" s="9"/>
      <c r="B183" s="9"/>
      <c r="C183" s="9"/>
      <c r="D183" s="9"/>
      <c r="E183" s="91" t="s">
        <v>3912</v>
      </c>
      <c r="F183" s="91"/>
      <c r="G183" s="28">
        <f>SUM(G180:G182)</f>
        <v>12.48</v>
      </c>
    </row>
    <row r="184" spans="1:7" ht="15" customHeight="1" x14ac:dyDescent="0.25">
      <c r="A184" s="93" t="s">
        <v>3922</v>
      </c>
      <c r="B184" s="93"/>
      <c r="C184" s="23" t="s">
        <v>3</v>
      </c>
      <c r="D184" s="23" t="s">
        <v>4</v>
      </c>
      <c r="E184" s="23" t="s">
        <v>3894</v>
      </c>
      <c r="F184" s="23" t="s">
        <v>3895</v>
      </c>
      <c r="G184" s="23" t="s">
        <v>3896</v>
      </c>
    </row>
    <row r="185" spans="1:7" ht="29.1" customHeight="1" x14ac:dyDescent="0.25">
      <c r="A185" s="24" t="s">
        <v>4062</v>
      </c>
      <c r="B185" s="25" t="s">
        <v>4063</v>
      </c>
      <c r="C185" s="24" t="s">
        <v>20</v>
      </c>
      <c r="D185" s="24" t="s">
        <v>3903</v>
      </c>
      <c r="E185" s="30">
        <v>1.23E-2</v>
      </c>
      <c r="F185" s="27">
        <v>23.44</v>
      </c>
      <c r="G185" s="27">
        <f>ROUND(ROUND(E185,8)*F185,2)</f>
        <v>0.28999999999999998</v>
      </c>
    </row>
    <row r="186" spans="1:7" ht="21" customHeight="1" x14ac:dyDescent="0.25">
      <c r="A186" s="24" t="s">
        <v>4064</v>
      </c>
      <c r="B186" s="25" t="s">
        <v>4065</v>
      </c>
      <c r="C186" s="24" t="s">
        <v>4066</v>
      </c>
      <c r="D186" s="24" t="s">
        <v>26</v>
      </c>
      <c r="E186" s="30">
        <v>4</v>
      </c>
      <c r="F186" s="27">
        <v>5.76</v>
      </c>
      <c r="G186" s="27">
        <f>ROUND(ROUND(E186,8)*F186,2)</f>
        <v>23.04</v>
      </c>
    </row>
    <row r="187" spans="1:7" ht="15" customHeight="1" x14ac:dyDescent="0.25">
      <c r="A187" s="9"/>
      <c r="B187" s="9"/>
      <c r="C187" s="9"/>
      <c r="D187" s="9"/>
      <c r="E187" s="91" t="s">
        <v>3933</v>
      </c>
      <c r="F187" s="91"/>
      <c r="G187" s="28">
        <f>SUM(G185:G186)</f>
        <v>23.33</v>
      </c>
    </row>
    <row r="188" spans="1:7" ht="15" customHeight="1" x14ac:dyDescent="0.25">
      <c r="A188" s="9"/>
      <c r="B188" s="9"/>
      <c r="C188" s="9"/>
      <c r="D188" s="9"/>
      <c r="E188" s="92" t="s">
        <v>3913</v>
      </c>
      <c r="F188" s="92"/>
      <c r="G188" s="29">
        <f>ROUND(SUM(G178,G183,G187),2)</f>
        <v>160.55000000000001</v>
      </c>
    </row>
    <row r="189" spans="1:7" ht="9.9499999999999993" customHeight="1" x14ac:dyDescent="0.25">
      <c r="A189" s="9"/>
      <c r="B189" s="9"/>
      <c r="C189" s="9"/>
      <c r="D189" s="9"/>
      <c r="E189" s="100"/>
      <c r="F189" s="100"/>
      <c r="G189" s="100"/>
    </row>
    <row r="190" spans="1:7" ht="20.100000000000001" customHeight="1" x14ac:dyDescent="0.25">
      <c r="A190" s="99" t="s">
        <v>4123</v>
      </c>
      <c r="B190" s="99"/>
      <c r="C190" s="99"/>
      <c r="D190" s="99"/>
      <c r="E190" s="99"/>
      <c r="F190" s="99"/>
      <c r="G190" s="99"/>
    </row>
    <row r="191" spans="1:7" ht="15" customHeight="1" x14ac:dyDescent="0.25">
      <c r="A191" s="93" t="s">
        <v>3893</v>
      </c>
      <c r="B191" s="93"/>
      <c r="C191" s="23" t="s">
        <v>3</v>
      </c>
      <c r="D191" s="23" t="s">
        <v>4</v>
      </c>
      <c r="E191" s="23" t="s">
        <v>3894</v>
      </c>
      <c r="F191" s="23" t="s">
        <v>3895</v>
      </c>
      <c r="G191" s="23" t="s">
        <v>3896</v>
      </c>
    </row>
    <row r="192" spans="1:7" ht="15" customHeight="1" x14ac:dyDescent="0.25">
      <c r="A192" s="24" t="s">
        <v>3951</v>
      </c>
      <c r="B192" s="25" t="s">
        <v>3952</v>
      </c>
      <c r="C192" s="24" t="s">
        <v>3953</v>
      </c>
      <c r="D192" s="24" t="s">
        <v>3954</v>
      </c>
      <c r="E192" s="30">
        <v>4.0000000000000001E-3</v>
      </c>
      <c r="F192" s="27">
        <v>215</v>
      </c>
      <c r="G192" s="27">
        <f>ROUND(ROUND(E192,8)*F192,2)</f>
        <v>0.86</v>
      </c>
    </row>
    <row r="193" spans="1:7" ht="15" customHeight="1" x14ac:dyDescent="0.25">
      <c r="A193" s="24" t="s">
        <v>3955</v>
      </c>
      <c r="B193" s="25" t="s">
        <v>3956</v>
      </c>
      <c r="C193" s="24" t="s">
        <v>20</v>
      </c>
      <c r="D193" s="24" t="s">
        <v>3903</v>
      </c>
      <c r="E193" s="30">
        <v>5.0000000000000001E-3</v>
      </c>
      <c r="F193" s="27">
        <v>19.37</v>
      </c>
      <c r="G193" s="27">
        <f>ROUND(ROUND(E193,8)*F193,2)</f>
        <v>0.1</v>
      </c>
    </row>
    <row r="194" spans="1:7" ht="15" customHeight="1" x14ac:dyDescent="0.25">
      <c r="A194" s="9"/>
      <c r="B194" s="9"/>
      <c r="C194" s="9"/>
      <c r="D194" s="9"/>
      <c r="E194" s="91" t="s">
        <v>3906</v>
      </c>
      <c r="F194" s="91"/>
      <c r="G194" s="28">
        <f>SUM(G192:G193)</f>
        <v>0.96</v>
      </c>
    </row>
    <row r="195" spans="1:7" ht="15" customHeight="1" x14ac:dyDescent="0.25">
      <c r="A195" s="93" t="s">
        <v>3907</v>
      </c>
      <c r="B195" s="93"/>
      <c r="C195" s="23" t="s">
        <v>3</v>
      </c>
      <c r="D195" s="23" t="s">
        <v>4</v>
      </c>
      <c r="E195" s="23" t="s">
        <v>3894</v>
      </c>
      <c r="F195" s="23" t="s">
        <v>3895</v>
      </c>
      <c r="G195" s="23" t="s">
        <v>3896</v>
      </c>
    </row>
    <row r="196" spans="1:7" ht="21" customHeight="1" x14ac:dyDescent="0.25">
      <c r="A196" s="24" t="s">
        <v>3908</v>
      </c>
      <c r="B196" s="25" t="s">
        <v>3909</v>
      </c>
      <c r="C196" s="24" t="s">
        <v>20</v>
      </c>
      <c r="D196" s="24" t="s">
        <v>2056</v>
      </c>
      <c r="E196" s="30">
        <v>0.03</v>
      </c>
      <c r="F196" s="27">
        <v>32.24</v>
      </c>
      <c r="G196" s="27">
        <f>ROUND(ROUND(E196,8)*F196,2)</f>
        <v>0.97</v>
      </c>
    </row>
    <row r="197" spans="1:7" ht="15" customHeight="1" x14ac:dyDescent="0.25">
      <c r="A197" s="24" t="s">
        <v>3910</v>
      </c>
      <c r="B197" s="25" t="s">
        <v>3911</v>
      </c>
      <c r="C197" s="24" t="s">
        <v>20</v>
      </c>
      <c r="D197" s="24" t="s">
        <v>2056</v>
      </c>
      <c r="E197" s="30">
        <v>0.03</v>
      </c>
      <c r="F197" s="27">
        <v>24.94</v>
      </c>
      <c r="G197" s="27">
        <f>ROUND(ROUND(E197,8)*F197,2)</f>
        <v>0.75</v>
      </c>
    </row>
    <row r="198" spans="1:7" ht="18" customHeight="1" x14ac:dyDescent="0.25">
      <c r="A198" s="9"/>
      <c r="B198" s="9"/>
      <c r="C198" s="9"/>
      <c r="D198" s="9"/>
      <c r="E198" s="91" t="s">
        <v>3912</v>
      </c>
      <c r="F198" s="91"/>
      <c r="G198" s="28">
        <f>SUM(G196:G197)</f>
        <v>1.72</v>
      </c>
    </row>
    <row r="199" spans="1:7" ht="15" customHeight="1" x14ac:dyDescent="0.25">
      <c r="A199" s="9"/>
      <c r="B199" s="9"/>
      <c r="C199" s="9"/>
      <c r="D199" s="9"/>
      <c r="E199" s="92" t="s">
        <v>3913</v>
      </c>
      <c r="F199" s="92"/>
      <c r="G199" s="29">
        <f>ROUND(SUM(G194,G198),2)</f>
        <v>2.68</v>
      </c>
    </row>
    <row r="200" spans="1:7" ht="9.9499999999999993" customHeight="1" x14ac:dyDescent="0.25">
      <c r="A200" s="9"/>
      <c r="B200" s="9"/>
      <c r="C200" s="9"/>
      <c r="D200" s="9"/>
      <c r="E200" s="100"/>
      <c r="F200" s="100"/>
      <c r="G200" s="100"/>
    </row>
    <row r="201" spans="1:7" ht="20.100000000000001" customHeight="1" x14ac:dyDescent="0.25">
      <c r="A201" s="99" t="s">
        <v>4124</v>
      </c>
      <c r="B201" s="99"/>
      <c r="C201" s="99"/>
      <c r="D201" s="99"/>
      <c r="E201" s="99"/>
      <c r="F201" s="99"/>
      <c r="G201" s="99"/>
    </row>
    <row r="202" spans="1:7" ht="15" customHeight="1" x14ac:dyDescent="0.25">
      <c r="A202" s="93" t="s">
        <v>3981</v>
      </c>
      <c r="B202" s="93"/>
      <c r="C202" s="23" t="s">
        <v>3</v>
      </c>
      <c r="D202" s="23" t="s">
        <v>4</v>
      </c>
      <c r="E202" s="23" t="s">
        <v>3894</v>
      </c>
      <c r="F202" s="23" t="s">
        <v>3895</v>
      </c>
      <c r="G202" s="23" t="s">
        <v>3896</v>
      </c>
    </row>
    <row r="203" spans="1:7" ht="21" customHeight="1" x14ac:dyDescent="0.25">
      <c r="A203" s="24" t="s">
        <v>70</v>
      </c>
      <c r="B203" s="25" t="s">
        <v>3982</v>
      </c>
      <c r="C203" s="24" t="s">
        <v>25</v>
      </c>
      <c r="D203" s="24" t="s">
        <v>61</v>
      </c>
      <c r="E203" s="30">
        <v>1</v>
      </c>
      <c r="F203" s="27">
        <v>28.42</v>
      </c>
      <c r="G203" s="27">
        <f>ROUND(ROUND(E203,8)*F203,2)</f>
        <v>28.42</v>
      </c>
    </row>
    <row r="204" spans="1:7" ht="15" customHeight="1" x14ac:dyDescent="0.25">
      <c r="A204" s="9"/>
      <c r="B204" s="9"/>
      <c r="C204" s="9"/>
      <c r="D204" s="9"/>
      <c r="E204" s="91" t="s">
        <v>3983</v>
      </c>
      <c r="F204" s="91"/>
      <c r="G204" s="28">
        <f>SUM(G203:G203)</f>
        <v>28.42</v>
      </c>
    </row>
    <row r="205" spans="1:7" ht="15" customHeight="1" x14ac:dyDescent="0.25">
      <c r="A205" s="9"/>
      <c r="B205" s="9"/>
      <c r="C205" s="9"/>
      <c r="D205" s="9"/>
      <c r="E205" s="92" t="s">
        <v>3913</v>
      </c>
      <c r="F205" s="92"/>
      <c r="G205" s="29">
        <f>ROUND(SUM(G204),2)</f>
        <v>28.42</v>
      </c>
    </row>
    <row r="206" spans="1:7" ht="9.9499999999999993" customHeight="1" x14ac:dyDescent="0.25">
      <c r="A206" s="9"/>
      <c r="B206" s="9"/>
      <c r="C206" s="9"/>
      <c r="D206" s="9"/>
      <c r="E206" s="100"/>
      <c r="F206" s="100"/>
      <c r="G206" s="100"/>
    </row>
    <row r="207" spans="1:7" ht="20.100000000000001" customHeight="1" x14ac:dyDescent="0.25">
      <c r="A207" s="99" t="s">
        <v>4125</v>
      </c>
      <c r="B207" s="99"/>
      <c r="C207" s="99"/>
      <c r="D207" s="99"/>
      <c r="E207" s="99"/>
      <c r="F207" s="99"/>
      <c r="G207" s="99"/>
    </row>
    <row r="208" spans="1:7" ht="15" customHeight="1" x14ac:dyDescent="0.25">
      <c r="A208" s="93" t="s">
        <v>3893</v>
      </c>
      <c r="B208" s="93"/>
      <c r="C208" s="23" t="s">
        <v>3</v>
      </c>
      <c r="D208" s="23" t="s">
        <v>4</v>
      </c>
      <c r="E208" s="23" t="s">
        <v>3894</v>
      </c>
      <c r="F208" s="23" t="s">
        <v>3895</v>
      </c>
      <c r="G208" s="23" t="s">
        <v>3896</v>
      </c>
    </row>
    <row r="209" spans="1:7" ht="29.1" customHeight="1" x14ac:dyDescent="0.25">
      <c r="A209" s="24" t="s">
        <v>4054</v>
      </c>
      <c r="B209" s="25" t="s">
        <v>4055</v>
      </c>
      <c r="C209" s="24" t="s">
        <v>20</v>
      </c>
      <c r="D209" s="24" t="s">
        <v>34</v>
      </c>
      <c r="E209" s="30">
        <v>0.18468999999999999</v>
      </c>
      <c r="F209" s="27">
        <v>517.16999999999996</v>
      </c>
      <c r="G209" s="27">
        <f t="shared" ref="G209:G214" si="4">ROUND(ROUND(E209,8)*F209,2)</f>
        <v>95.52</v>
      </c>
    </row>
    <row r="210" spans="1:7" ht="21" customHeight="1" x14ac:dyDescent="0.25">
      <c r="A210" s="24" t="s">
        <v>4056</v>
      </c>
      <c r="B210" s="25" t="s">
        <v>4057</v>
      </c>
      <c r="C210" s="24" t="s">
        <v>20</v>
      </c>
      <c r="D210" s="24" t="s">
        <v>2057</v>
      </c>
      <c r="E210" s="30">
        <v>3.1900000000000001E-3</v>
      </c>
      <c r="F210" s="27">
        <v>8.98</v>
      </c>
      <c r="G210" s="27">
        <f t="shared" si="4"/>
        <v>0.03</v>
      </c>
    </row>
    <row r="211" spans="1:7" ht="15" customHeight="1" x14ac:dyDescent="0.25">
      <c r="A211" s="24" t="s">
        <v>3955</v>
      </c>
      <c r="B211" s="25" t="s">
        <v>3956</v>
      </c>
      <c r="C211" s="24" t="s">
        <v>20</v>
      </c>
      <c r="D211" s="24" t="s">
        <v>3903</v>
      </c>
      <c r="E211" s="30">
        <v>4.4999999999999998E-2</v>
      </c>
      <c r="F211" s="27">
        <v>19.37</v>
      </c>
      <c r="G211" s="27">
        <f t="shared" si="4"/>
        <v>0.87</v>
      </c>
    </row>
    <row r="212" spans="1:7" ht="21" customHeight="1" x14ac:dyDescent="0.25">
      <c r="A212" s="24" t="s">
        <v>4050</v>
      </c>
      <c r="B212" s="25" t="s">
        <v>4051</v>
      </c>
      <c r="C212" s="24" t="s">
        <v>20</v>
      </c>
      <c r="D212" s="24" t="s">
        <v>84</v>
      </c>
      <c r="E212" s="30">
        <v>0.46875</v>
      </c>
      <c r="F212" s="27">
        <v>3.9</v>
      </c>
      <c r="G212" s="27">
        <f t="shared" si="4"/>
        <v>1.83</v>
      </c>
    </row>
    <row r="213" spans="1:7" ht="21" customHeight="1" x14ac:dyDescent="0.25">
      <c r="A213" s="24" t="s">
        <v>4058</v>
      </c>
      <c r="B213" s="25" t="s">
        <v>4059</v>
      </c>
      <c r="C213" s="24" t="s">
        <v>20</v>
      </c>
      <c r="D213" s="24" t="s">
        <v>84</v>
      </c>
      <c r="E213" s="30">
        <v>0.375</v>
      </c>
      <c r="F213" s="27">
        <v>2.69</v>
      </c>
      <c r="G213" s="27">
        <f t="shared" si="4"/>
        <v>1.01</v>
      </c>
    </row>
    <row r="214" spans="1:7" ht="29.1" customHeight="1" x14ac:dyDescent="0.25">
      <c r="A214" s="24" t="s">
        <v>4060</v>
      </c>
      <c r="B214" s="25" t="s">
        <v>4061</v>
      </c>
      <c r="C214" s="24" t="s">
        <v>20</v>
      </c>
      <c r="D214" s="24" t="s">
        <v>16</v>
      </c>
      <c r="E214" s="30">
        <v>1.07</v>
      </c>
      <c r="F214" s="27">
        <v>23.81</v>
      </c>
      <c r="G214" s="27">
        <f t="shared" si="4"/>
        <v>25.48</v>
      </c>
    </row>
    <row r="215" spans="1:7" ht="15" customHeight="1" x14ac:dyDescent="0.25">
      <c r="A215" s="9"/>
      <c r="B215" s="9"/>
      <c r="C215" s="9"/>
      <c r="D215" s="9"/>
      <c r="E215" s="91" t="s">
        <v>3906</v>
      </c>
      <c r="F215" s="91"/>
      <c r="G215" s="28">
        <f>SUM(G209:G214)</f>
        <v>124.74000000000001</v>
      </c>
    </row>
    <row r="216" spans="1:7" ht="15" customHeight="1" x14ac:dyDescent="0.25">
      <c r="A216" s="93" t="s">
        <v>3907</v>
      </c>
      <c r="B216" s="93"/>
      <c r="C216" s="23" t="s">
        <v>3</v>
      </c>
      <c r="D216" s="23" t="s">
        <v>4</v>
      </c>
      <c r="E216" s="23" t="s">
        <v>3894</v>
      </c>
      <c r="F216" s="23" t="s">
        <v>3895</v>
      </c>
      <c r="G216" s="23" t="s">
        <v>3896</v>
      </c>
    </row>
    <row r="217" spans="1:7" ht="21" customHeight="1" x14ac:dyDescent="0.25">
      <c r="A217" s="24" t="s">
        <v>3908</v>
      </c>
      <c r="B217" s="25" t="s">
        <v>3909</v>
      </c>
      <c r="C217" s="24" t="s">
        <v>20</v>
      </c>
      <c r="D217" s="24" t="s">
        <v>2056</v>
      </c>
      <c r="E217" s="30">
        <v>0.13009999999999999</v>
      </c>
      <c r="F217" s="27">
        <v>32.24</v>
      </c>
      <c r="G217" s="27">
        <f>ROUND(ROUND(E217,8)*F217,2)</f>
        <v>4.1900000000000004</v>
      </c>
    </row>
    <row r="218" spans="1:7" ht="15" customHeight="1" x14ac:dyDescent="0.25">
      <c r="A218" s="24" t="s">
        <v>3971</v>
      </c>
      <c r="B218" s="25" t="s">
        <v>3972</v>
      </c>
      <c r="C218" s="24" t="s">
        <v>20</v>
      </c>
      <c r="D218" s="24" t="s">
        <v>2056</v>
      </c>
      <c r="E218" s="30">
        <v>8.7400000000000005E-2</v>
      </c>
      <c r="F218" s="27">
        <v>32.69</v>
      </c>
      <c r="G218" s="27">
        <f>ROUND(ROUND(E218,8)*F218,2)</f>
        <v>2.86</v>
      </c>
    </row>
    <row r="219" spans="1:7" ht="15" customHeight="1" x14ac:dyDescent="0.25">
      <c r="A219" s="24" t="s">
        <v>3910</v>
      </c>
      <c r="B219" s="25" t="s">
        <v>3911</v>
      </c>
      <c r="C219" s="24" t="s">
        <v>20</v>
      </c>
      <c r="D219" s="24" t="s">
        <v>2056</v>
      </c>
      <c r="E219" s="30">
        <v>0.21759999999999999</v>
      </c>
      <c r="F219" s="27">
        <v>24.94</v>
      </c>
      <c r="G219" s="27">
        <f>ROUND(ROUND(E219,8)*F219,2)</f>
        <v>5.43</v>
      </c>
    </row>
    <row r="220" spans="1:7" ht="18" customHeight="1" x14ac:dyDescent="0.25">
      <c r="A220" s="9"/>
      <c r="B220" s="9"/>
      <c r="C220" s="9"/>
      <c r="D220" s="9"/>
      <c r="E220" s="91" t="s">
        <v>3912</v>
      </c>
      <c r="F220" s="91"/>
      <c r="G220" s="28">
        <f>SUM(G217:G219)</f>
        <v>12.48</v>
      </c>
    </row>
    <row r="221" spans="1:7" ht="15" customHeight="1" x14ac:dyDescent="0.25">
      <c r="A221" s="93" t="s">
        <v>3922</v>
      </c>
      <c r="B221" s="93"/>
      <c r="C221" s="23" t="s">
        <v>3</v>
      </c>
      <c r="D221" s="23" t="s">
        <v>4</v>
      </c>
      <c r="E221" s="23" t="s">
        <v>3894</v>
      </c>
      <c r="F221" s="23" t="s">
        <v>3895</v>
      </c>
      <c r="G221" s="23" t="s">
        <v>3896</v>
      </c>
    </row>
    <row r="222" spans="1:7" ht="29.1" customHeight="1" x14ac:dyDescent="0.25">
      <c r="A222" s="24" t="s">
        <v>4062</v>
      </c>
      <c r="B222" s="25" t="s">
        <v>4063</v>
      </c>
      <c r="C222" s="24" t="s">
        <v>20</v>
      </c>
      <c r="D222" s="24" t="s">
        <v>3903</v>
      </c>
      <c r="E222" s="30">
        <v>1.23E-2</v>
      </c>
      <c r="F222" s="27">
        <v>23.44</v>
      </c>
      <c r="G222" s="27">
        <f>ROUND(ROUND(E222,8)*F222,2)</f>
        <v>0.28999999999999998</v>
      </c>
    </row>
    <row r="223" spans="1:7" ht="21" customHeight="1" x14ac:dyDescent="0.25">
      <c r="A223" s="24" t="s">
        <v>4064</v>
      </c>
      <c r="B223" s="25" t="s">
        <v>4065</v>
      </c>
      <c r="C223" s="24" t="s">
        <v>4066</v>
      </c>
      <c r="D223" s="24" t="s">
        <v>26</v>
      </c>
      <c r="E223" s="30">
        <v>4</v>
      </c>
      <c r="F223" s="27">
        <v>5.76</v>
      </c>
      <c r="G223" s="27">
        <f>ROUND(ROUND(E223,8)*F223,2)</f>
        <v>23.04</v>
      </c>
    </row>
    <row r="224" spans="1:7" ht="15" customHeight="1" x14ac:dyDescent="0.25">
      <c r="A224" s="9"/>
      <c r="B224" s="9"/>
      <c r="C224" s="9"/>
      <c r="D224" s="9"/>
      <c r="E224" s="91" t="s">
        <v>3933</v>
      </c>
      <c r="F224" s="91"/>
      <c r="G224" s="28">
        <f>SUM(G222:G223)</f>
        <v>23.33</v>
      </c>
    </row>
    <row r="225" spans="1:7" ht="15" customHeight="1" x14ac:dyDescent="0.25">
      <c r="A225" s="9"/>
      <c r="B225" s="9"/>
      <c r="C225" s="9"/>
      <c r="D225" s="9"/>
      <c r="E225" s="92" t="s">
        <v>3913</v>
      </c>
      <c r="F225" s="92"/>
      <c r="G225" s="29">
        <f>ROUND(SUM(G215,G220,G224),2)</f>
        <v>160.55000000000001</v>
      </c>
    </row>
    <row r="226" spans="1:7" ht="9.9499999999999993" customHeight="1" x14ac:dyDescent="0.25">
      <c r="A226" s="9"/>
      <c r="B226" s="9"/>
      <c r="C226" s="9"/>
      <c r="D226" s="9"/>
      <c r="E226" s="100"/>
      <c r="F226" s="100"/>
      <c r="G226" s="100"/>
    </row>
    <row r="227" spans="1:7" ht="20.100000000000001" customHeight="1" x14ac:dyDescent="0.25">
      <c r="A227" s="99" t="s">
        <v>4123</v>
      </c>
      <c r="B227" s="99"/>
      <c r="C227" s="99"/>
      <c r="D227" s="99"/>
      <c r="E227" s="99"/>
      <c r="F227" s="99"/>
      <c r="G227" s="99"/>
    </row>
    <row r="228" spans="1:7" ht="15" customHeight="1" x14ac:dyDescent="0.25">
      <c r="A228" s="93" t="s">
        <v>3893</v>
      </c>
      <c r="B228" s="93"/>
      <c r="C228" s="23" t="s">
        <v>3</v>
      </c>
      <c r="D228" s="23" t="s">
        <v>4</v>
      </c>
      <c r="E228" s="23" t="s">
        <v>3894</v>
      </c>
      <c r="F228" s="23" t="s">
        <v>3895</v>
      </c>
      <c r="G228" s="23" t="s">
        <v>3896</v>
      </c>
    </row>
    <row r="229" spans="1:7" ht="15" customHeight="1" x14ac:dyDescent="0.25">
      <c r="A229" s="24" t="s">
        <v>3951</v>
      </c>
      <c r="B229" s="25" t="s">
        <v>3952</v>
      </c>
      <c r="C229" s="24" t="s">
        <v>3953</v>
      </c>
      <c r="D229" s="24" t="s">
        <v>3954</v>
      </c>
      <c r="E229" s="30">
        <v>4.0000000000000001E-3</v>
      </c>
      <c r="F229" s="27">
        <v>215</v>
      </c>
      <c r="G229" s="27">
        <f>ROUND(ROUND(E229,8)*F229,2)</f>
        <v>0.86</v>
      </c>
    </row>
    <row r="230" spans="1:7" ht="15" customHeight="1" x14ac:dyDescent="0.25">
      <c r="A230" s="24" t="s">
        <v>3955</v>
      </c>
      <c r="B230" s="25" t="s">
        <v>3956</v>
      </c>
      <c r="C230" s="24" t="s">
        <v>20</v>
      </c>
      <c r="D230" s="24" t="s">
        <v>3903</v>
      </c>
      <c r="E230" s="30">
        <v>5.0000000000000001E-3</v>
      </c>
      <c r="F230" s="27">
        <v>19.37</v>
      </c>
      <c r="G230" s="27">
        <f>ROUND(ROUND(E230,8)*F230,2)</f>
        <v>0.1</v>
      </c>
    </row>
    <row r="231" spans="1:7" ht="15" customHeight="1" x14ac:dyDescent="0.25">
      <c r="A231" s="9"/>
      <c r="B231" s="9"/>
      <c r="C231" s="9"/>
      <c r="D231" s="9"/>
      <c r="E231" s="91" t="s">
        <v>3906</v>
      </c>
      <c r="F231" s="91"/>
      <c r="G231" s="28">
        <f>SUM(G229:G230)</f>
        <v>0.96</v>
      </c>
    </row>
    <row r="232" spans="1:7" ht="15" customHeight="1" x14ac:dyDescent="0.25">
      <c r="A232" s="93" t="s">
        <v>3907</v>
      </c>
      <c r="B232" s="93"/>
      <c r="C232" s="23" t="s">
        <v>3</v>
      </c>
      <c r="D232" s="23" t="s">
        <v>4</v>
      </c>
      <c r="E232" s="23" t="s">
        <v>3894</v>
      </c>
      <c r="F232" s="23" t="s">
        <v>3895</v>
      </c>
      <c r="G232" s="23" t="s">
        <v>3896</v>
      </c>
    </row>
    <row r="233" spans="1:7" ht="21" customHeight="1" x14ac:dyDescent="0.25">
      <c r="A233" s="24" t="s">
        <v>3908</v>
      </c>
      <c r="B233" s="25" t="s">
        <v>3909</v>
      </c>
      <c r="C233" s="24" t="s">
        <v>20</v>
      </c>
      <c r="D233" s="24" t="s">
        <v>2056</v>
      </c>
      <c r="E233" s="30">
        <v>0.03</v>
      </c>
      <c r="F233" s="27">
        <v>32.24</v>
      </c>
      <c r="G233" s="27">
        <f>ROUND(ROUND(E233,8)*F233,2)</f>
        <v>0.97</v>
      </c>
    </row>
    <row r="234" spans="1:7" ht="15" customHeight="1" x14ac:dyDescent="0.25">
      <c r="A234" s="24" t="s">
        <v>3910</v>
      </c>
      <c r="B234" s="25" t="s">
        <v>3911</v>
      </c>
      <c r="C234" s="24" t="s">
        <v>20</v>
      </c>
      <c r="D234" s="24" t="s">
        <v>2056</v>
      </c>
      <c r="E234" s="30">
        <v>0.03</v>
      </c>
      <c r="F234" s="27">
        <v>24.94</v>
      </c>
      <c r="G234" s="27">
        <f>ROUND(ROUND(E234,8)*F234,2)</f>
        <v>0.75</v>
      </c>
    </row>
    <row r="235" spans="1:7" ht="18" customHeight="1" x14ac:dyDescent="0.25">
      <c r="A235" s="9"/>
      <c r="B235" s="9"/>
      <c r="C235" s="9"/>
      <c r="D235" s="9"/>
      <c r="E235" s="91" t="s">
        <v>3912</v>
      </c>
      <c r="F235" s="91"/>
      <c r="G235" s="28">
        <f>SUM(G233:G234)</f>
        <v>1.72</v>
      </c>
    </row>
    <row r="236" spans="1:7" ht="15" customHeight="1" x14ac:dyDescent="0.25">
      <c r="A236" s="9"/>
      <c r="B236" s="9"/>
      <c r="C236" s="9"/>
      <c r="D236" s="9"/>
      <c r="E236" s="92" t="s">
        <v>3913</v>
      </c>
      <c r="F236" s="92"/>
      <c r="G236" s="29">
        <f>ROUND(SUM(G231,G235),2)</f>
        <v>2.68</v>
      </c>
    </row>
    <row r="237" spans="1:7" ht="9.9499999999999993" customHeight="1" x14ac:dyDescent="0.25">
      <c r="A237" s="9"/>
      <c r="B237" s="9"/>
      <c r="C237" s="9"/>
      <c r="D237" s="9"/>
      <c r="E237" s="100"/>
      <c r="F237" s="100"/>
      <c r="G237" s="100"/>
    </row>
    <row r="238" spans="1:7" ht="20.100000000000001" customHeight="1" x14ac:dyDescent="0.25">
      <c r="A238" s="99" t="s">
        <v>4124</v>
      </c>
      <c r="B238" s="99"/>
      <c r="C238" s="99"/>
      <c r="D238" s="99"/>
      <c r="E238" s="99"/>
      <c r="F238" s="99"/>
      <c r="G238" s="99"/>
    </row>
    <row r="239" spans="1:7" ht="15" customHeight="1" x14ac:dyDescent="0.25">
      <c r="A239" s="93" t="s">
        <v>3981</v>
      </c>
      <c r="B239" s="93"/>
      <c r="C239" s="23" t="s">
        <v>3</v>
      </c>
      <c r="D239" s="23" t="s">
        <v>4</v>
      </c>
      <c r="E239" s="23" t="s">
        <v>3894</v>
      </c>
      <c r="F239" s="23" t="s">
        <v>3895</v>
      </c>
      <c r="G239" s="23" t="s">
        <v>3896</v>
      </c>
    </row>
    <row r="240" spans="1:7" ht="21" customHeight="1" x14ac:dyDescent="0.25">
      <c r="A240" s="24" t="s">
        <v>70</v>
      </c>
      <c r="B240" s="25" t="s">
        <v>3982</v>
      </c>
      <c r="C240" s="24" t="s">
        <v>25</v>
      </c>
      <c r="D240" s="24" t="s">
        <v>61</v>
      </c>
      <c r="E240" s="30">
        <v>1</v>
      </c>
      <c r="F240" s="27">
        <v>28.42</v>
      </c>
      <c r="G240" s="27">
        <f>ROUND(ROUND(E240,8)*F240,2)</f>
        <v>28.42</v>
      </c>
    </row>
    <row r="241" spans="1:7" ht="15" customHeight="1" x14ac:dyDescent="0.25">
      <c r="A241" s="9"/>
      <c r="B241" s="9"/>
      <c r="C241" s="9"/>
      <c r="D241" s="9"/>
      <c r="E241" s="91" t="s">
        <v>3983</v>
      </c>
      <c r="F241" s="91"/>
      <c r="G241" s="28">
        <f>SUM(G240:G240)</f>
        <v>28.42</v>
      </c>
    </row>
    <row r="242" spans="1:7" ht="15" customHeight="1" x14ac:dyDescent="0.25">
      <c r="A242" s="9"/>
      <c r="B242" s="9"/>
      <c r="C242" s="9"/>
      <c r="D242" s="9"/>
      <c r="E242" s="92" t="s">
        <v>3913</v>
      </c>
      <c r="F242" s="92"/>
      <c r="G242" s="29">
        <f>ROUND(SUM(G241),2)</f>
        <v>28.42</v>
      </c>
    </row>
    <row r="243" spans="1:7" ht="9.9499999999999993" customHeight="1" x14ac:dyDescent="0.25">
      <c r="A243" s="9"/>
      <c r="B243" s="9"/>
      <c r="C243" s="9"/>
      <c r="D243" s="9"/>
      <c r="E243" s="100"/>
      <c r="F243" s="100"/>
      <c r="G243" s="100"/>
    </row>
    <row r="244" spans="1:7" ht="20.100000000000001" customHeight="1" x14ac:dyDescent="0.25">
      <c r="A244" s="99" t="s">
        <v>4125</v>
      </c>
      <c r="B244" s="99"/>
      <c r="C244" s="99"/>
      <c r="D244" s="99"/>
      <c r="E244" s="99"/>
      <c r="F244" s="99"/>
      <c r="G244" s="99"/>
    </row>
    <row r="245" spans="1:7" ht="15" customHeight="1" x14ac:dyDescent="0.25">
      <c r="A245" s="93" t="s">
        <v>3893</v>
      </c>
      <c r="B245" s="93"/>
      <c r="C245" s="23" t="s">
        <v>3</v>
      </c>
      <c r="D245" s="23" t="s">
        <v>4</v>
      </c>
      <c r="E245" s="23" t="s">
        <v>3894</v>
      </c>
      <c r="F245" s="23" t="s">
        <v>3895</v>
      </c>
      <c r="G245" s="23" t="s">
        <v>3896</v>
      </c>
    </row>
    <row r="246" spans="1:7" ht="29.1" customHeight="1" x14ac:dyDescent="0.25">
      <c r="A246" s="24" t="s">
        <v>4054</v>
      </c>
      <c r="B246" s="25" t="s">
        <v>4055</v>
      </c>
      <c r="C246" s="24" t="s">
        <v>20</v>
      </c>
      <c r="D246" s="24" t="s">
        <v>34</v>
      </c>
      <c r="E246" s="30">
        <v>0.18468999999999999</v>
      </c>
      <c r="F246" s="27">
        <v>517.16999999999996</v>
      </c>
      <c r="G246" s="27">
        <f t="shared" ref="G246:G251" si="5">ROUND(ROUND(E246,8)*F246,2)</f>
        <v>95.52</v>
      </c>
    </row>
    <row r="247" spans="1:7" ht="21" customHeight="1" x14ac:dyDescent="0.25">
      <c r="A247" s="24" t="s">
        <v>4056</v>
      </c>
      <c r="B247" s="25" t="s">
        <v>4057</v>
      </c>
      <c r="C247" s="24" t="s">
        <v>20</v>
      </c>
      <c r="D247" s="24" t="s">
        <v>2057</v>
      </c>
      <c r="E247" s="30">
        <v>3.1900000000000001E-3</v>
      </c>
      <c r="F247" s="27">
        <v>8.98</v>
      </c>
      <c r="G247" s="27">
        <f t="shared" si="5"/>
        <v>0.03</v>
      </c>
    </row>
    <row r="248" spans="1:7" ht="15" customHeight="1" x14ac:dyDescent="0.25">
      <c r="A248" s="24" t="s">
        <v>3955</v>
      </c>
      <c r="B248" s="25" t="s">
        <v>3956</v>
      </c>
      <c r="C248" s="24" t="s">
        <v>20</v>
      </c>
      <c r="D248" s="24" t="s">
        <v>3903</v>
      </c>
      <c r="E248" s="30">
        <v>4.4999999999999998E-2</v>
      </c>
      <c r="F248" s="27">
        <v>19.37</v>
      </c>
      <c r="G248" s="27">
        <f t="shared" si="5"/>
        <v>0.87</v>
      </c>
    </row>
    <row r="249" spans="1:7" ht="21" customHeight="1" x14ac:dyDescent="0.25">
      <c r="A249" s="24" t="s">
        <v>4050</v>
      </c>
      <c r="B249" s="25" t="s">
        <v>4051</v>
      </c>
      <c r="C249" s="24" t="s">
        <v>20</v>
      </c>
      <c r="D249" s="24" t="s">
        <v>84</v>
      </c>
      <c r="E249" s="30">
        <v>0.46875</v>
      </c>
      <c r="F249" s="27">
        <v>3.9</v>
      </c>
      <c r="G249" s="27">
        <f t="shared" si="5"/>
        <v>1.83</v>
      </c>
    </row>
    <row r="250" spans="1:7" ht="21" customHeight="1" x14ac:dyDescent="0.25">
      <c r="A250" s="24" t="s">
        <v>4058</v>
      </c>
      <c r="B250" s="25" t="s">
        <v>4059</v>
      </c>
      <c r="C250" s="24" t="s">
        <v>20</v>
      </c>
      <c r="D250" s="24" t="s">
        <v>84</v>
      </c>
      <c r="E250" s="30">
        <v>0.375</v>
      </c>
      <c r="F250" s="27">
        <v>2.69</v>
      </c>
      <c r="G250" s="27">
        <f t="shared" si="5"/>
        <v>1.01</v>
      </c>
    </row>
    <row r="251" spans="1:7" ht="29.1" customHeight="1" x14ac:dyDescent="0.25">
      <c r="A251" s="24" t="s">
        <v>4060</v>
      </c>
      <c r="B251" s="25" t="s">
        <v>4061</v>
      </c>
      <c r="C251" s="24" t="s">
        <v>20</v>
      </c>
      <c r="D251" s="24" t="s">
        <v>16</v>
      </c>
      <c r="E251" s="30">
        <v>1.07</v>
      </c>
      <c r="F251" s="27">
        <v>23.81</v>
      </c>
      <c r="G251" s="27">
        <f t="shared" si="5"/>
        <v>25.48</v>
      </c>
    </row>
    <row r="252" spans="1:7" ht="15" customHeight="1" x14ac:dyDescent="0.25">
      <c r="A252" s="9"/>
      <c r="B252" s="9"/>
      <c r="C252" s="9"/>
      <c r="D252" s="9"/>
      <c r="E252" s="91" t="s">
        <v>3906</v>
      </c>
      <c r="F252" s="91"/>
      <c r="G252" s="28">
        <f>SUM(G246:G251)</f>
        <v>124.74000000000001</v>
      </c>
    </row>
    <row r="253" spans="1:7" ht="15" customHeight="1" x14ac:dyDescent="0.25">
      <c r="A253" s="93" t="s">
        <v>3907</v>
      </c>
      <c r="B253" s="93"/>
      <c r="C253" s="23" t="s">
        <v>3</v>
      </c>
      <c r="D253" s="23" t="s">
        <v>4</v>
      </c>
      <c r="E253" s="23" t="s">
        <v>3894</v>
      </c>
      <c r="F253" s="23" t="s">
        <v>3895</v>
      </c>
      <c r="G253" s="23" t="s">
        <v>3896</v>
      </c>
    </row>
    <row r="254" spans="1:7" ht="21" customHeight="1" x14ac:dyDescent="0.25">
      <c r="A254" s="24" t="s">
        <v>3908</v>
      </c>
      <c r="B254" s="25" t="s">
        <v>3909</v>
      </c>
      <c r="C254" s="24" t="s">
        <v>20</v>
      </c>
      <c r="D254" s="24" t="s">
        <v>2056</v>
      </c>
      <c r="E254" s="30">
        <v>0.13009999999999999</v>
      </c>
      <c r="F254" s="27">
        <v>32.24</v>
      </c>
      <c r="G254" s="27">
        <f>ROUND(ROUND(E254,8)*F254,2)</f>
        <v>4.1900000000000004</v>
      </c>
    </row>
    <row r="255" spans="1:7" ht="15" customHeight="1" x14ac:dyDescent="0.25">
      <c r="A255" s="24" t="s">
        <v>3971</v>
      </c>
      <c r="B255" s="25" t="s">
        <v>3972</v>
      </c>
      <c r="C255" s="24" t="s">
        <v>20</v>
      </c>
      <c r="D255" s="24" t="s">
        <v>2056</v>
      </c>
      <c r="E255" s="30">
        <v>8.7400000000000005E-2</v>
      </c>
      <c r="F255" s="27">
        <v>32.69</v>
      </c>
      <c r="G255" s="27">
        <f>ROUND(ROUND(E255,8)*F255,2)</f>
        <v>2.86</v>
      </c>
    </row>
    <row r="256" spans="1:7" ht="15" customHeight="1" x14ac:dyDescent="0.25">
      <c r="A256" s="24" t="s">
        <v>3910</v>
      </c>
      <c r="B256" s="25" t="s">
        <v>3911</v>
      </c>
      <c r="C256" s="24" t="s">
        <v>20</v>
      </c>
      <c r="D256" s="24" t="s">
        <v>2056</v>
      </c>
      <c r="E256" s="30">
        <v>0.21759999999999999</v>
      </c>
      <c r="F256" s="27">
        <v>24.94</v>
      </c>
      <c r="G256" s="27">
        <f>ROUND(ROUND(E256,8)*F256,2)</f>
        <v>5.43</v>
      </c>
    </row>
    <row r="257" spans="1:7" ht="18" customHeight="1" x14ac:dyDescent="0.25">
      <c r="A257" s="9"/>
      <c r="B257" s="9"/>
      <c r="C257" s="9"/>
      <c r="D257" s="9"/>
      <c r="E257" s="91" t="s">
        <v>3912</v>
      </c>
      <c r="F257" s="91"/>
      <c r="G257" s="28">
        <f>SUM(G254:G256)</f>
        <v>12.48</v>
      </c>
    </row>
    <row r="258" spans="1:7" ht="15" customHeight="1" x14ac:dyDescent="0.25">
      <c r="A258" s="93" t="s">
        <v>3922</v>
      </c>
      <c r="B258" s="93"/>
      <c r="C258" s="23" t="s">
        <v>3</v>
      </c>
      <c r="D258" s="23" t="s">
        <v>4</v>
      </c>
      <c r="E258" s="23" t="s">
        <v>3894</v>
      </c>
      <c r="F258" s="23" t="s">
        <v>3895</v>
      </c>
      <c r="G258" s="23" t="s">
        <v>3896</v>
      </c>
    </row>
    <row r="259" spans="1:7" ht="29.1" customHeight="1" x14ac:dyDescent="0.25">
      <c r="A259" s="24" t="s">
        <v>4062</v>
      </c>
      <c r="B259" s="25" t="s">
        <v>4063</v>
      </c>
      <c r="C259" s="24" t="s">
        <v>20</v>
      </c>
      <c r="D259" s="24" t="s">
        <v>3903</v>
      </c>
      <c r="E259" s="30">
        <v>1.23E-2</v>
      </c>
      <c r="F259" s="27">
        <v>23.44</v>
      </c>
      <c r="G259" s="27">
        <f>ROUND(ROUND(E259,8)*F259,2)</f>
        <v>0.28999999999999998</v>
      </c>
    </row>
    <row r="260" spans="1:7" ht="21" customHeight="1" x14ac:dyDescent="0.25">
      <c r="A260" s="24" t="s">
        <v>4064</v>
      </c>
      <c r="B260" s="25" t="s">
        <v>4065</v>
      </c>
      <c r="C260" s="24" t="s">
        <v>4066</v>
      </c>
      <c r="D260" s="24" t="s">
        <v>26</v>
      </c>
      <c r="E260" s="30">
        <v>4</v>
      </c>
      <c r="F260" s="27">
        <v>5.76</v>
      </c>
      <c r="G260" s="27">
        <f>ROUND(ROUND(E260,8)*F260,2)</f>
        <v>23.04</v>
      </c>
    </row>
    <row r="261" spans="1:7" ht="15" customHeight="1" x14ac:dyDescent="0.25">
      <c r="A261" s="9"/>
      <c r="B261" s="9"/>
      <c r="C261" s="9"/>
      <c r="D261" s="9"/>
      <c r="E261" s="91" t="s">
        <v>3933</v>
      </c>
      <c r="F261" s="91"/>
      <c r="G261" s="28">
        <f>SUM(G259:G260)</f>
        <v>23.33</v>
      </c>
    </row>
    <row r="262" spans="1:7" ht="15" customHeight="1" x14ac:dyDescent="0.25">
      <c r="A262" s="9"/>
      <c r="B262" s="9"/>
      <c r="C262" s="9"/>
      <c r="D262" s="9"/>
      <c r="E262" s="92" t="s">
        <v>3913</v>
      </c>
      <c r="F262" s="92"/>
      <c r="G262" s="29">
        <f>ROUND(SUM(G252,G257,G261),2)</f>
        <v>160.55000000000001</v>
      </c>
    </row>
    <row r="263" spans="1:7" ht="9.9499999999999993" customHeight="1" x14ac:dyDescent="0.25">
      <c r="A263" s="9"/>
      <c r="B263" s="9"/>
      <c r="C263" s="9"/>
      <c r="D263" s="9"/>
      <c r="E263" s="100"/>
      <c r="F263" s="100"/>
      <c r="G263" s="100"/>
    </row>
    <row r="264" spans="1:7" ht="20.100000000000001" customHeight="1" x14ac:dyDescent="0.25">
      <c r="A264" s="99" t="s">
        <v>4123</v>
      </c>
      <c r="B264" s="99"/>
      <c r="C264" s="99"/>
      <c r="D264" s="99"/>
      <c r="E264" s="99"/>
      <c r="F264" s="99"/>
      <c r="G264" s="99"/>
    </row>
    <row r="265" spans="1:7" ht="15" customHeight="1" x14ac:dyDescent="0.25">
      <c r="A265" s="93" t="s">
        <v>3893</v>
      </c>
      <c r="B265" s="93"/>
      <c r="C265" s="23" t="s">
        <v>3</v>
      </c>
      <c r="D265" s="23" t="s">
        <v>4</v>
      </c>
      <c r="E265" s="23" t="s">
        <v>3894</v>
      </c>
      <c r="F265" s="23" t="s">
        <v>3895</v>
      </c>
      <c r="G265" s="23" t="s">
        <v>3896</v>
      </c>
    </row>
    <row r="266" spans="1:7" ht="15" customHeight="1" x14ac:dyDescent="0.25">
      <c r="A266" s="24" t="s">
        <v>3951</v>
      </c>
      <c r="B266" s="25" t="s">
        <v>3952</v>
      </c>
      <c r="C266" s="24" t="s">
        <v>3953</v>
      </c>
      <c r="D266" s="24" t="s">
        <v>3954</v>
      </c>
      <c r="E266" s="30">
        <v>4.0000000000000001E-3</v>
      </c>
      <c r="F266" s="27">
        <v>215</v>
      </c>
      <c r="G266" s="27">
        <f>ROUND(ROUND(E266,8)*F266,2)</f>
        <v>0.86</v>
      </c>
    </row>
    <row r="267" spans="1:7" ht="15" customHeight="1" x14ac:dyDescent="0.25">
      <c r="A267" s="24" t="s">
        <v>3955</v>
      </c>
      <c r="B267" s="25" t="s">
        <v>3956</v>
      </c>
      <c r="C267" s="24" t="s">
        <v>20</v>
      </c>
      <c r="D267" s="24" t="s">
        <v>3903</v>
      </c>
      <c r="E267" s="30">
        <v>5.0000000000000001E-3</v>
      </c>
      <c r="F267" s="27">
        <v>19.37</v>
      </c>
      <c r="G267" s="27">
        <f>ROUND(ROUND(E267,8)*F267,2)</f>
        <v>0.1</v>
      </c>
    </row>
    <row r="268" spans="1:7" ht="15" customHeight="1" x14ac:dyDescent="0.25">
      <c r="A268" s="9"/>
      <c r="B268" s="9"/>
      <c r="C268" s="9"/>
      <c r="D268" s="9"/>
      <c r="E268" s="91" t="s">
        <v>3906</v>
      </c>
      <c r="F268" s="91"/>
      <c r="G268" s="28">
        <f>SUM(G266:G267)</f>
        <v>0.96</v>
      </c>
    </row>
    <row r="269" spans="1:7" ht="15" customHeight="1" x14ac:dyDescent="0.25">
      <c r="A269" s="93" t="s">
        <v>3907</v>
      </c>
      <c r="B269" s="93"/>
      <c r="C269" s="23" t="s">
        <v>3</v>
      </c>
      <c r="D269" s="23" t="s">
        <v>4</v>
      </c>
      <c r="E269" s="23" t="s">
        <v>3894</v>
      </c>
      <c r="F269" s="23" t="s">
        <v>3895</v>
      </c>
      <c r="G269" s="23" t="s">
        <v>3896</v>
      </c>
    </row>
    <row r="270" spans="1:7" ht="21" customHeight="1" x14ac:dyDescent="0.25">
      <c r="A270" s="24" t="s">
        <v>3908</v>
      </c>
      <c r="B270" s="25" t="s">
        <v>3909</v>
      </c>
      <c r="C270" s="24" t="s">
        <v>20</v>
      </c>
      <c r="D270" s="24" t="s">
        <v>2056</v>
      </c>
      <c r="E270" s="30">
        <v>0.03</v>
      </c>
      <c r="F270" s="27">
        <v>32.24</v>
      </c>
      <c r="G270" s="27">
        <f>ROUND(ROUND(E270,8)*F270,2)</f>
        <v>0.97</v>
      </c>
    </row>
    <row r="271" spans="1:7" ht="15" customHeight="1" x14ac:dyDescent="0.25">
      <c r="A271" s="24" t="s">
        <v>3910</v>
      </c>
      <c r="B271" s="25" t="s">
        <v>3911</v>
      </c>
      <c r="C271" s="24" t="s">
        <v>20</v>
      </c>
      <c r="D271" s="24" t="s">
        <v>2056</v>
      </c>
      <c r="E271" s="30">
        <v>0.03</v>
      </c>
      <c r="F271" s="27">
        <v>24.94</v>
      </c>
      <c r="G271" s="27">
        <f>ROUND(ROUND(E271,8)*F271,2)</f>
        <v>0.75</v>
      </c>
    </row>
    <row r="272" spans="1:7" ht="18" customHeight="1" x14ac:dyDescent="0.25">
      <c r="A272" s="9"/>
      <c r="B272" s="9"/>
      <c r="C272" s="9"/>
      <c r="D272" s="9"/>
      <c r="E272" s="91" t="s">
        <v>3912</v>
      </c>
      <c r="F272" s="91"/>
      <c r="G272" s="28">
        <f>SUM(G270:G271)</f>
        <v>1.72</v>
      </c>
    </row>
    <row r="273" spans="1:7" ht="15" customHeight="1" x14ac:dyDescent="0.25">
      <c r="A273" s="9"/>
      <c r="B273" s="9"/>
      <c r="C273" s="9"/>
      <c r="D273" s="9"/>
      <c r="E273" s="92" t="s">
        <v>3913</v>
      </c>
      <c r="F273" s="92"/>
      <c r="G273" s="29">
        <f>ROUND(SUM(G268,G272),2)</f>
        <v>2.68</v>
      </c>
    </row>
    <row r="274" spans="1:7" ht="9.9499999999999993" customHeight="1" x14ac:dyDescent="0.25">
      <c r="A274" s="9"/>
      <c r="B274" s="9"/>
      <c r="C274" s="9"/>
      <c r="D274" s="9"/>
      <c r="E274" s="100"/>
      <c r="F274" s="100"/>
      <c r="G274" s="100"/>
    </row>
    <row r="275" spans="1:7" ht="20.100000000000001" customHeight="1" x14ac:dyDescent="0.25">
      <c r="A275" s="99" t="s">
        <v>4124</v>
      </c>
      <c r="B275" s="99"/>
      <c r="C275" s="99"/>
      <c r="D275" s="99"/>
      <c r="E275" s="99"/>
      <c r="F275" s="99"/>
      <c r="G275" s="99"/>
    </row>
    <row r="276" spans="1:7" ht="15" customHeight="1" x14ac:dyDescent="0.25">
      <c r="A276" s="93" t="s">
        <v>3981</v>
      </c>
      <c r="B276" s="93"/>
      <c r="C276" s="23" t="s">
        <v>3</v>
      </c>
      <c r="D276" s="23" t="s">
        <v>4</v>
      </c>
      <c r="E276" s="23" t="s">
        <v>3894</v>
      </c>
      <c r="F276" s="23" t="s">
        <v>3895</v>
      </c>
      <c r="G276" s="23" t="s">
        <v>3896</v>
      </c>
    </row>
    <row r="277" spans="1:7" ht="21" customHeight="1" x14ac:dyDescent="0.25">
      <c r="A277" s="24" t="s">
        <v>70</v>
      </c>
      <c r="B277" s="25" t="s">
        <v>3982</v>
      </c>
      <c r="C277" s="24" t="s">
        <v>25</v>
      </c>
      <c r="D277" s="24" t="s">
        <v>61</v>
      </c>
      <c r="E277" s="30">
        <v>1</v>
      </c>
      <c r="F277" s="27">
        <v>28.42</v>
      </c>
      <c r="G277" s="27">
        <f>ROUND(ROUND(E277,8)*F277,2)</f>
        <v>28.42</v>
      </c>
    </row>
    <row r="278" spans="1:7" ht="15" customHeight="1" x14ac:dyDescent="0.25">
      <c r="A278" s="9"/>
      <c r="B278" s="9"/>
      <c r="C278" s="9"/>
      <c r="D278" s="9"/>
      <c r="E278" s="91" t="s">
        <v>3983</v>
      </c>
      <c r="F278" s="91"/>
      <c r="G278" s="28">
        <f>SUM(G277:G277)</f>
        <v>28.42</v>
      </c>
    </row>
    <row r="279" spans="1:7" ht="15" customHeight="1" x14ac:dyDescent="0.25">
      <c r="A279" s="9"/>
      <c r="B279" s="9"/>
      <c r="C279" s="9"/>
      <c r="D279" s="9"/>
      <c r="E279" s="92" t="s">
        <v>3913</v>
      </c>
      <c r="F279" s="92"/>
      <c r="G279" s="29">
        <f>ROUND(SUM(G278),2)</f>
        <v>28.42</v>
      </c>
    </row>
    <row r="280" spans="1:7" ht="9.9499999999999993" customHeight="1" x14ac:dyDescent="0.25">
      <c r="A280" s="9"/>
      <c r="B280" s="9"/>
      <c r="C280" s="9"/>
      <c r="D280" s="9"/>
      <c r="E280" s="100"/>
      <c r="F280" s="100"/>
      <c r="G280" s="100"/>
    </row>
    <row r="281" spans="1:7" ht="20.100000000000001" customHeight="1" x14ac:dyDescent="0.25">
      <c r="A281" s="99" t="s">
        <v>4125</v>
      </c>
      <c r="B281" s="99"/>
      <c r="C281" s="99"/>
      <c r="D281" s="99"/>
      <c r="E281" s="99"/>
      <c r="F281" s="99"/>
      <c r="G281" s="99"/>
    </row>
    <row r="282" spans="1:7" ht="15" customHeight="1" x14ac:dyDescent="0.25">
      <c r="A282" s="93" t="s">
        <v>3893</v>
      </c>
      <c r="B282" s="93"/>
      <c r="C282" s="23" t="s">
        <v>3</v>
      </c>
      <c r="D282" s="23" t="s">
        <v>4</v>
      </c>
      <c r="E282" s="23" t="s">
        <v>3894</v>
      </c>
      <c r="F282" s="23" t="s">
        <v>3895</v>
      </c>
      <c r="G282" s="23" t="s">
        <v>3896</v>
      </c>
    </row>
    <row r="283" spans="1:7" ht="29.1" customHeight="1" x14ac:dyDescent="0.25">
      <c r="A283" s="24" t="s">
        <v>4054</v>
      </c>
      <c r="B283" s="25" t="s">
        <v>4055</v>
      </c>
      <c r="C283" s="24" t="s">
        <v>20</v>
      </c>
      <c r="D283" s="24" t="s">
        <v>34</v>
      </c>
      <c r="E283" s="30">
        <v>0.18468999999999999</v>
      </c>
      <c r="F283" s="27">
        <v>517.16999999999996</v>
      </c>
      <c r="G283" s="27">
        <f t="shared" ref="G283:G288" si="6">ROUND(ROUND(E283,8)*F283,2)</f>
        <v>95.52</v>
      </c>
    </row>
    <row r="284" spans="1:7" ht="21" customHeight="1" x14ac:dyDescent="0.25">
      <c r="A284" s="24" t="s">
        <v>4056</v>
      </c>
      <c r="B284" s="25" t="s">
        <v>4057</v>
      </c>
      <c r="C284" s="24" t="s">
        <v>20</v>
      </c>
      <c r="D284" s="24" t="s">
        <v>2057</v>
      </c>
      <c r="E284" s="30">
        <v>3.1900000000000001E-3</v>
      </c>
      <c r="F284" s="27">
        <v>8.98</v>
      </c>
      <c r="G284" s="27">
        <f t="shared" si="6"/>
        <v>0.03</v>
      </c>
    </row>
    <row r="285" spans="1:7" ht="15" customHeight="1" x14ac:dyDescent="0.25">
      <c r="A285" s="24" t="s">
        <v>3955</v>
      </c>
      <c r="B285" s="25" t="s">
        <v>3956</v>
      </c>
      <c r="C285" s="24" t="s">
        <v>20</v>
      </c>
      <c r="D285" s="24" t="s">
        <v>3903</v>
      </c>
      <c r="E285" s="30">
        <v>4.4999999999999998E-2</v>
      </c>
      <c r="F285" s="27">
        <v>19.37</v>
      </c>
      <c r="G285" s="27">
        <f t="shared" si="6"/>
        <v>0.87</v>
      </c>
    </row>
    <row r="286" spans="1:7" ht="21" customHeight="1" x14ac:dyDescent="0.25">
      <c r="A286" s="24" t="s">
        <v>4050</v>
      </c>
      <c r="B286" s="25" t="s">
        <v>4051</v>
      </c>
      <c r="C286" s="24" t="s">
        <v>20</v>
      </c>
      <c r="D286" s="24" t="s">
        <v>84</v>
      </c>
      <c r="E286" s="30">
        <v>0.46875</v>
      </c>
      <c r="F286" s="27">
        <v>3.9</v>
      </c>
      <c r="G286" s="27">
        <f t="shared" si="6"/>
        <v>1.83</v>
      </c>
    </row>
    <row r="287" spans="1:7" ht="21" customHeight="1" x14ac:dyDescent="0.25">
      <c r="A287" s="24" t="s">
        <v>4058</v>
      </c>
      <c r="B287" s="25" t="s">
        <v>4059</v>
      </c>
      <c r="C287" s="24" t="s">
        <v>20</v>
      </c>
      <c r="D287" s="24" t="s">
        <v>84</v>
      </c>
      <c r="E287" s="30">
        <v>0.375</v>
      </c>
      <c r="F287" s="27">
        <v>2.69</v>
      </c>
      <c r="G287" s="27">
        <f t="shared" si="6"/>
        <v>1.01</v>
      </c>
    </row>
    <row r="288" spans="1:7" ht="29.1" customHeight="1" x14ac:dyDescent="0.25">
      <c r="A288" s="24" t="s">
        <v>4060</v>
      </c>
      <c r="B288" s="25" t="s">
        <v>4061</v>
      </c>
      <c r="C288" s="24" t="s">
        <v>20</v>
      </c>
      <c r="D288" s="24" t="s">
        <v>16</v>
      </c>
      <c r="E288" s="30">
        <v>1.07</v>
      </c>
      <c r="F288" s="27">
        <v>23.81</v>
      </c>
      <c r="G288" s="27">
        <f t="shared" si="6"/>
        <v>25.48</v>
      </c>
    </row>
    <row r="289" spans="1:7" ht="15" customHeight="1" x14ac:dyDescent="0.25">
      <c r="A289" s="9"/>
      <c r="B289" s="9"/>
      <c r="C289" s="9"/>
      <c r="D289" s="9"/>
      <c r="E289" s="91" t="s">
        <v>3906</v>
      </c>
      <c r="F289" s="91"/>
      <c r="G289" s="28">
        <f>SUM(G283:G288)</f>
        <v>124.74000000000001</v>
      </c>
    </row>
    <row r="290" spans="1:7" ht="15" customHeight="1" x14ac:dyDescent="0.25">
      <c r="A290" s="93" t="s">
        <v>3907</v>
      </c>
      <c r="B290" s="93"/>
      <c r="C290" s="23" t="s">
        <v>3</v>
      </c>
      <c r="D290" s="23" t="s">
        <v>4</v>
      </c>
      <c r="E290" s="23" t="s">
        <v>3894</v>
      </c>
      <c r="F290" s="23" t="s">
        <v>3895</v>
      </c>
      <c r="G290" s="23" t="s">
        <v>3896</v>
      </c>
    </row>
    <row r="291" spans="1:7" ht="21" customHeight="1" x14ac:dyDescent="0.25">
      <c r="A291" s="24" t="s">
        <v>3908</v>
      </c>
      <c r="B291" s="25" t="s">
        <v>3909</v>
      </c>
      <c r="C291" s="24" t="s">
        <v>20</v>
      </c>
      <c r="D291" s="24" t="s">
        <v>2056</v>
      </c>
      <c r="E291" s="30">
        <v>0.13009999999999999</v>
      </c>
      <c r="F291" s="27">
        <v>32.24</v>
      </c>
      <c r="G291" s="27">
        <f>ROUND(ROUND(E291,8)*F291,2)</f>
        <v>4.1900000000000004</v>
      </c>
    </row>
    <row r="292" spans="1:7" ht="15" customHeight="1" x14ac:dyDescent="0.25">
      <c r="A292" s="24" t="s">
        <v>3971</v>
      </c>
      <c r="B292" s="25" t="s">
        <v>3972</v>
      </c>
      <c r="C292" s="24" t="s">
        <v>20</v>
      </c>
      <c r="D292" s="24" t="s">
        <v>2056</v>
      </c>
      <c r="E292" s="30">
        <v>8.7400000000000005E-2</v>
      </c>
      <c r="F292" s="27">
        <v>32.69</v>
      </c>
      <c r="G292" s="27">
        <f>ROUND(ROUND(E292,8)*F292,2)</f>
        <v>2.86</v>
      </c>
    </row>
    <row r="293" spans="1:7" ht="15" customHeight="1" x14ac:dyDescent="0.25">
      <c r="A293" s="24" t="s">
        <v>3910</v>
      </c>
      <c r="B293" s="25" t="s">
        <v>3911</v>
      </c>
      <c r="C293" s="24" t="s">
        <v>20</v>
      </c>
      <c r="D293" s="24" t="s">
        <v>2056</v>
      </c>
      <c r="E293" s="30">
        <v>0.21759999999999999</v>
      </c>
      <c r="F293" s="27">
        <v>24.94</v>
      </c>
      <c r="G293" s="27">
        <f>ROUND(ROUND(E293,8)*F293,2)</f>
        <v>5.43</v>
      </c>
    </row>
    <row r="294" spans="1:7" ht="18" customHeight="1" x14ac:dyDescent="0.25">
      <c r="A294" s="9"/>
      <c r="B294" s="9"/>
      <c r="C294" s="9"/>
      <c r="D294" s="9"/>
      <c r="E294" s="91" t="s">
        <v>3912</v>
      </c>
      <c r="F294" s="91"/>
      <c r="G294" s="28">
        <f>SUM(G291:G293)</f>
        <v>12.48</v>
      </c>
    </row>
    <row r="295" spans="1:7" ht="15" customHeight="1" x14ac:dyDescent="0.25">
      <c r="A295" s="93" t="s">
        <v>3922</v>
      </c>
      <c r="B295" s="93"/>
      <c r="C295" s="23" t="s">
        <v>3</v>
      </c>
      <c r="D295" s="23" t="s">
        <v>4</v>
      </c>
      <c r="E295" s="23" t="s">
        <v>3894</v>
      </c>
      <c r="F295" s="23" t="s">
        <v>3895</v>
      </c>
      <c r="G295" s="23" t="s">
        <v>3896</v>
      </c>
    </row>
    <row r="296" spans="1:7" ht="29.1" customHeight="1" x14ac:dyDescent="0.25">
      <c r="A296" s="24" t="s">
        <v>4062</v>
      </c>
      <c r="B296" s="25" t="s">
        <v>4063</v>
      </c>
      <c r="C296" s="24" t="s">
        <v>20</v>
      </c>
      <c r="D296" s="24" t="s">
        <v>3903</v>
      </c>
      <c r="E296" s="30">
        <v>1.23E-2</v>
      </c>
      <c r="F296" s="27">
        <v>23.44</v>
      </c>
      <c r="G296" s="27">
        <f>ROUND(ROUND(E296,8)*F296,2)</f>
        <v>0.28999999999999998</v>
      </c>
    </row>
    <row r="297" spans="1:7" ht="21" customHeight="1" x14ac:dyDescent="0.25">
      <c r="A297" s="24" t="s">
        <v>4064</v>
      </c>
      <c r="B297" s="25" t="s">
        <v>4065</v>
      </c>
      <c r="C297" s="24" t="s">
        <v>4066</v>
      </c>
      <c r="D297" s="24" t="s">
        <v>26</v>
      </c>
      <c r="E297" s="30">
        <v>4</v>
      </c>
      <c r="F297" s="27">
        <v>5.76</v>
      </c>
      <c r="G297" s="27">
        <f>ROUND(ROUND(E297,8)*F297,2)</f>
        <v>23.04</v>
      </c>
    </row>
    <row r="298" spans="1:7" ht="15" customHeight="1" x14ac:dyDescent="0.25">
      <c r="A298" s="9"/>
      <c r="B298" s="9"/>
      <c r="C298" s="9"/>
      <c r="D298" s="9"/>
      <c r="E298" s="91" t="s">
        <v>3933</v>
      </c>
      <c r="F298" s="91"/>
      <c r="G298" s="28">
        <f>SUM(G296:G297)</f>
        <v>23.33</v>
      </c>
    </row>
    <row r="299" spans="1:7" ht="15" customHeight="1" x14ac:dyDescent="0.25">
      <c r="A299" s="9"/>
      <c r="B299" s="9"/>
      <c r="C299" s="9"/>
      <c r="D299" s="9"/>
      <c r="E299" s="92" t="s">
        <v>3913</v>
      </c>
      <c r="F299" s="92"/>
      <c r="G299" s="29">
        <f>ROUND(SUM(G289,G294,G298),2)</f>
        <v>160.55000000000001</v>
      </c>
    </row>
    <row r="300" spans="1:7" ht="9.9499999999999993" customHeight="1" x14ac:dyDescent="0.25">
      <c r="A300" s="9"/>
      <c r="B300" s="9"/>
      <c r="C300" s="9"/>
      <c r="D300" s="9"/>
      <c r="E300" s="100"/>
      <c r="F300" s="100"/>
      <c r="G300" s="100"/>
    </row>
    <row r="301" spans="1:7" ht="20.100000000000001" customHeight="1" x14ac:dyDescent="0.25">
      <c r="A301" s="99" t="s">
        <v>4123</v>
      </c>
      <c r="B301" s="99"/>
      <c r="C301" s="99"/>
      <c r="D301" s="99"/>
      <c r="E301" s="99"/>
      <c r="F301" s="99"/>
      <c r="G301" s="99"/>
    </row>
    <row r="302" spans="1:7" ht="15" customHeight="1" x14ac:dyDescent="0.25">
      <c r="A302" s="93" t="s">
        <v>3893</v>
      </c>
      <c r="B302" s="93"/>
      <c r="C302" s="23" t="s">
        <v>3</v>
      </c>
      <c r="D302" s="23" t="s">
        <v>4</v>
      </c>
      <c r="E302" s="23" t="s">
        <v>3894</v>
      </c>
      <c r="F302" s="23" t="s">
        <v>3895</v>
      </c>
      <c r="G302" s="23" t="s">
        <v>3896</v>
      </c>
    </row>
    <row r="303" spans="1:7" ht="15" customHeight="1" x14ac:dyDescent="0.25">
      <c r="A303" s="24" t="s">
        <v>3951</v>
      </c>
      <c r="B303" s="25" t="s">
        <v>3952</v>
      </c>
      <c r="C303" s="24" t="s">
        <v>3953</v>
      </c>
      <c r="D303" s="24" t="s">
        <v>3954</v>
      </c>
      <c r="E303" s="30">
        <v>4.0000000000000001E-3</v>
      </c>
      <c r="F303" s="27">
        <v>215</v>
      </c>
      <c r="G303" s="27">
        <f>ROUND(ROUND(E303,8)*F303,2)</f>
        <v>0.86</v>
      </c>
    </row>
    <row r="304" spans="1:7" ht="15" customHeight="1" x14ac:dyDescent="0.25">
      <c r="A304" s="24" t="s">
        <v>3955</v>
      </c>
      <c r="B304" s="25" t="s">
        <v>3956</v>
      </c>
      <c r="C304" s="24" t="s">
        <v>20</v>
      </c>
      <c r="D304" s="24" t="s">
        <v>3903</v>
      </c>
      <c r="E304" s="30">
        <v>5.0000000000000001E-3</v>
      </c>
      <c r="F304" s="27">
        <v>19.37</v>
      </c>
      <c r="G304" s="27">
        <f>ROUND(ROUND(E304,8)*F304,2)</f>
        <v>0.1</v>
      </c>
    </row>
    <row r="305" spans="1:7" ht="15" customHeight="1" x14ac:dyDescent="0.25">
      <c r="A305" s="9"/>
      <c r="B305" s="9"/>
      <c r="C305" s="9"/>
      <c r="D305" s="9"/>
      <c r="E305" s="91" t="s">
        <v>3906</v>
      </c>
      <c r="F305" s="91"/>
      <c r="G305" s="28">
        <f>SUM(G303:G304)</f>
        <v>0.96</v>
      </c>
    </row>
    <row r="306" spans="1:7" ht="15" customHeight="1" x14ac:dyDescent="0.25">
      <c r="A306" s="93" t="s">
        <v>3907</v>
      </c>
      <c r="B306" s="93"/>
      <c r="C306" s="23" t="s">
        <v>3</v>
      </c>
      <c r="D306" s="23" t="s">
        <v>4</v>
      </c>
      <c r="E306" s="23" t="s">
        <v>3894</v>
      </c>
      <c r="F306" s="23" t="s">
        <v>3895</v>
      </c>
      <c r="G306" s="23" t="s">
        <v>3896</v>
      </c>
    </row>
    <row r="307" spans="1:7" ht="21" customHeight="1" x14ac:dyDescent="0.25">
      <c r="A307" s="24" t="s">
        <v>3908</v>
      </c>
      <c r="B307" s="25" t="s">
        <v>3909</v>
      </c>
      <c r="C307" s="24" t="s">
        <v>20</v>
      </c>
      <c r="D307" s="24" t="s">
        <v>2056</v>
      </c>
      <c r="E307" s="30">
        <v>0.03</v>
      </c>
      <c r="F307" s="27">
        <v>32.24</v>
      </c>
      <c r="G307" s="27">
        <f>ROUND(ROUND(E307,8)*F307,2)</f>
        <v>0.97</v>
      </c>
    </row>
    <row r="308" spans="1:7" ht="15" customHeight="1" x14ac:dyDescent="0.25">
      <c r="A308" s="24" t="s">
        <v>3910</v>
      </c>
      <c r="B308" s="25" t="s">
        <v>3911</v>
      </c>
      <c r="C308" s="24" t="s">
        <v>20</v>
      </c>
      <c r="D308" s="24" t="s">
        <v>2056</v>
      </c>
      <c r="E308" s="30">
        <v>0.03</v>
      </c>
      <c r="F308" s="27">
        <v>24.94</v>
      </c>
      <c r="G308" s="27">
        <f>ROUND(ROUND(E308,8)*F308,2)</f>
        <v>0.75</v>
      </c>
    </row>
    <row r="309" spans="1:7" ht="18" customHeight="1" x14ac:dyDescent="0.25">
      <c r="A309" s="9"/>
      <c r="B309" s="9"/>
      <c r="C309" s="9"/>
      <c r="D309" s="9"/>
      <c r="E309" s="91" t="s">
        <v>3912</v>
      </c>
      <c r="F309" s="91"/>
      <c r="G309" s="28">
        <f>SUM(G307:G308)</f>
        <v>1.72</v>
      </c>
    </row>
    <row r="310" spans="1:7" ht="15" customHeight="1" x14ac:dyDescent="0.25">
      <c r="A310" s="9"/>
      <c r="B310" s="9"/>
      <c r="C310" s="9"/>
      <c r="D310" s="9"/>
      <c r="E310" s="92" t="s">
        <v>3913</v>
      </c>
      <c r="F310" s="92"/>
      <c r="G310" s="29">
        <f>ROUND(SUM(G305,G309),2)</f>
        <v>2.68</v>
      </c>
    </row>
    <row r="311" spans="1:7" ht="9.9499999999999993" customHeight="1" x14ac:dyDescent="0.25">
      <c r="A311" s="9"/>
      <c r="B311" s="9"/>
      <c r="C311" s="9"/>
      <c r="D311" s="9"/>
      <c r="E311" s="100"/>
      <c r="F311" s="100"/>
      <c r="G311" s="100"/>
    </row>
    <row r="312" spans="1:7" ht="20.100000000000001" customHeight="1" x14ac:dyDescent="0.25">
      <c r="A312" s="99" t="s">
        <v>4124</v>
      </c>
      <c r="B312" s="99"/>
      <c r="C312" s="99"/>
      <c r="D312" s="99"/>
      <c r="E312" s="99"/>
      <c r="F312" s="99"/>
      <c r="G312" s="99"/>
    </row>
    <row r="313" spans="1:7" ht="15" customHeight="1" x14ac:dyDescent="0.25">
      <c r="A313" s="93" t="s">
        <v>3981</v>
      </c>
      <c r="B313" s="93"/>
      <c r="C313" s="23" t="s">
        <v>3</v>
      </c>
      <c r="D313" s="23" t="s">
        <v>4</v>
      </c>
      <c r="E313" s="23" t="s">
        <v>3894</v>
      </c>
      <c r="F313" s="23" t="s">
        <v>3895</v>
      </c>
      <c r="G313" s="23" t="s">
        <v>3896</v>
      </c>
    </row>
    <row r="314" spans="1:7" ht="21" customHeight="1" x14ac:dyDescent="0.25">
      <c r="A314" s="24" t="s">
        <v>70</v>
      </c>
      <c r="B314" s="25" t="s">
        <v>3982</v>
      </c>
      <c r="C314" s="24" t="s">
        <v>25</v>
      </c>
      <c r="D314" s="24" t="s">
        <v>61</v>
      </c>
      <c r="E314" s="30">
        <v>1</v>
      </c>
      <c r="F314" s="27">
        <v>28.42</v>
      </c>
      <c r="G314" s="27">
        <f>ROUND(ROUND(E314,8)*F314,2)</f>
        <v>28.42</v>
      </c>
    </row>
    <row r="315" spans="1:7" ht="15" customHeight="1" x14ac:dyDescent="0.25">
      <c r="A315" s="9"/>
      <c r="B315" s="9"/>
      <c r="C315" s="9"/>
      <c r="D315" s="9"/>
      <c r="E315" s="91" t="s">
        <v>3983</v>
      </c>
      <c r="F315" s="91"/>
      <c r="G315" s="28">
        <f>SUM(G314:G314)</f>
        <v>28.42</v>
      </c>
    </row>
    <row r="316" spans="1:7" ht="15" customHeight="1" x14ac:dyDescent="0.25">
      <c r="A316" s="9"/>
      <c r="B316" s="9"/>
      <c r="C316" s="9"/>
      <c r="D316" s="9"/>
      <c r="E316" s="92" t="s">
        <v>3913</v>
      </c>
      <c r="F316" s="92"/>
      <c r="G316" s="29">
        <f>ROUND(SUM(G315),2)</f>
        <v>28.42</v>
      </c>
    </row>
    <row r="317" spans="1:7" ht="9.9499999999999993" customHeight="1" x14ac:dyDescent="0.25">
      <c r="A317" s="9"/>
      <c r="B317" s="9"/>
      <c r="C317" s="9"/>
      <c r="D317" s="9"/>
      <c r="E317" s="100"/>
      <c r="F317" s="100"/>
      <c r="G317" s="100"/>
    </row>
    <row r="318" spans="1:7" ht="20.100000000000001" customHeight="1" x14ac:dyDescent="0.25">
      <c r="A318" s="99" t="s">
        <v>4125</v>
      </c>
      <c r="B318" s="99"/>
      <c r="C318" s="99"/>
      <c r="D318" s="99"/>
      <c r="E318" s="99"/>
      <c r="F318" s="99"/>
      <c r="G318" s="99"/>
    </row>
    <row r="319" spans="1:7" ht="15" customHeight="1" x14ac:dyDescent="0.25">
      <c r="A319" s="93" t="s">
        <v>3893</v>
      </c>
      <c r="B319" s="93"/>
      <c r="C319" s="23" t="s">
        <v>3</v>
      </c>
      <c r="D319" s="23" t="s">
        <v>4</v>
      </c>
      <c r="E319" s="23" t="s">
        <v>3894</v>
      </c>
      <c r="F319" s="23" t="s">
        <v>3895</v>
      </c>
      <c r="G319" s="23" t="s">
        <v>3896</v>
      </c>
    </row>
    <row r="320" spans="1:7" ht="29.1" customHeight="1" x14ac:dyDescent="0.25">
      <c r="A320" s="24" t="s">
        <v>4054</v>
      </c>
      <c r="B320" s="25" t="s">
        <v>4055</v>
      </c>
      <c r="C320" s="24" t="s">
        <v>20</v>
      </c>
      <c r="D320" s="24" t="s">
        <v>34</v>
      </c>
      <c r="E320" s="30">
        <v>0.18468999999999999</v>
      </c>
      <c r="F320" s="27">
        <v>517.16999999999996</v>
      </c>
      <c r="G320" s="27">
        <f t="shared" ref="G320:G325" si="7">ROUND(ROUND(E320,8)*F320,2)</f>
        <v>95.52</v>
      </c>
    </row>
    <row r="321" spans="1:7" ht="21" customHeight="1" x14ac:dyDescent="0.25">
      <c r="A321" s="24" t="s">
        <v>4056</v>
      </c>
      <c r="B321" s="25" t="s">
        <v>4057</v>
      </c>
      <c r="C321" s="24" t="s">
        <v>20</v>
      </c>
      <c r="D321" s="24" t="s">
        <v>2057</v>
      </c>
      <c r="E321" s="30">
        <v>3.1900000000000001E-3</v>
      </c>
      <c r="F321" s="27">
        <v>8.98</v>
      </c>
      <c r="G321" s="27">
        <f t="shared" si="7"/>
        <v>0.03</v>
      </c>
    </row>
    <row r="322" spans="1:7" ht="15" customHeight="1" x14ac:dyDescent="0.25">
      <c r="A322" s="24" t="s">
        <v>3955</v>
      </c>
      <c r="B322" s="25" t="s">
        <v>3956</v>
      </c>
      <c r="C322" s="24" t="s">
        <v>20</v>
      </c>
      <c r="D322" s="24" t="s">
        <v>3903</v>
      </c>
      <c r="E322" s="30">
        <v>4.4999999999999998E-2</v>
      </c>
      <c r="F322" s="27">
        <v>19.37</v>
      </c>
      <c r="G322" s="27">
        <f t="shared" si="7"/>
        <v>0.87</v>
      </c>
    </row>
    <row r="323" spans="1:7" ht="21" customHeight="1" x14ac:dyDescent="0.25">
      <c r="A323" s="24" t="s">
        <v>4050</v>
      </c>
      <c r="B323" s="25" t="s">
        <v>4051</v>
      </c>
      <c r="C323" s="24" t="s">
        <v>20</v>
      </c>
      <c r="D323" s="24" t="s">
        <v>84</v>
      </c>
      <c r="E323" s="30">
        <v>0.46875</v>
      </c>
      <c r="F323" s="27">
        <v>3.9</v>
      </c>
      <c r="G323" s="27">
        <f t="shared" si="7"/>
        <v>1.83</v>
      </c>
    </row>
    <row r="324" spans="1:7" ht="21" customHeight="1" x14ac:dyDescent="0.25">
      <c r="A324" s="24" t="s">
        <v>4058</v>
      </c>
      <c r="B324" s="25" t="s">
        <v>4059</v>
      </c>
      <c r="C324" s="24" t="s">
        <v>20</v>
      </c>
      <c r="D324" s="24" t="s">
        <v>84</v>
      </c>
      <c r="E324" s="30">
        <v>0.375</v>
      </c>
      <c r="F324" s="27">
        <v>2.69</v>
      </c>
      <c r="G324" s="27">
        <f t="shared" si="7"/>
        <v>1.01</v>
      </c>
    </row>
    <row r="325" spans="1:7" ht="29.1" customHeight="1" x14ac:dyDescent="0.25">
      <c r="A325" s="24" t="s">
        <v>4060</v>
      </c>
      <c r="B325" s="25" t="s">
        <v>4061</v>
      </c>
      <c r="C325" s="24" t="s">
        <v>20</v>
      </c>
      <c r="D325" s="24" t="s">
        <v>16</v>
      </c>
      <c r="E325" s="30">
        <v>1.07</v>
      </c>
      <c r="F325" s="27">
        <v>23.81</v>
      </c>
      <c r="G325" s="27">
        <f t="shared" si="7"/>
        <v>25.48</v>
      </c>
    </row>
    <row r="326" spans="1:7" ht="15" customHeight="1" x14ac:dyDescent="0.25">
      <c r="A326" s="9"/>
      <c r="B326" s="9"/>
      <c r="C326" s="9"/>
      <c r="D326" s="9"/>
      <c r="E326" s="91" t="s">
        <v>3906</v>
      </c>
      <c r="F326" s="91"/>
      <c r="G326" s="28">
        <f>SUM(G320:G325)</f>
        <v>124.74000000000001</v>
      </c>
    </row>
    <row r="327" spans="1:7" ht="15" customHeight="1" x14ac:dyDescent="0.25">
      <c r="A327" s="93" t="s">
        <v>3907</v>
      </c>
      <c r="B327" s="93"/>
      <c r="C327" s="23" t="s">
        <v>3</v>
      </c>
      <c r="D327" s="23" t="s">
        <v>4</v>
      </c>
      <c r="E327" s="23" t="s">
        <v>3894</v>
      </c>
      <c r="F327" s="23" t="s">
        <v>3895</v>
      </c>
      <c r="G327" s="23" t="s">
        <v>3896</v>
      </c>
    </row>
    <row r="328" spans="1:7" ht="21" customHeight="1" x14ac:dyDescent="0.25">
      <c r="A328" s="24" t="s">
        <v>3908</v>
      </c>
      <c r="B328" s="25" t="s">
        <v>3909</v>
      </c>
      <c r="C328" s="24" t="s">
        <v>20</v>
      </c>
      <c r="D328" s="24" t="s">
        <v>2056</v>
      </c>
      <c r="E328" s="30">
        <v>0.13009999999999999</v>
      </c>
      <c r="F328" s="27">
        <v>32.24</v>
      </c>
      <c r="G328" s="27">
        <f>ROUND(ROUND(E328,8)*F328,2)</f>
        <v>4.1900000000000004</v>
      </c>
    </row>
    <row r="329" spans="1:7" ht="15" customHeight="1" x14ac:dyDescent="0.25">
      <c r="A329" s="24" t="s">
        <v>3971</v>
      </c>
      <c r="B329" s="25" t="s">
        <v>3972</v>
      </c>
      <c r="C329" s="24" t="s">
        <v>20</v>
      </c>
      <c r="D329" s="24" t="s">
        <v>2056</v>
      </c>
      <c r="E329" s="30">
        <v>8.7400000000000005E-2</v>
      </c>
      <c r="F329" s="27">
        <v>32.69</v>
      </c>
      <c r="G329" s="27">
        <f>ROUND(ROUND(E329,8)*F329,2)</f>
        <v>2.86</v>
      </c>
    </row>
    <row r="330" spans="1:7" ht="15" customHeight="1" x14ac:dyDescent="0.25">
      <c r="A330" s="24" t="s">
        <v>3910</v>
      </c>
      <c r="B330" s="25" t="s">
        <v>3911</v>
      </c>
      <c r="C330" s="24" t="s">
        <v>20</v>
      </c>
      <c r="D330" s="24" t="s">
        <v>2056</v>
      </c>
      <c r="E330" s="30">
        <v>0.21759999999999999</v>
      </c>
      <c r="F330" s="27">
        <v>24.94</v>
      </c>
      <c r="G330" s="27">
        <f>ROUND(ROUND(E330,8)*F330,2)</f>
        <v>5.43</v>
      </c>
    </row>
    <row r="331" spans="1:7" ht="18" customHeight="1" x14ac:dyDescent="0.25">
      <c r="A331" s="9"/>
      <c r="B331" s="9"/>
      <c r="C331" s="9"/>
      <c r="D331" s="9"/>
      <c r="E331" s="91" t="s">
        <v>3912</v>
      </c>
      <c r="F331" s="91"/>
      <c r="G331" s="28">
        <f>SUM(G328:G330)</f>
        <v>12.48</v>
      </c>
    </row>
    <row r="332" spans="1:7" ht="15" customHeight="1" x14ac:dyDescent="0.25">
      <c r="A332" s="93" t="s">
        <v>3922</v>
      </c>
      <c r="B332" s="93"/>
      <c r="C332" s="23" t="s">
        <v>3</v>
      </c>
      <c r="D332" s="23" t="s">
        <v>4</v>
      </c>
      <c r="E332" s="23" t="s">
        <v>3894</v>
      </c>
      <c r="F332" s="23" t="s">
        <v>3895</v>
      </c>
      <c r="G332" s="23" t="s">
        <v>3896</v>
      </c>
    </row>
    <row r="333" spans="1:7" ht="29.1" customHeight="1" x14ac:dyDescent="0.25">
      <c r="A333" s="24" t="s">
        <v>4062</v>
      </c>
      <c r="B333" s="25" t="s">
        <v>4063</v>
      </c>
      <c r="C333" s="24" t="s">
        <v>20</v>
      </c>
      <c r="D333" s="24" t="s">
        <v>3903</v>
      </c>
      <c r="E333" s="30">
        <v>1.23E-2</v>
      </c>
      <c r="F333" s="27">
        <v>23.44</v>
      </c>
      <c r="G333" s="27">
        <f>ROUND(ROUND(E333,8)*F333,2)</f>
        <v>0.28999999999999998</v>
      </c>
    </row>
    <row r="334" spans="1:7" ht="21" customHeight="1" x14ac:dyDescent="0.25">
      <c r="A334" s="24" t="s">
        <v>4064</v>
      </c>
      <c r="B334" s="25" t="s">
        <v>4065</v>
      </c>
      <c r="C334" s="24" t="s">
        <v>4066</v>
      </c>
      <c r="D334" s="24" t="s">
        <v>26</v>
      </c>
      <c r="E334" s="30">
        <v>4</v>
      </c>
      <c r="F334" s="27">
        <v>5.76</v>
      </c>
      <c r="G334" s="27">
        <f>ROUND(ROUND(E334,8)*F334,2)</f>
        <v>23.04</v>
      </c>
    </row>
    <row r="335" spans="1:7" ht="15" customHeight="1" x14ac:dyDescent="0.25">
      <c r="A335" s="9"/>
      <c r="B335" s="9"/>
      <c r="C335" s="9"/>
      <c r="D335" s="9"/>
      <c r="E335" s="91" t="s">
        <v>3933</v>
      </c>
      <c r="F335" s="91"/>
      <c r="G335" s="28">
        <f>SUM(G333:G334)</f>
        <v>23.33</v>
      </c>
    </row>
    <row r="336" spans="1:7" ht="15" customHeight="1" x14ac:dyDescent="0.25">
      <c r="A336" s="9"/>
      <c r="B336" s="9"/>
      <c r="C336" s="9"/>
      <c r="D336" s="9"/>
      <c r="E336" s="92" t="s">
        <v>3913</v>
      </c>
      <c r="F336" s="92"/>
      <c r="G336" s="29">
        <f>ROUND(SUM(G326,G331,G335),2)</f>
        <v>160.55000000000001</v>
      </c>
    </row>
    <row r="337" spans="1:7" ht="9.9499999999999993" customHeight="1" x14ac:dyDescent="0.25">
      <c r="A337" s="9"/>
      <c r="B337" s="9"/>
      <c r="C337" s="9"/>
      <c r="D337" s="9"/>
      <c r="E337" s="100"/>
      <c r="F337" s="100"/>
      <c r="G337" s="100"/>
    </row>
    <row r="338" spans="1:7" ht="20.100000000000001" customHeight="1" x14ac:dyDescent="0.25">
      <c r="A338" s="99" t="s">
        <v>4123</v>
      </c>
      <c r="B338" s="99"/>
      <c r="C338" s="99"/>
      <c r="D338" s="99"/>
      <c r="E338" s="99"/>
      <c r="F338" s="99"/>
      <c r="G338" s="99"/>
    </row>
    <row r="339" spans="1:7" ht="15" customHeight="1" x14ac:dyDescent="0.25">
      <c r="A339" s="93" t="s">
        <v>3893</v>
      </c>
      <c r="B339" s="93"/>
      <c r="C339" s="23" t="s">
        <v>3</v>
      </c>
      <c r="D339" s="23" t="s">
        <v>4</v>
      </c>
      <c r="E339" s="23" t="s">
        <v>3894</v>
      </c>
      <c r="F339" s="23" t="s">
        <v>3895</v>
      </c>
      <c r="G339" s="23" t="s">
        <v>3896</v>
      </c>
    </row>
    <row r="340" spans="1:7" ht="15" customHeight="1" x14ac:dyDescent="0.25">
      <c r="A340" s="24" t="s">
        <v>3951</v>
      </c>
      <c r="B340" s="25" t="s">
        <v>3952</v>
      </c>
      <c r="C340" s="24" t="s">
        <v>3953</v>
      </c>
      <c r="D340" s="24" t="s">
        <v>3954</v>
      </c>
      <c r="E340" s="30">
        <v>4.0000000000000001E-3</v>
      </c>
      <c r="F340" s="27">
        <v>215</v>
      </c>
      <c r="G340" s="27">
        <f>ROUND(ROUND(E340,8)*F340,2)</f>
        <v>0.86</v>
      </c>
    </row>
    <row r="341" spans="1:7" ht="15" customHeight="1" x14ac:dyDescent="0.25">
      <c r="A341" s="24" t="s">
        <v>3955</v>
      </c>
      <c r="B341" s="25" t="s">
        <v>3956</v>
      </c>
      <c r="C341" s="24" t="s">
        <v>20</v>
      </c>
      <c r="D341" s="24" t="s">
        <v>3903</v>
      </c>
      <c r="E341" s="30">
        <v>5.0000000000000001E-3</v>
      </c>
      <c r="F341" s="27">
        <v>19.37</v>
      </c>
      <c r="G341" s="27">
        <f>ROUND(ROUND(E341,8)*F341,2)</f>
        <v>0.1</v>
      </c>
    </row>
    <row r="342" spans="1:7" ht="15" customHeight="1" x14ac:dyDescent="0.25">
      <c r="A342" s="9"/>
      <c r="B342" s="9"/>
      <c r="C342" s="9"/>
      <c r="D342" s="9"/>
      <c r="E342" s="91" t="s">
        <v>3906</v>
      </c>
      <c r="F342" s="91"/>
      <c r="G342" s="28">
        <f>SUM(G340:G341)</f>
        <v>0.96</v>
      </c>
    </row>
    <row r="343" spans="1:7" ht="15" customHeight="1" x14ac:dyDescent="0.25">
      <c r="A343" s="93" t="s">
        <v>3907</v>
      </c>
      <c r="B343" s="93"/>
      <c r="C343" s="23" t="s">
        <v>3</v>
      </c>
      <c r="D343" s="23" t="s">
        <v>4</v>
      </c>
      <c r="E343" s="23" t="s">
        <v>3894</v>
      </c>
      <c r="F343" s="23" t="s">
        <v>3895</v>
      </c>
      <c r="G343" s="23" t="s">
        <v>3896</v>
      </c>
    </row>
    <row r="344" spans="1:7" ht="21" customHeight="1" x14ac:dyDescent="0.25">
      <c r="A344" s="24" t="s">
        <v>3908</v>
      </c>
      <c r="B344" s="25" t="s">
        <v>3909</v>
      </c>
      <c r="C344" s="24" t="s">
        <v>20</v>
      </c>
      <c r="D344" s="24" t="s">
        <v>2056</v>
      </c>
      <c r="E344" s="30">
        <v>0.03</v>
      </c>
      <c r="F344" s="27">
        <v>32.24</v>
      </c>
      <c r="G344" s="27">
        <f>ROUND(ROUND(E344,8)*F344,2)</f>
        <v>0.97</v>
      </c>
    </row>
    <row r="345" spans="1:7" ht="15" customHeight="1" x14ac:dyDescent="0.25">
      <c r="A345" s="24" t="s">
        <v>3910</v>
      </c>
      <c r="B345" s="25" t="s">
        <v>3911</v>
      </c>
      <c r="C345" s="24" t="s">
        <v>20</v>
      </c>
      <c r="D345" s="24" t="s">
        <v>2056</v>
      </c>
      <c r="E345" s="30">
        <v>0.03</v>
      </c>
      <c r="F345" s="27">
        <v>24.94</v>
      </c>
      <c r="G345" s="27">
        <f>ROUND(ROUND(E345,8)*F345,2)</f>
        <v>0.75</v>
      </c>
    </row>
    <row r="346" spans="1:7" ht="18" customHeight="1" x14ac:dyDescent="0.25">
      <c r="A346" s="9"/>
      <c r="B346" s="9"/>
      <c r="C346" s="9"/>
      <c r="D346" s="9"/>
      <c r="E346" s="91" t="s">
        <v>3912</v>
      </c>
      <c r="F346" s="91"/>
      <c r="G346" s="28">
        <f>SUM(G344:G345)</f>
        <v>1.72</v>
      </c>
    </row>
    <row r="347" spans="1:7" ht="15" customHeight="1" x14ac:dyDescent="0.25">
      <c r="A347" s="9"/>
      <c r="B347" s="9"/>
      <c r="C347" s="9"/>
      <c r="D347" s="9"/>
      <c r="E347" s="92" t="s">
        <v>3913</v>
      </c>
      <c r="F347" s="92"/>
      <c r="G347" s="29">
        <f>ROUND(SUM(G342,G346),2)</f>
        <v>2.68</v>
      </c>
    </row>
    <row r="348" spans="1:7" ht="9.9499999999999993" customHeight="1" x14ac:dyDescent="0.25">
      <c r="A348" s="9"/>
      <c r="B348" s="9"/>
      <c r="C348" s="9"/>
      <c r="D348" s="9"/>
      <c r="E348" s="100"/>
      <c r="F348" s="100"/>
      <c r="G348" s="100"/>
    </row>
    <row r="349" spans="1:7" ht="20.100000000000001" customHeight="1" x14ac:dyDescent="0.25">
      <c r="A349" s="99" t="s">
        <v>4124</v>
      </c>
      <c r="B349" s="99"/>
      <c r="C349" s="99"/>
      <c r="D349" s="99"/>
      <c r="E349" s="99"/>
      <c r="F349" s="99"/>
      <c r="G349" s="99"/>
    </row>
    <row r="350" spans="1:7" ht="15" customHeight="1" x14ac:dyDescent="0.25">
      <c r="A350" s="93" t="s">
        <v>3981</v>
      </c>
      <c r="B350" s="93"/>
      <c r="C350" s="23" t="s">
        <v>3</v>
      </c>
      <c r="D350" s="23" t="s">
        <v>4</v>
      </c>
      <c r="E350" s="23" t="s">
        <v>3894</v>
      </c>
      <c r="F350" s="23" t="s">
        <v>3895</v>
      </c>
      <c r="G350" s="23" t="s">
        <v>3896</v>
      </c>
    </row>
    <row r="351" spans="1:7" ht="21" customHeight="1" x14ac:dyDescent="0.25">
      <c r="A351" s="24" t="s">
        <v>70</v>
      </c>
      <c r="B351" s="25" t="s">
        <v>3982</v>
      </c>
      <c r="C351" s="24" t="s">
        <v>25</v>
      </c>
      <c r="D351" s="24" t="s">
        <v>61</v>
      </c>
      <c r="E351" s="30">
        <v>1</v>
      </c>
      <c r="F351" s="27">
        <v>28.42</v>
      </c>
      <c r="G351" s="27">
        <f>ROUND(ROUND(E351,8)*F351,2)</f>
        <v>28.42</v>
      </c>
    </row>
    <row r="352" spans="1:7" ht="15" customHeight="1" x14ac:dyDescent="0.25">
      <c r="A352" s="9"/>
      <c r="B352" s="9"/>
      <c r="C352" s="9"/>
      <c r="D352" s="9"/>
      <c r="E352" s="91" t="s">
        <v>3983</v>
      </c>
      <c r="F352" s="91"/>
      <c r="G352" s="28">
        <f>SUM(G351:G351)</f>
        <v>28.42</v>
      </c>
    </row>
    <row r="353" spans="1:7" ht="15" customHeight="1" x14ac:dyDescent="0.25">
      <c r="A353" s="9"/>
      <c r="B353" s="9"/>
      <c r="C353" s="9"/>
      <c r="D353" s="9"/>
      <c r="E353" s="92" t="s">
        <v>3913</v>
      </c>
      <c r="F353" s="92"/>
      <c r="G353" s="29">
        <f>ROUND(SUM(G352),2)</f>
        <v>28.42</v>
      </c>
    </row>
    <row r="354" spans="1:7" ht="9.9499999999999993" customHeight="1" x14ac:dyDescent="0.25">
      <c r="A354" s="9"/>
      <c r="B354" s="9"/>
      <c r="C354" s="9"/>
      <c r="D354" s="9"/>
      <c r="E354" s="100"/>
      <c r="F354" s="100"/>
      <c r="G354" s="100"/>
    </row>
    <row r="355" spans="1:7" ht="20.100000000000001" customHeight="1" x14ac:dyDescent="0.25">
      <c r="A355" s="99" t="s">
        <v>4125</v>
      </c>
      <c r="B355" s="99"/>
      <c r="C355" s="99"/>
      <c r="D355" s="99"/>
      <c r="E355" s="99"/>
      <c r="F355" s="99"/>
      <c r="G355" s="99"/>
    </row>
    <row r="356" spans="1:7" ht="15" customHeight="1" x14ac:dyDescent="0.25">
      <c r="A356" s="93" t="s">
        <v>3893</v>
      </c>
      <c r="B356" s="93"/>
      <c r="C356" s="23" t="s">
        <v>3</v>
      </c>
      <c r="D356" s="23" t="s">
        <v>4</v>
      </c>
      <c r="E356" s="23" t="s">
        <v>3894</v>
      </c>
      <c r="F356" s="23" t="s">
        <v>3895</v>
      </c>
      <c r="G356" s="23" t="s">
        <v>3896</v>
      </c>
    </row>
    <row r="357" spans="1:7" ht="29.1" customHeight="1" x14ac:dyDescent="0.25">
      <c r="A357" s="24" t="s">
        <v>4054</v>
      </c>
      <c r="B357" s="25" t="s">
        <v>4055</v>
      </c>
      <c r="C357" s="24" t="s">
        <v>20</v>
      </c>
      <c r="D357" s="24" t="s">
        <v>34</v>
      </c>
      <c r="E357" s="30">
        <v>0.18468999999999999</v>
      </c>
      <c r="F357" s="27">
        <v>517.16999999999996</v>
      </c>
      <c r="G357" s="27">
        <f t="shared" ref="G357:G362" si="8">ROUND(ROUND(E357,8)*F357,2)</f>
        <v>95.52</v>
      </c>
    </row>
    <row r="358" spans="1:7" ht="21" customHeight="1" x14ac:dyDescent="0.25">
      <c r="A358" s="24" t="s">
        <v>4056</v>
      </c>
      <c r="B358" s="25" t="s">
        <v>4057</v>
      </c>
      <c r="C358" s="24" t="s">
        <v>20</v>
      </c>
      <c r="D358" s="24" t="s">
        <v>2057</v>
      </c>
      <c r="E358" s="30">
        <v>3.1900000000000001E-3</v>
      </c>
      <c r="F358" s="27">
        <v>8.98</v>
      </c>
      <c r="G358" s="27">
        <f t="shared" si="8"/>
        <v>0.03</v>
      </c>
    </row>
    <row r="359" spans="1:7" ht="15" customHeight="1" x14ac:dyDescent="0.25">
      <c r="A359" s="24" t="s">
        <v>3955</v>
      </c>
      <c r="B359" s="25" t="s">
        <v>3956</v>
      </c>
      <c r="C359" s="24" t="s">
        <v>20</v>
      </c>
      <c r="D359" s="24" t="s">
        <v>3903</v>
      </c>
      <c r="E359" s="30">
        <v>4.4999999999999998E-2</v>
      </c>
      <c r="F359" s="27">
        <v>19.37</v>
      </c>
      <c r="G359" s="27">
        <f t="shared" si="8"/>
        <v>0.87</v>
      </c>
    </row>
    <row r="360" spans="1:7" ht="21" customHeight="1" x14ac:dyDescent="0.25">
      <c r="A360" s="24" t="s">
        <v>4050</v>
      </c>
      <c r="B360" s="25" t="s">
        <v>4051</v>
      </c>
      <c r="C360" s="24" t="s">
        <v>20</v>
      </c>
      <c r="D360" s="24" t="s">
        <v>84</v>
      </c>
      <c r="E360" s="30">
        <v>0.46875</v>
      </c>
      <c r="F360" s="27">
        <v>3.9</v>
      </c>
      <c r="G360" s="27">
        <f t="shared" si="8"/>
        <v>1.83</v>
      </c>
    </row>
    <row r="361" spans="1:7" ht="21" customHeight="1" x14ac:dyDescent="0.25">
      <c r="A361" s="24" t="s">
        <v>4058</v>
      </c>
      <c r="B361" s="25" t="s">
        <v>4059</v>
      </c>
      <c r="C361" s="24" t="s">
        <v>20</v>
      </c>
      <c r="D361" s="24" t="s">
        <v>84</v>
      </c>
      <c r="E361" s="30">
        <v>0.375</v>
      </c>
      <c r="F361" s="27">
        <v>2.69</v>
      </c>
      <c r="G361" s="27">
        <f t="shared" si="8"/>
        <v>1.01</v>
      </c>
    </row>
    <row r="362" spans="1:7" ht="29.1" customHeight="1" x14ac:dyDescent="0.25">
      <c r="A362" s="24" t="s">
        <v>4060</v>
      </c>
      <c r="B362" s="25" t="s">
        <v>4061</v>
      </c>
      <c r="C362" s="24" t="s">
        <v>20</v>
      </c>
      <c r="D362" s="24" t="s">
        <v>16</v>
      </c>
      <c r="E362" s="30">
        <v>1.07</v>
      </c>
      <c r="F362" s="27">
        <v>23.81</v>
      </c>
      <c r="G362" s="27">
        <f t="shared" si="8"/>
        <v>25.48</v>
      </c>
    </row>
    <row r="363" spans="1:7" ht="15" customHeight="1" x14ac:dyDescent="0.25">
      <c r="A363" s="9"/>
      <c r="B363" s="9"/>
      <c r="C363" s="9"/>
      <c r="D363" s="9"/>
      <c r="E363" s="91" t="s">
        <v>3906</v>
      </c>
      <c r="F363" s="91"/>
      <c r="G363" s="28">
        <f>SUM(G357:G362)</f>
        <v>124.74000000000001</v>
      </c>
    </row>
    <row r="364" spans="1:7" ht="15" customHeight="1" x14ac:dyDescent="0.25">
      <c r="A364" s="93" t="s">
        <v>3907</v>
      </c>
      <c r="B364" s="93"/>
      <c r="C364" s="23" t="s">
        <v>3</v>
      </c>
      <c r="D364" s="23" t="s">
        <v>4</v>
      </c>
      <c r="E364" s="23" t="s">
        <v>3894</v>
      </c>
      <c r="F364" s="23" t="s">
        <v>3895</v>
      </c>
      <c r="G364" s="23" t="s">
        <v>3896</v>
      </c>
    </row>
    <row r="365" spans="1:7" ht="21" customHeight="1" x14ac:dyDescent="0.25">
      <c r="A365" s="24" t="s">
        <v>3908</v>
      </c>
      <c r="B365" s="25" t="s">
        <v>3909</v>
      </c>
      <c r="C365" s="24" t="s">
        <v>20</v>
      </c>
      <c r="D365" s="24" t="s">
        <v>2056</v>
      </c>
      <c r="E365" s="30">
        <v>0.13009999999999999</v>
      </c>
      <c r="F365" s="27">
        <v>32.24</v>
      </c>
      <c r="G365" s="27">
        <f>ROUND(ROUND(E365,8)*F365,2)</f>
        <v>4.1900000000000004</v>
      </c>
    </row>
    <row r="366" spans="1:7" ht="15" customHeight="1" x14ac:dyDescent="0.25">
      <c r="A366" s="24" t="s">
        <v>3971</v>
      </c>
      <c r="B366" s="25" t="s">
        <v>3972</v>
      </c>
      <c r="C366" s="24" t="s">
        <v>20</v>
      </c>
      <c r="D366" s="24" t="s">
        <v>2056</v>
      </c>
      <c r="E366" s="30">
        <v>8.7400000000000005E-2</v>
      </c>
      <c r="F366" s="27">
        <v>32.69</v>
      </c>
      <c r="G366" s="27">
        <f>ROUND(ROUND(E366,8)*F366,2)</f>
        <v>2.86</v>
      </c>
    </row>
    <row r="367" spans="1:7" ht="15" customHeight="1" x14ac:dyDescent="0.25">
      <c r="A367" s="24" t="s">
        <v>3910</v>
      </c>
      <c r="B367" s="25" t="s">
        <v>3911</v>
      </c>
      <c r="C367" s="24" t="s">
        <v>20</v>
      </c>
      <c r="D367" s="24" t="s">
        <v>2056</v>
      </c>
      <c r="E367" s="30">
        <v>0.21759999999999999</v>
      </c>
      <c r="F367" s="27">
        <v>24.94</v>
      </c>
      <c r="G367" s="27">
        <f>ROUND(ROUND(E367,8)*F367,2)</f>
        <v>5.43</v>
      </c>
    </row>
    <row r="368" spans="1:7" ht="18" customHeight="1" x14ac:dyDescent="0.25">
      <c r="A368" s="9"/>
      <c r="B368" s="9"/>
      <c r="C368" s="9"/>
      <c r="D368" s="9"/>
      <c r="E368" s="91" t="s">
        <v>3912</v>
      </c>
      <c r="F368" s="91"/>
      <c r="G368" s="28">
        <f>SUM(G365:G367)</f>
        <v>12.48</v>
      </c>
    </row>
    <row r="369" spans="1:7" ht="15" customHeight="1" x14ac:dyDescent="0.25">
      <c r="A369" s="93" t="s">
        <v>3922</v>
      </c>
      <c r="B369" s="93"/>
      <c r="C369" s="23" t="s">
        <v>3</v>
      </c>
      <c r="D369" s="23" t="s">
        <v>4</v>
      </c>
      <c r="E369" s="23" t="s">
        <v>3894</v>
      </c>
      <c r="F369" s="23" t="s">
        <v>3895</v>
      </c>
      <c r="G369" s="23" t="s">
        <v>3896</v>
      </c>
    </row>
    <row r="370" spans="1:7" ht="29.1" customHeight="1" x14ac:dyDescent="0.25">
      <c r="A370" s="24" t="s">
        <v>4062</v>
      </c>
      <c r="B370" s="25" t="s">
        <v>4063</v>
      </c>
      <c r="C370" s="24" t="s">
        <v>20</v>
      </c>
      <c r="D370" s="24" t="s">
        <v>3903</v>
      </c>
      <c r="E370" s="30">
        <v>1.23E-2</v>
      </c>
      <c r="F370" s="27">
        <v>23.44</v>
      </c>
      <c r="G370" s="27">
        <f>ROUND(ROUND(E370,8)*F370,2)</f>
        <v>0.28999999999999998</v>
      </c>
    </row>
    <row r="371" spans="1:7" ht="21" customHeight="1" x14ac:dyDescent="0.25">
      <c r="A371" s="24" t="s">
        <v>4064</v>
      </c>
      <c r="B371" s="25" t="s">
        <v>4065</v>
      </c>
      <c r="C371" s="24" t="s">
        <v>4066</v>
      </c>
      <c r="D371" s="24" t="s">
        <v>26</v>
      </c>
      <c r="E371" s="30">
        <v>4</v>
      </c>
      <c r="F371" s="27">
        <v>5.76</v>
      </c>
      <c r="G371" s="27">
        <f>ROUND(ROUND(E371,8)*F371,2)</f>
        <v>23.04</v>
      </c>
    </row>
    <row r="372" spans="1:7" ht="15" customHeight="1" x14ac:dyDescent="0.25">
      <c r="A372" s="9"/>
      <c r="B372" s="9"/>
      <c r="C372" s="9"/>
      <c r="D372" s="9"/>
      <c r="E372" s="91" t="s">
        <v>3933</v>
      </c>
      <c r="F372" s="91"/>
      <c r="G372" s="28">
        <f>SUM(G370:G371)</f>
        <v>23.33</v>
      </c>
    </row>
    <row r="373" spans="1:7" ht="15" customHeight="1" x14ac:dyDescent="0.25">
      <c r="A373" s="9"/>
      <c r="B373" s="9"/>
      <c r="C373" s="9"/>
      <c r="D373" s="9"/>
      <c r="E373" s="92" t="s">
        <v>3913</v>
      </c>
      <c r="F373" s="92"/>
      <c r="G373" s="29">
        <f>ROUND(SUM(G363,G368,G372),2)</f>
        <v>160.55000000000001</v>
      </c>
    </row>
    <row r="374" spans="1:7" ht="9.9499999999999993" customHeight="1" x14ac:dyDescent="0.25">
      <c r="A374" s="9"/>
      <c r="B374" s="9"/>
      <c r="C374" s="9"/>
      <c r="D374" s="9"/>
      <c r="E374" s="100"/>
      <c r="F374" s="100"/>
      <c r="G374" s="100"/>
    </row>
    <row r="375" spans="1:7" ht="20.100000000000001" customHeight="1" x14ac:dyDescent="0.25">
      <c r="A375" s="99" t="s">
        <v>4123</v>
      </c>
      <c r="B375" s="99"/>
      <c r="C375" s="99"/>
      <c r="D375" s="99"/>
      <c r="E375" s="99"/>
      <c r="F375" s="99"/>
      <c r="G375" s="99"/>
    </row>
    <row r="376" spans="1:7" ht="15" customHeight="1" x14ac:dyDescent="0.25">
      <c r="A376" s="93" t="s">
        <v>3893</v>
      </c>
      <c r="B376" s="93"/>
      <c r="C376" s="23" t="s">
        <v>3</v>
      </c>
      <c r="D376" s="23" t="s">
        <v>4</v>
      </c>
      <c r="E376" s="23" t="s">
        <v>3894</v>
      </c>
      <c r="F376" s="23" t="s">
        <v>3895</v>
      </c>
      <c r="G376" s="23" t="s">
        <v>3896</v>
      </c>
    </row>
    <row r="377" spans="1:7" ht="15" customHeight="1" x14ac:dyDescent="0.25">
      <c r="A377" s="24" t="s">
        <v>3951</v>
      </c>
      <c r="B377" s="25" t="s">
        <v>3952</v>
      </c>
      <c r="C377" s="24" t="s">
        <v>3953</v>
      </c>
      <c r="D377" s="24" t="s">
        <v>3954</v>
      </c>
      <c r="E377" s="30">
        <v>4.0000000000000001E-3</v>
      </c>
      <c r="F377" s="27">
        <v>215</v>
      </c>
      <c r="G377" s="27">
        <f>ROUND(ROUND(E377,8)*F377,2)</f>
        <v>0.86</v>
      </c>
    </row>
    <row r="378" spans="1:7" ht="15" customHeight="1" x14ac:dyDescent="0.25">
      <c r="A378" s="24" t="s">
        <v>3955</v>
      </c>
      <c r="B378" s="25" t="s">
        <v>3956</v>
      </c>
      <c r="C378" s="24" t="s">
        <v>20</v>
      </c>
      <c r="D378" s="24" t="s">
        <v>3903</v>
      </c>
      <c r="E378" s="30">
        <v>5.0000000000000001E-3</v>
      </c>
      <c r="F378" s="27">
        <v>19.37</v>
      </c>
      <c r="G378" s="27">
        <f>ROUND(ROUND(E378,8)*F378,2)</f>
        <v>0.1</v>
      </c>
    </row>
    <row r="379" spans="1:7" ht="15" customHeight="1" x14ac:dyDescent="0.25">
      <c r="A379" s="9"/>
      <c r="B379" s="9"/>
      <c r="C379" s="9"/>
      <c r="D379" s="9"/>
      <c r="E379" s="91" t="s">
        <v>3906</v>
      </c>
      <c r="F379" s="91"/>
      <c r="G379" s="28">
        <f>SUM(G377:G378)</f>
        <v>0.96</v>
      </c>
    </row>
    <row r="380" spans="1:7" ht="15" customHeight="1" x14ac:dyDescent="0.25">
      <c r="A380" s="93" t="s">
        <v>3907</v>
      </c>
      <c r="B380" s="93"/>
      <c r="C380" s="23" t="s">
        <v>3</v>
      </c>
      <c r="D380" s="23" t="s">
        <v>4</v>
      </c>
      <c r="E380" s="23" t="s">
        <v>3894</v>
      </c>
      <c r="F380" s="23" t="s">
        <v>3895</v>
      </c>
      <c r="G380" s="23" t="s">
        <v>3896</v>
      </c>
    </row>
    <row r="381" spans="1:7" ht="21" customHeight="1" x14ac:dyDescent="0.25">
      <c r="A381" s="24" t="s">
        <v>3908</v>
      </c>
      <c r="B381" s="25" t="s">
        <v>3909</v>
      </c>
      <c r="C381" s="24" t="s">
        <v>20</v>
      </c>
      <c r="D381" s="24" t="s">
        <v>2056</v>
      </c>
      <c r="E381" s="30">
        <v>0.03</v>
      </c>
      <c r="F381" s="27">
        <v>32.24</v>
      </c>
      <c r="G381" s="27">
        <f>ROUND(ROUND(E381,8)*F381,2)</f>
        <v>0.97</v>
      </c>
    </row>
    <row r="382" spans="1:7" ht="15" customHeight="1" x14ac:dyDescent="0.25">
      <c r="A382" s="24" t="s">
        <v>3910</v>
      </c>
      <c r="B382" s="25" t="s">
        <v>3911</v>
      </c>
      <c r="C382" s="24" t="s">
        <v>20</v>
      </c>
      <c r="D382" s="24" t="s">
        <v>2056</v>
      </c>
      <c r="E382" s="30">
        <v>0.03</v>
      </c>
      <c r="F382" s="27">
        <v>24.94</v>
      </c>
      <c r="G382" s="27">
        <f>ROUND(ROUND(E382,8)*F382,2)</f>
        <v>0.75</v>
      </c>
    </row>
    <row r="383" spans="1:7" ht="18" customHeight="1" x14ac:dyDescent="0.25">
      <c r="A383" s="9"/>
      <c r="B383" s="9"/>
      <c r="C383" s="9"/>
      <c r="D383" s="9"/>
      <c r="E383" s="91" t="s">
        <v>3912</v>
      </c>
      <c r="F383" s="91"/>
      <c r="G383" s="28">
        <f>SUM(G381:G382)</f>
        <v>1.72</v>
      </c>
    </row>
    <row r="384" spans="1:7" ht="15" customHeight="1" x14ac:dyDescent="0.25">
      <c r="A384" s="9"/>
      <c r="B384" s="9"/>
      <c r="C384" s="9"/>
      <c r="D384" s="9"/>
      <c r="E384" s="92" t="s">
        <v>3913</v>
      </c>
      <c r="F384" s="92"/>
      <c r="G384" s="29">
        <f>ROUND(SUM(G379,G383),2)</f>
        <v>2.68</v>
      </c>
    </row>
    <row r="385" spans="1:7" ht="9.9499999999999993" customHeight="1" x14ac:dyDescent="0.25">
      <c r="A385" s="9"/>
      <c r="B385" s="9"/>
      <c r="C385" s="9"/>
      <c r="D385" s="9"/>
      <c r="E385" s="100"/>
      <c r="F385" s="100"/>
      <c r="G385" s="100"/>
    </row>
    <row r="386" spans="1:7" ht="20.100000000000001" customHeight="1" x14ac:dyDescent="0.25">
      <c r="A386" s="99" t="s">
        <v>4124</v>
      </c>
      <c r="B386" s="99"/>
      <c r="C386" s="99"/>
      <c r="D386" s="99"/>
      <c r="E386" s="99"/>
      <c r="F386" s="99"/>
      <c r="G386" s="99"/>
    </row>
    <row r="387" spans="1:7" ht="15" customHeight="1" x14ac:dyDescent="0.25">
      <c r="A387" s="93" t="s">
        <v>3981</v>
      </c>
      <c r="B387" s="93"/>
      <c r="C387" s="23" t="s">
        <v>3</v>
      </c>
      <c r="D387" s="23" t="s">
        <v>4</v>
      </c>
      <c r="E387" s="23" t="s">
        <v>3894</v>
      </c>
      <c r="F387" s="23" t="s">
        <v>3895</v>
      </c>
      <c r="G387" s="23" t="s">
        <v>3896</v>
      </c>
    </row>
    <row r="388" spans="1:7" ht="21" customHeight="1" x14ac:dyDescent="0.25">
      <c r="A388" s="24" t="s">
        <v>70</v>
      </c>
      <c r="B388" s="25" t="s">
        <v>3982</v>
      </c>
      <c r="C388" s="24" t="s">
        <v>25</v>
      </c>
      <c r="D388" s="24" t="s">
        <v>61</v>
      </c>
      <c r="E388" s="30">
        <v>1</v>
      </c>
      <c r="F388" s="27">
        <v>28.42</v>
      </c>
      <c r="G388" s="27">
        <f>ROUND(ROUND(E388,8)*F388,2)</f>
        <v>28.42</v>
      </c>
    </row>
    <row r="389" spans="1:7" ht="15" customHeight="1" x14ac:dyDescent="0.25">
      <c r="A389" s="9"/>
      <c r="B389" s="9"/>
      <c r="C389" s="9"/>
      <c r="D389" s="9"/>
      <c r="E389" s="91" t="s">
        <v>3983</v>
      </c>
      <c r="F389" s="91"/>
      <c r="G389" s="28">
        <f>SUM(G388:G388)</f>
        <v>28.42</v>
      </c>
    </row>
    <row r="390" spans="1:7" ht="15" customHeight="1" x14ac:dyDescent="0.25">
      <c r="A390" s="9"/>
      <c r="B390" s="9"/>
      <c r="C390" s="9"/>
      <c r="D390" s="9"/>
      <c r="E390" s="92" t="s">
        <v>3913</v>
      </c>
      <c r="F390" s="92"/>
      <c r="G390" s="29">
        <f>ROUND(SUM(G389),2)</f>
        <v>28.42</v>
      </c>
    </row>
    <row r="391" spans="1:7" ht="9.9499999999999993" customHeight="1" x14ac:dyDescent="0.25">
      <c r="A391" s="9"/>
      <c r="B391" s="9"/>
      <c r="C391" s="9"/>
      <c r="D391" s="9"/>
      <c r="E391" s="100"/>
      <c r="F391" s="100"/>
      <c r="G391" s="100"/>
    </row>
    <row r="392" spans="1:7" ht="20.100000000000001" customHeight="1" x14ac:dyDescent="0.25">
      <c r="A392" s="99" t="s">
        <v>4125</v>
      </c>
      <c r="B392" s="99"/>
      <c r="C392" s="99"/>
      <c r="D392" s="99"/>
      <c r="E392" s="99"/>
      <c r="F392" s="99"/>
      <c r="G392" s="99"/>
    </row>
    <row r="393" spans="1:7" ht="15" customHeight="1" x14ac:dyDescent="0.25">
      <c r="A393" s="93" t="s">
        <v>3893</v>
      </c>
      <c r="B393" s="93"/>
      <c r="C393" s="23" t="s">
        <v>3</v>
      </c>
      <c r="D393" s="23" t="s">
        <v>4</v>
      </c>
      <c r="E393" s="23" t="s">
        <v>3894</v>
      </c>
      <c r="F393" s="23" t="s">
        <v>3895</v>
      </c>
      <c r="G393" s="23" t="s">
        <v>3896</v>
      </c>
    </row>
    <row r="394" spans="1:7" ht="29.1" customHeight="1" x14ac:dyDescent="0.25">
      <c r="A394" s="24" t="s">
        <v>4054</v>
      </c>
      <c r="B394" s="25" t="s">
        <v>4055</v>
      </c>
      <c r="C394" s="24" t="s">
        <v>20</v>
      </c>
      <c r="D394" s="24" t="s">
        <v>34</v>
      </c>
      <c r="E394" s="30">
        <v>0.18468999999999999</v>
      </c>
      <c r="F394" s="27">
        <v>517.16999999999996</v>
      </c>
      <c r="G394" s="27">
        <f t="shared" ref="G394:G399" si="9">ROUND(ROUND(E394,8)*F394,2)</f>
        <v>95.52</v>
      </c>
    </row>
    <row r="395" spans="1:7" ht="21" customHeight="1" x14ac:dyDescent="0.25">
      <c r="A395" s="24" t="s">
        <v>4056</v>
      </c>
      <c r="B395" s="25" t="s">
        <v>4057</v>
      </c>
      <c r="C395" s="24" t="s">
        <v>20</v>
      </c>
      <c r="D395" s="24" t="s">
        <v>2057</v>
      </c>
      <c r="E395" s="30">
        <v>3.1900000000000001E-3</v>
      </c>
      <c r="F395" s="27">
        <v>8.98</v>
      </c>
      <c r="G395" s="27">
        <f t="shared" si="9"/>
        <v>0.03</v>
      </c>
    </row>
    <row r="396" spans="1:7" ht="15" customHeight="1" x14ac:dyDescent="0.25">
      <c r="A396" s="24" t="s">
        <v>3955</v>
      </c>
      <c r="B396" s="25" t="s">
        <v>3956</v>
      </c>
      <c r="C396" s="24" t="s">
        <v>20</v>
      </c>
      <c r="D396" s="24" t="s">
        <v>3903</v>
      </c>
      <c r="E396" s="30">
        <v>4.4999999999999998E-2</v>
      </c>
      <c r="F396" s="27">
        <v>19.37</v>
      </c>
      <c r="G396" s="27">
        <f t="shared" si="9"/>
        <v>0.87</v>
      </c>
    </row>
    <row r="397" spans="1:7" ht="21" customHeight="1" x14ac:dyDescent="0.25">
      <c r="A397" s="24" t="s">
        <v>4050</v>
      </c>
      <c r="B397" s="25" t="s">
        <v>4051</v>
      </c>
      <c r="C397" s="24" t="s">
        <v>20</v>
      </c>
      <c r="D397" s="24" t="s">
        <v>84</v>
      </c>
      <c r="E397" s="30">
        <v>0.46875</v>
      </c>
      <c r="F397" s="27">
        <v>3.9</v>
      </c>
      <c r="G397" s="27">
        <f t="shared" si="9"/>
        <v>1.83</v>
      </c>
    </row>
    <row r="398" spans="1:7" ht="21" customHeight="1" x14ac:dyDescent="0.25">
      <c r="A398" s="24" t="s">
        <v>4058</v>
      </c>
      <c r="B398" s="25" t="s">
        <v>4059</v>
      </c>
      <c r="C398" s="24" t="s">
        <v>20</v>
      </c>
      <c r="D398" s="24" t="s">
        <v>84</v>
      </c>
      <c r="E398" s="30">
        <v>0.375</v>
      </c>
      <c r="F398" s="27">
        <v>2.69</v>
      </c>
      <c r="G398" s="27">
        <f t="shared" si="9"/>
        <v>1.01</v>
      </c>
    </row>
    <row r="399" spans="1:7" ht="29.1" customHeight="1" x14ac:dyDescent="0.25">
      <c r="A399" s="24" t="s">
        <v>4060</v>
      </c>
      <c r="B399" s="25" t="s">
        <v>4061</v>
      </c>
      <c r="C399" s="24" t="s">
        <v>20</v>
      </c>
      <c r="D399" s="24" t="s">
        <v>16</v>
      </c>
      <c r="E399" s="30">
        <v>1.07</v>
      </c>
      <c r="F399" s="27">
        <v>23.81</v>
      </c>
      <c r="G399" s="27">
        <f t="shared" si="9"/>
        <v>25.48</v>
      </c>
    </row>
    <row r="400" spans="1:7" ht="15" customHeight="1" x14ac:dyDescent="0.25">
      <c r="A400" s="9"/>
      <c r="B400" s="9"/>
      <c r="C400" s="9"/>
      <c r="D400" s="9"/>
      <c r="E400" s="91" t="s">
        <v>3906</v>
      </c>
      <c r="F400" s="91"/>
      <c r="G400" s="28">
        <f>SUM(G394:G399)</f>
        <v>124.74000000000001</v>
      </c>
    </row>
    <row r="401" spans="1:7" ht="15" customHeight="1" x14ac:dyDescent="0.25">
      <c r="A401" s="93" t="s">
        <v>3907</v>
      </c>
      <c r="B401" s="93"/>
      <c r="C401" s="23" t="s">
        <v>3</v>
      </c>
      <c r="D401" s="23" t="s">
        <v>4</v>
      </c>
      <c r="E401" s="23" t="s">
        <v>3894</v>
      </c>
      <c r="F401" s="23" t="s">
        <v>3895</v>
      </c>
      <c r="G401" s="23" t="s">
        <v>3896</v>
      </c>
    </row>
    <row r="402" spans="1:7" ht="21" customHeight="1" x14ac:dyDescent="0.25">
      <c r="A402" s="24" t="s">
        <v>3908</v>
      </c>
      <c r="B402" s="25" t="s">
        <v>3909</v>
      </c>
      <c r="C402" s="24" t="s">
        <v>20</v>
      </c>
      <c r="D402" s="24" t="s">
        <v>2056</v>
      </c>
      <c r="E402" s="30">
        <v>0.13009999999999999</v>
      </c>
      <c r="F402" s="27">
        <v>32.24</v>
      </c>
      <c r="G402" s="27">
        <f>ROUND(ROUND(E402,8)*F402,2)</f>
        <v>4.1900000000000004</v>
      </c>
    </row>
    <row r="403" spans="1:7" ht="15" customHeight="1" x14ac:dyDescent="0.25">
      <c r="A403" s="24" t="s">
        <v>3971</v>
      </c>
      <c r="B403" s="25" t="s">
        <v>3972</v>
      </c>
      <c r="C403" s="24" t="s">
        <v>20</v>
      </c>
      <c r="D403" s="24" t="s">
        <v>2056</v>
      </c>
      <c r="E403" s="30">
        <v>8.7400000000000005E-2</v>
      </c>
      <c r="F403" s="27">
        <v>32.69</v>
      </c>
      <c r="G403" s="27">
        <f>ROUND(ROUND(E403,8)*F403,2)</f>
        <v>2.86</v>
      </c>
    </row>
    <row r="404" spans="1:7" ht="15" customHeight="1" x14ac:dyDescent="0.25">
      <c r="A404" s="24" t="s">
        <v>3910</v>
      </c>
      <c r="B404" s="25" t="s">
        <v>3911</v>
      </c>
      <c r="C404" s="24" t="s">
        <v>20</v>
      </c>
      <c r="D404" s="24" t="s">
        <v>2056</v>
      </c>
      <c r="E404" s="30">
        <v>0.21759999999999999</v>
      </c>
      <c r="F404" s="27">
        <v>24.94</v>
      </c>
      <c r="G404" s="27">
        <f>ROUND(ROUND(E404,8)*F404,2)</f>
        <v>5.43</v>
      </c>
    </row>
    <row r="405" spans="1:7" ht="18" customHeight="1" x14ac:dyDescent="0.25">
      <c r="A405" s="9"/>
      <c r="B405" s="9"/>
      <c r="C405" s="9"/>
      <c r="D405" s="9"/>
      <c r="E405" s="91" t="s">
        <v>3912</v>
      </c>
      <c r="F405" s="91"/>
      <c r="G405" s="28">
        <f>SUM(G402:G404)</f>
        <v>12.48</v>
      </c>
    </row>
    <row r="406" spans="1:7" ht="15" customHeight="1" x14ac:dyDescent="0.25">
      <c r="A406" s="93" t="s">
        <v>3922</v>
      </c>
      <c r="B406" s="93"/>
      <c r="C406" s="23" t="s">
        <v>3</v>
      </c>
      <c r="D406" s="23" t="s">
        <v>4</v>
      </c>
      <c r="E406" s="23" t="s">
        <v>3894</v>
      </c>
      <c r="F406" s="23" t="s">
        <v>3895</v>
      </c>
      <c r="G406" s="23" t="s">
        <v>3896</v>
      </c>
    </row>
    <row r="407" spans="1:7" ht="29.1" customHeight="1" x14ac:dyDescent="0.25">
      <c r="A407" s="24" t="s">
        <v>4062</v>
      </c>
      <c r="B407" s="25" t="s">
        <v>4063</v>
      </c>
      <c r="C407" s="24" t="s">
        <v>20</v>
      </c>
      <c r="D407" s="24" t="s">
        <v>3903</v>
      </c>
      <c r="E407" s="30">
        <v>1.23E-2</v>
      </c>
      <c r="F407" s="27">
        <v>23.44</v>
      </c>
      <c r="G407" s="27">
        <f>ROUND(ROUND(E407,8)*F407,2)</f>
        <v>0.28999999999999998</v>
      </c>
    </row>
    <row r="408" spans="1:7" ht="21" customHeight="1" x14ac:dyDescent="0.25">
      <c r="A408" s="24" t="s">
        <v>4064</v>
      </c>
      <c r="B408" s="25" t="s">
        <v>4065</v>
      </c>
      <c r="C408" s="24" t="s">
        <v>4066</v>
      </c>
      <c r="D408" s="24" t="s">
        <v>26</v>
      </c>
      <c r="E408" s="30">
        <v>4</v>
      </c>
      <c r="F408" s="27">
        <v>5.76</v>
      </c>
      <c r="G408" s="27">
        <f>ROUND(ROUND(E408,8)*F408,2)</f>
        <v>23.04</v>
      </c>
    </row>
    <row r="409" spans="1:7" ht="15" customHeight="1" x14ac:dyDescent="0.25">
      <c r="A409" s="9"/>
      <c r="B409" s="9"/>
      <c r="C409" s="9"/>
      <c r="D409" s="9"/>
      <c r="E409" s="91" t="s">
        <v>3933</v>
      </c>
      <c r="F409" s="91"/>
      <c r="G409" s="28">
        <f>SUM(G407:G408)</f>
        <v>23.33</v>
      </c>
    </row>
    <row r="410" spans="1:7" ht="15" customHeight="1" x14ac:dyDescent="0.25">
      <c r="A410" s="9"/>
      <c r="B410" s="9"/>
      <c r="C410" s="9"/>
      <c r="D410" s="9"/>
      <c r="E410" s="92" t="s">
        <v>3913</v>
      </c>
      <c r="F410" s="92"/>
      <c r="G410" s="29">
        <f>ROUND(SUM(G400,G405,G409),2)</f>
        <v>160.55000000000001</v>
      </c>
    </row>
    <row r="411" spans="1:7" ht="9.9499999999999993" customHeight="1" x14ac:dyDescent="0.25">
      <c r="A411" s="9"/>
      <c r="B411" s="9"/>
      <c r="C411" s="9"/>
      <c r="D411" s="9"/>
      <c r="E411" s="100"/>
      <c r="F411" s="100"/>
      <c r="G411" s="100"/>
    </row>
    <row r="412" spans="1:7" ht="20.100000000000001" customHeight="1" x14ac:dyDescent="0.25">
      <c r="A412" s="99" t="s">
        <v>4123</v>
      </c>
      <c r="B412" s="99"/>
      <c r="C412" s="99"/>
      <c r="D412" s="99"/>
      <c r="E412" s="99"/>
      <c r="F412" s="99"/>
      <c r="G412" s="99"/>
    </row>
    <row r="413" spans="1:7" ht="15" customHeight="1" x14ac:dyDescent="0.25">
      <c r="A413" s="93" t="s">
        <v>3893</v>
      </c>
      <c r="B413" s="93"/>
      <c r="C413" s="23" t="s">
        <v>3</v>
      </c>
      <c r="D413" s="23" t="s">
        <v>4</v>
      </c>
      <c r="E413" s="23" t="s">
        <v>3894</v>
      </c>
      <c r="F413" s="23" t="s">
        <v>3895</v>
      </c>
      <c r="G413" s="23" t="s">
        <v>3896</v>
      </c>
    </row>
    <row r="414" spans="1:7" ht="15" customHeight="1" x14ac:dyDescent="0.25">
      <c r="A414" s="24" t="s">
        <v>3951</v>
      </c>
      <c r="B414" s="25" t="s">
        <v>3952</v>
      </c>
      <c r="C414" s="24" t="s">
        <v>3953</v>
      </c>
      <c r="D414" s="24" t="s">
        <v>3954</v>
      </c>
      <c r="E414" s="30">
        <v>4.0000000000000001E-3</v>
      </c>
      <c r="F414" s="27">
        <v>215</v>
      </c>
      <c r="G414" s="27">
        <f>ROUND(ROUND(E414,8)*F414,2)</f>
        <v>0.86</v>
      </c>
    </row>
    <row r="415" spans="1:7" ht="15" customHeight="1" x14ac:dyDescent="0.25">
      <c r="A415" s="24" t="s">
        <v>3955</v>
      </c>
      <c r="B415" s="25" t="s">
        <v>3956</v>
      </c>
      <c r="C415" s="24" t="s">
        <v>20</v>
      </c>
      <c r="D415" s="24" t="s">
        <v>3903</v>
      </c>
      <c r="E415" s="30">
        <v>5.0000000000000001E-3</v>
      </c>
      <c r="F415" s="27">
        <v>19.37</v>
      </c>
      <c r="G415" s="27">
        <f>ROUND(ROUND(E415,8)*F415,2)</f>
        <v>0.1</v>
      </c>
    </row>
    <row r="416" spans="1:7" ht="15" customHeight="1" x14ac:dyDescent="0.25">
      <c r="A416" s="9"/>
      <c r="B416" s="9"/>
      <c r="C416" s="9"/>
      <c r="D416" s="9"/>
      <c r="E416" s="91" t="s">
        <v>3906</v>
      </c>
      <c r="F416" s="91"/>
      <c r="G416" s="28">
        <f>SUM(G414:G415)</f>
        <v>0.96</v>
      </c>
    </row>
    <row r="417" spans="1:7" ht="15" customHeight="1" x14ac:dyDescent="0.25">
      <c r="A417" s="93" t="s">
        <v>3907</v>
      </c>
      <c r="B417" s="93"/>
      <c r="C417" s="23" t="s">
        <v>3</v>
      </c>
      <c r="D417" s="23" t="s">
        <v>4</v>
      </c>
      <c r="E417" s="23" t="s">
        <v>3894</v>
      </c>
      <c r="F417" s="23" t="s">
        <v>3895</v>
      </c>
      <c r="G417" s="23" t="s">
        <v>3896</v>
      </c>
    </row>
    <row r="418" spans="1:7" ht="21" customHeight="1" x14ac:dyDescent="0.25">
      <c r="A418" s="24" t="s">
        <v>3908</v>
      </c>
      <c r="B418" s="25" t="s">
        <v>3909</v>
      </c>
      <c r="C418" s="24" t="s">
        <v>20</v>
      </c>
      <c r="D418" s="24" t="s">
        <v>2056</v>
      </c>
      <c r="E418" s="30">
        <v>0.03</v>
      </c>
      <c r="F418" s="27">
        <v>32.24</v>
      </c>
      <c r="G418" s="27">
        <f>ROUND(ROUND(E418,8)*F418,2)</f>
        <v>0.97</v>
      </c>
    </row>
    <row r="419" spans="1:7" ht="15" customHeight="1" x14ac:dyDescent="0.25">
      <c r="A419" s="24" t="s">
        <v>3910</v>
      </c>
      <c r="B419" s="25" t="s">
        <v>3911</v>
      </c>
      <c r="C419" s="24" t="s">
        <v>20</v>
      </c>
      <c r="D419" s="24" t="s">
        <v>2056</v>
      </c>
      <c r="E419" s="30">
        <v>0.03</v>
      </c>
      <c r="F419" s="27">
        <v>24.94</v>
      </c>
      <c r="G419" s="27">
        <f>ROUND(ROUND(E419,8)*F419,2)</f>
        <v>0.75</v>
      </c>
    </row>
    <row r="420" spans="1:7" ht="18" customHeight="1" x14ac:dyDescent="0.25">
      <c r="A420" s="9"/>
      <c r="B420" s="9"/>
      <c r="C420" s="9"/>
      <c r="D420" s="9"/>
      <c r="E420" s="91" t="s">
        <v>3912</v>
      </c>
      <c r="F420" s="91"/>
      <c r="G420" s="28">
        <f>SUM(G418:G419)</f>
        <v>1.72</v>
      </c>
    </row>
    <row r="421" spans="1:7" ht="15" customHeight="1" x14ac:dyDescent="0.25">
      <c r="A421" s="9"/>
      <c r="B421" s="9"/>
      <c r="C421" s="9"/>
      <c r="D421" s="9"/>
      <c r="E421" s="92" t="s">
        <v>3913</v>
      </c>
      <c r="F421" s="92"/>
      <c r="G421" s="29">
        <f>ROUND(SUM(G416,G420),2)</f>
        <v>2.68</v>
      </c>
    </row>
    <row r="422" spans="1:7" ht="9.9499999999999993" customHeight="1" x14ac:dyDescent="0.25">
      <c r="A422" s="9"/>
      <c r="B422" s="9"/>
      <c r="C422" s="9"/>
      <c r="D422" s="9"/>
      <c r="E422" s="100"/>
      <c r="F422" s="100"/>
      <c r="G422" s="100"/>
    </row>
    <row r="423" spans="1:7" ht="20.100000000000001" customHeight="1" x14ac:dyDescent="0.25">
      <c r="A423" s="99" t="s">
        <v>4124</v>
      </c>
      <c r="B423" s="99"/>
      <c r="C423" s="99"/>
      <c r="D423" s="99"/>
      <c r="E423" s="99"/>
      <c r="F423" s="99"/>
      <c r="G423" s="99"/>
    </row>
    <row r="424" spans="1:7" ht="15" customHeight="1" x14ac:dyDescent="0.25">
      <c r="A424" s="93" t="s">
        <v>3981</v>
      </c>
      <c r="B424" s="93"/>
      <c r="C424" s="23" t="s">
        <v>3</v>
      </c>
      <c r="D424" s="23" t="s">
        <v>4</v>
      </c>
      <c r="E424" s="23" t="s">
        <v>3894</v>
      </c>
      <c r="F424" s="23" t="s">
        <v>3895</v>
      </c>
      <c r="G424" s="23" t="s">
        <v>3896</v>
      </c>
    </row>
    <row r="425" spans="1:7" ht="21" customHeight="1" x14ac:dyDescent="0.25">
      <c r="A425" s="24" t="s">
        <v>70</v>
      </c>
      <c r="B425" s="25" t="s">
        <v>3982</v>
      </c>
      <c r="C425" s="24" t="s">
        <v>25</v>
      </c>
      <c r="D425" s="24" t="s">
        <v>61</v>
      </c>
      <c r="E425" s="30">
        <v>1</v>
      </c>
      <c r="F425" s="27">
        <v>28.42</v>
      </c>
      <c r="G425" s="27">
        <f>ROUND(ROUND(E425,8)*F425,2)</f>
        <v>28.42</v>
      </c>
    </row>
    <row r="426" spans="1:7" ht="15" customHeight="1" x14ac:dyDescent="0.25">
      <c r="A426" s="9"/>
      <c r="B426" s="9"/>
      <c r="C426" s="9"/>
      <c r="D426" s="9"/>
      <c r="E426" s="91" t="s">
        <v>3983</v>
      </c>
      <c r="F426" s="91"/>
      <c r="G426" s="28">
        <f>SUM(G425:G425)</f>
        <v>28.42</v>
      </c>
    </row>
    <row r="427" spans="1:7" ht="15" customHeight="1" x14ac:dyDescent="0.25">
      <c r="A427" s="9"/>
      <c r="B427" s="9"/>
      <c r="C427" s="9"/>
      <c r="D427" s="9"/>
      <c r="E427" s="92" t="s">
        <v>3913</v>
      </c>
      <c r="F427" s="92"/>
      <c r="G427" s="29">
        <f>ROUND(SUM(G426),2)</f>
        <v>28.42</v>
      </c>
    </row>
    <row r="428" spans="1:7" ht="9.9499999999999993" customHeight="1" x14ac:dyDescent="0.25">
      <c r="A428" s="9"/>
      <c r="B428" s="9"/>
      <c r="C428" s="9"/>
      <c r="D428" s="9"/>
      <c r="E428" s="100"/>
      <c r="F428" s="100"/>
      <c r="G428" s="100"/>
    </row>
    <row r="429" spans="1:7" ht="20.100000000000001" customHeight="1" x14ac:dyDescent="0.25">
      <c r="A429" s="99" t="s">
        <v>4125</v>
      </c>
      <c r="B429" s="99"/>
      <c r="C429" s="99"/>
      <c r="D429" s="99"/>
      <c r="E429" s="99"/>
      <c r="F429" s="99"/>
      <c r="G429" s="99"/>
    </row>
    <row r="430" spans="1:7" ht="15" customHeight="1" x14ac:dyDescent="0.25">
      <c r="A430" s="93" t="s">
        <v>3893</v>
      </c>
      <c r="B430" s="93"/>
      <c r="C430" s="23" t="s">
        <v>3</v>
      </c>
      <c r="D430" s="23" t="s">
        <v>4</v>
      </c>
      <c r="E430" s="23" t="s">
        <v>3894</v>
      </c>
      <c r="F430" s="23" t="s">
        <v>3895</v>
      </c>
      <c r="G430" s="23" t="s">
        <v>3896</v>
      </c>
    </row>
    <row r="431" spans="1:7" ht="29.1" customHeight="1" x14ac:dyDescent="0.25">
      <c r="A431" s="24" t="s">
        <v>4054</v>
      </c>
      <c r="B431" s="25" t="s">
        <v>4055</v>
      </c>
      <c r="C431" s="24" t="s">
        <v>20</v>
      </c>
      <c r="D431" s="24" t="s">
        <v>34</v>
      </c>
      <c r="E431" s="30">
        <v>0.18468999999999999</v>
      </c>
      <c r="F431" s="27">
        <v>517.16999999999996</v>
      </c>
      <c r="G431" s="27">
        <f t="shared" ref="G431:G436" si="10">ROUND(ROUND(E431,8)*F431,2)</f>
        <v>95.52</v>
      </c>
    </row>
    <row r="432" spans="1:7" ht="21" customHeight="1" x14ac:dyDescent="0.25">
      <c r="A432" s="24" t="s">
        <v>4056</v>
      </c>
      <c r="B432" s="25" t="s">
        <v>4057</v>
      </c>
      <c r="C432" s="24" t="s">
        <v>20</v>
      </c>
      <c r="D432" s="24" t="s">
        <v>2057</v>
      </c>
      <c r="E432" s="30">
        <v>3.1900000000000001E-3</v>
      </c>
      <c r="F432" s="27">
        <v>8.98</v>
      </c>
      <c r="G432" s="27">
        <f t="shared" si="10"/>
        <v>0.03</v>
      </c>
    </row>
    <row r="433" spans="1:7" ht="15" customHeight="1" x14ac:dyDescent="0.25">
      <c r="A433" s="24" t="s">
        <v>3955</v>
      </c>
      <c r="B433" s="25" t="s">
        <v>3956</v>
      </c>
      <c r="C433" s="24" t="s">
        <v>20</v>
      </c>
      <c r="D433" s="24" t="s">
        <v>3903</v>
      </c>
      <c r="E433" s="30">
        <v>4.4999999999999998E-2</v>
      </c>
      <c r="F433" s="27">
        <v>19.37</v>
      </c>
      <c r="G433" s="27">
        <f t="shared" si="10"/>
        <v>0.87</v>
      </c>
    </row>
    <row r="434" spans="1:7" ht="21" customHeight="1" x14ac:dyDescent="0.25">
      <c r="A434" s="24" t="s">
        <v>4050</v>
      </c>
      <c r="B434" s="25" t="s">
        <v>4051</v>
      </c>
      <c r="C434" s="24" t="s">
        <v>20</v>
      </c>
      <c r="D434" s="24" t="s">
        <v>84</v>
      </c>
      <c r="E434" s="30">
        <v>0.46875</v>
      </c>
      <c r="F434" s="27">
        <v>3.9</v>
      </c>
      <c r="G434" s="27">
        <f t="shared" si="10"/>
        <v>1.83</v>
      </c>
    </row>
    <row r="435" spans="1:7" ht="21" customHeight="1" x14ac:dyDescent="0.25">
      <c r="A435" s="24" t="s">
        <v>4058</v>
      </c>
      <c r="B435" s="25" t="s">
        <v>4059</v>
      </c>
      <c r="C435" s="24" t="s">
        <v>20</v>
      </c>
      <c r="D435" s="24" t="s">
        <v>84</v>
      </c>
      <c r="E435" s="30">
        <v>0.375</v>
      </c>
      <c r="F435" s="27">
        <v>2.69</v>
      </c>
      <c r="G435" s="27">
        <f t="shared" si="10"/>
        <v>1.01</v>
      </c>
    </row>
    <row r="436" spans="1:7" ht="29.1" customHeight="1" x14ac:dyDescent="0.25">
      <c r="A436" s="24" t="s">
        <v>4060</v>
      </c>
      <c r="B436" s="25" t="s">
        <v>4061</v>
      </c>
      <c r="C436" s="24" t="s">
        <v>20</v>
      </c>
      <c r="D436" s="24" t="s">
        <v>16</v>
      </c>
      <c r="E436" s="30">
        <v>1.07</v>
      </c>
      <c r="F436" s="27">
        <v>23.81</v>
      </c>
      <c r="G436" s="27">
        <f t="shared" si="10"/>
        <v>25.48</v>
      </c>
    </row>
    <row r="437" spans="1:7" ht="15" customHeight="1" x14ac:dyDescent="0.25">
      <c r="A437" s="9"/>
      <c r="B437" s="9"/>
      <c r="C437" s="9"/>
      <c r="D437" s="9"/>
      <c r="E437" s="91" t="s">
        <v>3906</v>
      </c>
      <c r="F437" s="91"/>
      <c r="G437" s="28">
        <f>SUM(G431:G436)</f>
        <v>124.74000000000001</v>
      </c>
    </row>
    <row r="438" spans="1:7" ht="15" customHeight="1" x14ac:dyDescent="0.25">
      <c r="A438" s="93" t="s">
        <v>3907</v>
      </c>
      <c r="B438" s="93"/>
      <c r="C438" s="23" t="s">
        <v>3</v>
      </c>
      <c r="D438" s="23" t="s">
        <v>4</v>
      </c>
      <c r="E438" s="23" t="s">
        <v>3894</v>
      </c>
      <c r="F438" s="23" t="s">
        <v>3895</v>
      </c>
      <c r="G438" s="23" t="s">
        <v>3896</v>
      </c>
    </row>
    <row r="439" spans="1:7" ht="21" customHeight="1" x14ac:dyDescent="0.25">
      <c r="A439" s="24" t="s">
        <v>3908</v>
      </c>
      <c r="B439" s="25" t="s">
        <v>3909</v>
      </c>
      <c r="C439" s="24" t="s">
        <v>20</v>
      </c>
      <c r="D439" s="24" t="s">
        <v>2056</v>
      </c>
      <c r="E439" s="30">
        <v>0.13009999999999999</v>
      </c>
      <c r="F439" s="27">
        <v>32.24</v>
      </c>
      <c r="G439" s="27">
        <f>ROUND(ROUND(E439,8)*F439,2)</f>
        <v>4.1900000000000004</v>
      </c>
    </row>
    <row r="440" spans="1:7" ht="15" customHeight="1" x14ac:dyDescent="0.25">
      <c r="A440" s="24" t="s">
        <v>3971</v>
      </c>
      <c r="B440" s="25" t="s">
        <v>3972</v>
      </c>
      <c r="C440" s="24" t="s">
        <v>20</v>
      </c>
      <c r="D440" s="24" t="s">
        <v>2056</v>
      </c>
      <c r="E440" s="30">
        <v>8.7400000000000005E-2</v>
      </c>
      <c r="F440" s="27">
        <v>32.69</v>
      </c>
      <c r="G440" s="27">
        <f>ROUND(ROUND(E440,8)*F440,2)</f>
        <v>2.86</v>
      </c>
    </row>
    <row r="441" spans="1:7" ht="15" customHeight="1" x14ac:dyDescent="0.25">
      <c r="A441" s="24" t="s">
        <v>3910</v>
      </c>
      <c r="B441" s="25" t="s">
        <v>3911</v>
      </c>
      <c r="C441" s="24" t="s">
        <v>20</v>
      </c>
      <c r="D441" s="24" t="s">
        <v>2056</v>
      </c>
      <c r="E441" s="30">
        <v>0.21759999999999999</v>
      </c>
      <c r="F441" s="27">
        <v>24.94</v>
      </c>
      <c r="G441" s="27">
        <f>ROUND(ROUND(E441,8)*F441,2)</f>
        <v>5.43</v>
      </c>
    </row>
    <row r="442" spans="1:7" ht="18" customHeight="1" x14ac:dyDescent="0.25">
      <c r="A442" s="9"/>
      <c r="B442" s="9"/>
      <c r="C442" s="9"/>
      <c r="D442" s="9"/>
      <c r="E442" s="91" t="s">
        <v>3912</v>
      </c>
      <c r="F442" s="91"/>
      <c r="G442" s="28">
        <f>SUM(G439:G441)</f>
        <v>12.48</v>
      </c>
    </row>
    <row r="443" spans="1:7" ht="15" customHeight="1" x14ac:dyDescent="0.25">
      <c r="A443" s="93" t="s">
        <v>3922</v>
      </c>
      <c r="B443" s="93"/>
      <c r="C443" s="23" t="s">
        <v>3</v>
      </c>
      <c r="D443" s="23" t="s">
        <v>4</v>
      </c>
      <c r="E443" s="23" t="s">
        <v>3894</v>
      </c>
      <c r="F443" s="23" t="s">
        <v>3895</v>
      </c>
      <c r="G443" s="23" t="s">
        <v>3896</v>
      </c>
    </row>
    <row r="444" spans="1:7" ht="29.1" customHeight="1" x14ac:dyDescent="0.25">
      <c r="A444" s="24" t="s">
        <v>4062</v>
      </c>
      <c r="B444" s="25" t="s">
        <v>4063</v>
      </c>
      <c r="C444" s="24" t="s">
        <v>20</v>
      </c>
      <c r="D444" s="24" t="s">
        <v>3903</v>
      </c>
      <c r="E444" s="30">
        <v>1.23E-2</v>
      </c>
      <c r="F444" s="27">
        <v>23.44</v>
      </c>
      <c r="G444" s="27">
        <f>ROUND(ROUND(E444,8)*F444,2)</f>
        <v>0.28999999999999998</v>
      </c>
    </row>
    <row r="445" spans="1:7" ht="21" customHeight="1" x14ac:dyDescent="0.25">
      <c r="A445" s="24" t="s">
        <v>4064</v>
      </c>
      <c r="B445" s="25" t="s">
        <v>4065</v>
      </c>
      <c r="C445" s="24" t="s">
        <v>4066</v>
      </c>
      <c r="D445" s="24" t="s">
        <v>26</v>
      </c>
      <c r="E445" s="30">
        <v>4</v>
      </c>
      <c r="F445" s="27">
        <v>5.76</v>
      </c>
      <c r="G445" s="27">
        <f>ROUND(ROUND(E445,8)*F445,2)</f>
        <v>23.04</v>
      </c>
    </row>
    <row r="446" spans="1:7" ht="15" customHeight="1" x14ac:dyDescent="0.25">
      <c r="A446" s="9"/>
      <c r="B446" s="9"/>
      <c r="C446" s="9"/>
      <c r="D446" s="9"/>
      <c r="E446" s="91" t="s">
        <v>3933</v>
      </c>
      <c r="F446" s="91"/>
      <c r="G446" s="28">
        <f>SUM(G444:G445)</f>
        <v>23.33</v>
      </c>
    </row>
    <row r="447" spans="1:7" ht="15" customHeight="1" x14ac:dyDescent="0.25">
      <c r="A447" s="9"/>
      <c r="B447" s="9"/>
      <c r="C447" s="9"/>
      <c r="D447" s="9"/>
      <c r="E447" s="92" t="s">
        <v>3913</v>
      </c>
      <c r="F447" s="92"/>
      <c r="G447" s="29">
        <f>ROUND(SUM(G437,G442,G446),2)</f>
        <v>160.55000000000001</v>
      </c>
    </row>
    <row r="448" spans="1:7" ht="9.9499999999999993" customHeight="1" x14ac:dyDescent="0.25">
      <c r="A448" s="9"/>
      <c r="B448" s="9"/>
      <c r="C448" s="9"/>
      <c r="D448" s="9"/>
      <c r="E448" s="100"/>
      <c r="F448" s="100"/>
      <c r="G448" s="100"/>
    </row>
    <row r="449" spans="1:7" ht="20.100000000000001" customHeight="1" x14ac:dyDescent="0.25">
      <c r="A449" s="99" t="s">
        <v>4123</v>
      </c>
      <c r="B449" s="99"/>
      <c r="C449" s="99"/>
      <c r="D449" s="99"/>
      <c r="E449" s="99"/>
      <c r="F449" s="99"/>
      <c r="G449" s="99"/>
    </row>
    <row r="450" spans="1:7" ht="15" customHeight="1" x14ac:dyDescent="0.25">
      <c r="A450" s="93" t="s">
        <v>3893</v>
      </c>
      <c r="B450" s="93"/>
      <c r="C450" s="23" t="s">
        <v>3</v>
      </c>
      <c r="D450" s="23" t="s">
        <v>4</v>
      </c>
      <c r="E450" s="23" t="s">
        <v>3894</v>
      </c>
      <c r="F450" s="23" t="s">
        <v>3895</v>
      </c>
      <c r="G450" s="23" t="s">
        <v>3896</v>
      </c>
    </row>
    <row r="451" spans="1:7" ht="15" customHeight="1" x14ac:dyDescent="0.25">
      <c r="A451" s="24" t="s">
        <v>3951</v>
      </c>
      <c r="B451" s="25" t="s">
        <v>3952</v>
      </c>
      <c r="C451" s="24" t="s">
        <v>3953</v>
      </c>
      <c r="D451" s="24" t="s">
        <v>3954</v>
      </c>
      <c r="E451" s="30">
        <v>4.0000000000000001E-3</v>
      </c>
      <c r="F451" s="27">
        <v>215</v>
      </c>
      <c r="G451" s="27">
        <f>ROUND(ROUND(E451,8)*F451,2)</f>
        <v>0.86</v>
      </c>
    </row>
    <row r="452" spans="1:7" ht="15" customHeight="1" x14ac:dyDescent="0.25">
      <c r="A452" s="24" t="s">
        <v>3955</v>
      </c>
      <c r="B452" s="25" t="s">
        <v>3956</v>
      </c>
      <c r="C452" s="24" t="s">
        <v>20</v>
      </c>
      <c r="D452" s="24" t="s">
        <v>3903</v>
      </c>
      <c r="E452" s="30">
        <v>5.0000000000000001E-3</v>
      </c>
      <c r="F452" s="27">
        <v>19.37</v>
      </c>
      <c r="G452" s="27">
        <f>ROUND(ROUND(E452,8)*F452,2)</f>
        <v>0.1</v>
      </c>
    </row>
    <row r="453" spans="1:7" ht="15" customHeight="1" x14ac:dyDescent="0.25">
      <c r="A453" s="9"/>
      <c r="B453" s="9"/>
      <c r="C453" s="9"/>
      <c r="D453" s="9"/>
      <c r="E453" s="91" t="s">
        <v>3906</v>
      </c>
      <c r="F453" s="91"/>
      <c r="G453" s="28">
        <f>SUM(G451:G452)</f>
        <v>0.96</v>
      </c>
    </row>
    <row r="454" spans="1:7" ht="15" customHeight="1" x14ac:dyDescent="0.25">
      <c r="A454" s="93" t="s">
        <v>3907</v>
      </c>
      <c r="B454" s="93"/>
      <c r="C454" s="23" t="s">
        <v>3</v>
      </c>
      <c r="D454" s="23" t="s">
        <v>4</v>
      </c>
      <c r="E454" s="23" t="s">
        <v>3894</v>
      </c>
      <c r="F454" s="23" t="s">
        <v>3895</v>
      </c>
      <c r="G454" s="23" t="s">
        <v>3896</v>
      </c>
    </row>
    <row r="455" spans="1:7" ht="21" customHeight="1" x14ac:dyDescent="0.25">
      <c r="A455" s="24" t="s">
        <v>3908</v>
      </c>
      <c r="B455" s="25" t="s">
        <v>3909</v>
      </c>
      <c r="C455" s="24" t="s">
        <v>20</v>
      </c>
      <c r="D455" s="24" t="s">
        <v>2056</v>
      </c>
      <c r="E455" s="30">
        <v>0.03</v>
      </c>
      <c r="F455" s="27">
        <v>32.24</v>
      </c>
      <c r="G455" s="27">
        <f>ROUND(ROUND(E455,8)*F455,2)</f>
        <v>0.97</v>
      </c>
    </row>
    <row r="456" spans="1:7" ht="15" customHeight="1" x14ac:dyDescent="0.25">
      <c r="A456" s="24" t="s">
        <v>3910</v>
      </c>
      <c r="B456" s="25" t="s">
        <v>3911</v>
      </c>
      <c r="C456" s="24" t="s">
        <v>20</v>
      </c>
      <c r="D456" s="24" t="s">
        <v>2056</v>
      </c>
      <c r="E456" s="30">
        <v>0.03</v>
      </c>
      <c r="F456" s="27">
        <v>24.94</v>
      </c>
      <c r="G456" s="27">
        <f>ROUND(ROUND(E456,8)*F456,2)</f>
        <v>0.75</v>
      </c>
    </row>
    <row r="457" spans="1:7" ht="18" customHeight="1" x14ac:dyDescent="0.25">
      <c r="A457" s="9"/>
      <c r="B457" s="9"/>
      <c r="C457" s="9"/>
      <c r="D457" s="9"/>
      <c r="E457" s="91" t="s">
        <v>3912</v>
      </c>
      <c r="F457" s="91"/>
      <c r="G457" s="28">
        <f>SUM(G455:G456)</f>
        <v>1.72</v>
      </c>
    </row>
    <row r="458" spans="1:7" ht="15" customHeight="1" x14ac:dyDescent="0.25">
      <c r="A458" s="9"/>
      <c r="B458" s="9"/>
      <c r="C458" s="9"/>
      <c r="D458" s="9"/>
      <c r="E458" s="92" t="s">
        <v>3913</v>
      </c>
      <c r="F458" s="92"/>
      <c r="G458" s="29">
        <f>ROUND(SUM(G453,G457),2)</f>
        <v>2.68</v>
      </c>
    </row>
    <row r="459" spans="1:7" ht="9.9499999999999993" customHeight="1" x14ac:dyDescent="0.25">
      <c r="A459" s="9"/>
      <c r="B459" s="9"/>
      <c r="C459" s="9"/>
      <c r="D459" s="9"/>
      <c r="E459" s="100"/>
      <c r="F459" s="100"/>
      <c r="G459" s="100"/>
    </row>
    <row r="460" spans="1:7" ht="20.100000000000001" customHeight="1" x14ac:dyDescent="0.25">
      <c r="A460" s="99" t="s">
        <v>4124</v>
      </c>
      <c r="B460" s="99"/>
      <c r="C460" s="99"/>
      <c r="D460" s="99"/>
      <c r="E460" s="99"/>
      <c r="F460" s="99"/>
      <c r="G460" s="99"/>
    </row>
    <row r="461" spans="1:7" ht="15" customHeight="1" x14ac:dyDescent="0.25">
      <c r="A461" s="93" t="s">
        <v>3981</v>
      </c>
      <c r="B461" s="93"/>
      <c r="C461" s="23" t="s">
        <v>3</v>
      </c>
      <c r="D461" s="23" t="s">
        <v>4</v>
      </c>
      <c r="E461" s="23" t="s">
        <v>3894</v>
      </c>
      <c r="F461" s="23" t="s">
        <v>3895</v>
      </c>
      <c r="G461" s="23" t="s">
        <v>3896</v>
      </c>
    </row>
    <row r="462" spans="1:7" ht="21" customHeight="1" x14ac:dyDescent="0.25">
      <c r="A462" s="24" t="s">
        <v>70</v>
      </c>
      <c r="B462" s="25" t="s">
        <v>3982</v>
      </c>
      <c r="C462" s="24" t="s">
        <v>25</v>
      </c>
      <c r="D462" s="24" t="s">
        <v>61</v>
      </c>
      <c r="E462" s="30">
        <v>1</v>
      </c>
      <c r="F462" s="27">
        <v>28.42</v>
      </c>
      <c r="G462" s="27">
        <f>ROUND(ROUND(E462,8)*F462,2)</f>
        <v>28.42</v>
      </c>
    </row>
    <row r="463" spans="1:7" ht="15" customHeight="1" x14ac:dyDescent="0.25">
      <c r="A463" s="9"/>
      <c r="B463" s="9"/>
      <c r="C463" s="9"/>
      <c r="D463" s="9"/>
      <c r="E463" s="91" t="s">
        <v>3983</v>
      </c>
      <c r="F463" s="91"/>
      <c r="G463" s="28">
        <f>SUM(G462:G462)</f>
        <v>28.42</v>
      </c>
    </row>
    <row r="464" spans="1:7" ht="15" customHeight="1" x14ac:dyDescent="0.25">
      <c r="A464" s="9"/>
      <c r="B464" s="9"/>
      <c r="C464" s="9"/>
      <c r="D464" s="9"/>
      <c r="E464" s="92" t="s">
        <v>3913</v>
      </c>
      <c r="F464" s="92"/>
      <c r="G464" s="29">
        <f>ROUND(SUM(G463),2)</f>
        <v>28.42</v>
      </c>
    </row>
    <row r="465" spans="1:7" ht="9.9499999999999993" customHeight="1" x14ac:dyDescent="0.25">
      <c r="A465" s="9"/>
      <c r="B465" s="9"/>
      <c r="C465" s="9"/>
      <c r="D465" s="9"/>
      <c r="E465" s="100"/>
      <c r="F465" s="100"/>
      <c r="G465" s="100"/>
    </row>
    <row r="466" spans="1:7" ht="20.100000000000001" customHeight="1" x14ac:dyDescent="0.25">
      <c r="A466" s="99" t="s">
        <v>4125</v>
      </c>
      <c r="B466" s="99"/>
      <c r="C466" s="99"/>
      <c r="D466" s="99"/>
      <c r="E466" s="99"/>
      <c r="F466" s="99"/>
      <c r="G466" s="99"/>
    </row>
    <row r="467" spans="1:7" ht="15" customHeight="1" x14ac:dyDescent="0.25">
      <c r="A467" s="93" t="s">
        <v>3893</v>
      </c>
      <c r="B467" s="93"/>
      <c r="C467" s="23" t="s">
        <v>3</v>
      </c>
      <c r="D467" s="23" t="s">
        <v>4</v>
      </c>
      <c r="E467" s="23" t="s">
        <v>3894</v>
      </c>
      <c r="F467" s="23" t="s">
        <v>3895</v>
      </c>
      <c r="G467" s="23" t="s">
        <v>3896</v>
      </c>
    </row>
    <row r="468" spans="1:7" ht="29.1" customHeight="1" x14ac:dyDescent="0.25">
      <c r="A468" s="24" t="s">
        <v>4054</v>
      </c>
      <c r="B468" s="25" t="s">
        <v>4055</v>
      </c>
      <c r="C468" s="24" t="s">
        <v>20</v>
      </c>
      <c r="D468" s="24" t="s">
        <v>34</v>
      </c>
      <c r="E468" s="30">
        <v>0.18468999999999999</v>
      </c>
      <c r="F468" s="27">
        <v>517.16999999999996</v>
      </c>
      <c r="G468" s="27">
        <f t="shared" ref="G468:G473" si="11">ROUND(ROUND(E468,8)*F468,2)</f>
        <v>95.52</v>
      </c>
    </row>
    <row r="469" spans="1:7" ht="21" customHeight="1" x14ac:dyDescent="0.25">
      <c r="A469" s="24" t="s">
        <v>4056</v>
      </c>
      <c r="B469" s="25" t="s">
        <v>4057</v>
      </c>
      <c r="C469" s="24" t="s">
        <v>20</v>
      </c>
      <c r="D469" s="24" t="s">
        <v>2057</v>
      </c>
      <c r="E469" s="30">
        <v>3.1900000000000001E-3</v>
      </c>
      <c r="F469" s="27">
        <v>8.98</v>
      </c>
      <c r="G469" s="27">
        <f t="shared" si="11"/>
        <v>0.03</v>
      </c>
    </row>
    <row r="470" spans="1:7" ht="15" customHeight="1" x14ac:dyDescent="0.25">
      <c r="A470" s="24" t="s">
        <v>3955</v>
      </c>
      <c r="B470" s="25" t="s">
        <v>3956</v>
      </c>
      <c r="C470" s="24" t="s">
        <v>20</v>
      </c>
      <c r="D470" s="24" t="s">
        <v>3903</v>
      </c>
      <c r="E470" s="30">
        <v>4.4999999999999998E-2</v>
      </c>
      <c r="F470" s="27">
        <v>19.37</v>
      </c>
      <c r="G470" s="27">
        <f t="shared" si="11"/>
        <v>0.87</v>
      </c>
    </row>
    <row r="471" spans="1:7" ht="21" customHeight="1" x14ac:dyDescent="0.25">
      <c r="A471" s="24" t="s">
        <v>4050</v>
      </c>
      <c r="B471" s="25" t="s">
        <v>4051</v>
      </c>
      <c r="C471" s="24" t="s">
        <v>20</v>
      </c>
      <c r="D471" s="24" t="s">
        <v>84</v>
      </c>
      <c r="E471" s="30">
        <v>0.46875</v>
      </c>
      <c r="F471" s="27">
        <v>3.9</v>
      </c>
      <c r="G471" s="27">
        <f t="shared" si="11"/>
        <v>1.83</v>
      </c>
    </row>
    <row r="472" spans="1:7" ht="21" customHeight="1" x14ac:dyDescent="0.25">
      <c r="A472" s="24" t="s">
        <v>4058</v>
      </c>
      <c r="B472" s="25" t="s">
        <v>4059</v>
      </c>
      <c r="C472" s="24" t="s">
        <v>20</v>
      </c>
      <c r="D472" s="24" t="s">
        <v>84</v>
      </c>
      <c r="E472" s="30">
        <v>0.375</v>
      </c>
      <c r="F472" s="27">
        <v>2.69</v>
      </c>
      <c r="G472" s="27">
        <f t="shared" si="11"/>
        <v>1.01</v>
      </c>
    </row>
    <row r="473" spans="1:7" ht="29.1" customHeight="1" x14ac:dyDescent="0.25">
      <c r="A473" s="24" t="s">
        <v>4060</v>
      </c>
      <c r="B473" s="25" t="s">
        <v>4061</v>
      </c>
      <c r="C473" s="24" t="s">
        <v>20</v>
      </c>
      <c r="D473" s="24" t="s">
        <v>16</v>
      </c>
      <c r="E473" s="30">
        <v>1.07</v>
      </c>
      <c r="F473" s="27">
        <v>23.81</v>
      </c>
      <c r="G473" s="27">
        <f t="shared" si="11"/>
        <v>25.48</v>
      </c>
    </row>
    <row r="474" spans="1:7" ht="15" customHeight="1" x14ac:dyDescent="0.25">
      <c r="A474" s="9"/>
      <c r="B474" s="9"/>
      <c r="C474" s="9"/>
      <c r="D474" s="9"/>
      <c r="E474" s="91" t="s">
        <v>3906</v>
      </c>
      <c r="F474" s="91"/>
      <c r="G474" s="28">
        <f>SUM(G468:G473)</f>
        <v>124.74000000000001</v>
      </c>
    </row>
    <row r="475" spans="1:7" ht="15" customHeight="1" x14ac:dyDescent="0.25">
      <c r="A475" s="93" t="s">
        <v>3907</v>
      </c>
      <c r="B475" s="93"/>
      <c r="C475" s="23" t="s">
        <v>3</v>
      </c>
      <c r="D475" s="23" t="s">
        <v>4</v>
      </c>
      <c r="E475" s="23" t="s">
        <v>3894</v>
      </c>
      <c r="F475" s="23" t="s">
        <v>3895</v>
      </c>
      <c r="G475" s="23" t="s">
        <v>3896</v>
      </c>
    </row>
    <row r="476" spans="1:7" ht="21" customHeight="1" x14ac:dyDescent="0.25">
      <c r="A476" s="24" t="s">
        <v>3908</v>
      </c>
      <c r="B476" s="25" t="s">
        <v>3909</v>
      </c>
      <c r="C476" s="24" t="s">
        <v>20</v>
      </c>
      <c r="D476" s="24" t="s">
        <v>2056</v>
      </c>
      <c r="E476" s="30">
        <v>0.13009999999999999</v>
      </c>
      <c r="F476" s="27">
        <v>32.24</v>
      </c>
      <c r="G476" s="27">
        <f>ROUND(ROUND(E476,8)*F476,2)</f>
        <v>4.1900000000000004</v>
      </c>
    </row>
    <row r="477" spans="1:7" ht="15" customHeight="1" x14ac:dyDescent="0.25">
      <c r="A477" s="24" t="s">
        <v>3971</v>
      </c>
      <c r="B477" s="25" t="s">
        <v>3972</v>
      </c>
      <c r="C477" s="24" t="s">
        <v>20</v>
      </c>
      <c r="D477" s="24" t="s">
        <v>2056</v>
      </c>
      <c r="E477" s="30">
        <v>8.7400000000000005E-2</v>
      </c>
      <c r="F477" s="27">
        <v>32.69</v>
      </c>
      <c r="G477" s="27">
        <f>ROUND(ROUND(E477,8)*F477,2)</f>
        <v>2.86</v>
      </c>
    </row>
    <row r="478" spans="1:7" ht="15" customHeight="1" x14ac:dyDescent="0.25">
      <c r="A478" s="24" t="s">
        <v>3910</v>
      </c>
      <c r="B478" s="25" t="s">
        <v>3911</v>
      </c>
      <c r="C478" s="24" t="s">
        <v>20</v>
      </c>
      <c r="D478" s="24" t="s">
        <v>2056</v>
      </c>
      <c r="E478" s="30">
        <v>0.21759999999999999</v>
      </c>
      <c r="F478" s="27">
        <v>24.94</v>
      </c>
      <c r="G478" s="27">
        <f>ROUND(ROUND(E478,8)*F478,2)</f>
        <v>5.43</v>
      </c>
    </row>
    <row r="479" spans="1:7" ht="18" customHeight="1" x14ac:dyDescent="0.25">
      <c r="A479" s="9"/>
      <c r="B479" s="9"/>
      <c r="C479" s="9"/>
      <c r="D479" s="9"/>
      <c r="E479" s="91" t="s">
        <v>3912</v>
      </c>
      <c r="F479" s="91"/>
      <c r="G479" s="28">
        <f>SUM(G476:G478)</f>
        <v>12.48</v>
      </c>
    </row>
    <row r="480" spans="1:7" ht="15" customHeight="1" x14ac:dyDescent="0.25">
      <c r="A480" s="93" t="s">
        <v>3922</v>
      </c>
      <c r="B480" s="93"/>
      <c r="C480" s="23" t="s">
        <v>3</v>
      </c>
      <c r="D480" s="23" t="s">
        <v>4</v>
      </c>
      <c r="E480" s="23" t="s">
        <v>3894</v>
      </c>
      <c r="F480" s="23" t="s">
        <v>3895</v>
      </c>
      <c r="G480" s="23" t="s">
        <v>3896</v>
      </c>
    </row>
    <row r="481" spans="1:7" ht="29.1" customHeight="1" x14ac:dyDescent="0.25">
      <c r="A481" s="24" t="s">
        <v>4062</v>
      </c>
      <c r="B481" s="25" t="s">
        <v>4063</v>
      </c>
      <c r="C481" s="24" t="s">
        <v>20</v>
      </c>
      <c r="D481" s="24" t="s">
        <v>3903</v>
      </c>
      <c r="E481" s="30">
        <v>1.23E-2</v>
      </c>
      <c r="F481" s="27">
        <v>23.44</v>
      </c>
      <c r="G481" s="27">
        <f>ROUND(ROUND(E481,8)*F481,2)</f>
        <v>0.28999999999999998</v>
      </c>
    </row>
    <row r="482" spans="1:7" ht="21" customHeight="1" x14ac:dyDescent="0.25">
      <c r="A482" s="24" t="s">
        <v>4064</v>
      </c>
      <c r="B482" s="25" t="s">
        <v>4065</v>
      </c>
      <c r="C482" s="24" t="s">
        <v>4066</v>
      </c>
      <c r="D482" s="24" t="s">
        <v>26</v>
      </c>
      <c r="E482" s="30">
        <v>4</v>
      </c>
      <c r="F482" s="27">
        <v>5.76</v>
      </c>
      <c r="G482" s="27">
        <f>ROUND(ROUND(E482,8)*F482,2)</f>
        <v>23.04</v>
      </c>
    </row>
    <row r="483" spans="1:7" ht="15" customHeight="1" x14ac:dyDescent="0.25">
      <c r="A483" s="9"/>
      <c r="B483" s="9"/>
      <c r="C483" s="9"/>
      <c r="D483" s="9"/>
      <c r="E483" s="91" t="s">
        <v>3933</v>
      </c>
      <c r="F483" s="91"/>
      <c r="G483" s="28">
        <f>SUM(G481:G482)</f>
        <v>23.33</v>
      </c>
    </row>
    <row r="484" spans="1:7" ht="15" customHeight="1" x14ac:dyDescent="0.25">
      <c r="A484" s="9"/>
      <c r="B484" s="9"/>
      <c r="C484" s="9"/>
      <c r="D484" s="9"/>
      <c r="E484" s="92" t="s">
        <v>3913</v>
      </c>
      <c r="F484" s="92"/>
      <c r="G484" s="29">
        <f>ROUND(SUM(G474,G479,G483),2)</f>
        <v>160.55000000000001</v>
      </c>
    </row>
    <row r="485" spans="1:7" ht="9.9499999999999993" customHeight="1" x14ac:dyDescent="0.25">
      <c r="A485" s="9"/>
      <c r="B485" s="9"/>
      <c r="C485" s="9"/>
      <c r="D485" s="9"/>
      <c r="E485" s="100"/>
      <c r="F485" s="100"/>
      <c r="G485" s="100"/>
    </row>
    <row r="486" spans="1:7" ht="20.100000000000001" customHeight="1" x14ac:dyDescent="0.25">
      <c r="A486" s="99" t="s">
        <v>4123</v>
      </c>
      <c r="B486" s="99"/>
      <c r="C486" s="99"/>
      <c r="D486" s="99"/>
      <c r="E486" s="99"/>
      <c r="F486" s="99"/>
      <c r="G486" s="99"/>
    </row>
    <row r="487" spans="1:7" ht="15" customHeight="1" x14ac:dyDescent="0.25">
      <c r="A487" s="93" t="s">
        <v>3893</v>
      </c>
      <c r="B487" s="93"/>
      <c r="C487" s="23" t="s">
        <v>3</v>
      </c>
      <c r="D487" s="23" t="s">
        <v>4</v>
      </c>
      <c r="E487" s="23" t="s">
        <v>3894</v>
      </c>
      <c r="F487" s="23" t="s">
        <v>3895</v>
      </c>
      <c r="G487" s="23" t="s">
        <v>3896</v>
      </c>
    </row>
    <row r="488" spans="1:7" ht="15" customHeight="1" x14ac:dyDescent="0.25">
      <c r="A488" s="24" t="s">
        <v>3951</v>
      </c>
      <c r="B488" s="25" t="s">
        <v>3952</v>
      </c>
      <c r="C488" s="24" t="s">
        <v>3953</v>
      </c>
      <c r="D488" s="24" t="s">
        <v>3954</v>
      </c>
      <c r="E488" s="30">
        <v>4.0000000000000001E-3</v>
      </c>
      <c r="F488" s="27">
        <v>215</v>
      </c>
      <c r="G488" s="27">
        <f>ROUND(ROUND(E488,8)*F488,2)</f>
        <v>0.86</v>
      </c>
    </row>
    <row r="489" spans="1:7" ht="15" customHeight="1" x14ac:dyDescent="0.25">
      <c r="A489" s="24" t="s">
        <v>3955</v>
      </c>
      <c r="B489" s="25" t="s">
        <v>3956</v>
      </c>
      <c r="C489" s="24" t="s">
        <v>20</v>
      </c>
      <c r="D489" s="24" t="s">
        <v>3903</v>
      </c>
      <c r="E489" s="30">
        <v>5.0000000000000001E-3</v>
      </c>
      <c r="F489" s="27">
        <v>19.37</v>
      </c>
      <c r="G489" s="27">
        <f>ROUND(ROUND(E489,8)*F489,2)</f>
        <v>0.1</v>
      </c>
    </row>
    <row r="490" spans="1:7" ht="15" customHeight="1" x14ac:dyDescent="0.25">
      <c r="A490" s="9"/>
      <c r="B490" s="9"/>
      <c r="C490" s="9"/>
      <c r="D490" s="9"/>
      <c r="E490" s="91" t="s">
        <v>3906</v>
      </c>
      <c r="F490" s="91"/>
      <c r="G490" s="28">
        <f>SUM(G488:G489)</f>
        <v>0.96</v>
      </c>
    </row>
    <row r="491" spans="1:7" ht="15" customHeight="1" x14ac:dyDescent="0.25">
      <c r="A491" s="93" t="s">
        <v>3907</v>
      </c>
      <c r="B491" s="93"/>
      <c r="C491" s="23" t="s">
        <v>3</v>
      </c>
      <c r="D491" s="23" t="s">
        <v>4</v>
      </c>
      <c r="E491" s="23" t="s">
        <v>3894</v>
      </c>
      <c r="F491" s="23" t="s">
        <v>3895</v>
      </c>
      <c r="G491" s="23" t="s">
        <v>3896</v>
      </c>
    </row>
    <row r="492" spans="1:7" ht="21" customHeight="1" x14ac:dyDescent="0.25">
      <c r="A492" s="24" t="s">
        <v>3908</v>
      </c>
      <c r="B492" s="25" t="s">
        <v>3909</v>
      </c>
      <c r="C492" s="24" t="s">
        <v>20</v>
      </c>
      <c r="D492" s="24" t="s">
        <v>2056</v>
      </c>
      <c r="E492" s="30">
        <v>0.03</v>
      </c>
      <c r="F492" s="27">
        <v>32.24</v>
      </c>
      <c r="G492" s="27">
        <f>ROUND(ROUND(E492,8)*F492,2)</f>
        <v>0.97</v>
      </c>
    </row>
    <row r="493" spans="1:7" ht="15" customHeight="1" x14ac:dyDescent="0.25">
      <c r="A493" s="24" t="s">
        <v>3910</v>
      </c>
      <c r="B493" s="25" t="s">
        <v>3911</v>
      </c>
      <c r="C493" s="24" t="s">
        <v>20</v>
      </c>
      <c r="D493" s="24" t="s">
        <v>2056</v>
      </c>
      <c r="E493" s="30">
        <v>0.03</v>
      </c>
      <c r="F493" s="27">
        <v>24.94</v>
      </c>
      <c r="G493" s="27">
        <f>ROUND(ROUND(E493,8)*F493,2)</f>
        <v>0.75</v>
      </c>
    </row>
    <row r="494" spans="1:7" ht="18" customHeight="1" x14ac:dyDescent="0.25">
      <c r="A494" s="9"/>
      <c r="B494" s="9"/>
      <c r="C494" s="9"/>
      <c r="D494" s="9"/>
      <c r="E494" s="91" t="s">
        <v>3912</v>
      </c>
      <c r="F494" s="91"/>
      <c r="G494" s="28">
        <f>SUM(G492:G493)</f>
        <v>1.72</v>
      </c>
    </row>
    <row r="495" spans="1:7" ht="15" customHeight="1" x14ac:dyDescent="0.25">
      <c r="A495" s="9"/>
      <c r="B495" s="9"/>
      <c r="C495" s="9"/>
      <c r="D495" s="9"/>
      <c r="E495" s="92" t="s">
        <v>3913</v>
      </c>
      <c r="F495" s="92"/>
      <c r="G495" s="29">
        <f>ROUND(SUM(G490,G494),2)</f>
        <v>2.68</v>
      </c>
    </row>
    <row r="496" spans="1:7" ht="9.9499999999999993" customHeight="1" x14ac:dyDescent="0.25">
      <c r="A496" s="9"/>
      <c r="B496" s="9"/>
      <c r="C496" s="9"/>
      <c r="D496" s="9"/>
      <c r="E496" s="100"/>
      <c r="F496" s="100"/>
      <c r="G496" s="100"/>
    </row>
    <row r="497" spans="1:7" ht="20.100000000000001" customHeight="1" x14ac:dyDescent="0.25">
      <c r="A497" s="99" t="s">
        <v>4124</v>
      </c>
      <c r="B497" s="99"/>
      <c r="C497" s="99"/>
      <c r="D497" s="99"/>
      <c r="E497" s="99"/>
      <c r="F497" s="99"/>
      <c r="G497" s="99"/>
    </row>
    <row r="498" spans="1:7" ht="15" customHeight="1" x14ac:dyDescent="0.25">
      <c r="A498" s="93" t="s">
        <v>3981</v>
      </c>
      <c r="B498" s="93"/>
      <c r="C498" s="23" t="s">
        <v>3</v>
      </c>
      <c r="D498" s="23" t="s">
        <v>4</v>
      </c>
      <c r="E498" s="23" t="s">
        <v>3894</v>
      </c>
      <c r="F498" s="23" t="s">
        <v>3895</v>
      </c>
      <c r="G498" s="23" t="s">
        <v>3896</v>
      </c>
    </row>
    <row r="499" spans="1:7" ht="21" customHeight="1" x14ac:dyDescent="0.25">
      <c r="A499" s="24" t="s">
        <v>70</v>
      </c>
      <c r="B499" s="25" t="s">
        <v>3982</v>
      </c>
      <c r="C499" s="24" t="s">
        <v>25</v>
      </c>
      <c r="D499" s="24" t="s">
        <v>61</v>
      </c>
      <c r="E499" s="30">
        <v>1</v>
      </c>
      <c r="F499" s="27">
        <v>28.42</v>
      </c>
      <c r="G499" s="27">
        <f>ROUND(ROUND(E499,8)*F499,2)</f>
        <v>28.42</v>
      </c>
    </row>
    <row r="500" spans="1:7" ht="15" customHeight="1" x14ac:dyDescent="0.25">
      <c r="A500" s="9"/>
      <c r="B500" s="9"/>
      <c r="C500" s="9"/>
      <c r="D500" s="9"/>
      <c r="E500" s="91" t="s">
        <v>3983</v>
      </c>
      <c r="F500" s="91"/>
      <c r="G500" s="28">
        <f>SUM(G499:G499)</f>
        <v>28.42</v>
      </c>
    </row>
    <row r="501" spans="1:7" ht="15" customHeight="1" x14ac:dyDescent="0.25">
      <c r="A501" s="9"/>
      <c r="B501" s="9"/>
      <c r="C501" s="9"/>
      <c r="D501" s="9"/>
      <c r="E501" s="92" t="s">
        <v>3913</v>
      </c>
      <c r="F501" s="92"/>
      <c r="G501" s="29">
        <f>ROUND(SUM(G500),2)</f>
        <v>28.42</v>
      </c>
    </row>
    <row r="502" spans="1:7" ht="9.9499999999999993" customHeight="1" x14ac:dyDescent="0.25">
      <c r="A502" s="9"/>
      <c r="B502" s="9"/>
      <c r="C502" s="9"/>
      <c r="D502" s="9"/>
      <c r="E502" s="100"/>
      <c r="F502" s="100"/>
      <c r="G502" s="100"/>
    </row>
    <row r="503" spans="1:7" ht="20.100000000000001" customHeight="1" x14ac:dyDescent="0.25">
      <c r="A503" s="99" t="s">
        <v>4125</v>
      </c>
      <c r="B503" s="99"/>
      <c r="C503" s="99"/>
      <c r="D503" s="99"/>
      <c r="E503" s="99"/>
      <c r="F503" s="99"/>
      <c r="G503" s="99"/>
    </row>
    <row r="504" spans="1:7" ht="15" customHeight="1" x14ac:dyDescent="0.25">
      <c r="A504" s="93" t="s">
        <v>3893</v>
      </c>
      <c r="B504" s="93"/>
      <c r="C504" s="23" t="s">
        <v>3</v>
      </c>
      <c r="D504" s="23" t="s">
        <v>4</v>
      </c>
      <c r="E504" s="23" t="s">
        <v>3894</v>
      </c>
      <c r="F504" s="23" t="s">
        <v>3895</v>
      </c>
      <c r="G504" s="23" t="s">
        <v>3896</v>
      </c>
    </row>
    <row r="505" spans="1:7" ht="29.1" customHeight="1" x14ac:dyDescent="0.25">
      <c r="A505" s="24" t="s">
        <v>4054</v>
      </c>
      <c r="B505" s="25" t="s">
        <v>4055</v>
      </c>
      <c r="C505" s="24" t="s">
        <v>20</v>
      </c>
      <c r="D505" s="24" t="s">
        <v>34</v>
      </c>
      <c r="E505" s="30">
        <v>0.18468999999999999</v>
      </c>
      <c r="F505" s="27">
        <v>517.16999999999996</v>
      </c>
      <c r="G505" s="27">
        <f t="shared" ref="G505:G510" si="12">ROUND(ROUND(E505,8)*F505,2)</f>
        <v>95.52</v>
      </c>
    </row>
    <row r="506" spans="1:7" ht="21" customHeight="1" x14ac:dyDescent="0.25">
      <c r="A506" s="24" t="s">
        <v>4056</v>
      </c>
      <c r="B506" s="25" t="s">
        <v>4057</v>
      </c>
      <c r="C506" s="24" t="s">
        <v>20</v>
      </c>
      <c r="D506" s="24" t="s">
        <v>2057</v>
      </c>
      <c r="E506" s="30">
        <v>3.1900000000000001E-3</v>
      </c>
      <c r="F506" s="27">
        <v>8.98</v>
      </c>
      <c r="G506" s="27">
        <f t="shared" si="12"/>
        <v>0.03</v>
      </c>
    </row>
    <row r="507" spans="1:7" ht="15" customHeight="1" x14ac:dyDescent="0.25">
      <c r="A507" s="24" t="s">
        <v>3955</v>
      </c>
      <c r="B507" s="25" t="s">
        <v>3956</v>
      </c>
      <c r="C507" s="24" t="s">
        <v>20</v>
      </c>
      <c r="D507" s="24" t="s">
        <v>3903</v>
      </c>
      <c r="E507" s="30">
        <v>4.4999999999999998E-2</v>
      </c>
      <c r="F507" s="27">
        <v>19.37</v>
      </c>
      <c r="G507" s="27">
        <f t="shared" si="12"/>
        <v>0.87</v>
      </c>
    </row>
    <row r="508" spans="1:7" ht="21" customHeight="1" x14ac:dyDescent="0.25">
      <c r="A508" s="24" t="s">
        <v>4050</v>
      </c>
      <c r="B508" s="25" t="s">
        <v>4051</v>
      </c>
      <c r="C508" s="24" t="s">
        <v>20</v>
      </c>
      <c r="D508" s="24" t="s">
        <v>84</v>
      </c>
      <c r="E508" s="30">
        <v>0.46875</v>
      </c>
      <c r="F508" s="27">
        <v>3.9</v>
      </c>
      <c r="G508" s="27">
        <f t="shared" si="12"/>
        <v>1.83</v>
      </c>
    </row>
    <row r="509" spans="1:7" ht="21" customHeight="1" x14ac:dyDescent="0.25">
      <c r="A509" s="24" t="s">
        <v>4058</v>
      </c>
      <c r="B509" s="25" t="s">
        <v>4059</v>
      </c>
      <c r="C509" s="24" t="s">
        <v>20</v>
      </c>
      <c r="D509" s="24" t="s">
        <v>84</v>
      </c>
      <c r="E509" s="30">
        <v>0.375</v>
      </c>
      <c r="F509" s="27">
        <v>2.69</v>
      </c>
      <c r="G509" s="27">
        <f t="shared" si="12"/>
        <v>1.01</v>
      </c>
    </row>
    <row r="510" spans="1:7" ht="29.1" customHeight="1" x14ac:dyDescent="0.25">
      <c r="A510" s="24" t="s">
        <v>4060</v>
      </c>
      <c r="B510" s="25" t="s">
        <v>4061</v>
      </c>
      <c r="C510" s="24" t="s">
        <v>20</v>
      </c>
      <c r="D510" s="24" t="s">
        <v>16</v>
      </c>
      <c r="E510" s="30">
        <v>1.07</v>
      </c>
      <c r="F510" s="27">
        <v>23.81</v>
      </c>
      <c r="G510" s="27">
        <f t="shared" si="12"/>
        <v>25.48</v>
      </c>
    </row>
    <row r="511" spans="1:7" ht="15" customHeight="1" x14ac:dyDescent="0.25">
      <c r="A511" s="9"/>
      <c r="B511" s="9"/>
      <c r="C511" s="9"/>
      <c r="D511" s="9"/>
      <c r="E511" s="91" t="s">
        <v>3906</v>
      </c>
      <c r="F511" s="91"/>
      <c r="G511" s="28">
        <f>SUM(G505:G510)</f>
        <v>124.74000000000001</v>
      </c>
    </row>
    <row r="512" spans="1:7" ht="15" customHeight="1" x14ac:dyDescent="0.25">
      <c r="A512" s="93" t="s">
        <v>3907</v>
      </c>
      <c r="B512" s="93"/>
      <c r="C512" s="23" t="s">
        <v>3</v>
      </c>
      <c r="D512" s="23" t="s">
        <v>4</v>
      </c>
      <c r="E512" s="23" t="s">
        <v>3894</v>
      </c>
      <c r="F512" s="23" t="s">
        <v>3895</v>
      </c>
      <c r="G512" s="23" t="s">
        <v>3896</v>
      </c>
    </row>
    <row r="513" spans="1:7" ht="21" customHeight="1" x14ac:dyDescent="0.25">
      <c r="A513" s="24" t="s">
        <v>3908</v>
      </c>
      <c r="B513" s="25" t="s">
        <v>3909</v>
      </c>
      <c r="C513" s="24" t="s">
        <v>20</v>
      </c>
      <c r="D513" s="24" t="s">
        <v>2056</v>
      </c>
      <c r="E513" s="30">
        <v>0.13009999999999999</v>
      </c>
      <c r="F513" s="27">
        <v>32.24</v>
      </c>
      <c r="G513" s="27">
        <f>ROUND(ROUND(E513,8)*F513,2)</f>
        <v>4.1900000000000004</v>
      </c>
    </row>
    <row r="514" spans="1:7" ht="15" customHeight="1" x14ac:dyDescent="0.25">
      <c r="A514" s="24" t="s">
        <v>3971</v>
      </c>
      <c r="B514" s="25" t="s">
        <v>3972</v>
      </c>
      <c r="C514" s="24" t="s">
        <v>20</v>
      </c>
      <c r="D514" s="24" t="s">
        <v>2056</v>
      </c>
      <c r="E514" s="30">
        <v>8.7400000000000005E-2</v>
      </c>
      <c r="F514" s="27">
        <v>32.69</v>
      </c>
      <c r="G514" s="27">
        <f>ROUND(ROUND(E514,8)*F514,2)</f>
        <v>2.86</v>
      </c>
    </row>
    <row r="515" spans="1:7" ht="15" customHeight="1" x14ac:dyDescent="0.25">
      <c r="A515" s="24" t="s">
        <v>3910</v>
      </c>
      <c r="B515" s="25" t="s">
        <v>3911</v>
      </c>
      <c r="C515" s="24" t="s">
        <v>20</v>
      </c>
      <c r="D515" s="24" t="s">
        <v>2056</v>
      </c>
      <c r="E515" s="30">
        <v>0.21759999999999999</v>
      </c>
      <c r="F515" s="27">
        <v>24.94</v>
      </c>
      <c r="G515" s="27">
        <f>ROUND(ROUND(E515,8)*F515,2)</f>
        <v>5.43</v>
      </c>
    </row>
    <row r="516" spans="1:7" ht="18" customHeight="1" x14ac:dyDescent="0.25">
      <c r="A516" s="9"/>
      <c r="B516" s="9"/>
      <c r="C516" s="9"/>
      <c r="D516" s="9"/>
      <c r="E516" s="91" t="s">
        <v>3912</v>
      </c>
      <c r="F516" s="91"/>
      <c r="G516" s="28">
        <f>SUM(G513:G515)</f>
        <v>12.48</v>
      </c>
    </row>
    <row r="517" spans="1:7" ht="15" customHeight="1" x14ac:dyDescent="0.25">
      <c r="A517" s="93" t="s">
        <v>3922</v>
      </c>
      <c r="B517" s="93"/>
      <c r="C517" s="23" t="s">
        <v>3</v>
      </c>
      <c r="D517" s="23" t="s">
        <v>4</v>
      </c>
      <c r="E517" s="23" t="s">
        <v>3894</v>
      </c>
      <c r="F517" s="23" t="s">
        <v>3895</v>
      </c>
      <c r="G517" s="23" t="s">
        <v>3896</v>
      </c>
    </row>
    <row r="518" spans="1:7" ht="29.1" customHeight="1" x14ac:dyDescent="0.25">
      <c r="A518" s="24" t="s">
        <v>4062</v>
      </c>
      <c r="B518" s="25" t="s">
        <v>4063</v>
      </c>
      <c r="C518" s="24" t="s">
        <v>20</v>
      </c>
      <c r="D518" s="24" t="s">
        <v>3903</v>
      </c>
      <c r="E518" s="30">
        <v>1.23E-2</v>
      </c>
      <c r="F518" s="27">
        <v>23.44</v>
      </c>
      <c r="G518" s="27">
        <f>ROUND(ROUND(E518,8)*F518,2)</f>
        <v>0.28999999999999998</v>
      </c>
    </row>
    <row r="519" spans="1:7" ht="21" customHeight="1" x14ac:dyDescent="0.25">
      <c r="A519" s="24" t="s">
        <v>4064</v>
      </c>
      <c r="B519" s="25" t="s">
        <v>4065</v>
      </c>
      <c r="C519" s="24" t="s">
        <v>4066</v>
      </c>
      <c r="D519" s="24" t="s">
        <v>26</v>
      </c>
      <c r="E519" s="30">
        <v>4</v>
      </c>
      <c r="F519" s="27">
        <v>5.76</v>
      </c>
      <c r="G519" s="27">
        <f>ROUND(ROUND(E519,8)*F519,2)</f>
        <v>23.04</v>
      </c>
    </row>
    <row r="520" spans="1:7" ht="15" customHeight="1" x14ac:dyDescent="0.25">
      <c r="A520" s="9"/>
      <c r="B520" s="9"/>
      <c r="C520" s="9"/>
      <c r="D520" s="9"/>
      <c r="E520" s="91" t="s">
        <v>3933</v>
      </c>
      <c r="F520" s="91"/>
      <c r="G520" s="28">
        <f>SUM(G518:G519)</f>
        <v>23.33</v>
      </c>
    </row>
    <row r="521" spans="1:7" ht="15" customHeight="1" x14ac:dyDescent="0.25">
      <c r="A521" s="9"/>
      <c r="B521" s="9"/>
      <c r="C521" s="9"/>
      <c r="D521" s="9"/>
      <c r="E521" s="92" t="s">
        <v>3913</v>
      </c>
      <c r="F521" s="92"/>
      <c r="G521" s="29">
        <f>ROUND(SUM(G511,G516,G520),2)</f>
        <v>160.55000000000001</v>
      </c>
    </row>
    <row r="522" spans="1:7" ht="9.9499999999999993" customHeight="1" x14ac:dyDescent="0.25">
      <c r="A522" s="9"/>
      <c r="B522" s="9"/>
      <c r="C522" s="9"/>
      <c r="D522" s="9"/>
      <c r="E522" s="100"/>
      <c r="F522" s="100"/>
      <c r="G522" s="100"/>
    </row>
    <row r="523" spans="1:7" ht="20.100000000000001" customHeight="1" x14ac:dyDescent="0.25">
      <c r="A523" s="99" t="s">
        <v>4123</v>
      </c>
      <c r="B523" s="99"/>
      <c r="C523" s="99"/>
      <c r="D523" s="99"/>
      <c r="E523" s="99"/>
      <c r="F523" s="99"/>
      <c r="G523" s="99"/>
    </row>
    <row r="524" spans="1:7" ht="15" customHeight="1" x14ac:dyDescent="0.25">
      <c r="A524" s="93" t="s">
        <v>3893</v>
      </c>
      <c r="B524" s="93"/>
      <c r="C524" s="23" t="s">
        <v>3</v>
      </c>
      <c r="D524" s="23" t="s">
        <v>4</v>
      </c>
      <c r="E524" s="23" t="s">
        <v>3894</v>
      </c>
      <c r="F524" s="23" t="s">
        <v>3895</v>
      </c>
      <c r="G524" s="23" t="s">
        <v>3896</v>
      </c>
    </row>
    <row r="525" spans="1:7" ht="15" customHeight="1" x14ac:dyDescent="0.25">
      <c r="A525" s="24" t="s">
        <v>3951</v>
      </c>
      <c r="B525" s="25" t="s">
        <v>3952</v>
      </c>
      <c r="C525" s="24" t="s">
        <v>3953</v>
      </c>
      <c r="D525" s="24" t="s">
        <v>3954</v>
      </c>
      <c r="E525" s="30">
        <v>4.0000000000000001E-3</v>
      </c>
      <c r="F525" s="27">
        <v>215</v>
      </c>
      <c r="G525" s="27">
        <f>ROUND(ROUND(E525,8)*F525,2)</f>
        <v>0.86</v>
      </c>
    </row>
    <row r="526" spans="1:7" ht="15" customHeight="1" x14ac:dyDescent="0.25">
      <c r="A526" s="24" t="s">
        <v>3955</v>
      </c>
      <c r="B526" s="25" t="s">
        <v>3956</v>
      </c>
      <c r="C526" s="24" t="s">
        <v>20</v>
      </c>
      <c r="D526" s="24" t="s">
        <v>3903</v>
      </c>
      <c r="E526" s="30">
        <v>5.0000000000000001E-3</v>
      </c>
      <c r="F526" s="27">
        <v>19.37</v>
      </c>
      <c r="G526" s="27">
        <f>ROUND(ROUND(E526,8)*F526,2)</f>
        <v>0.1</v>
      </c>
    </row>
    <row r="527" spans="1:7" ht="15" customHeight="1" x14ac:dyDescent="0.25">
      <c r="A527" s="9"/>
      <c r="B527" s="9"/>
      <c r="C527" s="9"/>
      <c r="D527" s="9"/>
      <c r="E527" s="91" t="s">
        <v>3906</v>
      </c>
      <c r="F527" s="91"/>
      <c r="G527" s="28">
        <f>SUM(G525:G526)</f>
        <v>0.96</v>
      </c>
    </row>
    <row r="528" spans="1:7" ht="15" customHeight="1" x14ac:dyDescent="0.25">
      <c r="A528" s="93" t="s">
        <v>3907</v>
      </c>
      <c r="B528" s="93"/>
      <c r="C528" s="23" t="s">
        <v>3</v>
      </c>
      <c r="D528" s="23" t="s">
        <v>4</v>
      </c>
      <c r="E528" s="23" t="s">
        <v>3894</v>
      </c>
      <c r="F528" s="23" t="s">
        <v>3895</v>
      </c>
      <c r="G528" s="23" t="s">
        <v>3896</v>
      </c>
    </row>
    <row r="529" spans="1:7" ht="21" customHeight="1" x14ac:dyDescent="0.25">
      <c r="A529" s="24" t="s">
        <v>3908</v>
      </c>
      <c r="B529" s="25" t="s">
        <v>3909</v>
      </c>
      <c r="C529" s="24" t="s">
        <v>20</v>
      </c>
      <c r="D529" s="24" t="s">
        <v>2056</v>
      </c>
      <c r="E529" s="30">
        <v>0.03</v>
      </c>
      <c r="F529" s="27">
        <v>32.24</v>
      </c>
      <c r="G529" s="27">
        <f>ROUND(ROUND(E529,8)*F529,2)</f>
        <v>0.97</v>
      </c>
    </row>
    <row r="530" spans="1:7" ht="15" customHeight="1" x14ac:dyDescent="0.25">
      <c r="A530" s="24" t="s">
        <v>3910</v>
      </c>
      <c r="B530" s="25" t="s">
        <v>3911</v>
      </c>
      <c r="C530" s="24" t="s">
        <v>20</v>
      </c>
      <c r="D530" s="24" t="s">
        <v>2056</v>
      </c>
      <c r="E530" s="30">
        <v>0.03</v>
      </c>
      <c r="F530" s="27">
        <v>24.94</v>
      </c>
      <c r="G530" s="27">
        <f>ROUND(ROUND(E530,8)*F530,2)</f>
        <v>0.75</v>
      </c>
    </row>
    <row r="531" spans="1:7" ht="18" customHeight="1" x14ac:dyDescent="0.25">
      <c r="A531" s="9"/>
      <c r="B531" s="9"/>
      <c r="C531" s="9"/>
      <c r="D531" s="9"/>
      <c r="E531" s="91" t="s">
        <v>3912</v>
      </c>
      <c r="F531" s="91"/>
      <c r="G531" s="28">
        <f>SUM(G529:G530)</f>
        <v>1.72</v>
      </c>
    </row>
    <row r="532" spans="1:7" ht="15" customHeight="1" x14ac:dyDescent="0.25">
      <c r="A532" s="9"/>
      <c r="B532" s="9"/>
      <c r="C532" s="9"/>
      <c r="D532" s="9"/>
      <c r="E532" s="92" t="s">
        <v>3913</v>
      </c>
      <c r="F532" s="92"/>
      <c r="G532" s="29">
        <f>ROUND(SUM(G527,G531),2)</f>
        <v>2.68</v>
      </c>
    </row>
    <row r="533" spans="1:7" ht="9.9499999999999993" customHeight="1" x14ac:dyDescent="0.25">
      <c r="A533" s="9"/>
      <c r="B533" s="9"/>
      <c r="C533" s="9"/>
      <c r="D533" s="9"/>
      <c r="E533" s="100"/>
      <c r="F533" s="100"/>
      <c r="G533" s="100"/>
    </row>
    <row r="534" spans="1:7" ht="20.100000000000001" customHeight="1" x14ac:dyDescent="0.25">
      <c r="A534" s="99" t="s">
        <v>4124</v>
      </c>
      <c r="B534" s="99"/>
      <c r="C534" s="99"/>
      <c r="D534" s="99"/>
      <c r="E534" s="99"/>
      <c r="F534" s="99"/>
      <c r="G534" s="99"/>
    </row>
    <row r="535" spans="1:7" ht="15" customHeight="1" x14ac:dyDescent="0.25">
      <c r="A535" s="93" t="s">
        <v>3981</v>
      </c>
      <c r="B535" s="93"/>
      <c r="C535" s="23" t="s">
        <v>3</v>
      </c>
      <c r="D535" s="23" t="s">
        <v>4</v>
      </c>
      <c r="E535" s="23" t="s">
        <v>3894</v>
      </c>
      <c r="F535" s="23" t="s">
        <v>3895</v>
      </c>
      <c r="G535" s="23" t="s">
        <v>3896</v>
      </c>
    </row>
    <row r="536" spans="1:7" ht="21" customHeight="1" x14ac:dyDescent="0.25">
      <c r="A536" s="24" t="s">
        <v>70</v>
      </c>
      <c r="B536" s="25" t="s">
        <v>3982</v>
      </c>
      <c r="C536" s="24" t="s">
        <v>25</v>
      </c>
      <c r="D536" s="24" t="s">
        <v>61</v>
      </c>
      <c r="E536" s="30">
        <v>1</v>
      </c>
      <c r="F536" s="27">
        <v>28.42</v>
      </c>
      <c r="G536" s="27">
        <f>ROUND(ROUND(E536,8)*F536,2)</f>
        <v>28.42</v>
      </c>
    </row>
    <row r="537" spans="1:7" ht="15" customHeight="1" x14ac:dyDescent="0.25">
      <c r="A537" s="9"/>
      <c r="B537" s="9"/>
      <c r="C537" s="9"/>
      <c r="D537" s="9"/>
      <c r="E537" s="91" t="s">
        <v>3983</v>
      </c>
      <c r="F537" s="91"/>
      <c r="G537" s="28">
        <f>SUM(G536:G536)</f>
        <v>28.42</v>
      </c>
    </row>
    <row r="538" spans="1:7" ht="15" customHeight="1" x14ac:dyDescent="0.25">
      <c r="A538" s="9"/>
      <c r="B538" s="9"/>
      <c r="C538" s="9"/>
      <c r="D538" s="9"/>
      <c r="E538" s="92" t="s">
        <v>3913</v>
      </c>
      <c r="F538" s="92"/>
      <c r="G538" s="29">
        <f>ROUND(SUM(G537),2)</f>
        <v>28.42</v>
      </c>
    </row>
    <row r="539" spans="1:7" ht="9.9499999999999993" customHeight="1" x14ac:dyDescent="0.25">
      <c r="A539" s="9"/>
      <c r="B539" s="9"/>
      <c r="C539" s="9"/>
      <c r="D539" s="9"/>
      <c r="E539" s="100"/>
      <c r="F539" s="100"/>
      <c r="G539" s="100"/>
    </row>
    <row r="540" spans="1:7" ht="20.100000000000001" customHeight="1" x14ac:dyDescent="0.25">
      <c r="A540" s="99" t="s">
        <v>4125</v>
      </c>
      <c r="B540" s="99"/>
      <c r="C540" s="99"/>
      <c r="D540" s="99"/>
      <c r="E540" s="99"/>
      <c r="F540" s="99"/>
      <c r="G540" s="99"/>
    </row>
    <row r="541" spans="1:7" ht="15" customHeight="1" x14ac:dyDescent="0.25">
      <c r="A541" s="93" t="s">
        <v>3893</v>
      </c>
      <c r="B541" s="93"/>
      <c r="C541" s="23" t="s">
        <v>3</v>
      </c>
      <c r="D541" s="23" t="s">
        <v>4</v>
      </c>
      <c r="E541" s="23" t="s">
        <v>3894</v>
      </c>
      <c r="F541" s="23" t="s">
        <v>3895</v>
      </c>
      <c r="G541" s="23" t="s">
        <v>3896</v>
      </c>
    </row>
    <row r="542" spans="1:7" ht="29.1" customHeight="1" x14ac:dyDescent="0.25">
      <c r="A542" s="24" t="s">
        <v>4054</v>
      </c>
      <c r="B542" s="25" t="s">
        <v>4055</v>
      </c>
      <c r="C542" s="24" t="s">
        <v>20</v>
      </c>
      <c r="D542" s="24" t="s">
        <v>34</v>
      </c>
      <c r="E542" s="30">
        <v>0.18468999999999999</v>
      </c>
      <c r="F542" s="27">
        <v>517.16999999999996</v>
      </c>
      <c r="G542" s="27">
        <f t="shared" ref="G542:G547" si="13">ROUND(ROUND(E542,8)*F542,2)</f>
        <v>95.52</v>
      </c>
    </row>
    <row r="543" spans="1:7" ht="21" customHeight="1" x14ac:dyDescent="0.25">
      <c r="A543" s="24" t="s">
        <v>4056</v>
      </c>
      <c r="B543" s="25" t="s">
        <v>4057</v>
      </c>
      <c r="C543" s="24" t="s">
        <v>20</v>
      </c>
      <c r="D543" s="24" t="s">
        <v>2057</v>
      </c>
      <c r="E543" s="30">
        <v>3.1900000000000001E-3</v>
      </c>
      <c r="F543" s="27">
        <v>8.98</v>
      </c>
      <c r="G543" s="27">
        <f t="shared" si="13"/>
        <v>0.03</v>
      </c>
    </row>
    <row r="544" spans="1:7" ht="15" customHeight="1" x14ac:dyDescent="0.25">
      <c r="A544" s="24" t="s">
        <v>3955</v>
      </c>
      <c r="B544" s="25" t="s">
        <v>3956</v>
      </c>
      <c r="C544" s="24" t="s">
        <v>20</v>
      </c>
      <c r="D544" s="24" t="s">
        <v>3903</v>
      </c>
      <c r="E544" s="30">
        <v>4.4999999999999998E-2</v>
      </c>
      <c r="F544" s="27">
        <v>19.37</v>
      </c>
      <c r="G544" s="27">
        <f t="shared" si="13"/>
        <v>0.87</v>
      </c>
    </row>
    <row r="545" spans="1:7" ht="21" customHeight="1" x14ac:dyDescent="0.25">
      <c r="A545" s="24" t="s">
        <v>4050</v>
      </c>
      <c r="B545" s="25" t="s">
        <v>4051</v>
      </c>
      <c r="C545" s="24" t="s">
        <v>20</v>
      </c>
      <c r="D545" s="24" t="s">
        <v>84</v>
      </c>
      <c r="E545" s="30">
        <v>0.46875</v>
      </c>
      <c r="F545" s="27">
        <v>3.9</v>
      </c>
      <c r="G545" s="27">
        <f t="shared" si="13"/>
        <v>1.83</v>
      </c>
    </row>
    <row r="546" spans="1:7" ht="21" customHeight="1" x14ac:dyDescent="0.25">
      <c r="A546" s="24" t="s">
        <v>4058</v>
      </c>
      <c r="B546" s="25" t="s">
        <v>4059</v>
      </c>
      <c r="C546" s="24" t="s">
        <v>20</v>
      </c>
      <c r="D546" s="24" t="s">
        <v>84</v>
      </c>
      <c r="E546" s="30">
        <v>0.375</v>
      </c>
      <c r="F546" s="27">
        <v>2.69</v>
      </c>
      <c r="G546" s="27">
        <f t="shared" si="13"/>
        <v>1.01</v>
      </c>
    </row>
    <row r="547" spans="1:7" ht="29.1" customHeight="1" x14ac:dyDescent="0.25">
      <c r="A547" s="24" t="s">
        <v>4060</v>
      </c>
      <c r="B547" s="25" t="s">
        <v>4061</v>
      </c>
      <c r="C547" s="24" t="s">
        <v>20</v>
      </c>
      <c r="D547" s="24" t="s">
        <v>16</v>
      </c>
      <c r="E547" s="30">
        <v>1.07</v>
      </c>
      <c r="F547" s="27">
        <v>23.81</v>
      </c>
      <c r="G547" s="27">
        <f t="shared" si="13"/>
        <v>25.48</v>
      </c>
    </row>
    <row r="548" spans="1:7" ht="15" customHeight="1" x14ac:dyDescent="0.25">
      <c r="A548" s="9"/>
      <c r="B548" s="9"/>
      <c r="C548" s="9"/>
      <c r="D548" s="9"/>
      <c r="E548" s="91" t="s">
        <v>3906</v>
      </c>
      <c r="F548" s="91"/>
      <c r="G548" s="28">
        <f>SUM(G542:G547)</f>
        <v>124.74000000000001</v>
      </c>
    </row>
    <row r="549" spans="1:7" ht="15" customHeight="1" x14ac:dyDescent="0.25">
      <c r="A549" s="93" t="s">
        <v>3907</v>
      </c>
      <c r="B549" s="93"/>
      <c r="C549" s="23" t="s">
        <v>3</v>
      </c>
      <c r="D549" s="23" t="s">
        <v>4</v>
      </c>
      <c r="E549" s="23" t="s">
        <v>3894</v>
      </c>
      <c r="F549" s="23" t="s">
        <v>3895</v>
      </c>
      <c r="G549" s="23" t="s">
        <v>3896</v>
      </c>
    </row>
    <row r="550" spans="1:7" ht="21" customHeight="1" x14ac:dyDescent="0.25">
      <c r="A550" s="24" t="s">
        <v>3908</v>
      </c>
      <c r="B550" s="25" t="s">
        <v>3909</v>
      </c>
      <c r="C550" s="24" t="s">
        <v>20</v>
      </c>
      <c r="D550" s="24" t="s">
        <v>2056</v>
      </c>
      <c r="E550" s="30">
        <v>0.13009999999999999</v>
      </c>
      <c r="F550" s="27">
        <v>32.24</v>
      </c>
      <c r="G550" s="27">
        <f>ROUND(ROUND(E550,8)*F550,2)</f>
        <v>4.1900000000000004</v>
      </c>
    </row>
    <row r="551" spans="1:7" ht="15" customHeight="1" x14ac:dyDescent="0.25">
      <c r="A551" s="24" t="s">
        <v>3971</v>
      </c>
      <c r="B551" s="25" t="s">
        <v>3972</v>
      </c>
      <c r="C551" s="24" t="s">
        <v>20</v>
      </c>
      <c r="D551" s="24" t="s">
        <v>2056</v>
      </c>
      <c r="E551" s="30">
        <v>8.7400000000000005E-2</v>
      </c>
      <c r="F551" s="27">
        <v>32.69</v>
      </c>
      <c r="G551" s="27">
        <f>ROUND(ROUND(E551,8)*F551,2)</f>
        <v>2.86</v>
      </c>
    </row>
    <row r="552" spans="1:7" ht="15" customHeight="1" x14ac:dyDescent="0.25">
      <c r="A552" s="24" t="s">
        <v>3910</v>
      </c>
      <c r="B552" s="25" t="s">
        <v>3911</v>
      </c>
      <c r="C552" s="24" t="s">
        <v>20</v>
      </c>
      <c r="D552" s="24" t="s">
        <v>2056</v>
      </c>
      <c r="E552" s="30">
        <v>0.21759999999999999</v>
      </c>
      <c r="F552" s="27">
        <v>24.94</v>
      </c>
      <c r="G552" s="27">
        <f>ROUND(ROUND(E552,8)*F552,2)</f>
        <v>5.43</v>
      </c>
    </row>
    <row r="553" spans="1:7" ht="18" customHeight="1" x14ac:dyDescent="0.25">
      <c r="A553" s="9"/>
      <c r="B553" s="9"/>
      <c r="C553" s="9"/>
      <c r="D553" s="9"/>
      <c r="E553" s="91" t="s">
        <v>3912</v>
      </c>
      <c r="F553" s="91"/>
      <c r="G553" s="28">
        <f>SUM(G550:G552)</f>
        <v>12.48</v>
      </c>
    </row>
    <row r="554" spans="1:7" ht="15" customHeight="1" x14ac:dyDescent="0.25">
      <c r="A554" s="93" t="s">
        <v>3922</v>
      </c>
      <c r="B554" s="93"/>
      <c r="C554" s="23" t="s">
        <v>3</v>
      </c>
      <c r="D554" s="23" t="s">
        <v>4</v>
      </c>
      <c r="E554" s="23" t="s">
        <v>3894</v>
      </c>
      <c r="F554" s="23" t="s">
        <v>3895</v>
      </c>
      <c r="G554" s="23" t="s">
        <v>3896</v>
      </c>
    </row>
    <row r="555" spans="1:7" ht="29.1" customHeight="1" x14ac:dyDescent="0.25">
      <c r="A555" s="24" t="s">
        <v>4062</v>
      </c>
      <c r="B555" s="25" t="s">
        <v>4063</v>
      </c>
      <c r="C555" s="24" t="s">
        <v>20</v>
      </c>
      <c r="D555" s="24" t="s">
        <v>3903</v>
      </c>
      <c r="E555" s="30">
        <v>1.23E-2</v>
      </c>
      <c r="F555" s="27">
        <v>23.44</v>
      </c>
      <c r="G555" s="27">
        <f>ROUND(ROUND(E555,8)*F555,2)</f>
        <v>0.28999999999999998</v>
      </c>
    </row>
    <row r="556" spans="1:7" ht="21" customHeight="1" x14ac:dyDescent="0.25">
      <c r="A556" s="24" t="s">
        <v>4064</v>
      </c>
      <c r="B556" s="25" t="s">
        <v>4065</v>
      </c>
      <c r="C556" s="24" t="s">
        <v>4066</v>
      </c>
      <c r="D556" s="24" t="s">
        <v>26</v>
      </c>
      <c r="E556" s="30">
        <v>4</v>
      </c>
      <c r="F556" s="27">
        <v>5.76</v>
      </c>
      <c r="G556" s="27">
        <f>ROUND(ROUND(E556,8)*F556,2)</f>
        <v>23.04</v>
      </c>
    </row>
    <row r="557" spans="1:7" ht="15" customHeight="1" x14ac:dyDescent="0.25">
      <c r="A557" s="9"/>
      <c r="B557" s="9"/>
      <c r="C557" s="9"/>
      <c r="D557" s="9"/>
      <c r="E557" s="91" t="s">
        <v>3933</v>
      </c>
      <c r="F557" s="91"/>
      <c r="G557" s="28">
        <f>SUM(G555:G556)</f>
        <v>23.33</v>
      </c>
    </row>
    <row r="558" spans="1:7" ht="15" customHeight="1" x14ac:dyDescent="0.25">
      <c r="A558" s="9"/>
      <c r="B558" s="9"/>
      <c r="C558" s="9"/>
      <c r="D558" s="9"/>
      <c r="E558" s="92" t="s">
        <v>3913</v>
      </c>
      <c r="F558" s="92"/>
      <c r="G558" s="29">
        <f>ROUND(SUM(G548,G553,G557),2)</f>
        <v>160.55000000000001</v>
      </c>
    </row>
    <row r="559" spans="1:7" ht="9.9499999999999993" customHeight="1" x14ac:dyDescent="0.25">
      <c r="A559" s="9"/>
      <c r="B559" s="9"/>
      <c r="C559" s="9"/>
      <c r="D559" s="9"/>
      <c r="E559" s="100"/>
      <c r="F559" s="100"/>
      <c r="G559" s="100"/>
    </row>
    <row r="560" spans="1:7" ht="20.100000000000001" customHeight="1" x14ac:dyDescent="0.25">
      <c r="A560" s="99" t="s">
        <v>4123</v>
      </c>
      <c r="B560" s="99"/>
      <c r="C560" s="99"/>
      <c r="D560" s="99"/>
      <c r="E560" s="99"/>
      <c r="F560" s="99"/>
      <c r="G560" s="99"/>
    </row>
    <row r="561" spans="1:7" ht="15" customHeight="1" x14ac:dyDescent="0.25">
      <c r="A561" s="93" t="s">
        <v>3893</v>
      </c>
      <c r="B561" s="93"/>
      <c r="C561" s="23" t="s">
        <v>3</v>
      </c>
      <c r="D561" s="23" t="s">
        <v>4</v>
      </c>
      <c r="E561" s="23" t="s">
        <v>3894</v>
      </c>
      <c r="F561" s="23" t="s">
        <v>3895</v>
      </c>
      <c r="G561" s="23" t="s">
        <v>3896</v>
      </c>
    </row>
    <row r="562" spans="1:7" ht="15" customHeight="1" x14ac:dyDescent="0.25">
      <c r="A562" s="24" t="s">
        <v>3951</v>
      </c>
      <c r="B562" s="25" t="s">
        <v>3952</v>
      </c>
      <c r="C562" s="24" t="s">
        <v>3953</v>
      </c>
      <c r="D562" s="24" t="s">
        <v>3954</v>
      </c>
      <c r="E562" s="30">
        <v>4.0000000000000001E-3</v>
      </c>
      <c r="F562" s="27">
        <v>215</v>
      </c>
      <c r="G562" s="27">
        <f>ROUND(ROUND(E562,8)*F562,2)</f>
        <v>0.86</v>
      </c>
    </row>
    <row r="563" spans="1:7" ht="15" customHeight="1" x14ac:dyDescent="0.25">
      <c r="A563" s="24" t="s">
        <v>3955</v>
      </c>
      <c r="B563" s="25" t="s">
        <v>3956</v>
      </c>
      <c r="C563" s="24" t="s">
        <v>20</v>
      </c>
      <c r="D563" s="24" t="s">
        <v>3903</v>
      </c>
      <c r="E563" s="30">
        <v>5.0000000000000001E-3</v>
      </c>
      <c r="F563" s="27">
        <v>19.37</v>
      </c>
      <c r="G563" s="27">
        <f>ROUND(ROUND(E563,8)*F563,2)</f>
        <v>0.1</v>
      </c>
    </row>
    <row r="564" spans="1:7" ht="15" customHeight="1" x14ac:dyDescent="0.25">
      <c r="A564" s="9"/>
      <c r="B564" s="9"/>
      <c r="C564" s="9"/>
      <c r="D564" s="9"/>
      <c r="E564" s="91" t="s">
        <v>3906</v>
      </c>
      <c r="F564" s="91"/>
      <c r="G564" s="28">
        <f>SUM(G562:G563)</f>
        <v>0.96</v>
      </c>
    </row>
    <row r="565" spans="1:7" ht="15" customHeight="1" x14ac:dyDescent="0.25">
      <c r="A565" s="93" t="s">
        <v>3907</v>
      </c>
      <c r="B565" s="93"/>
      <c r="C565" s="23" t="s">
        <v>3</v>
      </c>
      <c r="D565" s="23" t="s">
        <v>4</v>
      </c>
      <c r="E565" s="23" t="s">
        <v>3894</v>
      </c>
      <c r="F565" s="23" t="s">
        <v>3895</v>
      </c>
      <c r="G565" s="23" t="s">
        <v>3896</v>
      </c>
    </row>
    <row r="566" spans="1:7" ht="21" customHeight="1" x14ac:dyDescent="0.25">
      <c r="A566" s="24" t="s">
        <v>3908</v>
      </c>
      <c r="B566" s="25" t="s">
        <v>3909</v>
      </c>
      <c r="C566" s="24" t="s">
        <v>20</v>
      </c>
      <c r="D566" s="24" t="s">
        <v>2056</v>
      </c>
      <c r="E566" s="30">
        <v>0.03</v>
      </c>
      <c r="F566" s="27">
        <v>32.24</v>
      </c>
      <c r="G566" s="27">
        <f>ROUND(ROUND(E566,8)*F566,2)</f>
        <v>0.97</v>
      </c>
    </row>
    <row r="567" spans="1:7" ht="15" customHeight="1" x14ac:dyDescent="0.25">
      <c r="A567" s="24" t="s">
        <v>3910</v>
      </c>
      <c r="B567" s="25" t="s">
        <v>3911</v>
      </c>
      <c r="C567" s="24" t="s">
        <v>20</v>
      </c>
      <c r="D567" s="24" t="s">
        <v>2056</v>
      </c>
      <c r="E567" s="30">
        <v>0.03</v>
      </c>
      <c r="F567" s="27">
        <v>24.94</v>
      </c>
      <c r="G567" s="27">
        <f>ROUND(ROUND(E567,8)*F567,2)</f>
        <v>0.75</v>
      </c>
    </row>
    <row r="568" spans="1:7" ht="18" customHeight="1" x14ac:dyDescent="0.25">
      <c r="A568" s="9"/>
      <c r="B568" s="9"/>
      <c r="C568" s="9"/>
      <c r="D568" s="9"/>
      <c r="E568" s="91" t="s">
        <v>3912</v>
      </c>
      <c r="F568" s="91"/>
      <c r="G568" s="28">
        <f>SUM(G566:G567)</f>
        <v>1.72</v>
      </c>
    </row>
    <row r="569" spans="1:7" ht="15" customHeight="1" x14ac:dyDescent="0.25">
      <c r="A569" s="9"/>
      <c r="B569" s="9"/>
      <c r="C569" s="9"/>
      <c r="D569" s="9"/>
      <c r="E569" s="92" t="s">
        <v>3913</v>
      </c>
      <c r="F569" s="92"/>
      <c r="G569" s="29">
        <f>ROUND(SUM(G564,G568),2)</f>
        <v>2.68</v>
      </c>
    </row>
    <row r="570" spans="1:7" ht="9.9499999999999993" customHeight="1" x14ac:dyDescent="0.25">
      <c r="A570" s="9"/>
      <c r="B570" s="9"/>
      <c r="C570" s="9"/>
      <c r="D570" s="9"/>
      <c r="E570" s="100"/>
      <c r="F570" s="100"/>
      <c r="G570" s="100"/>
    </row>
    <row r="571" spans="1:7" ht="20.100000000000001" customHeight="1" x14ac:dyDescent="0.25">
      <c r="A571" s="99" t="s">
        <v>4124</v>
      </c>
      <c r="B571" s="99"/>
      <c r="C571" s="99"/>
      <c r="D571" s="99"/>
      <c r="E571" s="99"/>
      <c r="F571" s="99"/>
      <c r="G571" s="99"/>
    </row>
    <row r="572" spans="1:7" ht="15" customHeight="1" x14ac:dyDescent="0.25">
      <c r="A572" s="93" t="s">
        <v>3981</v>
      </c>
      <c r="B572" s="93"/>
      <c r="C572" s="23" t="s">
        <v>3</v>
      </c>
      <c r="D572" s="23" t="s">
        <v>4</v>
      </c>
      <c r="E572" s="23" t="s">
        <v>3894</v>
      </c>
      <c r="F572" s="23" t="s">
        <v>3895</v>
      </c>
      <c r="G572" s="23" t="s">
        <v>3896</v>
      </c>
    </row>
    <row r="573" spans="1:7" ht="21" customHeight="1" x14ac:dyDescent="0.25">
      <c r="A573" s="24" t="s">
        <v>70</v>
      </c>
      <c r="B573" s="25" t="s">
        <v>3982</v>
      </c>
      <c r="C573" s="24" t="s">
        <v>25</v>
      </c>
      <c r="D573" s="24" t="s">
        <v>61</v>
      </c>
      <c r="E573" s="30">
        <v>1</v>
      </c>
      <c r="F573" s="27">
        <v>28.42</v>
      </c>
      <c r="G573" s="27">
        <f>ROUND(ROUND(E573,8)*F573,2)</f>
        <v>28.42</v>
      </c>
    </row>
    <row r="574" spans="1:7" ht="15" customHeight="1" x14ac:dyDescent="0.25">
      <c r="A574" s="9"/>
      <c r="B574" s="9"/>
      <c r="C574" s="9"/>
      <c r="D574" s="9"/>
      <c r="E574" s="91" t="s">
        <v>3983</v>
      </c>
      <c r="F574" s="91"/>
      <c r="G574" s="28">
        <f>SUM(G573:G573)</f>
        <v>28.42</v>
      </c>
    </row>
    <row r="575" spans="1:7" ht="15" customHeight="1" x14ac:dyDescent="0.25">
      <c r="A575" s="9"/>
      <c r="B575" s="9"/>
      <c r="C575" s="9"/>
      <c r="D575" s="9"/>
      <c r="E575" s="92" t="s">
        <v>3913</v>
      </c>
      <c r="F575" s="92"/>
      <c r="G575" s="29">
        <f>ROUND(SUM(G574),2)</f>
        <v>28.42</v>
      </c>
    </row>
    <row r="576" spans="1:7" ht="9.9499999999999993" customHeight="1" x14ac:dyDescent="0.25">
      <c r="A576" s="9"/>
      <c r="B576" s="9"/>
      <c r="C576" s="9"/>
      <c r="D576" s="9"/>
      <c r="E576" s="100"/>
      <c r="F576" s="100"/>
      <c r="G576" s="100"/>
    </row>
    <row r="577" spans="1:7" ht="20.100000000000001" customHeight="1" x14ac:dyDescent="0.25">
      <c r="A577" s="99" t="s">
        <v>4125</v>
      </c>
      <c r="B577" s="99"/>
      <c r="C577" s="99"/>
      <c r="D577" s="99"/>
      <c r="E577" s="99"/>
      <c r="F577" s="99"/>
      <c r="G577" s="99"/>
    </row>
    <row r="578" spans="1:7" ht="15" customHeight="1" x14ac:dyDescent="0.25">
      <c r="A578" s="93" t="s">
        <v>3893</v>
      </c>
      <c r="B578" s="93"/>
      <c r="C578" s="23" t="s">
        <v>3</v>
      </c>
      <c r="D578" s="23" t="s">
        <v>4</v>
      </c>
      <c r="E578" s="23" t="s">
        <v>3894</v>
      </c>
      <c r="F578" s="23" t="s">
        <v>3895</v>
      </c>
      <c r="G578" s="23" t="s">
        <v>3896</v>
      </c>
    </row>
    <row r="579" spans="1:7" ht="29.1" customHeight="1" x14ac:dyDescent="0.25">
      <c r="A579" s="24" t="s">
        <v>4054</v>
      </c>
      <c r="B579" s="25" t="s">
        <v>4055</v>
      </c>
      <c r="C579" s="24" t="s">
        <v>20</v>
      </c>
      <c r="D579" s="24" t="s">
        <v>34</v>
      </c>
      <c r="E579" s="30">
        <v>0.18468999999999999</v>
      </c>
      <c r="F579" s="27">
        <v>517.16999999999996</v>
      </c>
      <c r="G579" s="27">
        <f t="shared" ref="G579:G584" si="14">ROUND(ROUND(E579,8)*F579,2)</f>
        <v>95.52</v>
      </c>
    </row>
    <row r="580" spans="1:7" ht="21" customHeight="1" x14ac:dyDescent="0.25">
      <c r="A580" s="24" t="s">
        <v>4056</v>
      </c>
      <c r="B580" s="25" t="s">
        <v>4057</v>
      </c>
      <c r="C580" s="24" t="s">
        <v>20</v>
      </c>
      <c r="D580" s="24" t="s">
        <v>2057</v>
      </c>
      <c r="E580" s="30">
        <v>3.1900000000000001E-3</v>
      </c>
      <c r="F580" s="27">
        <v>8.98</v>
      </c>
      <c r="G580" s="27">
        <f t="shared" si="14"/>
        <v>0.03</v>
      </c>
    </row>
    <row r="581" spans="1:7" ht="15" customHeight="1" x14ac:dyDescent="0.25">
      <c r="A581" s="24" t="s">
        <v>3955</v>
      </c>
      <c r="B581" s="25" t="s">
        <v>3956</v>
      </c>
      <c r="C581" s="24" t="s">
        <v>20</v>
      </c>
      <c r="D581" s="24" t="s">
        <v>3903</v>
      </c>
      <c r="E581" s="30">
        <v>4.4999999999999998E-2</v>
      </c>
      <c r="F581" s="27">
        <v>19.37</v>
      </c>
      <c r="G581" s="27">
        <f t="shared" si="14"/>
        <v>0.87</v>
      </c>
    </row>
    <row r="582" spans="1:7" ht="21" customHeight="1" x14ac:dyDescent="0.25">
      <c r="A582" s="24" t="s">
        <v>4050</v>
      </c>
      <c r="B582" s="25" t="s">
        <v>4051</v>
      </c>
      <c r="C582" s="24" t="s">
        <v>20</v>
      </c>
      <c r="D582" s="24" t="s">
        <v>84</v>
      </c>
      <c r="E582" s="30">
        <v>0.46875</v>
      </c>
      <c r="F582" s="27">
        <v>3.9</v>
      </c>
      <c r="G582" s="27">
        <f t="shared" si="14"/>
        <v>1.83</v>
      </c>
    </row>
    <row r="583" spans="1:7" ht="21" customHeight="1" x14ac:dyDescent="0.25">
      <c r="A583" s="24" t="s">
        <v>4058</v>
      </c>
      <c r="B583" s="25" t="s">
        <v>4059</v>
      </c>
      <c r="C583" s="24" t="s">
        <v>20</v>
      </c>
      <c r="D583" s="24" t="s">
        <v>84</v>
      </c>
      <c r="E583" s="30">
        <v>0.375</v>
      </c>
      <c r="F583" s="27">
        <v>2.69</v>
      </c>
      <c r="G583" s="27">
        <f t="shared" si="14"/>
        <v>1.01</v>
      </c>
    </row>
    <row r="584" spans="1:7" ht="29.1" customHeight="1" x14ac:dyDescent="0.25">
      <c r="A584" s="24" t="s">
        <v>4060</v>
      </c>
      <c r="B584" s="25" t="s">
        <v>4061</v>
      </c>
      <c r="C584" s="24" t="s">
        <v>20</v>
      </c>
      <c r="D584" s="24" t="s">
        <v>16</v>
      </c>
      <c r="E584" s="30">
        <v>1.07</v>
      </c>
      <c r="F584" s="27">
        <v>23.81</v>
      </c>
      <c r="G584" s="27">
        <f t="shared" si="14"/>
        <v>25.48</v>
      </c>
    </row>
    <row r="585" spans="1:7" ht="15" customHeight="1" x14ac:dyDescent="0.25">
      <c r="A585" s="9"/>
      <c r="B585" s="9"/>
      <c r="C585" s="9"/>
      <c r="D585" s="9"/>
      <c r="E585" s="91" t="s">
        <v>3906</v>
      </c>
      <c r="F585" s="91"/>
      <c r="G585" s="28">
        <f>SUM(G579:G584)</f>
        <v>124.74000000000001</v>
      </c>
    </row>
    <row r="586" spans="1:7" ht="15" customHeight="1" x14ac:dyDescent="0.25">
      <c r="A586" s="93" t="s">
        <v>3907</v>
      </c>
      <c r="B586" s="93"/>
      <c r="C586" s="23" t="s">
        <v>3</v>
      </c>
      <c r="D586" s="23" t="s">
        <v>4</v>
      </c>
      <c r="E586" s="23" t="s">
        <v>3894</v>
      </c>
      <c r="F586" s="23" t="s">
        <v>3895</v>
      </c>
      <c r="G586" s="23" t="s">
        <v>3896</v>
      </c>
    </row>
    <row r="587" spans="1:7" ht="21" customHeight="1" x14ac:dyDescent="0.25">
      <c r="A587" s="24" t="s">
        <v>3908</v>
      </c>
      <c r="B587" s="25" t="s">
        <v>3909</v>
      </c>
      <c r="C587" s="24" t="s">
        <v>20</v>
      </c>
      <c r="D587" s="24" t="s">
        <v>2056</v>
      </c>
      <c r="E587" s="30">
        <v>0.13009999999999999</v>
      </c>
      <c r="F587" s="27">
        <v>32.24</v>
      </c>
      <c r="G587" s="27">
        <f>ROUND(ROUND(E587,8)*F587,2)</f>
        <v>4.1900000000000004</v>
      </c>
    </row>
    <row r="588" spans="1:7" ht="15" customHeight="1" x14ac:dyDescent="0.25">
      <c r="A588" s="24" t="s">
        <v>3971</v>
      </c>
      <c r="B588" s="25" t="s">
        <v>3972</v>
      </c>
      <c r="C588" s="24" t="s">
        <v>20</v>
      </c>
      <c r="D588" s="24" t="s">
        <v>2056</v>
      </c>
      <c r="E588" s="30">
        <v>8.7400000000000005E-2</v>
      </c>
      <c r="F588" s="27">
        <v>32.69</v>
      </c>
      <c r="G588" s="27">
        <f>ROUND(ROUND(E588,8)*F588,2)</f>
        <v>2.86</v>
      </c>
    </row>
    <row r="589" spans="1:7" ht="15" customHeight="1" x14ac:dyDescent="0.25">
      <c r="A589" s="24" t="s">
        <v>3910</v>
      </c>
      <c r="B589" s="25" t="s">
        <v>3911</v>
      </c>
      <c r="C589" s="24" t="s">
        <v>20</v>
      </c>
      <c r="D589" s="24" t="s">
        <v>2056</v>
      </c>
      <c r="E589" s="30">
        <v>0.21759999999999999</v>
      </c>
      <c r="F589" s="27">
        <v>24.94</v>
      </c>
      <c r="G589" s="27">
        <f>ROUND(ROUND(E589,8)*F589,2)</f>
        <v>5.43</v>
      </c>
    </row>
    <row r="590" spans="1:7" ht="18" customHeight="1" x14ac:dyDescent="0.25">
      <c r="A590" s="9"/>
      <c r="B590" s="9"/>
      <c r="C590" s="9"/>
      <c r="D590" s="9"/>
      <c r="E590" s="91" t="s">
        <v>3912</v>
      </c>
      <c r="F590" s="91"/>
      <c r="G590" s="28">
        <f>SUM(G587:G589)</f>
        <v>12.48</v>
      </c>
    </row>
    <row r="591" spans="1:7" ht="15" customHeight="1" x14ac:dyDescent="0.25">
      <c r="A591" s="93" t="s">
        <v>3922</v>
      </c>
      <c r="B591" s="93"/>
      <c r="C591" s="23" t="s">
        <v>3</v>
      </c>
      <c r="D591" s="23" t="s">
        <v>4</v>
      </c>
      <c r="E591" s="23" t="s">
        <v>3894</v>
      </c>
      <c r="F591" s="23" t="s">
        <v>3895</v>
      </c>
      <c r="G591" s="23" t="s">
        <v>3896</v>
      </c>
    </row>
    <row r="592" spans="1:7" ht="29.1" customHeight="1" x14ac:dyDescent="0.25">
      <c r="A592" s="24" t="s">
        <v>4062</v>
      </c>
      <c r="B592" s="25" t="s">
        <v>4063</v>
      </c>
      <c r="C592" s="24" t="s">
        <v>20</v>
      </c>
      <c r="D592" s="24" t="s">
        <v>3903</v>
      </c>
      <c r="E592" s="30">
        <v>1.23E-2</v>
      </c>
      <c r="F592" s="27">
        <v>23.44</v>
      </c>
      <c r="G592" s="27">
        <f>ROUND(ROUND(E592,8)*F592,2)</f>
        <v>0.28999999999999998</v>
      </c>
    </row>
    <row r="593" spans="1:7" ht="21" customHeight="1" x14ac:dyDescent="0.25">
      <c r="A593" s="24" t="s">
        <v>4064</v>
      </c>
      <c r="B593" s="25" t="s">
        <v>4065</v>
      </c>
      <c r="C593" s="24" t="s">
        <v>4066</v>
      </c>
      <c r="D593" s="24" t="s">
        <v>26</v>
      </c>
      <c r="E593" s="30">
        <v>4</v>
      </c>
      <c r="F593" s="27">
        <v>5.76</v>
      </c>
      <c r="G593" s="27">
        <f>ROUND(ROUND(E593,8)*F593,2)</f>
        <v>23.04</v>
      </c>
    </row>
    <row r="594" spans="1:7" ht="15" customHeight="1" x14ac:dyDescent="0.25">
      <c r="A594" s="9"/>
      <c r="B594" s="9"/>
      <c r="C594" s="9"/>
      <c r="D594" s="9"/>
      <c r="E594" s="91" t="s">
        <v>3933</v>
      </c>
      <c r="F594" s="91"/>
      <c r="G594" s="28">
        <f>SUM(G592:G593)</f>
        <v>23.33</v>
      </c>
    </row>
    <row r="595" spans="1:7" ht="15" customHeight="1" x14ac:dyDescent="0.25">
      <c r="A595" s="9"/>
      <c r="B595" s="9"/>
      <c r="C595" s="9"/>
      <c r="D595" s="9"/>
      <c r="E595" s="92" t="s">
        <v>3913</v>
      </c>
      <c r="F595" s="92"/>
      <c r="G595" s="29">
        <f>ROUND(SUM(G585,G590,G594),2)</f>
        <v>160.55000000000001</v>
      </c>
    </row>
    <row r="596" spans="1:7" ht="9.9499999999999993" customHeight="1" x14ac:dyDescent="0.25">
      <c r="A596" s="9"/>
      <c r="B596" s="9"/>
      <c r="C596" s="9"/>
      <c r="D596" s="9"/>
      <c r="E596" s="100"/>
      <c r="F596" s="100"/>
      <c r="G596" s="100"/>
    </row>
    <row r="597" spans="1:7" ht="20.100000000000001" customHeight="1" x14ac:dyDescent="0.25">
      <c r="A597" s="99" t="s">
        <v>4123</v>
      </c>
      <c r="B597" s="99"/>
      <c r="C597" s="99"/>
      <c r="D597" s="99"/>
      <c r="E597" s="99"/>
      <c r="F597" s="99"/>
      <c r="G597" s="99"/>
    </row>
    <row r="598" spans="1:7" ht="15" customHeight="1" x14ac:dyDescent="0.25">
      <c r="A598" s="93" t="s">
        <v>3893</v>
      </c>
      <c r="B598" s="93"/>
      <c r="C598" s="23" t="s">
        <v>3</v>
      </c>
      <c r="D598" s="23" t="s">
        <v>4</v>
      </c>
      <c r="E598" s="23" t="s">
        <v>3894</v>
      </c>
      <c r="F598" s="23" t="s">
        <v>3895</v>
      </c>
      <c r="G598" s="23" t="s">
        <v>3896</v>
      </c>
    </row>
    <row r="599" spans="1:7" ht="15" customHeight="1" x14ac:dyDescent="0.25">
      <c r="A599" s="24" t="s">
        <v>3951</v>
      </c>
      <c r="B599" s="25" t="s">
        <v>3952</v>
      </c>
      <c r="C599" s="24" t="s">
        <v>3953</v>
      </c>
      <c r="D599" s="24" t="s">
        <v>3954</v>
      </c>
      <c r="E599" s="30">
        <v>4.0000000000000001E-3</v>
      </c>
      <c r="F599" s="27">
        <v>215</v>
      </c>
      <c r="G599" s="27">
        <f>ROUND(ROUND(E599,8)*F599,2)</f>
        <v>0.86</v>
      </c>
    </row>
    <row r="600" spans="1:7" ht="15" customHeight="1" x14ac:dyDescent="0.25">
      <c r="A600" s="24" t="s">
        <v>3955</v>
      </c>
      <c r="B600" s="25" t="s">
        <v>3956</v>
      </c>
      <c r="C600" s="24" t="s">
        <v>20</v>
      </c>
      <c r="D600" s="24" t="s">
        <v>3903</v>
      </c>
      <c r="E600" s="30">
        <v>5.0000000000000001E-3</v>
      </c>
      <c r="F600" s="27">
        <v>19.37</v>
      </c>
      <c r="G600" s="27">
        <f>ROUND(ROUND(E600,8)*F600,2)</f>
        <v>0.1</v>
      </c>
    </row>
    <row r="601" spans="1:7" ht="15" customHeight="1" x14ac:dyDescent="0.25">
      <c r="A601" s="9"/>
      <c r="B601" s="9"/>
      <c r="C601" s="9"/>
      <c r="D601" s="9"/>
      <c r="E601" s="91" t="s">
        <v>3906</v>
      </c>
      <c r="F601" s="91"/>
      <c r="G601" s="28">
        <f>SUM(G599:G600)</f>
        <v>0.96</v>
      </c>
    </row>
    <row r="602" spans="1:7" ht="15" customHeight="1" x14ac:dyDescent="0.25">
      <c r="A602" s="93" t="s">
        <v>3907</v>
      </c>
      <c r="B602" s="93"/>
      <c r="C602" s="23" t="s">
        <v>3</v>
      </c>
      <c r="D602" s="23" t="s">
        <v>4</v>
      </c>
      <c r="E602" s="23" t="s">
        <v>3894</v>
      </c>
      <c r="F602" s="23" t="s">
        <v>3895</v>
      </c>
      <c r="G602" s="23" t="s">
        <v>3896</v>
      </c>
    </row>
    <row r="603" spans="1:7" ht="21" customHeight="1" x14ac:dyDescent="0.25">
      <c r="A603" s="24" t="s">
        <v>3908</v>
      </c>
      <c r="B603" s="25" t="s">
        <v>3909</v>
      </c>
      <c r="C603" s="24" t="s">
        <v>20</v>
      </c>
      <c r="D603" s="24" t="s">
        <v>2056</v>
      </c>
      <c r="E603" s="30">
        <v>0.03</v>
      </c>
      <c r="F603" s="27">
        <v>32.24</v>
      </c>
      <c r="G603" s="27">
        <f>ROUND(ROUND(E603,8)*F603,2)</f>
        <v>0.97</v>
      </c>
    </row>
    <row r="604" spans="1:7" ht="15" customHeight="1" x14ac:dyDescent="0.25">
      <c r="A604" s="24" t="s">
        <v>3910</v>
      </c>
      <c r="B604" s="25" t="s">
        <v>3911</v>
      </c>
      <c r="C604" s="24" t="s">
        <v>20</v>
      </c>
      <c r="D604" s="24" t="s">
        <v>2056</v>
      </c>
      <c r="E604" s="30">
        <v>0.03</v>
      </c>
      <c r="F604" s="27">
        <v>24.94</v>
      </c>
      <c r="G604" s="27">
        <f>ROUND(ROUND(E604,8)*F604,2)</f>
        <v>0.75</v>
      </c>
    </row>
    <row r="605" spans="1:7" ht="18" customHeight="1" x14ac:dyDescent="0.25">
      <c r="A605" s="9"/>
      <c r="B605" s="9"/>
      <c r="C605" s="9"/>
      <c r="D605" s="9"/>
      <c r="E605" s="91" t="s">
        <v>3912</v>
      </c>
      <c r="F605" s="91"/>
      <c r="G605" s="28">
        <f>SUM(G603:G604)</f>
        <v>1.72</v>
      </c>
    </row>
    <row r="606" spans="1:7" ht="15" customHeight="1" x14ac:dyDescent="0.25">
      <c r="A606" s="9"/>
      <c r="B606" s="9"/>
      <c r="C606" s="9"/>
      <c r="D606" s="9"/>
      <c r="E606" s="92" t="s">
        <v>3913</v>
      </c>
      <c r="F606" s="92"/>
      <c r="G606" s="29">
        <f>ROUND(SUM(G601,G605),2)</f>
        <v>2.68</v>
      </c>
    </row>
    <row r="607" spans="1:7" ht="9.9499999999999993" customHeight="1" x14ac:dyDescent="0.25">
      <c r="A607" s="9"/>
      <c r="B607" s="9"/>
      <c r="C607" s="9"/>
      <c r="D607" s="9"/>
      <c r="E607" s="100"/>
      <c r="F607" s="100"/>
      <c r="G607" s="100"/>
    </row>
    <row r="608" spans="1:7" ht="20.100000000000001" customHeight="1" x14ac:dyDescent="0.25">
      <c r="A608" s="99" t="s">
        <v>4124</v>
      </c>
      <c r="B608" s="99"/>
      <c r="C608" s="99"/>
      <c r="D608" s="99"/>
      <c r="E608" s="99"/>
      <c r="F608" s="99"/>
      <c r="G608" s="99"/>
    </row>
    <row r="609" spans="1:7" ht="15" customHeight="1" x14ac:dyDescent="0.25">
      <c r="A609" s="93" t="s">
        <v>3981</v>
      </c>
      <c r="B609" s="93"/>
      <c r="C609" s="23" t="s">
        <v>3</v>
      </c>
      <c r="D609" s="23" t="s">
        <v>4</v>
      </c>
      <c r="E609" s="23" t="s">
        <v>3894</v>
      </c>
      <c r="F609" s="23" t="s">
        <v>3895</v>
      </c>
      <c r="G609" s="23" t="s">
        <v>3896</v>
      </c>
    </row>
    <row r="610" spans="1:7" ht="21" customHeight="1" x14ac:dyDescent="0.25">
      <c r="A610" s="24" t="s">
        <v>70</v>
      </c>
      <c r="B610" s="25" t="s">
        <v>3982</v>
      </c>
      <c r="C610" s="24" t="s">
        <v>25</v>
      </c>
      <c r="D610" s="24" t="s">
        <v>61</v>
      </c>
      <c r="E610" s="30">
        <v>1</v>
      </c>
      <c r="F610" s="27">
        <v>28.42</v>
      </c>
      <c r="G610" s="27">
        <f>ROUND(ROUND(E610,8)*F610,2)</f>
        <v>28.42</v>
      </c>
    </row>
    <row r="611" spans="1:7" ht="15" customHeight="1" x14ac:dyDescent="0.25">
      <c r="A611" s="9"/>
      <c r="B611" s="9"/>
      <c r="C611" s="9"/>
      <c r="D611" s="9"/>
      <c r="E611" s="91" t="s">
        <v>3983</v>
      </c>
      <c r="F611" s="91"/>
      <c r="G611" s="28">
        <f>SUM(G610:G610)</f>
        <v>28.42</v>
      </c>
    </row>
    <row r="612" spans="1:7" ht="15" customHeight="1" x14ac:dyDescent="0.25">
      <c r="A612" s="9"/>
      <c r="B612" s="9"/>
      <c r="C612" s="9"/>
      <c r="D612" s="9"/>
      <c r="E612" s="92" t="s">
        <v>3913</v>
      </c>
      <c r="F612" s="92"/>
      <c r="G612" s="29">
        <f>ROUND(SUM(G611),2)</f>
        <v>28.42</v>
      </c>
    </row>
    <row r="613" spans="1:7" ht="9.9499999999999993" customHeight="1" x14ac:dyDescent="0.25">
      <c r="A613" s="9"/>
      <c r="B613" s="9"/>
      <c r="C613" s="9"/>
      <c r="D613" s="9"/>
      <c r="E613" s="100"/>
      <c r="F613" s="100"/>
      <c r="G613" s="100"/>
    </row>
    <row r="614" spans="1:7" ht="20.100000000000001" customHeight="1" x14ac:dyDescent="0.25">
      <c r="A614" s="99" t="s">
        <v>4125</v>
      </c>
      <c r="B614" s="99"/>
      <c r="C614" s="99"/>
      <c r="D614" s="99"/>
      <c r="E614" s="99"/>
      <c r="F614" s="99"/>
      <c r="G614" s="99"/>
    </row>
    <row r="615" spans="1:7" ht="15" customHeight="1" x14ac:dyDescent="0.25">
      <c r="A615" s="93" t="s">
        <v>3893</v>
      </c>
      <c r="B615" s="93"/>
      <c r="C615" s="23" t="s">
        <v>3</v>
      </c>
      <c r="D615" s="23" t="s">
        <v>4</v>
      </c>
      <c r="E615" s="23" t="s">
        <v>3894</v>
      </c>
      <c r="F615" s="23" t="s">
        <v>3895</v>
      </c>
      <c r="G615" s="23" t="s">
        <v>3896</v>
      </c>
    </row>
    <row r="616" spans="1:7" ht="29.1" customHeight="1" x14ac:dyDescent="0.25">
      <c r="A616" s="24" t="s">
        <v>4054</v>
      </c>
      <c r="B616" s="25" t="s">
        <v>4055</v>
      </c>
      <c r="C616" s="24" t="s">
        <v>20</v>
      </c>
      <c r="D616" s="24" t="s">
        <v>34</v>
      </c>
      <c r="E616" s="30">
        <v>0.18468999999999999</v>
      </c>
      <c r="F616" s="27">
        <v>517.16999999999996</v>
      </c>
      <c r="G616" s="27">
        <f t="shared" ref="G616:G621" si="15">ROUND(ROUND(E616,8)*F616,2)</f>
        <v>95.52</v>
      </c>
    </row>
    <row r="617" spans="1:7" ht="21" customHeight="1" x14ac:dyDescent="0.25">
      <c r="A617" s="24" t="s">
        <v>4056</v>
      </c>
      <c r="B617" s="25" t="s">
        <v>4057</v>
      </c>
      <c r="C617" s="24" t="s">
        <v>20</v>
      </c>
      <c r="D617" s="24" t="s">
        <v>2057</v>
      </c>
      <c r="E617" s="30">
        <v>3.1900000000000001E-3</v>
      </c>
      <c r="F617" s="27">
        <v>8.98</v>
      </c>
      <c r="G617" s="27">
        <f t="shared" si="15"/>
        <v>0.03</v>
      </c>
    </row>
    <row r="618" spans="1:7" ht="15" customHeight="1" x14ac:dyDescent="0.25">
      <c r="A618" s="24" t="s">
        <v>3955</v>
      </c>
      <c r="B618" s="25" t="s">
        <v>3956</v>
      </c>
      <c r="C618" s="24" t="s">
        <v>20</v>
      </c>
      <c r="D618" s="24" t="s">
        <v>3903</v>
      </c>
      <c r="E618" s="30">
        <v>4.4999999999999998E-2</v>
      </c>
      <c r="F618" s="27">
        <v>19.37</v>
      </c>
      <c r="G618" s="27">
        <f t="shared" si="15"/>
        <v>0.87</v>
      </c>
    </row>
    <row r="619" spans="1:7" ht="21" customHeight="1" x14ac:dyDescent="0.25">
      <c r="A619" s="24" t="s">
        <v>4050</v>
      </c>
      <c r="B619" s="25" t="s">
        <v>4051</v>
      </c>
      <c r="C619" s="24" t="s">
        <v>20</v>
      </c>
      <c r="D619" s="24" t="s">
        <v>84</v>
      </c>
      <c r="E619" s="30">
        <v>0.46875</v>
      </c>
      <c r="F619" s="27">
        <v>3.9</v>
      </c>
      <c r="G619" s="27">
        <f t="shared" si="15"/>
        <v>1.83</v>
      </c>
    </row>
    <row r="620" spans="1:7" ht="21" customHeight="1" x14ac:dyDescent="0.25">
      <c r="A620" s="24" t="s">
        <v>4058</v>
      </c>
      <c r="B620" s="25" t="s">
        <v>4059</v>
      </c>
      <c r="C620" s="24" t="s">
        <v>20</v>
      </c>
      <c r="D620" s="24" t="s">
        <v>84</v>
      </c>
      <c r="E620" s="30">
        <v>0.375</v>
      </c>
      <c r="F620" s="27">
        <v>2.69</v>
      </c>
      <c r="G620" s="27">
        <f t="shared" si="15"/>
        <v>1.01</v>
      </c>
    </row>
    <row r="621" spans="1:7" ht="29.1" customHeight="1" x14ac:dyDescent="0.25">
      <c r="A621" s="24" t="s">
        <v>4060</v>
      </c>
      <c r="B621" s="25" t="s">
        <v>4061</v>
      </c>
      <c r="C621" s="24" t="s">
        <v>20</v>
      </c>
      <c r="D621" s="24" t="s">
        <v>16</v>
      </c>
      <c r="E621" s="30">
        <v>1.07</v>
      </c>
      <c r="F621" s="27">
        <v>23.81</v>
      </c>
      <c r="G621" s="27">
        <f t="shared" si="15"/>
        <v>25.48</v>
      </c>
    </row>
    <row r="622" spans="1:7" ht="15" customHeight="1" x14ac:dyDescent="0.25">
      <c r="A622" s="9"/>
      <c r="B622" s="9"/>
      <c r="C622" s="9"/>
      <c r="D622" s="9"/>
      <c r="E622" s="91" t="s">
        <v>3906</v>
      </c>
      <c r="F622" s="91"/>
      <c r="G622" s="28">
        <f>SUM(G616:G621)</f>
        <v>124.74000000000001</v>
      </c>
    </row>
    <row r="623" spans="1:7" ht="15" customHeight="1" x14ac:dyDescent="0.25">
      <c r="A623" s="93" t="s">
        <v>3907</v>
      </c>
      <c r="B623" s="93"/>
      <c r="C623" s="23" t="s">
        <v>3</v>
      </c>
      <c r="D623" s="23" t="s">
        <v>4</v>
      </c>
      <c r="E623" s="23" t="s">
        <v>3894</v>
      </c>
      <c r="F623" s="23" t="s">
        <v>3895</v>
      </c>
      <c r="G623" s="23" t="s">
        <v>3896</v>
      </c>
    </row>
    <row r="624" spans="1:7" ht="21" customHeight="1" x14ac:dyDescent="0.25">
      <c r="A624" s="24" t="s">
        <v>3908</v>
      </c>
      <c r="B624" s="25" t="s">
        <v>3909</v>
      </c>
      <c r="C624" s="24" t="s">
        <v>20</v>
      </c>
      <c r="D624" s="24" t="s">
        <v>2056</v>
      </c>
      <c r="E624" s="30">
        <v>0.13009999999999999</v>
      </c>
      <c r="F624" s="27">
        <v>32.24</v>
      </c>
      <c r="G624" s="27">
        <f>ROUND(ROUND(E624,8)*F624,2)</f>
        <v>4.1900000000000004</v>
      </c>
    </row>
    <row r="625" spans="1:7" ht="15" customHeight="1" x14ac:dyDescent="0.25">
      <c r="A625" s="24" t="s">
        <v>3971</v>
      </c>
      <c r="B625" s="25" t="s">
        <v>3972</v>
      </c>
      <c r="C625" s="24" t="s">
        <v>20</v>
      </c>
      <c r="D625" s="24" t="s">
        <v>2056</v>
      </c>
      <c r="E625" s="30">
        <v>8.7400000000000005E-2</v>
      </c>
      <c r="F625" s="27">
        <v>32.69</v>
      </c>
      <c r="G625" s="27">
        <f>ROUND(ROUND(E625,8)*F625,2)</f>
        <v>2.86</v>
      </c>
    </row>
    <row r="626" spans="1:7" ht="15" customHeight="1" x14ac:dyDescent="0.25">
      <c r="A626" s="24" t="s">
        <v>3910</v>
      </c>
      <c r="B626" s="25" t="s">
        <v>3911</v>
      </c>
      <c r="C626" s="24" t="s">
        <v>20</v>
      </c>
      <c r="D626" s="24" t="s">
        <v>2056</v>
      </c>
      <c r="E626" s="30">
        <v>0.21759999999999999</v>
      </c>
      <c r="F626" s="27">
        <v>24.94</v>
      </c>
      <c r="G626" s="27">
        <f>ROUND(ROUND(E626,8)*F626,2)</f>
        <v>5.43</v>
      </c>
    </row>
    <row r="627" spans="1:7" ht="18" customHeight="1" x14ac:dyDescent="0.25">
      <c r="A627" s="9"/>
      <c r="B627" s="9"/>
      <c r="C627" s="9"/>
      <c r="D627" s="9"/>
      <c r="E627" s="91" t="s">
        <v>3912</v>
      </c>
      <c r="F627" s="91"/>
      <c r="G627" s="28">
        <f>SUM(G624:G626)</f>
        <v>12.48</v>
      </c>
    </row>
    <row r="628" spans="1:7" ht="15" customHeight="1" x14ac:dyDescent="0.25">
      <c r="A628" s="93" t="s">
        <v>3922</v>
      </c>
      <c r="B628" s="93"/>
      <c r="C628" s="23" t="s">
        <v>3</v>
      </c>
      <c r="D628" s="23" t="s">
        <v>4</v>
      </c>
      <c r="E628" s="23" t="s">
        <v>3894</v>
      </c>
      <c r="F628" s="23" t="s">
        <v>3895</v>
      </c>
      <c r="G628" s="23" t="s">
        <v>3896</v>
      </c>
    </row>
    <row r="629" spans="1:7" ht="29.1" customHeight="1" x14ac:dyDescent="0.25">
      <c r="A629" s="24" t="s">
        <v>4062</v>
      </c>
      <c r="B629" s="25" t="s">
        <v>4063</v>
      </c>
      <c r="C629" s="24" t="s">
        <v>20</v>
      </c>
      <c r="D629" s="24" t="s">
        <v>3903</v>
      </c>
      <c r="E629" s="30">
        <v>1.23E-2</v>
      </c>
      <c r="F629" s="27">
        <v>23.44</v>
      </c>
      <c r="G629" s="27">
        <f>ROUND(ROUND(E629,8)*F629,2)</f>
        <v>0.28999999999999998</v>
      </c>
    </row>
    <row r="630" spans="1:7" ht="21" customHeight="1" x14ac:dyDescent="0.25">
      <c r="A630" s="24" t="s">
        <v>4064</v>
      </c>
      <c r="B630" s="25" t="s">
        <v>4065</v>
      </c>
      <c r="C630" s="24" t="s">
        <v>4066</v>
      </c>
      <c r="D630" s="24" t="s">
        <v>26</v>
      </c>
      <c r="E630" s="30">
        <v>4</v>
      </c>
      <c r="F630" s="27">
        <v>5.76</v>
      </c>
      <c r="G630" s="27">
        <f>ROUND(ROUND(E630,8)*F630,2)</f>
        <v>23.04</v>
      </c>
    </row>
    <row r="631" spans="1:7" ht="15" customHeight="1" x14ac:dyDescent="0.25">
      <c r="A631" s="9"/>
      <c r="B631" s="9"/>
      <c r="C631" s="9"/>
      <c r="D631" s="9"/>
      <c r="E631" s="91" t="s">
        <v>3933</v>
      </c>
      <c r="F631" s="91"/>
      <c r="G631" s="28">
        <f>SUM(G629:G630)</f>
        <v>23.33</v>
      </c>
    </row>
    <row r="632" spans="1:7" ht="15" customHeight="1" x14ac:dyDescent="0.25">
      <c r="A632" s="9"/>
      <c r="B632" s="9"/>
      <c r="C632" s="9"/>
      <c r="D632" s="9"/>
      <c r="E632" s="92" t="s">
        <v>3913</v>
      </c>
      <c r="F632" s="92"/>
      <c r="G632" s="29">
        <f>ROUND(SUM(G622,G627,G631),2)</f>
        <v>160.55000000000001</v>
      </c>
    </row>
    <row r="633" spans="1:7" ht="9.9499999999999993" customHeight="1" x14ac:dyDescent="0.25">
      <c r="A633" s="9"/>
      <c r="B633" s="9"/>
      <c r="C633" s="9"/>
      <c r="D633" s="9"/>
      <c r="E633" s="100"/>
      <c r="F633" s="100"/>
      <c r="G633" s="100"/>
    </row>
    <row r="634" spans="1:7" ht="20.100000000000001" customHeight="1" x14ac:dyDescent="0.25">
      <c r="A634" s="99" t="s">
        <v>4123</v>
      </c>
      <c r="B634" s="99"/>
      <c r="C634" s="99"/>
      <c r="D634" s="99"/>
      <c r="E634" s="99"/>
      <c r="F634" s="99"/>
      <c r="G634" s="99"/>
    </row>
    <row r="635" spans="1:7" ht="15" customHeight="1" x14ac:dyDescent="0.25">
      <c r="A635" s="93" t="s">
        <v>3893</v>
      </c>
      <c r="B635" s="93"/>
      <c r="C635" s="23" t="s">
        <v>3</v>
      </c>
      <c r="D635" s="23" t="s">
        <v>4</v>
      </c>
      <c r="E635" s="23" t="s">
        <v>3894</v>
      </c>
      <c r="F635" s="23" t="s">
        <v>3895</v>
      </c>
      <c r="G635" s="23" t="s">
        <v>3896</v>
      </c>
    </row>
    <row r="636" spans="1:7" ht="15" customHeight="1" x14ac:dyDescent="0.25">
      <c r="A636" s="24" t="s">
        <v>3951</v>
      </c>
      <c r="B636" s="25" t="s">
        <v>3952</v>
      </c>
      <c r="C636" s="24" t="s">
        <v>3953</v>
      </c>
      <c r="D636" s="24" t="s">
        <v>3954</v>
      </c>
      <c r="E636" s="30">
        <v>4.0000000000000001E-3</v>
      </c>
      <c r="F636" s="27">
        <v>215</v>
      </c>
      <c r="G636" s="27">
        <f>ROUND(ROUND(E636,8)*F636,2)</f>
        <v>0.86</v>
      </c>
    </row>
    <row r="637" spans="1:7" ht="15" customHeight="1" x14ac:dyDescent="0.25">
      <c r="A637" s="24" t="s">
        <v>3955</v>
      </c>
      <c r="B637" s="25" t="s">
        <v>3956</v>
      </c>
      <c r="C637" s="24" t="s">
        <v>20</v>
      </c>
      <c r="D637" s="24" t="s">
        <v>3903</v>
      </c>
      <c r="E637" s="30">
        <v>5.0000000000000001E-3</v>
      </c>
      <c r="F637" s="27">
        <v>19.37</v>
      </c>
      <c r="G637" s="27">
        <f>ROUND(ROUND(E637,8)*F637,2)</f>
        <v>0.1</v>
      </c>
    </row>
    <row r="638" spans="1:7" ht="15" customHeight="1" x14ac:dyDescent="0.25">
      <c r="A638" s="9"/>
      <c r="B638" s="9"/>
      <c r="C638" s="9"/>
      <c r="D638" s="9"/>
      <c r="E638" s="91" t="s">
        <v>3906</v>
      </c>
      <c r="F638" s="91"/>
      <c r="G638" s="28">
        <f>SUM(G636:G637)</f>
        <v>0.96</v>
      </c>
    </row>
    <row r="639" spans="1:7" ht="15" customHeight="1" x14ac:dyDescent="0.25">
      <c r="A639" s="93" t="s">
        <v>3907</v>
      </c>
      <c r="B639" s="93"/>
      <c r="C639" s="23" t="s">
        <v>3</v>
      </c>
      <c r="D639" s="23" t="s">
        <v>4</v>
      </c>
      <c r="E639" s="23" t="s">
        <v>3894</v>
      </c>
      <c r="F639" s="23" t="s">
        <v>3895</v>
      </c>
      <c r="G639" s="23" t="s">
        <v>3896</v>
      </c>
    </row>
    <row r="640" spans="1:7" ht="21" customHeight="1" x14ac:dyDescent="0.25">
      <c r="A640" s="24" t="s">
        <v>3908</v>
      </c>
      <c r="B640" s="25" t="s">
        <v>3909</v>
      </c>
      <c r="C640" s="24" t="s">
        <v>20</v>
      </c>
      <c r="D640" s="24" t="s">
        <v>2056</v>
      </c>
      <c r="E640" s="30">
        <v>0.03</v>
      </c>
      <c r="F640" s="27">
        <v>32.24</v>
      </c>
      <c r="G640" s="27">
        <f>ROUND(ROUND(E640,8)*F640,2)</f>
        <v>0.97</v>
      </c>
    </row>
    <row r="641" spans="1:7" ht="15" customHeight="1" x14ac:dyDescent="0.25">
      <c r="A641" s="24" t="s">
        <v>3910</v>
      </c>
      <c r="B641" s="25" t="s">
        <v>3911</v>
      </c>
      <c r="C641" s="24" t="s">
        <v>20</v>
      </c>
      <c r="D641" s="24" t="s">
        <v>2056</v>
      </c>
      <c r="E641" s="30">
        <v>0.03</v>
      </c>
      <c r="F641" s="27">
        <v>24.94</v>
      </c>
      <c r="G641" s="27">
        <f>ROUND(ROUND(E641,8)*F641,2)</f>
        <v>0.75</v>
      </c>
    </row>
    <row r="642" spans="1:7" ht="18" customHeight="1" x14ac:dyDescent="0.25">
      <c r="A642" s="9"/>
      <c r="B642" s="9"/>
      <c r="C642" s="9"/>
      <c r="D642" s="9"/>
      <c r="E642" s="91" t="s">
        <v>3912</v>
      </c>
      <c r="F642" s="91"/>
      <c r="G642" s="28">
        <f>SUM(G640:G641)</f>
        <v>1.72</v>
      </c>
    </row>
    <row r="643" spans="1:7" ht="15" customHeight="1" x14ac:dyDescent="0.25">
      <c r="A643" s="9"/>
      <c r="B643" s="9"/>
      <c r="C643" s="9"/>
      <c r="D643" s="9"/>
      <c r="E643" s="92" t="s">
        <v>3913</v>
      </c>
      <c r="F643" s="92"/>
      <c r="G643" s="29">
        <f>ROUND(SUM(G638,G642),2)</f>
        <v>2.68</v>
      </c>
    </row>
    <row r="644" spans="1:7" ht="9.9499999999999993" customHeight="1" x14ac:dyDescent="0.25">
      <c r="A644" s="9"/>
      <c r="B644" s="9"/>
      <c r="C644" s="9"/>
      <c r="D644" s="9"/>
      <c r="E644" s="100"/>
      <c r="F644" s="100"/>
      <c r="G644" s="100"/>
    </row>
    <row r="645" spans="1:7" ht="20.100000000000001" customHeight="1" x14ac:dyDescent="0.25">
      <c r="A645" s="99" t="s">
        <v>4124</v>
      </c>
      <c r="B645" s="99"/>
      <c r="C645" s="99"/>
      <c r="D645" s="99"/>
      <c r="E645" s="99"/>
      <c r="F645" s="99"/>
      <c r="G645" s="99"/>
    </row>
    <row r="646" spans="1:7" ht="15" customHeight="1" x14ac:dyDescent="0.25">
      <c r="A646" s="93" t="s">
        <v>3981</v>
      </c>
      <c r="B646" s="93"/>
      <c r="C646" s="23" t="s">
        <v>3</v>
      </c>
      <c r="D646" s="23" t="s">
        <v>4</v>
      </c>
      <c r="E646" s="23" t="s">
        <v>3894</v>
      </c>
      <c r="F646" s="23" t="s">
        <v>3895</v>
      </c>
      <c r="G646" s="23" t="s">
        <v>3896</v>
      </c>
    </row>
    <row r="647" spans="1:7" ht="21" customHeight="1" x14ac:dyDescent="0.25">
      <c r="A647" s="24" t="s">
        <v>70</v>
      </c>
      <c r="B647" s="25" t="s">
        <v>3982</v>
      </c>
      <c r="C647" s="24" t="s">
        <v>25</v>
      </c>
      <c r="D647" s="24" t="s">
        <v>61</v>
      </c>
      <c r="E647" s="30">
        <v>1</v>
      </c>
      <c r="F647" s="27">
        <v>28.42</v>
      </c>
      <c r="G647" s="27">
        <f>ROUND(ROUND(E647,8)*F647,2)</f>
        <v>28.42</v>
      </c>
    </row>
    <row r="648" spans="1:7" ht="15" customHeight="1" x14ac:dyDescent="0.25">
      <c r="A648" s="9"/>
      <c r="B648" s="9"/>
      <c r="C648" s="9"/>
      <c r="D648" s="9"/>
      <c r="E648" s="91" t="s">
        <v>3983</v>
      </c>
      <c r="F648" s="91"/>
      <c r="G648" s="28">
        <f>SUM(G647:G647)</f>
        <v>28.42</v>
      </c>
    </row>
    <row r="649" spans="1:7" ht="15" customHeight="1" x14ac:dyDescent="0.25">
      <c r="A649" s="9"/>
      <c r="B649" s="9"/>
      <c r="C649" s="9"/>
      <c r="D649" s="9"/>
      <c r="E649" s="92" t="s">
        <v>3913</v>
      </c>
      <c r="F649" s="92"/>
      <c r="G649" s="29">
        <f>ROUND(SUM(G648),2)</f>
        <v>28.42</v>
      </c>
    </row>
    <row r="650" spans="1:7" ht="9.9499999999999993" customHeight="1" x14ac:dyDescent="0.25">
      <c r="A650" s="9"/>
      <c r="B650" s="9"/>
      <c r="C650" s="9"/>
      <c r="D650" s="9"/>
      <c r="E650" s="100"/>
      <c r="F650" s="100"/>
      <c r="G650" s="100"/>
    </row>
    <row r="651" spans="1:7" ht="20.100000000000001" customHeight="1" x14ac:dyDescent="0.25">
      <c r="A651" s="99" t="s">
        <v>4125</v>
      </c>
      <c r="B651" s="99"/>
      <c r="C651" s="99"/>
      <c r="D651" s="99"/>
      <c r="E651" s="99"/>
      <c r="F651" s="99"/>
      <c r="G651" s="99"/>
    </row>
    <row r="652" spans="1:7" ht="15" customHeight="1" x14ac:dyDescent="0.25">
      <c r="A652" s="93" t="s">
        <v>3893</v>
      </c>
      <c r="B652" s="93"/>
      <c r="C652" s="23" t="s">
        <v>3</v>
      </c>
      <c r="D652" s="23" t="s">
        <v>4</v>
      </c>
      <c r="E652" s="23" t="s">
        <v>3894</v>
      </c>
      <c r="F652" s="23" t="s">
        <v>3895</v>
      </c>
      <c r="G652" s="23" t="s">
        <v>3896</v>
      </c>
    </row>
    <row r="653" spans="1:7" ht="29.1" customHeight="1" x14ac:dyDescent="0.25">
      <c r="A653" s="24" t="s">
        <v>4054</v>
      </c>
      <c r="B653" s="25" t="s">
        <v>4055</v>
      </c>
      <c r="C653" s="24" t="s">
        <v>20</v>
      </c>
      <c r="D653" s="24" t="s">
        <v>34</v>
      </c>
      <c r="E653" s="30">
        <v>0.18468999999999999</v>
      </c>
      <c r="F653" s="27">
        <v>517.16999999999996</v>
      </c>
      <c r="G653" s="27">
        <f t="shared" ref="G653:G658" si="16">ROUND(ROUND(E653,8)*F653,2)</f>
        <v>95.52</v>
      </c>
    </row>
    <row r="654" spans="1:7" ht="21" customHeight="1" x14ac:dyDescent="0.25">
      <c r="A654" s="24" t="s">
        <v>4056</v>
      </c>
      <c r="B654" s="25" t="s">
        <v>4057</v>
      </c>
      <c r="C654" s="24" t="s">
        <v>20</v>
      </c>
      <c r="D654" s="24" t="s">
        <v>2057</v>
      </c>
      <c r="E654" s="30">
        <v>3.1900000000000001E-3</v>
      </c>
      <c r="F654" s="27">
        <v>8.98</v>
      </c>
      <c r="G654" s="27">
        <f t="shared" si="16"/>
        <v>0.03</v>
      </c>
    </row>
    <row r="655" spans="1:7" ht="15" customHeight="1" x14ac:dyDescent="0.25">
      <c r="A655" s="24" t="s">
        <v>3955</v>
      </c>
      <c r="B655" s="25" t="s">
        <v>3956</v>
      </c>
      <c r="C655" s="24" t="s">
        <v>20</v>
      </c>
      <c r="D655" s="24" t="s">
        <v>3903</v>
      </c>
      <c r="E655" s="30">
        <v>4.4999999999999998E-2</v>
      </c>
      <c r="F655" s="27">
        <v>19.37</v>
      </c>
      <c r="G655" s="27">
        <f t="shared" si="16"/>
        <v>0.87</v>
      </c>
    </row>
    <row r="656" spans="1:7" ht="21" customHeight="1" x14ac:dyDescent="0.25">
      <c r="A656" s="24" t="s">
        <v>4050</v>
      </c>
      <c r="B656" s="25" t="s">
        <v>4051</v>
      </c>
      <c r="C656" s="24" t="s">
        <v>20</v>
      </c>
      <c r="D656" s="24" t="s">
        <v>84</v>
      </c>
      <c r="E656" s="30">
        <v>0.46875</v>
      </c>
      <c r="F656" s="27">
        <v>3.9</v>
      </c>
      <c r="G656" s="27">
        <f t="shared" si="16"/>
        <v>1.83</v>
      </c>
    </row>
    <row r="657" spans="1:7" ht="21" customHeight="1" x14ac:dyDescent="0.25">
      <c r="A657" s="24" t="s">
        <v>4058</v>
      </c>
      <c r="B657" s="25" t="s">
        <v>4059</v>
      </c>
      <c r="C657" s="24" t="s">
        <v>20</v>
      </c>
      <c r="D657" s="24" t="s">
        <v>84</v>
      </c>
      <c r="E657" s="30">
        <v>0.375</v>
      </c>
      <c r="F657" s="27">
        <v>2.69</v>
      </c>
      <c r="G657" s="27">
        <f t="shared" si="16"/>
        <v>1.01</v>
      </c>
    </row>
    <row r="658" spans="1:7" ht="29.1" customHeight="1" x14ac:dyDescent="0.25">
      <c r="A658" s="24" t="s">
        <v>4060</v>
      </c>
      <c r="B658" s="25" t="s">
        <v>4061</v>
      </c>
      <c r="C658" s="24" t="s">
        <v>20</v>
      </c>
      <c r="D658" s="24" t="s">
        <v>16</v>
      </c>
      <c r="E658" s="30">
        <v>1.07</v>
      </c>
      <c r="F658" s="27">
        <v>23.81</v>
      </c>
      <c r="G658" s="27">
        <f t="shared" si="16"/>
        <v>25.48</v>
      </c>
    </row>
    <row r="659" spans="1:7" ht="15" customHeight="1" x14ac:dyDescent="0.25">
      <c r="A659" s="9"/>
      <c r="B659" s="9"/>
      <c r="C659" s="9"/>
      <c r="D659" s="9"/>
      <c r="E659" s="91" t="s">
        <v>3906</v>
      </c>
      <c r="F659" s="91"/>
      <c r="G659" s="28">
        <f>SUM(G653:G658)</f>
        <v>124.74000000000001</v>
      </c>
    </row>
    <row r="660" spans="1:7" ht="15" customHeight="1" x14ac:dyDescent="0.25">
      <c r="A660" s="93" t="s">
        <v>3907</v>
      </c>
      <c r="B660" s="93"/>
      <c r="C660" s="23" t="s">
        <v>3</v>
      </c>
      <c r="D660" s="23" t="s">
        <v>4</v>
      </c>
      <c r="E660" s="23" t="s">
        <v>3894</v>
      </c>
      <c r="F660" s="23" t="s">
        <v>3895</v>
      </c>
      <c r="G660" s="23" t="s">
        <v>3896</v>
      </c>
    </row>
    <row r="661" spans="1:7" ht="21" customHeight="1" x14ac:dyDescent="0.25">
      <c r="A661" s="24" t="s">
        <v>3908</v>
      </c>
      <c r="B661" s="25" t="s">
        <v>3909</v>
      </c>
      <c r="C661" s="24" t="s">
        <v>20</v>
      </c>
      <c r="D661" s="24" t="s">
        <v>2056</v>
      </c>
      <c r="E661" s="30">
        <v>0.13009999999999999</v>
      </c>
      <c r="F661" s="27">
        <v>32.24</v>
      </c>
      <c r="G661" s="27">
        <f>ROUND(ROUND(E661,8)*F661,2)</f>
        <v>4.1900000000000004</v>
      </c>
    </row>
    <row r="662" spans="1:7" ht="15" customHeight="1" x14ac:dyDescent="0.25">
      <c r="A662" s="24" t="s">
        <v>3971</v>
      </c>
      <c r="B662" s="25" t="s">
        <v>3972</v>
      </c>
      <c r="C662" s="24" t="s">
        <v>20</v>
      </c>
      <c r="D662" s="24" t="s">
        <v>2056</v>
      </c>
      <c r="E662" s="30">
        <v>8.7400000000000005E-2</v>
      </c>
      <c r="F662" s="27">
        <v>32.69</v>
      </c>
      <c r="G662" s="27">
        <f>ROUND(ROUND(E662,8)*F662,2)</f>
        <v>2.86</v>
      </c>
    </row>
    <row r="663" spans="1:7" ht="15" customHeight="1" x14ac:dyDescent="0.25">
      <c r="A663" s="24" t="s">
        <v>3910</v>
      </c>
      <c r="B663" s="25" t="s">
        <v>3911</v>
      </c>
      <c r="C663" s="24" t="s">
        <v>20</v>
      </c>
      <c r="D663" s="24" t="s">
        <v>2056</v>
      </c>
      <c r="E663" s="30">
        <v>0.21759999999999999</v>
      </c>
      <c r="F663" s="27">
        <v>24.94</v>
      </c>
      <c r="G663" s="27">
        <f>ROUND(ROUND(E663,8)*F663,2)</f>
        <v>5.43</v>
      </c>
    </row>
    <row r="664" spans="1:7" ht="18" customHeight="1" x14ac:dyDescent="0.25">
      <c r="A664" s="9"/>
      <c r="B664" s="9"/>
      <c r="C664" s="9"/>
      <c r="D664" s="9"/>
      <c r="E664" s="91" t="s">
        <v>3912</v>
      </c>
      <c r="F664" s="91"/>
      <c r="G664" s="28">
        <f>SUM(G661:G663)</f>
        <v>12.48</v>
      </c>
    </row>
    <row r="665" spans="1:7" ht="15" customHeight="1" x14ac:dyDescent="0.25">
      <c r="A665" s="93" t="s">
        <v>3922</v>
      </c>
      <c r="B665" s="93"/>
      <c r="C665" s="23" t="s">
        <v>3</v>
      </c>
      <c r="D665" s="23" t="s">
        <v>4</v>
      </c>
      <c r="E665" s="23" t="s">
        <v>3894</v>
      </c>
      <c r="F665" s="23" t="s">
        <v>3895</v>
      </c>
      <c r="G665" s="23" t="s">
        <v>3896</v>
      </c>
    </row>
    <row r="666" spans="1:7" ht="29.1" customHeight="1" x14ac:dyDescent="0.25">
      <c r="A666" s="24" t="s">
        <v>4062</v>
      </c>
      <c r="B666" s="25" t="s">
        <v>4063</v>
      </c>
      <c r="C666" s="24" t="s">
        <v>20</v>
      </c>
      <c r="D666" s="24" t="s">
        <v>3903</v>
      </c>
      <c r="E666" s="30">
        <v>1.23E-2</v>
      </c>
      <c r="F666" s="27">
        <v>23.44</v>
      </c>
      <c r="G666" s="27">
        <f>ROUND(ROUND(E666,8)*F666,2)</f>
        <v>0.28999999999999998</v>
      </c>
    </row>
    <row r="667" spans="1:7" ht="21" customHeight="1" x14ac:dyDescent="0.25">
      <c r="A667" s="24" t="s">
        <v>4064</v>
      </c>
      <c r="B667" s="25" t="s">
        <v>4065</v>
      </c>
      <c r="C667" s="24" t="s">
        <v>4066</v>
      </c>
      <c r="D667" s="24" t="s">
        <v>26</v>
      </c>
      <c r="E667" s="30">
        <v>4</v>
      </c>
      <c r="F667" s="27">
        <v>5.76</v>
      </c>
      <c r="G667" s="27">
        <f>ROUND(ROUND(E667,8)*F667,2)</f>
        <v>23.04</v>
      </c>
    </row>
    <row r="668" spans="1:7" ht="15" customHeight="1" x14ac:dyDescent="0.25">
      <c r="A668" s="9"/>
      <c r="B668" s="9"/>
      <c r="C668" s="9"/>
      <c r="D668" s="9"/>
      <c r="E668" s="91" t="s">
        <v>3933</v>
      </c>
      <c r="F668" s="91"/>
      <c r="G668" s="28">
        <f>SUM(G666:G667)</f>
        <v>23.33</v>
      </c>
    </row>
    <row r="669" spans="1:7" ht="15" customHeight="1" x14ac:dyDescent="0.25">
      <c r="A669" s="9"/>
      <c r="B669" s="9"/>
      <c r="C669" s="9"/>
      <c r="D669" s="9"/>
      <c r="E669" s="92" t="s">
        <v>3913</v>
      </c>
      <c r="F669" s="92"/>
      <c r="G669" s="29">
        <f>ROUND(SUM(G659,G664,G668),2)</f>
        <v>160.55000000000001</v>
      </c>
    </row>
    <row r="670" spans="1:7" ht="9.9499999999999993" customHeight="1" x14ac:dyDescent="0.25">
      <c r="A670" s="9"/>
      <c r="B670" s="9"/>
      <c r="C670" s="9"/>
      <c r="D670" s="9"/>
      <c r="E670" s="100"/>
      <c r="F670" s="100"/>
      <c r="G670" s="100"/>
    </row>
    <row r="671" spans="1:7" ht="20.100000000000001" customHeight="1" x14ac:dyDescent="0.25">
      <c r="A671" s="99" t="s">
        <v>4123</v>
      </c>
      <c r="B671" s="99"/>
      <c r="C671" s="99"/>
      <c r="D671" s="99"/>
      <c r="E671" s="99"/>
      <c r="F671" s="99"/>
      <c r="G671" s="99"/>
    </row>
    <row r="672" spans="1:7" ht="15" customHeight="1" x14ac:dyDescent="0.25">
      <c r="A672" s="93" t="s">
        <v>3893</v>
      </c>
      <c r="B672" s="93"/>
      <c r="C672" s="23" t="s">
        <v>3</v>
      </c>
      <c r="D672" s="23" t="s">
        <v>4</v>
      </c>
      <c r="E672" s="23" t="s">
        <v>3894</v>
      </c>
      <c r="F672" s="23" t="s">
        <v>3895</v>
      </c>
      <c r="G672" s="23" t="s">
        <v>3896</v>
      </c>
    </row>
    <row r="673" spans="1:7" ht="15" customHeight="1" x14ac:dyDescent="0.25">
      <c r="A673" s="24" t="s">
        <v>3951</v>
      </c>
      <c r="B673" s="25" t="s">
        <v>3952</v>
      </c>
      <c r="C673" s="24" t="s">
        <v>3953</v>
      </c>
      <c r="D673" s="24" t="s">
        <v>3954</v>
      </c>
      <c r="E673" s="30">
        <v>4.0000000000000001E-3</v>
      </c>
      <c r="F673" s="27">
        <v>215</v>
      </c>
      <c r="G673" s="27">
        <f>ROUND(ROUND(E673,8)*F673,2)</f>
        <v>0.86</v>
      </c>
    </row>
    <row r="674" spans="1:7" ht="15" customHeight="1" x14ac:dyDescent="0.25">
      <c r="A674" s="24" t="s">
        <v>3955</v>
      </c>
      <c r="B674" s="25" t="s">
        <v>3956</v>
      </c>
      <c r="C674" s="24" t="s">
        <v>20</v>
      </c>
      <c r="D674" s="24" t="s">
        <v>3903</v>
      </c>
      <c r="E674" s="30">
        <v>5.0000000000000001E-3</v>
      </c>
      <c r="F674" s="27">
        <v>19.37</v>
      </c>
      <c r="G674" s="27">
        <f>ROUND(ROUND(E674,8)*F674,2)</f>
        <v>0.1</v>
      </c>
    </row>
    <row r="675" spans="1:7" ht="15" customHeight="1" x14ac:dyDescent="0.25">
      <c r="A675" s="9"/>
      <c r="B675" s="9"/>
      <c r="C675" s="9"/>
      <c r="D675" s="9"/>
      <c r="E675" s="91" t="s">
        <v>3906</v>
      </c>
      <c r="F675" s="91"/>
      <c r="G675" s="28">
        <f>SUM(G673:G674)</f>
        <v>0.96</v>
      </c>
    </row>
    <row r="676" spans="1:7" ht="15" customHeight="1" x14ac:dyDescent="0.25">
      <c r="A676" s="93" t="s">
        <v>3907</v>
      </c>
      <c r="B676" s="93"/>
      <c r="C676" s="23" t="s">
        <v>3</v>
      </c>
      <c r="D676" s="23" t="s">
        <v>4</v>
      </c>
      <c r="E676" s="23" t="s">
        <v>3894</v>
      </c>
      <c r="F676" s="23" t="s">
        <v>3895</v>
      </c>
      <c r="G676" s="23" t="s">
        <v>3896</v>
      </c>
    </row>
    <row r="677" spans="1:7" ht="21" customHeight="1" x14ac:dyDescent="0.25">
      <c r="A677" s="24" t="s">
        <v>3908</v>
      </c>
      <c r="B677" s="25" t="s">
        <v>3909</v>
      </c>
      <c r="C677" s="24" t="s">
        <v>20</v>
      </c>
      <c r="D677" s="24" t="s">
        <v>2056</v>
      </c>
      <c r="E677" s="30">
        <v>0.03</v>
      </c>
      <c r="F677" s="27">
        <v>32.24</v>
      </c>
      <c r="G677" s="27">
        <f>ROUND(ROUND(E677,8)*F677,2)</f>
        <v>0.97</v>
      </c>
    </row>
    <row r="678" spans="1:7" ht="15" customHeight="1" x14ac:dyDescent="0.25">
      <c r="A678" s="24" t="s">
        <v>3910</v>
      </c>
      <c r="B678" s="25" t="s">
        <v>3911</v>
      </c>
      <c r="C678" s="24" t="s">
        <v>20</v>
      </c>
      <c r="D678" s="24" t="s">
        <v>2056</v>
      </c>
      <c r="E678" s="30">
        <v>0.03</v>
      </c>
      <c r="F678" s="27">
        <v>24.94</v>
      </c>
      <c r="G678" s="27">
        <f>ROUND(ROUND(E678,8)*F678,2)</f>
        <v>0.75</v>
      </c>
    </row>
    <row r="679" spans="1:7" ht="18" customHeight="1" x14ac:dyDescent="0.25">
      <c r="A679" s="9"/>
      <c r="B679" s="9"/>
      <c r="C679" s="9"/>
      <c r="D679" s="9"/>
      <c r="E679" s="91" t="s">
        <v>3912</v>
      </c>
      <c r="F679" s="91"/>
      <c r="G679" s="28">
        <f>SUM(G677:G678)</f>
        <v>1.72</v>
      </c>
    </row>
    <row r="680" spans="1:7" ht="15" customHeight="1" x14ac:dyDescent="0.25">
      <c r="A680" s="9"/>
      <c r="B680" s="9"/>
      <c r="C680" s="9"/>
      <c r="D680" s="9"/>
      <c r="E680" s="92" t="s">
        <v>3913</v>
      </c>
      <c r="F680" s="92"/>
      <c r="G680" s="29">
        <f>ROUND(SUM(G675,G679),2)</f>
        <v>2.68</v>
      </c>
    </row>
    <row r="681" spans="1:7" ht="9.9499999999999993" customHeight="1" x14ac:dyDescent="0.25">
      <c r="A681" s="9"/>
      <c r="B681" s="9"/>
      <c r="C681" s="9"/>
      <c r="D681" s="9"/>
      <c r="E681" s="100"/>
      <c r="F681" s="100"/>
      <c r="G681" s="100"/>
    </row>
    <row r="682" spans="1:7" ht="20.100000000000001" customHeight="1" x14ac:dyDescent="0.25">
      <c r="A682" s="99" t="s">
        <v>4124</v>
      </c>
      <c r="B682" s="99"/>
      <c r="C682" s="99"/>
      <c r="D682" s="99"/>
      <c r="E682" s="99"/>
      <c r="F682" s="99"/>
      <c r="G682" s="99"/>
    </row>
    <row r="683" spans="1:7" ht="15" customHeight="1" x14ac:dyDescent="0.25">
      <c r="A683" s="93" t="s">
        <v>3981</v>
      </c>
      <c r="B683" s="93"/>
      <c r="C683" s="23" t="s">
        <v>3</v>
      </c>
      <c r="D683" s="23" t="s">
        <v>4</v>
      </c>
      <c r="E683" s="23" t="s">
        <v>3894</v>
      </c>
      <c r="F683" s="23" t="s">
        <v>3895</v>
      </c>
      <c r="G683" s="23" t="s">
        <v>3896</v>
      </c>
    </row>
    <row r="684" spans="1:7" ht="21" customHeight="1" x14ac:dyDescent="0.25">
      <c r="A684" s="24" t="s">
        <v>70</v>
      </c>
      <c r="B684" s="25" t="s">
        <v>3982</v>
      </c>
      <c r="C684" s="24" t="s">
        <v>25</v>
      </c>
      <c r="D684" s="24" t="s">
        <v>61</v>
      </c>
      <c r="E684" s="30">
        <v>1</v>
      </c>
      <c r="F684" s="27">
        <v>28.42</v>
      </c>
      <c r="G684" s="27">
        <f>ROUND(ROUND(E684,8)*F684,2)</f>
        <v>28.42</v>
      </c>
    </row>
    <row r="685" spans="1:7" ht="15" customHeight="1" x14ac:dyDescent="0.25">
      <c r="A685" s="9"/>
      <c r="B685" s="9"/>
      <c r="C685" s="9"/>
      <c r="D685" s="9"/>
      <c r="E685" s="91" t="s">
        <v>3983</v>
      </c>
      <c r="F685" s="91"/>
      <c r="G685" s="28">
        <f>SUM(G684:G684)</f>
        <v>28.42</v>
      </c>
    </row>
    <row r="686" spans="1:7" ht="15" customHeight="1" x14ac:dyDescent="0.25">
      <c r="A686" s="9"/>
      <c r="B686" s="9"/>
      <c r="C686" s="9"/>
      <c r="D686" s="9"/>
      <c r="E686" s="92" t="s">
        <v>3913</v>
      </c>
      <c r="F686" s="92"/>
      <c r="G686" s="29">
        <f>ROUND(SUM(G685),2)</f>
        <v>28.42</v>
      </c>
    </row>
    <row r="687" spans="1:7" ht="9.9499999999999993" customHeight="1" x14ac:dyDescent="0.25">
      <c r="A687" s="9"/>
      <c r="B687" s="9"/>
      <c r="C687" s="9"/>
      <c r="D687" s="9"/>
      <c r="E687" s="100"/>
      <c r="F687" s="100"/>
      <c r="G687" s="100"/>
    </row>
    <row r="688" spans="1:7" ht="20.100000000000001" customHeight="1" x14ac:dyDescent="0.25">
      <c r="A688" s="99" t="s">
        <v>4125</v>
      </c>
      <c r="B688" s="99"/>
      <c r="C688" s="99"/>
      <c r="D688" s="99"/>
      <c r="E688" s="99"/>
      <c r="F688" s="99"/>
      <c r="G688" s="99"/>
    </row>
    <row r="689" spans="1:7" ht="15" customHeight="1" x14ac:dyDescent="0.25">
      <c r="A689" s="93" t="s">
        <v>3893</v>
      </c>
      <c r="B689" s="93"/>
      <c r="C689" s="23" t="s">
        <v>3</v>
      </c>
      <c r="D689" s="23" t="s">
        <v>4</v>
      </c>
      <c r="E689" s="23" t="s">
        <v>3894</v>
      </c>
      <c r="F689" s="23" t="s">
        <v>3895</v>
      </c>
      <c r="G689" s="23" t="s">
        <v>3896</v>
      </c>
    </row>
    <row r="690" spans="1:7" ht="29.1" customHeight="1" x14ac:dyDescent="0.25">
      <c r="A690" s="24" t="s">
        <v>4054</v>
      </c>
      <c r="B690" s="25" t="s">
        <v>4055</v>
      </c>
      <c r="C690" s="24" t="s">
        <v>20</v>
      </c>
      <c r="D690" s="24" t="s">
        <v>34</v>
      </c>
      <c r="E690" s="30">
        <v>0.18468999999999999</v>
      </c>
      <c r="F690" s="27">
        <v>517.16999999999996</v>
      </c>
      <c r="G690" s="27">
        <f t="shared" ref="G690:G695" si="17">ROUND(ROUND(E690,8)*F690,2)</f>
        <v>95.52</v>
      </c>
    </row>
    <row r="691" spans="1:7" ht="21" customHeight="1" x14ac:dyDescent="0.25">
      <c r="A691" s="24" t="s">
        <v>4056</v>
      </c>
      <c r="B691" s="25" t="s">
        <v>4057</v>
      </c>
      <c r="C691" s="24" t="s">
        <v>20</v>
      </c>
      <c r="D691" s="24" t="s">
        <v>2057</v>
      </c>
      <c r="E691" s="30">
        <v>3.1900000000000001E-3</v>
      </c>
      <c r="F691" s="27">
        <v>8.98</v>
      </c>
      <c r="G691" s="27">
        <f t="shared" si="17"/>
        <v>0.03</v>
      </c>
    </row>
    <row r="692" spans="1:7" ht="15" customHeight="1" x14ac:dyDescent="0.25">
      <c r="A692" s="24" t="s">
        <v>3955</v>
      </c>
      <c r="B692" s="25" t="s">
        <v>3956</v>
      </c>
      <c r="C692" s="24" t="s">
        <v>20</v>
      </c>
      <c r="D692" s="24" t="s">
        <v>3903</v>
      </c>
      <c r="E692" s="30">
        <v>4.4999999999999998E-2</v>
      </c>
      <c r="F692" s="27">
        <v>19.37</v>
      </c>
      <c r="G692" s="27">
        <f t="shared" si="17"/>
        <v>0.87</v>
      </c>
    </row>
    <row r="693" spans="1:7" ht="21" customHeight="1" x14ac:dyDescent="0.25">
      <c r="A693" s="24" t="s">
        <v>4050</v>
      </c>
      <c r="B693" s="25" t="s">
        <v>4051</v>
      </c>
      <c r="C693" s="24" t="s">
        <v>20</v>
      </c>
      <c r="D693" s="24" t="s">
        <v>84</v>
      </c>
      <c r="E693" s="30">
        <v>0.46875</v>
      </c>
      <c r="F693" s="27">
        <v>3.9</v>
      </c>
      <c r="G693" s="27">
        <f t="shared" si="17"/>
        <v>1.83</v>
      </c>
    </row>
    <row r="694" spans="1:7" ht="21" customHeight="1" x14ac:dyDescent="0.25">
      <c r="A694" s="24" t="s">
        <v>4058</v>
      </c>
      <c r="B694" s="25" t="s">
        <v>4059</v>
      </c>
      <c r="C694" s="24" t="s">
        <v>20</v>
      </c>
      <c r="D694" s="24" t="s">
        <v>84</v>
      </c>
      <c r="E694" s="30">
        <v>0.375</v>
      </c>
      <c r="F694" s="27">
        <v>2.69</v>
      </c>
      <c r="G694" s="27">
        <f t="shared" si="17"/>
        <v>1.01</v>
      </c>
    </row>
    <row r="695" spans="1:7" ht="29.1" customHeight="1" x14ac:dyDescent="0.25">
      <c r="A695" s="24" t="s">
        <v>4060</v>
      </c>
      <c r="B695" s="25" t="s">
        <v>4061</v>
      </c>
      <c r="C695" s="24" t="s">
        <v>20</v>
      </c>
      <c r="D695" s="24" t="s">
        <v>16</v>
      </c>
      <c r="E695" s="30">
        <v>1.07</v>
      </c>
      <c r="F695" s="27">
        <v>23.81</v>
      </c>
      <c r="G695" s="27">
        <f t="shared" si="17"/>
        <v>25.48</v>
      </c>
    </row>
    <row r="696" spans="1:7" ht="15" customHeight="1" x14ac:dyDescent="0.25">
      <c r="A696" s="9"/>
      <c r="B696" s="9"/>
      <c r="C696" s="9"/>
      <c r="D696" s="9"/>
      <c r="E696" s="91" t="s">
        <v>3906</v>
      </c>
      <c r="F696" s="91"/>
      <c r="G696" s="28">
        <f>SUM(G690:G695)</f>
        <v>124.74000000000001</v>
      </c>
    </row>
    <row r="697" spans="1:7" ht="15" customHeight="1" x14ac:dyDescent="0.25">
      <c r="A697" s="93" t="s">
        <v>3907</v>
      </c>
      <c r="B697" s="93"/>
      <c r="C697" s="23" t="s">
        <v>3</v>
      </c>
      <c r="D697" s="23" t="s">
        <v>4</v>
      </c>
      <c r="E697" s="23" t="s">
        <v>3894</v>
      </c>
      <c r="F697" s="23" t="s">
        <v>3895</v>
      </c>
      <c r="G697" s="23" t="s">
        <v>3896</v>
      </c>
    </row>
    <row r="698" spans="1:7" ht="21" customHeight="1" x14ac:dyDescent="0.25">
      <c r="A698" s="24" t="s">
        <v>3908</v>
      </c>
      <c r="B698" s="25" t="s">
        <v>3909</v>
      </c>
      <c r="C698" s="24" t="s">
        <v>20</v>
      </c>
      <c r="D698" s="24" t="s">
        <v>2056</v>
      </c>
      <c r="E698" s="30">
        <v>0.13009999999999999</v>
      </c>
      <c r="F698" s="27">
        <v>32.24</v>
      </c>
      <c r="G698" s="27">
        <f>ROUND(ROUND(E698,8)*F698,2)</f>
        <v>4.1900000000000004</v>
      </c>
    </row>
    <row r="699" spans="1:7" ht="15" customHeight="1" x14ac:dyDescent="0.25">
      <c r="A699" s="24" t="s">
        <v>3971</v>
      </c>
      <c r="B699" s="25" t="s">
        <v>3972</v>
      </c>
      <c r="C699" s="24" t="s">
        <v>20</v>
      </c>
      <c r="D699" s="24" t="s">
        <v>2056</v>
      </c>
      <c r="E699" s="30">
        <v>8.7400000000000005E-2</v>
      </c>
      <c r="F699" s="27">
        <v>32.69</v>
      </c>
      <c r="G699" s="27">
        <f>ROUND(ROUND(E699,8)*F699,2)</f>
        <v>2.86</v>
      </c>
    </row>
    <row r="700" spans="1:7" ht="15" customHeight="1" x14ac:dyDescent="0.25">
      <c r="A700" s="24" t="s">
        <v>3910</v>
      </c>
      <c r="B700" s="25" t="s">
        <v>3911</v>
      </c>
      <c r="C700" s="24" t="s">
        <v>20</v>
      </c>
      <c r="D700" s="24" t="s">
        <v>2056</v>
      </c>
      <c r="E700" s="30">
        <v>0.21759999999999999</v>
      </c>
      <c r="F700" s="27">
        <v>24.94</v>
      </c>
      <c r="G700" s="27">
        <f>ROUND(ROUND(E700,8)*F700,2)</f>
        <v>5.43</v>
      </c>
    </row>
    <row r="701" spans="1:7" ht="18" customHeight="1" x14ac:dyDescent="0.25">
      <c r="A701" s="9"/>
      <c r="B701" s="9"/>
      <c r="C701" s="9"/>
      <c r="D701" s="9"/>
      <c r="E701" s="91" t="s">
        <v>3912</v>
      </c>
      <c r="F701" s="91"/>
      <c r="G701" s="28">
        <f>SUM(G698:G700)</f>
        <v>12.48</v>
      </c>
    </row>
    <row r="702" spans="1:7" ht="15" customHeight="1" x14ac:dyDescent="0.25">
      <c r="A702" s="93" t="s">
        <v>3922</v>
      </c>
      <c r="B702" s="93"/>
      <c r="C702" s="23" t="s">
        <v>3</v>
      </c>
      <c r="D702" s="23" t="s">
        <v>4</v>
      </c>
      <c r="E702" s="23" t="s">
        <v>3894</v>
      </c>
      <c r="F702" s="23" t="s">
        <v>3895</v>
      </c>
      <c r="G702" s="23" t="s">
        <v>3896</v>
      </c>
    </row>
    <row r="703" spans="1:7" ht="29.1" customHeight="1" x14ac:dyDescent="0.25">
      <c r="A703" s="24" t="s">
        <v>4062</v>
      </c>
      <c r="B703" s="25" t="s">
        <v>4063</v>
      </c>
      <c r="C703" s="24" t="s">
        <v>20</v>
      </c>
      <c r="D703" s="24" t="s">
        <v>3903</v>
      </c>
      <c r="E703" s="30">
        <v>1.23E-2</v>
      </c>
      <c r="F703" s="27">
        <v>23.44</v>
      </c>
      <c r="G703" s="27">
        <f>ROUND(ROUND(E703,8)*F703,2)</f>
        <v>0.28999999999999998</v>
      </c>
    </row>
    <row r="704" spans="1:7" ht="21" customHeight="1" x14ac:dyDescent="0.25">
      <c r="A704" s="24" t="s">
        <v>4064</v>
      </c>
      <c r="B704" s="25" t="s">
        <v>4065</v>
      </c>
      <c r="C704" s="24" t="s">
        <v>4066</v>
      </c>
      <c r="D704" s="24" t="s">
        <v>26</v>
      </c>
      <c r="E704" s="30">
        <v>4</v>
      </c>
      <c r="F704" s="27">
        <v>5.76</v>
      </c>
      <c r="G704" s="27">
        <f>ROUND(ROUND(E704,8)*F704,2)</f>
        <v>23.04</v>
      </c>
    </row>
    <row r="705" spans="1:7" ht="15" customHeight="1" x14ac:dyDescent="0.25">
      <c r="A705" s="9"/>
      <c r="B705" s="9"/>
      <c r="C705" s="9"/>
      <c r="D705" s="9"/>
      <c r="E705" s="91" t="s">
        <v>3933</v>
      </c>
      <c r="F705" s="91"/>
      <c r="G705" s="28">
        <f>SUM(G703:G704)</f>
        <v>23.33</v>
      </c>
    </row>
    <row r="706" spans="1:7" ht="15" customHeight="1" x14ac:dyDescent="0.25">
      <c r="A706" s="9"/>
      <c r="B706" s="9"/>
      <c r="C706" s="9"/>
      <c r="D706" s="9"/>
      <c r="E706" s="92" t="s">
        <v>3913</v>
      </c>
      <c r="F706" s="92"/>
      <c r="G706" s="29">
        <f>ROUND(SUM(G696,G701,G705),2)</f>
        <v>160.55000000000001</v>
      </c>
    </row>
    <row r="707" spans="1:7" ht="9.9499999999999993" customHeight="1" x14ac:dyDescent="0.25">
      <c r="A707" s="9"/>
      <c r="B707" s="9"/>
      <c r="C707" s="9"/>
      <c r="D707" s="9"/>
      <c r="E707" s="100"/>
      <c r="F707" s="100"/>
      <c r="G707" s="100"/>
    </row>
    <row r="708" spans="1:7" ht="20.100000000000001" customHeight="1" x14ac:dyDescent="0.25">
      <c r="A708" s="99" t="s">
        <v>4123</v>
      </c>
      <c r="B708" s="99"/>
      <c r="C708" s="99"/>
      <c r="D708" s="99"/>
      <c r="E708" s="99"/>
      <c r="F708" s="99"/>
      <c r="G708" s="99"/>
    </row>
    <row r="709" spans="1:7" ht="15" customHeight="1" x14ac:dyDescent="0.25">
      <c r="A709" s="93" t="s">
        <v>3893</v>
      </c>
      <c r="B709" s="93"/>
      <c r="C709" s="23" t="s">
        <v>3</v>
      </c>
      <c r="D709" s="23" t="s">
        <v>4</v>
      </c>
      <c r="E709" s="23" t="s">
        <v>3894</v>
      </c>
      <c r="F709" s="23" t="s">
        <v>3895</v>
      </c>
      <c r="G709" s="23" t="s">
        <v>3896</v>
      </c>
    </row>
    <row r="710" spans="1:7" ht="15" customHeight="1" x14ac:dyDescent="0.25">
      <c r="A710" s="24" t="s">
        <v>3951</v>
      </c>
      <c r="B710" s="25" t="s">
        <v>3952</v>
      </c>
      <c r="C710" s="24" t="s">
        <v>3953</v>
      </c>
      <c r="D710" s="24" t="s">
        <v>3954</v>
      </c>
      <c r="E710" s="30">
        <v>4.0000000000000001E-3</v>
      </c>
      <c r="F710" s="27">
        <v>215</v>
      </c>
      <c r="G710" s="27">
        <f>ROUND(ROUND(E710,8)*F710,2)</f>
        <v>0.86</v>
      </c>
    </row>
    <row r="711" spans="1:7" ht="15" customHeight="1" x14ac:dyDescent="0.25">
      <c r="A711" s="24" t="s">
        <v>3955</v>
      </c>
      <c r="B711" s="25" t="s">
        <v>3956</v>
      </c>
      <c r="C711" s="24" t="s">
        <v>20</v>
      </c>
      <c r="D711" s="24" t="s">
        <v>3903</v>
      </c>
      <c r="E711" s="30">
        <v>5.0000000000000001E-3</v>
      </c>
      <c r="F711" s="27">
        <v>19.37</v>
      </c>
      <c r="G711" s="27">
        <f>ROUND(ROUND(E711,8)*F711,2)</f>
        <v>0.1</v>
      </c>
    </row>
    <row r="712" spans="1:7" ht="15" customHeight="1" x14ac:dyDescent="0.25">
      <c r="A712" s="9"/>
      <c r="B712" s="9"/>
      <c r="C712" s="9"/>
      <c r="D712" s="9"/>
      <c r="E712" s="91" t="s">
        <v>3906</v>
      </c>
      <c r="F712" s="91"/>
      <c r="G712" s="28">
        <f>SUM(G710:G711)</f>
        <v>0.96</v>
      </c>
    </row>
    <row r="713" spans="1:7" ht="15" customHeight="1" x14ac:dyDescent="0.25">
      <c r="A713" s="93" t="s">
        <v>3907</v>
      </c>
      <c r="B713" s="93"/>
      <c r="C713" s="23" t="s">
        <v>3</v>
      </c>
      <c r="D713" s="23" t="s">
        <v>4</v>
      </c>
      <c r="E713" s="23" t="s">
        <v>3894</v>
      </c>
      <c r="F713" s="23" t="s">
        <v>3895</v>
      </c>
      <c r="G713" s="23" t="s">
        <v>3896</v>
      </c>
    </row>
    <row r="714" spans="1:7" ht="21" customHeight="1" x14ac:dyDescent="0.25">
      <c r="A714" s="24" t="s">
        <v>3908</v>
      </c>
      <c r="B714" s="25" t="s">
        <v>3909</v>
      </c>
      <c r="C714" s="24" t="s">
        <v>20</v>
      </c>
      <c r="D714" s="24" t="s">
        <v>2056</v>
      </c>
      <c r="E714" s="30">
        <v>0.03</v>
      </c>
      <c r="F714" s="27">
        <v>32.24</v>
      </c>
      <c r="G714" s="27">
        <f>ROUND(ROUND(E714,8)*F714,2)</f>
        <v>0.97</v>
      </c>
    </row>
    <row r="715" spans="1:7" ht="15" customHeight="1" x14ac:dyDescent="0.25">
      <c r="A715" s="24" t="s">
        <v>3910</v>
      </c>
      <c r="B715" s="25" t="s">
        <v>3911</v>
      </c>
      <c r="C715" s="24" t="s">
        <v>20</v>
      </c>
      <c r="D715" s="24" t="s">
        <v>2056</v>
      </c>
      <c r="E715" s="30">
        <v>0.03</v>
      </c>
      <c r="F715" s="27">
        <v>24.94</v>
      </c>
      <c r="G715" s="27">
        <f>ROUND(ROUND(E715,8)*F715,2)</f>
        <v>0.75</v>
      </c>
    </row>
    <row r="716" spans="1:7" ht="18" customHeight="1" x14ac:dyDescent="0.25">
      <c r="A716" s="9"/>
      <c r="B716" s="9"/>
      <c r="C716" s="9"/>
      <c r="D716" s="9"/>
      <c r="E716" s="91" t="s">
        <v>3912</v>
      </c>
      <c r="F716" s="91"/>
      <c r="G716" s="28">
        <f>SUM(G714:G715)</f>
        <v>1.72</v>
      </c>
    </row>
    <row r="717" spans="1:7" ht="15" customHeight="1" x14ac:dyDescent="0.25">
      <c r="A717" s="9"/>
      <c r="B717" s="9"/>
      <c r="C717" s="9"/>
      <c r="D717" s="9"/>
      <c r="E717" s="92" t="s">
        <v>3913</v>
      </c>
      <c r="F717" s="92"/>
      <c r="G717" s="29">
        <f>ROUND(SUM(G712,G716),2)</f>
        <v>2.68</v>
      </c>
    </row>
    <row r="718" spans="1:7" ht="9.9499999999999993" customHeight="1" x14ac:dyDescent="0.25">
      <c r="A718" s="9"/>
      <c r="B718" s="9"/>
      <c r="C718" s="9"/>
      <c r="D718" s="9"/>
      <c r="E718" s="100"/>
      <c r="F718" s="100"/>
      <c r="G718" s="100"/>
    </row>
    <row r="719" spans="1:7" ht="20.100000000000001" customHeight="1" x14ac:dyDescent="0.25">
      <c r="A719" s="99" t="s">
        <v>4124</v>
      </c>
      <c r="B719" s="99"/>
      <c r="C719" s="99"/>
      <c r="D719" s="99"/>
      <c r="E719" s="99"/>
      <c r="F719" s="99"/>
      <c r="G719" s="99"/>
    </row>
    <row r="720" spans="1:7" ht="15" customHeight="1" x14ac:dyDescent="0.25">
      <c r="A720" s="93" t="s">
        <v>3981</v>
      </c>
      <c r="B720" s="93"/>
      <c r="C720" s="23" t="s">
        <v>3</v>
      </c>
      <c r="D720" s="23" t="s">
        <v>4</v>
      </c>
      <c r="E720" s="23" t="s">
        <v>3894</v>
      </c>
      <c r="F720" s="23" t="s">
        <v>3895</v>
      </c>
      <c r="G720" s="23" t="s">
        <v>3896</v>
      </c>
    </row>
    <row r="721" spans="1:7" ht="21" customHeight="1" x14ac:dyDescent="0.25">
      <c r="A721" s="24" t="s">
        <v>70</v>
      </c>
      <c r="B721" s="25" t="s">
        <v>3982</v>
      </c>
      <c r="C721" s="24" t="s">
        <v>25</v>
      </c>
      <c r="D721" s="24" t="s">
        <v>61</v>
      </c>
      <c r="E721" s="30">
        <v>1</v>
      </c>
      <c r="F721" s="27">
        <v>28.42</v>
      </c>
      <c r="G721" s="27">
        <f>ROUND(ROUND(E721,8)*F721,2)</f>
        <v>28.42</v>
      </c>
    </row>
    <row r="722" spans="1:7" ht="15" customHeight="1" x14ac:dyDescent="0.25">
      <c r="A722" s="9"/>
      <c r="B722" s="9"/>
      <c r="C722" s="9"/>
      <c r="D722" s="9"/>
      <c r="E722" s="91" t="s">
        <v>3983</v>
      </c>
      <c r="F722" s="91"/>
      <c r="G722" s="28">
        <f>SUM(G721:G721)</f>
        <v>28.42</v>
      </c>
    </row>
    <row r="723" spans="1:7" ht="15" customHeight="1" x14ac:dyDescent="0.25">
      <c r="A723" s="9"/>
      <c r="B723" s="9"/>
      <c r="C723" s="9"/>
      <c r="D723" s="9"/>
      <c r="E723" s="92" t="s">
        <v>3913</v>
      </c>
      <c r="F723" s="92"/>
      <c r="G723" s="29">
        <f>ROUND(SUM(G722),2)</f>
        <v>28.42</v>
      </c>
    </row>
    <row r="724" spans="1:7" ht="9.9499999999999993" customHeight="1" x14ac:dyDescent="0.25">
      <c r="A724" s="9"/>
      <c r="B724" s="9"/>
      <c r="C724" s="9"/>
      <c r="D724" s="9"/>
      <c r="E724" s="100"/>
      <c r="F724" s="100"/>
      <c r="G724" s="100"/>
    </row>
    <row r="725" spans="1:7" ht="20.100000000000001" customHeight="1" x14ac:dyDescent="0.25">
      <c r="A725" s="99" t="s">
        <v>4125</v>
      </c>
      <c r="B725" s="99"/>
      <c r="C725" s="99"/>
      <c r="D725" s="99"/>
      <c r="E725" s="99"/>
      <c r="F725" s="99"/>
      <c r="G725" s="99"/>
    </row>
    <row r="726" spans="1:7" ht="15" customHeight="1" x14ac:dyDescent="0.25">
      <c r="A726" s="93" t="s">
        <v>3893</v>
      </c>
      <c r="B726" s="93"/>
      <c r="C726" s="23" t="s">
        <v>3</v>
      </c>
      <c r="D726" s="23" t="s">
        <v>4</v>
      </c>
      <c r="E726" s="23" t="s">
        <v>3894</v>
      </c>
      <c r="F726" s="23" t="s">
        <v>3895</v>
      </c>
      <c r="G726" s="23" t="s">
        <v>3896</v>
      </c>
    </row>
    <row r="727" spans="1:7" ht="29.1" customHeight="1" x14ac:dyDescent="0.25">
      <c r="A727" s="24" t="s">
        <v>4054</v>
      </c>
      <c r="B727" s="25" t="s">
        <v>4055</v>
      </c>
      <c r="C727" s="24" t="s">
        <v>20</v>
      </c>
      <c r="D727" s="24" t="s">
        <v>34</v>
      </c>
      <c r="E727" s="30">
        <v>0.18468999999999999</v>
      </c>
      <c r="F727" s="27">
        <v>517.16999999999996</v>
      </c>
      <c r="G727" s="27">
        <f t="shared" ref="G727:G732" si="18">ROUND(ROUND(E727,8)*F727,2)</f>
        <v>95.52</v>
      </c>
    </row>
    <row r="728" spans="1:7" ht="21" customHeight="1" x14ac:dyDescent="0.25">
      <c r="A728" s="24" t="s">
        <v>4056</v>
      </c>
      <c r="B728" s="25" t="s">
        <v>4057</v>
      </c>
      <c r="C728" s="24" t="s">
        <v>20</v>
      </c>
      <c r="D728" s="24" t="s">
        <v>2057</v>
      </c>
      <c r="E728" s="30">
        <v>3.1900000000000001E-3</v>
      </c>
      <c r="F728" s="27">
        <v>8.98</v>
      </c>
      <c r="G728" s="27">
        <f t="shared" si="18"/>
        <v>0.03</v>
      </c>
    </row>
    <row r="729" spans="1:7" ht="15" customHeight="1" x14ac:dyDescent="0.25">
      <c r="A729" s="24" t="s">
        <v>3955</v>
      </c>
      <c r="B729" s="25" t="s">
        <v>3956</v>
      </c>
      <c r="C729" s="24" t="s">
        <v>20</v>
      </c>
      <c r="D729" s="24" t="s">
        <v>3903</v>
      </c>
      <c r="E729" s="30">
        <v>4.4999999999999998E-2</v>
      </c>
      <c r="F729" s="27">
        <v>19.37</v>
      </c>
      <c r="G729" s="27">
        <f t="shared" si="18"/>
        <v>0.87</v>
      </c>
    </row>
    <row r="730" spans="1:7" ht="21" customHeight="1" x14ac:dyDescent="0.25">
      <c r="A730" s="24" t="s">
        <v>4050</v>
      </c>
      <c r="B730" s="25" t="s">
        <v>4051</v>
      </c>
      <c r="C730" s="24" t="s">
        <v>20</v>
      </c>
      <c r="D730" s="24" t="s">
        <v>84</v>
      </c>
      <c r="E730" s="30">
        <v>0.46875</v>
      </c>
      <c r="F730" s="27">
        <v>3.9</v>
      </c>
      <c r="G730" s="27">
        <f t="shared" si="18"/>
        <v>1.83</v>
      </c>
    </row>
    <row r="731" spans="1:7" ht="21" customHeight="1" x14ac:dyDescent="0.25">
      <c r="A731" s="24" t="s">
        <v>4058</v>
      </c>
      <c r="B731" s="25" t="s">
        <v>4059</v>
      </c>
      <c r="C731" s="24" t="s">
        <v>20</v>
      </c>
      <c r="D731" s="24" t="s">
        <v>84</v>
      </c>
      <c r="E731" s="30">
        <v>0.375</v>
      </c>
      <c r="F731" s="27">
        <v>2.69</v>
      </c>
      <c r="G731" s="27">
        <f t="shared" si="18"/>
        <v>1.01</v>
      </c>
    </row>
    <row r="732" spans="1:7" ht="29.1" customHeight="1" x14ac:dyDescent="0.25">
      <c r="A732" s="24" t="s">
        <v>4060</v>
      </c>
      <c r="B732" s="25" t="s">
        <v>4061</v>
      </c>
      <c r="C732" s="24" t="s">
        <v>20</v>
      </c>
      <c r="D732" s="24" t="s">
        <v>16</v>
      </c>
      <c r="E732" s="30">
        <v>1.07</v>
      </c>
      <c r="F732" s="27">
        <v>23.81</v>
      </c>
      <c r="G732" s="27">
        <f t="shared" si="18"/>
        <v>25.48</v>
      </c>
    </row>
    <row r="733" spans="1:7" ht="15" customHeight="1" x14ac:dyDescent="0.25">
      <c r="A733" s="9"/>
      <c r="B733" s="9"/>
      <c r="C733" s="9"/>
      <c r="D733" s="9"/>
      <c r="E733" s="91" t="s">
        <v>3906</v>
      </c>
      <c r="F733" s="91"/>
      <c r="G733" s="28">
        <f>SUM(G727:G732)</f>
        <v>124.74000000000001</v>
      </c>
    </row>
    <row r="734" spans="1:7" ht="15" customHeight="1" x14ac:dyDescent="0.25">
      <c r="A734" s="93" t="s">
        <v>3907</v>
      </c>
      <c r="B734" s="93"/>
      <c r="C734" s="23" t="s">
        <v>3</v>
      </c>
      <c r="D734" s="23" t="s">
        <v>4</v>
      </c>
      <c r="E734" s="23" t="s">
        <v>3894</v>
      </c>
      <c r="F734" s="23" t="s">
        <v>3895</v>
      </c>
      <c r="G734" s="23" t="s">
        <v>3896</v>
      </c>
    </row>
    <row r="735" spans="1:7" ht="21" customHeight="1" x14ac:dyDescent="0.25">
      <c r="A735" s="24" t="s">
        <v>3908</v>
      </c>
      <c r="B735" s="25" t="s">
        <v>3909</v>
      </c>
      <c r="C735" s="24" t="s">
        <v>20</v>
      </c>
      <c r="D735" s="24" t="s">
        <v>2056</v>
      </c>
      <c r="E735" s="30">
        <v>0.13009999999999999</v>
      </c>
      <c r="F735" s="27">
        <v>32.24</v>
      </c>
      <c r="G735" s="27">
        <f>ROUND(ROUND(E735,8)*F735,2)</f>
        <v>4.1900000000000004</v>
      </c>
    </row>
    <row r="736" spans="1:7" ht="15" customHeight="1" x14ac:dyDescent="0.25">
      <c r="A736" s="24" t="s">
        <v>3971</v>
      </c>
      <c r="B736" s="25" t="s">
        <v>3972</v>
      </c>
      <c r="C736" s="24" t="s">
        <v>20</v>
      </c>
      <c r="D736" s="24" t="s">
        <v>2056</v>
      </c>
      <c r="E736" s="30">
        <v>8.7400000000000005E-2</v>
      </c>
      <c r="F736" s="27">
        <v>32.69</v>
      </c>
      <c r="G736" s="27">
        <f>ROUND(ROUND(E736,8)*F736,2)</f>
        <v>2.86</v>
      </c>
    </row>
    <row r="737" spans="1:7" ht="15" customHeight="1" x14ac:dyDescent="0.25">
      <c r="A737" s="24" t="s">
        <v>3910</v>
      </c>
      <c r="B737" s="25" t="s">
        <v>3911</v>
      </c>
      <c r="C737" s="24" t="s">
        <v>20</v>
      </c>
      <c r="D737" s="24" t="s">
        <v>2056</v>
      </c>
      <c r="E737" s="30">
        <v>0.21759999999999999</v>
      </c>
      <c r="F737" s="27">
        <v>24.94</v>
      </c>
      <c r="G737" s="27">
        <f>ROUND(ROUND(E737,8)*F737,2)</f>
        <v>5.43</v>
      </c>
    </row>
    <row r="738" spans="1:7" ht="18" customHeight="1" x14ac:dyDescent="0.25">
      <c r="A738" s="9"/>
      <c r="B738" s="9"/>
      <c r="C738" s="9"/>
      <c r="D738" s="9"/>
      <c r="E738" s="91" t="s">
        <v>3912</v>
      </c>
      <c r="F738" s="91"/>
      <c r="G738" s="28">
        <f>SUM(G735:G737)</f>
        <v>12.48</v>
      </c>
    </row>
    <row r="739" spans="1:7" ht="15" customHeight="1" x14ac:dyDescent="0.25">
      <c r="A739" s="93" t="s">
        <v>3922</v>
      </c>
      <c r="B739" s="93"/>
      <c r="C739" s="23" t="s">
        <v>3</v>
      </c>
      <c r="D739" s="23" t="s">
        <v>4</v>
      </c>
      <c r="E739" s="23" t="s">
        <v>3894</v>
      </c>
      <c r="F739" s="23" t="s">
        <v>3895</v>
      </c>
      <c r="G739" s="23" t="s">
        <v>3896</v>
      </c>
    </row>
    <row r="740" spans="1:7" ht="29.1" customHeight="1" x14ac:dyDescent="0.25">
      <c r="A740" s="24" t="s">
        <v>4062</v>
      </c>
      <c r="B740" s="25" t="s">
        <v>4063</v>
      </c>
      <c r="C740" s="24" t="s">
        <v>20</v>
      </c>
      <c r="D740" s="24" t="s">
        <v>3903</v>
      </c>
      <c r="E740" s="30">
        <v>1.23E-2</v>
      </c>
      <c r="F740" s="27">
        <v>23.44</v>
      </c>
      <c r="G740" s="27">
        <f>ROUND(ROUND(E740,8)*F740,2)</f>
        <v>0.28999999999999998</v>
      </c>
    </row>
    <row r="741" spans="1:7" ht="21" customHeight="1" x14ac:dyDescent="0.25">
      <c r="A741" s="24" t="s">
        <v>4064</v>
      </c>
      <c r="B741" s="25" t="s">
        <v>4065</v>
      </c>
      <c r="C741" s="24" t="s">
        <v>4066</v>
      </c>
      <c r="D741" s="24" t="s">
        <v>26</v>
      </c>
      <c r="E741" s="30">
        <v>4</v>
      </c>
      <c r="F741" s="27">
        <v>5.76</v>
      </c>
      <c r="G741" s="27">
        <f>ROUND(ROUND(E741,8)*F741,2)</f>
        <v>23.04</v>
      </c>
    </row>
    <row r="742" spans="1:7" ht="15" customHeight="1" x14ac:dyDescent="0.25">
      <c r="A742" s="9"/>
      <c r="B742" s="9"/>
      <c r="C742" s="9"/>
      <c r="D742" s="9"/>
      <c r="E742" s="91" t="s">
        <v>3933</v>
      </c>
      <c r="F742" s="91"/>
      <c r="G742" s="28">
        <f>SUM(G740:G741)</f>
        <v>23.33</v>
      </c>
    </row>
    <row r="743" spans="1:7" ht="15" customHeight="1" x14ac:dyDescent="0.25">
      <c r="A743" s="9"/>
      <c r="B743" s="9"/>
      <c r="C743" s="9"/>
      <c r="D743" s="9"/>
      <c r="E743" s="92" t="s">
        <v>3913</v>
      </c>
      <c r="F743" s="92"/>
      <c r="G743" s="29">
        <f>ROUND(SUM(G733,G738,G742),2)</f>
        <v>160.55000000000001</v>
      </c>
    </row>
    <row r="744" spans="1:7" ht="9.9499999999999993" customHeight="1" x14ac:dyDescent="0.25">
      <c r="A744" s="9"/>
      <c r="B744" s="9"/>
      <c r="C744" s="9"/>
      <c r="D744" s="9"/>
      <c r="E744" s="100"/>
      <c r="F744" s="100"/>
      <c r="G744" s="100"/>
    </row>
    <row r="745" spans="1:7" ht="20.100000000000001" customHeight="1" x14ac:dyDescent="0.25">
      <c r="A745" s="99" t="s">
        <v>4123</v>
      </c>
      <c r="B745" s="99"/>
      <c r="C745" s="99"/>
      <c r="D745" s="99"/>
      <c r="E745" s="99"/>
      <c r="F745" s="99"/>
      <c r="G745" s="99"/>
    </row>
    <row r="746" spans="1:7" ht="15" customHeight="1" x14ac:dyDescent="0.25">
      <c r="A746" s="93" t="s">
        <v>3893</v>
      </c>
      <c r="B746" s="93"/>
      <c r="C746" s="23" t="s">
        <v>3</v>
      </c>
      <c r="D746" s="23" t="s">
        <v>4</v>
      </c>
      <c r="E746" s="23" t="s">
        <v>3894</v>
      </c>
      <c r="F746" s="23" t="s">
        <v>3895</v>
      </c>
      <c r="G746" s="23" t="s">
        <v>3896</v>
      </c>
    </row>
    <row r="747" spans="1:7" ht="15" customHeight="1" x14ac:dyDescent="0.25">
      <c r="A747" s="24" t="s">
        <v>3951</v>
      </c>
      <c r="B747" s="25" t="s">
        <v>3952</v>
      </c>
      <c r="C747" s="24" t="s">
        <v>3953</v>
      </c>
      <c r="D747" s="24" t="s">
        <v>3954</v>
      </c>
      <c r="E747" s="30">
        <v>4.0000000000000001E-3</v>
      </c>
      <c r="F747" s="27">
        <v>215</v>
      </c>
      <c r="G747" s="27">
        <f>ROUND(ROUND(E747,8)*F747,2)</f>
        <v>0.86</v>
      </c>
    </row>
    <row r="748" spans="1:7" ht="15" customHeight="1" x14ac:dyDescent="0.25">
      <c r="A748" s="24" t="s">
        <v>3955</v>
      </c>
      <c r="B748" s="25" t="s">
        <v>3956</v>
      </c>
      <c r="C748" s="24" t="s">
        <v>20</v>
      </c>
      <c r="D748" s="24" t="s">
        <v>3903</v>
      </c>
      <c r="E748" s="30">
        <v>5.0000000000000001E-3</v>
      </c>
      <c r="F748" s="27">
        <v>19.37</v>
      </c>
      <c r="G748" s="27">
        <f>ROUND(ROUND(E748,8)*F748,2)</f>
        <v>0.1</v>
      </c>
    </row>
    <row r="749" spans="1:7" ht="15" customHeight="1" x14ac:dyDescent="0.25">
      <c r="A749" s="9"/>
      <c r="B749" s="9"/>
      <c r="C749" s="9"/>
      <c r="D749" s="9"/>
      <c r="E749" s="91" t="s">
        <v>3906</v>
      </c>
      <c r="F749" s="91"/>
      <c r="G749" s="28">
        <f>SUM(G747:G748)</f>
        <v>0.96</v>
      </c>
    </row>
    <row r="750" spans="1:7" ht="15" customHeight="1" x14ac:dyDescent="0.25">
      <c r="A750" s="93" t="s">
        <v>3907</v>
      </c>
      <c r="B750" s="93"/>
      <c r="C750" s="23" t="s">
        <v>3</v>
      </c>
      <c r="D750" s="23" t="s">
        <v>4</v>
      </c>
      <c r="E750" s="23" t="s">
        <v>3894</v>
      </c>
      <c r="F750" s="23" t="s">
        <v>3895</v>
      </c>
      <c r="G750" s="23" t="s">
        <v>3896</v>
      </c>
    </row>
    <row r="751" spans="1:7" ht="21" customHeight="1" x14ac:dyDescent="0.25">
      <c r="A751" s="24" t="s">
        <v>3908</v>
      </c>
      <c r="B751" s="25" t="s">
        <v>3909</v>
      </c>
      <c r="C751" s="24" t="s">
        <v>20</v>
      </c>
      <c r="D751" s="24" t="s">
        <v>2056</v>
      </c>
      <c r="E751" s="30">
        <v>0.03</v>
      </c>
      <c r="F751" s="27">
        <v>32.24</v>
      </c>
      <c r="G751" s="27">
        <f>ROUND(ROUND(E751,8)*F751,2)</f>
        <v>0.97</v>
      </c>
    </row>
    <row r="752" spans="1:7" ht="15" customHeight="1" x14ac:dyDescent="0.25">
      <c r="A752" s="24" t="s">
        <v>3910</v>
      </c>
      <c r="B752" s="25" t="s">
        <v>3911</v>
      </c>
      <c r="C752" s="24" t="s">
        <v>20</v>
      </c>
      <c r="D752" s="24" t="s">
        <v>2056</v>
      </c>
      <c r="E752" s="30">
        <v>0.03</v>
      </c>
      <c r="F752" s="27">
        <v>24.94</v>
      </c>
      <c r="G752" s="27">
        <f>ROUND(ROUND(E752,8)*F752,2)</f>
        <v>0.75</v>
      </c>
    </row>
    <row r="753" spans="1:7" ht="18" customHeight="1" x14ac:dyDescent="0.25">
      <c r="A753" s="9"/>
      <c r="B753" s="9"/>
      <c r="C753" s="9"/>
      <c r="D753" s="9"/>
      <c r="E753" s="91" t="s">
        <v>3912</v>
      </c>
      <c r="F753" s="91"/>
      <c r="G753" s="28">
        <f>SUM(G751:G752)</f>
        <v>1.72</v>
      </c>
    </row>
    <row r="754" spans="1:7" ht="15" customHeight="1" x14ac:dyDescent="0.25">
      <c r="A754" s="9"/>
      <c r="B754" s="9"/>
      <c r="C754" s="9"/>
      <c r="D754" s="9"/>
      <c r="E754" s="92" t="s">
        <v>3913</v>
      </c>
      <c r="F754" s="92"/>
      <c r="G754" s="29">
        <f>ROUND(SUM(G749,G753),2)</f>
        <v>2.68</v>
      </c>
    </row>
    <row r="755" spans="1:7" ht="9.9499999999999993" customHeight="1" x14ac:dyDescent="0.25">
      <c r="A755" s="9"/>
      <c r="B755" s="9"/>
      <c r="C755" s="9"/>
      <c r="D755" s="9"/>
      <c r="E755" s="100"/>
      <c r="F755" s="100"/>
      <c r="G755" s="100"/>
    </row>
    <row r="756" spans="1:7" ht="20.100000000000001" customHeight="1" x14ac:dyDescent="0.25">
      <c r="A756" s="99" t="s">
        <v>4124</v>
      </c>
      <c r="B756" s="99"/>
      <c r="C756" s="99"/>
      <c r="D756" s="99"/>
      <c r="E756" s="99"/>
      <c r="F756" s="99"/>
      <c r="G756" s="99"/>
    </row>
    <row r="757" spans="1:7" ht="15" customHeight="1" x14ac:dyDescent="0.25">
      <c r="A757" s="93" t="s">
        <v>3981</v>
      </c>
      <c r="B757" s="93"/>
      <c r="C757" s="23" t="s">
        <v>3</v>
      </c>
      <c r="D757" s="23" t="s">
        <v>4</v>
      </c>
      <c r="E757" s="23" t="s">
        <v>3894</v>
      </c>
      <c r="F757" s="23" t="s">
        <v>3895</v>
      </c>
      <c r="G757" s="23" t="s">
        <v>3896</v>
      </c>
    </row>
    <row r="758" spans="1:7" ht="21" customHeight="1" x14ac:dyDescent="0.25">
      <c r="A758" s="24" t="s">
        <v>70</v>
      </c>
      <c r="B758" s="25" t="s">
        <v>3982</v>
      </c>
      <c r="C758" s="24" t="s">
        <v>25</v>
      </c>
      <c r="D758" s="24" t="s">
        <v>61</v>
      </c>
      <c r="E758" s="30">
        <v>1</v>
      </c>
      <c r="F758" s="27">
        <v>28.42</v>
      </c>
      <c r="G758" s="27">
        <f>ROUND(ROUND(E758,8)*F758,2)</f>
        <v>28.42</v>
      </c>
    </row>
    <row r="759" spans="1:7" ht="15" customHeight="1" x14ac:dyDescent="0.25">
      <c r="A759" s="9"/>
      <c r="B759" s="9"/>
      <c r="C759" s="9"/>
      <c r="D759" s="9"/>
      <c r="E759" s="91" t="s">
        <v>3983</v>
      </c>
      <c r="F759" s="91"/>
      <c r="G759" s="28">
        <f>SUM(G758:G758)</f>
        <v>28.42</v>
      </c>
    </row>
    <row r="760" spans="1:7" ht="15" customHeight="1" x14ac:dyDescent="0.25">
      <c r="A760" s="9"/>
      <c r="B760" s="9"/>
      <c r="C760" s="9"/>
      <c r="D760" s="9"/>
      <c r="E760" s="92" t="s">
        <v>3913</v>
      </c>
      <c r="F760" s="92"/>
      <c r="G760" s="29">
        <f>ROUND(SUM(G759),2)</f>
        <v>28.42</v>
      </c>
    </row>
    <row r="761" spans="1:7" ht="9.9499999999999993" customHeight="1" x14ac:dyDescent="0.25">
      <c r="A761" s="9"/>
      <c r="B761" s="9"/>
      <c r="C761" s="9"/>
      <c r="D761" s="9"/>
      <c r="E761" s="100"/>
      <c r="F761" s="100"/>
      <c r="G761" s="100"/>
    </row>
    <row r="762" spans="1:7" ht="20.100000000000001" customHeight="1" x14ac:dyDescent="0.25">
      <c r="A762" s="99" t="s">
        <v>4125</v>
      </c>
      <c r="B762" s="99"/>
      <c r="C762" s="99"/>
      <c r="D762" s="99"/>
      <c r="E762" s="99"/>
      <c r="F762" s="99"/>
      <c r="G762" s="99"/>
    </row>
    <row r="763" spans="1:7" ht="15" customHeight="1" x14ac:dyDescent="0.25">
      <c r="A763" s="93" t="s">
        <v>3893</v>
      </c>
      <c r="B763" s="93"/>
      <c r="C763" s="23" t="s">
        <v>3</v>
      </c>
      <c r="D763" s="23" t="s">
        <v>4</v>
      </c>
      <c r="E763" s="23" t="s">
        <v>3894</v>
      </c>
      <c r="F763" s="23" t="s">
        <v>3895</v>
      </c>
      <c r="G763" s="23" t="s">
        <v>3896</v>
      </c>
    </row>
    <row r="764" spans="1:7" ht="29.1" customHeight="1" x14ac:dyDescent="0.25">
      <c r="A764" s="24" t="s">
        <v>4054</v>
      </c>
      <c r="B764" s="25" t="s">
        <v>4055</v>
      </c>
      <c r="C764" s="24" t="s">
        <v>20</v>
      </c>
      <c r="D764" s="24" t="s">
        <v>34</v>
      </c>
      <c r="E764" s="30">
        <v>0.18468999999999999</v>
      </c>
      <c r="F764" s="27">
        <v>517.16999999999996</v>
      </c>
      <c r="G764" s="27">
        <f t="shared" ref="G764:G769" si="19">ROUND(ROUND(E764,8)*F764,2)</f>
        <v>95.52</v>
      </c>
    </row>
    <row r="765" spans="1:7" ht="21" customHeight="1" x14ac:dyDescent="0.25">
      <c r="A765" s="24" t="s">
        <v>4056</v>
      </c>
      <c r="B765" s="25" t="s">
        <v>4057</v>
      </c>
      <c r="C765" s="24" t="s">
        <v>20</v>
      </c>
      <c r="D765" s="24" t="s">
        <v>2057</v>
      </c>
      <c r="E765" s="30">
        <v>3.1900000000000001E-3</v>
      </c>
      <c r="F765" s="27">
        <v>8.98</v>
      </c>
      <c r="G765" s="27">
        <f t="shared" si="19"/>
        <v>0.03</v>
      </c>
    </row>
    <row r="766" spans="1:7" ht="15" customHeight="1" x14ac:dyDescent="0.25">
      <c r="A766" s="24" t="s">
        <v>3955</v>
      </c>
      <c r="B766" s="25" t="s">
        <v>3956</v>
      </c>
      <c r="C766" s="24" t="s">
        <v>20</v>
      </c>
      <c r="D766" s="24" t="s">
        <v>3903</v>
      </c>
      <c r="E766" s="30">
        <v>4.4999999999999998E-2</v>
      </c>
      <c r="F766" s="27">
        <v>19.37</v>
      </c>
      <c r="G766" s="27">
        <f t="shared" si="19"/>
        <v>0.87</v>
      </c>
    </row>
    <row r="767" spans="1:7" ht="21" customHeight="1" x14ac:dyDescent="0.25">
      <c r="A767" s="24" t="s">
        <v>4050</v>
      </c>
      <c r="B767" s="25" t="s">
        <v>4051</v>
      </c>
      <c r="C767" s="24" t="s">
        <v>20</v>
      </c>
      <c r="D767" s="24" t="s">
        <v>84</v>
      </c>
      <c r="E767" s="30">
        <v>0.46875</v>
      </c>
      <c r="F767" s="27">
        <v>3.9</v>
      </c>
      <c r="G767" s="27">
        <f t="shared" si="19"/>
        <v>1.83</v>
      </c>
    </row>
    <row r="768" spans="1:7" ht="21" customHeight="1" x14ac:dyDescent="0.25">
      <c r="A768" s="24" t="s">
        <v>4058</v>
      </c>
      <c r="B768" s="25" t="s">
        <v>4059</v>
      </c>
      <c r="C768" s="24" t="s">
        <v>20</v>
      </c>
      <c r="D768" s="24" t="s">
        <v>84</v>
      </c>
      <c r="E768" s="30">
        <v>0.375</v>
      </c>
      <c r="F768" s="27">
        <v>2.69</v>
      </c>
      <c r="G768" s="27">
        <f t="shared" si="19"/>
        <v>1.01</v>
      </c>
    </row>
    <row r="769" spans="1:7" ht="29.1" customHeight="1" x14ac:dyDescent="0.25">
      <c r="A769" s="24" t="s">
        <v>4060</v>
      </c>
      <c r="B769" s="25" t="s">
        <v>4061</v>
      </c>
      <c r="C769" s="24" t="s">
        <v>20</v>
      </c>
      <c r="D769" s="24" t="s">
        <v>16</v>
      </c>
      <c r="E769" s="30">
        <v>1.07</v>
      </c>
      <c r="F769" s="27">
        <v>23.81</v>
      </c>
      <c r="G769" s="27">
        <f t="shared" si="19"/>
        <v>25.48</v>
      </c>
    </row>
    <row r="770" spans="1:7" ht="15" customHeight="1" x14ac:dyDescent="0.25">
      <c r="A770" s="9"/>
      <c r="B770" s="9"/>
      <c r="C770" s="9"/>
      <c r="D770" s="9"/>
      <c r="E770" s="91" t="s">
        <v>3906</v>
      </c>
      <c r="F770" s="91"/>
      <c r="G770" s="28">
        <f>SUM(G764:G769)</f>
        <v>124.74000000000001</v>
      </c>
    </row>
    <row r="771" spans="1:7" ht="15" customHeight="1" x14ac:dyDescent="0.25">
      <c r="A771" s="93" t="s">
        <v>3907</v>
      </c>
      <c r="B771" s="93"/>
      <c r="C771" s="23" t="s">
        <v>3</v>
      </c>
      <c r="D771" s="23" t="s">
        <v>4</v>
      </c>
      <c r="E771" s="23" t="s">
        <v>3894</v>
      </c>
      <c r="F771" s="23" t="s">
        <v>3895</v>
      </c>
      <c r="G771" s="23" t="s">
        <v>3896</v>
      </c>
    </row>
    <row r="772" spans="1:7" ht="21" customHeight="1" x14ac:dyDescent="0.25">
      <c r="A772" s="24" t="s">
        <v>3908</v>
      </c>
      <c r="B772" s="25" t="s">
        <v>3909</v>
      </c>
      <c r="C772" s="24" t="s">
        <v>20</v>
      </c>
      <c r="D772" s="24" t="s">
        <v>2056</v>
      </c>
      <c r="E772" s="30">
        <v>0.13009999999999999</v>
      </c>
      <c r="F772" s="27">
        <v>32.24</v>
      </c>
      <c r="G772" s="27">
        <f>ROUND(ROUND(E772,8)*F772,2)</f>
        <v>4.1900000000000004</v>
      </c>
    </row>
    <row r="773" spans="1:7" ht="15" customHeight="1" x14ac:dyDescent="0.25">
      <c r="A773" s="24" t="s">
        <v>3971</v>
      </c>
      <c r="B773" s="25" t="s">
        <v>3972</v>
      </c>
      <c r="C773" s="24" t="s">
        <v>20</v>
      </c>
      <c r="D773" s="24" t="s">
        <v>2056</v>
      </c>
      <c r="E773" s="30">
        <v>8.7400000000000005E-2</v>
      </c>
      <c r="F773" s="27">
        <v>32.69</v>
      </c>
      <c r="G773" s="27">
        <f>ROUND(ROUND(E773,8)*F773,2)</f>
        <v>2.86</v>
      </c>
    </row>
    <row r="774" spans="1:7" ht="15" customHeight="1" x14ac:dyDescent="0.25">
      <c r="A774" s="24" t="s">
        <v>3910</v>
      </c>
      <c r="B774" s="25" t="s">
        <v>3911</v>
      </c>
      <c r="C774" s="24" t="s">
        <v>20</v>
      </c>
      <c r="D774" s="24" t="s">
        <v>2056</v>
      </c>
      <c r="E774" s="30">
        <v>0.21759999999999999</v>
      </c>
      <c r="F774" s="27">
        <v>24.94</v>
      </c>
      <c r="G774" s="27">
        <f>ROUND(ROUND(E774,8)*F774,2)</f>
        <v>5.43</v>
      </c>
    </row>
    <row r="775" spans="1:7" ht="18" customHeight="1" x14ac:dyDescent="0.25">
      <c r="A775" s="9"/>
      <c r="B775" s="9"/>
      <c r="C775" s="9"/>
      <c r="D775" s="9"/>
      <c r="E775" s="91" t="s">
        <v>3912</v>
      </c>
      <c r="F775" s="91"/>
      <c r="G775" s="28">
        <f>SUM(G772:G774)</f>
        <v>12.48</v>
      </c>
    </row>
    <row r="776" spans="1:7" ht="15" customHeight="1" x14ac:dyDescent="0.25">
      <c r="A776" s="93" t="s">
        <v>3922</v>
      </c>
      <c r="B776" s="93"/>
      <c r="C776" s="23" t="s">
        <v>3</v>
      </c>
      <c r="D776" s="23" t="s">
        <v>4</v>
      </c>
      <c r="E776" s="23" t="s">
        <v>3894</v>
      </c>
      <c r="F776" s="23" t="s">
        <v>3895</v>
      </c>
      <c r="G776" s="23" t="s">
        <v>3896</v>
      </c>
    </row>
    <row r="777" spans="1:7" ht="29.1" customHeight="1" x14ac:dyDescent="0.25">
      <c r="A777" s="24" t="s">
        <v>4062</v>
      </c>
      <c r="B777" s="25" t="s">
        <v>4063</v>
      </c>
      <c r="C777" s="24" t="s">
        <v>20</v>
      </c>
      <c r="D777" s="24" t="s">
        <v>3903</v>
      </c>
      <c r="E777" s="30">
        <v>1.23E-2</v>
      </c>
      <c r="F777" s="27">
        <v>23.44</v>
      </c>
      <c r="G777" s="27">
        <f>ROUND(ROUND(E777,8)*F777,2)</f>
        <v>0.28999999999999998</v>
      </c>
    </row>
    <row r="778" spans="1:7" ht="21" customHeight="1" x14ac:dyDescent="0.25">
      <c r="A778" s="24" t="s">
        <v>4064</v>
      </c>
      <c r="B778" s="25" t="s">
        <v>4065</v>
      </c>
      <c r="C778" s="24" t="s">
        <v>4066</v>
      </c>
      <c r="D778" s="24" t="s">
        <v>26</v>
      </c>
      <c r="E778" s="30">
        <v>4</v>
      </c>
      <c r="F778" s="27">
        <v>5.76</v>
      </c>
      <c r="G778" s="27">
        <f>ROUND(ROUND(E778,8)*F778,2)</f>
        <v>23.04</v>
      </c>
    </row>
    <row r="779" spans="1:7" ht="15" customHeight="1" x14ac:dyDescent="0.25">
      <c r="A779" s="9"/>
      <c r="B779" s="9"/>
      <c r="C779" s="9"/>
      <c r="D779" s="9"/>
      <c r="E779" s="91" t="s">
        <v>3933</v>
      </c>
      <c r="F779" s="91"/>
      <c r="G779" s="28">
        <f>SUM(G777:G778)</f>
        <v>23.33</v>
      </c>
    </row>
    <row r="780" spans="1:7" ht="15" customHeight="1" x14ac:dyDescent="0.25">
      <c r="A780" s="9"/>
      <c r="B780" s="9"/>
      <c r="C780" s="9"/>
      <c r="D780" s="9"/>
      <c r="E780" s="92" t="s">
        <v>3913</v>
      </c>
      <c r="F780" s="92"/>
      <c r="G780" s="29">
        <f>ROUND(SUM(G770,G775,G779),2)</f>
        <v>160.55000000000001</v>
      </c>
    </row>
    <row r="781" spans="1:7" ht="9.9499999999999993" customHeight="1" x14ac:dyDescent="0.25">
      <c r="A781" s="9"/>
      <c r="B781" s="9"/>
      <c r="C781" s="9"/>
      <c r="D781" s="9"/>
      <c r="E781" s="100"/>
      <c r="F781" s="100"/>
      <c r="G781" s="100"/>
    </row>
    <row r="782" spans="1:7" ht="20.100000000000001" customHeight="1" x14ac:dyDescent="0.25">
      <c r="A782" s="99" t="s">
        <v>4123</v>
      </c>
      <c r="B782" s="99"/>
      <c r="C782" s="99"/>
      <c r="D782" s="99"/>
      <c r="E782" s="99"/>
      <c r="F782" s="99"/>
      <c r="G782" s="99"/>
    </row>
    <row r="783" spans="1:7" ht="15" customHeight="1" x14ac:dyDescent="0.25">
      <c r="A783" s="93" t="s">
        <v>3893</v>
      </c>
      <c r="B783" s="93"/>
      <c r="C783" s="23" t="s">
        <v>3</v>
      </c>
      <c r="D783" s="23" t="s">
        <v>4</v>
      </c>
      <c r="E783" s="23" t="s">
        <v>3894</v>
      </c>
      <c r="F783" s="23" t="s">
        <v>3895</v>
      </c>
      <c r="G783" s="23" t="s">
        <v>3896</v>
      </c>
    </row>
    <row r="784" spans="1:7" ht="15" customHeight="1" x14ac:dyDescent="0.25">
      <c r="A784" s="24" t="s">
        <v>3951</v>
      </c>
      <c r="B784" s="25" t="s">
        <v>3952</v>
      </c>
      <c r="C784" s="24" t="s">
        <v>3953</v>
      </c>
      <c r="D784" s="24" t="s">
        <v>3954</v>
      </c>
      <c r="E784" s="30">
        <v>4.0000000000000001E-3</v>
      </c>
      <c r="F784" s="27">
        <v>215</v>
      </c>
      <c r="G784" s="27">
        <f>ROUND(ROUND(E784,8)*F784,2)</f>
        <v>0.86</v>
      </c>
    </row>
    <row r="785" spans="1:7" ht="15" customHeight="1" x14ac:dyDescent="0.25">
      <c r="A785" s="24" t="s">
        <v>3955</v>
      </c>
      <c r="B785" s="25" t="s">
        <v>3956</v>
      </c>
      <c r="C785" s="24" t="s">
        <v>20</v>
      </c>
      <c r="D785" s="24" t="s">
        <v>3903</v>
      </c>
      <c r="E785" s="30">
        <v>5.0000000000000001E-3</v>
      </c>
      <c r="F785" s="27">
        <v>19.37</v>
      </c>
      <c r="G785" s="27">
        <f>ROUND(ROUND(E785,8)*F785,2)</f>
        <v>0.1</v>
      </c>
    </row>
    <row r="786" spans="1:7" ht="15" customHeight="1" x14ac:dyDescent="0.25">
      <c r="A786" s="9"/>
      <c r="B786" s="9"/>
      <c r="C786" s="9"/>
      <c r="D786" s="9"/>
      <c r="E786" s="91" t="s">
        <v>3906</v>
      </c>
      <c r="F786" s="91"/>
      <c r="G786" s="28">
        <f>SUM(G784:G785)</f>
        <v>0.96</v>
      </c>
    </row>
    <row r="787" spans="1:7" ht="15" customHeight="1" x14ac:dyDescent="0.25">
      <c r="A787" s="93" t="s">
        <v>3907</v>
      </c>
      <c r="B787" s="93"/>
      <c r="C787" s="23" t="s">
        <v>3</v>
      </c>
      <c r="D787" s="23" t="s">
        <v>4</v>
      </c>
      <c r="E787" s="23" t="s">
        <v>3894</v>
      </c>
      <c r="F787" s="23" t="s">
        <v>3895</v>
      </c>
      <c r="G787" s="23" t="s">
        <v>3896</v>
      </c>
    </row>
    <row r="788" spans="1:7" ht="21" customHeight="1" x14ac:dyDescent="0.25">
      <c r="A788" s="24" t="s">
        <v>3908</v>
      </c>
      <c r="B788" s="25" t="s">
        <v>3909</v>
      </c>
      <c r="C788" s="24" t="s">
        <v>20</v>
      </c>
      <c r="D788" s="24" t="s">
        <v>2056</v>
      </c>
      <c r="E788" s="30">
        <v>0.03</v>
      </c>
      <c r="F788" s="27">
        <v>32.24</v>
      </c>
      <c r="G788" s="27">
        <f>ROUND(ROUND(E788,8)*F788,2)</f>
        <v>0.97</v>
      </c>
    </row>
    <row r="789" spans="1:7" ht="15" customHeight="1" x14ac:dyDescent="0.25">
      <c r="A789" s="24" t="s">
        <v>3910</v>
      </c>
      <c r="B789" s="25" t="s">
        <v>3911</v>
      </c>
      <c r="C789" s="24" t="s">
        <v>20</v>
      </c>
      <c r="D789" s="24" t="s">
        <v>2056</v>
      </c>
      <c r="E789" s="30">
        <v>0.03</v>
      </c>
      <c r="F789" s="27">
        <v>24.94</v>
      </c>
      <c r="G789" s="27">
        <f>ROUND(ROUND(E789,8)*F789,2)</f>
        <v>0.75</v>
      </c>
    </row>
    <row r="790" spans="1:7" ht="18" customHeight="1" x14ac:dyDescent="0.25">
      <c r="A790" s="9"/>
      <c r="B790" s="9"/>
      <c r="C790" s="9"/>
      <c r="D790" s="9"/>
      <c r="E790" s="91" t="s">
        <v>3912</v>
      </c>
      <c r="F790" s="91"/>
      <c r="G790" s="28">
        <f>SUM(G788:G789)</f>
        <v>1.72</v>
      </c>
    </row>
    <row r="791" spans="1:7" ht="15" customHeight="1" x14ac:dyDescent="0.25">
      <c r="A791" s="9"/>
      <c r="B791" s="9"/>
      <c r="C791" s="9"/>
      <c r="D791" s="9"/>
      <c r="E791" s="92" t="s">
        <v>3913</v>
      </c>
      <c r="F791" s="92"/>
      <c r="G791" s="29">
        <f>ROUND(SUM(G786,G790),2)</f>
        <v>2.68</v>
      </c>
    </row>
    <row r="792" spans="1:7" ht="9.9499999999999993" customHeight="1" x14ac:dyDescent="0.25">
      <c r="A792" s="9"/>
      <c r="B792" s="9"/>
      <c r="C792" s="9"/>
      <c r="D792" s="9"/>
      <c r="E792" s="100"/>
      <c r="F792" s="100"/>
      <c r="G792" s="100"/>
    </row>
    <row r="793" spans="1:7" ht="20.100000000000001" customHeight="1" x14ac:dyDescent="0.25">
      <c r="A793" s="99" t="s">
        <v>4124</v>
      </c>
      <c r="B793" s="99"/>
      <c r="C793" s="99"/>
      <c r="D793" s="99"/>
      <c r="E793" s="99"/>
      <c r="F793" s="99"/>
      <c r="G793" s="99"/>
    </row>
    <row r="794" spans="1:7" ht="15" customHeight="1" x14ac:dyDescent="0.25">
      <c r="A794" s="93" t="s">
        <v>3981</v>
      </c>
      <c r="B794" s="93"/>
      <c r="C794" s="23" t="s">
        <v>3</v>
      </c>
      <c r="D794" s="23" t="s">
        <v>4</v>
      </c>
      <c r="E794" s="23" t="s">
        <v>3894</v>
      </c>
      <c r="F794" s="23" t="s">
        <v>3895</v>
      </c>
      <c r="G794" s="23" t="s">
        <v>3896</v>
      </c>
    </row>
    <row r="795" spans="1:7" ht="21" customHeight="1" x14ac:dyDescent="0.25">
      <c r="A795" s="24" t="s">
        <v>70</v>
      </c>
      <c r="B795" s="25" t="s">
        <v>3982</v>
      </c>
      <c r="C795" s="24" t="s">
        <v>25</v>
      </c>
      <c r="D795" s="24" t="s">
        <v>61</v>
      </c>
      <c r="E795" s="30">
        <v>1</v>
      </c>
      <c r="F795" s="27">
        <v>28.42</v>
      </c>
      <c r="G795" s="27">
        <f>ROUND(ROUND(E795,8)*F795,2)</f>
        <v>28.42</v>
      </c>
    </row>
    <row r="796" spans="1:7" ht="15" customHeight="1" x14ac:dyDescent="0.25">
      <c r="A796" s="9"/>
      <c r="B796" s="9"/>
      <c r="C796" s="9"/>
      <c r="D796" s="9"/>
      <c r="E796" s="91" t="s">
        <v>3983</v>
      </c>
      <c r="F796" s="91"/>
      <c r="G796" s="28">
        <f>SUM(G795:G795)</f>
        <v>28.42</v>
      </c>
    </row>
    <row r="797" spans="1:7" ht="15" customHeight="1" x14ac:dyDescent="0.25">
      <c r="A797" s="9"/>
      <c r="B797" s="9"/>
      <c r="C797" s="9"/>
      <c r="D797" s="9"/>
      <c r="E797" s="92" t="s">
        <v>3913</v>
      </c>
      <c r="F797" s="92"/>
      <c r="G797" s="29">
        <f>ROUND(SUM(G796),2)</f>
        <v>28.42</v>
      </c>
    </row>
    <row r="798" spans="1:7" ht="9.9499999999999993" customHeight="1" x14ac:dyDescent="0.25">
      <c r="A798" s="9"/>
      <c r="B798" s="9"/>
      <c r="C798" s="9"/>
      <c r="D798" s="9"/>
      <c r="E798" s="100"/>
      <c r="F798" s="100"/>
      <c r="G798" s="100"/>
    </row>
    <row r="799" spans="1:7" ht="20.100000000000001" customHeight="1" x14ac:dyDescent="0.25">
      <c r="A799" s="99" t="s">
        <v>4125</v>
      </c>
      <c r="B799" s="99"/>
      <c r="C799" s="99"/>
      <c r="D799" s="99"/>
      <c r="E799" s="99"/>
      <c r="F799" s="99"/>
      <c r="G799" s="99"/>
    </row>
    <row r="800" spans="1:7" ht="15" customHeight="1" x14ac:dyDescent="0.25">
      <c r="A800" s="93" t="s">
        <v>3893</v>
      </c>
      <c r="B800" s="93"/>
      <c r="C800" s="23" t="s">
        <v>3</v>
      </c>
      <c r="D800" s="23" t="s">
        <v>4</v>
      </c>
      <c r="E800" s="23" t="s">
        <v>3894</v>
      </c>
      <c r="F800" s="23" t="s">
        <v>3895</v>
      </c>
      <c r="G800" s="23" t="s">
        <v>3896</v>
      </c>
    </row>
    <row r="801" spans="1:7" ht="29.1" customHeight="1" x14ac:dyDescent="0.25">
      <c r="A801" s="24" t="s">
        <v>4054</v>
      </c>
      <c r="B801" s="25" t="s">
        <v>4055</v>
      </c>
      <c r="C801" s="24" t="s">
        <v>20</v>
      </c>
      <c r="D801" s="24" t="s">
        <v>34</v>
      </c>
      <c r="E801" s="30">
        <v>0.18468999999999999</v>
      </c>
      <c r="F801" s="27">
        <v>517.16999999999996</v>
      </c>
      <c r="G801" s="27">
        <f t="shared" ref="G801:G806" si="20">ROUND(ROUND(E801,8)*F801,2)</f>
        <v>95.52</v>
      </c>
    </row>
    <row r="802" spans="1:7" ht="21" customHeight="1" x14ac:dyDescent="0.25">
      <c r="A802" s="24" t="s">
        <v>4056</v>
      </c>
      <c r="B802" s="25" t="s">
        <v>4057</v>
      </c>
      <c r="C802" s="24" t="s">
        <v>20</v>
      </c>
      <c r="D802" s="24" t="s">
        <v>2057</v>
      </c>
      <c r="E802" s="30">
        <v>3.1900000000000001E-3</v>
      </c>
      <c r="F802" s="27">
        <v>8.98</v>
      </c>
      <c r="G802" s="27">
        <f t="shared" si="20"/>
        <v>0.03</v>
      </c>
    </row>
    <row r="803" spans="1:7" ht="15" customHeight="1" x14ac:dyDescent="0.25">
      <c r="A803" s="24" t="s">
        <v>3955</v>
      </c>
      <c r="B803" s="25" t="s">
        <v>3956</v>
      </c>
      <c r="C803" s="24" t="s">
        <v>20</v>
      </c>
      <c r="D803" s="24" t="s">
        <v>3903</v>
      </c>
      <c r="E803" s="30">
        <v>4.4999999999999998E-2</v>
      </c>
      <c r="F803" s="27">
        <v>19.37</v>
      </c>
      <c r="G803" s="27">
        <f t="shared" si="20"/>
        <v>0.87</v>
      </c>
    </row>
    <row r="804" spans="1:7" ht="21" customHeight="1" x14ac:dyDescent="0.25">
      <c r="A804" s="24" t="s">
        <v>4050</v>
      </c>
      <c r="B804" s="25" t="s">
        <v>4051</v>
      </c>
      <c r="C804" s="24" t="s">
        <v>20</v>
      </c>
      <c r="D804" s="24" t="s">
        <v>84</v>
      </c>
      <c r="E804" s="30">
        <v>0.46875</v>
      </c>
      <c r="F804" s="27">
        <v>3.9</v>
      </c>
      <c r="G804" s="27">
        <f t="shared" si="20"/>
        <v>1.83</v>
      </c>
    </row>
    <row r="805" spans="1:7" ht="21" customHeight="1" x14ac:dyDescent="0.25">
      <c r="A805" s="24" t="s">
        <v>4058</v>
      </c>
      <c r="B805" s="25" t="s">
        <v>4059</v>
      </c>
      <c r="C805" s="24" t="s">
        <v>20</v>
      </c>
      <c r="D805" s="24" t="s">
        <v>84</v>
      </c>
      <c r="E805" s="30">
        <v>0.375</v>
      </c>
      <c r="F805" s="27">
        <v>2.69</v>
      </c>
      <c r="G805" s="27">
        <f t="shared" si="20"/>
        <v>1.01</v>
      </c>
    </row>
    <row r="806" spans="1:7" ht="29.1" customHeight="1" x14ac:dyDescent="0.25">
      <c r="A806" s="24" t="s">
        <v>4060</v>
      </c>
      <c r="B806" s="25" t="s">
        <v>4061</v>
      </c>
      <c r="C806" s="24" t="s">
        <v>20</v>
      </c>
      <c r="D806" s="24" t="s">
        <v>16</v>
      </c>
      <c r="E806" s="30">
        <v>1.07</v>
      </c>
      <c r="F806" s="27">
        <v>23.81</v>
      </c>
      <c r="G806" s="27">
        <f t="shared" si="20"/>
        <v>25.48</v>
      </c>
    </row>
    <row r="807" spans="1:7" ht="15" customHeight="1" x14ac:dyDescent="0.25">
      <c r="A807" s="9"/>
      <c r="B807" s="9"/>
      <c r="C807" s="9"/>
      <c r="D807" s="9"/>
      <c r="E807" s="91" t="s">
        <v>3906</v>
      </c>
      <c r="F807" s="91"/>
      <c r="G807" s="28">
        <f>SUM(G801:G806)</f>
        <v>124.74000000000001</v>
      </c>
    </row>
    <row r="808" spans="1:7" ht="15" customHeight="1" x14ac:dyDescent="0.25">
      <c r="A808" s="93" t="s">
        <v>3907</v>
      </c>
      <c r="B808" s="93"/>
      <c r="C808" s="23" t="s">
        <v>3</v>
      </c>
      <c r="D808" s="23" t="s">
        <v>4</v>
      </c>
      <c r="E808" s="23" t="s">
        <v>3894</v>
      </c>
      <c r="F808" s="23" t="s">
        <v>3895</v>
      </c>
      <c r="G808" s="23" t="s">
        <v>3896</v>
      </c>
    </row>
    <row r="809" spans="1:7" ht="21" customHeight="1" x14ac:dyDescent="0.25">
      <c r="A809" s="24" t="s">
        <v>3908</v>
      </c>
      <c r="B809" s="25" t="s">
        <v>3909</v>
      </c>
      <c r="C809" s="24" t="s">
        <v>20</v>
      </c>
      <c r="D809" s="24" t="s">
        <v>2056</v>
      </c>
      <c r="E809" s="30">
        <v>0.13009999999999999</v>
      </c>
      <c r="F809" s="27">
        <v>32.24</v>
      </c>
      <c r="G809" s="27">
        <f>ROUND(ROUND(E809,8)*F809,2)</f>
        <v>4.1900000000000004</v>
      </c>
    </row>
    <row r="810" spans="1:7" ht="15" customHeight="1" x14ac:dyDescent="0.25">
      <c r="A810" s="24" t="s">
        <v>3971</v>
      </c>
      <c r="B810" s="25" t="s">
        <v>3972</v>
      </c>
      <c r="C810" s="24" t="s">
        <v>20</v>
      </c>
      <c r="D810" s="24" t="s">
        <v>2056</v>
      </c>
      <c r="E810" s="30">
        <v>8.7400000000000005E-2</v>
      </c>
      <c r="F810" s="27">
        <v>32.69</v>
      </c>
      <c r="G810" s="27">
        <f>ROUND(ROUND(E810,8)*F810,2)</f>
        <v>2.86</v>
      </c>
    </row>
    <row r="811" spans="1:7" ht="15" customHeight="1" x14ac:dyDescent="0.25">
      <c r="A811" s="24" t="s">
        <v>3910</v>
      </c>
      <c r="B811" s="25" t="s">
        <v>3911</v>
      </c>
      <c r="C811" s="24" t="s">
        <v>20</v>
      </c>
      <c r="D811" s="24" t="s">
        <v>2056</v>
      </c>
      <c r="E811" s="30">
        <v>0.21759999999999999</v>
      </c>
      <c r="F811" s="27">
        <v>24.94</v>
      </c>
      <c r="G811" s="27">
        <f>ROUND(ROUND(E811,8)*F811,2)</f>
        <v>5.43</v>
      </c>
    </row>
    <row r="812" spans="1:7" ht="18" customHeight="1" x14ac:dyDescent="0.25">
      <c r="A812" s="9"/>
      <c r="B812" s="9"/>
      <c r="C812" s="9"/>
      <c r="D812" s="9"/>
      <c r="E812" s="91" t="s">
        <v>3912</v>
      </c>
      <c r="F812" s="91"/>
      <c r="G812" s="28">
        <f>SUM(G809:G811)</f>
        <v>12.48</v>
      </c>
    </row>
    <row r="813" spans="1:7" ht="15" customHeight="1" x14ac:dyDescent="0.25">
      <c r="A813" s="93" t="s">
        <v>3922</v>
      </c>
      <c r="B813" s="93"/>
      <c r="C813" s="23" t="s">
        <v>3</v>
      </c>
      <c r="D813" s="23" t="s">
        <v>4</v>
      </c>
      <c r="E813" s="23" t="s">
        <v>3894</v>
      </c>
      <c r="F813" s="23" t="s">
        <v>3895</v>
      </c>
      <c r="G813" s="23" t="s">
        <v>3896</v>
      </c>
    </row>
    <row r="814" spans="1:7" ht="29.1" customHeight="1" x14ac:dyDescent="0.25">
      <c r="A814" s="24" t="s">
        <v>4062</v>
      </c>
      <c r="B814" s="25" t="s">
        <v>4063</v>
      </c>
      <c r="C814" s="24" t="s">
        <v>20</v>
      </c>
      <c r="D814" s="24" t="s">
        <v>3903</v>
      </c>
      <c r="E814" s="30">
        <v>1.23E-2</v>
      </c>
      <c r="F814" s="27">
        <v>23.44</v>
      </c>
      <c r="G814" s="27">
        <f>ROUND(ROUND(E814,8)*F814,2)</f>
        <v>0.28999999999999998</v>
      </c>
    </row>
    <row r="815" spans="1:7" ht="21" customHeight="1" x14ac:dyDescent="0.25">
      <c r="A815" s="24" t="s">
        <v>4064</v>
      </c>
      <c r="B815" s="25" t="s">
        <v>4065</v>
      </c>
      <c r="C815" s="24" t="s">
        <v>4066</v>
      </c>
      <c r="D815" s="24" t="s">
        <v>26</v>
      </c>
      <c r="E815" s="30">
        <v>4</v>
      </c>
      <c r="F815" s="27">
        <v>5.76</v>
      </c>
      <c r="G815" s="27">
        <f>ROUND(ROUND(E815,8)*F815,2)</f>
        <v>23.04</v>
      </c>
    </row>
    <row r="816" spans="1:7" ht="15" customHeight="1" x14ac:dyDescent="0.25">
      <c r="A816" s="9"/>
      <c r="B816" s="9"/>
      <c r="C816" s="9"/>
      <c r="D816" s="9"/>
      <c r="E816" s="91" t="s">
        <v>3933</v>
      </c>
      <c r="F816" s="91"/>
      <c r="G816" s="28">
        <f>SUM(G814:G815)</f>
        <v>23.33</v>
      </c>
    </row>
    <row r="817" spans="1:7" ht="15" customHeight="1" x14ac:dyDescent="0.25">
      <c r="A817" s="9"/>
      <c r="B817" s="9"/>
      <c r="C817" s="9"/>
      <c r="D817" s="9"/>
      <c r="E817" s="92" t="s">
        <v>3913</v>
      </c>
      <c r="F817" s="92"/>
      <c r="G817" s="29">
        <f>ROUND(SUM(G807,G812,G816),2)</f>
        <v>160.55000000000001</v>
      </c>
    </row>
    <row r="818" spans="1:7" ht="9.9499999999999993" customHeight="1" x14ac:dyDescent="0.25">
      <c r="A818" s="9"/>
      <c r="B818" s="9"/>
      <c r="C818" s="9"/>
      <c r="D818" s="9"/>
      <c r="E818" s="100"/>
      <c r="F818" s="100"/>
      <c r="G818" s="100"/>
    </row>
    <row r="819" spans="1:7" ht="20.100000000000001" customHeight="1" x14ac:dyDescent="0.25">
      <c r="A819" s="99" t="s">
        <v>4123</v>
      </c>
      <c r="B819" s="99"/>
      <c r="C819" s="99"/>
      <c r="D819" s="99"/>
      <c r="E819" s="99"/>
      <c r="F819" s="99"/>
      <c r="G819" s="99"/>
    </row>
    <row r="820" spans="1:7" ht="15" customHeight="1" x14ac:dyDescent="0.25">
      <c r="A820" s="93" t="s">
        <v>3893</v>
      </c>
      <c r="B820" s="93"/>
      <c r="C820" s="23" t="s">
        <v>3</v>
      </c>
      <c r="D820" s="23" t="s">
        <v>4</v>
      </c>
      <c r="E820" s="23" t="s">
        <v>3894</v>
      </c>
      <c r="F820" s="23" t="s">
        <v>3895</v>
      </c>
      <c r="G820" s="23" t="s">
        <v>3896</v>
      </c>
    </row>
    <row r="821" spans="1:7" ht="15" customHeight="1" x14ac:dyDescent="0.25">
      <c r="A821" s="24" t="s">
        <v>3951</v>
      </c>
      <c r="B821" s="25" t="s">
        <v>3952</v>
      </c>
      <c r="C821" s="24" t="s">
        <v>3953</v>
      </c>
      <c r="D821" s="24" t="s">
        <v>3954</v>
      </c>
      <c r="E821" s="30">
        <v>4.0000000000000001E-3</v>
      </c>
      <c r="F821" s="27">
        <v>215</v>
      </c>
      <c r="G821" s="27">
        <f>ROUND(ROUND(E821,8)*F821,2)</f>
        <v>0.86</v>
      </c>
    </row>
    <row r="822" spans="1:7" ht="15" customHeight="1" x14ac:dyDescent="0.25">
      <c r="A822" s="24" t="s">
        <v>3955</v>
      </c>
      <c r="B822" s="25" t="s">
        <v>3956</v>
      </c>
      <c r="C822" s="24" t="s">
        <v>20</v>
      </c>
      <c r="D822" s="24" t="s">
        <v>3903</v>
      </c>
      <c r="E822" s="30">
        <v>5.0000000000000001E-3</v>
      </c>
      <c r="F822" s="27">
        <v>19.37</v>
      </c>
      <c r="G822" s="27">
        <f>ROUND(ROUND(E822,8)*F822,2)</f>
        <v>0.1</v>
      </c>
    </row>
    <row r="823" spans="1:7" ht="15" customHeight="1" x14ac:dyDescent="0.25">
      <c r="A823" s="9"/>
      <c r="B823" s="9"/>
      <c r="C823" s="9"/>
      <c r="D823" s="9"/>
      <c r="E823" s="91" t="s">
        <v>3906</v>
      </c>
      <c r="F823" s="91"/>
      <c r="G823" s="28">
        <f>SUM(G821:G822)</f>
        <v>0.96</v>
      </c>
    </row>
    <row r="824" spans="1:7" ht="15" customHeight="1" x14ac:dyDescent="0.25">
      <c r="A824" s="93" t="s">
        <v>3907</v>
      </c>
      <c r="B824" s="93"/>
      <c r="C824" s="23" t="s">
        <v>3</v>
      </c>
      <c r="D824" s="23" t="s">
        <v>4</v>
      </c>
      <c r="E824" s="23" t="s">
        <v>3894</v>
      </c>
      <c r="F824" s="23" t="s">
        <v>3895</v>
      </c>
      <c r="G824" s="23" t="s">
        <v>3896</v>
      </c>
    </row>
    <row r="825" spans="1:7" ht="21" customHeight="1" x14ac:dyDescent="0.25">
      <c r="A825" s="24" t="s">
        <v>3908</v>
      </c>
      <c r="B825" s="25" t="s">
        <v>3909</v>
      </c>
      <c r="C825" s="24" t="s">
        <v>20</v>
      </c>
      <c r="D825" s="24" t="s">
        <v>2056</v>
      </c>
      <c r="E825" s="30">
        <v>0.03</v>
      </c>
      <c r="F825" s="27">
        <v>32.24</v>
      </c>
      <c r="G825" s="27">
        <f>ROUND(ROUND(E825,8)*F825,2)</f>
        <v>0.97</v>
      </c>
    </row>
    <row r="826" spans="1:7" ht="15" customHeight="1" x14ac:dyDescent="0.25">
      <c r="A826" s="24" t="s">
        <v>3910</v>
      </c>
      <c r="B826" s="25" t="s">
        <v>3911</v>
      </c>
      <c r="C826" s="24" t="s">
        <v>20</v>
      </c>
      <c r="D826" s="24" t="s">
        <v>2056</v>
      </c>
      <c r="E826" s="30">
        <v>0.03</v>
      </c>
      <c r="F826" s="27">
        <v>24.94</v>
      </c>
      <c r="G826" s="27">
        <f>ROUND(ROUND(E826,8)*F826,2)</f>
        <v>0.75</v>
      </c>
    </row>
    <row r="827" spans="1:7" ht="18" customHeight="1" x14ac:dyDescent="0.25">
      <c r="A827" s="9"/>
      <c r="B827" s="9"/>
      <c r="C827" s="9"/>
      <c r="D827" s="9"/>
      <c r="E827" s="91" t="s">
        <v>3912</v>
      </c>
      <c r="F827" s="91"/>
      <c r="G827" s="28">
        <f>SUM(G825:G826)</f>
        <v>1.72</v>
      </c>
    </row>
    <row r="828" spans="1:7" ht="15" customHeight="1" x14ac:dyDescent="0.25">
      <c r="A828" s="9"/>
      <c r="B828" s="9"/>
      <c r="C828" s="9"/>
      <c r="D828" s="9"/>
      <c r="E828" s="92" t="s">
        <v>3913</v>
      </c>
      <c r="F828" s="92"/>
      <c r="G828" s="29">
        <f>ROUND(SUM(G823,G827),2)</f>
        <v>2.68</v>
      </c>
    </row>
    <row r="829" spans="1:7" ht="9.9499999999999993" customHeight="1" x14ac:dyDescent="0.25">
      <c r="A829" s="9"/>
      <c r="B829" s="9"/>
      <c r="C829" s="9"/>
      <c r="D829" s="9"/>
      <c r="E829" s="100"/>
      <c r="F829" s="100"/>
      <c r="G829" s="100"/>
    </row>
    <row r="830" spans="1:7" ht="20.100000000000001" customHeight="1" x14ac:dyDescent="0.25">
      <c r="A830" s="99" t="s">
        <v>4124</v>
      </c>
      <c r="B830" s="99"/>
      <c r="C830" s="99"/>
      <c r="D830" s="99"/>
      <c r="E830" s="99"/>
      <c r="F830" s="99"/>
      <c r="G830" s="99"/>
    </row>
    <row r="831" spans="1:7" ht="15" customHeight="1" x14ac:dyDescent="0.25">
      <c r="A831" s="93" t="s">
        <v>3981</v>
      </c>
      <c r="B831" s="93"/>
      <c r="C831" s="23" t="s">
        <v>3</v>
      </c>
      <c r="D831" s="23" t="s">
        <v>4</v>
      </c>
      <c r="E831" s="23" t="s">
        <v>3894</v>
      </c>
      <c r="F831" s="23" t="s">
        <v>3895</v>
      </c>
      <c r="G831" s="23" t="s">
        <v>3896</v>
      </c>
    </row>
    <row r="832" spans="1:7" ht="21" customHeight="1" x14ac:dyDescent="0.25">
      <c r="A832" s="24" t="s">
        <v>70</v>
      </c>
      <c r="B832" s="25" t="s">
        <v>3982</v>
      </c>
      <c r="C832" s="24" t="s">
        <v>25</v>
      </c>
      <c r="D832" s="24" t="s">
        <v>61</v>
      </c>
      <c r="E832" s="30">
        <v>1</v>
      </c>
      <c r="F832" s="27">
        <v>28.42</v>
      </c>
      <c r="G832" s="27">
        <f>ROUND(ROUND(E832,8)*F832,2)</f>
        <v>28.42</v>
      </c>
    </row>
    <row r="833" spans="1:7" ht="15" customHeight="1" x14ac:dyDescent="0.25">
      <c r="A833" s="9"/>
      <c r="B833" s="9"/>
      <c r="C833" s="9"/>
      <c r="D833" s="9"/>
      <c r="E833" s="91" t="s">
        <v>3983</v>
      </c>
      <c r="F833" s="91"/>
      <c r="G833" s="28">
        <f>SUM(G832:G832)</f>
        <v>28.42</v>
      </c>
    </row>
    <row r="834" spans="1:7" ht="15" customHeight="1" x14ac:dyDescent="0.25">
      <c r="A834" s="9"/>
      <c r="B834" s="9"/>
      <c r="C834" s="9"/>
      <c r="D834" s="9"/>
      <c r="E834" s="92" t="s">
        <v>3913</v>
      </c>
      <c r="F834" s="92"/>
      <c r="G834" s="29">
        <f>ROUND(SUM(G833),2)</f>
        <v>28.42</v>
      </c>
    </row>
    <row r="835" spans="1:7" ht="9.9499999999999993" customHeight="1" x14ac:dyDescent="0.25">
      <c r="A835" s="9"/>
      <c r="B835" s="9"/>
      <c r="C835" s="9"/>
      <c r="D835" s="9"/>
      <c r="E835" s="100"/>
      <c r="F835" s="100"/>
      <c r="G835" s="100"/>
    </row>
    <row r="836" spans="1:7" ht="20.100000000000001" customHeight="1" x14ac:dyDescent="0.25">
      <c r="A836" s="99" t="s">
        <v>4125</v>
      </c>
      <c r="B836" s="99"/>
      <c r="C836" s="99"/>
      <c r="D836" s="99"/>
      <c r="E836" s="99"/>
      <c r="F836" s="99"/>
      <c r="G836" s="99"/>
    </row>
    <row r="837" spans="1:7" ht="15" customHeight="1" x14ac:dyDescent="0.25">
      <c r="A837" s="93" t="s">
        <v>3893</v>
      </c>
      <c r="B837" s="93"/>
      <c r="C837" s="23" t="s">
        <v>3</v>
      </c>
      <c r="D837" s="23" t="s">
        <v>4</v>
      </c>
      <c r="E837" s="23" t="s">
        <v>3894</v>
      </c>
      <c r="F837" s="23" t="s">
        <v>3895</v>
      </c>
      <c r="G837" s="23" t="s">
        <v>3896</v>
      </c>
    </row>
    <row r="838" spans="1:7" ht="29.1" customHeight="1" x14ac:dyDescent="0.25">
      <c r="A838" s="24" t="s">
        <v>4054</v>
      </c>
      <c r="B838" s="25" t="s">
        <v>4055</v>
      </c>
      <c r="C838" s="24" t="s">
        <v>20</v>
      </c>
      <c r="D838" s="24" t="s">
        <v>34</v>
      </c>
      <c r="E838" s="30">
        <v>0.18468999999999999</v>
      </c>
      <c r="F838" s="27">
        <v>517.16999999999996</v>
      </c>
      <c r="G838" s="27">
        <f t="shared" ref="G838:G843" si="21">ROUND(ROUND(E838,8)*F838,2)</f>
        <v>95.52</v>
      </c>
    </row>
    <row r="839" spans="1:7" ht="21" customHeight="1" x14ac:dyDescent="0.25">
      <c r="A839" s="24" t="s">
        <v>4056</v>
      </c>
      <c r="B839" s="25" t="s">
        <v>4057</v>
      </c>
      <c r="C839" s="24" t="s">
        <v>20</v>
      </c>
      <c r="D839" s="24" t="s">
        <v>2057</v>
      </c>
      <c r="E839" s="30">
        <v>3.1900000000000001E-3</v>
      </c>
      <c r="F839" s="27">
        <v>8.98</v>
      </c>
      <c r="G839" s="27">
        <f t="shared" si="21"/>
        <v>0.03</v>
      </c>
    </row>
    <row r="840" spans="1:7" ht="15" customHeight="1" x14ac:dyDescent="0.25">
      <c r="A840" s="24" t="s">
        <v>3955</v>
      </c>
      <c r="B840" s="25" t="s">
        <v>3956</v>
      </c>
      <c r="C840" s="24" t="s">
        <v>20</v>
      </c>
      <c r="D840" s="24" t="s">
        <v>3903</v>
      </c>
      <c r="E840" s="30">
        <v>4.4999999999999998E-2</v>
      </c>
      <c r="F840" s="27">
        <v>19.37</v>
      </c>
      <c r="G840" s="27">
        <f t="shared" si="21"/>
        <v>0.87</v>
      </c>
    </row>
    <row r="841" spans="1:7" ht="21" customHeight="1" x14ac:dyDescent="0.25">
      <c r="A841" s="24" t="s">
        <v>4050</v>
      </c>
      <c r="B841" s="25" t="s">
        <v>4051</v>
      </c>
      <c r="C841" s="24" t="s">
        <v>20</v>
      </c>
      <c r="D841" s="24" t="s">
        <v>84</v>
      </c>
      <c r="E841" s="30">
        <v>0.46875</v>
      </c>
      <c r="F841" s="27">
        <v>3.9</v>
      </c>
      <c r="G841" s="27">
        <f t="shared" si="21"/>
        <v>1.83</v>
      </c>
    </row>
    <row r="842" spans="1:7" ht="21" customHeight="1" x14ac:dyDescent="0.25">
      <c r="A842" s="24" t="s">
        <v>4058</v>
      </c>
      <c r="B842" s="25" t="s">
        <v>4059</v>
      </c>
      <c r="C842" s="24" t="s">
        <v>20</v>
      </c>
      <c r="D842" s="24" t="s">
        <v>84</v>
      </c>
      <c r="E842" s="30">
        <v>0.375</v>
      </c>
      <c r="F842" s="27">
        <v>2.69</v>
      </c>
      <c r="G842" s="27">
        <f t="shared" si="21"/>
        <v>1.01</v>
      </c>
    </row>
    <row r="843" spans="1:7" ht="29.1" customHeight="1" x14ac:dyDescent="0.25">
      <c r="A843" s="24" t="s">
        <v>4060</v>
      </c>
      <c r="B843" s="25" t="s">
        <v>4061</v>
      </c>
      <c r="C843" s="24" t="s">
        <v>20</v>
      </c>
      <c r="D843" s="24" t="s">
        <v>16</v>
      </c>
      <c r="E843" s="30">
        <v>1.07</v>
      </c>
      <c r="F843" s="27">
        <v>23.81</v>
      </c>
      <c r="G843" s="27">
        <f t="shared" si="21"/>
        <v>25.48</v>
      </c>
    </row>
    <row r="844" spans="1:7" ht="15" customHeight="1" x14ac:dyDescent="0.25">
      <c r="A844" s="9"/>
      <c r="B844" s="9"/>
      <c r="C844" s="9"/>
      <c r="D844" s="9"/>
      <c r="E844" s="91" t="s">
        <v>3906</v>
      </c>
      <c r="F844" s="91"/>
      <c r="G844" s="28">
        <f>SUM(G838:G843)</f>
        <v>124.74000000000001</v>
      </c>
    </row>
    <row r="845" spans="1:7" ht="15" customHeight="1" x14ac:dyDescent="0.25">
      <c r="A845" s="93" t="s">
        <v>3907</v>
      </c>
      <c r="B845" s="93"/>
      <c r="C845" s="23" t="s">
        <v>3</v>
      </c>
      <c r="D845" s="23" t="s">
        <v>4</v>
      </c>
      <c r="E845" s="23" t="s">
        <v>3894</v>
      </c>
      <c r="F845" s="23" t="s">
        <v>3895</v>
      </c>
      <c r="G845" s="23" t="s">
        <v>3896</v>
      </c>
    </row>
    <row r="846" spans="1:7" ht="21" customHeight="1" x14ac:dyDescent="0.25">
      <c r="A846" s="24" t="s">
        <v>3908</v>
      </c>
      <c r="B846" s="25" t="s">
        <v>3909</v>
      </c>
      <c r="C846" s="24" t="s">
        <v>20</v>
      </c>
      <c r="D846" s="24" t="s">
        <v>2056</v>
      </c>
      <c r="E846" s="30">
        <v>0.13009999999999999</v>
      </c>
      <c r="F846" s="27">
        <v>32.24</v>
      </c>
      <c r="G846" s="27">
        <f>ROUND(ROUND(E846,8)*F846,2)</f>
        <v>4.1900000000000004</v>
      </c>
    </row>
    <row r="847" spans="1:7" ht="15" customHeight="1" x14ac:dyDescent="0.25">
      <c r="A847" s="24" t="s">
        <v>3971</v>
      </c>
      <c r="B847" s="25" t="s">
        <v>3972</v>
      </c>
      <c r="C847" s="24" t="s">
        <v>20</v>
      </c>
      <c r="D847" s="24" t="s">
        <v>2056</v>
      </c>
      <c r="E847" s="30">
        <v>8.7400000000000005E-2</v>
      </c>
      <c r="F847" s="27">
        <v>32.69</v>
      </c>
      <c r="G847" s="27">
        <f>ROUND(ROUND(E847,8)*F847,2)</f>
        <v>2.86</v>
      </c>
    </row>
    <row r="848" spans="1:7" ht="15" customHeight="1" x14ac:dyDescent="0.25">
      <c r="A848" s="24" t="s">
        <v>3910</v>
      </c>
      <c r="B848" s="25" t="s">
        <v>3911</v>
      </c>
      <c r="C848" s="24" t="s">
        <v>20</v>
      </c>
      <c r="D848" s="24" t="s">
        <v>2056</v>
      </c>
      <c r="E848" s="30">
        <v>0.21759999999999999</v>
      </c>
      <c r="F848" s="27">
        <v>24.94</v>
      </c>
      <c r="G848" s="27">
        <f>ROUND(ROUND(E848,8)*F848,2)</f>
        <v>5.43</v>
      </c>
    </row>
    <row r="849" spans="1:7" ht="18" customHeight="1" x14ac:dyDescent="0.25">
      <c r="A849" s="9"/>
      <c r="B849" s="9"/>
      <c r="C849" s="9"/>
      <c r="D849" s="9"/>
      <c r="E849" s="91" t="s">
        <v>3912</v>
      </c>
      <c r="F849" s="91"/>
      <c r="G849" s="28">
        <f>SUM(G846:G848)</f>
        <v>12.48</v>
      </c>
    </row>
    <row r="850" spans="1:7" ht="15" customHeight="1" x14ac:dyDescent="0.25">
      <c r="A850" s="93" t="s">
        <v>3922</v>
      </c>
      <c r="B850" s="93"/>
      <c r="C850" s="23" t="s">
        <v>3</v>
      </c>
      <c r="D850" s="23" t="s">
        <v>4</v>
      </c>
      <c r="E850" s="23" t="s">
        <v>3894</v>
      </c>
      <c r="F850" s="23" t="s">
        <v>3895</v>
      </c>
      <c r="G850" s="23" t="s">
        <v>3896</v>
      </c>
    </row>
    <row r="851" spans="1:7" ht="29.1" customHeight="1" x14ac:dyDescent="0.25">
      <c r="A851" s="24" t="s">
        <v>4062</v>
      </c>
      <c r="B851" s="25" t="s">
        <v>4063</v>
      </c>
      <c r="C851" s="24" t="s">
        <v>20</v>
      </c>
      <c r="D851" s="24" t="s">
        <v>3903</v>
      </c>
      <c r="E851" s="30">
        <v>1.23E-2</v>
      </c>
      <c r="F851" s="27">
        <v>23.44</v>
      </c>
      <c r="G851" s="27">
        <f>ROUND(ROUND(E851,8)*F851,2)</f>
        <v>0.28999999999999998</v>
      </c>
    </row>
    <row r="852" spans="1:7" ht="21" customHeight="1" x14ac:dyDescent="0.25">
      <c r="A852" s="24" t="s">
        <v>4064</v>
      </c>
      <c r="B852" s="25" t="s">
        <v>4065</v>
      </c>
      <c r="C852" s="24" t="s">
        <v>4066</v>
      </c>
      <c r="D852" s="24" t="s">
        <v>26</v>
      </c>
      <c r="E852" s="30">
        <v>4</v>
      </c>
      <c r="F852" s="27">
        <v>5.76</v>
      </c>
      <c r="G852" s="27">
        <f>ROUND(ROUND(E852,8)*F852,2)</f>
        <v>23.04</v>
      </c>
    </row>
    <row r="853" spans="1:7" ht="15" customHeight="1" x14ac:dyDescent="0.25">
      <c r="A853" s="9"/>
      <c r="B853" s="9"/>
      <c r="C853" s="9"/>
      <c r="D853" s="9"/>
      <c r="E853" s="91" t="s">
        <v>3933</v>
      </c>
      <c r="F853" s="91"/>
      <c r="G853" s="28">
        <f>SUM(G851:G852)</f>
        <v>23.33</v>
      </c>
    </row>
    <row r="854" spans="1:7" ht="15" customHeight="1" x14ac:dyDescent="0.25">
      <c r="A854" s="9"/>
      <c r="B854" s="9"/>
      <c r="C854" s="9"/>
      <c r="D854" s="9"/>
      <c r="E854" s="92" t="s">
        <v>3913</v>
      </c>
      <c r="F854" s="92"/>
      <c r="G854" s="29">
        <f>ROUND(SUM(G844,G849,G853),2)</f>
        <v>160.55000000000001</v>
      </c>
    </row>
    <row r="855" spans="1:7" ht="9.9499999999999993" customHeight="1" x14ac:dyDescent="0.25">
      <c r="A855" s="9"/>
      <c r="B855" s="9"/>
      <c r="C855" s="9"/>
      <c r="D855" s="9"/>
      <c r="E855" s="100"/>
      <c r="F855" s="100"/>
      <c r="G855" s="100"/>
    </row>
    <row r="856" spans="1:7" ht="20.100000000000001" customHeight="1" x14ac:dyDescent="0.25">
      <c r="A856" s="99" t="s">
        <v>4123</v>
      </c>
      <c r="B856" s="99"/>
      <c r="C856" s="99"/>
      <c r="D856" s="99"/>
      <c r="E856" s="99"/>
      <c r="F856" s="99"/>
      <c r="G856" s="99"/>
    </row>
    <row r="857" spans="1:7" ht="15" customHeight="1" x14ac:dyDescent="0.25">
      <c r="A857" s="93" t="s">
        <v>3893</v>
      </c>
      <c r="B857" s="93"/>
      <c r="C857" s="23" t="s">
        <v>3</v>
      </c>
      <c r="D857" s="23" t="s">
        <v>4</v>
      </c>
      <c r="E857" s="23" t="s">
        <v>3894</v>
      </c>
      <c r="F857" s="23" t="s">
        <v>3895</v>
      </c>
      <c r="G857" s="23" t="s">
        <v>3896</v>
      </c>
    </row>
    <row r="858" spans="1:7" ht="15" customHeight="1" x14ac:dyDescent="0.25">
      <c r="A858" s="24" t="s">
        <v>3951</v>
      </c>
      <c r="B858" s="25" t="s">
        <v>3952</v>
      </c>
      <c r="C858" s="24" t="s">
        <v>3953</v>
      </c>
      <c r="D858" s="24" t="s">
        <v>3954</v>
      </c>
      <c r="E858" s="30">
        <v>4.0000000000000001E-3</v>
      </c>
      <c r="F858" s="27">
        <v>215</v>
      </c>
      <c r="G858" s="27">
        <f>ROUND(ROUND(E858,8)*F858,2)</f>
        <v>0.86</v>
      </c>
    </row>
    <row r="859" spans="1:7" ht="15" customHeight="1" x14ac:dyDescent="0.25">
      <c r="A859" s="24" t="s">
        <v>3955</v>
      </c>
      <c r="B859" s="25" t="s">
        <v>3956</v>
      </c>
      <c r="C859" s="24" t="s">
        <v>20</v>
      </c>
      <c r="D859" s="24" t="s">
        <v>3903</v>
      </c>
      <c r="E859" s="30">
        <v>5.0000000000000001E-3</v>
      </c>
      <c r="F859" s="27">
        <v>19.37</v>
      </c>
      <c r="G859" s="27">
        <f>ROUND(ROUND(E859,8)*F859,2)</f>
        <v>0.1</v>
      </c>
    </row>
    <row r="860" spans="1:7" ht="15" customHeight="1" x14ac:dyDescent="0.25">
      <c r="A860" s="9"/>
      <c r="B860" s="9"/>
      <c r="C860" s="9"/>
      <c r="D860" s="9"/>
      <c r="E860" s="91" t="s">
        <v>3906</v>
      </c>
      <c r="F860" s="91"/>
      <c r="G860" s="28">
        <f>SUM(G858:G859)</f>
        <v>0.96</v>
      </c>
    </row>
    <row r="861" spans="1:7" ht="15" customHeight="1" x14ac:dyDescent="0.25">
      <c r="A861" s="93" t="s">
        <v>3907</v>
      </c>
      <c r="B861" s="93"/>
      <c r="C861" s="23" t="s">
        <v>3</v>
      </c>
      <c r="D861" s="23" t="s">
        <v>4</v>
      </c>
      <c r="E861" s="23" t="s">
        <v>3894</v>
      </c>
      <c r="F861" s="23" t="s">
        <v>3895</v>
      </c>
      <c r="G861" s="23" t="s">
        <v>3896</v>
      </c>
    </row>
    <row r="862" spans="1:7" ht="21" customHeight="1" x14ac:dyDescent="0.25">
      <c r="A862" s="24" t="s">
        <v>3908</v>
      </c>
      <c r="B862" s="25" t="s">
        <v>3909</v>
      </c>
      <c r="C862" s="24" t="s">
        <v>20</v>
      </c>
      <c r="D862" s="24" t="s">
        <v>2056</v>
      </c>
      <c r="E862" s="30">
        <v>0.03</v>
      </c>
      <c r="F862" s="27">
        <v>32.24</v>
      </c>
      <c r="G862" s="27">
        <f>ROUND(ROUND(E862,8)*F862,2)</f>
        <v>0.97</v>
      </c>
    </row>
    <row r="863" spans="1:7" ht="15" customHeight="1" x14ac:dyDescent="0.25">
      <c r="A863" s="24" t="s">
        <v>3910</v>
      </c>
      <c r="B863" s="25" t="s">
        <v>3911</v>
      </c>
      <c r="C863" s="24" t="s">
        <v>20</v>
      </c>
      <c r="D863" s="24" t="s">
        <v>2056</v>
      </c>
      <c r="E863" s="30">
        <v>0.03</v>
      </c>
      <c r="F863" s="27">
        <v>24.94</v>
      </c>
      <c r="G863" s="27">
        <f>ROUND(ROUND(E863,8)*F863,2)</f>
        <v>0.75</v>
      </c>
    </row>
    <row r="864" spans="1:7" ht="18" customHeight="1" x14ac:dyDescent="0.25">
      <c r="A864" s="9"/>
      <c r="B864" s="9"/>
      <c r="C864" s="9"/>
      <c r="D864" s="9"/>
      <c r="E864" s="91" t="s">
        <v>3912</v>
      </c>
      <c r="F864" s="91"/>
      <c r="G864" s="28">
        <f>SUM(G862:G863)</f>
        <v>1.72</v>
      </c>
    </row>
    <row r="865" spans="1:7" ht="15" customHeight="1" x14ac:dyDescent="0.25">
      <c r="A865" s="9"/>
      <c r="B865" s="9"/>
      <c r="C865" s="9"/>
      <c r="D865" s="9"/>
      <c r="E865" s="92" t="s">
        <v>3913</v>
      </c>
      <c r="F865" s="92"/>
      <c r="G865" s="29">
        <f>ROUND(SUM(G860,G864),2)</f>
        <v>2.68</v>
      </c>
    </row>
    <row r="866" spans="1:7" ht="9.9499999999999993" customHeight="1" x14ac:dyDescent="0.25">
      <c r="A866" s="9"/>
      <c r="B866" s="9"/>
      <c r="C866" s="9"/>
      <c r="D866" s="9"/>
      <c r="E866" s="100"/>
      <c r="F866" s="100"/>
      <c r="G866" s="100"/>
    </row>
    <row r="867" spans="1:7" ht="20.100000000000001" customHeight="1" x14ac:dyDescent="0.25">
      <c r="A867" s="99" t="s">
        <v>4124</v>
      </c>
      <c r="B867" s="99"/>
      <c r="C867" s="99"/>
      <c r="D867" s="99"/>
      <c r="E867" s="99"/>
      <c r="F867" s="99"/>
      <c r="G867" s="99"/>
    </row>
    <row r="868" spans="1:7" ht="15" customHeight="1" x14ac:dyDescent="0.25">
      <c r="A868" s="93" t="s">
        <v>3981</v>
      </c>
      <c r="B868" s="93"/>
      <c r="C868" s="23" t="s">
        <v>3</v>
      </c>
      <c r="D868" s="23" t="s">
        <v>4</v>
      </c>
      <c r="E868" s="23" t="s">
        <v>3894</v>
      </c>
      <c r="F868" s="23" t="s">
        <v>3895</v>
      </c>
      <c r="G868" s="23" t="s">
        <v>3896</v>
      </c>
    </row>
    <row r="869" spans="1:7" ht="21" customHeight="1" x14ac:dyDescent="0.25">
      <c r="A869" s="24" t="s">
        <v>70</v>
      </c>
      <c r="B869" s="25" t="s">
        <v>3982</v>
      </c>
      <c r="C869" s="24" t="s">
        <v>25</v>
      </c>
      <c r="D869" s="24" t="s">
        <v>61</v>
      </c>
      <c r="E869" s="30">
        <v>1</v>
      </c>
      <c r="F869" s="27">
        <v>28.42</v>
      </c>
      <c r="G869" s="27">
        <f>ROUND(ROUND(E869,8)*F869,2)</f>
        <v>28.42</v>
      </c>
    </row>
    <row r="870" spans="1:7" ht="15" customHeight="1" x14ac:dyDescent="0.25">
      <c r="A870" s="9"/>
      <c r="B870" s="9"/>
      <c r="C870" s="9"/>
      <c r="D870" s="9"/>
      <c r="E870" s="91" t="s">
        <v>3983</v>
      </c>
      <c r="F870" s="91"/>
      <c r="G870" s="28">
        <f>SUM(G869:G869)</f>
        <v>28.42</v>
      </c>
    </row>
    <row r="871" spans="1:7" ht="15" customHeight="1" x14ac:dyDescent="0.25">
      <c r="A871" s="9"/>
      <c r="B871" s="9"/>
      <c r="C871" s="9"/>
      <c r="D871" s="9"/>
      <c r="E871" s="92" t="s">
        <v>3913</v>
      </c>
      <c r="F871" s="92"/>
      <c r="G871" s="29">
        <f>ROUND(SUM(G870),2)</f>
        <v>28.42</v>
      </c>
    </row>
    <row r="872" spans="1:7" ht="9.9499999999999993" customHeight="1" x14ac:dyDescent="0.25">
      <c r="A872" s="9"/>
      <c r="B872" s="9"/>
      <c r="C872" s="9"/>
      <c r="D872" s="9"/>
      <c r="E872" s="100"/>
      <c r="F872" s="100"/>
      <c r="G872" s="100"/>
    </row>
    <row r="873" spans="1:7" ht="20.100000000000001" customHeight="1" x14ac:dyDescent="0.25">
      <c r="A873" s="99" t="s">
        <v>4125</v>
      </c>
      <c r="B873" s="99"/>
      <c r="C873" s="99"/>
      <c r="D873" s="99"/>
      <c r="E873" s="99"/>
      <c r="F873" s="99"/>
      <c r="G873" s="99"/>
    </row>
    <row r="874" spans="1:7" ht="15" customHeight="1" x14ac:dyDescent="0.25">
      <c r="A874" s="93" t="s">
        <v>3893</v>
      </c>
      <c r="B874" s="93"/>
      <c r="C874" s="23" t="s">
        <v>3</v>
      </c>
      <c r="D874" s="23" t="s">
        <v>4</v>
      </c>
      <c r="E874" s="23" t="s">
        <v>3894</v>
      </c>
      <c r="F874" s="23" t="s">
        <v>3895</v>
      </c>
      <c r="G874" s="23" t="s">
        <v>3896</v>
      </c>
    </row>
    <row r="875" spans="1:7" ht="29.1" customHeight="1" x14ac:dyDescent="0.25">
      <c r="A875" s="24" t="s">
        <v>4054</v>
      </c>
      <c r="B875" s="25" t="s">
        <v>4055</v>
      </c>
      <c r="C875" s="24" t="s">
        <v>20</v>
      </c>
      <c r="D875" s="24" t="s">
        <v>34</v>
      </c>
      <c r="E875" s="30">
        <v>0.18468999999999999</v>
      </c>
      <c r="F875" s="27">
        <v>517.16999999999996</v>
      </c>
      <c r="G875" s="27">
        <f t="shared" ref="G875:G880" si="22">ROUND(ROUND(E875,8)*F875,2)</f>
        <v>95.52</v>
      </c>
    </row>
    <row r="876" spans="1:7" ht="21" customHeight="1" x14ac:dyDescent="0.25">
      <c r="A876" s="24" t="s">
        <v>4056</v>
      </c>
      <c r="B876" s="25" t="s">
        <v>4057</v>
      </c>
      <c r="C876" s="24" t="s">
        <v>20</v>
      </c>
      <c r="D876" s="24" t="s">
        <v>2057</v>
      </c>
      <c r="E876" s="30">
        <v>3.1900000000000001E-3</v>
      </c>
      <c r="F876" s="27">
        <v>8.98</v>
      </c>
      <c r="G876" s="27">
        <f t="shared" si="22"/>
        <v>0.03</v>
      </c>
    </row>
    <row r="877" spans="1:7" ht="15" customHeight="1" x14ac:dyDescent="0.25">
      <c r="A877" s="24" t="s">
        <v>3955</v>
      </c>
      <c r="B877" s="25" t="s">
        <v>3956</v>
      </c>
      <c r="C877" s="24" t="s">
        <v>20</v>
      </c>
      <c r="D877" s="24" t="s">
        <v>3903</v>
      </c>
      <c r="E877" s="30">
        <v>4.4999999999999998E-2</v>
      </c>
      <c r="F877" s="27">
        <v>19.37</v>
      </c>
      <c r="G877" s="27">
        <f t="shared" si="22"/>
        <v>0.87</v>
      </c>
    </row>
    <row r="878" spans="1:7" ht="21" customHeight="1" x14ac:dyDescent="0.25">
      <c r="A878" s="24" t="s">
        <v>4050</v>
      </c>
      <c r="B878" s="25" t="s">
        <v>4051</v>
      </c>
      <c r="C878" s="24" t="s">
        <v>20</v>
      </c>
      <c r="D878" s="24" t="s">
        <v>84</v>
      </c>
      <c r="E878" s="30">
        <v>0.46875</v>
      </c>
      <c r="F878" s="27">
        <v>3.9</v>
      </c>
      <c r="G878" s="27">
        <f t="shared" si="22"/>
        <v>1.83</v>
      </c>
    </row>
    <row r="879" spans="1:7" ht="21" customHeight="1" x14ac:dyDescent="0.25">
      <c r="A879" s="24" t="s">
        <v>4058</v>
      </c>
      <c r="B879" s="25" t="s">
        <v>4059</v>
      </c>
      <c r="C879" s="24" t="s">
        <v>20</v>
      </c>
      <c r="D879" s="24" t="s">
        <v>84</v>
      </c>
      <c r="E879" s="30">
        <v>0.375</v>
      </c>
      <c r="F879" s="27">
        <v>2.69</v>
      </c>
      <c r="G879" s="27">
        <f t="shared" si="22"/>
        <v>1.01</v>
      </c>
    </row>
    <row r="880" spans="1:7" ht="29.1" customHeight="1" x14ac:dyDescent="0.25">
      <c r="A880" s="24" t="s">
        <v>4060</v>
      </c>
      <c r="B880" s="25" t="s">
        <v>4061</v>
      </c>
      <c r="C880" s="24" t="s">
        <v>20</v>
      </c>
      <c r="D880" s="24" t="s">
        <v>16</v>
      </c>
      <c r="E880" s="30">
        <v>1.07</v>
      </c>
      <c r="F880" s="27">
        <v>23.81</v>
      </c>
      <c r="G880" s="27">
        <f t="shared" si="22"/>
        <v>25.48</v>
      </c>
    </row>
    <row r="881" spans="1:7" ht="15" customHeight="1" x14ac:dyDescent="0.25">
      <c r="A881" s="9"/>
      <c r="B881" s="9"/>
      <c r="C881" s="9"/>
      <c r="D881" s="9"/>
      <c r="E881" s="91" t="s">
        <v>3906</v>
      </c>
      <c r="F881" s="91"/>
      <c r="G881" s="28">
        <f>SUM(G875:G880)</f>
        <v>124.74000000000001</v>
      </c>
    </row>
    <row r="882" spans="1:7" ht="15" customHeight="1" x14ac:dyDescent="0.25">
      <c r="A882" s="93" t="s">
        <v>3907</v>
      </c>
      <c r="B882" s="93"/>
      <c r="C882" s="23" t="s">
        <v>3</v>
      </c>
      <c r="D882" s="23" t="s">
        <v>4</v>
      </c>
      <c r="E882" s="23" t="s">
        <v>3894</v>
      </c>
      <c r="F882" s="23" t="s">
        <v>3895</v>
      </c>
      <c r="G882" s="23" t="s">
        <v>3896</v>
      </c>
    </row>
    <row r="883" spans="1:7" ht="21" customHeight="1" x14ac:dyDescent="0.25">
      <c r="A883" s="24" t="s">
        <v>3908</v>
      </c>
      <c r="B883" s="25" t="s">
        <v>3909</v>
      </c>
      <c r="C883" s="24" t="s">
        <v>20</v>
      </c>
      <c r="D883" s="24" t="s">
        <v>2056</v>
      </c>
      <c r="E883" s="30">
        <v>0.13009999999999999</v>
      </c>
      <c r="F883" s="27">
        <v>32.24</v>
      </c>
      <c r="G883" s="27">
        <f>ROUND(ROUND(E883,8)*F883,2)</f>
        <v>4.1900000000000004</v>
      </c>
    </row>
    <row r="884" spans="1:7" ht="15" customHeight="1" x14ac:dyDescent="0.25">
      <c r="A884" s="24" t="s">
        <v>3971</v>
      </c>
      <c r="B884" s="25" t="s">
        <v>3972</v>
      </c>
      <c r="C884" s="24" t="s">
        <v>20</v>
      </c>
      <c r="D884" s="24" t="s">
        <v>2056</v>
      </c>
      <c r="E884" s="30">
        <v>8.7400000000000005E-2</v>
      </c>
      <c r="F884" s="27">
        <v>32.69</v>
      </c>
      <c r="G884" s="27">
        <f>ROUND(ROUND(E884,8)*F884,2)</f>
        <v>2.86</v>
      </c>
    </row>
    <row r="885" spans="1:7" ht="15" customHeight="1" x14ac:dyDescent="0.25">
      <c r="A885" s="24" t="s">
        <v>3910</v>
      </c>
      <c r="B885" s="25" t="s">
        <v>3911</v>
      </c>
      <c r="C885" s="24" t="s">
        <v>20</v>
      </c>
      <c r="D885" s="24" t="s">
        <v>2056</v>
      </c>
      <c r="E885" s="30">
        <v>0.21759999999999999</v>
      </c>
      <c r="F885" s="27">
        <v>24.94</v>
      </c>
      <c r="G885" s="27">
        <f>ROUND(ROUND(E885,8)*F885,2)</f>
        <v>5.43</v>
      </c>
    </row>
    <row r="886" spans="1:7" ht="18" customHeight="1" x14ac:dyDescent="0.25">
      <c r="A886" s="9"/>
      <c r="B886" s="9"/>
      <c r="C886" s="9"/>
      <c r="D886" s="9"/>
      <c r="E886" s="91" t="s">
        <v>3912</v>
      </c>
      <c r="F886" s="91"/>
      <c r="G886" s="28">
        <f>SUM(G883:G885)</f>
        <v>12.48</v>
      </c>
    </row>
    <row r="887" spans="1:7" ht="15" customHeight="1" x14ac:dyDescent="0.25">
      <c r="A887" s="93" t="s">
        <v>3922</v>
      </c>
      <c r="B887" s="93"/>
      <c r="C887" s="23" t="s">
        <v>3</v>
      </c>
      <c r="D887" s="23" t="s">
        <v>4</v>
      </c>
      <c r="E887" s="23" t="s">
        <v>3894</v>
      </c>
      <c r="F887" s="23" t="s">
        <v>3895</v>
      </c>
      <c r="G887" s="23" t="s">
        <v>3896</v>
      </c>
    </row>
    <row r="888" spans="1:7" ht="29.1" customHeight="1" x14ac:dyDescent="0.25">
      <c r="A888" s="24" t="s">
        <v>4062</v>
      </c>
      <c r="B888" s="25" t="s">
        <v>4063</v>
      </c>
      <c r="C888" s="24" t="s">
        <v>20</v>
      </c>
      <c r="D888" s="24" t="s">
        <v>3903</v>
      </c>
      <c r="E888" s="30">
        <v>1.23E-2</v>
      </c>
      <c r="F888" s="27">
        <v>23.44</v>
      </c>
      <c r="G888" s="27">
        <f>ROUND(ROUND(E888,8)*F888,2)</f>
        <v>0.28999999999999998</v>
      </c>
    </row>
    <row r="889" spans="1:7" ht="21" customHeight="1" x14ac:dyDescent="0.25">
      <c r="A889" s="24" t="s">
        <v>4064</v>
      </c>
      <c r="B889" s="25" t="s">
        <v>4065</v>
      </c>
      <c r="C889" s="24" t="s">
        <v>4066</v>
      </c>
      <c r="D889" s="24" t="s">
        <v>26</v>
      </c>
      <c r="E889" s="30">
        <v>4</v>
      </c>
      <c r="F889" s="27">
        <v>5.76</v>
      </c>
      <c r="G889" s="27">
        <f>ROUND(ROUND(E889,8)*F889,2)</f>
        <v>23.04</v>
      </c>
    </row>
    <row r="890" spans="1:7" ht="15" customHeight="1" x14ac:dyDescent="0.25">
      <c r="A890" s="9"/>
      <c r="B890" s="9"/>
      <c r="C890" s="9"/>
      <c r="D890" s="9"/>
      <c r="E890" s="91" t="s">
        <v>3933</v>
      </c>
      <c r="F890" s="91"/>
      <c r="G890" s="28">
        <f>SUM(G888:G889)</f>
        <v>23.33</v>
      </c>
    </row>
    <row r="891" spans="1:7" ht="15" customHeight="1" x14ac:dyDescent="0.25">
      <c r="A891" s="9"/>
      <c r="B891" s="9"/>
      <c r="C891" s="9"/>
      <c r="D891" s="9"/>
      <c r="E891" s="92" t="s">
        <v>3913</v>
      </c>
      <c r="F891" s="92"/>
      <c r="G891" s="29">
        <f>ROUND(SUM(G881,G886,G890),2)</f>
        <v>160.55000000000001</v>
      </c>
    </row>
    <row r="892" spans="1:7" ht="9.9499999999999993" customHeight="1" x14ac:dyDescent="0.25">
      <c r="A892" s="9"/>
      <c r="B892" s="9"/>
      <c r="C892" s="9"/>
      <c r="D892" s="9"/>
      <c r="E892" s="100"/>
      <c r="F892" s="100"/>
      <c r="G892" s="100"/>
    </row>
    <row r="893" spans="1:7" ht="20.100000000000001" customHeight="1" x14ac:dyDescent="0.25">
      <c r="A893" s="99" t="s">
        <v>4123</v>
      </c>
      <c r="B893" s="99"/>
      <c r="C893" s="99"/>
      <c r="D893" s="99"/>
      <c r="E893" s="99"/>
      <c r="F893" s="99"/>
      <c r="G893" s="99"/>
    </row>
    <row r="894" spans="1:7" ht="15" customHeight="1" x14ac:dyDescent="0.25">
      <c r="A894" s="93" t="s">
        <v>3893</v>
      </c>
      <c r="B894" s="93"/>
      <c r="C894" s="23" t="s">
        <v>3</v>
      </c>
      <c r="D894" s="23" t="s">
        <v>4</v>
      </c>
      <c r="E894" s="23" t="s">
        <v>3894</v>
      </c>
      <c r="F894" s="23" t="s">
        <v>3895</v>
      </c>
      <c r="G894" s="23" t="s">
        <v>3896</v>
      </c>
    </row>
    <row r="895" spans="1:7" ht="15" customHeight="1" x14ac:dyDescent="0.25">
      <c r="A895" s="24" t="s">
        <v>3951</v>
      </c>
      <c r="B895" s="25" t="s">
        <v>3952</v>
      </c>
      <c r="C895" s="24" t="s">
        <v>3953</v>
      </c>
      <c r="D895" s="24" t="s">
        <v>3954</v>
      </c>
      <c r="E895" s="30">
        <v>4.0000000000000001E-3</v>
      </c>
      <c r="F895" s="27">
        <v>215</v>
      </c>
      <c r="G895" s="27">
        <f>ROUND(ROUND(E895,8)*F895,2)</f>
        <v>0.86</v>
      </c>
    </row>
    <row r="896" spans="1:7" ht="15" customHeight="1" x14ac:dyDescent="0.25">
      <c r="A896" s="24" t="s">
        <v>3955</v>
      </c>
      <c r="B896" s="25" t="s">
        <v>3956</v>
      </c>
      <c r="C896" s="24" t="s">
        <v>20</v>
      </c>
      <c r="D896" s="24" t="s">
        <v>3903</v>
      </c>
      <c r="E896" s="30">
        <v>5.0000000000000001E-3</v>
      </c>
      <c r="F896" s="27">
        <v>19.37</v>
      </c>
      <c r="G896" s="27">
        <f>ROUND(ROUND(E896,8)*F896,2)</f>
        <v>0.1</v>
      </c>
    </row>
    <row r="897" spans="1:7" ht="15" customHeight="1" x14ac:dyDescent="0.25">
      <c r="A897" s="9"/>
      <c r="B897" s="9"/>
      <c r="C897" s="9"/>
      <c r="D897" s="9"/>
      <c r="E897" s="91" t="s">
        <v>3906</v>
      </c>
      <c r="F897" s="91"/>
      <c r="G897" s="28">
        <f>SUM(G895:G896)</f>
        <v>0.96</v>
      </c>
    </row>
    <row r="898" spans="1:7" ht="15" customHeight="1" x14ac:dyDescent="0.25">
      <c r="A898" s="93" t="s">
        <v>3907</v>
      </c>
      <c r="B898" s="93"/>
      <c r="C898" s="23" t="s">
        <v>3</v>
      </c>
      <c r="D898" s="23" t="s">
        <v>4</v>
      </c>
      <c r="E898" s="23" t="s">
        <v>3894</v>
      </c>
      <c r="F898" s="23" t="s">
        <v>3895</v>
      </c>
      <c r="G898" s="23" t="s">
        <v>3896</v>
      </c>
    </row>
    <row r="899" spans="1:7" ht="21" customHeight="1" x14ac:dyDescent="0.25">
      <c r="A899" s="24" t="s">
        <v>3908</v>
      </c>
      <c r="B899" s="25" t="s">
        <v>3909</v>
      </c>
      <c r="C899" s="24" t="s">
        <v>20</v>
      </c>
      <c r="D899" s="24" t="s">
        <v>2056</v>
      </c>
      <c r="E899" s="30">
        <v>0.03</v>
      </c>
      <c r="F899" s="27">
        <v>32.24</v>
      </c>
      <c r="G899" s="27">
        <f>ROUND(ROUND(E899,8)*F899,2)</f>
        <v>0.97</v>
      </c>
    </row>
    <row r="900" spans="1:7" ht="15" customHeight="1" x14ac:dyDescent="0.25">
      <c r="A900" s="24" t="s">
        <v>3910</v>
      </c>
      <c r="B900" s="25" t="s">
        <v>3911</v>
      </c>
      <c r="C900" s="24" t="s">
        <v>20</v>
      </c>
      <c r="D900" s="24" t="s">
        <v>2056</v>
      </c>
      <c r="E900" s="30">
        <v>0.03</v>
      </c>
      <c r="F900" s="27">
        <v>24.94</v>
      </c>
      <c r="G900" s="27">
        <f>ROUND(ROUND(E900,8)*F900,2)</f>
        <v>0.75</v>
      </c>
    </row>
    <row r="901" spans="1:7" ht="18" customHeight="1" x14ac:dyDescent="0.25">
      <c r="A901" s="9"/>
      <c r="B901" s="9"/>
      <c r="C901" s="9"/>
      <c r="D901" s="9"/>
      <c r="E901" s="91" t="s">
        <v>3912</v>
      </c>
      <c r="F901" s="91"/>
      <c r="G901" s="28">
        <f>SUM(G899:G900)</f>
        <v>1.72</v>
      </c>
    </row>
    <row r="902" spans="1:7" ht="15" customHeight="1" x14ac:dyDescent="0.25">
      <c r="A902" s="9"/>
      <c r="B902" s="9"/>
      <c r="C902" s="9"/>
      <c r="D902" s="9"/>
      <c r="E902" s="92" t="s">
        <v>3913</v>
      </c>
      <c r="F902" s="92"/>
      <c r="G902" s="29">
        <f>ROUND(SUM(G897,G901),2)</f>
        <v>2.68</v>
      </c>
    </row>
    <row r="903" spans="1:7" ht="9.9499999999999993" customHeight="1" x14ac:dyDescent="0.25">
      <c r="A903" s="9"/>
      <c r="B903" s="9"/>
      <c r="C903" s="9"/>
      <c r="D903" s="9"/>
      <c r="E903" s="100"/>
      <c r="F903" s="100"/>
      <c r="G903" s="100"/>
    </row>
    <row r="904" spans="1:7" ht="20.100000000000001" customHeight="1" x14ac:dyDescent="0.25">
      <c r="A904" s="99" t="s">
        <v>4124</v>
      </c>
      <c r="B904" s="99"/>
      <c r="C904" s="99"/>
      <c r="D904" s="99"/>
      <c r="E904" s="99"/>
      <c r="F904" s="99"/>
      <c r="G904" s="99"/>
    </row>
    <row r="905" spans="1:7" ht="15" customHeight="1" x14ac:dyDescent="0.25">
      <c r="A905" s="93" t="s">
        <v>3981</v>
      </c>
      <c r="B905" s="93"/>
      <c r="C905" s="23" t="s">
        <v>3</v>
      </c>
      <c r="D905" s="23" t="s">
        <v>4</v>
      </c>
      <c r="E905" s="23" t="s">
        <v>3894</v>
      </c>
      <c r="F905" s="23" t="s">
        <v>3895</v>
      </c>
      <c r="G905" s="23" t="s">
        <v>3896</v>
      </c>
    </row>
    <row r="906" spans="1:7" ht="21" customHeight="1" x14ac:dyDescent="0.25">
      <c r="A906" s="24" t="s">
        <v>70</v>
      </c>
      <c r="B906" s="25" t="s">
        <v>3982</v>
      </c>
      <c r="C906" s="24" t="s">
        <v>25</v>
      </c>
      <c r="D906" s="24" t="s">
        <v>61</v>
      </c>
      <c r="E906" s="30">
        <v>1</v>
      </c>
      <c r="F906" s="27">
        <v>28.42</v>
      </c>
      <c r="G906" s="27">
        <f>ROUND(ROUND(E906,8)*F906,2)</f>
        <v>28.42</v>
      </c>
    </row>
    <row r="907" spans="1:7" ht="15" customHeight="1" x14ac:dyDescent="0.25">
      <c r="A907" s="9"/>
      <c r="B907" s="9"/>
      <c r="C907" s="9"/>
      <c r="D907" s="9"/>
      <c r="E907" s="91" t="s">
        <v>3983</v>
      </c>
      <c r="F907" s="91"/>
      <c r="G907" s="28">
        <f>SUM(G906:G906)</f>
        <v>28.42</v>
      </c>
    </row>
    <row r="908" spans="1:7" ht="15" customHeight="1" x14ac:dyDescent="0.25">
      <c r="A908" s="9"/>
      <c r="B908" s="9"/>
      <c r="C908" s="9"/>
      <c r="D908" s="9"/>
      <c r="E908" s="92" t="s">
        <v>3913</v>
      </c>
      <c r="F908" s="92"/>
      <c r="G908" s="29">
        <f>ROUND(SUM(G907),2)</f>
        <v>28.42</v>
      </c>
    </row>
    <row r="909" spans="1:7" ht="9.9499999999999993" customHeight="1" x14ac:dyDescent="0.25">
      <c r="A909" s="9"/>
      <c r="B909" s="9"/>
      <c r="C909" s="9"/>
      <c r="D909" s="9"/>
      <c r="E909" s="100"/>
      <c r="F909" s="100"/>
      <c r="G909" s="100"/>
    </row>
    <row r="910" spans="1:7" ht="20.100000000000001" customHeight="1" x14ac:dyDescent="0.25">
      <c r="A910" s="99" t="s">
        <v>4125</v>
      </c>
      <c r="B910" s="99"/>
      <c r="C910" s="99"/>
      <c r="D910" s="99"/>
      <c r="E910" s="99"/>
      <c r="F910" s="99"/>
      <c r="G910" s="99"/>
    </row>
    <row r="911" spans="1:7" ht="15" customHeight="1" x14ac:dyDescent="0.25">
      <c r="A911" s="93" t="s">
        <v>3893</v>
      </c>
      <c r="B911" s="93"/>
      <c r="C911" s="23" t="s">
        <v>3</v>
      </c>
      <c r="D911" s="23" t="s">
        <v>4</v>
      </c>
      <c r="E911" s="23" t="s">
        <v>3894</v>
      </c>
      <c r="F911" s="23" t="s">
        <v>3895</v>
      </c>
      <c r="G911" s="23" t="s">
        <v>3896</v>
      </c>
    </row>
    <row r="912" spans="1:7" ht="29.1" customHeight="1" x14ac:dyDescent="0.25">
      <c r="A912" s="24" t="s">
        <v>4054</v>
      </c>
      <c r="B912" s="25" t="s">
        <v>4055</v>
      </c>
      <c r="C912" s="24" t="s">
        <v>20</v>
      </c>
      <c r="D912" s="24" t="s">
        <v>34</v>
      </c>
      <c r="E912" s="30">
        <v>0.18468999999999999</v>
      </c>
      <c r="F912" s="27">
        <v>517.16999999999996</v>
      </c>
      <c r="G912" s="27">
        <f t="shared" ref="G912:G917" si="23">ROUND(ROUND(E912,8)*F912,2)</f>
        <v>95.52</v>
      </c>
    </row>
    <row r="913" spans="1:7" ht="21" customHeight="1" x14ac:dyDescent="0.25">
      <c r="A913" s="24" t="s">
        <v>4056</v>
      </c>
      <c r="B913" s="25" t="s">
        <v>4057</v>
      </c>
      <c r="C913" s="24" t="s">
        <v>20</v>
      </c>
      <c r="D913" s="24" t="s">
        <v>2057</v>
      </c>
      <c r="E913" s="30">
        <v>3.1900000000000001E-3</v>
      </c>
      <c r="F913" s="27">
        <v>8.98</v>
      </c>
      <c r="G913" s="27">
        <f t="shared" si="23"/>
        <v>0.03</v>
      </c>
    </row>
    <row r="914" spans="1:7" ht="15" customHeight="1" x14ac:dyDescent="0.25">
      <c r="A914" s="24" t="s">
        <v>3955</v>
      </c>
      <c r="B914" s="25" t="s">
        <v>3956</v>
      </c>
      <c r="C914" s="24" t="s">
        <v>20</v>
      </c>
      <c r="D914" s="24" t="s">
        <v>3903</v>
      </c>
      <c r="E914" s="30">
        <v>4.4999999999999998E-2</v>
      </c>
      <c r="F914" s="27">
        <v>19.37</v>
      </c>
      <c r="G914" s="27">
        <f t="shared" si="23"/>
        <v>0.87</v>
      </c>
    </row>
    <row r="915" spans="1:7" ht="21" customHeight="1" x14ac:dyDescent="0.25">
      <c r="A915" s="24" t="s">
        <v>4050</v>
      </c>
      <c r="B915" s="25" t="s">
        <v>4051</v>
      </c>
      <c r="C915" s="24" t="s">
        <v>20</v>
      </c>
      <c r="D915" s="24" t="s">
        <v>84</v>
      </c>
      <c r="E915" s="30">
        <v>0.46875</v>
      </c>
      <c r="F915" s="27">
        <v>3.9</v>
      </c>
      <c r="G915" s="27">
        <f t="shared" si="23"/>
        <v>1.83</v>
      </c>
    </row>
    <row r="916" spans="1:7" ht="21" customHeight="1" x14ac:dyDescent="0.25">
      <c r="A916" s="24" t="s">
        <v>4058</v>
      </c>
      <c r="B916" s="25" t="s">
        <v>4059</v>
      </c>
      <c r="C916" s="24" t="s">
        <v>20</v>
      </c>
      <c r="D916" s="24" t="s">
        <v>84</v>
      </c>
      <c r="E916" s="30">
        <v>0.375</v>
      </c>
      <c r="F916" s="27">
        <v>2.69</v>
      </c>
      <c r="G916" s="27">
        <f t="shared" si="23"/>
        <v>1.01</v>
      </c>
    </row>
    <row r="917" spans="1:7" ht="29.1" customHeight="1" x14ac:dyDescent="0.25">
      <c r="A917" s="24" t="s">
        <v>4060</v>
      </c>
      <c r="B917" s="25" t="s">
        <v>4061</v>
      </c>
      <c r="C917" s="24" t="s">
        <v>20</v>
      </c>
      <c r="D917" s="24" t="s">
        <v>16</v>
      </c>
      <c r="E917" s="30">
        <v>1.07</v>
      </c>
      <c r="F917" s="27">
        <v>23.81</v>
      </c>
      <c r="G917" s="27">
        <f t="shared" si="23"/>
        <v>25.48</v>
      </c>
    </row>
    <row r="918" spans="1:7" ht="15" customHeight="1" x14ac:dyDescent="0.25">
      <c r="A918" s="9"/>
      <c r="B918" s="9"/>
      <c r="C918" s="9"/>
      <c r="D918" s="9"/>
      <c r="E918" s="91" t="s">
        <v>3906</v>
      </c>
      <c r="F918" s="91"/>
      <c r="G918" s="28">
        <f>SUM(G912:G917)</f>
        <v>124.74000000000001</v>
      </c>
    </row>
    <row r="919" spans="1:7" ht="15" customHeight="1" x14ac:dyDescent="0.25">
      <c r="A919" s="93" t="s">
        <v>3907</v>
      </c>
      <c r="B919" s="93"/>
      <c r="C919" s="23" t="s">
        <v>3</v>
      </c>
      <c r="D919" s="23" t="s">
        <v>4</v>
      </c>
      <c r="E919" s="23" t="s">
        <v>3894</v>
      </c>
      <c r="F919" s="23" t="s">
        <v>3895</v>
      </c>
      <c r="G919" s="23" t="s">
        <v>3896</v>
      </c>
    </row>
    <row r="920" spans="1:7" ht="21" customHeight="1" x14ac:dyDescent="0.25">
      <c r="A920" s="24" t="s">
        <v>3908</v>
      </c>
      <c r="B920" s="25" t="s">
        <v>3909</v>
      </c>
      <c r="C920" s="24" t="s">
        <v>20</v>
      </c>
      <c r="D920" s="24" t="s">
        <v>2056</v>
      </c>
      <c r="E920" s="30">
        <v>0.13009999999999999</v>
      </c>
      <c r="F920" s="27">
        <v>32.24</v>
      </c>
      <c r="G920" s="27">
        <f>ROUND(ROUND(E920,8)*F920,2)</f>
        <v>4.1900000000000004</v>
      </c>
    </row>
    <row r="921" spans="1:7" ht="15" customHeight="1" x14ac:dyDescent="0.25">
      <c r="A921" s="24" t="s">
        <v>3971</v>
      </c>
      <c r="B921" s="25" t="s">
        <v>3972</v>
      </c>
      <c r="C921" s="24" t="s">
        <v>20</v>
      </c>
      <c r="D921" s="24" t="s">
        <v>2056</v>
      </c>
      <c r="E921" s="30">
        <v>8.7400000000000005E-2</v>
      </c>
      <c r="F921" s="27">
        <v>32.69</v>
      </c>
      <c r="G921" s="27">
        <f>ROUND(ROUND(E921,8)*F921,2)</f>
        <v>2.86</v>
      </c>
    </row>
    <row r="922" spans="1:7" ht="15" customHeight="1" x14ac:dyDescent="0.25">
      <c r="A922" s="24" t="s">
        <v>3910</v>
      </c>
      <c r="B922" s="25" t="s">
        <v>3911</v>
      </c>
      <c r="C922" s="24" t="s">
        <v>20</v>
      </c>
      <c r="D922" s="24" t="s">
        <v>2056</v>
      </c>
      <c r="E922" s="30">
        <v>0.21759999999999999</v>
      </c>
      <c r="F922" s="27">
        <v>24.94</v>
      </c>
      <c r="G922" s="27">
        <f>ROUND(ROUND(E922,8)*F922,2)</f>
        <v>5.43</v>
      </c>
    </row>
    <row r="923" spans="1:7" ht="18" customHeight="1" x14ac:dyDescent="0.25">
      <c r="A923" s="9"/>
      <c r="B923" s="9"/>
      <c r="C923" s="9"/>
      <c r="D923" s="9"/>
      <c r="E923" s="91" t="s">
        <v>3912</v>
      </c>
      <c r="F923" s="91"/>
      <c r="G923" s="28">
        <f>SUM(G920:G922)</f>
        <v>12.48</v>
      </c>
    </row>
    <row r="924" spans="1:7" ht="15" customHeight="1" x14ac:dyDescent="0.25">
      <c r="A924" s="93" t="s">
        <v>3922</v>
      </c>
      <c r="B924" s="93"/>
      <c r="C924" s="23" t="s">
        <v>3</v>
      </c>
      <c r="D924" s="23" t="s">
        <v>4</v>
      </c>
      <c r="E924" s="23" t="s">
        <v>3894</v>
      </c>
      <c r="F924" s="23" t="s">
        <v>3895</v>
      </c>
      <c r="G924" s="23" t="s">
        <v>3896</v>
      </c>
    </row>
    <row r="925" spans="1:7" ht="29.1" customHeight="1" x14ac:dyDescent="0.25">
      <c r="A925" s="24" t="s">
        <v>4062</v>
      </c>
      <c r="B925" s="25" t="s">
        <v>4063</v>
      </c>
      <c r="C925" s="24" t="s">
        <v>20</v>
      </c>
      <c r="D925" s="24" t="s">
        <v>3903</v>
      </c>
      <c r="E925" s="30">
        <v>1.23E-2</v>
      </c>
      <c r="F925" s="27">
        <v>23.44</v>
      </c>
      <c r="G925" s="27">
        <f>ROUND(ROUND(E925,8)*F925,2)</f>
        <v>0.28999999999999998</v>
      </c>
    </row>
    <row r="926" spans="1:7" ht="21" customHeight="1" x14ac:dyDescent="0.25">
      <c r="A926" s="24" t="s">
        <v>4064</v>
      </c>
      <c r="B926" s="25" t="s">
        <v>4065</v>
      </c>
      <c r="C926" s="24" t="s">
        <v>4066</v>
      </c>
      <c r="D926" s="24" t="s">
        <v>26</v>
      </c>
      <c r="E926" s="30">
        <v>4</v>
      </c>
      <c r="F926" s="27">
        <v>5.76</v>
      </c>
      <c r="G926" s="27">
        <f>ROUND(ROUND(E926,8)*F926,2)</f>
        <v>23.04</v>
      </c>
    </row>
    <row r="927" spans="1:7" ht="15" customHeight="1" x14ac:dyDescent="0.25">
      <c r="A927" s="9"/>
      <c r="B927" s="9"/>
      <c r="C927" s="9"/>
      <c r="D927" s="9"/>
      <c r="E927" s="91" t="s">
        <v>3933</v>
      </c>
      <c r="F927" s="91"/>
      <c r="G927" s="28">
        <f>SUM(G925:G926)</f>
        <v>23.33</v>
      </c>
    </row>
    <row r="928" spans="1:7" ht="15" customHeight="1" x14ac:dyDescent="0.25">
      <c r="A928" s="9"/>
      <c r="B928" s="9"/>
      <c r="C928" s="9"/>
      <c r="D928" s="9"/>
      <c r="E928" s="92" t="s">
        <v>3913</v>
      </c>
      <c r="F928" s="92"/>
      <c r="G928" s="29">
        <f>ROUND(SUM(G918,G923,G927),2)</f>
        <v>160.55000000000001</v>
      </c>
    </row>
    <row r="929" spans="1:7" ht="9.9499999999999993" customHeight="1" x14ac:dyDescent="0.25">
      <c r="A929" s="9"/>
      <c r="B929" s="9"/>
      <c r="C929" s="9"/>
      <c r="D929" s="9"/>
      <c r="E929" s="100"/>
      <c r="F929" s="100"/>
      <c r="G929" s="100"/>
    </row>
    <row r="930" spans="1:7" ht="20.100000000000001" customHeight="1" x14ac:dyDescent="0.25">
      <c r="A930" s="99" t="s">
        <v>4123</v>
      </c>
      <c r="B930" s="99"/>
      <c r="C930" s="99"/>
      <c r="D930" s="99"/>
      <c r="E930" s="99"/>
      <c r="F930" s="99"/>
      <c r="G930" s="99"/>
    </row>
    <row r="931" spans="1:7" ht="15" customHeight="1" x14ac:dyDescent="0.25">
      <c r="A931" s="93" t="s">
        <v>3893</v>
      </c>
      <c r="B931" s="93"/>
      <c r="C931" s="23" t="s">
        <v>3</v>
      </c>
      <c r="D931" s="23" t="s">
        <v>4</v>
      </c>
      <c r="E931" s="23" t="s">
        <v>3894</v>
      </c>
      <c r="F931" s="23" t="s">
        <v>3895</v>
      </c>
      <c r="G931" s="23" t="s">
        <v>3896</v>
      </c>
    </row>
    <row r="932" spans="1:7" ht="15" customHeight="1" x14ac:dyDescent="0.25">
      <c r="A932" s="24" t="s">
        <v>3951</v>
      </c>
      <c r="B932" s="25" t="s">
        <v>3952</v>
      </c>
      <c r="C932" s="24" t="s">
        <v>3953</v>
      </c>
      <c r="D932" s="24" t="s">
        <v>3954</v>
      </c>
      <c r="E932" s="30">
        <v>4.0000000000000001E-3</v>
      </c>
      <c r="F932" s="27">
        <v>215</v>
      </c>
      <c r="G932" s="27">
        <f>ROUND(ROUND(E932,8)*F932,2)</f>
        <v>0.86</v>
      </c>
    </row>
    <row r="933" spans="1:7" ht="15" customHeight="1" x14ac:dyDescent="0.25">
      <c r="A933" s="24" t="s">
        <v>3955</v>
      </c>
      <c r="B933" s="25" t="s">
        <v>3956</v>
      </c>
      <c r="C933" s="24" t="s">
        <v>20</v>
      </c>
      <c r="D933" s="24" t="s">
        <v>3903</v>
      </c>
      <c r="E933" s="30">
        <v>5.0000000000000001E-3</v>
      </c>
      <c r="F933" s="27">
        <v>19.37</v>
      </c>
      <c r="G933" s="27">
        <f>ROUND(ROUND(E933,8)*F933,2)</f>
        <v>0.1</v>
      </c>
    </row>
    <row r="934" spans="1:7" ht="15" customHeight="1" x14ac:dyDescent="0.25">
      <c r="A934" s="9"/>
      <c r="B934" s="9"/>
      <c r="C934" s="9"/>
      <c r="D934" s="9"/>
      <c r="E934" s="91" t="s">
        <v>3906</v>
      </c>
      <c r="F934" s="91"/>
      <c r="G934" s="28">
        <f>SUM(G932:G933)</f>
        <v>0.96</v>
      </c>
    </row>
    <row r="935" spans="1:7" ht="15" customHeight="1" x14ac:dyDescent="0.25">
      <c r="A935" s="93" t="s">
        <v>3907</v>
      </c>
      <c r="B935" s="93"/>
      <c r="C935" s="23" t="s">
        <v>3</v>
      </c>
      <c r="D935" s="23" t="s">
        <v>4</v>
      </c>
      <c r="E935" s="23" t="s">
        <v>3894</v>
      </c>
      <c r="F935" s="23" t="s">
        <v>3895</v>
      </c>
      <c r="G935" s="23" t="s">
        <v>3896</v>
      </c>
    </row>
    <row r="936" spans="1:7" ht="21" customHeight="1" x14ac:dyDescent="0.25">
      <c r="A936" s="24" t="s">
        <v>3908</v>
      </c>
      <c r="B936" s="25" t="s">
        <v>3909</v>
      </c>
      <c r="C936" s="24" t="s">
        <v>20</v>
      </c>
      <c r="D936" s="24" t="s">
        <v>2056</v>
      </c>
      <c r="E936" s="30">
        <v>0.03</v>
      </c>
      <c r="F936" s="27">
        <v>32.24</v>
      </c>
      <c r="G936" s="27">
        <f>ROUND(ROUND(E936,8)*F936,2)</f>
        <v>0.97</v>
      </c>
    </row>
    <row r="937" spans="1:7" ht="15" customHeight="1" x14ac:dyDescent="0.25">
      <c r="A937" s="24" t="s">
        <v>3910</v>
      </c>
      <c r="B937" s="25" t="s">
        <v>3911</v>
      </c>
      <c r="C937" s="24" t="s">
        <v>20</v>
      </c>
      <c r="D937" s="24" t="s">
        <v>2056</v>
      </c>
      <c r="E937" s="30">
        <v>0.03</v>
      </c>
      <c r="F937" s="27">
        <v>24.94</v>
      </c>
      <c r="G937" s="27">
        <f>ROUND(ROUND(E937,8)*F937,2)</f>
        <v>0.75</v>
      </c>
    </row>
    <row r="938" spans="1:7" ht="18" customHeight="1" x14ac:dyDescent="0.25">
      <c r="A938" s="9"/>
      <c r="B938" s="9"/>
      <c r="C938" s="9"/>
      <c r="D938" s="9"/>
      <c r="E938" s="91" t="s">
        <v>3912</v>
      </c>
      <c r="F938" s="91"/>
      <c r="G938" s="28">
        <f>SUM(G936:G937)</f>
        <v>1.72</v>
      </c>
    </row>
    <row r="939" spans="1:7" ht="15" customHeight="1" x14ac:dyDescent="0.25">
      <c r="A939" s="9"/>
      <c r="B939" s="9"/>
      <c r="C939" s="9"/>
      <c r="D939" s="9"/>
      <c r="E939" s="92" t="s">
        <v>3913</v>
      </c>
      <c r="F939" s="92"/>
      <c r="G939" s="29">
        <f>ROUND(SUM(G934,G938),2)</f>
        <v>2.68</v>
      </c>
    </row>
    <row r="940" spans="1:7" ht="9.9499999999999993" customHeight="1" x14ac:dyDescent="0.25">
      <c r="A940" s="9"/>
      <c r="B940" s="9"/>
      <c r="C940" s="9"/>
      <c r="D940" s="9"/>
      <c r="E940" s="100"/>
      <c r="F940" s="100"/>
      <c r="G940" s="100"/>
    </row>
    <row r="941" spans="1:7" ht="20.100000000000001" customHeight="1" x14ac:dyDescent="0.25">
      <c r="A941" s="99" t="s">
        <v>4124</v>
      </c>
      <c r="B941" s="99"/>
      <c r="C941" s="99"/>
      <c r="D941" s="99"/>
      <c r="E941" s="99"/>
      <c r="F941" s="99"/>
      <c r="G941" s="99"/>
    </row>
    <row r="942" spans="1:7" ht="15" customHeight="1" x14ac:dyDescent="0.25">
      <c r="A942" s="93" t="s">
        <v>3981</v>
      </c>
      <c r="B942" s="93"/>
      <c r="C942" s="23" t="s">
        <v>3</v>
      </c>
      <c r="D942" s="23" t="s">
        <v>4</v>
      </c>
      <c r="E942" s="23" t="s">
        <v>3894</v>
      </c>
      <c r="F942" s="23" t="s">
        <v>3895</v>
      </c>
      <c r="G942" s="23" t="s">
        <v>3896</v>
      </c>
    </row>
    <row r="943" spans="1:7" ht="21" customHeight="1" x14ac:dyDescent="0.25">
      <c r="A943" s="24" t="s">
        <v>70</v>
      </c>
      <c r="B943" s="25" t="s">
        <v>3982</v>
      </c>
      <c r="C943" s="24" t="s">
        <v>25</v>
      </c>
      <c r="D943" s="24" t="s">
        <v>61</v>
      </c>
      <c r="E943" s="30">
        <v>1</v>
      </c>
      <c r="F943" s="27">
        <v>28.42</v>
      </c>
      <c r="G943" s="27">
        <f>ROUND(ROUND(E943,8)*F943,2)</f>
        <v>28.42</v>
      </c>
    </row>
    <row r="944" spans="1:7" ht="15" customHeight="1" x14ac:dyDescent="0.25">
      <c r="A944" s="9"/>
      <c r="B944" s="9"/>
      <c r="C944" s="9"/>
      <c r="D944" s="9"/>
      <c r="E944" s="91" t="s">
        <v>3983</v>
      </c>
      <c r="F944" s="91"/>
      <c r="G944" s="28">
        <f>SUM(G943:G943)</f>
        <v>28.42</v>
      </c>
    </row>
    <row r="945" spans="1:7" ht="15" customHeight="1" x14ac:dyDescent="0.25">
      <c r="A945" s="9"/>
      <c r="B945" s="9"/>
      <c r="C945" s="9"/>
      <c r="D945" s="9"/>
      <c r="E945" s="92" t="s">
        <v>3913</v>
      </c>
      <c r="F945" s="92"/>
      <c r="G945" s="29">
        <f>ROUND(SUM(G944),2)</f>
        <v>28.42</v>
      </c>
    </row>
    <row r="946" spans="1:7" ht="9.9499999999999993" customHeight="1" x14ac:dyDescent="0.25">
      <c r="A946" s="9"/>
      <c r="B946" s="9"/>
      <c r="C946" s="9"/>
      <c r="D946" s="9"/>
      <c r="E946" s="100"/>
      <c r="F946" s="100"/>
      <c r="G946" s="100"/>
    </row>
    <row r="947" spans="1:7" ht="20.100000000000001" customHeight="1" x14ac:dyDescent="0.25">
      <c r="A947" s="99" t="s">
        <v>4125</v>
      </c>
      <c r="B947" s="99"/>
      <c r="C947" s="99"/>
      <c r="D947" s="99"/>
      <c r="E947" s="99"/>
      <c r="F947" s="99"/>
      <c r="G947" s="99"/>
    </row>
    <row r="948" spans="1:7" ht="15" customHeight="1" x14ac:dyDescent="0.25">
      <c r="A948" s="93" t="s">
        <v>3893</v>
      </c>
      <c r="B948" s="93"/>
      <c r="C948" s="23" t="s">
        <v>3</v>
      </c>
      <c r="D948" s="23" t="s">
        <v>4</v>
      </c>
      <c r="E948" s="23" t="s">
        <v>3894</v>
      </c>
      <c r="F948" s="23" t="s">
        <v>3895</v>
      </c>
      <c r="G948" s="23" t="s">
        <v>3896</v>
      </c>
    </row>
    <row r="949" spans="1:7" ht="29.1" customHeight="1" x14ac:dyDescent="0.25">
      <c r="A949" s="24" t="s">
        <v>4054</v>
      </c>
      <c r="B949" s="25" t="s">
        <v>4055</v>
      </c>
      <c r="C949" s="24" t="s">
        <v>20</v>
      </c>
      <c r="D949" s="24" t="s">
        <v>34</v>
      </c>
      <c r="E949" s="30">
        <v>0.18468999999999999</v>
      </c>
      <c r="F949" s="27">
        <v>517.16999999999996</v>
      </c>
      <c r="G949" s="27">
        <f t="shared" ref="G949:G954" si="24">ROUND(ROUND(E949,8)*F949,2)</f>
        <v>95.52</v>
      </c>
    </row>
    <row r="950" spans="1:7" ht="21" customHeight="1" x14ac:dyDescent="0.25">
      <c r="A950" s="24" t="s">
        <v>4056</v>
      </c>
      <c r="B950" s="25" t="s">
        <v>4057</v>
      </c>
      <c r="C950" s="24" t="s">
        <v>20</v>
      </c>
      <c r="D950" s="24" t="s">
        <v>2057</v>
      </c>
      <c r="E950" s="30">
        <v>3.1900000000000001E-3</v>
      </c>
      <c r="F950" s="27">
        <v>8.98</v>
      </c>
      <c r="G950" s="27">
        <f t="shared" si="24"/>
        <v>0.03</v>
      </c>
    </row>
    <row r="951" spans="1:7" ht="15" customHeight="1" x14ac:dyDescent="0.25">
      <c r="A951" s="24" t="s">
        <v>3955</v>
      </c>
      <c r="B951" s="25" t="s">
        <v>3956</v>
      </c>
      <c r="C951" s="24" t="s">
        <v>20</v>
      </c>
      <c r="D951" s="24" t="s">
        <v>3903</v>
      </c>
      <c r="E951" s="30">
        <v>4.4999999999999998E-2</v>
      </c>
      <c r="F951" s="27">
        <v>19.37</v>
      </c>
      <c r="G951" s="27">
        <f t="shared" si="24"/>
        <v>0.87</v>
      </c>
    </row>
    <row r="952" spans="1:7" ht="21" customHeight="1" x14ac:dyDescent="0.25">
      <c r="A952" s="24" t="s">
        <v>4050</v>
      </c>
      <c r="B952" s="25" t="s">
        <v>4051</v>
      </c>
      <c r="C952" s="24" t="s">
        <v>20</v>
      </c>
      <c r="D952" s="24" t="s">
        <v>84</v>
      </c>
      <c r="E952" s="30">
        <v>0.46875</v>
      </c>
      <c r="F952" s="27">
        <v>3.9</v>
      </c>
      <c r="G952" s="27">
        <f t="shared" si="24"/>
        <v>1.83</v>
      </c>
    </row>
    <row r="953" spans="1:7" ht="21" customHeight="1" x14ac:dyDescent="0.25">
      <c r="A953" s="24" t="s">
        <v>4058</v>
      </c>
      <c r="B953" s="25" t="s">
        <v>4059</v>
      </c>
      <c r="C953" s="24" t="s">
        <v>20</v>
      </c>
      <c r="D953" s="24" t="s">
        <v>84</v>
      </c>
      <c r="E953" s="30">
        <v>0.375</v>
      </c>
      <c r="F953" s="27">
        <v>2.69</v>
      </c>
      <c r="G953" s="27">
        <f t="shared" si="24"/>
        <v>1.01</v>
      </c>
    </row>
    <row r="954" spans="1:7" ht="29.1" customHeight="1" x14ac:dyDescent="0.25">
      <c r="A954" s="24" t="s">
        <v>4060</v>
      </c>
      <c r="B954" s="25" t="s">
        <v>4061</v>
      </c>
      <c r="C954" s="24" t="s">
        <v>20</v>
      </c>
      <c r="D954" s="24" t="s">
        <v>16</v>
      </c>
      <c r="E954" s="30">
        <v>1.07</v>
      </c>
      <c r="F954" s="27">
        <v>23.81</v>
      </c>
      <c r="G954" s="27">
        <f t="shared" si="24"/>
        <v>25.48</v>
      </c>
    </row>
    <row r="955" spans="1:7" ht="15" customHeight="1" x14ac:dyDescent="0.25">
      <c r="A955" s="9"/>
      <c r="B955" s="9"/>
      <c r="C955" s="9"/>
      <c r="D955" s="9"/>
      <c r="E955" s="91" t="s">
        <v>3906</v>
      </c>
      <c r="F955" s="91"/>
      <c r="G955" s="28">
        <f>SUM(G949:G954)</f>
        <v>124.74000000000001</v>
      </c>
    </row>
    <row r="956" spans="1:7" ht="15" customHeight="1" x14ac:dyDescent="0.25">
      <c r="A956" s="93" t="s">
        <v>3907</v>
      </c>
      <c r="B956" s="93"/>
      <c r="C956" s="23" t="s">
        <v>3</v>
      </c>
      <c r="D956" s="23" t="s">
        <v>4</v>
      </c>
      <c r="E956" s="23" t="s">
        <v>3894</v>
      </c>
      <c r="F956" s="23" t="s">
        <v>3895</v>
      </c>
      <c r="G956" s="23" t="s">
        <v>3896</v>
      </c>
    </row>
    <row r="957" spans="1:7" ht="21" customHeight="1" x14ac:dyDescent="0.25">
      <c r="A957" s="24" t="s">
        <v>3908</v>
      </c>
      <c r="B957" s="25" t="s">
        <v>3909</v>
      </c>
      <c r="C957" s="24" t="s">
        <v>20</v>
      </c>
      <c r="D957" s="24" t="s">
        <v>2056</v>
      </c>
      <c r="E957" s="30">
        <v>0.13009999999999999</v>
      </c>
      <c r="F957" s="27">
        <v>32.24</v>
      </c>
      <c r="G957" s="27">
        <f>ROUND(ROUND(E957,8)*F957,2)</f>
        <v>4.1900000000000004</v>
      </c>
    </row>
    <row r="958" spans="1:7" ht="15" customHeight="1" x14ac:dyDescent="0.25">
      <c r="A958" s="24" t="s">
        <v>3971</v>
      </c>
      <c r="B958" s="25" t="s">
        <v>3972</v>
      </c>
      <c r="C958" s="24" t="s">
        <v>20</v>
      </c>
      <c r="D958" s="24" t="s">
        <v>2056</v>
      </c>
      <c r="E958" s="30">
        <v>8.7400000000000005E-2</v>
      </c>
      <c r="F958" s="27">
        <v>32.69</v>
      </c>
      <c r="G958" s="27">
        <f>ROUND(ROUND(E958,8)*F958,2)</f>
        <v>2.86</v>
      </c>
    </row>
    <row r="959" spans="1:7" ht="15" customHeight="1" x14ac:dyDescent="0.25">
      <c r="A959" s="24" t="s">
        <v>3910</v>
      </c>
      <c r="B959" s="25" t="s">
        <v>3911</v>
      </c>
      <c r="C959" s="24" t="s">
        <v>20</v>
      </c>
      <c r="D959" s="24" t="s">
        <v>2056</v>
      </c>
      <c r="E959" s="30">
        <v>0.21759999999999999</v>
      </c>
      <c r="F959" s="27">
        <v>24.94</v>
      </c>
      <c r="G959" s="27">
        <f>ROUND(ROUND(E959,8)*F959,2)</f>
        <v>5.43</v>
      </c>
    </row>
    <row r="960" spans="1:7" ht="18" customHeight="1" x14ac:dyDescent="0.25">
      <c r="A960" s="9"/>
      <c r="B960" s="9"/>
      <c r="C960" s="9"/>
      <c r="D960" s="9"/>
      <c r="E960" s="91" t="s">
        <v>3912</v>
      </c>
      <c r="F960" s="91"/>
      <c r="G960" s="28">
        <f>SUM(G957:G959)</f>
        <v>12.48</v>
      </c>
    </row>
    <row r="961" spans="1:7" ht="15" customHeight="1" x14ac:dyDescent="0.25">
      <c r="A961" s="93" t="s">
        <v>3922</v>
      </c>
      <c r="B961" s="93"/>
      <c r="C961" s="23" t="s">
        <v>3</v>
      </c>
      <c r="D961" s="23" t="s">
        <v>4</v>
      </c>
      <c r="E961" s="23" t="s">
        <v>3894</v>
      </c>
      <c r="F961" s="23" t="s">
        <v>3895</v>
      </c>
      <c r="G961" s="23" t="s">
        <v>3896</v>
      </c>
    </row>
    <row r="962" spans="1:7" ht="29.1" customHeight="1" x14ac:dyDescent="0.25">
      <c r="A962" s="24" t="s">
        <v>4062</v>
      </c>
      <c r="B962" s="25" t="s">
        <v>4063</v>
      </c>
      <c r="C962" s="24" t="s">
        <v>20</v>
      </c>
      <c r="D962" s="24" t="s">
        <v>3903</v>
      </c>
      <c r="E962" s="30">
        <v>1.23E-2</v>
      </c>
      <c r="F962" s="27">
        <v>23.44</v>
      </c>
      <c r="G962" s="27">
        <f>ROUND(ROUND(E962,8)*F962,2)</f>
        <v>0.28999999999999998</v>
      </c>
    </row>
    <row r="963" spans="1:7" ht="21" customHeight="1" x14ac:dyDescent="0.25">
      <c r="A963" s="24" t="s">
        <v>4064</v>
      </c>
      <c r="B963" s="25" t="s">
        <v>4065</v>
      </c>
      <c r="C963" s="24" t="s">
        <v>4066</v>
      </c>
      <c r="D963" s="24" t="s">
        <v>26</v>
      </c>
      <c r="E963" s="30">
        <v>4</v>
      </c>
      <c r="F963" s="27">
        <v>5.76</v>
      </c>
      <c r="G963" s="27">
        <f>ROUND(ROUND(E963,8)*F963,2)</f>
        <v>23.04</v>
      </c>
    </row>
    <row r="964" spans="1:7" ht="15" customHeight="1" x14ac:dyDescent="0.25">
      <c r="A964" s="9"/>
      <c r="B964" s="9"/>
      <c r="C964" s="9"/>
      <c r="D964" s="9"/>
      <c r="E964" s="91" t="s">
        <v>3933</v>
      </c>
      <c r="F964" s="91"/>
      <c r="G964" s="28">
        <f>SUM(G962:G963)</f>
        <v>23.33</v>
      </c>
    </row>
    <row r="965" spans="1:7" ht="15" customHeight="1" x14ac:dyDescent="0.25">
      <c r="A965" s="9"/>
      <c r="B965" s="9"/>
      <c r="C965" s="9"/>
      <c r="D965" s="9"/>
      <c r="E965" s="92" t="s">
        <v>3913</v>
      </c>
      <c r="F965" s="92"/>
      <c r="G965" s="29">
        <f>ROUND(SUM(G955,G960,G964),2)</f>
        <v>160.55000000000001</v>
      </c>
    </row>
    <row r="966" spans="1:7" ht="9.9499999999999993" customHeight="1" x14ac:dyDescent="0.25">
      <c r="A966" s="9"/>
      <c r="B966" s="9"/>
      <c r="C966" s="9"/>
      <c r="D966" s="9"/>
      <c r="E966" s="100"/>
      <c r="F966" s="100"/>
      <c r="G966" s="100"/>
    </row>
    <row r="967" spans="1:7" ht="20.100000000000001" customHeight="1" x14ac:dyDescent="0.25">
      <c r="A967" s="99" t="s">
        <v>4123</v>
      </c>
      <c r="B967" s="99"/>
      <c r="C967" s="99"/>
      <c r="D967" s="99"/>
      <c r="E967" s="99"/>
      <c r="F967" s="99"/>
      <c r="G967" s="99"/>
    </row>
    <row r="968" spans="1:7" ht="15" customHeight="1" x14ac:dyDescent="0.25">
      <c r="A968" s="93" t="s">
        <v>3893</v>
      </c>
      <c r="B968" s="93"/>
      <c r="C968" s="23" t="s">
        <v>3</v>
      </c>
      <c r="D968" s="23" t="s">
        <v>4</v>
      </c>
      <c r="E968" s="23" t="s">
        <v>3894</v>
      </c>
      <c r="F968" s="23" t="s">
        <v>3895</v>
      </c>
      <c r="G968" s="23" t="s">
        <v>3896</v>
      </c>
    </row>
    <row r="969" spans="1:7" ht="15" customHeight="1" x14ac:dyDescent="0.25">
      <c r="A969" s="24" t="s">
        <v>3951</v>
      </c>
      <c r="B969" s="25" t="s">
        <v>3952</v>
      </c>
      <c r="C969" s="24" t="s">
        <v>3953</v>
      </c>
      <c r="D969" s="24" t="s">
        <v>3954</v>
      </c>
      <c r="E969" s="30">
        <v>4.0000000000000001E-3</v>
      </c>
      <c r="F969" s="27">
        <v>215</v>
      </c>
      <c r="G969" s="27">
        <f>ROUND(ROUND(E969,8)*F969,2)</f>
        <v>0.86</v>
      </c>
    </row>
    <row r="970" spans="1:7" ht="15" customHeight="1" x14ac:dyDescent="0.25">
      <c r="A970" s="24" t="s">
        <v>3955</v>
      </c>
      <c r="B970" s="25" t="s">
        <v>3956</v>
      </c>
      <c r="C970" s="24" t="s">
        <v>20</v>
      </c>
      <c r="D970" s="24" t="s">
        <v>3903</v>
      </c>
      <c r="E970" s="30">
        <v>5.0000000000000001E-3</v>
      </c>
      <c r="F970" s="27">
        <v>19.37</v>
      </c>
      <c r="G970" s="27">
        <f>ROUND(ROUND(E970,8)*F970,2)</f>
        <v>0.1</v>
      </c>
    </row>
    <row r="971" spans="1:7" ht="15" customHeight="1" x14ac:dyDescent="0.25">
      <c r="A971" s="9"/>
      <c r="B971" s="9"/>
      <c r="C971" s="9"/>
      <c r="D971" s="9"/>
      <c r="E971" s="91" t="s">
        <v>3906</v>
      </c>
      <c r="F971" s="91"/>
      <c r="G971" s="28">
        <f>SUM(G969:G970)</f>
        <v>0.96</v>
      </c>
    </row>
    <row r="972" spans="1:7" ht="15" customHeight="1" x14ac:dyDescent="0.25">
      <c r="A972" s="93" t="s">
        <v>3907</v>
      </c>
      <c r="B972" s="93"/>
      <c r="C972" s="23" t="s">
        <v>3</v>
      </c>
      <c r="D972" s="23" t="s">
        <v>4</v>
      </c>
      <c r="E972" s="23" t="s">
        <v>3894</v>
      </c>
      <c r="F972" s="23" t="s">
        <v>3895</v>
      </c>
      <c r="G972" s="23" t="s">
        <v>3896</v>
      </c>
    </row>
    <row r="973" spans="1:7" ht="21" customHeight="1" x14ac:dyDescent="0.25">
      <c r="A973" s="24" t="s">
        <v>3908</v>
      </c>
      <c r="B973" s="25" t="s">
        <v>3909</v>
      </c>
      <c r="C973" s="24" t="s">
        <v>20</v>
      </c>
      <c r="D973" s="24" t="s">
        <v>2056</v>
      </c>
      <c r="E973" s="30">
        <v>0.03</v>
      </c>
      <c r="F973" s="27">
        <v>32.24</v>
      </c>
      <c r="G973" s="27">
        <f>ROUND(ROUND(E973,8)*F973,2)</f>
        <v>0.97</v>
      </c>
    </row>
    <row r="974" spans="1:7" ht="15" customHeight="1" x14ac:dyDescent="0.25">
      <c r="A974" s="24" t="s">
        <v>3910</v>
      </c>
      <c r="B974" s="25" t="s">
        <v>3911</v>
      </c>
      <c r="C974" s="24" t="s">
        <v>20</v>
      </c>
      <c r="D974" s="24" t="s">
        <v>2056</v>
      </c>
      <c r="E974" s="30">
        <v>0.03</v>
      </c>
      <c r="F974" s="27">
        <v>24.94</v>
      </c>
      <c r="G974" s="27">
        <f>ROUND(ROUND(E974,8)*F974,2)</f>
        <v>0.75</v>
      </c>
    </row>
    <row r="975" spans="1:7" ht="18" customHeight="1" x14ac:dyDescent="0.25">
      <c r="A975" s="9"/>
      <c r="B975" s="9"/>
      <c r="C975" s="9"/>
      <c r="D975" s="9"/>
      <c r="E975" s="91" t="s">
        <v>3912</v>
      </c>
      <c r="F975" s="91"/>
      <c r="G975" s="28">
        <f>SUM(G973:G974)</f>
        <v>1.72</v>
      </c>
    </row>
    <row r="976" spans="1:7" ht="15" customHeight="1" x14ac:dyDescent="0.25">
      <c r="A976" s="9"/>
      <c r="B976" s="9"/>
      <c r="C976" s="9"/>
      <c r="D976" s="9"/>
      <c r="E976" s="92" t="s">
        <v>3913</v>
      </c>
      <c r="F976" s="92"/>
      <c r="G976" s="29">
        <f>ROUND(SUM(G971,G975),2)</f>
        <v>2.68</v>
      </c>
    </row>
    <row r="977" spans="1:7" ht="9.9499999999999993" customHeight="1" x14ac:dyDescent="0.25">
      <c r="A977" s="9"/>
      <c r="B977" s="9"/>
      <c r="C977" s="9"/>
      <c r="D977" s="9"/>
      <c r="E977" s="100"/>
      <c r="F977" s="100"/>
      <c r="G977" s="100"/>
    </row>
    <row r="978" spans="1:7" ht="20.100000000000001" customHeight="1" x14ac:dyDescent="0.25">
      <c r="A978" s="99" t="s">
        <v>4124</v>
      </c>
      <c r="B978" s="99"/>
      <c r="C978" s="99"/>
      <c r="D978" s="99"/>
      <c r="E978" s="99"/>
      <c r="F978" s="99"/>
      <c r="G978" s="99"/>
    </row>
    <row r="979" spans="1:7" ht="15" customHeight="1" x14ac:dyDescent="0.25">
      <c r="A979" s="93" t="s">
        <v>3981</v>
      </c>
      <c r="B979" s="93"/>
      <c r="C979" s="23" t="s">
        <v>3</v>
      </c>
      <c r="D979" s="23" t="s">
        <v>4</v>
      </c>
      <c r="E979" s="23" t="s">
        <v>3894</v>
      </c>
      <c r="F979" s="23" t="s">
        <v>3895</v>
      </c>
      <c r="G979" s="23" t="s">
        <v>3896</v>
      </c>
    </row>
    <row r="980" spans="1:7" ht="21" customHeight="1" x14ac:dyDescent="0.25">
      <c r="A980" s="24" t="s">
        <v>70</v>
      </c>
      <c r="B980" s="25" t="s">
        <v>3982</v>
      </c>
      <c r="C980" s="24" t="s">
        <v>25</v>
      </c>
      <c r="D980" s="24" t="s">
        <v>61</v>
      </c>
      <c r="E980" s="30">
        <v>1</v>
      </c>
      <c r="F980" s="27">
        <v>28.42</v>
      </c>
      <c r="G980" s="27">
        <f>ROUND(ROUND(E980,8)*F980,2)</f>
        <v>28.42</v>
      </c>
    </row>
    <row r="981" spans="1:7" ht="15" customHeight="1" x14ac:dyDescent="0.25">
      <c r="A981" s="9"/>
      <c r="B981" s="9"/>
      <c r="C981" s="9"/>
      <c r="D981" s="9"/>
      <c r="E981" s="91" t="s">
        <v>3983</v>
      </c>
      <c r="F981" s="91"/>
      <c r="G981" s="28">
        <f>SUM(G980:G980)</f>
        <v>28.42</v>
      </c>
    </row>
    <row r="982" spans="1:7" ht="15" customHeight="1" x14ac:dyDescent="0.25">
      <c r="A982" s="9"/>
      <c r="B982" s="9"/>
      <c r="C982" s="9"/>
      <c r="D982" s="9"/>
      <c r="E982" s="92" t="s">
        <v>3913</v>
      </c>
      <c r="F982" s="92"/>
      <c r="G982" s="29">
        <f>ROUND(SUM(G981),2)</f>
        <v>28.42</v>
      </c>
    </row>
    <row r="983" spans="1:7" ht="9.9499999999999993" customHeight="1" x14ac:dyDescent="0.25">
      <c r="A983" s="9"/>
      <c r="B983" s="9"/>
      <c r="C983" s="9"/>
      <c r="D983" s="9"/>
      <c r="E983" s="100"/>
      <c r="F983" s="100"/>
      <c r="G983" s="100"/>
    </row>
    <row r="984" spans="1:7" ht="20.100000000000001" customHeight="1" x14ac:dyDescent="0.25">
      <c r="A984" s="99" t="s">
        <v>4125</v>
      </c>
      <c r="B984" s="99"/>
      <c r="C984" s="99"/>
      <c r="D984" s="99"/>
      <c r="E984" s="99"/>
      <c r="F984" s="99"/>
      <c r="G984" s="99"/>
    </row>
    <row r="985" spans="1:7" ht="15" customHeight="1" x14ac:dyDescent="0.25">
      <c r="A985" s="93" t="s">
        <v>3893</v>
      </c>
      <c r="B985" s="93"/>
      <c r="C985" s="23" t="s">
        <v>3</v>
      </c>
      <c r="D985" s="23" t="s">
        <v>4</v>
      </c>
      <c r="E985" s="23" t="s">
        <v>3894</v>
      </c>
      <c r="F985" s="23" t="s">
        <v>3895</v>
      </c>
      <c r="G985" s="23" t="s">
        <v>3896</v>
      </c>
    </row>
    <row r="986" spans="1:7" ht="29.1" customHeight="1" x14ac:dyDescent="0.25">
      <c r="A986" s="24" t="s">
        <v>4054</v>
      </c>
      <c r="B986" s="25" t="s">
        <v>4055</v>
      </c>
      <c r="C986" s="24" t="s">
        <v>20</v>
      </c>
      <c r="D986" s="24" t="s">
        <v>34</v>
      </c>
      <c r="E986" s="30">
        <v>0.18468999999999999</v>
      </c>
      <c r="F986" s="27">
        <v>517.16999999999996</v>
      </c>
      <c r="G986" s="27">
        <f t="shared" ref="G986:G991" si="25">ROUND(ROUND(E986,8)*F986,2)</f>
        <v>95.52</v>
      </c>
    </row>
    <row r="987" spans="1:7" ht="21" customHeight="1" x14ac:dyDescent="0.25">
      <c r="A987" s="24" t="s">
        <v>4056</v>
      </c>
      <c r="B987" s="25" t="s">
        <v>4057</v>
      </c>
      <c r="C987" s="24" t="s">
        <v>20</v>
      </c>
      <c r="D987" s="24" t="s">
        <v>2057</v>
      </c>
      <c r="E987" s="30">
        <v>3.1900000000000001E-3</v>
      </c>
      <c r="F987" s="27">
        <v>8.98</v>
      </c>
      <c r="G987" s="27">
        <f t="shared" si="25"/>
        <v>0.03</v>
      </c>
    </row>
    <row r="988" spans="1:7" ht="15" customHeight="1" x14ac:dyDescent="0.25">
      <c r="A988" s="24" t="s">
        <v>3955</v>
      </c>
      <c r="B988" s="25" t="s">
        <v>3956</v>
      </c>
      <c r="C988" s="24" t="s">
        <v>20</v>
      </c>
      <c r="D988" s="24" t="s">
        <v>3903</v>
      </c>
      <c r="E988" s="30">
        <v>4.4999999999999998E-2</v>
      </c>
      <c r="F988" s="27">
        <v>19.37</v>
      </c>
      <c r="G988" s="27">
        <f t="shared" si="25"/>
        <v>0.87</v>
      </c>
    </row>
    <row r="989" spans="1:7" ht="21" customHeight="1" x14ac:dyDescent="0.25">
      <c r="A989" s="24" t="s">
        <v>4050</v>
      </c>
      <c r="B989" s="25" t="s">
        <v>4051</v>
      </c>
      <c r="C989" s="24" t="s">
        <v>20</v>
      </c>
      <c r="D989" s="24" t="s">
        <v>84</v>
      </c>
      <c r="E989" s="30">
        <v>0.46875</v>
      </c>
      <c r="F989" s="27">
        <v>3.9</v>
      </c>
      <c r="G989" s="27">
        <f t="shared" si="25"/>
        <v>1.83</v>
      </c>
    </row>
    <row r="990" spans="1:7" ht="21" customHeight="1" x14ac:dyDescent="0.25">
      <c r="A990" s="24" t="s">
        <v>4058</v>
      </c>
      <c r="B990" s="25" t="s">
        <v>4059</v>
      </c>
      <c r="C990" s="24" t="s">
        <v>20</v>
      </c>
      <c r="D990" s="24" t="s">
        <v>84</v>
      </c>
      <c r="E990" s="30">
        <v>0.375</v>
      </c>
      <c r="F990" s="27">
        <v>2.69</v>
      </c>
      <c r="G990" s="27">
        <f t="shared" si="25"/>
        <v>1.01</v>
      </c>
    </row>
    <row r="991" spans="1:7" ht="29.1" customHeight="1" x14ac:dyDescent="0.25">
      <c r="A991" s="24" t="s">
        <v>4060</v>
      </c>
      <c r="B991" s="25" t="s">
        <v>4061</v>
      </c>
      <c r="C991" s="24" t="s">
        <v>20</v>
      </c>
      <c r="D991" s="24" t="s">
        <v>16</v>
      </c>
      <c r="E991" s="30">
        <v>1.07</v>
      </c>
      <c r="F991" s="27">
        <v>23.81</v>
      </c>
      <c r="G991" s="27">
        <f t="shared" si="25"/>
        <v>25.48</v>
      </c>
    </row>
    <row r="992" spans="1:7" ht="15" customHeight="1" x14ac:dyDescent="0.25">
      <c r="A992" s="9"/>
      <c r="B992" s="9"/>
      <c r="C992" s="9"/>
      <c r="D992" s="9"/>
      <c r="E992" s="91" t="s">
        <v>3906</v>
      </c>
      <c r="F992" s="91"/>
      <c r="G992" s="28">
        <f>SUM(G986:G991)</f>
        <v>124.74000000000001</v>
      </c>
    </row>
    <row r="993" spans="1:7" ht="15" customHeight="1" x14ac:dyDescent="0.25">
      <c r="A993" s="93" t="s">
        <v>3907</v>
      </c>
      <c r="B993" s="93"/>
      <c r="C993" s="23" t="s">
        <v>3</v>
      </c>
      <c r="D993" s="23" t="s">
        <v>4</v>
      </c>
      <c r="E993" s="23" t="s">
        <v>3894</v>
      </c>
      <c r="F993" s="23" t="s">
        <v>3895</v>
      </c>
      <c r="G993" s="23" t="s">
        <v>3896</v>
      </c>
    </row>
    <row r="994" spans="1:7" ht="21" customHeight="1" x14ac:dyDescent="0.25">
      <c r="A994" s="24" t="s">
        <v>3908</v>
      </c>
      <c r="B994" s="25" t="s">
        <v>3909</v>
      </c>
      <c r="C994" s="24" t="s">
        <v>20</v>
      </c>
      <c r="D994" s="24" t="s">
        <v>2056</v>
      </c>
      <c r="E994" s="30">
        <v>0.13009999999999999</v>
      </c>
      <c r="F994" s="27">
        <v>32.24</v>
      </c>
      <c r="G994" s="27">
        <f>ROUND(ROUND(E994,8)*F994,2)</f>
        <v>4.1900000000000004</v>
      </c>
    </row>
    <row r="995" spans="1:7" ht="15" customHeight="1" x14ac:dyDescent="0.25">
      <c r="A995" s="24" t="s">
        <v>3971</v>
      </c>
      <c r="B995" s="25" t="s">
        <v>3972</v>
      </c>
      <c r="C995" s="24" t="s">
        <v>20</v>
      </c>
      <c r="D995" s="24" t="s">
        <v>2056</v>
      </c>
      <c r="E995" s="30">
        <v>8.7400000000000005E-2</v>
      </c>
      <c r="F995" s="27">
        <v>32.69</v>
      </c>
      <c r="G995" s="27">
        <f>ROUND(ROUND(E995,8)*F995,2)</f>
        <v>2.86</v>
      </c>
    </row>
    <row r="996" spans="1:7" ht="15" customHeight="1" x14ac:dyDescent="0.25">
      <c r="A996" s="24" t="s">
        <v>3910</v>
      </c>
      <c r="B996" s="25" t="s">
        <v>3911</v>
      </c>
      <c r="C996" s="24" t="s">
        <v>20</v>
      </c>
      <c r="D996" s="24" t="s">
        <v>2056</v>
      </c>
      <c r="E996" s="30">
        <v>0.21759999999999999</v>
      </c>
      <c r="F996" s="27">
        <v>24.94</v>
      </c>
      <c r="G996" s="27">
        <f>ROUND(ROUND(E996,8)*F996,2)</f>
        <v>5.43</v>
      </c>
    </row>
    <row r="997" spans="1:7" ht="18" customHeight="1" x14ac:dyDescent="0.25">
      <c r="A997" s="9"/>
      <c r="B997" s="9"/>
      <c r="C997" s="9"/>
      <c r="D997" s="9"/>
      <c r="E997" s="91" t="s">
        <v>3912</v>
      </c>
      <c r="F997" s="91"/>
      <c r="G997" s="28">
        <f>SUM(G994:G996)</f>
        <v>12.48</v>
      </c>
    </row>
    <row r="998" spans="1:7" ht="15" customHeight="1" x14ac:dyDescent="0.25">
      <c r="A998" s="93" t="s">
        <v>3922</v>
      </c>
      <c r="B998" s="93"/>
      <c r="C998" s="23" t="s">
        <v>3</v>
      </c>
      <c r="D998" s="23" t="s">
        <v>4</v>
      </c>
      <c r="E998" s="23" t="s">
        <v>3894</v>
      </c>
      <c r="F998" s="23" t="s">
        <v>3895</v>
      </c>
      <c r="G998" s="23" t="s">
        <v>3896</v>
      </c>
    </row>
    <row r="999" spans="1:7" ht="29.1" customHeight="1" x14ac:dyDescent="0.25">
      <c r="A999" s="24" t="s">
        <v>4062</v>
      </c>
      <c r="B999" s="25" t="s">
        <v>4063</v>
      </c>
      <c r="C999" s="24" t="s">
        <v>20</v>
      </c>
      <c r="D999" s="24" t="s">
        <v>3903</v>
      </c>
      <c r="E999" s="30">
        <v>1.23E-2</v>
      </c>
      <c r="F999" s="27">
        <v>23.44</v>
      </c>
      <c r="G999" s="27">
        <f>ROUND(ROUND(E999,8)*F999,2)</f>
        <v>0.28999999999999998</v>
      </c>
    </row>
    <row r="1000" spans="1:7" ht="21" customHeight="1" x14ac:dyDescent="0.25">
      <c r="A1000" s="24" t="s">
        <v>4064</v>
      </c>
      <c r="B1000" s="25" t="s">
        <v>4065</v>
      </c>
      <c r="C1000" s="24" t="s">
        <v>4066</v>
      </c>
      <c r="D1000" s="24" t="s">
        <v>26</v>
      </c>
      <c r="E1000" s="30">
        <v>4</v>
      </c>
      <c r="F1000" s="27">
        <v>5.76</v>
      </c>
      <c r="G1000" s="27">
        <f>ROUND(ROUND(E1000,8)*F1000,2)</f>
        <v>23.04</v>
      </c>
    </row>
    <row r="1001" spans="1:7" ht="15" customHeight="1" x14ac:dyDescent="0.25">
      <c r="A1001" s="9"/>
      <c r="B1001" s="9"/>
      <c r="C1001" s="9"/>
      <c r="D1001" s="9"/>
      <c r="E1001" s="91" t="s">
        <v>3933</v>
      </c>
      <c r="F1001" s="91"/>
      <c r="G1001" s="28">
        <f>SUM(G999:G1000)</f>
        <v>23.33</v>
      </c>
    </row>
    <row r="1002" spans="1:7" ht="15" customHeight="1" x14ac:dyDescent="0.25">
      <c r="A1002" s="9"/>
      <c r="B1002" s="9"/>
      <c r="C1002" s="9"/>
      <c r="D1002" s="9"/>
      <c r="E1002" s="92" t="s">
        <v>3913</v>
      </c>
      <c r="F1002" s="92"/>
      <c r="G1002" s="29">
        <f>ROUND(SUM(G992,G997,G1001),2)</f>
        <v>160.55000000000001</v>
      </c>
    </row>
    <row r="1003" spans="1:7" ht="9.9499999999999993" customHeight="1" x14ac:dyDescent="0.25">
      <c r="A1003" s="9"/>
      <c r="B1003" s="9"/>
      <c r="C1003" s="9"/>
      <c r="D1003" s="9"/>
      <c r="E1003" s="100"/>
      <c r="F1003" s="100"/>
      <c r="G1003" s="100"/>
    </row>
    <row r="1004" spans="1:7" ht="20.100000000000001" customHeight="1" x14ac:dyDescent="0.25">
      <c r="A1004" s="99" t="s">
        <v>4123</v>
      </c>
      <c r="B1004" s="99"/>
      <c r="C1004" s="99"/>
      <c r="D1004" s="99"/>
      <c r="E1004" s="99"/>
      <c r="F1004" s="99"/>
      <c r="G1004" s="99"/>
    </row>
    <row r="1005" spans="1:7" ht="15" customHeight="1" x14ac:dyDescent="0.25">
      <c r="A1005" s="93" t="s">
        <v>3893</v>
      </c>
      <c r="B1005" s="93"/>
      <c r="C1005" s="23" t="s">
        <v>3</v>
      </c>
      <c r="D1005" s="23" t="s">
        <v>4</v>
      </c>
      <c r="E1005" s="23" t="s">
        <v>3894</v>
      </c>
      <c r="F1005" s="23" t="s">
        <v>3895</v>
      </c>
      <c r="G1005" s="23" t="s">
        <v>3896</v>
      </c>
    </row>
    <row r="1006" spans="1:7" ht="15" customHeight="1" x14ac:dyDescent="0.25">
      <c r="A1006" s="24" t="s">
        <v>3951</v>
      </c>
      <c r="B1006" s="25" t="s">
        <v>3952</v>
      </c>
      <c r="C1006" s="24" t="s">
        <v>3953</v>
      </c>
      <c r="D1006" s="24" t="s">
        <v>3954</v>
      </c>
      <c r="E1006" s="30">
        <v>4.0000000000000001E-3</v>
      </c>
      <c r="F1006" s="27">
        <v>215</v>
      </c>
      <c r="G1006" s="27">
        <f>ROUND(ROUND(E1006,8)*F1006,2)</f>
        <v>0.86</v>
      </c>
    </row>
    <row r="1007" spans="1:7" ht="15" customHeight="1" x14ac:dyDescent="0.25">
      <c r="A1007" s="24" t="s">
        <v>3955</v>
      </c>
      <c r="B1007" s="25" t="s">
        <v>3956</v>
      </c>
      <c r="C1007" s="24" t="s">
        <v>20</v>
      </c>
      <c r="D1007" s="24" t="s">
        <v>3903</v>
      </c>
      <c r="E1007" s="30">
        <v>5.0000000000000001E-3</v>
      </c>
      <c r="F1007" s="27">
        <v>19.37</v>
      </c>
      <c r="G1007" s="27">
        <f>ROUND(ROUND(E1007,8)*F1007,2)</f>
        <v>0.1</v>
      </c>
    </row>
    <row r="1008" spans="1:7" ht="15" customHeight="1" x14ac:dyDescent="0.25">
      <c r="A1008" s="9"/>
      <c r="B1008" s="9"/>
      <c r="C1008" s="9"/>
      <c r="D1008" s="9"/>
      <c r="E1008" s="91" t="s">
        <v>3906</v>
      </c>
      <c r="F1008" s="91"/>
      <c r="G1008" s="28">
        <f>SUM(G1006:G1007)</f>
        <v>0.96</v>
      </c>
    </row>
    <row r="1009" spans="1:7" ht="15" customHeight="1" x14ac:dyDescent="0.25">
      <c r="A1009" s="93" t="s">
        <v>3907</v>
      </c>
      <c r="B1009" s="93"/>
      <c r="C1009" s="23" t="s">
        <v>3</v>
      </c>
      <c r="D1009" s="23" t="s">
        <v>4</v>
      </c>
      <c r="E1009" s="23" t="s">
        <v>3894</v>
      </c>
      <c r="F1009" s="23" t="s">
        <v>3895</v>
      </c>
      <c r="G1009" s="23" t="s">
        <v>3896</v>
      </c>
    </row>
    <row r="1010" spans="1:7" ht="21" customHeight="1" x14ac:dyDescent="0.25">
      <c r="A1010" s="24" t="s">
        <v>3908</v>
      </c>
      <c r="B1010" s="25" t="s">
        <v>3909</v>
      </c>
      <c r="C1010" s="24" t="s">
        <v>20</v>
      </c>
      <c r="D1010" s="24" t="s">
        <v>2056</v>
      </c>
      <c r="E1010" s="30">
        <v>0.03</v>
      </c>
      <c r="F1010" s="27">
        <v>32.24</v>
      </c>
      <c r="G1010" s="27">
        <f>ROUND(ROUND(E1010,8)*F1010,2)</f>
        <v>0.97</v>
      </c>
    </row>
    <row r="1011" spans="1:7" ht="15" customHeight="1" x14ac:dyDescent="0.25">
      <c r="A1011" s="24" t="s">
        <v>3910</v>
      </c>
      <c r="B1011" s="25" t="s">
        <v>3911</v>
      </c>
      <c r="C1011" s="24" t="s">
        <v>20</v>
      </c>
      <c r="D1011" s="24" t="s">
        <v>2056</v>
      </c>
      <c r="E1011" s="30">
        <v>0.03</v>
      </c>
      <c r="F1011" s="27">
        <v>24.94</v>
      </c>
      <c r="G1011" s="27">
        <f>ROUND(ROUND(E1011,8)*F1011,2)</f>
        <v>0.75</v>
      </c>
    </row>
    <row r="1012" spans="1:7" ht="18" customHeight="1" x14ac:dyDescent="0.25">
      <c r="A1012" s="9"/>
      <c r="B1012" s="9"/>
      <c r="C1012" s="9"/>
      <c r="D1012" s="9"/>
      <c r="E1012" s="91" t="s">
        <v>3912</v>
      </c>
      <c r="F1012" s="91"/>
      <c r="G1012" s="28">
        <f>SUM(G1010:G1011)</f>
        <v>1.72</v>
      </c>
    </row>
    <row r="1013" spans="1:7" ht="15" customHeight="1" x14ac:dyDescent="0.25">
      <c r="A1013" s="9"/>
      <c r="B1013" s="9"/>
      <c r="C1013" s="9"/>
      <c r="D1013" s="9"/>
      <c r="E1013" s="92" t="s">
        <v>3913</v>
      </c>
      <c r="F1013" s="92"/>
      <c r="G1013" s="29">
        <f>ROUND(SUM(G1008,G1012),2)</f>
        <v>2.68</v>
      </c>
    </row>
    <row r="1014" spans="1:7" ht="9.9499999999999993" customHeight="1" x14ac:dyDescent="0.25">
      <c r="A1014" s="9"/>
      <c r="B1014" s="9"/>
      <c r="C1014" s="9"/>
      <c r="D1014" s="9"/>
      <c r="E1014" s="100"/>
      <c r="F1014" s="100"/>
      <c r="G1014" s="100"/>
    </row>
    <row r="1015" spans="1:7" ht="20.100000000000001" customHeight="1" x14ac:dyDescent="0.25">
      <c r="A1015" s="99" t="s">
        <v>4124</v>
      </c>
      <c r="B1015" s="99"/>
      <c r="C1015" s="99"/>
      <c r="D1015" s="99"/>
      <c r="E1015" s="99"/>
      <c r="F1015" s="99"/>
      <c r="G1015" s="99"/>
    </row>
    <row r="1016" spans="1:7" ht="15" customHeight="1" x14ac:dyDescent="0.25">
      <c r="A1016" s="93" t="s">
        <v>3981</v>
      </c>
      <c r="B1016" s="93"/>
      <c r="C1016" s="23" t="s">
        <v>3</v>
      </c>
      <c r="D1016" s="23" t="s">
        <v>4</v>
      </c>
      <c r="E1016" s="23" t="s">
        <v>3894</v>
      </c>
      <c r="F1016" s="23" t="s">
        <v>3895</v>
      </c>
      <c r="G1016" s="23" t="s">
        <v>3896</v>
      </c>
    </row>
    <row r="1017" spans="1:7" ht="21" customHeight="1" x14ac:dyDescent="0.25">
      <c r="A1017" s="24" t="s">
        <v>70</v>
      </c>
      <c r="B1017" s="25" t="s">
        <v>3982</v>
      </c>
      <c r="C1017" s="24" t="s">
        <v>25</v>
      </c>
      <c r="D1017" s="24" t="s">
        <v>61</v>
      </c>
      <c r="E1017" s="30">
        <v>1</v>
      </c>
      <c r="F1017" s="27">
        <v>28.42</v>
      </c>
      <c r="G1017" s="27">
        <f>ROUND(ROUND(E1017,8)*F1017,2)</f>
        <v>28.42</v>
      </c>
    </row>
    <row r="1018" spans="1:7" ht="15" customHeight="1" x14ac:dyDescent="0.25">
      <c r="A1018" s="9"/>
      <c r="B1018" s="9"/>
      <c r="C1018" s="9"/>
      <c r="D1018" s="9"/>
      <c r="E1018" s="91" t="s">
        <v>3983</v>
      </c>
      <c r="F1018" s="91"/>
      <c r="G1018" s="28">
        <f>SUM(G1017:G1017)</f>
        <v>28.42</v>
      </c>
    </row>
    <row r="1019" spans="1:7" ht="15" customHeight="1" x14ac:dyDescent="0.25">
      <c r="A1019" s="9"/>
      <c r="B1019" s="9"/>
      <c r="C1019" s="9"/>
      <c r="D1019" s="9"/>
      <c r="E1019" s="92" t="s">
        <v>3913</v>
      </c>
      <c r="F1019" s="92"/>
      <c r="G1019" s="29">
        <f>ROUND(SUM(G1018),2)</f>
        <v>28.42</v>
      </c>
    </row>
    <row r="1020" spans="1:7" ht="9.9499999999999993" customHeight="1" x14ac:dyDescent="0.25">
      <c r="A1020" s="9"/>
      <c r="B1020" s="9"/>
      <c r="C1020" s="9"/>
      <c r="D1020" s="9"/>
      <c r="E1020" s="100"/>
      <c r="F1020" s="100"/>
      <c r="G1020" s="100"/>
    </row>
    <row r="1021" spans="1:7" ht="20.100000000000001" customHeight="1" x14ac:dyDescent="0.25">
      <c r="A1021" s="99" t="s">
        <v>4125</v>
      </c>
      <c r="B1021" s="99"/>
      <c r="C1021" s="99"/>
      <c r="D1021" s="99"/>
      <c r="E1021" s="99"/>
      <c r="F1021" s="99"/>
      <c r="G1021" s="99"/>
    </row>
    <row r="1022" spans="1:7" ht="15" customHeight="1" x14ac:dyDescent="0.25">
      <c r="A1022" s="93" t="s">
        <v>3893</v>
      </c>
      <c r="B1022" s="93"/>
      <c r="C1022" s="23" t="s">
        <v>3</v>
      </c>
      <c r="D1022" s="23" t="s">
        <v>4</v>
      </c>
      <c r="E1022" s="23" t="s">
        <v>3894</v>
      </c>
      <c r="F1022" s="23" t="s">
        <v>3895</v>
      </c>
      <c r="G1022" s="23" t="s">
        <v>3896</v>
      </c>
    </row>
    <row r="1023" spans="1:7" ht="29.1" customHeight="1" x14ac:dyDescent="0.25">
      <c r="A1023" s="24" t="s">
        <v>4054</v>
      </c>
      <c r="B1023" s="25" t="s">
        <v>4055</v>
      </c>
      <c r="C1023" s="24" t="s">
        <v>20</v>
      </c>
      <c r="D1023" s="24" t="s">
        <v>34</v>
      </c>
      <c r="E1023" s="30">
        <v>0.18468999999999999</v>
      </c>
      <c r="F1023" s="27">
        <v>517.16999999999996</v>
      </c>
      <c r="G1023" s="27">
        <f t="shared" ref="G1023:G1028" si="26">ROUND(ROUND(E1023,8)*F1023,2)</f>
        <v>95.52</v>
      </c>
    </row>
    <row r="1024" spans="1:7" ht="21" customHeight="1" x14ac:dyDescent="0.25">
      <c r="A1024" s="24" t="s">
        <v>4056</v>
      </c>
      <c r="B1024" s="25" t="s">
        <v>4057</v>
      </c>
      <c r="C1024" s="24" t="s">
        <v>20</v>
      </c>
      <c r="D1024" s="24" t="s">
        <v>2057</v>
      </c>
      <c r="E1024" s="30">
        <v>3.1900000000000001E-3</v>
      </c>
      <c r="F1024" s="27">
        <v>8.98</v>
      </c>
      <c r="G1024" s="27">
        <f t="shared" si="26"/>
        <v>0.03</v>
      </c>
    </row>
    <row r="1025" spans="1:7" ht="15" customHeight="1" x14ac:dyDescent="0.25">
      <c r="A1025" s="24" t="s">
        <v>3955</v>
      </c>
      <c r="B1025" s="25" t="s">
        <v>3956</v>
      </c>
      <c r="C1025" s="24" t="s">
        <v>20</v>
      </c>
      <c r="D1025" s="24" t="s">
        <v>3903</v>
      </c>
      <c r="E1025" s="30">
        <v>4.4999999999999998E-2</v>
      </c>
      <c r="F1025" s="27">
        <v>19.37</v>
      </c>
      <c r="G1025" s="27">
        <f t="shared" si="26"/>
        <v>0.87</v>
      </c>
    </row>
    <row r="1026" spans="1:7" ht="21" customHeight="1" x14ac:dyDescent="0.25">
      <c r="A1026" s="24" t="s">
        <v>4050</v>
      </c>
      <c r="B1026" s="25" t="s">
        <v>4051</v>
      </c>
      <c r="C1026" s="24" t="s">
        <v>20</v>
      </c>
      <c r="D1026" s="24" t="s">
        <v>84</v>
      </c>
      <c r="E1026" s="30">
        <v>0.46875</v>
      </c>
      <c r="F1026" s="27">
        <v>3.9</v>
      </c>
      <c r="G1026" s="27">
        <f t="shared" si="26"/>
        <v>1.83</v>
      </c>
    </row>
    <row r="1027" spans="1:7" ht="21" customHeight="1" x14ac:dyDescent="0.25">
      <c r="A1027" s="24" t="s">
        <v>4058</v>
      </c>
      <c r="B1027" s="25" t="s">
        <v>4059</v>
      </c>
      <c r="C1027" s="24" t="s">
        <v>20</v>
      </c>
      <c r="D1027" s="24" t="s">
        <v>84</v>
      </c>
      <c r="E1027" s="30">
        <v>0.375</v>
      </c>
      <c r="F1027" s="27">
        <v>2.69</v>
      </c>
      <c r="G1027" s="27">
        <f t="shared" si="26"/>
        <v>1.01</v>
      </c>
    </row>
    <row r="1028" spans="1:7" ht="29.1" customHeight="1" x14ac:dyDescent="0.25">
      <c r="A1028" s="24" t="s">
        <v>4060</v>
      </c>
      <c r="B1028" s="25" t="s">
        <v>4061</v>
      </c>
      <c r="C1028" s="24" t="s">
        <v>20</v>
      </c>
      <c r="D1028" s="24" t="s">
        <v>16</v>
      </c>
      <c r="E1028" s="30">
        <v>1.07</v>
      </c>
      <c r="F1028" s="27">
        <v>23.81</v>
      </c>
      <c r="G1028" s="27">
        <f t="shared" si="26"/>
        <v>25.48</v>
      </c>
    </row>
    <row r="1029" spans="1:7" ht="15" customHeight="1" x14ac:dyDescent="0.25">
      <c r="A1029" s="9"/>
      <c r="B1029" s="9"/>
      <c r="C1029" s="9"/>
      <c r="D1029" s="9"/>
      <c r="E1029" s="91" t="s">
        <v>3906</v>
      </c>
      <c r="F1029" s="91"/>
      <c r="G1029" s="28">
        <f>SUM(G1023:G1028)</f>
        <v>124.74000000000001</v>
      </c>
    </row>
    <row r="1030" spans="1:7" ht="15" customHeight="1" x14ac:dyDescent="0.25">
      <c r="A1030" s="93" t="s">
        <v>3907</v>
      </c>
      <c r="B1030" s="93"/>
      <c r="C1030" s="23" t="s">
        <v>3</v>
      </c>
      <c r="D1030" s="23" t="s">
        <v>4</v>
      </c>
      <c r="E1030" s="23" t="s">
        <v>3894</v>
      </c>
      <c r="F1030" s="23" t="s">
        <v>3895</v>
      </c>
      <c r="G1030" s="23" t="s">
        <v>3896</v>
      </c>
    </row>
    <row r="1031" spans="1:7" ht="21" customHeight="1" x14ac:dyDescent="0.25">
      <c r="A1031" s="24" t="s">
        <v>3908</v>
      </c>
      <c r="B1031" s="25" t="s">
        <v>3909</v>
      </c>
      <c r="C1031" s="24" t="s">
        <v>20</v>
      </c>
      <c r="D1031" s="24" t="s">
        <v>2056</v>
      </c>
      <c r="E1031" s="30">
        <v>0.13009999999999999</v>
      </c>
      <c r="F1031" s="27">
        <v>32.24</v>
      </c>
      <c r="G1031" s="27">
        <f>ROUND(ROUND(E1031,8)*F1031,2)</f>
        <v>4.1900000000000004</v>
      </c>
    </row>
    <row r="1032" spans="1:7" ht="15" customHeight="1" x14ac:dyDescent="0.25">
      <c r="A1032" s="24" t="s">
        <v>3971</v>
      </c>
      <c r="B1032" s="25" t="s">
        <v>3972</v>
      </c>
      <c r="C1032" s="24" t="s">
        <v>20</v>
      </c>
      <c r="D1032" s="24" t="s">
        <v>2056</v>
      </c>
      <c r="E1032" s="30">
        <v>8.7400000000000005E-2</v>
      </c>
      <c r="F1032" s="27">
        <v>32.69</v>
      </c>
      <c r="G1032" s="27">
        <f>ROUND(ROUND(E1032,8)*F1032,2)</f>
        <v>2.86</v>
      </c>
    </row>
    <row r="1033" spans="1:7" ht="15" customHeight="1" x14ac:dyDescent="0.25">
      <c r="A1033" s="24" t="s">
        <v>3910</v>
      </c>
      <c r="B1033" s="25" t="s">
        <v>3911</v>
      </c>
      <c r="C1033" s="24" t="s">
        <v>20</v>
      </c>
      <c r="D1033" s="24" t="s">
        <v>2056</v>
      </c>
      <c r="E1033" s="30">
        <v>0.21759999999999999</v>
      </c>
      <c r="F1033" s="27">
        <v>24.94</v>
      </c>
      <c r="G1033" s="27">
        <f>ROUND(ROUND(E1033,8)*F1033,2)</f>
        <v>5.43</v>
      </c>
    </row>
    <row r="1034" spans="1:7" ht="18" customHeight="1" x14ac:dyDescent="0.25">
      <c r="A1034" s="9"/>
      <c r="B1034" s="9"/>
      <c r="C1034" s="9"/>
      <c r="D1034" s="9"/>
      <c r="E1034" s="91" t="s">
        <v>3912</v>
      </c>
      <c r="F1034" s="91"/>
      <c r="G1034" s="28">
        <f>SUM(G1031:G1033)</f>
        <v>12.48</v>
      </c>
    </row>
    <row r="1035" spans="1:7" ht="15" customHeight="1" x14ac:dyDescent="0.25">
      <c r="A1035" s="93" t="s">
        <v>3922</v>
      </c>
      <c r="B1035" s="93"/>
      <c r="C1035" s="23" t="s">
        <v>3</v>
      </c>
      <c r="D1035" s="23" t="s">
        <v>4</v>
      </c>
      <c r="E1035" s="23" t="s">
        <v>3894</v>
      </c>
      <c r="F1035" s="23" t="s">
        <v>3895</v>
      </c>
      <c r="G1035" s="23" t="s">
        <v>3896</v>
      </c>
    </row>
    <row r="1036" spans="1:7" ht="29.1" customHeight="1" x14ac:dyDescent="0.25">
      <c r="A1036" s="24" t="s">
        <v>4062</v>
      </c>
      <c r="B1036" s="25" t="s">
        <v>4063</v>
      </c>
      <c r="C1036" s="24" t="s">
        <v>20</v>
      </c>
      <c r="D1036" s="24" t="s">
        <v>3903</v>
      </c>
      <c r="E1036" s="30">
        <v>1.23E-2</v>
      </c>
      <c r="F1036" s="27">
        <v>23.44</v>
      </c>
      <c r="G1036" s="27">
        <f>ROUND(ROUND(E1036,8)*F1036,2)</f>
        <v>0.28999999999999998</v>
      </c>
    </row>
    <row r="1037" spans="1:7" ht="21" customHeight="1" x14ac:dyDescent="0.25">
      <c r="A1037" s="24" t="s">
        <v>4064</v>
      </c>
      <c r="B1037" s="25" t="s">
        <v>4065</v>
      </c>
      <c r="C1037" s="24" t="s">
        <v>4066</v>
      </c>
      <c r="D1037" s="24" t="s">
        <v>26</v>
      </c>
      <c r="E1037" s="30">
        <v>4</v>
      </c>
      <c r="F1037" s="27">
        <v>5.76</v>
      </c>
      <c r="G1037" s="27">
        <f>ROUND(ROUND(E1037,8)*F1037,2)</f>
        <v>23.04</v>
      </c>
    </row>
    <row r="1038" spans="1:7" ht="15" customHeight="1" x14ac:dyDescent="0.25">
      <c r="A1038" s="9"/>
      <c r="B1038" s="9"/>
      <c r="C1038" s="9"/>
      <c r="D1038" s="9"/>
      <c r="E1038" s="91" t="s">
        <v>3933</v>
      </c>
      <c r="F1038" s="91"/>
      <c r="G1038" s="28">
        <f>SUM(G1036:G1037)</f>
        <v>23.33</v>
      </c>
    </row>
    <row r="1039" spans="1:7" ht="15" customHeight="1" x14ac:dyDescent="0.25">
      <c r="A1039" s="9"/>
      <c r="B1039" s="9"/>
      <c r="C1039" s="9"/>
      <c r="D1039" s="9"/>
      <c r="E1039" s="92" t="s">
        <v>3913</v>
      </c>
      <c r="F1039" s="92"/>
      <c r="G1039" s="29">
        <f>ROUND(SUM(G1029,G1034,G1038),2)</f>
        <v>160.55000000000001</v>
      </c>
    </row>
    <row r="1040" spans="1:7" ht="9.9499999999999993" customHeight="1" x14ac:dyDescent="0.25">
      <c r="A1040" s="9"/>
      <c r="B1040" s="9"/>
      <c r="C1040" s="9"/>
      <c r="D1040" s="9"/>
      <c r="E1040" s="100"/>
      <c r="F1040" s="100"/>
      <c r="G1040" s="100"/>
    </row>
    <row r="1041" spans="1:7" ht="20.100000000000001" customHeight="1" x14ac:dyDescent="0.25">
      <c r="A1041" s="99" t="s">
        <v>4123</v>
      </c>
      <c r="B1041" s="99"/>
      <c r="C1041" s="99"/>
      <c r="D1041" s="99"/>
      <c r="E1041" s="99"/>
      <c r="F1041" s="99"/>
      <c r="G1041" s="99"/>
    </row>
    <row r="1042" spans="1:7" ht="15" customHeight="1" x14ac:dyDescent="0.25">
      <c r="A1042" s="93" t="s">
        <v>3893</v>
      </c>
      <c r="B1042" s="93"/>
      <c r="C1042" s="23" t="s">
        <v>3</v>
      </c>
      <c r="D1042" s="23" t="s">
        <v>4</v>
      </c>
      <c r="E1042" s="23" t="s">
        <v>3894</v>
      </c>
      <c r="F1042" s="23" t="s">
        <v>3895</v>
      </c>
      <c r="G1042" s="23" t="s">
        <v>3896</v>
      </c>
    </row>
    <row r="1043" spans="1:7" ht="15" customHeight="1" x14ac:dyDescent="0.25">
      <c r="A1043" s="24" t="s">
        <v>3951</v>
      </c>
      <c r="B1043" s="25" t="s">
        <v>3952</v>
      </c>
      <c r="C1043" s="24" t="s">
        <v>3953</v>
      </c>
      <c r="D1043" s="24" t="s">
        <v>3954</v>
      </c>
      <c r="E1043" s="30">
        <v>4.0000000000000001E-3</v>
      </c>
      <c r="F1043" s="27">
        <v>215</v>
      </c>
      <c r="G1043" s="27">
        <f>ROUND(ROUND(E1043,8)*F1043,2)</f>
        <v>0.86</v>
      </c>
    </row>
    <row r="1044" spans="1:7" ht="15" customHeight="1" x14ac:dyDescent="0.25">
      <c r="A1044" s="24" t="s">
        <v>3955</v>
      </c>
      <c r="B1044" s="25" t="s">
        <v>3956</v>
      </c>
      <c r="C1044" s="24" t="s">
        <v>20</v>
      </c>
      <c r="D1044" s="24" t="s">
        <v>3903</v>
      </c>
      <c r="E1044" s="30">
        <v>5.0000000000000001E-3</v>
      </c>
      <c r="F1044" s="27">
        <v>19.37</v>
      </c>
      <c r="G1044" s="27">
        <f>ROUND(ROUND(E1044,8)*F1044,2)</f>
        <v>0.1</v>
      </c>
    </row>
    <row r="1045" spans="1:7" ht="15" customHeight="1" x14ac:dyDescent="0.25">
      <c r="A1045" s="9"/>
      <c r="B1045" s="9"/>
      <c r="C1045" s="9"/>
      <c r="D1045" s="9"/>
      <c r="E1045" s="91" t="s">
        <v>3906</v>
      </c>
      <c r="F1045" s="91"/>
      <c r="G1045" s="28">
        <f>SUM(G1043:G1044)</f>
        <v>0.96</v>
      </c>
    </row>
    <row r="1046" spans="1:7" ht="15" customHeight="1" x14ac:dyDescent="0.25">
      <c r="A1046" s="93" t="s">
        <v>3907</v>
      </c>
      <c r="B1046" s="93"/>
      <c r="C1046" s="23" t="s">
        <v>3</v>
      </c>
      <c r="D1046" s="23" t="s">
        <v>4</v>
      </c>
      <c r="E1046" s="23" t="s">
        <v>3894</v>
      </c>
      <c r="F1046" s="23" t="s">
        <v>3895</v>
      </c>
      <c r="G1046" s="23" t="s">
        <v>3896</v>
      </c>
    </row>
    <row r="1047" spans="1:7" ht="21" customHeight="1" x14ac:dyDescent="0.25">
      <c r="A1047" s="24" t="s">
        <v>3908</v>
      </c>
      <c r="B1047" s="25" t="s">
        <v>3909</v>
      </c>
      <c r="C1047" s="24" t="s">
        <v>20</v>
      </c>
      <c r="D1047" s="24" t="s">
        <v>2056</v>
      </c>
      <c r="E1047" s="30">
        <v>0.03</v>
      </c>
      <c r="F1047" s="27">
        <v>32.24</v>
      </c>
      <c r="G1047" s="27">
        <f>ROUND(ROUND(E1047,8)*F1047,2)</f>
        <v>0.97</v>
      </c>
    </row>
    <row r="1048" spans="1:7" ht="15" customHeight="1" x14ac:dyDescent="0.25">
      <c r="A1048" s="24" t="s">
        <v>3910</v>
      </c>
      <c r="B1048" s="25" t="s">
        <v>3911</v>
      </c>
      <c r="C1048" s="24" t="s">
        <v>20</v>
      </c>
      <c r="D1048" s="24" t="s">
        <v>2056</v>
      </c>
      <c r="E1048" s="30">
        <v>0.03</v>
      </c>
      <c r="F1048" s="27">
        <v>24.94</v>
      </c>
      <c r="G1048" s="27">
        <f>ROUND(ROUND(E1048,8)*F1048,2)</f>
        <v>0.75</v>
      </c>
    </row>
    <row r="1049" spans="1:7" ht="18" customHeight="1" x14ac:dyDescent="0.25">
      <c r="A1049" s="9"/>
      <c r="B1049" s="9"/>
      <c r="C1049" s="9"/>
      <c r="D1049" s="9"/>
      <c r="E1049" s="91" t="s">
        <v>3912</v>
      </c>
      <c r="F1049" s="91"/>
      <c r="G1049" s="28">
        <f>SUM(G1047:G1048)</f>
        <v>1.72</v>
      </c>
    </row>
    <row r="1050" spans="1:7" ht="15" customHeight="1" x14ac:dyDescent="0.25">
      <c r="A1050" s="9"/>
      <c r="B1050" s="9"/>
      <c r="C1050" s="9"/>
      <c r="D1050" s="9"/>
      <c r="E1050" s="92" t="s">
        <v>3913</v>
      </c>
      <c r="F1050" s="92"/>
      <c r="G1050" s="29">
        <f>ROUND(SUM(G1045,G1049),2)</f>
        <v>2.68</v>
      </c>
    </row>
    <row r="1051" spans="1:7" ht="9.9499999999999993" customHeight="1" x14ac:dyDescent="0.25">
      <c r="A1051" s="9"/>
      <c r="B1051" s="9"/>
      <c r="C1051" s="9"/>
      <c r="D1051" s="9"/>
      <c r="E1051" s="100"/>
      <c r="F1051" s="100"/>
      <c r="G1051" s="100"/>
    </row>
    <row r="1052" spans="1:7" ht="20.100000000000001" customHeight="1" x14ac:dyDescent="0.25">
      <c r="A1052" s="99" t="s">
        <v>4124</v>
      </c>
      <c r="B1052" s="99"/>
      <c r="C1052" s="99"/>
      <c r="D1052" s="99"/>
      <c r="E1052" s="99"/>
      <c r="F1052" s="99"/>
      <c r="G1052" s="99"/>
    </row>
    <row r="1053" spans="1:7" ht="15" customHeight="1" x14ac:dyDescent="0.25">
      <c r="A1053" s="93" t="s">
        <v>3981</v>
      </c>
      <c r="B1053" s="93"/>
      <c r="C1053" s="23" t="s">
        <v>3</v>
      </c>
      <c r="D1053" s="23" t="s">
        <v>4</v>
      </c>
      <c r="E1053" s="23" t="s">
        <v>3894</v>
      </c>
      <c r="F1053" s="23" t="s">
        <v>3895</v>
      </c>
      <c r="G1053" s="23" t="s">
        <v>3896</v>
      </c>
    </row>
    <row r="1054" spans="1:7" ht="21" customHeight="1" x14ac:dyDescent="0.25">
      <c r="A1054" s="24" t="s">
        <v>70</v>
      </c>
      <c r="B1054" s="25" t="s">
        <v>3982</v>
      </c>
      <c r="C1054" s="24" t="s">
        <v>25</v>
      </c>
      <c r="D1054" s="24" t="s">
        <v>61</v>
      </c>
      <c r="E1054" s="30">
        <v>1</v>
      </c>
      <c r="F1054" s="27">
        <v>28.42</v>
      </c>
      <c r="G1054" s="27">
        <f>ROUND(ROUND(E1054,8)*F1054,2)</f>
        <v>28.42</v>
      </c>
    </row>
    <row r="1055" spans="1:7" ht="15" customHeight="1" x14ac:dyDescent="0.25">
      <c r="A1055" s="9"/>
      <c r="B1055" s="9"/>
      <c r="C1055" s="9"/>
      <c r="D1055" s="9"/>
      <c r="E1055" s="91" t="s">
        <v>3983</v>
      </c>
      <c r="F1055" s="91"/>
      <c r="G1055" s="28">
        <f>SUM(G1054:G1054)</f>
        <v>28.42</v>
      </c>
    </row>
    <row r="1056" spans="1:7" ht="15" customHeight="1" x14ac:dyDescent="0.25">
      <c r="A1056" s="9"/>
      <c r="B1056" s="9"/>
      <c r="C1056" s="9"/>
      <c r="D1056" s="9"/>
      <c r="E1056" s="92" t="s">
        <v>3913</v>
      </c>
      <c r="F1056" s="92"/>
      <c r="G1056" s="29">
        <f>ROUND(SUM(G1055),2)</f>
        <v>28.42</v>
      </c>
    </row>
    <row r="1057" spans="1:7" ht="9.9499999999999993" customHeight="1" x14ac:dyDescent="0.25">
      <c r="A1057" s="9"/>
      <c r="B1057" s="9"/>
      <c r="C1057" s="9"/>
      <c r="D1057" s="9"/>
      <c r="E1057" s="100"/>
      <c r="F1057" s="100"/>
      <c r="G1057" s="100"/>
    </row>
    <row r="1058" spans="1:7" ht="20.100000000000001" customHeight="1" x14ac:dyDescent="0.25">
      <c r="A1058" s="99" t="s">
        <v>4125</v>
      </c>
      <c r="B1058" s="99"/>
      <c r="C1058" s="99"/>
      <c r="D1058" s="99"/>
      <c r="E1058" s="99"/>
      <c r="F1058" s="99"/>
      <c r="G1058" s="99"/>
    </row>
    <row r="1059" spans="1:7" ht="15" customHeight="1" x14ac:dyDescent="0.25">
      <c r="A1059" s="93" t="s">
        <v>3893</v>
      </c>
      <c r="B1059" s="93"/>
      <c r="C1059" s="23" t="s">
        <v>3</v>
      </c>
      <c r="D1059" s="23" t="s">
        <v>4</v>
      </c>
      <c r="E1059" s="23" t="s">
        <v>3894</v>
      </c>
      <c r="F1059" s="23" t="s">
        <v>3895</v>
      </c>
      <c r="G1059" s="23" t="s">
        <v>3896</v>
      </c>
    </row>
    <row r="1060" spans="1:7" ht="29.1" customHeight="1" x14ac:dyDescent="0.25">
      <c r="A1060" s="24" t="s">
        <v>4054</v>
      </c>
      <c r="B1060" s="25" t="s">
        <v>4055</v>
      </c>
      <c r="C1060" s="24" t="s">
        <v>20</v>
      </c>
      <c r="D1060" s="24" t="s">
        <v>34</v>
      </c>
      <c r="E1060" s="30">
        <v>0.18468999999999999</v>
      </c>
      <c r="F1060" s="27">
        <v>517.16999999999996</v>
      </c>
      <c r="G1060" s="27">
        <f t="shared" ref="G1060:G1065" si="27">ROUND(ROUND(E1060,8)*F1060,2)</f>
        <v>95.52</v>
      </c>
    </row>
    <row r="1061" spans="1:7" ht="21" customHeight="1" x14ac:dyDescent="0.25">
      <c r="A1061" s="24" t="s">
        <v>4056</v>
      </c>
      <c r="B1061" s="25" t="s">
        <v>4057</v>
      </c>
      <c r="C1061" s="24" t="s">
        <v>20</v>
      </c>
      <c r="D1061" s="24" t="s">
        <v>2057</v>
      </c>
      <c r="E1061" s="30">
        <v>3.1900000000000001E-3</v>
      </c>
      <c r="F1061" s="27">
        <v>8.98</v>
      </c>
      <c r="G1061" s="27">
        <f t="shared" si="27"/>
        <v>0.03</v>
      </c>
    </row>
    <row r="1062" spans="1:7" ht="15" customHeight="1" x14ac:dyDescent="0.25">
      <c r="A1062" s="24" t="s">
        <v>3955</v>
      </c>
      <c r="B1062" s="25" t="s">
        <v>3956</v>
      </c>
      <c r="C1062" s="24" t="s">
        <v>20</v>
      </c>
      <c r="D1062" s="24" t="s">
        <v>3903</v>
      </c>
      <c r="E1062" s="30">
        <v>4.4999999999999998E-2</v>
      </c>
      <c r="F1062" s="27">
        <v>19.37</v>
      </c>
      <c r="G1062" s="27">
        <f t="shared" si="27"/>
        <v>0.87</v>
      </c>
    </row>
    <row r="1063" spans="1:7" ht="21" customHeight="1" x14ac:dyDescent="0.25">
      <c r="A1063" s="24" t="s">
        <v>4050</v>
      </c>
      <c r="B1063" s="25" t="s">
        <v>4051</v>
      </c>
      <c r="C1063" s="24" t="s">
        <v>20</v>
      </c>
      <c r="D1063" s="24" t="s">
        <v>84</v>
      </c>
      <c r="E1063" s="30">
        <v>0.46875</v>
      </c>
      <c r="F1063" s="27">
        <v>3.9</v>
      </c>
      <c r="G1063" s="27">
        <f t="shared" si="27"/>
        <v>1.83</v>
      </c>
    </row>
    <row r="1064" spans="1:7" ht="21" customHeight="1" x14ac:dyDescent="0.25">
      <c r="A1064" s="24" t="s">
        <v>4058</v>
      </c>
      <c r="B1064" s="25" t="s">
        <v>4059</v>
      </c>
      <c r="C1064" s="24" t="s">
        <v>20</v>
      </c>
      <c r="D1064" s="24" t="s">
        <v>84</v>
      </c>
      <c r="E1064" s="30">
        <v>0.375</v>
      </c>
      <c r="F1064" s="27">
        <v>2.69</v>
      </c>
      <c r="G1064" s="27">
        <f t="shared" si="27"/>
        <v>1.01</v>
      </c>
    </row>
    <row r="1065" spans="1:7" ht="29.1" customHeight="1" x14ac:dyDescent="0.25">
      <c r="A1065" s="24" t="s">
        <v>4060</v>
      </c>
      <c r="B1065" s="25" t="s">
        <v>4061</v>
      </c>
      <c r="C1065" s="24" t="s">
        <v>20</v>
      </c>
      <c r="D1065" s="24" t="s">
        <v>16</v>
      </c>
      <c r="E1065" s="30">
        <v>1.07</v>
      </c>
      <c r="F1065" s="27">
        <v>23.81</v>
      </c>
      <c r="G1065" s="27">
        <f t="shared" si="27"/>
        <v>25.48</v>
      </c>
    </row>
    <row r="1066" spans="1:7" ht="15" customHeight="1" x14ac:dyDescent="0.25">
      <c r="A1066" s="9"/>
      <c r="B1066" s="9"/>
      <c r="C1066" s="9"/>
      <c r="D1066" s="9"/>
      <c r="E1066" s="91" t="s">
        <v>3906</v>
      </c>
      <c r="F1066" s="91"/>
      <c r="G1066" s="28">
        <f>SUM(G1060:G1065)</f>
        <v>124.74000000000001</v>
      </c>
    </row>
    <row r="1067" spans="1:7" ht="15" customHeight="1" x14ac:dyDescent="0.25">
      <c r="A1067" s="93" t="s">
        <v>3907</v>
      </c>
      <c r="B1067" s="93"/>
      <c r="C1067" s="23" t="s">
        <v>3</v>
      </c>
      <c r="D1067" s="23" t="s">
        <v>4</v>
      </c>
      <c r="E1067" s="23" t="s">
        <v>3894</v>
      </c>
      <c r="F1067" s="23" t="s">
        <v>3895</v>
      </c>
      <c r="G1067" s="23" t="s">
        <v>3896</v>
      </c>
    </row>
    <row r="1068" spans="1:7" ht="21" customHeight="1" x14ac:dyDescent="0.25">
      <c r="A1068" s="24" t="s">
        <v>3908</v>
      </c>
      <c r="B1068" s="25" t="s">
        <v>3909</v>
      </c>
      <c r="C1068" s="24" t="s">
        <v>20</v>
      </c>
      <c r="D1068" s="24" t="s">
        <v>2056</v>
      </c>
      <c r="E1068" s="30">
        <v>0.13009999999999999</v>
      </c>
      <c r="F1068" s="27">
        <v>32.24</v>
      </c>
      <c r="G1068" s="27">
        <f>ROUND(ROUND(E1068,8)*F1068,2)</f>
        <v>4.1900000000000004</v>
      </c>
    </row>
    <row r="1069" spans="1:7" ht="15" customHeight="1" x14ac:dyDescent="0.25">
      <c r="A1069" s="24" t="s">
        <v>3971</v>
      </c>
      <c r="B1069" s="25" t="s">
        <v>3972</v>
      </c>
      <c r="C1069" s="24" t="s">
        <v>20</v>
      </c>
      <c r="D1069" s="24" t="s">
        <v>2056</v>
      </c>
      <c r="E1069" s="30">
        <v>8.7400000000000005E-2</v>
      </c>
      <c r="F1069" s="27">
        <v>32.69</v>
      </c>
      <c r="G1069" s="27">
        <f>ROUND(ROUND(E1069,8)*F1069,2)</f>
        <v>2.86</v>
      </c>
    </row>
    <row r="1070" spans="1:7" ht="15" customHeight="1" x14ac:dyDescent="0.25">
      <c r="A1070" s="24" t="s">
        <v>3910</v>
      </c>
      <c r="B1070" s="25" t="s">
        <v>3911</v>
      </c>
      <c r="C1070" s="24" t="s">
        <v>20</v>
      </c>
      <c r="D1070" s="24" t="s">
        <v>2056</v>
      </c>
      <c r="E1070" s="30">
        <v>0.21759999999999999</v>
      </c>
      <c r="F1070" s="27">
        <v>24.94</v>
      </c>
      <c r="G1070" s="27">
        <f>ROUND(ROUND(E1070,8)*F1070,2)</f>
        <v>5.43</v>
      </c>
    </row>
    <row r="1071" spans="1:7" ht="18" customHeight="1" x14ac:dyDescent="0.25">
      <c r="A1071" s="9"/>
      <c r="B1071" s="9"/>
      <c r="C1071" s="9"/>
      <c r="D1071" s="9"/>
      <c r="E1071" s="91" t="s">
        <v>3912</v>
      </c>
      <c r="F1071" s="91"/>
      <c r="G1071" s="28">
        <f>SUM(G1068:G1070)</f>
        <v>12.48</v>
      </c>
    </row>
    <row r="1072" spans="1:7" ht="15" customHeight="1" x14ac:dyDescent="0.25">
      <c r="A1072" s="93" t="s">
        <v>3922</v>
      </c>
      <c r="B1072" s="93"/>
      <c r="C1072" s="23" t="s">
        <v>3</v>
      </c>
      <c r="D1072" s="23" t="s">
        <v>4</v>
      </c>
      <c r="E1072" s="23" t="s">
        <v>3894</v>
      </c>
      <c r="F1072" s="23" t="s">
        <v>3895</v>
      </c>
      <c r="G1072" s="23" t="s">
        <v>3896</v>
      </c>
    </row>
    <row r="1073" spans="1:7" ht="29.1" customHeight="1" x14ac:dyDescent="0.25">
      <c r="A1073" s="24" t="s">
        <v>4062</v>
      </c>
      <c r="B1073" s="25" t="s">
        <v>4063</v>
      </c>
      <c r="C1073" s="24" t="s">
        <v>20</v>
      </c>
      <c r="D1073" s="24" t="s">
        <v>3903</v>
      </c>
      <c r="E1073" s="30">
        <v>1.23E-2</v>
      </c>
      <c r="F1073" s="27">
        <v>23.44</v>
      </c>
      <c r="G1073" s="27">
        <f>ROUND(ROUND(E1073,8)*F1073,2)</f>
        <v>0.28999999999999998</v>
      </c>
    </row>
    <row r="1074" spans="1:7" ht="21" customHeight="1" x14ac:dyDescent="0.25">
      <c r="A1074" s="24" t="s">
        <v>4064</v>
      </c>
      <c r="B1074" s="25" t="s">
        <v>4065</v>
      </c>
      <c r="C1074" s="24" t="s">
        <v>4066</v>
      </c>
      <c r="D1074" s="24" t="s">
        <v>26</v>
      </c>
      <c r="E1074" s="30">
        <v>4</v>
      </c>
      <c r="F1074" s="27">
        <v>5.76</v>
      </c>
      <c r="G1074" s="27">
        <f>ROUND(ROUND(E1074,8)*F1074,2)</f>
        <v>23.04</v>
      </c>
    </row>
    <row r="1075" spans="1:7" ht="15" customHeight="1" x14ac:dyDescent="0.25">
      <c r="A1075" s="9"/>
      <c r="B1075" s="9"/>
      <c r="C1075" s="9"/>
      <c r="D1075" s="9"/>
      <c r="E1075" s="91" t="s">
        <v>3933</v>
      </c>
      <c r="F1075" s="91"/>
      <c r="G1075" s="28">
        <f>SUM(G1073:G1074)</f>
        <v>23.33</v>
      </c>
    </row>
    <row r="1076" spans="1:7" ht="15" customHeight="1" x14ac:dyDescent="0.25">
      <c r="A1076" s="9"/>
      <c r="B1076" s="9"/>
      <c r="C1076" s="9"/>
      <c r="D1076" s="9"/>
      <c r="E1076" s="92" t="s">
        <v>3913</v>
      </c>
      <c r="F1076" s="92"/>
      <c r="G1076" s="29">
        <f>ROUND(SUM(G1066,G1071,G1075),2)</f>
        <v>160.55000000000001</v>
      </c>
    </row>
    <row r="1077" spans="1:7" ht="9.9499999999999993" customHeight="1" x14ac:dyDescent="0.25">
      <c r="A1077" s="9"/>
      <c r="B1077" s="9"/>
      <c r="C1077" s="9"/>
      <c r="D1077" s="9"/>
      <c r="E1077" s="100"/>
      <c r="F1077" s="100"/>
      <c r="G1077" s="100"/>
    </row>
    <row r="1078" spans="1:7" ht="20.100000000000001" customHeight="1" x14ac:dyDescent="0.25">
      <c r="A1078" s="99" t="s">
        <v>4123</v>
      </c>
      <c r="B1078" s="99"/>
      <c r="C1078" s="99"/>
      <c r="D1078" s="99"/>
      <c r="E1078" s="99"/>
      <c r="F1078" s="99"/>
      <c r="G1078" s="99"/>
    </row>
    <row r="1079" spans="1:7" ht="15" customHeight="1" x14ac:dyDescent="0.25">
      <c r="A1079" s="93" t="s">
        <v>3893</v>
      </c>
      <c r="B1079" s="93"/>
      <c r="C1079" s="23" t="s">
        <v>3</v>
      </c>
      <c r="D1079" s="23" t="s">
        <v>4</v>
      </c>
      <c r="E1079" s="23" t="s">
        <v>3894</v>
      </c>
      <c r="F1079" s="23" t="s">
        <v>3895</v>
      </c>
      <c r="G1079" s="23" t="s">
        <v>3896</v>
      </c>
    </row>
    <row r="1080" spans="1:7" ht="15" customHeight="1" x14ac:dyDescent="0.25">
      <c r="A1080" s="24" t="s">
        <v>3951</v>
      </c>
      <c r="B1080" s="25" t="s">
        <v>3952</v>
      </c>
      <c r="C1080" s="24" t="s">
        <v>3953</v>
      </c>
      <c r="D1080" s="24" t="s">
        <v>3954</v>
      </c>
      <c r="E1080" s="30">
        <v>4.0000000000000001E-3</v>
      </c>
      <c r="F1080" s="27">
        <v>215</v>
      </c>
      <c r="G1080" s="27">
        <f>ROUND(ROUND(E1080,8)*F1080,2)</f>
        <v>0.86</v>
      </c>
    </row>
    <row r="1081" spans="1:7" ht="15" customHeight="1" x14ac:dyDescent="0.25">
      <c r="A1081" s="24" t="s">
        <v>3955</v>
      </c>
      <c r="B1081" s="25" t="s">
        <v>3956</v>
      </c>
      <c r="C1081" s="24" t="s">
        <v>20</v>
      </c>
      <c r="D1081" s="24" t="s">
        <v>3903</v>
      </c>
      <c r="E1081" s="30">
        <v>5.0000000000000001E-3</v>
      </c>
      <c r="F1081" s="27">
        <v>19.37</v>
      </c>
      <c r="G1081" s="27">
        <f>ROUND(ROUND(E1081,8)*F1081,2)</f>
        <v>0.1</v>
      </c>
    </row>
    <row r="1082" spans="1:7" ht="15" customHeight="1" x14ac:dyDescent="0.25">
      <c r="A1082" s="9"/>
      <c r="B1082" s="9"/>
      <c r="C1082" s="9"/>
      <c r="D1082" s="9"/>
      <c r="E1082" s="91" t="s">
        <v>3906</v>
      </c>
      <c r="F1082" s="91"/>
      <c r="G1082" s="28">
        <f>SUM(G1080:G1081)</f>
        <v>0.96</v>
      </c>
    </row>
    <row r="1083" spans="1:7" ht="15" customHeight="1" x14ac:dyDescent="0.25">
      <c r="A1083" s="93" t="s">
        <v>3907</v>
      </c>
      <c r="B1083" s="93"/>
      <c r="C1083" s="23" t="s">
        <v>3</v>
      </c>
      <c r="D1083" s="23" t="s">
        <v>4</v>
      </c>
      <c r="E1083" s="23" t="s">
        <v>3894</v>
      </c>
      <c r="F1083" s="23" t="s">
        <v>3895</v>
      </c>
      <c r="G1083" s="23" t="s">
        <v>3896</v>
      </c>
    </row>
    <row r="1084" spans="1:7" ht="21" customHeight="1" x14ac:dyDescent="0.25">
      <c r="A1084" s="24" t="s">
        <v>3908</v>
      </c>
      <c r="B1084" s="25" t="s">
        <v>3909</v>
      </c>
      <c r="C1084" s="24" t="s">
        <v>20</v>
      </c>
      <c r="D1084" s="24" t="s">
        <v>2056</v>
      </c>
      <c r="E1084" s="30">
        <v>0.03</v>
      </c>
      <c r="F1084" s="27">
        <v>32.24</v>
      </c>
      <c r="G1084" s="27">
        <f>ROUND(ROUND(E1084,8)*F1084,2)</f>
        <v>0.97</v>
      </c>
    </row>
    <row r="1085" spans="1:7" ht="15" customHeight="1" x14ac:dyDescent="0.25">
      <c r="A1085" s="24" t="s">
        <v>3910</v>
      </c>
      <c r="B1085" s="25" t="s">
        <v>3911</v>
      </c>
      <c r="C1085" s="24" t="s">
        <v>20</v>
      </c>
      <c r="D1085" s="24" t="s">
        <v>2056</v>
      </c>
      <c r="E1085" s="30">
        <v>0.03</v>
      </c>
      <c r="F1085" s="27">
        <v>24.94</v>
      </c>
      <c r="G1085" s="27">
        <f>ROUND(ROUND(E1085,8)*F1085,2)</f>
        <v>0.75</v>
      </c>
    </row>
    <row r="1086" spans="1:7" ht="18" customHeight="1" x14ac:dyDescent="0.25">
      <c r="A1086" s="9"/>
      <c r="B1086" s="9"/>
      <c r="C1086" s="9"/>
      <c r="D1086" s="9"/>
      <c r="E1086" s="91" t="s">
        <v>3912</v>
      </c>
      <c r="F1086" s="91"/>
      <c r="G1086" s="28">
        <f>SUM(G1084:G1085)</f>
        <v>1.72</v>
      </c>
    </row>
    <row r="1087" spans="1:7" ht="15" customHeight="1" x14ac:dyDescent="0.25">
      <c r="A1087" s="9"/>
      <c r="B1087" s="9"/>
      <c r="C1087" s="9"/>
      <c r="D1087" s="9"/>
      <c r="E1087" s="92" t="s">
        <v>3913</v>
      </c>
      <c r="F1087" s="92"/>
      <c r="G1087" s="29">
        <f>ROUND(SUM(G1082,G1086),2)</f>
        <v>2.68</v>
      </c>
    </row>
    <row r="1088" spans="1:7" ht="9.9499999999999993" customHeight="1" x14ac:dyDescent="0.25">
      <c r="A1088" s="9"/>
      <c r="B1088" s="9"/>
      <c r="C1088" s="9"/>
      <c r="D1088" s="9"/>
      <c r="E1088" s="100"/>
      <c r="F1088" s="100"/>
      <c r="G1088" s="100"/>
    </row>
    <row r="1089" spans="1:7" ht="20.100000000000001" customHeight="1" x14ac:dyDescent="0.25">
      <c r="A1089" s="99" t="s">
        <v>4124</v>
      </c>
      <c r="B1089" s="99"/>
      <c r="C1089" s="99"/>
      <c r="D1089" s="99"/>
      <c r="E1089" s="99"/>
      <c r="F1089" s="99"/>
      <c r="G1089" s="99"/>
    </row>
    <row r="1090" spans="1:7" ht="15" customHeight="1" x14ac:dyDescent="0.25">
      <c r="A1090" s="93" t="s">
        <v>3981</v>
      </c>
      <c r="B1090" s="93"/>
      <c r="C1090" s="23" t="s">
        <v>3</v>
      </c>
      <c r="D1090" s="23" t="s">
        <v>4</v>
      </c>
      <c r="E1090" s="23" t="s">
        <v>3894</v>
      </c>
      <c r="F1090" s="23" t="s">
        <v>3895</v>
      </c>
      <c r="G1090" s="23" t="s">
        <v>3896</v>
      </c>
    </row>
    <row r="1091" spans="1:7" ht="21" customHeight="1" x14ac:dyDescent="0.25">
      <c r="A1091" s="24" t="s">
        <v>70</v>
      </c>
      <c r="B1091" s="25" t="s">
        <v>3982</v>
      </c>
      <c r="C1091" s="24" t="s">
        <v>25</v>
      </c>
      <c r="D1091" s="24" t="s">
        <v>61</v>
      </c>
      <c r="E1091" s="30">
        <v>1</v>
      </c>
      <c r="F1091" s="27">
        <v>28.42</v>
      </c>
      <c r="G1091" s="27">
        <f>ROUND(ROUND(E1091,8)*F1091,2)</f>
        <v>28.42</v>
      </c>
    </row>
    <row r="1092" spans="1:7" ht="15" customHeight="1" x14ac:dyDescent="0.25">
      <c r="A1092" s="9"/>
      <c r="B1092" s="9"/>
      <c r="C1092" s="9"/>
      <c r="D1092" s="9"/>
      <c r="E1092" s="91" t="s">
        <v>3983</v>
      </c>
      <c r="F1092" s="91"/>
      <c r="G1092" s="28">
        <f>SUM(G1091:G1091)</f>
        <v>28.42</v>
      </c>
    </row>
    <row r="1093" spans="1:7" ht="15" customHeight="1" x14ac:dyDescent="0.25">
      <c r="A1093" s="9"/>
      <c r="B1093" s="9"/>
      <c r="C1093" s="9"/>
      <c r="D1093" s="9"/>
      <c r="E1093" s="92" t="s">
        <v>3913</v>
      </c>
      <c r="F1093" s="92"/>
      <c r="G1093" s="29">
        <f>ROUND(SUM(G1092),2)</f>
        <v>28.42</v>
      </c>
    </row>
    <row r="1094" spans="1:7" ht="9.9499999999999993" customHeight="1" x14ac:dyDescent="0.25">
      <c r="A1094" s="9"/>
      <c r="B1094" s="9"/>
      <c r="C1094" s="9"/>
      <c r="D1094" s="9"/>
      <c r="E1094" s="100"/>
      <c r="F1094" s="100"/>
      <c r="G1094" s="100"/>
    </row>
    <row r="1095" spans="1:7" ht="20.100000000000001" customHeight="1" x14ac:dyDescent="0.25">
      <c r="A1095" s="99" t="s">
        <v>4125</v>
      </c>
      <c r="B1095" s="99"/>
      <c r="C1095" s="99"/>
      <c r="D1095" s="99"/>
      <c r="E1095" s="99"/>
      <c r="F1095" s="99"/>
      <c r="G1095" s="99"/>
    </row>
    <row r="1096" spans="1:7" ht="15" customHeight="1" x14ac:dyDescent="0.25">
      <c r="A1096" s="93" t="s">
        <v>3893</v>
      </c>
      <c r="B1096" s="93"/>
      <c r="C1096" s="23" t="s">
        <v>3</v>
      </c>
      <c r="D1096" s="23" t="s">
        <v>4</v>
      </c>
      <c r="E1096" s="23" t="s">
        <v>3894</v>
      </c>
      <c r="F1096" s="23" t="s">
        <v>3895</v>
      </c>
      <c r="G1096" s="23" t="s">
        <v>3896</v>
      </c>
    </row>
    <row r="1097" spans="1:7" ht="29.1" customHeight="1" x14ac:dyDescent="0.25">
      <c r="A1097" s="24" t="s">
        <v>4054</v>
      </c>
      <c r="B1097" s="25" t="s">
        <v>4055</v>
      </c>
      <c r="C1097" s="24" t="s">
        <v>20</v>
      </c>
      <c r="D1097" s="24" t="s">
        <v>34</v>
      </c>
      <c r="E1097" s="30">
        <v>0.18468999999999999</v>
      </c>
      <c r="F1097" s="27">
        <v>517.16999999999996</v>
      </c>
      <c r="G1097" s="27">
        <f t="shared" ref="G1097:G1102" si="28">ROUND(ROUND(E1097,8)*F1097,2)</f>
        <v>95.52</v>
      </c>
    </row>
    <row r="1098" spans="1:7" ht="21" customHeight="1" x14ac:dyDescent="0.25">
      <c r="A1098" s="24" t="s">
        <v>4056</v>
      </c>
      <c r="B1098" s="25" t="s">
        <v>4057</v>
      </c>
      <c r="C1098" s="24" t="s">
        <v>20</v>
      </c>
      <c r="D1098" s="24" t="s">
        <v>2057</v>
      </c>
      <c r="E1098" s="30">
        <v>3.1900000000000001E-3</v>
      </c>
      <c r="F1098" s="27">
        <v>8.98</v>
      </c>
      <c r="G1098" s="27">
        <f t="shared" si="28"/>
        <v>0.03</v>
      </c>
    </row>
    <row r="1099" spans="1:7" ht="15" customHeight="1" x14ac:dyDescent="0.25">
      <c r="A1099" s="24" t="s">
        <v>3955</v>
      </c>
      <c r="B1099" s="25" t="s">
        <v>3956</v>
      </c>
      <c r="C1099" s="24" t="s">
        <v>20</v>
      </c>
      <c r="D1099" s="24" t="s">
        <v>3903</v>
      </c>
      <c r="E1099" s="30">
        <v>4.4999999999999998E-2</v>
      </c>
      <c r="F1099" s="27">
        <v>19.37</v>
      </c>
      <c r="G1099" s="27">
        <f t="shared" si="28"/>
        <v>0.87</v>
      </c>
    </row>
    <row r="1100" spans="1:7" ht="21" customHeight="1" x14ac:dyDescent="0.25">
      <c r="A1100" s="24" t="s">
        <v>4050</v>
      </c>
      <c r="B1100" s="25" t="s">
        <v>4051</v>
      </c>
      <c r="C1100" s="24" t="s">
        <v>20</v>
      </c>
      <c r="D1100" s="24" t="s">
        <v>84</v>
      </c>
      <c r="E1100" s="30">
        <v>0.46875</v>
      </c>
      <c r="F1100" s="27">
        <v>3.9</v>
      </c>
      <c r="G1100" s="27">
        <f t="shared" si="28"/>
        <v>1.83</v>
      </c>
    </row>
    <row r="1101" spans="1:7" ht="21" customHeight="1" x14ac:dyDescent="0.25">
      <c r="A1101" s="24" t="s">
        <v>4058</v>
      </c>
      <c r="B1101" s="25" t="s">
        <v>4059</v>
      </c>
      <c r="C1101" s="24" t="s">
        <v>20</v>
      </c>
      <c r="D1101" s="24" t="s">
        <v>84</v>
      </c>
      <c r="E1101" s="30">
        <v>0.375</v>
      </c>
      <c r="F1101" s="27">
        <v>2.69</v>
      </c>
      <c r="G1101" s="27">
        <f t="shared" si="28"/>
        <v>1.01</v>
      </c>
    </row>
    <row r="1102" spans="1:7" ht="29.1" customHeight="1" x14ac:dyDescent="0.25">
      <c r="A1102" s="24" t="s">
        <v>4060</v>
      </c>
      <c r="B1102" s="25" t="s">
        <v>4061</v>
      </c>
      <c r="C1102" s="24" t="s">
        <v>20</v>
      </c>
      <c r="D1102" s="24" t="s">
        <v>16</v>
      </c>
      <c r="E1102" s="30">
        <v>1.07</v>
      </c>
      <c r="F1102" s="27">
        <v>23.81</v>
      </c>
      <c r="G1102" s="27">
        <f t="shared" si="28"/>
        <v>25.48</v>
      </c>
    </row>
    <row r="1103" spans="1:7" ht="15" customHeight="1" x14ac:dyDescent="0.25">
      <c r="A1103" s="9"/>
      <c r="B1103" s="9"/>
      <c r="C1103" s="9"/>
      <c r="D1103" s="9"/>
      <c r="E1103" s="91" t="s">
        <v>3906</v>
      </c>
      <c r="F1103" s="91"/>
      <c r="G1103" s="28">
        <f>SUM(G1097:G1102)</f>
        <v>124.74000000000001</v>
      </c>
    </row>
    <row r="1104" spans="1:7" ht="15" customHeight="1" x14ac:dyDescent="0.25">
      <c r="A1104" s="93" t="s">
        <v>3907</v>
      </c>
      <c r="B1104" s="93"/>
      <c r="C1104" s="23" t="s">
        <v>3</v>
      </c>
      <c r="D1104" s="23" t="s">
        <v>4</v>
      </c>
      <c r="E1104" s="23" t="s">
        <v>3894</v>
      </c>
      <c r="F1104" s="23" t="s">
        <v>3895</v>
      </c>
      <c r="G1104" s="23" t="s">
        <v>3896</v>
      </c>
    </row>
    <row r="1105" spans="1:7" ht="21" customHeight="1" x14ac:dyDescent="0.25">
      <c r="A1105" s="24" t="s">
        <v>3908</v>
      </c>
      <c r="B1105" s="25" t="s">
        <v>3909</v>
      </c>
      <c r="C1105" s="24" t="s">
        <v>20</v>
      </c>
      <c r="D1105" s="24" t="s">
        <v>2056</v>
      </c>
      <c r="E1105" s="30">
        <v>0.13009999999999999</v>
      </c>
      <c r="F1105" s="27">
        <v>32.24</v>
      </c>
      <c r="G1105" s="27">
        <f>ROUND(ROUND(E1105,8)*F1105,2)</f>
        <v>4.1900000000000004</v>
      </c>
    </row>
    <row r="1106" spans="1:7" ht="15" customHeight="1" x14ac:dyDescent="0.25">
      <c r="A1106" s="24" t="s">
        <v>3971</v>
      </c>
      <c r="B1106" s="25" t="s">
        <v>3972</v>
      </c>
      <c r="C1106" s="24" t="s">
        <v>20</v>
      </c>
      <c r="D1106" s="24" t="s">
        <v>2056</v>
      </c>
      <c r="E1106" s="30">
        <v>8.7400000000000005E-2</v>
      </c>
      <c r="F1106" s="27">
        <v>32.69</v>
      </c>
      <c r="G1106" s="27">
        <f>ROUND(ROUND(E1106,8)*F1106,2)</f>
        <v>2.86</v>
      </c>
    </row>
    <row r="1107" spans="1:7" ht="15" customHeight="1" x14ac:dyDescent="0.25">
      <c r="A1107" s="24" t="s">
        <v>3910</v>
      </c>
      <c r="B1107" s="25" t="s">
        <v>3911</v>
      </c>
      <c r="C1107" s="24" t="s">
        <v>20</v>
      </c>
      <c r="D1107" s="24" t="s">
        <v>2056</v>
      </c>
      <c r="E1107" s="30">
        <v>0.21759999999999999</v>
      </c>
      <c r="F1107" s="27">
        <v>24.94</v>
      </c>
      <c r="G1107" s="27">
        <f>ROUND(ROUND(E1107,8)*F1107,2)</f>
        <v>5.43</v>
      </c>
    </row>
    <row r="1108" spans="1:7" ht="18" customHeight="1" x14ac:dyDescent="0.25">
      <c r="A1108" s="9"/>
      <c r="B1108" s="9"/>
      <c r="C1108" s="9"/>
      <c r="D1108" s="9"/>
      <c r="E1108" s="91" t="s">
        <v>3912</v>
      </c>
      <c r="F1108" s="91"/>
      <c r="G1108" s="28">
        <f>SUM(G1105:G1107)</f>
        <v>12.48</v>
      </c>
    </row>
    <row r="1109" spans="1:7" ht="15" customHeight="1" x14ac:dyDescent="0.25">
      <c r="A1109" s="93" t="s">
        <v>3922</v>
      </c>
      <c r="B1109" s="93"/>
      <c r="C1109" s="23" t="s">
        <v>3</v>
      </c>
      <c r="D1109" s="23" t="s">
        <v>4</v>
      </c>
      <c r="E1109" s="23" t="s">
        <v>3894</v>
      </c>
      <c r="F1109" s="23" t="s">
        <v>3895</v>
      </c>
      <c r="G1109" s="23" t="s">
        <v>3896</v>
      </c>
    </row>
    <row r="1110" spans="1:7" ht="29.1" customHeight="1" x14ac:dyDescent="0.25">
      <c r="A1110" s="24" t="s">
        <v>4062</v>
      </c>
      <c r="B1110" s="25" t="s">
        <v>4063</v>
      </c>
      <c r="C1110" s="24" t="s">
        <v>20</v>
      </c>
      <c r="D1110" s="24" t="s">
        <v>3903</v>
      </c>
      <c r="E1110" s="30">
        <v>1.23E-2</v>
      </c>
      <c r="F1110" s="27">
        <v>23.44</v>
      </c>
      <c r="G1110" s="27">
        <f>ROUND(ROUND(E1110,8)*F1110,2)</f>
        <v>0.28999999999999998</v>
      </c>
    </row>
    <row r="1111" spans="1:7" ht="21" customHeight="1" x14ac:dyDescent="0.25">
      <c r="A1111" s="24" t="s">
        <v>4064</v>
      </c>
      <c r="B1111" s="25" t="s">
        <v>4065</v>
      </c>
      <c r="C1111" s="24" t="s">
        <v>4066</v>
      </c>
      <c r="D1111" s="24" t="s">
        <v>26</v>
      </c>
      <c r="E1111" s="30">
        <v>4</v>
      </c>
      <c r="F1111" s="27">
        <v>5.76</v>
      </c>
      <c r="G1111" s="27">
        <f>ROUND(ROUND(E1111,8)*F1111,2)</f>
        <v>23.04</v>
      </c>
    </row>
    <row r="1112" spans="1:7" ht="15" customHeight="1" x14ac:dyDescent="0.25">
      <c r="A1112" s="9"/>
      <c r="B1112" s="9"/>
      <c r="C1112" s="9"/>
      <c r="D1112" s="9"/>
      <c r="E1112" s="91" t="s">
        <v>3933</v>
      </c>
      <c r="F1112" s="91"/>
      <c r="G1112" s="28">
        <f>SUM(G1110:G1111)</f>
        <v>23.33</v>
      </c>
    </row>
    <row r="1113" spans="1:7" ht="15" customHeight="1" x14ac:dyDescent="0.25">
      <c r="A1113" s="9"/>
      <c r="B1113" s="9"/>
      <c r="C1113" s="9"/>
      <c r="D1113" s="9"/>
      <c r="E1113" s="92" t="s">
        <v>3913</v>
      </c>
      <c r="F1113" s="92"/>
      <c r="G1113" s="29">
        <f>ROUND(SUM(G1103,G1108,G1112),2)</f>
        <v>160.55000000000001</v>
      </c>
    </row>
    <row r="1114" spans="1:7" ht="9.9499999999999993" customHeight="1" x14ac:dyDescent="0.25">
      <c r="A1114" s="9"/>
      <c r="B1114" s="9"/>
      <c r="C1114" s="9"/>
      <c r="D1114" s="9"/>
      <c r="E1114" s="100"/>
      <c r="F1114" s="100"/>
      <c r="G1114" s="100"/>
    </row>
    <row r="1115" spans="1:7" ht="20.100000000000001" customHeight="1" x14ac:dyDescent="0.25">
      <c r="A1115" s="99" t="s">
        <v>4123</v>
      </c>
      <c r="B1115" s="99"/>
      <c r="C1115" s="99"/>
      <c r="D1115" s="99"/>
      <c r="E1115" s="99"/>
      <c r="F1115" s="99"/>
      <c r="G1115" s="99"/>
    </row>
    <row r="1116" spans="1:7" ht="15" customHeight="1" x14ac:dyDescent="0.25">
      <c r="A1116" s="93" t="s">
        <v>3893</v>
      </c>
      <c r="B1116" s="93"/>
      <c r="C1116" s="23" t="s">
        <v>3</v>
      </c>
      <c r="D1116" s="23" t="s">
        <v>4</v>
      </c>
      <c r="E1116" s="23" t="s">
        <v>3894</v>
      </c>
      <c r="F1116" s="23" t="s">
        <v>3895</v>
      </c>
      <c r="G1116" s="23" t="s">
        <v>3896</v>
      </c>
    </row>
    <row r="1117" spans="1:7" ht="15" customHeight="1" x14ac:dyDescent="0.25">
      <c r="A1117" s="24" t="s">
        <v>3951</v>
      </c>
      <c r="B1117" s="25" t="s">
        <v>3952</v>
      </c>
      <c r="C1117" s="24" t="s">
        <v>3953</v>
      </c>
      <c r="D1117" s="24" t="s">
        <v>3954</v>
      </c>
      <c r="E1117" s="30">
        <v>4.0000000000000001E-3</v>
      </c>
      <c r="F1117" s="27">
        <v>215</v>
      </c>
      <c r="G1117" s="27">
        <f>ROUND(ROUND(E1117,8)*F1117,2)</f>
        <v>0.86</v>
      </c>
    </row>
    <row r="1118" spans="1:7" ht="15" customHeight="1" x14ac:dyDescent="0.25">
      <c r="A1118" s="24" t="s">
        <v>3955</v>
      </c>
      <c r="B1118" s="25" t="s">
        <v>3956</v>
      </c>
      <c r="C1118" s="24" t="s">
        <v>20</v>
      </c>
      <c r="D1118" s="24" t="s">
        <v>3903</v>
      </c>
      <c r="E1118" s="30">
        <v>5.0000000000000001E-3</v>
      </c>
      <c r="F1118" s="27">
        <v>19.37</v>
      </c>
      <c r="G1118" s="27">
        <f>ROUND(ROUND(E1118,8)*F1118,2)</f>
        <v>0.1</v>
      </c>
    </row>
    <row r="1119" spans="1:7" ht="15" customHeight="1" x14ac:dyDescent="0.25">
      <c r="A1119" s="9"/>
      <c r="B1119" s="9"/>
      <c r="C1119" s="9"/>
      <c r="D1119" s="9"/>
      <c r="E1119" s="91" t="s">
        <v>3906</v>
      </c>
      <c r="F1119" s="91"/>
      <c r="G1119" s="28">
        <f>SUM(G1117:G1118)</f>
        <v>0.96</v>
      </c>
    </row>
    <row r="1120" spans="1:7" ht="15" customHeight="1" x14ac:dyDescent="0.25">
      <c r="A1120" s="93" t="s">
        <v>3907</v>
      </c>
      <c r="B1120" s="93"/>
      <c r="C1120" s="23" t="s">
        <v>3</v>
      </c>
      <c r="D1120" s="23" t="s">
        <v>4</v>
      </c>
      <c r="E1120" s="23" t="s">
        <v>3894</v>
      </c>
      <c r="F1120" s="23" t="s">
        <v>3895</v>
      </c>
      <c r="G1120" s="23" t="s">
        <v>3896</v>
      </c>
    </row>
    <row r="1121" spans="1:7" ht="21" customHeight="1" x14ac:dyDescent="0.25">
      <c r="A1121" s="24" t="s">
        <v>3908</v>
      </c>
      <c r="B1121" s="25" t="s">
        <v>3909</v>
      </c>
      <c r="C1121" s="24" t="s">
        <v>20</v>
      </c>
      <c r="D1121" s="24" t="s">
        <v>2056</v>
      </c>
      <c r="E1121" s="30">
        <v>0.03</v>
      </c>
      <c r="F1121" s="27">
        <v>32.24</v>
      </c>
      <c r="G1121" s="27">
        <f>ROUND(ROUND(E1121,8)*F1121,2)</f>
        <v>0.97</v>
      </c>
    </row>
    <row r="1122" spans="1:7" ht="15" customHeight="1" x14ac:dyDescent="0.25">
      <c r="A1122" s="24" t="s">
        <v>3910</v>
      </c>
      <c r="B1122" s="25" t="s">
        <v>3911</v>
      </c>
      <c r="C1122" s="24" t="s">
        <v>20</v>
      </c>
      <c r="D1122" s="24" t="s">
        <v>2056</v>
      </c>
      <c r="E1122" s="30">
        <v>0.03</v>
      </c>
      <c r="F1122" s="27">
        <v>24.94</v>
      </c>
      <c r="G1122" s="27">
        <f>ROUND(ROUND(E1122,8)*F1122,2)</f>
        <v>0.75</v>
      </c>
    </row>
    <row r="1123" spans="1:7" ht="18" customHeight="1" x14ac:dyDescent="0.25">
      <c r="A1123" s="9"/>
      <c r="B1123" s="9"/>
      <c r="C1123" s="9"/>
      <c r="D1123" s="9"/>
      <c r="E1123" s="91" t="s">
        <v>3912</v>
      </c>
      <c r="F1123" s="91"/>
      <c r="G1123" s="28">
        <f>SUM(G1121:G1122)</f>
        <v>1.72</v>
      </c>
    </row>
    <row r="1124" spans="1:7" ht="15" customHeight="1" x14ac:dyDescent="0.25">
      <c r="A1124" s="9"/>
      <c r="B1124" s="9"/>
      <c r="C1124" s="9"/>
      <c r="D1124" s="9"/>
      <c r="E1124" s="92" t="s">
        <v>3913</v>
      </c>
      <c r="F1124" s="92"/>
      <c r="G1124" s="29">
        <f>ROUND(SUM(G1119,G1123),2)</f>
        <v>2.68</v>
      </c>
    </row>
    <row r="1125" spans="1:7" ht="9.9499999999999993" customHeight="1" x14ac:dyDescent="0.25">
      <c r="A1125" s="9"/>
      <c r="B1125" s="9"/>
      <c r="C1125" s="9"/>
      <c r="D1125" s="9"/>
      <c r="E1125" s="100"/>
      <c r="F1125" s="100"/>
      <c r="G1125" s="100"/>
    </row>
    <row r="1126" spans="1:7" ht="20.100000000000001" customHeight="1" x14ac:dyDescent="0.25">
      <c r="A1126" s="99" t="s">
        <v>4124</v>
      </c>
      <c r="B1126" s="99"/>
      <c r="C1126" s="99"/>
      <c r="D1126" s="99"/>
      <c r="E1126" s="99"/>
      <c r="F1126" s="99"/>
      <c r="G1126" s="99"/>
    </row>
    <row r="1127" spans="1:7" ht="15" customHeight="1" x14ac:dyDescent="0.25">
      <c r="A1127" s="93" t="s">
        <v>3981</v>
      </c>
      <c r="B1127" s="93"/>
      <c r="C1127" s="23" t="s">
        <v>3</v>
      </c>
      <c r="D1127" s="23" t="s">
        <v>4</v>
      </c>
      <c r="E1127" s="23" t="s">
        <v>3894</v>
      </c>
      <c r="F1127" s="23" t="s">
        <v>3895</v>
      </c>
      <c r="G1127" s="23" t="s">
        <v>3896</v>
      </c>
    </row>
    <row r="1128" spans="1:7" ht="21" customHeight="1" x14ac:dyDescent="0.25">
      <c r="A1128" s="24" t="s">
        <v>70</v>
      </c>
      <c r="B1128" s="25" t="s">
        <v>3982</v>
      </c>
      <c r="C1128" s="24" t="s">
        <v>25</v>
      </c>
      <c r="D1128" s="24" t="s">
        <v>61</v>
      </c>
      <c r="E1128" s="30">
        <v>1</v>
      </c>
      <c r="F1128" s="27">
        <v>28.42</v>
      </c>
      <c r="G1128" s="27">
        <f>ROUND(ROUND(E1128,8)*F1128,2)</f>
        <v>28.42</v>
      </c>
    </row>
    <row r="1129" spans="1:7" ht="15" customHeight="1" x14ac:dyDescent="0.25">
      <c r="A1129" s="9"/>
      <c r="B1129" s="9"/>
      <c r="C1129" s="9"/>
      <c r="D1129" s="9"/>
      <c r="E1129" s="91" t="s">
        <v>3983</v>
      </c>
      <c r="F1129" s="91"/>
      <c r="G1129" s="28">
        <f>SUM(G1128:G1128)</f>
        <v>28.42</v>
      </c>
    </row>
    <row r="1130" spans="1:7" ht="15" customHeight="1" x14ac:dyDescent="0.25">
      <c r="A1130" s="9"/>
      <c r="B1130" s="9"/>
      <c r="C1130" s="9"/>
      <c r="D1130" s="9"/>
      <c r="E1130" s="92" t="s">
        <v>3913</v>
      </c>
      <c r="F1130" s="92"/>
      <c r="G1130" s="29">
        <f>ROUND(SUM(G1129),2)</f>
        <v>28.42</v>
      </c>
    </row>
    <row r="1131" spans="1:7" ht="9.9499999999999993" customHeight="1" x14ac:dyDescent="0.25">
      <c r="A1131" s="9"/>
      <c r="B1131" s="9"/>
      <c r="C1131" s="9"/>
      <c r="D1131" s="9"/>
      <c r="E1131" s="100"/>
      <c r="F1131" s="100"/>
      <c r="G1131" s="100"/>
    </row>
    <row r="1132" spans="1:7" ht="20.100000000000001" customHeight="1" x14ac:dyDescent="0.25">
      <c r="A1132" s="99" t="s">
        <v>4125</v>
      </c>
      <c r="B1132" s="99"/>
      <c r="C1132" s="99"/>
      <c r="D1132" s="99"/>
      <c r="E1132" s="99"/>
      <c r="F1132" s="99"/>
      <c r="G1132" s="99"/>
    </row>
    <row r="1133" spans="1:7" ht="15" customHeight="1" x14ac:dyDescent="0.25">
      <c r="A1133" s="93" t="s">
        <v>3893</v>
      </c>
      <c r="B1133" s="93"/>
      <c r="C1133" s="23" t="s">
        <v>3</v>
      </c>
      <c r="D1133" s="23" t="s">
        <v>4</v>
      </c>
      <c r="E1133" s="23" t="s">
        <v>3894</v>
      </c>
      <c r="F1133" s="23" t="s">
        <v>3895</v>
      </c>
      <c r="G1133" s="23" t="s">
        <v>3896</v>
      </c>
    </row>
    <row r="1134" spans="1:7" ht="29.1" customHeight="1" x14ac:dyDescent="0.25">
      <c r="A1134" s="24" t="s">
        <v>4054</v>
      </c>
      <c r="B1134" s="25" t="s">
        <v>4055</v>
      </c>
      <c r="C1134" s="24" t="s">
        <v>20</v>
      </c>
      <c r="D1134" s="24" t="s">
        <v>34</v>
      </c>
      <c r="E1134" s="30">
        <v>0.18468999999999999</v>
      </c>
      <c r="F1134" s="27">
        <v>517.16999999999996</v>
      </c>
      <c r="G1134" s="27">
        <f t="shared" ref="G1134:G1139" si="29">ROUND(ROUND(E1134,8)*F1134,2)</f>
        <v>95.52</v>
      </c>
    </row>
    <row r="1135" spans="1:7" ht="21" customHeight="1" x14ac:dyDescent="0.25">
      <c r="A1135" s="24" t="s">
        <v>4056</v>
      </c>
      <c r="B1135" s="25" t="s">
        <v>4057</v>
      </c>
      <c r="C1135" s="24" t="s">
        <v>20</v>
      </c>
      <c r="D1135" s="24" t="s">
        <v>2057</v>
      </c>
      <c r="E1135" s="30">
        <v>3.1900000000000001E-3</v>
      </c>
      <c r="F1135" s="27">
        <v>8.98</v>
      </c>
      <c r="G1135" s="27">
        <f t="shared" si="29"/>
        <v>0.03</v>
      </c>
    </row>
    <row r="1136" spans="1:7" ht="15" customHeight="1" x14ac:dyDescent="0.25">
      <c r="A1136" s="24" t="s">
        <v>3955</v>
      </c>
      <c r="B1136" s="25" t="s">
        <v>3956</v>
      </c>
      <c r="C1136" s="24" t="s">
        <v>20</v>
      </c>
      <c r="D1136" s="24" t="s">
        <v>3903</v>
      </c>
      <c r="E1136" s="30">
        <v>4.4999999999999998E-2</v>
      </c>
      <c r="F1136" s="27">
        <v>19.37</v>
      </c>
      <c r="G1136" s="27">
        <f t="shared" si="29"/>
        <v>0.87</v>
      </c>
    </row>
    <row r="1137" spans="1:7" ht="21" customHeight="1" x14ac:dyDescent="0.25">
      <c r="A1137" s="24" t="s">
        <v>4050</v>
      </c>
      <c r="B1137" s="25" t="s">
        <v>4051</v>
      </c>
      <c r="C1137" s="24" t="s">
        <v>20</v>
      </c>
      <c r="D1137" s="24" t="s">
        <v>84</v>
      </c>
      <c r="E1137" s="30">
        <v>0.46875</v>
      </c>
      <c r="F1137" s="27">
        <v>3.9</v>
      </c>
      <c r="G1137" s="27">
        <f t="shared" si="29"/>
        <v>1.83</v>
      </c>
    </row>
    <row r="1138" spans="1:7" ht="21" customHeight="1" x14ac:dyDescent="0.25">
      <c r="A1138" s="24" t="s">
        <v>4058</v>
      </c>
      <c r="B1138" s="25" t="s">
        <v>4059</v>
      </c>
      <c r="C1138" s="24" t="s">
        <v>20</v>
      </c>
      <c r="D1138" s="24" t="s">
        <v>84</v>
      </c>
      <c r="E1138" s="30">
        <v>0.375</v>
      </c>
      <c r="F1138" s="27">
        <v>2.69</v>
      </c>
      <c r="G1138" s="27">
        <f t="shared" si="29"/>
        <v>1.01</v>
      </c>
    </row>
    <row r="1139" spans="1:7" ht="29.1" customHeight="1" x14ac:dyDescent="0.25">
      <c r="A1139" s="24" t="s">
        <v>4060</v>
      </c>
      <c r="B1139" s="25" t="s">
        <v>4061</v>
      </c>
      <c r="C1139" s="24" t="s">
        <v>20</v>
      </c>
      <c r="D1139" s="24" t="s">
        <v>16</v>
      </c>
      <c r="E1139" s="30">
        <v>1.07</v>
      </c>
      <c r="F1139" s="27">
        <v>23.81</v>
      </c>
      <c r="G1139" s="27">
        <f t="shared" si="29"/>
        <v>25.48</v>
      </c>
    </row>
    <row r="1140" spans="1:7" ht="15" customHeight="1" x14ac:dyDescent="0.25">
      <c r="A1140" s="9"/>
      <c r="B1140" s="9"/>
      <c r="C1140" s="9"/>
      <c r="D1140" s="9"/>
      <c r="E1140" s="91" t="s">
        <v>3906</v>
      </c>
      <c r="F1140" s="91"/>
      <c r="G1140" s="28">
        <f>SUM(G1134:G1139)</f>
        <v>124.74000000000001</v>
      </c>
    </row>
    <row r="1141" spans="1:7" ht="15" customHeight="1" x14ac:dyDescent="0.25">
      <c r="A1141" s="93" t="s">
        <v>3907</v>
      </c>
      <c r="B1141" s="93"/>
      <c r="C1141" s="23" t="s">
        <v>3</v>
      </c>
      <c r="D1141" s="23" t="s">
        <v>4</v>
      </c>
      <c r="E1141" s="23" t="s">
        <v>3894</v>
      </c>
      <c r="F1141" s="23" t="s">
        <v>3895</v>
      </c>
      <c r="G1141" s="23" t="s">
        <v>3896</v>
      </c>
    </row>
    <row r="1142" spans="1:7" ht="21" customHeight="1" x14ac:dyDescent="0.25">
      <c r="A1142" s="24" t="s">
        <v>3908</v>
      </c>
      <c r="B1142" s="25" t="s">
        <v>3909</v>
      </c>
      <c r="C1142" s="24" t="s">
        <v>20</v>
      </c>
      <c r="D1142" s="24" t="s">
        <v>2056</v>
      </c>
      <c r="E1142" s="30">
        <v>0.13009999999999999</v>
      </c>
      <c r="F1142" s="27">
        <v>32.24</v>
      </c>
      <c r="G1142" s="27">
        <f>ROUND(ROUND(E1142,8)*F1142,2)</f>
        <v>4.1900000000000004</v>
      </c>
    </row>
    <row r="1143" spans="1:7" ht="15" customHeight="1" x14ac:dyDescent="0.25">
      <c r="A1143" s="24" t="s">
        <v>3971</v>
      </c>
      <c r="B1143" s="25" t="s">
        <v>3972</v>
      </c>
      <c r="C1143" s="24" t="s">
        <v>20</v>
      </c>
      <c r="D1143" s="24" t="s">
        <v>2056</v>
      </c>
      <c r="E1143" s="30">
        <v>8.7400000000000005E-2</v>
      </c>
      <c r="F1143" s="27">
        <v>32.69</v>
      </c>
      <c r="G1143" s="27">
        <f>ROUND(ROUND(E1143,8)*F1143,2)</f>
        <v>2.86</v>
      </c>
    </row>
    <row r="1144" spans="1:7" ht="15" customHeight="1" x14ac:dyDescent="0.25">
      <c r="A1144" s="24" t="s">
        <v>3910</v>
      </c>
      <c r="B1144" s="25" t="s">
        <v>3911</v>
      </c>
      <c r="C1144" s="24" t="s">
        <v>20</v>
      </c>
      <c r="D1144" s="24" t="s">
        <v>2056</v>
      </c>
      <c r="E1144" s="30">
        <v>0.21759999999999999</v>
      </c>
      <c r="F1144" s="27">
        <v>24.94</v>
      </c>
      <c r="G1144" s="27">
        <f>ROUND(ROUND(E1144,8)*F1144,2)</f>
        <v>5.43</v>
      </c>
    </row>
    <row r="1145" spans="1:7" ht="18" customHeight="1" x14ac:dyDescent="0.25">
      <c r="A1145" s="9"/>
      <c r="B1145" s="9"/>
      <c r="C1145" s="9"/>
      <c r="D1145" s="9"/>
      <c r="E1145" s="91" t="s">
        <v>3912</v>
      </c>
      <c r="F1145" s="91"/>
      <c r="G1145" s="28">
        <f>SUM(G1142:G1144)</f>
        <v>12.48</v>
      </c>
    </row>
    <row r="1146" spans="1:7" ht="15" customHeight="1" x14ac:dyDescent="0.25">
      <c r="A1146" s="93" t="s">
        <v>3922</v>
      </c>
      <c r="B1146" s="93"/>
      <c r="C1146" s="23" t="s">
        <v>3</v>
      </c>
      <c r="D1146" s="23" t="s">
        <v>4</v>
      </c>
      <c r="E1146" s="23" t="s">
        <v>3894</v>
      </c>
      <c r="F1146" s="23" t="s">
        <v>3895</v>
      </c>
      <c r="G1146" s="23" t="s">
        <v>3896</v>
      </c>
    </row>
    <row r="1147" spans="1:7" ht="29.1" customHeight="1" x14ac:dyDescent="0.25">
      <c r="A1147" s="24" t="s">
        <v>4062</v>
      </c>
      <c r="B1147" s="25" t="s">
        <v>4063</v>
      </c>
      <c r="C1147" s="24" t="s">
        <v>20</v>
      </c>
      <c r="D1147" s="24" t="s">
        <v>3903</v>
      </c>
      <c r="E1147" s="30">
        <v>1.23E-2</v>
      </c>
      <c r="F1147" s="27">
        <v>23.44</v>
      </c>
      <c r="G1147" s="27">
        <f>ROUND(ROUND(E1147,8)*F1147,2)</f>
        <v>0.28999999999999998</v>
      </c>
    </row>
    <row r="1148" spans="1:7" ht="21" customHeight="1" x14ac:dyDescent="0.25">
      <c r="A1148" s="24" t="s">
        <v>4064</v>
      </c>
      <c r="B1148" s="25" t="s">
        <v>4065</v>
      </c>
      <c r="C1148" s="24" t="s">
        <v>4066</v>
      </c>
      <c r="D1148" s="24" t="s">
        <v>26</v>
      </c>
      <c r="E1148" s="30">
        <v>4</v>
      </c>
      <c r="F1148" s="27">
        <v>5.76</v>
      </c>
      <c r="G1148" s="27">
        <f>ROUND(ROUND(E1148,8)*F1148,2)</f>
        <v>23.04</v>
      </c>
    </row>
    <row r="1149" spans="1:7" ht="15" customHeight="1" x14ac:dyDescent="0.25">
      <c r="A1149" s="9"/>
      <c r="B1149" s="9"/>
      <c r="C1149" s="9"/>
      <c r="D1149" s="9"/>
      <c r="E1149" s="91" t="s">
        <v>3933</v>
      </c>
      <c r="F1149" s="91"/>
      <c r="G1149" s="28">
        <f>SUM(G1147:G1148)</f>
        <v>23.33</v>
      </c>
    </row>
    <row r="1150" spans="1:7" ht="15" customHeight="1" x14ac:dyDescent="0.25">
      <c r="A1150" s="9"/>
      <c r="B1150" s="9"/>
      <c r="C1150" s="9"/>
      <c r="D1150" s="9"/>
      <c r="E1150" s="92" t="s">
        <v>3913</v>
      </c>
      <c r="F1150" s="92"/>
      <c r="G1150" s="29">
        <f>ROUND(SUM(G1140,G1145,G1149),2)</f>
        <v>160.55000000000001</v>
      </c>
    </row>
    <row r="1151" spans="1:7" ht="9.9499999999999993" customHeight="1" x14ac:dyDescent="0.25">
      <c r="A1151" s="9"/>
      <c r="B1151" s="9"/>
      <c r="C1151" s="9"/>
      <c r="D1151" s="9"/>
      <c r="E1151" s="100"/>
      <c r="F1151" s="100"/>
      <c r="G1151" s="100"/>
    </row>
    <row r="1152" spans="1:7" ht="20.100000000000001" customHeight="1" x14ac:dyDescent="0.25">
      <c r="A1152" s="99" t="s">
        <v>4123</v>
      </c>
      <c r="B1152" s="99"/>
      <c r="C1152" s="99"/>
      <c r="D1152" s="99"/>
      <c r="E1152" s="99"/>
      <c r="F1152" s="99"/>
      <c r="G1152" s="99"/>
    </row>
    <row r="1153" spans="1:7" ht="15" customHeight="1" x14ac:dyDescent="0.25">
      <c r="A1153" s="93" t="s">
        <v>3893</v>
      </c>
      <c r="B1153" s="93"/>
      <c r="C1153" s="23" t="s">
        <v>3</v>
      </c>
      <c r="D1153" s="23" t="s">
        <v>4</v>
      </c>
      <c r="E1153" s="23" t="s">
        <v>3894</v>
      </c>
      <c r="F1153" s="23" t="s">
        <v>3895</v>
      </c>
      <c r="G1153" s="23" t="s">
        <v>3896</v>
      </c>
    </row>
    <row r="1154" spans="1:7" ht="15" customHeight="1" x14ac:dyDescent="0.25">
      <c r="A1154" s="24" t="s">
        <v>3951</v>
      </c>
      <c r="B1154" s="25" t="s">
        <v>3952</v>
      </c>
      <c r="C1154" s="24" t="s">
        <v>3953</v>
      </c>
      <c r="D1154" s="24" t="s">
        <v>3954</v>
      </c>
      <c r="E1154" s="30">
        <v>4.0000000000000001E-3</v>
      </c>
      <c r="F1154" s="27">
        <v>215</v>
      </c>
      <c r="G1154" s="27">
        <f>ROUND(ROUND(E1154,8)*F1154,2)</f>
        <v>0.86</v>
      </c>
    </row>
    <row r="1155" spans="1:7" ht="15" customHeight="1" x14ac:dyDescent="0.25">
      <c r="A1155" s="24" t="s">
        <v>3955</v>
      </c>
      <c r="B1155" s="25" t="s">
        <v>3956</v>
      </c>
      <c r="C1155" s="24" t="s">
        <v>20</v>
      </c>
      <c r="D1155" s="24" t="s">
        <v>3903</v>
      </c>
      <c r="E1155" s="30">
        <v>5.0000000000000001E-3</v>
      </c>
      <c r="F1155" s="27">
        <v>19.37</v>
      </c>
      <c r="G1155" s="27">
        <f>ROUND(ROUND(E1155,8)*F1155,2)</f>
        <v>0.1</v>
      </c>
    </row>
    <row r="1156" spans="1:7" ht="15" customHeight="1" x14ac:dyDescent="0.25">
      <c r="A1156" s="9"/>
      <c r="B1156" s="9"/>
      <c r="C1156" s="9"/>
      <c r="D1156" s="9"/>
      <c r="E1156" s="91" t="s">
        <v>3906</v>
      </c>
      <c r="F1156" s="91"/>
      <c r="G1156" s="28">
        <f>SUM(G1154:G1155)</f>
        <v>0.96</v>
      </c>
    </row>
    <row r="1157" spans="1:7" ht="15" customHeight="1" x14ac:dyDescent="0.25">
      <c r="A1157" s="93" t="s">
        <v>3907</v>
      </c>
      <c r="B1157" s="93"/>
      <c r="C1157" s="23" t="s">
        <v>3</v>
      </c>
      <c r="D1157" s="23" t="s">
        <v>4</v>
      </c>
      <c r="E1157" s="23" t="s">
        <v>3894</v>
      </c>
      <c r="F1157" s="23" t="s">
        <v>3895</v>
      </c>
      <c r="G1157" s="23" t="s">
        <v>3896</v>
      </c>
    </row>
    <row r="1158" spans="1:7" ht="21" customHeight="1" x14ac:dyDescent="0.25">
      <c r="A1158" s="24" t="s">
        <v>3908</v>
      </c>
      <c r="B1158" s="25" t="s">
        <v>3909</v>
      </c>
      <c r="C1158" s="24" t="s">
        <v>20</v>
      </c>
      <c r="D1158" s="24" t="s">
        <v>2056</v>
      </c>
      <c r="E1158" s="30">
        <v>0.03</v>
      </c>
      <c r="F1158" s="27">
        <v>32.24</v>
      </c>
      <c r="G1158" s="27">
        <f>ROUND(ROUND(E1158,8)*F1158,2)</f>
        <v>0.97</v>
      </c>
    </row>
    <row r="1159" spans="1:7" ht="15" customHeight="1" x14ac:dyDescent="0.25">
      <c r="A1159" s="24" t="s">
        <v>3910</v>
      </c>
      <c r="B1159" s="25" t="s">
        <v>3911</v>
      </c>
      <c r="C1159" s="24" t="s">
        <v>20</v>
      </c>
      <c r="D1159" s="24" t="s">
        <v>2056</v>
      </c>
      <c r="E1159" s="30">
        <v>0.03</v>
      </c>
      <c r="F1159" s="27">
        <v>24.94</v>
      </c>
      <c r="G1159" s="27">
        <f>ROUND(ROUND(E1159,8)*F1159,2)</f>
        <v>0.75</v>
      </c>
    </row>
    <row r="1160" spans="1:7" ht="18" customHeight="1" x14ac:dyDescent="0.25">
      <c r="A1160" s="9"/>
      <c r="B1160" s="9"/>
      <c r="C1160" s="9"/>
      <c r="D1160" s="9"/>
      <c r="E1160" s="91" t="s">
        <v>3912</v>
      </c>
      <c r="F1160" s="91"/>
      <c r="G1160" s="28">
        <f>SUM(G1158:G1159)</f>
        <v>1.72</v>
      </c>
    </row>
    <row r="1161" spans="1:7" ht="15" customHeight="1" x14ac:dyDescent="0.25">
      <c r="A1161" s="9"/>
      <c r="B1161" s="9"/>
      <c r="C1161" s="9"/>
      <c r="D1161" s="9"/>
      <c r="E1161" s="92" t="s">
        <v>3913</v>
      </c>
      <c r="F1161" s="92"/>
      <c r="G1161" s="29">
        <f>ROUND(SUM(G1156,G1160),2)</f>
        <v>2.68</v>
      </c>
    </row>
    <row r="1162" spans="1:7" ht="9.9499999999999993" customHeight="1" x14ac:dyDescent="0.25">
      <c r="A1162" s="9"/>
      <c r="B1162" s="9"/>
      <c r="C1162" s="9"/>
      <c r="D1162" s="9"/>
      <c r="E1162" s="100"/>
      <c r="F1162" s="100"/>
      <c r="G1162" s="100"/>
    </row>
    <row r="1163" spans="1:7" ht="20.100000000000001" customHeight="1" x14ac:dyDescent="0.25">
      <c r="A1163" s="99" t="s">
        <v>4124</v>
      </c>
      <c r="B1163" s="99"/>
      <c r="C1163" s="99"/>
      <c r="D1163" s="99"/>
      <c r="E1163" s="99"/>
      <c r="F1163" s="99"/>
      <c r="G1163" s="99"/>
    </row>
    <row r="1164" spans="1:7" ht="15" customHeight="1" x14ac:dyDescent="0.25">
      <c r="A1164" s="93" t="s">
        <v>3981</v>
      </c>
      <c r="B1164" s="93"/>
      <c r="C1164" s="23" t="s">
        <v>3</v>
      </c>
      <c r="D1164" s="23" t="s">
        <v>4</v>
      </c>
      <c r="E1164" s="23" t="s">
        <v>3894</v>
      </c>
      <c r="F1164" s="23" t="s">
        <v>3895</v>
      </c>
      <c r="G1164" s="23" t="s">
        <v>3896</v>
      </c>
    </row>
    <row r="1165" spans="1:7" ht="21" customHeight="1" x14ac:dyDescent="0.25">
      <c r="A1165" s="24" t="s">
        <v>70</v>
      </c>
      <c r="B1165" s="25" t="s">
        <v>3982</v>
      </c>
      <c r="C1165" s="24" t="s">
        <v>25</v>
      </c>
      <c r="D1165" s="24" t="s">
        <v>61</v>
      </c>
      <c r="E1165" s="30">
        <v>1</v>
      </c>
      <c r="F1165" s="27">
        <v>28.42</v>
      </c>
      <c r="G1165" s="27">
        <f>ROUND(ROUND(E1165,8)*F1165,2)</f>
        <v>28.42</v>
      </c>
    </row>
    <row r="1166" spans="1:7" ht="15" customHeight="1" x14ac:dyDescent="0.25">
      <c r="A1166" s="9"/>
      <c r="B1166" s="9"/>
      <c r="C1166" s="9"/>
      <c r="D1166" s="9"/>
      <c r="E1166" s="91" t="s">
        <v>3983</v>
      </c>
      <c r="F1166" s="91"/>
      <c r="G1166" s="28">
        <f>SUM(G1165:G1165)</f>
        <v>28.42</v>
      </c>
    </row>
    <row r="1167" spans="1:7" ht="15" customHeight="1" x14ac:dyDescent="0.25">
      <c r="A1167" s="9"/>
      <c r="B1167" s="9"/>
      <c r="C1167" s="9"/>
      <c r="D1167" s="9"/>
      <c r="E1167" s="92" t="s">
        <v>3913</v>
      </c>
      <c r="F1167" s="92"/>
      <c r="G1167" s="29">
        <f>ROUND(SUM(G1166),2)</f>
        <v>28.42</v>
      </c>
    </row>
    <row r="1168" spans="1:7" ht="9.9499999999999993" customHeight="1" x14ac:dyDescent="0.25">
      <c r="A1168" s="9"/>
      <c r="B1168" s="9"/>
      <c r="C1168" s="9"/>
      <c r="D1168" s="9"/>
      <c r="E1168" s="100"/>
      <c r="F1168" s="100"/>
      <c r="G1168" s="100"/>
    </row>
    <row r="1169" spans="1:7" ht="20.100000000000001" customHeight="1" x14ac:dyDescent="0.25">
      <c r="A1169" s="99" t="s">
        <v>4125</v>
      </c>
      <c r="B1169" s="99"/>
      <c r="C1169" s="99"/>
      <c r="D1169" s="99"/>
      <c r="E1169" s="99"/>
      <c r="F1169" s="99"/>
      <c r="G1169" s="99"/>
    </row>
    <row r="1170" spans="1:7" ht="15" customHeight="1" x14ac:dyDescent="0.25">
      <c r="A1170" s="93" t="s">
        <v>3893</v>
      </c>
      <c r="B1170" s="93"/>
      <c r="C1170" s="23" t="s">
        <v>3</v>
      </c>
      <c r="D1170" s="23" t="s">
        <v>4</v>
      </c>
      <c r="E1170" s="23" t="s">
        <v>3894</v>
      </c>
      <c r="F1170" s="23" t="s">
        <v>3895</v>
      </c>
      <c r="G1170" s="23" t="s">
        <v>3896</v>
      </c>
    </row>
    <row r="1171" spans="1:7" ht="29.1" customHeight="1" x14ac:dyDescent="0.25">
      <c r="A1171" s="24" t="s">
        <v>4054</v>
      </c>
      <c r="B1171" s="25" t="s">
        <v>4055</v>
      </c>
      <c r="C1171" s="24" t="s">
        <v>20</v>
      </c>
      <c r="D1171" s="24" t="s">
        <v>34</v>
      </c>
      <c r="E1171" s="30">
        <v>0.18468999999999999</v>
      </c>
      <c r="F1171" s="27">
        <v>517.16999999999996</v>
      </c>
      <c r="G1171" s="27">
        <f t="shared" ref="G1171:G1176" si="30">ROUND(ROUND(E1171,8)*F1171,2)</f>
        <v>95.52</v>
      </c>
    </row>
    <row r="1172" spans="1:7" ht="21" customHeight="1" x14ac:dyDescent="0.25">
      <c r="A1172" s="24" t="s">
        <v>4056</v>
      </c>
      <c r="B1172" s="25" t="s">
        <v>4057</v>
      </c>
      <c r="C1172" s="24" t="s">
        <v>20</v>
      </c>
      <c r="D1172" s="24" t="s">
        <v>2057</v>
      </c>
      <c r="E1172" s="30">
        <v>3.1900000000000001E-3</v>
      </c>
      <c r="F1172" s="27">
        <v>8.98</v>
      </c>
      <c r="G1172" s="27">
        <f t="shared" si="30"/>
        <v>0.03</v>
      </c>
    </row>
    <row r="1173" spans="1:7" ht="15" customHeight="1" x14ac:dyDescent="0.25">
      <c r="A1173" s="24" t="s">
        <v>3955</v>
      </c>
      <c r="B1173" s="25" t="s">
        <v>3956</v>
      </c>
      <c r="C1173" s="24" t="s">
        <v>20</v>
      </c>
      <c r="D1173" s="24" t="s">
        <v>3903</v>
      </c>
      <c r="E1173" s="30">
        <v>4.4999999999999998E-2</v>
      </c>
      <c r="F1173" s="27">
        <v>19.37</v>
      </c>
      <c r="G1173" s="27">
        <f t="shared" si="30"/>
        <v>0.87</v>
      </c>
    </row>
    <row r="1174" spans="1:7" ht="21" customHeight="1" x14ac:dyDescent="0.25">
      <c r="A1174" s="24" t="s">
        <v>4050</v>
      </c>
      <c r="B1174" s="25" t="s">
        <v>4051</v>
      </c>
      <c r="C1174" s="24" t="s">
        <v>20</v>
      </c>
      <c r="D1174" s="24" t="s">
        <v>84</v>
      </c>
      <c r="E1174" s="30">
        <v>0.46875</v>
      </c>
      <c r="F1174" s="27">
        <v>3.9</v>
      </c>
      <c r="G1174" s="27">
        <f t="shared" si="30"/>
        <v>1.83</v>
      </c>
    </row>
    <row r="1175" spans="1:7" ht="21" customHeight="1" x14ac:dyDescent="0.25">
      <c r="A1175" s="24" t="s">
        <v>4058</v>
      </c>
      <c r="B1175" s="25" t="s">
        <v>4059</v>
      </c>
      <c r="C1175" s="24" t="s">
        <v>20</v>
      </c>
      <c r="D1175" s="24" t="s">
        <v>84</v>
      </c>
      <c r="E1175" s="30">
        <v>0.375</v>
      </c>
      <c r="F1175" s="27">
        <v>2.69</v>
      </c>
      <c r="G1175" s="27">
        <f t="shared" si="30"/>
        <v>1.01</v>
      </c>
    </row>
    <row r="1176" spans="1:7" ht="29.1" customHeight="1" x14ac:dyDescent="0.25">
      <c r="A1176" s="24" t="s">
        <v>4060</v>
      </c>
      <c r="B1176" s="25" t="s">
        <v>4061</v>
      </c>
      <c r="C1176" s="24" t="s">
        <v>20</v>
      </c>
      <c r="D1176" s="24" t="s">
        <v>16</v>
      </c>
      <c r="E1176" s="30">
        <v>1.07</v>
      </c>
      <c r="F1176" s="27">
        <v>23.81</v>
      </c>
      <c r="G1176" s="27">
        <f t="shared" si="30"/>
        <v>25.48</v>
      </c>
    </row>
    <row r="1177" spans="1:7" ht="15" customHeight="1" x14ac:dyDescent="0.25">
      <c r="A1177" s="9"/>
      <c r="B1177" s="9"/>
      <c r="C1177" s="9"/>
      <c r="D1177" s="9"/>
      <c r="E1177" s="91" t="s">
        <v>3906</v>
      </c>
      <c r="F1177" s="91"/>
      <c r="G1177" s="28">
        <f>SUM(G1171:G1176)</f>
        <v>124.74000000000001</v>
      </c>
    </row>
    <row r="1178" spans="1:7" ht="15" customHeight="1" x14ac:dyDescent="0.25">
      <c r="A1178" s="93" t="s">
        <v>3907</v>
      </c>
      <c r="B1178" s="93"/>
      <c r="C1178" s="23" t="s">
        <v>3</v>
      </c>
      <c r="D1178" s="23" t="s">
        <v>4</v>
      </c>
      <c r="E1178" s="23" t="s">
        <v>3894</v>
      </c>
      <c r="F1178" s="23" t="s">
        <v>3895</v>
      </c>
      <c r="G1178" s="23" t="s">
        <v>3896</v>
      </c>
    </row>
    <row r="1179" spans="1:7" ht="21" customHeight="1" x14ac:dyDescent="0.25">
      <c r="A1179" s="24" t="s">
        <v>3908</v>
      </c>
      <c r="B1179" s="25" t="s">
        <v>3909</v>
      </c>
      <c r="C1179" s="24" t="s">
        <v>20</v>
      </c>
      <c r="D1179" s="24" t="s">
        <v>2056</v>
      </c>
      <c r="E1179" s="30">
        <v>0.13009999999999999</v>
      </c>
      <c r="F1179" s="27">
        <v>32.24</v>
      </c>
      <c r="G1179" s="27">
        <f>ROUND(ROUND(E1179,8)*F1179,2)</f>
        <v>4.1900000000000004</v>
      </c>
    </row>
    <row r="1180" spans="1:7" ht="15" customHeight="1" x14ac:dyDescent="0.25">
      <c r="A1180" s="24" t="s">
        <v>3971</v>
      </c>
      <c r="B1180" s="25" t="s">
        <v>3972</v>
      </c>
      <c r="C1180" s="24" t="s">
        <v>20</v>
      </c>
      <c r="D1180" s="24" t="s">
        <v>2056</v>
      </c>
      <c r="E1180" s="30">
        <v>8.7400000000000005E-2</v>
      </c>
      <c r="F1180" s="27">
        <v>32.69</v>
      </c>
      <c r="G1180" s="27">
        <f>ROUND(ROUND(E1180,8)*F1180,2)</f>
        <v>2.86</v>
      </c>
    </row>
    <row r="1181" spans="1:7" ht="15" customHeight="1" x14ac:dyDescent="0.25">
      <c r="A1181" s="24" t="s">
        <v>3910</v>
      </c>
      <c r="B1181" s="25" t="s">
        <v>3911</v>
      </c>
      <c r="C1181" s="24" t="s">
        <v>20</v>
      </c>
      <c r="D1181" s="24" t="s">
        <v>2056</v>
      </c>
      <c r="E1181" s="30">
        <v>0.21759999999999999</v>
      </c>
      <c r="F1181" s="27">
        <v>24.94</v>
      </c>
      <c r="G1181" s="27">
        <f>ROUND(ROUND(E1181,8)*F1181,2)</f>
        <v>5.43</v>
      </c>
    </row>
    <row r="1182" spans="1:7" ht="18" customHeight="1" x14ac:dyDescent="0.25">
      <c r="A1182" s="9"/>
      <c r="B1182" s="9"/>
      <c r="C1182" s="9"/>
      <c r="D1182" s="9"/>
      <c r="E1182" s="91" t="s">
        <v>3912</v>
      </c>
      <c r="F1182" s="91"/>
      <c r="G1182" s="28">
        <f>SUM(G1179:G1181)</f>
        <v>12.48</v>
      </c>
    </row>
    <row r="1183" spans="1:7" ht="15" customHeight="1" x14ac:dyDescent="0.25">
      <c r="A1183" s="93" t="s">
        <v>3922</v>
      </c>
      <c r="B1183" s="93"/>
      <c r="C1183" s="23" t="s">
        <v>3</v>
      </c>
      <c r="D1183" s="23" t="s">
        <v>4</v>
      </c>
      <c r="E1183" s="23" t="s">
        <v>3894</v>
      </c>
      <c r="F1183" s="23" t="s">
        <v>3895</v>
      </c>
      <c r="G1183" s="23" t="s">
        <v>3896</v>
      </c>
    </row>
    <row r="1184" spans="1:7" ht="29.1" customHeight="1" x14ac:dyDescent="0.25">
      <c r="A1184" s="24" t="s">
        <v>4062</v>
      </c>
      <c r="B1184" s="25" t="s">
        <v>4063</v>
      </c>
      <c r="C1184" s="24" t="s">
        <v>20</v>
      </c>
      <c r="D1184" s="24" t="s">
        <v>3903</v>
      </c>
      <c r="E1184" s="30">
        <v>1.23E-2</v>
      </c>
      <c r="F1184" s="27">
        <v>23.44</v>
      </c>
      <c r="G1184" s="27">
        <f>ROUND(ROUND(E1184,8)*F1184,2)</f>
        <v>0.28999999999999998</v>
      </c>
    </row>
    <row r="1185" spans="1:7" ht="21" customHeight="1" x14ac:dyDescent="0.25">
      <c r="A1185" s="24" t="s">
        <v>4064</v>
      </c>
      <c r="B1185" s="25" t="s">
        <v>4065</v>
      </c>
      <c r="C1185" s="24" t="s">
        <v>4066</v>
      </c>
      <c r="D1185" s="24" t="s">
        <v>26</v>
      </c>
      <c r="E1185" s="30">
        <v>4</v>
      </c>
      <c r="F1185" s="27">
        <v>5.76</v>
      </c>
      <c r="G1185" s="27">
        <f>ROUND(ROUND(E1185,8)*F1185,2)</f>
        <v>23.04</v>
      </c>
    </row>
    <row r="1186" spans="1:7" ht="15" customHeight="1" x14ac:dyDescent="0.25">
      <c r="A1186" s="9"/>
      <c r="B1186" s="9"/>
      <c r="C1186" s="9"/>
      <c r="D1186" s="9"/>
      <c r="E1186" s="91" t="s">
        <v>3933</v>
      </c>
      <c r="F1186" s="91"/>
      <c r="G1186" s="28">
        <f>SUM(G1184:G1185)</f>
        <v>23.33</v>
      </c>
    </row>
    <row r="1187" spans="1:7" ht="15" customHeight="1" x14ac:dyDescent="0.25">
      <c r="A1187" s="9"/>
      <c r="B1187" s="9"/>
      <c r="C1187" s="9"/>
      <c r="D1187" s="9"/>
      <c r="E1187" s="92" t="s">
        <v>3913</v>
      </c>
      <c r="F1187" s="92"/>
      <c r="G1187" s="29">
        <f>ROUND(SUM(G1177,G1182,G1186),2)</f>
        <v>160.55000000000001</v>
      </c>
    </row>
    <row r="1188" spans="1:7" ht="9.9499999999999993" customHeight="1" x14ac:dyDescent="0.25">
      <c r="A1188" s="9"/>
      <c r="B1188" s="9"/>
      <c r="C1188" s="9"/>
      <c r="D1188" s="9"/>
      <c r="E1188" s="100"/>
      <c r="F1188" s="100"/>
      <c r="G1188" s="100"/>
    </row>
    <row r="1189" spans="1:7" ht="20.100000000000001" customHeight="1" x14ac:dyDescent="0.25">
      <c r="A1189" s="99" t="s">
        <v>4123</v>
      </c>
      <c r="B1189" s="99"/>
      <c r="C1189" s="99"/>
      <c r="D1189" s="99"/>
      <c r="E1189" s="99"/>
      <c r="F1189" s="99"/>
      <c r="G1189" s="99"/>
    </row>
    <row r="1190" spans="1:7" ht="15" customHeight="1" x14ac:dyDescent="0.25">
      <c r="A1190" s="93" t="s">
        <v>3893</v>
      </c>
      <c r="B1190" s="93"/>
      <c r="C1190" s="23" t="s">
        <v>3</v>
      </c>
      <c r="D1190" s="23" t="s">
        <v>4</v>
      </c>
      <c r="E1190" s="23" t="s">
        <v>3894</v>
      </c>
      <c r="F1190" s="23" t="s">
        <v>3895</v>
      </c>
      <c r="G1190" s="23" t="s">
        <v>3896</v>
      </c>
    </row>
    <row r="1191" spans="1:7" ht="15" customHeight="1" x14ac:dyDescent="0.25">
      <c r="A1191" s="24" t="s">
        <v>3951</v>
      </c>
      <c r="B1191" s="25" t="s">
        <v>3952</v>
      </c>
      <c r="C1191" s="24" t="s">
        <v>3953</v>
      </c>
      <c r="D1191" s="24" t="s">
        <v>3954</v>
      </c>
      <c r="E1191" s="30">
        <v>4.0000000000000001E-3</v>
      </c>
      <c r="F1191" s="27">
        <v>215</v>
      </c>
      <c r="G1191" s="27">
        <f>ROUND(ROUND(E1191,8)*F1191,2)</f>
        <v>0.86</v>
      </c>
    </row>
    <row r="1192" spans="1:7" ht="15" customHeight="1" x14ac:dyDescent="0.25">
      <c r="A1192" s="24" t="s">
        <v>3955</v>
      </c>
      <c r="B1192" s="25" t="s">
        <v>3956</v>
      </c>
      <c r="C1192" s="24" t="s">
        <v>20</v>
      </c>
      <c r="D1192" s="24" t="s">
        <v>3903</v>
      </c>
      <c r="E1192" s="30">
        <v>5.0000000000000001E-3</v>
      </c>
      <c r="F1192" s="27">
        <v>19.37</v>
      </c>
      <c r="G1192" s="27">
        <f>ROUND(ROUND(E1192,8)*F1192,2)</f>
        <v>0.1</v>
      </c>
    </row>
    <row r="1193" spans="1:7" ht="15" customHeight="1" x14ac:dyDescent="0.25">
      <c r="A1193" s="9"/>
      <c r="B1193" s="9"/>
      <c r="C1193" s="9"/>
      <c r="D1193" s="9"/>
      <c r="E1193" s="91" t="s">
        <v>3906</v>
      </c>
      <c r="F1193" s="91"/>
      <c r="G1193" s="28">
        <f>SUM(G1191:G1192)</f>
        <v>0.96</v>
      </c>
    </row>
    <row r="1194" spans="1:7" ht="15" customHeight="1" x14ac:dyDescent="0.25">
      <c r="A1194" s="93" t="s">
        <v>3907</v>
      </c>
      <c r="B1194" s="93"/>
      <c r="C1194" s="23" t="s">
        <v>3</v>
      </c>
      <c r="D1194" s="23" t="s">
        <v>4</v>
      </c>
      <c r="E1194" s="23" t="s">
        <v>3894</v>
      </c>
      <c r="F1194" s="23" t="s">
        <v>3895</v>
      </c>
      <c r="G1194" s="23" t="s">
        <v>3896</v>
      </c>
    </row>
    <row r="1195" spans="1:7" ht="21" customHeight="1" x14ac:dyDescent="0.25">
      <c r="A1195" s="24" t="s">
        <v>3908</v>
      </c>
      <c r="B1195" s="25" t="s">
        <v>3909</v>
      </c>
      <c r="C1195" s="24" t="s">
        <v>20</v>
      </c>
      <c r="D1195" s="24" t="s">
        <v>2056</v>
      </c>
      <c r="E1195" s="30">
        <v>0.03</v>
      </c>
      <c r="F1195" s="27">
        <v>32.24</v>
      </c>
      <c r="G1195" s="27">
        <f>ROUND(ROUND(E1195,8)*F1195,2)</f>
        <v>0.97</v>
      </c>
    </row>
    <row r="1196" spans="1:7" ht="15" customHeight="1" x14ac:dyDescent="0.25">
      <c r="A1196" s="24" t="s">
        <v>3910</v>
      </c>
      <c r="B1196" s="25" t="s">
        <v>3911</v>
      </c>
      <c r="C1196" s="24" t="s">
        <v>20</v>
      </c>
      <c r="D1196" s="24" t="s">
        <v>2056</v>
      </c>
      <c r="E1196" s="30">
        <v>0.03</v>
      </c>
      <c r="F1196" s="27">
        <v>24.94</v>
      </c>
      <c r="G1196" s="27">
        <f>ROUND(ROUND(E1196,8)*F1196,2)</f>
        <v>0.75</v>
      </c>
    </row>
    <row r="1197" spans="1:7" ht="18" customHeight="1" x14ac:dyDescent="0.25">
      <c r="A1197" s="9"/>
      <c r="B1197" s="9"/>
      <c r="C1197" s="9"/>
      <c r="D1197" s="9"/>
      <c r="E1197" s="91" t="s">
        <v>3912</v>
      </c>
      <c r="F1197" s="91"/>
      <c r="G1197" s="28">
        <f>SUM(G1195:G1196)</f>
        <v>1.72</v>
      </c>
    </row>
    <row r="1198" spans="1:7" ht="15" customHeight="1" x14ac:dyDescent="0.25">
      <c r="A1198" s="9"/>
      <c r="B1198" s="9"/>
      <c r="C1198" s="9"/>
      <c r="D1198" s="9"/>
      <c r="E1198" s="92" t="s">
        <v>3913</v>
      </c>
      <c r="F1198" s="92"/>
      <c r="G1198" s="29">
        <f>ROUND(SUM(G1193,G1197),2)</f>
        <v>2.68</v>
      </c>
    </row>
    <row r="1199" spans="1:7" ht="9.9499999999999993" customHeight="1" x14ac:dyDescent="0.25">
      <c r="A1199" s="9"/>
      <c r="B1199" s="9"/>
      <c r="C1199" s="9"/>
      <c r="D1199" s="9"/>
      <c r="E1199" s="100"/>
      <c r="F1199" s="100"/>
      <c r="G1199" s="100"/>
    </row>
    <row r="1200" spans="1:7" ht="20.100000000000001" customHeight="1" x14ac:dyDescent="0.25">
      <c r="A1200" s="99" t="s">
        <v>4124</v>
      </c>
      <c r="B1200" s="99"/>
      <c r="C1200" s="99"/>
      <c r="D1200" s="99"/>
      <c r="E1200" s="99"/>
      <c r="F1200" s="99"/>
      <c r="G1200" s="99"/>
    </row>
    <row r="1201" spans="1:7" ht="15" customHeight="1" x14ac:dyDescent="0.25">
      <c r="A1201" s="93" t="s">
        <v>3981</v>
      </c>
      <c r="B1201" s="93"/>
      <c r="C1201" s="23" t="s">
        <v>3</v>
      </c>
      <c r="D1201" s="23" t="s">
        <v>4</v>
      </c>
      <c r="E1201" s="23" t="s">
        <v>3894</v>
      </c>
      <c r="F1201" s="23" t="s">
        <v>3895</v>
      </c>
      <c r="G1201" s="23" t="s">
        <v>3896</v>
      </c>
    </row>
    <row r="1202" spans="1:7" ht="21" customHeight="1" x14ac:dyDescent="0.25">
      <c r="A1202" s="24" t="s">
        <v>70</v>
      </c>
      <c r="B1202" s="25" t="s">
        <v>3982</v>
      </c>
      <c r="C1202" s="24" t="s">
        <v>25</v>
      </c>
      <c r="D1202" s="24" t="s">
        <v>61</v>
      </c>
      <c r="E1202" s="30">
        <v>1</v>
      </c>
      <c r="F1202" s="27">
        <v>28.42</v>
      </c>
      <c r="G1202" s="27">
        <f>ROUND(ROUND(E1202,8)*F1202,2)</f>
        <v>28.42</v>
      </c>
    </row>
    <row r="1203" spans="1:7" ht="15" customHeight="1" x14ac:dyDescent="0.25">
      <c r="A1203" s="9"/>
      <c r="B1203" s="9"/>
      <c r="C1203" s="9"/>
      <c r="D1203" s="9"/>
      <c r="E1203" s="91" t="s">
        <v>3983</v>
      </c>
      <c r="F1203" s="91"/>
      <c r="G1203" s="28">
        <f>SUM(G1202:G1202)</f>
        <v>28.42</v>
      </c>
    </row>
    <row r="1204" spans="1:7" ht="15" customHeight="1" x14ac:dyDescent="0.25">
      <c r="A1204" s="9"/>
      <c r="B1204" s="9"/>
      <c r="C1204" s="9"/>
      <c r="D1204" s="9"/>
      <c r="E1204" s="92" t="s">
        <v>3913</v>
      </c>
      <c r="F1204" s="92"/>
      <c r="G1204" s="29">
        <f>ROUND(SUM(G1203),2)</f>
        <v>28.42</v>
      </c>
    </row>
    <row r="1205" spans="1:7" ht="9.9499999999999993" customHeight="1" x14ac:dyDescent="0.25">
      <c r="A1205" s="9"/>
      <c r="B1205" s="9"/>
      <c r="C1205" s="9"/>
      <c r="D1205" s="9"/>
      <c r="E1205" s="100"/>
      <c r="F1205" s="100"/>
      <c r="G1205" s="100"/>
    </row>
    <row r="1206" spans="1:7" ht="20.100000000000001" customHeight="1" x14ac:dyDescent="0.25">
      <c r="A1206" s="99" t="s">
        <v>4125</v>
      </c>
      <c r="B1206" s="99"/>
      <c r="C1206" s="99"/>
      <c r="D1206" s="99"/>
      <c r="E1206" s="99"/>
      <c r="F1206" s="99"/>
      <c r="G1206" s="99"/>
    </row>
    <row r="1207" spans="1:7" ht="15" customHeight="1" x14ac:dyDescent="0.25">
      <c r="A1207" s="93" t="s">
        <v>3893</v>
      </c>
      <c r="B1207" s="93"/>
      <c r="C1207" s="23" t="s">
        <v>3</v>
      </c>
      <c r="D1207" s="23" t="s">
        <v>4</v>
      </c>
      <c r="E1207" s="23" t="s">
        <v>3894</v>
      </c>
      <c r="F1207" s="23" t="s">
        <v>3895</v>
      </c>
      <c r="G1207" s="23" t="s">
        <v>3896</v>
      </c>
    </row>
    <row r="1208" spans="1:7" ht="29.1" customHeight="1" x14ac:dyDescent="0.25">
      <c r="A1208" s="24" t="s">
        <v>4054</v>
      </c>
      <c r="B1208" s="25" t="s">
        <v>4055</v>
      </c>
      <c r="C1208" s="24" t="s">
        <v>20</v>
      </c>
      <c r="D1208" s="24" t="s">
        <v>34</v>
      </c>
      <c r="E1208" s="30">
        <v>0.18468999999999999</v>
      </c>
      <c r="F1208" s="27">
        <v>517.16999999999996</v>
      </c>
      <c r="G1208" s="27">
        <f t="shared" ref="G1208:G1213" si="31">ROUND(ROUND(E1208,8)*F1208,2)</f>
        <v>95.52</v>
      </c>
    </row>
    <row r="1209" spans="1:7" ht="21" customHeight="1" x14ac:dyDescent="0.25">
      <c r="A1209" s="24" t="s">
        <v>4056</v>
      </c>
      <c r="B1209" s="25" t="s">
        <v>4057</v>
      </c>
      <c r="C1209" s="24" t="s">
        <v>20</v>
      </c>
      <c r="D1209" s="24" t="s">
        <v>2057</v>
      </c>
      <c r="E1209" s="30">
        <v>3.1900000000000001E-3</v>
      </c>
      <c r="F1209" s="27">
        <v>8.98</v>
      </c>
      <c r="G1209" s="27">
        <f t="shared" si="31"/>
        <v>0.03</v>
      </c>
    </row>
    <row r="1210" spans="1:7" ht="15" customHeight="1" x14ac:dyDescent="0.25">
      <c r="A1210" s="24" t="s">
        <v>3955</v>
      </c>
      <c r="B1210" s="25" t="s">
        <v>3956</v>
      </c>
      <c r="C1210" s="24" t="s">
        <v>20</v>
      </c>
      <c r="D1210" s="24" t="s">
        <v>3903</v>
      </c>
      <c r="E1210" s="30">
        <v>4.4999999999999998E-2</v>
      </c>
      <c r="F1210" s="27">
        <v>19.37</v>
      </c>
      <c r="G1210" s="27">
        <f t="shared" si="31"/>
        <v>0.87</v>
      </c>
    </row>
    <row r="1211" spans="1:7" ht="21" customHeight="1" x14ac:dyDescent="0.25">
      <c r="A1211" s="24" t="s">
        <v>4050</v>
      </c>
      <c r="B1211" s="25" t="s">
        <v>4051</v>
      </c>
      <c r="C1211" s="24" t="s">
        <v>20</v>
      </c>
      <c r="D1211" s="24" t="s">
        <v>84</v>
      </c>
      <c r="E1211" s="30">
        <v>0.46875</v>
      </c>
      <c r="F1211" s="27">
        <v>3.9</v>
      </c>
      <c r="G1211" s="27">
        <f t="shared" si="31"/>
        <v>1.83</v>
      </c>
    </row>
    <row r="1212" spans="1:7" ht="21" customHeight="1" x14ac:dyDescent="0.25">
      <c r="A1212" s="24" t="s">
        <v>4058</v>
      </c>
      <c r="B1212" s="25" t="s">
        <v>4059</v>
      </c>
      <c r="C1212" s="24" t="s">
        <v>20</v>
      </c>
      <c r="D1212" s="24" t="s">
        <v>84</v>
      </c>
      <c r="E1212" s="30">
        <v>0.375</v>
      </c>
      <c r="F1212" s="27">
        <v>2.69</v>
      </c>
      <c r="G1212" s="27">
        <f t="shared" si="31"/>
        <v>1.01</v>
      </c>
    </row>
    <row r="1213" spans="1:7" ht="29.1" customHeight="1" x14ac:dyDescent="0.25">
      <c r="A1213" s="24" t="s">
        <v>4060</v>
      </c>
      <c r="B1213" s="25" t="s">
        <v>4061</v>
      </c>
      <c r="C1213" s="24" t="s">
        <v>20</v>
      </c>
      <c r="D1213" s="24" t="s">
        <v>16</v>
      </c>
      <c r="E1213" s="30">
        <v>1.07</v>
      </c>
      <c r="F1213" s="27">
        <v>23.81</v>
      </c>
      <c r="G1213" s="27">
        <f t="shared" si="31"/>
        <v>25.48</v>
      </c>
    </row>
    <row r="1214" spans="1:7" ht="15" customHeight="1" x14ac:dyDescent="0.25">
      <c r="A1214" s="9"/>
      <c r="B1214" s="9"/>
      <c r="C1214" s="9"/>
      <c r="D1214" s="9"/>
      <c r="E1214" s="91" t="s">
        <v>3906</v>
      </c>
      <c r="F1214" s="91"/>
      <c r="G1214" s="28">
        <f>SUM(G1208:G1213)</f>
        <v>124.74000000000001</v>
      </c>
    </row>
    <row r="1215" spans="1:7" ht="15" customHeight="1" x14ac:dyDescent="0.25">
      <c r="A1215" s="93" t="s">
        <v>3907</v>
      </c>
      <c r="B1215" s="93"/>
      <c r="C1215" s="23" t="s">
        <v>3</v>
      </c>
      <c r="D1215" s="23" t="s">
        <v>4</v>
      </c>
      <c r="E1215" s="23" t="s">
        <v>3894</v>
      </c>
      <c r="F1215" s="23" t="s">
        <v>3895</v>
      </c>
      <c r="G1215" s="23" t="s">
        <v>3896</v>
      </c>
    </row>
    <row r="1216" spans="1:7" ht="21" customHeight="1" x14ac:dyDescent="0.25">
      <c r="A1216" s="24" t="s">
        <v>3908</v>
      </c>
      <c r="B1216" s="25" t="s">
        <v>3909</v>
      </c>
      <c r="C1216" s="24" t="s">
        <v>20</v>
      </c>
      <c r="D1216" s="24" t="s">
        <v>2056</v>
      </c>
      <c r="E1216" s="30">
        <v>0.13009999999999999</v>
      </c>
      <c r="F1216" s="27">
        <v>32.24</v>
      </c>
      <c r="G1216" s="27">
        <f>ROUND(ROUND(E1216,8)*F1216,2)</f>
        <v>4.1900000000000004</v>
      </c>
    </row>
    <row r="1217" spans="1:7" ht="15" customHeight="1" x14ac:dyDescent="0.25">
      <c r="A1217" s="24" t="s">
        <v>3971</v>
      </c>
      <c r="B1217" s="25" t="s">
        <v>3972</v>
      </c>
      <c r="C1217" s="24" t="s">
        <v>20</v>
      </c>
      <c r="D1217" s="24" t="s">
        <v>2056</v>
      </c>
      <c r="E1217" s="30">
        <v>8.7400000000000005E-2</v>
      </c>
      <c r="F1217" s="27">
        <v>32.69</v>
      </c>
      <c r="G1217" s="27">
        <f>ROUND(ROUND(E1217,8)*F1217,2)</f>
        <v>2.86</v>
      </c>
    </row>
    <row r="1218" spans="1:7" ht="15" customHeight="1" x14ac:dyDescent="0.25">
      <c r="A1218" s="24" t="s">
        <v>3910</v>
      </c>
      <c r="B1218" s="25" t="s">
        <v>3911</v>
      </c>
      <c r="C1218" s="24" t="s">
        <v>20</v>
      </c>
      <c r="D1218" s="24" t="s">
        <v>2056</v>
      </c>
      <c r="E1218" s="30">
        <v>0.21759999999999999</v>
      </c>
      <c r="F1218" s="27">
        <v>24.94</v>
      </c>
      <c r="G1218" s="27">
        <f>ROUND(ROUND(E1218,8)*F1218,2)</f>
        <v>5.43</v>
      </c>
    </row>
    <row r="1219" spans="1:7" ht="18" customHeight="1" x14ac:dyDescent="0.25">
      <c r="A1219" s="9"/>
      <c r="B1219" s="9"/>
      <c r="C1219" s="9"/>
      <c r="D1219" s="9"/>
      <c r="E1219" s="91" t="s">
        <v>3912</v>
      </c>
      <c r="F1219" s="91"/>
      <c r="G1219" s="28">
        <f>SUM(G1216:G1218)</f>
        <v>12.48</v>
      </c>
    </row>
    <row r="1220" spans="1:7" ht="15" customHeight="1" x14ac:dyDescent="0.25">
      <c r="A1220" s="93" t="s">
        <v>3922</v>
      </c>
      <c r="B1220" s="93"/>
      <c r="C1220" s="23" t="s">
        <v>3</v>
      </c>
      <c r="D1220" s="23" t="s">
        <v>4</v>
      </c>
      <c r="E1220" s="23" t="s">
        <v>3894</v>
      </c>
      <c r="F1220" s="23" t="s">
        <v>3895</v>
      </c>
      <c r="G1220" s="23" t="s">
        <v>3896</v>
      </c>
    </row>
    <row r="1221" spans="1:7" ht="29.1" customHeight="1" x14ac:dyDescent="0.25">
      <c r="A1221" s="24" t="s">
        <v>4062</v>
      </c>
      <c r="B1221" s="25" t="s">
        <v>4063</v>
      </c>
      <c r="C1221" s="24" t="s">
        <v>20</v>
      </c>
      <c r="D1221" s="24" t="s">
        <v>3903</v>
      </c>
      <c r="E1221" s="30">
        <v>1.23E-2</v>
      </c>
      <c r="F1221" s="27">
        <v>23.44</v>
      </c>
      <c r="G1221" s="27">
        <f>ROUND(ROUND(E1221,8)*F1221,2)</f>
        <v>0.28999999999999998</v>
      </c>
    </row>
    <row r="1222" spans="1:7" ht="21" customHeight="1" x14ac:dyDescent="0.25">
      <c r="A1222" s="24" t="s">
        <v>4064</v>
      </c>
      <c r="B1222" s="25" t="s">
        <v>4065</v>
      </c>
      <c r="C1222" s="24" t="s">
        <v>4066</v>
      </c>
      <c r="D1222" s="24" t="s">
        <v>26</v>
      </c>
      <c r="E1222" s="30">
        <v>4</v>
      </c>
      <c r="F1222" s="27">
        <v>5.76</v>
      </c>
      <c r="G1222" s="27">
        <f>ROUND(ROUND(E1222,8)*F1222,2)</f>
        <v>23.04</v>
      </c>
    </row>
    <row r="1223" spans="1:7" ht="15" customHeight="1" x14ac:dyDescent="0.25">
      <c r="A1223" s="9"/>
      <c r="B1223" s="9"/>
      <c r="C1223" s="9"/>
      <c r="D1223" s="9"/>
      <c r="E1223" s="91" t="s">
        <v>3933</v>
      </c>
      <c r="F1223" s="91"/>
      <c r="G1223" s="28">
        <f>SUM(G1221:G1222)</f>
        <v>23.33</v>
      </c>
    </row>
    <row r="1224" spans="1:7" ht="15" customHeight="1" x14ac:dyDescent="0.25">
      <c r="A1224" s="9"/>
      <c r="B1224" s="9"/>
      <c r="C1224" s="9"/>
      <c r="D1224" s="9"/>
      <c r="E1224" s="92" t="s">
        <v>3913</v>
      </c>
      <c r="F1224" s="92"/>
      <c r="G1224" s="29">
        <f>ROUND(SUM(G1214,G1219,G1223),2)</f>
        <v>160.55000000000001</v>
      </c>
    </row>
    <row r="1225" spans="1:7" ht="9.9499999999999993" customHeight="1" x14ac:dyDescent="0.25">
      <c r="A1225" s="9"/>
      <c r="B1225" s="9"/>
      <c r="C1225" s="9"/>
      <c r="D1225" s="9"/>
      <c r="E1225" s="100"/>
      <c r="F1225" s="100"/>
      <c r="G1225" s="100"/>
    </row>
    <row r="1226" spans="1:7" ht="20.100000000000001" customHeight="1" x14ac:dyDescent="0.25">
      <c r="A1226" s="99" t="s">
        <v>4123</v>
      </c>
      <c r="B1226" s="99"/>
      <c r="C1226" s="99"/>
      <c r="D1226" s="99"/>
      <c r="E1226" s="99"/>
      <c r="F1226" s="99"/>
      <c r="G1226" s="99"/>
    </row>
    <row r="1227" spans="1:7" ht="15" customHeight="1" x14ac:dyDescent="0.25">
      <c r="A1227" s="93" t="s">
        <v>3893</v>
      </c>
      <c r="B1227" s="93"/>
      <c r="C1227" s="23" t="s">
        <v>3</v>
      </c>
      <c r="D1227" s="23" t="s">
        <v>4</v>
      </c>
      <c r="E1227" s="23" t="s">
        <v>3894</v>
      </c>
      <c r="F1227" s="23" t="s">
        <v>3895</v>
      </c>
      <c r="G1227" s="23" t="s">
        <v>3896</v>
      </c>
    </row>
    <row r="1228" spans="1:7" ht="15" customHeight="1" x14ac:dyDescent="0.25">
      <c r="A1228" s="24" t="s">
        <v>3951</v>
      </c>
      <c r="B1228" s="25" t="s">
        <v>3952</v>
      </c>
      <c r="C1228" s="24" t="s">
        <v>3953</v>
      </c>
      <c r="D1228" s="24" t="s">
        <v>3954</v>
      </c>
      <c r="E1228" s="30">
        <v>4.0000000000000001E-3</v>
      </c>
      <c r="F1228" s="27">
        <v>215</v>
      </c>
      <c r="G1228" s="27">
        <f>ROUND(ROUND(E1228,8)*F1228,2)</f>
        <v>0.86</v>
      </c>
    </row>
    <row r="1229" spans="1:7" ht="15" customHeight="1" x14ac:dyDescent="0.25">
      <c r="A1229" s="24" t="s">
        <v>3955</v>
      </c>
      <c r="B1229" s="25" t="s">
        <v>3956</v>
      </c>
      <c r="C1229" s="24" t="s">
        <v>20</v>
      </c>
      <c r="D1229" s="24" t="s">
        <v>3903</v>
      </c>
      <c r="E1229" s="30">
        <v>5.0000000000000001E-3</v>
      </c>
      <c r="F1229" s="27">
        <v>19.37</v>
      </c>
      <c r="G1229" s="27">
        <f>ROUND(ROUND(E1229,8)*F1229,2)</f>
        <v>0.1</v>
      </c>
    </row>
    <row r="1230" spans="1:7" ht="15" customHeight="1" x14ac:dyDescent="0.25">
      <c r="A1230" s="9"/>
      <c r="B1230" s="9"/>
      <c r="C1230" s="9"/>
      <c r="D1230" s="9"/>
      <c r="E1230" s="91" t="s">
        <v>3906</v>
      </c>
      <c r="F1230" s="91"/>
      <c r="G1230" s="28">
        <f>SUM(G1228:G1229)</f>
        <v>0.96</v>
      </c>
    </row>
    <row r="1231" spans="1:7" ht="15" customHeight="1" x14ac:dyDescent="0.25">
      <c r="A1231" s="93" t="s">
        <v>3907</v>
      </c>
      <c r="B1231" s="93"/>
      <c r="C1231" s="23" t="s">
        <v>3</v>
      </c>
      <c r="D1231" s="23" t="s">
        <v>4</v>
      </c>
      <c r="E1231" s="23" t="s">
        <v>3894</v>
      </c>
      <c r="F1231" s="23" t="s">
        <v>3895</v>
      </c>
      <c r="G1231" s="23" t="s">
        <v>3896</v>
      </c>
    </row>
    <row r="1232" spans="1:7" ht="21" customHeight="1" x14ac:dyDescent="0.25">
      <c r="A1232" s="24" t="s">
        <v>3908</v>
      </c>
      <c r="B1232" s="25" t="s">
        <v>3909</v>
      </c>
      <c r="C1232" s="24" t="s">
        <v>20</v>
      </c>
      <c r="D1232" s="24" t="s">
        <v>2056</v>
      </c>
      <c r="E1232" s="30">
        <v>0.03</v>
      </c>
      <c r="F1232" s="27">
        <v>32.24</v>
      </c>
      <c r="G1232" s="27">
        <f>ROUND(ROUND(E1232,8)*F1232,2)</f>
        <v>0.97</v>
      </c>
    </row>
    <row r="1233" spans="1:7" ht="15" customHeight="1" x14ac:dyDescent="0.25">
      <c r="A1233" s="24" t="s">
        <v>3910</v>
      </c>
      <c r="B1233" s="25" t="s">
        <v>3911</v>
      </c>
      <c r="C1233" s="24" t="s">
        <v>20</v>
      </c>
      <c r="D1233" s="24" t="s">
        <v>2056</v>
      </c>
      <c r="E1233" s="30">
        <v>0.03</v>
      </c>
      <c r="F1233" s="27">
        <v>24.94</v>
      </c>
      <c r="G1233" s="27">
        <f>ROUND(ROUND(E1233,8)*F1233,2)</f>
        <v>0.75</v>
      </c>
    </row>
    <row r="1234" spans="1:7" ht="18" customHeight="1" x14ac:dyDescent="0.25">
      <c r="A1234" s="9"/>
      <c r="B1234" s="9"/>
      <c r="C1234" s="9"/>
      <c r="D1234" s="9"/>
      <c r="E1234" s="91" t="s">
        <v>3912</v>
      </c>
      <c r="F1234" s="91"/>
      <c r="G1234" s="28">
        <f>SUM(G1232:G1233)</f>
        <v>1.72</v>
      </c>
    </row>
    <row r="1235" spans="1:7" ht="15" customHeight="1" x14ac:dyDescent="0.25">
      <c r="A1235" s="9"/>
      <c r="B1235" s="9"/>
      <c r="C1235" s="9"/>
      <c r="D1235" s="9"/>
      <c r="E1235" s="92" t="s">
        <v>3913</v>
      </c>
      <c r="F1235" s="92"/>
      <c r="G1235" s="29">
        <f>ROUND(SUM(G1230,G1234),2)</f>
        <v>2.68</v>
      </c>
    </row>
    <row r="1236" spans="1:7" ht="9.9499999999999993" customHeight="1" x14ac:dyDescent="0.25">
      <c r="A1236" s="9"/>
      <c r="B1236" s="9"/>
      <c r="C1236" s="9"/>
      <c r="D1236" s="9"/>
      <c r="E1236" s="100"/>
      <c r="F1236" s="100"/>
      <c r="G1236" s="100"/>
    </row>
    <row r="1237" spans="1:7" ht="20.100000000000001" customHeight="1" x14ac:dyDescent="0.25">
      <c r="A1237" s="99" t="s">
        <v>4124</v>
      </c>
      <c r="B1237" s="99"/>
      <c r="C1237" s="99"/>
      <c r="D1237" s="99"/>
      <c r="E1237" s="99"/>
      <c r="F1237" s="99"/>
      <c r="G1237" s="99"/>
    </row>
    <row r="1238" spans="1:7" ht="15" customHeight="1" x14ac:dyDescent="0.25">
      <c r="A1238" s="93" t="s">
        <v>3981</v>
      </c>
      <c r="B1238" s="93"/>
      <c r="C1238" s="23" t="s">
        <v>3</v>
      </c>
      <c r="D1238" s="23" t="s">
        <v>4</v>
      </c>
      <c r="E1238" s="23" t="s">
        <v>3894</v>
      </c>
      <c r="F1238" s="23" t="s">
        <v>3895</v>
      </c>
      <c r="G1238" s="23" t="s">
        <v>3896</v>
      </c>
    </row>
    <row r="1239" spans="1:7" ht="21" customHeight="1" x14ac:dyDescent="0.25">
      <c r="A1239" s="24" t="s">
        <v>70</v>
      </c>
      <c r="B1239" s="25" t="s">
        <v>3982</v>
      </c>
      <c r="C1239" s="24" t="s">
        <v>25</v>
      </c>
      <c r="D1239" s="24" t="s">
        <v>61</v>
      </c>
      <c r="E1239" s="30">
        <v>1</v>
      </c>
      <c r="F1239" s="27">
        <v>28.42</v>
      </c>
      <c r="G1239" s="27">
        <f>ROUND(ROUND(E1239,8)*F1239,2)</f>
        <v>28.42</v>
      </c>
    </row>
    <row r="1240" spans="1:7" ht="15" customHeight="1" x14ac:dyDescent="0.25">
      <c r="A1240" s="9"/>
      <c r="B1240" s="9"/>
      <c r="C1240" s="9"/>
      <c r="D1240" s="9"/>
      <c r="E1240" s="91" t="s">
        <v>3983</v>
      </c>
      <c r="F1240" s="91"/>
      <c r="G1240" s="28">
        <f>SUM(G1239:G1239)</f>
        <v>28.42</v>
      </c>
    </row>
    <row r="1241" spans="1:7" ht="15" customHeight="1" x14ac:dyDescent="0.25">
      <c r="A1241" s="9"/>
      <c r="B1241" s="9"/>
      <c r="C1241" s="9"/>
      <c r="D1241" s="9"/>
      <c r="E1241" s="92" t="s">
        <v>3913</v>
      </c>
      <c r="F1241" s="92"/>
      <c r="G1241" s="29">
        <f>ROUND(SUM(G1240),2)</f>
        <v>28.42</v>
      </c>
    </row>
    <row r="1242" spans="1:7" ht="9.9499999999999993" customHeight="1" x14ac:dyDescent="0.25">
      <c r="A1242" s="9"/>
      <c r="B1242" s="9"/>
      <c r="C1242" s="9"/>
      <c r="D1242" s="9"/>
      <c r="E1242" s="100"/>
      <c r="F1242" s="100"/>
      <c r="G1242" s="100"/>
    </row>
    <row r="1243" spans="1:7" ht="20.100000000000001" customHeight="1" x14ac:dyDescent="0.25">
      <c r="A1243" s="99" t="s">
        <v>4125</v>
      </c>
      <c r="B1243" s="99"/>
      <c r="C1243" s="99"/>
      <c r="D1243" s="99"/>
      <c r="E1243" s="99"/>
      <c r="F1243" s="99"/>
      <c r="G1243" s="99"/>
    </row>
    <row r="1244" spans="1:7" ht="15" customHeight="1" x14ac:dyDescent="0.25">
      <c r="A1244" s="93" t="s">
        <v>3893</v>
      </c>
      <c r="B1244" s="93"/>
      <c r="C1244" s="23" t="s">
        <v>3</v>
      </c>
      <c r="D1244" s="23" t="s">
        <v>4</v>
      </c>
      <c r="E1244" s="23" t="s">
        <v>3894</v>
      </c>
      <c r="F1244" s="23" t="s">
        <v>3895</v>
      </c>
      <c r="G1244" s="23" t="s">
        <v>3896</v>
      </c>
    </row>
    <row r="1245" spans="1:7" ht="29.1" customHeight="1" x14ac:dyDescent="0.25">
      <c r="A1245" s="24" t="s">
        <v>4054</v>
      </c>
      <c r="B1245" s="25" t="s">
        <v>4055</v>
      </c>
      <c r="C1245" s="24" t="s">
        <v>20</v>
      </c>
      <c r="D1245" s="24" t="s">
        <v>34</v>
      </c>
      <c r="E1245" s="30">
        <v>0.18468999999999999</v>
      </c>
      <c r="F1245" s="27">
        <v>517.16999999999996</v>
      </c>
      <c r="G1245" s="27">
        <f t="shared" ref="G1245:G1250" si="32">ROUND(ROUND(E1245,8)*F1245,2)</f>
        <v>95.52</v>
      </c>
    </row>
    <row r="1246" spans="1:7" ht="21" customHeight="1" x14ac:dyDescent="0.25">
      <c r="A1246" s="24" t="s">
        <v>4056</v>
      </c>
      <c r="B1246" s="25" t="s">
        <v>4057</v>
      </c>
      <c r="C1246" s="24" t="s">
        <v>20</v>
      </c>
      <c r="D1246" s="24" t="s">
        <v>2057</v>
      </c>
      <c r="E1246" s="30">
        <v>3.1900000000000001E-3</v>
      </c>
      <c r="F1246" s="27">
        <v>8.98</v>
      </c>
      <c r="G1246" s="27">
        <f t="shared" si="32"/>
        <v>0.03</v>
      </c>
    </row>
    <row r="1247" spans="1:7" ht="15" customHeight="1" x14ac:dyDescent="0.25">
      <c r="A1247" s="24" t="s">
        <v>3955</v>
      </c>
      <c r="B1247" s="25" t="s">
        <v>3956</v>
      </c>
      <c r="C1247" s="24" t="s">
        <v>20</v>
      </c>
      <c r="D1247" s="24" t="s">
        <v>3903</v>
      </c>
      <c r="E1247" s="30">
        <v>4.4999999999999998E-2</v>
      </c>
      <c r="F1247" s="27">
        <v>19.37</v>
      </c>
      <c r="G1247" s="27">
        <f t="shared" si="32"/>
        <v>0.87</v>
      </c>
    </row>
    <row r="1248" spans="1:7" ht="21" customHeight="1" x14ac:dyDescent="0.25">
      <c r="A1248" s="24" t="s">
        <v>4050</v>
      </c>
      <c r="B1248" s="25" t="s">
        <v>4051</v>
      </c>
      <c r="C1248" s="24" t="s">
        <v>20</v>
      </c>
      <c r="D1248" s="24" t="s">
        <v>84</v>
      </c>
      <c r="E1248" s="30">
        <v>0.46875</v>
      </c>
      <c r="F1248" s="27">
        <v>3.9</v>
      </c>
      <c r="G1248" s="27">
        <f t="shared" si="32"/>
        <v>1.83</v>
      </c>
    </row>
    <row r="1249" spans="1:7" ht="21" customHeight="1" x14ac:dyDescent="0.25">
      <c r="A1249" s="24" t="s">
        <v>4058</v>
      </c>
      <c r="B1249" s="25" t="s">
        <v>4059</v>
      </c>
      <c r="C1249" s="24" t="s">
        <v>20</v>
      </c>
      <c r="D1249" s="24" t="s">
        <v>84</v>
      </c>
      <c r="E1249" s="30">
        <v>0.375</v>
      </c>
      <c r="F1249" s="27">
        <v>2.69</v>
      </c>
      <c r="G1249" s="27">
        <f t="shared" si="32"/>
        <v>1.01</v>
      </c>
    </row>
    <row r="1250" spans="1:7" ht="29.1" customHeight="1" x14ac:dyDescent="0.25">
      <c r="A1250" s="24" t="s">
        <v>4060</v>
      </c>
      <c r="B1250" s="25" t="s">
        <v>4061</v>
      </c>
      <c r="C1250" s="24" t="s">
        <v>20</v>
      </c>
      <c r="D1250" s="24" t="s">
        <v>16</v>
      </c>
      <c r="E1250" s="30">
        <v>1.07</v>
      </c>
      <c r="F1250" s="27">
        <v>23.81</v>
      </c>
      <c r="G1250" s="27">
        <f t="shared" si="32"/>
        <v>25.48</v>
      </c>
    </row>
    <row r="1251" spans="1:7" ht="15" customHeight="1" x14ac:dyDescent="0.25">
      <c r="A1251" s="9"/>
      <c r="B1251" s="9"/>
      <c r="C1251" s="9"/>
      <c r="D1251" s="9"/>
      <c r="E1251" s="91" t="s">
        <v>3906</v>
      </c>
      <c r="F1251" s="91"/>
      <c r="G1251" s="28">
        <f>SUM(G1245:G1250)</f>
        <v>124.74000000000001</v>
      </c>
    </row>
    <row r="1252" spans="1:7" ht="15" customHeight="1" x14ac:dyDescent="0.25">
      <c r="A1252" s="93" t="s">
        <v>3907</v>
      </c>
      <c r="B1252" s="93"/>
      <c r="C1252" s="23" t="s">
        <v>3</v>
      </c>
      <c r="D1252" s="23" t="s">
        <v>4</v>
      </c>
      <c r="E1252" s="23" t="s">
        <v>3894</v>
      </c>
      <c r="F1252" s="23" t="s">
        <v>3895</v>
      </c>
      <c r="G1252" s="23" t="s">
        <v>3896</v>
      </c>
    </row>
    <row r="1253" spans="1:7" ht="21" customHeight="1" x14ac:dyDescent="0.25">
      <c r="A1253" s="24" t="s">
        <v>3908</v>
      </c>
      <c r="B1253" s="25" t="s">
        <v>3909</v>
      </c>
      <c r="C1253" s="24" t="s">
        <v>20</v>
      </c>
      <c r="D1253" s="24" t="s">
        <v>2056</v>
      </c>
      <c r="E1253" s="30">
        <v>0.13009999999999999</v>
      </c>
      <c r="F1253" s="27">
        <v>32.24</v>
      </c>
      <c r="G1253" s="27">
        <f>ROUND(ROUND(E1253,8)*F1253,2)</f>
        <v>4.1900000000000004</v>
      </c>
    </row>
    <row r="1254" spans="1:7" ht="15" customHeight="1" x14ac:dyDescent="0.25">
      <c r="A1254" s="24" t="s">
        <v>3971</v>
      </c>
      <c r="B1254" s="25" t="s">
        <v>3972</v>
      </c>
      <c r="C1254" s="24" t="s">
        <v>20</v>
      </c>
      <c r="D1254" s="24" t="s">
        <v>2056</v>
      </c>
      <c r="E1254" s="30">
        <v>8.7400000000000005E-2</v>
      </c>
      <c r="F1254" s="27">
        <v>32.69</v>
      </c>
      <c r="G1254" s="27">
        <f>ROUND(ROUND(E1254,8)*F1254,2)</f>
        <v>2.86</v>
      </c>
    </row>
    <row r="1255" spans="1:7" ht="15" customHeight="1" x14ac:dyDescent="0.25">
      <c r="A1255" s="24" t="s">
        <v>3910</v>
      </c>
      <c r="B1255" s="25" t="s">
        <v>3911</v>
      </c>
      <c r="C1255" s="24" t="s">
        <v>20</v>
      </c>
      <c r="D1255" s="24" t="s">
        <v>2056</v>
      </c>
      <c r="E1255" s="30">
        <v>0.21759999999999999</v>
      </c>
      <c r="F1255" s="27">
        <v>24.94</v>
      </c>
      <c r="G1255" s="27">
        <f>ROUND(ROUND(E1255,8)*F1255,2)</f>
        <v>5.43</v>
      </c>
    </row>
    <row r="1256" spans="1:7" ht="18" customHeight="1" x14ac:dyDescent="0.25">
      <c r="A1256" s="9"/>
      <c r="B1256" s="9"/>
      <c r="C1256" s="9"/>
      <c r="D1256" s="9"/>
      <c r="E1256" s="91" t="s">
        <v>3912</v>
      </c>
      <c r="F1256" s="91"/>
      <c r="G1256" s="28">
        <f>SUM(G1253:G1255)</f>
        <v>12.48</v>
      </c>
    </row>
    <row r="1257" spans="1:7" ht="15" customHeight="1" x14ac:dyDescent="0.25">
      <c r="A1257" s="93" t="s">
        <v>3922</v>
      </c>
      <c r="B1257" s="93"/>
      <c r="C1257" s="23" t="s">
        <v>3</v>
      </c>
      <c r="D1257" s="23" t="s">
        <v>4</v>
      </c>
      <c r="E1257" s="23" t="s">
        <v>3894</v>
      </c>
      <c r="F1257" s="23" t="s">
        <v>3895</v>
      </c>
      <c r="G1257" s="23" t="s">
        <v>3896</v>
      </c>
    </row>
    <row r="1258" spans="1:7" ht="29.1" customHeight="1" x14ac:dyDescent="0.25">
      <c r="A1258" s="24" t="s">
        <v>4062</v>
      </c>
      <c r="B1258" s="25" t="s">
        <v>4063</v>
      </c>
      <c r="C1258" s="24" t="s">
        <v>20</v>
      </c>
      <c r="D1258" s="24" t="s">
        <v>3903</v>
      </c>
      <c r="E1258" s="30">
        <v>1.23E-2</v>
      </c>
      <c r="F1258" s="27">
        <v>23.44</v>
      </c>
      <c r="G1258" s="27">
        <f>ROUND(ROUND(E1258,8)*F1258,2)</f>
        <v>0.28999999999999998</v>
      </c>
    </row>
    <row r="1259" spans="1:7" ht="21" customHeight="1" x14ac:dyDescent="0.25">
      <c r="A1259" s="24" t="s">
        <v>4064</v>
      </c>
      <c r="B1259" s="25" t="s">
        <v>4065</v>
      </c>
      <c r="C1259" s="24" t="s">
        <v>4066</v>
      </c>
      <c r="D1259" s="24" t="s">
        <v>26</v>
      </c>
      <c r="E1259" s="30">
        <v>4</v>
      </c>
      <c r="F1259" s="27">
        <v>5.76</v>
      </c>
      <c r="G1259" s="27">
        <f>ROUND(ROUND(E1259,8)*F1259,2)</f>
        <v>23.04</v>
      </c>
    </row>
    <row r="1260" spans="1:7" ht="15" customHeight="1" x14ac:dyDescent="0.25">
      <c r="A1260" s="9"/>
      <c r="B1260" s="9"/>
      <c r="C1260" s="9"/>
      <c r="D1260" s="9"/>
      <c r="E1260" s="91" t="s">
        <v>3933</v>
      </c>
      <c r="F1260" s="91"/>
      <c r="G1260" s="28">
        <f>SUM(G1258:G1259)</f>
        <v>23.33</v>
      </c>
    </row>
    <row r="1261" spans="1:7" ht="15" customHeight="1" x14ac:dyDescent="0.25">
      <c r="A1261" s="9"/>
      <c r="B1261" s="9"/>
      <c r="C1261" s="9"/>
      <c r="D1261" s="9"/>
      <c r="E1261" s="92" t="s">
        <v>3913</v>
      </c>
      <c r="F1261" s="92"/>
      <c r="G1261" s="29">
        <f>ROUND(SUM(G1251,G1256,G1260),2)</f>
        <v>160.55000000000001</v>
      </c>
    </row>
    <row r="1262" spans="1:7" ht="9.9499999999999993" customHeight="1" x14ac:dyDescent="0.25">
      <c r="A1262" s="9"/>
      <c r="B1262" s="9"/>
      <c r="C1262" s="9"/>
      <c r="D1262" s="9"/>
      <c r="E1262" s="100"/>
      <c r="F1262" s="100"/>
      <c r="G1262" s="100"/>
    </row>
    <row r="1263" spans="1:7" ht="20.100000000000001" customHeight="1" x14ac:dyDescent="0.25">
      <c r="A1263" s="99" t="s">
        <v>4123</v>
      </c>
      <c r="B1263" s="99"/>
      <c r="C1263" s="99"/>
      <c r="D1263" s="99"/>
      <c r="E1263" s="99"/>
      <c r="F1263" s="99"/>
      <c r="G1263" s="99"/>
    </row>
    <row r="1264" spans="1:7" ht="15" customHeight="1" x14ac:dyDescent="0.25">
      <c r="A1264" s="93" t="s">
        <v>3893</v>
      </c>
      <c r="B1264" s="93"/>
      <c r="C1264" s="23" t="s">
        <v>3</v>
      </c>
      <c r="D1264" s="23" t="s">
        <v>4</v>
      </c>
      <c r="E1264" s="23" t="s">
        <v>3894</v>
      </c>
      <c r="F1264" s="23" t="s">
        <v>3895</v>
      </c>
      <c r="G1264" s="23" t="s">
        <v>3896</v>
      </c>
    </row>
    <row r="1265" spans="1:7" ht="15" customHeight="1" x14ac:dyDescent="0.25">
      <c r="A1265" s="24" t="s">
        <v>3951</v>
      </c>
      <c r="B1265" s="25" t="s">
        <v>3952</v>
      </c>
      <c r="C1265" s="24" t="s">
        <v>3953</v>
      </c>
      <c r="D1265" s="24" t="s">
        <v>3954</v>
      </c>
      <c r="E1265" s="30">
        <v>4.0000000000000001E-3</v>
      </c>
      <c r="F1265" s="27">
        <v>215</v>
      </c>
      <c r="G1265" s="27">
        <f>ROUND(ROUND(E1265,8)*F1265,2)</f>
        <v>0.86</v>
      </c>
    </row>
    <row r="1266" spans="1:7" ht="15" customHeight="1" x14ac:dyDescent="0.25">
      <c r="A1266" s="24" t="s">
        <v>3955</v>
      </c>
      <c r="B1266" s="25" t="s">
        <v>3956</v>
      </c>
      <c r="C1266" s="24" t="s">
        <v>20</v>
      </c>
      <c r="D1266" s="24" t="s">
        <v>3903</v>
      </c>
      <c r="E1266" s="30">
        <v>5.0000000000000001E-3</v>
      </c>
      <c r="F1266" s="27">
        <v>19.37</v>
      </c>
      <c r="G1266" s="27">
        <f>ROUND(ROUND(E1266,8)*F1266,2)</f>
        <v>0.1</v>
      </c>
    </row>
    <row r="1267" spans="1:7" ht="15" customHeight="1" x14ac:dyDescent="0.25">
      <c r="A1267" s="9"/>
      <c r="B1267" s="9"/>
      <c r="C1267" s="9"/>
      <c r="D1267" s="9"/>
      <c r="E1267" s="91" t="s">
        <v>3906</v>
      </c>
      <c r="F1267" s="91"/>
      <c r="G1267" s="28">
        <f>SUM(G1265:G1266)</f>
        <v>0.96</v>
      </c>
    </row>
    <row r="1268" spans="1:7" ht="15" customHeight="1" x14ac:dyDescent="0.25">
      <c r="A1268" s="93" t="s">
        <v>3907</v>
      </c>
      <c r="B1268" s="93"/>
      <c r="C1268" s="23" t="s">
        <v>3</v>
      </c>
      <c r="D1268" s="23" t="s">
        <v>4</v>
      </c>
      <c r="E1268" s="23" t="s">
        <v>3894</v>
      </c>
      <c r="F1268" s="23" t="s">
        <v>3895</v>
      </c>
      <c r="G1268" s="23" t="s">
        <v>3896</v>
      </c>
    </row>
    <row r="1269" spans="1:7" ht="21" customHeight="1" x14ac:dyDescent="0.25">
      <c r="A1269" s="24" t="s">
        <v>3908</v>
      </c>
      <c r="B1269" s="25" t="s">
        <v>3909</v>
      </c>
      <c r="C1269" s="24" t="s">
        <v>20</v>
      </c>
      <c r="D1269" s="24" t="s">
        <v>2056</v>
      </c>
      <c r="E1269" s="30">
        <v>0.03</v>
      </c>
      <c r="F1269" s="27">
        <v>32.24</v>
      </c>
      <c r="G1269" s="27">
        <f>ROUND(ROUND(E1269,8)*F1269,2)</f>
        <v>0.97</v>
      </c>
    </row>
    <row r="1270" spans="1:7" ht="15" customHeight="1" x14ac:dyDescent="0.25">
      <c r="A1270" s="24" t="s">
        <v>3910</v>
      </c>
      <c r="B1270" s="25" t="s">
        <v>3911</v>
      </c>
      <c r="C1270" s="24" t="s">
        <v>20</v>
      </c>
      <c r="D1270" s="24" t="s">
        <v>2056</v>
      </c>
      <c r="E1270" s="30">
        <v>0.03</v>
      </c>
      <c r="F1270" s="27">
        <v>24.94</v>
      </c>
      <c r="G1270" s="27">
        <f>ROUND(ROUND(E1270,8)*F1270,2)</f>
        <v>0.75</v>
      </c>
    </row>
    <row r="1271" spans="1:7" ht="18" customHeight="1" x14ac:dyDescent="0.25">
      <c r="A1271" s="9"/>
      <c r="B1271" s="9"/>
      <c r="C1271" s="9"/>
      <c r="D1271" s="9"/>
      <c r="E1271" s="91" t="s">
        <v>3912</v>
      </c>
      <c r="F1271" s="91"/>
      <c r="G1271" s="28">
        <f>SUM(G1269:G1270)</f>
        <v>1.72</v>
      </c>
    </row>
    <row r="1272" spans="1:7" ht="15" customHeight="1" x14ac:dyDescent="0.25">
      <c r="A1272" s="9"/>
      <c r="B1272" s="9"/>
      <c r="C1272" s="9"/>
      <c r="D1272" s="9"/>
      <c r="E1272" s="92" t="s">
        <v>3913</v>
      </c>
      <c r="F1272" s="92"/>
      <c r="G1272" s="29">
        <f>ROUND(SUM(G1267,G1271),2)</f>
        <v>2.68</v>
      </c>
    </row>
    <row r="1273" spans="1:7" ht="9.9499999999999993" customHeight="1" x14ac:dyDescent="0.25">
      <c r="A1273" s="9"/>
      <c r="B1273" s="9"/>
      <c r="C1273" s="9"/>
      <c r="D1273" s="9"/>
      <c r="E1273" s="100"/>
      <c r="F1273" s="100"/>
      <c r="G1273" s="100"/>
    </row>
    <row r="1274" spans="1:7" ht="20.100000000000001" customHeight="1" x14ac:dyDescent="0.25">
      <c r="A1274" s="99" t="s">
        <v>4124</v>
      </c>
      <c r="B1274" s="99"/>
      <c r="C1274" s="99"/>
      <c r="D1274" s="99"/>
      <c r="E1274" s="99"/>
      <c r="F1274" s="99"/>
      <c r="G1274" s="99"/>
    </row>
    <row r="1275" spans="1:7" ht="15" customHeight="1" x14ac:dyDescent="0.25">
      <c r="A1275" s="93" t="s">
        <v>3981</v>
      </c>
      <c r="B1275" s="93"/>
      <c r="C1275" s="23" t="s">
        <v>3</v>
      </c>
      <c r="D1275" s="23" t="s">
        <v>4</v>
      </c>
      <c r="E1275" s="23" t="s">
        <v>3894</v>
      </c>
      <c r="F1275" s="23" t="s">
        <v>3895</v>
      </c>
      <c r="G1275" s="23" t="s">
        <v>3896</v>
      </c>
    </row>
    <row r="1276" spans="1:7" ht="21" customHeight="1" x14ac:dyDescent="0.25">
      <c r="A1276" s="24" t="s">
        <v>70</v>
      </c>
      <c r="B1276" s="25" t="s">
        <v>3982</v>
      </c>
      <c r="C1276" s="24" t="s">
        <v>25</v>
      </c>
      <c r="D1276" s="24" t="s">
        <v>61</v>
      </c>
      <c r="E1276" s="30">
        <v>1</v>
      </c>
      <c r="F1276" s="27">
        <v>28.42</v>
      </c>
      <c r="G1276" s="27">
        <f>ROUND(ROUND(E1276,8)*F1276,2)</f>
        <v>28.42</v>
      </c>
    </row>
    <row r="1277" spans="1:7" ht="15" customHeight="1" x14ac:dyDescent="0.25">
      <c r="A1277" s="9"/>
      <c r="B1277" s="9"/>
      <c r="C1277" s="9"/>
      <c r="D1277" s="9"/>
      <c r="E1277" s="91" t="s">
        <v>3983</v>
      </c>
      <c r="F1277" s="91"/>
      <c r="G1277" s="28">
        <f>SUM(G1276:G1276)</f>
        <v>28.42</v>
      </c>
    </row>
    <row r="1278" spans="1:7" ht="15" customHeight="1" x14ac:dyDescent="0.25">
      <c r="A1278" s="9"/>
      <c r="B1278" s="9"/>
      <c r="C1278" s="9"/>
      <c r="D1278" s="9"/>
      <c r="E1278" s="92" t="s">
        <v>3913</v>
      </c>
      <c r="F1278" s="92"/>
      <c r="G1278" s="29">
        <f>ROUND(SUM(G1277),2)</f>
        <v>28.42</v>
      </c>
    </row>
    <row r="1279" spans="1:7" ht="9.9499999999999993" customHeight="1" x14ac:dyDescent="0.25">
      <c r="A1279" s="9"/>
      <c r="B1279" s="9"/>
      <c r="C1279" s="9"/>
      <c r="D1279" s="9"/>
      <c r="E1279" s="100"/>
      <c r="F1279" s="100"/>
      <c r="G1279" s="100"/>
    </row>
    <row r="1280" spans="1:7" ht="20.100000000000001" customHeight="1" x14ac:dyDescent="0.25">
      <c r="A1280" s="99" t="s">
        <v>4125</v>
      </c>
      <c r="B1280" s="99"/>
      <c r="C1280" s="99"/>
      <c r="D1280" s="99"/>
      <c r="E1280" s="99"/>
      <c r="F1280" s="99"/>
      <c r="G1280" s="99"/>
    </row>
    <row r="1281" spans="1:7" ht="15" customHeight="1" x14ac:dyDescent="0.25">
      <c r="A1281" s="93" t="s">
        <v>3893</v>
      </c>
      <c r="B1281" s="93"/>
      <c r="C1281" s="23" t="s">
        <v>3</v>
      </c>
      <c r="D1281" s="23" t="s">
        <v>4</v>
      </c>
      <c r="E1281" s="23" t="s">
        <v>3894</v>
      </c>
      <c r="F1281" s="23" t="s">
        <v>3895</v>
      </c>
      <c r="G1281" s="23" t="s">
        <v>3896</v>
      </c>
    </row>
    <row r="1282" spans="1:7" ht="29.1" customHeight="1" x14ac:dyDescent="0.25">
      <c r="A1282" s="24" t="s">
        <v>4054</v>
      </c>
      <c r="B1282" s="25" t="s">
        <v>4055</v>
      </c>
      <c r="C1282" s="24" t="s">
        <v>20</v>
      </c>
      <c r="D1282" s="24" t="s">
        <v>34</v>
      </c>
      <c r="E1282" s="30">
        <v>0.18468999999999999</v>
      </c>
      <c r="F1282" s="27">
        <v>517.16999999999996</v>
      </c>
      <c r="G1282" s="27">
        <f t="shared" ref="G1282:G1287" si="33">ROUND(ROUND(E1282,8)*F1282,2)</f>
        <v>95.52</v>
      </c>
    </row>
    <row r="1283" spans="1:7" ht="21" customHeight="1" x14ac:dyDescent="0.25">
      <c r="A1283" s="24" t="s">
        <v>4056</v>
      </c>
      <c r="B1283" s="25" t="s">
        <v>4057</v>
      </c>
      <c r="C1283" s="24" t="s">
        <v>20</v>
      </c>
      <c r="D1283" s="24" t="s">
        <v>2057</v>
      </c>
      <c r="E1283" s="30">
        <v>3.1900000000000001E-3</v>
      </c>
      <c r="F1283" s="27">
        <v>8.98</v>
      </c>
      <c r="G1283" s="27">
        <f t="shared" si="33"/>
        <v>0.03</v>
      </c>
    </row>
    <row r="1284" spans="1:7" ht="15" customHeight="1" x14ac:dyDescent="0.25">
      <c r="A1284" s="24" t="s">
        <v>3955</v>
      </c>
      <c r="B1284" s="25" t="s">
        <v>3956</v>
      </c>
      <c r="C1284" s="24" t="s">
        <v>20</v>
      </c>
      <c r="D1284" s="24" t="s">
        <v>3903</v>
      </c>
      <c r="E1284" s="30">
        <v>4.4999999999999998E-2</v>
      </c>
      <c r="F1284" s="27">
        <v>19.37</v>
      </c>
      <c r="G1284" s="27">
        <f t="shared" si="33"/>
        <v>0.87</v>
      </c>
    </row>
    <row r="1285" spans="1:7" ht="21" customHeight="1" x14ac:dyDescent="0.25">
      <c r="A1285" s="24" t="s">
        <v>4050</v>
      </c>
      <c r="B1285" s="25" t="s">
        <v>4051</v>
      </c>
      <c r="C1285" s="24" t="s">
        <v>20</v>
      </c>
      <c r="D1285" s="24" t="s">
        <v>84</v>
      </c>
      <c r="E1285" s="30">
        <v>0.46875</v>
      </c>
      <c r="F1285" s="27">
        <v>3.9</v>
      </c>
      <c r="G1285" s="27">
        <f t="shared" si="33"/>
        <v>1.83</v>
      </c>
    </row>
    <row r="1286" spans="1:7" ht="21" customHeight="1" x14ac:dyDescent="0.25">
      <c r="A1286" s="24" t="s">
        <v>4058</v>
      </c>
      <c r="B1286" s="25" t="s">
        <v>4059</v>
      </c>
      <c r="C1286" s="24" t="s">
        <v>20</v>
      </c>
      <c r="D1286" s="24" t="s">
        <v>84</v>
      </c>
      <c r="E1286" s="30">
        <v>0.375</v>
      </c>
      <c r="F1286" s="27">
        <v>2.69</v>
      </c>
      <c r="G1286" s="27">
        <f t="shared" si="33"/>
        <v>1.01</v>
      </c>
    </row>
    <row r="1287" spans="1:7" ht="29.1" customHeight="1" x14ac:dyDescent="0.25">
      <c r="A1287" s="24" t="s">
        <v>4060</v>
      </c>
      <c r="B1287" s="25" t="s">
        <v>4061</v>
      </c>
      <c r="C1287" s="24" t="s">
        <v>20</v>
      </c>
      <c r="D1287" s="24" t="s">
        <v>16</v>
      </c>
      <c r="E1287" s="30">
        <v>1.07</v>
      </c>
      <c r="F1287" s="27">
        <v>23.81</v>
      </c>
      <c r="G1287" s="27">
        <f t="shared" si="33"/>
        <v>25.48</v>
      </c>
    </row>
    <row r="1288" spans="1:7" ht="15" customHeight="1" x14ac:dyDescent="0.25">
      <c r="A1288" s="9"/>
      <c r="B1288" s="9"/>
      <c r="C1288" s="9"/>
      <c r="D1288" s="9"/>
      <c r="E1288" s="91" t="s">
        <v>3906</v>
      </c>
      <c r="F1288" s="91"/>
      <c r="G1288" s="28">
        <f>SUM(G1282:G1287)</f>
        <v>124.74000000000001</v>
      </c>
    </row>
    <row r="1289" spans="1:7" ht="15" customHeight="1" x14ac:dyDescent="0.25">
      <c r="A1289" s="93" t="s">
        <v>3907</v>
      </c>
      <c r="B1289" s="93"/>
      <c r="C1289" s="23" t="s">
        <v>3</v>
      </c>
      <c r="D1289" s="23" t="s">
        <v>4</v>
      </c>
      <c r="E1289" s="23" t="s">
        <v>3894</v>
      </c>
      <c r="F1289" s="23" t="s">
        <v>3895</v>
      </c>
      <c r="G1289" s="23" t="s">
        <v>3896</v>
      </c>
    </row>
    <row r="1290" spans="1:7" ht="21" customHeight="1" x14ac:dyDescent="0.25">
      <c r="A1290" s="24" t="s">
        <v>3908</v>
      </c>
      <c r="B1290" s="25" t="s">
        <v>3909</v>
      </c>
      <c r="C1290" s="24" t="s">
        <v>20</v>
      </c>
      <c r="D1290" s="24" t="s">
        <v>2056</v>
      </c>
      <c r="E1290" s="30">
        <v>0.13009999999999999</v>
      </c>
      <c r="F1290" s="27">
        <v>32.24</v>
      </c>
      <c r="G1290" s="27">
        <f>ROUND(ROUND(E1290,8)*F1290,2)</f>
        <v>4.1900000000000004</v>
      </c>
    </row>
    <row r="1291" spans="1:7" ht="15" customHeight="1" x14ac:dyDescent="0.25">
      <c r="A1291" s="24" t="s">
        <v>3971</v>
      </c>
      <c r="B1291" s="25" t="s">
        <v>3972</v>
      </c>
      <c r="C1291" s="24" t="s">
        <v>20</v>
      </c>
      <c r="D1291" s="24" t="s">
        <v>2056</v>
      </c>
      <c r="E1291" s="30">
        <v>8.7400000000000005E-2</v>
      </c>
      <c r="F1291" s="27">
        <v>32.69</v>
      </c>
      <c r="G1291" s="27">
        <f>ROUND(ROUND(E1291,8)*F1291,2)</f>
        <v>2.86</v>
      </c>
    </row>
    <row r="1292" spans="1:7" ht="15" customHeight="1" x14ac:dyDescent="0.25">
      <c r="A1292" s="24" t="s">
        <v>3910</v>
      </c>
      <c r="B1292" s="25" t="s">
        <v>3911</v>
      </c>
      <c r="C1292" s="24" t="s">
        <v>20</v>
      </c>
      <c r="D1292" s="24" t="s">
        <v>2056</v>
      </c>
      <c r="E1292" s="30">
        <v>0.21759999999999999</v>
      </c>
      <c r="F1292" s="27">
        <v>24.94</v>
      </c>
      <c r="G1292" s="27">
        <f>ROUND(ROUND(E1292,8)*F1292,2)</f>
        <v>5.43</v>
      </c>
    </row>
    <row r="1293" spans="1:7" ht="18" customHeight="1" x14ac:dyDescent="0.25">
      <c r="A1293" s="9"/>
      <c r="B1293" s="9"/>
      <c r="C1293" s="9"/>
      <c r="D1293" s="9"/>
      <c r="E1293" s="91" t="s">
        <v>3912</v>
      </c>
      <c r="F1293" s="91"/>
      <c r="G1293" s="28">
        <f>SUM(G1290:G1292)</f>
        <v>12.48</v>
      </c>
    </row>
    <row r="1294" spans="1:7" ht="15" customHeight="1" x14ac:dyDescent="0.25">
      <c r="A1294" s="93" t="s">
        <v>3922</v>
      </c>
      <c r="B1294" s="93"/>
      <c r="C1294" s="23" t="s">
        <v>3</v>
      </c>
      <c r="D1294" s="23" t="s">
        <v>4</v>
      </c>
      <c r="E1294" s="23" t="s">
        <v>3894</v>
      </c>
      <c r="F1294" s="23" t="s">
        <v>3895</v>
      </c>
      <c r="G1294" s="23" t="s">
        <v>3896</v>
      </c>
    </row>
    <row r="1295" spans="1:7" ht="29.1" customHeight="1" x14ac:dyDescent="0.25">
      <c r="A1295" s="24" t="s">
        <v>4062</v>
      </c>
      <c r="B1295" s="25" t="s">
        <v>4063</v>
      </c>
      <c r="C1295" s="24" t="s">
        <v>20</v>
      </c>
      <c r="D1295" s="24" t="s">
        <v>3903</v>
      </c>
      <c r="E1295" s="30">
        <v>1.23E-2</v>
      </c>
      <c r="F1295" s="27">
        <v>23.44</v>
      </c>
      <c r="G1295" s="27">
        <f>ROUND(ROUND(E1295,8)*F1295,2)</f>
        <v>0.28999999999999998</v>
      </c>
    </row>
    <row r="1296" spans="1:7" ht="21" customHeight="1" x14ac:dyDescent="0.25">
      <c r="A1296" s="24" t="s">
        <v>4064</v>
      </c>
      <c r="B1296" s="25" t="s">
        <v>4065</v>
      </c>
      <c r="C1296" s="24" t="s">
        <v>4066</v>
      </c>
      <c r="D1296" s="24" t="s">
        <v>26</v>
      </c>
      <c r="E1296" s="30">
        <v>4</v>
      </c>
      <c r="F1296" s="27">
        <v>5.76</v>
      </c>
      <c r="G1296" s="27">
        <f>ROUND(ROUND(E1296,8)*F1296,2)</f>
        <v>23.04</v>
      </c>
    </row>
    <row r="1297" spans="1:7" ht="15" customHeight="1" x14ac:dyDescent="0.25">
      <c r="A1297" s="9"/>
      <c r="B1297" s="9"/>
      <c r="C1297" s="9"/>
      <c r="D1297" s="9"/>
      <c r="E1297" s="91" t="s">
        <v>3933</v>
      </c>
      <c r="F1297" s="91"/>
      <c r="G1297" s="28">
        <f>SUM(G1295:G1296)</f>
        <v>23.33</v>
      </c>
    </row>
    <row r="1298" spans="1:7" ht="15" customHeight="1" x14ac:dyDescent="0.25">
      <c r="A1298" s="9"/>
      <c r="B1298" s="9"/>
      <c r="C1298" s="9"/>
      <c r="D1298" s="9"/>
      <c r="E1298" s="92" t="s">
        <v>3913</v>
      </c>
      <c r="F1298" s="92"/>
      <c r="G1298" s="29">
        <f>ROUND(SUM(G1288,G1293,G1297),2)</f>
        <v>160.55000000000001</v>
      </c>
    </row>
    <row r="1299" spans="1:7" ht="9.9499999999999993" customHeight="1" x14ac:dyDescent="0.25">
      <c r="A1299" s="9"/>
      <c r="B1299" s="9"/>
      <c r="C1299" s="9"/>
      <c r="D1299" s="9"/>
      <c r="E1299" s="100"/>
      <c r="F1299" s="100"/>
      <c r="G1299" s="100"/>
    </row>
    <row r="1300" spans="1:7" ht="20.100000000000001" customHeight="1" x14ac:dyDescent="0.25">
      <c r="A1300" s="99" t="s">
        <v>4123</v>
      </c>
      <c r="B1300" s="99"/>
      <c r="C1300" s="99"/>
      <c r="D1300" s="99"/>
      <c r="E1300" s="99"/>
      <c r="F1300" s="99"/>
      <c r="G1300" s="99"/>
    </row>
    <row r="1301" spans="1:7" ht="15" customHeight="1" x14ac:dyDescent="0.25">
      <c r="A1301" s="93" t="s">
        <v>3893</v>
      </c>
      <c r="B1301" s="93"/>
      <c r="C1301" s="23" t="s">
        <v>3</v>
      </c>
      <c r="D1301" s="23" t="s">
        <v>4</v>
      </c>
      <c r="E1301" s="23" t="s">
        <v>3894</v>
      </c>
      <c r="F1301" s="23" t="s">
        <v>3895</v>
      </c>
      <c r="G1301" s="23" t="s">
        <v>3896</v>
      </c>
    </row>
    <row r="1302" spans="1:7" ht="15" customHeight="1" x14ac:dyDescent="0.25">
      <c r="A1302" s="24" t="s">
        <v>3951</v>
      </c>
      <c r="B1302" s="25" t="s">
        <v>3952</v>
      </c>
      <c r="C1302" s="24" t="s">
        <v>3953</v>
      </c>
      <c r="D1302" s="24" t="s">
        <v>3954</v>
      </c>
      <c r="E1302" s="30">
        <v>4.0000000000000001E-3</v>
      </c>
      <c r="F1302" s="27">
        <v>215</v>
      </c>
      <c r="G1302" s="27">
        <f>ROUND(ROUND(E1302,8)*F1302,2)</f>
        <v>0.86</v>
      </c>
    </row>
    <row r="1303" spans="1:7" ht="15" customHeight="1" x14ac:dyDescent="0.25">
      <c r="A1303" s="24" t="s">
        <v>3955</v>
      </c>
      <c r="B1303" s="25" t="s">
        <v>3956</v>
      </c>
      <c r="C1303" s="24" t="s">
        <v>20</v>
      </c>
      <c r="D1303" s="24" t="s">
        <v>3903</v>
      </c>
      <c r="E1303" s="30">
        <v>5.0000000000000001E-3</v>
      </c>
      <c r="F1303" s="27">
        <v>19.37</v>
      </c>
      <c r="G1303" s="27">
        <f>ROUND(ROUND(E1303,8)*F1303,2)</f>
        <v>0.1</v>
      </c>
    </row>
    <row r="1304" spans="1:7" ht="15" customHeight="1" x14ac:dyDescent="0.25">
      <c r="A1304" s="9"/>
      <c r="B1304" s="9"/>
      <c r="C1304" s="9"/>
      <c r="D1304" s="9"/>
      <c r="E1304" s="91" t="s">
        <v>3906</v>
      </c>
      <c r="F1304" s="91"/>
      <c r="G1304" s="28">
        <f>SUM(G1302:G1303)</f>
        <v>0.96</v>
      </c>
    </row>
    <row r="1305" spans="1:7" ht="15" customHeight="1" x14ac:dyDescent="0.25">
      <c r="A1305" s="93" t="s">
        <v>3907</v>
      </c>
      <c r="B1305" s="93"/>
      <c r="C1305" s="23" t="s">
        <v>3</v>
      </c>
      <c r="D1305" s="23" t="s">
        <v>4</v>
      </c>
      <c r="E1305" s="23" t="s">
        <v>3894</v>
      </c>
      <c r="F1305" s="23" t="s">
        <v>3895</v>
      </c>
      <c r="G1305" s="23" t="s">
        <v>3896</v>
      </c>
    </row>
    <row r="1306" spans="1:7" ht="21" customHeight="1" x14ac:dyDescent="0.25">
      <c r="A1306" s="24" t="s">
        <v>3908</v>
      </c>
      <c r="B1306" s="25" t="s">
        <v>3909</v>
      </c>
      <c r="C1306" s="24" t="s">
        <v>20</v>
      </c>
      <c r="D1306" s="24" t="s">
        <v>2056</v>
      </c>
      <c r="E1306" s="30">
        <v>0.03</v>
      </c>
      <c r="F1306" s="27">
        <v>32.24</v>
      </c>
      <c r="G1306" s="27">
        <f>ROUND(ROUND(E1306,8)*F1306,2)</f>
        <v>0.97</v>
      </c>
    </row>
    <row r="1307" spans="1:7" ht="15" customHeight="1" x14ac:dyDescent="0.25">
      <c r="A1307" s="24" t="s">
        <v>3910</v>
      </c>
      <c r="B1307" s="25" t="s">
        <v>3911</v>
      </c>
      <c r="C1307" s="24" t="s">
        <v>20</v>
      </c>
      <c r="D1307" s="24" t="s">
        <v>2056</v>
      </c>
      <c r="E1307" s="30">
        <v>0.03</v>
      </c>
      <c r="F1307" s="27">
        <v>24.94</v>
      </c>
      <c r="G1307" s="27">
        <f>ROUND(ROUND(E1307,8)*F1307,2)</f>
        <v>0.75</v>
      </c>
    </row>
    <row r="1308" spans="1:7" ht="18" customHeight="1" x14ac:dyDescent="0.25">
      <c r="A1308" s="9"/>
      <c r="B1308" s="9"/>
      <c r="C1308" s="9"/>
      <c r="D1308" s="9"/>
      <c r="E1308" s="91" t="s">
        <v>3912</v>
      </c>
      <c r="F1308" s="91"/>
      <c r="G1308" s="28">
        <f>SUM(G1306:G1307)</f>
        <v>1.72</v>
      </c>
    </row>
    <row r="1309" spans="1:7" ht="15" customHeight="1" x14ac:dyDescent="0.25">
      <c r="A1309" s="9"/>
      <c r="B1309" s="9"/>
      <c r="C1309" s="9"/>
      <c r="D1309" s="9"/>
      <c r="E1309" s="92" t="s">
        <v>3913</v>
      </c>
      <c r="F1309" s="92"/>
      <c r="G1309" s="29">
        <f>ROUND(SUM(G1304,G1308),2)</f>
        <v>2.68</v>
      </c>
    </row>
    <row r="1310" spans="1:7" ht="9.9499999999999993" customHeight="1" x14ac:dyDescent="0.25">
      <c r="A1310" s="9"/>
      <c r="B1310" s="9"/>
      <c r="C1310" s="9"/>
      <c r="D1310" s="9"/>
      <c r="E1310" s="100"/>
      <c r="F1310" s="100"/>
      <c r="G1310" s="100"/>
    </row>
    <row r="1311" spans="1:7" ht="20.100000000000001" customHeight="1" x14ac:dyDescent="0.25">
      <c r="A1311" s="99" t="s">
        <v>4124</v>
      </c>
      <c r="B1311" s="99"/>
      <c r="C1311" s="99"/>
      <c r="D1311" s="99"/>
      <c r="E1311" s="99"/>
      <c r="F1311" s="99"/>
      <c r="G1311" s="99"/>
    </row>
    <row r="1312" spans="1:7" ht="15" customHeight="1" x14ac:dyDescent="0.25">
      <c r="A1312" s="93" t="s">
        <v>3981</v>
      </c>
      <c r="B1312" s="93"/>
      <c r="C1312" s="23" t="s">
        <v>3</v>
      </c>
      <c r="D1312" s="23" t="s">
        <v>4</v>
      </c>
      <c r="E1312" s="23" t="s">
        <v>3894</v>
      </c>
      <c r="F1312" s="23" t="s">
        <v>3895</v>
      </c>
      <c r="G1312" s="23" t="s">
        <v>3896</v>
      </c>
    </row>
    <row r="1313" spans="1:7" ht="21" customHeight="1" x14ac:dyDescent="0.25">
      <c r="A1313" s="24" t="s">
        <v>70</v>
      </c>
      <c r="B1313" s="25" t="s">
        <v>3982</v>
      </c>
      <c r="C1313" s="24" t="s">
        <v>25</v>
      </c>
      <c r="D1313" s="24" t="s">
        <v>61</v>
      </c>
      <c r="E1313" s="30">
        <v>1</v>
      </c>
      <c r="F1313" s="27">
        <v>28.42</v>
      </c>
      <c r="G1313" s="27">
        <f>ROUND(ROUND(E1313,8)*F1313,2)</f>
        <v>28.42</v>
      </c>
    </row>
    <row r="1314" spans="1:7" ht="15" customHeight="1" x14ac:dyDescent="0.25">
      <c r="A1314" s="9"/>
      <c r="B1314" s="9"/>
      <c r="C1314" s="9"/>
      <c r="D1314" s="9"/>
      <c r="E1314" s="91" t="s">
        <v>3983</v>
      </c>
      <c r="F1314" s="91"/>
      <c r="G1314" s="28">
        <f>SUM(G1313:G1313)</f>
        <v>28.42</v>
      </c>
    </row>
    <row r="1315" spans="1:7" ht="15" customHeight="1" x14ac:dyDescent="0.25">
      <c r="A1315" s="9"/>
      <c r="B1315" s="9"/>
      <c r="C1315" s="9"/>
      <c r="D1315" s="9"/>
      <c r="E1315" s="92" t="s">
        <v>3913</v>
      </c>
      <c r="F1315" s="92"/>
      <c r="G1315" s="29">
        <f>ROUND(SUM(G1314),2)</f>
        <v>28.42</v>
      </c>
    </row>
    <row r="1316" spans="1:7" ht="9.9499999999999993" customHeight="1" x14ac:dyDescent="0.25">
      <c r="A1316" s="9"/>
      <c r="B1316" s="9"/>
      <c r="C1316" s="9"/>
      <c r="D1316" s="9"/>
      <c r="E1316" s="100"/>
      <c r="F1316" s="100"/>
      <c r="G1316" s="100"/>
    </row>
    <row r="1317" spans="1:7" ht="20.100000000000001" customHeight="1" x14ac:dyDescent="0.25">
      <c r="A1317" s="99" t="s">
        <v>4125</v>
      </c>
      <c r="B1317" s="99"/>
      <c r="C1317" s="99"/>
      <c r="D1317" s="99"/>
      <c r="E1317" s="99"/>
      <c r="F1317" s="99"/>
      <c r="G1317" s="99"/>
    </row>
    <row r="1318" spans="1:7" ht="15" customHeight="1" x14ac:dyDescent="0.25">
      <c r="A1318" s="93" t="s">
        <v>3893</v>
      </c>
      <c r="B1318" s="93"/>
      <c r="C1318" s="23" t="s">
        <v>3</v>
      </c>
      <c r="D1318" s="23" t="s">
        <v>4</v>
      </c>
      <c r="E1318" s="23" t="s">
        <v>3894</v>
      </c>
      <c r="F1318" s="23" t="s">
        <v>3895</v>
      </c>
      <c r="G1318" s="23" t="s">
        <v>3896</v>
      </c>
    </row>
    <row r="1319" spans="1:7" ht="29.1" customHeight="1" x14ac:dyDescent="0.25">
      <c r="A1319" s="24" t="s">
        <v>4054</v>
      </c>
      <c r="B1319" s="25" t="s">
        <v>4055</v>
      </c>
      <c r="C1319" s="24" t="s">
        <v>20</v>
      </c>
      <c r="D1319" s="24" t="s">
        <v>34</v>
      </c>
      <c r="E1319" s="30">
        <v>0.18468999999999999</v>
      </c>
      <c r="F1319" s="27">
        <v>517.16999999999996</v>
      </c>
      <c r="G1319" s="27">
        <f t="shared" ref="G1319:G1324" si="34">ROUND(ROUND(E1319,8)*F1319,2)</f>
        <v>95.52</v>
      </c>
    </row>
    <row r="1320" spans="1:7" ht="21" customHeight="1" x14ac:dyDescent="0.25">
      <c r="A1320" s="24" t="s">
        <v>4056</v>
      </c>
      <c r="B1320" s="25" t="s">
        <v>4057</v>
      </c>
      <c r="C1320" s="24" t="s">
        <v>20</v>
      </c>
      <c r="D1320" s="24" t="s">
        <v>2057</v>
      </c>
      <c r="E1320" s="30">
        <v>3.1900000000000001E-3</v>
      </c>
      <c r="F1320" s="27">
        <v>8.98</v>
      </c>
      <c r="G1320" s="27">
        <f t="shared" si="34"/>
        <v>0.03</v>
      </c>
    </row>
    <row r="1321" spans="1:7" ht="15" customHeight="1" x14ac:dyDescent="0.25">
      <c r="A1321" s="24" t="s">
        <v>3955</v>
      </c>
      <c r="B1321" s="25" t="s">
        <v>3956</v>
      </c>
      <c r="C1321" s="24" t="s">
        <v>20</v>
      </c>
      <c r="D1321" s="24" t="s">
        <v>3903</v>
      </c>
      <c r="E1321" s="30">
        <v>4.4999999999999998E-2</v>
      </c>
      <c r="F1321" s="27">
        <v>19.37</v>
      </c>
      <c r="G1321" s="27">
        <f t="shared" si="34"/>
        <v>0.87</v>
      </c>
    </row>
    <row r="1322" spans="1:7" ht="21" customHeight="1" x14ac:dyDescent="0.25">
      <c r="A1322" s="24" t="s">
        <v>4050</v>
      </c>
      <c r="B1322" s="25" t="s">
        <v>4051</v>
      </c>
      <c r="C1322" s="24" t="s">
        <v>20</v>
      </c>
      <c r="D1322" s="24" t="s">
        <v>84</v>
      </c>
      <c r="E1322" s="30">
        <v>0.46875</v>
      </c>
      <c r="F1322" s="27">
        <v>3.9</v>
      </c>
      <c r="G1322" s="27">
        <f t="shared" si="34"/>
        <v>1.83</v>
      </c>
    </row>
    <row r="1323" spans="1:7" ht="21" customHeight="1" x14ac:dyDescent="0.25">
      <c r="A1323" s="24" t="s">
        <v>4058</v>
      </c>
      <c r="B1323" s="25" t="s">
        <v>4059</v>
      </c>
      <c r="C1323" s="24" t="s">
        <v>20</v>
      </c>
      <c r="D1323" s="24" t="s">
        <v>84</v>
      </c>
      <c r="E1323" s="30">
        <v>0.375</v>
      </c>
      <c r="F1323" s="27">
        <v>2.69</v>
      </c>
      <c r="G1323" s="27">
        <f t="shared" si="34"/>
        <v>1.01</v>
      </c>
    </row>
    <row r="1324" spans="1:7" ht="29.1" customHeight="1" x14ac:dyDescent="0.25">
      <c r="A1324" s="24" t="s">
        <v>4060</v>
      </c>
      <c r="B1324" s="25" t="s">
        <v>4061</v>
      </c>
      <c r="C1324" s="24" t="s">
        <v>20</v>
      </c>
      <c r="D1324" s="24" t="s">
        <v>16</v>
      </c>
      <c r="E1324" s="30">
        <v>1.07</v>
      </c>
      <c r="F1324" s="27">
        <v>23.81</v>
      </c>
      <c r="G1324" s="27">
        <f t="shared" si="34"/>
        <v>25.48</v>
      </c>
    </row>
    <row r="1325" spans="1:7" ht="15" customHeight="1" x14ac:dyDescent="0.25">
      <c r="A1325" s="9"/>
      <c r="B1325" s="9"/>
      <c r="C1325" s="9"/>
      <c r="D1325" s="9"/>
      <c r="E1325" s="91" t="s">
        <v>3906</v>
      </c>
      <c r="F1325" s="91"/>
      <c r="G1325" s="28">
        <f>SUM(G1319:G1324)</f>
        <v>124.74000000000001</v>
      </c>
    </row>
    <row r="1326" spans="1:7" ht="15" customHeight="1" x14ac:dyDescent="0.25">
      <c r="A1326" s="93" t="s">
        <v>3907</v>
      </c>
      <c r="B1326" s="93"/>
      <c r="C1326" s="23" t="s">
        <v>3</v>
      </c>
      <c r="D1326" s="23" t="s">
        <v>4</v>
      </c>
      <c r="E1326" s="23" t="s">
        <v>3894</v>
      </c>
      <c r="F1326" s="23" t="s">
        <v>3895</v>
      </c>
      <c r="G1326" s="23" t="s">
        <v>3896</v>
      </c>
    </row>
    <row r="1327" spans="1:7" ht="21" customHeight="1" x14ac:dyDescent="0.25">
      <c r="A1327" s="24" t="s">
        <v>3908</v>
      </c>
      <c r="B1327" s="25" t="s">
        <v>3909</v>
      </c>
      <c r="C1327" s="24" t="s">
        <v>20</v>
      </c>
      <c r="D1327" s="24" t="s">
        <v>2056</v>
      </c>
      <c r="E1327" s="30">
        <v>0.13009999999999999</v>
      </c>
      <c r="F1327" s="27">
        <v>32.24</v>
      </c>
      <c r="G1327" s="27">
        <f>ROUND(ROUND(E1327,8)*F1327,2)</f>
        <v>4.1900000000000004</v>
      </c>
    </row>
    <row r="1328" spans="1:7" ht="15" customHeight="1" x14ac:dyDescent="0.25">
      <c r="A1328" s="24" t="s">
        <v>3971</v>
      </c>
      <c r="B1328" s="25" t="s">
        <v>3972</v>
      </c>
      <c r="C1328" s="24" t="s">
        <v>20</v>
      </c>
      <c r="D1328" s="24" t="s">
        <v>2056</v>
      </c>
      <c r="E1328" s="30">
        <v>8.7400000000000005E-2</v>
      </c>
      <c r="F1328" s="27">
        <v>32.69</v>
      </c>
      <c r="G1328" s="27">
        <f>ROUND(ROUND(E1328,8)*F1328,2)</f>
        <v>2.86</v>
      </c>
    </row>
    <row r="1329" spans="1:7" ht="15" customHeight="1" x14ac:dyDescent="0.25">
      <c r="A1329" s="24" t="s">
        <v>3910</v>
      </c>
      <c r="B1329" s="25" t="s">
        <v>3911</v>
      </c>
      <c r="C1329" s="24" t="s">
        <v>20</v>
      </c>
      <c r="D1329" s="24" t="s">
        <v>2056</v>
      </c>
      <c r="E1329" s="30">
        <v>0.21759999999999999</v>
      </c>
      <c r="F1329" s="27">
        <v>24.94</v>
      </c>
      <c r="G1329" s="27">
        <f>ROUND(ROUND(E1329,8)*F1329,2)</f>
        <v>5.43</v>
      </c>
    </row>
    <row r="1330" spans="1:7" ht="18" customHeight="1" x14ac:dyDescent="0.25">
      <c r="A1330" s="9"/>
      <c r="B1330" s="9"/>
      <c r="C1330" s="9"/>
      <c r="D1330" s="9"/>
      <c r="E1330" s="91" t="s">
        <v>3912</v>
      </c>
      <c r="F1330" s="91"/>
      <c r="G1330" s="28">
        <f>SUM(G1327:G1329)</f>
        <v>12.48</v>
      </c>
    </row>
    <row r="1331" spans="1:7" ht="15" customHeight="1" x14ac:dyDescent="0.25">
      <c r="A1331" s="93" t="s">
        <v>3922</v>
      </c>
      <c r="B1331" s="93"/>
      <c r="C1331" s="23" t="s">
        <v>3</v>
      </c>
      <c r="D1331" s="23" t="s">
        <v>4</v>
      </c>
      <c r="E1331" s="23" t="s">
        <v>3894</v>
      </c>
      <c r="F1331" s="23" t="s">
        <v>3895</v>
      </c>
      <c r="G1331" s="23" t="s">
        <v>3896</v>
      </c>
    </row>
    <row r="1332" spans="1:7" ht="29.1" customHeight="1" x14ac:dyDescent="0.25">
      <c r="A1332" s="24" t="s">
        <v>4062</v>
      </c>
      <c r="B1332" s="25" t="s">
        <v>4063</v>
      </c>
      <c r="C1332" s="24" t="s">
        <v>20</v>
      </c>
      <c r="D1332" s="24" t="s">
        <v>3903</v>
      </c>
      <c r="E1332" s="30">
        <v>1.23E-2</v>
      </c>
      <c r="F1332" s="27">
        <v>23.44</v>
      </c>
      <c r="G1332" s="27">
        <f>ROUND(ROUND(E1332,8)*F1332,2)</f>
        <v>0.28999999999999998</v>
      </c>
    </row>
    <row r="1333" spans="1:7" ht="21" customHeight="1" x14ac:dyDescent="0.25">
      <c r="A1333" s="24" t="s">
        <v>4064</v>
      </c>
      <c r="B1333" s="25" t="s">
        <v>4065</v>
      </c>
      <c r="C1333" s="24" t="s">
        <v>4066</v>
      </c>
      <c r="D1333" s="24" t="s">
        <v>26</v>
      </c>
      <c r="E1333" s="30">
        <v>4</v>
      </c>
      <c r="F1333" s="27">
        <v>5.76</v>
      </c>
      <c r="G1333" s="27">
        <f>ROUND(ROUND(E1333,8)*F1333,2)</f>
        <v>23.04</v>
      </c>
    </row>
    <row r="1334" spans="1:7" ht="15" customHeight="1" x14ac:dyDescent="0.25">
      <c r="A1334" s="9"/>
      <c r="B1334" s="9"/>
      <c r="C1334" s="9"/>
      <c r="D1334" s="9"/>
      <c r="E1334" s="91" t="s">
        <v>3933</v>
      </c>
      <c r="F1334" s="91"/>
      <c r="G1334" s="28">
        <f>SUM(G1332:G1333)</f>
        <v>23.33</v>
      </c>
    </row>
    <row r="1335" spans="1:7" ht="15" customHeight="1" x14ac:dyDescent="0.25">
      <c r="A1335" s="9"/>
      <c r="B1335" s="9"/>
      <c r="C1335" s="9"/>
      <c r="D1335" s="9"/>
      <c r="E1335" s="92" t="s">
        <v>3913</v>
      </c>
      <c r="F1335" s="92"/>
      <c r="G1335" s="29">
        <f>ROUND(SUM(G1325,G1330,G1334),2)</f>
        <v>160.55000000000001</v>
      </c>
    </row>
    <row r="1336" spans="1:7" ht="9.9499999999999993" customHeight="1" x14ac:dyDescent="0.25">
      <c r="A1336" s="9"/>
      <c r="B1336" s="9"/>
      <c r="C1336" s="9"/>
      <c r="D1336" s="9"/>
      <c r="E1336" s="100"/>
      <c r="F1336" s="100"/>
      <c r="G1336" s="100"/>
    </row>
    <row r="1337" spans="1:7" ht="20.100000000000001" customHeight="1" x14ac:dyDescent="0.25">
      <c r="A1337" s="99" t="s">
        <v>4123</v>
      </c>
      <c r="B1337" s="99"/>
      <c r="C1337" s="99"/>
      <c r="D1337" s="99"/>
      <c r="E1337" s="99"/>
      <c r="F1337" s="99"/>
      <c r="G1337" s="99"/>
    </row>
    <row r="1338" spans="1:7" ht="15" customHeight="1" x14ac:dyDescent="0.25">
      <c r="A1338" s="93" t="s">
        <v>3893</v>
      </c>
      <c r="B1338" s="93"/>
      <c r="C1338" s="23" t="s">
        <v>3</v>
      </c>
      <c r="D1338" s="23" t="s">
        <v>4</v>
      </c>
      <c r="E1338" s="23" t="s">
        <v>3894</v>
      </c>
      <c r="F1338" s="23" t="s">
        <v>3895</v>
      </c>
      <c r="G1338" s="23" t="s">
        <v>3896</v>
      </c>
    </row>
    <row r="1339" spans="1:7" ht="15" customHeight="1" x14ac:dyDescent="0.25">
      <c r="A1339" s="24" t="s">
        <v>3951</v>
      </c>
      <c r="B1339" s="25" t="s">
        <v>3952</v>
      </c>
      <c r="C1339" s="24" t="s">
        <v>3953</v>
      </c>
      <c r="D1339" s="24" t="s">
        <v>3954</v>
      </c>
      <c r="E1339" s="30">
        <v>4.0000000000000001E-3</v>
      </c>
      <c r="F1339" s="27">
        <v>215</v>
      </c>
      <c r="G1339" s="27">
        <f>ROUND(ROUND(E1339,8)*F1339,2)</f>
        <v>0.86</v>
      </c>
    </row>
    <row r="1340" spans="1:7" ht="15" customHeight="1" x14ac:dyDescent="0.25">
      <c r="A1340" s="24" t="s">
        <v>3955</v>
      </c>
      <c r="B1340" s="25" t="s">
        <v>3956</v>
      </c>
      <c r="C1340" s="24" t="s">
        <v>20</v>
      </c>
      <c r="D1340" s="24" t="s">
        <v>3903</v>
      </c>
      <c r="E1340" s="30">
        <v>5.0000000000000001E-3</v>
      </c>
      <c r="F1340" s="27">
        <v>19.37</v>
      </c>
      <c r="G1340" s="27">
        <f>ROUND(ROUND(E1340,8)*F1340,2)</f>
        <v>0.1</v>
      </c>
    </row>
    <row r="1341" spans="1:7" ht="15" customHeight="1" x14ac:dyDescent="0.25">
      <c r="A1341" s="9"/>
      <c r="B1341" s="9"/>
      <c r="C1341" s="9"/>
      <c r="D1341" s="9"/>
      <c r="E1341" s="91" t="s">
        <v>3906</v>
      </c>
      <c r="F1341" s="91"/>
      <c r="G1341" s="28">
        <f>SUM(G1339:G1340)</f>
        <v>0.96</v>
      </c>
    </row>
    <row r="1342" spans="1:7" ht="15" customHeight="1" x14ac:dyDescent="0.25">
      <c r="A1342" s="93" t="s">
        <v>3907</v>
      </c>
      <c r="B1342" s="93"/>
      <c r="C1342" s="23" t="s">
        <v>3</v>
      </c>
      <c r="D1342" s="23" t="s">
        <v>4</v>
      </c>
      <c r="E1342" s="23" t="s">
        <v>3894</v>
      </c>
      <c r="F1342" s="23" t="s">
        <v>3895</v>
      </c>
      <c r="G1342" s="23" t="s">
        <v>3896</v>
      </c>
    </row>
    <row r="1343" spans="1:7" ht="21" customHeight="1" x14ac:dyDescent="0.25">
      <c r="A1343" s="24" t="s">
        <v>3908</v>
      </c>
      <c r="B1343" s="25" t="s">
        <v>3909</v>
      </c>
      <c r="C1343" s="24" t="s">
        <v>20</v>
      </c>
      <c r="D1343" s="24" t="s">
        <v>2056</v>
      </c>
      <c r="E1343" s="30">
        <v>0.03</v>
      </c>
      <c r="F1343" s="27">
        <v>32.24</v>
      </c>
      <c r="G1343" s="27">
        <f>ROUND(ROUND(E1343,8)*F1343,2)</f>
        <v>0.97</v>
      </c>
    </row>
    <row r="1344" spans="1:7" ht="15" customHeight="1" x14ac:dyDescent="0.25">
      <c r="A1344" s="24" t="s">
        <v>3910</v>
      </c>
      <c r="B1344" s="25" t="s">
        <v>3911</v>
      </c>
      <c r="C1344" s="24" t="s">
        <v>20</v>
      </c>
      <c r="D1344" s="24" t="s">
        <v>2056</v>
      </c>
      <c r="E1344" s="30">
        <v>0.03</v>
      </c>
      <c r="F1344" s="27">
        <v>24.94</v>
      </c>
      <c r="G1344" s="27">
        <f>ROUND(ROUND(E1344,8)*F1344,2)</f>
        <v>0.75</v>
      </c>
    </row>
    <row r="1345" spans="1:7" ht="18" customHeight="1" x14ac:dyDescent="0.25">
      <c r="A1345" s="9"/>
      <c r="B1345" s="9"/>
      <c r="C1345" s="9"/>
      <c r="D1345" s="9"/>
      <c r="E1345" s="91" t="s">
        <v>3912</v>
      </c>
      <c r="F1345" s="91"/>
      <c r="G1345" s="28">
        <f>SUM(G1343:G1344)</f>
        <v>1.72</v>
      </c>
    </row>
    <row r="1346" spans="1:7" ht="15" customHeight="1" x14ac:dyDescent="0.25">
      <c r="A1346" s="9"/>
      <c r="B1346" s="9"/>
      <c r="C1346" s="9"/>
      <c r="D1346" s="9"/>
      <c r="E1346" s="92" t="s">
        <v>3913</v>
      </c>
      <c r="F1346" s="92"/>
      <c r="G1346" s="29">
        <f>ROUND(SUM(G1341,G1345),2)</f>
        <v>2.68</v>
      </c>
    </row>
    <row r="1347" spans="1:7" ht="9.9499999999999993" customHeight="1" x14ac:dyDescent="0.25">
      <c r="A1347" s="9"/>
      <c r="B1347" s="9"/>
      <c r="C1347" s="9"/>
      <c r="D1347" s="9"/>
      <c r="E1347" s="100"/>
      <c r="F1347" s="100"/>
      <c r="G1347" s="100"/>
    </row>
    <row r="1348" spans="1:7" ht="20.100000000000001" customHeight="1" x14ac:dyDescent="0.25">
      <c r="A1348" s="99" t="s">
        <v>4124</v>
      </c>
      <c r="B1348" s="99"/>
      <c r="C1348" s="99"/>
      <c r="D1348" s="99"/>
      <c r="E1348" s="99"/>
      <c r="F1348" s="99"/>
      <c r="G1348" s="99"/>
    </row>
    <row r="1349" spans="1:7" ht="15" customHeight="1" x14ac:dyDescent="0.25">
      <c r="A1349" s="93" t="s">
        <v>3981</v>
      </c>
      <c r="B1349" s="93"/>
      <c r="C1349" s="23" t="s">
        <v>3</v>
      </c>
      <c r="D1349" s="23" t="s">
        <v>4</v>
      </c>
      <c r="E1349" s="23" t="s">
        <v>3894</v>
      </c>
      <c r="F1349" s="23" t="s">
        <v>3895</v>
      </c>
      <c r="G1349" s="23" t="s">
        <v>3896</v>
      </c>
    </row>
    <row r="1350" spans="1:7" ht="21" customHeight="1" x14ac:dyDescent="0.25">
      <c r="A1350" s="24" t="s">
        <v>70</v>
      </c>
      <c r="B1350" s="25" t="s">
        <v>3982</v>
      </c>
      <c r="C1350" s="24" t="s">
        <v>25</v>
      </c>
      <c r="D1350" s="24" t="s">
        <v>61</v>
      </c>
      <c r="E1350" s="30">
        <v>1</v>
      </c>
      <c r="F1350" s="27">
        <v>28.42</v>
      </c>
      <c r="G1350" s="27">
        <f>ROUND(ROUND(E1350,8)*F1350,2)</f>
        <v>28.42</v>
      </c>
    </row>
    <row r="1351" spans="1:7" ht="15" customHeight="1" x14ac:dyDescent="0.25">
      <c r="A1351" s="9"/>
      <c r="B1351" s="9"/>
      <c r="C1351" s="9"/>
      <c r="D1351" s="9"/>
      <c r="E1351" s="91" t="s">
        <v>3983</v>
      </c>
      <c r="F1351" s="91"/>
      <c r="G1351" s="28">
        <f>SUM(G1350:G1350)</f>
        <v>28.42</v>
      </c>
    </row>
    <row r="1352" spans="1:7" ht="15" customHeight="1" x14ac:dyDescent="0.25">
      <c r="A1352" s="9"/>
      <c r="B1352" s="9"/>
      <c r="C1352" s="9"/>
      <c r="D1352" s="9"/>
      <c r="E1352" s="92" t="s">
        <v>3913</v>
      </c>
      <c r="F1352" s="92"/>
      <c r="G1352" s="29">
        <f>ROUND(SUM(G1351),2)</f>
        <v>28.42</v>
      </c>
    </row>
    <row r="1353" spans="1:7" ht="9.9499999999999993" customHeight="1" x14ac:dyDescent="0.25">
      <c r="A1353" s="9"/>
      <c r="B1353" s="9"/>
      <c r="C1353" s="9"/>
      <c r="D1353" s="9"/>
      <c r="E1353" s="100"/>
      <c r="F1353" s="100"/>
      <c r="G1353" s="100"/>
    </row>
    <row r="1354" spans="1:7" ht="20.100000000000001" customHeight="1" x14ac:dyDescent="0.25">
      <c r="A1354" s="99" t="s">
        <v>4125</v>
      </c>
      <c r="B1354" s="99"/>
      <c r="C1354" s="99"/>
      <c r="D1354" s="99"/>
      <c r="E1354" s="99"/>
      <c r="F1354" s="99"/>
      <c r="G1354" s="99"/>
    </row>
    <row r="1355" spans="1:7" ht="15" customHeight="1" x14ac:dyDescent="0.25">
      <c r="A1355" s="93" t="s">
        <v>3893</v>
      </c>
      <c r="B1355" s="93"/>
      <c r="C1355" s="23" t="s">
        <v>3</v>
      </c>
      <c r="D1355" s="23" t="s">
        <v>4</v>
      </c>
      <c r="E1355" s="23" t="s">
        <v>3894</v>
      </c>
      <c r="F1355" s="23" t="s">
        <v>3895</v>
      </c>
      <c r="G1355" s="23" t="s">
        <v>3896</v>
      </c>
    </row>
    <row r="1356" spans="1:7" ht="29.1" customHeight="1" x14ac:dyDescent="0.25">
      <c r="A1356" s="24" t="s">
        <v>4054</v>
      </c>
      <c r="B1356" s="25" t="s">
        <v>4055</v>
      </c>
      <c r="C1356" s="24" t="s">
        <v>20</v>
      </c>
      <c r="D1356" s="24" t="s">
        <v>34</v>
      </c>
      <c r="E1356" s="30">
        <v>0.18468999999999999</v>
      </c>
      <c r="F1356" s="27">
        <v>517.16999999999996</v>
      </c>
      <c r="G1356" s="27">
        <f t="shared" ref="G1356:G1361" si="35">ROUND(ROUND(E1356,8)*F1356,2)</f>
        <v>95.52</v>
      </c>
    </row>
    <row r="1357" spans="1:7" ht="21" customHeight="1" x14ac:dyDescent="0.25">
      <c r="A1357" s="24" t="s">
        <v>4056</v>
      </c>
      <c r="B1357" s="25" t="s">
        <v>4057</v>
      </c>
      <c r="C1357" s="24" t="s">
        <v>20</v>
      </c>
      <c r="D1357" s="24" t="s">
        <v>2057</v>
      </c>
      <c r="E1357" s="30">
        <v>3.1900000000000001E-3</v>
      </c>
      <c r="F1357" s="27">
        <v>8.98</v>
      </c>
      <c r="G1357" s="27">
        <f t="shared" si="35"/>
        <v>0.03</v>
      </c>
    </row>
    <row r="1358" spans="1:7" ht="15" customHeight="1" x14ac:dyDescent="0.25">
      <c r="A1358" s="24" t="s">
        <v>3955</v>
      </c>
      <c r="B1358" s="25" t="s">
        <v>3956</v>
      </c>
      <c r="C1358" s="24" t="s">
        <v>20</v>
      </c>
      <c r="D1358" s="24" t="s">
        <v>3903</v>
      </c>
      <c r="E1358" s="30">
        <v>4.4999999999999998E-2</v>
      </c>
      <c r="F1358" s="27">
        <v>19.37</v>
      </c>
      <c r="G1358" s="27">
        <f t="shared" si="35"/>
        <v>0.87</v>
      </c>
    </row>
    <row r="1359" spans="1:7" ht="21" customHeight="1" x14ac:dyDescent="0.25">
      <c r="A1359" s="24" t="s">
        <v>4050</v>
      </c>
      <c r="B1359" s="25" t="s">
        <v>4051</v>
      </c>
      <c r="C1359" s="24" t="s">
        <v>20</v>
      </c>
      <c r="D1359" s="24" t="s">
        <v>84</v>
      </c>
      <c r="E1359" s="30">
        <v>0.46875</v>
      </c>
      <c r="F1359" s="27">
        <v>3.9</v>
      </c>
      <c r="G1359" s="27">
        <f t="shared" si="35"/>
        <v>1.83</v>
      </c>
    </row>
    <row r="1360" spans="1:7" ht="21" customHeight="1" x14ac:dyDescent="0.25">
      <c r="A1360" s="24" t="s">
        <v>4058</v>
      </c>
      <c r="B1360" s="25" t="s">
        <v>4059</v>
      </c>
      <c r="C1360" s="24" t="s">
        <v>20</v>
      </c>
      <c r="D1360" s="24" t="s">
        <v>84</v>
      </c>
      <c r="E1360" s="30">
        <v>0.375</v>
      </c>
      <c r="F1360" s="27">
        <v>2.69</v>
      </c>
      <c r="G1360" s="27">
        <f t="shared" si="35"/>
        <v>1.01</v>
      </c>
    </row>
    <row r="1361" spans="1:7" ht="29.1" customHeight="1" x14ac:dyDescent="0.25">
      <c r="A1361" s="24" t="s">
        <v>4060</v>
      </c>
      <c r="B1361" s="25" t="s">
        <v>4061</v>
      </c>
      <c r="C1361" s="24" t="s">
        <v>20</v>
      </c>
      <c r="D1361" s="24" t="s">
        <v>16</v>
      </c>
      <c r="E1361" s="30">
        <v>1.07</v>
      </c>
      <c r="F1361" s="27">
        <v>23.81</v>
      </c>
      <c r="G1361" s="27">
        <f t="shared" si="35"/>
        <v>25.48</v>
      </c>
    </row>
    <row r="1362" spans="1:7" ht="15" customHeight="1" x14ac:dyDescent="0.25">
      <c r="A1362" s="9"/>
      <c r="B1362" s="9"/>
      <c r="C1362" s="9"/>
      <c r="D1362" s="9"/>
      <c r="E1362" s="91" t="s">
        <v>3906</v>
      </c>
      <c r="F1362" s="91"/>
      <c r="G1362" s="28">
        <f>SUM(G1356:G1361)</f>
        <v>124.74000000000001</v>
      </c>
    </row>
    <row r="1363" spans="1:7" ht="15" customHeight="1" x14ac:dyDescent="0.25">
      <c r="A1363" s="93" t="s">
        <v>3907</v>
      </c>
      <c r="B1363" s="93"/>
      <c r="C1363" s="23" t="s">
        <v>3</v>
      </c>
      <c r="D1363" s="23" t="s">
        <v>4</v>
      </c>
      <c r="E1363" s="23" t="s">
        <v>3894</v>
      </c>
      <c r="F1363" s="23" t="s">
        <v>3895</v>
      </c>
      <c r="G1363" s="23" t="s">
        <v>3896</v>
      </c>
    </row>
    <row r="1364" spans="1:7" ht="21" customHeight="1" x14ac:dyDescent="0.25">
      <c r="A1364" s="24" t="s">
        <v>3908</v>
      </c>
      <c r="B1364" s="25" t="s">
        <v>3909</v>
      </c>
      <c r="C1364" s="24" t="s">
        <v>20</v>
      </c>
      <c r="D1364" s="24" t="s">
        <v>2056</v>
      </c>
      <c r="E1364" s="30">
        <v>0.13009999999999999</v>
      </c>
      <c r="F1364" s="27">
        <v>32.24</v>
      </c>
      <c r="G1364" s="27">
        <f>ROUND(ROUND(E1364,8)*F1364,2)</f>
        <v>4.1900000000000004</v>
      </c>
    </row>
    <row r="1365" spans="1:7" ht="15" customHeight="1" x14ac:dyDescent="0.25">
      <c r="A1365" s="24" t="s">
        <v>3971</v>
      </c>
      <c r="B1365" s="25" t="s">
        <v>3972</v>
      </c>
      <c r="C1365" s="24" t="s">
        <v>20</v>
      </c>
      <c r="D1365" s="24" t="s">
        <v>2056</v>
      </c>
      <c r="E1365" s="30">
        <v>8.7400000000000005E-2</v>
      </c>
      <c r="F1365" s="27">
        <v>32.69</v>
      </c>
      <c r="G1365" s="27">
        <f>ROUND(ROUND(E1365,8)*F1365,2)</f>
        <v>2.86</v>
      </c>
    </row>
    <row r="1366" spans="1:7" ht="15" customHeight="1" x14ac:dyDescent="0.25">
      <c r="A1366" s="24" t="s">
        <v>3910</v>
      </c>
      <c r="B1366" s="25" t="s">
        <v>3911</v>
      </c>
      <c r="C1366" s="24" t="s">
        <v>20</v>
      </c>
      <c r="D1366" s="24" t="s">
        <v>2056</v>
      </c>
      <c r="E1366" s="30">
        <v>0.21759999999999999</v>
      </c>
      <c r="F1366" s="27">
        <v>24.94</v>
      </c>
      <c r="G1366" s="27">
        <f>ROUND(ROUND(E1366,8)*F1366,2)</f>
        <v>5.43</v>
      </c>
    </row>
    <row r="1367" spans="1:7" ht="18" customHeight="1" x14ac:dyDescent="0.25">
      <c r="A1367" s="9"/>
      <c r="B1367" s="9"/>
      <c r="C1367" s="9"/>
      <c r="D1367" s="9"/>
      <c r="E1367" s="91" t="s">
        <v>3912</v>
      </c>
      <c r="F1367" s="91"/>
      <c r="G1367" s="28">
        <f>SUM(G1364:G1366)</f>
        <v>12.48</v>
      </c>
    </row>
    <row r="1368" spans="1:7" ht="15" customHeight="1" x14ac:dyDescent="0.25">
      <c r="A1368" s="93" t="s">
        <v>3922</v>
      </c>
      <c r="B1368" s="93"/>
      <c r="C1368" s="23" t="s">
        <v>3</v>
      </c>
      <c r="D1368" s="23" t="s">
        <v>4</v>
      </c>
      <c r="E1368" s="23" t="s">
        <v>3894</v>
      </c>
      <c r="F1368" s="23" t="s">
        <v>3895</v>
      </c>
      <c r="G1368" s="23" t="s">
        <v>3896</v>
      </c>
    </row>
    <row r="1369" spans="1:7" ht="29.1" customHeight="1" x14ac:dyDescent="0.25">
      <c r="A1369" s="24" t="s">
        <v>4062</v>
      </c>
      <c r="B1369" s="25" t="s">
        <v>4063</v>
      </c>
      <c r="C1369" s="24" t="s">
        <v>20</v>
      </c>
      <c r="D1369" s="24" t="s">
        <v>3903</v>
      </c>
      <c r="E1369" s="30">
        <v>1.23E-2</v>
      </c>
      <c r="F1369" s="27">
        <v>23.44</v>
      </c>
      <c r="G1369" s="27">
        <f>ROUND(ROUND(E1369,8)*F1369,2)</f>
        <v>0.28999999999999998</v>
      </c>
    </row>
    <row r="1370" spans="1:7" ht="21" customHeight="1" x14ac:dyDescent="0.25">
      <c r="A1370" s="24" t="s">
        <v>4064</v>
      </c>
      <c r="B1370" s="25" t="s">
        <v>4065</v>
      </c>
      <c r="C1370" s="24" t="s">
        <v>4066</v>
      </c>
      <c r="D1370" s="24" t="s">
        <v>26</v>
      </c>
      <c r="E1370" s="30">
        <v>4</v>
      </c>
      <c r="F1370" s="27">
        <v>5.76</v>
      </c>
      <c r="G1370" s="27">
        <f>ROUND(ROUND(E1370,8)*F1370,2)</f>
        <v>23.04</v>
      </c>
    </row>
    <row r="1371" spans="1:7" ht="15" customHeight="1" x14ac:dyDescent="0.25">
      <c r="A1371" s="9"/>
      <c r="B1371" s="9"/>
      <c r="C1371" s="9"/>
      <c r="D1371" s="9"/>
      <c r="E1371" s="91" t="s">
        <v>3933</v>
      </c>
      <c r="F1371" s="91"/>
      <c r="G1371" s="28">
        <f>SUM(G1369:G1370)</f>
        <v>23.33</v>
      </c>
    </row>
    <row r="1372" spans="1:7" ht="15" customHeight="1" x14ac:dyDescent="0.25">
      <c r="A1372" s="9"/>
      <c r="B1372" s="9"/>
      <c r="C1372" s="9"/>
      <c r="D1372" s="9"/>
      <c r="E1372" s="92" t="s">
        <v>3913</v>
      </c>
      <c r="F1372" s="92"/>
      <c r="G1372" s="29">
        <f>ROUND(SUM(G1362,G1367,G1371),2)</f>
        <v>160.55000000000001</v>
      </c>
    </row>
    <row r="1373" spans="1:7" ht="9.9499999999999993" customHeight="1" x14ac:dyDescent="0.25">
      <c r="A1373" s="9"/>
      <c r="B1373" s="9"/>
      <c r="C1373" s="9"/>
      <c r="D1373" s="9"/>
      <c r="E1373" s="100"/>
      <c r="F1373" s="100"/>
      <c r="G1373" s="100"/>
    </row>
    <row r="1374" spans="1:7" ht="20.100000000000001" customHeight="1" x14ac:dyDescent="0.25">
      <c r="A1374" s="99" t="s">
        <v>4123</v>
      </c>
      <c r="B1374" s="99"/>
      <c r="C1374" s="99"/>
      <c r="D1374" s="99"/>
      <c r="E1374" s="99"/>
      <c r="F1374" s="99"/>
      <c r="G1374" s="99"/>
    </row>
    <row r="1375" spans="1:7" ht="15" customHeight="1" x14ac:dyDescent="0.25">
      <c r="A1375" s="93" t="s">
        <v>3893</v>
      </c>
      <c r="B1375" s="93"/>
      <c r="C1375" s="23" t="s">
        <v>3</v>
      </c>
      <c r="D1375" s="23" t="s">
        <v>4</v>
      </c>
      <c r="E1375" s="23" t="s">
        <v>3894</v>
      </c>
      <c r="F1375" s="23" t="s">
        <v>3895</v>
      </c>
      <c r="G1375" s="23" t="s">
        <v>3896</v>
      </c>
    </row>
    <row r="1376" spans="1:7" ht="15" customHeight="1" x14ac:dyDescent="0.25">
      <c r="A1376" s="24" t="s">
        <v>3951</v>
      </c>
      <c r="B1376" s="25" t="s">
        <v>3952</v>
      </c>
      <c r="C1376" s="24" t="s">
        <v>3953</v>
      </c>
      <c r="D1376" s="24" t="s">
        <v>3954</v>
      </c>
      <c r="E1376" s="30">
        <v>4.0000000000000001E-3</v>
      </c>
      <c r="F1376" s="27">
        <v>215</v>
      </c>
      <c r="G1376" s="27">
        <f>ROUND(ROUND(E1376,8)*F1376,2)</f>
        <v>0.86</v>
      </c>
    </row>
    <row r="1377" spans="1:7" ht="15" customHeight="1" x14ac:dyDescent="0.25">
      <c r="A1377" s="24" t="s">
        <v>3955</v>
      </c>
      <c r="B1377" s="25" t="s">
        <v>3956</v>
      </c>
      <c r="C1377" s="24" t="s">
        <v>20</v>
      </c>
      <c r="D1377" s="24" t="s">
        <v>3903</v>
      </c>
      <c r="E1377" s="30">
        <v>5.0000000000000001E-3</v>
      </c>
      <c r="F1377" s="27">
        <v>19.37</v>
      </c>
      <c r="G1377" s="27">
        <f>ROUND(ROUND(E1377,8)*F1377,2)</f>
        <v>0.1</v>
      </c>
    </row>
    <row r="1378" spans="1:7" ht="15" customHeight="1" x14ac:dyDescent="0.25">
      <c r="A1378" s="9"/>
      <c r="B1378" s="9"/>
      <c r="C1378" s="9"/>
      <c r="D1378" s="9"/>
      <c r="E1378" s="91" t="s">
        <v>3906</v>
      </c>
      <c r="F1378" s="91"/>
      <c r="G1378" s="28">
        <f>SUM(G1376:G1377)</f>
        <v>0.96</v>
      </c>
    </row>
    <row r="1379" spans="1:7" ht="15" customHeight="1" x14ac:dyDescent="0.25">
      <c r="A1379" s="93" t="s">
        <v>3907</v>
      </c>
      <c r="B1379" s="93"/>
      <c r="C1379" s="23" t="s">
        <v>3</v>
      </c>
      <c r="D1379" s="23" t="s">
        <v>4</v>
      </c>
      <c r="E1379" s="23" t="s">
        <v>3894</v>
      </c>
      <c r="F1379" s="23" t="s">
        <v>3895</v>
      </c>
      <c r="G1379" s="23" t="s">
        <v>3896</v>
      </c>
    </row>
    <row r="1380" spans="1:7" ht="21" customHeight="1" x14ac:dyDescent="0.25">
      <c r="A1380" s="24" t="s">
        <v>3908</v>
      </c>
      <c r="B1380" s="25" t="s">
        <v>3909</v>
      </c>
      <c r="C1380" s="24" t="s">
        <v>20</v>
      </c>
      <c r="D1380" s="24" t="s">
        <v>2056</v>
      </c>
      <c r="E1380" s="30">
        <v>0.03</v>
      </c>
      <c r="F1380" s="27">
        <v>32.24</v>
      </c>
      <c r="G1380" s="27">
        <f>ROUND(ROUND(E1380,8)*F1380,2)</f>
        <v>0.97</v>
      </c>
    </row>
    <row r="1381" spans="1:7" ht="15" customHeight="1" x14ac:dyDescent="0.25">
      <c r="A1381" s="24" t="s">
        <v>3910</v>
      </c>
      <c r="B1381" s="25" t="s">
        <v>3911</v>
      </c>
      <c r="C1381" s="24" t="s">
        <v>20</v>
      </c>
      <c r="D1381" s="24" t="s">
        <v>2056</v>
      </c>
      <c r="E1381" s="30">
        <v>0.03</v>
      </c>
      <c r="F1381" s="27">
        <v>24.94</v>
      </c>
      <c r="G1381" s="27">
        <f>ROUND(ROUND(E1381,8)*F1381,2)</f>
        <v>0.75</v>
      </c>
    </row>
    <row r="1382" spans="1:7" ht="18" customHeight="1" x14ac:dyDescent="0.25">
      <c r="A1382" s="9"/>
      <c r="B1382" s="9"/>
      <c r="C1382" s="9"/>
      <c r="D1382" s="9"/>
      <c r="E1382" s="91" t="s">
        <v>3912</v>
      </c>
      <c r="F1382" s="91"/>
      <c r="G1382" s="28">
        <f>SUM(G1380:G1381)</f>
        <v>1.72</v>
      </c>
    </row>
    <row r="1383" spans="1:7" ht="15" customHeight="1" x14ac:dyDescent="0.25">
      <c r="A1383" s="9"/>
      <c r="B1383" s="9"/>
      <c r="C1383" s="9"/>
      <c r="D1383" s="9"/>
      <c r="E1383" s="92" t="s">
        <v>3913</v>
      </c>
      <c r="F1383" s="92"/>
      <c r="G1383" s="29">
        <f>ROUND(SUM(G1378,G1382),2)</f>
        <v>2.68</v>
      </c>
    </row>
    <row r="1384" spans="1:7" ht="9.9499999999999993" customHeight="1" x14ac:dyDescent="0.25">
      <c r="A1384" s="9"/>
      <c r="B1384" s="9"/>
      <c r="C1384" s="9"/>
      <c r="D1384" s="9"/>
      <c r="E1384" s="100"/>
      <c r="F1384" s="100"/>
      <c r="G1384" s="100"/>
    </row>
    <row r="1385" spans="1:7" ht="20.100000000000001" customHeight="1" x14ac:dyDescent="0.25">
      <c r="A1385" s="99" t="s">
        <v>4124</v>
      </c>
      <c r="B1385" s="99"/>
      <c r="C1385" s="99"/>
      <c r="D1385" s="99"/>
      <c r="E1385" s="99"/>
      <c r="F1385" s="99"/>
      <c r="G1385" s="99"/>
    </row>
    <row r="1386" spans="1:7" ht="15" customHeight="1" x14ac:dyDescent="0.25">
      <c r="A1386" s="93" t="s">
        <v>3981</v>
      </c>
      <c r="B1386" s="93"/>
      <c r="C1386" s="23" t="s">
        <v>3</v>
      </c>
      <c r="D1386" s="23" t="s">
        <v>4</v>
      </c>
      <c r="E1386" s="23" t="s">
        <v>3894</v>
      </c>
      <c r="F1386" s="23" t="s">
        <v>3895</v>
      </c>
      <c r="G1386" s="23" t="s">
        <v>3896</v>
      </c>
    </row>
    <row r="1387" spans="1:7" ht="21" customHeight="1" x14ac:dyDescent="0.25">
      <c r="A1387" s="24" t="s">
        <v>70</v>
      </c>
      <c r="B1387" s="25" t="s">
        <v>3982</v>
      </c>
      <c r="C1387" s="24" t="s">
        <v>25</v>
      </c>
      <c r="D1387" s="24" t="s">
        <v>61</v>
      </c>
      <c r="E1387" s="30">
        <v>1</v>
      </c>
      <c r="F1387" s="27">
        <v>28.42</v>
      </c>
      <c r="G1387" s="27">
        <f>ROUND(ROUND(E1387,8)*F1387,2)</f>
        <v>28.42</v>
      </c>
    </row>
    <row r="1388" spans="1:7" ht="15" customHeight="1" x14ac:dyDescent="0.25">
      <c r="A1388" s="9"/>
      <c r="B1388" s="9"/>
      <c r="C1388" s="9"/>
      <c r="D1388" s="9"/>
      <c r="E1388" s="91" t="s">
        <v>3983</v>
      </c>
      <c r="F1388" s="91"/>
      <c r="G1388" s="28">
        <f>SUM(G1387:G1387)</f>
        <v>28.42</v>
      </c>
    </row>
    <row r="1389" spans="1:7" ht="15" customHeight="1" x14ac:dyDescent="0.25">
      <c r="A1389" s="9"/>
      <c r="B1389" s="9"/>
      <c r="C1389" s="9"/>
      <c r="D1389" s="9"/>
      <c r="E1389" s="92" t="s">
        <v>3913</v>
      </c>
      <c r="F1389" s="92"/>
      <c r="G1389" s="29">
        <f>ROUND(SUM(G1388),2)</f>
        <v>28.42</v>
      </c>
    </row>
    <row r="1390" spans="1:7" ht="9.9499999999999993" customHeight="1" x14ac:dyDescent="0.25">
      <c r="A1390" s="9"/>
      <c r="B1390" s="9"/>
      <c r="C1390" s="9"/>
      <c r="D1390" s="9"/>
      <c r="E1390" s="100"/>
      <c r="F1390" s="100"/>
      <c r="G1390" s="100"/>
    </row>
    <row r="1391" spans="1:7" ht="20.100000000000001" customHeight="1" x14ac:dyDescent="0.25">
      <c r="A1391" s="99" t="s">
        <v>4125</v>
      </c>
      <c r="B1391" s="99"/>
      <c r="C1391" s="99"/>
      <c r="D1391" s="99"/>
      <c r="E1391" s="99"/>
      <c r="F1391" s="99"/>
      <c r="G1391" s="99"/>
    </row>
    <row r="1392" spans="1:7" ht="15" customHeight="1" x14ac:dyDescent="0.25">
      <c r="A1392" s="93" t="s">
        <v>3893</v>
      </c>
      <c r="B1392" s="93"/>
      <c r="C1392" s="23" t="s">
        <v>3</v>
      </c>
      <c r="D1392" s="23" t="s">
        <v>4</v>
      </c>
      <c r="E1392" s="23" t="s">
        <v>3894</v>
      </c>
      <c r="F1392" s="23" t="s">
        <v>3895</v>
      </c>
      <c r="G1392" s="23" t="s">
        <v>3896</v>
      </c>
    </row>
    <row r="1393" spans="1:7" ht="29.1" customHeight="1" x14ac:dyDescent="0.25">
      <c r="A1393" s="24" t="s">
        <v>4054</v>
      </c>
      <c r="B1393" s="25" t="s">
        <v>4055</v>
      </c>
      <c r="C1393" s="24" t="s">
        <v>20</v>
      </c>
      <c r="D1393" s="24" t="s">
        <v>34</v>
      </c>
      <c r="E1393" s="30">
        <v>0.18468999999999999</v>
      </c>
      <c r="F1393" s="27">
        <v>517.16999999999996</v>
      </c>
      <c r="G1393" s="27">
        <f t="shared" ref="G1393:G1398" si="36">ROUND(ROUND(E1393,8)*F1393,2)</f>
        <v>95.52</v>
      </c>
    </row>
    <row r="1394" spans="1:7" ht="21" customHeight="1" x14ac:dyDescent="0.25">
      <c r="A1394" s="24" t="s">
        <v>4056</v>
      </c>
      <c r="B1394" s="25" t="s">
        <v>4057</v>
      </c>
      <c r="C1394" s="24" t="s">
        <v>20</v>
      </c>
      <c r="D1394" s="24" t="s">
        <v>2057</v>
      </c>
      <c r="E1394" s="30">
        <v>3.1900000000000001E-3</v>
      </c>
      <c r="F1394" s="27">
        <v>8.98</v>
      </c>
      <c r="G1394" s="27">
        <f t="shared" si="36"/>
        <v>0.03</v>
      </c>
    </row>
    <row r="1395" spans="1:7" ht="15" customHeight="1" x14ac:dyDescent="0.25">
      <c r="A1395" s="24" t="s">
        <v>3955</v>
      </c>
      <c r="B1395" s="25" t="s">
        <v>3956</v>
      </c>
      <c r="C1395" s="24" t="s">
        <v>20</v>
      </c>
      <c r="D1395" s="24" t="s">
        <v>3903</v>
      </c>
      <c r="E1395" s="30">
        <v>4.4999999999999998E-2</v>
      </c>
      <c r="F1395" s="27">
        <v>19.37</v>
      </c>
      <c r="G1395" s="27">
        <f t="shared" si="36"/>
        <v>0.87</v>
      </c>
    </row>
    <row r="1396" spans="1:7" ht="21" customHeight="1" x14ac:dyDescent="0.25">
      <c r="A1396" s="24" t="s">
        <v>4050</v>
      </c>
      <c r="B1396" s="25" t="s">
        <v>4051</v>
      </c>
      <c r="C1396" s="24" t="s">
        <v>20</v>
      </c>
      <c r="D1396" s="24" t="s">
        <v>84</v>
      </c>
      <c r="E1396" s="30">
        <v>0.46875</v>
      </c>
      <c r="F1396" s="27">
        <v>3.9</v>
      </c>
      <c r="G1396" s="27">
        <f t="shared" si="36"/>
        <v>1.83</v>
      </c>
    </row>
    <row r="1397" spans="1:7" ht="21" customHeight="1" x14ac:dyDescent="0.25">
      <c r="A1397" s="24" t="s">
        <v>4058</v>
      </c>
      <c r="B1397" s="25" t="s">
        <v>4059</v>
      </c>
      <c r="C1397" s="24" t="s">
        <v>20</v>
      </c>
      <c r="D1397" s="24" t="s">
        <v>84</v>
      </c>
      <c r="E1397" s="30">
        <v>0.375</v>
      </c>
      <c r="F1397" s="27">
        <v>2.69</v>
      </c>
      <c r="G1397" s="27">
        <f t="shared" si="36"/>
        <v>1.01</v>
      </c>
    </row>
    <row r="1398" spans="1:7" ht="29.1" customHeight="1" x14ac:dyDescent="0.25">
      <c r="A1398" s="24" t="s">
        <v>4060</v>
      </c>
      <c r="B1398" s="25" t="s">
        <v>4061</v>
      </c>
      <c r="C1398" s="24" t="s">
        <v>20</v>
      </c>
      <c r="D1398" s="24" t="s">
        <v>16</v>
      </c>
      <c r="E1398" s="30">
        <v>1.07</v>
      </c>
      <c r="F1398" s="27">
        <v>23.81</v>
      </c>
      <c r="G1398" s="27">
        <f t="shared" si="36"/>
        <v>25.48</v>
      </c>
    </row>
    <row r="1399" spans="1:7" ht="15" customHeight="1" x14ac:dyDescent="0.25">
      <c r="A1399" s="9"/>
      <c r="B1399" s="9"/>
      <c r="C1399" s="9"/>
      <c r="D1399" s="9"/>
      <c r="E1399" s="91" t="s">
        <v>3906</v>
      </c>
      <c r="F1399" s="91"/>
      <c r="G1399" s="28">
        <f>SUM(G1393:G1398)</f>
        <v>124.74000000000001</v>
      </c>
    </row>
    <row r="1400" spans="1:7" ht="15" customHeight="1" x14ac:dyDescent="0.25">
      <c r="A1400" s="93" t="s">
        <v>3907</v>
      </c>
      <c r="B1400" s="93"/>
      <c r="C1400" s="23" t="s">
        <v>3</v>
      </c>
      <c r="D1400" s="23" t="s">
        <v>4</v>
      </c>
      <c r="E1400" s="23" t="s">
        <v>3894</v>
      </c>
      <c r="F1400" s="23" t="s">
        <v>3895</v>
      </c>
      <c r="G1400" s="23" t="s">
        <v>3896</v>
      </c>
    </row>
    <row r="1401" spans="1:7" ht="21" customHeight="1" x14ac:dyDescent="0.25">
      <c r="A1401" s="24" t="s">
        <v>3908</v>
      </c>
      <c r="B1401" s="25" t="s">
        <v>3909</v>
      </c>
      <c r="C1401" s="24" t="s">
        <v>20</v>
      </c>
      <c r="D1401" s="24" t="s">
        <v>2056</v>
      </c>
      <c r="E1401" s="30">
        <v>0.13009999999999999</v>
      </c>
      <c r="F1401" s="27">
        <v>32.24</v>
      </c>
      <c r="G1401" s="27">
        <f>ROUND(ROUND(E1401,8)*F1401,2)</f>
        <v>4.1900000000000004</v>
      </c>
    </row>
    <row r="1402" spans="1:7" ht="15" customHeight="1" x14ac:dyDescent="0.25">
      <c r="A1402" s="24" t="s">
        <v>3971</v>
      </c>
      <c r="B1402" s="25" t="s">
        <v>3972</v>
      </c>
      <c r="C1402" s="24" t="s">
        <v>20</v>
      </c>
      <c r="D1402" s="24" t="s">
        <v>2056</v>
      </c>
      <c r="E1402" s="30">
        <v>8.7400000000000005E-2</v>
      </c>
      <c r="F1402" s="27">
        <v>32.69</v>
      </c>
      <c r="G1402" s="27">
        <f>ROUND(ROUND(E1402,8)*F1402,2)</f>
        <v>2.86</v>
      </c>
    </row>
    <row r="1403" spans="1:7" ht="15" customHeight="1" x14ac:dyDescent="0.25">
      <c r="A1403" s="24" t="s">
        <v>3910</v>
      </c>
      <c r="B1403" s="25" t="s">
        <v>3911</v>
      </c>
      <c r="C1403" s="24" t="s">
        <v>20</v>
      </c>
      <c r="D1403" s="24" t="s">
        <v>2056</v>
      </c>
      <c r="E1403" s="30">
        <v>0.21759999999999999</v>
      </c>
      <c r="F1403" s="27">
        <v>24.94</v>
      </c>
      <c r="G1403" s="27">
        <f>ROUND(ROUND(E1403,8)*F1403,2)</f>
        <v>5.43</v>
      </c>
    </row>
    <row r="1404" spans="1:7" ht="18" customHeight="1" x14ac:dyDescent="0.25">
      <c r="A1404" s="9"/>
      <c r="B1404" s="9"/>
      <c r="C1404" s="9"/>
      <c r="D1404" s="9"/>
      <c r="E1404" s="91" t="s">
        <v>3912</v>
      </c>
      <c r="F1404" s="91"/>
      <c r="G1404" s="28">
        <f>SUM(G1401:G1403)</f>
        <v>12.48</v>
      </c>
    </row>
    <row r="1405" spans="1:7" ht="15" customHeight="1" x14ac:dyDescent="0.25">
      <c r="A1405" s="93" t="s">
        <v>3922</v>
      </c>
      <c r="B1405" s="93"/>
      <c r="C1405" s="23" t="s">
        <v>3</v>
      </c>
      <c r="D1405" s="23" t="s">
        <v>4</v>
      </c>
      <c r="E1405" s="23" t="s">
        <v>3894</v>
      </c>
      <c r="F1405" s="23" t="s">
        <v>3895</v>
      </c>
      <c r="G1405" s="23" t="s">
        <v>3896</v>
      </c>
    </row>
    <row r="1406" spans="1:7" ht="29.1" customHeight="1" x14ac:dyDescent="0.25">
      <c r="A1406" s="24" t="s">
        <v>4062</v>
      </c>
      <c r="B1406" s="25" t="s">
        <v>4063</v>
      </c>
      <c r="C1406" s="24" t="s">
        <v>20</v>
      </c>
      <c r="D1406" s="24" t="s">
        <v>3903</v>
      </c>
      <c r="E1406" s="30">
        <v>1.23E-2</v>
      </c>
      <c r="F1406" s="27">
        <v>23.44</v>
      </c>
      <c r="G1406" s="27">
        <f>ROUND(ROUND(E1406,8)*F1406,2)</f>
        <v>0.28999999999999998</v>
      </c>
    </row>
    <row r="1407" spans="1:7" ht="21" customHeight="1" x14ac:dyDescent="0.25">
      <c r="A1407" s="24" t="s">
        <v>4064</v>
      </c>
      <c r="B1407" s="25" t="s">
        <v>4065</v>
      </c>
      <c r="C1407" s="24" t="s">
        <v>4066</v>
      </c>
      <c r="D1407" s="24" t="s">
        <v>26</v>
      </c>
      <c r="E1407" s="30">
        <v>4</v>
      </c>
      <c r="F1407" s="27">
        <v>5.76</v>
      </c>
      <c r="G1407" s="27">
        <f>ROUND(ROUND(E1407,8)*F1407,2)</f>
        <v>23.04</v>
      </c>
    </row>
    <row r="1408" spans="1:7" ht="15" customHeight="1" x14ac:dyDescent="0.25">
      <c r="A1408" s="9"/>
      <c r="B1408" s="9"/>
      <c r="C1408" s="9"/>
      <c r="D1408" s="9"/>
      <c r="E1408" s="91" t="s">
        <v>3933</v>
      </c>
      <c r="F1408" s="91"/>
      <c r="G1408" s="28">
        <f>SUM(G1406:G1407)</f>
        <v>23.33</v>
      </c>
    </row>
    <row r="1409" spans="1:7" ht="15" customHeight="1" x14ac:dyDescent="0.25">
      <c r="A1409" s="9"/>
      <c r="B1409" s="9"/>
      <c r="C1409" s="9"/>
      <c r="D1409" s="9"/>
      <c r="E1409" s="92" t="s">
        <v>3913</v>
      </c>
      <c r="F1409" s="92"/>
      <c r="G1409" s="29">
        <f>ROUND(SUM(G1399,G1404,G1408),2)</f>
        <v>160.55000000000001</v>
      </c>
    </row>
    <row r="1410" spans="1:7" ht="9.9499999999999993" customHeight="1" x14ac:dyDescent="0.25">
      <c r="A1410" s="9"/>
      <c r="B1410" s="9"/>
      <c r="C1410" s="9"/>
      <c r="D1410" s="9"/>
      <c r="E1410" s="100"/>
      <c r="F1410" s="100"/>
      <c r="G1410" s="100"/>
    </row>
    <row r="1411" spans="1:7" ht="20.100000000000001" customHeight="1" x14ac:dyDescent="0.25">
      <c r="A1411" s="99" t="s">
        <v>4123</v>
      </c>
      <c r="B1411" s="99"/>
      <c r="C1411" s="99"/>
      <c r="D1411" s="99"/>
      <c r="E1411" s="99"/>
      <c r="F1411" s="99"/>
      <c r="G1411" s="99"/>
    </row>
    <row r="1412" spans="1:7" ht="15" customHeight="1" x14ac:dyDescent="0.25">
      <c r="A1412" s="93" t="s">
        <v>3893</v>
      </c>
      <c r="B1412" s="93"/>
      <c r="C1412" s="23" t="s">
        <v>3</v>
      </c>
      <c r="D1412" s="23" t="s">
        <v>4</v>
      </c>
      <c r="E1412" s="23" t="s">
        <v>3894</v>
      </c>
      <c r="F1412" s="23" t="s">
        <v>3895</v>
      </c>
      <c r="G1412" s="23" t="s">
        <v>3896</v>
      </c>
    </row>
    <row r="1413" spans="1:7" ht="15" customHeight="1" x14ac:dyDescent="0.25">
      <c r="A1413" s="24" t="s">
        <v>3951</v>
      </c>
      <c r="B1413" s="25" t="s">
        <v>3952</v>
      </c>
      <c r="C1413" s="24" t="s">
        <v>3953</v>
      </c>
      <c r="D1413" s="24" t="s">
        <v>3954</v>
      </c>
      <c r="E1413" s="30">
        <v>4.0000000000000001E-3</v>
      </c>
      <c r="F1413" s="27">
        <v>215</v>
      </c>
      <c r="G1413" s="27">
        <f>ROUND(ROUND(E1413,8)*F1413,2)</f>
        <v>0.86</v>
      </c>
    </row>
    <row r="1414" spans="1:7" ht="15" customHeight="1" x14ac:dyDescent="0.25">
      <c r="A1414" s="24" t="s">
        <v>3955</v>
      </c>
      <c r="B1414" s="25" t="s">
        <v>3956</v>
      </c>
      <c r="C1414" s="24" t="s">
        <v>20</v>
      </c>
      <c r="D1414" s="24" t="s">
        <v>3903</v>
      </c>
      <c r="E1414" s="30">
        <v>5.0000000000000001E-3</v>
      </c>
      <c r="F1414" s="27">
        <v>19.37</v>
      </c>
      <c r="G1414" s="27">
        <f>ROUND(ROUND(E1414,8)*F1414,2)</f>
        <v>0.1</v>
      </c>
    </row>
    <row r="1415" spans="1:7" ht="15" customHeight="1" x14ac:dyDescent="0.25">
      <c r="A1415" s="9"/>
      <c r="B1415" s="9"/>
      <c r="C1415" s="9"/>
      <c r="D1415" s="9"/>
      <c r="E1415" s="91" t="s">
        <v>3906</v>
      </c>
      <c r="F1415" s="91"/>
      <c r="G1415" s="28">
        <f>SUM(G1413:G1414)</f>
        <v>0.96</v>
      </c>
    </row>
    <row r="1416" spans="1:7" ht="15" customHeight="1" x14ac:dyDescent="0.25">
      <c r="A1416" s="93" t="s">
        <v>3907</v>
      </c>
      <c r="B1416" s="93"/>
      <c r="C1416" s="23" t="s">
        <v>3</v>
      </c>
      <c r="D1416" s="23" t="s">
        <v>4</v>
      </c>
      <c r="E1416" s="23" t="s">
        <v>3894</v>
      </c>
      <c r="F1416" s="23" t="s">
        <v>3895</v>
      </c>
      <c r="G1416" s="23" t="s">
        <v>3896</v>
      </c>
    </row>
    <row r="1417" spans="1:7" ht="21" customHeight="1" x14ac:dyDescent="0.25">
      <c r="A1417" s="24" t="s">
        <v>3908</v>
      </c>
      <c r="B1417" s="25" t="s">
        <v>3909</v>
      </c>
      <c r="C1417" s="24" t="s">
        <v>20</v>
      </c>
      <c r="D1417" s="24" t="s">
        <v>2056</v>
      </c>
      <c r="E1417" s="30">
        <v>0.03</v>
      </c>
      <c r="F1417" s="27">
        <v>32.24</v>
      </c>
      <c r="G1417" s="27">
        <f>ROUND(ROUND(E1417,8)*F1417,2)</f>
        <v>0.97</v>
      </c>
    </row>
    <row r="1418" spans="1:7" ht="15" customHeight="1" x14ac:dyDescent="0.25">
      <c r="A1418" s="24" t="s">
        <v>3910</v>
      </c>
      <c r="B1418" s="25" t="s">
        <v>3911</v>
      </c>
      <c r="C1418" s="24" t="s">
        <v>20</v>
      </c>
      <c r="D1418" s="24" t="s">
        <v>2056</v>
      </c>
      <c r="E1418" s="30">
        <v>0.03</v>
      </c>
      <c r="F1418" s="27">
        <v>24.94</v>
      </c>
      <c r="G1418" s="27">
        <f>ROUND(ROUND(E1418,8)*F1418,2)</f>
        <v>0.75</v>
      </c>
    </row>
    <row r="1419" spans="1:7" ht="18" customHeight="1" x14ac:dyDescent="0.25">
      <c r="A1419" s="9"/>
      <c r="B1419" s="9"/>
      <c r="C1419" s="9"/>
      <c r="D1419" s="9"/>
      <c r="E1419" s="91" t="s">
        <v>3912</v>
      </c>
      <c r="F1419" s="91"/>
      <c r="G1419" s="28">
        <f>SUM(G1417:G1418)</f>
        <v>1.72</v>
      </c>
    </row>
    <row r="1420" spans="1:7" ht="15" customHeight="1" x14ac:dyDescent="0.25">
      <c r="A1420" s="9"/>
      <c r="B1420" s="9"/>
      <c r="C1420" s="9"/>
      <c r="D1420" s="9"/>
      <c r="E1420" s="92" t="s">
        <v>3913</v>
      </c>
      <c r="F1420" s="92"/>
      <c r="G1420" s="29">
        <f>ROUND(SUM(G1415,G1419),2)</f>
        <v>2.68</v>
      </c>
    </row>
    <row r="1421" spans="1:7" ht="9.9499999999999993" customHeight="1" x14ac:dyDescent="0.25">
      <c r="A1421" s="9"/>
      <c r="B1421" s="9"/>
      <c r="C1421" s="9"/>
      <c r="D1421" s="9"/>
      <c r="E1421" s="100"/>
      <c r="F1421" s="100"/>
      <c r="G1421" s="100"/>
    </row>
    <row r="1422" spans="1:7" ht="20.100000000000001" customHeight="1" x14ac:dyDescent="0.25">
      <c r="A1422" s="99" t="s">
        <v>4124</v>
      </c>
      <c r="B1422" s="99"/>
      <c r="C1422" s="99"/>
      <c r="D1422" s="99"/>
      <c r="E1422" s="99"/>
      <c r="F1422" s="99"/>
      <c r="G1422" s="99"/>
    </row>
    <row r="1423" spans="1:7" ht="15" customHeight="1" x14ac:dyDescent="0.25">
      <c r="A1423" s="93" t="s">
        <v>3981</v>
      </c>
      <c r="B1423" s="93"/>
      <c r="C1423" s="23" t="s">
        <v>3</v>
      </c>
      <c r="D1423" s="23" t="s">
        <v>4</v>
      </c>
      <c r="E1423" s="23" t="s">
        <v>3894</v>
      </c>
      <c r="F1423" s="23" t="s">
        <v>3895</v>
      </c>
      <c r="G1423" s="23" t="s">
        <v>3896</v>
      </c>
    </row>
    <row r="1424" spans="1:7" ht="21" customHeight="1" x14ac:dyDescent="0.25">
      <c r="A1424" s="24" t="s">
        <v>70</v>
      </c>
      <c r="B1424" s="25" t="s">
        <v>3982</v>
      </c>
      <c r="C1424" s="24" t="s">
        <v>25</v>
      </c>
      <c r="D1424" s="24" t="s">
        <v>61</v>
      </c>
      <c r="E1424" s="30">
        <v>1</v>
      </c>
      <c r="F1424" s="27">
        <v>28.42</v>
      </c>
      <c r="G1424" s="27">
        <f>ROUND(ROUND(E1424,8)*F1424,2)</f>
        <v>28.42</v>
      </c>
    </row>
    <row r="1425" spans="1:7" ht="15" customHeight="1" x14ac:dyDescent="0.25">
      <c r="A1425" s="9"/>
      <c r="B1425" s="9"/>
      <c r="C1425" s="9"/>
      <c r="D1425" s="9"/>
      <c r="E1425" s="91" t="s">
        <v>3983</v>
      </c>
      <c r="F1425" s="91"/>
      <c r="G1425" s="28">
        <f>SUM(G1424:G1424)</f>
        <v>28.42</v>
      </c>
    </row>
    <row r="1426" spans="1:7" ht="15" customHeight="1" x14ac:dyDescent="0.25">
      <c r="A1426" s="9"/>
      <c r="B1426" s="9"/>
      <c r="C1426" s="9"/>
      <c r="D1426" s="9"/>
      <c r="E1426" s="92" t="s">
        <v>3913</v>
      </c>
      <c r="F1426" s="92"/>
      <c r="G1426" s="29">
        <f>ROUND(SUM(G1425),2)</f>
        <v>28.42</v>
      </c>
    </row>
    <row r="1427" spans="1:7" ht="9.9499999999999993" customHeight="1" x14ac:dyDescent="0.25">
      <c r="A1427" s="9"/>
      <c r="B1427" s="9"/>
      <c r="C1427" s="9"/>
      <c r="D1427" s="9"/>
      <c r="E1427" s="100"/>
      <c r="F1427" s="100"/>
      <c r="G1427" s="100"/>
    </row>
    <row r="1428" spans="1:7" ht="20.100000000000001" customHeight="1" x14ac:dyDescent="0.25">
      <c r="A1428" s="99" t="s">
        <v>4125</v>
      </c>
      <c r="B1428" s="99"/>
      <c r="C1428" s="99"/>
      <c r="D1428" s="99"/>
      <c r="E1428" s="99"/>
      <c r="F1428" s="99"/>
      <c r="G1428" s="99"/>
    </row>
    <row r="1429" spans="1:7" ht="15" customHeight="1" x14ac:dyDescent="0.25">
      <c r="A1429" s="93" t="s">
        <v>3893</v>
      </c>
      <c r="B1429" s="93"/>
      <c r="C1429" s="23" t="s">
        <v>3</v>
      </c>
      <c r="D1429" s="23" t="s">
        <v>4</v>
      </c>
      <c r="E1429" s="23" t="s">
        <v>3894</v>
      </c>
      <c r="F1429" s="23" t="s">
        <v>3895</v>
      </c>
      <c r="G1429" s="23" t="s">
        <v>3896</v>
      </c>
    </row>
    <row r="1430" spans="1:7" ht="29.1" customHeight="1" x14ac:dyDescent="0.25">
      <c r="A1430" s="24" t="s">
        <v>4054</v>
      </c>
      <c r="B1430" s="25" t="s">
        <v>4055</v>
      </c>
      <c r="C1430" s="24" t="s">
        <v>20</v>
      </c>
      <c r="D1430" s="24" t="s">
        <v>34</v>
      </c>
      <c r="E1430" s="30">
        <v>0.18468999999999999</v>
      </c>
      <c r="F1430" s="27">
        <v>517.16999999999996</v>
      </c>
      <c r="G1430" s="27">
        <f t="shared" ref="G1430:G1435" si="37">ROUND(ROUND(E1430,8)*F1430,2)</f>
        <v>95.52</v>
      </c>
    </row>
    <row r="1431" spans="1:7" ht="21" customHeight="1" x14ac:dyDescent="0.25">
      <c r="A1431" s="24" t="s">
        <v>4056</v>
      </c>
      <c r="B1431" s="25" t="s">
        <v>4057</v>
      </c>
      <c r="C1431" s="24" t="s">
        <v>20</v>
      </c>
      <c r="D1431" s="24" t="s">
        <v>2057</v>
      </c>
      <c r="E1431" s="30">
        <v>3.1900000000000001E-3</v>
      </c>
      <c r="F1431" s="27">
        <v>8.98</v>
      </c>
      <c r="G1431" s="27">
        <f t="shared" si="37"/>
        <v>0.03</v>
      </c>
    </row>
    <row r="1432" spans="1:7" ht="15" customHeight="1" x14ac:dyDescent="0.25">
      <c r="A1432" s="24" t="s">
        <v>3955</v>
      </c>
      <c r="B1432" s="25" t="s">
        <v>3956</v>
      </c>
      <c r="C1432" s="24" t="s">
        <v>20</v>
      </c>
      <c r="D1432" s="24" t="s">
        <v>3903</v>
      </c>
      <c r="E1432" s="30">
        <v>4.4999999999999998E-2</v>
      </c>
      <c r="F1432" s="27">
        <v>19.37</v>
      </c>
      <c r="G1432" s="27">
        <f t="shared" si="37"/>
        <v>0.87</v>
      </c>
    </row>
    <row r="1433" spans="1:7" ht="21" customHeight="1" x14ac:dyDescent="0.25">
      <c r="A1433" s="24" t="s">
        <v>4050</v>
      </c>
      <c r="B1433" s="25" t="s">
        <v>4051</v>
      </c>
      <c r="C1433" s="24" t="s">
        <v>20</v>
      </c>
      <c r="D1433" s="24" t="s">
        <v>84</v>
      </c>
      <c r="E1433" s="30">
        <v>0.46875</v>
      </c>
      <c r="F1433" s="27">
        <v>3.9</v>
      </c>
      <c r="G1433" s="27">
        <f t="shared" si="37"/>
        <v>1.83</v>
      </c>
    </row>
    <row r="1434" spans="1:7" ht="21" customHeight="1" x14ac:dyDescent="0.25">
      <c r="A1434" s="24" t="s">
        <v>4058</v>
      </c>
      <c r="B1434" s="25" t="s">
        <v>4059</v>
      </c>
      <c r="C1434" s="24" t="s">
        <v>20</v>
      </c>
      <c r="D1434" s="24" t="s">
        <v>84</v>
      </c>
      <c r="E1434" s="30">
        <v>0.375</v>
      </c>
      <c r="F1434" s="27">
        <v>2.69</v>
      </c>
      <c r="G1434" s="27">
        <f t="shared" si="37"/>
        <v>1.01</v>
      </c>
    </row>
    <row r="1435" spans="1:7" ht="29.1" customHeight="1" x14ac:dyDescent="0.25">
      <c r="A1435" s="24" t="s">
        <v>4060</v>
      </c>
      <c r="B1435" s="25" t="s">
        <v>4061</v>
      </c>
      <c r="C1435" s="24" t="s">
        <v>20</v>
      </c>
      <c r="D1435" s="24" t="s">
        <v>16</v>
      </c>
      <c r="E1435" s="30">
        <v>1.07</v>
      </c>
      <c r="F1435" s="27">
        <v>23.81</v>
      </c>
      <c r="G1435" s="27">
        <f t="shared" si="37"/>
        <v>25.48</v>
      </c>
    </row>
    <row r="1436" spans="1:7" ht="15" customHeight="1" x14ac:dyDescent="0.25">
      <c r="A1436" s="9"/>
      <c r="B1436" s="9"/>
      <c r="C1436" s="9"/>
      <c r="D1436" s="9"/>
      <c r="E1436" s="91" t="s">
        <v>3906</v>
      </c>
      <c r="F1436" s="91"/>
      <c r="G1436" s="28">
        <f>SUM(G1430:G1435)</f>
        <v>124.74000000000001</v>
      </c>
    </row>
    <row r="1437" spans="1:7" ht="15" customHeight="1" x14ac:dyDescent="0.25">
      <c r="A1437" s="93" t="s">
        <v>3907</v>
      </c>
      <c r="B1437" s="93"/>
      <c r="C1437" s="23" t="s">
        <v>3</v>
      </c>
      <c r="D1437" s="23" t="s">
        <v>4</v>
      </c>
      <c r="E1437" s="23" t="s">
        <v>3894</v>
      </c>
      <c r="F1437" s="23" t="s">
        <v>3895</v>
      </c>
      <c r="G1437" s="23" t="s">
        <v>3896</v>
      </c>
    </row>
    <row r="1438" spans="1:7" ht="21" customHeight="1" x14ac:dyDescent="0.25">
      <c r="A1438" s="24" t="s">
        <v>3908</v>
      </c>
      <c r="B1438" s="25" t="s">
        <v>3909</v>
      </c>
      <c r="C1438" s="24" t="s">
        <v>20</v>
      </c>
      <c r="D1438" s="24" t="s">
        <v>2056</v>
      </c>
      <c r="E1438" s="30">
        <v>0.13009999999999999</v>
      </c>
      <c r="F1438" s="27">
        <v>32.24</v>
      </c>
      <c r="G1438" s="27">
        <f>ROUND(ROUND(E1438,8)*F1438,2)</f>
        <v>4.1900000000000004</v>
      </c>
    </row>
    <row r="1439" spans="1:7" ht="15" customHeight="1" x14ac:dyDescent="0.25">
      <c r="A1439" s="24" t="s">
        <v>3971</v>
      </c>
      <c r="B1439" s="25" t="s">
        <v>3972</v>
      </c>
      <c r="C1439" s="24" t="s">
        <v>20</v>
      </c>
      <c r="D1439" s="24" t="s">
        <v>2056</v>
      </c>
      <c r="E1439" s="30">
        <v>8.7400000000000005E-2</v>
      </c>
      <c r="F1439" s="27">
        <v>32.69</v>
      </c>
      <c r="G1439" s="27">
        <f>ROUND(ROUND(E1439,8)*F1439,2)</f>
        <v>2.86</v>
      </c>
    </row>
    <row r="1440" spans="1:7" ht="15" customHeight="1" x14ac:dyDescent="0.25">
      <c r="A1440" s="24" t="s">
        <v>3910</v>
      </c>
      <c r="B1440" s="25" t="s">
        <v>3911</v>
      </c>
      <c r="C1440" s="24" t="s">
        <v>20</v>
      </c>
      <c r="D1440" s="24" t="s">
        <v>2056</v>
      </c>
      <c r="E1440" s="30">
        <v>0.21759999999999999</v>
      </c>
      <c r="F1440" s="27">
        <v>24.94</v>
      </c>
      <c r="G1440" s="27">
        <f>ROUND(ROUND(E1440,8)*F1440,2)</f>
        <v>5.43</v>
      </c>
    </row>
    <row r="1441" spans="1:7" ht="18" customHeight="1" x14ac:dyDescent="0.25">
      <c r="A1441" s="9"/>
      <c r="B1441" s="9"/>
      <c r="C1441" s="9"/>
      <c r="D1441" s="9"/>
      <c r="E1441" s="91" t="s">
        <v>3912</v>
      </c>
      <c r="F1441" s="91"/>
      <c r="G1441" s="28">
        <f>SUM(G1438:G1440)</f>
        <v>12.48</v>
      </c>
    </row>
    <row r="1442" spans="1:7" ht="15" customHeight="1" x14ac:dyDescent="0.25">
      <c r="A1442" s="93" t="s">
        <v>3922</v>
      </c>
      <c r="B1442" s="93"/>
      <c r="C1442" s="23" t="s">
        <v>3</v>
      </c>
      <c r="D1442" s="23" t="s">
        <v>4</v>
      </c>
      <c r="E1442" s="23" t="s">
        <v>3894</v>
      </c>
      <c r="F1442" s="23" t="s">
        <v>3895</v>
      </c>
      <c r="G1442" s="23" t="s">
        <v>3896</v>
      </c>
    </row>
    <row r="1443" spans="1:7" ht="29.1" customHeight="1" x14ac:dyDescent="0.25">
      <c r="A1443" s="24" t="s">
        <v>4062</v>
      </c>
      <c r="B1443" s="25" t="s">
        <v>4063</v>
      </c>
      <c r="C1443" s="24" t="s">
        <v>20</v>
      </c>
      <c r="D1443" s="24" t="s">
        <v>3903</v>
      </c>
      <c r="E1443" s="30">
        <v>1.23E-2</v>
      </c>
      <c r="F1443" s="27">
        <v>23.44</v>
      </c>
      <c r="G1443" s="27">
        <f>ROUND(ROUND(E1443,8)*F1443,2)</f>
        <v>0.28999999999999998</v>
      </c>
    </row>
    <row r="1444" spans="1:7" ht="21" customHeight="1" x14ac:dyDescent="0.25">
      <c r="A1444" s="24" t="s">
        <v>4064</v>
      </c>
      <c r="B1444" s="25" t="s">
        <v>4065</v>
      </c>
      <c r="C1444" s="24" t="s">
        <v>4066</v>
      </c>
      <c r="D1444" s="24" t="s">
        <v>26</v>
      </c>
      <c r="E1444" s="30">
        <v>4</v>
      </c>
      <c r="F1444" s="27">
        <v>5.76</v>
      </c>
      <c r="G1444" s="27">
        <f>ROUND(ROUND(E1444,8)*F1444,2)</f>
        <v>23.04</v>
      </c>
    </row>
    <row r="1445" spans="1:7" ht="15" customHeight="1" x14ac:dyDescent="0.25">
      <c r="A1445" s="9"/>
      <c r="B1445" s="9"/>
      <c r="C1445" s="9"/>
      <c r="D1445" s="9"/>
      <c r="E1445" s="91" t="s">
        <v>3933</v>
      </c>
      <c r="F1445" s="91"/>
      <c r="G1445" s="28">
        <f>SUM(G1443:G1444)</f>
        <v>23.33</v>
      </c>
    </row>
    <row r="1446" spans="1:7" ht="15" customHeight="1" x14ac:dyDescent="0.25">
      <c r="A1446" s="9"/>
      <c r="B1446" s="9"/>
      <c r="C1446" s="9"/>
      <c r="D1446" s="9"/>
      <c r="E1446" s="92" t="s">
        <v>3913</v>
      </c>
      <c r="F1446" s="92"/>
      <c r="G1446" s="29">
        <f>ROUND(SUM(G1436,G1441,G1445),2)</f>
        <v>160.55000000000001</v>
      </c>
    </row>
    <row r="1447" spans="1:7" ht="9.9499999999999993" customHeight="1" x14ac:dyDescent="0.25">
      <c r="A1447" s="9"/>
      <c r="B1447" s="9"/>
      <c r="C1447" s="9"/>
      <c r="D1447" s="9"/>
      <c r="E1447" s="100"/>
      <c r="F1447" s="100"/>
      <c r="G1447" s="100"/>
    </row>
    <row r="1448" spans="1:7" ht="20.100000000000001" customHeight="1" x14ac:dyDescent="0.25">
      <c r="A1448" s="99" t="s">
        <v>4123</v>
      </c>
      <c r="B1448" s="99"/>
      <c r="C1448" s="99"/>
      <c r="D1448" s="99"/>
      <c r="E1448" s="99"/>
      <c r="F1448" s="99"/>
      <c r="G1448" s="99"/>
    </row>
    <row r="1449" spans="1:7" ht="15" customHeight="1" x14ac:dyDescent="0.25">
      <c r="A1449" s="93" t="s">
        <v>3893</v>
      </c>
      <c r="B1449" s="93"/>
      <c r="C1449" s="23" t="s">
        <v>3</v>
      </c>
      <c r="D1449" s="23" t="s">
        <v>4</v>
      </c>
      <c r="E1449" s="23" t="s">
        <v>3894</v>
      </c>
      <c r="F1449" s="23" t="s">
        <v>3895</v>
      </c>
      <c r="G1449" s="23" t="s">
        <v>3896</v>
      </c>
    </row>
    <row r="1450" spans="1:7" ht="15" customHeight="1" x14ac:dyDescent="0.25">
      <c r="A1450" s="24" t="s">
        <v>3951</v>
      </c>
      <c r="B1450" s="25" t="s">
        <v>3952</v>
      </c>
      <c r="C1450" s="24" t="s">
        <v>3953</v>
      </c>
      <c r="D1450" s="24" t="s">
        <v>3954</v>
      </c>
      <c r="E1450" s="30">
        <v>4.0000000000000001E-3</v>
      </c>
      <c r="F1450" s="27">
        <v>215</v>
      </c>
      <c r="G1450" s="27">
        <f>ROUND(ROUND(E1450,8)*F1450,2)</f>
        <v>0.86</v>
      </c>
    </row>
    <row r="1451" spans="1:7" ht="15" customHeight="1" x14ac:dyDescent="0.25">
      <c r="A1451" s="24" t="s">
        <v>3955</v>
      </c>
      <c r="B1451" s="25" t="s">
        <v>3956</v>
      </c>
      <c r="C1451" s="24" t="s">
        <v>20</v>
      </c>
      <c r="D1451" s="24" t="s">
        <v>3903</v>
      </c>
      <c r="E1451" s="30">
        <v>5.0000000000000001E-3</v>
      </c>
      <c r="F1451" s="27">
        <v>19.37</v>
      </c>
      <c r="G1451" s="27">
        <f>ROUND(ROUND(E1451,8)*F1451,2)</f>
        <v>0.1</v>
      </c>
    </row>
    <row r="1452" spans="1:7" ht="15" customHeight="1" x14ac:dyDescent="0.25">
      <c r="A1452" s="9"/>
      <c r="B1452" s="9"/>
      <c r="C1452" s="9"/>
      <c r="D1452" s="9"/>
      <c r="E1452" s="91" t="s">
        <v>3906</v>
      </c>
      <c r="F1452" s="91"/>
      <c r="G1452" s="28">
        <f>SUM(G1450:G1451)</f>
        <v>0.96</v>
      </c>
    </row>
    <row r="1453" spans="1:7" ht="15" customHeight="1" x14ac:dyDescent="0.25">
      <c r="A1453" s="93" t="s">
        <v>3907</v>
      </c>
      <c r="B1453" s="93"/>
      <c r="C1453" s="23" t="s">
        <v>3</v>
      </c>
      <c r="D1453" s="23" t="s">
        <v>4</v>
      </c>
      <c r="E1453" s="23" t="s">
        <v>3894</v>
      </c>
      <c r="F1453" s="23" t="s">
        <v>3895</v>
      </c>
      <c r="G1453" s="23" t="s">
        <v>3896</v>
      </c>
    </row>
    <row r="1454" spans="1:7" ht="21" customHeight="1" x14ac:dyDescent="0.25">
      <c r="A1454" s="24" t="s">
        <v>3908</v>
      </c>
      <c r="B1454" s="25" t="s">
        <v>3909</v>
      </c>
      <c r="C1454" s="24" t="s">
        <v>20</v>
      </c>
      <c r="D1454" s="24" t="s">
        <v>2056</v>
      </c>
      <c r="E1454" s="30">
        <v>0.03</v>
      </c>
      <c r="F1454" s="27">
        <v>32.24</v>
      </c>
      <c r="G1454" s="27">
        <f>ROUND(ROUND(E1454,8)*F1454,2)</f>
        <v>0.97</v>
      </c>
    </row>
    <row r="1455" spans="1:7" ht="15" customHeight="1" x14ac:dyDescent="0.25">
      <c r="A1455" s="24" t="s">
        <v>3910</v>
      </c>
      <c r="B1455" s="25" t="s">
        <v>3911</v>
      </c>
      <c r="C1455" s="24" t="s">
        <v>20</v>
      </c>
      <c r="D1455" s="24" t="s">
        <v>2056</v>
      </c>
      <c r="E1455" s="30">
        <v>0.03</v>
      </c>
      <c r="F1455" s="27">
        <v>24.94</v>
      </c>
      <c r="G1455" s="27">
        <f>ROUND(ROUND(E1455,8)*F1455,2)</f>
        <v>0.75</v>
      </c>
    </row>
    <row r="1456" spans="1:7" ht="18" customHeight="1" x14ac:dyDescent="0.25">
      <c r="A1456" s="9"/>
      <c r="B1456" s="9"/>
      <c r="C1456" s="9"/>
      <c r="D1456" s="9"/>
      <c r="E1456" s="91" t="s">
        <v>3912</v>
      </c>
      <c r="F1456" s="91"/>
      <c r="G1456" s="28">
        <f>SUM(G1454:G1455)</f>
        <v>1.72</v>
      </c>
    </row>
    <row r="1457" spans="1:7" ht="15" customHeight="1" x14ac:dyDescent="0.25">
      <c r="A1457" s="9"/>
      <c r="B1457" s="9"/>
      <c r="C1457" s="9"/>
      <c r="D1457" s="9"/>
      <c r="E1457" s="92" t="s">
        <v>3913</v>
      </c>
      <c r="F1457" s="92"/>
      <c r="G1457" s="29">
        <f>ROUND(SUM(G1452,G1456),2)</f>
        <v>2.68</v>
      </c>
    </row>
    <row r="1458" spans="1:7" ht="9.9499999999999993" customHeight="1" x14ac:dyDescent="0.25">
      <c r="A1458" s="9"/>
      <c r="B1458" s="9"/>
      <c r="C1458" s="9"/>
      <c r="D1458" s="9"/>
      <c r="E1458" s="100"/>
      <c r="F1458" s="100"/>
      <c r="G1458" s="100"/>
    </row>
    <row r="1459" spans="1:7" ht="20.100000000000001" customHeight="1" x14ac:dyDescent="0.25">
      <c r="A1459" s="99" t="s">
        <v>4124</v>
      </c>
      <c r="B1459" s="99"/>
      <c r="C1459" s="99"/>
      <c r="D1459" s="99"/>
      <c r="E1459" s="99"/>
      <c r="F1459" s="99"/>
      <c r="G1459" s="99"/>
    </row>
    <row r="1460" spans="1:7" ht="15" customHeight="1" x14ac:dyDescent="0.25">
      <c r="A1460" s="93" t="s">
        <v>3981</v>
      </c>
      <c r="B1460" s="93"/>
      <c r="C1460" s="23" t="s">
        <v>3</v>
      </c>
      <c r="D1460" s="23" t="s">
        <v>4</v>
      </c>
      <c r="E1460" s="23" t="s">
        <v>3894</v>
      </c>
      <c r="F1460" s="23" t="s">
        <v>3895</v>
      </c>
      <c r="G1460" s="23" t="s">
        <v>3896</v>
      </c>
    </row>
    <row r="1461" spans="1:7" ht="21" customHeight="1" x14ac:dyDescent="0.25">
      <c r="A1461" s="24" t="s">
        <v>70</v>
      </c>
      <c r="B1461" s="25" t="s">
        <v>3982</v>
      </c>
      <c r="C1461" s="24" t="s">
        <v>25</v>
      </c>
      <c r="D1461" s="24" t="s">
        <v>61</v>
      </c>
      <c r="E1461" s="30">
        <v>1</v>
      </c>
      <c r="F1461" s="27">
        <v>28.42</v>
      </c>
      <c r="G1461" s="27">
        <f>ROUND(ROUND(E1461,8)*F1461,2)</f>
        <v>28.42</v>
      </c>
    </row>
    <row r="1462" spans="1:7" ht="15" customHeight="1" x14ac:dyDescent="0.25">
      <c r="A1462" s="9"/>
      <c r="B1462" s="9"/>
      <c r="C1462" s="9"/>
      <c r="D1462" s="9"/>
      <c r="E1462" s="91" t="s">
        <v>3983</v>
      </c>
      <c r="F1462" s="91"/>
      <c r="G1462" s="28">
        <f>SUM(G1461:G1461)</f>
        <v>28.42</v>
      </c>
    </row>
    <row r="1463" spans="1:7" ht="15" customHeight="1" x14ac:dyDescent="0.25">
      <c r="A1463" s="9"/>
      <c r="B1463" s="9"/>
      <c r="C1463" s="9"/>
      <c r="D1463" s="9"/>
      <c r="E1463" s="92" t="s">
        <v>3913</v>
      </c>
      <c r="F1463" s="92"/>
      <c r="G1463" s="29">
        <f>ROUND(SUM(G1462),2)</f>
        <v>28.42</v>
      </c>
    </row>
    <row r="1464" spans="1:7" ht="9.9499999999999993" customHeight="1" x14ac:dyDescent="0.25">
      <c r="A1464" s="9"/>
      <c r="B1464" s="9"/>
      <c r="C1464" s="9"/>
      <c r="D1464" s="9"/>
      <c r="E1464" s="100"/>
      <c r="F1464" s="100"/>
      <c r="G1464" s="100"/>
    </row>
    <row r="1465" spans="1:7" ht="20.100000000000001" customHeight="1" x14ac:dyDescent="0.25">
      <c r="A1465" s="99" t="s">
        <v>4125</v>
      </c>
      <c r="B1465" s="99"/>
      <c r="C1465" s="99"/>
      <c r="D1465" s="99"/>
      <c r="E1465" s="99"/>
      <c r="F1465" s="99"/>
      <c r="G1465" s="99"/>
    </row>
    <row r="1466" spans="1:7" ht="15" customHeight="1" x14ac:dyDescent="0.25">
      <c r="A1466" s="93" t="s">
        <v>3893</v>
      </c>
      <c r="B1466" s="93"/>
      <c r="C1466" s="23" t="s">
        <v>3</v>
      </c>
      <c r="D1466" s="23" t="s">
        <v>4</v>
      </c>
      <c r="E1466" s="23" t="s">
        <v>3894</v>
      </c>
      <c r="F1466" s="23" t="s">
        <v>3895</v>
      </c>
      <c r="G1466" s="23" t="s">
        <v>3896</v>
      </c>
    </row>
    <row r="1467" spans="1:7" ht="29.1" customHeight="1" x14ac:dyDescent="0.25">
      <c r="A1467" s="24" t="s">
        <v>4054</v>
      </c>
      <c r="B1467" s="25" t="s">
        <v>4055</v>
      </c>
      <c r="C1467" s="24" t="s">
        <v>20</v>
      </c>
      <c r="D1467" s="24" t="s">
        <v>34</v>
      </c>
      <c r="E1467" s="30">
        <v>0.18468999999999999</v>
      </c>
      <c r="F1467" s="27">
        <v>517.16999999999996</v>
      </c>
      <c r="G1467" s="27">
        <f t="shared" ref="G1467:G1472" si="38">ROUND(ROUND(E1467,8)*F1467,2)</f>
        <v>95.52</v>
      </c>
    </row>
    <row r="1468" spans="1:7" ht="21" customHeight="1" x14ac:dyDescent="0.25">
      <c r="A1468" s="24" t="s">
        <v>4056</v>
      </c>
      <c r="B1468" s="25" t="s">
        <v>4057</v>
      </c>
      <c r="C1468" s="24" t="s">
        <v>20</v>
      </c>
      <c r="D1468" s="24" t="s">
        <v>2057</v>
      </c>
      <c r="E1468" s="30">
        <v>3.1900000000000001E-3</v>
      </c>
      <c r="F1468" s="27">
        <v>8.98</v>
      </c>
      <c r="G1468" s="27">
        <f t="shared" si="38"/>
        <v>0.03</v>
      </c>
    </row>
    <row r="1469" spans="1:7" ht="15" customHeight="1" x14ac:dyDescent="0.25">
      <c r="A1469" s="24" t="s">
        <v>3955</v>
      </c>
      <c r="B1469" s="25" t="s">
        <v>3956</v>
      </c>
      <c r="C1469" s="24" t="s">
        <v>20</v>
      </c>
      <c r="D1469" s="24" t="s">
        <v>3903</v>
      </c>
      <c r="E1469" s="30">
        <v>4.4999999999999998E-2</v>
      </c>
      <c r="F1469" s="27">
        <v>19.37</v>
      </c>
      <c r="G1469" s="27">
        <f t="shared" si="38"/>
        <v>0.87</v>
      </c>
    </row>
    <row r="1470" spans="1:7" ht="21" customHeight="1" x14ac:dyDescent="0.25">
      <c r="A1470" s="24" t="s">
        <v>4050</v>
      </c>
      <c r="B1470" s="25" t="s">
        <v>4051</v>
      </c>
      <c r="C1470" s="24" t="s">
        <v>20</v>
      </c>
      <c r="D1470" s="24" t="s">
        <v>84</v>
      </c>
      <c r="E1470" s="30">
        <v>0.46875</v>
      </c>
      <c r="F1470" s="27">
        <v>3.9</v>
      </c>
      <c r="G1470" s="27">
        <f t="shared" si="38"/>
        <v>1.83</v>
      </c>
    </row>
    <row r="1471" spans="1:7" ht="21" customHeight="1" x14ac:dyDescent="0.25">
      <c r="A1471" s="24" t="s">
        <v>4058</v>
      </c>
      <c r="B1471" s="25" t="s">
        <v>4059</v>
      </c>
      <c r="C1471" s="24" t="s">
        <v>20</v>
      </c>
      <c r="D1471" s="24" t="s">
        <v>84</v>
      </c>
      <c r="E1471" s="30">
        <v>0.375</v>
      </c>
      <c r="F1471" s="27">
        <v>2.69</v>
      </c>
      <c r="G1471" s="27">
        <f t="shared" si="38"/>
        <v>1.01</v>
      </c>
    </row>
    <row r="1472" spans="1:7" ht="29.1" customHeight="1" x14ac:dyDescent="0.25">
      <c r="A1472" s="24" t="s">
        <v>4060</v>
      </c>
      <c r="B1472" s="25" t="s">
        <v>4061</v>
      </c>
      <c r="C1472" s="24" t="s">
        <v>20</v>
      </c>
      <c r="D1472" s="24" t="s">
        <v>16</v>
      </c>
      <c r="E1472" s="30">
        <v>1.07</v>
      </c>
      <c r="F1472" s="27">
        <v>23.81</v>
      </c>
      <c r="G1472" s="27">
        <f t="shared" si="38"/>
        <v>25.48</v>
      </c>
    </row>
    <row r="1473" spans="1:7" ht="15" customHeight="1" x14ac:dyDescent="0.25">
      <c r="A1473" s="9"/>
      <c r="B1473" s="9"/>
      <c r="C1473" s="9"/>
      <c r="D1473" s="9"/>
      <c r="E1473" s="91" t="s">
        <v>3906</v>
      </c>
      <c r="F1473" s="91"/>
      <c r="G1473" s="28">
        <f>SUM(G1467:G1472)</f>
        <v>124.74000000000001</v>
      </c>
    </row>
    <row r="1474" spans="1:7" ht="15" customHeight="1" x14ac:dyDescent="0.25">
      <c r="A1474" s="93" t="s">
        <v>3907</v>
      </c>
      <c r="B1474" s="93"/>
      <c r="C1474" s="23" t="s">
        <v>3</v>
      </c>
      <c r="D1474" s="23" t="s">
        <v>4</v>
      </c>
      <c r="E1474" s="23" t="s">
        <v>3894</v>
      </c>
      <c r="F1474" s="23" t="s">
        <v>3895</v>
      </c>
      <c r="G1474" s="23" t="s">
        <v>3896</v>
      </c>
    </row>
    <row r="1475" spans="1:7" ht="21" customHeight="1" x14ac:dyDescent="0.25">
      <c r="A1475" s="24" t="s">
        <v>3908</v>
      </c>
      <c r="B1475" s="25" t="s">
        <v>3909</v>
      </c>
      <c r="C1475" s="24" t="s">
        <v>20</v>
      </c>
      <c r="D1475" s="24" t="s">
        <v>2056</v>
      </c>
      <c r="E1475" s="30">
        <v>0.13009999999999999</v>
      </c>
      <c r="F1475" s="27">
        <v>32.24</v>
      </c>
      <c r="G1475" s="27">
        <f>ROUND(ROUND(E1475,8)*F1475,2)</f>
        <v>4.1900000000000004</v>
      </c>
    </row>
    <row r="1476" spans="1:7" ht="15" customHeight="1" x14ac:dyDescent="0.25">
      <c r="A1476" s="24" t="s">
        <v>3971</v>
      </c>
      <c r="B1476" s="25" t="s">
        <v>3972</v>
      </c>
      <c r="C1476" s="24" t="s">
        <v>20</v>
      </c>
      <c r="D1476" s="24" t="s">
        <v>2056</v>
      </c>
      <c r="E1476" s="30">
        <v>8.7400000000000005E-2</v>
      </c>
      <c r="F1476" s="27">
        <v>32.69</v>
      </c>
      <c r="G1476" s="27">
        <f>ROUND(ROUND(E1476,8)*F1476,2)</f>
        <v>2.86</v>
      </c>
    </row>
    <row r="1477" spans="1:7" ht="15" customHeight="1" x14ac:dyDescent="0.25">
      <c r="A1477" s="24" t="s">
        <v>3910</v>
      </c>
      <c r="B1477" s="25" t="s">
        <v>3911</v>
      </c>
      <c r="C1477" s="24" t="s">
        <v>20</v>
      </c>
      <c r="D1477" s="24" t="s">
        <v>2056</v>
      </c>
      <c r="E1477" s="30">
        <v>0.21759999999999999</v>
      </c>
      <c r="F1477" s="27">
        <v>24.94</v>
      </c>
      <c r="G1477" s="27">
        <f>ROUND(ROUND(E1477,8)*F1477,2)</f>
        <v>5.43</v>
      </c>
    </row>
    <row r="1478" spans="1:7" ht="18" customHeight="1" x14ac:dyDescent="0.25">
      <c r="A1478" s="9"/>
      <c r="B1478" s="9"/>
      <c r="C1478" s="9"/>
      <c r="D1478" s="9"/>
      <c r="E1478" s="91" t="s">
        <v>3912</v>
      </c>
      <c r="F1478" s="91"/>
      <c r="G1478" s="28">
        <f>SUM(G1475:G1477)</f>
        <v>12.48</v>
      </c>
    </row>
    <row r="1479" spans="1:7" ht="15" customHeight="1" x14ac:dyDescent="0.25">
      <c r="A1479" s="93" t="s">
        <v>3922</v>
      </c>
      <c r="B1479" s="93"/>
      <c r="C1479" s="23" t="s">
        <v>3</v>
      </c>
      <c r="D1479" s="23" t="s">
        <v>4</v>
      </c>
      <c r="E1479" s="23" t="s">
        <v>3894</v>
      </c>
      <c r="F1479" s="23" t="s">
        <v>3895</v>
      </c>
      <c r="G1479" s="23" t="s">
        <v>3896</v>
      </c>
    </row>
    <row r="1480" spans="1:7" ht="29.1" customHeight="1" x14ac:dyDescent="0.25">
      <c r="A1480" s="24" t="s">
        <v>4062</v>
      </c>
      <c r="B1480" s="25" t="s">
        <v>4063</v>
      </c>
      <c r="C1480" s="24" t="s">
        <v>20</v>
      </c>
      <c r="D1480" s="24" t="s">
        <v>3903</v>
      </c>
      <c r="E1480" s="30">
        <v>1.23E-2</v>
      </c>
      <c r="F1480" s="27">
        <v>23.44</v>
      </c>
      <c r="G1480" s="27">
        <f>ROUND(ROUND(E1480,8)*F1480,2)</f>
        <v>0.28999999999999998</v>
      </c>
    </row>
    <row r="1481" spans="1:7" ht="21" customHeight="1" x14ac:dyDescent="0.25">
      <c r="A1481" s="24" t="s">
        <v>4064</v>
      </c>
      <c r="B1481" s="25" t="s">
        <v>4065</v>
      </c>
      <c r="C1481" s="24" t="s">
        <v>4066</v>
      </c>
      <c r="D1481" s="24" t="s">
        <v>26</v>
      </c>
      <c r="E1481" s="30">
        <v>4</v>
      </c>
      <c r="F1481" s="27">
        <v>5.76</v>
      </c>
      <c r="G1481" s="27">
        <f>ROUND(ROUND(E1481,8)*F1481,2)</f>
        <v>23.04</v>
      </c>
    </row>
    <row r="1482" spans="1:7" ht="15" customHeight="1" x14ac:dyDescent="0.25">
      <c r="A1482" s="9"/>
      <c r="B1482" s="9"/>
      <c r="C1482" s="9"/>
      <c r="D1482" s="9"/>
      <c r="E1482" s="91" t="s">
        <v>3933</v>
      </c>
      <c r="F1482" s="91"/>
      <c r="G1482" s="28">
        <f>SUM(G1480:G1481)</f>
        <v>23.33</v>
      </c>
    </row>
    <row r="1483" spans="1:7" ht="15" customHeight="1" x14ac:dyDescent="0.25">
      <c r="A1483" s="9"/>
      <c r="B1483" s="9"/>
      <c r="C1483" s="9"/>
      <c r="D1483" s="9"/>
      <c r="E1483" s="92" t="s">
        <v>3913</v>
      </c>
      <c r="F1483" s="92"/>
      <c r="G1483" s="29">
        <f>ROUND(SUM(G1473,G1478,G1482),2)</f>
        <v>160.55000000000001</v>
      </c>
    </row>
    <row r="1484" spans="1:7" ht="9.9499999999999993" customHeight="1" x14ac:dyDescent="0.25">
      <c r="A1484" s="9"/>
      <c r="B1484" s="9"/>
      <c r="C1484" s="9"/>
      <c r="D1484" s="9"/>
      <c r="E1484" s="100"/>
      <c r="F1484" s="100"/>
      <c r="G1484" s="100"/>
    </row>
    <row r="1485" spans="1:7" ht="20.100000000000001" customHeight="1" x14ac:dyDescent="0.25">
      <c r="A1485" s="99" t="s">
        <v>4123</v>
      </c>
      <c r="B1485" s="99"/>
      <c r="C1485" s="99"/>
      <c r="D1485" s="99"/>
      <c r="E1485" s="99"/>
      <c r="F1485" s="99"/>
      <c r="G1485" s="99"/>
    </row>
    <row r="1486" spans="1:7" ht="15" customHeight="1" x14ac:dyDescent="0.25">
      <c r="A1486" s="93" t="s">
        <v>3893</v>
      </c>
      <c r="B1486" s="93"/>
      <c r="C1486" s="23" t="s">
        <v>3</v>
      </c>
      <c r="D1486" s="23" t="s">
        <v>4</v>
      </c>
      <c r="E1486" s="23" t="s">
        <v>3894</v>
      </c>
      <c r="F1486" s="23" t="s">
        <v>3895</v>
      </c>
      <c r="G1486" s="23" t="s">
        <v>3896</v>
      </c>
    </row>
    <row r="1487" spans="1:7" ht="15" customHeight="1" x14ac:dyDescent="0.25">
      <c r="A1487" s="24" t="s">
        <v>3951</v>
      </c>
      <c r="B1487" s="25" t="s">
        <v>3952</v>
      </c>
      <c r="C1487" s="24" t="s">
        <v>3953</v>
      </c>
      <c r="D1487" s="24" t="s">
        <v>3954</v>
      </c>
      <c r="E1487" s="30">
        <v>4.0000000000000001E-3</v>
      </c>
      <c r="F1487" s="27">
        <v>215</v>
      </c>
      <c r="G1487" s="27">
        <f>ROUND(ROUND(E1487,8)*F1487,2)</f>
        <v>0.86</v>
      </c>
    </row>
    <row r="1488" spans="1:7" ht="15" customHeight="1" x14ac:dyDescent="0.25">
      <c r="A1488" s="24" t="s">
        <v>3955</v>
      </c>
      <c r="B1488" s="25" t="s">
        <v>3956</v>
      </c>
      <c r="C1488" s="24" t="s">
        <v>20</v>
      </c>
      <c r="D1488" s="24" t="s">
        <v>3903</v>
      </c>
      <c r="E1488" s="30">
        <v>5.0000000000000001E-3</v>
      </c>
      <c r="F1488" s="27">
        <v>19.37</v>
      </c>
      <c r="G1488" s="27">
        <f>ROUND(ROUND(E1488,8)*F1488,2)</f>
        <v>0.1</v>
      </c>
    </row>
    <row r="1489" spans="1:7" ht="15" customHeight="1" x14ac:dyDescent="0.25">
      <c r="A1489" s="9"/>
      <c r="B1489" s="9"/>
      <c r="C1489" s="9"/>
      <c r="D1489" s="9"/>
      <c r="E1489" s="91" t="s">
        <v>3906</v>
      </c>
      <c r="F1489" s="91"/>
      <c r="G1489" s="28">
        <f>SUM(G1487:G1488)</f>
        <v>0.96</v>
      </c>
    </row>
    <row r="1490" spans="1:7" ht="15" customHeight="1" x14ac:dyDescent="0.25">
      <c r="A1490" s="93" t="s">
        <v>3907</v>
      </c>
      <c r="B1490" s="93"/>
      <c r="C1490" s="23" t="s">
        <v>3</v>
      </c>
      <c r="D1490" s="23" t="s">
        <v>4</v>
      </c>
      <c r="E1490" s="23" t="s">
        <v>3894</v>
      </c>
      <c r="F1490" s="23" t="s">
        <v>3895</v>
      </c>
      <c r="G1490" s="23" t="s">
        <v>3896</v>
      </c>
    </row>
    <row r="1491" spans="1:7" ht="21" customHeight="1" x14ac:dyDescent="0.25">
      <c r="A1491" s="24" t="s">
        <v>3908</v>
      </c>
      <c r="B1491" s="25" t="s">
        <v>3909</v>
      </c>
      <c r="C1491" s="24" t="s">
        <v>20</v>
      </c>
      <c r="D1491" s="24" t="s">
        <v>2056</v>
      </c>
      <c r="E1491" s="30">
        <v>0.03</v>
      </c>
      <c r="F1491" s="27">
        <v>32.24</v>
      </c>
      <c r="G1491" s="27">
        <f>ROUND(ROUND(E1491,8)*F1491,2)</f>
        <v>0.97</v>
      </c>
    </row>
    <row r="1492" spans="1:7" ht="15" customHeight="1" x14ac:dyDescent="0.25">
      <c r="A1492" s="24" t="s">
        <v>3910</v>
      </c>
      <c r="B1492" s="25" t="s">
        <v>3911</v>
      </c>
      <c r="C1492" s="24" t="s">
        <v>20</v>
      </c>
      <c r="D1492" s="24" t="s">
        <v>2056</v>
      </c>
      <c r="E1492" s="30">
        <v>0.03</v>
      </c>
      <c r="F1492" s="27">
        <v>24.94</v>
      </c>
      <c r="G1492" s="27">
        <f>ROUND(ROUND(E1492,8)*F1492,2)</f>
        <v>0.75</v>
      </c>
    </row>
    <row r="1493" spans="1:7" ht="18" customHeight="1" x14ac:dyDescent="0.25">
      <c r="A1493" s="9"/>
      <c r="B1493" s="9"/>
      <c r="C1493" s="9"/>
      <c r="D1493" s="9"/>
      <c r="E1493" s="91" t="s">
        <v>3912</v>
      </c>
      <c r="F1493" s="91"/>
      <c r="G1493" s="28">
        <f>SUM(G1491:G1492)</f>
        <v>1.72</v>
      </c>
    </row>
    <row r="1494" spans="1:7" ht="15" customHeight="1" x14ac:dyDescent="0.25">
      <c r="A1494" s="9"/>
      <c r="B1494" s="9"/>
      <c r="C1494" s="9"/>
      <c r="D1494" s="9"/>
      <c r="E1494" s="92" t="s">
        <v>3913</v>
      </c>
      <c r="F1494" s="92"/>
      <c r="G1494" s="29">
        <f>ROUND(SUM(G1489,G1493),2)</f>
        <v>2.68</v>
      </c>
    </row>
    <row r="1495" spans="1:7" ht="9.9499999999999993" customHeight="1" x14ac:dyDescent="0.25">
      <c r="A1495" s="9"/>
      <c r="B1495" s="9"/>
      <c r="C1495" s="9"/>
      <c r="D1495" s="9"/>
      <c r="E1495" s="100"/>
      <c r="F1495" s="100"/>
      <c r="G1495" s="100"/>
    </row>
    <row r="1496" spans="1:7" ht="20.100000000000001" customHeight="1" x14ac:dyDescent="0.25">
      <c r="A1496" s="99" t="s">
        <v>4124</v>
      </c>
      <c r="B1496" s="99"/>
      <c r="C1496" s="99"/>
      <c r="D1496" s="99"/>
      <c r="E1496" s="99"/>
      <c r="F1496" s="99"/>
      <c r="G1496" s="99"/>
    </row>
    <row r="1497" spans="1:7" ht="15" customHeight="1" x14ac:dyDescent="0.25">
      <c r="A1497" s="93" t="s">
        <v>3981</v>
      </c>
      <c r="B1497" s="93"/>
      <c r="C1497" s="23" t="s">
        <v>3</v>
      </c>
      <c r="D1497" s="23" t="s">
        <v>4</v>
      </c>
      <c r="E1497" s="23" t="s">
        <v>3894</v>
      </c>
      <c r="F1497" s="23" t="s">
        <v>3895</v>
      </c>
      <c r="G1497" s="23" t="s">
        <v>3896</v>
      </c>
    </row>
    <row r="1498" spans="1:7" ht="21" customHeight="1" x14ac:dyDescent="0.25">
      <c r="A1498" s="24" t="s">
        <v>70</v>
      </c>
      <c r="B1498" s="25" t="s">
        <v>3982</v>
      </c>
      <c r="C1498" s="24" t="s">
        <v>25</v>
      </c>
      <c r="D1498" s="24" t="s">
        <v>61</v>
      </c>
      <c r="E1498" s="30">
        <v>1</v>
      </c>
      <c r="F1498" s="27">
        <v>28.42</v>
      </c>
      <c r="G1498" s="27">
        <f>ROUND(ROUND(E1498,8)*F1498,2)</f>
        <v>28.42</v>
      </c>
    </row>
    <row r="1499" spans="1:7" ht="15" customHeight="1" x14ac:dyDescent="0.25">
      <c r="A1499" s="9"/>
      <c r="B1499" s="9"/>
      <c r="C1499" s="9"/>
      <c r="D1499" s="9"/>
      <c r="E1499" s="91" t="s">
        <v>3983</v>
      </c>
      <c r="F1499" s="91"/>
      <c r="G1499" s="28">
        <f>SUM(G1498:G1498)</f>
        <v>28.42</v>
      </c>
    </row>
    <row r="1500" spans="1:7" ht="15" customHeight="1" x14ac:dyDescent="0.25">
      <c r="A1500" s="9"/>
      <c r="B1500" s="9"/>
      <c r="C1500" s="9"/>
      <c r="D1500" s="9"/>
      <c r="E1500" s="92" t="s">
        <v>3913</v>
      </c>
      <c r="F1500" s="92"/>
      <c r="G1500" s="29">
        <f>ROUND(SUM(G1499),2)</f>
        <v>28.42</v>
      </c>
    </row>
    <row r="1501" spans="1:7" ht="9.9499999999999993" customHeight="1" x14ac:dyDescent="0.25">
      <c r="A1501" s="9"/>
      <c r="B1501" s="9"/>
      <c r="C1501" s="9"/>
      <c r="D1501" s="9"/>
      <c r="E1501" s="100"/>
      <c r="F1501" s="100"/>
      <c r="G1501" s="100"/>
    </row>
    <row r="1502" spans="1:7" ht="20.100000000000001" customHeight="1" x14ac:dyDescent="0.25">
      <c r="A1502" s="99" t="s">
        <v>4125</v>
      </c>
      <c r="B1502" s="99"/>
      <c r="C1502" s="99"/>
      <c r="D1502" s="99"/>
      <c r="E1502" s="99"/>
      <c r="F1502" s="99"/>
      <c r="G1502" s="99"/>
    </row>
    <row r="1503" spans="1:7" ht="15" customHeight="1" x14ac:dyDescent="0.25">
      <c r="A1503" s="93" t="s">
        <v>3893</v>
      </c>
      <c r="B1503" s="93"/>
      <c r="C1503" s="23" t="s">
        <v>3</v>
      </c>
      <c r="D1503" s="23" t="s">
        <v>4</v>
      </c>
      <c r="E1503" s="23" t="s">
        <v>3894</v>
      </c>
      <c r="F1503" s="23" t="s">
        <v>3895</v>
      </c>
      <c r="G1503" s="23" t="s">
        <v>3896</v>
      </c>
    </row>
    <row r="1504" spans="1:7" ht="29.1" customHeight="1" x14ac:dyDescent="0.25">
      <c r="A1504" s="24" t="s">
        <v>4054</v>
      </c>
      <c r="B1504" s="25" t="s">
        <v>4055</v>
      </c>
      <c r="C1504" s="24" t="s">
        <v>20</v>
      </c>
      <c r="D1504" s="24" t="s">
        <v>34</v>
      </c>
      <c r="E1504" s="30">
        <v>0.18468999999999999</v>
      </c>
      <c r="F1504" s="27">
        <v>517.16999999999996</v>
      </c>
      <c r="G1504" s="27">
        <f t="shared" ref="G1504:G1509" si="39">ROUND(ROUND(E1504,8)*F1504,2)</f>
        <v>95.52</v>
      </c>
    </row>
    <row r="1505" spans="1:7" ht="21" customHeight="1" x14ac:dyDescent="0.25">
      <c r="A1505" s="24" t="s">
        <v>4056</v>
      </c>
      <c r="B1505" s="25" t="s">
        <v>4057</v>
      </c>
      <c r="C1505" s="24" t="s">
        <v>20</v>
      </c>
      <c r="D1505" s="24" t="s">
        <v>2057</v>
      </c>
      <c r="E1505" s="30">
        <v>3.1900000000000001E-3</v>
      </c>
      <c r="F1505" s="27">
        <v>8.98</v>
      </c>
      <c r="G1505" s="27">
        <f t="shared" si="39"/>
        <v>0.03</v>
      </c>
    </row>
    <row r="1506" spans="1:7" ht="15" customHeight="1" x14ac:dyDescent="0.25">
      <c r="A1506" s="24" t="s">
        <v>3955</v>
      </c>
      <c r="B1506" s="25" t="s">
        <v>3956</v>
      </c>
      <c r="C1506" s="24" t="s">
        <v>20</v>
      </c>
      <c r="D1506" s="24" t="s">
        <v>3903</v>
      </c>
      <c r="E1506" s="30">
        <v>4.4999999999999998E-2</v>
      </c>
      <c r="F1506" s="27">
        <v>19.37</v>
      </c>
      <c r="G1506" s="27">
        <f t="shared" si="39"/>
        <v>0.87</v>
      </c>
    </row>
    <row r="1507" spans="1:7" ht="21" customHeight="1" x14ac:dyDescent="0.25">
      <c r="A1507" s="24" t="s">
        <v>4050</v>
      </c>
      <c r="B1507" s="25" t="s">
        <v>4051</v>
      </c>
      <c r="C1507" s="24" t="s">
        <v>20</v>
      </c>
      <c r="D1507" s="24" t="s">
        <v>84</v>
      </c>
      <c r="E1507" s="30">
        <v>0.46875</v>
      </c>
      <c r="F1507" s="27">
        <v>3.9</v>
      </c>
      <c r="G1507" s="27">
        <f t="shared" si="39"/>
        <v>1.83</v>
      </c>
    </row>
    <row r="1508" spans="1:7" ht="21" customHeight="1" x14ac:dyDescent="0.25">
      <c r="A1508" s="24" t="s">
        <v>4058</v>
      </c>
      <c r="B1508" s="25" t="s">
        <v>4059</v>
      </c>
      <c r="C1508" s="24" t="s">
        <v>20</v>
      </c>
      <c r="D1508" s="24" t="s">
        <v>84</v>
      </c>
      <c r="E1508" s="30">
        <v>0.375</v>
      </c>
      <c r="F1508" s="27">
        <v>2.69</v>
      </c>
      <c r="G1508" s="27">
        <f t="shared" si="39"/>
        <v>1.01</v>
      </c>
    </row>
    <row r="1509" spans="1:7" ht="29.1" customHeight="1" x14ac:dyDescent="0.25">
      <c r="A1509" s="24" t="s">
        <v>4060</v>
      </c>
      <c r="B1509" s="25" t="s">
        <v>4061</v>
      </c>
      <c r="C1509" s="24" t="s">
        <v>20</v>
      </c>
      <c r="D1509" s="24" t="s">
        <v>16</v>
      </c>
      <c r="E1509" s="30">
        <v>1.07</v>
      </c>
      <c r="F1509" s="27">
        <v>23.81</v>
      </c>
      <c r="G1509" s="27">
        <f t="shared" si="39"/>
        <v>25.48</v>
      </c>
    </row>
    <row r="1510" spans="1:7" ht="15" customHeight="1" x14ac:dyDescent="0.25">
      <c r="A1510" s="9"/>
      <c r="B1510" s="9"/>
      <c r="C1510" s="9"/>
      <c r="D1510" s="9"/>
      <c r="E1510" s="91" t="s">
        <v>3906</v>
      </c>
      <c r="F1510" s="91"/>
      <c r="G1510" s="28">
        <f>SUM(G1504:G1509)</f>
        <v>124.74000000000001</v>
      </c>
    </row>
    <row r="1511" spans="1:7" ht="15" customHeight="1" x14ac:dyDescent="0.25">
      <c r="A1511" s="93" t="s">
        <v>3907</v>
      </c>
      <c r="B1511" s="93"/>
      <c r="C1511" s="23" t="s">
        <v>3</v>
      </c>
      <c r="D1511" s="23" t="s">
        <v>4</v>
      </c>
      <c r="E1511" s="23" t="s">
        <v>3894</v>
      </c>
      <c r="F1511" s="23" t="s">
        <v>3895</v>
      </c>
      <c r="G1511" s="23" t="s">
        <v>3896</v>
      </c>
    </row>
    <row r="1512" spans="1:7" ht="21" customHeight="1" x14ac:dyDescent="0.25">
      <c r="A1512" s="24" t="s">
        <v>3908</v>
      </c>
      <c r="B1512" s="25" t="s">
        <v>3909</v>
      </c>
      <c r="C1512" s="24" t="s">
        <v>20</v>
      </c>
      <c r="D1512" s="24" t="s">
        <v>2056</v>
      </c>
      <c r="E1512" s="30">
        <v>0.13009999999999999</v>
      </c>
      <c r="F1512" s="27">
        <v>32.24</v>
      </c>
      <c r="G1512" s="27">
        <f>ROUND(ROUND(E1512,8)*F1512,2)</f>
        <v>4.1900000000000004</v>
      </c>
    </row>
    <row r="1513" spans="1:7" ht="15" customHeight="1" x14ac:dyDescent="0.25">
      <c r="A1513" s="24" t="s">
        <v>3971</v>
      </c>
      <c r="B1513" s="25" t="s">
        <v>3972</v>
      </c>
      <c r="C1513" s="24" t="s">
        <v>20</v>
      </c>
      <c r="D1513" s="24" t="s">
        <v>2056</v>
      </c>
      <c r="E1513" s="30">
        <v>8.7400000000000005E-2</v>
      </c>
      <c r="F1513" s="27">
        <v>32.69</v>
      </c>
      <c r="G1513" s="27">
        <f>ROUND(ROUND(E1513,8)*F1513,2)</f>
        <v>2.86</v>
      </c>
    </row>
    <row r="1514" spans="1:7" ht="15" customHeight="1" x14ac:dyDescent="0.25">
      <c r="A1514" s="24" t="s">
        <v>3910</v>
      </c>
      <c r="B1514" s="25" t="s">
        <v>3911</v>
      </c>
      <c r="C1514" s="24" t="s">
        <v>20</v>
      </c>
      <c r="D1514" s="24" t="s">
        <v>2056</v>
      </c>
      <c r="E1514" s="30">
        <v>0.21759999999999999</v>
      </c>
      <c r="F1514" s="27">
        <v>24.94</v>
      </c>
      <c r="G1514" s="27">
        <f>ROUND(ROUND(E1514,8)*F1514,2)</f>
        <v>5.43</v>
      </c>
    </row>
    <row r="1515" spans="1:7" ht="18" customHeight="1" x14ac:dyDescent="0.25">
      <c r="A1515" s="9"/>
      <c r="B1515" s="9"/>
      <c r="C1515" s="9"/>
      <c r="D1515" s="9"/>
      <c r="E1515" s="91" t="s">
        <v>3912</v>
      </c>
      <c r="F1515" s="91"/>
      <c r="G1515" s="28">
        <f>SUM(G1512:G1514)</f>
        <v>12.48</v>
      </c>
    </row>
    <row r="1516" spans="1:7" ht="15" customHeight="1" x14ac:dyDescent="0.25">
      <c r="A1516" s="93" t="s">
        <v>3922</v>
      </c>
      <c r="B1516" s="93"/>
      <c r="C1516" s="23" t="s">
        <v>3</v>
      </c>
      <c r="D1516" s="23" t="s">
        <v>4</v>
      </c>
      <c r="E1516" s="23" t="s">
        <v>3894</v>
      </c>
      <c r="F1516" s="23" t="s">
        <v>3895</v>
      </c>
      <c r="G1516" s="23" t="s">
        <v>3896</v>
      </c>
    </row>
    <row r="1517" spans="1:7" ht="29.1" customHeight="1" x14ac:dyDescent="0.25">
      <c r="A1517" s="24" t="s">
        <v>4062</v>
      </c>
      <c r="B1517" s="25" t="s">
        <v>4063</v>
      </c>
      <c r="C1517" s="24" t="s">
        <v>20</v>
      </c>
      <c r="D1517" s="24" t="s">
        <v>3903</v>
      </c>
      <c r="E1517" s="30">
        <v>1.23E-2</v>
      </c>
      <c r="F1517" s="27">
        <v>23.44</v>
      </c>
      <c r="G1517" s="27">
        <f>ROUND(ROUND(E1517,8)*F1517,2)</f>
        <v>0.28999999999999998</v>
      </c>
    </row>
    <row r="1518" spans="1:7" ht="21" customHeight="1" x14ac:dyDescent="0.25">
      <c r="A1518" s="24" t="s">
        <v>4064</v>
      </c>
      <c r="B1518" s="25" t="s">
        <v>4065</v>
      </c>
      <c r="C1518" s="24" t="s">
        <v>4066</v>
      </c>
      <c r="D1518" s="24" t="s">
        <v>26</v>
      </c>
      <c r="E1518" s="30">
        <v>4</v>
      </c>
      <c r="F1518" s="27">
        <v>5.76</v>
      </c>
      <c r="G1518" s="27">
        <f>ROUND(ROUND(E1518,8)*F1518,2)</f>
        <v>23.04</v>
      </c>
    </row>
    <row r="1519" spans="1:7" ht="15" customHeight="1" x14ac:dyDescent="0.25">
      <c r="A1519" s="9"/>
      <c r="B1519" s="9"/>
      <c r="C1519" s="9"/>
      <c r="D1519" s="9"/>
      <c r="E1519" s="91" t="s">
        <v>3933</v>
      </c>
      <c r="F1519" s="91"/>
      <c r="G1519" s="28">
        <f>SUM(G1517:G1518)</f>
        <v>23.33</v>
      </c>
    </row>
    <row r="1520" spans="1:7" ht="15" customHeight="1" x14ac:dyDescent="0.25">
      <c r="A1520" s="9"/>
      <c r="B1520" s="9"/>
      <c r="C1520" s="9"/>
      <c r="D1520" s="9"/>
      <c r="E1520" s="92" t="s">
        <v>3913</v>
      </c>
      <c r="F1520" s="92"/>
      <c r="G1520" s="29">
        <f>ROUND(SUM(G1510,G1515,G1519),2)</f>
        <v>160.55000000000001</v>
      </c>
    </row>
    <row r="1521" spans="1:7" ht="9.9499999999999993" customHeight="1" x14ac:dyDescent="0.25">
      <c r="A1521" s="9"/>
      <c r="B1521" s="9"/>
      <c r="C1521" s="9"/>
      <c r="D1521" s="9"/>
      <c r="E1521" s="100"/>
      <c r="F1521" s="100"/>
      <c r="G1521" s="100"/>
    </row>
    <row r="1522" spans="1:7" ht="20.100000000000001" customHeight="1" x14ac:dyDescent="0.25">
      <c r="A1522" s="99" t="s">
        <v>4123</v>
      </c>
      <c r="B1522" s="99"/>
      <c r="C1522" s="99"/>
      <c r="D1522" s="99"/>
      <c r="E1522" s="99"/>
      <c r="F1522" s="99"/>
      <c r="G1522" s="99"/>
    </row>
    <row r="1523" spans="1:7" ht="15" customHeight="1" x14ac:dyDescent="0.25">
      <c r="A1523" s="93" t="s">
        <v>3893</v>
      </c>
      <c r="B1523" s="93"/>
      <c r="C1523" s="23" t="s">
        <v>3</v>
      </c>
      <c r="D1523" s="23" t="s">
        <v>4</v>
      </c>
      <c r="E1523" s="23" t="s">
        <v>3894</v>
      </c>
      <c r="F1523" s="23" t="s">
        <v>3895</v>
      </c>
      <c r="G1523" s="23" t="s">
        <v>3896</v>
      </c>
    </row>
    <row r="1524" spans="1:7" ht="15" customHeight="1" x14ac:dyDescent="0.25">
      <c r="A1524" s="24" t="s">
        <v>3951</v>
      </c>
      <c r="B1524" s="25" t="s">
        <v>3952</v>
      </c>
      <c r="C1524" s="24" t="s">
        <v>3953</v>
      </c>
      <c r="D1524" s="24" t="s">
        <v>3954</v>
      </c>
      <c r="E1524" s="30">
        <v>4.0000000000000001E-3</v>
      </c>
      <c r="F1524" s="27">
        <v>215</v>
      </c>
      <c r="G1524" s="27">
        <f>ROUND(ROUND(E1524,8)*F1524,2)</f>
        <v>0.86</v>
      </c>
    </row>
    <row r="1525" spans="1:7" ht="15" customHeight="1" x14ac:dyDescent="0.25">
      <c r="A1525" s="24" t="s">
        <v>3955</v>
      </c>
      <c r="B1525" s="25" t="s">
        <v>3956</v>
      </c>
      <c r="C1525" s="24" t="s">
        <v>20</v>
      </c>
      <c r="D1525" s="24" t="s">
        <v>3903</v>
      </c>
      <c r="E1525" s="30">
        <v>5.0000000000000001E-3</v>
      </c>
      <c r="F1525" s="27">
        <v>19.37</v>
      </c>
      <c r="G1525" s="27">
        <f>ROUND(ROUND(E1525,8)*F1525,2)</f>
        <v>0.1</v>
      </c>
    </row>
    <row r="1526" spans="1:7" ht="15" customHeight="1" x14ac:dyDescent="0.25">
      <c r="A1526" s="9"/>
      <c r="B1526" s="9"/>
      <c r="C1526" s="9"/>
      <c r="D1526" s="9"/>
      <c r="E1526" s="91" t="s">
        <v>3906</v>
      </c>
      <c r="F1526" s="91"/>
      <c r="G1526" s="28">
        <f>SUM(G1524:G1525)</f>
        <v>0.96</v>
      </c>
    </row>
    <row r="1527" spans="1:7" ht="15" customHeight="1" x14ac:dyDescent="0.25">
      <c r="A1527" s="93" t="s">
        <v>3907</v>
      </c>
      <c r="B1527" s="93"/>
      <c r="C1527" s="23" t="s">
        <v>3</v>
      </c>
      <c r="D1527" s="23" t="s">
        <v>4</v>
      </c>
      <c r="E1527" s="23" t="s">
        <v>3894</v>
      </c>
      <c r="F1527" s="23" t="s">
        <v>3895</v>
      </c>
      <c r="G1527" s="23" t="s">
        <v>3896</v>
      </c>
    </row>
    <row r="1528" spans="1:7" ht="21" customHeight="1" x14ac:dyDescent="0.25">
      <c r="A1528" s="24" t="s">
        <v>3908</v>
      </c>
      <c r="B1528" s="25" t="s">
        <v>3909</v>
      </c>
      <c r="C1528" s="24" t="s">
        <v>20</v>
      </c>
      <c r="D1528" s="24" t="s">
        <v>2056</v>
      </c>
      <c r="E1528" s="30">
        <v>0.03</v>
      </c>
      <c r="F1528" s="27">
        <v>32.24</v>
      </c>
      <c r="G1528" s="27">
        <f>ROUND(ROUND(E1528,8)*F1528,2)</f>
        <v>0.97</v>
      </c>
    </row>
    <row r="1529" spans="1:7" ht="15" customHeight="1" x14ac:dyDescent="0.25">
      <c r="A1529" s="24" t="s">
        <v>3910</v>
      </c>
      <c r="B1529" s="25" t="s">
        <v>3911</v>
      </c>
      <c r="C1529" s="24" t="s">
        <v>20</v>
      </c>
      <c r="D1529" s="24" t="s">
        <v>2056</v>
      </c>
      <c r="E1529" s="30">
        <v>0.03</v>
      </c>
      <c r="F1529" s="27">
        <v>24.94</v>
      </c>
      <c r="G1529" s="27">
        <f>ROUND(ROUND(E1529,8)*F1529,2)</f>
        <v>0.75</v>
      </c>
    </row>
    <row r="1530" spans="1:7" ht="18" customHeight="1" x14ac:dyDescent="0.25">
      <c r="A1530" s="9"/>
      <c r="B1530" s="9"/>
      <c r="C1530" s="9"/>
      <c r="D1530" s="9"/>
      <c r="E1530" s="91" t="s">
        <v>3912</v>
      </c>
      <c r="F1530" s="91"/>
      <c r="G1530" s="28">
        <f>SUM(G1528:G1529)</f>
        <v>1.72</v>
      </c>
    </row>
    <row r="1531" spans="1:7" ht="15" customHeight="1" x14ac:dyDescent="0.25">
      <c r="A1531" s="9"/>
      <c r="B1531" s="9"/>
      <c r="C1531" s="9"/>
      <c r="D1531" s="9"/>
      <c r="E1531" s="92" t="s">
        <v>3913</v>
      </c>
      <c r="F1531" s="92"/>
      <c r="G1531" s="29">
        <f>ROUND(SUM(G1526,G1530),2)</f>
        <v>2.68</v>
      </c>
    </row>
    <row r="1532" spans="1:7" ht="9.9499999999999993" customHeight="1" x14ac:dyDescent="0.25">
      <c r="A1532" s="9"/>
      <c r="B1532" s="9"/>
      <c r="C1532" s="9"/>
      <c r="D1532" s="9"/>
      <c r="E1532" s="100"/>
      <c r="F1532" s="100"/>
      <c r="G1532" s="100"/>
    </row>
    <row r="1533" spans="1:7" ht="20.100000000000001" customHeight="1" x14ac:dyDescent="0.25">
      <c r="A1533" s="99" t="s">
        <v>4124</v>
      </c>
      <c r="B1533" s="99"/>
      <c r="C1533" s="99"/>
      <c r="D1533" s="99"/>
      <c r="E1533" s="99"/>
      <c r="F1533" s="99"/>
      <c r="G1533" s="99"/>
    </row>
    <row r="1534" spans="1:7" ht="15" customHeight="1" x14ac:dyDescent="0.25">
      <c r="A1534" s="93" t="s">
        <v>3981</v>
      </c>
      <c r="B1534" s="93"/>
      <c r="C1534" s="23" t="s">
        <v>3</v>
      </c>
      <c r="D1534" s="23" t="s">
        <v>4</v>
      </c>
      <c r="E1534" s="23" t="s">
        <v>3894</v>
      </c>
      <c r="F1534" s="23" t="s">
        <v>3895</v>
      </c>
      <c r="G1534" s="23" t="s">
        <v>3896</v>
      </c>
    </row>
    <row r="1535" spans="1:7" ht="21" customHeight="1" x14ac:dyDescent="0.25">
      <c r="A1535" s="24" t="s">
        <v>70</v>
      </c>
      <c r="B1535" s="25" t="s">
        <v>3982</v>
      </c>
      <c r="C1535" s="24" t="s">
        <v>25</v>
      </c>
      <c r="D1535" s="24" t="s">
        <v>61</v>
      </c>
      <c r="E1535" s="30">
        <v>1</v>
      </c>
      <c r="F1535" s="27">
        <v>28.42</v>
      </c>
      <c r="G1535" s="27">
        <f>ROUND(ROUND(E1535,8)*F1535,2)</f>
        <v>28.42</v>
      </c>
    </row>
    <row r="1536" spans="1:7" ht="15" customHeight="1" x14ac:dyDescent="0.25">
      <c r="A1536" s="9"/>
      <c r="B1536" s="9"/>
      <c r="C1536" s="9"/>
      <c r="D1536" s="9"/>
      <c r="E1536" s="91" t="s">
        <v>3983</v>
      </c>
      <c r="F1536" s="91"/>
      <c r="G1536" s="28">
        <f>SUM(G1535:G1535)</f>
        <v>28.42</v>
      </c>
    </row>
    <row r="1537" spans="1:7" ht="15" customHeight="1" x14ac:dyDescent="0.25">
      <c r="A1537" s="9"/>
      <c r="B1537" s="9"/>
      <c r="C1537" s="9"/>
      <c r="D1537" s="9"/>
      <c r="E1537" s="92" t="s">
        <v>3913</v>
      </c>
      <c r="F1537" s="92"/>
      <c r="G1537" s="29">
        <f>ROUND(SUM(G1536),2)</f>
        <v>28.42</v>
      </c>
    </row>
    <row r="1538" spans="1:7" ht="9.9499999999999993" customHeight="1" x14ac:dyDescent="0.25">
      <c r="A1538" s="9"/>
      <c r="B1538" s="9"/>
      <c r="C1538" s="9"/>
      <c r="D1538" s="9"/>
      <c r="E1538" s="100"/>
      <c r="F1538" s="100"/>
      <c r="G1538" s="100"/>
    </row>
    <row r="1539" spans="1:7" ht="20.100000000000001" customHeight="1" x14ac:dyDescent="0.25">
      <c r="A1539" s="99" t="s">
        <v>4125</v>
      </c>
      <c r="B1539" s="99"/>
      <c r="C1539" s="99"/>
      <c r="D1539" s="99"/>
      <c r="E1539" s="99"/>
      <c r="F1539" s="99"/>
      <c r="G1539" s="99"/>
    </row>
    <row r="1540" spans="1:7" ht="15" customHeight="1" x14ac:dyDescent="0.25">
      <c r="A1540" s="93" t="s">
        <v>3893</v>
      </c>
      <c r="B1540" s="93"/>
      <c r="C1540" s="23" t="s">
        <v>3</v>
      </c>
      <c r="D1540" s="23" t="s">
        <v>4</v>
      </c>
      <c r="E1540" s="23" t="s">
        <v>3894</v>
      </c>
      <c r="F1540" s="23" t="s">
        <v>3895</v>
      </c>
      <c r="G1540" s="23" t="s">
        <v>3896</v>
      </c>
    </row>
    <row r="1541" spans="1:7" ht="29.1" customHeight="1" x14ac:dyDescent="0.25">
      <c r="A1541" s="24" t="s">
        <v>4054</v>
      </c>
      <c r="B1541" s="25" t="s">
        <v>4055</v>
      </c>
      <c r="C1541" s="24" t="s">
        <v>20</v>
      </c>
      <c r="D1541" s="24" t="s">
        <v>34</v>
      </c>
      <c r="E1541" s="30">
        <v>0.18468999999999999</v>
      </c>
      <c r="F1541" s="27">
        <v>517.16999999999996</v>
      </c>
      <c r="G1541" s="27">
        <f t="shared" ref="G1541:G1546" si="40">ROUND(ROUND(E1541,8)*F1541,2)</f>
        <v>95.52</v>
      </c>
    </row>
    <row r="1542" spans="1:7" ht="21" customHeight="1" x14ac:dyDescent="0.25">
      <c r="A1542" s="24" t="s">
        <v>4056</v>
      </c>
      <c r="B1542" s="25" t="s">
        <v>4057</v>
      </c>
      <c r="C1542" s="24" t="s">
        <v>20</v>
      </c>
      <c r="D1542" s="24" t="s">
        <v>2057</v>
      </c>
      <c r="E1542" s="30">
        <v>3.1900000000000001E-3</v>
      </c>
      <c r="F1542" s="27">
        <v>8.98</v>
      </c>
      <c r="G1542" s="27">
        <f t="shared" si="40"/>
        <v>0.03</v>
      </c>
    </row>
    <row r="1543" spans="1:7" ht="15" customHeight="1" x14ac:dyDescent="0.25">
      <c r="A1543" s="24" t="s">
        <v>3955</v>
      </c>
      <c r="B1543" s="25" t="s">
        <v>3956</v>
      </c>
      <c r="C1543" s="24" t="s">
        <v>20</v>
      </c>
      <c r="D1543" s="24" t="s">
        <v>3903</v>
      </c>
      <c r="E1543" s="30">
        <v>4.4999999999999998E-2</v>
      </c>
      <c r="F1543" s="27">
        <v>19.37</v>
      </c>
      <c r="G1543" s="27">
        <f t="shared" si="40"/>
        <v>0.87</v>
      </c>
    </row>
    <row r="1544" spans="1:7" ht="21" customHeight="1" x14ac:dyDescent="0.25">
      <c r="A1544" s="24" t="s">
        <v>4050</v>
      </c>
      <c r="B1544" s="25" t="s">
        <v>4051</v>
      </c>
      <c r="C1544" s="24" t="s">
        <v>20</v>
      </c>
      <c r="D1544" s="24" t="s">
        <v>84</v>
      </c>
      <c r="E1544" s="30">
        <v>0.46875</v>
      </c>
      <c r="F1544" s="27">
        <v>3.9</v>
      </c>
      <c r="G1544" s="27">
        <f t="shared" si="40"/>
        <v>1.83</v>
      </c>
    </row>
    <row r="1545" spans="1:7" ht="21" customHeight="1" x14ac:dyDescent="0.25">
      <c r="A1545" s="24" t="s">
        <v>4058</v>
      </c>
      <c r="B1545" s="25" t="s">
        <v>4059</v>
      </c>
      <c r="C1545" s="24" t="s">
        <v>20</v>
      </c>
      <c r="D1545" s="24" t="s">
        <v>84</v>
      </c>
      <c r="E1545" s="30">
        <v>0.375</v>
      </c>
      <c r="F1545" s="27">
        <v>2.69</v>
      </c>
      <c r="G1545" s="27">
        <f t="shared" si="40"/>
        <v>1.01</v>
      </c>
    </row>
    <row r="1546" spans="1:7" ht="29.1" customHeight="1" x14ac:dyDescent="0.25">
      <c r="A1546" s="24" t="s">
        <v>4060</v>
      </c>
      <c r="B1546" s="25" t="s">
        <v>4061</v>
      </c>
      <c r="C1546" s="24" t="s">
        <v>20</v>
      </c>
      <c r="D1546" s="24" t="s">
        <v>16</v>
      </c>
      <c r="E1546" s="30">
        <v>1.07</v>
      </c>
      <c r="F1546" s="27">
        <v>23.81</v>
      </c>
      <c r="G1546" s="27">
        <f t="shared" si="40"/>
        <v>25.48</v>
      </c>
    </row>
    <row r="1547" spans="1:7" ht="15" customHeight="1" x14ac:dyDescent="0.25">
      <c r="A1547" s="9"/>
      <c r="B1547" s="9"/>
      <c r="C1547" s="9"/>
      <c r="D1547" s="9"/>
      <c r="E1547" s="91" t="s">
        <v>3906</v>
      </c>
      <c r="F1547" s="91"/>
      <c r="G1547" s="28">
        <f>SUM(G1541:G1546)</f>
        <v>124.74000000000001</v>
      </c>
    </row>
    <row r="1548" spans="1:7" ht="15" customHeight="1" x14ac:dyDescent="0.25">
      <c r="A1548" s="93" t="s">
        <v>3907</v>
      </c>
      <c r="B1548" s="93"/>
      <c r="C1548" s="23" t="s">
        <v>3</v>
      </c>
      <c r="D1548" s="23" t="s">
        <v>4</v>
      </c>
      <c r="E1548" s="23" t="s">
        <v>3894</v>
      </c>
      <c r="F1548" s="23" t="s">
        <v>3895</v>
      </c>
      <c r="G1548" s="23" t="s">
        <v>3896</v>
      </c>
    </row>
    <row r="1549" spans="1:7" ht="21" customHeight="1" x14ac:dyDescent="0.25">
      <c r="A1549" s="24" t="s">
        <v>3908</v>
      </c>
      <c r="B1549" s="25" t="s">
        <v>3909</v>
      </c>
      <c r="C1549" s="24" t="s">
        <v>20</v>
      </c>
      <c r="D1549" s="24" t="s">
        <v>2056</v>
      </c>
      <c r="E1549" s="30">
        <v>0.13009999999999999</v>
      </c>
      <c r="F1549" s="27">
        <v>32.24</v>
      </c>
      <c r="G1549" s="27">
        <f>ROUND(ROUND(E1549,8)*F1549,2)</f>
        <v>4.1900000000000004</v>
      </c>
    </row>
    <row r="1550" spans="1:7" ht="15" customHeight="1" x14ac:dyDescent="0.25">
      <c r="A1550" s="24" t="s">
        <v>3971</v>
      </c>
      <c r="B1550" s="25" t="s">
        <v>3972</v>
      </c>
      <c r="C1550" s="24" t="s">
        <v>20</v>
      </c>
      <c r="D1550" s="24" t="s">
        <v>2056</v>
      </c>
      <c r="E1550" s="30">
        <v>8.7400000000000005E-2</v>
      </c>
      <c r="F1550" s="27">
        <v>32.69</v>
      </c>
      <c r="G1550" s="27">
        <f>ROUND(ROUND(E1550,8)*F1550,2)</f>
        <v>2.86</v>
      </c>
    </row>
    <row r="1551" spans="1:7" ht="15" customHeight="1" x14ac:dyDescent="0.25">
      <c r="A1551" s="24" t="s">
        <v>3910</v>
      </c>
      <c r="B1551" s="25" t="s">
        <v>3911</v>
      </c>
      <c r="C1551" s="24" t="s">
        <v>20</v>
      </c>
      <c r="D1551" s="24" t="s">
        <v>2056</v>
      </c>
      <c r="E1551" s="30">
        <v>0.21759999999999999</v>
      </c>
      <c r="F1551" s="27">
        <v>24.94</v>
      </c>
      <c r="G1551" s="27">
        <f>ROUND(ROUND(E1551,8)*F1551,2)</f>
        <v>5.43</v>
      </c>
    </row>
    <row r="1552" spans="1:7" ht="18" customHeight="1" x14ac:dyDescent="0.25">
      <c r="A1552" s="9"/>
      <c r="B1552" s="9"/>
      <c r="C1552" s="9"/>
      <c r="D1552" s="9"/>
      <c r="E1552" s="91" t="s">
        <v>3912</v>
      </c>
      <c r="F1552" s="91"/>
      <c r="G1552" s="28">
        <f>SUM(G1549:G1551)</f>
        <v>12.48</v>
      </c>
    </row>
    <row r="1553" spans="1:7" ht="15" customHeight="1" x14ac:dyDescent="0.25">
      <c r="A1553" s="93" t="s">
        <v>3922</v>
      </c>
      <c r="B1553" s="93"/>
      <c r="C1553" s="23" t="s">
        <v>3</v>
      </c>
      <c r="D1553" s="23" t="s">
        <v>4</v>
      </c>
      <c r="E1553" s="23" t="s">
        <v>3894</v>
      </c>
      <c r="F1553" s="23" t="s">
        <v>3895</v>
      </c>
      <c r="G1553" s="23" t="s">
        <v>3896</v>
      </c>
    </row>
    <row r="1554" spans="1:7" ht="29.1" customHeight="1" x14ac:dyDescent="0.25">
      <c r="A1554" s="24" t="s">
        <v>4062</v>
      </c>
      <c r="B1554" s="25" t="s">
        <v>4063</v>
      </c>
      <c r="C1554" s="24" t="s">
        <v>20</v>
      </c>
      <c r="D1554" s="24" t="s">
        <v>3903</v>
      </c>
      <c r="E1554" s="30">
        <v>1.23E-2</v>
      </c>
      <c r="F1554" s="27">
        <v>23.44</v>
      </c>
      <c r="G1554" s="27">
        <f>ROUND(ROUND(E1554,8)*F1554,2)</f>
        <v>0.28999999999999998</v>
      </c>
    </row>
    <row r="1555" spans="1:7" ht="21" customHeight="1" x14ac:dyDescent="0.25">
      <c r="A1555" s="24" t="s">
        <v>4064</v>
      </c>
      <c r="B1555" s="25" t="s">
        <v>4065</v>
      </c>
      <c r="C1555" s="24" t="s">
        <v>4066</v>
      </c>
      <c r="D1555" s="24" t="s">
        <v>26</v>
      </c>
      <c r="E1555" s="30">
        <v>4</v>
      </c>
      <c r="F1555" s="27">
        <v>5.76</v>
      </c>
      <c r="G1555" s="27">
        <f>ROUND(ROUND(E1555,8)*F1555,2)</f>
        <v>23.04</v>
      </c>
    </row>
    <row r="1556" spans="1:7" ht="15" customHeight="1" x14ac:dyDescent="0.25">
      <c r="A1556" s="9"/>
      <c r="B1556" s="9"/>
      <c r="C1556" s="9"/>
      <c r="D1556" s="9"/>
      <c r="E1556" s="91" t="s">
        <v>3933</v>
      </c>
      <c r="F1556" s="91"/>
      <c r="G1556" s="28">
        <f>SUM(G1554:G1555)</f>
        <v>23.33</v>
      </c>
    </row>
    <row r="1557" spans="1:7" ht="15" customHeight="1" x14ac:dyDescent="0.25">
      <c r="A1557" s="9"/>
      <c r="B1557" s="9"/>
      <c r="C1557" s="9"/>
      <c r="D1557" s="9"/>
      <c r="E1557" s="92" t="s">
        <v>3913</v>
      </c>
      <c r="F1557" s="92"/>
      <c r="G1557" s="29">
        <f>ROUND(SUM(G1547,G1552,G1556),2)</f>
        <v>160.55000000000001</v>
      </c>
    </row>
    <row r="1558" spans="1:7" ht="9.9499999999999993" customHeight="1" x14ac:dyDescent="0.25">
      <c r="A1558" s="9"/>
      <c r="B1558" s="9"/>
      <c r="C1558" s="9"/>
      <c r="D1558" s="9"/>
      <c r="E1558" s="100"/>
      <c r="F1558" s="100"/>
      <c r="G1558" s="100"/>
    </row>
    <row r="1559" spans="1:7" ht="20.100000000000001" customHeight="1" x14ac:dyDescent="0.25">
      <c r="A1559" s="99" t="s">
        <v>4123</v>
      </c>
      <c r="B1559" s="99"/>
      <c r="C1559" s="99"/>
      <c r="D1559" s="99"/>
      <c r="E1559" s="99"/>
      <c r="F1559" s="99"/>
      <c r="G1559" s="99"/>
    </row>
    <row r="1560" spans="1:7" ht="15" customHeight="1" x14ac:dyDescent="0.25">
      <c r="A1560" s="93" t="s">
        <v>3893</v>
      </c>
      <c r="B1560" s="93"/>
      <c r="C1560" s="23" t="s">
        <v>3</v>
      </c>
      <c r="D1560" s="23" t="s">
        <v>4</v>
      </c>
      <c r="E1560" s="23" t="s">
        <v>3894</v>
      </c>
      <c r="F1560" s="23" t="s">
        <v>3895</v>
      </c>
      <c r="G1560" s="23" t="s">
        <v>3896</v>
      </c>
    </row>
    <row r="1561" spans="1:7" ht="15" customHeight="1" x14ac:dyDescent="0.25">
      <c r="A1561" s="24" t="s">
        <v>3951</v>
      </c>
      <c r="B1561" s="25" t="s">
        <v>3952</v>
      </c>
      <c r="C1561" s="24" t="s">
        <v>3953</v>
      </c>
      <c r="D1561" s="24" t="s">
        <v>3954</v>
      </c>
      <c r="E1561" s="30">
        <v>4.0000000000000001E-3</v>
      </c>
      <c r="F1561" s="27">
        <v>215</v>
      </c>
      <c r="G1561" s="27">
        <f>ROUND(ROUND(E1561,8)*F1561,2)</f>
        <v>0.86</v>
      </c>
    </row>
    <row r="1562" spans="1:7" ht="15" customHeight="1" x14ac:dyDescent="0.25">
      <c r="A1562" s="24" t="s">
        <v>3955</v>
      </c>
      <c r="B1562" s="25" t="s">
        <v>3956</v>
      </c>
      <c r="C1562" s="24" t="s">
        <v>20</v>
      </c>
      <c r="D1562" s="24" t="s">
        <v>3903</v>
      </c>
      <c r="E1562" s="30">
        <v>5.0000000000000001E-3</v>
      </c>
      <c r="F1562" s="27">
        <v>19.37</v>
      </c>
      <c r="G1562" s="27">
        <f>ROUND(ROUND(E1562,8)*F1562,2)</f>
        <v>0.1</v>
      </c>
    </row>
    <row r="1563" spans="1:7" ht="15" customHeight="1" x14ac:dyDescent="0.25">
      <c r="A1563" s="9"/>
      <c r="B1563" s="9"/>
      <c r="C1563" s="9"/>
      <c r="D1563" s="9"/>
      <c r="E1563" s="91" t="s">
        <v>3906</v>
      </c>
      <c r="F1563" s="91"/>
      <c r="G1563" s="28">
        <f>SUM(G1561:G1562)</f>
        <v>0.96</v>
      </c>
    </row>
    <row r="1564" spans="1:7" ht="15" customHeight="1" x14ac:dyDescent="0.25">
      <c r="A1564" s="93" t="s">
        <v>3907</v>
      </c>
      <c r="B1564" s="93"/>
      <c r="C1564" s="23" t="s">
        <v>3</v>
      </c>
      <c r="D1564" s="23" t="s">
        <v>4</v>
      </c>
      <c r="E1564" s="23" t="s">
        <v>3894</v>
      </c>
      <c r="F1564" s="23" t="s">
        <v>3895</v>
      </c>
      <c r="G1564" s="23" t="s">
        <v>3896</v>
      </c>
    </row>
    <row r="1565" spans="1:7" ht="21" customHeight="1" x14ac:dyDescent="0.25">
      <c r="A1565" s="24" t="s">
        <v>3908</v>
      </c>
      <c r="B1565" s="25" t="s">
        <v>3909</v>
      </c>
      <c r="C1565" s="24" t="s">
        <v>20</v>
      </c>
      <c r="D1565" s="24" t="s">
        <v>2056</v>
      </c>
      <c r="E1565" s="30">
        <v>0.03</v>
      </c>
      <c r="F1565" s="27">
        <v>32.24</v>
      </c>
      <c r="G1565" s="27">
        <f>ROUND(ROUND(E1565,8)*F1565,2)</f>
        <v>0.97</v>
      </c>
    </row>
    <row r="1566" spans="1:7" ht="15" customHeight="1" x14ac:dyDescent="0.25">
      <c r="A1566" s="24" t="s">
        <v>3910</v>
      </c>
      <c r="B1566" s="25" t="s">
        <v>3911</v>
      </c>
      <c r="C1566" s="24" t="s">
        <v>20</v>
      </c>
      <c r="D1566" s="24" t="s">
        <v>2056</v>
      </c>
      <c r="E1566" s="30">
        <v>0.03</v>
      </c>
      <c r="F1566" s="27">
        <v>24.94</v>
      </c>
      <c r="G1566" s="27">
        <f>ROUND(ROUND(E1566,8)*F1566,2)</f>
        <v>0.75</v>
      </c>
    </row>
    <row r="1567" spans="1:7" ht="18" customHeight="1" x14ac:dyDescent="0.25">
      <c r="A1567" s="9"/>
      <c r="B1567" s="9"/>
      <c r="C1567" s="9"/>
      <c r="D1567" s="9"/>
      <c r="E1567" s="91" t="s">
        <v>3912</v>
      </c>
      <c r="F1567" s="91"/>
      <c r="G1567" s="28">
        <f>SUM(G1565:G1566)</f>
        <v>1.72</v>
      </c>
    </row>
    <row r="1568" spans="1:7" ht="15" customHeight="1" x14ac:dyDescent="0.25">
      <c r="A1568" s="9"/>
      <c r="B1568" s="9"/>
      <c r="C1568" s="9"/>
      <c r="D1568" s="9"/>
      <c r="E1568" s="92" t="s">
        <v>3913</v>
      </c>
      <c r="F1568" s="92"/>
      <c r="G1568" s="29">
        <f>ROUND(SUM(G1563,G1567),2)</f>
        <v>2.68</v>
      </c>
    </row>
    <row r="1569" spans="1:7" ht="9.9499999999999993" customHeight="1" x14ac:dyDescent="0.25">
      <c r="A1569" s="9"/>
      <c r="B1569" s="9"/>
      <c r="C1569" s="9"/>
      <c r="D1569" s="9"/>
      <c r="E1569" s="100"/>
      <c r="F1569" s="100"/>
      <c r="G1569" s="100"/>
    </row>
    <row r="1570" spans="1:7" ht="20.100000000000001" customHeight="1" x14ac:dyDescent="0.25">
      <c r="A1570" s="99" t="s">
        <v>4124</v>
      </c>
      <c r="B1570" s="99"/>
      <c r="C1570" s="99"/>
      <c r="D1570" s="99"/>
      <c r="E1570" s="99"/>
      <c r="F1570" s="99"/>
      <c r="G1570" s="99"/>
    </row>
    <row r="1571" spans="1:7" ht="15" customHeight="1" x14ac:dyDescent="0.25">
      <c r="A1571" s="93" t="s">
        <v>3981</v>
      </c>
      <c r="B1571" s="93"/>
      <c r="C1571" s="23" t="s">
        <v>3</v>
      </c>
      <c r="D1571" s="23" t="s">
        <v>4</v>
      </c>
      <c r="E1571" s="23" t="s">
        <v>3894</v>
      </c>
      <c r="F1571" s="23" t="s">
        <v>3895</v>
      </c>
      <c r="G1571" s="23" t="s">
        <v>3896</v>
      </c>
    </row>
    <row r="1572" spans="1:7" ht="21" customHeight="1" x14ac:dyDescent="0.25">
      <c r="A1572" s="24" t="s">
        <v>70</v>
      </c>
      <c r="B1572" s="25" t="s">
        <v>3982</v>
      </c>
      <c r="C1572" s="24" t="s">
        <v>25</v>
      </c>
      <c r="D1572" s="24" t="s">
        <v>61</v>
      </c>
      <c r="E1572" s="30">
        <v>1</v>
      </c>
      <c r="F1572" s="27">
        <v>28.42</v>
      </c>
      <c r="G1572" s="27">
        <f>ROUND(ROUND(E1572,8)*F1572,2)</f>
        <v>28.42</v>
      </c>
    </row>
    <row r="1573" spans="1:7" ht="15" customHeight="1" x14ac:dyDescent="0.25">
      <c r="A1573" s="9"/>
      <c r="B1573" s="9"/>
      <c r="C1573" s="9"/>
      <c r="D1573" s="9"/>
      <c r="E1573" s="91" t="s">
        <v>3983</v>
      </c>
      <c r="F1573" s="91"/>
      <c r="G1573" s="28">
        <f>SUM(G1572:G1572)</f>
        <v>28.42</v>
      </c>
    </row>
    <row r="1574" spans="1:7" ht="15" customHeight="1" x14ac:dyDescent="0.25">
      <c r="A1574" s="9"/>
      <c r="B1574" s="9"/>
      <c r="C1574" s="9"/>
      <c r="D1574" s="9"/>
      <c r="E1574" s="92" t="s">
        <v>3913</v>
      </c>
      <c r="F1574" s="92"/>
      <c r="G1574" s="29">
        <f>ROUND(SUM(G1573),2)</f>
        <v>28.42</v>
      </c>
    </row>
    <row r="1575" spans="1:7" ht="9.9499999999999993" customHeight="1" x14ac:dyDescent="0.25">
      <c r="A1575" s="9"/>
      <c r="B1575" s="9"/>
      <c r="C1575" s="9"/>
      <c r="D1575" s="9"/>
      <c r="E1575" s="100"/>
      <c r="F1575" s="100"/>
      <c r="G1575" s="100"/>
    </row>
    <row r="1576" spans="1:7" ht="20.100000000000001" customHeight="1" x14ac:dyDescent="0.25">
      <c r="A1576" s="99" t="s">
        <v>4125</v>
      </c>
      <c r="B1576" s="99"/>
      <c r="C1576" s="99"/>
      <c r="D1576" s="99"/>
      <c r="E1576" s="99"/>
      <c r="F1576" s="99"/>
      <c r="G1576" s="99"/>
    </row>
    <row r="1577" spans="1:7" ht="15" customHeight="1" x14ac:dyDescent="0.25">
      <c r="A1577" s="93" t="s">
        <v>3893</v>
      </c>
      <c r="B1577" s="93"/>
      <c r="C1577" s="23" t="s">
        <v>3</v>
      </c>
      <c r="D1577" s="23" t="s">
        <v>4</v>
      </c>
      <c r="E1577" s="23" t="s">
        <v>3894</v>
      </c>
      <c r="F1577" s="23" t="s">
        <v>3895</v>
      </c>
      <c r="G1577" s="23" t="s">
        <v>3896</v>
      </c>
    </row>
    <row r="1578" spans="1:7" ht="29.1" customHeight="1" x14ac:dyDescent="0.25">
      <c r="A1578" s="24" t="s">
        <v>4054</v>
      </c>
      <c r="B1578" s="25" t="s">
        <v>4055</v>
      </c>
      <c r="C1578" s="24" t="s">
        <v>20</v>
      </c>
      <c r="D1578" s="24" t="s">
        <v>34</v>
      </c>
      <c r="E1578" s="30">
        <v>0.18468999999999999</v>
      </c>
      <c r="F1578" s="27">
        <v>517.16999999999996</v>
      </c>
      <c r="G1578" s="27">
        <f t="shared" ref="G1578:G1583" si="41">ROUND(ROUND(E1578,8)*F1578,2)</f>
        <v>95.52</v>
      </c>
    </row>
    <row r="1579" spans="1:7" ht="21" customHeight="1" x14ac:dyDescent="0.25">
      <c r="A1579" s="24" t="s">
        <v>4056</v>
      </c>
      <c r="B1579" s="25" t="s">
        <v>4057</v>
      </c>
      <c r="C1579" s="24" t="s">
        <v>20</v>
      </c>
      <c r="D1579" s="24" t="s">
        <v>2057</v>
      </c>
      <c r="E1579" s="30">
        <v>3.1900000000000001E-3</v>
      </c>
      <c r="F1579" s="27">
        <v>8.98</v>
      </c>
      <c r="G1579" s="27">
        <f t="shared" si="41"/>
        <v>0.03</v>
      </c>
    </row>
    <row r="1580" spans="1:7" ht="15" customHeight="1" x14ac:dyDescent="0.25">
      <c r="A1580" s="24" t="s">
        <v>3955</v>
      </c>
      <c r="B1580" s="25" t="s">
        <v>3956</v>
      </c>
      <c r="C1580" s="24" t="s">
        <v>20</v>
      </c>
      <c r="D1580" s="24" t="s">
        <v>3903</v>
      </c>
      <c r="E1580" s="30">
        <v>4.4999999999999998E-2</v>
      </c>
      <c r="F1580" s="27">
        <v>19.37</v>
      </c>
      <c r="G1580" s="27">
        <f t="shared" si="41"/>
        <v>0.87</v>
      </c>
    </row>
    <row r="1581" spans="1:7" ht="21" customHeight="1" x14ac:dyDescent="0.25">
      <c r="A1581" s="24" t="s">
        <v>4050</v>
      </c>
      <c r="B1581" s="25" t="s">
        <v>4051</v>
      </c>
      <c r="C1581" s="24" t="s">
        <v>20</v>
      </c>
      <c r="D1581" s="24" t="s">
        <v>84</v>
      </c>
      <c r="E1581" s="30">
        <v>0.46875</v>
      </c>
      <c r="F1581" s="27">
        <v>3.9</v>
      </c>
      <c r="G1581" s="27">
        <f t="shared" si="41"/>
        <v>1.83</v>
      </c>
    </row>
    <row r="1582" spans="1:7" ht="21" customHeight="1" x14ac:dyDescent="0.25">
      <c r="A1582" s="24" t="s">
        <v>4058</v>
      </c>
      <c r="B1582" s="25" t="s">
        <v>4059</v>
      </c>
      <c r="C1582" s="24" t="s">
        <v>20</v>
      </c>
      <c r="D1582" s="24" t="s">
        <v>84</v>
      </c>
      <c r="E1582" s="30">
        <v>0.375</v>
      </c>
      <c r="F1582" s="27">
        <v>2.69</v>
      </c>
      <c r="G1582" s="27">
        <f t="shared" si="41"/>
        <v>1.01</v>
      </c>
    </row>
    <row r="1583" spans="1:7" ht="29.1" customHeight="1" x14ac:dyDescent="0.25">
      <c r="A1583" s="24" t="s">
        <v>4060</v>
      </c>
      <c r="B1583" s="25" t="s">
        <v>4061</v>
      </c>
      <c r="C1583" s="24" t="s">
        <v>20</v>
      </c>
      <c r="D1583" s="24" t="s">
        <v>16</v>
      </c>
      <c r="E1583" s="30">
        <v>1.07</v>
      </c>
      <c r="F1583" s="27">
        <v>23.81</v>
      </c>
      <c r="G1583" s="27">
        <f t="shared" si="41"/>
        <v>25.48</v>
      </c>
    </row>
    <row r="1584" spans="1:7" ht="15" customHeight="1" x14ac:dyDescent="0.25">
      <c r="A1584" s="9"/>
      <c r="B1584" s="9"/>
      <c r="C1584" s="9"/>
      <c r="D1584" s="9"/>
      <c r="E1584" s="91" t="s">
        <v>3906</v>
      </c>
      <c r="F1584" s="91"/>
      <c r="G1584" s="28">
        <f>SUM(G1578:G1583)</f>
        <v>124.74000000000001</v>
      </c>
    </row>
    <row r="1585" spans="1:7" ht="15" customHeight="1" x14ac:dyDescent="0.25">
      <c r="A1585" s="93" t="s">
        <v>3907</v>
      </c>
      <c r="B1585" s="93"/>
      <c r="C1585" s="23" t="s">
        <v>3</v>
      </c>
      <c r="D1585" s="23" t="s">
        <v>4</v>
      </c>
      <c r="E1585" s="23" t="s">
        <v>3894</v>
      </c>
      <c r="F1585" s="23" t="s">
        <v>3895</v>
      </c>
      <c r="G1585" s="23" t="s">
        <v>3896</v>
      </c>
    </row>
    <row r="1586" spans="1:7" ht="21" customHeight="1" x14ac:dyDescent="0.25">
      <c r="A1586" s="24" t="s">
        <v>3908</v>
      </c>
      <c r="B1586" s="25" t="s">
        <v>3909</v>
      </c>
      <c r="C1586" s="24" t="s">
        <v>20</v>
      </c>
      <c r="D1586" s="24" t="s">
        <v>2056</v>
      </c>
      <c r="E1586" s="30">
        <v>0.13009999999999999</v>
      </c>
      <c r="F1586" s="27">
        <v>32.24</v>
      </c>
      <c r="G1586" s="27">
        <f>ROUND(ROUND(E1586,8)*F1586,2)</f>
        <v>4.1900000000000004</v>
      </c>
    </row>
    <row r="1587" spans="1:7" ht="15" customHeight="1" x14ac:dyDescent="0.25">
      <c r="A1587" s="24" t="s">
        <v>3971</v>
      </c>
      <c r="B1587" s="25" t="s">
        <v>3972</v>
      </c>
      <c r="C1587" s="24" t="s">
        <v>20</v>
      </c>
      <c r="D1587" s="24" t="s">
        <v>2056</v>
      </c>
      <c r="E1587" s="30">
        <v>8.7400000000000005E-2</v>
      </c>
      <c r="F1587" s="27">
        <v>32.69</v>
      </c>
      <c r="G1587" s="27">
        <f>ROUND(ROUND(E1587,8)*F1587,2)</f>
        <v>2.86</v>
      </c>
    </row>
    <row r="1588" spans="1:7" ht="15" customHeight="1" x14ac:dyDescent="0.25">
      <c r="A1588" s="24" t="s">
        <v>3910</v>
      </c>
      <c r="B1588" s="25" t="s">
        <v>3911</v>
      </c>
      <c r="C1588" s="24" t="s">
        <v>20</v>
      </c>
      <c r="D1588" s="24" t="s">
        <v>2056</v>
      </c>
      <c r="E1588" s="30">
        <v>0.21759999999999999</v>
      </c>
      <c r="F1588" s="27">
        <v>24.94</v>
      </c>
      <c r="G1588" s="27">
        <f>ROUND(ROUND(E1588,8)*F1588,2)</f>
        <v>5.43</v>
      </c>
    </row>
    <row r="1589" spans="1:7" ht="18" customHeight="1" x14ac:dyDescent="0.25">
      <c r="A1589" s="9"/>
      <c r="B1589" s="9"/>
      <c r="C1589" s="9"/>
      <c r="D1589" s="9"/>
      <c r="E1589" s="91" t="s">
        <v>3912</v>
      </c>
      <c r="F1589" s="91"/>
      <c r="G1589" s="28">
        <f>SUM(G1586:G1588)</f>
        <v>12.48</v>
      </c>
    </row>
    <row r="1590" spans="1:7" ht="15" customHeight="1" x14ac:dyDescent="0.25">
      <c r="A1590" s="93" t="s">
        <v>3922</v>
      </c>
      <c r="B1590" s="93"/>
      <c r="C1590" s="23" t="s">
        <v>3</v>
      </c>
      <c r="D1590" s="23" t="s">
        <v>4</v>
      </c>
      <c r="E1590" s="23" t="s">
        <v>3894</v>
      </c>
      <c r="F1590" s="23" t="s">
        <v>3895</v>
      </c>
      <c r="G1590" s="23" t="s">
        <v>3896</v>
      </c>
    </row>
    <row r="1591" spans="1:7" ht="29.1" customHeight="1" x14ac:dyDescent="0.25">
      <c r="A1591" s="24" t="s">
        <v>4062</v>
      </c>
      <c r="B1591" s="25" t="s">
        <v>4063</v>
      </c>
      <c r="C1591" s="24" t="s">
        <v>20</v>
      </c>
      <c r="D1591" s="24" t="s">
        <v>3903</v>
      </c>
      <c r="E1591" s="30">
        <v>1.23E-2</v>
      </c>
      <c r="F1591" s="27">
        <v>23.44</v>
      </c>
      <c r="G1591" s="27">
        <f>ROUND(ROUND(E1591,8)*F1591,2)</f>
        <v>0.28999999999999998</v>
      </c>
    </row>
    <row r="1592" spans="1:7" ht="21" customHeight="1" x14ac:dyDescent="0.25">
      <c r="A1592" s="24" t="s">
        <v>4064</v>
      </c>
      <c r="B1592" s="25" t="s">
        <v>4065</v>
      </c>
      <c r="C1592" s="24" t="s">
        <v>4066</v>
      </c>
      <c r="D1592" s="24" t="s">
        <v>26</v>
      </c>
      <c r="E1592" s="30">
        <v>4</v>
      </c>
      <c r="F1592" s="27">
        <v>5.76</v>
      </c>
      <c r="G1592" s="27">
        <f>ROUND(ROUND(E1592,8)*F1592,2)</f>
        <v>23.04</v>
      </c>
    </row>
    <row r="1593" spans="1:7" ht="15" customHeight="1" x14ac:dyDescent="0.25">
      <c r="A1593" s="9"/>
      <c r="B1593" s="9"/>
      <c r="C1593" s="9"/>
      <c r="D1593" s="9"/>
      <c r="E1593" s="91" t="s">
        <v>3933</v>
      </c>
      <c r="F1593" s="91"/>
      <c r="G1593" s="28">
        <f>SUM(G1591:G1592)</f>
        <v>23.33</v>
      </c>
    </row>
    <row r="1594" spans="1:7" ht="15" customHeight="1" x14ac:dyDescent="0.25">
      <c r="A1594" s="9"/>
      <c r="B1594" s="9"/>
      <c r="C1594" s="9"/>
      <c r="D1594" s="9"/>
      <c r="E1594" s="92" t="s">
        <v>3913</v>
      </c>
      <c r="F1594" s="92"/>
      <c r="G1594" s="29">
        <f>ROUND(SUM(G1584,G1589,G1593),2)</f>
        <v>160.55000000000001</v>
      </c>
    </row>
    <row r="1595" spans="1:7" ht="9.9499999999999993" customHeight="1" x14ac:dyDescent="0.25">
      <c r="A1595" s="9"/>
      <c r="B1595" s="9"/>
      <c r="C1595" s="9"/>
      <c r="D1595" s="9"/>
      <c r="E1595" s="100"/>
      <c r="F1595" s="100"/>
      <c r="G1595" s="100"/>
    </row>
    <row r="1596" spans="1:7" ht="20.100000000000001" customHeight="1" x14ac:dyDescent="0.25">
      <c r="A1596" s="99" t="s">
        <v>4123</v>
      </c>
      <c r="B1596" s="99"/>
      <c r="C1596" s="99"/>
      <c r="D1596" s="99"/>
      <c r="E1596" s="99"/>
      <c r="F1596" s="99"/>
      <c r="G1596" s="99"/>
    </row>
    <row r="1597" spans="1:7" ht="15" customHeight="1" x14ac:dyDescent="0.25">
      <c r="A1597" s="93" t="s">
        <v>3893</v>
      </c>
      <c r="B1597" s="93"/>
      <c r="C1597" s="23" t="s">
        <v>3</v>
      </c>
      <c r="D1597" s="23" t="s">
        <v>4</v>
      </c>
      <c r="E1597" s="23" t="s">
        <v>3894</v>
      </c>
      <c r="F1597" s="23" t="s">
        <v>3895</v>
      </c>
      <c r="G1597" s="23" t="s">
        <v>3896</v>
      </c>
    </row>
    <row r="1598" spans="1:7" ht="15" customHeight="1" x14ac:dyDescent="0.25">
      <c r="A1598" s="24" t="s">
        <v>3951</v>
      </c>
      <c r="B1598" s="25" t="s">
        <v>3952</v>
      </c>
      <c r="C1598" s="24" t="s">
        <v>3953</v>
      </c>
      <c r="D1598" s="24" t="s">
        <v>3954</v>
      </c>
      <c r="E1598" s="30">
        <v>4.0000000000000001E-3</v>
      </c>
      <c r="F1598" s="27">
        <v>215</v>
      </c>
      <c r="G1598" s="27">
        <f>ROUND(ROUND(E1598,8)*F1598,2)</f>
        <v>0.86</v>
      </c>
    </row>
    <row r="1599" spans="1:7" ht="15" customHeight="1" x14ac:dyDescent="0.25">
      <c r="A1599" s="24" t="s">
        <v>3955</v>
      </c>
      <c r="B1599" s="25" t="s">
        <v>3956</v>
      </c>
      <c r="C1599" s="24" t="s">
        <v>20</v>
      </c>
      <c r="D1599" s="24" t="s">
        <v>3903</v>
      </c>
      <c r="E1599" s="30">
        <v>5.0000000000000001E-3</v>
      </c>
      <c r="F1599" s="27">
        <v>19.37</v>
      </c>
      <c r="G1599" s="27">
        <f>ROUND(ROUND(E1599,8)*F1599,2)</f>
        <v>0.1</v>
      </c>
    </row>
    <row r="1600" spans="1:7" ht="15" customHeight="1" x14ac:dyDescent="0.25">
      <c r="A1600" s="9"/>
      <c r="B1600" s="9"/>
      <c r="C1600" s="9"/>
      <c r="D1600" s="9"/>
      <c r="E1600" s="91" t="s">
        <v>3906</v>
      </c>
      <c r="F1600" s="91"/>
      <c r="G1600" s="28">
        <f>SUM(G1598:G1599)</f>
        <v>0.96</v>
      </c>
    </row>
    <row r="1601" spans="1:7" ht="15" customHeight="1" x14ac:dyDescent="0.25">
      <c r="A1601" s="93" t="s">
        <v>3907</v>
      </c>
      <c r="B1601" s="93"/>
      <c r="C1601" s="23" t="s">
        <v>3</v>
      </c>
      <c r="D1601" s="23" t="s">
        <v>4</v>
      </c>
      <c r="E1601" s="23" t="s">
        <v>3894</v>
      </c>
      <c r="F1601" s="23" t="s">
        <v>3895</v>
      </c>
      <c r="G1601" s="23" t="s">
        <v>3896</v>
      </c>
    </row>
    <row r="1602" spans="1:7" ht="21" customHeight="1" x14ac:dyDescent="0.25">
      <c r="A1602" s="24" t="s">
        <v>3908</v>
      </c>
      <c r="B1602" s="25" t="s">
        <v>3909</v>
      </c>
      <c r="C1602" s="24" t="s">
        <v>20</v>
      </c>
      <c r="D1602" s="24" t="s">
        <v>2056</v>
      </c>
      <c r="E1602" s="30">
        <v>0.03</v>
      </c>
      <c r="F1602" s="27">
        <v>32.24</v>
      </c>
      <c r="G1602" s="27">
        <f>ROUND(ROUND(E1602,8)*F1602,2)</f>
        <v>0.97</v>
      </c>
    </row>
    <row r="1603" spans="1:7" ht="15" customHeight="1" x14ac:dyDescent="0.25">
      <c r="A1603" s="24" t="s">
        <v>3910</v>
      </c>
      <c r="B1603" s="25" t="s">
        <v>3911</v>
      </c>
      <c r="C1603" s="24" t="s">
        <v>20</v>
      </c>
      <c r="D1603" s="24" t="s">
        <v>2056</v>
      </c>
      <c r="E1603" s="30">
        <v>0.03</v>
      </c>
      <c r="F1603" s="27">
        <v>24.94</v>
      </c>
      <c r="G1603" s="27">
        <f>ROUND(ROUND(E1603,8)*F1603,2)</f>
        <v>0.75</v>
      </c>
    </row>
    <row r="1604" spans="1:7" ht="18" customHeight="1" x14ac:dyDescent="0.25">
      <c r="A1604" s="9"/>
      <c r="B1604" s="9"/>
      <c r="C1604" s="9"/>
      <c r="D1604" s="9"/>
      <c r="E1604" s="91" t="s">
        <v>3912</v>
      </c>
      <c r="F1604" s="91"/>
      <c r="G1604" s="28">
        <f>SUM(G1602:G1603)</f>
        <v>1.72</v>
      </c>
    </row>
    <row r="1605" spans="1:7" ht="15" customHeight="1" x14ac:dyDescent="0.25">
      <c r="A1605" s="9"/>
      <c r="B1605" s="9"/>
      <c r="C1605" s="9"/>
      <c r="D1605" s="9"/>
      <c r="E1605" s="92" t="s">
        <v>3913</v>
      </c>
      <c r="F1605" s="92"/>
      <c r="G1605" s="29">
        <f>ROUND(SUM(G1600,G1604),2)</f>
        <v>2.68</v>
      </c>
    </row>
    <row r="1606" spans="1:7" ht="9.9499999999999993" customHeight="1" x14ac:dyDescent="0.25">
      <c r="A1606" s="9"/>
      <c r="B1606" s="9"/>
      <c r="C1606" s="9"/>
      <c r="D1606" s="9"/>
      <c r="E1606" s="100"/>
      <c r="F1606" s="100"/>
      <c r="G1606" s="100"/>
    </row>
    <row r="1607" spans="1:7" ht="20.100000000000001" customHeight="1" x14ac:dyDescent="0.25">
      <c r="A1607" s="99" t="s">
        <v>4124</v>
      </c>
      <c r="B1607" s="99"/>
      <c r="C1607" s="99"/>
      <c r="D1607" s="99"/>
      <c r="E1607" s="99"/>
      <c r="F1607" s="99"/>
      <c r="G1607" s="99"/>
    </row>
    <row r="1608" spans="1:7" ht="15" customHeight="1" x14ac:dyDescent="0.25">
      <c r="A1608" s="93" t="s">
        <v>3981</v>
      </c>
      <c r="B1608" s="93"/>
      <c r="C1608" s="23" t="s">
        <v>3</v>
      </c>
      <c r="D1608" s="23" t="s">
        <v>4</v>
      </c>
      <c r="E1608" s="23" t="s">
        <v>3894</v>
      </c>
      <c r="F1608" s="23" t="s">
        <v>3895</v>
      </c>
      <c r="G1608" s="23" t="s">
        <v>3896</v>
      </c>
    </row>
    <row r="1609" spans="1:7" ht="21" customHeight="1" x14ac:dyDescent="0.25">
      <c r="A1609" s="24" t="s">
        <v>70</v>
      </c>
      <c r="B1609" s="25" t="s">
        <v>3982</v>
      </c>
      <c r="C1609" s="24" t="s">
        <v>25</v>
      </c>
      <c r="D1609" s="24" t="s">
        <v>61</v>
      </c>
      <c r="E1609" s="30">
        <v>1</v>
      </c>
      <c r="F1609" s="27">
        <v>28.42</v>
      </c>
      <c r="G1609" s="27">
        <f>ROUND(ROUND(E1609,8)*F1609,2)</f>
        <v>28.42</v>
      </c>
    </row>
    <row r="1610" spans="1:7" ht="15" customHeight="1" x14ac:dyDescent="0.25">
      <c r="A1610" s="9"/>
      <c r="B1610" s="9"/>
      <c r="C1610" s="9"/>
      <c r="D1610" s="9"/>
      <c r="E1610" s="91" t="s">
        <v>3983</v>
      </c>
      <c r="F1610" s="91"/>
      <c r="G1610" s="28">
        <f>SUM(G1609:G1609)</f>
        <v>28.42</v>
      </c>
    </row>
    <row r="1611" spans="1:7" ht="15" customHeight="1" x14ac:dyDescent="0.25">
      <c r="A1611" s="9"/>
      <c r="B1611" s="9"/>
      <c r="C1611" s="9"/>
      <c r="D1611" s="9"/>
      <c r="E1611" s="92" t="s">
        <v>3913</v>
      </c>
      <c r="F1611" s="92"/>
      <c r="G1611" s="29">
        <f>ROUND(SUM(G1610),2)</f>
        <v>28.42</v>
      </c>
    </row>
    <row r="1612" spans="1:7" ht="9.9499999999999993" customHeight="1" x14ac:dyDescent="0.25">
      <c r="A1612" s="9"/>
      <c r="B1612" s="9"/>
      <c r="C1612" s="9"/>
      <c r="D1612" s="9"/>
      <c r="E1612" s="100"/>
      <c r="F1612" s="100"/>
      <c r="G1612" s="100"/>
    </row>
    <row r="1613" spans="1:7" ht="20.100000000000001" customHeight="1" x14ac:dyDescent="0.25">
      <c r="A1613" s="99" t="s">
        <v>4125</v>
      </c>
      <c r="B1613" s="99"/>
      <c r="C1613" s="99"/>
      <c r="D1613" s="99"/>
      <c r="E1613" s="99"/>
      <c r="F1613" s="99"/>
      <c r="G1613" s="99"/>
    </row>
    <row r="1614" spans="1:7" ht="15" customHeight="1" x14ac:dyDescent="0.25">
      <c r="A1614" s="93" t="s">
        <v>3893</v>
      </c>
      <c r="B1614" s="93"/>
      <c r="C1614" s="23" t="s">
        <v>3</v>
      </c>
      <c r="D1614" s="23" t="s">
        <v>4</v>
      </c>
      <c r="E1614" s="23" t="s">
        <v>3894</v>
      </c>
      <c r="F1614" s="23" t="s">
        <v>3895</v>
      </c>
      <c r="G1614" s="23" t="s">
        <v>3896</v>
      </c>
    </row>
    <row r="1615" spans="1:7" ht="29.1" customHeight="1" x14ac:dyDescent="0.25">
      <c r="A1615" s="24" t="s">
        <v>4054</v>
      </c>
      <c r="B1615" s="25" t="s">
        <v>4055</v>
      </c>
      <c r="C1615" s="24" t="s">
        <v>20</v>
      </c>
      <c r="D1615" s="24" t="s">
        <v>34</v>
      </c>
      <c r="E1615" s="30">
        <v>0.18468999999999999</v>
      </c>
      <c r="F1615" s="27">
        <v>517.16999999999996</v>
      </c>
      <c r="G1615" s="27">
        <f t="shared" ref="G1615:G1620" si="42">ROUND(ROUND(E1615,8)*F1615,2)</f>
        <v>95.52</v>
      </c>
    </row>
    <row r="1616" spans="1:7" ht="21" customHeight="1" x14ac:dyDescent="0.25">
      <c r="A1616" s="24" t="s">
        <v>4056</v>
      </c>
      <c r="B1616" s="25" t="s">
        <v>4057</v>
      </c>
      <c r="C1616" s="24" t="s">
        <v>20</v>
      </c>
      <c r="D1616" s="24" t="s">
        <v>2057</v>
      </c>
      <c r="E1616" s="30">
        <v>3.1900000000000001E-3</v>
      </c>
      <c r="F1616" s="27">
        <v>8.98</v>
      </c>
      <c r="G1616" s="27">
        <f t="shared" si="42"/>
        <v>0.03</v>
      </c>
    </row>
    <row r="1617" spans="1:7" ht="15" customHeight="1" x14ac:dyDescent="0.25">
      <c r="A1617" s="24" t="s">
        <v>3955</v>
      </c>
      <c r="B1617" s="25" t="s">
        <v>3956</v>
      </c>
      <c r="C1617" s="24" t="s">
        <v>20</v>
      </c>
      <c r="D1617" s="24" t="s">
        <v>3903</v>
      </c>
      <c r="E1617" s="30">
        <v>4.4999999999999998E-2</v>
      </c>
      <c r="F1617" s="27">
        <v>19.37</v>
      </c>
      <c r="G1617" s="27">
        <f t="shared" si="42"/>
        <v>0.87</v>
      </c>
    </row>
    <row r="1618" spans="1:7" ht="21" customHeight="1" x14ac:dyDescent="0.25">
      <c r="A1618" s="24" t="s">
        <v>4050</v>
      </c>
      <c r="B1618" s="25" t="s">
        <v>4051</v>
      </c>
      <c r="C1618" s="24" t="s">
        <v>20</v>
      </c>
      <c r="D1618" s="24" t="s">
        <v>84</v>
      </c>
      <c r="E1618" s="30">
        <v>0.46875</v>
      </c>
      <c r="F1618" s="27">
        <v>3.9</v>
      </c>
      <c r="G1618" s="27">
        <f t="shared" si="42"/>
        <v>1.83</v>
      </c>
    </row>
    <row r="1619" spans="1:7" ht="21" customHeight="1" x14ac:dyDescent="0.25">
      <c r="A1619" s="24" t="s">
        <v>4058</v>
      </c>
      <c r="B1619" s="25" t="s">
        <v>4059</v>
      </c>
      <c r="C1619" s="24" t="s">
        <v>20</v>
      </c>
      <c r="D1619" s="24" t="s">
        <v>84</v>
      </c>
      <c r="E1619" s="30">
        <v>0.375</v>
      </c>
      <c r="F1619" s="27">
        <v>2.69</v>
      </c>
      <c r="G1619" s="27">
        <f t="shared" si="42"/>
        <v>1.01</v>
      </c>
    </row>
    <row r="1620" spans="1:7" ht="29.1" customHeight="1" x14ac:dyDescent="0.25">
      <c r="A1620" s="24" t="s">
        <v>4060</v>
      </c>
      <c r="B1620" s="25" t="s">
        <v>4061</v>
      </c>
      <c r="C1620" s="24" t="s">
        <v>20</v>
      </c>
      <c r="D1620" s="24" t="s">
        <v>16</v>
      </c>
      <c r="E1620" s="30">
        <v>1.07</v>
      </c>
      <c r="F1620" s="27">
        <v>23.81</v>
      </c>
      <c r="G1620" s="27">
        <f t="shared" si="42"/>
        <v>25.48</v>
      </c>
    </row>
    <row r="1621" spans="1:7" ht="15" customHeight="1" x14ac:dyDescent="0.25">
      <c r="A1621" s="9"/>
      <c r="B1621" s="9"/>
      <c r="C1621" s="9"/>
      <c r="D1621" s="9"/>
      <c r="E1621" s="91" t="s">
        <v>3906</v>
      </c>
      <c r="F1621" s="91"/>
      <c r="G1621" s="28">
        <f>SUM(G1615:G1620)</f>
        <v>124.74000000000001</v>
      </c>
    </row>
    <row r="1622" spans="1:7" ht="15" customHeight="1" x14ac:dyDescent="0.25">
      <c r="A1622" s="93" t="s">
        <v>3907</v>
      </c>
      <c r="B1622" s="93"/>
      <c r="C1622" s="23" t="s">
        <v>3</v>
      </c>
      <c r="D1622" s="23" t="s">
        <v>4</v>
      </c>
      <c r="E1622" s="23" t="s">
        <v>3894</v>
      </c>
      <c r="F1622" s="23" t="s">
        <v>3895</v>
      </c>
      <c r="G1622" s="23" t="s">
        <v>3896</v>
      </c>
    </row>
    <row r="1623" spans="1:7" ht="21" customHeight="1" x14ac:dyDescent="0.25">
      <c r="A1623" s="24" t="s">
        <v>3908</v>
      </c>
      <c r="B1623" s="25" t="s">
        <v>3909</v>
      </c>
      <c r="C1623" s="24" t="s">
        <v>20</v>
      </c>
      <c r="D1623" s="24" t="s">
        <v>2056</v>
      </c>
      <c r="E1623" s="30">
        <v>0.13009999999999999</v>
      </c>
      <c r="F1623" s="27">
        <v>32.24</v>
      </c>
      <c r="G1623" s="27">
        <f>ROUND(ROUND(E1623,8)*F1623,2)</f>
        <v>4.1900000000000004</v>
      </c>
    </row>
    <row r="1624" spans="1:7" ht="15" customHeight="1" x14ac:dyDescent="0.25">
      <c r="A1624" s="24" t="s">
        <v>3971</v>
      </c>
      <c r="B1624" s="25" t="s">
        <v>3972</v>
      </c>
      <c r="C1624" s="24" t="s">
        <v>20</v>
      </c>
      <c r="D1624" s="24" t="s">
        <v>2056</v>
      </c>
      <c r="E1624" s="30">
        <v>8.7400000000000005E-2</v>
      </c>
      <c r="F1624" s="27">
        <v>32.69</v>
      </c>
      <c r="G1624" s="27">
        <f>ROUND(ROUND(E1624,8)*F1624,2)</f>
        <v>2.86</v>
      </c>
    </row>
    <row r="1625" spans="1:7" ht="15" customHeight="1" x14ac:dyDescent="0.25">
      <c r="A1625" s="24" t="s">
        <v>3910</v>
      </c>
      <c r="B1625" s="25" t="s">
        <v>3911</v>
      </c>
      <c r="C1625" s="24" t="s">
        <v>20</v>
      </c>
      <c r="D1625" s="24" t="s">
        <v>2056</v>
      </c>
      <c r="E1625" s="30">
        <v>0.21759999999999999</v>
      </c>
      <c r="F1625" s="27">
        <v>24.94</v>
      </c>
      <c r="G1625" s="27">
        <f>ROUND(ROUND(E1625,8)*F1625,2)</f>
        <v>5.43</v>
      </c>
    </row>
    <row r="1626" spans="1:7" ht="18" customHeight="1" x14ac:dyDescent="0.25">
      <c r="A1626" s="9"/>
      <c r="B1626" s="9"/>
      <c r="C1626" s="9"/>
      <c r="D1626" s="9"/>
      <c r="E1626" s="91" t="s">
        <v>3912</v>
      </c>
      <c r="F1626" s="91"/>
      <c r="G1626" s="28">
        <f>SUM(G1623:G1625)</f>
        <v>12.48</v>
      </c>
    </row>
    <row r="1627" spans="1:7" ht="15" customHeight="1" x14ac:dyDescent="0.25">
      <c r="A1627" s="93" t="s">
        <v>3922</v>
      </c>
      <c r="B1627" s="93"/>
      <c r="C1627" s="23" t="s">
        <v>3</v>
      </c>
      <c r="D1627" s="23" t="s">
        <v>4</v>
      </c>
      <c r="E1627" s="23" t="s">
        <v>3894</v>
      </c>
      <c r="F1627" s="23" t="s">
        <v>3895</v>
      </c>
      <c r="G1627" s="23" t="s">
        <v>3896</v>
      </c>
    </row>
    <row r="1628" spans="1:7" ht="29.1" customHeight="1" x14ac:dyDescent="0.25">
      <c r="A1628" s="24" t="s">
        <v>4062</v>
      </c>
      <c r="B1628" s="25" t="s">
        <v>4063</v>
      </c>
      <c r="C1628" s="24" t="s">
        <v>20</v>
      </c>
      <c r="D1628" s="24" t="s">
        <v>3903</v>
      </c>
      <c r="E1628" s="30">
        <v>1.23E-2</v>
      </c>
      <c r="F1628" s="27">
        <v>23.44</v>
      </c>
      <c r="G1628" s="27">
        <f>ROUND(ROUND(E1628,8)*F1628,2)</f>
        <v>0.28999999999999998</v>
      </c>
    </row>
    <row r="1629" spans="1:7" ht="21" customHeight="1" x14ac:dyDescent="0.25">
      <c r="A1629" s="24" t="s">
        <v>4064</v>
      </c>
      <c r="B1629" s="25" t="s">
        <v>4065</v>
      </c>
      <c r="C1629" s="24" t="s">
        <v>4066</v>
      </c>
      <c r="D1629" s="24" t="s">
        <v>26</v>
      </c>
      <c r="E1629" s="30">
        <v>4</v>
      </c>
      <c r="F1629" s="27">
        <v>5.76</v>
      </c>
      <c r="G1629" s="27">
        <f>ROUND(ROUND(E1629,8)*F1629,2)</f>
        <v>23.04</v>
      </c>
    </row>
    <row r="1630" spans="1:7" ht="15" customHeight="1" x14ac:dyDescent="0.25">
      <c r="A1630" s="9"/>
      <c r="B1630" s="9"/>
      <c r="C1630" s="9"/>
      <c r="D1630" s="9"/>
      <c r="E1630" s="91" t="s">
        <v>3933</v>
      </c>
      <c r="F1630" s="91"/>
      <c r="G1630" s="28">
        <f>SUM(G1628:G1629)</f>
        <v>23.33</v>
      </c>
    </row>
    <row r="1631" spans="1:7" ht="15" customHeight="1" x14ac:dyDescent="0.25">
      <c r="A1631" s="9"/>
      <c r="B1631" s="9"/>
      <c r="C1631" s="9"/>
      <c r="D1631" s="9"/>
      <c r="E1631" s="92" t="s">
        <v>3913</v>
      </c>
      <c r="F1631" s="92"/>
      <c r="G1631" s="29">
        <f>ROUND(SUM(G1621,G1626,G1630),2)</f>
        <v>160.55000000000001</v>
      </c>
    </row>
    <row r="1632" spans="1:7" ht="9.9499999999999993" customHeight="1" x14ac:dyDescent="0.25">
      <c r="A1632" s="9"/>
      <c r="B1632" s="9"/>
      <c r="C1632" s="9"/>
      <c r="D1632" s="9"/>
      <c r="E1632" s="100"/>
      <c r="F1632" s="100"/>
      <c r="G1632" s="100"/>
    </row>
    <row r="1633" spans="1:7" ht="20.100000000000001" customHeight="1" x14ac:dyDescent="0.25">
      <c r="A1633" s="99" t="s">
        <v>4123</v>
      </c>
      <c r="B1633" s="99"/>
      <c r="C1633" s="99"/>
      <c r="D1633" s="99"/>
      <c r="E1633" s="99"/>
      <c r="F1633" s="99"/>
      <c r="G1633" s="99"/>
    </row>
    <row r="1634" spans="1:7" ht="15" customHeight="1" x14ac:dyDescent="0.25">
      <c r="A1634" s="93" t="s">
        <v>3893</v>
      </c>
      <c r="B1634" s="93"/>
      <c r="C1634" s="23" t="s">
        <v>3</v>
      </c>
      <c r="D1634" s="23" t="s">
        <v>4</v>
      </c>
      <c r="E1634" s="23" t="s">
        <v>3894</v>
      </c>
      <c r="F1634" s="23" t="s">
        <v>3895</v>
      </c>
      <c r="G1634" s="23" t="s">
        <v>3896</v>
      </c>
    </row>
    <row r="1635" spans="1:7" ht="15" customHeight="1" x14ac:dyDescent="0.25">
      <c r="A1635" s="24" t="s">
        <v>3951</v>
      </c>
      <c r="B1635" s="25" t="s">
        <v>3952</v>
      </c>
      <c r="C1635" s="24" t="s">
        <v>3953</v>
      </c>
      <c r="D1635" s="24" t="s">
        <v>3954</v>
      </c>
      <c r="E1635" s="30">
        <v>4.0000000000000001E-3</v>
      </c>
      <c r="F1635" s="27">
        <v>215</v>
      </c>
      <c r="G1635" s="27">
        <f>ROUND(ROUND(E1635,8)*F1635,2)</f>
        <v>0.86</v>
      </c>
    </row>
    <row r="1636" spans="1:7" ht="15" customHeight="1" x14ac:dyDescent="0.25">
      <c r="A1636" s="24" t="s">
        <v>3955</v>
      </c>
      <c r="B1636" s="25" t="s">
        <v>3956</v>
      </c>
      <c r="C1636" s="24" t="s">
        <v>20</v>
      </c>
      <c r="D1636" s="24" t="s">
        <v>3903</v>
      </c>
      <c r="E1636" s="30">
        <v>5.0000000000000001E-3</v>
      </c>
      <c r="F1636" s="27">
        <v>19.37</v>
      </c>
      <c r="G1636" s="27">
        <f>ROUND(ROUND(E1636,8)*F1636,2)</f>
        <v>0.1</v>
      </c>
    </row>
    <row r="1637" spans="1:7" ht="15" customHeight="1" x14ac:dyDescent="0.25">
      <c r="A1637" s="9"/>
      <c r="B1637" s="9"/>
      <c r="C1637" s="9"/>
      <c r="D1637" s="9"/>
      <c r="E1637" s="91" t="s">
        <v>3906</v>
      </c>
      <c r="F1637" s="91"/>
      <c r="G1637" s="28">
        <f>SUM(G1635:G1636)</f>
        <v>0.96</v>
      </c>
    </row>
    <row r="1638" spans="1:7" ht="15" customHeight="1" x14ac:dyDescent="0.25">
      <c r="A1638" s="93" t="s">
        <v>3907</v>
      </c>
      <c r="B1638" s="93"/>
      <c r="C1638" s="23" t="s">
        <v>3</v>
      </c>
      <c r="D1638" s="23" t="s">
        <v>4</v>
      </c>
      <c r="E1638" s="23" t="s">
        <v>3894</v>
      </c>
      <c r="F1638" s="23" t="s">
        <v>3895</v>
      </c>
      <c r="G1638" s="23" t="s">
        <v>3896</v>
      </c>
    </row>
    <row r="1639" spans="1:7" ht="21" customHeight="1" x14ac:dyDescent="0.25">
      <c r="A1639" s="24" t="s">
        <v>3908</v>
      </c>
      <c r="B1639" s="25" t="s">
        <v>3909</v>
      </c>
      <c r="C1639" s="24" t="s">
        <v>20</v>
      </c>
      <c r="D1639" s="24" t="s">
        <v>2056</v>
      </c>
      <c r="E1639" s="30">
        <v>0.03</v>
      </c>
      <c r="F1639" s="27">
        <v>32.24</v>
      </c>
      <c r="G1639" s="27">
        <f>ROUND(ROUND(E1639,8)*F1639,2)</f>
        <v>0.97</v>
      </c>
    </row>
    <row r="1640" spans="1:7" ht="15" customHeight="1" x14ac:dyDescent="0.25">
      <c r="A1640" s="24" t="s">
        <v>3910</v>
      </c>
      <c r="B1640" s="25" t="s">
        <v>3911</v>
      </c>
      <c r="C1640" s="24" t="s">
        <v>20</v>
      </c>
      <c r="D1640" s="24" t="s">
        <v>2056</v>
      </c>
      <c r="E1640" s="30">
        <v>0.03</v>
      </c>
      <c r="F1640" s="27">
        <v>24.94</v>
      </c>
      <c r="G1640" s="27">
        <f>ROUND(ROUND(E1640,8)*F1640,2)</f>
        <v>0.75</v>
      </c>
    </row>
    <row r="1641" spans="1:7" ht="18" customHeight="1" x14ac:dyDescent="0.25">
      <c r="A1641" s="9"/>
      <c r="B1641" s="9"/>
      <c r="C1641" s="9"/>
      <c r="D1641" s="9"/>
      <c r="E1641" s="91" t="s">
        <v>3912</v>
      </c>
      <c r="F1641" s="91"/>
      <c r="G1641" s="28">
        <f>SUM(G1639:G1640)</f>
        <v>1.72</v>
      </c>
    </row>
    <row r="1642" spans="1:7" ht="15" customHeight="1" x14ac:dyDescent="0.25">
      <c r="A1642" s="9"/>
      <c r="B1642" s="9"/>
      <c r="C1642" s="9"/>
      <c r="D1642" s="9"/>
      <c r="E1642" s="92" t="s">
        <v>3913</v>
      </c>
      <c r="F1642" s="92"/>
      <c r="G1642" s="29">
        <f>ROUND(SUM(G1637,G1641),2)</f>
        <v>2.68</v>
      </c>
    </row>
    <row r="1643" spans="1:7" ht="9.9499999999999993" customHeight="1" x14ac:dyDescent="0.25">
      <c r="A1643" s="9"/>
      <c r="B1643" s="9"/>
      <c r="C1643" s="9"/>
      <c r="D1643" s="9"/>
      <c r="E1643" s="100"/>
      <c r="F1643" s="100"/>
      <c r="G1643" s="100"/>
    </row>
    <row r="1644" spans="1:7" ht="20.100000000000001" customHeight="1" x14ac:dyDescent="0.25">
      <c r="A1644" s="99" t="s">
        <v>4124</v>
      </c>
      <c r="B1644" s="99"/>
      <c r="C1644" s="99"/>
      <c r="D1644" s="99"/>
      <c r="E1644" s="99"/>
      <c r="F1644" s="99"/>
      <c r="G1644" s="99"/>
    </row>
    <row r="1645" spans="1:7" ht="15" customHeight="1" x14ac:dyDescent="0.25">
      <c r="A1645" s="93" t="s">
        <v>3981</v>
      </c>
      <c r="B1645" s="93"/>
      <c r="C1645" s="23" t="s">
        <v>3</v>
      </c>
      <c r="D1645" s="23" t="s">
        <v>4</v>
      </c>
      <c r="E1645" s="23" t="s">
        <v>3894</v>
      </c>
      <c r="F1645" s="23" t="s">
        <v>3895</v>
      </c>
      <c r="G1645" s="23" t="s">
        <v>3896</v>
      </c>
    </row>
    <row r="1646" spans="1:7" ht="21" customHeight="1" x14ac:dyDescent="0.25">
      <c r="A1646" s="24" t="s">
        <v>70</v>
      </c>
      <c r="B1646" s="25" t="s">
        <v>3982</v>
      </c>
      <c r="C1646" s="24" t="s">
        <v>25</v>
      </c>
      <c r="D1646" s="24" t="s">
        <v>61</v>
      </c>
      <c r="E1646" s="30">
        <v>1</v>
      </c>
      <c r="F1646" s="27">
        <v>28.42</v>
      </c>
      <c r="G1646" s="27">
        <f>ROUND(ROUND(E1646,8)*F1646,2)</f>
        <v>28.42</v>
      </c>
    </row>
    <row r="1647" spans="1:7" ht="15" customHeight="1" x14ac:dyDescent="0.25">
      <c r="A1647" s="9"/>
      <c r="B1647" s="9"/>
      <c r="C1647" s="9"/>
      <c r="D1647" s="9"/>
      <c r="E1647" s="91" t="s">
        <v>3983</v>
      </c>
      <c r="F1647" s="91"/>
      <c r="G1647" s="28">
        <f>SUM(G1646:G1646)</f>
        <v>28.42</v>
      </c>
    </row>
    <row r="1648" spans="1:7" ht="15" customHeight="1" x14ac:dyDescent="0.25">
      <c r="A1648" s="9"/>
      <c r="B1648" s="9"/>
      <c r="C1648" s="9"/>
      <c r="D1648" s="9"/>
      <c r="E1648" s="92" t="s">
        <v>3913</v>
      </c>
      <c r="F1648" s="92"/>
      <c r="G1648" s="29">
        <f>ROUND(SUM(G1647),2)</f>
        <v>28.42</v>
      </c>
    </row>
    <row r="1649" spans="1:7" ht="9.9499999999999993" customHeight="1" x14ac:dyDescent="0.25">
      <c r="A1649" s="9"/>
      <c r="B1649" s="9"/>
      <c r="C1649" s="9"/>
      <c r="D1649" s="9"/>
      <c r="E1649" s="100"/>
      <c r="F1649" s="100"/>
      <c r="G1649" s="100"/>
    </row>
    <row r="1650" spans="1:7" ht="20.100000000000001" customHeight="1" x14ac:dyDescent="0.25">
      <c r="A1650" s="99" t="s">
        <v>4125</v>
      </c>
      <c r="B1650" s="99"/>
      <c r="C1650" s="99"/>
      <c r="D1650" s="99"/>
      <c r="E1650" s="99"/>
      <c r="F1650" s="99"/>
      <c r="G1650" s="99"/>
    </row>
    <row r="1651" spans="1:7" ht="15" customHeight="1" x14ac:dyDescent="0.25">
      <c r="A1651" s="93" t="s">
        <v>3893</v>
      </c>
      <c r="B1651" s="93"/>
      <c r="C1651" s="23" t="s">
        <v>3</v>
      </c>
      <c r="D1651" s="23" t="s">
        <v>4</v>
      </c>
      <c r="E1651" s="23" t="s">
        <v>3894</v>
      </c>
      <c r="F1651" s="23" t="s">
        <v>3895</v>
      </c>
      <c r="G1651" s="23" t="s">
        <v>3896</v>
      </c>
    </row>
    <row r="1652" spans="1:7" ht="29.1" customHeight="1" x14ac:dyDescent="0.25">
      <c r="A1652" s="24" t="s">
        <v>4054</v>
      </c>
      <c r="B1652" s="25" t="s">
        <v>4055</v>
      </c>
      <c r="C1652" s="24" t="s">
        <v>20</v>
      </c>
      <c r="D1652" s="24" t="s">
        <v>34</v>
      </c>
      <c r="E1652" s="30">
        <v>0.18468999999999999</v>
      </c>
      <c r="F1652" s="27">
        <v>517.16999999999996</v>
      </c>
      <c r="G1652" s="27">
        <f t="shared" ref="G1652:G1657" si="43">ROUND(ROUND(E1652,8)*F1652,2)</f>
        <v>95.52</v>
      </c>
    </row>
    <row r="1653" spans="1:7" ht="21" customHeight="1" x14ac:dyDescent="0.25">
      <c r="A1653" s="24" t="s">
        <v>4056</v>
      </c>
      <c r="B1653" s="25" t="s">
        <v>4057</v>
      </c>
      <c r="C1653" s="24" t="s">
        <v>20</v>
      </c>
      <c r="D1653" s="24" t="s">
        <v>2057</v>
      </c>
      <c r="E1653" s="30">
        <v>3.1900000000000001E-3</v>
      </c>
      <c r="F1653" s="27">
        <v>8.98</v>
      </c>
      <c r="G1653" s="27">
        <f t="shared" si="43"/>
        <v>0.03</v>
      </c>
    </row>
    <row r="1654" spans="1:7" ht="15" customHeight="1" x14ac:dyDescent="0.25">
      <c r="A1654" s="24" t="s">
        <v>3955</v>
      </c>
      <c r="B1654" s="25" t="s">
        <v>3956</v>
      </c>
      <c r="C1654" s="24" t="s">
        <v>20</v>
      </c>
      <c r="D1654" s="24" t="s">
        <v>3903</v>
      </c>
      <c r="E1654" s="30">
        <v>4.4999999999999998E-2</v>
      </c>
      <c r="F1654" s="27">
        <v>19.37</v>
      </c>
      <c r="G1654" s="27">
        <f t="shared" si="43"/>
        <v>0.87</v>
      </c>
    </row>
    <row r="1655" spans="1:7" ht="21" customHeight="1" x14ac:dyDescent="0.25">
      <c r="A1655" s="24" t="s">
        <v>4050</v>
      </c>
      <c r="B1655" s="25" t="s">
        <v>4051</v>
      </c>
      <c r="C1655" s="24" t="s">
        <v>20</v>
      </c>
      <c r="D1655" s="24" t="s">
        <v>84</v>
      </c>
      <c r="E1655" s="30">
        <v>0.46875</v>
      </c>
      <c r="F1655" s="27">
        <v>3.9</v>
      </c>
      <c r="G1655" s="27">
        <f t="shared" si="43"/>
        <v>1.83</v>
      </c>
    </row>
    <row r="1656" spans="1:7" ht="21" customHeight="1" x14ac:dyDescent="0.25">
      <c r="A1656" s="24" t="s">
        <v>4058</v>
      </c>
      <c r="B1656" s="25" t="s">
        <v>4059</v>
      </c>
      <c r="C1656" s="24" t="s">
        <v>20</v>
      </c>
      <c r="D1656" s="24" t="s">
        <v>84</v>
      </c>
      <c r="E1656" s="30">
        <v>0.375</v>
      </c>
      <c r="F1656" s="27">
        <v>2.69</v>
      </c>
      <c r="G1656" s="27">
        <f t="shared" si="43"/>
        <v>1.01</v>
      </c>
    </row>
    <row r="1657" spans="1:7" ht="29.1" customHeight="1" x14ac:dyDescent="0.25">
      <c r="A1657" s="24" t="s">
        <v>4060</v>
      </c>
      <c r="B1657" s="25" t="s">
        <v>4061</v>
      </c>
      <c r="C1657" s="24" t="s">
        <v>20</v>
      </c>
      <c r="D1657" s="24" t="s">
        <v>16</v>
      </c>
      <c r="E1657" s="30">
        <v>1.07</v>
      </c>
      <c r="F1657" s="27">
        <v>23.81</v>
      </c>
      <c r="G1657" s="27">
        <f t="shared" si="43"/>
        <v>25.48</v>
      </c>
    </row>
    <row r="1658" spans="1:7" ht="15" customHeight="1" x14ac:dyDescent="0.25">
      <c r="A1658" s="9"/>
      <c r="B1658" s="9"/>
      <c r="C1658" s="9"/>
      <c r="D1658" s="9"/>
      <c r="E1658" s="91" t="s">
        <v>3906</v>
      </c>
      <c r="F1658" s="91"/>
      <c r="G1658" s="28">
        <f>SUM(G1652:G1657)</f>
        <v>124.74000000000001</v>
      </c>
    </row>
    <row r="1659" spans="1:7" ht="15" customHeight="1" x14ac:dyDescent="0.25">
      <c r="A1659" s="93" t="s">
        <v>3907</v>
      </c>
      <c r="B1659" s="93"/>
      <c r="C1659" s="23" t="s">
        <v>3</v>
      </c>
      <c r="D1659" s="23" t="s">
        <v>4</v>
      </c>
      <c r="E1659" s="23" t="s">
        <v>3894</v>
      </c>
      <c r="F1659" s="23" t="s">
        <v>3895</v>
      </c>
      <c r="G1659" s="23" t="s">
        <v>3896</v>
      </c>
    </row>
    <row r="1660" spans="1:7" ht="21" customHeight="1" x14ac:dyDescent="0.25">
      <c r="A1660" s="24" t="s">
        <v>3908</v>
      </c>
      <c r="B1660" s="25" t="s">
        <v>3909</v>
      </c>
      <c r="C1660" s="24" t="s">
        <v>20</v>
      </c>
      <c r="D1660" s="24" t="s">
        <v>2056</v>
      </c>
      <c r="E1660" s="30">
        <v>0.13009999999999999</v>
      </c>
      <c r="F1660" s="27">
        <v>32.24</v>
      </c>
      <c r="G1660" s="27">
        <f>ROUND(ROUND(E1660,8)*F1660,2)</f>
        <v>4.1900000000000004</v>
      </c>
    </row>
    <row r="1661" spans="1:7" ht="15" customHeight="1" x14ac:dyDescent="0.25">
      <c r="A1661" s="24" t="s">
        <v>3971</v>
      </c>
      <c r="B1661" s="25" t="s">
        <v>3972</v>
      </c>
      <c r="C1661" s="24" t="s">
        <v>20</v>
      </c>
      <c r="D1661" s="24" t="s">
        <v>2056</v>
      </c>
      <c r="E1661" s="30">
        <v>8.7400000000000005E-2</v>
      </c>
      <c r="F1661" s="27">
        <v>32.69</v>
      </c>
      <c r="G1661" s="27">
        <f>ROUND(ROUND(E1661,8)*F1661,2)</f>
        <v>2.86</v>
      </c>
    </row>
    <row r="1662" spans="1:7" ht="15" customHeight="1" x14ac:dyDescent="0.25">
      <c r="A1662" s="24" t="s">
        <v>3910</v>
      </c>
      <c r="B1662" s="25" t="s">
        <v>3911</v>
      </c>
      <c r="C1662" s="24" t="s">
        <v>20</v>
      </c>
      <c r="D1662" s="24" t="s">
        <v>2056</v>
      </c>
      <c r="E1662" s="30">
        <v>0.21759999999999999</v>
      </c>
      <c r="F1662" s="27">
        <v>24.94</v>
      </c>
      <c r="G1662" s="27">
        <f>ROUND(ROUND(E1662,8)*F1662,2)</f>
        <v>5.43</v>
      </c>
    </row>
    <row r="1663" spans="1:7" ht="18" customHeight="1" x14ac:dyDescent="0.25">
      <c r="A1663" s="9"/>
      <c r="B1663" s="9"/>
      <c r="C1663" s="9"/>
      <c r="D1663" s="9"/>
      <c r="E1663" s="91" t="s">
        <v>3912</v>
      </c>
      <c r="F1663" s="91"/>
      <c r="G1663" s="28">
        <f>SUM(G1660:G1662)</f>
        <v>12.48</v>
      </c>
    </row>
    <row r="1664" spans="1:7" ht="15" customHeight="1" x14ac:dyDescent="0.25">
      <c r="A1664" s="93" t="s">
        <v>3922</v>
      </c>
      <c r="B1664" s="93"/>
      <c r="C1664" s="23" t="s">
        <v>3</v>
      </c>
      <c r="D1664" s="23" t="s">
        <v>4</v>
      </c>
      <c r="E1664" s="23" t="s">
        <v>3894</v>
      </c>
      <c r="F1664" s="23" t="s">
        <v>3895</v>
      </c>
      <c r="G1664" s="23" t="s">
        <v>3896</v>
      </c>
    </row>
    <row r="1665" spans="1:7" ht="29.1" customHeight="1" x14ac:dyDescent="0.25">
      <c r="A1665" s="24" t="s">
        <v>4062</v>
      </c>
      <c r="B1665" s="25" t="s">
        <v>4063</v>
      </c>
      <c r="C1665" s="24" t="s">
        <v>20</v>
      </c>
      <c r="D1665" s="24" t="s">
        <v>3903</v>
      </c>
      <c r="E1665" s="30">
        <v>1.23E-2</v>
      </c>
      <c r="F1665" s="27">
        <v>23.44</v>
      </c>
      <c r="G1665" s="27">
        <f>ROUND(ROUND(E1665,8)*F1665,2)</f>
        <v>0.28999999999999998</v>
      </c>
    </row>
    <row r="1666" spans="1:7" ht="21" customHeight="1" x14ac:dyDescent="0.25">
      <c r="A1666" s="24" t="s">
        <v>4064</v>
      </c>
      <c r="B1666" s="25" t="s">
        <v>4065</v>
      </c>
      <c r="C1666" s="24" t="s">
        <v>4066</v>
      </c>
      <c r="D1666" s="24" t="s">
        <v>26</v>
      </c>
      <c r="E1666" s="30">
        <v>4</v>
      </c>
      <c r="F1666" s="27">
        <v>5.76</v>
      </c>
      <c r="G1666" s="27">
        <f>ROUND(ROUND(E1666,8)*F1666,2)</f>
        <v>23.04</v>
      </c>
    </row>
    <row r="1667" spans="1:7" ht="15" customHeight="1" x14ac:dyDescent="0.25">
      <c r="A1667" s="9"/>
      <c r="B1667" s="9"/>
      <c r="C1667" s="9"/>
      <c r="D1667" s="9"/>
      <c r="E1667" s="91" t="s">
        <v>3933</v>
      </c>
      <c r="F1667" s="91"/>
      <c r="G1667" s="28">
        <f>SUM(G1665:G1666)</f>
        <v>23.33</v>
      </c>
    </row>
    <row r="1668" spans="1:7" ht="15" customHeight="1" x14ac:dyDescent="0.25">
      <c r="A1668" s="9"/>
      <c r="B1668" s="9"/>
      <c r="C1668" s="9"/>
      <c r="D1668" s="9"/>
      <c r="E1668" s="92" t="s">
        <v>3913</v>
      </c>
      <c r="F1668" s="92"/>
      <c r="G1668" s="29">
        <f>ROUND(SUM(G1658,G1663,G1667),2)</f>
        <v>160.55000000000001</v>
      </c>
    </row>
    <row r="1669" spans="1:7" ht="9.9499999999999993" customHeight="1" x14ac:dyDescent="0.25">
      <c r="A1669" s="9"/>
      <c r="B1669" s="9"/>
      <c r="C1669" s="9"/>
      <c r="D1669" s="9"/>
      <c r="E1669" s="100"/>
      <c r="F1669" s="100"/>
      <c r="G1669" s="100"/>
    </row>
    <row r="1670" spans="1:7" ht="20.100000000000001" customHeight="1" x14ac:dyDescent="0.25">
      <c r="A1670" s="99" t="s">
        <v>4123</v>
      </c>
      <c r="B1670" s="99"/>
      <c r="C1670" s="99"/>
      <c r="D1670" s="99"/>
      <c r="E1670" s="99"/>
      <c r="F1670" s="99"/>
      <c r="G1670" s="99"/>
    </row>
    <row r="1671" spans="1:7" ht="15" customHeight="1" x14ac:dyDescent="0.25">
      <c r="A1671" s="93" t="s">
        <v>3893</v>
      </c>
      <c r="B1671" s="93"/>
      <c r="C1671" s="23" t="s">
        <v>3</v>
      </c>
      <c r="D1671" s="23" t="s">
        <v>4</v>
      </c>
      <c r="E1671" s="23" t="s">
        <v>3894</v>
      </c>
      <c r="F1671" s="23" t="s">
        <v>3895</v>
      </c>
      <c r="G1671" s="23" t="s">
        <v>3896</v>
      </c>
    </row>
    <row r="1672" spans="1:7" ht="15" customHeight="1" x14ac:dyDescent="0.25">
      <c r="A1672" s="24" t="s">
        <v>3951</v>
      </c>
      <c r="B1672" s="25" t="s">
        <v>3952</v>
      </c>
      <c r="C1672" s="24" t="s">
        <v>3953</v>
      </c>
      <c r="D1672" s="24" t="s">
        <v>3954</v>
      </c>
      <c r="E1672" s="30">
        <v>4.0000000000000001E-3</v>
      </c>
      <c r="F1672" s="27">
        <v>215</v>
      </c>
      <c r="G1672" s="27">
        <f>ROUND(ROUND(E1672,8)*F1672,2)</f>
        <v>0.86</v>
      </c>
    </row>
    <row r="1673" spans="1:7" ht="15" customHeight="1" x14ac:dyDescent="0.25">
      <c r="A1673" s="24" t="s">
        <v>3955</v>
      </c>
      <c r="B1673" s="25" t="s">
        <v>3956</v>
      </c>
      <c r="C1673" s="24" t="s">
        <v>20</v>
      </c>
      <c r="D1673" s="24" t="s">
        <v>3903</v>
      </c>
      <c r="E1673" s="30">
        <v>5.0000000000000001E-3</v>
      </c>
      <c r="F1673" s="27">
        <v>19.37</v>
      </c>
      <c r="G1673" s="27">
        <f>ROUND(ROUND(E1673,8)*F1673,2)</f>
        <v>0.1</v>
      </c>
    </row>
    <row r="1674" spans="1:7" ht="15" customHeight="1" x14ac:dyDescent="0.25">
      <c r="A1674" s="9"/>
      <c r="B1674" s="9"/>
      <c r="C1674" s="9"/>
      <c r="D1674" s="9"/>
      <c r="E1674" s="91" t="s">
        <v>3906</v>
      </c>
      <c r="F1674" s="91"/>
      <c r="G1674" s="28">
        <f>SUM(G1672:G1673)</f>
        <v>0.96</v>
      </c>
    </row>
    <row r="1675" spans="1:7" ht="15" customHeight="1" x14ac:dyDescent="0.25">
      <c r="A1675" s="93" t="s">
        <v>3907</v>
      </c>
      <c r="B1675" s="93"/>
      <c r="C1675" s="23" t="s">
        <v>3</v>
      </c>
      <c r="D1675" s="23" t="s">
        <v>4</v>
      </c>
      <c r="E1675" s="23" t="s">
        <v>3894</v>
      </c>
      <c r="F1675" s="23" t="s">
        <v>3895</v>
      </c>
      <c r="G1675" s="23" t="s">
        <v>3896</v>
      </c>
    </row>
    <row r="1676" spans="1:7" ht="21" customHeight="1" x14ac:dyDescent="0.25">
      <c r="A1676" s="24" t="s">
        <v>3908</v>
      </c>
      <c r="B1676" s="25" t="s">
        <v>3909</v>
      </c>
      <c r="C1676" s="24" t="s">
        <v>20</v>
      </c>
      <c r="D1676" s="24" t="s">
        <v>2056</v>
      </c>
      <c r="E1676" s="30">
        <v>0.03</v>
      </c>
      <c r="F1676" s="27">
        <v>32.24</v>
      </c>
      <c r="G1676" s="27">
        <f>ROUND(ROUND(E1676,8)*F1676,2)</f>
        <v>0.97</v>
      </c>
    </row>
    <row r="1677" spans="1:7" ht="15" customHeight="1" x14ac:dyDescent="0.25">
      <c r="A1677" s="24" t="s">
        <v>3910</v>
      </c>
      <c r="B1677" s="25" t="s">
        <v>3911</v>
      </c>
      <c r="C1677" s="24" t="s">
        <v>20</v>
      </c>
      <c r="D1677" s="24" t="s">
        <v>2056</v>
      </c>
      <c r="E1677" s="30">
        <v>0.03</v>
      </c>
      <c r="F1677" s="27">
        <v>24.94</v>
      </c>
      <c r="G1677" s="27">
        <f>ROUND(ROUND(E1677,8)*F1677,2)</f>
        <v>0.75</v>
      </c>
    </row>
    <row r="1678" spans="1:7" ht="18" customHeight="1" x14ac:dyDescent="0.25">
      <c r="A1678" s="9"/>
      <c r="B1678" s="9"/>
      <c r="C1678" s="9"/>
      <c r="D1678" s="9"/>
      <c r="E1678" s="91" t="s">
        <v>3912</v>
      </c>
      <c r="F1678" s="91"/>
      <c r="G1678" s="28">
        <f>SUM(G1676:G1677)</f>
        <v>1.72</v>
      </c>
    </row>
    <row r="1679" spans="1:7" ht="15" customHeight="1" x14ac:dyDescent="0.25">
      <c r="A1679" s="9"/>
      <c r="B1679" s="9"/>
      <c r="C1679" s="9"/>
      <c r="D1679" s="9"/>
      <c r="E1679" s="92" t="s">
        <v>3913</v>
      </c>
      <c r="F1679" s="92"/>
      <c r="G1679" s="29">
        <f>ROUND(SUM(G1674,G1678),2)</f>
        <v>2.68</v>
      </c>
    </row>
    <row r="1680" spans="1:7" ht="9.9499999999999993" customHeight="1" x14ac:dyDescent="0.25">
      <c r="A1680" s="9"/>
      <c r="B1680" s="9"/>
      <c r="C1680" s="9"/>
      <c r="D1680" s="9"/>
      <c r="E1680" s="100"/>
      <c r="F1680" s="100"/>
      <c r="G1680" s="100"/>
    </row>
    <row r="1681" spans="1:7" ht="20.100000000000001" customHeight="1" x14ac:dyDescent="0.25">
      <c r="A1681" s="99" t="s">
        <v>4124</v>
      </c>
      <c r="B1681" s="99"/>
      <c r="C1681" s="99"/>
      <c r="D1681" s="99"/>
      <c r="E1681" s="99"/>
      <c r="F1681" s="99"/>
      <c r="G1681" s="99"/>
    </row>
    <row r="1682" spans="1:7" ht="15" customHeight="1" x14ac:dyDescent="0.25">
      <c r="A1682" s="93" t="s">
        <v>3981</v>
      </c>
      <c r="B1682" s="93"/>
      <c r="C1682" s="23" t="s">
        <v>3</v>
      </c>
      <c r="D1682" s="23" t="s">
        <v>4</v>
      </c>
      <c r="E1682" s="23" t="s">
        <v>3894</v>
      </c>
      <c r="F1682" s="23" t="s">
        <v>3895</v>
      </c>
      <c r="G1682" s="23" t="s">
        <v>3896</v>
      </c>
    </row>
    <row r="1683" spans="1:7" ht="21" customHeight="1" x14ac:dyDescent="0.25">
      <c r="A1683" s="24" t="s">
        <v>70</v>
      </c>
      <c r="B1683" s="25" t="s">
        <v>3982</v>
      </c>
      <c r="C1683" s="24" t="s">
        <v>25</v>
      </c>
      <c r="D1683" s="24" t="s">
        <v>61</v>
      </c>
      <c r="E1683" s="30">
        <v>1</v>
      </c>
      <c r="F1683" s="27">
        <v>28.42</v>
      </c>
      <c r="G1683" s="27">
        <f>ROUND(ROUND(E1683,8)*F1683,2)</f>
        <v>28.42</v>
      </c>
    </row>
    <row r="1684" spans="1:7" ht="15" customHeight="1" x14ac:dyDescent="0.25">
      <c r="A1684" s="9"/>
      <c r="B1684" s="9"/>
      <c r="C1684" s="9"/>
      <c r="D1684" s="9"/>
      <c r="E1684" s="91" t="s">
        <v>3983</v>
      </c>
      <c r="F1684" s="91"/>
      <c r="G1684" s="28">
        <f>SUM(G1683:G1683)</f>
        <v>28.42</v>
      </c>
    </row>
    <row r="1685" spans="1:7" ht="15" customHeight="1" x14ac:dyDescent="0.25">
      <c r="A1685" s="9"/>
      <c r="B1685" s="9"/>
      <c r="C1685" s="9"/>
      <c r="D1685" s="9"/>
      <c r="E1685" s="92" t="s">
        <v>3913</v>
      </c>
      <c r="F1685" s="92"/>
      <c r="G1685" s="29">
        <f>ROUND(SUM(G1684),2)</f>
        <v>28.42</v>
      </c>
    </row>
    <row r="1686" spans="1:7" ht="9.9499999999999993" customHeight="1" x14ac:dyDescent="0.25">
      <c r="A1686" s="9"/>
      <c r="B1686" s="9"/>
      <c r="C1686" s="9"/>
      <c r="D1686" s="9"/>
      <c r="E1686" s="100"/>
      <c r="F1686" s="100"/>
      <c r="G1686" s="100"/>
    </row>
    <row r="1687" spans="1:7" ht="20.100000000000001" customHeight="1" x14ac:dyDescent="0.25">
      <c r="A1687" s="99" t="s">
        <v>4125</v>
      </c>
      <c r="B1687" s="99"/>
      <c r="C1687" s="99"/>
      <c r="D1687" s="99"/>
      <c r="E1687" s="99"/>
      <c r="F1687" s="99"/>
      <c r="G1687" s="99"/>
    </row>
    <row r="1688" spans="1:7" ht="15" customHeight="1" x14ac:dyDescent="0.25">
      <c r="A1688" s="93" t="s">
        <v>3893</v>
      </c>
      <c r="B1688" s="93"/>
      <c r="C1688" s="23" t="s">
        <v>3</v>
      </c>
      <c r="D1688" s="23" t="s">
        <v>4</v>
      </c>
      <c r="E1688" s="23" t="s">
        <v>3894</v>
      </c>
      <c r="F1688" s="23" t="s">
        <v>3895</v>
      </c>
      <c r="G1688" s="23" t="s">
        <v>3896</v>
      </c>
    </row>
    <row r="1689" spans="1:7" ht="29.1" customHeight="1" x14ac:dyDescent="0.25">
      <c r="A1689" s="24" t="s">
        <v>4054</v>
      </c>
      <c r="B1689" s="25" t="s">
        <v>4055</v>
      </c>
      <c r="C1689" s="24" t="s">
        <v>20</v>
      </c>
      <c r="D1689" s="24" t="s">
        <v>34</v>
      </c>
      <c r="E1689" s="30">
        <v>0.18468999999999999</v>
      </c>
      <c r="F1689" s="27">
        <v>517.16999999999996</v>
      </c>
      <c r="G1689" s="27">
        <f t="shared" ref="G1689:G1694" si="44">ROUND(ROUND(E1689,8)*F1689,2)</f>
        <v>95.52</v>
      </c>
    </row>
    <row r="1690" spans="1:7" ht="21" customHeight="1" x14ac:dyDescent="0.25">
      <c r="A1690" s="24" t="s">
        <v>4056</v>
      </c>
      <c r="B1690" s="25" t="s">
        <v>4057</v>
      </c>
      <c r="C1690" s="24" t="s">
        <v>20</v>
      </c>
      <c r="D1690" s="24" t="s">
        <v>2057</v>
      </c>
      <c r="E1690" s="30">
        <v>3.1900000000000001E-3</v>
      </c>
      <c r="F1690" s="27">
        <v>8.98</v>
      </c>
      <c r="G1690" s="27">
        <f t="shared" si="44"/>
        <v>0.03</v>
      </c>
    </row>
    <row r="1691" spans="1:7" ht="15" customHeight="1" x14ac:dyDescent="0.25">
      <c r="A1691" s="24" t="s">
        <v>3955</v>
      </c>
      <c r="B1691" s="25" t="s">
        <v>3956</v>
      </c>
      <c r="C1691" s="24" t="s">
        <v>20</v>
      </c>
      <c r="D1691" s="24" t="s">
        <v>3903</v>
      </c>
      <c r="E1691" s="30">
        <v>4.4999999999999998E-2</v>
      </c>
      <c r="F1691" s="27">
        <v>19.37</v>
      </c>
      <c r="G1691" s="27">
        <f t="shared" si="44"/>
        <v>0.87</v>
      </c>
    </row>
    <row r="1692" spans="1:7" ht="21" customHeight="1" x14ac:dyDescent="0.25">
      <c r="A1692" s="24" t="s">
        <v>4050</v>
      </c>
      <c r="B1692" s="25" t="s">
        <v>4051</v>
      </c>
      <c r="C1692" s="24" t="s">
        <v>20</v>
      </c>
      <c r="D1692" s="24" t="s">
        <v>84</v>
      </c>
      <c r="E1692" s="30">
        <v>0.46875</v>
      </c>
      <c r="F1692" s="27">
        <v>3.9</v>
      </c>
      <c r="G1692" s="27">
        <f t="shared" si="44"/>
        <v>1.83</v>
      </c>
    </row>
    <row r="1693" spans="1:7" ht="21" customHeight="1" x14ac:dyDescent="0.25">
      <c r="A1693" s="24" t="s">
        <v>4058</v>
      </c>
      <c r="B1693" s="25" t="s">
        <v>4059</v>
      </c>
      <c r="C1693" s="24" t="s">
        <v>20</v>
      </c>
      <c r="D1693" s="24" t="s">
        <v>84</v>
      </c>
      <c r="E1693" s="30">
        <v>0.375</v>
      </c>
      <c r="F1693" s="27">
        <v>2.69</v>
      </c>
      <c r="G1693" s="27">
        <f t="shared" si="44"/>
        <v>1.01</v>
      </c>
    </row>
    <row r="1694" spans="1:7" ht="29.1" customHeight="1" x14ac:dyDescent="0.25">
      <c r="A1694" s="24" t="s">
        <v>4060</v>
      </c>
      <c r="B1694" s="25" t="s">
        <v>4061</v>
      </c>
      <c r="C1694" s="24" t="s">
        <v>20</v>
      </c>
      <c r="D1694" s="24" t="s">
        <v>16</v>
      </c>
      <c r="E1694" s="30">
        <v>1.07</v>
      </c>
      <c r="F1694" s="27">
        <v>23.81</v>
      </c>
      <c r="G1694" s="27">
        <f t="shared" si="44"/>
        <v>25.48</v>
      </c>
    </row>
    <row r="1695" spans="1:7" ht="15" customHeight="1" x14ac:dyDescent="0.25">
      <c r="A1695" s="9"/>
      <c r="B1695" s="9"/>
      <c r="C1695" s="9"/>
      <c r="D1695" s="9"/>
      <c r="E1695" s="91" t="s">
        <v>3906</v>
      </c>
      <c r="F1695" s="91"/>
      <c r="G1695" s="28">
        <f>SUM(G1689:G1694)</f>
        <v>124.74000000000001</v>
      </c>
    </row>
    <row r="1696" spans="1:7" ht="15" customHeight="1" x14ac:dyDescent="0.25">
      <c r="A1696" s="93" t="s">
        <v>3907</v>
      </c>
      <c r="B1696" s="93"/>
      <c r="C1696" s="23" t="s">
        <v>3</v>
      </c>
      <c r="D1696" s="23" t="s">
        <v>4</v>
      </c>
      <c r="E1696" s="23" t="s">
        <v>3894</v>
      </c>
      <c r="F1696" s="23" t="s">
        <v>3895</v>
      </c>
      <c r="G1696" s="23" t="s">
        <v>3896</v>
      </c>
    </row>
    <row r="1697" spans="1:7" ht="21" customHeight="1" x14ac:dyDescent="0.25">
      <c r="A1697" s="24" t="s">
        <v>3908</v>
      </c>
      <c r="B1697" s="25" t="s">
        <v>3909</v>
      </c>
      <c r="C1697" s="24" t="s">
        <v>20</v>
      </c>
      <c r="D1697" s="24" t="s">
        <v>2056</v>
      </c>
      <c r="E1697" s="30">
        <v>0.13009999999999999</v>
      </c>
      <c r="F1697" s="27">
        <v>32.24</v>
      </c>
      <c r="G1697" s="27">
        <f>ROUND(ROUND(E1697,8)*F1697,2)</f>
        <v>4.1900000000000004</v>
      </c>
    </row>
    <row r="1698" spans="1:7" ht="15" customHeight="1" x14ac:dyDescent="0.25">
      <c r="A1698" s="24" t="s">
        <v>3971</v>
      </c>
      <c r="B1698" s="25" t="s">
        <v>3972</v>
      </c>
      <c r="C1698" s="24" t="s">
        <v>20</v>
      </c>
      <c r="D1698" s="24" t="s">
        <v>2056</v>
      </c>
      <c r="E1698" s="30">
        <v>8.7400000000000005E-2</v>
      </c>
      <c r="F1698" s="27">
        <v>32.69</v>
      </c>
      <c r="G1698" s="27">
        <f>ROUND(ROUND(E1698,8)*F1698,2)</f>
        <v>2.86</v>
      </c>
    </row>
    <row r="1699" spans="1:7" ht="15" customHeight="1" x14ac:dyDescent="0.25">
      <c r="A1699" s="24" t="s">
        <v>3910</v>
      </c>
      <c r="B1699" s="25" t="s">
        <v>3911</v>
      </c>
      <c r="C1699" s="24" t="s">
        <v>20</v>
      </c>
      <c r="D1699" s="24" t="s">
        <v>2056</v>
      </c>
      <c r="E1699" s="30">
        <v>0.21759999999999999</v>
      </c>
      <c r="F1699" s="27">
        <v>24.94</v>
      </c>
      <c r="G1699" s="27">
        <f>ROUND(ROUND(E1699,8)*F1699,2)</f>
        <v>5.43</v>
      </c>
    </row>
    <row r="1700" spans="1:7" ht="18" customHeight="1" x14ac:dyDescent="0.25">
      <c r="A1700" s="9"/>
      <c r="B1700" s="9"/>
      <c r="C1700" s="9"/>
      <c r="D1700" s="9"/>
      <c r="E1700" s="91" t="s">
        <v>3912</v>
      </c>
      <c r="F1700" s="91"/>
      <c r="G1700" s="28">
        <f>SUM(G1697:G1699)</f>
        <v>12.48</v>
      </c>
    </row>
    <row r="1701" spans="1:7" ht="15" customHeight="1" x14ac:dyDescent="0.25">
      <c r="A1701" s="93" t="s">
        <v>3922</v>
      </c>
      <c r="B1701" s="93"/>
      <c r="C1701" s="23" t="s">
        <v>3</v>
      </c>
      <c r="D1701" s="23" t="s">
        <v>4</v>
      </c>
      <c r="E1701" s="23" t="s">
        <v>3894</v>
      </c>
      <c r="F1701" s="23" t="s">
        <v>3895</v>
      </c>
      <c r="G1701" s="23" t="s">
        <v>3896</v>
      </c>
    </row>
    <row r="1702" spans="1:7" ht="29.1" customHeight="1" x14ac:dyDescent="0.25">
      <c r="A1702" s="24" t="s">
        <v>4062</v>
      </c>
      <c r="B1702" s="25" t="s">
        <v>4063</v>
      </c>
      <c r="C1702" s="24" t="s">
        <v>20</v>
      </c>
      <c r="D1702" s="24" t="s">
        <v>3903</v>
      </c>
      <c r="E1702" s="30">
        <v>1.23E-2</v>
      </c>
      <c r="F1702" s="27">
        <v>23.44</v>
      </c>
      <c r="G1702" s="27">
        <f>ROUND(ROUND(E1702,8)*F1702,2)</f>
        <v>0.28999999999999998</v>
      </c>
    </row>
    <row r="1703" spans="1:7" ht="21" customHeight="1" x14ac:dyDescent="0.25">
      <c r="A1703" s="24" t="s">
        <v>4064</v>
      </c>
      <c r="B1703" s="25" t="s">
        <v>4065</v>
      </c>
      <c r="C1703" s="24" t="s">
        <v>4066</v>
      </c>
      <c r="D1703" s="24" t="s">
        <v>26</v>
      </c>
      <c r="E1703" s="30">
        <v>4</v>
      </c>
      <c r="F1703" s="27">
        <v>5.76</v>
      </c>
      <c r="G1703" s="27">
        <f>ROUND(ROUND(E1703,8)*F1703,2)</f>
        <v>23.04</v>
      </c>
    </row>
    <row r="1704" spans="1:7" ht="15" customHeight="1" x14ac:dyDescent="0.25">
      <c r="A1704" s="9"/>
      <c r="B1704" s="9"/>
      <c r="C1704" s="9"/>
      <c r="D1704" s="9"/>
      <c r="E1704" s="91" t="s">
        <v>3933</v>
      </c>
      <c r="F1704" s="91"/>
      <c r="G1704" s="28">
        <f>SUM(G1702:G1703)</f>
        <v>23.33</v>
      </c>
    </row>
    <row r="1705" spans="1:7" ht="15" customHeight="1" x14ac:dyDescent="0.25">
      <c r="A1705" s="9"/>
      <c r="B1705" s="9"/>
      <c r="C1705" s="9"/>
      <c r="D1705" s="9"/>
      <c r="E1705" s="92" t="s">
        <v>3913</v>
      </c>
      <c r="F1705" s="92"/>
      <c r="G1705" s="29">
        <f>ROUND(SUM(G1695,G1700,G1704),2)</f>
        <v>160.55000000000001</v>
      </c>
    </row>
    <row r="1706" spans="1:7" ht="9.9499999999999993" customHeight="1" x14ac:dyDescent="0.25">
      <c r="A1706" s="9"/>
      <c r="B1706" s="9"/>
      <c r="C1706" s="9"/>
      <c r="D1706" s="9"/>
      <c r="E1706" s="100"/>
      <c r="F1706" s="100"/>
      <c r="G1706" s="100"/>
    </row>
    <row r="1707" spans="1:7" ht="20.100000000000001" customHeight="1" x14ac:dyDescent="0.25">
      <c r="A1707" s="99" t="s">
        <v>4123</v>
      </c>
      <c r="B1707" s="99"/>
      <c r="C1707" s="99"/>
      <c r="D1707" s="99"/>
      <c r="E1707" s="99"/>
      <c r="F1707" s="99"/>
      <c r="G1707" s="99"/>
    </row>
    <row r="1708" spans="1:7" ht="15" customHeight="1" x14ac:dyDescent="0.25">
      <c r="A1708" s="93" t="s">
        <v>3893</v>
      </c>
      <c r="B1708" s="93"/>
      <c r="C1708" s="23" t="s">
        <v>3</v>
      </c>
      <c r="D1708" s="23" t="s">
        <v>4</v>
      </c>
      <c r="E1708" s="23" t="s">
        <v>3894</v>
      </c>
      <c r="F1708" s="23" t="s">
        <v>3895</v>
      </c>
      <c r="G1708" s="23" t="s">
        <v>3896</v>
      </c>
    </row>
    <row r="1709" spans="1:7" ht="15" customHeight="1" x14ac:dyDescent="0.25">
      <c r="A1709" s="24" t="s">
        <v>3951</v>
      </c>
      <c r="B1709" s="25" t="s">
        <v>3952</v>
      </c>
      <c r="C1709" s="24" t="s">
        <v>3953</v>
      </c>
      <c r="D1709" s="24" t="s">
        <v>3954</v>
      </c>
      <c r="E1709" s="30">
        <v>4.0000000000000001E-3</v>
      </c>
      <c r="F1709" s="27">
        <v>215</v>
      </c>
      <c r="G1709" s="27">
        <f>ROUND(ROUND(E1709,8)*F1709,2)</f>
        <v>0.86</v>
      </c>
    </row>
    <row r="1710" spans="1:7" ht="15" customHeight="1" x14ac:dyDescent="0.25">
      <c r="A1710" s="24" t="s">
        <v>3955</v>
      </c>
      <c r="B1710" s="25" t="s">
        <v>3956</v>
      </c>
      <c r="C1710" s="24" t="s">
        <v>20</v>
      </c>
      <c r="D1710" s="24" t="s">
        <v>3903</v>
      </c>
      <c r="E1710" s="30">
        <v>5.0000000000000001E-3</v>
      </c>
      <c r="F1710" s="27">
        <v>19.37</v>
      </c>
      <c r="G1710" s="27">
        <f>ROUND(ROUND(E1710,8)*F1710,2)</f>
        <v>0.1</v>
      </c>
    </row>
    <row r="1711" spans="1:7" ht="15" customHeight="1" x14ac:dyDescent="0.25">
      <c r="A1711" s="9"/>
      <c r="B1711" s="9"/>
      <c r="C1711" s="9"/>
      <c r="D1711" s="9"/>
      <c r="E1711" s="91" t="s">
        <v>3906</v>
      </c>
      <c r="F1711" s="91"/>
      <c r="G1711" s="28">
        <f>SUM(G1709:G1710)</f>
        <v>0.96</v>
      </c>
    </row>
    <row r="1712" spans="1:7" ht="15" customHeight="1" x14ac:dyDescent="0.25">
      <c r="A1712" s="93" t="s">
        <v>3907</v>
      </c>
      <c r="B1712" s="93"/>
      <c r="C1712" s="23" t="s">
        <v>3</v>
      </c>
      <c r="D1712" s="23" t="s">
        <v>4</v>
      </c>
      <c r="E1712" s="23" t="s">
        <v>3894</v>
      </c>
      <c r="F1712" s="23" t="s">
        <v>3895</v>
      </c>
      <c r="G1712" s="23" t="s">
        <v>3896</v>
      </c>
    </row>
    <row r="1713" spans="1:7" ht="21" customHeight="1" x14ac:dyDescent="0.25">
      <c r="A1713" s="24" t="s">
        <v>3908</v>
      </c>
      <c r="B1713" s="25" t="s">
        <v>3909</v>
      </c>
      <c r="C1713" s="24" t="s">
        <v>20</v>
      </c>
      <c r="D1713" s="24" t="s">
        <v>2056</v>
      </c>
      <c r="E1713" s="30">
        <v>0.03</v>
      </c>
      <c r="F1713" s="27">
        <v>32.24</v>
      </c>
      <c r="G1713" s="27">
        <f>ROUND(ROUND(E1713,8)*F1713,2)</f>
        <v>0.97</v>
      </c>
    </row>
    <row r="1714" spans="1:7" ht="15" customHeight="1" x14ac:dyDescent="0.25">
      <c r="A1714" s="24" t="s">
        <v>3910</v>
      </c>
      <c r="B1714" s="25" t="s">
        <v>3911</v>
      </c>
      <c r="C1714" s="24" t="s">
        <v>20</v>
      </c>
      <c r="D1714" s="24" t="s">
        <v>2056</v>
      </c>
      <c r="E1714" s="30">
        <v>0.03</v>
      </c>
      <c r="F1714" s="27">
        <v>24.94</v>
      </c>
      <c r="G1714" s="27">
        <f>ROUND(ROUND(E1714,8)*F1714,2)</f>
        <v>0.75</v>
      </c>
    </row>
    <row r="1715" spans="1:7" ht="18" customHeight="1" x14ac:dyDescent="0.25">
      <c r="A1715" s="9"/>
      <c r="B1715" s="9"/>
      <c r="C1715" s="9"/>
      <c r="D1715" s="9"/>
      <c r="E1715" s="91" t="s">
        <v>3912</v>
      </c>
      <c r="F1715" s="91"/>
      <c r="G1715" s="28">
        <f>SUM(G1713:G1714)</f>
        <v>1.72</v>
      </c>
    </row>
    <row r="1716" spans="1:7" ht="15" customHeight="1" x14ac:dyDescent="0.25">
      <c r="A1716" s="9"/>
      <c r="B1716" s="9"/>
      <c r="C1716" s="9"/>
      <c r="D1716" s="9"/>
      <c r="E1716" s="92" t="s">
        <v>3913</v>
      </c>
      <c r="F1716" s="92"/>
      <c r="G1716" s="29">
        <f>ROUND(SUM(G1711,G1715),2)</f>
        <v>2.68</v>
      </c>
    </row>
    <row r="1717" spans="1:7" ht="9.9499999999999993" customHeight="1" x14ac:dyDescent="0.25">
      <c r="A1717" s="9"/>
      <c r="B1717" s="9"/>
      <c r="C1717" s="9"/>
      <c r="D1717" s="9"/>
      <c r="E1717" s="100"/>
      <c r="F1717" s="100"/>
      <c r="G1717" s="100"/>
    </row>
    <row r="1718" spans="1:7" ht="20.100000000000001" customHeight="1" x14ac:dyDescent="0.25">
      <c r="A1718" s="99" t="s">
        <v>4124</v>
      </c>
      <c r="B1718" s="99"/>
      <c r="C1718" s="99"/>
      <c r="D1718" s="99"/>
      <c r="E1718" s="99"/>
      <c r="F1718" s="99"/>
      <c r="G1718" s="99"/>
    </row>
    <row r="1719" spans="1:7" ht="15" customHeight="1" x14ac:dyDescent="0.25">
      <c r="A1719" s="93" t="s">
        <v>3981</v>
      </c>
      <c r="B1719" s="93"/>
      <c r="C1719" s="23" t="s">
        <v>3</v>
      </c>
      <c r="D1719" s="23" t="s">
        <v>4</v>
      </c>
      <c r="E1719" s="23" t="s">
        <v>3894</v>
      </c>
      <c r="F1719" s="23" t="s">
        <v>3895</v>
      </c>
      <c r="G1719" s="23" t="s">
        <v>3896</v>
      </c>
    </row>
    <row r="1720" spans="1:7" ht="21" customHeight="1" x14ac:dyDescent="0.25">
      <c r="A1720" s="24" t="s">
        <v>70</v>
      </c>
      <c r="B1720" s="25" t="s">
        <v>3982</v>
      </c>
      <c r="C1720" s="24" t="s">
        <v>25</v>
      </c>
      <c r="D1720" s="24" t="s">
        <v>61</v>
      </c>
      <c r="E1720" s="30">
        <v>1</v>
      </c>
      <c r="F1720" s="27">
        <v>28.42</v>
      </c>
      <c r="G1720" s="27">
        <f>ROUND(ROUND(E1720,8)*F1720,2)</f>
        <v>28.42</v>
      </c>
    </row>
    <row r="1721" spans="1:7" ht="15" customHeight="1" x14ac:dyDescent="0.25">
      <c r="A1721" s="9"/>
      <c r="B1721" s="9"/>
      <c r="C1721" s="9"/>
      <c r="D1721" s="9"/>
      <c r="E1721" s="91" t="s">
        <v>3983</v>
      </c>
      <c r="F1721" s="91"/>
      <c r="G1721" s="28">
        <f>SUM(G1720:G1720)</f>
        <v>28.42</v>
      </c>
    </row>
    <row r="1722" spans="1:7" ht="15" customHeight="1" x14ac:dyDescent="0.25">
      <c r="A1722" s="9"/>
      <c r="B1722" s="9"/>
      <c r="C1722" s="9"/>
      <c r="D1722" s="9"/>
      <c r="E1722" s="92" t="s">
        <v>3913</v>
      </c>
      <c r="F1722" s="92"/>
      <c r="G1722" s="29">
        <f>ROUND(SUM(G1721),2)</f>
        <v>28.42</v>
      </c>
    </row>
    <row r="1723" spans="1:7" ht="9.9499999999999993" customHeight="1" x14ac:dyDescent="0.25">
      <c r="A1723" s="9"/>
      <c r="B1723" s="9"/>
      <c r="C1723" s="9"/>
      <c r="D1723" s="9"/>
      <c r="E1723" s="100"/>
      <c r="F1723" s="100"/>
      <c r="G1723" s="100"/>
    </row>
    <row r="1724" spans="1:7" ht="20.100000000000001" customHeight="1" x14ac:dyDescent="0.25">
      <c r="A1724" s="99" t="s">
        <v>4125</v>
      </c>
      <c r="B1724" s="99"/>
      <c r="C1724" s="99"/>
      <c r="D1724" s="99"/>
      <c r="E1724" s="99"/>
      <c r="F1724" s="99"/>
      <c r="G1724" s="99"/>
    </row>
    <row r="1725" spans="1:7" ht="15" customHeight="1" x14ac:dyDescent="0.25">
      <c r="A1725" s="93" t="s">
        <v>3893</v>
      </c>
      <c r="B1725" s="93"/>
      <c r="C1725" s="23" t="s">
        <v>3</v>
      </c>
      <c r="D1725" s="23" t="s">
        <v>4</v>
      </c>
      <c r="E1725" s="23" t="s">
        <v>3894</v>
      </c>
      <c r="F1725" s="23" t="s">
        <v>3895</v>
      </c>
      <c r="G1725" s="23" t="s">
        <v>3896</v>
      </c>
    </row>
    <row r="1726" spans="1:7" ht="29.1" customHeight="1" x14ac:dyDescent="0.25">
      <c r="A1726" s="24" t="s">
        <v>4054</v>
      </c>
      <c r="B1726" s="25" t="s">
        <v>4055</v>
      </c>
      <c r="C1726" s="24" t="s">
        <v>20</v>
      </c>
      <c r="D1726" s="24" t="s">
        <v>34</v>
      </c>
      <c r="E1726" s="30">
        <v>0.18468999999999999</v>
      </c>
      <c r="F1726" s="27">
        <v>517.16999999999996</v>
      </c>
      <c r="G1726" s="27">
        <f t="shared" ref="G1726:G1731" si="45">ROUND(ROUND(E1726,8)*F1726,2)</f>
        <v>95.52</v>
      </c>
    </row>
    <row r="1727" spans="1:7" ht="21" customHeight="1" x14ac:dyDescent="0.25">
      <c r="A1727" s="24" t="s">
        <v>4056</v>
      </c>
      <c r="B1727" s="25" t="s">
        <v>4057</v>
      </c>
      <c r="C1727" s="24" t="s">
        <v>20</v>
      </c>
      <c r="D1727" s="24" t="s">
        <v>2057</v>
      </c>
      <c r="E1727" s="30">
        <v>3.1900000000000001E-3</v>
      </c>
      <c r="F1727" s="27">
        <v>8.98</v>
      </c>
      <c r="G1727" s="27">
        <f t="shared" si="45"/>
        <v>0.03</v>
      </c>
    </row>
    <row r="1728" spans="1:7" ht="15" customHeight="1" x14ac:dyDescent="0.25">
      <c r="A1728" s="24" t="s">
        <v>3955</v>
      </c>
      <c r="B1728" s="25" t="s">
        <v>3956</v>
      </c>
      <c r="C1728" s="24" t="s">
        <v>20</v>
      </c>
      <c r="D1728" s="24" t="s">
        <v>3903</v>
      </c>
      <c r="E1728" s="30">
        <v>4.4999999999999998E-2</v>
      </c>
      <c r="F1728" s="27">
        <v>19.37</v>
      </c>
      <c r="G1728" s="27">
        <f t="shared" si="45"/>
        <v>0.87</v>
      </c>
    </row>
    <row r="1729" spans="1:7" ht="21" customHeight="1" x14ac:dyDescent="0.25">
      <c r="A1729" s="24" t="s">
        <v>4050</v>
      </c>
      <c r="B1729" s="25" t="s">
        <v>4051</v>
      </c>
      <c r="C1729" s="24" t="s">
        <v>20</v>
      </c>
      <c r="D1729" s="24" t="s">
        <v>84</v>
      </c>
      <c r="E1729" s="30">
        <v>0.46875</v>
      </c>
      <c r="F1729" s="27">
        <v>3.9</v>
      </c>
      <c r="G1729" s="27">
        <f t="shared" si="45"/>
        <v>1.83</v>
      </c>
    </row>
    <row r="1730" spans="1:7" ht="21" customHeight="1" x14ac:dyDescent="0.25">
      <c r="A1730" s="24" t="s">
        <v>4058</v>
      </c>
      <c r="B1730" s="25" t="s">
        <v>4059</v>
      </c>
      <c r="C1730" s="24" t="s">
        <v>20</v>
      </c>
      <c r="D1730" s="24" t="s">
        <v>84</v>
      </c>
      <c r="E1730" s="30">
        <v>0.375</v>
      </c>
      <c r="F1730" s="27">
        <v>2.69</v>
      </c>
      <c r="G1730" s="27">
        <f t="shared" si="45"/>
        <v>1.01</v>
      </c>
    </row>
    <row r="1731" spans="1:7" ht="29.1" customHeight="1" x14ac:dyDescent="0.25">
      <c r="A1731" s="24" t="s">
        <v>4060</v>
      </c>
      <c r="B1731" s="25" t="s">
        <v>4061</v>
      </c>
      <c r="C1731" s="24" t="s">
        <v>20</v>
      </c>
      <c r="D1731" s="24" t="s">
        <v>16</v>
      </c>
      <c r="E1731" s="30">
        <v>1.07</v>
      </c>
      <c r="F1731" s="27">
        <v>23.81</v>
      </c>
      <c r="G1731" s="27">
        <f t="shared" si="45"/>
        <v>25.48</v>
      </c>
    </row>
    <row r="1732" spans="1:7" ht="15" customHeight="1" x14ac:dyDescent="0.25">
      <c r="A1732" s="9"/>
      <c r="B1732" s="9"/>
      <c r="C1732" s="9"/>
      <c r="D1732" s="9"/>
      <c r="E1732" s="91" t="s">
        <v>3906</v>
      </c>
      <c r="F1732" s="91"/>
      <c r="G1732" s="28">
        <f>SUM(G1726:G1731)</f>
        <v>124.74000000000001</v>
      </c>
    </row>
    <row r="1733" spans="1:7" ht="15" customHeight="1" x14ac:dyDescent="0.25">
      <c r="A1733" s="93" t="s">
        <v>3907</v>
      </c>
      <c r="B1733" s="93"/>
      <c r="C1733" s="23" t="s">
        <v>3</v>
      </c>
      <c r="D1733" s="23" t="s">
        <v>4</v>
      </c>
      <c r="E1733" s="23" t="s">
        <v>3894</v>
      </c>
      <c r="F1733" s="23" t="s">
        <v>3895</v>
      </c>
      <c r="G1733" s="23" t="s">
        <v>3896</v>
      </c>
    </row>
    <row r="1734" spans="1:7" ht="21" customHeight="1" x14ac:dyDescent="0.25">
      <c r="A1734" s="24" t="s">
        <v>3908</v>
      </c>
      <c r="B1734" s="25" t="s">
        <v>3909</v>
      </c>
      <c r="C1734" s="24" t="s">
        <v>20</v>
      </c>
      <c r="D1734" s="24" t="s">
        <v>2056</v>
      </c>
      <c r="E1734" s="30">
        <v>0.13009999999999999</v>
      </c>
      <c r="F1734" s="27">
        <v>32.24</v>
      </c>
      <c r="G1734" s="27">
        <f>ROUND(ROUND(E1734,8)*F1734,2)</f>
        <v>4.1900000000000004</v>
      </c>
    </row>
    <row r="1735" spans="1:7" ht="15" customHeight="1" x14ac:dyDescent="0.25">
      <c r="A1735" s="24" t="s">
        <v>3971</v>
      </c>
      <c r="B1735" s="25" t="s">
        <v>3972</v>
      </c>
      <c r="C1735" s="24" t="s">
        <v>20</v>
      </c>
      <c r="D1735" s="24" t="s">
        <v>2056</v>
      </c>
      <c r="E1735" s="30">
        <v>8.7400000000000005E-2</v>
      </c>
      <c r="F1735" s="27">
        <v>32.69</v>
      </c>
      <c r="G1735" s="27">
        <f>ROUND(ROUND(E1735,8)*F1735,2)</f>
        <v>2.86</v>
      </c>
    </row>
    <row r="1736" spans="1:7" ht="15" customHeight="1" x14ac:dyDescent="0.25">
      <c r="A1736" s="24" t="s">
        <v>3910</v>
      </c>
      <c r="B1736" s="25" t="s">
        <v>3911</v>
      </c>
      <c r="C1736" s="24" t="s">
        <v>20</v>
      </c>
      <c r="D1736" s="24" t="s">
        <v>2056</v>
      </c>
      <c r="E1736" s="30">
        <v>0.21759999999999999</v>
      </c>
      <c r="F1736" s="27">
        <v>24.94</v>
      </c>
      <c r="G1736" s="27">
        <f>ROUND(ROUND(E1736,8)*F1736,2)</f>
        <v>5.43</v>
      </c>
    </row>
    <row r="1737" spans="1:7" ht="18" customHeight="1" x14ac:dyDescent="0.25">
      <c r="A1737" s="9"/>
      <c r="B1737" s="9"/>
      <c r="C1737" s="9"/>
      <c r="D1737" s="9"/>
      <c r="E1737" s="91" t="s">
        <v>3912</v>
      </c>
      <c r="F1737" s="91"/>
      <c r="G1737" s="28">
        <f>SUM(G1734:G1736)</f>
        <v>12.48</v>
      </c>
    </row>
    <row r="1738" spans="1:7" ht="15" customHeight="1" x14ac:dyDescent="0.25">
      <c r="A1738" s="93" t="s">
        <v>3922</v>
      </c>
      <c r="B1738" s="93"/>
      <c r="C1738" s="23" t="s">
        <v>3</v>
      </c>
      <c r="D1738" s="23" t="s">
        <v>4</v>
      </c>
      <c r="E1738" s="23" t="s">
        <v>3894</v>
      </c>
      <c r="F1738" s="23" t="s">
        <v>3895</v>
      </c>
      <c r="G1738" s="23" t="s">
        <v>3896</v>
      </c>
    </row>
    <row r="1739" spans="1:7" ht="29.1" customHeight="1" x14ac:dyDescent="0.25">
      <c r="A1739" s="24" t="s">
        <v>4062</v>
      </c>
      <c r="B1739" s="25" t="s">
        <v>4063</v>
      </c>
      <c r="C1739" s="24" t="s">
        <v>20</v>
      </c>
      <c r="D1739" s="24" t="s">
        <v>3903</v>
      </c>
      <c r="E1739" s="30">
        <v>1.23E-2</v>
      </c>
      <c r="F1739" s="27">
        <v>23.44</v>
      </c>
      <c r="G1739" s="27">
        <f>ROUND(ROUND(E1739,8)*F1739,2)</f>
        <v>0.28999999999999998</v>
      </c>
    </row>
    <row r="1740" spans="1:7" ht="21" customHeight="1" x14ac:dyDescent="0.25">
      <c r="A1740" s="24" t="s">
        <v>4064</v>
      </c>
      <c r="B1740" s="25" t="s">
        <v>4065</v>
      </c>
      <c r="C1740" s="24" t="s">
        <v>4066</v>
      </c>
      <c r="D1740" s="24" t="s">
        <v>26</v>
      </c>
      <c r="E1740" s="30">
        <v>4</v>
      </c>
      <c r="F1740" s="27">
        <v>5.76</v>
      </c>
      <c r="G1740" s="27">
        <f>ROUND(ROUND(E1740,8)*F1740,2)</f>
        <v>23.04</v>
      </c>
    </row>
    <row r="1741" spans="1:7" ht="15" customHeight="1" x14ac:dyDescent="0.25">
      <c r="A1741" s="9"/>
      <c r="B1741" s="9"/>
      <c r="C1741" s="9"/>
      <c r="D1741" s="9"/>
      <c r="E1741" s="91" t="s">
        <v>3933</v>
      </c>
      <c r="F1741" s="91"/>
      <c r="G1741" s="28">
        <f>SUM(G1739:G1740)</f>
        <v>23.33</v>
      </c>
    </row>
    <row r="1742" spans="1:7" ht="15" customHeight="1" x14ac:dyDescent="0.25">
      <c r="A1742" s="9"/>
      <c r="B1742" s="9"/>
      <c r="C1742" s="9"/>
      <c r="D1742" s="9"/>
      <c r="E1742" s="92" t="s">
        <v>3913</v>
      </c>
      <c r="F1742" s="92"/>
      <c r="G1742" s="29">
        <f>ROUND(SUM(G1732,G1737,G1741),2)</f>
        <v>160.55000000000001</v>
      </c>
    </row>
    <row r="1743" spans="1:7" ht="9.9499999999999993" customHeight="1" x14ac:dyDescent="0.25">
      <c r="A1743" s="9"/>
      <c r="B1743" s="9"/>
      <c r="C1743" s="9"/>
      <c r="D1743" s="9"/>
      <c r="E1743" s="100"/>
      <c r="F1743" s="100"/>
      <c r="G1743" s="100"/>
    </row>
    <row r="1744" spans="1:7" ht="20.100000000000001" customHeight="1" x14ac:dyDescent="0.25">
      <c r="A1744" s="99" t="s">
        <v>4123</v>
      </c>
      <c r="B1744" s="99"/>
      <c r="C1744" s="99"/>
      <c r="D1744" s="99"/>
      <c r="E1744" s="99"/>
      <c r="F1744" s="99"/>
      <c r="G1744" s="99"/>
    </row>
    <row r="1745" spans="1:7" ht="15" customHeight="1" x14ac:dyDescent="0.25">
      <c r="A1745" s="93" t="s">
        <v>3893</v>
      </c>
      <c r="B1745" s="93"/>
      <c r="C1745" s="23" t="s">
        <v>3</v>
      </c>
      <c r="D1745" s="23" t="s">
        <v>4</v>
      </c>
      <c r="E1745" s="23" t="s">
        <v>3894</v>
      </c>
      <c r="F1745" s="23" t="s">
        <v>3895</v>
      </c>
      <c r="G1745" s="23" t="s">
        <v>3896</v>
      </c>
    </row>
    <row r="1746" spans="1:7" ht="15" customHeight="1" x14ac:dyDescent="0.25">
      <c r="A1746" s="24" t="s">
        <v>3951</v>
      </c>
      <c r="B1746" s="25" t="s">
        <v>3952</v>
      </c>
      <c r="C1746" s="24" t="s">
        <v>3953</v>
      </c>
      <c r="D1746" s="24" t="s">
        <v>3954</v>
      </c>
      <c r="E1746" s="30">
        <v>4.0000000000000001E-3</v>
      </c>
      <c r="F1746" s="27">
        <v>215</v>
      </c>
      <c r="G1746" s="27">
        <f>ROUND(ROUND(E1746,8)*F1746,2)</f>
        <v>0.86</v>
      </c>
    </row>
    <row r="1747" spans="1:7" ht="15" customHeight="1" x14ac:dyDescent="0.25">
      <c r="A1747" s="24" t="s">
        <v>3955</v>
      </c>
      <c r="B1747" s="25" t="s">
        <v>3956</v>
      </c>
      <c r="C1747" s="24" t="s">
        <v>20</v>
      </c>
      <c r="D1747" s="24" t="s">
        <v>3903</v>
      </c>
      <c r="E1747" s="30">
        <v>5.0000000000000001E-3</v>
      </c>
      <c r="F1747" s="27">
        <v>19.37</v>
      </c>
      <c r="G1747" s="27">
        <f>ROUND(ROUND(E1747,8)*F1747,2)</f>
        <v>0.1</v>
      </c>
    </row>
    <row r="1748" spans="1:7" ht="15" customHeight="1" x14ac:dyDescent="0.25">
      <c r="A1748" s="9"/>
      <c r="B1748" s="9"/>
      <c r="C1748" s="9"/>
      <c r="D1748" s="9"/>
      <c r="E1748" s="91" t="s">
        <v>3906</v>
      </c>
      <c r="F1748" s="91"/>
      <c r="G1748" s="28">
        <f>SUM(G1746:G1747)</f>
        <v>0.96</v>
      </c>
    </row>
    <row r="1749" spans="1:7" ht="15" customHeight="1" x14ac:dyDescent="0.25">
      <c r="A1749" s="93" t="s">
        <v>3907</v>
      </c>
      <c r="B1749" s="93"/>
      <c r="C1749" s="23" t="s">
        <v>3</v>
      </c>
      <c r="D1749" s="23" t="s">
        <v>4</v>
      </c>
      <c r="E1749" s="23" t="s">
        <v>3894</v>
      </c>
      <c r="F1749" s="23" t="s">
        <v>3895</v>
      </c>
      <c r="G1749" s="23" t="s">
        <v>3896</v>
      </c>
    </row>
    <row r="1750" spans="1:7" ht="21" customHeight="1" x14ac:dyDescent="0.25">
      <c r="A1750" s="24" t="s">
        <v>3908</v>
      </c>
      <c r="B1750" s="25" t="s">
        <v>3909</v>
      </c>
      <c r="C1750" s="24" t="s">
        <v>20</v>
      </c>
      <c r="D1750" s="24" t="s">
        <v>2056</v>
      </c>
      <c r="E1750" s="30">
        <v>0.03</v>
      </c>
      <c r="F1750" s="27">
        <v>32.24</v>
      </c>
      <c r="G1750" s="27">
        <f>ROUND(ROUND(E1750,8)*F1750,2)</f>
        <v>0.97</v>
      </c>
    </row>
    <row r="1751" spans="1:7" ht="15" customHeight="1" x14ac:dyDescent="0.25">
      <c r="A1751" s="24" t="s">
        <v>3910</v>
      </c>
      <c r="B1751" s="25" t="s">
        <v>3911</v>
      </c>
      <c r="C1751" s="24" t="s">
        <v>20</v>
      </c>
      <c r="D1751" s="24" t="s">
        <v>2056</v>
      </c>
      <c r="E1751" s="30">
        <v>0.03</v>
      </c>
      <c r="F1751" s="27">
        <v>24.94</v>
      </c>
      <c r="G1751" s="27">
        <f>ROUND(ROUND(E1751,8)*F1751,2)</f>
        <v>0.75</v>
      </c>
    </row>
    <row r="1752" spans="1:7" ht="18" customHeight="1" x14ac:dyDescent="0.25">
      <c r="A1752" s="9"/>
      <c r="B1752" s="9"/>
      <c r="C1752" s="9"/>
      <c r="D1752" s="9"/>
      <c r="E1752" s="91" t="s">
        <v>3912</v>
      </c>
      <c r="F1752" s="91"/>
      <c r="G1752" s="28">
        <f>SUM(G1750:G1751)</f>
        <v>1.72</v>
      </c>
    </row>
    <row r="1753" spans="1:7" ht="15" customHeight="1" x14ac:dyDescent="0.25">
      <c r="A1753" s="9"/>
      <c r="B1753" s="9"/>
      <c r="C1753" s="9"/>
      <c r="D1753" s="9"/>
      <c r="E1753" s="92" t="s">
        <v>3913</v>
      </c>
      <c r="F1753" s="92"/>
      <c r="G1753" s="29">
        <f>ROUND(SUM(G1748,G1752),2)</f>
        <v>2.68</v>
      </c>
    </row>
    <row r="1754" spans="1:7" ht="9.9499999999999993" customHeight="1" x14ac:dyDescent="0.25">
      <c r="A1754" s="9"/>
      <c r="B1754" s="9"/>
      <c r="C1754" s="9"/>
      <c r="D1754" s="9"/>
      <c r="E1754" s="100"/>
      <c r="F1754" s="100"/>
      <c r="G1754" s="100"/>
    </row>
    <row r="1755" spans="1:7" ht="20.100000000000001" customHeight="1" x14ac:dyDescent="0.25">
      <c r="A1755" s="99" t="s">
        <v>4124</v>
      </c>
      <c r="B1755" s="99"/>
      <c r="C1755" s="99"/>
      <c r="D1755" s="99"/>
      <c r="E1755" s="99"/>
      <c r="F1755" s="99"/>
      <c r="G1755" s="99"/>
    </row>
    <row r="1756" spans="1:7" ht="15" customHeight="1" x14ac:dyDescent="0.25">
      <c r="A1756" s="93" t="s">
        <v>3981</v>
      </c>
      <c r="B1756" s="93"/>
      <c r="C1756" s="23" t="s">
        <v>3</v>
      </c>
      <c r="D1756" s="23" t="s">
        <v>4</v>
      </c>
      <c r="E1756" s="23" t="s">
        <v>3894</v>
      </c>
      <c r="F1756" s="23" t="s">
        <v>3895</v>
      </c>
      <c r="G1756" s="23" t="s">
        <v>3896</v>
      </c>
    </row>
    <row r="1757" spans="1:7" ht="21" customHeight="1" x14ac:dyDescent="0.25">
      <c r="A1757" s="24" t="s">
        <v>70</v>
      </c>
      <c r="B1757" s="25" t="s">
        <v>3982</v>
      </c>
      <c r="C1757" s="24" t="s">
        <v>25</v>
      </c>
      <c r="D1757" s="24" t="s">
        <v>61</v>
      </c>
      <c r="E1757" s="30">
        <v>1</v>
      </c>
      <c r="F1757" s="27">
        <v>28.42</v>
      </c>
      <c r="G1757" s="27">
        <f>ROUND(ROUND(E1757,8)*F1757,2)</f>
        <v>28.42</v>
      </c>
    </row>
    <row r="1758" spans="1:7" ht="15" customHeight="1" x14ac:dyDescent="0.25">
      <c r="A1758" s="9"/>
      <c r="B1758" s="9"/>
      <c r="C1758" s="9"/>
      <c r="D1758" s="9"/>
      <c r="E1758" s="91" t="s">
        <v>3983</v>
      </c>
      <c r="F1758" s="91"/>
      <c r="G1758" s="28">
        <f>SUM(G1757:G1757)</f>
        <v>28.42</v>
      </c>
    </row>
    <row r="1759" spans="1:7" ht="15" customHeight="1" x14ac:dyDescent="0.25">
      <c r="A1759" s="9"/>
      <c r="B1759" s="9"/>
      <c r="C1759" s="9"/>
      <c r="D1759" s="9"/>
      <c r="E1759" s="92" t="s">
        <v>3913</v>
      </c>
      <c r="F1759" s="92"/>
      <c r="G1759" s="29">
        <f>ROUND(SUM(G1758),2)</f>
        <v>28.42</v>
      </c>
    </row>
    <row r="1760" spans="1:7" ht="9.9499999999999993" customHeight="1" x14ac:dyDescent="0.25">
      <c r="A1760" s="9"/>
      <c r="B1760" s="9"/>
      <c r="C1760" s="9"/>
      <c r="D1760" s="9"/>
      <c r="E1760" s="100"/>
      <c r="F1760" s="100"/>
      <c r="G1760" s="100"/>
    </row>
    <row r="1761" spans="1:7" ht="20.100000000000001" customHeight="1" x14ac:dyDescent="0.25">
      <c r="A1761" s="99" t="s">
        <v>4125</v>
      </c>
      <c r="B1761" s="99"/>
      <c r="C1761" s="99"/>
      <c r="D1761" s="99"/>
      <c r="E1761" s="99"/>
      <c r="F1761" s="99"/>
      <c r="G1761" s="99"/>
    </row>
    <row r="1762" spans="1:7" ht="15" customHeight="1" x14ac:dyDescent="0.25">
      <c r="A1762" s="93" t="s">
        <v>3893</v>
      </c>
      <c r="B1762" s="93"/>
      <c r="C1762" s="23" t="s">
        <v>3</v>
      </c>
      <c r="D1762" s="23" t="s">
        <v>4</v>
      </c>
      <c r="E1762" s="23" t="s">
        <v>3894</v>
      </c>
      <c r="F1762" s="23" t="s">
        <v>3895</v>
      </c>
      <c r="G1762" s="23" t="s">
        <v>3896</v>
      </c>
    </row>
    <row r="1763" spans="1:7" ht="29.1" customHeight="1" x14ac:dyDescent="0.25">
      <c r="A1763" s="24" t="s">
        <v>4054</v>
      </c>
      <c r="B1763" s="25" t="s">
        <v>4055</v>
      </c>
      <c r="C1763" s="24" t="s">
        <v>20</v>
      </c>
      <c r="D1763" s="24" t="s">
        <v>34</v>
      </c>
      <c r="E1763" s="30">
        <v>0.18468999999999999</v>
      </c>
      <c r="F1763" s="27">
        <v>517.16999999999996</v>
      </c>
      <c r="G1763" s="27">
        <f t="shared" ref="G1763:G1768" si="46">ROUND(ROUND(E1763,8)*F1763,2)</f>
        <v>95.52</v>
      </c>
    </row>
    <row r="1764" spans="1:7" ht="21" customHeight="1" x14ac:dyDescent="0.25">
      <c r="A1764" s="24" t="s">
        <v>4056</v>
      </c>
      <c r="B1764" s="25" t="s">
        <v>4057</v>
      </c>
      <c r="C1764" s="24" t="s">
        <v>20</v>
      </c>
      <c r="D1764" s="24" t="s">
        <v>2057</v>
      </c>
      <c r="E1764" s="30">
        <v>3.1900000000000001E-3</v>
      </c>
      <c r="F1764" s="27">
        <v>8.98</v>
      </c>
      <c r="G1764" s="27">
        <f t="shared" si="46"/>
        <v>0.03</v>
      </c>
    </row>
    <row r="1765" spans="1:7" ht="15" customHeight="1" x14ac:dyDescent="0.25">
      <c r="A1765" s="24" t="s">
        <v>3955</v>
      </c>
      <c r="B1765" s="25" t="s">
        <v>3956</v>
      </c>
      <c r="C1765" s="24" t="s">
        <v>20</v>
      </c>
      <c r="D1765" s="24" t="s">
        <v>3903</v>
      </c>
      <c r="E1765" s="30">
        <v>4.4999999999999998E-2</v>
      </c>
      <c r="F1765" s="27">
        <v>19.37</v>
      </c>
      <c r="G1765" s="27">
        <f t="shared" si="46"/>
        <v>0.87</v>
      </c>
    </row>
    <row r="1766" spans="1:7" ht="21" customHeight="1" x14ac:dyDescent="0.25">
      <c r="A1766" s="24" t="s">
        <v>4050</v>
      </c>
      <c r="B1766" s="25" t="s">
        <v>4051</v>
      </c>
      <c r="C1766" s="24" t="s">
        <v>20</v>
      </c>
      <c r="D1766" s="24" t="s">
        <v>84</v>
      </c>
      <c r="E1766" s="30">
        <v>0.46875</v>
      </c>
      <c r="F1766" s="27">
        <v>3.9</v>
      </c>
      <c r="G1766" s="27">
        <f t="shared" si="46"/>
        <v>1.83</v>
      </c>
    </row>
    <row r="1767" spans="1:7" ht="21" customHeight="1" x14ac:dyDescent="0.25">
      <c r="A1767" s="24" t="s">
        <v>4058</v>
      </c>
      <c r="B1767" s="25" t="s">
        <v>4059</v>
      </c>
      <c r="C1767" s="24" t="s">
        <v>20</v>
      </c>
      <c r="D1767" s="24" t="s">
        <v>84</v>
      </c>
      <c r="E1767" s="30">
        <v>0.375</v>
      </c>
      <c r="F1767" s="27">
        <v>2.69</v>
      </c>
      <c r="G1767" s="27">
        <f t="shared" si="46"/>
        <v>1.01</v>
      </c>
    </row>
    <row r="1768" spans="1:7" ht="29.1" customHeight="1" x14ac:dyDescent="0.25">
      <c r="A1768" s="24" t="s">
        <v>4060</v>
      </c>
      <c r="B1768" s="25" t="s">
        <v>4061</v>
      </c>
      <c r="C1768" s="24" t="s">
        <v>20</v>
      </c>
      <c r="D1768" s="24" t="s">
        <v>16</v>
      </c>
      <c r="E1768" s="30">
        <v>1.07</v>
      </c>
      <c r="F1768" s="27">
        <v>23.81</v>
      </c>
      <c r="G1768" s="27">
        <f t="shared" si="46"/>
        <v>25.48</v>
      </c>
    </row>
    <row r="1769" spans="1:7" ht="15" customHeight="1" x14ac:dyDescent="0.25">
      <c r="A1769" s="9"/>
      <c r="B1769" s="9"/>
      <c r="C1769" s="9"/>
      <c r="D1769" s="9"/>
      <c r="E1769" s="91" t="s">
        <v>3906</v>
      </c>
      <c r="F1769" s="91"/>
      <c r="G1769" s="28">
        <f>SUM(G1763:G1768)</f>
        <v>124.74000000000001</v>
      </c>
    </row>
    <row r="1770" spans="1:7" ht="15" customHeight="1" x14ac:dyDescent="0.25">
      <c r="A1770" s="93" t="s">
        <v>3907</v>
      </c>
      <c r="B1770" s="93"/>
      <c r="C1770" s="23" t="s">
        <v>3</v>
      </c>
      <c r="D1770" s="23" t="s">
        <v>4</v>
      </c>
      <c r="E1770" s="23" t="s">
        <v>3894</v>
      </c>
      <c r="F1770" s="23" t="s">
        <v>3895</v>
      </c>
      <c r="G1770" s="23" t="s">
        <v>3896</v>
      </c>
    </row>
    <row r="1771" spans="1:7" ht="21" customHeight="1" x14ac:dyDescent="0.25">
      <c r="A1771" s="24" t="s">
        <v>3908</v>
      </c>
      <c r="B1771" s="25" t="s">
        <v>3909</v>
      </c>
      <c r="C1771" s="24" t="s">
        <v>20</v>
      </c>
      <c r="D1771" s="24" t="s">
        <v>2056</v>
      </c>
      <c r="E1771" s="30">
        <v>0.13009999999999999</v>
      </c>
      <c r="F1771" s="27">
        <v>32.24</v>
      </c>
      <c r="G1771" s="27">
        <f>ROUND(ROUND(E1771,8)*F1771,2)</f>
        <v>4.1900000000000004</v>
      </c>
    </row>
    <row r="1772" spans="1:7" ht="15" customHeight="1" x14ac:dyDescent="0.25">
      <c r="A1772" s="24" t="s">
        <v>3971</v>
      </c>
      <c r="B1772" s="25" t="s">
        <v>3972</v>
      </c>
      <c r="C1772" s="24" t="s">
        <v>20</v>
      </c>
      <c r="D1772" s="24" t="s">
        <v>2056</v>
      </c>
      <c r="E1772" s="30">
        <v>8.7400000000000005E-2</v>
      </c>
      <c r="F1772" s="27">
        <v>32.69</v>
      </c>
      <c r="G1772" s="27">
        <f>ROUND(ROUND(E1772,8)*F1772,2)</f>
        <v>2.86</v>
      </c>
    </row>
    <row r="1773" spans="1:7" ht="15" customHeight="1" x14ac:dyDescent="0.25">
      <c r="A1773" s="24" t="s">
        <v>3910</v>
      </c>
      <c r="B1773" s="25" t="s">
        <v>3911</v>
      </c>
      <c r="C1773" s="24" t="s">
        <v>20</v>
      </c>
      <c r="D1773" s="24" t="s">
        <v>2056</v>
      </c>
      <c r="E1773" s="30">
        <v>0.21759999999999999</v>
      </c>
      <c r="F1773" s="27">
        <v>24.94</v>
      </c>
      <c r="G1773" s="27">
        <f>ROUND(ROUND(E1773,8)*F1773,2)</f>
        <v>5.43</v>
      </c>
    </row>
    <row r="1774" spans="1:7" ht="18" customHeight="1" x14ac:dyDescent="0.25">
      <c r="A1774" s="9"/>
      <c r="B1774" s="9"/>
      <c r="C1774" s="9"/>
      <c r="D1774" s="9"/>
      <c r="E1774" s="91" t="s">
        <v>3912</v>
      </c>
      <c r="F1774" s="91"/>
      <c r="G1774" s="28">
        <f>SUM(G1771:G1773)</f>
        <v>12.48</v>
      </c>
    </row>
    <row r="1775" spans="1:7" ht="15" customHeight="1" x14ac:dyDescent="0.25">
      <c r="A1775" s="93" t="s">
        <v>3922</v>
      </c>
      <c r="B1775" s="93"/>
      <c r="C1775" s="23" t="s">
        <v>3</v>
      </c>
      <c r="D1775" s="23" t="s">
        <v>4</v>
      </c>
      <c r="E1775" s="23" t="s">
        <v>3894</v>
      </c>
      <c r="F1775" s="23" t="s">
        <v>3895</v>
      </c>
      <c r="G1775" s="23" t="s">
        <v>3896</v>
      </c>
    </row>
    <row r="1776" spans="1:7" ht="29.1" customHeight="1" x14ac:dyDescent="0.25">
      <c r="A1776" s="24" t="s">
        <v>4062</v>
      </c>
      <c r="B1776" s="25" t="s">
        <v>4063</v>
      </c>
      <c r="C1776" s="24" t="s">
        <v>20</v>
      </c>
      <c r="D1776" s="24" t="s">
        <v>3903</v>
      </c>
      <c r="E1776" s="30">
        <v>1.23E-2</v>
      </c>
      <c r="F1776" s="27">
        <v>23.44</v>
      </c>
      <c r="G1776" s="27">
        <f>ROUND(ROUND(E1776,8)*F1776,2)</f>
        <v>0.28999999999999998</v>
      </c>
    </row>
    <row r="1777" spans="1:7" ht="21" customHeight="1" x14ac:dyDescent="0.25">
      <c r="A1777" s="24" t="s">
        <v>4064</v>
      </c>
      <c r="B1777" s="25" t="s">
        <v>4065</v>
      </c>
      <c r="C1777" s="24" t="s">
        <v>4066</v>
      </c>
      <c r="D1777" s="24" t="s">
        <v>26</v>
      </c>
      <c r="E1777" s="30">
        <v>4</v>
      </c>
      <c r="F1777" s="27">
        <v>5.76</v>
      </c>
      <c r="G1777" s="27">
        <f>ROUND(ROUND(E1777,8)*F1777,2)</f>
        <v>23.04</v>
      </c>
    </row>
    <row r="1778" spans="1:7" ht="15" customHeight="1" x14ac:dyDescent="0.25">
      <c r="A1778" s="9"/>
      <c r="B1778" s="9"/>
      <c r="C1778" s="9"/>
      <c r="D1778" s="9"/>
      <c r="E1778" s="91" t="s">
        <v>3933</v>
      </c>
      <c r="F1778" s="91"/>
      <c r="G1778" s="28">
        <f>SUM(G1776:G1777)</f>
        <v>23.33</v>
      </c>
    </row>
    <row r="1779" spans="1:7" ht="15" customHeight="1" x14ac:dyDescent="0.25">
      <c r="A1779" s="9"/>
      <c r="B1779" s="9"/>
      <c r="C1779" s="9"/>
      <c r="D1779" s="9"/>
      <c r="E1779" s="92" t="s">
        <v>3913</v>
      </c>
      <c r="F1779" s="92"/>
      <c r="G1779" s="29">
        <f>ROUND(SUM(G1769,G1774,G1778),2)</f>
        <v>160.55000000000001</v>
      </c>
    </row>
    <row r="1780" spans="1:7" ht="9.9499999999999993" customHeight="1" x14ac:dyDescent="0.25">
      <c r="A1780" s="9"/>
      <c r="B1780" s="9"/>
      <c r="C1780" s="9"/>
      <c r="D1780" s="9"/>
      <c r="E1780" s="100"/>
      <c r="F1780" s="100"/>
      <c r="G1780" s="100"/>
    </row>
    <row r="1781" spans="1:7" ht="20.100000000000001" customHeight="1" x14ac:dyDescent="0.25">
      <c r="A1781" s="99" t="s">
        <v>4123</v>
      </c>
      <c r="B1781" s="99"/>
      <c r="C1781" s="99"/>
      <c r="D1781" s="99"/>
      <c r="E1781" s="99"/>
      <c r="F1781" s="99"/>
      <c r="G1781" s="99"/>
    </row>
    <row r="1782" spans="1:7" ht="15" customHeight="1" x14ac:dyDescent="0.25">
      <c r="A1782" s="93" t="s">
        <v>3893</v>
      </c>
      <c r="B1782" s="93"/>
      <c r="C1782" s="23" t="s">
        <v>3</v>
      </c>
      <c r="D1782" s="23" t="s">
        <v>4</v>
      </c>
      <c r="E1782" s="23" t="s">
        <v>3894</v>
      </c>
      <c r="F1782" s="23" t="s">
        <v>3895</v>
      </c>
      <c r="G1782" s="23" t="s">
        <v>3896</v>
      </c>
    </row>
    <row r="1783" spans="1:7" ht="15" customHeight="1" x14ac:dyDescent="0.25">
      <c r="A1783" s="24" t="s">
        <v>3951</v>
      </c>
      <c r="B1783" s="25" t="s">
        <v>3952</v>
      </c>
      <c r="C1783" s="24" t="s">
        <v>3953</v>
      </c>
      <c r="D1783" s="24" t="s">
        <v>3954</v>
      </c>
      <c r="E1783" s="30">
        <v>4.0000000000000001E-3</v>
      </c>
      <c r="F1783" s="27">
        <v>215</v>
      </c>
      <c r="G1783" s="27">
        <f>ROUND(ROUND(E1783,8)*F1783,2)</f>
        <v>0.86</v>
      </c>
    </row>
    <row r="1784" spans="1:7" ht="15" customHeight="1" x14ac:dyDescent="0.25">
      <c r="A1784" s="24" t="s">
        <v>3955</v>
      </c>
      <c r="B1784" s="25" t="s">
        <v>3956</v>
      </c>
      <c r="C1784" s="24" t="s">
        <v>20</v>
      </c>
      <c r="D1784" s="24" t="s">
        <v>3903</v>
      </c>
      <c r="E1784" s="30">
        <v>5.0000000000000001E-3</v>
      </c>
      <c r="F1784" s="27">
        <v>19.37</v>
      </c>
      <c r="G1784" s="27">
        <f>ROUND(ROUND(E1784,8)*F1784,2)</f>
        <v>0.1</v>
      </c>
    </row>
    <row r="1785" spans="1:7" ht="15" customHeight="1" x14ac:dyDescent="0.25">
      <c r="A1785" s="9"/>
      <c r="B1785" s="9"/>
      <c r="C1785" s="9"/>
      <c r="D1785" s="9"/>
      <c r="E1785" s="91" t="s">
        <v>3906</v>
      </c>
      <c r="F1785" s="91"/>
      <c r="G1785" s="28">
        <f>SUM(G1783:G1784)</f>
        <v>0.96</v>
      </c>
    </row>
    <row r="1786" spans="1:7" ht="15" customHeight="1" x14ac:dyDescent="0.25">
      <c r="A1786" s="93" t="s">
        <v>3907</v>
      </c>
      <c r="B1786" s="93"/>
      <c r="C1786" s="23" t="s">
        <v>3</v>
      </c>
      <c r="D1786" s="23" t="s">
        <v>4</v>
      </c>
      <c r="E1786" s="23" t="s">
        <v>3894</v>
      </c>
      <c r="F1786" s="23" t="s">
        <v>3895</v>
      </c>
      <c r="G1786" s="23" t="s">
        <v>3896</v>
      </c>
    </row>
    <row r="1787" spans="1:7" ht="21" customHeight="1" x14ac:dyDescent="0.25">
      <c r="A1787" s="24" t="s">
        <v>3908</v>
      </c>
      <c r="B1787" s="25" t="s">
        <v>3909</v>
      </c>
      <c r="C1787" s="24" t="s">
        <v>20</v>
      </c>
      <c r="D1787" s="24" t="s">
        <v>2056</v>
      </c>
      <c r="E1787" s="30">
        <v>0.03</v>
      </c>
      <c r="F1787" s="27">
        <v>32.24</v>
      </c>
      <c r="G1787" s="27">
        <f>ROUND(ROUND(E1787,8)*F1787,2)</f>
        <v>0.97</v>
      </c>
    </row>
    <row r="1788" spans="1:7" ht="15" customHeight="1" x14ac:dyDescent="0.25">
      <c r="A1788" s="24" t="s">
        <v>3910</v>
      </c>
      <c r="B1788" s="25" t="s">
        <v>3911</v>
      </c>
      <c r="C1788" s="24" t="s">
        <v>20</v>
      </c>
      <c r="D1788" s="24" t="s">
        <v>2056</v>
      </c>
      <c r="E1788" s="30">
        <v>0.03</v>
      </c>
      <c r="F1788" s="27">
        <v>24.94</v>
      </c>
      <c r="G1788" s="27">
        <f>ROUND(ROUND(E1788,8)*F1788,2)</f>
        <v>0.75</v>
      </c>
    </row>
    <row r="1789" spans="1:7" ht="18" customHeight="1" x14ac:dyDescent="0.25">
      <c r="A1789" s="9"/>
      <c r="B1789" s="9"/>
      <c r="C1789" s="9"/>
      <c r="D1789" s="9"/>
      <c r="E1789" s="91" t="s">
        <v>3912</v>
      </c>
      <c r="F1789" s="91"/>
      <c r="G1789" s="28">
        <f>SUM(G1787:G1788)</f>
        <v>1.72</v>
      </c>
    </row>
    <row r="1790" spans="1:7" ht="15" customHeight="1" x14ac:dyDescent="0.25">
      <c r="A1790" s="9"/>
      <c r="B1790" s="9"/>
      <c r="C1790" s="9"/>
      <c r="D1790" s="9"/>
      <c r="E1790" s="92" t="s">
        <v>3913</v>
      </c>
      <c r="F1790" s="92"/>
      <c r="G1790" s="29">
        <f>ROUND(SUM(G1785,G1789),2)</f>
        <v>2.68</v>
      </c>
    </row>
    <row r="1791" spans="1:7" ht="9.9499999999999993" customHeight="1" x14ac:dyDescent="0.25">
      <c r="A1791" s="9"/>
      <c r="B1791" s="9"/>
      <c r="C1791" s="9"/>
      <c r="D1791" s="9"/>
      <c r="E1791" s="100"/>
      <c r="F1791" s="100"/>
      <c r="G1791" s="100"/>
    </row>
    <row r="1792" spans="1:7" ht="20.100000000000001" customHeight="1" x14ac:dyDescent="0.25">
      <c r="A1792" s="99" t="s">
        <v>4124</v>
      </c>
      <c r="B1792" s="99"/>
      <c r="C1792" s="99"/>
      <c r="D1792" s="99"/>
      <c r="E1792" s="99"/>
      <c r="F1792" s="99"/>
      <c r="G1792" s="99"/>
    </row>
    <row r="1793" spans="1:7" ht="15" customHeight="1" x14ac:dyDescent="0.25">
      <c r="A1793" s="93" t="s">
        <v>3981</v>
      </c>
      <c r="B1793" s="93"/>
      <c r="C1793" s="23" t="s">
        <v>3</v>
      </c>
      <c r="D1793" s="23" t="s">
        <v>4</v>
      </c>
      <c r="E1793" s="23" t="s">
        <v>3894</v>
      </c>
      <c r="F1793" s="23" t="s">
        <v>3895</v>
      </c>
      <c r="G1793" s="23" t="s">
        <v>3896</v>
      </c>
    </row>
    <row r="1794" spans="1:7" ht="21" customHeight="1" x14ac:dyDescent="0.25">
      <c r="A1794" s="24" t="s">
        <v>70</v>
      </c>
      <c r="B1794" s="25" t="s">
        <v>3982</v>
      </c>
      <c r="C1794" s="24" t="s">
        <v>25</v>
      </c>
      <c r="D1794" s="24" t="s">
        <v>61</v>
      </c>
      <c r="E1794" s="30">
        <v>1</v>
      </c>
      <c r="F1794" s="27">
        <v>28.42</v>
      </c>
      <c r="G1794" s="27">
        <f>ROUND(ROUND(E1794,8)*F1794,2)</f>
        <v>28.42</v>
      </c>
    </row>
    <row r="1795" spans="1:7" ht="15" customHeight="1" x14ac:dyDescent="0.25">
      <c r="A1795" s="9"/>
      <c r="B1795" s="9"/>
      <c r="C1795" s="9"/>
      <c r="D1795" s="9"/>
      <c r="E1795" s="91" t="s">
        <v>3983</v>
      </c>
      <c r="F1795" s="91"/>
      <c r="G1795" s="28">
        <f>SUM(G1794:G1794)</f>
        <v>28.42</v>
      </c>
    </row>
    <row r="1796" spans="1:7" ht="15" customHeight="1" x14ac:dyDescent="0.25">
      <c r="A1796" s="9"/>
      <c r="B1796" s="9"/>
      <c r="C1796" s="9"/>
      <c r="D1796" s="9"/>
      <c r="E1796" s="92" t="s">
        <v>3913</v>
      </c>
      <c r="F1796" s="92"/>
      <c r="G1796" s="29">
        <f>ROUND(SUM(G1795),2)</f>
        <v>28.42</v>
      </c>
    </row>
    <row r="1797" spans="1:7" ht="9.9499999999999993" customHeight="1" x14ac:dyDescent="0.25">
      <c r="A1797" s="9"/>
      <c r="B1797" s="9"/>
      <c r="C1797" s="9"/>
      <c r="D1797" s="9"/>
      <c r="E1797" s="100"/>
      <c r="F1797" s="100"/>
      <c r="G1797" s="100"/>
    </row>
    <row r="1798" spans="1:7" ht="20.100000000000001" customHeight="1" x14ac:dyDescent="0.25">
      <c r="A1798" s="99" t="s">
        <v>4125</v>
      </c>
      <c r="B1798" s="99"/>
      <c r="C1798" s="99"/>
      <c r="D1798" s="99"/>
      <c r="E1798" s="99"/>
      <c r="F1798" s="99"/>
      <c r="G1798" s="99"/>
    </row>
    <row r="1799" spans="1:7" ht="15" customHeight="1" x14ac:dyDescent="0.25">
      <c r="A1799" s="93" t="s">
        <v>3893</v>
      </c>
      <c r="B1799" s="93"/>
      <c r="C1799" s="23" t="s">
        <v>3</v>
      </c>
      <c r="D1799" s="23" t="s">
        <v>4</v>
      </c>
      <c r="E1799" s="23" t="s">
        <v>3894</v>
      </c>
      <c r="F1799" s="23" t="s">
        <v>3895</v>
      </c>
      <c r="G1799" s="23" t="s">
        <v>3896</v>
      </c>
    </row>
    <row r="1800" spans="1:7" ht="29.1" customHeight="1" x14ac:dyDescent="0.25">
      <c r="A1800" s="24" t="s">
        <v>4054</v>
      </c>
      <c r="B1800" s="25" t="s">
        <v>4055</v>
      </c>
      <c r="C1800" s="24" t="s">
        <v>20</v>
      </c>
      <c r="D1800" s="24" t="s">
        <v>34</v>
      </c>
      <c r="E1800" s="30">
        <v>0.18468999999999999</v>
      </c>
      <c r="F1800" s="27">
        <v>517.16999999999996</v>
      </c>
      <c r="G1800" s="27">
        <f t="shared" ref="G1800:G1805" si="47">ROUND(ROUND(E1800,8)*F1800,2)</f>
        <v>95.52</v>
      </c>
    </row>
    <row r="1801" spans="1:7" ht="21" customHeight="1" x14ac:dyDescent="0.25">
      <c r="A1801" s="24" t="s">
        <v>4056</v>
      </c>
      <c r="B1801" s="25" t="s">
        <v>4057</v>
      </c>
      <c r="C1801" s="24" t="s">
        <v>20</v>
      </c>
      <c r="D1801" s="24" t="s">
        <v>2057</v>
      </c>
      <c r="E1801" s="30">
        <v>3.1900000000000001E-3</v>
      </c>
      <c r="F1801" s="27">
        <v>8.98</v>
      </c>
      <c r="G1801" s="27">
        <f t="shared" si="47"/>
        <v>0.03</v>
      </c>
    </row>
    <row r="1802" spans="1:7" ht="15" customHeight="1" x14ac:dyDescent="0.25">
      <c r="A1802" s="24" t="s">
        <v>3955</v>
      </c>
      <c r="B1802" s="25" t="s">
        <v>3956</v>
      </c>
      <c r="C1802" s="24" t="s">
        <v>20</v>
      </c>
      <c r="D1802" s="24" t="s">
        <v>3903</v>
      </c>
      <c r="E1802" s="30">
        <v>4.4999999999999998E-2</v>
      </c>
      <c r="F1802" s="27">
        <v>19.37</v>
      </c>
      <c r="G1802" s="27">
        <f t="shared" si="47"/>
        <v>0.87</v>
      </c>
    </row>
    <row r="1803" spans="1:7" ht="21" customHeight="1" x14ac:dyDescent="0.25">
      <c r="A1803" s="24" t="s">
        <v>4050</v>
      </c>
      <c r="B1803" s="25" t="s">
        <v>4051</v>
      </c>
      <c r="C1803" s="24" t="s">
        <v>20</v>
      </c>
      <c r="D1803" s="24" t="s">
        <v>84</v>
      </c>
      <c r="E1803" s="30">
        <v>0.46875</v>
      </c>
      <c r="F1803" s="27">
        <v>3.9</v>
      </c>
      <c r="G1803" s="27">
        <f t="shared" si="47"/>
        <v>1.83</v>
      </c>
    </row>
    <row r="1804" spans="1:7" ht="21" customHeight="1" x14ac:dyDescent="0.25">
      <c r="A1804" s="24" t="s">
        <v>4058</v>
      </c>
      <c r="B1804" s="25" t="s">
        <v>4059</v>
      </c>
      <c r="C1804" s="24" t="s">
        <v>20</v>
      </c>
      <c r="D1804" s="24" t="s">
        <v>84</v>
      </c>
      <c r="E1804" s="30">
        <v>0.375</v>
      </c>
      <c r="F1804" s="27">
        <v>2.69</v>
      </c>
      <c r="G1804" s="27">
        <f t="shared" si="47"/>
        <v>1.01</v>
      </c>
    </row>
    <row r="1805" spans="1:7" ht="29.1" customHeight="1" x14ac:dyDescent="0.25">
      <c r="A1805" s="24" t="s">
        <v>4060</v>
      </c>
      <c r="B1805" s="25" t="s">
        <v>4061</v>
      </c>
      <c r="C1805" s="24" t="s">
        <v>20</v>
      </c>
      <c r="D1805" s="24" t="s">
        <v>16</v>
      </c>
      <c r="E1805" s="30">
        <v>1.07</v>
      </c>
      <c r="F1805" s="27">
        <v>23.81</v>
      </c>
      <c r="G1805" s="27">
        <f t="shared" si="47"/>
        <v>25.48</v>
      </c>
    </row>
    <row r="1806" spans="1:7" ht="15" customHeight="1" x14ac:dyDescent="0.25">
      <c r="A1806" s="9"/>
      <c r="B1806" s="9"/>
      <c r="C1806" s="9"/>
      <c r="D1806" s="9"/>
      <c r="E1806" s="91" t="s">
        <v>3906</v>
      </c>
      <c r="F1806" s="91"/>
      <c r="G1806" s="28">
        <f>SUM(G1800:G1805)</f>
        <v>124.74000000000001</v>
      </c>
    </row>
    <row r="1807" spans="1:7" ht="15" customHeight="1" x14ac:dyDescent="0.25">
      <c r="A1807" s="93" t="s">
        <v>3907</v>
      </c>
      <c r="B1807" s="93"/>
      <c r="C1807" s="23" t="s">
        <v>3</v>
      </c>
      <c r="D1807" s="23" t="s">
        <v>4</v>
      </c>
      <c r="E1807" s="23" t="s">
        <v>3894</v>
      </c>
      <c r="F1807" s="23" t="s">
        <v>3895</v>
      </c>
      <c r="G1807" s="23" t="s">
        <v>3896</v>
      </c>
    </row>
    <row r="1808" spans="1:7" ht="21" customHeight="1" x14ac:dyDescent="0.25">
      <c r="A1808" s="24" t="s">
        <v>3908</v>
      </c>
      <c r="B1808" s="25" t="s">
        <v>3909</v>
      </c>
      <c r="C1808" s="24" t="s">
        <v>20</v>
      </c>
      <c r="D1808" s="24" t="s">
        <v>2056</v>
      </c>
      <c r="E1808" s="30">
        <v>0.13009999999999999</v>
      </c>
      <c r="F1808" s="27">
        <v>32.24</v>
      </c>
      <c r="G1808" s="27">
        <f>ROUND(ROUND(E1808,8)*F1808,2)</f>
        <v>4.1900000000000004</v>
      </c>
    </row>
    <row r="1809" spans="1:7" ht="15" customHeight="1" x14ac:dyDescent="0.25">
      <c r="A1809" s="24" t="s">
        <v>3971</v>
      </c>
      <c r="B1809" s="25" t="s">
        <v>3972</v>
      </c>
      <c r="C1809" s="24" t="s">
        <v>20</v>
      </c>
      <c r="D1809" s="24" t="s">
        <v>2056</v>
      </c>
      <c r="E1809" s="30">
        <v>8.7400000000000005E-2</v>
      </c>
      <c r="F1809" s="27">
        <v>32.69</v>
      </c>
      <c r="G1809" s="27">
        <f>ROUND(ROUND(E1809,8)*F1809,2)</f>
        <v>2.86</v>
      </c>
    </row>
    <row r="1810" spans="1:7" ht="15" customHeight="1" x14ac:dyDescent="0.25">
      <c r="A1810" s="24" t="s">
        <v>3910</v>
      </c>
      <c r="B1810" s="25" t="s">
        <v>3911</v>
      </c>
      <c r="C1810" s="24" t="s">
        <v>20</v>
      </c>
      <c r="D1810" s="24" t="s">
        <v>2056</v>
      </c>
      <c r="E1810" s="30">
        <v>0.21759999999999999</v>
      </c>
      <c r="F1810" s="27">
        <v>24.94</v>
      </c>
      <c r="G1810" s="27">
        <f>ROUND(ROUND(E1810,8)*F1810,2)</f>
        <v>5.43</v>
      </c>
    </row>
    <row r="1811" spans="1:7" ht="18" customHeight="1" x14ac:dyDescent="0.25">
      <c r="A1811" s="9"/>
      <c r="B1811" s="9"/>
      <c r="C1811" s="9"/>
      <c r="D1811" s="9"/>
      <c r="E1811" s="91" t="s">
        <v>3912</v>
      </c>
      <c r="F1811" s="91"/>
      <c r="G1811" s="28">
        <f>SUM(G1808:G1810)</f>
        <v>12.48</v>
      </c>
    </row>
    <row r="1812" spans="1:7" ht="15" customHeight="1" x14ac:dyDescent="0.25">
      <c r="A1812" s="93" t="s">
        <v>3922</v>
      </c>
      <c r="B1812" s="93"/>
      <c r="C1812" s="23" t="s">
        <v>3</v>
      </c>
      <c r="D1812" s="23" t="s">
        <v>4</v>
      </c>
      <c r="E1812" s="23" t="s">
        <v>3894</v>
      </c>
      <c r="F1812" s="23" t="s">
        <v>3895</v>
      </c>
      <c r="G1812" s="23" t="s">
        <v>3896</v>
      </c>
    </row>
    <row r="1813" spans="1:7" ht="29.1" customHeight="1" x14ac:dyDescent="0.25">
      <c r="A1813" s="24" t="s">
        <v>4062</v>
      </c>
      <c r="B1813" s="25" t="s">
        <v>4063</v>
      </c>
      <c r="C1813" s="24" t="s">
        <v>20</v>
      </c>
      <c r="D1813" s="24" t="s">
        <v>3903</v>
      </c>
      <c r="E1813" s="30">
        <v>1.23E-2</v>
      </c>
      <c r="F1813" s="27">
        <v>23.44</v>
      </c>
      <c r="G1813" s="27">
        <f>ROUND(ROUND(E1813,8)*F1813,2)</f>
        <v>0.28999999999999998</v>
      </c>
    </row>
    <row r="1814" spans="1:7" ht="21" customHeight="1" x14ac:dyDescent="0.25">
      <c r="A1814" s="24" t="s">
        <v>4064</v>
      </c>
      <c r="B1814" s="25" t="s">
        <v>4065</v>
      </c>
      <c r="C1814" s="24" t="s">
        <v>4066</v>
      </c>
      <c r="D1814" s="24" t="s">
        <v>26</v>
      </c>
      <c r="E1814" s="30">
        <v>4</v>
      </c>
      <c r="F1814" s="27">
        <v>5.76</v>
      </c>
      <c r="G1814" s="27">
        <f>ROUND(ROUND(E1814,8)*F1814,2)</f>
        <v>23.04</v>
      </c>
    </row>
    <row r="1815" spans="1:7" ht="15" customHeight="1" x14ac:dyDescent="0.25">
      <c r="A1815" s="9"/>
      <c r="B1815" s="9"/>
      <c r="C1815" s="9"/>
      <c r="D1815" s="9"/>
      <c r="E1815" s="91" t="s">
        <v>3933</v>
      </c>
      <c r="F1815" s="91"/>
      <c r="G1815" s="28">
        <f>SUM(G1813:G1814)</f>
        <v>23.33</v>
      </c>
    </row>
    <row r="1816" spans="1:7" ht="15" customHeight="1" x14ac:dyDescent="0.25">
      <c r="A1816" s="9"/>
      <c r="B1816" s="9"/>
      <c r="C1816" s="9"/>
      <c r="D1816" s="9"/>
      <c r="E1816" s="92" t="s">
        <v>3913</v>
      </c>
      <c r="F1816" s="92"/>
      <c r="G1816" s="29">
        <f>ROUND(SUM(G1806,G1811,G1815),2)</f>
        <v>160.55000000000001</v>
      </c>
    </row>
    <row r="1817" spans="1:7" ht="9.9499999999999993" customHeight="1" x14ac:dyDescent="0.25">
      <c r="A1817" s="9"/>
      <c r="B1817" s="9"/>
      <c r="C1817" s="9"/>
      <c r="D1817" s="9"/>
      <c r="E1817" s="100"/>
      <c r="F1817" s="100"/>
      <c r="G1817" s="100"/>
    </row>
    <row r="1818" spans="1:7" ht="20.100000000000001" customHeight="1" x14ac:dyDescent="0.25">
      <c r="A1818" s="99" t="s">
        <v>4123</v>
      </c>
      <c r="B1818" s="99"/>
      <c r="C1818" s="99"/>
      <c r="D1818" s="99"/>
      <c r="E1818" s="99"/>
      <c r="F1818" s="99"/>
      <c r="G1818" s="99"/>
    </row>
    <row r="1819" spans="1:7" ht="15" customHeight="1" x14ac:dyDescent="0.25">
      <c r="A1819" s="93" t="s">
        <v>3893</v>
      </c>
      <c r="B1819" s="93"/>
      <c r="C1819" s="23" t="s">
        <v>3</v>
      </c>
      <c r="D1819" s="23" t="s">
        <v>4</v>
      </c>
      <c r="E1819" s="23" t="s">
        <v>3894</v>
      </c>
      <c r="F1819" s="23" t="s">
        <v>3895</v>
      </c>
      <c r="G1819" s="23" t="s">
        <v>3896</v>
      </c>
    </row>
    <row r="1820" spans="1:7" ht="15" customHeight="1" x14ac:dyDescent="0.25">
      <c r="A1820" s="24" t="s">
        <v>3951</v>
      </c>
      <c r="B1820" s="25" t="s">
        <v>3952</v>
      </c>
      <c r="C1820" s="24" t="s">
        <v>3953</v>
      </c>
      <c r="D1820" s="24" t="s">
        <v>3954</v>
      </c>
      <c r="E1820" s="30">
        <v>4.0000000000000001E-3</v>
      </c>
      <c r="F1820" s="27">
        <v>215</v>
      </c>
      <c r="G1820" s="27">
        <f>ROUND(ROUND(E1820,8)*F1820,2)</f>
        <v>0.86</v>
      </c>
    </row>
    <row r="1821" spans="1:7" ht="15" customHeight="1" x14ac:dyDescent="0.25">
      <c r="A1821" s="24" t="s">
        <v>3955</v>
      </c>
      <c r="B1821" s="25" t="s">
        <v>3956</v>
      </c>
      <c r="C1821" s="24" t="s">
        <v>20</v>
      </c>
      <c r="D1821" s="24" t="s">
        <v>3903</v>
      </c>
      <c r="E1821" s="30">
        <v>5.0000000000000001E-3</v>
      </c>
      <c r="F1821" s="27">
        <v>19.37</v>
      </c>
      <c r="G1821" s="27">
        <f>ROUND(ROUND(E1821,8)*F1821,2)</f>
        <v>0.1</v>
      </c>
    </row>
    <row r="1822" spans="1:7" ht="15" customHeight="1" x14ac:dyDescent="0.25">
      <c r="A1822" s="9"/>
      <c r="B1822" s="9"/>
      <c r="C1822" s="9"/>
      <c r="D1822" s="9"/>
      <c r="E1822" s="91" t="s">
        <v>3906</v>
      </c>
      <c r="F1822" s="91"/>
      <c r="G1822" s="28">
        <f>SUM(G1820:G1821)</f>
        <v>0.96</v>
      </c>
    </row>
    <row r="1823" spans="1:7" ht="15" customHeight="1" x14ac:dyDescent="0.25">
      <c r="A1823" s="93" t="s">
        <v>3907</v>
      </c>
      <c r="B1823" s="93"/>
      <c r="C1823" s="23" t="s">
        <v>3</v>
      </c>
      <c r="D1823" s="23" t="s">
        <v>4</v>
      </c>
      <c r="E1823" s="23" t="s">
        <v>3894</v>
      </c>
      <c r="F1823" s="23" t="s">
        <v>3895</v>
      </c>
      <c r="G1823" s="23" t="s">
        <v>3896</v>
      </c>
    </row>
    <row r="1824" spans="1:7" ht="21" customHeight="1" x14ac:dyDescent="0.25">
      <c r="A1824" s="24" t="s">
        <v>3908</v>
      </c>
      <c r="B1824" s="25" t="s">
        <v>3909</v>
      </c>
      <c r="C1824" s="24" t="s">
        <v>20</v>
      </c>
      <c r="D1824" s="24" t="s">
        <v>2056</v>
      </c>
      <c r="E1824" s="30">
        <v>0.03</v>
      </c>
      <c r="F1824" s="27">
        <v>32.24</v>
      </c>
      <c r="G1824" s="27">
        <f>ROUND(ROUND(E1824,8)*F1824,2)</f>
        <v>0.97</v>
      </c>
    </row>
    <row r="1825" spans="1:7" ht="15" customHeight="1" x14ac:dyDescent="0.25">
      <c r="A1825" s="24" t="s">
        <v>3910</v>
      </c>
      <c r="B1825" s="25" t="s">
        <v>3911</v>
      </c>
      <c r="C1825" s="24" t="s">
        <v>20</v>
      </c>
      <c r="D1825" s="24" t="s">
        <v>2056</v>
      </c>
      <c r="E1825" s="30">
        <v>0.03</v>
      </c>
      <c r="F1825" s="27">
        <v>24.94</v>
      </c>
      <c r="G1825" s="27">
        <f>ROUND(ROUND(E1825,8)*F1825,2)</f>
        <v>0.75</v>
      </c>
    </row>
    <row r="1826" spans="1:7" ht="18" customHeight="1" x14ac:dyDescent="0.25">
      <c r="A1826" s="9"/>
      <c r="B1826" s="9"/>
      <c r="C1826" s="9"/>
      <c r="D1826" s="9"/>
      <c r="E1826" s="91" t="s">
        <v>3912</v>
      </c>
      <c r="F1826" s="91"/>
      <c r="G1826" s="28">
        <f>SUM(G1824:G1825)</f>
        <v>1.72</v>
      </c>
    </row>
    <row r="1827" spans="1:7" ht="15" customHeight="1" x14ac:dyDescent="0.25">
      <c r="A1827" s="9"/>
      <c r="B1827" s="9"/>
      <c r="C1827" s="9"/>
      <c r="D1827" s="9"/>
      <c r="E1827" s="92" t="s">
        <v>3913</v>
      </c>
      <c r="F1827" s="92"/>
      <c r="G1827" s="29">
        <f>ROUND(SUM(G1822,G1826),2)</f>
        <v>2.68</v>
      </c>
    </row>
    <row r="1828" spans="1:7" ht="9.9499999999999993" customHeight="1" x14ac:dyDescent="0.25">
      <c r="A1828" s="9"/>
      <c r="B1828" s="9"/>
      <c r="C1828" s="9"/>
      <c r="D1828" s="9"/>
      <c r="E1828" s="100"/>
      <c r="F1828" s="100"/>
      <c r="G1828" s="100"/>
    </row>
    <row r="1829" spans="1:7" ht="20.100000000000001" customHeight="1" x14ac:dyDescent="0.25">
      <c r="A1829" s="99" t="s">
        <v>4124</v>
      </c>
      <c r="B1829" s="99"/>
      <c r="C1829" s="99"/>
      <c r="D1829" s="99"/>
      <c r="E1829" s="99"/>
      <c r="F1829" s="99"/>
      <c r="G1829" s="99"/>
    </row>
    <row r="1830" spans="1:7" ht="15" customHeight="1" x14ac:dyDescent="0.25">
      <c r="A1830" s="93" t="s">
        <v>3981</v>
      </c>
      <c r="B1830" s="93"/>
      <c r="C1830" s="23" t="s">
        <v>3</v>
      </c>
      <c r="D1830" s="23" t="s">
        <v>4</v>
      </c>
      <c r="E1830" s="23" t="s">
        <v>3894</v>
      </c>
      <c r="F1830" s="23" t="s">
        <v>3895</v>
      </c>
      <c r="G1830" s="23" t="s">
        <v>3896</v>
      </c>
    </row>
    <row r="1831" spans="1:7" ht="21" customHeight="1" x14ac:dyDescent="0.25">
      <c r="A1831" s="24" t="s">
        <v>70</v>
      </c>
      <c r="B1831" s="25" t="s">
        <v>3982</v>
      </c>
      <c r="C1831" s="24" t="s">
        <v>25</v>
      </c>
      <c r="D1831" s="24" t="s">
        <v>61</v>
      </c>
      <c r="E1831" s="30">
        <v>1</v>
      </c>
      <c r="F1831" s="27">
        <v>28.42</v>
      </c>
      <c r="G1831" s="27">
        <f>ROUND(ROUND(E1831,8)*F1831,2)</f>
        <v>28.42</v>
      </c>
    </row>
    <row r="1832" spans="1:7" ht="15" customHeight="1" x14ac:dyDescent="0.25">
      <c r="A1832" s="9"/>
      <c r="B1832" s="9"/>
      <c r="C1832" s="9"/>
      <c r="D1832" s="9"/>
      <c r="E1832" s="91" t="s">
        <v>3983</v>
      </c>
      <c r="F1832" s="91"/>
      <c r="G1832" s="28">
        <f>SUM(G1831:G1831)</f>
        <v>28.42</v>
      </c>
    </row>
    <row r="1833" spans="1:7" ht="15" customHeight="1" x14ac:dyDescent="0.25">
      <c r="A1833" s="9"/>
      <c r="B1833" s="9"/>
      <c r="C1833" s="9"/>
      <c r="D1833" s="9"/>
      <c r="E1833" s="92" t="s">
        <v>3913</v>
      </c>
      <c r="F1833" s="92"/>
      <c r="G1833" s="29">
        <f>ROUND(SUM(G1832),2)</f>
        <v>28.42</v>
      </c>
    </row>
    <row r="1834" spans="1:7" ht="9.9499999999999993" customHeight="1" x14ac:dyDescent="0.25">
      <c r="A1834" s="9"/>
      <c r="B1834" s="9"/>
      <c r="C1834" s="9"/>
      <c r="D1834" s="9"/>
      <c r="E1834" s="100"/>
      <c r="F1834" s="100"/>
      <c r="G1834" s="100"/>
    </row>
    <row r="1835" spans="1:7" ht="20.100000000000001" customHeight="1" x14ac:dyDescent="0.25">
      <c r="A1835" s="99" t="s">
        <v>4125</v>
      </c>
      <c r="B1835" s="99"/>
      <c r="C1835" s="99"/>
      <c r="D1835" s="99"/>
      <c r="E1835" s="99"/>
      <c r="F1835" s="99"/>
      <c r="G1835" s="99"/>
    </row>
    <row r="1836" spans="1:7" ht="15" customHeight="1" x14ac:dyDescent="0.25">
      <c r="A1836" s="93" t="s">
        <v>3893</v>
      </c>
      <c r="B1836" s="93"/>
      <c r="C1836" s="23" t="s">
        <v>3</v>
      </c>
      <c r="D1836" s="23" t="s">
        <v>4</v>
      </c>
      <c r="E1836" s="23" t="s">
        <v>3894</v>
      </c>
      <c r="F1836" s="23" t="s">
        <v>3895</v>
      </c>
      <c r="G1836" s="23" t="s">
        <v>3896</v>
      </c>
    </row>
    <row r="1837" spans="1:7" ht="29.1" customHeight="1" x14ac:dyDescent="0.25">
      <c r="A1837" s="24" t="s">
        <v>4054</v>
      </c>
      <c r="B1837" s="25" t="s">
        <v>4055</v>
      </c>
      <c r="C1837" s="24" t="s">
        <v>20</v>
      </c>
      <c r="D1837" s="24" t="s">
        <v>34</v>
      </c>
      <c r="E1837" s="30">
        <v>0.18468999999999999</v>
      </c>
      <c r="F1837" s="27">
        <v>517.16999999999996</v>
      </c>
      <c r="G1837" s="27">
        <f t="shared" ref="G1837:G1842" si="48">ROUND(ROUND(E1837,8)*F1837,2)</f>
        <v>95.52</v>
      </c>
    </row>
    <row r="1838" spans="1:7" ht="21" customHeight="1" x14ac:dyDescent="0.25">
      <c r="A1838" s="24" t="s">
        <v>4056</v>
      </c>
      <c r="B1838" s="25" t="s">
        <v>4057</v>
      </c>
      <c r="C1838" s="24" t="s">
        <v>20</v>
      </c>
      <c r="D1838" s="24" t="s">
        <v>2057</v>
      </c>
      <c r="E1838" s="30">
        <v>3.1900000000000001E-3</v>
      </c>
      <c r="F1838" s="27">
        <v>8.98</v>
      </c>
      <c r="G1838" s="27">
        <f t="shared" si="48"/>
        <v>0.03</v>
      </c>
    </row>
    <row r="1839" spans="1:7" ht="15" customHeight="1" x14ac:dyDescent="0.25">
      <c r="A1839" s="24" t="s">
        <v>3955</v>
      </c>
      <c r="B1839" s="25" t="s">
        <v>3956</v>
      </c>
      <c r="C1839" s="24" t="s">
        <v>20</v>
      </c>
      <c r="D1839" s="24" t="s">
        <v>3903</v>
      </c>
      <c r="E1839" s="30">
        <v>4.4999999999999998E-2</v>
      </c>
      <c r="F1839" s="27">
        <v>19.37</v>
      </c>
      <c r="G1839" s="27">
        <f t="shared" si="48"/>
        <v>0.87</v>
      </c>
    </row>
    <row r="1840" spans="1:7" ht="21" customHeight="1" x14ac:dyDescent="0.25">
      <c r="A1840" s="24" t="s">
        <v>4050</v>
      </c>
      <c r="B1840" s="25" t="s">
        <v>4051</v>
      </c>
      <c r="C1840" s="24" t="s">
        <v>20</v>
      </c>
      <c r="D1840" s="24" t="s">
        <v>84</v>
      </c>
      <c r="E1840" s="30">
        <v>0.46875</v>
      </c>
      <c r="F1840" s="27">
        <v>3.9</v>
      </c>
      <c r="G1840" s="27">
        <f t="shared" si="48"/>
        <v>1.83</v>
      </c>
    </row>
    <row r="1841" spans="1:7" ht="21" customHeight="1" x14ac:dyDescent="0.25">
      <c r="A1841" s="24" t="s">
        <v>4058</v>
      </c>
      <c r="B1841" s="25" t="s">
        <v>4059</v>
      </c>
      <c r="C1841" s="24" t="s">
        <v>20</v>
      </c>
      <c r="D1841" s="24" t="s">
        <v>84</v>
      </c>
      <c r="E1841" s="30">
        <v>0.375</v>
      </c>
      <c r="F1841" s="27">
        <v>2.69</v>
      </c>
      <c r="G1841" s="27">
        <f t="shared" si="48"/>
        <v>1.01</v>
      </c>
    </row>
    <row r="1842" spans="1:7" ht="29.1" customHeight="1" x14ac:dyDescent="0.25">
      <c r="A1842" s="24" t="s">
        <v>4060</v>
      </c>
      <c r="B1842" s="25" t="s">
        <v>4061</v>
      </c>
      <c r="C1842" s="24" t="s">
        <v>20</v>
      </c>
      <c r="D1842" s="24" t="s">
        <v>16</v>
      </c>
      <c r="E1842" s="30">
        <v>1.07</v>
      </c>
      <c r="F1842" s="27">
        <v>23.81</v>
      </c>
      <c r="G1842" s="27">
        <f t="shared" si="48"/>
        <v>25.48</v>
      </c>
    </row>
    <row r="1843" spans="1:7" ht="15" customHeight="1" x14ac:dyDescent="0.25">
      <c r="A1843" s="9"/>
      <c r="B1843" s="9"/>
      <c r="C1843" s="9"/>
      <c r="D1843" s="9"/>
      <c r="E1843" s="91" t="s">
        <v>3906</v>
      </c>
      <c r="F1843" s="91"/>
      <c r="G1843" s="28">
        <f>SUM(G1837:G1842)</f>
        <v>124.74000000000001</v>
      </c>
    </row>
    <row r="1844" spans="1:7" ht="15" customHeight="1" x14ac:dyDescent="0.25">
      <c r="A1844" s="93" t="s">
        <v>3907</v>
      </c>
      <c r="B1844" s="93"/>
      <c r="C1844" s="23" t="s">
        <v>3</v>
      </c>
      <c r="D1844" s="23" t="s">
        <v>4</v>
      </c>
      <c r="E1844" s="23" t="s">
        <v>3894</v>
      </c>
      <c r="F1844" s="23" t="s">
        <v>3895</v>
      </c>
      <c r="G1844" s="23" t="s">
        <v>3896</v>
      </c>
    </row>
    <row r="1845" spans="1:7" ht="21" customHeight="1" x14ac:dyDescent="0.25">
      <c r="A1845" s="24" t="s">
        <v>3908</v>
      </c>
      <c r="B1845" s="25" t="s">
        <v>3909</v>
      </c>
      <c r="C1845" s="24" t="s">
        <v>20</v>
      </c>
      <c r="D1845" s="24" t="s">
        <v>2056</v>
      </c>
      <c r="E1845" s="30">
        <v>0.13009999999999999</v>
      </c>
      <c r="F1845" s="27">
        <v>32.24</v>
      </c>
      <c r="G1845" s="27">
        <f>ROUND(ROUND(E1845,8)*F1845,2)</f>
        <v>4.1900000000000004</v>
      </c>
    </row>
    <row r="1846" spans="1:7" ht="15" customHeight="1" x14ac:dyDescent="0.25">
      <c r="A1846" s="24" t="s">
        <v>3971</v>
      </c>
      <c r="B1846" s="25" t="s">
        <v>3972</v>
      </c>
      <c r="C1846" s="24" t="s">
        <v>20</v>
      </c>
      <c r="D1846" s="24" t="s">
        <v>2056</v>
      </c>
      <c r="E1846" s="30">
        <v>8.7400000000000005E-2</v>
      </c>
      <c r="F1846" s="27">
        <v>32.69</v>
      </c>
      <c r="G1846" s="27">
        <f>ROUND(ROUND(E1846,8)*F1846,2)</f>
        <v>2.86</v>
      </c>
    </row>
    <row r="1847" spans="1:7" ht="15" customHeight="1" x14ac:dyDescent="0.25">
      <c r="A1847" s="24" t="s">
        <v>3910</v>
      </c>
      <c r="B1847" s="25" t="s">
        <v>3911</v>
      </c>
      <c r="C1847" s="24" t="s">
        <v>20</v>
      </c>
      <c r="D1847" s="24" t="s">
        <v>2056</v>
      </c>
      <c r="E1847" s="30">
        <v>0.21759999999999999</v>
      </c>
      <c r="F1847" s="27">
        <v>24.94</v>
      </c>
      <c r="G1847" s="27">
        <f>ROUND(ROUND(E1847,8)*F1847,2)</f>
        <v>5.43</v>
      </c>
    </row>
    <row r="1848" spans="1:7" ht="18" customHeight="1" x14ac:dyDescent="0.25">
      <c r="A1848" s="9"/>
      <c r="B1848" s="9"/>
      <c r="C1848" s="9"/>
      <c r="D1848" s="9"/>
      <c r="E1848" s="91" t="s">
        <v>3912</v>
      </c>
      <c r="F1848" s="91"/>
      <c r="G1848" s="28">
        <f>SUM(G1845:G1847)</f>
        <v>12.48</v>
      </c>
    </row>
    <row r="1849" spans="1:7" ht="15" customHeight="1" x14ac:dyDescent="0.25">
      <c r="A1849" s="93" t="s">
        <v>3922</v>
      </c>
      <c r="B1849" s="93"/>
      <c r="C1849" s="23" t="s">
        <v>3</v>
      </c>
      <c r="D1849" s="23" t="s">
        <v>4</v>
      </c>
      <c r="E1849" s="23" t="s">
        <v>3894</v>
      </c>
      <c r="F1849" s="23" t="s">
        <v>3895</v>
      </c>
      <c r="G1849" s="23" t="s">
        <v>3896</v>
      </c>
    </row>
    <row r="1850" spans="1:7" ht="29.1" customHeight="1" x14ac:dyDescent="0.25">
      <c r="A1850" s="24" t="s">
        <v>4062</v>
      </c>
      <c r="B1850" s="25" t="s">
        <v>4063</v>
      </c>
      <c r="C1850" s="24" t="s">
        <v>20</v>
      </c>
      <c r="D1850" s="24" t="s">
        <v>3903</v>
      </c>
      <c r="E1850" s="30">
        <v>1.23E-2</v>
      </c>
      <c r="F1850" s="27">
        <v>23.44</v>
      </c>
      <c r="G1850" s="27">
        <f>ROUND(ROUND(E1850,8)*F1850,2)</f>
        <v>0.28999999999999998</v>
      </c>
    </row>
    <row r="1851" spans="1:7" ht="21" customHeight="1" x14ac:dyDescent="0.25">
      <c r="A1851" s="24" t="s">
        <v>4064</v>
      </c>
      <c r="B1851" s="25" t="s">
        <v>4065</v>
      </c>
      <c r="C1851" s="24" t="s">
        <v>4066</v>
      </c>
      <c r="D1851" s="24" t="s">
        <v>26</v>
      </c>
      <c r="E1851" s="30">
        <v>4</v>
      </c>
      <c r="F1851" s="27">
        <v>5.76</v>
      </c>
      <c r="G1851" s="27">
        <f>ROUND(ROUND(E1851,8)*F1851,2)</f>
        <v>23.04</v>
      </c>
    </row>
    <row r="1852" spans="1:7" ht="15" customHeight="1" x14ac:dyDescent="0.25">
      <c r="A1852" s="9"/>
      <c r="B1852" s="9"/>
      <c r="C1852" s="9"/>
      <c r="D1852" s="9"/>
      <c r="E1852" s="91" t="s">
        <v>3933</v>
      </c>
      <c r="F1852" s="91"/>
      <c r="G1852" s="28">
        <f>SUM(G1850:G1851)</f>
        <v>23.33</v>
      </c>
    </row>
    <row r="1853" spans="1:7" ht="15" customHeight="1" x14ac:dyDescent="0.25">
      <c r="A1853" s="9"/>
      <c r="B1853" s="9"/>
      <c r="C1853" s="9"/>
      <c r="D1853" s="9"/>
      <c r="E1853" s="92" t="s">
        <v>3913</v>
      </c>
      <c r="F1853" s="92"/>
      <c r="G1853" s="29">
        <f>ROUND(SUM(G1843,G1848,G1852),2)</f>
        <v>160.55000000000001</v>
      </c>
    </row>
    <row r="1854" spans="1:7" ht="9.9499999999999993" customHeight="1" x14ac:dyDescent="0.25">
      <c r="A1854" s="9"/>
      <c r="B1854" s="9"/>
      <c r="C1854" s="9"/>
      <c r="D1854" s="9"/>
      <c r="E1854" s="100"/>
      <c r="F1854" s="100"/>
      <c r="G1854" s="100"/>
    </row>
    <row r="1855" spans="1:7" ht="20.100000000000001" customHeight="1" x14ac:dyDescent="0.25">
      <c r="A1855" s="99" t="s">
        <v>4123</v>
      </c>
      <c r="B1855" s="99"/>
      <c r="C1855" s="99"/>
      <c r="D1855" s="99"/>
      <c r="E1855" s="99"/>
      <c r="F1855" s="99"/>
      <c r="G1855" s="99"/>
    </row>
    <row r="1856" spans="1:7" ht="15" customHeight="1" x14ac:dyDescent="0.25">
      <c r="A1856" s="93" t="s">
        <v>3893</v>
      </c>
      <c r="B1856" s="93"/>
      <c r="C1856" s="23" t="s">
        <v>3</v>
      </c>
      <c r="D1856" s="23" t="s">
        <v>4</v>
      </c>
      <c r="E1856" s="23" t="s">
        <v>3894</v>
      </c>
      <c r="F1856" s="23" t="s">
        <v>3895</v>
      </c>
      <c r="G1856" s="23" t="s">
        <v>3896</v>
      </c>
    </row>
    <row r="1857" spans="1:7" ht="15" customHeight="1" x14ac:dyDescent="0.25">
      <c r="A1857" s="24" t="s">
        <v>3951</v>
      </c>
      <c r="B1857" s="25" t="s">
        <v>3952</v>
      </c>
      <c r="C1857" s="24" t="s">
        <v>3953</v>
      </c>
      <c r="D1857" s="24" t="s">
        <v>3954</v>
      </c>
      <c r="E1857" s="30">
        <v>4.0000000000000001E-3</v>
      </c>
      <c r="F1857" s="27">
        <v>215</v>
      </c>
      <c r="G1857" s="27">
        <f>ROUND(ROUND(E1857,8)*F1857,2)</f>
        <v>0.86</v>
      </c>
    </row>
    <row r="1858" spans="1:7" ht="15" customHeight="1" x14ac:dyDescent="0.25">
      <c r="A1858" s="24" t="s">
        <v>3955</v>
      </c>
      <c r="B1858" s="25" t="s">
        <v>3956</v>
      </c>
      <c r="C1858" s="24" t="s">
        <v>20</v>
      </c>
      <c r="D1858" s="24" t="s">
        <v>3903</v>
      </c>
      <c r="E1858" s="30">
        <v>5.0000000000000001E-3</v>
      </c>
      <c r="F1858" s="27">
        <v>19.37</v>
      </c>
      <c r="G1858" s="27">
        <f>ROUND(ROUND(E1858,8)*F1858,2)</f>
        <v>0.1</v>
      </c>
    </row>
    <row r="1859" spans="1:7" ht="15" customHeight="1" x14ac:dyDescent="0.25">
      <c r="A1859" s="9"/>
      <c r="B1859" s="9"/>
      <c r="C1859" s="9"/>
      <c r="D1859" s="9"/>
      <c r="E1859" s="91" t="s">
        <v>3906</v>
      </c>
      <c r="F1859" s="91"/>
      <c r="G1859" s="28">
        <f>SUM(G1857:G1858)</f>
        <v>0.96</v>
      </c>
    </row>
    <row r="1860" spans="1:7" ht="15" customHeight="1" x14ac:dyDescent="0.25">
      <c r="A1860" s="93" t="s">
        <v>3907</v>
      </c>
      <c r="B1860" s="93"/>
      <c r="C1860" s="23" t="s">
        <v>3</v>
      </c>
      <c r="D1860" s="23" t="s">
        <v>4</v>
      </c>
      <c r="E1860" s="23" t="s">
        <v>3894</v>
      </c>
      <c r="F1860" s="23" t="s">
        <v>3895</v>
      </c>
      <c r="G1860" s="23" t="s">
        <v>3896</v>
      </c>
    </row>
    <row r="1861" spans="1:7" ht="21" customHeight="1" x14ac:dyDescent="0.25">
      <c r="A1861" s="24" t="s">
        <v>3908</v>
      </c>
      <c r="B1861" s="25" t="s">
        <v>3909</v>
      </c>
      <c r="C1861" s="24" t="s">
        <v>20</v>
      </c>
      <c r="D1861" s="24" t="s">
        <v>2056</v>
      </c>
      <c r="E1861" s="30">
        <v>0.03</v>
      </c>
      <c r="F1861" s="27">
        <v>32.24</v>
      </c>
      <c r="G1861" s="27">
        <f>ROUND(ROUND(E1861,8)*F1861,2)</f>
        <v>0.97</v>
      </c>
    </row>
    <row r="1862" spans="1:7" ht="15" customHeight="1" x14ac:dyDescent="0.25">
      <c r="A1862" s="24" t="s">
        <v>3910</v>
      </c>
      <c r="B1862" s="25" t="s">
        <v>3911</v>
      </c>
      <c r="C1862" s="24" t="s">
        <v>20</v>
      </c>
      <c r="D1862" s="24" t="s">
        <v>2056</v>
      </c>
      <c r="E1862" s="30">
        <v>0.03</v>
      </c>
      <c r="F1862" s="27">
        <v>24.94</v>
      </c>
      <c r="G1862" s="27">
        <f>ROUND(ROUND(E1862,8)*F1862,2)</f>
        <v>0.75</v>
      </c>
    </row>
    <row r="1863" spans="1:7" ht="18" customHeight="1" x14ac:dyDescent="0.25">
      <c r="A1863" s="9"/>
      <c r="B1863" s="9"/>
      <c r="C1863" s="9"/>
      <c r="D1863" s="9"/>
      <c r="E1863" s="91" t="s">
        <v>3912</v>
      </c>
      <c r="F1863" s="91"/>
      <c r="G1863" s="28">
        <f>SUM(G1861:G1862)</f>
        <v>1.72</v>
      </c>
    </row>
    <row r="1864" spans="1:7" ht="15" customHeight="1" x14ac:dyDescent="0.25">
      <c r="A1864" s="9"/>
      <c r="B1864" s="9"/>
      <c r="C1864" s="9"/>
      <c r="D1864" s="9"/>
      <c r="E1864" s="92" t="s">
        <v>3913</v>
      </c>
      <c r="F1864" s="92"/>
      <c r="G1864" s="29">
        <f>ROUND(SUM(G1859,G1863),2)</f>
        <v>2.68</v>
      </c>
    </row>
    <row r="1865" spans="1:7" ht="9.9499999999999993" customHeight="1" x14ac:dyDescent="0.25">
      <c r="A1865" s="9"/>
      <c r="B1865" s="9"/>
      <c r="C1865" s="9"/>
      <c r="D1865" s="9"/>
      <c r="E1865" s="100"/>
      <c r="F1865" s="100"/>
      <c r="G1865" s="100"/>
    </row>
    <row r="1866" spans="1:7" ht="20.100000000000001" customHeight="1" x14ac:dyDescent="0.25">
      <c r="A1866" s="99" t="s">
        <v>4124</v>
      </c>
      <c r="B1866" s="99"/>
      <c r="C1866" s="99"/>
      <c r="D1866" s="99"/>
      <c r="E1866" s="99"/>
      <c r="F1866" s="99"/>
      <c r="G1866" s="99"/>
    </row>
    <row r="1867" spans="1:7" ht="15" customHeight="1" x14ac:dyDescent="0.25">
      <c r="A1867" s="93" t="s">
        <v>3981</v>
      </c>
      <c r="B1867" s="93"/>
      <c r="C1867" s="23" t="s">
        <v>3</v>
      </c>
      <c r="D1867" s="23" t="s">
        <v>4</v>
      </c>
      <c r="E1867" s="23" t="s">
        <v>3894</v>
      </c>
      <c r="F1867" s="23" t="s">
        <v>3895</v>
      </c>
      <c r="G1867" s="23" t="s">
        <v>3896</v>
      </c>
    </row>
    <row r="1868" spans="1:7" ht="21" customHeight="1" x14ac:dyDescent="0.25">
      <c r="A1868" s="24" t="s">
        <v>70</v>
      </c>
      <c r="B1868" s="25" t="s">
        <v>3982</v>
      </c>
      <c r="C1868" s="24" t="s">
        <v>25</v>
      </c>
      <c r="D1868" s="24" t="s">
        <v>61</v>
      </c>
      <c r="E1868" s="30">
        <v>1</v>
      </c>
      <c r="F1868" s="27">
        <v>28.42</v>
      </c>
      <c r="G1868" s="27">
        <f>ROUND(ROUND(E1868,8)*F1868,2)</f>
        <v>28.42</v>
      </c>
    </row>
    <row r="1869" spans="1:7" ht="15" customHeight="1" x14ac:dyDescent="0.25">
      <c r="A1869" s="9"/>
      <c r="B1869" s="9"/>
      <c r="C1869" s="9"/>
      <c r="D1869" s="9"/>
      <c r="E1869" s="91" t="s">
        <v>3983</v>
      </c>
      <c r="F1869" s="91"/>
      <c r="G1869" s="28">
        <f>SUM(G1868:G1868)</f>
        <v>28.42</v>
      </c>
    </row>
    <row r="1870" spans="1:7" ht="15" customHeight="1" x14ac:dyDescent="0.25">
      <c r="A1870" s="9"/>
      <c r="B1870" s="9"/>
      <c r="C1870" s="9"/>
      <c r="D1870" s="9"/>
      <c r="E1870" s="92" t="s">
        <v>3913</v>
      </c>
      <c r="F1870" s="92"/>
      <c r="G1870" s="29">
        <f>ROUND(SUM(G1869),2)</f>
        <v>28.42</v>
      </c>
    </row>
    <row r="1871" spans="1:7" ht="9.9499999999999993" customHeight="1" x14ac:dyDescent="0.25">
      <c r="A1871" s="9"/>
      <c r="B1871" s="9"/>
      <c r="C1871" s="9"/>
      <c r="D1871" s="9"/>
      <c r="E1871" s="100"/>
      <c r="F1871" s="100"/>
      <c r="G1871" s="100"/>
    </row>
    <row r="1872" spans="1:7" ht="20.100000000000001" customHeight="1" x14ac:dyDescent="0.25">
      <c r="A1872" s="99" t="s">
        <v>4125</v>
      </c>
      <c r="B1872" s="99"/>
      <c r="C1872" s="99"/>
      <c r="D1872" s="99"/>
      <c r="E1872" s="99"/>
      <c r="F1872" s="99"/>
      <c r="G1872" s="99"/>
    </row>
    <row r="1873" spans="1:7" ht="15" customHeight="1" x14ac:dyDescent="0.25">
      <c r="A1873" s="93" t="s">
        <v>3893</v>
      </c>
      <c r="B1873" s="93"/>
      <c r="C1873" s="23" t="s">
        <v>3</v>
      </c>
      <c r="D1873" s="23" t="s">
        <v>4</v>
      </c>
      <c r="E1873" s="23" t="s">
        <v>3894</v>
      </c>
      <c r="F1873" s="23" t="s">
        <v>3895</v>
      </c>
      <c r="G1873" s="23" t="s">
        <v>3896</v>
      </c>
    </row>
    <row r="1874" spans="1:7" ht="29.1" customHeight="1" x14ac:dyDescent="0.25">
      <c r="A1874" s="24" t="s">
        <v>4054</v>
      </c>
      <c r="B1874" s="25" t="s">
        <v>4055</v>
      </c>
      <c r="C1874" s="24" t="s">
        <v>20</v>
      </c>
      <c r="D1874" s="24" t="s">
        <v>34</v>
      </c>
      <c r="E1874" s="30">
        <v>0.18468999999999999</v>
      </c>
      <c r="F1874" s="27">
        <v>517.16999999999996</v>
      </c>
      <c r="G1874" s="27">
        <f t="shared" ref="G1874:G1879" si="49">ROUND(ROUND(E1874,8)*F1874,2)</f>
        <v>95.52</v>
      </c>
    </row>
    <row r="1875" spans="1:7" ht="21" customHeight="1" x14ac:dyDescent="0.25">
      <c r="A1875" s="24" t="s">
        <v>4056</v>
      </c>
      <c r="B1875" s="25" t="s">
        <v>4057</v>
      </c>
      <c r="C1875" s="24" t="s">
        <v>20</v>
      </c>
      <c r="D1875" s="24" t="s">
        <v>2057</v>
      </c>
      <c r="E1875" s="30">
        <v>3.1900000000000001E-3</v>
      </c>
      <c r="F1875" s="27">
        <v>8.98</v>
      </c>
      <c r="G1875" s="27">
        <f t="shared" si="49"/>
        <v>0.03</v>
      </c>
    </row>
    <row r="1876" spans="1:7" ht="15" customHeight="1" x14ac:dyDescent="0.25">
      <c r="A1876" s="24" t="s">
        <v>3955</v>
      </c>
      <c r="B1876" s="25" t="s">
        <v>3956</v>
      </c>
      <c r="C1876" s="24" t="s">
        <v>20</v>
      </c>
      <c r="D1876" s="24" t="s">
        <v>3903</v>
      </c>
      <c r="E1876" s="30">
        <v>4.4999999999999998E-2</v>
      </c>
      <c r="F1876" s="27">
        <v>19.37</v>
      </c>
      <c r="G1876" s="27">
        <f t="shared" si="49"/>
        <v>0.87</v>
      </c>
    </row>
    <row r="1877" spans="1:7" ht="21" customHeight="1" x14ac:dyDescent="0.25">
      <c r="A1877" s="24" t="s">
        <v>4050</v>
      </c>
      <c r="B1877" s="25" t="s">
        <v>4051</v>
      </c>
      <c r="C1877" s="24" t="s">
        <v>20</v>
      </c>
      <c r="D1877" s="24" t="s">
        <v>84</v>
      </c>
      <c r="E1877" s="30">
        <v>0.46875</v>
      </c>
      <c r="F1877" s="27">
        <v>3.9</v>
      </c>
      <c r="G1877" s="27">
        <f t="shared" si="49"/>
        <v>1.83</v>
      </c>
    </row>
    <row r="1878" spans="1:7" ht="21" customHeight="1" x14ac:dyDescent="0.25">
      <c r="A1878" s="24" t="s">
        <v>4058</v>
      </c>
      <c r="B1878" s="25" t="s">
        <v>4059</v>
      </c>
      <c r="C1878" s="24" t="s">
        <v>20</v>
      </c>
      <c r="D1878" s="24" t="s">
        <v>84</v>
      </c>
      <c r="E1878" s="30">
        <v>0.375</v>
      </c>
      <c r="F1878" s="27">
        <v>2.69</v>
      </c>
      <c r="G1878" s="27">
        <f t="shared" si="49"/>
        <v>1.01</v>
      </c>
    </row>
    <row r="1879" spans="1:7" ht="29.1" customHeight="1" x14ac:dyDescent="0.25">
      <c r="A1879" s="24" t="s">
        <v>4060</v>
      </c>
      <c r="B1879" s="25" t="s">
        <v>4061</v>
      </c>
      <c r="C1879" s="24" t="s">
        <v>20</v>
      </c>
      <c r="D1879" s="24" t="s">
        <v>16</v>
      </c>
      <c r="E1879" s="30">
        <v>1.07</v>
      </c>
      <c r="F1879" s="27">
        <v>23.81</v>
      </c>
      <c r="G1879" s="27">
        <f t="shared" si="49"/>
        <v>25.48</v>
      </c>
    </row>
    <row r="1880" spans="1:7" ht="15" customHeight="1" x14ac:dyDescent="0.25">
      <c r="A1880" s="9"/>
      <c r="B1880" s="9"/>
      <c r="C1880" s="9"/>
      <c r="D1880" s="9"/>
      <c r="E1880" s="91" t="s">
        <v>3906</v>
      </c>
      <c r="F1880" s="91"/>
      <c r="G1880" s="28">
        <f>SUM(G1874:G1879)</f>
        <v>124.74000000000001</v>
      </c>
    </row>
    <row r="1881" spans="1:7" ht="15" customHeight="1" x14ac:dyDescent="0.25">
      <c r="A1881" s="93" t="s">
        <v>3907</v>
      </c>
      <c r="B1881" s="93"/>
      <c r="C1881" s="23" t="s">
        <v>3</v>
      </c>
      <c r="D1881" s="23" t="s">
        <v>4</v>
      </c>
      <c r="E1881" s="23" t="s">
        <v>3894</v>
      </c>
      <c r="F1881" s="23" t="s">
        <v>3895</v>
      </c>
      <c r="G1881" s="23" t="s">
        <v>3896</v>
      </c>
    </row>
    <row r="1882" spans="1:7" ht="21" customHeight="1" x14ac:dyDescent="0.25">
      <c r="A1882" s="24" t="s">
        <v>3908</v>
      </c>
      <c r="B1882" s="25" t="s">
        <v>3909</v>
      </c>
      <c r="C1882" s="24" t="s">
        <v>20</v>
      </c>
      <c r="D1882" s="24" t="s">
        <v>2056</v>
      </c>
      <c r="E1882" s="30">
        <v>0.13009999999999999</v>
      </c>
      <c r="F1882" s="27">
        <v>32.24</v>
      </c>
      <c r="G1882" s="27">
        <f>ROUND(ROUND(E1882,8)*F1882,2)</f>
        <v>4.1900000000000004</v>
      </c>
    </row>
    <row r="1883" spans="1:7" ht="15" customHeight="1" x14ac:dyDescent="0.25">
      <c r="A1883" s="24" t="s">
        <v>3971</v>
      </c>
      <c r="B1883" s="25" t="s">
        <v>3972</v>
      </c>
      <c r="C1883" s="24" t="s">
        <v>20</v>
      </c>
      <c r="D1883" s="24" t="s">
        <v>2056</v>
      </c>
      <c r="E1883" s="30">
        <v>8.7400000000000005E-2</v>
      </c>
      <c r="F1883" s="27">
        <v>32.69</v>
      </c>
      <c r="G1883" s="27">
        <f>ROUND(ROUND(E1883,8)*F1883,2)</f>
        <v>2.86</v>
      </c>
    </row>
    <row r="1884" spans="1:7" ht="15" customHeight="1" x14ac:dyDescent="0.25">
      <c r="A1884" s="24" t="s">
        <v>3910</v>
      </c>
      <c r="B1884" s="25" t="s">
        <v>3911</v>
      </c>
      <c r="C1884" s="24" t="s">
        <v>20</v>
      </c>
      <c r="D1884" s="24" t="s">
        <v>2056</v>
      </c>
      <c r="E1884" s="30">
        <v>0.21759999999999999</v>
      </c>
      <c r="F1884" s="27">
        <v>24.94</v>
      </c>
      <c r="G1884" s="27">
        <f>ROUND(ROUND(E1884,8)*F1884,2)</f>
        <v>5.43</v>
      </c>
    </row>
    <row r="1885" spans="1:7" ht="18" customHeight="1" x14ac:dyDescent="0.25">
      <c r="A1885" s="9"/>
      <c r="B1885" s="9"/>
      <c r="C1885" s="9"/>
      <c r="D1885" s="9"/>
      <c r="E1885" s="91" t="s">
        <v>3912</v>
      </c>
      <c r="F1885" s="91"/>
      <c r="G1885" s="28">
        <f>SUM(G1882:G1884)</f>
        <v>12.48</v>
      </c>
    </row>
    <row r="1886" spans="1:7" ht="15" customHeight="1" x14ac:dyDescent="0.25">
      <c r="A1886" s="93" t="s">
        <v>3922</v>
      </c>
      <c r="B1886" s="93"/>
      <c r="C1886" s="23" t="s">
        <v>3</v>
      </c>
      <c r="D1886" s="23" t="s">
        <v>4</v>
      </c>
      <c r="E1886" s="23" t="s">
        <v>3894</v>
      </c>
      <c r="F1886" s="23" t="s">
        <v>3895</v>
      </c>
      <c r="G1886" s="23" t="s">
        <v>3896</v>
      </c>
    </row>
    <row r="1887" spans="1:7" ht="29.1" customHeight="1" x14ac:dyDescent="0.25">
      <c r="A1887" s="24" t="s">
        <v>4062</v>
      </c>
      <c r="B1887" s="25" t="s">
        <v>4063</v>
      </c>
      <c r="C1887" s="24" t="s">
        <v>20</v>
      </c>
      <c r="D1887" s="24" t="s">
        <v>3903</v>
      </c>
      <c r="E1887" s="30">
        <v>1.23E-2</v>
      </c>
      <c r="F1887" s="27">
        <v>23.44</v>
      </c>
      <c r="G1887" s="27">
        <f>ROUND(ROUND(E1887,8)*F1887,2)</f>
        <v>0.28999999999999998</v>
      </c>
    </row>
    <row r="1888" spans="1:7" ht="21" customHeight="1" x14ac:dyDescent="0.25">
      <c r="A1888" s="24" t="s">
        <v>4064</v>
      </c>
      <c r="B1888" s="25" t="s">
        <v>4065</v>
      </c>
      <c r="C1888" s="24" t="s">
        <v>4066</v>
      </c>
      <c r="D1888" s="24" t="s">
        <v>26</v>
      </c>
      <c r="E1888" s="30">
        <v>4</v>
      </c>
      <c r="F1888" s="27">
        <v>5.76</v>
      </c>
      <c r="G1888" s="27">
        <f>ROUND(ROUND(E1888,8)*F1888,2)</f>
        <v>23.04</v>
      </c>
    </row>
    <row r="1889" spans="1:7" ht="15" customHeight="1" x14ac:dyDescent="0.25">
      <c r="A1889" s="9"/>
      <c r="B1889" s="9"/>
      <c r="C1889" s="9"/>
      <c r="D1889" s="9"/>
      <c r="E1889" s="91" t="s">
        <v>3933</v>
      </c>
      <c r="F1889" s="91"/>
      <c r="G1889" s="28">
        <f>SUM(G1887:G1888)</f>
        <v>23.33</v>
      </c>
    </row>
    <row r="1890" spans="1:7" ht="15" customHeight="1" x14ac:dyDescent="0.25">
      <c r="A1890" s="9"/>
      <c r="B1890" s="9"/>
      <c r="C1890" s="9"/>
      <c r="D1890" s="9"/>
      <c r="E1890" s="92" t="s">
        <v>3913</v>
      </c>
      <c r="F1890" s="92"/>
      <c r="G1890" s="29">
        <f>ROUND(SUM(G1880,G1885,G1889),2)</f>
        <v>160.55000000000001</v>
      </c>
    </row>
    <row r="1891" spans="1:7" ht="9.9499999999999993" customHeight="1" x14ac:dyDescent="0.25">
      <c r="A1891" s="9"/>
      <c r="B1891" s="9"/>
      <c r="C1891" s="9"/>
      <c r="D1891" s="9"/>
      <c r="E1891" s="100"/>
      <c r="F1891" s="100"/>
      <c r="G1891" s="100"/>
    </row>
    <row r="1892" spans="1:7" ht="20.100000000000001" customHeight="1" x14ac:dyDescent="0.25">
      <c r="A1892" s="99" t="s">
        <v>4123</v>
      </c>
      <c r="B1892" s="99"/>
      <c r="C1892" s="99"/>
      <c r="D1892" s="99"/>
      <c r="E1892" s="99"/>
      <c r="F1892" s="99"/>
      <c r="G1892" s="99"/>
    </row>
    <row r="1893" spans="1:7" ht="15" customHeight="1" x14ac:dyDescent="0.25">
      <c r="A1893" s="93" t="s">
        <v>3893</v>
      </c>
      <c r="B1893" s="93"/>
      <c r="C1893" s="23" t="s">
        <v>3</v>
      </c>
      <c r="D1893" s="23" t="s">
        <v>4</v>
      </c>
      <c r="E1893" s="23" t="s">
        <v>3894</v>
      </c>
      <c r="F1893" s="23" t="s">
        <v>3895</v>
      </c>
      <c r="G1893" s="23" t="s">
        <v>3896</v>
      </c>
    </row>
    <row r="1894" spans="1:7" ht="15" customHeight="1" x14ac:dyDescent="0.25">
      <c r="A1894" s="24" t="s">
        <v>3951</v>
      </c>
      <c r="B1894" s="25" t="s">
        <v>3952</v>
      </c>
      <c r="C1894" s="24" t="s">
        <v>3953</v>
      </c>
      <c r="D1894" s="24" t="s">
        <v>3954</v>
      </c>
      <c r="E1894" s="30">
        <v>4.0000000000000001E-3</v>
      </c>
      <c r="F1894" s="27">
        <v>215</v>
      </c>
      <c r="G1894" s="27">
        <f>ROUND(ROUND(E1894,8)*F1894,2)</f>
        <v>0.86</v>
      </c>
    </row>
    <row r="1895" spans="1:7" ht="15" customHeight="1" x14ac:dyDescent="0.25">
      <c r="A1895" s="24" t="s">
        <v>3955</v>
      </c>
      <c r="B1895" s="25" t="s">
        <v>3956</v>
      </c>
      <c r="C1895" s="24" t="s">
        <v>20</v>
      </c>
      <c r="D1895" s="24" t="s">
        <v>3903</v>
      </c>
      <c r="E1895" s="30">
        <v>5.0000000000000001E-3</v>
      </c>
      <c r="F1895" s="27">
        <v>19.37</v>
      </c>
      <c r="G1895" s="27">
        <f>ROUND(ROUND(E1895,8)*F1895,2)</f>
        <v>0.1</v>
      </c>
    </row>
    <row r="1896" spans="1:7" ht="15" customHeight="1" x14ac:dyDescent="0.25">
      <c r="A1896" s="9"/>
      <c r="B1896" s="9"/>
      <c r="C1896" s="9"/>
      <c r="D1896" s="9"/>
      <c r="E1896" s="91" t="s">
        <v>3906</v>
      </c>
      <c r="F1896" s="91"/>
      <c r="G1896" s="28">
        <f>SUM(G1894:G1895)</f>
        <v>0.96</v>
      </c>
    </row>
    <row r="1897" spans="1:7" ht="15" customHeight="1" x14ac:dyDescent="0.25">
      <c r="A1897" s="93" t="s">
        <v>3907</v>
      </c>
      <c r="B1897" s="93"/>
      <c r="C1897" s="23" t="s">
        <v>3</v>
      </c>
      <c r="D1897" s="23" t="s">
        <v>4</v>
      </c>
      <c r="E1897" s="23" t="s">
        <v>3894</v>
      </c>
      <c r="F1897" s="23" t="s">
        <v>3895</v>
      </c>
      <c r="G1897" s="23" t="s">
        <v>3896</v>
      </c>
    </row>
    <row r="1898" spans="1:7" ht="21" customHeight="1" x14ac:dyDescent="0.25">
      <c r="A1898" s="24" t="s">
        <v>3908</v>
      </c>
      <c r="B1898" s="25" t="s">
        <v>3909</v>
      </c>
      <c r="C1898" s="24" t="s">
        <v>20</v>
      </c>
      <c r="D1898" s="24" t="s">
        <v>2056</v>
      </c>
      <c r="E1898" s="30">
        <v>0.03</v>
      </c>
      <c r="F1898" s="27">
        <v>32.24</v>
      </c>
      <c r="G1898" s="27">
        <f>ROUND(ROUND(E1898,8)*F1898,2)</f>
        <v>0.97</v>
      </c>
    </row>
    <row r="1899" spans="1:7" ht="15" customHeight="1" x14ac:dyDescent="0.25">
      <c r="A1899" s="24" t="s">
        <v>3910</v>
      </c>
      <c r="B1899" s="25" t="s">
        <v>3911</v>
      </c>
      <c r="C1899" s="24" t="s">
        <v>20</v>
      </c>
      <c r="D1899" s="24" t="s">
        <v>2056</v>
      </c>
      <c r="E1899" s="30">
        <v>0.03</v>
      </c>
      <c r="F1899" s="27">
        <v>24.94</v>
      </c>
      <c r="G1899" s="27">
        <f>ROUND(ROUND(E1899,8)*F1899,2)</f>
        <v>0.75</v>
      </c>
    </row>
    <row r="1900" spans="1:7" ht="18" customHeight="1" x14ac:dyDescent="0.25">
      <c r="A1900" s="9"/>
      <c r="B1900" s="9"/>
      <c r="C1900" s="9"/>
      <c r="D1900" s="9"/>
      <c r="E1900" s="91" t="s">
        <v>3912</v>
      </c>
      <c r="F1900" s="91"/>
      <c r="G1900" s="28">
        <f>SUM(G1898:G1899)</f>
        <v>1.72</v>
      </c>
    </row>
    <row r="1901" spans="1:7" ht="15" customHeight="1" x14ac:dyDescent="0.25">
      <c r="A1901" s="9"/>
      <c r="B1901" s="9"/>
      <c r="C1901" s="9"/>
      <c r="D1901" s="9"/>
      <c r="E1901" s="92" t="s">
        <v>3913</v>
      </c>
      <c r="F1901" s="92"/>
      <c r="G1901" s="29">
        <f>ROUND(SUM(G1896,G1900),2)</f>
        <v>2.68</v>
      </c>
    </row>
    <row r="1902" spans="1:7" ht="9.9499999999999993" customHeight="1" x14ac:dyDescent="0.25">
      <c r="A1902" s="9"/>
      <c r="B1902" s="9"/>
      <c r="C1902" s="9"/>
      <c r="D1902" s="9"/>
      <c r="E1902" s="100"/>
      <c r="F1902" s="100"/>
      <c r="G1902" s="100"/>
    </row>
    <row r="1903" spans="1:7" ht="20.100000000000001" customHeight="1" x14ac:dyDescent="0.25">
      <c r="A1903" s="99" t="s">
        <v>4124</v>
      </c>
      <c r="B1903" s="99"/>
      <c r="C1903" s="99"/>
      <c r="D1903" s="99"/>
      <c r="E1903" s="99"/>
      <c r="F1903" s="99"/>
      <c r="G1903" s="99"/>
    </row>
    <row r="1904" spans="1:7" ht="15" customHeight="1" x14ac:dyDescent="0.25">
      <c r="A1904" s="93" t="s">
        <v>3981</v>
      </c>
      <c r="B1904" s="93"/>
      <c r="C1904" s="23" t="s">
        <v>3</v>
      </c>
      <c r="D1904" s="23" t="s">
        <v>4</v>
      </c>
      <c r="E1904" s="23" t="s">
        <v>3894</v>
      </c>
      <c r="F1904" s="23" t="s">
        <v>3895</v>
      </c>
      <c r="G1904" s="23" t="s">
        <v>3896</v>
      </c>
    </row>
    <row r="1905" spans="1:7" ht="21" customHeight="1" x14ac:dyDescent="0.25">
      <c r="A1905" s="24" t="s">
        <v>70</v>
      </c>
      <c r="B1905" s="25" t="s">
        <v>3982</v>
      </c>
      <c r="C1905" s="24" t="s">
        <v>25</v>
      </c>
      <c r="D1905" s="24" t="s">
        <v>61</v>
      </c>
      <c r="E1905" s="30">
        <v>1</v>
      </c>
      <c r="F1905" s="27">
        <v>28.42</v>
      </c>
      <c r="G1905" s="27">
        <f>ROUND(ROUND(E1905,8)*F1905,2)</f>
        <v>28.42</v>
      </c>
    </row>
    <row r="1906" spans="1:7" ht="15" customHeight="1" x14ac:dyDescent="0.25">
      <c r="A1906" s="9"/>
      <c r="B1906" s="9"/>
      <c r="C1906" s="9"/>
      <c r="D1906" s="9"/>
      <c r="E1906" s="91" t="s">
        <v>3983</v>
      </c>
      <c r="F1906" s="91"/>
      <c r="G1906" s="28">
        <f>SUM(G1905:G1905)</f>
        <v>28.42</v>
      </c>
    </row>
    <row r="1907" spans="1:7" ht="15" customHeight="1" x14ac:dyDescent="0.25">
      <c r="A1907" s="9"/>
      <c r="B1907" s="9"/>
      <c r="C1907" s="9"/>
      <c r="D1907" s="9"/>
      <c r="E1907" s="92" t="s">
        <v>3913</v>
      </c>
      <c r="F1907" s="92"/>
      <c r="G1907" s="29">
        <f>ROUND(SUM(G1906),2)</f>
        <v>28.42</v>
      </c>
    </row>
    <row r="1908" spans="1:7" ht="9.9499999999999993" customHeight="1" x14ac:dyDescent="0.25">
      <c r="A1908" s="9"/>
      <c r="B1908" s="9"/>
      <c r="C1908" s="9"/>
      <c r="D1908" s="9"/>
      <c r="E1908" s="100"/>
      <c r="F1908" s="100"/>
      <c r="G1908" s="100"/>
    </row>
    <row r="1909" spans="1:7" ht="20.100000000000001" customHeight="1" x14ac:dyDescent="0.25">
      <c r="A1909" s="99" t="s">
        <v>4125</v>
      </c>
      <c r="B1909" s="99"/>
      <c r="C1909" s="99"/>
      <c r="D1909" s="99"/>
      <c r="E1909" s="99"/>
      <c r="F1909" s="99"/>
      <c r="G1909" s="99"/>
    </row>
    <row r="1910" spans="1:7" ht="15" customHeight="1" x14ac:dyDescent="0.25">
      <c r="A1910" s="93" t="s">
        <v>3893</v>
      </c>
      <c r="B1910" s="93"/>
      <c r="C1910" s="23" t="s">
        <v>3</v>
      </c>
      <c r="D1910" s="23" t="s">
        <v>4</v>
      </c>
      <c r="E1910" s="23" t="s">
        <v>3894</v>
      </c>
      <c r="F1910" s="23" t="s">
        <v>3895</v>
      </c>
      <c r="G1910" s="23" t="s">
        <v>3896</v>
      </c>
    </row>
    <row r="1911" spans="1:7" ht="29.1" customHeight="1" x14ac:dyDescent="0.25">
      <c r="A1911" s="24" t="s">
        <v>4054</v>
      </c>
      <c r="B1911" s="25" t="s">
        <v>4055</v>
      </c>
      <c r="C1911" s="24" t="s">
        <v>20</v>
      </c>
      <c r="D1911" s="24" t="s">
        <v>34</v>
      </c>
      <c r="E1911" s="30">
        <v>0.18468999999999999</v>
      </c>
      <c r="F1911" s="27">
        <v>517.16999999999996</v>
      </c>
      <c r="G1911" s="27">
        <f t="shared" ref="G1911:G1916" si="50">ROUND(ROUND(E1911,8)*F1911,2)</f>
        <v>95.52</v>
      </c>
    </row>
    <row r="1912" spans="1:7" ht="21" customHeight="1" x14ac:dyDescent="0.25">
      <c r="A1912" s="24" t="s">
        <v>4056</v>
      </c>
      <c r="B1912" s="25" t="s">
        <v>4057</v>
      </c>
      <c r="C1912" s="24" t="s">
        <v>20</v>
      </c>
      <c r="D1912" s="24" t="s">
        <v>2057</v>
      </c>
      <c r="E1912" s="30">
        <v>3.1900000000000001E-3</v>
      </c>
      <c r="F1912" s="27">
        <v>8.98</v>
      </c>
      <c r="G1912" s="27">
        <f t="shared" si="50"/>
        <v>0.03</v>
      </c>
    </row>
    <row r="1913" spans="1:7" ht="15" customHeight="1" x14ac:dyDescent="0.25">
      <c r="A1913" s="24" t="s">
        <v>3955</v>
      </c>
      <c r="B1913" s="25" t="s">
        <v>3956</v>
      </c>
      <c r="C1913" s="24" t="s">
        <v>20</v>
      </c>
      <c r="D1913" s="24" t="s">
        <v>3903</v>
      </c>
      <c r="E1913" s="30">
        <v>4.4999999999999998E-2</v>
      </c>
      <c r="F1913" s="27">
        <v>19.37</v>
      </c>
      <c r="G1913" s="27">
        <f t="shared" si="50"/>
        <v>0.87</v>
      </c>
    </row>
    <row r="1914" spans="1:7" ht="21" customHeight="1" x14ac:dyDescent="0.25">
      <c r="A1914" s="24" t="s">
        <v>4050</v>
      </c>
      <c r="B1914" s="25" t="s">
        <v>4051</v>
      </c>
      <c r="C1914" s="24" t="s">
        <v>20</v>
      </c>
      <c r="D1914" s="24" t="s">
        <v>84</v>
      </c>
      <c r="E1914" s="30">
        <v>0.46875</v>
      </c>
      <c r="F1914" s="27">
        <v>3.9</v>
      </c>
      <c r="G1914" s="27">
        <f t="shared" si="50"/>
        <v>1.83</v>
      </c>
    </row>
    <row r="1915" spans="1:7" ht="21" customHeight="1" x14ac:dyDescent="0.25">
      <c r="A1915" s="24" t="s">
        <v>4058</v>
      </c>
      <c r="B1915" s="25" t="s">
        <v>4059</v>
      </c>
      <c r="C1915" s="24" t="s">
        <v>20</v>
      </c>
      <c r="D1915" s="24" t="s">
        <v>84</v>
      </c>
      <c r="E1915" s="30">
        <v>0.375</v>
      </c>
      <c r="F1915" s="27">
        <v>2.69</v>
      </c>
      <c r="G1915" s="27">
        <f t="shared" si="50"/>
        <v>1.01</v>
      </c>
    </row>
    <row r="1916" spans="1:7" ht="29.1" customHeight="1" x14ac:dyDescent="0.25">
      <c r="A1916" s="24" t="s">
        <v>4060</v>
      </c>
      <c r="B1916" s="25" t="s">
        <v>4061</v>
      </c>
      <c r="C1916" s="24" t="s">
        <v>20</v>
      </c>
      <c r="D1916" s="24" t="s">
        <v>16</v>
      </c>
      <c r="E1916" s="30">
        <v>1.07</v>
      </c>
      <c r="F1916" s="27">
        <v>23.81</v>
      </c>
      <c r="G1916" s="27">
        <f t="shared" si="50"/>
        <v>25.48</v>
      </c>
    </row>
    <row r="1917" spans="1:7" ht="15" customHeight="1" x14ac:dyDescent="0.25">
      <c r="A1917" s="9"/>
      <c r="B1917" s="9"/>
      <c r="C1917" s="9"/>
      <c r="D1917" s="9"/>
      <c r="E1917" s="91" t="s">
        <v>3906</v>
      </c>
      <c r="F1917" s="91"/>
      <c r="G1917" s="28">
        <f>SUM(G1911:G1916)</f>
        <v>124.74000000000001</v>
      </c>
    </row>
    <row r="1918" spans="1:7" ht="15" customHeight="1" x14ac:dyDescent="0.25">
      <c r="A1918" s="93" t="s">
        <v>3907</v>
      </c>
      <c r="B1918" s="93"/>
      <c r="C1918" s="23" t="s">
        <v>3</v>
      </c>
      <c r="D1918" s="23" t="s">
        <v>4</v>
      </c>
      <c r="E1918" s="23" t="s">
        <v>3894</v>
      </c>
      <c r="F1918" s="23" t="s">
        <v>3895</v>
      </c>
      <c r="G1918" s="23" t="s">
        <v>3896</v>
      </c>
    </row>
    <row r="1919" spans="1:7" ht="21" customHeight="1" x14ac:dyDescent="0.25">
      <c r="A1919" s="24" t="s">
        <v>3908</v>
      </c>
      <c r="B1919" s="25" t="s">
        <v>3909</v>
      </c>
      <c r="C1919" s="24" t="s">
        <v>20</v>
      </c>
      <c r="D1919" s="24" t="s">
        <v>2056</v>
      </c>
      <c r="E1919" s="30">
        <v>0.13009999999999999</v>
      </c>
      <c r="F1919" s="27">
        <v>32.24</v>
      </c>
      <c r="G1919" s="27">
        <f>ROUND(ROUND(E1919,8)*F1919,2)</f>
        <v>4.1900000000000004</v>
      </c>
    </row>
    <row r="1920" spans="1:7" ht="15" customHeight="1" x14ac:dyDescent="0.25">
      <c r="A1920" s="24" t="s">
        <v>3971</v>
      </c>
      <c r="B1920" s="25" t="s">
        <v>3972</v>
      </c>
      <c r="C1920" s="24" t="s">
        <v>20</v>
      </c>
      <c r="D1920" s="24" t="s">
        <v>2056</v>
      </c>
      <c r="E1920" s="30">
        <v>8.7400000000000005E-2</v>
      </c>
      <c r="F1920" s="27">
        <v>32.69</v>
      </c>
      <c r="G1920" s="27">
        <f>ROUND(ROUND(E1920,8)*F1920,2)</f>
        <v>2.86</v>
      </c>
    </row>
    <row r="1921" spans="1:7" ht="15" customHeight="1" x14ac:dyDescent="0.25">
      <c r="A1921" s="24" t="s">
        <v>3910</v>
      </c>
      <c r="B1921" s="25" t="s">
        <v>3911</v>
      </c>
      <c r="C1921" s="24" t="s">
        <v>20</v>
      </c>
      <c r="D1921" s="24" t="s">
        <v>2056</v>
      </c>
      <c r="E1921" s="30">
        <v>0.21759999999999999</v>
      </c>
      <c r="F1921" s="27">
        <v>24.94</v>
      </c>
      <c r="G1921" s="27">
        <f>ROUND(ROUND(E1921,8)*F1921,2)</f>
        <v>5.43</v>
      </c>
    </row>
    <row r="1922" spans="1:7" ht="18" customHeight="1" x14ac:dyDescent="0.25">
      <c r="A1922" s="9"/>
      <c r="B1922" s="9"/>
      <c r="C1922" s="9"/>
      <c r="D1922" s="9"/>
      <c r="E1922" s="91" t="s">
        <v>3912</v>
      </c>
      <c r="F1922" s="91"/>
      <c r="G1922" s="28">
        <f>SUM(G1919:G1921)</f>
        <v>12.48</v>
      </c>
    </row>
    <row r="1923" spans="1:7" ht="15" customHeight="1" x14ac:dyDescent="0.25">
      <c r="A1923" s="93" t="s">
        <v>3922</v>
      </c>
      <c r="B1923" s="93"/>
      <c r="C1923" s="23" t="s">
        <v>3</v>
      </c>
      <c r="D1923" s="23" t="s">
        <v>4</v>
      </c>
      <c r="E1923" s="23" t="s">
        <v>3894</v>
      </c>
      <c r="F1923" s="23" t="s">
        <v>3895</v>
      </c>
      <c r="G1923" s="23" t="s">
        <v>3896</v>
      </c>
    </row>
    <row r="1924" spans="1:7" ht="29.1" customHeight="1" x14ac:dyDescent="0.25">
      <c r="A1924" s="24" t="s">
        <v>4062</v>
      </c>
      <c r="B1924" s="25" t="s">
        <v>4063</v>
      </c>
      <c r="C1924" s="24" t="s">
        <v>20</v>
      </c>
      <c r="D1924" s="24" t="s">
        <v>3903</v>
      </c>
      <c r="E1924" s="30">
        <v>1.23E-2</v>
      </c>
      <c r="F1924" s="27">
        <v>23.44</v>
      </c>
      <c r="G1924" s="27">
        <f>ROUND(ROUND(E1924,8)*F1924,2)</f>
        <v>0.28999999999999998</v>
      </c>
    </row>
    <row r="1925" spans="1:7" ht="21" customHeight="1" x14ac:dyDescent="0.25">
      <c r="A1925" s="24" t="s">
        <v>4064</v>
      </c>
      <c r="B1925" s="25" t="s">
        <v>4065</v>
      </c>
      <c r="C1925" s="24" t="s">
        <v>4066</v>
      </c>
      <c r="D1925" s="24" t="s">
        <v>26</v>
      </c>
      <c r="E1925" s="30">
        <v>4</v>
      </c>
      <c r="F1925" s="27">
        <v>5.76</v>
      </c>
      <c r="G1925" s="27">
        <f>ROUND(ROUND(E1925,8)*F1925,2)</f>
        <v>23.04</v>
      </c>
    </row>
    <row r="1926" spans="1:7" ht="15" customHeight="1" x14ac:dyDescent="0.25">
      <c r="A1926" s="9"/>
      <c r="B1926" s="9"/>
      <c r="C1926" s="9"/>
      <c r="D1926" s="9"/>
      <c r="E1926" s="91" t="s">
        <v>3933</v>
      </c>
      <c r="F1926" s="91"/>
      <c r="G1926" s="28">
        <f>SUM(G1924:G1925)</f>
        <v>23.33</v>
      </c>
    </row>
    <row r="1927" spans="1:7" ht="15" customHeight="1" x14ac:dyDescent="0.25">
      <c r="A1927" s="9"/>
      <c r="B1927" s="9"/>
      <c r="C1927" s="9"/>
      <c r="D1927" s="9"/>
      <c r="E1927" s="92" t="s">
        <v>3913</v>
      </c>
      <c r="F1927" s="92"/>
      <c r="G1927" s="29">
        <f>ROUND(SUM(G1917,G1922,G1926),2)</f>
        <v>160.55000000000001</v>
      </c>
    </row>
    <row r="1928" spans="1:7" ht="9.9499999999999993" customHeight="1" x14ac:dyDescent="0.25">
      <c r="A1928" s="9"/>
      <c r="B1928" s="9"/>
      <c r="C1928" s="9"/>
      <c r="D1928" s="9"/>
      <c r="E1928" s="100"/>
      <c r="F1928" s="100"/>
      <c r="G1928" s="100"/>
    </row>
    <row r="1929" spans="1:7" ht="20.100000000000001" customHeight="1" x14ac:dyDescent="0.25">
      <c r="A1929" s="99" t="s">
        <v>4123</v>
      </c>
      <c r="B1929" s="99"/>
      <c r="C1929" s="99"/>
      <c r="D1929" s="99"/>
      <c r="E1929" s="99"/>
      <c r="F1929" s="99"/>
      <c r="G1929" s="99"/>
    </row>
    <row r="1930" spans="1:7" ht="15" customHeight="1" x14ac:dyDescent="0.25">
      <c r="A1930" s="93" t="s">
        <v>3893</v>
      </c>
      <c r="B1930" s="93"/>
      <c r="C1930" s="23" t="s">
        <v>3</v>
      </c>
      <c r="D1930" s="23" t="s">
        <v>4</v>
      </c>
      <c r="E1930" s="23" t="s">
        <v>3894</v>
      </c>
      <c r="F1930" s="23" t="s">
        <v>3895</v>
      </c>
      <c r="G1930" s="23" t="s">
        <v>3896</v>
      </c>
    </row>
    <row r="1931" spans="1:7" ht="15" customHeight="1" x14ac:dyDescent="0.25">
      <c r="A1931" s="24" t="s">
        <v>3951</v>
      </c>
      <c r="B1931" s="25" t="s">
        <v>3952</v>
      </c>
      <c r="C1931" s="24" t="s">
        <v>3953</v>
      </c>
      <c r="D1931" s="24" t="s">
        <v>3954</v>
      </c>
      <c r="E1931" s="30">
        <v>4.0000000000000001E-3</v>
      </c>
      <c r="F1931" s="27">
        <v>215</v>
      </c>
      <c r="G1931" s="27">
        <f>ROUND(ROUND(E1931,8)*F1931,2)</f>
        <v>0.86</v>
      </c>
    </row>
    <row r="1932" spans="1:7" ht="15" customHeight="1" x14ac:dyDescent="0.25">
      <c r="A1932" s="24" t="s">
        <v>3955</v>
      </c>
      <c r="B1932" s="25" t="s">
        <v>3956</v>
      </c>
      <c r="C1932" s="24" t="s">
        <v>20</v>
      </c>
      <c r="D1932" s="24" t="s">
        <v>3903</v>
      </c>
      <c r="E1932" s="30">
        <v>5.0000000000000001E-3</v>
      </c>
      <c r="F1932" s="27">
        <v>19.37</v>
      </c>
      <c r="G1932" s="27">
        <f>ROUND(ROUND(E1932,8)*F1932,2)</f>
        <v>0.1</v>
      </c>
    </row>
    <row r="1933" spans="1:7" ht="15" customHeight="1" x14ac:dyDescent="0.25">
      <c r="A1933" s="9"/>
      <c r="B1933" s="9"/>
      <c r="C1933" s="9"/>
      <c r="D1933" s="9"/>
      <c r="E1933" s="91" t="s">
        <v>3906</v>
      </c>
      <c r="F1933" s="91"/>
      <c r="G1933" s="28">
        <f>SUM(G1931:G1932)</f>
        <v>0.96</v>
      </c>
    </row>
    <row r="1934" spans="1:7" ht="15" customHeight="1" x14ac:dyDescent="0.25">
      <c r="A1934" s="93" t="s">
        <v>3907</v>
      </c>
      <c r="B1934" s="93"/>
      <c r="C1934" s="23" t="s">
        <v>3</v>
      </c>
      <c r="D1934" s="23" t="s">
        <v>4</v>
      </c>
      <c r="E1934" s="23" t="s">
        <v>3894</v>
      </c>
      <c r="F1934" s="23" t="s">
        <v>3895</v>
      </c>
      <c r="G1934" s="23" t="s">
        <v>3896</v>
      </c>
    </row>
    <row r="1935" spans="1:7" ht="21" customHeight="1" x14ac:dyDescent="0.25">
      <c r="A1935" s="24" t="s">
        <v>3908</v>
      </c>
      <c r="B1935" s="25" t="s">
        <v>3909</v>
      </c>
      <c r="C1935" s="24" t="s">
        <v>20</v>
      </c>
      <c r="D1935" s="24" t="s">
        <v>2056</v>
      </c>
      <c r="E1935" s="30">
        <v>0.03</v>
      </c>
      <c r="F1935" s="27">
        <v>32.24</v>
      </c>
      <c r="G1935" s="27">
        <f>ROUND(ROUND(E1935,8)*F1935,2)</f>
        <v>0.97</v>
      </c>
    </row>
    <row r="1936" spans="1:7" ht="15" customHeight="1" x14ac:dyDescent="0.25">
      <c r="A1936" s="24" t="s">
        <v>3910</v>
      </c>
      <c r="B1936" s="25" t="s">
        <v>3911</v>
      </c>
      <c r="C1936" s="24" t="s">
        <v>20</v>
      </c>
      <c r="D1936" s="24" t="s">
        <v>2056</v>
      </c>
      <c r="E1936" s="30">
        <v>0.03</v>
      </c>
      <c r="F1936" s="27">
        <v>24.94</v>
      </c>
      <c r="G1936" s="27">
        <f>ROUND(ROUND(E1936,8)*F1936,2)</f>
        <v>0.75</v>
      </c>
    </row>
    <row r="1937" spans="1:7" ht="18" customHeight="1" x14ac:dyDescent="0.25">
      <c r="A1937" s="9"/>
      <c r="B1937" s="9"/>
      <c r="C1937" s="9"/>
      <c r="D1937" s="9"/>
      <c r="E1937" s="91" t="s">
        <v>3912</v>
      </c>
      <c r="F1937" s="91"/>
      <c r="G1937" s="28">
        <f>SUM(G1935:G1936)</f>
        <v>1.72</v>
      </c>
    </row>
    <row r="1938" spans="1:7" ht="15" customHeight="1" x14ac:dyDescent="0.25">
      <c r="A1938" s="9"/>
      <c r="B1938" s="9"/>
      <c r="C1938" s="9"/>
      <c r="D1938" s="9"/>
      <c r="E1938" s="92" t="s">
        <v>3913</v>
      </c>
      <c r="F1938" s="92"/>
      <c r="G1938" s="29">
        <f>ROUND(SUM(G1933,G1937),2)</f>
        <v>2.68</v>
      </c>
    </row>
    <row r="1939" spans="1:7" ht="9.9499999999999993" customHeight="1" x14ac:dyDescent="0.25">
      <c r="A1939" s="9"/>
      <c r="B1939" s="9"/>
      <c r="C1939" s="9"/>
      <c r="D1939" s="9"/>
      <c r="E1939" s="100"/>
      <c r="F1939" s="100"/>
      <c r="G1939" s="100"/>
    </row>
    <row r="1940" spans="1:7" ht="20.100000000000001" customHeight="1" x14ac:dyDescent="0.25">
      <c r="A1940" s="99" t="s">
        <v>4124</v>
      </c>
      <c r="B1940" s="99"/>
      <c r="C1940" s="99"/>
      <c r="D1940" s="99"/>
      <c r="E1940" s="99"/>
      <c r="F1940" s="99"/>
      <c r="G1940" s="99"/>
    </row>
    <row r="1941" spans="1:7" ht="15" customHeight="1" x14ac:dyDescent="0.25">
      <c r="A1941" s="93" t="s">
        <v>3981</v>
      </c>
      <c r="B1941" s="93"/>
      <c r="C1941" s="23" t="s">
        <v>3</v>
      </c>
      <c r="D1941" s="23" t="s">
        <v>4</v>
      </c>
      <c r="E1941" s="23" t="s">
        <v>3894</v>
      </c>
      <c r="F1941" s="23" t="s">
        <v>3895</v>
      </c>
      <c r="G1941" s="23" t="s">
        <v>3896</v>
      </c>
    </row>
    <row r="1942" spans="1:7" ht="21" customHeight="1" x14ac:dyDescent="0.25">
      <c r="A1942" s="24" t="s">
        <v>70</v>
      </c>
      <c r="B1942" s="25" t="s">
        <v>3982</v>
      </c>
      <c r="C1942" s="24" t="s">
        <v>25</v>
      </c>
      <c r="D1942" s="24" t="s">
        <v>61</v>
      </c>
      <c r="E1942" s="30">
        <v>1</v>
      </c>
      <c r="F1942" s="27">
        <v>28.42</v>
      </c>
      <c r="G1942" s="27">
        <f>ROUND(ROUND(E1942,8)*F1942,2)</f>
        <v>28.42</v>
      </c>
    </row>
    <row r="1943" spans="1:7" ht="15" customHeight="1" x14ac:dyDescent="0.25">
      <c r="A1943" s="9"/>
      <c r="B1943" s="9"/>
      <c r="C1943" s="9"/>
      <c r="D1943" s="9"/>
      <c r="E1943" s="91" t="s">
        <v>3983</v>
      </c>
      <c r="F1943" s="91"/>
      <c r="G1943" s="28">
        <f>SUM(G1942:G1942)</f>
        <v>28.42</v>
      </c>
    </row>
    <row r="1944" spans="1:7" ht="15" customHeight="1" x14ac:dyDescent="0.25">
      <c r="A1944" s="9"/>
      <c r="B1944" s="9"/>
      <c r="C1944" s="9"/>
      <c r="D1944" s="9"/>
      <c r="E1944" s="92" t="s">
        <v>3913</v>
      </c>
      <c r="F1944" s="92"/>
      <c r="G1944" s="29">
        <f>ROUND(SUM(G1943),2)</f>
        <v>28.42</v>
      </c>
    </row>
    <row r="1945" spans="1:7" ht="9.9499999999999993" customHeight="1" x14ac:dyDescent="0.25">
      <c r="A1945" s="9"/>
      <c r="B1945" s="9"/>
      <c r="C1945" s="9"/>
      <c r="D1945" s="9"/>
      <c r="E1945" s="100"/>
      <c r="F1945" s="100"/>
      <c r="G1945" s="100"/>
    </row>
    <row r="1946" spans="1:7" ht="20.100000000000001" customHeight="1" x14ac:dyDescent="0.25">
      <c r="A1946" s="99" t="s">
        <v>4125</v>
      </c>
      <c r="B1946" s="99"/>
      <c r="C1946" s="99"/>
      <c r="D1946" s="99"/>
      <c r="E1946" s="99"/>
      <c r="F1946" s="99"/>
      <c r="G1946" s="99"/>
    </row>
    <row r="1947" spans="1:7" ht="15" customHeight="1" x14ac:dyDescent="0.25">
      <c r="A1947" s="93" t="s">
        <v>3893</v>
      </c>
      <c r="B1947" s="93"/>
      <c r="C1947" s="23" t="s">
        <v>3</v>
      </c>
      <c r="D1947" s="23" t="s">
        <v>4</v>
      </c>
      <c r="E1947" s="23" t="s">
        <v>3894</v>
      </c>
      <c r="F1947" s="23" t="s">
        <v>3895</v>
      </c>
      <c r="G1947" s="23" t="s">
        <v>3896</v>
      </c>
    </row>
    <row r="1948" spans="1:7" ht="29.1" customHeight="1" x14ac:dyDescent="0.25">
      <c r="A1948" s="24" t="s">
        <v>4054</v>
      </c>
      <c r="B1948" s="25" t="s">
        <v>4055</v>
      </c>
      <c r="C1948" s="24" t="s">
        <v>20</v>
      </c>
      <c r="D1948" s="24" t="s">
        <v>34</v>
      </c>
      <c r="E1948" s="30">
        <v>0.18468999999999999</v>
      </c>
      <c r="F1948" s="27">
        <v>517.16999999999996</v>
      </c>
      <c r="G1948" s="27">
        <f t="shared" ref="G1948:G1953" si="51">ROUND(ROUND(E1948,8)*F1948,2)</f>
        <v>95.52</v>
      </c>
    </row>
    <row r="1949" spans="1:7" ht="21" customHeight="1" x14ac:dyDescent="0.25">
      <c r="A1949" s="24" t="s">
        <v>4056</v>
      </c>
      <c r="B1949" s="25" t="s">
        <v>4057</v>
      </c>
      <c r="C1949" s="24" t="s">
        <v>20</v>
      </c>
      <c r="D1949" s="24" t="s">
        <v>2057</v>
      </c>
      <c r="E1949" s="30">
        <v>3.1900000000000001E-3</v>
      </c>
      <c r="F1949" s="27">
        <v>8.98</v>
      </c>
      <c r="G1949" s="27">
        <f t="shared" si="51"/>
        <v>0.03</v>
      </c>
    </row>
    <row r="1950" spans="1:7" ht="15" customHeight="1" x14ac:dyDescent="0.25">
      <c r="A1950" s="24" t="s">
        <v>3955</v>
      </c>
      <c r="B1950" s="25" t="s">
        <v>3956</v>
      </c>
      <c r="C1950" s="24" t="s">
        <v>20</v>
      </c>
      <c r="D1950" s="24" t="s">
        <v>3903</v>
      </c>
      <c r="E1950" s="30">
        <v>4.4999999999999998E-2</v>
      </c>
      <c r="F1950" s="27">
        <v>19.37</v>
      </c>
      <c r="G1950" s="27">
        <f t="shared" si="51"/>
        <v>0.87</v>
      </c>
    </row>
    <row r="1951" spans="1:7" ht="21" customHeight="1" x14ac:dyDescent="0.25">
      <c r="A1951" s="24" t="s">
        <v>4050</v>
      </c>
      <c r="B1951" s="25" t="s">
        <v>4051</v>
      </c>
      <c r="C1951" s="24" t="s">
        <v>20</v>
      </c>
      <c r="D1951" s="24" t="s">
        <v>84</v>
      </c>
      <c r="E1951" s="30">
        <v>0.46875</v>
      </c>
      <c r="F1951" s="27">
        <v>3.9</v>
      </c>
      <c r="G1951" s="27">
        <f t="shared" si="51"/>
        <v>1.83</v>
      </c>
    </row>
    <row r="1952" spans="1:7" ht="21" customHeight="1" x14ac:dyDescent="0.25">
      <c r="A1952" s="24" t="s">
        <v>4058</v>
      </c>
      <c r="B1952" s="25" t="s">
        <v>4059</v>
      </c>
      <c r="C1952" s="24" t="s">
        <v>20</v>
      </c>
      <c r="D1952" s="24" t="s">
        <v>84</v>
      </c>
      <c r="E1952" s="30">
        <v>0.375</v>
      </c>
      <c r="F1952" s="27">
        <v>2.69</v>
      </c>
      <c r="G1952" s="27">
        <f t="shared" si="51"/>
        <v>1.01</v>
      </c>
    </row>
    <row r="1953" spans="1:7" ht="29.1" customHeight="1" x14ac:dyDescent="0.25">
      <c r="A1953" s="24" t="s">
        <v>4060</v>
      </c>
      <c r="B1953" s="25" t="s">
        <v>4061</v>
      </c>
      <c r="C1953" s="24" t="s">
        <v>20</v>
      </c>
      <c r="D1953" s="24" t="s">
        <v>16</v>
      </c>
      <c r="E1953" s="30">
        <v>1.07</v>
      </c>
      <c r="F1953" s="27">
        <v>23.81</v>
      </c>
      <c r="G1953" s="27">
        <f t="shared" si="51"/>
        <v>25.48</v>
      </c>
    </row>
    <row r="1954" spans="1:7" ht="15" customHeight="1" x14ac:dyDescent="0.25">
      <c r="A1954" s="9"/>
      <c r="B1954" s="9"/>
      <c r="C1954" s="9"/>
      <c r="D1954" s="9"/>
      <c r="E1954" s="91" t="s">
        <v>3906</v>
      </c>
      <c r="F1954" s="91"/>
      <c r="G1954" s="28">
        <f>SUM(G1948:G1953)</f>
        <v>124.74000000000001</v>
      </c>
    </row>
    <row r="1955" spans="1:7" ht="15" customHeight="1" x14ac:dyDescent="0.25">
      <c r="A1955" s="93" t="s">
        <v>3907</v>
      </c>
      <c r="B1955" s="93"/>
      <c r="C1955" s="23" t="s">
        <v>3</v>
      </c>
      <c r="D1955" s="23" t="s">
        <v>4</v>
      </c>
      <c r="E1955" s="23" t="s">
        <v>3894</v>
      </c>
      <c r="F1955" s="23" t="s">
        <v>3895</v>
      </c>
      <c r="G1955" s="23" t="s">
        <v>3896</v>
      </c>
    </row>
    <row r="1956" spans="1:7" ht="21" customHeight="1" x14ac:dyDescent="0.25">
      <c r="A1956" s="24" t="s">
        <v>3908</v>
      </c>
      <c r="B1956" s="25" t="s">
        <v>3909</v>
      </c>
      <c r="C1956" s="24" t="s">
        <v>20</v>
      </c>
      <c r="D1956" s="24" t="s">
        <v>2056</v>
      </c>
      <c r="E1956" s="30">
        <v>0.13009999999999999</v>
      </c>
      <c r="F1956" s="27">
        <v>32.24</v>
      </c>
      <c r="G1956" s="27">
        <f>ROUND(ROUND(E1956,8)*F1956,2)</f>
        <v>4.1900000000000004</v>
      </c>
    </row>
    <row r="1957" spans="1:7" ht="15" customHeight="1" x14ac:dyDescent="0.25">
      <c r="A1957" s="24" t="s">
        <v>3971</v>
      </c>
      <c r="B1957" s="25" t="s">
        <v>3972</v>
      </c>
      <c r="C1957" s="24" t="s">
        <v>20</v>
      </c>
      <c r="D1957" s="24" t="s">
        <v>2056</v>
      </c>
      <c r="E1957" s="30">
        <v>8.7400000000000005E-2</v>
      </c>
      <c r="F1957" s="27">
        <v>32.69</v>
      </c>
      <c r="G1957" s="27">
        <f>ROUND(ROUND(E1957,8)*F1957,2)</f>
        <v>2.86</v>
      </c>
    </row>
    <row r="1958" spans="1:7" ht="15" customHeight="1" x14ac:dyDescent="0.25">
      <c r="A1958" s="24" t="s">
        <v>3910</v>
      </c>
      <c r="B1958" s="25" t="s">
        <v>3911</v>
      </c>
      <c r="C1958" s="24" t="s">
        <v>20</v>
      </c>
      <c r="D1958" s="24" t="s">
        <v>2056</v>
      </c>
      <c r="E1958" s="30">
        <v>0.21759999999999999</v>
      </c>
      <c r="F1958" s="27">
        <v>24.94</v>
      </c>
      <c r="G1958" s="27">
        <f>ROUND(ROUND(E1958,8)*F1958,2)</f>
        <v>5.43</v>
      </c>
    </row>
    <row r="1959" spans="1:7" ht="18" customHeight="1" x14ac:dyDescent="0.25">
      <c r="A1959" s="9"/>
      <c r="B1959" s="9"/>
      <c r="C1959" s="9"/>
      <c r="D1959" s="9"/>
      <c r="E1959" s="91" t="s">
        <v>3912</v>
      </c>
      <c r="F1959" s="91"/>
      <c r="G1959" s="28">
        <f>SUM(G1956:G1958)</f>
        <v>12.48</v>
      </c>
    </row>
    <row r="1960" spans="1:7" ht="15" customHeight="1" x14ac:dyDescent="0.25">
      <c r="A1960" s="93" t="s">
        <v>3922</v>
      </c>
      <c r="B1960" s="93"/>
      <c r="C1960" s="23" t="s">
        <v>3</v>
      </c>
      <c r="D1960" s="23" t="s">
        <v>4</v>
      </c>
      <c r="E1960" s="23" t="s">
        <v>3894</v>
      </c>
      <c r="F1960" s="23" t="s">
        <v>3895</v>
      </c>
      <c r="G1960" s="23" t="s">
        <v>3896</v>
      </c>
    </row>
    <row r="1961" spans="1:7" ht="29.1" customHeight="1" x14ac:dyDescent="0.25">
      <c r="A1961" s="24" t="s">
        <v>4062</v>
      </c>
      <c r="B1961" s="25" t="s">
        <v>4063</v>
      </c>
      <c r="C1961" s="24" t="s">
        <v>20</v>
      </c>
      <c r="D1961" s="24" t="s">
        <v>3903</v>
      </c>
      <c r="E1961" s="30">
        <v>1.23E-2</v>
      </c>
      <c r="F1961" s="27">
        <v>23.44</v>
      </c>
      <c r="G1961" s="27">
        <f>ROUND(ROUND(E1961,8)*F1961,2)</f>
        <v>0.28999999999999998</v>
      </c>
    </row>
    <row r="1962" spans="1:7" ht="21" customHeight="1" x14ac:dyDescent="0.25">
      <c r="A1962" s="24" t="s">
        <v>4064</v>
      </c>
      <c r="B1962" s="25" t="s">
        <v>4065</v>
      </c>
      <c r="C1962" s="24" t="s">
        <v>4066</v>
      </c>
      <c r="D1962" s="24" t="s">
        <v>26</v>
      </c>
      <c r="E1962" s="30">
        <v>4</v>
      </c>
      <c r="F1962" s="27">
        <v>5.76</v>
      </c>
      <c r="G1962" s="27">
        <f>ROUND(ROUND(E1962,8)*F1962,2)</f>
        <v>23.04</v>
      </c>
    </row>
    <row r="1963" spans="1:7" ht="15" customHeight="1" x14ac:dyDescent="0.25">
      <c r="A1963" s="9"/>
      <c r="B1963" s="9"/>
      <c r="C1963" s="9"/>
      <c r="D1963" s="9"/>
      <c r="E1963" s="91" t="s">
        <v>3933</v>
      </c>
      <c r="F1963" s="91"/>
      <c r="G1963" s="28">
        <f>SUM(G1961:G1962)</f>
        <v>23.33</v>
      </c>
    </row>
    <row r="1964" spans="1:7" ht="15" customHeight="1" x14ac:dyDescent="0.25">
      <c r="A1964" s="9"/>
      <c r="B1964" s="9"/>
      <c r="C1964" s="9"/>
      <c r="D1964" s="9"/>
      <c r="E1964" s="92" t="s">
        <v>3913</v>
      </c>
      <c r="F1964" s="92"/>
      <c r="G1964" s="29">
        <f>ROUND(SUM(G1954,G1959,G1963),2)</f>
        <v>160.55000000000001</v>
      </c>
    </row>
    <row r="1965" spans="1:7" ht="9.9499999999999993" customHeight="1" x14ac:dyDescent="0.25">
      <c r="A1965" s="9"/>
      <c r="B1965" s="9"/>
      <c r="C1965" s="9"/>
      <c r="D1965" s="9"/>
      <c r="E1965" s="100"/>
      <c r="F1965" s="100"/>
      <c r="G1965" s="100"/>
    </row>
    <row r="1966" spans="1:7" ht="20.100000000000001" customHeight="1" x14ac:dyDescent="0.25">
      <c r="A1966" s="99" t="s">
        <v>4123</v>
      </c>
      <c r="B1966" s="99"/>
      <c r="C1966" s="99"/>
      <c r="D1966" s="99"/>
      <c r="E1966" s="99"/>
      <c r="F1966" s="99"/>
      <c r="G1966" s="99"/>
    </row>
    <row r="1967" spans="1:7" ht="15" customHeight="1" x14ac:dyDescent="0.25">
      <c r="A1967" s="93" t="s">
        <v>3893</v>
      </c>
      <c r="B1967" s="93"/>
      <c r="C1967" s="23" t="s">
        <v>3</v>
      </c>
      <c r="D1967" s="23" t="s">
        <v>4</v>
      </c>
      <c r="E1967" s="23" t="s">
        <v>3894</v>
      </c>
      <c r="F1967" s="23" t="s">
        <v>3895</v>
      </c>
      <c r="G1967" s="23" t="s">
        <v>3896</v>
      </c>
    </row>
    <row r="1968" spans="1:7" ht="15" customHeight="1" x14ac:dyDescent="0.25">
      <c r="A1968" s="24" t="s">
        <v>3951</v>
      </c>
      <c r="B1968" s="25" t="s">
        <v>3952</v>
      </c>
      <c r="C1968" s="24" t="s">
        <v>3953</v>
      </c>
      <c r="D1968" s="24" t="s">
        <v>3954</v>
      </c>
      <c r="E1968" s="30">
        <v>4.0000000000000001E-3</v>
      </c>
      <c r="F1968" s="27">
        <v>215</v>
      </c>
      <c r="G1968" s="27">
        <f>ROUND(ROUND(E1968,8)*F1968,2)</f>
        <v>0.86</v>
      </c>
    </row>
    <row r="1969" spans="1:7" ht="15" customHeight="1" x14ac:dyDescent="0.25">
      <c r="A1969" s="24" t="s">
        <v>3955</v>
      </c>
      <c r="B1969" s="25" t="s">
        <v>3956</v>
      </c>
      <c r="C1969" s="24" t="s">
        <v>20</v>
      </c>
      <c r="D1969" s="24" t="s">
        <v>3903</v>
      </c>
      <c r="E1969" s="30">
        <v>5.0000000000000001E-3</v>
      </c>
      <c r="F1969" s="27">
        <v>19.37</v>
      </c>
      <c r="G1969" s="27">
        <f>ROUND(ROUND(E1969,8)*F1969,2)</f>
        <v>0.1</v>
      </c>
    </row>
    <row r="1970" spans="1:7" ht="15" customHeight="1" x14ac:dyDescent="0.25">
      <c r="A1970" s="9"/>
      <c r="B1970" s="9"/>
      <c r="C1970" s="9"/>
      <c r="D1970" s="9"/>
      <c r="E1970" s="91" t="s">
        <v>3906</v>
      </c>
      <c r="F1970" s="91"/>
      <c r="G1970" s="28">
        <f>SUM(G1968:G1969)</f>
        <v>0.96</v>
      </c>
    </row>
    <row r="1971" spans="1:7" ht="15" customHeight="1" x14ac:dyDescent="0.25">
      <c r="A1971" s="93" t="s">
        <v>3907</v>
      </c>
      <c r="B1971" s="93"/>
      <c r="C1971" s="23" t="s">
        <v>3</v>
      </c>
      <c r="D1971" s="23" t="s">
        <v>4</v>
      </c>
      <c r="E1971" s="23" t="s">
        <v>3894</v>
      </c>
      <c r="F1971" s="23" t="s">
        <v>3895</v>
      </c>
      <c r="G1971" s="23" t="s">
        <v>3896</v>
      </c>
    </row>
    <row r="1972" spans="1:7" ht="21" customHeight="1" x14ac:dyDescent="0.25">
      <c r="A1972" s="24" t="s">
        <v>3908</v>
      </c>
      <c r="B1972" s="25" t="s">
        <v>3909</v>
      </c>
      <c r="C1972" s="24" t="s">
        <v>20</v>
      </c>
      <c r="D1972" s="24" t="s">
        <v>2056</v>
      </c>
      <c r="E1972" s="30">
        <v>0.03</v>
      </c>
      <c r="F1972" s="27">
        <v>32.24</v>
      </c>
      <c r="G1972" s="27">
        <f>ROUND(ROUND(E1972,8)*F1972,2)</f>
        <v>0.97</v>
      </c>
    </row>
    <row r="1973" spans="1:7" ht="15" customHeight="1" x14ac:dyDescent="0.25">
      <c r="A1973" s="24" t="s">
        <v>3910</v>
      </c>
      <c r="B1973" s="25" t="s">
        <v>3911</v>
      </c>
      <c r="C1973" s="24" t="s">
        <v>20</v>
      </c>
      <c r="D1973" s="24" t="s">
        <v>2056</v>
      </c>
      <c r="E1973" s="30">
        <v>0.03</v>
      </c>
      <c r="F1973" s="27">
        <v>24.94</v>
      </c>
      <c r="G1973" s="27">
        <f>ROUND(ROUND(E1973,8)*F1973,2)</f>
        <v>0.75</v>
      </c>
    </row>
    <row r="1974" spans="1:7" ht="18" customHeight="1" x14ac:dyDescent="0.25">
      <c r="A1974" s="9"/>
      <c r="B1974" s="9"/>
      <c r="C1974" s="9"/>
      <c r="D1974" s="9"/>
      <c r="E1974" s="91" t="s">
        <v>3912</v>
      </c>
      <c r="F1974" s="91"/>
      <c r="G1974" s="28">
        <f>SUM(G1972:G1973)</f>
        <v>1.72</v>
      </c>
    </row>
    <row r="1975" spans="1:7" ht="15" customHeight="1" x14ac:dyDescent="0.25">
      <c r="A1975" s="9"/>
      <c r="B1975" s="9"/>
      <c r="C1975" s="9"/>
      <c r="D1975" s="9"/>
      <c r="E1975" s="92" t="s">
        <v>3913</v>
      </c>
      <c r="F1975" s="92"/>
      <c r="G1975" s="29">
        <f>ROUND(SUM(G1970,G1974),2)</f>
        <v>2.68</v>
      </c>
    </row>
    <row r="1976" spans="1:7" ht="9.9499999999999993" customHeight="1" x14ac:dyDescent="0.25">
      <c r="A1976" s="9"/>
      <c r="B1976" s="9"/>
      <c r="C1976" s="9"/>
      <c r="D1976" s="9"/>
      <c r="E1976" s="100"/>
      <c r="F1976" s="100"/>
      <c r="G1976" s="100"/>
    </row>
    <row r="1977" spans="1:7" ht="20.100000000000001" customHeight="1" x14ac:dyDescent="0.25">
      <c r="A1977" s="99" t="s">
        <v>4124</v>
      </c>
      <c r="B1977" s="99"/>
      <c r="C1977" s="99"/>
      <c r="D1977" s="99"/>
      <c r="E1977" s="99"/>
      <c r="F1977" s="99"/>
      <c r="G1977" s="99"/>
    </row>
    <row r="1978" spans="1:7" ht="15" customHeight="1" x14ac:dyDescent="0.25">
      <c r="A1978" s="93" t="s">
        <v>3981</v>
      </c>
      <c r="B1978" s="93"/>
      <c r="C1978" s="23" t="s">
        <v>3</v>
      </c>
      <c r="D1978" s="23" t="s">
        <v>4</v>
      </c>
      <c r="E1978" s="23" t="s">
        <v>3894</v>
      </c>
      <c r="F1978" s="23" t="s">
        <v>3895</v>
      </c>
      <c r="G1978" s="23" t="s">
        <v>3896</v>
      </c>
    </row>
    <row r="1979" spans="1:7" ht="21" customHeight="1" x14ac:dyDescent="0.25">
      <c r="A1979" s="24" t="s">
        <v>70</v>
      </c>
      <c r="B1979" s="25" t="s">
        <v>3982</v>
      </c>
      <c r="C1979" s="24" t="s">
        <v>25</v>
      </c>
      <c r="D1979" s="24" t="s">
        <v>61</v>
      </c>
      <c r="E1979" s="30">
        <v>1</v>
      </c>
      <c r="F1979" s="27">
        <v>28.42</v>
      </c>
      <c r="G1979" s="27">
        <f>ROUND(ROUND(E1979,8)*F1979,2)</f>
        <v>28.42</v>
      </c>
    </row>
    <row r="1980" spans="1:7" ht="15" customHeight="1" x14ac:dyDescent="0.25">
      <c r="A1980" s="9"/>
      <c r="B1980" s="9"/>
      <c r="C1980" s="9"/>
      <c r="D1980" s="9"/>
      <c r="E1980" s="91" t="s">
        <v>3983</v>
      </c>
      <c r="F1980" s="91"/>
      <c r="G1980" s="28">
        <f>SUM(G1979:G1979)</f>
        <v>28.42</v>
      </c>
    </row>
    <row r="1981" spans="1:7" ht="15" customHeight="1" x14ac:dyDescent="0.25">
      <c r="A1981" s="9"/>
      <c r="B1981" s="9"/>
      <c r="C1981" s="9"/>
      <c r="D1981" s="9"/>
      <c r="E1981" s="92" t="s">
        <v>3913</v>
      </c>
      <c r="F1981" s="92"/>
      <c r="G1981" s="29">
        <f>ROUND(SUM(G1980),2)</f>
        <v>28.42</v>
      </c>
    </row>
    <row r="1982" spans="1:7" ht="9.9499999999999993" customHeight="1" x14ac:dyDescent="0.25">
      <c r="A1982" s="9"/>
      <c r="B1982" s="9"/>
      <c r="C1982" s="9"/>
      <c r="D1982" s="9"/>
      <c r="E1982" s="100"/>
      <c r="F1982" s="100"/>
      <c r="G1982" s="100"/>
    </row>
    <row r="1983" spans="1:7" ht="20.100000000000001" customHeight="1" x14ac:dyDescent="0.25">
      <c r="A1983" s="99" t="s">
        <v>4125</v>
      </c>
      <c r="B1983" s="99"/>
      <c r="C1983" s="99"/>
      <c r="D1983" s="99"/>
      <c r="E1983" s="99"/>
      <c r="F1983" s="99"/>
      <c r="G1983" s="99"/>
    </row>
    <row r="1984" spans="1:7" ht="15" customHeight="1" x14ac:dyDescent="0.25">
      <c r="A1984" s="93" t="s">
        <v>3893</v>
      </c>
      <c r="B1984" s="93"/>
      <c r="C1984" s="23" t="s">
        <v>3</v>
      </c>
      <c r="D1984" s="23" t="s">
        <v>4</v>
      </c>
      <c r="E1984" s="23" t="s">
        <v>3894</v>
      </c>
      <c r="F1984" s="23" t="s">
        <v>3895</v>
      </c>
      <c r="G1984" s="23" t="s">
        <v>3896</v>
      </c>
    </row>
    <row r="1985" spans="1:7" ht="29.1" customHeight="1" x14ac:dyDescent="0.25">
      <c r="A1985" s="24" t="s">
        <v>4054</v>
      </c>
      <c r="B1985" s="25" t="s">
        <v>4055</v>
      </c>
      <c r="C1985" s="24" t="s">
        <v>20</v>
      </c>
      <c r="D1985" s="24" t="s">
        <v>34</v>
      </c>
      <c r="E1985" s="30">
        <v>0.18468999999999999</v>
      </c>
      <c r="F1985" s="27">
        <v>517.16999999999996</v>
      </c>
      <c r="G1985" s="27">
        <f t="shared" ref="G1985:G1990" si="52">ROUND(ROUND(E1985,8)*F1985,2)</f>
        <v>95.52</v>
      </c>
    </row>
    <row r="1986" spans="1:7" ht="21" customHeight="1" x14ac:dyDescent="0.25">
      <c r="A1986" s="24" t="s">
        <v>4056</v>
      </c>
      <c r="B1986" s="25" t="s">
        <v>4057</v>
      </c>
      <c r="C1986" s="24" t="s">
        <v>20</v>
      </c>
      <c r="D1986" s="24" t="s">
        <v>2057</v>
      </c>
      <c r="E1986" s="30">
        <v>3.1900000000000001E-3</v>
      </c>
      <c r="F1986" s="27">
        <v>8.98</v>
      </c>
      <c r="G1986" s="27">
        <f t="shared" si="52"/>
        <v>0.03</v>
      </c>
    </row>
    <row r="1987" spans="1:7" ht="15" customHeight="1" x14ac:dyDescent="0.25">
      <c r="A1987" s="24" t="s">
        <v>3955</v>
      </c>
      <c r="B1987" s="25" t="s">
        <v>3956</v>
      </c>
      <c r="C1987" s="24" t="s">
        <v>20</v>
      </c>
      <c r="D1987" s="24" t="s">
        <v>3903</v>
      </c>
      <c r="E1987" s="30">
        <v>4.4999999999999998E-2</v>
      </c>
      <c r="F1987" s="27">
        <v>19.37</v>
      </c>
      <c r="G1987" s="27">
        <f t="shared" si="52"/>
        <v>0.87</v>
      </c>
    </row>
    <row r="1988" spans="1:7" ht="21" customHeight="1" x14ac:dyDescent="0.25">
      <c r="A1988" s="24" t="s">
        <v>4050</v>
      </c>
      <c r="B1988" s="25" t="s">
        <v>4051</v>
      </c>
      <c r="C1988" s="24" t="s">
        <v>20</v>
      </c>
      <c r="D1988" s="24" t="s">
        <v>84</v>
      </c>
      <c r="E1988" s="30">
        <v>0.46875</v>
      </c>
      <c r="F1988" s="27">
        <v>3.9</v>
      </c>
      <c r="G1988" s="27">
        <f t="shared" si="52"/>
        <v>1.83</v>
      </c>
    </row>
    <row r="1989" spans="1:7" ht="21" customHeight="1" x14ac:dyDescent="0.25">
      <c r="A1989" s="24" t="s">
        <v>4058</v>
      </c>
      <c r="B1989" s="25" t="s">
        <v>4059</v>
      </c>
      <c r="C1989" s="24" t="s">
        <v>20</v>
      </c>
      <c r="D1989" s="24" t="s">
        <v>84</v>
      </c>
      <c r="E1989" s="30">
        <v>0.375</v>
      </c>
      <c r="F1989" s="27">
        <v>2.69</v>
      </c>
      <c r="G1989" s="27">
        <f t="shared" si="52"/>
        <v>1.01</v>
      </c>
    </row>
    <row r="1990" spans="1:7" ht="29.1" customHeight="1" x14ac:dyDescent="0.25">
      <c r="A1990" s="24" t="s">
        <v>4060</v>
      </c>
      <c r="B1990" s="25" t="s">
        <v>4061</v>
      </c>
      <c r="C1990" s="24" t="s">
        <v>20</v>
      </c>
      <c r="D1990" s="24" t="s">
        <v>16</v>
      </c>
      <c r="E1990" s="30">
        <v>1.07</v>
      </c>
      <c r="F1990" s="27">
        <v>23.81</v>
      </c>
      <c r="G1990" s="27">
        <f t="shared" si="52"/>
        <v>25.48</v>
      </c>
    </row>
    <row r="1991" spans="1:7" ht="15" customHeight="1" x14ac:dyDescent="0.25">
      <c r="A1991" s="9"/>
      <c r="B1991" s="9"/>
      <c r="C1991" s="9"/>
      <c r="D1991" s="9"/>
      <c r="E1991" s="91" t="s">
        <v>3906</v>
      </c>
      <c r="F1991" s="91"/>
      <c r="G1991" s="28">
        <f>SUM(G1985:G1990)</f>
        <v>124.74000000000001</v>
      </c>
    </row>
    <row r="1992" spans="1:7" ht="15" customHeight="1" x14ac:dyDescent="0.25">
      <c r="A1992" s="93" t="s">
        <v>3907</v>
      </c>
      <c r="B1992" s="93"/>
      <c r="C1992" s="23" t="s">
        <v>3</v>
      </c>
      <c r="D1992" s="23" t="s">
        <v>4</v>
      </c>
      <c r="E1992" s="23" t="s">
        <v>3894</v>
      </c>
      <c r="F1992" s="23" t="s">
        <v>3895</v>
      </c>
      <c r="G1992" s="23" t="s">
        <v>3896</v>
      </c>
    </row>
    <row r="1993" spans="1:7" ht="21" customHeight="1" x14ac:dyDescent="0.25">
      <c r="A1993" s="24" t="s">
        <v>3908</v>
      </c>
      <c r="B1993" s="25" t="s">
        <v>3909</v>
      </c>
      <c r="C1993" s="24" t="s">
        <v>20</v>
      </c>
      <c r="D1993" s="24" t="s">
        <v>2056</v>
      </c>
      <c r="E1993" s="30">
        <v>0.13009999999999999</v>
      </c>
      <c r="F1993" s="27">
        <v>32.24</v>
      </c>
      <c r="G1993" s="27">
        <f>ROUND(ROUND(E1993,8)*F1993,2)</f>
        <v>4.1900000000000004</v>
      </c>
    </row>
    <row r="1994" spans="1:7" ht="15" customHeight="1" x14ac:dyDescent="0.25">
      <c r="A1994" s="24" t="s">
        <v>3971</v>
      </c>
      <c r="B1994" s="25" t="s">
        <v>3972</v>
      </c>
      <c r="C1994" s="24" t="s">
        <v>20</v>
      </c>
      <c r="D1994" s="24" t="s">
        <v>2056</v>
      </c>
      <c r="E1994" s="30">
        <v>8.7400000000000005E-2</v>
      </c>
      <c r="F1994" s="27">
        <v>32.69</v>
      </c>
      <c r="G1994" s="27">
        <f>ROUND(ROUND(E1994,8)*F1994,2)</f>
        <v>2.86</v>
      </c>
    </row>
    <row r="1995" spans="1:7" ht="15" customHeight="1" x14ac:dyDescent="0.25">
      <c r="A1995" s="24" t="s">
        <v>3910</v>
      </c>
      <c r="B1995" s="25" t="s">
        <v>3911</v>
      </c>
      <c r="C1995" s="24" t="s">
        <v>20</v>
      </c>
      <c r="D1995" s="24" t="s">
        <v>2056</v>
      </c>
      <c r="E1995" s="30">
        <v>0.21759999999999999</v>
      </c>
      <c r="F1995" s="27">
        <v>24.94</v>
      </c>
      <c r="G1995" s="27">
        <f>ROUND(ROUND(E1995,8)*F1995,2)</f>
        <v>5.43</v>
      </c>
    </row>
    <row r="1996" spans="1:7" ht="18" customHeight="1" x14ac:dyDescent="0.25">
      <c r="A1996" s="9"/>
      <c r="B1996" s="9"/>
      <c r="C1996" s="9"/>
      <c r="D1996" s="9"/>
      <c r="E1996" s="91" t="s">
        <v>3912</v>
      </c>
      <c r="F1996" s="91"/>
      <c r="G1996" s="28">
        <f>SUM(G1993:G1995)</f>
        <v>12.48</v>
      </c>
    </row>
    <row r="1997" spans="1:7" ht="15" customHeight="1" x14ac:dyDescent="0.25">
      <c r="A1997" s="93" t="s">
        <v>3922</v>
      </c>
      <c r="B1997" s="93"/>
      <c r="C1997" s="23" t="s">
        <v>3</v>
      </c>
      <c r="D1997" s="23" t="s">
        <v>4</v>
      </c>
      <c r="E1997" s="23" t="s">
        <v>3894</v>
      </c>
      <c r="F1997" s="23" t="s">
        <v>3895</v>
      </c>
      <c r="G1997" s="23" t="s">
        <v>3896</v>
      </c>
    </row>
    <row r="1998" spans="1:7" ht="29.1" customHeight="1" x14ac:dyDescent="0.25">
      <c r="A1998" s="24" t="s">
        <v>4062</v>
      </c>
      <c r="B1998" s="25" t="s">
        <v>4063</v>
      </c>
      <c r="C1998" s="24" t="s">
        <v>20</v>
      </c>
      <c r="D1998" s="24" t="s">
        <v>3903</v>
      </c>
      <c r="E1998" s="30">
        <v>1.23E-2</v>
      </c>
      <c r="F1998" s="27">
        <v>23.44</v>
      </c>
      <c r="G1998" s="27">
        <f>ROUND(ROUND(E1998,8)*F1998,2)</f>
        <v>0.28999999999999998</v>
      </c>
    </row>
    <row r="1999" spans="1:7" ht="21" customHeight="1" x14ac:dyDescent="0.25">
      <c r="A1999" s="24" t="s">
        <v>4064</v>
      </c>
      <c r="B1999" s="25" t="s">
        <v>4065</v>
      </c>
      <c r="C1999" s="24" t="s">
        <v>4066</v>
      </c>
      <c r="D1999" s="24" t="s">
        <v>26</v>
      </c>
      <c r="E1999" s="30">
        <v>4</v>
      </c>
      <c r="F1999" s="27">
        <v>5.76</v>
      </c>
      <c r="G1999" s="27">
        <f>ROUND(ROUND(E1999,8)*F1999,2)</f>
        <v>23.04</v>
      </c>
    </row>
    <row r="2000" spans="1:7" ht="15" customHeight="1" x14ac:dyDescent="0.25">
      <c r="A2000" s="9"/>
      <c r="B2000" s="9"/>
      <c r="C2000" s="9"/>
      <c r="D2000" s="9"/>
      <c r="E2000" s="91" t="s">
        <v>3933</v>
      </c>
      <c r="F2000" s="91"/>
      <c r="G2000" s="28">
        <f>SUM(G1998:G1999)</f>
        <v>23.33</v>
      </c>
    </row>
    <row r="2001" spans="1:7" ht="15" customHeight="1" x14ac:dyDescent="0.25">
      <c r="A2001" s="9"/>
      <c r="B2001" s="9"/>
      <c r="C2001" s="9"/>
      <c r="D2001" s="9"/>
      <c r="E2001" s="92" t="s">
        <v>3913</v>
      </c>
      <c r="F2001" s="92"/>
      <c r="G2001" s="29">
        <f>ROUND(SUM(G1991,G1996,G2000),2)</f>
        <v>160.55000000000001</v>
      </c>
    </row>
    <row r="2002" spans="1:7" ht="9.9499999999999993" customHeight="1" x14ac:dyDescent="0.25">
      <c r="A2002" s="9"/>
      <c r="B2002" s="9"/>
      <c r="C2002" s="9"/>
      <c r="D2002" s="9"/>
      <c r="E2002" s="100"/>
      <c r="F2002" s="100"/>
      <c r="G2002" s="100"/>
    </row>
    <row r="2003" spans="1:7" ht="20.100000000000001" customHeight="1" x14ac:dyDescent="0.25">
      <c r="A2003" s="99" t="s">
        <v>4123</v>
      </c>
      <c r="B2003" s="99"/>
      <c r="C2003" s="99"/>
      <c r="D2003" s="99"/>
      <c r="E2003" s="99"/>
      <c r="F2003" s="99"/>
      <c r="G2003" s="99"/>
    </row>
    <row r="2004" spans="1:7" ht="15" customHeight="1" x14ac:dyDescent="0.25">
      <c r="A2004" s="93" t="s">
        <v>3893</v>
      </c>
      <c r="B2004" s="93"/>
      <c r="C2004" s="23" t="s">
        <v>3</v>
      </c>
      <c r="D2004" s="23" t="s">
        <v>4</v>
      </c>
      <c r="E2004" s="23" t="s">
        <v>3894</v>
      </c>
      <c r="F2004" s="23" t="s">
        <v>3895</v>
      </c>
      <c r="G2004" s="23" t="s">
        <v>3896</v>
      </c>
    </row>
    <row r="2005" spans="1:7" ht="15" customHeight="1" x14ac:dyDescent="0.25">
      <c r="A2005" s="24" t="s">
        <v>3951</v>
      </c>
      <c r="B2005" s="25" t="s">
        <v>3952</v>
      </c>
      <c r="C2005" s="24" t="s">
        <v>3953</v>
      </c>
      <c r="D2005" s="24" t="s">
        <v>3954</v>
      </c>
      <c r="E2005" s="30">
        <v>4.0000000000000001E-3</v>
      </c>
      <c r="F2005" s="27">
        <v>215</v>
      </c>
      <c r="G2005" s="27">
        <f>ROUND(ROUND(E2005,8)*F2005,2)</f>
        <v>0.86</v>
      </c>
    </row>
    <row r="2006" spans="1:7" ht="15" customHeight="1" x14ac:dyDescent="0.25">
      <c r="A2006" s="24" t="s">
        <v>3955</v>
      </c>
      <c r="B2006" s="25" t="s">
        <v>3956</v>
      </c>
      <c r="C2006" s="24" t="s">
        <v>20</v>
      </c>
      <c r="D2006" s="24" t="s">
        <v>3903</v>
      </c>
      <c r="E2006" s="30">
        <v>5.0000000000000001E-3</v>
      </c>
      <c r="F2006" s="27">
        <v>19.37</v>
      </c>
      <c r="G2006" s="27">
        <f>ROUND(ROUND(E2006,8)*F2006,2)</f>
        <v>0.1</v>
      </c>
    </row>
    <row r="2007" spans="1:7" ht="15" customHeight="1" x14ac:dyDescent="0.25">
      <c r="A2007" s="9"/>
      <c r="B2007" s="9"/>
      <c r="C2007" s="9"/>
      <c r="D2007" s="9"/>
      <c r="E2007" s="91" t="s">
        <v>3906</v>
      </c>
      <c r="F2007" s="91"/>
      <c r="G2007" s="28">
        <f>SUM(G2005:G2006)</f>
        <v>0.96</v>
      </c>
    </row>
    <row r="2008" spans="1:7" ht="15" customHeight="1" x14ac:dyDescent="0.25">
      <c r="A2008" s="93" t="s">
        <v>3907</v>
      </c>
      <c r="B2008" s="93"/>
      <c r="C2008" s="23" t="s">
        <v>3</v>
      </c>
      <c r="D2008" s="23" t="s">
        <v>4</v>
      </c>
      <c r="E2008" s="23" t="s">
        <v>3894</v>
      </c>
      <c r="F2008" s="23" t="s">
        <v>3895</v>
      </c>
      <c r="G2008" s="23" t="s">
        <v>3896</v>
      </c>
    </row>
    <row r="2009" spans="1:7" ht="21" customHeight="1" x14ac:dyDescent="0.25">
      <c r="A2009" s="24" t="s">
        <v>3908</v>
      </c>
      <c r="B2009" s="25" t="s">
        <v>3909</v>
      </c>
      <c r="C2009" s="24" t="s">
        <v>20</v>
      </c>
      <c r="D2009" s="24" t="s">
        <v>2056</v>
      </c>
      <c r="E2009" s="30">
        <v>0.03</v>
      </c>
      <c r="F2009" s="27">
        <v>32.24</v>
      </c>
      <c r="G2009" s="27">
        <f>ROUND(ROUND(E2009,8)*F2009,2)</f>
        <v>0.97</v>
      </c>
    </row>
    <row r="2010" spans="1:7" ht="15" customHeight="1" x14ac:dyDescent="0.25">
      <c r="A2010" s="24" t="s">
        <v>3910</v>
      </c>
      <c r="B2010" s="25" t="s">
        <v>3911</v>
      </c>
      <c r="C2010" s="24" t="s">
        <v>20</v>
      </c>
      <c r="D2010" s="24" t="s">
        <v>2056</v>
      </c>
      <c r="E2010" s="30">
        <v>0.03</v>
      </c>
      <c r="F2010" s="27">
        <v>24.94</v>
      </c>
      <c r="G2010" s="27">
        <f>ROUND(ROUND(E2010,8)*F2010,2)</f>
        <v>0.75</v>
      </c>
    </row>
    <row r="2011" spans="1:7" ht="18" customHeight="1" x14ac:dyDescent="0.25">
      <c r="A2011" s="9"/>
      <c r="B2011" s="9"/>
      <c r="C2011" s="9"/>
      <c r="D2011" s="9"/>
      <c r="E2011" s="91" t="s">
        <v>3912</v>
      </c>
      <c r="F2011" s="91"/>
      <c r="G2011" s="28">
        <f>SUM(G2009:G2010)</f>
        <v>1.72</v>
      </c>
    </row>
    <row r="2012" spans="1:7" ht="15" customHeight="1" x14ac:dyDescent="0.25">
      <c r="A2012" s="9"/>
      <c r="B2012" s="9"/>
      <c r="C2012" s="9"/>
      <c r="D2012" s="9"/>
      <c r="E2012" s="92" t="s">
        <v>3913</v>
      </c>
      <c r="F2012" s="92"/>
      <c r="G2012" s="29">
        <f>ROUND(SUM(G2007,G2011),2)</f>
        <v>2.68</v>
      </c>
    </row>
    <row r="2013" spans="1:7" ht="9.9499999999999993" customHeight="1" x14ac:dyDescent="0.25">
      <c r="A2013" s="9"/>
      <c r="B2013" s="9"/>
      <c r="C2013" s="9"/>
      <c r="D2013" s="9"/>
      <c r="E2013" s="100"/>
      <c r="F2013" s="100"/>
      <c r="G2013" s="100"/>
    </row>
    <row r="2014" spans="1:7" ht="20.100000000000001" customHeight="1" x14ac:dyDescent="0.25">
      <c r="A2014" s="99" t="s">
        <v>4124</v>
      </c>
      <c r="B2014" s="99"/>
      <c r="C2014" s="99"/>
      <c r="D2014" s="99"/>
      <c r="E2014" s="99"/>
      <c r="F2014" s="99"/>
      <c r="G2014" s="99"/>
    </row>
    <row r="2015" spans="1:7" ht="15" customHeight="1" x14ac:dyDescent="0.25">
      <c r="A2015" s="93" t="s">
        <v>3981</v>
      </c>
      <c r="B2015" s="93"/>
      <c r="C2015" s="23" t="s">
        <v>3</v>
      </c>
      <c r="D2015" s="23" t="s">
        <v>4</v>
      </c>
      <c r="E2015" s="23" t="s">
        <v>3894</v>
      </c>
      <c r="F2015" s="23" t="s">
        <v>3895</v>
      </c>
      <c r="G2015" s="23" t="s">
        <v>3896</v>
      </c>
    </row>
    <row r="2016" spans="1:7" ht="21" customHeight="1" x14ac:dyDescent="0.25">
      <c r="A2016" s="24" t="s">
        <v>70</v>
      </c>
      <c r="B2016" s="25" t="s">
        <v>3982</v>
      </c>
      <c r="C2016" s="24" t="s">
        <v>25</v>
      </c>
      <c r="D2016" s="24" t="s">
        <v>61</v>
      </c>
      <c r="E2016" s="30">
        <v>1</v>
      </c>
      <c r="F2016" s="27">
        <v>28.42</v>
      </c>
      <c r="G2016" s="27">
        <f>ROUND(ROUND(E2016,8)*F2016,2)</f>
        <v>28.42</v>
      </c>
    </row>
    <row r="2017" spans="1:7" ht="15" customHeight="1" x14ac:dyDescent="0.25">
      <c r="A2017" s="9"/>
      <c r="B2017" s="9"/>
      <c r="C2017" s="9"/>
      <c r="D2017" s="9"/>
      <c r="E2017" s="91" t="s">
        <v>3983</v>
      </c>
      <c r="F2017" s="91"/>
      <c r="G2017" s="28">
        <f>SUM(G2016:G2016)</f>
        <v>28.42</v>
      </c>
    </row>
    <row r="2018" spans="1:7" ht="15" customHeight="1" x14ac:dyDescent="0.25">
      <c r="A2018" s="9"/>
      <c r="B2018" s="9"/>
      <c r="C2018" s="9"/>
      <c r="D2018" s="9"/>
      <c r="E2018" s="92" t="s">
        <v>3913</v>
      </c>
      <c r="F2018" s="92"/>
      <c r="G2018" s="29">
        <f>ROUND(SUM(G2017),2)</f>
        <v>28.42</v>
      </c>
    </row>
    <row r="2019" spans="1:7" ht="9.9499999999999993" customHeight="1" x14ac:dyDescent="0.25">
      <c r="A2019" s="9"/>
      <c r="B2019" s="9"/>
      <c r="C2019" s="9"/>
      <c r="D2019" s="9"/>
      <c r="E2019" s="100"/>
      <c r="F2019" s="100"/>
      <c r="G2019" s="100"/>
    </row>
    <row r="2020" spans="1:7" ht="20.100000000000001" customHeight="1" x14ac:dyDescent="0.25">
      <c r="A2020" s="99" t="s">
        <v>4125</v>
      </c>
      <c r="B2020" s="99"/>
      <c r="C2020" s="99"/>
      <c r="D2020" s="99"/>
      <c r="E2020" s="99"/>
      <c r="F2020" s="99"/>
      <c r="G2020" s="99"/>
    </row>
    <row r="2021" spans="1:7" ht="15" customHeight="1" x14ac:dyDescent="0.25">
      <c r="A2021" s="93" t="s">
        <v>3893</v>
      </c>
      <c r="B2021" s="93"/>
      <c r="C2021" s="23" t="s">
        <v>3</v>
      </c>
      <c r="D2021" s="23" t="s">
        <v>4</v>
      </c>
      <c r="E2021" s="23" t="s">
        <v>3894</v>
      </c>
      <c r="F2021" s="23" t="s">
        <v>3895</v>
      </c>
      <c r="G2021" s="23" t="s">
        <v>3896</v>
      </c>
    </row>
    <row r="2022" spans="1:7" ht="29.1" customHeight="1" x14ac:dyDescent="0.25">
      <c r="A2022" s="24" t="s">
        <v>4054</v>
      </c>
      <c r="B2022" s="25" t="s">
        <v>4055</v>
      </c>
      <c r="C2022" s="24" t="s">
        <v>20</v>
      </c>
      <c r="D2022" s="24" t="s">
        <v>34</v>
      </c>
      <c r="E2022" s="30">
        <v>0.18468999999999999</v>
      </c>
      <c r="F2022" s="27">
        <v>517.16999999999996</v>
      </c>
      <c r="G2022" s="27">
        <f t="shared" ref="G2022:G2027" si="53">ROUND(ROUND(E2022,8)*F2022,2)</f>
        <v>95.52</v>
      </c>
    </row>
    <row r="2023" spans="1:7" ht="21" customHeight="1" x14ac:dyDescent="0.25">
      <c r="A2023" s="24" t="s">
        <v>4056</v>
      </c>
      <c r="B2023" s="25" t="s">
        <v>4057</v>
      </c>
      <c r="C2023" s="24" t="s">
        <v>20</v>
      </c>
      <c r="D2023" s="24" t="s">
        <v>2057</v>
      </c>
      <c r="E2023" s="30">
        <v>3.1900000000000001E-3</v>
      </c>
      <c r="F2023" s="27">
        <v>8.98</v>
      </c>
      <c r="G2023" s="27">
        <f t="shared" si="53"/>
        <v>0.03</v>
      </c>
    </row>
    <row r="2024" spans="1:7" ht="15" customHeight="1" x14ac:dyDescent="0.25">
      <c r="A2024" s="24" t="s">
        <v>3955</v>
      </c>
      <c r="B2024" s="25" t="s">
        <v>3956</v>
      </c>
      <c r="C2024" s="24" t="s">
        <v>20</v>
      </c>
      <c r="D2024" s="24" t="s">
        <v>3903</v>
      </c>
      <c r="E2024" s="30">
        <v>4.4999999999999998E-2</v>
      </c>
      <c r="F2024" s="27">
        <v>19.37</v>
      </c>
      <c r="G2024" s="27">
        <f t="shared" si="53"/>
        <v>0.87</v>
      </c>
    </row>
    <row r="2025" spans="1:7" ht="21" customHeight="1" x14ac:dyDescent="0.25">
      <c r="A2025" s="24" t="s">
        <v>4050</v>
      </c>
      <c r="B2025" s="25" t="s">
        <v>4051</v>
      </c>
      <c r="C2025" s="24" t="s">
        <v>20</v>
      </c>
      <c r="D2025" s="24" t="s">
        <v>84</v>
      </c>
      <c r="E2025" s="30">
        <v>0.46875</v>
      </c>
      <c r="F2025" s="27">
        <v>3.9</v>
      </c>
      <c r="G2025" s="27">
        <f t="shared" si="53"/>
        <v>1.83</v>
      </c>
    </row>
    <row r="2026" spans="1:7" ht="21" customHeight="1" x14ac:dyDescent="0.25">
      <c r="A2026" s="24" t="s">
        <v>4058</v>
      </c>
      <c r="B2026" s="25" t="s">
        <v>4059</v>
      </c>
      <c r="C2026" s="24" t="s">
        <v>20</v>
      </c>
      <c r="D2026" s="24" t="s">
        <v>84</v>
      </c>
      <c r="E2026" s="30">
        <v>0.375</v>
      </c>
      <c r="F2026" s="27">
        <v>2.69</v>
      </c>
      <c r="G2026" s="27">
        <f t="shared" si="53"/>
        <v>1.01</v>
      </c>
    </row>
    <row r="2027" spans="1:7" ht="29.1" customHeight="1" x14ac:dyDescent="0.25">
      <c r="A2027" s="24" t="s">
        <v>4060</v>
      </c>
      <c r="B2027" s="25" t="s">
        <v>4061</v>
      </c>
      <c r="C2027" s="24" t="s">
        <v>20</v>
      </c>
      <c r="D2027" s="24" t="s">
        <v>16</v>
      </c>
      <c r="E2027" s="30">
        <v>1.07</v>
      </c>
      <c r="F2027" s="27">
        <v>23.81</v>
      </c>
      <c r="G2027" s="27">
        <f t="shared" si="53"/>
        <v>25.48</v>
      </c>
    </row>
    <row r="2028" spans="1:7" ht="15" customHeight="1" x14ac:dyDescent="0.25">
      <c r="A2028" s="9"/>
      <c r="B2028" s="9"/>
      <c r="C2028" s="9"/>
      <c r="D2028" s="9"/>
      <c r="E2028" s="91" t="s">
        <v>3906</v>
      </c>
      <c r="F2028" s="91"/>
      <c r="G2028" s="28">
        <f>SUM(G2022:G2027)</f>
        <v>124.74000000000001</v>
      </c>
    </row>
    <row r="2029" spans="1:7" ht="15" customHeight="1" x14ac:dyDescent="0.25">
      <c r="A2029" s="93" t="s">
        <v>3907</v>
      </c>
      <c r="B2029" s="93"/>
      <c r="C2029" s="23" t="s">
        <v>3</v>
      </c>
      <c r="D2029" s="23" t="s">
        <v>4</v>
      </c>
      <c r="E2029" s="23" t="s">
        <v>3894</v>
      </c>
      <c r="F2029" s="23" t="s">
        <v>3895</v>
      </c>
      <c r="G2029" s="23" t="s">
        <v>3896</v>
      </c>
    </row>
    <row r="2030" spans="1:7" ht="21" customHeight="1" x14ac:dyDescent="0.25">
      <c r="A2030" s="24" t="s">
        <v>3908</v>
      </c>
      <c r="B2030" s="25" t="s">
        <v>3909</v>
      </c>
      <c r="C2030" s="24" t="s">
        <v>20</v>
      </c>
      <c r="D2030" s="24" t="s">
        <v>2056</v>
      </c>
      <c r="E2030" s="30">
        <v>0.13009999999999999</v>
      </c>
      <c r="F2030" s="27">
        <v>32.24</v>
      </c>
      <c r="G2030" s="27">
        <f>ROUND(ROUND(E2030,8)*F2030,2)</f>
        <v>4.1900000000000004</v>
      </c>
    </row>
    <row r="2031" spans="1:7" ht="15" customHeight="1" x14ac:dyDescent="0.25">
      <c r="A2031" s="24" t="s">
        <v>3971</v>
      </c>
      <c r="B2031" s="25" t="s">
        <v>3972</v>
      </c>
      <c r="C2031" s="24" t="s">
        <v>20</v>
      </c>
      <c r="D2031" s="24" t="s">
        <v>2056</v>
      </c>
      <c r="E2031" s="30">
        <v>8.7400000000000005E-2</v>
      </c>
      <c r="F2031" s="27">
        <v>32.69</v>
      </c>
      <c r="G2031" s="27">
        <f>ROUND(ROUND(E2031,8)*F2031,2)</f>
        <v>2.86</v>
      </c>
    </row>
    <row r="2032" spans="1:7" ht="15" customHeight="1" x14ac:dyDescent="0.25">
      <c r="A2032" s="24" t="s">
        <v>3910</v>
      </c>
      <c r="B2032" s="25" t="s">
        <v>3911</v>
      </c>
      <c r="C2032" s="24" t="s">
        <v>20</v>
      </c>
      <c r="D2032" s="24" t="s">
        <v>2056</v>
      </c>
      <c r="E2032" s="30">
        <v>0.21759999999999999</v>
      </c>
      <c r="F2032" s="27">
        <v>24.94</v>
      </c>
      <c r="G2032" s="27">
        <f>ROUND(ROUND(E2032,8)*F2032,2)</f>
        <v>5.43</v>
      </c>
    </row>
    <row r="2033" spans="1:7" ht="18" customHeight="1" x14ac:dyDescent="0.25">
      <c r="A2033" s="9"/>
      <c r="B2033" s="9"/>
      <c r="C2033" s="9"/>
      <c r="D2033" s="9"/>
      <c r="E2033" s="91" t="s">
        <v>3912</v>
      </c>
      <c r="F2033" s="91"/>
      <c r="G2033" s="28">
        <f>SUM(G2030:G2032)</f>
        <v>12.48</v>
      </c>
    </row>
    <row r="2034" spans="1:7" ht="15" customHeight="1" x14ac:dyDescent="0.25">
      <c r="A2034" s="93" t="s">
        <v>3922</v>
      </c>
      <c r="B2034" s="93"/>
      <c r="C2034" s="23" t="s">
        <v>3</v>
      </c>
      <c r="D2034" s="23" t="s">
        <v>4</v>
      </c>
      <c r="E2034" s="23" t="s">
        <v>3894</v>
      </c>
      <c r="F2034" s="23" t="s">
        <v>3895</v>
      </c>
      <c r="G2034" s="23" t="s">
        <v>3896</v>
      </c>
    </row>
    <row r="2035" spans="1:7" ht="29.1" customHeight="1" x14ac:dyDescent="0.25">
      <c r="A2035" s="24" t="s">
        <v>4062</v>
      </c>
      <c r="B2035" s="25" t="s">
        <v>4063</v>
      </c>
      <c r="C2035" s="24" t="s">
        <v>20</v>
      </c>
      <c r="D2035" s="24" t="s">
        <v>3903</v>
      </c>
      <c r="E2035" s="30">
        <v>1.23E-2</v>
      </c>
      <c r="F2035" s="27">
        <v>23.44</v>
      </c>
      <c r="G2035" s="27">
        <f>ROUND(ROUND(E2035,8)*F2035,2)</f>
        <v>0.28999999999999998</v>
      </c>
    </row>
    <row r="2036" spans="1:7" ht="21" customHeight="1" x14ac:dyDescent="0.25">
      <c r="A2036" s="24" t="s">
        <v>4064</v>
      </c>
      <c r="B2036" s="25" t="s">
        <v>4065</v>
      </c>
      <c r="C2036" s="24" t="s">
        <v>4066</v>
      </c>
      <c r="D2036" s="24" t="s">
        <v>26</v>
      </c>
      <c r="E2036" s="30">
        <v>4</v>
      </c>
      <c r="F2036" s="27">
        <v>5.76</v>
      </c>
      <c r="G2036" s="27">
        <f>ROUND(ROUND(E2036,8)*F2036,2)</f>
        <v>23.04</v>
      </c>
    </row>
    <row r="2037" spans="1:7" ht="15" customHeight="1" x14ac:dyDescent="0.25">
      <c r="A2037" s="9"/>
      <c r="B2037" s="9"/>
      <c r="C2037" s="9"/>
      <c r="D2037" s="9"/>
      <c r="E2037" s="91" t="s">
        <v>3933</v>
      </c>
      <c r="F2037" s="91"/>
      <c r="G2037" s="28">
        <f>SUM(G2035:G2036)</f>
        <v>23.33</v>
      </c>
    </row>
    <row r="2038" spans="1:7" ht="15" customHeight="1" x14ac:dyDescent="0.25">
      <c r="A2038" s="9"/>
      <c r="B2038" s="9"/>
      <c r="C2038" s="9"/>
      <c r="D2038" s="9"/>
      <c r="E2038" s="92" t="s">
        <v>3913</v>
      </c>
      <c r="F2038" s="92"/>
      <c r="G2038" s="29">
        <f>ROUND(SUM(G2028,G2033,G2037),2)</f>
        <v>160.55000000000001</v>
      </c>
    </row>
    <row r="2039" spans="1:7" ht="9.9499999999999993" customHeight="1" x14ac:dyDescent="0.25">
      <c r="A2039" s="9"/>
      <c r="B2039" s="9"/>
      <c r="C2039" s="9"/>
      <c r="D2039" s="9"/>
      <c r="E2039" s="100"/>
      <c r="F2039" s="100"/>
      <c r="G2039" s="100"/>
    </row>
    <row r="2040" spans="1:7" ht="20.100000000000001" customHeight="1" x14ac:dyDescent="0.25">
      <c r="A2040" s="99" t="s">
        <v>4123</v>
      </c>
      <c r="B2040" s="99"/>
      <c r="C2040" s="99"/>
      <c r="D2040" s="99"/>
      <c r="E2040" s="99"/>
      <c r="F2040" s="99"/>
      <c r="G2040" s="99"/>
    </row>
    <row r="2041" spans="1:7" ht="15" customHeight="1" x14ac:dyDescent="0.25">
      <c r="A2041" s="93" t="s">
        <v>3893</v>
      </c>
      <c r="B2041" s="93"/>
      <c r="C2041" s="23" t="s">
        <v>3</v>
      </c>
      <c r="D2041" s="23" t="s">
        <v>4</v>
      </c>
      <c r="E2041" s="23" t="s">
        <v>3894</v>
      </c>
      <c r="F2041" s="23" t="s">
        <v>3895</v>
      </c>
      <c r="G2041" s="23" t="s">
        <v>3896</v>
      </c>
    </row>
    <row r="2042" spans="1:7" ht="15" customHeight="1" x14ac:dyDescent="0.25">
      <c r="A2042" s="24" t="s">
        <v>3951</v>
      </c>
      <c r="B2042" s="25" t="s">
        <v>3952</v>
      </c>
      <c r="C2042" s="24" t="s">
        <v>3953</v>
      </c>
      <c r="D2042" s="24" t="s">
        <v>3954</v>
      </c>
      <c r="E2042" s="30">
        <v>4.0000000000000001E-3</v>
      </c>
      <c r="F2042" s="27">
        <v>215</v>
      </c>
      <c r="G2042" s="27">
        <f>ROUND(ROUND(E2042,8)*F2042,2)</f>
        <v>0.86</v>
      </c>
    </row>
    <row r="2043" spans="1:7" ht="15" customHeight="1" x14ac:dyDescent="0.25">
      <c r="A2043" s="24" t="s">
        <v>3955</v>
      </c>
      <c r="B2043" s="25" t="s">
        <v>3956</v>
      </c>
      <c r="C2043" s="24" t="s">
        <v>20</v>
      </c>
      <c r="D2043" s="24" t="s">
        <v>3903</v>
      </c>
      <c r="E2043" s="30">
        <v>5.0000000000000001E-3</v>
      </c>
      <c r="F2043" s="27">
        <v>19.37</v>
      </c>
      <c r="G2043" s="27">
        <f>ROUND(ROUND(E2043,8)*F2043,2)</f>
        <v>0.1</v>
      </c>
    </row>
    <row r="2044" spans="1:7" ht="15" customHeight="1" x14ac:dyDescent="0.25">
      <c r="A2044" s="9"/>
      <c r="B2044" s="9"/>
      <c r="C2044" s="9"/>
      <c r="D2044" s="9"/>
      <c r="E2044" s="91" t="s">
        <v>3906</v>
      </c>
      <c r="F2044" s="91"/>
      <c r="G2044" s="28">
        <f>SUM(G2042:G2043)</f>
        <v>0.96</v>
      </c>
    </row>
    <row r="2045" spans="1:7" ht="15" customHeight="1" x14ac:dyDescent="0.25">
      <c r="A2045" s="93" t="s">
        <v>3907</v>
      </c>
      <c r="B2045" s="93"/>
      <c r="C2045" s="23" t="s">
        <v>3</v>
      </c>
      <c r="D2045" s="23" t="s">
        <v>4</v>
      </c>
      <c r="E2045" s="23" t="s">
        <v>3894</v>
      </c>
      <c r="F2045" s="23" t="s">
        <v>3895</v>
      </c>
      <c r="G2045" s="23" t="s">
        <v>3896</v>
      </c>
    </row>
    <row r="2046" spans="1:7" ht="21" customHeight="1" x14ac:dyDescent="0.25">
      <c r="A2046" s="24" t="s">
        <v>3908</v>
      </c>
      <c r="B2046" s="25" t="s">
        <v>3909</v>
      </c>
      <c r="C2046" s="24" t="s">
        <v>20</v>
      </c>
      <c r="D2046" s="24" t="s">
        <v>2056</v>
      </c>
      <c r="E2046" s="30">
        <v>0.03</v>
      </c>
      <c r="F2046" s="27">
        <v>32.24</v>
      </c>
      <c r="G2046" s="27">
        <f>ROUND(ROUND(E2046,8)*F2046,2)</f>
        <v>0.97</v>
      </c>
    </row>
    <row r="2047" spans="1:7" ht="15" customHeight="1" x14ac:dyDescent="0.25">
      <c r="A2047" s="24" t="s">
        <v>3910</v>
      </c>
      <c r="B2047" s="25" t="s">
        <v>3911</v>
      </c>
      <c r="C2047" s="24" t="s">
        <v>20</v>
      </c>
      <c r="D2047" s="24" t="s">
        <v>2056</v>
      </c>
      <c r="E2047" s="30">
        <v>0.03</v>
      </c>
      <c r="F2047" s="27">
        <v>24.94</v>
      </c>
      <c r="G2047" s="27">
        <f>ROUND(ROUND(E2047,8)*F2047,2)</f>
        <v>0.75</v>
      </c>
    </row>
    <row r="2048" spans="1:7" ht="18" customHeight="1" x14ac:dyDescent="0.25">
      <c r="A2048" s="9"/>
      <c r="B2048" s="9"/>
      <c r="C2048" s="9"/>
      <c r="D2048" s="9"/>
      <c r="E2048" s="91" t="s">
        <v>3912</v>
      </c>
      <c r="F2048" s="91"/>
      <c r="G2048" s="28">
        <f>SUM(G2046:G2047)</f>
        <v>1.72</v>
      </c>
    </row>
    <row r="2049" spans="1:7" ht="15" customHeight="1" x14ac:dyDescent="0.25">
      <c r="A2049" s="9"/>
      <c r="B2049" s="9"/>
      <c r="C2049" s="9"/>
      <c r="D2049" s="9"/>
      <c r="E2049" s="92" t="s">
        <v>3913</v>
      </c>
      <c r="F2049" s="92"/>
      <c r="G2049" s="29">
        <f>ROUND(SUM(G2044,G2048),2)</f>
        <v>2.68</v>
      </c>
    </row>
    <row r="2050" spans="1:7" ht="9.9499999999999993" customHeight="1" x14ac:dyDescent="0.25">
      <c r="A2050" s="9"/>
      <c r="B2050" s="9"/>
      <c r="C2050" s="9"/>
      <c r="D2050" s="9"/>
      <c r="E2050" s="100"/>
      <c r="F2050" s="100"/>
      <c r="G2050" s="100"/>
    </row>
    <row r="2051" spans="1:7" ht="20.100000000000001" customHeight="1" x14ac:dyDescent="0.25">
      <c r="A2051" s="99" t="s">
        <v>4124</v>
      </c>
      <c r="B2051" s="99"/>
      <c r="C2051" s="99"/>
      <c r="D2051" s="99"/>
      <c r="E2051" s="99"/>
      <c r="F2051" s="99"/>
      <c r="G2051" s="99"/>
    </row>
    <row r="2052" spans="1:7" ht="15" customHeight="1" x14ac:dyDescent="0.25">
      <c r="A2052" s="93" t="s">
        <v>3981</v>
      </c>
      <c r="B2052" s="93"/>
      <c r="C2052" s="23" t="s">
        <v>3</v>
      </c>
      <c r="D2052" s="23" t="s">
        <v>4</v>
      </c>
      <c r="E2052" s="23" t="s">
        <v>3894</v>
      </c>
      <c r="F2052" s="23" t="s">
        <v>3895</v>
      </c>
      <c r="G2052" s="23" t="s">
        <v>3896</v>
      </c>
    </row>
    <row r="2053" spans="1:7" ht="21" customHeight="1" x14ac:dyDescent="0.25">
      <c r="A2053" s="24" t="s">
        <v>70</v>
      </c>
      <c r="B2053" s="25" t="s">
        <v>3982</v>
      </c>
      <c r="C2053" s="24" t="s">
        <v>25</v>
      </c>
      <c r="D2053" s="24" t="s">
        <v>61</v>
      </c>
      <c r="E2053" s="30">
        <v>1</v>
      </c>
      <c r="F2053" s="27">
        <v>28.42</v>
      </c>
      <c r="G2053" s="27">
        <f>ROUND(ROUND(E2053,8)*F2053,2)</f>
        <v>28.42</v>
      </c>
    </row>
    <row r="2054" spans="1:7" ht="15" customHeight="1" x14ac:dyDescent="0.25">
      <c r="A2054" s="9"/>
      <c r="B2054" s="9"/>
      <c r="C2054" s="9"/>
      <c r="D2054" s="9"/>
      <c r="E2054" s="91" t="s">
        <v>3983</v>
      </c>
      <c r="F2054" s="91"/>
      <c r="G2054" s="28">
        <f>SUM(G2053:G2053)</f>
        <v>28.42</v>
      </c>
    </row>
    <row r="2055" spans="1:7" ht="15" customHeight="1" x14ac:dyDescent="0.25">
      <c r="A2055" s="9"/>
      <c r="B2055" s="9"/>
      <c r="C2055" s="9"/>
      <c r="D2055" s="9"/>
      <c r="E2055" s="92" t="s">
        <v>3913</v>
      </c>
      <c r="F2055" s="92"/>
      <c r="G2055" s="29">
        <f>ROUND(SUM(G2054),2)</f>
        <v>28.42</v>
      </c>
    </row>
    <row r="2056" spans="1:7" ht="9.9499999999999993" customHeight="1" x14ac:dyDescent="0.25">
      <c r="A2056" s="9"/>
      <c r="B2056" s="9"/>
      <c r="C2056" s="9"/>
      <c r="D2056" s="9"/>
      <c r="E2056" s="100"/>
      <c r="F2056" s="100"/>
      <c r="G2056" s="100"/>
    </row>
    <row r="2057" spans="1:7" ht="20.100000000000001" customHeight="1" x14ac:dyDescent="0.25">
      <c r="A2057" s="99" t="s">
        <v>4125</v>
      </c>
      <c r="B2057" s="99"/>
      <c r="C2057" s="99"/>
      <c r="D2057" s="99"/>
      <c r="E2057" s="99"/>
      <c r="F2057" s="99"/>
      <c r="G2057" s="99"/>
    </row>
    <row r="2058" spans="1:7" ht="15" customHeight="1" x14ac:dyDescent="0.25">
      <c r="A2058" s="93" t="s">
        <v>3893</v>
      </c>
      <c r="B2058" s="93"/>
      <c r="C2058" s="23" t="s">
        <v>3</v>
      </c>
      <c r="D2058" s="23" t="s">
        <v>4</v>
      </c>
      <c r="E2058" s="23" t="s">
        <v>3894</v>
      </c>
      <c r="F2058" s="23" t="s">
        <v>3895</v>
      </c>
      <c r="G2058" s="23" t="s">
        <v>3896</v>
      </c>
    </row>
    <row r="2059" spans="1:7" ht="29.1" customHeight="1" x14ac:dyDescent="0.25">
      <c r="A2059" s="24" t="s">
        <v>4054</v>
      </c>
      <c r="B2059" s="25" t="s">
        <v>4055</v>
      </c>
      <c r="C2059" s="24" t="s">
        <v>20</v>
      </c>
      <c r="D2059" s="24" t="s">
        <v>34</v>
      </c>
      <c r="E2059" s="30">
        <v>0.18468999999999999</v>
      </c>
      <c r="F2059" s="27">
        <v>517.16999999999996</v>
      </c>
      <c r="G2059" s="27">
        <f t="shared" ref="G2059:G2064" si="54">ROUND(ROUND(E2059,8)*F2059,2)</f>
        <v>95.52</v>
      </c>
    </row>
    <row r="2060" spans="1:7" ht="21" customHeight="1" x14ac:dyDescent="0.25">
      <c r="A2060" s="24" t="s">
        <v>4056</v>
      </c>
      <c r="B2060" s="25" t="s">
        <v>4057</v>
      </c>
      <c r="C2060" s="24" t="s">
        <v>20</v>
      </c>
      <c r="D2060" s="24" t="s">
        <v>2057</v>
      </c>
      <c r="E2060" s="30">
        <v>3.1900000000000001E-3</v>
      </c>
      <c r="F2060" s="27">
        <v>8.98</v>
      </c>
      <c r="G2060" s="27">
        <f t="shared" si="54"/>
        <v>0.03</v>
      </c>
    </row>
    <row r="2061" spans="1:7" ht="15" customHeight="1" x14ac:dyDescent="0.25">
      <c r="A2061" s="24" t="s">
        <v>3955</v>
      </c>
      <c r="B2061" s="25" t="s">
        <v>3956</v>
      </c>
      <c r="C2061" s="24" t="s">
        <v>20</v>
      </c>
      <c r="D2061" s="24" t="s">
        <v>3903</v>
      </c>
      <c r="E2061" s="30">
        <v>4.4999999999999998E-2</v>
      </c>
      <c r="F2061" s="27">
        <v>19.37</v>
      </c>
      <c r="G2061" s="27">
        <f t="shared" si="54"/>
        <v>0.87</v>
      </c>
    </row>
    <row r="2062" spans="1:7" ht="21" customHeight="1" x14ac:dyDescent="0.25">
      <c r="A2062" s="24" t="s">
        <v>4050</v>
      </c>
      <c r="B2062" s="25" t="s">
        <v>4051</v>
      </c>
      <c r="C2062" s="24" t="s">
        <v>20</v>
      </c>
      <c r="D2062" s="24" t="s">
        <v>84</v>
      </c>
      <c r="E2062" s="30">
        <v>0.46875</v>
      </c>
      <c r="F2062" s="27">
        <v>3.9</v>
      </c>
      <c r="G2062" s="27">
        <f t="shared" si="54"/>
        <v>1.83</v>
      </c>
    </row>
    <row r="2063" spans="1:7" ht="21" customHeight="1" x14ac:dyDescent="0.25">
      <c r="A2063" s="24" t="s">
        <v>4058</v>
      </c>
      <c r="B2063" s="25" t="s">
        <v>4059</v>
      </c>
      <c r="C2063" s="24" t="s">
        <v>20</v>
      </c>
      <c r="D2063" s="24" t="s">
        <v>84</v>
      </c>
      <c r="E2063" s="30">
        <v>0.375</v>
      </c>
      <c r="F2063" s="27">
        <v>2.69</v>
      </c>
      <c r="G2063" s="27">
        <f t="shared" si="54"/>
        <v>1.01</v>
      </c>
    </row>
    <row r="2064" spans="1:7" ht="29.1" customHeight="1" x14ac:dyDescent="0.25">
      <c r="A2064" s="24" t="s">
        <v>4060</v>
      </c>
      <c r="B2064" s="25" t="s">
        <v>4061</v>
      </c>
      <c r="C2064" s="24" t="s">
        <v>20</v>
      </c>
      <c r="D2064" s="24" t="s">
        <v>16</v>
      </c>
      <c r="E2064" s="30">
        <v>1.07</v>
      </c>
      <c r="F2064" s="27">
        <v>23.81</v>
      </c>
      <c r="G2064" s="27">
        <f t="shared" si="54"/>
        <v>25.48</v>
      </c>
    </row>
    <row r="2065" spans="1:7" ht="15" customHeight="1" x14ac:dyDescent="0.25">
      <c r="A2065" s="9"/>
      <c r="B2065" s="9"/>
      <c r="C2065" s="9"/>
      <c r="D2065" s="9"/>
      <c r="E2065" s="91" t="s">
        <v>3906</v>
      </c>
      <c r="F2065" s="91"/>
      <c r="G2065" s="28">
        <f>SUM(G2059:G2064)</f>
        <v>124.74000000000001</v>
      </c>
    </row>
    <row r="2066" spans="1:7" ht="15" customHeight="1" x14ac:dyDescent="0.25">
      <c r="A2066" s="93" t="s">
        <v>3907</v>
      </c>
      <c r="B2066" s="93"/>
      <c r="C2066" s="23" t="s">
        <v>3</v>
      </c>
      <c r="D2066" s="23" t="s">
        <v>4</v>
      </c>
      <c r="E2066" s="23" t="s">
        <v>3894</v>
      </c>
      <c r="F2066" s="23" t="s">
        <v>3895</v>
      </c>
      <c r="G2066" s="23" t="s">
        <v>3896</v>
      </c>
    </row>
    <row r="2067" spans="1:7" ht="21" customHeight="1" x14ac:dyDescent="0.25">
      <c r="A2067" s="24" t="s">
        <v>3908</v>
      </c>
      <c r="B2067" s="25" t="s">
        <v>3909</v>
      </c>
      <c r="C2067" s="24" t="s">
        <v>20</v>
      </c>
      <c r="D2067" s="24" t="s">
        <v>2056</v>
      </c>
      <c r="E2067" s="30">
        <v>0.13009999999999999</v>
      </c>
      <c r="F2067" s="27">
        <v>32.24</v>
      </c>
      <c r="G2067" s="27">
        <f>ROUND(ROUND(E2067,8)*F2067,2)</f>
        <v>4.1900000000000004</v>
      </c>
    </row>
    <row r="2068" spans="1:7" ht="15" customHeight="1" x14ac:dyDescent="0.25">
      <c r="A2068" s="24" t="s">
        <v>3971</v>
      </c>
      <c r="B2068" s="25" t="s">
        <v>3972</v>
      </c>
      <c r="C2068" s="24" t="s">
        <v>20</v>
      </c>
      <c r="D2068" s="24" t="s">
        <v>2056</v>
      </c>
      <c r="E2068" s="30">
        <v>8.7400000000000005E-2</v>
      </c>
      <c r="F2068" s="27">
        <v>32.69</v>
      </c>
      <c r="G2068" s="27">
        <f>ROUND(ROUND(E2068,8)*F2068,2)</f>
        <v>2.86</v>
      </c>
    </row>
    <row r="2069" spans="1:7" ht="15" customHeight="1" x14ac:dyDescent="0.25">
      <c r="A2069" s="24" t="s">
        <v>3910</v>
      </c>
      <c r="B2069" s="25" t="s">
        <v>3911</v>
      </c>
      <c r="C2069" s="24" t="s">
        <v>20</v>
      </c>
      <c r="D2069" s="24" t="s">
        <v>2056</v>
      </c>
      <c r="E2069" s="30">
        <v>0.21759999999999999</v>
      </c>
      <c r="F2069" s="27">
        <v>24.94</v>
      </c>
      <c r="G2069" s="27">
        <f>ROUND(ROUND(E2069,8)*F2069,2)</f>
        <v>5.43</v>
      </c>
    </row>
    <row r="2070" spans="1:7" ht="18" customHeight="1" x14ac:dyDescent="0.25">
      <c r="A2070" s="9"/>
      <c r="B2070" s="9"/>
      <c r="C2070" s="9"/>
      <c r="D2070" s="9"/>
      <c r="E2070" s="91" t="s">
        <v>3912</v>
      </c>
      <c r="F2070" s="91"/>
      <c r="G2070" s="28">
        <f>SUM(G2067:G2069)</f>
        <v>12.48</v>
      </c>
    </row>
    <row r="2071" spans="1:7" ht="15" customHeight="1" x14ac:dyDescent="0.25">
      <c r="A2071" s="93" t="s">
        <v>3922</v>
      </c>
      <c r="B2071" s="93"/>
      <c r="C2071" s="23" t="s">
        <v>3</v>
      </c>
      <c r="D2071" s="23" t="s">
        <v>4</v>
      </c>
      <c r="E2071" s="23" t="s">
        <v>3894</v>
      </c>
      <c r="F2071" s="23" t="s">
        <v>3895</v>
      </c>
      <c r="G2071" s="23" t="s">
        <v>3896</v>
      </c>
    </row>
    <row r="2072" spans="1:7" ht="29.1" customHeight="1" x14ac:dyDescent="0.25">
      <c r="A2072" s="24" t="s">
        <v>4062</v>
      </c>
      <c r="B2072" s="25" t="s">
        <v>4063</v>
      </c>
      <c r="C2072" s="24" t="s">
        <v>20</v>
      </c>
      <c r="D2072" s="24" t="s">
        <v>3903</v>
      </c>
      <c r="E2072" s="30">
        <v>1.23E-2</v>
      </c>
      <c r="F2072" s="27">
        <v>23.44</v>
      </c>
      <c r="G2072" s="27">
        <f>ROUND(ROUND(E2072,8)*F2072,2)</f>
        <v>0.28999999999999998</v>
      </c>
    </row>
    <row r="2073" spans="1:7" ht="21" customHeight="1" x14ac:dyDescent="0.25">
      <c r="A2073" s="24" t="s">
        <v>4064</v>
      </c>
      <c r="B2073" s="25" t="s">
        <v>4065</v>
      </c>
      <c r="C2073" s="24" t="s">
        <v>4066</v>
      </c>
      <c r="D2073" s="24" t="s">
        <v>26</v>
      </c>
      <c r="E2073" s="30">
        <v>4</v>
      </c>
      <c r="F2073" s="27">
        <v>5.76</v>
      </c>
      <c r="G2073" s="27">
        <f>ROUND(ROUND(E2073,8)*F2073,2)</f>
        <v>23.04</v>
      </c>
    </row>
    <row r="2074" spans="1:7" ht="15" customHeight="1" x14ac:dyDescent="0.25">
      <c r="A2074" s="9"/>
      <c r="B2074" s="9"/>
      <c r="C2074" s="9"/>
      <c r="D2074" s="9"/>
      <c r="E2074" s="91" t="s">
        <v>3933</v>
      </c>
      <c r="F2074" s="91"/>
      <c r="G2074" s="28">
        <f>SUM(G2072:G2073)</f>
        <v>23.33</v>
      </c>
    </row>
    <row r="2075" spans="1:7" ht="15" customHeight="1" x14ac:dyDescent="0.25">
      <c r="A2075" s="9"/>
      <c r="B2075" s="9"/>
      <c r="C2075" s="9"/>
      <c r="D2075" s="9"/>
      <c r="E2075" s="92" t="s">
        <v>3913</v>
      </c>
      <c r="F2075" s="92"/>
      <c r="G2075" s="29">
        <f>ROUND(SUM(G2065,G2070,G2074),2)</f>
        <v>160.55000000000001</v>
      </c>
    </row>
    <row r="2076" spans="1:7" ht="9.9499999999999993" customHeight="1" x14ac:dyDescent="0.25">
      <c r="A2076" s="9"/>
      <c r="B2076" s="9"/>
      <c r="C2076" s="9"/>
      <c r="D2076" s="9"/>
      <c r="E2076" s="100"/>
      <c r="F2076" s="100"/>
      <c r="G2076" s="100"/>
    </row>
    <row r="2077" spans="1:7" ht="20.100000000000001" customHeight="1" x14ac:dyDescent="0.25">
      <c r="A2077" s="99" t="s">
        <v>4123</v>
      </c>
      <c r="B2077" s="99"/>
      <c r="C2077" s="99"/>
      <c r="D2077" s="99"/>
      <c r="E2077" s="99"/>
      <c r="F2077" s="99"/>
      <c r="G2077" s="99"/>
    </row>
    <row r="2078" spans="1:7" ht="15" customHeight="1" x14ac:dyDescent="0.25">
      <c r="A2078" s="93" t="s">
        <v>3893</v>
      </c>
      <c r="B2078" s="93"/>
      <c r="C2078" s="23" t="s">
        <v>3</v>
      </c>
      <c r="D2078" s="23" t="s">
        <v>4</v>
      </c>
      <c r="E2078" s="23" t="s">
        <v>3894</v>
      </c>
      <c r="F2078" s="23" t="s">
        <v>3895</v>
      </c>
      <c r="G2078" s="23" t="s">
        <v>3896</v>
      </c>
    </row>
    <row r="2079" spans="1:7" ht="15" customHeight="1" x14ac:dyDescent="0.25">
      <c r="A2079" s="24" t="s">
        <v>3951</v>
      </c>
      <c r="B2079" s="25" t="s">
        <v>3952</v>
      </c>
      <c r="C2079" s="24" t="s">
        <v>3953</v>
      </c>
      <c r="D2079" s="24" t="s">
        <v>3954</v>
      </c>
      <c r="E2079" s="30">
        <v>4.0000000000000001E-3</v>
      </c>
      <c r="F2079" s="27">
        <v>215</v>
      </c>
      <c r="G2079" s="27">
        <f>ROUND(ROUND(E2079,8)*F2079,2)</f>
        <v>0.86</v>
      </c>
    </row>
    <row r="2080" spans="1:7" ht="15" customHeight="1" x14ac:dyDescent="0.25">
      <c r="A2080" s="24" t="s">
        <v>3955</v>
      </c>
      <c r="B2080" s="25" t="s">
        <v>3956</v>
      </c>
      <c r="C2080" s="24" t="s">
        <v>20</v>
      </c>
      <c r="D2080" s="24" t="s">
        <v>3903</v>
      </c>
      <c r="E2080" s="30">
        <v>5.0000000000000001E-3</v>
      </c>
      <c r="F2080" s="27">
        <v>19.37</v>
      </c>
      <c r="G2080" s="27">
        <f>ROUND(ROUND(E2080,8)*F2080,2)</f>
        <v>0.1</v>
      </c>
    </row>
    <row r="2081" spans="1:7" ht="15" customHeight="1" x14ac:dyDescent="0.25">
      <c r="A2081" s="9"/>
      <c r="B2081" s="9"/>
      <c r="C2081" s="9"/>
      <c r="D2081" s="9"/>
      <c r="E2081" s="91" t="s">
        <v>3906</v>
      </c>
      <c r="F2081" s="91"/>
      <c r="G2081" s="28">
        <f>SUM(G2079:G2080)</f>
        <v>0.96</v>
      </c>
    </row>
    <row r="2082" spans="1:7" ht="15" customHeight="1" x14ac:dyDescent="0.25">
      <c r="A2082" s="93" t="s">
        <v>3907</v>
      </c>
      <c r="B2082" s="93"/>
      <c r="C2082" s="23" t="s">
        <v>3</v>
      </c>
      <c r="D2082" s="23" t="s">
        <v>4</v>
      </c>
      <c r="E2082" s="23" t="s">
        <v>3894</v>
      </c>
      <c r="F2082" s="23" t="s">
        <v>3895</v>
      </c>
      <c r="G2082" s="23" t="s">
        <v>3896</v>
      </c>
    </row>
    <row r="2083" spans="1:7" ht="21" customHeight="1" x14ac:dyDescent="0.25">
      <c r="A2083" s="24" t="s">
        <v>3908</v>
      </c>
      <c r="B2083" s="25" t="s">
        <v>3909</v>
      </c>
      <c r="C2083" s="24" t="s">
        <v>20</v>
      </c>
      <c r="D2083" s="24" t="s">
        <v>2056</v>
      </c>
      <c r="E2083" s="30">
        <v>0.03</v>
      </c>
      <c r="F2083" s="27">
        <v>32.24</v>
      </c>
      <c r="G2083" s="27">
        <f>ROUND(ROUND(E2083,8)*F2083,2)</f>
        <v>0.97</v>
      </c>
    </row>
    <row r="2084" spans="1:7" ht="15" customHeight="1" x14ac:dyDescent="0.25">
      <c r="A2084" s="24" t="s">
        <v>3910</v>
      </c>
      <c r="B2084" s="25" t="s">
        <v>3911</v>
      </c>
      <c r="C2084" s="24" t="s">
        <v>20</v>
      </c>
      <c r="D2084" s="24" t="s">
        <v>2056</v>
      </c>
      <c r="E2084" s="30">
        <v>0.03</v>
      </c>
      <c r="F2084" s="27">
        <v>24.94</v>
      </c>
      <c r="G2084" s="27">
        <f>ROUND(ROUND(E2084,8)*F2084,2)</f>
        <v>0.75</v>
      </c>
    </row>
    <row r="2085" spans="1:7" ht="18" customHeight="1" x14ac:dyDescent="0.25">
      <c r="A2085" s="9"/>
      <c r="B2085" s="9"/>
      <c r="C2085" s="9"/>
      <c r="D2085" s="9"/>
      <c r="E2085" s="91" t="s">
        <v>3912</v>
      </c>
      <c r="F2085" s="91"/>
      <c r="G2085" s="28">
        <f>SUM(G2083:G2084)</f>
        <v>1.72</v>
      </c>
    </row>
    <row r="2086" spans="1:7" ht="15" customHeight="1" x14ac:dyDescent="0.25">
      <c r="A2086" s="9"/>
      <c r="B2086" s="9"/>
      <c r="C2086" s="9"/>
      <c r="D2086" s="9"/>
      <c r="E2086" s="92" t="s">
        <v>3913</v>
      </c>
      <c r="F2086" s="92"/>
      <c r="G2086" s="29">
        <f>ROUND(SUM(G2081,G2085),2)</f>
        <v>2.68</v>
      </c>
    </row>
    <row r="2087" spans="1:7" ht="9.9499999999999993" customHeight="1" x14ac:dyDescent="0.25">
      <c r="A2087" s="9"/>
      <c r="B2087" s="9"/>
      <c r="C2087" s="9"/>
      <c r="D2087" s="9"/>
      <c r="E2087" s="100"/>
      <c r="F2087" s="100"/>
      <c r="G2087" s="100"/>
    </row>
    <row r="2088" spans="1:7" ht="20.100000000000001" customHeight="1" x14ac:dyDescent="0.25">
      <c r="A2088" s="99" t="s">
        <v>4124</v>
      </c>
      <c r="B2088" s="99"/>
      <c r="C2088" s="99"/>
      <c r="D2088" s="99"/>
      <c r="E2088" s="99"/>
      <c r="F2088" s="99"/>
      <c r="G2088" s="99"/>
    </row>
    <row r="2089" spans="1:7" ht="15" customHeight="1" x14ac:dyDescent="0.25">
      <c r="A2089" s="93" t="s">
        <v>3981</v>
      </c>
      <c r="B2089" s="93"/>
      <c r="C2089" s="23" t="s">
        <v>3</v>
      </c>
      <c r="D2089" s="23" t="s">
        <v>4</v>
      </c>
      <c r="E2089" s="23" t="s">
        <v>3894</v>
      </c>
      <c r="F2089" s="23" t="s">
        <v>3895</v>
      </c>
      <c r="G2089" s="23" t="s">
        <v>3896</v>
      </c>
    </row>
    <row r="2090" spans="1:7" ht="21" customHeight="1" x14ac:dyDescent="0.25">
      <c r="A2090" s="24" t="s">
        <v>70</v>
      </c>
      <c r="B2090" s="25" t="s">
        <v>3982</v>
      </c>
      <c r="C2090" s="24" t="s">
        <v>25</v>
      </c>
      <c r="D2090" s="24" t="s">
        <v>61</v>
      </c>
      <c r="E2090" s="30">
        <v>1</v>
      </c>
      <c r="F2090" s="27">
        <v>28.42</v>
      </c>
      <c r="G2090" s="27">
        <f>ROUND(ROUND(E2090,8)*F2090,2)</f>
        <v>28.42</v>
      </c>
    </row>
    <row r="2091" spans="1:7" ht="15" customHeight="1" x14ac:dyDescent="0.25">
      <c r="A2091" s="9"/>
      <c r="B2091" s="9"/>
      <c r="C2091" s="9"/>
      <c r="D2091" s="9"/>
      <c r="E2091" s="91" t="s">
        <v>3983</v>
      </c>
      <c r="F2091" s="91"/>
      <c r="G2091" s="28">
        <f>SUM(G2090:G2090)</f>
        <v>28.42</v>
      </c>
    </row>
    <row r="2092" spans="1:7" ht="15" customHeight="1" x14ac:dyDescent="0.25">
      <c r="A2092" s="9"/>
      <c r="B2092" s="9"/>
      <c r="C2092" s="9"/>
      <c r="D2092" s="9"/>
      <c r="E2092" s="92" t="s">
        <v>3913</v>
      </c>
      <c r="F2092" s="92"/>
      <c r="G2092" s="29">
        <f>ROUND(SUM(G2091),2)</f>
        <v>28.42</v>
      </c>
    </row>
    <row r="2093" spans="1:7" ht="9.9499999999999993" customHeight="1" x14ac:dyDescent="0.25">
      <c r="A2093" s="9"/>
      <c r="B2093" s="9"/>
      <c r="C2093" s="9"/>
      <c r="D2093" s="9"/>
      <c r="E2093" s="100"/>
      <c r="F2093" s="100"/>
      <c r="G2093" s="100"/>
    </row>
    <row r="2094" spans="1:7" ht="20.100000000000001" customHeight="1" x14ac:dyDescent="0.25">
      <c r="A2094" s="99" t="s">
        <v>4125</v>
      </c>
      <c r="B2094" s="99"/>
      <c r="C2094" s="99"/>
      <c r="D2094" s="99"/>
      <c r="E2094" s="99"/>
      <c r="F2094" s="99"/>
      <c r="G2094" s="99"/>
    </row>
    <row r="2095" spans="1:7" ht="15" customHeight="1" x14ac:dyDescent="0.25">
      <c r="A2095" s="93" t="s">
        <v>3893</v>
      </c>
      <c r="B2095" s="93"/>
      <c r="C2095" s="23" t="s">
        <v>3</v>
      </c>
      <c r="D2095" s="23" t="s">
        <v>4</v>
      </c>
      <c r="E2095" s="23" t="s">
        <v>3894</v>
      </c>
      <c r="F2095" s="23" t="s">
        <v>3895</v>
      </c>
      <c r="G2095" s="23" t="s">
        <v>3896</v>
      </c>
    </row>
    <row r="2096" spans="1:7" ht="29.1" customHeight="1" x14ac:dyDescent="0.25">
      <c r="A2096" s="24" t="s">
        <v>4054</v>
      </c>
      <c r="B2096" s="25" t="s">
        <v>4055</v>
      </c>
      <c r="C2096" s="24" t="s">
        <v>20</v>
      </c>
      <c r="D2096" s="24" t="s">
        <v>34</v>
      </c>
      <c r="E2096" s="30">
        <v>0.18468999999999999</v>
      </c>
      <c r="F2096" s="27">
        <v>517.16999999999996</v>
      </c>
      <c r="G2096" s="27">
        <f t="shared" ref="G2096:G2101" si="55">ROUND(ROUND(E2096,8)*F2096,2)</f>
        <v>95.52</v>
      </c>
    </row>
    <row r="2097" spans="1:7" ht="21" customHeight="1" x14ac:dyDescent="0.25">
      <c r="A2097" s="24" t="s">
        <v>4056</v>
      </c>
      <c r="B2097" s="25" t="s">
        <v>4057</v>
      </c>
      <c r="C2097" s="24" t="s">
        <v>20</v>
      </c>
      <c r="D2097" s="24" t="s">
        <v>2057</v>
      </c>
      <c r="E2097" s="30">
        <v>3.1900000000000001E-3</v>
      </c>
      <c r="F2097" s="27">
        <v>8.98</v>
      </c>
      <c r="G2097" s="27">
        <f t="shared" si="55"/>
        <v>0.03</v>
      </c>
    </row>
    <row r="2098" spans="1:7" ht="15" customHeight="1" x14ac:dyDescent="0.25">
      <c r="A2098" s="24" t="s">
        <v>3955</v>
      </c>
      <c r="B2098" s="25" t="s">
        <v>3956</v>
      </c>
      <c r="C2098" s="24" t="s">
        <v>20</v>
      </c>
      <c r="D2098" s="24" t="s">
        <v>3903</v>
      </c>
      <c r="E2098" s="30">
        <v>4.4999999999999998E-2</v>
      </c>
      <c r="F2098" s="27">
        <v>19.37</v>
      </c>
      <c r="G2098" s="27">
        <f t="shared" si="55"/>
        <v>0.87</v>
      </c>
    </row>
    <row r="2099" spans="1:7" ht="21" customHeight="1" x14ac:dyDescent="0.25">
      <c r="A2099" s="24" t="s">
        <v>4050</v>
      </c>
      <c r="B2099" s="25" t="s">
        <v>4051</v>
      </c>
      <c r="C2099" s="24" t="s">
        <v>20</v>
      </c>
      <c r="D2099" s="24" t="s">
        <v>84</v>
      </c>
      <c r="E2099" s="30">
        <v>0.46875</v>
      </c>
      <c r="F2099" s="27">
        <v>3.9</v>
      </c>
      <c r="G2099" s="27">
        <f t="shared" si="55"/>
        <v>1.83</v>
      </c>
    </row>
    <row r="2100" spans="1:7" ht="21" customHeight="1" x14ac:dyDescent="0.25">
      <c r="A2100" s="24" t="s">
        <v>4058</v>
      </c>
      <c r="B2100" s="25" t="s">
        <v>4059</v>
      </c>
      <c r="C2100" s="24" t="s">
        <v>20</v>
      </c>
      <c r="D2100" s="24" t="s">
        <v>84</v>
      </c>
      <c r="E2100" s="30">
        <v>0.375</v>
      </c>
      <c r="F2100" s="27">
        <v>2.69</v>
      </c>
      <c r="G2100" s="27">
        <f t="shared" si="55"/>
        <v>1.01</v>
      </c>
    </row>
    <row r="2101" spans="1:7" ht="29.1" customHeight="1" x14ac:dyDescent="0.25">
      <c r="A2101" s="24" t="s">
        <v>4060</v>
      </c>
      <c r="B2101" s="25" t="s">
        <v>4061</v>
      </c>
      <c r="C2101" s="24" t="s">
        <v>20</v>
      </c>
      <c r="D2101" s="24" t="s">
        <v>16</v>
      </c>
      <c r="E2101" s="30">
        <v>1.07</v>
      </c>
      <c r="F2101" s="27">
        <v>23.81</v>
      </c>
      <c r="G2101" s="27">
        <f t="shared" si="55"/>
        <v>25.48</v>
      </c>
    </row>
    <row r="2102" spans="1:7" ht="15" customHeight="1" x14ac:dyDescent="0.25">
      <c r="A2102" s="9"/>
      <c r="B2102" s="9"/>
      <c r="C2102" s="9"/>
      <c r="D2102" s="9"/>
      <c r="E2102" s="91" t="s">
        <v>3906</v>
      </c>
      <c r="F2102" s="91"/>
      <c r="G2102" s="28">
        <f>SUM(G2096:G2101)</f>
        <v>124.74000000000001</v>
      </c>
    </row>
    <row r="2103" spans="1:7" ht="15" customHeight="1" x14ac:dyDescent="0.25">
      <c r="A2103" s="93" t="s">
        <v>3907</v>
      </c>
      <c r="B2103" s="93"/>
      <c r="C2103" s="23" t="s">
        <v>3</v>
      </c>
      <c r="D2103" s="23" t="s">
        <v>4</v>
      </c>
      <c r="E2103" s="23" t="s">
        <v>3894</v>
      </c>
      <c r="F2103" s="23" t="s">
        <v>3895</v>
      </c>
      <c r="G2103" s="23" t="s">
        <v>3896</v>
      </c>
    </row>
    <row r="2104" spans="1:7" ht="21" customHeight="1" x14ac:dyDescent="0.25">
      <c r="A2104" s="24" t="s">
        <v>3908</v>
      </c>
      <c r="B2104" s="25" t="s">
        <v>3909</v>
      </c>
      <c r="C2104" s="24" t="s">
        <v>20</v>
      </c>
      <c r="D2104" s="24" t="s">
        <v>2056</v>
      </c>
      <c r="E2104" s="30">
        <v>0.13009999999999999</v>
      </c>
      <c r="F2104" s="27">
        <v>32.24</v>
      </c>
      <c r="G2104" s="27">
        <f>ROUND(ROUND(E2104,8)*F2104,2)</f>
        <v>4.1900000000000004</v>
      </c>
    </row>
    <row r="2105" spans="1:7" ht="15" customHeight="1" x14ac:dyDescent="0.25">
      <c r="A2105" s="24" t="s">
        <v>3971</v>
      </c>
      <c r="B2105" s="25" t="s">
        <v>3972</v>
      </c>
      <c r="C2105" s="24" t="s">
        <v>20</v>
      </c>
      <c r="D2105" s="24" t="s">
        <v>2056</v>
      </c>
      <c r="E2105" s="30">
        <v>8.7400000000000005E-2</v>
      </c>
      <c r="F2105" s="27">
        <v>32.69</v>
      </c>
      <c r="G2105" s="27">
        <f>ROUND(ROUND(E2105,8)*F2105,2)</f>
        <v>2.86</v>
      </c>
    </row>
    <row r="2106" spans="1:7" ht="15" customHeight="1" x14ac:dyDescent="0.25">
      <c r="A2106" s="24" t="s">
        <v>3910</v>
      </c>
      <c r="B2106" s="25" t="s">
        <v>3911</v>
      </c>
      <c r="C2106" s="24" t="s">
        <v>20</v>
      </c>
      <c r="D2106" s="24" t="s">
        <v>2056</v>
      </c>
      <c r="E2106" s="30">
        <v>0.21759999999999999</v>
      </c>
      <c r="F2106" s="27">
        <v>24.94</v>
      </c>
      <c r="G2106" s="27">
        <f>ROUND(ROUND(E2106,8)*F2106,2)</f>
        <v>5.43</v>
      </c>
    </row>
    <row r="2107" spans="1:7" ht="18" customHeight="1" x14ac:dyDescent="0.25">
      <c r="A2107" s="9"/>
      <c r="B2107" s="9"/>
      <c r="C2107" s="9"/>
      <c r="D2107" s="9"/>
      <c r="E2107" s="91" t="s">
        <v>3912</v>
      </c>
      <c r="F2107" s="91"/>
      <c r="G2107" s="28">
        <f>SUM(G2104:G2106)</f>
        <v>12.48</v>
      </c>
    </row>
    <row r="2108" spans="1:7" ht="15" customHeight="1" x14ac:dyDescent="0.25">
      <c r="A2108" s="93" t="s">
        <v>3922</v>
      </c>
      <c r="B2108" s="93"/>
      <c r="C2108" s="23" t="s">
        <v>3</v>
      </c>
      <c r="D2108" s="23" t="s">
        <v>4</v>
      </c>
      <c r="E2108" s="23" t="s">
        <v>3894</v>
      </c>
      <c r="F2108" s="23" t="s">
        <v>3895</v>
      </c>
      <c r="G2108" s="23" t="s">
        <v>3896</v>
      </c>
    </row>
    <row r="2109" spans="1:7" ht="29.1" customHeight="1" x14ac:dyDescent="0.25">
      <c r="A2109" s="24" t="s">
        <v>4062</v>
      </c>
      <c r="B2109" s="25" t="s">
        <v>4063</v>
      </c>
      <c r="C2109" s="24" t="s">
        <v>20</v>
      </c>
      <c r="D2109" s="24" t="s">
        <v>3903</v>
      </c>
      <c r="E2109" s="30">
        <v>1.23E-2</v>
      </c>
      <c r="F2109" s="27">
        <v>23.44</v>
      </c>
      <c r="G2109" s="27">
        <f>ROUND(ROUND(E2109,8)*F2109,2)</f>
        <v>0.28999999999999998</v>
      </c>
    </row>
    <row r="2110" spans="1:7" ht="21" customHeight="1" x14ac:dyDescent="0.25">
      <c r="A2110" s="24" t="s">
        <v>4064</v>
      </c>
      <c r="B2110" s="25" t="s">
        <v>4065</v>
      </c>
      <c r="C2110" s="24" t="s">
        <v>4066</v>
      </c>
      <c r="D2110" s="24" t="s">
        <v>26</v>
      </c>
      <c r="E2110" s="30">
        <v>4</v>
      </c>
      <c r="F2110" s="27">
        <v>5.76</v>
      </c>
      <c r="G2110" s="27">
        <f>ROUND(ROUND(E2110,8)*F2110,2)</f>
        <v>23.04</v>
      </c>
    </row>
    <row r="2111" spans="1:7" ht="15" customHeight="1" x14ac:dyDescent="0.25">
      <c r="A2111" s="9"/>
      <c r="B2111" s="9"/>
      <c r="C2111" s="9"/>
      <c r="D2111" s="9"/>
      <c r="E2111" s="91" t="s">
        <v>3933</v>
      </c>
      <c r="F2111" s="91"/>
      <c r="G2111" s="28">
        <f>SUM(G2109:G2110)</f>
        <v>23.33</v>
      </c>
    </row>
    <row r="2112" spans="1:7" ht="15" customHeight="1" x14ac:dyDescent="0.25">
      <c r="A2112" s="9"/>
      <c r="B2112" s="9"/>
      <c r="C2112" s="9"/>
      <c r="D2112" s="9"/>
      <c r="E2112" s="92" t="s">
        <v>3913</v>
      </c>
      <c r="F2112" s="92"/>
      <c r="G2112" s="29">
        <f>ROUND(SUM(G2102,G2107,G2111),2)</f>
        <v>160.55000000000001</v>
      </c>
    </row>
    <row r="2113" spans="1:7" ht="9.9499999999999993" customHeight="1" x14ac:dyDescent="0.25">
      <c r="A2113" s="9"/>
      <c r="B2113" s="9"/>
      <c r="C2113" s="9"/>
      <c r="D2113" s="9"/>
      <c r="E2113" s="100"/>
      <c r="F2113" s="100"/>
      <c r="G2113" s="100"/>
    </row>
    <row r="2114" spans="1:7" ht="20.100000000000001" customHeight="1" x14ac:dyDescent="0.25">
      <c r="A2114" s="99" t="s">
        <v>4123</v>
      </c>
      <c r="B2114" s="99"/>
      <c r="C2114" s="99"/>
      <c r="D2114" s="99"/>
      <c r="E2114" s="99"/>
      <c r="F2114" s="99"/>
      <c r="G2114" s="99"/>
    </row>
    <row r="2115" spans="1:7" ht="15" customHeight="1" x14ac:dyDescent="0.25">
      <c r="A2115" s="93" t="s">
        <v>3893</v>
      </c>
      <c r="B2115" s="93"/>
      <c r="C2115" s="23" t="s">
        <v>3</v>
      </c>
      <c r="D2115" s="23" t="s">
        <v>4</v>
      </c>
      <c r="E2115" s="23" t="s">
        <v>3894</v>
      </c>
      <c r="F2115" s="23" t="s">
        <v>3895</v>
      </c>
      <c r="G2115" s="23" t="s">
        <v>3896</v>
      </c>
    </row>
    <row r="2116" spans="1:7" ht="15" customHeight="1" x14ac:dyDescent="0.25">
      <c r="A2116" s="24" t="s">
        <v>3951</v>
      </c>
      <c r="B2116" s="25" t="s">
        <v>3952</v>
      </c>
      <c r="C2116" s="24" t="s">
        <v>3953</v>
      </c>
      <c r="D2116" s="24" t="s">
        <v>3954</v>
      </c>
      <c r="E2116" s="30">
        <v>4.0000000000000001E-3</v>
      </c>
      <c r="F2116" s="27">
        <v>215</v>
      </c>
      <c r="G2116" s="27">
        <f>ROUND(ROUND(E2116,8)*F2116,2)</f>
        <v>0.86</v>
      </c>
    </row>
    <row r="2117" spans="1:7" ht="15" customHeight="1" x14ac:dyDescent="0.25">
      <c r="A2117" s="24" t="s">
        <v>3955</v>
      </c>
      <c r="B2117" s="25" t="s">
        <v>3956</v>
      </c>
      <c r="C2117" s="24" t="s">
        <v>20</v>
      </c>
      <c r="D2117" s="24" t="s">
        <v>3903</v>
      </c>
      <c r="E2117" s="30">
        <v>5.0000000000000001E-3</v>
      </c>
      <c r="F2117" s="27">
        <v>19.37</v>
      </c>
      <c r="G2117" s="27">
        <f>ROUND(ROUND(E2117,8)*F2117,2)</f>
        <v>0.1</v>
      </c>
    </row>
    <row r="2118" spans="1:7" ht="15" customHeight="1" x14ac:dyDescent="0.25">
      <c r="A2118" s="9"/>
      <c r="B2118" s="9"/>
      <c r="C2118" s="9"/>
      <c r="D2118" s="9"/>
      <c r="E2118" s="91" t="s">
        <v>3906</v>
      </c>
      <c r="F2118" s="91"/>
      <c r="G2118" s="28">
        <f>SUM(G2116:G2117)</f>
        <v>0.96</v>
      </c>
    </row>
    <row r="2119" spans="1:7" ht="15" customHeight="1" x14ac:dyDescent="0.25">
      <c r="A2119" s="93" t="s">
        <v>3907</v>
      </c>
      <c r="B2119" s="93"/>
      <c r="C2119" s="23" t="s">
        <v>3</v>
      </c>
      <c r="D2119" s="23" t="s">
        <v>4</v>
      </c>
      <c r="E2119" s="23" t="s">
        <v>3894</v>
      </c>
      <c r="F2119" s="23" t="s">
        <v>3895</v>
      </c>
      <c r="G2119" s="23" t="s">
        <v>3896</v>
      </c>
    </row>
    <row r="2120" spans="1:7" ht="21" customHeight="1" x14ac:dyDescent="0.25">
      <c r="A2120" s="24" t="s">
        <v>3908</v>
      </c>
      <c r="B2120" s="25" t="s">
        <v>3909</v>
      </c>
      <c r="C2120" s="24" t="s">
        <v>20</v>
      </c>
      <c r="D2120" s="24" t="s">
        <v>2056</v>
      </c>
      <c r="E2120" s="30">
        <v>0.03</v>
      </c>
      <c r="F2120" s="27">
        <v>32.24</v>
      </c>
      <c r="G2120" s="27">
        <f>ROUND(ROUND(E2120,8)*F2120,2)</f>
        <v>0.97</v>
      </c>
    </row>
    <row r="2121" spans="1:7" ht="15" customHeight="1" x14ac:dyDescent="0.25">
      <c r="A2121" s="24" t="s">
        <v>3910</v>
      </c>
      <c r="B2121" s="25" t="s">
        <v>3911</v>
      </c>
      <c r="C2121" s="24" t="s">
        <v>20</v>
      </c>
      <c r="D2121" s="24" t="s">
        <v>2056</v>
      </c>
      <c r="E2121" s="30">
        <v>0.03</v>
      </c>
      <c r="F2121" s="27">
        <v>24.94</v>
      </c>
      <c r="G2121" s="27">
        <f>ROUND(ROUND(E2121,8)*F2121,2)</f>
        <v>0.75</v>
      </c>
    </row>
    <row r="2122" spans="1:7" ht="18" customHeight="1" x14ac:dyDescent="0.25">
      <c r="A2122" s="9"/>
      <c r="B2122" s="9"/>
      <c r="C2122" s="9"/>
      <c r="D2122" s="9"/>
      <c r="E2122" s="91" t="s">
        <v>3912</v>
      </c>
      <c r="F2122" s="91"/>
      <c r="G2122" s="28">
        <f>SUM(G2120:G2121)</f>
        <v>1.72</v>
      </c>
    </row>
    <row r="2123" spans="1:7" ht="15" customHeight="1" x14ac:dyDescent="0.25">
      <c r="A2123" s="9"/>
      <c r="B2123" s="9"/>
      <c r="C2123" s="9"/>
      <c r="D2123" s="9"/>
      <c r="E2123" s="92" t="s">
        <v>3913</v>
      </c>
      <c r="F2123" s="92"/>
      <c r="G2123" s="29">
        <f>ROUND(SUM(G2118,G2122),2)</f>
        <v>2.68</v>
      </c>
    </row>
    <row r="2124" spans="1:7" ht="9.9499999999999993" customHeight="1" x14ac:dyDescent="0.25">
      <c r="A2124" s="9"/>
      <c r="B2124" s="9"/>
      <c r="C2124" s="9"/>
      <c r="D2124" s="9"/>
      <c r="E2124" s="100"/>
      <c r="F2124" s="100"/>
      <c r="G2124" s="100"/>
    </row>
    <row r="2125" spans="1:7" ht="20.100000000000001" customHeight="1" x14ac:dyDescent="0.25">
      <c r="A2125" s="99" t="s">
        <v>4124</v>
      </c>
      <c r="B2125" s="99"/>
      <c r="C2125" s="99"/>
      <c r="D2125" s="99"/>
      <c r="E2125" s="99"/>
      <c r="F2125" s="99"/>
      <c r="G2125" s="99"/>
    </row>
    <row r="2126" spans="1:7" ht="15" customHeight="1" x14ac:dyDescent="0.25">
      <c r="A2126" s="93" t="s">
        <v>3981</v>
      </c>
      <c r="B2126" s="93"/>
      <c r="C2126" s="23" t="s">
        <v>3</v>
      </c>
      <c r="D2126" s="23" t="s">
        <v>4</v>
      </c>
      <c r="E2126" s="23" t="s">
        <v>3894</v>
      </c>
      <c r="F2126" s="23" t="s">
        <v>3895</v>
      </c>
      <c r="G2126" s="23" t="s">
        <v>3896</v>
      </c>
    </row>
    <row r="2127" spans="1:7" ht="21" customHeight="1" x14ac:dyDescent="0.25">
      <c r="A2127" s="24" t="s">
        <v>70</v>
      </c>
      <c r="B2127" s="25" t="s">
        <v>3982</v>
      </c>
      <c r="C2127" s="24" t="s">
        <v>25</v>
      </c>
      <c r="D2127" s="24" t="s">
        <v>61</v>
      </c>
      <c r="E2127" s="30">
        <v>1</v>
      </c>
      <c r="F2127" s="27">
        <v>28.42</v>
      </c>
      <c r="G2127" s="27">
        <f>ROUND(ROUND(E2127,8)*F2127,2)</f>
        <v>28.42</v>
      </c>
    </row>
    <row r="2128" spans="1:7" ht="15" customHeight="1" x14ac:dyDescent="0.25">
      <c r="A2128" s="9"/>
      <c r="B2128" s="9"/>
      <c r="C2128" s="9"/>
      <c r="D2128" s="9"/>
      <c r="E2128" s="91" t="s">
        <v>3983</v>
      </c>
      <c r="F2128" s="91"/>
      <c r="G2128" s="28">
        <f>SUM(G2127:G2127)</f>
        <v>28.42</v>
      </c>
    </row>
    <row r="2129" spans="1:7" ht="15" customHeight="1" x14ac:dyDescent="0.25">
      <c r="A2129" s="9"/>
      <c r="B2129" s="9"/>
      <c r="C2129" s="9"/>
      <c r="D2129" s="9"/>
      <c r="E2129" s="92" t="s">
        <v>3913</v>
      </c>
      <c r="F2129" s="92"/>
      <c r="G2129" s="29">
        <f>ROUND(SUM(G2128),2)</f>
        <v>28.42</v>
      </c>
    </row>
    <row r="2130" spans="1:7" ht="9.9499999999999993" customHeight="1" x14ac:dyDescent="0.25">
      <c r="A2130" s="9"/>
      <c r="B2130" s="9"/>
      <c r="C2130" s="9"/>
      <c r="D2130" s="9"/>
      <c r="E2130" s="100"/>
      <c r="F2130" s="100"/>
      <c r="G2130" s="100"/>
    </row>
    <row r="2131" spans="1:7" ht="20.100000000000001" customHeight="1" x14ac:dyDescent="0.25">
      <c r="A2131" s="99" t="s">
        <v>4125</v>
      </c>
      <c r="B2131" s="99"/>
      <c r="C2131" s="99"/>
      <c r="D2131" s="99"/>
      <c r="E2131" s="99"/>
      <c r="F2131" s="99"/>
      <c r="G2131" s="99"/>
    </row>
    <row r="2132" spans="1:7" ht="15" customHeight="1" x14ac:dyDescent="0.25">
      <c r="A2132" s="93" t="s">
        <v>3893</v>
      </c>
      <c r="B2132" s="93"/>
      <c r="C2132" s="23" t="s">
        <v>3</v>
      </c>
      <c r="D2132" s="23" t="s">
        <v>4</v>
      </c>
      <c r="E2132" s="23" t="s">
        <v>3894</v>
      </c>
      <c r="F2132" s="23" t="s">
        <v>3895</v>
      </c>
      <c r="G2132" s="23" t="s">
        <v>3896</v>
      </c>
    </row>
    <row r="2133" spans="1:7" ht="29.1" customHeight="1" x14ac:dyDescent="0.25">
      <c r="A2133" s="24" t="s">
        <v>4054</v>
      </c>
      <c r="B2133" s="25" t="s">
        <v>4055</v>
      </c>
      <c r="C2133" s="24" t="s">
        <v>20</v>
      </c>
      <c r="D2133" s="24" t="s">
        <v>34</v>
      </c>
      <c r="E2133" s="30">
        <v>0.18468999999999999</v>
      </c>
      <c r="F2133" s="27">
        <v>517.16999999999996</v>
      </c>
      <c r="G2133" s="27">
        <f t="shared" ref="G2133:G2138" si="56">ROUND(ROUND(E2133,8)*F2133,2)</f>
        <v>95.52</v>
      </c>
    </row>
    <row r="2134" spans="1:7" ht="21" customHeight="1" x14ac:dyDescent="0.25">
      <c r="A2134" s="24" t="s">
        <v>4056</v>
      </c>
      <c r="B2134" s="25" t="s">
        <v>4057</v>
      </c>
      <c r="C2134" s="24" t="s">
        <v>20</v>
      </c>
      <c r="D2134" s="24" t="s">
        <v>2057</v>
      </c>
      <c r="E2134" s="30">
        <v>3.1900000000000001E-3</v>
      </c>
      <c r="F2134" s="27">
        <v>8.98</v>
      </c>
      <c r="G2134" s="27">
        <f t="shared" si="56"/>
        <v>0.03</v>
      </c>
    </row>
    <row r="2135" spans="1:7" ht="15" customHeight="1" x14ac:dyDescent="0.25">
      <c r="A2135" s="24" t="s">
        <v>3955</v>
      </c>
      <c r="B2135" s="25" t="s">
        <v>3956</v>
      </c>
      <c r="C2135" s="24" t="s">
        <v>20</v>
      </c>
      <c r="D2135" s="24" t="s">
        <v>3903</v>
      </c>
      <c r="E2135" s="30">
        <v>4.4999999999999998E-2</v>
      </c>
      <c r="F2135" s="27">
        <v>19.37</v>
      </c>
      <c r="G2135" s="27">
        <f t="shared" si="56"/>
        <v>0.87</v>
      </c>
    </row>
    <row r="2136" spans="1:7" ht="21" customHeight="1" x14ac:dyDescent="0.25">
      <c r="A2136" s="24" t="s">
        <v>4050</v>
      </c>
      <c r="B2136" s="25" t="s">
        <v>4051</v>
      </c>
      <c r="C2136" s="24" t="s">
        <v>20</v>
      </c>
      <c r="D2136" s="24" t="s">
        <v>84</v>
      </c>
      <c r="E2136" s="30">
        <v>0.46875</v>
      </c>
      <c r="F2136" s="27">
        <v>3.9</v>
      </c>
      <c r="G2136" s="27">
        <f t="shared" si="56"/>
        <v>1.83</v>
      </c>
    </row>
    <row r="2137" spans="1:7" ht="21" customHeight="1" x14ac:dyDescent="0.25">
      <c r="A2137" s="24" t="s">
        <v>4058</v>
      </c>
      <c r="B2137" s="25" t="s">
        <v>4059</v>
      </c>
      <c r="C2137" s="24" t="s">
        <v>20</v>
      </c>
      <c r="D2137" s="24" t="s">
        <v>84</v>
      </c>
      <c r="E2137" s="30">
        <v>0.375</v>
      </c>
      <c r="F2137" s="27">
        <v>2.69</v>
      </c>
      <c r="G2137" s="27">
        <f t="shared" si="56"/>
        <v>1.01</v>
      </c>
    </row>
    <row r="2138" spans="1:7" ht="29.1" customHeight="1" x14ac:dyDescent="0.25">
      <c r="A2138" s="24" t="s">
        <v>4060</v>
      </c>
      <c r="B2138" s="25" t="s">
        <v>4061</v>
      </c>
      <c r="C2138" s="24" t="s">
        <v>20</v>
      </c>
      <c r="D2138" s="24" t="s">
        <v>16</v>
      </c>
      <c r="E2138" s="30">
        <v>1.07</v>
      </c>
      <c r="F2138" s="27">
        <v>23.81</v>
      </c>
      <c r="G2138" s="27">
        <f t="shared" si="56"/>
        <v>25.48</v>
      </c>
    </row>
    <row r="2139" spans="1:7" ht="15" customHeight="1" x14ac:dyDescent="0.25">
      <c r="A2139" s="9"/>
      <c r="B2139" s="9"/>
      <c r="C2139" s="9"/>
      <c r="D2139" s="9"/>
      <c r="E2139" s="91" t="s">
        <v>3906</v>
      </c>
      <c r="F2139" s="91"/>
      <c r="G2139" s="28">
        <f>SUM(G2133:G2138)</f>
        <v>124.74000000000001</v>
      </c>
    </row>
    <row r="2140" spans="1:7" ht="15" customHeight="1" x14ac:dyDescent="0.25">
      <c r="A2140" s="93" t="s">
        <v>3907</v>
      </c>
      <c r="B2140" s="93"/>
      <c r="C2140" s="23" t="s">
        <v>3</v>
      </c>
      <c r="D2140" s="23" t="s">
        <v>4</v>
      </c>
      <c r="E2140" s="23" t="s">
        <v>3894</v>
      </c>
      <c r="F2140" s="23" t="s">
        <v>3895</v>
      </c>
      <c r="G2140" s="23" t="s">
        <v>3896</v>
      </c>
    </row>
    <row r="2141" spans="1:7" ht="21" customHeight="1" x14ac:dyDescent="0.25">
      <c r="A2141" s="24" t="s">
        <v>3908</v>
      </c>
      <c r="B2141" s="25" t="s">
        <v>3909</v>
      </c>
      <c r="C2141" s="24" t="s">
        <v>20</v>
      </c>
      <c r="D2141" s="24" t="s">
        <v>2056</v>
      </c>
      <c r="E2141" s="30">
        <v>0.13009999999999999</v>
      </c>
      <c r="F2141" s="27">
        <v>32.24</v>
      </c>
      <c r="G2141" s="27">
        <f>ROUND(ROUND(E2141,8)*F2141,2)</f>
        <v>4.1900000000000004</v>
      </c>
    </row>
    <row r="2142" spans="1:7" ht="15" customHeight="1" x14ac:dyDescent="0.25">
      <c r="A2142" s="24" t="s">
        <v>3971</v>
      </c>
      <c r="B2142" s="25" t="s">
        <v>3972</v>
      </c>
      <c r="C2142" s="24" t="s">
        <v>20</v>
      </c>
      <c r="D2142" s="24" t="s">
        <v>2056</v>
      </c>
      <c r="E2142" s="30">
        <v>8.7400000000000005E-2</v>
      </c>
      <c r="F2142" s="27">
        <v>32.69</v>
      </c>
      <c r="G2142" s="27">
        <f>ROUND(ROUND(E2142,8)*F2142,2)</f>
        <v>2.86</v>
      </c>
    </row>
    <row r="2143" spans="1:7" ht="15" customHeight="1" x14ac:dyDescent="0.25">
      <c r="A2143" s="24" t="s">
        <v>3910</v>
      </c>
      <c r="B2143" s="25" t="s">
        <v>3911</v>
      </c>
      <c r="C2143" s="24" t="s">
        <v>20</v>
      </c>
      <c r="D2143" s="24" t="s">
        <v>2056</v>
      </c>
      <c r="E2143" s="30">
        <v>0.21759999999999999</v>
      </c>
      <c r="F2143" s="27">
        <v>24.94</v>
      </c>
      <c r="G2143" s="27">
        <f>ROUND(ROUND(E2143,8)*F2143,2)</f>
        <v>5.43</v>
      </c>
    </row>
    <row r="2144" spans="1:7" ht="18" customHeight="1" x14ac:dyDescent="0.25">
      <c r="A2144" s="9"/>
      <c r="B2144" s="9"/>
      <c r="C2144" s="9"/>
      <c r="D2144" s="9"/>
      <c r="E2144" s="91" t="s">
        <v>3912</v>
      </c>
      <c r="F2144" s="91"/>
      <c r="G2144" s="28">
        <f>SUM(G2141:G2143)</f>
        <v>12.48</v>
      </c>
    </row>
    <row r="2145" spans="1:7" ht="15" customHeight="1" x14ac:dyDescent="0.25">
      <c r="A2145" s="93" t="s">
        <v>3922</v>
      </c>
      <c r="B2145" s="93"/>
      <c r="C2145" s="23" t="s">
        <v>3</v>
      </c>
      <c r="D2145" s="23" t="s">
        <v>4</v>
      </c>
      <c r="E2145" s="23" t="s">
        <v>3894</v>
      </c>
      <c r="F2145" s="23" t="s">
        <v>3895</v>
      </c>
      <c r="G2145" s="23" t="s">
        <v>3896</v>
      </c>
    </row>
    <row r="2146" spans="1:7" ht="29.1" customHeight="1" x14ac:dyDescent="0.25">
      <c r="A2146" s="24" t="s">
        <v>4062</v>
      </c>
      <c r="B2146" s="25" t="s">
        <v>4063</v>
      </c>
      <c r="C2146" s="24" t="s">
        <v>20</v>
      </c>
      <c r="D2146" s="24" t="s">
        <v>3903</v>
      </c>
      <c r="E2146" s="30">
        <v>1.23E-2</v>
      </c>
      <c r="F2146" s="27">
        <v>23.44</v>
      </c>
      <c r="G2146" s="27">
        <f>ROUND(ROUND(E2146,8)*F2146,2)</f>
        <v>0.28999999999999998</v>
      </c>
    </row>
    <row r="2147" spans="1:7" ht="21" customHeight="1" x14ac:dyDescent="0.25">
      <c r="A2147" s="24" t="s">
        <v>4064</v>
      </c>
      <c r="B2147" s="25" t="s">
        <v>4065</v>
      </c>
      <c r="C2147" s="24" t="s">
        <v>4066</v>
      </c>
      <c r="D2147" s="24" t="s">
        <v>26</v>
      </c>
      <c r="E2147" s="30">
        <v>4</v>
      </c>
      <c r="F2147" s="27">
        <v>5.76</v>
      </c>
      <c r="G2147" s="27">
        <f>ROUND(ROUND(E2147,8)*F2147,2)</f>
        <v>23.04</v>
      </c>
    </row>
    <row r="2148" spans="1:7" ht="15" customHeight="1" x14ac:dyDescent="0.25">
      <c r="A2148" s="9"/>
      <c r="B2148" s="9"/>
      <c r="C2148" s="9"/>
      <c r="D2148" s="9"/>
      <c r="E2148" s="91" t="s">
        <v>3933</v>
      </c>
      <c r="F2148" s="91"/>
      <c r="G2148" s="28">
        <f>SUM(G2146:G2147)</f>
        <v>23.33</v>
      </c>
    </row>
    <row r="2149" spans="1:7" ht="15" customHeight="1" x14ac:dyDescent="0.25">
      <c r="A2149" s="9"/>
      <c r="B2149" s="9"/>
      <c r="C2149" s="9"/>
      <c r="D2149" s="9"/>
      <c r="E2149" s="92" t="s">
        <v>3913</v>
      </c>
      <c r="F2149" s="92"/>
      <c r="G2149" s="29">
        <f>ROUND(SUM(G2139,G2144,G2148),2)</f>
        <v>160.55000000000001</v>
      </c>
    </row>
    <row r="2150" spans="1:7" ht="9.9499999999999993" customHeight="1" x14ac:dyDescent="0.25">
      <c r="A2150" s="9"/>
      <c r="B2150" s="9"/>
      <c r="C2150" s="9"/>
      <c r="D2150" s="9"/>
      <c r="E2150" s="100"/>
      <c r="F2150" s="100"/>
      <c r="G2150" s="100"/>
    </row>
    <row r="2151" spans="1:7" ht="20.100000000000001" customHeight="1" x14ac:dyDescent="0.25">
      <c r="A2151" s="99" t="s">
        <v>4123</v>
      </c>
      <c r="B2151" s="99"/>
      <c r="C2151" s="99"/>
      <c r="D2151" s="99"/>
      <c r="E2151" s="99"/>
      <c r="F2151" s="99"/>
      <c r="G2151" s="99"/>
    </row>
    <row r="2152" spans="1:7" ht="15" customHeight="1" x14ac:dyDescent="0.25">
      <c r="A2152" s="93" t="s">
        <v>3893</v>
      </c>
      <c r="B2152" s="93"/>
      <c r="C2152" s="23" t="s">
        <v>3</v>
      </c>
      <c r="D2152" s="23" t="s">
        <v>4</v>
      </c>
      <c r="E2152" s="23" t="s">
        <v>3894</v>
      </c>
      <c r="F2152" s="23" t="s">
        <v>3895</v>
      </c>
      <c r="G2152" s="23" t="s">
        <v>3896</v>
      </c>
    </row>
    <row r="2153" spans="1:7" ht="15" customHeight="1" x14ac:dyDescent="0.25">
      <c r="A2153" s="24" t="s">
        <v>3951</v>
      </c>
      <c r="B2153" s="25" t="s">
        <v>3952</v>
      </c>
      <c r="C2153" s="24" t="s">
        <v>3953</v>
      </c>
      <c r="D2153" s="24" t="s">
        <v>3954</v>
      </c>
      <c r="E2153" s="30">
        <v>4.0000000000000001E-3</v>
      </c>
      <c r="F2153" s="27">
        <v>215</v>
      </c>
      <c r="G2153" s="27">
        <f>ROUND(ROUND(E2153,8)*F2153,2)</f>
        <v>0.86</v>
      </c>
    </row>
    <row r="2154" spans="1:7" ht="15" customHeight="1" x14ac:dyDescent="0.25">
      <c r="A2154" s="24" t="s">
        <v>3955</v>
      </c>
      <c r="B2154" s="25" t="s">
        <v>3956</v>
      </c>
      <c r="C2154" s="24" t="s">
        <v>20</v>
      </c>
      <c r="D2154" s="24" t="s">
        <v>3903</v>
      </c>
      <c r="E2154" s="30">
        <v>5.0000000000000001E-3</v>
      </c>
      <c r="F2154" s="27">
        <v>19.37</v>
      </c>
      <c r="G2154" s="27">
        <f>ROUND(ROUND(E2154,8)*F2154,2)</f>
        <v>0.1</v>
      </c>
    </row>
    <row r="2155" spans="1:7" ht="15" customHeight="1" x14ac:dyDescent="0.25">
      <c r="A2155" s="9"/>
      <c r="B2155" s="9"/>
      <c r="C2155" s="9"/>
      <c r="D2155" s="9"/>
      <c r="E2155" s="91" t="s">
        <v>3906</v>
      </c>
      <c r="F2155" s="91"/>
      <c r="G2155" s="28">
        <f>SUM(G2153:G2154)</f>
        <v>0.96</v>
      </c>
    </row>
    <row r="2156" spans="1:7" ht="15" customHeight="1" x14ac:dyDescent="0.25">
      <c r="A2156" s="93" t="s">
        <v>3907</v>
      </c>
      <c r="B2156" s="93"/>
      <c r="C2156" s="23" t="s">
        <v>3</v>
      </c>
      <c r="D2156" s="23" t="s">
        <v>4</v>
      </c>
      <c r="E2156" s="23" t="s">
        <v>3894</v>
      </c>
      <c r="F2156" s="23" t="s">
        <v>3895</v>
      </c>
      <c r="G2156" s="23" t="s">
        <v>3896</v>
      </c>
    </row>
    <row r="2157" spans="1:7" ht="21" customHeight="1" x14ac:dyDescent="0.25">
      <c r="A2157" s="24" t="s">
        <v>3908</v>
      </c>
      <c r="B2157" s="25" t="s">
        <v>3909</v>
      </c>
      <c r="C2157" s="24" t="s">
        <v>20</v>
      </c>
      <c r="D2157" s="24" t="s">
        <v>2056</v>
      </c>
      <c r="E2157" s="30">
        <v>0.03</v>
      </c>
      <c r="F2157" s="27">
        <v>32.24</v>
      </c>
      <c r="G2157" s="27">
        <f>ROUND(ROUND(E2157,8)*F2157,2)</f>
        <v>0.97</v>
      </c>
    </row>
    <row r="2158" spans="1:7" ht="15" customHeight="1" x14ac:dyDescent="0.25">
      <c r="A2158" s="24" t="s">
        <v>3910</v>
      </c>
      <c r="B2158" s="25" t="s">
        <v>3911</v>
      </c>
      <c r="C2158" s="24" t="s">
        <v>20</v>
      </c>
      <c r="D2158" s="24" t="s">
        <v>2056</v>
      </c>
      <c r="E2158" s="30">
        <v>0.03</v>
      </c>
      <c r="F2158" s="27">
        <v>24.94</v>
      </c>
      <c r="G2158" s="27">
        <f>ROUND(ROUND(E2158,8)*F2158,2)</f>
        <v>0.75</v>
      </c>
    </row>
    <row r="2159" spans="1:7" ht="18" customHeight="1" x14ac:dyDescent="0.25">
      <c r="A2159" s="9"/>
      <c r="B2159" s="9"/>
      <c r="C2159" s="9"/>
      <c r="D2159" s="9"/>
      <c r="E2159" s="91" t="s">
        <v>3912</v>
      </c>
      <c r="F2159" s="91"/>
      <c r="G2159" s="28">
        <f>SUM(G2157:G2158)</f>
        <v>1.72</v>
      </c>
    </row>
    <row r="2160" spans="1:7" ht="15" customHeight="1" x14ac:dyDescent="0.25">
      <c r="A2160" s="9"/>
      <c r="B2160" s="9"/>
      <c r="C2160" s="9"/>
      <c r="D2160" s="9"/>
      <c r="E2160" s="92" t="s">
        <v>3913</v>
      </c>
      <c r="F2160" s="92"/>
      <c r="G2160" s="29">
        <f>ROUND(SUM(G2155,G2159),2)</f>
        <v>2.68</v>
      </c>
    </row>
    <row r="2161" spans="1:7" ht="9.9499999999999993" customHeight="1" x14ac:dyDescent="0.25">
      <c r="A2161" s="9"/>
      <c r="B2161" s="9"/>
      <c r="C2161" s="9"/>
      <c r="D2161" s="9"/>
      <c r="E2161" s="100"/>
      <c r="F2161" s="100"/>
      <c r="G2161" s="100"/>
    </row>
    <row r="2162" spans="1:7" ht="20.100000000000001" customHeight="1" x14ac:dyDescent="0.25">
      <c r="A2162" s="99" t="s">
        <v>4124</v>
      </c>
      <c r="B2162" s="99"/>
      <c r="C2162" s="99"/>
      <c r="D2162" s="99"/>
      <c r="E2162" s="99"/>
      <c r="F2162" s="99"/>
      <c r="G2162" s="99"/>
    </row>
    <row r="2163" spans="1:7" ht="15" customHeight="1" x14ac:dyDescent="0.25">
      <c r="A2163" s="93" t="s">
        <v>3981</v>
      </c>
      <c r="B2163" s="93"/>
      <c r="C2163" s="23" t="s">
        <v>3</v>
      </c>
      <c r="D2163" s="23" t="s">
        <v>4</v>
      </c>
      <c r="E2163" s="23" t="s">
        <v>3894</v>
      </c>
      <c r="F2163" s="23" t="s">
        <v>3895</v>
      </c>
      <c r="G2163" s="23" t="s">
        <v>3896</v>
      </c>
    </row>
    <row r="2164" spans="1:7" ht="21" customHeight="1" x14ac:dyDescent="0.25">
      <c r="A2164" s="24" t="s">
        <v>70</v>
      </c>
      <c r="B2164" s="25" t="s">
        <v>3982</v>
      </c>
      <c r="C2164" s="24" t="s">
        <v>25</v>
      </c>
      <c r="D2164" s="24" t="s">
        <v>61</v>
      </c>
      <c r="E2164" s="30">
        <v>1</v>
      </c>
      <c r="F2164" s="27">
        <v>28.42</v>
      </c>
      <c r="G2164" s="27">
        <f>ROUND(ROUND(E2164,8)*F2164,2)</f>
        <v>28.42</v>
      </c>
    </row>
    <row r="2165" spans="1:7" ht="15" customHeight="1" x14ac:dyDescent="0.25">
      <c r="A2165" s="9"/>
      <c r="B2165" s="9"/>
      <c r="C2165" s="9"/>
      <c r="D2165" s="9"/>
      <c r="E2165" s="91" t="s">
        <v>3983</v>
      </c>
      <c r="F2165" s="91"/>
      <c r="G2165" s="28">
        <f>SUM(G2164:G2164)</f>
        <v>28.42</v>
      </c>
    </row>
    <row r="2166" spans="1:7" ht="15" customHeight="1" x14ac:dyDescent="0.25">
      <c r="A2166" s="9"/>
      <c r="B2166" s="9"/>
      <c r="C2166" s="9"/>
      <c r="D2166" s="9"/>
      <c r="E2166" s="92" t="s">
        <v>3913</v>
      </c>
      <c r="F2166" s="92"/>
      <c r="G2166" s="29">
        <f>ROUND(SUM(G2165),2)</f>
        <v>28.42</v>
      </c>
    </row>
    <row r="2167" spans="1:7" ht="9.9499999999999993" customHeight="1" x14ac:dyDescent="0.25">
      <c r="A2167" s="9"/>
      <c r="B2167" s="9"/>
      <c r="C2167" s="9"/>
      <c r="D2167" s="9"/>
      <c r="E2167" s="100"/>
      <c r="F2167" s="100"/>
      <c r="G2167" s="100"/>
    </row>
    <row r="2168" spans="1:7" ht="20.100000000000001" customHeight="1" x14ac:dyDescent="0.25">
      <c r="A2168" s="99" t="s">
        <v>4125</v>
      </c>
      <c r="B2168" s="99"/>
      <c r="C2168" s="99"/>
      <c r="D2168" s="99"/>
      <c r="E2168" s="99"/>
      <c r="F2168" s="99"/>
      <c r="G2168" s="99"/>
    </row>
    <row r="2169" spans="1:7" ht="15" customHeight="1" x14ac:dyDescent="0.25">
      <c r="A2169" s="93" t="s">
        <v>3893</v>
      </c>
      <c r="B2169" s="93"/>
      <c r="C2169" s="23" t="s">
        <v>3</v>
      </c>
      <c r="D2169" s="23" t="s">
        <v>4</v>
      </c>
      <c r="E2169" s="23" t="s">
        <v>3894</v>
      </c>
      <c r="F2169" s="23" t="s">
        <v>3895</v>
      </c>
      <c r="G2169" s="23" t="s">
        <v>3896</v>
      </c>
    </row>
    <row r="2170" spans="1:7" ht="29.1" customHeight="1" x14ac:dyDescent="0.25">
      <c r="A2170" s="24" t="s">
        <v>4054</v>
      </c>
      <c r="B2170" s="25" t="s">
        <v>4055</v>
      </c>
      <c r="C2170" s="24" t="s">
        <v>20</v>
      </c>
      <c r="D2170" s="24" t="s">
        <v>34</v>
      </c>
      <c r="E2170" s="30">
        <v>0.18468999999999999</v>
      </c>
      <c r="F2170" s="27">
        <v>517.16999999999996</v>
      </c>
      <c r="G2170" s="27">
        <f t="shared" ref="G2170:G2175" si="57">ROUND(ROUND(E2170,8)*F2170,2)</f>
        <v>95.52</v>
      </c>
    </row>
    <row r="2171" spans="1:7" ht="21" customHeight="1" x14ac:dyDescent="0.25">
      <c r="A2171" s="24" t="s">
        <v>4056</v>
      </c>
      <c r="B2171" s="25" t="s">
        <v>4057</v>
      </c>
      <c r="C2171" s="24" t="s">
        <v>20</v>
      </c>
      <c r="D2171" s="24" t="s">
        <v>2057</v>
      </c>
      <c r="E2171" s="30">
        <v>3.1900000000000001E-3</v>
      </c>
      <c r="F2171" s="27">
        <v>8.98</v>
      </c>
      <c r="G2171" s="27">
        <f t="shared" si="57"/>
        <v>0.03</v>
      </c>
    </row>
    <row r="2172" spans="1:7" ht="15" customHeight="1" x14ac:dyDescent="0.25">
      <c r="A2172" s="24" t="s">
        <v>3955</v>
      </c>
      <c r="B2172" s="25" t="s">
        <v>3956</v>
      </c>
      <c r="C2172" s="24" t="s">
        <v>20</v>
      </c>
      <c r="D2172" s="24" t="s">
        <v>3903</v>
      </c>
      <c r="E2172" s="30">
        <v>4.4999999999999998E-2</v>
      </c>
      <c r="F2172" s="27">
        <v>19.37</v>
      </c>
      <c r="G2172" s="27">
        <f t="shared" si="57"/>
        <v>0.87</v>
      </c>
    </row>
    <row r="2173" spans="1:7" ht="21" customHeight="1" x14ac:dyDescent="0.25">
      <c r="A2173" s="24" t="s">
        <v>4050</v>
      </c>
      <c r="B2173" s="25" t="s">
        <v>4051</v>
      </c>
      <c r="C2173" s="24" t="s">
        <v>20</v>
      </c>
      <c r="D2173" s="24" t="s">
        <v>84</v>
      </c>
      <c r="E2173" s="30">
        <v>0.46875</v>
      </c>
      <c r="F2173" s="27">
        <v>3.9</v>
      </c>
      <c r="G2173" s="27">
        <f t="shared" si="57"/>
        <v>1.83</v>
      </c>
    </row>
    <row r="2174" spans="1:7" ht="21" customHeight="1" x14ac:dyDescent="0.25">
      <c r="A2174" s="24" t="s">
        <v>4058</v>
      </c>
      <c r="B2174" s="25" t="s">
        <v>4059</v>
      </c>
      <c r="C2174" s="24" t="s">
        <v>20</v>
      </c>
      <c r="D2174" s="24" t="s">
        <v>84</v>
      </c>
      <c r="E2174" s="30">
        <v>0.375</v>
      </c>
      <c r="F2174" s="27">
        <v>2.69</v>
      </c>
      <c r="G2174" s="27">
        <f t="shared" si="57"/>
        <v>1.01</v>
      </c>
    </row>
    <row r="2175" spans="1:7" ht="29.1" customHeight="1" x14ac:dyDescent="0.25">
      <c r="A2175" s="24" t="s">
        <v>4060</v>
      </c>
      <c r="B2175" s="25" t="s">
        <v>4061</v>
      </c>
      <c r="C2175" s="24" t="s">
        <v>20</v>
      </c>
      <c r="D2175" s="24" t="s">
        <v>16</v>
      </c>
      <c r="E2175" s="30">
        <v>1.07</v>
      </c>
      <c r="F2175" s="27">
        <v>23.81</v>
      </c>
      <c r="G2175" s="27">
        <f t="shared" si="57"/>
        <v>25.48</v>
      </c>
    </row>
    <row r="2176" spans="1:7" ht="15" customHeight="1" x14ac:dyDescent="0.25">
      <c r="A2176" s="9"/>
      <c r="B2176" s="9"/>
      <c r="C2176" s="9"/>
      <c r="D2176" s="9"/>
      <c r="E2176" s="91" t="s">
        <v>3906</v>
      </c>
      <c r="F2176" s="91"/>
      <c r="G2176" s="28">
        <f>SUM(G2170:G2175)</f>
        <v>124.74000000000001</v>
      </c>
    </row>
    <row r="2177" spans="1:7" ht="15" customHeight="1" x14ac:dyDescent="0.25">
      <c r="A2177" s="93" t="s">
        <v>3907</v>
      </c>
      <c r="B2177" s="93"/>
      <c r="C2177" s="23" t="s">
        <v>3</v>
      </c>
      <c r="D2177" s="23" t="s">
        <v>4</v>
      </c>
      <c r="E2177" s="23" t="s">
        <v>3894</v>
      </c>
      <c r="F2177" s="23" t="s">
        <v>3895</v>
      </c>
      <c r="G2177" s="23" t="s">
        <v>3896</v>
      </c>
    </row>
    <row r="2178" spans="1:7" ht="21" customHeight="1" x14ac:dyDescent="0.25">
      <c r="A2178" s="24" t="s">
        <v>3908</v>
      </c>
      <c r="B2178" s="25" t="s">
        <v>3909</v>
      </c>
      <c r="C2178" s="24" t="s">
        <v>20</v>
      </c>
      <c r="D2178" s="24" t="s">
        <v>2056</v>
      </c>
      <c r="E2178" s="30">
        <v>0.13009999999999999</v>
      </c>
      <c r="F2178" s="27">
        <v>32.24</v>
      </c>
      <c r="G2178" s="27">
        <f>ROUND(ROUND(E2178,8)*F2178,2)</f>
        <v>4.1900000000000004</v>
      </c>
    </row>
    <row r="2179" spans="1:7" ht="15" customHeight="1" x14ac:dyDescent="0.25">
      <c r="A2179" s="24" t="s">
        <v>3971</v>
      </c>
      <c r="B2179" s="25" t="s">
        <v>3972</v>
      </c>
      <c r="C2179" s="24" t="s">
        <v>20</v>
      </c>
      <c r="D2179" s="24" t="s">
        <v>2056</v>
      </c>
      <c r="E2179" s="30">
        <v>8.7400000000000005E-2</v>
      </c>
      <c r="F2179" s="27">
        <v>32.69</v>
      </c>
      <c r="G2179" s="27">
        <f>ROUND(ROUND(E2179,8)*F2179,2)</f>
        <v>2.86</v>
      </c>
    </row>
    <row r="2180" spans="1:7" ht="15" customHeight="1" x14ac:dyDescent="0.25">
      <c r="A2180" s="24" t="s">
        <v>3910</v>
      </c>
      <c r="B2180" s="25" t="s">
        <v>3911</v>
      </c>
      <c r="C2180" s="24" t="s">
        <v>20</v>
      </c>
      <c r="D2180" s="24" t="s">
        <v>2056</v>
      </c>
      <c r="E2180" s="30">
        <v>0.21759999999999999</v>
      </c>
      <c r="F2180" s="27">
        <v>24.94</v>
      </c>
      <c r="G2180" s="27">
        <f>ROUND(ROUND(E2180,8)*F2180,2)</f>
        <v>5.43</v>
      </c>
    </row>
    <row r="2181" spans="1:7" ht="18" customHeight="1" x14ac:dyDescent="0.25">
      <c r="A2181" s="9"/>
      <c r="B2181" s="9"/>
      <c r="C2181" s="9"/>
      <c r="D2181" s="9"/>
      <c r="E2181" s="91" t="s">
        <v>3912</v>
      </c>
      <c r="F2181" s="91"/>
      <c r="G2181" s="28">
        <f>SUM(G2178:G2180)</f>
        <v>12.48</v>
      </c>
    </row>
    <row r="2182" spans="1:7" ht="15" customHeight="1" x14ac:dyDescent="0.25">
      <c r="A2182" s="93" t="s">
        <v>3922</v>
      </c>
      <c r="B2182" s="93"/>
      <c r="C2182" s="23" t="s">
        <v>3</v>
      </c>
      <c r="D2182" s="23" t="s">
        <v>4</v>
      </c>
      <c r="E2182" s="23" t="s">
        <v>3894</v>
      </c>
      <c r="F2182" s="23" t="s">
        <v>3895</v>
      </c>
      <c r="G2182" s="23" t="s">
        <v>3896</v>
      </c>
    </row>
    <row r="2183" spans="1:7" ht="29.1" customHeight="1" x14ac:dyDescent="0.25">
      <c r="A2183" s="24" t="s">
        <v>4062</v>
      </c>
      <c r="B2183" s="25" t="s">
        <v>4063</v>
      </c>
      <c r="C2183" s="24" t="s">
        <v>20</v>
      </c>
      <c r="D2183" s="24" t="s">
        <v>3903</v>
      </c>
      <c r="E2183" s="30">
        <v>1.23E-2</v>
      </c>
      <c r="F2183" s="27">
        <v>23.44</v>
      </c>
      <c r="G2183" s="27">
        <f>ROUND(ROUND(E2183,8)*F2183,2)</f>
        <v>0.28999999999999998</v>
      </c>
    </row>
    <row r="2184" spans="1:7" ht="21" customHeight="1" x14ac:dyDescent="0.25">
      <c r="A2184" s="24" t="s">
        <v>4064</v>
      </c>
      <c r="B2184" s="25" t="s">
        <v>4065</v>
      </c>
      <c r="C2184" s="24" t="s">
        <v>4066</v>
      </c>
      <c r="D2184" s="24" t="s">
        <v>26</v>
      </c>
      <c r="E2184" s="30">
        <v>4</v>
      </c>
      <c r="F2184" s="27">
        <v>5.76</v>
      </c>
      <c r="G2184" s="27">
        <f>ROUND(ROUND(E2184,8)*F2184,2)</f>
        <v>23.04</v>
      </c>
    </row>
    <row r="2185" spans="1:7" ht="15" customHeight="1" x14ac:dyDescent="0.25">
      <c r="A2185" s="9"/>
      <c r="B2185" s="9"/>
      <c r="C2185" s="9"/>
      <c r="D2185" s="9"/>
      <c r="E2185" s="91" t="s">
        <v>3933</v>
      </c>
      <c r="F2185" s="91"/>
      <c r="G2185" s="28">
        <f>SUM(G2183:G2184)</f>
        <v>23.33</v>
      </c>
    </row>
    <row r="2186" spans="1:7" ht="15" customHeight="1" x14ac:dyDescent="0.25">
      <c r="A2186" s="9"/>
      <c r="B2186" s="9"/>
      <c r="C2186" s="9"/>
      <c r="D2186" s="9"/>
      <c r="E2186" s="92" t="s">
        <v>3913</v>
      </c>
      <c r="F2186" s="92"/>
      <c r="G2186" s="29">
        <f>ROUND(SUM(G2176,G2181,G2185),2)</f>
        <v>160.55000000000001</v>
      </c>
    </row>
    <row r="2187" spans="1:7" ht="9.9499999999999993" customHeight="1" x14ac:dyDescent="0.25">
      <c r="A2187" s="9"/>
      <c r="B2187" s="9"/>
      <c r="C2187" s="9"/>
      <c r="D2187" s="9"/>
      <c r="E2187" s="100"/>
      <c r="F2187" s="100"/>
      <c r="G2187" s="100"/>
    </row>
    <row r="2188" spans="1:7" ht="20.100000000000001" customHeight="1" x14ac:dyDescent="0.25">
      <c r="A2188" s="99" t="s">
        <v>4123</v>
      </c>
      <c r="B2188" s="99"/>
      <c r="C2188" s="99"/>
      <c r="D2188" s="99"/>
      <c r="E2188" s="99"/>
      <c r="F2188" s="99"/>
      <c r="G2188" s="99"/>
    </row>
    <row r="2189" spans="1:7" ht="15" customHeight="1" x14ac:dyDescent="0.25">
      <c r="A2189" s="93" t="s">
        <v>3893</v>
      </c>
      <c r="B2189" s="93"/>
      <c r="C2189" s="23" t="s">
        <v>3</v>
      </c>
      <c r="D2189" s="23" t="s">
        <v>4</v>
      </c>
      <c r="E2189" s="23" t="s">
        <v>3894</v>
      </c>
      <c r="F2189" s="23" t="s">
        <v>3895</v>
      </c>
      <c r="G2189" s="23" t="s">
        <v>3896</v>
      </c>
    </row>
    <row r="2190" spans="1:7" ht="15" customHeight="1" x14ac:dyDescent="0.25">
      <c r="A2190" s="24" t="s">
        <v>3951</v>
      </c>
      <c r="B2190" s="25" t="s">
        <v>3952</v>
      </c>
      <c r="C2190" s="24" t="s">
        <v>3953</v>
      </c>
      <c r="D2190" s="24" t="s">
        <v>3954</v>
      </c>
      <c r="E2190" s="30">
        <v>4.0000000000000001E-3</v>
      </c>
      <c r="F2190" s="27">
        <v>215</v>
      </c>
      <c r="G2190" s="27">
        <f>ROUND(ROUND(E2190,8)*F2190,2)</f>
        <v>0.86</v>
      </c>
    </row>
    <row r="2191" spans="1:7" ht="15" customHeight="1" x14ac:dyDescent="0.25">
      <c r="A2191" s="24" t="s">
        <v>3955</v>
      </c>
      <c r="B2191" s="25" t="s">
        <v>3956</v>
      </c>
      <c r="C2191" s="24" t="s">
        <v>20</v>
      </c>
      <c r="D2191" s="24" t="s">
        <v>3903</v>
      </c>
      <c r="E2191" s="30">
        <v>5.0000000000000001E-3</v>
      </c>
      <c r="F2191" s="27">
        <v>19.37</v>
      </c>
      <c r="G2191" s="27">
        <f>ROUND(ROUND(E2191,8)*F2191,2)</f>
        <v>0.1</v>
      </c>
    </row>
    <row r="2192" spans="1:7" ht="15" customHeight="1" x14ac:dyDescent="0.25">
      <c r="A2192" s="9"/>
      <c r="B2192" s="9"/>
      <c r="C2192" s="9"/>
      <c r="D2192" s="9"/>
      <c r="E2192" s="91" t="s">
        <v>3906</v>
      </c>
      <c r="F2192" s="91"/>
      <c r="G2192" s="28">
        <f>SUM(G2190:G2191)</f>
        <v>0.96</v>
      </c>
    </row>
    <row r="2193" spans="1:7" ht="15" customHeight="1" x14ac:dyDescent="0.25">
      <c r="A2193" s="93" t="s">
        <v>3907</v>
      </c>
      <c r="B2193" s="93"/>
      <c r="C2193" s="23" t="s">
        <v>3</v>
      </c>
      <c r="D2193" s="23" t="s">
        <v>4</v>
      </c>
      <c r="E2193" s="23" t="s">
        <v>3894</v>
      </c>
      <c r="F2193" s="23" t="s">
        <v>3895</v>
      </c>
      <c r="G2193" s="23" t="s">
        <v>3896</v>
      </c>
    </row>
    <row r="2194" spans="1:7" ht="21" customHeight="1" x14ac:dyDescent="0.25">
      <c r="A2194" s="24" t="s">
        <v>3908</v>
      </c>
      <c r="B2194" s="25" t="s">
        <v>3909</v>
      </c>
      <c r="C2194" s="24" t="s">
        <v>20</v>
      </c>
      <c r="D2194" s="24" t="s">
        <v>2056</v>
      </c>
      <c r="E2194" s="30">
        <v>0.03</v>
      </c>
      <c r="F2194" s="27">
        <v>32.24</v>
      </c>
      <c r="G2194" s="27">
        <f>ROUND(ROUND(E2194,8)*F2194,2)</f>
        <v>0.97</v>
      </c>
    </row>
    <row r="2195" spans="1:7" ht="15" customHeight="1" x14ac:dyDescent="0.25">
      <c r="A2195" s="24" t="s">
        <v>3910</v>
      </c>
      <c r="B2195" s="25" t="s">
        <v>3911</v>
      </c>
      <c r="C2195" s="24" t="s">
        <v>20</v>
      </c>
      <c r="D2195" s="24" t="s">
        <v>2056</v>
      </c>
      <c r="E2195" s="30">
        <v>0.03</v>
      </c>
      <c r="F2195" s="27">
        <v>24.94</v>
      </c>
      <c r="G2195" s="27">
        <f>ROUND(ROUND(E2195,8)*F2195,2)</f>
        <v>0.75</v>
      </c>
    </row>
    <row r="2196" spans="1:7" ht="18" customHeight="1" x14ac:dyDescent="0.25">
      <c r="A2196" s="9"/>
      <c r="B2196" s="9"/>
      <c r="C2196" s="9"/>
      <c r="D2196" s="9"/>
      <c r="E2196" s="91" t="s">
        <v>3912</v>
      </c>
      <c r="F2196" s="91"/>
      <c r="G2196" s="28">
        <f>SUM(G2194:G2195)</f>
        <v>1.72</v>
      </c>
    </row>
    <row r="2197" spans="1:7" ht="15" customHeight="1" x14ac:dyDescent="0.25">
      <c r="A2197" s="9"/>
      <c r="B2197" s="9"/>
      <c r="C2197" s="9"/>
      <c r="D2197" s="9"/>
      <c r="E2197" s="92" t="s">
        <v>3913</v>
      </c>
      <c r="F2197" s="92"/>
      <c r="G2197" s="29">
        <f>ROUND(SUM(G2192,G2196),2)</f>
        <v>2.68</v>
      </c>
    </row>
    <row r="2198" spans="1:7" ht="9.9499999999999993" customHeight="1" x14ac:dyDescent="0.25">
      <c r="A2198" s="9"/>
      <c r="B2198" s="9"/>
      <c r="C2198" s="9"/>
      <c r="D2198" s="9"/>
      <c r="E2198" s="100"/>
      <c r="F2198" s="100"/>
      <c r="G2198" s="100"/>
    </row>
    <row r="2199" spans="1:7" ht="20.100000000000001" customHeight="1" x14ac:dyDescent="0.25">
      <c r="A2199" s="99" t="s">
        <v>4124</v>
      </c>
      <c r="B2199" s="99"/>
      <c r="C2199" s="99"/>
      <c r="D2199" s="99"/>
      <c r="E2199" s="99"/>
      <c r="F2199" s="99"/>
      <c r="G2199" s="99"/>
    </row>
    <row r="2200" spans="1:7" ht="15" customHeight="1" x14ac:dyDescent="0.25">
      <c r="A2200" s="93" t="s">
        <v>3981</v>
      </c>
      <c r="B2200" s="93"/>
      <c r="C2200" s="23" t="s">
        <v>3</v>
      </c>
      <c r="D2200" s="23" t="s">
        <v>4</v>
      </c>
      <c r="E2200" s="23" t="s">
        <v>3894</v>
      </c>
      <c r="F2200" s="23" t="s">
        <v>3895</v>
      </c>
      <c r="G2200" s="23" t="s">
        <v>3896</v>
      </c>
    </row>
    <row r="2201" spans="1:7" ht="21" customHeight="1" x14ac:dyDescent="0.25">
      <c r="A2201" s="24" t="s">
        <v>70</v>
      </c>
      <c r="B2201" s="25" t="s">
        <v>3982</v>
      </c>
      <c r="C2201" s="24" t="s">
        <v>25</v>
      </c>
      <c r="D2201" s="24" t="s">
        <v>61</v>
      </c>
      <c r="E2201" s="30">
        <v>1</v>
      </c>
      <c r="F2201" s="27">
        <v>28.42</v>
      </c>
      <c r="G2201" s="27">
        <f>ROUND(ROUND(E2201,8)*F2201,2)</f>
        <v>28.42</v>
      </c>
    </row>
    <row r="2202" spans="1:7" ht="15" customHeight="1" x14ac:dyDescent="0.25">
      <c r="A2202" s="9"/>
      <c r="B2202" s="9"/>
      <c r="C2202" s="9"/>
      <c r="D2202" s="9"/>
      <c r="E2202" s="91" t="s">
        <v>3983</v>
      </c>
      <c r="F2202" s="91"/>
      <c r="G2202" s="28">
        <f>SUM(G2201:G2201)</f>
        <v>28.42</v>
      </c>
    </row>
    <row r="2203" spans="1:7" ht="15" customHeight="1" x14ac:dyDescent="0.25">
      <c r="A2203" s="9"/>
      <c r="B2203" s="9"/>
      <c r="C2203" s="9"/>
      <c r="D2203" s="9"/>
      <c r="E2203" s="92" t="s">
        <v>3913</v>
      </c>
      <c r="F2203" s="92"/>
      <c r="G2203" s="29">
        <f>ROUND(SUM(G2202),2)</f>
        <v>28.42</v>
      </c>
    </row>
    <row r="2204" spans="1:7" ht="9.9499999999999993" customHeight="1" x14ac:dyDescent="0.25">
      <c r="A2204" s="9"/>
      <c r="B2204" s="9"/>
      <c r="C2204" s="9"/>
      <c r="D2204" s="9"/>
      <c r="E2204" s="100"/>
      <c r="F2204" s="100"/>
      <c r="G2204" s="100"/>
    </row>
    <row r="2205" spans="1:7" ht="20.100000000000001" customHeight="1" x14ac:dyDescent="0.25">
      <c r="A2205" s="99" t="s">
        <v>4125</v>
      </c>
      <c r="B2205" s="99"/>
      <c r="C2205" s="99"/>
      <c r="D2205" s="99"/>
      <c r="E2205" s="99"/>
      <c r="F2205" s="99"/>
      <c r="G2205" s="99"/>
    </row>
    <row r="2206" spans="1:7" ht="15" customHeight="1" x14ac:dyDescent="0.25">
      <c r="A2206" s="93" t="s">
        <v>3893</v>
      </c>
      <c r="B2206" s="93"/>
      <c r="C2206" s="23" t="s">
        <v>3</v>
      </c>
      <c r="D2206" s="23" t="s">
        <v>4</v>
      </c>
      <c r="E2206" s="23" t="s">
        <v>3894</v>
      </c>
      <c r="F2206" s="23" t="s">
        <v>3895</v>
      </c>
      <c r="G2206" s="23" t="s">
        <v>3896</v>
      </c>
    </row>
    <row r="2207" spans="1:7" ht="29.1" customHeight="1" x14ac:dyDescent="0.25">
      <c r="A2207" s="24" t="s">
        <v>4054</v>
      </c>
      <c r="B2207" s="25" t="s">
        <v>4055</v>
      </c>
      <c r="C2207" s="24" t="s">
        <v>20</v>
      </c>
      <c r="D2207" s="24" t="s">
        <v>34</v>
      </c>
      <c r="E2207" s="30">
        <v>0.18468999999999999</v>
      </c>
      <c r="F2207" s="27">
        <v>517.16999999999996</v>
      </c>
      <c r="G2207" s="27">
        <f t="shared" ref="G2207:G2212" si="58">ROUND(ROUND(E2207,8)*F2207,2)</f>
        <v>95.52</v>
      </c>
    </row>
    <row r="2208" spans="1:7" ht="21" customHeight="1" x14ac:dyDescent="0.25">
      <c r="A2208" s="24" t="s">
        <v>4056</v>
      </c>
      <c r="B2208" s="25" t="s">
        <v>4057</v>
      </c>
      <c r="C2208" s="24" t="s">
        <v>20</v>
      </c>
      <c r="D2208" s="24" t="s">
        <v>2057</v>
      </c>
      <c r="E2208" s="30">
        <v>3.1900000000000001E-3</v>
      </c>
      <c r="F2208" s="27">
        <v>8.98</v>
      </c>
      <c r="G2208" s="27">
        <f t="shared" si="58"/>
        <v>0.03</v>
      </c>
    </row>
    <row r="2209" spans="1:7" ht="15" customHeight="1" x14ac:dyDescent="0.25">
      <c r="A2209" s="24" t="s">
        <v>3955</v>
      </c>
      <c r="B2209" s="25" t="s">
        <v>3956</v>
      </c>
      <c r="C2209" s="24" t="s">
        <v>20</v>
      </c>
      <c r="D2209" s="24" t="s">
        <v>3903</v>
      </c>
      <c r="E2209" s="30">
        <v>4.4999999999999998E-2</v>
      </c>
      <c r="F2209" s="27">
        <v>19.37</v>
      </c>
      <c r="G2209" s="27">
        <f t="shared" si="58"/>
        <v>0.87</v>
      </c>
    </row>
    <row r="2210" spans="1:7" ht="21" customHeight="1" x14ac:dyDescent="0.25">
      <c r="A2210" s="24" t="s">
        <v>4050</v>
      </c>
      <c r="B2210" s="25" t="s">
        <v>4051</v>
      </c>
      <c r="C2210" s="24" t="s">
        <v>20</v>
      </c>
      <c r="D2210" s="24" t="s">
        <v>84</v>
      </c>
      <c r="E2210" s="30">
        <v>0.46875</v>
      </c>
      <c r="F2210" s="27">
        <v>3.9</v>
      </c>
      <c r="G2210" s="27">
        <f t="shared" si="58"/>
        <v>1.83</v>
      </c>
    </row>
    <row r="2211" spans="1:7" ht="21" customHeight="1" x14ac:dyDescent="0.25">
      <c r="A2211" s="24" t="s">
        <v>4058</v>
      </c>
      <c r="B2211" s="25" t="s">
        <v>4059</v>
      </c>
      <c r="C2211" s="24" t="s">
        <v>20</v>
      </c>
      <c r="D2211" s="24" t="s">
        <v>84</v>
      </c>
      <c r="E2211" s="30">
        <v>0.375</v>
      </c>
      <c r="F2211" s="27">
        <v>2.69</v>
      </c>
      <c r="G2211" s="27">
        <f t="shared" si="58"/>
        <v>1.01</v>
      </c>
    </row>
    <row r="2212" spans="1:7" ht="29.1" customHeight="1" x14ac:dyDescent="0.25">
      <c r="A2212" s="24" t="s">
        <v>4060</v>
      </c>
      <c r="B2212" s="25" t="s">
        <v>4061</v>
      </c>
      <c r="C2212" s="24" t="s">
        <v>20</v>
      </c>
      <c r="D2212" s="24" t="s">
        <v>16</v>
      </c>
      <c r="E2212" s="30">
        <v>1.07</v>
      </c>
      <c r="F2212" s="27">
        <v>23.81</v>
      </c>
      <c r="G2212" s="27">
        <f t="shared" si="58"/>
        <v>25.48</v>
      </c>
    </row>
    <row r="2213" spans="1:7" ht="15" customHeight="1" x14ac:dyDescent="0.25">
      <c r="A2213" s="9"/>
      <c r="B2213" s="9"/>
      <c r="C2213" s="9"/>
      <c r="D2213" s="9"/>
      <c r="E2213" s="91" t="s">
        <v>3906</v>
      </c>
      <c r="F2213" s="91"/>
      <c r="G2213" s="28">
        <f>SUM(G2207:G2212)</f>
        <v>124.74000000000001</v>
      </c>
    </row>
    <row r="2214" spans="1:7" ht="15" customHeight="1" x14ac:dyDescent="0.25">
      <c r="A2214" s="93" t="s">
        <v>3907</v>
      </c>
      <c r="B2214" s="93"/>
      <c r="C2214" s="23" t="s">
        <v>3</v>
      </c>
      <c r="D2214" s="23" t="s">
        <v>4</v>
      </c>
      <c r="E2214" s="23" t="s">
        <v>3894</v>
      </c>
      <c r="F2214" s="23" t="s">
        <v>3895</v>
      </c>
      <c r="G2214" s="23" t="s">
        <v>3896</v>
      </c>
    </row>
    <row r="2215" spans="1:7" ht="21" customHeight="1" x14ac:dyDescent="0.25">
      <c r="A2215" s="24" t="s">
        <v>3908</v>
      </c>
      <c r="B2215" s="25" t="s">
        <v>3909</v>
      </c>
      <c r="C2215" s="24" t="s">
        <v>20</v>
      </c>
      <c r="D2215" s="24" t="s">
        <v>2056</v>
      </c>
      <c r="E2215" s="30">
        <v>0.13009999999999999</v>
      </c>
      <c r="F2215" s="27">
        <v>32.24</v>
      </c>
      <c r="G2215" s="27">
        <f>ROUND(ROUND(E2215,8)*F2215,2)</f>
        <v>4.1900000000000004</v>
      </c>
    </row>
    <row r="2216" spans="1:7" ht="15" customHeight="1" x14ac:dyDescent="0.25">
      <c r="A2216" s="24" t="s">
        <v>3971</v>
      </c>
      <c r="B2216" s="25" t="s">
        <v>3972</v>
      </c>
      <c r="C2216" s="24" t="s">
        <v>20</v>
      </c>
      <c r="D2216" s="24" t="s">
        <v>2056</v>
      </c>
      <c r="E2216" s="30">
        <v>8.7400000000000005E-2</v>
      </c>
      <c r="F2216" s="27">
        <v>32.69</v>
      </c>
      <c r="G2216" s="27">
        <f>ROUND(ROUND(E2216,8)*F2216,2)</f>
        <v>2.86</v>
      </c>
    </row>
    <row r="2217" spans="1:7" ht="15" customHeight="1" x14ac:dyDescent="0.25">
      <c r="A2217" s="24" t="s">
        <v>3910</v>
      </c>
      <c r="B2217" s="25" t="s">
        <v>3911</v>
      </c>
      <c r="C2217" s="24" t="s">
        <v>20</v>
      </c>
      <c r="D2217" s="24" t="s">
        <v>2056</v>
      </c>
      <c r="E2217" s="30">
        <v>0.21759999999999999</v>
      </c>
      <c r="F2217" s="27">
        <v>24.94</v>
      </c>
      <c r="G2217" s="27">
        <f>ROUND(ROUND(E2217,8)*F2217,2)</f>
        <v>5.43</v>
      </c>
    </row>
    <row r="2218" spans="1:7" ht="18" customHeight="1" x14ac:dyDescent="0.25">
      <c r="A2218" s="9"/>
      <c r="B2218" s="9"/>
      <c r="C2218" s="9"/>
      <c r="D2218" s="9"/>
      <c r="E2218" s="91" t="s">
        <v>3912</v>
      </c>
      <c r="F2218" s="91"/>
      <c r="G2218" s="28">
        <f>SUM(G2215:G2217)</f>
        <v>12.48</v>
      </c>
    </row>
    <row r="2219" spans="1:7" ht="15" customHeight="1" x14ac:dyDescent="0.25">
      <c r="A2219" s="93" t="s">
        <v>3922</v>
      </c>
      <c r="B2219" s="93"/>
      <c r="C2219" s="23" t="s">
        <v>3</v>
      </c>
      <c r="D2219" s="23" t="s">
        <v>4</v>
      </c>
      <c r="E2219" s="23" t="s">
        <v>3894</v>
      </c>
      <c r="F2219" s="23" t="s">
        <v>3895</v>
      </c>
      <c r="G2219" s="23" t="s">
        <v>3896</v>
      </c>
    </row>
    <row r="2220" spans="1:7" ht="29.1" customHeight="1" x14ac:dyDescent="0.25">
      <c r="A2220" s="24" t="s">
        <v>4062</v>
      </c>
      <c r="B2220" s="25" t="s">
        <v>4063</v>
      </c>
      <c r="C2220" s="24" t="s">
        <v>20</v>
      </c>
      <c r="D2220" s="24" t="s">
        <v>3903</v>
      </c>
      <c r="E2220" s="30">
        <v>1.23E-2</v>
      </c>
      <c r="F2220" s="27">
        <v>23.44</v>
      </c>
      <c r="G2220" s="27">
        <f>ROUND(ROUND(E2220,8)*F2220,2)</f>
        <v>0.28999999999999998</v>
      </c>
    </row>
    <row r="2221" spans="1:7" ht="21" customHeight="1" x14ac:dyDescent="0.25">
      <c r="A2221" s="24" t="s">
        <v>4064</v>
      </c>
      <c r="B2221" s="25" t="s">
        <v>4065</v>
      </c>
      <c r="C2221" s="24" t="s">
        <v>4066</v>
      </c>
      <c r="D2221" s="24" t="s">
        <v>26</v>
      </c>
      <c r="E2221" s="30">
        <v>4</v>
      </c>
      <c r="F2221" s="27">
        <v>5.76</v>
      </c>
      <c r="G2221" s="27">
        <f>ROUND(ROUND(E2221,8)*F2221,2)</f>
        <v>23.04</v>
      </c>
    </row>
    <row r="2222" spans="1:7" ht="15" customHeight="1" x14ac:dyDescent="0.25">
      <c r="A2222" s="9"/>
      <c r="B2222" s="9"/>
      <c r="C2222" s="9"/>
      <c r="D2222" s="9"/>
      <c r="E2222" s="91" t="s">
        <v>3933</v>
      </c>
      <c r="F2222" s="91"/>
      <c r="G2222" s="28">
        <f>SUM(G2220:G2221)</f>
        <v>23.33</v>
      </c>
    </row>
    <row r="2223" spans="1:7" ht="15" customHeight="1" x14ac:dyDescent="0.25">
      <c r="A2223" s="9"/>
      <c r="B2223" s="9"/>
      <c r="C2223" s="9"/>
      <c r="D2223" s="9"/>
      <c r="E2223" s="92" t="s">
        <v>3913</v>
      </c>
      <c r="F2223" s="92"/>
      <c r="G2223" s="29">
        <f>ROUND(SUM(G2213,G2218,G2222),2)</f>
        <v>160.55000000000001</v>
      </c>
    </row>
    <row r="2224" spans="1:7" ht="9.9499999999999993" customHeight="1" x14ac:dyDescent="0.25">
      <c r="A2224" s="9"/>
      <c r="B2224" s="9"/>
      <c r="C2224" s="9"/>
      <c r="D2224" s="9"/>
      <c r="E2224" s="100"/>
      <c r="F2224" s="100"/>
      <c r="G2224" s="100"/>
    </row>
    <row r="2225" spans="1:7" ht="20.100000000000001" customHeight="1" x14ac:dyDescent="0.25">
      <c r="A2225" s="99" t="s">
        <v>4123</v>
      </c>
      <c r="B2225" s="99"/>
      <c r="C2225" s="99"/>
      <c r="D2225" s="99"/>
      <c r="E2225" s="99"/>
      <c r="F2225" s="99"/>
      <c r="G2225" s="99"/>
    </row>
    <row r="2226" spans="1:7" ht="15" customHeight="1" x14ac:dyDescent="0.25">
      <c r="A2226" s="93" t="s">
        <v>3893</v>
      </c>
      <c r="B2226" s="93"/>
      <c r="C2226" s="23" t="s">
        <v>3</v>
      </c>
      <c r="D2226" s="23" t="s">
        <v>4</v>
      </c>
      <c r="E2226" s="23" t="s">
        <v>3894</v>
      </c>
      <c r="F2226" s="23" t="s">
        <v>3895</v>
      </c>
      <c r="G2226" s="23" t="s">
        <v>3896</v>
      </c>
    </row>
    <row r="2227" spans="1:7" ht="15" customHeight="1" x14ac:dyDescent="0.25">
      <c r="A2227" s="24" t="s">
        <v>3951</v>
      </c>
      <c r="B2227" s="25" t="s">
        <v>3952</v>
      </c>
      <c r="C2227" s="24" t="s">
        <v>3953</v>
      </c>
      <c r="D2227" s="24" t="s">
        <v>3954</v>
      </c>
      <c r="E2227" s="30">
        <v>4.0000000000000001E-3</v>
      </c>
      <c r="F2227" s="27">
        <v>215</v>
      </c>
      <c r="G2227" s="27">
        <f>ROUND(ROUND(E2227,8)*F2227,2)</f>
        <v>0.86</v>
      </c>
    </row>
    <row r="2228" spans="1:7" ht="15" customHeight="1" x14ac:dyDescent="0.25">
      <c r="A2228" s="24" t="s">
        <v>3955</v>
      </c>
      <c r="B2228" s="25" t="s">
        <v>3956</v>
      </c>
      <c r="C2228" s="24" t="s">
        <v>20</v>
      </c>
      <c r="D2228" s="24" t="s">
        <v>3903</v>
      </c>
      <c r="E2228" s="30">
        <v>5.0000000000000001E-3</v>
      </c>
      <c r="F2228" s="27">
        <v>19.37</v>
      </c>
      <c r="G2228" s="27">
        <f>ROUND(ROUND(E2228,8)*F2228,2)</f>
        <v>0.1</v>
      </c>
    </row>
    <row r="2229" spans="1:7" ht="15" customHeight="1" x14ac:dyDescent="0.25">
      <c r="A2229" s="9"/>
      <c r="B2229" s="9"/>
      <c r="C2229" s="9"/>
      <c r="D2229" s="9"/>
      <c r="E2229" s="91" t="s">
        <v>3906</v>
      </c>
      <c r="F2229" s="91"/>
      <c r="G2229" s="28">
        <f>SUM(G2227:G2228)</f>
        <v>0.96</v>
      </c>
    </row>
    <row r="2230" spans="1:7" ht="15" customHeight="1" x14ac:dyDescent="0.25">
      <c r="A2230" s="93" t="s">
        <v>3907</v>
      </c>
      <c r="B2230" s="93"/>
      <c r="C2230" s="23" t="s">
        <v>3</v>
      </c>
      <c r="D2230" s="23" t="s">
        <v>4</v>
      </c>
      <c r="E2230" s="23" t="s">
        <v>3894</v>
      </c>
      <c r="F2230" s="23" t="s">
        <v>3895</v>
      </c>
      <c r="G2230" s="23" t="s">
        <v>3896</v>
      </c>
    </row>
    <row r="2231" spans="1:7" ht="21" customHeight="1" x14ac:dyDescent="0.25">
      <c r="A2231" s="24" t="s">
        <v>3908</v>
      </c>
      <c r="B2231" s="25" t="s">
        <v>3909</v>
      </c>
      <c r="C2231" s="24" t="s">
        <v>20</v>
      </c>
      <c r="D2231" s="24" t="s">
        <v>2056</v>
      </c>
      <c r="E2231" s="30">
        <v>0.03</v>
      </c>
      <c r="F2231" s="27">
        <v>32.24</v>
      </c>
      <c r="G2231" s="27">
        <f>ROUND(ROUND(E2231,8)*F2231,2)</f>
        <v>0.97</v>
      </c>
    </row>
    <row r="2232" spans="1:7" ht="15" customHeight="1" x14ac:dyDescent="0.25">
      <c r="A2232" s="24" t="s">
        <v>3910</v>
      </c>
      <c r="B2232" s="25" t="s">
        <v>3911</v>
      </c>
      <c r="C2232" s="24" t="s">
        <v>20</v>
      </c>
      <c r="D2232" s="24" t="s">
        <v>2056</v>
      </c>
      <c r="E2232" s="30">
        <v>0.03</v>
      </c>
      <c r="F2232" s="27">
        <v>24.94</v>
      </c>
      <c r="G2232" s="27">
        <f>ROUND(ROUND(E2232,8)*F2232,2)</f>
        <v>0.75</v>
      </c>
    </row>
    <row r="2233" spans="1:7" ht="18" customHeight="1" x14ac:dyDescent="0.25">
      <c r="A2233" s="9"/>
      <c r="B2233" s="9"/>
      <c r="C2233" s="9"/>
      <c r="D2233" s="9"/>
      <c r="E2233" s="91" t="s">
        <v>3912</v>
      </c>
      <c r="F2233" s="91"/>
      <c r="G2233" s="28">
        <f>SUM(G2231:G2232)</f>
        <v>1.72</v>
      </c>
    </row>
    <row r="2234" spans="1:7" ht="15" customHeight="1" x14ac:dyDescent="0.25">
      <c r="A2234" s="9"/>
      <c r="B2234" s="9"/>
      <c r="C2234" s="9"/>
      <c r="D2234" s="9"/>
      <c r="E2234" s="92" t="s">
        <v>3913</v>
      </c>
      <c r="F2234" s="92"/>
      <c r="G2234" s="29">
        <f>ROUND(SUM(G2229,G2233),2)</f>
        <v>2.68</v>
      </c>
    </row>
    <row r="2235" spans="1:7" ht="9.9499999999999993" customHeight="1" x14ac:dyDescent="0.25">
      <c r="A2235" s="9"/>
      <c r="B2235" s="9"/>
      <c r="C2235" s="9"/>
      <c r="D2235" s="9"/>
      <c r="E2235" s="100"/>
      <c r="F2235" s="100"/>
      <c r="G2235" s="100"/>
    </row>
    <row r="2236" spans="1:7" ht="20.100000000000001" customHeight="1" x14ac:dyDescent="0.25">
      <c r="A2236" s="99" t="s">
        <v>4124</v>
      </c>
      <c r="B2236" s="99"/>
      <c r="C2236" s="99"/>
      <c r="D2236" s="99"/>
      <c r="E2236" s="99"/>
      <c r="F2236" s="99"/>
      <c r="G2236" s="99"/>
    </row>
    <row r="2237" spans="1:7" ht="15" customHeight="1" x14ac:dyDescent="0.25">
      <c r="A2237" s="93" t="s">
        <v>3981</v>
      </c>
      <c r="B2237" s="93"/>
      <c r="C2237" s="23" t="s">
        <v>3</v>
      </c>
      <c r="D2237" s="23" t="s">
        <v>4</v>
      </c>
      <c r="E2237" s="23" t="s">
        <v>3894</v>
      </c>
      <c r="F2237" s="23" t="s">
        <v>3895</v>
      </c>
      <c r="G2237" s="23" t="s">
        <v>3896</v>
      </c>
    </row>
    <row r="2238" spans="1:7" ht="21" customHeight="1" x14ac:dyDescent="0.25">
      <c r="A2238" s="24" t="s">
        <v>70</v>
      </c>
      <c r="B2238" s="25" t="s">
        <v>3982</v>
      </c>
      <c r="C2238" s="24" t="s">
        <v>25</v>
      </c>
      <c r="D2238" s="24" t="s">
        <v>61</v>
      </c>
      <c r="E2238" s="30">
        <v>1</v>
      </c>
      <c r="F2238" s="27">
        <v>28.42</v>
      </c>
      <c r="G2238" s="27">
        <f>ROUND(ROUND(E2238,8)*F2238,2)</f>
        <v>28.42</v>
      </c>
    </row>
    <row r="2239" spans="1:7" ht="15" customHeight="1" x14ac:dyDescent="0.25">
      <c r="A2239" s="9"/>
      <c r="B2239" s="9"/>
      <c r="C2239" s="9"/>
      <c r="D2239" s="9"/>
      <c r="E2239" s="91" t="s">
        <v>3983</v>
      </c>
      <c r="F2239" s="91"/>
      <c r="G2239" s="28">
        <f>SUM(G2238:G2238)</f>
        <v>28.42</v>
      </c>
    </row>
    <row r="2240" spans="1:7" ht="15" customHeight="1" x14ac:dyDescent="0.25">
      <c r="A2240" s="9"/>
      <c r="B2240" s="9"/>
      <c r="C2240" s="9"/>
      <c r="D2240" s="9"/>
      <c r="E2240" s="92" t="s">
        <v>3913</v>
      </c>
      <c r="F2240" s="92"/>
      <c r="G2240" s="29">
        <f>ROUND(SUM(G2239),2)</f>
        <v>28.42</v>
      </c>
    </row>
    <row r="2241" spans="1:7" ht="9.9499999999999993" customHeight="1" x14ac:dyDescent="0.25">
      <c r="A2241" s="9"/>
      <c r="B2241" s="9"/>
      <c r="C2241" s="9"/>
      <c r="D2241" s="9"/>
      <c r="E2241" s="100"/>
      <c r="F2241" s="100"/>
      <c r="G2241" s="100"/>
    </row>
    <row r="2242" spans="1:7" ht="20.100000000000001" customHeight="1" x14ac:dyDescent="0.25">
      <c r="A2242" s="99" t="s">
        <v>4125</v>
      </c>
      <c r="B2242" s="99"/>
      <c r="C2242" s="99"/>
      <c r="D2242" s="99"/>
      <c r="E2242" s="99"/>
      <c r="F2242" s="99"/>
      <c r="G2242" s="99"/>
    </row>
    <row r="2243" spans="1:7" ht="15" customHeight="1" x14ac:dyDescent="0.25">
      <c r="A2243" s="93" t="s">
        <v>3893</v>
      </c>
      <c r="B2243" s="93"/>
      <c r="C2243" s="23" t="s">
        <v>3</v>
      </c>
      <c r="D2243" s="23" t="s">
        <v>4</v>
      </c>
      <c r="E2243" s="23" t="s">
        <v>3894</v>
      </c>
      <c r="F2243" s="23" t="s">
        <v>3895</v>
      </c>
      <c r="G2243" s="23" t="s">
        <v>3896</v>
      </c>
    </row>
    <row r="2244" spans="1:7" ht="29.1" customHeight="1" x14ac:dyDescent="0.25">
      <c r="A2244" s="24" t="s">
        <v>4054</v>
      </c>
      <c r="B2244" s="25" t="s">
        <v>4055</v>
      </c>
      <c r="C2244" s="24" t="s">
        <v>20</v>
      </c>
      <c r="D2244" s="24" t="s">
        <v>34</v>
      </c>
      <c r="E2244" s="30">
        <v>0.18468999999999999</v>
      </c>
      <c r="F2244" s="27">
        <v>517.16999999999996</v>
      </c>
      <c r="G2244" s="27">
        <f t="shared" ref="G2244:G2249" si="59">ROUND(ROUND(E2244,8)*F2244,2)</f>
        <v>95.52</v>
      </c>
    </row>
    <row r="2245" spans="1:7" ht="21" customHeight="1" x14ac:dyDescent="0.25">
      <c r="A2245" s="24" t="s">
        <v>4056</v>
      </c>
      <c r="B2245" s="25" t="s">
        <v>4057</v>
      </c>
      <c r="C2245" s="24" t="s">
        <v>20</v>
      </c>
      <c r="D2245" s="24" t="s">
        <v>2057</v>
      </c>
      <c r="E2245" s="30">
        <v>3.1900000000000001E-3</v>
      </c>
      <c r="F2245" s="27">
        <v>8.98</v>
      </c>
      <c r="G2245" s="27">
        <f t="shared" si="59"/>
        <v>0.03</v>
      </c>
    </row>
    <row r="2246" spans="1:7" ht="15" customHeight="1" x14ac:dyDescent="0.25">
      <c r="A2246" s="24" t="s">
        <v>3955</v>
      </c>
      <c r="B2246" s="25" t="s">
        <v>3956</v>
      </c>
      <c r="C2246" s="24" t="s">
        <v>20</v>
      </c>
      <c r="D2246" s="24" t="s">
        <v>3903</v>
      </c>
      <c r="E2246" s="30">
        <v>4.4999999999999998E-2</v>
      </c>
      <c r="F2246" s="27">
        <v>19.37</v>
      </c>
      <c r="G2246" s="27">
        <f t="shared" si="59"/>
        <v>0.87</v>
      </c>
    </row>
    <row r="2247" spans="1:7" ht="21" customHeight="1" x14ac:dyDescent="0.25">
      <c r="A2247" s="24" t="s">
        <v>4050</v>
      </c>
      <c r="B2247" s="25" t="s">
        <v>4051</v>
      </c>
      <c r="C2247" s="24" t="s">
        <v>20</v>
      </c>
      <c r="D2247" s="24" t="s">
        <v>84</v>
      </c>
      <c r="E2247" s="30">
        <v>0.46875</v>
      </c>
      <c r="F2247" s="27">
        <v>3.9</v>
      </c>
      <c r="G2247" s="27">
        <f t="shared" si="59"/>
        <v>1.83</v>
      </c>
    </row>
    <row r="2248" spans="1:7" ht="21" customHeight="1" x14ac:dyDescent="0.25">
      <c r="A2248" s="24" t="s">
        <v>4058</v>
      </c>
      <c r="B2248" s="25" t="s">
        <v>4059</v>
      </c>
      <c r="C2248" s="24" t="s">
        <v>20</v>
      </c>
      <c r="D2248" s="24" t="s">
        <v>84</v>
      </c>
      <c r="E2248" s="30">
        <v>0.375</v>
      </c>
      <c r="F2248" s="27">
        <v>2.69</v>
      </c>
      <c r="G2248" s="27">
        <f t="shared" si="59"/>
        <v>1.01</v>
      </c>
    </row>
    <row r="2249" spans="1:7" ht="29.1" customHeight="1" x14ac:dyDescent="0.25">
      <c r="A2249" s="24" t="s">
        <v>4060</v>
      </c>
      <c r="B2249" s="25" t="s">
        <v>4061</v>
      </c>
      <c r="C2249" s="24" t="s">
        <v>20</v>
      </c>
      <c r="D2249" s="24" t="s">
        <v>16</v>
      </c>
      <c r="E2249" s="30">
        <v>1.07</v>
      </c>
      <c r="F2249" s="27">
        <v>23.81</v>
      </c>
      <c r="G2249" s="27">
        <f t="shared" si="59"/>
        <v>25.48</v>
      </c>
    </row>
    <row r="2250" spans="1:7" ht="15" customHeight="1" x14ac:dyDescent="0.25">
      <c r="A2250" s="9"/>
      <c r="B2250" s="9"/>
      <c r="C2250" s="9"/>
      <c r="D2250" s="9"/>
      <c r="E2250" s="91" t="s">
        <v>3906</v>
      </c>
      <c r="F2250" s="91"/>
      <c r="G2250" s="28">
        <f>SUM(G2244:G2249)</f>
        <v>124.74000000000001</v>
      </c>
    </row>
    <row r="2251" spans="1:7" ht="15" customHeight="1" x14ac:dyDescent="0.25">
      <c r="A2251" s="93" t="s">
        <v>3907</v>
      </c>
      <c r="B2251" s="93"/>
      <c r="C2251" s="23" t="s">
        <v>3</v>
      </c>
      <c r="D2251" s="23" t="s">
        <v>4</v>
      </c>
      <c r="E2251" s="23" t="s">
        <v>3894</v>
      </c>
      <c r="F2251" s="23" t="s">
        <v>3895</v>
      </c>
      <c r="G2251" s="23" t="s">
        <v>3896</v>
      </c>
    </row>
    <row r="2252" spans="1:7" ht="21" customHeight="1" x14ac:dyDescent="0.25">
      <c r="A2252" s="24" t="s">
        <v>3908</v>
      </c>
      <c r="B2252" s="25" t="s">
        <v>3909</v>
      </c>
      <c r="C2252" s="24" t="s">
        <v>20</v>
      </c>
      <c r="D2252" s="24" t="s">
        <v>2056</v>
      </c>
      <c r="E2252" s="30">
        <v>0.13009999999999999</v>
      </c>
      <c r="F2252" s="27">
        <v>32.24</v>
      </c>
      <c r="G2252" s="27">
        <f>ROUND(ROUND(E2252,8)*F2252,2)</f>
        <v>4.1900000000000004</v>
      </c>
    </row>
    <row r="2253" spans="1:7" ht="15" customHeight="1" x14ac:dyDescent="0.25">
      <c r="A2253" s="24" t="s">
        <v>3971</v>
      </c>
      <c r="B2253" s="25" t="s">
        <v>3972</v>
      </c>
      <c r="C2253" s="24" t="s">
        <v>20</v>
      </c>
      <c r="D2253" s="24" t="s">
        <v>2056</v>
      </c>
      <c r="E2253" s="30">
        <v>8.7400000000000005E-2</v>
      </c>
      <c r="F2253" s="27">
        <v>32.69</v>
      </c>
      <c r="G2253" s="27">
        <f>ROUND(ROUND(E2253,8)*F2253,2)</f>
        <v>2.86</v>
      </c>
    </row>
    <row r="2254" spans="1:7" ht="15" customHeight="1" x14ac:dyDescent="0.25">
      <c r="A2254" s="24" t="s">
        <v>3910</v>
      </c>
      <c r="B2254" s="25" t="s">
        <v>3911</v>
      </c>
      <c r="C2254" s="24" t="s">
        <v>20</v>
      </c>
      <c r="D2254" s="24" t="s">
        <v>2056</v>
      </c>
      <c r="E2254" s="30">
        <v>0.21759999999999999</v>
      </c>
      <c r="F2254" s="27">
        <v>24.94</v>
      </c>
      <c r="G2254" s="27">
        <f>ROUND(ROUND(E2254,8)*F2254,2)</f>
        <v>5.43</v>
      </c>
    </row>
    <row r="2255" spans="1:7" ht="18" customHeight="1" x14ac:dyDescent="0.25">
      <c r="A2255" s="9"/>
      <c r="B2255" s="9"/>
      <c r="C2255" s="9"/>
      <c r="D2255" s="9"/>
      <c r="E2255" s="91" t="s">
        <v>3912</v>
      </c>
      <c r="F2255" s="91"/>
      <c r="G2255" s="28">
        <f>SUM(G2252:G2254)</f>
        <v>12.48</v>
      </c>
    </row>
    <row r="2256" spans="1:7" ht="15" customHeight="1" x14ac:dyDescent="0.25">
      <c r="A2256" s="93" t="s">
        <v>3922</v>
      </c>
      <c r="B2256" s="93"/>
      <c r="C2256" s="23" t="s">
        <v>3</v>
      </c>
      <c r="D2256" s="23" t="s">
        <v>4</v>
      </c>
      <c r="E2256" s="23" t="s">
        <v>3894</v>
      </c>
      <c r="F2256" s="23" t="s">
        <v>3895</v>
      </c>
      <c r="G2256" s="23" t="s">
        <v>3896</v>
      </c>
    </row>
    <row r="2257" spans="1:7" ht="29.1" customHeight="1" x14ac:dyDescent="0.25">
      <c r="A2257" s="24" t="s">
        <v>4062</v>
      </c>
      <c r="B2257" s="25" t="s">
        <v>4063</v>
      </c>
      <c r="C2257" s="24" t="s">
        <v>20</v>
      </c>
      <c r="D2257" s="24" t="s">
        <v>3903</v>
      </c>
      <c r="E2257" s="30">
        <v>1.23E-2</v>
      </c>
      <c r="F2257" s="27">
        <v>23.44</v>
      </c>
      <c r="G2257" s="27">
        <f>ROUND(ROUND(E2257,8)*F2257,2)</f>
        <v>0.28999999999999998</v>
      </c>
    </row>
    <row r="2258" spans="1:7" ht="21" customHeight="1" x14ac:dyDescent="0.25">
      <c r="A2258" s="24" t="s">
        <v>4064</v>
      </c>
      <c r="B2258" s="25" t="s">
        <v>4065</v>
      </c>
      <c r="C2258" s="24" t="s">
        <v>4066</v>
      </c>
      <c r="D2258" s="24" t="s">
        <v>26</v>
      </c>
      <c r="E2258" s="30">
        <v>4</v>
      </c>
      <c r="F2258" s="27">
        <v>5.76</v>
      </c>
      <c r="G2258" s="27">
        <f>ROUND(ROUND(E2258,8)*F2258,2)</f>
        <v>23.04</v>
      </c>
    </row>
    <row r="2259" spans="1:7" ht="15" customHeight="1" x14ac:dyDescent="0.25">
      <c r="A2259" s="9"/>
      <c r="B2259" s="9"/>
      <c r="C2259" s="9"/>
      <c r="D2259" s="9"/>
      <c r="E2259" s="91" t="s">
        <v>3933</v>
      </c>
      <c r="F2259" s="91"/>
      <c r="G2259" s="28">
        <f>SUM(G2257:G2258)</f>
        <v>23.33</v>
      </c>
    </row>
    <row r="2260" spans="1:7" ht="15" customHeight="1" x14ac:dyDescent="0.25">
      <c r="A2260" s="9"/>
      <c r="B2260" s="9"/>
      <c r="C2260" s="9"/>
      <c r="D2260" s="9"/>
      <c r="E2260" s="92" t="s">
        <v>3913</v>
      </c>
      <c r="F2260" s="92"/>
      <c r="G2260" s="29">
        <f>ROUND(SUM(G2250,G2255,G2259),2)</f>
        <v>160.55000000000001</v>
      </c>
    </row>
    <row r="2261" spans="1:7" ht="9.9499999999999993" customHeight="1" x14ac:dyDescent="0.25">
      <c r="A2261" s="9"/>
      <c r="B2261" s="9"/>
      <c r="C2261" s="9"/>
      <c r="D2261" s="9"/>
      <c r="E2261" s="100"/>
      <c r="F2261" s="100"/>
      <c r="G2261" s="100"/>
    </row>
    <row r="2262" spans="1:7" ht="20.100000000000001" customHeight="1" x14ac:dyDescent="0.25">
      <c r="A2262" s="99" t="s">
        <v>4123</v>
      </c>
      <c r="B2262" s="99"/>
      <c r="C2262" s="99"/>
      <c r="D2262" s="99"/>
      <c r="E2262" s="99"/>
      <c r="F2262" s="99"/>
      <c r="G2262" s="99"/>
    </row>
    <row r="2263" spans="1:7" ht="15" customHeight="1" x14ac:dyDescent="0.25">
      <c r="A2263" s="93" t="s">
        <v>3893</v>
      </c>
      <c r="B2263" s="93"/>
      <c r="C2263" s="23" t="s">
        <v>3</v>
      </c>
      <c r="D2263" s="23" t="s">
        <v>4</v>
      </c>
      <c r="E2263" s="23" t="s">
        <v>3894</v>
      </c>
      <c r="F2263" s="23" t="s">
        <v>3895</v>
      </c>
      <c r="G2263" s="23" t="s">
        <v>3896</v>
      </c>
    </row>
    <row r="2264" spans="1:7" ht="15" customHeight="1" x14ac:dyDescent="0.25">
      <c r="A2264" s="24" t="s">
        <v>3951</v>
      </c>
      <c r="B2264" s="25" t="s">
        <v>3952</v>
      </c>
      <c r="C2264" s="24" t="s">
        <v>3953</v>
      </c>
      <c r="D2264" s="24" t="s">
        <v>3954</v>
      </c>
      <c r="E2264" s="30">
        <v>4.0000000000000001E-3</v>
      </c>
      <c r="F2264" s="27">
        <v>215</v>
      </c>
      <c r="G2264" s="27">
        <f>ROUND(ROUND(E2264,8)*F2264,2)</f>
        <v>0.86</v>
      </c>
    </row>
    <row r="2265" spans="1:7" ht="15" customHeight="1" x14ac:dyDescent="0.25">
      <c r="A2265" s="24" t="s">
        <v>3955</v>
      </c>
      <c r="B2265" s="25" t="s">
        <v>3956</v>
      </c>
      <c r="C2265" s="24" t="s">
        <v>20</v>
      </c>
      <c r="D2265" s="24" t="s">
        <v>3903</v>
      </c>
      <c r="E2265" s="30">
        <v>5.0000000000000001E-3</v>
      </c>
      <c r="F2265" s="27">
        <v>19.37</v>
      </c>
      <c r="G2265" s="27">
        <f>ROUND(ROUND(E2265,8)*F2265,2)</f>
        <v>0.1</v>
      </c>
    </row>
    <row r="2266" spans="1:7" ht="15" customHeight="1" x14ac:dyDescent="0.25">
      <c r="A2266" s="9"/>
      <c r="B2266" s="9"/>
      <c r="C2266" s="9"/>
      <c r="D2266" s="9"/>
      <c r="E2266" s="91" t="s">
        <v>3906</v>
      </c>
      <c r="F2266" s="91"/>
      <c r="G2266" s="28">
        <f>SUM(G2264:G2265)</f>
        <v>0.96</v>
      </c>
    </row>
    <row r="2267" spans="1:7" ht="15" customHeight="1" x14ac:dyDescent="0.25">
      <c r="A2267" s="93" t="s">
        <v>3907</v>
      </c>
      <c r="B2267" s="93"/>
      <c r="C2267" s="23" t="s">
        <v>3</v>
      </c>
      <c r="D2267" s="23" t="s">
        <v>4</v>
      </c>
      <c r="E2267" s="23" t="s">
        <v>3894</v>
      </c>
      <c r="F2267" s="23" t="s">
        <v>3895</v>
      </c>
      <c r="G2267" s="23" t="s">
        <v>3896</v>
      </c>
    </row>
    <row r="2268" spans="1:7" ht="21" customHeight="1" x14ac:dyDescent="0.25">
      <c r="A2268" s="24" t="s">
        <v>3908</v>
      </c>
      <c r="B2268" s="25" t="s">
        <v>3909</v>
      </c>
      <c r="C2268" s="24" t="s">
        <v>20</v>
      </c>
      <c r="D2268" s="24" t="s">
        <v>2056</v>
      </c>
      <c r="E2268" s="30">
        <v>0.03</v>
      </c>
      <c r="F2268" s="27">
        <v>32.24</v>
      </c>
      <c r="G2268" s="27">
        <f>ROUND(ROUND(E2268,8)*F2268,2)</f>
        <v>0.97</v>
      </c>
    </row>
    <row r="2269" spans="1:7" ht="15" customHeight="1" x14ac:dyDescent="0.25">
      <c r="A2269" s="24" t="s">
        <v>3910</v>
      </c>
      <c r="B2269" s="25" t="s">
        <v>3911</v>
      </c>
      <c r="C2269" s="24" t="s">
        <v>20</v>
      </c>
      <c r="D2269" s="24" t="s">
        <v>2056</v>
      </c>
      <c r="E2269" s="30">
        <v>0.03</v>
      </c>
      <c r="F2269" s="27">
        <v>24.94</v>
      </c>
      <c r="G2269" s="27">
        <f>ROUND(ROUND(E2269,8)*F2269,2)</f>
        <v>0.75</v>
      </c>
    </row>
    <row r="2270" spans="1:7" ht="18" customHeight="1" x14ac:dyDescent="0.25">
      <c r="A2270" s="9"/>
      <c r="B2270" s="9"/>
      <c r="C2270" s="9"/>
      <c r="D2270" s="9"/>
      <c r="E2270" s="91" t="s">
        <v>3912</v>
      </c>
      <c r="F2270" s="91"/>
      <c r="G2270" s="28">
        <f>SUM(G2268:G2269)</f>
        <v>1.72</v>
      </c>
    </row>
    <row r="2271" spans="1:7" ht="15" customHeight="1" x14ac:dyDescent="0.25">
      <c r="A2271" s="9"/>
      <c r="B2271" s="9"/>
      <c r="C2271" s="9"/>
      <c r="D2271" s="9"/>
      <c r="E2271" s="92" t="s">
        <v>3913</v>
      </c>
      <c r="F2271" s="92"/>
      <c r="G2271" s="29">
        <f>ROUND(SUM(G2266,G2270),2)</f>
        <v>2.68</v>
      </c>
    </row>
    <row r="2272" spans="1:7" ht="9.9499999999999993" customHeight="1" x14ac:dyDescent="0.25">
      <c r="A2272" s="9"/>
      <c r="B2272" s="9"/>
      <c r="C2272" s="9"/>
      <c r="D2272" s="9"/>
      <c r="E2272" s="100"/>
      <c r="F2272" s="100"/>
      <c r="G2272" s="100"/>
    </row>
    <row r="2273" spans="1:7" ht="20.100000000000001" customHeight="1" x14ac:dyDescent="0.25">
      <c r="A2273" s="99" t="s">
        <v>4124</v>
      </c>
      <c r="B2273" s="99"/>
      <c r="C2273" s="99"/>
      <c r="D2273" s="99"/>
      <c r="E2273" s="99"/>
      <c r="F2273" s="99"/>
      <c r="G2273" s="99"/>
    </row>
    <row r="2274" spans="1:7" ht="15" customHeight="1" x14ac:dyDescent="0.25">
      <c r="A2274" s="93" t="s">
        <v>3981</v>
      </c>
      <c r="B2274" s="93"/>
      <c r="C2274" s="23" t="s">
        <v>3</v>
      </c>
      <c r="D2274" s="23" t="s">
        <v>4</v>
      </c>
      <c r="E2274" s="23" t="s">
        <v>3894</v>
      </c>
      <c r="F2274" s="23" t="s">
        <v>3895</v>
      </c>
      <c r="G2274" s="23" t="s">
        <v>3896</v>
      </c>
    </row>
    <row r="2275" spans="1:7" ht="21" customHeight="1" x14ac:dyDescent="0.25">
      <c r="A2275" s="24" t="s">
        <v>70</v>
      </c>
      <c r="B2275" s="25" t="s">
        <v>3982</v>
      </c>
      <c r="C2275" s="24" t="s">
        <v>25</v>
      </c>
      <c r="D2275" s="24" t="s">
        <v>61</v>
      </c>
      <c r="E2275" s="30">
        <v>1</v>
      </c>
      <c r="F2275" s="27">
        <v>28.42</v>
      </c>
      <c r="G2275" s="27">
        <f>ROUND(ROUND(E2275,8)*F2275,2)</f>
        <v>28.42</v>
      </c>
    </row>
    <row r="2276" spans="1:7" ht="15" customHeight="1" x14ac:dyDescent="0.25">
      <c r="A2276" s="9"/>
      <c r="B2276" s="9"/>
      <c r="C2276" s="9"/>
      <c r="D2276" s="9"/>
      <c r="E2276" s="91" t="s">
        <v>3983</v>
      </c>
      <c r="F2276" s="91"/>
      <c r="G2276" s="28">
        <f>SUM(G2275:G2275)</f>
        <v>28.42</v>
      </c>
    </row>
    <row r="2277" spans="1:7" ht="15" customHeight="1" x14ac:dyDescent="0.25">
      <c r="A2277" s="9"/>
      <c r="B2277" s="9"/>
      <c r="C2277" s="9"/>
      <c r="D2277" s="9"/>
      <c r="E2277" s="92" t="s">
        <v>3913</v>
      </c>
      <c r="F2277" s="92"/>
      <c r="G2277" s="29">
        <f>ROUND(SUM(G2276),2)</f>
        <v>28.42</v>
      </c>
    </row>
    <row r="2278" spans="1:7" ht="9.9499999999999993" customHeight="1" x14ac:dyDescent="0.25">
      <c r="A2278" s="9"/>
      <c r="B2278" s="9"/>
      <c r="C2278" s="9"/>
      <c r="D2278" s="9"/>
      <c r="E2278" s="100"/>
      <c r="F2278" s="100"/>
      <c r="G2278" s="100"/>
    </row>
    <row r="2279" spans="1:7" ht="20.100000000000001" customHeight="1" x14ac:dyDescent="0.25">
      <c r="A2279" s="99" t="s">
        <v>4125</v>
      </c>
      <c r="B2279" s="99"/>
      <c r="C2279" s="99"/>
      <c r="D2279" s="99"/>
      <c r="E2279" s="99"/>
      <c r="F2279" s="99"/>
      <c r="G2279" s="99"/>
    </row>
    <row r="2280" spans="1:7" ht="15" customHeight="1" x14ac:dyDescent="0.25">
      <c r="A2280" s="93" t="s">
        <v>3893</v>
      </c>
      <c r="B2280" s="93"/>
      <c r="C2280" s="23" t="s">
        <v>3</v>
      </c>
      <c r="D2280" s="23" t="s">
        <v>4</v>
      </c>
      <c r="E2280" s="23" t="s">
        <v>3894</v>
      </c>
      <c r="F2280" s="23" t="s">
        <v>3895</v>
      </c>
      <c r="G2280" s="23" t="s">
        <v>3896</v>
      </c>
    </row>
    <row r="2281" spans="1:7" ht="29.1" customHeight="1" x14ac:dyDescent="0.25">
      <c r="A2281" s="24" t="s">
        <v>4054</v>
      </c>
      <c r="B2281" s="25" t="s">
        <v>4055</v>
      </c>
      <c r="C2281" s="24" t="s">
        <v>20</v>
      </c>
      <c r="D2281" s="24" t="s">
        <v>34</v>
      </c>
      <c r="E2281" s="30">
        <v>0.18468999999999999</v>
      </c>
      <c r="F2281" s="27">
        <v>517.16999999999996</v>
      </c>
      <c r="G2281" s="27">
        <f t="shared" ref="G2281:G2286" si="60">ROUND(ROUND(E2281,8)*F2281,2)</f>
        <v>95.52</v>
      </c>
    </row>
    <row r="2282" spans="1:7" ht="21" customHeight="1" x14ac:dyDescent="0.25">
      <c r="A2282" s="24" t="s">
        <v>4056</v>
      </c>
      <c r="B2282" s="25" t="s">
        <v>4057</v>
      </c>
      <c r="C2282" s="24" t="s">
        <v>20</v>
      </c>
      <c r="D2282" s="24" t="s">
        <v>2057</v>
      </c>
      <c r="E2282" s="30">
        <v>3.1900000000000001E-3</v>
      </c>
      <c r="F2282" s="27">
        <v>8.98</v>
      </c>
      <c r="G2282" s="27">
        <f t="shared" si="60"/>
        <v>0.03</v>
      </c>
    </row>
    <row r="2283" spans="1:7" ht="15" customHeight="1" x14ac:dyDescent="0.25">
      <c r="A2283" s="24" t="s">
        <v>3955</v>
      </c>
      <c r="B2283" s="25" t="s">
        <v>3956</v>
      </c>
      <c r="C2283" s="24" t="s">
        <v>20</v>
      </c>
      <c r="D2283" s="24" t="s">
        <v>3903</v>
      </c>
      <c r="E2283" s="30">
        <v>4.4999999999999998E-2</v>
      </c>
      <c r="F2283" s="27">
        <v>19.37</v>
      </c>
      <c r="G2283" s="27">
        <f t="shared" si="60"/>
        <v>0.87</v>
      </c>
    </row>
    <row r="2284" spans="1:7" ht="21" customHeight="1" x14ac:dyDescent="0.25">
      <c r="A2284" s="24" t="s">
        <v>4050</v>
      </c>
      <c r="B2284" s="25" t="s">
        <v>4051</v>
      </c>
      <c r="C2284" s="24" t="s">
        <v>20</v>
      </c>
      <c r="D2284" s="24" t="s">
        <v>84</v>
      </c>
      <c r="E2284" s="30">
        <v>0.46875</v>
      </c>
      <c r="F2284" s="27">
        <v>3.9</v>
      </c>
      <c r="G2284" s="27">
        <f t="shared" si="60"/>
        <v>1.83</v>
      </c>
    </row>
    <row r="2285" spans="1:7" ht="21" customHeight="1" x14ac:dyDescent="0.25">
      <c r="A2285" s="24" t="s">
        <v>4058</v>
      </c>
      <c r="B2285" s="25" t="s">
        <v>4059</v>
      </c>
      <c r="C2285" s="24" t="s">
        <v>20</v>
      </c>
      <c r="D2285" s="24" t="s">
        <v>84</v>
      </c>
      <c r="E2285" s="30">
        <v>0.375</v>
      </c>
      <c r="F2285" s="27">
        <v>2.69</v>
      </c>
      <c r="G2285" s="27">
        <f t="shared" si="60"/>
        <v>1.01</v>
      </c>
    </row>
    <row r="2286" spans="1:7" ht="29.1" customHeight="1" x14ac:dyDescent="0.25">
      <c r="A2286" s="24" t="s">
        <v>4060</v>
      </c>
      <c r="B2286" s="25" t="s">
        <v>4061</v>
      </c>
      <c r="C2286" s="24" t="s">
        <v>20</v>
      </c>
      <c r="D2286" s="24" t="s">
        <v>16</v>
      </c>
      <c r="E2286" s="30">
        <v>1.07</v>
      </c>
      <c r="F2286" s="27">
        <v>23.81</v>
      </c>
      <c r="G2286" s="27">
        <f t="shared" si="60"/>
        <v>25.48</v>
      </c>
    </row>
    <row r="2287" spans="1:7" ht="15" customHeight="1" x14ac:dyDescent="0.25">
      <c r="A2287" s="9"/>
      <c r="B2287" s="9"/>
      <c r="C2287" s="9"/>
      <c r="D2287" s="9"/>
      <c r="E2287" s="91" t="s">
        <v>3906</v>
      </c>
      <c r="F2287" s="91"/>
      <c r="G2287" s="28">
        <f>SUM(G2281:G2286)</f>
        <v>124.74000000000001</v>
      </c>
    </row>
    <row r="2288" spans="1:7" ht="15" customHeight="1" x14ac:dyDescent="0.25">
      <c r="A2288" s="93" t="s">
        <v>3907</v>
      </c>
      <c r="B2288" s="93"/>
      <c r="C2288" s="23" t="s">
        <v>3</v>
      </c>
      <c r="D2288" s="23" t="s">
        <v>4</v>
      </c>
      <c r="E2288" s="23" t="s">
        <v>3894</v>
      </c>
      <c r="F2288" s="23" t="s">
        <v>3895</v>
      </c>
      <c r="G2288" s="23" t="s">
        <v>3896</v>
      </c>
    </row>
    <row r="2289" spans="1:7" ht="21" customHeight="1" x14ac:dyDescent="0.25">
      <c r="A2289" s="24" t="s">
        <v>3908</v>
      </c>
      <c r="B2289" s="25" t="s">
        <v>3909</v>
      </c>
      <c r="C2289" s="24" t="s">
        <v>20</v>
      </c>
      <c r="D2289" s="24" t="s">
        <v>2056</v>
      </c>
      <c r="E2289" s="30">
        <v>0.13009999999999999</v>
      </c>
      <c r="F2289" s="27">
        <v>32.24</v>
      </c>
      <c r="G2289" s="27">
        <f>ROUND(ROUND(E2289,8)*F2289,2)</f>
        <v>4.1900000000000004</v>
      </c>
    </row>
    <row r="2290" spans="1:7" ht="15" customHeight="1" x14ac:dyDescent="0.25">
      <c r="A2290" s="24" t="s">
        <v>3971</v>
      </c>
      <c r="B2290" s="25" t="s">
        <v>3972</v>
      </c>
      <c r="C2290" s="24" t="s">
        <v>20</v>
      </c>
      <c r="D2290" s="24" t="s">
        <v>2056</v>
      </c>
      <c r="E2290" s="30">
        <v>8.7400000000000005E-2</v>
      </c>
      <c r="F2290" s="27">
        <v>32.69</v>
      </c>
      <c r="G2290" s="27">
        <f>ROUND(ROUND(E2290,8)*F2290,2)</f>
        <v>2.86</v>
      </c>
    </row>
    <row r="2291" spans="1:7" ht="15" customHeight="1" x14ac:dyDescent="0.25">
      <c r="A2291" s="24" t="s">
        <v>3910</v>
      </c>
      <c r="B2291" s="25" t="s">
        <v>3911</v>
      </c>
      <c r="C2291" s="24" t="s">
        <v>20</v>
      </c>
      <c r="D2291" s="24" t="s">
        <v>2056</v>
      </c>
      <c r="E2291" s="30">
        <v>0.21759999999999999</v>
      </c>
      <c r="F2291" s="27">
        <v>24.94</v>
      </c>
      <c r="G2291" s="27">
        <f>ROUND(ROUND(E2291,8)*F2291,2)</f>
        <v>5.43</v>
      </c>
    </row>
    <row r="2292" spans="1:7" ht="18" customHeight="1" x14ac:dyDescent="0.25">
      <c r="A2292" s="9"/>
      <c r="B2292" s="9"/>
      <c r="C2292" s="9"/>
      <c r="D2292" s="9"/>
      <c r="E2292" s="91" t="s">
        <v>3912</v>
      </c>
      <c r="F2292" s="91"/>
      <c r="G2292" s="28">
        <f>SUM(G2289:G2291)</f>
        <v>12.48</v>
      </c>
    </row>
    <row r="2293" spans="1:7" ht="15" customHeight="1" x14ac:dyDescent="0.25">
      <c r="A2293" s="93" t="s">
        <v>3922</v>
      </c>
      <c r="B2293" s="93"/>
      <c r="C2293" s="23" t="s">
        <v>3</v>
      </c>
      <c r="D2293" s="23" t="s">
        <v>4</v>
      </c>
      <c r="E2293" s="23" t="s">
        <v>3894</v>
      </c>
      <c r="F2293" s="23" t="s">
        <v>3895</v>
      </c>
      <c r="G2293" s="23" t="s">
        <v>3896</v>
      </c>
    </row>
    <row r="2294" spans="1:7" ht="29.1" customHeight="1" x14ac:dyDescent="0.25">
      <c r="A2294" s="24" t="s">
        <v>4062</v>
      </c>
      <c r="B2294" s="25" t="s">
        <v>4063</v>
      </c>
      <c r="C2294" s="24" t="s">
        <v>20</v>
      </c>
      <c r="D2294" s="24" t="s">
        <v>3903</v>
      </c>
      <c r="E2294" s="30">
        <v>1.23E-2</v>
      </c>
      <c r="F2294" s="27">
        <v>23.44</v>
      </c>
      <c r="G2294" s="27">
        <f>ROUND(ROUND(E2294,8)*F2294,2)</f>
        <v>0.28999999999999998</v>
      </c>
    </row>
    <row r="2295" spans="1:7" ht="21" customHeight="1" x14ac:dyDescent="0.25">
      <c r="A2295" s="24" t="s">
        <v>4064</v>
      </c>
      <c r="B2295" s="25" t="s">
        <v>4065</v>
      </c>
      <c r="C2295" s="24" t="s">
        <v>4066</v>
      </c>
      <c r="D2295" s="24" t="s">
        <v>26</v>
      </c>
      <c r="E2295" s="30">
        <v>4</v>
      </c>
      <c r="F2295" s="27">
        <v>5.76</v>
      </c>
      <c r="G2295" s="27">
        <f>ROUND(ROUND(E2295,8)*F2295,2)</f>
        <v>23.04</v>
      </c>
    </row>
    <row r="2296" spans="1:7" ht="15" customHeight="1" x14ac:dyDescent="0.25">
      <c r="A2296" s="9"/>
      <c r="B2296" s="9"/>
      <c r="C2296" s="9"/>
      <c r="D2296" s="9"/>
      <c r="E2296" s="91" t="s">
        <v>3933</v>
      </c>
      <c r="F2296" s="91"/>
      <c r="G2296" s="28">
        <f>SUM(G2294:G2295)</f>
        <v>23.33</v>
      </c>
    </row>
    <row r="2297" spans="1:7" ht="15" customHeight="1" x14ac:dyDescent="0.25">
      <c r="A2297" s="9"/>
      <c r="B2297" s="9"/>
      <c r="C2297" s="9"/>
      <c r="D2297" s="9"/>
      <c r="E2297" s="92" t="s">
        <v>3913</v>
      </c>
      <c r="F2297" s="92"/>
      <c r="G2297" s="29">
        <f>ROUND(SUM(G2287,G2292,G2296),2)</f>
        <v>160.55000000000001</v>
      </c>
    </row>
    <row r="2298" spans="1:7" ht="9.9499999999999993" customHeight="1" x14ac:dyDescent="0.25">
      <c r="A2298" s="9"/>
      <c r="B2298" s="9"/>
      <c r="C2298" s="9"/>
      <c r="D2298" s="9"/>
      <c r="E2298" s="100"/>
      <c r="F2298" s="100"/>
      <c r="G2298" s="100"/>
    </row>
    <row r="2299" spans="1:7" ht="20.100000000000001" customHeight="1" x14ac:dyDescent="0.25">
      <c r="A2299" s="99" t="s">
        <v>4123</v>
      </c>
      <c r="B2299" s="99"/>
      <c r="C2299" s="99"/>
      <c r="D2299" s="99"/>
      <c r="E2299" s="99"/>
      <c r="F2299" s="99"/>
      <c r="G2299" s="99"/>
    </row>
    <row r="2300" spans="1:7" ht="15" customHeight="1" x14ac:dyDescent="0.25">
      <c r="A2300" s="93" t="s">
        <v>3893</v>
      </c>
      <c r="B2300" s="93"/>
      <c r="C2300" s="23" t="s">
        <v>3</v>
      </c>
      <c r="D2300" s="23" t="s">
        <v>4</v>
      </c>
      <c r="E2300" s="23" t="s">
        <v>3894</v>
      </c>
      <c r="F2300" s="23" t="s">
        <v>3895</v>
      </c>
      <c r="G2300" s="23" t="s">
        <v>3896</v>
      </c>
    </row>
    <row r="2301" spans="1:7" ht="15" customHeight="1" x14ac:dyDescent="0.25">
      <c r="A2301" s="24" t="s">
        <v>3951</v>
      </c>
      <c r="B2301" s="25" t="s">
        <v>3952</v>
      </c>
      <c r="C2301" s="24" t="s">
        <v>3953</v>
      </c>
      <c r="D2301" s="24" t="s">
        <v>3954</v>
      </c>
      <c r="E2301" s="30">
        <v>4.0000000000000001E-3</v>
      </c>
      <c r="F2301" s="27">
        <v>215</v>
      </c>
      <c r="G2301" s="27">
        <f>ROUND(ROUND(E2301,8)*F2301,2)</f>
        <v>0.86</v>
      </c>
    </row>
    <row r="2302" spans="1:7" ht="15" customHeight="1" x14ac:dyDescent="0.25">
      <c r="A2302" s="24" t="s">
        <v>3955</v>
      </c>
      <c r="B2302" s="25" t="s">
        <v>3956</v>
      </c>
      <c r="C2302" s="24" t="s">
        <v>20</v>
      </c>
      <c r="D2302" s="24" t="s">
        <v>3903</v>
      </c>
      <c r="E2302" s="30">
        <v>5.0000000000000001E-3</v>
      </c>
      <c r="F2302" s="27">
        <v>19.37</v>
      </c>
      <c r="G2302" s="27">
        <f>ROUND(ROUND(E2302,8)*F2302,2)</f>
        <v>0.1</v>
      </c>
    </row>
    <row r="2303" spans="1:7" ht="15" customHeight="1" x14ac:dyDescent="0.25">
      <c r="A2303" s="9"/>
      <c r="B2303" s="9"/>
      <c r="C2303" s="9"/>
      <c r="D2303" s="9"/>
      <c r="E2303" s="91" t="s">
        <v>3906</v>
      </c>
      <c r="F2303" s="91"/>
      <c r="G2303" s="28">
        <f>SUM(G2301:G2302)</f>
        <v>0.96</v>
      </c>
    </row>
    <row r="2304" spans="1:7" ht="15" customHeight="1" x14ac:dyDescent="0.25">
      <c r="A2304" s="93" t="s">
        <v>3907</v>
      </c>
      <c r="B2304" s="93"/>
      <c r="C2304" s="23" t="s">
        <v>3</v>
      </c>
      <c r="D2304" s="23" t="s">
        <v>4</v>
      </c>
      <c r="E2304" s="23" t="s">
        <v>3894</v>
      </c>
      <c r="F2304" s="23" t="s">
        <v>3895</v>
      </c>
      <c r="G2304" s="23" t="s">
        <v>3896</v>
      </c>
    </row>
    <row r="2305" spans="1:7" ht="21" customHeight="1" x14ac:dyDescent="0.25">
      <c r="A2305" s="24" t="s">
        <v>3908</v>
      </c>
      <c r="B2305" s="25" t="s">
        <v>3909</v>
      </c>
      <c r="C2305" s="24" t="s">
        <v>20</v>
      </c>
      <c r="D2305" s="24" t="s">
        <v>2056</v>
      </c>
      <c r="E2305" s="30">
        <v>0.03</v>
      </c>
      <c r="F2305" s="27">
        <v>32.24</v>
      </c>
      <c r="G2305" s="27">
        <f>ROUND(ROUND(E2305,8)*F2305,2)</f>
        <v>0.97</v>
      </c>
    </row>
    <row r="2306" spans="1:7" ht="15" customHeight="1" x14ac:dyDescent="0.25">
      <c r="A2306" s="24" t="s">
        <v>3910</v>
      </c>
      <c r="B2306" s="25" t="s">
        <v>3911</v>
      </c>
      <c r="C2306" s="24" t="s">
        <v>20</v>
      </c>
      <c r="D2306" s="24" t="s">
        <v>2056</v>
      </c>
      <c r="E2306" s="30">
        <v>0.03</v>
      </c>
      <c r="F2306" s="27">
        <v>24.94</v>
      </c>
      <c r="G2306" s="27">
        <f>ROUND(ROUND(E2306,8)*F2306,2)</f>
        <v>0.75</v>
      </c>
    </row>
    <row r="2307" spans="1:7" ht="18" customHeight="1" x14ac:dyDescent="0.25">
      <c r="A2307" s="9"/>
      <c r="B2307" s="9"/>
      <c r="C2307" s="9"/>
      <c r="D2307" s="9"/>
      <c r="E2307" s="91" t="s">
        <v>3912</v>
      </c>
      <c r="F2307" s="91"/>
      <c r="G2307" s="28">
        <f>SUM(G2305:G2306)</f>
        <v>1.72</v>
      </c>
    </row>
    <row r="2308" spans="1:7" ht="15" customHeight="1" x14ac:dyDescent="0.25">
      <c r="A2308" s="9"/>
      <c r="B2308" s="9"/>
      <c r="C2308" s="9"/>
      <c r="D2308" s="9"/>
      <c r="E2308" s="92" t="s">
        <v>3913</v>
      </c>
      <c r="F2308" s="92"/>
      <c r="G2308" s="29">
        <f>ROUND(SUM(G2303,G2307),2)</f>
        <v>2.68</v>
      </c>
    </row>
    <row r="2309" spans="1:7" ht="9.9499999999999993" customHeight="1" x14ac:dyDescent="0.25">
      <c r="A2309" s="9"/>
      <c r="B2309" s="9"/>
      <c r="C2309" s="9"/>
      <c r="D2309" s="9"/>
      <c r="E2309" s="100"/>
      <c r="F2309" s="100"/>
      <c r="G2309" s="100"/>
    </row>
    <row r="2310" spans="1:7" ht="20.100000000000001" customHeight="1" x14ac:dyDescent="0.25">
      <c r="A2310" s="99" t="s">
        <v>4124</v>
      </c>
      <c r="B2310" s="99"/>
      <c r="C2310" s="99"/>
      <c r="D2310" s="99"/>
      <c r="E2310" s="99"/>
      <c r="F2310" s="99"/>
      <c r="G2310" s="99"/>
    </row>
    <row r="2311" spans="1:7" ht="15" customHeight="1" x14ac:dyDescent="0.25">
      <c r="A2311" s="93" t="s">
        <v>3981</v>
      </c>
      <c r="B2311" s="93"/>
      <c r="C2311" s="23" t="s">
        <v>3</v>
      </c>
      <c r="D2311" s="23" t="s">
        <v>4</v>
      </c>
      <c r="E2311" s="23" t="s">
        <v>3894</v>
      </c>
      <c r="F2311" s="23" t="s">
        <v>3895</v>
      </c>
      <c r="G2311" s="23" t="s">
        <v>3896</v>
      </c>
    </row>
    <row r="2312" spans="1:7" ht="21" customHeight="1" x14ac:dyDescent="0.25">
      <c r="A2312" s="24" t="s">
        <v>70</v>
      </c>
      <c r="B2312" s="25" t="s">
        <v>3982</v>
      </c>
      <c r="C2312" s="24" t="s">
        <v>25</v>
      </c>
      <c r="D2312" s="24" t="s">
        <v>61</v>
      </c>
      <c r="E2312" s="30">
        <v>1</v>
      </c>
      <c r="F2312" s="27">
        <v>28.42</v>
      </c>
      <c r="G2312" s="27">
        <f>ROUND(ROUND(E2312,8)*F2312,2)</f>
        <v>28.42</v>
      </c>
    </row>
    <row r="2313" spans="1:7" ht="15" customHeight="1" x14ac:dyDescent="0.25">
      <c r="A2313" s="9"/>
      <c r="B2313" s="9"/>
      <c r="C2313" s="9"/>
      <c r="D2313" s="9"/>
      <c r="E2313" s="91" t="s">
        <v>3983</v>
      </c>
      <c r="F2313" s="91"/>
      <c r="G2313" s="28">
        <f>SUM(G2312:G2312)</f>
        <v>28.42</v>
      </c>
    </row>
    <row r="2314" spans="1:7" ht="15" customHeight="1" x14ac:dyDescent="0.25">
      <c r="A2314" s="9"/>
      <c r="B2314" s="9"/>
      <c r="C2314" s="9"/>
      <c r="D2314" s="9"/>
      <c r="E2314" s="92" t="s">
        <v>3913</v>
      </c>
      <c r="F2314" s="92"/>
      <c r="G2314" s="29">
        <f>ROUND(SUM(G2313),2)</f>
        <v>28.42</v>
      </c>
    </row>
    <row r="2315" spans="1:7" ht="9.9499999999999993" customHeight="1" x14ac:dyDescent="0.25">
      <c r="A2315" s="9"/>
      <c r="B2315" s="9"/>
      <c r="C2315" s="9"/>
      <c r="D2315" s="9"/>
      <c r="E2315" s="100"/>
      <c r="F2315" s="100"/>
      <c r="G2315" s="100"/>
    </row>
    <row r="2316" spans="1:7" ht="20.100000000000001" customHeight="1" x14ac:dyDescent="0.25">
      <c r="A2316" s="99" t="s">
        <v>4125</v>
      </c>
      <c r="B2316" s="99"/>
      <c r="C2316" s="99"/>
      <c r="D2316" s="99"/>
      <c r="E2316" s="99"/>
      <c r="F2316" s="99"/>
      <c r="G2316" s="99"/>
    </row>
    <row r="2317" spans="1:7" ht="15" customHeight="1" x14ac:dyDescent="0.25">
      <c r="A2317" s="93" t="s">
        <v>3893</v>
      </c>
      <c r="B2317" s="93"/>
      <c r="C2317" s="23" t="s">
        <v>3</v>
      </c>
      <c r="D2317" s="23" t="s">
        <v>4</v>
      </c>
      <c r="E2317" s="23" t="s">
        <v>3894</v>
      </c>
      <c r="F2317" s="23" t="s">
        <v>3895</v>
      </c>
      <c r="G2317" s="23" t="s">
        <v>3896</v>
      </c>
    </row>
    <row r="2318" spans="1:7" ht="29.1" customHeight="1" x14ac:dyDescent="0.25">
      <c r="A2318" s="24" t="s">
        <v>4054</v>
      </c>
      <c r="B2318" s="25" t="s">
        <v>4055</v>
      </c>
      <c r="C2318" s="24" t="s">
        <v>20</v>
      </c>
      <c r="D2318" s="24" t="s">
        <v>34</v>
      </c>
      <c r="E2318" s="30">
        <v>0.18468999999999999</v>
      </c>
      <c r="F2318" s="27">
        <v>517.16999999999996</v>
      </c>
      <c r="G2318" s="27">
        <f t="shared" ref="G2318:G2323" si="61">ROUND(ROUND(E2318,8)*F2318,2)</f>
        <v>95.52</v>
      </c>
    </row>
    <row r="2319" spans="1:7" ht="21" customHeight="1" x14ac:dyDescent="0.25">
      <c r="A2319" s="24" t="s">
        <v>4056</v>
      </c>
      <c r="B2319" s="25" t="s">
        <v>4057</v>
      </c>
      <c r="C2319" s="24" t="s">
        <v>20</v>
      </c>
      <c r="D2319" s="24" t="s">
        <v>2057</v>
      </c>
      <c r="E2319" s="30">
        <v>3.1900000000000001E-3</v>
      </c>
      <c r="F2319" s="27">
        <v>8.98</v>
      </c>
      <c r="G2319" s="27">
        <f t="shared" si="61"/>
        <v>0.03</v>
      </c>
    </row>
    <row r="2320" spans="1:7" ht="15" customHeight="1" x14ac:dyDescent="0.25">
      <c r="A2320" s="24" t="s">
        <v>3955</v>
      </c>
      <c r="B2320" s="25" t="s">
        <v>3956</v>
      </c>
      <c r="C2320" s="24" t="s">
        <v>20</v>
      </c>
      <c r="D2320" s="24" t="s">
        <v>3903</v>
      </c>
      <c r="E2320" s="30">
        <v>4.4999999999999998E-2</v>
      </c>
      <c r="F2320" s="27">
        <v>19.37</v>
      </c>
      <c r="G2320" s="27">
        <f t="shared" si="61"/>
        <v>0.87</v>
      </c>
    </row>
    <row r="2321" spans="1:7" ht="21" customHeight="1" x14ac:dyDescent="0.25">
      <c r="A2321" s="24" t="s">
        <v>4050</v>
      </c>
      <c r="B2321" s="25" t="s">
        <v>4051</v>
      </c>
      <c r="C2321" s="24" t="s">
        <v>20</v>
      </c>
      <c r="D2321" s="24" t="s">
        <v>84</v>
      </c>
      <c r="E2321" s="30">
        <v>0.46875</v>
      </c>
      <c r="F2321" s="27">
        <v>3.9</v>
      </c>
      <c r="G2321" s="27">
        <f t="shared" si="61"/>
        <v>1.83</v>
      </c>
    </row>
    <row r="2322" spans="1:7" ht="21" customHeight="1" x14ac:dyDescent="0.25">
      <c r="A2322" s="24" t="s">
        <v>4058</v>
      </c>
      <c r="B2322" s="25" t="s">
        <v>4059</v>
      </c>
      <c r="C2322" s="24" t="s">
        <v>20</v>
      </c>
      <c r="D2322" s="24" t="s">
        <v>84</v>
      </c>
      <c r="E2322" s="30">
        <v>0.375</v>
      </c>
      <c r="F2322" s="27">
        <v>2.69</v>
      </c>
      <c r="G2322" s="27">
        <f t="shared" si="61"/>
        <v>1.01</v>
      </c>
    </row>
    <row r="2323" spans="1:7" ht="29.1" customHeight="1" x14ac:dyDescent="0.25">
      <c r="A2323" s="24" t="s">
        <v>4060</v>
      </c>
      <c r="B2323" s="25" t="s">
        <v>4061</v>
      </c>
      <c r="C2323" s="24" t="s">
        <v>20</v>
      </c>
      <c r="D2323" s="24" t="s">
        <v>16</v>
      </c>
      <c r="E2323" s="30">
        <v>1.07</v>
      </c>
      <c r="F2323" s="27">
        <v>23.81</v>
      </c>
      <c r="G2323" s="27">
        <f t="shared" si="61"/>
        <v>25.48</v>
      </c>
    </row>
    <row r="2324" spans="1:7" ht="15" customHeight="1" x14ac:dyDescent="0.25">
      <c r="A2324" s="9"/>
      <c r="B2324" s="9"/>
      <c r="C2324" s="9"/>
      <c r="D2324" s="9"/>
      <c r="E2324" s="91" t="s">
        <v>3906</v>
      </c>
      <c r="F2324" s="91"/>
      <c r="G2324" s="28">
        <f>SUM(G2318:G2323)</f>
        <v>124.74000000000001</v>
      </c>
    </row>
    <row r="2325" spans="1:7" ht="15" customHeight="1" x14ac:dyDescent="0.25">
      <c r="A2325" s="93" t="s">
        <v>3907</v>
      </c>
      <c r="B2325" s="93"/>
      <c r="C2325" s="23" t="s">
        <v>3</v>
      </c>
      <c r="D2325" s="23" t="s">
        <v>4</v>
      </c>
      <c r="E2325" s="23" t="s">
        <v>3894</v>
      </c>
      <c r="F2325" s="23" t="s">
        <v>3895</v>
      </c>
      <c r="G2325" s="23" t="s">
        <v>3896</v>
      </c>
    </row>
    <row r="2326" spans="1:7" ht="21" customHeight="1" x14ac:dyDescent="0.25">
      <c r="A2326" s="24" t="s">
        <v>3908</v>
      </c>
      <c r="B2326" s="25" t="s">
        <v>3909</v>
      </c>
      <c r="C2326" s="24" t="s">
        <v>20</v>
      </c>
      <c r="D2326" s="24" t="s">
        <v>2056</v>
      </c>
      <c r="E2326" s="30">
        <v>0.13009999999999999</v>
      </c>
      <c r="F2326" s="27">
        <v>32.24</v>
      </c>
      <c r="G2326" s="27">
        <f>ROUND(ROUND(E2326,8)*F2326,2)</f>
        <v>4.1900000000000004</v>
      </c>
    </row>
    <row r="2327" spans="1:7" ht="15" customHeight="1" x14ac:dyDescent="0.25">
      <c r="A2327" s="24" t="s">
        <v>3971</v>
      </c>
      <c r="B2327" s="25" t="s">
        <v>3972</v>
      </c>
      <c r="C2327" s="24" t="s">
        <v>20</v>
      </c>
      <c r="D2327" s="24" t="s">
        <v>2056</v>
      </c>
      <c r="E2327" s="30">
        <v>8.7400000000000005E-2</v>
      </c>
      <c r="F2327" s="27">
        <v>32.69</v>
      </c>
      <c r="G2327" s="27">
        <f>ROUND(ROUND(E2327,8)*F2327,2)</f>
        <v>2.86</v>
      </c>
    </row>
    <row r="2328" spans="1:7" ht="15" customHeight="1" x14ac:dyDescent="0.25">
      <c r="A2328" s="24" t="s">
        <v>3910</v>
      </c>
      <c r="B2328" s="25" t="s">
        <v>3911</v>
      </c>
      <c r="C2328" s="24" t="s">
        <v>20</v>
      </c>
      <c r="D2328" s="24" t="s">
        <v>2056</v>
      </c>
      <c r="E2328" s="30">
        <v>0.21759999999999999</v>
      </c>
      <c r="F2328" s="27">
        <v>24.94</v>
      </c>
      <c r="G2328" s="27">
        <f>ROUND(ROUND(E2328,8)*F2328,2)</f>
        <v>5.43</v>
      </c>
    </row>
    <row r="2329" spans="1:7" ht="18" customHeight="1" x14ac:dyDescent="0.25">
      <c r="A2329" s="9"/>
      <c r="B2329" s="9"/>
      <c r="C2329" s="9"/>
      <c r="D2329" s="9"/>
      <c r="E2329" s="91" t="s">
        <v>3912</v>
      </c>
      <c r="F2329" s="91"/>
      <c r="G2329" s="28">
        <f>SUM(G2326:G2328)</f>
        <v>12.48</v>
      </c>
    </row>
    <row r="2330" spans="1:7" ht="15" customHeight="1" x14ac:dyDescent="0.25">
      <c r="A2330" s="93" t="s">
        <v>3922</v>
      </c>
      <c r="B2330" s="93"/>
      <c r="C2330" s="23" t="s">
        <v>3</v>
      </c>
      <c r="D2330" s="23" t="s">
        <v>4</v>
      </c>
      <c r="E2330" s="23" t="s">
        <v>3894</v>
      </c>
      <c r="F2330" s="23" t="s">
        <v>3895</v>
      </c>
      <c r="G2330" s="23" t="s">
        <v>3896</v>
      </c>
    </row>
    <row r="2331" spans="1:7" ht="29.1" customHeight="1" x14ac:dyDescent="0.25">
      <c r="A2331" s="24" t="s">
        <v>4062</v>
      </c>
      <c r="B2331" s="25" t="s">
        <v>4063</v>
      </c>
      <c r="C2331" s="24" t="s">
        <v>20</v>
      </c>
      <c r="D2331" s="24" t="s">
        <v>3903</v>
      </c>
      <c r="E2331" s="30">
        <v>1.23E-2</v>
      </c>
      <c r="F2331" s="27">
        <v>23.44</v>
      </c>
      <c r="G2331" s="27">
        <f>ROUND(ROUND(E2331,8)*F2331,2)</f>
        <v>0.28999999999999998</v>
      </c>
    </row>
    <row r="2332" spans="1:7" ht="21" customHeight="1" x14ac:dyDescent="0.25">
      <c r="A2332" s="24" t="s">
        <v>4064</v>
      </c>
      <c r="B2332" s="25" t="s">
        <v>4065</v>
      </c>
      <c r="C2332" s="24" t="s">
        <v>4066</v>
      </c>
      <c r="D2332" s="24" t="s">
        <v>26</v>
      </c>
      <c r="E2332" s="30">
        <v>4</v>
      </c>
      <c r="F2332" s="27">
        <v>5.76</v>
      </c>
      <c r="G2332" s="27">
        <f>ROUND(ROUND(E2332,8)*F2332,2)</f>
        <v>23.04</v>
      </c>
    </row>
    <row r="2333" spans="1:7" ht="15" customHeight="1" x14ac:dyDescent="0.25">
      <c r="A2333" s="9"/>
      <c r="B2333" s="9"/>
      <c r="C2333" s="9"/>
      <c r="D2333" s="9"/>
      <c r="E2333" s="91" t="s">
        <v>3933</v>
      </c>
      <c r="F2333" s="91"/>
      <c r="G2333" s="28">
        <f>SUM(G2331:G2332)</f>
        <v>23.33</v>
      </c>
    </row>
    <row r="2334" spans="1:7" ht="15" customHeight="1" x14ac:dyDescent="0.25">
      <c r="A2334" s="9"/>
      <c r="B2334" s="9"/>
      <c r="C2334" s="9"/>
      <c r="D2334" s="9"/>
      <c r="E2334" s="92" t="s">
        <v>3913</v>
      </c>
      <c r="F2334" s="92"/>
      <c r="G2334" s="29">
        <f>ROUND(SUM(G2324,G2329,G2333),2)</f>
        <v>160.55000000000001</v>
      </c>
    </row>
    <row r="2335" spans="1:7" ht="9.9499999999999993" customHeight="1" x14ac:dyDescent="0.25">
      <c r="A2335" s="9"/>
      <c r="B2335" s="9"/>
      <c r="C2335" s="9"/>
      <c r="D2335" s="9"/>
      <c r="E2335" s="100"/>
      <c r="F2335" s="100"/>
      <c r="G2335" s="100"/>
    </row>
    <row r="2336" spans="1:7" ht="20.100000000000001" customHeight="1" x14ac:dyDescent="0.25">
      <c r="A2336" s="99" t="s">
        <v>4123</v>
      </c>
      <c r="B2336" s="99"/>
      <c r="C2336" s="99"/>
      <c r="D2336" s="99"/>
      <c r="E2336" s="99"/>
      <c r="F2336" s="99"/>
      <c r="G2336" s="99"/>
    </row>
    <row r="2337" spans="1:7" ht="15" customHeight="1" x14ac:dyDescent="0.25">
      <c r="A2337" s="93" t="s">
        <v>3893</v>
      </c>
      <c r="B2337" s="93"/>
      <c r="C2337" s="23" t="s">
        <v>3</v>
      </c>
      <c r="D2337" s="23" t="s">
        <v>4</v>
      </c>
      <c r="E2337" s="23" t="s">
        <v>3894</v>
      </c>
      <c r="F2337" s="23" t="s">
        <v>3895</v>
      </c>
      <c r="G2337" s="23" t="s">
        <v>3896</v>
      </c>
    </row>
    <row r="2338" spans="1:7" ht="15" customHeight="1" x14ac:dyDescent="0.25">
      <c r="A2338" s="24" t="s">
        <v>3951</v>
      </c>
      <c r="B2338" s="25" t="s">
        <v>3952</v>
      </c>
      <c r="C2338" s="24" t="s">
        <v>3953</v>
      </c>
      <c r="D2338" s="24" t="s">
        <v>3954</v>
      </c>
      <c r="E2338" s="30">
        <v>4.0000000000000001E-3</v>
      </c>
      <c r="F2338" s="27">
        <v>215</v>
      </c>
      <c r="G2338" s="27">
        <f>ROUND(ROUND(E2338,8)*F2338,2)</f>
        <v>0.86</v>
      </c>
    </row>
    <row r="2339" spans="1:7" ht="15" customHeight="1" x14ac:dyDescent="0.25">
      <c r="A2339" s="24" t="s">
        <v>3955</v>
      </c>
      <c r="B2339" s="25" t="s">
        <v>3956</v>
      </c>
      <c r="C2339" s="24" t="s">
        <v>20</v>
      </c>
      <c r="D2339" s="24" t="s">
        <v>3903</v>
      </c>
      <c r="E2339" s="30">
        <v>5.0000000000000001E-3</v>
      </c>
      <c r="F2339" s="27">
        <v>19.37</v>
      </c>
      <c r="G2339" s="27">
        <f>ROUND(ROUND(E2339,8)*F2339,2)</f>
        <v>0.1</v>
      </c>
    </row>
    <row r="2340" spans="1:7" ht="15" customHeight="1" x14ac:dyDescent="0.25">
      <c r="A2340" s="9"/>
      <c r="B2340" s="9"/>
      <c r="C2340" s="9"/>
      <c r="D2340" s="9"/>
      <c r="E2340" s="91" t="s">
        <v>3906</v>
      </c>
      <c r="F2340" s="91"/>
      <c r="G2340" s="28">
        <f>SUM(G2338:G2339)</f>
        <v>0.96</v>
      </c>
    </row>
    <row r="2341" spans="1:7" ht="15" customHeight="1" x14ac:dyDescent="0.25">
      <c r="A2341" s="93" t="s">
        <v>3907</v>
      </c>
      <c r="B2341" s="93"/>
      <c r="C2341" s="23" t="s">
        <v>3</v>
      </c>
      <c r="D2341" s="23" t="s">
        <v>4</v>
      </c>
      <c r="E2341" s="23" t="s">
        <v>3894</v>
      </c>
      <c r="F2341" s="23" t="s">
        <v>3895</v>
      </c>
      <c r="G2341" s="23" t="s">
        <v>3896</v>
      </c>
    </row>
    <row r="2342" spans="1:7" ht="21" customHeight="1" x14ac:dyDescent="0.25">
      <c r="A2342" s="24" t="s">
        <v>3908</v>
      </c>
      <c r="B2342" s="25" t="s">
        <v>3909</v>
      </c>
      <c r="C2342" s="24" t="s">
        <v>20</v>
      </c>
      <c r="D2342" s="24" t="s">
        <v>2056</v>
      </c>
      <c r="E2342" s="30">
        <v>0.03</v>
      </c>
      <c r="F2342" s="27">
        <v>32.24</v>
      </c>
      <c r="G2342" s="27">
        <f>ROUND(ROUND(E2342,8)*F2342,2)</f>
        <v>0.97</v>
      </c>
    </row>
    <row r="2343" spans="1:7" ht="15" customHeight="1" x14ac:dyDescent="0.25">
      <c r="A2343" s="24" t="s">
        <v>3910</v>
      </c>
      <c r="B2343" s="25" t="s">
        <v>3911</v>
      </c>
      <c r="C2343" s="24" t="s">
        <v>20</v>
      </c>
      <c r="D2343" s="24" t="s">
        <v>2056</v>
      </c>
      <c r="E2343" s="30">
        <v>0.03</v>
      </c>
      <c r="F2343" s="27">
        <v>24.94</v>
      </c>
      <c r="G2343" s="27">
        <f>ROUND(ROUND(E2343,8)*F2343,2)</f>
        <v>0.75</v>
      </c>
    </row>
    <row r="2344" spans="1:7" ht="18" customHeight="1" x14ac:dyDescent="0.25">
      <c r="A2344" s="9"/>
      <c r="B2344" s="9"/>
      <c r="C2344" s="9"/>
      <c r="D2344" s="9"/>
      <c r="E2344" s="91" t="s">
        <v>3912</v>
      </c>
      <c r="F2344" s="91"/>
      <c r="G2344" s="28">
        <f>SUM(G2342:G2343)</f>
        <v>1.72</v>
      </c>
    </row>
    <row r="2345" spans="1:7" ht="15" customHeight="1" x14ac:dyDescent="0.25">
      <c r="A2345" s="9"/>
      <c r="B2345" s="9"/>
      <c r="C2345" s="9"/>
      <c r="D2345" s="9"/>
      <c r="E2345" s="92" t="s">
        <v>3913</v>
      </c>
      <c r="F2345" s="92"/>
      <c r="G2345" s="29">
        <f>ROUND(SUM(G2340,G2344),2)</f>
        <v>2.68</v>
      </c>
    </row>
    <row r="2346" spans="1:7" ht="9.9499999999999993" customHeight="1" x14ac:dyDescent="0.25">
      <c r="A2346" s="9"/>
      <c r="B2346" s="9"/>
      <c r="C2346" s="9"/>
      <c r="D2346" s="9"/>
      <c r="E2346" s="100"/>
      <c r="F2346" s="100"/>
      <c r="G2346" s="100"/>
    </row>
    <row r="2347" spans="1:7" ht="20.100000000000001" customHeight="1" x14ac:dyDescent="0.25">
      <c r="A2347" s="99" t="s">
        <v>4124</v>
      </c>
      <c r="B2347" s="99"/>
      <c r="C2347" s="99"/>
      <c r="D2347" s="99"/>
      <c r="E2347" s="99"/>
      <c r="F2347" s="99"/>
      <c r="G2347" s="99"/>
    </row>
    <row r="2348" spans="1:7" ht="15" customHeight="1" x14ac:dyDescent="0.25">
      <c r="A2348" s="93" t="s">
        <v>3981</v>
      </c>
      <c r="B2348" s="93"/>
      <c r="C2348" s="23" t="s">
        <v>3</v>
      </c>
      <c r="D2348" s="23" t="s">
        <v>4</v>
      </c>
      <c r="E2348" s="23" t="s">
        <v>3894</v>
      </c>
      <c r="F2348" s="23" t="s">
        <v>3895</v>
      </c>
      <c r="G2348" s="23" t="s">
        <v>3896</v>
      </c>
    </row>
    <row r="2349" spans="1:7" ht="21" customHeight="1" x14ac:dyDescent="0.25">
      <c r="A2349" s="24" t="s">
        <v>70</v>
      </c>
      <c r="B2349" s="25" t="s">
        <v>3982</v>
      </c>
      <c r="C2349" s="24" t="s">
        <v>25</v>
      </c>
      <c r="D2349" s="24" t="s">
        <v>61</v>
      </c>
      <c r="E2349" s="30">
        <v>1</v>
      </c>
      <c r="F2349" s="27">
        <v>28.42</v>
      </c>
      <c r="G2349" s="27">
        <f>ROUND(ROUND(E2349,8)*F2349,2)</f>
        <v>28.42</v>
      </c>
    </row>
    <row r="2350" spans="1:7" ht="15" customHeight="1" x14ac:dyDescent="0.25">
      <c r="A2350" s="9"/>
      <c r="B2350" s="9"/>
      <c r="C2350" s="9"/>
      <c r="D2350" s="9"/>
      <c r="E2350" s="91" t="s">
        <v>3983</v>
      </c>
      <c r="F2350" s="91"/>
      <c r="G2350" s="28">
        <f>SUM(G2349:G2349)</f>
        <v>28.42</v>
      </c>
    </row>
    <row r="2351" spans="1:7" ht="15" customHeight="1" x14ac:dyDescent="0.25">
      <c r="A2351" s="9"/>
      <c r="B2351" s="9"/>
      <c r="C2351" s="9"/>
      <c r="D2351" s="9"/>
      <c r="E2351" s="92" t="s">
        <v>3913</v>
      </c>
      <c r="F2351" s="92"/>
      <c r="G2351" s="29">
        <f>ROUND(SUM(G2350),2)</f>
        <v>28.42</v>
      </c>
    </row>
    <row r="2352" spans="1:7" ht="9.9499999999999993" customHeight="1" x14ac:dyDescent="0.25">
      <c r="A2352" s="9"/>
      <c r="B2352" s="9"/>
      <c r="C2352" s="9"/>
      <c r="D2352" s="9"/>
      <c r="E2352" s="100"/>
      <c r="F2352" s="100"/>
      <c r="G2352" s="100"/>
    </row>
    <row r="2353" spans="1:7" ht="20.100000000000001" customHeight="1" x14ac:dyDescent="0.25">
      <c r="A2353" s="99" t="s">
        <v>4125</v>
      </c>
      <c r="B2353" s="99"/>
      <c r="C2353" s="99"/>
      <c r="D2353" s="99"/>
      <c r="E2353" s="99"/>
      <c r="F2353" s="99"/>
      <c r="G2353" s="99"/>
    </row>
    <row r="2354" spans="1:7" ht="15" customHeight="1" x14ac:dyDescent="0.25">
      <c r="A2354" s="93" t="s">
        <v>3893</v>
      </c>
      <c r="B2354" s="93"/>
      <c r="C2354" s="23" t="s">
        <v>3</v>
      </c>
      <c r="D2354" s="23" t="s">
        <v>4</v>
      </c>
      <c r="E2354" s="23" t="s">
        <v>3894</v>
      </c>
      <c r="F2354" s="23" t="s">
        <v>3895</v>
      </c>
      <c r="G2354" s="23" t="s">
        <v>3896</v>
      </c>
    </row>
    <row r="2355" spans="1:7" ht="29.1" customHeight="1" x14ac:dyDescent="0.25">
      <c r="A2355" s="24" t="s">
        <v>4054</v>
      </c>
      <c r="B2355" s="25" t="s">
        <v>4055</v>
      </c>
      <c r="C2355" s="24" t="s">
        <v>20</v>
      </c>
      <c r="D2355" s="24" t="s">
        <v>34</v>
      </c>
      <c r="E2355" s="30">
        <v>0.18468999999999999</v>
      </c>
      <c r="F2355" s="27">
        <v>517.16999999999996</v>
      </c>
      <c r="G2355" s="27">
        <f t="shared" ref="G2355:G2360" si="62">ROUND(ROUND(E2355,8)*F2355,2)</f>
        <v>95.52</v>
      </c>
    </row>
    <row r="2356" spans="1:7" ht="21" customHeight="1" x14ac:dyDescent="0.25">
      <c r="A2356" s="24" t="s">
        <v>4056</v>
      </c>
      <c r="B2356" s="25" t="s">
        <v>4057</v>
      </c>
      <c r="C2356" s="24" t="s">
        <v>20</v>
      </c>
      <c r="D2356" s="24" t="s">
        <v>2057</v>
      </c>
      <c r="E2356" s="30">
        <v>3.1900000000000001E-3</v>
      </c>
      <c r="F2356" s="27">
        <v>8.98</v>
      </c>
      <c r="G2356" s="27">
        <f t="shared" si="62"/>
        <v>0.03</v>
      </c>
    </row>
    <row r="2357" spans="1:7" ht="15" customHeight="1" x14ac:dyDescent="0.25">
      <c r="A2357" s="24" t="s">
        <v>3955</v>
      </c>
      <c r="B2357" s="25" t="s">
        <v>3956</v>
      </c>
      <c r="C2357" s="24" t="s">
        <v>20</v>
      </c>
      <c r="D2357" s="24" t="s">
        <v>3903</v>
      </c>
      <c r="E2357" s="30">
        <v>4.4999999999999998E-2</v>
      </c>
      <c r="F2357" s="27">
        <v>19.37</v>
      </c>
      <c r="G2357" s="27">
        <f t="shared" si="62"/>
        <v>0.87</v>
      </c>
    </row>
    <row r="2358" spans="1:7" ht="21" customHeight="1" x14ac:dyDescent="0.25">
      <c r="A2358" s="24" t="s">
        <v>4050</v>
      </c>
      <c r="B2358" s="25" t="s">
        <v>4051</v>
      </c>
      <c r="C2358" s="24" t="s">
        <v>20</v>
      </c>
      <c r="D2358" s="24" t="s">
        <v>84</v>
      </c>
      <c r="E2358" s="30">
        <v>0.46875</v>
      </c>
      <c r="F2358" s="27">
        <v>3.9</v>
      </c>
      <c r="G2358" s="27">
        <f t="shared" si="62"/>
        <v>1.83</v>
      </c>
    </row>
    <row r="2359" spans="1:7" ht="21" customHeight="1" x14ac:dyDescent="0.25">
      <c r="A2359" s="24" t="s">
        <v>4058</v>
      </c>
      <c r="B2359" s="25" t="s">
        <v>4059</v>
      </c>
      <c r="C2359" s="24" t="s">
        <v>20</v>
      </c>
      <c r="D2359" s="24" t="s">
        <v>84</v>
      </c>
      <c r="E2359" s="30">
        <v>0.375</v>
      </c>
      <c r="F2359" s="27">
        <v>2.69</v>
      </c>
      <c r="G2359" s="27">
        <f t="shared" si="62"/>
        <v>1.01</v>
      </c>
    </row>
    <row r="2360" spans="1:7" ht="29.1" customHeight="1" x14ac:dyDescent="0.25">
      <c r="A2360" s="24" t="s">
        <v>4060</v>
      </c>
      <c r="B2360" s="25" t="s">
        <v>4061</v>
      </c>
      <c r="C2360" s="24" t="s">
        <v>20</v>
      </c>
      <c r="D2360" s="24" t="s">
        <v>16</v>
      </c>
      <c r="E2360" s="30">
        <v>1.07</v>
      </c>
      <c r="F2360" s="27">
        <v>23.81</v>
      </c>
      <c r="G2360" s="27">
        <f t="shared" si="62"/>
        <v>25.48</v>
      </c>
    </row>
    <row r="2361" spans="1:7" ht="15" customHeight="1" x14ac:dyDescent="0.25">
      <c r="A2361" s="9"/>
      <c r="B2361" s="9"/>
      <c r="C2361" s="9"/>
      <c r="D2361" s="9"/>
      <c r="E2361" s="91" t="s">
        <v>3906</v>
      </c>
      <c r="F2361" s="91"/>
      <c r="G2361" s="28">
        <f>SUM(G2355:G2360)</f>
        <v>124.74000000000001</v>
      </c>
    </row>
    <row r="2362" spans="1:7" ht="15" customHeight="1" x14ac:dyDescent="0.25">
      <c r="A2362" s="93" t="s">
        <v>3907</v>
      </c>
      <c r="B2362" s="93"/>
      <c r="C2362" s="23" t="s">
        <v>3</v>
      </c>
      <c r="D2362" s="23" t="s">
        <v>4</v>
      </c>
      <c r="E2362" s="23" t="s">
        <v>3894</v>
      </c>
      <c r="F2362" s="23" t="s">
        <v>3895</v>
      </c>
      <c r="G2362" s="23" t="s">
        <v>3896</v>
      </c>
    </row>
    <row r="2363" spans="1:7" ht="21" customHeight="1" x14ac:dyDescent="0.25">
      <c r="A2363" s="24" t="s">
        <v>3908</v>
      </c>
      <c r="B2363" s="25" t="s">
        <v>3909</v>
      </c>
      <c r="C2363" s="24" t="s">
        <v>20</v>
      </c>
      <c r="D2363" s="24" t="s">
        <v>2056</v>
      </c>
      <c r="E2363" s="30">
        <v>0.13009999999999999</v>
      </c>
      <c r="F2363" s="27">
        <v>32.24</v>
      </c>
      <c r="G2363" s="27">
        <f>ROUND(ROUND(E2363,8)*F2363,2)</f>
        <v>4.1900000000000004</v>
      </c>
    </row>
    <row r="2364" spans="1:7" ht="15" customHeight="1" x14ac:dyDescent="0.25">
      <c r="A2364" s="24" t="s">
        <v>3971</v>
      </c>
      <c r="B2364" s="25" t="s">
        <v>3972</v>
      </c>
      <c r="C2364" s="24" t="s">
        <v>20</v>
      </c>
      <c r="D2364" s="24" t="s">
        <v>2056</v>
      </c>
      <c r="E2364" s="30">
        <v>8.7400000000000005E-2</v>
      </c>
      <c r="F2364" s="27">
        <v>32.69</v>
      </c>
      <c r="G2364" s="27">
        <f>ROUND(ROUND(E2364,8)*F2364,2)</f>
        <v>2.86</v>
      </c>
    </row>
    <row r="2365" spans="1:7" ht="15" customHeight="1" x14ac:dyDescent="0.25">
      <c r="A2365" s="24" t="s">
        <v>3910</v>
      </c>
      <c r="B2365" s="25" t="s">
        <v>3911</v>
      </c>
      <c r="C2365" s="24" t="s">
        <v>20</v>
      </c>
      <c r="D2365" s="24" t="s">
        <v>2056</v>
      </c>
      <c r="E2365" s="30">
        <v>0.21759999999999999</v>
      </c>
      <c r="F2365" s="27">
        <v>24.94</v>
      </c>
      <c r="G2365" s="27">
        <f>ROUND(ROUND(E2365,8)*F2365,2)</f>
        <v>5.43</v>
      </c>
    </row>
    <row r="2366" spans="1:7" ht="18" customHeight="1" x14ac:dyDescent="0.25">
      <c r="A2366" s="9"/>
      <c r="B2366" s="9"/>
      <c r="C2366" s="9"/>
      <c r="D2366" s="9"/>
      <c r="E2366" s="91" t="s">
        <v>3912</v>
      </c>
      <c r="F2366" s="91"/>
      <c r="G2366" s="28">
        <f>SUM(G2363:G2365)</f>
        <v>12.48</v>
      </c>
    </row>
    <row r="2367" spans="1:7" ht="15" customHeight="1" x14ac:dyDescent="0.25">
      <c r="A2367" s="93" t="s">
        <v>3922</v>
      </c>
      <c r="B2367" s="93"/>
      <c r="C2367" s="23" t="s">
        <v>3</v>
      </c>
      <c r="D2367" s="23" t="s">
        <v>4</v>
      </c>
      <c r="E2367" s="23" t="s">
        <v>3894</v>
      </c>
      <c r="F2367" s="23" t="s">
        <v>3895</v>
      </c>
      <c r="G2367" s="23" t="s">
        <v>3896</v>
      </c>
    </row>
    <row r="2368" spans="1:7" ht="29.1" customHeight="1" x14ac:dyDescent="0.25">
      <c r="A2368" s="24" t="s">
        <v>4062</v>
      </c>
      <c r="B2368" s="25" t="s">
        <v>4063</v>
      </c>
      <c r="C2368" s="24" t="s">
        <v>20</v>
      </c>
      <c r="D2368" s="24" t="s">
        <v>3903</v>
      </c>
      <c r="E2368" s="30">
        <v>1.23E-2</v>
      </c>
      <c r="F2368" s="27">
        <v>23.44</v>
      </c>
      <c r="G2368" s="27">
        <f>ROUND(ROUND(E2368,8)*F2368,2)</f>
        <v>0.28999999999999998</v>
      </c>
    </row>
    <row r="2369" spans="1:7" ht="21" customHeight="1" x14ac:dyDescent="0.25">
      <c r="A2369" s="24" t="s">
        <v>4064</v>
      </c>
      <c r="B2369" s="25" t="s">
        <v>4065</v>
      </c>
      <c r="C2369" s="24" t="s">
        <v>4066</v>
      </c>
      <c r="D2369" s="24" t="s">
        <v>26</v>
      </c>
      <c r="E2369" s="30">
        <v>4</v>
      </c>
      <c r="F2369" s="27">
        <v>5.76</v>
      </c>
      <c r="G2369" s="27">
        <f>ROUND(ROUND(E2369,8)*F2369,2)</f>
        <v>23.04</v>
      </c>
    </row>
    <row r="2370" spans="1:7" ht="15" customHeight="1" x14ac:dyDescent="0.25">
      <c r="A2370" s="9"/>
      <c r="B2370" s="9"/>
      <c r="C2370" s="9"/>
      <c r="D2370" s="9"/>
      <c r="E2370" s="91" t="s">
        <v>3933</v>
      </c>
      <c r="F2370" s="91"/>
      <c r="G2370" s="28">
        <f>SUM(G2368:G2369)</f>
        <v>23.33</v>
      </c>
    </row>
    <row r="2371" spans="1:7" ht="15" customHeight="1" x14ac:dyDescent="0.25">
      <c r="A2371" s="9"/>
      <c r="B2371" s="9"/>
      <c r="C2371" s="9"/>
      <c r="D2371" s="9"/>
      <c r="E2371" s="92" t="s">
        <v>3913</v>
      </c>
      <c r="F2371" s="92"/>
      <c r="G2371" s="29">
        <f>ROUND(SUM(G2361,G2366,G2370),2)</f>
        <v>160.55000000000001</v>
      </c>
    </row>
    <row r="2372" spans="1:7" ht="9.9499999999999993" customHeight="1" x14ac:dyDescent="0.25">
      <c r="A2372" s="9"/>
      <c r="B2372" s="9"/>
      <c r="C2372" s="9"/>
      <c r="D2372" s="9"/>
      <c r="E2372" s="100"/>
      <c r="F2372" s="100"/>
      <c r="G2372" s="100"/>
    </row>
    <row r="2373" spans="1:7" ht="20.100000000000001" customHeight="1" x14ac:dyDescent="0.25">
      <c r="A2373" s="99" t="s">
        <v>4123</v>
      </c>
      <c r="B2373" s="99"/>
      <c r="C2373" s="99"/>
      <c r="D2373" s="99"/>
      <c r="E2373" s="99"/>
      <c r="F2373" s="99"/>
      <c r="G2373" s="99"/>
    </row>
    <row r="2374" spans="1:7" ht="15" customHeight="1" x14ac:dyDescent="0.25">
      <c r="A2374" s="93" t="s">
        <v>3893</v>
      </c>
      <c r="B2374" s="93"/>
      <c r="C2374" s="23" t="s">
        <v>3</v>
      </c>
      <c r="D2374" s="23" t="s">
        <v>4</v>
      </c>
      <c r="E2374" s="23" t="s">
        <v>3894</v>
      </c>
      <c r="F2374" s="23" t="s">
        <v>3895</v>
      </c>
      <c r="G2374" s="23" t="s">
        <v>3896</v>
      </c>
    </row>
    <row r="2375" spans="1:7" ht="15" customHeight="1" x14ac:dyDescent="0.25">
      <c r="A2375" s="24" t="s">
        <v>3951</v>
      </c>
      <c r="B2375" s="25" t="s">
        <v>3952</v>
      </c>
      <c r="C2375" s="24" t="s">
        <v>3953</v>
      </c>
      <c r="D2375" s="24" t="s">
        <v>3954</v>
      </c>
      <c r="E2375" s="30">
        <v>4.0000000000000001E-3</v>
      </c>
      <c r="F2375" s="27">
        <v>215</v>
      </c>
      <c r="G2375" s="27">
        <f>ROUND(ROUND(E2375,8)*F2375,2)</f>
        <v>0.86</v>
      </c>
    </row>
    <row r="2376" spans="1:7" ht="15" customHeight="1" x14ac:dyDescent="0.25">
      <c r="A2376" s="24" t="s">
        <v>3955</v>
      </c>
      <c r="B2376" s="25" t="s">
        <v>3956</v>
      </c>
      <c r="C2376" s="24" t="s">
        <v>20</v>
      </c>
      <c r="D2376" s="24" t="s">
        <v>3903</v>
      </c>
      <c r="E2376" s="30">
        <v>5.0000000000000001E-3</v>
      </c>
      <c r="F2376" s="27">
        <v>19.37</v>
      </c>
      <c r="G2376" s="27">
        <f>ROUND(ROUND(E2376,8)*F2376,2)</f>
        <v>0.1</v>
      </c>
    </row>
    <row r="2377" spans="1:7" ht="15" customHeight="1" x14ac:dyDescent="0.25">
      <c r="A2377" s="9"/>
      <c r="B2377" s="9"/>
      <c r="C2377" s="9"/>
      <c r="D2377" s="9"/>
      <c r="E2377" s="91" t="s">
        <v>3906</v>
      </c>
      <c r="F2377" s="91"/>
      <c r="G2377" s="28">
        <f>SUM(G2375:G2376)</f>
        <v>0.96</v>
      </c>
    </row>
    <row r="2378" spans="1:7" ht="15" customHeight="1" x14ac:dyDescent="0.25">
      <c r="A2378" s="93" t="s">
        <v>3907</v>
      </c>
      <c r="B2378" s="93"/>
      <c r="C2378" s="23" t="s">
        <v>3</v>
      </c>
      <c r="D2378" s="23" t="s">
        <v>4</v>
      </c>
      <c r="E2378" s="23" t="s">
        <v>3894</v>
      </c>
      <c r="F2378" s="23" t="s">
        <v>3895</v>
      </c>
      <c r="G2378" s="23" t="s">
        <v>3896</v>
      </c>
    </row>
    <row r="2379" spans="1:7" ht="21" customHeight="1" x14ac:dyDescent="0.25">
      <c r="A2379" s="24" t="s">
        <v>3908</v>
      </c>
      <c r="B2379" s="25" t="s">
        <v>3909</v>
      </c>
      <c r="C2379" s="24" t="s">
        <v>20</v>
      </c>
      <c r="D2379" s="24" t="s">
        <v>2056</v>
      </c>
      <c r="E2379" s="30">
        <v>0.03</v>
      </c>
      <c r="F2379" s="27">
        <v>32.24</v>
      </c>
      <c r="G2379" s="27">
        <f>ROUND(ROUND(E2379,8)*F2379,2)</f>
        <v>0.97</v>
      </c>
    </row>
    <row r="2380" spans="1:7" ht="15" customHeight="1" x14ac:dyDescent="0.25">
      <c r="A2380" s="24" t="s">
        <v>3910</v>
      </c>
      <c r="B2380" s="25" t="s">
        <v>3911</v>
      </c>
      <c r="C2380" s="24" t="s">
        <v>20</v>
      </c>
      <c r="D2380" s="24" t="s">
        <v>2056</v>
      </c>
      <c r="E2380" s="30">
        <v>0.03</v>
      </c>
      <c r="F2380" s="27">
        <v>24.94</v>
      </c>
      <c r="G2380" s="27">
        <f>ROUND(ROUND(E2380,8)*F2380,2)</f>
        <v>0.75</v>
      </c>
    </row>
    <row r="2381" spans="1:7" ht="18" customHeight="1" x14ac:dyDescent="0.25">
      <c r="A2381" s="9"/>
      <c r="B2381" s="9"/>
      <c r="C2381" s="9"/>
      <c r="D2381" s="9"/>
      <c r="E2381" s="91" t="s">
        <v>3912</v>
      </c>
      <c r="F2381" s="91"/>
      <c r="G2381" s="28">
        <f>SUM(G2379:G2380)</f>
        <v>1.72</v>
      </c>
    </row>
    <row r="2382" spans="1:7" ht="15" customHeight="1" x14ac:dyDescent="0.25">
      <c r="A2382" s="9"/>
      <c r="B2382" s="9"/>
      <c r="C2382" s="9"/>
      <c r="D2382" s="9"/>
      <c r="E2382" s="92" t="s">
        <v>3913</v>
      </c>
      <c r="F2382" s="92"/>
      <c r="G2382" s="29">
        <f>ROUND(SUM(G2377,G2381),2)</f>
        <v>2.68</v>
      </c>
    </row>
    <row r="2383" spans="1:7" ht="9.9499999999999993" customHeight="1" x14ac:dyDescent="0.25">
      <c r="A2383" s="9"/>
      <c r="B2383" s="9"/>
      <c r="C2383" s="9"/>
      <c r="D2383" s="9"/>
      <c r="E2383" s="100"/>
      <c r="F2383" s="100"/>
      <c r="G2383" s="100"/>
    </row>
    <row r="2384" spans="1:7" ht="20.100000000000001" customHeight="1" x14ac:dyDescent="0.25">
      <c r="A2384" s="99" t="s">
        <v>4124</v>
      </c>
      <c r="B2384" s="99"/>
      <c r="C2384" s="99"/>
      <c r="D2384" s="99"/>
      <c r="E2384" s="99"/>
      <c r="F2384" s="99"/>
      <c r="G2384" s="99"/>
    </row>
    <row r="2385" spans="1:7" ht="15" customHeight="1" x14ac:dyDescent="0.25">
      <c r="A2385" s="93" t="s">
        <v>3981</v>
      </c>
      <c r="B2385" s="93"/>
      <c r="C2385" s="23" t="s">
        <v>3</v>
      </c>
      <c r="D2385" s="23" t="s">
        <v>4</v>
      </c>
      <c r="E2385" s="23" t="s">
        <v>3894</v>
      </c>
      <c r="F2385" s="23" t="s">
        <v>3895</v>
      </c>
      <c r="G2385" s="23" t="s">
        <v>3896</v>
      </c>
    </row>
    <row r="2386" spans="1:7" ht="21" customHeight="1" x14ac:dyDescent="0.25">
      <c r="A2386" s="24" t="s">
        <v>70</v>
      </c>
      <c r="B2386" s="25" t="s">
        <v>3982</v>
      </c>
      <c r="C2386" s="24" t="s">
        <v>25</v>
      </c>
      <c r="D2386" s="24" t="s">
        <v>61</v>
      </c>
      <c r="E2386" s="30">
        <v>1</v>
      </c>
      <c r="F2386" s="27">
        <v>28.42</v>
      </c>
      <c r="G2386" s="27">
        <f>ROUND(ROUND(E2386,8)*F2386,2)</f>
        <v>28.42</v>
      </c>
    </row>
    <row r="2387" spans="1:7" ht="15" customHeight="1" x14ac:dyDescent="0.25">
      <c r="A2387" s="9"/>
      <c r="B2387" s="9"/>
      <c r="C2387" s="9"/>
      <c r="D2387" s="9"/>
      <c r="E2387" s="91" t="s">
        <v>3983</v>
      </c>
      <c r="F2387" s="91"/>
      <c r="G2387" s="28">
        <f>SUM(G2386:G2386)</f>
        <v>28.42</v>
      </c>
    </row>
    <row r="2388" spans="1:7" ht="15" customHeight="1" x14ac:dyDescent="0.25">
      <c r="A2388" s="9"/>
      <c r="B2388" s="9"/>
      <c r="C2388" s="9"/>
      <c r="D2388" s="9"/>
      <c r="E2388" s="92" t="s">
        <v>3913</v>
      </c>
      <c r="F2388" s="92"/>
      <c r="G2388" s="29">
        <f>ROUND(SUM(G2387),2)</f>
        <v>28.42</v>
      </c>
    </row>
    <row r="2389" spans="1:7" ht="9.9499999999999993" customHeight="1" x14ac:dyDescent="0.25">
      <c r="A2389" s="9"/>
      <c r="B2389" s="9"/>
      <c r="C2389" s="9"/>
      <c r="D2389" s="9"/>
      <c r="E2389" s="100"/>
      <c r="F2389" s="100"/>
      <c r="G2389" s="100"/>
    </row>
    <row r="2390" spans="1:7" ht="20.100000000000001" customHeight="1" x14ac:dyDescent="0.25">
      <c r="A2390" s="99" t="s">
        <v>4125</v>
      </c>
      <c r="B2390" s="99"/>
      <c r="C2390" s="99"/>
      <c r="D2390" s="99"/>
      <c r="E2390" s="99"/>
      <c r="F2390" s="99"/>
      <c r="G2390" s="99"/>
    </row>
    <row r="2391" spans="1:7" ht="15" customHeight="1" x14ac:dyDescent="0.25">
      <c r="A2391" s="93" t="s">
        <v>3893</v>
      </c>
      <c r="B2391" s="93"/>
      <c r="C2391" s="23" t="s">
        <v>3</v>
      </c>
      <c r="D2391" s="23" t="s">
        <v>4</v>
      </c>
      <c r="E2391" s="23" t="s">
        <v>3894</v>
      </c>
      <c r="F2391" s="23" t="s">
        <v>3895</v>
      </c>
      <c r="G2391" s="23" t="s">
        <v>3896</v>
      </c>
    </row>
    <row r="2392" spans="1:7" ht="29.1" customHeight="1" x14ac:dyDescent="0.25">
      <c r="A2392" s="24" t="s">
        <v>4054</v>
      </c>
      <c r="B2392" s="25" t="s">
        <v>4055</v>
      </c>
      <c r="C2392" s="24" t="s">
        <v>20</v>
      </c>
      <c r="D2392" s="24" t="s">
        <v>34</v>
      </c>
      <c r="E2392" s="30">
        <v>0.18468999999999999</v>
      </c>
      <c r="F2392" s="27">
        <v>517.16999999999996</v>
      </c>
      <c r="G2392" s="27">
        <f t="shared" ref="G2392:G2397" si="63">ROUND(ROUND(E2392,8)*F2392,2)</f>
        <v>95.52</v>
      </c>
    </row>
    <row r="2393" spans="1:7" ht="21" customHeight="1" x14ac:dyDescent="0.25">
      <c r="A2393" s="24" t="s">
        <v>4056</v>
      </c>
      <c r="B2393" s="25" t="s">
        <v>4057</v>
      </c>
      <c r="C2393" s="24" t="s">
        <v>20</v>
      </c>
      <c r="D2393" s="24" t="s">
        <v>2057</v>
      </c>
      <c r="E2393" s="30">
        <v>3.1900000000000001E-3</v>
      </c>
      <c r="F2393" s="27">
        <v>8.98</v>
      </c>
      <c r="G2393" s="27">
        <f t="shared" si="63"/>
        <v>0.03</v>
      </c>
    </row>
    <row r="2394" spans="1:7" ht="15" customHeight="1" x14ac:dyDescent="0.25">
      <c r="A2394" s="24" t="s">
        <v>3955</v>
      </c>
      <c r="B2394" s="25" t="s">
        <v>3956</v>
      </c>
      <c r="C2394" s="24" t="s">
        <v>20</v>
      </c>
      <c r="D2394" s="24" t="s">
        <v>3903</v>
      </c>
      <c r="E2394" s="30">
        <v>4.4999999999999998E-2</v>
      </c>
      <c r="F2394" s="27">
        <v>19.37</v>
      </c>
      <c r="G2394" s="27">
        <f t="shared" si="63"/>
        <v>0.87</v>
      </c>
    </row>
    <row r="2395" spans="1:7" ht="21" customHeight="1" x14ac:dyDescent="0.25">
      <c r="A2395" s="24" t="s">
        <v>4050</v>
      </c>
      <c r="B2395" s="25" t="s">
        <v>4051</v>
      </c>
      <c r="C2395" s="24" t="s">
        <v>20</v>
      </c>
      <c r="D2395" s="24" t="s">
        <v>84</v>
      </c>
      <c r="E2395" s="30">
        <v>0.46875</v>
      </c>
      <c r="F2395" s="27">
        <v>3.9</v>
      </c>
      <c r="G2395" s="27">
        <f t="shared" si="63"/>
        <v>1.83</v>
      </c>
    </row>
    <row r="2396" spans="1:7" ht="21" customHeight="1" x14ac:dyDescent="0.25">
      <c r="A2396" s="24" t="s">
        <v>4058</v>
      </c>
      <c r="B2396" s="25" t="s">
        <v>4059</v>
      </c>
      <c r="C2396" s="24" t="s">
        <v>20</v>
      </c>
      <c r="D2396" s="24" t="s">
        <v>84</v>
      </c>
      <c r="E2396" s="30">
        <v>0.375</v>
      </c>
      <c r="F2396" s="27">
        <v>2.69</v>
      </c>
      <c r="G2396" s="27">
        <f t="shared" si="63"/>
        <v>1.01</v>
      </c>
    </row>
    <row r="2397" spans="1:7" ht="29.1" customHeight="1" x14ac:dyDescent="0.25">
      <c r="A2397" s="24" t="s">
        <v>4060</v>
      </c>
      <c r="B2397" s="25" t="s">
        <v>4061</v>
      </c>
      <c r="C2397" s="24" t="s">
        <v>20</v>
      </c>
      <c r="D2397" s="24" t="s">
        <v>16</v>
      </c>
      <c r="E2397" s="30">
        <v>1.07</v>
      </c>
      <c r="F2397" s="27">
        <v>23.81</v>
      </c>
      <c r="G2397" s="27">
        <f t="shared" si="63"/>
        <v>25.48</v>
      </c>
    </row>
    <row r="2398" spans="1:7" ht="15" customHeight="1" x14ac:dyDescent="0.25">
      <c r="A2398" s="9"/>
      <c r="B2398" s="9"/>
      <c r="C2398" s="9"/>
      <c r="D2398" s="9"/>
      <c r="E2398" s="91" t="s">
        <v>3906</v>
      </c>
      <c r="F2398" s="91"/>
      <c r="G2398" s="28">
        <f>SUM(G2392:G2397)</f>
        <v>124.74000000000001</v>
      </c>
    </row>
    <row r="2399" spans="1:7" ht="15" customHeight="1" x14ac:dyDescent="0.25">
      <c r="A2399" s="93" t="s">
        <v>3907</v>
      </c>
      <c r="B2399" s="93"/>
      <c r="C2399" s="23" t="s">
        <v>3</v>
      </c>
      <c r="D2399" s="23" t="s">
        <v>4</v>
      </c>
      <c r="E2399" s="23" t="s">
        <v>3894</v>
      </c>
      <c r="F2399" s="23" t="s">
        <v>3895</v>
      </c>
      <c r="G2399" s="23" t="s">
        <v>3896</v>
      </c>
    </row>
    <row r="2400" spans="1:7" ht="21" customHeight="1" x14ac:dyDescent="0.25">
      <c r="A2400" s="24" t="s">
        <v>3908</v>
      </c>
      <c r="B2400" s="25" t="s">
        <v>3909</v>
      </c>
      <c r="C2400" s="24" t="s">
        <v>20</v>
      </c>
      <c r="D2400" s="24" t="s">
        <v>2056</v>
      </c>
      <c r="E2400" s="30">
        <v>0.13009999999999999</v>
      </c>
      <c r="F2400" s="27">
        <v>32.24</v>
      </c>
      <c r="G2400" s="27">
        <f>ROUND(ROUND(E2400,8)*F2400,2)</f>
        <v>4.1900000000000004</v>
      </c>
    </row>
    <row r="2401" spans="1:7" ht="15" customHeight="1" x14ac:dyDescent="0.25">
      <c r="A2401" s="24" t="s">
        <v>3971</v>
      </c>
      <c r="B2401" s="25" t="s">
        <v>3972</v>
      </c>
      <c r="C2401" s="24" t="s">
        <v>20</v>
      </c>
      <c r="D2401" s="24" t="s">
        <v>2056</v>
      </c>
      <c r="E2401" s="30">
        <v>8.7400000000000005E-2</v>
      </c>
      <c r="F2401" s="27">
        <v>32.69</v>
      </c>
      <c r="G2401" s="27">
        <f>ROUND(ROUND(E2401,8)*F2401,2)</f>
        <v>2.86</v>
      </c>
    </row>
    <row r="2402" spans="1:7" ht="15" customHeight="1" x14ac:dyDescent="0.25">
      <c r="A2402" s="24" t="s">
        <v>3910</v>
      </c>
      <c r="B2402" s="25" t="s">
        <v>3911</v>
      </c>
      <c r="C2402" s="24" t="s">
        <v>20</v>
      </c>
      <c r="D2402" s="24" t="s">
        <v>2056</v>
      </c>
      <c r="E2402" s="30">
        <v>0.21759999999999999</v>
      </c>
      <c r="F2402" s="27">
        <v>24.94</v>
      </c>
      <c r="G2402" s="27">
        <f>ROUND(ROUND(E2402,8)*F2402,2)</f>
        <v>5.43</v>
      </c>
    </row>
    <row r="2403" spans="1:7" ht="18" customHeight="1" x14ac:dyDescent="0.25">
      <c r="A2403" s="9"/>
      <c r="B2403" s="9"/>
      <c r="C2403" s="9"/>
      <c r="D2403" s="9"/>
      <c r="E2403" s="91" t="s">
        <v>3912</v>
      </c>
      <c r="F2403" s="91"/>
      <c r="G2403" s="28">
        <f>SUM(G2400:G2402)</f>
        <v>12.48</v>
      </c>
    </row>
    <row r="2404" spans="1:7" ht="15" customHeight="1" x14ac:dyDescent="0.25">
      <c r="A2404" s="93" t="s">
        <v>3922</v>
      </c>
      <c r="B2404" s="93"/>
      <c r="C2404" s="23" t="s">
        <v>3</v>
      </c>
      <c r="D2404" s="23" t="s">
        <v>4</v>
      </c>
      <c r="E2404" s="23" t="s">
        <v>3894</v>
      </c>
      <c r="F2404" s="23" t="s">
        <v>3895</v>
      </c>
      <c r="G2404" s="23" t="s">
        <v>3896</v>
      </c>
    </row>
    <row r="2405" spans="1:7" ht="29.1" customHeight="1" x14ac:dyDescent="0.25">
      <c r="A2405" s="24" t="s">
        <v>4062</v>
      </c>
      <c r="B2405" s="25" t="s">
        <v>4063</v>
      </c>
      <c r="C2405" s="24" t="s">
        <v>20</v>
      </c>
      <c r="D2405" s="24" t="s">
        <v>3903</v>
      </c>
      <c r="E2405" s="30">
        <v>1.23E-2</v>
      </c>
      <c r="F2405" s="27">
        <v>23.44</v>
      </c>
      <c r="G2405" s="27">
        <f>ROUND(ROUND(E2405,8)*F2405,2)</f>
        <v>0.28999999999999998</v>
      </c>
    </row>
    <row r="2406" spans="1:7" ht="21" customHeight="1" x14ac:dyDescent="0.25">
      <c r="A2406" s="24" t="s">
        <v>4064</v>
      </c>
      <c r="B2406" s="25" t="s">
        <v>4065</v>
      </c>
      <c r="C2406" s="24" t="s">
        <v>4066</v>
      </c>
      <c r="D2406" s="24" t="s">
        <v>26</v>
      </c>
      <c r="E2406" s="30">
        <v>4</v>
      </c>
      <c r="F2406" s="27">
        <v>5.76</v>
      </c>
      <c r="G2406" s="27">
        <f>ROUND(ROUND(E2406,8)*F2406,2)</f>
        <v>23.04</v>
      </c>
    </row>
    <row r="2407" spans="1:7" ht="15" customHeight="1" x14ac:dyDescent="0.25">
      <c r="A2407" s="9"/>
      <c r="B2407" s="9"/>
      <c r="C2407" s="9"/>
      <c r="D2407" s="9"/>
      <c r="E2407" s="91" t="s">
        <v>3933</v>
      </c>
      <c r="F2407" s="91"/>
      <c r="G2407" s="28">
        <f>SUM(G2405:G2406)</f>
        <v>23.33</v>
      </c>
    </row>
    <row r="2408" spans="1:7" ht="15" customHeight="1" x14ac:dyDescent="0.25">
      <c r="A2408" s="9"/>
      <c r="B2408" s="9"/>
      <c r="C2408" s="9"/>
      <c r="D2408" s="9"/>
      <c r="E2408" s="92" t="s">
        <v>3913</v>
      </c>
      <c r="F2408" s="92"/>
      <c r="G2408" s="29">
        <f>ROUND(SUM(G2398,G2403,G2407),2)</f>
        <v>160.55000000000001</v>
      </c>
    </row>
    <row r="2409" spans="1:7" ht="9.9499999999999993" customHeight="1" x14ac:dyDescent="0.25">
      <c r="A2409" s="9"/>
      <c r="B2409" s="9"/>
      <c r="C2409" s="9"/>
      <c r="D2409" s="9"/>
      <c r="E2409" s="100"/>
      <c r="F2409" s="100"/>
      <c r="G2409" s="100"/>
    </row>
    <row r="2410" spans="1:7" ht="20.100000000000001" customHeight="1" x14ac:dyDescent="0.25">
      <c r="A2410" s="99" t="s">
        <v>4123</v>
      </c>
      <c r="B2410" s="99"/>
      <c r="C2410" s="99"/>
      <c r="D2410" s="99"/>
      <c r="E2410" s="99"/>
      <c r="F2410" s="99"/>
      <c r="G2410" s="99"/>
    </row>
    <row r="2411" spans="1:7" ht="15" customHeight="1" x14ac:dyDescent="0.25">
      <c r="A2411" s="93" t="s">
        <v>3893</v>
      </c>
      <c r="B2411" s="93"/>
      <c r="C2411" s="23" t="s">
        <v>3</v>
      </c>
      <c r="D2411" s="23" t="s">
        <v>4</v>
      </c>
      <c r="E2411" s="23" t="s">
        <v>3894</v>
      </c>
      <c r="F2411" s="23" t="s">
        <v>3895</v>
      </c>
      <c r="G2411" s="23" t="s">
        <v>3896</v>
      </c>
    </row>
    <row r="2412" spans="1:7" ht="15" customHeight="1" x14ac:dyDescent="0.25">
      <c r="A2412" s="24" t="s">
        <v>3951</v>
      </c>
      <c r="B2412" s="25" t="s">
        <v>3952</v>
      </c>
      <c r="C2412" s="24" t="s">
        <v>3953</v>
      </c>
      <c r="D2412" s="24" t="s">
        <v>3954</v>
      </c>
      <c r="E2412" s="30">
        <v>4.0000000000000001E-3</v>
      </c>
      <c r="F2412" s="27">
        <v>215</v>
      </c>
      <c r="G2412" s="27">
        <f>ROUND(ROUND(E2412,8)*F2412,2)</f>
        <v>0.86</v>
      </c>
    </row>
    <row r="2413" spans="1:7" ht="15" customHeight="1" x14ac:dyDescent="0.25">
      <c r="A2413" s="24" t="s">
        <v>3955</v>
      </c>
      <c r="B2413" s="25" t="s">
        <v>3956</v>
      </c>
      <c r="C2413" s="24" t="s">
        <v>20</v>
      </c>
      <c r="D2413" s="24" t="s">
        <v>3903</v>
      </c>
      <c r="E2413" s="30">
        <v>5.0000000000000001E-3</v>
      </c>
      <c r="F2413" s="27">
        <v>19.37</v>
      </c>
      <c r="G2413" s="27">
        <f>ROUND(ROUND(E2413,8)*F2413,2)</f>
        <v>0.1</v>
      </c>
    </row>
    <row r="2414" spans="1:7" ht="15" customHeight="1" x14ac:dyDescent="0.25">
      <c r="A2414" s="9"/>
      <c r="B2414" s="9"/>
      <c r="C2414" s="9"/>
      <c r="D2414" s="9"/>
      <c r="E2414" s="91" t="s">
        <v>3906</v>
      </c>
      <c r="F2414" s="91"/>
      <c r="G2414" s="28">
        <f>SUM(G2412:G2413)</f>
        <v>0.96</v>
      </c>
    </row>
    <row r="2415" spans="1:7" ht="15" customHeight="1" x14ac:dyDescent="0.25">
      <c r="A2415" s="93" t="s">
        <v>3907</v>
      </c>
      <c r="B2415" s="93"/>
      <c r="C2415" s="23" t="s">
        <v>3</v>
      </c>
      <c r="D2415" s="23" t="s">
        <v>4</v>
      </c>
      <c r="E2415" s="23" t="s">
        <v>3894</v>
      </c>
      <c r="F2415" s="23" t="s">
        <v>3895</v>
      </c>
      <c r="G2415" s="23" t="s">
        <v>3896</v>
      </c>
    </row>
    <row r="2416" spans="1:7" ht="21" customHeight="1" x14ac:dyDescent="0.25">
      <c r="A2416" s="24" t="s">
        <v>3908</v>
      </c>
      <c r="B2416" s="25" t="s">
        <v>3909</v>
      </c>
      <c r="C2416" s="24" t="s">
        <v>20</v>
      </c>
      <c r="D2416" s="24" t="s">
        <v>2056</v>
      </c>
      <c r="E2416" s="30">
        <v>0.03</v>
      </c>
      <c r="F2416" s="27">
        <v>32.24</v>
      </c>
      <c r="G2416" s="27">
        <f>ROUND(ROUND(E2416,8)*F2416,2)</f>
        <v>0.97</v>
      </c>
    </row>
    <row r="2417" spans="1:7" ht="15" customHeight="1" x14ac:dyDescent="0.25">
      <c r="A2417" s="24" t="s">
        <v>3910</v>
      </c>
      <c r="B2417" s="25" t="s">
        <v>3911</v>
      </c>
      <c r="C2417" s="24" t="s">
        <v>20</v>
      </c>
      <c r="D2417" s="24" t="s">
        <v>2056</v>
      </c>
      <c r="E2417" s="30">
        <v>0.03</v>
      </c>
      <c r="F2417" s="27">
        <v>24.94</v>
      </c>
      <c r="G2417" s="27">
        <f>ROUND(ROUND(E2417,8)*F2417,2)</f>
        <v>0.75</v>
      </c>
    </row>
    <row r="2418" spans="1:7" ht="18" customHeight="1" x14ac:dyDescent="0.25">
      <c r="A2418" s="9"/>
      <c r="B2418" s="9"/>
      <c r="C2418" s="9"/>
      <c r="D2418" s="9"/>
      <c r="E2418" s="91" t="s">
        <v>3912</v>
      </c>
      <c r="F2418" s="91"/>
      <c r="G2418" s="28">
        <f>SUM(G2416:G2417)</f>
        <v>1.72</v>
      </c>
    </row>
    <row r="2419" spans="1:7" ht="15" customHeight="1" x14ac:dyDescent="0.25">
      <c r="A2419" s="9"/>
      <c r="B2419" s="9"/>
      <c r="C2419" s="9"/>
      <c r="D2419" s="9"/>
      <c r="E2419" s="92" t="s">
        <v>3913</v>
      </c>
      <c r="F2419" s="92"/>
      <c r="G2419" s="29">
        <f>ROUND(SUM(G2414,G2418),2)</f>
        <v>2.68</v>
      </c>
    </row>
    <row r="2420" spans="1:7" ht="9.9499999999999993" customHeight="1" x14ac:dyDescent="0.25">
      <c r="A2420" s="9"/>
      <c r="B2420" s="9"/>
      <c r="C2420" s="9"/>
      <c r="D2420" s="9"/>
      <c r="E2420" s="100"/>
      <c r="F2420" s="100"/>
      <c r="G2420" s="100"/>
    </row>
    <row r="2421" spans="1:7" ht="20.100000000000001" customHeight="1" x14ac:dyDescent="0.25">
      <c r="A2421" s="99" t="s">
        <v>4124</v>
      </c>
      <c r="B2421" s="99"/>
      <c r="C2421" s="99"/>
      <c r="D2421" s="99"/>
      <c r="E2421" s="99"/>
      <c r="F2421" s="99"/>
      <c r="G2421" s="99"/>
    </row>
    <row r="2422" spans="1:7" ht="15" customHeight="1" x14ac:dyDescent="0.25">
      <c r="A2422" s="93" t="s">
        <v>3981</v>
      </c>
      <c r="B2422" s="93"/>
      <c r="C2422" s="23" t="s">
        <v>3</v>
      </c>
      <c r="D2422" s="23" t="s">
        <v>4</v>
      </c>
      <c r="E2422" s="23" t="s">
        <v>3894</v>
      </c>
      <c r="F2422" s="23" t="s">
        <v>3895</v>
      </c>
      <c r="G2422" s="23" t="s">
        <v>3896</v>
      </c>
    </row>
    <row r="2423" spans="1:7" ht="21" customHeight="1" x14ac:dyDescent="0.25">
      <c r="A2423" s="24" t="s">
        <v>70</v>
      </c>
      <c r="B2423" s="25" t="s">
        <v>3982</v>
      </c>
      <c r="C2423" s="24" t="s">
        <v>25</v>
      </c>
      <c r="D2423" s="24" t="s">
        <v>61</v>
      </c>
      <c r="E2423" s="30">
        <v>1</v>
      </c>
      <c r="F2423" s="27">
        <v>28.42</v>
      </c>
      <c r="G2423" s="27">
        <f>ROUND(ROUND(E2423,8)*F2423,2)</f>
        <v>28.42</v>
      </c>
    </row>
    <row r="2424" spans="1:7" ht="15" customHeight="1" x14ac:dyDescent="0.25">
      <c r="A2424" s="9"/>
      <c r="B2424" s="9"/>
      <c r="C2424" s="9"/>
      <c r="D2424" s="9"/>
      <c r="E2424" s="91" t="s">
        <v>3983</v>
      </c>
      <c r="F2424" s="91"/>
      <c r="G2424" s="28">
        <f>SUM(G2423:G2423)</f>
        <v>28.42</v>
      </c>
    </row>
    <row r="2425" spans="1:7" ht="15" customHeight="1" x14ac:dyDescent="0.25">
      <c r="A2425" s="9"/>
      <c r="B2425" s="9"/>
      <c r="C2425" s="9"/>
      <c r="D2425" s="9"/>
      <c r="E2425" s="92" t="s">
        <v>3913</v>
      </c>
      <c r="F2425" s="92"/>
      <c r="G2425" s="29">
        <f>ROUND(SUM(G2424),2)</f>
        <v>28.42</v>
      </c>
    </row>
    <row r="2426" spans="1:7" ht="9.9499999999999993" customHeight="1" x14ac:dyDescent="0.25">
      <c r="A2426" s="9"/>
      <c r="B2426" s="9"/>
      <c r="C2426" s="9"/>
      <c r="D2426" s="9"/>
      <c r="E2426" s="100"/>
      <c r="F2426" s="100"/>
      <c r="G2426" s="100"/>
    </row>
    <row r="2427" spans="1:7" ht="20.100000000000001" customHeight="1" x14ac:dyDescent="0.25">
      <c r="A2427" s="99" t="s">
        <v>4125</v>
      </c>
      <c r="B2427" s="99"/>
      <c r="C2427" s="99"/>
      <c r="D2427" s="99"/>
      <c r="E2427" s="99"/>
      <c r="F2427" s="99"/>
      <c r="G2427" s="99"/>
    </row>
    <row r="2428" spans="1:7" ht="15" customHeight="1" x14ac:dyDescent="0.25">
      <c r="A2428" s="93" t="s">
        <v>3893</v>
      </c>
      <c r="B2428" s="93"/>
      <c r="C2428" s="23" t="s">
        <v>3</v>
      </c>
      <c r="D2428" s="23" t="s">
        <v>4</v>
      </c>
      <c r="E2428" s="23" t="s">
        <v>3894</v>
      </c>
      <c r="F2428" s="23" t="s">
        <v>3895</v>
      </c>
      <c r="G2428" s="23" t="s">
        <v>3896</v>
      </c>
    </row>
    <row r="2429" spans="1:7" ht="29.1" customHeight="1" x14ac:dyDescent="0.25">
      <c r="A2429" s="24" t="s">
        <v>4054</v>
      </c>
      <c r="B2429" s="25" t="s">
        <v>4055</v>
      </c>
      <c r="C2429" s="24" t="s">
        <v>20</v>
      </c>
      <c r="D2429" s="24" t="s">
        <v>34</v>
      </c>
      <c r="E2429" s="30">
        <v>0.18468999999999999</v>
      </c>
      <c r="F2429" s="27">
        <v>517.16999999999996</v>
      </c>
      <c r="G2429" s="27">
        <f t="shared" ref="G2429:G2434" si="64">ROUND(ROUND(E2429,8)*F2429,2)</f>
        <v>95.52</v>
      </c>
    </row>
    <row r="2430" spans="1:7" ht="21" customHeight="1" x14ac:dyDescent="0.25">
      <c r="A2430" s="24" t="s">
        <v>4056</v>
      </c>
      <c r="B2430" s="25" t="s">
        <v>4057</v>
      </c>
      <c r="C2430" s="24" t="s">
        <v>20</v>
      </c>
      <c r="D2430" s="24" t="s">
        <v>2057</v>
      </c>
      <c r="E2430" s="30">
        <v>3.1900000000000001E-3</v>
      </c>
      <c r="F2430" s="27">
        <v>8.98</v>
      </c>
      <c r="G2430" s="27">
        <f t="shared" si="64"/>
        <v>0.03</v>
      </c>
    </row>
    <row r="2431" spans="1:7" ht="15" customHeight="1" x14ac:dyDescent="0.25">
      <c r="A2431" s="24" t="s">
        <v>3955</v>
      </c>
      <c r="B2431" s="25" t="s">
        <v>3956</v>
      </c>
      <c r="C2431" s="24" t="s">
        <v>20</v>
      </c>
      <c r="D2431" s="24" t="s">
        <v>3903</v>
      </c>
      <c r="E2431" s="30">
        <v>4.4999999999999998E-2</v>
      </c>
      <c r="F2431" s="27">
        <v>19.37</v>
      </c>
      <c r="G2431" s="27">
        <f t="shared" si="64"/>
        <v>0.87</v>
      </c>
    </row>
    <row r="2432" spans="1:7" ht="21" customHeight="1" x14ac:dyDescent="0.25">
      <c r="A2432" s="24" t="s">
        <v>4050</v>
      </c>
      <c r="B2432" s="25" t="s">
        <v>4051</v>
      </c>
      <c r="C2432" s="24" t="s">
        <v>20</v>
      </c>
      <c r="D2432" s="24" t="s">
        <v>84</v>
      </c>
      <c r="E2432" s="30">
        <v>0.46875</v>
      </c>
      <c r="F2432" s="27">
        <v>3.9</v>
      </c>
      <c r="G2432" s="27">
        <f t="shared" si="64"/>
        <v>1.83</v>
      </c>
    </row>
    <row r="2433" spans="1:7" ht="21" customHeight="1" x14ac:dyDescent="0.25">
      <c r="A2433" s="24" t="s">
        <v>4058</v>
      </c>
      <c r="B2433" s="25" t="s">
        <v>4059</v>
      </c>
      <c r="C2433" s="24" t="s">
        <v>20</v>
      </c>
      <c r="D2433" s="24" t="s">
        <v>84</v>
      </c>
      <c r="E2433" s="30">
        <v>0.375</v>
      </c>
      <c r="F2433" s="27">
        <v>2.69</v>
      </c>
      <c r="G2433" s="27">
        <f t="shared" si="64"/>
        <v>1.01</v>
      </c>
    </row>
    <row r="2434" spans="1:7" ht="29.1" customHeight="1" x14ac:dyDescent="0.25">
      <c r="A2434" s="24" t="s">
        <v>4060</v>
      </c>
      <c r="B2434" s="25" t="s">
        <v>4061</v>
      </c>
      <c r="C2434" s="24" t="s">
        <v>20</v>
      </c>
      <c r="D2434" s="24" t="s">
        <v>16</v>
      </c>
      <c r="E2434" s="30">
        <v>1.07</v>
      </c>
      <c r="F2434" s="27">
        <v>23.81</v>
      </c>
      <c r="G2434" s="27">
        <f t="shared" si="64"/>
        <v>25.48</v>
      </c>
    </row>
    <row r="2435" spans="1:7" ht="15" customHeight="1" x14ac:dyDescent="0.25">
      <c r="A2435" s="9"/>
      <c r="B2435" s="9"/>
      <c r="C2435" s="9"/>
      <c r="D2435" s="9"/>
      <c r="E2435" s="91" t="s">
        <v>3906</v>
      </c>
      <c r="F2435" s="91"/>
      <c r="G2435" s="28">
        <f>SUM(G2429:G2434)</f>
        <v>124.74000000000001</v>
      </c>
    </row>
    <row r="2436" spans="1:7" ht="15" customHeight="1" x14ac:dyDescent="0.25">
      <c r="A2436" s="93" t="s">
        <v>3907</v>
      </c>
      <c r="B2436" s="93"/>
      <c r="C2436" s="23" t="s">
        <v>3</v>
      </c>
      <c r="D2436" s="23" t="s">
        <v>4</v>
      </c>
      <c r="E2436" s="23" t="s">
        <v>3894</v>
      </c>
      <c r="F2436" s="23" t="s">
        <v>3895</v>
      </c>
      <c r="G2436" s="23" t="s">
        <v>3896</v>
      </c>
    </row>
    <row r="2437" spans="1:7" ht="21" customHeight="1" x14ac:dyDescent="0.25">
      <c r="A2437" s="24" t="s">
        <v>3908</v>
      </c>
      <c r="B2437" s="25" t="s">
        <v>3909</v>
      </c>
      <c r="C2437" s="24" t="s">
        <v>20</v>
      </c>
      <c r="D2437" s="24" t="s">
        <v>2056</v>
      </c>
      <c r="E2437" s="30">
        <v>0.13009999999999999</v>
      </c>
      <c r="F2437" s="27">
        <v>32.24</v>
      </c>
      <c r="G2437" s="27">
        <f>ROUND(ROUND(E2437,8)*F2437,2)</f>
        <v>4.1900000000000004</v>
      </c>
    </row>
    <row r="2438" spans="1:7" ht="15" customHeight="1" x14ac:dyDescent="0.25">
      <c r="A2438" s="24" t="s">
        <v>3971</v>
      </c>
      <c r="B2438" s="25" t="s">
        <v>3972</v>
      </c>
      <c r="C2438" s="24" t="s">
        <v>20</v>
      </c>
      <c r="D2438" s="24" t="s">
        <v>2056</v>
      </c>
      <c r="E2438" s="30">
        <v>8.7400000000000005E-2</v>
      </c>
      <c r="F2438" s="27">
        <v>32.69</v>
      </c>
      <c r="G2438" s="27">
        <f>ROUND(ROUND(E2438,8)*F2438,2)</f>
        <v>2.86</v>
      </c>
    </row>
    <row r="2439" spans="1:7" ht="15" customHeight="1" x14ac:dyDescent="0.25">
      <c r="A2439" s="24" t="s">
        <v>3910</v>
      </c>
      <c r="B2439" s="25" t="s">
        <v>3911</v>
      </c>
      <c r="C2439" s="24" t="s">
        <v>20</v>
      </c>
      <c r="D2439" s="24" t="s">
        <v>2056</v>
      </c>
      <c r="E2439" s="30">
        <v>0.21759999999999999</v>
      </c>
      <c r="F2439" s="27">
        <v>24.94</v>
      </c>
      <c r="G2439" s="27">
        <f>ROUND(ROUND(E2439,8)*F2439,2)</f>
        <v>5.43</v>
      </c>
    </row>
    <row r="2440" spans="1:7" ht="18" customHeight="1" x14ac:dyDescent="0.25">
      <c r="A2440" s="9"/>
      <c r="B2440" s="9"/>
      <c r="C2440" s="9"/>
      <c r="D2440" s="9"/>
      <c r="E2440" s="91" t="s">
        <v>3912</v>
      </c>
      <c r="F2440" s="91"/>
      <c r="G2440" s="28">
        <f>SUM(G2437:G2439)</f>
        <v>12.48</v>
      </c>
    </row>
    <row r="2441" spans="1:7" ht="15" customHeight="1" x14ac:dyDescent="0.25">
      <c r="A2441" s="93" t="s">
        <v>3922</v>
      </c>
      <c r="B2441" s="93"/>
      <c r="C2441" s="23" t="s">
        <v>3</v>
      </c>
      <c r="D2441" s="23" t="s">
        <v>4</v>
      </c>
      <c r="E2441" s="23" t="s">
        <v>3894</v>
      </c>
      <c r="F2441" s="23" t="s">
        <v>3895</v>
      </c>
      <c r="G2441" s="23" t="s">
        <v>3896</v>
      </c>
    </row>
    <row r="2442" spans="1:7" ht="29.1" customHeight="1" x14ac:dyDescent="0.25">
      <c r="A2442" s="24" t="s">
        <v>4062</v>
      </c>
      <c r="B2442" s="25" t="s">
        <v>4063</v>
      </c>
      <c r="C2442" s="24" t="s">
        <v>20</v>
      </c>
      <c r="D2442" s="24" t="s">
        <v>3903</v>
      </c>
      <c r="E2442" s="30">
        <v>1.23E-2</v>
      </c>
      <c r="F2442" s="27">
        <v>23.44</v>
      </c>
      <c r="G2442" s="27">
        <f>ROUND(ROUND(E2442,8)*F2442,2)</f>
        <v>0.28999999999999998</v>
      </c>
    </row>
    <row r="2443" spans="1:7" ht="21" customHeight="1" x14ac:dyDescent="0.25">
      <c r="A2443" s="24" t="s">
        <v>4064</v>
      </c>
      <c r="B2443" s="25" t="s">
        <v>4065</v>
      </c>
      <c r="C2443" s="24" t="s">
        <v>4066</v>
      </c>
      <c r="D2443" s="24" t="s">
        <v>26</v>
      </c>
      <c r="E2443" s="30">
        <v>4</v>
      </c>
      <c r="F2443" s="27">
        <v>5.76</v>
      </c>
      <c r="G2443" s="27">
        <f>ROUND(ROUND(E2443,8)*F2443,2)</f>
        <v>23.04</v>
      </c>
    </row>
    <row r="2444" spans="1:7" ht="15" customHeight="1" x14ac:dyDescent="0.25">
      <c r="A2444" s="9"/>
      <c r="B2444" s="9"/>
      <c r="C2444" s="9"/>
      <c r="D2444" s="9"/>
      <c r="E2444" s="91" t="s">
        <v>3933</v>
      </c>
      <c r="F2444" s="91"/>
      <c r="G2444" s="28">
        <f>SUM(G2442:G2443)</f>
        <v>23.33</v>
      </c>
    </row>
    <row r="2445" spans="1:7" ht="15" customHeight="1" x14ac:dyDescent="0.25">
      <c r="A2445" s="9"/>
      <c r="B2445" s="9"/>
      <c r="C2445" s="9"/>
      <c r="D2445" s="9"/>
      <c r="E2445" s="92" t="s">
        <v>3913</v>
      </c>
      <c r="F2445" s="92"/>
      <c r="G2445" s="29">
        <f>ROUND(SUM(G2435,G2440,G2444),2)</f>
        <v>160.55000000000001</v>
      </c>
    </row>
    <row r="2446" spans="1:7" ht="9.9499999999999993" customHeight="1" x14ac:dyDescent="0.25">
      <c r="A2446" s="9"/>
      <c r="B2446" s="9"/>
      <c r="C2446" s="9"/>
      <c r="D2446" s="9"/>
      <c r="E2446" s="100"/>
      <c r="F2446" s="100"/>
      <c r="G2446" s="100"/>
    </row>
    <row r="2447" spans="1:7" ht="20.100000000000001" customHeight="1" x14ac:dyDescent="0.25">
      <c r="A2447" s="99" t="s">
        <v>4123</v>
      </c>
      <c r="B2447" s="99"/>
      <c r="C2447" s="99"/>
      <c r="D2447" s="99"/>
      <c r="E2447" s="99"/>
      <c r="F2447" s="99"/>
      <c r="G2447" s="99"/>
    </row>
    <row r="2448" spans="1:7" ht="15" customHeight="1" x14ac:dyDescent="0.25">
      <c r="A2448" s="93" t="s">
        <v>3893</v>
      </c>
      <c r="B2448" s="93"/>
      <c r="C2448" s="23" t="s">
        <v>3</v>
      </c>
      <c r="D2448" s="23" t="s">
        <v>4</v>
      </c>
      <c r="E2448" s="23" t="s">
        <v>3894</v>
      </c>
      <c r="F2448" s="23" t="s">
        <v>3895</v>
      </c>
      <c r="G2448" s="23" t="s">
        <v>3896</v>
      </c>
    </row>
    <row r="2449" spans="1:7" ht="15" customHeight="1" x14ac:dyDescent="0.25">
      <c r="A2449" s="24" t="s">
        <v>3951</v>
      </c>
      <c r="B2449" s="25" t="s">
        <v>3952</v>
      </c>
      <c r="C2449" s="24" t="s">
        <v>3953</v>
      </c>
      <c r="D2449" s="24" t="s">
        <v>3954</v>
      </c>
      <c r="E2449" s="30">
        <v>4.0000000000000001E-3</v>
      </c>
      <c r="F2449" s="27">
        <v>215</v>
      </c>
      <c r="G2449" s="27">
        <f>ROUND(ROUND(E2449,8)*F2449,2)</f>
        <v>0.86</v>
      </c>
    </row>
    <row r="2450" spans="1:7" ht="15" customHeight="1" x14ac:dyDescent="0.25">
      <c r="A2450" s="24" t="s">
        <v>3955</v>
      </c>
      <c r="B2450" s="25" t="s">
        <v>3956</v>
      </c>
      <c r="C2450" s="24" t="s">
        <v>20</v>
      </c>
      <c r="D2450" s="24" t="s">
        <v>3903</v>
      </c>
      <c r="E2450" s="30">
        <v>5.0000000000000001E-3</v>
      </c>
      <c r="F2450" s="27">
        <v>19.37</v>
      </c>
      <c r="G2450" s="27">
        <f>ROUND(ROUND(E2450,8)*F2450,2)</f>
        <v>0.1</v>
      </c>
    </row>
    <row r="2451" spans="1:7" ht="15" customHeight="1" x14ac:dyDescent="0.25">
      <c r="A2451" s="9"/>
      <c r="B2451" s="9"/>
      <c r="C2451" s="9"/>
      <c r="D2451" s="9"/>
      <c r="E2451" s="91" t="s">
        <v>3906</v>
      </c>
      <c r="F2451" s="91"/>
      <c r="G2451" s="28">
        <f>SUM(G2449:G2450)</f>
        <v>0.96</v>
      </c>
    </row>
    <row r="2452" spans="1:7" ht="15" customHeight="1" x14ac:dyDescent="0.25">
      <c r="A2452" s="93" t="s">
        <v>3907</v>
      </c>
      <c r="B2452" s="93"/>
      <c r="C2452" s="23" t="s">
        <v>3</v>
      </c>
      <c r="D2452" s="23" t="s">
        <v>4</v>
      </c>
      <c r="E2452" s="23" t="s">
        <v>3894</v>
      </c>
      <c r="F2452" s="23" t="s">
        <v>3895</v>
      </c>
      <c r="G2452" s="23" t="s">
        <v>3896</v>
      </c>
    </row>
    <row r="2453" spans="1:7" ht="21" customHeight="1" x14ac:dyDescent="0.25">
      <c r="A2453" s="24" t="s">
        <v>3908</v>
      </c>
      <c r="B2453" s="25" t="s">
        <v>3909</v>
      </c>
      <c r="C2453" s="24" t="s">
        <v>20</v>
      </c>
      <c r="D2453" s="24" t="s">
        <v>2056</v>
      </c>
      <c r="E2453" s="30">
        <v>0.03</v>
      </c>
      <c r="F2453" s="27">
        <v>32.24</v>
      </c>
      <c r="G2453" s="27">
        <f>ROUND(ROUND(E2453,8)*F2453,2)</f>
        <v>0.97</v>
      </c>
    </row>
    <row r="2454" spans="1:7" ht="15" customHeight="1" x14ac:dyDescent="0.25">
      <c r="A2454" s="24" t="s">
        <v>3910</v>
      </c>
      <c r="B2454" s="25" t="s">
        <v>3911</v>
      </c>
      <c r="C2454" s="24" t="s">
        <v>20</v>
      </c>
      <c r="D2454" s="24" t="s">
        <v>2056</v>
      </c>
      <c r="E2454" s="30">
        <v>0.03</v>
      </c>
      <c r="F2454" s="27">
        <v>24.94</v>
      </c>
      <c r="G2454" s="27">
        <f>ROUND(ROUND(E2454,8)*F2454,2)</f>
        <v>0.75</v>
      </c>
    </row>
    <row r="2455" spans="1:7" ht="18" customHeight="1" x14ac:dyDescent="0.25">
      <c r="A2455" s="9"/>
      <c r="B2455" s="9"/>
      <c r="C2455" s="9"/>
      <c r="D2455" s="9"/>
      <c r="E2455" s="91" t="s">
        <v>3912</v>
      </c>
      <c r="F2455" s="91"/>
      <c r="G2455" s="28">
        <f>SUM(G2453:G2454)</f>
        <v>1.72</v>
      </c>
    </row>
    <row r="2456" spans="1:7" ht="15" customHeight="1" x14ac:dyDescent="0.25">
      <c r="A2456" s="9"/>
      <c r="B2456" s="9"/>
      <c r="C2456" s="9"/>
      <c r="D2456" s="9"/>
      <c r="E2456" s="92" t="s">
        <v>3913</v>
      </c>
      <c r="F2456" s="92"/>
      <c r="G2456" s="29">
        <f>ROUND(SUM(G2451,G2455),2)</f>
        <v>2.68</v>
      </c>
    </row>
    <row r="2457" spans="1:7" ht="9.9499999999999993" customHeight="1" x14ac:dyDescent="0.25">
      <c r="A2457" s="9"/>
      <c r="B2457" s="9"/>
      <c r="C2457" s="9"/>
      <c r="D2457" s="9"/>
      <c r="E2457" s="100"/>
      <c r="F2457" s="100"/>
      <c r="G2457" s="100"/>
    </row>
    <row r="2458" spans="1:7" ht="20.100000000000001" customHeight="1" x14ac:dyDescent="0.25">
      <c r="A2458" s="99" t="s">
        <v>4124</v>
      </c>
      <c r="B2458" s="99"/>
      <c r="C2458" s="99"/>
      <c r="D2458" s="99"/>
      <c r="E2458" s="99"/>
      <c r="F2458" s="99"/>
      <c r="G2458" s="99"/>
    </row>
    <row r="2459" spans="1:7" ht="15" customHeight="1" x14ac:dyDescent="0.25">
      <c r="A2459" s="93" t="s">
        <v>3981</v>
      </c>
      <c r="B2459" s="93"/>
      <c r="C2459" s="23" t="s">
        <v>3</v>
      </c>
      <c r="D2459" s="23" t="s">
        <v>4</v>
      </c>
      <c r="E2459" s="23" t="s">
        <v>3894</v>
      </c>
      <c r="F2459" s="23" t="s">
        <v>3895</v>
      </c>
      <c r="G2459" s="23" t="s">
        <v>3896</v>
      </c>
    </row>
    <row r="2460" spans="1:7" ht="21" customHeight="1" x14ac:dyDescent="0.25">
      <c r="A2460" s="24" t="s">
        <v>70</v>
      </c>
      <c r="B2460" s="25" t="s">
        <v>3982</v>
      </c>
      <c r="C2460" s="24" t="s">
        <v>25</v>
      </c>
      <c r="D2460" s="24" t="s">
        <v>61</v>
      </c>
      <c r="E2460" s="30">
        <v>1</v>
      </c>
      <c r="F2460" s="27">
        <v>28.42</v>
      </c>
      <c r="G2460" s="27">
        <f>ROUND(ROUND(E2460,8)*F2460,2)</f>
        <v>28.42</v>
      </c>
    </row>
    <row r="2461" spans="1:7" ht="15" customHeight="1" x14ac:dyDescent="0.25">
      <c r="A2461" s="9"/>
      <c r="B2461" s="9"/>
      <c r="C2461" s="9"/>
      <c r="D2461" s="9"/>
      <c r="E2461" s="91" t="s">
        <v>3983</v>
      </c>
      <c r="F2461" s="91"/>
      <c r="G2461" s="28">
        <f>SUM(G2460:G2460)</f>
        <v>28.42</v>
      </c>
    </row>
    <row r="2462" spans="1:7" ht="15" customHeight="1" x14ac:dyDescent="0.25">
      <c r="A2462" s="9"/>
      <c r="B2462" s="9"/>
      <c r="C2462" s="9"/>
      <c r="D2462" s="9"/>
      <c r="E2462" s="92" t="s">
        <v>3913</v>
      </c>
      <c r="F2462" s="92"/>
      <c r="G2462" s="29">
        <f>ROUND(SUM(G2461),2)</f>
        <v>28.42</v>
      </c>
    </row>
    <row r="2463" spans="1:7" ht="9.9499999999999993" customHeight="1" x14ac:dyDescent="0.25">
      <c r="A2463" s="9"/>
      <c r="B2463" s="9"/>
      <c r="C2463" s="9"/>
      <c r="D2463" s="9"/>
      <c r="E2463" s="100"/>
      <c r="F2463" s="100"/>
      <c r="G2463" s="100"/>
    </row>
    <row r="2464" spans="1:7" ht="20.100000000000001" customHeight="1" x14ac:dyDescent="0.25">
      <c r="A2464" s="99" t="s">
        <v>4125</v>
      </c>
      <c r="B2464" s="99"/>
      <c r="C2464" s="99"/>
      <c r="D2464" s="99"/>
      <c r="E2464" s="99"/>
      <c r="F2464" s="99"/>
      <c r="G2464" s="99"/>
    </row>
    <row r="2465" spans="1:7" ht="15" customHeight="1" x14ac:dyDescent="0.25">
      <c r="A2465" s="93" t="s">
        <v>3893</v>
      </c>
      <c r="B2465" s="93"/>
      <c r="C2465" s="23" t="s">
        <v>3</v>
      </c>
      <c r="D2465" s="23" t="s">
        <v>4</v>
      </c>
      <c r="E2465" s="23" t="s">
        <v>3894</v>
      </c>
      <c r="F2465" s="23" t="s">
        <v>3895</v>
      </c>
      <c r="G2465" s="23" t="s">
        <v>3896</v>
      </c>
    </row>
    <row r="2466" spans="1:7" ht="29.1" customHeight="1" x14ac:dyDescent="0.25">
      <c r="A2466" s="24" t="s">
        <v>4054</v>
      </c>
      <c r="B2466" s="25" t="s">
        <v>4055</v>
      </c>
      <c r="C2466" s="24" t="s">
        <v>20</v>
      </c>
      <c r="D2466" s="24" t="s">
        <v>34</v>
      </c>
      <c r="E2466" s="30">
        <v>0.18468999999999999</v>
      </c>
      <c r="F2466" s="27">
        <v>517.16999999999996</v>
      </c>
      <c r="G2466" s="27">
        <f t="shared" ref="G2466:G2471" si="65">ROUND(ROUND(E2466,8)*F2466,2)</f>
        <v>95.52</v>
      </c>
    </row>
    <row r="2467" spans="1:7" ht="21" customHeight="1" x14ac:dyDescent="0.25">
      <c r="A2467" s="24" t="s">
        <v>4056</v>
      </c>
      <c r="B2467" s="25" t="s">
        <v>4057</v>
      </c>
      <c r="C2467" s="24" t="s">
        <v>20</v>
      </c>
      <c r="D2467" s="24" t="s">
        <v>2057</v>
      </c>
      <c r="E2467" s="30">
        <v>3.1900000000000001E-3</v>
      </c>
      <c r="F2467" s="27">
        <v>8.98</v>
      </c>
      <c r="G2467" s="27">
        <f t="shared" si="65"/>
        <v>0.03</v>
      </c>
    </row>
    <row r="2468" spans="1:7" ht="15" customHeight="1" x14ac:dyDescent="0.25">
      <c r="A2468" s="24" t="s">
        <v>3955</v>
      </c>
      <c r="B2468" s="25" t="s">
        <v>3956</v>
      </c>
      <c r="C2468" s="24" t="s">
        <v>20</v>
      </c>
      <c r="D2468" s="24" t="s">
        <v>3903</v>
      </c>
      <c r="E2468" s="30">
        <v>4.4999999999999998E-2</v>
      </c>
      <c r="F2468" s="27">
        <v>19.37</v>
      </c>
      <c r="G2468" s="27">
        <f t="shared" si="65"/>
        <v>0.87</v>
      </c>
    </row>
    <row r="2469" spans="1:7" ht="21" customHeight="1" x14ac:dyDescent="0.25">
      <c r="A2469" s="24" t="s">
        <v>4050</v>
      </c>
      <c r="B2469" s="25" t="s">
        <v>4051</v>
      </c>
      <c r="C2469" s="24" t="s">
        <v>20</v>
      </c>
      <c r="D2469" s="24" t="s">
        <v>84</v>
      </c>
      <c r="E2469" s="30">
        <v>0.46875</v>
      </c>
      <c r="F2469" s="27">
        <v>3.9</v>
      </c>
      <c r="G2469" s="27">
        <f t="shared" si="65"/>
        <v>1.83</v>
      </c>
    </row>
    <row r="2470" spans="1:7" ht="21" customHeight="1" x14ac:dyDescent="0.25">
      <c r="A2470" s="24" t="s">
        <v>4058</v>
      </c>
      <c r="B2470" s="25" t="s">
        <v>4059</v>
      </c>
      <c r="C2470" s="24" t="s">
        <v>20</v>
      </c>
      <c r="D2470" s="24" t="s">
        <v>84</v>
      </c>
      <c r="E2470" s="30">
        <v>0.375</v>
      </c>
      <c r="F2470" s="27">
        <v>2.69</v>
      </c>
      <c r="G2470" s="27">
        <f t="shared" si="65"/>
        <v>1.01</v>
      </c>
    </row>
    <row r="2471" spans="1:7" ht="29.1" customHeight="1" x14ac:dyDescent="0.25">
      <c r="A2471" s="24" t="s">
        <v>4060</v>
      </c>
      <c r="B2471" s="25" t="s">
        <v>4061</v>
      </c>
      <c r="C2471" s="24" t="s">
        <v>20</v>
      </c>
      <c r="D2471" s="24" t="s">
        <v>16</v>
      </c>
      <c r="E2471" s="30">
        <v>1.07</v>
      </c>
      <c r="F2471" s="27">
        <v>23.81</v>
      </c>
      <c r="G2471" s="27">
        <f t="shared" si="65"/>
        <v>25.48</v>
      </c>
    </row>
    <row r="2472" spans="1:7" ht="15" customHeight="1" x14ac:dyDescent="0.25">
      <c r="A2472" s="9"/>
      <c r="B2472" s="9"/>
      <c r="C2472" s="9"/>
      <c r="D2472" s="9"/>
      <c r="E2472" s="91" t="s">
        <v>3906</v>
      </c>
      <c r="F2472" s="91"/>
      <c r="G2472" s="28">
        <f>SUM(G2466:G2471)</f>
        <v>124.74000000000001</v>
      </c>
    </row>
    <row r="2473" spans="1:7" ht="15" customHeight="1" x14ac:dyDescent="0.25">
      <c r="A2473" s="93" t="s">
        <v>3907</v>
      </c>
      <c r="B2473" s="93"/>
      <c r="C2473" s="23" t="s">
        <v>3</v>
      </c>
      <c r="D2473" s="23" t="s">
        <v>4</v>
      </c>
      <c r="E2473" s="23" t="s">
        <v>3894</v>
      </c>
      <c r="F2473" s="23" t="s">
        <v>3895</v>
      </c>
      <c r="G2473" s="23" t="s">
        <v>3896</v>
      </c>
    </row>
    <row r="2474" spans="1:7" ht="21" customHeight="1" x14ac:dyDescent="0.25">
      <c r="A2474" s="24" t="s">
        <v>3908</v>
      </c>
      <c r="B2474" s="25" t="s">
        <v>3909</v>
      </c>
      <c r="C2474" s="24" t="s">
        <v>20</v>
      </c>
      <c r="D2474" s="24" t="s">
        <v>2056</v>
      </c>
      <c r="E2474" s="30">
        <v>0.13009999999999999</v>
      </c>
      <c r="F2474" s="27">
        <v>32.24</v>
      </c>
      <c r="G2474" s="27">
        <f>ROUND(ROUND(E2474,8)*F2474,2)</f>
        <v>4.1900000000000004</v>
      </c>
    </row>
    <row r="2475" spans="1:7" ht="15" customHeight="1" x14ac:dyDescent="0.25">
      <c r="A2475" s="24" t="s">
        <v>3971</v>
      </c>
      <c r="B2475" s="25" t="s">
        <v>3972</v>
      </c>
      <c r="C2475" s="24" t="s">
        <v>20</v>
      </c>
      <c r="D2475" s="24" t="s">
        <v>2056</v>
      </c>
      <c r="E2475" s="30">
        <v>8.7400000000000005E-2</v>
      </c>
      <c r="F2475" s="27">
        <v>32.69</v>
      </c>
      <c r="G2475" s="27">
        <f>ROUND(ROUND(E2475,8)*F2475,2)</f>
        <v>2.86</v>
      </c>
    </row>
    <row r="2476" spans="1:7" ht="15" customHeight="1" x14ac:dyDescent="0.25">
      <c r="A2476" s="24" t="s">
        <v>3910</v>
      </c>
      <c r="B2476" s="25" t="s">
        <v>3911</v>
      </c>
      <c r="C2476" s="24" t="s">
        <v>20</v>
      </c>
      <c r="D2476" s="24" t="s">
        <v>2056</v>
      </c>
      <c r="E2476" s="30">
        <v>0.21759999999999999</v>
      </c>
      <c r="F2476" s="27">
        <v>24.94</v>
      </c>
      <c r="G2476" s="27">
        <f>ROUND(ROUND(E2476,8)*F2476,2)</f>
        <v>5.43</v>
      </c>
    </row>
    <row r="2477" spans="1:7" ht="18" customHeight="1" x14ac:dyDescent="0.25">
      <c r="A2477" s="9"/>
      <c r="B2477" s="9"/>
      <c r="C2477" s="9"/>
      <c r="D2477" s="9"/>
      <c r="E2477" s="91" t="s">
        <v>3912</v>
      </c>
      <c r="F2477" s="91"/>
      <c r="G2477" s="28">
        <f>SUM(G2474:G2476)</f>
        <v>12.48</v>
      </c>
    </row>
    <row r="2478" spans="1:7" ht="15" customHeight="1" x14ac:dyDescent="0.25">
      <c r="A2478" s="93" t="s">
        <v>3922</v>
      </c>
      <c r="B2478" s="93"/>
      <c r="C2478" s="23" t="s">
        <v>3</v>
      </c>
      <c r="D2478" s="23" t="s">
        <v>4</v>
      </c>
      <c r="E2478" s="23" t="s">
        <v>3894</v>
      </c>
      <c r="F2478" s="23" t="s">
        <v>3895</v>
      </c>
      <c r="G2478" s="23" t="s">
        <v>3896</v>
      </c>
    </row>
    <row r="2479" spans="1:7" ht="29.1" customHeight="1" x14ac:dyDescent="0.25">
      <c r="A2479" s="24" t="s">
        <v>4062</v>
      </c>
      <c r="B2479" s="25" t="s">
        <v>4063</v>
      </c>
      <c r="C2479" s="24" t="s">
        <v>20</v>
      </c>
      <c r="D2479" s="24" t="s">
        <v>3903</v>
      </c>
      <c r="E2479" s="30">
        <v>1.23E-2</v>
      </c>
      <c r="F2479" s="27">
        <v>23.44</v>
      </c>
      <c r="G2479" s="27">
        <f>ROUND(ROUND(E2479,8)*F2479,2)</f>
        <v>0.28999999999999998</v>
      </c>
    </row>
    <row r="2480" spans="1:7" ht="21" customHeight="1" x14ac:dyDescent="0.25">
      <c r="A2480" s="24" t="s">
        <v>4064</v>
      </c>
      <c r="B2480" s="25" t="s">
        <v>4065</v>
      </c>
      <c r="C2480" s="24" t="s">
        <v>4066</v>
      </c>
      <c r="D2480" s="24" t="s">
        <v>26</v>
      </c>
      <c r="E2480" s="30">
        <v>4</v>
      </c>
      <c r="F2480" s="27">
        <v>5.76</v>
      </c>
      <c r="G2480" s="27">
        <f>ROUND(ROUND(E2480,8)*F2480,2)</f>
        <v>23.04</v>
      </c>
    </row>
    <row r="2481" spans="1:7" ht="15" customHeight="1" x14ac:dyDescent="0.25">
      <c r="A2481" s="9"/>
      <c r="B2481" s="9"/>
      <c r="C2481" s="9"/>
      <c r="D2481" s="9"/>
      <c r="E2481" s="91" t="s">
        <v>3933</v>
      </c>
      <c r="F2481" s="91"/>
      <c r="G2481" s="28">
        <f>SUM(G2479:G2480)</f>
        <v>23.33</v>
      </c>
    </row>
    <row r="2482" spans="1:7" ht="15" customHeight="1" x14ac:dyDescent="0.25">
      <c r="A2482" s="9"/>
      <c r="B2482" s="9"/>
      <c r="C2482" s="9"/>
      <c r="D2482" s="9"/>
      <c r="E2482" s="92" t="s">
        <v>3913</v>
      </c>
      <c r="F2482" s="92"/>
      <c r="G2482" s="29">
        <f>ROUND(SUM(G2472,G2477,G2481),2)</f>
        <v>160.55000000000001</v>
      </c>
    </row>
    <row r="2483" spans="1:7" ht="9.9499999999999993" customHeight="1" x14ac:dyDescent="0.25">
      <c r="A2483" s="9"/>
      <c r="B2483" s="9"/>
      <c r="C2483" s="9"/>
      <c r="D2483" s="9"/>
      <c r="E2483" s="100"/>
      <c r="F2483" s="100"/>
      <c r="G2483" s="100"/>
    </row>
    <row r="2484" spans="1:7" ht="20.100000000000001" customHeight="1" x14ac:dyDescent="0.25">
      <c r="A2484" s="99" t="s">
        <v>4123</v>
      </c>
      <c r="B2484" s="99"/>
      <c r="C2484" s="99"/>
      <c r="D2484" s="99"/>
      <c r="E2484" s="99"/>
      <c r="F2484" s="99"/>
      <c r="G2484" s="99"/>
    </row>
    <row r="2485" spans="1:7" ht="15" customHeight="1" x14ac:dyDescent="0.25">
      <c r="A2485" s="93" t="s">
        <v>3893</v>
      </c>
      <c r="B2485" s="93"/>
      <c r="C2485" s="23" t="s">
        <v>3</v>
      </c>
      <c r="D2485" s="23" t="s">
        <v>4</v>
      </c>
      <c r="E2485" s="23" t="s">
        <v>3894</v>
      </c>
      <c r="F2485" s="23" t="s">
        <v>3895</v>
      </c>
      <c r="G2485" s="23" t="s">
        <v>3896</v>
      </c>
    </row>
    <row r="2486" spans="1:7" ht="15" customHeight="1" x14ac:dyDescent="0.25">
      <c r="A2486" s="24" t="s">
        <v>3951</v>
      </c>
      <c r="B2486" s="25" t="s">
        <v>3952</v>
      </c>
      <c r="C2486" s="24" t="s">
        <v>3953</v>
      </c>
      <c r="D2486" s="24" t="s">
        <v>3954</v>
      </c>
      <c r="E2486" s="30">
        <v>4.0000000000000001E-3</v>
      </c>
      <c r="F2486" s="27">
        <v>215</v>
      </c>
      <c r="G2486" s="27">
        <f>ROUND(ROUND(E2486,8)*F2486,2)</f>
        <v>0.86</v>
      </c>
    </row>
    <row r="2487" spans="1:7" ht="15" customHeight="1" x14ac:dyDescent="0.25">
      <c r="A2487" s="24" t="s">
        <v>3955</v>
      </c>
      <c r="B2487" s="25" t="s">
        <v>3956</v>
      </c>
      <c r="C2487" s="24" t="s">
        <v>20</v>
      </c>
      <c r="D2487" s="24" t="s">
        <v>3903</v>
      </c>
      <c r="E2487" s="30">
        <v>5.0000000000000001E-3</v>
      </c>
      <c r="F2487" s="27">
        <v>19.37</v>
      </c>
      <c r="G2487" s="27">
        <f>ROUND(ROUND(E2487,8)*F2487,2)</f>
        <v>0.1</v>
      </c>
    </row>
    <row r="2488" spans="1:7" ht="15" customHeight="1" x14ac:dyDescent="0.25">
      <c r="A2488" s="9"/>
      <c r="B2488" s="9"/>
      <c r="C2488" s="9"/>
      <c r="D2488" s="9"/>
      <c r="E2488" s="91" t="s">
        <v>3906</v>
      </c>
      <c r="F2488" s="91"/>
      <c r="G2488" s="28">
        <f>SUM(G2486:G2487)</f>
        <v>0.96</v>
      </c>
    </row>
    <row r="2489" spans="1:7" ht="15" customHeight="1" x14ac:dyDescent="0.25">
      <c r="A2489" s="93" t="s">
        <v>3907</v>
      </c>
      <c r="B2489" s="93"/>
      <c r="C2489" s="23" t="s">
        <v>3</v>
      </c>
      <c r="D2489" s="23" t="s">
        <v>4</v>
      </c>
      <c r="E2489" s="23" t="s">
        <v>3894</v>
      </c>
      <c r="F2489" s="23" t="s">
        <v>3895</v>
      </c>
      <c r="G2489" s="23" t="s">
        <v>3896</v>
      </c>
    </row>
    <row r="2490" spans="1:7" ht="21" customHeight="1" x14ac:dyDescent="0.25">
      <c r="A2490" s="24" t="s">
        <v>3908</v>
      </c>
      <c r="B2490" s="25" t="s">
        <v>3909</v>
      </c>
      <c r="C2490" s="24" t="s">
        <v>20</v>
      </c>
      <c r="D2490" s="24" t="s">
        <v>2056</v>
      </c>
      <c r="E2490" s="30">
        <v>0.03</v>
      </c>
      <c r="F2490" s="27">
        <v>32.24</v>
      </c>
      <c r="G2490" s="27">
        <f>ROUND(ROUND(E2490,8)*F2490,2)</f>
        <v>0.97</v>
      </c>
    </row>
    <row r="2491" spans="1:7" ht="15" customHeight="1" x14ac:dyDescent="0.25">
      <c r="A2491" s="24" t="s">
        <v>3910</v>
      </c>
      <c r="B2491" s="25" t="s">
        <v>3911</v>
      </c>
      <c r="C2491" s="24" t="s">
        <v>20</v>
      </c>
      <c r="D2491" s="24" t="s">
        <v>2056</v>
      </c>
      <c r="E2491" s="30">
        <v>0.03</v>
      </c>
      <c r="F2491" s="27">
        <v>24.94</v>
      </c>
      <c r="G2491" s="27">
        <f>ROUND(ROUND(E2491,8)*F2491,2)</f>
        <v>0.75</v>
      </c>
    </row>
    <row r="2492" spans="1:7" ht="18" customHeight="1" x14ac:dyDescent="0.25">
      <c r="A2492" s="9"/>
      <c r="B2492" s="9"/>
      <c r="C2492" s="9"/>
      <c r="D2492" s="9"/>
      <c r="E2492" s="91" t="s">
        <v>3912</v>
      </c>
      <c r="F2492" s="91"/>
      <c r="G2492" s="28">
        <f>SUM(G2490:G2491)</f>
        <v>1.72</v>
      </c>
    </row>
    <row r="2493" spans="1:7" ht="15" customHeight="1" x14ac:dyDescent="0.25">
      <c r="A2493" s="9"/>
      <c r="B2493" s="9"/>
      <c r="C2493" s="9"/>
      <c r="D2493" s="9"/>
      <c r="E2493" s="92" t="s">
        <v>3913</v>
      </c>
      <c r="F2493" s="92"/>
      <c r="G2493" s="29">
        <f>ROUND(SUM(G2488,G2492),2)</f>
        <v>2.68</v>
      </c>
    </row>
    <row r="2494" spans="1:7" ht="9.9499999999999993" customHeight="1" x14ac:dyDescent="0.25">
      <c r="A2494" s="9"/>
      <c r="B2494" s="9"/>
      <c r="C2494" s="9"/>
      <c r="D2494" s="9"/>
      <c r="E2494" s="100"/>
      <c r="F2494" s="100"/>
      <c r="G2494" s="100"/>
    </row>
    <row r="2495" spans="1:7" ht="20.100000000000001" customHeight="1" x14ac:dyDescent="0.25">
      <c r="A2495" s="99" t="s">
        <v>4124</v>
      </c>
      <c r="B2495" s="99"/>
      <c r="C2495" s="99"/>
      <c r="D2495" s="99"/>
      <c r="E2495" s="99"/>
      <c r="F2495" s="99"/>
      <c r="G2495" s="99"/>
    </row>
    <row r="2496" spans="1:7" ht="15" customHeight="1" x14ac:dyDescent="0.25">
      <c r="A2496" s="93" t="s">
        <v>3981</v>
      </c>
      <c r="B2496" s="93"/>
      <c r="C2496" s="23" t="s">
        <v>3</v>
      </c>
      <c r="D2496" s="23" t="s">
        <v>4</v>
      </c>
      <c r="E2496" s="23" t="s">
        <v>3894</v>
      </c>
      <c r="F2496" s="23" t="s">
        <v>3895</v>
      </c>
      <c r="G2496" s="23" t="s">
        <v>3896</v>
      </c>
    </row>
    <row r="2497" spans="1:7" ht="21" customHeight="1" x14ac:dyDescent="0.25">
      <c r="A2497" s="24" t="s">
        <v>70</v>
      </c>
      <c r="B2497" s="25" t="s">
        <v>3982</v>
      </c>
      <c r="C2497" s="24" t="s">
        <v>25</v>
      </c>
      <c r="D2497" s="24" t="s">
        <v>61</v>
      </c>
      <c r="E2497" s="30">
        <v>1</v>
      </c>
      <c r="F2497" s="27">
        <v>28.42</v>
      </c>
      <c r="G2497" s="27">
        <f>ROUND(ROUND(E2497,8)*F2497,2)</f>
        <v>28.42</v>
      </c>
    </row>
    <row r="2498" spans="1:7" ht="15" customHeight="1" x14ac:dyDescent="0.25">
      <c r="A2498" s="9"/>
      <c r="B2498" s="9"/>
      <c r="C2498" s="9"/>
      <c r="D2498" s="9"/>
      <c r="E2498" s="91" t="s">
        <v>3983</v>
      </c>
      <c r="F2498" s="91"/>
      <c r="G2498" s="28">
        <f>SUM(G2497:G2497)</f>
        <v>28.42</v>
      </c>
    </row>
    <row r="2499" spans="1:7" ht="15" customHeight="1" x14ac:dyDescent="0.25">
      <c r="A2499" s="9"/>
      <c r="B2499" s="9"/>
      <c r="C2499" s="9"/>
      <c r="D2499" s="9"/>
      <c r="E2499" s="92" t="s">
        <v>3913</v>
      </c>
      <c r="F2499" s="92"/>
      <c r="G2499" s="29">
        <f>ROUND(SUM(G2498),2)</f>
        <v>28.42</v>
      </c>
    </row>
    <row r="2500" spans="1:7" ht="9.9499999999999993" customHeight="1" x14ac:dyDescent="0.25">
      <c r="A2500" s="9"/>
      <c r="B2500" s="9"/>
      <c r="C2500" s="9"/>
      <c r="D2500" s="9"/>
      <c r="E2500" s="100"/>
      <c r="F2500" s="100"/>
      <c r="G2500" s="100"/>
    </row>
    <row r="2501" spans="1:7" ht="20.100000000000001" customHeight="1" x14ac:dyDescent="0.25">
      <c r="A2501" s="99" t="s">
        <v>4125</v>
      </c>
      <c r="B2501" s="99"/>
      <c r="C2501" s="99"/>
      <c r="D2501" s="99"/>
      <c r="E2501" s="99"/>
      <c r="F2501" s="99"/>
      <c r="G2501" s="99"/>
    </row>
    <row r="2502" spans="1:7" ht="15" customHeight="1" x14ac:dyDescent="0.25">
      <c r="A2502" s="93" t="s">
        <v>3893</v>
      </c>
      <c r="B2502" s="93"/>
      <c r="C2502" s="23" t="s">
        <v>3</v>
      </c>
      <c r="D2502" s="23" t="s">
        <v>4</v>
      </c>
      <c r="E2502" s="23" t="s">
        <v>3894</v>
      </c>
      <c r="F2502" s="23" t="s">
        <v>3895</v>
      </c>
      <c r="G2502" s="23" t="s">
        <v>3896</v>
      </c>
    </row>
    <row r="2503" spans="1:7" ht="29.1" customHeight="1" x14ac:dyDescent="0.25">
      <c r="A2503" s="24" t="s">
        <v>4054</v>
      </c>
      <c r="B2503" s="25" t="s">
        <v>4055</v>
      </c>
      <c r="C2503" s="24" t="s">
        <v>20</v>
      </c>
      <c r="D2503" s="24" t="s">
        <v>34</v>
      </c>
      <c r="E2503" s="30">
        <v>0.18468999999999999</v>
      </c>
      <c r="F2503" s="27">
        <v>517.16999999999996</v>
      </c>
      <c r="G2503" s="27">
        <f t="shared" ref="G2503:G2508" si="66">ROUND(ROUND(E2503,8)*F2503,2)</f>
        <v>95.52</v>
      </c>
    </row>
    <row r="2504" spans="1:7" ht="21" customHeight="1" x14ac:dyDescent="0.25">
      <c r="A2504" s="24" t="s">
        <v>4056</v>
      </c>
      <c r="B2504" s="25" t="s">
        <v>4057</v>
      </c>
      <c r="C2504" s="24" t="s">
        <v>20</v>
      </c>
      <c r="D2504" s="24" t="s">
        <v>2057</v>
      </c>
      <c r="E2504" s="30">
        <v>3.1900000000000001E-3</v>
      </c>
      <c r="F2504" s="27">
        <v>8.98</v>
      </c>
      <c r="G2504" s="27">
        <f t="shared" si="66"/>
        <v>0.03</v>
      </c>
    </row>
    <row r="2505" spans="1:7" ht="15" customHeight="1" x14ac:dyDescent="0.25">
      <c r="A2505" s="24" t="s">
        <v>3955</v>
      </c>
      <c r="B2505" s="25" t="s">
        <v>3956</v>
      </c>
      <c r="C2505" s="24" t="s">
        <v>20</v>
      </c>
      <c r="D2505" s="24" t="s">
        <v>3903</v>
      </c>
      <c r="E2505" s="30">
        <v>4.4999999999999998E-2</v>
      </c>
      <c r="F2505" s="27">
        <v>19.37</v>
      </c>
      <c r="G2505" s="27">
        <f t="shared" si="66"/>
        <v>0.87</v>
      </c>
    </row>
    <row r="2506" spans="1:7" ht="21" customHeight="1" x14ac:dyDescent="0.25">
      <c r="A2506" s="24" t="s">
        <v>4050</v>
      </c>
      <c r="B2506" s="25" t="s">
        <v>4051</v>
      </c>
      <c r="C2506" s="24" t="s">
        <v>20</v>
      </c>
      <c r="D2506" s="24" t="s">
        <v>84</v>
      </c>
      <c r="E2506" s="30">
        <v>0.46875</v>
      </c>
      <c r="F2506" s="27">
        <v>3.9</v>
      </c>
      <c r="G2506" s="27">
        <f t="shared" si="66"/>
        <v>1.83</v>
      </c>
    </row>
    <row r="2507" spans="1:7" ht="21" customHeight="1" x14ac:dyDescent="0.25">
      <c r="A2507" s="24" t="s">
        <v>4058</v>
      </c>
      <c r="B2507" s="25" t="s">
        <v>4059</v>
      </c>
      <c r="C2507" s="24" t="s">
        <v>20</v>
      </c>
      <c r="D2507" s="24" t="s">
        <v>84</v>
      </c>
      <c r="E2507" s="30">
        <v>0.375</v>
      </c>
      <c r="F2507" s="27">
        <v>2.69</v>
      </c>
      <c r="G2507" s="27">
        <f t="shared" si="66"/>
        <v>1.01</v>
      </c>
    </row>
    <row r="2508" spans="1:7" ht="29.1" customHeight="1" x14ac:dyDescent="0.25">
      <c r="A2508" s="24" t="s">
        <v>4060</v>
      </c>
      <c r="B2508" s="25" t="s">
        <v>4061</v>
      </c>
      <c r="C2508" s="24" t="s">
        <v>20</v>
      </c>
      <c r="D2508" s="24" t="s">
        <v>16</v>
      </c>
      <c r="E2508" s="30">
        <v>1.07</v>
      </c>
      <c r="F2508" s="27">
        <v>23.81</v>
      </c>
      <c r="G2508" s="27">
        <f t="shared" si="66"/>
        <v>25.48</v>
      </c>
    </row>
    <row r="2509" spans="1:7" ht="15" customHeight="1" x14ac:dyDescent="0.25">
      <c r="A2509" s="9"/>
      <c r="B2509" s="9"/>
      <c r="C2509" s="9"/>
      <c r="D2509" s="9"/>
      <c r="E2509" s="91" t="s">
        <v>3906</v>
      </c>
      <c r="F2509" s="91"/>
      <c r="G2509" s="28">
        <f>SUM(G2503:G2508)</f>
        <v>124.74000000000001</v>
      </c>
    </row>
    <row r="2510" spans="1:7" ht="15" customHeight="1" x14ac:dyDescent="0.25">
      <c r="A2510" s="93" t="s">
        <v>3907</v>
      </c>
      <c r="B2510" s="93"/>
      <c r="C2510" s="23" t="s">
        <v>3</v>
      </c>
      <c r="D2510" s="23" t="s">
        <v>4</v>
      </c>
      <c r="E2510" s="23" t="s">
        <v>3894</v>
      </c>
      <c r="F2510" s="23" t="s">
        <v>3895</v>
      </c>
      <c r="G2510" s="23" t="s">
        <v>3896</v>
      </c>
    </row>
    <row r="2511" spans="1:7" ht="21" customHeight="1" x14ac:dyDescent="0.25">
      <c r="A2511" s="24" t="s">
        <v>3908</v>
      </c>
      <c r="B2511" s="25" t="s">
        <v>3909</v>
      </c>
      <c r="C2511" s="24" t="s">
        <v>20</v>
      </c>
      <c r="D2511" s="24" t="s">
        <v>2056</v>
      </c>
      <c r="E2511" s="30">
        <v>0.13009999999999999</v>
      </c>
      <c r="F2511" s="27">
        <v>32.24</v>
      </c>
      <c r="G2511" s="27">
        <f>ROUND(ROUND(E2511,8)*F2511,2)</f>
        <v>4.1900000000000004</v>
      </c>
    </row>
    <row r="2512" spans="1:7" ht="15" customHeight="1" x14ac:dyDescent="0.25">
      <c r="A2512" s="24" t="s">
        <v>3971</v>
      </c>
      <c r="B2512" s="25" t="s">
        <v>3972</v>
      </c>
      <c r="C2512" s="24" t="s">
        <v>20</v>
      </c>
      <c r="D2512" s="24" t="s">
        <v>2056</v>
      </c>
      <c r="E2512" s="30">
        <v>8.7400000000000005E-2</v>
      </c>
      <c r="F2512" s="27">
        <v>32.69</v>
      </c>
      <c r="G2512" s="27">
        <f>ROUND(ROUND(E2512,8)*F2512,2)</f>
        <v>2.86</v>
      </c>
    </row>
    <row r="2513" spans="1:7" ht="15" customHeight="1" x14ac:dyDescent="0.25">
      <c r="A2513" s="24" t="s">
        <v>3910</v>
      </c>
      <c r="B2513" s="25" t="s">
        <v>3911</v>
      </c>
      <c r="C2513" s="24" t="s">
        <v>20</v>
      </c>
      <c r="D2513" s="24" t="s">
        <v>2056</v>
      </c>
      <c r="E2513" s="30">
        <v>0.21759999999999999</v>
      </c>
      <c r="F2513" s="27">
        <v>24.94</v>
      </c>
      <c r="G2513" s="27">
        <f>ROUND(ROUND(E2513,8)*F2513,2)</f>
        <v>5.43</v>
      </c>
    </row>
    <row r="2514" spans="1:7" ht="18" customHeight="1" x14ac:dyDescent="0.25">
      <c r="A2514" s="9"/>
      <c r="B2514" s="9"/>
      <c r="C2514" s="9"/>
      <c r="D2514" s="9"/>
      <c r="E2514" s="91" t="s">
        <v>3912</v>
      </c>
      <c r="F2514" s="91"/>
      <c r="G2514" s="28">
        <f>SUM(G2511:G2513)</f>
        <v>12.48</v>
      </c>
    </row>
    <row r="2515" spans="1:7" ht="15" customHeight="1" x14ac:dyDescent="0.25">
      <c r="A2515" s="93" t="s">
        <v>3922</v>
      </c>
      <c r="B2515" s="93"/>
      <c r="C2515" s="23" t="s">
        <v>3</v>
      </c>
      <c r="D2515" s="23" t="s">
        <v>4</v>
      </c>
      <c r="E2515" s="23" t="s">
        <v>3894</v>
      </c>
      <c r="F2515" s="23" t="s">
        <v>3895</v>
      </c>
      <c r="G2515" s="23" t="s">
        <v>3896</v>
      </c>
    </row>
    <row r="2516" spans="1:7" ht="29.1" customHeight="1" x14ac:dyDescent="0.25">
      <c r="A2516" s="24" t="s">
        <v>4062</v>
      </c>
      <c r="B2516" s="25" t="s">
        <v>4063</v>
      </c>
      <c r="C2516" s="24" t="s">
        <v>20</v>
      </c>
      <c r="D2516" s="24" t="s">
        <v>3903</v>
      </c>
      <c r="E2516" s="30">
        <v>1.23E-2</v>
      </c>
      <c r="F2516" s="27">
        <v>23.44</v>
      </c>
      <c r="G2516" s="27">
        <f>ROUND(ROUND(E2516,8)*F2516,2)</f>
        <v>0.28999999999999998</v>
      </c>
    </row>
    <row r="2517" spans="1:7" ht="21" customHeight="1" x14ac:dyDescent="0.25">
      <c r="A2517" s="24" t="s">
        <v>4064</v>
      </c>
      <c r="B2517" s="25" t="s">
        <v>4065</v>
      </c>
      <c r="C2517" s="24" t="s">
        <v>4066</v>
      </c>
      <c r="D2517" s="24" t="s">
        <v>26</v>
      </c>
      <c r="E2517" s="30">
        <v>4</v>
      </c>
      <c r="F2517" s="27">
        <v>5.76</v>
      </c>
      <c r="G2517" s="27">
        <f>ROUND(ROUND(E2517,8)*F2517,2)</f>
        <v>23.04</v>
      </c>
    </row>
    <row r="2518" spans="1:7" ht="15" customHeight="1" x14ac:dyDescent="0.25">
      <c r="A2518" s="9"/>
      <c r="B2518" s="9"/>
      <c r="C2518" s="9"/>
      <c r="D2518" s="9"/>
      <c r="E2518" s="91" t="s">
        <v>3933</v>
      </c>
      <c r="F2518" s="91"/>
      <c r="G2518" s="28">
        <f>SUM(G2516:G2517)</f>
        <v>23.33</v>
      </c>
    </row>
    <row r="2519" spans="1:7" ht="15" customHeight="1" x14ac:dyDescent="0.25">
      <c r="A2519" s="9"/>
      <c r="B2519" s="9"/>
      <c r="C2519" s="9"/>
      <c r="D2519" s="9"/>
      <c r="E2519" s="92" t="s">
        <v>3913</v>
      </c>
      <c r="F2519" s="92"/>
      <c r="G2519" s="29">
        <f>ROUND(SUM(G2509,G2514,G2518),2)</f>
        <v>160.55000000000001</v>
      </c>
    </row>
    <row r="2520" spans="1:7" ht="9.9499999999999993" customHeight="1" x14ac:dyDescent="0.25">
      <c r="A2520" s="9"/>
      <c r="B2520" s="9"/>
      <c r="C2520" s="9"/>
      <c r="D2520" s="9"/>
      <c r="E2520" s="100"/>
      <c r="F2520" s="100"/>
      <c r="G2520" s="100"/>
    </row>
    <row r="2521" spans="1:7" ht="20.100000000000001" customHeight="1" x14ac:dyDescent="0.25">
      <c r="A2521" s="99" t="s">
        <v>4123</v>
      </c>
      <c r="B2521" s="99"/>
      <c r="C2521" s="99"/>
      <c r="D2521" s="99"/>
      <c r="E2521" s="99"/>
      <c r="F2521" s="99"/>
      <c r="G2521" s="99"/>
    </row>
    <row r="2522" spans="1:7" ht="15" customHeight="1" x14ac:dyDescent="0.25">
      <c r="A2522" s="93" t="s">
        <v>3893</v>
      </c>
      <c r="B2522" s="93"/>
      <c r="C2522" s="23" t="s">
        <v>3</v>
      </c>
      <c r="D2522" s="23" t="s">
        <v>4</v>
      </c>
      <c r="E2522" s="23" t="s">
        <v>3894</v>
      </c>
      <c r="F2522" s="23" t="s">
        <v>3895</v>
      </c>
      <c r="G2522" s="23" t="s">
        <v>3896</v>
      </c>
    </row>
    <row r="2523" spans="1:7" ht="15" customHeight="1" x14ac:dyDescent="0.25">
      <c r="A2523" s="24" t="s">
        <v>3951</v>
      </c>
      <c r="B2523" s="25" t="s">
        <v>3952</v>
      </c>
      <c r="C2523" s="24" t="s">
        <v>3953</v>
      </c>
      <c r="D2523" s="24" t="s">
        <v>3954</v>
      </c>
      <c r="E2523" s="30">
        <v>4.0000000000000001E-3</v>
      </c>
      <c r="F2523" s="27">
        <v>215</v>
      </c>
      <c r="G2523" s="27">
        <f>ROUND(ROUND(E2523,8)*F2523,2)</f>
        <v>0.86</v>
      </c>
    </row>
    <row r="2524" spans="1:7" ht="15" customHeight="1" x14ac:dyDescent="0.25">
      <c r="A2524" s="24" t="s">
        <v>3955</v>
      </c>
      <c r="B2524" s="25" t="s">
        <v>3956</v>
      </c>
      <c r="C2524" s="24" t="s">
        <v>20</v>
      </c>
      <c r="D2524" s="24" t="s">
        <v>3903</v>
      </c>
      <c r="E2524" s="30">
        <v>5.0000000000000001E-3</v>
      </c>
      <c r="F2524" s="27">
        <v>19.37</v>
      </c>
      <c r="G2524" s="27">
        <f>ROUND(ROUND(E2524,8)*F2524,2)</f>
        <v>0.1</v>
      </c>
    </row>
    <row r="2525" spans="1:7" ht="15" customHeight="1" x14ac:dyDescent="0.25">
      <c r="A2525" s="9"/>
      <c r="B2525" s="9"/>
      <c r="C2525" s="9"/>
      <c r="D2525" s="9"/>
      <c r="E2525" s="91" t="s">
        <v>3906</v>
      </c>
      <c r="F2525" s="91"/>
      <c r="G2525" s="28">
        <f>SUM(G2523:G2524)</f>
        <v>0.96</v>
      </c>
    </row>
    <row r="2526" spans="1:7" ht="15" customHeight="1" x14ac:dyDescent="0.25">
      <c r="A2526" s="93" t="s">
        <v>3907</v>
      </c>
      <c r="B2526" s="93"/>
      <c r="C2526" s="23" t="s">
        <v>3</v>
      </c>
      <c r="D2526" s="23" t="s">
        <v>4</v>
      </c>
      <c r="E2526" s="23" t="s">
        <v>3894</v>
      </c>
      <c r="F2526" s="23" t="s">
        <v>3895</v>
      </c>
      <c r="G2526" s="23" t="s">
        <v>3896</v>
      </c>
    </row>
    <row r="2527" spans="1:7" ht="21" customHeight="1" x14ac:dyDescent="0.25">
      <c r="A2527" s="24" t="s">
        <v>3908</v>
      </c>
      <c r="B2527" s="25" t="s">
        <v>3909</v>
      </c>
      <c r="C2527" s="24" t="s">
        <v>20</v>
      </c>
      <c r="D2527" s="24" t="s">
        <v>2056</v>
      </c>
      <c r="E2527" s="30">
        <v>0.03</v>
      </c>
      <c r="F2527" s="27">
        <v>32.24</v>
      </c>
      <c r="G2527" s="27">
        <f>ROUND(ROUND(E2527,8)*F2527,2)</f>
        <v>0.97</v>
      </c>
    </row>
    <row r="2528" spans="1:7" ht="15" customHeight="1" x14ac:dyDescent="0.25">
      <c r="A2528" s="24" t="s">
        <v>3910</v>
      </c>
      <c r="B2528" s="25" t="s">
        <v>3911</v>
      </c>
      <c r="C2528" s="24" t="s">
        <v>20</v>
      </c>
      <c r="D2528" s="24" t="s">
        <v>2056</v>
      </c>
      <c r="E2528" s="30">
        <v>0.03</v>
      </c>
      <c r="F2528" s="27">
        <v>24.94</v>
      </c>
      <c r="G2528" s="27">
        <f>ROUND(ROUND(E2528,8)*F2528,2)</f>
        <v>0.75</v>
      </c>
    </row>
    <row r="2529" spans="1:7" ht="18" customHeight="1" x14ac:dyDescent="0.25">
      <c r="A2529" s="9"/>
      <c r="B2529" s="9"/>
      <c r="C2529" s="9"/>
      <c r="D2529" s="9"/>
      <c r="E2529" s="91" t="s">
        <v>3912</v>
      </c>
      <c r="F2529" s="91"/>
      <c r="G2529" s="28">
        <f>SUM(G2527:G2528)</f>
        <v>1.72</v>
      </c>
    </row>
    <row r="2530" spans="1:7" ht="15" customHeight="1" x14ac:dyDescent="0.25">
      <c r="A2530" s="9"/>
      <c r="B2530" s="9"/>
      <c r="C2530" s="9"/>
      <c r="D2530" s="9"/>
      <c r="E2530" s="92" t="s">
        <v>3913</v>
      </c>
      <c r="F2530" s="92"/>
      <c r="G2530" s="29">
        <f>ROUND(SUM(G2525,G2529),2)</f>
        <v>2.68</v>
      </c>
    </row>
    <row r="2531" spans="1:7" ht="9.9499999999999993" customHeight="1" x14ac:dyDescent="0.25">
      <c r="A2531" s="9"/>
      <c r="B2531" s="9"/>
      <c r="C2531" s="9"/>
      <c r="D2531" s="9"/>
      <c r="E2531" s="100"/>
      <c r="F2531" s="100"/>
      <c r="G2531" s="100"/>
    </row>
    <row r="2532" spans="1:7" ht="20.100000000000001" customHeight="1" x14ac:dyDescent="0.25">
      <c r="A2532" s="99" t="s">
        <v>4124</v>
      </c>
      <c r="B2532" s="99"/>
      <c r="C2532" s="99"/>
      <c r="D2532" s="99"/>
      <c r="E2532" s="99"/>
      <c r="F2532" s="99"/>
      <c r="G2532" s="99"/>
    </row>
    <row r="2533" spans="1:7" ht="15" customHeight="1" x14ac:dyDescent="0.25">
      <c r="A2533" s="93" t="s">
        <v>3981</v>
      </c>
      <c r="B2533" s="93"/>
      <c r="C2533" s="23" t="s">
        <v>3</v>
      </c>
      <c r="D2533" s="23" t="s">
        <v>4</v>
      </c>
      <c r="E2533" s="23" t="s">
        <v>3894</v>
      </c>
      <c r="F2533" s="23" t="s">
        <v>3895</v>
      </c>
      <c r="G2533" s="23" t="s">
        <v>3896</v>
      </c>
    </row>
    <row r="2534" spans="1:7" ht="21" customHeight="1" x14ac:dyDescent="0.25">
      <c r="A2534" s="24" t="s">
        <v>70</v>
      </c>
      <c r="B2534" s="25" t="s">
        <v>3982</v>
      </c>
      <c r="C2534" s="24" t="s">
        <v>25</v>
      </c>
      <c r="D2534" s="24" t="s">
        <v>61</v>
      </c>
      <c r="E2534" s="30">
        <v>1</v>
      </c>
      <c r="F2534" s="27">
        <v>28.42</v>
      </c>
      <c r="G2534" s="27">
        <f>ROUND(ROUND(E2534,8)*F2534,2)</f>
        <v>28.42</v>
      </c>
    </row>
    <row r="2535" spans="1:7" ht="15" customHeight="1" x14ac:dyDescent="0.25">
      <c r="A2535" s="9"/>
      <c r="B2535" s="9"/>
      <c r="C2535" s="9"/>
      <c r="D2535" s="9"/>
      <c r="E2535" s="91" t="s">
        <v>3983</v>
      </c>
      <c r="F2535" s="91"/>
      <c r="G2535" s="28">
        <f>SUM(G2534:G2534)</f>
        <v>28.42</v>
      </c>
    </row>
    <row r="2536" spans="1:7" ht="15" customHeight="1" x14ac:dyDescent="0.25">
      <c r="A2536" s="9"/>
      <c r="B2536" s="9"/>
      <c r="C2536" s="9"/>
      <c r="D2536" s="9"/>
      <c r="E2536" s="92" t="s">
        <v>3913</v>
      </c>
      <c r="F2536" s="92"/>
      <c r="G2536" s="29">
        <f>ROUND(SUM(G2535),2)</f>
        <v>28.42</v>
      </c>
    </row>
    <row r="2537" spans="1:7" ht="9.9499999999999993" customHeight="1" x14ac:dyDescent="0.25">
      <c r="A2537" s="9"/>
      <c r="B2537" s="9"/>
      <c r="C2537" s="9"/>
      <c r="D2537" s="9"/>
      <c r="E2537" s="100"/>
      <c r="F2537" s="100"/>
      <c r="G2537" s="100"/>
    </row>
    <row r="2538" spans="1:7" ht="20.100000000000001" customHeight="1" x14ac:dyDescent="0.25">
      <c r="A2538" s="99" t="s">
        <v>4125</v>
      </c>
      <c r="B2538" s="99"/>
      <c r="C2538" s="99"/>
      <c r="D2538" s="99"/>
      <c r="E2538" s="99"/>
      <c r="F2538" s="99"/>
      <c r="G2538" s="99"/>
    </row>
    <row r="2539" spans="1:7" ht="15" customHeight="1" x14ac:dyDescent="0.25">
      <c r="A2539" s="93" t="s">
        <v>3893</v>
      </c>
      <c r="B2539" s="93"/>
      <c r="C2539" s="23" t="s">
        <v>3</v>
      </c>
      <c r="D2539" s="23" t="s">
        <v>4</v>
      </c>
      <c r="E2539" s="23" t="s">
        <v>3894</v>
      </c>
      <c r="F2539" s="23" t="s">
        <v>3895</v>
      </c>
      <c r="G2539" s="23" t="s">
        <v>3896</v>
      </c>
    </row>
    <row r="2540" spans="1:7" ht="29.1" customHeight="1" x14ac:dyDescent="0.25">
      <c r="A2540" s="24" t="s">
        <v>4054</v>
      </c>
      <c r="B2540" s="25" t="s">
        <v>4055</v>
      </c>
      <c r="C2540" s="24" t="s">
        <v>20</v>
      </c>
      <c r="D2540" s="24" t="s">
        <v>34</v>
      </c>
      <c r="E2540" s="30">
        <v>0.18468999999999999</v>
      </c>
      <c r="F2540" s="27">
        <v>517.16999999999996</v>
      </c>
      <c r="G2540" s="27">
        <f t="shared" ref="G2540:G2545" si="67">ROUND(ROUND(E2540,8)*F2540,2)</f>
        <v>95.52</v>
      </c>
    </row>
    <row r="2541" spans="1:7" ht="21" customHeight="1" x14ac:dyDescent="0.25">
      <c r="A2541" s="24" t="s">
        <v>4056</v>
      </c>
      <c r="B2541" s="25" t="s">
        <v>4057</v>
      </c>
      <c r="C2541" s="24" t="s">
        <v>20</v>
      </c>
      <c r="D2541" s="24" t="s">
        <v>2057</v>
      </c>
      <c r="E2541" s="30">
        <v>3.1900000000000001E-3</v>
      </c>
      <c r="F2541" s="27">
        <v>8.98</v>
      </c>
      <c r="G2541" s="27">
        <f t="shared" si="67"/>
        <v>0.03</v>
      </c>
    </row>
    <row r="2542" spans="1:7" ht="15" customHeight="1" x14ac:dyDescent="0.25">
      <c r="A2542" s="24" t="s">
        <v>3955</v>
      </c>
      <c r="B2542" s="25" t="s">
        <v>3956</v>
      </c>
      <c r="C2542" s="24" t="s">
        <v>20</v>
      </c>
      <c r="D2542" s="24" t="s">
        <v>3903</v>
      </c>
      <c r="E2542" s="30">
        <v>4.4999999999999998E-2</v>
      </c>
      <c r="F2542" s="27">
        <v>19.37</v>
      </c>
      <c r="G2542" s="27">
        <f t="shared" si="67"/>
        <v>0.87</v>
      </c>
    </row>
    <row r="2543" spans="1:7" ht="21" customHeight="1" x14ac:dyDescent="0.25">
      <c r="A2543" s="24" t="s">
        <v>4050</v>
      </c>
      <c r="B2543" s="25" t="s">
        <v>4051</v>
      </c>
      <c r="C2543" s="24" t="s">
        <v>20</v>
      </c>
      <c r="D2543" s="24" t="s">
        <v>84</v>
      </c>
      <c r="E2543" s="30">
        <v>0.46875</v>
      </c>
      <c r="F2543" s="27">
        <v>3.9</v>
      </c>
      <c r="G2543" s="27">
        <f t="shared" si="67"/>
        <v>1.83</v>
      </c>
    </row>
    <row r="2544" spans="1:7" ht="21" customHeight="1" x14ac:dyDescent="0.25">
      <c r="A2544" s="24" t="s">
        <v>4058</v>
      </c>
      <c r="B2544" s="25" t="s">
        <v>4059</v>
      </c>
      <c r="C2544" s="24" t="s">
        <v>20</v>
      </c>
      <c r="D2544" s="24" t="s">
        <v>84</v>
      </c>
      <c r="E2544" s="30">
        <v>0.375</v>
      </c>
      <c r="F2544" s="27">
        <v>2.69</v>
      </c>
      <c r="G2544" s="27">
        <f t="shared" si="67"/>
        <v>1.01</v>
      </c>
    </row>
    <row r="2545" spans="1:7" ht="29.1" customHeight="1" x14ac:dyDescent="0.25">
      <c r="A2545" s="24" t="s">
        <v>4060</v>
      </c>
      <c r="B2545" s="25" t="s">
        <v>4061</v>
      </c>
      <c r="C2545" s="24" t="s">
        <v>20</v>
      </c>
      <c r="D2545" s="24" t="s">
        <v>16</v>
      </c>
      <c r="E2545" s="30">
        <v>1.07</v>
      </c>
      <c r="F2545" s="27">
        <v>23.81</v>
      </c>
      <c r="G2545" s="27">
        <f t="shared" si="67"/>
        <v>25.48</v>
      </c>
    </row>
    <row r="2546" spans="1:7" ht="15" customHeight="1" x14ac:dyDescent="0.25">
      <c r="A2546" s="9"/>
      <c r="B2546" s="9"/>
      <c r="C2546" s="9"/>
      <c r="D2546" s="9"/>
      <c r="E2546" s="91" t="s">
        <v>3906</v>
      </c>
      <c r="F2546" s="91"/>
      <c r="G2546" s="28">
        <f>SUM(G2540:G2545)</f>
        <v>124.74000000000001</v>
      </c>
    </row>
    <row r="2547" spans="1:7" ht="15" customHeight="1" x14ac:dyDescent="0.25">
      <c r="A2547" s="93" t="s">
        <v>3907</v>
      </c>
      <c r="B2547" s="93"/>
      <c r="C2547" s="23" t="s">
        <v>3</v>
      </c>
      <c r="D2547" s="23" t="s">
        <v>4</v>
      </c>
      <c r="E2547" s="23" t="s">
        <v>3894</v>
      </c>
      <c r="F2547" s="23" t="s">
        <v>3895</v>
      </c>
      <c r="G2547" s="23" t="s">
        <v>3896</v>
      </c>
    </row>
    <row r="2548" spans="1:7" ht="21" customHeight="1" x14ac:dyDescent="0.25">
      <c r="A2548" s="24" t="s">
        <v>3908</v>
      </c>
      <c r="B2548" s="25" t="s">
        <v>3909</v>
      </c>
      <c r="C2548" s="24" t="s">
        <v>20</v>
      </c>
      <c r="D2548" s="24" t="s">
        <v>2056</v>
      </c>
      <c r="E2548" s="30">
        <v>0.13009999999999999</v>
      </c>
      <c r="F2548" s="27">
        <v>32.24</v>
      </c>
      <c r="G2548" s="27">
        <f>ROUND(ROUND(E2548,8)*F2548,2)</f>
        <v>4.1900000000000004</v>
      </c>
    </row>
    <row r="2549" spans="1:7" ht="15" customHeight="1" x14ac:dyDescent="0.25">
      <c r="A2549" s="24" t="s">
        <v>3971</v>
      </c>
      <c r="B2549" s="25" t="s">
        <v>3972</v>
      </c>
      <c r="C2549" s="24" t="s">
        <v>20</v>
      </c>
      <c r="D2549" s="24" t="s">
        <v>2056</v>
      </c>
      <c r="E2549" s="30">
        <v>8.7400000000000005E-2</v>
      </c>
      <c r="F2549" s="27">
        <v>32.69</v>
      </c>
      <c r="G2549" s="27">
        <f>ROUND(ROUND(E2549,8)*F2549,2)</f>
        <v>2.86</v>
      </c>
    </row>
    <row r="2550" spans="1:7" ht="15" customHeight="1" x14ac:dyDescent="0.25">
      <c r="A2550" s="24" t="s">
        <v>3910</v>
      </c>
      <c r="B2550" s="25" t="s">
        <v>3911</v>
      </c>
      <c r="C2550" s="24" t="s">
        <v>20</v>
      </c>
      <c r="D2550" s="24" t="s">
        <v>2056</v>
      </c>
      <c r="E2550" s="30">
        <v>0.21759999999999999</v>
      </c>
      <c r="F2550" s="27">
        <v>24.94</v>
      </c>
      <c r="G2550" s="27">
        <f>ROUND(ROUND(E2550,8)*F2550,2)</f>
        <v>5.43</v>
      </c>
    </row>
    <row r="2551" spans="1:7" ht="18" customHeight="1" x14ac:dyDescent="0.25">
      <c r="A2551" s="9"/>
      <c r="B2551" s="9"/>
      <c r="C2551" s="9"/>
      <c r="D2551" s="9"/>
      <c r="E2551" s="91" t="s">
        <v>3912</v>
      </c>
      <c r="F2551" s="91"/>
      <c r="G2551" s="28">
        <f>SUM(G2548:G2550)</f>
        <v>12.48</v>
      </c>
    </row>
    <row r="2552" spans="1:7" ht="15" customHeight="1" x14ac:dyDescent="0.25">
      <c r="A2552" s="93" t="s">
        <v>3922</v>
      </c>
      <c r="B2552" s="93"/>
      <c r="C2552" s="23" t="s">
        <v>3</v>
      </c>
      <c r="D2552" s="23" t="s">
        <v>4</v>
      </c>
      <c r="E2552" s="23" t="s">
        <v>3894</v>
      </c>
      <c r="F2552" s="23" t="s">
        <v>3895</v>
      </c>
      <c r="G2552" s="23" t="s">
        <v>3896</v>
      </c>
    </row>
    <row r="2553" spans="1:7" ht="29.1" customHeight="1" x14ac:dyDescent="0.25">
      <c r="A2553" s="24" t="s">
        <v>4062</v>
      </c>
      <c r="B2553" s="25" t="s">
        <v>4063</v>
      </c>
      <c r="C2553" s="24" t="s">
        <v>20</v>
      </c>
      <c r="D2553" s="24" t="s">
        <v>3903</v>
      </c>
      <c r="E2553" s="30">
        <v>1.23E-2</v>
      </c>
      <c r="F2553" s="27">
        <v>23.44</v>
      </c>
      <c r="G2553" s="27">
        <f>ROUND(ROUND(E2553,8)*F2553,2)</f>
        <v>0.28999999999999998</v>
      </c>
    </row>
    <row r="2554" spans="1:7" ht="21" customHeight="1" x14ac:dyDescent="0.25">
      <c r="A2554" s="24" t="s">
        <v>4064</v>
      </c>
      <c r="B2554" s="25" t="s">
        <v>4065</v>
      </c>
      <c r="C2554" s="24" t="s">
        <v>4066</v>
      </c>
      <c r="D2554" s="24" t="s">
        <v>26</v>
      </c>
      <c r="E2554" s="30">
        <v>4</v>
      </c>
      <c r="F2554" s="27">
        <v>5.76</v>
      </c>
      <c r="G2554" s="27">
        <f>ROUND(ROUND(E2554,8)*F2554,2)</f>
        <v>23.04</v>
      </c>
    </row>
    <row r="2555" spans="1:7" ht="15" customHeight="1" x14ac:dyDescent="0.25">
      <c r="A2555" s="9"/>
      <c r="B2555" s="9"/>
      <c r="C2555" s="9"/>
      <c r="D2555" s="9"/>
      <c r="E2555" s="91" t="s">
        <v>3933</v>
      </c>
      <c r="F2555" s="91"/>
      <c r="G2555" s="28">
        <f>SUM(G2553:G2554)</f>
        <v>23.33</v>
      </c>
    </row>
    <row r="2556" spans="1:7" ht="15" customHeight="1" x14ac:dyDescent="0.25">
      <c r="A2556" s="9"/>
      <c r="B2556" s="9"/>
      <c r="C2556" s="9"/>
      <c r="D2556" s="9"/>
      <c r="E2556" s="92" t="s">
        <v>3913</v>
      </c>
      <c r="F2556" s="92"/>
      <c r="G2556" s="29">
        <f>ROUND(SUM(G2546,G2551,G2555),2)</f>
        <v>160.55000000000001</v>
      </c>
    </row>
    <row r="2557" spans="1:7" ht="9.9499999999999993" customHeight="1" x14ac:dyDescent="0.25">
      <c r="A2557" s="9"/>
      <c r="B2557" s="9"/>
      <c r="C2557" s="9"/>
      <c r="D2557" s="9"/>
      <c r="E2557" s="100"/>
      <c r="F2557" s="100"/>
      <c r="G2557" s="100"/>
    </row>
    <row r="2558" spans="1:7" ht="20.100000000000001" customHeight="1" x14ac:dyDescent="0.25">
      <c r="A2558" s="99" t="s">
        <v>4123</v>
      </c>
      <c r="B2558" s="99"/>
      <c r="C2558" s="99"/>
      <c r="D2558" s="99"/>
      <c r="E2558" s="99"/>
      <c r="F2558" s="99"/>
      <c r="G2558" s="99"/>
    </row>
    <row r="2559" spans="1:7" ht="15" customHeight="1" x14ac:dyDescent="0.25">
      <c r="A2559" s="93" t="s">
        <v>3893</v>
      </c>
      <c r="B2559" s="93"/>
      <c r="C2559" s="23" t="s">
        <v>3</v>
      </c>
      <c r="D2559" s="23" t="s">
        <v>4</v>
      </c>
      <c r="E2559" s="23" t="s">
        <v>3894</v>
      </c>
      <c r="F2559" s="23" t="s">
        <v>3895</v>
      </c>
      <c r="G2559" s="23" t="s">
        <v>3896</v>
      </c>
    </row>
    <row r="2560" spans="1:7" ht="15" customHeight="1" x14ac:dyDescent="0.25">
      <c r="A2560" s="24" t="s">
        <v>3951</v>
      </c>
      <c r="B2560" s="25" t="s">
        <v>3952</v>
      </c>
      <c r="C2560" s="24" t="s">
        <v>3953</v>
      </c>
      <c r="D2560" s="24" t="s">
        <v>3954</v>
      </c>
      <c r="E2560" s="30">
        <v>4.0000000000000001E-3</v>
      </c>
      <c r="F2560" s="27">
        <v>215</v>
      </c>
      <c r="G2560" s="27">
        <f>ROUND(ROUND(E2560,8)*F2560,2)</f>
        <v>0.86</v>
      </c>
    </row>
    <row r="2561" spans="1:7" ht="15" customHeight="1" x14ac:dyDescent="0.25">
      <c r="A2561" s="24" t="s">
        <v>3955</v>
      </c>
      <c r="B2561" s="25" t="s">
        <v>3956</v>
      </c>
      <c r="C2561" s="24" t="s">
        <v>20</v>
      </c>
      <c r="D2561" s="24" t="s">
        <v>3903</v>
      </c>
      <c r="E2561" s="30">
        <v>5.0000000000000001E-3</v>
      </c>
      <c r="F2561" s="27">
        <v>19.37</v>
      </c>
      <c r="G2561" s="27">
        <f>ROUND(ROUND(E2561,8)*F2561,2)</f>
        <v>0.1</v>
      </c>
    </row>
    <row r="2562" spans="1:7" ht="15" customHeight="1" x14ac:dyDescent="0.25">
      <c r="A2562" s="9"/>
      <c r="B2562" s="9"/>
      <c r="C2562" s="9"/>
      <c r="D2562" s="9"/>
      <c r="E2562" s="91" t="s">
        <v>3906</v>
      </c>
      <c r="F2562" s="91"/>
      <c r="G2562" s="28">
        <f>SUM(G2560:G2561)</f>
        <v>0.96</v>
      </c>
    </row>
    <row r="2563" spans="1:7" ht="15" customHeight="1" x14ac:dyDescent="0.25">
      <c r="A2563" s="93" t="s">
        <v>3907</v>
      </c>
      <c r="B2563" s="93"/>
      <c r="C2563" s="23" t="s">
        <v>3</v>
      </c>
      <c r="D2563" s="23" t="s">
        <v>4</v>
      </c>
      <c r="E2563" s="23" t="s">
        <v>3894</v>
      </c>
      <c r="F2563" s="23" t="s">
        <v>3895</v>
      </c>
      <c r="G2563" s="23" t="s">
        <v>3896</v>
      </c>
    </row>
    <row r="2564" spans="1:7" ht="21" customHeight="1" x14ac:dyDescent="0.25">
      <c r="A2564" s="24" t="s">
        <v>3908</v>
      </c>
      <c r="B2564" s="25" t="s">
        <v>3909</v>
      </c>
      <c r="C2564" s="24" t="s">
        <v>20</v>
      </c>
      <c r="D2564" s="24" t="s">
        <v>2056</v>
      </c>
      <c r="E2564" s="30">
        <v>0.03</v>
      </c>
      <c r="F2564" s="27">
        <v>32.24</v>
      </c>
      <c r="G2564" s="27">
        <f>ROUND(ROUND(E2564,8)*F2564,2)</f>
        <v>0.97</v>
      </c>
    </row>
    <row r="2565" spans="1:7" ht="15" customHeight="1" x14ac:dyDescent="0.25">
      <c r="A2565" s="24" t="s">
        <v>3910</v>
      </c>
      <c r="B2565" s="25" t="s">
        <v>3911</v>
      </c>
      <c r="C2565" s="24" t="s">
        <v>20</v>
      </c>
      <c r="D2565" s="24" t="s">
        <v>2056</v>
      </c>
      <c r="E2565" s="30">
        <v>0.03</v>
      </c>
      <c r="F2565" s="27">
        <v>24.94</v>
      </c>
      <c r="G2565" s="27">
        <f>ROUND(ROUND(E2565,8)*F2565,2)</f>
        <v>0.75</v>
      </c>
    </row>
    <row r="2566" spans="1:7" ht="18" customHeight="1" x14ac:dyDescent="0.25">
      <c r="A2566" s="9"/>
      <c r="B2566" s="9"/>
      <c r="C2566" s="9"/>
      <c r="D2566" s="9"/>
      <c r="E2566" s="91" t="s">
        <v>3912</v>
      </c>
      <c r="F2566" s="91"/>
      <c r="G2566" s="28">
        <f>SUM(G2564:G2565)</f>
        <v>1.72</v>
      </c>
    </row>
    <row r="2567" spans="1:7" ht="15" customHeight="1" x14ac:dyDescent="0.25">
      <c r="A2567" s="9"/>
      <c r="B2567" s="9"/>
      <c r="C2567" s="9"/>
      <c r="D2567" s="9"/>
      <c r="E2567" s="92" t="s">
        <v>3913</v>
      </c>
      <c r="F2567" s="92"/>
      <c r="G2567" s="29">
        <f>ROUND(SUM(G2562,G2566),2)</f>
        <v>2.68</v>
      </c>
    </row>
    <row r="2568" spans="1:7" ht="9.9499999999999993" customHeight="1" x14ac:dyDescent="0.25">
      <c r="A2568" s="9"/>
      <c r="B2568" s="9"/>
      <c r="C2568" s="9"/>
      <c r="D2568" s="9"/>
      <c r="E2568" s="100"/>
      <c r="F2568" s="100"/>
      <c r="G2568" s="100"/>
    </row>
    <row r="2569" spans="1:7" ht="20.100000000000001" customHeight="1" x14ac:dyDescent="0.25">
      <c r="A2569" s="99" t="s">
        <v>4124</v>
      </c>
      <c r="B2569" s="99"/>
      <c r="C2569" s="99"/>
      <c r="D2569" s="99"/>
      <c r="E2569" s="99"/>
      <c r="F2569" s="99"/>
      <c r="G2569" s="99"/>
    </row>
    <row r="2570" spans="1:7" ht="15" customHeight="1" x14ac:dyDescent="0.25">
      <c r="A2570" s="93" t="s">
        <v>3981</v>
      </c>
      <c r="B2570" s="93"/>
      <c r="C2570" s="23" t="s">
        <v>3</v>
      </c>
      <c r="D2570" s="23" t="s">
        <v>4</v>
      </c>
      <c r="E2570" s="23" t="s">
        <v>3894</v>
      </c>
      <c r="F2570" s="23" t="s">
        <v>3895</v>
      </c>
      <c r="G2570" s="23" t="s">
        <v>3896</v>
      </c>
    </row>
    <row r="2571" spans="1:7" ht="21" customHeight="1" x14ac:dyDescent="0.25">
      <c r="A2571" s="24" t="s">
        <v>70</v>
      </c>
      <c r="B2571" s="25" t="s">
        <v>3982</v>
      </c>
      <c r="C2571" s="24" t="s">
        <v>25</v>
      </c>
      <c r="D2571" s="24" t="s">
        <v>61</v>
      </c>
      <c r="E2571" s="30">
        <v>1</v>
      </c>
      <c r="F2571" s="27">
        <v>28.42</v>
      </c>
      <c r="G2571" s="27">
        <f>ROUND(ROUND(E2571,8)*F2571,2)</f>
        <v>28.42</v>
      </c>
    </row>
    <row r="2572" spans="1:7" ht="15" customHeight="1" x14ac:dyDescent="0.25">
      <c r="A2572" s="9"/>
      <c r="B2572" s="9"/>
      <c r="C2572" s="9"/>
      <c r="D2572" s="9"/>
      <c r="E2572" s="91" t="s">
        <v>3983</v>
      </c>
      <c r="F2572" s="91"/>
      <c r="G2572" s="28">
        <f>SUM(G2571:G2571)</f>
        <v>28.42</v>
      </c>
    </row>
    <row r="2573" spans="1:7" ht="15" customHeight="1" x14ac:dyDescent="0.25">
      <c r="A2573" s="9"/>
      <c r="B2573" s="9"/>
      <c r="C2573" s="9"/>
      <c r="D2573" s="9"/>
      <c r="E2573" s="92" t="s">
        <v>3913</v>
      </c>
      <c r="F2573" s="92"/>
      <c r="G2573" s="29">
        <f>ROUND(SUM(G2572),2)</f>
        <v>28.42</v>
      </c>
    </row>
    <row r="2574" spans="1:7" ht="9.9499999999999993" customHeight="1" x14ac:dyDescent="0.25">
      <c r="A2574" s="9"/>
      <c r="B2574" s="9"/>
      <c r="C2574" s="9"/>
      <c r="D2574" s="9"/>
      <c r="E2574" s="100"/>
      <c r="F2574" s="100"/>
      <c r="G2574" s="100"/>
    </row>
    <row r="2575" spans="1:7" ht="20.100000000000001" customHeight="1" x14ac:dyDescent="0.25">
      <c r="A2575" s="99" t="s">
        <v>4125</v>
      </c>
      <c r="B2575" s="99"/>
      <c r="C2575" s="99"/>
      <c r="D2575" s="99"/>
      <c r="E2575" s="99"/>
      <c r="F2575" s="99"/>
      <c r="G2575" s="99"/>
    </row>
    <row r="2576" spans="1:7" ht="15" customHeight="1" x14ac:dyDescent="0.25">
      <c r="A2576" s="93" t="s">
        <v>3893</v>
      </c>
      <c r="B2576" s="93"/>
      <c r="C2576" s="23" t="s">
        <v>3</v>
      </c>
      <c r="D2576" s="23" t="s">
        <v>4</v>
      </c>
      <c r="E2576" s="23" t="s">
        <v>3894</v>
      </c>
      <c r="F2576" s="23" t="s">
        <v>3895</v>
      </c>
      <c r="G2576" s="23" t="s">
        <v>3896</v>
      </c>
    </row>
    <row r="2577" spans="1:7" ht="29.1" customHeight="1" x14ac:dyDescent="0.25">
      <c r="A2577" s="24" t="s">
        <v>4054</v>
      </c>
      <c r="B2577" s="25" t="s">
        <v>4055</v>
      </c>
      <c r="C2577" s="24" t="s">
        <v>20</v>
      </c>
      <c r="D2577" s="24" t="s">
        <v>34</v>
      </c>
      <c r="E2577" s="30">
        <v>0.18468999999999999</v>
      </c>
      <c r="F2577" s="27">
        <v>517.16999999999996</v>
      </c>
      <c r="G2577" s="27">
        <f t="shared" ref="G2577:G2582" si="68">ROUND(ROUND(E2577,8)*F2577,2)</f>
        <v>95.52</v>
      </c>
    </row>
    <row r="2578" spans="1:7" ht="21" customHeight="1" x14ac:dyDescent="0.25">
      <c r="A2578" s="24" t="s">
        <v>4056</v>
      </c>
      <c r="B2578" s="25" t="s">
        <v>4057</v>
      </c>
      <c r="C2578" s="24" t="s">
        <v>20</v>
      </c>
      <c r="D2578" s="24" t="s">
        <v>2057</v>
      </c>
      <c r="E2578" s="30">
        <v>3.1900000000000001E-3</v>
      </c>
      <c r="F2578" s="27">
        <v>8.98</v>
      </c>
      <c r="G2578" s="27">
        <f t="shared" si="68"/>
        <v>0.03</v>
      </c>
    </row>
    <row r="2579" spans="1:7" ht="15" customHeight="1" x14ac:dyDescent="0.25">
      <c r="A2579" s="24" t="s">
        <v>3955</v>
      </c>
      <c r="B2579" s="25" t="s">
        <v>3956</v>
      </c>
      <c r="C2579" s="24" t="s">
        <v>20</v>
      </c>
      <c r="D2579" s="24" t="s">
        <v>3903</v>
      </c>
      <c r="E2579" s="30">
        <v>4.4999999999999998E-2</v>
      </c>
      <c r="F2579" s="27">
        <v>19.37</v>
      </c>
      <c r="G2579" s="27">
        <f t="shared" si="68"/>
        <v>0.87</v>
      </c>
    </row>
    <row r="2580" spans="1:7" ht="21" customHeight="1" x14ac:dyDescent="0.25">
      <c r="A2580" s="24" t="s">
        <v>4050</v>
      </c>
      <c r="B2580" s="25" t="s">
        <v>4051</v>
      </c>
      <c r="C2580" s="24" t="s">
        <v>20</v>
      </c>
      <c r="D2580" s="24" t="s">
        <v>84</v>
      </c>
      <c r="E2580" s="30">
        <v>0.46875</v>
      </c>
      <c r="F2580" s="27">
        <v>3.9</v>
      </c>
      <c r="G2580" s="27">
        <f t="shared" si="68"/>
        <v>1.83</v>
      </c>
    </row>
    <row r="2581" spans="1:7" ht="21" customHeight="1" x14ac:dyDescent="0.25">
      <c r="A2581" s="24" t="s">
        <v>4058</v>
      </c>
      <c r="B2581" s="25" t="s">
        <v>4059</v>
      </c>
      <c r="C2581" s="24" t="s">
        <v>20</v>
      </c>
      <c r="D2581" s="24" t="s">
        <v>84</v>
      </c>
      <c r="E2581" s="30">
        <v>0.375</v>
      </c>
      <c r="F2581" s="27">
        <v>2.69</v>
      </c>
      <c r="G2581" s="27">
        <f t="shared" si="68"/>
        <v>1.01</v>
      </c>
    </row>
    <row r="2582" spans="1:7" ht="29.1" customHeight="1" x14ac:dyDescent="0.25">
      <c r="A2582" s="24" t="s">
        <v>4060</v>
      </c>
      <c r="B2582" s="25" t="s">
        <v>4061</v>
      </c>
      <c r="C2582" s="24" t="s">
        <v>20</v>
      </c>
      <c r="D2582" s="24" t="s">
        <v>16</v>
      </c>
      <c r="E2582" s="30">
        <v>1.07</v>
      </c>
      <c r="F2582" s="27">
        <v>23.81</v>
      </c>
      <c r="G2582" s="27">
        <f t="shared" si="68"/>
        <v>25.48</v>
      </c>
    </row>
    <row r="2583" spans="1:7" ht="15" customHeight="1" x14ac:dyDescent="0.25">
      <c r="A2583" s="9"/>
      <c r="B2583" s="9"/>
      <c r="C2583" s="9"/>
      <c r="D2583" s="9"/>
      <c r="E2583" s="91" t="s">
        <v>3906</v>
      </c>
      <c r="F2583" s="91"/>
      <c r="G2583" s="28">
        <f>SUM(G2577:G2582)</f>
        <v>124.74000000000001</v>
      </c>
    </row>
    <row r="2584" spans="1:7" ht="15" customHeight="1" x14ac:dyDescent="0.25">
      <c r="A2584" s="93" t="s">
        <v>3907</v>
      </c>
      <c r="B2584" s="93"/>
      <c r="C2584" s="23" t="s">
        <v>3</v>
      </c>
      <c r="D2584" s="23" t="s">
        <v>4</v>
      </c>
      <c r="E2584" s="23" t="s">
        <v>3894</v>
      </c>
      <c r="F2584" s="23" t="s">
        <v>3895</v>
      </c>
      <c r="G2584" s="23" t="s">
        <v>3896</v>
      </c>
    </row>
    <row r="2585" spans="1:7" ht="21" customHeight="1" x14ac:dyDescent="0.25">
      <c r="A2585" s="24" t="s">
        <v>3908</v>
      </c>
      <c r="B2585" s="25" t="s">
        <v>3909</v>
      </c>
      <c r="C2585" s="24" t="s">
        <v>20</v>
      </c>
      <c r="D2585" s="24" t="s">
        <v>2056</v>
      </c>
      <c r="E2585" s="30">
        <v>0.13009999999999999</v>
      </c>
      <c r="F2585" s="27">
        <v>32.24</v>
      </c>
      <c r="G2585" s="27">
        <f>ROUND(ROUND(E2585,8)*F2585,2)</f>
        <v>4.1900000000000004</v>
      </c>
    </row>
    <row r="2586" spans="1:7" ht="15" customHeight="1" x14ac:dyDescent="0.25">
      <c r="A2586" s="24" t="s">
        <v>3971</v>
      </c>
      <c r="B2586" s="25" t="s">
        <v>3972</v>
      </c>
      <c r="C2586" s="24" t="s">
        <v>20</v>
      </c>
      <c r="D2586" s="24" t="s">
        <v>2056</v>
      </c>
      <c r="E2586" s="30">
        <v>8.7400000000000005E-2</v>
      </c>
      <c r="F2586" s="27">
        <v>32.69</v>
      </c>
      <c r="G2586" s="27">
        <f>ROUND(ROUND(E2586,8)*F2586,2)</f>
        <v>2.86</v>
      </c>
    </row>
    <row r="2587" spans="1:7" ht="15" customHeight="1" x14ac:dyDescent="0.25">
      <c r="A2587" s="24" t="s">
        <v>3910</v>
      </c>
      <c r="B2587" s="25" t="s">
        <v>3911</v>
      </c>
      <c r="C2587" s="24" t="s">
        <v>20</v>
      </c>
      <c r="D2587" s="24" t="s">
        <v>2056</v>
      </c>
      <c r="E2587" s="30">
        <v>0.21759999999999999</v>
      </c>
      <c r="F2587" s="27">
        <v>24.94</v>
      </c>
      <c r="G2587" s="27">
        <f>ROUND(ROUND(E2587,8)*F2587,2)</f>
        <v>5.43</v>
      </c>
    </row>
    <row r="2588" spans="1:7" ht="18" customHeight="1" x14ac:dyDescent="0.25">
      <c r="A2588" s="9"/>
      <c r="B2588" s="9"/>
      <c r="C2588" s="9"/>
      <c r="D2588" s="9"/>
      <c r="E2588" s="91" t="s">
        <v>3912</v>
      </c>
      <c r="F2588" s="91"/>
      <c r="G2588" s="28">
        <f>SUM(G2585:G2587)</f>
        <v>12.48</v>
      </c>
    </row>
    <row r="2589" spans="1:7" ht="15" customHeight="1" x14ac:dyDescent="0.25">
      <c r="A2589" s="93" t="s">
        <v>3922</v>
      </c>
      <c r="B2589" s="93"/>
      <c r="C2589" s="23" t="s">
        <v>3</v>
      </c>
      <c r="D2589" s="23" t="s">
        <v>4</v>
      </c>
      <c r="E2589" s="23" t="s">
        <v>3894</v>
      </c>
      <c r="F2589" s="23" t="s">
        <v>3895</v>
      </c>
      <c r="G2589" s="23" t="s">
        <v>3896</v>
      </c>
    </row>
    <row r="2590" spans="1:7" ht="29.1" customHeight="1" x14ac:dyDescent="0.25">
      <c r="A2590" s="24" t="s">
        <v>4062</v>
      </c>
      <c r="B2590" s="25" t="s">
        <v>4063</v>
      </c>
      <c r="C2590" s="24" t="s">
        <v>20</v>
      </c>
      <c r="D2590" s="24" t="s">
        <v>3903</v>
      </c>
      <c r="E2590" s="30">
        <v>1.23E-2</v>
      </c>
      <c r="F2590" s="27">
        <v>23.44</v>
      </c>
      <c r="G2590" s="27">
        <f>ROUND(ROUND(E2590,8)*F2590,2)</f>
        <v>0.28999999999999998</v>
      </c>
    </row>
    <row r="2591" spans="1:7" ht="21" customHeight="1" x14ac:dyDescent="0.25">
      <c r="A2591" s="24" t="s">
        <v>4064</v>
      </c>
      <c r="B2591" s="25" t="s">
        <v>4065</v>
      </c>
      <c r="C2591" s="24" t="s">
        <v>4066</v>
      </c>
      <c r="D2591" s="24" t="s">
        <v>26</v>
      </c>
      <c r="E2591" s="30">
        <v>4</v>
      </c>
      <c r="F2591" s="27">
        <v>5.76</v>
      </c>
      <c r="G2591" s="27">
        <f>ROUND(ROUND(E2591,8)*F2591,2)</f>
        <v>23.04</v>
      </c>
    </row>
    <row r="2592" spans="1:7" ht="15" customHeight="1" x14ac:dyDescent="0.25">
      <c r="A2592" s="9"/>
      <c r="B2592" s="9"/>
      <c r="C2592" s="9"/>
      <c r="D2592" s="9"/>
      <c r="E2592" s="91" t="s">
        <v>3933</v>
      </c>
      <c r="F2592" s="91"/>
      <c r="G2592" s="28">
        <f>SUM(G2590:G2591)</f>
        <v>23.33</v>
      </c>
    </row>
    <row r="2593" spans="1:7" ht="15" customHeight="1" x14ac:dyDescent="0.25">
      <c r="A2593" s="9"/>
      <c r="B2593" s="9"/>
      <c r="C2593" s="9"/>
      <c r="D2593" s="9"/>
      <c r="E2593" s="92" t="s">
        <v>3913</v>
      </c>
      <c r="F2593" s="92"/>
      <c r="G2593" s="29">
        <f>ROUND(SUM(G2583,G2588,G2592),2)</f>
        <v>160.55000000000001</v>
      </c>
    </row>
    <row r="2594" spans="1:7" ht="9.9499999999999993" customHeight="1" x14ac:dyDescent="0.25">
      <c r="A2594" s="9"/>
      <c r="B2594" s="9"/>
      <c r="C2594" s="9"/>
      <c r="D2594" s="9"/>
      <c r="E2594" s="100"/>
      <c r="F2594" s="100"/>
      <c r="G2594" s="100"/>
    </row>
    <row r="2595" spans="1:7" ht="20.100000000000001" customHeight="1" x14ac:dyDescent="0.25">
      <c r="A2595" s="99" t="s">
        <v>4123</v>
      </c>
      <c r="B2595" s="99"/>
      <c r="C2595" s="99"/>
      <c r="D2595" s="99"/>
      <c r="E2595" s="99"/>
      <c r="F2595" s="99"/>
      <c r="G2595" s="99"/>
    </row>
    <row r="2596" spans="1:7" ht="15" customHeight="1" x14ac:dyDescent="0.25">
      <c r="A2596" s="93" t="s">
        <v>3893</v>
      </c>
      <c r="B2596" s="93"/>
      <c r="C2596" s="23" t="s">
        <v>3</v>
      </c>
      <c r="D2596" s="23" t="s">
        <v>4</v>
      </c>
      <c r="E2596" s="23" t="s">
        <v>3894</v>
      </c>
      <c r="F2596" s="23" t="s">
        <v>3895</v>
      </c>
      <c r="G2596" s="23" t="s">
        <v>3896</v>
      </c>
    </row>
    <row r="2597" spans="1:7" ht="15" customHeight="1" x14ac:dyDescent="0.25">
      <c r="A2597" s="24" t="s">
        <v>3951</v>
      </c>
      <c r="B2597" s="25" t="s">
        <v>3952</v>
      </c>
      <c r="C2597" s="24" t="s">
        <v>3953</v>
      </c>
      <c r="D2597" s="24" t="s">
        <v>3954</v>
      </c>
      <c r="E2597" s="30">
        <v>4.0000000000000001E-3</v>
      </c>
      <c r="F2597" s="27">
        <v>215</v>
      </c>
      <c r="G2597" s="27">
        <f>ROUND(ROUND(E2597,8)*F2597,2)</f>
        <v>0.86</v>
      </c>
    </row>
    <row r="2598" spans="1:7" ht="15" customHeight="1" x14ac:dyDescent="0.25">
      <c r="A2598" s="24" t="s">
        <v>3955</v>
      </c>
      <c r="B2598" s="25" t="s">
        <v>3956</v>
      </c>
      <c r="C2598" s="24" t="s">
        <v>20</v>
      </c>
      <c r="D2598" s="24" t="s">
        <v>3903</v>
      </c>
      <c r="E2598" s="30">
        <v>5.0000000000000001E-3</v>
      </c>
      <c r="F2598" s="27">
        <v>19.37</v>
      </c>
      <c r="G2598" s="27">
        <f>ROUND(ROUND(E2598,8)*F2598,2)</f>
        <v>0.1</v>
      </c>
    </row>
    <row r="2599" spans="1:7" ht="15" customHeight="1" x14ac:dyDescent="0.25">
      <c r="A2599" s="9"/>
      <c r="B2599" s="9"/>
      <c r="C2599" s="9"/>
      <c r="D2599" s="9"/>
      <c r="E2599" s="91" t="s">
        <v>3906</v>
      </c>
      <c r="F2599" s="91"/>
      <c r="G2599" s="28">
        <f>SUM(G2597:G2598)</f>
        <v>0.96</v>
      </c>
    </row>
    <row r="2600" spans="1:7" ht="15" customHeight="1" x14ac:dyDescent="0.25">
      <c r="A2600" s="93" t="s">
        <v>3907</v>
      </c>
      <c r="B2600" s="93"/>
      <c r="C2600" s="23" t="s">
        <v>3</v>
      </c>
      <c r="D2600" s="23" t="s">
        <v>4</v>
      </c>
      <c r="E2600" s="23" t="s">
        <v>3894</v>
      </c>
      <c r="F2600" s="23" t="s">
        <v>3895</v>
      </c>
      <c r="G2600" s="23" t="s">
        <v>3896</v>
      </c>
    </row>
    <row r="2601" spans="1:7" ht="21" customHeight="1" x14ac:dyDescent="0.25">
      <c r="A2601" s="24" t="s">
        <v>3908</v>
      </c>
      <c r="B2601" s="25" t="s">
        <v>3909</v>
      </c>
      <c r="C2601" s="24" t="s">
        <v>20</v>
      </c>
      <c r="D2601" s="24" t="s">
        <v>2056</v>
      </c>
      <c r="E2601" s="30">
        <v>0.03</v>
      </c>
      <c r="F2601" s="27">
        <v>32.24</v>
      </c>
      <c r="G2601" s="27">
        <f>ROUND(ROUND(E2601,8)*F2601,2)</f>
        <v>0.97</v>
      </c>
    </row>
    <row r="2602" spans="1:7" ht="15" customHeight="1" x14ac:dyDescent="0.25">
      <c r="A2602" s="24" t="s">
        <v>3910</v>
      </c>
      <c r="B2602" s="25" t="s">
        <v>3911</v>
      </c>
      <c r="C2602" s="24" t="s">
        <v>20</v>
      </c>
      <c r="D2602" s="24" t="s">
        <v>2056</v>
      </c>
      <c r="E2602" s="30">
        <v>0.03</v>
      </c>
      <c r="F2602" s="27">
        <v>24.94</v>
      </c>
      <c r="G2602" s="27">
        <f>ROUND(ROUND(E2602,8)*F2602,2)</f>
        <v>0.75</v>
      </c>
    </row>
    <row r="2603" spans="1:7" ht="18" customHeight="1" x14ac:dyDescent="0.25">
      <c r="A2603" s="9"/>
      <c r="B2603" s="9"/>
      <c r="C2603" s="9"/>
      <c r="D2603" s="9"/>
      <c r="E2603" s="91" t="s">
        <v>3912</v>
      </c>
      <c r="F2603" s="91"/>
      <c r="G2603" s="28">
        <f>SUM(G2601:G2602)</f>
        <v>1.72</v>
      </c>
    </row>
    <row r="2604" spans="1:7" ht="15" customHeight="1" x14ac:dyDescent="0.25">
      <c r="A2604" s="9"/>
      <c r="B2604" s="9"/>
      <c r="C2604" s="9"/>
      <c r="D2604" s="9"/>
      <c r="E2604" s="92" t="s">
        <v>3913</v>
      </c>
      <c r="F2604" s="92"/>
      <c r="G2604" s="29">
        <f>ROUND(SUM(G2599,G2603),2)</f>
        <v>2.68</v>
      </c>
    </row>
    <row r="2605" spans="1:7" ht="9.9499999999999993" customHeight="1" x14ac:dyDescent="0.25">
      <c r="A2605" s="9"/>
      <c r="B2605" s="9"/>
      <c r="C2605" s="9"/>
      <c r="D2605" s="9"/>
      <c r="E2605" s="100"/>
      <c r="F2605" s="100"/>
      <c r="G2605" s="100"/>
    </row>
    <row r="2606" spans="1:7" ht="20.100000000000001" customHeight="1" x14ac:dyDescent="0.25">
      <c r="A2606" s="99" t="s">
        <v>4124</v>
      </c>
      <c r="B2606" s="99"/>
      <c r="C2606" s="99"/>
      <c r="D2606" s="99"/>
      <c r="E2606" s="99"/>
      <c r="F2606" s="99"/>
      <c r="G2606" s="99"/>
    </row>
    <row r="2607" spans="1:7" ht="15" customHeight="1" x14ac:dyDescent="0.25">
      <c r="A2607" s="93" t="s">
        <v>3981</v>
      </c>
      <c r="B2607" s="93"/>
      <c r="C2607" s="23" t="s">
        <v>3</v>
      </c>
      <c r="D2607" s="23" t="s">
        <v>4</v>
      </c>
      <c r="E2607" s="23" t="s">
        <v>3894</v>
      </c>
      <c r="F2607" s="23" t="s">
        <v>3895</v>
      </c>
      <c r="G2607" s="23" t="s">
        <v>3896</v>
      </c>
    </row>
    <row r="2608" spans="1:7" ht="21" customHeight="1" x14ac:dyDescent="0.25">
      <c r="A2608" s="24" t="s">
        <v>70</v>
      </c>
      <c r="B2608" s="25" t="s">
        <v>3982</v>
      </c>
      <c r="C2608" s="24" t="s">
        <v>25</v>
      </c>
      <c r="D2608" s="24" t="s">
        <v>61</v>
      </c>
      <c r="E2608" s="30">
        <v>1</v>
      </c>
      <c r="F2608" s="27">
        <v>28.42</v>
      </c>
      <c r="G2608" s="27">
        <f>ROUND(ROUND(E2608,8)*F2608,2)</f>
        <v>28.42</v>
      </c>
    </row>
    <row r="2609" spans="1:7" ht="15" customHeight="1" x14ac:dyDescent="0.25">
      <c r="A2609" s="9"/>
      <c r="B2609" s="9"/>
      <c r="C2609" s="9"/>
      <c r="D2609" s="9"/>
      <c r="E2609" s="91" t="s">
        <v>3983</v>
      </c>
      <c r="F2609" s="91"/>
      <c r="G2609" s="28">
        <f>SUM(G2608:G2608)</f>
        <v>28.42</v>
      </c>
    </row>
    <row r="2610" spans="1:7" ht="15" customHeight="1" x14ac:dyDescent="0.25">
      <c r="A2610" s="9"/>
      <c r="B2610" s="9"/>
      <c r="C2610" s="9"/>
      <c r="D2610" s="9"/>
      <c r="E2610" s="92" t="s">
        <v>3913</v>
      </c>
      <c r="F2610" s="92"/>
      <c r="G2610" s="29">
        <f>ROUND(SUM(G2609),2)</f>
        <v>28.42</v>
      </c>
    </row>
    <row r="2611" spans="1:7" ht="9.9499999999999993" customHeight="1" x14ac:dyDescent="0.25">
      <c r="A2611" s="9"/>
      <c r="B2611" s="9"/>
      <c r="C2611" s="9"/>
      <c r="D2611" s="9"/>
      <c r="E2611" s="100"/>
      <c r="F2611" s="100"/>
      <c r="G2611" s="100"/>
    </row>
    <row r="2612" spans="1:7" ht="20.100000000000001" customHeight="1" x14ac:dyDescent="0.25">
      <c r="A2612" s="99" t="s">
        <v>4125</v>
      </c>
      <c r="B2612" s="99"/>
      <c r="C2612" s="99"/>
      <c r="D2612" s="99"/>
      <c r="E2612" s="99"/>
      <c r="F2612" s="99"/>
      <c r="G2612" s="99"/>
    </row>
    <row r="2613" spans="1:7" ht="15" customHeight="1" x14ac:dyDescent="0.25">
      <c r="A2613" s="93" t="s">
        <v>3893</v>
      </c>
      <c r="B2613" s="93"/>
      <c r="C2613" s="23" t="s">
        <v>3</v>
      </c>
      <c r="D2613" s="23" t="s">
        <v>4</v>
      </c>
      <c r="E2613" s="23" t="s">
        <v>3894</v>
      </c>
      <c r="F2613" s="23" t="s">
        <v>3895</v>
      </c>
      <c r="G2613" s="23" t="s">
        <v>3896</v>
      </c>
    </row>
    <row r="2614" spans="1:7" ht="29.1" customHeight="1" x14ac:dyDescent="0.25">
      <c r="A2614" s="24" t="s">
        <v>4054</v>
      </c>
      <c r="B2614" s="25" t="s">
        <v>4055</v>
      </c>
      <c r="C2614" s="24" t="s">
        <v>20</v>
      </c>
      <c r="D2614" s="24" t="s">
        <v>34</v>
      </c>
      <c r="E2614" s="30">
        <v>0.18468999999999999</v>
      </c>
      <c r="F2614" s="27">
        <v>517.16999999999996</v>
      </c>
      <c r="G2614" s="27">
        <f t="shared" ref="G2614:G2619" si="69">ROUND(ROUND(E2614,8)*F2614,2)</f>
        <v>95.52</v>
      </c>
    </row>
    <row r="2615" spans="1:7" ht="21" customHeight="1" x14ac:dyDescent="0.25">
      <c r="A2615" s="24" t="s">
        <v>4056</v>
      </c>
      <c r="B2615" s="25" t="s">
        <v>4057</v>
      </c>
      <c r="C2615" s="24" t="s">
        <v>20</v>
      </c>
      <c r="D2615" s="24" t="s">
        <v>2057</v>
      </c>
      <c r="E2615" s="30">
        <v>3.1900000000000001E-3</v>
      </c>
      <c r="F2615" s="27">
        <v>8.98</v>
      </c>
      <c r="G2615" s="27">
        <f t="shared" si="69"/>
        <v>0.03</v>
      </c>
    </row>
    <row r="2616" spans="1:7" ht="15" customHeight="1" x14ac:dyDescent="0.25">
      <c r="A2616" s="24" t="s">
        <v>3955</v>
      </c>
      <c r="B2616" s="25" t="s">
        <v>3956</v>
      </c>
      <c r="C2616" s="24" t="s">
        <v>20</v>
      </c>
      <c r="D2616" s="24" t="s">
        <v>3903</v>
      </c>
      <c r="E2616" s="30">
        <v>4.4999999999999998E-2</v>
      </c>
      <c r="F2616" s="27">
        <v>19.37</v>
      </c>
      <c r="G2616" s="27">
        <f t="shared" si="69"/>
        <v>0.87</v>
      </c>
    </row>
    <row r="2617" spans="1:7" ht="21" customHeight="1" x14ac:dyDescent="0.25">
      <c r="A2617" s="24" t="s">
        <v>4050</v>
      </c>
      <c r="B2617" s="25" t="s">
        <v>4051</v>
      </c>
      <c r="C2617" s="24" t="s">
        <v>20</v>
      </c>
      <c r="D2617" s="24" t="s">
        <v>84</v>
      </c>
      <c r="E2617" s="30">
        <v>0.46875</v>
      </c>
      <c r="F2617" s="27">
        <v>3.9</v>
      </c>
      <c r="G2617" s="27">
        <f t="shared" si="69"/>
        <v>1.83</v>
      </c>
    </row>
    <row r="2618" spans="1:7" ht="21" customHeight="1" x14ac:dyDescent="0.25">
      <c r="A2618" s="24" t="s">
        <v>4058</v>
      </c>
      <c r="B2618" s="25" t="s">
        <v>4059</v>
      </c>
      <c r="C2618" s="24" t="s">
        <v>20</v>
      </c>
      <c r="D2618" s="24" t="s">
        <v>84</v>
      </c>
      <c r="E2618" s="30">
        <v>0.375</v>
      </c>
      <c r="F2618" s="27">
        <v>2.69</v>
      </c>
      <c r="G2618" s="27">
        <f t="shared" si="69"/>
        <v>1.01</v>
      </c>
    </row>
    <row r="2619" spans="1:7" ht="29.1" customHeight="1" x14ac:dyDescent="0.25">
      <c r="A2619" s="24" t="s">
        <v>4060</v>
      </c>
      <c r="B2619" s="25" t="s">
        <v>4061</v>
      </c>
      <c r="C2619" s="24" t="s">
        <v>20</v>
      </c>
      <c r="D2619" s="24" t="s">
        <v>16</v>
      </c>
      <c r="E2619" s="30">
        <v>1.07</v>
      </c>
      <c r="F2619" s="27">
        <v>23.81</v>
      </c>
      <c r="G2619" s="27">
        <f t="shared" si="69"/>
        <v>25.48</v>
      </c>
    </row>
    <row r="2620" spans="1:7" ht="15" customHeight="1" x14ac:dyDescent="0.25">
      <c r="A2620" s="9"/>
      <c r="B2620" s="9"/>
      <c r="C2620" s="9"/>
      <c r="D2620" s="9"/>
      <c r="E2620" s="91" t="s">
        <v>3906</v>
      </c>
      <c r="F2620" s="91"/>
      <c r="G2620" s="28">
        <f>SUM(G2614:G2619)</f>
        <v>124.74000000000001</v>
      </c>
    </row>
    <row r="2621" spans="1:7" ht="15" customHeight="1" x14ac:dyDescent="0.25">
      <c r="A2621" s="93" t="s">
        <v>3907</v>
      </c>
      <c r="B2621" s="93"/>
      <c r="C2621" s="23" t="s">
        <v>3</v>
      </c>
      <c r="D2621" s="23" t="s">
        <v>4</v>
      </c>
      <c r="E2621" s="23" t="s">
        <v>3894</v>
      </c>
      <c r="F2621" s="23" t="s">
        <v>3895</v>
      </c>
      <c r="G2621" s="23" t="s">
        <v>3896</v>
      </c>
    </row>
    <row r="2622" spans="1:7" ht="21" customHeight="1" x14ac:dyDescent="0.25">
      <c r="A2622" s="24" t="s">
        <v>3908</v>
      </c>
      <c r="B2622" s="25" t="s">
        <v>3909</v>
      </c>
      <c r="C2622" s="24" t="s">
        <v>20</v>
      </c>
      <c r="D2622" s="24" t="s">
        <v>2056</v>
      </c>
      <c r="E2622" s="30">
        <v>0.13009999999999999</v>
      </c>
      <c r="F2622" s="27">
        <v>32.24</v>
      </c>
      <c r="G2622" s="27">
        <f>ROUND(ROUND(E2622,8)*F2622,2)</f>
        <v>4.1900000000000004</v>
      </c>
    </row>
    <row r="2623" spans="1:7" ht="15" customHeight="1" x14ac:dyDescent="0.25">
      <c r="A2623" s="24" t="s">
        <v>3971</v>
      </c>
      <c r="B2623" s="25" t="s">
        <v>3972</v>
      </c>
      <c r="C2623" s="24" t="s">
        <v>20</v>
      </c>
      <c r="D2623" s="24" t="s">
        <v>2056</v>
      </c>
      <c r="E2623" s="30">
        <v>8.7400000000000005E-2</v>
      </c>
      <c r="F2623" s="27">
        <v>32.69</v>
      </c>
      <c r="G2623" s="27">
        <f>ROUND(ROUND(E2623,8)*F2623,2)</f>
        <v>2.86</v>
      </c>
    </row>
    <row r="2624" spans="1:7" ht="15" customHeight="1" x14ac:dyDescent="0.25">
      <c r="A2624" s="24" t="s">
        <v>3910</v>
      </c>
      <c r="B2624" s="25" t="s">
        <v>3911</v>
      </c>
      <c r="C2624" s="24" t="s">
        <v>20</v>
      </c>
      <c r="D2624" s="24" t="s">
        <v>2056</v>
      </c>
      <c r="E2624" s="30">
        <v>0.21759999999999999</v>
      </c>
      <c r="F2624" s="27">
        <v>24.94</v>
      </c>
      <c r="G2624" s="27">
        <f>ROUND(ROUND(E2624,8)*F2624,2)</f>
        <v>5.43</v>
      </c>
    </row>
    <row r="2625" spans="1:7" ht="18" customHeight="1" x14ac:dyDescent="0.25">
      <c r="A2625" s="9"/>
      <c r="B2625" s="9"/>
      <c r="C2625" s="9"/>
      <c r="D2625" s="9"/>
      <c r="E2625" s="91" t="s">
        <v>3912</v>
      </c>
      <c r="F2625" s="91"/>
      <c r="G2625" s="28">
        <f>SUM(G2622:G2624)</f>
        <v>12.48</v>
      </c>
    </row>
    <row r="2626" spans="1:7" ht="15" customHeight="1" x14ac:dyDescent="0.25">
      <c r="A2626" s="93" t="s">
        <v>3922</v>
      </c>
      <c r="B2626" s="93"/>
      <c r="C2626" s="23" t="s">
        <v>3</v>
      </c>
      <c r="D2626" s="23" t="s">
        <v>4</v>
      </c>
      <c r="E2626" s="23" t="s">
        <v>3894</v>
      </c>
      <c r="F2626" s="23" t="s">
        <v>3895</v>
      </c>
      <c r="G2626" s="23" t="s">
        <v>3896</v>
      </c>
    </row>
    <row r="2627" spans="1:7" ht="29.1" customHeight="1" x14ac:dyDescent="0.25">
      <c r="A2627" s="24" t="s">
        <v>4062</v>
      </c>
      <c r="B2627" s="25" t="s">
        <v>4063</v>
      </c>
      <c r="C2627" s="24" t="s">
        <v>20</v>
      </c>
      <c r="D2627" s="24" t="s">
        <v>3903</v>
      </c>
      <c r="E2627" s="30">
        <v>1.23E-2</v>
      </c>
      <c r="F2627" s="27">
        <v>23.44</v>
      </c>
      <c r="G2627" s="27">
        <f>ROUND(ROUND(E2627,8)*F2627,2)</f>
        <v>0.28999999999999998</v>
      </c>
    </row>
    <row r="2628" spans="1:7" ht="21" customHeight="1" x14ac:dyDescent="0.25">
      <c r="A2628" s="24" t="s">
        <v>4064</v>
      </c>
      <c r="B2628" s="25" t="s">
        <v>4065</v>
      </c>
      <c r="C2628" s="24" t="s">
        <v>4066</v>
      </c>
      <c r="D2628" s="24" t="s">
        <v>26</v>
      </c>
      <c r="E2628" s="30">
        <v>4</v>
      </c>
      <c r="F2628" s="27">
        <v>5.76</v>
      </c>
      <c r="G2628" s="27">
        <f>ROUND(ROUND(E2628,8)*F2628,2)</f>
        <v>23.04</v>
      </c>
    </row>
    <row r="2629" spans="1:7" ht="15" customHeight="1" x14ac:dyDescent="0.25">
      <c r="A2629" s="9"/>
      <c r="B2629" s="9"/>
      <c r="C2629" s="9"/>
      <c r="D2629" s="9"/>
      <c r="E2629" s="91" t="s">
        <v>3933</v>
      </c>
      <c r="F2629" s="91"/>
      <c r="G2629" s="28">
        <f>SUM(G2627:G2628)</f>
        <v>23.33</v>
      </c>
    </row>
    <row r="2630" spans="1:7" ht="15" customHeight="1" x14ac:dyDescent="0.25">
      <c r="A2630" s="9"/>
      <c r="B2630" s="9"/>
      <c r="C2630" s="9"/>
      <c r="D2630" s="9"/>
      <c r="E2630" s="92" t="s">
        <v>3913</v>
      </c>
      <c r="F2630" s="92"/>
      <c r="G2630" s="29">
        <f>ROUND(SUM(G2620,G2625,G2629),2)</f>
        <v>160.55000000000001</v>
      </c>
    </row>
    <row r="2631" spans="1:7" ht="9.9499999999999993" customHeight="1" x14ac:dyDescent="0.25">
      <c r="A2631" s="9"/>
      <c r="B2631" s="9"/>
      <c r="C2631" s="9"/>
      <c r="D2631" s="9"/>
      <c r="E2631" s="100"/>
      <c r="F2631" s="100"/>
      <c r="G2631" s="100"/>
    </row>
    <row r="2632" spans="1:7" ht="20.100000000000001" customHeight="1" x14ac:dyDescent="0.25">
      <c r="A2632" s="99" t="s">
        <v>4123</v>
      </c>
      <c r="B2632" s="99"/>
      <c r="C2632" s="99"/>
      <c r="D2632" s="99"/>
      <c r="E2632" s="99"/>
      <c r="F2632" s="99"/>
      <c r="G2632" s="99"/>
    </row>
    <row r="2633" spans="1:7" ht="15" customHeight="1" x14ac:dyDescent="0.25">
      <c r="A2633" s="93" t="s">
        <v>3893</v>
      </c>
      <c r="B2633" s="93"/>
      <c r="C2633" s="23" t="s">
        <v>3</v>
      </c>
      <c r="D2633" s="23" t="s">
        <v>4</v>
      </c>
      <c r="E2633" s="23" t="s">
        <v>3894</v>
      </c>
      <c r="F2633" s="23" t="s">
        <v>3895</v>
      </c>
      <c r="G2633" s="23" t="s">
        <v>3896</v>
      </c>
    </row>
    <row r="2634" spans="1:7" ht="15" customHeight="1" x14ac:dyDescent="0.25">
      <c r="A2634" s="24" t="s">
        <v>3951</v>
      </c>
      <c r="B2634" s="25" t="s">
        <v>3952</v>
      </c>
      <c r="C2634" s="24" t="s">
        <v>3953</v>
      </c>
      <c r="D2634" s="24" t="s">
        <v>3954</v>
      </c>
      <c r="E2634" s="30">
        <v>4.0000000000000001E-3</v>
      </c>
      <c r="F2634" s="27">
        <v>215</v>
      </c>
      <c r="G2634" s="27">
        <f>ROUND(ROUND(E2634,8)*F2634,2)</f>
        <v>0.86</v>
      </c>
    </row>
    <row r="2635" spans="1:7" ht="15" customHeight="1" x14ac:dyDescent="0.25">
      <c r="A2635" s="24" t="s">
        <v>3955</v>
      </c>
      <c r="B2635" s="25" t="s">
        <v>3956</v>
      </c>
      <c r="C2635" s="24" t="s">
        <v>20</v>
      </c>
      <c r="D2635" s="24" t="s">
        <v>3903</v>
      </c>
      <c r="E2635" s="30">
        <v>5.0000000000000001E-3</v>
      </c>
      <c r="F2635" s="27">
        <v>19.37</v>
      </c>
      <c r="G2635" s="27">
        <f>ROUND(ROUND(E2635,8)*F2635,2)</f>
        <v>0.1</v>
      </c>
    </row>
    <row r="2636" spans="1:7" ht="15" customHeight="1" x14ac:dyDescent="0.25">
      <c r="A2636" s="9"/>
      <c r="B2636" s="9"/>
      <c r="C2636" s="9"/>
      <c r="D2636" s="9"/>
      <c r="E2636" s="91" t="s">
        <v>3906</v>
      </c>
      <c r="F2636" s="91"/>
      <c r="G2636" s="28">
        <f>SUM(G2634:G2635)</f>
        <v>0.96</v>
      </c>
    </row>
    <row r="2637" spans="1:7" ht="15" customHeight="1" x14ac:dyDescent="0.25">
      <c r="A2637" s="93" t="s">
        <v>3907</v>
      </c>
      <c r="B2637" s="93"/>
      <c r="C2637" s="23" t="s">
        <v>3</v>
      </c>
      <c r="D2637" s="23" t="s">
        <v>4</v>
      </c>
      <c r="E2637" s="23" t="s">
        <v>3894</v>
      </c>
      <c r="F2637" s="23" t="s">
        <v>3895</v>
      </c>
      <c r="G2637" s="23" t="s">
        <v>3896</v>
      </c>
    </row>
    <row r="2638" spans="1:7" ht="21" customHeight="1" x14ac:dyDescent="0.25">
      <c r="A2638" s="24" t="s">
        <v>3908</v>
      </c>
      <c r="B2638" s="25" t="s">
        <v>3909</v>
      </c>
      <c r="C2638" s="24" t="s">
        <v>20</v>
      </c>
      <c r="D2638" s="24" t="s">
        <v>2056</v>
      </c>
      <c r="E2638" s="30">
        <v>0.03</v>
      </c>
      <c r="F2638" s="27">
        <v>32.24</v>
      </c>
      <c r="G2638" s="27">
        <f>ROUND(ROUND(E2638,8)*F2638,2)</f>
        <v>0.97</v>
      </c>
    </row>
    <row r="2639" spans="1:7" ht="15" customHeight="1" x14ac:dyDescent="0.25">
      <c r="A2639" s="24" t="s">
        <v>3910</v>
      </c>
      <c r="B2639" s="25" t="s">
        <v>3911</v>
      </c>
      <c r="C2639" s="24" t="s">
        <v>20</v>
      </c>
      <c r="D2639" s="24" t="s">
        <v>2056</v>
      </c>
      <c r="E2639" s="30">
        <v>0.03</v>
      </c>
      <c r="F2639" s="27">
        <v>24.94</v>
      </c>
      <c r="G2639" s="27">
        <f>ROUND(ROUND(E2639,8)*F2639,2)</f>
        <v>0.75</v>
      </c>
    </row>
    <row r="2640" spans="1:7" ht="18" customHeight="1" x14ac:dyDescent="0.25">
      <c r="A2640" s="9"/>
      <c r="B2640" s="9"/>
      <c r="C2640" s="9"/>
      <c r="D2640" s="9"/>
      <c r="E2640" s="91" t="s">
        <v>3912</v>
      </c>
      <c r="F2640" s="91"/>
      <c r="G2640" s="28">
        <f>SUM(G2638:G2639)</f>
        <v>1.72</v>
      </c>
    </row>
    <row r="2641" spans="1:7" ht="15" customHeight="1" x14ac:dyDescent="0.25">
      <c r="A2641" s="9"/>
      <c r="B2641" s="9"/>
      <c r="C2641" s="9"/>
      <c r="D2641" s="9"/>
      <c r="E2641" s="92" t="s">
        <v>3913</v>
      </c>
      <c r="F2641" s="92"/>
      <c r="G2641" s="29">
        <f>ROUND(SUM(G2636,G2640),2)</f>
        <v>2.68</v>
      </c>
    </row>
    <row r="2642" spans="1:7" ht="9.9499999999999993" customHeight="1" x14ac:dyDescent="0.25">
      <c r="A2642" s="9"/>
      <c r="B2642" s="9"/>
      <c r="C2642" s="9"/>
      <c r="D2642" s="9"/>
      <c r="E2642" s="100"/>
      <c r="F2642" s="100"/>
      <c r="G2642" s="100"/>
    </row>
    <row r="2643" spans="1:7" ht="20.100000000000001" customHeight="1" x14ac:dyDescent="0.25">
      <c r="A2643" s="99" t="s">
        <v>4124</v>
      </c>
      <c r="B2643" s="99"/>
      <c r="C2643" s="99"/>
      <c r="D2643" s="99"/>
      <c r="E2643" s="99"/>
      <c r="F2643" s="99"/>
      <c r="G2643" s="99"/>
    </row>
    <row r="2644" spans="1:7" ht="15" customHeight="1" x14ac:dyDescent="0.25">
      <c r="A2644" s="93" t="s">
        <v>3981</v>
      </c>
      <c r="B2644" s="93"/>
      <c r="C2644" s="23" t="s">
        <v>3</v>
      </c>
      <c r="D2644" s="23" t="s">
        <v>4</v>
      </c>
      <c r="E2644" s="23" t="s">
        <v>3894</v>
      </c>
      <c r="F2644" s="23" t="s">
        <v>3895</v>
      </c>
      <c r="G2644" s="23" t="s">
        <v>3896</v>
      </c>
    </row>
    <row r="2645" spans="1:7" ht="21" customHeight="1" x14ac:dyDescent="0.25">
      <c r="A2645" s="24" t="s">
        <v>70</v>
      </c>
      <c r="B2645" s="25" t="s">
        <v>3982</v>
      </c>
      <c r="C2645" s="24" t="s">
        <v>25</v>
      </c>
      <c r="D2645" s="24" t="s">
        <v>61</v>
      </c>
      <c r="E2645" s="30">
        <v>1</v>
      </c>
      <c r="F2645" s="27">
        <v>28.42</v>
      </c>
      <c r="G2645" s="27">
        <f>ROUND(ROUND(E2645,8)*F2645,2)</f>
        <v>28.42</v>
      </c>
    </row>
    <row r="2646" spans="1:7" ht="15" customHeight="1" x14ac:dyDescent="0.25">
      <c r="A2646" s="9"/>
      <c r="B2646" s="9"/>
      <c r="C2646" s="9"/>
      <c r="D2646" s="9"/>
      <c r="E2646" s="91" t="s">
        <v>3983</v>
      </c>
      <c r="F2646" s="91"/>
      <c r="G2646" s="28">
        <f>SUM(G2645:G2645)</f>
        <v>28.42</v>
      </c>
    </row>
    <row r="2647" spans="1:7" ht="15" customHeight="1" x14ac:dyDescent="0.25">
      <c r="A2647" s="9"/>
      <c r="B2647" s="9"/>
      <c r="C2647" s="9"/>
      <c r="D2647" s="9"/>
      <c r="E2647" s="92" t="s">
        <v>3913</v>
      </c>
      <c r="F2647" s="92"/>
      <c r="G2647" s="29">
        <f>ROUND(SUM(G2646),2)</f>
        <v>28.42</v>
      </c>
    </row>
    <row r="2648" spans="1:7" ht="9.9499999999999993" customHeight="1" x14ac:dyDescent="0.25">
      <c r="A2648" s="9"/>
      <c r="B2648" s="9"/>
      <c r="C2648" s="9"/>
      <c r="D2648" s="9"/>
      <c r="E2648" s="100"/>
      <c r="F2648" s="100"/>
      <c r="G2648" s="100"/>
    </row>
    <row r="2649" spans="1:7" ht="20.100000000000001" customHeight="1" x14ac:dyDescent="0.25">
      <c r="A2649" s="99" t="s">
        <v>4125</v>
      </c>
      <c r="B2649" s="99"/>
      <c r="C2649" s="99"/>
      <c r="D2649" s="99"/>
      <c r="E2649" s="99"/>
      <c r="F2649" s="99"/>
      <c r="G2649" s="99"/>
    </row>
    <row r="2650" spans="1:7" ht="15" customHeight="1" x14ac:dyDescent="0.25">
      <c r="A2650" s="93" t="s">
        <v>3893</v>
      </c>
      <c r="B2650" s="93"/>
      <c r="C2650" s="23" t="s">
        <v>3</v>
      </c>
      <c r="D2650" s="23" t="s">
        <v>4</v>
      </c>
      <c r="E2650" s="23" t="s">
        <v>3894</v>
      </c>
      <c r="F2650" s="23" t="s">
        <v>3895</v>
      </c>
      <c r="G2650" s="23" t="s">
        <v>3896</v>
      </c>
    </row>
    <row r="2651" spans="1:7" ht="29.1" customHeight="1" x14ac:dyDescent="0.25">
      <c r="A2651" s="24" t="s">
        <v>4054</v>
      </c>
      <c r="B2651" s="25" t="s">
        <v>4055</v>
      </c>
      <c r="C2651" s="24" t="s">
        <v>20</v>
      </c>
      <c r="D2651" s="24" t="s">
        <v>34</v>
      </c>
      <c r="E2651" s="30">
        <v>0.18468999999999999</v>
      </c>
      <c r="F2651" s="27">
        <v>517.16999999999996</v>
      </c>
      <c r="G2651" s="27">
        <f t="shared" ref="G2651:G2656" si="70">ROUND(ROUND(E2651,8)*F2651,2)</f>
        <v>95.52</v>
      </c>
    </row>
    <row r="2652" spans="1:7" ht="21" customHeight="1" x14ac:dyDescent="0.25">
      <c r="A2652" s="24" t="s">
        <v>4056</v>
      </c>
      <c r="B2652" s="25" t="s">
        <v>4057</v>
      </c>
      <c r="C2652" s="24" t="s">
        <v>20</v>
      </c>
      <c r="D2652" s="24" t="s">
        <v>2057</v>
      </c>
      <c r="E2652" s="30">
        <v>3.1900000000000001E-3</v>
      </c>
      <c r="F2652" s="27">
        <v>8.98</v>
      </c>
      <c r="G2652" s="27">
        <f t="shared" si="70"/>
        <v>0.03</v>
      </c>
    </row>
    <row r="2653" spans="1:7" ht="15" customHeight="1" x14ac:dyDescent="0.25">
      <c r="A2653" s="24" t="s">
        <v>3955</v>
      </c>
      <c r="B2653" s="25" t="s">
        <v>3956</v>
      </c>
      <c r="C2653" s="24" t="s">
        <v>20</v>
      </c>
      <c r="D2653" s="24" t="s">
        <v>3903</v>
      </c>
      <c r="E2653" s="30">
        <v>4.4999999999999998E-2</v>
      </c>
      <c r="F2653" s="27">
        <v>19.37</v>
      </c>
      <c r="G2653" s="27">
        <f t="shared" si="70"/>
        <v>0.87</v>
      </c>
    </row>
    <row r="2654" spans="1:7" ht="21" customHeight="1" x14ac:dyDescent="0.25">
      <c r="A2654" s="24" t="s">
        <v>4050</v>
      </c>
      <c r="B2654" s="25" t="s">
        <v>4051</v>
      </c>
      <c r="C2654" s="24" t="s">
        <v>20</v>
      </c>
      <c r="D2654" s="24" t="s">
        <v>84</v>
      </c>
      <c r="E2654" s="30">
        <v>0.46875</v>
      </c>
      <c r="F2654" s="27">
        <v>3.9</v>
      </c>
      <c r="G2654" s="27">
        <f t="shared" si="70"/>
        <v>1.83</v>
      </c>
    </row>
    <row r="2655" spans="1:7" ht="21" customHeight="1" x14ac:dyDescent="0.25">
      <c r="A2655" s="24" t="s">
        <v>4058</v>
      </c>
      <c r="B2655" s="25" t="s">
        <v>4059</v>
      </c>
      <c r="C2655" s="24" t="s">
        <v>20</v>
      </c>
      <c r="D2655" s="24" t="s">
        <v>84</v>
      </c>
      <c r="E2655" s="30">
        <v>0.375</v>
      </c>
      <c r="F2655" s="27">
        <v>2.69</v>
      </c>
      <c r="G2655" s="27">
        <f t="shared" si="70"/>
        <v>1.01</v>
      </c>
    </row>
    <row r="2656" spans="1:7" ht="29.1" customHeight="1" x14ac:dyDescent="0.25">
      <c r="A2656" s="24" t="s">
        <v>4060</v>
      </c>
      <c r="B2656" s="25" t="s">
        <v>4061</v>
      </c>
      <c r="C2656" s="24" t="s">
        <v>20</v>
      </c>
      <c r="D2656" s="24" t="s">
        <v>16</v>
      </c>
      <c r="E2656" s="30">
        <v>1.07</v>
      </c>
      <c r="F2656" s="27">
        <v>23.81</v>
      </c>
      <c r="G2656" s="27">
        <f t="shared" si="70"/>
        <v>25.48</v>
      </c>
    </row>
    <row r="2657" spans="1:7" ht="15" customHeight="1" x14ac:dyDescent="0.25">
      <c r="A2657" s="9"/>
      <c r="B2657" s="9"/>
      <c r="C2657" s="9"/>
      <c r="D2657" s="9"/>
      <c r="E2657" s="91" t="s">
        <v>3906</v>
      </c>
      <c r="F2657" s="91"/>
      <c r="G2657" s="28">
        <f>SUM(G2651:G2656)</f>
        <v>124.74000000000001</v>
      </c>
    </row>
    <row r="2658" spans="1:7" ht="15" customHeight="1" x14ac:dyDescent="0.25">
      <c r="A2658" s="93" t="s">
        <v>3907</v>
      </c>
      <c r="B2658" s="93"/>
      <c r="C2658" s="23" t="s">
        <v>3</v>
      </c>
      <c r="D2658" s="23" t="s">
        <v>4</v>
      </c>
      <c r="E2658" s="23" t="s">
        <v>3894</v>
      </c>
      <c r="F2658" s="23" t="s">
        <v>3895</v>
      </c>
      <c r="G2658" s="23" t="s">
        <v>3896</v>
      </c>
    </row>
    <row r="2659" spans="1:7" ht="21" customHeight="1" x14ac:dyDescent="0.25">
      <c r="A2659" s="24" t="s">
        <v>3908</v>
      </c>
      <c r="B2659" s="25" t="s">
        <v>3909</v>
      </c>
      <c r="C2659" s="24" t="s">
        <v>20</v>
      </c>
      <c r="D2659" s="24" t="s">
        <v>2056</v>
      </c>
      <c r="E2659" s="30">
        <v>0.13009999999999999</v>
      </c>
      <c r="F2659" s="27">
        <v>32.24</v>
      </c>
      <c r="G2659" s="27">
        <f>ROUND(ROUND(E2659,8)*F2659,2)</f>
        <v>4.1900000000000004</v>
      </c>
    </row>
    <row r="2660" spans="1:7" ht="15" customHeight="1" x14ac:dyDescent="0.25">
      <c r="A2660" s="24" t="s">
        <v>3971</v>
      </c>
      <c r="B2660" s="25" t="s">
        <v>3972</v>
      </c>
      <c r="C2660" s="24" t="s">
        <v>20</v>
      </c>
      <c r="D2660" s="24" t="s">
        <v>2056</v>
      </c>
      <c r="E2660" s="30">
        <v>8.7400000000000005E-2</v>
      </c>
      <c r="F2660" s="27">
        <v>32.69</v>
      </c>
      <c r="G2660" s="27">
        <f>ROUND(ROUND(E2660,8)*F2660,2)</f>
        <v>2.86</v>
      </c>
    </row>
    <row r="2661" spans="1:7" ht="15" customHeight="1" x14ac:dyDescent="0.25">
      <c r="A2661" s="24" t="s">
        <v>3910</v>
      </c>
      <c r="B2661" s="25" t="s">
        <v>3911</v>
      </c>
      <c r="C2661" s="24" t="s">
        <v>20</v>
      </c>
      <c r="D2661" s="24" t="s">
        <v>2056</v>
      </c>
      <c r="E2661" s="30">
        <v>0.21759999999999999</v>
      </c>
      <c r="F2661" s="27">
        <v>24.94</v>
      </c>
      <c r="G2661" s="27">
        <f>ROUND(ROUND(E2661,8)*F2661,2)</f>
        <v>5.43</v>
      </c>
    </row>
    <row r="2662" spans="1:7" ht="18" customHeight="1" x14ac:dyDescent="0.25">
      <c r="A2662" s="9"/>
      <c r="B2662" s="9"/>
      <c r="C2662" s="9"/>
      <c r="D2662" s="9"/>
      <c r="E2662" s="91" t="s">
        <v>3912</v>
      </c>
      <c r="F2662" s="91"/>
      <c r="G2662" s="28">
        <f>SUM(G2659:G2661)</f>
        <v>12.48</v>
      </c>
    </row>
    <row r="2663" spans="1:7" ht="15" customHeight="1" x14ac:dyDescent="0.25">
      <c r="A2663" s="93" t="s">
        <v>3922</v>
      </c>
      <c r="B2663" s="93"/>
      <c r="C2663" s="23" t="s">
        <v>3</v>
      </c>
      <c r="D2663" s="23" t="s">
        <v>4</v>
      </c>
      <c r="E2663" s="23" t="s">
        <v>3894</v>
      </c>
      <c r="F2663" s="23" t="s">
        <v>3895</v>
      </c>
      <c r="G2663" s="23" t="s">
        <v>3896</v>
      </c>
    </row>
    <row r="2664" spans="1:7" ht="29.1" customHeight="1" x14ac:dyDescent="0.25">
      <c r="A2664" s="24" t="s">
        <v>4062</v>
      </c>
      <c r="B2664" s="25" t="s">
        <v>4063</v>
      </c>
      <c r="C2664" s="24" t="s">
        <v>20</v>
      </c>
      <c r="D2664" s="24" t="s">
        <v>3903</v>
      </c>
      <c r="E2664" s="30">
        <v>1.23E-2</v>
      </c>
      <c r="F2664" s="27">
        <v>23.44</v>
      </c>
      <c r="G2664" s="27">
        <f>ROUND(ROUND(E2664,8)*F2664,2)</f>
        <v>0.28999999999999998</v>
      </c>
    </row>
    <row r="2665" spans="1:7" ht="21" customHeight="1" x14ac:dyDescent="0.25">
      <c r="A2665" s="24" t="s">
        <v>4064</v>
      </c>
      <c r="B2665" s="25" t="s">
        <v>4065</v>
      </c>
      <c r="C2665" s="24" t="s">
        <v>4066</v>
      </c>
      <c r="D2665" s="24" t="s">
        <v>26</v>
      </c>
      <c r="E2665" s="30">
        <v>4</v>
      </c>
      <c r="F2665" s="27">
        <v>5.76</v>
      </c>
      <c r="G2665" s="27">
        <f>ROUND(ROUND(E2665,8)*F2665,2)</f>
        <v>23.04</v>
      </c>
    </row>
    <row r="2666" spans="1:7" ht="15" customHeight="1" x14ac:dyDescent="0.25">
      <c r="A2666" s="9"/>
      <c r="B2666" s="9"/>
      <c r="C2666" s="9"/>
      <c r="D2666" s="9"/>
      <c r="E2666" s="91" t="s">
        <v>3933</v>
      </c>
      <c r="F2666" s="91"/>
      <c r="G2666" s="28">
        <f>SUM(G2664:G2665)</f>
        <v>23.33</v>
      </c>
    </row>
    <row r="2667" spans="1:7" ht="15" customHeight="1" x14ac:dyDescent="0.25">
      <c r="A2667" s="9"/>
      <c r="B2667" s="9"/>
      <c r="C2667" s="9"/>
      <c r="D2667" s="9"/>
      <c r="E2667" s="92" t="s">
        <v>3913</v>
      </c>
      <c r="F2667" s="92"/>
      <c r="G2667" s="29">
        <f>ROUND(SUM(G2657,G2662,G2666),2)</f>
        <v>160.55000000000001</v>
      </c>
    </row>
    <row r="2668" spans="1:7" ht="9.9499999999999993" customHeight="1" x14ac:dyDescent="0.25">
      <c r="A2668" s="9"/>
      <c r="B2668" s="9"/>
      <c r="C2668" s="9"/>
      <c r="D2668" s="9"/>
      <c r="E2668" s="100"/>
      <c r="F2668" s="100"/>
      <c r="G2668" s="100"/>
    </row>
    <row r="2669" spans="1:7" ht="20.100000000000001" customHeight="1" x14ac:dyDescent="0.25">
      <c r="A2669" s="99" t="s">
        <v>4123</v>
      </c>
      <c r="B2669" s="99"/>
      <c r="C2669" s="99"/>
      <c r="D2669" s="99"/>
      <c r="E2669" s="99"/>
      <c r="F2669" s="99"/>
      <c r="G2669" s="99"/>
    </row>
    <row r="2670" spans="1:7" ht="15" customHeight="1" x14ac:dyDescent="0.25">
      <c r="A2670" s="93" t="s">
        <v>3893</v>
      </c>
      <c r="B2670" s="93"/>
      <c r="C2670" s="23" t="s">
        <v>3</v>
      </c>
      <c r="D2670" s="23" t="s">
        <v>4</v>
      </c>
      <c r="E2670" s="23" t="s">
        <v>3894</v>
      </c>
      <c r="F2670" s="23" t="s">
        <v>3895</v>
      </c>
      <c r="G2670" s="23" t="s">
        <v>3896</v>
      </c>
    </row>
    <row r="2671" spans="1:7" ht="15" customHeight="1" x14ac:dyDescent="0.25">
      <c r="A2671" s="24" t="s">
        <v>3951</v>
      </c>
      <c r="B2671" s="25" t="s">
        <v>3952</v>
      </c>
      <c r="C2671" s="24" t="s">
        <v>3953</v>
      </c>
      <c r="D2671" s="24" t="s">
        <v>3954</v>
      </c>
      <c r="E2671" s="30">
        <v>4.0000000000000001E-3</v>
      </c>
      <c r="F2671" s="27">
        <v>215</v>
      </c>
      <c r="G2671" s="27">
        <f>ROUND(ROUND(E2671,8)*F2671,2)</f>
        <v>0.86</v>
      </c>
    </row>
    <row r="2672" spans="1:7" ht="15" customHeight="1" x14ac:dyDescent="0.25">
      <c r="A2672" s="24" t="s">
        <v>3955</v>
      </c>
      <c r="B2672" s="25" t="s">
        <v>3956</v>
      </c>
      <c r="C2672" s="24" t="s">
        <v>20</v>
      </c>
      <c r="D2672" s="24" t="s">
        <v>3903</v>
      </c>
      <c r="E2672" s="30">
        <v>5.0000000000000001E-3</v>
      </c>
      <c r="F2672" s="27">
        <v>19.37</v>
      </c>
      <c r="G2672" s="27">
        <f>ROUND(ROUND(E2672,8)*F2672,2)</f>
        <v>0.1</v>
      </c>
    </row>
    <row r="2673" spans="1:7" ht="15" customHeight="1" x14ac:dyDescent="0.25">
      <c r="A2673" s="9"/>
      <c r="B2673" s="9"/>
      <c r="C2673" s="9"/>
      <c r="D2673" s="9"/>
      <c r="E2673" s="91" t="s">
        <v>3906</v>
      </c>
      <c r="F2673" s="91"/>
      <c r="G2673" s="28">
        <f>SUM(G2671:G2672)</f>
        <v>0.96</v>
      </c>
    </row>
    <row r="2674" spans="1:7" ht="15" customHeight="1" x14ac:dyDescent="0.25">
      <c r="A2674" s="93" t="s">
        <v>3907</v>
      </c>
      <c r="B2674" s="93"/>
      <c r="C2674" s="23" t="s">
        <v>3</v>
      </c>
      <c r="D2674" s="23" t="s">
        <v>4</v>
      </c>
      <c r="E2674" s="23" t="s">
        <v>3894</v>
      </c>
      <c r="F2674" s="23" t="s">
        <v>3895</v>
      </c>
      <c r="G2674" s="23" t="s">
        <v>3896</v>
      </c>
    </row>
    <row r="2675" spans="1:7" ht="21" customHeight="1" x14ac:dyDescent="0.25">
      <c r="A2675" s="24" t="s">
        <v>3908</v>
      </c>
      <c r="B2675" s="25" t="s">
        <v>3909</v>
      </c>
      <c r="C2675" s="24" t="s">
        <v>20</v>
      </c>
      <c r="D2675" s="24" t="s">
        <v>2056</v>
      </c>
      <c r="E2675" s="30">
        <v>0.03</v>
      </c>
      <c r="F2675" s="27">
        <v>32.24</v>
      </c>
      <c r="G2675" s="27">
        <f>ROUND(ROUND(E2675,8)*F2675,2)</f>
        <v>0.97</v>
      </c>
    </row>
    <row r="2676" spans="1:7" ht="15" customHeight="1" x14ac:dyDescent="0.25">
      <c r="A2676" s="24" t="s">
        <v>3910</v>
      </c>
      <c r="B2676" s="25" t="s">
        <v>3911</v>
      </c>
      <c r="C2676" s="24" t="s">
        <v>20</v>
      </c>
      <c r="D2676" s="24" t="s">
        <v>2056</v>
      </c>
      <c r="E2676" s="30">
        <v>0.03</v>
      </c>
      <c r="F2676" s="27">
        <v>24.94</v>
      </c>
      <c r="G2676" s="27">
        <f>ROUND(ROUND(E2676,8)*F2676,2)</f>
        <v>0.75</v>
      </c>
    </row>
    <row r="2677" spans="1:7" ht="18" customHeight="1" x14ac:dyDescent="0.25">
      <c r="A2677" s="9"/>
      <c r="B2677" s="9"/>
      <c r="C2677" s="9"/>
      <c r="D2677" s="9"/>
      <c r="E2677" s="91" t="s">
        <v>3912</v>
      </c>
      <c r="F2677" s="91"/>
      <c r="G2677" s="28">
        <f>SUM(G2675:G2676)</f>
        <v>1.72</v>
      </c>
    </row>
    <row r="2678" spans="1:7" ht="15" customHeight="1" x14ac:dyDescent="0.25">
      <c r="A2678" s="9"/>
      <c r="B2678" s="9"/>
      <c r="C2678" s="9"/>
      <c r="D2678" s="9"/>
      <c r="E2678" s="92" t="s">
        <v>3913</v>
      </c>
      <c r="F2678" s="92"/>
      <c r="G2678" s="29">
        <f>ROUND(SUM(G2673,G2677),2)</f>
        <v>2.68</v>
      </c>
    </row>
    <row r="2679" spans="1:7" ht="9.9499999999999993" customHeight="1" x14ac:dyDescent="0.25">
      <c r="A2679" s="9"/>
      <c r="B2679" s="9"/>
      <c r="C2679" s="9"/>
      <c r="D2679" s="9"/>
      <c r="E2679" s="100"/>
      <c r="F2679" s="100"/>
      <c r="G2679" s="100"/>
    </row>
    <row r="2680" spans="1:7" ht="20.100000000000001" customHeight="1" x14ac:dyDescent="0.25">
      <c r="A2680" s="99" t="s">
        <v>4124</v>
      </c>
      <c r="B2680" s="99"/>
      <c r="C2680" s="99"/>
      <c r="D2680" s="99"/>
      <c r="E2680" s="99"/>
      <c r="F2680" s="99"/>
      <c r="G2680" s="99"/>
    </row>
    <row r="2681" spans="1:7" ht="15" customHeight="1" x14ac:dyDescent="0.25">
      <c r="A2681" s="93" t="s">
        <v>3981</v>
      </c>
      <c r="B2681" s="93"/>
      <c r="C2681" s="23" t="s">
        <v>3</v>
      </c>
      <c r="D2681" s="23" t="s">
        <v>4</v>
      </c>
      <c r="E2681" s="23" t="s">
        <v>3894</v>
      </c>
      <c r="F2681" s="23" t="s">
        <v>3895</v>
      </c>
      <c r="G2681" s="23" t="s">
        <v>3896</v>
      </c>
    </row>
    <row r="2682" spans="1:7" ht="21" customHeight="1" x14ac:dyDescent="0.25">
      <c r="A2682" s="24" t="s">
        <v>70</v>
      </c>
      <c r="B2682" s="25" t="s">
        <v>3982</v>
      </c>
      <c r="C2682" s="24" t="s">
        <v>25</v>
      </c>
      <c r="D2682" s="24" t="s">
        <v>61</v>
      </c>
      <c r="E2682" s="30">
        <v>1</v>
      </c>
      <c r="F2682" s="27">
        <v>28.42</v>
      </c>
      <c r="G2682" s="27">
        <f>ROUND(ROUND(E2682,8)*F2682,2)</f>
        <v>28.42</v>
      </c>
    </row>
    <row r="2683" spans="1:7" ht="15" customHeight="1" x14ac:dyDescent="0.25">
      <c r="A2683" s="9"/>
      <c r="B2683" s="9"/>
      <c r="C2683" s="9"/>
      <c r="D2683" s="9"/>
      <c r="E2683" s="91" t="s">
        <v>3983</v>
      </c>
      <c r="F2683" s="91"/>
      <c r="G2683" s="28">
        <f>SUM(G2682:G2682)</f>
        <v>28.42</v>
      </c>
    </row>
    <row r="2684" spans="1:7" ht="15" customHeight="1" x14ac:dyDescent="0.25">
      <c r="A2684" s="9"/>
      <c r="B2684" s="9"/>
      <c r="C2684" s="9"/>
      <c r="D2684" s="9"/>
      <c r="E2684" s="92" t="s">
        <v>3913</v>
      </c>
      <c r="F2684" s="92"/>
      <c r="G2684" s="29">
        <f>ROUND(SUM(G2683),2)</f>
        <v>28.42</v>
      </c>
    </row>
    <row r="2685" spans="1:7" ht="9.9499999999999993" customHeight="1" x14ac:dyDescent="0.25">
      <c r="A2685" s="9"/>
      <c r="B2685" s="9"/>
      <c r="C2685" s="9"/>
      <c r="D2685" s="9"/>
      <c r="E2685" s="100"/>
      <c r="F2685" s="100"/>
      <c r="G2685" s="100"/>
    </row>
    <row r="2686" spans="1:7" ht="20.100000000000001" customHeight="1" x14ac:dyDescent="0.25">
      <c r="A2686" s="99" t="s">
        <v>4125</v>
      </c>
      <c r="B2686" s="99"/>
      <c r="C2686" s="99"/>
      <c r="D2686" s="99"/>
      <c r="E2686" s="99"/>
      <c r="F2686" s="99"/>
      <c r="G2686" s="99"/>
    </row>
    <row r="2687" spans="1:7" ht="15" customHeight="1" x14ac:dyDescent="0.25">
      <c r="A2687" s="93" t="s">
        <v>3893</v>
      </c>
      <c r="B2687" s="93"/>
      <c r="C2687" s="23" t="s">
        <v>3</v>
      </c>
      <c r="D2687" s="23" t="s">
        <v>4</v>
      </c>
      <c r="E2687" s="23" t="s">
        <v>3894</v>
      </c>
      <c r="F2687" s="23" t="s">
        <v>3895</v>
      </c>
      <c r="G2687" s="23" t="s">
        <v>3896</v>
      </c>
    </row>
    <row r="2688" spans="1:7" ht="29.1" customHeight="1" x14ac:dyDescent="0.25">
      <c r="A2688" s="24" t="s">
        <v>4054</v>
      </c>
      <c r="B2688" s="25" t="s">
        <v>4055</v>
      </c>
      <c r="C2688" s="24" t="s">
        <v>20</v>
      </c>
      <c r="D2688" s="24" t="s">
        <v>34</v>
      </c>
      <c r="E2688" s="30">
        <v>0.18468999999999999</v>
      </c>
      <c r="F2688" s="27">
        <v>517.16999999999996</v>
      </c>
      <c r="G2688" s="27">
        <f t="shared" ref="G2688:G2693" si="71">ROUND(ROUND(E2688,8)*F2688,2)</f>
        <v>95.52</v>
      </c>
    </row>
    <row r="2689" spans="1:7" ht="21" customHeight="1" x14ac:dyDescent="0.25">
      <c r="A2689" s="24" t="s">
        <v>4056</v>
      </c>
      <c r="B2689" s="25" t="s">
        <v>4057</v>
      </c>
      <c r="C2689" s="24" t="s">
        <v>20</v>
      </c>
      <c r="D2689" s="24" t="s">
        <v>2057</v>
      </c>
      <c r="E2689" s="30">
        <v>3.1900000000000001E-3</v>
      </c>
      <c r="F2689" s="27">
        <v>8.98</v>
      </c>
      <c r="G2689" s="27">
        <f t="shared" si="71"/>
        <v>0.03</v>
      </c>
    </row>
    <row r="2690" spans="1:7" ht="15" customHeight="1" x14ac:dyDescent="0.25">
      <c r="A2690" s="24" t="s">
        <v>3955</v>
      </c>
      <c r="B2690" s="25" t="s">
        <v>3956</v>
      </c>
      <c r="C2690" s="24" t="s">
        <v>20</v>
      </c>
      <c r="D2690" s="24" t="s">
        <v>3903</v>
      </c>
      <c r="E2690" s="30">
        <v>4.4999999999999998E-2</v>
      </c>
      <c r="F2690" s="27">
        <v>19.37</v>
      </c>
      <c r="G2690" s="27">
        <f t="shared" si="71"/>
        <v>0.87</v>
      </c>
    </row>
    <row r="2691" spans="1:7" ht="21" customHeight="1" x14ac:dyDescent="0.25">
      <c r="A2691" s="24" t="s">
        <v>4050</v>
      </c>
      <c r="B2691" s="25" t="s">
        <v>4051</v>
      </c>
      <c r="C2691" s="24" t="s">
        <v>20</v>
      </c>
      <c r="D2691" s="24" t="s">
        <v>84</v>
      </c>
      <c r="E2691" s="30">
        <v>0.46875</v>
      </c>
      <c r="F2691" s="27">
        <v>3.9</v>
      </c>
      <c r="G2691" s="27">
        <f t="shared" si="71"/>
        <v>1.83</v>
      </c>
    </row>
    <row r="2692" spans="1:7" ht="21" customHeight="1" x14ac:dyDescent="0.25">
      <c r="A2692" s="24" t="s">
        <v>4058</v>
      </c>
      <c r="B2692" s="25" t="s">
        <v>4059</v>
      </c>
      <c r="C2692" s="24" t="s">
        <v>20</v>
      </c>
      <c r="D2692" s="24" t="s">
        <v>84</v>
      </c>
      <c r="E2692" s="30">
        <v>0.375</v>
      </c>
      <c r="F2692" s="27">
        <v>2.69</v>
      </c>
      <c r="G2692" s="27">
        <f t="shared" si="71"/>
        <v>1.01</v>
      </c>
    </row>
    <row r="2693" spans="1:7" ht="29.1" customHeight="1" x14ac:dyDescent="0.25">
      <c r="A2693" s="24" t="s">
        <v>4060</v>
      </c>
      <c r="B2693" s="25" t="s">
        <v>4061</v>
      </c>
      <c r="C2693" s="24" t="s">
        <v>20</v>
      </c>
      <c r="D2693" s="24" t="s">
        <v>16</v>
      </c>
      <c r="E2693" s="30">
        <v>1.07</v>
      </c>
      <c r="F2693" s="27">
        <v>23.81</v>
      </c>
      <c r="G2693" s="27">
        <f t="shared" si="71"/>
        <v>25.48</v>
      </c>
    </row>
    <row r="2694" spans="1:7" ht="15" customHeight="1" x14ac:dyDescent="0.25">
      <c r="A2694" s="9"/>
      <c r="B2694" s="9"/>
      <c r="C2694" s="9"/>
      <c r="D2694" s="9"/>
      <c r="E2694" s="91" t="s">
        <v>3906</v>
      </c>
      <c r="F2694" s="91"/>
      <c r="G2694" s="28">
        <f>SUM(G2688:G2693)</f>
        <v>124.74000000000001</v>
      </c>
    </row>
    <row r="2695" spans="1:7" ht="15" customHeight="1" x14ac:dyDescent="0.25">
      <c r="A2695" s="93" t="s">
        <v>3907</v>
      </c>
      <c r="B2695" s="93"/>
      <c r="C2695" s="23" t="s">
        <v>3</v>
      </c>
      <c r="D2695" s="23" t="s">
        <v>4</v>
      </c>
      <c r="E2695" s="23" t="s">
        <v>3894</v>
      </c>
      <c r="F2695" s="23" t="s">
        <v>3895</v>
      </c>
      <c r="G2695" s="23" t="s">
        <v>3896</v>
      </c>
    </row>
    <row r="2696" spans="1:7" ht="21" customHeight="1" x14ac:dyDescent="0.25">
      <c r="A2696" s="24" t="s">
        <v>3908</v>
      </c>
      <c r="B2696" s="25" t="s">
        <v>3909</v>
      </c>
      <c r="C2696" s="24" t="s">
        <v>20</v>
      </c>
      <c r="D2696" s="24" t="s">
        <v>2056</v>
      </c>
      <c r="E2696" s="30">
        <v>0.13009999999999999</v>
      </c>
      <c r="F2696" s="27">
        <v>32.24</v>
      </c>
      <c r="G2696" s="27">
        <f>ROUND(ROUND(E2696,8)*F2696,2)</f>
        <v>4.1900000000000004</v>
      </c>
    </row>
    <row r="2697" spans="1:7" ht="15" customHeight="1" x14ac:dyDescent="0.25">
      <c r="A2697" s="24" t="s">
        <v>3971</v>
      </c>
      <c r="B2697" s="25" t="s">
        <v>3972</v>
      </c>
      <c r="C2697" s="24" t="s">
        <v>20</v>
      </c>
      <c r="D2697" s="24" t="s">
        <v>2056</v>
      </c>
      <c r="E2697" s="30">
        <v>8.7400000000000005E-2</v>
      </c>
      <c r="F2697" s="27">
        <v>32.69</v>
      </c>
      <c r="G2697" s="27">
        <f>ROUND(ROUND(E2697,8)*F2697,2)</f>
        <v>2.86</v>
      </c>
    </row>
    <row r="2698" spans="1:7" ht="15" customHeight="1" x14ac:dyDescent="0.25">
      <c r="A2698" s="24" t="s">
        <v>3910</v>
      </c>
      <c r="B2698" s="25" t="s">
        <v>3911</v>
      </c>
      <c r="C2698" s="24" t="s">
        <v>20</v>
      </c>
      <c r="D2698" s="24" t="s">
        <v>2056</v>
      </c>
      <c r="E2698" s="30">
        <v>0.21759999999999999</v>
      </c>
      <c r="F2698" s="27">
        <v>24.94</v>
      </c>
      <c r="G2698" s="27">
        <f>ROUND(ROUND(E2698,8)*F2698,2)</f>
        <v>5.43</v>
      </c>
    </row>
    <row r="2699" spans="1:7" ht="18" customHeight="1" x14ac:dyDescent="0.25">
      <c r="A2699" s="9"/>
      <c r="B2699" s="9"/>
      <c r="C2699" s="9"/>
      <c r="D2699" s="9"/>
      <c r="E2699" s="91" t="s">
        <v>3912</v>
      </c>
      <c r="F2699" s="91"/>
      <c r="G2699" s="28">
        <f>SUM(G2696:G2698)</f>
        <v>12.48</v>
      </c>
    </row>
    <row r="2700" spans="1:7" ht="15" customHeight="1" x14ac:dyDescent="0.25">
      <c r="A2700" s="93" t="s">
        <v>3922</v>
      </c>
      <c r="B2700" s="93"/>
      <c r="C2700" s="23" t="s">
        <v>3</v>
      </c>
      <c r="D2700" s="23" t="s">
        <v>4</v>
      </c>
      <c r="E2700" s="23" t="s">
        <v>3894</v>
      </c>
      <c r="F2700" s="23" t="s">
        <v>3895</v>
      </c>
      <c r="G2700" s="23" t="s">
        <v>3896</v>
      </c>
    </row>
    <row r="2701" spans="1:7" ht="29.1" customHeight="1" x14ac:dyDescent="0.25">
      <c r="A2701" s="24" t="s">
        <v>4062</v>
      </c>
      <c r="B2701" s="25" t="s">
        <v>4063</v>
      </c>
      <c r="C2701" s="24" t="s">
        <v>20</v>
      </c>
      <c r="D2701" s="24" t="s">
        <v>3903</v>
      </c>
      <c r="E2701" s="30">
        <v>1.23E-2</v>
      </c>
      <c r="F2701" s="27">
        <v>23.44</v>
      </c>
      <c r="G2701" s="27">
        <f>ROUND(ROUND(E2701,8)*F2701,2)</f>
        <v>0.28999999999999998</v>
      </c>
    </row>
    <row r="2702" spans="1:7" ht="21" customHeight="1" x14ac:dyDescent="0.25">
      <c r="A2702" s="24" t="s">
        <v>4064</v>
      </c>
      <c r="B2702" s="25" t="s">
        <v>4065</v>
      </c>
      <c r="C2702" s="24" t="s">
        <v>4066</v>
      </c>
      <c r="D2702" s="24" t="s">
        <v>26</v>
      </c>
      <c r="E2702" s="30">
        <v>4</v>
      </c>
      <c r="F2702" s="27">
        <v>5.76</v>
      </c>
      <c r="G2702" s="27">
        <f>ROUND(ROUND(E2702,8)*F2702,2)</f>
        <v>23.04</v>
      </c>
    </row>
    <row r="2703" spans="1:7" ht="15" customHeight="1" x14ac:dyDescent="0.25">
      <c r="A2703" s="9"/>
      <c r="B2703" s="9"/>
      <c r="C2703" s="9"/>
      <c r="D2703" s="9"/>
      <c r="E2703" s="91" t="s">
        <v>3933</v>
      </c>
      <c r="F2703" s="91"/>
      <c r="G2703" s="28">
        <f>SUM(G2701:G2702)</f>
        <v>23.33</v>
      </c>
    </row>
    <row r="2704" spans="1:7" ht="15" customHeight="1" x14ac:dyDescent="0.25">
      <c r="A2704" s="9"/>
      <c r="B2704" s="9"/>
      <c r="C2704" s="9"/>
      <c r="D2704" s="9"/>
      <c r="E2704" s="92" t="s">
        <v>3913</v>
      </c>
      <c r="F2704" s="92"/>
      <c r="G2704" s="29">
        <f>ROUND(SUM(G2694,G2699,G2703),2)</f>
        <v>160.55000000000001</v>
      </c>
    </row>
    <row r="2705" spans="1:7" ht="9.9499999999999993" customHeight="1" x14ac:dyDescent="0.25">
      <c r="A2705" s="9"/>
      <c r="B2705" s="9"/>
      <c r="C2705" s="9"/>
      <c r="D2705" s="9"/>
      <c r="E2705" s="100"/>
      <c r="F2705" s="100"/>
      <c r="G2705" s="100"/>
    </row>
    <row r="2706" spans="1:7" ht="20.100000000000001" customHeight="1" x14ac:dyDescent="0.25">
      <c r="A2706" s="99" t="s">
        <v>4123</v>
      </c>
      <c r="B2706" s="99"/>
      <c r="C2706" s="99"/>
      <c r="D2706" s="99"/>
      <c r="E2706" s="99"/>
      <c r="F2706" s="99"/>
      <c r="G2706" s="99"/>
    </row>
    <row r="2707" spans="1:7" ht="15" customHeight="1" x14ac:dyDescent="0.25">
      <c r="A2707" s="93" t="s">
        <v>3893</v>
      </c>
      <c r="B2707" s="93"/>
      <c r="C2707" s="23" t="s">
        <v>3</v>
      </c>
      <c r="D2707" s="23" t="s">
        <v>4</v>
      </c>
      <c r="E2707" s="23" t="s">
        <v>3894</v>
      </c>
      <c r="F2707" s="23" t="s">
        <v>3895</v>
      </c>
      <c r="G2707" s="23" t="s">
        <v>3896</v>
      </c>
    </row>
    <row r="2708" spans="1:7" ht="15" customHeight="1" x14ac:dyDescent="0.25">
      <c r="A2708" s="24" t="s">
        <v>3951</v>
      </c>
      <c r="B2708" s="25" t="s">
        <v>3952</v>
      </c>
      <c r="C2708" s="24" t="s">
        <v>3953</v>
      </c>
      <c r="D2708" s="24" t="s">
        <v>3954</v>
      </c>
      <c r="E2708" s="30">
        <v>4.0000000000000001E-3</v>
      </c>
      <c r="F2708" s="27">
        <v>215</v>
      </c>
      <c r="G2708" s="27">
        <f>ROUND(ROUND(E2708,8)*F2708,2)</f>
        <v>0.86</v>
      </c>
    </row>
    <row r="2709" spans="1:7" ht="15" customHeight="1" x14ac:dyDescent="0.25">
      <c r="A2709" s="24" t="s">
        <v>3955</v>
      </c>
      <c r="B2709" s="25" t="s">
        <v>3956</v>
      </c>
      <c r="C2709" s="24" t="s">
        <v>20</v>
      </c>
      <c r="D2709" s="24" t="s">
        <v>3903</v>
      </c>
      <c r="E2709" s="30">
        <v>5.0000000000000001E-3</v>
      </c>
      <c r="F2709" s="27">
        <v>19.37</v>
      </c>
      <c r="G2709" s="27">
        <f>ROUND(ROUND(E2709,8)*F2709,2)</f>
        <v>0.1</v>
      </c>
    </row>
    <row r="2710" spans="1:7" ht="15" customHeight="1" x14ac:dyDescent="0.25">
      <c r="A2710" s="9"/>
      <c r="B2710" s="9"/>
      <c r="C2710" s="9"/>
      <c r="D2710" s="9"/>
      <c r="E2710" s="91" t="s">
        <v>3906</v>
      </c>
      <c r="F2710" s="91"/>
      <c r="G2710" s="28">
        <f>SUM(G2708:G2709)</f>
        <v>0.96</v>
      </c>
    </row>
    <row r="2711" spans="1:7" ht="15" customHeight="1" x14ac:dyDescent="0.25">
      <c r="A2711" s="93" t="s">
        <v>3907</v>
      </c>
      <c r="B2711" s="93"/>
      <c r="C2711" s="23" t="s">
        <v>3</v>
      </c>
      <c r="D2711" s="23" t="s">
        <v>4</v>
      </c>
      <c r="E2711" s="23" t="s">
        <v>3894</v>
      </c>
      <c r="F2711" s="23" t="s">
        <v>3895</v>
      </c>
      <c r="G2711" s="23" t="s">
        <v>3896</v>
      </c>
    </row>
    <row r="2712" spans="1:7" ht="21" customHeight="1" x14ac:dyDescent="0.25">
      <c r="A2712" s="24" t="s">
        <v>3908</v>
      </c>
      <c r="B2712" s="25" t="s">
        <v>3909</v>
      </c>
      <c r="C2712" s="24" t="s">
        <v>20</v>
      </c>
      <c r="D2712" s="24" t="s">
        <v>2056</v>
      </c>
      <c r="E2712" s="30">
        <v>0.03</v>
      </c>
      <c r="F2712" s="27">
        <v>32.24</v>
      </c>
      <c r="G2712" s="27">
        <f>ROUND(ROUND(E2712,8)*F2712,2)</f>
        <v>0.97</v>
      </c>
    </row>
    <row r="2713" spans="1:7" ht="15" customHeight="1" x14ac:dyDescent="0.25">
      <c r="A2713" s="24" t="s">
        <v>3910</v>
      </c>
      <c r="B2713" s="25" t="s">
        <v>3911</v>
      </c>
      <c r="C2713" s="24" t="s">
        <v>20</v>
      </c>
      <c r="D2713" s="24" t="s">
        <v>2056</v>
      </c>
      <c r="E2713" s="30">
        <v>0.03</v>
      </c>
      <c r="F2713" s="27">
        <v>24.94</v>
      </c>
      <c r="G2713" s="27">
        <f>ROUND(ROUND(E2713,8)*F2713,2)</f>
        <v>0.75</v>
      </c>
    </row>
    <row r="2714" spans="1:7" ht="18" customHeight="1" x14ac:dyDescent="0.25">
      <c r="A2714" s="9"/>
      <c r="B2714" s="9"/>
      <c r="C2714" s="9"/>
      <c r="D2714" s="9"/>
      <c r="E2714" s="91" t="s">
        <v>3912</v>
      </c>
      <c r="F2714" s="91"/>
      <c r="G2714" s="28">
        <f>SUM(G2712:G2713)</f>
        <v>1.72</v>
      </c>
    </row>
    <row r="2715" spans="1:7" ht="15" customHeight="1" x14ac:dyDescent="0.25">
      <c r="A2715" s="9"/>
      <c r="B2715" s="9"/>
      <c r="C2715" s="9"/>
      <c r="D2715" s="9"/>
      <c r="E2715" s="92" t="s">
        <v>3913</v>
      </c>
      <c r="F2715" s="92"/>
      <c r="G2715" s="29">
        <f>ROUND(SUM(G2710,G2714),2)</f>
        <v>2.68</v>
      </c>
    </row>
    <row r="2716" spans="1:7" ht="9.9499999999999993" customHeight="1" x14ac:dyDescent="0.25">
      <c r="A2716" s="9"/>
      <c r="B2716" s="9"/>
      <c r="C2716" s="9"/>
      <c r="D2716" s="9"/>
      <c r="E2716" s="100"/>
      <c r="F2716" s="100"/>
      <c r="G2716" s="100"/>
    </row>
    <row r="2717" spans="1:7" ht="20.100000000000001" customHeight="1" x14ac:dyDescent="0.25">
      <c r="A2717" s="99" t="s">
        <v>4124</v>
      </c>
      <c r="B2717" s="99"/>
      <c r="C2717" s="99"/>
      <c r="D2717" s="99"/>
      <c r="E2717" s="99"/>
      <c r="F2717" s="99"/>
      <c r="G2717" s="99"/>
    </row>
    <row r="2718" spans="1:7" ht="15" customHeight="1" x14ac:dyDescent="0.25">
      <c r="A2718" s="93" t="s">
        <v>3981</v>
      </c>
      <c r="B2718" s="93"/>
      <c r="C2718" s="23" t="s">
        <v>3</v>
      </c>
      <c r="D2718" s="23" t="s">
        <v>4</v>
      </c>
      <c r="E2718" s="23" t="s">
        <v>3894</v>
      </c>
      <c r="F2718" s="23" t="s">
        <v>3895</v>
      </c>
      <c r="G2718" s="23" t="s">
        <v>3896</v>
      </c>
    </row>
    <row r="2719" spans="1:7" ht="21" customHeight="1" x14ac:dyDescent="0.25">
      <c r="A2719" s="24" t="s">
        <v>70</v>
      </c>
      <c r="B2719" s="25" t="s">
        <v>3982</v>
      </c>
      <c r="C2719" s="24" t="s">
        <v>25</v>
      </c>
      <c r="D2719" s="24" t="s">
        <v>61</v>
      </c>
      <c r="E2719" s="30">
        <v>1</v>
      </c>
      <c r="F2719" s="27">
        <v>28.42</v>
      </c>
      <c r="G2719" s="27">
        <f>ROUND(ROUND(E2719,8)*F2719,2)</f>
        <v>28.42</v>
      </c>
    </row>
    <row r="2720" spans="1:7" ht="15" customHeight="1" x14ac:dyDescent="0.25">
      <c r="A2720" s="9"/>
      <c r="B2720" s="9"/>
      <c r="C2720" s="9"/>
      <c r="D2720" s="9"/>
      <c r="E2720" s="91" t="s">
        <v>3983</v>
      </c>
      <c r="F2720" s="91"/>
      <c r="G2720" s="28">
        <f>SUM(G2719:G2719)</f>
        <v>28.42</v>
      </c>
    </row>
    <row r="2721" spans="1:7" ht="15" customHeight="1" x14ac:dyDescent="0.25">
      <c r="A2721" s="9"/>
      <c r="B2721" s="9"/>
      <c r="C2721" s="9"/>
      <c r="D2721" s="9"/>
      <c r="E2721" s="92" t="s">
        <v>3913</v>
      </c>
      <c r="F2721" s="92"/>
      <c r="G2721" s="29">
        <f>ROUND(SUM(G2720),2)</f>
        <v>28.42</v>
      </c>
    </row>
    <row r="2722" spans="1:7" ht="9.9499999999999993" customHeight="1" x14ac:dyDescent="0.25">
      <c r="A2722" s="9"/>
      <c r="B2722" s="9"/>
      <c r="C2722" s="9"/>
      <c r="D2722" s="9"/>
      <c r="E2722" s="100"/>
      <c r="F2722" s="100"/>
      <c r="G2722" s="100"/>
    </row>
    <row r="2723" spans="1:7" ht="20.100000000000001" customHeight="1" x14ac:dyDescent="0.25">
      <c r="A2723" s="99" t="s">
        <v>4125</v>
      </c>
      <c r="B2723" s="99"/>
      <c r="C2723" s="99"/>
      <c r="D2723" s="99"/>
      <c r="E2723" s="99"/>
      <c r="F2723" s="99"/>
      <c r="G2723" s="99"/>
    </row>
    <row r="2724" spans="1:7" ht="15" customHeight="1" x14ac:dyDescent="0.25">
      <c r="A2724" s="93" t="s">
        <v>3893</v>
      </c>
      <c r="B2724" s="93"/>
      <c r="C2724" s="23" t="s">
        <v>3</v>
      </c>
      <c r="D2724" s="23" t="s">
        <v>4</v>
      </c>
      <c r="E2724" s="23" t="s">
        <v>3894</v>
      </c>
      <c r="F2724" s="23" t="s">
        <v>3895</v>
      </c>
      <c r="G2724" s="23" t="s">
        <v>3896</v>
      </c>
    </row>
    <row r="2725" spans="1:7" ht="29.1" customHeight="1" x14ac:dyDescent="0.25">
      <c r="A2725" s="24" t="s">
        <v>4054</v>
      </c>
      <c r="B2725" s="25" t="s">
        <v>4055</v>
      </c>
      <c r="C2725" s="24" t="s">
        <v>20</v>
      </c>
      <c r="D2725" s="24" t="s">
        <v>34</v>
      </c>
      <c r="E2725" s="30">
        <v>0.18468999999999999</v>
      </c>
      <c r="F2725" s="27">
        <v>517.16999999999996</v>
      </c>
      <c r="G2725" s="27">
        <f t="shared" ref="G2725:G2730" si="72">ROUND(ROUND(E2725,8)*F2725,2)</f>
        <v>95.52</v>
      </c>
    </row>
    <row r="2726" spans="1:7" ht="21" customHeight="1" x14ac:dyDescent="0.25">
      <c r="A2726" s="24" t="s">
        <v>4056</v>
      </c>
      <c r="B2726" s="25" t="s">
        <v>4057</v>
      </c>
      <c r="C2726" s="24" t="s">
        <v>20</v>
      </c>
      <c r="D2726" s="24" t="s">
        <v>2057</v>
      </c>
      <c r="E2726" s="30">
        <v>3.1900000000000001E-3</v>
      </c>
      <c r="F2726" s="27">
        <v>8.98</v>
      </c>
      <c r="G2726" s="27">
        <f t="shared" si="72"/>
        <v>0.03</v>
      </c>
    </row>
    <row r="2727" spans="1:7" ht="15" customHeight="1" x14ac:dyDescent="0.25">
      <c r="A2727" s="24" t="s">
        <v>3955</v>
      </c>
      <c r="B2727" s="25" t="s">
        <v>3956</v>
      </c>
      <c r="C2727" s="24" t="s">
        <v>20</v>
      </c>
      <c r="D2727" s="24" t="s">
        <v>3903</v>
      </c>
      <c r="E2727" s="30">
        <v>4.4999999999999998E-2</v>
      </c>
      <c r="F2727" s="27">
        <v>19.37</v>
      </c>
      <c r="G2727" s="27">
        <f t="shared" si="72"/>
        <v>0.87</v>
      </c>
    </row>
    <row r="2728" spans="1:7" ht="21" customHeight="1" x14ac:dyDescent="0.25">
      <c r="A2728" s="24" t="s">
        <v>4050</v>
      </c>
      <c r="B2728" s="25" t="s">
        <v>4051</v>
      </c>
      <c r="C2728" s="24" t="s">
        <v>20</v>
      </c>
      <c r="D2728" s="24" t="s">
        <v>84</v>
      </c>
      <c r="E2728" s="30">
        <v>0.46875</v>
      </c>
      <c r="F2728" s="27">
        <v>3.9</v>
      </c>
      <c r="G2728" s="27">
        <f t="shared" si="72"/>
        <v>1.83</v>
      </c>
    </row>
    <row r="2729" spans="1:7" ht="21" customHeight="1" x14ac:dyDescent="0.25">
      <c r="A2729" s="24" t="s">
        <v>4058</v>
      </c>
      <c r="B2729" s="25" t="s">
        <v>4059</v>
      </c>
      <c r="C2729" s="24" t="s">
        <v>20</v>
      </c>
      <c r="D2729" s="24" t="s">
        <v>84</v>
      </c>
      <c r="E2729" s="30">
        <v>0.375</v>
      </c>
      <c r="F2729" s="27">
        <v>2.69</v>
      </c>
      <c r="G2729" s="27">
        <f t="shared" si="72"/>
        <v>1.01</v>
      </c>
    </row>
    <row r="2730" spans="1:7" ht="29.1" customHeight="1" x14ac:dyDescent="0.25">
      <c r="A2730" s="24" t="s">
        <v>4060</v>
      </c>
      <c r="B2730" s="25" t="s">
        <v>4061</v>
      </c>
      <c r="C2730" s="24" t="s">
        <v>20</v>
      </c>
      <c r="D2730" s="24" t="s">
        <v>16</v>
      </c>
      <c r="E2730" s="30">
        <v>1.07</v>
      </c>
      <c r="F2730" s="27">
        <v>23.81</v>
      </c>
      <c r="G2730" s="27">
        <f t="shared" si="72"/>
        <v>25.48</v>
      </c>
    </row>
    <row r="2731" spans="1:7" ht="15" customHeight="1" x14ac:dyDescent="0.25">
      <c r="A2731" s="9"/>
      <c r="B2731" s="9"/>
      <c r="C2731" s="9"/>
      <c r="D2731" s="9"/>
      <c r="E2731" s="91" t="s">
        <v>3906</v>
      </c>
      <c r="F2731" s="91"/>
      <c r="G2731" s="28">
        <f>SUM(G2725:G2730)</f>
        <v>124.74000000000001</v>
      </c>
    </row>
    <row r="2732" spans="1:7" ht="15" customHeight="1" x14ac:dyDescent="0.25">
      <c r="A2732" s="93" t="s">
        <v>3907</v>
      </c>
      <c r="B2732" s="93"/>
      <c r="C2732" s="23" t="s">
        <v>3</v>
      </c>
      <c r="D2732" s="23" t="s">
        <v>4</v>
      </c>
      <c r="E2732" s="23" t="s">
        <v>3894</v>
      </c>
      <c r="F2732" s="23" t="s">
        <v>3895</v>
      </c>
      <c r="G2732" s="23" t="s">
        <v>3896</v>
      </c>
    </row>
    <row r="2733" spans="1:7" ht="21" customHeight="1" x14ac:dyDescent="0.25">
      <c r="A2733" s="24" t="s">
        <v>3908</v>
      </c>
      <c r="B2733" s="25" t="s">
        <v>3909</v>
      </c>
      <c r="C2733" s="24" t="s">
        <v>20</v>
      </c>
      <c r="D2733" s="24" t="s">
        <v>2056</v>
      </c>
      <c r="E2733" s="30">
        <v>0.13009999999999999</v>
      </c>
      <c r="F2733" s="27">
        <v>32.24</v>
      </c>
      <c r="G2733" s="27">
        <f>ROUND(ROUND(E2733,8)*F2733,2)</f>
        <v>4.1900000000000004</v>
      </c>
    </row>
    <row r="2734" spans="1:7" ht="15" customHeight="1" x14ac:dyDescent="0.25">
      <c r="A2734" s="24" t="s">
        <v>3971</v>
      </c>
      <c r="B2734" s="25" t="s">
        <v>3972</v>
      </c>
      <c r="C2734" s="24" t="s">
        <v>20</v>
      </c>
      <c r="D2734" s="24" t="s">
        <v>2056</v>
      </c>
      <c r="E2734" s="30">
        <v>8.7400000000000005E-2</v>
      </c>
      <c r="F2734" s="27">
        <v>32.69</v>
      </c>
      <c r="G2734" s="27">
        <f>ROUND(ROUND(E2734,8)*F2734,2)</f>
        <v>2.86</v>
      </c>
    </row>
    <row r="2735" spans="1:7" ht="15" customHeight="1" x14ac:dyDescent="0.25">
      <c r="A2735" s="24" t="s">
        <v>3910</v>
      </c>
      <c r="B2735" s="25" t="s">
        <v>3911</v>
      </c>
      <c r="C2735" s="24" t="s">
        <v>20</v>
      </c>
      <c r="D2735" s="24" t="s">
        <v>2056</v>
      </c>
      <c r="E2735" s="30">
        <v>0.21759999999999999</v>
      </c>
      <c r="F2735" s="27">
        <v>24.94</v>
      </c>
      <c r="G2735" s="27">
        <f>ROUND(ROUND(E2735,8)*F2735,2)</f>
        <v>5.43</v>
      </c>
    </row>
    <row r="2736" spans="1:7" ht="18" customHeight="1" x14ac:dyDescent="0.25">
      <c r="A2736" s="9"/>
      <c r="B2736" s="9"/>
      <c r="C2736" s="9"/>
      <c r="D2736" s="9"/>
      <c r="E2736" s="91" t="s">
        <v>3912</v>
      </c>
      <c r="F2736" s="91"/>
      <c r="G2736" s="28">
        <f>SUM(G2733:G2735)</f>
        <v>12.48</v>
      </c>
    </row>
    <row r="2737" spans="1:7" ht="15" customHeight="1" x14ac:dyDescent="0.25">
      <c r="A2737" s="93" t="s">
        <v>3922</v>
      </c>
      <c r="B2737" s="93"/>
      <c r="C2737" s="23" t="s">
        <v>3</v>
      </c>
      <c r="D2737" s="23" t="s">
        <v>4</v>
      </c>
      <c r="E2737" s="23" t="s">
        <v>3894</v>
      </c>
      <c r="F2737" s="23" t="s">
        <v>3895</v>
      </c>
      <c r="G2737" s="23" t="s">
        <v>3896</v>
      </c>
    </row>
    <row r="2738" spans="1:7" ht="29.1" customHeight="1" x14ac:dyDescent="0.25">
      <c r="A2738" s="24" t="s">
        <v>4062</v>
      </c>
      <c r="B2738" s="25" t="s">
        <v>4063</v>
      </c>
      <c r="C2738" s="24" t="s">
        <v>20</v>
      </c>
      <c r="D2738" s="24" t="s">
        <v>3903</v>
      </c>
      <c r="E2738" s="30">
        <v>1.23E-2</v>
      </c>
      <c r="F2738" s="27">
        <v>23.44</v>
      </c>
      <c r="G2738" s="27">
        <f>ROUND(ROUND(E2738,8)*F2738,2)</f>
        <v>0.28999999999999998</v>
      </c>
    </row>
    <row r="2739" spans="1:7" ht="21" customHeight="1" x14ac:dyDescent="0.25">
      <c r="A2739" s="24" t="s">
        <v>4064</v>
      </c>
      <c r="B2739" s="25" t="s">
        <v>4065</v>
      </c>
      <c r="C2739" s="24" t="s">
        <v>4066</v>
      </c>
      <c r="D2739" s="24" t="s">
        <v>26</v>
      </c>
      <c r="E2739" s="30">
        <v>4</v>
      </c>
      <c r="F2739" s="27">
        <v>5.76</v>
      </c>
      <c r="G2739" s="27">
        <f>ROUND(ROUND(E2739,8)*F2739,2)</f>
        <v>23.04</v>
      </c>
    </row>
    <row r="2740" spans="1:7" ht="15" customHeight="1" x14ac:dyDescent="0.25">
      <c r="A2740" s="9"/>
      <c r="B2740" s="9"/>
      <c r="C2740" s="9"/>
      <c r="D2740" s="9"/>
      <c r="E2740" s="91" t="s">
        <v>3933</v>
      </c>
      <c r="F2740" s="91"/>
      <c r="G2740" s="28">
        <f>SUM(G2738:G2739)</f>
        <v>23.33</v>
      </c>
    </row>
    <row r="2741" spans="1:7" ht="15" customHeight="1" x14ac:dyDescent="0.25">
      <c r="A2741" s="9"/>
      <c r="B2741" s="9"/>
      <c r="C2741" s="9"/>
      <c r="D2741" s="9"/>
      <c r="E2741" s="92" t="s">
        <v>3913</v>
      </c>
      <c r="F2741" s="92"/>
      <c r="G2741" s="29">
        <f>ROUND(SUM(G2731,G2736,G2740),2)</f>
        <v>160.55000000000001</v>
      </c>
    </row>
    <row r="2742" spans="1:7" ht="9.9499999999999993" customHeight="1" x14ac:dyDescent="0.25">
      <c r="A2742" s="9"/>
      <c r="B2742" s="9"/>
      <c r="C2742" s="9"/>
      <c r="D2742" s="9"/>
      <c r="E2742" s="100"/>
      <c r="F2742" s="100"/>
      <c r="G2742" s="100"/>
    </row>
    <row r="2743" spans="1:7" ht="20.100000000000001" customHeight="1" x14ac:dyDescent="0.25">
      <c r="A2743" s="99" t="s">
        <v>4123</v>
      </c>
      <c r="B2743" s="99"/>
      <c r="C2743" s="99"/>
      <c r="D2743" s="99"/>
      <c r="E2743" s="99"/>
      <c r="F2743" s="99"/>
      <c r="G2743" s="99"/>
    </row>
    <row r="2744" spans="1:7" ht="15" customHeight="1" x14ac:dyDescent="0.25">
      <c r="A2744" s="93" t="s">
        <v>3893</v>
      </c>
      <c r="B2744" s="93"/>
      <c r="C2744" s="23" t="s">
        <v>3</v>
      </c>
      <c r="D2744" s="23" t="s">
        <v>4</v>
      </c>
      <c r="E2744" s="23" t="s">
        <v>3894</v>
      </c>
      <c r="F2744" s="23" t="s">
        <v>3895</v>
      </c>
      <c r="G2744" s="23" t="s">
        <v>3896</v>
      </c>
    </row>
    <row r="2745" spans="1:7" ht="15" customHeight="1" x14ac:dyDescent="0.25">
      <c r="A2745" s="24" t="s">
        <v>3951</v>
      </c>
      <c r="B2745" s="25" t="s">
        <v>3952</v>
      </c>
      <c r="C2745" s="24" t="s">
        <v>3953</v>
      </c>
      <c r="D2745" s="24" t="s">
        <v>3954</v>
      </c>
      <c r="E2745" s="30">
        <v>4.0000000000000001E-3</v>
      </c>
      <c r="F2745" s="27">
        <v>215</v>
      </c>
      <c r="G2745" s="27">
        <f>ROUND(ROUND(E2745,8)*F2745,2)</f>
        <v>0.86</v>
      </c>
    </row>
    <row r="2746" spans="1:7" ht="15" customHeight="1" x14ac:dyDescent="0.25">
      <c r="A2746" s="24" t="s">
        <v>3955</v>
      </c>
      <c r="B2746" s="25" t="s">
        <v>3956</v>
      </c>
      <c r="C2746" s="24" t="s">
        <v>20</v>
      </c>
      <c r="D2746" s="24" t="s">
        <v>3903</v>
      </c>
      <c r="E2746" s="30">
        <v>5.0000000000000001E-3</v>
      </c>
      <c r="F2746" s="27">
        <v>19.37</v>
      </c>
      <c r="G2746" s="27">
        <f>ROUND(ROUND(E2746,8)*F2746,2)</f>
        <v>0.1</v>
      </c>
    </row>
    <row r="2747" spans="1:7" ht="15" customHeight="1" x14ac:dyDescent="0.25">
      <c r="A2747" s="9"/>
      <c r="B2747" s="9"/>
      <c r="C2747" s="9"/>
      <c r="D2747" s="9"/>
      <c r="E2747" s="91" t="s">
        <v>3906</v>
      </c>
      <c r="F2747" s="91"/>
      <c r="G2747" s="28">
        <f>SUM(G2745:G2746)</f>
        <v>0.96</v>
      </c>
    </row>
    <row r="2748" spans="1:7" ht="15" customHeight="1" x14ac:dyDescent="0.25">
      <c r="A2748" s="93" t="s">
        <v>3907</v>
      </c>
      <c r="B2748" s="93"/>
      <c r="C2748" s="23" t="s">
        <v>3</v>
      </c>
      <c r="D2748" s="23" t="s">
        <v>4</v>
      </c>
      <c r="E2748" s="23" t="s">
        <v>3894</v>
      </c>
      <c r="F2748" s="23" t="s">
        <v>3895</v>
      </c>
      <c r="G2748" s="23" t="s">
        <v>3896</v>
      </c>
    </row>
    <row r="2749" spans="1:7" ht="21" customHeight="1" x14ac:dyDescent="0.25">
      <c r="A2749" s="24" t="s">
        <v>3908</v>
      </c>
      <c r="B2749" s="25" t="s">
        <v>3909</v>
      </c>
      <c r="C2749" s="24" t="s">
        <v>20</v>
      </c>
      <c r="D2749" s="24" t="s">
        <v>2056</v>
      </c>
      <c r="E2749" s="30">
        <v>0.03</v>
      </c>
      <c r="F2749" s="27">
        <v>32.24</v>
      </c>
      <c r="G2749" s="27">
        <f>ROUND(ROUND(E2749,8)*F2749,2)</f>
        <v>0.97</v>
      </c>
    </row>
    <row r="2750" spans="1:7" ht="15" customHeight="1" x14ac:dyDescent="0.25">
      <c r="A2750" s="24" t="s">
        <v>3910</v>
      </c>
      <c r="B2750" s="25" t="s">
        <v>3911</v>
      </c>
      <c r="C2750" s="24" t="s">
        <v>20</v>
      </c>
      <c r="D2750" s="24" t="s">
        <v>2056</v>
      </c>
      <c r="E2750" s="30">
        <v>0.03</v>
      </c>
      <c r="F2750" s="27">
        <v>24.94</v>
      </c>
      <c r="G2750" s="27">
        <f>ROUND(ROUND(E2750,8)*F2750,2)</f>
        <v>0.75</v>
      </c>
    </row>
    <row r="2751" spans="1:7" ht="18" customHeight="1" x14ac:dyDescent="0.25">
      <c r="A2751" s="9"/>
      <c r="B2751" s="9"/>
      <c r="C2751" s="9"/>
      <c r="D2751" s="9"/>
      <c r="E2751" s="91" t="s">
        <v>3912</v>
      </c>
      <c r="F2751" s="91"/>
      <c r="G2751" s="28">
        <f>SUM(G2749:G2750)</f>
        <v>1.72</v>
      </c>
    </row>
    <row r="2752" spans="1:7" ht="15" customHeight="1" x14ac:dyDescent="0.25">
      <c r="A2752" s="9"/>
      <c r="B2752" s="9"/>
      <c r="C2752" s="9"/>
      <c r="D2752" s="9"/>
      <c r="E2752" s="92" t="s">
        <v>3913</v>
      </c>
      <c r="F2752" s="92"/>
      <c r="G2752" s="29">
        <f>ROUND(SUM(G2747,G2751),2)</f>
        <v>2.68</v>
      </c>
    </row>
    <row r="2753" spans="1:7" ht="9.9499999999999993" customHeight="1" x14ac:dyDescent="0.25">
      <c r="A2753" s="9"/>
      <c r="B2753" s="9"/>
      <c r="C2753" s="9"/>
      <c r="D2753" s="9"/>
      <c r="E2753" s="100"/>
      <c r="F2753" s="100"/>
      <c r="G2753" s="100"/>
    </row>
    <row r="2754" spans="1:7" ht="20.100000000000001" customHeight="1" x14ac:dyDescent="0.25">
      <c r="A2754" s="99" t="s">
        <v>4124</v>
      </c>
      <c r="B2754" s="99"/>
      <c r="C2754" s="99"/>
      <c r="D2754" s="99"/>
      <c r="E2754" s="99"/>
      <c r="F2754" s="99"/>
      <c r="G2754" s="99"/>
    </row>
    <row r="2755" spans="1:7" ht="15" customHeight="1" x14ac:dyDescent="0.25">
      <c r="A2755" s="93" t="s">
        <v>3981</v>
      </c>
      <c r="B2755" s="93"/>
      <c r="C2755" s="23" t="s">
        <v>3</v>
      </c>
      <c r="D2755" s="23" t="s">
        <v>4</v>
      </c>
      <c r="E2755" s="23" t="s">
        <v>3894</v>
      </c>
      <c r="F2755" s="23" t="s">
        <v>3895</v>
      </c>
      <c r="G2755" s="23" t="s">
        <v>3896</v>
      </c>
    </row>
    <row r="2756" spans="1:7" ht="21" customHeight="1" x14ac:dyDescent="0.25">
      <c r="A2756" s="24" t="s">
        <v>70</v>
      </c>
      <c r="B2756" s="25" t="s">
        <v>3982</v>
      </c>
      <c r="C2756" s="24" t="s">
        <v>25</v>
      </c>
      <c r="D2756" s="24" t="s">
        <v>61</v>
      </c>
      <c r="E2756" s="30">
        <v>1</v>
      </c>
      <c r="F2756" s="27">
        <v>28.42</v>
      </c>
      <c r="G2756" s="27">
        <f>ROUND(ROUND(E2756,8)*F2756,2)</f>
        <v>28.42</v>
      </c>
    </row>
    <row r="2757" spans="1:7" ht="15" customHeight="1" x14ac:dyDescent="0.25">
      <c r="A2757" s="9"/>
      <c r="B2757" s="9"/>
      <c r="C2757" s="9"/>
      <c r="D2757" s="9"/>
      <c r="E2757" s="91" t="s">
        <v>3983</v>
      </c>
      <c r="F2757" s="91"/>
      <c r="G2757" s="28">
        <f>SUM(G2756:G2756)</f>
        <v>28.42</v>
      </c>
    </row>
    <row r="2758" spans="1:7" ht="15" customHeight="1" x14ac:dyDescent="0.25">
      <c r="A2758" s="9"/>
      <c r="B2758" s="9"/>
      <c r="C2758" s="9"/>
      <c r="D2758" s="9"/>
      <c r="E2758" s="92" t="s">
        <v>3913</v>
      </c>
      <c r="F2758" s="92"/>
      <c r="G2758" s="29">
        <f>ROUND(SUM(G2757),2)</f>
        <v>28.42</v>
      </c>
    </row>
    <row r="2759" spans="1:7" ht="9.9499999999999993" customHeight="1" x14ac:dyDescent="0.25">
      <c r="A2759" s="9"/>
      <c r="B2759" s="9"/>
      <c r="C2759" s="9"/>
      <c r="D2759" s="9"/>
      <c r="E2759" s="100"/>
      <c r="F2759" s="100"/>
      <c r="G2759" s="100"/>
    </row>
    <row r="2760" spans="1:7" ht="20.100000000000001" customHeight="1" x14ac:dyDescent="0.25">
      <c r="A2760" s="99" t="s">
        <v>4125</v>
      </c>
      <c r="B2760" s="99"/>
      <c r="C2760" s="99"/>
      <c r="D2760" s="99"/>
      <c r="E2760" s="99"/>
      <c r="F2760" s="99"/>
      <c r="G2760" s="99"/>
    </row>
    <row r="2761" spans="1:7" ht="15" customHeight="1" x14ac:dyDescent="0.25">
      <c r="A2761" s="93" t="s">
        <v>3893</v>
      </c>
      <c r="B2761" s="93"/>
      <c r="C2761" s="23" t="s">
        <v>3</v>
      </c>
      <c r="D2761" s="23" t="s">
        <v>4</v>
      </c>
      <c r="E2761" s="23" t="s">
        <v>3894</v>
      </c>
      <c r="F2761" s="23" t="s">
        <v>3895</v>
      </c>
      <c r="G2761" s="23" t="s">
        <v>3896</v>
      </c>
    </row>
    <row r="2762" spans="1:7" ht="29.1" customHeight="1" x14ac:dyDescent="0.25">
      <c r="A2762" s="24" t="s">
        <v>4054</v>
      </c>
      <c r="B2762" s="25" t="s">
        <v>4055</v>
      </c>
      <c r="C2762" s="24" t="s">
        <v>20</v>
      </c>
      <c r="D2762" s="24" t="s">
        <v>34</v>
      </c>
      <c r="E2762" s="30">
        <v>0.18468999999999999</v>
      </c>
      <c r="F2762" s="27">
        <v>517.16999999999996</v>
      </c>
      <c r="G2762" s="27">
        <f t="shared" ref="G2762:G2767" si="73">ROUND(ROUND(E2762,8)*F2762,2)</f>
        <v>95.52</v>
      </c>
    </row>
    <row r="2763" spans="1:7" ht="21" customHeight="1" x14ac:dyDescent="0.25">
      <c r="A2763" s="24" t="s">
        <v>4056</v>
      </c>
      <c r="B2763" s="25" t="s">
        <v>4057</v>
      </c>
      <c r="C2763" s="24" t="s">
        <v>20</v>
      </c>
      <c r="D2763" s="24" t="s">
        <v>2057</v>
      </c>
      <c r="E2763" s="30">
        <v>3.1900000000000001E-3</v>
      </c>
      <c r="F2763" s="27">
        <v>8.98</v>
      </c>
      <c r="G2763" s="27">
        <f t="shared" si="73"/>
        <v>0.03</v>
      </c>
    </row>
    <row r="2764" spans="1:7" ht="15" customHeight="1" x14ac:dyDescent="0.25">
      <c r="A2764" s="24" t="s">
        <v>3955</v>
      </c>
      <c r="B2764" s="25" t="s">
        <v>3956</v>
      </c>
      <c r="C2764" s="24" t="s">
        <v>20</v>
      </c>
      <c r="D2764" s="24" t="s">
        <v>3903</v>
      </c>
      <c r="E2764" s="30">
        <v>4.4999999999999998E-2</v>
      </c>
      <c r="F2764" s="27">
        <v>19.37</v>
      </c>
      <c r="G2764" s="27">
        <f t="shared" si="73"/>
        <v>0.87</v>
      </c>
    </row>
    <row r="2765" spans="1:7" ht="21" customHeight="1" x14ac:dyDescent="0.25">
      <c r="A2765" s="24" t="s">
        <v>4050</v>
      </c>
      <c r="B2765" s="25" t="s">
        <v>4051</v>
      </c>
      <c r="C2765" s="24" t="s">
        <v>20</v>
      </c>
      <c r="D2765" s="24" t="s">
        <v>84</v>
      </c>
      <c r="E2765" s="30">
        <v>0.46875</v>
      </c>
      <c r="F2765" s="27">
        <v>3.9</v>
      </c>
      <c r="G2765" s="27">
        <f t="shared" si="73"/>
        <v>1.83</v>
      </c>
    </row>
    <row r="2766" spans="1:7" ht="21" customHeight="1" x14ac:dyDescent="0.25">
      <c r="A2766" s="24" t="s">
        <v>4058</v>
      </c>
      <c r="B2766" s="25" t="s">
        <v>4059</v>
      </c>
      <c r="C2766" s="24" t="s">
        <v>20</v>
      </c>
      <c r="D2766" s="24" t="s">
        <v>84</v>
      </c>
      <c r="E2766" s="30">
        <v>0.375</v>
      </c>
      <c r="F2766" s="27">
        <v>2.69</v>
      </c>
      <c r="G2766" s="27">
        <f t="shared" si="73"/>
        <v>1.01</v>
      </c>
    </row>
    <row r="2767" spans="1:7" ht="29.1" customHeight="1" x14ac:dyDescent="0.25">
      <c r="A2767" s="24" t="s">
        <v>4060</v>
      </c>
      <c r="B2767" s="25" t="s">
        <v>4061</v>
      </c>
      <c r="C2767" s="24" t="s">
        <v>20</v>
      </c>
      <c r="D2767" s="24" t="s">
        <v>16</v>
      </c>
      <c r="E2767" s="30">
        <v>1.07</v>
      </c>
      <c r="F2767" s="27">
        <v>23.81</v>
      </c>
      <c r="G2767" s="27">
        <f t="shared" si="73"/>
        <v>25.48</v>
      </c>
    </row>
    <row r="2768" spans="1:7" ht="15" customHeight="1" x14ac:dyDescent="0.25">
      <c r="A2768" s="9"/>
      <c r="B2768" s="9"/>
      <c r="C2768" s="9"/>
      <c r="D2768" s="9"/>
      <c r="E2768" s="91" t="s">
        <v>3906</v>
      </c>
      <c r="F2768" s="91"/>
      <c r="G2768" s="28">
        <f>SUM(G2762:G2767)</f>
        <v>124.74000000000001</v>
      </c>
    </row>
    <row r="2769" spans="1:7" ht="15" customHeight="1" x14ac:dyDescent="0.25">
      <c r="A2769" s="93" t="s">
        <v>3907</v>
      </c>
      <c r="B2769" s="93"/>
      <c r="C2769" s="23" t="s">
        <v>3</v>
      </c>
      <c r="D2769" s="23" t="s">
        <v>4</v>
      </c>
      <c r="E2769" s="23" t="s">
        <v>3894</v>
      </c>
      <c r="F2769" s="23" t="s">
        <v>3895</v>
      </c>
      <c r="G2769" s="23" t="s">
        <v>3896</v>
      </c>
    </row>
    <row r="2770" spans="1:7" ht="21" customHeight="1" x14ac:dyDescent="0.25">
      <c r="A2770" s="24" t="s">
        <v>3908</v>
      </c>
      <c r="B2770" s="25" t="s">
        <v>3909</v>
      </c>
      <c r="C2770" s="24" t="s">
        <v>20</v>
      </c>
      <c r="D2770" s="24" t="s">
        <v>2056</v>
      </c>
      <c r="E2770" s="30">
        <v>0.13009999999999999</v>
      </c>
      <c r="F2770" s="27">
        <v>32.24</v>
      </c>
      <c r="G2770" s="27">
        <f>ROUND(ROUND(E2770,8)*F2770,2)</f>
        <v>4.1900000000000004</v>
      </c>
    </row>
    <row r="2771" spans="1:7" ht="15" customHeight="1" x14ac:dyDescent="0.25">
      <c r="A2771" s="24" t="s">
        <v>3971</v>
      </c>
      <c r="B2771" s="25" t="s">
        <v>3972</v>
      </c>
      <c r="C2771" s="24" t="s">
        <v>20</v>
      </c>
      <c r="D2771" s="24" t="s">
        <v>2056</v>
      </c>
      <c r="E2771" s="30">
        <v>8.7400000000000005E-2</v>
      </c>
      <c r="F2771" s="27">
        <v>32.69</v>
      </c>
      <c r="G2771" s="27">
        <f>ROUND(ROUND(E2771,8)*F2771,2)</f>
        <v>2.86</v>
      </c>
    </row>
    <row r="2772" spans="1:7" ht="15" customHeight="1" x14ac:dyDescent="0.25">
      <c r="A2772" s="24" t="s">
        <v>3910</v>
      </c>
      <c r="B2772" s="25" t="s">
        <v>3911</v>
      </c>
      <c r="C2772" s="24" t="s">
        <v>20</v>
      </c>
      <c r="D2772" s="24" t="s">
        <v>2056</v>
      </c>
      <c r="E2772" s="30">
        <v>0.21759999999999999</v>
      </c>
      <c r="F2772" s="27">
        <v>24.94</v>
      </c>
      <c r="G2772" s="27">
        <f>ROUND(ROUND(E2772,8)*F2772,2)</f>
        <v>5.43</v>
      </c>
    </row>
    <row r="2773" spans="1:7" ht="18" customHeight="1" x14ac:dyDescent="0.25">
      <c r="A2773" s="9"/>
      <c r="B2773" s="9"/>
      <c r="C2773" s="9"/>
      <c r="D2773" s="9"/>
      <c r="E2773" s="91" t="s">
        <v>3912</v>
      </c>
      <c r="F2773" s="91"/>
      <c r="G2773" s="28">
        <f>SUM(G2770:G2772)</f>
        <v>12.48</v>
      </c>
    </row>
    <row r="2774" spans="1:7" ht="15" customHeight="1" x14ac:dyDescent="0.25">
      <c r="A2774" s="93" t="s">
        <v>3922</v>
      </c>
      <c r="B2774" s="93"/>
      <c r="C2774" s="23" t="s">
        <v>3</v>
      </c>
      <c r="D2774" s="23" t="s">
        <v>4</v>
      </c>
      <c r="E2774" s="23" t="s">
        <v>3894</v>
      </c>
      <c r="F2774" s="23" t="s">
        <v>3895</v>
      </c>
      <c r="G2774" s="23" t="s">
        <v>3896</v>
      </c>
    </row>
    <row r="2775" spans="1:7" ht="29.1" customHeight="1" x14ac:dyDescent="0.25">
      <c r="A2775" s="24" t="s">
        <v>4062</v>
      </c>
      <c r="B2775" s="25" t="s">
        <v>4063</v>
      </c>
      <c r="C2775" s="24" t="s">
        <v>20</v>
      </c>
      <c r="D2775" s="24" t="s">
        <v>3903</v>
      </c>
      <c r="E2775" s="30">
        <v>1.23E-2</v>
      </c>
      <c r="F2775" s="27">
        <v>23.44</v>
      </c>
      <c r="G2775" s="27">
        <f>ROUND(ROUND(E2775,8)*F2775,2)</f>
        <v>0.28999999999999998</v>
      </c>
    </row>
    <row r="2776" spans="1:7" ht="21" customHeight="1" x14ac:dyDescent="0.25">
      <c r="A2776" s="24" t="s">
        <v>4064</v>
      </c>
      <c r="B2776" s="25" t="s">
        <v>4065</v>
      </c>
      <c r="C2776" s="24" t="s">
        <v>4066</v>
      </c>
      <c r="D2776" s="24" t="s">
        <v>26</v>
      </c>
      <c r="E2776" s="30">
        <v>4</v>
      </c>
      <c r="F2776" s="27">
        <v>5.76</v>
      </c>
      <c r="G2776" s="27">
        <f>ROUND(ROUND(E2776,8)*F2776,2)</f>
        <v>23.04</v>
      </c>
    </row>
    <row r="2777" spans="1:7" ht="15" customHeight="1" x14ac:dyDescent="0.25">
      <c r="A2777" s="9"/>
      <c r="B2777" s="9"/>
      <c r="C2777" s="9"/>
      <c r="D2777" s="9"/>
      <c r="E2777" s="91" t="s">
        <v>3933</v>
      </c>
      <c r="F2777" s="91"/>
      <c r="G2777" s="28">
        <f>SUM(G2775:G2776)</f>
        <v>23.33</v>
      </c>
    </row>
    <row r="2778" spans="1:7" ht="15" customHeight="1" x14ac:dyDescent="0.25">
      <c r="A2778" s="9"/>
      <c r="B2778" s="9"/>
      <c r="C2778" s="9"/>
      <c r="D2778" s="9"/>
      <c r="E2778" s="92" t="s">
        <v>3913</v>
      </c>
      <c r="F2778" s="92"/>
      <c r="G2778" s="29">
        <f>ROUND(SUM(G2768,G2773,G2777),2)</f>
        <v>160.55000000000001</v>
      </c>
    </row>
    <row r="2779" spans="1:7" ht="9.9499999999999993" customHeight="1" x14ac:dyDescent="0.25">
      <c r="A2779" s="9"/>
      <c r="B2779" s="9"/>
      <c r="C2779" s="9"/>
      <c r="D2779" s="9"/>
      <c r="E2779" s="100"/>
      <c r="F2779" s="100"/>
      <c r="G2779" s="100"/>
    </row>
    <row r="2780" spans="1:7" ht="20.100000000000001" customHeight="1" x14ac:dyDescent="0.25">
      <c r="A2780" s="99" t="s">
        <v>4123</v>
      </c>
      <c r="B2780" s="99"/>
      <c r="C2780" s="99"/>
      <c r="D2780" s="99"/>
      <c r="E2780" s="99"/>
      <c r="F2780" s="99"/>
      <c r="G2780" s="99"/>
    </row>
    <row r="2781" spans="1:7" ht="15" customHeight="1" x14ac:dyDescent="0.25">
      <c r="A2781" s="93" t="s">
        <v>3893</v>
      </c>
      <c r="B2781" s="93"/>
      <c r="C2781" s="23" t="s">
        <v>3</v>
      </c>
      <c r="D2781" s="23" t="s">
        <v>4</v>
      </c>
      <c r="E2781" s="23" t="s">
        <v>3894</v>
      </c>
      <c r="F2781" s="23" t="s">
        <v>3895</v>
      </c>
      <c r="G2781" s="23" t="s">
        <v>3896</v>
      </c>
    </row>
    <row r="2782" spans="1:7" ht="15" customHeight="1" x14ac:dyDescent="0.25">
      <c r="A2782" s="24" t="s">
        <v>3951</v>
      </c>
      <c r="B2782" s="25" t="s">
        <v>3952</v>
      </c>
      <c r="C2782" s="24" t="s">
        <v>3953</v>
      </c>
      <c r="D2782" s="24" t="s">
        <v>3954</v>
      </c>
      <c r="E2782" s="30">
        <v>4.0000000000000001E-3</v>
      </c>
      <c r="F2782" s="27">
        <v>215</v>
      </c>
      <c r="G2782" s="27">
        <f>ROUND(ROUND(E2782,8)*F2782,2)</f>
        <v>0.86</v>
      </c>
    </row>
    <row r="2783" spans="1:7" ht="15" customHeight="1" x14ac:dyDescent="0.25">
      <c r="A2783" s="24" t="s">
        <v>3955</v>
      </c>
      <c r="B2783" s="25" t="s">
        <v>3956</v>
      </c>
      <c r="C2783" s="24" t="s">
        <v>20</v>
      </c>
      <c r="D2783" s="24" t="s">
        <v>3903</v>
      </c>
      <c r="E2783" s="30">
        <v>5.0000000000000001E-3</v>
      </c>
      <c r="F2783" s="27">
        <v>19.37</v>
      </c>
      <c r="G2783" s="27">
        <f>ROUND(ROUND(E2783,8)*F2783,2)</f>
        <v>0.1</v>
      </c>
    </row>
    <row r="2784" spans="1:7" ht="15" customHeight="1" x14ac:dyDescent="0.25">
      <c r="A2784" s="9"/>
      <c r="B2784" s="9"/>
      <c r="C2784" s="9"/>
      <c r="D2784" s="9"/>
      <c r="E2784" s="91" t="s">
        <v>3906</v>
      </c>
      <c r="F2784" s="91"/>
      <c r="G2784" s="28">
        <f>SUM(G2782:G2783)</f>
        <v>0.96</v>
      </c>
    </row>
    <row r="2785" spans="1:7" ht="15" customHeight="1" x14ac:dyDescent="0.25">
      <c r="A2785" s="93" t="s">
        <v>3907</v>
      </c>
      <c r="B2785" s="93"/>
      <c r="C2785" s="23" t="s">
        <v>3</v>
      </c>
      <c r="D2785" s="23" t="s">
        <v>4</v>
      </c>
      <c r="E2785" s="23" t="s">
        <v>3894</v>
      </c>
      <c r="F2785" s="23" t="s">
        <v>3895</v>
      </c>
      <c r="G2785" s="23" t="s">
        <v>3896</v>
      </c>
    </row>
    <row r="2786" spans="1:7" ht="21" customHeight="1" x14ac:dyDescent="0.25">
      <c r="A2786" s="24" t="s">
        <v>3908</v>
      </c>
      <c r="B2786" s="25" t="s">
        <v>3909</v>
      </c>
      <c r="C2786" s="24" t="s">
        <v>20</v>
      </c>
      <c r="D2786" s="24" t="s">
        <v>2056</v>
      </c>
      <c r="E2786" s="30">
        <v>0.03</v>
      </c>
      <c r="F2786" s="27">
        <v>32.24</v>
      </c>
      <c r="G2786" s="27">
        <f>ROUND(ROUND(E2786,8)*F2786,2)</f>
        <v>0.97</v>
      </c>
    </row>
    <row r="2787" spans="1:7" ht="15" customHeight="1" x14ac:dyDescent="0.25">
      <c r="A2787" s="24" t="s">
        <v>3910</v>
      </c>
      <c r="B2787" s="25" t="s">
        <v>3911</v>
      </c>
      <c r="C2787" s="24" t="s">
        <v>20</v>
      </c>
      <c r="D2787" s="24" t="s">
        <v>2056</v>
      </c>
      <c r="E2787" s="30">
        <v>0.03</v>
      </c>
      <c r="F2787" s="27">
        <v>24.94</v>
      </c>
      <c r="G2787" s="27">
        <f>ROUND(ROUND(E2787,8)*F2787,2)</f>
        <v>0.75</v>
      </c>
    </row>
    <row r="2788" spans="1:7" ht="18" customHeight="1" x14ac:dyDescent="0.25">
      <c r="A2788" s="9"/>
      <c r="B2788" s="9"/>
      <c r="C2788" s="9"/>
      <c r="D2788" s="9"/>
      <c r="E2788" s="91" t="s">
        <v>3912</v>
      </c>
      <c r="F2788" s="91"/>
      <c r="G2788" s="28">
        <f>SUM(G2786:G2787)</f>
        <v>1.72</v>
      </c>
    </row>
    <row r="2789" spans="1:7" ht="15" customHeight="1" x14ac:dyDescent="0.25">
      <c r="A2789" s="9"/>
      <c r="B2789" s="9"/>
      <c r="C2789" s="9"/>
      <c r="D2789" s="9"/>
      <c r="E2789" s="92" t="s">
        <v>3913</v>
      </c>
      <c r="F2789" s="92"/>
      <c r="G2789" s="29">
        <f>ROUND(SUM(G2784,G2788),2)</f>
        <v>2.68</v>
      </c>
    </row>
    <row r="2790" spans="1:7" ht="9.9499999999999993" customHeight="1" x14ac:dyDescent="0.25">
      <c r="A2790" s="9"/>
      <c r="B2790" s="9"/>
      <c r="C2790" s="9"/>
      <c r="D2790" s="9"/>
      <c r="E2790" s="100"/>
      <c r="F2790" s="100"/>
      <c r="G2790" s="100"/>
    </row>
    <row r="2791" spans="1:7" ht="20.100000000000001" customHeight="1" x14ac:dyDescent="0.25">
      <c r="A2791" s="99" t="s">
        <v>4124</v>
      </c>
      <c r="B2791" s="99"/>
      <c r="C2791" s="99"/>
      <c r="D2791" s="99"/>
      <c r="E2791" s="99"/>
      <c r="F2791" s="99"/>
      <c r="G2791" s="99"/>
    </row>
    <row r="2792" spans="1:7" ht="15" customHeight="1" x14ac:dyDescent="0.25">
      <c r="A2792" s="93" t="s">
        <v>3981</v>
      </c>
      <c r="B2792" s="93"/>
      <c r="C2792" s="23" t="s">
        <v>3</v>
      </c>
      <c r="D2792" s="23" t="s">
        <v>4</v>
      </c>
      <c r="E2792" s="23" t="s">
        <v>3894</v>
      </c>
      <c r="F2792" s="23" t="s">
        <v>3895</v>
      </c>
      <c r="G2792" s="23" t="s">
        <v>3896</v>
      </c>
    </row>
    <row r="2793" spans="1:7" ht="21" customHeight="1" x14ac:dyDescent="0.25">
      <c r="A2793" s="24" t="s">
        <v>70</v>
      </c>
      <c r="B2793" s="25" t="s">
        <v>3982</v>
      </c>
      <c r="C2793" s="24" t="s">
        <v>25</v>
      </c>
      <c r="D2793" s="24" t="s">
        <v>61</v>
      </c>
      <c r="E2793" s="30">
        <v>1</v>
      </c>
      <c r="F2793" s="27">
        <v>28.42</v>
      </c>
      <c r="G2793" s="27">
        <f>ROUND(ROUND(E2793,8)*F2793,2)</f>
        <v>28.42</v>
      </c>
    </row>
    <row r="2794" spans="1:7" ht="15" customHeight="1" x14ac:dyDescent="0.25">
      <c r="A2794" s="9"/>
      <c r="B2794" s="9"/>
      <c r="C2794" s="9"/>
      <c r="D2794" s="9"/>
      <c r="E2794" s="91" t="s">
        <v>3983</v>
      </c>
      <c r="F2794" s="91"/>
      <c r="G2794" s="28">
        <f>SUM(G2793:G2793)</f>
        <v>28.42</v>
      </c>
    </row>
    <row r="2795" spans="1:7" ht="15" customHeight="1" x14ac:dyDescent="0.25">
      <c r="A2795" s="9"/>
      <c r="B2795" s="9"/>
      <c r="C2795" s="9"/>
      <c r="D2795" s="9"/>
      <c r="E2795" s="92" t="s">
        <v>3913</v>
      </c>
      <c r="F2795" s="92"/>
      <c r="G2795" s="29">
        <f>ROUND(SUM(G2794),2)</f>
        <v>28.42</v>
      </c>
    </row>
    <row r="2796" spans="1:7" ht="9.9499999999999993" customHeight="1" x14ac:dyDescent="0.25">
      <c r="A2796" s="9"/>
      <c r="B2796" s="9"/>
      <c r="C2796" s="9"/>
      <c r="D2796" s="9"/>
      <c r="E2796" s="100"/>
      <c r="F2796" s="100"/>
      <c r="G2796" s="100"/>
    </row>
    <row r="2797" spans="1:7" ht="20.100000000000001" customHeight="1" x14ac:dyDescent="0.25">
      <c r="A2797" s="99" t="s">
        <v>4125</v>
      </c>
      <c r="B2797" s="99"/>
      <c r="C2797" s="99"/>
      <c r="D2797" s="99"/>
      <c r="E2797" s="99"/>
      <c r="F2797" s="99"/>
      <c r="G2797" s="99"/>
    </row>
    <row r="2798" spans="1:7" ht="15" customHeight="1" x14ac:dyDescent="0.25">
      <c r="A2798" s="93" t="s">
        <v>3893</v>
      </c>
      <c r="B2798" s="93"/>
      <c r="C2798" s="23" t="s">
        <v>3</v>
      </c>
      <c r="D2798" s="23" t="s">
        <v>4</v>
      </c>
      <c r="E2798" s="23" t="s">
        <v>3894</v>
      </c>
      <c r="F2798" s="23" t="s">
        <v>3895</v>
      </c>
      <c r="G2798" s="23" t="s">
        <v>3896</v>
      </c>
    </row>
    <row r="2799" spans="1:7" ht="29.1" customHeight="1" x14ac:dyDescent="0.25">
      <c r="A2799" s="24" t="s">
        <v>4054</v>
      </c>
      <c r="B2799" s="25" t="s">
        <v>4055</v>
      </c>
      <c r="C2799" s="24" t="s">
        <v>20</v>
      </c>
      <c r="D2799" s="24" t="s">
        <v>34</v>
      </c>
      <c r="E2799" s="30">
        <v>0.18468999999999999</v>
      </c>
      <c r="F2799" s="27">
        <v>517.16999999999996</v>
      </c>
      <c r="G2799" s="27">
        <f t="shared" ref="G2799:G2804" si="74">ROUND(ROUND(E2799,8)*F2799,2)</f>
        <v>95.52</v>
      </c>
    </row>
    <row r="2800" spans="1:7" ht="21" customHeight="1" x14ac:dyDescent="0.25">
      <c r="A2800" s="24" t="s">
        <v>4056</v>
      </c>
      <c r="B2800" s="25" t="s">
        <v>4057</v>
      </c>
      <c r="C2800" s="24" t="s">
        <v>20</v>
      </c>
      <c r="D2800" s="24" t="s">
        <v>2057</v>
      </c>
      <c r="E2800" s="30">
        <v>3.1900000000000001E-3</v>
      </c>
      <c r="F2800" s="27">
        <v>8.98</v>
      </c>
      <c r="G2800" s="27">
        <f t="shared" si="74"/>
        <v>0.03</v>
      </c>
    </row>
    <row r="2801" spans="1:7" ht="15" customHeight="1" x14ac:dyDescent="0.25">
      <c r="A2801" s="24" t="s">
        <v>3955</v>
      </c>
      <c r="B2801" s="25" t="s">
        <v>3956</v>
      </c>
      <c r="C2801" s="24" t="s">
        <v>20</v>
      </c>
      <c r="D2801" s="24" t="s">
        <v>3903</v>
      </c>
      <c r="E2801" s="30">
        <v>4.4999999999999998E-2</v>
      </c>
      <c r="F2801" s="27">
        <v>19.37</v>
      </c>
      <c r="G2801" s="27">
        <f t="shared" si="74"/>
        <v>0.87</v>
      </c>
    </row>
    <row r="2802" spans="1:7" ht="21" customHeight="1" x14ac:dyDescent="0.25">
      <c r="A2802" s="24" t="s">
        <v>4050</v>
      </c>
      <c r="B2802" s="25" t="s">
        <v>4051</v>
      </c>
      <c r="C2802" s="24" t="s">
        <v>20</v>
      </c>
      <c r="D2802" s="24" t="s">
        <v>84</v>
      </c>
      <c r="E2802" s="30">
        <v>0.46875</v>
      </c>
      <c r="F2802" s="27">
        <v>3.9</v>
      </c>
      <c r="G2802" s="27">
        <f t="shared" si="74"/>
        <v>1.83</v>
      </c>
    </row>
    <row r="2803" spans="1:7" ht="21" customHeight="1" x14ac:dyDescent="0.25">
      <c r="A2803" s="24" t="s">
        <v>4058</v>
      </c>
      <c r="B2803" s="25" t="s">
        <v>4059</v>
      </c>
      <c r="C2803" s="24" t="s">
        <v>20</v>
      </c>
      <c r="D2803" s="24" t="s">
        <v>84</v>
      </c>
      <c r="E2803" s="30">
        <v>0.375</v>
      </c>
      <c r="F2803" s="27">
        <v>2.69</v>
      </c>
      <c r="G2803" s="27">
        <f t="shared" si="74"/>
        <v>1.01</v>
      </c>
    </row>
    <row r="2804" spans="1:7" ht="29.1" customHeight="1" x14ac:dyDescent="0.25">
      <c r="A2804" s="24" t="s">
        <v>4060</v>
      </c>
      <c r="B2804" s="25" t="s">
        <v>4061</v>
      </c>
      <c r="C2804" s="24" t="s">
        <v>20</v>
      </c>
      <c r="D2804" s="24" t="s">
        <v>16</v>
      </c>
      <c r="E2804" s="30">
        <v>1.07</v>
      </c>
      <c r="F2804" s="27">
        <v>23.81</v>
      </c>
      <c r="G2804" s="27">
        <f t="shared" si="74"/>
        <v>25.48</v>
      </c>
    </row>
    <row r="2805" spans="1:7" ht="15" customHeight="1" x14ac:dyDescent="0.25">
      <c r="A2805" s="9"/>
      <c r="B2805" s="9"/>
      <c r="C2805" s="9"/>
      <c r="D2805" s="9"/>
      <c r="E2805" s="91" t="s">
        <v>3906</v>
      </c>
      <c r="F2805" s="91"/>
      <c r="G2805" s="28">
        <f>SUM(G2799:G2804)</f>
        <v>124.74000000000001</v>
      </c>
    </row>
    <row r="2806" spans="1:7" ht="15" customHeight="1" x14ac:dyDescent="0.25">
      <c r="A2806" s="93" t="s">
        <v>3907</v>
      </c>
      <c r="B2806" s="93"/>
      <c r="C2806" s="23" t="s">
        <v>3</v>
      </c>
      <c r="D2806" s="23" t="s">
        <v>4</v>
      </c>
      <c r="E2806" s="23" t="s">
        <v>3894</v>
      </c>
      <c r="F2806" s="23" t="s">
        <v>3895</v>
      </c>
      <c r="G2806" s="23" t="s">
        <v>3896</v>
      </c>
    </row>
    <row r="2807" spans="1:7" ht="21" customHeight="1" x14ac:dyDescent="0.25">
      <c r="A2807" s="24" t="s">
        <v>3908</v>
      </c>
      <c r="B2807" s="25" t="s">
        <v>3909</v>
      </c>
      <c r="C2807" s="24" t="s">
        <v>20</v>
      </c>
      <c r="D2807" s="24" t="s">
        <v>2056</v>
      </c>
      <c r="E2807" s="30">
        <v>0.13009999999999999</v>
      </c>
      <c r="F2807" s="27">
        <v>32.24</v>
      </c>
      <c r="G2807" s="27">
        <f>ROUND(ROUND(E2807,8)*F2807,2)</f>
        <v>4.1900000000000004</v>
      </c>
    </row>
    <row r="2808" spans="1:7" ht="15" customHeight="1" x14ac:dyDescent="0.25">
      <c r="A2808" s="24" t="s">
        <v>3971</v>
      </c>
      <c r="B2808" s="25" t="s">
        <v>3972</v>
      </c>
      <c r="C2808" s="24" t="s">
        <v>20</v>
      </c>
      <c r="D2808" s="24" t="s">
        <v>2056</v>
      </c>
      <c r="E2808" s="30">
        <v>8.7400000000000005E-2</v>
      </c>
      <c r="F2808" s="27">
        <v>32.69</v>
      </c>
      <c r="G2808" s="27">
        <f>ROUND(ROUND(E2808,8)*F2808,2)</f>
        <v>2.86</v>
      </c>
    </row>
    <row r="2809" spans="1:7" ht="15" customHeight="1" x14ac:dyDescent="0.25">
      <c r="A2809" s="24" t="s">
        <v>3910</v>
      </c>
      <c r="B2809" s="25" t="s">
        <v>3911</v>
      </c>
      <c r="C2809" s="24" t="s">
        <v>20</v>
      </c>
      <c r="D2809" s="24" t="s">
        <v>2056</v>
      </c>
      <c r="E2809" s="30">
        <v>0.21759999999999999</v>
      </c>
      <c r="F2809" s="27">
        <v>24.94</v>
      </c>
      <c r="G2809" s="27">
        <f>ROUND(ROUND(E2809,8)*F2809,2)</f>
        <v>5.43</v>
      </c>
    </row>
    <row r="2810" spans="1:7" ht="18" customHeight="1" x14ac:dyDescent="0.25">
      <c r="A2810" s="9"/>
      <c r="B2810" s="9"/>
      <c r="C2810" s="9"/>
      <c r="D2810" s="9"/>
      <c r="E2810" s="91" t="s">
        <v>3912</v>
      </c>
      <c r="F2810" s="91"/>
      <c r="G2810" s="28">
        <f>SUM(G2807:G2809)</f>
        <v>12.48</v>
      </c>
    </row>
    <row r="2811" spans="1:7" ht="15" customHeight="1" x14ac:dyDescent="0.25">
      <c r="A2811" s="93" t="s">
        <v>3922</v>
      </c>
      <c r="B2811" s="93"/>
      <c r="C2811" s="23" t="s">
        <v>3</v>
      </c>
      <c r="D2811" s="23" t="s">
        <v>4</v>
      </c>
      <c r="E2811" s="23" t="s">
        <v>3894</v>
      </c>
      <c r="F2811" s="23" t="s">
        <v>3895</v>
      </c>
      <c r="G2811" s="23" t="s">
        <v>3896</v>
      </c>
    </row>
    <row r="2812" spans="1:7" ht="29.1" customHeight="1" x14ac:dyDescent="0.25">
      <c r="A2812" s="24" t="s">
        <v>4062</v>
      </c>
      <c r="B2812" s="25" t="s">
        <v>4063</v>
      </c>
      <c r="C2812" s="24" t="s">
        <v>20</v>
      </c>
      <c r="D2812" s="24" t="s">
        <v>3903</v>
      </c>
      <c r="E2812" s="30">
        <v>1.23E-2</v>
      </c>
      <c r="F2812" s="27">
        <v>23.44</v>
      </c>
      <c r="G2812" s="27">
        <f>ROUND(ROUND(E2812,8)*F2812,2)</f>
        <v>0.28999999999999998</v>
      </c>
    </row>
    <row r="2813" spans="1:7" ht="21" customHeight="1" x14ac:dyDescent="0.25">
      <c r="A2813" s="24" t="s">
        <v>4064</v>
      </c>
      <c r="B2813" s="25" t="s">
        <v>4065</v>
      </c>
      <c r="C2813" s="24" t="s">
        <v>4066</v>
      </c>
      <c r="D2813" s="24" t="s">
        <v>26</v>
      </c>
      <c r="E2813" s="30">
        <v>4</v>
      </c>
      <c r="F2813" s="27">
        <v>5.76</v>
      </c>
      <c r="G2813" s="27">
        <f>ROUND(ROUND(E2813,8)*F2813,2)</f>
        <v>23.04</v>
      </c>
    </row>
    <row r="2814" spans="1:7" ht="15" customHeight="1" x14ac:dyDescent="0.25">
      <c r="A2814" s="9"/>
      <c r="B2814" s="9"/>
      <c r="C2814" s="9"/>
      <c r="D2814" s="9"/>
      <c r="E2814" s="91" t="s">
        <v>3933</v>
      </c>
      <c r="F2814" s="91"/>
      <c r="G2814" s="28">
        <f>SUM(G2812:G2813)</f>
        <v>23.33</v>
      </c>
    </row>
    <row r="2815" spans="1:7" ht="15" customHeight="1" x14ac:dyDescent="0.25">
      <c r="A2815" s="9"/>
      <c r="B2815" s="9"/>
      <c r="C2815" s="9"/>
      <c r="D2815" s="9"/>
      <c r="E2815" s="92" t="s">
        <v>3913</v>
      </c>
      <c r="F2815" s="92"/>
      <c r="G2815" s="29">
        <f>ROUND(SUM(G2805,G2810,G2814),2)</f>
        <v>160.55000000000001</v>
      </c>
    </row>
    <row r="2816" spans="1:7" ht="9.9499999999999993" customHeight="1" x14ac:dyDescent="0.25">
      <c r="A2816" s="9"/>
      <c r="B2816" s="9"/>
      <c r="C2816" s="9"/>
      <c r="D2816" s="9"/>
      <c r="E2816" s="100"/>
      <c r="F2816" s="100"/>
      <c r="G2816" s="100"/>
    </row>
    <row r="2817" spans="1:7" ht="20.100000000000001" customHeight="1" x14ac:dyDescent="0.25">
      <c r="A2817" s="99" t="s">
        <v>4123</v>
      </c>
      <c r="B2817" s="99"/>
      <c r="C2817" s="99"/>
      <c r="D2817" s="99"/>
      <c r="E2817" s="99"/>
      <c r="F2817" s="99"/>
      <c r="G2817" s="99"/>
    </row>
    <row r="2818" spans="1:7" ht="15" customHeight="1" x14ac:dyDescent="0.25">
      <c r="A2818" s="93" t="s">
        <v>3893</v>
      </c>
      <c r="B2818" s="93"/>
      <c r="C2818" s="23" t="s">
        <v>3</v>
      </c>
      <c r="D2818" s="23" t="s">
        <v>4</v>
      </c>
      <c r="E2818" s="23" t="s">
        <v>3894</v>
      </c>
      <c r="F2818" s="23" t="s">
        <v>3895</v>
      </c>
      <c r="G2818" s="23" t="s">
        <v>3896</v>
      </c>
    </row>
    <row r="2819" spans="1:7" ht="15" customHeight="1" x14ac:dyDescent="0.25">
      <c r="A2819" s="24" t="s">
        <v>3951</v>
      </c>
      <c r="B2819" s="25" t="s">
        <v>3952</v>
      </c>
      <c r="C2819" s="24" t="s">
        <v>3953</v>
      </c>
      <c r="D2819" s="24" t="s">
        <v>3954</v>
      </c>
      <c r="E2819" s="30">
        <v>4.0000000000000001E-3</v>
      </c>
      <c r="F2819" s="27">
        <v>215</v>
      </c>
      <c r="G2819" s="27">
        <f>ROUND(ROUND(E2819,8)*F2819,2)</f>
        <v>0.86</v>
      </c>
    </row>
    <row r="2820" spans="1:7" ht="15" customHeight="1" x14ac:dyDescent="0.25">
      <c r="A2820" s="24" t="s">
        <v>3955</v>
      </c>
      <c r="B2820" s="25" t="s">
        <v>3956</v>
      </c>
      <c r="C2820" s="24" t="s">
        <v>20</v>
      </c>
      <c r="D2820" s="24" t="s">
        <v>3903</v>
      </c>
      <c r="E2820" s="30">
        <v>5.0000000000000001E-3</v>
      </c>
      <c r="F2820" s="27">
        <v>19.37</v>
      </c>
      <c r="G2820" s="27">
        <f>ROUND(ROUND(E2820,8)*F2820,2)</f>
        <v>0.1</v>
      </c>
    </row>
    <row r="2821" spans="1:7" ht="15" customHeight="1" x14ac:dyDescent="0.25">
      <c r="A2821" s="9"/>
      <c r="B2821" s="9"/>
      <c r="C2821" s="9"/>
      <c r="D2821" s="9"/>
      <c r="E2821" s="91" t="s">
        <v>3906</v>
      </c>
      <c r="F2821" s="91"/>
      <c r="G2821" s="28">
        <f>SUM(G2819:G2820)</f>
        <v>0.96</v>
      </c>
    </row>
    <row r="2822" spans="1:7" ht="15" customHeight="1" x14ac:dyDescent="0.25">
      <c r="A2822" s="93" t="s">
        <v>3907</v>
      </c>
      <c r="B2822" s="93"/>
      <c r="C2822" s="23" t="s">
        <v>3</v>
      </c>
      <c r="D2822" s="23" t="s">
        <v>4</v>
      </c>
      <c r="E2822" s="23" t="s">
        <v>3894</v>
      </c>
      <c r="F2822" s="23" t="s">
        <v>3895</v>
      </c>
      <c r="G2822" s="23" t="s">
        <v>3896</v>
      </c>
    </row>
    <row r="2823" spans="1:7" ht="21" customHeight="1" x14ac:dyDescent="0.25">
      <c r="A2823" s="24" t="s">
        <v>3908</v>
      </c>
      <c r="B2823" s="25" t="s">
        <v>3909</v>
      </c>
      <c r="C2823" s="24" t="s">
        <v>20</v>
      </c>
      <c r="D2823" s="24" t="s">
        <v>2056</v>
      </c>
      <c r="E2823" s="30">
        <v>0.03</v>
      </c>
      <c r="F2823" s="27">
        <v>32.24</v>
      </c>
      <c r="G2823" s="27">
        <f>ROUND(ROUND(E2823,8)*F2823,2)</f>
        <v>0.97</v>
      </c>
    </row>
    <row r="2824" spans="1:7" ht="15" customHeight="1" x14ac:dyDescent="0.25">
      <c r="A2824" s="24" t="s">
        <v>3910</v>
      </c>
      <c r="B2824" s="25" t="s">
        <v>3911</v>
      </c>
      <c r="C2824" s="24" t="s">
        <v>20</v>
      </c>
      <c r="D2824" s="24" t="s">
        <v>2056</v>
      </c>
      <c r="E2824" s="30">
        <v>0.03</v>
      </c>
      <c r="F2824" s="27">
        <v>24.94</v>
      </c>
      <c r="G2824" s="27">
        <f>ROUND(ROUND(E2824,8)*F2824,2)</f>
        <v>0.75</v>
      </c>
    </row>
    <row r="2825" spans="1:7" ht="18" customHeight="1" x14ac:dyDescent="0.25">
      <c r="A2825" s="9"/>
      <c r="B2825" s="9"/>
      <c r="C2825" s="9"/>
      <c r="D2825" s="9"/>
      <c r="E2825" s="91" t="s">
        <v>3912</v>
      </c>
      <c r="F2825" s="91"/>
      <c r="G2825" s="28">
        <f>SUM(G2823:G2824)</f>
        <v>1.72</v>
      </c>
    </row>
    <row r="2826" spans="1:7" ht="15" customHeight="1" x14ac:dyDescent="0.25">
      <c r="A2826" s="9"/>
      <c r="B2826" s="9"/>
      <c r="C2826" s="9"/>
      <c r="D2826" s="9"/>
      <c r="E2826" s="92" t="s">
        <v>3913</v>
      </c>
      <c r="F2826" s="92"/>
      <c r="G2826" s="29">
        <f>ROUND(SUM(G2821,G2825),2)</f>
        <v>2.68</v>
      </c>
    </row>
    <row r="2827" spans="1:7" ht="9.9499999999999993" customHeight="1" x14ac:dyDescent="0.25">
      <c r="A2827" s="9"/>
      <c r="B2827" s="9"/>
      <c r="C2827" s="9"/>
      <c r="D2827" s="9"/>
      <c r="E2827" s="100"/>
      <c r="F2827" s="100"/>
      <c r="G2827" s="100"/>
    </row>
    <row r="2828" spans="1:7" ht="20.100000000000001" customHeight="1" x14ac:dyDescent="0.25">
      <c r="A2828" s="99" t="s">
        <v>4124</v>
      </c>
      <c r="B2828" s="99"/>
      <c r="C2828" s="99"/>
      <c r="D2828" s="99"/>
      <c r="E2828" s="99"/>
      <c r="F2828" s="99"/>
      <c r="G2828" s="99"/>
    </row>
    <row r="2829" spans="1:7" ht="15" customHeight="1" x14ac:dyDescent="0.25">
      <c r="A2829" s="93" t="s">
        <v>3981</v>
      </c>
      <c r="B2829" s="93"/>
      <c r="C2829" s="23" t="s">
        <v>3</v>
      </c>
      <c r="D2829" s="23" t="s">
        <v>4</v>
      </c>
      <c r="E2829" s="23" t="s">
        <v>3894</v>
      </c>
      <c r="F2829" s="23" t="s">
        <v>3895</v>
      </c>
      <c r="G2829" s="23" t="s">
        <v>3896</v>
      </c>
    </row>
    <row r="2830" spans="1:7" ht="21" customHeight="1" x14ac:dyDescent="0.25">
      <c r="A2830" s="24" t="s">
        <v>70</v>
      </c>
      <c r="B2830" s="25" t="s">
        <v>3982</v>
      </c>
      <c r="C2830" s="24" t="s">
        <v>25</v>
      </c>
      <c r="D2830" s="24" t="s">
        <v>61</v>
      </c>
      <c r="E2830" s="30">
        <v>1</v>
      </c>
      <c r="F2830" s="27">
        <v>28.42</v>
      </c>
      <c r="G2830" s="27">
        <f>ROUND(ROUND(E2830,8)*F2830,2)</f>
        <v>28.42</v>
      </c>
    </row>
    <row r="2831" spans="1:7" ht="15" customHeight="1" x14ac:dyDescent="0.25">
      <c r="A2831" s="9"/>
      <c r="B2831" s="9"/>
      <c r="C2831" s="9"/>
      <c r="D2831" s="9"/>
      <c r="E2831" s="91" t="s">
        <v>3983</v>
      </c>
      <c r="F2831" s="91"/>
      <c r="G2831" s="28">
        <f>SUM(G2830:G2830)</f>
        <v>28.42</v>
      </c>
    </row>
    <row r="2832" spans="1:7" ht="15" customHeight="1" x14ac:dyDescent="0.25">
      <c r="A2832" s="9"/>
      <c r="B2832" s="9"/>
      <c r="C2832" s="9"/>
      <c r="D2832" s="9"/>
      <c r="E2832" s="92" t="s">
        <v>3913</v>
      </c>
      <c r="F2832" s="92"/>
      <c r="G2832" s="29">
        <f>ROUND(SUM(G2831),2)</f>
        <v>28.42</v>
      </c>
    </row>
    <row r="2833" spans="1:7" ht="9.9499999999999993" customHeight="1" x14ac:dyDescent="0.25">
      <c r="A2833" s="9"/>
      <c r="B2833" s="9"/>
      <c r="C2833" s="9"/>
      <c r="D2833" s="9"/>
      <c r="E2833" s="100"/>
      <c r="F2833" s="100"/>
      <c r="G2833" s="100"/>
    </row>
    <row r="2834" spans="1:7" ht="20.100000000000001" customHeight="1" x14ac:dyDescent="0.25">
      <c r="A2834" s="99" t="s">
        <v>4125</v>
      </c>
      <c r="B2834" s="99"/>
      <c r="C2834" s="99"/>
      <c r="D2834" s="99"/>
      <c r="E2834" s="99"/>
      <c r="F2834" s="99"/>
      <c r="G2834" s="99"/>
    </row>
    <row r="2835" spans="1:7" ht="15" customHeight="1" x14ac:dyDescent="0.25">
      <c r="A2835" s="93" t="s">
        <v>3893</v>
      </c>
      <c r="B2835" s="93"/>
      <c r="C2835" s="23" t="s">
        <v>3</v>
      </c>
      <c r="D2835" s="23" t="s">
        <v>4</v>
      </c>
      <c r="E2835" s="23" t="s">
        <v>3894</v>
      </c>
      <c r="F2835" s="23" t="s">
        <v>3895</v>
      </c>
      <c r="G2835" s="23" t="s">
        <v>3896</v>
      </c>
    </row>
    <row r="2836" spans="1:7" ht="29.1" customHeight="1" x14ac:dyDescent="0.25">
      <c r="A2836" s="24" t="s">
        <v>4054</v>
      </c>
      <c r="B2836" s="25" t="s">
        <v>4055</v>
      </c>
      <c r="C2836" s="24" t="s">
        <v>20</v>
      </c>
      <c r="D2836" s="24" t="s">
        <v>34</v>
      </c>
      <c r="E2836" s="30">
        <v>0.18468999999999999</v>
      </c>
      <c r="F2836" s="27">
        <v>517.16999999999996</v>
      </c>
      <c r="G2836" s="27">
        <f t="shared" ref="G2836:G2841" si="75">ROUND(ROUND(E2836,8)*F2836,2)</f>
        <v>95.52</v>
      </c>
    </row>
    <row r="2837" spans="1:7" ht="21" customHeight="1" x14ac:dyDescent="0.25">
      <c r="A2837" s="24" t="s">
        <v>4056</v>
      </c>
      <c r="B2837" s="25" t="s">
        <v>4057</v>
      </c>
      <c r="C2837" s="24" t="s">
        <v>20</v>
      </c>
      <c r="D2837" s="24" t="s">
        <v>2057</v>
      </c>
      <c r="E2837" s="30">
        <v>3.1900000000000001E-3</v>
      </c>
      <c r="F2837" s="27">
        <v>8.98</v>
      </c>
      <c r="G2837" s="27">
        <f t="shared" si="75"/>
        <v>0.03</v>
      </c>
    </row>
    <row r="2838" spans="1:7" ht="15" customHeight="1" x14ac:dyDescent="0.25">
      <c r="A2838" s="24" t="s">
        <v>3955</v>
      </c>
      <c r="B2838" s="25" t="s">
        <v>3956</v>
      </c>
      <c r="C2838" s="24" t="s">
        <v>20</v>
      </c>
      <c r="D2838" s="24" t="s">
        <v>3903</v>
      </c>
      <c r="E2838" s="30">
        <v>4.4999999999999998E-2</v>
      </c>
      <c r="F2838" s="27">
        <v>19.37</v>
      </c>
      <c r="G2838" s="27">
        <f t="shared" si="75"/>
        <v>0.87</v>
      </c>
    </row>
    <row r="2839" spans="1:7" ht="21" customHeight="1" x14ac:dyDescent="0.25">
      <c r="A2839" s="24" t="s">
        <v>4050</v>
      </c>
      <c r="B2839" s="25" t="s">
        <v>4051</v>
      </c>
      <c r="C2839" s="24" t="s">
        <v>20</v>
      </c>
      <c r="D2839" s="24" t="s">
        <v>84</v>
      </c>
      <c r="E2839" s="30">
        <v>0.46875</v>
      </c>
      <c r="F2839" s="27">
        <v>3.9</v>
      </c>
      <c r="G2839" s="27">
        <f t="shared" si="75"/>
        <v>1.83</v>
      </c>
    </row>
    <row r="2840" spans="1:7" ht="21" customHeight="1" x14ac:dyDescent="0.25">
      <c r="A2840" s="24" t="s">
        <v>4058</v>
      </c>
      <c r="B2840" s="25" t="s">
        <v>4059</v>
      </c>
      <c r="C2840" s="24" t="s">
        <v>20</v>
      </c>
      <c r="D2840" s="24" t="s">
        <v>84</v>
      </c>
      <c r="E2840" s="30">
        <v>0.375</v>
      </c>
      <c r="F2840" s="27">
        <v>2.69</v>
      </c>
      <c r="G2840" s="27">
        <f t="shared" si="75"/>
        <v>1.01</v>
      </c>
    </row>
    <row r="2841" spans="1:7" ht="29.1" customHeight="1" x14ac:dyDescent="0.25">
      <c r="A2841" s="24" t="s">
        <v>4060</v>
      </c>
      <c r="B2841" s="25" t="s">
        <v>4061</v>
      </c>
      <c r="C2841" s="24" t="s">
        <v>20</v>
      </c>
      <c r="D2841" s="24" t="s">
        <v>16</v>
      </c>
      <c r="E2841" s="30">
        <v>1.07</v>
      </c>
      <c r="F2841" s="27">
        <v>23.81</v>
      </c>
      <c r="G2841" s="27">
        <f t="shared" si="75"/>
        <v>25.48</v>
      </c>
    </row>
    <row r="2842" spans="1:7" ht="15" customHeight="1" x14ac:dyDescent="0.25">
      <c r="A2842" s="9"/>
      <c r="B2842" s="9"/>
      <c r="C2842" s="9"/>
      <c r="D2842" s="9"/>
      <c r="E2842" s="91" t="s">
        <v>3906</v>
      </c>
      <c r="F2842" s="91"/>
      <c r="G2842" s="28">
        <f>SUM(G2836:G2841)</f>
        <v>124.74000000000001</v>
      </c>
    </row>
    <row r="2843" spans="1:7" ht="15" customHeight="1" x14ac:dyDescent="0.25">
      <c r="A2843" s="93" t="s">
        <v>3907</v>
      </c>
      <c r="B2843" s="93"/>
      <c r="C2843" s="23" t="s">
        <v>3</v>
      </c>
      <c r="D2843" s="23" t="s">
        <v>4</v>
      </c>
      <c r="E2843" s="23" t="s">
        <v>3894</v>
      </c>
      <c r="F2843" s="23" t="s">
        <v>3895</v>
      </c>
      <c r="G2843" s="23" t="s">
        <v>3896</v>
      </c>
    </row>
    <row r="2844" spans="1:7" ht="21" customHeight="1" x14ac:dyDescent="0.25">
      <c r="A2844" s="24" t="s">
        <v>3908</v>
      </c>
      <c r="B2844" s="25" t="s">
        <v>3909</v>
      </c>
      <c r="C2844" s="24" t="s">
        <v>20</v>
      </c>
      <c r="D2844" s="24" t="s">
        <v>2056</v>
      </c>
      <c r="E2844" s="30">
        <v>0.13009999999999999</v>
      </c>
      <c r="F2844" s="27">
        <v>32.24</v>
      </c>
      <c r="G2844" s="27">
        <f>ROUND(ROUND(E2844,8)*F2844,2)</f>
        <v>4.1900000000000004</v>
      </c>
    </row>
    <row r="2845" spans="1:7" ht="15" customHeight="1" x14ac:dyDescent="0.25">
      <c r="A2845" s="24" t="s">
        <v>3971</v>
      </c>
      <c r="B2845" s="25" t="s">
        <v>3972</v>
      </c>
      <c r="C2845" s="24" t="s">
        <v>20</v>
      </c>
      <c r="D2845" s="24" t="s">
        <v>2056</v>
      </c>
      <c r="E2845" s="30">
        <v>8.7400000000000005E-2</v>
      </c>
      <c r="F2845" s="27">
        <v>32.69</v>
      </c>
      <c r="G2845" s="27">
        <f>ROUND(ROUND(E2845,8)*F2845,2)</f>
        <v>2.86</v>
      </c>
    </row>
    <row r="2846" spans="1:7" ht="15" customHeight="1" x14ac:dyDescent="0.25">
      <c r="A2846" s="24" t="s">
        <v>3910</v>
      </c>
      <c r="B2846" s="25" t="s">
        <v>3911</v>
      </c>
      <c r="C2846" s="24" t="s">
        <v>20</v>
      </c>
      <c r="D2846" s="24" t="s">
        <v>2056</v>
      </c>
      <c r="E2846" s="30">
        <v>0.21759999999999999</v>
      </c>
      <c r="F2846" s="27">
        <v>24.94</v>
      </c>
      <c r="G2846" s="27">
        <f>ROUND(ROUND(E2846,8)*F2846,2)</f>
        <v>5.43</v>
      </c>
    </row>
    <row r="2847" spans="1:7" ht="18" customHeight="1" x14ac:dyDescent="0.25">
      <c r="A2847" s="9"/>
      <c r="B2847" s="9"/>
      <c r="C2847" s="9"/>
      <c r="D2847" s="9"/>
      <c r="E2847" s="91" t="s">
        <v>3912</v>
      </c>
      <c r="F2847" s="91"/>
      <c r="G2847" s="28">
        <f>SUM(G2844:G2846)</f>
        <v>12.48</v>
      </c>
    </row>
    <row r="2848" spans="1:7" ht="15" customHeight="1" x14ac:dyDescent="0.25">
      <c r="A2848" s="93" t="s">
        <v>3922</v>
      </c>
      <c r="B2848" s="93"/>
      <c r="C2848" s="23" t="s">
        <v>3</v>
      </c>
      <c r="D2848" s="23" t="s">
        <v>4</v>
      </c>
      <c r="E2848" s="23" t="s">
        <v>3894</v>
      </c>
      <c r="F2848" s="23" t="s">
        <v>3895</v>
      </c>
      <c r="G2848" s="23" t="s">
        <v>3896</v>
      </c>
    </row>
    <row r="2849" spans="1:7" ht="29.1" customHeight="1" x14ac:dyDescent="0.25">
      <c r="A2849" s="24" t="s">
        <v>4062</v>
      </c>
      <c r="B2849" s="25" t="s">
        <v>4063</v>
      </c>
      <c r="C2849" s="24" t="s">
        <v>20</v>
      </c>
      <c r="D2849" s="24" t="s">
        <v>3903</v>
      </c>
      <c r="E2849" s="30">
        <v>1.23E-2</v>
      </c>
      <c r="F2849" s="27">
        <v>23.44</v>
      </c>
      <c r="G2849" s="27">
        <f>ROUND(ROUND(E2849,8)*F2849,2)</f>
        <v>0.28999999999999998</v>
      </c>
    </row>
    <row r="2850" spans="1:7" ht="21" customHeight="1" x14ac:dyDescent="0.25">
      <c r="A2850" s="24" t="s">
        <v>4064</v>
      </c>
      <c r="B2850" s="25" t="s">
        <v>4065</v>
      </c>
      <c r="C2850" s="24" t="s">
        <v>4066</v>
      </c>
      <c r="D2850" s="24" t="s">
        <v>26</v>
      </c>
      <c r="E2850" s="30">
        <v>4</v>
      </c>
      <c r="F2850" s="27">
        <v>5.76</v>
      </c>
      <c r="G2850" s="27">
        <f>ROUND(ROUND(E2850,8)*F2850,2)</f>
        <v>23.04</v>
      </c>
    </row>
    <row r="2851" spans="1:7" ht="15" customHeight="1" x14ac:dyDescent="0.25">
      <c r="A2851" s="9"/>
      <c r="B2851" s="9"/>
      <c r="C2851" s="9"/>
      <c r="D2851" s="9"/>
      <c r="E2851" s="91" t="s">
        <v>3933</v>
      </c>
      <c r="F2851" s="91"/>
      <c r="G2851" s="28">
        <f>SUM(G2849:G2850)</f>
        <v>23.33</v>
      </c>
    </row>
    <row r="2852" spans="1:7" ht="15" customHeight="1" x14ac:dyDescent="0.25">
      <c r="A2852" s="9"/>
      <c r="B2852" s="9"/>
      <c r="C2852" s="9"/>
      <c r="D2852" s="9"/>
      <c r="E2852" s="92" t="s">
        <v>3913</v>
      </c>
      <c r="F2852" s="92"/>
      <c r="G2852" s="29">
        <f>ROUND(SUM(G2842,G2847,G2851),2)</f>
        <v>160.55000000000001</v>
      </c>
    </row>
    <row r="2853" spans="1:7" ht="9.9499999999999993" customHeight="1" x14ac:dyDescent="0.25">
      <c r="A2853" s="9"/>
      <c r="B2853" s="9"/>
      <c r="C2853" s="9"/>
      <c r="D2853" s="9"/>
      <c r="E2853" s="100"/>
      <c r="F2853" s="100"/>
      <c r="G2853" s="100"/>
    </row>
    <row r="2854" spans="1:7" ht="20.100000000000001" customHeight="1" x14ac:dyDescent="0.25">
      <c r="A2854" s="99" t="s">
        <v>4123</v>
      </c>
      <c r="B2854" s="99"/>
      <c r="C2854" s="99"/>
      <c r="D2854" s="99"/>
      <c r="E2854" s="99"/>
      <c r="F2854" s="99"/>
      <c r="G2854" s="99"/>
    </row>
    <row r="2855" spans="1:7" ht="15" customHeight="1" x14ac:dyDescent="0.25">
      <c r="A2855" s="93" t="s">
        <v>3893</v>
      </c>
      <c r="B2855" s="93"/>
      <c r="C2855" s="23" t="s">
        <v>3</v>
      </c>
      <c r="D2855" s="23" t="s">
        <v>4</v>
      </c>
      <c r="E2855" s="23" t="s">
        <v>3894</v>
      </c>
      <c r="F2855" s="23" t="s">
        <v>3895</v>
      </c>
      <c r="G2855" s="23" t="s">
        <v>3896</v>
      </c>
    </row>
    <row r="2856" spans="1:7" ht="15" customHeight="1" x14ac:dyDescent="0.25">
      <c r="A2856" s="24" t="s">
        <v>3951</v>
      </c>
      <c r="B2856" s="25" t="s">
        <v>3952</v>
      </c>
      <c r="C2856" s="24" t="s">
        <v>3953</v>
      </c>
      <c r="D2856" s="24" t="s">
        <v>3954</v>
      </c>
      <c r="E2856" s="30">
        <v>4.0000000000000001E-3</v>
      </c>
      <c r="F2856" s="27">
        <v>215</v>
      </c>
      <c r="G2856" s="27">
        <f>ROUND(ROUND(E2856,8)*F2856,2)</f>
        <v>0.86</v>
      </c>
    </row>
    <row r="2857" spans="1:7" ht="15" customHeight="1" x14ac:dyDescent="0.25">
      <c r="A2857" s="24" t="s">
        <v>3955</v>
      </c>
      <c r="B2857" s="25" t="s">
        <v>3956</v>
      </c>
      <c r="C2857" s="24" t="s">
        <v>20</v>
      </c>
      <c r="D2857" s="24" t="s">
        <v>3903</v>
      </c>
      <c r="E2857" s="30">
        <v>5.0000000000000001E-3</v>
      </c>
      <c r="F2857" s="27">
        <v>19.37</v>
      </c>
      <c r="G2857" s="27">
        <f>ROUND(ROUND(E2857,8)*F2857,2)</f>
        <v>0.1</v>
      </c>
    </row>
    <row r="2858" spans="1:7" ht="15" customHeight="1" x14ac:dyDescent="0.25">
      <c r="A2858" s="9"/>
      <c r="B2858" s="9"/>
      <c r="C2858" s="9"/>
      <c r="D2858" s="9"/>
      <c r="E2858" s="91" t="s">
        <v>3906</v>
      </c>
      <c r="F2858" s="91"/>
      <c r="G2858" s="28">
        <f>SUM(G2856:G2857)</f>
        <v>0.96</v>
      </c>
    </row>
    <row r="2859" spans="1:7" ht="15" customHeight="1" x14ac:dyDescent="0.25">
      <c r="A2859" s="93" t="s">
        <v>3907</v>
      </c>
      <c r="B2859" s="93"/>
      <c r="C2859" s="23" t="s">
        <v>3</v>
      </c>
      <c r="D2859" s="23" t="s">
        <v>4</v>
      </c>
      <c r="E2859" s="23" t="s">
        <v>3894</v>
      </c>
      <c r="F2859" s="23" t="s">
        <v>3895</v>
      </c>
      <c r="G2859" s="23" t="s">
        <v>3896</v>
      </c>
    </row>
    <row r="2860" spans="1:7" ht="21" customHeight="1" x14ac:dyDescent="0.25">
      <c r="A2860" s="24" t="s">
        <v>3908</v>
      </c>
      <c r="B2860" s="25" t="s">
        <v>3909</v>
      </c>
      <c r="C2860" s="24" t="s">
        <v>20</v>
      </c>
      <c r="D2860" s="24" t="s">
        <v>2056</v>
      </c>
      <c r="E2860" s="30">
        <v>0.03</v>
      </c>
      <c r="F2860" s="27">
        <v>32.24</v>
      </c>
      <c r="G2860" s="27">
        <f>ROUND(ROUND(E2860,8)*F2860,2)</f>
        <v>0.97</v>
      </c>
    </row>
    <row r="2861" spans="1:7" ht="15" customHeight="1" x14ac:dyDescent="0.25">
      <c r="A2861" s="24" t="s">
        <v>3910</v>
      </c>
      <c r="B2861" s="25" t="s">
        <v>3911</v>
      </c>
      <c r="C2861" s="24" t="s">
        <v>20</v>
      </c>
      <c r="D2861" s="24" t="s">
        <v>2056</v>
      </c>
      <c r="E2861" s="30">
        <v>0.03</v>
      </c>
      <c r="F2861" s="27">
        <v>24.94</v>
      </c>
      <c r="G2861" s="27">
        <f>ROUND(ROUND(E2861,8)*F2861,2)</f>
        <v>0.75</v>
      </c>
    </row>
    <row r="2862" spans="1:7" ht="18" customHeight="1" x14ac:dyDescent="0.25">
      <c r="A2862" s="9"/>
      <c r="B2862" s="9"/>
      <c r="C2862" s="9"/>
      <c r="D2862" s="9"/>
      <c r="E2862" s="91" t="s">
        <v>3912</v>
      </c>
      <c r="F2862" s="91"/>
      <c r="G2862" s="28">
        <f>SUM(G2860:G2861)</f>
        <v>1.72</v>
      </c>
    </row>
    <row r="2863" spans="1:7" ht="15" customHeight="1" x14ac:dyDescent="0.25">
      <c r="A2863" s="9"/>
      <c r="B2863" s="9"/>
      <c r="C2863" s="9"/>
      <c r="D2863" s="9"/>
      <c r="E2863" s="92" t="s">
        <v>3913</v>
      </c>
      <c r="F2863" s="92"/>
      <c r="G2863" s="29">
        <f>ROUND(SUM(G2858,G2862),2)</f>
        <v>2.68</v>
      </c>
    </row>
    <row r="2864" spans="1:7" ht="9.9499999999999993" customHeight="1" x14ac:dyDescent="0.25">
      <c r="A2864" s="9"/>
      <c r="B2864" s="9"/>
      <c r="C2864" s="9"/>
      <c r="D2864" s="9"/>
      <c r="E2864" s="100"/>
      <c r="F2864" s="100"/>
      <c r="G2864" s="100"/>
    </row>
    <row r="2865" spans="1:7" ht="20.100000000000001" customHeight="1" x14ac:dyDescent="0.25">
      <c r="A2865" s="99" t="s">
        <v>4124</v>
      </c>
      <c r="B2865" s="99"/>
      <c r="C2865" s="99"/>
      <c r="D2865" s="99"/>
      <c r="E2865" s="99"/>
      <c r="F2865" s="99"/>
      <c r="G2865" s="99"/>
    </row>
    <row r="2866" spans="1:7" ht="15" customHeight="1" x14ac:dyDescent="0.25">
      <c r="A2866" s="93" t="s">
        <v>3981</v>
      </c>
      <c r="B2866" s="93"/>
      <c r="C2866" s="23" t="s">
        <v>3</v>
      </c>
      <c r="D2866" s="23" t="s">
        <v>4</v>
      </c>
      <c r="E2866" s="23" t="s">
        <v>3894</v>
      </c>
      <c r="F2866" s="23" t="s">
        <v>3895</v>
      </c>
      <c r="G2866" s="23" t="s">
        <v>3896</v>
      </c>
    </row>
    <row r="2867" spans="1:7" ht="21" customHeight="1" x14ac:dyDescent="0.25">
      <c r="A2867" s="24" t="s">
        <v>70</v>
      </c>
      <c r="B2867" s="25" t="s">
        <v>3982</v>
      </c>
      <c r="C2867" s="24" t="s">
        <v>25</v>
      </c>
      <c r="D2867" s="24" t="s">
        <v>61</v>
      </c>
      <c r="E2867" s="30">
        <v>1</v>
      </c>
      <c r="F2867" s="27">
        <v>28.42</v>
      </c>
      <c r="G2867" s="27">
        <f>ROUND(ROUND(E2867,8)*F2867,2)</f>
        <v>28.42</v>
      </c>
    </row>
    <row r="2868" spans="1:7" ht="15" customHeight="1" x14ac:dyDescent="0.25">
      <c r="A2868" s="9"/>
      <c r="B2868" s="9"/>
      <c r="C2868" s="9"/>
      <c r="D2868" s="9"/>
      <c r="E2868" s="91" t="s">
        <v>3983</v>
      </c>
      <c r="F2868" s="91"/>
      <c r="G2868" s="28">
        <f>SUM(G2867:G2867)</f>
        <v>28.42</v>
      </c>
    </row>
    <row r="2869" spans="1:7" ht="15" customHeight="1" x14ac:dyDescent="0.25">
      <c r="A2869" s="9"/>
      <c r="B2869" s="9"/>
      <c r="C2869" s="9"/>
      <c r="D2869" s="9"/>
      <c r="E2869" s="92" t="s">
        <v>3913</v>
      </c>
      <c r="F2869" s="92"/>
      <c r="G2869" s="29">
        <f>ROUND(SUM(G2868),2)</f>
        <v>28.42</v>
      </c>
    </row>
    <row r="2870" spans="1:7" ht="9.9499999999999993" customHeight="1" x14ac:dyDescent="0.25">
      <c r="A2870" s="9"/>
      <c r="B2870" s="9"/>
      <c r="C2870" s="9"/>
      <c r="D2870" s="9"/>
      <c r="E2870" s="100"/>
      <c r="F2870" s="100"/>
      <c r="G2870" s="100"/>
    </row>
    <row r="2871" spans="1:7" ht="20.100000000000001" customHeight="1" x14ac:dyDescent="0.25">
      <c r="A2871" s="99" t="s">
        <v>4125</v>
      </c>
      <c r="B2871" s="99"/>
      <c r="C2871" s="99"/>
      <c r="D2871" s="99"/>
      <c r="E2871" s="99"/>
      <c r="F2871" s="99"/>
      <c r="G2871" s="99"/>
    </row>
    <row r="2872" spans="1:7" ht="15" customHeight="1" x14ac:dyDescent="0.25">
      <c r="A2872" s="93" t="s">
        <v>3893</v>
      </c>
      <c r="B2872" s="93"/>
      <c r="C2872" s="23" t="s">
        <v>3</v>
      </c>
      <c r="D2872" s="23" t="s">
        <v>4</v>
      </c>
      <c r="E2872" s="23" t="s">
        <v>3894</v>
      </c>
      <c r="F2872" s="23" t="s">
        <v>3895</v>
      </c>
      <c r="G2872" s="23" t="s">
        <v>3896</v>
      </c>
    </row>
    <row r="2873" spans="1:7" ht="29.1" customHeight="1" x14ac:dyDescent="0.25">
      <c r="A2873" s="24" t="s">
        <v>4054</v>
      </c>
      <c r="B2873" s="25" t="s">
        <v>4055</v>
      </c>
      <c r="C2873" s="24" t="s">
        <v>20</v>
      </c>
      <c r="D2873" s="24" t="s">
        <v>34</v>
      </c>
      <c r="E2873" s="30">
        <v>0.18468999999999999</v>
      </c>
      <c r="F2873" s="27">
        <v>517.16999999999996</v>
      </c>
      <c r="G2873" s="27">
        <f t="shared" ref="G2873:G2878" si="76">ROUND(ROUND(E2873,8)*F2873,2)</f>
        <v>95.52</v>
      </c>
    </row>
    <row r="2874" spans="1:7" ht="21" customHeight="1" x14ac:dyDescent="0.25">
      <c r="A2874" s="24" t="s">
        <v>4056</v>
      </c>
      <c r="B2874" s="25" t="s">
        <v>4057</v>
      </c>
      <c r="C2874" s="24" t="s">
        <v>20</v>
      </c>
      <c r="D2874" s="24" t="s">
        <v>2057</v>
      </c>
      <c r="E2874" s="30">
        <v>3.1900000000000001E-3</v>
      </c>
      <c r="F2874" s="27">
        <v>8.98</v>
      </c>
      <c r="G2874" s="27">
        <f t="shared" si="76"/>
        <v>0.03</v>
      </c>
    </row>
    <row r="2875" spans="1:7" ht="15" customHeight="1" x14ac:dyDescent="0.25">
      <c r="A2875" s="24" t="s">
        <v>3955</v>
      </c>
      <c r="B2875" s="25" t="s">
        <v>3956</v>
      </c>
      <c r="C2875" s="24" t="s">
        <v>20</v>
      </c>
      <c r="D2875" s="24" t="s">
        <v>3903</v>
      </c>
      <c r="E2875" s="30">
        <v>4.4999999999999998E-2</v>
      </c>
      <c r="F2875" s="27">
        <v>19.37</v>
      </c>
      <c r="G2875" s="27">
        <f t="shared" si="76"/>
        <v>0.87</v>
      </c>
    </row>
    <row r="2876" spans="1:7" ht="21" customHeight="1" x14ac:dyDescent="0.25">
      <c r="A2876" s="24" t="s">
        <v>4050</v>
      </c>
      <c r="B2876" s="25" t="s">
        <v>4051</v>
      </c>
      <c r="C2876" s="24" t="s">
        <v>20</v>
      </c>
      <c r="D2876" s="24" t="s">
        <v>84</v>
      </c>
      <c r="E2876" s="30">
        <v>0.46875</v>
      </c>
      <c r="F2876" s="27">
        <v>3.9</v>
      </c>
      <c r="G2876" s="27">
        <f t="shared" si="76"/>
        <v>1.83</v>
      </c>
    </row>
    <row r="2877" spans="1:7" ht="21" customHeight="1" x14ac:dyDescent="0.25">
      <c r="A2877" s="24" t="s">
        <v>4058</v>
      </c>
      <c r="B2877" s="25" t="s">
        <v>4059</v>
      </c>
      <c r="C2877" s="24" t="s">
        <v>20</v>
      </c>
      <c r="D2877" s="24" t="s">
        <v>84</v>
      </c>
      <c r="E2877" s="30">
        <v>0.375</v>
      </c>
      <c r="F2877" s="27">
        <v>2.69</v>
      </c>
      <c r="G2877" s="27">
        <f t="shared" si="76"/>
        <v>1.01</v>
      </c>
    </row>
    <row r="2878" spans="1:7" ht="29.1" customHeight="1" x14ac:dyDescent="0.25">
      <c r="A2878" s="24" t="s">
        <v>4060</v>
      </c>
      <c r="B2878" s="25" t="s">
        <v>4061</v>
      </c>
      <c r="C2878" s="24" t="s">
        <v>20</v>
      </c>
      <c r="D2878" s="24" t="s">
        <v>16</v>
      </c>
      <c r="E2878" s="30">
        <v>1.07</v>
      </c>
      <c r="F2878" s="27">
        <v>23.81</v>
      </c>
      <c r="G2878" s="27">
        <f t="shared" si="76"/>
        <v>25.48</v>
      </c>
    </row>
    <row r="2879" spans="1:7" ht="15" customHeight="1" x14ac:dyDescent="0.25">
      <c r="A2879" s="9"/>
      <c r="B2879" s="9"/>
      <c r="C2879" s="9"/>
      <c r="D2879" s="9"/>
      <c r="E2879" s="91" t="s">
        <v>3906</v>
      </c>
      <c r="F2879" s="91"/>
      <c r="G2879" s="28">
        <f>SUM(G2873:G2878)</f>
        <v>124.74000000000001</v>
      </c>
    </row>
    <row r="2880" spans="1:7" ht="15" customHeight="1" x14ac:dyDescent="0.25">
      <c r="A2880" s="93" t="s">
        <v>3907</v>
      </c>
      <c r="B2880" s="93"/>
      <c r="C2880" s="23" t="s">
        <v>3</v>
      </c>
      <c r="D2880" s="23" t="s">
        <v>4</v>
      </c>
      <c r="E2880" s="23" t="s">
        <v>3894</v>
      </c>
      <c r="F2880" s="23" t="s">
        <v>3895</v>
      </c>
      <c r="G2880" s="23" t="s">
        <v>3896</v>
      </c>
    </row>
    <row r="2881" spans="1:7" ht="21" customHeight="1" x14ac:dyDescent="0.25">
      <c r="A2881" s="24" t="s">
        <v>3908</v>
      </c>
      <c r="B2881" s="25" t="s">
        <v>3909</v>
      </c>
      <c r="C2881" s="24" t="s">
        <v>20</v>
      </c>
      <c r="D2881" s="24" t="s">
        <v>2056</v>
      </c>
      <c r="E2881" s="30">
        <v>0.13009999999999999</v>
      </c>
      <c r="F2881" s="27">
        <v>32.24</v>
      </c>
      <c r="G2881" s="27">
        <f>ROUND(ROUND(E2881,8)*F2881,2)</f>
        <v>4.1900000000000004</v>
      </c>
    </row>
    <row r="2882" spans="1:7" ht="15" customHeight="1" x14ac:dyDescent="0.25">
      <c r="A2882" s="24" t="s">
        <v>3971</v>
      </c>
      <c r="B2882" s="25" t="s">
        <v>3972</v>
      </c>
      <c r="C2882" s="24" t="s">
        <v>20</v>
      </c>
      <c r="D2882" s="24" t="s">
        <v>2056</v>
      </c>
      <c r="E2882" s="30">
        <v>8.7400000000000005E-2</v>
      </c>
      <c r="F2882" s="27">
        <v>32.69</v>
      </c>
      <c r="G2882" s="27">
        <f>ROUND(ROUND(E2882,8)*F2882,2)</f>
        <v>2.86</v>
      </c>
    </row>
    <row r="2883" spans="1:7" ht="15" customHeight="1" x14ac:dyDescent="0.25">
      <c r="A2883" s="24" t="s">
        <v>3910</v>
      </c>
      <c r="B2883" s="25" t="s">
        <v>3911</v>
      </c>
      <c r="C2883" s="24" t="s">
        <v>20</v>
      </c>
      <c r="D2883" s="24" t="s">
        <v>2056</v>
      </c>
      <c r="E2883" s="30">
        <v>0.21759999999999999</v>
      </c>
      <c r="F2883" s="27">
        <v>24.94</v>
      </c>
      <c r="G2883" s="27">
        <f>ROUND(ROUND(E2883,8)*F2883,2)</f>
        <v>5.43</v>
      </c>
    </row>
    <row r="2884" spans="1:7" ht="18" customHeight="1" x14ac:dyDescent="0.25">
      <c r="A2884" s="9"/>
      <c r="B2884" s="9"/>
      <c r="C2884" s="9"/>
      <c r="D2884" s="9"/>
      <c r="E2884" s="91" t="s">
        <v>3912</v>
      </c>
      <c r="F2884" s="91"/>
      <c r="G2884" s="28">
        <f>SUM(G2881:G2883)</f>
        <v>12.48</v>
      </c>
    </row>
    <row r="2885" spans="1:7" ht="15" customHeight="1" x14ac:dyDescent="0.25">
      <c r="A2885" s="93" t="s">
        <v>3922</v>
      </c>
      <c r="B2885" s="93"/>
      <c r="C2885" s="23" t="s">
        <v>3</v>
      </c>
      <c r="D2885" s="23" t="s">
        <v>4</v>
      </c>
      <c r="E2885" s="23" t="s">
        <v>3894</v>
      </c>
      <c r="F2885" s="23" t="s">
        <v>3895</v>
      </c>
      <c r="G2885" s="23" t="s">
        <v>3896</v>
      </c>
    </row>
    <row r="2886" spans="1:7" ht="29.1" customHeight="1" x14ac:dyDescent="0.25">
      <c r="A2886" s="24" t="s">
        <v>4062</v>
      </c>
      <c r="B2886" s="25" t="s">
        <v>4063</v>
      </c>
      <c r="C2886" s="24" t="s">
        <v>20</v>
      </c>
      <c r="D2886" s="24" t="s">
        <v>3903</v>
      </c>
      <c r="E2886" s="30">
        <v>1.23E-2</v>
      </c>
      <c r="F2886" s="27">
        <v>23.44</v>
      </c>
      <c r="G2886" s="27">
        <f>ROUND(ROUND(E2886,8)*F2886,2)</f>
        <v>0.28999999999999998</v>
      </c>
    </row>
    <row r="2887" spans="1:7" ht="21" customHeight="1" x14ac:dyDescent="0.25">
      <c r="A2887" s="24" t="s">
        <v>4064</v>
      </c>
      <c r="B2887" s="25" t="s">
        <v>4065</v>
      </c>
      <c r="C2887" s="24" t="s">
        <v>4066</v>
      </c>
      <c r="D2887" s="24" t="s">
        <v>26</v>
      </c>
      <c r="E2887" s="30">
        <v>4</v>
      </c>
      <c r="F2887" s="27">
        <v>5.76</v>
      </c>
      <c r="G2887" s="27">
        <f>ROUND(ROUND(E2887,8)*F2887,2)</f>
        <v>23.04</v>
      </c>
    </row>
    <row r="2888" spans="1:7" ht="15" customHeight="1" x14ac:dyDescent="0.25">
      <c r="A2888" s="9"/>
      <c r="B2888" s="9"/>
      <c r="C2888" s="9"/>
      <c r="D2888" s="9"/>
      <c r="E2888" s="91" t="s">
        <v>3933</v>
      </c>
      <c r="F2888" s="91"/>
      <c r="G2888" s="28">
        <f>SUM(G2886:G2887)</f>
        <v>23.33</v>
      </c>
    </row>
    <row r="2889" spans="1:7" ht="15" customHeight="1" x14ac:dyDescent="0.25">
      <c r="A2889" s="9"/>
      <c r="B2889" s="9"/>
      <c r="C2889" s="9"/>
      <c r="D2889" s="9"/>
      <c r="E2889" s="92" t="s">
        <v>3913</v>
      </c>
      <c r="F2889" s="92"/>
      <c r="G2889" s="29">
        <f>ROUND(SUM(G2879,G2884,G2888),2)</f>
        <v>160.55000000000001</v>
      </c>
    </row>
    <row r="2890" spans="1:7" ht="9.9499999999999993" customHeight="1" x14ac:dyDescent="0.25">
      <c r="A2890" s="9"/>
      <c r="B2890" s="9"/>
      <c r="C2890" s="9"/>
      <c r="D2890" s="9"/>
      <c r="E2890" s="100"/>
      <c r="F2890" s="100"/>
      <c r="G2890" s="100"/>
    </row>
    <row r="2891" spans="1:7" ht="20.100000000000001" customHeight="1" x14ac:dyDescent="0.25">
      <c r="A2891" s="99" t="s">
        <v>4123</v>
      </c>
      <c r="B2891" s="99"/>
      <c r="C2891" s="99"/>
      <c r="D2891" s="99"/>
      <c r="E2891" s="99"/>
      <c r="F2891" s="99"/>
      <c r="G2891" s="99"/>
    </row>
    <row r="2892" spans="1:7" ht="15" customHeight="1" x14ac:dyDescent="0.25">
      <c r="A2892" s="93" t="s">
        <v>3893</v>
      </c>
      <c r="B2892" s="93"/>
      <c r="C2892" s="23" t="s">
        <v>3</v>
      </c>
      <c r="D2892" s="23" t="s">
        <v>4</v>
      </c>
      <c r="E2892" s="23" t="s">
        <v>3894</v>
      </c>
      <c r="F2892" s="23" t="s">
        <v>3895</v>
      </c>
      <c r="G2892" s="23" t="s">
        <v>3896</v>
      </c>
    </row>
    <row r="2893" spans="1:7" ht="15" customHeight="1" x14ac:dyDescent="0.25">
      <c r="A2893" s="24" t="s">
        <v>3951</v>
      </c>
      <c r="B2893" s="25" t="s">
        <v>3952</v>
      </c>
      <c r="C2893" s="24" t="s">
        <v>3953</v>
      </c>
      <c r="D2893" s="24" t="s">
        <v>3954</v>
      </c>
      <c r="E2893" s="30">
        <v>4.0000000000000001E-3</v>
      </c>
      <c r="F2893" s="27">
        <v>215</v>
      </c>
      <c r="G2893" s="27">
        <f>ROUND(ROUND(E2893,8)*F2893,2)</f>
        <v>0.86</v>
      </c>
    </row>
    <row r="2894" spans="1:7" ht="15" customHeight="1" x14ac:dyDescent="0.25">
      <c r="A2894" s="24" t="s">
        <v>3955</v>
      </c>
      <c r="B2894" s="25" t="s">
        <v>3956</v>
      </c>
      <c r="C2894" s="24" t="s">
        <v>20</v>
      </c>
      <c r="D2894" s="24" t="s">
        <v>3903</v>
      </c>
      <c r="E2894" s="30">
        <v>5.0000000000000001E-3</v>
      </c>
      <c r="F2894" s="27">
        <v>19.37</v>
      </c>
      <c r="G2894" s="27">
        <f>ROUND(ROUND(E2894,8)*F2894,2)</f>
        <v>0.1</v>
      </c>
    </row>
    <row r="2895" spans="1:7" ht="15" customHeight="1" x14ac:dyDescent="0.25">
      <c r="A2895" s="9"/>
      <c r="B2895" s="9"/>
      <c r="C2895" s="9"/>
      <c r="D2895" s="9"/>
      <c r="E2895" s="91" t="s">
        <v>3906</v>
      </c>
      <c r="F2895" s="91"/>
      <c r="G2895" s="28">
        <f>SUM(G2893:G2894)</f>
        <v>0.96</v>
      </c>
    </row>
    <row r="2896" spans="1:7" ht="15" customHeight="1" x14ac:dyDescent="0.25">
      <c r="A2896" s="93" t="s">
        <v>3907</v>
      </c>
      <c r="B2896" s="93"/>
      <c r="C2896" s="23" t="s">
        <v>3</v>
      </c>
      <c r="D2896" s="23" t="s">
        <v>4</v>
      </c>
      <c r="E2896" s="23" t="s">
        <v>3894</v>
      </c>
      <c r="F2896" s="23" t="s">
        <v>3895</v>
      </c>
      <c r="G2896" s="23" t="s">
        <v>3896</v>
      </c>
    </row>
    <row r="2897" spans="1:7" ht="21" customHeight="1" x14ac:dyDescent="0.25">
      <c r="A2897" s="24" t="s">
        <v>3908</v>
      </c>
      <c r="B2897" s="25" t="s">
        <v>3909</v>
      </c>
      <c r="C2897" s="24" t="s">
        <v>20</v>
      </c>
      <c r="D2897" s="24" t="s">
        <v>2056</v>
      </c>
      <c r="E2897" s="30">
        <v>0.03</v>
      </c>
      <c r="F2897" s="27">
        <v>32.24</v>
      </c>
      <c r="G2897" s="27">
        <f>ROUND(ROUND(E2897,8)*F2897,2)</f>
        <v>0.97</v>
      </c>
    </row>
    <row r="2898" spans="1:7" ht="15" customHeight="1" x14ac:dyDescent="0.25">
      <c r="A2898" s="24" t="s">
        <v>3910</v>
      </c>
      <c r="B2898" s="25" t="s">
        <v>3911</v>
      </c>
      <c r="C2898" s="24" t="s">
        <v>20</v>
      </c>
      <c r="D2898" s="24" t="s">
        <v>2056</v>
      </c>
      <c r="E2898" s="30">
        <v>0.03</v>
      </c>
      <c r="F2898" s="27">
        <v>24.94</v>
      </c>
      <c r="G2898" s="27">
        <f>ROUND(ROUND(E2898,8)*F2898,2)</f>
        <v>0.75</v>
      </c>
    </row>
    <row r="2899" spans="1:7" ht="18" customHeight="1" x14ac:dyDescent="0.25">
      <c r="A2899" s="9"/>
      <c r="B2899" s="9"/>
      <c r="C2899" s="9"/>
      <c r="D2899" s="9"/>
      <c r="E2899" s="91" t="s">
        <v>3912</v>
      </c>
      <c r="F2899" s="91"/>
      <c r="G2899" s="28">
        <f>SUM(G2897:G2898)</f>
        <v>1.72</v>
      </c>
    </row>
    <row r="2900" spans="1:7" ht="15" customHeight="1" x14ac:dyDescent="0.25">
      <c r="A2900" s="9"/>
      <c r="B2900" s="9"/>
      <c r="C2900" s="9"/>
      <c r="D2900" s="9"/>
      <c r="E2900" s="92" t="s">
        <v>3913</v>
      </c>
      <c r="F2900" s="92"/>
      <c r="G2900" s="29">
        <f>ROUND(SUM(G2895,G2899),2)</f>
        <v>2.68</v>
      </c>
    </row>
    <row r="2901" spans="1:7" ht="9.9499999999999993" customHeight="1" x14ac:dyDescent="0.25">
      <c r="A2901" s="9"/>
      <c r="B2901" s="9"/>
      <c r="C2901" s="9"/>
      <c r="D2901" s="9"/>
      <c r="E2901" s="100"/>
      <c r="F2901" s="100"/>
      <c r="G2901" s="100"/>
    </row>
    <row r="2902" spans="1:7" ht="20.100000000000001" customHeight="1" x14ac:dyDescent="0.25">
      <c r="A2902" s="99" t="s">
        <v>4124</v>
      </c>
      <c r="B2902" s="99"/>
      <c r="C2902" s="99"/>
      <c r="D2902" s="99"/>
      <c r="E2902" s="99"/>
      <c r="F2902" s="99"/>
      <c r="G2902" s="99"/>
    </row>
    <row r="2903" spans="1:7" ht="15" customHeight="1" x14ac:dyDescent="0.25">
      <c r="A2903" s="93" t="s">
        <v>3981</v>
      </c>
      <c r="B2903" s="93"/>
      <c r="C2903" s="23" t="s">
        <v>3</v>
      </c>
      <c r="D2903" s="23" t="s">
        <v>4</v>
      </c>
      <c r="E2903" s="23" t="s">
        <v>3894</v>
      </c>
      <c r="F2903" s="23" t="s">
        <v>3895</v>
      </c>
      <c r="G2903" s="23" t="s">
        <v>3896</v>
      </c>
    </row>
    <row r="2904" spans="1:7" ht="21" customHeight="1" x14ac:dyDescent="0.25">
      <c r="A2904" s="24" t="s">
        <v>70</v>
      </c>
      <c r="B2904" s="25" t="s">
        <v>3982</v>
      </c>
      <c r="C2904" s="24" t="s">
        <v>25</v>
      </c>
      <c r="D2904" s="24" t="s">
        <v>61</v>
      </c>
      <c r="E2904" s="30">
        <v>1</v>
      </c>
      <c r="F2904" s="27">
        <v>28.42</v>
      </c>
      <c r="G2904" s="27">
        <f>ROUND(ROUND(E2904,8)*F2904,2)</f>
        <v>28.42</v>
      </c>
    </row>
    <row r="2905" spans="1:7" ht="15" customHeight="1" x14ac:dyDescent="0.25">
      <c r="A2905" s="9"/>
      <c r="B2905" s="9"/>
      <c r="C2905" s="9"/>
      <c r="D2905" s="9"/>
      <c r="E2905" s="91" t="s">
        <v>3983</v>
      </c>
      <c r="F2905" s="91"/>
      <c r="G2905" s="28">
        <f>SUM(G2904:G2904)</f>
        <v>28.42</v>
      </c>
    </row>
    <row r="2906" spans="1:7" ht="15" customHeight="1" x14ac:dyDescent="0.25">
      <c r="A2906" s="9"/>
      <c r="B2906" s="9"/>
      <c r="C2906" s="9"/>
      <c r="D2906" s="9"/>
      <c r="E2906" s="92" t="s">
        <v>3913</v>
      </c>
      <c r="F2906" s="92"/>
      <c r="G2906" s="29">
        <f>ROUND(SUM(G2905),2)</f>
        <v>28.42</v>
      </c>
    </row>
    <row r="2907" spans="1:7" ht="9.9499999999999993" customHeight="1" x14ac:dyDescent="0.25">
      <c r="A2907" s="9"/>
      <c r="B2907" s="9"/>
      <c r="C2907" s="9"/>
      <c r="D2907" s="9"/>
      <c r="E2907" s="100"/>
      <c r="F2907" s="100"/>
      <c r="G2907" s="100"/>
    </row>
    <row r="2908" spans="1:7" ht="20.100000000000001" customHeight="1" x14ac:dyDescent="0.25">
      <c r="A2908" s="99" t="s">
        <v>4125</v>
      </c>
      <c r="B2908" s="99"/>
      <c r="C2908" s="99"/>
      <c r="D2908" s="99"/>
      <c r="E2908" s="99"/>
      <c r="F2908" s="99"/>
      <c r="G2908" s="99"/>
    </row>
    <row r="2909" spans="1:7" ht="15" customHeight="1" x14ac:dyDescent="0.25">
      <c r="A2909" s="93" t="s">
        <v>3893</v>
      </c>
      <c r="B2909" s="93"/>
      <c r="C2909" s="23" t="s">
        <v>3</v>
      </c>
      <c r="D2909" s="23" t="s">
        <v>4</v>
      </c>
      <c r="E2909" s="23" t="s">
        <v>3894</v>
      </c>
      <c r="F2909" s="23" t="s">
        <v>3895</v>
      </c>
      <c r="G2909" s="23" t="s">
        <v>3896</v>
      </c>
    </row>
    <row r="2910" spans="1:7" ht="29.1" customHeight="1" x14ac:dyDescent="0.25">
      <c r="A2910" s="24" t="s">
        <v>4054</v>
      </c>
      <c r="B2910" s="25" t="s">
        <v>4055</v>
      </c>
      <c r="C2910" s="24" t="s">
        <v>20</v>
      </c>
      <c r="D2910" s="24" t="s">
        <v>34</v>
      </c>
      <c r="E2910" s="30">
        <v>0.18468999999999999</v>
      </c>
      <c r="F2910" s="27">
        <v>517.16999999999996</v>
      </c>
      <c r="G2910" s="27">
        <f t="shared" ref="G2910:G2915" si="77">ROUND(ROUND(E2910,8)*F2910,2)</f>
        <v>95.52</v>
      </c>
    </row>
    <row r="2911" spans="1:7" ht="21" customHeight="1" x14ac:dyDescent="0.25">
      <c r="A2911" s="24" t="s">
        <v>4056</v>
      </c>
      <c r="B2911" s="25" t="s">
        <v>4057</v>
      </c>
      <c r="C2911" s="24" t="s">
        <v>20</v>
      </c>
      <c r="D2911" s="24" t="s">
        <v>2057</v>
      </c>
      <c r="E2911" s="30">
        <v>3.1900000000000001E-3</v>
      </c>
      <c r="F2911" s="27">
        <v>8.98</v>
      </c>
      <c r="G2911" s="27">
        <f t="shared" si="77"/>
        <v>0.03</v>
      </c>
    </row>
    <row r="2912" spans="1:7" ht="15" customHeight="1" x14ac:dyDescent="0.25">
      <c r="A2912" s="24" t="s">
        <v>3955</v>
      </c>
      <c r="B2912" s="25" t="s">
        <v>3956</v>
      </c>
      <c r="C2912" s="24" t="s">
        <v>20</v>
      </c>
      <c r="D2912" s="24" t="s">
        <v>3903</v>
      </c>
      <c r="E2912" s="30">
        <v>4.4999999999999998E-2</v>
      </c>
      <c r="F2912" s="27">
        <v>19.37</v>
      </c>
      <c r="G2912" s="27">
        <f t="shared" si="77"/>
        <v>0.87</v>
      </c>
    </row>
    <row r="2913" spans="1:7" ht="21" customHeight="1" x14ac:dyDescent="0.25">
      <c r="A2913" s="24" t="s">
        <v>4050</v>
      </c>
      <c r="B2913" s="25" t="s">
        <v>4051</v>
      </c>
      <c r="C2913" s="24" t="s">
        <v>20</v>
      </c>
      <c r="D2913" s="24" t="s">
        <v>84</v>
      </c>
      <c r="E2913" s="30">
        <v>0.46875</v>
      </c>
      <c r="F2913" s="27">
        <v>3.9</v>
      </c>
      <c r="G2913" s="27">
        <f t="shared" si="77"/>
        <v>1.83</v>
      </c>
    </row>
    <row r="2914" spans="1:7" ht="21" customHeight="1" x14ac:dyDescent="0.25">
      <c r="A2914" s="24" t="s">
        <v>4058</v>
      </c>
      <c r="B2914" s="25" t="s">
        <v>4059</v>
      </c>
      <c r="C2914" s="24" t="s">
        <v>20</v>
      </c>
      <c r="D2914" s="24" t="s">
        <v>84</v>
      </c>
      <c r="E2914" s="30">
        <v>0.375</v>
      </c>
      <c r="F2914" s="27">
        <v>2.69</v>
      </c>
      <c r="G2914" s="27">
        <f t="shared" si="77"/>
        <v>1.01</v>
      </c>
    </row>
    <row r="2915" spans="1:7" ht="29.1" customHeight="1" x14ac:dyDescent="0.25">
      <c r="A2915" s="24" t="s">
        <v>4060</v>
      </c>
      <c r="B2915" s="25" t="s">
        <v>4061</v>
      </c>
      <c r="C2915" s="24" t="s">
        <v>20</v>
      </c>
      <c r="D2915" s="24" t="s">
        <v>16</v>
      </c>
      <c r="E2915" s="30">
        <v>1.07</v>
      </c>
      <c r="F2915" s="27">
        <v>23.81</v>
      </c>
      <c r="G2915" s="27">
        <f t="shared" si="77"/>
        <v>25.48</v>
      </c>
    </row>
    <row r="2916" spans="1:7" ht="15" customHeight="1" x14ac:dyDescent="0.25">
      <c r="A2916" s="9"/>
      <c r="B2916" s="9"/>
      <c r="C2916" s="9"/>
      <c r="D2916" s="9"/>
      <c r="E2916" s="91" t="s">
        <v>3906</v>
      </c>
      <c r="F2916" s="91"/>
      <c r="G2916" s="28">
        <f>SUM(G2910:G2915)</f>
        <v>124.74000000000001</v>
      </c>
    </row>
    <row r="2917" spans="1:7" ht="15" customHeight="1" x14ac:dyDescent="0.25">
      <c r="A2917" s="93" t="s">
        <v>3907</v>
      </c>
      <c r="B2917" s="93"/>
      <c r="C2917" s="23" t="s">
        <v>3</v>
      </c>
      <c r="D2917" s="23" t="s">
        <v>4</v>
      </c>
      <c r="E2917" s="23" t="s">
        <v>3894</v>
      </c>
      <c r="F2917" s="23" t="s">
        <v>3895</v>
      </c>
      <c r="G2917" s="23" t="s">
        <v>3896</v>
      </c>
    </row>
    <row r="2918" spans="1:7" ht="21" customHeight="1" x14ac:dyDescent="0.25">
      <c r="A2918" s="24" t="s">
        <v>3908</v>
      </c>
      <c r="B2918" s="25" t="s">
        <v>3909</v>
      </c>
      <c r="C2918" s="24" t="s">
        <v>20</v>
      </c>
      <c r="D2918" s="24" t="s">
        <v>2056</v>
      </c>
      <c r="E2918" s="30">
        <v>0.13009999999999999</v>
      </c>
      <c r="F2918" s="27">
        <v>32.24</v>
      </c>
      <c r="G2918" s="27">
        <f>ROUND(ROUND(E2918,8)*F2918,2)</f>
        <v>4.1900000000000004</v>
      </c>
    </row>
    <row r="2919" spans="1:7" ht="15" customHeight="1" x14ac:dyDescent="0.25">
      <c r="A2919" s="24" t="s">
        <v>3971</v>
      </c>
      <c r="B2919" s="25" t="s">
        <v>3972</v>
      </c>
      <c r="C2919" s="24" t="s">
        <v>20</v>
      </c>
      <c r="D2919" s="24" t="s">
        <v>2056</v>
      </c>
      <c r="E2919" s="30">
        <v>8.7400000000000005E-2</v>
      </c>
      <c r="F2919" s="27">
        <v>32.69</v>
      </c>
      <c r="G2919" s="27">
        <f>ROUND(ROUND(E2919,8)*F2919,2)</f>
        <v>2.86</v>
      </c>
    </row>
    <row r="2920" spans="1:7" ht="15" customHeight="1" x14ac:dyDescent="0.25">
      <c r="A2920" s="24" t="s">
        <v>3910</v>
      </c>
      <c r="B2920" s="25" t="s">
        <v>3911</v>
      </c>
      <c r="C2920" s="24" t="s">
        <v>20</v>
      </c>
      <c r="D2920" s="24" t="s">
        <v>2056</v>
      </c>
      <c r="E2920" s="30">
        <v>0.21759999999999999</v>
      </c>
      <c r="F2920" s="27">
        <v>24.94</v>
      </c>
      <c r="G2920" s="27">
        <f>ROUND(ROUND(E2920,8)*F2920,2)</f>
        <v>5.43</v>
      </c>
    </row>
    <row r="2921" spans="1:7" ht="18" customHeight="1" x14ac:dyDescent="0.25">
      <c r="A2921" s="9"/>
      <c r="B2921" s="9"/>
      <c r="C2921" s="9"/>
      <c r="D2921" s="9"/>
      <c r="E2921" s="91" t="s">
        <v>3912</v>
      </c>
      <c r="F2921" s="91"/>
      <c r="G2921" s="28">
        <f>SUM(G2918:G2920)</f>
        <v>12.48</v>
      </c>
    </row>
    <row r="2922" spans="1:7" ht="15" customHeight="1" x14ac:dyDescent="0.25">
      <c r="A2922" s="93" t="s">
        <v>3922</v>
      </c>
      <c r="B2922" s="93"/>
      <c r="C2922" s="23" t="s">
        <v>3</v>
      </c>
      <c r="D2922" s="23" t="s">
        <v>4</v>
      </c>
      <c r="E2922" s="23" t="s">
        <v>3894</v>
      </c>
      <c r="F2922" s="23" t="s">
        <v>3895</v>
      </c>
      <c r="G2922" s="23" t="s">
        <v>3896</v>
      </c>
    </row>
    <row r="2923" spans="1:7" ht="29.1" customHeight="1" x14ac:dyDescent="0.25">
      <c r="A2923" s="24" t="s">
        <v>4062</v>
      </c>
      <c r="B2923" s="25" t="s">
        <v>4063</v>
      </c>
      <c r="C2923" s="24" t="s">
        <v>20</v>
      </c>
      <c r="D2923" s="24" t="s">
        <v>3903</v>
      </c>
      <c r="E2923" s="30">
        <v>1.23E-2</v>
      </c>
      <c r="F2923" s="27">
        <v>23.44</v>
      </c>
      <c r="G2923" s="27">
        <f>ROUND(ROUND(E2923,8)*F2923,2)</f>
        <v>0.28999999999999998</v>
      </c>
    </row>
    <row r="2924" spans="1:7" ht="21" customHeight="1" x14ac:dyDescent="0.25">
      <c r="A2924" s="24" t="s">
        <v>4064</v>
      </c>
      <c r="B2924" s="25" t="s">
        <v>4065</v>
      </c>
      <c r="C2924" s="24" t="s">
        <v>4066</v>
      </c>
      <c r="D2924" s="24" t="s">
        <v>26</v>
      </c>
      <c r="E2924" s="30">
        <v>4</v>
      </c>
      <c r="F2924" s="27">
        <v>5.76</v>
      </c>
      <c r="G2924" s="27">
        <f>ROUND(ROUND(E2924,8)*F2924,2)</f>
        <v>23.04</v>
      </c>
    </row>
    <row r="2925" spans="1:7" ht="15" customHeight="1" x14ac:dyDescent="0.25">
      <c r="A2925" s="9"/>
      <c r="B2925" s="9"/>
      <c r="C2925" s="9"/>
      <c r="D2925" s="9"/>
      <c r="E2925" s="91" t="s">
        <v>3933</v>
      </c>
      <c r="F2925" s="91"/>
      <c r="G2925" s="28">
        <f>SUM(G2923:G2924)</f>
        <v>23.33</v>
      </c>
    </row>
    <row r="2926" spans="1:7" ht="15" customHeight="1" x14ac:dyDescent="0.25">
      <c r="A2926" s="9"/>
      <c r="B2926" s="9"/>
      <c r="C2926" s="9"/>
      <c r="D2926" s="9"/>
      <c r="E2926" s="92" t="s">
        <v>3913</v>
      </c>
      <c r="F2926" s="92"/>
      <c r="G2926" s="29">
        <f>ROUND(SUM(G2916,G2921,G2925),2)</f>
        <v>160.55000000000001</v>
      </c>
    </row>
    <row r="2927" spans="1:7" ht="9.9499999999999993" customHeight="1" x14ac:dyDescent="0.25">
      <c r="A2927" s="9"/>
      <c r="B2927" s="9"/>
      <c r="C2927" s="9"/>
      <c r="D2927" s="9"/>
      <c r="E2927" s="100"/>
      <c r="F2927" s="100"/>
      <c r="G2927" s="100"/>
    </row>
    <row r="2928" spans="1:7" ht="20.100000000000001" customHeight="1" x14ac:dyDescent="0.25">
      <c r="A2928" s="99" t="s">
        <v>4123</v>
      </c>
      <c r="B2928" s="99"/>
      <c r="C2928" s="99"/>
      <c r="D2928" s="99"/>
      <c r="E2928" s="99"/>
      <c r="F2928" s="99"/>
      <c r="G2928" s="99"/>
    </row>
    <row r="2929" spans="1:7" ht="15" customHeight="1" x14ac:dyDescent="0.25">
      <c r="A2929" s="93" t="s">
        <v>3893</v>
      </c>
      <c r="B2929" s="93"/>
      <c r="C2929" s="23" t="s">
        <v>3</v>
      </c>
      <c r="D2929" s="23" t="s">
        <v>4</v>
      </c>
      <c r="E2929" s="23" t="s">
        <v>3894</v>
      </c>
      <c r="F2929" s="23" t="s">
        <v>3895</v>
      </c>
      <c r="G2929" s="23" t="s">
        <v>3896</v>
      </c>
    </row>
    <row r="2930" spans="1:7" ht="15" customHeight="1" x14ac:dyDescent="0.25">
      <c r="A2930" s="24" t="s">
        <v>3951</v>
      </c>
      <c r="B2930" s="25" t="s">
        <v>3952</v>
      </c>
      <c r="C2930" s="24" t="s">
        <v>3953</v>
      </c>
      <c r="D2930" s="24" t="s">
        <v>3954</v>
      </c>
      <c r="E2930" s="30">
        <v>4.0000000000000001E-3</v>
      </c>
      <c r="F2930" s="27">
        <v>215</v>
      </c>
      <c r="G2930" s="27">
        <f>ROUND(ROUND(E2930,8)*F2930,2)</f>
        <v>0.86</v>
      </c>
    </row>
    <row r="2931" spans="1:7" ht="15" customHeight="1" x14ac:dyDescent="0.25">
      <c r="A2931" s="24" t="s">
        <v>3955</v>
      </c>
      <c r="B2931" s="25" t="s">
        <v>3956</v>
      </c>
      <c r="C2931" s="24" t="s">
        <v>20</v>
      </c>
      <c r="D2931" s="24" t="s">
        <v>3903</v>
      </c>
      <c r="E2931" s="30">
        <v>5.0000000000000001E-3</v>
      </c>
      <c r="F2931" s="27">
        <v>19.37</v>
      </c>
      <c r="G2931" s="27">
        <f>ROUND(ROUND(E2931,8)*F2931,2)</f>
        <v>0.1</v>
      </c>
    </row>
    <row r="2932" spans="1:7" ht="15" customHeight="1" x14ac:dyDescent="0.25">
      <c r="A2932" s="9"/>
      <c r="B2932" s="9"/>
      <c r="C2932" s="9"/>
      <c r="D2932" s="9"/>
      <c r="E2932" s="91" t="s">
        <v>3906</v>
      </c>
      <c r="F2932" s="91"/>
      <c r="G2932" s="28">
        <f>SUM(G2930:G2931)</f>
        <v>0.96</v>
      </c>
    </row>
    <row r="2933" spans="1:7" ht="15" customHeight="1" x14ac:dyDescent="0.25">
      <c r="A2933" s="93" t="s">
        <v>3907</v>
      </c>
      <c r="B2933" s="93"/>
      <c r="C2933" s="23" t="s">
        <v>3</v>
      </c>
      <c r="D2933" s="23" t="s">
        <v>4</v>
      </c>
      <c r="E2933" s="23" t="s">
        <v>3894</v>
      </c>
      <c r="F2933" s="23" t="s">
        <v>3895</v>
      </c>
      <c r="G2933" s="23" t="s">
        <v>3896</v>
      </c>
    </row>
    <row r="2934" spans="1:7" ht="21" customHeight="1" x14ac:dyDescent="0.25">
      <c r="A2934" s="24" t="s">
        <v>3908</v>
      </c>
      <c r="B2934" s="25" t="s">
        <v>3909</v>
      </c>
      <c r="C2934" s="24" t="s">
        <v>20</v>
      </c>
      <c r="D2934" s="24" t="s">
        <v>2056</v>
      </c>
      <c r="E2934" s="30">
        <v>0.03</v>
      </c>
      <c r="F2934" s="27">
        <v>32.24</v>
      </c>
      <c r="G2934" s="27">
        <f>ROUND(ROUND(E2934,8)*F2934,2)</f>
        <v>0.97</v>
      </c>
    </row>
    <row r="2935" spans="1:7" ht="15" customHeight="1" x14ac:dyDescent="0.25">
      <c r="A2935" s="24" t="s">
        <v>3910</v>
      </c>
      <c r="B2935" s="25" t="s">
        <v>3911</v>
      </c>
      <c r="C2935" s="24" t="s">
        <v>20</v>
      </c>
      <c r="D2935" s="24" t="s">
        <v>2056</v>
      </c>
      <c r="E2935" s="30">
        <v>0.03</v>
      </c>
      <c r="F2935" s="27">
        <v>24.94</v>
      </c>
      <c r="G2935" s="27">
        <f>ROUND(ROUND(E2935,8)*F2935,2)</f>
        <v>0.75</v>
      </c>
    </row>
    <row r="2936" spans="1:7" ht="18" customHeight="1" x14ac:dyDescent="0.25">
      <c r="A2936" s="9"/>
      <c r="B2936" s="9"/>
      <c r="C2936" s="9"/>
      <c r="D2936" s="9"/>
      <c r="E2936" s="91" t="s">
        <v>3912</v>
      </c>
      <c r="F2936" s="91"/>
      <c r="G2936" s="28">
        <f>SUM(G2934:G2935)</f>
        <v>1.72</v>
      </c>
    </row>
    <row r="2937" spans="1:7" ht="15" customHeight="1" x14ac:dyDescent="0.25">
      <c r="A2937" s="9"/>
      <c r="B2937" s="9"/>
      <c r="C2937" s="9"/>
      <c r="D2937" s="9"/>
      <c r="E2937" s="92" t="s">
        <v>3913</v>
      </c>
      <c r="F2937" s="92"/>
      <c r="G2937" s="29">
        <f>ROUND(SUM(G2932,G2936),2)</f>
        <v>2.68</v>
      </c>
    </row>
    <row r="2938" spans="1:7" ht="9.9499999999999993" customHeight="1" x14ac:dyDescent="0.25">
      <c r="A2938" s="9"/>
      <c r="B2938" s="9"/>
      <c r="C2938" s="9"/>
      <c r="D2938" s="9"/>
      <c r="E2938" s="100"/>
      <c r="F2938" s="100"/>
      <c r="G2938" s="100"/>
    </row>
    <row r="2939" spans="1:7" ht="20.100000000000001" customHeight="1" x14ac:dyDescent="0.25">
      <c r="A2939" s="99" t="s">
        <v>4124</v>
      </c>
      <c r="B2939" s="99"/>
      <c r="C2939" s="99"/>
      <c r="D2939" s="99"/>
      <c r="E2939" s="99"/>
      <c r="F2939" s="99"/>
      <c r="G2939" s="99"/>
    </row>
    <row r="2940" spans="1:7" ht="15" customHeight="1" x14ac:dyDescent="0.25">
      <c r="A2940" s="93" t="s">
        <v>3981</v>
      </c>
      <c r="B2940" s="93"/>
      <c r="C2940" s="23" t="s">
        <v>3</v>
      </c>
      <c r="D2940" s="23" t="s">
        <v>4</v>
      </c>
      <c r="E2940" s="23" t="s">
        <v>3894</v>
      </c>
      <c r="F2940" s="23" t="s">
        <v>3895</v>
      </c>
      <c r="G2940" s="23" t="s">
        <v>3896</v>
      </c>
    </row>
    <row r="2941" spans="1:7" ht="21" customHeight="1" x14ac:dyDescent="0.25">
      <c r="A2941" s="24" t="s">
        <v>70</v>
      </c>
      <c r="B2941" s="25" t="s">
        <v>3982</v>
      </c>
      <c r="C2941" s="24" t="s">
        <v>25</v>
      </c>
      <c r="D2941" s="24" t="s">
        <v>61</v>
      </c>
      <c r="E2941" s="30">
        <v>1</v>
      </c>
      <c r="F2941" s="27">
        <v>28.42</v>
      </c>
      <c r="G2941" s="27">
        <f>ROUND(ROUND(E2941,8)*F2941,2)</f>
        <v>28.42</v>
      </c>
    </row>
    <row r="2942" spans="1:7" ht="15" customHeight="1" x14ac:dyDescent="0.25">
      <c r="A2942" s="9"/>
      <c r="B2942" s="9"/>
      <c r="C2942" s="9"/>
      <c r="D2942" s="9"/>
      <c r="E2942" s="91" t="s">
        <v>3983</v>
      </c>
      <c r="F2942" s="91"/>
      <c r="G2942" s="28">
        <f>SUM(G2941:G2941)</f>
        <v>28.42</v>
      </c>
    </row>
    <row r="2943" spans="1:7" ht="15" customHeight="1" x14ac:dyDescent="0.25">
      <c r="A2943" s="9"/>
      <c r="B2943" s="9"/>
      <c r="C2943" s="9"/>
      <c r="D2943" s="9"/>
      <c r="E2943" s="92" t="s">
        <v>3913</v>
      </c>
      <c r="F2943" s="92"/>
      <c r="G2943" s="29">
        <f>ROUND(SUM(G2942),2)</f>
        <v>28.42</v>
      </c>
    </row>
    <row r="2944" spans="1:7" ht="9.9499999999999993" customHeight="1" x14ac:dyDescent="0.25">
      <c r="A2944" s="9"/>
      <c r="B2944" s="9"/>
      <c r="C2944" s="9"/>
      <c r="D2944" s="9"/>
      <c r="E2944" s="100"/>
      <c r="F2944" s="100"/>
      <c r="G2944" s="100"/>
    </row>
    <row r="2945" spans="1:7" ht="20.100000000000001" customHeight="1" x14ac:dyDescent="0.25">
      <c r="A2945" s="99" t="s">
        <v>4125</v>
      </c>
      <c r="B2945" s="99"/>
      <c r="C2945" s="99"/>
      <c r="D2945" s="99"/>
      <c r="E2945" s="99"/>
      <c r="F2945" s="99"/>
      <c r="G2945" s="99"/>
    </row>
    <row r="2946" spans="1:7" ht="15" customHeight="1" x14ac:dyDescent="0.25">
      <c r="A2946" s="93" t="s">
        <v>3893</v>
      </c>
      <c r="B2946" s="93"/>
      <c r="C2946" s="23" t="s">
        <v>3</v>
      </c>
      <c r="D2946" s="23" t="s">
        <v>4</v>
      </c>
      <c r="E2946" s="23" t="s">
        <v>3894</v>
      </c>
      <c r="F2946" s="23" t="s">
        <v>3895</v>
      </c>
      <c r="G2946" s="23" t="s">
        <v>3896</v>
      </c>
    </row>
    <row r="2947" spans="1:7" ht="29.1" customHeight="1" x14ac:dyDescent="0.25">
      <c r="A2947" s="24" t="s">
        <v>4054</v>
      </c>
      <c r="B2947" s="25" t="s">
        <v>4055</v>
      </c>
      <c r="C2947" s="24" t="s">
        <v>20</v>
      </c>
      <c r="D2947" s="24" t="s">
        <v>34</v>
      </c>
      <c r="E2947" s="30">
        <v>0.18468999999999999</v>
      </c>
      <c r="F2947" s="27">
        <v>517.16999999999996</v>
      </c>
      <c r="G2947" s="27">
        <f t="shared" ref="G2947:G2952" si="78">ROUND(ROUND(E2947,8)*F2947,2)</f>
        <v>95.52</v>
      </c>
    </row>
    <row r="2948" spans="1:7" ht="21" customHeight="1" x14ac:dyDescent="0.25">
      <c r="A2948" s="24" t="s">
        <v>4056</v>
      </c>
      <c r="B2948" s="25" t="s">
        <v>4057</v>
      </c>
      <c r="C2948" s="24" t="s">
        <v>20</v>
      </c>
      <c r="D2948" s="24" t="s">
        <v>2057</v>
      </c>
      <c r="E2948" s="30">
        <v>3.1900000000000001E-3</v>
      </c>
      <c r="F2948" s="27">
        <v>8.98</v>
      </c>
      <c r="G2948" s="27">
        <f t="shared" si="78"/>
        <v>0.03</v>
      </c>
    </row>
    <row r="2949" spans="1:7" ht="15" customHeight="1" x14ac:dyDescent="0.25">
      <c r="A2949" s="24" t="s">
        <v>3955</v>
      </c>
      <c r="B2949" s="25" t="s">
        <v>3956</v>
      </c>
      <c r="C2949" s="24" t="s">
        <v>20</v>
      </c>
      <c r="D2949" s="24" t="s">
        <v>3903</v>
      </c>
      <c r="E2949" s="30">
        <v>4.4999999999999998E-2</v>
      </c>
      <c r="F2949" s="27">
        <v>19.37</v>
      </c>
      <c r="G2949" s="27">
        <f t="shared" si="78"/>
        <v>0.87</v>
      </c>
    </row>
    <row r="2950" spans="1:7" ht="21" customHeight="1" x14ac:dyDescent="0.25">
      <c r="A2950" s="24" t="s">
        <v>4050</v>
      </c>
      <c r="B2950" s="25" t="s">
        <v>4051</v>
      </c>
      <c r="C2950" s="24" t="s">
        <v>20</v>
      </c>
      <c r="D2950" s="24" t="s">
        <v>84</v>
      </c>
      <c r="E2950" s="30">
        <v>0.46875</v>
      </c>
      <c r="F2950" s="27">
        <v>3.9</v>
      </c>
      <c r="G2950" s="27">
        <f t="shared" si="78"/>
        <v>1.83</v>
      </c>
    </row>
    <row r="2951" spans="1:7" ht="21" customHeight="1" x14ac:dyDescent="0.25">
      <c r="A2951" s="24" t="s">
        <v>4058</v>
      </c>
      <c r="B2951" s="25" t="s">
        <v>4059</v>
      </c>
      <c r="C2951" s="24" t="s">
        <v>20</v>
      </c>
      <c r="D2951" s="24" t="s">
        <v>84</v>
      </c>
      <c r="E2951" s="30">
        <v>0.375</v>
      </c>
      <c r="F2951" s="27">
        <v>2.69</v>
      </c>
      <c r="G2951" s="27">
        <f t="shared" si="78"/>
        <v>1.01</v>
      </c>
    </row>
    <row r="2952" spans="1:7" ht="29.1" customHeight="1" x14ac:dyDescent="0.25">
      <c r="A2952" s="24" t="s">
        <v>4060</v>
      </c>
      <c r="B2952" s="25" t="s">
        <v>4061</v>
      </c>
      <c r="C2952" s="24" t="s">
        <v>20</v>
      </c>
      <c r="D2952" s="24" t="s">
        <v>16</v>
      </c>
      <c r="E2952" s="30">
        <v>1.07</v>
      </c>
      <c r="F2952" s="27">
        <v>23.81</v>
      </c>
      <c r="G2952" s="27">
        <f t="shared" si="78"/>
        <v>25.48</v>
      </c>
    </row>
    <row r="2953" spans="1:7" ht="15" customHeight="1" x14ac:dyDescent="0.25">
      <c r="A2953" s="9"/>
      <c r="B2953" s="9"/>
      <c r="C2953" s="9"/>
      <c r="D2953" s="9"/>
      <c r="E2953" s="91" t="s">
        <v>3906</v>
      </c>
      <c r="F2953" s="91"/>
      <c r="G2953" s="28">
        <f>SUM(G2947:G2952)</f>
        <v>124.74000000000001</v>
      </c>
    </row>
    <row r="2954" spans="1:7" ht="15" customHeight="1" x14ac:dyDescent="0.25">
      <c r="A2954" s="93" t="s">
        <v>3907</v>
      </c>
      <c r="B2954" s="93"/>
      <c r="C2954" s="23" t="s">
        <v>3</v>
      </c>
      <c r="D2954" s="23" t="s">
        <v>4</v>
      </c>
      <c r="E2954" s="23" t="s">
        <v>3894</v>
      </c>
      <c r="F2954" s="23" t="s">
        <v>3895</v>
      </c>
      <c r="G2954" s="23" t="s">
        <v>3896</v>
      </c>
    </row>
    <row r="2955" spans="1:7" ht="21" customHeight="1" x14ac:dyDescent="0.25">
      <c r="A2955" s="24" t="s">
        <v>3908</v>
      </c>
      <c r="B2955" s="25" t="s">
        <v>3909</v>
      </c>
      <c r="C2955" s="24" t="s">
        <v>20</v>
      </c>
      <c r="D2955" s="24" t="s">
        <v>2056</v>
      </c>
      <c r="E2955" s="30">
        <v>0.13009999999999999</v>
      </c>
      <c r="F2955" s="27">
        <v>32.24</v>
      </c>
      <c r="G2955" s="27">
        <f>ROUND(ROUND(E2955,8)*F2955,2)</f>
        <v>4.1900000000000004</v>
      </c>
    </row>
    <row r="2956" spans="1:7" ht="15" customHeight="1" x14ac:dyDescent="0.25">
      <c r="A2956" s="24" t="s">
        <v>3971</v>
      </c>
      <c r="B2956" s="25" t="s">
        <v>3972</v>
      </c>
      <c r="C2956" s="24" t="s">
        <v>20</v>
      </c>
      <c r="D2956" s="24" t="s">
        <v>2056</v>
      </c>
      <c r="E2956" s="30">
        <v>8.7400000000000005E-2</v>
      </c>
      <c r="F2956" s="27">
        <v>32.69</v>
      </c>
      <c r="G2956" s="27">
        <f>ROUND(ROUND(E2956,8)*F2956,2)</f>
        <v>2.86</v>
      </c>
    </row>
    <row r="2957" spans="1:7" ht="15" customHeight="1" x14ac:dyDescent="0.25">
      <c r="A2957" s="24" t="s">
        <v>3910</v>
      </c>
      <c r="B2957" s="25" t="s">
        <v>3911</v>
      </c>
      <c r="C2957" s="24" t="s">
        <v>20</v>
      </c>
      <c r="D2957" s="24" t="s">
        <v>2056</v>
      </c>
      <c r="E2957" s="30">
        <v>0.21759999999999999</v>
      </c>
      <c r="F2957" s="27">
        <v>24.94</v>
      </c>
      <c r="G2957" s="27">
        <f>ROUND(ROUND(E2957,8)*F2957,2)</f>
        <v>5.43</v>
      </c>
    </row>
    <row r="2958" spans="1:7" ht="18" customHeight="1" x14ac:dyDescent="0.25">
      <c r="A2958" s="9"/>
      <c r="B2958" s="9"/>
      <c r="C2958" s="9"/>
      <c r="D2958" s="9"/>
      <c r="E2958" s="91" t="s">
        <v>3912</v>
      </c>
      <c r="F2958" s="91"/>
      <c r="G2958" s="28">
        <f>SUM(G2955:G2957)</f>
        <v>12.48</v>
      </c>
    </row>
    <row r="2959" spans="1:7" ht="15" customHeight="1" x14ac:dyDescent="0.25">
      <c r="A2959" s="93" t="s">
        <v>3922</v>
      </c>
      <c r="B2959" s="93"/>
      <c r="C2959" s="23" t="s">
        <v>3</v>
      </c>
      <c r="D2959" s="23" t="s">
        <v>4</v>
      </c>
      <c r="E2959" s="23" t="s">
        <v>3894</v>
      </c>
      <c r="F2959" s="23" t="s">
        <v>3895</v>
      </c>
      <c r="G2959" s="23" t="s">
        <v>3896</v>
      </c>
    </row>
    <row r="2960" spans="1:7" ht="29.1" customHeight="1" x14ac:dyDescent="0.25">
      <c r="A2960" s="24" t="s">
        <v>4062</v>
      </c>
      <c r="B2960" s="25" t="s">
        <v>4063</v>
      </c>
      <c r="C2960" s="24" t="s">
        <v>20</v>
      </c>
      <c r="D2960" s="24" t="s">
        <v>3903</v>
      </c>
      <c r="E2960" s="30">
        <v>1.23E-2</v>
      </c>
      <c r="F2960" s="27">
        <v>23.44</v>
      </c>
      <c r="G2960" s="27">
        <f>ROUND(ROUND(E2960,8)*F2960,2)</f>
        <v>0.28999999999999998</v>
      </c>
    </row>
    <row r="2961" spans="1:7" ht="21" customHeight="1" x14ac:dyDescent="0.25">
      <c r="A2961" s="24" t="s">
        <v>4064</v>
      </c>
      <c r="B2961" s="25" t="s">
        <v>4065</v>
      </c>
      <c r="C2961" s="24" t="s">
        <v>4066</v>
      </c>
      <c r="D2961" s="24" t="s">
        <v>26</v>
      </c>
      <c r="E2961" s="30">
        <v>4</v>
      </c>
      <c r="F2961" s="27">
        <v>5.76</v>
      </c>
      <c r="G2961" s="27">
        <f>ROUND(ROUND(E2961,8)*F2961,2)</f>
        <v>23.04</v>
      </c>
    </row>
    <row r="2962" spans="1:7" ht="15" customHeight="1" x14ac:dyDescent="0.25">
      <c r="A2962" s="9"/>
      <c r="B2962" s="9"/>
      <c r="C2962" s="9"/>
      <c r="D2962" s="9"/>
      <c r="E2962" s="91" t="s">
        <v>3933</v>
      </c>
      <c r="F2962" s="91"/>
      <c r="G2962" s="28">
        <f>SUM(G2960:G2961)</f>
        <v>23.33</v>
      </c>
    </row>
    <row r="2963" spans="1:7" ht="15" customHeight="1" x14ac:dyDescent="0.25">
      <c r="A2963" s="9"/>
      <c r="B2963" s="9"/>
      <c r="C2963" s="9"/>
      <c r="D2963" s="9"/>
      <c r="E2963" s="92" t="s">
        <v>3913</v>
      </c>
      <c r="F2963" s="92"/>
      <c r="G2963" s="29">
        <f>ROUND(SUM(G2953,G2958,G2962),2)</f>
        <v>160.55000000000001</v>
      </c>
    </row>
    <row r="2964" spans="1:7" ht="9.9499999999999993" customHeight="1" x14ac:dyDescent="0.25">
      <c r="A2964" s="9"/>
      <c r="B2964" s="9"/>
      <c r="C2964" s="9"/>
      <c r="D2964" s="9"/>
      <c r="E2964" s="100"/>
      <c r="F2964" s="100"/>
      <c r="G2964" s="100"/>
    </row>
    <row r="2965" spans="1:7" ht="20.100000000000001" customHeight="1" x14ac:dyDescent="0.25">
      <c r="A2965" s="99" t="s">
        <v>4123</v>
      </c>
      <c r="B2965" s="99"/>
      <c r="C2965" s="99"/>
      <c r="D2965" s="99"/>
      <c r="E2965" s="99"/>
      <c r="F2965" s="99"/>
      <c r="G2965" s="99"/>
    </row>
    <row r="2966" spans="1:7" ht="15" customHeight="1" x14ac:dyDescent="0.25">
      <c r="A2966" s="93" t="s">
        <v>3893</v>
      </c>
      <c r="B2966" s="93"/>
      <c r="C2966" s="23" t="s">
        <v>3</v>
      </c>
      <c r="D2966" s="23" t="s">
        <v>4</v>
      </c>
      <c r="E2966" s="23" t="s">
        <v>3894</v>
      </c>
      <c r="F2966" s="23" t="s">
        <v>3895</v>
      </c>
      <c r="G2966" s="23" t="s">
        <v>3896</v>
      </c>
    </row>
    <row r="2967" spans="1:7" ht="15" customHeight="1" x14ac:dyDescent="0.25">
      <c r="A2967" s="24" t="s">
        <v>3951</v>
      </c>
      <c r="B2967" s="25" t="s">
        <v>3952</v>
      </c>
      <c r="C2967" s="24" t="s">
        <v>3953</v>
      </c>
      <c r="D2967" s="24" t="s">
        <v>3954</v>
      </c>
      <c r="E2967" s="30">
        <v>4.0000000000000001E-3</v>
      </c>
      <c r="F2967" s="27">
        <v>215</v>
      </c>
      <c r="G2967" s="27">
        <f>ROUND(ROUND(E2967,8)*F2967,2)</f>
        <v>0.86</v>
      </c>
    </row>
    <row r="2968" spans="1:7" ht="15" customHeight="1" x14ac:dyDescent="0.25">
      <c r="A2968" s="24" t="s">
        <v>3955</v>
      </c>
      <c r="B2968" s="25" t="s">
        <v>3956</v>
      </c>
      <c r="C2968" s="24" t="s">
        <v>20</v>
      </c>
      <c r="D2968" s="24" t="s">
        <v>3903</v>
      </c>
      <c r="E2968" s="30">
        <v>5.0000000000000001E-3</v>
      </c>
      <c r="F2968" s="27">
        <v>19.37</v>
      </c>
      <c r="G2968" s="27">
        <f>ROUND(ROUND(E2968,8)*F2968,2)</f>
        <v>0.1</v>
      </c>
    </row>
    <row r="2969" spans="1:7" ht="15" customHeight="1" x14ac:dyDescent="0.25">
      <c r="A2969" s="9"/>
      <c r="B2969" s="9"/>
      <c r="C2969" s="9"/>
      <c r="D2969" s="9"/>
      <c r="E2969" s="91" t="s">
        <v>3906</v>
      </c>
      <c r="F2969" s="91"/>
      <c r="G2969" s="28">
        <f>SUM(G2967:G2968)</f>
        <v>0.96</v>
      </c>
    </row>
    <row r="2970" spans="1:7" ht="15" customHeight="1" x14ac:dyDescent="0.25">
      <c r="A2970" s="93" t="s">
        <v>3907</v>
      </c>
      <c r="B2970" s="93"/>
      <c r="C2970" s="23" t="s">
        <v>3</v>
      </c>
      <c r="D2970" s="23" t="s">
        <v>4</v>
      </c>
      <c r="E2970" s="23" t="s">
        <v>3894</v>
      </c>
      <c r="F2970" s="23" t="s">
        <v>3895</v>
      </c>
      <c r="G2970" s="23" t="s">
        <v>3896</v>
      </c>
    </row>
    <row r="2971" spans="1:7" ht="21" customHeight="1" x14ac:dyDescent="0.25">
      <c r="A2971" s="24" t="s">
        <v>3908</v>
      </c>
      <c r="B2971" s="25" t="s">
        <v>3909</v>
      </c>
      <c r="C2971" s="24" t="s">
        <v>20</v>
      </c>
      <c r="D2971" s="24" t="s">
        <v>2056</v>
      </c>
      <c r="E2971" s="30">
        <v>0.03</v>
      </c>
      <c r="F2971" s="27">
        <v>32.24</v>
      </c>
      <c r="G2971" s="27">
        <f>ROUND(ROUND(E2971,8)*F2971,2)</f>
        <v>0.97</v>
      </c>
    </row>
    <row r="2972" spans="1:7" ht="15" customHeight="1" x14ac:dyDescent="0.25">
      <c r="A2972" s="24" t="s">
        <v>3910</v>
      </c>
      <c r="B2972" s="25" t="s">
        <v>3911</v>
      </c>
      <c r="C2972" s="24" t="s">
        <v>20</v>
      </c>
      <c r="D2972" s="24" t="s">
        <v>2056</v>
      </c>
      <c r="E2972" s="30">
        <v>0.03</v>
      </c>
      <c r="F2972" s="27">
        <v>24.94</v>
      </c>
      <c r="G2972" s="27">
        <f>ROUND(ROUND(E2972,8)*F2972,2)</f>
        <v>0.75</v>
      </c>
    </row>
    <row r="2973" spans="1:7" ht="18" customHeight="1" x14ac:dyDescent="0.25">
      <c r="A2973" s="9"/>
      <c r="B2973" s="9"/>
      <c r="C2973" s="9"/>
      <c r="D2973" s="9"/>
      <c r="E2973" s="91" t="s">
        <v>3912</v>
      </c>
      <c r="F2973" s="91"/>
      <c r="G2973" s="28">
        <f>SUM(G2971:G2972)</f>
        <v>1.72</v>
      </c>
    </row>
    <row r="2974" spans="1:7" ht="15" customHeight="1" x14ac:dyDescent="0.25">
      <c r="A2974" s="9"/>
      <c r="B2974" s="9"/>
      <c r="C2974" s="9"/>
      <c r="D2974" s="9"/>
      <c r="E2974" s="92" t="s">
        <v>3913</v>
      </c>
      <c r="F2974" s="92"/>
      <c r="G2974" s="29">
        <f>ROUND(SUM(G2969,G2973),2)</f>
        <v>2.68</v>
      </c>
    </row>
    <row r="2975" spans="1:7" ht="9.9499999999999993" customHeight="1" x14ac:dyDescent="0.25">
      <c r="A2975" s="9"/>
      <c r="B2975" s="9"/>
      <c r="C2975" s="9"/>
      <c r="D2975" s="9"/>
      <c r="E2975" s="100"/>
      <c r="F2975" s="100"/>
      <c r="G2975" s="100"/>
    </row>
    <row r="2976" spans="1:7" ht="20.100000000000001" customHeight="1" x14ac:dyDescent="0.25">
      <c r="A2976" s="99" t="s">
        <v>4124</v>
      </c>
      <c r="B2976" s="99"/>
      <c r="C2976" s="99"/>
      <c r="D2976" s="99"/>
      <c r="E2976" s="99"/>
      <c r="F2976" s="99"/>
      <c r="G2976" s="99"/>
    </row>
    <row r="2977" spans="1:7" ht="15" customHeight="1" x14ac:dyDescent="0.25">
      <c r="A2977" s="93" t="s">
        <v>3981</v>
      </c>
      <c r="B2977" s="93"/>
      <c r="C2977" s="23" t="s">
        <v>3</v>
      </c>
      <c r="D2977" s="23" t="s">
        <v>4</v>
      </c>
      <c r="E2977" s="23" t="s">
        <v>3894</v>
      </c>
      <c r="F2977" s="23" t="s">
        <v>3895</v>
      </c>
      <c r="G2977" s="23" t="s">
        <v>3896</v>
      </c>
    </row>
    <row r="2978" spans="1:7" ht="21" customHeight="1" x14ac:dyDescent="0.25">
      <c r="A2978" s="24" t="s">
        <v>70</v>
      </c>
      <c r="B2978" s="25" t="s">
        <v>3982</v>
      </c>
      <c r="C2978" s="24" t="s">
        <v>25</v>
      </c>
      <c r="D2978" s="24" t="s">
        <v>61</v>
      </c>
      <c r="E2978" s="30">
        <v>1</v>
      </c>
      <c r="F2978" s="27">
        <v>28.42</v>
      </c>
      <c r="G2978" s="27">
        <f>ROUND(ROUND(E2978,8)*F2978,2)</f>
        <v>28.42</v>
      </c>
    </row>
    <row r="2979" spans="1:7" ht="15" customHeight="1" x14ac:dyDescent="0.25">
      <c r="A2979" s="9"/>
      <c r="B2979" s="9"/>
      <c r="C2979" s="9"/>
      <c r="D2979" s="9"/>
      <c r="E2979" s="91" t="s">
        <v>3983</v>
      </c>
      <c r="F2979" s="91"/>
      <c r="G2979" s="28">
        <f>SUM(G2978:G2978)</f>
        <v>28.42</v>
      </c>
    </row>
    <row r="2980" spans="1:7" ht="15" customHeight="1" x14ac:dyDescent="0.25">
      <c r="A2980" s="9"/>
      <c r="B2980" s="9"/>
      <c r="C2980" s="9"/>
      <c r="D2980" s="9"/>
      <c r="E2980" s="92" t="s">
        <v>3913</v>
      </c>
      <c r="F2980" s="92"/>
      <c r="G2980" s="29">
        <f>ROUND(SUM(G2979),2)</f>
        <v>28.42</v>
      </c>
    </row>
    <row r="2981" spans="1:7" ht="9.9499999999999993" customHeight="1" x14ac:dyDescent="0.25">
      <c r="A2981" s="9"/>
      <c r="B2981" s="9"/>
      <c r="C2981" s="9"/>
      <c r="D2981" s="9"/>
      <c r="E2981" s="100"/>
      <c r="F2981" s="100"/>
      <c r="G2981" s="100"/>
    </row>
    <row r="2982" spans="1:7" ht="20.100000000000001" customHeight="1" x14ac:dyDescent="0.25">
      <c r="A2982" s="99" t="s">
        <v>4125</v>
      </c>
      <c r="B2982" s="99"/>
      <c r="C2982" s="99"/>
      <c r="D2982" s="99"/>
      <c r="E2982" s="99"/>
      <c r="F2982" s="99"/>
      <c r="G2982" s="99"/>
    </row>
    <row r="2983" spans="1:7" ht="15" customHeight="1" x14ac:dyDescent="0.25">
      <c r="A2983" s="93" t="s">
        <v>3893</v>
      </c>
      <c r="B2983" s="93"/>
      <c r="C2983" s="23" t="s">
        <v>3</v>
      </c>
      <c r="D2983" s="23" t="s">
        <v>4</v>
      </c>
      <c r="E2983" s="23" t="s">
        <v>3894</v>
      </c>
      <c r="F2983" s="23" t="s">
        <v>3895</v>
      </c>
      <c r="G2983" s="23" t="s">
        <v>3896</v>
      </c>
    </row>
    <row r="2984" spans="1:7" ht="29.1" customHeight="1" x14ac:dyDescent="0.25">
      <c r="A2984" s="24" t="s">
        <v>4054</v>
      </c>
      <c r="B2984" s="25" t="s">
        <v>4055</v>
      </c>
      <c r="C2984" s="24" t="s">
        <v>20</v>
      </c>
      <c r="D2984" s="24" t="s">
        <v>34</v>
      </c>
      <c r="E2984" s="30">
        <v>0.18468999999999999</v>
      </c>
      <c r="F2984" s="27">
        <v>517.16999999999996</v>
      </c>
      <c r="G2984" s="27">
        <f t="shared" ref="G2984:G2989" si="79">ROUND(ROUND(E2984,8)*F2984,2)</f>
        <v>95.52</v>
      </c>
    </row>
    <row r="2985" spans="1:7" ht="21" customHeight="1" x14ac:dyDescent="0.25">
      <c r="A2985" s="24" t="s">
        <v>4056</v>
      </c>
      <c r="B2985" s="25" t="s">
        <v>4057</v>
      </c>
      <c r="C2985" s="24" t="s">
        <v>20</v>
      </c>
      <c r="D2985" s="24" t="s">
        <v>2057</v>
      </c>
      <c r="E2985" s="30">
        <v>3.1900000000000001E-3</v>
      </c>
      <c r="F2985" s="27">
        <v>8.98</v>
      </c>
      <c r="G2985" s="27">
        <f t="shared" si="79"/>
        <v>0.03</v>
      </c>
    </row>
    <row r="2986" spans="1:7" ht="15" customHeight="1" x14ac:dyDescent="0.25">
      <c r="A2986" s="24" t="s">
        <v>3955</v>
      </c>
      <c r="B2986" s="25" t="s">
        <v>3956</v>
      </c>
      <c r="C2986" s="24" t="s">
        <v>20</v>
      </c>
      <c r="D2986" s="24" t="s">
        <v>3903</v>
      </c>
      <c r="E2986" s="30">
        <v>4.4999999999999998E-2</v>
      </c>
      <c r="F2986" s="27">
        <v>19.37</v>
      </c>
      <c r="G2986" s="27">
        <f t="shared" si="79"/>
        <v>0.87</v>
      </c>
    </row>
    <row r="2987" spans="1:7" ht="21" customHeight="1" x14ac:dyDescent="0.25">
      <c r="A2987" s="24" t="s">
        <v>4050</v>
      </c>
      <c r="B2987" s="25" t="s">
        <v>4051</v>
      </c>
      <c r="C2987" s="24" t="s">
        <v>20</v>
      </c>
      <c r="D2987" s="24" t="s">
        <v>84</v>
      </c>
      <c r="E2987" s="30">
        <v>0.46875</v>
      </c>
      <c r="F2987" s="27">
        <v>3.9</v>
      </c>
      <c r="G2987" s="27">
        <f t="shared" si="79"/>
        <v>1.83</v>
      </c>
    </row>
    <row r="2988" spans="1:7" ht="21" customHeight="1" x14ac:dyDescent="0.25">
      <c r="A2988" s="24" t="s">
        <v>4058</v>
      </c>
      <c r="B2988" s="25" t="s">
        <v>4059</v>
      </c>
      <c r="C2988" s="24" t="s">
        <v>20</v>
      </c>
      <c r="D2988" s="24" t="s">
        <v>84</v>
      </c>
      <c r="E2988" s="30">
        <v>0.375</v>
      </c>
      <c r="F2988" s="27">
        <v>2.69</v>
      </c>
      <c r="G2988" s="27">
        <f t="shared" si="79"/>
        <v>1.01</v>
      </c>
    </row>
    <row r="2989" spans="1:7" ht="29.1" customHeight="1" x14ac:dyDescent="0.25">
      <c r="A2989" s="24" t="s">
        <v>4060</v>
      </c>
      <c r="B2989" s="25" t="s">
        <v>4061</v>
      </c>
      <c r="C2989" s="24" t="s">
        <v>20</v>
      </c>
      <c r="D2989" s="24" t="s">
        <v>16</v>
      </c>
      <c r="E2989" s="30">
        <v>1.07</v>
      </c>
      <c r="F2989" s="27">
        <v>23.81</v>
      </c>
      <c r="G2989" s="27">
        <f t="shared" si="79"/>
        <v>25.48</v>
      </c>
    </row>
    <row r="2990" spans="1:7" ht="15" customHeight="1" x14ac:dyDescent="0.25">
      <c r="A2990" s="9"/>
      <c r="B2990" s="9"/>
      <c r="C2990" s="9"/>
      <c r="D2990" s="9"/>
      <c r="E2990" s="91" t="s">
        <v>3906</v>
      </c>
      <c r="F2990" s="91"/>
      <c r="G2990" s="28">
        <f>SUM(G2984:G2989)</f>
        <v>124.74000000000001</v>
      </c>
    </row>
    <row r="2991" spans="1:7" ht="15" customHeight="1" x14ac:dyDescent="0.25">
      <c r="A2991" s="93" t="s">
        <v>3907</v>
      </c>
      <c r="B2991" s="93"/>
      <c r="C2991" s="23" t="s">
        <v>3</v>
      </c>
      <c r="D2991" s="23" t="s">
        <v>4</v>
      </c>
      <c r="E2991" s="23" t="s">
        <v>3894</v>
      </c>
      <c r="F2991" s="23" t="s">
        <v>3895</v>
      </c>
      <c r="G2991" s="23" t="s">
        <v>3896</v>
      </c>
    </row>
    <row r="2992" spans="1:7" ht="21" customHeight="1" x14ac:dyDescent="0.25">
      <c r="A2992" s="24" t="s">
        <v>3908</v>
      </c>
      <c r="B2992" s="25" t="s">
        <v>3909</v>
      </c>
      <c r="C2992" s="24" t="s">
        <v>20</v>
      </c>
      <c r="D2992" s="24" t="s">
        <v>2056</v>
      </c>
      <c r="E2992" s="30">
        <v>0.13009999999999999</v>
      </c>
      <c r="F2992" s="27">
        <v>32.24</v>
      </c>
      <c r="G2992" s="27">
        <f>ROUND(ROUND(E2992,8)*F2992,2)</f>
        <v>4.1900000000000004</v>
      </c>
    </row>
    <row r="2993" spans="1:7" ht="15" customHeight="1" x14ac:dyDescent="0.25">
      <c r="A2993" s="24" t="s">
        <v>3971</v>
      </c>
      <c r="B2993" s="25" t="s">
        <v>3972</v>
      </c>
      <c r="C2993" s="24" t="s">
        <v>20</v>
      </c>
      <c r="D2993" s="24" t="s">
        <v>2056</v>
      </c>
      <c r="E2993" s="30">
        <v>8.7400000000000005E-2</v>
      </c>
      <c r="F2993" s="27">
        <v>32.69</v>
      </c>
      <c r="G2993" s="27">
        <f>ROUND(ROUND(E2993,8)*F2993,2)</f>
        <v>2.86</v>
      </c>
    </row>
    <row r="2994" spans="1:7" ht="15" customHeight="1" x14ac:dyDescent="0.25">
      <c r="A2994" s="24" t="s">
        <v>3910</v>
      </c>
      <c r="B2994" s="25" t="s">
        <v>3911</v>
      </c>
      <c r="C2994" s="24" t="s">
        <v>20</v>
      </c>
      <c r="D2994" s="24" t="s">
        <v>2056</v>
      </c>
      <c r="E2994" s="30">
        <v>0.21759999999999999</v>
      </c>
      <c r="F2994" s="27">
        <v>24.94</v>
      </c>
      <c r="G2994" s="27">
        <f>ROUND(ROUND(E2994,8)*F2994,2)</f>
        <v>5.43</v>
      </c>
    </row>
    <row r="2995" spans="1:7" ht="18" customHeight="1" x14ac:dyDescent="0.25">
      <c r="A2995" s="9"/>
      <c r="B2995" s="9"/>
      <c r="C2995" s="9"/>
      <c r="D2995" s="9"/>
      <c r="E2995" s="91" t="s">
        <v>3912</v>
      </c>
      <c r="F2995" s="91"/>
      <c r="G2995" s="28">
        <f>SUM(G2992:G2994)</f>
        <v>12.48</v>
      </c>
    </row>
    <row r="2996" spans="1:7" ht="15" customHeight="1" x14ac:dyDescent="0.25">
      <c r="A2996" s="93" t="s">
        <v>3922</v>
      </c>
      <c r="B2996" s="93"/>
      <c r="C2996" s="23" t="s">
        <v>3</v>
      </c>
      <c r="D2996" s="23" t="s">
        <v>4</v>
      </c>
      <c r="E2996" s="23" t="s">
        <v>3894</v>
      </c>
      <c r="F2996" s="23" t="s">
        <v>3895</v>
      </c>
      <c r="G2996" s="23" t="s">
        <v>3896</v>
      </c>
    </row>
    <row r="2997" spans="1:7" ht="29.1" customHeight="1" x14ac:dyDescent="0.25">
      <c r="A2997" s="24" t="s">
        <v>4062</v>
      </c>
      <c r="B2997" s="25" t="s">
        <v>4063</v>
      </c>
      <c r="C2997" s="24" t="s">
        <v>20</v>
      </c>
      <c r="D2997" s="24" t="s">
        <v>3903</v>
      </c>
      <c r="E2997" s="30">
        <v>1.23E-2</v>
      </c>
      <c r="F2997" s="27">
        <v>23.44</v>
      </c>
      <c r="G2997" s="27">
        <f>ROUND(ROUND(E2997,8)*F2997,2)</f>
        <v>0.28999999999999998</v>
      </c>
    </row>
    <row r="2998" spans="1:7" ht="21" customHeight="1" x14ac:dyDescent="0.25">
      <c r="A2998" s="24" t="s">
        <v>4064</v>
      </c>
      <c r="B2998" s="25" t="s">
        <v>4065</v>
      </c>
      <c r="C2998" s="24" t="s">
        <v>4066</v>
      </c>
      <c r="D2998" s="24" t="s">
        <v>26</v>
      </c>
      <c r="E2998" s="30">
        <v>4</v>
      </c>
      <c r="F2998" s="27">
        <v>5.76</v>
      </c>
      <c r="G2998" s="27">
        <f>ROUND(ROUND(E2998,8)*F2998,2)</f>
        <v>23.04</v>
      </c>
    </row>
    <row r="2999" spans="1:7" ht="15" customHeight="1" x14ac:dyDescent="0.25">
      <c r="A2999" s="9"/>
      <c r="B2999" s="9"/>
      <c r="C2999" s="9"/>
      <c r="D2999" s="9"/>
      <c r="E2999" s="91" t="s">
        <v>3933</v>
      </c>
      <c r="F2999" s="91"/>
      <c r="G2999" s="28">
        <f>SUM(G2997:G2998)</f>
        <v>23.33</v>
      </c>
    </row>
    <row r="3000" spans="1:7" ht="15" customHeight="1" x14ac:dyDescent="0.25">
      <c r="A3000" s="9"/>
      <c r="B3000" s="9"/>
      <c r="C3000" s="9"/>
      <c r="D3000" s="9"/>
      <c r="E3000" s="92" t="s">
        <v>3913</v>
      </c>
      <c r="F3000" s="92"/>
      <c r="G3000" s="29">
        <f>ROUND(SUM(G2990,G2995,G2999),2)</f>
        <v>160.55000000000001</v>
      </c>
    </row>
    <row r="3001" spans="1:7" ht="9.9499999999999993" customHeight="1" x14ac:dyDescent="0.25">
      <c r="A3001" s="9"/>
      <c r="B3001" s="9"/>
      <c r="C3001" s="9"/>
      <c r="D3001" s="9"/>
      <c r="E3001" s="100"/>
      <c r="F3001" s="100"/>
      <c r="G3001" s="100"/>
    </row>
    <row r="3002" spans="1:7" ht="20.100000000000001" customHeight="1" x14ac:dyDescent="0.25">
      <c r="A3002" s="99" t="s">
        <v>4123</v>
      </c>
      <c r="B3002" s="99"/>
      <c r="C3002" s="99"/>
      <c r="D3002" s="99"/>
      <c r="E3002" s="99"/>
      <c r="F3002" s="99"/>
      <c r="G3002" s="99"/>
    </row>
    <row r="3003" spans="1:7" ht="15" customHeight="1" x14ac:dyDescent="0.25">
      <c r="A3003" s="93" t="s">
        <v>3893</v>
      </c>
      <c r="B3003" s="93"/>
      <c r="C3003" s="23" t="s">
        <v>3</v>
      </c>
      <c r="D3003" s="23" t="s">
        <v>4</v>
      </c>
      <c r="E3003" s="23" t="s">
        <v>3894</v>
      </c>
      <c r="F3003" s="23" t="s">
        <v>3895</v>
      </c>
      <c r="G3003" s="23" t="s">
        <v>3896</v>
      </c>
    </row>
    <row r="3004" spans="1:7" ht="15" customHeight="1" x14ac:dyDescent="0.25">
      <c r="A3004" s="24" t="s">
        <v>3951</v>
      </c>
      <c r="B3004" s="25" t="s">
        <v>3952</v>
      </c>
      <c r="C3004" s="24" t="s">
        <v>3953</v>
      </c>
      <c r="D3004" s="24" t="s">
        <v>3954</v>
      </c>
      <c r="E3004" s="30">
        <v>4.0000000000000001E-3</v>
      </c>
      <c r="F3004" s="27">
        <v>215</v>
      </c>
      <c r="G3004" s="27">
        <f>ROUND(ROUND(E3004,8)*F3004,2)</f>
        <v>0.86</v>
      </c>
    </row>
    <row r="3005" spans="1:7" ht="15" customHeight="1" x14ac:dyDescent="0.25">
      <c r="A3005" s="24" t="s">
        <v>3955</v>
      </c>
      <c r="B3005" s="25" t="s">
        <v>3956</v>
      </c>
      <c r="C3005" s="24" t="s">
        <v>20</v>
      </c>
      <c r="D3005" s="24" t="s">
        <v>3903</v>
      </c>
      <c r="E3005" s="30">
        <v>5.0000000000000001E-3</v>
      </c>
      <c r="F3005" s="27">
        <v>19.37</v>
      </c>
      <c r="G3005" s="27">
        <f>ROUND(ROUND(E3005,8)*F3005,2)</f>
        <v>0.1</v>
      </c>
    </row>
    <row r="3006" spans="1:7" ht="15" customHeight="1" x14ac:dyDescent="0.25">
      <c r="A3006" s="9"/>
      <c r="B3006" s="9"/>
      <c r="C3006" s="9"/>
      <c r="D3006" s="9"/>
      <c r="E3006" s="91" t="s">
        <v>3906</v>
      </c>
      <c r="F3006" s="91"/>
      <c r="G3006" s="28">
        <f>SUM(G3004:G3005)</f>
        <v>0.96</v>
      </c>
    </row>
    <row r="3007" spans="1:7" ht="15" customHeight="1" x14ac:dyDescent="0.25">
      <c r="A3007" s="93" t="s">
        <v>3907</v>
      </c>
      <c r="B3007" s="93"/>
      <c r="C3007" s="23" t="s">
        <v>3</v>
      </c>
      <c r="D3007" s="23" t="s">
        <v>4</v>
      </c>
      <c r="E3007" s="23" t="s">
        <v>3894</v>
      </c>
      <c r="F3007" s="23" t="s">
        <v>3895</v>
      </c>
      <c r="G3007" s="23" t="s">
        <v>3896</v>
      </c>
    </row>
    <row r="3008" spans="1:7" ht="21" customHeight="1" x14ac:dyDescent="0.25">
      <c r="A3008" s="24" t="s">
        <v>3908</v>
      </c>
      <c r="B3008" s="25" t="s">
        <v>3909</v>
      </c>
      <c r="C3008" s="24" t="s">
        <v>20</v>
      </c>
      <c r="D3008" s="24" t="s">
        <v>2056</v>
      </c>
      <c r="E3008" s="30">
        <v>0.03</v>
      </c>
      <c r="F3008" s="27">
        <v>32.24</v>
      </c>
      <c r="G3008" s="27">
        <f>ROUND(ROUND(E3008,8)*F3008,2)</f>
        <v>0.97</v>
      </c>
    </row>
    <row r="3009" spans="1:7" ht="15" customHeight="1" x14ac:dyDescent="0.25">
      <c r="A3009" s="24" t="s">
        <v>3910</v>
      </c>
      <c r="B3009" s="25" t="s">
        <v>3911</v>
      </c>
      <c r="C3009" s="24" t="s">
        <v>20</v>
      </c>
      <c r="D3009" s="24" t="s">
        <v>2056</v>
      </c>
      <c r="E3009" s="30">
        <v>0.03</v>
      </c>
      <c r="F3009" s="27">
        <v>24.94</v>
      </c>
      <c r="G3009" s="27">
        <f>ROUND(ROUND(E3009,8)*F3009,2)</f>
        <v>0.75</v>
      </c>
    </row>
    <row r="3010" spans="1:7" ht="18" customHeight="1" x14ac:dyDescent="0.25">
      <c r="A3010" s="9"/>
      <c r="B3010" s="9"/>
      <c r="C3010" s="9"/>
      <c r="D3010" s="9"/>
      <c r="E3010" s="91" t="s">
        <v>3912</v>
      </c>
      <c r="F3010" s="91"/>
      <c r="G3010" s="28">
        <f>SUM(G3008:G3009)</f>
        <v>1.72</v>
      </c>
    </row>
    <row r="3011" spans="1:7" ht="15" customHeight="1" x14ac:dyDescent="0.25">
      <c r="A3011" s="9"/>
      <c r="B3011" s="9"/>
      <c r="C3011" s="9"/>
      <c r="D3011" s="9"/>
      <c r="E3011" s="92" t="s">
        <v>3913</v>
      </c>
      <c r="F3011" s="92"/>
      <c r="G3011" s="29">
        <f>ROUND(SUM(G3006,G3010),2)</f>
        <v>2.68</v>
      </c>
    </row>
    <row r="3012" spans="1:7" ht="9.9499999999999993" customHeight="1" x14ac:dyDescent="0.25">
      <c r="A3012" s="9"/>
      <c r="B3012" s="9"/>
      <c r="C3012" s="9"/>
      <c r="D3012" s="9"/>
      <c r="E3012" s="100"/>
      <c r="F3012" s="100"/>
      <c r="G3012" s="100"/>
    </row>
    <row r="3013" spans="1:7" ht="20.100000000000001" customHeight="1" x14ac:dyDescent="0.25">
      <c r="A3013" s="99" t="s">
        <v>4124</v>
      </c>
      <c r="B3013" s="99"/>
      <c r="C3013" s="99"/>
      <c r="D3013" s="99"/>
      <c r="E3013" s="99"/>
      <c r="F3013" s="99"/>
      <c r="G3013" s="99"/>
    </row>
    <row r="3014" spans="1:7" ht="15" customHeight="1" x14ac:dyDescent="0.25">
      <c r="A3014" s="93" t="s">
        <v>3981</v>
      </c>
      <c r="B3014" s="93"/>
      <c r="C3014" s="23" t="s">
        <v>3</v>
      </c>
      <c r="D3014" s="23" t="s">
        <v>4</v>
      </c>
      <c r="E3014" s="23" t="s">
        <v>3894</v>
      </c>
      <c r="F3014" s="23" t="s">
        <v>3895</v>
      </c>
      <c r="G3014" s="23" t="s">
        <v>3896</v>
      </c>
    </row>
    <row r="3015" spans="1:7" ht="21" customHeight="1" x14ac:dyDescent="0.25">
      <c r="A3015" s="24" t="s">
        <v>70</v>
      </c>
      <c r="B3015" s="25" t="s">
        <v>3982</v>
      </c>
      <c r="C3015" s="24" t="s">
        <v>25</v>
      </c>
      <c r="D3015" s="24" t="s">
        <v>61</v>
      </c>
      <c r="E3015" s="30">
        <v>1</v>
      </c>
      <c r="F3015" s="27">
        <v>28.42</v>
      </c>
      <c r="G3015" s="27">
        <f>ROUND(ROUND(E3015,8)*F3015,2)</f>
        <v>28.42</v>
      </c>
    </row>
    <row r="3016" spans="1:7" ht="15" customHeight="1" x14ac:dyDescent="0.25">
      <c r="A3016" s="9"/>
      <c r="B3016" s="9"/>
      <c r="C3016" s="9"/>
      <c r="D3016" s="9"/>
      <c r="E3016" s="91" t="s">
        <v>3983</v>
      </c>
      <c r="F3016" s="91"/>
      <c r="G3016" s="28">
        <f>SUM(G3015:G3015)</f>
        <v>28.42</v>
      </c>
    </row>
    <row r="3017" spans="1:7" ht="15" customHeight="1" x14ac:dyDescent="0.25">
      <c r="A3017" s="9"/>
      <c r="B3017" s="9"/>
      <c r="C3017" s="9"/>
      <c r="D3017" s="9"/>
      <c r="E3017" s="92" t="s">
        <v>3913</v>
      </c>
      <c r="F3017" s="92"/>
      <c r="G3017" s="29">
        <f>ROUND(SUM(G3016),2)</f>
        <v>28.42</v>
      </c>
    </row>
    <row r="3018" spans="1:7" ht="9.9499999999999993" customHeight="1" x14ac:dyDescent="0.25">
      <c r="A3018" s="9"/>
      <c r="B3018" s="9"/>
      <c r="C3018" s="9"/>
      <c r="D3018" s="9"/>
      <c r="E3018" s="100"/>
      <c r="F3018" s="100"/>
      <c r="G3018" s="100"/>
    </row>
    <row r="3019" spans="1:7" ht="20.100000000000001" customHeight="1" x14ac:dyDescent="0.25">
      <c r="A3019" s="99" t="s">
        <v>4125</v>
      </c>
      <c r="B3019" s="99"/>
      <c r="C3019" s="99"/>
      <c r="D3019" s="99"/>
      <c r="E3019" s="99"/>
      <c r="F3019" s="99"/>
      <c r="G3019" s="99"/>
    </row>
    <row r="3020" spans="1:7" ht="15" customHeight="1" x14ac:dyDescent="0.25">
      <c r="A3020" s="93" t="s">
        <v>3893</v>
      </c>
      <c r="B3020" s="93"/>
      <c r="C3020" s="23" t="s">
        <v>3</v>
      </c>
      <c r="D3020" s="23" t="s">
        <v>4</v>
      </c>
      <c r="E3020" s="23" t="s">
        <v>3894</v>
      </c>
      <c r="F3020" s="23" t="s">
        <v>3895</v>
      </c>
      <c r="G3020" s="23" t="s">
        <v>3896</v>
      </c>
    </row>
    <row r="3021" spans="1:7" ht="29.1" customHeight="1" x14ac:dyDescent="0.25">
      <c r="A3021" s="24" t="s">
        <v>4054</v>
      </c>
      <c r="B3021" s="25" t="s">
        <v>4055</v>
      </c>
      <c r="C3021" s="24" t="s">
        <v>20</v>
      </c>
      <c r="D3021" s="24" t="s">
        <v>34</v>
      </c>
      <c r="E3021" s="30">
        <v>0.18468999999999999</v>
      </c>
      <c r="F3021" s="27">
        <v>517.16999999999996</v>
      </c>
      <c r="G3021" s="27">
        <f t="shared" ref="G3021:G3026" si="80">ROUND(ROUND(E3021,8)*F3021,2)</f>
        <v>95.52</v>
      </c>
    </row>
    <row r="3022" spans="1:7" ht="21" customHeight="1" x14ac:dyDescent="0.25">
      <c r="A3022" s="24" t="s">
        <v>4056</v>
      </c>
      <c r="B3022" s="25" t="s">
        <v>4057</v>
      </c>
      <c r="C3022" s="24" t="s">
        <v>20</v>
      </c>
      <c r="D3022" s="24" t="s">
        <v>2057</v>
      </c>
      <c r="E3022" s="30">
        <v>3.1900000000000001E-3</v>
      </c>
      <c r="F3022" s="27">
        <v>8.98</v>
      </c>
      <c r="G3022" s="27">
        <f t="shared" si="80"/>
        <v>0.03</v>
      </c>
    </row>
    <row r="3023" spans="1:7" ht="15" customHeight="1" x14ac:dyDescent="0.25">
      <c r="A3023" s="24" t="s">
        <v>3955</v>
      </c>
      <c r="B3023" s="25" t="s">
        <v>3956</v>
      </c>
      <c r="C3023" s="24" t="s">
        <v>20</v>
      </c>
      <c r="D3023" s="24" t="s">
        <v>3903</v>
      </c>
      <c r="E3023" s="30">
        <v>4.4999999999999998E-2</v>
      </c>
      <c r="F3023" s="27">
        <v>19.37</v>
      </c>
      <c r="G3023" s="27">
        <f t="shared" si="80"/>
        <v>0.87</v>
      </c>
    </row>
    <row r="3024" spans="1:7" ht="21" customHeight="1" x14ac:dyDescent="0.25">
      <c r="A3024" s="24" t="s">
        <v>4050</v>
      </c>
      <c r="B3024" s="25" t="s">
        <v>4051</v>
      </c>
      <c r="C3024" s="24" t="s">
        <v>20</v>
      </c>
      <c r="D3024" s="24" t="s">
        <v>84</v>
      </c>
      <c r="E3024" s="30">
        <v>0.46875</v>
      </c>
      <c r="F3024" s="27">
        <v>3.9</v>
      </c>
      <c r="G3024" s="27">
        <f t="shared" si="80"/>
        <v>1.83</v>
      </c>
    </row>
    <row r="3025" spans="1:7" ht="21" customHeight="1" x14ac:dyDescent="0.25">
      <c r="A3025" s="24" t="s">
        <v>4058</v>
      </c>
      <c r="B3025" s="25" t="s">
        <v>4059</v>
      </c>
      <c r="C3025" s="24" t="s">
        <v>20</v>
      </c>
      <c r="D3025" s="24" t="s">
        <v>84</v>
      </c>
      <c r="E3025" s="30">
        <v>0.375</v>
      </c>
      <c r="F3025" s="27">
        <v>2.69</v>
      </c>
      <c r="G3025" s="27">
        <f t="shared" si="80"/>
        <v>1.01</v>
      </c>
    </row>
    <row r="3026" spans="1:7" ht="29.1" customHeight="1" x14ac:dyDescent="0.25">
      <c r="A3026" s="24" t="s">
        <v>4060</v>
      </c>
      <c r="B3026" s="25" t="s">
        <v>4061</v>
      </c>
      <c r="C3026" s="24" t="s">
        <v>20</v>
      </c>
      <c r="D3026" s="24" t="s">
        <v>16</v>
      </c>
      <c r="E3026" s="30">
        <v>1.07</v>
      </c>
      <c r="F3026" s="27">
        <v>23.81</v>
      </c>
      <c r="G3026" s="27">
        <f t="shared" si="80"/>
        <v>25.48</v>
      </c>
    </row>
    <row r="3027" spans="1:7" ht="15" customHeight="1" x14ac:dyDescent="0.25">
      <c r="A3027" s="9"/>
      <c r="B3027" s="9"/>
      <c r="C3027" s="9"/>
      <c r="D3027" s="9"/>
      <c r="E3027" s="91" t="s">
        <v>3906</v>
      </c>
      <c r="F3027" s="91"/>
      <c r="G3027" s="28">
        <f>SUM(G3021:G3026)</f>
        <v>124.74000000000001</v>
      </c>
    </row>
    <row r="3028" spans="1:7" ht="15" customHeight="1" x14ac:dyDescent="0.25">
      <c r="A3028" s="93" t="s">
        <v>3907</v>
      </c>
      <c r="B3028" s="93"/>
      <c r="C3028" s="23" t="s">
        <v>3</v>
      </c>
      <c r="D3028" s="23" t="s">
        <v>4</v>
      </c>
      <c r="E3028" s="23" t="s">
        <v>3894</v>
      </c>
      <c r="F3028" s="23" t="s">
        <v>3895</v>
      </c>
      <c r="G3028" s="23" t="s">
        <v>3896</v>
      </c>
    </row>
    <row r="3029" spans="1:7" ht="21" customHeight="1" x14ac:dyDescent="0.25">
      <c r="A3029" s="24" t="s">
        <v>3908</v>
      </c>
      <c r="B3029" s="25" t="s">
        <v>3909</v>
      </c>
      <c r="C3029" s="24" t="s">
        <v>20</v>
      </c>
      <c r="D3029" s="24" t="s">
        <v>2056</v>
      </c>
      <c r="E3029" s="30">
        <v>0.13009999999999999</v>
      </c>
      <c r="F3029" s="27">
        <v>32.24</v>
      </c>
      <c r="G3029" s="27">
        <f>ROUND(ROUND(E3029,8)*F3029,2)</f>
        <v>4.1900000000000004</v>
      </c>
    </row>
    <row r="3030" spans="1:7" ht="15" customHeight="1" x14ac:dyDescent="0.25">
      <c r="A3030" s="24" t="s">
        <v>3971</v>
      </c>
      <c r="B3030" s="25" t="s">
        <v>3972</v>
      </c>
      <c r="C3030" s="24" t="s">
        <v>20</v>
      </c>
      <c r="D3030" s="24" t="s">
        <v>2056</v>
      </c>
      <c r="E3030" s="30">
        <v>8.7400000000000005E-2</v>
      </c>
      <c r="F3030" s="27">
        <v>32.69</v>
      </c>
      <c r="G3030" s="27">
        <f>ROUND(ROUND(E3030,8)*F3030,2)</f>
        <v>2.86</v>
      </c>
    </row>
    <row r="3031" spans="1:7" ht="15" customHeight="1" x14ac:dyDescent="0.25">
      <c r="A3031" s="24" t="s">
        <v>3910</v>
      </c>
      <c r="B3031" s="25" t="s">
        <v>3911</v>
      </c>
      <c r="C3031" s="24" t="s">
        <v>20</v>
      </c>
      <c r="D3031" s="24" t="s">
        <v>2056</v>
      </c>
      <c r="E3031" s="30">
        <v>0.21759999999999999</v>
      </c>
      <c r="F3031" s="27">
        <v>24.94</v>
      </c>
      <c r="G3031" s="27">
        <f>ROUND(ROUND(E3031,8)*F3031,2)</f>
        <v>5.43</v>
      </c>
    </row>
    <row r="3032" spans="1:7" ht="18" customHeight="1" x14ac:dyDescent="0.25">
      <c r="A3032" s="9"/>
      <c r="B3032" s="9"/>
      <c r="C3032" s="9"/>
      <c r="D3032" s="9"/>
      <c r="E3032" s="91" t="s">
        <v>3912</v>
      </c>
      <c r="F3032" s="91"/>
      <c r="G3032" s="28">
        <f>SUM(G3029:G3031)</f>
        <v>12.48</v>
      </c>
    </row>
    <row r="3033" spans="1:7" ht="15" customHeight="1" x14ac:dyDescent="0.25">
      <c r="A3033" s="93" t="s">
        <v>3922</v>
      </c>
      <c r="B3033" s="93"/>
      <c r="C3033" s="23" t="s">
        <v>3</v>
      </c>
      <c r="D3033" s="23" t="s">
        <v>4</v>
      </c>
      <c r="E3033" s="23" t="s">
        <v>3894</v>
      </c>
      <c r="F3033" s="23" t="s">
        <v>3895</v>
      </c>
      <c r="G3033" s="23" t="s">
        <v>3896</v>
      </c>
    </row>
    <row r="3034" spans="1:7" ht="29.1" customHeight="1" x14ac:dyDescent="0.25">
      <c r="A3034" s="24" t="s">
        <v>4062</v>
      </c>
      <c r="B3034" s="25" t="s">
        <v>4063</v>
      </c>
      <c r="C3034" s="24" t="s">
        <v>20</v>
      </c>
      <c r="D3034" s="24" t="s">
        <v>3903</v>
      </c>
      <c r="E3034" s="30">
        <v>1.23E-2</v>
      </c>
      <c r="F3034" s="27">
        <v>23.44</v>
      </c>
      <c r="G3034" s="27">
        <f>ROUND(ROUND(E3034,8)*F3034,2)</f>
        <v>0.28999999999999998</v>
      </c>
    </row>
    <row r="3035" spans="1:7" ht="21" customHeight="1" x14ac:dyDescent="0.25">
      <c r="A3035" s="24" t="s">
        <v>4064</v>
      </c>
      <c r="B3035" s="25" t="s">
        <v>4065</v>
      </c>
      <c r="C3035" s="24" t="s">
        <v>4066</v>
      </c>
      <c r="D3035" s="24" t="s">
        <v>26</v>
      </c>
      <c r="E3035" s="30">
        <v>4</v>
      </c>
      <c r="F3035" s="27">
        <v>5.76</v>
      </c>
      <c r="G3035" s="27">
        <f>ROUND(ROUND(E3035,8)*F3035,2)</f>
        <v>23.04</v>
      </c>
    </row>
    <row r="3036" spans="1:7" ht="15" customHeight="1" x14ac:dyDescent="0.25">
      <c r="A3036" s="9"/>
      <c r="B3036" s="9"/>
      <c r="C3036" s="9"/>
      <c r="D3036" s="9"/>
      <c r="E3036" s="91" t="s">
        <v>3933</v>
      </c>
      <c r="F3036" s="91"/>
      <c r="G3036" s="28">
        <f>SUM(G3034:G3035)</f>
        <v>23.33</v>
      </c>
    </row>
    <row r="3037" spans="1:7" ht="15" customHeight="1" x14ac:dyDescent="0.25">
      <c r="A3037" s="9"/>
      <c r="B3037" s="9"/>
      <c r="C3037" s="9"/>
      <c r="D3037" s="9"/>
      <c r="E3037" s="92" t="s">
        <v>3913</v>
      </c>
      <c r="F3037" s="92"/>
      <c r="G3037" s="29">
        <f>ROUND(SUM(G3027,G3032,G3036),2)</f>
        <v>160.55000000000001</v>
      </c>
    </row>
    <row r="3038" spans="1:7" ht="9.9499999999999993" customHeight="1" x14ac:dyDescent="0.25">
      <c r="A3038" s="9"/>
      <c r="B3038" s="9"/>
      <c r="C3038" s="9"/>
      <c r="D3038" s="9"/>
      <c r="E3038" s="100"/>
      <c r="F3038" s="100"/>
      <c r="G3038" s="100"/>
    </row>
    <row r="3039" spans="1:7" ht="20.100000000000001" customHeight="1" x14ac:dyDescent="0.25">
      <c r="A3039" s="99" t="s">
        <v>4123</v>
      </c>
      <c r="B3039" s="99"/>
      <c r="C3039" s="99"/>
      <c r="D3039" s="99"/>
      <c r="E3039" s="99"/>
      <c r="F3039" s="99"/>
      <c r="G3039" s="99"/>
    </row>
    <row r="3040" spans="1:7" ht="15" customHeight="1" x14ac:dyDescent="0.25">
      <c r="A3040" s="93" t="s">
        <v>3893</v>
      </c>
      <c r="B3040" s="93"/>
      <c r="C3040" s="23" t="s">
        <v>3</v>
      </c>
      <c r="D3040" s="23" t="s">
        <v>4</v>
      </c>
      <c r="E3040" s="23" t="s">
        <v>3894</v>
      </c>
      <c r="F3040" s="23" t="s">
        <v>3895</v>
      </c>
      <c r="G3040" s="23" t="s">
        <v>3896</v>
      </c>
    </row>
    <row r="3041" spans="1:7" ht="15" customHeight="1" x14ac:dyDescent="0.25">
      <c r="A3041" s="24" t="s">
        <v>3951</v>
      </c>
      <c r="B3041" s="25" t="s">
        <v>3952</v>
      </c>
      <c r="C3041" s="24" t="s">
        <v>3953</v>
      </c>
      <c r="D3041" s="24" t="s">
        <v>3954</v>
      </c>
      <c r="E3041" s="30">
        <v>4.0000000000000001E-3</v>
      </c>
      <c r="F3041" s="27">
        <v>215</v>
      </c>
      <c r="G3041" s="27">
        <f>ROUND(ROUND(E3041,8)*F3041,2)</f>
        <v>0.86</v>
      </c>
    </row>
    <row r="3042" spans="1:7" ht="15" customHeight="1" x14ac:dyDescent="0.25">
      <c r="A3042" s="24" t="s">
        <v>3955</v>
      </c>
      <c r="B3042" s="25" t="s">
        <v>3956</v>
      </c>
      <c r="C3042" s="24" t="s">
        <v>20</v>
      </c>
      <c r="D3042" s="24" t="s">
        <v>3903</v>
      </c>
      <c r="E3042" s="30">
        <v>5.0000000000000001E-3</v>
      </c>
      <c r="F3042" s="27">
        <v>19.37</v>
      </c>
      <c r="G3042" s="27">
        <f>ROUND(ROUND(E3042,8)*F3042,2)</f>
        <v>0.1</v>
      </c>
    </row>
    <row r="3043" spans="1:7" ht="15" customHeight="1" x14ac:dyDescent="0.25">
      <c r="A3043" s="9"/>
      <c r="B3043" s="9"/>
      <c r="C3043" s="9"/>
      <c r="D3043" s="9"/>
      <c r="E3043" s="91" t="s">
        <v>3906</v>
      </c>
      <c r="F3043" s="91"/>
      <c r="G3043" s="28">
        <f>SUM(G3041:G3042)</f>
        <v>0.96</v>
      </c>
    </row>
    <row r="3044" spans="1:7" ht="15" customHeight="1" x14ac:dyDescent="0.25">
      <c r="A3044" s="93" t="s">
        <v>3907</v>
      </c>
      <c r="B3044" s="93"/>
      <c r="C3044" s="23" t="s">
        <v>3</v>
      </c>
      <c r="D3044" s="23" t="s">
        <v>4</v>
      </c>
      <c r="E3044" s="23" t="s">
        <v>3894</v>
      </c>
      <c r="F3044" s="23" t="s">
        <v>3895</v>
      </c>
      <c r="G3044" s="23" t="s">
        <v>3896</v>
      </c>
    </row>
    <row r="3045" spans="1:7" ht="21" customHeight="1" x14ac:dyDescent="0.25">
      <c r="A3045" s="24" t="s">
        <v>3908</v>
      </c>
      <c r="B3045" s="25" t="s">
        <v>3909</v>
      </c>
      <c r="C3045" s="24" t="s">
        <v>20</v>
      </c>
      <c r="D3045" s="24" t="s">
        <v>2056</v>
      </c>
      <c r="E3045" s="30">
        <v>0.03</v>
      </c>
      <c r="F3045" s="27">
        <v>32.24</v>
      </c>
      <c r="G3045" s="27">
        <f>ROUND(ROUND(E3045,8)*F3045,2)</f>
        <v>0.97</v>
      </c>
    </row>
    <row r="3046" spans="1:7" ht="15" customHeight="1" x14ac:dyDescent="0.25">
      <c r="A3046" s="24" t="s">
        <v>3910</v>
      </c>
      <c r="B3046" s="25" t="s">
        <v>3911</v>
      </c>
      <c r="C3046" s="24" t="s">
        <v>20</v>
      </c>
      <c r="D3046" s="24" t="s">
        <v>2056</v>
      </c>
      <c r="E3046" s="30">
        <v>0.03</v>
      </c>
      <c r="F3046" s="27">
        <v>24.94</v>
      </c>
      <c r="G3046" s="27">
        <f>ROUND(ROUND(E3046,8)*F3046,2)</f>
        <v>0.75</v>
      </c>
    </row>
    <row r="3047" spans="1:7" ht="18" customHeight="1" x14ac:dyDescent="0.25">
      <c r="A3047" s="9"/>
      <c r="B3047" s="9"/>
      <c r="C3047" s="9"/>
      <c r="D3047" s="9"/>
      <c r="E3047" s="91" t="s">
        <v>3912</v>
      </c>
      <c r="F3047" s="91"/>
      <c r="G3047" s="28">
        <f>SUM(G3045:G3046)</f>
        <v>1.72</v>
      </c>
    </row>
    <row r="3048" spans="1:7" ht="15" customHeight="1" x14ac:dyDescent="0.25">
      <c r="A3048" s="9"/>
      <c r="B3048" s="9"/>
      <c r="C3048" s="9"/>
      <c r="D3048" s="9"/>
      <c r="E3048" s="92" t="s">
        <v>3913</v>
      </c>
      <c r="F3048" s="92"/>
      <c r="G3048" s="29">
        <f>ROUND(SUM(G3043,G3047),2)</f>
        <v>2.68</v>
      </c>
    </row>
    <row r="3049" spans="1:7" ht="9.9499999999999993" customHeight="1" x14ac:dyDescent="0.25">
      <c r="A3049" s="9"/>
      <c r="B3049" s="9"/>
      <c r="C3049" s="9"/>
      <c r="D3049" s="9"/>
      <c r="E3049" s="100"/>
      <c r="F3049" s="100"/>
      <c r="G3049" s="100"/>
    </row>
    <row r="3050" spans="1:7" ht="20.100000000000001" customHeight="1" x14ac:dyDescent="0.25">
      <c r="A3050" s="99" t="s">
        <v>4124</v>
      </c>
      <c r="B3050" s="99"/>
      <c r="C3050" s="99"/>
      <c r="D3050" s="99"/>
      <c r="E3050" s="99"/>
      <c r="F3050" s="99"/>
      <c r="G3050" s="99"/>
    </row>
    <row r="3051" spans="1:7" ht="15" customHeight="1" x14ac:dyDescent="0.25">
      <c r="A3051" s="93" t="s">
        <v>3981</v>
      </c>
      <c r="B3051" s="93"/>
      <c r="C3051" s="23" t="s">
        <v>3</v>
      </c>
      <c r="D3051" s="23" t="s">
        <v>4</v>
      </c>
      <c r="E3051" s="23" t="s">
        <v>3894</v>
      </c>
      <c r="F3051" s="23" t="s">
        <v>3895</v>
      </c>
      <c r="G3051" s="23" t="s">
        <v>3896</v>
      </c>
    </row>
    <row r="3052" spans="1:7" ht="21" customHeight="1" x14ac:dyDescent="0.25">
      <c r="A3052" s="24" t="s">
        <v>70</v>
      </c>
      <c r="B3052" s="25" t="s">
        <v>3982</v>
      </c>
      <c r="C3052" s="24" t="s">
        <v>25</v>
      </c>
      <c r="D3052" s="24" t="s">
        <v>61</v>
      </c>
      <c r="E3052" s="30">
        <v>1</v>
      </c>
      <c r="F3052" s="27">
        <v>28.42</v>
      </c>
      <c r="G3052" s="27">
        <f>ROUND(ROUND(E3052,8)*F3052,2)</f>
        <v>28.42</v>
      </c>
    </row>
    <row r="3053" spans="1:7" ht="15" customHeight="1" x14ac:dyDescent="0.25">
      <c r="A3053" s="9"/>
      <c r="B3053" s="9"/>
      <c r="C3053" s="9"/>
      <c r="D3053" s="9"/>
      <c r="E3053" s="91" t="s">
        <v>3983</v>
      </c>
      <c r="F3053" s="91"/>
      <c r="G3053" s="28">
        <f>SUM(G3052:G3052)</f>
        <v>28.42</v>
      </c>
    </row>
    <row r="3054" spans="1:7" ht="15" customHeight="1" x14ac:dyDescent="0.25">
      <c r="A3054" s="9"/>
      <c r="B3054" s="9"/>
      <c r="C3054" s="9"/>
      <c r="D3054" s="9"/>
      <c r="E3054" s="92" t="s">
        <v>3913</v>
      </c>
      <c r="F3054" s="92"/>
      <c r="G3054" s="29">
        <f>ROUND(SUM(G3053),2)</f>
        <v>28.42</v>
      </c>
    </row>
    <row r="3055" spans="1:7" ht="9.9499999999999993" customHeight="1" x14ac:dyDescent="0.25">
      <c r="A3055" s="9"/>
      <c r="B3055" s="9"/>
      <c r="C3055" s="9"/>
      <c r="D3055" s="9"/>
      <c r="E3055" s="100"/>
      <c r="F3055" s="100"/>
      <c r="G3055" s="100"/>
    </row>
    <row r="3056" spans="1:7" ht="20.100000000000001" customHeight="1" x14ac:dyDescent="0.25">
      <c r="A3056" s="99" t="s">
        <v>4125</v>
      </c>
      <c r="B3056" s="99"/>
      <c r="C3056" s="99"/>
      <c r="D3056" s="99"/>
      <c r="E3056" s="99"/>
      <c r="F3056" s="99"/>
      <c r="G3056" s="99"/>
    </row>
    <row r="3057" spans="1:7" ht="15" customHeight="1" x14ac:dyDescent="0.25">
      <c r="A3057" s="93" t="s">
        <v>3893</v>
      </c>
      <c r="B3057" s="93"/>
      <c r="C3057" s="23" t="s">
        <v>3</v>
      </c>
      <c r="D3057" s="23" t="s">
        <v>4</v>
      </c>
      <c r="E3057" s="23" t="s">
        <v>3894</v>
      </c>
      <c r="F3057" s="23" t="s">
        <v>3895</v>
      </c>
      <c r="G3057" s="23" t="s">
        <v>3896</v>
      </c>
    </row>
    <row r="3058" spans="1:7" ht="29.1" customHeight="1" x14ac:dyDescent="0.25">
      <c r="A3058" s="24" t="s">
        <v>4054</v>
      </c>
      <c r="B3058" s="25" t="s">
        <v>4055</v>
      </c>
      <c r="C3058" s="24" t="s">
        <v>20</v>
      </c>
      <c r="D3058" s="24" t="s">
        <v>34</v>
      </c>
      <c r="E3058" s="30">
        <v>0.18468999999999999</v>
      </c>
      <c r="F3058" s="27">
        <v>517.16999999999996</v>
      </c>
      <c r="G3058" s="27">
        <f t="shared" ref="G3058:G3063" si="81">ROUND(ROUND(E3058,8)*F3058,2)</f>
        <v>95.52</v>
      </c>
    </row>
    <row r="3059" spans="1:7" ht="21" customHeight="1" x14ac:dyDescent="0.25">
      <c r="A3059" s="24" t="s">
        <v>4056</v>
      </c>
      <c r="B3059" s="25" t="s">
        <v>4057</v>
      </c>
      <c r="C3059" s="24" t="s">
        <v>20</v>
      </c>
      <c r="D3059" s="24" t="s">
        <v>2057</v>
      </c>
      <c r="E3059" s="30">
        <v>3.1900000000000001E-3</v>
      </c>
      <c r="F3059" s="27">
        <v>8.98</v>
      </c>
      <c r="G3059" s="27">
        <f t="shared" si="81"/>
        <v>0.03</v>
      </c>
    </row>
    <row r="3060" spans="1:7" ht="15" customHeight="1" x14ac:dyDescent="0.25">
      <c r="A3060" s="24" t="s">
        <v>3955</v>
      </c>
      <c r="B3060" s="25" t="s">
        <v>3956</v>
      </c>
      <c r="C3060" s="24" t="s">
        <v>20</v>
      </c>
      <c r="D3060" s="24" t="s">
        <v>3903</v>
      </c>
      <c r="E3060" s="30">
        <v>4.4999999999999998E-2</v>
      </c>
      <c r="F3060" s="27">
        <v>19.37</v>
      </c>
      <c r="G3060" s="27">
        <f t="shared" si="81"/>
        <v>0.87</v>
      </c>
    </row>
    <row r="3061" spans="1:7" ht="21" customHeight="1" x14ac:dyDescent="0.25">
      <c r="A3061" s="24" t="s">
        <v>4050</v>
      </c>
      <c r="B3061" s="25" t="s">
        <v>4051</v>
      </c>
      <c r="C3061" s="24" t="s">
        <v>20</v>
      </c>
      <c r="D3061" s="24" t="s">
        <v>84</v>
      </c>
      <c r="E3061" s="30">
        <v>0.46875</v>
      </c>
      <c r="F3061" s="27">
        <v>3.9</v>
      </c>
      <c r="G3061" s="27">
        <f t="shared" si="81"/>
        <v>1.83</v>
      </c>
    </row>
    <row r="3062" spans="1:7" ht="21" customHeight="1" x14ac:dyDescent="0.25">
      <c r="A3062" s="24" t="s">
        <v>4058</v>
      </c>
      <c r="B3062" s="25" t="s">
        <v>4059</v>
      </c>
      <c r="C3062" s="24" t="s">
        <v>20</v>
      </c>
      <c r="D3062" s="24" t="s">
        <v>84</v>
      </c>
      <c r="E3062" s="30">
        <v>0.375</v>
      </c>
      <c r="F3062" s="27">
        <v>2.69</v>
      </c>
      <c r="G3062" s="27">
        <f t="shared" si="81"/>
        <v>1.01</v>
      </c>
    </row>
    <row r="3063" spans="1:7" ht="29.1" customHeight="1" x14ac:dyDescent="0.25">
      <c r="A3063" s="24" t="s">
        <v>4060</v>
      </c>
      <c r="B3063" s="25" t="s">
        <v>4061</v>
      </c>
      <c r="C3063" s="24" t="s">
        <v>20</v>
      </c>
      <c r="D3063" s="24" t="s">
        <v>16</v>
      </c>
      <c r="E3063" s="30">
        <v>1.07</v>
      </c>
      <c r="F3063" s="27">
        <v>23.81</v>
      </c>
      <c r="G3063" s="27">
        <f t="shared" si="81"/>
        <v>25.48</v>
      </c>
    </row>
    <row r="3064" spans="1:7" ht="15" customHeight="1" x14ac:dyDescent="0.25">
      <c r="A3064" s="9"/>
      <c r="B3064" s="9"/>
      <c r="C3064" s="9"/>
      <c r="D3064" s="9"/>
      <c r="E3064" s="91" t="s">
        <v>3906</v>
      </c>
      <c r="F3064" s="91"/>
      <c r="G3064" s="28">
        <f>SUM(G3058:G3063)</f>
        <v>124.74000000000001</v>
      </c>
    </row>
    <row r="3065" spans="1:7" ht="15" customHeight="1" x14ac:dyDescent="0.25">
      <c r="A3065" s="93" t="s">
        <v>3907</v>
      </c>
      <c r="B3065" s="93"/>
      <c r="C3065" s="23" t="s">
        <v>3</v>
      </c>
      <c r="D3065" s="23" t="s">
        <v>4</v>
      </c>
      <c r="E3065" s="23" t="s">
        <v>3894</v>
      </c>
      <c r="F3065" s="23" t="s">
        <v>3895</v>
      </c>
      <c r="G3065" s="23" t="s">
        <v>3896</v>
      </c>
    </row>
    <row r="3066" spans="1:7" ht="21" customHeight="1" x14ac:dyDescent="0.25">
      <c r="A3066" s="24" t="s">
        <v>3908</v>
      </c>
      <c r="B3066" s="25" t="s">
        <v>3909</v>
      </c>
      <c r="C3066" s="24" t="s">
        <v>20</v>
      </c>
      <c r="D3066" s="24" t="s">
        <v>2056</v>
      </c>
      <c r="E3066" s="30">
        <v>0.13009999999999999</v>
      </c>
      <c r="F3066" s="27">
        <v>32.24</v>
      </c>
      <c r="G3066" s="27">
        <f>ROUND(ROUND(E3066,8)*F3066,2)</f>
        <v>4.1900000000000004</v>
      </c>
    </row>
    <row r="3067" spans="1:7" ht="15" customHeight="1" x14ac:dyDescent="0.25">
      <c r="A3067" s="24" t="s">
        <v>3971</v>
      </c>
      <c r="B3067" s="25" t="s">
        <v>3972</v>
      </c>
      <c r="C3067" s="24" t="s">
        <v>20</v>
      </c>
      <c r="D3067" s="24" t="s">
        <v>2056</v>
      </c>
      <c r="E3067" s="30">
        <v>8.7400000000000005E-2</v>
      </c>
      <c r="F3067" s="27">
        <v>32.69</v>
      </c>
      <c r="G3067" s="27">
        <f>ROUND(ROUND(E3067,8)*F3067,2)</f>
        <v>2.86</v>
      </c>
    </row>
    <row r="3068" spans="1:7" ht="15" customHeight="1" x14ac:dyDescent="0.25">
      <c r="A3068" s="24" t="s">
        <v>3910</v>
      </c>
      <c r="B3068" s="25" t="s">
        <v>3911</v>
      </c>
      <c r="C3068" s="24" t="s">
        <v>20</v>
      </c>
      <c r="D3068" s="24" t="s">
        <v>2056</v>
      </c>
      <c r="E3068" s="30">
        <v>0.21759999999999999</v>
      </c>
      <c r="F3068" s="27">
        <v>24.94</v>
      </c>
      <c r="G3068" s="27">
        <f>ROUND(ROUND(E3068,8)*F3068,2)</f>
        <v>5.43</v>
      </c>
    </row>
    <row r="3069" spans="1:7" ht="18" customHeight="1" x14ac:dyDescent="0.25">
      <c r="A3069" s="9"/>
      <c r="B3069" s="9"/>
      <c r="C3069" s="9"/>
      <c r="D3069" s="9"/>
      <c r="E3069" s="91" t="s">
        <v>3912</v>
      </c>
      <c r="F3069" s="91"/>
      <c r="G3069" s="28">
        <f>SUM(G3066:G3068)</f>
        <v>12.48</v>
      </c>
    </row>
    <row r="3070" spans="1:7" ht="15" customHeight="1" x14ac:dyDescent="0.25">
      <c r="A3070" s="93" t="s">
        <v>3922</v>
      </c>
      <c r="B3070" s="93"/>
      <c r="C3070" s="23" t="s">
        <v>3</v>
      </c>
      <c r="D3070" s="23" t="s">
        <v>4</v>
      </c>
      <c r="E3070" s="23" t="s">
        <v>3894</v>
      </c>
      <c r="F3070" s="23" t="s">
        <v>3895</v>
      </c>
      <c r="G3070" s="23" t="s">
        <v>3896</v>
      </c>
    </row>
    <row r="3071" spans="1:7" ht="29.1" customHeight="1" x14ac:dyDescent="0.25">
      <c r="A3071" s="24" t="s">
        <v>4062</v>
      </c>
      <c r="B3071" s="25" t="s">
        <v>4063</v>
      </c>
      <c r="C3071" s="24" t="s">
        <v>20</v>
      </c>
      <c r="D3071" s="24" t="s">
        <v>3903</v>
      </c>
      <c r="E3071" s="30">
        <v>1.23E-2</v>
      </c>
      <c r="F3071" s="27">
        <v>23.44</v>
      </c>
      <c r="G3071" s="27">
        <f>ROUND(ROUND(E3071,8)*F3071,2)</f>
        <v>0.28999999999999998</v>
      </c>
    </row>
    <row r="3072" spans="1:7" ht="21" customHeight="1" x14ac:dyDescent="0.25">
      <c r="A3072" s="24" t="s">
        <v>4064</v>
      </c>
      <c r="B3072" s="25" t="s">
        <v>4065</v>
      </c>
      <c r="C3072" s="24" t="s">
        <v>4066</v>
      </c>
      <c r="D3072" s="24" t="s">
        <v>26</v>
      </c>
      <c r="E3072" s="30">
        <v>4</v>
      </c>
      <c r="F3072" s="27">
        <v>5.76</v>
      </c>
      <c r="G3072" s="27">
        <f>ROUND(ROUND(E3072,8)*F3072,2)</f>
        <v>23.04</v>
      </c>
    </row>
    <row r="3073" spans="1:7" ht="15" customHeight="1" x14ac:dyDescent="0.25">
      <c r="A3073" s="9"/>
      <c r="B3073" s="9"/>
      <c r="C3073" s="9"/>
      <c r="D3073" s="9"/>
      <c r="E3073" s="91" t="s">
        <v>3933</v>
      </c>
      <c r="F3073" s="91"/>
      <c r="G3073" s="28">
        <f>SUM(G3071:G3072)</f>
        <v>23.33</v>
      </c>
    </row>
    <row r="3074" spans="1:7" ht="15" customHeight="1" x14ac:dyDescent="0.25">
      <c r="A3074" s="9"/>
      <c r="B3074" s="9"/>
      <c r="C3074" s="9"/>
      <c r="D3074" s="9"/>
      <c r="E3074" s="92" t="s">
        <v>3913</v>
      </c>
      <c r="F3074" s="92"/>
      <c r="G3074" s="29">
        <f>ROUND(SUM(G3064,G3069,G3073),2)</f>
        <v>160.55000000000001</v>
      </c>
    </row>
    <row r="3075" spans="1:7" ht="9.9499999999999993" customHeight="1" x14ac:dyDescent="0.25">
      <c r="A3075" s="9"/>
      <c r="B3075" s="9"/>
      <c r="C3075" s="9"/>
      <c r="D3075" s="9"/>
      <c r="E3075" s="100"/>
      <c r="F3075" s="100"/>
      <c r="G3075" s="100"/>
    </row>
    <row r="3076" spans="1:7" ht="20.100000000000001" customHeight="1" x14ac:dyDescent="0.25">
      <c r="A3076" s="99" t="s">
        <v>4123</v>
      </c>
      <c r="B3076" s="99"/>
      <c r="C3076" s="99"/>
      <c r="D3076" s="99"/>
      <c r="E3076" s="99"/>
      <c r="F3076" s="99"/>
      <c r="G3076" s="99"/>
    </row>
    <row r="3077" spans="1:7" ht="15" customHeight="1" x14ac:dyDescent="0.25">
      <c r="A3077" s="93" t="s">
        <v>3893</v>
      </c>
      <c r="B3077" s="93"/>
      <c r="C3077" s="23" t="s">
        <v>3</v>
      </c>
      <c r="D3077" s="23" t="s">
        <v>4</v>
      </c>
      <c r="E3077" s="23" t="s">
        <v>3894</v>
      </c>
      <c r="F3077" s="23" t="s">
        <v>3895</v>
      </c>
      <c r="G3077" s="23" t="s">
        <v>3896</v>
      </c>
    </row>
    <row r="3078" spans="1:7" ht="15" customHeight="1" x14ac:dyDescent="0.25">
      <c r="A3078" s="24" t="s">
        <v>3951</v>
      </c>
      <c r="B3078" s="25" t="s">
        <v>3952</v>
      </c>
      <c r="C3078" s="24" t="s">
        <v>3953</v>
      </c>
      <c r="D3078" s="24" t="s">
        <v>3954</v>
      </c>
      <c r="E3078" s="30">
        <v>4.0000000000000001E-3</v>
      </c>
      <c r="F3078" s="27">
        <v>215</v>
      </c>
      <c r="G3078" s="27">
        <f>ROUND(ROUND(E3078,8)*F3078,2)</f>
        <v>0.86</v>
      </c>
    </row>
    <row r="3079" spans="1:7" ht="15" customHeight="1" x14ac:dyDescent="0.25">
      <c r="A3079" s="24" t="s">
        <v>3955</v>
      </c>
      <c r="B3079" s="25" t="s">
        <v>3956</v>
      </c>
      <c r="C3079" s="24" t="s">
        <v>20</v>
      </c>
      <c r="D3079" s="24" t="s">
        <v>3903</v>
      </c>
      <c r="E3079" s="30">
        <v>5.0000000000000001E-3</v>
      </c>
      <c r="F3079" s="27">
        <v>19.37</v>
      </c>
      <c r="G3079" s="27">
        <f>ROUND(ROUND(E3079,8)*F3079,2)</f>
        <v>0.1</v>
      </c>
    </row>
    <row r="3080" spans="1:7" ht="15" customHeight="1" x14ac:dyDescent="0.25">
      <c r="A3080" s="9"/>
      <c r="B3080" s="9"/>
      <c r="C3080" s="9"/>
      <c r="D3080" s="9"/>
      <c r="E3080" s="91" t="s">
        <v>3906</v>
      </c>
      <c r="F3080" s="91"/>
      <c r="G3080" s="28">
        <f>SUM(G3078:G3079)</f>
        <v>0.96</v>
      </c>
    </row>
    <row r="3081" spans="1:7" ht="15" customHeight="1" x14ac:dyDescent="0.25">
      <c r="A3081" s="93" t="s">
        <v>3907</v>
      </c>
      <c r="B3081" s="93"/>
      <c r="C3081" s="23" t="s">
        <v>3</v>
      </c>
      <c r="D3081" s="23" t="s">
        <v>4</v>
      </c>
      <c r="E3081" s="23" t="s">
        <v>3894</v>
      </c>
      <c r="F3081" s="23" t="s">
        <v>3895</v>
      </c>
      <c r="G3081" s="23" t="s">
        <v>3896</v>
      </c>
    </row>
    <row r="3082" spans="1:7" ht="21" customHeight="1" x14ac:dyDescent="0.25">
      <c r="A3082" s="24" t="s">
        <v>3908</v>
      </c>
      <c r="B3082" s="25" t="s">
        <v>3909</v>
      </c>
      <c r="C3082" s="24" t="s">
        <v>20</v>
      </c>
      <c r="D3082" s="24" t="s">
        <v>2056</v>
      </c>
      <c r="E3082" s="30">
        <v>0.03</v>
      </c>
      <c r="F3082" s="27">
        <v>32.24</v>
      </c>
      <c r="G3082" s="27">
        <f>ROUND(ROUND(E3082,8)*F3082,2)</f>
        <v>0.97</v>
      </c>
    </row>
    <row r="3083" spans="1:7" ht="15" customHeight="1" x14ac:dyDescent="0.25">
      <c r="A3083" s="24" t="s">
        <v>3910</v>
      </c>
      <c r="B3083" s="25" t="s">
        <v>3911</v>
      </c>
      <c r="C3083" s="24" t="s">
        <v>20</v>
      </c>
      <c r="D3083" s="24" t="s">
        <v>2056</v>
      </c>
      <c r="E3083" s="30">
        <v>0.03</v>
      </c>
      <c r="F3083" s="27">
        <v>24.94</v>
      </c>
      <c r="G3083" s="27">
        <f>ROUND(ROUND(E3083,8)*F3083,2)</f>
        <v>0.75</v>
      </c>
    </row>
    <row r="3084" spans="1:7" ht="18" customHeight="1" x14ac:dyDescent="0.25">
      <c r="A3084" s="9"/>
      <c r="B3084" s="9"/>
      <c r="C3084" s="9"/>
      <c r="D3084" s="9"/>
      <c r="E3084" s="91" t="s">
        <v>3912</v>
      </c>
      <c r="F3084" s="91"/>
      <c r="G3084" s="28">
        <f>SUM(G3082:G3083)</f>
        <v>1.72</v>
      </c>
    </row>
    <row r="3085" spans="1:7" ht="15" customHeight="1" x14ac:dyDescent="0.25">
      <c r="A3085" s="9"/>
      <c r="B3085" s="9"/>
      <c r="C3085" s="9"/>
      <c r="D3085" s="9"/>
      <c r="E3085" s="92" t="s">
        <v>3913</v>
      </c>
      <c r="F3085" s="92"/>
      <c r="G3085" s="29">
        <f>ROUND(SUM(G3080,G3084),2)</f>
        <v>2.68</v>
      </c>
    </row>
    <row r="3086" spans="1:7" ht="9.9499999999999993" customHeight="1" x14ac:dyDescent="0.25">
      <c r="A3086" s="9"/>
      <c r="B3086" s="9"/>
      <c r="C3086" s="9"/>
      <c r="D3086" s="9"/>
      <c r="E3086" s="100"/>
      <c r="F3086" s="100"/>
      <c r="G3086" s="100"/>
    </row>
    <row r="3087" spans="1:7" ht="20.100000000000001" customHeight="1" x14ac:dyDescent="0.25">
      <c r="A3087" s="99" t="s">
        <v>4124</v>
      </c>
      <c r="B3087" s="99"/>
      <c r="C3087" s="99"/>
      <c r="D3087" s="99"/>
      <c r="E3087" s="99"/>
      <c r="F3087" s="99"/>
      <c r="G3087" s="99"/>
    </row>
    <row r="3088" spans="1:7" ht="15" customHeight="1" x14ac:dyDescent="0.25">
      <c r="A3088" s="93" t="s">
        <v>3981</v>
      </c>
      <c r="B3088" s="93"/>
      <c r="C3088" s="23" t="s">
        <v>3</v>
      </c>
      <c r="D3088" s="23" t="s">
        <v>4</v>
      </c>
      <c r="E3088" s="23" t="s">
        <v>3894</v>
      </c>
      <c r="F3088" s="23" t="s">
        <v>3895</v>
      </c>
      <c r="G3088" s="23" t="s">
        <v>3896</v>
      </c>
    </row>
    <row r="3089" spans="1:7" ht="21" customHeight="1" x14ac:dyDescent="0.25">
      <c r="A3089" s="24" t="s">
        <v>70</v>
      </c>
      <c r="B3089" s="25" t="s">
        <v>3982</v>
      </c>
      <c r="C3089" s="24" t="s">
        <v>25</v>
      </c>
      <c r="D3089" s="24" t="s">
        <v>61</v>
      </c>
      <c r="E3089" s="30">
        <v>1</v>
      </c>
      <c r="F3089" s="27">
        <v>28.42</v>
      </c>
      <c r="G3089" s="27">
        <f>ROUND(ROUND(E3089,8)*F3089,2)</f>
        <v>28.42</v>
      </c>
    </row>
    <row r="3090" spans="1:7" ht="15" customHeight="1" x14ac:dyDescent="0.25">
      <c r="A3090" s="9"/>
      <c r="B3090" s="9"/>
      <c r="C3090" s="9"/>
      <c r="D3090" s="9"/>
      <c r="E3090" s="91" t="s">
        <v>3983</v>
      </c>
      <c r="F3090" s="91"/>
      <c r="G3090" s="28">
        <f>SUM(G3089:G3089)</f>
        <v>28.42</v>
      </c>
    </row>
    <row r="3091" spans="1:7" ht="15" customHeight="1" x14ac:dyDescent="0.25">
      <c r="A3091" s="9"/>
      <c r="B3091" s="9"/>
      <c r="C3091" s="9"/>
      <c r="D3091" s="9"/>
      <c r="E3091" s="92" t="s">
        <v>3913</v>
      </c>
      <c r="F3091" s="92"/>
      <c r="G3091" s="29">
        <f>ROUND(SUM(G3090),2)</f>
        <v>28.42</v>
      </c>
    </row>
    <row r="3092" spans="1:7" ht="9.9499999999999993" customHeight="1" x14ac:dyDescent="0.25">
      <c r="A3092" s="9"/>
      <c r="B3092" s="9"/>
      <c r="C3092" s="9"/>
      <c r="D3092" s="9"/>
      <c r="E3092" s="100"/>
      <c r="F3092" s="100"/>
      <c r="G3092" s="100"/>
    </row>
    <row r="3093" spans="1:7" ht="20.100000000000001" customHeight="1" x14ac:dyDescent="0.25">
      <c r="A3093" s="99" t="s">
        <v>4125</v>
      </c>
      <c r="B3093" s="99"/>
      <c r="C3093" s="99"/>
      <c r="D3093" s="99"/>
      <c r="E3093" s="99"/>
      <c r="F3093" s="99"/>
      <c r="G3093" s="99"/>
    </row>
    <row r="3094" spans="1:7" ht="15" customHeight="1" x14ac:dyDescent="0.25">
      <c r="A3094" s="93" t="s">
        <v>3893</v>
      </c>
      <c r="B3094" s="93"/>
      <c r="C3094" s="23" t="s">
        <v>3</v>
      </c>
      <c r="D3094" s="23" t="s">
        <v>4</v>
      </c>
      <c r="E3094" s="23" t="s">
        <v>3894</v>
      </c>
      <c r="F3094" s="23" t="s">
        <v>3895</v>
      </c>
      <c r="G3094" s="23" t="s">
        <v>3896</v>
      </c>
    </row>
    <row r="3095" spans="1:7" ht="29.1" customHeight="1" x14ac:dyDescent="0.25">
      <c r="A3095" s="24" t="s">
        <v>4054</v>
      </c>
      <c r="B3095" s="25" t="s">
        <v>4055</v>
      </c>
      <c r="C3095" s="24" t="s">
        <v>20</v>
      </c>
      <c r="D3095" s="24" t="s">
        <v>34</v>
      </c>
      <c r="E3095" s="30">
        <v>0.18468999999999999</v>
      </c>
      <c r="F3095" s="27">
        <v>517.16999999999996</v>
      </c>
      <c r="G3095" s="27">
        <f t="shared" ref="G3095:G3100" si="82">ROUND(ROUND(E3095,8)*F3095,2)</f>
        <v>95.52</v>
      </c>
    </row>
    <row r="3096" spans="1:7" ht="21" customHeight="1" x14ac:dyDescent="0.25">
      <c r="A3096" s="24" t="s">
        <v>4056</v>
      </c>
      <c r="B3096" s="25" t="s">
        <v>4057</v>
      </c>
      <c r="C3096" s="24" t="s">
        <v>20</v>
      </c>
      <c r="D3096" s="24" t="s">
        <v>2057</v>
      </c>
      <c r="E3096" s="30">
        <v>3.1900000000000001E-3</v>
      </c>
      <c r="F3096" s="27">
        <v>8.98</v>
      </c>
      <c r="G3096" s="27">
        <f t="shared" si="82"/>
        <v>0.03</v>
      </c>
    </row>
    <row r="3097" spans="1:7" ht="15" customHeight="1" x14ac:dyDescent="0.25">
      <c r="A3097" s="24" t="s">
        <v>3955</v>
      </c>
      <c r="B3097" s="25" t="s">
        <v>3956</v>
      </c>
      <c r="C3097" s="24" t="s">
        <v>20</v>
      </c>
      <c r="D3097" s="24" t="s">
        <v>3903</v>
      </c>
      <c r="E3097" s="30">
        <v>4.4999999999999998E-2</v>
      </c>
      <c r="F3097" s="27">
        <v>19.37</v>
      </c>
      <c r="G3097" s="27">
        <f t="shared" si="82"/>
        <v>0.87</v>
      </c>
    </row>
    <row r="3098" spans="1:7" ht="21" customHeight="1" x14ac:dyDescent="0.25">
      <c r="A3098" s="24" t="s">
        <v>4050</v>
      </c>
      <c r="B3098" s="25" t="s">
        <v>4051</v>
      </c>
      <c r="C3098" s="24" t="s">
        <v>20</v>
      </c>
      <c r="D3098" s="24" t="s">
        <v>84</v>
      </c>
      <c r="E3098" s="30">
        <v>0.46875</v>
      </c>
      <c r="F3098" s="27">
        <v>3.9</v>
      </c>
      <c r="G3098" s="27">
        <f t="shared" si="82"/>
        <v>1.83</v>
      </c>
    </row>
    <row r="3099" spans="1:7" ht="21" customHeight="1" x14ac:dyDescent="0.25">
      <c r="A3099" s="24" t="s">
        <v>4058</v>
      </c>
      <c r="B3099" s="25" t="s">
        <v>4059</v>
      </c>
      <c r="C3099" s="24" t="s">
        <v>20</v>
      </c>
      <c r="D3099" s="24" t="s">
        <v>84</v>
      </c>
      <c r="E3099" s="30">
        <v>0.375</v>
      </c>
      <c r="F3099" s="27">
        <v>2.69</v>
      </c>
      <c r="G3099" s="27">
        <f t="shared" si="82"/>
        <v>1.01</v>
      </c>
    </row>
    <row r="3100" spans="1:7" ht="29.1" customHeight="1" x14ac:dyDescent="0.25">
      <c r="A3100" s="24" t="s">
        <v>4060</v>
      </c>
      <c r="B3100" s="25" t="s">
        <v>4061</v>
      </c>
      <c r="C3100" s="24" t="s">
        <v>20</v>
      </c>
      <c r="D3100" s="24" t="s">
        <v>16</v>
      </c>
      <c r="E3100" s="30">
        <v>1.07</v>
      </c>
      <c r="F3100" s="27">
        <v>23.81</v>
      </c>
      <c r="G3100" s="27">
        <f t="shared" si="82"/>
        <v>25.48</v>
      </c>
    </row>
    <row r="3101" spans="1:7" ht="15" customHeight="1" x14ac:dyDescent="0.25">
      <c r="A3101" s="9"/>
      <c r="B3101" s="9"/>
      <c r="C3101" s="9"/>
      <c r="D3101" s="9"/>
      <c r="E3101" s="91" t="s">
        <v>3906</v>
      </c>
      <c r="F3101" s="91"/>
      <c r="G3101" s="28">
        <f>SUM(G3095:G3100)</f>
        <v>124.74000000000001</v>
      </c>
    </row>
    <row r="3102" spans="1:7" ht="15" customHeight="1" x14ac:dyDescent="0.25">
      <c r="A3102" s="93" t="s">
        <v>3907</v>
      </c>
      <c r="B3102" s="93"/>
      <c r="C3102" s="23" t="s">
        <v>3</v>
      </c>
      <c r="D3102" s="23" t="s">
        <v>4</v>
      </c>
      <c r="E3102" s="23" t="s">
        <v>3894</v>
      </c>
      <c r="F3102" s="23" t="s">
        <v>3895</v>
      </c>
      <c r="G3102" s="23" t="s">
        <v>3896</v>
      </c>
    </row>
    <row r="3103" spans="1:7" ht="21" customHeight="1" x14ac:dyDescent="0.25">
      <c r="A3103" s="24" t="s">
        <v>3908</v>
      </c>
      <c r="B3103" s="25" t="s">
        <v>3909</v>
      </c>
      <c r="C3103" s="24" t="s">
        <v>20</v>
      </c>
      <c r="D3103" s="24" t="s">
        <v>2056</v>
      </c>
      <c r="E3103" s="30">
        <v>0.13009999999999999</v>
      </c>
      <c r="F3103" s="27">
        <v>32.24</v>
      </c>
      <c r="G3103" s="27">
        <f>ROUND(ROUND(E3103,8)*F3103,2)</f>
        <v>4.1900000000000004</v>
      </c>
    </row>
    <row r="3104" spans="1:7" ht="15" customHeight="1" x14ac:dyDescent="0.25">
      <c r="A3104" s="24" t="s">
        <v>3971</v>
      </c>
      <c r="B3104" s="25" t="s">
        <v>3972</v>
      </c>
      <c r="C3104" s="24" t="s">
        <v>20</v>
      </c>
      <c r="D3104" s="24" t="s">
        <v>2056</v>
      </c>
      <c r="E3104" s="30">
        <v>8.7400000000000005E-2</v>
      </c>
      <c r="F3104" s="27">
        <v>32.69</v>
      </c>
      <c r="G3104" s="27">
        <f>ROUND(ROUND(E3104,8)*F3104,2)</f>
        <v>2.86</v>
      </c>
    </row>
    <row r="3105" spans="1:7" ht="15" customHeight="1" x14ac:dyDescent="0.25">
      <c r="A3105" s="24" t="s">
        <v>3910</v>
      </c>
      <c r="B3105" s="25" t="s">
        <v>3911</v>
      </c>
      <c r="C3105" s="24" t="s">
        <v>20</v>
      </c>
      <c r="D3105" s="24" t="s">
        <v>2056</v>
      </c>
      <c r="E3105" s="30">
        <v>0.21759999999999999</v>
      </c>
      <c r="F3105" s="27">
        <v>24.94</v>
      </c>
      <c r="G3105" s="27">
        <f>ROUND(ROUND(E3105,8)*F3105,2)</f>
        <v>5.43</v>
      </c>
    </row>
    <row r="3106" spans="1:7" ht="18" customHeight="1" x14ac:dyDescent="0.25">
      <c r="A3106" s="9"/>
      <c r="B3106" s="9"/>
      <c r="C3106" s="9"/>
      <c r="D3106" s="9"/>
      <c r="E3106" s="91" t="s">
        <v>3912</v>
      </c>
      <c r="F3106" s="91"/>
      <c r="G3106" s="28">
        <f>SUM(G3103:G3105)</f>
        <v>12.48</v>
      </c>
    </row>
    <row r="3107" spans="1:7" ht="15" customHeight="1" x14ac:dyDescent="0.25">
      <c r="A3107" s="93" t="s">
        <v>3922</v>
      </c>
      <c r="B3107" s="93"/>
      <c r="C3107" s="23" t="s">
        <v>3</v>
      </c>
      <c r="D3107" s="23" t="s">
        <v>4</v>
      </c>
      <c r="E3107" s="23" t="s">
        <v>3894</v>
      </c>
      <c r="F3107" s="23" t="s">
        <v>3895</v>
      </c>
      <c r="G3107" s="23" t="s">
        <v>3896</v>
      </c>
    </row>
    <row r="3108" spans="1:7" ht="29.1" customHeight="1" x14ac:dyDescent="0.25">
      <c r="A3108" s="24" t="s">
        <v>4062</v>
      </c>
      <c r="B3108" s="25" t="s">
        <v>4063</v>
      </c>
      <c r="C3108" s="24" t="s">
        <v>20</v>
      </c>
      <c r="D3108" s="24" t="s">
        <v>3903</v>
      </c>
      <c r="E3108" s="30">
        <v>1.23E-2</v>
      </c>
      <c r="F3108" s="27">
        <v>23.44</v>
      </c>
      <c r="G3108" s="27">
        <f>ROUND(ROUND(E3108,8)*F3108,2)</f>
        <v>0.28999999999999998</v>
      </c>
    </row>
    <row r="3109" spans="1:7" ht="21" customHeight="1" x14ac:dyDescent="0.25">
      <c r="A3109" s="24" t="s">
        <v>4064</v>
      </c>
      <c r="B3109" s="25" t="s">
        <v>4065</v>
      </c>
      <c r="C3109" s="24" t="s">
        <v>4066</v>
      </c>
      <c r="D3109" s="24" t="s">
        <v>26</v>
      </c>
      <c r="E3109" s="30">
        <v>4</v>
      </c>
      <c r="F3109" s="27">
        <v>5.76</v>
      </c>
      <c r="G3109" s="27">
        <f>ROUND(ROUND(E3109,8)*F3109,2)</f>
        <v>23.04</v>
      </c>
    </row>
    <row r="3110" spans="1:7" ht="15" customHeight="1" x14ac:dyDescent="0.25">
      <c r="A3110" s="9"/>
      <c r="B3110" s="9"/>
      <c r="C3110" s="9"/>
      <c r="D3110" s="9"/>
      <c r="E3110" s="91" t="s">
        <v>3933</v>
      </c>
      <c r="F3110" s="91"/>
      <c r="G3110" s="28">
        <f>SUM(G3108:G3109)</f>
        <v>23.33</v>
      </c>
    </row>
    <row r="3111" spans="1:7" ht="15" customHeight="1" x14ac:dyDescent="0.25">
      <c r="A3111" s="9"/>
      <c r="B3111" s="9"/>
      <c r="C3111" s="9"/>
      <c r="D3111" s="9"/>
      <c r="E3111" s="92" t="s">
        <v>3913</v>
      </c>
      <c r="F3111" s="92"/>
      <c r="G3111" s="29">
        <f>ROUND(SUM(G3101,G3106,G3110),2)</f>
        <v>160.55000000000001</v>
      </c>
    </row>
    <row r="3112" spans="1:7" ht="9.9499999999999993" customHeight="1" x14ac:dyDescent="0.25">
      <c r="A3112" s="9"/>
      <c r="B3112" s="9"/>
      <c r="C3112" s="9"/>
      <c r="D3112" s="9"/>
      <c r="E3112" s="100"/>
      <c r="F3112" s="100"/>
      <c r="G3112" s="100"/>
    </row>
    <row r="3113" spans="1:7" ht="20.100000000000001" customHeight="1" x14ac:dyDescent="0.25">
      <c r="A3113" s="99" t="s">
        <v>4123</v>
      </c>
      <c r="B3113" s="99"/>
      <c r="C3113" s="99"/>
      <c r="D3113" s="99"/>
      <c r="E3113" s="99"/>
      <c r="F3113" s="99"/>
      <c r="G3113" s="99"/>
    </row>
    <row r="3114" spans="1:7" ht="15" customHeight="1" x14ac:dyDescent="0.25">
      <c r="A3114" s="93" t="s">
        <v>3893</v>
      </c>
      <c r="B3114" s="93"/>
      <c r="C3114" s="23" t="s">
        <v>3</v>
      </c>
      <c r="D3114" s="23" t="s">
        <v>4</v>
      </c>
      <c r="E3114" s="23" t="s">
        <v>3894</v>
      </c>
      <c r="F3114" s="23" t="s">
        <v>3895</v>
      </c>
      <c r="G3114" s="23" t="s">
        <v>3896</v>
      </c>
    </row>
    <row r="3115" spans="1:7" ht="15" customHeight="1" x14ac:dyDescent="0.25">
      <c r="A3115" s="24" t="s">
        <v>3951</v>
      </c>
      <c r="B3115" s="25" t="s">
        <v>3952</v>
      </c>
      <c r="C3115" s="24" t="s">
        <v>3953</v>
      </c>
      <c r="D3115" s="24" t="s">
        <v>3954</v>
      </c>
      <c r="E3115" s="30">
        <v>4.0000000000000001E-3</v>
      </c>
      <c r="F3115" s="27">
        <v>215</v>
      </c>
      <c r="G3115" s="27">
        <f>ROUND(ROUND(E3115,8)*F3115,2)</f>
        <v>0.86</v>
      </c>
    </row>
    <row r="3116" spans="1:7" ht="15" customHeight="1" x14ac:dyDescent="0.25">
      <c r="A3116" s="24" t="s">
        <v>3955</v>
      </c>
      <c r="B3116" s="25" t="s">
        <v>3956</v>
      </c>
      <c r="C3116" s="24" t="s">
        <v>20</v>
      </c>
      <c r="D3116" s="24" t="s">
        <v>3903</v>
      </c>
      <c r="E3116" s="30">
        <v>5.0000000000000001E-3</v>
      </c>
      <c r="F3116" s="27">
        <v>19.37</v>
      </c>
      <c r="G3116" s="27">
        <f>ROUND(ROUND(E3116,8)*F3116,2)</f>
        <v>0.1</v>
      </c>
    </row>
    <row r="3117" spans="1:7" ht="15" customHeight="1" x14ac:dyDescent="0.25">
      <c r="A3117" s="9"/>
      <c r="B3117" s="9"/>
      <c r="C3117" s="9"/>
      <c r="D3117" s="9"/>
      <c r="E3117" s="91" t="s">
        <v>3906</v>
      </c>
      <c r="F3117" s="91"/>
      <c r="G3117" s="28">
        <f>SUM(G3115:G3116)</f>
        <v>0.96</v>
      </c>
    </row>
    <row r="3118" spans="1:7" ht="15" customHeight="1" x14ac:dyDescent="0.25">
      <c r="A3118" s="93" t="s">
        <v>3907</v>
      </c>
      <c r="B3118" s="93"/>
      <c r="C3118" s="23" t="s">
        <v>3</v>
      </c>
      <c r="D3118" s="23" t="s">
        <v>4</v>
      </c>
      <c r="E3118" s="23" t="s">
        <v>3894</v>
      </c>
      <c r="F3118" s="23" t="s">
        <v>3895</v>
      </c>
      <c r="G3118" s="23" t="s">
        <v>3896</v>
      </c>
    </row>
    <row r="3119" spans="1:7" ht="21" customHeight="1" x14ac:dyDescent="0.25">
      <c r="A3119" s="24" t="s">
        <v>3908</v>
      </c>
      <c r="B3119" s="25" t="s">
        <v>3909</v>
      </c>
      <c r="C3119" s="24" t="s">
        <v>20</v>
      </c>
      <c r="D3119" s="24" t="s">
        <v>2056</v>
      </c>
      <c r="E3119" s="30">
        <v>0.03</v>
      </c>
      <c r="F3119" s="27">
        <v>32.24</v>
      </c>
      <c r="G3119" s="27">
        <f>ROUND(ROUND(E3119,8)*F3119,2)</f>
        <v>0.97</v>
      </c>
    </row>
    <row r="3120" spans="1:7" ht="15" customHeight="1" x14ac:dyDescent="0.25">
      <c r="A3120" s="24" t="s">
        <v>3910</v>
      </c>
      <c r="B3120" s="25" t="s">
        <v>3911</v>
      </c>
      <c r="C3120" s="24" t="s">
        <v>20</v>
      </c>
      <c r="D3120" s="24" t="s">
        <v>2056</v>
      </c>
      <c r="E3120" s="30">
        <v>0.03</v>
      </c>
      <c r="F3120" s="27">
        <v>24.94</v>
      </c>
      <c r="G3120" s="27">
        <f>ROUND(ROUND(E3120,8)*F3120,2)</f>
        <v>0.75</v>
      </c>
    </row>
    <row r="3121" spans="1:7" ht="18" customHeight="1" x14ac:dyDescent="0.25">
      <c r="A3121" s="9"/>
      <c r="B3121" s="9"/>
      <c r="C3121" s="9"/>
      <c r="D3121" s="9"/>
      <c r="E3121" s="91" t="s">
        <v>3912</v>
      </c>
      <c r="F3121" s="91"/>
      <c r="G3121" s="28">
        <f>SUM(G3119:G3120)</f>
        <v>1.72</v>
      </c>
    </row>
    <row r="3122" spans="1:7" ht="15" customHeight="1" x14ac:dyDescent="0.25">
      <c r="A3122" s="9"/>
      <c r="B3122" s="9"/>
      <c r="C3122" s="9"/>
      <c r="D3122" s="9"/>
      <c r="E3122" s="92" t="s">
        <v>3913</v>
      </c>
      <c r="F3122" s="92"/>
      <c r="G3122" s="29">
        <f>ROUND(SUM(G3117,G3121),2)</f>
        <v>2.68</v>
      </c>
    </row>
    <row r="3123" spans="1:7" ht="9.9499999999999993" customHeight="1" x14ac:dyDescent="0.25">
      <c r="A3123" s="9"/>
      <c r="B3123" s="9"/>
      <c r="C3123" s="9"/>
      <c r="D3123" s="9"/>
      <c r="E3123" s="100"/>
      <c r="F3123" s="100"/>
      <c r="G3123" s="100"/>
    </row>
    <row r="3124" spans="1:7" ht="20.100000000000001" customHeight="1" x14ac:dyDescent="0.25">
      <c r="A3124" s="99" t="s">
        <v>4124</v>
      </c>
      <c r="B3124" s="99"/>
      <c r="C3124" s="99"/>
      <c r="D3124" s="99"/>
      <c r="E3124" s="99"/>
      <c r="F3124" s="99"/>
      <c r="G3124" s="99"/>
    </row>
    <row r="3125" spans="1:7" ht="15" customHeight="1" x14ac:dyDescent="0.25">
      <c r="A3125" s="93" t="s">
        <v>3981</v>
      </c>
      <c r="B3125" s="93"/>
      <c r="C3125" s="23" t="s">
        <v>3</v>
      </c>
      <c r="D3125" s="23" t="s">
        <v>4</v>
      </c>
      <c r="E3125" s="23" t="s">
        <v>3894</v>
      </c>
      <c r="F3125" s="23" t="s">
        <v>3895</v>
      </c>
      <c r="G3125" s="23" t="s">
        <v>3896</v>
      </c>
    </row>
    <row r="3126" spans="1:7" ht="21" customHeight="1" x14ac:dyDescent="0.25">
      <c r="A3126" s="24" t="s">
        <v>70</v>
      </c>
      <c r="B3126" s="25" t="s">
        <v>3982</v>
      </c>
      <c r="C3126" s="24" t="s">
        <v>25</v>
      </c>
      <c r="D3126" s="24" t="s">
        <v>61</v>
      </c>
      <c r="E3126" s="30">
        <v>1</v>
      </c>
      <c r="F3126" s="27">
        <v>28.42</v>
      </c>
      <c r="G3126" s="27">
        <f>ROUND(ROUND(E3126,8)*F3126,2)</f>
        <v>28.42</v>
      </c>
    </row>
    <row r="3127" spans="1:7" ht="15" customHeight="1" x14ac:dyDescent="0.25">
      <c r="A3127" s="9"/>
      <c r="B3127" s="9"/>
      <c r="C3127" s="9"/>
      <c r="D3127" s="9"/>
      <c r="E3127" s="91" t="s">
        <v>3983</v>
      </c>
      <c r="F3127" s="91"/>
      <c r="G3127" s="28">
        <f>SUM(G3126:G3126)</f>
        <v>28.42</v>
      </c>
    </row>
    <row r="3128" spans="1:7" ht="15" customHeight="1" x14ac:dyDescent="0.25">
      <c r="A3128" s="9"/>
      <c r="B3128" s="9"/>
      <c r="C3128" s="9"/>
      <c r="D3128" s="9"/>
      <c r="E3128" s="92" t="s">
        <v>3913</v>
      </c>
      <c r="F3128" s="92"/>
      <c r="G3128" s="29">
        <f>ROUND(SUM(G3127),2)</f>
        <v>28.42</v>
      </c>
    </row>
    <row r="3129" spans="1:7" ht="9.9499999999999993" customHeight="1" x14ac:dyDescent="0.25">
      <c r="A3129" s="9"/>
      <c r="B3129" s="9"/>
      <c r="C3129" s="9"/>
      <c r="D3129" s="9"/>
      <c r="E3129" s="100"/>
      <c r="F3129" s="100"/>
      <c r="G3129" s="100"/>
    </row>
    <row r="3130" spans="1:7" ht="20.100000000000001" customHeight="1" x14ac:dyDescent="0.25">
      <c r="A3130" s="99" t="s">
        <v>4125</v>
      </c>
      <c r="B3130" s="99"/>
      <c r="C3130" s="99"/>
      <c r="D3130" s="99"/>
      <c r="E3130" s="99"/>
      <c r="F3130" s="99"/>
      <c r="G3130" s="99"/>
    </row>
    <row r="3131" spans="1:7" ht="15" customHeight="1" x14ac:dyDescent="0.25">
      <c r="A3131" s="93" t="s">
        <v>3893</v>
      </c>
      <c r="B3131" s="93"/>
      <c r="C3131" s="23" t="s">
        <v>3</v>
      </c>
      <c r="D3131" s="23" t="s">
        <v>4</v>
      </c>
      <c r="E3131" s="23" t="s">
        <v>3894</v>
      </c>
      <c r="F3131" s="23" t="s">
        <v>3895</v>
      </c>
      <c r="G3131" s="23" t="s">
        <v>3896</v>
      </c>
    </row>
    <row r="3132" spans="1:7" ht="29.1" customHeight="1" x14ac:dyDescent="0.25">
      <c r="A3132" s="24" t="s">
        <v>4054</v>
      </c>
      <c r="B3132" s="25" t="s">
        <v>4055</v>
      </c>
      <c r="C3132" s="24" t="s">
        <v>20</v>
      </c>
      <c r="D3132" s="24" t="s">
        <v>34</v>
      </c>
      <c r="E3132" s="30">
        <v>0.18468999999999999</v>
      </c>
      <c r="F3132" s="27">
        <v>517.16999999999996</v>
      </c>
      <c r="G3132" s="27">
        <f t="shared" ref="G3132:G3137" si="83">ROUND(ROUND(E3132,8)*F3132,2)</f>
        <v>95.52</v>
      </c>
    </row>
    <row r="3133" spans="1:7" ht="21" customHeight="1" x14ac:dyDescent="0.25">
      <c r="A3133" s="24" t="s">
        <v>4056</v>
      </c>
      <c r="B3133" s="25" t="s">
        <v>4057</v>
      </c>
      <c r="C3133" s="24" t="s">
        <v>20</v>
      </c>
      <c r="D3133" s="24" t="s">
        <v>2057</v>
      </c>
      <c r="E3133" s="30">
        <v>3.1900000000000001E-3</v>
      </c>
      <c r="F3133" s="27">
        <v>8.98</v>
      </c>
      <c r="G3133" s="27">
        <f t="shared" si="83"/>
        <v>0.03</v>
      </c>
    </row>
    <row r="3134" spans="1:7" ht="15" customHeight="1" x14ac:dyDescent="0.25">
      <c r="A3134" s="24" t="s">
        <v>3955</v>
      </c>
      <c r="B3134" s="25" t="s">
        <v>3956</v>
      </c>
      <c r="C3134" s="24" t="s">
        <v>20</v>
      </c>
      <c r="D3134" s="24" t="s">
        <v>3903</v>
      </c>
      <c r="E3134" s="30">
        <v>4.4999999999999998E-2</v>
      </c>
      <c r="F3134" s="27">
        <v>19.37</v>
      </c>
      <c r="G3134" s="27">
        <f t="shared" si="83"/>
        <v>0.87</v>
      </c>
    </row>
    <row r="3135" spans="1:7" ht="21" customHeight="1" x14ac:dyDescent="0.25">
      <c r="A3135" s="24" t="s">
        <v>4050</v>
      </c>
      <c r="B3135" s="25" t="s">
        <v>4051</v>
      </c>
      <c r="C3135" s="24" t="s">
        <v>20</v>
      </c>
      <c r="D3135" s="24" t="s">
        <v>84</v>
      </c>
      <c r="E3135" s="30">
        <v>0.46875</v>
      </c>
      <c r="F3135" s="27">
        <v>3.9</v>
      </c>
      <c r="G3135" s="27">
        <f t="shared" si="83"/>
        <v>1.83</v>
      </c>
    </row>
    <row r="3136" spans="1:7" ht="21" customHeight="1" x14ac:dyDescent="0.25">
      <c r="A3136" s="24" t="s">
        <v>4058</v>
      </c>
      <c r="B3136" s="25" t="s">
        <v>4059</v>
      </c>
      <c r="C3136" s="24" t="s">
        <v>20</v>
      </c>
      <c r="D3136" s="24" t="s">
        <v>84</v>
      </c>
      <c r="E3136" s="30">
        <v>0.375</v>
      </c>
      <c r="F3136" s="27">
        <v>2.69</v>
      </c>
      <c r="G3136" s="27">
        <f t="shared" si="83"/>
        <v>1.01</v>
      </c>
    </row>
    <row r="3137" spans="1:7" ht="29.1" customHeight="1" x14ac:dyDescent="0.25">
      <c r="A3137" s="24" t="s">
        <v>4060</v>
      </c>
      <c r="B3137" s="25" t="s">
        <v>4061</v>
      </c>
      <c r="C3137" s="24" t="s">
        <v>20</v>
      </c>
      <c r="D3137" s="24" t="s">
        <v>16</v>
      </c>
      <c r="E3137" s="30">
        <v>1.07</v>
      </c>
      <c r="F3137" s="27">
        <v>23.81</v>
      </c>
      <c r="G3137" s="27">
        <f t="shared" si="83"/>
        <v>25.48</v>
      </c>
    </row>
    <row r="3138" spans="1:7" ht="15" customHeight="1" x14ac:dyDescent="0.25">
      <c r="A3138" s="9"/>
      <c r="B3138" s="9"/>
      <c r="C3138" s="9"/>
      <c r="D3138" s="9"/>
      <c r="E3138" s="91" t="s">
        <v>3906</v>
      </c>
      <c r="F3138" s="91"/>
      <c r="G3138" s="28">
        <f>SUM(G3132:G3137)</f>
        <v>124.74000000000001</v>
      </c>
    </row>
    <row r="3139" spans="1:7" ht="15" customHeight="1" x14ac:dyDescent="0.25">
      <c r="A3139" s="93" t="s">
        <v>3907</v>
      </c>
      <c r="B3139" s="93"/>
      <c r="C3139" s="23" t="s">
        <v>3</v>
      </c>
      <c r="D3139" s="23" t="s">
        <v>4</v>
      </c>
      <c r="E3139" s="23" t="s">
        <v>3894</v>
      </c>
      <c r="F3139" s="23" t="s">
        <v>3895</v>
      </c>
      <c r="G3139" s="23" t="s">
        <v>3896</v>
      </c>
    </row>
    <row r="3140" spans="1:7" ht="21" customHeight="1" x14ac:dyDescent="0.25">
      <c r="A3140" s="24" t="s">
        <v>3908</v>
      </c>
      <c r="B3140" s="25" t="s">
        <v>3909</v>
      </c>
      <c r="C3140" s="24" t="s">
        <v>20</v>
      </c>
      <c r="D3140" s="24" t="s">
        <v>2056</v>
      </c>
      <c r="E3140" s="30">
        <v>0.13009999999999999</v>
      </c>
      <c r="F3140" s="27">
        <v>32.24</v>
      </c>
      <c r="G3140" s="27">
        <f>ROUND(ROUND(E3140,8)*F3140,2)</f>
        <v>4.1900000000000004</v>
      </c>
    </row>
    <row r="3141" spans="1:7" ht="15" customHeight="1" x14ac:dyDescent="0.25">
      <c r="A3141" s="24" t="s">
        <v>3971</v>
      </c>
      <c r="B3141" s="25" t="s">
        <v>3972</v>
      </c>
      <c r="C3141" s="24" t="s">
        <v>20</v>
      </c>
      <c r="D3141" s="24" t="s">
        <v>2056</v>
      </c>
      <c r="E3141" s="30">
        <v>8.7400000000000005E-2</v>
      </c>
      <c r="F3141" s="27">
        <v>32.69</v>
      </c>
      <c r="G3141" s="27">
        <f>ROUND(ROUND(E3141,8)*F3141,2)</f>
        <v>2.86</v>
      </c>
    </row>
    <row r="3142" spans="1:7" ht="15" customHeight="1" x14ac:dyDescent="0.25">
      <c r="A3142" s="24" t="s">
        <v>3910</v>
      </c>
      <c r="B3142" s="25" t="s">
        <v>3911</v>
      </c>
      <c r="C3142" s="24" t="s">
        <v>20</v>
      </c>
      <c r="D3142" s="24" t="s">
        <v>2056</v>
      </c>
      <c r="E3142" s="30">
        <v>0.21759999999999999</v>
      </c>
      <c r="F3142" s="27">
        <v>24.94</v>
      </c>
      <c r="G3142" s="27">
        <f>ROUND(ROUND(E3142,8)*F3142,2)</f>
        <v>5.43</v>
      </c>
    </row>
    <row r="3143" spans="1:7" ht="18" customHeight="1" x14ac:dyDescent="0.25">
      <c r="A3143" s="9"/>
      <c r="B3143" s="9"/>
      <c r="C3143" s="9"/>
      <c r="D3143" s="9"/>
      <c r="E3143" s="91" t="s">
        <v>3912</v>
      </c>
      <c r="F3143" s="91"/>
      <c r="G3143" s="28">
        <f>SUM(G3140:G3142)</f>
        <v>12.48</v>
      </c>
    </row>
    <row r="3144" spans="1:7" ht="15" customHeight="1" x14ac:dyDescent="0.25">
      <c r="A3144" s="93" t="s">
        <v>3922</v>
      </c>
      <c r="B3144" s="93"/>
      <c r="C3144" s="23" t="s">
        <v>3</v>
      </c>
      <c r="D3144" s="23" t="s">
        <v>4</v>
      </c>
      <c r="E3144" s="23" t="s">
        <v>3894</v>
      </c>
      <c r="F3144" s="23" t="s">
        <v>3895</v>
      </c>
      <c r="G3144" s="23" t="s">
        <v>3896</v>
      </c>
    </row>
    <row r="3145" spans="1:7" ht="29.1" customHeight="1" x14ac:dyDescent="0.25">
      <c r="A3145" s="24" t="s">
        <v>4062</v>
      </c>
      <c r="B3145" s="25" t="s">
        <v>4063</v>
      </c>
      <c r="C3145" s="24" t="s">
        <v>20</v>
      </c>
      <c r="D3145" s="24" t="s">
        <v>3903</v>
      </c>
      <c r="E3145" s="30">
        <v>1.23E-2</v>
      </c>
      <c r="F3145" s="27">
        <v>23.44</v>
      </c>
      <c r="G3145" s="27">
        <f>ROUND(ROUND(E3145,8)*F3145,2)</f>
        <v>0.28999999999999998</v>
      </c>
    </row>
    <row r="3146" spans="1:7" ht="21" customHeight="1" x14ac:dyDescent="0.25">
      <c r="A3146" s="24" t="s">
        <v>4064</v>
      </c>
      <c r="B3146" s="25" t="s">
        <v>4065</v>
      </c>
      <c r="C3146" s="24" t="s">
        <v>4066</v>
      </c>
      <c r="D3146" s="24" t="s">
        <v>26</v>
      </c>
      <c r="E3146" s="30">
        <v>4</v>
      </c>
      <c r="F3146" s="27">
        <v>5.76</v>
      </c>
      <c r="G3146" s="27">
        <f>ROUND(ROUND(E3146,8)*F3146,2)</f>
        <v>23.04</v>
      </c>
    </row>
    <row r="3147" spans="1:7" ht="15" customHeight="1" x14ac:dyDescent="0.25">
      <c r="A3147" s="9"/>
      <c r="B3147" s="9"/>
      <c r="C3147" s="9"/>
      <c r="D3147" s="9"/>
      <c r="E3147" s="91" t="s">
        <v>3933</v>
      </c>
      <c r="F3147" s="91"/>
      <c r="G3147" s="28">
        <f>SUM(G3145:G3146)</f>
        <v>23.33</v>
      </c>
    </row>
    <row r="3148" spans="1:7" ht="15" customHeight="1" x14ac:dyDescent="0.25">
      <c r="A3148" s="9"/>
      <c r="B3148" s="9"/>
      <c r="C3148" s="9"/>
      <c r="D3148" s="9"/>
      <c r="E3148" s="92" t="s">
        <v>3913</v>
      </c>
      <c r="F3148" s="92"/>
      <c r="G3148" s="29">
        <f>ROUND(SUM(G3138,G3143,G3147),2)</f>
        <v>160.55000000000001</v>
      </c>
    </row>
    <row r="3149" spans="1:7" ht="9.9499999999999993" customHeight="1" x14ac:dyDescent="0.25">
      <c r="A3149" s="9"/>
      <c r="B3149" s="9"/>
      <c r="C3149" s="9"/>
      <c r="D3149" s="9"/>
      <c r="E3149" s="100"/>
      <c r="F3149" s="100"/>
      <c r="G3149" s="100"/>
    </row>
    <row r="3150" spans="1:7" ht="20.100000000000001" customHeight="1" x14ac:dyDescent="0.25">
      <c r="A3150" s="99" t="s">
        <v>4123</v>
      </c>
      <c r="B3150" s="99"/>
      <c r="C3150" s="99"/>
      <c r="D3150" s="99"/>
      <c r="E3150" s="99"/>
      <c r="F3150" s="99"/>
      <c r="G3150" s="99"/>
    </row>
    <row r="3151" spans="1:7" ht="15" customHeight="1" x14ac:dyDescent="0.25">
      <c r="A3151" s="93" t="s">
        <v>3893</v>
      </c>
      <c r="B3151" s="93"/>
      <c r="C3151" s="23" t="s">
        <v>3</v>
      </c>
      <c r="D3151" s="23" t="s">
        <v>4</v>
      </c>
      <c r="E3151" s="23" t="s">
        <v>3894</v>
      </c>
      <c r="F3151" s="23" t="s">
        <v>3895</v>
      </c>
      <c r="G3151" s="23" t="s">
        <v>3896</v>
      </c>
    </row>
    <row r="3152" spans="1:7" ht="15" customHeight="1" x14ac:dyDescent="0.25">
      <c r="A3152" s="24" t="s">
        <v>3951</v>
      </c>
      <c r="B3152" s="25" t="s">
        <v>3952</v>
      </c>
      <c r="C3152" s="24" t="s">
        <v>3953</v>
      </c>
      <c r="D3152" s="24" t="s">
        <v>3954</v>
      </c>
      <c r="E3152" s="30">
        <v>4.0000000000000001E-3</v>
      </c>
      <c r="F3152" s="27">
        <v>215</v>
      </c>
      <c r="G3152" s="27">
        <f>ROUND(ROUND(E3152,8)*F3152,2)</f>
        <v>0.86</v>
      </c>
    </row>
    <row r="3153" spans="1:7" ht="15" customHeight="1" x14ac:dyDescent="0.25">
      <c r="A3153" s="24" t="s">
        <v>3955</v>
      </c>
      <c r="B3153" s="25" t="s">
        <v>3956</v>
      </c>
      <c r="C3153" s="24" t="s">
        <v>20</v>
      </c>
      <c r="D3153" s="24" t="s">
        <v>3903</v>
      </c>
      <c r="E3153" s="30">
        <v>5.0000000000000001E-3</v>
      </c>
      <c r="F3153" s="27">
        <v>19.37</v>
      </c>
      <c r="G3153" s="27">
        <f>ROUND(ROUND(E3153,8)*F3153,2)</f>
        <v>0.1</v>
      </c>
    </row>
    <row r="3154" spans="1:7" ht="15" customHeight="1" x14ac:dyDescent="0.25">
      <c r="A3154" s="9"/>
      <c r="B3154" s="9"/>
      <c r="C3154" s="9"/>
      <c r="D3154" s="9"/>
      <c r="E3154" s="91" t="s">
        <v>3906</v>
      </c>
      <c r="F3154" s="91"/>
      <c r="G3154" s="28">
        <f>SUM(G3152:G3153)</f>
        <v>0.96</v>
      </c>
    </row>
    <row r="3155" spans="1:7" ht="15" customHeight="1" x14ac:dyDescent="0.25">
      <c r="A3155" s="93" t="s">
        <v>3907</v>
      </c>
      <c r="B3155" s="93"/>
      <c r="C3155" s="23" t="s">
        <v>3</v>
      </c>
      <c r="D3155" s="23" t="s">
        <v>4</v>
      </c>
      <c r="E3155" s="23" t="s">
        <v>3894</v>
      </c>
      <c r="F3155" s="23" t="s">
        <v>3895</v>
      </c>
      <c r="G3155" s="23" t="s">
        <v>3896</v>
      </c>
    </row>
    <row r="3156" spans="1:7" ht="21" customHeight="1" x14ac:dyDescent="0.25">
      <c r="A3156" s="24" t="s">
        <v>3908</v>
      </c>
      <c r="B3156" s="25" t="s">
        <v>3909</v>
      </c>
      <c r="C3156" s="24" t="s">
        <v>20</v>
      </c>
      <c r="D3156" s="24" t="s">
        <v>2056</v>
      </c>
      <c r="E3156" s="30">
        <v>0.03</v>
      </c>
      <c r="F3156" s="27">
        <v>32.24</v>
      </c>
      <c r="G3156" s="27">
        <f>ROUND(ROUND(E3156,8)*F3156,2)</f>
        <v>0.97</v>
      </c>
    </row>
    <row r="3157" spans="1:7" ht="15" customHeight="1" x14ac:dyDescent="0.25">
      <c r="A3157" s="24" t="s">
        <v>3910</v>
      </c>
      <c r="B3157" s="25" t="s">
        <v>3911</v>
      </c>
      <c r="C3157" s="24" t="s">
        <v>20</v>
      </c>
      <c r="D3157" s="24" t="s">
        <v>2056</v>
      </c>
      <c r="E3157" s="30">
        <v>0.03</v>
      </c>
      <c r="F3157" s="27">
        <v>24.94</v>
      </c>
      <c r="G3157" s="27">
        <f>ROUND(ROUND(E3157,8)*F3157,2)</f>
        <v>0.75</v>
      </c>
    </row>
    <row r="3158" spans="1:7" ht="18" customHeight="1" x14ac:dyDescent="0.25">
      <c r="A3158" s="9"/>
      <c r="B3158" s="9"/>
      <c r="C3158" s="9"/>
      <c r="D3158" s="9"/>
      <c r="E3158" s="91" t="s">
        <v>3912</v>
      </c>
      <c r="F3158" s="91"/>
      <c r="G3158" s="28">
        <f>SUM(G3156:G3157)</f>
        <v>1.72</v>
      </c>
    </row>
    <row r="3159" spans="1:7" ht="15" customHeight="1" x14ac:dyDescent="0.25">
      <c r="A3159" s="9"/>
      <c r="B3159" s="9"/>
      <c r="C3159" s="9"/>
      <c r="D3159" s="9"/>
      <c r="E3159" s="92" t="s">
        <v>3913</v>
      </c>
      <c r="F3159" s="92"/>
      <c r="G3159" s="29">
        <f>ROUND(SUM(G3154,G3158),2)</f>
        <v>2.68</v>
      </c>
    </row>
    <row r="3160" spans="1:7" ht="9.9499999999999993" customHeight="1" x14ac:dyDescent="0.25">
      <c r="A3160" s="9"/>
      <c r="B3160" s="9"/>
      <c r="C3160" s="9"/>
      <c r="D3160" s="9"/>
      <c r="E3160" s="100"/>
      <c r="F3160" s="100"/>
      <c r="G3160" s="100"/>
    </row>
    <row r="3161" spans="1:7" ht="20.100000000000001" customHeight="1" x14ac:dyDescent="0.25">
      <c r="A3161" s="99" t="s">
        <v>4124</v>
      </c>
      <c r="B3161" s="99"/>
      <c r="C3161" s="99"/>
      <c r="D3161" s="99"/>
      <c r="E3161" s="99"/>
      <c r="F3161" s="99"/>
      <c r="G3161" s="99"/>
    </row>
    <row r="3162" spans="1:7" ht="15" customHeight="1" x14ac:dyDescent="0.25">
      <c r="A3162" s="93" t="s">
        <v>3981</v>
      </c>
      <c r="B3162" s="93"/>
      <c r="C3162" s="23" t="s">
        <v>3</v>
      </c>
      <c r="D3162" s="23" t="s">
        <v>4</v>
      </c>
      <c r="E3162" s="23" t="s">
        <v>3894</v>
      </c>
      <c r="F3162" s="23" t="s">
        <v>3895</v>
      </c>
      <c r="G3162" s="23" t="s">
        <v>3896</v>
      </c>
    </row>
    <row r="3163" spans="1:7" ht="21" customHeight="1" x14ac:dyDescent="0.25">
      <c r="A3163" s="24" t="s">
        <v>70</v>
      </c>
      <c r="B3163" s="25" t="s">
        <v>3982</v>
      </c>
      <c r="C3163" s="24" t="s">
        <v>25</v>
      </c>
      <c r="D3163" s="24" t="s">
        <v>61</v>
      </c>
      <c r="E3163" s="30">
        <v>1</v>
      </c>
      <c r="F3163" s="27">
        <v>28.42</v>
      </c>
      <c r="G3163" s="27">
        <f>ROUND(ROUND(E3163,8)*F3163,2)</f>
        <v>28.42</v>
      </c>
    </row>
    <row r="3164" spans="1:7" ht="15" customHeight="1" x14ac:dyDescent="0.25">
      <c r="A3164" s="9"/>
      <c r="B3164" s="9"/>
      <c r="C3164" s="9"/>
      <c r="D3164" s="9"/>
      <c r="E3164" s="91" t="s">
        <v>3983</v>
      </c>
      <c r="F3164" s="91"/>
      <c r="G3164" s="28">
        <f>SUM(G3163:G3163)</f>
        <v>28.42</v>
      </c>
    </row>
    <row r="3165" spans="1:7" ht="15" customHeight="1" x14ac:dyDescent="0.25">
      <c r="A3165" s="9"/>
      <c r="B3165" s="9"/>
      <c r="C3165" s="9"/>
      <c r="D3165" s="9"/>
      <c r="E3165" s="92" t="s">
        <v>3913</v>
      </c>
      <c r="F3165" s="92"/>
      <c r="G3165" s="29">
        <f>ROUND(SUM(G3164),2)</f>
        <v>28.42</v>
      </c>
    </row>
    <row r="3166" spans="1:7" ht="9.9499999999999993" customHeight="1" x14ac:dyDescent="0.25">
      <c r="A3166" s="9"/>
      <c r="B3166" s="9"/>
      <c r="C3166" s="9"/>
      <c r="D3166" s="9"/>
      <c r="E3166" s="100"/>
      <c r="F3166" s="100"/>
      <c r="G3166" s="100"/>
    </row>
    <row r="3167" spans="1:7" ht="20.100000000000001" customHeight="1" x14ac:dyDescent="0.25">
      <c r="A3167" s="99" t="s">
        <v>4125</v>
      </c>
      <c r="B3167" s="99"/>
      <c r="C3167" s="99"/>
      <c r="D3167" s="99"/>
      <c r="E3167" s="99"/>
      <c r="F3167" s="99"/>
      <c r="G3167" s="99"/>
    </row>
    <row r="3168" spans="1:7" ht="15" customHeight="1" x14ac:dyDescent="0.25">
      <c r="A3168" s="93" t="s">
        <v>3893</v>
      </c>
      <c r="B3168" s="93"/>
      <c r="C3168" s="23" t="s">
        <v>3</v>
      </c>
      <c r="D3168" s="23" t="s">
        <v>4</v>
      </c>
      <c r="E3168" s="23" t="s">
        <v>3894</v>
      </c>
      <c r="F3168" s="23" t="s">
        <v>3895</v>
      </c>
      <c r="G3168" s="23" t="s">
        <v>3896</v>
      </c>
    </row>
    <row r="3169" spans="1:7" ht="29.1" customHeight="1" x14ac:dyDescent="0.25">
      <c r="A3169" s="24" t="s">
        <v>4054</v>
      </c>
      <c r="B3169" s="25" t="s">
        <v>4055</v>
      </c>
      <c r="C3169" s="24" t="s">
        <v>20</v>
      </c>
      <c r="D3169" s="24" t="s">
        <v>34</v>
      </c>
      <c r="E3169" s="30">
        <v>0.18468999999999999</v>
      </c>
      <c r="F3169" s="27">
        <v>517.16999999999996</v>
      </c>
      <c r="G3169" s="27">
        <f t="shared" ref="G3169:G3174" si="84">ROUND(ROUND(E3169,8)*F3169,2)</f>
        <v>95.52</v>
      </c>
    </row>
    <row r="3170" spans="1:7" ht="21" customHeight="1" x14ac:dyDescent="0.25">
      <c r="A3170" s="24" t="s">
        <v>4056</v>
      </c>
      <c r="B3170" s="25" t="s">
        <v>4057</v>
      </c>
      <c r="C3170" s="24" t="s">
        <v>20</v>
      </c>
      <c r="D3170" s="24" t="s">
        <v>2057</v>
      </c>
      <c r="E3170" s="30">
        <v>3.1900000000000001E-3</v>
      </c>
      <c r="F3170" s="27">
        <v>8.98</v>
      </c>
      <c r="G3170" s="27">
        <f t="shared" si="84"/>
        <v>0.03</v>
      </c>
    </row>
    <row r="3171" spans="1:7" ht="15" customHeight="1" x14ac:dyDescent="0.25">
      <c r="A3171" s="24" t="s">
        <v>3955</v>
      </c>
      <c r="B3171" s="25" t="s">
        <v>3956</v>
      </c>
      <c r="C3171" s="24" t="s">
        <v>20</v>
      </c>
      <c r="D3171" s="24" t="s">
        <v>3903</v>
      </c>
      <c r="E3171" s="30">
        <v>4.4999999999999998E-2</v>
      </c>
      <c r="F3171" s="27">
        <v>19.37</v>
      </c>
      <c r="G3171" s="27">
        <f t="shared" si="84"/>
        <v>0.87</v>
      </c>
    </row>
    <row r="3172" spans="1:7" ht="21" customHeight="1" x14ac:dyDescent="0.25">
      <c r="A3172" s="24" t="s">
        <v>4050</v>
      </c>
      <c r="B3172" s="25" t="s">
        <v>4051</v>
      </c>
      <c r="C3172" s="24" t="s">
        <v>20</v>
      </c>
      <c r="D3172" s="24" t="s">
        <v>84</v>
      </c>
      <c r="E3172" s="30">
        <v>0.46875</v>
      </c>
      <c r="F3172" s="27">
        <v>3.9</v>
      </c>
      <c r="G3172" s="27">
        <f t="shared" si="84"/>
        <v>1.83</v>
      </c>
    </row>
    <row r="3173" spans="1:7" ht="21" customHeight="1" x14ac:dyDescent="0.25">
      <c r="A3173" s="24" t="s">
        <v>4058</v>
      </c>
      <c r="B3173" s="25" t="s">
        <v>4059</v>
      </c>
      <c r="C3173" s="24" t="s">
        <v>20</v>
      </c>
      <c r="D3173" s="24" t="s">
        <v>84</v>
      </c>
      <c r="E3173" s="30">
        <v>0.375</v>
      </c>
      <c r="F3173" s="27">
        <v>2.69</v>
      </c>
      <c r="G3173" s="27">
        <f t="shared" si="84"/>
        <v>1.01</v>
      </c>
    </row>
    <row r="3174" spans="1:7" ht="29.1" customHeight="1" x14ac:dyDescent="0.25">
      <c r="A3174" s="24" t="s">
        <v>4060</v>
      </c>
      <c r="B3174" s="25" t="s">
        <v>4061</v>
      </c>
      <c r="C3174" s="24" t="s">
        <v>20</v>
      </c>
      <c r="D3174" s="24" t="s">
        <v>16</v>
      </c>
      <c r="E3174" s="30">
        <v>1.07</v>
      </c>
      <c r="F3174" s="27">
        <v>23.81</v>
      </c>
      <c r="G3174" s="27">
        <f t="shared" si="84"/>
        <v>25.48</v>
      </c>
    </row>
    <row r="3175" spans="1:7" ht="15" customHeight="1" x14ac:dyDescent="0.25">
      <c r="A3175" s="9"/>
      <c r="B3175" s="9"/>
      <c r="C3175" s="9"/>
      <c r="D3175" s="9"/>
      <c r="E3175" s="91" t="s">
        <v>3906</v>
      </c>
      <c r="F3175" s="91"/>
      <c r="G3175" s="28">
        <f>SUM(G3169:G3174)</f>
        <v>124.74000000000001</v>
      </c>
    </row>
    <row r="3176" spans="1:7" ht="15" customHeight="1" x14ac:dyDescent="0.25">
      <c r="A3176" s="93" t="s">
        <v>3907</v>
      </c>
      <c r="B3176" s="93"/>
      <c r="C3176" s="23" t="s">
        <v>3</v>
      </c>
      <c r="D3176" s="23" t="s">
        <v>4</v>
      </c>
      <c r="E3176" s="23" t="s">
        <v>3894</v>
      </c>
      <c r="F3176" s="23" t="s">
        <v>3895</v>
      </c>
      <c r="G3176" s="23" t="s">
        <v>3896</v>
      </c>
    </row>
    <row r="3177" spans="1:7" ht="21" customHeight="1" x14ac:dyDescent="0.25">
      <c r="A3177" s="24" t="s">
        <v>3908</v>
      </c>
      <c r="B3177" s="25" t="s">
        <v>3909</v>
      </c>
      <c r="C3177" s="24" t="s">
        <v>20</v>
      </c>
      <c r="D3177" s="24" t="s">
        <v>2056</v>
      </c>
      <c r="E3177" s="30">
        <v>0.13009999999999999</v>
      </c>
      <c r="F3177" s="27">
        <v>32.24</v>
      </c>
      <c r="G3177" s="27">
        <f>ROUND(ROUND(E3177,8)*F3177,2)</f>
        <v>4.1900000000000004</v>
      </c>
    </row>
    <row r="3178" spans="1:7" ht="15" customHeight="1" x14ac:dyDescent="0.25">
      <c r="A3178" s="24" t="s">
        <v>3971</v>
      </c>
      <c r="B3178" s="25" t="s">
        <v>3972</v>
      </c>
      <c r="C3178" s="24" t="s">
        <v>20</v>
      </c>
      <c r="D3178" s="24" t="s">
        <v>2056</v>
      </c>
      <c r="E3178" s="30">
        <v>8.7400000000000005E-2</v>
      </c>
      <c r="F3178" s="27">
        <v>32.69</v>
      </c>
      <c r="G3178" s="27">
        <f>ROUND(ROUND(E3178,8)*F3178,2)</f>
        <v>2.86</v>
      </c>
    </row>
    <row r="3179" spans="1:7" ht="15" customHeight="1" x14ac:dyDescent="0.25">
      <c r="A3179" s="24" t="s">
        <v>3910</v>
      </c>
      <c r="B3179" s="25" t="s">
        <v>3911</v>
      </c>
      <c r="C3179" s="24" t="s">
        <v>20</v>
      </c>
      <c r="D3179" s="24" t="s">
        <v>2056</v>
      </c>
      <c r="E3179" s="30">
        <v>0.21759999999999999</v>
      </c>
      <c r="F3179" s="27">
        <v>24.94</v>
      </c>
      <c r="G3179" s="27">
        <f>ROUND(ROUND(E3179,8)*F3179,2)</f>
        <v>5.43</v>
      </c>
    </row>
    <row r="3180" spans="1:7" ht="18" customHeight="1" x14ac:dyDescent="0.25">
      <c r="A3180" s="9"/>
      <c r="B3180" s="9"/>
      <c r="C3180" s="9"/>
      <c r="D3180" s="9"/>
      <c r="E3180" s="91" t="s">
        <v>3912</v>
      </c>
      <c r="F3180" s="91"/>
      <c r="G3180" s="28">
        <f>SUM(G3177:G3179)</f>
        <v>12.48</v>
      </c>
    </row>
    <row r="3181" spans="1:7" ht="15" customHeight="1" x14ac:dyDescent="0.25">
      <c r="A3181" s="93" t="s">
        <v>3922</v>
      </c>
      <c r="B3181" s="93"/>
      <c r="C3181" s="23" t="s">
        <v>3</v>
      </c>
      <c r="D3181" s="23" t="s">
        <v>4</v>
      </c>
      <c r="E3181" s="23" t="s">
        <v>3894</v>
      </c>
      <c r="F3181" s="23" t="s">
        <v>3895</v>
      </c>
      <c r="G3181" s="23" t="s">
        <v>3896</v>
      </c>
    </row>
    <row r="3182" spans="1:7" ht="29.1" customHeight="1" x14ac:dyDescent="0.25">
      <c r="A3182" s="24" t="s">
        <v>4062</v>
      </c>
      <c r="B3182" s="25" t="s">
        <v>4063</v>
      </c>
      <c r="C3182" s="24" t="s">
        <v>20</v>
      </c>
      <c r="D3182" s="24" t="s">
        <v>3903</v>
      </c>
      <c r="E3182" s="30">
        <v>1.23E-2</v>
      </c>
      <c r="F3182" s="27">
        <v>23.44</v>
      </c>
      <c r="G3182" s="27">
        <f>ROUND(ROUND(E3182,8)*F3182,2)</f>
        <v>0.28999999999999998</v>
      </c>
    </row>
    <row r="3183" spans="1:7" ht="21" customHeight="1" x14ac:dyDescent="0.25">
      <c r="A3183" s="24" t="s">
        <v>4064</v>
      </c>
      <c r="B3183" s="25" t="s">
        <v>4065</v>
      </c>
      <c r="C3183" s="24" t="s">
        <v>4066</v>
      </c>
      <c r="D3183" s="24" t="s">
        <v>26</v>
      </c>
      <c r="E3183" s="30">
        <v>4</v>
      </c>
      <c r="F3183" s="27">
        <v>5.76</v>
      </c>
      <c r="G3183" s="27">
        <f>ROUND(ROUND(E3183,8)*F3183,2)</f>
        <v>23.04</v>
      </c>
    </row>
    <row r="3184" spans="1:7" ht="15" customHeight="1" x14ac:dyDescent="0.25">
      <c r="A3184" s="9"/>
      <c r="B3184" s="9"/>
      <c r="C3184" s="9"/>
      <c r="D3184" s="9"/>
      <c r="E3184" s="91" t="s">
        <v>3933</v>
      </c>
      <c r="F3184" s="91"/>
      <c r="G3184" s="28">
        <f>SUM(G3182:G3183)</f>
        <v>23.33</v>
      </c>
    </row>
    <row r="3185" spans="1:7" ht="15" customHeight="1" x14ac:dyDescent="0.25">
      <c r="A3185" s="9"/>
      <c r="B3185" s="9"/>
      <c r="C3185" s="9"/>
      <c r="D3185" s="9"/>
      <c r="E3185" s="92" t="s">
        <v>3913</v>
      </c>
      <c r="F3185" s="92"/>
      <c r="G3185" s="29">
        <f>ROUND(SUM(G3175,G3180,G3184),2)</f>
        <v>160.55000000000001</v>
      </c>
    </row>
    <row r="3186" spans="1:7" ht="9.9499999999999993" customHeight="1" x14ac:dyDescent="0.25">
      <c r="A3186" s="9"/>
      <c r="B3186" s="9"/>
      <c r="C3186" s="9"/>
      <c r="D3186" s="9"/>
      <c r="E3186" s="100"/>
      <c r="F3186" s="100"/>
      <c r="G3186" s="100"/>
    </row>
    <row r="3187" spans="1:7" ht="20.100000000000001" customHeight="1" x14ac:dyDescent="0.25">
      <c r="A3187" s="99" t="s">
        <v>4123</v>
      </c>
      <c r="B3187" s="99"/>
      <c r="C3187" s="99"/>
      <c r="D3187" s="99"/>
      <c r="E3187" s="99"/>
      <c r="F3187" s="99"/>
      <c r="G3187" s="99"/>
    </row>
    <row r="3188" spans="1:7" ht="15" customHeight="1" x14ac:dyDescent="0.25">
      <c r="A3188" s="93" t="s">
        <v>3893</v>
      </c>
      <c r="B3188" s="93"/>
      <c r="C3188" s="23" t="s">
        <v>3</v>
      </c>
      <c r="D3188" s="23" t="s">
        <v>4</v>
      </c>
      <c r="E3188" s="23" t="s">
        <v>3894</v>
      </c>
      <c r="F3188" s="23" t="s">
        <v>3895</v>
      </c>
      <c r="G3188" s="23" t="s">
        <v>3896</v>
      </c>
    </row>
    <row r="3189" spans="1:7" ht="15" customHeight="1" x14ac:dyDescent="0.25">
      <c r="A3189" s="24" t="s">
        <v>3951</v>
      </c>
      <c r="B3189" s="25" t="s">
        <v>3952</v>
      </c>
      <c r="C3189" s="24" t="s">
        <v>3953</v>
      </c>
      <c r="D3189" s="24" t="s">
        <v>3954</v>
      </c>
      <c r="E3189" s="30">
        <v>4.0000000000000001E-3</v>
      </c>
      <c r="F3189" s="27">
        <v>215</v>
      </c>
      <c r="G3189" s="27">
        <f>ROUND(ROUND(E3189,8)*F3189,2)</f>
        <v>0.86</v>
      </c>
    </row>
    <row r="3190" spans="1:7" ht="15" customHeight="1" x14ac:dyDescent="0.25">
      <c r="A3190" s="24" t="s">
        <v>3955</v>
      </c>
      <c r="B3190" s="25" t="s">
        <v>3956</v>
      </c>
      <c r="C3190" s="24" t="s">
        <v>20</v>
      </c>
      <c r="D3190" s="24" t="s">
        <v>3903</v>
      </c>
      <c r="E3190" s="30">
        <v>5.0000000000000001E-3</v>
      </c>
      <c r="F3190" s="27">
        <v>19.37</v>
      </c>
      <c r="G3190" s="27">
        <f>ROUND(ROUND(E3190,8)*F3190,2)</f>
        <v>0.1</v>
      </c>
    </row>
    <row r="3191" spans="1:7" ht="15" customHeight="1" x14ac:dyDescent="0.25">
      <c r="A3191" s="9"/>
      <c r="B3191" s="9"/>
      <c r="C3191" s="9"/>
      <c r="D3191" s="9"/>
      <c r="E3191" s="91" t="s">
        <v>3906</v>
      </c>
      <c r="F3191" s="91"/>
      <c r="G3191" s="28">
        <f>SUM(G3189:G3190)</f>
        <v>0.96</v>
      </c>
    </row>
    <row r="3192" spans="1:7" ht="15" customHeight="1" x14ac:dyDescent="0.25">
      <c r="A3192" s="93" t="s">
        <v>3907</v>
      </c>
      <c r="B3192" s="93"/>
      <c r="C3192" s="23" t="s">
        <v>3</v>
      </c>
      <c r="D3192" s="23" t="s">
        <v>4</v>
      </c>
      <c r="E3192" s="23" t="s">
        <v>3894</v>
      </c>
      <c r="F3192" s="23" t="s">
        <v>3895</v>
      </c>
      <c r="G3192" s="23" t="s">
        <v>3896</v>
      </c>
    </row>
    <row r="3193" spans="1:7" ht="21" customHeight="1" x14ac:dyDescent="0.25">
      <c r="A3193" s="24" t="s">
        <v>3908</v>
      </c>
      <c r="B3193" s="25" t="s">
        <v>3909</v>
      </c>
      <c r="C3193" s="24" t="s">
        <v>20</v>
      </c>
      <c r="D3193" s="24" t="s">
        <v>2056</v>
      </c>
      <c r="E3193" s="30">
        <v>0.03</v>
      </c>
      <c r="F3193" s="27">
        <v>32.24</v>
      </c>
      <c r="G3193" s="27">
        <f>ROUND(ROUND(E3193,8)*F3193,2)</f>
        <v>0.97</v>
      </c>
    </row>
    <row r="3194" spans="1:7" ht="15" customHeight="1" x14ac:dyDescent="0.25">
      <c r="A3194" s="24" t="s">
        <v>3910</v>
      </c>
      <c r="B3194" s="25" t="s">
        <v>3911</v>
      </c>
      <c r="C3194" s="24" t="s">
        <v>20</v>
      </c>
      <c r="D3194" s="24" t="s">
        <v>2056</v>
      </c>
      <c r="E3194" s="30">
        <v>0.03</v>
      </c>
      <c r="F3194" s="27">
        <v>24.94</v>
      </c>
      <c r="G3194" s="27">
        <f>ROUND(ROUND(E3194,8)*F3194,2)</f>
        <v>0.75</v>
      </c>
    </row>
    <row r="3195" spans="1:7" ht="18" customHeight="1" x14ac:dyDescent="0.25">
      <c r="A3195" s="9"/>
      <c r="B3195" s="9"/>
      <c r="C3195" s="9"/>
      <c r="D3195" s="9"/>
      <c r="E3195" s="91" t="s">
        <v>3912</v>
      </c>
      <c r="F3195" s="91"/>
      <c r="G3195" s="28">
        <f>SUM(G3193:G3194)</f>
        <v>1.72</v>
      </c>
    </row>
    <row r="3196" spans="1:7" ht="15" customHeight="1" x14ac:dyDescent="0.25">
      <c r="A3196" s="9"/>
      <c r="B3196" s="9"/>
      <c r="C3196" s="9"/>
      <c r="D3196" s="9"/>
      <c r="E3196" s="92" t="s">
        <v>3913</v>
      </c>
      <c r="F3196" s="92"/>
      <c r="G3196" s="29">
        <f>ROUND(SUM(G3191,G3195),2)</f>
        <v>2.68</v>
      </c>
    </row>
    <row r="3197" spans="1:7" ht="9.9499999999999993" customHeight="1" x14ac:dyDescent="0.25">
      <c r="A3197" s="9"/>
      <c r="B3197" s="9"/>
      <c r="C3197" s="9"/>
      <c r="D3197" s="9"/>
      <c r="E3197" s="100"/>
      <c r="F3197" s="100"/>
      <c r="G3197" s="100"/>
    </row>
    <row r="3198" spans="1:7" ht="20.100000000000001" customHeight="1" x14ac:dyDescent="0.25">
      <c r="A3198" s="99" t="s">
        <v>4124</v>
      </c>
      <c r="B3198" s="99"/>
      <c r="C3198" s="99"/>
      <c r="D3198" s="99"/>
      <c r="E3198" s="99"/>
      <c r="F3198" s="99"/>
      <c r="G3198" s="99"/>
    </row>
    <row r="3199" spans="1:7" ht="15" customHeight="1" x14ac:dyDescent="0.25">
      <c r="A3199" s="93" t="s">
        <v>3981</v>
      </c>
      <c r="B3199" s="93"/>
      <c r="C3199" s="23" t="s">
        <v>3</v>
      </c>
      <c r="D3199" s="23" t="s">
        <v>4</v>
      </c>
      <c r="E3199" s="23" t="s">
        <v>3894</v>
      </c>
      <c r="F3199" s="23" t="s">
        <v>3895</v>
      </c>
      <c r="G3199" s="23" t="s">
        <v>3896</v>
      </c>
    </row>
    <row r="3200" spans="1:7" ht="21" customHeight="1" x14ac:dyDescent="0.25">
      <c r="A3200" s="24" t="s">
        <v>70</v>
      </c>
      <c r="B3200" s="25" t="s">
        <v>3982</v>
      </c>
      <c r="C3200" s="24" t="s">
        <v>25</v>
      </c>
      <c r="D3200" s="24" t="s">
        <v>61</v>
      </c>
      <c r="E3200" s="30">
        <v>1</v>
      </c>
      <c r="F3200" s="27">
        <v>28.42</v>
      </c>
      <c r="G3200" s="27">
        <f>ROUND(ROUND(E3200,8)*F3200,2)</f>
        <v>28.42</v>
      </c>
    </row>
    <row r="3201" spans="1:7" ht="15" customHeight="1" x14ac:dyDescent="0.25">
      <c r="A3201" s="9"/>
      <c r="B3201" s="9"/>
      <c r="C3201" s="9"/>
      <c r="D3201" s="9"/>
      <c r="E3201" s="91" t="s">
        <v>3983</v>
      </c>
      <c r="F3201" s="91"/>
      <c r="G3201" s="28">
        <f>SUM(G3200:G3200)</f>
        <v>28.42</v>
      </c>
    </row>
    <row r="3202" spans="1:7" ht="15" customHeight="1" x14ac:dyDescent="0.25">
      <c r="A3202" s="9"/>
      <c r="B3202" s="9"/>
      <c r="C3202" s="9"/>
      <c r="D3202" s="9"/>
      <c r="E3202" s="92" t="s">
        <v>3913</v>
      </c>
      <c r="F3202" s="92"/>
      <c r="G3202" s="29">
        <f>ROUND(SUM(G3201),2)</f>
        <v>28.42</v>
      </c>
    </row>
    <row r="3203" spans="1:7" ht="9.9499999999999993" customHeight="1" x14ac:dyDescent="0.25">
      <c r="A3203" s="9"/>
      <c r="B3203" s="9"/>
      <c r="C3203" s="9"/>
      <c r="D3203" s="9"/>
      <c r="E3203" s="100"/>
      <c r="F3203" s="100"/>
      <c r="G3203" s="100"/>
    </row>
    <row r="3204" spans="1:7" ht="20.100000000000001" customHeight="1" x14ac:dyDescent="0.25">
      <c r="A3204" s="99" t="s">
        <v>4125</v>
      </c>
      <c r="B3204" s="99"/>
      <c r="C3204" s="99"/>
      <c r="D3204" s="99"/>
      <c r="E3204" s="99"/>
      <c r="F3204" s="99"/>
      <c r="G3204" s="99"/>
    </row>
    <row r="3205" spans="1:7" ht="15" customHeight="1" x14ac:dyDescent="0.25">
      <c r="A3205" s="93" t="s">
        <v>3893</v>
      </c>
      <c r="B3205" s="93"/>
      <c r="C3205" s="23" t="s">
        <v>3</v>
      </c>
      <c r="D3205" s="23" t="s">
        <v>4</v>
      </c>
      <c r="E3205" s="23" t="s">
        <v>3894</v>
      </c>
      <c r="F3205" s="23" t="s">
        <v>3895</v>
      </c>
      <c r="G3205" s="23" t="s">
        <v>3896</v>
      </c>
    </row>
    <row r="3206" spans="1:7" ht="29.1" customHeight="1" x14ac:dyDescent="0.25">
      <c r="A3206" s="24" t="s">
        <v>4054</v>
      </c>
      <c r="B3206" s="25" t="s">
        <v>4055</v>
      </c>
      <c r="C3206" s="24" t="s">
        <v>20</v>
      </c>
      <c r="D3206" s="24" t="s">
        <v>34</v>
      </c>
      <c r="E3206" s="30">
        <v>0.18468999999999999</v>
      </c>
      <c r="F3206" s="27">
        <v>517.16999999999996</v>
      </c>
      <c r="G3206" s="27">
        <f t="shared" ref="G3206:G3211" si="85">ROUND(ROUND(E3206,8)*F3206,2)</f>
        <v>95.52</v>
      </c>
    </row>
    <row r="3207" spans="1:7" ht="21" customHeight="1" x14ac:dyDescent="0.25">
      <c r="A3207" s="24" t="s">
        <v>4056</v>
      </c>
      <c r="B3207" s="25" t="s">
        <v>4057</v>
      </c>
      <c r="C3207" s="24" t="s">
        <v>20</v>
      </c>
      <c r="D3207" s="24" t="s">
        <v>2057</v>
      </c>
      <c r="E3207" s="30">
        <v>3.1900000000000001E-3</v>
      </c>
      <c r="F3207" s="27">
        <v>8.98</v>
      </c>
      <c r="G3207" s="27">
        <f t="shared" si="85"/>
        <v>0.03</v>
      </c>
    </row>
    <row r="3208" spans="1:7" ht="15" customHeight="1" x14ac:dyDescent="0.25">
      <c r="A3208" s="24" t="s">
        <v>3955</v>
      </c>
      <c r="B3208" s="25" t="s">
        <v>3956</v>
      </c>
      <c r="C3208" s="24" t="s">
        <v>20</v>
      </c>
      <c r="D3208" s="24" t="s">
        <v>3903</v>
      </c>
      <c r="E3208" s="30">
        <v>4.4999999999999998E-2</v>
      </c>
      <c r="F3208" s="27">
        <v>19.37</v>
      </c>
      <c r="G3208" s="27">
        <f t="shared" si="85"/>
        <v>0.87</v>
      </c>
    </row>
    <row r="3209" spans="1:7" ht="21" customHeight="1" x14ac:dyDescent="0.25">
      <c r="A3209" s="24" t="s">
        <v>4050</v>
      </c>
      <c r="B3209" s="25" t="s">
        <v>4051</v>
      </c>
      <c r="C3209" s="24" t="s">
        <v>20</v>
      </c>
      <c r="D3209" s="24" t="s">
        <v>84</v>
      </c>
      <c r="E3209" s="30">
        <v>0.46875</v>
      </c>
      <c r="F3209" s="27">
        <v>3.9</v>
      </c>
      <c r="G3209" s="27">
        <f t="shared" si="85"/>
        <v>1.83</v>
      </c>
    </row>
    <row r="3210" spans="1:7" ht="21" customHeight="1" x14ac:dyDescent="0.25">
      <c r="A3210" s="24" t="s">
        <v>4058</v>
      </c>
      <c r="B3210" s="25" t="s">
        <v>4059</v>
      </c>
      <c r="C3210" s="24" t="s">
        <v>20</v>
      </c>
      <c r="D3210" s="24" t="s">
        <v>84</v>
      </c>
      <c r="E3210" s="30">
        <v>0.375</v>
      </c>
      <c r="F3210" s="27">
        <v>2.69</v>
      </c>
      <c r="G3210" s="27">
        <f t="shared" si="85"/>
        <v>1.01</v>
      </c>
    </row>
    <row r="3211" spans="1:7" ht="29.1" customHeight="1" x14ac:dyDescent="0.25">
      <c r="A3211" s="24" t="s">
        <v>4060</v>
      </c>
      <c r="B3211" s="25" t="s">
        <v>4061</v>
      </c>
      <c r="C3211" s="24" t="s">
        <v>20</v>
      </c>
      <c r="D3211" s="24" t="s">
        <v>16</v>
      </c>
      <c r="E3211" s="30">
        <v>1.07</v>
      </c>
      <c r="F3211" s="27">
        <v>23.81</v>
      </c>
      <c r="G3211" s="27">
        <f t="shared" si="85"/>
        <v>25.48</v>
      </c>
    </row>
    <row r="3212" spans="1:7" ht="15" customHeight="1" x14ac:dyDescent="0.25">
      <c r="A3212" s="9"/>
      <c r="B3212" s="9"/>
      <c r="C3212" s="9"/>
      <c r="D3212" s="9"/>
      <c r="E3212" s="91" t="s">
        <v>3906</v>
      </c>
      <c r="F3212" s="91"/>
      <c r="G3212" s="28">
        <f>SUM(G3206:G3211)</f>
        <v>124.74000000000001</v>
      </c>
    </row>
    <row r="3213" spans="1:7" ht="15" customHeight="1" x14ac:dyDescent="0.25">
      <c r="A3213" s="93" t="s">
        <v>3907</v>
      </c>
      <c r="B3213" s="93"/>
      <c r="C3213" s="23" t="s">
        <v>3</v>
      </c>
      <c r="D3213" s="23" t="s">
        <v>4</v>
      </c>
      <c r="E3213" s="23" t="s">
        <v>3894</v>
      </c>
      <c r="F3213" s="23" t="s">
        <v>3895</v>
      </c>
      <c r="G3213" s="23" t="s">
        <v>3896</v>
      </c>
    </row>
    <row r="3214" spans="1:7" ht="21" customHeight="1" x14ac:dyDescent="0.25">
      <c r="A3214" s="24" t="s">
        <v>3908</v>
      </c>
      <c r="B3214" s="25" t="s">
        <v>3909</v>
      </c>
      <c r="C3214" s="24" t="s">
        <v>20</v>
      </c>
      <c r="D3214" s="24" t="s">
        <v>2056</v>
      </c>
      <c r="E3214" s="30">
        <v>0.13009999999999999</v>
      </c>
      <c r="F3214" s="27">
        <v>32.24</v>
      </c>
      <c r="G3214" s="27">
        <f>ROUND(ROUND(E3214,8)*F3214,2)</f>
        <v>4.1900000000000004</v>
      </c>
    </row>
    <row r="3215" spans="1:7" ht="15" customHeight="1" x14ac:dyDescent="0.25">
      <c r="A3215" s="24" t="s">
        <v>3971</v>
      </c>
      <c r="B3215" s="25" t="s">
        <v>3972</v>
      </c>
      <c r="C3215" s="24" t="s">
        <v>20</v>
      </c>
      <c r="D3215" s="24" t="s">
        <v>2056</v>
      </c>
      <c r="E3215" s="30">
        <v>8.7400000000000005E-2</v>
      </c>
      <c r="F3215" s="27">
        <v>32.69</v>
      </c>
      <c r="G3215" s="27">
        <f>ROUND(ROUND(E3215,8)*F3215,2)</f>
        <v>2.86</v>
      </c>
    </row>
    <row r="3216" spans="1:7" ht="15" customHeight="1" x14ac:dyDescent="0.25">
      <c r="A3216" s="24" t="s">
        <v>3910</v>
      </c>
      <c r="B3216" s="25" t="s">
        <v>3911</v>
      </c>
      <c r="C3216" s="24" t="s">
        <v>20</v>
      </c>
      <c r="D3216" s="24" t="s">
        <v>2056</v>
      </c>
      <c r="E3216" s="30">
        <v>0.21759999999999999</v>
      </c>
      <c r="F3216" s="27">
        <v>24.94</v>
      </c>
      <c r="G3216" s="27">
        <f>ROUND(ROUND(E3216,8)*F3216,2)</f>
        <v>5.43</v>
      </c>
    </row>
    <row r="3217" spans="1:7" ht="18" customHeight="1" x14ac:dyDescent="0.25">
      <c r="A3217" s="9"/>
      <c r="B3217" s="9"/>
      <c r="C3217" s="9"/>
      <c r="D3217" s="9"/>
      <c r="E3217" s="91" t="s">
        <v>3912</v>
      </c>
      <c r="F3217" s="91"/>
      <c r="G3217" s="28">
        <f>SUM(G3214:G3216)</f>
        <v>12.48</v>
      </c>
    </row>
    <row r="3218" spans="1:7" ht="15" customHeight="1" x14ac:dyDescent="0.25">
      <c r="A3218" s="93" t="s">
        <v>3922</v>
      </c>
      <c r="B3218" s="93"/>
      <c r="C3218" s="23" t="s">
        <v>3</v>
      </c>
      <c r="D3218" s="23" t="s">
        <v>4</v>
      </c>
      <c r="E3218" s="23" t="s">
        <v>3894</v>
      </c>
      <c r="F3218" s="23" t="s">
        <v>3895</v>
      </c>
      <c r="G3218" s="23" t="s">
        <v>3896</v>
      </c>
    </row>
    <row r="3219" spans="1:7" ht="29.1" customHeight="1" x14ac:dyDescent="0.25">
      <c r="A3219" s="24" t="s">
        <v>4062</v>
      </c>
      <c r="B3219" s="25" t="s">
        <v>4063</v>
      </c>
      <c r="C3219" s="24" t="s">
        <v>20</v>
      </c>
      <c r="D3219" s="24" t="s">
        <v>3903</v>
      </c>
      <c r="E3219" s="30">
        <v>1.23E-2</v>
      </c>
      <c r="F3219" s="27">
        <v>23.44</v>
      </c>
      <c r="G3219" s="27">
        <f>ROUND(ROUND(E3219,8)*F3219,2)</f>
        <v>0.28999999999999998</v>
      </c>
    </row>
    <row r="3220" spans="1:7" ht="21" customHeight="1" x14ac:dyDescent="0.25">
      <c r="A3220" s="24" t="s">
        <v>4064</v>
      </c>
      <c r="B3220" s="25" t="s">
        <v>4065</v>
      </c>
      <c r="C3220" s="24" t="s">
        <v>4066</v>
      </c>
      <c r="D3220" s="24" t="s">
        <v>26</v>
      </c>
      <c r="E3220" s="30">
        <v>4</v>
      </c>
      <c r="F3220" s="27">
        <v>5.76</v>
      </c>
      <c r="G3220" s="27">
        <f>ROUND(ROUND(E3220,8)*F3220,2)</f>
        <v>23.04</v>
      </c>
    </row>
    <row r="3221" spans="1:7" ht="15" customHeight="1" x14ac:dyDescent="0.25">
      <c r="A3221" s="9"/>
      <c r="B3221" s="9"/>
      <c r="C3221" s="9"/>
      <c r="D3221" s="9"/>
      <c r="E3221" s="91" t="s">
        <v>3933</v>
      </c>
      <c r="F3221" s="91"/>
      <c r="G3221" s="28">
        <f>SUM(G3219:G3220)</f>
        <v>23.33</v>
      </c>
    </row>
    <row r="3222" spans="1:7" ht="15" customHeight="1" x14ac:dyDescent="0.25">
      <c r="A3222" s="9"/>
      <c r="B3222" s="9"/>
      <c r="C3222" s="9"/>
      <c r="D3222" s="9"/>
      <c r="E3222" s="92" t="s">
        <v>3913</v>
      </c>
      <c r="F3222" s="92"/>
      <c r="G3222" s="29">
        <f>ROUND(SUM(G3212,G3217,G3221),2)</f>
        <v>160.55000000000001</v>
      </c>
    </row>
    <row r="3223" spans="1:7" ht="9.9499999999999993" customHeight="1" x14ac:dyDescent="0.25">
      <c r="A3223" s="9"/>
      <c r="B3223" s="9"/>
      <c r="C3223" s="9"/>
      <c r="D3223" s="9"/>
      <c r="E3223" s="100"/>
      <c r="F3223" s="100"/>
      <c r="G3223" s="100"/>
    </row>
    <row r="3224" spans="1:7" ht="20.100000000000001" customHeight="1" x14ac:dyDescent="0.25">
      <c r="A3224" s="99" t="s">
        <v>4123</v>
      </c>
      <c r="B3224" s="99"/>
      <c r="C3224" s="99"/>
      <c r="D3224" s="99"/>
      <c r="E3224" s="99"/>
      <c r="F3224" s="99"/>
      <c r="G3224" s="99"/>
    </row>
    <row r="3225" spans="1:7" ht="15" customHeight="1" x14ac:dyDescent="0.25">
      <c r="A3225" s="93" t="s">
        <v>3893</v>
      </c>
      <c r="B3225" s="93"/>
      <c r="C3225" s="23" t="s">
        <v>3</v>
      </c>
      <c r="D3225" s="23" t="s">
        <v>4</v>
      </c>
      <c r="E3225" s="23" t="s">
        <v>3894</v>
      </c>
      <c r="F3225" s="23" t="s">
        <v>3895</v>
      </c>
      <c r="G3225" s="23" t="s">
        <v>3896</v>
      </c>
    </row>
    <row r="3226" spans="1:7" ht="15" customHeight="1" x14ac:dyDescent="0.25">
      <c r="A3226" s="24" t="s">
        <v>3951</v>
      </c>
      <c r="B3226" s="25" t="s">
        <v>3952</v>
      </c>
      <c r="C3226" s="24" t="s">
        <v>3953</v>
      </c>
      <c r="D3226" s="24" t="s">
        <v>3954</v>
      </c>
      <c r="E3226" s="30">
        <v>4.0000000000000001E-3</v>
      </c>
      <c r="F3226" s="27">
        <v>215</v>
      </c>
      <c r="G3226" s="27">
        <f>ROUND(ROUND(E3226,8)*F3226,2)</f>
        <v>0.86</v>
      </c>
    </row>
    <row r="3227" spans="1:7" ht="15" customHeight="1" x14ac:dyDescent="0.25">
      <c r="A3227" s="24" t="s">
        <v>3955</v>
      </c>
      <c r="B3227" s="25" t="s">
        <v>3956</v>
      </c>
      <c r="C3227" s="24" t="s">
        <v>20</v>
      </c>
      <c r="D3227" s="24" t="s">
        <v>3903</v>
      </c>
      <c r="E3227" s="30">
        <v>5.0000000000000001E-3</v>
      </c>
      <c r="F3227" s="27">
        <v>19.37</v>
      </c>
      <c r="G3227" s="27">
        <f>ROUND(ROUND(E3227,8)*F3227,2)</f>
        <v>0.1</v>
      </c>
    </row>
    <row r="3228" spans="1:7" ht="15" customHeight="1" x14ac:dyDescent="0.25">
      <c r="A3228" s="9"/>
      <c r="B3228" s="9"/>
      <c r="C3228" s="9"/>
      <c r="D3228" s="9"/>
      <c r="E3228" s="91" t="s">
        <v>3906</v>
      </c>
      <c r="F3228" s="91"/>
      <c r="G3228" s="28">
        <f>SUM(G3226:G3227)</f>
        <v>0.96</v>
      </c>
    </row>
    <row r="3229" spans="1:7" ht="15" customHeight="1" x14ac:dyDescent="0.25">
      <c r="A3229" s="93" t="s">
        <v>3907</v>
      </c>
      <c r="B3229" s="93"/>
      <c r="C3229" s="23" t="s">
        <v>3</v>
      </c>
      <c r="D3229" s="23" t="s">
        <v>4</v>
      </c>
      <c r="E3229" s="23" t="s">
        <v>3894</v>
      </c>
      <c r="F3229" s="23" t="s">
        <v>3895</v>
      </c>
      <c r="G3229" s="23" t="s">
        <v>3896</v>
      </c>
    </row>
    <row r="3230" spans="1:7" ht="21" customHeight="1" x14ac:dyDescent="0.25">
      <c r="A3230" s="24" t="s">
        <v>3908</v>
      </c>
      <c r="B3230" s="25" t="s">
        <v>3909</v>
      </c>
      <c r="C3230" s="24" t="s">
        <v>20</v>
      </c>
      <c r="D3230" s="24" t="s">
        <v>2056</v>
      </c>
      <c r="E3230" s="30">
        <v>0.03</v>
      </c>
      <c r="F3230" s="27">
        <v>32.24</v>
      </c>
      <c r="G3230" s="27">
        <f>ROUND(ROUND(E3230,8)*F3230,2)</f>
        <v>0.97</v>
      </c>
    </row>
    <row r="3231" spans="1:7" ht="15" customHeight="1" x14ac:dyDescent="0.25">
      <c r="A3231" s="24" t="s">
        <v>3910</v>
      </c>
      <c r="B3231" s="25" t="s">
        <v>3911</v>
      </c>
      <c r="C3231" s="24" t="s">
        <v>20</v>
      </c>
      <c r="D3231" s="24" t="s">
        <v>2056</v>
      </c>
      <c r="E3231" s="30">
        <v>0.03</v>
      </c>
      <c r="F3231" s="27">
        <v>24.94</v>
      </c>
      <c r="G3231" s="27">
        <f>ROUND(ROUND(E3231,8)*F3231,2)</f>
        <v>0.75</v>
      </c>
    </row>
    <row r="3232" spans="1:7" ht="18" customHeight="1" x14ac:dyDescent="0.25">
      <c r="A3232" s="9"/>
      <c r="B3232" s="9"/>
      <c r="C3232" s="9"/>
      <c r="D3232" s="9"/>
      <c r="E3232" s="91" t="s">
        <v>3912</v>
      </c>
      <c r="F3232" s="91"/>
      <c r="G3232" s="28">
        <f>SUM(G3230:G3231)</f>
        <v>1.72</v>
      </c>
    </row>
    <row r="3233" spans="1:7" ht="15" customHeight="1" x14ac:dyDescent="0.25">
      <c r="A3233" s="9"/>
      <c r="B3233" s="9"/>
      <c r="C3233" s="9"/>
      <c r="D3233" s="9"/>
      <c r="E3233" s="92" t="s">
        <v>3913</v>
      </c>
      <c r="F3233" s="92"/>
      <c r="G3233" s="29">
        <f>ROUND(SUM(G3228,G3232),2)</f>
        <v>2.68</v>
      </c>
    </row>
    <row r="3234" spans="1:7" ht="9.9499999999999993" customHeight="1" x14ac:dyDescent="0.25">
      <c r="A3234" s="9"/>
      <c r="B3234" s="9"/>
      <c r="C3234" s="9"/>
      <c r="D3234" s="9"/>
      <c r="E3234" s="100"/>
      <c r="F3234" s="100"/>
      <c r="G3234" s="100"/>
    </row>
    <row r="3235" spans="1:7" ht="20.100000000000001" customHeight="1" x14ac:dyDescent="0.25">
      <c r="A3235" s="99" t="s">
        <v>4124</v>
      </c>
      <c r="B3235" s="99"/>
      <c r="C3235" s="99"/>
      <c r="D3235" s="99"/>
      <c r="E3235" s="99"/>
      <c r="F3235" s="99"/>
      <c r="G3235" s="99"/>
    </row>
    <row r="3236" spans="1:7" ht="15" customHeight="1" x14ac:dyDescent="0.25">
      <c r="A3236" s="93" t="s">
        <v>3981</v>
      </c>
      <c r="B3236" s="93"/>
      <c r="C3236" s="23" t="s">
        <v>3</v>
      </c>
      <c r="D3236" s="23" t="s">
        <v>4</v>
      </c>
      <c r="E3236" s="23" t="s">
        <v>3894</v>
      </c>
      <c r="F3236" s="23" t="s">
        <v>3895</v>
      </c>
      <c r="G3236" s="23" t="s">
        <v>3896</v>
      </c>
    </row>
    <row r="3237" spans="1:7" ht="21" customHeight="1" x14ac:dyDescent="0.25">
      <c r="A3237" s="24" t="s">
        <v>70</v>
      </c>
      <c r="B3237" s="25" t="s">
        <v>3982</v>
      </c>
      <c r="C3237" s="24" t="s">
        <v>25</v>
      </c>
      <c r="D3237" s="24" t="s">
        <v>61</v>
      </c>
      <c r="E3237" s="30">
        <v>1</v>
      </c>
      <c r="F3237" s="27">
        <v>28.42</v>
      </c>
      <c r="G3237" s="27">
        <f>ROUND(ROUND(E3237,8)*F3237,2)</f>
        <v>28.42</v>
      </c>
    </row>
    <row r="3238" spans="1:7" ht="15" customHeight="1" x14ac:dyDescent="0.25">
      <c r="A3238" s="9"/>
      <c r="B3238" s="9"/>
      <c r="C3238" s="9"/>
      <c r="D3238" s="9"/>
      <c r="E3238" s="91" t="s">
        <v>3983</v>
      </c>
      <c r="F3238" s="91"/>
      <c r="G3238" s="28">
        <f>SUM(G3237:G3237)</f>
        <v>28.42</v>
      </c>
    </row>
    <row r="3239" spans="1:7" ht="15" customHeight="1" x14ac:dyDescent="0.25">
      <c r="A3239" s="9"/>
      <c r="B3239" s="9"/>
      <c r="C3239" s="9"/>
      <c r="D3239" s="9"/>
      <c r="E3239" s="92" t="s">
        <v>3913</v>
      </c>
      <c r="F3239" s="92"/>
      <c r="G3239" s="29">
        <f>ROUND(SUM(G3238),2)</f>
        <v>28.42</v>
      </c>
    </row>
    <row r="3240" spans="1:7" ht="9.9499999999999993" customHeight="1" x14ac:dyDescent="0.25">
      <c r="A3240" s="9"/>
      <c r="B3240" s="9"/>
      <c r="C3240" s="9"/>
      <c r="D3240" s="9"/>
      <c r="E3240" s="100"/>
      <c r="F3240" s="100"/>
      <c r="G3240" s="100"/>
    </row>
    <row r="3241" spans="1:7" ht="20.100000000000001" customHeight="1" x14ac:dyDescent="0.25">
      <c r="A3241" s="99" t="s">
        <v>4125</v>
      </c>
      <c r="B3241" s="99"/>
      <c r="C3241" s="99"/>
      <c r="D3241" s="99"/>
      <c r="E3241" s="99"/>
      <c r="F3241" s="99"/>
      <c r="G3241" s="99"/>
    </row>
    <row r="3242" spans="1:7" ht="15" customHeight="1" x14ac:dyDescent="0.25">
      <c r="A3242" s="93" t="s">
        <v>3893</v>
      </c>
      <c r="B3242" s="93"/>
      <c r="C3242" s="23" t="s">
        <v>3</v>
      </c>
      <c r="D3242" s="23" t="s">
        <v>4</v>
      </c>
      <c r="E3242" s="23" t="s">
        <v>3894</v>
      </c>
      <c r="F3242" s="23" t="s">
        <v>3895</v>
      </c>
      <c r="G3242" s="23" t="s">
        <v>3896</v>
      </c>
    </row>
    <row r="3243" spans="1:7" ht="29.1" customHeight="1" x14ac:dyDescent="0.25">
      <c r="A3243" s="24" t="s">
        <v>4054</v>
      </c>
      <c r="B3243" s="25" t="s">
        <v>4055</v>
      </c>
      <c r="C3243" s="24" t="s">
        <v>20</v>
      </c>
      <c r="D3243" s="24" t="s">
        <v>34</v>
      </c>
      <c r="E3243" s="30">
        <v>0.18468999999999999</v>
      </c>
      <c r="F3243" s="27">
        <v>517.16999999999996</v>
      </c>
      <c r="G3243" s="27">
        <f t="shared" ref="G3243:G3248" si="86">ROUND(ROUND(E3243,8)*F3243,2)</f>
        <v>95.52</v>
      </c>
    </row>
    <row r="3244" spans="1:7" ht="21" customHeight="1" x14ac:dyDescent="0.25">
      <c r="A3244" s="24" t="s">
        <v>4056</v>
      </c>
      <c r="B3244" s="25" t="s">
        <v>4057</v>
      </c>
      <c r="C3244" s="24" t="s">
        <v>20</v>
      </c>
      <c r="D3244" s="24" t="s">
        <v>2057</v>
      </c>
      <c r="E3244" s="30">
        <v>3.1900000000000001E-3</v>
      </c>
      <c r="F3244" s="27">
        <v>8.98</v>
      </c>
      <c r="G3244" s="27">
        <f t="shared" si="86"/>
        <v>0.03</v>
      </c>
    </row>
    <row r="3245" spans="1:7" ht="15" customHeight="1" x14ac:dyDescent="0.25">
      <c r="A3245" s="24" t="s">
        <v>3955</v>
      </c>
      <c r="B3245" s="25" t="s">
        <v>3956</v>
      </c>
      <c r="C3245" s="24" t="s">
        <v>20</v>
      </c>
      <c r="D3245" s="24" t="s">
        <v>3903</v>
      </c>
      <c r="E3245" s="30">
        <v>4.4999999999999998E-2</v>
      </c>
      <c r="F3245" s="27">
        <v>19.37</v>
      </c>
      <c r="G3245" s="27">
        <f t="shared" si="86"/>
        <v>0.87</v>
      </c>
    </row>
    <row r="3246" spans="1:7" ht="21" customHeight="1" x14ac:dyDescent="0.25">
      <c r="A3246" s="24" t="s">
        <v>4050</v>
      </c>
      <c r="B3246" s="25" t="s">
        <v>4051</v>
      </c>
      <c r="C3246" s="24" t="s">
        <v>20</v>
      </c>
      <c r="D3246" s="24" t="s">
        <v>84</v>
      </c>
      <c r="E3246" s="30">
        <v>0.46875</v>
      </c>
      <c r="F3246" s="27">
        <v>3.9</v>
      </c>
      <c r="G3246" s="27">
        <f t="shared" si="86"/>
        <v>1.83</v>
      </c>
    </row>
    <row r="3247" spans="1:7" ht="21" customHeight="1" x14ac:dyDescent="0.25">
      <c r="A3247" s="24" t="s">
        <v>4058</v>
      </c>
      <c r="B3247" s="25" t="s">
        <v>4059</v>
      </c>
      <c r="C3247" s="24" t="s">
        <v>20</v>
      </c>
      <c r="D3247" s="24" t="s">
        <v>84</v>
      </c>
      <c r="E3247" s="30">
        <v>0.375</v>
      </c>
      <c r="F3247" s="27">
        <v>2.69</v>
      </c>
      <c r="G3247" s="27">
        <f t="shared" si="86"/>
        <v>1.01</v>
      </c>
    </row>
    <row r="3248" spans="1:7" ht="29.1" customHeight="1" x14ac:dyDescent="0.25">
      <c r="A3248" s="24" t="s">
        <v>4060</v>
      </c>
      <c r="B3248" s="25" t="s">
        <v>4061</v>
      </c>
      <c r="C3248" s="24" t="s">
        <v>20</v>
      </c>
      <c r="D3248" s="24" t="s">
        <v>16</v>
      </c>
      <c r="E3248" s="30">
        <v>1.07</v>
      </c>
      <c r="F3248" s="27">
        <v>23.81</v>
      </c>
      <c r="G3248" s="27">
        <f t="shared" si="86"/>
        <v>25.48</v>
      </c>
    </row>
    <row r="3249" spans="1:7" ht="15" customHeight="1" x14ac:dyDescent="0.25">
      <c r="A3249" s="9"/>
      <c r="B3249" s="9"/>
      <c r="C3249" s="9"/>
      <c r="D3249" s="9"/>
      <c r="E3249" s="91" t="s">
        <v>3906</v>
      </c>
      <c r="F3249" s="91"/>
      <c r="G3249" s="28">
        <f>SUM(G3243:G3248)</f>
        <v>124.74000000000001</v>
      </c>
    </row>
    <row r="3250" spans="1:7" ht="15" customHeight="1" x14ac:dyDescent="0.25">
      <c r="A3250" s="93" t="s">
        <v>3907</v>
      </c>
      <c r="B3250" s="93"/>
      <c r="C3250" s="23" t="s">
        <v>3</v>
      </c>
      <c r="D3250" s="23" t="s">
        <v>4</v>
      </c>
      <c r="E3250" s="23" t="s">
        <v>3894</v>
      </c>
      <c r="F3250" s="23" t="s">
        <v>3895</v>
      </c>
      <c r="G3250" s="23" t="s">
        <v>3896</v>
      </c>
    </row>
    <row r="3251" spans="1:7" ht="21" customHeight="1" x14ac:dyDescent="0.25">
      <c r="A3251" s="24" t="s">
        <v>3908</v>
      </c>
      <c r="B3251" s="25" t="s">
        <v>3909</v>
      </c>
      <c r="C3251" s="24" t="s">
        <v>20</v>
      </c>
      <c r="D3251" s="24" t="s">
        <v>2056</v>
      </c>
      <c r="E3251" s="30">
        <v>0.13009999999999999</v>
      </c>
      <c r="F3251" s="27">
        <v>32.24</v>
      </c>
      <c r="G3251" s="27">
        <f>ROUND(ROUND(E3251,8)*F3251,2)</f>
        <v>4.1900000000000004</v>
      </c>
    </row>
    <row r="3252" spans="1:7" ht="15" customHeight="1" x14ac:dyDescent="0.25">
      <c r="A3252" s="24" t="s">
        <v>3971</v>
      </c>
      <c r="B3252" s="25" t="s">
        <v>3972</v>
      </c>
      <c r="C3252" s="24" t="s">
        <v>20</v>
      </c>
      <c r="D3252" s="24" t="s">
        <v>2056</v>
      </c>
      <c r="E3252" s="30">
        <v>8.7400000000000005E-2</v>
      </c>
      <c r="F3252" s="27">
        <v>32.69</v>
      </c>
      <c r="G3252" s="27">
        <f>ROUND(ROUND(E3252,8)*F3252,2)</f>
        <v>2.86</v>
      </c>
    </row>
    <row r="3253" spans="1:7" ht="15" customHeight="1" x14ac:dyDescent="0.25">
      <c r="A3253" s="24" t="s">
        <v>3910</v>
      </c>
      <c r="B3253" s="25" t="s">
        <v>3911</v>
      </c>
      <c r="C3253" s="24" t="s">
        <v>20</v>
      </c>
      <c r="D3253" s="24" t="s">
        <v>2056</v>
      </c>
      <c r="E3253" s="30">
        <v>0.21759999999999999</v>
      </c>
      <c r="F3253" s="27">
        <v>24.94</v>
      </c>
      <c r="G3253" s="27">
        <f>ROUND(ROUND(E3253,8)*F3253,2)</f>
        <v>5.43</v>
      </c>
    </row>
    <row r="3254" spans="1:7" ht="18" customHeight="1" x14ac:dyDescent="0.25">
      <c r="A3254" s="9"/>
      <c r="B3254" s="9"/>
      <c r="C3254" s="9"/>
      <c r="D3254" s="9"/>
      <c r="E3254" s="91" t="s">
        <v>3912</v>
      </c>
      <c r="F3254" s="91"/>
      <c r="G3254" s="28">
        <f>SUM(G3251:G3253)</f>
        <v>12.48</v>
      </c>
    </row>
    <row r="3255" spans="1:7" ht="15" customHeight="1" x14ac:dyDescent="0.25">
      <c r="A3255" s="93" t="s">
        <v>3922</v>
      </c>
      <c r="B3255" s="93"/>
      <c r="C3255" s="23" t="s">
        <v>3</v>
      </c>
      <c r="D3255" s="23" t="s">
        <v>4</v>
      </c>
      <c r="E3255" s="23" t="s">
        <v>3894</v>
      </c>
      <c r="F3255" s="23" t="s">
        <v>3895</v>
      </c>
      <c r="G3255" s="23" t="s">
        <v>3896</v>
      </c>
    </row>
    <row r="3256" spans="1:7" ht="29.1" customHeight="1" x14ac:dyDescent="0.25">
      <c r="A3256" s="24" t="s">
        <v>4062</v>
      </c>
      <c r="B3256" s="25" t="s">
        <v>4063</v>
      </c>
      <c r="C3256" s="24" t="s">
        <v>20</v>
      </c>
      <c r="D3256" s="24" t="s">
        <v>3903</v>
      </c>
      <c r="E3256" s="30">
        <v>1.23E-2</v>
      </c>
      <c r="F3256" s="27">
        <v>23.44</v>
      </c>
      <c r="G3256" s="27">
        <f>ROUND(ROUND(E3256,8)*F3256,2)</f>
        <v>0.28999999999999998</v>
      </c>
    </row>
    <row r="3257" spans="1:7" ht="21" customHeight="1" x14ac:dyDescent="0.25">
      <c r="A3257" s="24" t="s">
        <v>4064</v>
      </c>
      <c r="B3257" s="25" t="s">
        <v>4065</v>
      </c>
      <c r="C3257" s="24" t="s">
        <v>4066</v>
      </c>
      <c r="D3257" s="24" t="s">
        <v>26</v>
      </c>
      <c r="E3257" s="30">
        <v>4</v>
      </c>
      <c r="F3257" s="27">
        <v>5.76</v>
      </c>
      <c r="G3257" s="27">
        <f>ROUND(ROUND(E3257,8)*F3257,2)</f>
        <v>23.04</v>
      </c>
    </row>
    <row r="3258" spans="1:7" ht="15" customHeight="1" x14ac:dyDescent="0.25">
      <c r="A3258" s="9"/>
      <c r="B3258" s="9"/>
      <c r="C3258" s="9"/>
      <c r="D3258" s="9"/>
      <c r="E3258" s="91" t="s">
        <v>3933</v>
      </c>
      <c r="F3258" s="91"/>
      <c r="G3258" s="28">
        <f>SUM(G3256:G3257)</f>
        <v>23.33</v>
      </c>
    </row>
    <row r="3259" spans="1:7" ht="15" customHeight="1" x14ac:dyDescent="0.25">
      <c r="A3259" s="9"/>
      <c r="B3259" s="9"/>
      <c r="C3259" s="9"/>
      <c r="D3259" s="9"/>
      <c r="E3259" s="92" t="s">
        <v>3913</v>
      </c>
      <c r="F3259" s="92"/>
      <c r="G3259" s="29">
        <f>ROUND(SUM(G3249,G3254,G3258),2)</f>
        <v>160.55000000000001</v>
      </c>
    </row>
    <row r="3260" spans="1:7" ht="9.9499999999999993" customHeight="1" x14ac:dyDescent="0.25">
      <c r="A3260" s="9"/>
      <c r="B3260" s="9"/>
      <c r="C3260" s="9"/>
      <c r="D3260" s="9"/>
      <c r="E3260" s="100"/>
      <c r="F3260" s="100"/>
      <c r="G3260" s="100"/>
    </row>
    <row r="3261" spans="1:7" ht="20.100000000000001" customHeight="1" x14ac:dyDescent="0.25">
      <c r="A3261" s="99" t="s">
        <v>4123</v>
      </c>
      <c r="B3261" s="99"/>
      <c r="C3261" s="99"/>
      <c r="D3261" s="99"/>
      <c r="E3261" s="99"/>
      <c r="F3261" s="99"/>
      <c r="G3261" s="99"/>
    </row>
    <row r="3262" spans="1:7" ht="15" customHeight="1" x14ac:dyDescent="0.25">
      <c r="A3262" s="93" t="s">
        <v>3893</v>
      </c>
      <c r="B3262" s="93"/>
      <c r="C3262" s="23" t="s">
        <v>3</v>
      </c>
      <c r="D3262" s="23" t="s">
        <v>4</v>
      </c>
      <c r="E3262" s="23" t="s">
        <v>3894</v>
      </c>
      <c r="F3262" s="23" t="s">
        <v>3895</v>
      </c>
      <c r="G3262" s="23" t="s">
        <v>3896</v>
      </c>
    </row>
    <row r="3263" spans="1:7" ht="15" customHeight="1" x14ac:dyDescent="0.25">
      <c r="A3263" s="24" t="s">
        <v>3951</v>
      </c>
      <c r="B3263" s="25" t="s">
        <v>3952</v>
      </c>
      <c r="C3263" s="24" t="s">
        <v>3953</v>
      </c>
      <c r="D3263" s="24" t="s">
        <v>3954</v>
      </c>
      <c r="E3263" s="30">
        <v>4.0000000000000001E-3</v>
      </c>
      <c r="F3263" s="27">
        <v>215</v>
      </c>
      <c r="G3263" s="27">
        <f>ROUND(ROUND(E3263,8)*F3263,2)</f>
        <v>0.86</v>
      </c>
    </row>
    <row r="3264" spans="1:7" ht="15" customHeight="1" x14ac:dyDescent="0.25">
      <c r="A3264" s="24" t="s">
        <v>3955</v>
      </c>
      <c r="B3264" s="25" t="s">
        <v>3956</v>
      </c>
      <c r="C3264" s="24" t="s">
        <v>20</v>
      </c>
      <c r="D3264" s="24" t="s">
        <v>3903</v>
      </c>
      <c r="E3264" s="30">
        <v>5.0000000000000001E-3</v>
      </c>
      <c r="F3264" s="27">
        <v>19.37</v>
      </c>
      <c r="G3264" s="27">
        <f>ROUND(ROUND(E3264,8)*F3264,2)</f>
        <v>0.1</v>
      </c>
    </row>
    <row r="3265" spans="1:7" ht="15" customHeight="1" x14ac:dyDescent="0.25">
      <c r="A3265" s="9"/>
      <c r="B3265" s="9"/>
      <c r="C3265" s="9"/>
      <c r="D3265" s="9"/>
      <c r="E3265" s="91" t="s">
        <v>3906</v>
      </c>
      <c r="F3265" s="91"/>
      <c r="G3265" s="28">
        <f>SUM(G3263:G3264)</f>
        <v>0.96</v>
      </c>
    </row>
    <row r="3266" spans="1:7" ht="15" customHeight="1" x14ac:dyDescent="0.25">
      <c r="A3266" s="93" t="s">
        <v>3907</v>
      </c>
      <c r="B3266" s="93"/>
      <c r="C3266" s="23" t="s">
        <v>3</v>
      </c>
      <c r="D3266" s="23" t="s">
        <v>4</v>
      </c>
      <c r="E3266" s="23" t="s">
        <v>3894</v>
      </c>
      <c r="F3266" s="23" t="s">
        <v>3895</v>
      </c>
      <c r="G3266" s="23" t="s">
        <v>3896</v>
      </c>
    </row>
    <row r="3267" spans="1:7" ht="21" customHeight="1" x14ac:dyDescent="0.25">
      <c r="A3267" s="24" t="s">
        <v>3908</v>
      </c>
      <c r="B3267" s="25" t="s">
        <v>3909</v>
      </c>
      <c r="C3267" s="24" t="s">
        <v>20</v>
      </c>
      <c r="D3267" s="24" t="s">
        <v>2056</v>
      </c>
      <c r="E3267" s="30">
        <v>0.03</v>
      </c>
      <c r="F3267" s="27">
        <v>32.24</v>
      </c>
      <c r="G3267" s="27">
        <f>ROUND(ROUND(E3267,8)*F3267,2)</f>
        <v>0.97</v>
      </c>
    </row>
    <row r="3268" spans="1:7" ht="15" customHeight="1" x14ac:dyDescent="0.25">
      <c r="A3268" s="24" t="s">
        <v>3910</v>
      </c>
      <c r="B3268" s="25" t="s">
        <v>3911</v>
      </c>
      <c r="C3268" s="24" t="s">
        <v>20</v>
      </c>
      <c r="D3268" s="24" t="s">
        <v>2056</v>
      </c>
      <c r="E3268" s="30">
        <v>0.03</v>
      </c>
      <c r="F3268" s="27">
        <v>24.94</v>
      </c>
      <c r="G3268" s="27">
        <f>ROUND(ROUND(E3268,8)*F3268,2)</f>
        <v>0.75</v>
      </c>
    </row>
    <row r="3269" spans="1:7" ht="18" customHeight="1" x14ac:dyDescent="0.25">
      <c r="A3269" s="9"/>
      <c r="B3269" s="9"/>
      <c r="C3269" s="9"/>
      <c r="D3269" s="9"/>
      <c r="E3269" s="91" t="s">
        <v>3912</v>
      </c>
      <c r="F3269" s="91"/>
      <c r="G3269" s="28">
        <f>SUM(G3267:G3268)</f>
        <v>1.72</v>
      </c>
    </row>
    <row r="3270" spans="1:7" ht="15" customHeight="1" x14ac:dyDescent="0.25">
      <c r="A3270" s="9"/>
      <c r="B3270" s="9"/>
      <c r="C3270" s="9"/>
      <c r="D3270" s="9"/>
      <c r="E3270" s="92" t="s">
        <v>3913</v>
      </c>
      <c r="F3270" s="92"/>
      <c r="G3270" s="29">
        <f>ROUND(SUM(G3265,G3269),2)</f>
        <v>2.68</v>
      </c>
    </row>
    <row r="3271" spans="1:7" ht="9.9499999999999993" customHeight="1" x14ac:dyDescent="0.25">
      <c r="A3271" s="9"/>
      <c r="B3271" s="9"/>
      <c r="C3271" s="9"/>
      <c r="D3271" s="9"/>
      <c r="E3271" s="100"/>
      <c r="F3271" s="100"/>
      <c r="G3271" s="100"/>
    </row>
    <row r="3272" spans="1:7" ht="20.100000000000001" customHeight="1" x14ac:dyDescent="0.25">
      <c r="A3272" s="99" t="s">
        <v>4124</v>
      </c>
      <c r="B3272" s="99"/>
      <c r="C3272" s="99"/>
      <c r="D3272" s="99"/>
      <c r="E3272" s="99"/>
      <c r="F3272" s="99"/>
      <c r="G3272" s="99"/>
    </row>
    <row r="3273" spans="1:7" ht="15" customHeight="1" x14ac:dyDescent="0.25">
      <c r="A3273" s="93" t="s">
        <v>3981</v>
      </c>
      <c r="B3273" s="93"/>
      <c r="C3273" s="23" t="s">
        <v>3</v>
      </c>
      <c r="D3273" s="23" t="s">
        <v>4</v>
      </c>
      <c r="E3273" s="23" t="s">
        <v>3894</v>
      </c>
      <c r="F3273" s="23" t="s">
        <v>3895</v>
      </c>
      <c r="G3273" s="23" t="s">
        <v>3896</v>
      </c>
    </row>
    <row r="3274" spans="1:7" ht="21" customHeight="1" x14ac:dyDescent="0.25">
      <c r="A3274" s="24" t="s">
        <v>70</v>
      </c>
      <c r="B3274" s="25" t="s">
        <v>3982</v>
      </c>
      <c r="C3274" s="24" t="s">
        <v>25</v>
      </c>
      <c r="D3274" s="24" t="s">
        <v>61</v>
      </c>
      <c r="E3274" s="30">
        <v>1</v>
      </c>
      <c r="F3274" s="27">
        <v>28.42</v>
      </c>
      <c r="G3274" s="27">
        <f>ROUND(ROUND(E3274,8)*F3274,2)</f>
        <v>28.42</v>
      </c>
    </row>
    <row r="3275" spans="1:7" ht="15" customHeight="1" x14ac:dyDescent="0.25">
      <c r="A3275" s="9"/>
      <c r="B3275" s="9"/>
      <c r="C3275" s="9"/>
      <c r="D3275" s="9"/>
      <c r="E3275" s="91" t="s">
        <v>3983</v>
      </c>
      <c r="F3275" s="91"/>
      <c r="G3275" s="28">
        <f>SUM(G3274:G3274)</f>
        <v>28.42</v>
      </c>
    </row>
    <row r="3276" spans="1:7" ht="15" customHeight="1" x14ac:dyDescent="0.25">
      <c r="A3276" s="9"/>
      <c r="B3276" s="9"/>
      <c r="C3276" s="9"/>
      <c r="D3276" s="9"/>
      <c r="E3276" s="92" t="s">
        <v>3913</v>
      </c>
      <c r="F3276" s="92"/>
      <c r="G3276" s="29">
        <f>ROUND(SUM(G3275),2)</f>
        <v>28.42</v>
      </c>
    </row>
    <row r="3277" spans="1:7" ht="9.9499999999999993" customHeight="1" x14ac:dyDescent="0.25">
      <c r="A3277" s="9"/>
      <c r="B3277" s="9"/>
      <c r="C3277" s="9"/>
      <c r="D3277" s="9"/>
      <c r="E3277" s="100"/>
      <c r="F3277" s="100"/>
      <c r="G3277" s="100"/>
    </row>
    <row r="3278" spans="1:7" ht="20.100000000000001" customHeight="1" x14ac:dyDescent="0.25">
      <c r="A3278" s="99" t="s">
        <v>4125</v>
      </c>
      <c r="B3278" s="99"/>
      <c r="C3278" s="99"/>
      <c r="D3278" s="99"/>
      <c r="E3278" s="99"/>
      <c r="F3278" s="99"/>
      <c r="G3278" s="99"/>
    </row>
    <row r="3279" spans="1:7" ht="15" customHeight="1" x14ac:dyDescent="0.25">
      <c r="A3279" s="93" t="s">
        <v>3893</v>
      </c>
      <c r="B3279" s="93"/>
      <c r="C3279" s="23" t="s">
        <v>3</v>
      </c>
      <c r="D3279" s="23" t="s">
        <v>4</v>
      </c>
      <c r="E3279" s="23" t="s">
        <v>3894</v>
      </c>
      <c r="F3279" s="23" t="s">
        <v>3895</v>
      </c>
      <c r="G3279" s="23" t="s">
        <v>3896</v>
      </c>
    </row>
    <row r="3280" spans="1:7" ht="29.1" customHeight="1" x14ac:dyDescent="0.25">
      <c r="A3280" s="24" t="s">
        <v>4054</v>
      </c>
      <c r="B3280" s="25" t="s">
        <v>4055</v>
      </c>
      <c r="C3280" s="24" t="s">
        <v>20</v>
      </c>
      <c r="D3280" s="24" t="s">
        <v>34</v>
      </c>
      <c r="E3280" s="30">
        <v>0.18468999999999999</v>
      </c>
      <c r="F3280" s="27">
        <v>517.16999999999996</v>
      </c>
      <c r="G3280" s="27">
        <f t="shared" ref="G3280:G3285" si="87">ROUND(ROUND(E3280,8)*F3280,2)</f>
        <v>95.52</v>
      </c>
    </row>
    <row r="3281" spans="1:7" ht="21" customHeight="1" x14ac:dyDescent="0.25">
      <c r="A3281" s="24" t="s">
        <v>4056</v>
      </c>
      <c r="B3281" s="25" t="s">
        <v>4057</v>
      </c>
      <c r="C3281" s="24" t="s">
        <v>20</v>
      </c>
      <c r="D3281" s="24" t="s">
        <v>2057</v>
      </c>
      <c r="E3281" s="30">
        <v>3.1900000000000001E-3</v>
      </c>
      <c r="F3281" s="27">
        <v>8.98</v>
      </c>
      <c r="G3281" s="27">
        <f t="shared" si="87"/>
        <v>0.03</v>
      </c>
    </row>
    <row r="3282" spans="1:7" ht="15" customHeight="1" x14ac:dyDescent="0.25">
      <c r="A3282" s="24" t="s">
        <v>3955</v>
      </c>
      <c r="B3282" s="25" t="s">
        <v>3956</v>
      </c>
      <c r="C3282" s="24" t="s">
        <v>20</v>
      </c>
      <c r="D3282" s="24" t="s">
        <v>3903</v>
      </c>
      <c r="E3282" s="30">
        <v>4.4999999999999998E-2</v>
      </c>
      <c r="F3282" s="27">
        <v>19.37</v>
      </c>
      <c r="G3282" s="27">
        <f t="shared" si="87"/>
        <v>0.87</v>
      </c>
    </row>
    <row r="3283" spans="1:7" ht="21" customHeight="1" x14ac:dyDescent="0.25">
      <c r="A3283" s="24" t="s">
        <v>4050</v>
      </c>
      <c r="B3283" s="25" t="s">
        <v>4051</v>
      </c>
      <c r="C3283" s="24" t="s">
        <v>20</v>
      </c>
      <c r="D3283" s="24" t="s">
        <v>84</v>
      </c>
      <c r="E3283" s="30">
        <v>0.46875</v>
      </c>
      <c r="F3283" s="27">
        <v>3.9</v>
      </c>
      <c r="G3283" s="27">
        <f t="shared" si="87"/>
        <v>1.83</v>
      </c>
    </row>
    <row r="3284" spans="1:7" ht="21" customHeight="1" x14ac:dyDescent="0.25">
      <c r="A3284" s="24" t="s">
        <v>4058</v>
      </c>
      <c r="B3284" s="25" t="s">
        <v>4059</v>
      </c>
      <c r="C3284" s="24" t="s">
        <v>20</v>
      </c>
      <c r="D3284" s="24" t="s">
        <v>84</v>
      </c>
      <c r="E3284" s="30">
        <v>0.375</v>
      </c>
      <c r="F3284" s="27">
        <v>2.69</v>
      </c>
      <c r="G3284" s="27">
        <f t="shared" si="87"/>
        <v>1.01</v>
      </c>
    </row>
    <row r="3285" spans="1:7" ht="29.1" customHeight="1" x14ac:dyDescent="0.25">
      <c r="A3285" s="24" t="s">
        <v>4060</v>
      </c>
      <c r="B3285" s="25" t="s">
        <v>4061</v>
      </c>
      <c r="C3285" s="24" t="s">
        <v>20</v>
      </c>
      <c r="D3285" s="24" t="s">
        <v>16</v>
      </c>
      <c r="E3285" s="30">
        <v>1.07</v>
      </c>
      <c r="F3285" s="27">
        <v>23.81</v>
      </c>
      <c r="G3285" s="27">
        <f t="shared" si="87"/>
        <v>25.48</v>
      </c>
    </row>
    <row r="3286" spans="1:7" ht="15" customHeight="1" x14ac:dyDescent="0.25">
      <c r="A3286" s="9"/>
      <c r="B3286" s="9"/>
      <c r="C3286" s="9"/>
      <c r="D3286" s="9"/>
      <c r="E3286" s="91" t="s">
        <v>3906</v>
      </c>
      <c r="F3286" s="91"/>
      <c r="G3286" s="28">
        <f>SUM(G3280:G3285)</f>
        <v>124.74000000000001</v>
      </c>
    </row>
    <row r="3287" spans="1:7" ht="15" customHeight="1" x14ac:dyDescent="0.25">
      <c r="A3287" s="93" t="s">
        <v>3907</v>
      </c>
      <c r="B3287" s="93"/>
      <c r="C3287" s="23" t="s">
        <v>3</v>
      </c>
      <c r="D3287" s="23" t="s">
        <v>4</v>
      </c>
      <c r="E3287" s="23" t="s">
        <v>3894</v>
      </c>
      <c r="F3287" s="23" t="s">
        <v>3895</v>
      </c>
      <c r="G3287" s="23" t="s">
        <v>3896</v>
      </c>
    </row>
    <row r="3288" spans="1:7" ht="21" customHeight="1" x14ac:dyDescent="0.25">
      <c r="A3288" s="24" t="s">
        <v>3908</v>
      </c>
      <c r="B3288" s="25" t="s">
        <v>3909</v>
      </c>
      <c r="C3288" s="24" t="s">
        <v>20</v>
      </c>
      <c r="D3288" s="24" t="s">
        <v>2056</v>
      </c>
      <c r="E3288" s="30">
        <v>0.13009999999999999</v>
      </c>
      <c r="F3288" s="27">
        <v>32.24</v>
      </c>
      <c r="G3288" s="27">
        <f>ROUND(ROUND(E3288,8)*F3288,2)</f>
        <v>4.1900000000000004</v>
      </c>
    </row>
    <row r="3289" spans="1:7" ht="15" customHeight="1" x14ac:dyDescent="0.25">
      <c r="A3289" s="24" t="s">
        <v>3971</v>
      </c>
      <c r="B3289" s="25" t="s">
        <v>3972</v>
      </c>
      <c r="C3289" s="24" t="s">
        <v>20</v>
      </c>
      <c r="D3289" s="24" t="s">
        <v>2056</v>
      </c>
      <c r="E3289" s="30">
        <v>8.7400000000000005E-2</v>
      </c>
      <c r="F3289" s="27">
        <v>32.69</v>
      </c>
      <c r="G3289" s="27">
        <f>ROUND(ROUND(E3289,8)*F3289,2)</f>
        <v>2.86</v>
      </c>
    </row>
    <row r="3290" spans="1:7" ht="15" customHeight="1" x14ac:dyDescent="0.25">
      <c r="A3290" s="24" t="s">
        <v>3910</v>
      </c>
      <c r="B3290" s="25" t="s">
        <v>3911</v>
      </c>
      <c r="C3290" s="24" t="s">
        <v>20</v>
      </c>
      <c r="D3290" s="24" t="s">
        <v>2056</v>
      </c>
      <c r="E3290" s="30">
        <v>0.21759999999999999</v>
      </c>
      <c r="F3290" s="27">
        <v>24.94</v>
      </c>
      <c r="G3290" s="27">
        <f>ROUND(ROUND(E3290,8)*F3290,2)</f>
        <v>5.43</v>
      </c>
    </row>
    <row r="3291" spans="1:7" ht="18" customHeight="1" x14ac:dyDescent="0.25">
      <c r="A3291" s="9"/>
      <c r="B3291" s="9"/>
      <c r="C3291" s="9"/>
      <c r="D3291" s="9"/>
      <c r="E3291" s="91" t="s">
        <v>3912</v>
      </c>
      <c r="F3291" s="91"/>
      <c r="G3291" s="28">
        <f>SUM(G3288:G3290)</f>
        <v>12.48</v>
      </c>
    </row>
    <row r="3292" spans="1:7" ht="15" customHeight="1" x14ac:dyDescent="0.25">
      <c r="A3292" s="93" t="s">
        <v>3922</v>
      </c>
      <c r="B3292" s="93"/>
      <c r="C3292" s="23" t="s">
        <v>3</v>
      </c>
      <c r="D3292" s="23" t="s">
        <v>4</v>
      </c>
      <c r="E3292" s="23" t="s">
        <v>3894</v>
      </c>
      <c r="F3292" s="23" t="s">
        <v>3895</v>
      </c>
      <c r="G3292" s="23" t="s">
        <v>3896</v>
      </c>
    </row>
    <row r="3293" spans="1:7" ht="29.1" customHeight="1" x14ac:dyDescent="0.25">
      <c r="A3293" s="24" t="s">
        <v>4062</v>
      </c>
      <c r="B3293" s="25" t="s">
        <v>4063</v>
      </c>
      <c r="C3293" s="24" t="s">
        <v>20</v>
      </c>
      <c r="D3293" s="24" t="s">
        <v>3903</v>
      </c>
      <c r="E3293" s="30">
        <v>1.23E-2</v>
      </c>
      <c r="F3293" s="27">
        <v>23.44</v>
      </c>
      <c r="G3293" s="27">
        <f>ROUND(ROUND(E3293,8)*F3293,2)</f>
        <v>0.28999999999999998</v>
      </c>
    </row>
    <row r="3294" spans="1:7" ht="21" customHeight="1" x14ac:dyDescent="0.25">
      <c r="A3294" s="24" t="s">
        <v>4064</v>
      </c>
      <c r="B3294" s="25" t="s">
        <v>4065</v>
      </c>
      <c r="C3294" s="24" t="s">
        <v>4066</v>
      </c>
      <c r="D3294" s="24" t="s">
        <v>26</v>
      </c>
      <c r="E3294" s="30">
        <v>4</v>
      </c>
      <c r="F3294" s="27">
        <v>5.76</v>
      </c>
      <c r="G3294" s="27">
        <f>ROUND(ROUND(E3294,8)*F3294,2)</f>
        <v>23.04</v>
      </c>
    </row>
    <row r="3295" spans="1:7" ht="15" customHeight="1" x14ac:dyDescent="0.25">
      <c r="A3295" s="9"/>
      <c r="B3295" s="9"/>
      <c r="C3295" s="9"/>
      <c r="D3295" s="9"/>
      <c r="E3295" s="91" t="s">
        <v>3933</v>
      </c>
      <c r="F3295" s="91"/>
      <c r="G3295" s="28">
        <f>SUM(G3293:G3294)</f>
        <v>23.33</v>
      </c>
    </row>
    <row r="3296" spans="1:7" ht="15" customHeight="1" x14ac:dyDescent="0.25">
      <c r="A3296" s="9"/>
      <c r="B3296" s="9"/>
      <c r="C3296" s="9"/>
      <c r="D3296" s="9"/>
      <c r="E3296" s="92" t="s">
        <v>3913</v>
      </c>
      <c r="F3296" s="92"/>
      <c r="G3296" s="29">
        <f>ROUND(SUM(G3286,G3291,G3295),2)</f>
        <v>160.55000000000001</v>
      </c>
    </row>
    <row r="3297" spans="1:7" ht="9.9499999999999993" customHeight="1" x14ac:dyDescent="0.25">
      <c r="A3297" s="9"/>
      <c r="B3297" s="9"/>
      <c r="C3297" s="9"/>
      <c r="D3297" s="9"/>
      <c r="E3297" s="100"/>
      <c r="F3297" s="100"/>
      <c r="G3297" s="100"/>
    </row>
    <row r="3298" spans="1:7" ht="20.100000000000001" customHeight="1" x14ac:dyDescent="0.25">
      <c r="A3298" s="99" t="s">
        <v>4123</v>
      </c>
      <c r="B3298" s="99"/>
      <c r="C3298" s="99"/>
      <c r="D3298" s="99"/>
      <c r="E3298" s="99"/>
      <c r="F3298" s="99"/>
      <c r="G3298" s="99"/>
    </row>
    <row r="3299" spans="1:7" ht="15" customHeight="1" x14ac:dyDescent="0.25">
      <c r="A3299" s="93" t="s">
        <v>3893</v>
      </c>
      <c r="B3299" s="93"/>
      <c r="C3299" s="23" t="s">
        <v>3</v>
      </c>
      <c r="D3299" s="23" t="s">
        <v>4</v>
      </c>
      <c r="E3299" s="23" t="s">
        <v>3894</v>
      </c>
      <c r="F3299" s="23" t="s">
        <v>3895</v>
      </c>
      <c r="G3299" s="23" t="s">
        <v>3896</v>
      </c>
    </row>
    <row r="3300" spans="1:7" ht="15" customHeight="1" x14ac:dyDescent="0.25">
      <c r="A3300" s="24" t="s">
        <v>3951</v>
      </c>
      <c r="B3300" s="25" t="s">
        <v>3952</v>
      </c>
      <c r="C3300" s="24" t="s">
        <v>3953</v>
      </c>
      <c r="D3300" s="24" t="s">
        <v>3954</v>
      </c>
      <c r="E3300" s="30">
        <v>4.0000000000000001E-3</v>
      </c>
      <c r="F3300" s="27">
        <v>215</v>
      </c>
      <c r="G3300" s="27">
        <f>ROUND(ROUND(E3300,8)*F3300,2)</f>
        <v>0.86</v>
      </c>
    </row>
    <row r="3301" spans="1:7" ht="15" customHeight="1" x14ac:dyDescent="0.25">
      <c r="A3301" s="24" t="s">
        <v>3955</v>
      </c>
      <c r="B3301" s="25" t="s">
        <v>3956</v>
      </c>
      <c r="C3301" s="24" t="s">
        <v>20</v>
      </c>
      <c r="D3301" s="24" t="s">
        <v>3903</v>
      </c>
      <c r="E3301" s="30">
        <v>5.0000000000000001E-3</v>
      </c>
      <c r="F3301" s="27">
        <v>19.37</v>
      </c>
      <c r="G3301" s="27">
        <f>ROUND(ROUND(E3301,8)*F3301,2)</f>
        <v>0.1</v>
      </c>
    </row>
    <row r="3302" spans="1:7" ht="15" customHeight="1" x14ac:dyDescent="0.25">
      <c r="A3302" s="9"/>
      <c r="B3302" s="9"/>
      <c r="C3302" s="9"/>
      <c r="D3302" s="9"/>
      <c r="E3302" s="91" t="s">
        <v>3906</v>
      </c>
      <c r="F3302" s="91"/>
      <c r="G3302" s="28">
        <f>SUM(G3300:G3301)</f>
        <v>0.96</v>
      </c>
    </row>
    <row r="3303" spans="1:7" ht="15" customHeight="1" x14ac:dyDescent="0.25">
      <c r="A3303" s="93" t="s">
        <v>3907</v>
      </c>
      <c r="B3303" s="93"/>
      <c r="C3303" s="23" t="s">
        <v>3</v>
      </c>
      <c r="D3303" s="23" t="s">
        <v>4</v>
      </c>
      <c r="E3303" s="23" t="s">
        <v>3894</v>
      </c>
      <c r="F3303" s="23" t="s">
        <v>3895</v>
      </c>
      <c r="G3303" s="23" t="s">
        <v>3896</v>
      </c>
    </row>
    <row r="3304" spans="1:7" ht="21" customHeight="1" x14ac:dyDescent="0.25">
      <c r="A3304" s="24" t="s">
        <v>3908</v>
      </c>
      <c r="B3304" s="25" t="s">
        <v>3909</v>
      </c>
      <c r="C3304" s="24" t="s">
        <v>20</v>
      </c>
      <c r="D3304" s="24" t="s">
        <v>2056</v>
      </c>
      <c r="E3304" s="30">
        <v>0.03</v>
      </c>
      <c r="F3304" s="27">
        <v>32.24</v>
      </c>
      <c r="G3304" s="27">
        <f>ROUND(ROUND(E3304,8)*F3304,2)</f>
        <v>0.97</v>
      </c>
    </row>
    <row r="3305" spans="1:7" ht="15" customHeight="1" x14ac:dyDescent="0.25">
      <c r="A3305" s="24" t="s">
        <v>3910</v>
      </c>
      <c r="B3305" s="25" t="s">
        <v>3911</v>
      </c>
      <c r="C3305" s="24" t="s">
        <v>20</v>
      </c>
      <c r="D3305" s="24" t="s">
        <v>2056</v>
      </c>
      <c r="E3305" s="30">
        <v>0.03</v>
      </c>
      <c r="F3305" s="27">
        <v>24.94</v>
      </c>
      <c r="G3305" s="27">
        <f>ROUND(ROUND(E3305,8)*F3305,2)</f>
        <v>0.75</v>
      </c>
    </row>
    <row r="3306" spans="1:7" ht="18" customHeight="1" x14ac:dyDescent="0.25">
      <c r="A3306" s="9"/>
      <c r="B3306" s="9"/>
      <c r="C3306" s="9"/>
      <c r="D3306" s="9"/>
      <c r="E3306" s="91" t="s">
        <v>3912</v>
      </c>
      <c r="F3306" s="91"/>
      <c r="G3306" s="28">
        <f>SUM(G3304:G3305)</f>
        <v>1.72</v>
      </c>
    </row>
    <row r="3307" spans="1:7" ht="15" customHeight="1" x14ac:dyDescent="0.25">
      <c r="A3307" s="9"/>
      <c r="B3307" s="9"/>
      <c r="C3307" s="9"/>
      <c r="D3307" s="9"/>
      <c r="E3307" s="92" t="s">
        <v>3913</v>
      </c>
      <c r="F3307" s="92"/>
      <c r="G3307" s="29">
        <f>ROUND(SUM(G3302,G3306),2)</f>
        <v>2.68</v>
      </c>
    </row>
    <row r="3308" spans="1:7" ht="9.9499999999999993" customHeight="1" x14ac:dyDescent="0.25">
      <c r="A3308" s="9"/>
      <c r="B3308" s="9"/>
      <c r="C3308" s="9"/>
      <c r="D3308" s="9"/>
      <c r="E3308" s="100"/>
      <c r="F3308" s="100"/>
      <c r="G3308" s="100"/>
    </row>
    <row r="3309" spans="1:7" ht="20.100000000000001" customHeight="1" x14ac:dyDescent="0.25">
      <c r="A3309" s="99" t="s">
        <v>4124</v>
      </c>
      <c r="B3309" s="99"/>
      <c r="C3309" s="99"/>
      <c r="D3309" s="99"/>
      <c r="E3309" s="99"/>
      <c r="F3309" s="99"/>
      <c r="G3309" s="99"/>
    </row>
    <row r="3310" spans="1:7" ht="15" customHeight="1" x14ac:dyDescent="0.25">
      <c r="A3310" s="93" t="s">
        <v>3981</v>
      </c>
      <c r="B3310" s="93"/>
      <c r="C3310" s="23" t="s">
        <v>3</v>
      </c>
      <c r="D3310" s="23" t="s">
        <v>4</v>
      </c>
      <c r="E3310" s="23" t="s">
        <v>3894</v>
      </c>
      <c r="F3310" s="23" t="s">
        <v>3895</v>
      </c>
      <c r="G3310" s="23" t="s">
        <v>3896</v>
      </c>
    </row>
    <row r="3311" spans="1:7" ht="21" customHeight="1" x14ac:dyDescent="0.25">
      <c r="A3311" s="24" t="s">
        <v>70</v>
      </c>
      <c r="B3311" s="25" t="s">
        <v>3982</v>
      </c>
      <c r="C3311" s="24" t="s">
        <v>25</v>
      </c>
      <c r="D3311" s="24" t="s">
        <v>61</v>
      </c>
      <c r="E3311" s="30">
        <v>1</v>
      </c>
      <c r="F3311" s="27">
        <v>28.42</v>
      </c>
      <c r="G3311" s="27">
        <f>ROUND(ROUND(E3311,8)*F3311,2)</f>
        <v>28.42</v>
      </c>
    </row>
    <row r="3312" spans="1:7" ht="15" customHeight="1" x14ac:dyDescent="0.25">
      <c r="A3312" s="9"/>
      <c r="B3312" s="9"/>
      <c r="C3312" s="9"/>
      <c r="D3312" s="9"/>
      <c r="E3312" s="91" t="s">
        <v>3983</v>
      </c>
      <c r="F3312" s="91"/>
      <c r="G3312" s="28">
        <f>SUM(G3311:G3311)</f>
        <v>28.42</v>
      </c>
    </row>
    <row r="3313" spans="1:7" ht="15" customHeight="1" x14ac:dyDescent="0.25">
      <c r="A3313" s="9"/>
      <c r="B3313" s="9"/>
      <c r="C3313" s="9"/>
      <c r="D3313" s="9"/>
      <c r="E3313" s="92" t="s">
        <v>3913</v>
      </c>
      <c r="F3313" s="92"/>
      <c r="G3313" s="29">
        <f>ROUND(SUM(G3312),2)</f>
        <v>28.42</v>
      </c>
    </row>
    <row r="3314" spans="1:7" ht="9.9499999999999993" customHeight="1" x14ac:dyDescent="0.25">
      <c r="A3314" s="9"/>
      <c r="B3314" s="9"/>
      <c r="C3314" s="9"/>
      <c r="D3314" s="9"/>
      <c r="E3314" s="100"/>
      <c r="F3314" s="100"/>
      <c r="G3314" s="100"/>
    </row>
    <row r="3315" spans="1:7" ht="20.100000000000001" customHeight="1" x14ac:dyDescent="0.25">
      <c r="A3315" s="99" t="s">
        <v>4125</v>
      </c>
      <c r="B3315" s="99"/>
      <c r="C3315" s="99"/>
      <c r="D3315" s="99"/>
      <c r="E3315" s="99"/>
      <c r="F3315" s="99"/>
      <c r="G3315" s="99"/>
    </row>
    <row r="3316" spans="1:7" ht="15" customHeight="1" x14ac:dyDescent="0.25">
      <c r="A3316" s="93" t="s">
        <v>3893</v>
      </c>
      <c r="B3316" s="93"/>
      <c r="C3316" s="23" t="s">
        <v>3</v>
      </c>
      <c r="D3316" s="23" t="s">
        <v>4</v>
      </c>
      <c r="E3316" s="23" t="s">
        <v>3894</v>
      </c>
      <c r="F3316" s="23" t="s">
        <v>3895</v>
      </c>
      <c r="G3316" s="23" t="s">
        <v>3896</v>
      </c>
    </row>
    <row r="3317" spans="1:7" ht="29.1" customHeight="1" x14ac:dyDescent="0.25">
      <c r="A3317" s="24" t="s">
        <v>4054</v>
      </c>
      <c r="B3317" s="25" t="s">
        <v>4055</v>
      </c>
      <c r="C3317" s="24" t="s">
        <v>20</v>
      </c>
      <c r="D3317" s="24" t="s">
        <v>34</v>
      </c>
      <c r="E3317" s="30">
        <v>0.18468999999999999</v>
      </c>
      <c r="F3317" s="27">
        <v>517.16999999999996</v>
      </c>
      <c r="G3317" s="27">
        <f t="shared" ref="G3317:G3322" si="88">ROUND(ROUND(E3317,8)*F3317,2)</f>
        <v>95.52</v>
      </c>
    </row>
    <row r="3318" spans="1:7" ht="21" customHeight="1" x14ac:dyDescent="0.25">
      <c r="A3318" s="24" t="s">
        <v>4056</v>
      </c>
      <c r="B3318" s="25" t="s">
        <v>4057</v>
      </c>
      <c r="C3318" s="24" t="s">
        <v>20</v>
      </c>
      <c r="D3318" s="24" t="s">
        <v>2057</v>
      </c>
      <c r="E3318" s="30">
        <v>3.1900000000000001E-3</v>
      </c>
      <c r="F3318" s="27">
        <v>8.98</v>
      </c>
      <c r="G3318" s="27">
        <f t="shared" si="88"/>
        <v>0.03</v>
      </c>
    </row>
    <row r="3319" spans="1:7" ht="15" customHeight="1" x14ac:dyDescent="0.25">
      <c r="A3319" s="24" t="s">
        <v>3955</v>
      </c>
      <c r="B3319" s="25" t="s">
        <v>3956</v>
      </c>
      <c r="C3319" s="24" t="s">
        <v>20</v>
      </c>
      <c r="D3319" s="24" t="s">
        <v>3903</v>
      </c>
      <c r="E3319" s="30">
        <v>4.4999999999999998E-2</v>
      </c>
      <c r="F3319" s="27">
        <v>19.37</v>
      </c>
      <c r="G3319" s="27">
        <f t="shared" si="88"/>
        <v>0.87</v>
      </c>
    </row>
    <row r="3320" spans="1:7" ht="21" customHeight="1" x14ac:dyDescent="0.25">
      <c r="A3320" s="24" t="s">
        <v>4050</v>
      </c>
      <c r="B3320" s="25" t="s">
        <v>4051</v>
      </c>
      <c r="C3320" s="24" t="s">
        <v>20</v>
      </c>
      <c r="D3320" s="24" t="s">
        <v>84</v>
      </c>
      <c r="E3320" s="30">
        <v>0.46875</v>
      </c>
      <c r="F3320" s="27">
        <v>3.9</v>
      </c>
      <c r="G3320" s="27">
        <f t="shared" si="88"/>
        <v>1.83</v>
      </c>
    </row>
    <row r="3321" spans="1:7" ht="21" customHeight="1" x14ac:dyDescent="0.25">
      <c r="A3321" s="24" t="s">
        <v>4058</v>
      </c>
      <c r="B3321" s="25" t="s">
        <v>4059</v>
      </c>
      <c r="C3321" s="24" t="s">
        <v>20</v>
      </c>
      <c r="D3321" s="24" t="s">
        <v>84</v>
      </c>
      <c r="E3321" s="30">
        <v>0.375</v>
      </c>
      <c r="F3321" s="27">
        <v>2.69</v>
      </c>
      <c r="G3321" s="27">
        <f t="shared" si="88"/>
        <v>1.01</v>
      </c>
    </row>
    <row r="3322" spans="1:7" ht="29.1" customHeight="1" x14ac:dyDescent="0.25">
      <c r="A3322" s="24" t="s">
        <v>4060</v>
      </c>
      <c r="B3322" s="25" t="s">
        <v>4061</v>
      </c>
      <c r="C3322" s="24" t="s">
        <v>20</v>
      </c>
      <c r="D3322" s="24" t="s">
        <v>16</v>
      </c>
      <c r="E3322" s="30">
        <v>1.07</v>
      </c>
      <c r="F3322" s="27">
        <v>23.81</v>
      </c>
      <c r="G3322" s="27">
        <f t="shared" si="88"/>
        <v>25.48</v>
      </c>
    </row>
    <row r="3323" spans="1:7" ht="15" customHeight="1" x14ac:dyDescent="0.25">
      <c r="A3323" s="9"/>
      <c r="B3323" s="9"/>
      <c r="C3323" s="9"/>
      <c r="D3323" s="9"/>
      <c r="E3323" s="91" t="s">
        <v>3906</v>
      </c>
      <c r="F3323" s="91"/>
      <c r="G3323" s="28">
        <f>SUM(G3317:G3322)</f>
        <v>124.74000000000001</v>
      </c>
    </row>
    <row r="3324" spans="1:7" ht="15" customHeight="1" x14ac:dyDescent="0.25">
      <c r="A3324" s="93" t="s">
        <v>3907</v>
      </c>
      <c r="B3324" s="93"/>
      <c r="C3324" s="23" t="s">
        <v>3</v>
      </c>
      <c r="D3324" s="23" t="s">
        <v>4</v>
      </c>
      <c r="E3324" s="23" t="s">
        <v>3894</v>
      </c>
      <c r="F3324" s="23" t="s">
        <v>3895</v>
      </c>
      <c r="G3324" s="23" t="s">
        <v>3896</v>
      </c>
    </row>
    <row r="3325" spans="1:7" ht="21" customHeight="1" x14ac:dyDescent="0.25">
      <c r="A3325" s="24" t="s">
        <v>3908</v>
      </c>
      <c r="B3325" s="25" t="s">
        <v>3909</v>
      </c>
      <c r="C3325" s="24" t="s">
        <v>20</v>
      </c>
      <c r="D3325" s="24" t="s">
        <v>2056</v>
      </c>
      <c r="E3325" s="30">
        <v>0.13009999999999999</v>
      </c>
      <c r="F3325" s="27">
        <v>32.24</v>
      </c>
      <c r="G3325" s="27">
        <f>ROUND(ROUND(E3325,8)*F3325,2)</f>
        <v>4.1900000000000004</v>
      </c>
    </row>
    <row r="3326" spans="1:7" ht="15" customHeight="1" x14ac:dyDescent="0.25">
      <c r="A3326" s="24" t="s">
        <v>3971</v>
      </c>
      <c r="B3326" s="25" t="s">
        <v>3972</v>
      </c>
      <c r="C3326" s="24" t="s">
        <v>20</v>
      </c>
      <c r="D3326" s="24" t="s">
        <v>2056</v>
      </c>
      <c r="E3326" s="30">
        <v>8.7400000000000005E-2</v>
      </c>
      <c r="F3326" s="27">
        <v>32.69</v>
      </c>
      <c r="G3326" s="27">
        <f>ROUND(ROUND(E3326,8)*F3326,2)</f>
        <v>2.86</v>
      </c>
    </row>
    <row r="3327" spans="1:7" ht="15" customHeight="1" x14ac:dyDescent="0.25">
      <c r="A3327" s="24" t="s">
        <v>3910</v>
      </c>
      <c r="B3327" s="25" t="s">
        <v>3911</v>
      </c>
      <c r="C3327" s="24" t="s">
        <v>20</v>
      </c>
      <c r="D3327" s="24" t="s">
        <v>2056</v>
      </c>
      <c r="E3327" s="30">
        <v>0.21759999999999999</v>
      </c>
      <c r="F3327" s="27">
        <v>24.94</v>
      </c>
      <c r="G3327" s="27">
        <f>ROUND(ROUND(E3327,8)*F3327,2)</f>
        <v>5.43</v>
      </c>
    </row>
    <row r="3328" spans="1:7" ht="18" customHeight="1" x14ac:dyDescent="0.25">
      <c r="A3328" s="9"/>
      <c r="B3328" s="9"/>
      <c r="C3328" s="9"/>
      <c r="D3328" s="9"/>
      <c r="E3328" s="91" t="s">
        <v>3912</v>
      </c>
      <c r="F3328" s="91"/>
      <c r="G3328" s="28">
        <f>SUM(G3325:G3327)</f>
        <v>12.48</v>
      </c>
    </row>
    <row r="3329" spans="1:7" ht="15" customHeight="1" x14ac:dyDescent="0.25">
      <c r="A3329" s="93" t="s">
        <v>3922</v>
      </c>
      <c r="B3329" s="93"/>
      <c r="C3329" s="23" t="s">
        <v>3</v>
      </c>
      <c r="D3329" s="23" t="s">
        <v>4</v>
      </c>
      <c r="E3329" s="23" t="s">
        <v>3894</v>
      </c>
      <c r="F3329" s="23" t="s">
        <v>3895</v>
      </c>
      <c r="G3329" s="23" t="s">
        <v>3896</v>
      </c>
    </row>
    <row r="3330" spans="1:7" ht="29.1" customHeight="1" x14ac:dyDescent="0.25">
      <c r="A3330" s="24" t="s">
        <v>4062</v>
      </c>
      <c r="B3330" s="25" t="s">
        <v>4063</v>
      </c>
      <c r="C3330" s="24" t="s">
        <v>20</v>
      </c>
      <c r="D3330" s="24" t="s">
        <v>3903</v>
      </c>
      <c r="E3330" s="30">
        <v>1.23E-2</v>
      </c>
      <c r="F3330" s="27">
        <v>23.44</v>
      </c>
      <c r="G3330" s="27">
        <f>ROUND(ROUND(E3330,8)*F3330,2)</f>
        <v>0.28999999999999998</v>
      </c>
    </row>
    <row r="3331" spans="1:7" ht="21" customHeight="1" x14ac:dyDescent="0.25">
      <c r="A3331" s="24" t="s">
        <v>4064</v>
      </c>
      <c r="B3331" s="25" t="s">
        <v>4065</v>
      </c>
      <c r="C3331" s="24" t="s">
        <v>4066</v>
      </c>
      <c r="D3331" s="24" t="s">
        <v>26</v>
      </c>
      <c r="E3331" s="30">
        <v>4</v>
      </c>
      <c r="F3331" s="27">
        <v>5.76</v>
      </c>
      <c r="G3331" s="27">
        <f>ROUND(ROUND(E3331,8)*F3331,2)</f>
        <v>23.04</v>
      </c>
    </row>
    <row r="3332" spans="1:7" ht="15" customHeight="1" x14ac:dyDescent="0.25">
      <c r="A3332" s="9"/>
      <c r="B3332" s="9"/>
      <c r="C3332" s="9"/>
      <c r="D3332" s="9"/>
      <c r="E3332" s="91" t="s">
        <v>3933</v>
      </c>
      <c r="F3332" s="91"/>
      <c r="G3332" s="28">
        <f>SUM(G3330:G3331)</f>
        <v>23.33</v>
      </c>
    </row>
    <row r="3333" spans="1:7" ht="15" customHeight="1" x14ac:dyDescent="0.25">
      <c r="A3333" s="9"/>
      <c r="B3333" s="9"/>
      <c r="C3333" s="9"/>
      <c r="D3333" s="9"/>
      <c r="E3333" s="92" t="s">
        <v>3913</v>
      </c>
      <c r="F3333" s="92"/>
      <c r="G3333" s="29">
        <f>ROUND(SUM(G3323,G3328,G3332),2)</f>
        <v>160.55000000000001</v>
      </c>
    </row>
    <row r="3334" spans="1:7" ht="9.9499999999999993" customHeight="1" x14ac:dyDescent="0.25">
      <c r="A3334" s="9"/>
      <c r="B3334" s="9"/>
      <c r="C3334" s="9"/>
      <c r="D3334" s="9"/>
      <c r="E3334" s="100"/>
      <c r="F3334" s="100"/>
      <c r="G3334" s="100"/>
    </row>
    <row r="3335" spans="1:7" ht="20.100000000000001" customHeight="1" x14ac:dyDescent="0.25">
      <c r="A3335" s="99" t="s">
        <v>4126</v>
      </c>
      <c r="B3335" s="99"/>
      <c r="C3335" s="99"/>
      <c r="D3335" s="99"/>
      <c r="E3335" s="99"/>
      <c r="F3335" s="99"/>
      <c r="G3335" s="99"/>
    </row>
    <row r="3336" spans="1:7" ht="15" customHeight="1" x14ac:dyDescent="0.25">
      <c r="A3336" s="93" t="s">
        <v>4099</v>
      </c>
      <c r="B3336" s="93"/>
      <c r="C3336" s="23" t="s">
        <v>3</v>
      </c>
      <c r="D3336" s="23" t="s">
        <v>4</v>
      </c>
      <c r="E3336" s="23" t="s">
        <v>3894</v>
      </c>
      <c r="F3336" s="23" t="s">
        <v>3895</v>
      </c>
      <c r="G3336" s="23" t="s">
        <v>3896</v>
      </c>
    </row>
    <row r="3337" spans="1:7" ht="15" customHeight="1" x14ac:dyDescent="0.25">
      <c r="A3337" s="24" t="s">
        <v>4100</v>
      </c>
      <c r="B3337" s="25" t="s">
        <v>4101</v>
      </c>
      <c r="C3337" s="24" t="s">
        <v>4102</v>
      </c>
      <c r="D3337" s="24" t="s">
        <v>4103</v>
      </c>
      <c r="E3337" s="30">
        <v>2</v>
      </c>
      <c r="F3337" s="27">
        <v>320</v>
      </c>
      <c r="G3337" s="27">
        <f>ROUND(ROUND(E3337,8)*F3337,2)</f>
        <v>640</v>
      </c>
    </row>
    <row r="3338" spans="1:7" ht="24.95" customHeight="1" x14ac:dyDescent="0.25">
      <c r="A3338" s="9"/>
      <c r="B3338" s="9"/>
      <c r="C3338" s="9"/>
      <c r="D3338" s="9"/>
      <c r="E3338" s="91" t="s">
        <v>4104</v>
      </c>
      <c r="F3338" s="91"/>
      <c r="G3338" s="28">
        <f>SUM(G3337:G3337)</f>
        <v>640</v>
      </c>
    </row>
    <row r="3339" spans="1:7" ht="15" customHeight="1" x14ac:dyDescent="0.25">
      <c r="A3339" s="93" t="s">
        <v>3916</v>
      </c>
      <c r="B3339" s="93"/>
      <c r="C3339" s="23" t="s">
        <v>3</v>
      </c>
      <c r="D3339" s="23" t="s">
        <v>4</v>
      </c>
      <c r="E3339" s="23" t="s">
        <v>3894</v>
      </c>
      <c r="F3339" s="23" t="s">
        <v>3895</v>
      </c>
      <c r="G3339" s="23" t="s">
        <v>3896</v>
      </c>
    </row>
    <row r="3340" spans="1:7" ht="15" customHeight="1" x14ac:dyDescent="0.25">
      <c r="A3340" s="24" t="s">
        <v>4105</v>
      </c>
      <c r="B3340" s="25" t="s">
        <v>4106</v>
      </c>
      <c r="C3340" s="24" t="s">
        <v>4102</v>
      </c>
      <c r="D3340" s="24" t="s">
        <v>2056</v>
      </c>
      <c r="E3340" s="30">
        <v>10</v>
      </c>
      <c r="F3340" s="27">
        <v>1.06</v>
      </c>
      <c r="G3340" s="27">
        <f>ROUND(ROUND(E3340,8)*F3340,2)</f>
        <v>10.6</v>
      </c>
    </row>
    <row r="3341" spans="1:7" ht="18" customHeight="1" x14ac:dyDescent="0.25">
      <c r="A3341" s="9"/>
      <c r="B3341" s="9"/>
      <c r="C3341" s="9"/>
      <c r="D3341" s="9"/>
      <c r="E3341" s="91" t="s">
        <v>3919</v>
      </c>
      <c r="F3341" s="91"/>
      <c r="G3341" s="28">
        <f>SUM(G3340:G3340)</f>
        <v>10.6</v>
      </c>
    </row>
    <row r="3342" spans="1:7" ht="15" customHeight="1" x14ac:dyDescent="0.25">
      <c r="A3342" s="93" t="s">
        <v>3937</v>
      </c>
      <c r="B3342" s="93"/>
      <c r="C3342" s="23" t="s">
        <v>3</v>
      </c>
      <c r="D3342" s="23" t="s">
        <v>4</v>
      </c>
      <c r="E3342" s="23" t="s">
        <v>3894</v>
      </c>
      <c r="F3342" s="23" t="s">
        <v>3895</v>
      </c>
      <c r="G3342" s="23" t="s">
        <v>3896</v>
      </c>
    </row>
    <row r="3343" spans="1:7" ht="21" customHeight="1" x14ac:dyDescent="0.25">
      <c r="A3343" s="24" t="s">
        <v>4107</v>
      </c>
      <c r="B3343" s="25" t="s">
        <v>4108</v>
      </c>
      <c r="C3343" s="24" t="s">
        <v>20</v>
      </c>
      <c r="D3343" s="24" t="s">
        <v>2056</v>
      </c>
      <c r="E3343" s="30">
        <v>10</v>
      </c>
      <c r="F3343" s="27">
        <v>33.99</v>
      </c>
      <c r="G3343" s="27">
        <f>ROUND(ROUND(E3343,8)*F3343,2)</f>
        <v>339.9</v>
      </c>
    </row>
    <row r="3344" spans="1:7" ht="15" customHeight="1" x14ac:dyDescent="0.25">
      <c r="A3344" s="24" t="s">
        <v>4109</v>
      </c>
      <c r="B3344" s="25" t="s">
        <v>4110</v>
      </c>
      <c r="C3344" s="24" t="s">
        <v>4102</v>
      </c>
      <c r="D3344" s="24" t="s">
        <v>2056</v>
      </c>
      <c r="E3344" s="30">
        <v>10</v>
      </c>
      <c r="F3344" s="27">
        <v>20.59</v>
      </c>
      <c r="G3344" s="27">
        <f>ROUND(ROUND(E3344,8)*F3344,2)</f>
        <v>205.9</v>
      </c>
    </row>
    <row r="3345" spans="1:7" ht="15" customHeight="1" x14ac:dyDescent="0.25">
      <c r="A3345" s="24" t="s">
        <v>4111</v>
      </c>
      <c r="B3345" s="25" t="s">
        <v>4112</v>
      </c>
      <c r="C3345" s="24" t="s">
        <v>20</v>
      </c>
      <c r="D3345" s="24" t="s">
        <v>2056</v>
      </c>
      <c r="E3345" s="30">
        <v>8.8699999999999992</v>
      </c>
      <c r="F3345" s="27">
        <v>123.22</v>
      </c>
      <c r="G3345" s="27">
        <f>ROUND(ROUND(E3345,8)*F3345,2)</f>
        <v>1092.96</v>
      </c>
    </row>
    <row r="3346" spans="1:7" ht="15" customHeight="1" x14ac:dyDescent="0.25">
      <c r="A3346" s="24" t="s">
        <v>4113</v>
      </c>
      <c r="B3346" s="25" t="s">
        <v>4114</v>
      </c>
      <c r="C3346" s="24" t="s">
        <v>4102</v>
      </c>
      <c r="D3346" s="24" t="s">
        <v>2056</v>
      </c>
      <c r="E3346" s="30">
        <v>10</v>
      </c>
      <c r="F3346" s="27">
        <v>26.2</v>
      </c>
      <c r="G3346" s="27">
        <f>ROUND(ROUND(E3346,8)*F3346,2)</f>
        <v>262</v>
      </c>
    </row>
    <row r="3347" spans="1:7" ht="15" customHeight="1" x14ac:dyDescent="0.25">
      <c r="A3347" s="9"/>
      <c r="B3347" s="9"/>
      <c r="C3347" s="9"/>
      <c r="D3347" s="9"/>
      <c r="E3347" s="91" t="s">
        <v>3941</v>
      </c>
      <c r="F3347" s="91"/>
      <c r="G3347" s="28">
        <f>SUM(G3343:G3346)</f>
        <v>1900.76</v>
      </c>
    </row>
    <row r="3348" spans="1:7" ht="15" customHeight="1" x14ac:dyDescent="0.25">
      <c r="A3348" s="93" t="s">
        <v>3907</v>
      </c>
      <c r="B3348" s="93"/>
      <c r="C3348" s="23" t="s">
        <v>3</v>
      </c>
      <c r="D3348" s="23" t="s">
        <v>4</v>
      </c>
      <c r="E3348" s="23" t="s">
        <v>3894</v>
      </c>
      <c r="F3348" s="23" t="s">
        <v>3895</v>
      </c>
      <c r="G3348" s="23" t="s">
        <v>3896</v>
      </c>
    </row>
    <row r="3349" spans="1:7" ht="21" customHeight="1" x14ac:dyDescent="0.25">
      <c r="A3349" s="24" t="s">
        <v>4115</v>
      </c>
      <c r="B3349" s="25" t="s">
        <v>4116</v>
      </c>
      <c r="C3349" s="24" t="s">
        <v>20</v>
      </c>
      <c r="D3349" s="24" t="s">
        <v>2056</v>
      </c>
      <c r="E3349" s="30">
        <v>10</v>
      </c>
      <c r="F3349" s="27">
        <v>19.309999999999999</v>
      </c>
      <c r="G3349" s="27">
        <f>ROUND(ROUND(E3349,8)*F3349,2)</f>
        <v>193.1</v>
      </c>
    </row>
    <row r="3350" spans="1:7" ht="18" customHeight="1" x14ac:dyDescent="0.25">
      <c r="A3350" s="9"/>
      <c r="B3350" s="9"/>
      <c r="C3350" s="9"/>
      <c r="D3350" s="9"/>
      <c r="E3350" s="91" t="s">
        <v>3912</v>
      </c>
      <c r="F3350" s="91"/>
      <c r="G3350" s="28">
        <f>SUM(G3349:G3349)</f>
        <v>193.1</v>
      </c>
    </row>
    <row r="3351" spans="1:7" ht="15" customHeight="1" x14ac:dyDescent="0.25">
      <c r="A3351" s="93" t="s">
        <v>3922</v>
      </c>
      <c r="B3351" s="93"/>
      <c r="C3351" s="23" t="s">
        <v>3</v>
      </c>
      <c r="D3351" s="23" t="s">
        <v>4</v>
      </c>
      <c r="E3351" s="23" t="s">
        <v>3894</v>
      </c>
      <c r="F3351" s="23" t="s">
        <v>3895</v>
      </c>
      <c r="G3351" s="23" t="s">
        <v>3896</v>
      </c>
    </row>
    <row r="3352" spans="1:7" ht="15" customHeight="1" x14ac:dyDescent="0.25">
      <c r="A3352" s="24" t="s">
        <v>4117</v>
      </c>
      <c r="B3352" s="25" t="s">
        <v>4118</v>
      </c>
      <c r="C3352" s="24" t="s">
        <v>110</v>
      </c>
      <c r="D3352" s="24" t="s">
        <v>103</v>
      </c>
      <c r="E3352" s="30">
        <v>4</v>
      </c>
      <c r="F3352" s="27">
        <v>6</v>
      </c>
      <c r="G3352" s="27">
        <f>ROUND(ROUND(E3352,8)*F3352,2)</f>
        <v>24</v>
      </c>
    </row>
    <row r="3353" spans="1:7" ht="15" customHeight="1" x14ac:dyDescent="0.25">
      <c r="A3353" s="9"/>
      <c r="B3353" s="9"/>
      <c r="C3353" s="9"/>
      <c r="D3353" s="9"/>
      <c r="E3353" s="91" t="s">
        <v>3933</v>
      </c>
      <c r="F3353" s="91"/>
      <c r="G3353" s="28">
        <f>SUM(G3352:G3352)</f>
        <v>24</v>
      </c>
    </row>
    <row r="3354" spans="1:7" ht="15" customHeight="1" x14ac:dyDescent="0.25">
      <c r="A3354" s="9"/>
      <c r="B3354" s="9"/>
      <c r="C3354" s="9"/>
      <c r="D3354" s="9"/>
      <c r="E3354" s="92" t="s">
        <v>3913</v>
      </c>
      <c r="F3354" s="92"/>
      <c r="G3354" s="29">
        <f>ROUND(SUM(G3338,G3341,G3347,G3350,G3353),2)</f>
        <v>2768.46</v>
      </c>
    </row>
  </sheetData>
  <mergeCells count="1909">
    <mergeCell ref="A10:B10"/>
    <mergeCell ref="E13:F13"/>
    <mergeCell ref="E14:F14"/>
    <mergeCell ref="E15:G15"/>
    <mergeCell ref="A16:G16"/>
    <mergeCell ref="A1:G1"/>
    <mergeCell ref="E2:G2"/>
    <mergeCell ref="A3:G3"/>
    <mergeCell ref="A4:B4"/>
    <mergeCell ref="E9:F9"/>
    <mergeCell ref="E39:F39"/>
    <mergeCell ref="E40:F40"/>
    <mergeCell ref="E41:G41"/>
    <mergeCell ref="A42:G42"/>
    <mergeCell ref="A43:B43"/>
    <mergeCell ref="E32:F32"/>
    <mergeCell ref="E33:F33"/>
    <mergeCell ref="E34:G34"/>
    <mergeCell ref="A35:G35"/>
    <mergeCell ref="A36:B36"/>
    <mergeCell ref="E24:G24"/>
    <mergeCell ref="A25:G25"/>
    <mergeCell ref="A26:B26"/>
    <mergeCell ref="E28:F28"/>
    <mergeCell ref="A29:B29"/>
    <mergeCell ref="A17:B17"/>
    <mergeCell ref="E19:F19"/>
    <mergeCell ref="A20:B20"/>
    <mergeCell ref="E22:F22"/>
    <mergeCell ref="E23:F23"/>
    <mergeCell ref="A73:B73"/>
    <mergeCell ref="E76:F76"/>
    <mergeCell ref="E77:F77"/>
    <mergeCell ref="E78:G78"/>
    <mergeCell ref="A79:G79"/>
    <mergeCell ref="A59:G59"/>
    <mergeCell ref="A60:B60"/>
    <mergeCell ref="E67:F67"/>
    <mergeCell ref="A68:B68"/>
    <mergeCell ref="E72:F72"/>
    <mergeCell ref="A53:G53"/>
    <mergeCell ref="A54:B54"/>
    <mergeCell ref="E56:F56"/>
    <mergeCell ref="E57:F57"/>
    <mergeCell ref="E58:G58"/>
    <mergeCell ref="E46:F46"/>
    <mergeCell ref="A47:B47"/>
    <mergeCell ref="E50:F50"/>
    <mergeCell ref="E51:F51"/>
    <mergeCell ref="E52:G52"/>
    <mergeCell ref="E109:F109"/>
    <mergeCell ref="A110:B110"/>
    <mergeCell ref="E113:F113"/>
    <mergeCell ref="E114:F114"/>
    <mergeCell ref="E115:G115"/>
    <mergeCell ref="E95:G95"/>
    <mergeCell ref="A96:G96"/>
    <mergeCell ref="A97:B97"/>
    <mergeCell ref="E104:F104"/>
    <mergeCell ref="A105:B105"/>
    <mergeCell ref="E89:G89"/>
    <mergeCell ref="A90:G90"/>
    <mergeCell ref="A91:B91"/>
    <mergeCell ref="E93:F93"/>
    <mergeCell ref="E94:F94"/>
    <mergeCell ref="A80:B80"/>
    <mergeCell ref="E83:F83"/>
    <mergeCell ref="A84:B84"/>
    <mergeCell ref="E87:F87"/>
    <mergeCell ref="E88:F88"/>
    <mergeCell ref="A142:B142"/>
    <mergeCell ref="E146:F146"/>
    <mergeCell ref="A147:B147"/>
    <mergeCell ref="E150:F150"/>
    <mergeCell ref="E151:F151"/>
    <mergeCell ref="E131:F131"/>
    <mergeCell ref="E132:G132"/>
    <mergeCell ref="A133:G133"/>
    <mergeCell ref="A134:B134"/>
    <mergeCell ref="E141:F141"/>
    <mergeCell ref="E125:F125"/>
    <mergeCell ref="E126:G126"/>
    <mergeCell ref="A127:G127"/>
    <mergeCell ref="A128:B128"/>
    <mergeCell ref="E130:F130"/>
    <mergeCell ref="A116:G116"/>
    <mergeCell ref="A117:B117"/>
    <mergeCell ref="E120:F120"/>
    <mergeCell ref="A121:B121"/>
    <mergeCell ref="E124:F124"/>
    <mergeCell ref="E178:F178"/>
    <mergeCell ref="A179:B179"/>
    <mergeCell ref="E183:F183"/>
    <mergeCell ref="A184:B184"/>
    <mergeCell ref="E187:F187"/>
    <mergeCell ref="E167:F167"/>
    <mergeCell ref="E168:F168"/>
    <mergeCell ref="E169:G169"/>
    <mergeCell ref="A170:G170"/>
    <mergeCell ref="A171:B171"/>
    <mergeCell ref="E161:F161"/>
    <mergeCell ref="E162:F162"/>
    <mergeCell ref="E163:G163"/>
    <mergeCell ref="A164:G164"/>
    <mergeCell ref="A165:B165"/>
    <mergeCell ref="E152:G152"/>
    <mergeCell ref="A153:G153"/>
    <mergeCell ref="A154:B154"/>
    <mergeCell ref="E157:F157"/>
    <mergeCell ref="A158:B158"/>
    <mergeCell ref="A208:B208"/>
    <mergeCell ref="E215:F215"/>
    <mergeCell ref="A216:B216"/>
    <mergeCell ref="E220:F220"/>
    <mergeCell ref="A221:B221"/>
    <mergeCell ref="A202:B202"/>
    <mergeCell ref="E204:F204"/>
    <mergeCell ref="E205:F205"/>
    <mergeCell ref="E206:G206"/>
    <mergeCell ref="A207:G207"/>
    <mergeCell ref="A195:B195"/>
    <mergeCell ref="E198:F198"/>
    <mergeCell ref="E199:F199"/>
    <mergeCell ref="E200:G200"/>
    <mergeCell ref="A201:G201"/>
    <mergeCell ref="E188:F188"/>
    <mergeCell ref="E189:G189"/>
    <mergeCell ref="A190:G190"/>
    <mergeCell ref="A191:B191"/>
    <mergeCell ref="E194:F194"/>
    <mergeCell ref="A244:G244"/>
    <mergeCell ref="A245:B245"/>
    <mergeCell ref="E252:F252"/>
    <mergeCell ref="A253:B253"/>
    <mergeCell ref="E257:F257"/>
    <mergeCell ref="A238:G238"/>
    <mergeCell ref="A239:B239"/>
    <mergeCell ref="E241:F241"/>
    <mergeCell ref="E242:F242"/>
    <mergeCell ref="E243:G243"/>
    <mergeCell ref="E231:F231"/>
    <mergeCell ref="A232:B232"/>
    <mergeCell ref="E235:F235"/>
    <mergeCell ref="E236:F236"/>
    <mergeCell ref="E237:G237"/>
    <mergeCell ref="E224:F224"/>
    <mergeCell ref="E225:F225"/>
    <mergeCell ref="E226:G226"/>
    <mergeCell ref="A227:G227"/>
    <mergeCell ref="A228:B228"/>
    <mergeCell ref="E280:G280"/>
    <mergeCell ref="A281:G281"/>
    <mergeCell ref="A282:B282"/>
    <mergeCell ref="E289:F289"/>
    <mergeCell ref="A290:B290"/>
    <mergeCell ref="E274:G274"/>
    <mergeCell ref="A275:G275"/>
    <mergeCell ref="A276:B276"/>
    <mergeCell ref="E278:F278"/>
    <mergeCell ref="E279:F279"/>
    <mergeCell ref="A265:B265"/>
    <mergeCell ref="E268:F268"/>
    <mergeCell ref="A269:B269"/>
    <mergeCell ref="E272:F272"/>
    <mergeCell ref="E273:F273"/>
    <mergeCell ref="A258:B258"/>
    <mergeCell ref="E261:F261"/>
    <mergeCell ref="E262:F262"/>
    <mergeCell ref="E263:G263"/>
    <mergeCell ref="A264:G264"/>
    <mergeCell ref="E316:F316"/>
    <mergeCell ref="E317:G317"/>
    <mergeCell ref="A318:G318"/>
    <mergeCell ref="A319:B319"/>
    <mergeCell ref="E326:F326"/>
    <mergeCell ref="E310:F310"/>
    <mergeCell ref="E311:G311"/>
    <mergeCell ref="A312:G312"/>
    <mergeCell ref="A313:B313"/>
    <mergeCell ref="E315:F315"/>
    <mergeCell ref="A301:G301"/>
    <mergeCell ref="A302:B302"/>
    <mergeCell ref="E305:F305"/>
    <mergeCell ref="A306:B306"/>
    <mergeCell ref="E309:F309"/>
    <mergeCell ref="E294:F294"/>
    <mergeCell ref="A295:B295"/>
    <mergeCell ref="E298:F298"/>
    <mergeCell ref="E299:F299"/>
    <mergeCell ref="E300:G300"/>
    <mergeCell ref="E352:F352"/>
    <mergeCell ref="E353:F353"/>
    <mergeCell ref="E354:G354"/>
    <mergeCell ref="A355:G355"/>
    <mergeCell ref="A356:B356"/>
    <mergeCell ref="E346:F346"/>
    <mergeCell ref="E347:F347"/>
    <mergeCell ref="E348:G348"/>
    <mergeCell ref="A349:G349"/>
    <mergeCell ref="A350:B350"/>
    <mergeCell ref="E337:G337"/>
    <mergeCell ref="A338:G338"/>
    <mergeCell ref="A339:B339"/>
    <mergeCell ref="E342:F342"/>
    <mergeCell ref="A343:B343"/>
    <mergeCell ref="A327:B327"/>
    <mergeCell ref="E331:F331"/>
    <mergeCell ref="A332:B332"/>
    <mergeCell ref="E335:F335"/>
    <mergeCell ref="E336:F336"/>
    <mergeCell ref="A387:B387"/>
    <mergeCell ref="E389:F389"/>
    <mergeCell ref="E390:F390"/>
    <mergeCell ref="E391:G391"/>
    <mergeCell ref="A392:G392"/>
    <mergeCell ref="A380:B380"/>
    <mergeCell ref="E383:F383"/>
    <mergeCell ref="E384:F384"/>
    <mergeCell ref="E385:G385"/>
    <mergeCell ref="A386:G386"/>
    <mergeCell ref="E373:F373"/>
    <mergeCell ref="E374:G374"/>
    <mergeCell ref="A375:G375"/>
    <mergeCell ref="A376:B376"/>
    <mergeCell ref="E379:F379"/>
    <mergeCell ref="E363:F363"/>
    <mergeCell ref="A364:B364"/>
    <mergeCell ref="E368:F368"/>
    <mergeCell ref="A369:B369"/>
    <mergeCell ref="E372:F372"/>
    <mergeCell ref="A423:G423"/>
    <mergeCell ref="A424:B424"/>
    <mergeCell ref="E426:F426"/>
    <mergeCell ref="E427:F427"/>
    <mergeCell ref="E428:G428"/>
    <mergeCell ref="E416:F416"/>
    <mergeCell ref="A417:B417"/>
    <mergeCell ref="E420:F420"/>
    <mergeCell ref="E421:F421"/>
    <mergeCell ref="E422:G422"/>
    <mergeCell ref="E409:F409"/>
    <mergeCell ref="E410:F410"/>
    <mergeCell ref="E411:G411"/>
    <mergeCell ref="A412:G412"/>
    <mergeCell ref="A413:B413"/>
    <mergeCell ref="A393:B393"/>
    <mergeCell ref="E400:F400"/>
    <mergeCell ref="A401:B401"/>
    <mergeCell ref="E405:F405"/>
    <mergeCell ref="A406:B406"/>
    <mergeCell ref="E459:G459"/>
    <mergeCell ref="A460:G460"/>
    <mergeCell ref="A461:B461"/>
    <mergeCell ref="E463:F463"/>
    <mergeCell ref="E464:F464"/>
    <mergeCell ref="A450:B450"/>
    <mergeCell ref="E453:F453"/>
    <mergeCell ref="A454:B454"/>
    <mergeCell ref="E457:F457"/>
    <mergeCell ref="E458:F458"/>
    <mergeCell ref="A443:B443"/>
    <mergeCell ref="E446:F446"/>
    <mergeCell ref="E447:F447"/>
    <mergeCell ref="E448:G448"/>
    <mergeCell ref="A449:G449"/>
    <mergeCell ref="A429:G429"/>
    <mergeCell ref="A430:B430"/>
    <mergeCell ref="E437:F437"/>
    <mergeCell ref="A438:B438"/>
    <mergeCell ref="E442:F442"/>
    <mergeCell ref="E495:F495"/>
    <mergeCell ref="E496:G496"/>
    <mergeCell ref="A497:G497"/>
    <mergeCell ref="A498:B498"/>
    <mergeCell ref="E500:F500"/>
    <mergeCell ref="A486:G486"/>
    <mergeCell ref="A487:B487"/>
    <mergeCell ref="E490:F490"/>
    <mergeCell ref="A491:B491"/>
    <mergeCell ref="E494:F494"/>
    <mergeCell ref="E479:F479"/>
    <mergeCell ref="A480:B480"/>
    <mergeCell ref="E483:F483"/>
    <mergeCell ref="E484:F484"/>
    <mergeCell ref="E485:G485"/>
    <mergeCell ref="E465:G465"/>
    <mergeCell ref="A466:G466"/>
    <mergeCell ref="A467:B467"/>
    <mergeCell ref="E474:F474"/>
    <mergeCell ref="A475:B475"/>
    <mergeCell ref="E531:F531"/>
    <mergeCell ref="E532:F532"/>
    <mergeCell ref="E533:G533"/>
    <mergeCell ref="A534:G534"/>
    <mergeCell ref="A535:B535"/>
    <mergeCell ref="E522:G522"/>
    <mergeCell ref="A523:G523"/>
    <mergeCell ref="A524:B524"/>
    <mergeCell ref="E527:F527"/>
    <mergeCell ref="A528:B528"/>
    <mergeCell ref="A512:B512"/>
    <mergeCell ref="E516:F516"/>
    <mergeCell ref="A517:B517"/>
    <mergeCell ref="E520:F520"/>
    <mergeCell ref="E521:F521"/>
    <mergeCell ref="E501:F501"/>
    <mergeCell ref="E502:G502"/>
    <mergeCell ref="A503:G503"/>
    <mergeCell ref="A504:B504"/>
    <mergeCell ref="E511:F511"/>
    <mergeCell ref="A565:B565"/>
    <mergeCell ref="E568:F568"/>
    <mergeCell ref="E569:F569"/>
    <mergeCell ref="E570:G570"/>
    <mergeCell ref="A571:G571"/>
    <mergeCell ref="E558:F558"/>
    <mergeCell ref="E559:G559"/>
    <mergeCell ref="A560:G560"/>
    <mergeCell ref="A561:B561"/>
    <mergeCell ref="E564:F564"/>
    <mergeCell ref="E548:F548"/>
    <mergeCell ref="A549:B549"/>
    <mergeCell ref="E553:F553"/>
    <mergeCell ref="A554:B554"/>
    <mergeCell ref="E557:F557"/>
    <mergeCell ref="E537:F537"/>
    <mergeCell ref="E538:F538"/>
    <mergeCell ref="E539:G539"/>
    <mergeCell ref="A540:G540"/>
    <mergeCell ref="A541:B541"/>
    <mergeCell ref="E601:F601"/>
    <mergeCell ref="A602:B602"/>
    <mergeCell ref="E605:F605"/>
    <mergeCell ref="E606:F606"/>
    <mergeCell ref="E607:G607"/>
    <mergeCell ref="E594:F594"/>
    <mergeCell ref="E595:F595"/>
    <mergeCell ref="E596:G596"/>
    <mergeCell ref="A597:G597"/>
    <mergeCell ref="A598:B598"/>
    <mergeCell ref="A578:B578"/>
    <mergeCell ref="E585:F585"/>
    <mergeCell ref="A586:B586"/>
    <mergeCell ref="E590:F590"/>
    <mergeCell ref="A591:B591"/>
    <mergeCell ref="A572:B572"/>
    <mergeCell ref="E574:F574"/>
    <mergeCell ref="E575:F575"/>
    <mergeCell ref="E576:G576"/>
    <mergeCell ref="A577:G577"/>
    <mergeCell ref="A635:B635"/>
    <mergeCell ref="E638:F638"/>
    <mergeCell ref="A639:B639"/>
    <mergeCell ref="E642:F642"/>
    <mergeCell ref="E643:F643"/>
    <mergeCell ref="A628:B628"/>
    <mergeCell ref="E631:F631"/>
    <mergeCell ref="E632:F632"/>
    <mergeCell ref="E633:G633"/>
    <mergeCell ref="A634:G634"/>
    <mergeCell ref="A614:G614"/>
    <mergeCell ref="A615:B615"/>
    <mergeCell ref="E622:F622"/>
    <mergeCell ref="A623:B623"/>
    <mergeCell ref="E627:F627"/>
    <mergeCell ref="A608:G608"/>
    <mergeCell ref="A609:B609"/>
    <mergeCell ref="E611:F611"/>
    <mergeCell ref="E612:F612"/>
    <mergeCell ref="E613:G613"/>
    <mergeCell ref="A671:G671"/>
    <mergeCell ref="A672:B672"/>
    <mergeCell ref="E675:F675"/>
    <mergeCell ref="A676:B676"/>
    <mergeCell ref="E679:F679"/>
    <mergeCell ref="E664:F664"/>
    <mergeCell ref="A665:B665"/>
    <mergeCell ref="E668:F668"/>
    <mergeCell ref="E669:F669"/>
    <mergeCell ref="E670:G670"/>
    <mergeCell ref="E650:G650"/>
    <mergeCell ref="A651:G651"/>
    <mergeCell ref="A652:B652"/>
    <mergeCell ref="E659:F659"/>
    <mergeCell ref="A660:B660"/>
    <mergeCell ref="E644:G644"/>
    <mergeCell ref="A645:G645"/>
    <mergeCell ref="A646:B646"/>
    <mergeCell ref="E648:F648"/>
    <mergeCell ref="E649:F649"/>
    <mergeCell ref="E707:G707"/>
    <mergeCell ref="A708:G708"/>
    <mergeCell ref="A709:B709"/>
    <mergeCell ref="E712:F712"/>
    <mergeCell ref="A713:B713"/>
    <mergeCell ref="A697:B697"/>
    <mergeCell ref="E701:F701"/>
    <mergeCell ref="A702:B702"/>
    <mergeCell ref="E705:F705"/>
    <mergeCell ref="E706:F706"/>
    <mergeCell ref="E686:F686"/>
    <mergeCell ref="E687:G687"/>
    <mergeCell ref="A688:G688"/>
    <mergeCell ref="A689:B689"/>
    <mergeCell ref="E696:F696"/>
    <mergeCell ref="E680:F680"/>
    <mergeCell ref="E681:G681"/>
    <mergeCell ref="A682:G682"/>
    <mergeCell ref="A683:B683"/>
    <mergeCell ref="E685:F685"/>
    <mergeCell ref="E743:F743"/>
    <mergeCell ref="E744:G744"/>
    <mergeCell ref="A745:G745"/>
    <mergeCell ref="A746:B746"/>
    <mergeCell ref="E749:F749"/>
    <mergeCell ref="E733:F733"/>
    <mergeCell ref="A734:B734"/>
    <mergeCell ref="E738:F738"/>
    <mergeCell ref="A739:B739"/>
    <mergeCell ref="E742:F742"/>
    <mergeCell ref="E722:F722"/>
    <mergeCell ref="E723:F723"/>
    <mergeCell ref="E724:G724"/>
    <mergeCell ref="A725:G725"/>
    <mergeCell ref="A726:B726"/>
    <mergeCell ref="E716:F716"/>
    <mergeCell ref="E717:F717"/>
    <mergeCell ref="E718:G718"/>
    <mergeCell ref="A719:G719"/>
    <mergeCell ref="A720:B720"/>
    <mergeCell ref="E779:F779"/>
    <mergeCell ref="E780:F780"/>
    <mergeCell ref="E781:G781"/>
    <mergeCell ref="A782:G782"/>
    <mergeCell ref="A783:B783"/>
    <mergeCell ref="A763:B763"/>
    <mergeCell ref="E770:F770"/>
    <mergeCell ref="A771:B771"/>
    <mergeCell ref="E775:F775"/>
    <mergeCell ref="A776:B776"/>
    <mergeCell ref="A757:B757"/>
    <mergeCell ref="E759:F759"/>
    <mergeCell ref="E760:F760"/>
    <mergeCell ref="E761:G761"/>
    <mergeCell ref="A762:G762"/>
    <mergeCell ref="A750:B750"/>
    <mergeCell ref="E753:F753"/>
    <mergeCell ref="E754:F754"/>
    <mergeCell ref="E755:G755"/>
    <mergeCell ref="A756:G756"/>
    <mergeCell ref="A813:B813"/>
    <mergeCell ref="E816:F816"/>
    <mergeCell ref="E817:F817"/>
    <mergeCell ref="E818:G818"/>
    <mergeCell ref="A819:G819"/>
    <mergeCell ref="A799:G799"/>
    <mergeCell ref="A800:B800"/>
    <mergeCell ref="E807:F807"/>
    <mergeCell ref="A808:B808"/>
    <mergeCell ref="E812:F812"/>
    <mergeCell ref="A793:G793"/>
    <mergeCell ref="A794:B794"/>
    <mergeCell ref="E796:F796"/>
    <mergeCell ref="E797:F797"/>
    <mergeCell ref="E798:G798"/>
    <mergeCell ref="E786:F786"/>
    <mergeCell ref="A787:B787"/>
    <mergeCell ref="E790:F790"/>
    <mergeCell ref="E791:F791"/>
    <mergeCell ref="E792:G792"/>
    <mergeCell ref="E849:F849"/>
    <mergeCell ref="A850:B850"/>
    <mergeCell ref="E853:F853"/>
    <mergeCell ref="E854:F854"/>
    <mergeCell ref="E855:G855"/>
    <mergeCell ref="E835:G835"/>
    <mergeCell ref="A836:G836"/>
    <mergeCell ref="A837:B837"/>
    <mergeCell ref="E844:F844"/>
    <mergeCell ref="A845:B845"/>
    <mergeCell ref="E829:G829"/>
    <mergeCell ref="A830:G830"/>
    <mergeCell ref="A831:B831"/>
    <mergeCell ref="E833:F833"/>
    <mergeCell ref="E834:F834"/>
    <mergeCell ref="A820:B820"/>
    <mergeCell ref="E823:F823"/>
    <mergeCell ref="A824:B824"/>
    <mergeCell ref="E827:F827"/>
    <mergeCell ref="E828:F828"/>
    <mergeCell ref="A882:B882"/>
    <mergeCell ref="E886:F886"/>
    <mergeCell ref="A887:B887"/>
    <mergeCell ref="E890:F890"/>
    <mergeCell ref="E891:F891"/>
    <mergeCell ref="E871:F871"/>
    <mergeCell ref="E872:G872"/>
    <mergeCell ref="A873:G873"/>
    <mergeCell ref="A874:B874"/>
    <mergeCell ref="E881:F881"/>
    <mergeCell ref="E865:F865"/>
    <mergeCell ref="E866:G866"/>
    <mergeCell ref="A867:G867"/>
    <mergeCell ref="A868:B868"/>
    <mergeCell ref="E870:F870"/>
    <mergeCell ref="A856:G856"/>
    <mergeCell ref="A857:B857"/>
    <mergeCell ref="E860:F860"/>
    <mergeCell ref="A861:B861"/>
    <mergeCell ref="E864:F864"/>
    <mergeCell ref="E918:F918"/>
    <mergeCell ref="A919:B919"/>
    <mergeCell ref="E923:F923"/>
    <mergeCell ref="A924:B924"/>
    <mergeCell ref="E927:F927"/>
    <mergeCell ref="E907:F907"/>
    <mergeCell ref="E908:F908"/>
    <mergeCell ref="E909:G909"/>
    <mergeCell ref="A910:G910"/>
    <mergeCell ref="A911:B911"/>
    <mergeCell ref="E901:F901"/>
    <mergeCell ref="E902:F902"/>
    <mergeCell ref="E903:G903"/>
    <mergeCell ref="A904:G904"/>
    <mergeCell ref="A905:B905"/>
    <mergeCell ref="E892:G892"/>
    <mergeCell ref="A893:G893"/>
    <mergeCell ref="A894:B894"/>
    <mergeCell ref="E897:F897"/>
    <mergeCell ref="A898:B898"/>
    <mergeCell ref="A948:B948"/>
    <mergeCell ref="E955:F955"/>
    <mergeCell ref="A956:B956"/>
    <mergeCell ref="E960:F960"/>
    <mergeCell ref="A961:B961"/>
    <mergeCell ref="A942:B942"/>
    <mergeCell ref="E944:F944"/>
    <mergeCell ref="E945:F945"/>
    <mergeCell ref="E946:G946"/>
    <mergeCell ref="A947:G947"/>
    <mergeCell ref="A935:B935"/>
    <mergeCell ref="E938:F938"/>
    <mergeCell ref="E939:F939"/>
    <mergeCell ref="E940:G940"/>
    <mergeCell ref="A941:G941"/>
    <mergeCell ref="E928:F928"/>
    <mergeCell ref="E929:G929"/>
    <mergeCell ref="A930:G930"/>
    <mergeCell ref="A931:B931"/>
    <mergeCell ref="E934:F934"/>
    <mergeCell ref="A984:G984"/>
    <mergeCell ref="A985:B985"/>
    <mergeCell ref="E992:F992"/>
    <mergeCell ref="A993:B993"/>
    <mergeCell ref="E997:F997"/>
    <mergeCell ref="A978:G978"/>
    <mergeCell ref="A979:B979"/>
    <mergeCell ref="E981:F981"/>
    <mergeCell ref="E982:F982"/>
    <mergeCell ref="E983:G983"/>
    <mergeCell ref="E971:F971"/>
    <mergeCell ref="A972:B972"/>
    <mergeCell ref="E975:F975"/>
    <mergeCell ref="E976:F976"/>
    <mergeCell ref="E977:G977"/>
    <mergeCell ref="E964:F964"/>
    <mergeCell ref="E965:F965"/>
    <mergeCell ref="E966:G966"/>
    <mergeCell ref="A967:G967"/>
    <mergeCell ref="A968:B968"/>
    <mergeCell ref="E1020:G1020"/>
    <mergeCell ref="A1021:G1021"/>
    <mergeCell ref="A1022:B1022"/>
    <mergeCell ref="E1029:F1029"/>
    <mergeCell ref="A1030:B1030"/>
    <mergeCell ref="E1014:G1014"/>
    <mergeCell ref="A1015:G1015"/>
    <mergeCell ref="A1016:B1016"/>
    <mergeCell ref="E1018:F1018"/>
    <mergeCell ref="E1019:F1019"/>
    <mergeCell ref="A1005:B1005"/>
    <mergeCell ref="E1008:F1008"/>
    <mergeCell ref="A1009:B1009"/>
    <mergeCell ref="E1012:F1012"/>
    <mergeCell ref="E1013:F1013"/>
    <mergeCell ref="A998:B998"/>
    <mergeCell ref="E1001:F1001"/>
    <mergeCell ref="E1002:F1002"/>
    <mergeCell ref="E1003:G1003"/>
    <mergeCell ref="A1004:G1004"/>
    <mergeCell ref="E1056:F1056"/>
    <mergeCell ref="E1057:G1057"/>
    <mergeCell ref="A1058:G1058"/>
    <mergeCell ref="A1059:B1059"/>
    <mergeCell ref="E1066:F1066"/>
    <mergeCell ref="E1050:F1050"/>
    <mergeCell ref="E1051:G1051"/>
    <mergeCell ref="A1052:G1052"/>
    <mergeCell ref="A1053:B1053"/>
    <mergeCell ref="E1055:F1055"/>
    <mergeCell ref="A1041:G1041"/>
    <mergeCell ref="A1042:B1042"/>
    <mergeCell ref="E1045:F1045"/>
    <mergeCell ref="A1046:B1046"/>
    <mergeCell ref="E1049:F1049"/>
    <mergeCell ref="E1034:F1034"/>
    <mergeCell ref="A1035:B1035"/>
    <mergeCell ref="E1038:F1038"/>
    <mergeCell ref="E1039:F1039"/>
    <mergeCell ref="E1040:G1040"/>
    <mergeCell ref="E1092:F1092"/>
    <mergeCell ref="E1093:F1093"/>
    <mergeCell ref="E1094:G1094"/>
    <mergeCell ref="A1095:G1095"/>
    <mergeCell ref="A1096:B1096"/>
    <mergeCell ref="E1086:F1086"/>
    <mergeCell ref="E1087:F1087"/>
    <mergeCell ref="E1088:G1088"/>
    <mergeCell ref="A1089:G1089"/>
    <mergeCell ref="A1090:B1090"/>
    <mergeCell ref="E1077:G1077"/>
    <mergeCell ref="A1078:G1078"/>
    <mergeCell ref="A1079:B1079"/>
    <mergeCell ref="E1082:F1082"/>
    <mergeCell ref="A1083:B1083"/>
    <mergeCell ref="A1067:B1067"/>
    <mergeCell ref="E1071:F1071"/>
    <mergeCell ref="A1072:B1072"/>
    <mergeCell ref="E1075:F1075"/>
    <mergeCell ref="E1076:F1076"/>
    <mergeCell ref="A1127:B1127"/>
    <mergeCell ref="E1129:F1129"/>
    <mergeCell ref="E1130:F1130"/>
    <mergeCell ref="E1131:G1131"/>
    <mergeCell ref="A1132:G1132"/>
    <mergeCell ref="A1120:B1120"/>
    <mergeCell ref="E1123:F1123"/>
    <mergeCell ref="E1124:F1124"/>
    <mergeCell ref="E1125:G1125"/>
    <mergeCell ref="A1126:G1126"/>
    <mergeCell ref="E1113:F1113"/>
    <mergeCell ref="E1114:G1114"/>
    <mergeCell ref="A1115:G1115"/>
    <mergeCell ref="A1116:B1116"/>
    <mergeCell ref="E1119:F1119"/>
    <mergeCell ref="E1103:F1103"/>
    <mergeCell ref="A1104:B1104"/>
    <mergeCell ref="E1108:F1108"/>
    <mergeCell ref="A1109:B1109"/>
    <mergeCell ref="E1112:F1112"/>
    <mergeCell ref="A1163:G1163"/>
    <mergeCell ref="A1164:B1164"/>
    <mergeCell ref="E1166:F1166"/>
    <mergeCell ref="E1167:F1167"/>
    <mergeCell ref="E1168:G1168"/>
    <mergeCell ref="E1156:F1156"/>
    <mergeCell ref="A1157:B1157"/>
    <mergeCell ref="E1160:F1160"/>
    <mergeCell ref="E1161:F1161"/>
    <mergeCell ref="E1162:G1162"/>
    <mergeCell ref="E1149:F1149"/>
    <mergeCell ref="E1150:F1150"/>
    <mergeCell ref="E1151:G1151"/>
    <mergeCell ref="A1152:G1152"/>
    <mergeCell ref="A1153:B1153"/>
    <mergeCell ref="A1133:B1133"/>
    <mergeCell ref="E1140:F1140"/>
    <mergeCell ref="A1141:B1141"/>
    <mergeCell ref="E1145:F1145"/>
    <mergeCell ref="A1146:B1146"/>
    <mergeCell ref="E1199:G1199"/>
    <mergeCell ref="A1200:G1200"/>
    <mergeCell ref="A1201:B1201"/>
    <mergeCell ref="E1203:F1203"/>
    <mergeCell ref="E1204:F1204"/>
    <mergeCell ref="A1190:B1190"/>
    <mergeCell ref="E1193:F1193"/>
    <mergeCell ref="A1194:B1194"/>
    <mergeCell ref="E1197:F1197"/>
    <mergeCell ref="E1198:F1198"/>
    <mergeCell ref="A1183:B1183"/>
    <mergeCell ref="E1186:F1186"/>
    <mergeCell ref="E1187:F1187"/>
    <mergeCell ref="E1188:G1188"/>
    <mergeCell ref="A1189:G1189"/>
    <mergeCell ref="A1169:G1169"/>
    <mergeCell ref="A1170:B1170"/>
    <mergeCell ref="E1177:F1177"/>
    <mergeCell ref="A1178:B1178"/>
    <mergeCell ref="E1182:F1182"/>
    <mergeCell ref="E1235:F1235"/>
    <mergeCell ref="E1236:G1236"/>
    <mergeCell ref="A1237:G1237"/>
    <mergeCell ref="A1238:B1238"/>
    <mergeCell ref="E1240:F1240"/>
    <mergeCell ref="A1226:G1226"/>
    <mergeCell ref="A1227:B1227"/>
    <mergeCell ref="E1230:F1230"/>
    <mergeCell ref="A1231:B1231"/>
    <mergeCell ref="E1234:F1234"/>
    <mergeCell ref="E1219:F1219"/>
    <mergeCell ref="A1220:B1220"/>
    <mergeCell ref="E1223:F1223"/>
    <mergeCell ref="E1224:F1224"/>
    <mergeCell ref="E1225:G1225"/>
    <mergeCell ref="E1205:G1205"/>
    <mergeCell ref="A1206:G1206"/>
    <mergeCell ref="A1207:B1207"/>
    <mergeCell ref="E1214:F1214"/>
    <mergeCell ref="A1215:B1215"/>
    <mergeCell ref="E1271:F1271"/>
    <mergeCell ref="E1272:F1272"/>
    <mergeCell ref="E1273:G1273"/>
    <mergeCell ref="A1274:G1274"/>
    <mergeCell ref="A1275:B1275"/>
    <mergeCell ref="E1262:G1262"/>
    <mergeCell ref="A1263:G1263"/>
    <mergeCell ref="A1264:B1264"/>
    <mergeCell ref="E1267:F1267"/>
    <mergeCell ref="A1268:B1268"/>
    <mergeCell ref="A1252:B1252"/>
    <mergeCell ref="E1256:F1256"/>
    <mergeCell ref="A1257:B1257"/>
    <mergeCell ref="E1260:F1260"/>
    <mergeCell ref="E1261:F1261"/>
    <mergeCell ref="E1241:F1241"/>
    <mergeCell ref="E1242:G1242"/>
    <mergeCell ref="A1243:G1243"/>
    <mergeCell ref="A1244:B1244"/>
    <mergeCell ref="E1251:F1251"/>
    <mergeCell ref="A1305:B1305"/>
    <mergeCell ref="E1308:F1308"/>
    <mergeCell ref="E1309:F1309"/>
    <mergeCell ref="E1310:G1310"/>
    <mergeCell ref="A1311:G1311"/>
    <mergeCell ref="E1298:F1298"/>
    <mergeCell ref="E1299:G1299"/>
    <mergeCell ref="A1300:G1300"/>
    <mergeCell ref="A1301:B1301"/>
    <mergeCell ref="E1304:F1304"/>
    <mergeCell ref="E1288:F1288"/>
    <mergeCell ref="A1289:B1289"/>
    <mergeCell ref="E1293:F1293"/>
    <mergeCell ref="A1294:B1294"/>
    <mergeCell ref="E1297:F1297"/>
    <mergeCell ref="E1277:F1277"/>
    <mergeCell ref="E1278:F1278"/>
    <mergeCell ref="E1279:G1279"/>
    <mergeCell ref="A1280:G1280"/>
    <mergeCell ref="A1281:B1281"/>
    <mergeCell ref="E1341:F1341"/>
    <mergeCell ref="A1342:B1342"/>
    <mergeCell ref="E1345:F1345"/>
    <mergeCell ref="E1346:F1346"/>
    <mergeCell ref="E1347:G1347"/>
    <mergeCell ref="E1334:F1334"/>
    <mergeCell ref="E1335:F1335"/>
    <mergeCell ref="E1336:G1336"/>
    <mergeCell ref="A1337:G1337"/>
    <mergeCell ref="A1338:B1338"/>
    <mergeCell ref="A1318:B1318"/>
    <mergeCell ref="E1325:F1325"/>
    <mergeCell ref="A1326:B1326"/>
    <mergeCell ref="E1330:F1330"/>
    <mergeCell ref="A1331:B1331"/>
    <mergeCell ref="A1312:B1312"/>
    <mergeCell ref="E1314:F1314"/>
    <mergeCell ref="E1315:F1315"/>
    <mergeCell ref="E1316:G1316"/>
    <mergeCell ref="A1317:G1317"/>
    <mergeCell ref="A1375:B1375"/>
    <mergeCell ref="E1378:F1378"/>
    <mergeCell ref="A1379:B1379"/>
    <mergeCell ref="E1382:F1382"/>
    <mergeCell ref="E1383:F1383"/>
    <mergeCell ref="A1368:B1368"/>
    <mergeCell ref="E1371:F1371"/>
    <mergeCell ref="E1372:F1372"/>
    <mergeCell ref="E1373:G1373"/>
    <mergeCell ref="A1374:G1374"/>
    <mergeCell ref="A1354:G1354"/>
    <mergeCell ref="A1355:B1355"/>
    <mergeCell ref="E1362:F1362"/>
    <mergeCell ref="A1363:B1363"/>
    <mergeCell ref="E1367:F1367"/>
    <mergeCell ref="A1348:G1348"/>
    <mergeCell ref="A1349:B1349"/>
    <mergeCell ref="E1351:F1351"/>
    <mergeCell ref="E1352:F1352"/>
    <mergeCell ref="E1353:G1353"/>
    <mergeCell ref="A1411:G1411"/>
    <mergeCell ref="A1412:B1412"/>
    <mergeCell ref="E1415:F1415"/>
    <mergeCell ref="A1416:B1416"/>
    <mergeCell ref="E1419:F1419"/>
    <mergeCell ref="E1404:F1404"/>
    <mergeCell ref="A1405:B1405"/>
    <mergeCell ref="E1408:F1408"/>
    <mergeCell ref="E1409:F1409"/>
    <mergeCell ref="E1410:G1410"/>
    <mergeCell ref="E1390:G1390"/>
    <mergeCell ref="A1391:G1391"/>
    <mergeCell ref="A1392:B1392"/>
    <mergeCell ref="E1399:F1399"/>
    <mergeCell ref="A1400:B1400"/>
    <mergeCell ref="E1384:G1384"/>
    <mergeCell ref="A1385:G1385"/>
    <mergeCell ref="A1386:B1386"/>
    <mergeCell ref="E1388:F1388"/>
    <mergeCell ref="E1389:F1389"/>
    <mergeCell ref="E1447:G1447"/>
    <mergeCell ref="A1448:G1448"/>
    <mergeCell ref="A1449:B1449"/>
    <mergeCell ref="E1452:F1452"/>
    <mergeCell ref="A1453:B1453"/>
    <mergeCell ref="A1437:B1437"/>
    <mergeCell ref="E1441:F1441"/>
    <mergeCell ref="A1442:B1442"/>
    <mergeCell ref="E1445:F1445"/>
    <mergeCell ref="E1446:F1446"/>
    <mergeCell ref="E1426:F1426"/>
    <mergeCell ref="E1427:G1427"/>
    <mergeCell ref="A1428:G1428"/>
    <mergeCell ref="A1429:B1429"/>
    <mergeCell ref="E1436:F1436"/>
    <mergeCell ref="E1420:F1420"/>
    <mergeCell ref="E1421:G1421"/>
    <mergeCell ref="A1422:G1422"/>
    <mergeCell ref="A1423:B1423"/>
    <mergeCell ref="E1425:F1425"/>
    <mergeCell ref="E1483:F1483"/>
    <mergeCell ref="E1484:G1484"/>
    <mergeCell ref="A1485:G1485"/>
    <mergeCell ref="A1486:B1486"/>
    <mergeCell ref="E1489:F1489"/>
    <mergeCell ref="E1473:F1473"/>
    <mergeCell ref="A1474:B1474"/>
    <mergeCell ref="E1478:F1478"/>
    <mergeCell ref="A1479:B1479"/>
    <mergeCell ref="E1482:F1482"/>
    <mergeCell ref="E1462:F1462"/>
    <mergeCell ref="E1463:F1463"/>
    <mergeCell ref="E1464:G1464"/>
    <mergeCell ref="A1465:G1465"/>
    <mergeCell ref="A1466:B1466"/>
    <mergeCell ref="E1456:F1456"/>
    <mergeCell ref="E1457:F1457"/>
    <mergeCell ref="E1458:G1458"/>
    <mergeCell ref="A1459:G1459"/>
    <mergeCell ref="A1460:B1460"/>
    <mergeCell ref="E1519:F1519"/>
    <mergeCell ref="E1520:F1520"/>
    <mergeCell ref="E1521:G1521"/>
    <mergeCell ref="A1522:G1522"/>
    <mergeCell ref="A1523:B1523"/>
    <mergeCell ref="A1503:B1503"/>
    <mergeCell ref="E1510:F1510"/>
    <mergeCell ref="A1511:B1511"/>
    <mergeCell ref="E1515:F1515"/>
    <mergeCell ref="A1516:B1516"/>
    <mergeCell ref="A1497:B1497"/>
    <mergeCell ref="E1499:F1499"/>
    <mergeCell ref="E1500:F1500"/>
    <mergeCell ref="E1501:G1501"/>
    <mergeCell ref="A1502:G1502"/>
    <mergeCell ref="A1490:B1490"/>
    <mergeCell ref="E1493:F1493"/>
    <mergeCell ref="E1494:F1494"/>
    <mergeCell ref="E1495:G1495"/>
    <mergeCell ref="A1496:G1496"/>
    <mergeCell ref="A1553:B1553"/>
    <mergeCell ref="E1556:F1556"/>
    <mergeCell ref="E1557:F1557"/>
    <mergeCell ref="E1558:G1558"/>
    <mergeCell ref="A1559:G1559"/>
    <mergeCell ref="A1539:G1539"/>
    <mergeCell ref="A1540:B1540"/>
    <mergeCell ref="E1547:F1547"/>
    <mergeCell ref="A1548:B1548"/>
    <mergeCell ref="E1552:F1552"/>
    <mergeCell ref="A1533:G1533"/>
    <mergeCell ref="A1534:B1534"/>
    <mergeCell ref="E1536:F1536"/>
    <mergeCell ref="E1537:F1537"/>
    <mergeCell ref="E1538:G1538"/>
    <mergeCell ref="E1526:F1526"/>
    <mergeCell ref="A1527:B1527"/>
    <mergeCell ref="E1530:F1530"/>
    <mergeCell ref="E1531:F1531"/>
    <mergeCell ref="E1532:G1532"/>
    <mergeCell ref="E1589:F1589"/>
    <mergeCell ref="A1590:B1590"/>
    <mergeCell ref="E1593:F1593"/>
    <mergeCell ref="E1594:F1594"/>
    <mergeCell ref="E1595:G1595"/>
    <mergeCell ref="E1575:G1575"/>
    <mergeCell ref="A1576:G1576"/>
    <mergeCell ref="A1577:B1577"/>
    <mergeCell ref="E1584:F1584"/>
    <mergeCell ref="A1585:B1585"/>
    <mergeCell ref="E1569:G1569"/>
    <mergeCell ref="A1570:G1570"/>
    <mergeCell ref="A1571:B1571"/>
    <mergeCell ref="E1573:F1573"/>
    <mergeCell ref="E1574:F1574"/>
    <mergeCell ref="A1560:B1560"/>
    <mergeCell ref="E1563:F1563"/>
    <mergeCell ref="A1564:B1564"/>
    <mergeCell ref="E1567:F1567"/>
    <mergeCell ref="E1568:F1568"/>
    <mergeCell ref="A1622:B1622"/>
    <mergeCell ref="E1626:F1626"/>
    <mergeCell ref="A1627:B1627"/>
    <mergeCell ref="E1630:F1630"/>
    <mergeCell ref="E1631:F1631"/>
    <mergeCell ref="E1611:F1611"/>
    <mergeCell ref="E1612:G1612"/>
    <mergeCell ref="A1613:G1613"/>
    <mergeCell ref="A1614:B1614"/>
    <mergeCell ref="E1621:F1621"/>
    <mergeCell ref="E1605:F1605"/>
    <mergeCell ref="E1606:G1606"/>
    <mergeCell ref="A1607:G1607"/>
    <mergeCell ref="A1608:B1608"/>
    <mergeCell ref="E1610:F1610"/>
    <mergeCell ref="A1596:G1596"/>
    <mergeCell ref="A1597:B1597"/>
    <mergeCell ref="E1600:F1600"/>
    <mergeCell ref="A1601:B1601"/>
    <mergeCell ref="E1604:F1604"/>
    <mergeCell ref="E1658:F1658"/>
    <mergeCell ref="A1659:B1659"/>
    <mergeCell ref="E1663:F1663"/>
    <mergeCell ref="A1664:B1664"/>
    <mergeCell ref="E1667:F1667"/>
    <mergeCell ref="E1647:F1647"/>
    <mergeCell ref="E1648:F1648"/>
    <mergeCell ref="E1649:G1649"/>
    <mergeCell ref="A1650:G1650"/>
    <mergeCell ref="A1651:B1651"/>
    <mergeCell ref="E1641:F1641"/>
    <mergeCell ref="E1642:F1642"/>
    <mergeCell ref="E1643:G1643"/>
    <mergeCell ref="A1644:G1644"/>
    <mergeCell ref="A1645:B1645"/>
    <mergeCell ref="E1632:G1632"/>
    <mergeCell ref="A1633:G1633"/>
    <mergeCell ref="A1634:B1634"/>
    <mergeCell ref="E1637:F1637"/>
    <mergeCell ref="A1638:B1638"/>
    <mergeCell ref="A1688:B1688"/>
    <mergeCell ref="E1695:F1695"/>
    <mergeCell ref="A1696:B1696"/>
    <mergeCell ref="E1700:F1700"/>
    <mergeCell ref="A1701:B1701"/>
    <mergeCell ref="A1682:B1682"/>
    <mergeCell ref="E1684:F1684"/>
    <mergeCell ref="E1685:F1685"/>
    <mergeCell ref="E1686:G1686"/>
    <mergeCell ref="A1687:G1687"/>
    <mergeCell ref="A1675:B1675"/>
    <mergeCell ref="E1678:F1678"/>
    <mergeCell ref="E1679:F1679"/>
    <mergeCell ref="E1680:G1680"/>
    <mergeCell ref="A1681:G1681"/>
    <mergeCell ref="E1668:F1668"/>
    <mergeCell ref="E1669:G1669"/>
    <mergeCell ref="A1670:G1670"/>
    <mergeCell ref="A1671:B1671"/>
    <mergeCell ref="E1674:F1674"/>
    <mergeCell ref="A1724:G1724"/>
    <mergeCell ref="A1725:B1725"/>
    <mergeCell ref="E1732:F1732"/>
    <mergeCell ref="A1733:B1733"/>
    <mergeCell ref="E1737:F1737"/>
    <mergeCell ref="A1718:G1718"/>
    <mergeCell ref="A1719:B1719"/>
    <mergeCell ref="E1721:F1721"/>
    <mergeCell ref="E1722:F1722"/>
    <mergeCell ref="E1723:G1723"/>
    <mergeCell ref="E1711:F1711"/>
    <mergeCell ref="A1712:B1712"/>
    <mergeCell ref="E1715:F1715"/>
    <mergeCell ref="E1716:F1716"/>
    <mergeCell ref="E1717:G1717"/>
    <mergeCell ref="E1704:F1704"/>
    <mergeCell ref="E1705:F1705"/>
    <mergeCell ref="E1706:G1706"/>
    <mergeCell ref="A1707:G1707"/>
    <mergeCell ref="A1708:B1708"/>
    <mergeCell ref="E1760:G1760"/>
    <mergeCell ref="A1761:G1761"/>
    <mergeCell ref="A1762:B1762"/>
    <mergeCell ref="E1769:F1769"/>
    <mergeCell ref="A1770:B1770"/>
    <mergeCell ref="E1754:G1754"/>
    <mergeCell ref="A1755:G1755"/>
    <mergeCell ref="A1756:B1756"/>
    <mergeCell ref="E1758:F1758"/>
    <mergeCell ref="E1759:F1759"/>
    <mergeCell ref="A1745:B1745"/>
    <mergeCell ref="E1748:F1748"/>
    <mergeCell ref="A1749:B1749"/>
    <mergeCell ref="E1752:F1752"/>
    <mergeCell ref="E1753:F1753"/>
    <mergeCell ref="A1738:B1738"/>
    <mergeCell ref="E1741:F1741"/>
    <mergeCell ref="E1742:F1742"/>
    <mergeCell ref="E1743:G1743"/>
    <mergeCell ref="A1744:G1744"/>
    <mergeCell ref="E1796:F1796"/>
    <mergeCell ref="E1797:G1797"/>
    <mergeCell ref="A1798:G1798"/>
    <mergeCell ref="A1799:B1799"/>
    <mergeCell ref="E1806:F1806"/>
    <mergeCell ref="E1790:F1790"/>
    <mergeCell ref="E1791:G1791"/>
    <mergeCell ref="A1792:G1792"/>
    <mergeCell ref="A1793:B1793"/>
    <mergeCell ref="E1795:F1795"/>
    <mergeCell ref="A1781:G1781"/>
    <mergeCell ref="A1782:B1782"/>
    <mergeCell ref="E1785:F1785"/>
    <mergeCell ref="A1786:B1786"/>
    <mergeCell ref="E1789:F1789"/>
    <mergeCell ref="E1774:F1774"/>
    <mergeCell ref="A1775:B1775"/>
    <mergeCell ref="E1778:F1778"/>
    <mergeCell ref="E1779:F1779"/>
    <mergeCell ref="E1780:G1780"/>
    <mergeCell ref="E1832:F1832"/>
    <mergeCell ref="E1833:F1833"/>
    <mergeCell ref="E1834:G1834"/>
    <mergeCell ref="A1835:G1835"/>
    <mergeCell ref="A1836:B1836"/>
    <mergeCell ref="E1826:F1826"/>
    <mergeCell ref="E1827:F1827"/>
    <mergeCell ref="E1828:G1828"/>
    <mergeCell ref="A1829:G1829"/>
    <mergeCell ref="A1830:B1830"/>
    <mergeCell ref="E1817:G1817"/>
    <mergeCell ref="A1818:G1818"/>
    <mergeCell ref="A1819:B1819"/>
    <mergeCell ref="E1822:F1822"/>
    <mergeCell ref="A1823:B1823"/>
    <mergeCell ref="A1807:B1807"/>
    <mergeCell ref="E1811:F1811"/>
    <mergeCell ref="A1812:B1812"/>
    <mergeCell ref="E1815:F1815"/>
    <mergeCell ref="E1816:F1816"/>
    <mergeCell ref="A1867:B1867"/>
    <mergeCell ref="E1869:F1869"/>
    <mergeCell ref="E1870:F1870"/>
    <mergeCell ref="E1871:G1871"/>
    <mergeCell ref="A1872:G1872"/>
    <mergeCell ref="A1860:B1860"/>
    <mergeCell ref="E1863:F1863"/>
    <mergeCell ref="E1864:F1864"/>
    <mergeCell ref="E1865:G1865"/>
    <mergeCell ref="A1866:G1866"/>
    <mergeCell ref="E1853:F1853"/>
    <mergeCell ref="E1854:G1854"/>
    <mergeCell ref="A1855:G1855"/>
    <mergeCell ref="A1856:B1856"/>
    <mergeCell ref="E1859:F1859"/>
    <mergeCell ref="E1843:F1843"/>
    <mergeCell ref="A1844:B1844"/>
    <mergeCell ref="E1848:F1848"/>
    <mergeCell ref="A1849:B1849"/>
    <mergeCell ref="E1852:F1852"/>
    <mergeCell ref="A1903:G1903"/>
    <mergeCell ref="A1904:B1904"/>
    <mergeCell ref="E1906:F1906"/>
    <mergeCell ref="E1907:F1907"/>
    <mergeCell ref="E1908:G1908"/>
    <mergeCell ref="E1896:F1896"/>
    <mergeCell ref="A1897:B1897"/>
    <mergeCell ref="E1900:F1900"/>
    <mergeCell ref="E1901:F1901"/>
    <mergeCell ref="E1902:G1902"/>
    <mergeCell ref="E1889:F1889"/>
    <mergeCell ref="E1890:F1890"/>
    <mergeCell ref="E1891:G1891"/>
    <mergeCell ref="A1892:G1892"/>
    <mergeCell ref="A1893:B1893"/>
    <mergeCell ref="A1873:B1873"/>
    <mergeCell ref="E1880:F1880"/>
    <mergeCell ref="A1881:B1881"/>
    <mergeCell ref="E1885:F1885"/>
    <mergeCell ref="A1886:B1886"/>
    <mergeCell ref="E1939:G1939"/>
    <mergeCell ref="A1940:G1940"/>
    <mergeCell ref="A1941:B1941"/>
    <mergeCell ref="E1943:F1943"/>
    <mergeCell ref="E1944:F1944"/>
    <mergeCell ref="A1930:B1930"/>
    <mergeCell ref="E1933:F1933"/>
    <mergeCell ref="A1934:B1934"/>
    <mergeCell ref="E1937:F1937"/>
    <mergeCell ref="E1938:F1938"/>
    <mergeCell ref="A1923:B1923"/>
    <mergeCell ref="E1926:F1926"/>
    <mergeCell ref="E1927:F1927"/>
    <mergeCell ref="E1928:G1928"/>
    <mergeCell ref="A1929:G1929"/>
    <mergeCell ref="A1909:G1909"/>
    <mergeCell ref="A1910:B1910"/>
    <mergeCell ref="E1917:F1917"/>
    <mergeCell ref="A1918:B1918"/>
    <mergeCell ref="E1922:F1922"/>
    <mergeCell ref="E1975:F1975"/>
    <mergeCell ref="E1976:G1976"/>
    <mergeCell ref="A1977:G1977"/>
    <mergeCell ref="A1978:B1978"/>
    <mergeCell ref="E1980:F1980"/>
    <mergeCell ref="A1966:G1966"/>
    <mergeCell ref="A1967:B1967"/>
    <mergeCell ref="E1970:F1970"/>
    <mergeCell ref="A1971:B1971"/>
    <mergeCell ref="E1974:F1974"/>
    <mergeCell ref="E1959:F1959"/>
    <mergeCell ref="A1960:B1960"/>
    <mergeCell ref="E1963:F1963"/>
    <mergeCell ref="E1964:F1964"/>
    <mergeCell ref="E1965:G1965"/>
    <mergeCell ref="E1945:G1945"/>
    <mergeCell ref="A1946:G1946"/>
    <mergeCell ref="A1947:B1947"/>
    <mergeCell ref="E1954:F1954"/>
    <mergeCell ref="A1955:B1955"/>
    <mergeCell ref="E2011:F2011"/>
    <mergeCell ref="E2012:F2012"/>
    <mergeCell ref="E2013:G2013"/>
    <mergeCell ref="A2014:G2014"/>
    <mergeCell ref="A2015:B2015"/>
    <mergeCell ref="E2002:G2002"/>
    <mergeCell ref="A2003:G2003"/>
    <mergeCell ref="A2004:B2004"/>
    <mergeCell ref="E2007:F2007"/>
    <mergeCell ref="A2008:B2008"/>
    <mergeCell ref="A1992:B1992"/>
    <mergeCell ref="E1996:F1996"/>
    <mergeCell ref="A1997:B1997"/>
    <mergeCell ref="E2000:F2000"/>
    <mergeCell ref="E2001:F2001"/>
    <mergeCell ref="E1981:F1981"/>
    <mergeCell ref="E1982:G1982"/>
    <mergeCell ref="A1983:G1983"/>
    <mergeCell ref="A1984:B1984"/>
    <mergeCell ref="E1991:F1991"/>
    <mergeCell ref="A2045:B2045"/>
    <mergeCell ref="E2048:F2048"/>
    <mergeCell ref="E2049:F2049"/>
    <mergeCell ref="E2050:G2050"/>
    <mergeCell ref="A2051:G2051"/>
    <mergeCell ref="E2038:F2038"/>
    <mergeCell ref="E2039:G2039"/>
    <mergeCell ref="A2040:G2040"/>
    <mergeCell ref="A2041:B2041"/>
    <mergeCell ref="E2044:F2044"/>
    <mergeCell ref="E2028:F2028"/>
    <mergeCell ref="A2029:B2029"/>
    <mergeCell ref="E2033:F2033"/>
    <mergeCell ref="A2034:B2034"/>
    <mergeCell ref="E2037:F2037"/>
    <mergeCell ref="E2017:F2017"/>
    <mergeCell ref="E2018:F2018"/>
    <mergeCell ref="E2019:G2019"/>
    <mergeCell ref="A2020:G2020"/>
    <mergeCell ref="A2021:B2021"/>
    <mergeCell ref="E2081:F2081"/>
    <mergeCell ref="A2082:B2082"/>
    <mergeCell ref="E2085:F2085"/>
    <mergeCell ref="E2086:F2086"/>
    <mergeCell ref="E2087:G2087"/>
    <mergeCell ref="E2074:F2074"/>
    <mergeCell ref="E2075:F2075"/>
    <mergeCell ref="E2076:G2076"/>
    <mergeCell ref="A2077:G2077"/>
    <mergeCell ref="A2078:B2078"/>
    <mergeCell ref="A2058:B2058"/>
    <mergeCell ref="E2065:F2065"/>
    <mergeCell ref="A2066:B2066"/>
    <mergeCell ref="E2070:F2070"/>
    <mergeCell ref="A2071:B2071"/>
    <mergeCell ref="A2052:B2052"/>
    <mergeCell ref="E2054:F2054"/>
    <mergeCell ref="E2055:F2055"/>
    <mergeCell ref="E2056:G2056"/>
    <mergeCell ref="A2057:G2057"/>
    <mergeCell ref="A2115:B2115"/>
    <mergeCell ref="E2118:F2118"/>
    <mergeCell ref="A2119:B2119"/>
    <mergeCell ref="E2122:F2122"/>
    <mergeCell ref="E2123:F2123"/>
    <mergeCell ref="A2108:B2108"/>
    <mergeCell ref="E2111:F2111"/>
    <mergeCell ref="E2112:F2112"/>
    <mergeCell ref="E2113:G2113"/>
    <mergeCell ref="A2114:G2114"/>
    <mergeCell ref="A2094:G2094"/>
    <mergeCell ref="A2095:B2095"/>
    <mergeCell ref="E2102:F2102"/>
    <mergeCell ref="A2103:B2103"/>
    <mergeCell ref="E2107:F2107"/>
    <mergeCell ref="A2088:G2088"/>
    <mergeCell ref="A2089:B2089"/>
    <mergeCell ref="E2091:F2091"/>
    <mergeCell ref="E2092:F2092"/>
    <mergeCell ref="E2093:G2093"/>
    <mergeCell ref="A2151:G2151"/>
    <mergeCell ref="A2152:B2152"/>
    <mergeCell ref="E2155:F2155"/>
    <mergeCell ref="A2156:B2156"/>
    <mergeCell ref="E2159:F2159"/>
    <mergeCell ref="E2144:F2144"/>
    <mergeCell ref="A2145:B2145"/>
    <mergeCell ref="E2148:F2148"/>
    <mergeCell ref="E2149:F2149"/>
    <mergeCell ref="E2150:G2150"/>
    <mergeCell ref="E2130:G2130"/>
    <mergeCell ref="A2131:G2131"/>
    <mergeCell ref="A2132:B2132"/>
    <mergeCell ref="E2139:F2139"/>
    <mergeCell ref="A2140:B2140"/>
    <mergeCell ref="E2124:G2124"/>
    <mergeCell ref="A2125:G2125"/>
    <mergeCell ref="A2126:B2126"/>
    <mergeCell ref="E2128:F2128"/>
    <mergeCell ref="E2129:F2129"/>
    <mergeCell ref="E2187:G2187"/>
    <mergeCell ref="A2188:G2188"/>
    <mergeCell ref="A2189:B2189"/>
    <mergeCell ref="E2192:F2192"/>
    <mergeCell ref="A2193:B2193"/>
    <mergeCell ref="A2177:B2177"/>
    <mergeCell ref="E2181:F2181"/>
    <mergeCell ref="A2182:B2182"/>
    <mergeCell ref="E2185:F2185"/>
    <mergeCell ref="E2186:F2186"/>
    <mergeCell ref="E2166:F2166"/>
    <mergeCell ref="E2167:G2167"/>
    <mergeCell ref="A2168:G2168"/>
    <mergeCell ref="A2169:B2169"/>
    <mergeCell ref="E2176:F2176"/>
    <mergeCell ref="E2160:F2160"/>
    <mergeCell ref="E2161:G2161"/>
    <mergeCell ref="A2162:G2162"/>
    <mergeCell ref="A2163:B2163"/>
    <mergeCell ref="E2165:F2165"/>
    <mergeCell ref="E2223:F2223"/>
    <mergeCell ref="E2224:G2224"/>
    <mergeCell ref="A2225:G2225"/>
    <mergeCell ref="A2226:B2226"/>
    <mergeCell ref="E2229:F2229"/>
    <mergeCell ref="E2213:F2213"/>
    <mergeCell ref="A2214:B2214"/>
    <mergeCell ref="E2218:F2218"/>
    <mergeCell ref="A2219:B2219"/>
    <mergeCell ref="E2222:F2222"/>
    <mergeCell ref="E2202:F2202"/>
    <mergeCell ref="E2203:F2203"/>
    <mergeCell ref="E2204:G2204"/>
    <mergeCell ref="A2205:G2205"/>
    <mergeCell ref="A2206:B2206"/>
    <mergeCell ref="E2196:F2196"/>
    <mergeCell ref="E2197:F2197"/>
    <mergeCell ref="E2198:G2198"/>
    <mergeCell ref="A2199:G2199"/>
    <mergeCell ref="A2200:B2200"/>
    <mergeCell ref="E2259:F2259"/>
    <mergeCell ref="E2260:F2260"/>
    <mergeCell ref="E2261:G2261"/>
    <mergeCell ref="A2262:G2262"/>
    <mergeCell ref="A2263:B2263"/>
    <mergeCell ref="A2243:B2243"/>
    <mergeCell ref="E2250:F2250"/>
    <mergeCell ref="A2251:B2251"/>
    <mergeCell ref="E2255:F2255"/>
    <mergeCell ref="A2256:B2256"/>
    <mergeCell ref="A2237:B2237"/>
    <mergeCell ref="E2239:F2239"/>
    <mergeCell ref="E2240:F2240"/>
    <mergeCell ref="E2241:G2241"/>
    <mergeCell ref="A2242:G2242"/>
    <mergeCell ref="A2230:B2230"/>
    <mergeCell ref="E2233:F2233"/>
    <mergeCell ref="E2234:F2234"/>
    <mergeCell ref="E2235:G2235"/>
    <mergeCell ref="A2236:G2236"/>
    <mergeCell ref="A2293:B2293"/>
    <mergeCell ref="E2296:F2296"/>
    <mergeCell ref="E2297:F2297"/>
    <mergeCell ref="E2298:G2298"/>
    <mergeCell ref="A2299:G2299"/>
    <mergeCell ref="A2279:G2279"/>
    <mergeCell ref="A2280:B2280"/>
    <mergeCell ref="E2287:F2287"/>
    <mergeCell ref="A2288:B2288"/>
    <mergeCell ref="E2292:F2292"/>
    <mergeCell ref="A2273:G2273"/>
    <mergeCell ref="A2274:B2274"/>
    <mergeCell ref="E2276:F2276"/>
    <mergeCell ref="E2277:F2277"/>
    <mergeCell ref="E2278:G2278"/>
    <mergeCell ref="E2266:F2266"/>
    <mergeCell ref="A2267:B2267"/>
    <mergeCell ref="E2270:F2270"/>
    <mergeCell ref="E2271:F2271"/>
    <mergeCell ref="E2272:G2272"/>
    <mergeCell ref="E2329:F2329"/>
    <mergeCell ref="A2330:B2330"/>
    <mergeCell ref="E2333:F2333"/>
    <mergeCell ref="E2334:F2334"/>
    <mergeCell ref="E2335:G2335"/>
    <mergeCell ref="E2315:G2315"/>
    <mergeCell ref="A2316:G2316"/>
    <mergeCell ref="A2317:B2317"/>
    <mergeCell ref="E2324:F2324"/>
    <mergeCell ref="A2325:B2325"/>
    <mergeCell ref="E2309:G2309"/>
    <mergeCell ref="A2310:G2310"/>
    <mergeCell ref="A2311:B2311"/>
    <mergeCell ref="E2313:F2313"/>
    <mergeCell ref="E2314:F2314"/>
    <mergeCell ref="A2300:B2300"/>
    <mergeCell ref="E2303:F2303"/>
    <mergeCell ref="A2304:B2304"/>
    <mergeCell ref="E2307:F2307"/>
    <mergeCell ref="E2308:F2308"/>
    <mergeCell ref="A2362:B2362"/>
    <mergeCell ref="E2366:F2366"/>
    <mergeCell ref="A2367:B2367"/>
    <mergeCell ref="E2370:F2370"/>
    <mergeCell ref="E2371:F2371"/>
    <mergeCell ref="E2351:F2351"/>
    <mergeCell ref="E2352:G2352"/>
    <mergeCell ref="A2353:G2353"/>
    <mergeCell ref="A2354:B2354"/>
    <mergeCell ref="E2361:F2361"/>
    <mergeCell ref="E2345:F2345"/>
    <mergeCell ref="E2346:G2346"/>
    <mergeCell ref="A2347:G2347"/>
    <mergeCell ref="A2348:B2348"/>
    <mergeCell ref="E2350:F2350"/>
    <mergeCell ref="A2336:G2336"/>
    <mergeCell ref="A2337:B2337"/>
    <mergeCell ref="E2340:F2340"/>
    <mergeCell ref="A2341:B2341"/>
    <mergeCell ref="E2344:F2344"/>
    <mergeCell ref="E2398:F2398"/>
    <mergeCell ref="A2399:B2399"/>
    <mergeCell ref="E2403:F2403"/>
    <mergeCell ref="A2404:B2404"/>
    <mergeCell ref="E2407:F2407"/>
    <mergeCell ref="E2387:F2387"/>
    <mergeCell ref="E2388:F2388"/>
    <mergeCell ref="E2389:G2389"/>
    <mergeCell ref="A2390:G2390"/>
    <mergeCell ref="A2391:B2391"/>
    <mergeCell ref="E2381:F2381"/>
    <mergeCell ref="E2382:F2382"/>
    <mergeCell ref="E2383:G2383"/>
    <mergeCell ref="A2384:G2384"/>
    <mergeCell ref="A2385:B2385"/>
    <mergeCell ref="E2372:G2372"/>
    <mergeCell ref="A2373:G2373"/>
    <mergeCell ref="A2374:B2374"/>
    <mergeCell ref="E2377:F2377"/>
    <mergeCell ref="A2378:B2378"/>
    <mergeCell ref="A2428:B2428"/>
    <mergeCell ref="E2435:F2435"/>
    <mergeCell ref="A2436:B2436"/>
    <mergeCell ref="E2440:F2440"/>
    <mergeCell ref="A2441:B2441"/>
    <mergeCell ref="A2422:B2422"/>
    <mergeCell ref="E2424:F2424"/>
    <mergeCell ref="E2425:F2425"/>
    <mergeCell ref="E2426:G2426"/>
    <mergeCell ref="A2427:G2427"/>
    <mergeCell ref="A2415:B2415"/>
    <mergeCell ref="E2418:F2418"/>
    <mergeCell ref="E2419:F2419"/>
    <mergeCell ref="E2420:G2420"/>
    <mergeCell ref="A2421:G2421"/>
    <mergeCell ref="E2408:F2408"/>
    <mergeCell ref="E2409:G2409"/>
    <mergeCell ref="A2410:G2410"/>
    <mergeCell ref="A2411:B2411"/>
    <mergeCell ref="E2414:F2414"/>
    <mergeCell ref="A2464:G2464"/>
    <mergeCell ref="A2465:B2465"/>
    <mergeCell ref="E2472:F2472"/>
    <mergeCell ref="A2473:B2473"/>
    <mergeCell ref="E2477:F2477"/>
    <mergeCell ref="A2458:G2458"/>
    <mergeCell ref="A2459:B2459"/>
    <mergeCell ref="E2461:F2461"/>
    <mergeCell ref="E2462:F2462"/>
    <mergeCell ref="E2463:G2463"/>
    <mergeCell ref="E2451:F2451"/>
    <mergeCell ref="A2452:B2452"/>
    <mergeCell ref="E2455:F2455"/>
    <mergeCell ref="E2456:F2456"/>
    <mergeCell ref="E2457:G2457"/>
    <mergeCell ref="E2444:F2444"/>
    <mergeCell ref="E2445:F2445"/>
    <mergeCell ref="E2446:G2446"/>
    <mergeCell ref="A2447:G2447"/>
    <mergeCell ref="A2448:B2448"/>
    <mergeCell ref="E2500:G2500"/>
    <mergeCell ref="A2501:G2501"/>
    <mergeCell ref="A2502:B2502"/>
    <mergeCell ref="E2509:F2509"/>
    <mergeCell ref="A2510:B2510"/>
    <mergeCell ref="E2494:G2494"/>
    <mergeCell ref="A2495:G2495"/>
    <mergeCell ref="A2496:B2496"/>
    <mergeCell ref="E2498:F2498"/>
    <mergeCell ref="E2499:F2499"/>
    <mergeCell ref="A2485:B2485"/>
    <mergeCell ref="E2488:F2488"/>
    <mergeCell ref="A2489:B2489"/>
    <mergeCell ref="E2492:F2492"/>
    <mergeCell ref="E2493:F2493"/>
    <mergeCell ref="A2478:B2478"/>
    <mergeCell ref="E2481:F2481"/>
    <mergeCell ref="E2482:F2482"/>
    <mergeCell ref="E2483:G2483"/>
    <mergeCell ref="A2484:G2484"/>
    <mergeCell ref="E2536:F2536"/>
    <mergeCell ref="E2537:G2537"/>
    <mergeCell ref="A2538:G2538"/>
    <mergeCell ref="A2539:B2539"/>
    <mergeCell ref="E2546:F2546"/>
    <mergeCell ref="E2530:F2530"/>
    <mergeCell ref="E2531:G2531"/>
    <mergeCell ref="A2532:G2532"/>
    <mergeCell ref="A2533:B2533"/>
    <mergeCell ref="E2535:F2535"/>
    <mergeCell ref="A2521:G2521"/>
    <mergeCell ref="A2522:B2522"/>
    <mergeCell ref="E2525:F2525"/>
    <mergeCell ref="A2526:B2526"/>
    <mergeCell ref="E2529:F2529"/>
    <mergeCell ref="E2514:F2514"/>
    <mergeCell ref="A2515:B2515"/>
    <mergeCell ref="E2518:F2518"/>
    <mergeCell ref="E2519:F2519"/>
    <mergeCell ref="E2520:G2520"/>
    <mergeCell ref="E2572:F2572"/>
    <mergeCell ref="E2573:F2573"/>
    <mergeCell ref="E2574:G2574"/>
    <mergeCell ref="A2575:G2575"/>
    <mergeCell ref="A2576:B2576"/>
    <mergeCell ref="E2566:F2566"/>
    <mergeCell ref="E2567:F2567"/>
    <mergeCell ref="E2568:G2568"/>
    <mergeCell ref="A2569:G2569"/>
    <mergeCell ref="A2570:B2570"/>
    <mergeCell ref="E2557:G2557"/>
    <mergeCell ref="A2558:G2558"/>
    <mergeCell ref="A2559:B2559"/>
    <mergeCell ref="E2562:F2562"/>
    <mergeCell ref="A2563:B2563"/>
    <mergeCell ref="A2547:B2547"/>
    <mergeCell ref="E2551:F2551"/>
    <mergeCell ref="A2552:B2552"/>
    <mergeCell ref="E2555:F2555"/>
    <mergeCell ref="E2556:F2556"/>
    <mergeCell ref="A2607:B2607"/>
    <mergeCell ref="E2609:F2609"/>
    <mergeCell ref="E2610:F2610"/>
    <mergeCell ref="E2611:G2611"/>
    <mergeCell ref="A2612:G2612"/>
    <mergeCell ref="A2600:B2600"/>
    <mergeCell ref="E2603:F2603"/>
    <mergeCell ref="E2604:F2604"/>
    <mergeCell ref="E2605:G2605"/>
    <mergeCell ref="A2606:G2606"/>
    <mergeCell ref="E2593:F2593"/>
    <mergeCell ref="E2594:G2594"/>
    <mergeCell ref="A2595:G2595"/>
    <mergeCell ref="A2596:B2596"/>
    <mergeCell ref="E2599:F2599"/>
    <mergeCell ref="E2583:F2583"/>
    <mergeCell ref="A2584:B2584"/>
    <mergeCell ref="E2588:F2588"/>
    <mergeCell ref="A2589:B2589"/>
    <mergeCell ref="E2592:F2592"/>
    <mergeCell ref="A2643:G2643"/>
    <mergeCell ref="A2644:B2644"/>
    <mergeCell ref="E2646:F2646"/>
    <mergeCell ref="E2647:F2647"/>
    <mergeCell ref="E2648:G2648"/>
    <mergeCell ref="E2636:F2636"/>
    <mergeCell ref="A2637:B2637"/>
    <mergeCell ref="E2640:F2640"/>
    <mergeCell ref="E2641:F2641"/>
    <mergeCell ref="E2642:G2642"/>
    <mergeCell ref="E2629:F2629"/>
    <mergeCell ref="E2630:F2630"/>
    <mergeCell ref="E2631:G2631"/>
    <mergeCell ref="A2632:G2632"/>
    <mergeCell ref="A2633:B2633"/>
    <mergeCell ref="A2613:B2613"/>
    <mergeCell ref="E2620:F2620"/>
    <mergeCell ref="A2621:B2621"/>
    <mergeCell ref="E2625:F2625"/>
    <mergeCell ref="A2626:B2626"/>
    <mergeCell ref="E2679:G2679"/>
    <mergeCell ref="A2680:G2680"/>
    <mergeCell ref="A2681:B2681"/>
    <mergeCell ref="E2683:F2683"/>
    <mergeCell ref="E2684:F2684"/>
    <mergeCell ref="A2670:B2670"/>
    <mergeCell ref="E2673:F2673"/>
    <mergeCell ref="A2674:B2674"/>
    <mergeCell ref="E2677:F2677"/>
    <mergeCell ref="E2678:F2678"/>
    <mergeCell ref="A2663:B2663"/>
    <mergeCell ref="E2666:F2666"/>
    <mergeCell ref="E2667:F2667"/>
    <mergeCell ref="E2668:G2668"/>
    <mergeCell ref="A2669:G2669"/>
    <mergeCell ref="A2649:G2649"/>
    <mergeCell ref="A2650:B2650"/>
    <mergeCell ref="E2657:F2657"/>
    <mergeCell ref="A2658:B2658"/>
    <mergeCell ref="E2662:F2662"/>
    <mergeCell ref="E2715:F2715"/>
    <mergeCell ref="E2716:G2716"/>
    <mergeCell ref="A2717:G2717"/>
    <mergeCell ref="A2718:B2718"/>
    <mergeCell ref="E2720:F2720"/>
    <mergeCell ref="A2706:G2706"/>
    <mergeCell ref="A2707:B2707"/>
    <mergeCell ref="E2710:F2710"/>
    <mergeCell ref="A2711:B2711"/>
    <mergeCell ref="E2714:F2714"/>
    <mergeCell ref="E2699:F2699"/>
    <mergeCell ref="A2700:B2700"/>
    <mergeCell ref="E2703:F2703"/>
    <mergeCell ref="E2704:F2704"/>
    <mergeCell ref="E2705:G2705"/>
    <mergeCell ref="E2685:G2685"/>
    <mergeCell ref="A2686:G2686"/>
    <mergeCell ref="A2687:B2687"/>
    <mergeCell ref="E2694:F2694"/>
    <mergeCell ref="A2695:B2695"/>
    <mergeCell ref="E2751:F2751"/>
    <mergeCell ref="E2752:F2752"/>
    <mergeCell ref="E2753:G2753"/>
    <mergeCell ref="A2754:G2754"/>
    <mergeCell ref="A2755:B2755"/>
    <mergeCell ref="E2742:G2742"/>
    <mergeCell ref="A2743:G2743"/>
    <mergeCell ref="A2744:B2744"/>
    <mergeCell ref="E2747:F2747"/>
    <mergeCell ref="A2748:B2748"/>
    <mergeCell ref="A2732:B2732"/>
    <mergeCell ref="E2736:F2736"/>
    <mergeCell ref="A2737:B2737"/>
    <mergeCell ref="E2740:F2740"/>
    <mergeCell ref="E2741:F2741"/>
    <mergeCell ref="E2721:F2721"/>
    <mergeCell ref="E2722:G2722"/>
    <mergeCell ref="A2723:G2723"/>
    <mergeCell ref="A2724:B2724"/>
    <mergeCell ref="E2731:F2731"/>
    <mergeCell ref="A2785:B2785"/>
    <mergeCell ref="E2788:F2788"/>
    <mergeCell ref="E2789:F2789"/>
    <mergeCell ref="E2790:G2790"/>
    <mergeCell ref="A2791:G2791"/>
    <mergeCell ref="E2778:F2778"/>
    <mergeCell ref="E2779:G2779"/>
    <mergeCell ref="A2780:G2780"/>
    <mergeCell ref="A2781:B2781"/>
    <mergeCell ref="E2784:F2784"/>
    <mergeCell ref="E2768:F2768"/>
    <mergeCell ref="A2769:B2769"/>
    <mergeCell ref="E2773:F2773"/>
    <mergeCell ref="A2774:B2774"/>
    <mergeCell ref="E2777:F2777"/>
    <mergeCell ref="E2757:F2757"/>
    <mergeCell ref="E2758:F2758"/>
    <mergeCell ref="E2759:G2759"/>
    <mergeCell ref="A2760:G2760"/>
    <mergeCell ref="A2761:B2761"/>
    <mergeCell ref="E2821:F2821"/>
    <mergeCell ref="A2822:B2822"/>
    <mergeCell ref="E2825:F2825"/>
    <mergeCell ref="E2826:F2826"/>
    <mergeCell ref="E2827:G2827"/>
    <mergeCell ref="E2814:F2814"/>
    <mergeCell ref="E2815:F2815"/>
    <mergeCell ref="E2816:G2816"/>
    <mergeCell ref="A2817:G2817"/>
    <mergeCell ref="A2818:B2818"/>
    <mergeCell ref="A2798:B2798"/>
    <mergeCell ref="E2805:F2805"/>
    <mergeCell ref="A2806:B2806"/>
    <mergeCell ref="E2810:F2810"/>
    <mergeCell ref="A2811:B2811"/>
    <mergeCell ref="A2792:B2792"/>
    <mergeCell ref="E2794:F2794"/>
    <mergeCell ref="E2795:F2795"/>
    <mergeCell ref="E2796:G2796"/>
    <mergeCell ref="A2797:G2797"/>
    <mergeCell ref="A2855:B2855"/>
    <mergeCell ref="E2858:F2858"/>
    <mergeCell ref="A2859:B2859"/>
    <mergeCell ref="E2862:F2862"/>
    <mergeCell ref="E2863:F2863"/>
    <mergeCell ref="A2848:B2848"/>
    <mergeCell ref="E2851:F2851"/>
    <mergeCell ref="E2852:F2852"/>
    <mergeCell ref="E2853:G2853"/>
    <mergeCell ref="A2854:G2854"/>
    <mergeCell ref="A2834:G2834"/>
    <mergeCell ref="A2835:B2835"/>
    <mergeCell ref="E2842:F2842"/>
    <mergeCell ref="A2843:B2843"/>
    <mergeCell ref="E2847:F2847"/>
    <mergeCell ref="A2828:G2828"/>
    <mergeCell ref="A2829:B2829"/>
    <mergeCell ref="E2831:F2831"/>
    <mergeCell ref="E2832:F2832"/>
    <mergeCell ref="E2833:G2833"/>
    <mergeCell ref="A2891:G2891"/>
    <mergeCell ref="A2892:B2892"/>
    <mergeCell ref="E2895:F2895"/>
    <mergeCell ref="A2896:B2896"/>
    <mergeCell ref="E2899:F2899"/>
    <mergeCell ref="E2884:F2884"/>
    <mergeCell ref="A2885:B2885"/>
    <mergeCell ref="E2888:F2888"/>
    <mergeCell ref="E2889:F2889"/>
    <mergeCell ref="E2890:G2890"/>
    <mergeCell ref="E2870:G2870"/>
    <mergeCell ref="A2871:G2871"/>
    <mergeCell ref="A2872:B2872"/>
    <mergeCell ref="E2879:F2879"/>
    <mergeCell ref="A2880:B2880"/>
    <mergeCell ref="E2864:G2864"/>
    <mergeCell ref="A2865:G2865"/>
    <mergeCell ref="A2866:B2866"/>
    <mergeCell ref="E2868:F2868"/>
    <mergeCell ref="E2869:F2869"/>
    <mergeCell ref="E2927:G2927"/>
    <mergeCell ref="A2928:G2928"/>
    <mergeCell ref="A2929:B2929"/>
    <mergeCell ref="E2932:F2932"/>
    <mergeCell ref="A2933:B2933"/>
    <mergeCell ref="A2917:B2917"/>
    <mergeCell ref="E2921:F2921"/>
    <mergeCell ref="A2922:B2922"/>
    <mergeCell ref="E2925:F2925"/>
    <mergeCell ref="E2926:F2926"/>
    <mergeCell ref="E2906:F2906"/>
    <mergeCell ref="E2907:G2907"/>
    <mergeCell ref="A2908:G2908"/>
    <mergeCell ref="A2909:B2909"/>
    <mergeCell ref="E2916:F2916"/>
    <mergeCell ref="E2900:F2900"/>
    <mergeCell ref="E2901:G2901"/>
    <mergeCell ref="A2902:G2902"/>
    <mergeCell ref="A2903:B2903"/>
    <mergeCell ref="E2905:F2905"/>
    <mergeCell ref="E2963:F2963"/>
    <mergeCell ref="E2964:G2964"/>
    <mergeCell ref="A2965:G2965"/>
    <mergeCell ref="A2966:B2966"/>
    <mergeCell ref="E2969:F2969"/>
    <mergeCell ref="E2953:F2953"/>
    <mergeCell ref="A2954:B2954"/>
    <mergeCell ref="E2958:F2958"/>
    <mergeCell ref="A2959:B2959"/>
    <mergeCell ref="E2962:F2962"/>
    <mergeCell ref="E2942:F2942"/>
    <mergeCell ref="E2943:F2943"/>
    <mergeCell ref="E2944:G2944"/>
    <mergeCell ref="A2945:G2945"/>
    <mergeCell ref="A2946:B2946"/>
    <mergeCell ref="E2936:F2936"/>
    <mergeCell ref="E2937:F2937"/>
    <mergeCell ref="E2938:G2938"/>
    <mergeCell ref="A2939:G2939"/>
    <mergeCell ref="A2940:B2940"/>
    <mergeCell ref="E2999:F2999"/>
    <mergeCell ref="E3000:F3000"/>
    <mergeCell ref="E3001:G3001"/>
    <mergeCell ref="A3002:G3002"/>
    <mergeCell ref="A3003:B3003"/>
    <mergeCell ref="A2983:B2983"/>
    <mergeCell ref="E2990:F2990"/>
    <mergeCell ref="A2991:B2991"/>
    <mergeCell ref="E2995:F2995"/>
    <mergeCell ref="A2996:B2996"/>
    <mergeCell ref="A2977:B2977"/>
    <mergeCell ref="E2979:F2979"/>
    <mergeCell ref="E2980:F2980"/>
    <mergeCell ref="E2981:G2981"/>
    <mergeCell ref="A2982:G2982"/>
    <mergeCell ref="A2970:B2970"/>
    <mergeCell ref="E2973:F2973"/>
    <mergeCell ref="E2974:F2974"/>
    <mergeCell ref="E2975:G2975"/>
    <mergeCell ref="A2976:G2976"/>
    <mergeCell ref="A3033:B3033"/>
    <mergeCell ref="E3036:F3036"/>
    <mergeCell ref="E3037:F3037"/>
    <mergeCell ref="E3038:G3038"/>
    <mergeCell ref="A3039:G3039"/>
    <mergeCell ref="A3019:G3019"/>
    <mergeCell ref="A3020:B3020"/>
    <mergeCell ref="E3027:F3027"/>
    <mergeCell ref="A3028:B3028"/>
    <mergeCell ref="E3032:F3032"/>
    <mergeCell ref="A3013:G3013"/>
    <mergeCell ref="A3014:B3014"/>
    <mergeCell ref="E3016:F3016"/>
    <mergeCell ref="E3017:F3017"/>
    <mergeCell ref="E3018:G3018"/>
    <mergeCell ref="E3006:F3006"/>
    <mergeCell ref="A3007:B3007"/>
    <mergeCell ref="E3010:F3010"/>
    <mergeCell ref="E3011:F3011"/>
    <mergeCell ref="E3012:G3012"/>
    <mergeCell ref="E3069:F3069"/>
    <mergeCell ref="A3070:B3070"/>
    <mergeCell ref="E3073:F3073"/>
    <mergeCell ref="E3074:F3074"/>
    <mergeCell ref="E3075:G3075"/>
    <mergeCell ref="E3055:G3055"/>
    <mergeCell ref="A3056:G3056"/>
    <mergeCell ref="A3057:B3057"/>
    <mergeCell ref="E3064:F3064"/>
    <mergeCell ref="A3065:B3065"/>
    <mergeCell ref="E3049:G3049"/>
    <mergeCell ref="A3050:G3050"/>
    <mergeCell ref="A3051:B3051"/>
    <mergeCell ref="E3053:F3053"/>
    <mergeCell ref="E3054:F3054"/>
    <mergeCell ref="A3040:B3040"/>
    <mergeCell ref="E3043:F3043"/>
    <mergeCell ref="A3044:B3044"/>
    <mergeCell ref="E3047:F3047"/>
    <mergeCell ref="E3048:F3048"/>
    <mergeCell ref="A3102:B3102"/>
    <mergeCell ref="E3106:F3106"/>
    <mergeCell ref="A3107:B3107"/>
    <mergeCell ref="E3110:F3110"/>
    <mergeCell ref="E3111:F3111"/>
    <mergeCell ref="E3091:F3091"/>
    <mergeCell ref="E3092:G3092"/>
    <mergeCell ref="A3093:G3093"/>
    <mergeCell ref="A3094:B3094"/>
    <mergeCell ref="E3101:F3101"/>
    <mergeCell ref="E3085:F3085"/>
    <mergeCell ref="E3086:G3086"/>
    <mergeCell ref="A3087:G3087"/>
    <mergeCell ref="A3088:B3088"/>
    <mergeCell ref="E3090:F3090"/>
    <mergeCell ref="A3076:G3076"/>
    <mergeCell ref="A3077:B3077"/>
    <mergeCell ref="E3080:F3080"/>
    <mergeCell ref="A3081:B3081"/>
    <mergeCell ref="E3084:F3084"/>
    <mergeCell ref="E3138:F3138"/>
    <mergeCell ref="A3139:B3139"/>
    <mergeCell ref="E3143:F3143"/>
    <mergeCell ref="A3144:B3144"/>
    <mergeCell ref="E3147:F3147"/>
    <mergeCell ref="E3127:F3127"/>
    <mergeCell ref="E3128:F3128"/>
    <mergeCell ref="E3129:G3129"/>
    <mergeCell ref="A3130:G3130"/>
    <mergeCell ref="A3131:B3131"/>
    <mergeCell ref="E3121:F3121"/>
    <mergeCell ref="E3122:F3122"/>
    <mergeCell ref="E3123:G3123"/>
    <mergeCell ref="A3124:G3124"/>
    <mergeCell ref="A3125:B3125"/>
    <mergeCell ref="E3112:G3112"/>
    <mergeCell ref="A3113:G3113"/>
    <mergeCell ref="A3114:B3114"/>
    <mergeCell ref="E3117:F3117"/>
    <mergeCell ref="A3118:B3118"/>
    <mergeCell ref="A3168:B3168"/>
    <mergeCell ref="E3175:F3175"/>
    <mergeCell ref="A3176:B3176"/>
    <mergeCell ref="E3180:F3180"/>
    <mergeCell ref="A3181:B3181"/>
    <mergeCell ref="A3162:B3162"/>
    <mergeCell ref="E3164:F3164"/>
    <mergeCell ref="E3165:F3165"/>
    <mergeCell ref="E3166:G3166"/>
    <mergeCell ref="A3167:G3167"/>
    <mergeCell ref="A3155:B3155"/>
    <mergeCell ref="E3158:F3158"/>
    <mergeCell ref="E3159:F3159"/>
    <mergeCell ref="E3160:G3160"/>
    <mergeCell ref="A3161:G3161"/>
    <mergeCell ref="E3148:F3148"/>
    <mergeCell ref="E3149:G3149"/>
    <mergeCell ref="A3150:G3150"/>
    <mergeCell ref="A3151:B3151"/>
    <mergeCell ref="E3154:F3154"/>
    <mergeCell ref="A3204:G3204"/>
    <mergeCell ref="A3205:B3205"/>
    <mergeCell ref="E3212:F3212"/>
    <mergeCell ref="A3213:B3213"/>
    <mergeCell ref="E3217:F3217"/>
    <mergeCell ref="A3198:G3198"/>
    <mergeCell ref="A3199:B3199"/>
    <mergeCell ref="E3201:F3201"/>
    <mergeCell ref="E3202:F3202"/>
    <mergeCell ref="E3203:G3203"/>
    <mergeCell ref="E3191:F3191"/>
    <mergeCell ref="A3192:B3192"/>
    <mergeCell ref="E3195:F3195"/>
    <mergeCell ref="E3196:F3196"/>
    <mergeCell ref="E3197:G3197"/>
    <mergeCell ref="E3184:F3184"/>
    <mergeCell ref="E3185:F3185"/>
    <mergeCell ref="E3186:G3186"/>
    <mergeCell ref="A3187:G3187"/>
    <mergeCell ref="A3188:B3188"/>
    <mergeCell ref="E3240:G3240"/>
    <mergeCell ref="A3241:G3241"/>
    <mergeCell ref="A3242:B3242"/>
    <mergeCell ref="E3249:F3249"/>
    <mergeCell ref="A3250:B3250"/>
    <mergeCell ref="E3234:G3234"/>
    <mergeCell ref="A3235:G3235"/>
    <mergeCell ref="A3236:B3236"/>
    <mergeCell ref="E3238:F3238"/>
    <mergeCell ref="E3239:F3239"/>
    <mergeCell ref="A3225:B3225"/>
    <mergeCell ref="E3228:F3228"/>
    <mergeCell ref="A3229:B3229"/>
    <mergeCell ref="E3232:F3232"/>
    <mergeCell ref="E3233:F3233"/>
    <mergeCell ref="A3218:B3218"/>
    <mergeCell ref="E3221:F3221"/>
    <mergeCell ref="E3222:F3222"/>
    <mergeCell ref="E3223:G3223"/>
    <mergeCell ref="A3224:G3224"/>
    <mergeCell ref="E3276:F3276"/>
    <mergeCell ref="E3277:G3277"/>
    <mergeCell ref="A3278:G3278"/>
    <mergeCell ref="A3279:B3279"/>
    <mergeCell ref="E3286:F3286"/>
    <mergeCell ref="E3270:F3270"/>
    <mergeCell ref="E3271:G3271"/>
    <mergeCell ref="A3272:G3272"/>
    <mergeCell ref="A3273:B3273"/>
    <mergeCell ref="E3275:F3275"/>
    <mergeCell ref="A3261:G3261"/>
    <mergeCell ref="A3262:B3262"/>
    <mergeCell ref="E3265:F3265"/>
    <mergeCell ref="A3266:B3266"/>
    <mergeCell ref="E3269:F3269"/>
    <mergeCell ref="E3254:F3254"/>
    <mergeCell ref="A3255:B3255"/>
    <mergeCell ref="E3258:F3258"/>
    <mergeCell ref="E3259:F3259"/>
    <mergeCell ref="E3260:G3260"/>
    <mergeCell ref="E3312:F3312"/>
    <mergeCell ref="E3313:F3313"/>
    <mergeCell ref="E3314:G3314"/>
    <mergeCell ref="A3315:G3315"/>
    <mergeCell ref="A3316:B3316"/>
    <mergeCell ref="E3306:F3306"/>
    <mergeCell ref="E3307:F3307"/>
    <mergeCell ref="E3308:G3308"/>
    <mergeCell ref="A3309:G3309"/>
    <mergeCell ref="A3310:B3310"/>
    <mergeCell ref="E3297:G3297"/>
    <mergeCell ref="A3298:G3298"/>
    <mergeCell ref="A3299:B3299"/>
    <mergeCell ref="E3302:F3302"/>
    <mergeCell ref="A3303:B3303"/>
    <mergeCell ref="A3287:B3287"/>
    <mergeCell ref="E3291:F3291"/>
    <mergeCell ref="A3292:B3292"/>
    <mergeCell ref="E3295:F3295"/>
    <mergeCell ref="E3296:F3296"/>
    <mergeCell ref="E3350:F3350"/>
    <mergeCell ref="A3351:B3351"/>
    <mergeCell ref="E3353:F3353"/>
    <mergeCell ref="E3354:F3354"/>
    <mergeCell ref="A3339:B3339"/>
    <mergeCell ref="E3341:F3341"/>
    <mergeCell ref="A3342:B3342"/>
    <mergeCell ref="E3347:F3347"/>
    <mergeCell ref="A3348:B3348"/>
    <mergeCell ref="E3333:F3333"/>
    <mergeCell ref="E3334:G3334"/>
    <mergeCell ref="A3335:G3335"/>
    <mergeCell ref="A3336:B3336"/>
    <mergeCell ref="E3338:F3338"/>
    <mergeCell ref="E3323:F3323"/>
    <mergeCell ref="A3324:B3324"/>
    <mergeCell ref="E3328:F3328"/>
    <mergeCell ref="A3329:B3329"/>
    <mergeCell ref="E3332:F3332"/>
  </mergeCells>
  <pageMargins left="0.51181102362204722" right="0.51181102362204722" top="0.51181102362204722" bottom="0.51181102362204722" header="0" footer="0"/>
  <pageSetup paperSize="9" scale="80" orientation="portrait" r:id="rId1"/>
  <headerFooter>
    <oddFooter>&amp;R&amp;G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/>
  </sheetPr>
  <dimension ref="A1:K32"/>
  <sheetViews>
    <sheetView view="pageBreakPreview" zoomScale="85" zoomScaleNormal="100" zoomScaleSheetLayoutView="85" workbookViewId="0">
      <selection activeCell="I8" sqref="I8"/>
    </sheetView>
  </sheetViews>
  <sheetFormatPr defaultRowHeight="15" x14ac:dyDescent="0.25"/>
  <cols>
    <col min="1" max="1" width="9.28515625" customWidth="1"/>
    <col min="2" max="2" width="68.7109375" customWidth="1"/>
    <col min="3" max="3" width="9.28515625" customWidth="1"/>
    <col min="4" max="4" width="10.28515625" customWidth="1"/>
    <col min="5" max="5" width="9.28515625" customWidth="1"/>
    <col min="6" max="8" width="12.42578125" customWidth="1"/>
    <col min="9" max="10" width="8.7109375" customWidth="1"/>
    <col min="11" max="11" width="4.7109375" customWidth="1"/>
  </cols>
  <sheetData>
    <row r="1" spans="1:11" ht="129" customHeight="1" x14ac:dyDescent="0.25">
      <c r="A1" s="86"/>
      <c r="B1" s="86"/>
      <c r="C1" s="86"/>
      <c r="D1" s="86"/>
      <c r="E1" s="86"/>
      <c r="F1" s="86"/>
      <c r="G1" s="86"/>
      <c r="H1" s="86"/>
      <c r="I1" s="86"/>
      <c r="J1" s="86"/>
      <c r="K1" s="86"/>
    </row>
    <row r="2" spans="1:11" ht="9.9499999999999993" customHeight="1" x14ac:dyDescent="0.25">
      <c r="A2" s="9"/>
      <c r="B2" s="117" t="s">
        <v>4127</v>
      </c>
      <c r="C2" s="117"/>
      <c r="D2" s="9"/>
      <c r="E2" s="9"/>
      <c r="F2" s="9"/>
      <c r="G2" s="9"/>
      <c r="H2" s="9"/>
      <c r="I2" s="9"/>
      <c r="J2" s="9"/>
      <c r="K2" s="9"/>
    </row>
    <row r="3" spans="1:11" ht="21.95" customHeight="1" x14ac:dyDescent="0.25">
      <c r="A3" s="45" t="s">
        <v>1</v>
      </c>
      <c r="B3" s="46" t="s">
        <v>2</v>
      </c>
      <c r="C3" s="45" t="s">
        <v>3</v>
      </c>
      <c r="D3" s="45" t="s">
        <v>4128</v>
      </c>
      <c r="E3" s="45" t="s">
        <v>4016</v>
      </c>
      <c r="F3" s="45" t="s">
        <v>5</v>
      </c>
      <c r="G3" s="45" t="s">
        <v>3895</v>
      </c>
      <c r="H3" s="45" t="s">
        <v>4129</v>
      </c>
      <c r="I3" s="45" t="s">
        <v>42</v>
      </c>
      <c r="J3" s="45" t="s">
        <v>4130</v>
      </c>
      <c r="K3" s="45" t="s">
        <v>4131</v>
      </c>
    </row>
    <row r="4" spans="1:11" ht="20.100000000000001" customHeight="1" x14ac:dyDescent="0.25">
      <c r="A4" s="47" t="s">
        <v>92</v>
      </c>
      <c r="B4" s="48" t="s">
        <v>93</v>
      </c>
      <c r="C4" s="47" t="s">
        <v>25</v>
      </c>
      <c r="D4" s="47" t="s">
        <v>3922</v>
      </c>
      <c r="E4" s="47" t="s">
        <v>16</v>
      </c>
      <c r="F4" s="49">
        <v>78038.69</v>
      </c>
      <c r="G4" s="50">
        <v>190.35</v>
      </c>
      <c r="H4" s="50">
        <f t="shared" ref="H4:H30" si="0">ROUND(F4*G4,2)</f>
        <v>14854664.640000001</v>
      </c>
      <c r="I4" s="51">
        <f t="shared" ref="I4:I30" si="1">H4/VALOR_TOTAL*100</f>
        <v>47.576592037058077</v>
      </c>
      <c r="J4" s="51">
        <f>I4</f>
        <v>47.576592037058077</v>
      </c>
      <c r="K4" s="47" t="str">
        <f t="shared" ref="K4:K30" si="2">IF(J4&lt;=50,"A",IF(J4&lt;=80,"B","C"))</f>
        <v>A</v>
      </c>
    </row>
    <row r="5" spans="1:11" ht="27.95" customHeight="1" x14ac:dyDescent="0.25">
      <c r="A5" s="47" t="s">
        <v>82</v>
      </c>
      <c r="B5" s="48" t="s">
        <v>83</v>
      </c>
      <c r="C5" s="47" t="s">
        <v>20</v>
      </c>
      <c r="D5" s="47" t="s">
        <v>3922</v>
      </c>
      <c r="E5" s="47" t="s">
        <v>84</v>
      </c>
      <c r="F5" s="49">
        <v>60333.79</v>
      </c>
      <c r="G5" s="50">
        <v>57.51</v>
      </c>
      <c r="H5" s="50">
        <f t="shared" si="0"/>
        <v>3469796.26</v>
      </c>
      <c r="I5" s="51">
        <f t="shared" si="1"/>
        <v>11.11308030941383</v>
      </c>
      <c r="J5" s="51">
        <f t="shared" ref="J5:J30" si="3">I5+J4</f>
        <v>58.689672346471909</v>
      </c>
      <c r="K5" s="47" t="str">
        <f t="shared" si="2"/>
        <v>B</v>
      </c>
    </row>
    <row r="6" spans="1:11" ht="20.100000000000001" customHeight="1" x14ac:dyDescent="0.25">
      <c r="A6" s="47" t="s">
        <v>63</v>
      </c>
      <c r="B6" s="48" t="s">
        <v>64</v>
      </c>
      <c r="C6" s="47" t="s">
        <v>20</v>
      </c>
      <c r="D6" s="47" t="s">
        <v>3922</v>
      </c>
      <c r="E6" s="47" t="s">
        <v>65</v>
      </c>
      <c r="F6" s="49">
        <v>2246155.8199999998</v>
      </c>
      <c r="G6" s="50">
        <v>1.49</v>
      </c>
      <c r="H6" s="50">
        <f t="shared" si="0"/>
        <v>3346772.17</v>
      </c>
      <c r="I6" s="51">
        <f t="shared" si="1"/>
        <v>10.719058156608076</v>
      </c>
      <c r="J6" s="51">
        <f t="shared" si="3"/>
        <v>69.40873050307998</v>
      </c>
      <c r="K6" s="47" t="str">
        <f t="shared" si="2"/>
        <v>B</v>
      </c>
    </row>
    <row r="7" spans="1:11" ht="20.100000000000001" customHeight="1" x14ac:dyDescent="0.25">
      <c r="A7" s="47" t="s">
        <v>74</v>
      </c>
      <c r="B7" s="48" t="s">
        <v>75</v>
      </c>
      <c r="C7" s="47" t="s">
        <v>76</v>
      </c>
      <c r="D7" s="47" t="s">
        <v>3922</v>
      </c>
      <c r="E7" s="47" t="s">
        <v>77</v>
      </c>
      <c r="F7" s="49">
        <v>7803.91</v>
      </c>
      <c r="G7" s="50">
        <v>252.34</v>
      </c>
      <c r="H7" s="50">
        <f t="shared" si="0"/>
        <v>1969238.65</v>
      </c>
      <c r="I7" s="51">
        <f t="shared" si="1"/>
        <v>6.3070871100229002</v>
      </c>
      <c r="J7" s="51">
        <f t="shared" si="3"/>
        <v>75.715817613102885</v>
      </c>
      <c r="K7" s="47" t="str">
        <f t="shared" si="2"/>
        <v>B</v>
      </c>
    </row>
    <row r="8" spans="1:11" ht="20.100000000000001" customHeight="1" x14ac:dyDescent="0.25">
      <c r="A8" s="47" t="s">
        <v>70</v>
      </c>
      <c r="B8" s="48" t="s">
        <v>71</v>
      </c>
      <c r="C8" s="47" t="s">
        <v>25</v>
      </c>
      <c r="D8" s="47" t="s">
        <v>3981</v>
      </c>
      <c r="E8" s="47" t="s">
        <v>61</v>
      </c>
      <c r="F8" s="49">
        <v>57294.58</v>
      </c>
      <c r="G8" s="50">
        <v>33.69</v>
      </c>
      <c r="H8" s="50">
        <f t="shared" si="0"/>
        <v>1930254.4</v>
      </c>
      <c r="I8" s="51">
        <f t="shared" si="1"/>
        <v>6.1822281648316162</v>
      </c>
      <c r="J8" s="51">
        <f t="shared" si="3"/>
        <v>81.898045777934499</v>
      </c>
      <c r="K8" s="47" t="str">
        <f t="shared" si="2"/>
        <v>C</v>
      </c>
    </row>
    <row r="9" spans="1:11" ht="27.95" customHeight="1" x14ac:dyDescent="0.25">
      <c r="A9" s="47" t="s">
        <v>41</v>
      </c>
      <c r="B9" s="48" t="s">
        <v>39</v>
      </c>
      <c r="C9" s="47" t="s">
        <v>25</v>
      </c>
      <c r="D9" s="47" t="s">
        <v>3922</v>
      </c>
      <c r="E9" s="47" t="s">
        <v>42</v>
      </c>
      <c r="F9" s="49">
        <v>100</v>
      </c>
      <c r="G9" s="50">
        <v>13538.88</v>
      </c>
      <c r="H9" s="50">
        <f t="shared" si="0"/>
        <v>1353888</v>
      </c>
      <c r="I9" s="51">
        <f t="shared" si="1"/>
        <v>4.336239060316375</v>
      </c>
      <c r="J9" s="51">
        <f t="shared" si="3"/>
        <v>86.234284838250872</v>
      </c>
      <c r="K9" s="47" t="str">
        <f t="shared" si="2"/>
        <v>C</v>
      </c>
    </row>
    <row r="10" spans="1:11" ht="15" customHeight="1" x14ac:dyDescent="0.25">
      <c r="A10" s="47" t="s">
        <v>105</v>
      </c>
      <c r="B10" s="48" t="s">
        <v>106</v>
      </c>
      <c r="C10" s="47" t="s">
        <v>20</v>
      </c>
      <c r="D10" s="47" t="s">
        <v>3922</v>
      </c>
      <c r="E10" s="47" t="s">
        <v>16</v>
      </c>
      <c r="F10" s="49">
        <v>32457.34</v>
      </c>
      <c r="G10" s="50">
        <v>20.29</v>
      </c>
      <c r="H10" s="50">
        <f t="shared" si="0"/>
        <v>658559.43000000005</v>
      </c>
      <c r="I10" s="51">
        <f t="shared" si="1"/>
        <v>2.1092373400943711</v>
      </c>
      <c r="J10" s="51">
        <f t="shared" si="3"/>
        <v>88.343522178345239</v>
      </c>
      <c r="K10" s="47" t="str">
        <f t="shared" si="2"/>
        <v>C</v>
      </c>
    </row>
    <row r="11" spans="1:11" ht="20.100000000000001" customHeight="1" x14ac:dyDescent="0.25">
      <c r="A11" s="47" t="s">
        <v>89</v>
      </c>
      <c r="B11" s="48" t="s">
        <v>90</v>
      </c>
      <c r="C11" s="47" t="s">
        <v>20</v>
      </c>
      <c r="D11" s="47" t="s">
        <v>3922</v>
      </c>
      <c r="E11" s="47" t="s">
        <v>26</v>
      </c>
      <c r="F11" s="49">
        <v>331</v>
      </c>
      <c r="G11" s="50">
        <v>1561.09</v>
      </c>
      <c r="H11" s="50">
        <f t="shared" si="0"/>
        <v>516720.79</v>
      </c>
      <c r="I11" s="51">
        <f t="shared" si="1"/>
        <v>1.6549558551929959</v>
      </c>
      <c r="J11" s="51">
        <f t="shared" si="3"/>
        <v>89.998478033538234</v>
      </c>
      <c r="K11" s="47" t="str">
        <f t="shared" si="2"/>
        <v>C</v>
      </c>
    </row>
    <row r="12" spans="1:11" ht="20.100000000000001" customHeight="1" x14ac:dyDescent="0.25">
      <c r="A12" s="47" t="s">
        <v>67</v>
      </c>
      <c r="B12" s="48" t="s">
        <v>68</v>
      </c>
      <c r="C12" s="47" t="s">
        <v>20</v>
      </c>
      <c r="D12" s="47" t="s">
        <v>3922</v>
      </c>
      <c r="E12" s="47" t="s">
        <v>65</v>
      </c>
      <c r="F12" s="49">
        <v>810948.98</v>
      </c>
      <c r="G12" s="50">
        <v>0.56999999999999995</v>
      </c>
      <c r="H12" s="50">
        <f t="shared" si="0"/>
        <v>462240.92</v>
      </c>
      <c r="I12" s="51">
        <f t="shared" si="1"/>
        <v>1.4804674630254322</v>
      </c>
      <c r="J12" s="51">
        <f t="shared" si="3"/>
        <v>91.478945496563668</v>
      </c>
      <c r="K12" s="47" t="str">
        <f t="shared" si="2"/>
        <v>C</v>
      </c>
    </row>
    <row r="13" spans="1:11" ht="27.95" customHeight="1" x14ac:dyDescent="0.25">
      <c r="A13" s="47" t="s">
        <v>59</v>
      </c>
      <c r="B13" s="48" t="s">
        <v>60</v>
      </c>
      <c r="C13" s="47" t="s">
        <v>20</v>
      </c>
      <c r="D13" s="47" t="s">
        <v>3922</v>
      </c>
      <c r="E13" s="47" t="s">
        <v>61</v>
      </c>
      <c r="F13" s="49">
        <v>68597.509999999995</v>
      </c>
      <c r="G13" s="50">
        <v>6.71</v>
      </c>
      <c r="H13" s="50">
        <f t="shared" si="0"/>
        <v>460289.29</v>
      </c>
      <c r="I13" s="51">
        <f t="shared" si="1"/>
        <v>1.4742167729851297</v>
      </c>
      <c r="J13" s="51">
        <f t="shared" si="3"/>
        <v>92.953162269548798</v>
      </c>
      <c r="K13" s="47" t="str">
        <f t="shared" si="2"/>
        <v>C</v>
      </c>
    </row>
    <row r="14" spans="1:11" ht="27.95" customHeight="1" x14ac:dyDescent="0.25">
      <c r="A14" s="47" t="s">
        <v>28</v>
      </c>
      <c r="B14" s="48" t="s">
        <v>29</v>
      </c>
      <c r="C14" s="47" t="s">
        <v>20</v>
      </c>
      <c r="D14" s="47" t="s">
        <v>3916</v>
      </c>
      <c r="E14" s="47" t="s">
        <v>30</v>
      </c>
      <c r="F14" s="49">
        <v>968</v>
      </c>
      <c r="G14" s="50">
        <v>382.56</v>
      </c>
      <c r="H14" s="50">
        <f t="shared" si="0"/>
        <v>370318.08000000002</v>
      </c>
      <c r="I14" s="51">
        <f t="shared" si="1"/>
        <v>1.1860565447343976</v>
      </c>
      <c r="J14" s="51">
        <f t="shared" si="3"/>
        <v>94.139218814283197</v>
      </c>
      <c r="K14" s="47" t="str">
        <f t="shared" si="2"/>
        <v>C</v>
      </c>
    </row>
    <row r="15" spans="1:11" ht="20.100000000000001" customHeight="1" x14ac:dyDescent="0.25">
      <c r="A15" s="47" t="s">
        <v>108</v>
      </c>
      <c r="B15" s="48" t="s">
        <v>109</v>
      </c>
      <c r="C15" s="47" t="s">
        <v>110</v>
      </c>
      <c r="D15" s="47" t="s">
        <v>3922</v>
      </c>
      <c r="E15" s="47" t="s">
        <v>111</v>
      </c>
      <c r="F15" s="49">
        <v>78038.69</v>
      </c>
      <c r="G15" s="50">
        <v>4.66</v>
      </c>
      <c r="H15" s="50">
        <f t="shared" si="0"/>
        <v>363660.3</v>
      </c>
      <c r="I15" s="51">
        <f t="shared" si="1"/>
        <v>1.16473297462299</v>
      </c>
      <c r="J15" s="51">
        <f t="shared" si="3"/>
        <v>95.30395178890619</v>
      </c>
      <c r="K15" s="47" t="str">
        <f t="shared" si="2"/>
        <v>C</v>
      </c>
    </row>
    <row r="16" spans="1:11" ht="20.100000000000001" customHeight="1" x14ac:dyDescent="0.25">
      <c r="A16" s="47" t="s">
        <v>95</v>
      </c>
      <c r="B16" s="48" t="s">
        <v>96</v>
      </c>
      <c r="C16" s="47" t="s">
        <v>20</v>
      </c>
      <c r="D16" s="47" t="s">
        <v>3922</v>
      </c>
      <c r="E16" s="47" t="s">
        <v>16</v>
      </c>
      <c r="F16" s="49">
        <v>1545.66</v>
      </c>
      <c r="G16" s="50">
        <v>209.67</v>
      </c>
      <c r="H16" s="50">
        <f t="shared" si="0"/>
        <v>324078.53000000003</v>
      </c>
      <c r="I16" s="51">
        <f t="shared" si="1"/>
        <v>1.0379602894743969</v>
      </c>
      <c r="J16" s="51">
        <f t="shared" si="3"/>
        <v>96.341912078380588</v>
      </c>
      <c r="K16" s="47" t="str">
        <f t="shared" si="2"/>
        <v>C</v>
      </c>
    </row>
    <row r="17" spans="1:11" ht="20.100000000000001" customHeight="1" x14ac:dyDescent="0.25">
      <c r="A17" s="47" t="s">
        <v>50</v>
      </c>
      <c r="B17" s="48" t="s">
        <v>51</v>
      </c>
      <c r="C17" s="47" t="s">
        <v>20</v>
      </c>
      <c r="D17" s="47" t="s">
        <v>3922</v>
      </c>
      <c r="E17" s="47" t="s">
        <v>16</v>
      </c>
      <c r="F17" s="49">
        <v>381963.13</v>
      </c>
      <c r="G17" s="50">
        <v>0.79</v>
      </c>
      <c r="H17" s="50">
        <f t="shared" si="0"/>
        <v>301750.87</v>
      </c>
      <c r="I17" s="51">
        <f t="shared" si="1"/>
        <v>0.96644915161257694</v>
      </c>
      <c r="J17" s="51">
        <f t="shared" si="3"/>
        <v>97.308361229993167</v>
      </c>
      <c r="K17" s="47" t="str">
        <f t="shared" si="2"/>
        <v>C</v>
      </c>
    </row>
    <row r="18" spans="1:11" ht="20.100000000000001" customHeight="1" x14ac:dyDescent="0.25">
      <c r="A18" s="47" t="s">
        <v>98</v>
      </c>
      <c r="B18" s="48" t="s">
        <v>99</v>
      </c>
      <c r="C18" s="47" t="s">
        <v>20</v>
      </c>
      <c r="D18" s="47" t="s">
        <v>3922</v>
      </c>
      <c r="E18" s="47" t="s">
        <v>26</v>
      </c>
      <c r="F18" s="49">
        <v>186</v>
      </c>
      <c r="G18" s="50">
        <v>1540.65</v>
      </c>
      <c r="H18" s="50">
        <f t="shared" si="0"/>
        <v>286560.90000000002</v>
      </c>
      <c r="I18" s="51">
        <f t="shared" si="1"/>
        <v>0.91779864194040761</v>
      </c>
      <c r="J18" s="51">
        <f t="shared" si="3"/>
        <v>98.226159871933575</v>
      </c>
      <c r="K18" s="47" t="str">
        <f t="shared" si="2"/>
        <v>C</v>
      </c>
    </row>
    <row r="19" spans="1:11" ht="20.100000000000001" customHeight="1" x14ac:dyDescent="0.25">
      <c r="A19" s="47" t="s">
        <v>79</v>
      </c>
      <c r="B19" s="48" t="s">
        <v>80</v>
      </c>
      <c r="C19" s="47" t="s">
        <v>20</v>
      </c>
      <c r="D19" s="47" t="s">
        <v>3922</v>
      </c>
      <c r="E19" s="47" t="s">
        <v>16</v>
      </c>
      <c r="F19" s="49">
        <v>78038.69</v>
      </c>
      <c r="G19" s="50">
        <v>1.75</v>
      </c>
      <c r="H19" s="50">
        <f t="shared" si="0"/>
        <v>136567.71</v>
      </c>
      <c r="I19" s="51">
        <f t="shared" si="1"/>
        <v>0.43739972470393351</v>
      </c>
      <c r="J19" s="51">
        <f t="shared" si="3"/>
        <v>98.663559596637512</v>
      </c>
      <c r="K19" s="47" t="str">
        <f t="shared" si="2"/>
        <v>C</v>
      </c>
    </row>
    <row r="20" spans="1:11" ht="15" customHeight="1" x14ac:dyDescent="0.25">
      <c r="A20" s="47" t="s">
        <v>86</v>
      </c>
      <c r="B20" s="48" t="s">
        <v>87</v>
      </c>
      <c r="C20" s="47" t="s">
        <v>20</v>
      </c>
      <c r="D20" s="47" t="s">
        <v>3922</v>
      </c>
      <c r="E20" s="47" t="s">
        <v>84</v>
      </c>
      <c r="F20" s="49">
        <v>59589.71</v>
      </c>
      <c r="G20" s="50">
        <v>2.29</v>
      </c>
      <c r="H20" s="50">
        <f t="shared" si="0"/>
        <v>136460.44</v>
      </c>
      <c r="I20" s="51">
        <f t="shared" si="1"/>
        <v>0.43705615982707507</v>
      </c>
      <c r="J20" s="51">
        <f t="shared" si="3"/>
        <v>99.100615756464592</v>
      </c>
      <c r="K20" s="47" t="str">
        <f t="shared" si="2"/>
        <v>C</v>
      </c>
    </row>
    <row r="21" spans="1:11" ht="20.100000000000001" customHeight="1" x14ac:dyDescent="0.25">
      <c r="A21" s="47" t="s">
        <v>46</v>
      </c>
      <c r="B21" s="48" t="s">
        <v>47</v>
      </c>
      <c r="C21" s="47" t="s">
        <v>25</v>
      </c>
      <c r="D21" s="47" t="s">
        <v>3922</v>
      </c>
      <c r="E21" s="47" t="s">
        <v>48</v>
      </c>
      <c r="F21" s="49">
        <v>19897.43</v>
      </c>
      <c r="G21" s="50">
        <v>3.18</v>
      </c>
      <c r="H21" s="50">
        <f t="shared" si="0"/>
        <v>63273.83</v>
      </c>
      <c r="I21" s="51">
        <f t="shared" si="1"/>
        <v>0.20265372995537154</v>
      </c>
      <c r="J21" s="51">
        <f t="shared" si="3"/>
        <v>99.303269486419964</v>
      </c>
      <c r="K21" s="47" t="str">
        <f t="shared" si="2"/>
        <v>C</v>
      </c>
    </row>
    <row r="22" spans="1:11" ht="20.100000000000001" customHeight="1" x14ac:dyDescent="0.25">
      <c r="A22" s="47" t="s">
        <v>36</v>
      </c>
      <c r="B22" s="48" t="s">
        <v>37</v>
      </c>
      <c r="C22" s="47" t="s">
        <v>25</v>
      </c>
      <c r="D22" s="47" t="s">
        <v>3922</v>
      </c>
      <c r="E22" s="47" t="s">
        <v>26</v>
      </c>
      <c r="F22" s="49">
        <v>89</v>
      </c>
      <c r="G22" s="50">
        <v>539.91999999999996</v>
      </c>
      <c r="H22" s="50">
        <f t="shared" si="0"/>
        <v>48052.88</v>
      </c>
      <c r="I22" s="51">
        <f t="shared" si="1"/>
        <v>0.15390399738877625</v>
      </c>
      <c r="J22" s="51">
        <f t="shared" si="3"/>
        <v>99.457173483808745</v>
      </c>
      <c r="K22" s="47" t="str">
        <f t="shared" si="2"/>
        <v>C</v>
      </c>
    </row>
    <row r="23" spans="1:11" ht="20.100000000000001" customHeight="1" x14ac:dyDescent="0.25">
      <c r="A23" s="47" t="s">
        <v>18</v>
      </c>
      <c r="B23" s="48" t="s">
        <v>19</v>
      </c>
      <c r="C23" s="47" t="s">
        <v>20</v>
      </c>
      <c r="D23" s="47" t="s">
        <v>3914</v>
      </c>
      <c r="E23" s="47" t="s">
        <v>21</v>
      </c>
      <c r="F23" s="49">
        <v>21</v>
      </c>
      <c r="G23" s="50">
        <v>1956.24</v>
      </c>
      <c r="H23" s="50">
        <f t="shared" si="0"/>
        <v>41081.040000000001</v>
      </c>
      <c r="I23" s="51">
        <f t="shared" si="1"/>
        <v>0.13157455438442428</v>
      </c>
      <c r="J23" s="51">
        <f t="shared" si="3"/>
        <v>99.588748038193174</v>
      </c>
      <c r="K23" s="47" t="str">
        <f t="shared" si="2"/>
        <v>C</v>
      </c>
    </row>
    <row r="24" spans="1:11" ht="20.100000000000001" customHeight="1" x14ac:dyDescent="0.25">
      <c r="A24" s="47" t="s">
        <v>53</v>
      </c>
      <c r="B24" s="48" t="s">
        <v>54</v>
      </c>
      <c r="C24" s="47" t="s">
        <v>20</v>
      </c>
      <c r="D24" s="47" t="s">
        <v>3922</v>
      </c>
      <c r="E24" s="47" t="s">
        <v>34</v>
      </c>
      <c r="F24" s="49">
        <v>7626.14</v>
      </c>
      <c r="G24" s="50">
        <v>5.36</v>
      </c>
      <c r="H24" s="50">
        <f t="shared" si="0"/>
        <v>40876.11</v>
      </c>
      <c r="I24" s="51">
        <f t="shared" si="1"/>
        <v>0.13091820358536951</v>
      </c>
      <c r="J24" s="51">
        <f t="shared" si="3"/>
        <v>99.71966624177854</v>
      </c>
      <c r="K24" s="47" t="str">
        <f t="shared" si="2"/>
        <v>C</v>
      </c>
    </row>
    <row r="25" spans="1:11" ht="15" customHeight="1" x14ac:dyDescent="0.25">
      <c r="A25" s="47" t="s">
        <v>32</v>
      </c>
      <c r="B25" s="48" t="s">
        <v>33</v>
      </c>
      <c r="C25" s="47" t="s">
        <v>20</v>
      </c>
      <c r="D25" s="47" t="s">
        <v>3922</v>
      </c>
      <c r="E25" s="47" t="s">
        <v>34</v>
      </c>
      <c r="F25" s="49">
        <v>4840</v>
      </c>
      <c r="G25" s="50">
        <v>6.65</v>
      </c>
      <c r="H25" s="50">
        <f t="shared" si="0"/>
        <v>32186</v>
      </c>
      <c r="I25" s="51">
        <f t="shared" si="1"/>
        <v>0.10308547708181388</v>
      </c>
      <c r="J25" s="51">
        <f t="shared" si="3"/>
        <v>99.82275171886036</v>
      </c>
      <c r="K25" s="47" t="str">
        <f t="shared" si="2"/>
        <v>C</v>
      </c>
    </row>
    <row r="26" spans="1:11" ht="20.100000000000001" customHeight="1" x14ac:dyDescent="0.25">
      <c r="A26" s="47" t="s">
        <v>101</v>
      </c>
      <c r="B26" s="48" t="s">
        <v>102</v>
      </c>
      <c r="C26" s="47" t="s">
        <v>76</v>
      </c>
      <c r="D26" s="47" t="s">
        <v>3922</v>
      </c>
      <c r="E26" s="47" t="s">
        <v>103</v>
      </c>
      <c r="F26" s="49">
        <v>1000.43</v>
      </c>
      <c r="G26" s="50">
        <v>23.46</v>
      </c>
      <c r="H26" s="50">
        <f t="shared" si="0"/>
        <v>23470.09</v>
      </c>
      <c r="I26" s="51">
        <f t="shared" si="1"/>
        <v>7.5170118212984194E-2</v>
      </c>
      <c r="J26" s="51">
        <f t="shared" si="3"/>
        <v>99.897921837073341</v>
      </c>
      <c r="K26" s="47" t="str">
        <f t="shared" si="2"/>
        <v>C</v>
      </c>
    </row>
    <row r="27" spans="1:11" ht="20.100000000000001" customHeight="1" x14ac:dyDescent="0.25">
      <c r="A27" s="47" t="s">
        <v>56</v>
      </c>
      <c r="B27" s="48" t="s">
        <v>57</v>
      </c>
      <c r="C27" s="47" t="s">
        <v>20</v>
      </c>
      <c r="D27" s="47" t="s">
        <v>3922</v>
      </c>
      <c r="E27" s="47" t="s">
        <v>34</v>
      </c>
      <c r="F27" s="49">
        <v>140.32</v>
      </c>
      <c r="G27" s="50">
        <v>135.63999999999999</v>
      </c>
      <c r="H27" s="50">
        <f t="shared" si="0"/>
        <v>19033</v>
      </c>
      <c r="I27" s="51">
        <f t="shared" si="1"/>
        <v>6.0958984816322739E-2</v>
      </c>
      <c r="J27" s="51">
        <f t="shared" si="3"/>
        <v>99.958880821889665</v>
      </c>
      <c r="K27" s="47" t="str">
        <f t="shared" si="2"/>
        <v>C</v>
      </c>
    </row>
    <row r="28" spans="1:11" ht="15" customHeight="1" x14ac:dyDescent="0.25">
      <c r="A28" s="47" t="s">
        <v>13</v>
      </c>
      <c r="B28" s="48" t="s">
        <v>14</v>
      </c>
      <c r="C28" s="47" t="s">
        <v>15</v>
      </c>
      <c r="D28" s="47" t="s">
        <v>3922</v>
      </c>
      <c r="E28" s="47" t="s">
        <v>16</v>
      </c>
      <c r="F28" s="49">
        <v>12</v>
      </c>
      <c r="G28" s="50">
        <v>640.09</v>
      </c>
      <c r="H28" s="50">
        <f t="shared" si="0"/>
        <v>7681.08</v>
      </c>
      <c r="I28" s="51">
        <f t="shared" si="1"/>
        <v>2.4601000320126111E-2</v>
      </c>
      <c r="J28" s="51">
        <f t="shared" si="3"/>
        <v>99.983481822209797</v>
      </c>
      <c r="K28" s="47" t="str">
        <f t="shared" si="2"/>
        <v>C</v>
      </c>
    </row>
    <row r="29" spans="1:11" ht="27.95" customHeight="1" x14ac:dyDescent="0.25">
      <c r="A29" s="47" t="s">
        <v>2050</v>
      </c>
      <c r="B29" s="48" t="s">
        <v>2051</v>
      </c>
      <c r="C29" s="47" t="s">
        <v>25</v>
      </c>
      <c r="D29" s="47" t="s">
        <v>3922</v>
      </c>
      <c r="E29" s="47" t="s">
        <v>26</v>
      </c>
      <c r="F29" s="49">
        <v>1</v>
      </c>
      <c r="G29" s="50">
        <v>3280.51</v>
      </c>
      <c r="H29" s="50">
        <f t="shared" si="0"/>
        <v>3280.51</v>
      </c>
      <c r="I29" s="51">
        <f t="shared" si="1"/>
        <v>1.0506833356790569E-2</v>
      </c>
      <c r="J29" s="51">
        <f t="shared" si="3"/>
        <v>99.993988655566582</v>
      </c>
      <c r="K29" s="47" t="str">
        <f t="shared" si="2"/>
        <v>C</v>
      </c>
    </row>
    <row r="30" spans="1:11" ht="27.95" customHeight="1" x14ac:dyDescent="0.25">
      <c r="A30" s="47" t="s">
        <v>23</v>
      </c>
      <c r="B30" s="48" t="s">
        <v>24</v>
      </c>
      <c r="C30" s="47" t="s">
        <v>25</v>
      </c>
      <c r="D30" s="47" t="s">
        <v>3922</v>
      </c>
      <c r="E30" s="47" t="s">
        <v>26</v>
      </c>
      <c r="F30" s="49">
        <v>1</v>
      </c>
      <c r="G30" s="50">
        <v>1876.59</v>
      </c>
      <c r="H30" s="50">
        <f t="shared" si="0"/>
        <v>1876.59</v>
      </c>
      <c r="I30" s="51">
        <f t="shared" si="1"/>
        <v>6.0103515639396352E-3</v>
      </c>
      <c r="J30" s="51">
        <f t="shared" si="3"/>
        <v>99.999999007130526</v>
      </c>
      <c r="K30" s="47" t="str">
        <f t="shared" si="2"/>
        <v>C</v>
      </c>
    </row>
    <row r="31" spans="1:11" ht="18" customHeight="1" x14ac:dyDescent="0.25">
      <c r="A31" s="9"/>
      <c r="B31" s="9"/>
      <c r="C31" s="117" t="s">
        <v>4127</v>
      </c>
      <c r="D31" s="117"/>
      <c r="E31" s="117"/>
      <c r="F31" s="117"/>
      <c r="G31" s="9"/>
      <c r="H31" s="9"/>
      <c r="I31" s="9"/>
      <c r="J31" s="9"/>
      <c r="K31" s="9"/>
    </row>
    <row r="32" spans="1:11" ht="18" customHeight="1" x14ac:dyDescent="0.25">
      <c r="A32" s="9"/>
      <c r="B32" s="9"/>
      <c r="C32" s="9"/>
      <c r="D32" s="9"/>
      <c r="E32" s="9"/>
      <c r="F32" s="9"/>
      <c r="G32" s="117" t="s">
        <v>4132</v>
      </c>
      <c r="H32" s="117"/>
      <c r="I32" s="118">
        <v>31222632.82</v>
      </c>
      <c r="J32" s="118"/>
      <c r="K32" s="118"/>
    </row>
  </sheetData>
  <mergeCells count="5">
    <mergeCell ref="G32:H32"/>
    <mergeCell ref="I32:K32"/>
    <mergeCell ref="A1:K1"/>
    <mergeCell ref="B2:C2"/>
    <mergeCell ref="C31:F31"/>
  </mergeCells>
  <pageMargins left="0.51181102362204722" right="0.51181102362204722" top="0.51181102362204722" bottom="0.51181102362204722" header="0" footer="0"/>
  <pageSetup paperSize="9" scale="55" orientation="portrait" r:id="rId1"/>
  <headerFooter>
    <oddFooter>&amp;R&amp;G</oddFooter>
  </headerFooter>
  <colBreaks count="1" manualBreakCount="1">
    <brk id="11" max="1048575" man="1"/>
  </colBreaks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/>
  </sheetPr>
  <dimension ref="A1:AA188"/>
  <sheetViews>
    <sheetView view="pageBreakPreview" zoomScale="85" zoomScaleNormal="100" zoomScaleSheetLayoutView="85" workbookViewId="0">
      <selection sqref="A1:H1"/>
    </sheetView>
  </sheetViews>
  <sheetFormatPr defaultRowHeight="15" x14ac:dyDescent="0.25"/>
  <cols>
    <col min="1" max="1" width="9.28515625" customWidth="1"/>
    <col min="2" max="2" width="34.7109375" customWidth="1"/>
    <col min="3" max="3" width="13.7109375" customWidth="1"/>
    <col min="4" max="7" width="11.85546875" customWidth="1"/>
    <col min="8" max="8" width="10.140625" customWidth="1"/>
    <col min="9" max="9" width="1.7109375" customWidth="1"/>
    <col min="10" max="26" width="11.85546875" customWidth="1"/>
    <col min="27" max="27" width="12.140625" customWidth="1"/>
  </cols>
  <sheetData>
    <row r="1" spans="1:27" ht="122.1" customHeight="1" x14ac:dyDescent="0.25">
      <c r="A1" s="86"/>
      <c r="B1" s="86"/>
      <c r="C1" s="86"/>
      <c r="D1" s="86"/>
      <c r="E1" s="86"/>
      <c r="F1" s="86"/>
      <c r="G1" s="86"/>
      <c r="H1" s="86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</row>
    <row r="2" spans="1:27" ht="15.95" customHeight="1" x14ac:dyDescent="0.25">
      <c r="A2" s="52" t="s">
        <v>0</v>
      </c>
      <c r="B2" s="52" t="s">
        <v>2</v>
      </c>
      <c r="C2" s="52" t="s">
        <v>4133</v>
      </c>
      <c r="D2" s="52" t="s">
        <v>4134</v>
      </c>
      <c r="E2" s="52" t="s">
        <v>4135</v>
      </c>
      <c r="F2" s="52" t="s">
        <v>4136</v>
      </c>
      <c r="G2" s="52" t="s">
        <v>4137</v>
      </c>
      <c r="H2" s="127" t="s">
        <v>4138</v>
      </c>
      <c r="I2" s="127"/>
      <c r="J2" s="52" t="s">
        <v>4139</v>
      </c>
      <c r="K2" s="52" t="s">
        <v>4140</v>
      </c>
      <c r="L2" s="52" t="s">
        <v>4141</v>
      </c>
      <c r="M2" s="52" t="s">
        <v>4142</v>
      </c>
      <c r="N2" s="52" t="s">
        <v>4143</v>
      </c>
      <c r="O2" s="52" t="s">
        <v>4144</v>
      </c>
      <c r="P2" s="52" t="s">
        <v>4145</v>
      </c>
      <c r="Q2" s="52" t="s">
        <v>4146</v>
      </c>
      <c r="R2" s="52" t="s">
        <v>4147</v>
      </c>
      <c r="S2" s="52" t="s">
        <v>4148</v>
      </c>
      <c r="T2" s="52" t="s">
        <v>4149</v>
      </c>
      <c r="U2" s="52" t="s">
        <v>4150</v>
      </c>
      <c r="V2" s="52" t="s">
        <v>4151</v>
      </c>
      <c r="W2" s="52" t="s">
        <v>4152</v>
      </c>
      <c r="X2" s="52" t="s">
        <v>4153</v>
      </c>
      <c r="Y2" s="52" t="s">
        <v>4154</v>
      </c>
      <c r="Z2" s="52" t="s">
        <v>4155</v>
      </c>
      <c r="AA2" s="53" t="s">
        <v>4156</v>
      </c>
    </row>
    <row r="3" spans="1:27" ht="12" customHeight="1" x14ac:dyDescent="0.25">
      <c r="A3" s="121" t="s">
        <v>10</v>
      </c>
      <c r="B3" s="122" t="s">
        <v>11</v>
      </c>
      <c r="C3" s="123">
        <v>501195.67</v>
      </c>
      <c r="D3" s="54">
        <v>1</v>
      </c>
      <c r="E3" s="55"/>
      <c r="F3" s="55"/>
      <c r="G3" s="55"/>
      <c r="H3" s="56"/>
      <c r="I3" s="57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8">
        <f t="shared" ref="AA3:AA34" si="0">SUM(D3:Z3)</f>
        <v>1</v>
      </c>
    </row>
    <row r="4" spans="1:27" ht="12.95" customHeight="1" x14ac:dyDescent="0.25">
      <c r="A4" s="121"/>
      <c r="B4" s="122"/>
      <c r="C4" s="123"/>
      <c r="D4" s="59">
        <f>IF(D3&gt;0,ROUND(C3*D3,2),"")</f>
        <v>501195.67</v>
      </c>
      <c r="E4" s="60" t="str">
        <f>IF(E3&gt;0,IF(AND(SUM(D3:E3)=1,AA3=1),C3-SUM(D4:D4),ROUND(C3*E3,2)),"")</f>
        <v/>
      </c>
      <c r="F4" s="60" t="str">
        <f>IF(F3&gt;0,IF(AND(SUM(D3:F3)=1,AA3=1),C3-SUM(D4:E4),ROUND(C3*F3,2)),"")</f>
        <v/>
      </c>
      <c r="G4" s="60" t="str">
        <f>IF(G3&gt;0,IF(AND(SUM(D3:G3)=1,AA3=1),C3-SUM(D4:F4),ROUND(C3*G3,2)),"")</f>
        <v/>
      </c>
      <c r="H4" s="61" t="str">
        <f>IF(H3&gt;0,IF(AND(SUM(D3:H3)=1,AA3=1),C3-SUM(D4:G4),ROUND(C3*H3,2)),"")</f>
        <v/>
      </c>
      <c r="I4" s="62" t="str">
        <f>IF(I3&gt;0,IF(AND(SUM(D3:I3)=1,AA3=1),C3-SUM(D4:H4),ROUND(C3*I3,2)),"")</f>
        <v/>
      </c>
      <c r="J4" s="60" t="str">
        <f>IF(J3&gt;0,IF(AND(SUM(D3:J3)=1,AA3=1),C3-SUM(D4:I4),ROUND(C3*J3,2)),"")</f>
        <v/>
      </c>
      <c r="K4" s="60" t="str">
        <f>IF(K3&gt;0,IF(AND(SUM(D3:K3)=1,AA3=1),C3-SUM(D4:J4),ROUND(C3*K3,2)),"")</f>
        <v/>
      </c>
      <c r="L4" s="60" t="str">
        <f>IF(L3&gt;0,IF(AND(SUM(D3:L3)=1,AA3=1),C3-SUM(D4:K4),ROUND(C3*L3,2)),"")</f>
        <v/>
      </c>
      <c r="M4" s="60" t="str">
        <f>IF(M3&gt;0,IF(AND(SUM(D3:M3)=1,AA3=1),C3-SUM(D4:L4),ROUND(C3*M3,2)),"")</f>
        <v/>
      </c>
      <c r="N4" s="60" t="str">
        <f>IF(N3&gt;0,IF(AND(SUM(D3:N3)=1,AA3=1),C3-SUM(D4:M4),ROUND(C3*N3,2)),"")</f>
        <v/>
      </c>
      <c r="O4" s="60" t="str">
        <f>IF(O3&gt;0,IF(AND(SUM(D3:O3)=1,AA3=1),C3-SUM(D4:N4),ROUND(C3*O3,2)),"")</f>
        <v/>
      </c>
      <c r="P4" s="60" t="str">
        <f>IF(P3&gt;0,IF(AND(SUM(D3:P3)=1,AA3=1),C3-SUM(D4:O4),ROUND(C3*P3,2)),"")</f>
        <v/>
      </c>
      <c r="Q4" s="60" t="str">
        <f>IF(Q3&gt;0,IF(AND(SUM(D3:Q3)=1,AA3=1),C3-SUM(D4:P4),ROUND(C3*Q3,2)),"")</f>
        <v/>
      </c>
      <c r="R4" s="60" t="str">
        <f>IF(R3&gt;0,IF(AND(SUM(D3:R3)=1,AA3=1),C3-SUM(D4:Q4),ROUND(C3*R3,2)),"")</f>
        <v/>
      </c>
      <c r="S4" s="60" t="str">
        <f>IF(S3&gt;0,IF(AND(SUM(D3:S3)=1,AA3=1),C3-SUM(D4:R4),ROUND(C3*S3,2)),"")</f>
        <v/>
      </c>
      <c r="T4" s="60" t="str">
        <f>IF(T3&gt;0,IF(AND(SUM(D3:T3)=1,AA3=1),C3-SUM(D4:S4),ROUND(C3*T3,2)),"")</f>
        <v/>
      </c>
      <c r="U4" s="60" t="str">
        <f>IF(U3&gt;0,IF(AND(SUM(D3:U3)=1,AA3=1),C3-SUM(D4:T4),ROUND(C3*U3,2)),"")</f>
        <v/>
      </c>
      <c r="V4" s="60" t="str">
        <f>IF(V3&gt;0,IF(AND(SUM(D3:V3)=1,AA3=1),C3-SUM(D4:U4),ROUND(C3*V3,2)),"")</f>
        <v/>
      </c>
      <c r="W4" s="60" t="str">
        <f>IF(W3&gt;0,IF(AND(SUM(D3:W3)=1,AA3=1),C3-SUM(D4:V4),ROUND(C3*W3,2)),"")</f>
        <v/>
      </c>
      <c r="X4" s="60" t="str">
        <f>IF(X3&gt;0,IF(AND(SUM(D3:X3)=1,AA3=1),C3-SUM(D4:W4),ROUND(C3*X3,2)),"")</f>
        <v/>
      </c>
      <c r="Y4" s="60" t="str">
        <f>IF(Y3&gt;0,IF(AND(SUM(D3:Y3)=1,AA3=1),C3-SUM(D4:X4),ROUND(C3*Y3,2)),"")</f>
        <v/>
      </c>
      <c r="Z4" s="60" t="str">
        <f>IF(Z3&gt;0,IF(AND(SUM(D3:Z3)=1,AA3=1),C3-SUM(D4:Y4),ROUND(C3*Z3,2)),"")</f>
        <v/>
      </c>
      <c r="AA4" s="63">
        <f t="shared" si="0"/>
        <v>501195.67</v>
      </c>
    </row>
    <row r="5" spans="1:27" ht="12" customHeight="1" x14ac:dyDescent="0.25">
      <c r="A5" s="121" t="s">
        <v>38</v>
      </c>
      <c r="B5" s="122" t="s">
        <v>39</v>
      </c>
      <c r="C5" s="123">
        <v>1353888</v>
      </c>
      <c r="D5" s="54">
        <v>4.5499999999999999E-2</v>
      </c>
      <c r="E5" s="54">
        <v>4.5499999999999999E-2</v>
      </c>
      <c r="F5" s="54">
        <v>4.5499999999999999E-2</v>
      </c>
      <c r="G5" s="54">
        <v>4.5499999999999999E-2</v>
      </c>
      <c r="H5" s="126">
        <v>4.5499999999999999E-2</v>
      </c>
      <c r="I5" s="126"/>
      <c r="J5" s="54">
        <v>4.5400000000000003E-2</v>
      </c>
      <c r="K5" s="54">
        <v>4.5400000000000003E-2</v>
      </c>
      <c r="L5" s="54">
        <v>4.5400000000000003E-2</v>
      </c>
      <c r="M5" s="54">
        <v>4.5400000000000003E-2</v>
      </c>
      <c r="N5" s="54">
        <v>4.5400000000000003E-2</v>
      </c>
      <c r="O5" s="54">
        <v>4.5400000000000003E-2</v>
      </c>
      <c r="P5" s="54">
        <v>4.5400000000000003E-2</v>
      </c>
      <c r="Q5" s="54">
        <v>4.5400000000000003E-2</v>
      </c>
      <c r="R5" s="54">
        <v>4.5400000000000003E-2</v>
      </c>
      <c r="S5" s="54">
        <v>4.5499999999999999E-2</v>
      </c>
      <c r="T5" s="54">
        <v>4.5400000000000003E-2</v>
      </c>
      <c r="U5" s="54">
        <v>4.5499999999999999E-2</v>
      </c>
      <c r="V5" s="54">
        <v>4.5499999999999999E-2</v>
      </c>
      <c r="W5" s="54">
        <v>4.5499999999999999E-2</v>
      </c>
      <c r="X5" s="54">
        <v>4.5499999999999999E-2</v>
      </c>
      <c r="Y5" s="54">
        <v>4.5499999999999999E-2</v>
      </c>
      <c r="Z5" s="54">
        <v>4.5499999999999999E-2</v>
      </c>
      <c r="AA5" s="58">
        <f t="shared" si="0"/>
        <v>0.99999999999999989</v>
      </c>
    </row>
    <row r="6" spans="1:27" ht="12.95" customHeight="1" x14ac:dyDescent="0.25">
      <c r="A6" s="121"/>
      <c r="B6" s="122"/>
      <c r="C6" s="123"/>
      <c r="D6" s="59">
        <f>IF(D5&gt;0,ROUND(C5*D5,2),"")</f>
        <v>61601.9</v>
      </c>
      <c r="E6" s="59">
        <f>IF(E5&gt;0,IF(AND(SUM(D5:E5)=1,AA5=1),C5-SUM(D6:D6),ROUND(C5*E5,2)),"")</f>
        <v>61601.9</v>
      </c>
      <c r="F6" s="59">
        <f>IF(F5&gt;0,IF(AND(SUM(D5:F5)=1,AA5=1),C5-SUM(D6:E6),ROUND(C5*F5,2)),"")</f>
        <v>61601.9</v>
      </c>
      <c r="G6" s="59">
        <f>IF(G5&gt;0,IF(AND(SUM(D5:G5)=1,AA5=1),C5-SUM(D6:F6),ROUND(C5*G5,2)),"")</f>
        <v>61601.9</v>
      </c>
      <c r="H6" s="119">
        <f>IF(H5&gt;0,IF(AND(SUM(D5:H5)=1,AA5=1),C5-SUM(D6:G6),ROUND(C5*H5,2)),"")</f>
        <v>61601.9</v>
      </c>
      <c r="I6" s="119" t="str">
        <f>IF(I5&gt;0,IF(AND(SUM(D5:I5)=1,AA5=1),C5-SUM(D6:H6),ROUND(C5*I5,2)),"")</f>
        <v/>
      </c>
      <c r="J6" s="59">
        <f>IF(J5&gt;0,IF(AND(SUM(D5:J5)=1,AA5=1),C5-SUM(D6:I6),ROUND(C5*J5,2)),"")</f>
        <v>61466.52</v>
      </c>
      <c r="K6" s="59">
        <f>IF(K5&gt;0,IF(AND(SUM(D5:K5)=1,AA5=1),C5-SUM(D6:J6),ROUND(C5*K5,2)),"")</f>
        <v>61466.52</v>
      </c>
      <c r="L6" s="59">
        <f>IF(L5&gt;0,IF(AND(SUM(D5:L5)=1,AA5=1),C5-SUM(D6:K6),ROUND(C5*L5,2)),"")</f>
        <v>61466.52</v>
      </c>
      <c r="M6" s="59">
        <f>IF(M5&gt;0,IF(AND(SUM(D5:M5)=1,AA5=1),C5-SUM(D6:L6),ROUND(C5*M5,2)),"")</f>
        <v>61466.52</v>
      </c>
      <c r="N6" s="59">
        <f>IF(N5&gt;0,IF(AND(SUM(D5:N5)=1,AA5=1),C5-SUM(D6:M6),ROUND(C5*N5,2)),"")</f>
        <v>61466.52</v>
      </c>
      <c r="O6" s="59">
        <f>IF(O5&gt;0,IF(AND(SUM(D5:O5)=1,AA5=1),C5-SUM(D6:N6),ROUND(C5*O5,2)),"")</f>
        <v>61466.52</v>
      </c>
      <c r="P6" s="59">
        <f>IF(P5&gt;0,IF(AND(SUM(D5:P5)=1,AA5=1),C5-SUM(D6:O6),ROUND(C5*P5,2)),"")</f>
        <v>61466.52</v>
      </c>
      <c r="Q6" s="59">
        <f>IF(Q5&gt;0,IF(AND(SUM(D5:Q5)=1,AA5=1),C5-SUM(D6:P6),ROUND(C5*Q5,2)),"")</f>
        <v>61466.52</v>
      </c>
      <c r="R6" s="59">
        <f>IF(R5&gt;0,IF(AND(SUM(D5:R5)=1,AA5=1),C5-SUM(D6:Q6),ROUND(C5*R5,2)),"")</f>
        <v>61466.52</v>
      </c>
      <c r="S6" s="59">
        <f>IF(S5&gt;0,IF(AND(SUM(D5:S5)=1,AA5=1),C5-SUM(D6:R6),ROUND(C5*S5,2)),"")</f>
        <v>61601.9</v>
      </c>
      <c r="T6" s="59">
        <f>IF(T5&gt;0,IF(AND(SUM(D5:T5)=1,AA5=1),C5-SUM(D6:S6),ROUND(C5*T5,2)),"")</f>
        <v>61466.52</v>
      </c>
      <c r="U6" s="59">
        <f>IF(U5&gt;0,IF(AND(SUM(D5:U5)=1,AA5=1),C5-SUM(D6:T6),ROUND(C5*U5,2)),"")</f>
        <v>61601.9</v>
      </c>
      <c r="V6" s="59">
        <f>IF(V5&gt;0,IF(AND(SUM(D5:V5)=1,AA5=1),C5-SUM(D6:U6),ROUND(C5*V5,2)),"")</f>
        <v>61601.9</v>
      </c>
      <c r="W6" s="59">
        <f>IF(W5&gt;0,IF(AND(SUM(D5:W5)=1,AA5=1),C5-SUM(D6:V6),ROUND(C5*W5,2)),"")</f>
        <v>61601.9</v>
      </c>
      <c r="X6" s="59">
        <f>IF(X5&gt;0,IF(AND(SUM(D5:X5)=1,AA5=1),C5-SUM(D6:W6),ROUND(C5*X5,2)),"")</f>
        <v>61601.9</v>
      </c>
      <c r="Y6" s="59">
        <f>IF(Y5&gt;0,IF(AND(SUM(D5:Y5)=1,AA5=1),C5-SUM(D6:X6),ROUND(C5*Y5,2)),"")</f>
        <v>61601.9</v>
      </c>
      <c r="Z6" s="59">
        <f>IF(Z5&gt;0,IF(AND(SUM(D5:Z5)=1,AA5=1),C5-SUM(D6:Y6),ROUND(C5*Z5,2)),"")</f>
        <v>61601.90000000014</v>
      </c>
      <c r="AA6" s="64">
        <f t="shared" si="0"/>
        <v>1353888</v>
      </c>
    </row>
    <row r="7" spans="1:27" ht="12" customHeight="1" x14ac:dyDescent="0.25">
      <c r="A7" s="121" t="s">
        <v>43</v>
      </c>
      <c r="B7" s="122" t="s">
        <v>44</v>
      </c>
      <c r="C7" s="123">
        <v>343307.87</v>
      </c>
      <c r="D7" s="54">
        <v>1</v>
      </c>
      <c r="E7" s="55"/>
      <c r="F7" s="55"/>
      <c r="G7" s="55"/>
      <c r="H7" s="56"/>
      <c r="I7" s="57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8">
        <f t="shared" si="0"/>
        <v>1</v>
      </c>
    </row>
    <row r="8" spans="1:27" ht="12.95" customHeight="1" x14ac:dyDescent="0.25">
      <c r="A8" s="121"/>
      <c r="B8" s="122"/>
      <c r="C8" s="123"/>
      <c r="D8" s="59">
        <f>IF(D7&gt;0,ROUND(C7*D7,2),"")</f>
        <v>343307.87</v>
      </c>
      <c r="E8" s="60" t="str">
        <f>IF(E7&gt;0,IF(AND(SUM(D7:E7)=1,AA7=1),C7-SUM(D8:D8),ROUND(C7*E7,2)),"")</f>
        <v/>
      </c>
      <c r="F8" s="60" t="str">
        <f>IF(F7&gt;0,IF(AND(SUM(D7:F7)=1,AA7=1),C7-SUM(D8:E8),ROUND(C7*F7,2)),"")</f>
        <v/>
      </c>
      <c r="G8" s="60" t="str">
        <f>IF(G7&gt;0,IF(AND(SUM(D7:G7)=1,AA7=1),C7-SUM(D8:F8),ROUND(C7*G7,2)),"")</f>
        <v/>
      </c>
      <c r="H8" s="61" t="str">
        <f>IF(H7&gt;0,IF(AND(SUM(D7:H7)=1,AA7=1),C7-SUM(D8:G8),ROUND(C7*H7,2)),"")</f>
        <v/>
      </c>
      <c r="I8" s="62" t="str">
        <f>IF(I7&gt;0,IF(AND(SUM(D7:I7)=1,AA7=1),C7-SUM(D8:H8),ROUND(C7*I7,2)),"")</f>
        <v/>
      </c>
      <c r="J8" s="60" t="str">
        <f>IF(J7&gt;0,IF(AND(SUM(D7:J7)=1,AA7=1),C7-SUM(D8:I8),ROUND(C7*J7,2)),"")</f>
        <v/>
      </c>
      <c r="K8" s="60" t="str">
        <f>IF(K7&gt;0,IF(AND(SUM(D7:K7)=1,AA7=1),C7-SUM(D8:J8),ROUND(C7*K7,2)),"")</f>
        <v/>
      </c>
      <c r="L8" s="60" t="str">
        <f>IF(L7&gt;0,IF(AND(SUM(D7:L7)=1,AA7=1),C7-SUM(D8:K8),ROUND(C7*L7,2)),"")</f>
        <v/>
      </c>
      <c r="M8" s="60" t="str">
        <f>IF(M7&gt;0,IF(AND(SUM(D7:M7)=1,AA7=1),C7-SUM(D8:L8),ROUND(C7*M7,2)),"")</f>
        <v/>
      </c>
      <c r="N8" s="60" t="str">
        <f>IF(N7&gt;0,IF(AND(SUM(D7:N7)=1,AA7=1),C7-SUM(D8:M8),ROUND(C7*N7,2)),"")</f>
        <v/>
      </c>
      <c r="O8" s="60" t="str">
        <f>IF(O7&gt;0,IF(AND(SUM(D7:O7)=1,AA7=1),C7-SUM(D8:N8),ROUND(C7*O7,2)),"")</f>
        <v/>
      </c>
      <c r="P8" s="60" t="str">
        <f>IF(P7&gt;0,IF(AND(SUM(D7:P7)=1,AA7=1),C7-SUM(D8:O8),ROUND(C7*P7,2)),"")</f>
        <v/>
      </c>
      <c r="Q8" s="60" t="str">
        <f>IF(Q7&gt;0,IF(AND(SUM(D7:Q7)=1,AA7=1),C7-SUM(D8:P8),ROUND(C7*Q7,2)),"")</f>
        <v/>
      </c>
      <c r="R8" s="60" t="str">
        <f>IF(R7&gt;0,IF(AND(SUM(D7:R7)=1,AA7=1),C7-SUM(D8:Q8),ROUND(C7*R7,2)),"")</f>
        <v/>
      </c>
      <c r="S8" s="60" t="str">
        <f>IF(S7&gt;0,IF(AND(SUM(D7:S7)=1,AA7=1),C7-SUM(D8:R8),ROUND(C7*S7,2)),"")</f>
        <v/>
      </c>
      <c r="T8" s="60" t="str">
        <f>IF(T7&gt;0,IF(AND(SUM(D7:T7)=1,AA7=1),C7-SUM(D8:S8),ROUND(C7*T7,2)),"")</f>
        <v/>
      </c>
      <c r="U8" s="60" t="str">
        <f>IF(U7&gt;0,IF(AND(SUM(D7:U7)=1,AA7=1),C7-SUM(D8:T8),ROUND(C7*U7,2)),"")</f>
        <v/>
      </c>
      <c r="V8" s="60" t="str">
        <f>IF(V7&gt;0,IF(AND(SUM(D7:V7)=1,AA7=1),C7-SUM(D8:U8),ROUND(C7*V7,2)),"")</f>
        <v/>
      </c>
      <c r="W8" s="60" t="str">
        <f>IF(W7&gt;0,IF(AND(SUM(D7:W7)=1,AA7=1),C7-SUM(D8:V8),ROUND(C7*W7,2)),"")</f>
        <v/>
      </c>
      <c r="X8" s="60" t="str">
        <f>IF(X7&gt;0,IF(AND(SUM(D7:X7)=1,AA7=1),C7-SUM(D8:W8),ROUND(C7*X7,2)),"")</f>
        <v/>
      </c>
      <c r="Y8" s="60" t="str">
        <f>IF(Y7&gt;0,IF(AND(SUM(D7:Y7)=1,AA7=1),C7-SUM(D8:X8),ROUND(C7*Y7,2)),"")</f>
        <v/>
      </c>
      <c r="Z8" s="60" t="str">
        <f>IF(Z7&gt;0,IF(AND(SUM(D7:Z7)=1,AA7=1),C7-SUM(D8:Y8),ROUND(C7*Z7,2)),"")</f>
        <v/>
      </c>
      <c r="AA8" s="63">
        <f t="shared" si="0"/>
        <v>343307.87</v>
      </c>
    </row>
    <row r="9" spans="1:27" ht="12" customHeight="1" x14ac:dyDescent="0.25">
      <c r="A9" s="121" t="s">
        <v>112</v>
      </c>
      <c r="B9" s="122" t="s">
        <v>113</v>
      </c>
      <c r="C9" s="123">
        <v>336884.38</v>
      </c>
      <c r="D9" s="54">
        <v>1</v>
      </c>
      <c r="E9" s="55"/>
      <c r="F9" s="55"/>
      <c r="G9" s="55"/>
      <c r="H9" s="56"/>
      <c r="I9" s="57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8">
        <f t="shared" si="0"/>
        <v>1</v>
      </c>
    </row>
    <row r="10" spans="1:27" ht="12.95" customHeight="1" x14ac:dyDescent="0.25">
      <c r="A10" s="121"/>
      <c r="B10" s="122"/>
      <c r="C10" s="123"/>
      <c r="D10" s="59">
        <f>IF(D9&gt;0,ROUND(C9*D9,2),"")</f>
        <v>336884.38</v>
      </c>
      <c r="E10" s="60" t="str">
        <f>IF(E9&gt;0,IF(AND(SUM(D9:E9)=1,AA9=1),C9-SUM(D10:D10),ROUND(C9*E9,2)),"")</f>
        <v/>
      </c>
      <c r="F10" s="60" t="str">
        <f>IF(F9&gt;0,IF(AND(SUM(D9:F9)=1,AA9=1),C9-SUM(D10:E10),ROUND(C9*F9,2)),"")</f>
        <v/>
      </c>
      <c r="G10" s="60" t="str">
        <f>IF(G9&gt;0,IF(AND(SUM(D9:G9)=1,AA9=1),C9-SUM(D10:F10),ROUND(C9*G9,2)),"")</f>
        <v/>
      </c>
      <c r="H10" s="61" t="str">
        <f>IF(H9&gt;0,IF(AND(SUM(D9:H9)=1,AA9=1),C9-SUM(D10:G10),ROUND(C9*H9,2)),"")</f>
        <v/>
      </c>
      <c r="I10" s="62" t="str">
        <f>IF(I9&gt;0,IF(AND(SUM(D9:I9)=1,AA9=1),C9-SUM(D10:H10),ROUND(C9*I9,2)),"")</f>
        <v/>
      </c>
      <c r="J10" s="60" t="str">
        <f>IF(J9&gt;0,IF(AND(SUM(D9:J9)=1,AA9=1),C9-SUM(D10:I10),ROUND(C9*J9,2)),"")</f>
        <v/>
      </c>
      <c r="K10" s="60" t="str">
        <f>IF(K9&gt;0,IF(AND(SUM(D9:K9)=1,AA9=1),C9-SUM(D10:J10),ROUND(C9*K9,2)),"")</f>
        <v/>
      </c>
      <c r="L10" s="60" t="str">
        <f>IF(L9&gt;0,IF(AND(SUM(D9:L9)=1,AA9=1),C9-SUM(D10:K10),ROUND(C9*L9,2)),"")</f>
        <v/>
      </c>
      <c r="M10" s="60" t="str">
        <f>IF(M9&gt;0,IF(AND(SUM(D9:M9)=1,AA9=1),C9-SUM(D10:L10),ROUND(C9*M9,2)),"")</f>
        <v/>
      </c>
      <c r="N10" s="60" t="str">
        <f>IF(N9&gt;0,IF(AND(SUM(D9:N9)=1,AA9=1),C9-SUM(D10:M10),ROUND(C9*N9,2)),"")</f>
        <v/>
      </c>
      <c r="O10" s="60" t="str">
        <f>IF(O9&gt;0,IF(AND(SUM(D9:O9)=1,AA9=1),C9-SUM(D10:N10),ROUND(C9*O9,2)),"")</f>
        <v/>
      </c>
      <c r="P10" s="60" t="str">
        <f>IF(P9&gt;0,IF(AND(SUM(D9:P9)=1,AA9=1),C9-SUM(D10:O10),ROUND(C9*P9,2)),"")</f>
        <v/>
      </c>
      <c r="Q10" s="60" t="str">
        <f>IF(Q9&gt;0,IF(AND(SUM(D9:Q9)=1,AA9=1),C9-SUM(D10:P10),ROUND(C9*Q9,2)),"")</f>
        <v/>
      </c>
      <c r="R10" s="60" t="str">
        <f>IF(R9&gt;0,IF(AND(SUM(D9:R9)=1,AA9=1),C9-SUM(D10:Q10),ROUND(C9*R9,2)),"")</f>
        <v/>
      </c>
      <c r="S10" s="60" t="str">
        <f>IF(S9&gt;0,IF(AND(SUM(D9:S9)=1,AA9=1),C9-SUM(D10:R10),ROUND(C9*S9,2)),"")</f>
        <v/>
      </c>
      <c r="T10" s="60" t="str">
        <f>IF(T9&gt;0,IF(AND(SUM(D9:T9)=1,AA9=1),C9-SUM(D10:S10),ROUND(C9*T9,2)),"")</f>
        <v/>
      </c>
      <c r="U10" s="60" t="str">
        <f>IF(U9&gt;0,IF(AND(SUM(D9:U9)=1,AA9=1),C9-SUM(D10:T10),ROUND(C9*U9,2)),"")</f>
        <v/>
      </c>
      <c r="V10" s="60" t="str">
        <f>IF(V9&gt;0,IF(AND(SUM(D9:V9)=1,AA9=1),C9-SUM(D10:U10),ROUND(C9*V9,2)),"")</f>
        <v/>
      </c>
      <c r="W10" s="60" t="str">
        <f>IF(W9&gt;0,IF(AND(SUM(D9:W9)=1,AA9=1),C9-SUM(D10:V10),ROUND(C9*W9,2)),"")</f>
        <v/>
      </c>
      <c r="X10" s="60" t="str">
        <f>IF(X9&gt;0,IF(AND(SUM(D9:X9)=1,AA9=1),C9-SUM(D10:W10),ROUND(C9*X9,2)),"")</f>
        <v/>
      </c>
      <c r="Y10" s="60" t="str">
        <f>IF(Y9&gt;0,IF(AND(SUM(D9:Y9)=1,AA9=1),C9-SUM(D10:X10),ROUND(C9*Y9,2)),"")</f>
        <v/>
      </c>
      <c r="Z10" s="60" t="str">
        <f>IF(Z9&gt;0,IF(AND(SUM(D9:Z9)=1,AA9=1),C9-SUM(D10:Y10),ROUND(C9*Z9,2)),"")</f>
        <v/>
      </c>
      <c r="AA10" s="63">
        <f t="shared" si="0"/>
        <v>336884.38</v>
      </c>
    </row>
    <row r="11" spans="1:27" ht="12" customHeight="1" x14ac:dyDescent="0.25">
      <c r="A11" s="121" t="s">
        <v>134</v>
      </c>
      <c r="B11" s="122" t="s">
        <v>135</v>
      </c>
      <c r="C11" s="123">
        <v>337570.58</v>
      </c>
      <c r="D11" s="54">
        <v>1</v>
      </c>
      <c r="E11" s="55"/>
      <c r="F11" s="55"/>
      <c r="G11" s="55"/>
      <c r="H11" s="56"/>
      <c r="I11" s="57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8">
        <f t="shared" si="0"/>
        <v>1</v>
      </c>
    </row>
    <row r="12" spans="1:27" ht="12.95" customHeight="1" x14ac:dyDescent="0.25">
      <c r="A12" s="121"/>
      <c r="B12" s="122"/>
      <c r="C12" s="123"/>
      <c r="D12" s="59">
        <f>IF(D11&gt;0,ROUND(C11*D11,2),"")</f>
        <v>337570.58</v>
      </c>
      <c r="E12" s="60" t="str">
        <f>IF(E11&gt;0,IF(AND(SUM(D11:E11)=1,AA11=1),C11-SUM(D12:D12),ROUND(C11*E11,2)),"")</f>
        <v/>
      </c>
      <c r="F12" s="60" t="str">
        <f>IF(F11&gt;0,IF(AND(SUM(D11:F11)=1,AA11=1),C11-SUM(D12:E12),ROUND(C11*F11,2)),"")</f>
        <v/>
      </c>
      <c r="G12" s="60" t="str">
        <f>IF(G11&gt;0,IF(AND(SUM(D11:G11)=1,AA11=1),C11-SUM(D12:F12),ROUND(C11*G11,2)),"")</f>
        <v/>
      </c>
      <c r="H12" s="61" t="str">
        <f>IF(H11&gt;0,IF(AND(SUM(D11:H11)=1,AA11=1),C11-SUM(D12:G12),ROUND(C11*H11,2)),"")</f>
        <v/>
      </c>
      <c r="I12" s="62" t="str">
        <f>IF(I11&gt;0,IF(AND(SUM(D11:I11)=1,AA11=1),C11-SUM(D12:H12),ROUND(C11*I11,2)),"")</f>
        <v/>
      </c>
      <c r="J12" s="60" t="str">
        <f>IF(J11&gt;0,IF(AND(SUM(D11:J11)=1,AA11=1),C11-SUM(D12:I12),ROUND(C11*J11,2)),"")</f>
        <v/>
      </c>
      <c r="K12" s="60" t="str">
        <f>IF(K11&gt;0,IF(AND(SUM(D11:K11)=1,AA11=1),C11-SUM(D12:J12),ROUND(C11*K11,2)),"")</f>
        <v/>
      </c>
      <c r="L12" s="60" t="str">
        <f>IF(L11&gt;0,IF(AND(SUM(D11:L11)=1,AA11=1),C11-SUM(D12:K12),ROUND(C11*L11,2)),"")</f>
        <v/>
      </c>
      <c r="M12" s="60" t="str">
        <f>IF(M11&gt;0,IF(AND(SUM(D11:M11)=1,AA11=1),C11-SUM(D12:L12),ROUND(C11*M11,2)),"")</f>
        <v/>
      </c>
      <c r="N12" s="60" t="str">
        <f>IF(N11&gt;0,IF(AND(SUM(D11:N11)=1,AA11=1),C11-SUM(D12:M12),ROUND(C11*N11,2)),"")</f>
        <v/>
      </c>
      <c r="O12" s="60" t="str">
        <f>IF(O11&gt;0,IF(AND(SUM(D11:O11)=1,AA11=1),C11-SUM(D12:N12),ROUND(C11*O11,2)),"")</f>
        <v/>
      </c>
      <c r="P12" s="60" t="str">
        <f>IF(P11&gt;0,IF(AND(SUM(D11:P11)=1,AA11=1),C11-SUM(D12:O12),ROUND(C11*P11,2)),"")</f>
        <v/>
      </c>
      <c r="Q12" s="60" t="str">
        <f>IF(Q11&gt;0,IF(AND(SUM(D11:Q11)=1,AA11=1),C11-SUM(D12:P12),ROUND(C11*Q11,2)),"")</f>
        <v/>
      </c>
      <c r="R12" s="60" t="str">
        <f>IF(R11&gt;0,IF(AND(SUM(D11:R11)=1,AA11=1),C11-SUM(D12:Q12),ROUND(C11*R11,2)),"")</f>
        <v/>
      </c>
      <c r="S12" s="60" t="str">
        <f>IF(S11&gt;0,IF(AND(SUM(D11:S11)=1,AA11=1),C11-SUM(D12:R12),ROUND(C11*S11,2)),"")</f>
        <v/>
      </c>
      <c r="T12" s="60" t="str">
        <f>IF(T11&gt;0,IF(AND(SUM(D11:T11)=1,AA11=1),C11-SUM(D12:S12),ROUND(C11*T11,2)),"")</f>
        <v/>
      </c>
      <c r="U12" s="60" t="str">
        <f>IF(U11&gt;0,IF(AND(SUM(D11:U11)=1,AA11=1),C11-SUM(D12:T12),ROUND(C11*U11,2)),"")</f>
        <v/>
      </c>
      <c r="V12" s="60" t="str">
        <f>IF(V11&gt;0,IF(AND(SUM(D11:V11)=1,AA11=1),C11-SUM(D12:U12),ROUND(C11*V11,2)),"")</f>
        <v/>
      </c>
      <c r="W12" s="60" t="str">
        <f>IF(W11&gt;0,IF(AND(SUM(D11:W11)=1,AA11=1),C11-SUM(D12:V12),ROUND(C11*W11,2)),"")</f>
        <v/>
      </c>
      <c r="X12" s="60" t="str">
        <f>IF(X11&gt;0,IF(AND(SUM(D11:X11)=1,AA11=1),C11-SUM(D12:W12),ROUND(C11*X11,2)),"")</f>
        <v/>
      </c>
      <c r="Y12" s="60" t="str">
        <f>IF(Y11&gt;0,IF(AND(SUM(D11:Y11)=1,AA11=1),C11-SUM(D12:X12),ROUND(C11*Y11,2)),"")</f>
        <v/>
      </c>
      <c r="Z12" s="60" t="str">
        <f>IF(Z11&gt;0,IF(AND(SUM(D11:Z11)=1,AA11=1),C11-SUM(D12:Y12),ROUND(C11*Z11,2)),"")</f>
        <v/>
      </c>
      <c r="AA12" s="63">
        <f t="shared" si="0"/>
        <v>337570.58</v>
      </c>
    </row>
    <row r="13" spans="1:27" ht="12" customHeight="1" x14ac:dyDescent="0.25">
      <c r="A13" s="121" t="s">
        <v>156</v>
      </c>
      <c r="B13" s="122" t="s">
        <v>157</v>
      </c>
      <c r="C13" s="123">
        <v>325521.84999999998</v>
      </c>
      <c r="D13" s="55"/>
      <c r="E13" s="54">
        <v>1</v>
      </c>
      <c r="F13" s="55"/>
      <c r="G13" s="55"/>
      <c r="H13" s="56"/>
      <c r="I13" s="57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8">
        <f t="shared" si="0"/>
        <v>1</v>
      </c>
    </row>
    <row r="14" spans="1:27" ht="12.95" customHeight="1" x14ac:dyDescent="0.25">
      <c r="A14" s="121"/>
      <c r="B14" s="122"/>
      <c r="C14" s="123"/>
      <c r="D14" s="60" t="str">
        <f>IF(D13&gt;0,ROUND(C13*D13,2),"")</f>
        <v/>
      </c>
      <c r="E14" s="59">
        <f>IF(E13&gt;0,IF(AND(SUM(D13:E13)=1,AA13=1),C13-SUM(D14:D14),ROUND(C13*E13,2)),"")</f>
        <v>325521.84999999998</v>
      </c>
      <c r="F14" s="60" t="str">
        <f>IF(F13&gt;0,IF(AND(SUM(D13:F13)=1,AA13=1),C13-SUM(D14:E14),ROUND(C13*F13,2)),"")</f>
        <v/>
      </c>
      <c r="G14" s="60" t="str">
        <f>IF(G13&gt;0,IF(AND(SUM(D13:G13)=1,AA13=1),C13-SUM(D14:F14),ROUND(C13*G13,2)),"")</f>
        <v/>
      </c>
      <c r="H14" s="61" t="str">
        <f>IF(H13&gt;0,IF(AND(SUM(D13:H13)=1,AA13=1),C13-SUM(D14:G14),ROUND(C13*H13,2)),"")</f>
        <v/>
      </c>
      <c r="I14" s="62" t="str">
        <f>IF(I13&gt;0,IF(AND(SUM(D13:I13)=1,AA13=1),C13-SUM(D14:H14),ROUND(C13*I13,2)),"")</f>
        <v/>
      </c>
      <c r="J14" s="60" t="str">
        <f>IF(J13&gt;0,IF(AND(SUM(D13:J13)=1,AA13=1),C13-SUM(D14:I14),ROUND(C13*J13,2)),"")</f>
        <v/>
      </c>
      <c r="K14" s="60" t="str">
        <f>IF(K13&gt;0,IF(AND(SUM(D13:K13)=1,AA13=1),C13-SUM(D14:J14),ROUND(C13*K13,2)),"")</f>
        <v/>
      </c>
      <c r="L14" s="60" t="str">
        <f>IF(L13&gt;0,IF(AND(SUM(D13:L13)=1,AA13=1),C13-SUM(D14:K14),ROUND(C13*L13,2)),"")</f>
        <v/>
      </c>
      <c r="M14" s="60" t="str">
        <f>IF(M13&gt;0,IF(AND(SUM(D13:M13)=1,AA13=1),C13-SUM(D14:L14),ROUND(C13*M13,2)),"")</f>
        <v/>
      </c>
      <c r="N14" s="60" t="str">
        <f>IF(N13&gt;0,IF(AND(SUM(D13:N13)=1,AA13=1),C13-SUM(D14:M14),ROUND(C13*N13,2)),"")</f>
        <v/>
      </c>
      <c r="O14" s="60" t="str">
        <f>IF(O13&gt;0,IF(AND(SUM(D13:O13)=1,AA13=1),C13-SUM(D14:N14),ROUND(C13*O13,2)),"")</f>
        <v/>
      </c>
      <c r="P14" s="60" t="str">
        <f>IF(P13&gt;0,IF(AND(SUM(D13:P13)=1,AA13=1),C13-SUM(D14:O14),ROUND(C13*P13,2)),"")</f>
        <v/>
      </c>
      <c r="Q14" s="60" t="str">
        <f>IF(Q13&gt;0,IF(AND(SUM(D13:Q13)=1,AA13=1),C13-SUM(D14:P14),ROUND(C13*Q13,2)),"")</f>
        <v/>
      </c>
      <c r="R14" s="60" t="str">
        <f>IF(R13&gt;0,IF(AND(SUM(D13:R13)=1,AA13=1),C13-SUM(D14:Q14),ROUND(C13*R13,2)),"")</f>
        <v/>
      </c>
      <c r="S14" s="60" t="str">
        <f>IF(S13&gt;0,IF(AND(SUM(D13:S13)=1,AA13=1),C13-SUM(D14:R14),ROUND(C13*S13,2)),"")</f>
        <v/>
      </c>
      <c r="T14" s="60" t="str">
        <f>IF(T13&gt;0,IF(AND(SUM(D13:T13)=1,AA13=1),C13-SUM(D14:S14),ROUND(C13*T13,2)),"")</f>
        <v/>
      </c>
      <c r="U14" s="60" t="str">
        <f>IF(U13&gt;0,IF(AND(SUM(D13:U13)=1,AA13=1),C13-SUM(D14:T14),ROUND(C13*U13,2)),"")</f>
        <v/>
      </c>
      <c r="V14" s="60" t="str">
        <f>IF(V13&gt;0,IF(AND(SUM(D13:V13)=1,AA13=1),C13-SUM(D14:U14),ROUND(C13*V13,2)),"")</f>
        <v/>
      </c>
      <c r="W14" s="60" t="str">
        <f>IF(W13&gt;0,IF(AND(SUM(D13:W13)=1,AA13=1),C13-SUM(D14:V14),ROUND(C13*W13,2)),"")</f>
        <v/>
      </c>
      <c r="X14" s="60" t="str">
        <f>IF(X13&gt;0,IF(AND(SUM(D13:X13)=1,AA13=1),C13-SUM(D14:W14),ROUND(C13*X13,2)),"")</f>
        <v/>
      </c>
      <c r="Y14" s="60" t="str">
        <f>IF(Y13&gt;0,IF(AND(SUM(D13:Y13)=1,AA13=1),C13-SUM(D14:X14),ROUND(C13*Y13,2)),"")</f>
        <v/>
      </c>
      <c r="Z14" s="60" t="str">
        <f>IF(Z13&gt;0,IF(AND(SUM(D13:Z13)=1,AA13=1),C13-SUM(D14:Y14),ROUND(C13*Z13,2)),"")</f>
        <v/>
      </c>
      <c r="AA14" s="63">
        <f t="shared" si="0"/>
        <v>325521.84999999998</v>
      </c>
    </row>
    <row r="15" spans="1:27" ht="12" customHeight="1" x14ac:dyDescent="0.25">
      <c r="A15" s="121" t="s">
        <v>178</v>
      </c>
      <c r="B15" s="122" t="s">
        <v>179</v>
      </c>
      <c r="C15" s="123">
        <v>330986.14</v>
      </c>
      <c r="D15" s="55"/>
      <c r="E15" s="54">
        <v>1</v>
      </c>
      <c r="F15" s="55"/>
      <c r="G15" s="55"/>
      <c r="H15" s="56"/>
      <c r="I15" s="57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8">
        <f t="shared" si="0"/>
        <v>1</v>
      </c>
    </row>
    <row r="16" spans="1:27" ht="12.95" customHeight="1" x14ac:dyDescent="0.25">
      <c r="A16" s="121"/>
      <c r="B16" s="122"/>
      <c r="C16" s="123"/>
      <c r="D16" s="60" t="str">
        <f>IF(D15&gt;0,ROUND(C15*D15,2),"")</f>
        <v/>
      </c>
      <c r="E16" s="59">
        <f>IF(E15&gt;0,IF(AND(SUM(D15:E15)=1,AA15=1),C15-SUM(D16:D16),ROUND(C15*E15,2)),"")</f>
        <v>330986.14</v>
      </c>
      <c r="F16" s="60" t="str">
        <f>IF(F15&gt;0,IF(AND(SUM(D15:F15)=1,AA15=1),C15-SUM(D16:E16),ROUND(C15*F15,2)),"")</f>
        <v/>
      </c>
      <c r="G16" s="60" t="str">
        <f>IF(G15&gt;0,IF(AND(SUM(D15:G15)=1,AA15=1),C15-SUM(D16:F16),ROUND(C15*G15,2)),"")</f>
        <v/>
      </c>
      <c r="H16" s="61" t="str">
        <f>IF(H15&gt;0,IF(AND(SUM(D15:H15)=1,AA15=1),C15-SUM(D16:G16),ROUND(C15*H15,2)),"")</f>
        <v/>
      </c>
      <c r="I16" s="62" t="str">
        <f>IF(I15&gt;0,IF(AND(SUM(D15:I15)=1,AA15=1),C15-SUM(D16:H16),ROUND(C15*I15,2)),"")</f>
        <v/>
      </c>
      <c r="J16" s="60" t="str">
        <f>IF(J15&gt;0,IF(AND(SUM(D15:J15)=1,AA15=1),C15-SUM(D16:I16),ROUND(C15*J15,2)),"")</f>
        <v/>
      </c>
      <c r="K16" s="60" t="str">
        <f>IF(K15&gt;0,IF(AND(SUM(D15:K15)=1,AA15=1),C15-SUM(D16:J16),ROUND(C15*K15,2)),"")</f>
        <v/>
      </c>
      <c r="L16" s="60" t="str">
        <f>IF(L15&gt;0,IF(AND(SUM(D15:L15)=1,AA15=1),C15-SUM(D16:K16),ROUND(C15*L15,2)),"")</f>
        <v/>
      </c>
      <c r="M16" s="60" t="str">
        <f>IF(M15&gt;0,IF(AND(SUM(D15:M15)=1,AA15=1),C15-SUM(D16:L16),ROUND(C15*M15,2)),"")</f>
        <v/>
      </c>
      <c r="N16" s="60" t="str">
        <f>IF(N15&gt;0,IF(AND(SUM(D15:N15)=1,AA15=1),C15-SUM(D16:M16),ROUND(C15*N15,2)),"")</f>
        <v/>
      </c>
      <c r="O16" s="60" t="str">
        <f>IF(O15&gt;0,IF(AND(SUM(D15:O15)=1,AA15=1),C15-SUM(D16:N16),ROUND(C15*O15,2)),"")</f>
        <v/>
      </c>
      <c r="P16" s="60" t="str">
        <f>IF(P15&gt;0,IF(AND(SUM(D15:P15)=1,AA15=1),C15-SUM(D16:O16),ROUND(C15*P15,2)),"")</f>
        <v/>
      </c>
      <c r="Q16" s="60" t="str">
        <f>IF(Q15&gt;0,IF(AND(SUM(D15:Q15)=1,AA15=1),C15-SUM(D16:P16),ROUND(C15*Q15,2)),"")</f>
        <v/>
      </c>
      <c r="R16" s="60" t="str">
        <f>IF(R15&gt;0,IF(AND(SUM(D15:R15)=1,AA15=1),C15-SUM(D16:Q16),ROUND(C15*R15,2)),"")</f>
        <v/>
      </c>
      <c r="S16" s="60" t="str">
        <f>IF(S15&gt;0,IF(AND(SUM(D15:S15)=1,AA15=1),C15-SUM(D16:R16),ROUND(C15*S15,2)),"")</f>
        <v/>
      </c>
      <c r="T16" s="60" t="str">
        <f>IF(T15&gt;0,IF(AND(SUM(D15:T15)=1,AA15=1),C15-SUM(D16:S16),ROUND(C15*T15,2)),"")</f>
        <v/>
      </c>
      <c r="U16" s="60" t="str">
        <f>IF(U15&gt;0,IF(AND(SUM(D15:U15)=1,AA15=1),C15-SUM(D16:T16),ROUND(C15*U15,2)),"")</f>
        <v/>
      </c>
      <c r="V16" s="60" t="str">
        <f>IF(V15&gt;0,IF(AND(SUM(D15:V15)=1,AA15=1),C15-SUM(D16:U16),ROUND(C15*V15,2)),"")</f>
        <v/>
      </c>
      <c r="W16" s="60" t="str">
        <f>IF(W15&gt;0,IF(AND(SUM(D15:W15)=1,AA15=1),C15-SUM(D16:V16),ROUND(C15*W15,2)),"")</f>
        <v/>
      </c>
      <c r="X16" s="60" t="str">
        <f>IF(X15&gt;0,IF(AND(SUM(D15:X15)=1,AA15=1),C15-SUM(D16:W16),ROUND(C15*X15,2)),"")</f>
        <v/>
      </c>
      <c r="Y16" s="60" t="str">
        <f>IF(Y15&gt;0,IF(AND(SUM(D15:Y15)=1,AA15=1),C15-SUM(D16:X16),ROUND(C15*Y15,2)),"")</f>
        <v/>
      </c>
      <c r="Z16" s="60" t="str">
        <f>IF(Z15&gt;0,IF(AND(SUM(D15:Z15)=1,AA15=1),C15-SUM(D16:Y16),ROUND(C15*Z15,2)),"")</f>
        <v/>
      </c>
      <c r="AA16" s="63">
        <f t="shared" si="0"/>
        <v>330986.14</v>
      </c>
    </row>
    <row r="17" spans="1:27" ht="12" customHeight="1" x14ac:dyDescent="0.25">
      <c r="A17" s="121" t="s">
        <v>200</v>
      </c>
      <c r="B17" s="122" t="s">
        <v>201</v>
      </c>
      <c r="C17" s="123">
        <v>365594.76</v>
      </c>
      <c r="D17" s="55"/>
      <c r="E17" s="54">
        <v>1</v>
      </c>
      <c r="F17" s="55"/>
      <c r="G17" s="55"/>
      <c r="H17" s="56"/>
      <c r="I17" s="57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8">
        <f t="shared" si="0"/>
        <v>1</v>
      </c>
    </row>
    <row r="18" spans="1:27" ht="12.95" customHeight="1" x14ac:dyDescent="0.25">
      <c r="A18" s="121"/>
      <c r="B18" s="122"/>
      <c r="C18" s="123"/>
      <c r="D18" s="60" t="str">
        <f>IF(D17&gt;0,ROUND(C17*D17,2),"")</f>
        <v/>
      </c>
      <c r="E18" s="59">
        <f>IF(E17&gt;0,IF(AND(SUM(D17:E17)=1,AA17=1),C17-SUM(D18:D18),ROUND(C17*E17,2)),"")</f>
        <v>365594.76</v>
      </c>
      <c r="F18" s="60" t="str">
        <f>IF(F17&gt;0,IF(AND(SUM(D17:F17)=1,AA17=1),C17-SUM(D18:E18),ROUND(C17*F17,2)),"")</f>
        <v/>
      </c>
      <c r="G18" s="60" t="str">
        <f>IF(G17&gt;0,IF(AND(SUM(D17:G17)=1,AA17=1),C17-SUM(D18:F18),ROUND(C17*G17,2)),"")</f>
        <v/>
      </c>
      <c r="H18" s="61" t="str">
        <f>IF(H17&gt;0,IF(AND(SUM(D17:H17)=1,AA17=1),C17-SUM(D18:G18),ROUND(C17*H17,2)),"")</f>
        <v/>
      </c>
      <c r="I18" s="62" t="str">
        <f>IF(I17&gt;0,IF(AND(SUM(D17:I17)=1,AA17=1),C17-SUM(D18:H18),ROUND(C17*I17,2)),"")</f>
        <v/>
      </c>
      <c r="J18" s="60" t="str">
        <f>IF(J17&gt;0,IF(AND(SUM(D17:J17)=1,AA17=1),C17-SUM(D18:I18),ROUND(C17*J17,2)),"")</f>
        <v/>
      </c>
      <c r="K18" s="60" t="str">
        <f>IF(K17&gt;0,IF(AND(SUM(D17:K17)=1,AA17=1),C17-SUM(D18:J18),ROUND(C17*K17,2)),"")</f>
        <v/>
      </c>
      <c r="L18" s="60" t="str">
        <f>IF(L17&gt;0,IF(AND(SUM(D17:L17)=1,AA17=1),C17-SUM(D18:K18),ROUND(C17*L17,2)),"")</f>
        <v/>
      </c>
      <c r="M18" s="60" t="str">
        <f>IF(M17&gt;0,IF(AND(SUM(D17:M17)=1,AA17=1),C17-SUM(D18:L18),ROUND(C17*M17,2)),"")</f>
        <v/>
      </c>
      <c r="N18" s="60" t="str">
        <f>IF(N17&gt;0,IF(AND(SUM(D17:N17)=1,AA17=1),C17-SUM(D18:M18),ROUND(C17*N17,2)),"")</f>
        <v/>
      </c>
      <c r="O18" s="60" t="str">
        <f>IF(O17&gt;0,IF(AND(SUM(D17:O17)=1,AA17=1),C17-SUM(D18:N18),ROUND(C17*O17,2)),"")</f>
        <v/>
      </c>
      <c r="P18" s="60" t="str">
        <f>IF(P17&gt;0,IF(AND(SUM(D17:P17)=1,AA17=1),C17-SUM(D18:O18),ROUND(C17*P17,2)),"")</f>
        <v/>
      </c>
      <c r="Q18" s="60" t="str">
        <f>IF(Q17&gt;0,IF(AND(SUM(D17:Q17)=1,AA17=1),C17-SUM(D18:P18),ROUND(C17*Q17,2)),"")</f>
        <v/>
      </c>
      <c r="R18" s="60" t="str">
        <f>IF(R17&gt;0,IF(AND(SUM(D17:R17)=1,AA17=1),C17-SUM(D18:Q18),ROUND(C17*R17,2)),"")</f>
        <v/>
      </c>
      <c r="S18" s="60" t="str">
        <f>IF(S17&gt;0,IF(AND(SUM(D17:S17)=1,AA17=1),C17-SUM(D18:R18),ROUND(C17*S17,2)),"")</f>
        <v/>
      </c>
      <c r="T18" s="60" t="str">
        <f>IF(T17&gt;0,IF(AND(SUM(D17:T17)=1,AA17=1),C17-SUM(D18:S18),ROUND(C17*T17,2)),"")</f>
        <v/>
      </c>
      <c r="U18" s="60" t="str">
        <f>IF(U17&gt;0,IF(AND(SUM(D17:U17)=1,AA17=1),C17-SUM(D18:T18),ROUND(C17*U17,2)),"")</f>
        <v/>
      </c>
      <c r="V18" s="60" t="str">
        <f>IF(V17&gt;0,IF(AND(SUM(D17:V17)=1,AA17=1),C17-SUM(D18:U18),ROUND(C17*V17,2)),"")</f>
        <v/>
      </c>
      <c r="W18" s="60" t="str">
        <f>IF(W17&gt;0,IF(AND(SUM(D17:W17)=1,AA17=1),C17-SUM(D18:V18),ROUND(C17*W17,2)),"")</f>
        <v/>
      </c>
      <c r="X18" s="60" t="str">
        <f>IF(X17&gt;0,IF(AND(SUM(D17:X17)=1,AA17=1),C17-SUM(D18:W18),ROUND(C17*X17,2)),"")</f>
        <v/>
      </c>
      <c r="Y18" s="60" t="str">
        <f>IF(Y17&gt;0,IF(AND(SUM(D17:Y17)=1,AA17=1),C17-SUM(D18:X18),ROUND(C17*Y17,2)),"")</f>
        <v/>
      </c>
      <c r="Z18" s="60" t="str">
        <f>IF(Z17&gt;0,IF(AND(SUM(D17:Z17)=1,AA17=1),C17-SUM(D18:Y18),ROUND(C17*Z17,2)),"")</f>
        <v/>
      </c>
      <c r="AA18" s="63">
        <f t="shared" si="0"/>
        <v>365594.76</v>
      </c>
    </row>
    <row r="19" spans="1:27" ht="12" customHeight="1" x14ac:dyDescent="0.25">
      <c r="A19" s="121" t="s">
        <v>222</v>
      </c>
      <c r="B19" s="122" t="s">
        <v>223</v>
      </c>
      <c r="C19" s="123">
        <v>366149.05</v>
      </c>
      <c r="D19" s="55"/>
      <c r="E19" s="54">
        <v>1</v>
      </c>
      <c r="F19" s="55"/>
      <c r="G19" s="55"/>
      <c r="H19" s="56"/>
      <c r="I19" s="57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8">
        <f t="shared" si="0"/>
        <v>1</v>
      </c>
    </row>
    <row r="20" spans="1:27" ht="12.95" customHeight="1" x14ac:dyDescent="0.25">
      <c r="A20" s="121"/>
      <c r="B20" s="122"/>
      <c r="C20" s="123"/>
      <c r="D20" s="60" t="str">
        <f>IF(D19&gt;0,ROUND(C19*D19,2),"")</f>
        <v/>
      </c>
      <c r="E20" s="59">
        <f>IF(E19&gt;0,IF(AND(SUM(D19:E19)=1,AA19=1),C19-SUM(D20:D20),ROUND(C19*E19,2)),"")</f>
        <v>366149.05</v>
      </c>
      <c r="F20" s="60" t="str">
        <f>IF(F19&gt;0,IF(AND(SUM(D19:F19)=1,AA19=1),C19-SUM(D20:E20),ROUND(C19*F19,2)),"")</f>
        <v/>
      </c>
      <c r="G20" s="60" t="str">
        <f>IF(G19&gt;0,IF(AND(SUM(D19:G19)=1,AA19=1),C19-SUM(D20:F20),ROUND(C19*G19,2)),"")</f>
        <v/>
      </c>
      <c r="H20" s="61" t="str">
        <f>IF(H19&gt;0,IF(AND(SUM(D19:H19)=1,AA19=1),C19-SUM(D20:G20),ROUND(C19*H19,2)),"")</f>
        <v/>
      </c>
      <c r="I20" s="62" t="str">
        <f>IF(I19&gt;0,IF(AND(SUM(D19:I19)=1,AA19=1),C19-SUM(D20:H20),ROUND(C19*I19,2)),"")</f>
        <v/>
      </c>
      <c r="J20" s="60" t="str">
        <f>IF(J19&gt;0,IF(AND(SUM(D19:J19)=1,AA19=1),C19-SUM(D20:I20),ROUND(C19*J19,2)),"")</f>
        <v/>
      </c>
      <c r="K20" s="60" t="str">
        <f>IF(K19&gt;0,IF(AND(SUM(D19:K19)=1,AA19=1),C19-SUM(D20:J20),ROUND(C19*K19,2)),"")</f>
        <v/>
      </c>
      <c r="L20" s="60" t="str">
        <f>IF(L19&gt;0,IF(AND(SUM(D19:L19)=1,AA19=1),C19-SUM(D20:K20),ROUND(C19*L19,2)),"")</f>
        <v/>
      </c>
      <c r="M20" s="60" t="str">
        <f>IF(M19&gt;0,IF(AND(SUM(D19:M19)=1,AA19=1),C19-SUM(D20:L20),ROUND(C19*M19,2)),"")</f>
        <v/>
      </c>
      <c r="N20" s="60" t="str">
        <f>IF(N19&gt;0,IF(AND(SUM(D19:N19)=1,AA19=1),C19-SUM(D20:M20),ROUND(C19*N19,2)),"")</f>
        <v/>
      </c>
      <c r="O20" s="60" t="str">
        <f>IF(O19&gt;0,IF(AND(SUM(D19:O19)=1,AA19=1),C19-SUM(D20:N20),ROUND(C19*O19,2)),"")</f>
        <v/>
      </c>
      <c r="P20" s="60" t="str">
        <f>IF(P19&gt;0,IF(AND(SUM(D19:P19)=1,AA19=1),C19-SUM(D20:O20),ROUND(C19*P19,2)),"")</f>
        <v/>
      </c>
      <c r="Q20" s="60" t="str">
        <f>IF(Q19&gt;0,IF(AND(SUM(D19:Q19)=1,AA19=1),C19-SUM(D20:P20),ROUND(C19*Q19,2)),"")</f>
        <v/>
      </c>
      <c r="R20" s="60" t="str">
        <f>IF(R19&gt;0,IF(AND(SUM(D19:R19)=1,AA19=1),C19-SUM(D20:Q20),ROUND(C19*R19,2)),"")</f>
        <v/>
      </c>
      <c r="S20" s="60" t="str">
        <f>IF(S19&gt;0,IF(AND(SUM(D19:S19)=1,AA19=1),C19-SUM(D20:R20),ROUND(C19*S19,2)),"")</f>
        <v/>
      </c>
      <c r="T20" s="60" t="str">
        <f>IF(T19&gt;0,IF(AND(SUM(D19:T19)=1,AA19=1),C19-SUM(D20:S20),ROUND(C19*T19,2)),"")</f>
        <v/>
      </c>
      <c r="U20" s="60" t="str">
        <f>IF(U19&gt;0,IF(AND(SUM(D19:U19)=1,AA19=1),C19-SUM(D20:T20),ROUND(C19*U19,2)),"")</f>
        <v/>
      </c>
      <c r="V20" s="60" t="str">
        <f>IF(V19&gt;0,IF(AND(SUM(D19:V19)=1,AA19=1),C19-SUM(D20:U20),ROUND(C19*V19,2)),"")</f>
        <v/>
      </c>
      <c r="W20" s="60" t="str">
        <f>IF(W19&gt;0,IF(AND(SUM(D19:W19)=1,AA19=1),C19-SUM(D20:V20),ROUND(C19*W19,2)),"")</f>
        <v/>
      </c>
      <c r="X20" s="60" t="str">
        <f>IF(X19&gt;0,IF(AND(SUM(D19:X19)=1,AA19=1),C19-SUM(D20:W20),ROUND(C19*X19,2)),"")</f>
        <v/>
      </c>
      <c r="Y20" s="60" t="str">
        <f>IF(Y19&gt;0,IF(AND(SUM(D19:Y19)=1,AA19=1),C19-SUM(D20:X20),ROUND(C19*Y19,2)),"")</f>
        <v/>
      </c>
      <c r="Z20" s="60" t="str">
        <f>IF(Z19&gt;0,IF(AND(SUM(D19:Z19)=1,AA19=1),C19-SUM(D20:Y20),ROUND(C19*Z19,2)),"")</f>
        <v/>
      </c>
      <c r="AA20" s="63">
        <f t="shared" si="0"/>
        <v>366149.05</v>
      </c>
    </row>
    <row r="21" spans="1:27" ht="12" customHeight="1" x14ac:dyDescent="0.25">
      <c r="A21" s="121" t="s">
        <v>244</v>
      </c>
      <c r="B21" s="122" t="s">
        <v>245</v>
      </c>
      <c r="C21" s="123">
        <v>328382.27</v>
      </c>
      <c r="D21" s="55"/>
      <c r="E21" s="55"/>
      <c r="F21" s="54">
        <v>1</v>
      </c>
      <c r="G21" s="55"/>
      <c r="H21" s="56"/>
      <c r="I21" s="57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8">
        <f t="shared" si="0"/>
        <v>1</v>
      </c>
    </row>
    <row r="22" spans="1:27" ht="12.95" customHeight="1" x14ac:dyDescent="0.25">
      <c r="A22" s="121"/>
      <c r="B22" s="122"/>
      <c r="C22" s="123"/>
      <c r="D22" s="60" t="str">
        <f>IF(D21&gt;0,ROUND(C21*D21,2),"")</f>
        <v/>
      </c>
      <c r="E22" s="60" t="str">
        <f>IF(E21&gt;0,IF(AND(SUM(D21:E21)=1,AA21=1),C21-SUM(D22:D22),ROUND(C21*E21,2)),"")</f>
        <v/>
      </c>
      <c r="F22" s="59">
        <f>IF(F21&gt;0,IF(AND(SUM(D21:F21)=1,AA21=1),C21-SUM(D22:E22),ROUND(C21*F21,2)),"")</f>
        <v>328382.27</v>
      </c>
      <c r="G22" s="60" t="str">
        <f>IF(G21&gt;0,IF(AND(SUM(D21:G21)=1,AA21=1),C21-SUM(D22:F22),ROUND(C21*G21,2)),"")</f>
        <v/>
      </c>
      <c r="H22" s="61" t="str">
        <f>IF(H21&gt;0,IF(AND(SUM(D21:H21)=1,AA21=1),C21-SUM(D22:G22),ROUND(C21*H21,2)),"")</f>
        <v/>
      </c>
      <c r="I22" s="62" t="str">
        <f>IF(I21&gt;0,IF(AND(SUM(D21:I21)=1,AA21=1),C21-SUM(D22:H22),ROUND(C21*I21,2)),"")</f>
        <v/>
      </c>
      <c r="J22" s="60" t="str">
        <f>IF(J21&gt;0,IF(AND(SUM(D21:J21)=1,AA21=1),C21-SUM(D22:I22),ROUND(C21*J21,2)),"")</f>
        <v/>
      </c>
      <c r="K22" s="60" t="str">
        <f>IF(K21&gt;0,IF(AND(SUM(D21:K21)=1,AA21=1),C21-SUM(D22:J22),ROUND(C21*K21,2)),"")</f>
        <v/>
      </c>
      <c r="L22" s="60" t="str">
        <f>IF(L21&gt;0,IF(AND(SUM(D21:L21)=1,AA21=1),C21-SUM(D22:K22),ROUND(C21*L21,2)),"")</f>
        <v/>
      </c>
      <c r="M22" s="60" t="str">
        <f>IF(M21&gt;0,IF(AND(SUM(D21:M21)=1,AA21=1),C21-SUM(D22:L22),ROUND(C21*M21,2)),"")</f>
        <v/>
      </c>
      <c r="N22" s="60" t="str">
        <f>IF(N21&gt;0,IF(AND(SUM(D21:N21)=1,AA21=1),C21-SUM(D22:M22),ROUND(C21*N21,2)),"")</f>
        <v/>
      </c>
      <c r="O22" s="60" t="str">
        <f>IF(O21&gt;0,IF(AND(SUM(D21:O21)=1,AA21=1),C21-SUM(D22:N22),ROUND(C21*O21,2)),"")</f>
        <v/>
      </c>
      <c r="P22" s="60" t="str">
        <f>IF(P21&gt;0,IF(AND(SUM(D21:P21)=1,AA21=1),C21-SUM(D22:O22),ROUND(C21*P21,2)),"")</f>
        <v/>
      </c>
      <c r="Q22" s="60" t="str">
        <f>IF(Q21&gt;0,IF(AND(SUM(D21:Q21)=1,AA21=1),C21-SUM(D22:P22),ROUND(C21*Q21,2)),"")</f>
        <v/>
      </c>
      <c r="R22" s="60" t="str">
        <f>IF(R21&gt;0,IF(AND(SUM(D21:R21)=1,AA21=1),C21-SUM(D22:Q22),ROUND(C21*R21,2)),"")</f>
        <v/>
      </c>
      <c r="S22" s="60" t="str">
        <f>IF(S21&gt;0,IF(AND(SUM(D21:S21)=1,AA21=1),C21-SUM(D22:R22),ROUND(C21*S21,2)),"")</f>
        <v/>
      </c>
      <c r="T22" s="60" t="str">
        <f>IF(T21&gt;0,IF(AND(SUM(D21:T21)=1,AA21=1),C21-SUM(D22:S22),ROUND(C21*T21,2)),"")</f>
        <v/>
      </c>
      <c r="U22" s="60" t="str">
        <f>IF(U21&gt;0,IF(AND(SUM(D21:U21)=1,AA21=1),C21-SUM(D22:T22),ROUND(C21*U21,2)),"")</f>
        <v/>
      </c>
      <c r="V22" s="60" t="str">
        <f>IF(V21&gt;0,IF(AND(SUM(D21:V21)=1,AA21=1),C21-SUM(D22:U22),ROUND(C21*V21,2)),"")</f>
        <v/>
      </c>
      <c r="W22" s="60" t="str">
        <f>IF(W21&gt;0,IF(AND(SUM(D21:W21)=1,AA21=1),C21-SUM(D22:V22),ROUND(C21*W21,2)),"")</f>
        <v/>
      </c>
      <c r="X22" s="60" t="str">
        <f>IF(X21&gt;0,IF(AND(SUM(D21:X21)=1,AA21=1),C21-SUM(D22:W22),ROUND(C21*X21,2)),"")</f>
        <v/>
      </c>
      <c r="Y22" s="60" t="str">
        <f>IF(Y21&gt;0,IF(AND(SUM(D21:Y21)=1,AA21=1),C21-SUM(D22:X22),ROUND(C21*Y21,2)),"")</f>
        <v/>
      </c>
      <c r="Z22" s="60" t="str">
        <f>IF(Z21&gt;0,IF(AND(SUM(D21:Z21)=1,AA21=1),C21-SUM(D22:Y22),ROUND(C21*Z21,2)),"")</f>
        <v/>
      </c>
      <c r="AA22" s="63">
        <f t="shared" si="0"/>
        <v>328382.27</v>
      </c>
    </row>
    <row r="23" spans="1:27" ht="12" customHeight="1" x14ac:dyDescent="0.25">
      <c r="A23" s="121" t="s">
        <v>266</v>
      </c>
      <c r="B23" s="122" t="s">
        <v>267</v>
      </c>
      <c r="C23" s="123">
        <v>318614.71000000002</v>
      </c>
      <c r="D23" s="55"/>
      <c r="E23" s="55"/>
      <c r="F23" s="54">
        <v>1</v>
      </c>
      <c r="G23" s="55"/>
      <c r="H23" s="56"/>
      <c r="I23" s="57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8">
        <f t="shared" si="0"/>
        <v>1</v>
      </c>
    </row>
    <row r="24" spans="1:27" ht="12.95" customHeight="1" x14ac:dyDescent="0.25">
      <c r="A24" s="121"/>
      <c r="B24" s="122"/>
      <c r="C24" s="123"/>
      <c r="D24" s="60" t="str">
        <f>IF(D23&gt;0,ROUND(C23*D23,2),"")</f>
        <v/>
      </c>
      <c r="E24" s="60" t="str">
        <f>IF(E23&gt;0,IF(AND(SUM(D23:E23)=1,AA23=1),C23-SUM(D24:D24),ROUND(C23*E23,2)),"")</f>
        <v/>
      </c>
      <c r="F24" s="59">
        <f>IF(F23&gt;0,IF(AND(SUM(D23:F23)=1,AA23=1),C23-SUM(D24:E24),ROUND(C23*F23,2)),"")</f>
        <v>318614.71000000002</v>
      </c>
      <c r="G24" s="60" t="str">
        <f>IF(G23&gt;0,IF(AND(SUM(D23:G23)=1,AA23=1),C23-SUM(D24:F24),ROUND(C23*G23,2)),"")</f>
        <v/>
      </c>
      <c r="H24" s="61" t="str">
        <f>IF(H23&gt;0,IF(AND(SUM(D23:H23)=1,AA23=1),C23-SUM(D24:G24),ROUND(C23*H23,2)),"")</f>
        <v/>
      </c>
      <c r="I24" s="62" t="str">
        <f>IF(I23&gt;0,IF(AND(SUM(D23:I23)=1,AA23=1),C23-SUM(D24:H24),ROUND(C23*I23,2)),"")</f>
        <v/>
      </c>
      <c r="J24" s="60" t="str">
        <f>IF(J23&gt;0,IF(AND(SUM(D23:J23)=1,AA23=1),C23-SUM(D24:I24),ROUND(C23*J23,2)),"")</f>
        <v/>
      </c>
      <c r="K24" s="60" t="str">
        <f>IF(K23&gt;0,IF(AND(SUM(D23:K23)=1,AA23=1),C23-SUM(D24:J24),ROUND(C23*K23,2)),"")</f>
        <v/>
      </c>
      <c r="L24" s="60" t="str">
        <f>IF(L23&gt;0,IF(AND(SUM(D23:L23)=1,AA23=1),C23-SUM(D24:K24),ROUND(C23*L23,2)),"")</f>
        <v/>
      </c>
      <c r="M24" s="60" t="str">
        <f>IF(M23&gt;0,IF(AND(SUM(D23:M23)=1,AA23=1),C23-SUM(D24:L24),ROUND(C23*M23,2)),"")</f>
        <v/>
      </c>
      <c r="N24" s="60" t="str">
        <f>IF(N23&gt;0,IF(AND(SUM(D23:N23)=1,AA23=1),C23-SUM(D24:M24),ROUND(C23*N23,2)),"")</f>
        <v/>
      </c>
      <c r="O24" s="60" t="str">
        <f>IF(O23&gt;0,IF(AND(SUM(D23:O23)=1,AA23=1),C23-SUM(D24:N24),ROUND(C23*O23,2)),"")</f>
        <v/>
      </c>
      <c r="P24" s="60" t="str">
        <f>IF(P23&gt;0,IF(AND(SUM(D23:P23)=1,AA23=1),C23-SUM(D24:O24),ROUND(C23*P23,2)),"")</f>
        <v/>
      </c>
      <c r="Q24" s="60" t="str">
        <f>IF(Q23&gt;0,IF(AND(SUM(D23:Q23)=1,AA23=1),C23-SUM(D24:P24),ROUND(C23*Q23,2)),"")</f>
        <v/>
      </c>
      <c r="R24" s="60" t="str">
        <f>IF(R23&gt;0,IF(AND(SUM(D23:R23)=1,AA23=1),C23-SUM(D24:Q24),ROUND(C23*R23,2)),"")</f>
        <v/>
      </c>
      <c r="S24" s="60" t="str">
        <f>IF(S23&gt;0,IF(AND(SUM(D23:S23)=1,AA23=1),C23-SUM(D24:R24),ROUND(C23*S23,2)),"")</f>
        <v/>
      </c>
      <c r="T24" s="60" t="str">
        <f>IF(T23&gt;0,IF(AND(SUM(D23:T23)=1,AA23=1),C23-SUM(D24:S24),ROUND(C23*T23,2)),"")</f>
        <v/>
      </c>
      <c r="U24" s="60" t="str">
        <f>IF(U23&gt;0,IF(AND(SUM(D23:U23)=1,AA23=1),C23-SUM(D24:T24),ROUND(C23*U23,2)),"")</f>
        <v/>
      </c>
      <c r="V24" s="60" t="str">
        <f>IF(V23&gt;0,IF(AND(SUM(D23:V23)=1,AA23=1),C23-SUM(D24:U24),ROUND(C23*V23,2)),"")</f>
        <v/>
      </c>
      <c r="W24" s="60" t="str">
        <f>IF(W23&gt;0,IF(AND(SUM(D23:W23)=1,AA23=1),C23-SUM(D24:V24),ROUND(C23*W23,2)),"")</f>
        <v/>
      </c>
      <c r="X24" s="60" t="str">
        <f>IF(X23&gt;0,IF(AND(SUM(D23:X23)=1,AA23=1),C23-SUM(D24:W24),ROUND(C23*X23,2)),"")</f>
        <v/>
      </c>
      <c r="Y24" s="60" t="str">
        <f>IF(Y23&gt;0,IF(AND(SUM(D23:Y23)=1,AA23=1),C23-SUM(D24:X24),ROUND(C23*Y23,2)),"")</f>
        <v/>
      </c>
      <c r="Z24" s="60" t="str">
        <f>IF(Z23&gt;0,IF(AND(SUM(D23:Z23)=1,AA23=1),C23-SUM(D24:Y24),ROUND(C23*Z23,2)),"")</f>
        <v/>
      </c>
      <c r="AA24" s="63">
        <f t="shared" si="0"/>
        <v>318614.71000000002</v>
      </c>
    </row>
    <row r="25" spans="1:27" ht="12" customHeight="1" x14ac:dyDescent="0.25">
      <c r="A25" s="121" t="s">
        <v>288</v>
      </c>
      <c r="B25" s="122" t="s">
        <v>289</v>
      </c>
      <c r="C25" s="123">
        <v>331854.81</v>
      </c>
      <c r="D25" s="55"/>
      <c r="E25" s="55"/>
      <c r="F25" s="54">
        <v>1</v>
      </c>
      <c r="G25" s="55"/>
      <c r="H25" s="56"/>
      <c r="I25" s="57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8">
        <f t="shared" si="0"/>
        <v>1</v>
      </c>
    </row>
    <row r="26" spans="1:27" ht="12.95" customHeight="1" x14ac:dyDescent="0.25">
      <c r="A26" s="121"/>
      <c r="B26" s="122"/>
      <c r="C26" s="123"/>
      <c r="D26" s="60" t="str">
        <f>IF(D25&gt;0,ROUND(C25*D25,2),"")</f>
        <v/>
      </c>
      <c r="E26" s="60" t="str">
        <f>IF(E25&gt;0,IF(AND(SUM(D25:E25)=1,AA25=1),C25-SUM(D26:D26),ROUND(C25*E25,2)),"")</f>
        <v/>
      </c>
      <c r="F26" s="59">
        <f>IF(F25&gt;0,IF(AND(SUM(D25:F25)=1,AA25=1),C25-SUM(D26:E26),ROUND(C25*F25,2)),"")</f>
        <v>331854.81</v>
      </c>
      <c r="G26" s="60" t="str">
        <f>IF(G25&gt;0,IF(AND(SUM(D25:G25)=1,AA25=1),C25-SUM(D26:F26),ROUND(C25*G25,2)),"")</f>
        <v/>
      </c>
      <c r="H26" s="61" t="str">
        <f>IF(H25&gt;0,IF(AND(SUM(D25:H25)=1,AA25=1),C25-SUM(D26:G26),ROUND(C25*H25,2)),"")</f>
        <v/>
      </c>
      <c r="I26" s="62" t="str">
        <f>IF(I25&gt;0,IF(AND(SUM(D25:I25)=1,AA25=1),C25-SUM(D26:H26),ROUND(C25*I25,2)),"")</f>
        <v/>
      </c>
      <c r="J26" s="60" t="str">
        <f>IF(J25&gt;0,IF(AND(SUM(D25:J25)=1,AA25=1),C25-SUM(D26:I26),ROUND(C25*J25,2)),"")</f>
        <v/>
      </c>
      <c r="K26" s="60" t="str">
        <f>IF(K25&gt;0,IF(AND(SUM(D25:K25)=1,AA25=1),C25-SUM(D26:J26),ROUND(C25*K25,2)),"")</f>
        <v/>
      </c>
      <c r="L26" s="60" t="str">
        <f>IF(L25&gt;0,IF(AND(SUM(D25:L25)=1,AA25=1),C25-SUM(D26:K26),ROUND(C25*L25,2)),"")</f>
        <v/>
      </c>
      <c r="M26" s="60" t="str">
        <f>IF(M25&gt;0,IF(AND(SUM(D25:M25)=1,AA25=1),C25-SUM(D26:L26),ROUND(C25*M25,2)),"")</f>
        <v/>
      </c>
      <c r="N26" s="60" t="str">
        <f>IF(N25&gt;0,IF(AND(SUM(D25:N25)=1,AA25=1),C25-SUM(D26:M26),ROUND(C25*N25,2)),"")</f>
        <v/>
      </c>
      <c r="O26" s="60" t="str">
        <f>IF(O25&gt;0,IF(AND(SUM(D25:O25)=1,AA25=1),C25-SUM(D26:N26),ROUND(C25*O25,2)),"")</f>
        <v/>
      </c>
      <c r="P26" s="60" t="str">
        <f>IF(P25&gt;0,IF(AND(SUM(D25:P25)=1,AA25=1),C25-SUM(D26:O26),ROUND(C25*P25,2)),"")</f>
        <v/>
      </c>
      <c r="Q26" s="60" t="str">
        <f>IF(Q25&gt;0,IF(AND(SUM(D25:Q25)=1,AA25=1),C25-SUM(D26:P26),ROUND(C25*Q25,2)),"")</f>
        <v/>
      </c>
      <c r="R26" s="60" t="str">
        <f>IF(R25&gt;0,IF(AND(SUM(D25:R25)=1,AA25=1),C25-SUM(D26:Q26),ROUND(C25*R25,2)),"")</f>
        <v/>
      </c>
      <c r="S26" s="60" t="str">
        <f>IF(S25&gt;0,IF(AND(SUM(D25:S25)=1,AA25=1),C25-SUM(D26:R26),ROUND(C25*S25,2)),"")</f>
        <v/>
      </c>
      <c r="T26" s="60" t="str">
        <f>IF(T25&gt;0,IF(AND(SUM(D25:T25)=1,AA25=1),C25-SUM(D26:S26),ROUND(C25*T25,2)),"")</f>
        <v/>
      </c>
      <c r="U26" s="60" t="str">
        <f>IF(U25&gt;0,IF(AND(SUM(D25:U25)=1,AA25=1),C25-SUM(D26:T26),ROUND(C25*U25,2)),"")</f>
        <v/>
      </c>
      <c r="V26" s="60" t="str">
        <f>IF(V25&gt;0,IF(AND(SUM(D25:V25)=1,AA25=1),C25-SUM(D26:U26),ROUND(C25*V25,2)),"")</f>
        <v/>
      </c>
      <c r="W26" s="60" t="str">
        <f>IF(W25&gt;0,IF(AND(SUM(D25:W25)=1,AA25=1),C25-SUM(D26:V26),ROUND(C25*W25,2)),"")</f>
        <v/>
      </c>
      <c r="X26" s="60" t="str">
        <f>IF(X25&gt;0,IF(AND(SUM(D25:X25)=1,AA25=1),C25-SUM(D26:W26),ROUND(C25*X25,2)),"")</f>
        <v/>
      </c>
      <c r="Y26" s="60" t="str">
        <f>IF(Y25&gt;0,IF(AND(SUM(D25:Y25)=1,AA25=1),C25-SUM(D26:X26),ROUND(C25*Y25,2)),"")</f>
        <v/>
      </c>
      <c r="Z26" s="60" t="str">
        <f>IF(Z25&gt;0,IF(AND(SUM(D25:Z25)=1,AA25=1),C25-SUM(D26:Y26),ROUND(C25*Z25,2)),"")</f>
        <v/>
      </c>
      <c r="AA26" s="63">
        <f t="shared" si="0"/>
        <v>331854.81</v>
      </c>
    </row>
    <row r="27" spans="1:27" ht="12" customHeight="1" x14ac:dyDescent="0.25">
      <c r="A27" s="121" t="s">
        <v>310</v>
      </c>
      <c r="B27" s="122" t="s">
        <v>311</v>
      </c>
      <c r="C27" s="123">
        <v>346221.85</v>
      </c>
      <c r="D27" s="55"/>
      <c r="E27" s="55"/>
      <c r="F27" s="54">
        <v>1</v>
      </c>
      <c r="G27" s="55"/>
      <c r="H27" s="56"/>
      <c r="I27" s="57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8">
        <f t="shared" si="0"/>
        <v>1</v>
      </c>
    </row>
    <row r="28" spans="1:27" ht="12.95" customHeight="1" x14ac:dyDescent="0.25">
      <c r="A28" s="121"/>
      <c r="B28" s="122"/>
      <c r="C28" s="123"/>
      <c r="D28" s="60" t="str">
        <f>IF(D27&gt;0,ROUND(C27*D27,2),"")</f>
        <v/>
      </c>
      <c r="E28" s="60" t="str">
        <f>IF(E27&gt;0,IF(AND(SUM(D27:E27)=1,AA27=1),C27-SUM(D28:D28),ROUND(C27*E27,2)),"")</f>
        <v/>
      </c>
      <c r="F28" s="59">
        <f>IF(F27&gt;0,IF(AND(SUM(D27:F27)=1,AA27=1),C27-SUM(D28:E28),ROUND(C27*F27,2)),"")</f>
        <v>346221.85</v>
      </c>
      <c r="G28" s="60" t="str">
        <f>IF(G27&gt;0,IF(AND(SUM(D27:G27)=1,AA27=1),C27-SUM(D28:F28),ROUND(C27*G27,2)),"")</f>
        <v/>
      </c>
      <c r="H28" s="61" t="str">
        <f>IF(H27&gt;0,IF(AND(SUM(D27:H27)=1,AA27=1),C27-SUM(D28:G28),ROUND(C27*H27,2)),"")</f>
        <v/>
      </c>
      <c r="I28" s="62" t="str">
        <f>IF(I27&gt;0,IF(AND(SUM(D27:I27)=1,AA27=1),C27-SUM(D28:H28),ROUND(C27*I27,2)),"")</f>
        <v/>
      </c>
      <c r="J28" s="60" t="str">
        <f>IF(J27&gt;0,IF(AND(SUM(D27:J27)=1,AA27=1),C27-SUM(D28:I28),ROUND(C27*J27,2)),"")</f>
        <v/>
      </c>
      <c r="K28" s="60" t="str">
        <f>IF(K27&gt;0,IF(AND(SUM(D27:K27)=1,AA27=1),C27-SUM(D28:J28),ROUND(C27*K27,2)),"")</f>
        <v/>
      </c>
      <c r="L28" s="60" t="str">
        <f>IF(L27&gt;0,IF(AND(SUM(D27:L27)=1,AA27=1),C27-SUM(D28:K28),ROUND(C27*L27,2)),"")</f>
        <v/>
      </c>
      <c r="M28" s="60" t="str">
        <f>IF(M27&gt;0,IF(AND(SUM(D27:M27)=1,AA27=1),C27-SUM(D28:L28),ROUND(C27*M27,2)),"")</f>
        <v/>
      </c>
      <c r="N28" s="60" t="str">
        <f>IF(N27&gt;0,IF(AND(SUM(D27:N27)=1,AA27=1),C27-SUM(D28:M28),ROUND(C27*N27,2)),"")</f>
        <v/>
      </c>
      <c r="O28" s="60" t="str">
        <f>IF(O27&gt;0,IF(AND(SUM(D27:O27)=1,AA27=1),C27-SUM(D28:N28),ROUND(C27*O27,2)),"")</f>
        <v/>
      </c>
      <c r="P28" s="60" t="str">
        <f>IF(P27&gt;0,IF(AND(SUM(D27:P27)=1,AA27=1),C27-SUM(D28:O28),ROUND(C27*P27,2)),"")</f>
        <v/>
      </c>
      <c r="Q28" s="60" t="str">
        <f>IF(Q27&gt;0,IF(AND(SUM(D27:Q27)=1,AA27=1),C27-SUM(D28:P28),ROUND(C27*Q27,2)),"")</f>
        <v/>
      </c>
      <c r="R28" s="60" t="str">
        <f>IF(R27&gt;0,IF(AND(SUM(D27:R27)=1,AA27=1),C27-SUM(D28:Q28),ROUND(C27*R27,2)),"")</f>
        <v/>
      </c>
      <c r="S28" s="60" t="str">
        <f>IF(S27&gt;0,IF(AND(SUM(D27:S27)=1,AA27=1),C27-SUM(D28:R28),ROUND(C27*S27,2)),"")</f>
        <v/>
      </c>
      <c r="T28" s="60" t="str">
        <f>IF(T27&gt;0,IF(AND(SUM(D27:T27)=1,AA27=1),C27-SUM(D28:S28),ROUND(C27*T27,2)),"")</f>
        <v/>
      </c>
      <c r="U28" s="60" t="str">
        <f>IF(U27&gt;0,IF(AND(SUM(D27:U27)=1,AA27=1),C27-SUM(D28:T28),ROUND(C27*U27,2)),"")</f>
        <v/>
      </c>
      <c r="V28" s="60" t="str">
        <f>IF(V27&gt;0,IF(AND(SUM(D27:V27)=1,AA27=1),C27-SUM(D28:U28),ROUND(C27*V27,2)),"")</f>
        <v/>
      </c>
      <c r="W28" s="60" t="str">
        <f>IF(W27&gt;0,IF(AND(SUM(D27:W27)=1,AA27=1),C27-SUM(D28:V28),ROUND(C27*W27,2)),"")</f>
        <v/>
      </c>
      <c r="X28" s="60" t="str">
        <f>IF(X27&gt;0,IF(AND(SUM(D27:X27)=1,AA27=1),C27-SUM(D28:W28),ROUND(C27*X27,2)),"")</f>
        <v/>
      </c>
      <c r="Y28" s="60" t="str">
        <f>IF(Y27&gt;0,IF(AND(SUM(D27:Y27)=1,AA27=1),C27-SUM(D28:X28),ROUND(C27*Y27,2)),"")</f>
        <v/>
      </c>
      <c r="Z28" s="60" t="str">
        <f>IF(Z27&gt;0,IF(AND(SUM(D27:Z27)=1,AA27=1),C27-SUM(D28:Y28),ROUND(C27*Z27,2)),"")</f>
        <v/>
      </c>
      <c r="AA28" s="63">
        <f t="shared" si="0"/>
        <v>346221.85</v>
      </c>
    </row>
    <row r="29" spans="1:27" ht="12" customHeight="1" x14ac:dyDescent="0.25">
      <c r="A29" s="121" t="s">
        <v>332</v>
      </c>
      <c r="B29" s="122" t="s">
        <v>157</v>
      </c>
      <c r="C29" s="123">
        <v>332942.89</v>
      </c>
      <c r="D29" s="55"/>
      <c r="E29" s="55"/>
      <c r="F29" s="55"/>
      <c r="G29" s="54">
        <v>1</v>
      </c>
      <c r="H29" s="56"/>
      <c r="I29" s="57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8">
        <f t="shared" si="0"/>
        <v>1</v>
      </c>
    </row>
    <row r="30" spans="1:27" ht="12.95" customHeight="1" x14ac:dyDescent="0.25">
      <c r="A30" s="121"/>
      <c r="B30" s="122"/>
      <c r="C30" s="123"/>
      <c r="D30" s="60" t="str">
        <f>IF(D29&gt;0,ROUND(C29*D29,2),"")</f>
        <v/>
      </c>
      <c r="E30" s="60" t="str">
        <f>IF(E29&gt;0,IF(AND(SUM(D29:E29)=1,AA29=1),C29-SUM(D30:D30),ROUND(C29*E29,2)),"")</f>
        <v/>
      </c>
      <c r="F30" s="60" t="str">
        <f>IF(F29&gt;0,IF(AND(SUM(D29:F29)=1,AA29=1),C29-SUM(D30:E30),ROUND(C29*F29,2)),"")</f>
        <v/>
      </c>
      <c r="G30" s="59">
        <f>IF(G29&gt;0,IF(AND(SUM(D29:G29)=1,AA29=1),C29-SUM(D30:F30),ROUND(C29*G29,2)),"")</f>
        <v>332942.89</v>
      </c>
      <c r="H30" s="61" t="str">
        <f>IF(H29&gt;0,IF(AND(SUM(D29:H29)=1,AA29=1),C29-SUM(D30:G30),ROUND(C29*H29,2)),"")</f>
        <v/>
      </c>
      <c r="I30" s="62" t="str">
        <f>IF(I29&gt;0,IF(AND(SUM(D29:I29)=1,AA29=1),C29-SUM(D30:H30),ROUND(C29*I29,2)),"")</f>
        <v/>
      </c>
      <c r="J30" s="60" t="str">
        <f>IF(J29&gt;0,IF(AND(SUM(D29:J29)=1,AA29=1),C29-SUM(D30:I30),ROUND(C29*J29,2)),"")</f>
        <v/>
      </c>
      <c r="K30" s="60" t="str">
        <f>IF(K29&gt;0,IF(AND(SUM(D29:K29)=1,AA29=1),C29-SUM(D30:J30),ROUND(C29*K29,2)),"")</f>
        <v/>
      </c>
      <c r="L30" s="60" t="str">
        <f>IF(L29&gt;0,IF(AND(SUM(D29:L29)=1,AA29=1),C29-SUM(D30:K30),ROUND(C29*L29,2)),"")</f>
        <v/>
      </c>
      <c r="M30" s="60" t="str">
        <f>IF(M29&gt;0,IF(AND(SUM(D29:M29)=1,AA29=1),C29-SUM(D30:L30),ROUND(C29*M29,2)),"")</f>
        <v/>
      </c>
      <c r="N30" s="60" t="str">
        <f>IF(N29&gt;0,IF(AND(SUM(D29:N29)=1,AA29=1),C29-SUM(D30:M30),ROUND(C29*N29,2)),"")</f>
        <v/>
      </c>
      <c r="O30" s="60" t="str">
        <f>IF(O29&gt;0,IF(AND(SUM(D29:O29)=1,AA29=1),C29-SUM(D30:N30),ROUND(C29*O29,2)),"")</f>
        <v/>
      </c>
      <c r="P30" s="60" t="str">
        <f>IF(P29&gt;0,IF(AND(SUM(D29:P29)=1,AA29=1),C29-SUM(D30:O30),ROUND(C29*P29,2)),"")</f>
        <v/>
      </c>
      <c r="Q30" s="60" t="str">
        <f>IF(Q29&gt;0,IF(AND(SUM(D29:Q29)=1,AA29=1),C29-SUM(D30:P30),ROUND(C29*Q29,2)),"")</f>
        <v/>
      </c>
      <c r="R30" s="60" t="str">
        <f>IF(R29&gt;0,IF(AND(SUM(D29:R29)=1,AA29=1),C29-SUM(D30:Q30),ROUND(C29*R29,2)),"")</f>
        <v/>
      </c>
      <c r="S30" s="60" t="str">
        <f>IF(S29&gt;0,IF(AND(SUM(D29:S29)=1,AA29=1),C29-SUM(D30:R30),ROUND(C29*S29,2)),"")</f>
        <v/>
      </c>
      <c r="T30" s="60" t="str">
        <f>IF(T29&gt;0,IF(AND(SUM(D29:T29)=1,AA29=1),C29-SUM(D30:S30),ROUND(C29*T29,2)),"")</f>
        <v/>
      </c>
      <c r="U30" s="60" t="str">
        <f>IF(U29&gt;0,IF(AND(SUM(D29:U29)=1,AA29=1),C29-SUM(D30:T30),ROUND(C29*U29,2)),"")</f>
        <v/>
      </c>
      <c r="V30" s="60" t="str">
        <f>IF(V29&gt;0,IF(AND(SUM(D29:V29)=1,AA29=1),C29-SUM(D30:U30),ROUND(C29*V29,2)),"")</f>
        <v/>
      </c>
      <c r="W30" s="60" t="str">
        <f>IF(W29&gt;0,IF(AND(SUM(D29:W29)=1,AA29=1),C29-SUM(D30:V30),ROUND(C29*W29,2)),"")</f>
        <v/>
      </c>
      <c r="X30" s="60" t="str">
        <f>IF(X29&gt;0,IF(AND(SUM(D29:X29)=1,AA29=1),C29-SUM(D30:W30),ROUND(C29*X29,2)),"")</f>
        <v/>
      </c>
      <c r="Y30" s="60" t="str">
        <f>IF(Y29&gt;0,IF(AND(SUM(D29:Y29)=1,AA29=1),C29-SUM(D30:X30),ROUND(C29*Y29,2)),"")</f>
        <v/>
      </c>
      <c r="Z30" s="60" t="str">
        <f>IF(Z29&gt;0,IF(AND(SUM(D29:Z29)=1,AA29=1),C29-SUM(D30:Y30),ROUND(C29*Z29,2)),"")</f>
        <v/>
      </c>
      <c r="AA30" s="63">
        <f t="shared" si="0"/>
        <v>332942.89</v>
      </c>
    </row>
    <row r="31" spans="1:27" ht="12" customHeight="1" x14ac:dyDescent="0.25">
      <c r="A31" s="121" t="s">
        <v>353</v>
      </c>
      <c r="B31" s="122" t="s">
        <v>354</v>
      </c>
      <c r="C31" s="123">
        <v>401381.52</v>
      </c>
      <c r="D31" s="55"/>
      <c r="E31" s="55"/>
      <c r="F31" s="55"/>
      <c r="G31" s="54">
        <v>1</v>
      </c>
      <c r="H31" s="56"/>
      <c r="I31" s="57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8">
        <f t="shared" si="0"/>
        <v>1</v>
      </c>
    </row>
    <row r="32" spans="1:27" ht="12.95" customHeight="1" x14ac:dyDescent="0.25">
      <c r="A32" s="121"/>
      <c r="B32" s="122"/>
      <c r="C32" s="123"/>
      <c r="D32" s="60" t="str">
        <f>IF(D31&gt;0,ROUND(C31*D31,2),"")</f>
        <v/>
      </c>
      <c r="E32" s="60" t="str">
        <f>IF(E31&gt;0,IF(AND(SUM(D31:E31)=1,AA31=1),C31-SUM(D32:D32),ROUND(C31*E31,2)),"")</f>
        <v/>
      </c>
      <c r="F32" s="60" t="str">
        <f>IF(F31&gt;0,IF(AND(SUM(D31:F31)=1,AA31=1),C31-SUM(D32:E32),ROUND(C31*F31,2)),"")</f>
        <v/>
      </c>
      <c r="G32" s="59">
        <f>IF(G31&gt;0,IF(AND(SUM(D31:G31)=1,AA31=1),C31-SUM(D32:F32),ROUND(C31*G31,2)),"")</f>
        <v>401381.52</v>
      </c>
      <c r="H32" s="61" t="str">
        <f>IF(H31&gt;0,IF(AND(SUM(D31:H31)=1,AA31=1),C31-SUM(D32:G32),ROUND(C31*H31,2)),"")</f>
        <v/>
      </c>
      <c r="I32" s="62" t="str">
        <f>IF(I31&gt;0,IF(AND(SUM(D31:I31)=1,AA31=1),C31-SUM(D32:H32),ROUND(C31*I31,2)),"")</f>
        <v/>
      </c>
      <c r="J32" s="60" t="str">
        <f>IF(J31&gt;0,IF(AND(SUM(D31:J31)=1,AA31=1),C31-SUM(D32:I32),ROUND(C31*J31,2)),"")</f>
        <v/>
      </c>
      <c r="K32" s="60" t="str">
        <f>IF(K31&gt;0,IF(AND(SUM(D31:K31)=1,AA31=1),C31-SUM(D32:J32),ROUND(C31*K31,2)),"")</f>
        <v/>
      </c>
      <c r="L32" s="60" t="str">
        <f>IF(L31&gt;0,IF(AND(SUM(D31:L31)=1,AA31=1),C31-SUM(D32:K32),ROUND(C31*L31,2)),"")</f>
        <v/>
      </c>
      <c r="M32" s="60" t="str">
        <f>IF(M31&gt;0,IF(AND(SUM(D31:M31)=1,AA31=1),C31-SUM(D32:L32),ROUND(C31*M31,2)),"")</f>
        <v/>
      </c>
      <c r="N32" s="60" t="str">
        <f>IF(N31&gt;0,IF(AND(SUM(D31:N31)=1,AA31=1),C31-SUM(D32:M32),ROUND(C31*N31,2)),"")</f>
        <v/>
      </c>
      <c r="O32" s="60" t="str">
        <f>IF(O31&gt;0,IF(AND(SUM(D31:O31)=1,AA31=1),C31-SUM(D32:N32),ROUND(C31*O31,2)),"")</f>
        <v/>
      </c>
      <c r="P32" s="60" t="str">
        <f>IF(P31&gt;0,IF(AND(SUM(D31:P31)=1,AA31=1),C31-SUM(D32:O32),ROUND(C31*P31,2)),"")</f>
        <v/>
      </c>
      <c r="Q32" s="60" t="str">
        <f>IF(Q31&gt;0,IF(AND(SUM(D31:Q31)=1,AA31=1),C31-SUM(D32:P32),ROUND(C31*Q31,2)),"")</f>
        <v/>
      </c>
      <c r="R32" s="60" t="str">
        <f>IF(R31&gt;0,IF(AND(SUM(D31:R31)=1,AA31=1),C31-SUM(D32:Q32),ROUND(C31*R31,2)),"")</f>
        <v/>
      </c>
      <c r="S32" s="60" t="str">
        <f>IF(S31&gt;0,IF(AND(SUM(D31:S31)=1,AA31=1),C31-SUM(D32:R32),ROUND(C31*S31,2)),"")</f>
        <v/>
      </c>
      <c r="T32" s="60" t="str">
        <f>IF(T31&gt;0,IF(AND(SUM(D31:T31)=1,AA31=1),C31-SUM(D32:S32),ROUND(C31*T31,2)),"")</f>
        <v/>
      </c>
      <c r="U32" s="60" t="str">
        <f>IF(U31&gt;0,IF(AND(SUM(D31:U31)=1,AA31=1),C31-SUM(D32:T32),ROUND(C31*U31,2)),"")</f>
        <v/>
      </c>
      <c r="V32" s="60" t="str">
        <f>IF(V31&gt;0,IF(AND(SUM(D31:V31)=1,AA31=1),C31-SUM(D32:U32),ROUND(C31*V31,2)),"")</f>
        <v/>
      </c>
      <c r="W32" s="60" t="str">
        <f>IF(W31&gt;0,IF(AND(SUM(D31:W31)=1,AA31=1),C31-SUM(D32:V32),ROUND(C31*W31,2)),"")</f>
        <v/>
      </c>
      <c r="X32" s="60" t="str">
        <f>IF(X31&gt;0,IF(AND(SUM(D31:X31)=1,AA31=1),C31-SUM(D32:W32),ROUND(C31*X31,2)),"")</f>
        <v/>
      </c>
      <c r="Y32" s="60" t="str">
        <f>IF(Y31&gt;0,IF(AND(SUM(D31:Y31)=1,AA31=1),C31-SUM(D32:X32),ROUND(C31*Y31,2)),"")</f>
        <v/>
      </c>
      <c r="Z32" s="60" t="str">
        <f>IF(Z31&gt;0,IF(AND(SUM(D31:Z31)=1,AA31=1),C31-SUM(D32:Y32),ROUND(C31*Z31,2)),"")</f>
        <v/>
      </c>
      <c r="AA32" s="63">
        <f t="shared" si="0"/>
        <v>401381.52</v>
      </c>
    </row>
    <row r="33" spans="1:27" ht="12" customHeight="1" x14ac:dyDescent="0.25">
      <c r="A33" s="121" t="s">
        <v>375</v>
      </c>
      <c r="B33" s="122" t="s">
        <v>376</v>
      </c>
      <c r="C33" s="123">
        <v>362613.73</v>
      </c>
      <c r="D33" s="55"/>
      <c r="E33" s="55"/>
      <c r="F33" s="55"/>
      <c r="G33" s="54">
        <v>1</v>
      </c>
      <c r="H33" s="56"/>
      <c r="I33" s="57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8">
        <f t="shared" si="0"/>
        <v>1</v>
      </c>
    </row>
    <row r="34" spans="1:27" ht="12.95" customHeight="1" x14ac:dyDescent="0.25">
      <c r="A34" s="121"/>
      <c r="B34" s="122"/>
      <c r="C34" s="123"/>
      <c r="D34" s="60" t="str">
        <f>IF(D33&gt;0,ROUND(C33*D33,2),"")</f>
        <v/>
      </c>
      <c r="E34" s="60" t="str">
        <f>IF(E33&gt;0,IF(AND(SUM(D33:E33)=1,AA33=1),C33-SUM(D34:D34),ROUND(C33*E33,2)),"")</f>
        <v/>
      </c>
      <c r="F34" s="60" t="str">
        <f>IF(F33&gt;0,IF(AND(SUM(D33:F33)=1,AA33=1),C33-SUM(D34:E34),ROUND(C33*F33,2)),"")</f>
        <v/>
      </c>
      <c r="G34" s="59">
        <f>IF(G33&gt;0,IF(AND(SUM(D33:G33)=1,AA33=1),C33-SUM(D34:F34),ROUND(C33*G33,2)),"")</f>
        <v>362613.73</v>
      </c>
      <c r="H34" s="61" t="str">
        <f>IF(H33&gt;0,IF(AND(SUM(D33:H33)=1,AA33=1),C33-SUM(D34:G34),ROUND(C33*H33,2)),"")</f>
        <v/>
      </c>
      <c r="I34" s="62" t="str">
        <f>IF(I33&gt;0,IF(AND(SUM(D33:I33)=1,AA33=1),C33-SUM(D34:H34),ROUND(C33*I33,2)),"")</f>
        <v/>
      </c>
      <c r="J34" s="60" t="str">
        <f>IF(J33&gt;0,IF(AND(SUM(D33:J33)=1,AA33=1),C33-SUM(D34:I34),ROUND(C33*J33,2)),"")</f>
        <v/>
      </c>
      <c r="K34" s="60" t="str">
        <f>IF(K33&gt;0,IF(AND(SUM(D33:K33)=1,AA33=1),C33-SUM(D34:J34),ROUND(C33*K33,2)),"")</f>
        <v/>
      </c>
      <c r="L34" s="60" t="str">
        <f>IF(L33&gt;0,IF(AND(SUM(D33:L33)=1,AA33=1),C33-SUM(D34:K34),ROUND(C33*L33,2)),"")</f>
        <v/>
      </c>
      <c r="M34" s="60" t="str">
        <f>IF(M33&gt;0,IF(AND(SUM(D33:M33)=1,AA33=1),C33-SUM(D34:L34),ROUND(C33*M33,2)),"")</f>
        <v/>
      </c>
      <c r="N34" s="60" t="str">
        <f>IF(N33&gt;0,IF(AND(SUM(D33:N33)=1,AA33=1),C33-SUM(D34:M34),ROUND(C33*N33,2)),"")</f>
        <v/>
      </c>
      <c r="O34" s="60" t="str">
        <f>IF(O33&gt;0,IF(AND(SUM(D33:O33)=1,AA33=1),C33-SUM(D34:N34),ROUND(C33*O33,2)),"")</f>
        <v/>
      </c>
      <c r="P34" s="60" t="str">
        <f>IF(P33&gt;0,IF(AND(SUM(D33:P33)=1,AA33=1),C33-SUM(D34:O34),ROUND(C33*P33,2)),"")</f>
        <v/>
      </c>
      <c r="Q34" s="60" t="str">
        <f>IF(Q33&gt;0,IF(AND(SUM(D33:Q33)=1,AA33=1),C33-SUM(D34:P34),ROUND(C33*Q33,2)),"")</f>
        <v/>
      </c>
      <c r="R34" s="60" t="str">
        <f>IF(R33&gt;0,IF(AND(SUM(D33:R33)=1,AA33=1),C33-SUM(D34:Q34),ROUND(C33*R33,2)),"")</f>
        <v/>
      </c>
      <c r="S34" s="60" t="str">
        <f>IF(S33&gt;0,IF(AND(SUM(D33:S33)=1,AA33=1),C33-SUM(D34:R34),ROUND(C33*S33,2)),"")</f>
        <v/>
      </c>
      <c r="T34" s="60" t="str">
        <f>IF(T33&gt;0,IF(AND(SUM(D33:T33)=1,AA33=1),C33-SUM(D34:S34),ROUND(C33*T33,2)),"")</f>
        <v/>
      </c>
      <c r="U34" s="60" t="str">
        <f>IF(U33&gt;0,IF(AND(SUM(D33:U33)=1,AA33=1),C33-SUM(D34:T34),ROUND(C33*U33,2)),"")</f>
        <v/>
      </c>
      <c r="V34" s="60" t="str">
        <f>IF(V33&gt;0,IF(AND(SUM(D33:V33)=1,AA33=1),C33-SUM(D34:U34),ROUND(C33*V33,2)),"")</f>
        <v/>
      </c>
      <c r="W34" s="60" t="str">
        <f>IF(W33&gt;0,IF(AND(SUM(D33:W33)=1,AA33=1),C33-SUM(D34:V34),ROUND(C33*W33,2)),"")</f>
        <v/>
      </c>
      <c r="X34" s="60" t="str">
        <f>IF(X33&gt;0,IF(AND(SUM(D33:X33)=1,AA33=1),C33-SUM(D34:W34),ROUND(C33*X33,2)),"")</f>
        <v/>
      </c>
      <c r="Y34" s="60" t="str">
        <f>IF(Y33&gt;0,IF(AND(SUM(D33:Y33)=1,AA33=1),C33-SUM(D34:X34),ROUND(C33*Y33,2)),"")</f>
        <v/>
      </c>
      <c r="Z34" s="60" t="str">
        <f>IF(Z33&gt;0,IF(AND(SUM(D33:Z33)=1,AA33=1),C33-SUM(D34:Y34),ROUND(C33*Z33,2)),"")</f>
        <v/>
      </c>
      <c r="AA34" s="63">
        <f t="shared" si="0"/>
        <v>362613.73</v>
      </c>
    </row>
    <row r="35" spans="1:27" ht="12" customHeight="1" x14ac:dyDescent="0.25">
      <c r="A35" s="121" t="s">
        <v>397</v>
      </c>
      <c r="B35" s="122" t="s">
        <v>398</v>
      </c>
      <c r="C35" s="123">
        <v>369588.31</v>
      </c>
      <c r="D35" s="55"/>
      <c r="E35" s="55"/>
      <c r="F35" s="55"/>
      <c r="G35" s="54">
        <v>1</v>
      </c>
      <c r="H35" s="56"/>
      <c r="I35" s="57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8">
        <f t="shared" ref="AA35:AA66" si="1">SUM(D35:Z35)</f>
        <v>1</v>
      </c>
    </row>
    <row r="36" spans="1:27" ht="12.95" customHeight="1" x14ac:dyDescent="0.25">
      <c r="A36" s="121"/>
      <c r="B36" s="122"/>
      <c r="C36" s="123"/>
      <c r="D36" s="60" t="str">
        <f>IF(D35&gt;0,ROUND(C35*D35,2),"")</f>
        <v/>
      </c>
      <c r="E36" s="60" t="str">
        <f>IF(E35&gt;0,IF(AND(SUM(D35:E35)=1,AA35=1),C35-SUM(D36:D36),ROUND(C35*E35,2)),"")</f>
        <v/>
      </c>
      <c r="F36" s="60" t="str">
        <f>IF(F35&gt;0,IF(AND(SUM(D35:F35)=1,AA35=1),C35-SUM(D36:E36),ROUND(C35*F35,2)),"")</f>
        <v/>
      </c>
      <c r="G36" s="59">
        <f>IF(G35&gt;0,IF(AND(SUM(D35:G35)=1,AA35=1),C35-SUM(D36:F36),ROUND(C35*G35,2)),"")</f>
        <v>369588.31</v>
      </c>
      <c r="H36" s="61" t="str">
        <f>IF(H35&gt;0,IF(AND(SUM(D35:H35)=1,AA35=1),C35-SUM(D36:G36),ROUND(C35*H35,2)),"")</f>
        <v/>
      </c>
      <c r="I36" s="62" t="str">
        <f>IF(I35&gt;0,IF(AND(SUM(D35:I35)=1,AA35=1),C35-SUM(D36:H36),ROUND(C35*I35,2)),"")</f>
        <v/>
      </c>
      <c r="J36" s="60" t="str">
        <f>IF(J35&gt;0,IF(AND(SUM(D35:J35)=1,AA35=1),C35-SUM(D36:I36),ROUND(C35*J35,2)),"")</f>
        <v/>
      </c>
      <c r="K36" s="60" t="str">
        <f>IF(K35&gt;0,IF(AND(SUM(D35:K35)=1,AA35=1),C35-SUM(D36:J36),ROUND(C35*K35,2)),"")</f>
        <v/>
      </c>
      <c r="L36" s="60" t="str">
        <f>IF(L35&gt;0,IF(AND(SUM(D35:L35)=1,AA35=1),C35-SUM(D36:K36),ROUND(C35*L35,2)),"")</f>
        <v/>
      </c>
      <c r="M36" s="60" t="str">
        <f>IF(M35&gt;0,IF(AND(SUM(D35:M35)=1,AA35=1),C35-SUM(D36:L36),ROUND(C35*M35,2)),"")</f>
        <v/>
      </c>
      <c r="N36" s="60" t="str">
        <f>IF(N35&gt;0,IF(AND(SUM(D35:N35)=1,AA35=1),C35-SUM(D36:M36),ROUND(C35*N35,2)),"")</f>
        <v/>
      </c>
      <c r="O36" s="60" t="str">
        <f>IF(O35&gt;0,IF(AND(SUM(D35:O35)=1,AA35=1),C35-SUM(D36:N36),ROUND(C35*O35,2)),"")</f>
        <v/>
      </c>
      <c r="P36" s="60" t="str">
        <f>IF(P35&gt;0,IF(AND(SUM(D35:P35)=1,AA35=1),C35-SUM(D36:O36),ROUND(C35*P35,2)),"")</f>
        <v/>
      </c>
      <c r="Q36" s="60" t="str">
        <f>IF(Q35&gt;0,IF(AND(SUM(D35:Q35)=1,AA35=1),C35-SUM(D36:P36),ROUND(C35*Q35,2)),"")</f>
        <v/>
      </c>
      <c r="R36" s="60" t="str">
        <f>IF(R35&gt;0,IF(AND(SUM(D35:R35)=1,AA35=1),C35-SUM(D36:Q36),ROUND(C35*R35,2)),"")</f>
        <v/>
      </c>
      <c r="S36" s="60" t="str">
        <f>IF(S35&gt;0,IF(AND(SUM(D35:S35)=1,AA35=1),C35-SUM(D36:R36),ROUND(C35*S35,2)),"")</f>
        <v/>
      </c>
      <c r="T36" s="60" t="str">
        <f>IF(T35&gt;0,IF(AND(SUM(D35:T35)=1,AA35=1),C35-SUM(D36:S36),ROUND(C35*T35,2)),"")</f>
        <v/>
      </c>
      <c r="U36" s="60" t="str">
        <f>IF(U35&gt;0,IF(AND(SUM(D35:U35)=1,AA35=1),C35-SUM(D36:T36),ROUND(C35*U35,2)),"")</f>
        <v/>
      </c>
      <c r="V36" s="60" t="str">
        <f>IF(V35&gt;0,IF(AND(SUM(D35:V35)=1,AA35=1),C35-SUM(D36:U36),ROUND(C35*V35,2)),"")</f>
        <v/>
      </c>
      <c r="W36" s="60" t="str">
        <f>IF(W35&gt;0,IF(AND(SUM(D35:W35)=1,AA35=1),C35-SUM(D36:V36),ROUND(C35*W35,2)),"")</f>
        <v/>
      </c>
      <c r="X36" s="60" t="str">
        <f>IF(X35&gt;0,IF(AND(SUM(D35:X35)=1,AA35=1),C35-SUM(D36:W36),ROUND(C35*X35,2)),"")</f>
        <v/>
      </c>
      <c r="Y36" s="60" t="str">
        <f>IF(Y35&gt;0,IF(AND(SUM(D35:Y35)=1,AA35=1),C35-SUM(D36:X36),ROUND(C35*Y35,2)),"")</f>
        <v/>
      </c>
      <c r="Z36" s="60" t="str">
        <f>IF(Z35&gt;0,IF(AND(SUM(D35:Z35)=1,AA35=1),C35-SUM(D36:Y36),ROUND(C35*Z35,2)),"")</f>
        <v/>
      </c>
      <c r="AA36" s="63">
        <f t="shared" si="1"/>
        <v>369588.31</v>
      </c>
    </row>
    <row r="37" spans="1:27" ht="12" customHeight="1" x14ac:dyDescent="0.25">
      <c r="A37" s="121" t="s">
        <v>419</v>
      </c>
      <c r="B37" s="122" t="s">
        <v>420</v>
      </c>
      <c r="C37" s="123">
        <v>345924.48</v>
      </c>
      <c r="D37" s="55"/>
      <c r="E37" s="55"/>
      <c r="F37" s="55"/>
      <c r="G37" s="55"/>
      <c r="H37" s="126">
        <v>1</v>
      </c>
      <c r="I37" s="126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8">
        <f t="shared" si="1"/>
        <v>1</v>
      </c>
    </row>
    <row r="38" spans="1:27" ht="12.95" customHeight="1" x14ac:dyDescent="0.25">
      <c r="A38" s="121"/>
      <c r="B38" s="122"/>
      <c r="C38" s="123"/>
      <c r="D38" s="60" t="str">
        <f>IF(D37&gt;0,ROUND(C37*D37,2),"")</f>
        <v/>
      </c>
      <c r="E38" s="60" t="str">
        <f>IF(E37&gt;0,IF(AND(SUM(D37:E37)=1,AA37=1),C37-SUM(D38:D38),ROUND(C37*E37,2)),"")</f>
        <v/>
      </c>
      <c r="F38" s="60" t="str">
        <f>IF(F37&gt;0,IF(AND(SUM(D37:F37)=1,AA37=1),C37-SUM(D38:E38),ROUND(C37*F37,2)),"")</f>
        <v/>
      </c>
      <c r="G38" s="60" t="str">
        <f>IF(G37&gt;0,IF(AND(SUM(D37:G37)=1,AA37=1),C37-SUM(D38:F38),ROUND(C37*G37,2)),"")</f>
        <v/>
      </c>
      <c r="H38" s="119">
        <f>IF(H37&gt;0,IF(AND(SUM(D37:H37)=1,AA37=1),C37-SUM(D38:G38),ROUND(C37*H37,2)),"")</f>
        <v>345924.48</v>
      </c>
      <c r="I38" s="119" t="str">
        <f>IF(I37&gt;0,IF(AND(SUM(D37:I37)=1,AA37=1),C37-SUM(D38:H38),ROUND(C37*I37,2)),"")</f>
        <v/>
      </c>
      <c r="J38" s="60" t="str">
        <f>IF(J37&gt;0,IF(AND(SUM(D37:J37)=1,AA37=1),C37-SUM(D38:I38),ROUND(C37*J37,2)),"")</f>
        <v/>
      </c>
      <c r="K38" s="60" t="str">
        <f>IF(K37&gt;0,IF(AND(SUM(D37:K37)=1,AA37=1),C37-SUM(D38:J38),ROUND(C37*K37,2)),"")</f>
        <v/>
      </c>
      <c r="L38" s="60" t="str">
        <f>IF(L37&gt;0,IF(AND(SUM(D37:L37)=1,AA37=1),C37-SUM(D38:K38),ROUND(C37*L37,2)),"")</f>
        <v/>
      </c>
      <c r="M38" s="60" t="str">
        <f>IF(M37&gt;0,IF(AND(SUM(D37:M37)=1,AA37=1),C37-SUM(D38:L38),ROUND(C37*M37,2)),"")</f>
        <v/>
      </c>
      <c r="N38" s="60" t="str">
        <f>IF(N37&gt;0,IF(AND(SUM(D37:N37)=1,AA37=1),C37-SUM(D38:M38),ROUND(C37*N37,2)),"")</f>
        <v/>
      </c>
      <c r="O38" s="60" t="str">
        <f>IF(O37&gt;0,IF(AND(SUM(D37:O37)=1,AA37=1),C37-SUM(D38:N38),ROUND(C37*O37,2)),"")</f>
        <v/>
      </c>
      <c r="P38" s="60" t="str">
        <f>IF(P37&gt;0,IF(AND(SUM(D37:P37)=1,AA37=1),C37-SUM(D38:O38),ROUND(C37*P37,2)),"")</f>
        <v/>
      </c>
      <c r="Q38" s="60" t="str">
        <f>IF(Q37&gt;0,IF(AND(SUM(D37:Q37)=1,AA37=1),C37-SUM(D38:P38),ROUND(C37*Q37,2)),"")</f>
        <v/>
      </c>
      <c r="R38" s="60" t="str">
        <f>IF(R37&gt;0,IF(AND(SUM(D37:R37)=1,AA37=1),C37-SUM(D38:Q38),ROUND(C37*R37,2)),"")</f>
        <v/>
      </c>
      <c r="S38" s="60" t="str">
        <f>IF(S37&gt;0,IF(AND(SUM(D37:S37)=1,AA37=1),C37-SUM(D38:R38),ROUND(C37*S37,2)),"")</f>
        <v/>
      </c>
      <c r="T38" s="60" t="str">
        <f>IF(T37&gt;0,IF(AND(SUM(D37:T37)=1,AA37=1),C37-SUM(D38:S38),ROUND(C37*T37,2)),"")</f>
        <v/>
      </c>
      <c r="U38" s="60" t="str">
        <f>IF(U37&gt;0,IF(AND(SUM(D37:U37)=1,AA37=1),C37-SUM(D38:T38),ROUND(C37*U37,2)),"")</f>
        <v/>
      </c>
      <c r="V38" s="60" t="str">
        <f>IF(V37&gt;0,IF(AND(SUM(D37:V37)=1,AA37=1),C37-SUM(D38:U38),ROUND(C37*V37,2)),"")</f>
        <v/>
      </c>
      <c r="W38" s="60" t="str">
        <f>IF(W37&gt;0,IF(AND(SUM(D37:W37)=1,AA37=1),C37-SUM(D38:V38),ROUND(C37*W37,2)),"")</f>
        <v/>
      </c>
      <c r="X38" s="60" t="str">
        <f>IF(X37&gt;0,IF(AND(SUM(D37:X37)=1,AA37=1),C37-SUM(D38:W38),ROUND(C37*X37,2)),"")</f>
        <v/>
      </c>
      <c r="Y38" s="60" t="str">
        <f>IF(Y37&gt;0,IF(AND(SUM(D37:Y37)=1,AA37=1),C37-SUM(D38:X38),ROUND(C37*Y37,2)),"")</f>
        <v/>
      </c>
      <c r="Z38" s="60" t="str">
        <f>IF(Z37&gt;0,IF(AND(SUM(D37:Z37)=1,AA37=1),C37-SUM(D38:Y38),ROUND(C37*Z37,2)),"")</f>
        <v/>
      </c>
      <c r="AA38" s="63">
        <f t="shared" si="1"/>
        <v>345924.48</v>
      </c>
    </row>
    <row r="39" spans="1:27" ht="12" customHeight="1" x14ac:dyDescent="0.25">
      <c r="A39" s="121" t="s">
        <v>441</v>
      </c>
      <c r="B39" s="122" t="s">
        <v>442</v>
      </c>
      <c r="C39" s="123">
        <v>368118.41</v>
      </c>
      <c r="D39" s="55"/>
      <c r="E39" s="55"/>
      <c r="F39" s="55"/>
      <c r="G39" s="55"/>
      <c r="H39" s="126">
        <v>1</v>
      </c>
      <c r="I39" s="126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8">
        <f t="shared" si="1"/>
        <v>1</v>
      </c>
    </row>
    <row r="40" spans="1:27" ht="12.95" customHeight="1" x14ac:dyDescent="0.25">
      <c r="A40" s="121"/>
      <c r="B40" s="122"/>
      <c r="C40" s="123"/>
      <c r="D40" s="60" t="str">
        <f>IF(D39&gt;0,ROUND(C39*D39,2),"")</f>
        <v/>
      </c>
      <c r="E40" s="60" t="str">
        <f>IF(E39&gt;0,IF(AND(SUM(D39:E39)=1,AA39=1),C39-SUM(D40:D40),ROUND(C39*E39,2)),"")</f>
        <v/>
      </c>
      <c r="F40" s="60" t="str">
        <f>IF(F39&gt;0,IF(AND(SUM(D39:F39)=1,AA39=1),C39-SUM(D40:E40),ROUND(C39*F39,2)),"")</f>
        <v/>
      </c>
      <c r="G40" s="60" t="str">
        <f>IF(G39&gt;0,IF(AND(SUM(D39:G39)=1,AA39=1),C39-SUM(D40:F40),ROUND(C39*G39,2)),"")</f>
        <v/>
      </c>
      <c r="H40" s="119">
        <f>IF(H39&gt;0,IF(AND(SUM(D39:H39)=1,AA39=1),C39-SUM(D40:G40),ROUND(C39*H39,2)),"")</f>
        <v>368118.41</v>
      </c>
      <c r="I40" s="119" t="str">
        <f>IF(I39&gt;0,IF(AND(SUM(D39:I39)=1,AA39=1),C39-SUM(D40:H40),ROUND(C39*I39,2)),"")</f>
        <v/>
      </c>
      <c r="J40" s="60" t="str">
        <f>IF(J39&gt;0,IF(AND(SUM(D39:J39)=1,AA39=1),C39-SUM(D40:I40),ROUND(C39*J39,2)),"")</f>
        <v/>
      </c>
      <c r="K40" s="60" t="str">
        <f>IF(K39&gt;0,IF(AND(SUM(D39:K39)=1,AA39=1),C39-SUM(D40:J40),ROUND(C39*K39,2)),"")</f>
        <v/>
      </c>
      <c r="L40" s="60" t="str">
        <f>IF(L39&gt;0,IF(AND(SUM(D39:L39)=1,AA39=1),C39-SUM(D40:K40),ROUND(C39*L39,2)),"")</f>
        <v/>
      </c>
      <c r="M40" s="60" t="str">
        <f>IF(M39&gt;0,IF(AND(SUM(D39:M39)=1,AA39=1),C39-SUM(D40:L40),ROUND(C39*M39,2)),"")</f>
        <v/>
      </c>
      <c r="N40" s="60" t="str">
        <f>IF(N39&gt;0,IF(AND(SUM(D39:N39)=1,AA39=1),C39-SUM(D40:M40),ROUND(C39*N39,2)),"")</f>
        <v/>
      </c>
      <c r="O40" s="60" t="str">
        <f>IF(O39&gt;0,IF(AND(SUM(D39:O39)=1,AA39=1),C39-SUM(D40:N40),ROUND(C39*O39,2)),"")</f>
        <v/>
      </c>
      <c r="P40" s="60" t="str">
        <f>IF(P39&gt;0,IF(AND(SUM(D39:P39)=1,AA39=1),C39-SUM(D40:O40),ROUND(C39*P39,2)),"")</f>
        <v/>
      </c>
      <c r="Q40" s="60" t="str">
        <f>IF(Q39&gt;0,IF(AND(SUM(D39:Q39)=1,AA39=1),C39-SUM(D40:P40),ROUND(C39*Q39,2)),"")</f>
        <v/>
      </c>
      <c r="R40" s="60" t="str">
        <f>IF(R39&gt;0,IF(AND(SUM(D39:R39)=1,AA39=1),C39-SUM(D40:Q40),ROUND(C39*R39,2)),"")</f>
        <v/>
      </c>
      <c r="S40" s="60" t="str">
        <f>IF(S39&gt;0,IF(AND(SUM(D39:S39)=1,AA39=1),C39-SUM(D40:R40),ROUND(C39*S39,2)),"")</f>
        <v/>
      </c>
      <c r="T40" s="60" t="str">
        <f>IF(T39&gt;0,IF(AND(SUM(D39:T39)=1,AA39=1),C39-SUM(D40:S40),ROUND(C39*T39,2)),"")</f>
        <v/>
      </c>
      <c r="U40" s="60" t="str">
        <f>IF(U39&gt;0,IF(AND(SUM(D39:U39)=1,AA39=1),C39-SUM(D40:T40),ROUND(C39*U39,2)),"")</f>
        <v/>
      </c>
      <c r="V40" s="60" t="str">
        <f>IF(V39&gt;0,IF(AND(SUM(D39:V39)=1,AA39=1),C39-SUM(D40:U40),ROUND(C39*V39,2)),"")</f>
        <v/>
      </c>
      <c r="W40" s="60" t="str">
        <f>IF(W39&gt;0,IF(AND(SUM(D39:W39)=1,AA39=1),C39-SUM(D40:V40),ROUND(C39*W39,2)),"")</f>
        <v/>
      </c>
      <c r="X40" s="60" t="str">
        <f>IF(X39&gt;0,IF(AND(SUM(D39:X39)=1,AA39=1),C39-SUM(D40:W40),ROUND(C39*X39,2)),"")</f>
        <v/>
      </c>
      <c r="Y40" s="60" t="str">
        <f>IF(Y39&gt;0,IF(AND(SUM(D39:Y39)=1,AA39=1),C39-SUM(D40:X40),ROUND(C39*Y39,2)),"")</f>
        <v/>
      </c>
      <c r="Z40" s="60" t="str">
        <f>IF(Z39&gt;0,IF(AND(SUM(D39:Z39)=1,AA39=1),C39-SUM(D40:Y40),ROUND(C39*Z39,2)),"")</f>
        <v/>
      </c>
      <c r="AA40" s="63">
        <f t="shared" si="1"/>
        <v>368118.41</v>
      </c>
    </row>
    <row r="41" spans="1:27" ht="12" customHeight="1" x14ac:dyDescent="0.25">
      <c r="A41" s="121" t="s">
        <v>463</v>
      </c>
      <c r="B41" s="122" t="s">
        <v>464</v>
      </c>
      <c r="C41" s="123">
        <v>372931.69</v>
      </c>
      <c r="D41" s="55"/>
      <c r="E41" s="55"/>
      <c r="F41" s="55"/>
      <c r="G41" s="55"/>
      <c r="H41" s="126">
        <v>1</v>
      </c>
      <c r="I41" s="126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8">
        <f t="shared" si="1"/>
        <v>1</v>
      </c>
    </row>
    <row r="42" spans="1:27" ht="12.95" customHeight="1" x14ac:dyDescent="0.25">
      <c r="A42" s="121"/>
      <c r="B42" s="122"/>
      <c r="C42" s="123"/>
      <c r="D42" s="60" t="str">
        <f>IF(D41&gt;0,ROUND(C41*D41,2),"")</f>
        <v/>
      </c>
      <c r="E42" s="60" t="str">
        <f>IF(E41&gt;0,IF(AND(SUM(D41:E41)=1,AA41=1),C41-SUM(D42:D42),ROUND(C41*E41,2)),"")</f>
        <v/>
      </c>
      <c r="F42" s="60" t="str">
        <f>IF(F41&gt;0,IF(AND(SUM(D41:F41)=1,AA41=1),C41-SUM(D42:E42),ROUND(C41*F41,2)),"")</f>
        <v/>
      </c>
      <c r="G42" s="60" t="str">
        <f>IF(G41&gt;0,IF(AND(SUM(D41:G41)=1,AA41=1),C41-SUM(D42:F42),ROUND(C41*G41,2)),"")</f>
        <v/>
      </c>
      <c r="H42" s="119">
        <f>IF(H41&gt;0,IF(AND(SUM(D41:H41)=1,AA41=1),C41-SUM(D42:G42),ROUND(C41*H41,2)),"")</f>
        <v>372931.69</v>
      </c>
      <c r="I42" s="119" t="str">
        <f>IF(I41&gt;0,IF(AND(SUM(D41:I41)=1,AA41=1),C41-SUM(D42:H42),ROUND(C41*I41,2)),"")</f>
        <v/>
      </c>
      <c r="J42" s="60" t="str">
        <f>IF(J41&gt;0,IF(AND(SUM(D41:J41)=1,AA41=1),C41-SUM(D42:I42),ROUND(C41*J41,2)),"")</f>
        <v/>
      </c>
      <c r="K42" s="60" t="str">
        <f>IF(K41&gt;0,IF(AND(SUM(D41:K41)=1,AA41=1),C41-SUM(D42:J42),ROUND(C41*K41,2)),"")</f>
        <v/>
      </c>
      <c r="L42" s="60" t="str">
        <f>IF(L41&gt;0,IF(AND(SUM(D41:L41)=1,AA41=1),C41-SUM(D42:K42),ROUND(C41*L41,2)),"")</f>
        <v/>
      </c>
      <c r="M42" s="60" t="str">
        <f>IF(M41&gt;0,IF(AND(SUM(D41:M41)=1,AA41=1),C41-SUM(D42:L42),ROUND(C41*M41,2)),"")</f>
        <v/>
      </c>
      <c r="N42" s="60" t="str">
        <f>IF(N41&gt;0,IF(AND(SUM(D41:N41)=1,AA41=1),C41-SUM(D42:M42),ROUND(C41*N41,2)),"")</f>
        <v/>
      </c>
      <c r="O42" s="60" t="str">
        <f>IF(O41&gt;0,IF(AND(SUM(D41:O41)=1,AA41=1),C41-SUM(D42:N42),ROUND(C41*O41,2)),"")</f>
        <v/>
      </c>
      <c r="P42" s="60" t="str">
        <f>IF(P41&gt;0,IF(AND(SUM(D41:P41)=1,AA41=1),C41-SUM(D42:O42),ROUND(C41*P41,2)),"")</f>
        <v/>
      </c>
      <c r="Q42" s="60" t="str">
        <f>IF(Q41&gt;0,IF(AND(SUM(D41:Q41)=1,AA41=1),C41-SUM(D42:P42),ROUND(C41*Q41,2)),"")</f>
        <v/>
      </c>
      <c r="R42" s="60" t="str">
        <f>IF(R41&gt;0,IF(AND(SUM(D41:R41)=1,AA41=1),C41-SUM(D42:Q42),ROUND(C41*R41,2)),"")</f>
        <v/>
      </c>
      <c r="S42" s="60" t="str">
        <f>IF(S41&gt;0,IF(AND(SUM(D41:S41)=1,AA41=1),C41-SUM(D42:R42),ROUND(C41*S41,2)),"")</f>
        <v/>
      </c>
      <c r="T42" s="60" t="str">
        <f>IF(T41&gt;0,IF(AND(SUM(D41:T41)=1,AA41=1),C41-SUM(D42:S42),ROUND(C41*T41,2)),"")</f>
        <v/>
      </c>
      <c r="U42" s="60" t="str">
        <f>IF(U41&gt;0,IF(AND(SUM(D41:U41)=1,AA41=1),C41-SUM(D42:T42),ROUND(C41*U41,2)),"")</f>
        <v/>
      </c>
      <c r="V42" s="60" t="str">
        <f>IF(V41&gt;0,IF(AND(SUM(D41:V41)=1,AA41=1),C41-SUM(D42:U42),ROUND(C41*V41,2)),"")</f>
        <v/>
      </c>
      <c r="W42" s="60" t="str">
        <f>IF(W41&gt;0,IF(AND(SUM(D41:W41)=1,AA41=1),C41-SUM(D42:V42),ROUND(C41*W41,2)),"")</f>
        <v/>
      </c>
      <c r="X42" s="60" t="str">
        <f>IF(X41&gt;0,IF(AND(SUM(D41:X41)=1,AA41=1),C41-SUM(D42:W42),ROUND(C41*X41,2)),"")</f>
        <v/>
      </c>
      <c r="Y42" s="60" t="str">
        <f>IF(Y41&gt;0,IF(AND(SUM(D41:Y41)=1,AA41=1),C41-SUM(D42:X42),ROUND(C41*Y41,2)),"")</f>
        <v/>
      </c>
      <c r="Z42" s="60" t="str">
        <f>IF(Z41&gt;0,IF(AND(SUM(D41:Z41)=1,AA41=1),C41-SUM(D42:Y42),ROUND(C41*Z41,2)),"")</f>
        <v/>
      </c>
      <c r="AA42" s="63">
        <f t="shared" si="1"/>
        <v>372931.69</v>
      </c>
    </row>
    <row r="43" spans="1:27" ht="12" customHeight="1" x14ac:dyDescent="0.25">
      <c r="A43" s="121" t="s">
        <v>485</v>
      </c>
      <c r="B43" s="122" t="s">
        <v>486</v>
      </c>
      <c r="C43" s="123">
        <v>362593.84</v>
      </c>
      <c r="D43" s="55"/>
      <c r="E43" s="55"/>
      <c r="F43" s="55"/>
      <c r="G43" s="55"/>
      <c r="H43" s="126">
        <v>1</v>
      </c>
      <c r="I43" s="126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8">
        <f t="shared" si="1"/>
        <v>1</v>
      </c>
    </row>
    <row r="44" spans="1:27" ht="12.95" customHeight="1" x14ac:dyDescent="0.25">
      <c r="A44" s="121"/>
      <c r="B44" s="122"/>
      <c r="C44" s="123"/>
      <c r="D44" s="60" t="str">
        <f>IF(D43&gt;0,ROUND(C43*D43,2),"")</f>
        <v/>
      </c>
      <c r="E44" s="60" t="str">
        <f>IF(E43&gt;0,IF(AND(SUM(D43:E43)=1,AA43=1),C43-SUM(D44:D44),ROUND(C43*E43,2)),"")</f>
        <v/>
      </c>
      <c r="F44" s="60" t="str">
        <f>IF(F43&gt;0,IF(AND(SUM(D43:F43)=1,AA43=1),C43-SUM(D44:E44),ROUND(C43*F43,2)),"")</f>
        <v/>
      </c>
      <c r="G44" s="60" t="str">
        <f>IF(G43&gt;0,IF(AND(SUM(D43:G43)=1,AA43=1),C43-SUM(D44:F44),ROUND(C43*G43,2)),"")</f>
        <v/>
      </c>
      <c r="H44" s="119">
        <f>IF(H43&gt;0,IF(AND(SUM(D43:H43)=1,AA43=1),C43-SUM(D44:G44),ROUND(C43*H43,2)),"")</f>
        <v>362593.84</v>
      </c>
      <c r="I44" s="119" t="str">
        <f>IF(I43&gt;0,IF(AND(SUM(D43:I43)=1,AA43=1),C43-SUM(D44:H44),ROUND(C43*I43,2)),"")</f>
        <v/>
      </c>
      <c r="J44" s="60" t="str">
        <f>IF(J43&gt;0,IF(AND(SUM(D43:J43)=1,AA43=1),C43-SUM(D44:I44),ROUND(C43*J43,2)),"")</f>
        <v/>
      </c>
      <c r="K44" s="60" t="str">
        <f>IF(K43&gt;0,IF(AND(SUM(D43:K43)=1,AA43=1),C43-SUM(D44:J44),ROUND(C43*K43,2)),"")</f>
        <v/>
      </c>
      <c r="L44" s="60" t="str">
        <f>IF(L43&gt;0,IF(AND(SUM(D43:L43)=1,AA43=1),C43-SUM(D44:K44),ROUND(C43*L43,2)),"")</f>
        <v/>
      </c>
      <c r="M44" s="60" t="str">
        <f>IF(M43&gt;0,IF(AND(SUM(D43:M43)=1,AA43=1),C43-SUM(D44:L44),ROUND(C43*M43,2)),"")</f>
        <v/>
      </c>
      <c r="N44" s="60" t="str">
        <f>IF(N43&gt;0,IF(AND(SUM(D43:N43)=1,AA43=1),C43-SUM(D44:M44),ROUND(C43*N43,2)),"")</f>
        <v/>
      </c>
      <c r="O44" s="60" t="str">
        <f>IF(O43&gt;0,IF(AND(SUM(D43:O43)=1,AA43=1),C43-SUM(D44:N44),ROUND(C43*O43,2)),"")</f>
        <v/>
      </c>
      <c r="P44" s="60" t="str">
        <f>IF(P43&gt;0,IF(AND(SUM(D43:P43)=1,AA43=1),C43-SUM(D44:O44),ROUND(C43*P43,2)),"")</f>
        <v/>
      </c>
      <c r="Q44" s="60" t="str">
        <f>IF(Q43&gt;0,IF(AND(SUM(D43:Q43)=1,AA43=1),C43-SUM(D44:P44),ROUND(C43*Q43,2)),"")</f>
        <v/>
      </c>
      <c r="R44" s="60" t="str">
        <f>IF(R43&gt;0,IF(AND(SUM(D43:R43)=1,AA43=1),C43-SUM(D44:Q44),ROUND(C43*R43,2)),"")</f>
        <v/>
      </c>
      <c r="S44" s="60" t="str">
        <f>IF(S43&gt;0,IF(AND(SUM(D43:S43)=1,AA43=1),C43-SUM(D44:R44),ROUND(C43*S43,2)),"")</f>
        <v/>
      </c>
      <c r="T44" s="60" t="str">
        <f>IF(T43&gt;0,IF(AND(SUM(D43:T43)=1,AA43=1),C43-SUM(D44:S44),ROUND(C43*T43,2)),"")</f>
        <v/>
      </c>
      <c r="U44" s="60" t="str">
        <f>IF(U43&gt;0,IF(AND(SUM(D43:U43)=1,AA43=1),C43-SUM(D44:T44),ROUND(C43*U43,2)),"")</f>
        <v/>
      </c>
      <c r="V44" s="60" t="str">
        <f>IF(V43&gt;0,IF(AND(SUM(D43:V43)=1,AA43=1),C43-SUM(D44:U44),ROUND(C43*V43,2)),"")</f>
        <v/>
      </c>
      <c r="W44" s="60" t="str">
        <f>IF(W43&gt;0,IF(AND(SUM(D43:W43)=1,AA43=1),C43-SUM(D44:V44),ROUND(C43*W43,2)),"")</f>
        <v/>
      </c>
      <c r="X44" s="60" t="str">
        <f>IF(X43&gt;0,IF(AND(SUM(D43:X43)=1,AA43=1),C43-SUM(D44:W44),ROUND(C43*X43,2)),"")</f>
        <v/>
      </c>
      <c r="Y44" s="60" t="str">
        <f>IF(Y43&gt;0,IF(AND(SUM(D43:Y43)=1,AA43=1),C43-SUM(D44:X44),ROUND(C43*Y43,2)),"")</f>
        <v/>
      </c>
      <c r="Z44" s="60" t="str">
        <f>IF(Z43&gt;0,IF(AND(SUM(D43:Z43)=1,AA43=1),C43-SUM(D44:Y44),ROUND(C43*Z43,2)),"")</f>
        <v/>
      </c>
      <c r="AA44" s="63">
        <f t="shared" si="1"/>
        <v>362593.84</v>
      </c>
    </row>
    <row r="45" spans="1:27" ht="12" customHeight="1" x14ac:dyDescent="0.25">
      <c r="A45" s="121" t="s">
        <v>507</v>
      </c>
      <c r="B45" s="122" t="s">
        <v>508</v>
      </c>
      <c r="C45" s="123">
        <v>427289.11</v>
      </c>
      <c r="D45" s="55"/>
      <c r="E45" s="55"/>
      <c r="F45" s="55"/>
      <c r="G45" s="55"/>
      <c r="H45" s="56"/>
      <c r="I45" s="57"/>
      <c r="J45" s="54">
        <v>1</v>
      </c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8">
        <f t="shared" si="1"/>
        <v>1</v>
      </c>
    </row>
    <row r="46" spans="1:27" ht="12.95" customHeight="1" x14ac:dyDescent="0.25">
      <c r="A46" s="121"/>
      <c r="B46" s="122"/>
      <c r="C46" s="123"/>
      <c r="D46" s="60" t="str">
        <f>IF(D45&gt;0,ROUND(C45*D45,2),"")</f>
        <v/>
      </c>
      <c r="E46" s="60" t="str">
        <f>IF(E45&gt;0,IF(AND(SUM(D45:E45)=1,AA45=1),C45-SUM(D46:D46),ROUND(C45*E45,2)),"")</f>
        <v/>
      </c>
      <c r="F46" s="60" t="str">
        <f>IF(F45&gt;0,IF(AND(SUM(D45:F45)=1,AA45=1),C45-SUM(D46:E46),ROUND(C45*F45,2)),"")</f>
        <v/>
      </c>
      <c r="G46" s="60" t="str">
        <f>IF(G45&gt;0,IF(AND(SUM(D45:G45)=1,AA45=1),C45-SUM(D46:F46),ROUND(C45*G45,2)),"")</f>
        <v/>
      </c>
      <c r="H46" s="61" t="str">
        <f>IF(H45&gt;0,IF(AND(SUM(D45:H45)=1,AA45=1),C45-SUM(D46:G46),ROUND(C45*H45,2)),"")</f>
        <v/>
      </c>
      <c r="I46" s="62" t="str">
        <f>IF(I45&gt;0,IF(AND(SUM(D45:I45)=1,AA45=1),C45-SUM(D46:H46),ROUND(C45*I45,2)),"")</f>
        <v/>
      </c>
      <c r="J46" s="59">
        <f>IF(J45&gt;0,IF(AND(SUM(D45:J45)=1,AA45=1),C45-SUM(D46:I46),ROUND(C45*J45,2)),"")</f>
        <v>427289.11</v>
      </c>
      <c r="K46" s="60" t="str">
        <f>IF(K45&gt;0,IF(AND(SUM(D45:K45)=1,AA45=1),C45-SUM(D46:J46),ROUND(C45*K45,2)),"")</f>
        <v/>
      </c>
      <c r="L46" s="60" t="str">
        <f>IF(L45&gt;0,IF(AND(SUM(D45:L45)=1,AA45=1),C45-SUM(D46:K46),ROUND(C45*L45,2)),"")</f>
        <v/>
      </c>
      <c r="M46" s="60" t="str">
        <f>IF(M45&gt;0,IF(AND(SUM(D45:M45)=1,AA45=1),C45-SUM(D46:L46),ROUND(C45*M45,2)),"")</f>
        <v/>
      </c>
      <c r="N46" s="60" t="str">
        <f>IF(N45&gt;0,IF(AND(SUM(D45:N45)=1,AA45=1),C45-SUM(D46:M46),ROUND(C45*N45,2)),"")</f>
        <v/>
      </c>
      <c r="O46" s="60" t="str">
        <f>IF(O45&gt;0,IF(AND(SUM(D45:O45)=1,AA45=1),C45-SUM(D46:N46),ROUND(C45*O45,2)),"")</f>
        <v/>
      </c>
      <c r="P46" s="60" t="str">
        <f>IF(P45&gt;0,IF(AND(SUM(D45:P45)=1,AA45=1),C45-SUM(D46:O46),ROUND(C45*P45,2)),"")</f>
        <v/>
      </c>
      <c r="Q46" s="60" t="str">
        <f>IF(Q45&gt;0,IF(AND(SUM(D45:Q45)=1,AA45=1),C45-SUM(D46:P46),ROUND(C45*Q45,2)),"")</f>
        <v/>
      </c>
      <c r="R46" s="60" t="str">
        <f>IF(R45&gt;0,IF(AND(SUM(D45:R45)=1,AA45=1),C45-SUM(D46:Q46),ROUND(C45*R45,2)),"")</f>
        <v/>
      </c>
      <c r="S46" s="60" t="str">
        <f>IF(S45&gt;0,IF(AND(SUM(D45:S45)=1,AA45=1),C45-SUM(D46:R46),ROUND(C45*S45,2)),"")</f>
        <v/>
      </c>
      <c r="T46" s="60" t="str">
        <f>IF(T45&gt;0,IF(AND(SUM(D45:T45)=1,AA45=1),C45-SUM(D46:S46),ROUND(C45*T45,2)),"")</f>
        <v/>
      </c>
      <c r="U46" s="60" t="str">
        <f>IF(U45&gt;0,IF(AND(SUM(D45:U45)=1,AA45=1),C45-SUM(D46:T46),ROUND(C45*U45,2)),"")</f>
        <v/>
      </c>
      <c r="V46" s="60" t="str">
        <f>IF(V45&gt;0,IF(AND(SUM(D45:V45)=1,AA45=1),C45-SUM(D46:U46),ROUND(C45*V45,2)),"")</f>
        <v/>
      </c>
      <c r="W46" s="60" t="str">
        <f>IF(W45&gt;0,IF(AND(SUM(D45:W45)=1,AA45=1),C45-SUM(D46:V46),ROUND(C45*W45,2)),"")</f>
        <v/>
      </c>
      <c r="X46" s="60" t="str">
        <f>IF(X45&gt;0,IF(AND(SUM(D45:X45)=1,AA45=1),C45-SUM(D46:W46),ROUND(C45*X45,2)),"")</f>
        <v/>
      </c>
      <c r="Y46" s="60" t="str">
        <f>IF(Y45&gt;0,IF(AND(SUM(D45:Y45)=1,AA45=1),C45-SUM(D46:X46),ROUND(C45*Y45,2)),"")</f>
        <v/>
      </c>
      <c r="Z46" s="60" t="str">
        <f>IF(Z45&gt;0,IF(AND(SUM(D45:Z45)=1,AA45=1),C45-SUM(D46:Y46),ROUND(C45*Z45,2)),"")</f>
        <v/>
      </c>
      <c r="AA46" s="63">
        <f t="shared" si="1"/>
        <v>427289.11</v>
      </c>
    </row>
    <row r="47" spans="1:27" ht="12" customHeight="1" x14ac:dyDescent="0.25">
      <c r="A47" s="121" t="s">
        <v>529</v>
      </c>
      <c r="B47" s="122" t="s">
        <v>530</v>
      </c>
      <c r="C47" s="123">
        <v>418033.79</v>
      </c>
      <c r="D47" s="55"/>
      <c r="E47" s="55"/>
      <c r="F47" s="55"/>
      <c r="G47" s="55"/>
      <c r="H47" s="56"/>
      <c r="I47" s="57"/>
      <c r="J47" s="54">
        <v>1</v>
      </c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8">
        <f t="shared" si="1"/>
        <v>1</v>
      </c>
    </row>
    <row r="48" spans="1:27" ht="12.95" customHeight="1" x14ac:dyDescent="0.25">
      <c r="A48" s="121"/>
      <c r="B48" s="122"/>
      <c r="C48" s="123"/>
      <c r="D48" s="60" t="str">
        <f>IF(D47&gt;0,ROUND(C47*D47,2),"")</f>
        <v/>
      </c>
      <c r="E48" s="60" t="str">
        <f>IF(E47&gt;0,IF(AND(SUM(D47:E47)=1,AA47=1),C47-SUM(D48:D48),ROUND(C47*E47,2)),"")</f>
        <v/>
      </c>
      <c r="F48" s="60" t="str">
        <f>IF(F47&gt;0,IF(AND(SUM(D47:F47)=1,AA47=1),C47-SUM(D48:E48),ROUND(C47*F47,2)),"")</f>
        <v/>
      </c>
      <c r="G48" s="60" t="str">
        <f>IF(G47&gt;0,IF(AND(SUM(D47:G47)=1,AA47=1),C47-SUM(D48:F48),ROUND(C47*G47,2)),"")</f>
        <v/>
      </c>
      <c r="H48" s="61" t="str">
        <f>IF(H47&gt;0,IF(AND(SUM(D47:H47)=1,AA47=1),C47-SUM(D48:G48),ROUND(C47*H47,2)),"")</f>
        <v/>
      </c>
      <c r="I48" s="62" t="str">
        <f>IF(I47&gt;0,IF(AND(SUM(D47:I47)=1,AA47=1),C47-SUM(D48:H48),ROUND(C47*I47,2)),"")</f>
        <v/>
      </c>
      <c r="J48" s="59">
        <f>IF(J47&gt;0,IF(AND(SUM(D47:J47)=1,AA47=1),C47-SUM(D48:I48),ROUND(C47*J47,2)),"")</f>
        <v>418033.79</v>
      </c>
      <c r="K48" s="60" t="str">
        <f>IF(K47&gt;0,IF(AND(SUM(D47:K47)=1,AA47=1),C47-SUM(D48:J48),ROUND(C47*K47,2)),"")</f>
        <v/>
      </c>
      <c r="L48" s="60" t="str">
        <f>IF(L47&gt;0,IF(AND(SUM(D47:L47)=1,AA47=1),C47-SUM(D48:K48),ROUND(C47*L47,2)),"")</f>
        <v/>
      </c>
      <c r="M48" s="60" t="str">
        <f>IF(M47&gt;0,IF(AND(SUM(D47:M47)=1,AA47=1),C47-SUM(D48:L48),ROUND(C47*M47,2)),"")</f>
        <v/>
      </c>
      <c r="N48" s="60" t="str">
        <f>IF(N47&gt;0,IF(AND(SUM(D47:N47)=1,AA47=1),C47-SUM(D48:M48),ROUND(C47*N47,2)),"")</f>
        <v/>
      </c>
      <c r="O48" s="60" t="str">
        <f>IF(O47&gt;0,IF(AND(SUM(D47:O47)=1,AA47=1),C47-SUM(D48:N48),ROUND(C47*O47,2)),"")</f>
        <v/>
      </c>
      <c r="P48" s="60" t="str">
        <f>IF(P47&gt;0,IF(AND(SUM(D47:P47)=1,AA47=1),C47-SUM(D48:O48),ROUND(C47*P47,2)),"")</f>
        <v/>
      </c>
      <c r="Q48" s="60" t="str">
        <f>IF(Q47&gt;0,IF(AND(SUM(D47:Q47)=1,AA47=1),C47-SUM(D48:P48),ROUND(C47*Q47,2)),"")</f>
        <v/>
      </c>
      <c r="R48" s="60" t="str">
        <f>IF(R47&gt;0,IF(AND(SUM(D47:R47)=1,AA47=1),C47-SUM(D48:Q48),ROUND(C47*R47,2)),"")</f>
        <v/>
      </c>
      <c r="S48" s="60" t="str">
        <f>IF(S47&gt;0,IF(AND(SUM(D47:S47)=1,AA47=1),C47-SUM(D48:R48),ROUND(C47*S47,2)),"")</f>
        <v/>
      </c>
      <c r="T48" s="60" t="str">
        <f>IF(T47&gt;0,IF(AND(SUM(D47:T47)=1,AA47=1),C47-SUM(D48:S48),ROUND(C47*T47,2)),"")</f>
        <v/>
      </c>
      <c r="U48" s="60" t="str">
        <f>IF(U47&gt;0,IF(AND(SUM(D47:U47)=1,AA47=1),C47-SUM(D48:T48),ROUND(C47*U47,2)),"")</f>
        <v/>
      </c>
      <c r="V48" s="60" t="str">
        <f>IF(V47&gt;0,IF(AND(SUM(D47:V47)=1,AA47=1),C47-SUM(D48:U48),ROUND(C47*V47,2)),"")</f>
        <v/>
      </c>
      <c r="W48" s="60" t="str">
        <f>IF(W47&gt;0,IF(AND(SUM(D47:W47)=1,AA47=1),C47-SUM(D48:V48),ROUND(C47*W47,2)),"")</f>
        <v/>
      </c>
      <c r="X48" s="60" t="str">
        <f>IF(X47&gt;0,IF(AND(SUM(D47:X47)=1,AA47=1),C47-SUM(D48:W48),ROUND(C47*X47,2)),"")</f>
        <v/>
      </c>
      <c r="Y48" s="60" t="str">
        <f>IF(Y47&gt;0,IF(AND(SUM(D47:Y47)=1,AA47=1),C47-SUM(D48:X48),ROUND(C47*Y47,2)),"")</f>
        <v/>
      </c>
      <c r="Z48" s="60" t="str">
        <f>IF(Z47&gt;0,IF(AND(SUM(D47:Z47)=1,AA47=1),C47-SUM(D48:Y48),ROUND(C47*Z47,2)),"")</f>
        <v/>
      </c>
      <c r="AA48" s="63">
        <f t="shared" si="1"/>
        <v>418033.79</v>
      </c>
    </row>
    <row r="49" spans="1:27" ht="12" customHeight="1" x14ac:dyDescent="0.25">
      <c r="A49" s="121" t="s">
        <v>551</v>
      </c>
      <c r="B49" s="122" t="s">
        <v>552</v>
      </c>
      <c r="C49" s="123">
        <v>384319.51</v>
      </c>
      <c r="D49" s="55"/>
      <c r="E49" s="55"/>
      <c r="F49" s="55"/>
      <c r="G49" s="55"/>
      <c r="H49" s="56"/>
      <c r="I49" s="57"/>
      <c r="J49" s="54">
        <v>1</v>
      </c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8">
        <f t="shared" si="1"/>
        <v>1</v>
      </c>
    </row>
    <row r="50" spans="1:27" ht="12.95" customHeight="1" x14ac:dyDescent="0.25">
      <c r="A50" s="121"/>
      <c r="B50" s="122"/>
      <c r="C50" s="123"/>
      <c r="D50" s="60" t="str">
        <f>IF(D49&gt;0,ROUND(C49*D49,2),"")</f>
        <v/>
      </c>
      <c r="E50" s="60" t="str">
        <f>IF(E49&gt;0,IF(AND(SUM(D49:E49)=1,AA49=1),C49-SUM(D50:D50),ROUND(C49*E49,2)),"")</f>
        <v/>
      </c>
      <c r="F50" s="60" t="str">
        <f>IF(F49&gt;0,IF(AND(SUM(D49:F49)=1,AA49=1),C49-SUM(D50:E50),ROUND(C49*F49,2)),"")</f>
        <v/>
      </c>
      <c r="G50" s="60" t="str">
        <f>IF(G49&gt;0,IF(AND(SUM(D49:G49)=1,AA49=1),C49-SUM(D50:F50),ROUND(C49*G49,2)),"")</f>
        <v/>
      </c>
      <c r="H50" s="61" t="str">
        <f>IF(H49&gt;0,IF(AND(SUM(D49:H49)=1,AA49=1),C49-SUM(D50:G50),ROUND(C49*H49,2)),"")</f>
        <v/>
      </c>
      <c r="I50" s="62" t="str">
        <f>IF(I49&gt;0,IF(AND(SUM(D49:I49)=1,AA49=1),C49-SUM(D50:H50),ROUND(C49*I49,2)),"")</f>
        <v/>
      </c>
      <c r="J50" s="59">
        <f>IF(J49&gt;0,IF(AND(SUM(D49:J49)=1,AA49=1),C49-SUM(D50:I50),ROUND(C49*J49,2)),"")</f>
        <v>384319.51</v>
      </c>
      <c r="K50" s="60" t="str">
        <f>IF(K49&gt;0,IF(AND(SUM(D49:K49)=1,AA49=1),C49-SUM(D50:J50),ROUND(C49*K49,2)),"")</f>
        <v/>
      </c>
      <c r="L50" s="60" t="str">
        <f>IF(L49&gt;0,IF(AND(SUM(D49:L49)=1,AA49=1),C49-SUM(D50:K50),ROUND(C49*L49,2)),"")</f>
        <v/>
      </c>
      <c r="M50" s="60" t="str">
        <f>IF(M49&gt;0,IF(AND(SUM(D49:M49)=1,AA49=1),C49-SUM(D50:L50),ROUND(C49*M49,2)),"")</f>
        <v/>
      </c>
      <c r="N50" s="60" t="str">
        <f>IF(N49&gt;0,IF(AND(SUM(D49:N49)=1,AA49=1),C49-SUM(D50:M50),ROUND(C49*N49,2)),"")</f>
        <v/>
      </c>
      <c r="O50" s="60" t="str">
        <f>IF(O49&gt;0,IF(AND(SUM(D49:O49)=1,AA49=1),C49-SUM(D50:N50),ROUND(C49*O49,2)),"")</f>
        <v/>
      </c>
      <c r="P50" s="60" t="str">
        <f>IF(P49&gt;0,IF(AND(SUM(D49:P49)=1,AA49=1),C49-SUM(D50:O50),ROUND(C49*P49,2)),"")</f>
        <v/>
      </c>
      <c r="Q50" s="60" t="str">
        <f>IF(Q49&gt;0,IF(AND(SUM(D49:Q49)=1,AA49=1),C49-SUM(D50:P50),ROUND(C49*Q49,2)),"")</f>
        <v/>
      </c>
      <c r="R50" s="60" t="str">
        <f>IF(R49&gt;0,IF(AND(SUM(D49:R49)=1,AA49=1),C49-SUM(D50:Q50),ROUND(C49*R49,2)),"")</f>
        <v/>
      </c>
      <c r="S50" s="60" t="str">
        <f>IF(S49&gt;0,IF(AND(SUM(D49:S49)=1,AA49=1),C49-SUM(D50:R50),ROUND(C49*S49,2)),"")</f>
        <v/>
      </c>
      <c r="T50" s="60" t="str">
        <f>IF(T49&gt;0,IF(AND(SUM(D49:T49)=1,AA49=1),C49-SUM(D50:S50),ROUND(C49*T49,2)),"")</f>
        <v/>
      </c>
      <c r="U50" s="60" t="str">
        <f>IF(U49&gt;0,IF(AND(SUM(D49:U49)=1,AA49=1),C49-SUM(D50:T50),ROUND(C49*U49,2)),"")</f>
        <v/>
      </c>
      <c r="V50" s="60" t="str">
        <f>IF(V49&gt;0,IF(AND(SUM(D49:V49)=1,AA49=1),C49-SUM(D50:U50),ROUND(C49*V49,2)),"")</f>
        <v/>
      </c>
      <c r="W50" s="60" t="str">
        <f>IF(W49&gt;0,IF(AND(SUM(D49:W49)=1,AA49=1),C49-SUM(D50:V50),ROUND(C49*W49,2)),"")</f>
        <v/>
      </c>
      <c r="X50" s="60" t="str">
        <f>IF(X49&gt;0,IF(AND(SUM(D49:X49)=1,AA49=1),C49-SUM(D50:W50),ROUND(C49*X49,2)),"")</f>
        <v/>
      </c>
      <c r="Y50" s="60" t="str">
        <f>IF(Y49&gt;0,IF(AND(SUM(D49:Y49)=1,AA49=1),C49-SUM(D50:X50),ROUND(C49*Y49,2)),"")</f>
        <v/>
      </c>
      <c r="Z50" s="60" t="str">
        <f>IF(Z49&gt;0,IF(AND(SUM(D49:Z49)=1,AA49=1),C49-SUM(D50:Y50),ROUND(C49*Z49,2)),"")</f>
        <v/>
      </c>
      <c r="AA50" s="63">
        <f t="shared" si="1"/>
        <v>384319.51</v>
      </c>
    </row>
    <row r="51" spans="1:27" ht="12" customHeight="1" x14ac:dyDescent="0.25">
      <c r="A51" s="121" t="s">
        <v>573</v>
      </c>
      <c r="B51" s="122" t="s">
        <v>574</v>
      </c>
      <c r="C51" s="123">
        <v>380365.97</v>
      </c>
      <c r="D51" s="55"/>
      <c r="E51" s="55"/>
      <c r="F51" s="55"/>
      <c r="G51" s="55"/>
      <c r="H51" s="56"/>
      <c r="I51" s="57"/>
      <c r="J51" s="55"/>
      <c r="K51" s="54">
        <v>1</v>
      </c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8">
        <f t="shared" si="1"/>
        <v>1</v>
      </c>
    </row>
    <row r="52" spans="1:27" ht="12.95" customHeight="1" x14ac:dyDescent="0.25">
      <c r="A52" s="121"/>
      <c r="B52" s="122"/>
      <c r="C52" s="123"/>
      <c r="D52" s="60" t="str">
        <f>IF(D51&gt;0,ROUND(C51*D51,2),"")</f>
        <v/>
      </c>
      <c r="E52" s="60" t="str">
        <f>IF(E51&gt;0,IF(AND(SUM(D51:E51)=1,AA51=1),C51-SUM(D52:D52),ROUND(C51*E51,2)),"")</f>
        <v/>
      </c>
      <c r="F52" s="60" t="str">
        <f>IF(F51&gt;0,IF(AND(SUM(D51:F51)=1,AA51=1),C51-SUM(D52:E52),ROUND(C51*F51,2)),"")</f>
        <v/>
      </c>
      <c r="G52" s="60" t="str">
        <f>IF(G51&gt;0,IF(AND(SUM(D51:G51)=1,AA51=1),C51-SUM(D52:F52),ROUND(C51*G51,2)),"")</f>
        <v/>
      </c>
      <c r="H52" s="61" t="str">
        <f>IF(H51&gt;0,IF(AND(SUM(D51:H51)=1,AA51=1),C51-SUM(D52:G52),ROUND(C51*H51,2)),"")</f>
        <v/>
      </c>
      <c r="I52" s="62" t="str">
        <f>IF(I51&gt;0,IF(AND(SUM(D51:I51)=1,AA51=1),C51-SUM(D52:H52),ROUND(C51*I51,2)),"")</f>
        <v/>
      </c>
      <c r="J52" s="60" t="str">
        <f>IF(J51&gt;0,IF(AND(SUM(D51:J51)=1,AA51=1),C51-SUM(D52:I52),ROUND(C51*J51,2)),"")</f>
        <v/>
      </c>
      <c r="K52" s="59">
        <f>IF(K51&gt;0,IF(AND(SUM(D51:K51)=1,AA51=1),C51-SUM(D52:J52),ROUND(C51*K51,2)),"")</f>
        <v>380365.97</v>
      </c>
      <c r="L52" s="60" t="str">
        <f>IF(L51&gt;0,IF(AND(SUM(D51:L51)=1,AA51=1),C51-SUM(D52:K52),ROUND(C51*L51,2)),"")</f>
        <v/>
      </c>
      <c r="M52" s="60" t="str">
        <f>IF(M51&gt;0,IF(AND(SUM(D51:M51)=1,AA51=1),C51-SUM(D52:L52),ROUND(C51*M51,2)),"")</f>
        <v/>
      </c>
      <c r="N52" s="60" t="str">
        <f>IF(N51&gt;0,IF(AND(SUM(D51:N51)=1,AA51=1),C51-SUM(D52:M52),ROUND(C51*N51,2)),"")</f>
        <v/>
      </c>
      <c r="O52" s="60" t="str">
        <f>IF(O51&gt;0,IF(AND(SUM(D51:O51)=1,AA51=1),C51-SUM(D52:N52),ROUND(C51*O51,2)),"")</f>
        <v/>
      </c>
      <c r="P52" s="60" t="str">
        <f>IF(P51&gt;0,IF(AND(SUM(D51:P51)=1,AA51=1),C51-SUM(D52:O52),ROUND(C51*P51,2)),"")</f>
        <v/>
      </c>
      <c r="Q52" s="60" t="str">
        <f>IF(Q51&gt;0,IF(AND(SUM(D51:Q51)=1,AA51=1),C51-SUM(D52:P52),ROUND(C51*Q51,2)),"")</f>
        <v/>
      </c>
      <c r="R52" s="60" t="str">
        <f>IF(R51&gt;0,IF(AND(SUM(D51:R51)=1,AA51=1),C51-SUM(D52:Q52),ROUND(C51*R51,2)),"")</f>
        <v/>
      </c>
      <c r="S52" s="60" t="str">
        <f>IF(S51&gt;0,IF(AND(SUM(D51:S51)=1,AA51=1),C51-SUM(D52:R52),ROUND(C51*S51,2)),"")</f>
        <v/>
      </c>
      <c r="T52" s="60" t="str">
        <f>IF(T51&gt;0,IF(AND(SUM(D51:T51)=1,AA51=1),C51-SUM(D52:S52),ROUND(C51*T51,2)),"")</f>
        <v/>
      </c>
      <c r="U52" s="60" t="str">
        <f>IF(U51&gt;0,IF(AND(SUM(D51:U51)=1,AA51=1),C51-SUM(D52:T52),ROUND(C51*U51,2)),"")</f>
        <v/>
      </c>
      <c r="V52" s="60" t="str">
        <f>IF(V51&gt;0,IF(AND(SUM(D51:V51)=1,AA51=1),C51-SUM(D52:U52),ROUND(C51*V51,2)),"")</f>
        <v/>
      </c>
      <c r="W52" s="60" t="str">
        <f>IF(W51&gt;0,IF(AND(SUM(D51:W51)=1,AA51=1),C51-SUM(D52:V52),ROUND(C51*W51,2)),"")</f>
        <v/>
      </c>
      <c r="X52" s="60" t="str">
        <f>IF(X51&gt;0,IF(AND(SUM(D51:X51)=1,AA51=1),C51-SUM(D52:W52),ROUND(C51*X51,2)),"")</f>
        <v/>
      </c>
      <c r="Y52" s="60" t="str">
        <f>IF(Y51&gt;0,IF(AND(SUM(D51:Y51)=1,AA51=1),C51-SUM(D52:X52),ROUND(C51*Y51,2)),"")</f>
        <v/>
      </c>
      <c r="Z52" s="60" t="str">
        <f>IF(Z51&gt;0,IF(AND(SUM(D51:Z51)=1,AA51=1),C51-SUM(D52:Y52),ROUND(C51*Z51,2)),"")</f>
        <v/>
      </c>
      <c r="AA52" s="63">
        <f t="shared" si="1"/>
        <v>380365.97</v>
      </c>
    </row>
    <row r="53" spans="1:27" ht="12" customHeight="1" x14ac:dyDescent="0.25">
      <c r="A53" s="121" t="s">
        <v>595</v>
      </c>
      <c r="B53" s="122" t="s">
        <v>596</v>
      </c>
      <c r="C53" s="123">
        <v>95455.73</v>
      </c>
      <c r="D53" s="55"/>
      <c r="E53" s="55"/>
      <c r="F53" s="55"/>
      <c r="G53" s="55"/>
      <c r="H53" s="56"/>
      <c r="I53" s="57"/>
      <c r="J53" s="55"/>
      <c r="K53" s="54">
        <v>1</v>
      </c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8">
        <f t="shared" si="1"/>
        <v>1</v>
      </c>
    </row>
    <row r="54" spans="1:27" ht="12.95" customHeight="1" x14ac:dyDescent="0.25">
      <c r="A54" s="121"/>
      <c r="B54" s="122"/>
      <c r="C54" s="123"/>
      <c r="D54" s="60" t="str">
        <f>IF(D53&gt;0,ROUND(C53*D53,2),"")</f>
        <v/>
      </c>
      <c r="E54" s="60" t="str">
        <f>IF(E53&gt;0,IF(AND(SUM(D53:E53)=1,AA53=1),C53-SUM(D54:D54),ROUND(C53*E53,2)),"")</f>
        <v/>
      </c>
      <c r="F54" s="60" t="str">
        <f>IF(F53&gt;0,IF(AND(SUM(D53:F53)=1,AA53=1),C53-SUM(D54:E54),ROUND(C53*F53,2)),"")</f>
        <v/>
      </c>
      <c r="G54" s="60" t="str">
        <f>IF(G53&gt;0,IF(AND(SUM(D53:G53)=1,AA53=1),C53-SUM(D54:F54),ROUND(C53*G53,2)),"")</f>
        <v/>
      </c>
      <c r="H54" s="61" t="str">
        <f>IF(H53&gt;0,IF(AND(SUM(D53:H53)=1,AA53=1),C53-SUM(D54:G54),ROUND(C53*H53,2)),"")</f>
        <v/>
      </c>
      <c r="I54" s="62" t="str">
        <f>IF(I53&gt;0,IF(AND(SUM(D53:I53)=1,AA53=1),C53-SUM(D54:H54),ROUND(C53*I53,2)),"")</f>
        <v/>
      </c>
      <c r="J54" s="60" t="str">
        <f>IF(J53&gt;0,IF(AND(SUM(D53:J53)=1,AA53=1),C53-SUM(D54:I54),ROUND(C53*J53,2)),"")</f>
        <v/>
      </c>
      <c r="K54" s="59">
        <f>IF(K53&gt;0,IF(AND(SUM(D53:K53)=1,AA53=1),C53-SUM(D54:J54),ROUND(C53*K53,2)),"")</f>
        <v>95455.73</v>
      </c>
      <c r="L54" s="60" t="str">
        <f>IF(L53&gt;0,IF(AND(SUM(D53:L53)=1,AA53=1),C53-SUM(D54:K54),ROUND(C53*L53,2)),"")</f>
        <v/>
      </c>
      <c r="M54" s="60" t="str">
        <f>IF(M53&gt;0,IF(AND(SUM(D53:M53)=1,AA53=1),C53-SUM(D54:L54),ROUND(C53*M53,2)),"")</f>
        <v/>
      </c>
      <c r="N54" s="60" t="str">
        <f>IF(N53&gt;0,IF(AND(SUM(D53:N53)=1,AA53=1),C53-SUM(D54:M54),ROUND(C53*N53,2)),"")</f>
        <v/>
      </c>
      <c r="O54" s="60" t="str">
        <f>IF(O53&gt;0,IF(AND(SUM(D53:O53)=1,AA53=1),C53-SUM(D54:N54),ROUND(C53*O53,2)),"")</f>
        <v/>
      </c>
      <c r="P54" s="60" t="str">
        <f>IF(P53&gt;0,IF(AND(SUM(D53:P53)=1,AA53=1),C53-SUM(D54:O54),ROUND(C53*P53,2)),"")</f>
        <v/>
      </c>
      <c r="Q54" s="60" t="str">
        <f>IF(Q53&gt;0,IF(AND(SUM(D53:Q53)=1,AA53=1),C53-SUM(D54:P54),ROUND(C53*Q53,2)),"")</f>
        <v/>
      </c>
      <c r="R54" s="60" t="str">
        <f>IF(R53&gt;0,IF(AND(SUM(D53:R53)=1,AA53=1),C53-SUM(D54:Q54),ROUND(C53*R53,2)),"")</f>
        <v/>
      </c>
      <c r="S54" s="60" t="str">
        <f>IF(S53&gt;0,IF(AND(SUM(D53:S53)=1,AA53=1),C53-SUM(D54:R54),ROUND(C53*S53,2)),"")</f>
        <v/>
      </c>
      <c r="T54" s="60" t="str">
        <f>IF(T53&gt;0,IF(AND(SUM(D53:T53)=1,AA53=1),C53-SUM(D54:S54),ROUND(C53*T53,2)),"")</f>
        <v/>
      </c>
      <c r="U54" s="60" t="str">
        <f>IF(U53&gt;0,IF(AND(SUM(D53:U53)=1,AA53=1),C53-SUM(D54:T54),ROUND(C53*U53,2)),"")</f>
        <v/>
      </c>
      <c r="V54" s="60" t="str">
        <f>IF(V53&gt;0,IF(AND(SUM(D53:V53)=1,AA53=1),C53-SUM(D54:U54),ROUND(C53*V53,2)),"")</f>
        <v/>
      </c>
      <c r="W54" s="60" t="str">
        <f>IF(W53&gt;0,IF(AND(SUM(D53:W53)=1,AA53=1),C53-SUM(D54:V54),ROUND(C53*W53,2)),"")</f>
        <v/>
      </c>
      <c r="X54" s="60" t="str">
        <f>IF(X53&gt;0,IF(AND(SUM(D53:X53)=1,AA53=1),C53-SUM(D54:W54),ROUND(C53*X53,2)),"")</f>
        <v/>
      </c>
      <c r="Y54" s="60" t="str">
        <f>IF(Y53&gt;0,IF(AND(SUM(D53:Y53)=1,AA53=1),C53-SUM(D54:X54),ROUND(C53*Y53,2)),"")</f>
        <v/>
      </c>
      <c r="Z54" s="60" t="str">
        <f>IF(Z53&gt;0,IF(AND(SUM(D53:Z53)=1,AA53=1),C53-SUM(D54:Y54),ROUND(C53*Z53,2)),"")</f>
        <v/>
      </c>
      <c r="AA54" s="63">
        <f t="shared" si="1"/>
        <v>95455.73</v>
      </c>
    </row>
    <row r="55" spans="1:27" ht="12" customHeight="1" x14ac:dyDescent="0.25">
      <c r="A55" s="121" t="s">
        <v>617</v>
      </c>
      <c r="B55" s="122" t="s">
        <v>618</v>
      </c>
      <c r="C55" s="123">
        <v>360893.62</v>
      </c>
      <c r="D55" s="55"/>
      <c r="E55" s="55"/>
      <c r="F55" s="55"/>
      <c r="G55" s="55"/>
      <c r="H55" s="56"/>
      <c r="I55" s="57"/>
      <c r="J55" s="55"/>
      <c r="K55" s="54">
        <v>1</v>
      </c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8">
        <f t="shared" si="1"/>
        <v>1</v>
      </c>
    </row>
    <row r="56" spans="1:27" ht="12.95" customHeight="1" x14ac:dyDescent="0.25">
      <c r="A56" s="121"/>
      <c r="B56" s="122"/>
      <c r="C56" s="123"/>
      <c r="D56" s="60" t="str">
        <f>IF(D55&gt;0,ROUND(C55*D55,2),"")</f>
        <v/>
      </c>
      <c r="E56" s="60" t="str">
        <f>IF(E55&gt;0,IF(AND(SUM(D55:E55)=1,AA55=1),C55-SUM(D56:D56),ROUND(C55*E55,2)),"")</f>
        <v/>
      </c>
      <c r="F56" s="60" t="str">
        <f>IF(F55&gt;0,IF(AND(SUM(D55:F55)=1,AA55=1),C55-SUM(D56:E56),ROUND(C55*F55,2)),"")</f>
        <v/>
      </c>
      <c r="G56" s="60" t="str">
        <f>IF(G55&gt;0,IF(AND(SUM(D55:G55)=1,AA55=1),C55-SUM(D56:F56),ROUND(C55*G55,2)),"")</f>
        <v/>
      </c>
      <c r="H56" s="61" t="str">
        <f>IF(H55&gt;0,IF(AND(SUM(D55:H55)=1,AA55=1),C55-SUM(D56:G56),ROUND(C55*H55,2)),"")</f>
        <v/>
      </c>
      <c r="I56" s="62" t="str">
        <f>IF(I55&gt;0,IF(AND(SUM(D55:I55)=1,AA55=1),C55-SUM(D56:H56),ROUND(C55*I55,2)),"")</f>
        <v/>
      </c>
      <c r="J56" s="60" t="str">
        <f>IF(J55&gt;0,IF(AND(SUM(D55:J55)=1,AA55=1),C55-SUM(D56:I56),ROUND(C55*J55,2)),"")</f>
        <v/>
      </c>
      <c r="K56" s="59">
        <f>IF(K55&gt;0,IF(AND(SUM(D55:K55)=1,AA55=1),C55-SUM(D56:J56),ROUND(C55*K55,2)),"")</f>
        <v>360893.62</v>
      </c>
      <c r="L56" s="60" t="str">
        <f>IF(L55&gt;0,IF(AND(SUM(D55:L55)=1,AA55=1),C55-SUM(D56:K56),ROUND(C55*L55,2)),"")</f>
        <v/>
      </c>
      <c r="M56" s="60" t="str">
        <f>IF(M55&gt;0,IF(AND(SUM(D55:M55)=1,AA55=1),C55-SUM(D56:L56),ROUND(C55*M55,2)),"")</f>
        <v/>
      </c>
      <c r="N56" s="60" t="str">
        <f>IF(N55&gt;0,IF(AND(SUM(D55:N55)=1,AA55=1),C55-SUM(D56:M56),ROUND(C55*N55,2)),"")</f>
        <v/>
      </c>
      <c r="O56" s="60" t="str">
        <f>IF(O55&gt;0,IF(AND(SUM(D55:O55)=1,AA55=1),C55-SUM(D56:N56),ROUND(C55*O55,2)),"")</f>
        <v/>
      </c>
      <c r="P56" s="60" t="str">
        <f>IF(P55&gt;0,IF(AND(SUM(D55:P55)=1,AA55=1),C55-SUM(D56:O56),ROUND(C55*P55,2)),"")</f>
        <v/>
      </c>
      <c r="Q56" s="60" t="str">
        <f>IF(Q55&gt;0,IF(AND(SUM(D55:Q55)=1,AA55=1),C55-SUM(D56:P56),ROUND(C55*Q55,2)),"")</f>
        <v/>
      </c>
      <c r="R56" s="60" t="str">
        <f>IF(R55&gt;0,IF(AND(SUM(D55:R55)=1,AA55=1),C55-SUM(D56:Q56),ROUND(C55*R55,2)),"")</f>
        <v/>
      </c>
      <c r="S56" s="60" t="str">
        <f>IF(S55&gt;0,IF(AND(SUM(D55:S55)=1,AA55=1),C55-SUM(D56:R56),ROUND(C55*S55,2)),"")</f>
        <v/>
      </c>
      <c r="T56" s="60" t="str">
        <f>IF(T55&gt;0,IF(AND(SUM(D55:T55)=1,AA55=1),C55-SUM(D56:S56),ROUND(C55*T55,2)),"")</f>
        <v/>
      </c>
      <c r="U56" s="60" t="str">
        <f>IF(U55&gt;0,IF(AND(SUM(D55:U55)=1,AA55=1),C55-SUM(D56:T56),ROUND(C55*U55,2)),"")</f>
        <v/>
      </c>
      <c r="V56" s="60" t="str">
        <f>IF(V55&gt;0,IF(AND(SUM(D55:V55)=1,AA55=1),C55-SUM(D56:U56),ROUND(C55*V55,2)),"")</f>
        <v/>
      </c>
      <c r="W56" s="60" t="str">
        <f>IF(W55&gt;0,IF(AND(SUM(D55:W55)=1,AA55=1),C55-SUM(D56:V56),ROUND(C55*W55,2)),"")</f>
        <v/>
      </c>
      <c r="X56" s="60" t="str">
        <f>IF(X55&gt;0,IF(AND(SUM(D55:X55)=1,AA55=1),C55-SUM(D56:W56),ROUND(C55*X55,2)),"")</f>
        <v/>
      </c>
      <c r="Y56" s="60" t="str">
        <f>IF(Y55&gt;0,IF(AND(SUM(D55:Y55)=1,AA55=1),C55-SUM(D56:X56),ROUND(C55*Y55,2)),"")</f>
        <v/>
      </c>
      <c r="Z56" s="60" t="str">
        <f>IF(Z55&gt;0,IF(AND(SUM(D55:Z55)=1,AA55=1),C55-SUM(D56:Y56),ROUND(C55*Z55,2)),"")</f>
        <v/>
      </c>
      <c r="AA56" s="63">
        <f t="shared" si="1"/>
        <v>360893.62</v>
      </c>
    </row>
    <row r="57" spans="1:27" ht="12" customHeight="1" x14ac:dyDescent="0.25">
      <c r="A57" s="121" t="s">
        <v>639</v>
      </c>
      <c r="B57" s="122" t="s">
        <v>640</v>
      </c>
      <c r="C57" s="123">
        <v>404357.13</v>
      </c>
      <c r="D57" s="55"/>
      <c r="E57" s="55"/>
      <c r="F57" s="55"/>
      <c r="G57" s="55"/>
      <c r="H57" s="56"/>
      <c r="I57" s="57"/>
      <c r="J57" s="55"/>
      <c r="K57" s="54">
        <v>1</v>
      </c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8">
        <f t="shared" si="1"/>
        <v>1</v>
      </c>
    </row>
    <row r="58" spans="1:27" ht="12.95" customHeight="1" x14ac:dyDescent="0.25">
      <c r="A58" s="121"/>
      <c r="B58" s="122"/>
      <c r="C58" s="123"/>
      <c r="D58" s="60" t="str">
        <f>IF(D57&gt;0,ROUND(C57*D57,2),"")</f>
        <v/>
      </c>
      <c r="E58" s="60" t="str">
        <f>IF(E57&gt;0,IF(AND(SUM(D57:E57)=1,AA57=1),C57-SUM(D58:D58),ROUND(C57*E57,2)),"")</f>
        <v/>
      </c>
      <c r="F58" s="60" t="str">
        <f>IF(F57&gt;0,IF(AND(SUM(D57:F57)=1,AA57=1),C57-SUM(D58:E58),ROUND(C57*F57,2)),"")</f>
        <v/>
      </c>
      <c r="G58" s="60" t="str">
        <f>IF(G57&gt;0,IF(AND(SUM(D57:G57)=1,AA57=1),C57-SUM(D58:F58),ROUND(C57*G57,2)),"")</f>
        <v/>
      </c>
      <c r="H58" s="61" t="str">
        <f>IF(H57&gt;0,IF(AND(SUM(D57:H57)=1,AA57=1),C57-SUM(D58:G58),ROUND(C57*H57,2)),"")</f>
        <v/>
      </c>
      <c r="I58" s="62" t="str">
        <f>IF(I57&gt;0,IF(AND(SUM(D57:I57)=1,AA57=1),C57-SUM(D58:H58),ROUND(C57*I57,2)),"")</f>
        <v/>
      </c>
      <c r="J58" s="60" t="str">
        <f>IF(J57&gt;0,IF(AND(SUM(D57:J57)=1,AA57=1),C57-SUM(D58:I58),ROUND(C57*J57,2)),"")</f>
        <v/>
      </c>
      <c r="K58" s="59">
        <f>IF(K57&gt;0,IF(AND(SUM(D57:K57)=1,AA57=1),C57-SUM(D58:J58),ROUND(C57*K57,2)),"")</f>
        <v>404357.13</v>
      </c>
      <c r="L58" s="60" t="str">
        <f>IF(L57&gt;0,IF(AND(SUM(D57:L57)=1,AA57=1),C57-SUM(D58:K58),ROUND(C57*L57,2)),"")</f>
        <v/>
      </c>
      <c r="M58" s="60" t="str">
        <f>IF(M57&gt;0,IF(AND(SUM(D57:M57)=1,AA57=1),C57-SUM(D58:L58),ROUND(C57*M57,2)),"")</f>
        <v/>
      </c>
      <c r="N58" s="60" t="str">
        <f>IF(N57&gt;0,IF(AND(SUM(D57:N57)=1,AA57=1),C57-SUM(D58:M58),ROUND(C57*N57,2)),"")</f>
        <v/>
      </c>
      <c r="O58" s="60" t="str">
        <f>IF(O57&gt;0,IF(AND(SUM(D57:O57)=1,AA57=1),C57-SUM(D58:N58),ROUND(C57*O57,2)),"")</f>
        <v/>
      </c>
      <c r="P58" s="60" t="str">
        <f>IF(P57&gt;0,IF(AND(SUM(D57:P57)=1,AA57=1),C57-SUM(D58:O58),ROUND(C57*P57,2)),"")</f>
        <v/>
      </c>
      <c r="Q58" s="60" t="str">
        <f>IF(Q57&gt;0,IF(AND(SUM(D57:Q57)=1,AA57=1),C57-SUM(D58:P58),ROUND(C57*Q57,2)),"")</f>
        <v/>
      </c>
      <c r="R58" s="60" t="str">
        <f>IF(R57&gt;0,IF(AND(SUM(D57:R57)=1,AA57=1),C57-SUM(D58:Q58),ROUND(C57*R57,2)),"")</f>
        <v/>
      </c>
      <c r="S58" s="60" t="str">
        <f>IF(S57&gt;0,IF(AND(SUM(D57:S57)=1,AA57=1),C57-SUM(D58:R58),ROUND(C57*S57,2)),"")</f>
        <v/>
      </c>
      <c r="T58" s="60" t="str">
        <f>IF(T57&gt;0,IF(AND(SUM(D57:T57)=1,AA57=1),C57-SUM(D58:S58),ROUND(C57*T57,2)),"")</f>
        <v/>
      </c>
      <c r="U58" s="60" t="str">
        <f>IF(U57&gt;0,IF(AND(SUM(D57:U57)=1,AA57=1),C57-SUM(D58:T58),ROUND(C57*U57,2)),"")</f>
        <v/>
      </c>
      <c r="V58" s="60" t="str">
        <f>IF(V57&gt;0,IF(AND(SUM(D57:V57)=1,AA57=1),C57-SUM(D58:U58),ROUND(C57*V57,2)),"")</f>
        <v/>
      </c>
      <c r="W58" s="60" t="str">
        <f>IF(W57&gt;0,IF(AND(SUM(D57:W57)=1,AA57=1),C57-SUM(D58:V58),ROUND(C57*W57,2)),"")</f>
        <v/>
      </c>
      <c r="X58" s="60" t="str">
        <f>IF(X57&gt;0,IF(AND(SUM(D57:X57)=1,AA57=1),C57-SUM(D58:W58),ROUND(C57*X57,2)),"")</f>
        <v/>
      </c>
      <c r="Y58" s="60" t="str">
        <f>IF(Y57&gt;0,IF(AND(SUM(D57:Y57)=1,AA57=1),C57-SUM(D58:X58),ROUND(C57*Y57,2)),"")</f>
        <v/>
      </c>
      <c r="Z58" s="60" t="str">
        <f>IF(Z57&gt;0,IF(AND(SUM(D57:Z57)=1,AA57=1),C57-SUM(D58:Y58),ROUND(C57*Z57,2)),"")</f>
        <v/>
      </c>
      <c r="AA58" s="63">
        <f t="shared" si="1"/>
        <v>404357.13</v>
      </c>
    </row>
    <row r="59" spans="1:27" ht="12" customHeight="1" x14ac:dyDescent="0.25">
      <c r="A59" s="121" t="s">
        <v>661</v>
      </c>
      <c r="B59" s="122" t="s">
        <v>662</v>
      </c>
      <c r="C59" s="123">
        <v>376316.14</v>
      </c>
      <c r="D59" s="55"/>
      <c r="E59" s="55"/>
      <c r="F59" s="55"/>
      <c r="G59" s="55"/>
      <c r="H59" s="56"/>
      <c r="I59" s="57"/>
      <c r="J59" s="55"/>
      <c r="K59" s="54">
        <v>1</v>
      </c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8">
        <f t="shared" si="1"/>
        <v>1</v>
      </c>
    </row>
    <row r="60" spans="1:27" ht="12.95" customHeight="1" x14ac:dyDescent="0.25">
      <c r="A60" s="121"/>
      <c r="B60" s="122"/>
      <c r="C60" s="123"/>
      <c r="D60" s="60" t="str">
        <f>IF(D59&gt;0,ROUND(C59*D59,2),"")</f>
        <v/>
      </c>
      <c r="E60" s="60" t="str">
        <f>IF(E59&gt;0,IF(AND(SUM(D59:E59)=1,AA59=1),C59-SUM(D60:D60),ROUND(C59*E59,2)),"")</f>
        <v/>
      </c>
      <c r="F60" s="60" t="str">
        <f>IF(F59&gt;0,IF(AND(SUM(D59:F59)=1,AA59=1),C59-SUM(D60:E60),ROUND(C59*F59,2)),"")</f>
        <v/>
      </c>
      <c r="G60" s="60" t="str">
        <f>IF(G59&gt;0,IF(AND(SUM(D59:G59)=1,AA59=1),C59-SUM(D60:F60),ROUND(C59*G59,2)),"")</f>
        <v/>
      </c>
      <c r="H60" s="61" t="str">
        <f>IF(H59&gt;0,IF(AND(SUM(D59:H59)=1,AA59=1),C59-SUM(D60:G60),ROUND(C59*H59,2)),"")</f>
        <v/>
      </c>
      <c r="I60" s="62" t="str">
        <f>IF(I59&gt;0,IF(AND(SUM(D59:I59)=1,AA59=1),C59-SUM(D60:H60),ROUND(C59*I59,2)),"")</f>
        <v/>
      </c>
      <c r="J60" s="60" t="str">
        <f>IF(J59&gt;0,IF(AND(SUM(D59:J59)=1,AA59=1),C59-SUM(D60:I60),ROUND(C59*J59,2)),"")</f>
        <v/>
      </c>
      <c r="K60" s="59">
        <f>IF(K59&gt;0,IF(AND(SUM(D59:K59)=1,AA59=1),C59-SUM(D60:J60),ROUND(C59*K59,2)),"")</f>
        <v>376316.14</v>
      </c>
      <c r="L60" s="60" t="str">
        <f>IF(L59&gt;0,IF(AND(SUM(D59:L59)=1,AA59=1),C59-SUM(D60:K60),ROUND(C59*L59,2)),"")</f>
        <v/>
      </c>
      <c r="M60" s="60" t="str">
        <f>IF(M59&gt;0,IF(AND(SUM(D59:M59)=1,AA59=1),C59-SUM(D60:L60),ROUND(C59*M59,2)),"")</f>
        <v/>
      </c>
      <c r="N60" s="60" t="str">
        <f>IF(N59&gt;0,IF(AND(SUM(D59:N59)=1,AA59=1),C59-SUM(D60:M60),ROUND(C59*N59,2)),"")</f>
        <v/>
      </c>
      <c r="O60" s="60" t="str">
        <f>IF(O59&gt;0,IF(AND(SUM(D59:O59)=1,AA59=1),C59-SUM(D60:N60),ROUND(C59*O59,2)),"")</f>
        <v/>
      </c>
      <c r="P60" s="60" t="str">
        <f>IF(P59&gt;0,IF(AND(SUM(D59:P59)=1,AA59=1),C59-SUM(D60:O60),ROUND(C59*P59,2)),"")</f>
        <v/>
      </c>
      <c r="Q60" s="60" t="str">
        <f>IF(Q59&gt;0,IF(AND(SUM(D59:Q59)=1,AA59=1),C59-SUM(D60:P60),ROUND(C59*Q59,2)),"")</f>
        <v/>
      </c>
      <c r="R60" s="60" t="str">
        <f>IF(R59&gt;0,IF(AND(SUM(D59:R59)=1,AA59=1),C59-SUM(D60:Q60),ROUND(C59*R59,2)),"")</f>
        <v/>
      </c>
      <c r="S60" s="60" t="str">
        <f>IF(S59&gt;0,IF(AND(SUM(D59:S59)=1,AA59=1),C59-SUM(D60:R60),ROUND(C59*S59,2)),"")</f>
        <v/>
      </c>
      <c r="T60" s="60" t="str">
        <f>IF(T59&gt;0,IF(AND(SUM(D59:T59)=1,AA59=1),C59-SUM(D60:S60),ROUND(C59*T59,2)),"")</f>
        <v/>
      </c>
      <c r="U60" s="60" t="str">
        <f>IF(U59&gt;0,IF(AND(SUM(D59:U59)=1,AA59=1),C59-SUM(D60:T60),ROUND(C59*U59,2)),"")</f>
        <v/>
      </c>
      <c r="V60" s="60" t="str">
        <f>IF(V59&gt;0,IF(AND(SUM(D59:V59)=1,AA59=1),C59-SUM(D60:U60),ROUND(C59*V59,2)),"")</f>
        <v/>
      </c>
      <c r="W60" s="60" t="str">
        <f>IF(W59&gt;0,IF(AND(SUM(D59:W59)=1,AA59=1),C59-SUM(D60:V60),ROUND(C59*W59,2)),"")</f>
        <v/>
      </c>
      <c r="X60" s="60" t="str">
        <f>IF(X59&gt;0,IF(AND(SUM(D59:X59)=1,AA59=1),C59-SUM(D60:W60),ROUND(C59*X59,2)),"")</f>
        <v/>
      </c>
      <c r="Y60" s="60" t="str">
        <f>IF(Y59&gt;0,IF(AND(SUM(D59:Y59)=1,AA59=1),C59-SUM(D60:X60),ROUND(C59*Y59,2)),"")</f>
        <v/>
      </c>
      <c r="Z60" s="60" t="str">
        <f>IF(Z59&gt;0,IF(AND(SUM(D59:Z59)=1,AA59=1),C59-SUM(D60:Y60),ROUND(C59*Z59,2)),"")</f>
        <v/>
      </c>
      <c r="AA60" s="63">
        <f t="shared" si="1"/>
        <v>376316.14</v>
      </c>
    </row>
    <row r="61" spans="1:27" ht="12" customHeight="1" x14ac:dyDescent="0.25">
      <c r="A61" s="121" t="s">
        <v>683</v>
      </c>
      <c r="B61" s="122" t="s">
        <v>684</v>
      </c>
      <c r="C61" s="123">
        <v>371278.97</v>
      </c>
      <c r="D61" s="55"/>
      <c r="E61" s="55"/>
      <c r="F61" s="55"/>
      <c r="G61" s="55"/>
      <c r="H61" s="56"/>
      <c r="I61" s="57"/>
      <c r="J61" s="55"/>
      <c r="K61" s="55"/>
      <c r="L61" s="54">
        <v>1</v>
      </c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8">
        <f t="shared" si="1"/>
        <v>1</v>
      </c>
    </row>
    <row r="62" spans="1:27" ht="12.95" customHeight="1" x14ac:dyDescent="0.25">
      <c r="A62" s="121"/>
      <c r="B62" s="122"/>
      <c r="C62" s="123"/>
      <c r="D62" s="60" t="str">
        <f>IF(D61&gt;0,ROUND(C61*D61,2),"")</f>
        <v/>
      </c>
      <c r="E62" s="60" t="str">
        <f>IF(E61&gt;0,IF(AND(SUM(D61:E61)=1,AA61=1),C61-SUM(D62:D62),ROUND(C61*E61,2)),"")</f>
        <v/>
      </c>
      <c r="F62" s="60" t="str">
        <f>IF(F61&gt;0,IF(AND(SUM(D61:F61)=1,AA61=1),C61-SUM(D62:E62),ROUND(C61*F61,2)),"")</f>
        <v/>
      </c>
      <c r="G62" s="60" t="str">
        <f>IF(G61&gt;0,IF(AND(SUM(D61:G61)=1,AA61=1),C61-SUM(D62:F62),ROUND(C61*G61,2)),"")</f>
        <v/>
      </c>
      <c r="H62" s="61" t="str">
        <f>IF(H61&gt;0,IF(AND(SUM(D61:H61)=1,AA61=1),C61-SUM(D62:G62),ROUND(C61*H61,2)),"")</f>
        <v/>
      </c>
      <c r="I62" s="62" t="str">
        <f>IF(I61&gt;0,IF(AND(SUM(D61:I61)=1,AA61=1),C61-SUM(D62:H62),ROUND(C61*I61,2)),"")</f>
        <v/>
      </c>
      <c r="J62" s="60" t="str">
        <f>IF(J61&gt;0,IF(AND(SUM(D61:J61)=1,AA61=1),C61-SUM(D62:I62),ROUND(C61*J61,2)),"")</f>
        <v/>
      </c>
      <c r="K62" s="60" t="str">
        <f>IF(K61&gt;0,IF(AND(SUM(D61:K61)=1,AA61=1),C61-SUM(D62:J62),ROUND(C61*K61,2)),"")</f>
        <v/>
      </c>
      <c r="L62" s="59">
        <f>IF(L61&gt;0,IF(AND(SUM(D61:L61)=1,AA61=1),C61-SUM(D62:K62),ROUND(C61*L61,2)),"")</f>
        <v>371278.97</v>
      </c>
      <c r="M62" s="60" t="str">
        <f>IF(M61&gt;0,IF(AND(SUM(D61:M61)=1,AA61=1),C61-SUM(D62:L62),ROUND(C61*M61,2)),"")</f>
        <v/>
      </c>
      <c r="N62" s="60" t="str">
        <f>IF(N61&gt;0,IF(AND(SUM(D61:N61)=1,AA61=1),C61-SUM(D62:M62),ROUND(C61*N61,2)),"")</f>
        <v/>
      </c>
      <c r="O62" s="60" t="str">
        <f>IF(O61&gt;0,IF(AND(SUM(D61:O61)=1,AA61=1),C61-SUM(D62:N62),ROUND(C61*O61,2)),"")</f>
        <v/>
      </c>
      <c r="P62" s="60" t="str">
        <f>IF(P61&gt;0,IF(AND(SUM(D61:P61)=1,AA61=1),C61-SUM(D62:O62),ROUND(C61*P61,2)),"")</f>
        <v/>
      </c>
      <c r="Q62" s="60" t="str">
        <f>IF(Q61&gt;0,IF(AND(SUM(D61:Q61)=1,AA61=1),C61-SUM(D62:P62),ROUND(C61*Q61,2)),"")</f>
        <v/>
      </c>
      <c r="R62" s="60" t="str">
        <f>IF(R61&gt;0,IF(AND(SUM(D61:R61)=1,AA61=1),C61-SUM(D62:Q62),ROUND(C61*R61,2)),"")</f>
        <v/>
      </c>
      <c r="S62" s="60" t="str">
        <f>IF(S61&gt;0,IF(AND(SUM(D61:S61)=1,AA61=1),C61-SUM(D62:R62),ROUND(C61*S61,2)),"")</f>
        <v/>
      </c>
      <c r="T62" s="60" t="str">
        <f>IF(T61&gt;0,IF(AND(SUM(D61:T61)=1,AA61=1),C61-SUM(D62:S62),ROUND(C61*T61,2)),"")</f>
        <v/>
      </c>
      <c r="U62" s="60" t="str">
        <f>IF(U61&gt;0,IF(AND(SUM(D61:U61)=1,AA61=1),C61-SUM(D62:T62),ROUND(C61*U61,2)),"")</f>
        <v/>
      </c>
      <c r="V62" s="60" t="str">
        <f>IF(V61&gt;0,IF(AND(SUM(D61:V61)=1,AA61=1),C61-SUM(D62:U62),ROUND(C61*V61,2)),"")</f>
        <v/>
      </c>
      <c r="W62" s="60" t="str">
        <f>IF(W61&gt;0,IF(AND(SUM(D61:W61)=1,AA61=1),C61-SUM(D62:V62),ROUND(C61*W61,2)),"")</f>
        <v/>
      </c>
      <c r="X62" s="60" t="str">
        <f>IF(X61&gt;0,IF(AND(SUM(D61:X61)=1,AA61=1),C61-SUM(D62:W62),ROUND(C61*X61,2)),"")</f>
        <v/>
      </c>
      <c r="Y62" s="60" t="str">
        <f>IF(Y61&gt;0,IF(AND(SUM(D61:Y61)=1,AA61=1),C61-SUM(D62:X62),ROUND(C61*Y61,2)),"")</f>
        <v/>
      </c>
      <c r="Z62" s="60" t="str">
        <f>IF(Z61&gt;0,IF(AND(SUM(D61:Z61)=1,AA61=1),C61-SUM(D62:Y62),ROUND(C61*Z61,2)),"")</f>
        <v/>
      </c>
      <c r="AA62" s="63">
        <f t="shared" si="1"/>
        <v>371278.97</v>
      </c>
    </row>
    <row r="63" spans="1:27" ht="12" customHeight="1" x14ac:dyDescent="0.25">
      <c r="A63" s="121" t="s">
        <v>705</v>
      </c>
      <c r="B63" s="122" t="s">
        <v>706</v>
      </c>
      <c r="C63" s="123">
        <v>262753.3</v>
      </c>
      <c r="D63" s="55"/>
      <c r="E63" s="55"/>
      <c r="F63" s="55"/>
      <c r="G63" s="55"/>
      <c r="H63" s="56"/>
      <c r="I63" s="57"/>
      <c r="J63" s="55"/>
      <c r="K63" s="55"/>
      <c r="L63" s="54">
        <v>1</v>
      </c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8">
        <f t="shared" si="1"/>
        <v>1</v>
      </c>
    </row>
    <row r="64" spans="1:27" ht="12.95" customHeight="1" x14ac:dyDescent="0.25">
      <c r="A64" s="121"/>
      <c r="B64" s="122"/>
      <c r="C64" s="123"/>
      <c r="D64" s="60" t="str">
        <f>IF(D63&gt;0,ROUND(C63*D63,2),"")</f>
        <v/>
      </c>
      <c r="E64" s="60" t="str">
        <f>IF(E63&gt;0,IF(AND(SUM(D63:E63)=1,AA63=1),C63-SUM(D64:D64),ROUND(C63*E63,2)),"")</f>
        <v/>
      </c>
      <c r="F64" s="60" t="str">
        <f>IF(F63&gt;0,IF(AND(SUM(D63:F63)=1,AA63=1),C63-SUM(D64:E64),ROUND(C63*F63,2)),"")</f>
        <v/>
      </c>
      <c r="G64" s="60" t="str">
        <f>IF(G63&gt;0,IF(AND(SUM(D63:G63)=1,AA63=1),C63-SUM(D64:F64),ROUND(C63*G63,2)),"")</f>
        <v/>
      </c>
      <c r="H64" s="61" t="str">
        <f>IF(H63&gt;0,IF(AND(SUM(D63:H63)=1,AA63=1),C63-SUM(D64:G64),ROUND(C63*H63,2)),"")</f>
        <v/>
      </c>
      <c r="I64" s="62" t="str">
        <f>IF(I63&gt;0,IF(AND(SUM(D63:I63)=1,AA63=1),C63-SUM(D64:H64),ROUND(C63*I63,2)),"")</f>
        <v/>
      </c>
      <c r="J64" s="60" t="str">
        <f>IF(J63&gt;0,IF(AND(SUM(D63:J63)=1,AA63=1),C63-SUM(D64:I64),ROUND(C63*J63,2)),"")</f>
        <v/>
      </c>
      <c r="K64" s="60" t="str">
        <f>IF(K63&gt;0,IF(AND(SUM(D63:K63)=1,AA63=1),C63-SUM(D64:J64),ROUND(C63*K63,2)),"")</f>
        <v/>
      </c>
      <c r="L64" s="59">
        <f>IF(L63&gt;0,IF(AND(SUM(D63:L63)=1,AA63=1),C63-SUM(D64:K64),ROUND(C63*L63,2)),"")</f>
        <v>262753.3</v>
      </c>
      <c r="M64" s="60" t="str">
        <f>IF(M63&gt;0,IF(AND(SUM(D63:M63)=1,AA63=1),C63-SUM(D64:L64),ROUND(C63*M63,2)),"")</f>
        <v/>
      </c>
      <c r="N64" s="60" t="str">
        <f>IF(N63&gt;0,IF(AND(SUM(D63:N63)=1,AA63=1),C63-SUM(D64:M64),ROUND(C63*N63,2)),"")</f>
        <v/>
      </c>
      <c r="O64" s="60" t="str">
        <f>IF(O63&gt;0,IF(AND(SUM(D63:O63)=1,AA63=1),C63-SUM(D64:N64),ROUND(C63*O63,2)),"")</f>
        <v/>
      </c>
      <c r="P64" s="60" t="str">
        <f>IF(P63&gt;0,IF(AND(SUM(D63:P63)=1,AA63=1),C63-SUM(D64:O64),ROUND(C63*P63,2)),"")</f>
        <v/>
      </c>
      <c r="Q64" s="60" t="str">
        <f>IF(Q63&gt;0,IF(AND(SUM(D63:Q63)=1,AA63=1),C63-SUM(D64:P64),ROUND(C63*Q63,2)),"")</f>
        <v/>
      </c>
      <c r="R64" s="60" t="str">
        <f>IF(R63&gt;0,IF(AND(SUM(D63:R63)=1,AA63=1),C63-SUM(D64:Q64),ROUND(C63*R63,2)),"")</f>
        <v/>
      </c>
      <c r="S64" s="60" t="str">
        <f>IF(S63&gt;0,IF(AND(SUM(D63:S63)=1,AA63=1),C63-SUM(D64:R64),ROUND(C63*S63,2)),"")</f>
        <v/>
      </c>
      <c r="T64" s="60" t="str">
        <f>IF(T63&gt;0,IF(AND(SUM(D63:T63)=1,AA63=1),C63-SUM(D64:S64),ROUND(C63*T63,2)),"")</f>
        <v/>
      </c>
      <c r="U64" s="60" t="str">
        <f>IF(U63&gt;0,IF(AND(SUM(D63:U63)=1,AA63=1),C63-SUM(D64:T64),ROUND(C63*U63,2)),"")</f>
        <v/>
      </c>
      <c r="V64" s="60" t="str">
        <f>IF(V63&gt;0,IF(AND(SUM(D63:V63)=1,AA63=1),C63-SUM(D64:U64),ROUND(C63*V63,2)),"")</f>
        <v/>
      </c>
      <c r="W64" s="60" t="str">
        <f>IF(W63&gt;0,IF(AND(SUM(D63:W63)=1,AA63=1),C63-SUM(D64:V64),ROUND(C63*W63,2)),"")</f>
        <v/>
      </c>
      <c r="X64" s="60" t="str">
        <f>IF(X63&gt;0,IF(AND(SUM(D63:X63)=1,AA63=1),C63-SUM(D64:W64),ROUND(C63*X63,2)),"")</f>
        <v/>
      </c>
      <c r="Y64" s="60" t="str">
        <f>IF(Y63&gt;0,IF(AND(SUM(D63:Y63)=1,AA63=1),C63-SUM(D64:X64),ROUND(C63*Y63,2)),"")</f>
        <v/>
      </c>
      <c r="Z64" s="60" t="str">
        <f>IF(Z63&gt;0,IF(AND(SUM(D63:Z63)=1,AA63=1),C63-SUM(D64:Y64),ROUND(C63*Z63,2)),"")</f>
        <v/>
      </c>
      <c r="AA64" s="63">
        <f t="shared" si="1"/>
        <v>262753.3</v>
      </c>
    </row>
    <row r="65" spans="1:27" ht="12" customHeight="1" x14ac:dyDescent="0.25">
      <c r="A65" s="121" t="s">
        <v>727</v>
      </c>
      <c r="B65" s="122" t="s">
        <v>728</v>
      </c>
      <c r="C65" s="123">
        <v>380340.15</v>
      </c>
      <c r="D65" s="55"/>
      <c r="E65" s="55"/>
      <c r="F65" s="55"/>
      <c r="G65" s="55"/>
      <c r="H65" s="56"/>
      <c r="I65" s="57"/>
      <c r="J65" s="55"/>
      <c r="K65" s="55"/>
      <c r="L65" s="54">
        <v>1</v>
      </c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8">
        <f t="shared" si="1"/>
        <v>1</v>
      </c>
    </row>
    <row r="66" spans="1:27" ht="12.95" customHeight="1" x14ac:dyDescent="0.25">
      <c r="A66" s="121"/>
      <c r="B66" s="122"/>
      <c r="C66" s="123"/>
      <c r="D66" s="60" t="str">
        <f>IF(D65&gt;0,ROUND(C65*D65,2),"")</f>
        <v/>
      </c>
      <c r="E66" s="60" t="str">
        <f>IF(E65&gt;0,IF(AND(SUM(D65:E65)=1,AA65=1),C65-SUM(D66:D66),ROUND(C65*E65,2)),"")</f>
        <v/>
      </c>
      <c r="F66" s="60" t="str">
        <f>IF(F65&gt;0,IF(AND(SUM(D65:F65)=1,AA65=1),C65-SUM(D66:E66),ROUND(C65*F65,2)),"")</f>
        <v/>
      </c>
      <c r="G66" s="60" t="str">
        <f>IF(G65&gt;0,IF(AND(SUM(D65:G65)=1,AA65=1),C65-SUM(D66:F66),ROUND(C65*G65,2)),"")</f>
        <v/>
      </c>
      <c r="H66" s="61" t="str">
        <f>IF(H65&gt;0,IF(AND(SUM(D65:H65)=1,AA65=1),C65-SUM(D66:G66),ROUND(C65*H65,2)),"")</f>
        <v/>
      </c>
      <c r="I66" s="62" t="str">
        <f>IF(I65&gt;0,IF(AND(SUM(D65:I65)=1,AA65=1),C65-SUM(D66:H66),ROUND(C65*I65,2)),"")</f>
        <v/>
      </c>
      <c r="J66" s="60" t="str">
        <f>IF(J65&gt;0,IF(AND(SUM(D65:J65)=1,AA65=1),C65-SUM(D66:I66),ROUND(C65*J65,2)),"")</f>
        <v/>
      </c>
      <c r="K66" s="60" t="str">
        <f>IF(K65&gt;0,IF(AND(SUM(D65:K65)=1,AA65=1),C65-SUM(D66:J66),ROUND(C65*K65,2)),"")</f>
        <v/>
      </c>
      <c r="L66" s="59">
        <f>IF(L65&gt;0,IF(AND(SUM(D65:L65)=1,AA65=1),C65-SUM(D66:K66),ROUND(C65*L65,2)),"")</f>
        <v>380340.15</v>
      </c>
      <c r="M66" s="60" t="str">
        <f>IF(M65&gt;0,IF(AND(SUM(D65:M65)=1,AA65=1),C65-SUM(D66:L66),ROUND(C65*M65,2)),"")</f>
        <v/>
      </c>
      <c r="N66" s="60" t="str">
        <f>IF(N65&gt;0,IF(AND(SUM(D65:N65)=1,AA65=1),C65-SUM(D66:M66),ROUND(C65*N65,2)),"")</f>
        <v/>
      </c>
      <c r="O66" s="60" t="str">
        <f>IF(O65&gt;0,IF(AND(SUM(D65:O65)=1,AA65=1),C65-SUM(D66:N66),ROUND(C65*O65,2)),"")</f>
        <v/>
      </c>
      <c r="P66" s="60" t="str">
        <f>IF(P65&gt;0,IF(AND(SUM(D65:P65)=1,AA65=1),C65-SUM(D66:O66),ROUND(C65*P65,2)),"")</f>
        <v/>
      </c>
      <c r="Q66" s="60" t="str">
        <f>IF(Q65&gt;0,IF(AND(SUM(D65:Q65)=1,AA65=1),C65-SUM(D66:P66),ROUND(C65*Q65,2)),"")</f>
        <v/>
      </c>
      <c r="R66" s="60" t="str">
        <f>IF(R65&gt;0,IF(AND(SUM(D65:R65)=1,AA65=1),C65-SUM(D66:Q66),ROUND(C65*R65,2)),"")</f>
        <v/>
      </c>
      <c r="S66" s="60" t="str">
        <f>IF(S65&gt;0,IF(AND(SUM(D65:S65)=1,AA65=1),C65-SUM(D66:R66),ROUND(C65*S65,2)),"")</f>
        <v/>
      </c>
      <c r="T66" s="60" t="str">
        <f>IF(T65&gt;0,IF(AND(SUM(D65:T65)=1,AA65=1),C65-SUM(D66:S66),ROUND(C65*T65,2)),"")</f>
        <v/>
      </c>
      <c r="U66" s="60" t="str">
        <f>IF(U65&gt;0,IF(AND(SUM(D65:U65)=1,AA65=1),C65-SUM(D66:T66),ROUND(C65*U65,2)),"")</f>
        <v/>
      </c>
      <c r="V66" s="60" t="str">
        <f>IF(V65&gt;0,IF(AND(SUM(D65:V65)=1,AA65=1),C65-SUM(D66:U66),ROUND(C65*V65,2)),"")</f>
        <v/>
      </c>
      <c r="W66" s="60" t="str">
        <f>IF(W65&gt;0,IF(AND(SUM(D65:W65)=1,AA65=1),C65-SUM(D66:V66),ROUND(C65*W65,2)),"")</f>
        <v/>
      </c>
      <c r="X66" s="60" t="str">
        <f>IF(X65&gt;0,IF(AND(SUM(D65:X65)=1,AA65=1),C65-SUM(D66:W66),ROUND(C65*X65,2)),"")</f>
        <v/>
      </c>
      <c r="Y66" s="60" t="str">
        <f>IF(Y65&gt;0,IF(AND(SUM(D65:Y65)=1,AA65=1),C65-SUM(D66:X66),ROUND(C65*Y65,2)),"")</f>
        <v/>
      </c>
      <c r="Z66" s="60" t="str">
        <f>IF(Z65&gt;0,IF(AND(SUM(D65:Z65)=1,AA65=1),C65-SUM(D66:Y66),ROUND(C65*Z65,2)),"")</f>
        <v/>
      </c>
      <c r="AA66" s="63">
        <f t="shared" si="1"/>
        <v>380340.15</v>
      </c>
    </row>
    <row r="67" spans="1:27" ht="12" customHeight="1" x14ac:dyDescent="0.25">
      <c r="A67" s="121" t="s">
        <v>749</v>
      </c>
      <c r="B67" s="122" t="s">
        <v>750</v>
      </c>
      <c r="C67" s="123">
        <v>301486.69</v>
      </c>
      <c r="D67" s="55"/>
      <c r="E67" s="55"/>
      <c r="F67" s="55"/>
      <c r="G67" s="55"/>
      <c r="H67" s="56"/>
      <c r="I67" s="57"/>
      <c r="J67" s="55"/>
      <c r="K67" s="55"/>
      <c r="L67" s="54">
        <v>1</v>
      </c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8">
        <f t="shared" ref="AA67:AA98" si="2">SUM(D67:Z67)</f>
        <v>1</v>
      </c>
    </row>
    <row r="68" spans="1:27" ht="12.95" customHeight="1" x14ac:dyDescent="0.25">
      <c r="A68" s="121"/>
      <c r="B68" s="122"/>
      <c r="C68" s="123"/>
      <c r="D68" s="60" t="str">
        <f>IF(D67&gt;0,ROUND(C67*D67,2),"")</f>
        <v/>
      </c>
      <c r="E68" s="60" t="str">
        <f>IF(E67&gt;0,IF(AND(SUM(D67:E67)=1,AA67=1),C67-SUM(D68:D68),ROUND(C67*E67,2)),"")</f>
        <v/>
      </c>
      <c r="F68" s="60" t="str">
        <f>IF(F67&gt;0,IF(AND(SUM(D67:F67)=1,AA67=1),C67-SUM(D68:E68),ROUND(C67*F67,2)),"")</f>
        <v/>
      </c>
      <c r="G68" s="60" t="str">
        <f>IF(G67&gt;0,IF(AND(SUM(D67:G67)=1,AA67=1),C67-SUM(D68:F68),ROUND(C67*G67,2)),"")</f>
        <v/>
      </c>
      <c r="H68" s="61" t="str">
        <f>IF(H67&gt;0,IF(AND(SUM(D67:H67)=1,AA67=1),C67-SUM(D68:G68),ROUND(C67*H67,2)),"")</f>
        <v/>
      </c>
      <c r="I68" s="62" t="str">
        <f>IF(I67&gt;0,IF(AND(SUM(D67:I67)=1,AA67=1),C67-SUM(D68:H68),ROUND(C67*I67,2)),"")</f>
        <v/>
      </c>
      <c r="J68" s="60" t="str">
        <f>IF(J67&gt;0,IF(AND(SUM(D67:J67)=1,AA67=1),C67-SUM(D68:I68),ROUND(C67*J67,2)),"")</f>
        <v/>
      </c>
      <c r="K68" s="60" t="str">
        <f>IF(K67&gt;0,IF(AND(SUM(D67:K67)=1,AA67=1),C67-SUM(D68:J68),ROUND(C67*K67,2)),"")</f>
        <v/>
      </c>
      <c r="L68" s="59">
        <f>IF(L67&gt;0,IF(AND(SUM(D67:L67)=1,AA67=1),C67-SUM(D68:K68),ROUND(C67*L67,2)),"")</f>
        <v>301486.69</v>
      </c>
      <c r="M68" s="60" t="str">
        <f>IF(M67&gt;0,IF(AND(SUM(D67:M67)=1,AA67=1),C67-SUM(D68:L68),ROUND(C67*M67,2)),"")</f>
        <v/>
      </c>
      <c r="N68" s="60" t="str">
        <f>IF(N67&gt;0,IF(AND(SUM(D67:N67)=1,AA67=1),C67-SUM(D68:M68),ROUND(C67*N67,2)),"")</f>
        <v/>
      </c>
      <c r="O68" s="60" t="str">
        <f>IF(O67&gt;0,IF(AND(SUM(D67:O67)=1,AA67=1),C67-SUM(D68:N68),ROUND(C67*O67,2)),"")</f>
        <v/>
      </c>
      <c r="P68" s="60" t="str">
        <f>IF(P67&gt;0,IF(AND(SUM(D67:P67)=1,AA67=1),C67-SUM(D68:O68),ROUND(C67*P67,2)),"")</f>
        <v/>
      </c>
      <c r="Q68" s="60" t="str">
        <f>IF(Q67&gt;0,IF(AND(SUM(D67:Q67)=1,AA67=1),C67-SUM(D68:P68),ROUND(C67*Q67,2)),"")</f>
        <v/>
      </c>
      <c r="R68" s="60" t="str">
        <f>IF(R67&gt;0,IF(AND(SUM(D67:R67)=1,AA67=1),C67-SUM(D68:Q68),ROUND(C67*R67,2)),"")</f>
        <v/>
      </c>
      <c r="S68" s="60" t="str">
        <f>IF(S67&gt;0,IF(AND(SUM(D67:S67)=1,AA67=1),C67-SUM(D68:R68),ROUND(C67*S67,2)),"")</f>
        <v/>
      </c>
      <c r="T68" s="60" t="str">
        <f>IF(T67&gt;0,IF(AND(SUM(D67:T67)=1,AA67=1),C67-SUM(D68:S68),ROUND(C67*T67,2)),"")</f>
        <v/>
      </c>
      <c r="U68" s="60" t="str">
        <f>IF(U67&gt;0,IF(AND(SUM(D67:U67)=1,AA67=1),C67-SUM(D68:T68),ROUND(C67*U67,2)),"")</f>
        <v/>
      </c>
      <c r="V68" s="60" t="str">
        <f>IF(V67&gt;0,IF(AND(SUM(D67:V67)=1,AA67=1),C67-SUM(D68:U68),ROUND(C67*V67,2)),"")</f>
        <v/>
      </c>
      <c r="W68" s="60" t="str">
        <f>IF(W67&gt;0,IF(AND(SUM(D67:W67)=1,AA67=1),C67-SUM(D68:V68),ROUND(C67*W67,2)),"")</f>
        <v/>
      </c>
      <c r="X68" s="60" t="str">
        <f>IF(X67&gt;0,IF(AND(SUM(D67:X67)=1,AA67=1),C67-SUM(D68:W68),ROUND(C67*X67,2)),"")</f>
        <v/>
      </c>
      <c r="Y68" s="60" t="str">
        <f>IF(Y67&gt;0,IF(AND(SUM(D67:Y67)=1,AA67=1),C67-SUM(D68:X68),ROUND(C67*Y67,2)),"")</f>
        <v/>
      </c>
      <c r="Z68" s="60" t="str">
        <f>IF(Z67&gt;0,IF(AND(SUM(D67:Z67)=1,AA67=1),C67-SUM(D68:Y68),ROUND(C67*Z67,2)),"")</f>
        <v/>
      </c>
      <c r="AA68" s="63">
        <f t="shared" si="2"/>
        <v>301486.69</v>
      </c>
    </row>
    <row r="69" spans="1:27" ht="12" customHeight="1" x14ac:dyDescent="0.25">
      <c r="A69" s="121" t="s">
        <v>771</v>
      </c>
      <c r="B69" s="122" t="s">
        <v>772</v>
      </c>
      <c r="C69" s="123">
        <v>330216.59000000003</v>
      </c>
      <c r="D69" s="55"/>
      <c r="E69" s="55"/>
      <c r="F69" s="55"/>
      <c r="G69" s="55"/>
      <c r="H69" s="56"/>
      <c r="I69" s="57"/>
      <c r="J69" s="55"/>
      <c r="K69" s="55"/>
      <c r="L69" s="55"/>
      <c r="M69" s="54">
        <v>1</v>
      </c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8">
        <f t="shared" si="2"/>
        <v>1</v>
      </c>
    </row>
    <row r="70" spans="1:27" ht="12.95" customHeight="1" x14ac:dyDescent="0.25">
      <c r="A70" s="121"/>
      <c r="B70" s="122"/>
      <c r="C70" s="123"/>
      <c r="D70" s="60" t="str">
        <f>IF(D69&gt;0,ROUND(C69*D69,2),"")</f>
        <v/>
      </c>
      <c r="E70" s="60" t="str">
        <f>IF(E69&gt;0,IF(AND(SUM(D69:E69)=1,AA69=1),C69-SUM(D70:D70),ROUND(C69*E69,2)),"")</f>
        <v/>
      </c>
      <c r="F70" s="60" t="str">
        <f>IF(F69&gt;0,IF(AND(SUM(D69:F69)=1,AA69=1),C69-SUM(D70:E70),ROUND(C69*F69,2)),"")</f>
        <v/>
      </c>
      <c r="G70" s="60" t="str">
        <f>IF(G69&gt;0,IF(AND(SUM(D69:G69)=1,AA69=1),C69-SUM(D70:F70),ROUND(C69*G69,2)),"")</f>
        <v/>
      </c>
      <c r="H70" s="61" t="str">
        <f>IF(H69&gt;0,IF(AND(SUM(D69:H69)=1,AA69=1),C69-SUM(D70:G70),ROUND(C69*H69,2)),"")</f>
        <v/>
      </c>
      <c r="I70" s="62" t="str">
        <f>IF(I69&gt;0,IF(AND(SUM(D69:I69)=1,AA69=1),C69-SUM(D70:H70),ROUND(C69*I69,2)),"")</f>
        <v/>
      </c>
      <c r="J70" s="60" t="str">
        <f>IF(J69&gt;0,IF(AND(SUM(D69:J69)=1,AA69=1),C69-SUM(D70:I70),ROUND(C69*J69,2)),"")</f>
        <v/>
      </c>
      <c r="K70" s="60" t="str">
        <f>IF(K69&gt;0,IF(AND(SUM(D69:K69)=1,AA69=1),C69-SUM(D70:J70),ROUND(C69*K69,2)),"")</f>
        <v/>
      </c>
      <c r="L70" s="60" t="str">
        <f>IF(L69&gt;0,IF(AND(SUM(D69:L69)=1,AA69=1),C69-SUM(D70:K70),ROUND(C69*L69,2)),"")</f>
        <v/>
      </c>
      <c r="M70" s="59">
        <f>IF(M69&gt;0,IF(AND(SUM(D69:M69)=1,AA69=1),C69-SUM(D70:L70),ROUND(C69*M69,2)),"")</f>
        <v>330216.59000000003</v>
      </c>
      <c r="N70" s="60" t="str">
        <f>IF(N69&gt;0,IF(AND(SUM(D69:N69)=1,AA69=1),C69-SUM(D70:M70),ROUND(C69*N69,2)),"")</f>
        <v/>
      </c>
      <c r="O70" s="60" t="str">
        <f>IF(O69&gt;0,IF(AND(SUM(D69:O69)=1,AA69=1),C69-SUM(D70:N70),ROUND(C69*O69,2)),"")</f>
        <v/>
      </c>
      <c r="P70" s="60" t="str">
        <f>IF(P69&gt;0,IF(AND(SUM(D69:P69)=1,AA69=1),C69-SUM(D70:O70),ROUND(C69*P69,2)),"")</f>
        <v/>
      </c>
      <c r="Q70" s="60" t="str">
        <f>IF(Q69&gt;0,IF(AND(SUM(D69:Q69)=1,AA69=1),C69-SUM(D70:P70),ROUND(C69*Q69,2)),"")</f>
        <v/>
      </c>
      <c r="R70" s="60" t="str">
        <f>IF(R69&gt;0,IF(AND(SUM(D69:R69)=1,AA69=1),C69-SUM(D70:Q70),ROUND(C69*R69,2)),"")</f>
        <v/>
      </c>
      <c r="S70" s="60" t="str">
        <f>IF(S69&gt;0,IF(AND(SUM(D69:S69)=1,AA69=1),C69-SUM(D70:R70),ROUND(C69*S69,2)),"")</f>
        <v/>
      </c>
      <c r="T70" s="60" t="str">
        <f>IF(T69&gt;0,IF(AND(SUM(D69:T69)=1,AA69=1),C69-SUM(D70:S70),ROUND(C69*T69,2)),"")</f>
        <v/>
      </c>
      <c r="U70" s="60" t="str">
        <f>IF(U69&gt;0,IF(AND(SUM(D69:U69)=1,AA69=1),C69-SUM(D70:T70),ROUND(C69*U69,2)),"")</f>
        <v/>
      </c>
      <c r="V70" s="60" t="str">
        <f>IF(V69&gt;0,IF(AND(SUM(D69:V69)=1,AA69=1),C69-SUM(D70:U70),ROUND(C69*V69,2)),"")</f>
        <v/>
      </c>
      <c r="W70" s="60" t="str">
        <f>IF(W69&gt;0,IF(AND(SUM(D69:W69)=1,AA69=1),C69-SUM(D70:V70),ROUND(C69*W69,2)),"")</f>
        <v/>
      </c>
      <c r="X70" s="60" t="str">
        <f>IF(X69&gt;0,IF(AND(SUM(D69:X69)=1,AA69=1),C69-SUM(D70:W70),ROUND(C69*X69,2)),"")</f>
        <v/>
      </c>
      <c r="Y70" s="60" t="str">
        <f>IF(Y69&gt;0,IF(AND(SUM(D69:Y69)=1,AA69=1),C69-SUM(D70:X70),ROUND(C69*Y69,2)),"")</f>
        <v/>
      </c>
      <c r="Z70" s="60" t="str">
        <f>IF(Z69&gt;0,IF(AND(SUM(D69:Z69)=1,AA69=1),C69-SUM(D70:Y70),ROUND(C69*Z69,2)),"")</f>
        <v/>
      </c>
      <c r="AA70" s="63">
        <f t="shared" si="2"/>
        <v>330216.59000000003</v>
      </c>
    </row>
    <row r="71" spans="1:27" ht="12" customHeight="1" x14ac:dyDescent="0.25">
      <c r="A71" s="121" t="s">
        <v>793</v>
      </c>
      <c r="B71" s="122" t="s">
        <v>794</v>
      </c>
      <c r="C71" s="123">
        <v>348414.53</v>
      </c>
      <c r="D71" s="55"/>
      <c r="E71" s="55"/>
      <c r="F71" s="55"/>
      <c r="G71" s="55"/>
      <c r="H71" s="56"/>
      <c r="I71" s="57"/>
      <c r="J71" s="55"/>
      <c r="K71" s="55"/>
      <c r="L71" s="55"/>
      <c r="M71" s="54">
        <v>1</v>
      </c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8">
        <f t="shared" si="2"/>
        <v>1</v>
      </c>
    </row>
    <row r="72" spans="1:27" ht="12.95" customHeight="1" x14ac:dyDescent="0.25">
      <c r="A72" s="121"/>
      <c r="B72" s="122"/>
      <c r="C72" s="123"/>
      <c r="D72" s="60" t="str">
        <f>IF(D71&gt;0,ROUND(C71*D71,2),"")</f>
        <v/>
      </c>
      <c r="E72" s="60" t="str">
        <f>IF(E71&gt;0,IF(AND(SUM(D71:E71)=1,AA71=1),C71-SUM(D72:D72),ROUND(C71*E71,2)),"")</f>
        <v/>
      </c>
      <c r="F72" s="60" t="str">
        <f>IF(F71&gt;0,IF(AND(SUM(D71:F71)=1,AA71=1),C71-SUM(D72:E72),ROUND(C71*F71,2)),"")</f>
        <v/>
      </c>
      <c r="G72" s="60" t="str">
        <f>IF(G71&gt;0,IF(AND(SUM(D71:G71)=1,AA71=1),C71-SUM(D72:F72),ROUND(C71*G71,2)),"")</f>
        <v/>
      </c>
      <c r="H72" s="61" t="str">
        <f>IF(H71&gt;0,IF(AND(SUM(D71:H71)=1,AA71=1),C71-SUM(D72:G72),ROUND(C71*H71,2)),"")</f>
        <v/>
      </c>
      <c r="I72" s="62" t="str">
        <f>IF(I71&gt;0,IF(AND(SUM(D71:I71)=1,AA71=1),C71-SUM(D72:H72),ROUND(C71*I71,2)),"")</f>
        <v/>
      </c>
      <c r="J72" s="60" t="str">
        <f>IF(J71&gt;0,IF(AND(SUM(D71:J71)=1,AA71=1),C71-SUM(D72:I72),ROUND(C71*J71,2)),"")</f>
        <v/>
      </c>
      <c r="K72" s="60" t="str">
        <f>IF(K71&gt;0,IF(AND(SUM(D71:K71)=1,AA71=1),C71-SUM(D72:J72),ROUND(C71*K71,2)),"")</f>
        <v/>
      </c>
      <c r="L72" s="60" t="str">
        <f>IF(L71&gt;0,IF(AND(SUM(D71:L71)=1,AA71=1),C71-SUM(D72:K72),ROUND(C71*L71,2)),"")</f>
        <v/>
      </c>
      <c r="M72" s="59">
        <f>IF(M71&gt;0,IF(AND(SUM(D71:M71)=1,AA71=1),C71-SUM(D72:L72),ROUND(C71*M71,2)),"")</f>
        <v>348414.53</v>
      </c>
      <c r="N72" s="60" t="str">
        <f>IF(N71&gt;0,IF(AND(SUM(D71:N71)=1,AA71=1),C71-SUM(D72:M72),ROUND(C71*N71,2)),"")</f>
        <v/>
      </c>
      <c r="O72" s="60" t="str">
        <f>IF(O71&gt;0,IF(AND(SUM(D71:O71)=1,AA71=1),C71-SUM(D72:N72),ROUND(C71*O71,2)),"")</f>
        <v/>
      </c>
      <c r="P72" s="60" t="str">
        <f>IF(P71&gt;0,IF(AND(SUM(D71:P71)=1,AA71=1),C71-SUM(D72:O72),ROUND(C71*P71,2)),"")</f>
        <v/>
      </c>
      <c r="Q72" s="60" t="str">
        <f>IF(Q71&gt;0,IF(AND(SUM(D71:Q71)=1,AA71=1),C71-SUM(D72:P72),ROUND(C71*Q71,2)),"")</f>
        <v/>
      </c>
      <c r="R72" s="60" t="str">
        <f>IF(R71&gt;0,IF(AND(SUM(D71:R71)=1,AA71=1),C71-SUM(D72:Q72),ROUND(C71*R71,2)),"")</f>
        <v/>
      </c>
      <c r="S72" s="60" t="str">
        <f>IF(S71&gt;0,IF(AND(SUM(D71:S71)=1,AA71=1),C71-SUM(D72:R72),ROUND(C71*S71,2)),"")</f>
        <v/>
      </c>
      <c r="T72" s="60" t="str">
        <f>IF(T71&gt;0,IF(AND(SUM(D71:T71)=1,AA71=1),C71-SUM(D72:S72),ROUND(C71*T71,2)),"")</f>
        <v/>
      </c>
      <c r="U72" s="60" t="str">
        <f>IF(U71&gt;0,IF(AND(SUM(D71:U71)=1,AA71=1),C71-SUM(D72:T72),ROUND(C71*U71,2)),"")</f>
        <v/>
      </c>
      <c r="V72" s="60" t="str">
        <f>IF(V71&gt;0,IF(AND(SUM(D71:V71)=1,AA71=1),C71-SUM(D72:U72),ROUND(C71*V71,2)),"")</f>
        <v/>
      </c>
      <c r="W72" s="60" t="str">
        <f>IF(W71&gt;0,IF(AND(SUM(D71:W71)=1,AA71=1),C71-SUM(D72:V72),ROUND(C71*W71,2)),"")</f>
        <v/>
      </c>
      <c r="X72" s="60" t="str">
        <f>IF(X71&gt;0,IF(AND(SUM(D71:X71)=1,AA71=1),C71-SUM(D72:W72),ROUND(C71*X71,2)),"")</f>
        <v/>
      </c>
      <c r="Y72" s="60" t="str">
        <f>IF(Y71&gt;0,IF(AND(SUM(D71:Y71)=1,AA71=1),C71-SUM(D72:X72),ROUND(C71*Y71,2)),"")</f>
        <v/>
      </c>
      <c r="Z72" s="60" t="str">
        <f>IF(Z71&gt;0,IF(AND(SUM(D71:Z71)=1,AA71=1),C71-SUM(D72:Y72),ROUND(C71*Z71,2)),"")</f>
        <v/>
      </c>
      <c r="AA72" s="63">
        <f t="shared" si="2"/>
        <v>348414.53</v>
      </c>
    </row>
    <row r="73" spans="1:27" ht="12" customHeight="1" x14ac:dyDescent="0.25">
      <c r="A73" s="121" t="s">
        <v>815</v>
      </c>
      <c r="B73" s="122" t="s">
        <v>816</v>
      </c>
      <c r="C73" s="123">
        <v>312871.12</v>
      </c>
      <c r="D73" s="55"/>
      <c r="E73" s="55"/>
      <c r="F73" s="55"/>
      <c r="G73" s="55"/>
      <c r="H73" s="56"/>
      <c r="I73" s="57"/>
      <c r="J73" s="55"/>
      <c r="K73" s="55"/>
      <c r="L73" s="55"/>
      <c r="M73" s="54">
        <v>1</v>
      </c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8">
        <f t="shared" si="2"/>
        <v>1</v>
      </c>
    </row>
    <row r="74" spans="1:27" ht="12.95" customHeight="1" x14ac:dyDescent="0.25">
      <c r="A74" s="121"/>
      <c r="B74" s="122"/>
      <c r="C74" s="123"/>
      <c r="D74" s="60" t="str">
        <f>IF(D73&gt;0,ROUND(C73*D73,2),"")</f>
        <v/>
      </c>
      <c r="E74" s="60" t="str">
        <f>IF(E73&gt;0,IF(AND(SUM(D73:E73)=1,AA73=1),C73-SUM(D74:D74),ROUND(C73*E73,2)),"")</f>
        <v/>
      </c>
      <c r="F74" s="60" t="str">
        <f>IF(F73&gt;0,IF(AND(SUM(D73:F73)=1,AA73=1),C73-SUM(D74:E74),ROUND(C73*F73,2)),"")</f>
        <v/>
      </c>
      <c r="G74" s="60" t="str">
        <f>IF(G73&gt;0,IF(AND(SUM(D73:G73)=1,AA73=1),C73-SUM(D74:F74),ROUND(C73*G73,2)),"")</f>
        <v/>
      </c>
      <c r="H74" s="61" t="str">
        <f>IF(H73&gt;0,IF(AND(SUM(D73:H73)=1,AA73=1),C73-SUM(D74:G74),ROUND(C73*H73,2)),"")</f>
        <v/>
      </c>
      <c r="I74" s="62" t="str">
        <f>IF(I73&gt;0,IF(AND(SUM(D73:I73)=1,AA73=1),C73-SUM(D74:H74),ROUND(C73*I73,2)),"")</f>
        <v/>
      </c>
      <c r="J74" s="60" t="str">
        <f>IF(J73&gt;0,IF(AND(SUM(D73:J73)=1,AA73=1),C73-SUM(D74:I74),ROUND(C73*J73,2)),"")</f>
        <v/>
      </c>
      <c r="K74" s="60" t="str">
        <f>IF(K73&gt;0,IF(AND(SUM(D73:K73)=1,AA73=1),C73-SUM(D74:J74),ROUND(C73*K73,2)),"")</f>
        <v/>
      </c>
      <c r="L74" s="60" t="str">
        <f>IF(L73&gt;0,IF(AND(SUM(D73:L73)=1,AA73=1),C73-SUM(D74:K74),ROUND(C73*L73,2)),"")</f>
        <v/>
      </c>
      <c r="M74" s="59">
        <f>IF(M73&gt;0,IF(AND(SUM(D73:M73)=1,AA73=1),C73-SUM(D74:L74),ROUND(C73*M73,2)),"")</f>
        <v>312871.12</v>
      </c>
      <c r="N74" s="60" t="str">
        <f>IF(N73&gt;0,IF(AND(SUM(D73:N73)=1,AA73=1),C73-SUM(D74:M74),ROUND(C73*N73,2)),"")</f>
        <v/>
      </c>
      <c r="O74" s="60" t="str">
        <f>IF(O73&gt;0,IF(AND(SUM(D73:O73)=1,AA73=1),C73-SUM(D74:N74),ROUND(C73*O73,2)),"")</f>
        <v/>
      </c>
      <c r="P74" s="60" t="str">
        <f>IF(P73&gt;0,IF(AND(SUM(D73:P73)=1,AA73=1),C73-SUM(D74:O74),ROUND(C73*P73,2)),"")</f>
        <v/>
      </c>
      <c r="Q74" s="60" t="str">
        <f>IF(Q73&gt;0,IF(AND(SUM(D73:Q73)=1,AA73=1),C73-SUM(D74:P74),ROUND(C73*Q73,2)),"")</f>
        <v/>
      </c>
      <c r="R74" s="60" t="str">
        <f>IF(R73&gt;0,IF(AND(SUM(D73:R73)=1,AA73=1),C73-SUM(D74:Q74),ROUND(C73*R73,2)),"")</f>
        <v/>
      </c>
      <c r="S74" s="60" t="str">
        <f>IF(S73&gt;0,IF(AND(SUM(D73:S73)=1,AA73=1),C73-SUM(D74:R74),ROUND(C73*S73,2)),"")</f>
        <v/>
      </c>
      <c r="T74" s="60" t="str">
        <f>IF(T73&gt;0,IF(AND(SUM(D73:T73)=1,AA73=1),C73-SUM(D74:S74),ROUND(C73*T73,2)),"")</f>
        <v/>
      </c>
      <c r="U74" s="60" t="str">
        <f>IF(U73&gt;0,IF(AND(SUM(D73:U73)=1,AA73=1),C73-SUM(D74:T74),ROUND(C73*U73,2)),"")</f>
        <v/>
      </c>
      <c r="V74" s="60" t="str">
        <f>IF(V73&gt;0,IF(AND(SUM(D73:V73)=1,AA73=1),C73-SUM(D74:U74),ROUND(C73*V73,2)),"")</f>
        <v/>
      </c>
      <c r="W74" s="60" t="str">
        <f>IF(W73&gt;0,IF(AND(SUM(D73:W73)=1,AA73=1),C73-SUM(D74:V74),ROUND(C73*W73,2)),"")</f>
        <v/>
      </c>
      <c r="X74" s="60" t="str">
        <f>IF(X73&gt;0,IF(AND(SUM(D73:X73)=1,AA73=1),C73-SUM(D74:W74),ROUND(C73*X73,2)),"")</f>
        <v/>
      </c>
      <c r="Y74" s="60" t="str">
        <f>IF(Y73&gt;0,IF(AND(SUM(D73:Y73)=1,AA73=1),C73-SUM(D74:X74),ROUND(C73*Y73,2)),"")</f>
        <v/>
      </c>
      <c r="Z74" s="60" t="str">
        <f>IF(Z73&gt;0,IF(AND(SUM(D73:Z73)=1,AA73=1),C73-SUM(D74:Y74),ROUND(C73*Z73,2)),"")</f>
        <v/>
      </c>
      <c r="AA74" s="63">
        <f t="shared" si="2"/>
        <v>312871.12</v>
      </c>
    </row>
    <row r="75" spans="1:27" ht="12" customHeight="1" x14ac:dyDescent="0.25">
      <c r="A75" s="121" t="s">
        <v>837</v>
      </c>
      <c r="B75" s="122" t="s">
        <v>838</v>
      </c>
      <c r="C75" s="123">
        <v>337179.14</v>
      </c>
      <c r="D75" s="55"/>
      <c r="E75" s="55"/>
      <c r="F75" s="55"/>
      <c r="G75" s="55"/>
      <c r="H75" s="56"/>
      <c r="I75" s="57"/>
      <c r="J75" s="55"/>
      <c r="K75" s="55"/>
      <c r="L75" s="55"/>
      <c r="M75" s="54">
        <v>1</v>
      </c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8">
        <f t="shared" si="2"/>
        <v>1</v>
      </c>
    </row>
    <row r="76" spans="1:27" ht="12.95" customHeight="1" x14ac:dyDescent="0.25">
      <c r="A76" s="121"/>
      <c r="B76" s="122"/>
      <c r="C76" s="123"/>
      <c r="D76" s="60" t="str">
        <f>IF(D75&gt;0,ROUND(C75*D75,2),"")</f>
        <v/>
      </c>
      <c r="E76" s="60" t="str">
        <f>IF(E75&gt;0,IF(AND(SUM(D75:E75)=1,AA75=1),C75-SUM(D76:D76),ROUND(C75*E75,2)),"")</f>
        <v/>
      </c>
      <c r="F76" s="60" t="str">
        <f>IF(F75&gt;0,IF(AND(SUM(D75:F75)=1,AA75=1),C75-SUM(D76:E76),ROUND(C75*F75,2)),"")</f>
        <v/>
      </c>
      <c r="G76" s="60" t="str">
        <f>IF(G75&gt;0,IF(AND(SUM(D75:G75)=1,AA75=1),C75-SUM(D76:F76),ROUND(C75*G75,2)),"")</f>
        <v/>
      </c>
      <c r="H76" s="61" t="str">
        <f>IF(H75&gt;0,IF(AND(SUM(D75:H75)=1,AA75=1),C75-SUM(D76:G76),ROUND(C75*H75,2)),"")</f>
        <v/>
      </c>
      <c r="I76" s="62" t="str">
        <f>IF(I75&gt;0,IF(AND(SUM(D75:I75)=1,AA75=1),C75-SUM(D76:H76),ROUND(C75*I75,2)),"")</f>
        <v/>
      </c>
      <c r="J76" s="60" t="str">
        <f>IF(J75&gt;0,IF(AND(SUM(D75:J75)=1,AA75=1),C75-SUM(D76:I76),ROUND(C75*J75,2)),"")</f>
        <v/>
      </c>
      <c r="K76" s="60" t="str">
        <f>IF(K75&gt;0,IF(AND(SUM(D75:K75)=1,AA75=1),C75-SUM(D76:J76),ROUND(C75*K75,2)),"")</f>
        <v/>
      </c>
      <c r="L76" s="60" t="str">
        <f>IF(L75&gt;0,IF(AND(SUM(D75:L75)=1,AA75=1),C75-SUM(D76:K76),ROUND(C75*L75,2)),"")</f>
        <v/>
      </c>
      <c r="M76" s="59">
        <f>IF(M75&gt;0,IF(AND(SUM(D75:M75)=1,AA75=1),C75-SUM(D76:L76),ROUND(C75*M75,2)),"")</f>
        <v>337179.14</v>
      </c>
      <c r="N76" s="60" t="str">
        <f>IF(N75&gt;0,IF(AND(SUM(D75:N75)=1,AA75=1),C75-SUM(D76:M76),ROUND(C75*N75,2)),"")</f>
        <v/>
      </c>
      <c r="O76" s="60" t="str">
        <f>IF(O75&gt;0,IF(AND(SUM(D75:O75)=1,AA75=1),C75-SUM(D76:N76),ROUND(C75*O75,2)),"")</f>
        <v/>
      </c>
      <c r="P76" s="60" t="str">
        <f>IF(P75&gt;0,IF(AND(SUM(D75:P75)=1,AA75=1),C75-SUM(D76:O76),ROUND(C75*P75,2)),"")</f>
        <v/>
      </c>
      <c r="Q76" s="60" t="str">
        <f>IF(Q75&gt;0,IF(AND(SUM(D75:Q75)=1,AA75=1),C75-SUM(D76:P76),ROUND(C75*Q75,2)),"")</f>
        <v/>
      </c>
      <c r="R76" s="60" t="str">
        <f>IF(R75&gt;0,IF(AND(SUM(D75:R75)=1,AA75=1),C75-SUM(D76:Q76),ROUND(C75*R75,2)),"")</f>
        <v/>
      </c>
      <c r="S76" s="60" t="str">
        <f>IF(S75&gt;0,IF(AND(SUM(D75:S75)=1,AA75=1),C75-SUM(D76:R76),ROUND(C75*S75,2)),"")</f>
        <v/>
      </c>
      <c r="T76" s="60" t="str">
        <f>IF(T75&gt;0,IF(AND(SUM(D75:T75)=1,AA75=1),C75-SUM(D76:S76),ROUND(C75*T75,2)),"")</f>
        <v/>
      </c>
      <c r="U76" s="60" t="str">
        <f>IF(U75&gt;0,IF(AND(SUM(D75:U75)=1,AA75=1),C75-SUM(D76:T76),ROUND(C75*U75,2)),"")</f>
        <v/>
      </c>
      <c r="V76" s="60" t="str">
        <f>IF(V75&gt;0,IF(AND(SUM(D75:V75)=1,AA75=1),C75-SUM(D76:U76),ROUND(C75*V75,2)),"")</f>
        <v/>
      </c>
      <c r="W76" s="60" t="str">
        <f>IF(W75&gt;0,IF(AND(SUM(D75:W75)=1,AA75=1),C75-SUM(D76:V76),ROUND(C75*W75,2)),"")</f>
        <v/>
      </c>
      <c r="X76" s="60" t="str">
        <f>IF(X75&gt;0,IF(AND(SUM(D75:X75)=1,AA75=1),C75-SUM(D76:W76),ROUND(C75*X75,2)),"")</f>
        <v/>
      </c>
      <c r="Y76" s="60" t="str">
        <f>IF(Y75&gt;0,IF(AND(SUM(D75:Y75)=1,AA75=1),C75-SUM(D76:X76),ROUND(C75*Y75,2)),"")</f>
        <v/>
      </c>
      <c r="Z76" s="60" t="str">
        <f>IF(Z75&gt;0,IF(AND(SUM(D75:Z75)=1,AA75=1),C75-SUM(D76:Y76),ROUND(C75*Z75,2)),"")</f>
        <v/>
      </c>
      <c r="AA76" s="63">
        <f t="shared" si="2"/>
        <v>337179.14</v>
      </c>
    </row>
    <row r="77" spans="1:27" ht="12" customHeight="1" x14ac:dyDescent="0.25">
      <c r="A77" s="121" t="s">
        <v>859</v>
      </c>
      <c r="B77" s="122" t="s">
        <v>860</v>
      </c>
      <c r="C77" s="123">
        <v>344315.04</v>
      </c>
      <c r="D77" s="55"/>
      <c r="E77" s="55"/>
      <c r="F77" s="55"/>
      <c r="G77" s="55"/>
      <c r="H77" s="56"/>
      <c r="I77" s="57"/>
      <c r="J77" s="55"/>
      <c r="K77" s="55"/>
      <c r="L77" s="55"/>
      <c r="M77" s="54">
        <v>1</v>
      </c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8">
        <f t="shared" si="2"/>
        <v>1</v>
      </c>
    </row>
    <row r="78" spans="1:27" ht="12.95" customHeight="1" x14ac:dyDescent="0.25">
      <c r="A78" s="121"/>
      <c r="B78" s="122"/>
      <c r="C78" s="123"/>
      <c r="D78" s="60" t="str">
        <f>IF(D77&gt;0,ROUND(C77*D77,2),"")</f>
        <v/>
      </c>
      <c r="E78" s="60" t="str">
        <f>IF(E77&gt;0,IF(AND(SUM(D77:E77)=1,AA77=1),C77-SUM(D78:D78),ROUND(C77*E77,2)),"")</f>
        <v/>
      </c>
      <c r="F78" s="60" t="str">
        <f>IF(F77&gt;0,IF(AND(SUM(D77:F77)=1,AA77=1),C77-SUM(D78:E78),ROUND(C77*F77,2)),"")</f>
        <v/>
      </c>
      <c r="G78" s="60" t="str">
        <f>IF(G77&gt;0,IF(AND(SUM(D77:G77)=1,AA77=1),C77-SUM(D78:F78),ROUND(C77*G77,2)),"")</f>
        <v/>
      </c>
      <c r="H78" s="61" t="str">
        <f>IF(H77&gt;0,IF(AND(SUM(D77:H77)=1,AA77=1),C77-SUM(D78:G78),ROUND(C77*H77,2)),"")</f>
        <v/>
      </c>
      <c r="I78" s="62" t="str">
        <f>IF(I77&gt;0,IF(AND(SUM(D77:I77)=1,AA77=1),C77-SUM(D78:H78),ROUND(C77*I77,2)),"")</f>
        <v/>
      </c>
      <c r="J78" s="60" t="str">
        <f>IF(J77&gt;0,IF(AND(SUM(D77:J77)=1,AA77=1),C77-SUM(D78:I78),ROUND(C77*J77,2)),"")</f>
        <v/>
      </c>
      <c r="K78" s="60" t="str">
        <f>IF(K77&gt;0,IF(AND(SUM(D77:K77)=1,AA77=1),C77-SUM(D78:J78),ROUND(C77*K77,2)),"")</f>
        <v/>
      </c>
      <c r="L78" s="60" t="str">
        <f>IF(L77&gt;0,IF(AND(SUM(D77:L77)=1,AA77=1),C77-SUM(D78:K78),ROUND(C77*L77,2)),"")</f>
        <v/>
      </c>
      <c r="M78" s="59">
        <f>IF(M77&gt;0,IF(AND(SUM(D77:M77)=1,AA77=1),C77-SUM(D78:L78),ROUND(C77*M77,2)),"")</f>
        <v>344315.04</v>
      </c>
      <c r="N78" s="60" t="str">
        <f>IF(N77&gt;0,IF(AND(SUM(D77:N77)=1,AA77=1),C77-SUM(D78:M78),ROUND(C77*N77,2)),"")</f>
        <v/>
      </c>
      <c r="O78" s="60" t="str">
        <f>IF(O77&gt;0,IF(AND(SUM(D77:O77)=1,AA77=1),C77-SUM(D78:N78),ROUND(C77*O77,2)),"")</f>
        <v/>
      </c>
      <c r="P78" s="60" t="str">
        <f>IF(P77&gt;0,IF(AND(SUM(D77:P77)=1,AA77=1),C77-SUM(D78:O78),ROUND(C77*P77,2)),"")</f>
        <v/>
      </c>
      <c r="Q78" s="60" t="str">
        <f>IF(Q77&gt;0,IF(AND(SUM(D77:Q77)=1,AA77=1),C77-SUM(D78:P78),ROUND(C77*Q77,2)),"")</f>
        <v/>
      </c>
      <c r="R78" s="60" t="str">
        <f>IF(R77&gt;0,IF(AND(SUM(D77:R77)=1,AA77=1),C77-SUM(D78:Q78),ROUND(C77*R77,2)),"")</f>
        <v/>
      </c>
      <c r="S78" s="60" t="str">
        <f>IF(S77&gt;0,IF(AND(SUM(D77:S77)=1,AA77=1),C77-SUM(D78:R78),ROUND(C77*S77,2)),"")</f>
        <v/>
      </c>
      <c r="T78" s="60" t="str">
        <f>IF(T77&gt;0,IF(AND(SUM(D77:T77)=1,AA77=1),C77-SUM(D78:S78),ROUND(C77*T77,2)),"")</f>
        <v/>
      </c>
      <c r="U78" s="60" t="str">
        <f>IF(U77&gt;0,IF(AND(SUM(D77:U77)=1,AA77=1),C77-SUM(D78:T78),ROUND(C77*U77,2)),"")</f>
        <v/>
      </c>
      <c r="V78" s="60" t="str">
        <f>IF(V77&gt;0,IF(AND(SUM(D77:V77)=1,AA77=1),C77-SUM(D78:U78),ROUND(C77*V77,2)),"")</f>
        <v/>
      </c>
      <c r="W78" s="60" t="str">
        <f>IF(W77&gt;0,IF(AND(SUM(D77:W77)=1,AA77=1),C77-SUM(D78:V78),ROUND(C77*W77,2)),"")</f>
        <v/>
      </c>
      <c r="X78" s="60" t="str">
        <f>IF(X77&gt;0,IF(AND(SUM(D77:X77)=1,AA77=1),C77-SUM(D78:W78),ROUND(C77*X77,2)),"")</f>
        <v/>
      </c>
      <c r="Y78" s="60" t="str">
        <f>IF(Y77&gt;0,IF(AND(SUM(D77:Y77)=1,AA77=1),C77-SUM(D78:X78),ROUND(C77*Y77,2)),"")</f>
        <v/>
      </c>
      <c r="Z78" s="60" t="str">
        <f>IF(Z77&gt;0,IF(AND(SUM(D77:Z77)=1,AA77=1),C77-SUM(D78:Y78),ROUND(C77*Z77,2)),"")</f>
        <v/>
      </c>
      <c r="AA78" s="63">
        <f t="shared" si="2"/>
        <v>344315.04</v>
      </c>
    </row>
    <row r="79" spans="1:27" ht="12" customHeight="1" x14ac:dyDescent="0.25">
      <c r="A79" s="121" t="s">
        <v>881</v>
      </c>
      <c r="B79" s="122" t="s">
        <v>882</v>
      </c>
      <c r="C79" s="123">
        <v>350434.81</v>
      </c>
      <c r="D79" s="55"/>
      <c r="E79" s="55"/>
      <c r="F79" s="55"/>
      <c r="G79" s="55"/>
      <c r="H79" s="56"/>
      <c r="I79" s="57"/>
      <c r="J79" s="55"/>
      <c r="K79" s="55"/>
      <c r="L79" s="55"/>
      <c r="M79" s="55"/>
      <c r="N79" s="54">
        <v>1</v>
      </c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8">
        <f t="shared" si="2"/>
        <v>1</v>
      </c>
    </row>
    <row r="80" spans="1:27" ht="12.95" customHeight="1" x14ac:dyDescent="0.25">
      <c r="A80" s="121"/>
      <c r="B80" s="122"/>
      <c r="C80" s="123"/>
      <c r="D80" s="60" t="str">
        <f>IF(D79&gt;0,ROUND(C79*D79,2),"")</f>
        <v/>
      </c>
      <c r="E80" s="60" t="str">
        <f>IF(E79&gt;0,IF(AND(SUM(D79:E79)=1,AA79=1),C79-SUM(D80:D80),ROUND(C79*E79,2)),"")</f>
        <v/>
      </c>
      <c r="F80" s="60" t="str">
        <f>IF(F79&gt;0,IF(AND(SUM(D79:F79)=1,AA79=1),C79-SUM(D80:E80),ROUND(C79*F79,2)),"")</f>
        <v/>
      </c>
      <c r="G80" s="60" t="str">
        <f>IF(G79&gt;0,IF(AND(SUM(D79:G79)=1,AA79=1),C79-SUM(D80:F80),ROUND(C79*G79,2)),"")</f>
        <v/>
      </c>
      <c r="H80" s="61" t="str">
        <f>IF(H79&gt;0,IF(AND(SUM(D79:H79)=1,AA79=1),C79-SUM(D80:G80),ROUND(C79*H79,2)),"")</f>
        <v/>
      </c>
      <c r="I80" s="62" t="str">
        <f>IF(I79&gt;0,IF(AND(SUM(D79:I79)=1,AA79=1),C79-SUM(D80:H80),ROUND(C79*I79,2)),"")</f>
        <v/>
      </c>
      <c r="J80" s="60" t="str">
        <f>IF(J79&gt;0,IF(AND(SUM(D79:J79)=1,AA79=1),C79-SUM(D80:I80),ROUND(C79*J79,2)),"")</f>
        <v/>
      </c>
      <c r="K80" s="60" t="str">
        <f>IF(K79&gt;0,IF(AND(SUM(D79:K79)=1,AA79=1),C79-SUM(D80:J80),ROUND(C79*K79,2)),"")</f>
        <v/>
      </c>
      <c r="L80" s="60" t="str">
        <f>IF(L79&gt;0,IF(AND(SUM(D79:L79)=1,AA79=1),C79-SUM(D80:K80),ROUND(C79*L79,2)),"")</f>
        <v/>
      </c>
      <c r="M80" s="60" t="str">
        <f>IF(M79&gt;0,IF(AND(SUM(D79:M79)=1,AA79=1),C79-SUM(D80:L80),ROUND(C79*M79,2)),"")</f>
        <v/>
      </c>
      <c r="N80" s="59">
        <f>IF(N79&gt;0,IF(AND(SUM(D79:N79)=1,AA79=1),C79-SUM(D80:M80),ROUND(C79*N79,2)),"")</f>
        <v>350434.81</v>
      </c>
      <c r="O80" s="60" t="str">
        <f>IF(O79&gt;0,IF(AND(SUM(D79:O79)=1,AA79=1),C79-SUM(D80:N80),ROUND(C79*O79,2)),"")</f>
        <v/>
      </c>
      <c r="P80" s="60" t="str">
        <f>IF(P79&gt;0,IF(AND(SUM(D79:P79)=1,AA79=1),C79-SUM(D80:O80),ROUND(C79*P79,2)),"")</f>
        <v/>
      </c>
      <c r="Q80" s="60" t="str">
        <f>IF(Q79&gt;0,IF(AND(SUM(D79:Q79)=1,AA79=1),C79-SUM(D80:P80),ROUND(C79*Q79,2)),"")</f>
        <v/>
      </c>
      <c r="R80" s="60" t="str">
        <f>IF(R79&gt;0,IF(AND(SUM(D79:R79)=1,AA79=1),C79-SUM(D80:Q80),ROUND(C79*R79,2)),"")</f>
        <v/>
      </c>
      <c r="S80" s="60" t="str">
        <f>IF(S79&gt;0,IF(AND(SUM(D79:S79)=1,AA79=1),C79-SUM(D80:R80),ROUND(C79*S79,2)),"")</f>
        <v/>
      </c>
      <c r="T80" s="60" t="str">
        <f>IF(T79&gt;0,IF(AND(SUM(D79:T79)=1,AA79=1),C79-SUM(D80:S80),ROUND(C79*T79,2)),"")</f>
        <v/>
      </c>
      <c r="U80" s="60" t="str">
        <f>IF(U79&gt;0,IF(AND(SUM(D79:U79)=1,AA79=1),C79-SUM(D80:T80),ROUND(C79*U79,2)),"")</f>
        <v/>
      </c>
      <c r="V80" s="60" t="str">
        <f>IF(V79&gt;0,IF(AND(SUM(D79:V79)=1,AA79=1),C79-SUM(D80:U80),ROUND(C79*V79,2)),"")</f>
        <v/>
      </c>
      <c r="W80" s="60" t="str">
        <f>IF(W79&gt;0,IF(AND(SUM(D79:W79)=1,AA79=1),C79-SUM(D80:V80),ROUND(C79*W79,2)),"")</f>
        <v/>
      </c>
      <c r="X80" s="60" t="str">
        <f>IF(X79&gt;0,IF(AND(SUM(D79:X79)=1,AA79=1),C79-SUM(D80:W80),ROUND(C79*X79,2)),"")</f>
        <v/>
      </c>
      <c r="Y80" s="60" t="str">
        <f>IF(Y79&gt;0,IF(AND(SUM(D79:Y79)=1,AA79=1),C79-SUM(D80:X80),ROUND(C79*Y79,2)),"")</f>
        <v/>
      </c>
      <c r="Z80" s="60" t="str">
        <f>IF(Z79&gt;0,IF(AND(SUM(D79:Z79)=1,AA79=1),C79-SUM(D80:Y80),ROUND(C79*Z79,2)),"")</f>
        <v/>
      </c>
      <c r="AA80" s="63">
        <f t="shared" si="2"/>
        <v>350434.81</v>
      </c>
    </row>
    <row r="81" spans="1:27" ht="12" customHeight="1" x14ac:dyDescent="0.25">
      <c r="A81" s="121" t="s">
        <v>903</v>
      </c>
      <c r="B81" s="122" t="s">
        <v>904</v>
      </c>
      <c r="C81" s="123">
        <v>353139.34</v>
      </c>
      <c r="D81" s="55"/>
      <c r="E81" s="55"/>
      <c r="F81" s="55"/>
      <c r="G81" s="55"/>
      <c r="H81" s="56"/>
      <c r="I81" s="57"/>
      <c r="J81" s="55"/>
      <c r="K81" s="55"/>
      <c r="L81" s="55"/>
      <c r="M81" s="55"/>
      <c r="N81" s="54">
        <v>1</v>
      </c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8">
        <f t="shared" si="2"/>
        <v>1</v>
      </c>
    </row>
    <row r="82" spans="1:27" ht="12.95" customHeight="1" x14ac:dyDescent="0.25">
      <c r="A82" s="121"/>
      <c r="B82" s="122"/>
      <c r="C82" s="123"/>
      <c r="D82" s="60" t="str">
        <f>IF(D81&gt;0,ROUND(C81*D81,2),"")</f>
        <v/>
      </c>
      <c r="E82" s="60" t="str">
        <f>IF(E81&gt;0,IF(AND(SUM(D81:E81)=1,AA81=1),C81-SUM(D82:D82),ROUND(C81*E81,2)),"")</f>
        <v/>
      </c>
      <c r="F82" s="60" t="str">
        <f>IF(F81&gt;0,IF(AND(SUM(D81:F81)=1,AA81=1),C81-SUM(D82:E82),ROUND(C81*F81,2)),"")</f>
        <v/>
      </c>
      <c r="G82" s="60" t="str">
        <f>IF(G81&gt;0,IF(AND(SUM(D81:G81)=1,AA81=1),C81-SUM(D82:F82),ROUND(C81*G81,2)),"")</f>
        <v/>
      </c>
      <c r="H82" s="61" t="str">
        <f>IF(H81&gt;0,IF(AND(SUM(D81:H81)=1,AA81=1),C81-SUM(D82:G82),ROUND(C81*H81,2)),"")</f>
        <v/>
      </c>
      <c r="I82" s="62" t="str">
        <f>IF(I81&gt;0,IF(AND(SUM(D81:I81)=1,AA81=1),C81-SUM(D82:H82),ROUND(C81*I81,2)),"")</f>
        <v/>
      </c>
      <c r="J82" s="60" t="str">
        <f>IF(J81&gt;0,IF(AND(SUM(D81:J81)=1,AA81=1),C81-SUM(D82:I82),ROUND(C81*J81,2)),"")</f>
        <v/>
      </c>
      <c r="K82" s="60" t="str">
        <f>IF(K81&gt;0,IF(AND(SUM(D81:K81)=1,AA81=1),C81-SUM(D82:J82),ROUND(C81*K81,2)),"")</f>
        <v/>
      </c>
      <c r="L82" s="60" t="str">
        <f>IF(L81&gt;0,IF(AND(SUM(D81:L81)=1,AA81=1),C81-SUM(D82:K82),ROUND(C81*L81,2)),"")</f>
        <v/>
      </c>
      <c r="M82" s="60" t="str">
        <f>IF(M81&gt;0,IF(AND(SUM(D81:M81)=1,AA81=1),C81-SUM(D82:L82),ROUND(C81*M81,2)),"")</f>
        <v/>
      </c>
      <c r="N82" s="59">
        <f>IF(N81&gt;0,IF(AND(SUM(D81:N81)=1,AA81=1),C81-SUM(D82:M82),ROUND(C81*N81,2)),"")</f>
        <v>353139.34</v>
      </c>
      <c r="O82" s="60" t="str">
        <f>IF(O81&gt;0,IF(AND(SUM(D81:O81)=1,AA81=1),C81-SUM(D82:N82),ROUND(C81*O81,2)),"")</f>
        <v/>
      </c>
      <c r="P82" s="60" t="str">
        <f>IF(P81&gt;0,IF(AND(SUM(D81:P81)=1,AA81=1),C81-SUM(D82:O82),ROUND(C81*P81,2)),"")</f>
        <v/>
      </c>
      <c r="Q82" s="60" t="str">
        <f>IF(Q81&gt;0,IF(AND(SUM(D81:Q81)=1,AA81=1),C81-SUM(D82:P82),ROUND(C81*Q81,2)),"")</f>
        <v/>
      </c>
      <c r="R82" s="60" t="str">
        <f>IF(R81&gt;0,IF(AND(SUM(D81:R81)=1,AA81=1),C81-SUM(D82:Q82),ROUND(C81*R81,2)),"")</f>
        <v/>
      </c>
      <c r="S82" s="60" t="str">
        <f>IF(S81&gt;0,IF(AND(SUM(D81:S81)=1,AA81=1),C81-SUM(D82:R82),ROUND(C81*S81,2)),"")</f>
        <v/>
      </c>
      <c r="T82" s="60" t="str">
        <f>IF(T81&gt;0,IF(AND(SUM(D81:T81)=1,AA81=1),C81-SUM(D82:S82),ROUND(C81*T81,2)),"")</f>
        <v/>
      </c>
      <c r="U82" s="60" t="str">
        <f>IF(U81&gt;0,IF(AND(SUM(D81:U81)=1,AA81=1),C81-SUM(D82:T82),ROUND(C81*U81,2)),"")</f>
        <v/>
      </c>
      <c r="V82" s="60" t="str">
        <f>IF(V81&gt;0,IF(AND(SUM(D81:V81)=1,AA81=1),C81-SUM(D82:U82),ROUND(C81*V81,2)),"")</f>
        <v/>
      </c>
      <c r="W82" s="60" t="str">
        <f>IF(W81&gt;0,IF(AND(SUM(D81:W81)=1,AA81=1),C81-SUM(D82:V82),ROUND(C81*W81,2)),"")</f>
        <v/>
      </c>
      <c r="X82" s="60" t="str">
        <f>IF(X81&gt;0,IF(AND(SUM(D81:X81)=1,AA81=1),C81-SUM(D82:W82),ROUND(C81*X81,2)),"")</f>
        <v/>
      </c>
      <c r="Y82" s="60" t="str">
        <f>IF(Y81&gt;0,IF(AND(SUM(D81:Y81)=1,AA81=1),C81-SUM(D82:X82),ROUND(C81*Y81,2)),"")</f>
        <v/>
      </c>
      <c r="Z82" s="60" t="str">
        <f>IF(Z81&gt;0,IF(AND(SUM(D81:Z81)=1,AA81=1),C81-SUM(D82:Y82),ROUND(C81*Z81,2)),"")</f>
        <v/>
      </c>
      <c r="AA82" s="63">
        <f t="shared" si="2"/>
        <v>353139.34</v>
      </c>
    </row>
    <row r="83" spans="1:27" ht="12" customHeight="1" x14ac:dyDescent="0.25">
      <c r="A83" s="121" t="s">
        <v>925</v>
      </c>
      <c r="B83" s="122" t="s">
        <v>926</v>
      </c>
      <c r="C83" s="123">
        <v>333677.05</v>
      </c>
      <c r="D83" s="55"/>
      <c r="E83" s="55"/>
      <c r="F83" s="55"/>
      <c r="G83" s="55"/>
      <c r="H83" s="56"/>
      <c r="I83" s="57"/>
      <c r="J83" s="55"/>
      <c r="K83" s="55"/>
      <c r="L83" s="55"/>
      <c r="M83" s="55"/>
      <c r="N83" s="54">
        <v>1</v>
      </c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8">
        <f t="shared" si="2"/>
        <v>1</v>
      </c>
    </row>
    <row r="84" spans="1:27" ht="12.95" customHeight="1" x14ac:dyDescent="0.25">
      <c r="A84" s="121"/>
      <c r="B84" s="122"/>
      <c r="C84" s="123"/>
      <c r="D84" s="60" t="str">
        <f>IF(D83&gt;0,ROUND(C83*D83,2),"")</f>
        <v/>
      </c>
      <c r="E84" s="60" t="str">
        <f>IF(E83&gt;0,IF(AND(SUM(D83:E83)=1,AA83=1),C83-SUM(D84:D84),ROUND(C83*E83,2)),"")</f>
        <v/>
      </c>
      <c r="F84" s="60" t="str">
        <f>IF(F83&gt;0,IF(AND(SUM(D83:F83)=1,AA83=1),C83-SUM(D84:E84),ROUND(C83*F83,2)),"")</f>
        <v/>
      </c>
      <c r="G84" s="60" t="str">
        <f>IF(G83&gt;0,IF(AND(SUM(D83:G83)=1,AA83=1),C83-SUM(D84:F84),ROUND(C83*G83,2)),"")</f>
        <v/>
      </c>
      <c r="H84" s="61" t="str">
        <f>IF(H83&gt;0,IF(AND(SUM(D83:H83)=1,AA83=1),C83-SUM(D84:G84),ROUND(C83*H83,2)),"")</f>
        <v/>
      </c>
      <c r="I84" s="62" t="str">
        <f>IF(I83&gt;0,IF(AND(SUM(D83:I83)=1,AA83=1),C83-SUM(D84:H84),ROUND(C83*I83,2)),"")</f>
        <v/>
      </c>
      <c r="J84" s="60" t="str">
        <f>IF(J83&gt;0,IF(AND(SUM(D83:J83)=1,AA83=1),C83-SUM(D84:I84),ROUND(C83*J83,2)),"")</f>
        <v/>
      </c>
      <c r="K84" s="60" t="str">
        <f>IF(K83&gt;0,IF(AND(SUM(D83:K83)=1,AA83=1),C83-SUM(D84:J84),ROUND(C83*K83,2)),"")</f>
        <v/>
      </c>
      <c r="L84" s="60" t="str">
        <f>IF(L83&gt;0,IF(AND(SUM(D83:L83)=1,AA83=1),C83-SUM(D84:K84),ROUND(C83*L83,2)),"")</f>
        <v/>
      </c>
      <c r="M84" s="60" t="str">
        <f>IF(M83&gt;0,IF(AND(SUM(D83:M83)=1,AA83=1),C83-SUM(D84:L84),ROUND(C83*M83,2)),"")</f>
        <v/>
      </c>
      <c r="N84" s="59">
        <f>IF(N83&gt;0,IF(AND(SUM(D83:N83)=1,AA83=1),C83-SUM(D84:M84),ROUND(C83*N83,2)),"")</f>
        <v>333677.05</v>
      </c>
      <c r="O84" s="60" t="str">
        <f>IF(O83&gt;0,IF(AND(SUM(D83:O83)=1,AA83=1),C83-SUM(D84:N84),ROUND(C83*O83,2)),"")</f>
        <v/>
      </c>
      <c r="P84" s="60" t="str">
        <f>IF(P83&gt;0,IF(AND(SUM(D83:P83)=1,AA83=1),C83-SUM(D84:O84),ROUND(C83*P83,2)),"")</f>
        <v/>
      </c>
      <c r="Q84" s="60" t="str">
        <f>IF(Q83&gt;0,IF(AND(SUM(D83:Q83)=1,AA83=1),C83-SUM(D84:P84),ROUND(C83*Q83,2)),"")</f>
        <v/>
      </c>
      <c r="R84" s="60" t="str">
        <f>IF(R83&gt;0,IF(AND(SUM(D83:R83)=1,AA83=1),C83-SUM(D84:Q84),ROUND(C83*R83,2)),"")</f>
        <v/>
      </c>
      <c r="S84" s="60" t="str">
        <f>IF(S83&gt;0,IF(AND(SUM(D83:S83)=1,AA83=1),C83-SUM(D84:R84),ROUND(C83*S83,2)),"")</f>
        <v/>
      </c>
      <c r="T84" s="60" t="str">
        <f>IF(T83&gt;0,IF(AND(SUM(D83:T83)=1,AA83=1),C83-SUM(D84:S84),ROUND(C83*T83,2)),"")</f>
        <v/>
      </c>
      <c r="U84" s="60" t="str">
        <f>IF(U83&gt;0,IF(AND(SUM(D83:U83)=1,AA83=1),C83-SUM(D84:T84),ROUND(C83*U83,2)),"")</f>
        <v/>
      </c>
      <c r="V84" s="60" t="str">
        <f>IF(V83&gt;0,IF(AND(SUM(D83:V83)=1,AA83=1),C83-SUM(D84:U84),ROUND(C83*V83,2)),"")</f>
        <v/>
      </c>
      <c r="W84" s="60" t="str">
        <f>IF(W83&gt;0,IF(AND(SUM(D83:W83)=1,AA83=1),C83-SUM(D84:V84),ROUND(C83*W83,2)),"")</f>
        <v/>
      </c>
      <c r="X84" s="60" t="str">
        <f>IF(X83&gt;0,IF(AND(SUM(D83:X83)=1,AA83=1),C83-SUM(D84:W84),ROUND(C83*X83,2)),"")</f>
        <v/>
      </c>
      <c r="Y84" s="60" t="str">
        <f>IF(Y83&gt;0,IF(AND(SUM(D83:Y83)=1,AA83=1),C83-SUM(D84:X84),ROUND(C83*Y83,2)),"")</f>
        <v/>
      </c>
      <c r="Z84" s="60" t="str">
        <f>IF(Z83&gt;0,IF(AND(SUM(D83:Z83)=1,AA83=1),C83-SUM(D84:Y84),ROUND(C83*Z83,2)),"")</f>
        <v/>
      </c>
      <c r="AA84" s="63">
        <f t="shared" si="2"/>
        <v>333677.05</v>
      </c>
    </row>
    <row r="85" spans="1:27" ht="12" customHeight="1" x14ac:dyDescent="0.25">
      <c r="A85" s="121" t="s">
        <v>947</v>
      </c>
      <c r="B85" s="122" t="s">
        <v>948</v>
      </c>
      <c r="C85" s="123">
        <v>315973.3</v>
      </c>
      <c r="D85" s="55"/>
      <c r="E85" s="55"/>
      <c r="F85" s="55"/>
      <c r="G85" s="55"/>
      <c r="H85" s="56"/>
      <c r="I85" s="57"/>
      <c r="J85" s="55"/>
      <c r="K85" s="55"/>
      <c r="L85" s="55"/>
      <c r="M85" s="55"/>
      <c r="N85" s="54">
        <v>1</v>
      </c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8">
        <f t="shared" si="2"/>
        <v>1</v>
      </c>
    </row>
    <row r="86" spans="1:27" ht="12.95" customHeight="1" x14ac:dyDescent="0.25">
      <c r="A86" s="121"/>
      <c r="B86" s="122"/>
      <c r="C86" s="123"/>
      <c r="D86" s="60" t="str">
        <f>IF(D85&gt;0,ROUND(C85*D85,2),"")</f>
        <v/>
      </c>
      <c r="E86" s="60" t="str">
        <f>IF(E85&gt;0,IF(AND(SUM(D85:E85)=1,AA85=1),C85-SUM(D86:D86),ROUND(C85*E85,2)),"")</f>
        <v/>
      </c>
      <c r="F86" s="60" t="str">
        <f>IF(F85&gt;0,IF(AND(SUM(D85:F85)=1,AA85=1),C85-SUM(D86:E86),ROUND(C85*F85,2)),"")</f>
        <v/>
      </c>
      <c r="G86" s="60" t="str">
        <f>IF(G85&gt;0,IF(AND(SUM(D85:G85)=1,AA85=1),C85-SUM(D86:F86),ROUND(C85*G85,2)),"")</f>
        <v/>
      </c>
      <c r="H86" s="61" t="str">
        <f>IF(H85&gt;0,IF(AND(SUM(D85:H85)=1,AA85=1),C85-SUM(D86:G86),ROUND(C85*H85,2)),"")</f>
        <v/>
      </c>
      <c r="I86" s="62" t="str">
        <f>IF(I85&gt;0,IF(AND(SUM(D85:I85)=1,AA85=1),C85-SUM(D86:H86),ROUND(C85*I85,2)),"")</f>
        <v/>
      </c>
      <c r="J86" s="60" t="str">
        <f>IF(J85&gt;0,IF(AND(SUM(D85:J85)=1,AA85=1),C85-SUM(D86:I86),ROUND(C85*J85,2)),"")</f>
        <v/>
      </c>
      <c r="K86" s="60" t="str">
        <f>IF(K85&gt;0,IF(AND(SUM(D85:K85)=1,AA85=1),C85-SUM(D86:J86),ROUND(C85*K85,2)),"")</f>
        <v/>
      </c>
      <c r="L86" s="60" t="str">
        <f>IF(L85&gt;0,IF(AND(SUM(D85:L85)=1,AA85=1),C85-SUM(D86:K86),ROUND(C85*L85,2)),"")</f>
        <v/>
      </c>
      <c r="M86" s="60" t="str">
        <f>IF(M85&gt;0,IF(AND(SUM(D85:M85)=1,AA85=1),C85-SUM(D86:L86),ROUND(C85*M85,2)),"")</f>
        <v/>
      </c>
      <c r="N86" s="59">
        <f>IF(N85&gt;0,IF(AND(SUM(D85:N85)=1,AA85=1),C85-SUM(D86:M86),ROUND(C85*N85,2)),"")</f>
        <v>315973.3</v>
      </c>
      <c r="O86" s="60" t="str">
        <f>IF(O85&gt;0,IF(AND(SUM(D85:O85)=1,AA85=1),C85-SUM(D86:N86),ROUND(C85*O85,2)),"")</f>
        <v/>
      </c>
      <c r="P86" s="60" t="str">
        <f>IF(P85&gt;0,IF(AND(SUM(D85:P85)=1,AA85=1),C85-SUM(D86:O86),ROUND(C85*P85,2)),"")</f>
        <v/>
      </c>
      <c r="Q86" s="60" t="str">
        <f>IF(Q85&gt;0,IF(AND(SUM(D85:Q85)=1,AA85=1),C85-SUM(D86:P86),ROUND(C85*Q85,2)),"")</f>
        <v/>
      </c>
      <c r="R86" s="60" t="str">
        <f>IF(R85&gt;0,IF(AND(SUM(D85:R85)=1,AA85=1),C85-SUM(D86:Q86),ROUND(C85*R85,2)),"")</f>
        <v/>
      </c>
      <c r="S86" s="60" t="str">
        <f>IF(S85&gt;0,IF(AND(SUM(D85:S85)=1,AA85=1),C85-SUM(D86:R86),ROUND(C85*S85,2)),"")</f>
        <v/>
      </c>
      <c r="T86" s="60" t="str">
        <f>IF(T85&gt;0,IF(AND(SUM(D85:T85)=1,AA85=1),C85-SUM(D86:S86),ROUND(C85*T85,2)),"")</f>
        <v/>
      </c>
      <c r="U86" s="60" t="str">
        <f>IF(U85&gt;0,IF(AND(SUM(D85:U85)=1,AA85=1),C85-SUM(D86:T86),ROUND(C85*U85,2)),"")</f>
        <v/>
      </c>
      <c r="V86" s="60" t="str">
        <f>IF(V85&gt;0,IF(AND(SUM(D85:V85)=1,AA85=1),C85-SUM(D86:U86),ROUND(C85*V85,2)),"")</f>
        <v/>
      </c>
      <c r="W86" s="60" t="str">
        <f>IF(W85&gt;0,IF(AND(SUM(D85:W85)=1,AA85=1),C85-SUM(D86:V86),ROUND(C85*W85,2)),"")</f>
        <v/>
      </c>
      <c r="X86" s="60" t="str">
        <f>IF(X85&gt;0,IF(AND(SUM(D85:X85)=1,AA85=1),C85-SUM(D86:W86),ROUND(C85*X85,2)),"")</f>
        <v/>
      </c>
      <c r="Y86" s="60" t="str">
        <f>IF(Y85&gt;0,IF(AND(SUM(D85:Y85)=1,AA85=1),C85-SUM(D86:X86),ROUND(C85*Y85,2)),"")</f>
        <v/>
      </c>
      <c r="Z86" s="60" t="str">
        <f>IF(Z85&gt;0,IF(AND(SUM(D85:Z85)=1,AA85=1),C85-SUM(D86:Y86),ROUND(C85*Z85,2)),"")</f>
        <v/>
      </c>
      <c r="AA86" s="63">
        <f t="shared" si="2"/>
        <v>315973.3</v>
      </c>
    </row>
    <row r="87" spans="1:27" ht="12" customHeight="1" x14ac:dyDescent="0.25">
      <c r="A87" s="121" t="s">
        <v>969</v>
      </c>
      <c r="B87" s="122" t="s">
        <v>970</v>
      </c>
      <c r="C87" s="123">
        <v>332855.21000000002</v>
      </c>
      <c r="D87" s="55"/>
      <c r="E87" s="55"/>
      <c r="F87" s="55"/>
      <c r="G87" s="55"/>
      <c r="H87" s="56"/>
      <c r="I87" s="57"/>
      <c r="J87" s="55"/>
      <c r="K87" s="55"/>
      <c r="L87" s="55"/>
      <c r="M87" s="55"/>
      <c r="N87" s="55"/>
      <c r="O87" s="54">
        <v>1</v>
      </c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8">
        <f t="shared" si="2"/>
        <v>1</v>
      </c>
    </row>
    <row r="88" spans="1:27" ht="12.95" customHeight="1" x14ac:dyDescent="0.25">
      <c r="A88" s="121"/>
      <c r="B88" s="122"/>
      <c r="C88" s="123"/>
      <c r="D88" s="60" t="str">
        <f>IF(D87&gt;0,ROUND(C87*D87,2),"")</f>
        <v/>
      </c>
      <c r="E88" s="60" t="str">
        <f>IF(E87&gt;0,IF(AND(SUM(D87:E87)=1,AA87=1),C87-SUM(D88:D88),ROUND(C87*E87,2)),"")</f>
        <v/>
      </c>
      <c r="F88" s="60" t="str">
        <f>IF(F87&gt;0,IF(AND(SUM(D87:F87)=1,AA87=1),C87-SUM(D88:E88),ROUND(C87*F87,2)),"")</f>
        <v/>
      </c>
      <c r="G88" s="60" t="str">
        <f>IF(G87&gt;0,IF(AND(SUM(D87:G87)=1,AA87=1),C87-SUM(D88:F88),ROUND(C87*G87,2)),"")</f>
        <v/>
      </c>
      <c r="H88" s="61" t="str">
        <f>IF(H87&gt;0,IF(AND(SUM(D87:H87)=1,AA87=1),C87-SUM(D88:G88),ROUND(C87*H87,2)),"")</f>
        <v/>
      </c>
      <c r="I88" s="62" t="str">
        <f>IF(I87&gt;0,IF(AND(SUM(D87:I87)=1,AA87=1),C87-SUM(D88:H88),ROUND(C87*I87,2)),"")</f>
        <v/>
      </c>
      <c r="J88" s="60" t="str">
        <f>IF(J87&gt;0,IF(AND(SUM(D87:J87)=1,AA87=1),C87-SUM(D88:I88),ROUND(C87*J87,2)),"")</f>
        <v/>
      </c>
      <c r="K88" s="60" t="str">
        <f>IF(K87&gt;0,IF(AND(SUM(D87:K87)=1,AA87=1),C87-SUM(D88:J88),ROUND(C87*K87,2)),"")</f>
        <v/>
      </c>
      <c r="L88" s="60" t="str">
        <f>IF(L87&gt;0,IF(AND(SUM(D87:L87)=1,AA87=1),C87-SUM(D88:K88),ROUND(C87*L87,2)),"")</f>
        <v/>
      </c>
      <c r="M88" s="60" t="str">
        <f>IF(M87&gt;0,IF(AND(SUM(D87:M87)=1,AA87=1),C87-SUM(D88:L88),ROUND(C87*M87,2)),"")</f>
        <v/>
      </c>
      <c r="N88" s="60" t="str">
        <f>IF(N87&gt;0,IF(AND(SUM(D87:N87)=1,AA87=1),C87-SUM(D88:M88),ROUND(C87*N87,2)),"")</f>
        <v/>
      </c>
      <c r="O88" s="59">
        <f>IF(O87&gt;0,IF(AND(SUM(D87:O87)=1,AA87=1),C87-SUM(D88:N88),ROUND(C87*O87,2)),"")</f>
        <v>332855.21000000002</v>
      </c>
      <c r="P88" s="60" t="str">
        <f>IF(P87&gt;0,IF(AND(SUM(D87:P87)=1,AA87=1),C87-SUM(D88:O88),ROUND(C87*P87,2)),"")</f>
        <v/>
      </c>
      <c r="Q88" s="60" t="str">
        <f>IF(Q87&gt;0,IF(AND(SUM(D87:Q87)=1,AA87=1),C87-SUM(D88:P88),ROUND(C87*Q87,2)),"")</f>
        <v/>
      </c>
      <c r="R88" s="60" t="str">
        <f>IF(R87&gt;0,IF(AND(SUM(D87:R87)=1,AA87=1),C87-SUM(D88:Q88),ROUND(C87*R87,2)),"")</f>
        <v/>
      </c>
      <c r="S88" s="60" t="str">
        <f>IF(S87&gt;0,IF(AND(SUM(D87:S87)=1,AA87=1),C87-SUM(D88:R88),ROUND(C87*S87,2)),"")</f>
        <v/>
      </c>
      <c r="T88" s="60" t="str">
        <f>IF(T87&gt;0,IF(AND(SUM(D87:T87)=1,AA87=1),C87-SUM(D88:S88),ROUND(C87*T87,2)),"")</f>
        <v/>
      </c>
      <c r="U88" s="60" t="str">
        <f>IF(U87&gt;0,IF(AND(SUM(D87:U87)=1,AA87=1),C87-SUM(D88:T88),ROUND(C87*U87,2)),"")</f>
        <v/>
      </c>
      <c r="V88" s="60" t="str">
        <f>IF(V87&gt;0,IF(AND(SUM(D87:V87)=1,AA87=1),C87-SUM(D88:U88),ROUND(C87*V87,2)),"")</f>
        <v/>
      </c>
      <c r="W88" s="60" t="str">
        <f>IF(W87&gt;0,IF(AND(SUM(D87:W87)=1,AA87=1),C87-SUM(D88:V88),ROUND(C87*W87,2)),"")</f>
        <v/>
      </c>
      <c r="X88" s="60" t="str">
        <f>IF(X87&gt;0,IF(AND(SUM(D87:X87)=1,AA87=1),C87-SUM(D88:W88),ROUND(C87*X87,2)),"")</f>
        <v/>
      </c>
      <c r="Y88" s="60" t="str">
        <f>IF(Y87&gt;0,IF(AND(SUM(D87:Y87)=1,AA87=1),C87-SUM(D88:X88),ROUND(C87*Y87,2)),"")</f>
        <v/>
      </c>
      <c r="Z88" s="60" t="str">
        <f>IF(Z87&gt;0,IF(AND(SUM(D87:Z87)=1,AA87=1),C87-SUM(D88:Y88),ROUND(C87*Z87,2)),"")</f>
        <v/>
      </c>
      <c r="AA88" s="63">
        <f t="shared" si="2"/>
        <v>332855.21000000002</v>
      </c>
    </row>
    <row r="89" spans="1:27" ht="12" customHeight="1" x14ac:dyDescent="0.25">
      <c r="A89" s="121" t="s">
        <v>991</v>
      </c>
      <c r="B89" s="122" t="s">
        <v>992</v>
      </c>
      <c r="C89" s="123">
        <v>316737.18</v>
      </c>
      <c r="D89" s="55"/>
      <c r="E89" s="55"/>
      <c r="F89" s="55"/>
      <c r="G89" s="55"/>
      <c r="H89" s="56"/>
      <c r="I89" s="57"/>
      <c r="J89" s="55"/>
      <c r="K89" s="55"/>
      <c r="L89" s="55"/>
      <c r="M89" s="55"/>
      <c r="N89" s="55"/>
      <c r="O89" s="54">
        <v>1</v>
      </c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8">
        <f t="shared" si="2"/>
        <v>1</v>
      </c>
    </row>
    <row r="90" spans="1:27" ht="12.95" customHeight="1" x14ac:dyDescent="0.25">
      <c r="A90" s="121"/>
      <c r="B90" s="122"/>
      <c r="C90" s="123"/>
      <c r="D90" s="60" t="str">
        <f>IF(D89&gt;0,ROUND(C89*D89,2),"")</f>
        <v/>
      </c>
      <c r="E90" s="60" t="str">
        <f>IF(E89&gt;0,IF(AND(SUM(D89:E89)=1,AA89=1),C89-SUM(D90:D90),ROUND(C89*E89,2)),"")</f>
        <v/>
      </c>
      <c r="F90" s="60" t="str">
        <f>IF(F89&gt;0,IF(AND(SUM(D89:F89)=1,AA89=1),C89-SUM(D90:E90),ROUND(C89*F89,2)),"")</f>
        <v/>
      </c>
      <c r="G90" s="60" t="str">
        <f>IF(G89&gt;0,IF(AND(SUM(D89:G89)=1,AA89=1),C89-SUM(D90:F90),ROUND(C89*G89,2)),"")</f>
        <v/>
      </c>
      <c r="H90" s="61" t="str">
        <f>IF(H89&gt;0,IF(AND(SUM(D89:H89)=1,AA89=1),C89-SUM(D90:G90),ROUND(C89*H89,2)),"")</f>
        <v/>
      </c>
      <c r="I90" s="62" t="str">
        <f>IF(I89&gt;0,IF(AND(SUM(D89:I89)=1,AA89=1),C89-SUM(D90:H90),ROUND(C89*I89,2)),"")</f>
        <v/>
      </c>
      <c r="J90" s="60" t="str">
        <f>IF(J89&gt;0,IF(AND(SUM(D89:J89)=1,AA89=1),C89-SUM(D90:I90),ROUND(C89*J89,2)),"")</f>
        <v/>
      </c>
      <c r="K90" s="60" t="str">
        <f>IF(K89&gt;0,IF(AND(SUM(D89:K89)=1,AA89=1),C89-SUM(D90:J90),ROUND(C89*K89,2)),"")</f>
        <v/>
      </c>
      <c r="L90" s="60" t="str">
        <f>IF(L89&gt;0,IF(AND(SUM(D89:L89)=1,AA89=1),C89-SUM(D90:K90),ROUND(C89*L89,2)),"")</f>
        <v/>
      </c>
      <c r="M90" s="60" t="str">
        <f>IF(M89&gt;0,IF(AND(SUM(D89:M89)=1,AA89=1),C89-SUM(D90:L90),ROUND(C89*M89,2)),"")</f>
        <v/>
      </c>
      <c r="N90" s="60" t="str">
        <f>IF(N89&gt;0,IF(AND(SUM(D89:N89)=1,AA89=1),C89-SUM(D90:M90),ROUND(C89*N89,2)),"")</f>
        <v/>
      </c>
      <c r="O90" s="59">
        <f>IF(O89&gt;0,IF(AND(SUM(D89:O89)=1,AA89=1),C89-SUM(D90:N90),ROUND(C89*O89,2)),"")</f>
        <v>316737.18</v>
      </c>
      <c r="P90" s="60" t="str">
        <f>IF(P89&gt;0,IF(AND(SUM(D89:P89)=1,AA89=1),C89-SUM(D90:O90),ROUND(C89*P89,2)),"")</f>
        <v/>
      </c>
      <c r="Q90" s="60" t="str">
        <f>IF(Q89&gt;0,IF(AND(SUM(D89:Q89)=1,AA89=1),C89-SUM(D90:P90),ROUND(C89*Q89,2)),"")</f>
        <v/>
      </c>
      <c r="R90" s="60" t="str">
        <f>IF(R89&gt;0,IF(AND(SUM(D89:R89)=1,AA89=1),C89-SUM(D90:Q90),ROUND(C89*R89,2)),"")</f>
        <v/>
      </c>
      <c r="S90" s="60" t="str">
        <f>IF(S89&gt;0,IF(AND(SUM(D89:S89)=1,AA89=1),C89-SUM(D90:R90),ROUND(C89*S89,2)),"")</f>
        <v/>
      </c>
      <c r="T90" s="60" t="str">
        <f>IF(T89&gt;0,IF(AND(SUM(D89:T89)=1,AA89=1),C89-SUM(D90:S90),ROUND(C89*T89,2)),"")</f>
        <v/>
      </c>
      <c r="U90" s="60" t="str">
        <f>IF(U89&gt;0,IF(AND(SUM(D89:U89)=1,AA89=1),C89-SUM(D90:T90),ROUND(C89*U89,2)),"")</f>
        <v/>
      </c>
      <c r="V90" s="60" t="str">
        <f>IF(V89&gt;0,IF(AND(SUM(D89:V89)=1,AA89=1),C89-SUM(D90:U90),ROUND(C89*V89,2)),"")</f>
        <v/>
      </c>
      <c r="W90" s="60" t="str">
        <f>IF(W89&gt;0,IF(AND(SUM(D89:W89)=1,AA89=1),C89-SUM(D90:V90),ROUND(C89*W89,2)),"")</f>
        <v/>
      </c>
      <c r="X90" s="60" t="str">
        <f>IF(X89&gt;0,IF(AND(SUM(D89:X89)=1,AA89=1),C89-SUM(D90:W90),ROUND(C89*X89,2)),"")</f>
        <v/>
      </c>
      <c r="Y90" s="60" t="str">
        <f>IF(Y89&gt;0,IF(AND(SUM(D89:Y89)=1,AA89=1),C89-SUM(D90:X90),ROUND(C89*Y89,2)),"")</f>
        <v/>
      </c>
      <c r="Z90" s="60" t="str">
        <f>IF(Z89&gt;0,IF(AND(SUM(D89:Z89)=1,AA89=1),C89-SUM(D90:Y90),ROUND(C89*Z89,2)),"")</f>
        <v/>
      </c>
      <c r="AA90" s="63">
        <f t="shared" si="2"/>
        <v>316737.18</v>
      </c>
    </row>
    <row r="91" spans="1:27" ht="12" customHeight="1" x14ac:dyDescent="0.25">
      <c r="A91" s="121" t="s">
        <v>1013</v>
      </c>
      <c r="B91" s="122" t="s">
        <v>1014</v>
      </c>
      <c r="C91" s="123">
        <v>318503.13</v>
      </c>
      <c r="D91" s="55"/>
      <c r="E91" s="55"/>
      <c r="F91" s="55"/>
      <c r="G91" s="55"/>
      <c r="H91" s="56"/>
      <c r="I91" s="57"/>
      <c r="J91" s="55"/>
      <c r="K91" s="55"/>
      <c r="L91" s="55"/>
      <c r="M91" s="55"/>
      <c r="N91" s="55"/>
      <c r="O91" s="54">
        <v>1</v>
      </c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8">
        <f t="shared" si="2"/>
        <v>1</v>
      </c>
    </row>
    <row r="92" spans="1:27" ht="12.95" customHeight="1" x14ac:dyDescent="0.25">
      <c r="A92" s="121"/>
      <c r="B92" s="122"/>
      <c r="C92" s="123"/>
      <c r="D92" s="60" t="str">
        <f>IF(D91&gt;0,ROUND(C91*D91,2),"")</f>
        <v/>
      </c>
      <c r="E92" s="60" t="str">
        <f>IF(E91&gt;0,IF(AND(SUM(D91:E91)=1,AA91=1),C91-SUM(D92:D92),ROUND(C91*E91,2)),"")</f>
        <v/>
      </c>
      <c r="F92" s="60" t="str">
        <f>IF(F91&gt;0,IF(AND(SUM(D91:F91)=1,AA91=1),C91-SUM(D92:E92),ROUND(C91*F91,2)),"")</f>
        <v/>
      </c>
      <c r="G92" s="60" t="str">
        <f>IF(G91&gt;0,IF(AND(SUM(D91:G91)=1,AA91=1),C91-SUM(D92:F92),ROUND(C91*G91,2)),"")</f>
        <v/>
      </c>
      <c r="H92" s="61" t="str">
        <f>IF(H91&gt;0,IF(AND(SUM(D91:H91)=1,AA91=1),C91-SUM(D92:G92),ROUND(C91*H91,2)),"")</f>
        <v/>
      </c>
      <c r="I92" s="62" t="str">
        <f>IF(I91&gt;0,IF(AND(SUM(D91:I91)=1,AA91=1),C91-SUM(D92:H92),ROUND(C91*I91,2)),"")</f>
        <v/>
      </c>
      <c r="J92" s="60" t="str">
        <f>IF(J91&gt;0,IF(AND(SUM(D91:J91)=1,AA91=1),C91-SUM(D92:I92),ROUND(C91*J91,2)),"")</f>
        <v/>
      </c>
      <c r="K92" s="60" t="str">
        <f>IF(K91&gt;0,IF(AND(SUM(D91:K91)=1,AA91=1),C91-SUM(D92:J92),ROUND(C91*K91,2)),"")</f>
        <v/>
      </c>
      <c r="L92" s="60" t="str">
        <f>IF(L91&gt;0,IF(AND(SUM(D91:L91)=1,AA91=1),C91-SUM(D92:K92),ROUND(C91*L91,2)),"")</f>
        <v/>
      </c>
      <c r="M92" s="60" t="str">
        <f>IF(M91&gt;0,IF(AND(SUM(D91:M91)=1,AA91=1),C91-SUM(D92:L92),ROUND(C91*M91,2)),"")</f>
        <v/>
      </c>
      <c r="N92" s="60" t="str">
        <f>IF(N91&gt;0,IF(AND(SUM(D91:N91)=1,AA91=1),C91-SUM(D92:M92),ROUND(C91*N91,2)),"")</f>
        <v/>
      </c>
      <c r="O92" s="59">
        <f>IF(O91&gt;0,IF(AND(SUM(D91:O91)=1,AA91=1),C91-SUM(D92:N92),ROUND(C91*O91,2)),"")</f>
        <v>318503.13</v>
      </c>
      <c r="P92" s="60" t="str">
        <f>IF(P91&gt;0,IF(AND(SUM(D91:P91)=1,AA91=1),C91-SUM(D92:O92),ROUND(C91*P91,2)),"")</f>
        <v/>
      </c>
      <c r="Q92" s="60" t="str">
        <f>IF(Q91&gt;0,IF(AND(SUM(D91:Q91)=1,AA91=1),C91-SUM(D92:P92),ROUND(C91*Q91,2)),"")</f>
        <v/>
      </c>
      <c r="R92" s="60" t="str">
        <f>IF(R91&gt;0,IF(AND(SUM(D91:R91)=1,AA91=1),C91-SUM(D92:Q92),ROUND(C91*R91,2)),"")</f>
        <v/>
      </c>
      <c r="S92" s="60" t="str">
        <f>IF(S91&gt;0,IF(AND(SUM(D91:S91)=1,AA91=1),C91-SUM(D92:R92),ROUND(C91*S91,2)),"")</f>
        <v/>
      </c>
      <c r="T92" s="60" t="str">
        <f>IF(T91&gt;0,IF(AND(SUM(D91:T91)=1,AA91=1),C91-SUM(D92:S92),ROUND(C91*T91,2)),"")</f>
        <v/>
      </c>
      <c r="U92" s="60" t="str">
        <f>IF(U91&gt;0,IF(AND(SUM(D91:U91)=1,AA91=1),C91-SUM(D92:T92),ROUND(C91*U91,2)),"")</f>
        <v/>
      </c>
      <c r="V92" s="60" t="str">
        <f>IF(V91&gt;0,IF(AND(SUM(D91:V91)=1,AA91=1),C91-SUM(D92:U92),ROUND(C91*V91,2)),"")</f>
        <v/>
      </c>
      <c r="W92" s="60" t="str">
        <f>IF(W91&gt;0,IF(AND(SUM(D91:W91)=1,AA91=1),C91-SUM(D92:V92),ROUND(C91*W91,2)),"")</f>
        <v/>
      </c>
      <c r="X92" s="60" t="str">
        <f>IF(X91&gt;0,IF(AND(SUM(D91:X91)=1,AA91=1),C91-SUM(D92:W92),ROUND(C91*X91,2)),"")</f>
        <v/>
      </c>
      <c r="Y92" s="60" t="str">
        <f>IF(Y91&gt;0,IF(AND(SUM(D91:Y91)=1,AA91=1),C91-SUM(D92:X92),ROUND(C91*Y91,2)),"")</f>
        <v/>
      </c>
      <c r="Z92" s="60" t="str">
        <f>IF(Z91&gt;0,IF(AND(SUM(D91:Z91)=1,AA91=1),C91-SUM(D92:Y92),ROUND(C91*Z91,2)),"")</f>
        <v/>
      </c>
      <c r="AA92" s="63">
        <f t="shared" si="2"/>
        <v>318503.13</v>
      </c>
    </row>
    <row r="93" spans="1:27" ht="12" customHeight="1" x14ac:dyDescent="0.25">
      <c r="A93" s="121" t="s">
        <v>1035</v>
      </c>
      <c r="B93" s="122" t="s">
        <v>1036</v>
      </c>
      <c r="C93" s="123">
        <v>342284.55</v>
      </c>
      <c r="D93" s="55"/>
      <c r="E93" s="55"/>
      <c r="F93" s="55"/>
      <c r="G93" s="55"/>
      <c r="H93" s="56"/>
      <c r="I93" s="57"/>
      <c r="J93" s="55"/>
      <c r="K93" s="55"/>
      <c r="L93" s="55"/>
      <c r="M93" s="55"/>
      <c r="N93" s="55"/>
      <c r="O93" s="54">
        <v>1</v>
      </c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8">
        <f t="shared" si="2"/>
        <v>1</v>
      </c>
    </row>
    <row r="94" spans="1:27" ht="12.95" customHeight="1" x14ac:dyDescent="0.25">
      <c r="A94" s="121"/>
      <c r="B94" s="122"/>
      <c r="C94" s="123"/>
      <c r="D94" s="60" t="str">
        <f>IF(D93&gt;0,ROUND(C93*D93,2),"")</f>
        <v/>
      </c>
      <c r="E94" s="60" t="str">
        <f>IF(E93&gt;0,IF(AND(SUM(D93:E93)=1,AA93=1),C93-SUM(D94:D94),ROUND(C93*E93,2)),"")</f>
        <v/>
      </c>
      <c r="F94" s="60" t="str">
        <f>IF(F93&gt;0,IF(AND(SUM(D93:F93)=1,AA93=1),C93-SUM(D94:E94),ROUND(C93*F93,2)),"")</f>
        <v/>
      </c>
      <c r="G94" s="60" t="str">
        <f>IF(G93&gt;0,IF(AND(SUM(D93:G93)=1,AA93=1),C93-SUM(D94:F94),ROUND(C93*G93,2)),"")</f>
        <v/>
      </c>
      <c r="H94" s="61" t="str">
        <f>IF(H93&gt;0,IF(AND(SUM(D93:H93)=1,AA93=1),C93-SUM(D94:G94),ROUND(C93*H93,2)),"")</f>
        <v/>
      </c>
      <c r="I94" s="62" t="str">
        <f>IF(I93&gt;0,IF(AND(SUM(D93:I93)=1,AA93=1),C93-SUM(D94:H94),ROUND(C93*I93,2)),"")</f>
        <v/>
      </c>
      <c r="J94" s="60" t="str">
        <f>IF(J93&gt;0,IF(AND(SUM(D93:J93)=1,AA93=1),C93-SUM(D94:I94),ROUND(C93*J93,2)),"")</f>
        <v/>
      </c>
      <c r="K94" s="60" t="str">
        <f>IF(K93&gt;0,IF(AND(SUM(D93:K93)=1,AA93=1),C93-SUM(D94:J94),ROUND(C93*K93,2)),"")</f>
        <v/>
      </c>
      <c r="L94" s="60" t="str">
        <f>IF(L93&gt;0,IF(AND(SUM(D93:L93)=1,AA93=1),C93-SUM(D94:K94),ROUND(C93*L93,2)),"")</f>
        <v/>
      </c>
      <c r="M94" s="60" t="str">
        <f>IF(M93&gt;0,IF(AND(SUM(D93:M93)=1,AA93=1),C93-SUM(D94:L94),ROUND(C93*M93,2)),"")</f>
        <v/>
      </c>
      <c r="N94" s="60" t="str">
        <f>IF(N93&gt;0,IF(AND(SUM(D93:N93)=1,AA93=1),C93-SUM(D94:M94),ROUND(C93*N93,2)),"")</f>
        <v/>
      </c>
      <c r="O94" s="59">
        <f>IF(O93&gt;0,IF(AND(SUM(D93:O93)=1,AA93=1),C93-SUM(D94:N94),ROUND(C93*O93,2)),"")</f>
        <v>342284.55</v>
      </c>
      <c r="P94" s="60" t="str">
        <f>IF(P93&gt;0,IF(AND(SUM(D93:P93)=1,AA93=1),C93-SUM(D94:O94),ROUND(C93*P93,2)),"")</f>
        <v/>
      </c>
      <c r="Q94" s="60" t="str">
        <f>IF(Q93&gt;0,IF(AND(SUM(D93:Q93)=1,AA93=1),C93-SUM(D94:P94),ROUND(C93*Q93,2)),"")</f>
        <v/>
      </c>
      <c r="R94" s="60" t="str">
        <f>IF(R93&gt;0,IF(AND(SUM(D93:R93)=1,AA93=1),C93-SUM(D94:Q94),ROUND(C93*R93,2)),"")</f>
        <v/>
      </c>
      <c r="S94" s="60" t="str">
        <f>IF(S93&gt;0,IF(AND(SUM(D93:S93)=1,AA93=1),C93-SUM(D94:R94),ROUND(C93*S93,2)),"")</f>
        <v/>
      </c>
      <c r="T94" s="60" t="str">
        <f>IF(T93&gt;0,IF(AND(SUM(D93:T93)=1,AA93=1),C93-SUM(D94:S94),ROUND(C93*T93,2)),"")</f>
        <v/>
      </c>
      <c r="U94" s="60" t="str">
        <f>IF(U93&gt;0,IF(AND(SUM(D93:U93)=1,AA93=1),C93-SUM(D94:T94),ROUND(C93*U93,2)),"")</f>
        <v/>
      </c>
      <c r="V94" s="60" t="str">
        <f>IF(V93&gt;0,IF(AND(SUM(D93:V93)=1,AA93=1),C93-SUM(D94:U94),ROUND(C93*V93,2)),"")</f>
        <v/>
      </c>
      <c r="W94" s="60" t="str">
        <f>IF(W93&gt;0,IF(AND(SUM(D93:W93)=1,AA93=1),C93-SUM(D94:V94),ROUND(C93*W93,2)),"")</f>
        <v/>
      </c>
      <c r="X94" s="60" t="str">
        <f>IF(X93&gt;0,IF(AND(SUM(D93:X93)=1,AA93=1),C93-SUM(D94:W94),ROUND(C93*X93,2)),"")</f>
        <v/>
      </c>
      <c r="Y94" s="60" t="str">
        <f>IF(Y93&gt;0,IF(AND(SUM(D93:Y93)=1,AA93=1),C93-SUM(D94:X94),ROUND(C93*Y93,2)),"")</f>
        <v/>
      </c>
      <c r="Z94" s="60" t="str">
        <f>IF(Z93&gt;0,IF(AND(SUM(D93:Z93)=1,AA93=1),C93-SUM(D94:Y94),ROUND(C93*Z93,2)),"")</f>
        <v/>
      </c>
      <c r="AA94" s="63">
        <f t="shared" si="2"/>
        <v>342284.55</v>
      </c>
    </row>
    <row r="95" spans="1:27" ht="12" customHeight="1" x14ac:dyDescent="0.25">
      <c r="A95" s="121" t="s">
        <v>1057</v>
      </c>
      <c r="B95" s="122" t="s">
        <v>1058</v>
      </c>
      <c r="C95" s="123">
        <v>291008.58</v>
      </c>
      <c r="D95" s="55"/>
      <c r="E95" s="55"/>
      <c r="F95" s="55"/>
      <c r="G95" s="55"/>
      <c r="H95" s="56"/>
      <c r="I95" s="57"/>
      <c r="J95" s="55"/>
      <c r="K95" s="55"/>
      <c r="L95" s="55"/>
      <c r="M95" s="55"/>
      <c r="N95" s="55"/>
      <c r="O95" s="55"/>
      <c r="P95" s="54">
        <v>1</v>
      </c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8">
        <f t="shared" si="2"/>
        <v>1</v>
      </c>
    </row>
    <row r="96" spans="1:27" ht="12.95" customHeight="1" x14ac:dyDescent="0.25">
      <c r="A96" s="121"/>
      <c r="B96" s="122"/>
      <c r="C96" s="123"/>
      <c r="D96" s="60" t="str">
        <f>IF(D95&gt;0,ROUND(C95*D95,2),"")</f>
        <v/>
      </c>
      <c r="E96" s="60" t="str">
        <f>IF(E95&gt;0,IF(AND(SUM(D95:E95)=1,AA95=1),C95-SUM(D96:D96),ROUND(C95*E95,2)),"")</f>
        <v/>
      </c>
      <c r="F96" s="60" t="str">
        <f>IF(F95&gt;0,IF(AND(SUM(D95:F95)=1,AA95=1),C95-SUM(D96:E96),ROUND(C95*F95,2)),"")</f>
        <v/>
      </c>
      <c r="G96" s="60" t="str">
        <f>IF(G95&gt;0,IF(AND(SUM(D95:G95)=1,AA95=1),C95-SUM(D96:F96),ROUND(C95*G95,2)),"")</f>
        <v/>
      </c>
      <c r="H96" s="61" t="str">
        <f>IF(H95&gt;0,IF(AND(SUM(D95:H95)=1,AA95=1),C95-SUM(D96:G96),ROUND(C95*H95,2)),"")</f>
        <v/>
      </c>
      <c r="I96" s="62" t="str">
        <f>IF(I95&gt;0,IF(AND(SUM(D95:I95)=1,AA95=1),C95-SUM(D96:H96),ROUND(C95*I95,2)),"")</f>
        <v/>
      </c>
      <c r="J96" s="60" t="str">
        <f>IF(J95&gt;0,IF(AND(SUM(D95:J95)=1,AA95=1),C95-SUM(D96:I96),ROUND(C95*J95,2)),"")</f>
        <v/>
      </c>
      <c r="K96" s="60" t="str">
        <f>IF(K95&gt;0,IF(AND(SUM(D95:K95)=1,AA95=1),C95-SUM(D96:J96),ROUND(C95*K95,2)),"")</f>
        <v/>
      </c>
      <c r="L96" s="60" t="str">
        <f>IF(L95&gt;0,IF(AND(SUM(D95:L95)=1,AA95=1),C95-SUM(D96:K96),ROUND(C95*L95,2)),"")</f>
        <v/>
      </c>
      <c r="M96" s="60" t="str">
        <f>IF(M95&gt;0,IF(AND(SUM(D95:M95)=1,AA95=1),C95-SUM(D96:L96),ROUND(C95*M95,2)),"")</f>
        <v/>
      </c>
      <c r="N96" s="60" t="str">
        <f>IF(N95&gt;0,IF(AND(SUM(D95:N95)=1,AA95=1),C95-SUM(D96:M96),ROUND(C95*N95,2)),"")</f>
        <v/>
      </c>
      <c r="O96" s="60" t="str">
        <f>IF(O95&gt;0,IF(AND(SUM(D95:O95)=1,AA95=1),C95-SUM(D96:N96),ROUND(C95*O95,2)),"")</f>
        <v/>
      </c>
      <c r="P96" s="59">
        <f>IF(P95&gt;0,IF(AND(SUM(D95:P95)=1,AA95=1),C95-SUM(D96:O96),ROUND(C95*P95,2)),"")</f>
        <v>291008.58</v>
      </c>
      <c r="Q96" s="60" t="str">
        <f>IF(Q95&gt;0,IF(AND(SUM(D95:Q95)=1,AA95=1),C95-SUM(D96:P96),ROUND(C95*Q95,2)),"")</f>
        <v/>
      </c>
      <c r="R96" s="60" t="str">
        <f>IF(R95&gt;0,IF(AND(SUM(D95:R95)=1,AA95=1),C95-SUM(D96:Q96),ROUND(C95*R95,2)),"")</f>
        <v/>
      </c>
      <c r="S96" s="60" t="str">
        <f>IF(S95&gt;0,IF(AND(SUM(D95:S95)=1,AA95=1),C95-SUM(D96:R96),ROUND(C95*S95,2)),"")</f>
        <v/>
      </c>
      <c r="T96" s="60" t="str">
        <f>IF(T95&gt;0,IF(AND(SUM(D95:T95)=1,AA95=1),C95-SUM(D96:S96),ROUND(C95*T95,2)),"")</f>
        <v/>
      </c>
      <c r="U96" s="60" t="str">
        <f>IF(U95&gt;0,IF(AND(SUM(D95:U95)=1,AA95=1),C95-SUM(D96:T96),ROUND(C95*U95,2)),"")</f>
        <v/>
      </c>
      <c r="V96" s="60" t="str">
        <f>IF(V95&gt;0,IF(AND(SUM(D95:V95)=1,AA95=1),C95-SUM(D96:U96),ROUND(C95*V95,2)),"")</f>
        <v/>
      </c>
      <c r="W96" s="60" t="str">
        <f>IF(W95&gt;0,IF(AND(SUM(D95:W95)=1,AA95=1),C95-SUM(D96:V96),ROUND(C95*W95,2)),"")</f>
        <v/>
      </c>
      <c r="X96" s="60" t="str">
        <f>IF(X95&gt;0,IF(AND(SUM(D95:X95)=1,AA95=1),C95-SUM(D96:W96),ROUND(C95*X95,2)),"")</f>
        <v/>
      </c>
      <c r="Y96" s="60" t="str">
        <f>IF(Y95&gt;0,IF(AND(SUM(D95:Y95)=1,AA95=1),C95-SUM(D96:X96),ROUND(C95*Y95,2)),"")</f>
        <v/>
      </c>
      <c r="Z96" s="60" t="str">
        <f>IF(Z95&gt;0,IF(AND(SUM(D95:Z95)=1,AA95=1),C95-SUM(D96:Y96),ROUND(C95*Z95,2)),"")</f>
        <v/>
      </c>
      <c r="AA96" s="63">
        <f t="shared" si="2"/>
        <v>291008.58</v>
      </c>
    </row>
    <row r="97" spans="1:27" ht="12" customHeight="1" x14ac:dyDescent="0.25">
      <c r="A97" s="121" t="s">
        <v>1079</v>
      </c>
      <c r="B97" s="122" t="s">
        <v>1080</v>
      </c>
      <c r="C97" s="123">
        <v>333990.05</v>
      </c>
      <c r="D97" s="55"/>
      <c r="E97" s="55"/>
      <c r="F97" s="55"/>
      <c r="G97" s="55"/>
      <c r="H97" s="56"/>
      <c r="I97" s="57"/>
      <c r="J97" s="55"/>
      <c r="K97" s="55"/>
      <c r="L97" s="55"/>
      <c r="M97" s="55"/>
      <c r="N97" s="55"/>
      <c r="O97" s="55"/>
      <c r="P97" s="54">
        <v>1</v>
      </c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8">
        <f t="shared" si="2"/>
        <v>1</v>
      </c>
    </row>
    <row r="98" spans="1:27" ht="12.95" customHeight="1" x14ac:dyDescent="0.25">
      <c r="A98" s="121"/>
      <c r="B98" s="122"/>
      <c r="C98" s="123"/>
      <c r="D98" s="60" t="str">
        <f>IF(D97&gt;0,ROUND(C97*D97,2),"")</f>
        <v/>
      </c>
      <c r="E98" s="60" t="str">
        <f>IF(E97&gt;0,IF(AND(SUM(D97:E97)=1,AA97=1),C97-SUM(D98:D98),ROUND(C97*E97,2)),"")</f>
        <v/>
      </c>
      <c r="F98" s="60" t="str">
        <f>IF(F97&gt;0,IF(AND(SUM(D97:F97)=1,AA97=1),C97-SUM(D98:E98),ROUND(C97*F97,2)),"")</f>
        <v/>
      </c>
      <c r="G98" s="60" t="str">
        <f>IF(G97&gt;0,IF(AND(SUM(D97:G97)=1,AA97=1),C97-SUM(D98:F98),ROUND(C97*G97,2)),"")</f>
        <v/>
      </c>
      <c r="H98" s="61" t="str">
        <f>IF(H97&gt;0,IF(AND(SUM(D97:H97)=1,AA97=1),C97-SUM(D98:G98),ROUND(C97*H97,2)),"")</f>
        <v/>
      </c>
      <c r="I98" s="62" t="str">
        <f>IF(I97&gt;0,IF(AND(SUM(D97:I97)=1,AA97=1),C97-SUM(D98:H98),ROUND(C97*I97,2)),"")</f>
        <v/>
      </c>
      <c r="J98" s="60" t="str">
        <f>IF(J97&gt;0,IF(AND(SUM(D97:J97)=1,AA97=1),C97-SUM(D98:I98),ROUND(C97*J97,2)),"")</f>
        <v/>
      </c>
      <c r="K98" s="60" t="str">
        <f>IF(K97&gt;0,IF(AND(SUM(D97:K97)=1,AA97=1),C97-SUM(D98:J98),ROUND(C97*K97,2)),"")</f>
        <v/>
      </c>
      <c r="L98" s="60" t="str">
        <f>IF(L97&gt;0,IF(AND(SUM(D97:L97)=1,AA97=1),C97-SUM(D98:K98),ROUND(C97*L97,2)),"")</f>
        <v/>
      </c>
      <c r="M98" s="60" t="str">
        <f>IF(M97&gt;0,IF(AND(SUM(D97:M97)=1,AA97=1),C97-SUM(D98:L98),ROUND(C97*M97,2)),"")</f>
        <v/>
      </c>
      <c r="N98" s="60" t="str">
        <f>IF(N97&gt;0,IF(AND(SUM(D97:N97)=1,AA97=1),C97-SUM(D98:M98),ROUND(C97*N97,2)),"")</f>
        <v/>
      </c>
      <c r="O98" s="60" t="str">
        <f>IF(O97&gt;0,IF(AND(SUM(D97:O97)=1,AA97=1),C97-SUM(D98:N98),ROUND(C97*O97,2)),"")</f>
        <v/>
      </c>
      <c r="P98" s="59">
        <f>IF(P97&gt;0,IF(AND(SUM(D97:P97)=1,AA97=1),C97-SUM(D98:O98),ROUND(C97*P97,2)),"")</f>
        <v>333990.05</v>
      </c>
      <c r="Q98" s="60" t="str">
        <f>IF(Q97&gt;0,IF(AND(SUM(D97:Q97)=1,AA97=1),C97-SUM(D98:P98),ROUND(C97*Q97,2)),"")</f>
        <v/>
      </c>
      <c r="R98" s="60" t="str">
        <f>IF(R97&gt;0,IF(AND(SUM(D97:R97)=1,AA97=1),C97-SUM(D98:Q98),ROUND(C97*R97,2)),"")</f>
        <v/>
      </c>
      <c r="S98" s="60" t="str">
        <f>IF(S97&gt;0,IF(AND(SUM(D97:S97)=1,AA97=1),C97-SUM(D98:R98),ROUND(C97*S97,2)),"")</f>
        <v/>
      </c>
      <c r="T98" s="60" t="str">
        <f>IF(T97&gt;0,IF(AND(SUM(D97:T97)=1,AA97=1),C97-SUM(D98:S98),ROUND(C97*T97,2)),"")</f>
        <v/>
      </c>
      <c r="U98" s="60" t="str">
        <f>IF(U97&gt;0,IF(AND(SUM(D97:U97)=1,AA97=1),C97-SUM(D98:T98),ROUND(C97*U97,2)),"")</f>
        <v/>
      </c>
      <c r="V98" s="60" t="str">
        <f>IF(V97&gt;0,IF(AND(SUM(D97:V97)=1,AA97=1),C97-SUM(D98:U98),ROUND(C97*V97,2)),"")</f>
        <v/>
      </c>
      <c r="W98" s="60" t="str">
        <f>IF(W97&gt;0,IF(AND(SUM(D97:W97)=1,AA97=1),C97-SUM(D98:V98),ROUND(C97*W97,2)),"")</f>
        <v/>
      </c>
      <c r="X98" s="60" t="str">
        <f>IF(X97&gt;0,IF(AND(SUM(D97:X97)=1,AA97=1),C97-SUM(D98:W98),ROUND(C97*X97,2)),"")</f>
        <v/>
      </c>
      <c r="Y98" s="60" t="str">
        <f>IF(Y97&gt;0,IF(AND(SUM(D97:Y97)=1,AA97=1),C97-SUM(D98:X98),ROUND(C97*Y97,2)),"")</f>
        <v/>
      </c>
      <c r="Z98" s="60" t="str">
        <f>IF(Z97&gt;0,IF(AND(SUM(D97:Z97)=1,AA97=1),C97-SUM(D98:Y98),ROUND(C97*Z97,2)),"")</f>
        <v/>
      </c>
      <c r="AA98" s="63">
        <f t="shared" si="2"/>
        <v>333990.05</v>
      </c>
    </row>
    <row r="99" spans="1:27" ht="12" customHeight="1" x14ac:dyDescent="0.25">
      <c r="A99" s="121" t="s">
        <v>1101</v>
      </c>
      <c r="B99" s="122" t="s">
        <v>1102</v>
      </c>
      <c r="C99" s="123">
        <v>343695.97</v>
      </c>
      <c r="D99" s="55"/>
      <c r="E99" s="55"/>
      <c r="F99" s="55"/>
      <c r="G99" s="55"/>
      <c r="H99" s="56"/>
      <c r="I99" s="57"/>
      <c r="J99" s="55"/>
      <c r="K99" s="55"/>
      <c r="L99" s="55"/>
      <c r="M99" s="55"/>
      <c r="N99" s="55"/>
      <c r="O99" s="55"/>
      <c r="P99" s="54">
        <v>1</v>
      </c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8">
        <f t="shared" ref="AA99:AA130" si="3">SUM(D99:Z99)</f>
        <v>1</v>
      </c>
    </row>
    <row r="100" spans="1:27" ht="12.95" customHeight="1" x14ac:dyDescent="0.25">
      <c r="A100" s="121"/>
      <c r="B100" s="122"/>
      <c r="C100" s="123"/>
      <c r="D100" s="60" t="str">
        <f>IF(D99&gt;0,ROUND(C99*D99,2),"")</f>
        <v/>
      </c>
      <c r="E100" s="60" t="str">
        <f>IF(E99&gt;0,IF(AND(SUM(D99:E99)=1,AA99=1),C99-SUM(D100:D100),ROUND(C99*E99,2)),"")</f>
        <v/>
      </c>
      <c r="F100" s="60" t="str">
        <f>IF(F99&gt;0,IF(AND(SUM(D99:F99)=1,AA99=1),C99-SUM(D100:E100),ROUND(C99*F99,2)),"")</f>
        <v/>
      </c>
      <c r="G100" s="60" t="str">
        <f>IF(G99&gt;0,IF(AND(SUM(D99:G99)=1,AA99=1),C99-SUM(D100:F100),ROUND(C99*G99,2)),"")</f>
        <v/>
      </c>
      <c r="H100" s="61" t="str">
        <f>IF(H99&gt;0,IF(AND(SUM(D99:H99)=1,AA99=1),C99-SUM(D100:G100),ROUND(C99*H99,2)),"")</f>
        <v/>
      </c>
      <c r="I100" s="62" t="str">
        <f>IF(I99&gt;0,IF(AND(SUM(D99:I99)=1,AA99=1),C99-SUM(D100:H100),ROUND(C99*I99,2)),"")</f>
        <v/>
      </c>
      <c r="J100" s="60" t="str">
        <f>IF(J99&gt;0,IF(AND(SUM(D99:J99)=1,AA99=1),C99-SUM(D100:I100),ROUND(C99*J99,2)),"")</f>
        <v/>
      </c>
      <c r="K100" s="60" t="str">
        <f>IF(K99&gt;0,IF(AND(SUM(D99:K99)=1,AA99=1),C99-SUM(D100:J100),ROUND(C99*K99,2)),"")</f>
        <v/>
      </c>
      <c r="L100" s="60" t="str">
        <f>IF(L99&gt;0,IF(AND(SUM(D99:L99)=1,AA99=1),C99-SUM(D100:K100),ROUND(C99*L99,2)),"")</f>
        <v/>
      </c>
      <c r="M100" s="60" t="str">
        <f>IF(M99&gt;0,IF(AND(SUM(D99:M99)=1,AA99=1),C99-SUM(D100:L100),ROUND(C99*M99,2)),"")</f>
        <v/>
      </c>
      <c r="N100" s="60" t="str">
        <f>IF(N99&gt;0,IF(AND(SUM(D99:N99)=1,AA99=1),C99-SUM(D100:M100),ROUND(C99*N99,2)),"")</f>
        <v/>
      </c>
      <c r="O100" s="60" t="str">
        <f>IF(O99&gt;0,IF(AND(SUM(D99:O99)=1,AA99=1),C99-SUM(D100:N100),ROUND(C99*O99,2)),"")</f>
        <v/>
      </c>
      <c r="P100" s="59">
        <f>IF(P99&gt;0,IF(AND(SUM(D99:P99)=1,AA99=1),C99-SUM(D100:O100),ROUND(C99*P99,2)),"")</f>
        <v>343695.97</v>
      </c>
      <c r="Q100" s="60" t="str">
        <f>IF(Q99&gt;0,IF(AND(SUM(D99:Q99)=1,AA99=1),C99-SUM(D100:P100),ROUND(C99*Q99,2)),"")</f>
        <v/>
      </c>
      <c r="R100" s="60" t="str">
        <f>IF(R99&gt;0,IF(AND(SUM(D99:R99)=1,AA99=1),C99-SUM(D100:Q100),ROUND(C99*R99,2)),"")</f>
        <v/>
      </c>
      <c r="S100" s="60" t="str">
        <f>IF(S99&gt;0,IF(AND(SUM(D99:S99)=1,AA99=1),C99-SUM(D100:R100),ROUND(C99*S99,2)),"")</f>
        <v/>
      </c>
      <c r="T100" s="60" t="str">
        <f>IF(T99&gt;0,IF(AND(SUM(D99:T99)=1,AA99=1),C99-SUM(D100:S100),ROUND(C99*T99,2)),"")</f>
        <v/>
      </c>
      <c r="U100" s="60" t="str">
        <f>IF(U99&gt;0,IF(AND(SUM(D99:U99)=1,AA99=1),C99-SUM(D100:T100),ROUND(C99*U99,2)),"")</f>
        <v/>
      </c>
      <c r="V100" s="60" t="str">
        <f>IF(V99&gt;0,IF(AND(SUM(D99:V99)=1,AA99=1),C99-SUM(D100:U100),ROUND(C99*V99,2)),"")</f>
        <v/>
      </c>
      <c r="W100" s="60" t="str">
        <f>IF(W99&gt;0,IF(AND(SUM(D99:W99)=1,AA99=1),C99-SUM(D100:V100),ROUND(C99*W99,2)),"")</f>
        <v/>
      </c>
      <c r="X100" s="60" t="str">
        <f>IF(X99&gt;0,IF(AND(SUM(D99:X99)=1,AA99=1),C99-SUM(D100:W100),ROUND(C99*X99,2)),"")</f>
        <v/>
      </c>
      <c r="Y100" s="60" t="str">
        <f>IF(Y99&gt;0,IF(AND(SUM(D99:Y99)=1,AA99=1),C99-SUM(D100:X100),ROUND(C99*Y99,2)),"")</f>
        <v/>
      </c>
      <c r="Z100" s="60" t="str">
        <f>IF(Z99&gt;0,IF(AND(SUM(D99:Z99)=1,AA99=1),C99-SUM(D100:Y100),ROUND(C99*Z99,2)),"")</f>
        <v/>
      </c>
      <c r="AA100" s="63">
        <f t="shared" si="3"/>
        <v>343695.97</v>
      </c>
    </row>
    <row r="101" spans="1:27" ht="12" customHeight="1" x14ac:dyDescent="0.25">
      <c r="A101" s="121" t="s">
        <v>1123</v>
      </c>
      <c r="B101" s="122" t="s">
        <v>1124</v>
      </c>
      <c r="C101" s="123">
        <v>346644.53</v>
      </c>
      <c r="D101" s="55"/>
      <c r="E101" s="55"/>
      <c r="F101" s="55"/>
      <c r="G101" s="55"/>
      <c r="H101" s="56"/>
      <c r="I101" s="57"/>
      <c r="J101" s="55"/>
      <c r="K101" s="55"/>
      <c r="L101" s="55"/>
      <c r="M101" s="55"/>
      <c r="N101" s="55"/>
      <c r="O101" s="55"/>
      <c r="P101" s="54">
        <v>1</v>
      </c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8">
        <f t="shared" si="3"/>
        <v>1</v>
      </c>
    </row>
    <row r="102" spans="1:27" ht="12.95" customHeight="1" x14ac:dyDescent="0.25">
      <c r="A102" s="121"/>
      <c r="B102" s="122"/>
      <c r="C102" s="123"/>
      <c r="D102" s="60" t="str">
        <f>IF(D101&gt;0,ROUND(C101*D101,2),"")</f>
        <v/>
      </c>
      <c r="E102" s="60" t="str">
        <f>IF(E101&gt;0,IF(AND(SUM(D101:E101)=1,AA101=1),C101-SUM(D102:D102),ROUND(C101*E101,2)),"")</f>
        <v/>
      </c>
      <c r="F102" s="60" t="str">
        <f>IF(F101&gt;0,IF(AND(SUM(D101:F101)=1,AA101=1),C101-SUM(D102:E102),ROUND(C101*F101,2)),"")</f>
        <v/>
      </c>
      <c r="G102" s="60" t="str">
        <f>IF(G101&gt;0,IF(AND(SUM(D101:G101)=1,AA101=1),C101-SUM(D102:F102),ROUND(C101*G101,2)),"")</f>
        <v/>
      </c>
      <c r="H102" s="61" t="str">
        <f>IF(H101&gt;0,IF(AND(SUM(D101:H101)=1,AA101=1),C101-SUM(D102:G102),ROUND(C101*H101,2)),"")</f>
        <v/>
      </c>
      <c r="I102" s="62" t="str">
        <f>IF(I101&gt;0,IF(AND(SUM(D101:I101)=1,AA101=1),C101-SUM(D102:H102),ROUND(C101*I101,2)),"")</f>
        <v/>
      </c>
      <c r="J102" s="60" t="str">
        <f>IF(J101&gt;0,IF(AND(SUM(D101:J101)=1,AA101=1),C101-SUM(D102:I102),ROUND(C101*J101,2)),"")</f>
        <v/>
      </c>
      <c r="K102" s="60" t="str">
        <f>IF(K101&gt;0,IF(AND(SUM(D101:K101)=1,AA101=1),C101-SUM(D102:J102),ROUND(C101*K101,2)),"")</f>
        <v/>
      </c>
      <c r="L102" s="60" t="str">
        <f>IF(L101&gt;0,IF(AND(SUM(D101:L101)=1,AA101=1),C101-SUM(D102:K102),ROUND(C101*L101,2)),"")</f>
        <v/>
      </c>
      <c r="M102" s="60" t="str">
        <f>IF(M101&gt;0,IF(AND(SUM(D101:M101)=1,AA101=1),C101-SUM(D102:L102),ROUND(C101*M101,2)),"")</f>
        <v/>
      </c>
      <c r="N102" s="60" t="str">
        <f>IF(N101&gt;0,IF(AND(SUM(D101:N101)=1,AA101=1),C101-SUM(D102:M102),ROUND(C101*N101,2)),"")</f>
        <v/>
      </c>
      <c r="O102" s="60" t="str">
        <f>IF(O101&gt;0,IF(AND(SUM(D101:O101)=1,AA101=1),C101-SUM(D102:N102),ROUND(C101*O101,2)),"")</f>
        <v/>
      </c>
      <c r="P102" s="59">
        <f>IF(P101&gt;0,IF(AND(SUM(D101:P101)=1,AA101=1),C101-SUM(D102:O102),ROUND(C101*P101,2)),"")</f>
        <v>346644.53</v>
      </c>
      <c r="Q102" s="60" t="str">
        <f>IF(Q101&gt;0,IF(AND(SUM(D101:Q101)=1,AA101=1),C101-SUM(D102:P102),ROUND(C101*Q101,2)),"")</f>
        <v/>
      </c>
      <c r="R102" s="60" t="str">
        <f>IF(R101&gt;0,IF(AND(SUM(D101:R101)=1,AA101=1),C101-SUM(D102:Q102),ROUND(C101*R101,2)),"")</f>
        <v/>
      </c>
      <c r="S102" s="60" t="str">
        <f>IF(S101&gt;0,IF(AND(SUM(D101:S101)=1,AA101=1),C101-SUM(D102:R102),ROUND(C101*S101,2)),"")</f>
        <v/>
      </c>
      <c r="T102" s="60" t="str">
        <f>IF(T101&gt;0,IF(AND(SUM(D101:T101)=1,AA101=1),C101-SUM(D102:S102),ROUND(C101*T101,2)),"")</f>
        <v/>
      </c>
      <c r="U102" s="60" t="str">
        <f>IF(U101&gt;0,IF(AND(SUM(D101:U101)=1,AA101=1),C101-SUM(D102:T102),ROUND(C101*U101,2)),"")</f>
        <v/>
      </c>
      <c r="V102" s="60" t="str">
        <f>IF(V101&gt;0,IF(AND(SUM(D101:V101)=1,AA101=1),C101-SUM(D102:U102),ROUND(C101*V101,2)),"")</f>
        <v/>
      </c>
      <c r="W102" s="60" t="str">
        <f>IF(W101&gt;0,IF(AND(SUM(D101:W101)=1,AA101=1),C101-SUM(D102:V102),ROUND(C101*W101,2)),"")</f>
        <v/>
      </c>
      <c r="X102" s="60" t="str">
        <f>IF(X101&gt;0,IF(AND(SUM(D101:X101)=1,AA101=1),C101-SUM(D102:W102),ROUND(C101*X101,2)),"")</f>
        <v/>
      </c>
      <c r="Y102" s="60" t="str">
        <f>IF(Y101&gt;0,IF(AND(SUM(D101:Y101)=1,AA101=1),C101-SUM(D102:X102),ROUND(C101*Y101,2)),"")</f>
        <v/>
      </c>
      <c r="Z102" s="60" t="str">
        <f>IF(Z101&gt;0,IF(AND(SUM(D101:Z101)=1,AA101=1),C101-SUM(D102:Y102),ROUND(C101*Z101,2)),"")</f>
        <v/>
      </c>
      <c r="AA102" s="63">
        <f t="shared" si="3"/>
        <v>346644.53</v>
      </c>
    </row>
    <row r="103" spans="1:27" ht="12" customHeight="1" x14ac:dyDescent="0.25">
      <c r="A103" s="121" t="s">
        <v>1145</v>
      </c>
      <c r="B103" s="122" t="s">
        <v>1146</v>
      </c>
      <c r="C103" s="123">
        <v>338838.91</v>
      </c>
      <c r="D103" s="55"/>
      <c r="E103" s="55"/>
      <c r="F103" s="55"/>
      <c r="G103" s="55"/>
      <c r="H103" s="56"/>
      <c r="I103" s="57"/>
      <c r="J103" s="55"/>
      <c r="K103" s="55"/>
      <c r="L103" s="55"/>
      <c r="M103" s="55"/>
      <c r="N103" s="55"/>
      <c r="O103" s="55"/>
      <c r="P103" s="55"/>
      <c r="Q103" s="54">
        <v>1</v>
      </c>
      <c r="R103" s="55"/>
      <c r="S103" s="55"/>
      <c r="T103" s="55"/>
      <c r="U103" s="55"/>
      <c r="V103" s="55"/>
      <c r="W103" s="55"/>
      <c r="X103" s="55"/>
      <c r="Y103" s="55"/>
      <c r="Z103" s="55"/>
      <c r="AA103" s="58">
        <f t="shared" si="3"/>
        <v>1</v>
      </c>
    </row>
    <row r="104" spans="1:27" ht="12.95" customHeight="1" x14ac:dyDescent="0.25">
      <c r="A104" s="121"/>
      <c r="B104" s="122"/>
      <c r="C104" s="123"/>
      <c r="D104" s="60" t="str">
        <f>IF(D103&gt;0,ROUND(C103*D103,2),"")</f>
        <v/>
      </c>
      <c r="E104" s="60" t="str">
        <f>IF(E103&gt;0,IF(AND(SUM(D103:E103)=1,AA103=1),C103-SUM(D104:D104),ROUND(C103*E103,2)),"")</f>
        <v/>
      </c>
      <c r="F104" s="60" t="str">
        <f>IF(F103&gt;0,IF(AND(SUM(D103:F103)=1,AA103=1),C103-SUM(D104:E104),ROUND(C103*F103,2)),"")</f>
        <v/>
      </c>
      <c r="G104" s="60" t="str">
        <f>IF(G103&gt;0,IF(AND(SUM(D103:G103)=1,AA103=1),C103-SUM(D104:F104),ROUND(C103*G103,2)),"")</f>
        <v/>
      </c>
      <c r="H104" s="61" t="str">
        <f>IF(H103&gt;0,IF(AND(SUM(D103:H103)=1,AA103=1),C103-SUM(D104:G104),ROUND(C103*H103,2)),"")</f>
        <v/>
      </c>
      <c r="I104" s="62" t="str">
        <f>IF(I103&gt;0,IF(AND(SUM(D103:I103)=1,AA103=1),C103-SUM(D104:H104),ROUND(C103*I103,2)),"")</f>
        <v/>
      </c>
      <c r="J104" s="60" t="str">
        <f>IF(J103&gt;0,IF(AND(SUM(D103:J103)=1,AA103=1),C103-SUM(D104:I104),ROUND(C103*J103,2)),"")</f>
        <v/>
      </c>
      <c r="K104" s="60" t="str">
        <f>IF(K103&gt;0,IF(AND(SUM(D103:K103)=1,AA103=1),C103-SUM(D104:J104),ROUND(C103*K103,2)),"")</f>
        <v/>
      </c>
      <c r="L104" s="60" t="str">
        <f>IF(L103&gt;0,IF(AND(SUM(D103:L103)=1,AA103=1),C103-SUM(D104:K104),ROUND(C103*L103,2)),"")</f>
        <v/>
      </c>
      <c r="M104" s="60" t="str">
        <f>IF(M103&gt;0,IF(AND(SUM(D103:M103)=1,AA103=1),C103-SUM(D104:L104),ROUND(C103*M103,2)),"")</f>
        <v/>
      </c>
      <c r="N104" s="60" t="str">
        <f>IF(N103&gt;0,IF(AND(SUM(D103:N103)=1,AA103=1),C103-SUM(D104:M104),ROUND(C103*N103,2)),"")</f>
        <v/>
      </c>
      <c r="O104" s="60" t="str">
        <f>IF(O103&gt;0,IF(AND(SUM(D103:O103)=1,AA103=1),C103-SUM(D104:N104),ROUND(C103*O103,2)),"")</f>
        <v/>
      </c>
      <c r="P104" s="60" t="str">
        <f>IF(P103&gt;0,IF(AND(SUM(D103:P103)=1,AA103=1),C103-SUM(D104:O104),ROUND(C103*P103,2)),"")</f>
        <v/>
      </c>
      <c r="Q104" s="59">
        <f>IF(Q103&gt;0,IF(AND(SUM(D103:Q103)=1,AA103=1),C103-SUM(D104:P104),ROUND(C103*Q103,2)),"")</f>
        <v>338838.91</v>
      </c>
      <c r="R104" s="60" t="str">
        <f>IF(R103&gt;0,IF(AND(SUM(D103:R103)=1,AA103=1),C103-SUM(D104:Q104),ROUND(C103*R103,2)),"")</f>
        <v/>
      </c>
      <c r="S104" s="60" t="str">
        <f>IF(S103&gt;0,IF(AND(SUM(D103:S103)=1,AA103=1),C103-SUM(D104:R104),ROUND(C103*S103,2)),"")</f>
        <v/>
      </c>
      <c r="T104" s="60" t="str">
        <f>IF(T103&gt;0,IF(AND(SUM(D103:T103)=1,AA103=1),C103-SUM(D104:S104),ROUND(C103*T103,2)),"")</f>
        <v/>
      </c>
      <c r="U104" s="60" t="str">
        <f>IF(U103&gt;0,IF(AND(SUM(D103:U103)=1,AA103=1),C103-SUM(D104:T104),ROUND(C103*U103,2)),"")</f>
        <v/>
      </c>
      <c r="V104" s="60" t="str">
        <f>IF(V103&gt;0,IF(AND(SUM(D103:V103)=1,AA103=1),C103-SUM(D104:U104),ROUND(C103*V103,2)),"")</f>
        <v/>
      </c>
      <c r="W104" s="60" t="str">
        <f>IF(W103&gt;0,IF(AND(SUM(D103:W103)=1,AA103=1),C103-SUM(D104:V104),ROUND(C103*W103,2)),"")</f>
        <v/>
      </c>
      <c r="X104" s="60" t="str">
        <f>IF(X103&gt;0,IF(AND(SUM(D103:X103)=1,AA103=1),C103-SUM(D104:W104),ROUND(C103*X103,2)),"")</f>
        <v/>
      </c>
      <c r="Y104" s="60" t="str">
        <f>IF(Y103&gt;0,IF(AND(SUM(D103:Y103)=1,AA103=1),C103-SUM(D104:X104),ROUND(C103*Y103,2)),"")</f>
        <v/>
      </c>
      <c r="Z104" s="60" t="str">
        <f>IF(Z103&gt;0,IF(AND(SUM(D103:Z103)=1,AA103=1),C103-SUM(D104:Y104),ROUND(C103*Z103,2)),"")</f>
        <v/>
      </c>
      <c r="AA104" s="63">
        <f t="shared" si="3"/>
        <v>338838.91</v>
      </c>
    </row>
    <row r="105" spans="1:27" ht="12" customHeight="1" x14ac:dyDescent="0.25">
      <c r="A105" s="121" t="s">
        <v>1167</v>
      </c>
      <c r="B105" s="122" t="s">
        <v>1168</v>
      </c>
      <c r="C105" s="123">
        <v>367776.78</v>
      </c>
      <c r="D105" s="55"/>
      <c r="E105" s="55"/>
      <c r="F105" s="55"/>
      <c r="G105" s="55"/>
      <c r="H105" s="56"/>
      <c r="I105" s="57"/>
      <c r="J105" s="55"/>
      <c r="K105" s="55"/>
      <c r="L105" s="55"/>
      <c r="M105" s="55"/>
      <c r="N105" s="55"/>
      <c r="O105" s="55"/>
      <c r="P105" s="55"/>
      <c r="Q105" s="54">
        <v>1</v>
      </c>
      <c r="R105" s="55"/>
      <c r="S105" s="55"/>
      <c r="T105" s="55"/>
      <c r="U105" s="55"/>
      <c r="V105" s="55"/>
      <c r="W105" s="55"/>
      <c r="X105" s="55"/>
      <c r="Y105" s="55"/>
      <c r="Z105" s="55"/>
      <c r="AA105" s="58">
        <f t="shared" si="3"/>
        <v>1</v>
      </c>
    </row>
    <row r="106" spans="1:27" ht="12.95" customHeight="1" x14ac:dyDescent="0.25">
      <c r="A106" s="121"/>
      <c r="B106" s="122"/>
      <c r="C106" s="123"/>
      <c r="D106" s="60" t="str">
        <f>IF(D105&gt;0,ROUND(C105*D105,2),"")</f>
        <v/>
      </c>
      <c r="E106" s="60" t="str">
        <f>IF(E105&gt;0,IF(AND(SUM(D105:E105)=1,AA105=1),C105-SUM(D106:D106),ROUND(C105*E105,2)),"")</f>
        <v/>
      </c>
      <c r="F106" s="60" t="str">
        <f>IF(F105&gt;0,IF(AND(SUM(D105:F105)=1,AA105=1),C105-SUM(D106:E106),ROUND(C105*F105,2)),"")</f>
        <v/>
      </c>
      <c r="G106" s="60" t="str">
        <f>IF(G105&gt;0,IF(AND(SUM(D105:G105)=1,AA105=1),C105-SUM(D106:F106),ROUND(C105*G105,2)),"")</f>
        <v/>
      </c>
      <c r="H106" s="61" t="str">
        <f>IF(H105&gt;0,IF(AND(SUM(D105:H105)=1,AA105=1),C105-SUM(D106:G106),ROUND(C105*H105,2)),"")</f>
        <v/>
      </c>
      <c r="I106" s="62" t="str">
        <f>IF(I105&gt;0,IF(AND(SUM(D105:I105)=1,AA105=1),C105-SUM(D106:H106),ROUND(C105*I105,2)),"")</f>
        <v/>
      </c>
      <c r="J106" s="60" t="str">
        <f>IF(J105&gt;0,IF(AND(SUM(D105:J105)=1,AA105=1),C105-SUM(D106:I106),ROUND(C105*J105,2)),"")</f>
        <v/>
      </c>
      <c r="K106" s="60" t="str">
        <f>IF(K105&gt;0,IF(AND(SUM(D105:K105)=1,AA105=1),C105-SUM(D106:J106),ROUND(C105*K105,2)),"")</f>
        <v/>
      </c>
      <c r="L106" s="60" t="str">
        <f>IF(L105&gt;0,IF(AND(SUM(D105:L105)=1,AA105=1),C105-SUM(D106:K106),ROUND(C105*L105,2)),"")</f>
        <v/>
      </c>
      <c r="M106" s="60" t="str">
        <f>IF(M105&gt;0,IF(AND(SUM(D105:M105)=1,AA105=1),C105-SUM(D106:L106),ROUND(C105*M105,2)),"")</f>
        <v/>
      </c>
      <c r="N106" s="60" t="str">
        <f>IF(N105&gt;0,IF(AND(SUM(D105:N105)=1,AA105=1),C105-SUM(D106:M106),ROUND(C105*N105,2)),"")</f>
        <v/>
      </c>
      <c r="O106" s="60" t="str">
        <f>IF(O105&gt;0,IF(AND(SUM(D105:O105)=1,AA105=1),C105-SUM(D106:N106),ROUND(C105*O105,2)),"")</f>
        <v/>
      </c>
      <c r="P106" s="60" t="str">
        <f>IF(P105&gt;0,IF(AND(SUM(D105:P105)=1,AA105=1),C105-SUM(D106:O106),ROUND(C105*P105,2)),"")</f>
        <v/>
      </c>
      <c r="Q106" s="59">
        <f>IF(Q105&gt;0,IF(AND(SUM(D105:Q105)=1,AA105=1),C105-SUM(D106:P106),ROUND(C105*Q105,2)),"")</f>
        <v>367776.78</v>
      </c>
      <c r="R106" s="60" t="str">
        <f>IF(R105&gt;0,IF(AND(SUM(D105:R105)=1,AA105=1),C105-SUM(D106:Q106),ROUND(C105*R105,2)),"")</f>
        <v/>
      </c>
      <c r="S106" s="60" t="str">
        <f>IF(S105&gt;0,IF(AND(SUM(D105:S105)=1,AA105=1),C105-SUM(D106:R106),ROUND(C105*S105,2)),"")</f>
        <v/>
      </c>
      <c r="T106" s="60" t="str">
        <f>IF(T105&gt;0,IF(AND(SUM(D105:T105)=1,AA105=1),C105-SUM(D106:S106),ROUND(C105*T105,2)),"")</f>
        <v/>
      </c>
      <c r="U106" s="60" t="str">
        <f>IF(U105&gt;0,IF(AND(SUM(D105:U105)=1,AA105=1),C105-SUM(D106:T106),ROUND(C105*U105,2)),"")</f>
        <v/>
      </c>
      <c r="V106" s="60" t="str">
        <f>IF(V105&gt;0,IF(AND(SUM(D105:V105)=1,AA105=1),C105-SUM(D106:U106),ROUND(C105*V105,2)),"")</f>
        <v/>
      </c>
      <c r="W106" s="60" t="str">
        <f>IF(W105&gt;0,IF(AND(SUM(D105:W105)=1,AA105=1),C105-SUM(D106:V106),ROUND(C105*W105,2)),"")</f>
        <v/>
      </c>
      <c r="X106" s="60" t="str">
        <f>IF(X105&gt;0,IF(AND(SUM(D105:X105)=1,AA105=1),C105-SUM(D106:W106),ROUND(C105*X105,2)),"")</f>
        <v/>
      </c>
      <c r="Y106" s="60" t="str">
        <f>IF(Y105&gt;0,IF(AND(SUM(D105:Y105)=1,AA105=1),C105-SUM(D106:X106),ROUND(C105*Y105,2)),"")</f>
        <v/>
      </c>
      <c r="Z106" s="60" t="str">
        <f>IF(Z105&gt;0,IF(AND(SUM(D105:Z105)=1,AA105=1),C105-SUM(D106:Y106),ROUND(C105*Z105,2)),"")</f>
        <v/>
      </c>
      <c r="AA106" s="63">
        <f t="shared" si="3"/>
        <v>367776.78</v>
      </c>
    </row>
    <row r="107" spans="1:27" ht="12" customHeight="1" x14ac:dyDescent="0.25">
      <c r="A107" s="121" t="s">
        <v>1189</v>
      </c>
      <c r="B107" s="122" t="s">
        <v>1190</v>
      </c>
      <c r="C107" s="123">
        <v>371706.03</v>
      </c>
      <c r="D107" s="55"/>
      <c r="E107" s="55"/>
      <c r="F107" s="55"/>
      <c r="G107" s="55"/>
      <c r="H107" s="56"/>
      <c r="I107" s="57"/>
      <c r="J107" s="55"/>
      <c r="K107" s="55"/>
      <c r="L107" s="55"/>
      <c r="M107" s="55"/>
      <c r="N107" s="55"/>
      <c r="O107" s="55"/>
      <c r="P107" s="55"/>
      <c r="Q107" s="54">
        <v>1</v>
      </c>
      <c r="R107" s="55"/>
      <c r="S107" s="55"/>
      <c r="T107" s="55"/>
      <c r="U107" s="55"/>
      <c r="V107" s="55"/>
      <c r="W107" s="55"/>
      <c r="X107" s="55"/>
      <c r="Y107" s="55"/>
      <c r="Z107" s="55"/>
      <c r="AA107" s="58">
        <f t="shared" si="3"/>
        <v>1</v>
      </c>
    </row>
    <row r="108" spans="1:27" ht="12.95" customHeight="1" x14ac:dyDescent="0.25">
      <c r="A108" s="121"/>
      <c r="B108" s="122"/>
      <c r="C108" s="123"/>
      <c r="D108" s="60" t="str">
        <f>IF(D107&gt;0,ROUND(C107*D107,2),"")</f>
        <v/>
      </c>
      <c r="E108" s="60" t="str">
        <f>IF(E107&gt;0,IF(AND(SUM(D107:E107)=1,AA107=1),C107-SUM(D108:D108),ROUND(C107*E107,2)),"")</f>
        <v/>
      </c>
      <c r="F108" s="60" t="str">
        <f>IF(F107&gt;0,IF(AND(SUM(D107:F107)=1,AA107=1),C107-SUM(D108:E108),ROUND(C107*F107,2)),"")</f>
        <v/>
      </c>
      <c r="G108" s="60" t="str">
        <f>IF(G107&gt;0,IF(AND(SUM(D107:G107)=1,AA107=1),C107-SUM(D108:F108),ROUND(C107*G107,2)),"")</f>
        <v/>
      </c>
      <c r="H108" s="61" t="str">
        <f>IF(H107&gt;0,IF(AND(SUM(D107:H107)=1,AA107=1),C107-SUM(D108:G108),ROUND(C107*H107,2)),"")</f>
        <v/>
      </c>
      <c r="I108" s="62" t="str">
        <f>IF(I107&gt;0,IF(AND(SUM(D107:I107)=1,AA107=1),C107-SUM(D108:H108),ROUND(C107*I107,2)),"")</f>
        <v/>
      </c>
      <c r="J108" s="60" t="str">
        <f>IF(J107&gt;0,IF(AND(SUM(D107:J107)=1,AA107=1),C107-SUM(D108:I108),ROUND(C107*J107,2)),"")</f>
        <v/>
      </c>
      <c r="K108" s="60" t="str">
        <f>IF(K107&gt;0,IF(AND(SUM(D107:K107)=1,AA107=1),C107-SUM(D108:J108),ROUND(C107*K107,2)),"")</f>
        <v/>
      </c>
      <c r="L108" s="60" t="str">
        <f>IF(L107&gt;0,IF(AND(SUM(D107:L107)=1,AA107=1),C107-SUM(D108:K108),ROUND(C107*L107,2)),"")</f>
        <v/>
      </c>
      <c r="M108" s="60" t="str">
        <f>IF(M107&gt;0,IF(AND(SUM(D107:M107)=1,AA107=1),C107-SUM(D108:L108),ROUND(C107*M107,2)),"")</f>
        <v/>
      </c>
      <c r="N108" s="60" t="str">
        <f>IF(N107&gt;0,IF(AND(SUM(D107:N107)=1,AA107=1),C107-SUM(D108:M108),ROUND(C107*N107,2)),"")</f>
        <v/>
      </c>
      <c r="O108" s="60" t="str">
        <f>IF(O107&gt;0,IF(AND(SUM(D107:O107)=1,AA107=1),C107-SUM(D108:N108),ROUND(C107*O107,2)),"")</f>
        <v/>
      </c>
      <c r="P108" s="60" t="str">
        <f>IF(P107&gt;0,IF(AND(SUM(D107:P107)=1,AA107=1),C107-SUM(D108:O108),ROUND(C107*P107,2)),"")</f>
        <v/>
      </c>
      <c r="Q108" s="59">
        <f>IF(Q107&gt;0,IF(AND(SUM(D107:Q107)=1,AA107=1),C107-SUM(D108:P108),ROUND(C107*Q107,2)),"")</f>
        <v>371706.03</v>
      </c>
      <c r="R108" s="60" t="str">
        <f>IF(R107&gt;0,IF(AND(SUM(D107:R107)=1,AA107=1),C107-SUM(D108:Q108),ROUND(C107*R107,2)),"")</f>
        <v/>
      </c>
      <c r="S108" s="60" t="str">
        <f>IF(S107&gt;0,IF(AND(SUM(D107:S107)=1,AA107=1),C107-SUM(D108:R108),ROUND(C107*S107,2)),"")</f>
        <v/>
      </c>
      <c r="T108" s="60" t="str">
        <f>IF(T107&gt;0,IF(AND(SUM(D107:T107)=1,AA107=1),C107-SUM(D108:S108),ROUND(C107*T107,2)),"")</f>
        <v/>
      </c>
      <c r="U108" s="60" t="str">
        <f>IF(U107&gt;0,IF(AND(SUM(D107:U107)=1,AA107=1),C107-SUM(D108:T108),ROUND(C107*U107,2)),"")</f>
        <v/>
      </c>
      <c r="V108" s="60" t="str">
        <f>IF(V107&gt;0,IF(AND(SUM(D107:V107)=1,AA107=1),C107-SUM(D108:U108),ROUND(C107*V107,2)),"")</f>
        <v/>
      </c>
      <c r="W108" s="60" t="str">
        <f>IF(W107&gt;0,IF(AND(SUM(D107:W107)=1,AA107=1),C107-SUM(D108:V108),ROUND(C107*W107,2)),"")</f>
        <v/>
      </c>
      <c r="X108" s="60" t="str">
        <f>IF(X107&gt;0,IF(AND(SUM(D107:X107)=1,AA107=1),C107-SUM(D108:W108),ROUND(C107*X107,2)),"")</f>
        <v/>
      </c>
      <c r="Y108" s="60" t="str">
        <f>IF(Y107&gt;0,IF(AND(SUM(D107:Y107)=1,AA107=1),C107-SUM(D108:X108),ROUND(C107*Y107,2)),"")</f>
        <v/>
      </c>
      <c r="Z108" s="60" t="str">
        <f>IF(Z107&gt;0,IF(AND(SUM(D107:Z107)=1,AA107=1),C107-SUM(D108:Y108),ROUND(C107*Z107,2)),"")</f>
        <v/>
      </c>
      <c r="AA108" s="63">
        <f t="shared" si="3"/>
        <v>371706.03</v>
      </c>
    </row>
    <row r="109" spans="1:27" ht="12" customHeight="1" x14ac:dyDescent="0.25">
      <c r="A109" s="121" t="s">
        <v>1211</v>
      </c>
      <c r="B109" s="122" t="s">
        <v>1212</v>
      </c>
      <c r="C109" s="123">
        <v>357254.25</v>
      </c>
      <c r="D109" s="55"/>
      <c r="E109" s="55"/>
      <c r="F109" s="55"/>
      <c r="G109" s="55"/>
      <c r="H109" s="56"/>
      <c r="I109" s="57"/>
      <c r="J109" s="55"/>
      <c r="K109" s="55"/>
      <c r="L109" s="55"/>
      <c r="M109" s="55"/>
      <c r="N109" s="55"/>
      <c r="O109" s="55"/>
      <c r="P109" s="55"/>
      <c r="Q109" s="54">
        <v>1</v>
      </c>
      <c r="R109" s="55"/>
      <c r="S109" s="55"/>
      <c r="T109" s="55"/>
      <c r="U109" s="55"/>
      <c r="V109" s="55"/>
      <c r="W109" s="55"/>
      <c r="X109" s="55"/>
      <c r="Y109" s="55"/>
      <c r="Z109" s="55"/>
      <c r="AA109" s="58">
        <f t="shared" si="3"/>
        <v>1</v>
      </c>
    </row>
    <row r="110" spans="1:27" ht="12.95" customHeight="1" x14ac:dyDescent="0.25">
      <c r="A110" s="121"/>
      <c r="B110" s="122"/>
      <c r="C110" s="123"/>
      <c r="D110" s="60" t="str">
        <f>IF(D109&gt;0,ROUND(C109*D109,2),"")</f>
        <v/>
      </c>
      <c r="E110" s="60" t="str">
        <f>IF(E109&gt;0,IF(AND(SUM(D109:E109)=1,AA109=1),C109-SUM(D110:D110),ROUND(C109*E109,2)),"")</f>
        <v/>
      </c>
      <c r="F110" s="60" t="str">
        <f>IF(F109&gt;0,IF(AND(SUM(D109:F109)=1,AA109=1),C109-SUM(D110:E110),ROUND(C109*F109,2)),"")</f>
        <v/>
      </c>
      <c r="G110" s="60" t="str">
        <f>IF(G109&gt;0,IF(AND(SUM(D109:G109)=1,AA109=1),C109-SUM(D110:F110),ROUND(C109*G109,2)),"")</f>
        <v/>
      </c>
      <c r="H110" s="61" t="str">
        <f>IF(H109&gt;0,IF(AND(SUM(D109:H109)=1,AA109=1),C109-SUM(D110:G110),ROUND(C109*H109,2)),"")</f>
        <v/>
      </c>
      <c r="I110" s="62" t="str">
        <f>IF(I109&gt;0,IF(AND(SUM(D109:I109)=1,AA109=1),C109-SUM(D110:H110),ROUND(C109*I109,2)),"")</f>
        <v/>
      </c>
      <c r="J110" s="60" t="str">
        <f>IF(J109&gt;0,IF(AND(SUM(D109:J109)=1,AA109=1),C109-SUM(D110:I110),ROUND(C109*J109,2)),"")</f>
        <v/>
      </c>
      <c r="K110" s="60" t="str">
        <f>IF(K109&gt;0,IF(AND(SUM(D109:K109)=1,AA109=1),C109-SUM(D110:J110),ROUND(C109*K109,2)),"")</f>
        <v/>
      </c>
      <c r="L110" s="60" t="str">
        <f>IF(L109&gt;0,IF(AND(SUM(D109:L109)=1,AA109=1),C109-SUM(D110:K110),ROUND(C109*L109,2)),"")</f>
        <v/>
      </c>
      <c r="M110" s="60" t="str">
        <f>IF(M109&gt;0,IF(AND(SUM(D109:M109)=1,AA109=1),C109-SUM(D110:L110),ROUND(C109*M109,2)),"")</f>
        <v/>
      </c>
      <c r="N110" s="60" t="str">
        <f>IF(N109&gt;0,IF(AND(SUM(D109:N109)=1,AA109=1),C109-SUM(D110:M110),ROUND(C109*N109,2)),"")</f>
        <v/>
      </c>
      <c r="O110" s="60" t="str">
        <f>IF(O109&gt;0,IF(AND(SUM(D109:O109)=1,AA109=1),C109-SUM(D110:N110),ROUND(C109*O109,2)),"")</f>
        <v/>
      </c>
      <c r="P110" s="60" t="str">
        <f>IF(P109&gt;0,IF(AND(SUM(D109:P109)=1,AA109=1),C109-SUM(D110:O110),ROUND(C109*P109,2)),"")</f>
        <v/>
      </c>
      <c r="Q110" s="59">
        <f>IF(Q109&gt;0,IF(AND(SUM(D109:Q109)=1,AA109=1),C109-SUM(D110:P110),ROUND(C109*Q109,2)),"")</f>
        <v>357254.25</v>
      </c>
      <c r="R110" s="60" t="str">
        <f>IF(R109&gt;0,IF(AND(SUM(D109:R109)=1,AA109=1),C109-SUM(D110:Q110),ROUND(C109*R109,2)),"")</f>
        <v/>
      </c>
      <c r="S110" s="60" t="str">
        <f>IF(S109&gt;0,IF(AND(SUM(D109:S109)=1,AA109=1),C109-SUM(D110:R110),ROUND(C109*S109,2)),"")</f>
        <v/>
      </c>
      <c r="T110" s="60" t="str">
        <f>IF(T109&gt;0,IF(AND(SUM(D109:T109)=1,AA109=1),C109-SUM(D110:S110),ROUND(C109*T109,2)),"")</f>
        <v/>
      </c>
      <c r="U110" s="60" t="str">
        <f>IF(U109&gt;0,IF(AND(SUM(D109:U109)=1,AA109=1),C109-SUM(D110:T110),ROUND(C109*U109,2)),"")</f>
        <v/>
      </c>
      <c r="V110" s="60" t="str">
        <f>IF(V109&gt;0,IF(AND(SUM(D109:V109)=1,AA109=1),C109-SUM(D110:U110),ROUND(C109*V109,2)),"")</f>
        <v/>
      </c>
      <c r="W110" s="60" t="str">
        <f>IF(W109&gt;0,IF(AND(SUM(D109:W109)=1,AA109=1),C109-SUM(D110:V110),ROUND(C109*W109,2)),"")</f>
        <v/>
      </c>
      <c r="X110" s="60" t="str">
        <f>IF(X109&gt;0,IF(AND(SUM(D109:X109)=1,AA109=1),C109-SUM(D110:W110),ROUND(C109*X109,2)),"")</f>
        <v/>
      </c>
      <c r="Y110" s="60" t="str">
        <f>IF(Y109&gt;0,IF(AND(SUM(D109:Y109)=1,AA109=1),C109-SUM(D110:X110),ROUND(C109*Y109,2)),"")</f>
        <v/>
      </c>
      <c r="Z110" s="60" t="str">
        <f>IF(Z109&gt;0,IF(AND(SUM(D109:Z109)=1,AA109=1),C109-SUM(D110:Y110),ROUND(C109*Z109,2)),"")</f>
        <v/>
      </c>
      <c r="AA110" s="63">
        <f t="shared" si="3"/>
        <v>357254.25</v>
      </c>
    </row>
    <row r="111" spans="1:27" ht="12" customHeight="1" x14ac:dyDescent="0.25">
      <c r="A111" s="121" t="s">
        <v>1233</v>
      </c>
      <c r="B111" s="122" t="s">
        <v>1234</v>
      </c>
      <c r="C111" s="123">
        <v>351194.63</v>
      </c>
      <c r="D111" s="55"/>
      <c r="E111" s="55"/>
      <c r="F111" s="55"/>
      <c r="G111" s="55"/>
      <c r="H111" s="56"/>
      <c r="I111" s="57"/>
      <c r="J111" s="55"/>
      <c r="K111" s="55"/>
      <c r="L111" s="55"/>
      <c r="M111" s="55"/>
      <c r="N111" s="55"/>
      <c r="O111" s="55"/>
      <c r="P111" s="55"/>
      <c r="Q111" s="55"/>
      <c r="R111" s="54">
        <v>1</v>
      </c>
      <c r="S111" s="55"/>
      <c r="T111" s="55"/>
      <c r="U111" s="55"/>
      <c r="V111" s="55"/>
      <c r="W111" s="55"/>
      <c r="X111" s="55"/>
      <c r="Y111" s="55"/>
      <c r="Z111" s="55"/>
      <c r="AA111" s="58">
        <f t="shared" si="3"/>
        <v>1</v>
      </c>
    </row>
    <row r="112" spans="1:27" ht="12.95" customHeight="1" x14ac:dyDescent="0.25">
      <c r="A112" s="121"/>
      <c r="B112" s="122"/>
      <c r="C112" s="123"/>
      <c r="D112" s="60" t="str">
        <f>IF(D111&gt;0,ROUND(C111*D111,2),"")</f>
        <v/>
      </c>
      <c r="E112" s="60" t="str">
        <f>IF(E111&gt;0,IF(AND(SUM(D111:E111)=1,AA111=1),C111-SUM(D112:D112),ROUND(C111*E111,2)),"")</f>
        <v/>
      </c>
      <c r="F112" s="60" t="str">
        <f>IF(F111&gt;0,IF(AND(SUM(D111:F111)=1,AA111=1),C111-SUM(D112:E112),ROUND(C111*F111,2)),"")</f>
        <v/>
      </c>
      <c r="G112" s="60" t="str">
        <f>IF(G111&gt;0,IF(AND(SUM(D111:G111)=1,AA111=1),C111-SUM(D112:F112),ROUND(C111*G111,2)),"")</f>
        <v/>
      </c>
      <c r="H112" s="61" t="str">
        <f>IF(H111&gt;0,IF(AND(SUM(D111:H111)=1,AA111=1),C111-SUM(D112:G112),ROUND(C111*H111,2)),"")</f>
        <v/>
      </c>
      <c r="I112" s="62" t="str">
        <f>IF(I111&gt;0,IF(AND(SUM(D111:I111)=1,AA111=1),C111-SUM(D112:H112),ROUND(C111*I111,2)),"")</f>
        <v/>
      </c>
      <c r="J112" s="60" t="str">
        <f>IF(J111&gt;0,IF(AND(SUM(D111:J111)=1,AA111=1),C111-SUM(D112:I112),ROUND(C111*J111,2)),"")</f>
        <v/>
      </c>
      <c r="K112" s="60" t="str">
        <f>IF(K111&gt;0,IF(AND(SUM(D111:K111)=1,AA111=1),C111-SUM(D112:J112),ROUND(C111*K111,2)),"")</f>
        <v/>
      </c>
      <c r="L112" s="60" t="str">
        <f>IF(L111&gt;0,IF(AND(SUM(D111:L111)=1,AA111=1),C111-SUM(D112:K112),ROUND(C111*L111,2)),"")</f>
        <v/>
      </c>
      <c r="M112" s="60" t="str">
        <f>IF(M111&gt;0,IF(AND(SUM(D111:M111)=1,AA111=1),C111-SUM(D112:L112),ROUND(C111*M111,2)),"")</f>
        <v/>
      </c>
      <c r="N112" s="60" t="str">
        <f>IF(N111&gt;0,IF(AND(SUM(D111:N111)=1,AA111=1),C111-SUM(D112:M112),ROUND(C111*N111,2)),"")</f>
        <v/>
      </c>
      <c r="O112" s="60" t="str">
        <f>IF(O111&gt;0,IF(AND(SUM(D111:O111)=1,AA111=1),C111-SUM(D112:N112),ROUND(C111*O111,2)),"")</f>
        <v/>
      </c>
      <c r="P112" s="60" t="str">
        <f>IF(P111&gt;0,IF(AND(SUM(D111:P111)=1,AA111=1),C111-SUM(D112:O112),ROUND(C111*P111,2)),"")</f>
        <v/>
      </c>
      <c r="Q112" s="60" t="str">
        <f>IF(Q111&gt;0,IF(AND(SUM(D111:Q111)=1,AA111=1),C111-SUM(D112:P112),ROUND(C111*Q111,2)),"")</f>
        <v/>
      </c>
      <c r="R112" s="59">
        <f>IF(R111&gt;0,IF(AND(SUM(D111:R111)=1,AA111=1),C111-SUM(D112:Q112),ROUND(C111*R111,2)),"")</f>
        <v>351194.63</v>
      </c>
      <c r="S112" s="60" t="str">
        <f>IF(S111&gt;0,IF(AND(SUM(D111:S111)=1,AA111=1),C111-SUM(D112:R112),ROUND(C111*S111,2)),"")</f>
        <v/>
      </c>
      <c r="T112" s="60" t="str">
        <f>IF(T111&gt;0,IF(AND(SUM(D111:T111)=1,AA111=1),C111-SUM(D112:S112),ROUND(C111*T111,2)),"")</f>
        <v/>
      </c>
      <c r="U112" s="60" t="str">
        <f>IF(U111&gt;0,IF(AND(SUM(D111:U111)=1,AA111=1),C111-SUM(D112:T112),ROUND(C111*U111,2)),"")</f>
        <v/>
      </c>
      <c r="V112" s="60" t="str">
        <f>IF(V111&gt;0,IF(AND(SUM(D111:V111)=1,AA111=1),C111-SUM(D112:U112),ROUND(C111*V111,2)),"")</f>
        <v/>
      </c>
      <c r="W112" s="60" t="str">
        <f>IF(W111&gt;0,IF(AND(SUM(D111:W111)=1,AA111=1),C111-SUM(D112:V112),ROUND(C111*W111,2)),"")</f>
        <v/>
      </c>
      <c r="X112" s="60" t="str">
        <f>IF(X111&gt;0,IF(AND(SUM(D111:X111)=1,AA111=1),C111-SUM(D112:W112),ROUND(C111*X111,2)),"")</f>
        <v/>
      </c>
      <c r="Y112" s="60" t="str">
        <f>IF(Y111&gt;0,IF(AND(SUM(D111:Y111)=1,AA111=1),C111-SUM(D112:X112),ROUND(C111*Y111,2)),"")</f>
        <v/>
      </c>
      <c r="Z112" s="60" t="str">
        <f>IF(Z111&gt;0,IF(AND(SUM(D111:Z111)=1,AA111=1),C111-SUM(D112:Y112),ROUND(C111*Z111,2)),"")</f>
        <v/>
      </c>
      <c r="AA112" s="63">
        <f t="shared" si="3"/>
        <v>351194.63</v>
      </c>
    </row>
    <row r="113" spans="1:27" ht="12" customHeight="1" x14ac:dyDescent="0.25">
      <c r="A113" s="121" t="s">
        <v>1255</v>
      </c>
      <c r="B113" s="122" t="s">
        <v>1256</v>
      </c>
      <c r="C113" s="123">
        <v>350765.38</v>
      </c>
      <c r="D113" s="55"/>
      <c r="E113" s="55"/>
      <c r="F113" s="55"/>
      <c r="G113" s="55"/>
      <c r="H113" s="56"/>
      <c r="I113" s="57"/>
      <c r="J113" s="55"/>
      <c r="K113" s="55"/>
      <c r="L113" s="55"/>
      <c r="M113" s="55"/>
      <c r="N113" s="55"/>
      <c r="O113" s="55"/>
      <c r="P113" s="55"/>
      <c r="Q113" s="55"/>
      <c r="R113" s="54">
        <v>1</v>
      </c>
      <c r="S113" s="55"/>
      <c r="T113" s="55"/>
      <c r="U113" s="55"/>
      <c r="V113" s="55"/>
      <c r="W113" s="55"/>
      <c r="X113" s="55"/>
      <c r="Y113" s="55"/>
      <c r="Z113" s="55"/>
      <c r="AA113" s="58">
        <f t="shared" si="3"/>
        <v>1</v>
      </c>
    </row>
    <row r="114" spans="1:27" ht="12.95" customHeight="1" x14ac:dyDescent="0.25">
      <c r="A114" s="121"/>
      <c r="B114" s="122"/>
      <c r="C114" s="123"/>
      <c r="D114" s="60" t="str">
        <f>IF(D113&gt;0,ROUND(C113*D113,2),"")</f>
        <v/>
      </c>
      <c r="E114" s="60" t="str">
        <f>IF(E113&gt;0,IF(AND(SUM(D113:E113)=1,AA113=1),C113-SUM(D114:D114),ROUND(C113*E113,2)),"")</f>
        <v/>
      </c>
      <c r="F114" s="60" t="str">
        <f>IF(F113&gt;0,IF(AND(SUM(D113:F113)=1,AA113=1),C113-SUM(D114:E114),ROUND(C113*F113,2)),"")</f>
        <v/>
      </c>
      <c r="G114" s="60" t="str">
        <f>IF(G113&gt;0,IF(AND(SUM(D113:G113)=1,AA113=1),C113-SUM(D114:F114),ROUND(C113*G113,2)),"")</f>
        <v/>
      </c>
      <c r="H114" s="61" t="str">
        <f>IF(H113&gt;0,IF(AND(SUM(D113:H113)=1,AA113=1),C113-SUM(D114:G114),ROUND(C113*H113,2)),"")</f>
        <v/>
      </c>
      <c r="I114" s="62" t="str">
        <f>IF(I113&gt;0,IF(AND(SUM(D113:I113)=1,AA113=1),C113-SUM(D114:H114),ROUND(C113*I113,2)),"")</f>
        <v/>
      </c>
      <c r="J114" s="60" t="str">
        <f>IF(J113&gt;0,IF(AND(SUM(D113:J113)=1,AA113=1),C113-SUM(D114:I114),ROUND(C113*J113,2)),"")</f>
        <v/>
      </c>
      <c r="K114" s="60" t="str">
        <f>IF(K113&gt;0,IF(AND(SUM(D113:K113)=1,AA113=1),C113-SUM(D114:J114),ROUND(C113*K113,2)),"")</f>
        <v/>
      </c>
      <c r="L114" s="60" t="str">
        <f>IF(L113&gt;0,IF(AND(SUM(D113:L113)=1,AA113=1),C113-SUM(D114:K114),ROUND(C113*L113,2)),"")</f>
        <v/>
      </c>
      <c r="M114" s="60" t="str">
        <f>IF(M113&gt;0,IF(AND(SUM(D113:M113)=1,AA113=1),C113-SUM(D114:L114),ROUND(C113*M113,2)),"")</f>
        <v/>
      </c>
      <c r="N114" s="60" t="str">
        <f>IF(N113&gt;0,IF(AND(SUM(D113:N113)=1,AA113=1),C113-SUM(D114:M114),ROUND(C113*N113,2)),"")</f>
        <v/>
      </c>
      <c r="O114" s="60" t="str">
        <f>IF(O113&gt;0,IF(AND(SUM(D113:O113)=1,AA113=1),C113-SUM(D114:N114),ROUND(C113*O113,2)),"")</f>
        <v/>
      </c>
      <c r="P114" s="60" t="str">
        <f>IF(P113&gt;0,IF(AND(SUM(D113:P113)=1,AA113=1),C113-SUM(D114:O114),ROUND(C113*P113,2)),"")</f>
        <v/>
      </c>
      <c r="Q114" s="60" t="str">
        <f>IF(Q113&gt;0,IF(AND(SUM(D113:Q113)=1,AA113=1),C113-SUM(D114:P114),ROUND(C113*Q113,2)),"")</f>
        <v/>
      </c>
      <c r="R114" s="59">
        <f>IF(R113&gt;0,IF(AND(SUM(D113:R113)=1,AA113=1),C113-SUM(D114:Q114),ROUND(C113*R113,2)),"")</f>
        <v>350765.38</v>
      </c>
      <c r="S114" s="60" t="str">
        <f>IF(S113&gt;0,IF(AND(SUM(D113:S113)=1,AA113=1),C113-SUM(D114:R114),ROUND(C113*S113,2)),"")</f>
        <v/>
      </c>
      <c r="T114" s="60" t="str">
        <f>IF(T113&gt;0,IF(AND(SUM(D113:T113)=1,AA113=1),C113-SUM(D114:S114),ROUND(C113*T113,2)),"")</f>
        <v/>
      </c>
      <c r="U114" s="60" t="str">
        <f>IF(U113&gt;0,IF(AND(SUM(D113:U113)=1,AA113=1),C113-SUM(D114:T114),ROUND(C113*U113,2)),"")</f>
        <v/>
      </c>
      <c r="V114" s="60" t="str">
        <f>IF(V113&gt;0,IF(AND(SUM(D113:V113)=1,AA113=1),C113-SUM(D114:U114),ROUND(C113*V113,2)),"")</f>
        <v/>
      </c>
      <c r="W114" s="60" t="str">
        <f>IF(W113&gt;0,IF(AND(SUM(D113:W113)=1,AA113=1),C113-SUM(D114:V114),ROUND(C113*W113,2)),"")</f>
        <v/>
      </c>
      <c r="X114" s="60" t="str">
        <f>IF(X113&gt;0,IF(AND(SUM(D113:X113)=1,AA113=1),C113-SUM(D114:W114),ROUND(C113*X113,2)),"")</f>
        <v/>
      </c>
      <c r="Y114" s="60" t="str">
        <f>IF(Y113&gt;0,IF(AND(SUM(D113:Y113)=1,AA113=1),C113-SUM(D114:X114),ROUND(C113*Y113,2)),"")</f>
        <v/>
      </c>
      <c r="Z114" s="60" t="str">
        <f>IF(Z113&gt;0,IF(AND(SUM(D113:Z113)=1,AA113=1),C113-SUM(D114:Y114),ROUND(C113*Z113,2)),"")</f>
        <v/>
      </c>
      <c r="AA114" s="63">
        <f t="shared" si="3"/>
        <v>350765.38</v>
      </c>
    </row>
    <row r="115" spans="1:27" ht="12" customHeight="1" x14ac:dyDescent="0.25">
      <c r="A115" s="121" t="s">
        <v>1277</v>
      </c>
      <c r="B115" s="122" t="s">
        <v>1278</v>
      </c>
      <c r="C115" s="123">
        <v>343607.25</v>
      </c>
      <c r="D115" s="55"/>
      <c r="E115" s="55"/>
      <c r="F115" s="55"/>
      <c r="G115" s="55"/>
      <c r="H115" s="56"/>
      <c r="I115" s="57"/>
      <c r="J115" s="55"/>
      <c r="K115" s="55"/>
      <c r="L115" s="55"/>
      <c r="M115" s="55"/>
      <c r="N115" s="55"/>
      <c r="O115" s="55"/>
      <c r="P115" s="55"/>
      <c r="Q115" s="55"/>
      <c r="R115" s="54">
        <v>1</v>
      </c>
      <c r="S115" s="55"/>
      <c r="T115" s="55"/>
      <c r="U115" s="55"/>
      <c r="V115" s="55"/>
      <c r="W115" s="55"/>
      <c r="X115" s="55"/>
      <c r="Y115" s="55"/>
      <c r="Z115" s="55"/>
      <c r="AA115" s="58">
        <f t="shared" si="3"/>
        <v>1</v>
      </c>
    </row>
    <row r="116" spans="1:27" ht="12.95" customHeight="1" x14ac:dyDescent="0.25">
      <c r="A116" s="121"/>
      <c r="B116" s="122"/>
      <c r="C116" s="123"/>
      <c r="D116" s="60" t="str">
        <f>IF(D115&gt;0,ROUND(C115*D115,2),"")</f>
        <v/>
      </c>
      <c r="E116" s="60" t="str">
        <f>IF(E115&gt;0,IF(AND(SUM(D115:E115)=1,AA115=1),C115-SUM(D116:D116),ROUND(C115*E115,2)),"")</f>
        <v/>
      </c>
      <c r="F116" s="60" t="str">
        <f>IF(F115&gt;0,IF(AND(SUM(D115:F115)=1,AA115=1),C115-SUM(D116:E116),ROUND(C115*F115,2)),"")</f>
        <v/>
      </c>
      <c r="G116" s="60" t="str">
        <f>IF(G115&gt;0,IF(AND(SUM(D115:G115)=1,AA115=1),C115-SUM(D116:F116),ROUND(C115*G115,2)),"")</f>
        <v/>
      </c>
      <c r="H116" s="61" t="str">
        <f>IF(H115&gt;0,IF(AND(SUM(D115:H115)=1,AA115=1),C115-SUM(D116:G116),ROUND(C115*H115,2)),"")</f>
        <v/>
      </c>
      <c r="I116" s="62" t="str">
        <f>IF(I115&gt;0,IF(AND(SUM(D115:I115)=1,AA115=1),C115-SUM(D116:H116),ROUND(C115*I115,2)),"")</f>
        <v/>
      </c>
      <c r="J116" s="60" t="str">
        <f>IF(J115&gt;0,IF(AND(SUM(D115:J115)=1,AA115=1),C115-SUM(D116:I116),ROUND(C115*J115,2)),"")</f>
        <v/>
      </c>
      <c r="K116" s="60" t="str">
        <f>IF(K115&gt;0,IF(AND(SUM(D115:K115)=1,AA115=1),C115-SUM(D116:J116),ROUND(C115*K115,2)),"")</f>
        <v/>
      </c>
      <c r="L116" s="60" t="str">
        <f>IF(L115&gt;0,IF(AND(SUM(D115:L115)=1,AA115=1),C115-SUM(D116:K116),ROUND(C115*L115,2)),"")</f>
        <v/>
      </c>
      <c r="M116" s="60" t="str">
        <f>IF(M115&gt;0,IF(AND(SUM(D115:M115)=1,AA115=1),C115-SUM(D116:L116),ROUND(C115*M115,2)),"")</f>
        <v/>
      </c>
      <c r="N116" s="60" t="str">
        <f>IF(N115&gt;0,IF(AND(SUM(D115:N115)=1,AA115=1),C115-SUM(D116:M116),ROUND(C115*N115,2)),"")</f>
        <v/>
      </c>
      <c r="O116" s="60" t="str">
        <f>IF(O115&gt;0,IF(AND(SUM(D115:O115)=1,AA115=1),C115-SUM(D116:N116),ROUND(C115*O115,2)),"")</f>
        <v/>
      </c>
      <c r="P116" s="60" t="str">
        <f>IF(P115&gt;0,IF(AND(SUM(D115:P115)=1,AA115=1),C115-SUM(D116:O116),ROUND(C115*P115,2)),"")</f>
        <v/>
      </c>
      <c r="Q116" s="60" t="str">
        <f>IF(Q115&gt;0,IF(AND(SUM(D115:Q115)=1,AA115=1),C115-SUM(D116:P116),ROUND(C115*Q115,2)),"")</f>
        <v/>
      </c>
      <c r="R116" s="59">
        <f>IF(R115&gt;0,IF(AND(SUM(D115:R115)=1,AA115=1),C115-SUM(D116:Q116),ROUND(C115*R115,2)),"")</f>
        <v>343607.25</v>
      </c>
      <c r="S116" s="60" t="str">
        <f>IF(S115&gt;0,IF(AND(SUM(D115:S115)=1,AA115=1),C115-SUM(D116:R116),ROUND(C115*S115,2)),"")</f>
        <v/>
      </c>
      <c r="T116" s="60" t="str">
        <f>IF(T115&gt;0,IF(AND(SUM(D115:T115)=1,AA115=1),C115-SUM(D116:S116),ROUND(C115*T115,2)),"")</f>
        <v/>
      </c>
      <c r="U116" s="60" t="str">
        <f>IF(U115&gt;0,IF(AND(SUM(D115:U115)=1,AA115=1),C115-SUM(D116:T116),ROUND(C115*U115,2)),"")</f>
        <v/>
      </c>
      <c r="V116" s="60" t="str">
        <f>IF(V115&gt;0,IF(AND(SUM(D115:V115)=1,AA115=1),C115-SUM(D116:U116),ROUND(C115*V115,2)),"")</f>
        <v/>
      </c>
      <c r="W116" s="60" t="str">
        <f>IF(W115&gt;0,IF(AND(SUM(D115:W115)=1,AA115=1),C115-SUM(D116:V116),ROUND(C115*W115,2)),"")</f>
        <v/>
      </c>
      <c r="X116" s="60" t="str">
        <f>IF(X115&gt;0,IF(AND(SUM(D115:X115)=1,AA115=1),C115-SUM(D116:W116),ROUND(C115*X115,2)),"")</f>
        <v/>
      </c>
      <c r="Y116" s="60" t="str">
        <f>IF(Y115&gt;0,IF(AND(SUM(D115:Y115)=1,AA115=1),C115-SUM(D116:X116),ROUND(C115*Y115,2)),"")</f>
        <v/>
      </c>
      <c r="Z116" s="60" t="str">
        <f>IF(Z115&gt;0,IF(AND(SUM(D115:Z115)=1,AA115=1),C115-SUM(D116:Y116),ROUND(C115*Z115,2)),"")</f>
        <v/>
      </c>
      <c r="AA116" s="63">
        <f t="shared" si="3"/>
        <v>343607.25</v>
      </c>
    </row>
    <row r="117" spans="1:27" ht="12" customHeight="1" x14ac:dyDescent="0.25">
      <c r="A117" s="121" t="s">
        <v>1299</v>
      </c>
      <c r="B117" s="122" t="s">
        <v>1300</v>
      </c>
      <c r="C117" s="123">
        <v>359278.07</v>
      </c>
      <c r="D117" s="55"/>
      <c r="E117" s="55"/>
      <c r="F117" s="55"/>
      <c r="G117" s="55"/>
      <c r="H117" s="56"/>
      <c r="I117" s="57"/>
      <c r="J117" s="55"/>
      <c r="K117" s="55"/>
      <c r="L117" s="55"/>
      <c r="M117" s="55"/>
      <c r="N117" s="55"/>
      <c r="O117" s="55"/>
      <c r="P117" s="55"/>
      <c r="Q117" s="55"/>
      <c r="R117" s="54">
        <v>1</v>
      </c>
      <c r="S117" s="55"/>
      <c r="T117" s="55"/>
      <c r="U117" s="55"/>
      <c r="V117" s="55"/>
      <c r="W117" s="55"/>
      <c r="X117" s="55"/>
      <c r="Y117" s="55"/>
      <c r="Z117" s="55"/>
      <c r="AA117" s="58">
        <f t="shared" si="3"/>
        <v>1</v>
      </c>
    </row>
    <row r="118" spans="1:27" ht="12.95" customHeight="1" x14ac:dyDescent="0.25">
      <c r="A118" s="121"/>
      <c r="B118" s="122"/>
      <c r="C118" s="123"/>
      <c r="D118" s="60" t="str">
        <f>IF(D117&gt;0,ROUND(C117*D117,2),"")</f>
        <v/>
      </c>
      <c r="E118" s="60" t="str">
        <f>IF(E117&gt;0,IF(AND(SUM(D117:E117)=1,AA117=1),C117-SUM(D118:D118),ROUND(C117*E117,2)),"")</f>
        <v/>
      </c>
      <c r="F118" s="60" t="str">
        <f>IF(F117&gt;0,IF(AND(SUM(D117:F117)=1,AA117=1),C117-SUM(D118:E118),ROUND(C117*F117,2)),"")</f>
        <v/>
      </c>
      <c r="G118" s="60" t="str">
        <f>IF(G117&gt;0,IF(AND(SUM(D117:G117)=1,AA117=1),C117-SUM(D118:F118),ROUND(C117*G117,2)),"")</f>
        <v/>
      </c>
      <c r="H118" s="61" t="str">
        <f>IF(H117&gt;0,IF(AND(SUM(D117:H117)=1,AA117=1),C117-SUM(D118:G118),ROUND(C117*H117,2)),"")</f>
        <v/>
      </c>
      <c r="I118" s="62" t="str">
        <f>IF(I117&gt;0,IF(AND(SUM(D117:I117)=1,AA117=1),C117-SUM(D118:H118),ROUND(C117*I117,2)),"")</f>
        <v/>
      </c>
      <c r="J118" s="60" t="str">
        <f>IF(J117&gt;0,IF(AND(SUM(D117:J117)=1,AA117=1),C117-SUM(D118:I118),ROUND(C117*J117,2)),"")</f>
        <v/>
      </c>
      <c r="K118" s="60" t="str">
        <f>IF(K117&gt;0,IF(AND(SUM(D117:K117)=1,AA117=1),C117-SUM(D118:J118),ROUND(C117*K117,2)),"")</f>
        <v/>
      </c>
      <c r="L118" s="60" t="str">
        <f>IF(L117&gt;0,IF(AND(SUM(D117:L117)=1,AA117=1),C117-SUM(D118:K118),ROUND(C117*L117,2)),"")</f>
        <v/>
      </c>
      <c r="M118" s="60" t="str">
        <f>IF(M117&gt;0,IF(AND(SUM(D117:M117)=1,AA117=1),C117-SUM(D118:L118),ROUND(C117*M117,2)),"")</f>
        <v/>
      </c>
      <c r="N118" s="60" t="str">
        <f>IF(N117&gt;0,IF(AND(SUM(D117:N117)=1,AA117=1),C117-SUM(D118:M118),ROUND(C117*N117,2)),"")</f>
        <v/>
      </c>
      <c r="O118" s="60" t="str">
        <f>IF(O117&gt;0,IF(AND(SUM(D117:O117)=1,AA117=1),C117-SUM(D118:N118),ROUND(C117*O117,2)),"")</f>
        <v/>
      </c>
      <c r="P118" s="60" t="str">
        <f>IF(P117&gt;0,IF(AND(SUM(D117:P117)=1,AA117=1),C117-SUM(D118:O118),ROUND(C117*P117,2)),"")</f>
        <v/>
      </c>
      <c r="Q118" s="60" t="str">
        <f>IF(Q117&gt;0,IF(AND(SUM(D117:Q117)=1,AA117=1),C117-SUM(D118:P118),ROUND(C117*Q117,2)),"")</f>
        <v/>
      </c>
      <c r="R118" s="59">
        <f>IF(R117&gt;0,IF(AND(SUM(D117:R117)=1,AA117=1),C117-SUM(D118:Q118),ROUND(C117*R117,2)),"")</f>
        <v>359278.07</v>
      </c>
      <c r="S118" s="60" t="str">
        <f>IF(S117&gt;0,IF(AND(SUM(D117:S117)=1,AA117=1),C117-SUM(D118:R118),ROUND(C117*S117,2)),"")</f>
        <v/>
      </c>
      <c r="T118" s="60" t="str">
        <f>IF(T117&gt;0,IF(AND(SUM(D117:T117)=1,AA117=1),C117-SUM(D118:S118),ROUND(C117*T117,2)),"")</f>
        <v/>
      </c>
      <c r="U118" s="60" t="str">
        <f>IF(U117&gt;0,IF(AND(SUM(D117:U117)=1,AA117=1),C117-SUM(D118:T118),ROUND(C117*U117,2)),"")</f>
        <v/>
      </c>
      <c r="V118" s="60" t="str">
        <f>IF(V117&gt;0,IF(AND(SUM(D117:V117)=1,AA117=1),C117-SUM(D118:U118),ROUND(C117*V117,2)),"")</f>
        <v/>
      </c>
      <c r="W118" s="60" t="str">
        <f>IF(W117&gt;0,IF(AND(SUM(D117:W117)=1,AA117=1),C117-SUM(D118:V118),ROUND(C117*W117,2)),"")</f>
        <v/>
      </c>
      <c r="X118" s="60" t="str">
        <f>IF(X117&gt;0,IF(AND(SUM(D117:X117)=1,AA117=1),C117-SUM(D118:W118),ROUND(C117*X117,2)),"")</f>
        <v/>
      </c>
      <c r="Y118" s="60" t="str">
        <f>IF(Y117&gt;0,IF(AND(SUM(D117:Y117)=1,AA117=1),C117-SUM(D118:X118),ROUND(C117*Y117,2)),"")</f>
        <v/>
      </c>
      <c r="Z118" s="60" t="str">
        <f>IF(Z117&gt;0,IF(AND(SUM(D117:Z117)=1,AA117=1),C117-SUM(D118:Y118),ROUND(C117*Z117,2)),"")</f>
        <v/>
      </c>
      <c r="AA118" s="63">
        <f t="shared" si="3"/>
        <v>359278.07</v>
      </c>
    </row>
    <row r="119" spans="1:27" ht="12" customHeight="1" x14ac:dyDescent="0.25">
      <c r="A119" s="121" t="s">
        <v>1321</v>
      </c>
      <c r="B119" s="122" t="s">
        <v>1322</v>
      </c>
      <c r="C119" s="123">
        <v>352287.52</v>
      </c>
      <c r="D119" s="55"/>
      <c r="E119" s="55"/>
      <c r="F119" s="55"/>
      <c r="G119" s="55"/>
      <c r="H119" s="56"/>
      <c r="I119" s="57"/>
      <c r="J119" s="55"/>
      <c r="K119" s="55"/>
      <c r="L119" s="55"/>
      <c r="M119" s="55"/>
      <c r="N119" s="55"/>
      <c r="O119" s="55"/>
      <c r="P119" s="55"/>
      <c r="Q119" s="55"/>
      <c r="R119" s="55"/>
      <c r="S119" s="54">
        <v>1</v>
      </c>
      <c r="T119" s="55"/>
      <c r="U119" s="55"/>
      <c r="V119" s="55"/>
      <c r="W119" s="55"/>
      <c r="X119" s="55"/>
      <c r="Y119" s="55"/>
      <c r="Z119" s="55"/>
      <c r="AA119" s="58">
        <f t="shared" si="3"/>
        <v>1</v>
      </c>
    </row>
    <row r="120" spans="1:27" ht="12.95" customHeight="1" x14ac:dyDescent="0.25">
      <c r="A120" s="121"/>
      <c r="B120" s="122"/>
      <c r="C120" s="123"/>
      <c r="D120" s="60" t="str">
        <f>IF(D119&gt;0,ROUND(C119*D119,2),"")</f>
        <v/>
      </c>
      <c r="E120" s="60" t="str">
        <f>IF(E119&gt;0,IF(AND(SUM(D119:E119)=1,AA119=1),C119-SUM(D120:D120),ROUND(C119*E119,2)),"")</f>
        <v/>
      </c>
      <c r="F120" s="60" t="str">
        <f>IF(F119&gt;0,IF(AND(SUM(D119:F119)=1,AA119=1),C119-SUM(D120:E120),ROUND(C119*F119,2)),"")</f>
        <v/>
      </c>
      <c r="G120" s="60" t="str">
        <f>IF(G119&gt;0,IF(AND(SUM(D119:G119)=1,AA119=1),C119-SUM(D120:F120),ROUND(C119*G119,2)),"")</f>
        <v/>
      </c>
      <c r="H120" s="61" t="str">
        <f>IF(H119&gt;0,IF(AND(SUM(D119:H119)=1,AA119=1),C119-SUM(D120:G120),ROUND(C119*H119,2)),"")</f>
        <v/>
      </c>
      <c r="I120" s="62" t="str">
        <f>IF(I119&gt;0,IF(AND(SUM(D119:I119)=1,AA119=1),C119-SUM(D120:H120),ROUND(C119*I119,2)),"")</f>
        <v/>
      </c>
      <c r="J120" s="60" t="str">
        <f>IF(J119&gt;0,IF(AND(SUM(D119:J119)=1,AA119=1),C119-SUM(D120:I120),ROUND(C119*J119,2)),"")</f>
        <v/>
      </c>
      <c r="K120" s="60" t="str">
        <f>IF(K119&gt;0,IF(AND(SUM(D119:K119)=1,AA119=1),C119-SUM(D120:J120),ROUND(C119*K119,2)),"")</f>
        <v/>
      </c>
      <c r="L120" s="60" t="str">
        <f>IF(L119&gt;0,IF(AND(SUM(D119:L119)=1,AA119=1),C119-SUM(D120:K120),ROUND(C119*L119,2)),"")</f>
        <v/>
      </c>
      <c r="M120" s="60" t="str">
        <f>IF(M119&gt;0,IF(AND(SUM(D119:M119)=1,AA119=1),C119-SUM(D120:L120),ROUND(C119*M119,2)),"")</f>
        <v/>
      </c>
      <c r="N120" s="60" t="str">
        <f>IF(N119&gt;0,IF(AND(SUM(D119:N119)=1,AA119=1),C119-SUM(D120:M120),ROUND(C119*N119,2)),"")</f>
        <v/>
      </c>
      <c r="O120" s="60" t="str">
        <f>IF(O119&gt;0,IF(AND(SUM(D119:O119)=1,AA119=1),C119-SUM(D120:N120),ROUND(C119*O119,2)),"")</f>
        <v/>
      </c>
      <c r="P120" s="60" t="str">
        <f>IF(P119&gt;0,IF(AND(SUM(D119:P119)=1,AA119=1),C119-SUM(D120:O120),ROUND(C119*P119,2)),"")</f>
        <v/>
      </c>
      <c r="Q120" s="60" t="str">
        <f>IF(Q119&gt;0,IF(AND(SUM(D119:Q119)=1,AA119=1),C119-SUM(D120:P120),ROUND(C119*Q119,2)),"")</f>
        <v/>
      </c>
      <c r="R120" s="60" t="str">
        <f>IF(R119&gt;0,IF(AND(SUM(D119:R119)=1,AA119=1),C119-SUM(D120:Q120),ROUND(C119*R119,2)),"")</f>
        <v/>
      </c>
      <c r="S120" s="59">
        <f>IF(S119&gt;0,IF(AND(SUM(D119:S119)=1,AA119=1),C119-SUM(D120:R120),ROUND(C119*S119,2)),"")</f>
        <v>352287.52</v>
      </c>
      <c r="T120" s="60" t="str">
        <f>IF(T119&gt;0,IF(AND(SUM(D119:T119)=1,AA119=1),C119-SUM(D120:S120),ROUND(C119*T119,2)),"")</f>
        <v/>
      </c>
      <c r="U120" s="60" t="str">
        <f>IF(U119&gt;0,IF(AND(SUM(D119:U119)=1,AA119=1),C119-SUM(D120:T120),ROUND(C119*U119,2)),"")</f>
        <v/>
      </c>
      <c r="V120" s="60" t="str">
        <f>IF(V119&gt;0,IF(AND(SUM(D119:V119)=1,AA119=1),C119-SUM(D120:U120),ROUND(C119*V119,2)),"")</f>
        <v/>
      </c>
      <c r="W120" s="60" t="str">
        <f>IF(W119&gt;0,IF(AND(SUM(D119:W119)=1,AA119=1),C119-SUM(D120:V120),ROUND(C119*W119,2)),"")</f>
        <v/>
      </c>
      <c r="X120" s="60" t="str">
        <f>IF(X119&gt;0,IF(AND(SUM(D119:X119)=1,AA119=1),C119-SUM(D120:W120),ROUND(C119*X119,2)),"")</f>
        <v/>
      </c>
      <c r="Y120" s="60" t="str">
        <f>IF(Y119&gt;0,IF(AND(SUM(D119:Y119)=1,AA119=1),C119-SUM(D120:X120),ROUND(C119*Y119,2)),"")</f>
        <v/>
      </c>
      <c r="Z120" s="60" t="str">
        <f>IF(Z119&gt;0,IF(AND(SUM(D119:Z119)=1,AA119=1),C119-SUM(D120:Y120),ROUND(C119*Z119,2)),"")</f>
        <v/>
      </c>
      <c r="AA120" s="63">
        <f t="shared" si="3"/>
        <v>352287.52</v>
      </c>
    </row>
    <row r="121" spans="1:27" ht="12" customHeight="1" x14ac:dyDescent="0.25">
      <c r="A121" s="121" t="s">
        <v>1343</v>
      </c>
      <c r="B121" s="122" t="s">
        <v>1344</v>
      </c>
      <c r="C121" s="123">
        <v>323189.90000000002</v>
      </c>
      <c r="D121" s="55"/>
      <c r="E121" s="55"/>
      <c r="F121" s="55"/>
      <c r="G121" s="55"/>
      <c r="H121" s="56"/>
      <c r="I121" s="57"/>
      <c r="J121" s="55"/>
      <c r="K121" s="55"/>
      <c r="L121" s="55"/>
      <c r="M121" s="55"/>
      <c r="N121" s="55"/>
      <c r="O121" s="55"/>
      <c r="P121" s="55"/>
      <c r="Q121" s="55"/>
      <c r="R121" s="55"/>
      <c r="S121" s="54">
        <v>1</v>
      </c>
      <c r="T121" s="55"/>
      <c r="U121" s="55"/>
      <c r="V121" s="55"/>
      <c r="W121" s="55"/>
      <c r="X121" s="55"/>
      <c r="Y121" s="55"/>
      <c r="Z121" s="55"/>
      <c r="AA121" s="58">
        <f t="shared" si="3"/>
        <v>1</v>
      </c>
    </row>
    <row r="122" spans="1:27" ht="12.95" customHeight="1" x14ac:dyDescent="0.25">
      <c r="A122" s="121"/>
      <c r="B122" s="122"/>
      <c r="C122" s="123"/>
      <c r="D122" s="60" t="str">
        <f>IF(D121&gt;0,ROUND(C121*D121,2),"")</f>
        <v/>
      </c>
      <c r="E122" s="60" t="str">
        <f>IF(E121&gt;0,IF(AND(SUM(D121:E121)=1,AA121=1),C121-SUM(D122:D122),ROUND(C121*E121,2)),"")</f>
        <v/>
      </c>
      <c r="F122" s="60" t="str">
        <f>IF(F121&gt;0,IF(AND(SUM(D121:F121)=1,AA121=1),C121-SUM(D122:E122),ROUND(C121*F121,2)),"")</f>
        <v/>
      </c>
      <c r="G122" s="60" t="str">
        <f>IF(G121&gt;0,IF(AND(SUM(D121:G121)=1,AA121=1),C121-SUM(D122:F122),ROUND(C121*G121,2)),"")</f>
        <v/>
      </c>
      <c r="H122" s="61" t="str">
        <f>IF(H121&gt;0,IF(AND(SUM(D121:H121)=1,AA121=1),C121-SUM(D122:G122),ROUND(C121*H121,2)),"")</f>
        <v/>
      </c>
      <c r="I122" s="62" t="str">
        <f>IF(I121&gt;0,IF(AND(SUM(D121:I121)=1,AA121=1),C121-SUM(D122:H122),ROUND(C121*I121,2)),"")</f>
        <v/>
      </c>
      <c r="J122" s="60" t="str">
        <f>IF(J121&gt;0,IF(AND(SUM(D121:J121)=1,AA121=1),C121-SUM(D122:I122),ROUND(C121*J121,2)),"")</f>
        <v/>
      </c>
      <c r="K122" s="60" t="str">
        <f>IF(K121&gt;0,IF(AND(SUM(D121:K121)=1,AA121=1),C121-SUM(D122:J122),ROUND(C121*K121,2)),"")</f>
        <v/>
      </c>
      <c r="L122" s="60" t="str">
        <f>IF(L121&gt;0,IF(AND(SUM(D121:L121)=1,AA121=1),C121-SUM(D122:K122),ROUND(C121*L121,2)),"")</f>
        <v/>
      </c>
      <c r="M122" s="60" t="str">
        <f>IF(M121&gt;0,IF(AND(SUM(D121:M121)=1,AA121=1),C121-SUM(D122:L122),ROUND(C121*M121,2)),"")</f>
        <v/>
      </c>
      <c r="N122" s="60" t="str">
        <f>IF(N121&gt;0,IF(AND(SUM(D121:N121)=1,AA121=1),C121-SUM(D122:M122),ROUND(C121*N121,2)),"")</f>
        <v/>
      </c>
      <c r="O122" s="60" t="str">
        <f>IF(O121&gt;0,IF(AND(SUM(D121:O121)=1,AA121=1),C121-SUM(D122:N122),ROUND(C121*O121,2)),"")</f>
        <v/>
      </c>
      <c r="P122" s="60" t="str">
        <f>IF(P121&gt;0,IF(AND(SUM(D121:P121)=1,AA121=1),C121-SUM(D122:O122),ROUND(C121*P121,2)),"")</f>
        <v/>
      </c>
      <c r="Q122" s="60" t="str">
        <f>IF(Q121&gt;0,IF(AND(SUM(D121:Q121)=1,AA121=1),C121-SUM(D122:P122),ROUND(C121*Q121,2)),"")</f>
        <v/>
      </c>
      <c r="R122" s="60" t="str">
        <f>IF(R121&gt;0,IF(AND(SUM(D121:R121)=1,AA121=1),C121-SUM(D122:Q122),ROUND(C121*R121,2)),"")</f>
        <v/>
      </c>
      <c r="S122" s="59">
        <f>IF(S121&gt;0,IF(AND(SUM(D121:S121)=1,AA121=1),C121-SUM(D122:R122),ROUND(C121*S121,2)),"")</f>
        <v>323189.90000000002</v>
      </c>
      <c r="T122" s="60" t="str">
        <f>IF(T121&gt;0,IF(AND(SUM(D121:T121)=1,AA121=1),C121-SUM(D122:S122),ROUND(C121*T121,2)),"")</f>
        <v/>
      </c>
      <c r="U122" s="60" t="str">
        <f>IF(U121&gt;0,IF(AND(SUM(D121:U121)=1,AA121=1),C121-SUM(D122:T122),ROUND(C121*U121,2)),"")</f>
        <v/>
      </c>
      <c r="V122" s="60" t="str">
        <f>IF(V121&gt;0,IF(AND(SUM(D121:V121)=1,AA121=1),C121-SUM(D122:U122),ROUND(C121*V121,2)),"")</f>
        <v/>
      </c>
      <c r="W122" s="60" t="str">
        <f>IF(W121&gt;0,IF(AND(SUM(D121:W121)=1,AA121=1),C121-SUM(D122:V122),ROUND(C121*W121,2)),"")</f>
        <v/>
      </c>
      <c r="X122" s="60" t="str">
        <f>IF(X121&gt;0,IF(AND(SUM(D121:X121)=1,AA121=1),C121-SUM(D122:W122),ROUND(C121*X121,2)),"")</f>
        <v/>
      </c>
      <c r="Y122" s="60" t="str">
        <f>IF(Y121&gt;0,IF(AND(SUM(D121:Y121)=1,AA121=1),C121-SUM(D122:X122),ROUND(C121*Y121,2)),"")</f>
        <v/>
      </c>
      <c r="Z122" s="60" t="str">
        <f>IF(Z121&gt;0,IF(AND(SUM(D121:Z121)=1,AA121=1),C121-SUM(D122:Y122),ROUND(C121*Z121,2)),"")</f>
        <v/>
      </c>
      <c r="AA122" s="63">
        <f t="shared" si="3"/>
        <v>323189.90000000002</v>
      </c>
    </row>
    <row r="123" spans="1:27" ht="12" customHeight="1" x14ac:dyDescent="0.25">
      <c r="A123" s="121" t="s">
        <v>1365</v>
      </c>
      <c r="B123" s="122" t="s">
        <v>1366</v>
      </c>
      <c r="C123" s="123">
        <v>348945.09</v>
      </c>
      <c r="D123" s="55"/>
      <c r="E123" s="55"/>
      <c r="F123" s="55"/>
      <c r="G123" s="55"/>
      <c r="H123" s="56"/>
      <c r="I123" s="57"/>
      <c r="J123" s="55"/>
      <c r="K123" s="55"/>
      <c r="L123" s="55"/>
      <c r="M123" s="55"/>
      <c r="N123" s="55"/>
      <c r="O123" s="55"/>
      <c r="P123" s="55"/>
      <c r="Q123" s="55"/>
      <c r="R123" s="55"/>
      <c r="S123" s="54">
        <v>1</v>
      </c>
      <c r="T123" s="55"/>
      <c r="U123" s="55"/>
      <c r="V123" s="55"/>
      <c r="W123" s="55"/>
      <c r="X123" s="55"/>
      <c r="Y123" s="55"/>
      <c r="Z123" s="55"/>
      <c r="AA123" s="58">
        <f t="shared" si="3"/>
        <v>1</v>
      </c>
    </row>
    <row r="124" spans="1:27" ht="12.95" customHeight="1" x14ac:dyDescent="0.25">
      <c r="A124" s="121"/>
      <c r="B124" s="122"/>
      <c r="C124" s="123"/>
      <c r="D124" s="60" t="str">
        <f>IF(D123&gt;0,ROUND(C123*D123,2),"")</f>
        <v/>
      </c>
      <c r="E124" s="60" t="str">
        <f>IF(E123&gt;0,IF(AND(SUM(D123:E123)=1,AA123=1),C123-SUM(D124:D124),ROUND(C123*E123,2)),"")</f>
        <v/>
      </c>
      <c r="F124" s="60" t="str">
        <f>IF(F123&gt;0,IF(AND(SUM(D123:F123)=1,AA123=1),C123-SUM(D124:E124),ROUND(C123*F123,2)),"")</f>
        <v/>
      </c>
      <c r="G124" s="60" t="str">
        <f>IF(G123&gt;0,IF(AND(SUM(D123:G123)=1,AA123=1),C123-SUM(D124:F124),ROUND(C123*G123,2)),"")</f>
        <v/>
      </c>
      <c r="H124" s="61" t="str">
        <f>IF(H123&gt;0,IF(AND(SUM(D123:H123)=1,AA123=1),C123-SUM(D124:G124),ROUND(C123*H123,2)),"")</f>
        <v/>
      </c>
      <c r="I124" s="62" t="str">
        <f>IF(I123&gt;0,IF(AND(SUM(D123:I123)=1,AA123=1),C123-SUM(D124:H124),ROUND(C123*I123,2)),"")</f>
        <v/>
      </c>
      <c r="J124" s="60" t="str">
        <f>IF(J123&gt;0,IF(AND(SUM(D123:J123)=1,AA123=1),C123-SUM(D124:I124),ROUND(C123*J123,2)),"")</f>
        <v/>
      </c>
      <c r="K124" s="60" t="str">
        <f>IF(K123&gt;0,IF(AND(SUM(D123:K123)=1,AA123=1),C123-SUM(D124:J124),ROUND(C123*K123,2)),"")</f>
        <v/>
      </c>
      <c r="L124" s="60" t="str">
        <f>IF(L123&gt;0,IF(AND(SUM(D123:L123)=1,AA123=1),C123-SUM(D124:K124),ROUND(C123*L123,2)),"")</f>
        <v/>
      </c>
      <c r="M124" s="60" t="str">
        <f>IF(M123&gt;0,IF(AND(SUM(D123:M123)=1,AA123=1),C123-SUM(D124:L124),ROUND(C123*M123,2)),"")</f>
        <v/>
      </c>
      <c r="N124" s="60" t="str">
        <f>IF(N123&gt;0,IF(AND(SUM(D123:N123)=1,AA123=1),C123-SUM(D124:M124),ROUND(C123*N123,2)),"")</f>
        <v/>
      </c>
      <c r="O124" s="60" t="str">
        <f>IF(O123&gt;0,IF(AND(SUM(D123:O123)=1,AA123=1),C123-SUM(D124:N124),ROUND(C123*O123,2)),"")</f>
        <v/>
      </c>
      <c r="P124" s="60" t="str">
        <f>IF(P123&gt;0,IF(AND(SUM(D123:P123)=1,AA123=1),C123-SUM(D124:O124),ROUND(C123*P123,2)),"")</f>
        <v/>
      </c>
      <c r="Q124" s="60" t="str">
        <f>IF(Q123&gt;0,IF(AND(SUM(D123:Q123)=1,AA123=1),C123-SUM(D124:P124),ROUND(C123*Q123,2)),"")</f>
        <v/>
      </c>
      <c r="R124" s="60" t="str">
        <f>IF(R123&gt;0,IF(AND(SUM(D123:R123)=1,AA123=1),C123-SUM(D124:Q124),ROUND(C123*R123,2)),"")</f>
        <v/>
      </c>
      <c r="S124" s="59">
        <f>IF(S123&gt;0,IF(AND(SUM(D123:S123)=1,AA123=1),C123-SUM(D124:R124),ROUND(C123*S123,2)),"")</f>
        <v>348945.09</v>
      </c>
      <c r="T124" s="60" t="str">
        <f>IF(T123&gt;0,IF(AND(SUM(D123:T123)=1,AA123=1),C123-SUM(D124:S124),ROUND(C123*T123,2)),"")</f>
        <v/>
      </c>
      <c r="U124" s="60" t="str">
        <f>IF(U123&gt;0,IF(AND(SUM(D123:U123)=1,AA123=1),C123-SUM(D124:T124),ROUND(C123*U123,2)),"")</f>
        <v/>
      </c>
      <c r="V124" s="60" t="str">
        <f>IF(V123&gt;0,IF(AND(SUM(D123:V123)=1,AA123=1),C123-SUM(D124:U124),ROUND(C123*V123,2)),"")</f>
        <v/>
      </c>
      <c r="W124" s="60" t="str">
        <f>IF(W123&gt;0,IF(AND(SUM(D123:W123)=1,AA123=1),C123-SUM(D124:V124),ROUND(C123*W123,2)),"")</f>
        <v/>
      </c>
      <c r="X124" s="60" t="str">
        <f>IF(X123&gt;0,IF(AND(SUM(D123:X123)=1,AA123=1),C123-SUM(D124:W124),ROUND(C123*X123,2)),"")</f>
        <v/>
      </c>
      <c r="Y124" s="60" t="str">
        <f>IF(Y123&gt;0,IF(AND(SUM(D123:Y123)=1,AA123=1),C123-SUM(D124:X124),ROUND(C123*Y123,2)),"")</f>
        <v/>
      </c>
      <c r="Z124" s="60" t="str">
        <f>IF(Z123&gt;0,IF(AND(SUM(D123:Z123)=1,AA123=1),C123-SUM(D124:Y124),ROUND(C123*Z123,2)),"")</f>
        <v/>
      </c>
      <c r="AA124" s="63">
        <f t="shared" si="3"/>
        <v>348945.09</v>
      </c>
    </row>
    <row r="125" spans="1:27" ht="12" customHeight="1" x14ac:dyDescent="0.25">
      <c r="A125" s="121" t="s">
        <v>1387</v>
      </c>
      <c r="B125" s="122" t="s">
        <v>1388</v>
      </c>
      <c r="C125" s="123">
        <v>313265.37</v>
      </c>
      <c r="D125" s="55"/>
      <c r="E125" s="55"/>
      <c r="F125" s="55"/>
      <c r="G125" s="55"/>
      <c r="H125" s="56"/>
      <c r="I125" s="57"/>
      <c r="J125" s="55"/>
      <c r="K125" s="55"/>
      <c r="L125" s="55"/>
      <c r="M125" s="55"/>
      <c r="N125" s="55"/>
      <c r="O125" s="55"/>
      <c r="P125" s="55"/>
      <c r="Q125" s="55"/>
      <c r="R125" s="55"/>
      <c r="S125" s="54">
        <v>1</v>
      </c>
      <c r="T125" s="55"/>
      <c r="U125" s="55"/>
      <c r="V125" s="55"/>
      <c r="W125" s="55"/>
      <c r="X125" s="55"/>
      <c r="Y125" s="55"/>
      <c r="Z125" s="55"/>
      <c r="AA125" s="58">
        <f t="shared" si="3"/>
        <v>1</v>
      </c>
    </row>
    <row r="126" spans="1:27" ht="12.95" customHeight="1" x14ac:dyDescent="0.25">
      <c r="A126" s="121"/>
      <c r="B126" s="122"/>
      <c r="C126" s="123"/>
      <c r="D126" s="60" t="str">
        <f>IF(D125&gt;0,ROUND(C125*D125,2),"")</f>
        <v/>
      </c>
      <c r="E126" s="60" t="str">
        <f>IF(E125&gt;0,IF(AND(SUM(D125:E125)=1,AA125=1),C125-SUM(D126:D126),ROUND(C125*E125,2)),"")</f>
        <v/>
      </c>
      <c r="F126" s="60" t="str">
        <f>IF(F125&gt;0,IF(AND(SUM(D125:F125)=1,AA125=1),C125-SUM(D126:E126),ROUND(C125*F125,2)),"")</f>
        <v/>
      </c>
      <c r="G126" s="60" t="str">
        <f>IF(G125&gt;0,IF(AND(SUM(D125:G125)=1,AA125=1),C125-SUM(D126:F126),ROUND(C125*G125,2)),"")</f>
        <v/>
      </c>
      <c r="H126" s="61" t="str">
        <f>IF(H125&gt;0,IF(AND(SUM(D125:H125)=1,AA125=1),C125-SUM(D126:G126),ROUND(C125*H125,2)),"")</f>
        <v/>
      </c>
      <c r="I126" s="62" t="str">
        <f>IF(I125&gt;0,IF(AND(SUM(D125:I125)=1,AA125=1),C125-SUM(D126:H126),ROUND(C125*I125,2)),"")</f>
        <v/>
      </c>
      <c r="J126" s="60" t="str">
        <f>IF(J125&gt;0,IF(AND(SUM(D125:J125)=1,AA125=1),C125-SUM(D126:I126),ROUND(C125*J125,2)),"")</f>
        <v/>
      </c>
      <c r="K126" s="60" t="str">
        <f>IF(K125&gt;0,IF(AND(SUM(D125:K125)=1,AA125=1),C125-SUM(D126:J126),ROUND(C125*K125,2)),"")</f>
        <v/>
      </c>
      <c r="L126" s="60" t="str">
        <f>IF(L125&gt;0,IF(AND(SUM(D125:L125)=1,AA125=1),C125-SUM(D126:K126),ROUND(C125*L125,2)),"")</f>
        <v/>
      </c>
      <c r="M126" s="60" t="str">
        <f>IF(M125&gt;0,IF(AND(SUM(D125:M125)=1,AA125=1),C125-SUM(D126:L126),ROUND(C125*M125,2)),"")</f>
        <v/>
      </c>
      <c r="N126" s="60" t="str">
        <f>IF(N125&gt;0,IF(AND(SUM(D125:N125)=1,AA125=1),C125-SUM(D126:M126),ROUND(C125*N125,2)),"")</f>
        <v/>
      </c>
      <c r="O126" s="60" t="str">
        <f>IF(O125&gt;0,IF(AND(SUM(D125:O125)=1,AA125=1),C125-SUM(D126:N126),ROUND(C125*O125,2)),"")</f>
        <v/>
      </c>
      <c r="P126" s="60" t="str">
        <f>IF(P125&gt;0,IF(AND(SUM(D125:P125)=1,AA125=1),C125-SUM(D126:O126),ROUND(C125*P125,2)),"")</f>
        <v/>
      </c>
      <c r="Q126" s="60" t="str">
        <f>IF(Q125&gt;0,IF(AND(SUM(D125:Q125)=1,AA125=1),C125-SUM(D126:P126),ROUND(C125*Q125,2)),"")</f>
        <v/>
      </c>
      <c r="R126" s="60" t="str">
        <f>IF(R125&gt;0,IF(AND(SUM(D125:R125)=1,AA125=1),C125-SUM(D126:Q126),ROUND(C125*R125,2)),"")</f>
        <v/>
      </c>
      <c r="S126" s="59">
        <f>IF(S125&gt;0,IF(AND(SUM(D125:S125)=1,AA125=1),C125-SUM(D126:R126),ROUND(C125*S125,2)),"")</f>
        <v>313265.37</v>
      </c>
      <c r="T126" s="60" t="str">
        <f>IF(T125&gt;0,IF(AND(SUM(D125:T125)=1,AA125=1),C125-SUM(D126:S126),ROUND(C125*T125,2)),"")</f>
        <v/>
      </c>
      <c r="U126" s="60" t="str">
        <f>IF(U125&gt;0,IF(AND(SUM(D125:U125)=1,AA125=1),C125-SUM(D126:T126),ROUND(C125*U125,2)),"")</f>
        <v/>
      </c>
      <c r="V126" s="60" t="str">
        <f>IF(V125&gt;0,IF(AND(SUM(D125:V125)=1,AA125=1),C125-SUM(D126:U126),ROUND(C125*V125,2)),"")</f>
        <v/>
      </c>
      <c r="W126" s="60" t="str">
        <f>IF(W125&gt;0,IF(AND(SUM(D125:W125)=1,AA125=1),C125-SUM(D126:V126),ROUND(C125*W125,2)),"")</f>
        <v/>
      </c>
      <c r="X126" s="60" t="str">
        <f>IF(X125&gt;0,IF(AND(SUM(D125:X125)=1,AA125=1),C125-SUM(D126:W126),ROUND(C125*X125,2)),"")</f>
        <v/>
      </c>
      <c r="Y126" s="60" t="str">
        <f>IF(Y125&gt;0,IF(AND(SUM(D125:Y125)=1,AA125=1),C125-SUM(D126:X126),ROUND(C125*Y125,2)),"")</f>
        <v/>
      </c>
      <c r="Z126" s="60" t="str">
        <f>IF(Z125&gt;0,IF(AND(SUM(D125:Z125)=1,AA125=1),C125-SUM(D126:Y126),ROUND(C125*Z125,2)),"")</f>
        <v/>
      </c>
      <c r="AA126" s="63">
        <f t="shared" si="3"/>
        <v>313265.37</v>
      </c>
    </row>
    <row r="127" spans="1:27" ht="12" customHeight="1" x14ac:dyDescent="0.25">
      <c r="A127" s="121" t="s">
        <v>1409</v>
      </c>
      <c r="B127" s="122" t="s">
        <v>1410</v>
      </c>
      <c r="C127" s="123">
        <v>305157.75</v>
      </c>
      <c r="D127" s="55"/>
      <c r="E127" s="55"/>
      <c r="F127" s="55"/>
      <c r="G127" s="55"/>
      <c r="H127" s="56"/>
      <c r="I127" s="57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4">
        <v>1</v>
      </c>
      <c r="U127" s="55"/>
      <c r="V127" s="55"/>
      <c r="W127" s="55"/>
      <c r="X127" s="55"/>
      <c r="Y127" s="55"/>
      <c r="Z127" s="55"/>
      <c r="AA127" s="58">
        <f t="shared" si="3"/>
        <v>1</v>
      </c>
    </row>
    <row r="128" spans="1:27" ht="12.95" customHeight="1" x14ac:dyDescent="0.25">
      <c r="A128" s="121"/>
      <c r="B128" s="122"/>
      <c r="C128" s="123"/>
      <c r="D128" s="60" t="str">
        <f>IF(D127&gt;0,ROUND(C127*D127,2),"")</f>
        <v/>
      </c>
      <c r="E128" s="60" t="str">
        <f>IF(E127&gt;0,IF(AND(SUM(D127:E127)=1,AA127=1),C127-SUM(D128:D128),ROUND(C127*E127,2)),"")</f>
        <v/>
      </c>
      <c r="F128" s="60" t="str">
        <f>IF(F127&gt;0,IF(AND(SUM(D127:F127)=1,AA127=1),C127-SUM(D128:E128),ROUND(C127*F127,2)),"")</f>
        <v/>
      </c>
      <c r="G128" s="60" t="str">
        <f>IF(G127&gt;0,IF(AND(SUM(D127:G127)=1,AA127=1),C127-SUM(D128:F128),ROUND(C127*G127,2)),"")</f>
        <v/>
      </c>
      <c r="H128" s="61" t="str">
        <f>IF(H127&gt;0,IF(AND(SUM(D127:H127)=1,AA127=1),C127-SUM(D128:G128),ROUND(C127*H127,2)),"")</f>
        <v/>
      </c>
      <c r="I128" s="62" t="str">
        <f>IF(I127&gt;0,IF(AND(SUM(D127:I127)=1,AA127=1),C127-SUM(D128:H128),ROUND(C127*I127,2)),"")</f>
        <v/>
      </c>
      <c r="J128" s="60" t="str">
        <f>IF(J127&gt;0,IF(AND(SUM(D127:J127)=1,AA127=1),C127-SUM(D128:I128),ROUND(C127*J127,2)),"")</f>
        <v/>
      </c>
      <c r="K128" s="60" t="str">
        <f>IF(K127&gt;0,IF(AND(SUM(D127:K127)=1,AA127=1),C127-SUM(D128:J128),ROUND(C127*K127,2)),"")</f>
        <v/>
      </c>
      <c r="L128" s="60" t="str">
        <f>IF(L127&gt;0,IF(AND(SUM(D127:L127)=1,AA127=1),C127-SUM(D128:K128),ROUND(C127*L127,2)),"")</f>
        <v/>
      </c>
      <c r="M128" s="60" t="str">
        <f>IF(M127&gt;0,IF(AND(SUM(D127:M127)=1,AA127=1),C127-SUM(D128:L128),ROUND(C127*M127,2)),"")</f>
        <v/>
      </c>
      <c r="N128" s="60" t="str">
        <f>IF(N127&gt;0,IF(AND(SUM(D127:N127)=1,AA127=1),C127-SUM(D128:M128),ROUND(C127*N127,2)),"")</f>
        <v/>
      </c>
      <c r="O128" s="60" t="str">
        <f>IF(O127&gt;0,IF(AND(SUM(D127:O127)=1,AA127=1),C127-SUM(D128:N128),ROUND(C127*O127,2)),"")</f>
        <v/>
      </c>
      <c r="P128" s="60" t="str">
        <f>IF(P127&gt;0,IF(AND(SUM(D127:P127)=1,AA127=1),C127-SUM(D128:O128),ROUND(C127*P127,2)),"")</f>
        <v/>
      </c>
      <c r="Q128" s="60" t="str">
        <f>IF(Q127&gt;0,IF(AND(SUM(D127:Q127)=1,AA127=1),C127-SUM(D128:P128),ROUND(C127*Q127,2)),"")</f>
        <v/>
      </c>
      <c r="R128" s="60" t="str">
        <f>IF(R127&gt;0,IF(AND(SUM(D127:R127)=1,AA127=1),C127-SUM(D128:Q128),ROUND(C127*R127,2)),"")</f>
        <v/>
      </c>
      <c r="S128" s="60" t="str">
        <f>IF(S127&gt;0,IF(AND(SUM(D127:S127)=1,AA127=1),C127-SUM(D128:R128),ROUND(C127*S127,2)),"")</f>
        <v/>
      </c>
      <c r="T128" s="59">
        <f>IF(T127&gt;0,IF(AND(SUM(D127:T127)=1,AA127=1),C127-SUM(D128:S128),ROUND(C127*T127,2)),"")</f>
        <v>305157.75</v>
      </c>
      <c r="U128" s="60" t="str">
        <f>IF(U127&gt;0,IF(AND(SUM(D127:U127)=1,AA127=1),C127-SUM(D128:T128),ROUND(C127*U127,2)),"")</f>
        <v/>
      </c>
      <c r="V128" s="60" t="str">
        <f>IF(V127&gt;0,IF(AND(SUM(D127:V127)=1,AA127=1),C127-SUM(D128:U128),ROUND(C127*V127,2)),"")</f>
        <v/>
      </c>
      <c r="W128" s="60" t="str">
        <f>IF(W127&gt;0,IF(AND(SUM(D127:W127)=1,AA127=1),C127-SUM(D128:V128),ROUND(C127*W127,2)),"")</f>
        <v/>
      </c>
      <c r="X128" s="60" t="str">
        <f>IF(X127&gt;0,IF(AND(SUM(D127:X127)=1,AA127=1),C127-SUM(D128:W128),ROUND(C127*X127,2)),"")</f>
        <v/>
      </c>
      <c r="Y128" s="60" t="str">
        <f>IF(Y127&gt;0,IF(AND(SUM(D127:Y127)=1,AA127=1),C127-SUM(D128:X128),ROUND(C127*Y127,2)),"")</f>
        <v/>
      </c>
      <c r="Z128" s="60" t="str">
        <f>IF(Z127&gt;0,IF(AND(SUM(D127:Z127)=1,AA127=1),C127-SUM(D128:Y128),ROUND(C127*Z127,2)),"")</f>
        <v/>
      </c>
      <c r="AA128" s="63">
        <f t="shared" si="3"/>
        <v>305157.75</v>
      </c>
    </row>
    <row r="129" spans="1:27" ht="12" customHeight="1" x14ac:dyDescent="0.25">
      <c r="A129" s="121" t="s">
        <v>1431</v>
      </c>
      <c r="B129" s="122" t="s">
        <v>1432</v>
      </c>
      <c r="C129" s="123">
        <v>330982.84999999998</v>
      </c>
      <c r="D129" s="55"/>
      <c r="E129" s="55"/>
      <c r="F129" s="55"/>
      <c r="G129" s="55"/>
      <c r="H129" s="56"/>
      <c r="I129" s="57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4">
        <v>1</v>
      </c>
      <c r="U129" s="55"/>
      <c r="V129" s="55"/>
      <c r="W129" s="55"/>
      <c r="X129" s="55"/>
      <c r="Y129" s="55"/>
      <c r="Z129" s="55"/>
      <c r="AA129" s="58">
        <f t="shared" si="3"/>
        <v>1</v>
      </c>
    </row>
    <row r="130" spans="1:27" ht="12.95" customHeight="1" x14ac:dyDescent="0.25">
      <c r="A130" s="121"/>
      <c r="B130" s="122"/>
      <c r="C130" s="123"/>
      <c r="D130" s="60" t="str">
        <f>IF(D129&gt;0,ROUND(C129*D129,2),"")</f>
        <v/>
      </c>
      <c r="E130" s="60" t="str">
        <f>IF(E129&gt;0,IF(AND(SUM(D129:E129)=1,AA129=1),C129-SUM(D130:D130),ROUND(C129*E129,2)),"")</f>
        <v/>
      </c>
      <c r="F130" s="60" t="str">
        <f>IF(F129&gt;0,IF(AND(SUM(D129:F129)=1,AA129=1),C129-SUM(D130:E130),ROUND(C129*F129,2)),"")</f>
        <v/>
      </c>
      <c r="G130" s="60" t="str">
        <f>IF(G129&gt;0,IF(AND(SUM(D129:G129)=1,AA129=1),C129-SUM(D130:F130),ROUND(C129*G129,2)),"")</f>
        <v/>
      </c>
      <c r="H130" s="61" t="str">
        <f>IF(H129&gt;0,IF(AND(SUM(D129:H129)=1,AA129=1),C129-SUM(D130:G130),ROUND(C129*H129,2)),"")</f>
        <v/>
      </c>
      <c r="I130" s="62" t="str">
        <f>IF(I129&gt;0,IF(AND(SUM(D129:I129)=1,AA129=1),C129-SUM(D130:H130),ROUND(C129*I129,2)),"")</f>
        <v/>
      </c>
      <c r="J130" s="60" t="str">
        <f>IF(J129&gt;0,IF(AND(SUM(D129:J129)=1,AA129=1),C129-SUM(D130:I130),ROUND(C129*J129,2)),"")</f>
        <v/>
      </c>
      <c r="K130" s="60" t="str">
        <f>IF(K129&gt;0,IF(AND(SUM(D129:K129)=1,AA129=1),C129-SUM(D130:J130),ROUND(C129*K129,2)),"")</f>
        <v/>
      </c>
      <c r="L130" s="60" t="str">
        <f>IF(L129&gt;0,IF(AND(SUM(D129:L129)=1,AA129=1),C129-SUM(D130:K130),ROUND(C129*L129,2)),"")</f>
        <v/>
      </c>
      <c r="M130" s="60" t="str">
        <f>IF(M129&gt;0,IF(AND(SUM(D129:M129)=1,AA129=1),C129-SUM(D130:L130),ROUND(C129*M129,2)),"")</f>
        <v/>
      </c>
      <c r="N130" s="60" t="str">
        <f>IF(N129&gt;0,IF(AND(SUM(D129:N129)=1,AA129=1),C129-SUM(D130:M130),ROUND(C129*N129,2)),"")</f>
        <v/>
      </c>
      <c r="O130" s="60" t="str">
        <f>IF(O129&gt;0,IF(AND(SUM(D129:O129)=1,AA129=1),C129-SUM(D130:N130),ROUND(C129*O129,2)),"")</f>
        <v/>
      </c>
      <c r="P130" s="60" t="str">
        <f>IF(P129&gt;0,IF(AND(SUM(D129:P129)=1,AA129=1),C129-SUM(D130:O130),ROUND(C129*P129,2)),"")</f>
        <v/>
      </c>
      <c r="Q130" s="60" t="str">
        <f>IF(Q129&gt;0,IF(AND(SUM(D129:Q129)=1,AA129=1),C129-SUM(D130:P130),ROUND(C129*Q129,2)),"")</f>
        <v/>
      </c>
      <c r="R130" s="60" t="str">
        <f>IF(R129&gt;0,IF(AND(SUM(D129:R129)=1,AA129=1),C129-SUM(D130:Q130),ROUND(C129*R129,2)),"")</f>
        <v/>
      </c>
      <c r="S130" s="60" t="str">
        <f>IF(S129&gt;0,IF(AND(SUM(D129:S129)=1,AA129=1),C129-SUM(D130:R130),ROUND(C129*S129,2)),"")</f>
        <v/>
      </c>
      <c r="T130" s="59">
        <f>IF(T129&gt;0,IF(AND(SUM(D129:T129)=1,AA129=1),C129-SUM(D130:S130),ROUND(C129*T129,2)),"")</f>
        <v>330982.84999999998</v>
      </c>
      <c r="U130" s="60" t="str">
        <f>IF(U129&gt;0,IF(AND(SUM(D129:U129)=1,AA129=1),C129-SUM(D130:T130),ROUND(C129*U129,2)),"")</f>
        <v/>
      </c>
      <c r="V130" s="60" t="str">
        <f>IF(V129&gt;0,IF(AND(SUM(D129:V129)=1,AA129=1),C129-SUM(D130:U130),ROUND(C129*V129,2)),"")</f>
        <v/>
      </c>
      <c r="W130" s="60" t="str">
        <f>IF(W129&gt;0,IF(AND(SUM(D129:W129)=1,AA129=1),C129-SUM(D130:V130),ROUND(C129*W129,2)),"")</f>
        <v/>
      </c>
      <c r="X130" s="60" t="str">
        <f>IF(X129&gt;0,IF(AND(SUM(D129:X129)=1,AA129=1),C129-SUM(D130:W130),ROUND(C129*X129,2)),"")</f>
        <v/>
      </c>
      <c r="Y130" s="60" t="str">
        <f>IF(Y129&gt;0,IF(AND(SUM(D129:Y129)=1,AA129=1),C129-SUM(D130:X130),ROUND(C129*Y129,2)),"")</f>
        <v/>
      </c>
      <c r="Z130" s="60" t="str">
        <f>IF(Z129&gt;0,IF(AND(SUM(D129:Z129)=1,AA129=1),C129-SUM(D130:Y130),ROUND(C129*Z129,2)),"")</f>
        <v/>
      </c>
      <c r="AA130" s="63">
        <f t="shared" si="3"/>
        <v>330982.84999999998</v>
      </c>
    </row>
    <row r="131" spans="1:27" ht="12" customHeight="1" x14ac:dyDescent="0.25">
      <c r="A131" s="121" t="s">
        <v>1453</v>
      </c>
      <c r="B131" s="122" t="s">
        <v>1454</v>
      </c>
      <c r="C131" s="123">
        <v>345297.24</v>
      </c>
      <c r="D131" s="55"/>
      <c r="E131" s="55"/>
      <c r="F131" s="55"/>
      <c r="G131" s="55"/>
      <c r="H131" s="56"/>
      <c r="I131" s="57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4">
        <v>1</v>
      </c>
      <c r="U131" s="55"/>
      <c r="V131" s="55"/>
      <c r="W131" s="55"/>
      <c r="X131" s="55"/>
      <c r="Y131" s="55"/>
      <c r="Z131" s="55"/>
      <c r="AA131" s="58">
        <f t="shared" ref="AA131:AA162" si="4">SUM(D131:Z131)</f>
        <v>1</v>
      </c>
    </row>
    <row r="132" spans="1:27" ht="12.95" customHeight="1" x14ac:dyDescent="0.25">
      <c r="A132" s="121"/>
      <c r="B132" s="122"/>
      <c r="C132" s="123"/>
      <c r="D132" s="60" t="str">
        <f>IF(D131&gt;0,ROUND(C131*D131,2),"")</f>
        <v/>
      </c>
      <c r="E132" s="60" t="str">
        <f>IF(E131&gt;0,IF(AND(SUM(D131:E131)=1,AA131=1),C131-SUM(D132:D132),ROUND(C131*E131,2)),"")</f>
        <v/>
      </c>
      <c r="F132" s="60" t="str">
        <f>IF(F131&gt;0,IF(AND(SUM(D131:F131)=1,AA131=1),C131-SUM(D132:E132),ROUND(C131*F131,2)),"")</f>
        <v/>
      </c>
      <c r="G132" s="60" t="str">
        <f>IF(G131&gt;0,IF(AND(SUM(D131:G131)=1,AA131=1),C131-SUM(D132:F132),ROUND(C131*G131,2)),"")</f>
        <v/>
      </c>
      <c r="H132" s="61" t="str">
        <f>IF(H131&gt;0,IF(AND(SUM(D131:H131)=1,AA131=1),C131-SUM(D132:G132),ROUND(C131*H131,2)),"")</f>
        <v/>
      </c>
      <c r="I132" s="62" t="str">
        <f>IF(I131&gt;0,IF(AND(SUM(D131:I131)=1,AA131=1),C131-SUM(D132:H132),ROUND(C131*I131,2)),"")</f>
        <v/>
      </c>
      <c r="J132" s="60" t="str">
        <f>IF(J131&gt;0,IF(AND(SUM(D131:J131)=1,AA131=1),C131-SUM(D132:I132),ROUND(C131*J131,2)),"")</f>
        <v/>
      </c>
      <c r="K132" s="60" t="str">
        <f>IF(K131&gt;0,IF(AND(SUM(D131:K131)=1,AA131=1),C131-SUM(D132:J132),ROUND(C131*K131,2)),"")</f>
        <v/>
      </c>
      <c r="L132" s="60" t="str">
        <f>IF(L131&gt;0,IF(AND(SUM(D131:L131)=1,AA131=1),C131-SUM(D132:K132),ROUND(C131*L131,2)),"")</f>
        <v/>
      </c>
      <c r="M132" s="60" t="str">
        <f>IF(M131&gt;0,IF(AND(SUM(D131:M131)=1,AA131=1),C131-SUM(D132:L132),ROUND(C131*M131,2)),"")</f>
        <v/>
      </c>
      <c r="N132" s="60" t="str">
        <f>IF(N131&gt;0,IF(AND(SUM(D131:N131)=1,AA131=1),C131-SUM(D132:M132),ROUND(C131*N131,2)),"")</f>
        <v/>
      </c>
      <c r="O132" s="60" t="str">
        <f>IF(O131&gt;0,IF(AND(SUM(D131:O131)=1,AA131=1),C131-SUM(D132:N132),ROUND(C131*O131,2)),"")</f>
        <v/>
      </c>
      <c r="P132" s="60" t="str">
        <f>IF(P131&gt;0,IF(AND(SUM(D131:P131)=1,AA131=1),C131-SUM(D132:O132),ROUND(C131*P131,2)),"")</f>
        <v/>
      </c>
      <c r="Q132" s="60" t="str">
        <f>IF(Q131&gt;0,IF(AND(SUM(D131:Q131)=1,AA131=1),C131-SUM(D132:P132),ROUND(C131*Q131,2)),"")</f>
        <v/>
      </c>
      <c r="R132" s="60" t="str">
        <f>IF(R131&gt;0,IF(AND(SUM(D131:R131)=1,AA131=1),C131-SUM(D132:Q132),ROUND(C131*R131,2)),"")</f>
        <v/>
      </c>
      <c r="S132" s="60" t="str">
        <f>IF(S131&gt;0,IF(AND(SUM(D131:S131)=1,AA131=1),C131-SUM(D132:R132),ROUND(C131*S131,2)),"")</f>
        <v/>
      </c>
      <c r="T132" s="59">
        <f>IF(T131&gt;0,IF(AND(SUM(D131:T131)=1,AA131=1),C131-SUM(D132:S132),ROUND(C131*T131,2)),"")</f>
        <v>345297.24</v>
      </c>
      <c r="U132" s="60" t="str">
        <f>IF(U131&gt;0,IF(AND(SUM(D131:U131)=1,AA131=1),C131-SUM(D132:T132),ROUND(C131*U131,2)),"")</f>
        <v/>
      </c>
      <c r="V132" s="60" t="str">
        <f>IF(V131&gt;0,IF(AND(SUM(D131:V131)=1,AA131=1),C131-SUM(D132:U132),ROUND(C131*V131,2)),"")</f>
        <v/>
      </c>
      <c r="W132" s="60" t="str">
        <f>IF(W131&gt;0,IF(AND(SUM(D131:W131)=1,AA131=1),C131-SUM(D132:V132),ROUND(C131*W131,2)),"")</f>
        <v/>
      </c>
      <c r="X132" s="60" t="str">
        <f>IF(X131&gt;0,IF(AND(SUM(D131:X131)=1,AA131=1),C131-SUM(D132:W132),ROUND(C131*X131,2)),"")</f>
        <v/>
      </c>
      <c r="Y132" s="60" t="str">
        <f>IF(Y131&gt;0,IF(AND(SUM(D131:Y131)=1,AA131=1),C131-SUM(D132:X132),ROUND(C131*Y131,2)),"")</f>
        <v/>
      </c>
      <c r="Z132" s="60" t="str">
        <f>IF(Z131&gt;0,IF(AND(SUM(D131:Z131)=1,AA131=1),C131-SUM(D132:Y132),ROUND(C131*Z131,2)),"")</f>
        <v/>
      </c>
      <c r="AA132" s="63">
        <f t="shared" si="4"/>
        <v>345297.24</v>
      </c>
    </row>
    <row r="133" spans="1:27" ht="12" customHeight="1" x14ac:dyDescent="0.25">
      <c r="A133" s="121" t="s">
        <v>1475</v>
      </c>
      <c r="B133" s="122" t="s">
        <v>1476</v>
      </c>
      <c r="C133" s="123">
        <v>362310.45</v>
      </c>
      <c r="D133" s="55"/>
      <c r="E133" s="55"/>
      <c r="F133" s="55"/>
      <c r="G133" s="55"/>
      <c r="H133" s="56"/>
      <c r="I133" s="57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4">
        <v>1</v>
      </c>
      <c r="U133" s="55"/>
      <c r="V133" s="55"/>
      <c r="W133" s="55"/>
      <c r="X133" s="55"/>
      <c r="Y133" s="55"/>
      <c r="Z133" s="55"/>
      <c r="AA133" s="58">
        <f t="shared" si="4"/>
        <v>1</v>
      </c>
    </row>
    <row r="134" spans="1:27" ht="12.95" customHeight="1" x14ac:dyDescent="0.25">
      <c r="A134" s="121"/>
      <c r="B134" s="122"/>
      <c r="C134" s="123"/>
      <c r="D134" s="60" t="str">
        <f>IF(D133&gt;0,ROUND(C133*D133,2),"")</f>
        <v/>
      </c>
      <c r="E134" s="60" t="str">
        <f>IF(E133&gt;0,IF(AND(SUM(D133:E133)=1,AA133=1),C133-SUM(D134:D134),ROUND(C133*E133,2)),"")</f>
        <v/>
      </c>
      <c r="F134" s="60" t="str">
        <f>IF(F133&gt;0,IF(AND(SUM(D133:F133)=1,AA133=1),C133-SUM(D134:E134),ROUND(C133*F133,2)),"")</f>
        <v/>
      </c>
      <c r="G134" s="60" t="str">
        <f>IF(G133&gt;0,IF(AND(SUM(D133:G133)=1,AA133=1),C133-SUM(D134:F134),ROUND(C133*G133,2)),"")</f>
        <v/>
      </c>
      <c r="H134" s="61" t="str">
        <f>IF(H133&gt;0,IF(AND(SUM(D133:H133)=1,AA133=1),C133-SUM(D134:G134),ROUND(C133*H133,2)),"")</f>
        <v/>
      </c>
      <c r="I134" s="62" t="str">
        <f>IF(I133&gt;0,IF(AND(SUM(D133:I133)=1,AA133=1),C133-SUM(D134:H134),ROUND(C133*I133,2)),"")</f>
        <v/>
      </c>
      <c r="J134" s="60" t="str">
        <f>IF(J133&gt;0,IF(AND(SUM(D133:J133)=1,AA133=1),C133-SUM(D134:I134),ROUND(C133*J133,2)),"")</f>
        <v/>
      </c>
      <c r="K134" s="60" t="str">
        <f>IF(K133&gt;0,IF(AND(SUM(D133:K133)=1,AA133=1),C133-SUM(D134:J134),ROUND(C133*K133,2)),"")</f>
        <v/>
      </c>
      <c r="L134" s="60" t="str">
        <f>IF(L133&gt;0,IF(AND(SUM(D133:L133)=1,AA133=1),C133-SUM(D134:K134),ROUND(C133*L133,2)),"")</f>
        <v/>
      </c>
      <c r="M134" s="60" t="str">
        <f>IF(M133&gt;0,IF(AND(SUM(D133:M133)=1,AA133=1),C133-SUM(D134:L134),ROUND(C133*M133,2)),"")</f>
        <v/>
      </c>
      <c r="N134" s="60" t="str">
        <f>IF(N133&gt;0,IF(AND(SUM(D133:N133)=1,AA133=1),C133-SUM(D134:M134),ROUND(C133*N133,2)),"")</f>
        <v/>
      </c>
      <c r="O134" s="60" t="str">
        <f>IF(O133&gt;0,IF(AND(SUM(D133:O133)=1,AA133=1),C133-SUM(D134:N134),ROUND(C133*O133,2)),"")</f>
        <v/>
      </c>
      <c r="P134" s="60" t="str">
        <f>IF(P133&gt;0,IF(AND(SUM(D133:P133)=1,AA133=1),C133-SUM(D134:O134),ROUND(C133*P133,2)),"")</f>
        <v/>
      </c>
      <c r="Q134" s="60" t="str">
        <f>IF(Q133&gt;0,IF(AND(SUM(D133:Q133)=1,AA133=1),C133-SUM(D134:P134),ROUND(C133*Q133,2)),"")</f>
        <v/>
      </c>
      <c r="R134" s="60" t="str">
        <f>IF(R133&gt;0,IF(AND(SUM(D133:R133)=1,AA133=1),C133-SUM(D134:Q134),ROUND(C133*R133,2)),"")</f>
        <v/>
      </c>
      <c r="S134" s="60" t="str">
        <f>IF(S133&gt;0,IF(AND(SUM(D133:S133)=1,AA133=1),C133-SUM(D134:R134),ROUND(C133*S133,2)),"")</f>
        <v/>
      </c>
      <c r="T134" s="59">
        <f>IF(T133&gt;0,IF(AND(SUM(D133:T133)=1,AA133=1),C133-SUM(D134:S134),ROUND(C133*T133,2)),"")</f>
        <v>362310.45</v>
      </c>
      <c r="U134" s="60" t="str">
        <f>IF(U133&gt;0,IF(AND(SUM(D133:U133)=1,AA133=1),C133-SUM(D134:T134),ROUND(C133*U133,2)),"")</f>
        <v/>
      </c>
      <c r="V134" s="60" t="str">
        <f>IF(V133&gt;0,IF(AND(SUM(D133:V133)=1,AA133=1),C133-SUM(D134:U134),ROUND(C133*V133,2)),"")</f>
        <v/>
      </c>
      <c r="W134" s="60" t="str">
        <f>IF(W133&gt;0,IF(AND(SUM(D133:W133)=1,AA133=1),C133-SUM(D134:V134),ROUND(C133*W133,2)),"")</f>
        <v/>
      </c>
      <c r="X134" s="60" t="str">
        <f>IF(X133&gt;0,IF(AND(SUM(D133:X133)=1,AA133=1),C133-SUM(D134:W134),ROUND(C133*X133,2)),"")</f>
        <v/>
      </c>
      <c r="Y134" s="60" t="str">
        <f>IF(Y133&gt;0,IF(AND(SUM(D133:Y133)=1,AA133=1),C133-SUM(D134:X134),ROUND(C133*Y133,2)),"")</f>
        <v/>
      </c>
      <c r="Z134" s="60" t="str">
        <f>IF(Z133&gt;0,IF(AND(SUM(D133:Z133)=1,AA133=1),C133-SUM(D134:Y134),ROUND(C133*Z133,2)),"")</f>
        <v/>
      </c>
      <c r="AA134" s="63">
        <f t="shared" si="4"/>
        <v>362310.45</v>
      </c>
    </row>
    <row r="135" spans="1:27" ht="12" customHeight="1" x14ac:dyDescent="0.25">
      <c r="A135" s="121" t="s">
        <v>1497</v>
      </c>
      <c r="B135" s="122" t="s">
        <v>1498</v>
      </c>
      <c r="C135" s="123">
        <v>347110.28</v>
      </c>
      <c r="D135" s="55"/>
      <c r="E135" s="55"/>
      <c r="F135" s="55"/>
      <c r="G135" s="55"/>
      <c r="H135" s="56"/>
      <c r="I135" s="57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4">
        <v>1</v>
      </c>
      <c r="U135" s="55"/>
      <c r="V135" s="55"/>
      <c r="W135" s="55"/>
      <c r="X135" s="55"/>
      <c r="Y135" s="55"/>
      <c r="Z135" s="55"/>
      <c r="AA135" s="58">
        <f t="shared" si="4"/>
        <v>1</v>
      </c>
    </row>
    <row r="136" spans="1:27" ht="12.95" customHeight="1" x14ac:dyDescent="0.25">
      <c r="A136" s="121"/>
      <c r="B136" s="122"/>
      <c r="C136" s="123"/>
      <c r="D136" s="60" t="str">
        <f>IF(D135&gt;0,ROUND(C135*D135,2),"")</f>
        <v/>
      </c>
      <c r="E136" s="60" t="str">
        <f>IF(E135&gt;0,IF(AND(SUM(D135:E135)=1,AA135=1),C135-SUM(D136:D136),ROUND(C135*E135,2)),"")</f>
        <v/>
      </c>
      <c r="F136" s="60" t="str">
        <f>IF(F135&gt;0,IF(AND(SUM(D135:F135)=1,AA135=1),C135-SUM(D136:E136),ROUND(C135*F135,2)),"")</f>
        <v/>
      </c>
      <c r="G136" s="60" t="str">
        <f>IF(G135&gt;0,IF(AND(SUM(D135:G135)=1,AA135=1),C135-SUM(D136:F136),ROUND(C135*G135,2)),"")</f>
        <v/>
      </c>
      <c r="H136" s="61" t="str">
        <f>IF(H135&gt;0,IF(AND(SUM(D135:H135)=1,AA135=1),C135-SUM(D136:G136),ROUND(C135*H135,2)),"")</f>
        <v/>
      </c>
      <c r="I136" s="62" t="str">
        <f>IF(I135&gt;0,IF(AND(SUM(D135:I135)=1,AA135=1),C135-SUM(D136:H136),ROUND(C135*I135,2)),"")</f>
        <v/>
      </c>
      <c r="J136" s="60" t="str">
        <f>IF(J135&gt;0,IF(AND(SUM(D135:J135)=1,AA135=1),C135-SUM(D136:I136),ROUND(C135*J135,2)),"")</f>
        <v/>
      </c>
      <c r="K136" s="60" t="str">
        <f>IF(K135&gt;0,IF(AND(SUM(D135:K135)=1,AA135=1),C135-SUM(D136:J136),ROUND(C135*K135,2)),"")</f>
        <v/>
      </c>
      <c r="L136" s="60" t="str">
        <f>IF(L135&gt;0,IF(AND(SUM(D135:L135)=1,AA135=1),C135-SUM(D136:K136),ROUND(C135*L135,2)),"")</f>
        <v/>
      </c>
      <c r="M136" s="60" t="str">
        <f>IF(M135&gt;0,IF(AND(SUM(D135:M135)=1,AA135=1),C135-SUM(D136:L136),ROUND(C135*M135,2)),"")</f>
        <v/>
      </c>
      <c r="N136" s="60" t="str">
        <f>IF(N135&gt;0,IF(AND(SUM(D135:N135)=1,AA135=1),C135-SUM(D136:M136),ROUND(C135*N135,2)),"")</f>
        <v/>
      </c>
      <c r="O136" s="60" t="str">
        <f>IF(O135&gt;0,IF(AND(SUM(D135:O135)=1,AA135=1),C135-SUM(D136:N136),ROUND(C135*O135,2)),"")</f>
        <v/>
      </c>
      <c r="P136" s="60" t="str">
        <f>IF(P135&gt;0,IF(AND(SUM(D135:P135)=1,AA135=1),C135-SUM(D136:O136),ROUND(C135*P135,2)),"")</f>
        <v/>
      </c>
      <c r="Q136" s="60" t="str">
        <f>IF(Q135&gt;0,IF(AND(SUM(D135:Q135)=1,AA135=1),C135-SUM(D136:P136),ROUND(C135*Q135,2)),"")</f>
        <v/>
      </c>
      <c r="R136" s="60" t="str">
        <f>IF(R135&gt;0,IF(AND(SUM(D135:R135)=1,AA135=1),C135-SUM(D136:Q136),ROUND(C135*R135,2)),"")</f>
        <v/>
      </c>
      <c r="S136" s="60" t="str">
        <f>IF(S135&gt;0,IF(AND(SUM(D135:S135)=1,AA135=1),C135-SUM(D136:R136),ROUND(C135*S135,2)),"")</f>
        <v/>
      </c>
      <c r="T136" s="59">
        <f>IF(T135&gt;0,IF(AND(SUM(D135:T135)=1,AA135=1),C135-SUM(D136:S136),ROUND(C135*T135,2)),"")</f>
        <v>347110.28</v>
      </c>
      <c r="U136" s="60" t="str">
        <f>IF(U135&gt;0,IF(AND(SUM(D135:U135)=1,AA135=1),C135-SUM(D136:T136),ROUND(C135*U135,2)),"")</f>
        <v/>
      </c>
      <c r="V136" s="60" t="str">
        <f>IF(V135&gt;0,IF(AND(SUM(D135:V135)=1,AA135=1),C135-SUM(D136:U136),ROUND(C135*V135,2)),"")</f>
        <v/>
      </c>
      <c r="W136" s="60" t="str">
        <f>IF(W135&gt;0,IF(AND(SUM(D135:W135)=1,AA135=1),C135-SUM(D136:V136),ROUND(C135*W135,2)),"")</f>
        <v/>
      </c>
      <c r="X136" s="60" t="str">
        <f>IF(X135&gt;0,IF(AND(SUM(D135:X135)=1,AA135=1),C135-SUM(D136:W136),ROUND(C135*X135,2)),"")</f>
        <v/>
      </c>
      <c r="Y136" s="60" t="str">
        <f>IF(Y135&gt;0,IF(AND(SUM(D135:Y135)=1,AA135=1),C135-SUM(D136:X136),ROUND(C135*Y135,2)),"")</f>
        <v/>
      </c>
      <c r="Z136" s="60" t="str">
        <f>IF(Z135&gt;0,IF(AND(SUM(D135:Z135)=1,AA135=1),C135-SUM(D136:Y136),ROUND(C135*Z135,2)),"")</f>
        <v/>
      </c>
      <c r="AA136" s="63">
        <f t="shared" si="4"/>
        <v>347110.28</v>
      </c>
    </row>
    <row r="137" spans="1:27" ht="12" customHeight="1" x14ac:dyDescent="0.25">
      <c r="A137" s="121" t="s">
        <v>1519</v>
      </c>
      <c r="B137" s="122" t="s">
        <v>1520</v>
      </c>
      <c r="C137" s="123">
        <v>344916.42</v>
      </c>
      <c r="D137" s="55"/>
      <c r="E137" s="55"/>
      <c r="F137" s="55"/>
      <c r="G137" s="55"/>
      <c r="H137" s="56"/>
      <c r="I137" s="57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4">
        <v>1</v>
      </c>
      <c r="V137" s="55"/>
      <c r="W137" s="55"/>
      <c r="X137" s="55"/>
      <c r="Y137" s="55"/>
      <c r="Z137" s="55"/>
      <c r="AA137" s="58">
        <f t="shared" si="4"/>
        <v>1</v>
      </c>
    </row>
    <row r="138" spans="1:27" ht="12.95" customHeight="1" x14ac:dyDescent="0.25">
      <c r="A138" s="121"/>
      <c r="B138" s="122"/>
      <c r="C138" s="123"/>
      <c r="D138" s="60" t="str">
        <f>IF(D137&gt;0,ROUND(C137*D137,2),"")</f>
        <v/>
      </c>
      <c r="E138" s="60" t="str">
        <f>IF(E137&gt;0,IF(AND(SUM(D137:E137)=1,AA137=1),C137-SUM(D138:D138),ROUND(C137*E137,2)),"")</f>
        <v/>
      </c>
      <c r="F138" s="60" t="str">
        <f>IF(F137&gt;0,IF(AND(SUM(D137:F137)=1,AA137=1),C137-SUM(D138:E138),ROUND(C137*F137,2)),"")</f>
        <v/>
      </c>
      <c r="G138" s="60" t="str">
        <f>IF(G137&gt;0,IF(AND(SUM(D137:G137)=1,AA137=1),C137-SUM(D138:F138),ROUND(C137*G137,2)),"")</f>
        <v/>
      </c>
      <c r="H138" s="61" t="str">
        <f>IF(H137&gt;0,IF(AND(SUM(D137:H137)=1,AA137=1),C137-SUM(D138:G138),ROUND(C137*H137,2)),"")</f>
        <v/>
      </c>
      <c r="I138" s="62" t="str">
        <f>IF(I137&gt;0,IF(AND(SUM(D137:I137)=1,AA137=1),C137-SUM(D138:H138),ROUND(C137*I137,2)),"")</f>
        <v/>
      </c>
      <c r="J138" s="60" t="str">
        <f>IF(J137&gt;0,IF(AND(SUM(D137:J137)=1,AA137=1),C137-SUM(D138:I138),ROUND(C137*J137,2)),"")</f>
        <v/>
      </c>
      <c r="K138" s="60" t="str">
        <f>IF(K137&gt;0,IF(AND(SUM(D137:K137)=1,AA137=1),C137-SUM(D138:J138),ROUND(C137*K137,2)),"")</f>
        <v/>
      </c>
      <c r="L138" s="60" t="str">
        <f>IF(L137&gt;0,IF(AND(SUM(D137:L137)=1,AA137=1),C137-SUM(D138:K138),ROUND(C137*L137,2)),"")</f>
        <v/>
      </c>
      <c r="M138" s="60" t="str">
        <f>IF(M137&gt;0,IF(AND(SUM(D137:M137)=1,AA137=1),C137-SUM(D138:L138),ROUND(C137*M137,2)),"")</f>
        <v/>
      </c>
      <c r="N138" s="60" t="str">
        <f>IF(N137&gt;0,IF(AND(SUM(D137:N137)=1,AA137=1),C137-SUM(D138:M138),ROUND(C137*N137,2)),"")</f>
        <v/>
      </c>
      <c r="O138" s="60" t="str">
        <f>IF(O137&gt;0,IF(AND(SUM(D137:O137)=1,AA137=1),C137-SUM(D138:N138),ROUND(C137*O137,2)),"")</f>
        <v/>
      </c>
      <c r="P138" s="60" t="str">
        <f>IF(P137&gt;0,IF(AND(SUM(D137:P137)=1,AA137=1),C137-SUM(D138:O138),ROUND(C137*P137,2)),"")</f>
        <v/>
      </c>
      <c r="Q138" s="60" t="str">
        <f>IF(Q137&gt;0,IF(AND(SUM(D137:Q137)=1,AA137=1),C137-SUM(D138:P138),ROUND(C137*Q137,2)),"")</f>
        <v/>
      </c>
      <c r="R138" s="60" t="str">
        <f>IF(R137&gt;0,IF(AND(SUM(D137:R137)=1,AA137=1),C137-SUM(D138:Q138),ROUND(C137*R137,2)),"")</f>
        <v/>
      </c>
      <c r="S138" s="60" t="str">
        <f>IF(S137&gt;0,IF(AND(SUM(D137:S137)=1,AA137=1),C137-SUM(D138:R138),ROUND(C137*S137,2)),"")</f>
        <v/>
      </c>
      <c r="T138" s="60" t="str">
        <f>IF(T137&gt;0,IF(AND(SUM(D137:T137)=1,AA137=1),C137-SUM(D138:S138),ROUND(C137*T137,2)),"")</f>
        <v/>
      </c>
      <c r="U138" s="59">
        <f>IF(U137&gt;0,IF(AND(SUM(D137:U137)=1,AA137=1),C137-SUM(D138:T138),ROUND(C137*U137,2)),"")</f>
        <v>344916.42</v>
      </c>
      <c r="V138" s="60" t="str">
        <f>IF(V137&gt;0,IF(AND(SUM(D137:V137)=1,AA137=1),C137-SUM(D138:U138),ROUND(C137*V137,2)),"")</f>
        <v/>
      </c>
      <c r="W138" s="60" t="str">
        <f>IF(W137&gt;0,IF(AND(SUM(D137:W137)=1,AA137=1),C137-SUM(D138:V138),ROUND(C137*W137,2)),"")</f>
        <v/>
      </c>
      <c r="X138" s="60" t="str">
        <f>IF(X137&gt;0,IF(AND(SUM(D137:X137)=1,AA137=1),C137-SUM(D138:W138),ROUND(C137*X137,2)),"")</f>
        <v/>
      </c>
      <c r="Y138" s="60" t="str">
        <f>IF(Y137&gt;0,IF(AND(SUM(D137:Y137)=1,AA137=1),C137-SUM(D138:X138),ROUND(C137*Y137,2)),"")</f>
        <v/>
      </c>
      <c r="Z138" s="60" t="str">
        <f>IF(Z137&gt;0,IF(AND(SUM(D137:Z137)=1,AA137=1),C137-SUM(D138:Y138),ROUND(C137*Z137,2)),"")</f>
        <v/>
      </c>
      <c r="AA138" s="63">
        <f t="shared" si="4"/>
        <v>344916.42</v>
      </c>
    </row>
    <row r="139" spans="1:27" ht="12" customHeight="1" x14ac:dyDescent="0.25">
      <c r="A139" s="121" t="s">
        <v>1541</v>
      </c>
      <c r="B139" s="122" t="s">
        <v>1542</v>
      </c>
      <c r="C139" s="123">
        <v>374451.18</v>
      </c>
      <c r="D139" s="55"/>
      <c r="E139" s="55"/>
      <c r="F139" s="55"/>
      <c r="G139" s="55"/>
      <c r="H139" s="56"/>
      <c r="I139" s="57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4">
        <v>1</v>
      </c>
      <c r="V139" s="55"/>
      <c r="W139" s="55"/>
      <c r="X139" s="55"/>
      <c r="Y139" s="55"/>
      <c r="Z139" s="55"/>
      <c r="AA139" s="58">
        <f t="shared" si="4"/>
        <v>1</v>
      </c>
    </row>
    <row r="140" spans="1:27" ht="12.95" customHeight="1" x14ac:dyDescent="0.25">
      <c r="A140" s="121"/>
      <c r="B140" s="122"/>
      <c r="C140" s="123"/>
      <c r="D140" s="60" t="str">
        <f>IF(D139&gt;0,ROUND(C139*D139,2),"")</f>
        <v/>
      </c>
      <c r="E140" s="60" t="str">
        <f>IF(E139&gt;0,IF(AND(SUM(D139:E139)=1,AA139=1),C139-SUM(D140:D140),ROUND(C139*E139,2)),"")</f>
        <v/>
      </c>
      <c r="F140" s="60" t="str">
        <f>IF(F139&gt;0,IF(AND(SUM(D139:F139)=1,AA139=1),C139-SUM(D140:E140),ROUND(C139*F139,2)),"")</f>
        <v/>
      </c>
      <c r="G140" s="60" t="str">
        <f>IF(G139&gt;0,IF(AND(SUM(D139:G139)=1,AA139=1),C139-SUM(D140:F140),ROUND(C139*G139,2)),"")</f>
        <v/>
      </c>
      <c r="H140" s="61" t="str">
        <f>IF(H139&gt;0,IF(AND(SUM(D139:H139)=1,AA139=1),C139-SUM(D140:G140),ROUND(C139*H139,2)),"")</f>
        <v/>
      </c>
      <c r="I140" s="62" t="str">
        <f>IF(I139&gt;0,IF(AND(SUM(D139:I139)=1,AA139=1),C139-SUM(D140:H140),ROUND(C139*I139,2)),"")</f>
        <v/>
      </c>
      <c r="J140" s="60" t="str">
        <f>IF(J139&gt;0,IF(AND(SUM(D139:J139)=1,AA139=1),C139-SUM(D140:I140),ROUND(C139*J139,2)),"")</f>
        <v/>
      </c>
      <c r="K140" s="60" t="str">
        <f>IF(K139&gt;0,IF(AND(SUM(D139:K139)=1,AA139=1),C139-SUM(D140:J140),ROUND(C139*K139,2)),"")</f>
        <v/>
      </c>
      <c r="L140" s="60" t="str">
        <f>IF(L139&gt;0,IF(AND(SUM(D139:L139)=1,AA139=1),C139-SUM(D140:K140),ROUND(C139*L139,2)),"")</f>
        <v/>
      </c>
      <c r="M140" s="60" t="str">
        <f>IF(M139&gt;0,IF(AND(SUM(D139:M139)=1,AA139=1),C139-SUM(D140:L140),ROUND(C139*M139,2)),"")</f>
        <v/>
      </c>
      <c r="N140" s="60" t="str">
        <f>IF(N139&gt;0,IF(AND(SUM(D139:N139)=1,AA139=1),C139-SUM(D140:M140),ROUND(C139*N139,2)),"")</f>
        <v/>
      </c>
      <c r="O140" s="60" t="str">
        <f>IF(O139&gt;0,IF(AND(SUM(D139:O139)=1,AA139=1),C139-SUM(D140:N140),ROUND(C139*O139,2)),"")</f>
        <v/>
      </c>
      <c r="P140" s="60" t="str">
        <f>IF(P139&gt;0,IF(AND(SUM(D139:P139)=1,AA139=1),C139-SUM(D140:O140),ROUND(C139*P139,2)),"")</f>
        <v/>
      </c>
      <c r="Q140" s="60" t="str">
        <f>IF(Q139&gt;0,IF(AND(SUM(D139:Q139)=1,AA139=1),C139-SUM(D140:P140),ROUND(C139*Q139,2)),"")</f>
        <v/>
      </c>
      <c r="R140" s="60" t="str">
        <f>IF(R139&gt;0,IF(AND(SUM(D139:R139)=1,AA139=1),C139-SUM(D140:Q140),ROUND(C139*R139,2)),"")</f>
        <v/>
      </c>
      <c r="S140" s="60" t="str">
        <f>IF(S139&gt;0,IF(AND(SUM(D139:S139)=1,AA139=1),C139-SUM(D140:R140),ROUND(C139*S139,2)),"")</f>
        <v/>
      </c>
      <c r="T140" s="60" t="str">
        <f>IF(T139&gt;0,IF(AND(SUM(D139:T139)=1,AA139=1),C139-SUM(D140:S140),ROUND(C139*T139,2)),"")</f>
        <v/>
      </c>
      <c r="U140" s="59">
        <f>IF(U139&gt;0,IF(AND(SUM(D139:U139)=1,AA139=1),C139-SUM(D140:T140),ROUND(C139*U139,2)),"")</f>
        <v>374451.18</v>
      </c>
      <c r="V140" s="60" t="str">
        <f>IF(V139&gt;0,IF(AND(SUM(D139:V139)=1,AA139=1),C139-SUM(D140:U140),ROUND(C139*V139,2)),"")</f>
        <v/>
      </c>
      <c r="W140" s="60" t="str">
        <f>IF(W139&gt;0,IF(AND(SUM(D139:W139)=1,AA139=1),C139-SUM(D140:V140),ROUND(C139*W139,2)),"")</f>
        <v/>
      </c>
      <c r="X140" s="60" t="str">
        <f>IF(X139&gt;0,IF(AND(SUM(D139:X139)=1,AA139=1),C139-SUM(D140:W140),ROUND(C139*X139,2)),"")</f>
        <v/>
      </c>
      <c r="Y140" s="60" t="str">
        <f>IF(Y139&gt;0,IF(AND(SUM(D139:Y139)=1,AA139=1),C139-SUM(D140:X140),ROUND(C139*Y139,2)),"")</f>
        <v/>
      </c>
      <c r="Z140" s="60" t="str">
        <f>IF(Z139&gt;0,IF(AND(SUM(D139:Z139)=1,AA139=1),C139-SUM(D140:Y140),ROUND(C139*Z139,2)),"")</f>
        <v/>
      </c>
      <c r="AA140" s="63">
        <f t="shared" si="4"/>
        <v>374451.18</v>
      </c>
    </row>
    <row r="141" spans="1:27" ht="12" customHeight="1" x14ac:dyDescent="0.25">
      <c r="A141" s="121" t="s">
        <v>1563</v>
      </c>
      <c r="B141" s="122" t="s">
        <v>1564</v>
      </c>
      <c r="C141" s="123">
        <v>354331.44</v>
      </c>
      <c r="D141" s="55"/>
      <c r="E141" s="55"/>
      <c r="F141" s="55"/>
      <c r="G141" s="55"/>
      <c r="H141" s="56"/>
      <c r="I141" s="57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4">
        <v>1</v>
      </c>
      <c r="V141" s="55"/>
      <c r="W141" s="55"/>
      <c r="X141" s="55"/>
      <c r="Y141" s="55"/>
      <c r="Z141" s="55"/>
      <c r="AA141" s="58">
        <f t="shared" si="4"/>
        <v>1</v>
      </c>
    </row>
    <row r="142" spans="1:27" ht="12.95" customHeight="1" x14ac:dyDescent="0.25">
      <c r="A142" s="121"/>
      <c r="B142" s="122"/>
      <c r="C142" s="123"/>
      <c r="D142" s="60" t="str">
        <f>IF(D141&gt;0,ROUND(C141*D141,2),"")</f>
        <v/>
      </c>
      <c r="E142" s="60" t="str">
        <f>IF(E141&gt;0,IF(AND(SUM(D141:E141)=1,AA141=1),C141-SUM(D142:D142),ROUND(C141*E141,2)),"")</f>
        <v/>
      </c>
      <c r="F142" s="60" t="str">
        <f>IF(F141&gt;0,IF(AND(SUM(D141:F141)=1,AA141=1),C141-SUM(D142:E142),ROUND(C141*F141,2)),"")</f>
        <v/>
      </c>
      <c r="G142" s="60" t="str">
        <f>IF(G141&gt;0,IF(AND(SUM(D141:G141)=1,AA141=1),C141-SUM(D142:F142),ROUND(C141*G141,2)),"")</f>
        <v/>
      </c>
      <c r="H142" s="61" t="str">
        <f>IF(H141&gt;0,IF(AND(SUM(D141:H141)=1,AA141=1),C141-SUM(D142:G142),ROUND(C141*H141,2)),"")</f>
        <v/>
      </c>
      <c r="I142" s="62" t="str">
        <f>IF(I141&gt;0,IF(AND(SUM(D141:I141)=1,AA141=1),C141-SUM(D142:H142),ROUND(C141*I141,2)),"")</f>
        <v/>
      </c>
      <c r="J142" s="60" t="str">
        <f>IF(J141&gt;0,IF(AND(SUM(D141:J141)=1,AA141=1),C141-SUM(D142:I142),ROUND(C141*J141,2)),"")</f>
        <v/>
      </c>
      <c r="K142" s="60" t="str">
        <f>IF(K141&gt;0,IF(AND(SUM(D141:K141)=1,AA141=1),C141-SUM(D142:J142),ROUND(C141*K141,2)),"")</f>
        <v/>
      </c>
      <c r="L142" s="60" t="str">
        <f>IF(L141&gt;0,IF(AND(SUM(D141:L141)=1,AA141=1),C141-SUM(D142:K142),ROUND(C141*L141,2)),"")</f>
        <v/>
      </c>
      <c r="M142" s="60" t="str">
        <f>IF(M141&gt;0,IF(AND(SUM(D141:M141)=1,AA141=1),C141-SUM(D142:L142),ROUND(C141*M141,2)),"")</f>
        <v/>
      </c>
      <c r="N142" s="60" t="str">
        <f>IF(N141&gt;0,IF(AND(SUM(D141:N141)=1,AA141=1),C141-SUM(D142:M142),ROUND(C141*N141,2)),"")</f>
        <v/>
      </c>
      <c r="O142" s="60" t="str">
        <f>IF(O141&gt;0,IF(AND(SUM(D141:O141)=1,AA141=1),C141-SUM(D142:N142),ROUND(C141*O141,2)),"")</f>
        <v/>
      </c>
      <c r="P142" s="60" t="str">
        <f>IF(P141&gt;0,IF(AND(SUM(D141:P141)=1,AA141=1),C141-SUM(D142:O142),ROUND(C141*P141,2)),"")</f>
        <v/>
      </c>
      <c r="Q142" s="60" t="str">
        <f>IF(Q141&gt;0,IF(AND(SUM(D141:Q141)=1,AA141=1),C141-SUM(D142:P142),ROUND(C141*Q141,2)),"")</f>
        <v/>
      </c>
      <c r="R142" s="60" t="str">
        <f>IF(R141&gt;0,IF(AND(SUM(D141:R141)=1,AA141=1),C141-SUM(D142:Q142),ROUND(C141*R141,2)),"")</f>
        <v/>
      </c>
      <c r="S142" s="60" t="str">
        <f>IF(S141&gt;0,IF(AND(SUM(D141:S141)=1,AA141=1),C141-SUM(D142:R142),ROUND(C141*S141,2)),"")</f>
        <v/>
      </c>
      <c r="T142" s="60" t="str">
        <f>IF(T141&gt;0,IF(AND(SUM(D141:T141)=1,AA141=1),C141-SUM(D142:S142),ROUND(C141*T141,2)),"")</f>
        <v/>
      </c>
      <c r="U142" s="59">
        <f>IF(U141&gt;0,IF(AND(SUM(D141:U141)=1,AA141=1),C141-SUM(D142:T142),ROUND(C141*U141,2)),"")</f>
        <v>354331.44</v>
      </c>
      <c r="V142" s="60" t="str">
        <f>IF(V141&gt;0,IF(AND(SUM(D141:V141)=1,AA141=1),C141-SUM(D142:U142),ROUND(C141*V141,2)),"")</f>
        <v/>
      </c>
      <c r="W142" s="60" t="str">
        <f>IF(W141&gt;0,IF(AND(SUM(D141:W141)=1,AA141=1),C141-SUM(D142:V142),ROUND(C141*W141,2)),"")</f>
        <v/>
      </c>
      <c r="X142" s="60" t="str">
        <f>IF(X141&gt;0,IF(AND(SUM(D141:X141)=1,AA141=1),C141-SUM(D142:W142),ROUND(C141*X141,2)),"")</f>
        <v/>
      </c>
      <c r="Y142" s="60" t="str">
        <f>IF(Y141&gt;0,IF(AND(SUM(D141:Y141)=1,AA141=1),C141-SUM(D142:X142),ROUND(C141*Y141,2)),"")</f>
        <v/>
      </c>
      <c r="Z142" s="60" t="str">
        <f>IF(Z141&gt;0,IF(AND(SUM(D141:Z141)=1,AA141=1),C141-SUM(D142:Y142),ROUND(C141*Z141,2)),"")</f>
        <v/>
      </c>
      <c r="AA142" s="63">
        <f t="shared" si="4"/>
        <v>354331.44</v>
      </c>
    </row>
    <row r="143" spans="1:27" ht="12" customHeight="1" x14ac:dyDescent="0.25">
      <c r="A143" s="121" t="s">
        <v>1585</v>
      </c>
      <c r="B143" s="122" t="s">
        <v>1586</v>
      </c>
      <c r="C143" s="123">
        <v>355722.39</v>
      </c>
      <c r="D143" s="55"/>
      <c r="E143" s="55"/>
      <c r="F143" s="55"/>
      <c r="G143" s="55"/>
      <c r="H143" s="56"/>
      <c r="I143" s="57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4">
        <v>1</v>
      </c>
      <c r="V143" s="55"/>
      <c r="W143" s="55"/>
      <c r="X143" s="55"/>
      <c r="Y143" s="55"/>
      <c r="Z143" s="55"/>
      <c r="AA143" s="58">
        <f t="shared" si="4"/>
        <v>1</v>
      </c>
    </row>
    <row r="144" spans="1:27" ht="12.95" customHeight="1" x14ac:dyDescent="0.25">
      <c r="A144" s="121"/>
      <c r="B144" s="122"/>
      <c r="C144" s="123"/>
      <c r="D144" s="60" t="str">
        <f>IF(D143&gt;0,ROUND(C143*D143,2),"")</f>
        <v/>
      </c>
      <c r="E144" s="60" t="str">
        <f>IF(E143&gt;0,IF(AND(SUM(D143:E143)=1,AA143=1),C143-SUM(D144:D144),ROUND(C143*E143,2)),"")</f>
        <v/>
      </c>
      <c r="F144" s="60" t="str">
        <f>IF(F143&gt;0,IF(AND(SUM(D143:F143)=1,AA143=1),C143-SUM(D144:E144),ROUND(C143*F143,2)),"")</f>
        <v/>
      </c>
      <c r="G144" s="60" t="str">
        <f>IF(G143&gt;0,IF(AND(SUM(D143:G143)=1,AA143=1),C143-SUM(D144:F144),ROUND(C143*G143,2)),"")</f>
        <v/>
      </c>
      <c r="H144" s="61" t="str">
        <f>IF(H143&gt;0,IF(AND(SUM(D143:H143)=1,AA143=1),C143-SUM(D144:G144),ROUND(C143*H143,2)),"")</f>
        <v/>
      </c>
      <c r="I144" s="62" t="str">
        <f>IF(I143&gt;0,IF(AND(SUM(D143:I143)=1,AA143=1),C143-SUM(D144:H144),ROUND(C143*I143,2)),"")</f>
        <v/>
      </c>
      <c r="J144" s="60" t="str">
        <f>IF(J143&gt;0,IF(AND(SUM(D143:J143)=1,AA143=1),C143-SUM(D144:I144),ROUND(C143*J143,2)),"")</f>
        <v/>
      </c>
      <c r="K144" s="60" t="str">
        <f>IF(K143&gt;0,IF(AND(SUM(D143:K143)=1,AA143=1),C143-SUM(D144:J144),ROUND(C143*K143,2)),"")</f>
        <v/>
      </c>
      <c r="L144" s="60" t="str">
        <f>IF(L143&gt;0,IF(AND(SUM(D143:L143)=1,AA143=1),C143-SUM(D144:K144),ROUND(C143*L143,2)),"")</f>
        <v/>
      </c>
      <c r="M144" s="60" t="str">
        <f>IF(M143&gt;0,IF(AND(SUM(D143:M143)=1,AA143=1),C143-SUM(D144:L144),ROUND(C143*M143,2)),"")</f>
        <v/>
      </c>
      <c r="N144" s="60" t="str">
        <f>IF(N143&gt;0,IF(AND(SUM(D143:N143)=1,AA143=1),C143-SUM(D144:M144),ROUND(C143*N143,2)),"")</f>
        <v/>
      </c>
      <c r="O144" s="60" t="str">
        <f>IF(O143&gt;0,IF(AND(SUM(D143:O143)=1,AA143=1),C143-SUM(D144:N144),ROUND(C143*O143,2)),"")</f>
        <v/>
      </c>
      <c r="P144" s="60" t="str">
        <f>IF(P143&gt;0,IF(AND(SUM(D143:P143)=1,AA143=1),C143-SUM(D144:O144),ROUND(C143*P143,2)),"")</f>
        <v/>
      </c>
      <c r="Q144" s="60" t="str">
        <f>IF(Q143&gt;0,IF(AND(SUM(D143:Q143)=1,AA143=1),C143-SUM(D144:P144),ROUND(C143*Q143,2)),"")</f>
        <v/>
      </c>
      <c r="R144" s="60" t="str">
        <f>IF(R143&gt;0,IF(AND(SUM(D143:R143)=1,AA143=1),C143-SUM(D144:Q144),ROUND(C143*R143,2)),"")</f>
        <v/>
      </c>
      <c r="S144" s="60" t="str">
        <f>IF(S143&gt;0,IF(AND(SUM(D143:S143)=1,AA143=1),C143-SUM(D144:R144),ROUND(C143*S143,2)),"")</f>
        <v/>
      </c>
      <c r="T144" s="60" t="str">
        <f>IF(T143&gt;0,IF(AND(SUM(D143:T143)=1,AA143=1),C143-SUM(D144:S144),ROUND(C143*T143,2)),"")</f>
        <v/>
      </c>
      <c r="U144" s="59">
        <f>IF(U143&gt;0,IF(AND(SUM(D143:U143)=1,AA143=1),C143-SUM(D144:T144),ROUND(C143*U143,2)),"")</f>
        <v>355722.39</v>
      </c>
      <c r="V144" s="60" t="str">
        <f>IF(V143&gt;0,IF(AND(SUM(D143:V143)=1,AA143=1),C143-SUM(D144:U144),ROUND(C143*V143,2)),"")</f>
        <v/>
      </c>
      <c r="W144" s="60" t="str">
        <f>IF(W143&gt;0,IF(AND(SUM(D143:W143)=1,AA143=1),C143-SUM(D144:V144),ROUND(C143*W143,2)),"")</f>
        <v/>
      </c>
      <c r="X144" s="60" t="str">
        <f>IF(X143&gt;0,IF(AND(SUM(D143:X143)=1,AA143=1),C143-SUM(D144:W144),ROUND(C143*X143,2)),"")</f>
        <v/>
      </c>
      <c r="Y144" s="60" t="str">
        <f>IF(Y143&gt;0,IF(AND(SUM(D143:Y143)=1,AA143=1),C143-SUM(D144:X144),ROUND(C143*Y143,2)),"")</f>
        <v/>
      </c>
      <c r="Z144" s="60" t="str">
        <f>IF(Z143&gt;0,IF(AND(SUM(D143:Z143)=1,AA143=1),C143-SUM(D144:Y144),ROUND(C143*Z143,2)),"")</f>
        <v/>
      </c>
      <c r="AA144" s="63">
        <f t="shared" si="4"/>
        <v>355722.39</v>
      </c>
    </row>
    <row r="145" spans="1:27" ht="12" customHeight="1" x14ac:dyDescent="0.25">
      <c r="A145" s="121" t="s">
        <v>1607</v>
      </c>
      <c r="B145" s="122" t="s">
        <v>1608</v>
      </c>
      <c r="C145" s="123">
        <v>250140.01</v>
      </c>
      <c r="D145" s="55"/>
      <c r="E145" s="55"/>
      <c r="F145" s="55"/>
      <c r="G145" s="55"/>
      <c r="H145" s="56"/>
      <c r="I145" s="57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4">
        <v>1</v>
      </c>
      <c r="W145" s="55"/>
      <c r="X145" s="55"/>
      <c r="Y145" s="55"/>
      <c r="Z145" s="55"/>
      <c r="AA145" s="58">
        <f t="shared" si="4"/>
        <v>1</v>
      </c>
    </row>
    <row r="146" spans="1:27" ht="12.95" customHeight="1" x14ac:dyDescent="0.25">
      <c r="A146" s="121"/>
      <c r="B146" s="122"/>
      <c r="C146" s="123"/>
      <c r="D146" s="60" t="str">
        <f>IF(D145&gt;0,ROUND(C145*D145,2),"")</f>
        <v/>
      </c>
      <c r="E146" s="60" t="str">
        <f>IF(E145&gt;0,IF(AND(SUM(D145:E145)=1,AA145=1),C145-SUM(D146:D146),ROUND(C145*E145,2)),"")</f>
        <v/>
      </c>
      <c r="F146" s="60" t="str">
        <f>IF(F145&gt;0,IF(AND(SUM(D145:F145)=1,AA145=1),C145-SUM(D146:E146),ROUND(C145*F145,2)),"")</f>
        <v/>
      </c>
      <c r="G146" s="60" t="str">
        <f>IF(G145&gt;0,IF(AND(SUM(D145:G145)=1,AA145=1),C145-SUM(D146:F146),ROUND(C145*G145,2)),"")</f>
        <v/>
      </c>
      <c r="H146" s="61" t="str">
        <f>IF(H145&gt;0,IF(AND(SUM(D145:H145)=1,AA145=1),C145-SUM(D146:G146),ROUND(C145*H145,2)),"")</f>
        <v/>
      </c>
      <c r="I146" s="62" t="str">
        <f>IF(I145&gt;0,IF(AND(SUM(D145:I145)=1,AA145=1),C145-SUM(D146:H146),ROUND(C145*I145,2)),"")</f>
        <v/>
      </c>
      <c r="J146" s="60" t="str">
        <f>IF(J145&gt;0,IF(AND(SUM(D145:J145)=1,AA145=1),C145-SUM(D146:I146),ROUND(C145*J145,2)),"")</f>
        <v/>
      </c>
      <c r="K146" s="60" t="str">
        <f>IF(K145&gt;0,IF(AND(SUM(D145:K145)=1,AA145=1),C145-SUM(D146:J146),ROUND(C145*K145,2)),"")</f>
        <v/>
      </c>
      <c r="L146" s="60" t="str">
        <f>IF(L145&gt;0,IF(AND(SUM(D145:L145)=1,AA145=1),C145-SUM(D146:K146),ROUND(C145*L145,2)),"")</f>
        <v/>
      </c>
      <c r="M146" s="60" t="str">
        <f>IF(M145&gt;0,IF(AND(SUM(D145:M145)=1,AA145=1),C145-SUM(D146:L146),ROUND(C145*M145,2)),"")</f>
        <v/>
      </c>
      <c r="N146" s="60" t="str">
        <f>IF(N145&gt;0,IF(AND(SUM(D145:N145)=1,AA145=1),C145-SUM(D146:M146),ROUND(C145*N145,2)),"")</f>
        <v/>
      </c>
      <c r="O146" s="60" t="str">
        <f>IF(O145&gt;0,IF(AND(SUM(D145:O145)=1,AA145=1),C145-SUM(D146:N146),ROUND(C145*O145,2)),"")</f>
        <v/>
      </c>
      <c r="P146" s="60" t="str">
        <f>IF(P145&gt;0,IF(AND(SUM(D145:P145)=1,AA145=1),C145-SUM(D146:O146),ROUND(C145*P145,2)),"")</f>
        <v/>
      </c>
      <c r="Q146" s="60" t="str">
        <f>IF(Q145&gt;0,IF(AND(SUM(D145:Q145)=1,AA145=1),C145-SUM(D146:P146),ROUND(C145*Q145,2)),"")</f>
        <v/>
      </c>
      <c r="R146" s="60" t="str">
        <f>IF(R145&gt;0,IF(AND(SUM(D145:R145)=1,AA145=1),C145-SUM(D146:Q146),ROUND(C145*R145,2)),"")</f>
        <v/>
      </c>
      <c r="S146" s="60" t="str">
        <f>IF(S145&gt;0,IF(AND(SUM(D145:S145)=1,AA145=1),C145-SUM(D146:R146),ROUND(C145*S145,2)),"")</f>
        <v/>
      </c>
      <c r="T146" s="60" t="str">
        <f>IF(T145&gt;0,IF(AND(SUM(D145:T145)=1,AA145=1),C145-SUM(D146:S146),ROUND(C145*T145,2)),"")</f>
        <v/>
      </c>
      <c r="U146" s="60" t="str">
        <f>IF(U145&gt;0,IF(AND(SUM(D145:U145)=1,AA145=1),C145-SUM(D146:T146),ROUND(C145*U145,2)),"")</f>
        <v/>
      </c>
      <c r="V146" s="59">
        <f>IF(V145&gt;0,IF(AND(SUM(D145:V145)=1,AA145=1),C145-SUM(D146:U146),ROUND(C145*V145,2)),"")</f>
        <v>250140.01</v>
      </c>
      <c r="W146" s="60" t="str">
        <f>IF(W145&gt;0,IF(AND(SUM(D145:W145)=1,AA145=1),C145-SUM(D146:V146),ROUND(C145*W145,2)),"")</f>
        <v/>
      </c>
      <c r="X146" s="60" t="str">
        <f>IF(X145&gt;0,IF(AND(SUM(D145:X145)=1,AA145=1),C145-SUM(D146:W146),ROUND(C145*X145,2)),"")</f>
        <v/>
      </c>
      <c r="Y146" s="60" t="str">
        <f>IF(Y145&gt;0,IF(AND(SUM(D145:Y145)=1,AA145=1),C145-SUM(D146:X146),ROUND(C145*Y145,2)),"")</f>
        <v/>
      </c>
      <c r="Z146" s="60" t="str">
        <f>IF(Z145&gt;0,IF(AND(SUM(D145:Z145)=1,AA145=1),C145-SUM(D146:Y146),ROUND(C145*Z145,2)),"")</f>
        <v/>
      </c>
      <c r="AA146" s="63">
        <f t="shared" si="4"/>
        <v>250140.01</v>
      </c>
    </row>
    <row r="147" spans="1:27" ht="12" customHeight="1" x14ac:dyDescent="0.25">
      <c r="A147" s="121" t="s">
        <v>1629</v>
      </c>
      <c r="B147" s="122" t="s">
        <v>1630</v>
      </c>
      <c r="C147" s="123">
        <v>382383.33</v>
      </c>
      <c r="D147" s="55"/>
      <c r="E147" s="55"/>
      <c r="F147" s="55"/>
      <c r="G147" s="55"/>
      <c r="H147" s="56"/>
      <c r="I147" s="57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4">
        <v>1</v>
      </c>
      <c r="W147" s="55"/>
      <c r="X147" s="55"/>
      <c r="Y147" s="55"/>
      <c r="Z147" s="55"/>
      <c r="AA147" s="58">
        <f t="shared" si="4"/>
        <v>1</v>
      </c>
    </row>
    <row r="148" spans="1:27" ht="12.95" customHeight="1" x14ac:dyDescent="0.25">
      <c r="A148" s="121"/>
      <c r="B148" s="122"/>
      <c r="C148" s="123"/>
      <c r="D148" s="60" t="str">
        <f>IF(D147&gt;0,ROUND(C147*D147,2),"")</f>
        <v/>
      </c>
      <c r="E148" s="60" t="str">
        <f>IF(E147&gt;0,IF(AND(SUM(D147:E147)=1,AA147=1),C147-SUM(D148:D148),ROUND(C147*E147,2)),"")</f>
        <v/>
      </c>
      <c r="F148" s="60" t="str">
        <f>IF(F147&gt;0,IF(AND(SUM(D147:F147)=1,AA147=1),C147-SUM(D148:E148),ROUND(C147*F147,2)),"")</f>
        <v/>
      </c>
      <c r="G148" s="60" t="str">
        <f>IF(G147&gt;0,IF(AND(SUM(D147:G147)=1,AA147=1),C147-SUM(D148:F148),ROUND(C147*G147,2)),"")</f>
        <v/>
      </c>
      <c r="H148" s="61" t="str">
        <f>IF(H147&gt;0,IF(AND(SUM(D147:H147)=1,AA147=1),C147-SUM(D148:G148),ROUND(C147*H147,2)),"")</f>
        <v/>
      </c>
      <c r="I148" s="62" t="str">
        <f>IF(I147&gt;0,IF(AND(SUM(D147:I147)=1,AA147=1),C147-SUM(D148:H148),ROUND(C147*I147,2)),"")</f>
        <v/>
      </c>
      <c r="J148" s="60" t="str">
        <f>IF(J147&gt;0,IF(AND(SUM(D147:J147)=1,AA147=1),C147-SUM(D148:I148),ROUND(C147*J147,2)),"")</f>
        <v/>
      </c>
      <c r="K148" s="60" t="str">
        <f>IF(K147&gt;0,IF(AND(SUM(D147:K147)=1,AA147=1),C147-SUM(D148:J148),ROUND(C147*K147,2)),"")</f>
        <v/>
      </c>
      <c r="L148" s="60" t="str">
        <f>IF(L147&gt;0,IF(AND(SUM(D147:L147)=1,AA147=1),C147-SUM(D148:K148),ROUND(C147*L147,2)),"")</f>
        <v/>
      </c>
      <c r="M148" s="60" t="str">
        <f>IF(M147&gt;0,IF(AND(SUM(D147:M147)=1,AA147=1),C147-SUM(D148:L148),ROUND(C147*M147,2)),"")</f>
        <v/>
      </c>
      <c r="N148" s="60" t="str">
        <f>IF(N147&gt;0,IF(AND(SUM(D147:N147)=1,AA147=1),C147-SUM(D148:M148),ROUND(C147*N147,2)),"")</f>
        <v/>
      </c>
      <c r="O148" s="60" t="str">
        <f>IF(O147&gt;0,IF(AND(SUM(D147:O147)=1,AA147=1),C147-SUM(D148:N148),ROUND(C147*O147,2)),"")</f>
        <v/>
      </c>
      <c r="P148" s="60" t="str">
        <f>IF(P147&gt;0,IF(AND(SUM(D147:P147)=1,AA147=1),C147-SUM(D148:O148),ROUND(C147*P147,2)),"")</f>
        <v/>
      </c>
      <c r="Q148" s="60" t="str">
        <f>IF(Q147&gt;0,IF(AND(SUM(D147:Q147)=1,AA147=1),C147-SUM(D148:P148),ROUND(C147*Q147,2)),"")</f>
        <v/>
      </c>
      <c r="R148" s="60" t="str">
        <f>IF(R147&gt;0,IF(AND(SUM(D147:R147)=1,AA147=1),C147-SUM(D148:Q148),ROUND(C147*R147,2)),"")</f>
        <v/>
      </c>
      <c r="S148" s="60" t="str">
        <f>IF(S147&gt;0,IF(AND(SUM(D147:S147)=1,AA147=1),C147-SUM(D148:R148),ROUND(C147*S147,2)),"")</f>
        <v/>
      </c>
      <c r="T148" s="60" t="str">
        <f>IF(T147&gt;0,IF(AND(SUM(D147:T147)=1,AA147=1),C147-SUM(D148:S148),ROUND(C147*T147,2)),"")</f>
        <v/>
      </c>
      <c r="U148" s="60" t="str">
        <f>IF(U147&gt;0,IF(AND(SUM(D147:U147)=1,AA147=1),C147-SUM(D148:T148),ROUND(C147*U147,2)),"")</f>
        <v/>
      </c>
      <c r="V148" s="59">
        <f>IF(V147&gt;0,IF(AND(SUM(D147:V147)=1,AA147=1),C147-SUM(D148:U148),ROUND(C147*V147,2)),"")</f>
        <v>382383.33</v>
      </c>
      <c r="W148" s="60" t="str">
        <f>IF(W147&gt;0,IF(AND(SUM(D147:W147)=1,AA147=1),C147-SUM(D148:V148),ROUND(C147*W147,2)),"")</f>
        <v/>
      </c>
      <c r="X148" s="60" t="str">
        <f>IF(X147&gt;0,IF(AND(SUM(D147:X147)=1,AA147=1),C147-SUM(D148:W148),ROUND(C147*X147,2)),"")</f>
        <v/>
      </c>
      <c r="Y148" s="60" t="str">
        <f>IF(Y147&gt;0,IF(AND(SUM(D147:Y147)=1,AA147=1),C147-SUM(D148:X148),ROUND(C147*Y147,2)),"")</f>
        <v/>
      </c>
      <c r="Z148" s="60" t="str">
        <f>IF(Z147&gt;0,IF(AND(SUM(D147:Z147)=1,AA147=1),C147-SUM(D148:Y148),ROUND(C147*Z147,2)),"")</f>
        <v/>
      </c>
      <c r="AA148" s="63">
        <f t="shared" si="4"/>
        <v>382383.33</v>
      </c>
    </row>
    <row r="149" spans="1:27" ht="12" customHeight="1" x14ac:dyDescent="0.25">
      <c r="A149" s="121" t="s">
        <v>1651</v>
      </c>
      <c r="B149" s="122" t="s">
        <v>1652</v>
      </c>
      <c r="C149" s="123">
        <v>343020.21</v>
      </c>
      <c r="D149" s="55"/>
      <c r="E149" s="55"/>
      <c r="F149" s="55"/>
      <c r="G149" s="55"/>
      <c r="H149" s="56"/>
      <c r="I149" s="57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4">
        <v>1</v>
      </c>
      <c r="W149" s="55"/>
      <c r="X149" s="55"/>
      <c r="Y149" s="55"/>
      <c r="Z149" s="55"/>
      <c r="AA149" s="58">
        <f t="shared" si="4"/>
        <v>1</v>
      </c>
    </row>
    <row r="150" spans="1:27" ht="12.95" customHeight="1" x14ac:dyDescent="0.25">
      <c r="A150" s="121"/>
      <c r="B150" s="122"/>
      <c r="C150" s="123"/>
      <c r="D150" s="60" t="str">
        <f>IF(D149&gt;0,ROUND(C149*D149,2),"")</f>
        <v/>
      </c>
      <c r="E150" s="60" t="str">
        <f>IF(E149&gt;0,IF(AND(SUM(D149:E149)=1,AA149=1),C149-SUM(D150:D150),ROUND(C149*E149,2)),"")</f>
        <v/>
      </c>
      <c r="F150" s="60" t="str">
        <f>IF(F149&gt;0,IF(AND(SUM(D149:F149)=1,AA149=1),C149-SUM(D150:E150),ROUND(C149*F149,2)),"")</f>
        <v/>
      </c>
      <c r="G150" s="60" t="str">
        <f>IF(G149&gt;0,IF(AND(SUM(D149:G149)=1,AA149=1),C149-SUM(D150:F150),ROUND(C149*G149,2)),"")</f>
        <v/>
      </c>
      <c r="H150" s="61" t="str">
        <f>IF(H149&gt;0,IF(AND(SUM(D149:H149)=1,AA149=1),C149-SUM(D150:G150),ROUND(C149*H149,2)),"")</f>
        <v/>
      </c>
      <c r="I150" s="62" t="str">
        <f>IF(I149&gt;0,IF(AND(SUM(D149:I149)=1,AA149=1),C149-SUM(D150:H150),ROUND(C149*I149,2)),"")</f>
        <v/>
      </c>
      <c r="J150" s="60" t="str">
        <f>IF(J149&gt;0,IF(AND(SUM(D149:J149)=1,AA149=1),C149-SUM(D150:I150),ROUND(C149*J149,2)),"")</f>
        <v/>
      </c>
      <c r="K150" s="60" t="str">
        <f>IF(K149&gt;0,IF(AND(SUM(D149:K149)=1,AA149=1),C149-SUM(D150:J150),ROUND(C149*K149,2)),"")</f>
        <v/>
      </c>
      <c r="L150" s="60" t="str">
        <f>IF(L149&gt;0,IF(AND(SUM(D149:L149)=1,AA149=1),C149-SUM(D150:K150),ROUND(C149*L149,2)),"")</f>
        <v/>
      </c>
      <c r="M150" s="60" t="str">
        <f>IF(M149&gt;0,IF(AND(SUM(D149:M149)=1,AA149=1),C149-SUM(D150:L150),ROUND(C149*M149,2)),"")</f>
        <v/>
      </c>
      <c r="N150" s="60" t="str">
        <f>IF(N149&gt;0,IF(AND(SUM(D149:N149)=1,AA149=1),C149-SUM(D150:M150),ROUND(C149*N149,2)),"")</f>
        <v/>
      </c>
      <c r="O150" s="60" t="str">
        <f>IF(O149&gt;0,IF(AND(SUM(D149:O149)=1,AA149=1),C149-SUM(D150:N150),ROUND(C149*O149,2)),"")</f>
        <v/>
      </c>
      <c r="P150" s="60" t="str">
        <f>IF(P149&gt;0,IF(AND(SUM(D149:P149)=1,AA149=1),C149-SUM(D150:O150),ROUND(C149*P149,2)),"")</f>
        <v/>
      </c>
      <c r="Q150" s="60" t="str">
        <f>IF(Q149&gt;0,IF(AND(SUM(D149:Q149)=1,AA149=1),C149-SUM(D150:P150),ROUND(C149*Q149,2)),"")</f>
        <v/>
      </c>
      <c r="R150" s="60" t="str">
        <f>IF(R149&gt;0,IF(AND(SUM(D149:R149)=1,AA149=1),C149-SUM(D150:Q150),ROUND(C149*R149,2)),"")</f>
        <v/>
      </c>
      <c r="S150" s="60" t="str">
        <f>IF(S149&gt;0,IF(AND(SUM(D149:S149)=1,AA149=1),C149-SUM(D150:R150),ROUND(C149*S149,2)),"")</f>
        <v/>
      </c>
      <c r="T150" s="60" t="str">
        <f>IF(T149&gt;0,IF(AND(SUM(D149:T149)=1,AA149=1),C149-SUM(D150:S150),ROUND(C149*T149,2)),"")</f>
        <v/>
      </c>
      <c r="U150" s="60" t="str">
        <f>IF(U149&gt;0,IF(AND(SUM(D149:U149)=1,AA149=1),C149-SUM(D150:T150),ROUND(C149*U149,2)),"")</f>
        <v/>
      </c>
      <c r="V150" s="59">
        <f>IF(V149&gt;0,IF(AND(SUM(D149:V149)=1,AA149=1),C149-SUM(D150:U150),ROUND(C149*V149,2)),"")</f>
        <v>343020.21</v>
      </c>
      <c r="W150" s="60" t="str">
        <f>IF(W149&gt;0,IF(AND(SUM(D149:W149)=1,AA149=1),C149-SUM(D150:V150),ROUND(C149*W149,2)),"")</f>
        <v/>
      </c>
      <c r="X150" s="60" t="str">
        <f>IF(X149&gt;0,IF(AND(SUM(D149:X149)=1,AA149=1),C149-SUM(D150:W150),ROUND(C149*X149,2)),"")</f>
        <v/>
      </c>
      <c r="Y150" s="60" t="str">
        <f>IF(Y149&gt;0,IF(AND(SUM(D149:Y149)=1,AA149=1),C149-SUM(D150:X150),ROUND(C149*Y149,2)),"")</f>
        <v/>
      </c>
      <c r="Z150" s="60" t="str">
        <f>IF(Z149&gt;0,IF(AND(SUM(D149:Z149)=1,AA149=1),C149-SUM(D150:Y150),ROUND(C149*Z149,2)),"")</f>
        <v/>
      </c>
      <c r="AA150" s="63">
        <f t="shared" si="4"/>
        <v>343020.21</v>
      </c>
    </row>
    <row r="151" spans="1:27" ht="12" customHeight="1" x14ac:dyDescent="0.25">
      <c r="A151" s="121" t="s">
        <v>1673</v>
      </c>
      <c r="B151" s="122" t="s">
        <v>1674</v>
      </c>
      <c r="C151" s="123">
        <v>337881.47</v>
      </c>
      <c r="D151" s="55"/>
      <c r="E151" s="55"/>
      <c r="F151" s="55"/>
      <c r="G151" s="55"/>
      <c r="H151" s="56"/>
      <c r="I151" s="57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4">
        <v>1</v>
      </c>
      <c r="W151" s="55"/>
      <c r="X151" s="55"/>
      <c r="Y151" s="55"/>
      <c r="Z151" s="55"/>
      <c r="AA151" s="58">
        <f t="shared" si="4"/>
        <v>1</v>
      </c>
    </row>
    <row r="152" spans="1:27" ht="12.95" customHeight="1" x14ac:dyDescent="0.25">
      <c r="A152" s="121"/>
      <c r="B152" s="122"/>
      <c r="C152" s="123"/>
      <c r="D152" s="60" t="str">
        <f>IF(D151&gt;0,ROUND(C151*D151,2),"")</f>
        <v/>
      </c>
      <c r="E152" s="60" t="str">
        <f>IF(E151&gt;0,IF(AND(SUM(D151:E151)=1,AA151=1),C151-SUM(D152:D152),ROUND(C151*E151,2)),"")</f>
        <v/>
      </c>
      <c r="F152" s="60" t="str">
        <f>IF(F151&gt;0,IF(AND(SUM(D151:F151)=1,AA151=1),C151-SUM(D152:E152),ROUND(C151*F151,2)),"")</f>
        <v/>
      </c>
      <c r="G152" s="60" t="str">
        <f>IF(G151&gt;0,IF(AND(SUM(D151:G151)=1,AA151=1),C151-SUM(D152:F152),ROUND(C151*G151,2)),"")</f>
        <v/>
      </c>
      <c r="H152" s="61" t="str">
        <f>IF(H151&gt;0,IF(AND(SUM(D151:H151)=1,AA151=1),C151-SUM(D152:G152),ROUND(C151*H151,2)),"")</f>
        <v/>
      </c>
      <c r="I152" s="62" t="str">
        <f>IF(I151&gt;0,IF(AND(SUM(D151:I151)=1,AA151=1),C151-SUM(D152:H152),ROUND(C151*I151,2)),"")</f>
        <v/>
      </c>
      <c r="J152" s="60" t="str">
        <f>IF(J151&gt;0,IF(AND(SUM(D151:J151)=1,AA151=1),C151-SUM(D152:I152),ROUND(C151*J151,2)),"")</f>
        <v/>
      </c>
      <c r="K152" s="60" t="str">
        <f>IF(K151&gt;0,IF(AND(SUM(D151:K151)=1,AA151=1),C151-SUM(D152:J152),ROUND(C151*K151,2)),"")</f>
        <v/>
      </c>
      <c r="L152" s="60" t="str">
        <f>IF(L151&gt;0,IF(AND(SUM(D151:L151)=1,AA151=1),C151-SUM(D152:K152),ROUND(C151*L151,2)),"")</f>
        <v/>
      </c>
      <c r="M152" s="60" t="str">
        <f>IF(M151&gt;0,IF(AND(SUM(D151:M151)=1,AA151=1),C151-SUM(D152:L152),ROUND(C151*M151,2)),"")</f>
        <v/>
      </c>
      <c r="N152" s="60" t="str">
        <f>IF(N151&gt;0,IF(AND(SUM(D151:N151)=1,AA151=1),C151-SUM(D152:M152),ROUND(C151*N151,2)),"")</f>
        <v/>
      </c>
      <c r="O152" s="60" t="str">
        <f>IF(O151&gt;0,IF(AND(SUM(D151:O151)=1,AA151=1),C151-SUM(D152:N152),ROUND(C151*O151,2)),"")</f>
        <v/>
      </c>
      <c r="P152" s="60" t="str">
        <f>IF(P151&gt;0,IF(AND(SUM(D151:P151)=1,AA151=1),C151-SUM(D152:O152),ROUND(C151*P151,2)),"")</f>
        <v/>
      </c>
      <c r="Q152" s="60" t="str">
        <f>IF(Q151&gt;0,IF(AND(SUM(D151:Q151)=1,AA151=1),C151-SUM(D152:P152),ROUND(C151*Q151,2)),"")</f>
        <v/>
      </c>
      <c r="R152" s="60" t="str">
        <f>IF(R151&gt;0,IF(AND(SUM(D151:R151)=1,AA151=1),C151-SUM(D152:Q152),ROUND(C151*R151,2)),"")</f>
        <v/>
      </c>
      <c r="S152" s="60" t="str">
        <f>IF(S151&gt;0,IF(AND(SUM(D151:S151)=1,AA151=1),C151-SUM(D152:R152),ROUND(C151*S151,2)),"")</f>
        <v/>
      </c>
      <c r="T152" s="60" t="str">
        <f>IF(T151&gt;0,IF(AND(SUM(D151:T151)=1,AA151=1),C151-SUM(D152:S152),ROUND(C151*T151,2)),"")</f>
        <v/>
      </c>
      <c r="U152" s="60" t="str">
        <f>IF(U151&gt;0,IF(AND(SUM(D151:U151)=1,AA151=1),C151-SUM(D152:T152),ROUND(C151*U151,2)),"")</f>
        <v/>
      </c>
      <c r="V152" s="59">
        <f>IF(V151&gt;0,IF(AND(SUM(D151:V151)=1,AA151=1),C151-SUM(D152:U152),ROUND(C151*V151,2)),"")</f>
        <v>337881.47</v>
      </c>
      <c r="W152" s="60" t="str">
        <f>IF(W151&gt;0,IF(AND(SUM(D151:W151)=1,AA151=1),C151-SUM(D152:V152),ROUND(C151*W151,2)),"")</f>
        <v/>
      </c>
      <c r="X152" s="60" t="str">
        <f>IF(X151&gt;0,IF(AND(SUM(D151:X151)=1,AA151=1),C151-SUM(D152:W152),ROUND(C151*X151,2)),"")</f>
        <v/>
      </c>
      <c r="Y152" s="60" t="str">
        <f>IF(Y151&gt;0,IF(AND(SUM(D151:Y151)=1,AA151=1),C151-SUM(D152:X152),ROUND(C151*Y151,2)),"")</f>
        <v/>
      </c>
      <c r="Z152" s="60" t="str">
        <f>IF(Z151&gt;0,IF(AND(SUM(D151:Z151)=1,AA151=1),C151-SUM(D152:Y152),ROUND(C151*Z151,2)),"")</f>
        <v/>
      </c>
      <c r="AA152" s="63">
        <f t="shared" si="4"/>
        <v>337881.47</v>
      </c>
    </row>
    <row r="153" spans="1:27" ht="12" customHeight="1" x14ac:dyDescent="0.25">
      <c r="A153" s="121" t="s">
        <v>1695</v>
      </c>
      <c r="B153" s="122" t="s">
        <v>1696</v>
      </c>
      <c r="C153" s="123">
        <v>319356.79999999999</v>
      </c>
      <c r="D153" s="55"/>
      <c r="E153" s="55"/>
      <c r="F153" s="55"/>
      <c r="G153" s="55"/>
      <c r="H153" s="56"/>
      <c r="I153" s="57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4">
        <v>1</v>
      </c>
      <c r="W153" s="55"/>
      <c r="X153" s="55"/>
      <c r="Y153" s="55"/>
      <c r="Z153" s="55"/>
      <c r="AA153" s="58">
        <f t="shared" si="4"/>
        <v>1</v>
      </c>
    </row>
    <row r="154" spans="1:27" ht="12.95" customHeight="1" x14ac:dyDescent="0.25">
      <c r="A154" s="121"/>
      <c r="B154" s="122"/>
      <c r="C154" s="123"/>
      <c r="D154" s="60" t="str">
        <f>IF(D153&gt;0,ROUND(C153*D153,2),"")</f>
        <v/>
      </c>
      <c r="E154" s="60" t="str">
        <f>IF(E153&gt;0,IF(AND(SUM(D153:E153)=1,AA153=1),C153-SUM(D154:D154),ROUND(C153*E153,2)),"")</f>
        <v/>
      </c>
      <c r="F154" s="60" t="str">
        <f>IF(F153&gt;0,IF(AND(SUM(D153:F153)=1,AA153=1),C153-SUM(D154:E154),ROUND(C153*F153,2)),"")</f>
        <v/>
      </c>
      <c r="G154" s="60" t="str">
        <f>IF(G153&gt;0,IF(AND(SUM(D153:G153)=1,AA153=1),C153-SUM(D154:F154),ROUND(C153*G153,2)),"")</f>
        <v/>
      </c>
      <c r="H154" s="61" t="str">
        <f>IF(H153&gt;0,IF(AND(SUM(D153:H153)=1,AA153=1),C153-SUM(D154:G154),ROUND(C153*H153,2)),"")</f>
        <v/>
      </c>
      <c r="I154" s="62" t="str">
        <f>IF(I153&gt;0,IF(AND(SUM(D153:I153)=1,AA153=1),C153-SUM(D154:H154),ROUND(C153*I153,2)),"")</f>
        <v/>
      </c>
      <c r="J154" s="60" t="str">
        <f>IF(J153&gt;0,IF(AND(SUM(D153:J153)=1,AA153=1),C153-SUM(D154:I154),ROUND(C153*J153,2)),"")</f>
        <v/>
      </c>
      <c r="K154" s="60" t="str">
        <f>IF(K153&gt;0,IF(AND(SUM(D153:K153)=1,AA153=1),C153-SUM(D154:J154),ROUND(C153*K153,2)),"")</f>
        <v/>
      </c>
      <c r="L154" s="60" t="str">
        <f>IF(L153&gt;0,IF(AND(SUM(D153:L153)=1,AA153=1),C153-SUM(D154:K154),ROUND(C153*L153,2)),"")</f>
        <v/>
      </c>
      <c r="M154" s="60" t="str">
        <f>IF(M153&gt;0,IF(AND(SUM(D153:M153)=1,AA153=1),C153-SUM(D154:L154),ROUND(C153*M153,2)),"")</f>
        <v/>
      </c>
      <c r="N154" s="60" t="str">
        <f>IF(N153&gt;0,IF(AND(SUM(D153:N153)=1,AA153=1),C153-SUM(D154:M154),ROUND(C153*N153,2)),"")</f>
        <v/>
      </c>
      <c r="O154" s="60" t="str">
        <f>IF(O153&gt;0,IF(AND(SUM(D153:O153)=1,AA153=1),C153-SUM(D154:N154),ROUND(C153*O153,2)),"")</f>
        <v/>
      </c>
      <c r="P154" s="60" t="str">
        <f>IF(P153&gt;0,IF(AND(SUM(D153:P153)=1,AA153=1),C153-SUM(D154:O154),ROUND(C153*P153,2)),"")</f>
        <v/>
      </c>
      <c r="Q154" s="60" t="str">
        <f>IF(Q153&gt;0,IF(AND(SUM(D153:Q153)=1,AA153=1),C153-SUM(D154:P154),ROUND(C153*Q153,2)),"")</f>
        <v/>
      </c>
      <c r="R154" s="60" t="str">
        <f>IF(R153&gt;0,IF(AND(SUM(D153:R153)=1,AA153=1),C153-SUM(D154:Q154),ROUND(C153*R153,2)),"")</f>
        <v/>
      </c>
      <c r="S154" s="60" t="str">
        <f>IF(S153&gt;0,IF(AND(SUM(D153:S153)=1,AA153=1),C153-SUM(D154:R154),ROUND(C153*S153,2)),"")</f>
        <v/>
      </c>
      <c r="T154" s="60" t="str">
        <f>IF(T153&gt;0,IF(AND(SUM(D153:T153)=1,AA153=1),C153-SUM(D154:S154),ROUND(C153*T153,2)),"")</f>
        <v/>
      </c>
      <c r="U154" s="60" t="str">
        <f>IF(U153&gt;0,IF(AND(SUM(D153:U153)=1,AA153=1),C153-SUM(D154:T154),ROUND(C153*U153,2)),"")</f>
        <v/>
      </c>
      <c r="V154" s="59">
        <f>IF(V153&gt;0,IF(AND(SUM(D153:V153)=1,AA153=1),C153-SUM(D154:U154),ROUND(C153*V153,2)),"")</f>
        <v>319356.79999999999</v>
      </c>
      <c r="W154" s="60" t="str">
        <f>IF(W153&gt;0,IF(AND(SUM(D153:W153)=1,AA153=1),C153-SUM(D154:V154),ROUND(C153*W153,2)),"")</f>
        <v/>
      </c>
      <c r="X154" s="60" t="str">
        <f>IF(X153&gt;0,IF(AND(SUM(D153:X153)=1,AA153=1),C153-SUM(D154:W154),ROUND(C153*X153,2)),"")</f>
        <v/>
      </c>
      <c r="Y154" s="60" t="str">
        <f>IF(Y153&gt;0,IF(AND(SUM(D153:Y153)=1,AA153=1),C153-SUM(D154:X154),ROUND(C153*Y153,2)),"")</f>
        <v/>
      </c>
      <c r="Z154" s="60" t="str">
        <f>IF(Z153&gt;0,IF(AND(SUM(D153:Z153)=1,AA153=1),C153-SUM(D154:Y154),ROUND(C153*Z153,2)),"")</f>
        <v/>
      </c>
      <c r="AA154" s="63">
        <f t="shared" si="4"/>
        <v>319356.79999999999</v>
      </c>
    </row>
    <row r="155" spans="1:27" ht="12" customHeight="1" x14ac:dyDescent="0.25">
      <c r="A155" s="121" t="s">
        <v>1717</v>
      </c>
      <c r="B155" s="122" t="s">
        <v>1718</v>
      </c>
      <c r="C155" s="123">
        <v>324709.14</v>
      </c>
      <c r="D155" s="55"/>
      <c r="E155" s="55"/>
      <c r="F155" s="55"/>
      <c r="G155" s="55"/>
      <c r="H155" s="56"/>
      <c r="I155" s="57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4">
        <v>1</v>
      </c>
      <c r="X155" s="55"/>
      <c r="Y155" s="55"/>
      <c r="Z155" s="55"/>
      <c r="AA155" s="58">
        <f t="shared" si="4"/>
        <v>1</v>
      </c>
    </row>
    <row r="156" spans="1:27" ht="12.95" customHeight="1" x14ac:dyDescent="0.25">
      <c r="A156" s="121"/>
      <c r="B156" s="122"/>
      <c r="C156" s="123"/>
      <c r="D156" s="60" t="str">
        <f>IF(D155&gt;0,ROUND(C155*D155,2),"")</f>
        <v/>
      </c>
      <c r="E156" s="60" t="str">
        <f>IF(E155&gt;0,IF(AND(SUM(D155:E155)=1,AA155=1),C155-SUM(D156:D156),ROUND(C155*E155,2)),"")</f>
        <v/>
      </c>
      <c r="F156" s="60" t="str">
        <f>IF(F155&gt;0,IF(AND(SUM(D155:F155)=1,AA155=1),C155-SUM(D156:E156),ROUND(C155*F155,2)),"")</f>
        <v/>
      </c>
      <c r="G156" s="60" t="str">
        <f>IF(G155&gt;0,IF(AND(SUM(D155:G155)=1,AA155=1),C155-SUM(D156:F156),ROUND(C155*G155,2)),"")</f>
        <v/>
      </c>
      <c r="H156" s="61" t="str">
        <f>IF(H155&gt;0,IF(AND(SUM(D155:H155)=1,AA155=1),C155-SUM(D156:G156),ROUND(C155*H155,2)),"")</f>
        <v/>
      </c>
      <c r="I156" s="62" t="str">
        <f>IF(I155&gt;0,IF(AND(SUM(D155:I155)=1,AA155=1),C155-SUM(D156:H156),ROUND(C155*I155,2)),"")</f>
        <v/>
      </c>
      <c r="J156" s="60" t="str">
        <f>IF(J155&gt;0,IF(AND(SUM(D155:J155)=1,AA155=1),C155-SUM(D156:I156),ROUND(C155*J155,2)),"")</f>
        <v/>
      </c>
      <c r="K156" s="60" t="str">
        <f>IF(K155&gt;0,IF(AND(SUM(D155:K155)=1,AA155=1),C155-SUM(D156:J156),ROUND(C155*K155,2)),"")</f>
        <v/>
      </c>
      <c r="L156" s="60" t="str">
        <f>IF(L155&gt;0,IF(AND(SUM(D155:L155)=1,AA155=1),C155-SUM(D156:K156),ROUND(C155*L155,2)),"")</f>
        <v/>
      </c>
      <c r="M156" s="60" t="str">
        <f>IF(M155&gt;0,IF(AND(SUM(D155:M155)=1,AA155=1),C155-SUM(D156:L156),ROUND(C155*M155,2)),"")</f>
        <v/>
      </c>
      <c r="N156" s="60" t="str">
        <f>IF(N155&gt;0,IF(AND(SUM(D155:N155)=1,AA155=1),C155-SUM(D156:M156),ROUND(C155*N155,2)),"")</f>
        <v/>
      </c>
      <c r="O156" s="60" t="str">
        <f>IF(O155&gt;0,IF(AND(SUM(D155:O155)=1,AA155=1),C155-SUM(D156:N156),ROUND(C155*O155,2)),"")</f>
        <v/>
      </c>
      <c r="P156" s="60" t="str">
        <f>IF(P155&gt;0,IF(AND(SUM(D155:P155)=1,AA155=1),C155-SUM(D156:O156),ROUND(C155*P155,2)),"")</f>
        <v/>
      </c>
      <c r="Q156" s="60" t="str">
        <f>IF(Q155&gt;0,IF(AND(SUM(D155:Q155)=1,AA155=1),C155-SUM(D156:P156),ROUND(C155*Q155,2)),"")</f>
        <v/>
      </c>
      <c r="R156" s="60" t="str">
        <f>IF(R155&gt;0,IF(AND(SUM(D155:R155)=1,AA155=1),C155-SUM(D156:Q156),ROUND(C155*R155,2)),"")</f>
        <v/>
      </c>
      <c r="S156" s="60" t="str">
        <f>IF(S155&gt;0,IF(AND(SUM(D155:S155)=1,AA155=1),C155-SUM(D156:R156),ROUND(C155*S155,2)),"")</f>
        <v/>
      </c>
      <c r="T156" s="60" t="str">
        <f>IF(T155&gt;0,IF(AND(SUM(D155:T155)=1,AA155=1),C155-SUM(D156:S156),ROUND(C155*T155,2)),"")</f>
        <v/>
      </c>
      <c r="U156" s="60" t="str">
        <f>IF(U155&gt;0,IF(AND(SUM(D155:U155)=1,AA155=1),C155-SUM(D156:T156),ROUND(C155*U155,2)),"")</f>
        <v/>
      </c>
      <c r="V156" s="60" t="str">
        <f>IF(V155&gt;0,IF(AND(SUM(D155:V155)=1,AA155=1),C155-SUM(D156:U156),ROUND(C155*V155,2)),"")</f>
        <v/>
      </c>
      <c r="W156" s="59">
        <f>IF(W155&gt;0,IF(AND(SUM(D155:W155)=1,AA155=1),C155-SUM(D156:V156),ROUND(C155*W155,2)),"")</f>
        <v>324709.14</v>
      </c>
      <c r="X156" s="60" t="str">
        <f>IF(X155&gt;0,IF(AND(SUM(D155:X155)=1,AA155=1),C155-SUM(D156:W156),ROUND(C155*X155,2)),"")</f>
        <v/>
      </c>
      <c r="Y156" s="60" t="str">
        <f>IF(Y155&gt;0,IF(AND(SUM(D155:Y155)=1,AA155=1),C155-SUM(D156:X156),ROUND(C155*Y155,2)),"")</f>
        <v/>
      </c>
      <c r="Z156" s="60" t="str">
        <f>IF(Z155&gt;0,IF(AND(SUM(D155:Z155)=1,AA155=1),C155-SUM(D156:Y156),ROUND(C155*Z155,2)),"")</f>
        <v/>
      </c>
      <c r="AA156" s="63">
        <f t="shared" si="4"/>
        <v>324709.14</v>
      </c>
    </row>
    <row r="157" spans="1:27" ht="12" customHeight="1" x14ac:dyDescent="0.25">
      <c r="A157" s="121" t="s">
        <v>1739</v>
      </c>
      <c r="B157" s="122" t="s">
        <v>1740</v>
      </c>
      <c r="C157" s="123">
        <v>134667.44</v>
      </c>
      <c r="D157" s="55"/>
      <c r="E157" s="55"/>
      <c r="F157" s="55"/>
      <c r="G157" s="55"/>
      <c r="H157" s="56"/>
      <c r="I157" s="57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54">
        <v>1</v>
      </c>
      <c r="X157" s="55"/>
      <c r="Y157" s="55"/>
      <c r="Z157" s="55"/>
      <c r="AA157" s="58">
        <f t="shared" si="4"/>
        <v>1</v>
      </c>
    </row>
    <row r="158" spans="1:27" ht="12.95" customHeight="1" x14ac:dyDescent="0.25">
      <c r="A158" s="121"/>
      <c r="B158" s="122"/>
      <c r="C158" s="123"/>
      <c r="D158" s="60" t="str">
        <f>IF(D157&gt;0,ROUND(C157*D157,2),"")</f>
        <v/>
      </c>
      <c r="E158" s="60" t="str">
        <f>IF(E157&gt;0,IF(AND(SUM(D157:E157)=1,AA157=1),C157-SUM(D158:D158),ROUND(C157*E157,2)),"")</f>
        <v/>
      </c>
      <c r="F158" s="60" t="str">
        <f>IF(F157&gt;0,IF(AND(SUM(D157:F157)=1,AA157=1),C157-SUM(D158:E158),ROUND(C157*F157,2)),"")</f>
        <v/>
      </c>
      <c r="G158" s="60" t="str">
        <f>IF(G157&gt;0,IF(AND(SUM(D157:G157)=1,AA157=1),C157-SUM(D158:F158),ROUND(C157*G157,2)),"")</f>
        <v/>
      </c>
      <c r="H158" s="61" t="str">
        <f>IF(H157&gt;0,IF(AND(SUM(D157:H157)=1,AA157=1),C157-SUM(D158:G158),ROUND(C157*H157,2)),"")</f>
        <v/>
      </c>
      <c r="I158" s="62" t="str">
        <f>IF(I157&gt;0,IF(AND(SUM(D157:I157)=1,AA157=1),C157-SUM(D158:H158),ROUND(C157*I157,2)),"")</f>
        <v/>
      </c>
      <c r="J158" s="60" t="str">
        <f>IF(J157&gt;0,IF(AND(SUM(D157:J157)=1,AA157=1),C157-SUM(D158:I158),ROUND(C157*J157,2)),"")</f>
        <v/>
      </c>
      <c r="K158" s="60" t="str">
        <f>IF(K157&gt;0,IF(AND(SUM(D157:K157)=1,AA157=1),C157-SUM(D158:J158),ROUND(C157*K157,2)),"")</f>
        <v/>
      </c>
      <c r="L158" s="60" t="str">
        <f>IF(L157&gt;0,IF(AND(SUM(D157:L157)=1,AA157=1),C157-SUM(D158:K158),ROUND(C157*L157,2)),"")</f>
        <v/>
      </c>
      <c r="M158" s="60" t="str">
        <f>IF(M157&gt;0,IF(AND(SUM(D157:M157)=1,AA157=1),C157-SUM(D158:L158),ROUND(C157*M157,2)),"")</f>
        <v/>
      </c>
      <c r="N158" s="60" t="str">
        <f>IF(N157&gt;0,IF(AND(SUM(D157:N157)=1,AA157=1),C157-SUM(D158:M158),ROUND(C157*N157,2)),"")</f>
        <v/>
      </c>
      <c r="O158" s="60" t="str">
        <f>IF(O157&gt;0,IF(AND(SUM(D157:O157)=1,AA157=1),C157-SUM(D158:N158),ROUND(C157*O157,2)),"")</f>
        <v/>
      </c>
      <c r="P158" s="60" t="str">
        <f>IF(P157&gt;0,IF(AND(SUM(D157:P157)=1,AA157=1),C157-SUM(D158:O158),ROUND(C157*P157,2)),"")</f>
        <v/>
      </c>
      <c r="Q158" s="60" t="str">
        <f>IF(Q157&gt;0,IF(AND(SUM(D157:Q157)=1,AA157=1),C157-SUM(D158:P158),ROUND(C157*Q157,2)),"")</f>
        <v/>
      </c>
      <c r="R158" s="60" t="str">
        <f>IF(R157&gt;0,IF(AND(SUM(D157:R157)=1,AA157=1),C157-SUM(D158:Q158),ROUND(C157*R157,2)),"")</f>
        <v/>
      </c>
      <c r="S158" s="60" t="str">
        <f>IF(S157&gt;0,IF(AND(SUM(D157:S157)=1,AA157=1),C157-SUM(D158:R158),ROUND(C157*S157,2)),"")</f>
        <v/>
      </c>
      <c r="T158" s="60" t="str">
        <f>IF(T157&gt;0,IF(AND(SUM(D157:T157)=1,AA157=1),C157-SUM(D158:S158),ROUND(C157*T157,2)),"")</f>
        <v/>
      </c>
      <c r="U158" s="60" t="str">
        <f>IF(U157&gt;0,IF(AND(SUM(D157:U157)=1,AA157=1),C157-SUM(D158:T158),ROUND(C157*U157,2)),"")</f>
        <v/>
      </c>
      <c r="V158" s="60" t="str">
        <f>IF(V157&gt;0,IF(AND(SUM(D157:V157)=1,AA157=1),C157-SUM(D158:U158),ROUND(C157*V157,2)),"")</f>
        <v/>
      </c>
      <c r="W158" s="59">
        <f>IF(W157&gt;0,IF(AND(SUM(D157:W157)=1,AA157=1),C157-SUM(D158:V158),ROUND(C157*W157,2)),"")</f>
        <v>134667.44</v>
      </c>
      <c r="X158" s="60" t="str">
        <f>IF(X157&gt;0,IF(AND(SUM(D157:X157)=1,AA157=1),C157-SUM(D158:W158),ROUND(C157*X157,2)),"")</f>
        <v/>
      </c>
      <c r="Y158" s="60" t="str">
        <f>IF(Y157&gt;0,IF(AND(SUM(D157:Y157)=1,AA157=1),C157-SUM(D158:X158),ROUND(C157*Y157,2)),"")</f>
        <v/>
      </c>
      <c r="Z158" s="60" t="str">
        <f>IF(Z157&gt;0,IF(AND(SUM(D157:Z157)=1,AA157=1),C157-SUM(D158:Y158),ROUND(C157*Z157,2)),"")</f>
        <v/>
      </c>
      <c r="AA158" s="63">
        <f t="shared" si="4"/>
        <v>134667.44</v>
      </c>
    </row>
    <row r="159" spans="1:27" ht="12" customHeight="1" x14ac:dyDescent="0.25">
      <c r="A159" s="121" t="s">
        <v>1761</v>
      </c>
      <c r="B159" s="122" t="s">
        <v>1762</v>
      </c>
      <c r="C159" s="123">
        <v>76245.86</v>
      </c>
      <c r="D159" s="55"/>
      <c r="E159" s="55"/>
      <c r="F159" s="55"/>
      <c r="G159" s="55"/>
      <c r="H159" s="56"/>
      <c r="I159" s="57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4">
        <v>1</v>
      </c>
      <c r="X159" s="55"/>
      <c r="Y159" s="55"/>
      <c r="Z159" s="55"/>
      <c r="AA159" s="58">
        <f t="shared" si="4"/>
        <v>1</v>
      </c>
    </row>
    <row r="160" spans="1:27" ht="12.95" customHeight="1" x14ac:dyDescent="0.25">
      <c r="A160" s="121"/>
      <c r="B160" s="122"/>
      <c r="C160" s="123"/>
      <c r="D160" s="60" t="str">
        <f>IF(D159&gt;0,ROUND(C159*D159,2),"")</f>
        <v/>
      </c>
      <c r="E160" s="60" t="str">
        <f>IF(E159&gt;0,IF(AND(SUM(D159:E159)=1,AA159=1),C159-SUM(D160:D160),ROUND(C159*E159,2)),"")</f>
        <v/>
      </c>
      <c r="F160" s="60" t="str">
        <f>IF(F159&gt;0,IF(AND(SUM(D159:F159)=1,AA159=1),C159-SUM(D160:E160),ROUND(C159*F159,2)),"")</f>
        <v/>
      </c>
      <c r="G160" s="60" t="str">
        <f>IF(G159&gt;0,IF(AND(SUM(D159:G159)=1,AA159=1),C159-SUM(D160:F160),ROUND(C159*G159,2)),"")</f>
        <v/>
      </c>
      <c r="H160" s="61" t="str">
        <f>IF(H159&gt;0,IF(AND(SUM(D159:H159)=1,AA159=1),C159-SUM(D160:G160),ROUND(C159*H159,2)),"")</f>
        <v/>
      </c>
      <c r="I160" s="62" t="str">
        <f>IF(I159&gt;0,IF(AND(SUM(D159:I159)=1,AA159=1),C159-SUM(D160:H160),ROUND(C159*I159,2)),"")</f>
        <v/>
      </c>
      <c r="J160" s="60" t="str">
        <f>IF(J159&gt;0,IF(AND(SUM(D159:J159)=1,AA159=1),C159-SUM(D160:I160),ROUND(C159*J159,2)),"")</f>
        <v/>
      </c>
      <c r="K160" s="60" t="str">
        <f>IF(K159&gt;0,IF(AND(SUM(D159:K159)=1,AA159=1),C159-SUM(D160:J160),ROUND(C159*K159,2)),"")</f>
        <v/>
      </c>
      <c r="L160" s="60" t="str">
        <f>IF(L159&gt;0,IF(AND(SUM(D159:L159)=1,AA159=1),C159-SUM(D160:K160),ROUND(C159*L159,2)),"")</f>
        <v/>
      </c>
      <c r="M160" s="60" t="str">
        <f>IF(M159&gt;0,IF(AND(SUM(D159:M159)=1,AA159=1),C159-SUM(D160:L160),ROUND(C159*M159,2)),"")</f>
        <v/>
      </c>
      <c r="N160" s="60" t="str">
        <f>IF(N159&gt;0,IF(AND(SUM(D159:N159)=1,AA159=1),C159-SUM(D160:M160),ROUND(C159*N159,2)),"")</f>
        <v/>
      </c>
      <c r="O160" s="60" t="str">
        <f>IF(O159&gt;0,IF(AND(SUM(D159:O159)=1,AA159=1),C159-SUM(D160:N160),ROUND(C159*O159,2)),"")</f>
        <v/>
      </c>
      <c r="P160" s="60" t="str">
        <f>IF(P159&gt;0,IF(AND(SUM(D159:P159)=1,AA159=1),C159-SUM(D160:O160),ROUND(C159*P159,2)),"")</f>
        <v/>
      </c>
      <c r="Q160" s="60" t="str">
        <f>IF(Q159&gt;0,IF(AND(SUM(D159:Q159)=1,AA159=1),C159-SUM(D160:P160),ROUND(C159*Q159,2)),"")</f>
        <v/>
      </c>
      <c r="R160" s="60" t="str">
        <f>IF(R159&gt;0,IF(AND(SUM(D159:R159)=1,AA159=1),C159-SUM(D160:Q160),ROUND(C159*R159,2)),"")</f>
        <v/>
      </c>
      <c r="S160" s="60" t="str">
        <f>IF(S159&gt;0,IF(AND(SUM(D159:S159)=1,AA159=1),C159-SUM(D160:R160),ROUND(C159*S159,2)),"")</f>
        <v/>
      </c>
      <c r="T160" s="60" t="str">
        <f>IF(T159&gt;0,IF(AND(SUM(D159:T159)=1,AA159=1),C159-SUM(D160:S160),ROUND(C159*T159,2)),"")</f>
        <v/>
      </c>
      <c r="U160" s="60" t="str">
        <f>IF(U159&gt;0,IF(AND(SUM(D159:U159)=1,AA159=1),C159-SUM(D160:T160),ROUND(C159*U159,2)),"")</f>
        <v/>
      </c>
      <c r="V160" s="60" t="str">
        <f>IF(V159&gt;0,IF(AND(SUM(D159:V159)=1,AA159=1),C159-SUM(D160:U160),ROUND(C159*V159,2)),"")</f>
        <v/>
      </c>
      <c r="W160" s="59">
        <f>IF(W159&gt;0,IF(AND(SUM(D159:W159)=1,AA159=1),C159-SUM(D160:V160),ROUND(C159*W159,2)),"")</f>
        <v>76245.86</v>
      </c>
      <c r="X160" s="60" t="str">
        <f>IF(X159&gt;0,IF(AND(SUM(D159:X159)=1,AA159=1),C159-SUM(D160:W160),ROUND(C159*X159,2)),"")</f>
        <v/>
      </c>
      <c r="Y160" s="60" t="str">
        <f>IF(Y159&gt;0,IF(AND(SUM(D159:Y159)=1,AA159=1),C159-SUM(D160:X160),ROUND(C159*Y159,2)),"")</f>
        <v/>
      </c>
      <c r="Z160" s="60" t="str">
        <f>IF(Z159&gt;0,IF(AND(SUM(D159:Z159)=1,AA159=1),C159-SUM(D160:Y160),ROUND(C159*Z159,2)),"")</f>
        <v/>
      </c>
      <c r="AA160" s="63">
        <f t="shared" si="4"/>
        <v>76245.86</v>
      </c>
    </row>
    <row r="161" spans="1:27" ht="12" customHeight="1" x14ac:dyDescent="0.25">
      <c r="A161" s="121" t="s">
        <v>1783</v>
      </c>
      <c r="B161" s="122" t="s">
        <v>1784</v>
      </c>
      <c r="C161" s="123">
        <v>373297.35</v>
      </c>
      <c r="D161" s="55"/>
      <c r="E161" s="55"/>
      <c r="F161" s="55"/>
      <c r="G161" s="55"/>
      <c r="H161" s="56"/>
      <c r="I161" s="57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4">
        <v>1</v>
      </c>
      <c r="X161" s="55"/>
      <c r="Y161" s="55"/>
      <c r="Z161" s="55"/>
      <c r="AA161" s="58">
        <f t="shared" si="4"/>
        <v>1</v>
      </c>
    </row>
    <row r="162" spans="1:27" ht="12.95" customHeight="1" x14ac:dyDescent="0.25">
      <c r="A162" s="121"/>
      <c r="B162" s="122"/>
      <c r="C162" s="123"/>
      <c r="D162" s="60" t="str">
        <f>IF(D161&gt;0,ROUND(C161*D161,2),"")</f>
        <v/>
      </c>
      <c r="E162" s="60" t="str">
        <f>IF(E161&gt;0,IF(AND(SUM(D161:E161)=1,AA161=1),C161-SUM(D162:D162),ROUND(C161*E161,2)),"")</f>
        <v/>
      </c>
      <c r="F162" s="60" t="str">
        <f>IF(F161&gt;0,IF(AND(SUM(D161:F161)=1,AA161=1),C161-SUM(D162:E162),ROUND(C161*F161,2)),"")</f>
        <v/>
      </c>
      <c r="G162" s="60" t="str">
        <f>IF(G161&gt;0,IF(AND(SUM(D161:G161)=1,AA161=1),C161-SUM(D162:F162),ROUND(C161*G161,2)),"")</f>
        <v/>
      </c>
      <c r="H162" s="61" t="str">
        <f>IF(H161&gt;0,IF(AND(SUM(D161:H161)=1,AA161=1),C161-SUM(D162:G162),ROUND(C161*H161,2)),"")</f>
        <v/>
      </c>
      <c r="I162" s="62" t="str">
        <f>IF(I161&gt;0,IF(AND(SUM(D161:I161)=1,AA161=1),C161-SUM(D162:H162),ROUND(C161*I161,2)),"")</f>
        <v/>
      </c>
      <c r="J162" s="60" t="str">
        <f>IF(J161&gt;0,IF(AND(SUM(D161:J161)=1,AA161=1),C161-SUM(D162:I162),ROUND(C161*J161,2)),"")</f>
        <v/>
      </c>
      <c r="K162" s="60" t="str">
        <f>IF(K161&gt;0,IF(AND(SUM(D161:K161)=1,AA161=1),C161-SUM(D162:J162),ROUND(C161*K161,2)),"")</f>
        <v/>
      </c>
      <c r="L162" s="60" t="str">
        <f>IF(L161&gt;0,IF(AND(SUM(D161:L161)=1,AA161=1),C161-SUM(D162:K162),ROUND(C161*L161,2)),"")</f>
        <v/>
      </c>
      <c r="M162" s="60" t="str">
        <f>IF(M161&gt;0,IF(AND(SUM(D161:M161)=1,AA161=1),C161-SUM(D162:L162),ROUND(C161*M161,2)),"")</f>
        <v/>
      </c>
      <c r="N162" s="60" t="str">
        <f>IF(N161&gt;0,IF(AND(SUM(D161:N161)=1,AA161=1),C161-SUM(D162:M162),ROUND(C161*N161,2)),"")</f>
        <v/>
      </c>
      <c r="O162" s="60" t="str">
        <f>IF(O161&gt;0,IF(AND(SUM(D161:O161)=1,AA161=1),C161-SUM(D162:N162),ROUND(C161*O161,2)),"")</f>
        <v/>
      </c>
      <c r="P162" s="60" t="str">
        <f>IF(P161&gt;0,IF(AND(SUM(D161:P161)=1,AA161=1),C161-SUM(D162:O162),ROUND(C161*P161,2)),"")</f>
        <v/>
      </c>
      <c r="Q162" s="60" t="str">
        <f>IF(Q161&gt;0,IF(AND(SUM(D161:Q161)=1,AA161=1),C161-SUM(D162:P162),ROUND(C161*Q161,2)),"")</f>
        <v/>
      </c>
      <c r="R162" s="60" t="str">
        <f>IF(R161&gt;0,IF(AND(SUM(D161:R161)=1,AA161=1),C161-SUM(D162:Q162),ROUND(C161*R161,2)),"")</f>
        <v/>
      </c>
      <c r="S162" s="60" t="str">
        <f>IF(S161&gt;0,IF(AND(SUM(D161:S161)=1,AA161=1),C161-SUM(D162:R162),ROUND(C161*S161,2)),"")</f>
        <v/>
      </c>
      <c r="T162" s="60" t="str">
        <f>IF(T161&gt;0,IF(AND(SUM(D161:T161)=1,AA161=1),C161-SUM(D162:S162),ROUND(C161*T161,2)),"")</f>
        <v/>
      </c>
      <c r="U162" s="60" t="str">
        <f>IF(U161&gt;0,IF(AND(SUM(D161:U161)=1,AA161=1),C161-SUM(D162:T162),ROUND(C161*U161,2)),"")</f>
        <v/>
      </c>
      <c r="V162" s="60" t="str">
        <f>IF(V161&gt;0,IF(AND(SUM(D161:V161)=1,AA161=1),C161-SUM(D162:U162),ROUND(C161*V161,2)),"")</f>
        <v/>
      </c>
      <c r="W162" s="59">
        <f>IF(W161&gt;0,IF(AND(SUM(D161:W161)=1,AA161=1),C161-SUM(D162:V162),ROUND(C161*W161,2)),"")</f>
        <v>373297.35</v>
      </c>
      <c r="X162" s="60" t="str">
        <f>IF(X161&gt;0,IF(AND(SUM(D161:X161)=1,AA161=1),C161-SUM(D162:W162),ROUND(C161*X161,2)),"")</f>
        <v/>
      </c>
      <c r="Y162" s="60" t="str">
        <f>IF(Y161&gt;0,IF(AND(SUM(D161:Y161)=1,AA161=1),C161-SUM(D162:X162),ROUND(C161*Y161,2)),"")</f>
        <v/>
      </c>
      <c r="Z162" s="60" t="str">
        <f>IF(Z161&gt;0,IF(AND(SUM(D161:Z161)=1,AA161=1),C161-SUM(D162:Y162),ROUND(C161*Z161,2)),"")</f>
        <v/>
      </c>
      <c r="AA162" s="63">
        <f t="shared" si="4"/>
        <v>373297.35</v>
      </c>
    </row>
    <row r="163" spans="1:27" ht="12" customHeight="1" x14ac:dyDescent="0.25">
      <c r="A163" s="121" t="s">
        <v>1805</v>
      </c>
      <c r="B163" s="122" t="s">
        <v>1806</v>
      </c>
      <c r="C163" s="123">
        <v>323570.39</v>
      </c>
      <c r="D163" s="55"/>
      <c r="E163" s="55"/>
      <c r="F163" s="55"/>
      <c r="G163" s="55"/>
      <c r="H163" s="56"/>
      <c r="I163" s="57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54">
        <v>1</v>
      </c>
      <c r="X163" s="55"/>
      <c r="Y163" s="55"/>
      <c r="Z163" s="55"/>
      <c r="AA163" s="58">
        <f t="shared" ref="AA163:AA186" si="5">SUM(D163:Z163)</f>
        <v>1</v>
      </c>
    </row>
    <row r="164" spans="1:27" ht="12.95" customHeight="1" x14ac:dyDescent="0.25">
      <c r="A164" s="121"/>
      <c r="B164" s="122"/>
      <c r="C164" s="123"/>
      <c r="D164" s="60" t="str">
        <f>IF(D163&gt;0,ROUND(C163*D163,2),"")</f>
        <v/>
      </c>
      <c r="E164" s="60" t="str">
        <f>IF(E163&gt;0,IF(AND(SUM(D163:E163)=1,AA163=1),C163-SUM(D164:D164),ROUND(C163*E163,2)),"")</f>
        <v/>
      </c>
      <c r="F164" s="60" t="str">
        <f>IF(F163&gt;0,IF(AND(SUM(D163:F163)=1,AA163=1),C163-SUM(D164:E164),ROUND(C163*F163,2)),"")</f>
        <v/>
      </c>
      <c r="G164" s="60" t="str">
        <f>IF(G163&gt;0,IF(AND(SUM(D163:G163)=1,AA163=1),C163-SUM(D164:F164),ROUND(C163*G163,2)),"")</f>
        <v/>
      </c>
      <c r="H164" s="61" t="str">
        <f>IF(H163&gt;0,IF(AND(SUM(D163:H163)=1,AA163=1),C163-SUM(D164:G164),ROUND(C163*H163,2)),"")</f>
        <v/>
      </c>
      <c r="I164" s="62" t="str">
        <f>IF(I163&gt;0,IF(AND(SUM(D163:I163)=1,AA163=1),C163-SUM(D164:H164),ROUND(C163*I163,2)),"")</f>
        <v/>
      </c>
      <c r="J164" s="60" t="str">
        <f>IF(J163&gt;0,IF(AND(SUM(D163:J163)=1,AA163=1),C163-SUM(D164:I164),ROUND(C163*J163,2)),"")</f>
        <v/>
      </c>
      <c r="K164" s="60" t="str">
        <f>IF(K163&gt;0,IF(AND(SUM(D163:K163)=1,AA163=1),C163-SUM(D164:J164),ROUND(C163*K163,2)),"")</f>
        <v/>
      </c>
      <c r="L164" s="60" t="str">
        <f>IF(L163&gt;0,IF(AND(SUM(D163:L163)=1,AA163=1),C163-SUM(D164:K164),ROUND(C163*L163,2)),"")</f>
        <v/>
      </c>
      <c r="M164" s="60" t="str">
        <f>IF(M163&gt;0,IF(AND(SUM(D163:M163)=1,AA163=1),C163-SUM(D164:L164),ROUND(C163*M163,2)),"")</f>
        <v/>
      </c>
      <c r="N164" s="60" t="str">
        <f>IF(N163&gt;0,IF(AND(SUM(D163:N163)=1,AA163=1),C163-SUM(D164:M164),ROUND(C163*N163,2)),"")</f>
        <v/>
      </c>
      <c r="O164" s="60" t="str">
        <f>IF(O163&gt;0,IF(AND(SUM(D163:O163)=1,AA163=1),C163-SUM(D164:N164),ROUND(C163*O163,2)),"")</f>
        <v/>
      </c>
      <c r="P164" s="60" t="str">
        <f>IF(P163&gt;0,IF(AND(SUM(D163:P163)=1,AA163=1),C163-SUM(D164:O164),ROUND(C163*P163,2)),"")</f>
        <v/>
      </c>
      <c r="Q164" s="60" t="str">
        <f>IF(Q163&gt;0,IF(AND(SUM(D163:Q163)=1,AA163=1),C163-SUM(D164:P164),ROUND(C163*Q163,2)),"")</f>
        <v/>
      </c>
      <c r="R164" s="60" t="str">
        <f>IF(R163&gt;0,IF(AND(SUM(D163:R163)=1,AA163=1),C163-SUM(D164:Q164),ROUND(C163*R163,2)),"")</f>
        <v/>
      </c>
      <c r="S164" s="60" t="str">
        <f>IF(S163&gt;0,IF(AND(SUM(D163:S163)=1,AA163=1),C163-SUM(D164:R164),ROUND(C163*S163,2)),"")</f>
        <v/>
      </c>
      <c r="T164" s="60" t="str">
        <f>IF(T163&gt;0,IF(AND(SUM(D163:T163)=1,AA163=1),C163-SUM(D164:S164),ROUND(C163*T163,2)),"")</f>
        <v/>
      </c>
      <c r="U164" s="60" t="str">
        <f>IF(U163&gt;0,IF(AND(SUM(D163:U163)=1,AA163=1),C163-SUM(D164:T164),ROUND(C163*U163,2)),"")</f>
        <v/>
      </c>
      <c r="V164" s="60" t="str">
        <f>IF(V163&gt;0,IF(AND(SUM(D163:V163)=1,AA163=1),C163-SUM(D164:U164),ROUND(C163*V163,2)),"")</f>
        <v/>
      </c>
      <c r="W164" s="59">
        <f>IF(W163&gt;0,IF(AND(SUM(D163:W163)=1,AA163=1),C163-SUM(D164:V164),ROUND(C163*W163,2)),"")</f>
        <v>323570.39</v>
      </c>
      <c r="X164" s="60" t="str">
        <f>IF(X163&gt;0,IF(AND(SUM(D163:X163)=1,AA163=1),C163-SUM(D164:W164),ROUND(C163*X163,2)),"")</f>
        <v/>
      </c>
      <c r="Y164" s="60" t="str">
        <f>IF(Y163&gt;0,IF(AND(SUM(D163:Y163)=1,AA163=1),C163-SUM(D164:X164),ROUND(C163*Y163,2)),"")</f>
        <v/>
      </c>
      <c r="Z164" s="60" t="str">
        <f>IF(Z163&gt;0,IF(AND(SUM(D163:Z163)=1,AA163=1),C163-SUM(D164:Y164),ROUND(C163*Z163,2)),"")</f>
        <v/>
      </c>
      <c r="AA164" s="63">
        <f t="shared" si="5"/>
        <v>323570.39</v>
      </c>
    </row>
    <row r="165" spans="1:27" ht="12" customHeight="1" x14ac:dyDescent="0.25">
      <c r="A165" s="121" t="s">
        <v>1827</v>
      </c>
      <c r="B165" s="122" t="s">
        <v>1828</v>
      </c>
      <c r="C165" s="123">
        <v>213044.51</v>
      </c>
      <c r="D165" s="55"/>
      <c r="E165" s="55"/>
      <c r="F165" s="55"/>
      <c r="G165" s="55"/>
      <c r="H165" s="56"/>
      <c r="I165" s="57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4">
        <v>1</v>
      </c>
      <c r="X165" s="55"/>
      <c r="Y165" s="55"/>
      <c r="Z165" s="55"/>
      <c r="AA165" s="58">
        <f t="shared" si="5"/>
        <v>1</v>
      </c>
    </row>
    <row r="166" spans="1:27" ht="12.95" customHeight="1" x14ac:dyDescent="0.25">
      <c r="A166" s="121"/>
      <c r="B166" s="122"/>
      <c r="C166" s="123"/>
      <c r="D166" s="60" t="str">
        <f>IF(D165&gt;0,ROUND(C165*D165,2),"")</f>
        <v/>
      </c>
      <c r="E166" s="60" t="str">
        <f>IF(E165&gt;0,IF(AND(SUM(D165:E165)=1,AA165=1),C165-SUM(D166:D166),ROUND(C165*E165,2)),"")</f>
        <v/>
      </c>
      <c r="F166" s="60" t="str">
        <f>IF(F165&gt;0,IF(AND(SUM(D165:F165)=1,AA165=1),C165-SUM(D166:E166),ROUND(C165*F165,2)),"")</f>
        <v/>
      </c>
      <c r="G166" s="60" t="str">
        <f>IF(G165&gt;0,IF(AND(SUM(D165:G165)=1,AA165=1),C165-SUM(D166:F166),ROUND(C165*G165,2)),"")</f>
        <v/>
      </c>
      <c r="H166" s="61" t="str">
        <f>IF(H165&gt;0,IF(AND(SUM(D165:H165)=1,AA165=1),C165-SUM(D166:G166),ROUND(C165*H165,2)),"")</f>
        <v/>
      </c>
      <c r="I166" s="62" t="str">
        <f>IF(I165&gt;0,IF(AND(SUM(D165:I165)=1,AA165=1),C165-SUM(D166:H166),ROUND(C165*I165,2)),"")</f>
        <v/>
      </c>
      <c r="J166" s="60" t="str">
        <f>IF(J165&gt;0,IF(AND(SUM(D165:J165)=1,AA165=1),C165-SUM(D166:I166),ROUND(C165*J165,2)),"")</f>
        <v/>
      </c>
      <c r="K166" s="60" t="str">
        <f>IF(K165&gt;0,IF(AND(SUM(D165:K165)=1,AA165=1),C165-SUM(D166:J166),ROUND(C165*K165,2)),"")</f>
        <v/>
      </c>
      <c r="L166" s="60" t="str">
        <f>IF(L165&gt;0,IF(AND(SUM(D165:L165)=1,AA165=1),C165-SUM(D166:K166),ROUND(C165*L165,2)),"")</f>
        <v/>
      </c>
      <c r="M166" s="60" t="str">
        <f>IF(M165&gt;0,IF(AND(SUM(D165:M165)=1,AA165=1),C165-SUM(D166:L166),ROUND(C165*M165,2)),"")</f>
        <v/>
      </c>
      <c r="N166" s="60" t="str">
        <f>IF(N165&gt;0,IF(AND(SUM(D165:N165)=1,AA165=1),C165-SUM(D166:M166),ROUND(C165*N165,2)),"")</f>
        <v/>
      </c>
      <c r="O166" s="60" t="str">
        <f>IF(O165&gt;0,IF(AND(SUM(D165:O165)=1,AA165=1),C165-SUM(D166:N166),ROUND(C165*O165,2)),"")</f>
        <v/>
      </c>
      <c r="P166" s="60" t="str">
        <f>IF(P165&gt;0,IF(AND(SUM(D165:P165)=1,AA165=1),C165-SUM(D166:O166),ROUND(C165*P165,2)),"")</f>
        <v/>
      </c>
      <c r="Q166" s="60" t="str">
        <f>IF(Q165&gt;0,IF(AND(SUM(D165:Q165)=1,AA165=1),C165-SUM(D166:P166),ROUND(C165*Q165,2)),"")</f>
        <v/>
      </c>
      <c r="R166" s="60" t="str">
        <f>IF(R165&gt;0,IF(AND(SUM(D165:R165)=1,AA165=1),C165-SUM(D166:Q166),ROUND(C165*R165,2)),"")</f>
        <v/>
      </c>
      <c r="S166" s="60" t="str">
        <f>IF(S165&gt;0,IF(AND(SUM(D165:S165)=1,AA165=1),C165-SUM(D166:R166),ROUND(C165*S165,2)),"")</f>
        <v/>
      </c>
      <c r="T166" s="60" t="str">
        <f>IF(T165&gt;0,IF(AND(SUM(D165:T165)=1,AA165=1),C165-SUM(D166:S166),ROUND(C165*T165,2)),"")</f>
        <v/>
      </c>
      <c r="U166" s="60" t="str">
        <f>IF(U165&gt;0,IF(AND(SUM(D165:U165)=1,AA165=1),C165-SUM(D166:T166),ROUND(C165*U165,2)),"")</f>
        <v/>
      </c>
      <c r="V166" s="60" t="str">
        <f>IF(V165&gt;0,IF(AND(SUM(D165:V165)=1,AA165=1),C165-SUM(D166:U166),ROUND(C165*V165,2)),"")</f>
        <v/>
      </c>
      <c r="W166" s="59">
        <f>IF(W165&gt;0,IF(AND(SUM(D165:W165)=1,AA165=1),C165-SUM(D166:V166),ROUND(C165*W165,2)),"")</f>
        <v>213044.51</v>
      </c>
      <c r="X166" s="60" t="str">
        <f>IF(X165&gt;0,IF(AND(SUM(D165:X165)=1,AA165=1),C165-SUM(D166:W166),ROUND(C165*X165,2)),"")</f>
        <v/>
      </c>
      <c r="Y166" s="60" t="str">
        <f>IF(Y165&gt;0,IF(AND(SUM(D165:Y165)=1,AA165=1),C165-SUM(D166:X166),ROUND(C165*Y165,2)),"")</f>
        <v/>
      </c>
      <c r="Z166" s="60" t="str">
        <f>IF(Z165&gt;0,IF(AND(SUM(D165:Z165)=1,AA165=1),C165-SUM(D166:Y166),ROUND(C165*Z165,2)),"")</f>
        <v/>
      </c>
      <c r="AA166" s="63">
        <f t="shared" si="5"/>
        <v>213044.51</v>
      </c>
    </row>
    <row r="167" spans="1:27" ht="12" customHeight="1" x14ac:dyDescent="0.25">
      <c r="A167" s="121" t="s">
        <v>1849</v>
      </c>
      <c r="B167" s="122" t="s">
        <v>1850</v>
      </c>
      <c r="C167" s="123">
        <v>205679.46</v>
      </c>
      <c r="D167" s="55"/>
      <c r="E167" s="55"/>
      <c r="F167" s="55"/>
      <c r="G167" s="55"/>
      <c r="H167" s="56"/>
      <c r="I167" s="57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4">
        <v>1</v>
      </c>
      <c r="Y167" s="55"/>
      <c r="Z167" s="55"/>
      <c r="AA167" s="58">
        <f t="shared" si="5"/>
        <v>1</v>
      </c>
    </row>
    <row r="168" spans="1:27" ht="12.95" customHeight="1" x14ac:dyDescent="0.25">
      <c r="A168" s="121"/>
      <c r="B168" s="122"/>
      <c r="C168" s="123"/>
      <c r="D168" s="60" t="str">
        <f>IF(D167&gt;0,ROUND(C167*D167,2),"")</f>
        <v/>
      </c>
      <c r="E168" s="60" t="str">
        <f>IF(E167&gt;0,IF(AND(SUM(D167:E167)=1,AA167=1),C167-SUM(D168:D168),ROUND(C167*E167,2)),"")</f>
        <v/>
      </c>
      <c r="F168" s="60" t="str">
        <f>IF(F167&gt;0,IF(AND(SUM(D167:F167)=1,AA167=1),C167-SUM(D168:E168),ROUND(C167*F167,2)),"")</f>
        <v/>
      </c>
      <c r="G168" s="60" t="str">
        <f>IF(G167&gt;0,IF(AND(SUM(D167:G167)=1,AA167=1),C167-SUM(D168:F168),ROUND(C167*G167,2)),"")</f>
        <v/>
      </c>
      <c r="H168" s="61" t="str">
        <f>IF(H167&gt;0,IF(AND(SUM(D167:H167)=1,AA167=1),C167-SUM(D168:G168),ROUND(C167*H167,2)),"")</f>
        <v/>
      </c>
      <c r="I168" s="62" t="str">
        <f>IF(I167&gt;0,IF(AND(SUM(D167:I167)=1,AA167=1),C167-SUM(D168:H168),ROUND(C167*I167,2)),"")</f>
        <v/>
      </c>
      <c r="J168" s="60" t="str">
        <f>IF(J167&gt;0,IF(AND(SUM(D167:J167)=1,AA167=1),C167-SUM(D168:I168),ROUND(C167*J167,2)),"")</f>
        <v/>
      </c>
      <c r="K168" s="60" t="str">
        <f>IF(K167&gt;0,IF(AND(SUM(D167:K167)=1,AA167=1),C167-SUM(D168:J168),ROUND(C167*K167,2)),"")</f>
        <v/>
      </c>
      <c r="L168" s="60" t="str">
        <f>IF(L167&gt;0,IF(AND(SUM(D167:L167)=1,AA167=1),C167-SUM(D168:K168),ROUND(C167*L167,2)),"")</f>
        <v/>
      </c>
      <c r="M168" s="60" t="str">
        <f>IF(M167&gt;0,IF(AND(SUM(D167:M167)=1,AA167=1),C167-SUM(D168:L168),ROUND(C167*M167,2)),"")</f>
        <v/>
      </c>
      <c r="N168" s="60" t="str">
        <f>IF(N167&gt;0,IF(AND(SUM(D167:N167)=1,AA167=1),C167-SUM(D168:M168),ROUND(C167*N167,2)),"")</f>
        <v/>
      </c>
      <c r="O168" s="60" t="str">
        <f>IF(O167&gt;0,IF(AND(SUM(D167:O167)=1,AA167=1),C167-SUM(D168:N168),ROUND(C167*O167,2)),"")</f>
        <v/>
      </c>
      <c r="P168" s="60" t="str">
        <f>IF(P167&gt;0,IF(AND(SUM(D167:P167)=1,AA167=1),C167-SUM(D168:O168),ROUND(C167*P167,2)),"")</f>
        <v/>
      </c>
      <c r="Q168" s="60" t="str">
        <f>IF(Q167&gt;0,IF(AND(SUM(D167:Q167)=1,AA167=1),C167-SUM(D168:P168),ROUND(C167*Q167,2)),"")</f>
        <v/>
      </c>
      <c r="R168" s="60" t="str">
        <f>IF(R167&gt;0,IF(AND(SUM(D167:R167)=1,AA167=1),C167-SUM(D168:Q168),ROUND(C167*R167,2)),"")</f>
        <v/>
      </c>
      <c r="S168" s="60" t="str">
        <f>IF(S167&gt;0,IF(AND(SUM(D167:S167)=1,AA167=1),C167-SUM(D168:R168),ROUND(C167*S167,2)),"")</f>
        <v/>
      </c>
      <c r="T168" s="60" t="str">
        <f>IF(T167&gt;0,IF(AND(SUM(D167:T167)=1,AA167=1),C167-SUM(D168:S168),ROUND(C167*T167,2)),"")</f>
        <v/>
      </c>
      <c r="U168" s="60" t="str">
        <f>IF(U167&gt;0,IF(AND(SUM(D167:U167)=1,AA167=1),C167-SUM(D168:T168),ROUND(C167*U167,2)),"")</f>
        <v/>
      </c>
      <c r="V168" s="60" t="str">
        <f>IF(V167&gt;0,IF(AND(SUM(D167:V167)=1,AA167=1),C167-SUM(D168:U168),ROUND(C167*V167,2)),"")</f>
        <v/>
      </c>
      <c r="W168" s="60" t="str">
        <f>IF(W167&gt;0,IF(AND(SUM(D167:W167)=1,AA167=1),C167-SUM(D168:V168),ROUND(C167*W167,2)),"")</f>
        <v/>
      </c>
      <c r="X168" s="59">
        <f>IF(X167&gt;0,IF(AND(SUM(D167:X167)=1,AA167=1),C167-SUM(D168:W168),ROUND(C167*X167,2)),"")</f>
        <v>205679.46</v>
      </c>
      <c r="Y168" s="60" t="str">
        <f>IF(Y167&gt;0,IF(AND(SUM(D167:Y167)=1,AA167=1),C167-SUM(D168:X168),ROUND(C167*Y167,2)),"")</f>
        <v/>
      </c>
      <c r="Z168" s="60" t="str">
        <f>IF(Z167&gt;0,IF(AND(SUM(D167:Z167)=1,AA167=1),C167-SUM(D168:Y168),ROUND(C167*Z167,2)),"")</f>
        <v/>
      </c>
      <c r="AA168" s="63">
        <f t="shared" si="5"/>
        <v>205679.46</v>
      </c>
    </row>
    <row r="169" spans="1:27" ht="12" customHeight="1" x14ac:dyDescent="0.25">
      <c r="A169" s="121" t="s">
        <v>1871</v>
      </c>
      <c r="B169" s="122" t="s">
        <v>1872</v>
      </c>
      <c r="C169" s="123">
        <v>154097.70000000001</v>
      </c>
      <c r="D169" s="55"/>
      <c r="E169" s="55"/>
      <c r="F169" s="55"/>
      <c r="G169" s="55"/>
      <c r="H169" s="56"/>
      <c r="I169" s="57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4">
        <v>1</v>
      </c>
      <c r="Y169" s="55"/>
      <c r="Z169" s="55"/>
      <c r="AA169" s="58">
        <f t="shared" si="5"/>
        <v>1</v>
      </c>
    </row>
    <row r="170" spans="1:27" ht="12.95" customHeight="1" x14ac:dyDescent="0.25">
      <c r="A170" s="121"/>
      <c r="B170" s="122"/>
      <c r="C170" s="123"/>
      <c r="D170" s="60" t="str">
        <f>IF(D169&gt;0,ROUND(C169*D169,2),"")</f>
        <v/>
      </c>
      <c r="E170" s="60" t="str">
        <f>IF(E169&gt;0,IF(AND(SUM(D169:E169)=1,AA169=1),C169-SUM(D170:D170),ROUND(C169*E169,2)),"")</f>
        <v/>
      </c>
      <c r="F170" s="60" t="str">
        <f>IF(F169&gt;0,IF(AND(SUM(D169:F169)=1,AA169=1),C169-SUM(D170:E170),ROUND(C169*F169,2)),"")</f>
        <v/>
      </c>
      <c r="G170" s="60" t="str">
        <f>IF(G169&gt;0,IF(AND(SUM(D169:G169)=1,AA169=1),C169-SUM(D170:F170),ROUND(C169*G169,2)),"")</f>
        <v/>
      </c>
      <c r="H170" s="61" t="str">
        <f>IF(H169&gt;0,IF(AND(SUM(D169:H169)=1,AA169=1),C169-SUM(D170:G170),ROUND(C169*H169,2)),"")</f>
        <v/>
      </c>
      <c r="I170" s="62" t="str">
        <f>IF(I169&gt;0,IF(AND(SUM(D169:I169)=1,AA169=1),C169-SUM(D170:H170),ROUND(C169*I169,2)),"")</f>
        <v/>
      </c>
      <c r="J170" s="60" t="str">
        <f>IF(J169&gt;0,IF(AND(SUM(D169:J169)=1,AA169=1),C169-SUM(D170:I170),ROUND(C169*J169,2)),"")</f>
        <v/>
      </c>
      <c r="K170" s="60" t="str">
        <f>IF(K169&gt;0,IF(AND(SUM(D169:K169)=1,AA169=1),C169-SUM(D170:J170),ROUND(C169*K169,2)),"")</f>
        <v/>
      </c>
      <c r="L170" s="60" t="str">
        <f>IF(L169&gt;0,IF(AND(SUM(D169:L169)=1,AA169=1),C169-SUM(D170:K170),ROUND(C169*L169,2)),"")</f>
        <v/>
      </c>
      <c r="M170" s="60" t="str">
        <f>IF(M169&gt;0,IF(AND(SUM(D169:M169)=1,AA169=1),C169-SUM(D170:L170),ROUND(C169*M169,2)),"")</f>
        <v/>
      </c>
      <c r="N170" s="60" t="str">
        <f>IF(N169&gt;0,IF(AND(SUM(D169:N169)=1,AA169=1),C169-SUM(D170:M170),ROUND(C169*N169,2)),"")</f>
        <v/>
      </c>
      <c r="O170" s="60" t="str">
        <f>IF(O169&gt;0,IF(AND(SUM(D169:O169)=1,AA169=1),C169-SUM(D170:N170),ROUND(C169*O169,2)),"")</f>
        <v/>
      </c>
      <c r="P170" s="60" t="str">
        <f>IF(P169&gt;0,IF(AND(SUM(D169:P169)=1,AA169=1),C169-SUM(D170:O170),ROUND(C169*P169,2)),"")</f>
        <v/>
      </c>
      <c r="Q170" s="60" t="str">
        <f>IF(Q169&gt;0,IF(AND(SUM(D169:Q169)=1,AA169=1),C169-SUM(D170:P170),ROUND(C169*Q169,2)),"")</f>
        <v/>
      </c>
      <c r="R170" s="60" t="str">
        <f>IF(R169&gt;0,IF(AND(SUM(D169:R169)=1,AA169=1),C169-SUM(D170:Q170),ROUND(C169*R169,2)),"")</f>
        <v/>
      </c>
      <c r="S170" s="60" t="str">
        <f>IF(S169&gt;0,IF(AND(SUM(D169:S169)=1,AA169=1),C169-SUM(D170:R170),ROUND(C169*S169,2)),"")</f>
        <v/>
      </c>
      <c r="T170" s="60" t="str">
        <f>IF(T169&gt;0,IF(AND(SUM(D169:T169)=1,AA169=1),C169-SUM(D170:S170),ROUND(C169*T169,2)),"")</f>
        <v/>
      </c>
      <c r="U170" s="60" t="str">
        <f>IF(U169&gt;0,IF(AND(SUM(D169:U169)=1,AA169=1),C169-SUM(D170:T170),ROUND(C169*U169,2)),"")</f>
        <v/>
      </c>
      <c r="V170" s="60" t="str">
        <f>IF(V169&gt;0,IF(AND(SUM(D169:V169)=1,AA169=1),C169-SUM(D170:U170),ROUND(C169*V169,2)),"")</f>
        <v/>
      </c>
      <c r="W170" s="60" t="str">
        <f>IF(W169&gt;0,IF(AND(SUM(D169:W169)=1,AA169=1),C169-SUM(D170:V170),ROUND(C169*W169,2)),"")</f>
        <v/>
      </c>
      <c r="X170" s="59">
        <f>IF(X169&gt;0,IF(AND(SUM(D169:X169)=1,AA169=1),C169-SUM(D170:W170),ROUND(C169*X169,2)),"")</f>
        <v>154097.70000000001</v>
      </c>
      <c r="Y170" s="60" t="str">
        <f>IF(Y169&gt;0,IF(AND(SUM(D169:Y169)=1,AA169=1),C169-SUM(D170:X170),ROUND(C169*Y169,2)),"")</f>
        <v/>
      </c>
      <c r="Z170" s="60" t="str">
        <f>IF(Z169&gt;0,IF(AND(SUM(D169:Z169)=1,AA169=1),C169-SUM(D170:Y170),ROUND(C169*Z169,2)),"")</f>
        <v/>
      </c>
      <c r="AA170" s="63">
        <f t="shared" si="5"/>
        <v>154097.70000000001</v>
      </c>
    </row>
    <row r="171" spans="1:27" ht="12" customHeight="1" x14ac:dyDescent="0.25">
      <c r="A171" s="121" t="s">
        <v>1893</v>
      </c>
      <c r="B171" s="122" t="s">
        <v>1894</v>
      </c>
      <c r="C171" s="123">
        <v>140324.24</v>
      </c>
      <c r="D171" s="55"/>
      <c r="E171" s="55"/>
      <c r="F171" s="55"/>
      <c r="G171" s="55"/>
      <c r="H171" s="56"/>
      <c r="I171" s="57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4">
        <v>1</v>
      </c>
      <c r="Y171" s="55"/>
      <c r="Z171" s="55"/>
      <c r="AA171" s="58">
        <f t="shared" si="5"/>
        <v>1</v>
      </c>
    </row>
    <row r="172" spans="1:27" ht="12.95" customHeight="1" x14ac:dyDescent="0.25">
      <c r="A172" s="121"/>
      <c r="B172" s="122"/>
      <c r="C172" s="123"/>
      <c r="D172" s="60" t="str">
        <f>IF(D171&gt;0,ROUND(C171*D171,2),"")</f>
        <v/>
      </c>
      <c r="E172" s="60" t="str">
        <f>IF(E171&gt;0,IF(AND(SUM(D171:E171)=1,AA171=1),C171-SUM(D172:D172),ROUND(C171*E171,2)),"")</f>
        <v/>
      </c>
      <c r="F172" s="60" t="str">
        <f>IF(F171&gt;0,IF(AND(SUM(D171:F171)=1,AA171=1),C171-SUM(D172:E172),ROUND(C171*F171,2)),"")</f>
        <v/>
      </c>
      <c r="G172" s="60" t="str">
        <f>IF(G171&gt;0,IF(AND(SUM(D171:G171)=1,AA171=1),C171-SUM(D172:F172),ROUND(C171*G171,2)),"")</f>
        <v/>
      </c>
      <c r="H172" s="61" t="str">
        <f>IF(H171&gt;0,IF(AND(SUM(D171:H171)=1,AA171=1),C171-SUM(D172:G172),ROUND(C171*H171,2)),"")</f>
        <v/>
      </c>
      <c r="I172" s="62" t="str">
        <f>IF(I171&gt;0,IF(AND(SUM(D171:I171)=1,AA171=1),C171-SUM(D172:H172),ROUND(C171*I171,2)),"")</f>
        <v/>
      </c>
      <c r="J172" s="60" t="str">
        <f>IF(J171&gt;0,IF(AND(SUM(D171:J171)=1,AA171=1),C171-SUM(D172:I172),ROUND(C171*J171,2)),"")</f>
        <v/>
      </c>
      <c r="K172" s="60" t="str">
        <f>IF(K171&gt;0,IF(AND(SUM(D171:K171)=1,AA171=1),C171-SUM(D172:J172),ROUND(C171*K171,2)),"")</f>
        <v/>
      </c>
      <c r="L172" s="60" t="str">
        <f>IF(L171&gt;0,IF(AND(SUM(D171:L171)=1,AA171=1),C171-SUM(D172:K172),ROUND(C171*L171,2)),"")</f>
        <v/>
      </c>
      <c r="M172" s="60" t="str">
        <f>IF(M171&gt;0,IF(AND(SUM(D171:M171)=1,AA171=1),C171-SUM(D172:L172),ROUND(C171*M171,2)),"")</f>
        <v/>
      </c>
      <c r="N172" s="60" t="str">
        <f>IF(N171&gt;0,IF(AND(SUM(D171:N171)=1,AA171=1),C171-SUM(D172:M172),ROUND(C171*N171,2)),"")</f>
        <v/>
      </c>
      <c r="O172" s="60" t="str">
        <f>IF(O171&gt;0,IF(AND(SUM(D171:O171)=1,AA171=1),C171-SUM(D172:N172),ROUND(C171*O171,2)),"")</f>
        <v/>
      </c>
      <c r="P172" s="60" t="str">
        <f>IF(P171&gt;0,IF(AND(SUM(D171:P171)=1,AA171=1),C171-SUM(D172:O172),ROUND(C171*P171,2)),"")</f>
        <v/>
      </c>
      <c r="Q172" s="60" t="str">
        <f>IF(Q171&gt;0,IF(AND(SUM(D171:Q171)=1,AA171=1),C171-SUM(D172:P172),ROUND(C171*Q171,2)),"")</f>
        <v/>
      </c>
      <c r="R172" s="60" t="str">
        <f>IF(R171&gt;0,IF(AND(SUM(D171:R171)=1,AA171=1),C171-SUM(D172:Q172),ROUND(C171*R171,2)),"")</f>
        <v/>
      </c>
      <c r="S172" s="60" t="str">
        <f>IF(S171&gt;0,IF(AND(SUM(D171:S171)=1,AA171=1),C171-SUM(D172:R172),ROUND(C171*S171,2)),"")</f>
        <v/>
      </c>
      <c r="T172" s="60" t="str">
        <f>IF(T171&gt;0,IF(AND(SUM(D171:T171)=1,AA171=1),C171-SUM(D172:S172),ROUND(C171*T171,2)),"")</f>
        <v/>
      </c>
      <c r="U172" s="60" t="str">
        <f>IF(U171&gt;0,IF(AND(SUM(D171:U171)=1,AA171=1),C171-SUM(D172:T172),ROUND(C171*U171,2)),"")</f>
        <v/>
      </c>
      <c r="V172" s="60" t="str">
        <f>IF(V171&gt;0,IF(AND(SUM(D171:V171)=1,AA171=1),C171-SUM(D172:U172),ROUND(C171*V171,2)),"")</f>
        <v/>
      </c>
      <c r="W172" s="60" t="str">
        <f>IF(W171&gt;0,IF(AND(SUM(D171:W171)=1,AA171=1),C171-SUM(D172:V172),ROUND(C171*W171,2)),"")</f>
        <v/>
      </c>
      <c r="X172" s="59">
        <f>IF(X171&gt;0,IF(AND(SUM(D171:X171)=1,AA171=1),C171-SUM(D172:W172),ROUND(C171*X171,2)),"")</f>
        <v>140324.24</v>
      </c>
      <c r="Y172" s="60" t="str">
        <f>IF(Y171&gt;0,IF(AND(SUM(D171:Y171)=1,AA171=1),C171-SUM(D172:X172),ROUND(C171*Y171,2)),"")</f>
        <v/>
      </c>
      <c r="Z172" s="60" t="str">
        <f>IF(Z171&gt;0,IF(AND(SUM(D171:Z171)=1,AA171=1),C171-SUM(D172:Y172),ROUND(C171*Z171,2)),"")</f>
        <v/>
      </c>
      <c r="AA172" s="63">
        <f t="shared" si="5"/>
        <v>140324.24</v>
      </c>
    </row>
    <row r="173" spans="1:27" ht="12" customHeight="1" x14ac:dyDescent="0.25">
      <c r="A173" s="121" t="s">
        <v>1915</v>
      </c>
      <c r="B173" s="122" t="s">
        <v>1916</v>
      </c>
      <c r="C173" s="123">
        <v>110039.39</v>
      </c>
      <c r="D173" s="55"/>
      <c r="E173" s="55"/>
      <c r="F173" s="55"/>
      <c r="G173" s="55"/>
      <c r="H173" s="56"/>
      <c r="I173" s="57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4">
        <v>1</v>
      </c>
      <c r="Y173" s="55"/>
      <c r="Z173" s="55"/>
      <c r="AA173" s="58">
        <f t="shared" si="5"/>
        <v>1</v>
      </c>
    </row>
    <row r="174" spans="1:27" ht="12.95" customHeight="1" x14ac:dyDescent="0.25">
      <c r="A174" s="121"/>
      <c r="B174" s="122"/>
      <c r="C174" s="123"/>
      <c r="D174" s="60" t="str">
        <f>IF(D173&gt;0,ROUND(C173*D173,2),"")</f>
        <v/>
      </c>
      <c r="E174" s="60" t="str">
        <f>IF(E173&gt;0,IF(AND(SUM(D173:E173)=1,AA173=1),C173-SUM(D174:D174),ROUND(C173*E173,2)),"")</f>
        <v/>
      </c>
      <c r="F174" s="60" t="str">
        <f>IF(F173&gt;0,IF(AND(SUM(D173:F173)=1,AA173=1),C173-SUM(D174:E174),ROUND(C173*F173,2)),"")</f>
        <v/>
      </c>
      <c r="G174" s="60" t="str">
        <f>IF(G173&gt;0,IF(AND(SUM(D173:G173)=1,AA173=1),C173-SUM(D174:F174),ROUND(C173*G173,2)),"")</f>
        <v/>
      </c>
      <c r="H174" s="61" t="str">
        <f>IF(H173&gt;0,IF(AND(SUM(D173:H173)=1,AA173=1),C173-SUM(D174:G174),ROUND(C173*H173,2)),"")</f>
        <v/>
      </c>
      <c r="I174" s="62" t="str">
        <f>IF(I173&gt;0,IF(AND(SUM(D173:I173)=1,AA173=1),C173-SUM(D174:H174),ROUND(C173*I173,2)),"")</f>
        <v/>
      </c>
      <c r="J174" s="60" t="str">
        <f>IF(J173&gt;0,IF(AND(SUM(D173:J173)=1,AA173=1),C173-SUM(D174:I174),ROUND(C173*J173,2)),"")</f>
        <v/>
      </c>
      <c r="K174" s="60" t="str">
        <f>IF(K173&gt;0,IF(AND(SUM(D173:K173)=1,AA173=1),C173-SUM(D174:J174),ROUND(C173*K173,2)),"")</f>
        <v/>
      </c>
      <c r="L174" s="60" t="str">
        <f>IF(L173&gt;0,IF(AND(SUM(D173:L173)=1,AA173=1),C173-SUM(D174:K174),ROUND(C173*L173,2)),"")</f>
        <v/>
      </c>
      <c r="M174" s="60" t="str">
        <f>IF(M173&gt;0,IF(AND(SUM(D173:M173)=1,AA173=1),C173-SUM(D174:L174),ROUND(C173*M173,2)),"")</f>
        <v/>
      </c>
      <c r="N174" s="60" t="str">
        <f>IF(N173&gt;0,IF(AND(SUM(D173:N173)=1,AA173=1),C173-SUM(D174:M174),ROUND(C173*N173,2)),"")</f>
        <v/>
      </c>
      <c r="O174" s="60" t="str">
        <f>IF(O173&gt;0,IF(AND(SUM(D173:O173)=1,AA173=1),C173-SUM(D174:N174),ROUND(C173*O173,2)),"")</f>
        <v/>
      </c>
      <c r="P174" s="60" t="str">
        <f>IF(P173&gt;0,IF(AND(SUM(D173:P173)=1,AA173=1),C173-SUM(D174:O174),ROUND(C173*P173,2)),"")</f>
        <v/>
      </c>
      <c r="Q174" s="60" t="str">
        <f>IF(Q173&gt;0,IF(AND(SUM(D173:Q173)=1,AA173=1),C173-SUM(D174:P174),ROUND(C173*Q173,2)),"")</f>
        <v/>
      </c>
      <c r="R174" s="60" t="str">
        <f>IF(R173&gt;0,IF(AND(SUM(D173:R173)=1,AA173=1),C173-SUM(D174:Q174),ROUND(C173*R173,2)),"")</f>
        <v/>
      </c>
      <c r="S174" s="60" t="str">
        <f>IF(S173&gt;0,IF(AND(SUM(D173:S173)=1,AA173=1),C173-SUM(D174:R174),ROUND(C173*S173,2)),"")</f>
        <v/>
      </c>
      <c r="T174" s="60" t="str">
        <f>IF(T173&gt;0,IF(AND(SUM(D173:T173)=1,AA173=1),C173-SUM(D174:S174),ROUND(C173*T173,2)),"")</f>
        <v/>
      </c>
      <c r="U174" s="60" t="str">
        <f>IF(U173&gt;0,IF(AND(SUM(D173:U173)=1,AA173=1),C173-SUM(D174:T174),ROUND(C173*U173,2)),"")</f>
        <v/>
      </c>
      <c r="V174" s="60" t="str">
        <f>IF(V173&gt;0,IF(AND(SUM(D173:V173)=1,AA173=1),C173-SUM(D174:U174),ROUND(C173*V173,2)),"")</f>
        <v/>
      </c>
      <c r="W174" s="60" t="str">
        <f>IF(W173&gt;0,IF(AND(SUM(D173:W173)=1,AA173=1),C173-SUM(D174:V174),ROUND(C173*W173,2)),"")</f>
        <v/>
      </c>
      <c r="X174" s="59">
        <f>IF(X173&gt;0,IF(AND(SUM(D173:X173)=1,AA173=1),C173-SUM(D174:W174),ROUND(C173*X173,2)),"")</f>
        <v>110039.39</v>
      </c>
      <c r="Y174" s="60" t="str">
        <f>IF(Y173&gt;0,IF(AND(SUM(D173:Y173)=1,AA173=1),C173-SUM(D174:X174),ROUND(C173*Y173,2)),"")</f>
        <v/>
      </c>
      <c r="Z174" s="60" t="str">
        <f>IF(Z173&gt;0,IF(AND(SUM(D173:Z173)=1,AA173=1),C173-SUM(D174:Y174),ROUND(C173*Z173,2)),"")</f>
        <v/>
      </c>
      <c r="AA174" s="63">
        <f t="shared" si="5"/>
        <v>110039.39</v>
      </c>
    </row>
    <row r="175" spans="1:27" ht="12" customHeight="1" x14ac:dyDescent="0.25">
      <c r="A175" s="121" t="s">
        <v>1937</v>
      </c>
      <c r="B175" s="122" t="s">
        <v>1938</v>
      </c>
      <c r="C175" s="123">
        <v>149598.07</v>
      </c>
      <c r="D175" s="55"/>
      <c r="E175" s="55"/>
      <c r="F175" s="55"/>
      <c r="G175" s="55"/>
      <c r="H175" s="56"/>
      <c r="I175" s="57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4">
        <v>1</v>
      </c>
      <c r="Y175" s="55"/>
      <c r="Z175" s="55"/>
      <c r="AA175" s="58">
        <f t="shared" si="5"/>
        <v>1</v>
      </c>
    </row>
    <row r="176" spans="1:27" ht="12.95" customHeight="1" x14ac:dyDescent="0.25">
      <c r="A176" s="121"/>
      <c r="B176" s="122"/>
      <c r="C176" s="123"/>
      <c r="D176" s="60" t="str">
        <f>IF(D175&gt;0,ROUND(C175*D175,2),"")</f>
        <v/>
      </c>
      <c r="E176" s="60" t="str">
        <f>IF(E175&gt;0,IF(AND(SUM(D175:E175)=1,AA175=1),C175-SUM(D176:D176),ROUND(C175*E175,2)),"")</f>
        <v/>
      </c>
      <c r="F176" s="60" t="str">
        <f>IF(F175&gt;0,IF(AND(SUM(D175:F175)=1,AA175=1),C175-SUM(D176:E176),ROUND(C175*F175,2)),"")</f>
        <v/>
      </c>
      <c r="G176" s="60" t="str">
        <f>IF(G175&gt;0,IF(AND(SUM(D175:G175)=1,AA175=1),C175-SUM(D176:F176),ROUND(C175*G175,2)),"")</f>
        <v/>
      </c>
      <c r="H176" s="61" t="str">
        <f>IF(H175&gt;0,IF(AND(SUM(D175:H175)=1,AA175=1),C175-SUM(D176:G176),ROUND(C175*H175,2)),"")</f>
        <v/>
      </c>
      <c r="I176" s="62" t="str">
        <f>IF(I175&gt;0,IF(AND(SUM(D175:I175)=1,AA175=1),C175-SUM(D176:H176),ROUND(C175*I175,2)),"")</f>
        <v/>
      </c>
      <c r="J176" s="60" t="str">
        <f>IF(J175&gt;0,IF(AND(SUM(D175:J175)=1,AA175=1),C175-SUM(D176:I176),ROUND(C175*J175,2)),"")</f>
        <v/>
      </c>
      <c r="K176" s="60" t="str">
        <f>IF(K175&gt;0,IF(AND(SUM(D175:K175)=1,AA175=1),C175-SUM(D176:J176),ROUND(C175*K175,2)),"")</f>
        <v/>
      </c>
      <c r="L176" s="60" t="str">
        <f>IF(L175&gt;0,IF(AND(SUM(D175:L175)=1,AA175=1),C175-SUM(D176:K176),ROUND(C175*L175,2)),"")</f>
        <v/>
      </c>
      <c r="M176" s="60" t="str">
        <f>IF(M175&gt;0,IF(AND(SUM(D175:M175)=1,AA175=1),C175-SUM(D176:L176),ROUND(C175*M175,2)),"")</f>
        <v/>
      </c>
      <c r="N176" s="60" t="str">
        <f>IF(N175&gt;0,IF(AND(SUM(D175:N175)=1,AA175=1),C175-SUM(D176:M176),ROUND(C175*N175,2)),"")</f>
        <v/>
      </c>
      <c r="O176" s="60" t="str">
        <f>IF(O175&gt;0,IF(AND(SUM(D175:O175)=1,AA175=1),C175-SUM(D176:N176),ROUND(C175*O175,2)),"")</f>
        <v/>
      </c>
      <c r="P176" s="60" t="str">
        <f>IF(P175&gt;0,IF(AND(SUM(D175:P175)=1,AA175=1),C175-SUM(D176:O176),ROUND(C175*P175,2)),"")</f>
        <v/>
      </c>
      <c r="Q176" s="60" t="str">
        <f>IF(Q175&gt;0,IF(AND(SUM(D175:Q175)=1,AA175=1),C175-SUM(D176:P176),ROUND(C175*Q175,2)),"")</f>
        <v/>
      </c>
      <c r="R176" s="60" t="str">
        <f>IF(R175&gt;0,IF(AND(SUM(D175:R175)=1,AA175=1),C175-SUM(D176:Q176),ROUND(C175*R175,2)),"")</f>
        <v/>
      </c>
      <c r="S176" s="60" t="str">
        <f>IF(S175&gt;0,IF(AND(SUM(D175:S175)=1,AA175=1),C175-SUM(D176:R176),ROUND(C175*S175,2)),"")</f>
        <v/>
      </c>
      <c r="T176" s="60" t="str">
        <f>IF(T175&gt;0,IF(AND(SUM(D175:T175)=1,AA175=1),C175-SUM(D176:S176),ROUND(C175*T175,2)),"")</f>
        <v/>
      </c>
      <c r="U176" s="60" t="str">
        <f>IF(U175&gt;0,IF(AND(SUM(D175:U175)=1,AA175=1),C175-SUM(D176:T176),ROUND(C175*U175,2)),"")</f>
        <v/>
      </c>
      <c r="V176" s="60" t="str">
        <f>IF(V175&gt;0,IF(AND(SUM(D175:V175)=1,AA175=1),C175-SUM(D176:U176),ROUND(C175*V175,2)),"")</f>
        <v/>
      </c>
      <c r="W176" s="60" t="str">
        <f>IF(W175&gt;0,IF(AND(SUM(D175:W175)=1,AA175=1),C175-SUM(D176:V176),ROUND(C175*W175,2)),"")</f>
        <v/>
      </c>
      <c r="X176" s="59">
        <f>IF(X175&gt;0,IF(AND(SUM(D175:X175)=1,AA175=1),C175-SUM(D176:W176),ROUND(C175*X175,2)),"")</f>
        <v>149598.07</v>
      </c>
      <c r="Y176" s="60" t="str">
        <f>IF(Y175&gt;0,IF(AND(SUM(D175:Y175)=1,AA175=1),C175-SUM(D176:X176),ROUND(C175*Y175,2)),"")</f>
        <v/>
      </c>
      <c r="Z176" s="60" t="str">
        <f>IF(Z175&gt;0,IF(AND(SUM(D175:Z175)=1,AA175=1),C175-SUM(D176:Y176),ROUND(C175*Z175,2)),"")</f>
        <v/>
      </c>
      <c r="AA176" s="63">
        <f t="shared" si="5"/>
        <v>149598.07</v>
      </c>
    </row>
    <row r="177" spans="1:27" ht="12" customHeight="1" x14ac:dyDescent="0.25">
      <c r="A177" s="121" t="s">
        <v>1959</v>
      </c>
      <c r="B177" s="122" t="s">
        <v>1960</v>
      </c>
      <c r="C177" s="123">
        <v>324467.94</v>
      </c>
      <c r="D177" s="55"/>
      <c r="E177" s="55"/>
      <c r="F177" s="55"/>
      <c r="G177" s="55"/>
      <c r="H177" s="56"/>
      <c r="I177" s="57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4">
        <v>1</v>
      </c>
      <c r="Y177" s="55"/>
      <c r="Z177" s="55"/>
      <c r="AA177" s="58">
        <f t="shared" si="5"/>
        <v>1</v>
      </c>
    </row>
    <row r="178" spans="1:27" ht="12.95" customHeight="1" x14ac:dyDescent="0.25">
      <c r="A178" s="121"/>
      <c r="B178" s="122"/>
      <c r="C178" s="123"/>
      <c r="D178" s="60" t="str">
        <f>IF(D177&gt;0,ROUND(C177*D177,2),"")</f>
        <v/>
      </c>
      <c r="E178" s="60" t="str">
        <f>IF(E177&gt;0,IF(AND(SUM(D177:E177)=1,AA177=1),C177-SUM(D178:D178),ROUND(C177*E177,2)),"")</f>
        <v/>
      </c>
      <c r="F178" s="60" t="str">
        <f>IF(F177&gt;0,IF(AND(SUM(D177:F177)=1,AA177=1),C177-SUM(D178:E178),ROUND(C177*F177,2)),"")</f>
        <v/>
      </c>
      <c r="G178" s="60" t="str">
        <f>IF(G177&gt;0,IF(AND(SUM(D177:G177)=1,AA177=1),C177-SUM(D178:F178),ROUND(C177*G177,2)),"")</f>
        <v/>
      </c>
      <c r="H178" s="61" t="str">
        <f>IF(H177&gt;0,IF(AND(SUM(D177:H177)=1,AA177=1),C177-SUM(D178:G178),ROUND(C177*H177,2)),"")</f>
        <v/>
      </c>
      <c r="I178" s="62" t="str">
        <f>IF(I177&gt;0,IF(AND(SUM(D177:I177)=1,AA177=1),C177-SUM(D178:H178),ROUND(C177*I177,2)),"")</f>
        <v/>
      </c>
      <c r="J178" s="60" t="str">
        <f>IF(J177&gt;0,IF(AND(SUM(D177:J177)=1,AA177=1),C177-SUM(D178:I178),ROUND(C177*J177,2)),"")</f>
        <v/>
      </c>
      <c r="K178" s="60" t="str">
        <f>IF(K177&gt;0,IF(AND(SUM(D177:K177)=1,AA177=1),C177-SUM(D178:J178),ROUND(C177*K177,2)),"")</f>
        <v/>
      </c>
      <c r="L178" s="60" t="str">
        <f>IF(L177&gt;0,IF(AND(SUM(D177:L177)=1,AA177=1),C177-SUM(D178:K178),ROUND(C177*L177,2)),"")</f>
        <v/>
      </c>
      <c r="M178" s="60" t="str">
        <f>IF(M177&gt;0,IF(AND(SUM(D177:M177)=1,AA177=1),C177-SUM(D178:L178),ROUND(C177*M177,2)),"")</f>
        <v/>
      </c>
      <c r="N178" s="60" t="str">
        <f>IF(N177&gt;0,IF(AND(SUM(D177:N177)=1,AA177=1),C177-SUM(D178:M178),ROUND(C177*N177,2)),"")</f>
        <v/>
      </c>
      <c r="O178" s="60" t="str">
        <f>IF(O177&gt;0,IF(AND(SUM(D177:O177)=1,AA177=1),C177-SUM(D178:N178),ROUND(C177*O177,2)),"")</f>
        <v/>
      </c>
      <c r="P178" s="60" t="str">
        <f>IF(P177&gt;0,IF(AND(SUM(D177:P177)=1,AA177=1),C177-SUM(D178:O178),ROUND(C177*P177,2)),"")</f>
        <v/>
      </c>
      <c r="Q178" s="60" t="str">
        <f>IF(Q177&gt;0,IF(AND(SUM(D177:Q177)=1,AA177=1),C177-SUM(D178:P178),ROUND(C177*Q177,2)),"")</f>
        <v/>
      </c>
      <c r="R178" s="60" t="str">
        <f>IF(R177&gt;0,IF(AND(SUM(D177:R177)=1,AA177=1),C177-SUM(D178:Q178),ROUND(C177*R177,2)),"")</f>
        <v/>
      </c>
      <c r="S178" s="60" t="str">
        <f>IF(S177&gt;0,IF(AND(SUM(D177:S177)=1,AA177=1),C177-SUM(D178:R178),ROUND(C177*S177,2)),"")</f>
        <v/>
      </c>
      <c r="T178" s="60" t="str">
        <f>IF(T177&gt;0,IF(AND(SUM(D177:T177)=1,AA177=1),C177-SUM(D178:S178),ROUND(C177*T177,2)),"")</f>
        <v/>
      </c>
      <c r="U178" s="60" t="str">
        <f>IF(U177&gt;0,IF(AND(SUM(D177:U177)=1,AA177=1),C177-SUM(D178:T178),ROUND(C177*U177,2)),"")</f>
        <v/>
      </c>
      <c r="V178" s="60" t="str">
        <f>IF(V177&gt;0,IF(AND(SUM(D177:V177)=1,AA177=1),C177-SUM(D178:U178),ROUND(C177*V177,2)),"")</f>
        <v/>
      </c>
      <c r="W178" s="60" t="str">
        <f>IF(W177&gt;0,IF(AND(SUM(D177:W177)=1,AA177=1),C177-SUM(D178:V178),ROUND(C177*W177,2)),"")</f>
        <v/>
      </c>
      <c r="X178" s="59">
        <f>IF(X177&gt;0,IF(AND(SUM(D177:X177)=1,AA177=1),C177-SUM(D178:W178),ROUND(C177*X177,2)),"")</f>
        <v>324467.94</v>
      </c>
      <c r="Y178" s="60" t="str">
        <f>IF(Y177&gt;0,IF(AND(SUM(D177:Y177)=1,AA177=1),C177-SUM(D178:X178),ROUND(C177*Y177,2)),"")</f>
        <v/>
      </c>
      <c r="Z178" s="60" t="str">
        <f>IF(Z177&gt;0,IF(AND(SUM(D177:Z177)=1,AA177=1),C177-SUM(D178:Y178),ROUND(C177*Z177,2)),"")</f>
        <v/>
      </c>
      <c r="AA178" s="63">
        <f t="shared" si="5"/>
        <v>324467.94</v>
      </c>
    </row>
    <row r="179" spans="1:27" ht="12" customHeight="1" x14ac:dyDescent="0.25">
      <c r="A179" s="121" t="s">
        <v>1981</v>
      </c>
      <c r="B179" s="122" t="s">
        <v>1982</v>
      </c>
      <c r="C179" s="123">
        <v>132239.9</v>
      </c>
      <c r="D179" s="55"/>
      <c r="E179" s="55"/>
      <c r="F179" s="55"/>
      <c r="G179" s="55"/>
      <c r="H179" s="56"/>
      <c r="I179" s="57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4">
        <v>1</v>
      </c>
      <c r="Y179" s="55"/>
      <c r="Z179" s="55"/>
      <c r="AA179" s="58">
        <f t="shared" si="5"/>
        <v>1</v>
      </c>
    </row>
    <row r="180" spans="1:27" ht="12.95" customHeight="1" x14ac:dyDescent="0.25">
      <c r="A180" s="121"/>
      <c r="B180" s="122"/>
      <c r="C180" s="123"/>
      <c r="D180" s="60" t="str">
        <f>IF(D179&gt;0,ROUND(C179*D179,2),"")</f>
        <v/>
      </c>
      <c r="E180" s="60" t="str">
        <f>IF(E179&gt;0,IF(AND(SUM(D179:E179)=1,AA179=1),C179-SUM(D180:D180),ROUND(C179*E179,2)),"")</f>
        <v/>
      </c>
      <c r="F180" s="60" t="str">
        <f>IF(F179&gt;0,IF(AND(SUM(D179:F179)=1,AA179=1),C179-SUM(D180:E180),ROUND(C179*F179,2)),"")</f>
        <v/>
      </c>
      <c r="G180" s="60" t="str">
        <f>IF(G179&gt;0,IF(AND(SUM(D179:G179)=1,AA179=1),C179-SUM(D180:F180),ROUND(C179*G179,2)),"")</f>
        <v/>
      </c>
      <c r="H180" s="61" t="str">
        <f>IF(H179&gt;0,IF(AND(SUM(D179:H179)=1,AA179=1),C179-SUM(D180:G180),ROUND(C179*H179,2)),"")</f>
        <v/>
      </c>
      <c r="I180" s="62" t="str">
        <f>IF(I179&gt;0,IF(AND(SUM(D179:I179)=1,AA179=1),C179-SUM(D180:H180),ROUND(C179*I179,2)),"")</f>
        <v/>
      </c>
      <c r="J180" s="60" t="str">
        <f>IF(J179&gt;0,IF(AND(SUM(D179:J179)=1,AA179=1),C179-SUM(D180:I180),ROUND(C179*J179,2)),"")</f>
        <v/>
      </c>
      <c r="K180" s="60" t="str">
        <f>IF(K179&gt;0,IF(AND(SUM(D179:K179)=1,AA179=1),C179-SUM(D180:J180),ROUND(C179*K179,2)),"")</f>
        <v/>
      </c>
      <c r="L180" s="60" t="str">
        <f>IF(L179&gt;0,IF(AND(SUM(D179:L179)=1,AA179=1),C179-SUM(D180:K180),ROUND(C179*L179,2)),"")</f>
        <v/>
      </c>
      <c r="M180" s="60" t="str">
        <f>IF(M179&gt;0,IF(AND(SUM(D179:M179)=1,AA179=1),C179-SUM(D180:L180),ROUND(C179*M179,2)),"")</f>
        <v/>
      </c>
      <c r="N180" s="60" t="str">
        <f>IF(N179&gt;0,IF(AND(SUM(D179:N179)=1,AA179=1),C179-SUM(D180:M180),ROUND(C179*N179,2)),"")</f>
        <v/>
      </c>
      <c r="O180" s="60" t="str">
        <f>IF(O179&gt;0,IF(AND(SUM(D179:O179)=1,AA179=1),C179-SUM(D180:N180),ROUND(C179*O179,2)),"")</f>
        <v/>
      </c>
      <c r="P180" s="60" t="str">
        <f>IF(P179&gt;0,IF(AND(SUM(D179:P179)=1,AA179=1),C179-SUM(D180:O180),ROUND(C179*P179,2)),"")</f>
        <v/>
      </c>
      <c r="Q180" s="60" t="str">
        <f>IF(Q179&gt;0,IF(AND(SUM(D179:Q179)=1,AA179=1),C179-SUM(D180:P180),ROUND(C179*Q179,2)),"")</f>
        <v/>
      </c>
      <c r="R180" s="60" t="str">
        <f>IF(R179&gt;0,IF(AND(SUM(D179:R179)=1,AA179=1),C179-SUM(D180:Q180),ROUND(C179*R179,2)),"")</f>
        <v/>
      </c>
      <c r="S180" s="60" t="str">
        <f>IF(S179&gt;0,IF(AND(SUM(D179:S179)=1,AA179=1),C179-SUM(D180:R180),ROUND(C179*S179,2)),"")</f>
        <v/>
      </c>
      <c r="T180" s="60" t="str">
        <f>IF(T179&gt;0,IF(AND(SUM(D179:T179)=1,AA179=1),C179-SUM(D180:S180),ROUND(C179*T179,2)),"")</f>
        <v/>
      </c>
      <c r="U180" s="60" t="str">
        <f>IF(U179&gt;0,IF(AND(SUM(D179:U179)=1,AA179=1),C179-SUM(D180:T180),ROUND(C179*U179,2)),"")</f>
        <v/>
      </c>
      <c r="V180" s="60" t="str">
        <f>IF(V179&gt;0,IF(AND(SUM(D179:V179)=1,AA179=1),C179-SUM(D180:U180),ROUND(C179*V179,2)),"")</f>
        <v/>
      </c>
      <c r="W180" s="60" t="str">
        <f>IF(W179&gt;0,IF(AND(SUM(D179:W179)=1,AA179=1),C179-SUM(D180:V180),ROUND(C179*W179,2)),"")</f>
        <v/>
      </c>
      <c r="X180" s="59">
        <f>IF(X179&gt;0,IF(AND(SUM(D179:X179)=1,AA179=1),C179-SUM(D180:W180),ROUND(C179*X179,2)),"")</f>
        <v>132239.9</v>
      </c>
      <c r="Y180" s="60" t="str">
        <f>IF(Y179&gt;0,IF(AND(SUM(D179:Y179)=1,AA179=1),C179-SUM(D180:X180),ROUND(C179*Y179,2)),"")</f>
        <v/>
      </c>
      <c r="Z180" s="60" t="str">
        <f>IF(Z179&gt;0,IF(AND(SUM(D179:Z179)=1,AA179=1),C179-SUM(D180:Y180),ROUND(C179*Z179,2)),"")</f>
        <v/>
      </c>
      <c r="AA180" s="63">
        <f t="shared" si="5"/>
        <v>132239.9</v>
      </c>
    </row>
    <row r="181" spans="1:27" ht="12" customHeight="1" x14ac:dyDescent="0.25">
      <c r="A181" s="121" t="s">
        <v>2003</v>
      </c>
      <c r="B181" s="122" t="s">
        <v>2004</v>
      </c>
      <c r="C181" s="123">
        <v>637591.67000000004</v>
      </c>
      <c r="D181" s="55"/>
      <c r="E181" s="55"/>
      <c r="F181" s="55"/>
      <c r="G181" s="55"/>
      <c r="H181" s="56"/>
      <c r="I181" s="57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4">
        <v>1</v>
      </c>
      <c r="Z181" s="55"/>
      <c r="AA181" s="58">
        <f t="shared" si="5"/>
        <v>1</v>
      </c>
    </row>
    <row r="182" spans="1:27" ht="12.95" customHeight="1" x14ac:dyDescent="0.25">
      <c r="A182" s="121"/>
      <c r="B182" s="122"/>
      <c r="C182" s="123"/>
      <c r="D182" s="60" t="str">
        <f>IF(D181&gt;0,ROUND(C181*D181,2),"")</f>
        <v/>
      </c>
      <c r="E182" s="60" t="str">
        <f>IF(E181&gt;0,IF(AND(SUM(D181:E181)=1,AA181=1),C181-SUM(D182:D182),ROUND(C181*E181,2)),"")</f>
        <v/>
      </c>
      <c r="F182" s="60" t="str">
        <f>IF(F181&gt;0,IF(AND(SUM(D181:F181)=1,AA181=1),C181-SUM(D182:E182),ROUND(C181*F181,2)),"")</f>
        <v/>
      </c>
      <c r="G182" s="60" t="str">
        <f>IF(G181&gt;0,IF(AND(SUM(D181:G181)=1,AA181=1),C181-SUM(D182:F182),ROUND(C181*G181,2)),"")</f>
        <v/>
      </c>
      <c r="H182" s="61" t="str">
        <f>IF(H181&gt;0,IF(AND(SUM(D181:H181)=1,AA181=1),C181-SUM(D182:G182),ROUND(C181*H181,2)),"")</f>
        <v/>
      </c>
      <c r="I182" s="62" t="str">
        <f>IF(I181&gt;0,IF(AND(SUM(D181:I181)=1,AA181=1),C181-SUM(D182:H182),ROUND(C181*I181,2)),"")</f>
        <v/>
      </c>
      <c r="J182" s="60" t="str">
        <f>IF(J181&gt;0,IF(AND(SUM(D181:J181)=1,AA181=1),C181-SUM(D182:I182),ROUND(C181*J181,2)),"")</f>
        <v/>
      </c>
      <c r="K182" s="60" t="str">
        <f>IF(K181&gt;0,IF(AND(SUM(D181:K181)=1,AA181=1),C181-SUM(D182:J182),ROUND(C181*K181,2)),"")</f>
        <v/>
      </c>
      <c r="L182" s="60" t="str">
        <f>IF(L181&gt;0,IF(AND(SUM(D181:L181)=1,AA181=1),C181-SUM(D182:K182),ROUND(C181*L181,2)),"")</f>
        <v/>
      </c>
      <c r="M182" s="60" t="str">
        <f>IF(M181&gt;0,IF(AND(SUM(D181:M181)=1,AA181=1),C181-SUM(D182:L182),ROUND(C181*M181,2)),"")</f>
        <v/>
      </c>
      <c r="N182" s="60" t="str">
        <f>IF(N181&gt;0,IF(AND(SUM(D181:N181)=1,AA181=1),C181-SUM(D182:M182),ROUND(C181*N181,2)),"")</f>
        <v/>
      </c>
      <c r="O182" s="60" t="str">
        <f>IF(O181&gt;0,IF(AND(SUM(D181:O181)=1,AA181=1),C181-SUM(D182:N182),ROUND(C181*O181,2)),"")</f>
        <v/>
      </c>
      <c r="P182" s="60" t="str">
        <f>IF(P181&gt;0,IF(AND(SUM(D181:P181)=1,AA181=1),C181-SUM(D182:O182),ROUND(C181*P181,2)),"")</f>
        <v/>
      </c>
      <c r="Q182" s="60" t="str">
        <f>IF(Q181&gt;0,IF(AND(SUM(D181:Q181)=1,AA181=1),C181-SUM(D182:P182),ROUND(C181*Q181,2)),"")</f>
        <v/>
      </c>
      <c r="R182" s="60" t="str">
        <f>IF(R181&gt;0,IF(AND(SUM(D181:R181)=1,AA181=1),C181-SUM(D182:Q182),ROUND(C181*R181,2)),"")</f>
        <v/>
      </c>
      <c r="S182" s="60" t="str">
        <f>IF(S181&gt;0,IF(AND(SUM(D181:S181)=1,AA181=1),C181-SUM(D182:R182),ROUND(C181*S181,2)),"")</f>
        <v/>
      </c>
      <c r="T182" s="60" t="str">
        <f>IF(T181&gt;0,IF(AND(SUM(D181:T181)=1,AA181=1),C181-SUM(D182:S182),ROUND(C181*T181,2)),"")</f>
        <v/>
      </c>
      <c r="U182" s="60" t="str">
        <f>IF(U181&gt;0,IF(AND(SUM(D181:U181)=1,AA181=1),C181-SUM(D182:T182),ROUND(C181*U181,2)),"")</f>
        <v/>
      </c>
      <c r="V182" s="60" t="str">
        <f>IF(V181&gt;0,IF(AND(SUM(D181:V181)=1,AA181=1),C181-SUM(D182:U182),ROUND(C181*V181,2)),"")</f>
        <v/>
      </c>
      <c r="W182" s="60" t="str">
        <f>IF(W181&gt;0,IF(AND(SUM(D181:W181)=1,AA181=1),C181-SUM(D182:V182),ROUND(C181*W181,2)),"")</f>
        <v/>
      </c>
      <c r="X182" s="60" t="str">
        <f>IF(X181&gt;0,IF(AND(SUM(D181:X181)=1,AA181=1),C181-SUM(D182:W182),ROUND(C181*X181,2)),"")</f>
        <v/>
      </c>
      <c r="Y182" s="59">
        <f>IF(Y181&gt;0,IF(AND(SUM(D181:Y181)=1,AA181=1),C181-SUM(D182:X182),ROUND(C181*Y181,2)),"")</f>
        <v>637591.67000000004</v>
      </c>
      <c r="Z182" s="60" t="str">
        <f>IF(Z181&gt;0,IF(AND(SUM(D181:Z181)=1,AA181=1),C181-SUM(D182:Y182),ROUND(C181*Z181,2)),"")</f>
        <v/>
      </c>
      <c r="AA182" s="63">
        <f t="shared" si="5"/>
        <v>637591.67000000004</v>
      </c>
    </row>
    <row r="183" spans="1:27" ht="12" customHeight="1" x14ac:dyDescent="0.25">
      <c r="A183" s="121" t="s">
        <v>2025</v>
      </c>
      <c r="B183" s="122" t="s">
        <v>2026</v>
      </c>
      <c r="C183" s="123">
        <v>671511.21</v>
      </c>
      <c r="D183" s="55"/>
      <c r="E183" s="55"/>
      <c r="F183" s="55"/>
      <c r="G183" s="55"/>
      <c r="H183" s="56"/>
      <c r="I183" s="57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  <c r="Z183" s="54">
        <v>1</v>
      </c>
      <c r="AA183" s="58">
        <f t="shared" si="5"/>
        <v>1</v>
      </c>
    </row>
    <row r="184" spans="1:27" ht="12.95" customHeight="1" x14ac:dyDescent="0.25">
      <c r="A184" s="121"/>
      <c r="B184" s="122"/>
      <c r="C184" s="123"/>
      <c r="D184" s="60" t="str">
        <f>IF(D183&gt;0,ROUND(C183*D183,2),"")</f>
        <v/>
      </c>
      <c r="E184" s="60" t="str">
        <f>IF(E183&gt;0,IF(AND(SUM(D183:E183)=1,AA183=1),C183-SUM(D184:D184),ROUND(C183*E183,2)),"")</f>
        <v/>
      </c>
      <c r="F184" s="60" t="str">
        <f>IF(F183&gt;0,IF(AND(SUM(D183:F183)=1,AA183=1),C183-SUM(D184:E184),ROUND(C183*F183,2)),"")</f>
        <v/>
      </c>
      <c r="G184" s="60" t="str">
        <f>IF(G183&gt;0,IF(AND(SUM(D183:G183)=1,AA183=1),C183-SUM(D184:F184),ROUND(C183*G183,2)),"")</f>
        <v/>
      </c>
      <c r="H184" s="61" t="str">
        <f>IF(H183&gt;0,IF(AND(SUM(D183:H183)=1,AA183=1),C183-SUM(D184:G184),ROUND(C183*H183,2)),"")</f>
        <v/>
      </c>
      <c r="I184" s="62" t="str">
        <f>IF(I183&gt;0,IF(AND(SUM(D183:I183)=1,AA183=1),C183-SUM(D184:H184),ROUND(C183*I183,2)),"")</f>
        <v/>
      </c>
      <c r="J184" s="60" t="str">
        <f>IF(J183&gt;0,IF(AND(SUM(D183:J183)=1,AA183=1),C183-SUM(D184:I184),ROUND(C183*J183,2)),"")</f>
        <v/>
      </c>
      <c r="K184" s="60" t="str">
        <f>IF(K183&gt;0,IF(AND(SUM(D183:K183)=1,AA183=1),C183-SUM(D184:J184),ROUND(C183*K183,2)),"")</f>
        <v/>
      </c>
      <c r="L184" s="60" t="str">
        <f>IF(L183&gt;0,IF(AND(SUM(D183:L183)=1,AA183=1),C183-SUM(D184:K184),ROUND(C183*L183,2)),"")</f>
        <v/>
      </c>
      <c r="M184" s="60" t="str">
        <f>IF(M183&gt;0,IF(AND(SUM(D183:M183)=1,AA183=1),C183-SUM(D184:L184),ROUND(C183*M183,2)),"")</f>
        <v/>
      </c>
      <c r="N184" s="60" t="str">
        <f>IF(N183&gt;0,IF(AND(SUM(D183:N183)=1,AA183=1),C183-SUM(D184:M184),ROUND(C183*N183,2)),"")</f>
        <v/>
      </c>
      <c r="O184" s="60" t="str">
        <f>IF(O183&gt;0,IF(AND(SUM(D183:O183)=1,AA183=1),C183-SUM(D184:N184),ROUND(C183*O183,2)),"")</f>
        <v/>
      </c>
      <c r="P184" s="60" t="str">
        <f>IF(P183&gt;0,IF(AND(SUM(D183:P183)=1,AA183=1),C183-SUM(D184:O184),ROUND(C183*P183,2)),"")</f>
        <v/>
      </c>
      <c r="Q184" s="60" t="str">
        <f>IF(Q183&gt;0,IF(AND(SUM(D183:Q183)=1,AA183=1),C183-SUM(D184:P184),ROUND(C183*Q183,2)),"")</f>
        <v/>
      </c>
      <c r="R184" s="60" t="str">
        <f>IF(R183&gt;0,IF(AND(SUM(D183:R183)=1,AA183=1),C183-SUM(D184:Q184),ROUND(C183*R183,2)),"")</f>
        <v/>
      </c>
      <c r="S184" s="60" t="str">
        <f>IF(S183&gt;0,IF(AND(SUM(D183:S183)=1,AA183=1),C183-SUM(D184:R184),ROUND(C183*S183,2)),"")</f>
        <v/>
      </c>
      <c r="T184" s="60" t="str">
        <f>IF(T183&gt;0,IF(AND(SUM(D183:T183)=1,AA183=1),C183-SUM(D184:S184),ROUND(C183*T183,2)),"")</f>
        <v/>
      </c>
      <c r="U184" s="60" t="str">
        <f>IF(U183&gt;0,IF(AND(SUM(D183:U183)=1,AA183=1),C183-SUM(D184:T184),ROUND(C183*U183,2)),"")</f>
        <v/>
      </c>
      <c r="V184" s="60" t="str">
        <f>IF(V183&gt;0,IF(AND(SUM(D183:V183)=1,AA183=1),C183-SUM(D184:U184),ROUND(C183*V183,2)),"")</f>
        <v/>
      </c>
      <c r="W184" s="60" t="str">
        <f>IF(W183&gt;0,IF(AND(SUM(D183:W183)=1,AA183=1),C183-SUM(D184:V184),ROUND(C183*W183,2)),"")</f>
        <v/>
      </c>
      <c r="X184" s="60" t="str">
        <f>IF(X183&gt;0,IF(AND(SUM(D183:X183)=1,AA183=1),C183-SUM(D184:W184),ROUND(C183*X183,2)),"")</f>
        <v/>
      </c>
      <c r="Y184" s="60" t="str">
        <f>IF(Y183&gt;0,IF(AND(SUM(D183:Y183)=1,AA183=1),C183-SUM(D184:X184),ROUND(C183*Y183,2)),"")</f>
        <v/>
      </c>
      <c r="Z184" s="59">
        <f>IF(Z183&gt;0,IF(AND(SUM(D183:Z183)=1,AA183=1),C183-SUM(D184:Y184),ROUND(C183*Z183,2)),"")</f>
        <v>671511.21</v>
      </c>
      <c r="AA184" s="63">
        <f t="shared" si="5"/>
        <v>671511.21</v>
      </c>
    </row>
    <row r="185" spans="1:27" ht="12" customHeight="1" x14ac:dyDescent="0.25">
      <c r="A185" s="121" t="s">
        <v>2047</v>
      </c>
      <c r="B185" s="122" t="s">
        <v>2048</v>
      </c>
      <c r="C185" s="123">
        <v>3280.51</v>
      </c>
      <c r="D185" s="55"/>
      <c r="E185" s="55"/>
      <c r="F185" s="55"/>
      <c r="G185" s="55"/>
      <c r="H185" s="56"/>
      <c r="I185" s="57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  <c r="Z185" s="54">
        <v>1</v>
      </c>
      <c r="AA185" s="58">
        <f t="shared" si="5"/>
        <v>1</v>
      </c>
    </row>
    <row r="186" spans="1:27" ht="12.95" customHeight="1" x14ac:dyDescent="0.25">
      <c r="A186" s="121"/>
      <c r="B186" s="122"/>
      <c r="C186" s="123"/>
      <c r="D186" s="60" t="str">
        <f>IF(D185&gt;0,ROUND(C185*D185,2),"")</f>
        <v/>
      </c>
      <c r="E186" s="60" t="str">
        <f>IF(E185&gt;0,IF(AND(SUM(D185:E185)=1,AA185=1),C185-SUM(D186:D186),ROUND(C185*E185,2)),"")</f>
        <v/>
      </c>
      <c r="F186" s="60" t="str">
        <f>IF(F185&gt;0,IF(AND(SUM(D185:F185)=1,AA185=1),C185-SUM(D186:E186),ROUND(C185*F185,2)),"")</f>
        <v/>
      </c>
      <c r="G186" s="60" t="str">
        <f>IF(G185&gt;0,IF(AND(SUM(D185:G185)=1,AA185=1),C185-SUM(D186:F186),ROUND(C185*G185,2)),"")</f>
        <v/>
      </c>
      <c r="H186" s="61" t="str">
        <f>IF(H185&gt;0,IF(AND(SUM(D185:H185)=1,AA185=1),C185-SUM(D186:G186),ROUND(C185*H185,2)),"")</f>
        <v/>
      </c>
      <c r="I186" s="62" t="str">
        <f>IF(I185&gt;0,IF(AND(SUM(D185:I185)=1,AA185=1),C185-SUM(D186:H186),ROUND(C185*I185,2)),"")</f>
        <v/>
      </c>
      <c r="J186" s="60" t="str">
        <f>IF(J185&gt;0,IF(AND(SUM(D185:J185)=1,AA185=1),C185-SUM(D186:I186),ROUND(C185*J185,2)),"")</f>
        <v/>
      </c>
      <c r="K186" s="60" t="str">
        <f>IF(K185&gt;0,IF(AND(SUM(D185:K185)=1,AA185=1),C185-SUM(D186:J186),ROUND(C185*K185,2)),"")</f>
        <v/>
      </c>
      <c r="L186" s="60" t="str">
        <f>IF(L185&gt;0,IF(AND(SUM(D185:L185)=1,AA185=1),C185-SUM(D186:K186),ROUND(C185*L185,2)),"")</f>
        <v/>
      </c>
      <c r="M186" s="60" t="str">
        <f>IF(M185&gt;0,IF(AND(SUM(D185:M185)=1,AA185=1),C185-SUM(D186:L186),ROUND(C185*M185,2)),"")</f>
        <v/>
      </c>
      <c r="N186" s="60" t="str">
        <f>IF(N185&gt;0,IF(AND(SUM(D185:N185)=1,AA185=1),C185-SUM(D186:M186),ROUND(C185*N185,2)),"")</f>
        <v/>
      </c>
      <c r="O186" s="60" t="str">
        <f>IF(O185&gt;0,IF(AND(SUM(D185:O185)=1,AA185=1),C185-SUM(D186:N186),ROUND(C185*O185,2)),"")</f>
        <v/>
      </c>
      <c r="P186" s="60" t="str">
        <f>IF(P185&gt;0,IF(AND(SUM(D185:P185)=1,AA185=1),C185-SUM(D186:O186),ROUND(C185*P185,2)),"")</f>
        <v/>
      </c>
      <c r="Q186" s="60" t="str">
        <f>IF(Q185&gt;0,IF(AND(SUM(D185:Q185)=1,AA185=1),C185-SUM(D186:P186),ROUND(C185*Q185,2)),"")</f>
        <v/>
      </c>
      <c r="R186" s="60" t="str">
        <f>IF(R185&gt;0,IF(AND(SUM(D185:R185)=1,AA185=1),C185-SUM(D186:Q186),ROUND(C185*R185,2)),"")</f>
        <v/>
      </c>
      <c r="S186" s="60" t="str">
        <f>IF(S185&gt;0,IF(AND(SUM(D185:S185)=1,AA185=1),C185-SUM(D186:R186),ROUND(C185*S185,2)),"")</f>
        <v/>
      </c>
      <c r="T186" s="60" t="str">
        <f>IF(T185&gt;0,IF(AND(SUM(D185:T185)=1,AA185=1),C185-SUM(D186:S186),ROUND(C185*T185,2)),"")</f>
        <v/>
      </c>
      <c r="U186" s="60" t="str">
        <f>IF(U185&gt;0,IF(AND(SUM(D185:U185)=1,AA185=1),C185-SUM(D186:T186),ROUND(C185*U185,2)),"")</f>
        <v/>
      </c>
      <c r="V186" s="60" t="str">
        <f>IF(V185&gt;0,IF(AND(SUM(D185:V185)=1,AA185=1),C185-SUM(D186:U186),ROUND(C185*V185,2)),"")</f>
        <v/>
      </c>
      <c r="W186" s="60" t="str">
        <f>IF(W185&gt;0,IF(AND(SUM(D185:W185)=1,AA185=1),C185-SUM(D186:V186),ROUND(C185*W185,2)),"")</f>
        <v/>
      </c>
      <c r="X186" s="60" t="str">
        <f>IF(X185&gt;0,IF(AND(SUM(D185:X185)=1,AA185=1),C185-SUM(D186:W186),ROUND(C185*X185,2)),"")</f>
        <v/>
      </c>
      <c r="Y186" s="60" t="str">
        <f>IF(Y185&gt;0,IF(AND(SUM(D185:Y185)=1,AA185=1),C185-SUM(D186:X186),ROUND(C185*Y185,2)),"")</f>
        <v/>
      </c>
      <c r="Z186" s="59">
        <f>IF(Z185&gt;0,IF(AND(SUM(D185:Z185)=1,AA185=1),C185-SUM(D186:Y186),ROUND(C185*Z185,2)),"")</f>
        <v>3280.51</v>
      </c>
      <c r="AA186" s="63">
        <f t="shared" si="5"/>
        <v>3280.51</v>
      </c>
    </row>
    <row r="187" spans="1:27" ht="12" customHeight="1" x14ac:dyDescent="0.25">
      <c r="A187" s="65"/>
      <c r="B187" s="66"/>
      <c r="C187" s="124">
        <f>SUM(C3,C5,C7,C9,C11,C13,C15,C17,C19,C21,C23,C25,C27,C29,C31,C33,C35,C37,C39,C41,C43,C45,C47,C49,C51,C53,C55,C57,C59,C61,C63,C65,C67,C69,C71,C73,C75,C77,C79,C81,C83,C85,C87,C89,C91,C93,C95,C97,C99,C101,C103,C105,C107,C109,C111,C113,C115,C117,C119,C121,C123,C125,C127,C129,C131,C133,C135,C137,C139,C141,C143,C145,C147,C149,C151,C153,C155,C157,C159,C161,C163,C165,C167,C169,C171,C173,C175,C177,C179,C181,C183,C185)</f>
        <v>31222632.820000015</v>
      </c>
      <c r="D187" s="67">
        <f t="shared" ref="D187:Z187" si="6">SUM(D4,D6,D8,D10,D12,D14,D16,D18,D20,D22,D24,D26,D28,D30,D32,D34,D36,D38,D40,D42,D44,D46,D48,D50,D52,D54,D56,D58,D60,D62,D64,D66,D68,D70,D72,D74,D76,D78,D80,D82,D84,D86,D88,D90,D92,D94,D96,D98,D100,D102,D104,D106,D108,D110,D112,D114,D116,D118,D120,D122,D124,D126,D128,D130,D132,D134,D136,D138,D140,D142,D144,D146,D148,D150,D152,D154,D156,D158,D160,D162,D164,D166,D168,D170,D172,D174,D176,D178,D180,D182,D184,D186)</f>
        <v>1580560.4</v>
      </c>
      <c r="E187" s="67">
        <f t="shared" si="6"/>
        <v>1449853.7</v>
      </c>
      <c r="F187" s="67">
        <f t="shared" si="6"/>
        <v>1386675.54</v>
      </c>
      <c r="G187" s="67">
        <f t="shared" si="6"/>
        <v>1528128.35</v>
      </c>
      <c r="H187" s="125">
        <f t="shared" si="6"/>
        <v>1511170.32</v>
      </c>
      <c r="I187" s="125">
        <f t="shared" si="6"/>
        <v>0</v>
      </c>
      <c r="J187" s="67">
        <f t="shared" si="6"/>
        <v>1291108.93</v>
      </c>
      <c r="K187" s="67">
        <f t="shared" si="6"/>
        <v>1678855.1099999999</v>
      </c>
      <c r="L187" s="67">
        <f t="shared" si="6"/>
        <v>1377325.63</v>
      </c>
      <c r="M187" s="67">
        <f t="shared" si="6"/>
        <v>1734462.9400000004</v>
      </c>
      <c r="N187" s="67">
        <f t="shared" si="6"/>
        <v>1414691.02</v>
      </c>
      <c r="O187" s="67">
        <f t="shared" si="6"/>
        <v>1371846.59</v>
      </c>
      <c r="P187" s="67">
        <f t="shared" si="6"/>
        <v>1376805.65</v>
      </c>
      <c r="Q187" s="67">
        <f t="shared" si="6"/>
        <v>1497042.49</v>
      </c>
      <c r="R187" s="67">
        <f t="shared" si="6"/>
        <v>1466311.85</v>
      </c>
      <c r="S187" s="67">
        <f t="shared" si="6"/>
        <v>1399289.7800000003</v>
      </c>
      <c r="T187" s="67">
        <f t="shared" si="6"/>
        <v>1752325.09</v>
      </c>
      <c r="U187" s="67">
        <f t="shared" si="6"/>
        <v>1491023.33</v>
      </c>
      <c r="V187" s="67">
        <f t="shared" si="6"/>
        <v>1694383.72</v>
      </c>
      <c r="W187" s="67">
        <f t="shared" si="6"/>
        <v>1507136.59</v>
      </c>
      <c r="X187" s="67">
        <f t="shared" si="6"/>
        <v>1278048.5999999999</v>
      </c>
      <c r="Y187" s="68">
        <f t="shared" si="6"/>
        <v>699193.57000000007</v>
      </c>
      <c r="Z187" s="68">
        <f t="shared" si="6"/>
        <v>736393.62000000011</v>
      </c>
      <c r="AA187" s="119">
        <f>Z188</f>
        <v>31222632.82</v>
      </c>
    </row>
    <row r="188" spans="1:27" ht="12.95" customHeight="1" x14ac:dyDescent="0.25">
      <c r="A188" s="69"/>
      <c r="B188" s="70"/>
      <c r="C188" s="124"/>
      <c r="D188" s="71">
        <f t="shared" ref="D188:Z188" si="7">D187+C188</f>
        <v>1580560.4</v>
      </c>
      <c r="E188" s="71">
        <f t="shared" si="7"/>
        <v>3030414.0999999996</v>
      </c>
      <c r="F188" s="71">
        <f t="shared" si="7"/>
        <v>4417089.6399999997</v>
      </c>
      <c r="G188" s="71">
        <f t="shared" si="7"/>
        <v>5945217.9900000002</v>
      </c>
      <c r="H188" s="120">
        <f t="shared" si="7"/>
        <v>7456388.3100000005</v>
      </c>
      <c r="I188" s="120">
        <f t="shared" si="7"/>
        <v>7456388.3100000005</v>
      </c>
      <c r="J188" s="71">
        <f t="shared" si="7"/>
        <v>8747497.2400000002</v>
      </c>
      <c r="K188" s="72">
        <f t="shared" si="7"/>
        <v>10426352.35</v>
      </c>
      <c r="L188" s="72">
        <f t="shared" si="7"/>
        <v>11803677.98</v>
      </c>
      <c r="M188" s="72">
        <f t="shared" si="7"/>
        <v>13538140.920000002</v>
      </c>
      <c r="N188" s="72">
        <f t="shared" si="7"/>
        <v>14952831.940000001</v>
      </c>
      <c r="O188" s="72">
        <f t="shared" si="7"/>
        <v>16324678.530000001</v>
      </c>
      <c r="P188" s="72">
        <f t="shared" si="7"/>
        <v>17701484.18</v>
      </c>
      <c r="Q188" s="72">
        <f t="shared" si="7"/>
        <v>19198526.669999998</v>
      </c>
      <c r="R188" s="72">
        <f t="shared" si="7"/>
        <v>20664838.52</v>
      </c>
      <c r="S188" s="72">
        <f t="shared" si="7"/>
        <v>22064128.300000001</v>
      </c>
      <c r="T188" s="72">
        <f t="shared" si="7"/>
        <v>23816453.390000001</v>
      </c>
      <c r="U188" s="72">
        <f t="shared" si="7"/>
        <v>25307476.719999999</v>
      </c>
      <c r="V188" s="72">
        <f t="shared" si="7"/>
        <v>27001860.439999998</v>
      </c>
      <c r="W188" s="72">
        <f t="shared" si="7"/>
        <v>28508997.029999997</v>
      </c>
      <c r="X188" s="72">
        <f t="shared" si="7"/>
        <v>29787045.629999999</v>
      </c>
      <c r="Y188" s="72">
        <f t="shared" si="7"/>
        <v>30486239.199999999</v>
      </c>
      <c r="Z188" s="72">
        <f t="shared" si="7"/>
        <v>31222632.82</v>
      </c>
      <c r="AA188" s="119"/>
    </row>
  </sheetData>
  <mergeCells count="292">
    <mergeCell ref="H5:I5"/>
    <mergeCell ref="H6:I6"/>
    <mergeCell ref="A1:H1"/>
    <mergeCell ref="H2:I2"/>
    <mergeCell ref="A3:A4"/>
    <mergeCell ref="B3:B4"/>
    <mergeCell ref="C3:C4"/>
    <mergeCell ref="A7:A8"/>
    <mergeCell ref="B7:B8"/>
    <mergeCell ref="C7:C8"/>
    <mergeCell ref="A9:A10"/>
    <mergeCell ref="B9:B10"/>
    <mergeCell ref="C9:C10"/>
    <mergeCell ref="A5:A6"/>
    <mergeCell ref="B5:B6"/>
    <mergeCell ref="C5:C6"/>
    <mergeCell ref="A15:A16"/>
    <mergeCell ref="B15:B16"/>
    <mergeCell ref="C15:C16"/>
    <mergeCell ref="A17:A18"/>
    <mergeCell ref="B17:B18"/>
    <mergeCell ref="C17:C18"/>
    <mergeCell ref="A11:A12"/>
    <mergeCell ref="B11:B12"/>
    <mergeCell ref="C11:C12"/>
    <mergeCell ref="A13:A14"/>
    <mergeCell ref="B13:B14"/>
    <mergeCell ref="C13:C14"/>
    <mergeCell ref="A23:A24"/>
    <mergeCell ref="B23:B24"/>
    <mergeCell ref="C23:C24"/>
    <mergeCell ref="A25:A26"/>
    <mergeCell ref="B25:B26"/>
    <mergeCell ref="C25:C26"/>
    <mergeCell ref="A19:A20"/>
    <mergeCell ref="B19:B20"/>
    <mergeCell ref="C19:C20"/>
    <mergeCell ref="A21:A22"/>
    <mergeCell ref="B21:B22"/>
    <mergeCell ref="C21:C22"/>
    <mergeCell ref="A31:A32"/>
    <mergeCell ref="B31:B32"/>
    <mergeCell ref="C31:C32"/>
    <mergeCell ref="A33:A34"/>
    <mergeCell ref="B33:B34"/>
    <mergeCell ref="C33:C34"/>
    <mergeCell ref="A27:A28"/>
    <mergeCell ref="B27:B28"/>
    <mergeCell ref="C27:C28"/>
    <mergeCell ref="A29:A30"/>
    <mergeCell ref="B29:B30"/>
    <mergeCell ref="C29:C30"/>
    <mergeCell ref="H37:I37"/>
    <mergeCell ref="H38:I38"/>
    <mergeCell ref="A39:A40"/>
    <mergeCell ref="B39:B40"/>
    <mergeCell ref="C39:C40"/>
    <mergeCell ref="H39:I39"/>
    <mergeCell ref="H40:I40"/>
    <mergeCell ref="A35:A36"/>
    <mergeCell ref="B35:B36"/>
    <mergeCell ref="C35:C36"/>
    <mergeCell ref="A37:A38"/>
    <mergeCell ref="B37:B38"/>
    <mergeCell ref="C37:C38"/>
    <mergeCell ref="A43:A44"/>
    <mergeCell ref="B43:B44"/>
    <mergeCell ref="C43:C44"/>
    <mergeCell ref="H43:I43"/>
    <mergeCell ref="H44:I44"/>
    <mergeCell ref="A41:A42"/>
    <mergeCell ref="B41:B42"/>
    <mergeCell ref="C41:C42"/>
    <mergeCell ref="H41:I41"/>
    <mergeCell ref="H42:I42"/>
    <mergeCell ref="A49:A50"/>
    <mergeCell ref="B49:B50"/>
    <mergeCell ref="C49:C50"/>
    <mergeCell ref="A51:A52"/>
    <mergeCell ref="B51:B52"/>
    <mergeCell ref="C51:C52"/>
    <mergeCell ref="A45:A46"/>
    <mergeCell ref="B45:B46"/>
    <mergeCell ref="C45:C46"/>
    <mergeCell ref="A47:A48"/>
    <mergeCell ref="B47:B48"/>
    <mergeCell ref="C47:C48"/>
    <mergeCell ref="A57:A58"/>
    <mergeCell ref="B57:B58"/>
    <mergeCell ref="C57:C58"/>
    <mergeCell ref="A59:A60"/>
    <mergeCell ref="B59:B60"/>
    <mergeCell ref="C59:C60"/>
    <mergeCell ref="A53:A54"/>
    <mergeCell ref="B53:B54"/>
    <mergeCell ref="C53:C54"/>
    <mergeCell ref="A55:A56"/>
    <mergeCell ref="B55:B56"/>
    <mergeCell ref="C55:C56"/>
    <mergeCell ref="A65:A66"/>
    <mergeCell ref="B65:B66"/>
    <mergeCell ref="C65:C66"/>
    <mergeCell ref="A67:A68"/>
    <mergeCell ref="B67:B68"/>
    <mergeCell ref="C67:C68"/>
    <mergeCell ref="A61:A62"/>
    <mergeCell ref="B61:B62"/>
    <mergeCell ref="C61:C62"/>
    <mergeCell ref="A63:A64"/>
    <mergeCell ref="B63:B64"/>
    <mergeCell ref="C63:C64"/>
    <mergeCell ref="A73:A74"/>
    <mergeCell ref="B73:B74"/>
    <mergeCell ref="C73:C74"/>
    <mergeCell ref="A75:A76"/>
    <mergeCell ref="B75:B76"/>
    <mergeCell ref="C75:C76"/>
    <mergeCell ref="A69:A70"/>
    <mergeCell ref="B69:B70"/>
    <mergeCell ref="C69:C70"/>
    <mergeCell ref="A71:A72"/>
    <mergeCell ref="B71:B72"/>
    <mergeCell ref="C71:C72"/>
    <mergeCell ref="A81:A82"/>
    <mergeCell ref="B81:B82"/>
    <mergeCell ref="C81:C82"/>
    <mergeCell ref="A83:A84"/>
    <mergeCell ref="B83:B84"/>
    <mergeCell ref="C83:C84"/>
    <mergeCell ref="A77:A78"/>
    <mergeCell ref="B77:B78"/>
    <mergeCell ref="C77:C78"/>
    <mergeCell ref="A79:A80"/>
    <mergeCell ref="B79:B80"/>
    <mergeCell ref="C79:C80"/>
    <mergeCell ref="A89:A90"/>
    <mergeCell ref="B89:B90"/>
    <mergeCell ref="C89:C90"/>
    <mergeCell ref="A91:A92"/>
    <mergeCell ref="B91:B92"/>
    <mergeCell ref="C91:C92"/>
    <mergeCell ref="A85:A86"/>
    <mergeCell ref="B85:B86"/>
    <mergeCell ref="C85:C86"/>
    <mergeCell ref="A87:A88"/>
    <mergeCell ref="B87:B88"/>
    <mergeCell ref="C87:C88"/>
    <mergeCell ref="A97:A98"/>
    <mergeCell ref="B97:B98"/>
    <mergeCell ref="C97:C98"/>
    <mergeCell ref="A99:A100"/>
    <mergeCell ref="B99:B100"/>
    <mergeCell ref="C99:C100"/>
    <mergeCell ref="A93:A94"/>
    <mergeCell ref="B93:B94"/>
    <mergeCell ref="C93:C94"/>
    <mergeCell ref="A95:A96"/>
    <mergeCell ref="B95:B96"/>
    <mergeCell ref="C95:C96"/>
    <mergeCell ref="A105:A106"/>
    <mergeCell ref="B105:B106"/>
    <mergeCell ref="C105:C106"/>
    <mergeCell ref="A107:A108"/>
    <mergeCell ref="B107:B108"/>
    <mergeCell ref="C107:C108"/>
    <mergeCell ref="A101:A102"/>
    <mergeCell ref="B101:B102"/>
    <mergeCell ref="C101:C102"/>
    <mergeCell ref="A103:A104"/>
    <mergeCell ref="B103:B104"/>
    <mergeCell ref="C103:C104"/>
    <mergeCell ref="A113:A114"/>
    <mergeCell ref="B113:B114"/>
    <mergeCell ref="C113:C114"/>
    <mergeCell ref="A115:A116"/>
    <mergeCell ref="B115:B116"/>
    <mergeCell ref="C115:C116"/>
    <mergeCell ref="A109:A110"/>
    <mergeCell ref="B109:B110"/>
    <mergeCell ref="C109:C110"/>
    <mergeCell ref="A111:A112"/>
    <mergeCell ref="B111:B112"/>
    <mergeCell ref="C111:C112"/>
    <mergeCell ref="A121:A122"/>
    <mergeCell ref="B121:B122"/>
    <mergeCell ref="C121:C122"/>
    <mergeCell ref="A123:A124"/>
    <mergeCell ref="B123:B124"/>
    <mergeCell ref="C123:C124"/>
    <mergeCell ref="A117:A118"/>
    <mergeCell ref="B117:B118"/>
    <mergeCell ref="C117:C118"/>
    <mergeCell ref="A119:A120"/>
    <mergeCell ref="B119:B120"/>
    <mergeCell ref="C119:C120"/>
    <mergeCell ref="A129:A130"/>
    <mergeCell ref="B129:B130"/>
    <mergeCell ref="C129:C130"/>
    <mergeCell ref="A131:A132"/>
    <mergeCell ref="B131:B132"/>
    <mergeCell ref="C131:C132"/>
    <mergeCell ref="A125:A126"/>
    <mergeCell ref="B125:B126"/>
    <mergeCell ref="C125:C126"/>
    <mergeCell ref="A127:A128"/>
    <mergeCell ref="B127:B128"/>
    <mergeCell ref="C127:C128"/>
    <mergeCell ref="A137:A138"/>
    <mergeCell ref="B137:B138"/>
    <mergeCell ref="C137:C138"/>
    <mergeCell ref="A139:A140"/>
    <mergeCell ref="B139:B140"/>
    <mergeCell ref="C139:C140"/>
    <mergeCell ref="A133:A134"/>
    <mergeCell ref="B133:B134"/>
    <mergeCell ref="C133:C134"/>
    <mergeCell ref="A135:A136"/>
    <mergeCell ref="B135:B136"/>
    <mergeCell ref="C135:C136"/>
    <mergeCell ref="A145:A146"/>
    <mergeCell ref="B145:B146"/>
    <mergeCell ref="C145:C146"/>
    <mergeCell ref="A147:A148"/>
    <mergeCell ref="B147:B148"/>
    <mergeCell ref="C147:C148"/>
    <mergeCell ref="A141:A142"/>
    <mergeCell ref="B141:B142"/>
    <mergeCell ref="C141:C142"/>
    <mergeCell ref="A143:A144"/>
    <mergeCell ref="B143:B144"/>
    <mergeCell ref="C143:C144"/>
    <mergeCell ref="A153:A154"/>
    <mergeCell ref="B153:B154"/>
    <mergeCell ref="C153:C154"/>
    <mergeCell ref="A155:A156"/>
    <mergeCell ref="B155:B156"/>
    <mergeCell ref="C155:C156"/>
    <mergeCell ref="A149:A150"/>
    <mergeCell ref="B149:B150"/>
    <mergeCell ref="C149:C150"/>
    <mergeCell ref="A151:A152"/>
    <mergeCell ref="B151:B152"/>
    <mergeCell ref="C151:C152"/>
    <mergeCell ref="A161:A162"/>
    <mergeCell ref="B161:B162"/>
    <mergeCell ref="C161:C162"/>
    <mergeCell ref="A163:A164"/>
    <mergeCell ref="B163:B164"/>
    <mergeCell ref="C163:C164"/>
    <mergeCell ref="A157:A158"/>
    <mergeCell ref="B157:B158"/>
    <mergeCell ref="C157:C158"/>
    <mergeCell ref="A159:A160"/>
    <mergeCell ref="B159:B160"/>
    <mergeCell ref="C159:C160"/>
    <mergeCell ref="A169:A170"/>
    <mergeCell ref="B169:B170"/>
    <mergeCell ref="C169:C170"/>
    <mergeCell ref="A171:A172"/>
    <mergeCell ref="B171:B172"/>
    <mergeCell ref="C171:C172"/>
    <mergeCell ref="A165:A166"/>
    <mergeCell ref="B165:B166"/>
    <mergeCell ref="C165:C166"/>
    <mergeCell ref="A167:A168"/>
    <mergeCell ref="B167:B168"/>
    <mergeCell ref="C167:C168"/>
    <mergeCell ref="A177:A178"/>
    <mergeCell ref="B177:B178"/>
    <mergeCell ref="C177:C178"/>
    <mergeCell ref="A179:A180"/>
    <mergeCell ref="B179:B180"/>
    <mergeCell ref="C179:C180"/>
    <mergeCell ref="A173:A174"/>
    <mergeCell ref="B173:B174"/>
    <mergeCell ref="C173:C174"/>
    <mergeCell ref="A175:A176"/>
    <mergeCell ref="B175:B176"/>
    <mergeCell ref="C175:C176"/>
    <mergeCell ref="AA187:AA188"/>
    <mergeCell ref="H188:I188"/>
    <mergeCell ref="A185:A186"/>
    <mergeCell ref="B185:B186"/>
    <mergeCell ref="C185:C186"/>
    <mergeCell ref="C187:C188"/>
    <mergeCell ref="H187:I187"/>
    <mergeCell ref="A181:A182"/>
    <mergeCell ref="B181:B182"/>
    <mergeCell ref="C181:C182"/>
    <mergeCell ref="A183:A184"/>
    <mergeCell ref="B183:B184"/>
    <mergeCell ref="C183:C184"/>
  </mergeCells>
  <pageMargins left="0.51181102362204722" right="0.51181102362204722" top="0.51181102362204722" bottom="0.51181102362204722" header="0" footer="0"/>
  <pageSetup paperSize="9" scale="79" orientation="portrait" r:id="rId1"/>
  <headerFooter>
    <oddFooter>&amp;R&amp;G</oddFooter>
  </headerFooter>
  <colBreaks count="1" manualBreakCount="1">
    <brk id="9" max="1048575" man="1"/>
  </colBreaks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/>
  </sheetPr>
  <dimension ref="A1:D26"/>
  <sheetViews>
    <sheetView view="pageBreakPreview" zoomScale="60" zoomScaleNormal="100" workbookViewId="0">
      <selection activeCell="L22" sqref="L22"/>
    </sheetView>
  </sheetViews>
  <sheetFormatPr defaultRowHeight="15" x14ac:dyDescent="0.25"/>
  <cols>
    <col min="1" max="1" width="9.28515625" customWidth="1"/>
    <col min="2" max="2" width="60.28515625" customWidth="1"/>
    <col min="3" max="3" width="8.28515625" customWidth="1"/>
    <col min="4" max="4" width="37.42578125" customWidth="1"/>
  </cols>
  <sheetData>
    <row r="1" spans="1:4" ht="122.1" customHeight="1" x14ac:dyDescent="0.25">
      <c r="A1" s="86"/>
      <c r="B1" s="86"/>
      <c r="C1" s="86"/>
      <c r="D1" s="86"/>
    </row>
    <row r="2" spans="1:4" ht="12" customHeight="1" x14ac:dyDescent="0.25">
      <c r="A2" s="9"/>
      <c r="B2" s="117" t="s">
        <v>4127</v>
      </c>
      <c r="C2" s="117"/>
      <c r="D2" s="117"/>
    </row>
    <row r="3" spans="1:4" ht="15" customHeight="1" x14ac:dyDescent="0.25">
      <c r="A3" s="73" t="s">
        <v>4157</v>
      </c>
      <c r="B3" s="73" t="s">
        <v>2</v>
      </c>
      <c r="C3" s="73" t="s">
        <v>42</v>
      </c>
      <c r="D3" s="9"/>
    </row>
    <row r="4" spans="1:4" ht="8.1" customHeight="1" x14ac:dyDescent="0.25">
      <c r="A4" s="9"/>
      <c r="B4" s="117"/>
      <c r="C4" s="117"/>
      <c r="D4" s="9"/>
    </row>
    <row r="5" spans="1:4" ht="12.95" customHeight="1" x14ac:dyDescent="0.25">
      <c r="A5" s="9"/>
      <c r="B5" s="74" t="s">
        <v>4158</v>
      </c>
      <c r="C5" s="9"/>
      <c r="D5" s="9"/>
    </row>
    <row r="6" spans="1:4" ht="12.95" customHeight="1" x14ac:dyDescent="0.25">
      <c r="A6" s="75" t="s">
        <v>4159</v>
      </c>
      <c r="B6" s="76" t="s">
        <v>4160</v>
      </c>
      <c r="C6" s="77">
        <v>3</v>
      </c>
      <c r="D6" s="9"/>
    </row>
    <row r="7" spans="1:4" ht="12.95" customHeight="1" x14ac:dyDescent="0.25">
      <c r="A7" s="75" t="s">
        <v>4161</v>
      </c>
      <c r="B7" s="76" t="s">
        <v>4162</v>
      </c>
      <c r="C7" s="77">
        <v>1</v>
      </c>
      <c r="D7" s="9"/>
    </row>
    <row r="8" spans="1:4" ht="12.95" customHeight="1" x14ac:dyDescent="0.25">
      <c r="A8" s="75" t="s">
        <v>4163</v>
      </c>
      <c r="B8" s="76" t="s">
        <v>4164</v>
      </c>
      <c r="C8" s="77">
        <v>0.52</v>
      </c>
      <c r="D8" s="9"/>
    </row>
    <row r="9" spans="1:4" ht="15" customHeight="1" x14ac:dyDescent="0.25">
      <c r="A9" s="9"/>
      <c r="B9" s="78" t="s">
        <v>3896</v>
      </c>
      <c r="C9" s="79">
        <v>4.5199999999999996</v>
      </c>
      <c r="D9" s="9"/>
    </row>
    <row r="10" spans="1:4" ht="15" customHeight="1" x14ac:dyDescent="0.25">
      <c r="A10" s="9"/>
      <c r="B10" s="117" t="s">
        <v>4127</v>
      </c>
      <c r="C10" s="117"/>
      <c r="D10" s="9"/>
    </row>
    <row r="11" spans="1:4" ht="8.1" customHeight="1" x14ac:dyDescent="0.25">
      <c r="A11" s="9"/>
      <c r="B11" s="117"/>
      <c r="C11" s="117"/>
      <c r="D11" s="9"/>
    </row>
    <row r="12" spans="1:4" ht="12.95" customHeight="1" x14ac:dyDescent="0.25">
      <c r="A12" s="9"/>
      <c r="B12" s="74" t="s">
        <v>4165</v>
      </c>
      <c r="C12" s="9"/>
      <c r="D12" s="9"/>
    </row>
    <row r="13" spans="1:4" ht="12.95" customHeight="1" x14ac:dyDescent="0.25">
      <c r="A13" s="75" t="s">
        <v>4166</v>
      </c>
      <c r="B13" s="76" t="s">
        <v>4167</v>
      </c>
      <c r="C13" s="77">
        <v>0.34</v>
      </c>
      <c r="D13" s="9"/>
    </row>
    <row r="14" spans="1:4" ht="12.95" customHeight="1" x14ac:dyDescent="0.25">
      <c r="A14" s="75" t="s">
        <v>2057</v>
      </c>
      <c r="B14" s="76" t="s">
        <v>4168</v>
      </c>
      <c r="C14" s="77">
        <v>6.64</v>
      </c>
      <c r="D14" s="9"/>
    </row>
    <row r="15" spans="1:4" ht="15" customHeight="1" x14ac:dyDescent="0.25">
      <c r="A15" s="9"/>
      <c r="B15" s="78" t="s">
        <v>3896</v>
      </c>
      <c r="C15" s="79">
        <v>6.9799999999999995</v>
      </c>
      <c r="D15" s="9"/>
    </row>
    <row r="16" spans="1:4" ht="15" customHeight="1" x14ac:dyDescent="0.25">
      <c r="A16" s="9"/>
      <c r="B16" s="117" t="s">
        <v>4127</v>
      </c>
      <c r="C16" s="117"/>
      <c r="D16" s="9"/>
    </row>
    <row r="17" spans="1:4" ht="8.1" customHeight="1" x14ac:dyDescent="0.25">
      <c r="A17" s="9"/>
      <c r="B17" s="117"/>
      <c r="C17" s="117"/>
      <c r="D17" s="9"/>
    </row>
    <row r="18" spans="1:4" ht="12.95" customHeight="1" x14ac:dyDescent="0.25">
      <c r="A18" s="80" t="s">
        <v>4169</v>
      </c>
      <c r="B18" s="74" t="s">
        <v>4170</v>
      </c>
      <c r="C18" s="9"/>
      <c r="D18" s="9"/>
    </row>
    <row r="19" spans="1:4" ht="12.95" customHeight="1" x14ac:dyDescent="0.25">
      <c r="A19" s="75"/>
      <c r="B19" s="76" t="s">
        <v>4171</v>
      </c>
      <c r="C19" s="77">
        <v>0.65</v>
      </c>
      <c r="D19" s="9"/>
    </row>
    <row r="20" spans="1:4" ht="12.95" customHeight="1" x14ac:dyDescent="0.25">
      <c r="A20" s="75"/>
      <c r="B20" s="76" t="s">
        <v>4172</v>
      </c>
      <c r="C20" s="77">
        <v>3</v>
      </c>
      <c r="D20" s="9"/>
    </row>
    <row r="21" spans="1:4" ht="12.95" customHeight="1" x14ac:dyDescent="0.25">
      <c r="A21" s="75"/>
      <c r="B21" s="76" t="s">
        <v>4173</v>
      </c>
      <c r="C21" s="77">
        <v>2</v>
      </c>
      <c r="D21" s="9"/>
    </row>
    <row r="22" spans="1:4" ht="12.95" customHeight="1" x14ac:dyDescent="0.25">
      <c r="A22" s="75"/>
      <c r="B22" s="76" t="s">
        <v>4174</v>
      </c>
      <c r="C22" s="77">
        <v>0</v>
      </c>
      <c r="D22" s="9"/>
    </row>
    <row r="23" spans="1:4" ht="15" customHeight="1" x14ac:dyDescent="0.25">
      <c r="A23" s="9"/>
      <c r="B23" s="78" t="s">
        <v>3896</v>
      </c>
      <c r="C23" s="79">
        <v>5.65</v>
      </c>
      <c r="D23" s="9"/>
    </row>
    <row r="24" spans="1:4" ht="15" customHeight="1" x14ac:dyDescent="0.25">
      <c r="A24" s="9"/>
      <c r="B24" s="117" t="s">
        <v>4127</v>
      </c>
      <c r="C24" s="117"/>
      <c r="D24" s="9"/>
    </row>
    <row r="25" spans="1:4" ht="26.1" customHeight="1" x14ac:dyDescent="0.25">
      <c r="A25" s="9"/>
      <c r="B25" s="128" t="s">
        <v>4175</v>
      </c>
      <c r="C25" s="128"/>
      <c r="D25" s="9"/>
    </row>
    <row r="26" spans="1:4" ht="44.1" customHeight="1" x14ac:dyDescent="0.25">
      <c r="A26" s="9"/>
      <c r="B26" s="86"/>
      <c r="C26" s="86"/>
      <c r="D26" s="9"/>
    </row>
  </sheetData>
  <mergeCells count="10">
    <mergeCell ref="A1:D1"/>
    <mergeCell ref="B2:D2"/>
    <mergeCell ref="B4:C4"/>
    <mergeCell ref="B10:C10"/>
    <mergeCell ref="B11:C11"/>
    <mergeCell ref="B16:C16"/>
    <mergeCell ref="B17:C17"/>
    <mergeCell ref="B24:C24"/>
    <mergeCell ref="B25:C25"/>
    <mergeCell ref="B26:C26"/>
  </mergeCells>
  <pageMargins left="0.51181102362204722" right="0.51181102362204722" top="0.51181102362204722" bottom="0.51181102362204722" header="0" footer="0"/>
  <pageSetup paperSize="77" scale="80" orientation="landscape" r:id="rId1"/>
  <headerFooter>
    <oddFooter>&amp;R&amp;G</oddFooter>
  </headerFooter>
  <colBreaks count="1" manualBreakCount="1">
    <brk id="4" max="1048575" man="1"/>
  </colBreaks>
  <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/>
  </sheetPr>
  <dimension ref="A1:G169"/>
  <sheetViews>
    <sheetView view="pageBreakPreview" topLeftCell="A133" zoomScale="60" zoomScaleNormal="100" workbookViewId="0">
      <selection activeCell="H156" sqref="H156"/>
    </sheetView>
  </sheetViews>
  <sheetFormatPr defaultRowHeight="15" x14ac:dyDescent="0.25"/>
  <cols>
    <col min="1" max="1" width="9.28515625" customWidth="1"/>
    <col min="2" max="2" width="68.7109375" customWidth="1"/>
    <col min="3" max="3" width="8.85546875" customWidth="1"/>
    <col min="4" max="4" width="2.42578125" customWidth="1"/>
    <col min="5" max="5" width="7.7109375" customWidth="1"/>
    <col min="6" max="6" width="3.7109375" customWidth="1"/>
    <col min="7" max="7" width="14.42578125" customWidth="1"/>
  </cols>
  <sheetData>
    <row r="1" spans="1:7" ht="122.1" customHeight="1" x14ac:dyDescent="0.25">
      <c r="A1" s="86"/>
      <c r="B1" s="86"/>
      <c r="C1" s="86"/>
      <c r="D1" s="86"/>
      <c r="E1" s="86"/>
      <c r="F1" s="86"/>
      <c r="G1" s="86"/>
    </row>
    <row r="2" spans="1:7" ht="12" customHeight="1" x14ac:dyDescent="0.25">
      <c r="A2" s="9"/>
      <c r="B2" s="117" t="s">
        <v>4127</v>
      </c>
      <c r="C2" s="117"/>
      <c r="D2" s="117"/>
      <c r="E2" s="117"/>
      <c r="F2" s="9"/>
      <c r="G2" s="9"/>
    </row>
    <row r="3" spans="1:7" ht="15" customHeight="1" x14ac:dyDescent="0.25">
      <c r="A3" s="73" t="s">
        <v>4157</v>
      </c>
      <c r="B3" s="73" t="s">
        <v>2</v>
      </c>
      <c r="C3" s="133" t="s">
        <v>4176</v>
      </c>
      <c r="D3" s="133"/>
      <c r="E3" s="133" t="s">
        <v>4177</v>
      </c>
      <c r="F3" s="133"/>
      <c r="G3" s="9"/>
    </row>
    <row r="4" spans="1:7" ht="12" customHeight="1" x14ac:dyDescent="0.25">
      <c r="A4" s="9"/>
      <c r="B4" s="117" t="s">
        <v>4127</v>
      </c>
      <c r="C4" s="117"/>
      <c r="D4" s="9"/>
      <c r="E4" s="9"/>
      <c r="F4" s="9"/>
      <c r="G4" s="9"/>
    </row>
    <row r="5" spans="1:7" ht="12.95" customHeight="1" x14ac:dyDescent="0.25">
      <c r="A5" s="80" t="s">
        <v>2076</v>
      </c>
      <c r="B5" s="74" t="s">
        <v>4178</v>
      </c>
      <c r="C5" s="9"/>
      <c r="D5" s="9"/>
      <c r="E5" s="9"/>
      <c r="F5" s="9"/>
      <c r="G5" s="9"/>
    </row>
    <row r="6" spans="1:7" ht="12.95" customHeight="1" x14ac:dyDescent="0.25">
      <c r="A6" s="75" t="s">
        <v>4179</v>
      </c>
      <c r="B6" s="76" t="s">
        <v>4180</v>
      </c>
      <c r="C6" s="131">
        <v>20</v>
      </c>
      <c r="D6" s="131"/>
      <c r="E6" s="132">
        <v>20</v>
      </c>
      <c r="F6" s="132"/>
      <c r="G6" s="9"/>
    </row>
    <row r="7" spans="1:7" ht="12.95" customHeight="1" x14ac:dyDescent="0.25">
      <c r="A7" s="75" t="s">
        <v>4181</v>
      </c>
      <c r="B7" s="76" t="s">
        <v>4182</v>
      </c>
      <c r="C7" s="131">
        <v>1.5</v>
      </c>
      <c r="D7" s="131"/>
      <c r="E7" s="132">
        <v>1.5</v>
      </c>
      <c r="F7" s="132"/>
      <c r="G7" s="9"/>
    </row>
    <row r="8" spans="1:7" ht="12.95" customHeight="1" x14ac:dyDescent="0.25">
      <c r="A8" s="75" t="s">
        <v>4183</v>
      </c>
      <c r="B8" s="76" t="s">
        <v>4184</v>
      </c>
      <c r="C8" s="131">
        <v>1</v>
      </c>
      <c r="D8" s="131"/>
      <c r="E8" s="132">
        <v>1</v>
      </c>
      <c r="F8" s="132"/>
      <c r="G8" s="9"/>
    </row>
    <row r="9" spans="1:7" ht="12.95" customHeight="1" x14ac:dyDescent="0.25">
      <c r="A9" s="75" t="s">
        <v>4185</v>
      </c>
      <c r="B9" s="76" t="s">
        <v>4186</v>
      </c>
      <c r="C9" s="131">
        <v>0.2</v>
      </c>
      <c r="D9" s="131"/>
      <c r="E9" s="132">
        <v>0.2</v>
      </c>
      <c r="F9" s="132"/>
      <c r="G9" s="9"/>
    </row>
    <row r="10" spans="1:7" ht="12.95" customHeight="1" x14ac:dyDescent="0.25">
      <c r="A10" s="75" t="s">
        <v>4187</v>
      </c>
      <c r="B10" s="76" t="s">
        <v>4188</v>
      </c>
      <c r="C10" s="131">
        <v>0.6</v>
      </c>
      <c r="D10" s="131"/>
      <c r="E10" s="132">
        <v>0.6</v>
      </c>
      <c r="F10" s="132"/>
      <c r="G10" s="9"/>
    </row>
    <row r="11" spans="1:7" ht="12.95" customHeight="1" x14ac:dyDescent="0.25">
      <c r="A11" s="75" t="s">
        <v>4189</v>
      </c>
      <c r="B11" s="76" t="s">
        <v>4190</v>
      </c>
      <c r="C11" s="131">
        <v>2.5</v>
      </c>
      <c r="D11" s="131"/>
      <c r="E11" s="132">
        <v>2.5</v>
      </c>
      <c r="F11" s="132"/>
      <c r="G11" s="9"/>
    </row>
    <row r="12" spans="1:7" ht="12.95" customHeight="1" x14ac:dyDescent="0.25">
      <c r="A12" s="75" t="s">
        <v>4191</v>
      </c>
      <c r="B12" s="76" t="s">
        <v>4192</v>
      </c>
      <c r="C12" s="131">
        <v>3</v>
      </c>
      <c r="D12" s="131"/>
      <c r="E12" s="132">
        <v>3</v>
      </c>
      <c r="F12" s="132"/>
      <c r="G12" s="9"/>
    </row>
    <row r="13" spans="1:7" ht="12.95" customHeight="1" x14ac:dyDescent="0.25">
      <c r="A13" s="75" t="s">
        <v>4193</v>
      </c>
      <c r="B13" s="76" t="s">
        <v>4194</v>
      </c>
      <c r="C13" s="131">
        <v>8</v>
      </c>
      <c r="D13" s="131"/>
      <c r="E13" s="132">
        <v>8</v>
      </c>
      <c r="F13" s="132"/>
      <c r="G13" s="9"/>
    </row>
    <row r="14" spans="1:7" ht="12.95" customHeight="1" x14ac:dyDescent="0.25">
      <c r="A14" s="75" t="s">
        <v>4195</v>
      </c>
      <c r="B14" s="76" t="s">
        <v>4196</v>
      </c>
      <c r="C14" s="131">
        <v>1</v>
      </c>
      <c r="D14" s="131"/>
      <c r="E14" s="132">
        <v>1</v>
      </c>
      <c r="F14" s="132"/>
      <c r="G14" s="9"/>
    </row>
    <row r="15" spans="1:7" ht="15" customHeight="1" x14ac:dyDescent="0.25">
      <c r="A15" s="9"/>
      <c r="B15" s="78" t="s">
        <v>3896</v>
      </c>
      <c r="C15" s="129">
        <v>37.799999999999997</v>
      </c>
      <c r="D15" s="129"/>
      <c r="E15" s="129">
        <v>37.799999999999997</v>
      </c>
      <c r="F15" s="129"/>
      <c r="G15" s="9"/>
    </row>
    <row r="16" spans="1:7" ht="12" customHeight="1" x14ac:dyDescent="0.25">
      <c r="A16" s="9"/>
      <c r="B16" s="117" t="s">
        <v>4127</v>
      </c>
      <c r="C16" s="117"/>
      <c r="D16" s="9"/>
      <c r="E16" s="9"/>
      <c r="F16" s="9"/>
      <c r="G16" s="9"/>
    </row>
    <row r="17" spans="1:7" ht="12.95" customHeight="1" x14ac:dyDescent="0.25">
      <c r="A17" s="80" t="s">
        <v>4197</v>
      </c>
      <c r="B17" s="74" t="s">
        <v>4198</v>
      </c>
      <c r="C17" s="9"/>
      <c r="D17" s="9"/>
      <c r="E17" s="9"/>
      <c r="F17" s="9"/>
      <c r="G17" s="9"/>
    </row>
    <row r="18" spans="1:7" ht="12.95" customHeight="1" x14ac:dyDescent="0.25">
      <c r="A18" s="75" t="s">
        <v>4199</v>
      </c>
      <c r="B18" s="76" t="s">
        <v>4200</v>
      </c>
      <c r="C18" s="131">
        <v>17.73</v>
      </c>
      <c r="D18" s="131"/>
      <c r="E18" s="132">
        <v>0</v>
      </c>
      <c r="F18" s="132"/>
      <c r="G18" s="9"/>
    </row>
    <row r="19" spans="1:7" ht="12.95" customHeight="1" x14ac:dyDescent="0.25">
      <c r="A19" s="75" t="s">
        <v>4201</v>
      </c>
      <c r="B19" s="76" t="s">
        <v>4202</v>
      </c>
      <c r="C19" s="131">
        <v>3.4</v>
      </c>
      <c r="D19" s="131"/>
      <c r="E19" s="132">
        <v>0</v>
      </c>
      <c r="F19" s="132"/>
      <c r="G19" s="9"/>
    </row>
    <row r="20" spans="1:7" ht="12.95" customHeight="1" x14ac:dyDescent="0.25">
      <c r="A20" s="75" t="s">
        <v>4203</v>
      </c>
      <c r="B20" s="76" t="s">
        <v>4204</v>
      </c>
      <c r="C20" s="131">
        <v>0.83</v>
      </c>
      <c r="D20" s="131"/>
      <c r="E20" s="132">
        <v>0.65</v>
      </c>
      <c r="F20" s="132"/>
      <c r="G20" s="9"/>
    </row>
    <row r="21" spans="1:7" ht="12.95" customHeight="1" x14ac:dyDescent="0.25">
      <c r="A21" s="75" t="s">
        <v>4205</v>
      </c>
      <c r="B21" s="76" t="s">
        <v>4206</v>
      </c>
      <c r="C21" s="131">
        <v>10.68</v>
      </c>
      <c r="D21" s="131"/>
      <c r="E21" s="132">
        <v>8.33</v>
      </c>
      <c r="F21" s="132"/>
      <c r="G21" s="9"/>
    </row>
    <row r="22" spans="1:7" ht="12.95" customHeight="1" x14ac:dyDescent="0.25">
      <c r="A22" s="75" t="s">
        <v>4207</v>
      </c>
      <c r="B22" s="76" t="s">
        <v>4208</v>
      </c>
      <c r="C22" s="131">
        <v>0.06</v>
      </c>
      <c r="D22" s="131"/>
      <c r="E22" s="132">
        <v>0.05</v>
      </c>
      <c r="F22" s="132"/>
      <c r="G22" s="9"/>
    </row>
    <row r="23" spans="1:7" ht="12.95" customHeight="1" x14ac:dyDescent="0.25">
      <c r="A23" s="75" t="s">
        <v>4209</v>
      </c>
      <c r="B23" s="76" t="s">
        <v>4210</v>
      </c>
      <c r="C23" s="131">
        <v>0.71</v>
      </c>
      <c r="D23" s="131"/>
      <c r="E23" s="132">
        <v>0.56000000000000005</v>
      </c>
      <c r="F23" s="132"/>
      <c r="G23" s="9"/>
    </row>
    <row r="24" spans="1:7" ht="12.95" customHeight="1" x14ac:dyDescent="0.25">
      <c r="A24" s="75" t="s">
        <v>4211</v>
      </c>
      <c r="B24" s="76" t="s">
        <v>4212</v>
      </c>
      <c r="C24" s="131">
        <v>1.26</v>
      </c>
      <c r="D24" s="131"/>
      <c r="E24" s="132">
        <v>0</v>
      </c>
      <c r="F24" s="132"/>
      <c r="G24" s="9"/>
    </row>
    <row r="25" spans="1:7" ht="12.95" customHeight="1" x14ac:dyDescent="0.25">
      <c r="A25" s="75" t="s">
        <v>4213</v>
      </c>
      <c r="B25" s="76" t="s">
        <v>4214</v>
      </c>
      <c r="C25" s="131">
        <v>0.09</v>
      </c>
      <c r="D25" s="131"/>
      <c r="E25" s="132">
        <v>7.0000000000000007E-2</v>
      </c>
      <c r="F25" s="132"/>
      <c r="G25" s="9"/>
    </row>
    <row r="26" spans="1:7" ht="12.95" customHeight="1" x14ac:dyDescent="0.25">
      <c r="A26" s="75" t="s">
        <v>4215</v>
      </c>
      <c r="B26" s="76" t="s">
        <v>4216</v>
      </c>
      <c r="C26" s="131">
        <v>7.81</v>
      </c>
      <c r="D26" s="131"/>
      <c r="E26" s="132">
        <v>6.1</v>
      </c>
      <c r="F26" s="132"/>
      <c r="G26" s="9"/>
    </row>
    <row r="27" spans="1:7" ht="12.95" customHeight="1" x14ac:dyDescent="0.25">
      <c r="A27" s="75" t="s">
        <v>4217</v>
      </c>
      <c r="B27" s="76" t="s">
        <v>4218</v>
      </c>
      <c r="C27" s="131">
        <v>0.03</v>
      </c>
      <c r="D27" s="131"/>
      <c r="E27" s="132">
        <v>0.03</v>
      </c>
      <c r="F27" s="132"/>
      <c r="G27" s="9"/>
    </row>
    <row r="28" spans="1:7" ht="15" customHeight="1" x14ac:dyDescent="0.25">
      <c r="A28" s="9"/>
      <c r="B28" s="78" t="s">
        <v>3896</v>
      </c>
      <c r="C28" s="129">
        <v>42.600000000000009</v>
      </c>
      <c r="D28" s="129"/>
      <c r="E28" s="129">
        <v>15.790000000000001</v>
      </c>
      <c r="F28" s="129"/>
      <c r="G28" s="9"/>
    </row>
    <row r="29" spans="1:7" ht="12" customHeight="1" x14ac:dyDescent="0.25">
      <c r="A29" s="9"/>
      <c r="B29" s="117" t="s">
        <v>4127</v>
      </c>
      <c r="C29" s="117"/>
      <c r="D29" s="9"/>
      <c r="E29" s="9"/>
      <c r="F29" s="9"/>
      <c r="G29" s="9"/>
    </row>
    <row r="30" spans="1:7" ht="12.95" customHeight="1" x14ac:dyDescent="0.25">
      <c r="A30" s="80" t="s">
        <v>2069</v>
      </c>
      <c r="B30" s="74" t="s">
        <v>4219</v>
      </c>
      <c r="C30" s="9"/>
      <c r="D30" s="9"/>
      <c r="E30" s="9"/>
      <c r="F30" s="9"/>
      <c r="G30" s="9"/>
    </row>
    <row r="31" spans="1:7" ht="12.95" customHeight="1" x14ac:dyDescent="0.25">
      <c r="A31" s="75" t="s">
        <v>4220</v>
      </c>
      <c r="B31" s="76" t="s">
        <v>4221</v>
      </c>
      <c r="C31" s="131">
        <v>4.1500000000000004</v>
      </c>
      <c r="D31" s="131"/>
      <c r="E31" s="132">
        <v>3.24</v>
      </c>
      <c r="F31" s="132"/>
      <c r="G31" s="9"/>
    </row>
    <row r="32" spans="1:7" ht="12.95" customHeight="1" x14ac:dyDescent="0.25">
      <c r="A32" s="75" t="s">
        <v>4222</v>
      </c>
      <c r="B32" s="76" t="s">
        <v>4223</v>
      </c>
      <c r="C32" s="131">
        <v>0.1</v>
      </c>
      <c r="D32" s="131"/>
      <c r="E32" s="132">
        <v>0.08</v>
      </c>
      <c r="F32" s="132"/>
      <c r="G32" s="9"/>
    </row>
    <row r="33" spans="1:7" ht="12.95" customHeight="1" x14ac:dyDescent="0.25">
      <c r="A33" s="75" t="s">
        <v>4224</v>
      </c>
      <c r="B33" s="76" t="s">
        <v>4225</v>
      </c>
      <c r="C33" s="131">
        <v>5.34</v>
      </c>
      <c r="D33" s="131"/>
      <c r="E33" s="132">
        <v>4.17</v>
      </c>
      <c r="F33" s="132"/>
      <c r="G33" s="9"/>
    </row>
    <row r="34" spans="1:7" ht="12.95" customHeight="1" x14ac:dyDescent="0.25">
      <c r="A34" s="75" t="s">
        <v>4226</v>
      </c>
      <c r="B34" s="76" t="s">
        <v>4227</v>
      </c>
      <c r="C34" s="131">
        <v>3.3</v>
      </c>
      <c r="D34" s="131"/>
      <c r="E34" s="132">
        <v>2.58</v>
      </c>
      <c r="F34" s="132"/>
      <c r="G34" s="9"/>
    </row>
    <row r="35" spans="1:7" ht="12.95" customHeight="1" x14ac:dyDescent="0.25">
      <c r="A35" s="75" t="s">
        <v>4228</v>
      </c>
      <c r="B35" s="76" t="s">
        <v>4229</v>
      </c>
      <c r="C35" s="131">
        <v>0.35</v>
      </c>
      <c r="D35" s="131"/>
      <c r="E35" s="132">
        <v>0.27</v>
      </c>
      <c r="F35" s="132"/>
      <c r="G35" s="9"/>
    </row>
    <row r="36" spans="1:7" ht="15" customHeight="1" x14ac:dyDescent="0.25">
      <c r="A36" s="9"/>
      <c r="B36" s="78" t="s">
        <v>3896</v>
      </c>
      <c r="C36" s="129">
        <v>13.24</v>
      </c>
      <c r="D36" s="129"/>
      <c r="E36" s="129">
        <v>10.34</v>
      </c>
      <c r="F36" s="129"/>
      <c r="G36" s="9"/>
    </row>
    <row r="37" spans="1:7" ht="12" customHeight="1" x14ac:dyDescent="0.25">
      <c r="A37" s="9"/>
      <c r="B37" s="117" t="s">
        <v>4127</v>
      </c>
      <c r="C37" s="117"/>
      <c r="D37" s="9"/>
      <c r="E37" s="9"/>
      <c r="F37" s="9"/>
      <c r="G37" s="9"/>
    </row>
    <row r="38" spans="1:7" ht="12.95" customHeight="1" x14ac:dyDescent="0.25">
      <c r="A38" s="80" t="s">
        <v>2065</v>
      </c>
      <c r="B38" s="74" t="s">
        <v>4230</v>
      </c>
      <c r="C38" s="9"/>
      <c r="D38" s="9"/>
      <c r="E38" s="9"/>
      <c r="F38" s="9"/>
      <c r="G38" s="9"/>
    </row>
    <row r="39" spans="1:7" ht="12.95" customHeight="1" x14ac:dyDescent="0.25">
      <c r="A39" s="75" t="s">
        <v>4231</v>
      </c>
      <c r="B39" s="76" t="s">
        <v>4232</v>
      </c>
      <c r="C39" s="131">
        <v>16.100000000000001</v>
      </c>
      <c r="D39" s="131"/>
      <c r="E39" s="132">
        <v>5.97</v>
      </c>
      <c r="F39" s="132"/>
      <c r="G39" s="9"/>
    </row>
    <row r="40" spans="1:7" ht="18" customHeight="1" x14ac:dyDescent="0.25">
      <c r="A40" s="75" t="s">
        <v>4233</v>
      </c>
      <c r="B40" s="76" t="s">
        <v>4234</v>
      </c>
      <c r="C40" s="131">
        <v>0.37</v>
      </c>
      <c r="D40" s="131"/>
      <c r="E40" s="132">
        <v>0.28999999999999998</v>
      </c>
      <c r="F40" s="132"/>
      <c r="G40" s="9"/>
    </row>
    <row r="41" spans="1:7" ht="15" customHeight="1" x14ac:dyDescent="0.25">
      <c r="A41" s="9"/>
      <c r="B41" s="78" t="s">
        <v>3896</v>
      </c>
      <c r="C41" s="129">
        <v>16.470000000000002</v>
      </c>
      <c r="D41" s="129"/>
      <c r="E41" s="129">
        <v>6.26</v>
      </c>
      <c r="F41" s="129"/>
      <c r="G41" s="9"/>
    </row>
    <row r="42" spans="1:7" ht="15" customHeight="1" x14ac:dyDescent="0.25">
      <c r="A42" s="9"/>
      <c r="B42" s="117" t="s">
        <v>4127</v>
      </c>
      <c r="C42" s="117"/>
      <c r="D42" s="117"/>
      <c r="E42" s="9"/>
      <c r="F42" s="9"/>
      <c r="G42" s="9"/>
    </row>
    <row r="43" spans="1:7" ht="20.100000000000001" customHeight="1" x14ac:dyDescent="0.25">
      <c r="A43" s="9"/>
      <c r="B43" s="81" t="s">
        <v>4235</v>
      </c>
      <c r="C43" s="130">
        <v>110.11</v>
      </c>
      <c r="D43" s="130"/>
      <c r="E43" s="130">
        <v>70.19</v>
      </c>
      <c r="F43" s="130"/>
      <c r="G43" s="9"/>
    </row>
    <row r="44" spans="1:7" ht="12" customHeight="1" x14ac:dyDescent="0.25">
      <c r="A44" s="9"/>
      <c r="B44" s="117" t="s">
        <v>4127</v>
      </c>
      <c r="C44" s="117"/>
      <c r="D44" s="117"/>
      <c r="E44" s="117"/>
      <c r="F44" s="9"/>
      <c r="G44" s="9"/>
    </row>
    <row r="45" spans="1:7" ht="15" customHeight="1" x14ac:dyDescent="0.25">
      <c r="A45" s="73" t="s">
        <v>4157</v>
      </c>
      <c r="B45" s="73" t="s">
        <v>2</v>
      </c>
      <c r="C45" s="133" t="s">
        <v>4176</v>
      </c>
      <c r="D45" s="133"/>
      <c r="E45" s="133" t="s">
        <v>4177</v>
      </c>
      <c r="F45" s="133"/>
      <c r="G45" s="9"/>
    </row>
    <row r="46" spans="1:7" ht="12" customHeight="1" x14ac:dyDescent="0.25">
      <c r="A46" s="9"/>
      <c r="B46" s="117" t="s">
        <v>4127</v>
      </c>
      <c r="C46" s="117"/>
      <c r="D46" s="9"/>
      <c r="E46" s="9"/>
      <c r="F46" s="9"/>
      <c r="G46" s="9"/>
    </row>
    <row r="47" spans="1:7" ht="12.95" customHeight="1" x14ac:dyDescent="0.25">
      <c r="A47" s="80" t="s">
        <v>2076</v>
      </c>
      <c r="B47" s="74" t="s">
        <v>4178</v>
      </c>
      <c r="C47" s="9"/>
      <c r="D47" s="9"/>
      <c r="E47" s="9"/>
      <c r="F47" s="9"/>
      <c r="G47" s="9"/>
    </row>
    <row r="48" spans="1:7" ht="12.95" customHeight="1" x14ac:dyDescent="0.25">
      <c r="A48" s="75" t="s">
        <v>4179</v>
      </c>
      <c r="B48" s="76" t="s">
        <v>4180</v>
      </c>
      <c r="C48" s="131">
        <v>20</v>
      </c>
      <c r="D48" s="131"/>
      <c r="E48" s="132">
        <v>20</v>
      </c>
      <c r="F48" s="132"/>
      <c r="G48" s="9"/>
    </row>
    <row r="49" spans="1:7" ht="12.95" customHeight="1" x14ac:dyDescent="0.25">
      <c r="A49" s="75" t="s">
        <v>4181</v>
      </c>
      <c r="B49" s="76" t="s">
        <v>4182</v>
      </c>
      <c r="C49" s="131">
        <v>1.5</v>
      </c>
      <c r="D49" s="131"/>
      <c r="E49" s="132">
        <v>1.5</v>
      </c>
      <c r="F49" s="132"/>
      <c r="G49" s="9"/>
    </row>
    <row r="50" spans="1:7" ht="12.95" customHeight="1" x14ac:dyDescent="0.25">
      <c r="A50" s="75" t="s">
        <v>4183</v>
      </c>
      <c r="B50" s="76" t="s">
        <v>4184</v>
      </c>
      <c r="C50" s="131">
        <v>1</v>
      </c>
      <c r="D50" s="131"/>
      <c r="E50" s="132">
        <v>1</v>
      </c>
      <c r="F50" s="132"/>
      <c r="G50" s="9"/>
    </row>
    <row r="51" spans="1:7" ht="12.95" customHeight="1" x14ac:dyDescent="0.25">
      <c r="A51" s="75" t="s">
        <v>4185</v>
      </c>
      <c r="B51" s="76" t="s">
        <v>4186</v>
      </c>
      <c r="C51" s="131">
        <v>0.2</v>
      </c>
      <c r="D51" s="131"/>
      <c r="E51" s="132">
        <v>0.2</v>
      </c>
      <c r="F51" s="132"/>
      <c r="G51" s="9"/>
    </row>
    <row r="52" spans="1:7" ht="12.95" customHeight="1" x14ac:dyDescent="0.25">
      <c r="A52" s="75" t="s">
        <v>4187</v>
      </c>
      <c r="B52" s="76" t="s">
        <v>4188</v>
      </c>
      <c r="C52" s="131">
        <v>0.6</v>
      </c>
      <c r="D52" s="131"/>
      <c r="E52" s="132">
        <v>0.6</v>
      </c>
      <c r="F52" s="132"/>
      <c r="G52" s="9"/>
    </row>
    <row r="53" spans="1:7" ht="12.95" customHeight="1" x14ac:dyDescent="0.25">
      <c r="A53" s="75" t="s">
        <v>4189</v>
      </c>
      <c r="B53" s="76" t="s">
        <v>4190</v>
      </c>
      <c r="C53" s="131">
        <v>2.5</v>
      </c>
      <c r="D53" s="131"/>
      <c r="E53" s="132">
        <v>2.5</v>
      </c>
      <c r="F53" s="132"/>
      <c r="G53" s="9"/>
    </row>
    <row r="54" spans="1:7" ht="12.95" customHeight="1" x14ac:dyDescent="0.25">
      <c r="A54" s="75" t="s">
        <v>4191</v>
      </c>
      <c r="B54" s="76" t="s">
        <v>4192</v>
      </c>
      <c r="C54" s="131">
        <v>3</v>
      </c>
      <c r="D54" s="131"/>
      <c r="E54" s="132">
        <v>3</v>
      </c>
      <c r="F54" s="132"/>
      <c r="G54" s="9"/>
    </row>
    <row r="55" spans="1:7" ht="12.95" customHeight="1" x14ac:dyDescent="0.25">
      <c r="A55" s="75" t="s">
        <v>4193</v>
      </c>
      <c r="B55" s="76" t="s">
        <v>4194</v>
      </c>
      <c r="C55" s="131">
        <v>8</v>
      </c>
      <c r="D55" s="131"/>
      <c r="E55" s="132">
        <v>8</v>
      </c>
      <c r="F55" s="132"/>
      <c r="G55" s="9"/>
    </row>
    <row r="56" spans="1:7" ht="12.95" customHeight="1" x14ac:dyDescent="0.25">
      <c r="A56" s="75" t="s">
        <v>4195</v>
      </c>
      <c r="B56" s="76" t="s">
        <v>4196</v>
      </c>
      <c r="C56" s="131">
        <v>0</v>
      </c>
      <c r="D56" s="131"/>
      <c r="E56" s="132">
        <v>0</v>
      </c>
      <c r="F56" s="132"/>
      <c r="G56" s="9"/>
    </row>
    <row r="57" spans="1:7" ht="15" customHeight="1" x14ac:dyDescent="0.25">
      <c r="A57" s="9"/>
      <c r="B57" s="78" t="s">
        <v>3896</v>
      </c>
      <c r="C57" s="129">
        <v>36.799999999999997</v>
      </c>
      <c r="D57" s="129"/>
      <c r="E57" s="129">
        <v>36.799999999999997</v>
      </c>
      <c r="F57" s="129"/>
      <c r="G57" s="9"/>
    </row>
    <row r="58" spans="1:7" ht="12" customHeight="1" x14ac:dyDescent="0.25">
      <c r="A58" s="9"/>
      <c r="B58" s="117" t="s">
        <v>4127</v>
      </c>
      <c r="C58" s="117"/>
      <c r="D58" s="9"/>
      <c r="E58" s="9"/>
      <c r="F58" s="9"/>
      <c r="G58" s="9"/>
    </row>
    <row r="59" spans="1:7" ht="12.95" customHeight="1" x14ac:dyDescent="0.25">
      <c r="A59" s="80" t="s">
        <v>4197</v>
      </c>
      <c r="B59" s="74" t="s">
        <v>4198</v>
      </c>
      <c r="C59" s="9"/>
      <c r="D59" s="9"/>
      <c r="E59" s="9"/>
      <c r="F59" s="9"/>
      <c r="G59" s="9"/>
    </row>
    <row r="60" spans="1:7" ht="12.95" customHeight="1" x14ac:dyDescent="0.25">
      <c r="A60" s="75" t="s">
        <v>4199</v>
      </c>
      <c r="B60" s="76" t="s">
        <v>4200</v>
      </c>
      <c r="C60" s="131">
        <v>17.86</v>
      </c>
      <c r="D60" s="131"/>
      <c r="E60" s="132">
        <v>0</v>
      </c>
      <c r="F60" s="132"/>
      <c r="G60" s="9"/>
    </row>
    <row r="61" spans="1:7" ht="12.95" customHeight="1" x14ac:dyDescent="0.25">
      <c r="A61" s="75" t="s">
        <v>4201</v>
      </c>
      <c r="B61" s="76" t="s">
        <v>4202</v>
      </c>
      <c r="C61" s="131">
        <v>3.93</v>
      </c>
      <c r="D61" s="131"/>
      <c r="E61" s="132">
        <v>0</v>
      </c>
      <c r="F61" s="132"/>
      <c r="G61" s="9"/>
    </row>
    <row r="62" spans="1:7" ht="12.95" customHeight="1" x14ac:dyDescent="0.25">
      <c r="A62" s="75" t="s">
        <v>4203</v>
      </c>
      <c r="B62" s="76" t="s">
        <v>4204</v>
      </c>
      <c r="C62" s="131">
        <v>0.84</v>
      </c>
      <c r="D62" s="131"/>
      <c r="E62" s="132">
        <v>0.65</v>
      </c>
      <c r="F62" s="132"/>
      <c r="G62" s="9"/>
    </row>
    <row r="63" spans="1:7" ht="12.95" customHeight="1" x14ac:dyDescent="0.25">
      <c r="A63" s="75" t="s">
        <v>4205</v>
      </c>
      <c r="B63" s="76" t="s">
        <v>4206</v>
      </c>
      <c r="C63" s="131">
        <v>10.8</v>
      </c>
      <c r="D63" s="131"/>
      <c r="E63" s="132">
        <v>8.33</v>
      </c>
      <c r="F63" s="132"/>
      <c r="G63" s="9"/>
    </row>
    <row r="64" spans="1:7" ht="12.95" customHeight="1" x14ac:dyDescent="0.25">
      <c r="A64" s="75" t="s">
        <v>4207</v>
      </c>
      <c r="B64" s="76" t="s">
        <v>4208</v>
      </c>
      <c r="C64" s="131">
        <v>0.06</v>
      </c>
      <c r="D64" s="131"/>
      <c r="E64" s="132">
        <v>0.05</v>
      </c>
      <c r="F64" s="132"/>
      <c r="G64" s="9"/>
    </row>
    <row r="65" spans="1:7" ht="12.95" customHeight="1" x14ac:dyDescent="0.25">
      <c r="A65" s="75" t="s">
        <v>4209</v>
      </c>
      <c r="B65" s="76" t="s">
        <v>4210</v>
      </c>
      <c r="C65" s="131">
        <v>0.72</v>
      </c>
      <c r="D65" s="131"/>
      <c r="E65" s="132">
        <v>0.56000000000000005</v>
      </c>
      <c r="F65" s="132"/>
      <c r="G65" s="9"/>
    </row>
    <row r="66" spans="1:7" ht="12.95" customHeight="1" x14ac:dyDescent="0.25">
      <c r="A66" s="75" t="s">
        <v>4211</v>
      </c>
      <c r="B66" s="76" t="s">
        <v>4212</v>
      </c>
      <c r="C66" s="131">
        <v>1.48</v>
      </c>
      <c r="D66" s="131"/>
      <c r="E66" s="132">
        <v>0</v>
      </c>
      <c r="F66" s="132"/>
      <c r="G66" s="9"/>
    </row>
    <row r="67" spans="1:7" ht="12.95" customHeight="1" x14ac:dyDescent="0.25">
      <c r="A67" s="75" t="s">
        <v>4213</v>
      </c>
      <c r="B67" s="76" t="s">
        <v>4214</v>
      </c>
      <c r="C67" s="131">
        <v>0.09</v>
      </c>
      <c r="D67" s="131"/>
      <c r="E67" s="132">
        <v>7.0000000000000007E-2</v>
      </c>
      <c r="F67" s="132"/>
      <c r="G67" s="9"/>
    </row>
    <row r="68" spans="1:7" ht="12.95" customHeight="1" x14ac:dyDescent="0.25">
      <c r="A68" s="75" t="s">
        <v>4215</v>
      </c>
      <c r="B68" s="76" t="s">
        <v>4216</v>
      </c>
      <c r="C68" s="131">
        <v>8.5399999999999991</v>
      </c>
      <c r="D68" s="131"/>
      <c r="E68" s="132">
        <v>6.6</v>
      </c>
      <c r="F68" s="132"/>
      <c r="G68" s="9"/>
    </row>
    <row r="69" spans="1:7" ht="12.95" customHeight="1" x14ac:dyDescent="0.25">
      <c r="A69" s="75" t="s">
        <v>4217</v>
      </c>
      <c r="B69" s="76" t="s">
        <v>4218</v>
      </c>
      <c r="C69" s="131">
        <v>0.03</v>
      </c>
      <c r="D69" s="131"/>
      <c r="E69" s="132">
        <v>0.03</v>
      </c>
      <c r="F69" s="132"/>
      <c r="G69" s="9"/>
    </row>
    <row r="70" spans="1:7" ht="15" customHeight="1" x14ac:dyDescent="0.25">
      <c r="A70" s="9"/>
      <c r="B70" s="78" t="s">
        <v>3896</v>
      </c>
      <c r="C70" s="129">
        <v>44.35</v>
      </c>
      <c r="D70" s="129"/>
      <c r="E70" s="129">
        <v>16.290000000000003</v>
      </c>
      <c r="F70" s="129"/>
      <c r="G70" s="9"/>
    </row>
    <row r="71" spans="1:7" ht="12" customHeight="1" x14ac:dyDescent="0.25">
      <c r="A71" s="9"/>
      <c r="B71" s="117" t="s">
        <v>4127</v>
      </c>
      <c r="C71" s="117"/>
      <c r="D71" s="9"/>
      <c r="E71" s="9"/>
      <c r="F71" s="9"/>
      <c r="G71" s="9"/>
    </row>
    <row r="72" spans="1:7" ht="12.95" customHeight="1" x14ac:dyDescent="0.25">
      <c r="A72" s="80" t="s">
        <v>2069</v>
      </c>
      <c r="B72" s="74" t="s">
        <v>4219</v>
      </c>
      <c r="C72" s="9"/>
      <c r="D72" s="9"/>
      <c r="E72" s="9"/>
      <c r="F72" s="9"/>
      <c r="G72" s="9"/>
    </row>
    <row r="73" spans="1:7" ht="12.95" customHeight="1" x14ac:dyDescent="0.25">
      <c r="A73" s="75" t="s">
        <v>4220</v>
      </c>
      <c r="B73" s="76" t="s">
        <v>4221</v>
      </c>
      <c r="C73" s="131">
        <v>4.75</v>
      </c>
      <c r="D73" s="131"/>
      <c r="E73" s="132">
        <v>3.67</v>
      </c>
      <c r="F73" s="132"/>
      <c r="G73" s="9"/>
    </row>
    <row r="74" spans="1:7" ht="12.95" customHeight="1" x14ac:dyDescent="0.25">
      <c r="A74" s="75" t="s">
        <v>4222</v>
      </c>
      <c r="B74" s="76" t="s">
        <v>4223</v>
      </c>
      <c r="C74" s="131">
        <v>0.11</v>
      </c>
      <c r="D74" s="131"/>
      <c r="E74" s="132">
        <v>0.09</v>
      </c>
      <c r="F74" s="132"/>
      <c r="G74" s="9"/>
    </row>
    <row r="75" spans="1:7" ht="12.95" customHeight="1" x14ac:dyDescent="0.25">
      <c r="A75" s="75" t="s">
        <v>4224</v>
      </c>
      <c r="B75" s="76" t="s">
        <v>4225</v>
      </c>
      <c r="C75" s="131">
        <v>4.72</v>
      </c>
      <c r="D75" s="131"/>
      <c r="E75" s="132">
        <v>3.64</v>
      </c>
      <c r="F75" s="132"/>
      <c r="G75" s="9"/>
    </row>
    <row r="76" spans="1:7" ht="12.95" customHeight="1" x14ac:dyDescent="0.25">
      <c r="A76" s="75" t="s">
        <v>4226</v>
      </c>
      <c r="B76" s="76" t="s">
        <v>4227</v>
      </c>
      <c r="C76" s="131">
        <v>3.49</v>
      </c>
      <c r="D76" s="131"/>
      <c r="E76" s="132">
        <v>2.7</v>
      </c>
      <c r="F76" s="132"/>
      <c r="G76" s="9"/>
    </row>
    <row r="77" spans="1:7" ht="12.95" customHeight="1" x14ac:dyDescent="0.25">
      <c r="A77" s="75" t="s">
        <v>4228</v>
      </c>
      <c r="B77" s="76" t="s">
        <v>4229</v>
      </c>
      <c r="C77" s="131">
        <v>0.4</v>
      </c>
      <c r="D77" s="131"/>
      <c r="E77" s="132">
        <v>0.31</v>
      </c>
      <c r="F77" s="132"/>
      <c r="G77" s="9"/>
    </row>
    <row r="78" spans="1:7" ht="15" customHeight="1" x14ac:dyDescent="0.25">
      <c r="A78" s="9"/>
      <c r="B78" s="78" t="s">
        <v>3896</v>
      </c>
      <c r="C78" s="129">
        <v>13.47</v>
      </c>
      <c r="D78" s="129"/>
      <c r="E78" s="129">
        <v>10.410000000000002</v>
      </c>
      <c r="F78" s="129"/>
      <c r="G78" s="9"/>
    </row>
    <row r="79" spans="1:7" ht="12" customHeight="1" x14ac:dyDescent="0.25">
      <c r="A79" s="9"/>
      <c r="B79" s="117" t="s">
        <v>4127</v>
      </c>
      <c r="C79" s="117"/>
      <c r="D79" s="9"/>
      <c r="E79" s="9"/>
      <c r="F79" s="9"/>
      <c r="G79" s="9"/>
    </row>
    <row r="80" spans="1:7" ht="12.95" customHeight="1" x14ac:dyDescent="0.25">
      <c r="A80" s="80" t="s">
        <v>2065</v>
      </c>
      <c r="B80" s="74" t="s">
        <v>4230</v>
      </c>
      <c r="C80" s="9"/>
      <c r="D80" s="9"/>
      <c r="E80" s="9"/>
      <c r="F80" s="9"/>
      <c r="G80" s="9"/>
    </row>
    <row r="81" spans="1:7" ht="12.95" customHeight="1" x14ac:dyDescent="0.25">
      <c r="A81" s="75" t="s">
        <v>4231</v>
      </c>
      <c r="B81" s="76" t="s">
        <v>4232</v>
      </c>
      <c r="C81" s="131">
        <v>16.32</v>
      </c>
      <c r="D81" s="131"/>
      <c r="E81" s="132">
        <v>5.99</v>
      </c>
      <c r="F81" s="132"/>
      <c r="G81" s="9"/>
    </row>
    <row r="82" spans="1:7" ht="18" customHeight="1" x14ac:dyDescent="0.25">
      <c r="A82" s="75" t="s">
        <v>4233</v>
      </c>
      <c r="B82" s="76" t="s">
        <v>4234</v>
      </c>
      <c r="C82" s="131">
        <v>0.42</v>
      </c>
      <c r="D82" s="131"/>
      <c r="E82" s="132">
        <v>0.33</v>
      </c>
      <c r="F82" s="132"/>
      <c r="G82" s="9"/>
    </row>
    <row r="83" spans="1:7" ht="15" customHeight="1" x14ac:dyDescent="0.25">
      <c r="A83" s="9"/>
      <c r="B83" s="78" t="s">
        <v>3896</v>
      </c>
      <c r="C83" s="129">
        <v>16.740000000000002</v>
      </c>
      <c r="D83" s="129"/>
      <c r="E83" s="129">
        <v>6.32</v>
      </c>
      <c r="F83" s="129"/>
      <c r="G83" s="9"/>
    </row>
    <row r="84" spans="1:7" ht="15" customHeight="1" x14ac:dyDescent="0.25">
      <c r="A84" s="9"/>
      <c r="B84" s="117" t="s">
        <v>4127</v>
      </c>
      <c r="C84" s="117"/>
      <c r="D84" s="117"/>
      <c r="E84" s="9"/>
      <c r="F84" s="9"/>
      <c r="G84" s="9"/>
    </row>
    <row r="85" spans="1:7" ht="20.100000000000001" customHeight="1" x14ac:dyDescent="0.25">
      <c r="A85" s="9"/>
      <c r="B85" s="81" t="s">
        <v>4235</v>
      </c>
      <c r="C85" s="130">
        <v>111.36</v>
      </c>
      <c r="D85" s="130"/>
      <c r="E85" s="130">
        <v>69.819999999999993</v>
      </c>
      <c r="F85" s="130"/>
      <c r="G85" s="9"/>
    </row>
    <row r="86" spans="1:7" ht="12" customHeight="1" x14ac:dyDescent="0.25">
      <c r="A86" s="9"/>
      <c r="B86" s="117" t="s">
        <v>4127</v>
      </c>
      <c r="C86" s="117"/>
      <c r="D86" s="117"/>
      <c r="E86" s="117"/>
      <c r="F86" s="9"/>
      <c r="G86" s="9"/>
    </row>
    <row r="87" spans="1:7" ht="15" customHeight="1" x14ac:dyDescent="0.25">
      <c r="A87" s="73" t="s">
        <v>4157</v>
      </c>
      <c r="B87" s="73" t="s">
        <v>2</v>
      </c>
      <c r="C87" s="133" t="s">
        <v>4176</v>
      </c>
      <c r="D87" s="133"/>
      <c r="E87" s="133" t="s">
        <v>4177</v>
      </c>
      <c r="F87" s="133"/>
      <c r="G87" s="9"/>
    </row>
    <row r="88" spans="1:7" ht="12" customHeight="1" x14ac:dyDescent="0.25">
      <c r="A88" s="9"/>
      <c r="B88" s="117" t="s">
        <v>4127</v>
      </c>
      <c r="C88" s="117"/>
      <c r="D88" s="9"/>
      <c r="E88" s="9"/>
      <c r="F88" s="9"/>
      <c r="G88" s="9"/>
    </row>
    <row r="89" spans="1:7" ht="12.95" customHeight="1" x14ac:dyDescent="0.25">
      <c r="A89" s="80" t="s">
        <v>2076</v>
      </c>
      <c r="B89" s="74" t="s">
        <v>4178</v>
      </c>
      <c r="C89" s="9"/>
      <c r="D89" s="9"/>
      <c r="E89" s="9"/>
      <c r="F89" s="9"/>
      <c r="G89" s="9"/>
    </row>
    <row r="90" spans="1:7" ht="12.95" customHeight="1" x14ac:dyDescent="0.25">
      <c r="A90" s="75" t="s">
        <v>4179</v>
      </c>
      <c r="B90" s="76" t="s">
        <v>4180</v>
      </c>
      <c r="C90" s="131">
        <v>20</v>
      </c>
      <c r="D90" s="131"/>
      <c r="E90" s="132">
        <v>20</v>
      </c>
      <c r="F90" s="132"/>
      <c r="G90" s="9"/>
    </row>
    <row r="91" spans="1:7" ht="12.95" customHeight="1" x14ac:dyDescent="0.25">
      <c r="A91" s="75" t="s">
        <v>4181</v>
      </c>
      <c r="B91" s="76" t="s">
        <v>4182</v>
      </c>
      <c r="C91" s="131">
        <v>1.5</v>
      </c>
      <c r="D91" s="131"/>
      <c r="E91" s="132">
        <v>1.5</v>
      </c>
      <c r="F91" s="132"/>
      <c r="G91" s="9"/>
    </row>
    <row r="92" spans="1:7" ht="12.95" customHeight="1" x14ac:dyDescent="0.25">
      <c r="A92" s="75" t="s">
        <v>4183</v>
      </c>
      <c r="B92" s="76" t="s">
        <v>4184</v>
      </c>
      <c r="C92" s="131">
        <v>1</v>
      </c>
      <c r="D92" s="131"/>
      <c r="E92" s="132">
        <v>1</v>
      </c>
      <c r="F92" s="132"/>
      <c r="G92" s="9"/>
    </row>
    <row r="93" spans="1:7" ht="12.95" customHeight="1" x14ac:dyDescent="0.25">
      <c r="A93" s="75" t="s">
        <v>4185</v>
      </c>
      <c r="B93" s="76" t="s">
        <v>4186</v>
      </c>
      <c r="C93" s="131">
        <v>0.2</v>
      </c>
      <c r="D93" s="131"/>
      <c r="E93" s="132">
        <v>0.2</v>
      </c>
      <c r="F93" s="132"/>
      <c r="G93" s="9"/>
    </row>
    <row r="94" spans="1:7" ht="12.95" customHeight="1" x14ac:dyDescent="0.25">
      <c r="A94" s="75" t="s">
        <v>4187</v>
      </c>
      <c r="B94" s="76" t="s">
        <v>4188</v>
      </c>
      <c r="C94" s="131">
        <v>0.6</v>
      </c>
      <c r="D94" s="131"/>
      <c r="E94" s="132">
        <v>0.6</v>
      </c>
      <c r="F94" s="132"/>
      <c r="G94" s="9"/>
    </row>
    <row r="95" spans="1:7" ht="12.95" customHeight="1" x14ac:dyDescent="0.25">
      <c r="A95" s="75" t="s">
        <v>4189</v>
      </c>
      <c r="B95" s="76" t="s">
        <v>4190</v>
      </c>
      <c r="C95" s="131">
        <v>2.5</v>
      </c>
      <c r="D95" s="131"/>
      <c r="E95" s="132">
        <v>2.5</v>
      </c>
      <c r="F95" s="132"/>
      <c r="G95" s="9"/>
    </row>
    <row r="96" spans="1:7" ht="12.95" customHeight="1" x14ac:dyDescent="0.25">
      <c r="A96" s="75" t="s">
        <v>4191</v>
      </c>
      <c r="B96" s="76" t="s">
        <v>4192</v>
      </c>
      <c r="C96" s="131">
        <v>3</v>
      </c>
      <c r="D96" s="131"/>
      <c r="E96" s="132">
        <v>3</v>
      </c>
      <c r="F96" s="132"/>
      <c r="G96" s="9"/>
    </row>
    <row r="97" spans="1:7" ht="12.95" customHeight="1" x14ac:dyDescent="0.25">
      <c r="A97" s="75" t="s">
        <v>4193</v>
      </c>
      <c r="B97" s="76" t="s">
        <v>4194</v>
      </c>
      <c r="C97" s="131">
        <v>8</v>
      </c>
      <c r="D97" s="131"/>
      <c r="E97" s="132">
        <v>8</v>
      </c>
      <c r="F97" s="132"/>
      <c r="G97" s="9"/>
    </row>
    <row r="98" spans="1:7" ht="12.95" customHeight="1" x14ac:dyDescent="0.25">
      <c r="A98" s="75" t="s">
        <v>4195</v>
      </c>
      <c r="B98" s="76" t="s">
        <v>4196</v>
      </c>
      <c r="C98" s="131">
        <v>1.2</v>
      </c>
      <c r="D98" s="131"/>
      <c r="E98" s="132">
        <v>1.2</v>
      </c>
      <c r="F98" s="132"/>
      <c r="G98" s="9"/>
    </row>
    <row r="99" spans="1:7" ht="15" customHeight="1" x14ac:dyDescent="0.25">
      <c r="A99" s="9"/>
      <c r="B99" s="78" t="s">
        <v>3896</v>
      </c>
      <c r="C99" s="129">
        <v>38</v>
      </c>
      <c r="D99" s="129"/>
      <c r="E99" s="129">
        <v>38</v>
      </c>
      <c r="F99" s="129"/>
      <c r="G99" s="9"/>
    </row>
    <row r="100" spans="1:7" ht="12" customHeight="1" x14ac:dyDescent="0.25">
      <c r="A100" s="9"/>
      <c r="B100" s="117" t="s">
        <v>4127</v>
      </c>
      <c r="C100" s="117"/>
      <c r="D100" s="9"/>
      <c r="E100" s="9"/>
      <c r="F100" s="9"/>
      <c r="G100" s="9"/>
    </row>
    <row r="101" spans="1:7" ht="12.95" customHeight="1" x14ac:dyDescent="0.25">
      <c r="A101" s="80" t="s">
        <v>4197</v>
      </c>
      <c r="B101" s="74" t="s">
        <v>4198</v>
      </c>
      <c r="C101" s="9"/>
      <c r="D101" s="9"/>
      <c r="E101" s="9"/>
      <c r="F101" s="9"/>
      <c r="G101" s="9"/>
    </row>
    <row r="102" spans="1:7" ht="12.95" customHeight="1" x14ac:dyDescent="0.25">
      <c r="A102" s="75" t="s">
        <v>4199</v>
      </c>
      <c r="B102" s="76" t="s">
        <v>4200</v>
      </c>
      <c r="C102" s="131">
        <v>17.760000000000002</v>
      </c>
      <c r="D102" s="131"/>
      <c r="E102" s="132">
        <v>0</v>
      </c>
      <c r="F102" s="132"/>
      <c r="G102" s="9"/>
    </row>
    <row r="103" spans="1:7" ht="12.95" customHeight="1" x14ac:dyDescent="0.25">
      <c r="A103" s="75" t="s">
        <v>4201</v>
      </c>
      <c r="B103" s="76" t="s">
        <v>4202</v>
      </c>
      <c r="C103" s="131">
        <v>3.68</v>
      </c>
      <c r="D103" s="131"/>
      <c r="E103" s="132">
        <v>0</v>
      </c>
      <c r="F103" s="132"/>
      <c r="G103" s="9"/>
    </row>
    <row r="104" spans="1:7" ht="12.95" customHeight="1" x14ac:dyDescent="0.25">
      <c r="A104" s="75" t="s">
        <v>4203</v>
      </c>
      <c r="B104" s="76" t="s">
        <v>4204</v>
      </c>
      <c r="C104" s="131">
        <v>0.86</v>
      </c>
      <c r="D104" s="131"/>
      <c r="E104" s="132">
        <v>0.65</v>
      </c>
      <c r="F104" s="132"/>
      <c r="G104" s="9"/>
    </row>
    <row r="105" spans="1:7" ht="12.95" customHeight="1" x14ac:dyDescent="0.25">
      <c r="A105" s="75" t="s">
        <v>4205</v>
      </c>
      <c r="B105" s="76" t="s">
        <v>4206</v>
      </c>
      <c r="C105" s="131">
        <v>11.06</v>
      </c>
      <c r="D105" s="131"/>
      <c r="E105" s="132">
        <v>8.33</v>
      </c>
      <c r="F105" s="132"/>
      <c r="G105" s="9"/>
    </row>
    <row r="106" spans="1:7" ht="12.95" customHeight="1" x14ac:dyDescent="0.25">
      <c r="A106" s="75" t="s">
        <v>4207</v>
      </c>
      <c r="B106" s="76" t="s">
        <v>4208</v>
      </c>
      <c r="C106" s="131">
        <v>7.0000000000000007E-2</v>
      </c>
      <c r="D106" s="131"/>
      <c r="E106" s="132">
        <v>0.05</v>
      </c>
      <c r="F106" s="132"/>
      <c r="G106" s="9"/>
    </row>
    <row r="107" spans="1:7" ht="12.95" customHeight="1" x14ac:dyDescent="0.25">
      <c r="A107" s="75" t="s">
        <v>4209</v>
      </c>
      <c r="B107" s="76" t="s">
        <v>4210</v>
      </c>
      <c r="C107" s="131">
        <v>0.74</v>
      </c>
      <c r="D107" s="131"/>
      <c r="E107" s="132">
        <v>0.56000000000000005</v>
      </c>
      <c r="F107" s="132"/>
      <c r="G107" s="9"/>
    </row>
    <row r="108" spans="1:7" ht="12.95" customHeight="1" x14ac:dyDescent="0.25">
      <c r="A108" s="75" t="s">
        <v>4211</v>
      </c>
      <c r="B108" s="76" t="s">
        <v>4212</v>
      </c>
      <c r="C108" s="131">
        <v>1.0900000000000001</v>
      </c>
      <c r="D108" s="131"/>
      <c r="E108" s="132">
        <v>0</v>
      </c>
      <c r="F108" s="132"/>
      <c r="G108" s="9"/>
    </row>
    <row r="109" spans="1:7" ht="12.95" customHeight="1" x14ac:dyDescent="0.25">
      <c r="A109" s="75" t="s">
        <v>4213</v>
      </c>
      <c r="B109" s="76" t="s">
        <v>4214</v>
      </c>
      <c r="C109" s="131">
        <v>0.1</v>
      </c>
      <c r="D109" s="131"/>
      <c r="E109" s="132">
        <v>7.0000000000000007E-2</v>
      </c>
      <c r="F109" s="132"/>
      <c r="G109" s="9"/>
    </row>
    <row r="110" spans="1:7" ht="12.95" customHeight="1" x14ac:dyDescent="0.25">
      <c r="A110" s="75" t="s">
        <v>4215</v>
      </c>
      <c r="B110" s="76" t="s">
        <v>4216</v>
      </c>
      <c r="C110" s="131">
        <v>13.84</v>
      </c>
      <c r="D110" s="131"/>
      <c r="E110" s="132">
        <v>10.42</v>
      </c>
      <c r="F110" s="132"/>
      <c r="G110" s="9"/>
    </row>
    <row r="111" spans="1:7" ht="12.95" customHeight="1" x14ac:dyDescent="0.25">
      <c r="A111" s="75" t="s">
        <v>4217</v>
      </c>
      <c r="B111" s="76" t="s">
        <v>4218</v>
      </c>
      <c r="C111" s="131">
        <v>0.03</v>
      </c>
      <c r="D111" s="131"/>
      <c r="E111" s="132">
        <v>0.03</v>
      </c>
      <c r="F111" s="132"/>
      <c r="G111" s="9"/>
    </row>
    <row r="112" spans="1:7" ht="15" customHeight="1" x14ac:dyDescent="0.25">
      <c r="A112" s="9"/>
      <c r="B112" s="78" t="s">
        <v>3896</v>
      </c>
      <c r="C112" s="129">
        <v>49.230000000000004</v>
      </c>
      <c r="D112" s="129"/>
      <c r="E112" s="129">
        <v>20.110000000000003</v>
      </c>
      <c r="F112" s="129"/>
      <c r="G112" s="9"/>
    </row>
    <row r="113" spans="1:7" ht="12" customHeight="1" x14ac:dyDescent="0.25">
      <c r="A113" s="9"/>
      <c r="B113" s="117" t="s">
        <v>4127</v>
      </c>
      <c r="C113" s="117"/>
      <c r="D113" s="9"/>
      <c r="E113" s="9"/>
      <c r="F113" s="9"/>
      <c r="G113" s="9"/>
    </row>
    <row r="114" spans="1:7" ht="12.95" customHeight="1" x14ac:dyDescent="0.25">
      <c r="A114" s="80" t="s">
        <v>2069</v>
      </c>
      <c r="B114" s="74" t="s">
        <v>4219</v>
      </c>
      <c r="C114" s="9"/>
      <c r="D114" s="9"/>
      <c r="E114" s="9"/>
      <c r="F114" s="9"/>
      <c r="G114" s="9"/>
    </row>
    <row r="115" spans="1:7" ht="12.95" customHeight="1" x14ac:dyDescent="0.25">
      <c r="A115" s="75" t="s">
        <v>4220</v>
      </c>
      <c r="B115" s="76" t="s">
        <v>4221</v>
      </c>
      <c r="C115" s="131">
        <v>5.97</v>
      </c>
      <c r="D115" s="131"/>
      <c r="E115" s="132">
        <v>4.5</v>
      </c>
      <c r="F115" s="132"/>
      <c r="G115" s="9"/>
    </row>
    <row r="116" spans="1:7" ht="12.95" customHeight="1" x14ac:dyDescent="0.25">
      <c r="A116" s="75" t="s">
        <v>4222</v>
      </c>
      <c r="B116" s="76" t="s">
        <v>4223</v>
      </c>
      <c r="C116" s="131">
        <v>0.14000000000000001</v>
      </c>
      <c r="D116" s="131"/>
      <c r="E116" s="132">
        <v>0.11</v>
      </c>
      <c r="F116" s="132"/>
      <c r="G116" s="9"/>
    </row>
    <row r="117" spans="1:7" ht="12.95" customHeight="1" x14ac:dyDescent="0.25">
      <c r="A117" s="75" t="s">
        <v>4224</v>
      </c>
      <c r="B117" s="76" t="s">
        <v>4225</v>
      </c>
      <c r="C117" s="131">
        <v>0.93</v>
      </c>
      <c r="D117" s="131"/>
      <c r="E117" s="132">
        <v>0.7</v>
      </c>
      <c r="F117" s="132"/>
      <c r="G117" s="9"/>
    </row>
    <row r="118" spans="1:7" ht="12.95" customHeight="1" x14ac:dyDescent="0.25">
      <c r="A118" s="75" t="s">
        <v>4226</v>
      </c>
      <c r="B118" s="76" t="s">
        <v>4227</v>
      </c>
      <c r="C118" s="131">
        <v>2.78</v>
      </c>
      <c r="D118" s="131"/>
      <c r="E118" s="132">
        <v>2.09</v>
      </c>
      <c r="F118" s="132"/>
      <c r="G118" s="9"/>
    </row>
    <row r="119" spans="1:7" ht="12.95" customHeight="1" x14ac:dyDescent="0.25">
      <c r="A119" s="75" t="s">
        <v>4228</v>
      </c>
      <c r="B119" s="76" t="s">
        <v>4229</v>
      </c>
      <c r="C119" s="131">
        <v>0.5</v>
      </c>
      <c r="D119" s="131"/>
      <c r="E119" s="132">
        <v>0.38</v>
      </c>
      <c r="F119" s="132"/>
      <c r="G119" s="9"/>
    </row>
    <row r="120" spans="1:7" ht="15" customHeight="1" x14ac:dyDescent="0.25">
      <c r="A120" s="9"/>
      <c r="B120" s="78" t="s">
        <v>3896</v>
      </c>
      <c r="C120" s="129">
        <v>10.319999999999999</v>
      </c>
      <c r="D120" s="129"/>
      <c r="E120" s="129">
        <v>7.78</v>
      </c>
      <c r="F120" s="129"/>
      <c r="G120" s="9"/>
    </row>
    <row r="121" spans="1:7" ht="12" customHeight="1" x14ac:dyDescent="0.25">
      <c r="A121" s="9"/>
      <c r="B121" s="117" t="s">
        <v>4127</v>
      </c>
      <c r="C121" s="117"/>
      <c r="D121" s="9"/>
      <c r="E121" s="9"/>
      <c r="F121" s="9"/>
      <c r="G121" s="9"/>
    </row>
    <row r="122" spans="1:7" ht="12.95" customHeight="1" x14ac:dyDescent="0.25">
      <c r="A122" s="80" t="s">
        <v>2065</v>
      </c>
      <c r="B122" s="74" t="s">
        <v>4230</v>
      </c>
      <c r="C122" s="9"/>
      <c r="D122" s="9"/>
      <c r="E122" s="9"/>
      <c r="F122" s="9"/>
      <c r="G122" s="9"/>
    </row>
    <row r="123" spans="1:7" ht="12.95" customHeight="1" x14ac:dyDescent="0.25">
      <c r="A123" s="75" t="s">
        <v>4231</v>
      </c>
      <c r="B123" s="76" t="s">
        <v>4232</v>
      </c>
      <c r="C123" s="131">
        <v>18.71</v>
      </c>
      <c r="D123" s="131"/>
      <c r="E123" s="132">
        <v>7.64</v>
      </c>
      <c r="F123" s="132"/>
      <c r="G123" s="9"/>
    </row>
    <row r="124" spans="1:7" ht="18" customHeight="1" x14ac:dyDescent="0.25">
      <c r="A124" s="75" t="s">
        <v>4233</v>
      </c>
      <c r="B124" s="76" t="s">
        <v>4234</v>
      </c>
      <c r="C124" s="131">
        <v>0.53</v>
      </c>
      <c r="D124" s="131"/>
      <c r="E124" s="132">
        <v>0.4</v>
      </c>
      <c r="F124" s="132"/>
      <c r="G124" s="9"/>
    </row>
    <row r="125" spans="1:7" ht="15" customHeight="1" x14ac:dyDescent="0.25">
      <c r="A125" s="9"/>
      <c r="B125" s="78" t="s">
        <v>3896</v>
      </c>
      <c r="C125" s="129">
        <v>19.240000000000002</v>
      </c>
      <c r="D125" s="129"/>
      <c r="E125" s="129">
        <v>8.0399999999999991</v>
      </c>
      <c r="F125" s="129"/>
      <c r="G125" s="9"/>
    </row>
    <row r="126" spans="1:7" ht="15" customHeight="1" x14ac:dyDescent="0.25">
      <c r="A126" s="9"/>
      <c r="B126" s="117" t="s">
        <v>4127</v>
      </c>
      <c r="C126" s="117"/>
      <c r="D126" s="117"/>
      <c r="E126" s="9"/>
      <c r="F126" s="9"/>
      <c r="G126" s="9"/>
    </row>
    <row r="127" spans="1:7" ht="20.100000000000001" customHeight="1" x14ac:dyDescent="0.25">
      <c r="A127" s="9"/>
      <c r="B127" s="81" t="s">
        <v>4235</v>
      </c>
      <c r="C127" s="130">
        <v>116.79</v>
      </c>
      <c r="D127" s="130"/>
      <c r="E127" s="130">
        <v>73.930000000000007</v>
      </c>
      <c r="F127" s="130"/>
      <c r="G127" s="9"/>
    </row>
    <row r="128" spans="1:7" ht="12" customHeight="1" x14ac:dyDescent="0.25">
      <c r="A128" s="9"/>
      <c r="B128" s="117" t="s">
        <v>4127</v>
      </c>
      <c r="C128" s="117"/>
      <c r="D128" s="117"/>
      <c r="E128" s="117"/>
      <c r="F128" s="9"/>
      <c r="G128" s="9"/>
    </row>
    <row r="129" spans="1:7" ht="15" customHeight="1" x14ac:dyDescent="0.25">
      <c r="A129" s="73" t="s">
        <v>4157</v>
      </c>
      <c r="B129" s="73" t="s">
        <v>2</v>
      </c>
      <c r="C129" s="133" t="s">
        <v>4176</v>
      </c>
      <c r="D129" s="133"/>
      <c r="E129" s="133" t="s">
        <v>4177</v>
      </c>
      <c r="F129" s="133"/>
      <c r="G129" s="9"/>
    </row>
    <row r="130" spans="1:7" ht="12" customHeight="1" x14ac:dyDescent="0.25">
      <c r="A130" s="9"/>
      <c r="B130" s="117" t="s">
        <v>4127</v>
      </c>
      <c r="C130" s="117"/>
      <c r="D130" s="9"/>
      <c r="E130" s="9"/>
      <c r="F130" s="9"/>
      <c r="G130" s="9"/>
    </row>
    <row r="131" spans="1:7" ht="12.95" customHeight="1" x14ac:dyDescent="0.25">
      <c r="A131" s="80" t="s">
        <v>2076</v>
      </c>
      <c r="B131" s="74" t="s">
        <v>4178</v>
      </c>
      <c r="C131" s="9"/>
      <c r="D131" s="9"/>
      <c r="E131" s="9"/>
      <c r="F131" s="9"/>
      <c r="G131" s="9"/>
    </row>
    <row r="132" spans="1:7" ht="12.95" customHeight="1" x14ac:dyDescent="0.25">
      <c r="A132" s="75" t="s">
        <v>4179</v>
      </c>
      <c r="B132" s="76" t="s">
        <v>4180</v>
      </c>
      <c r="C132" s="131">
        <v>20</v>
      </c>
      <c r="D132" s="131"/>
      <c r="E132" s="132">
        <v>20</v>
      </c>
      <c r="F132" s="132"/>
      <c r="G132" s="9"/>
    </row>
    <row r="133" spans="1:7" ht="12.95" customHeight="1" x14ac:dyDescent="0.25">
      <c r="A133" s="75" t="s">
        <v>4181</v>
      </c>
      <c r="B133" s="76" t="s">
        <v>4182</v>
      </c>
      <c r="C133" s="131">
        <v>1.5</v>
      </c>
      <c r="D133" s="131"/>
      <c r="E133" s="132">
        <v>1.5</v>
      </c>
      <c r="F133" s="132"/>
      <c r="G133" s="9"/>
    </row>
    <row r="134" spans="1:7" ht="12.95" customHeight="1" x14ac:dyDescent="0.25">
      <c r="A134" s="75" t="s">
        <v>4183</v>
      </c>
      <c r="B134" s="76" t="s">
        <v>4184</v>
      </c>
      <c r="C134" s="131">
        <v>1</v>
      </c>
      <c r="D134" s="131"/>
      <c r="E134" s="132">
        <v>1</v>
      </c>
      <c r="F134" s="132"/>
      <c r="G134" s="9"/>
    </row>
    <row r="135" spans="1:7" ht="12.95" customHeight="1" x14ac:dyDescent="0.25">
      <c r="A135" s="75" t="s">
        <v>4185</v>
      </c>
      <c r="B135" s="76" t="s">
        <v>4186</v>
      </c>
      <c r="C135" s="131">
        <v>0.2</v>
      </c>
      <c r="D135" s="131"/>
      <c r="E135" s="132">
        <v>0.2</v>
      </c>
      <c r="F135" s="132"/>
      <c r="G135" s="9"/>
    </row>
    <row r="136" spans="1:7" ht="12.95" customHeight="1" x14ac:dyDescent="0.25">
      <c r="A136" s="75" t="s">
        <v>4187</v>
      </c>
      <c r="B136" s="76" t="s">
        <v>4188</v>
      </c>
      <c r="C136" s="131">
        <v>0.6</v>
      </c>
      <c r="D136" s="131"/>
      <c r="E136" s="132">
        <v>0.6</v>
      </c>
      <c r="F136" s="132"/>
      <c r="G136" s="9"/>
    </row>
    <row r="137" spans="1:7" ht="12.95" customHeight="1" x14ac:dyDescent="0.25">
      <c r="A137" s="75" t="s">
        <v>4189</v>
      </c>
      <c r="B137" s="76" t="s">
        <v>4190</v>
      </c>
      <c r="C137" s="131">
        <v>2.5</v>
      </c>
      <c r="D137" s="131"/>
      <c r="E137" s="132">
        <v>2.5</v>
      </c>
      <c r="F137" s="132"/>
      <c r="G137" s="9"/>
    </row>
    <row r="138" spans="1:7" ht="12.95" customHeight="1" x14ac:dyDescent="0.25">
      <c r="A138" s="75" t="s">
        <v>4191</v>
      </c>
      <c r="B138" s="76" t="s">
        <v>4192</v>
      </c>
      <c r="C138" s="131">
        <v>3</v>
      </c>
      <c r="D138" s="131"/>
      <c r="E138" s="132">
        <v>3</v>
      </c>
      <c r="F138" s="132"/>
      <c r="G138" s="9"/>
    </row>
    <row r="139" spans="1:7" ht="12.95" customHeight="1" x14ac:dyDescent="0.25">
      <c r="A139" s="75" t="s">
        <v>4193</v>
      </c>
      <c r="B139" s="76" t="s">
        <v>4194</v>
      </c>
      <c r="C139" s="131">
        <v>8</v>
      </c>
      <c r="D139" s="131"/>
      <c r="E139" s="132">
        <v>8</v>
      </c>
      <c r="F139" s="132"/>
      <c r="G139" s="9"/>
    </row>
    <row r="140" spans="1:7" ht="12.95" customHeight="1" x14ac:dyDescent="0.25">
      <c r="A140" s="75" t="s">
        <v>4195</v>
      </c>
      <c r="B140" s="76" t="s">
        <v>4196</v>
      </c>
      <c r="C140" s="131">
        <v>0</v>
      </c>
      <c r="D140" s="131"/>
      <c r="E140" s="132">
        <v>0</v>
      </c>
      <c r="F140" s="132"/>
      <c r="G140" s="9"/>
    </row>
    <row r="141" spans="1:7" ht="15" customHeight="1" x14ac:dyDescent="0.25">
      <c r="A141" s="9"/>
      <c r="B141" s="78" t="s">
        <v>3896</v>
      </c>
      <c r="C141" s="129">
        <v>36.799999999999997</v>
      </c>
      <c r="D141" s="129"/>
      <c r="E141" s="129">
        <v>36.799999999999997</v>
      </c>
      <c r="F141" s="129"/>
      <c r="G141" s="9"/>
    </row>
    <row r="142" spans="1:7" ht="12" customHeight="1" x14ac:dyDescent="0.25">
      <c r="A142" s="9"/>
      <c r="B142" s="117" t="s">
        <v>4127</v>
      </c>
      <c r="C142" s="117"/>
      <c r="D142" s="9"/>
      <c r="E142" s="9"/>
      <c r="F142" s="9"/>
      <c r="G142" s="9"/>
    </row>
    <row r="143" spans="1:7" ht="12.95" customHeight="1" x14ac:dyDescent="0.25">
      <c r="A143" s="80" t="s">
        <v>4197</v>
      </c>
      <c r="B143" s="74" t="s">
        <v>4198</v>
      </c>
      <c r="C143" s="9"/>
      <c r="D143" s="9"/>
      <c r="E143" s="9"/>
      <c r="F143" s="9"/>
      <c r="G143" s="9"/>
    </row>
    <row r="144" spans="1:7" ht="12.95" customHeight="1" x14ac:dyDescent="0.25">
      <c r="A144" s="75" t="s">
        <v>4199</v>
      </c>
      <c r="B144" s="76" t="s">
        <v>4200</v>
      </c>
      <c r="C144" s="131">
        <v>17.850000000000001</v>
      </c>
      <c r="D144" s="131"/>
      <c r="E144" s="132">
        <v>0</v>
      </c>
      <c r="F144" s="132"/>
      <c r="G144" s="9"/>
    </row>
    <row r="145" spans="1:7" ht="12.95" customHeight="1" x14ac:dyDescent="0.25">
      <c r="A145" s="75" t="s">
        <v>4201</v>
      </c>
      <c r="B145" s="76" t="s">
        <v>4202</v>
      </c>
      <c r="C145" s="131">
        <v>3.71</v>
      </c>
      <c r="D145" s="131"/>
      <c r="E145" s="132">
        <v>0</v>
      </c>
      <c r="F145" s="132"/>
      <c r="G145" s="9"/>
    </row>
    <row r="146" spans="1:7" ht="12.95" customHeight="1" x14ac:dyDescent="0.25">
      <c r="A146" s="75" t="s">
        <v>4203</v>
      </c>
      <c r="B146" s="76" t="s">
        <v>4236</v>
      </c>
      <c r="C146" s="131">
        <v>0.87</v>
      </c>
      <c r="D146" s="131"/>
      <c r="E146" s="132">
        <v>0.66</v>
      </c>
      <c r="F146" s="132"/>
      <c r="G146" s="9"/>
    </row>
    <row r="147" spans="1:7" ht="12.95" customHeight="1" x14ac:dyDescent="0.25">
      <c r="A147" s="75" t="s">
        <v>4205</v>
      </c>
      <c r="B147" s="76" t="s">
        <v>4206</v>
      </c>
      <c r="C147" s="131">
        <v>11.03</v>
      </c>
      <c r="D147" s="131"/>
      <c r="E147" s="132">
        <v>8.33</v>
      </c>
      <c r="F147" s="132"/>
      <c r="G147" s="9"/>
    </row>
    <row r="148" spans="1:7" ht="12.95" customHeight="1" x14ac:dyDescent="0.25">
      <c r="A148" s="75" t="s">
        <v>4207</v>
      </c>
      <c r="B148" s="76" t="s">
        <v>4208</v>
      </c>
      <c r="C148" s="131">
        <v>7.0000000000000007E-2</v>
      </c>
      <c r="D148" s="131"/>
      <c r="E148" s="132">
        <v>0.05</v>
      </c>
      <c r="F148" s="132"/>
      <c r="G148" s="9"/>
    </row>
    <row r="149" spans="1:7" ht="12.95" customHeight="1" x14ac:dyDescent="0.25">
      <c r="A149" s="75" t="s">
        <v>4209</v>
      </c>
      <c r="B149" s="76" t="s">
        <v>4210</v>
      </c>
      <c r="C149" s="131">
        <v>0.74</v>
      </c>
      <c r="D149" s="131"/>
      <c r="E149" s="132">
        <v>0.56000000000000005</v>
      </c>
      <c r="F149" s="132"/>
      <c r="G149" s="9"/>
    </row>
    <row r="150" spans="1:7" ht="12.95" customHeight="1" x14ac:dyDescent="0.25">
      <c r="A150" s="75" t="s">
        <v>4211</v>
      </c>
      <c r="B150" s="76" t="s">
        <v>4212</v>
      </c>
      <c r="C150" s="131">
        <v>1.59</v>
      </c>
      <c r="D150" s="131"/>
      <c r="E150" s="132">
        <v>0</v>
      </c>
      <c r="F150" s="132"/>
      <c r="G150" s="9"/>
    </row>
    <row r="151" spans="1:7" ht="12.95" customHeight="1" x14ac:dyDescent="0.25">
      <c r="A151" s="75" t="s">
        <v>4213</v>
      </c>
      <c r="B151" s="76" t="s">
        <v>4237</v>
      </c>
      <c r="C151" s="131">
        <v>0.11</v>
      </c>
      <c r="D151" s="131"/>
      <c r="E151" s="132">
        <v>0.08</v>
      </c>
      <c r="F151" s="132"/>
      <c r="G151" s="9"/>
    </row>
    <row r="152" spans="1:7" ht="12.95" customHeight="1" x14ac:dyDescent="0.25">
      <c r="A152" s="75" t="s">
        <v>4215</v>
      </c>
      <c r="B152" s="76" t="s">
        <v>4216</v>
      </c>
      <c r="C152" s="131">
        <v>12.35</v>
      </c>
      <c r="D152" s="131"/>
      <c r="E152" s="132">
        <v>9.33</v>
      </c>
      <c r="F152" s="132"/>
      <c r="G152" s="9"/>
    </row>
    <row r="153" spans="1:7" ht="12.95" customHeight="1" x14ac:dyDescent="0.25">
      <c r="A153" s="75" t="s">
        <v>4217</v>
      </c>
      <c r="B153" s="76" t="s">
        <v>4218</v>
      </c>
      <c r="C153" s="131">
        <v>0.04</v>
      </c>
      <c r="D153" s="131"/>
      <c r="E153" s="132">
        <v>0.03</v>
      </c>
      <c r="F153" s="132"/>
      <c r="G153" s="9"/>
    </row>
    <row r="154" spans="1:7" ht="15" customHeight="1" x14ac:dyDescent="0.25">
      <c r="A154" s="9"/>
      <c r="B154" s="78" t="s">
        <v>3896</v>
      </c>
      <c r="C154" s="129">
        <v>48.360000000000007</v>
      </c>
      <c r="D154" s="129"/>
      <c r="E154" s="129">
        <v>19.040000000000003</v>
      </c>
      <c r="F154" s="129"/>
      <c r="G154" s="9"/>
    </row>
    <row r="155" spans="1:7" ht="12" customHeight="1" x14ac:dyDescent="0.25">
      <c r="A155" s="9"/>
      <c r="B155" s="117" t="s">
        <v>4127</v>
      </c>
      <c r="C155" s="117"/>
      <c r="D155" s="9"/>
      <c r="E155" s="9"/>
      <c r="F155" s="9"/>
      <c r="G155" s="9"/>
    </row>
    <row r="156" spans="1:7" ht="12.95" customHeight="1" x14ac:dyDescent="0.25">
      <c r="A156" s="80" t="s">
        <v>2069</v>
      </c>
      <c r="B156" s="74" t="s">
        <v>4219</v>
      </c>
      <c r="C156" s="9"/>
      <c r="D156" s="9"/>
      <c r="E156" s="9"/>
      <c r="F156" s="9"/>
      <c r="G156" s="9"/>
    </row>
    <row r="157" spans="1:7" ht="12.95" customHeight="1" x14ac:dyDescent="0.25">
      <c r="A157" s="75" t="s">
        <v>4220</v>
      </c>
      <c r="B157" s="76" t="s">
        <v>4221</v>
      </c>
      <c r="C157" s="131">
        <v>5.52</v>
      </c>
      <c r="D157" s="131"/>
      <c r="E157" s="132">
        <v>4.17</v>
      </c>
      <c r="F157" s="132"/>
      <c r="G157" s="9"/>
    </row>
    <row r="158" spans="1:7" ht="12.95" customHeight="1" x14ac:dyDescent="0.25">
      <c r="A158" s="75" t="s">
        <v>4222</v>
      </c>
      <c r="B158" s="76" t="s">
        <v>4223</v>
      </c>
      <c r="C158" s="131">
        <v>0.13</v>
      </c>
      <c r="D158" s="131"/>
      <c r="E158" s="132">
        <v>0.1</v>
      </c>
      <c r="F158" s="132"/>
      <c r="G158" s="9"/>
    </row>
    <row r="159" spans="1:7" ht="12.95" customHeight="1" x14ac:dyDescent="0.25">
      <c r="A159" s="75" t="s">
        <v>4224</v>
      </c>
      <c r="B159" s="76" t="s">
        <v>4225</v>
      </c>
      <c r="C159" s="131">
        <v>1.72</v>
      </c>
      <c r="D159" s="131"/>
      <c r="E159" s="132">
        <v>1.3</v>
      </c>
      <c r="F159" s="132"/>
      <c r="G159" s="9"/>
    </row>
    <row r="160" spans="1:7" ht="12.95" customHeight="1" x14ac:dyDescent="0.25">
      <c r="A160" s="75" t="s">
        <v>4226</v>
      </c>
      <c r="B160" s="76" t="s">
        <v>4227</v>
      </c>
      <c r="C160" s="131">
        <v>2.87</v>
      </c>
      <c r="D160" s="131"/>
      <c r="E160" s="132">
        <v>2.17</v>
      </c>
      <c r="F160" s="132"/>
      <c r="G160" s="9"/>
    </row>
    <row r="161" spans="1:7" ht="12.95" customHeight="1" x14ac:dyDescent="0.25">
      <c r="A161" s="75" t="s">
        <v>4228</v>
      </c>
      <c r="B161" s="76" t="s">
        <v>4229</v>
      </c>
      <c r="C161" s="131">
        <v>0.46</v>
      </c>
      <c r="D161" s="131"/>
      <c r="E161" s="132">
        <v>0.35</v>
      </c>
      <c r="F161" s="132"/>
      <c r="G161" s="9"/>
    </row>
    <row r="162" spans="1:7" ht="15" customHeight="1" x14ac:dyDescent="0.25">
      <c r="A162" s="9"/>
      <c r="B162" s="78" t="s">
        <v>3896</v>
      </c>
      <c r="C162" s="129">
        <v>10.7</v>
      </c>
      <c r="D162" s="129"/>
      <c r="E162" s="129">
        <v>8.09</v>
      </c>
      <c r="F162" s="129"/>
      <c r="G162" s="9"/>
    </row>
    <row r="163" spans="1:7" ht="12" customHeight="1" x14ac:dyDescent="0.25">
      <c r="A163" s="9"/>
      <c r="B163" s="117" t="s">
        <v>4127</v>
      </c>
      <c r="C163" s="117"/>
      <c r="D163" s="9"/>
      <c r="E163" s="9"/>
      <c r="F163" s="9"/>
      <c r="G163" s="9"/>
    </row>
    <row r="164" spans="1:7" ht="12.95" customHeight="1" x14ac:dyDescent="0.25">
      <c r="A164" s="80" t="s">
        <v>2065</v>
      </c>
      <c r="B164" s="74" t="s">
        <v>4230</v>
      </c>
      <c r="C164" s="9"/>
      <c r="D164" s="9"/>
      <c r="E164" s="9"/>
      <c r="F164" s="9"/>
      <c r="G164" s="9"/>
    </row>
    <row r="165" spans="1:7" ht="12.95" customHeight="1" x14ac:dyDescent="0.25">
      <c r="A165" s="75" t="s">
        <v>4231</v>
      </c>
      <c r="B165" s="76" t="s">
        <v>4232</v>
      </c>
      <c r="C165" s="131">
        <v>17.8</v>
      </c>
      <c r="D165" s="131"/>
      <c r="E165" s="132">
        <v>7.01</v>
      </c>
      <c r="F165" s="132"/>
      <c r="G165" s="9"/>
    </row>
    <row r="166" spans="1:7" ht="18" customHeight="1" x14ac:dyDescent="0.25">
      <c r="A166" s="75" t="s">
        <v>4233</v>
      </c>
      <c r="B166" s="76" t="s">
        <v>4234</v>
      </c>
      <c r="C166" s="131">
        <v>0.49</v>
      </c>
      <c r="D166" s="131"/>
      <c r="E166" s="132">
        <v>0.37</v>
      </c>
      <c r="F166" s="132"/>
      <c r="G166" s="9"/>
    </row>
    <row r="167" spans="1:7" ht="15" customHeight="1" x14ac:dyDescent="0.25">
      <c r="A167" s="9"/>
      <c r="B167" s="78" t="s">
        <v>3896</v>
      </c>
      <c r="C167" s="129">
        <v>18.29</v>
      </c>
      <c r="D167" s="129"/>
      <c r="E167" s="129">
        <v>7.38</v>
      </c>
      <c r="F167" s="129"/>
      <c r="G167" s="9"/>
    </row>
    <row r="168" spans="1:7" ht="15" customHeight="1" x14ac:dyDescent="0.25">
      <c r="A168" s="9"/>
      <c r="B168" s="117" t="s">
        <v>4127</v>
      </c>
      <c r="C168" s="117"/>
      <c r="D168" s="117"/>
      <c r="E168" s="9"/>
      <c r="F168" s="9"/>
      <c r="G168" s="9"/>
    </row>
    <row r="169" spans="1:7" ht="20.100000000000001" customHeight="1" x14ac:dyDescent="0.25">
      <c r="A169" s="9"/>
      <c r="B169" s="81" t="s">
        <v>4235</v>
      </c>
      <c r="C169" s="130">
        <v>114.15</v>
      </c>
      <c r="D169" s="130"/>
      <c r="E169" s="130">
        <v>71.31</v>
      </c>
      <c r="F169" s="130"/>
      <c r="G169" s="9"/>
    </row>
  </sheetData>
  <mergeCells count="281">
    <mergeCell ref="C6:D6"/>
    <mergeCell ref="E6:F6"/>
    <mergeCell ref="C7:D7"/>
    <mergeCell ref="E7:F7"/>
    <mergeCell ref="C8:D8"/>
    <mergeCell ref="E8:F8"/>
    <mergeCell ref="A1:G1"/>
    <mergeCell ref="B2:E2"/>
    <mergeCell ref="C3:D3"/>
    <mergeCell ref="E3:F3"/>
    <mergeCell ref="B4:C4"/>
    <mergeCell ref="C12:D12"/>
    <mergeCell ref="E12:F12"/>
    <mergeCell ref="C13:D13"/>
    <mergeCell ref="E13:F13"/>
    <mergeCell ref="C14:D14"/>
    <mergeCell ref="E14:F14"/>
    <mergeCell ref="C9:D9"/>
    <mergeCell ref="E9:F9"/>
    <mergeCell ref="C10:D10"/>
    <mergeCell ref="E10:F10"/>
    <mergeCell ref="C11:D11"/>
    <mergeCell ref="E11:F11"/>
    <mergeCell ref="C19:D19"/>
    <mergeCell ref="E19:F19"/>
    <mergeCell ref="C20:D20"/>
    <mergeCell ref="E20:F20"/>
    <mergeCell ref="C21:D21"/>
    <mergeCell ref="E21:F21"/>
    <mergeCell ref="C15:D15"/>
    <mergeCell ref="E15:F15"/>
    <mergeCell ref="B16:C16"/>
    <mergeCell ref="C18:D18"/>
    <mergeCell ref="E18:F18"/>
    <mergeCell ref="C25:D25"/>
    <mergeCell ref="E25:F25"/>
    <mergeCell ref="C26:D26"/>
    <mergeCell ref="E26:F26"/>
    <mergeCell ref="C27:D27"/>
    <mergeCell ref="E27:F27"/>
    <mergeCell ref="C22:D22"/>
    <mergeCell ref="E22:F22"/>
    <mergeCell ref="C23:D23"/>
    <mergeCell ref="E23:F23"/>
    <mergeCell ref="C24:D24"/>
    <mergeCell ref="E24:F24"/>
    <mergeCell ref="C32:D32"/>
    <mergeCell ref="E32:F32"/>
    <mergeCell ref="C33:D33"/>
    <mergeCell ref="E33:F33"/>
    <mergeCell ref="C34:D34"/>
    <mergeCell ref="E34:F34"/>
    <mergeCell ref="C28:D28"/>
    <mergeCell ref="E28:F28"/>
    <mergeCell ref="B29:C29"/>
    <mergeCell ref="C31:D31"/>
    <mergeCell ref="E31:F31"/>
    <mergeCell ref="C39:D39"/>
    <mergeCell ref="E39:F39"/>
    <mergeCell ref="C40:D40"/>
    <mergeCell ref="E40:F40"/>
    <mergeCell ref="C41:D41"/>
    <mergeCell ref="E41:F41"/>
    <mergeCell ref="C35:D35"/>
    <mergeCell ref="E35:F35"/>
    <mergeCell ref="C36:D36"/>
    <mergeCell ref="E36:F36"/>
    <mergeCell ref="B37:C37"/>
    <mergeCell ref="B46:C46"/>
    <mergeCell ref="C48:D48"/>
    <mergeCell ref="E48:F48"/>
    <mergeCell ref="C49:D49"/>
    <mergeCell ref="E49:F49"/>
    <mergeCell ref="B42:D42"/>
    <mergeCell ref="C43:D43"/>
    <mergeCell ref="E43:F43"/>
    <mergeCell ref="B44:E44"/>
    <mergeCell ref="C45:D45"/>
    <mergeCell ref="E45:F45"/>
    <mergeCell ref="C53:D53"/>
    <mergeCell ref="E53:F53"/>
    <mergeCell ref="C54:D54"/>
    <mergeCell ref="E54:F54"/>
    <mergeCell ref="C55:D55"/>
    <mergeCell ref="E55:F55"/>
    <mergeCell ref="C50:D50"/>
    <mergeCell ref="E50:F50"/>
    <mergeCell ref="C51:D51"/>
    <mergeCell ref="E51:F51"/>
    <mergeCell ref="C52:D52"/>
    <mergeCell ref="E52:F52"/>
    <mergeCell ref="C60:D60"/>
    <mergeCell ref="E60:F60"/>
    <mergeCell ref="C61:D61"/>
    <mergeCell ref="E61:F61"/>
    <mergeCell ref="C62:D62"/>
    <mergeCell ref="E62:F62"/>
    <mergeCell ref="C56:D56"/>
    <mergeCell ref="E56:F56"/>
    <mergeCell ref="C57:D57"/>
    <mergeCell ref="E57:F57"/>
    <mergeCell ref="B58:C58"/>
    <mergeCell ref="C66:D66"/>
    <mergeCell ref="E66:F66"/>
    <mergeCell ref="C67:D67"/>
    <mergeCell ref="E67:F67"/>
    <mergeCell ref="C68:D68"/>
    <mergeCell ref="E68:F68"/>
    <mergeCell ref="C63:D63"/>
    <mergeCell ref="E63:F63"/>
    <mergeCell ref="C64:D64"/>
    <mergeCell ref="E64:F64"/>
    <mergeCell ref="C65:D65"/>
    <mergeCell ref="E65:F65"/>
    <mergeCell ref="C73:D73"/>
    <mergeCell ref="E73:F73"/>
    <mergeCell ref="C74:D74"/>
    <mergeCell ref="E74:F74"/>
    <mergeCell ref="C75:D75"/>
    <mergeCell ref="E75:F75"/>
    <mergeCell ref="C69:D69"/>
    <mergeCell ref="E69:F69"/>
    <mergeCell ref="C70:D70"/>
    <mergeCell ref="E70:F70"/>
    <mergeCell ref="B71:C71"/>
    <mergeCell ref="B79:C79"/>
    <mergeCell ref="C81:D81"/>
    <mergeCell ref="E81:F81"/>
    <mergeCell ref="C82:D82"/>
    <mergeCell ref="E82:F82"/>
    <mergeCell ref="C76:D76"/>
    <mergeCell ref="E76:F76"/>
    <mergeCell ref="C77:D77"/>
    <mergeCell ref="E77:F77"/>
    <mergeCell ref="C78:D78"/>
    <mergeCell ref="E78:F78"/>
    <mergeCell ref="B86:E86"/>
    <mergeCell ref="C87:D87"/>
    <mergeCell ref="E87:F87"/>
    <mergeCell ref="B88:C88"/>
    <mergeCell ref="C90:D90"/>
    <mergeCell ref="E90:F90"/>
    <mergeCell ref="C83:D83"/>
    <mergeCell ref="E83:F83"/>
    <mergeCell ref="B84:D84"/>
    <mergeCell ref="C85:D85"/>
    <mergeCell ref="E85:F85"/>
    <mergeCell ref="C94:D94"/>
    <mergeCell ref="E94:F94"/>
    <mergeCell ref="C95:D95"/>
    <mergeCell ref="E95:F95"/>
    <mergeCell ref="C96:D96"/>
    <mergeCell ref="E96:F96"/>
    <mergeCell ref="C91:D91"/>
    <mergeCell ref="E91:F91"/>
    <mergeCell ref="C92:D92"/>
    <mergeCell ref="E92:F92"/>
    <mergeCell ref="C93:D93"/>
    <mergeCell ref="E93:F93"/>
    <mergeCell ref="B100:C100"/>
    <mergeCell ref="C102:D102"/>
    <mergeCell ref="E102:F102"/>
    <mergeCell ref="C103:D103"/>
    <mergeCell ref="E103:F103"/>
    <mergeCell ref="C97:D97"/>
    <mergeCell ref="E97:F97"/>
    <mergeCell ref="C98:D98"/>
    <mergeCell ref="E98:F98"/>
    <mergeCell ref="C99:D99"/>
    <mergeCell ref="E99:F99"/>
    <mergeCell ref="C107:D107"/>
    <mergeCell ref="E107:F107"/>
    <mergeCell ref="C108:D108"/>
    <mergeCell ref="E108:F108"/>
    <mergeCell ref="C109:D109"/>
    <mergeCell ref="E109:F109"/>
    <mergeCell ref="C104:D104"/>
    <mergeCell ref="E104:F104"/>
    <mergeCell ref="C105:D105"/>
    <mergeCell ref="E105:F105"/>
    <mergeCell ref="C106:D106"/>
    <mergeCell ref="E106:F106"/>
    <mergeCell ref="B113:C113"/>
    <mergeCell ref="C115:D115"/>
    <mergeCell ref="E115:F115"/>
    <mergeCell ref="C116:D116"/>
    <mergeCell ref="E116:F116"/>
    <mergeCell ref="C110:D110"/>
    <mergeCell ref="E110:F110"/>
    <mergeCell ref="C111:D111"/>
    <mergeCell ref="E111:F111"/>
    <mergeCell ref="C112:D112"/>
    <mergeCell ref="E112:F112"/>
    <mergeCell ref="C120:D120"/>
    <mergeCell ref="E120:F120"/>
    <mergeCell ref="B121:C121"/>
    <mergeCell ref="C123:D123"/>
    <mergeCell ref="E123:F123"/>
    <mergeCell ref="C117:D117"/>
    <mergeCell ref="E117:F117"/>
    <mergeCell ref="C118:D118"/>
    <mergeCell ref="E118:F118"/>
    <mergeCell ref="C119:D119"/>
    <mergeCell ref="E119:F119"/>
    <mergeCell ref="C127:D127"/>
    <mergeCell ref="E127:F127"/>
    <mergeCell ref="B128:E128"/>
    <mergeCell ref="C129:D129"/>
    <mergeCell ref="E129:F129"/>
    <mergeCell ref="C124:D124"/>
    <mergeCell ref="E124:F124"/>
    <mergeCell ref="C125:D125"/>
    <mergeCell ref="E125:F125"/>
    <mergeCell ref="B126:D126"/>
    <mergeCell ref="C134:D134"/>
    <mergeCell ref="E134:F134"/>
    <mergeCell ref="C135:D135"/>
    <mergeCell ref="E135:F135"/>
    <mergeCell ref="C136:D136"/>
    <mergeCell ref="E136:F136"/>
    <mergeCell ref="B130:C130"/>
    <mergeCell ref="C132:D132"/>
    <mergeCell ref="E132:F132"/>
    <mergeCell ref="C133:D133"/>
    <mergeCell ref="E133:F133"/>
    <mergeCell ref="C140:D140"/>
    <mergeCell ref="E140:F140"/>
    <mergeCell ref="C141:D141"/>
    <mergeCell ref="E141:F141"/>
    <mergeCell ref="B142:C142"/>
    <mergeCell ref="C137:D137"/>
    <mergeCell ref="E137:F137"/>
    <mergeCell ref="C138:D138"/>
    <mergeCell ref="E138:F138"/>
    <mergeCell ref="C139:D139"/>
    <mergeCell ref="E139:F139"/>
    <mergeCell ref="C147:D147"/>
    <mergeCell ref="E147:F147"/>
    <mergeCell ref="C148:D148"/>
    <mergeCell ref="E148:F148"/>
    <mergeCell ref="C149:D149"/>
    <mergeCell ref="E149:F149"/>
    <mergeCell ref="C144:D144"/>
    <mergeCell ref="E144:F144"/>
    <mergeCell ref="C145:D145"/>
    <mergeCell ref="E145:F145"/>
    <mergeCell ref="C146:D146"/>
    <mergeCell ref="E146:F146"/>
    <mergeCell ref="C153:D153"/>
    <mergeCell ref="E153:F153"/>
    <mergeCell ref="C154:D154"/>
    <mergeCell ref="E154:F154"/>
    <mergeCell ref="B155:C155"/>
    <mergeCell ref="C150:D150"/>
    <mergeCell ref="E150:F150"/>
    <mergeCell ref="C151:D151"/>
    <mergeCell ref="E151:F151"/>
    <mergeCell ref="C152:D152"/>
    <mergeCell ref="E152:F152"/>
    <mergeCell ref="C160:D160"/>
    <mergeCell ref="E160:F160"/>
    <mergeCell ref="C161:D161"/>
    <mergeCell ref="E161:F161"/>
    <mergeCell ref="C162:D162"/>
    <mergeCell ref="E162:F162"/>
    <mergeCell ref="C157:D157"/>
    <mergeCell ref="E157:F157"/>
    <mergeCell ref="C158:D158"/>
    <mergeCell ref="E158:F158"/>
    <mergeCell ref="C159:D159"/>
    <mergeCell ref="E159:F159"/>
    <mergeCell ref="C167:D167"/>
    <mergeCell ref="E167:F167"/>
    <mergeCell ref="B168:D168"/>
    <mergeCell ref="C169:D169"/>
    <mergeCell ref="E169:F169"/>
    <mergeCell ref="B163:C163"/>
    <mergeCell ref="C165:D165"/>
    <mergeCell ref="E165:F165"/>
    <mergeCell ref="C166:D166"/>
    <mergeCell ref="E166:F166"/>
  </mergeCells>
  <pageMargins left="0.51181102362204722" right="0.51181102362204722" top="0.51181102362204722" bottom="0.51181102362204722" header="0" footer="0"/>
  <pageSetup paperSize="9" scale="80" orientation="portrait" r:id="rId1"/>
  <headerFooter>
    <oddFooter>&amp;C&amp;G</oddFooter>
  </headerFooter>
  <rowBreaks count="3" manualBreakCount="3">
    <brk id="43" max="6" man="1"/>
    <brk id="85" max="6" man="1"/>
    <brk id="127" max="6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23</vt:i4>
      </vt:variant>
    </vt:vector>
  </HeadingPairs>
  <TitlesOfParts>
    <vt:vector size="32" baseType="lpstr">
      <vt:lpstr>RESUMO</vt:lpstr>
      <vt:lpstr>PLANILHA ORCAMENTARIA</vt:lpstr>
      <vt:lpstr>MEMORIA DE CALCULO</vt:lpstr>
      <vt:lpstr>COMPOSICOES</vt:lpstr>
      <vt:lpstr>COMPOSICOES PROPRIAS</vt:lpstr>
      <vt:lpstr>CURVA ABC SERVICOS</vt:lpstr>
      <vt:lpstr>CRONOGRAMA</vt:lpstr>
      <vt:lpstr>BDI</vt:lpstr>
      <vt:lpstr>ENCARGOS SOCIAIS</vt:lpstr>
      <vt:lpstr>JR_PAGE_ANCHOR_0_1</vt:lpstr>
      <vt:lpstr>JR_PAGE_ANCHOR_1_1</vt:lpstr>
      <vt:lpstr>JR_PAGE_ANCHOR_2_1</vt:lpstr>
      <vt:lpstr>JR_PAGE_ANCHOR_3_1</vt:lpstr>
      <vt:lpstr>JR_PAGE_ANCHOR_4_1</vt:lpstr>
      <vt:lpstr>JR_PAGE_ANCHOR_5_1</vt:lpstr>
      <vt:lpstr>JR_PAGE_ANCHOR_6_1</vt:lpstr>
      <vt:lpstr>JR_PAGE_ANCHOR_8_1</vt:lpstr>
      <vt:lpstr>JR_PAGE_ANCHOR_9_1</vt:lpstr>
      <vt:lpstr>BDI!Print_Area</vt:lpstr>
      <vt:lpstr>COMPOSICOES!Print_Area</vt:lpstr>
      <vt:lpstr>'COMPOSICOES PROPRIAS'!Print_Area</vt:lpstr>
      <vt:lpstr>'CURVA ABC SERVICOS'!Print_Area</vt:lpstr>
      <vt:lpstr>'ENCARGOS SOCIAIS'!Print_Area</vt:lpstr>
      <vt:lpstr>'MEMORIA DE CALCULO'!Print_Area</vt:lpstr>
      <vt:lpstr>RESUMO!Print_Area</vt:lpstr>
      <vt:lpstr>COMPOSICOES!Print_Titles</vt:lpstr>
      <vt:lpstr>'COMPOSICOES PROPRIAS'!Print_Titles</vt:lpstr>
      <vt:lpstr>'ENCARGOS SOCIAIS'!Print_Titles</vt:lpstr>
      <vt:lpstr>'MEMORIA DE CALCULO'!Print_Titles</vt:lpstr>
      <vt:lpstr>'PLANILHA ORCAMENTARIA'!Print_Titles</vt:lpstr>
      <vt:lpstr>RESUMO!Print_Titles</vt:lpstr>
      <vt:lpstr>VALOR_TOTAL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2026-01-26T20:21:13Z</dcterms:modified>
</cp:coreProperties>
</file>